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bet5ffsv002\（総務部）企画政策室\新フォルダ\Ｆ．統計\国勢調査\R2国勢調査\【集計結果】\◆03 R40210（小地域集計）※報告書あり\◆小樽市の人口（小地域集計）\"/>
    </mc:Choice>
  </mc:AlternateContent>
  <bookViews>
    <workbookView xWindow="-15" yWindow="30" windowWidth="20145" windowHeight="3690" tabRatio="904" activeTab="2"/>
  </bookViews>
  <sheets>
    <sheet name="目次" sheetId="24" r:id="rId1"/>
    <sheet name="第1表(印刷用)" sheetId="23" r:id="rId2"/>
    <sheet name="第2表(印刷用) (不詳表示しない)" sheetId="32" r:id="rId3"/>
    <sheet name="第2表(印刷用)（不詳表示あり）" sheetId="10" r:id="rId4"/>
    <sheet name="第3表(印刷用)" sheetId="11" r:id="rId5"/>
    <sheet name="第4表(印刷用)" sheetId="13" r:id="rId6"/>
    <sheet name="第1表03(印刷用秘匿処理前)ここまで" sheetId="12" r:id="rId7"/>
    <sheet name="第1表02(加工用) (R2)" sheetId="26" r:id="rId8"/>
    <sheet name="第1表02(加工用)" sheetId="1" r:id="rId9"/>
    <sheet name="第1表01元データ (R2)" sheetId="30" r:id="rId10"/>
    <sheet name="第1表01元データ" sheetId="18" r:id="rId11"/>
    <sheet name="第2表(加工用) " sheetId="29" r:id="rId12"/>
    <sheet name="第2表(加工用)" sheetId="2" r:id="rId13"/>
    <sheet name="第2表01元データ" sheetId="16" r:id="rId14"/>
    <sheet name="(H22時表2修正箇所)" sheetId="7" r:id="rId15"/>
    <sheet name="令和2年9月末住基人口" sheetId="31" r:id="rId16"/>
    <sheet name="第3表02(加工用) (R2)" sheetId="27" r:id="rId17"/>
    <sheet name="第3表02(加工用)" sheetId="4" r:id="rId18"/>
    <sheet name="第3表01元データ" sheetId="19" r:id="rId19"/>
    <sheet name="第4表02(加工用) (R2)" sheetId="28" r:id="rId20"/>
    <sheet name="第4表02(加工用)" sheetId="5" r:id="rId21"/>
    <sheet name="第4表01元データ" sheetId="20" r:id="rId22"/>
  </sheets>
  <externalReferences>
    <externalReference r:id="rId23"/>
  </externalReferences>
  <definedNames>
    <definedName name="_xlnm.Print_Area" localSheetId="1">'第1表(印刷用)'!$A$1:$AS$219</definedName>
    <definedName name="_xlnm.Print_Area" localSheetId="8">'第1表02(加工用)'!$A$1:$AN$208</definedName>
    <definedName name="_xlnm.Print_Area" localSheetId="7">'第1表02(加工用) (R2)'!$A$1:$AN$208</definedName>
    <definedName name="_xlnm.Print_Area" localSheetId="6">'第1表03(印刷用秘匿処理前)ここまで'!$A$1:$AS$218</definedName>
    <definedName name="_xlnm.Print_Area" localSheetId="2">'第2表(印刷用) (不詳表示しない)'!$A$1:$S$2639</definedName>
    <definedName name="_xlnm.Print_Area" localSheetId="3">'第2表(印刷用)（不詳表示あり）'!$A$1:$S$2639</definedName>
    <definedName name="_xlnm.Print_Area" localSheetId="12">'第2表(加工用)'!$A$1:$S$2639</definedName>
    <definedName name="_xlnm.Print_Area" localSheetId="11">'第2表(加工用) '!$A$1:$S$2639</definedName>
    <definedName name="_xlnm.Print_Area" localSheetId="4">'第3表(印刷用)'!$A$1:$P$211</definedName>
    <definedName name="_xlnm.Print_Area" localSheetId="16">'第3表02(加工用) (R2)'!$A$1:$S$205</definedName>
    <definedName name="_xlnm.Print_Area" localSheetId="5">'第4表(印刷用)'!$A$1:$AP$216</definedName>
    <definedName name="_xlnm.Print_Area" localSheetId="20">'第4表02(加工用)'!$A$1:$AO$206</definedName>
    <definedName name="_xlnm.Print_Area" localSheetId="19">'第4表02(加工用) (R2)'!$A$1:$AO$206</definedName>
    <definedName name="_xlnm.Print_Titles" localSheetId="8">'第1表02(加工用)'!$1:$5</definedName>
    <definedName name="_xlnm.Print_Titles" localSheetId="7">'第1表02(加工用) (R2)'!$1:$5</definedName>
    <definedName name="_xlnm.Print_Titles" localSheetId="12">'第2表(加工用)'!$1:$1</definedName>
    <definedName name="_xlnm.Print_Titles" localSheetId="11">'第2表(加工用) '!$1:$1</definedName>
    <definedName name="_xlnm.Print_Titles" localSheetId="13">第2表01元データ!$A:$A</definedName>
    <definedName name="_xlnm.Print_Titles" localSheetId="17">'第3表02(加工用)'!$1:$3</definedName>
    <definedName name="_xlnm.Print_Titles" localSheetId="16">'第3表02(加工用) (R2)'!$1:$3</definedName>
    <definedName name="_xlnm.Print_Titles" localSheetId="20">'第4表02(加工用)'!$1:$5</definedName>
    <definedName name="_xlnm.Print_Titles" localSheetId="19">'第4表02(加工用) (R2)'!$1:$5</definedName>
  </definedNames>
  <calcPr calcId="162913" refMode="R1C1"/>
</workbook>
</file>

<file path=xl/calcChain.xml><?xml version="1.0" encoding="utf-8"?>
<calcChain xmlns="http://schemas.openxmlformats.org/spreadsheetml/2006/main">
  <c r="AJ186" i="28" l="1"/>
  <c r="AA198" i="28"/>
  <c r="Z198" i="28"/>
  <c r="Y198" i="28"/>
  <c r="X198" i="28"/>
  <c r="W198" i="28"/>
  <c r="V198" i="28"/>
  <c r="AA186" i="28"/>
  <c r="Z186" i="28"/>
  <c r="Y186" i="28"/>
  <c r="X186" i="28"/>
  <c r="W186" i="28"/>
  <c r="V186" i="28"/>
  <c r="G186" i="28"/>
  <c r="F186" i="28"/>
  <c r="E186" i="28"/>
  <c r="M186" i="28"/>
  <c r="L186" i="28"/>
  <c r="K186" i="28"/>
  <c r="J186" i="28"/>
  <c r="I186" i="28"/>
  <c r="H186" i="28"/>
  <c r="M198" i="28"/>
  <c r="L198" i="28"/>
  <c r="K198" i="28"/>
  <c r="J198" i="28"/>
  <c r="I198" i="28"/>
  <c r="H198" i="28"/>
  <c r="U187" i="28" l="1"/>
  <c r="S196" i="27"/>
  <c r="R196" i="27"/>
  <c r="Q196" i="27"/>
  <c r="P196" i="27"/>
  <c r="N196" i="27"/>
  <c r="M196" i="27"/>
  <c r="L196" i="27"/>
  <c r="K196" i="27"/>
  <c r="S184" i="27"/>
  <c r="R184" i="27"/>
  <c r="Q184" i="27"/>
  <c r="P184" i="27"/>
  <c r="N184" i="27"/>
  <c r="M184" i="27"/>
  <c r="L184" i="27"/>
  <c r="K184" i="27"/>
  <c r="F184" i="27"/>
  <c r="AD198" i="26"/>
  <c r="AC198" i="26"/>
  <c r="AD186" i="26"/>
  <c r="AC186" i="26"/>
  <c r="G198" i="26"/>
  <c r="G186" i="26"/>
  <c r="N186" i="26"/>
  <c r="M186" i="26"/>
  <c r="L186" i="26"/>
  <c r="K186" i="26"/>
  <c r="J186" i="26"/>
  <c r="I186" i="26"/>
  <c r="N198" i="26"/>
  <c r="M198" i="26"/>
  <c r="L198" i="26"/>
  <c r="K198" i="26"/>
  <c r="J198" i="26"/>
  <c r="I198" i="26"/>
  <c r="H198" i="26"/>
  <c r="H187" i="26"/>
  <c r="H186" i="26"/>
  <c r="AM6" i="1" l="1"/>
  <c r="AM124" i="26"/>
  <c r="AK27" i="1"/>
  <c r="R1067" i="2"/>
  <c r="I734" i="2"/>
  <c r="R703" i="2"/>
  <c r="I703" i="2"/>
  <c r="R673" i="2"/>
  <c r="I673" i="2"/>
  <c r="R643" i="2"/>
  <c r="I643" i="2"/>
  <c r="R612" i="2"/>
  <c r="I612" i="2"/>
  <c r="Q582" i="2"/>
  <c r="H582" i="2"/>
  <c r="Q552" i="2"/>
  <c r="I552" i="2"/>
  <c r="I521" i="2" l="1"/>
  <c r="R491" i="2"/>
  <c r="I491" i="2"/>
  <c r="R461" i="2"/>
  <c r="I461" i="2"/>
  <c r="R430" i="2"/>
  <c r="I430" i="2"/>
  <c r="I400" i="2"/>
  <c r="R400" i="2"/>
  <c r="R370" i="2"/>
  <c r="I370" i="2"/>
  <c r="R339" i="2"/>
  <c r="R309" i="2"/>
  <c r="R279" i="2"/>
  <c r="I339" i="2"/>
  <c r="I309" i="2"/>
  <c r="R288" i="2"/>
  <c r="I279" i="2"/>
  <c r="R9" i="2"/>
  <c r="R8" i="2"/>
  <c r="R7" i="2"/>
  <c r="R6" i="2"/>
  <c r="H6" i="29"/>
  <c r="AD189" i="26" l="1"/>
  <c r="AJ73" i="2" l="1"/>
  <c r="AM684" i="2"/>
  <c r="AL686" i="2"/>
  <c r="I2610" i="2"/>
  <c r="I2580" i="2"/>
  <c r="I2550" i="2"/>
  <c r="R2519" i="2"/>
  <c r="I2519" i="2"/>
  <c r="R2489" i="2"/>
  <c r="I2489" i="2"/>
  <c r="R2459" i="2"/>
  <c r="I2459" i="2"/>
  <c r="R2428" i="2"/>
  <c r="I2428" i="2"/>
  <c r="R2398" i="2"/>
  <c r="I2398" i="2"/>
  <c r="R2368" i="2"/>
  <c r="I2368" i="2"/>
  <c r="R2337" i="2"/>
  <c r="I2337" i="2"/>
  <c r="R2307" i="2"/>
  <c r="I2307" i="2"/>
  <c r="R2277" i="2"/>
  <c r="I2277" i="2"/>
  <c r="R2246" i="2"/>
  <c r="I2246" i="2"/>
  <c r="R2216" i="2"/>
  <c r="I2216" i="2"/>
  <c r="R2186" i="2"/>
  <c r="I2186" i="2"/>
  <c r="R2155" i="2"/>
  <c r="I2155" i="2"/>
  <c r="R2125" i="2"/>
  <c r="I2125" i="2"/>
  <c r="R2095" i="2"/>
  <c r="I2095" i="2"/>
  <c r="R2064" i="2"/>
  <c r="I2064" i="2"/>
  <c r="R2034" i="2"/>
  <c r="I2034" i="2"/>
  <c r="R2004" i="2"/>
  <c r="I2004" i="2"/>
  <c r="R1973" i="2"/>
  <c r="I1973" i="2"/>
  <c r="R1943" i="2"/>
  <c r="I1943" i="2"/>
  <c r="R1913" i="2"/>
  <c r="I1913" i="2"/>
  <c r="R1882" i="2"/>
  <c r="I1882" i="2"/>
  <c r="R1852" i="2"/>
  <c r="I1852" i="2"/>
  <c r="R1822" i="2"/>
  <c r="I1822" i="2"/>
  <c r="R1791" i="2"/>
  <c r="I1761" i="2"/>
  <c r="I1791" i="2"/>
  <c r="R1761" i="2"/>
  <c r="R1731" i="2"/>
  <c r="I1731" i="2"/>
  <c r="R1700" i="2"/>
  <c r="R1670" i="2"/>
  <c r="I1700" i="2"/>
  <c r="I1670" i="2"/>
  <c r="R1640" i="2"/>
  <c r="I1640" i="2"/>
  <c r="J1973" i="2"/>
  <c r="R1609" i="2"/>
  <c r="I1609" i="2"/>
  <c r="R1579" i="2"/>
  <c r="I1579" i="2"/>
  <c r="R1549" i="2"/>
  <c r="I1549" i="2"/>
  <c r="R1518" i="2"/>
  <c r="I1518" i="2"/>
  <c r="R1488" i="2"/>
  <c r="I1488" i="2"/>
  <c r="R1458" i="2"/>
  <c r="I1458" i="2"/>
  <c r="R1427" i="2"/>
  <c r="I1427" i="2"/>
  <c r="R1397" i="2"/>
  <c r="I1397" i="2"/>
  <c r="R1367" i="2"/>
  <c r="I1367" i="2"/>
  <c r="R1336" i="2"/>
  <c r="I1336" i="2"/>
  <c r="R1306" i="2"/>
  <c r="I1306" i="2"/>
  <c r="R1276" i="2"/>
  <c r="I1276" i="2"/>
  <c r="R1245" i="2"/>
  <c r="I1245" i="2"/>
  <c r="R1215" i="2"/>
  <c r="I1215" i="2"/>
  <c r="R1185" i="2"/>
  <c r="I1185" i="2"/>
  <c r="R1154" i="2"/>
  <c r="I1154" i="2"/>
  <c r="R1124" i="2"/>
  <c r="I1124" i="2"/>
  <c r="R1094" i="2"/>
  <c r="I1094" i="2"/>
  <c r="R1063" i="2"/>
  <c r="I1063" i="2"/>
  <c r="R1033" i="2"/>
  <c r="I1033" i="2"/>
  <c r="R1003" i="2"/>
  <c r="I1003" i="2"/>
  <c r="R972" i="2"/>
  <c r="I972" i="2"/>
  <c r="R942" i="2"/>
  <c r="I942" i="2"/>
  <c r="R912" i="2"/>
  <c r="I912" i="2"/>
  <c r="R881" i="2"/>
  <c r="I881" i="2"/>
  <c r="R851" i="2"/>
  <c r="I851" i="2"/>
  <c r="R821" i="2"/>
  <c r="I821" i="2"/>
  <c r="R790" i="2"/>
  <c r="I790" i="2"/>
  <c r="R760" i="2"/>
  <c r="I760" i="2"/>
  <c r="R730" i="2"/>
  <c r="I730" i="2"/>
  <c r="R699" i="2"/>
  <c r="I699" i="2"/>
  <c r="R669" i="2"/>
  <c r="I669" i="2"/>
  <c r="R639" i="2"/>
  <c r="I639" i="2"/>
  <c r="R608" i="2"/>
  <c r="I608" i="2"/>
  <c r="R578" i="2"/>
  <c r="I578" i="2"/>
  <c r="R548" i="2"/>
  <c r="I548" i="2"/>
  <c r="I580" i="2"/>
  <c r="R517" i="2"/>
  <c r="I517" i="2"/>
  <c r="R487" i="2"/>
  <c r="I487" i="2"/>
  <c r="R457" i="2"/>
  <c r="I457" i="2"/>
  <c r="R426" i="2"/>
  <c r="I426" i="2"/>
  <c r="R396" i="2"/>
  <c r="I396" i="2"/>
  <c r="R366" i="2"/>
  <c r="I366" i="2"/>
  <c r="R335" i="2"/>
  <c r="I335" i="2"/>
  <c r="R305" i="2"/>
  <c r="I305" i="2"/>
  <c r="R275" i="2"/>
  <c r="I275" i="2"/>
  <c r="R244" i="2"/>
  <c r="I244" i="2"/>
  <c r="R214" i="2"/>
  <c r="I214" i="2"/>
  <c r="R184" i="2"/>
  <c r="I184" i="2"/>
  <c r="R153" i="2"/>
  <c r="I153" i="2"/>
  <c r="R123" i="2"/>
  <c r="I123" i="2"/>
  <c r="R93" i="2"/>
  <c r="I93" i="2"/>
  <c r="R62" i="2"/>
  <c r="I62" i="2"/>
  <c r="R32" i="2"/>
  <c r="I32" i="2"/>
  <c r="R2" i="2"/>
  <c r="I2" i="2"/>
  <c r="T27" i="31"/>
  <c r="U27" i="31"/>
  <c r="V27" i="31"/>
  <c r="W27" i="31"/>
  <c r="T15" i="31"/>
  <c r="T22" i="31"/>
  <c r="U22" i="31"/>
  <c r="V22" i="31"/>
  <c r="W22" i="31"/>
  <c r="T7" i="31"/>
  <c r="W15" i="31"/>
  <c r="V15" i="31"/>
  <c r="U15" i="31"/>
  <c r="W7" i="31"/>
  <c r="V7" i="31"/>
  <c r="U7" i="31"/>
  <c r="O2" i="31"/>
  <c r="H255" i="2" l="1"/>
  <c r="R71" i="2"/>
  <c r="R15" i="2" l="1"/>
  <c r="F64" i="2" l="1"/>
  <c r="I64" i="2"/>
  <c r="I125" i="2"/>
  <c r="I95" i="2"/>
  <c r="I155" i="2"/>
  <c r="I186" i="2"/>
  <c r="I246" i="2"/>
  <c r="I216" i="2"/>
  <c r="I307" i="2"/>
  <c r="I277" i="2"/>
  <c r="I337" i="2"/>
  <c r="I368" i="2"/>
  <c r="I428" i="2"/>
  <c r="I398" i="2"/>
  <c r="I459" i="2"/>
  <c r="I519" i="2"/>
  <c r="I489" i="2"/>
  <c r="I550" i="2"/>
  <c r="P108" i="2"/>
  <c r="E2612" i="2"/>
  <c r="D2612" i="2"/>
  <c r="C2612" i="2"/>
  <c r="N2612" i="2"/>
  <c r="M2612" i="2"/>
  <c r="L2612" i="2"/>
  <c r="N2582" i="2"/>
  <c r="M2582" i="2"/>
  <c r="L2582" i="2"/>
  <c r="E2582" i="2"/>
  <c r="D2582" i="2"/>
  <c r="C2582" i="2"/>
  <c r="N2552" i="2"/>
  <c r="M2552" i="2"/>
  <c r="L2552" i="2"/>
  <c r="E2552" i="2"/>
  <c r="D2552" i="2"/>
  <c r="C2552" i="2"/>
  <c r="N2521" i="2"/>
  <c r="M2521" i="2"/>
  <c r="L2521" i="2"/>
  <c r="E2521" i="2"/>
  <c r="D2521" i="2"/>
  <c r="C2521" i="2"/>
  <c r="N2491" i="2"/>
  <c r="M2491" i="2"/>
  <c r="L2491" i="2"/>
  <c r="E2491" i="2"/>
  <c r="D2491" i="2"/>
  <c r="C2491" i="2"/>
  <c r="N2461" i="2"/>
  <c r="M2461" i="2"/>
  <c r="L2461" i="2"/>
  <c r="E2461" i="2"/>
  <c r="D2461" i="2"/>
  <c r="C2461" i="2"/>
  <c r="N2430" i="2"/>
  <c r="M2430" i="2"/>
  <c r="L2430" i="2"/>
  <c r="E2430" i="2"/>
  <c r="D2430" i="2"/>
  <c r="C2430" i="2"/>
  <c r="N2400" i="2"/>
  <c r="M2400" i="2"/>
  <c r="L2400" i="2"/>
  <c r="E2400" i="2"/>
  <c r="D2400" i="2"/>
  <c r="C2400" i="2"/>
  <c r="E2370" i="2"/>
  <c r="D2370" i="2"/>
  <c r="C2370" i="2"/>
  <c r="N2370" i="2"/>
  <c r="M2370" i="2"/>
  <c r="L2370" i="2"/>
  <c r="E2339" i="2"/>
  <c r="D2339" i="2"/>
  <c r="C2339" i="2"/>
  <c r="N2339" i="2"/>
  <c r="M2339" i="2"/>
  <c r="L2339" i="2"/>
  <c r="N2309" i="2"/>
  <c r="M2309" i="2"/>
  <c r="L2309" i="2"/>
  <c r="E2309" i="2"/>
  <c r="D2309" i="2"/>
  <c r="C2309" i="2"/>
  <c r="E2279" i="2"/>
  <c r="D2279" i="2"/>
  <c r="C2279" i="2"/>
  <c r="N2279" i="2"/>
  <c r="M2279" i="2"/>
  <c r="L2279" i="2"/>
  <c r="N2248" i="2"/>
  <c r="M2248" i="2"/>
  <c r="L2248" i="2"/>
  <c r="E2248" i="2"/>
  <c r="D2248" i="2"/>
  <c r="C2248" i="2"/>
  <c r="E2218" i="2"/>
  <c r="D2218" i="2"/>
  <c r="C2218" i="2"/>
  <c r="N2218" i="2"/>
  <c r="M2218" i="2"/>
  <c r="L2218" i="2"/>
  <c r="N2188" i="2"/>
  <c r="M2188" i="2"/>
  <c r="L2188" i="2"/>
  <c r="E2188" i="2"/>
  <c r="D2188" i="2"/>
  <c r="C2188" i="2"/>
  <c r="N2157" i="2"/>
  <c r="M2157" i="2"/>
  <c r="L2157" i="2"/>
  <c r="E2157" i="2"/>
  <c r="D2157" i="2"/>
  <c r="C2157" i="2"/>
  <c r="N2127" i="2"/>
  <c r="M2127" i="2"/>
  <c r="L2127" i="2"/>
  <c r="E2127" i="2"/>
  <c r="D2127" i="2"/>
  <c r="C2127" i="2"/>
  <c r="E2097" i="2"/>
  <c r="D2097" i="2"/>
  <c r="C2097" i="2"/>
  <c r="N2097" i="2"/>
  <c r="M2097" i="2"/>
  <c r="L2097" i="2"/>
  <c r="N2066" i="2"/>
  <c r="M2066" i="2"/>
  <c r="L2066" i="2"/>
  <c r="E2066" i="2"/>
  <c r="D2066" i="2"/>
  <c r="C2066" i="2"/>
  <c r="E2036" i="2"/>
  <c r="D2036" i="2"/>
  <c r="C2036" i="2"/>
  <c r="N2036" i="2"/>
  <c r="M2036" i="2"/>
  <c r="L2036" i="2"/>
  <c r="N2006" i="2"/>
  <c r="M2006" i="2"/>
  <c r="L2006" i="2"/>
  <c r="E2006" i="2"/>
  <c r="D2006" i="2"/>
  <c r="C2006" i="2"/>
  <c r="E1975" i="2"/>
  <c r="D1975" i="2"/>
  <c r="C1975" i="2"/>
  <c r="N1975" i="2"/>
  <c r="M1975" i="2"/>
  <c r="L1975" i="2"/>
  <c r="N1945" i="2"/>
  <c r="M1945" i="2"/>
  <c r="L1945" i="2"/>
  <c r="E1945" i="2"/>
  <c r="D1945" i="2"/>
  <c r="C1945" i="2"/>
  <c r="N1915" i="2"/>
  <c r="M1915" i="2"/>
  <c r="L1915" i="2"/>
  <c r="E1915" i="2"/>
  <c r="D1915" i="2"/>
  <c r="C1915" i="2"/>
  <c r="E1884" i="2"/>
  <c r="D1884" i="2"/>
  <c r="C1884" i="2"/>
  <c r="N1884" i="2"/>
  <c r="M1884" i="2"/>
  <c r="L1884" i="2"/>
  <c r="N1854" i="2"/>
  <c r="M1854" i="2"/>
  <c r="L1854" i="2"/>
  <c r="E1854" i="2"/>
  <c r="D1854" i="2"/>
  <c r="C1854" i="2"/>
  <c r="E1824" i="2"/>
  <c r="D1824" i="2"/>
  <c r="C1824" i="2"/>
  <c r="N1824" i="2"/>
  <c r="M1824" i="2"/>
  <c r="L1824" i="2"/>
  <c r="E1793" i="2"/>
  <c r="D1793" i="2"/>
  <c r="C1793" i="2"/>
  <c r="N1793" i="2"/>
  <c r="M1793" i="2"/>
  <c r="L1793" i="2"/>
  <c r="N1763" i="2"/>
  <c r="M1763" i="2"/>
  <c r="L1763" i="2"/>
  <c r="E1763" i="2"/>
  <c r="D1763" i="2"/>
  <c r="C1763" i="2"/>
  <c r="E1733" i="2"/>
  <c r="D1733" i="2"/>
  <c r="C1733" i="2"/>
  <c r="N1733" i="2"/>
  <c r="M1733" i="2"/>
  <c r="L1733" i="2"/>
  <c r="N1702" i="2"/>
  <c r="M1702" i="2"/>
  <c r="L1702" i="2"/>
  <c r="E1702" i="2"/>
  <c r="D1702" i="2"/>
  <c r="C1702" i="2"/>
  <c r="E1672" i="2"/>
  <c r="D1672" i="2"/>
  <c r="C1672" i="2"/>
  <c r="N1672" i="2"/>
  <c r="M1672" i="2"/>
  <c r="L1672" i="2"/>
  <c r="N1642" i="2"/>
  <c r="M1642" i="2"/>
  <c r="L1642" i="2"/>
  <c r="E1642" i="2"/>
  <c r="D1642" i="2"/>
  <c r="C1642" i="2"/>
  <c r="E1611" i="2"/>
  <c r="D1611" i="2"/>
  <c r="C1611" i="2"/>
  <c r="N1611" i="2"/>
  <c r="M1611" i="2"/>
  <c r="L1611" i="2"/>
  <c r="N1581" i="2"/>
  <c r="M1581" i="2"/>
  <c r="L1581" i="2"/>
  <c r="E1581" i="2"/>
  <c r="D1581" i="2"/>
  <c r="C1581" i="2"/>
  <c r="N1551" i="2"/>
  <c r="M1551" i="2"/>
  <c r="L1551" i="2"/>
  <c r="E1551" i="2"/>
  <c r="D1551" i="2"/>
  <c r="C1551" i="2"/>
  <c r="N1520" i="2"/>
  <c r="M1520" i="2"/>
  <c r="L1520" i="2"/>
  <c r="E1520" i="2"/>
  <c r="D1520" i="2"/>
  <c r="C1520" i="2"/>
  <c r="N1490" i="2"/>
  <c r="M1490" i="2"/>
  <c r="L1490" i="2"/>
  <c r="E1490" i="2"/>
  <c r="D1490" i="2"/>
  <c r="C1490" i="2"/>
  <c r="N1460" i="2"/>
  <c r="M1460" i="2"/>
  <c r="L1460" i="2"/>
  <c r="E1460" i="2"/>
  <c r="D1460" i="2"/>
  <c r="C1460" i="2"/>
  <c r="N1429" i="2"/>
  <c r="M1429" i="2"/>
  <c r="L1429" i="2"/>
  <c r="E1429" i="2"/>
  <c r="D1429" i="2"/>
  <c r="C1429" i="2"/>
  <c r="N1399" i="2"/>
  <c r="M1399" i="2"/>
  <c r="L1399" i="2"/>
  <c r="E1399" i="2"/>
  <c r="D1399" i="2"/>
  <c r="C1399" i="2"/>
  <c r="N1369" i="2"/>
  <c r="M1369" i="2"/>
  <c r="L1369" i="2"/>
  <c r="E1369" i="2"/>
  <c r="D1369" i="2"/>
  <c r="C1369" i="2"/>
  <c r="N1338" i="2"/>
  <c r="M1338" i="2"/>
  <c r="L1338" i="2"/>
  <c r="E1338" i="2"/>
  <c r="D1338" i="2"/>
  <c r="C1338" i="2"/>
  <c r="E1308" i="2"/>
  <c r="D1308" i="2"/>
  <c r="C1308" i="2"/>
  <c r="N1308" i="2"/>
  <c r="M1308" i="2"/>
  <c r="L1308" i="2"/>
  <c r="N1278" i="2"/>
  <c r="M1278" i="2"/>
  <c r="L1278" i="2"/>
  <c r="E1278" i="2"/>
  <c r="D1278" i="2"/>
  <c r="C1278" i="2"/>
  <c r="E1247" i="2"/>
  <c r="D1247" i="2"/>
  <c r="C1247" i="2"/>
  <c r="N1247" i="2"/>
  <c r="M1247" i="2"/>
  <c r="L1247" i="2"/>
  <c r="N1217" i="2"/>
  <c r="M1217" i="2"/>
  <c r="L1217" i="2"/>
  <c r="E1217" i="2"/>
  <c r="D1217" i="2"/>
  <c r="C1217" i="2"/>
  <c r="N1187" i="2"/>
  <c r="M1187" i="2"/>
  <c r="L1187" i="2"/>
  <c r="E1187" i="2"/>
  <c r="D1187" i="2"/>
  <c r="C1187" i="2"/>
  <c r="N1156" i="2"/>
  <c r="M1156" i="2"/>
  <c r="L1156" i="2"/>
  <c r="E1156" i="2"/>
  <c r="D1156" i="2"/>
  <c r="C1156" i="2"/>
  <c r="N1126" i="2"/>
  <c r="M1126" i="2"/>
  <c r="L1126" i="2"/>
  <c r="E1126" i="2"/>
  <c r="D1126" i="2"/>
  <c r="C1126" i="2"/>
  <c r="N1096" i="2"/>
  <c r="M1096" i="2"/>
  <c r="L1096" i="2"/>
  <c r="E1096" i="2"/>
  <c r="D1096" i="2"/>
  <c r="C1096" i="2"/>
  <c r="E1065" i="2"/>
  <c r="D1065" i="2"/>
  <c r="C1065" i="2"/>
  <c r="N1065" i="2"/>
  <c r="M1065" i="2"/>
  <c r="L1065" i="2"/>
  <c r="N1035" i="2"/>
  <c r="M1035" i="2"/>
  <c r="L1035" i="2"/>
  <c r="E1035" i="2"/>
  <c r="D1035" i="2"/>
  <c r="C1035" i="2"/>
  <c r="N1005" i="2"/>
  <c r="M1005" i="2"/>
  <c r="L1005" i="2"/>
  <c r="E1005" i="2"/>
  <c r="D1005" i="2"/>
  <c r="C1005" i="2"/>
  <c r="N974" i="2"/>
  <c r="M974" i="2"/>
  <c r="L974" i="2"/>
  <c r="E974" i="2"/>
  <c r="D974" i="2"/>
  <c r="C974" i="2"/>
  <c r="N944" i="2"/>
  <c r="M944" i="2"/>
  <c r="L944" i="2"/>
  <c r="E944" i="2"/>
  <c r="D944" i="2"/>
  <c r="C944" i="2"/>
  <c r="N914" i="2"/>
  <c r="M914" i="2"/>
  <c r="L914" i="2"/>
  <c r="E914" i="2"/>
  <c r="D914" i="2"/>
  <c r="C914" i="2"/>
  <c r="E883" i="2"/>
  <c r="D883" i="2"/>
  <c r="C883" i="2"/>
  <c r="N883" i="2"/>
  <c r="M883" i="2"/>
  <c r="L883" i="2"/>
  <c r="N853" i="2"/>
  <c r="M853" i="2"/>
  <c r="L853" i="2"/>
  <c r="E853" i="2"/>
  <c r="D853" i="2"/>
  <c r="C853" i="2"/>
  <c r="N823" i="2"/>
  <c r="M823" i="2"/>
  <c r="L823" i="2"/>
  <c r="E823" i="2"/>
  <c r="D823" i="2"/>
  <c r="C823" i="2"/>
  <c r="N792" i="2"/>
  <c r="M792" i="2"/>
  <c r="L792" i="2"/>
  <c r="E792" i="2"/>
  <c r="D792" i="2"/>
  <c r="C792" i="2"/>
  <c r="N762" i="2"/>
  <c r="M762" i="2"/>
  <c r="L762" i="2"/>
  <c r="E762" i="2"/>
  <c r="D762" i="2"/>
  <c r="C762" i="2"/>
  <c r="E732" i="2"/>
  <c r="D732" i="2"/>
  <c r="C732" i="2"/>
  <c r="N732" i="2"/>
  <c r="M732" i="2"/>
  <c r="L732" i="2"/>
  <c r="N701" i="2"/>
  <c r="M701" i="2"/>
  <c r="L701" i="2"/>
  <c r="E701" i="2"/>
  <c r="D701" i="2"/>
  <c r="C701" i="2"/>
  <c r="N671" i="2"/>
  <c r="M671" i="2"/>
  <c r="L671" i="2"/>
  <c r="E671" i="2"/>
  <c r="D671" i="2"/>
  <c r="C671" i="2"/>
  <c r="N641" i="2"/>
  <c r="M641" i="2"/>
  <c r="L641" i="2"/>
  <c r="E641" i="2"/>
  <c r="D641" i="2"/>
  <c r="C641" i="2"/>
  <c r="N610" i="2"/>
  <c r="M610" i="2"/>
  <c r="L610" i="2"/>
  <c r="E610" i="2"/>
  <c r="D610" i="2"/>
  <c r="C610" i="2"/>
  <c r="N580" i="2"/>
  <c r="M580" i="2"/>
  <c r="L580" i="2"/>
  <c r="E580" i="2"/>
  <c r="D580" i="2"/>
  <c r="C580" i="2"/>
  <c r="N550" i="2"/>
  <c r="M550" i="2"/>
  <c r="L550" i="2"/>
  <c r="E550" i="2"/>
  <c r="D550" i="2"/>
  <c r="C550" i="2"/>
  <c r="N519" i="2"/>
  <c r="M519" i="2"/>
  <c r="L519" i="2"/>
  <c r="E519" i="2"/>
  <c r="D519" i="2"/>
  <c r="C519" i="2"/>
  <c r="N489" i="2"/>
  <c r="M489" i="2"/>
  <c r="L489" i="2"/>
  <c r="E489" i="2"/>
  <c r="D489" i="2"/>
  <c r="C489" i="2"/>
  <c r="N459" i="2"/>
  <c r="M459" i="2"/>
  <c r="L459" i="2"/>
  <c r="E459" i="2"/>
  <c r="D459" i="2"/>
  <c r="C459" i="2"/>
  <c r="E428" i="2"/>
  <c r="D428" i="2"/>
  <c r="C428" i="2"/>
  <c r="N428" i="2"/>
  <c r="M428" i="2"/>
  <c r="L428" i="2"/>
  <c r="N398" i="2"/>
  <c r="M398" i="2"/>
  <c r="L398" i="2"/>
  <c r="E398" i="2"/>
  <c r="D398" i="2"/>
  <c r="C398" i="2"/>
  <c r="E368" i="2"/>
  <c r="D368" i="2"/>
  <c r="C368" i="2"/>
  <c r="N368" i="2"/>
  <c r="M368" i="2"/>
  <c r="L368" i="2"/>
  <c r="N337" i="2"/>
  <c r="M337" i="2"/>
  <c r="L337" i="2"/>
  <c r="E337" i="2"/>
  <c r="D337" i="2"/>
  <c r="C337" i="2"/>
  <c r="E307" i="2"/>
  <c r="D307" i="2"/>
  <c r="C307" i="2"/>
  <c r="N307" i="2"/>
  <c r="M307" i="2"/>
  <c r="L307" i="2"/>
  <c r="N277" i="2"/>
  <c r="M277" i="2"/>
  <c r="L277" i="2"/>
  <c r="F277" i="2"/>
  <c r="E277" i="2"/>
  <c r="D277" i="2"/>
  <c r="C277" i="2"/>
  <c r="F246" i="2"/>
  <c r="E246" i="2"/>
  <c r="D246" i="2"/>
  <c r="C246" i="2"/>
  <c r="N246" i="2"/>
  <c r="M246" i="2"/>
  <c r="L246" i="2"/>
  <c r="N216" i="2"/>
  <c r="M216" i="2"/>
  <c r="L216" i="2"/>
  <c r="F216" i="2"/>
  <c r="E216" i="2"/>
  <c r="D216" i="2"/>
  <c r="C216" i="2"/>
  <c r="N186" i="2"/>
  <c r="M186" i="2"/>
  <c r="L186" i="2"/>
  <c r="F186" i="2"/>
  <c r="E186" i="2"/>
  <c r="D186" i="2"/>
  <c r="C186" i="2"/>
  <c r="N155" i="2"/>
  <c r="M155" i="2"/>
  <c r="L155" i="2"/>
  <c r="F155" i="2"/>
  <c r="E155" i="2"/>
  <c r="D155" i="2"/>
  <c r="C155" i="2"/>
  <c r="N125" i="2"/>
  <c r="M125" i="2"/>
  <c r="L125" i="2"/>
  <c r="F125" i="2"/>
  <c r="E125" i="2"/>
  <c r="D125" i="2"/>
  <c r="C125" i="2"/>
  <c r="N95" i="2"/>
  <c r="M95" i="2"/>
  <c r="L95" i="2"/>
  <c r="F95" i="2"/>
  <c r="E95" i="2"/>
  <c r="D95" i="2"/>
  <c r="C95" i="2"/>
  <c r="L64" i="2"/>
  <c r="M64" i="2"/>
  <c r="N64" i="2"/>
  <c r="I34" i="2"/>
  <c r="P4" i="2"/>
  <c r="P74" i="2"/>
  <c r="AA88" i="26" l="1"/>
  <c r="G202" i="26"/>
  <c r="G201" i="26"/>
  <c r="G200" i="26"/>
  <c r="G199" i="26"/>
  <c r="G196" i="26"/>
  <c r="G197" i="26"/>
  <c r="G195" i="26"/>
  <c r="G194" i="26"/>
  <c r="G193" i="26"/>
  <c r="G192" i="26"/>
  <c r="G191" i="26"/>
  <c r="G190" i="26"/>
  <c r="G189" i="26"/>
  <c r="G188" i="26"/>
  <c r="G187" i="26"/>
  <c r="G185" i="26"/>
  <c r="AB198" i="26" l="1"/>
  <c r="AB186" i="26"/>
  <c r="AC187" i="26"/>
  <c r="AB187" i="26"/>
  <c r="F196" i="27" l="1"/>
  <c r="S214" i="27"/>
  <c r="R214" i="27"/>
  <c r="Q214" i="27"/>
  <c r="P214" i="27"/>
  <c r="O214" i="27"/>
  <c r="N214" i="27"/>
  <c r="M214" i="27"/>
  <c r="L214" i="27"/>
  <c r="K214" i="27"/>
  <c r="J214" i="27"/>
  <c r="I214" i="27"/>
  <c r="H214" i="27"/>
  <c r="G214" i="27"/>
  <c r="F214" i="27"/>
  <c r="E214" i="27"/>
  <c r="S213" i="27"/>
  <c r="R213" i="27"/>
  <c r="Q213" i="27"/>
  <c r="P213" i="27"/>
  <c r="N213" i="27"/>
  <c r="M213" i="27"/>
  <c r="L213" i="27"/>
  <c r="K213" i="27"/>
  <c r="F213" i="27"/>
  <c r="F7" i="27"/>
  <c r="G7" i="27"/>
  <c r="H7" i="27"/>
  <c r="H15" i="4"/>
  <c r="K198" i="20" l="1"/>
  <c r="K187" i="20"/>
  <c r="K186" i="20"/>
  <c r="AA232" i="28"/>
  <c r="Z232" i="28"/>
  <c r="Y232" i="28"/>
  <c r="X232" i="28"/>
  <c r="W232" i="28"/>
  <c r="V232" i="28"/>
  <c r="U232" i="28"/>
  <c r="T232" i="28"/>
  <c r="S232" i="28"/>
  <c r="AA231" i="28"/>
  <c r="Z231" i="28"/>
  <c r="Y231" i="28"/>
  <c r="X231" i="28"/>
  <c r="W231" i="28"/>
  <c r="V231" i="28"/>
  <c r="U231" i="28"/>
  <c r="T231" i="28"/>
  <c r="S231" i="28"/>
  <c r="M232" i="28"/>
  <c r="L232" i="28"/>
  <c r="K232" i="28"/>
  <c r="J232" i="28"/>
  <c r="I232" i="28"/>
  <c r="H232" i="28"/>
  <c r="G232" i="28"/>
  <c r="F232" i="28"/>
  <c r="E232" i="28"/>
  <c r="M231" i="28"/>
  <c r="L231" i="28"/>
  <c r="K231" i="28"/>
  <c r="J231" i="28"/>
  <c r="I231" i="28"/>
  <c r="H231" i="28"/>
  <c r="G231" i="28"/>
  <c r="F231" i="28"/>
  <c r="E231" i="28"/>
  <c r="Y198" i="5"/>
  <c r="V198" i="5"/>
  <c r="U198" i="5"/>
  <c r="M194" i="28"/>
  <c r="I190" i="28"/>
  <c r="G187" i="28"/>
  <c r="T187" i="28"/>
  <c r="AI169" i="28"/>
  <c r="AH167" i="28"/>
  <c r="AI173" i="28"/>
  <c r="V7" i="5"/>
  <c r="W7" i="5"/>
  <c r="X7" i="5"/>
  <c r="Y7" i="5"/>
  <c r="Z7" i="5"/>
  <c r="AA7" i="5"/>
  <c r="V8" i="5"/>
  <c r="W8" i="5"/>
  <c r="X8" i="5"/>
  <c r="Y8" i="5"/>
  <c r="Z8" i="5"/>
  <c r="AA8" i="5"/>
  <c r="V9" i="5"/>
  <c r="W9" i="5"/>
  <c r="X9" i="5"/>
  <c r="Y9" i="5"/>
  <c r="Z9" i="5"/>
  <c r="AA9" i="5"/>
  <c r="V10" i="5"/>
  <c r="W10" i="5"/>
  <c r="X10" i="5"/>
  <c r="Y10" i="5"/>
  <c r="Z10" i="5"/>
  <c r="AA10" i="5"/>
  <c r="V11" i="5"/>
  <c r="W11" i="5"/>
  <c r="X11" i="5"/>
  <c r="Y11" i="5"/>
  <c r="Z11" i="5"/>
  <c r="AA11" i="5"/>
  <c r="V12" i="5"/>
  <c r="W12" i="5"/>
  <c r="X12" i="5"/>
  <c r="Y12" i="5"/>
  <c r="Z12" i="5"/>
  <c r="AA12" i="5"/>
  <c r="V13" i="5"/>
  <c r="W13" i="5"/>
  <c r="X13" i="5"/>
  <c r="Y13" i="5"/>
  <c r="Z13" i="5"/>
  <c r="AA13" i="5"/>
  <c r="V14" i="5"/>
  <c r="W14" i="5"/>
  <c r="X14" i="5"/>
  <c r="Y14" i="5"/>
  <c r="Z14" i="5"/>
  <c r="AA14" i="5"/>
  <c r="V15" i="5"/>
  <c r="W15" i="5"/>
  <c r="X15" i="5"/>
  <c r="Y15" i="5"/>
  <c r="Z15" i="5"/>
  <c r="AA15" i="5"/>
  <c r="V16" i="5"/>
  <c r="W16" i="5"/>
  <c r="X16" i="5"/>
  <c r="Y16" i="5"/>
  <c r="Z16" i="5"/>
  <c r="AA16" i="5"/>
  <c r="V17" i="5"/>
  <c r="W17" i="5"/>
  <c r="X17" i="5"/>
  <c r="Y17" i="5"/>
  <c r="Z17" i="5"/>
  <c r="AA17" i="5"/>
  <c r="V18" i="5"/>
  <c r="W18" i="5"/>
  <c r="X18" i="5"/>
  <c r="Y18" i="5"/>
  <c r="Z18" i="5"/>
  <c r="AA18" i="5"/>
  <c r="V19" i="5"/>
  <c r="W19" i="5"/>
  <c r="X19" i="5"/>
  <c r="Y19" i="5"/>
  <c r="Z19" i="5"/>
  <c r="AA19" i="5"/>
  <c r="V20" i="5"/>
  <c r="W20" i="5"/>
  <c r="X20" i="5"/>
  <c r="Y20" i="5"/>
  <c r="Z20" i="5"/>
  <c r="AA20" i="5"/>
  <c r="V21" i="5"/>
  <c r="W21" i="5"/>
  <c r="X21" i="5"/>
  <c r="Y21" i="5"/>
  <c r="Z21" i="5"/>
  <c r="AA21" i="5"/>
  <c r="V22" i="5"/>
  <c r="W22" i="5"/>
  <c r="X22" i="5"/>
  <c r="Y22" i="5"/>
  <c r="Z22" i="5"/>
  <c r="AA22" i="5"/>
  <c r="V23" i="5"/>
  <c r="W23" i="5"/>
  <c r="X23" i="5"/>
  <c r="Y23" i="5"/>
  <c r="Z23" i="5"/>
  <c r="AA23" i="5"/>
  <c r="V24" i="5"/>
  <c r="W24" i="5"/>
  <c r="X24" i="5"/>
  <c r="Y24" i="5"/>
  <c r="Z24" i="5"/>
  <c r="AA24" i="5"/>
  <c r="V25" i="5"/>
  <c r="W25" i="5"/>
  <c r="X25" i="5"/>
  <c r="Y25" i="5"/>
  <c r="Z25" i="5"/>
  <c r="AA25" i="5"/>
  <c r="V26" i="5"/>
  <c r="W26" i="5"/>
  <c r="X26" i="5"/>
  <c r="Y26" i="5"/>
  <c r="Z26" i="5"/>
  <c r="AA26" i="5"/>
  <c r="V27" i="5"/>
  <c r="W27" i="5"/>
  <c r="X27" i="5"/>
  <c r="Y27" i="5"/>
  <c r="Z27" i="5"/>
  <c r="AA27" i="5"/>
  <c r="V28" i="5"/>
  <c r="W28" i="5"/>
  <c r="X28" i="5"/>
  <c r="Y28" i="5"/>
  <c r="Z28" i="5"/>
  <c r="AA28" i="5"/>
  <c r="V29" i="5"/>
  <c r="W29" i="5"/>
  <c r="X29" i="5"/>
  <c r="Y29" i="5"/>
  <c r="Z29" i="5"/>
  <c r="AA29" i="5"/>
  <c r="V30" i="5"/>
  <c r="W30" i="5"/>
  <c r="X30" i="5"/>
  <c r="Y30" i="5"/>
  <c r="Z30" i="5"/>
  <c r="AA30" i="5"/>
  <c r="V31" i="5"/>
  <c r="W31" i="5"/>
  <c r="X31" i="5"/>
  <c r="Y31" i="5"/>
  <c r="Z31" i="5"/>
  <c r="AA31" i="5"/>
  <c r="V32" i="5"/>
  <c r="W32" i="5"/>
  <c r="X32" i="5"/>
  <c r="Y32" i="5"/>
  <c r="Z32" i="5"/>
  <c r="AA32" i="5"/>
  <c r="V33" i="5"/>
  <c r="W33" i="5"/>
  <c r="X33" i="5"/>
  <c r="Y33" i="5"/>
  <c r="Z33" i="5"/>
  <c r="AA33" i="5"/>
  <c r="V34" i="5"/>
  <c r="W34" i="5"/>
  <c r="X34" i="5"/>
  <c r="Y34" i="5"/>
  <c r="Z34" i="5"/>
  <c r="AA34" i="5"/>
  <c r="V35" i="5"/>
  <c r="W35" i="5"/>
  <c r="X35" i="5"/>
  <c r="Y35" i="5"/>
  <c r="Z35" i="5"/>
  <c r="AA35" i="5"/>
  <c r="V36" i="5"/>
  <c r="W36" i="5"/>
  <c r="X36" i="5"/>
  <c r="Y36" i="5"/>
  <c r="Z36" i="5"/>
  <c r="AA36" i="5"/>
  <c r="V37" i="5"/>
  <c r="W37" i="5"/>
  <c r="X37" i="5"/>
  <c r="Y37" i="5"/>
  <c r="Z37" i="5"/>
  <c r="AA37" i="5"/>
  <c r="V38" i="5"/>
  <c r="W38" i="5"/>
  <c r="X38" i="5"/>
  <c r="Y38" i="5"/>
  <c r="Z38" i="5"/>
  <c r="AA38" i="5"/>
  <c r="V39" i="5"/>
  <c r="W39" i="5"/>
  <c r="X39" i="5"/>
  <c r="Y39" i="5"/>
  <c r="Z39" i="5"/>
  <c r="AA39" i="5"/>
  <c r="V40" i="5"/>
  <c r="W40" i="5"/>
  <c r="X40" i="5"/>
  <c r="Y40" i="5"/>
  <c r="Z40" i="5"/>
  <c r="AA40" i="5"/>
  <c r="V41" i="5"/>
  <c r="W41" i="5"/>
  <c r="X41" i="5"/>
  <c r="Y41" i="5"/>
  <c r="Z41" i="5"/>
  <c r="AA41" i="5"/>
  <c r="V42" i="5"/>
  <c r="W42" i="5"/>
  <c r="X42" i="5"/>
  <c r="Y42" i="5"/>
  <c r="Z42" i="5"/>
  <c r="AA42" i="5"/>
  <c r="V43" i="5"/>
  <c r="W43" i="5"/>
  <c r="X43" i="5"/>
  <c r="Y43" i="5"/>
  <c r="Z43" i="5"/>
  <c r="AA43" i="5"/>
  <c r="V44" i="5"/>
  <c r="W44" i="5"/>
  <c r="X44" i="5"/>
  <c r="Y44" i="5"/>
  <c r="Z44" i="5"/>
  <c r="AA44" i="5"/>
  <c r="V45" i="5"/>
  <c r="W45" i="5"/>
  <c r="X45" i="5"/>
  <c r="Y45" i="5"/>
  <c r="Z45" i="5"/>
  <c r="AA45" i="5"/>
  <c r="V46" i="5"/>
  <c r="W46" i="5"/>
  <c r="X46" i="5"/>
  <c r="Y46" i="5"/>
  <c r="Z46" i="5"/>
  <c r="AA46" i="5"/>
  <c r="V47" i="5"/>
  <c r="W47" i="5"/>
  <c r="X47" i="5"/>
  <c r="Y47" i="5"/>
  <c r="Z47" i="5"/>
  <c r="AA47" i="5"/>
  <c r="V48" i="5"/>
  <c r="W48" i="5"/>
  <c r="X48" i="5"/>
  <c r="Y48" i="5"/>
  <c r="Z48" i="5"/>
  <c r="AA48" i="5"/>
  <c r="V49" i="5"/>
  <c r="W49" i="5"/>
  <c r="X49" i="5"/>
  <c r="Y49" i="5"/>
  <c r="Z49" i="5"/>
  <c r="AA49" i="5"/>
  <c r="V50" i="5"/>
  <c r="W50" i="5"/>
  <c r="X50" i="5"/>
  <c r="Y50" i="5"/>
  <c r="Z50" i="5"/>
  <c r="AA50" i="5"/>
  <c r="V51" i="5"/>
  <c r="W51" i="5"/>
  <c r="X51" i="5"/>
  <c r="Y51" i="5"/>
  <c r="Z51" i="5"/>
  <c r="AA51" i="5"/>
  <c r="V52" i="5"/>
  <c r="W52" i="5"/>
  <c r="X52" i="5"/>
  <c r="Y52" i="5"/>
  <c r="Z52" i="5"/>
  <c r="AA52" i="5"/>
  <c r="V53" i="5"/>
  <c r="W53" i="5"/>
  <c r="X53" i="5"/>
  <c r="Y53" i="5"/>
  <c r="Z53" i="5"/>
  <c r="AA53" i="5"/>
  <c r="V54" i="5"/>
  <c r="W54" i="5"/>
  <c r="X54" i="5"/>
  <c r="Y54" i="5"/>
  <c r="Z54" i="5"/>
  <c r="AA54" i="5"/>
  <c r="V55" i="5"/>
  <c r="W55" i="5"/>
  <c r="X55" i="5"/>
  <c r="Y55" i="5"/>
  <c r="Z55" i="5"/>
  <c r="AA55" i="5"/>
  <c r="V56" i="5"/>
  <c r="W56" i="5"/>
  <c r="X56" i="5"/>
  <c r="Y56" i="5"/>
  <c r="Z56" i="5"/>
  <c r="AA56" i="5"/>
  <c r="V57" i="5"/>
  <c r="W57" i="5"/>
  <c r="X57" i="5"/>
  <c r="Y57" i="5"/>
  <c r="Z57" i="5"/>
  <c r="AA57" i="5"/>
  <c r="V58" i="5"/>
  <c r="W58" i="5"/>
  <c r="X58" i="5"/>
  <c r="Y58" i="5"/>
  <c r="Z58" i="5"/>
  <c r="AA58" i="5"/>
  <c r="V59" i="5"/>
  <c r="W59" i="5"/>
  <c r="X59" i="5"/>
  <c r="Y59" i="5"/>
  <c r="Z59" i="5"/>
  <c r="AA59" i="5"/>
  <c r="V60" i="5"/>
  <c r="W60" i="5"/>
  <c r="X60" i="5"/>
  <c r="Y60" i="5"/>
  <c r="Z60" i="5"/>
  <c r="AA60" i="5"/>
  <c r="V61" i="5"/>
  <c r="W61" i="5"/>
  <c r="X61" i="5"/>
  <c r="Y61" i="5"/>
  <c r="Z61" i="5"/>
  <c r="AA61" i="5"/>
  <c r="V62" i="5"/>
  <c r="W62" i="5"/>
  <c r="X62" i="5"/>
  <c r="Y62" i="5"/>
  <c r="Z62" i="5"/>
  <c r="AA62" i="5"/>
  <c r="V63" i="5"/>
  <c r="W63" i="5"/>
  <c r="X63" i="5"/>
  <c r="Y63" i="5"/>
  <c r="Z63" i="5"/>
  <c r="AA63" i="5"/>
  <c r="V64" i="5"/>
  <c r="W64" i="5"/>
  <c r="X64" i="5"/>
  <c r="Y64" i="5"/>
  <c r="Z64" i="5"/>
  <c r="AA64" i="5"/>
  <c r="V65" i="5"/>
  <c r="W65" i="5"/>
  <c r="X65" i="5"/>
  <c r="Y65" i="5"/>
  <c r="Z65" i="5"/>
  <c r="AA65" i="5"/>
  <c r="V66" i="5"/>
  <c r="W66" i="5"/>
  <c r="X66" i="5"/>
  <c r="Y66" i="5"/>
  <c r="Z66" i="5"/>
  <c r="AA66" i="5"/>
  <c r="V67" i="5"/>
  <c r="W67" i="5"/>
  <c r="X67" i="5"/>
  <c r="Y67" i="5"/>
  <c r="Z67" i="5"/>
  <c r="AA67" i="5"/>
  <c r="V68" i="5"/>
  <c r="W68" i="5"/>
  <c r="X68" i="5"/>
  <c r="Y68" i="5"/>
  <c r="Z68" i="5"/>
  <c r="AA68" i="5"/>
  <c r="V69" i="5"/>
  <c r="W69" i="5"/>
  <c r="X69" i="5"/>
  <c r="Y69" i="5"/>
  <c r="Z69" i="5"/>
  <c r="AA69" i="5"/>
  <c r="V70" i="5"/>
  <c r="W70" i="5"/>
  <c r="X70" i="5"/>
  <c r="Y70" i="5"/>
  <c r="Z70" i="5"/>
  <c r="AA70" i="5"/>
  <c r="V71" i="5"/>
  <c r="W71" i="5"/>
  <c r="X71" i="5"/>
  <c r="Y71" i="5"/>
  <c r="Z71" i="5"/>
  <c r="AA71" i="5"/>
  <c r="V72" i="5"/>
  <c r="W72" i="5"/>
  <c r="X72" i="5"/>
  <c r="Y72" i="5"/>
  <c r="Z72" i="5"/>
  <c r="AA72" i="5"/>
  <c r="V73" i="5"/>
  <c r="W73" i="5"/>
  <c r="X73" i="5"/>
  <c r="Y73" i="5"/>
  <c r="Z73" i="5"/>
  <c r="AA73" i="5"/>
  <c r="V74" i="5"/>
  <c r="W74" i="5"/>
  <c r="X74" i="5"/>
  <c r="Y74" i="5"/>
  <c r="Z74" i="5"/>
  <c r="AA74" i="5"/>
  <c r="V75" i="5"/>
  <c r="W75" i="5"/>
  <c r="X75" i="5"/>
  <c r="Y75" i="5"/>
  <c r="Z75" i="5"/>
  <c r="AA75" i="5"/>
  <c r="V76" i="5"/>
  <c r="W76" i="5"/>
  <c r="X76" i="5"/>
  <c r="Y76" i="5"/>
  <c r="Z76" i="5"/>
  <c r="AA76" i="5"/>
  <c r="V77" i="5"/>
  <c r="W77" i="5"/>
  <c r="X77" i="5"/>
  <c r="Y77" i="5"/>
  <c r="Z77" i="5"/>
  <c r="AA77" i="5"/>
  <c r="V78" i="5"/>
  <c r="W78" i="5"/>
  <c r="X78" i="5"/>
  <c r="Y78" i="5"/>
  <c r="Z78" i="5"/>
  <c r="AA78" i="5"/>
  <c r="V79" i="5"/>
  <c r="W79" i="5"/>
  <c r="X79" i="5"/>
  <c r="Y79" i="5"/>
  <c r="Z79" i="5"/>
  <c r="AA79" i="5"/>
  <c r="V80" i="5"/>
  <c r="W80" i="5"/>
  <c r="X80" i="5"/>
  <c r="Y80" i="5"/>
  <c r="Z80" i="5"/>
  <c r="AA80" i="5"/>
  <c r="V81" i="5"/>
  <c r="W81" i="5"/>
  <c r="X81" i="5"/>
  <c r="Y81" i="5"/>
  <c r="Z81" i="5"/>
  <c r="AA81" i="5"/>
  <c r="V82" i="5"/>
  <c r="W82" i="5"/>
  <c r="X82" i="5"/>
  <c r="Y82" i="5"/>
  <c r="Z82" i="5"/>
  <c r="AA82" i="5"/>
  <c r="V83" i="5"/>
  <c r="W83" i="5"/>
  <c r="X83" i="5"/>
  <c r="Y83" i="5"/>
  <c r="Z83" i="5"/>
  <c r="AA83" i="5"/>
  <c r="V84" i="5"/>
  <c r="W84" i="5"/>
  <c r="X84" i="5"/>
  <c r="Y84" i="5"/>
  <c r="Z84" i="5"/>
  <c r="AA84" i="5"/>
  <c r="V85" i="5"/>
  <c r="W85" i="5"/>
  <c r="X85" i="5"/>
  <c r="Y85" i="5"/>
  <c r="Z85" i="5"/>
  <c r="AA85" i="5"/>
  <c r="V86" i="5"/>
  <c r="W86" i="5"/>
  <c r="X86" i="5"/>
  <c r="Y86" i="5"/>
  <c r="Z86" i="5"/>
  <c r="AA86" i="5"/>
  <c r="V87" i="5"/>
  <c r="W87" i="5"/>
  <c r="X87" i="5"/>
  <c r="Y87" i="5"/>
  <c r="Z87" i="5"/>
  <c r="AA87" i="5"/>
  <c r="V88" i="5"/>
  <c r="W88" i="5"/>
  <c r="X88" i="5"/>
  <c r="Y88" i="5"/>
  <c r="Z88" i="5"/>
  <c r="AA88" i="5"/>
  <c r="V89" i="5"/>
  <c r="W89" i="5"/>
  <c r="X89" i="5"/>
  <c r="Y89" i="5"/>
  <c r="Z89" i="5"/>
  <c r="AA89" i="5"/>
  <c r="V90" i="5"/>
  <c r="W90" i="5"/>
  <c r="X90" i="5"/>
  <c r="Y90" i="5"/>
  <c r="Z90" i="5"/>
  <c r="AA90" i="5"/>
  <c r="V91" i="5"/>
  <c r="W91" i="5"/>
  <c r="X91" i="5"/>
  <c r="Y91" i="5"/>
  <c r="Z91" i="5"/>
  <c r="AA91" i="5"/>
  <c r="V92" i="5"/>
  <c r="W92" i="5"/>
  <c r="X92" i="5"/>
  <c r="Y92" i="5"/>
  <c r="Z92" i="5"/>
  <c r="AA92" i="5"/>
  <c r="V93" i="5"/>
  <c r="W93" i="5"/>
  <c r="X93" i="5"/>
  <c r="Y93" i="5"/>
  <c r="Z93" i="5"/>
  <c r="AA93" i="5"/>
  <c r="V94" i="5"/>
  <c r="W94" i="5"/>
  <c r="X94" i="5"/>
  <c r="Y94" i="5"/>
  <c r="Z94" i="5"/>
  <c r="AA94" i="5"/>
  <c r="V95" i="5"/>
  <c r="W95" i="5"/>
  <c r="X95" i="5"/>
  <c r="Y95" i="5"/>
  <c r="Z95" i="5"/>
  <c r="AA95" i="5"/>
  <c r="V96" i="5"/>
  <c r="W96" i="5"/>
  <c r="X96" i="5"/>
  <c r="Y96" i="5"/>
  <c r="Z96" i="5"/>
  <c r="AA96" i="5"/>
  <c r="V97" i="5"/>
  <c r="W97" i="5"/>
  <c r="X97" i="5"/>
  <c r="Y97" i="5"/>
  <c r="Z97" i="5"/>
  <c r="AA97" i="5"/>
  <c r="V98" i="5"/>
  <c r="W98" i="5"/>
  <c r="X98" i="5"/>
  <c r="Y98" i="5"/>
  <c r="Z98" i="5"/>
  <c r="AA98" i="5"/>
  <c r="V99" i="5"/>
  <c r="W99" i="5"/>
  <c r="X99" i="5"/>
  <c r="Y99" i="5"/>
  <c r="Z99" i="5"/>
  <c r="AA99" i="5"/>
  <c r="V100" i="5"/>
  <c r="W100" i="5"/>
  <c r="X100" i="5"/>
  <c r="Y100" i="5"/>
  <c r="Z100" i="5"/>
  <c r="AA100" i="5"/>
  <c r="V101" i="5"/>
  <c r="W101" i="5"/>
  <c r="X101" i="5"/>
  <c r="Y101" i="5"/>
  <c r="Z101" i="5"/>
  <c r="AA101" i="5"/>
  <c r="V102" i="5"/>
  <c r="W102" i="5"/>
  <c r="X102" i="5"/>
  <c r="Y102" i="5"/>
  <c r="Z102" i="5"/>
  <c r="AA102" i="5"/>
  <c r="V103" i="5"/>
  <c r="W103" i="5"/>
  <c r="X103" i="5"/>
  <c r="Y103" i="5"/>
  <c r="Z103" i="5"/>
  <c r="AA103" i="5"/>
  <c r="V104" i="5"/>
  <c r="W104" i="5"/>
  <c r="X104" i="5"/>
  <c r="Y104" i="5"/>
  <c r="Z104" i="5"/>
  <c r="AA104" i="5"/>
  <c r="V105" i="5"/>
  <c r="W105" i="5"/>
  <c r="X105" i="5"/>
  <c r="Y105" i="5"/>
  <c r="Z105" i="5"/>
  <c r="AA105" i="5"/>
  <c r="V106" i="5"/>
  <c r="W106" i="5"/>
  <c r="X106" i="5"/>
  <c r="Y106" i="5"/>
  <c r="Z106" i="5"/>
  <c r="AA106" i="5"/>
  <c r="V107" i="5"/>
  <c r="W107" i="5"/>
  <c r="X107" i="5"/>
  <c r="Y107" i="5"/>
  <c r="Z107" i="5"/>
  <c r="AA107" i="5"/>
  <c r="V108" i="5"/>
  <c r="W108" i="5"/>
  <c r="X108" i="5"/>
  <c r="Y108" i="5"/>
  <c r="Z108" i="5"/>
  <c r="AA108" i="5"/>
  <c r="V109" i="5"/>
  <c r="W109" i="5"/>
  <c r="X109" i="5"/>
  <c r="Y109" i="5"/>
  <c r="Z109" i="5"/>
  <c r="AA109" i="5"/>
  <c r="V110" i="5"/>
  <c r="W110" i="5"/>
  <c r="X110" i="5"/>
  <c r="Y110" i="5"/>
  <c r="Z110" i="5"/>
  <c r="AA110" i="5"/>
  <c r="V111" i="5"/>
  <c r="W111" i="5"/>
  <c r="X111" i="5"/>
  <c r="Y111" i="5"/>
  <c r="Z111" i="5"/>
  <c r="AA111" i="5"/>
  <c r="V112" i="5"/>
  <c r="W112" i="5"/>
  <c r="X112" i="5"/>
  <c r="Y112" i="5"/>
  <c r="Z112" i="5"/>
  <c r="AA112" i="5"/>
  <c r="V113" i="5"/>
  <c r="W113" i="5"/>
  <c r="X113" i="5"/>
  <c r="Y113" i="5"/>
  <c r="Z113" i="5"/>
  <c r="AA113" i="5"/>
  <c r="V114" i="5"/>
  <c r="W114" i="5"/>
  <c r="X114" i="5"/>
  <c r="Y114" i="5"/>
  <c r="Z114" i="5"/>
  <c r="AA114" i="5"/>
  <c r="V115" i="5"/>
  <c r="W115" i="5"/>
  <c r="X115" i="5"/>
  <c r="Y115" i="5"/>
  <c r="Z115" i="5"/>
  <c r="AA115" i="5"/>
  <c r="V116" i="5"/>
  <c r="W116" i="5"/>
  <c r="X116" i="5"/>
  <c r="Y116" i="5"/>
  <c r="Z116" i="5"/>
  <c r="AA116" i="5"/>
  <c r="V117" i="5"/>
  <c r="W117" i="5"/>
  <c r="X117" i="5"/>
  <c r="Y117" i="5"/>
  <c r="Z117" i="5"/>
  <c r="AA117" i="5"/>
  <c r="V118" i="5"/>
  <c r="W118" i="5"/>
  <c r="X118" i="5"/>
  <c r="Y118" i="5"/>
  <c r="Z118" i="5"/>
  <c r="AA118" i="5"/>
  <c r="V119" i="5"/>
  <c r="W119" i="5"/>
  <c r="X119" i="5"/>
  <c r="Y119" i="5"/>
  <c r="Z119" i="5"/>
  <c r="AA119" i="5"/>
  <c r="V120" i="5"/>
  <c r="W120" i="5"/>
  <c r="X120" i="5"/>
  <c r="Y120" i="5"/>
  <c r="Z120" i="5"/>
  <c r="AA120" i="5"/>
  <c r="V121" i="5"/>
  <c r="W121" i="5"/>
  <c r="X121" i="5"/>
  <c r="Y121" i="5"/>
  <c r="Z121" i="5"/>
  <c r="AA121" i="5"/>
  <c r="V122" i="5"/>
  <c r="W122" i="5"/>
  <c r="X122" i="5"/>
  <c r="Y122" i="5"/>
  <c r="Z122" i="5"/>
  <c r="AA122" i="5"/>
  <c r="V123" i="5"/>
  <c r="W123" i="5"/>
  <c r="X123" i="5"/>
  <c r="Y123" i="5"/>
  <c r="Z123" i="5"/>
  <c r="AA123" i="5"/>
  <c r="V124" i="5"/>
  <c r="W124" i="5"/>
  <c r="X124" i="5"/>
  <c r="Y124" i="5"/>
  <c r="Z124" i="5"/>
  <c r="AA124" i="5"/>
  <c r="V125" i="5"/>
  <c r="W125" i="5"/>
  <c r="X125" i="5"/>
  <c r="Y125" i="5"/>
  <c r="Z125" i="5"/>
  <c r="AA125" i="5"/>
  <c r="V126" i="5"/>
  <c r="W126" i="5"/>
  <c r="X126" i="5"/>
  <c r="Y126" i="5"/>
  <c r="Z126" i="5"/>
  <c r="AA126" i="5"/>
  <c r="V127" i="5"/>
  <c r="W127" i="5"/>
  <c r="X127" i="5"/>
  <c r="Y127" i="5"/>
  <c r="Z127" i="5"/>
  <c r="AA127" i="5"/>
  <c r="V128" i="5"/>
  <c r="W128" i="5"/>
  <c r="X128" i="5"/>
  <c r="Y128" i="5"/>
  <c r="Z128" i="5"/>
  <c r="AA128" i="5"/>
  <c r="V129" i="5"/>
  <c r="W129" i="5"/>
  <c r="X129" i="5"/>
  <c r="Y129" i="5"/>
  <c r="Z129" i="5"/>
  <c r="AA129" i="5"/>
  <c r="V130" i="5"/>
  <c r="W130" i="5"/>
  <c r="X130" i="5"/>
  <c r="Y130" i="5"/>
  <c r="Z130" i="5"/>
  <c r="AA130" i="5"/>
  <c r="V131" i="5"/>
  <c r="W131" i="5"/>
  <c r="X131" i="5"/>
  <c r="Y131" i="5"/>
  <c r="Z131" i="5"/>
  <c r="AA131" i="5"/>
  <c r="V132" i="5"/>
  <c r="W132" i="5"/>
  <c r="X132" i="5"/>
  <c r="Y132" i="5"/>
  <c r="Z132" i="5"/>
  <c r="AA132" i="5"/>
  <c r="V133" i="5"/>
  <c r="W133" i="5"/>
  <c r="X133" i="5"/>
  <c r="Y133" i="5"/>
  <c r="Z133" i="5"/>
  <c r="AA133" i="5"/>
  <c r="V134" i="5"/>
  <c r="W134" i="5"/>
  <c r="X134" i="5"/>
  <c r="Y134" i="5"/>
  <c r="Z134" i="5"/>
  <c r="AA134" i="5"/>
  <c r="V135" i="5"/>
  <c r="W135" i="5"/>
  <c r="X135" i="5"/>
  <c r="Y135" i="5"/>
  <c r="Z135" i="5"/>
  <c r="AA135" i="5"/>
  <c r="V136" i="5"/>
  <c r="W136" i="5"/>
  <c r="X136" i="5"/>
  <c r="Y136" i="5"/>
  <c r="Z136" i="5"/>
  <c r="AA136" i="5"/>
  <c r="V137" i="5"/>
  <c r="W137" i="5"/>
  <c r="X137" i="5"/>
  <c r="Y137" i="5"/>
  <c r="Z137" i="5"/>
  <c r="AA137" i="5"/>
  <c r="V138" i="5"/>
  <c r="W138" i="5"/>
  <c r="X138" i="5"/>
  <c r="Y138" i="5"/>
  <c r="Z138" i="5"/>
  <c r="AA138" i="5"/>
  <c r="V139" i="5"/>
  <c r="W139" i="5"/>
  <c r="X139" i="5"/>
  <c r="Y139" i="5"/>
  <c r="Z139" i="5"/>
  <c r="AA139" i="5"/>
  <c r="V140" i="5"/>
  <c r="W140" i="5"/>
  <c r="X140" i="5"/>
  <c r="Y140" i="5"/>
  <c r="Z140" i="5"/>
  <c r="AA140" i="5"/>
  <c r="V141" i="5"/>
  <c r="W141" i="5"/>
  <c r="X141" i="5"/>
  <c r="Y141" i="5"/>
  <c r="Z141" i="5"/>
  <c r="AA141" i="5"/>
  <c r="V142" i="5"/>
  <c r="W142" i="5"/>
  <c r="X142" i="5"/>
  <c r="Y142" i="5"/>
  <c r="Z142" i="5"/>
  <c r="AA142" i="5"/>
  <c r="V143" i="5"/>
  <c r="W143" i="5"/>
  <c r="X143" i="5"/>
  <c r="Y143" i="5"/>
  <c r="Z143" i="5"/>
  <c r="AA143" i="5"/>
  <c r="V144" i="5"/>
  <c r="W144" i="5"/>
  <c r="X144" i="5"/>
  <c r="Y144" i="5"/>
  <c r="Z144" i="5"/>
  <c r="AA144" i="5"/>
  <c r="V145" i="5"/>
  <c r="W145" i="5"/>
  <c r="X145" i="5"/>
  <c r="Y145" i="5"/>
  <c r="Z145" i="5"/>
  <c r="AA145" i="5"/>
  <c r="V146" i="5"/>
  <c r="W146" i="5"/>
  <c r="X146" i="5"/>
  <c r="Y146" i="5"/>
  <c r="Z146" i="5"/>
  <c r="AA146" i="5"/>
  <c r="V147" i="5"/>
  <c r="W147" i="5"/>
  <c r="X147" i="5"/>
  <c r="Y147" i="5"/>
  <c r="Z147" i="5"/>
  <c r="AA147" i="5"/>
  <c r="V148" i="5"/>
  <c r="W148" i="5"/>
  <c r="X148" i="5"/>
  <c r="Y148" i="5"/>
  <c r="Z148" i="5"/>
  <c r="AA148" i="5"/>
  <c r="V149" i="5"/>
  <c r="W149" i="5"/>
  <c r="X149" i="5"/>
  <c r="Y149" i="5"/>
  <c r="Z149" i="5"/>
  <c r="AA149" i="5"/>
  <c r="V150" i="5"/>
  <c r="W150" i="5"/>
  <c r="X150" i="5"/>
  <c r="Y150" i="5"/>
  <c r="Z150" i="5"/>
  <c r="AA150" i="5"/>
  <c r="V151" i="5"/>
  <c r="W151" i="5"/>
  <c r="X151" i="5"/>
  <c r="Y151" i="5"/>
  <c r="Z151" i="5"/>
  <c r="AA151" i="5"/>
  <c r="V152" i="5"/>
  <c r="W152" i="5"/>
  <c r="X152" i="5"/>
  <c r="Y152" i="5"/>
  <c r="Z152" i="5"/>
  <c r="AA152" i="5"/>
  <c r="V153" i="5"/>
  <c r="W153" i="5"/>
  <c r="X153" i="5"/>
  <c r="Y153" i="5"/>
  <c r="Z153" i="5"/>
  <c r="AA153" i="5"/>
  <c r="V154" i="5"/>
  <c r="W154" i="5"/>
  <c r="X154" i="5"/>
  <c r="Y154" i="5"/>
  <c r="Z154" i="5"/>
  <c r="AA154" i="5"/>
  <c r="V155" i="5"/>
  <c r="W155" i="5"/>
  <c r="X155" i="5"/>
  <c r="Y155" i="5"/>
  <c r="Z155" i="5"/>
  <c r="AA155" i="5"/>
  <c r="V156" i="5"/>
  <c r="W156" i="5"/>
  <c r="X156" i="5"/>
  <c r="Y156" i="5"/>
  <c r="Z156" i="5"/>
  <c r="AA156" i="5"/>
  <c r="V157" i="5"/>
  <c r="W157" i="5"/>
  <c r="X157" i="5"/>
  <c r="Y157" i="5"/>
  <c r="Z157" i="5"/>
  <c r="AA157" i="5"/>
  <c r="V158" i="5"/>
  <c r="W158" i="5"/>
  <c r="X158" i="5"/>
  <c r="Y158" i="5"/>
  <c r="Z158" i="5"/>
  <c r="AA158" i="5"/>
  <c r="V159" i="5"/>
  <c r="W159" i="5"/>
  <c r="X159" i="5"/>
  <c r="Y159" i="5"/>
  <c r="Z159" i="5"/>
  <c r="AA159" i="5"/>
  <c r="V160" i="5"/>
  <c r="W160" i="5"/>
  <c r="X160" i="5"/>
  <c r="Y160" i="5"/>
  <c r="Z160" i="5"/>
  <c r="AA160" i="5"/>
  <c r="V161" i="5"/>
  <c r="W161" i="5"/>
  <c r="X161" i="5"/>
  <c r="Y161" i="5"/>
  <c r="Z161" i="5"/>
  <c r="AA161" i="5"/>
  <c r="V162" i="5"/>
  <c r="W162" i="5"/>
  <c r="X162" i="5"/>
  <c r="Y162" i="5"/>
  <c r="Z162" i="5"/>
  <c r="AA162" i="5"/>
  <c r="V163" i="5"/>
  <c r="W163" i="5"/>
  <c r="X163" i="5"/>
  <c r="Y163" i="5"/>
  <c r="Z163" i="5"/>
  <c r="AA163" i="5"/>
  <c r="V164" i="5"/>
  <c r="W164" i="5"/>
  <c r="X164" i="5"/>
  <c r="Y164" i="5"/>
  <c r="Z164" i="5"/>
  <c r="AA164" i="5"/>
  <c r="V165" i="5"/>
  <c r="W165" i="5"/>
  <c r="X165" i="5"/>
  <c r="Y165" i="5"/>
  <c r="Z165" i="5"/>
  <c r="AA165" i="5"/>
  <c r="V166" i="5"/>
  <c r="W166" i="5"/>
  <c r="X166" i="5"/>
  <c r="Y166" i="5"/>
  <c r="Z166" i="5"/>
  <c r="AA166" i="5"/>
  <c r="V167" i="5"/>
  <c r="W167" i="5"/>
  <c r="X167" i="5"/>
  <c r="Y167" i="5"/>
  <c r="Z167" i="5"/>
  <c r="AA167" i="5"/>
  <c r="V168" i="5"/>
  <c r="W168" i="5"/>
  <c r="X168" i="5"/>
  <c r="Y168" i="5"/>
  <c r="Z168" i="5"/>
  <c r="AA168" i="5"/>
  <c r="V169" i="5"/>
  <c r="W169" i="5"/>
  <c r="X169" i="5"/>
  <c r="Y169" i="5"/>
  <c r="Z169" i="5"/>
  <c r="AA169" i="5"/>
  <c r="V170" i="5"/>
  <c r="W170" i="5"/>
  <c r="X170" i="5"/>
  <c r="Y170" i="5"/>
  <c r="Z170" i="5"/>
  <c r="AA170" i="5"/>
  <c r="V171" i="5"/>
  <c r="W171" i="5"/>
  <c r="X171" i="5"/>
  <c r="Y171" i="5"/>
  <c r="Z171" i="5"/>
  <c r="AA171" i="5"/>
  <c r="V172" i="5"/>
  <c r="W172" i="5"/>
  <c r="X172" i="5"/>
  <c r="Y172" i="5"/>
  <c r="Z172" i="5"/>
  <c r="AA172" i="5"/>
  <c r="V173" i="5"/>
  <c r="W173" i="5"/>
  <c r="X173" i="5"/>
  <c r="Y173" i="5"/>
  <c r="Z173" i="5"/>
  <c r="AA173" i="5"/>
  <c r="V174" i="5"/>
  <c r="W174" i="5"/>
  <c r="X174" i="5"/>
  <c r="Y174" i="5"/>
  <c r="Z174" i="5"/>
  <c r="AA174" i="5"/>
  <c r="V175" i="5"/>
  <c r="W175" i="5"/>
  <c r="X175" i="5"/>
  <c r="Y175" i="5"/>
  <c r="Z175" i="5"/>
  <c r="AA175" i="5"/>
  <c r="V176" i="5"/>
  <c r="W176" i="5"/>
  <c r="X176" i="5"/>
  <c r="Y176" i="5"/>
  <c r="Z176" i="5"/>
  <c r="AA176" i="5"/>
  <c r="V177" i="5"/>
  <c r="W177" i="5"/>
  <c r="X177" i="5"/>
  <c r="Y177" i="5"/>
  <c r="Z177" i="5"/>
  <c r="AA177" i="5"/>
  <c r="V178" i="5"/>
  <c r="W178" i="5"/>
  <c r="X178" i="5"/>
  <c r="Y178" i="5"/>
  <c r="Z178" i="5"/>
  <c r="AA178" i="5"/>
  <c r="V179" i="5"/>
  <c r="W179" i="5"/>
  <c r="X179" i="5"/>
  <c r="Y179" i="5"/>
  <c r="Z179" i="5"/>
  <c r="AA179" i="5"/>
  <c r="V180" i="5"/>
  <c r="W180" i="5"/>
  <c r="X180" i="5"/>
  <c r="Y180" i="5"/>
  <c r="Z180" i="5"/>
  <c r="AA180" i="5"/>
  <c r="V181" i="5"/>
  <c r="W181" i="5"/>
  <c r="X181" i="5"/>
  <c r="Y181" i="5"/>
  <c r="Z181" i="5"/>
  <c r="AA181" i="5"/>
  <c r="V182" i="5"/>
  <c r="W182" i="5"/>
  <c r="X182" i="5"/>
  <c r="Y182" i="5"/>
  <c r="Z182" i="5"/>
  <c r="AA182" i="5"/>
  <c r="V183" i="5"/>
  <c r="W183" i="5"/>
  <c r="X183" i="5"/>
  <c r="Y183" i="5"/>
  <c r="Z183" i="5"/>
  <c r="AA183" i="5"/>
  <c r="AC198" i="20" l="1"/>
  <c r="AB198" i="20"/>
  <c r="AA198" i="20"/>
  <c r="Z198" i="20"/>
  <c r="Y198" i="20"/>
  <c r="X198" i="20"/>
  <c r="W198" i="20"/>
  <c r="V198" i="20"/>
  <c r="U198" i="20"/>
  <c r="T198" i="20"/>
  <c r="S198" i="20"/>
  <c r="R198" i="20"/>
  <c r="Q198" i="20"/>
  <c r="P198" i="20"/>
  <c r="O198" i="20"/>
  <c r="N198" i="20"/>
  <c r="M198" i="20"/>
  <c r="L198" i="20"/>
  <c r="J198" i="20"/>
  <c r="P203" i="30"/>
  <c r="V202" i="30"/>
  <c r="V197" i="30"/>
  <c r="W197" i="30"/>
  <c r="T197" i="30"/>
  <c r="S197" i="30"/>
  <c r="R197" i="30"/>
  <c r="Q197" i="30"/>
  <c r="P197" i="30"/>
  <c r="O197" i="30"/>
  <c r="N197" i="30"/>
  <c r="M197" i="30"/>
  <c r="L197" i="30"/>
  <c r="U197" i="30" s="1"/>
  <c r="K197" i="30"/>
  <c r="J197" i="30"/>
  <c r="W201" i="30"/>
  <c r="V201" i="30"/>
  <c r="T201" i="30"/>
  <c r="U201" i="30" s="1"/>
  <c r="S201" i="30"/>
  <c r="R201" i="30"/>
  <c r="Q201" i="30"/>
  <c r="P201" i="30"/>
  <c r="O201" i="30"/>
  <c r="N201" i="30"/>
  <c r="M201" i="30"/>
  <c r="L201" i="30"/>
  <c r="K201" i="30"/>
  <c r="J201" i="30"/>
  <c r="W200" i="30"/>
  <c r="V200" i="30"/>
  <c r="T200" i="30"/>
  <c r="U200" i="30" s="1"/>
  <c r="S200" i="30"/>
  <c r="R200" i="30"/>
  <c r="Q200" i="30"/>
  <c r="P200" i="30"/>
  <c r="O200" i="30"/>
  <c r="N200" i="30"/>
  <c r="M200" i="30"/>
  <c r="L200" i="30"/>
  <c r="K200" i="30"/>
  <c r="J200" i="30"/>
  <c r="W199" i="30"/>
  <c r="V199" i="30"/>
  <c r="T199" i="30"/>
  <c r="U199" i="30" s="1"/>
  <c r="S199" i="30"/>
  <c r="R199" i="30"/>
  <c r="Q199" i="30"/>
  <c r="P199" i="30"/>
  <c r="O199" i="30"/>
  <c r="N199" i="30"/>
  <c r="M199" i="30"/>
  <c r="L199" i="30"/>
  <c r="K199" i="30"/>
  <c r="J199" i="30"/>
  <c r="W198" i="30"/>
  <c r="V198" i="30"/>
  <c r="T198" i="30"/>
  <c r="U198" i="30" s="1"/>
  <c r="S198" i="30"/>
  <c r="R198" i="30"/>
  <c r="Q198" i="30"/>
  <c r="P198" i="30"/>
  <c r="O198" i="30"/>
  <c r="N198" i="30"/>
  <c r="M198" i="30"/>
  <c r="L198" i="30"/>
  <c r="K198" i="30"/>
  <c r="J198" i="30"/>
  <c r="W196" i="30"/>
  <c r="V196" i="30"/>
  <c r="T196" i="30"/>
  <c r="U196" i="30" s="1"/>
  <c r="S196" i="30"/>
  <c r="R196" i="30"/>
  <c r="Q196" i="30"/>
  <c r="P196" i="30"/>
  <c r="O196" i="30"/>
  <c r="N196" i="30"/>
  <c r="M196" i="30"/>
  <c r="L196" i="30"/>
  <c r="K196" i="30"/>
  <c r="J196" i="30"/>
  <c r="W195" i="30"/>
  <c r="V195" i="30"/>
  <c r="T195" i="30"/>
  <c r="U195" i="30" s="1"/>
  <c r="S195" i="30"/>
  <c r="R195" i="30"/>
  <c r="Q195" i="30"/>
  <c r="P195" i="30"/>
  <c r="O195" i="30"/>
  <c r="N195" i="30"/>
  <c r="M195" i="30"/>
  <c r="L195" i="30"/>
  <c r="K195" i="30"/>
  <c r="J195" i="30"/>
  <c r="W194" i="30"/>
  <c r="V194" i="30"/>
  <c r="T194" i="30"/>
  <c r="U194" i="30" s="1"/>
  <c r="S194" i="30"/>
  <c r="R194" i="30"/>
  <c r="Q194" i="30"/>
  <c r="P194" i="30"/>
  <c r="O194" i="30"/>
  <c r="N194" i="30"/>
  <c r="M194" i="30"/>
  <c r="L194" i="30"/>
  <c r="K194" i="30"/>
  <c r="J194" i="30"/>
  <c r="W193" i="30"/>
  <c r="V193" i="30"/>
  <c r="T193" i="30"/>
  <c r="U193" i="30" s="1"/>
  <c r="S193" i="30"/>
  <c r="R193" i="30"/>
  <c r="Q193" i="30"/>
  <c r="P193" i="30"/>
  <c r="O193" i="30"/>
  <c r="N193" i="30"/>
  <c r="M193" i="30"/>
  <c r="L193" i="30"/>
  <c r="K193" i="30"/>
  <c r="J193" i="30"/>
  <c r="W192" i="30"/>
  <c r="V192" i="30"/>
  <c r="T192" i="30"/>
  <c r="U192" i="30" s="1"/>
  <c r="S192" i="30"/>
  <c r="R192" i="30"/>
  <c r="Q192" i="30"/>
  <c r="P192" i="30"/>
  <c r="O192" i="30"/>
  <c r="N192" i="30"/>
  <c r="M192" i="30"/>
  <c r="L192" i="30"/>
  <c r="K192" i="30"/>
  <c r="J192" i="30"/>
  <c r="W191" i="30"/>
  <c r="V191" i="30"/>
  <c r="T191" i="30"/>
  <c r="U191" i="30" s="1"/>
  <c r="S191" i="30"/>
  <c r="R191" i="30"/>
  <c r="Q191" i="30"/>
  <c r="P191" i="30"/>
  <c r="O191" i="30"/>
  <c r="N191" i="30"/>
  <c r="M191" i="30"/>
  <c r="L191" i="30"/>
  <c r="K191" i="30"/>
  <c r="J191" i="30"/>
  <c r="W190" i="30"/>
  <c r="V190" i="30"/>
  <c r="T190" i="30"/>
  <c r="U190" i="30" s="1"/>
  <c r="S190" i="30"/>
  <c r="R190" i="30"/>
  <c r="Q190" i="30"/>
  <c r="P190" i="30"/>
  <c r="O190" i="30"/>
  <c r="N190" i="30"/>
  <c r="M190" i="30"/>
  <c r="L190" i="30"/>
  <c r="K190" i="30"/>
  <c r="J190" i="30"/>
  <c r="W189" i="30"/>
  <c r="V189" i="30"/>
  <c r="T189" i="30"/>
  <c r="U189" i="30" s="1"/>
  <c r="S189" i="30"/>
  <c r="R189" i="30"/>
  <c r="Q189" i="30"/>
  <c r="P189" i="30"/>
  <c r="O189" i="30"/>
  <c r="N189" i="30"/>
  <c r="M189" i="30"/>
  <c r="L189" i="30"/>
  <c r="K189" i="30"/>
  <c r="J189" i="30"/>
  <c r="W188" i="30"/>
  <c r="V188" i="30"/>
  <c r="T188" i="30"/>
  <c r="U188" i="30" s="1"/>
  <c r="S188" i="30"/>
  <c r="R188" i="30"/>
  <c r="Q188" i="30"/>
  <c r="P188" i="30"/>
  <c r="O188" i="30"/>
  <c r="N188" i="30"/>
  <c r="M188" i="30"/>
  <c r="L188" i="30"/>
  <c r="K188" i="30"/>
  <c r="J188" i="30"/>
  <c r="W187" i="30"/>
  <c r="V187" i="30"/>
  <c r="T187" i="30"/>
  <c r="U187" i="30" s="1"/>
  <c r="S187" i="30"/>
  <c r="R187" i="30"/>
  <c r="Q187" i="30"/>
  <c r="P187" i="30"/>
  <c r="O187" i="30"/>
  <c r="N187" i="30"/>
  <c r="M187" i="30"/>
  <c r="L187" i="30"/>
  <c r="K187" i="30"/>
  <c r="J187" i="30"/>
  <c r="W186" i="30"/>
  <c r="V186" i="30"/>
  <c r="T186" i="30"/>
  <c r="U186" i="30" s="1"/>
  <c r="S186" i="30"/>
  <c r="R186" i="30"/>
  <c r="Q186" i="30"/>
  <c r="P186" i="30"/>
  <c r="O186" i="30"/>
  <c r="N186" i="30"/>
  <c r="M186" i="30"/>
  <c r="L186" i="30"/>
  <c r="K186" i="30"/>
  <c r="J186" i="30"/>
  <c r="W185" i="30"/>
  <c r="V185" i="30"/>
  <c r="T185" i="30"/>
  <c r="U185" i="30" s="1"/>
  <c r="S185" i="30"/>
  <c r="R185" i="30"/>
  <c r="Q185" i="30"/>
  <c r="P185" i="30"/>
  <c r="O185" i="30"/>
  <c r="N185" i="30"/>
  <c r="M185" i="30"/>
  <c r="L185" i="30"/>
  <c r="K185" i="30"/>
  <c r="J185" i="30"/>
  <c r="W184" i="30"/>
  <c r="V184" i="30"/>
  <c r="T184" i="30"/>
  <c r="U184" i="30" s="1"/>
  <c r="S184" i="30"/>
  <c r="R184" i="30"/>
  <c r="Q184" i="30"/>
  <c r="P184" i="30"/>
  <c r="O184" i="30"/>
  <c r="N184" i="30"/>
  <c r="M184" i="30"/>
  <c r="L184" i="30"/>
  <c r="K184" i="30"/>
  <c r="J184" i="30"/>
  <c r="W202" i="30" l="1"/>
  <c r="W203" i="30" s="1"/>
  <c r="V203" i="30"/>
  <c r="T202" i="30"/>
  <c r="T203" i="30" s="1"/>
  <c r="S202" i="30"/>
  <c r="S203" i="30" s="1"/>
  <c r="R202" i="30"/>
  <c r="R203" i="30" s="1"/>
  <c r="Q202" i="30"/>
  <c r="Q203" i="30" s="1"/>
  <c r="P202" i="30"/>
  <c r="O202" i="30"/>
  <c r="O203" i="30" s="1"/>
  <c r="N202" i="30"/>
  <c r="N203" i="30" s="1"/>
  <c r="M202" i="30"/>
  <c r="M203" i="30" s="1"/>
  <c r="L202" i="30"/>
  <c r="L203" i="30" s="1"/>
  <c r="K202" i="30"/>
  <c r="K203" i="30" s="1"/>
  <c r="J202" i="30"/>
  <c r="J203" i="30" s="1"/>
  <c r="X186" i="30"/>
  <c r="U202" i="30" l="1"/>
  <c r="AK6" i="1"/>
  <c r="AK25" i="29" l="1"/>
  <c r="AJ21" i="29"/>
  <c r="AJ39" i="29"/>
  <c r="AP7" i="29"/>
  <c r="AJ7" i="29"/>
  <c r="AJ6" i="29"/>
  <c r="AK7" i="29" l="1"/>
  <c r="P2637" i="29"/>
  <c r="G2637" i="29"/>
  <c r="AS2636" i="29"/>
  <c r="AR2636" i="29"/>
  <c r="AQ2636" i="29"/>
  <c r="AP2636" i="29"/>
  <c r="AM2636" i="29"/>
  <c r="AL2636" i="29"/>
  <c r="AK2636" i="29"/>
  <c r="AJ2636" i="29"/>
  <c r="Q2636" i="29"/>
  <c r="R2636" i="29" s="1"/>
  <c r="P2636" i="29"/>
  <c r="G2636" i="29"/>
  <c r="H2636" i="29" s="1"/>
  <c r="I2636" i="29" s="1"/>
  <c r="AS2635" i="29"/>
  <c r="AR2635" i="29"/>
  <c r="AQ2635" i="29"/>
  <c r="AP2635" i="29"/>
  <c r="AM2635" i="29"/>
  <c r="AL2635" i="29"/>
  <c r="AK2635" i="29"/>
  <c r="AJ2635" i="29"/>
  <c r="P2635" i="29"/>
  <c r="Q2635" i="29" s="1"/>
  <c r="R2635" i="29" s="1"/>
  <c r="G2635" i="29"/>
  <c r="H2635" i="29" s="1"/>
  <c r="I2635" i="29" s="1"/>
  <c r="AS2634" i="29"/>
  <c r="AR2634" i="29"/>
  <c r="AQ2634" i="29"/>
  <c r="AP2634" i="29"/>
  <c r="AM2634" i="29"/>
  <c r="AL2634" i="29"/>
  <c r="AK2634" i="29"/>
  <c r="AJ2634" i="29"/>
  <c r="P2634" i="29"/>
  <c r="Q2634" i="29" s="1"/>
  <c r="R2634" i="29" s="1"/>
  <c r="G2634" i="29"/>
  <c r="H2634" i="29" s="1"/>
  <c r="I2634" i="29" s="1"/>
  <c r="AS2633" i="29"/>
  <c r="AR2633" i="29"/>
  <c r="AQ2633" i="29"/>
  <c r="AP2633" i="29"/>
  <c r="AM2633" i="29"/>
  <c r="AL2633" i="29"/>
  <c r="AK2633" i="29"/>
  <c r="AJ2633" i="29"/>
  <c r="P2633" i="29"/>
  <c r="Q2633" i="29" s="1"/>
  <c r="R2633" i="29" s="1"/>
  <c r="G2633" i="29"/>
  <c r="H2633" i="29" s="1"/>
  <c r="I2633" i="29" s="1"/>
  <c r="AS2632" i="29"/>
  <c r="AR2632" i="29"/>
  <c r="AQ2632" i="29"/>
  <c r="AP2632" i="29"/>
  <c r="AM2632" i="29"/>
  <c r="AL2632" i="29"/>
  <c r="AK2632" i="29"/>
  <c r="AJ2632" i="29"/>
  <c r="P2632" i="29"/>
  <c r="Q2632" i="29" s="1"/>
  <c r="R2632" i="29" s="1"/>
  <c r="G2632" i="29"/>
  <c r="H2632" i="29" s="1"/>
  <c r="I2632" i="29" s="1"/>
  <c r="AS2631" i="29"/>
  <c r="AR2631" i="29"/>
  <c r="AQ2631" i="29"/>
  <c r="AP2631" i="29"/>
  <c r="AM2631" i="29"/>
  <c r="AL2631" i="29"/>
  <c r="AK2631" i="29"/>
  <c r="AJ2631" i="29"/>
  <c r="P2631" i="29"/>
  <c r="Q2631" i="29" s="1"/>
  <c r="R2631" i="29" s="1"/>
  <c r="G2631" i="29"/>
  <c r="H2631" i="29" s="1"/>
  <c r="I2631" i="29" s="1"/>
  <c r="AS2630" i="29"/>
  <c r="AR2630" i="29"/>
  <c r="AQ2630" i="29"/>
  <c r="AP2630" i="29"/>
  <c r="AM2630" i="29"/>
  <c r="AL2630" i="29"/>
  <c r="AK2630" i="29"/>
  <c r="AJ2630" i="29"/>
  <c r="P2630" i="29"/>
  <c r="Q2630" i="29" s="1"/>
  <c r="R2630" i="29" s="1"/>
  <c r="G2630" i="29"/>
  <c r="H2630" i="29" s="1"/>
  <c r="I2630" i="29" s="1"/>
  <c r="AS2629" i="29"/>
  <c r="AR2629" i="29"/>
  <c r="AQ2629" i="29"/>
  <c r="AP2629" i="29"/>
  <c r="AM2629" i="29"/>
  <c r="AL2629" i="29"/>
  <c r="AK2629" i="29"/>
  <c r="AJ2629" i="29"/>
  <c r="P2629" i="29"/>
  <c r="Q2629" i="29" s="1"/>
  <c r="R2629" i="29" s="1"/>
  <c r="G2629" i="29"/>
  <c r="H2629" i="29" s="1"/>
  <c r="I2629" i="29" s="1"/>
  <c r="AS2628" i="29"/>
  <c r="AR2628" i="29"/>
  <c r="AQ2628" i="29"/>
  <c r="AP2628" i="29"/>
  <c r="AM2628" i="29"/>
  <c r="AL2628" i="29"/>
  <c r="AK2628" i="29"/>
  <c r="AJ2628" i="29"/>
  <c r="P2628" i="29"/>
  <c r="Q2628" i="29" s="1"/>
  <c r="R2628" i="29" s="1"/>
  <c r="G2628" i="29"/>
  <c r="H2628" i="29" s="1"/>
  <c r="I2628" i="29" s="1"/>
  <c r="AS2627" i="29"/>
  <c r="AR2627" i="29"/>
  <c r="AQ2627" i="29"/>
  <c r="AP2627" i="29"/>
  <c r="AM2627" i="29"/>
  <c r="AL2627" i="29"/>
  <c r="AK2627" i="29"/>
  <c r="AJ2627" i="29"/>
  <c r="P2627" i="29"/>
  <c r="Q2627" i="29" s="1"/>
  <c r="R2627" i="29" s="1"/>
  <c r="H2627" i="29"/>
  <c r="I2627" i="29" s="1"/>
  <c r="G2627" i="29"/>
  <c r="AS2626" i="29"/>
  <c r="AR2626" i="29"/>
  <c r="AQ2626" i="29"/>
  <c r="AP2626" i="29"/>
  <c r="AM2626" i="29"/>
  <c r="AL2626" i="29"/>
  <c r="AK2626" i="29"/>
  <c r="AJ2626" i="29"/>
  <c r="Q2626" i="29"/>
  <c r="R2626" i="29" s="1"/>
  <c r="P2626" i="29"/>
  <c r="G2626" i="29"/>
  <c r="H2626" i="29" s="1"/>
  <c r="I2626" i="29" s="1"/>
  <c r="AS2625" i="29"/>
  <c r="AR2625" i="29"/>
  <c r="AQ2625" i="29"/>
  <c r="AP2625" i="29"/>
  <c r="AM2625" i="29"/>
  <c r="AL2625" i="29"/>
  <c r="AK2625" i="29"/>
  <c r="AJ2625" i="29"/>
  <c r="P2625" i="29"/>
  <c r="Q2625" i="29" s="1"/>
  <c r="R2625" i="29" s="1"/>
  <c r="G2625" i="29"/>
  <c r="H2625" i="29" s="1"/>
  <c r="I2625" i="29" s="1"/>
  <c r="AS2624" i="29"/>
  <c r="AR2624" i="29"/>
  <c r="AQ2624" i="29"/>
  <c r="AP2624" i="29"/>
  <c r="AM2624" i="29"/>
  <c r="AL2624" i="29"/>
  <c r="AK2624" i="29"/>
  <c r="AJ2624" i="29"/>
  <c r="P2624" i="29"/>
  <c r="Q2624" i="29" s="1"/>
  <c r="R2624" i="29" s="1"/>
  <c r="G2624" i="29"/>
  <c r="H2624" i="29" s="1"/>
  <c r="I2624" i="29" s="1"/>
  <c r="AS2623" i="29"/>
  <c r="AR2623" i="29"/>
  <c r="AQ2623" i="29"/>
  <c r="AP2623" i="29"/>
  <c r="AM2623" i="29"/>
  <c r="AL2623" i="29"/>
  <c r="AK2623" i="29"/>
  <c r="AJ2623" i="29"/>
  <c r="P2623" i="29"/>
  <c r="Q2623" i="29" s="1"/>
  <c r="R2623" i="29" s="1"/>
  <c r="G2623" i="29"/>
  <c r="H2623" i="29" s="1"/>
  <c r="I2623" i="29" s="1"/>
  <c r="AS2622" i="29"/>
  <c r="AR2622" i="29"/>
  <c r="AQ2622" i="29"/>
  <c r="AP2622" i="29"/>
  <c r="AM2622" i="29"/>
  <c r="AL2622" i="29"/>
  <c r="AK2622" i="29"/>
  <c r="AJ2622" i="29"/>
  <c r="P2622" i="29"/>
  <c r="Q2622" i="29" s="1"/>
  <c r="R2622" i="29" s="1"/>
  <c r="G2622" i="29"/>
  <c r="AS2621" i="29"/>
  <c r="AR2621" i="29"/>
  <c r="AQ2621" i="29"/>
  <c r="AP2621" i="29"/>
  <c r="AM2621" i="29"/>
  <c r="AL2621" i="29"/>
  <c r="AK2621" i="29"/>
  <c r="AJ2621" i="29"/>
  <c r="P2621" i="29"/>
  <c r="Q2621" i="29" s="1"/>
  <c r="R2621" i="29" s="1"/>
  <c r="G2621" i="29"/>
  <c r="H2621" i="29" s="1"/>
  <c r="I2621" i="29" s="1"/>
  <c r="AS2620" i="29"/>
  <c r="AR2620" i="29"/>
  <c r="AQ2620" i="29"/>
  <c r="AP2620" i="29"/>
  <c r="AM2620" i="29"/>
  <c r="AL2620" i="29"/>
  <c r="AK2620" i="29"/>
  <c r="AJ2620" i="29"/>
  <c r="Q2620" i="29"/>
  <c r="R2620" i="29" s="1"/>
  <c r="P2620" i="29"/>
  <c r="G2620" i="29"/>
  <c r="AS2619" i="29"/>
  <c r="AR2619" i="29"/>
  <c r="AQ2619" i="29"/>
  <c r="AP2619" i="29"/>
  <c r="AM2619" i="29"/>
  <c r="AL2619" i="29"/>
  <c r="AK2619" i="29"/>
  <c r="AJ2619" i="29"/>
  <c r="P2619" i="29"/>
  <c r="P2615" i="29" s="1"/>
  <c r="Q2615" i="29" s="1"/>
  <c r="R2615" i="29" s="1"/>
  <c r="I2619" i="29"/>
  <c r="G2619" i="29"/>
  <c r="H2619" i="29" s="1"/>
  <c r="AS2618" i="29"/>
  <c r="AR2618" i="29"/>
  <c r="AQ2618" i="29"/>
  <c r="AP2618" i="29"/>
  <c r="AM2618" i="29"/>
  <c r="AL2618" i="29"/>
  <c r="AK2618" i="29"/>
  <c r="AJ2618" i="29"/>
  <c r="AS2617" i="29"/>
  <c r="AR2617" i="29"/>
  <c r="AQ2617" i="29"/>
  <c r="AP2617" i="29"/>
  <c r="AM2617" i="29"/>
  <c r="AL2617" i="29"/>
  <c r="AK2617" i="29"/>
  <c r="AJ2617" i="29"/>
  <c r="G2617" i="29"/>
  <c r="H2617" i="29" s="1"/>
  <c r="I2617" i="29" s="1"/>
  <c r="AS2616" i="29"/>
  <c r="AR2616" i="29"/>
  <c r="AQ2616" i="29"/>
  <c r="AP2616" i="29"/>
  <c r="AM2616" i="29"/>
  <c r="AL2616" i="29"/>
  <c r="AK2616" i="29"/>
  <c r="AJ2616" i="29"/>
  <c r="AS2615" i="29"/>
  <c r="AR2615" i="29"/>
  <c r="AQ2615" i="29"/>
  <c r="AP2615" i="29"/>
  <c r="AM2615" i="29"/>
  <c r="AL2615" i="29"/>
  <c r="AK2615" i="29"/>
  <c r="AJ2615" i="29"/>
  <c r="AS2614" i="29"/>
  <c r="AR2614" i="29"/>
  <c r="AQ2614" i="29"/>
  <c r="AP2614" i="29"/>
  <c r="AM2614" i="29"/>
  <c r="AL2614" i="29"/>
  <c r="AK2614" i="29"/>
  <c r="AJ2614" i="29"/>
  <c r="R2612" i="29"/>
  <c r="Q2612" i="29"/>
  <c r="O2612" i="29"/>
  <c r="N2612" i="29"/>
  <c r="M2612" i="29"/>
  <c r="L2612" i="29"/>
  <c r="I2612" i="29"/>
  <c r="H2612" i="29"/>
  <c r="F2612" i="29"/>
  <c r="E2612" i="29"/>
  <c r="D2612" i="29"/>
  <c r="C2612" i="29"/>
  <c r="K2610" i="29"/>
  <c r="B2610" i="29"/>
  <c r="P2607" i="29"/>
  <c r="G2607" i="29"/>
  <c r="AS2606" i="29"/>
  <c r="AR2606" i="29"/>
  <c r="AQ2606" i="29"/>
  <c r="AP2606" i="29"/>
  <c r="AM2606" i="29"/>
  <c r="AL2606" i="29"/>
  <c r="AK2606" i="29"/>
  <c r="AJ2606" i="29"/>
  <c r="P2606" i="29"/>
  <c r="Q2606" i="29" s="1"/>
  <c r="R2606" i="29" s="1"/>
  <c r="G2606" i="29"/>
  <c r="AS2605" i="29"/>
  <c r="AR2605" i="29"/>
  <c r="AQ2605" i="29"/>
  <c r="AP2605" i="29"/>
  <c r="AM2605" i="29"/>
  <c r="AL2605" i="29"/>
  <c r="AK2605" i="29"/>
  <c r="AJ2605" i="29"/>
  <c r="P2605" i="29"/>
  <c r="H2605" i="29"/>
  <c r="I2605" i="29" s="1"/>
  <c r="G2605" i="29"/>
  <c r="AS2604" i="29"/>
  <c r="AR2604" i="29"/>
  <c r="AQ2604" i="29"/>
  <c r="AP2604" i="29"/>
  <c r="AM2604" i="29"/>
  <c r="AL2604" i="29"/>
  <c r="AK2604" i="29"/>
  <c r="AJ2604" i="29"/>
  <c r="Q2604" i="29"/>
  <c r="R2604" i="29" s="1"/>
  <c r="P2604" i="29"/>
  <c r="H2604" i="29"/>
  <c r="I2604" i="29" s="1"/>
  <c r="G2604" i="29"/>
  <c r="AS2603" i="29"/>
  <c r="AR2603" i="29"/>
  <c r="AQ2603" i="29"/>
  <c r="AP2603" i="29"/>
  <c r="AM2603" i="29"/>
  <c r="AL2603" i="29"/>
  <c r="AK2603" i="29"/>
  <c r="AJ2603" i="29"/>
  <c r="P2603" i="29"/>
  <c r="Q2603" i="29" s="1"/>
  <c r="R2603" i="29" s="1"/>
  <c r="G2603" i="29"/>
  <c r="H2603" i="29" s="1"/>
  <c r="I2603" i="29" s="1"/>
  <c r="AS2602" i="29"/>
  <c r="AR2602" i="29"/>
  <c r="AQ2602" i="29"/>
  <c r="AP2602" i="29"/>
  <c r="AM2602" i="29"/>
  <c r="AL2602" i="29"/>
  <c r="AK2602" i="29"/>
  <c r="AJ2602" i="29"/>
  <c r="Q2602" i="29"/>
  <c r="R2602" i="29" s="1"/>
  <c r="P2602" i="29"/>
  <c r="G2602" i="29"/>
  <c r="H2602" i="29" s="1"/>
  <c r="I2602" i="29" s="1"/>
  <c r="AS2601" i="29"/>
  <c r="AR2601" i="29"/>
  <c r="AQ2601" i="29"/>
  <c r="AP2601" i="29"/>
  <c r="AM2601" i="29"/>
  <c r="AL2601" i="29"/>
  <c r="AK2601" i="29"/>
  <c r="AJ2601" i="29"/>
  <c r="P2601" i="29"/>
  <c r="Q2601" i="29" s="1"/>
  <c r="R2601" i="29" s="1"/>
  <c r="H2601" i="29"/>
  <c r="I2601" i="29" s="1"/>
  <c r="G2601" i="29"/>
  <c r="AS2600" i="29"/>
  <c r="AR2600" i="29"/>
  <c r="AQ2600" i="29"/>
  <c r="AP2600" i="29"/>
  <c r="AM2600" i="29"/>
  <c r="AL2600" i="29"/>
  <c r="AK2600" i="29"/>
  <c r="AJ2600" i="29"/>
  <c r="P2600" i="29"/>
  <c r="Q2600" i="29" s="1"/>
  <c r="R2600" i="29" s="1"/>
  <c r="G2600" i="29"/>
  <c r="AS2599" i="29"/>
  <c r="AR2599" i="29"/>
  <c r="AQ2599" i="29"/>
  <c r="AP2599" i="29"/>
  <c r="AM2599" i="29"/>
  <c r="AL2599" i="29"/>
  <c r="AK2599" i="29"/>
  <c r="AJ2599" i="29"/>
  <c r="P2599" i="29"/>
  <c r="G2599" i="29"/>
  <c r="H2599" i="29" s="1"/>
  <c r="I2599" i="29" s="1"/>
  <c r="AS2598" i="29"/>
  <c r="AR2598" i="29"/>
  <c r="AQ2598" i="29"/>
  <c r="AP2598" i="29"/>
  <c r="AM2598" i="29"/>
  <c r="AL2598" i="29"/>
  <c r="AK2598" i="29"/>
  <c r="AJ2598" i="29"/>
  <c r="P2598" i="29"/>
  <c r="Q2598" i="29" s="1"/>
  <c r="R2598" i="29" s="1"/>
  <c r="G2598" i="29"/>
  <c r="H2598" i="29" s="1"/>
  <c r="I2598" i="29" s="1"/>
  <c r="AS2597" i="29"/>
  <c r="AR2597" i="29"/>
  <c r="AQ2597" i="29"/>
  <c r="AP2597" i="29"/>
  <c r="AM2597" i="29"/>
  <c r="AL2597" i="29"/>
  <c r="AK2597" i="29"/>
  <c r="AJ2597" i="29"/>
  <c r="P2597" i="29"/>
  <c r="Q2597" i="29" s="1"/>
  <c r="R2597" i="29" s="1"/>
  <c r="G2597" i="29"/>
  <c r="H2597" i="29" s="1"/>
  <c r="I2597" i="29" s="1"/>
  <c r="AS2596" i="29"/>
  <c r="AR2596" i="29"/>
  <c r="AQ2596" i="29"/>
  <c r="AP2596" i="29"/>
  <c r="AM2596" i="29"/>
  <c r="AL2596" i="29"/>
  <c r="AK2596" i="29"/>
  <c r="AJ2596" i="29"/>
  <c r="P2596" i="29"/>
  <c r="Q2596" i="29" s="1"/>
  <c r="R2596" i="29" s="1"/>
  <c r="G2596" i="29"/>
  <c r="H2596" i="29" s="1"/>
  <c r="I2596" i="29" s="1"/>
  <c r="AS2595" i="29"/>
  <c r="AR2595" i="29"/>
  <c r="AQ2595" i="29"/>
  <c r="AP2595" i="29"/>
  <c r="AM2595" i="29"/>
  <c r="AL2595" i="29"/>
  <c r="AK2595" i="29"/>
  <c r="AJ2595" i="29"/>
  <c r="P2595" i="29"/>
  <c r="P2584" i="29" s="1"/>
  <c r="Q2584" i="29" s="1"/>
  <c r="R2584" i="29" s="1"/>
  <c r="G2595" i="29"/>
  <c r="H2595" i="29" s="1"/>
  <c r="I2595" i="29" s="1"/>
  <c r="AS2594" i="29"/>
  <c r="AR2594" i="29"/>
  <c r="AQ2594" i="29"/>
  <c r="AP2594" i="29"/>
  <c r="AM2594" i="29"/>
  <c r="AL2594" i="29"/>
  <c r="AK2594" i="29"/>
  <c r="AJ2594" i="29"/>
  <c r="P2594" i="29"/>
  <c r="Q2594" i="29" s="1"/>
  <c r="R2594" i="29" s="1"/>
  <c r="G2594" i="29"/>
  <c r="AS2593" i="29"/>
  <c r="AR2593" i="29"/>
  <c r="AQ2593" i="29"/>
  <c r="AP2593" i="29"/>
  <c r="AM2593" i="29"/>
  <c r="AL2593" i="29"/>
  <c r="AK2593" i="29"/>
  <c r="AJ2593" i="29"/>
  <c r="P2593" i="29"/>
  <c r="H2593" i="29"/>
  <c r="I2593" i="29" s="1"/>
  <c r="G2593" i="29"/>
  <c r="AS2592" i="29"/>
  <c r="AR2592" i="29"/>
  <c r="AQ2592" i="29"/>
  <c r="AP2592" i="29"/>
  <c r="AM2592" i="29"/>
  <c r="AL2592" i="29"/>
  <c r="AK2592" i="29"/>
  <c r="AJ2592" i="29"/>
  <c r="P2592" i="29"/>
  <c r="Q2592" i="29" s="1"/>
  <c r="R2592" i="29" s="1"/>
  <c r="H2592" i="29"/>
  <c r="I2592" i="29" s="1"/>
  <c r="G2592" i="29"/>
  <c r="AS2591" i="29"/>
  <c r="AR2591" i="29"/>
  <c r="AQ2591" i="29"/>
  <c r="AP2591" i="29"/>
  <c r="AM2591" i="29"/>
  <c r="AL2591" i="29"/>
  <c r="AK2591" i="29"/>
  <c r="AJ2591" i="29"/>
  <c r="P2591" i="29"/>
  <c r="Q2591" i="29" s="1"/>
  <c r="R2591" i="29" s="1"/>
  <c r="G2591" i="29"/>
  <c r="H2591" i="29" s="1"/>
  <c r="I2591" i="29" s="1"/>
  <c r="AS2590" i="29"/>
  <c r="AR2590" i="29"/>
  <c r="AQ2590" i="29"/>
  <c r="AP2590" i="29"/>
  <c r="AM2590" i="29"/>
  <c r="AL2590" i="29"/>
  <c r="AK2590" i="29"/>
  <c r="AJ2590" i="29"/>
  <c r="P2590" i="29"/>
  <c r="Q2590" i="29" s="1"/>
  <c r="R2590" i="29" s="1"/>
  <c r="G2590" i="29"/>
  <c r="H2590" i="29" s="1"/>
  <c r="I2590" i="29" s="1"/>
  <c r="AS2589" i="29"/>
  <c r="AR2589" i="29"/>
  <c r="AQ2589" i="29"/>
  <c r="AP2589" i="29"/>
  <c r="AM2589" i="29"/>
  <c r="AL2589" i="29"/>
  <c r="AK2589" i="29"/>
  <c r="AJ2589" i="29"/>
  <c r="Q2589" i="29"/>
  <c r="R2589" i="29" s="1"/>
  <c r="P2589" i="29"/>
  <c r="G2589" i="29"/>
  <c r="H2589" i="29" s="1"/>
  <c r="I2589" i="29" s="1"/>
  <c r="AS2588" i="29"/>
  <c r="AR2588" i="29"/>
  <c r="AQ2588" i="29"/>
  <c r="AP2588" i="29"/>
  <c r="AM2588" i="29"/>
  <c r="AL2588" i="29"/>
  <c r="AK2588" i="29"/>
  <c r="AJ2588" i="29"/>
  <c r="AS2587" i="29"/>
  <c r="AR2587" i="29"/>
  <c r="AQ2587" i="29"/>
  <c r="AP2587" i="29"/>
  <c r="AM2587" i="29"/>
  <c r="AL2587" i="29"/>
  <c r="AK2587" i="29"/>
  <c r="AJ2587" i="29"/>
  <c r="AS2586" i="29"/>
  <c r="AR2586" i="29"/>
  <c r="AQ2586" i="29"/>
  <c r="AP2586" i="29"/>
  <c r="AM2586" i="29"/>
  <c r="AL2586" i="29"/>
  <c r="AK2586" i="29"/>
  <c r="AJ2586" i="29"/>
  <c r="AS2585" i="29"/>
  <c r="AR2585" i="29"/>
  <c r="AQ2585" i="29"/>
  <c r="AP2585" i="29"/>
  <c r="AM2585" i="29"/>
  <c r="AL2585" i="29"/>
  <c r="AK2585" i="29"/>
  <c r="AJ2585" i="29"/>
  <c r="P2585" i="29"/>
  <c r="Q2585" i="29" s="1"/>
  <c r="R2585" i="29" s="1"/>
  <c r="G2585" i="29"/>
  <c r="H2585" i="29" s="1"/>
  <c r="I2585" i="29" s="1"/>
  <c r="AS2584" i="29"/>
  <c r="AR2584" i="29"/>
  <c r="AQ2584" i="29"/>
  <c r="AP2584" i="29"/>
  <c r="AM2584" i="29"/>
  <c r="AL2584" i="29"/>
  <c r="AK2584" i="29"/>
  <c r="AJ2584" i="29"/>
  <c r="R2582" i="29"/>
  <c r="Q2582" i="29"/>
  <c r="O2582" i="29"/>
  <c r="N2582" i="29"/>
  <c r="M2582" i="29"/>
  <c r="L2582" i="29"/>
  <c r="I2582" i="29"/>
  <c r="H2582" i="29"/>
  <c r="F2582" i="29"/>
  <c r="E2582" i="29"/>
  <c r="D2582" i="29"/>
  <c r="C2582" i="29"/>
  <c r="K2580" i="29"/>
  <c r="B2580" i="29"/>
  <c r="AS2576" i="29"/>
  <c r="AR2576" i="29"/>
  <c r="AQ2576" i="29"/>
  <c r="AP2576" i="29"/>
  <c r="AM2576" i="29"/>
  <c r="AL2576" i="29"/>
  <c r="AK2576" i="29"/>
  <c r="AJ2576" i="29"/>
  <c r="AS2575" i="29"/>
  <c r="AR2575" i="29"/>
  <c r="AQ2575" i="29"/>
  <c r="AP2575" i="29"/>
  <c r="AM2575" i="29"/>
  <c r="AL2575" i="29"/>
  <c r="AK2575" i="29"/>
  <c r="AJ2575" i="29"/>
  <c r="AS2574" i="29"/>
  <c r="AR2574" i="29"/>
  <c r="AQ2574" i="29"/>
  <c r="AP2574" i="29"/>
  <c r="AM2574" i="29"/>
  <c r="AL2574" i="29"/>
  <c r="AK2574" i="29"/>
  <c r="AJ2574" i="29"/>
  <c r="AS2573" i="29"/>
  <c r="AR2573" i="29"/>
  <c r="AQ2573" i="29"/>
  <c r="AP2573" i="29"/>
  <c r="AM2573" i="29"/>
  <c r="AL2573" i="29"/>
  <c r="AK2573" i="29"/>
  <c r="AJ2573" i="29"/>
  <c r="AS2572" i="29"/>
  <c r="AR2572" i="29"/>
  <c r="AQ2572" i="29"/>
  <c r="AP2572" i="29"/>
  <c r="AM2572" i="29"/>
  <c r="AL2572" i="29"/>
  <c r="AK2572" i="29"/>
  <c r="AJ2572" i="29"/>
  <c r="AS2571" i="29"/>
  <c r="AR2571" i="29"/>
  <c r="AQ2571" i="29"/>
  <c r="AP2571" i="29"/>
  <c r="AM2571" i="29"/>
  <c r="AL2571" i="29"/>
  <c r="AK2571" i="29"/>
  <c r="AJ2571" i="29"/>
  <c r="AS2570" i="29"/>
  <c r="AR2570" i="29"/>
  <c r="AQ2570" i="29"/>
  <c r="AP2570" i="29"/>
  <c r="AM2570" i="29"/>
  <c r="AL2570" i="29"/>
  <c r="AK2570" i="29"/>
  <c r="AJ2570" i="29"/>
  <c r="AS2569" i="29"/>
  <c r="AR2569" i="29"/>
  <c r="AQ2569" i="29"/>
  <c r="AP2569" i="29"/>
  <c r="AM2569" i="29"/>
  <c r="AL2569" i="29"/>
  <c r="AK2569" i="29"/>
  <c r="AJ2569" i="29"/>
  <c r="AS2568" i="29"/>
  <c r="AR2568" i="29"/>
  <c r="AQ2568" i="29"/>
  <c r="AP2568" i="29"/>
  <c r="AM2568" i="29"/>
  <c r="AL2568" i="29"/>
  <c r="AK2568" i="29"/>
  <c r="AJ2568" i="29"/>
  <c r="AS2567" i="29"/>
  <c r="AR2567" i="29"/>
  <c r="AQ2567" i="29"/>
  <c r="AP2567" i="29"/>
  <c r="AM2567" i="29"/>
  <c r="AL2567" i="29"/>
  <c r="AK2567" i="29"/>
  <c r="AJ2567" i="29"/>
  <c r="AS2566" i="29"/>
  <c r="AR2566" i="29"/>
  <c r="AQ2566" i="29"/>
  <c r="AP2566" i="29"/>
  <c r="AM2566" i="29"/>
  <c r="AL2566" i="29"/>
  <c r="AK2566" i="29"/>
  <c r="AJ2566" i="29"/>
  <c r="AS2565" i="29"/>
  <c r="AR2565" i="29"/>
  <c r="AQ2565" i="29"/>
  <c r="AP2565" i="29"/>
  <c r="AM2565" i="29"/>
  <c r="AL2565" i="29"/>
  <c r="AK2565" i="29"/>
  <c r="AJ2565" i="29"/>
  <c r="AS2564" i="29"/>
  <c r="AR2564" i="29"/>
  <c r="AQ2564" i="29"/>
  <c r="AP2564" i="29"/>
  <c r="AM2564" i="29"/>
  <c r="AL2564" i="29"/>
  <c r="AK2564" i="29"/>
  <c r="AJ2564" i="29"/>
  <c r="AS2563" i="29"/>
  <c r="AR2563" i="29"/>
  <c r="AQ2563" i="29"/>
  <c r="AP2563" i="29"/>
  <c r="AM2563" i="29"/>
  <c r="AL2563" i="29"/>
  <c r="AK2563" i="29"/>
  <c r="AJ2563" i="29"/>
  <c r="AS2562" i="29"/>
  <c r="AR2562" i="29"/>
  <c r="AQ2562" i="29"/>
  <c r="AP2562" i="29"/>
  <c r="AM2562" i="29"/>
  <c r="AL2562" i="29"/>
  <c r="AK2562" i="29"/>
  <c r="AJ2562" i="29"/>
  <c r="AS2561" i="29"/>
  <c r="AR2561" i="29"/>
  <c r="AQ2561" i="29"/>
  <c r="AP2561" i="29"/>
  <c r="AM2561" i="29"/>
  <c r="AL2561" i="29"/>
  <c r="AK2561" i="29"/>
  <c r="AJ2561" i="29"/>
  <c r="AS2560" i="29"/>
  <c r="AR2560" i="29"/>
  <c r="AQ2560" i="29"/>
  <c r="AP2560" i="29"/>
  <c r="AM2560" i="29"/>
  <c r="AL2560" i="29"/>
  <c r="AK2560" i="29"/>
  <c r="AJ2560" i="29"/>
  <c r="AS2559" i="29"/>
  <c r="AR2559" i="29"/>
  <c r="AQ2559" i="29"/>
  <c r="AP2559" i="29"/>
  <c r="AM2559" i="29"/>
  <c r="AL2559" i="29"/>
  <c r="AK2559" i="29"/>
  <c r="AJ2559" i="29"/>
  <c r="AS2558" i="29"/>
  <c r="AR2558" i="29"/>
  <c r="AQ2558" i="29"/>
  <c r="AP2558" i="29"/>
  <c r="AM2558" i="29"/>
  <c r="AL2558" i="29"/>
  <c r="AK2558" i="29"/>
  <c r="AJ2558" i="29"/>
  <c r="AS2557" i="29"/>
  <c r="AR2557" i="29"/>
  <c r="AQ2557" i="29"/>
  <c r="AP2557" i="29"/>
  <c r="AM2557" i="29"/>
  <c r="AL2557" i="29"/>
  <c r="AK2557" i="29"/>
  <c r="AJ2557" i="29"/>
  <c r="AS2556" i="29"/>
  <c r="AR2556" i="29"/>
  <c r="AQ2556" i="29"/>
  <c r="AP2556" i="29"/>
  <c r="AM2556" i="29"/>
  <c r="AL2556" i="29"/>
  <c r="AK2556" i="29"/>
  <c r="AJ2556" i="29"/>
  <c r="AS2555" i="29"/>
  <c r="AR2555" i="29"/>
  <c r="AQ2555" i="29"/>
  <c r="AP2555" i="29"/>
  <c r="AM2555" i="29"/>
  <c r="AL2555" i="29"/>
  <c r="AK2555" i="29"/>
  <c r="AJ2555" i="29"/>
  <c r="AS2554" i="29"/>
  <c r="AR2554" i="29"/>
  <c r="AQ2554" i="29"/>
  <c r="AP2554" i="29"/>
  <c r="AM2554" i="29"/>
  <c r="AL2554" i="29"/>
  <c r="AK2554" i="29"/>
  <c r="AJ2554" i="29"/>
  <c r="R2552" i="29"/>
  <c r="Q2552" i="29"/>
  <c r="O2552" i="29"/>
  <c r="N2552" i="29"/>
  <c r="M2552" i="29"/>
  <c r="L2552" i="29"/>
  <c r="I2552" i="29"/>
  <c r="H2552" i="29"/>
  <c r="F2552" i="29"/>
  <c r="E2552" i="29"/>
  <c r="D2552" i="29"/>
  <c r="C2552" i="29"/>
  <c r="P2546" i="29"/>
  <c r="G2546" i="29"/>
  <c r="AS2545" i="29"/>
  <c r="AR2545" i="29"/>
  <c r="AQ2545" i="29"/>
  <c r="AP2545" i="29"/>
  <c r="AM2545" i="29"/>
  <c r="AL2545" i="29"/>
  <c r="AK2545" i="29"/>
  <c r="AJ2545" i="29"/>
  <c r="P2545" i="29"/>
  <c r="Q2545" i="29" s="1"/>
  <c r="R2545" i="29" s="1"/>
  <c r="G2545" i="29"/>
  <c r="H2545" i="29" s="1"/>
  <c r="I2545" i="29" s="1"/>
  <c r="AS2544" i="29"/>
  <c r="AR2544" i="29"/>
  <c r="AQ2544" i="29"/>
  <c r="AP2544" i="29"/>
  <c r="AM2544" i="29"/>
  <c r="AL2544" i="29"/>
  <c r="AK2544" i="29"/>
  <c r="AJ2544" i="29"/>
  <c r="Q2544" i="29"/>
  <c r="R2544" i="29" s="1"/>
  <c r="P2544" i="29"/>
  <c r="G2544" i="29"/>
  <c r="H2544" i="29" s="1"/>
  <c r="I2544" i="29" s="1"/>
  <c r="AS2543" i="29"/>
  <c r="AR2543" i="29"/>
  <c r="AQ2543" i="29"/>
  <c r="AP2543" i="29"/>
  <c r="AM2543" i="29"/>
  <c r="AL2543" i="29"/>
  <c r="AK2543" i="29"/>
  <c r="AJ2543" i="29"/>
  <c r="P2543" i="29"/>
  <c r="Q2543" i="29" s="1"/>
  <c r="R2543" i="29" s="1"/>
  <c r="H2543" i="29"/>
  <c r="I2543" i="29" s="1"/>
  <c r="G2543" i="29"/>
  <c r="AS2542" i="29"/>
  <c r="AR2542" i="29"/>
  <c r="AQ2542" i="29"/>
  <c r="AP2542" i="29"/>
  <c r="AM2542" i="29"/>
  <c r="AL2542" i="29"/>
  <c r="AK2542" i="29"/>
  <c r="AJ2542" i="29"/>
  <c r="P2542" i="29"/>
  <c r="Q2542" i="29" s="1"/>
  <c r="R2542" i="29" s="1"/>
  <c r="G2542" i="29"/>
  <c r="H2542" i="29" s="1"/>
  <c r="I2542" i="29" s="1"/>
  <c r="AS2541" i="29"/>
  <c r="AR2541" i="29"/>
  <c r="AQ2541" i="29"/>
  <c r="AP2541" i="29"/>
  <c r="AM2541" i="29"/>
  <c r="AL2541" i="29"/>
  <c r="AK2541" i="29"/>
  <c r="AJ2541" i="29"/>
  <c r="P2541" i="29"/>
  <c r="Q2541" i="29" s="1"/>
  <c r="R2541" i="29" s="1"/>
  <c r="H2541" i="29"/>
  <c r="I2541" i="29" s="1"/>
  <c r="G2541" i="29"/>
  <c r="AS2540" i="29"/>
  <c r="AR2540" i="29"/>
  <c r="AQ2540" i="29"/>
  <c r="AP2540" i="29"/>
  <c r="AM2540" i="29"/>
  <c r="AL2540" i="29"/>
  <c r="AK2540" i="29"/>
  <c r="AJ2540" i="29"/>
  <c r="P2540" i="29"/>
  <c r="Q2540" i="29" s="1"/>
  <c r="R2540" i="29" s="1"/>
  <c r="G2540" i="29"/>
  <c r="H2540" i="29" s="1"/>
  <c r="I2540" i="29" s="1"/>
  <c r="AS2539" i="29"/>
  <c r="AR2539" i="29"/>
  <c r="AQ2539" i="29"/>
  <c r="AP2539" i="29"/>
  <c r="AM2539" i="29"/>
  <c r="AL2539" i="29"/>
  <c r="AK2539" i="29"/>
  <c r="AJ2539" i="29"/>
  <c r="P2539" i="29"/>
  <c r="Q2539" i="29" s="1"/>
  <c r="R2539" i="29" s="1"/>
  <c r="G2539" i="29"/>
  <c r="H2539" i="29" s="1"/>
  <c r="I2539" i="29" s="1"/>
  <c r="AS2538" i="29"/>
  <c r="AR2538" i="29"/>
  <c r="AQ2538" i="29"/>
  <c r="AP2538" i="29"/>
  <c r="AM2538" i="29"/>
  <c r="AL2538" i="29"/>
  <c r="AK2538" i="29"/>
  <c r="AJ2538" i="29"/>
  <c r="Q2538" i="29"/>
  <c r="R2538" i="29" s="1"/>
  <c r="P2538" i="29"/>
  <c r="G2538" i="29"/>
  <c r="H2538" i="29" s="1"/>
  <c r="I2538" i="29" s="1"/>
  <c r="AS2537" i="29"/>
  <c r="AR2537" i="29"/>
  <c r="AQ2537" i="29"/>
  <c r="AP2537" i="29"/>
  <c r="AM2537" i="29"/>
  <c r="AL2537" i="29"/>
  <c r="AK2537" i="29"/>
  <c r="AJ2537" i="29"/>
  <c r="P2537" i="29"/>
  <c r="Q2537" i="29" s="1"/>
  <c r="R2537" i="29" s="1"/>
  <c r="H2537" i="29"/>
  <c r="I2537" i="29" s="1"/>
  <c r="G2537" i="29"/>
  <c r="AS2536" i="29"/>
  <c r="AR2536" i="29"/>
  <c r="AQ2536" i="29"/>
  <c r="AP2536" i="29"/>
  <c r="AM2536" i="29"/>
  <c r="AL2536" i="29"/>
  <c r="AK2536" i="29"/>
  <c r="AJ2536" i="29"/>
  <c r="P2536" i="29"/>
  <c r="Q2536" i="29" s="1"/>
  <c r="R2536" i="29" s="1"/>
  <c r="G2536" i="29"/>
  <c r="H2536" i="29" s="1"/>
  <c r="I2536" i="29" s="1"/>
  <c r="AS2535" i="29"/>
  <c r="AR2535" i="29"/>
  <c r="AQ2535" i="29"/>
  <c r="AP2535" i="29"/>
  <c r="AM2535" i="29"/>
  <c r="AL2535" i="29"/>
  <c r="AK2535" i="29"/>
  <c r="AJ2535" i="29"/>
  <c r="P2535" i="29"/>
  <c r="Q2535" i="29" s="1"/>
  <c r="R2535" i="29" s="1"/>
  <c r="H2535" i="29"/>
  <c r="I2535" i="29" s="1"/>
  <c r="G2535" i="29"/>
  <c r="AS2534" i="29"/>
  <c r="AR2534" i="29"/>
  <c r="AQ2534" i="29"/>
  <c r="AP2534" i="29"/>
  <c r="AM2534" i="29"/>
  <c r="AL2534" i="29"/>
  <c r="AK2534" i="29"/>
  <c r="AJ2534" i="29"/>
  <c r="P2534" i="29"/>
  <c r="Q2534" i="29" s="1"/>
  <c r="R2534" i="29" s="1"/>
  <c r="G2534" i="29"/>
  <c r="H2534" i="29" s="1"/>
  <c r="I2534" i="29" s="1"/>
  <c r="AS2533" i="29"/>
  <c r="AR2533" i="29"/>
  <c r="AQ2533" i="29"/>
  <c r="AP2533" i="29"/>
  <c r="AM2533" i="29"/>
  <c r="AL2533" i="29"/>
  <c r="AK2533" i="29"/>
  <c r="AJ2533" i="29"/>
  <c r="P2533" i="29"/>
  <c r="G2533" i="29"/>
  <c r="H2533" i="29" s="1"/>
  <c r="I2533" i="29" s="1"/>
  <c r="AS2532" i="29"/>
  <c r="AR2532" i="29"/>
  <c r="AQ2532" i="29"/>
  <c r="AP2532" i="29"/>
  <c r="AM2532" i="29"/>
  <c r="AL2532" i="29"/>
  <c r="AK2532" i="29"/>
  <c r="AJ2532" i="29"/>
  <c r="Q2532" i="29"/>
  <c r="R2532" i="29" s="1"/>
  <c r="P2532" i="29"/>
  <c r="G2532" i="29"/>
  <c r="H2532" i="29" s="1"/>
  <c r="I2532" i="29" s="1"/>
  <c r="AS2531" i="29"/>
  <c r="AR2531" i="29"/>
  <c r="AQ2531" i="29"/>
  <c r="AP2531" i="29"/>
  <c r="AM2531" i="29"/>
  <c r="AL2531" i="29"/>
  <c r="AK2531" i="29"/>
  <c r="AJ2531" i="29"/>
  <c r="P2531" i="29"/>
  <c r="Q2531" i="29" s="1"/>
  <c r="R2531" i="29" s="1"/>
  <c r="H2531" i="29"/>
  <c r="I2531" i="29" s="1"/>
  <c r="G2531" i="29"/>
  <c r="AS2530" i="29"/>
  <c r="AR2530" i="29"/>
  <c r="AQ2530" i="29"/>
  <c r="AP2530" i="29"/>
  <c r="AM2530" i="29"/>
  <c r="AL2530" i="29"/>
  <c r="AK2530" i="29"/>
  <c r="AJ2530" i="29"/>
  <c r="P2530" i="29"/>
  <c r="Q2530" i="29" s="1"/>
  <c r="R2530" i="29" s="1"/>
  <c r="G2530" i="29"/>
  <c r="H2530" i="29" s="1"/>
  <c r="I2530" i="29" s="1"/>
  <c r="AS2529" i="29"/>
  <c r="AR2529" i="29"/>
  <c r="AQ2529" i="29"/>
  <c r="AP2529" i="29"/>
  <c r="AM2529" i="29"/>
  <c r="AL2529" i="29"/>
  <c r="AK2529" i="29"/>
  <c r="AJ2529" i="29"/>
  <c r="P2529" i="29"/>
  <c r="Q2529" i="29" s="1"/>
  <c r="R2529" i="29" s="1"/>
  <c r="H2529" i="29"/>
  <c r="I2529" i="29" s="1"/>
  <c r="G2529" i="29"/>
  <c r="AS2528" i="29"/>
  <c r="AR2528" i="29"/>
  <c r="AQ2528" i="29"/>
  <c r="AP2528" i="29"/>
  <c r="AM2528" i="29"/>
  <c r="AL2528" i="29"/>
  <c r="AK2528" i="29"/>
  <c r="AJ2528" i="29"/>
  <c r="P2528" i="29"/>
  <c r="G2528" i="29"/>
  <c r="AS2527" i="29"/>
  <c r="AR2527" i="29"/>
  <c r="AQ2527" i="29"/>
  <c r="AP2527" i="29"/>
  <c r="AM2527" i="29"/>
  <c r="AL2527" i="29"/>
  <c r="AK2527" i="29"/>
  <c r="AJ2527" i="29"/>
  <c r="AS2526" i="29"/>
  <c r="AR2526" i="29"/>
  <c r="AQ2526" i="29"/>
  <c r="AP2526" i="29"/>
  <c r="AM2526" i="29"/>
  <c r="AL2526" i="29"/>
  <c r="AK2526" i="29"/>
  <c r="AJ2526" i="29"/>
  <c r="AS2525" i="29"/>
  <c r="AR2525" i="29"/>
  <c r="AQ2525" i="29"/>
  <c r="AP2525" i="29"/>
  <c r="AM2525" i="29"/>
  <c r="AL2525" i="29"/>
  <c r="AK2525" i="29"/>
  <c r="AJ2525" i="29"/>
  <c r="AS2524" i="29"/>
  <c r="AR2524" i="29"/>
  <c r="AQ2524" i="29"/>
  <c r="AP2524" i="29"/>
  <c r="AM2524" i="29"/>
  <c r="AL2524" i="29"/>
  <c r="AK2524" i="29"/>
  <c r="AJ2524" i="29"/>
  <c r="P2524" i="29"/>
  <c r="Q2524" i="29" s="1"/>
  <c r="R2524" i="29" s="1"/>
  <c r="AS2523" i="29"/>
  <c r="AR2523" i="29"/>
  <c r="AQ2523" i="29"/>
  <c r="AP2523" i="29"/>
  <c r="AM2523" i="29"/>
  <c r="AL2523" i="29"/>
  <c r="AK2523" i="29"/>
  <c r="AJ2523" i="29"/>
  <c r="R2521" i="29"/>
  <c r="Q2521" i="29"/>
  <c r="O2521" i="29"/>
  <c r="N2521" i="29"/>
  <c r="M2521" i="29"/>
  <c r="L2521" i="29"/>
  <c r="I2521" i="29"/>
  <c r="H2521" i="29"/>
  <c r="F2521" i="29"/>
  <c r="E2521" i="29"/>
  <c r="D2521" i="29"/>
  <c r="C2521" i="29"/>
  <c r="K2519" i="29"/>
  <c r="B2519" i="29"/>
  <c r="P2516" i="29"/>
  <c r="G2516" i="29"/>
  <c r="AS2515" i="29"/>
  <c r="AR2515" i="29"/>
  <c r="AQ2515" i="29"/>
  <c r="AP2515" i="29"/>
  <c r="AM2515" i="29"/>
  <c r="AL2515" i="29"/>
  <c r="AK2515" i="29"/>
  <c r="AJ2515" i="29"/>
  <c r="P2515" i="29"/>
  <c r="Q2515" i="29" s="1"/>
  <c r="R2515" i="29" s="1"/>
  <c r="H2515" i="29"/>
  <c r="I2515" i="29" s="1"/>
  <c r="G2515" i="29"/>
  <c r="AS2514" i="29"/>
  <c r="AR2514" i="29"/>
  <c r="AQ2514" i="29"/>
  <c r="AP2514" i="29"/>
  <c r="AM2514" i="29"/>
  <c r="AL2514" i="29"/>
  <c r="AK2514" i="29"/>
  <c r="AJ2514" i="29"/>
  <c r="P2514" i="29"/>
  <c r="Q2514" i="29" s="1"/>
  <c r="R2514" i="29" s="1"/>
  <c r="G2514" i="29"/>
  <c r="AS2513" i="29"/>
  <c r="AR2513" i="29"/>
  <c r="AQ2513" i="29"/>
  <c r="AP2513" i="29"/>
  <c r="AM2513" i="29"/>
  <c r="AL2513" i="29"/>
  <c r="AK2513" i="29"/>
  <c r="AJ2513" i="29"/>
  <c r="P2513" i="29"/>
  <c r="I2513" i="29"/>
  <c r="G2513" i="29"/>
  <c r="H2513" i="29" s="1"/>
  <c r="AS2512" i="29"/>
  <c r="AR2512" i="29"/>
  <c r="AQ2512" i="29"/>
  <c r="AP2512" i="29"/>
  <c r="AM2512" i="29"/>
  <c r="AL2512" i="29"/>
  <c r="AK2512" i="29"/>
  <c r="AJ2512" i="29"/>
  <c r="P2512" i="29"/>
  <c r="Q2512" i="29" s="1"/>
  <c r="R2512" i="29" s="1"/>
  <c r="H2512" i="29"/>
  <c r="I2512" i="29" s="1"/>
  <c r="G2512" i="29"/>
  <c r="AS2511" i="29"/>
  <c r="AR2511" i="29"/>
  <c r="AQ2511" i="29"/>
  <c r="AP2511" i="29"/>
  <c r="AM2511" i="29"/>
  <c r="AL2511" i="29"/>
  <c r="AK2511" i="29"/>
  <c r="AJ2511" i="29"/>
  <c r="P2511" i="29"/>
  <c r="Q2511" i="29" s="1"/>
  <c r="R2511" i="29" s="1"/>
  <c r="H2511" i="29"/>
  <c r="I2511" i="29" s="1"/>
  <c r="G2511" i="29"/>
  <c r="AS2510" i="29"/>
  <c r="AR2510" i="29"/>
  <c r="AQ2510" i="29"/>
  <c r="AP2510" i="29"/>
  <c r="AM2510" i="29"/>
  <c r="AL2510" i="29"/>
  <c r="AK2510" i="29"/>
  <c r="AJ2510" i="29"/>
  <c r="P2510" i="29"/>
  <c r="G2510" i="29"/>
  <c r="H2510" i="29" s="1"/>
  <c r="I2510" i="29" s="1"/>
  <c r="AS2509" i="29"/>
  <c r="AR2509" i="29"/>
  <c r="AQ2509" i="29"/>
  <c r="AP2509" i="29"/>
  <c r="AM2509" i="29"/>
  <c r="AL2509" i="29"/>
  <c r="AK2509" i="29"/>
  <c r="AJ2509" i="29"/>
  <c r="P2509" i="29"/>
  <c r="Q2509" i="29" s="1"/>
  <c r="R2509" i="29" s="1"/>
  <c r="H2509" i="29"/>
  <c r="I2509" i="29" s="1"/>
  <c r="G2509" i="29"/>
  <c r="AS2508" i="29"/>
  <c r="AR2508" i="29"/>
  <c r="AQ2508" i="29"/>
  <c r="AP2508" i="29"/>
  <c r="AM2508" i="29"/>
  <c r="AL2508" i="29"/>
  <c r="AK2508" i="29"/>
  <c r="AJ2508" i="29"/>
  <c r="P2508" i="29"/>
  <c r="Q2508" i="29" s="1"/>
  <c r="R2508" i="29" s="1"/>
  <c r="G2508" i="29"/>
  <c r="AS2507" i="29"/>
  <c r="AR2507" i="29"/>
  <c r="AQ2507" i="29"/>
  <c r="AP2507" i="29"/>
  <c r="AM2507" i="29"/>
  <c r="AL2507" i="29"/>
  <c r="AK2507" i="29"/>
  <c r="AJ2507" i="29"/>
  <c r="P2507" i="29"/>
  <c r="G2507" i="29"/>
  <c r="H2507" i="29" s="1"/>
  <c r="I2507" i="29" s="1"/>
  <c r="AS2506" i="29"/>
  <c r="AR2506" i="29"/>
  <c r="AQ2506" i="29"/>
  <c r="AP2506" i="29"/>
  <c r="AM2506" i="29"/>
  <c r="AL2506" i="29"/>
  <c r="AK2506" i="29"/>
  <c r="AJ2506" i="29"/>
  <c r="P2506" i="29"/>
  <c r="Q2506" i="29" s="1"/>
  <c r="R2506" i="29" s="1"/>
  <c r="G2506" i="29"/>
  <c r="H2506" i="29" s="1"/>
  <c r="I2506" i="29" s="1"/>
  <c r="AS2505" i="29"/>
  <c r="AR2505" i="29"/>
  <c r="AQ2505" i="29"/>
  <c r="AP2505" i="29"/>
  <c r="AM2505" i="29"/>
  <c r="AL2505" i="29"/>
  <c r="AK2505" i="29"/>
  <c r="AJ2505" i="29"/>
  <c r="P2505" i="29"/>
  <c r="Q2505" i="29" s="1"/>
  <c r="R2505" i="29" s="1"/>
  <c r="G2505" i="29"/>
  <c r="H2505" i="29" s="1"/>
  <c r="I2505" i="29" s="1"/>
  <c r="AS2504" i="29"/>
  <c r="AR2504" i="29"/>
  <c r="AQ2504" i="29"/>
  <c r="AP2504" i="29"/>
  <c r="AM2504" i="29"/>
  <c r="AL2504" i="29"/>
  <c r="AK2504" i="29"/>
  <c r="AJ2504" i="29"/>
  <c r="P2504" i="29"/>
  <c r="Q2504" i="29" s="1"/>
  <c r="R2504" i="29" s="1"/>
  <c r="G2504" i="29"/>
  <c r="H2504" i="29" s="1"/>
  <c r="I2504" i="29" s="1"/>
  <c r="AS2503" i="29"/>
  <c r="AR2503" i="29"/>
  <c r="AQ2503" i="29"/>
  <c r="AP2503" i="29"/>
  <c r="AM2503" i="29"/>
  <c r="AL2503" i="29"/>
  <c r="AK2503" i="29"/>
  <c r="AJ2503" i="29"/>
  <c r="P2503" i="29"/>
  <c r="Q2503" i="29" s="1"/>
  <c r="R2503" i="29" s="1"/>
  <c r="H2503" i="29"/>
  <c r="I2503" i="29" s="1"/>
  <c r="G2503" i="29"/>
  <c r="AS2502" i="29"/>
  <c r="AR2502" i="29"/>
  <c r="AQ2502" i="29"/>
  <c r="AP2502" i="29"/>
  <c r="AM2502" i="29"/>
  <c r="AL2502" i="29"/>
  <c r="AK2502" i="29"/>
  <c r="AJ2502" i="29"/>
  <c r="P2502" i="29"/>
  <c r="Q2502" i="29" s="1"/>
  <c r="R2502" i="29" s="1"/>
  <c r="G2502" i="29"/>
  <c r="AS2501" i="29"/>
  <c r="AR2501" i="29"/>
  <c r="AQ2501" i="29"/>
  <c r="AP2501" i="29"/>
  <c r="AM2501" i="29"/>
  <c r="AL2501" i="29"/>
  <c r="AK2501" i="29"/>
  <c r="AJ2501" i="29"/>
  <c r="P2501" i="29"/>
  <c r="I2501" i="29"/>
  <c r="G2501" i="29"/>
  <c r="H2501" i="29" s="1"/>
  <c r="AS2500" i="29"/>
  <c r="AR2500" i="29"/>
  <c r="AQ2500" i="29"/>
  <c r="AP2500" i="29"/>
  <c r="AM2500" i="29"/>
  <c r="AL2500" i="29"/>
  <c r="AK2500" i="29"/>
  <c r="AJ2500" i="29"/>
  <c r="P2500" i="29"/>
  <c r="Q2500" i="29" s="1"/>
  <c r="R2500" i="29" s="1"/>
  <c r="H2500" i="29"/>
  <c r="I2500" i="29" s="1"/>
  <c r="G2500" i="29"/>
  <c r="AS2499" i="29"/>
  <c r="AR2499" i="29"/>
  <c r="AQ2499" i="29"/>
  <c r="AP2499" i="29"/>
  <c r="AM2499" i="29"/>
  <c r="AL2499" i="29"/>
  <c r="AK2499" i="29"/>
  <c r="AJ2499" i="29"/>
  <c r="P2499" i="29"/>
  <c r="Q2499" i="29" s="1"/>
  <c r="R2499" i="29" s="1"/>
  <c r="H2499" i="29"/>
  <c r="I2499" i="29" s="1"/>
  <c r="G2499" i="29"/>
  <c r="AS2498" i="29"/>
  <c r="AR2498" i="29"/>
  <c r="AQ2498" i="29"/>
  <c r="AP2498" i="29"/>
  <c r="AM2498" i="29"/>
  <c r="AL2498" i="29"/>
  <c r="AK2498" i="29"/>
  <c r="AJ2498" i="29"/>
  <c r="P2498" i="29"/>
  <c r="Q2498" i="29" s="1"/>
  <c r="R2498" i="29" s="1"/>
  <c r="G2498" i="29"/>
  <c r="H2498" i="29" s="1"/>
  <c r="I2498" i="29" s="1"/>
  <c r="AS2497" i="29"/>
  <c r="AR2497" i="29"/>
  <c r="AQ2497" i="29"/>
  <c r="AP2497" i="29"/>
  <c r="AM2497" i="29"/>
  <c r="AL2497" i="29"/>
  <c r="AK2497" i="29"/>
  <c r="AJ2497" i="29"/>
  <c r="AS2496" i="29"/>
  <c r="AR2496" i="29"/>
  <c r="AQ2496" i="29"/>
  <c r="AP2496" i="29"/>
  <c r="AM2496" i="29"/>
  <c r="AL2496" i="29"/>
  <c r="AK2496" i="29"/>
  <c r="AJ2496" i="29"/>
  <c r="AS2495" i="29"/>
  <c r="AR2495" i="29"/>
  <c r="AQ2495" i="29"/>
  <c r="AP2495" i="29"/>
  <c r="AM2495" i="29"/>
  <c r="AL2495" i="29"/>
  <c r="AK2495" i="29"/>
  <c r="AJ2495" i="29"/>
  <c r="AS2494" i="29"/>
  <c r="AR2494" i="29"/>
  <c r="AQ2494" i="29"/>
  <c r="AP2494" i="29"/>
  <c r="AM2494" i="29"/>
  <c r="AL2494" i="29"/>
  <c r="AK2494" i="29"/>
  <c r="AJ2494" i="29"/>
  <c r="P2494" i="29"/>
  <c r="Q2494" i="29" s="1"/>
  <c r="R2494" i="29" s="1"/>
  <c r="AS2493" i="29"/>
  <c r="AR2493" i="29"/>
  <c r="AQ2493" i="29"/>
  <c r="AP2493" i="29"/>
  <c r="AM2493" i="29"/>
  <c r="AL2493" i="29"/>
  <c r="AK2493" i="29"/>
  <c r="AJ2493" i="29"/>
  <c r="R2491" i="29"/>
  <c r="Q2491" i="29"/>
  <c r="O2491" i="29"/>
  <c r="N2491" i="29"/>
  <c r="M2491" i="29"/>
  <c r="L2491" i="29"/>
  <c r="I2491" i="29"/>
  <c r="H2491" i="29"/>
  <c r="F2491" i="29"/>
  <c r="E2491" i="29"/>
  <c r="D2491" i="29"/>
  <c r="C2491" i="29"/>
  <c r="K2489" i="29"/>
  <c r="B2489" i="29"/>
  <c r="AS2485" i="29"/>
  <c r="AR2485" i="29"/>
  <c r="AQ2485" i="29"/>
  <c r="AP2485" i="29"/>
  <c r="AM2485" i="29"/>
  <c r="AL2485" i="29"/>
  <c r="AK2485" i="29"/>
  <c r="AJ2485" i="29"/>
  <c r="AS2484" i="29"/>
  <c r="AR2484" i="29"/>
  <c r="AQ2484" i="29"/>
  <c r="AP2484" i="29"/>
  <c r="AM2484" i="29"/>
  <c r="AL2484" i="29"/>
  <c r="AK2484" i="29"/>
  <c r="AJ2484" i="29"/>
  <c r="AS2483" i="29"/>
  <c r="AR2483" i="29"/>
  <c r="AQ2483" i="29"/>
  <c r="AP2483" i="29"/>
  <c r="AM2483" i="29"/>
  <c r="AL2483" i="29"/>
  <c r="AK2483" i="29"/>
  <c r="AJ2483" i="29"/>
  <c r="AS2482" i="29"/>
  <c r="AR2482" i="29"/>
  <c r="AQ2482" i="29"/>
  <c r="AP2482" i="29"/>
  <c r="AM2482" i="29"/>
  <c r="AL2482" i="29"/>
  <c r="AK2482" i="29"/>
  <c r="AJ2482" i="29"/>
  <c r="AS2481" i="29"/>
  <c r="AR2481" i="29"/>
  <c r="AQ2481" i="29"/>
  <c r="AP2481" i="29"/>
  <c r="AM2481" i="29"/>
  <c r="AL2481" i="29"/>
  <c r="AK2481" i="29"/>
  <c r="AJ2481" i="29"/>
  <c r="AS2480" i="29"/>
  <c r="AR2480" i="29"/>
  <c r="AQ2480" i="29"/>
  <c r="AP2480" i="29"/>
  <c r="AM2480" i="29"/>
  <c r="AL2480" i="29"/>
  <c r="AK2480" i="29"/>
  <c r="AJ2480" i="29"/>
  <c r="AS2479" i="29"/>
  <c r="AR2479" i="29"/>
  <c r="AQ2479" i="29"/>
  <c r="AP2479" i="29"/>
  <c r="AM2479" i="29"/>
  <c r="AL2479" i="29"/>
  <c r="AK2479" i="29"/>
  <c r="AJ2479" i="29"/>
  <c r="AS2478" i="29"/>
  <c r="AR2478" i="29"/>
  <c r="AQ2478" i="29"/>
  <c r="AP2478" i="29"/>
  <c r="AM2478" i="29"/>
  <c r="AL2478" i="29"/>
  <c r="AK2478" i="29"/>
  <c r="AJ2478" i="29"/>
  <c r="AS2477" i="29"/>
  <c r="AR2477" i="29"/>
  <c r="AQ2477" i="29"/>
  <c r="AP2477" i="29"/>
  <c r="AM2477" i="29"/>
  <c r="AL2477" i="29"/>
  <c r="AK2477" i="29"/>
  <c r="AJ2477" i="29"/>
  <c r="AS2476" i="29"/>
  <c r="AR2476" i="29"/>
  <c r="AQ2476" i="29"/>
  <c r="AP2476" i="29"/>
  <c r="AM2476" i="29"/>
  <c r="AL2476" i="29"/>
  <c r="AK2476" i="29"/>
  <c r="AJ2476" i="29"/>
  <c r="AS2475" i="29"/>
  <c r="AR2475" i="29"/>
  <c r="AQ2475" i="29"/>
  <c r="AP2475" i="29"/>
  <c r="AM2475" i="29"/>
  <c r="AL2475" i="29"/>
  <c r="AK2475" i="29"/>
  <c r="AJ2475" i="29"/>
  <c r="AS2474" i="29"/>
  <c r="AR2474" i="29"/>
  <c r="AQ2474" i="29"/>
  <c r="AP2474" i="29"/>
  <c r="AM2474" i="29"/>
  <c r="AL2474" i="29"/>
  <c r="AK2474" i="29"/>
  <c r="AJ2474" i="29"/>
  <c r="AS2473" i="29"/>
  <c r="AR2473" i="29"/>
  <c r="AQ2473" i="29"/>
  <c r="AP2473" i="29"/>
  <c r="AM2473" i="29"/>
  <c r="AL2473" i="29"/>
  <c r="AK2473" i="29"/>
  <c r="AJ2473" i="29"/>
  <c r="AS2472" i="29"/>
  <c r="AR2472" i="29"/>
  <c r="AQ2472" i="29"/>
  <c r="AP2472" i="29"/>
  <c r="AM2472" i="29"/>
  <c r="AL2472" i="29"/>
  <c r="AK2472" i="29"/>
  <c r="AJ2472" i="29"/>
  <c r="AS2471" i="29"/>
  <c r="AR2471" i="29"/>
  <c r="AQ2471" i="29"/>
  <c r="AP2471" i="29"/>
  <c r="AM2471" i="29"/>
  <c r="AL2471" i="29"/>
  <c r="AK2471" i="29"/>
  <c r="AJ2471" i="29"/>
  <c r="AS2470" i="29"/>
  <c r="AR2470" i="29"/>
  <c r="AQ2470" i="29"/>
  <c r="AP2470" i="29"/>
  <c r="AM2470" i="29"/>
  <c r="AL2470" i="29"/>
  <c r="AK2470" i="29"/>
  <c r="AJ2470" i="29"/>
  <c r="AS2469" i="29"/>
  <c r="AR2469" i="29"/>
  <c r="AQ2469" i="29"/>
  <c r="AP2469" i="29"/>
  <c r="AM2469" i="29"/>
  <c r="AL2469" i="29"/>
  <c r="AK2469" i="29"/>
  <c r="AJ2469" i="29"/>
  <c r="AS2468" i="29"/>
  <c r="AR2468" i="29"/>
  <c r="AQ2468" i="29"/>
  <c r="AP2468" i="29"/>
  <c r="AM2468" i="29"/>
  <c r="AL2468" i="29"/>
  <c r="AK2468" i="29"/>
  <c r="AJ2468" i="29"/>
  <c r="AS2467" i="29"/>
  <c r="AR2467" i="29"/>
  <c r="AQ2467" i="29"/>
  <c r="AP2467" i="29"/>
  <c r="AM2467" i="29"/>
  <c r="AL2467" i="29"/>
  <c r="AK2467" i="29"/>
  <c r="AJ2467" i="29"/>
  <c r="AS2466" i="29"/>
  <c r="AR2466" i="29"/>
  <c r="AQ2466" i="29"/>
  <c r="AP2466" i="29"/>
  <c r="AM2466" i="29"/>
  <c r="AL2466" i="29"/>
  <c r="AK2466" i="29"/>
  <c r="AJ2466" i="29"/>
  <c r="AS2465" i="29"/>
  <c r="AR2465" i="29"/>
  <c r="AQ2465" i="29"/>
  <c r="AP2465" i="29"/>
  <c r="AM2465" i="29"/>
  <c r="AL2465" i="29"/>
  <c r="AK2465" i="29"/>
  <c r="AJ2465" i="29"/>
  <c r="AS2464" i="29"/>
  <c r="AR2464" i="29"/>
  <c r="AQ2464" i="29"/>
  <c r="AP2464" i="29"/>
  <c r="AM2464" i="29"/>
  <c r="AL2464" i="29"/>
  <c r="AK2464" i="29"/>
  <c r="AJ2464" i="29"/>
  <c r="AS2463" i="29"/>
  <c r="AR2463" i="29"/>
  <c r="AQ2463" i="29"/>
  <c r="AP2463" i="29"/>
  <c r="AM2463" i="29"/>
  <c r="AL2463" i="29"/>
  <c r="AK2463" i="29"/>
  <c r="AJ2463" i="29"/>
  <c r="R2461" i="29"/>
  <c r="Q2461" i="29"/>
  <c r="O2461" i="29"/>
  <c r="N2461" i="29"/>
  <c r="M2461" i="29"/>
  <c r="L2461" i="29"/>
  <c r="I2461" i="29"/>
  <c r="H2461" i="29"/>
  <c r="F2461" i="29"/>
  <c r="E2461" i="29"/>
  <c r="D2461" i="29"/>
  <c r="C2461" i="29"/>
  <c r="P2455" i="29"/>
  <c r="G2455" i="29"/>
  <c r="AS2454" i="29"/>
  <c r="AR2454" i="29"/>
  <c r="AQ2454" i="29"/>
  <c r="AP2454" i="29"/>
  <c r="AM2454" i="29"/>
  <c r="AL2454" i="29"/>
  <c r="AK2454" i="29"/>
  <c r="AJ2454" i="29"/>
  <c r="P2454" i="29"/>
  <c r="Q2454" i="29" s="1"/>
  <c r="R2454" i="29" s="1"/>
  <c r="G2454" i="29"/>
  <c r="H2454" i="29" s="1"/>
  <c r="I2454" i="29" s="1"/>
  <c r="AS2453" i="29"/>
  <c r="AR2453" i="29"/>
  <c r="AQ2453" i="29"/>
  <c r="AP2453" i="29"/>
  <c r="AM2453" i="29"/>
  <c r="AL2453" i="29"/>
  <c r="AK2453" i="29"/>
  <c r="AJ2453" i="29"/>
  <c r="P2453" i="29"/>
  <c r="Q2453" i="29" s="1"/>
  <c r="R2453" i="29" s="1"/>
  <c r="G2453" i="29"/>
  <c r="H2453" i="29" s="1"/>
  <c r="I2453" i="29" s="1"/>
  <c r="AS2452" i="29"/>
  <c r="AR2452" i="29"/>
  <c r="AQ2452" i="29"/>
  <c r="AP2452" i="29"/>
  <c r="AM2452" i="29"/>
  <c r="AL2452" i="29"/>
  <c r="AK2452" i="29"/>
  <c r="AJ2452" i="29"/>
  <c r="P2452" i="29"/>
  <c r="Q2452" i="29" s="1"/>
  <c r="R2452" i="29" s="1"/>
  <c r="H2452" i="29"/>
  <c r="I2452" i="29" s="1"/>
  <c r="G2452" i="29"/>
  <c r="AS2451" i="29"/>
  <c r="AR2451" i="29"/>
  <c r="AQ2451" i="29"/>
  <c r="AP2451" i="29"/>
  <c r="AM2451" i="29"/>
  <c r="AL2451" i="29"/>
  <c r="AK2451" i="29"/>
  <c r="AJ2451" i="29"/>
  <c r="P2451" i="29"/>
  <c r="Q2451" i="29" s="1"/>
  <c r="R2451" i="29" s="1"/>
  <c r="G2451" i="29"/>
  <c r="H2451" i="29" s="1"/>
  <c r="I2451" i="29" s="1"/>
  <c r="AS2450" i="29"/>
  <c r="AR2450" i="29"/>
  <c r="AQ2450" i="29"/>
  <c r="AP2450" i="29"/>
  <c r="AM2450" i="29"/>
  <c r="AL2450" i="29"/>
  <c r="AK2450" i="29"/>
  <c r="AJ2450" i="29"/>
  <c r="P2450" i="29"/>
  <c r="Q2450" i="29" s="1"/>
  <c r="R2450" i="29" s="1"/>
  <c r="G2450" i="29"/>
  <c r="H2450" i="29" s="1"/>
  <c r="I2450" i="29" s="1"/>
  <c r="AS2449" i="29"/>
  <c r="AR2449" i="29"/>
  <c r="AQ2449" i="29"/>
  <c r="AP2449" i="29"/>
  <c r="AM2449" i="29"/>
  <c r="AL2449" i="29"/>
  <c r="AK2449" i="29"/>
  <c r="AJ2449" i="29"/>
  <c r="P2449" i="29"/>
  <c r="Q2449" i="29" s="1"/>
  <c r="R2449" i="29" s="1"/>
  <c r="H2449" i="29"/>
  <c r="I2449" i="29" s="1"/>
  <c r="G2449" i="29"/>
  <c r="AS2448" i="29"/>
  <c r="AR2448" i="29"/>
  <c r="AQ2448" i="29"/>
  <c r="AP2448" i="29"/>
  <c r="AM2448" i="29"/>
  <c r="AL2448" i="29"/>
  <c r="AK2448" i="29"/>
  <c r="AJ2448" i="29"/>
  <c r="P2448" i="29"/>
  <c r="Q2448" i="29" s="1"/>
  <c r="R2448" i="29" s="1"/>
  <c r="G2448" i="29"/>
  <c r="H2448" i="29" s="1"/>
  <c r="I2448" i="29" s="1"/>
  <c r="AS2447" i="29"/>
  <c r="AR2447" i="29"/>
  <c r="AQ2447" i="29"/>
  <c r="AP2447" i="29"/>
  <c r="AM2447" i="29"/>
  <c r="AL2447" i="29"/>
  <c r="AK2447" i="29"/>
  <c r="AJ2447" i="29"/>
  <c r="P2447" i="29"/>
  <c r="Q2447" i="29" s="1"/>
  <c r="R2447" i="29" s="1"/>
  <c r="G2447" i="29"/>
  <c r="H2447" i="29" s="1"/>
  <c r="I2447" i="29" s="1"/>
  <c r="AS2446" i="29"/>
  <c r="AR2446" i="29"/>
  <c r="AQ2446" i="29"/>
  <c r="AP2446" i="29"/>
  <c r="AM2446" i="29"/>
  <c r="AL2446" i="29"/>
  <c r="AK2446" i="29"/>
  <c r="AJ2446" i="29"/>
  <c r="P2446" i="29"/>
  <c r="Q2446" i="29" s="1"/>
  <c r="R2446" i="29" s="1"/>
  <c r="G2446" i="29"/>
  <c r="H2446" i="29" s="1"/>
  <c r="I2446" i="29" s="1"/>
  <c r="AS2445" i="29"/>
  <c r="AR2445" i="29"/>
  <c r="AQ2445" i="29"/>
  <c r="AP2445" i="29"/>
  <c r="AM2445" i="29"/>
  <c r="AL2445" i="29"/>
  <c r="AK2445" i="29"/>
  <c r="AJ2445" i="29"/>
  <c r="P2445" i="29"/>
  <c r="Q2445" i="29" s="1"/>
  <c r="R2445" i="29" s="1"/>
  <c r="H2445" i="29"/>
  <c r="I2445" i="29" s="1"/>
  <c r="G2445" i="29"/>
  <c r="AS2444" i="29"/>
  <c r="AR2444" i="29"/>
  <c r="AQ2444" i="29"/>
  <c r="AP2444" i="29"/>
  <c r="AM2444" i="29"/>
  <c r="AL2444" i="29"/>
  <c r="AK2444" i="29"/>
  <c r="AJ2444" i="29"/>
  <c r="P2444" i="29"/>
  <c r="Q2444" i="29" s="1"/>
  <c r="R2444" i="29" s="1"/>
  <c r="H2444" i="29"/>
  <c r="I2444" i="29" s="1"/>
  <c r="G2444" i="29"/>
  <c r="AS2443" i="29"/>
  <c r="AR2443" i="29"/>
  <c r="AQ2443" i="29"/>
  <c r="AP2443" i="29"/>
  <c r="AM2443" i="29"/>
  <c r="AL2443" i="29"/>
  <c r="AK2443" i="29"/>
  <c r="AJ2443" i="29"/>
  <c r="P2443" i="29"/>
  <c r="Q2443" i="29" s="1"/>
  <c r="R2443" i="29" s="1"/>
  <c r="G2443" i="29"/>
  <c r="H2443" i="29" s="1"/>
  <c r="I2443" i="29" s="1"/>
  <c r="AS2442" i="29"/>
  <c r="AR2442" i="29"/>
  <c r="AQ2442" i="29"/>
  <c r="AP2442" i="29"/>
  <c r="AM2442" i="29"/>
  <c r="AL2442" i="29"/>
  <c r="AK2442" i="29"/>
  <c r="AJ2442" i="29"/>
  <c r="P2442" i="29"/>
  <c r="Q2442" i="29" s="1"/>
  <c r="R2442" i="29" s="1"/>
  <c r="G2442" i="29"/>
  <c r="AS2441" i="29"/>
  <c r="AR2441" i="29"/>
  <c r="AQ2441" i="29"/>
  <c r="AP2441" i="29"/>
  <c r="AM2441" i="29"/>
  <c r="AL2441" i="29"/>
  <c r="AK2441" i="29"/>
  <c r="AJ2441" i="29"/>
  <c r="P2441" i="29"/>
  <c r="G2441" i="29"/>
  <c r="H2441" i="29" s="1"/>
  <c r="I2441" i="29" s="1"/>
  <c r="AS2440" i="29"/>
  <c r="AR2440" i="29"/>
  <c r="AQ2440" i="29"/>
  <c r="AP2440" i="29"/>
  <c r="AM2440" i="29"/>
  <c r="AL2440" i="29"/>
  <c r="AK2440" i="29"/>
  <c r="AJ2440" i="29"/>
  <c r="Q2440" i="29"/>
  <c r="R2440" i="29" s="1"/>
  <c r="P2440" i="29"/>
  <c r="G2440" i="29"/>
  <c r="H2440" i="29" s="1"/>
  <c r="I2440" i="29" s="1"/>
  <c r="AS2439" i="29"/>
  <c r="AR2439" i="29"/>
  <c r="AQ2439" i="29"/>
  <c r="AP2439" i="29"/>
  <c r="AM2439" i="29"/>
  <c r="AL2439" i="29"/>
  <c r="AK2439" i="29"/>
  <c r="AJ2439" i="29"/>
  <c r="P2439" i="29"/>
  <c r="Q2439" i="29" s="1"/>
  <c r="R2439" i="29" s="1"/>
  <c r="G2439" i="29"/>
  <c r="H2439" i="29" s="1"/>
  <c r="I2439" i="29" s="1"/>
  <c r="AS2438" i="29"/>
  <c r="AR2438" i="29"/>
  <c r="AQ2438" i="29"/>
  <c r="AP2438" i="29"/>
  <c r="AM2438" i="29"/>
  <c r="AL2438" i="29"/>
  <c r="AK2438" i="29"/>
  <c r="AJ2438" i="29"/>
  <c r="P2438" i="29"/>
  <c r="Q2438" i="29" s="1"/>
  <c r="R2438" i="29" s="1"/>
  <c r="G2438" i="29"/>
  <c r="H2438" i="29" s="1"/>
  <c r="I2438" i="29" s="1"/>
  <c r="AS2437" i="29"/>
  <c r="AR2437" i="29"/>
  <c r="AQ2437" i="29"/>
  <c r="AP2437" i="29"/>
  <c r="AM2437" i="29"/>
  <c r="AL2437" i="29"/>
  <c r="AK2437" i="29"/>
  <c r="AJ2437" i="29"/>
  <c r="Q2437" i="29"/>
  <c r="R2437" i="29" s="1"/>
  <c r="P2437" i="29"/>
  <c r="G2437" i="29"/>
  <c r="H2437" i="29" s="1"/>
  <c r="I2437" i="29" s="1"/>
  <c r="AS2436" i="29"/>
  <c r="AR2436" i="29"/>
  <c r="AQ2436" i="29"/>
  <c r="AP2436" i="29"/>
  <c r="AM2436" i="29"/>
  <c r="AL2436" i="29"/>
  <c r="AK2436" i="29"/>
  <c r="AJ2436" i="29"/>
  <c r="AS2435" i="29"/>
  <c r="AR2435" i="29"/>
  <c r="AQ2435" i="29"/>
  <c r="AP2435" i="29"/>
  <c r="AM2435" i="29"/>
  <c r="AL2435" i="29"/>
  <c r="AK2435" i="29"/>
  <c r="AJ2435" i="29"/>
  <c r="AS2434" i="29"/>
  <c r="AR2434" i="29"/>
  <c r="AQ2434" i="29"/>
  <c r="AP2434" i="29"/>
  <c r="AM2434" i="29"/>
  <c r="AL2434" i="29"/>
  <c r="AK2434" i="29"/>
  <c r="AJ2434" i="29"/>
  <c r="AS2433" i="29"/>
  <c r="AR2433" i="29"/>
  <c r="AQ2433" i="29"/>
  <c r="AP2433" i="29"/>
  <c r="AM2433" i="29"/>
  <c r="AL2433" i="29"/>
  <c r="AK2433" i="29"/>
  <c r="AJ2433" i="29"/>
  <c r="G2433" i="29"/>
  <c r="H2433" i="29" s="1"/>
  <c r="I2433" i="29" s="1"/>
  <c r="AS2432" i="29"/>
  <c r="AR2432" i="29"/>
  <c r="AQ2432" i="29"/>
  <c r="AP2432" i="29"/>
  <c r="AM2432" i="29"/>
  <c r="AL2432" i="29"/>
  <c r="AK2432" i="29"/>
  <c r="AJ2432" i="29"/>
  <c r="R2430" i="29"/>
  <c r="Q2430" i="29"/>
  <c r="O2430" i="29"/>
  <c r="N2430" i="29"/>
  <c r="M2430" i="29"/>
  <c r="L2430" i="29"/>
  <c r="I2430" i="29"/>
  <c r="H2430" i="29"/>
  <c r="F2430" i="29"/>
  <c r="E2430" i="29"/>
  <c r="D2430" i="29"/>
  <c r="C2430" i="29"/>
  <c r="K2428" i="29"/>
  <c r="B2428" i="29"/>
  <c r="P2425" i="29"/>
  <c r="G2425" i="29"/>
  <c r="AS2424" i="29"/>
  <c r="AR2424" i="29"/>
  <c r="AQ2424" i="29"/>
  <c r="AP2424" i="29"/>
  <c r="AM2424" i="29"/>
  <c r="AL2424" i="29"/>
  <c r="AK2424" i="29"/>
  <c r="AJ2424" i="29"/>
  <c r="P2424" i="29"/>
  <c r="H2424" i="29"/>
  <c r="I2424" i="29" s="1"/>
  <c r="G2424" i="29"/>
  <c r="AS2423" i="29"/>
  <c r="AR2423" i="29"/>
  <c r="AQ2423" i="29"/>
  <c r="AP2423" i="29"/>
  <c r="AM2423" i="29"/>
  <c r="AL2423" i="29"/>
  <c r="AK2423" i="29"/>
  <c r="AJ2423" i="29"/>
  <c r="P2423" i="29"/>
  <c r="Q2423" i="29" s="1"/>
  <c r="R2423" i="29" s="1"/>
  <c r="G2423" i="29"/>
  <c r="H2423" i="29" s="1"/>
  <c r="I2423" i="29" s="1"/>
  <c r="AS2422" i="29"/>
  <c r="AR2422" i="29"/>
  <c r="AQ2422" i="29"/>
  <c r="AP2422" i="29"/>
  <c r="AM2422" i="29"/>
  <c r="AL2422" i="29"/>
  <c r="AK2422" i="29"/>
  <c r="AJ2422" i="29"/>
  <c r="P2422" i="29"/>
  <c r="Q2422" i="29" s="1"/>
  <c r="R2422" i="29" s="1"/>
  <c r="G2422" i="29"/>
  <c r="AS2421" i="29"/>
  <c r="AR2421" i="29"/>
  <c r="AQ2421" i="29"/>
  <c r="AP2421" i="29"/>
  <c r="AM2421" i="29"/>
  <c r="AL2421" i="29"/>
  <c r="AK2421" i="29"/>
  <c r="AJ2421" i="29"/>
  <c r="P2421" i="29"/>
  <c r="G2421" i="29"/>
  <c r="H2421" i="29" s="1"/>
  <c r="I2421" i="29" s="1"/>
  <c r="AS2420" i="29"/>
  <c r="AR2420" i="29"/>
  <c r="AQ2420" i="29"/>
  <c r="AP2420" i="29"/>
  <c r="AM2420" i="29"/>
  <c r="AL2420" i="29"/>
  <c r="AK2420" i="29"/>
  <c r="AJ2420" i="29"/>
  <c r="P2420" i="29"/>
  <c r="Q2420" i="29" s="1"/>
  <c r="R2420" i="29" s="1"/>
  <c r="G2420" i="29"/>
  <c r="H2420" i="29" s="1"/>
  <c r="I2420" i="29" s="1"/>
  <c r="AS2419" i="29"/>
  <c r="AR2419" i="29"/>
  <c r="AQ2419" i="29"/>
  <c r="AP2419" i="29"/>
  <c r="AM2419" i="29"/>
  <c r="AL2419" i="29"/>
  <c r="AK2419" i="29"/>
  <c r="AJ2419" i="29"/>
  <c r="P2419" i="29"/>
  <c r="Q2419" i="29" s="1"/>
  <c r="R2419" i="29" s="1"/>
  <c r="G2419" i="29"/>
  <c r="H2419" i="29" s="1"/>
  <c r="I2419" i="29" s="1"/>
  <c r="AS2418" i="29"/>
  <c r="AR2418" i="29"/>
  <c r="AQ2418" i="29"/>
  <c r="AP2418" i="29"/>
  <c r="AM2418" i="29"/>
  <c r="AL2418" i="29"/>
  <c r="AK2418" i="29"/>
  <c r="AJ2418" i="29"/>
  <c r="P2418" i="29"/>
  <c r="G2418" i="29"/>
  <c r="H2418" i="29" s="1"/>
  <c r="I2418" i="29" s="1"/>
  <c r="AS2417" i="29"/>
  <c r="AR2417" i="29"/>
  <c r="AQ2417" i="29"/>
  <c r="AP2417" i="29"/>
  <c r="AM2417" i="29"/>
  <c r="AL2417" i="29"/>
  <c r="AK2417" i="29"/>
  <c r="AJ2417" i="29"/>
  <c r="P2417" i="29"/>
  <c r="Q2417" i="29" s="1"/>
  <c r="R2417" i="29" s="1"/>
  <c r="G2417" i="29"/>
  <c r="H2417" i="29" s="1"/>
  <c r="I2417" i="29" s="1"/>
  <c r="AS2416" i="29"/>
  <c r="AR2416" i="29"/>
  <c r="AQ2416" i="29"/>
  <c r="AP2416" i="29"/>
  <c r="AM2416" i="29"/>
  <c r="AL2416" i="29"/>
  <c r="AK2416" i="29"/>
  <c r="AJ2416" i="29"/>
  <c r="P2416" i="29"/>
  <c r="Q2416" i="29" s="1"/>
  <c r="R2416" i="29" s="1"/>
  <c r="H2416" i="29"/>
  <c r="I2416" i="29" s="1"/>
  <c r="G2416" i="29"/>
  <c r="AS2415" i="29"/>
  <c r="AR2415" i="29"/>
  <c r="AQ2415" i="29"/>
  <c r="AP2415" i="29"/>
  <c r="AM2415" i="29"/>
  <c r="AL2415" i="29"/>
  <c r="AK2415" i="29"/>
  <c r="AJ2415" i="29"/>
  <c r="P2415" i="29"/>
  <c r="G2415" i="29"/>
  <c r="H2415" i="29" s="1"/>
  <c r="I2415" i="29" s="1"/>
  <c r="AS2414" i="29"/>
  <c r="AR2414" i="29"/>
  <c r="AQ2414" i="29"/>
  <c r="AP2414" i="29"/>
  <c r="AM2414" i="29"/>
  <c r="AL2414" i="29"/>
  <c r="AK2414" i="29"/>
  <c r="AJ2414" i="29"/>
  <c r="Q2414" i="29"/>
  <c r="R2414" i="29" s="1"/>
  <c r="P2414" i="29"/>
  <c r="G2414" i="29"/>
  <c r="H2414" i="29" s="1"/>
  <c r="I2414" i="29" s="1"/>
  <c r="AS2413" i="29"/>
  <c r="AR2413" i="29"/>
  <c r="AQ2413" i="29"/>
  <c r="AP2413" i="29"/>
  <c r="AM2413" i="29"/>
  <c r="AL2413" i="29"/>
  <c r="AK2413" i="29"/>
  <c r="AJ2413" i="29"/>
  <c r="P2413" i="29"/>
  <c r="Q2413" i="29" s="1"/>
  <c r="R2413" i="29" s="1"/>
  <c r="H2413" i="29"/>
  <c r="I2413" i="29" s="1"/>
  <c r="G2413" i="29"/>
  <c r="AS2412" i="29"/>
  <c r="AR2412" i="29"/>
  <c r="AQ2412" i="29"/>
  <c r="AP2412" i="29"/>
  <c r="AM2412" i="29"/>
  <c r="AL2412" i="29"/>
  <c r="AK2412" i="29"/>
  <c r="AJ2412" i="29"/>
  <c r="P2412" i="29"/>
  <c r="Q2412" i="29" s="1"/>
  <c r="R2412" i="29" s="1"/>
  <c r="H2412" i="29"/>
  <c r="I2412" i="29" s="1"/>
  <c r="G2412" i="29"/>
  <c r="AS2411" i="29"/>
  <c r="AR2411" i="29"/>
  <c r="AQ2411" i="29"/>
  <c r="AP2411" i="29"/>
  <c r="AM2411" i="29"/>
  <c r="AL2411" i="29"/>
  <c r="AK2411" i="29"/>
  <c r="AJ2411" i="29"/>
  <c r="P2411" i="29"/>
  <c r="Q2411" i="29" s="1"/>
  <c r="R2411" i="29" s="1"/>
  <c r="G2411" i="29"/>
  <c r="H2411" i="29" s="1"/>
  <c r="I2411" i="29" s="1"/>
  <c r="AS2410" i="29"/>
  <c r="AR2410" i="29"/>
  <c r="AQ2410" i="29"/>
  <c r="AP2410" i="29"/>
  <c r="AM2410" i="29"/>
  <c r="AL2410" i="29"/>
  <c r="AK2410" i="29"/>
  <c r="AJ2410" i="29"/>
  <c r="P2410" i="29"/>
  <c r="Q2410" i="29" s="1"/>
  <c r="R2410" i="29" s="1"/>
  <c r="G2410" i="29"/>
  <c r="AS2409" i="29"/>
  <c r="AR2409" i="29"/>
  <c r="AQ2409" i="29"/>
  <c r="AP2409" i="29"/>
  <c r="AM2409" i="29"/>
  <c r="AL2409" i="29"/>
  <c r="AK2409" i="29"/>
  <c r="AJ2409" i="29"/>
  <c r="P2409" i="29"/>
  <c r="G2409" i="29"/>
  <c r="H2409" i="29" s="1"/>
  <c r="I2409" i="29" s="1"/>
  <c r="AS2408" i="29"/>
  <c r="AR2408" i="29"/>
  <c r="AQ2408" i="29"/>
  <c r="AP2408" i="29"/>
  <c r="AM2408" i="29"/>
  <c r="AL2408" i="29"/>
  <c r="AK2408" i="29"/>
  <c r="AJ2408" i="29"/>
  <c r="P2408" i="29"/>
  <c r="Q2408" i="29" s="1"/>
  <c r="R2408" i="29" s="1"/>
  <c r="G2408" i="29"/>
  <c r="H2408" i="29" s="1"/>
  <c r="I2408" i="29" s="1"/>
  <c r="AS2407" i="29"/>
  <c r="AR2407" i="29"/>
  <c r="AQ2407" i="29"/>
  <c r="AP2407" i="29"/>
  <c r="AM2407" i="29"/>
  <c r="AL2407" i="29"/>
  <c r="AK2407" i="29"/>
  <c r="AJ2407" i="29"/>
  <c r="P2407" i="29"/>
  <c r="Q2407" i="29" s="1"/>
  <c r="R2407" i="29" s="1"/>
  <c r="G2407" i="29"/>
  <c r="AS2406" i="29"/>
  <c r="AR2406" i="29"/>
  <c r="AQ2406" i="29"/>
  <c r="AP2406" i="29"/>
  <c r="AM2406" i="29"/>
  <c r="AL2406" i="29"/>
  <c r="AK2406" i="29"/>
  <c r="AJ2406" i="29"/>
  <c r="AS2405" i="29"/>
  <c r="AR2405" i="29"/>
  <c r="AQ2405" i="29"/>
  <c r="AP2405" i="29"/>
  <c r="AM2405" i="29"/>
  <c r="AL2405" i="29"/>
  <c r="AK2405" i="29"/>
  <c r="AJ2405" i="29"/>
  <c r="AS2404" i="29"/>
  <c r="AR2404" i="29"/>
  <c r="AQ2404" i="29"/>
  <c r="AP2404" i="29"/>
  <c r="AM2404" i="29"/>
  <c r="AL2404" i="29"/>
  <c r="AK2404" i="29"/>
  <c r="AJ2404" i="29"/>
  <c r="AS2403" i="29"/>
  <c r="AR2403" i="29"/>
  <c r="AQ2403" i="29"/>
  <c r="AP2403" i="29"/>
  <c r="AM2403" i="29"/>
  <c r="AL2403" i="29"/>
  <c r="AK2403" i="29"/>
  <c r="AJ2403" i="29"/>
  <c r="AS2402" i="29"/>
  <c r="AR2402" i="29"/>
  <c r="AQ2402" i="29"/>
  <c r="AP2402" i="29"/>
  <c r="AM2402" i="29"/>
  <c r="AL2402" i="29"/>
  <c r="AK2402" i="29"/>
  <c r="AJ2402" i="29"/>
  <c r="R2400" i="29"/>
  <c r="Q2400" i="29"/>
  <c r="O2400" i="29"/>
  <c r="N2400" i="29"/>
  <c r="M2400" i="29"/>
  <c r="L2400" i="29"/>
  <c r="I2400" i="29"/>
  <c r="H2400" i="29"/>
  <c r="F2400" i="29"/>
  <c r="E2400" i="29"/>
  <c r="D2400" i="29"/>
  <c r="C2400" i="29"/>
  <c r="K2398" i="29"/>
  <c r="B2398" i="29"/>
  <c r="AS2394" i="29"/>
  <c r="AR2394" i="29"/>
  <c r="AQ2394" i="29"/>
  <c r="AP2394" i="29"/>
  <c r="AM2394" i="29"/>
  <c r="AL2394" i="29"/>
  <c r="AK2394" i="29"/>
  <c r="AJ2394" i="29"/>
  <c r="AS2393" i="29"/>
  <c r="AR2393" i="29"/>
  <c r="AQ2393" i="29"/>
  <c r="AP2393" i="29"/>
  <c r="AM2393" i="29"/>
  <c r="AL2393" i="29"/>
  <c r="AK2393" i="29"/>
  <c r="AJ2393" i="29"/>
  <c r="AS2392" i="29"/>
  <c r="AR2392" i="29"/>
  <c r="AQ2392" i="29"/>
  <c r="AP2392" i="29"/>
  <c r="AM2392" i="29"/>
  <c r="AL2392" i="29"/>
  <c r="AK2392" i="29"/>
  <c r="AJ2392" i="29"/>
  <c r="AS2391" i="29"/>
  <c r="AR2391" i="29"/>
  <c r="AQ2391" i="29"/>
  <c r="AP2391" i="29"/>
  <c r="AM2391" i="29"/>
  <c r="AL2391" i="29"/>
  <c r="AK2391" i="29"/>
  <c r="AJ2391" i="29"/>
  <c r="AS2390" i="29"/>
  <c r="AR2390" i="29"/>
  <c r="AQ2390" i="29"/>
  <c r="AP2390" i="29"/>
  <c r="AM2390" i="29"/>
  <c r="AL2390" i="29"/>
  <c r="AK2390" i="29"/>
  <c r="AJ2390" i="29"/>
  <c r="AS2389" i="29"/>
  <c r="AR2389" i="29"/>
  <c r="AQ2389" i="29"/>
  <c r="AP2389" i="29"/>
  <c r="AM2389" i="29"/>
  <c r="AL2389" i="29"/>
  <c r="AK2389" i="29"/>
  <c r="AJ2389" i="29"/>
  <c r="AS2388" i="29"/>
  <c r="AR2388" i="29"/>
  <c r="AQ2388" i="29"/>
  <c r="AP2388" i="29"/>
  <c r="AM2388" i="29"/>
  <c r="AL2388" i="29"/>
  <c r="AK2388" i="29"/>
  <c r="AJ2388" i="29"/>
  <c r="AS2387" i="29"/>
  <c r="AR2387" i="29"/>
  <c r="AQ2387" i="29"/>
  <c r="AP2387" i="29"/>
  <c r="AM2387" i="29"/>
  <c r="AL2387" i="29"/>
  <c r="AK2387" i="29"/>
  <c r="AJ2387" i="29"/>
  <c r="AS2386" i="29"/>
  <c r="AR2386" i="29"/>
  <c r="AQ2386" i="29"/>
  <c r="AP2386" i="29"/>
  <c r="AM2386" i="29"/>
  <c r="AL2386" i="29"/>
  <c r="AK2386" i="29"/>
  <c r="AJ2386" i="29"/>
  <c r="AS2385" i="29"/>
  <c r="AR2385" i="29"/>
  <c r="AQ2385" i="29"/>
  <c r="AP2385" i="29"/>
  <c r="AM2385" i="29"/>
  <c r="AL2385" i="29"/>
  <c r="AK2385" i="29"/>
  <c r="AJ2385" i="29"/>
  <c r="AS2384" i="29"/>
  <c r="AR2384" i="29"/>
  <c r="AQ2384" i="29"/>
  <c r="AP2384" i="29"/>
  <c r="AM2384" i="29"/>
  <c r="AL2384" i="29"/>
  <c r="AK2384" i="29"/>
  <c r="AJ2384" i="29"/>
  <c r="AS2383" i="29"/>
  <c r="AR2383" i="29"/>
  <c r="AQ2383" i="29"/>
  <c r="AP2383" i="29"/>
  <c r="AM2383" i="29"/>
  <c r="AL2383" i="29"/>
  <c r="AK2383" i="29"/>
  <c r="AJ2383" i="29"/>
  <c r="AS2382" i="29"/>
  <c r="AR2382" i="29"/>
  <c r="AQ2382" i="29"/>
  <c r="AP2382" i="29"/>
  <c r="AM2382" i="29"/>
  <c r="AL2382" i="29"/>
  <c r="AK2382" i="29"/>
  <c r="AJ2382" i="29"/>
  <c r="AS2381" i="29"/>
  <c r="AR2381" i="29"/>
  <c r="AQ2381" i="29"/>
  <c r="AP2381" i="29"/>
  <c r="AM2381" i="29"/>
  <c r="AL2381" i="29"/>
  <c r="AK2381" i="29"/>
  <c r="AJ2381" i="29"/>
  <c r="AS2380" i="29"/>
  <c r="AR2380" i="29"/>
  <c r="AQ2380" i="29"/>
  <c r="AP2380" i="29"/>
  <c r="AM2380" i="29"/>
  <c r="AL2380" i="29"/>
  <c r="AK2380" i="29"/>
  <c r="AJ2380" i="29"/>
  <c r="AS2379" i="29"/>
  <c r="AR2379" i="29"/>
  <c r="AQ2379" i="29"/>
  <c r="AP2379" i="29"/>
  <c r="AM2379" i="29"/>
  <c r="AL2379" i="29"/>
  <c r="AK2379" i="29"/>
  <c r="AJ2379" i="29"/>
  <c r="AS2378" i="29"/>
  <c r="AR2378" i="29"/>
  <c r="AQ2378" i="29"/>
  <c r="AP2378" i="29"/>
  <c r="AM2378" i="29"/>
  <c r="AL2378" i="29"/>
  <c r="AK2378" i="29"/>
  <c r="AJ2378" i="29"/>
  <c r="AS2377" i="29"/>
  <c r="AR2377" i="29"/>
  <c r="AQ2377" i="29"/>
  <c r="AP2377" i="29"/>
  <c r="AM2377" i="29"/>
  <c r="AL2377" i="29"/>
  <c r="AK2377" i="29"/>
  <c r="AJ2377" i="29"/>
  <c r="AS2376" i="29"/>
  <c r="AR2376" i="29"/>
  <c r="AQ2376" i="29"/>
  <c r="AP2376" i="29"/>
  <c r="AM2376" i="29"/>
  <c r="AL2376" i="29"/>
  <c r="AK2376" i="29"/>
  <c r="AJ2376" i="29"/>
  <c r="AS2375" i="29"/>
  <c r="AR2375" i="29"/>
  <c r="AQ2375" i="29"/>
  <c r="AP2375" i="29"/>
  <c r="AM2375" i="29"/>
  <c r="AL2375" i="29"/>
  <c r="AK2375" i="29"/>
  <c r="AJ2375" i="29"/>
  <c r="AS2374" i="29"/>
  <c r="AR2374" i="29"/>
  <c r="AQ2374" i="29"/>
  <c r="AP2374" i="29"/>
  <c r="AM2374" i="29"/>
  <c r="AL2374" i="29"/>
  <c r="AK2374" i="29"/>
  <c r="AJ2374" i="29"/>
  <c r="AS2373" i="29"/>
  <c r="AR2373" i="29"/>
  <c r="AQ2373" i="29"/>
  <c r="AP2373" i="29"/>
  <c r="AM2373" i="29"/>
  <c r="AL2373" i="29"/>
  <c r="AK2373" i="29"/>
  <c r="AJ2373" i="29"/>
  <c r="AS2372" i="29"/>
  <c r="AR2372" i="29"/>
  <c r="AQ2372" i="29"/>
  <c r="AP2372" i="29"/>
  <c r="AM2372" i="29"/>
  <c r="AL2372" i="29"/>
  <c r="AK2372" i="29"/>
  <c r="AJ2372" i="29"/>
  <c r="R2370" i="29"/>
  <c r="Q2370" i="29"/>
  <c r="O2370" i="29"/>
  <c r="N2370" i="29"/>
  <c r="M2370" i="29"/>
  <c r="L2370" i="29"/>
  <c r="I2370" i="29"/>
  <c r="H2370" i="29"/>
  <c r="F2370" i="29"/>
  <c r="E2370" i="29"/>
  <c r="D2370" i="29"/>
  <c r="C2370" i="29"/>
  <c r="P2364" i="29"/>
  <c r="G2364" i="29"/>
  <c r="AS2363" i="29"/>
  <c r="AR2363" i="29"/>
  <c r="AQ2363" i="29"/>
  <c r="AP2363" i="29"/>
  <c r="AM2363" i="29"/>
  <c r="AL2363" i="29"/>
  <c r="AK2363" i="29"/>
  <c r="AJ2363" i="29"/>
  <c r="P2363" i="29"/>
  <c r="Q2363" i="29" s="1"/>
  <c r="R2363" i="29" s="1"/>
  <c r="G2363" i="29"/>
  <c r="H2363" i="29" s="1"/>
  <c r="I2363" i="29" s="1"/>
  <c r="AS2362" i="29"/>
  <c r="AR2362" i="29"/>
  <c r="AQ2362" i="29"/>
  <c r="AP2362" i="29"/>
  <c r="AM2362" i="29"/>
  <c r="AL2362" i="29"/>
  <c r="AK2362" i="29"/>
  <c r="AJ2362" i="29"/>
  <c r="P2362" i="29"/>
  <c r="Q2362" i="29" s="1"/>
  <c r="R2362" i="29" s="1"/>
  <c r="G2362" i="29"/>
  <c r="H2362" i="29" s="1"/>
  <c r="I2362" i="29" s="1"/>
  <c r="AS2361" i="29"/>
  <c r="AR2361" i="29"/>
  <c r="AQ2361" i="29"/>
  <c r="AP2361" i="29"/>
  <c r="AM2361" i="29"/>
  <c r="AL2361" i="29"/>
  <c r="AK2361" i="29"/>
  <c r="AJ2361" i="29"/>
  <c r="P2361" i="29"/>
  <c r="Q2361" i="29" s="1"/>
  <c r="R2361" i="29" s="1"/>
  <c r="G2361" i="29"/>
  <c r="H2361" i="29" s="1"/>
  <c r="I2361" i="29" s="1"/>
  <c r="AS2360" i="29"/>
  <c r="AR2360" i="29"/>
  <c r="AQ2360" i="29"/>
  <c r="AP2360" i="29"/>
  <c r="AM2360" i="29"/>
  <c r="AL2360" i="29"/>
  <c r="AK2360" i="29"/>
  <c r="AJ2360" i="29"/>
  <c r="P2360" i="29"/>
  <c r="Q2360" i="29" s="1"/>
  <c r="R2360" i="29" s="1"/>
  <c r="G2360" i="29"/>
  <c r="H2360" i="29" s="1"/>
  <c r="I2360" i="29" s="1"/>
  <c r="AS2359" i="29"/>
  <c r="AR2359" i="29"/>
  <c r="AQ2359" i="29"/>
  <c r="AP2359" i="29"/>
  <c r="AM2359" i="29"/>
  <c r="AL2359" i="29"/>
  <c r="AK2359" i="29"/>
  <c r="AJ2359" i="29"/>
  <c r="Q2359" i="29"/>
  <c r="R2359" i="29" s="1"/>
  <c r="P2359" i="29"/>
  <c r="G2359" i="29"/>
  <c r="G2344" i="29" s="1"/>
  <c r="H2344" i="29" s="1"/>
  <c r="I2344" i="29" s="1"/>
  <c r="AS2358" i="29"/>
  <c r="AR2358" i="29"/>
  <c r="AQ2358" i="29"/>
  <c r="AP2358" i="29"/>
  <c r="AM2358" i="29"/>
  <c r="AL2358" i="29"/>
  <c r="AK2358" i="29"/>
  <c r="AJ2358" i="29"/>
  <c r="P2358" i="29"/>
  <c r="Q2358" i="29" s="1"/>
  <c r="R2358" i="29" s="1"/>
  <c r="G2358" i="29"/>
  <c r="H2358" i="29" s="1"/>
  <c r="I2358" i="29" s="1"/>
  <c r="AS2357" i="29"/>
  <c r="AR2357" i="29"/>
  <c r="AQ2357" i="29"/>
  <c r="AP2357" i="29"/>
  <c r="AM2357" i="29"/>
  <c r="AL2357" i="29"/>
  <c r="AK2357" i="29"/>
  <c r="AJ2357" i="29"/>
  <c r="P2357" i="29"/>
  <c r="Q2357" i="29" s="1"/>
  <c r="R2357" i="29" s="1"/>
  <c r="H2357" i="29"/>
  <c r="I2357" i="29" s="1"/>
  <c r="G2357" i="29"/>
  <c r="AS2356" i="29"/>
  <c r="AR2356" i="29"/>
  <c r="AQ2356" i="29"/>
  <c r="AP2356" i="29"/>
  <c r="AM2356" i="29"/>
  <c r="AL2356" i="29"/>
  <c r="AK2356" i="29"/>
  <c r="AJ2356" i="29"/>
  <c r="P2356" i="29"/>
  <c r="Q2356" i="29" s="1"/>
  <c r="R2356" i="29" s="1"/>
  <c r="G2356" i="29"/>
  <c r="H2356" i="29" s="1"/>
  <c r="I2356" i="29" s="1"/>
  <c r="AS2355" i="29"/>
  <c r="AR2355" i="29"/>
  <c r="AQ2355" i="29"/>
  <c r="AP2355" i="29"/>
  <c r="AM2355" i="29"/>
  <c r="AL2355" i="29"/>
  <c r="AK2355" i="29"/>
  <c r="AJ2355" i="29"/>
  <c r="P2355" i="29"/>
  <c r="Q2355" i="29" s="1"/>
  <c r="R2355" i="29" s="1"/>
  <c r="G2355" i="29"/>
  <c r="H2355" i="29" s="1"/>
  <c r="I2355" i="29" s="1"/>
  <c r="AS2354" i="29"/>
  <c r="AR2354" i="29"/>
  <c r="AQ2354" i="29"/>
  <c r="AP2354" i="29"/>
  <c r="AM2354" i="29"/>
  <c r="AL2354" i="29"/>
  <c r="AK2354" i="29"/>
  <c r="AJ2354" i="29"/>
  <c r="P2354" i="29"/>
  <c r="Q2354" i="29" s="1"/>
  <c r="R2354" i="29" s="1"/>
  <c r="G2354" i="29"/>
  <c r="H2354" i="29" s="1"/>
  <c r="I2354" i="29" s="1"/>
  <c r="AS2353" i="29"/>
  <c r="AR2353" i="29"/>
  <c r="AQ2353" i="29"/>
  <c r="AP2353" i="29"/>
  <c r="AM2353" i="29"/>
  <c r="AL2353" i="29"/>
  <c r="AK2353" i="29"/>
  <c r="AJ2353" i="29"/>
  <c r="P2353" i="29"/>
  <c r="Q2353" i="29" s="1"/>
  <c r="R2353" i="29" s="1"/>
  <c r="G2353" i="29"/>
  <c r="H2353" i="29" s="1"/>
  <c r="I2353" i="29" s="1"/>
  <c r="AS2352" i="29"/>
  <c r="AR2352" i="29"/>
  <c r="AQ2352" i="29"/>
  <c r="AP2352" i="29"/>
  <c r="AM2352" i="29"/>
  <c r="AL2352" i="29"/>
  <c r="AK2352" i="29"/>
  <c r="AJ2352" i="29"/>
  <c r="P2352" i="29"/>
  <c r="Q2352" i="29" s="1"/>
  <c r="R2352" i="29" s="1"/>
  <c r="G2352" i="29"/>
  <c r="H2352" i="29" s="1"/>
  <c r="I2352" i="29" s="1"/>
  <c r="AS2351" i="29"/>
  <c r="AR2351" i="29"/>
  <c r="AQ2351" i="29"/>
  <c r="AP2351" i="29"/>
  <c r="AM2351" i="29"/>
  <c r="AL2351" i="29"/>
  <c r="AK2351" i="29"/>
  <c r="AJ2351" i="29"/>
  <c r="P2351" i="29"/>
  <c r="Q2351" i="29" s="1"/>
  <c r="R2351" i="29" s="1"/>
  <c r="G2351" i="29"/>
  <c r="H2351" i="29" s="1"/>
  <c r="I2351" i="29" s="1"/>
  <c r="AS2350" i="29"/>
  <c r="AR2350" i="29"/>
  <c r="AQ2350" i="29"/>
  <c r="AP2350" i="29"/>
  <c r="AM2350" i="29"/>
  <c r="AL2350" i="29"/>
  <c r="AK2350" i="29"/>
  <c r="AJ2350" i="29"/>
  <c r="P2350" i="29"/>
  <c r="Q2350" i="29" s="1"/>
  <c r="R2350" i="29" s="1"/>
  <c r="G2350" i="29"/>
  <c r="H2350" i="29" s="1"/>
  <c r="I2350" i="29" s="1"/>
  <c r="AS2349" i="29"/>
  <c r="AR2349" i="29"/>
  <c r="AQ2349" i="29"/>
  <c r="AP2349" i="29"/>
  <c r="AM2349" i="29"/>
  <c r="AL2349" i="29"/>
  <c r="AK2349" i="29"/>
  <c r="AJ2349" i="29"/>
  <c r="P2349" i="29"/>
  <c r="Q2349" i="29" s="1"/>
  <c r="R2349" i="29" s="1"/>
  <c r="H2349" i="29"/>
  <c r="I2349" i="29" s="1"/>
  <c r="G2349" i="29"/>
  <c r="AS2348" i="29"/>
  <c r="AR2348" i="29"/>
  <c r="AQ2348" i="29"/>
  <c r="AP2348" i="29"/>
  <c r="AM2348" i="29"/>
  <c r="AL2348" i="29"/>
  <c r="AK2348" i="29"/>
  <c r="AJ2348" i="29"/>
  <c r="P2348" i="29"/>
  <c r="G2348" i="29"/>
  <c r="AS2347" i="29"/>
  <c r="AR2347" i="29"/>
  <c r="AQ2347" i="29"/>
  <c r="AP2347" i="29"/>
  <c r="AM2347" i="29"/>
  <c r="AL2347" i="29"/>
  <c r="AK2347" i="29"/>
  <c r="AJ2347" i="29"/>
  <c r="P2347" i="29"/>
  <c r="Q2347" i="29" s="1"/>
  <c r="R2347" i="29" s="1"/>
  <c r="G2347" i="29"/>
  <c r="H2347" i="29" s="1"/>
  <c r="I2347" i="29" s="1"/>
  <c r="AS2346" i="29"/>
  <c r="AR2346" i="29"/>
  <c r="AQ2346" i="29"/>
  <c r="AP2346" i="29"/>
  <c r="AM2346" i="29"/>
  <c r="AL2346" i="29"/>
  <c r="AK2346" i="29"/>
  <c r="AJ2346" i="29"/>
  <c r="P2346" i="29"/>
  <c r="Q2346" i="29" s="1"/>
  <c r="R2346" i="29" s="1"/>
  <c r="G2346" i="29"/>
  <c r="H2346" i="29" s="1"/>
  <c r="I2346" i="29" s="1"/>
  <c r="AS2345" i="29"/>
  <c r="AR2345" i="29"/>
  <c r="AQ2345" i="29"/>
  <c r="AP2345" i="29"/>
  <c r="AM2345" i="29"/>
  <c r="AL2345" i="29"/>
  <c r="AK2345" i="29"/>
  <c r="AJ2345" i="29"/>
  <c r="AS2344" i="29"/>
  <c r="AR2344" i="29"/>
  <c r="AQ2344" i="29"/>
  <c r="AP2344" i="29"/>
  <c r="AM2344" i="29"/>
  <c r="AL2344" i="29"/>
  <c r="AK2344" i="29"/>
  <c r="AJ2344" i="29"/>
  <c r="AS2343" i="29"/>
  <c r="AR2343" i="29"/>
  <c r="AQ2343" i="29"/>
  <c r="AP2343" i="29"/>
  <c r="AM2343" i="29"/>
  <c r="AL2343" i="29"/>
  <c r="AK2343" i="29"/>
  <c r="AJ2343" i="29"/>
  <c r="AS2342" i="29"/>
  <c r="AR2342" i="29"/>
  <c r="AQ2342" i="29"/>
  <c r="AP2342" i="29"/>
  <c r="AM2342" i="29"/>
  <c r="AL2342" i="29"/>
  <c r="AK2342" i="29"/>
  <c r="AJ2342" i="29"/>
  <c r="AS2341" i="29"/>
  <c r="AR2341" i="29"/>
  <c r="AQ2341" i="29"/>
  <c r="AP2341" i="29"/>
  <c r="AM2341" i="29"/>
  <c r="AL2341" i="29"/>
  <c r="AK2341" i="29"/>
  <c r="AJ2341" i="29"/>
  <c r="R2339" i="29"/>
  <c r="Q2339" i="29"/>
  <c r="O2339" i="29"/>
  <c r="N2339" i="29"/>
  <c r="M2339" i="29"/>
  <c r="L2339" i="29"/>
  <c r="I2339" i="29"/>
  <c r="H2339" i="29"/>
  <c r="F2339" i="29"/>
  <c r="E2339" i="29"/>
  <c r="D2339" i="29"/>
  <c r="C2339" i="29"/>
  <c r="K2337" i="29"/>
  <c r="B2337" i="29"/>
  <c r="P2334" i="29"/>
  <c r="G2334" i="29"/>
  <c r="AS2333" i="29"/>
  <c r="AR2333" i="29"/>
  <c r="AQ2333" i="29"/>
  <c r="AP2333" i="29"/>
  <c r="AM2333" i="29"/>
  <c r="AL2333" i="29"/>
  <c r="AK2333" i="29"/>
  <c r="AJ2333" i="29"/>
  <c r="P2333" i="29"/>
  <c r="Q2333" i="29" s="1"/>
  <c r="R2333" i="29" s="1"/>
  <c r="G2333" i="29"/>
  <c r="G2314" i="29" s="1"/>
  <c r="H2314" i="29" s="1"/>
  <c r="I2314" i="29" s="1"/>
  <c r="AS2332" i="29"/>
  <c r="AR2332" i="29"/>
  <c r="AQ2332" i="29"/>
  <c r="AP2332" i="29"/>
  <c r="AM2332" i="29"/>
  <c r="AL2332" i="29"/>
  <c r="AK2332" i="29"/>
  <c r="AJ2332" i="29"/>
  <c r="P2332" i="29"/>
  <c r="G2332" i="29"/>
  <c r="H2332" i="29" s="1"/>
  <c r="I2332" i="29" s="1"/>
  <c r="AS2331" i="29"/>
  <c r="AR2331" i="29"/>
  <c r="AQ2331" i="29"/>
  <c r="AP2331" i="29"/>
  <c r="AM2331" i="29"/>
  <c r="AL2331" i="29"/>
  <c r="AK2331" i="29"/>
  <c r="AJ2331" i="29"/>
  <c r="P2331" i="29"/>
  <c r="Q2331" i="29" s="1"/>
  <c r="R2331" i="29" s="1"/>
  <c r="G2331" i="29"/>
  <c r="AS2330" i="29"/>
  <c r="AR2330" i="29"/>
  <c r="AQ2330" i="29"/>
  <c r="AP2330" i="29"/>
  <c r="AM2330" i="29"/>
  <c r="AL2330" i="29"/>
  <c r="AK2330" i="29"/>
  <c r="AJ2330" i="29"/>
  <c r="Q2330" i="29"/>
  <c r="R2330" i="29" s="1"/>
  <c r="P2330" i="29"/>
  <c r="H2330" i="29"/>
  <c r="I2330" i="29" s="1"/>
  <c r="G2330" i="29"/>
  <c r="AS2329" i="29"/>
  <c r="AR2329" i="29"/>
  <c r="AQ2329" i="29"/>
  <c r="AP2329" i="29"/>
  <c r="AM2329" i="29"/>
  <c r="AL2329" i="29"/>
  <c r="AK2329" i="29"/>
  <c r="AJ2329" i="29"/>
  <c r="P2329" i="29"/>
  <c r="Q2329" i="29" s="1"/>
  <c r="R2329" i="29" s="1"/>
  <c r="G2329" i="29"/>
  <c r="H2329" i="29" s="1"/>
  <c r="I2329" i="29" s="1"/>
  <c r="AS2328" i="29"/>
  <c r="AR2328" i="29"/>
  <c r="AQ2328" i="29"/>
  <c r="AP2328" i="29"/>
  <c r="AM2328" i="29"/>
  <c r="AL2328" i="29"/>
  <c r="AK2328" i="29"/>
  <c r="AJ2328" i="29"/>
  <c r="P2328" i="29"/>
  <c r="Q2328" i="29" s="1"/>
  <c r="R2328" i="29" s="1"/>
  <c r="G2328" i="29"/>
  <c r="AS2327" i="29"/>
  <c r="AR2327" i="29"/>
  <c r="AQ2327" i="29"/>
  <c r="AP2327" i="29"/>
  <c r="AM2327" i="29"/>
  <c r="AL2327" i="29"/>
  <c r="AK2327" i="29"/>
  <c r="AJ2327" i="29"/>
  <c r="Q2327" i="29"/>
  <c r="R2327" i="29" s="1"/>
  <c r="P2327" i="29"/>
  <c r="G2327" i="29"/>
  <c r="H2327" i="29" s="1"/>
  <c r="I2327" i="29" s="1"/>
  <c r="AS2326" i="29"/>
  <c r="AR2326" i="29"/>
  <c r="AQ2326" i="29"/>
  <c r="AP2326" i="29"/>
  <c r="AM2326" i="29"/>
  <c r="AL2326" i="29"/>
  <c r="AK2326" i="29"/>
  <c r="AJ2326" i="29"/>
  <c r="P2326" i="29"/>
  <c r="G2326" i="29"/>
  <c r="H2326" i="29" s="1"/>
  <c r="I2326" i="29" s="1"/>
  <c r="AS2325" i="29"/>
  <c r="AR2325" i="29"/>
  <c r="AQ2325" i="29"/>
  <c r="AP2325" i="29"/>
  <c r="AM2325" i="29"/>
  <c r="AL2325" i="29"/>
  <c r="AK2325" i="29"/>
  <c r="AJ2325" i="29"/>
  <c r="P2325" i="29"/>
  <c r="Q2325" i="29" s="1"/>
  <c r="R2325" i="29" s="1"/>
  <c r="G2325" i="29"/>
  <c r="AS2324" i="29"/>
  <c r="AR2324" i="29"/>
  <c r="AQ2324" i="29"/>
  <c r="AP2324" i="29"/>
  <c r="AM2324" i="29"/>
  <c r="AL2324" i="29"/>
  <c r="AK2324" i="29"/>
  <c r="AJ2324" i="29"/>
  <c r="Q2324" i="29"/>
  <c r="R2324" i="29" s="1"/>
  <c r="P2324" i="29"/>
  <c r="H2324" i="29"/>
  <c r="I2324" i="29" s="1"/>
  <c r="G2324" i="29"/>
  <c r="AS2323" i="29"/>
  <c r="AR2323" i="29"/>
  <c r="AQ2323" i="29"/>
  <c r="AP2323" i="29"/>
  <c r="AM2323" i="29"/>
  <c r="AL2323" i="29"/>
  <c r="AK2323" i="29"/>
  <c r="AJ2323" i="29"/>
  <c r="P2323" i="29"/>
  <c r="Q2323" i="29" s="1"/>
  <c r="R2323" i="29" s="1"/>
  <c r="G2323" i="29"/>
  <c r="H2323" i="29" s="1"/>
  <c r="I2323" i="29" s="1"/>
  <c r="AS2322" i="29"/>
  <c r="AR2322" i="29"/>
  <c r="AQ2322" i="29"/>
  <c r="AP2322" i="29"/>
  <c r="AM2322" i="29"/>
  <c r="AL2322" i="29"/>
  <c r="AK2322" i="29"/>
  <c r="AJ2322" i="29"/>
  <c r="P2322" i="29"/>
  <c r="Q2322" i="29" s="1"/>
  <c r="R2322" i="29" s="1"/>
  <c r="G2322" i="29"/>
  <c r="AS2321" i="29"/>
  <c r="AR2321" i="29"/>
  <c r="AQ2321" i="29"/>
  <c r="AP2321" i="29"/>
  <c r="AM2321" i="29"/>
  <c r="AL2321" i="29"/>
  <c r="AK2321" i="29"/>
  <c r="AJ2321" i="29"/>
  <c r="Q2321" i="29"/>
  <c r="R2321" i="29" s="1"/>
  <c r="P2321" i="29"/>
  <c r="G2321" i="29"/>
  <c r="H2321" i="29" s="1"/>
  <c r="I2321" i="29" s="1"/>
  <c r="AS2320" i="29"/>
  <c r="AR2320" i="29"/>
  <c r="AQ2320" i="29"/>
  <c r="AP2320" i="29"/>
  <c r="AM2320" i="29"/>
  <c r="AL2320" i="29"/>
  <c r="AK2320" i="29"/>
  <c r="AJ2320" i="29"/>
  <c r="P2320" i="29"/>
  <c r="G2320" i="29"/>
  <c r="H2320" i="29" s="1"/>
  <c r="I2320" i="29" s="1"/>
  <c r="AS2319" i="29"/>
  <c r="AR2319" i="29"/>
  <c r="AQ2319" i="29"/>
  <c r="AP2319" i="29"/>
  <c r="AM2319" i="29"/>
  <c r="AL2319" i="29"/>
  <c r="AK2319" i="29"/>
  <c r="AJ2319" i="29"/>
  <c r="P2319" i="29"/>
  <c r="Q2319" i="29" s="1"/>
  <c r="R2319" i="29" s="1"/>
  <c r="G2319" i="29"/>
  <c r="G2313" i="29" s="1"/>
  <c r="H2313" i="29" s="1"/>
  <c r="I2313" i="29" s="1"/>
  <c r="AS2318" i="29"/>
  <c r="AR2318" i="29"/>
  <c r="AQ2318" i="29"/>
  <c r="AP2318" i="29"/>
  <c r="AM2318" i="29"/>
  <c r="AL2318" i="29"/>
  <c r="AK2318" i="29"/>
  <c r="AJ2318" i="29"/>
  <c r="P2318" i="29"/>
  <c r="Q2318" i="29" s="1"/>
  <c r="R2318" i="29" s="1"/>
  <c r="G2318" i="29"/>
  <c r="H2318" i="29" s="1"/>
  <c r="I2318" i="29" s="1"/>
  <c r="AS2317" i="29"/>
  <c r="AR2317" i="29"/>
  <c r="AQ2317" i="29"/>
  <c r="AP2317" i="29"/>
  <c r="AM2317" i="29"/>
  <c r="AL2317" i="29"/>
  <c r="AK2317" i="29"/>
  <c r="AJ2317" i="29"/>
  <c r="P2317" i="29"/>
  <c r="G2317" i="29"/>
  <c r="H2317" i="29" s="1"/>
  <c r="I2317" i="29" s="1"/>
  <c r="AS2316" i="29"/>
  <c r="AR2316" i="29"/>
  <c r="AQ2316" i="29"/>
  <c r="AP2316" i="29"/>
  <c r="AM2316" i="29"/>
  <c r="AL2316" i="29"/>
  <c r="AK2316" i="29"/>
  <c r="AJ2316" i="29"/>
  <c r="P2316" i="29"/>
  <c r="P2311" i="29" s="1"/>
  <c r="Q2311" i="29" s="1"/>
  <c r="R2311" i="29" s="1"/>
  <c r="G2316" i="29"/>
  <c r="AS2315" i="29"/>
  <c r="AR2315" i="29"/>
  <c r="AQ2315" i="29"/>
  <c r="AP2315" i="29"/>
  <c r="AM2315" i="29"/>
  <c r="AL2315" i="29"/>
  <c r="AK2315" i="29"/>
  <c r="AJ2315" i="29"/>
  <c r="AS2314" i="29"/>
  <c r="AR2314" i="29"/>
  <c r="AQ2314" i="29"/>
  <c r="AP2314" i="29"/>
  <c r="AM2314" i="29"/>
  <c r="AL2314" i="29"/>
  <c r="AK2314" i="29"/>
  <c r="AJ2314" i="29"/>
  <c r="AS2313" i="29"/>
  <c r="AR2313" i="29"/>
  <c r="AQ2313" i="29"/>
  <c r="AP2313" i="29"/>
  <c r="AM2313" i="29"/>
  <c r="AL2313" i="29"/>
  <c r="AK2313" i="29"/>
  <c r="AJ2313" i="29"/>
  <c r="AS2312" i="29"/>
  <c r="AR2312" i="29"/>
  <c r="AQ2312" i="29"/>
  <c r="AP2312" i="29"/>
  <c r="AM2312" i="29"/>
  <c r="AL2312" i="29"/>
  <c r="AK2312" i="29"/>
  <c r="AJ2312" i="29"/>
  <c r="AS2311" i="29"/>
  <c r="AR2311" i="29"/>
  <c r="AQ2311" i="29"/>
  <c r="AP2311" i="29"/>
  <c r="AM2311" i="29"/>
  <c r="AL2311" i="29"/>
  <c r="AK2311" i="29"/>
  <c r="AJ2311" i="29"/>
  <c r="R2309" i="29"/>
  <c r="Q2309" i="29"/>
  <c r="O2309" i="29"/>
  <c r="N2309" i="29"/>
  <c r="M2309" i="29"/>
  <c r="L2309" i="29"/>
  <c r="I2309" i="29"/>
  <c r="H2309" i="29"/>
  <c r="F2309" i="29"/>
  <c r="E2309" i="29"/>
  <c r="D2309" i="29"/>
  <c r="C2309" i="29"/>
  <c r="K2307" i="29"/>
  <c r="B2307" i="29"/>
  <c r="AS2303" i="29"/>
  <c r="AR2303" i="29"/>
  <c r="AQ2303" i="29"/>
  <c r="AP2303" i="29"/>
  <c r="AM2303" i="29"/>
  <c r="AL2303" i="29"/>
  <c r="AK2303" i="29"/>
  <c r="AJ2303" i="29"/>
  <c r="AS2302" i="29"/>
  <c r="AR2302" i="29"/>
  <c r="AQ2302" i="29"/>
  <c r="AP2302" i="29"/>
  <c r="AM2302" i="29"/>
  <c r="AL2302" i="29"/>
  <c r="AK2302" i="29"/>
  <c r="AJ2302" i="29"/>
  <c r="AS2301" i="29"/>
  <c r="AR2301" i="29"/>
  <c r="AQ2301" i="29"/>
  <c r="AP2301" i="29"/>
  <c r="AM2301" i="29"/>
  <c r="AL2301" i="29"/>
  <c r="AK2301" i="29"/>
  <c r="AJ2301" i="29"/>
  <c r="AS2300" i="29"/>
  <c r="AR2300" i="29"/>
  <c r="AQ2300" i="29"/>
  <c r="AP2300" i="29"/>
  <c r="AM2300" i="29"/>
  <c r="AL2300" i="29"/>
  <c r="AK2300" i="29"/>
  <c r="AJ2300" i="29"/>
  <c r="AS2299" i="29"/>
  <c r="AR2299" i="29"/>
  <c r="AQ2299" i="29"/>
  <c r="AP2299" i="29"/>
  <c r="AM2299" i="29"/>
  <c r="AL2299" i="29"/>
  <c r="AK2299" i="29"/>
  <c r="AJ2299" i="29"/>
  <c r="AS2298" i="29"/>
  <c r="AR2298" i="29"/>
  <c r="AQ2298" i="29"/>
  <c r="AP2298" i="29"/>
  <c r="AM2298" i="29"/>
  <c r="AL2298" i="29"/>
  <c r="AK2298" i="29"/>
  <c r="AJ2298" i="29"/>
  <c r="AS2297" i="29"/>
  <c r="AR2297" i="29"/>
  <c r="AQ2297" i="29"/>
  <c r="AP2297" i="29"/>
  <c r="AM2297" i="29"/>
  <c r="AL2297" i="29"/>
  <c r="AK2297" i="29"/>
  <c r="AJ2297" i="29"/>
  <c r="AS2296" i="29"/>
  <c r="AR2296" i="29"/>
  <c r="AQ2296" i="29"/>
  <c r="AP2296" i="29"/>
  <c r="AM2296" i="29"/>
  <c r="AL2296" i="29"/>
  <c r="AK2296" i="29"/>
  <c r="AJ2296" i="29"/>
  <c r="AS2295" i="29"/>
  <c r="AR2295" i="29"/>
  <c r="AQ2295" i="29"/>
  <c r="AP2295" i="29"/>
  <c r="AM2295" i="29"/>
  <c r="AL2295" i="29"/>
  <c r="AK2295" i="29"/>
  <c r="AJ2295" i="29"/>
  <c r="AS2294" i="29"/>
  <c r="AR2294" i="29"/>
  <c r="AQ2294" i="29"/>
  <c r="AP2294" i="29"/>
  <c r="AM2294" i="29"/>
  <c r="AL2294" i="29"/>
  <c r="AK2294" i="29"/>
  <c r="AJ2294" i="29"/>
  <c r="AS2293" i="29"/>
  <c r="AR2293" i="29"/>
  <c r="AQ2293" i="29"/>
  <c r="AP2293" i="29"/>
  <c r="AM2293" i="29"/>
  <c r="AL2293" i="29"/>
  <c r="AK2293" i="29"/>
  <c r="AJ2293" i="29"/>
  <c r="AS2292" i="29"/>
  <c r="AR2292" i="29"/>
  <c r="AQ2292" i="29"/>
  <c r="AP2292" i="29"/>
  <c r="AM2292" i="29"/>
  <c r="AL2292" i="29"/>
  <c r="AK2292" i="29"/>
  <c r="AJ2292" i="29"/>
  <c r="AS2291" i="29"/>
  <c r="AR2291" i="29"/>
  <c r="AQ2291" i="29"/>
  <c r="AP2291" i="29"/>
  <c r="AM2291" i="29"/>
  <c r="AL2291" i="29"/>
  <c r="AK2291" i="29"/>
  <c r="AJ2291" i="29"/>
  <c r="AS2290" i="29"/>
  <c r="AR2290" i="29"/>
  <c r="AQ2290" i="29"/>
  <c r="AP2290" i="29"/>
  <c r="AM2290" i="29"/>
  <c r="AL2290" i="29"/>
  <c r="AK2290" i="29"/>
  <c r="AJ2290" i="29"/>
  <c r="AS2289" i="29"/>
  <c r="AR2289" i="29"/>
  <c r="AQ2289" i="29"/>
  <c r="AP2289" i="29"/>
  <c r="AM2289" i="29"/>
  <c r="AL2289" i="29"/>
  <c r="AK2289" i="29"/>
  <c r="AJ2289" i="29"/>
  <c r="AS2288" i="29"/>
  <c r="AR2288" i="29"/>
  <c r="AQ2288" i="29"/>
  <c r="AP2288" i="29"/>
  <c r="AM2288" i="29"/>
  <c r="AL2288" i="29"/>
  <c r="AK2288" i="29"/>
  <c r="AJ2288" i="29"/>
  <c r="AS2287" i="29"/>
  <c r="AR2287" i="29"/>
  <c r="AQ2287" i="29"/>
  <c r="AP2287" i="29"/>
  <c r="AM2287" i="29"/>
  <c r="AL2287" i="29"/>
  <c r="AK2287" i="29"/>
  <c r="AJ2287" i="29"/>
  <c r="AS2286" i="29"/>
  <c r="AR2286" i="29"/>
  <c r="AQ2286" i="29"/>
  <c r="AP2286" i="29"/>
  <c r="AM2286" i="29"/>
  <c r="AL2286" i="29"/>
  <c r="AK2286" i="29"/>
  <c r="AJ2286" i="29"/>
  <c r="AS2285" i="29"/>
  <c r="AR2285" i="29"/>
  <c r="AQ2285" i="29"/>
  <c r="AP2285" i="29"/>
  <c r="AM2285" i="29"/>
  <c r="AL2285" i="29"/>
  <c r="AK2285" i="29"/>
  <c r="AJ2285" i="29"/>
  <c r="AS2284" i="29"/>
  <c r="AR2284" i="29"/>
  <c r="AQ2284" i="29"/>
  <c r="AP2284" i="29"/>
  <c r="AM2284" i="29"/>
  <c r="AL2284" i="29"/>
  <c r="AK2284" i="29"/>
  <c r="AJ2284" i="29"/>
  <c r="AS2283" i="29"/>
  <c r="AR2283" i="29"/>
  <c r="AQ2283" i="29"/>
  <c r="AP2283" i="29"/>
  <c r="AM2283" i="29"/>
  <c r="AL2283" i="29"/>
  <c r="AK2283" i="29"/>
  <c r="AJ2283" i="29"/>
  <c r="AS2282" i="29"/>
  <c r="AR2282" i="29"/>
  <c r="AQ2282" i="29"/>
  <c r="AP2282" i="29"/>
  <c r="AM2282" i="29"/>
  <c r="AL2282" i="29"/>
  <c r="AK2282" i="29"/>
  <c r="AJ2282" i="29"/>
  <c r="AS2281" i="29"/>
  <c r="AR2281" i="29"/>
  <c r="AQ2281" i="29"/>
  <c r="AP2281" i="29"/>
  <c r="AM2281" i="29"/>
  <c r="AL2281" i="29"/>
  <c r="AK2281" i="29"/>
  <c r="AJ2281" i="29"/>
  <c r="R2279" i="29"/>
  <c r="Q2279" i="29"/>
  <c r="O2279" i="29"/>
  <c r="N2279" i="29"/>
  <c r="M2279" i="29"/>
  <c r="L2279" i="29"/>
  <c r="I2279" i="29"/>
  <c r="H2279" i="29"/>
  <c r="F2279" i="29"/>
  <c r="E2279" i="29"/>
  <c r="D2279" i="29"/>
  <c r="C2279" i="29"/>
  <c r="P2273" i="29"/>
  <c r="G2273" i="29"/>
  <c r="AS2272" i="29"/>
  <c r="AR2272" i="29"/>
  <c r="AQ2272" i="29"/>
  <c r="AP2272" i="29"/>
  <c r="AM2272" i="29"/>
  <c r="AL2272" i="29"/>
  <c r="AK2272" i="29"/>
  <c r="AJ2272" i="29"/>
  <c r="P2272" i="29"/>
  <c r="G2272" i="29"/>
  <c r="H2272" i="29" s="1"/>
  <c r="I2272" i="29" s="1"/>
  <c r="AS2271" i="29"/>
  <c r="AR2271" i="29"/>
  <c r="AQ2271" i="29"/>
  <c r="AP2271" i="29"/>
  <c r="AM2271" i="29"/>
  <c r="AL2271" i="29"/>
  <c r="AK2271" i="29"/>
  <c r="AJ2271" i="29"/>
  <c r="P2271" i="29"/>
  <c r="Q2271" i="29" s="1"/>
  <c r="R2271" i="29" s="1"/>
  <c r="H2271" i="29"/>
  <c r="I2271" i="29" s="1"/>
  <c r="G2271" i="29"/>
  <c r="AS2270" i="29"/>
  <c r="AR2270" i="29"/>
  <c r="AQ2270" i="29"/>
  <c r="AP2270" i="29"/>
  <c r="AM2270" i="29"/>
  <c r="AL2270" i="29"/>
  <c r="AK2270" i="29"/>
  <c r="AJ2270" i="29"/>
  <c r="Q2270" i="29"/>
  <c r="R2270" i="29" s="1"/>
  <c r="P2270" i="29"/>
  <c r="G2270" i="29"/>
  <c r="H2270" i="29" s="1"/>
  <c r="I2270" i="29" s="1"/>
  <c r="AS2269" i="29"/>
  <c r="AR2269" i="29"/>
  <c r="AQ2269" i="29"/>
  <c r="AP2269" i="29"/>
  <c r="AM2269" i="29"/>
  <c r="AL2269" i="29"/>
  <c r="AK2269" i="29"/>
  <c r="AJ2269" i="29"/>
  <c r="Q2269" i="29"/>
  <c r="R2269" i="29" s="1"/>
  <c r="P2269" i="29"/>
  <c r="G2269" i="29"/>
  <c r="H2269" i="29" s="1"/>
  <c r="I2269" i="29" s="1"/>
  <c r="AS2268" i="29"/>
  <c r="AR2268" i="29"/>
  <c r="AQ2268" i="29"/>
  <c r="AP2268" i="29"/>
  <c r="AM2268" i="29"/>
  <c r="AL2268" i="29"/>
  <c r="AK2268" i="29"/>
  <c r="AJ2268" i="29"/>
  <c r="P2268" i="29"/>
  <c r="Q2268" i="29" s="1"/>
  <c r="R2268" i="29" s="1"/>
  <c r="G2268" i="29"/>
  <c r="H2268" i="29" s="1"/>
  <c r="I2268" i="29" s="1"/>
  <c r="AS2267" i="29"/>
  <c r="AR2267" i="29"/>
  <c r="AQ2267" i="29"/>
  <c r="AP2267" i="29"/>
  <c r="AM2267" i="29"/>
  <c r="AL2267" i="29"/>
  <c r="AK2267" i="29"/>
  <c r="AJ2267" i="29"/>
  <c r="P2267" i="29"/>
  <c r="Q2267" i="29" s="1"/>
  <c r="R2267" i="29" s="1"/>
  <c r="H2267" i="29"/>
  <c r="I2267" i="29" s="1"/>
  <c r="G2267" i="29"/>
  <c r="AS2266" i="29"/>
  <c r="AR2266" i="29"/>
  <c r="AQ2266" i="29"/>
  <c r="AP2266" i="29"/>
  <c r="AM2266" i="29"/>
  <c r="AL2266" i="29"/>
  <c r="AK2266" i="29"/>
  <c r="AJ2266" i="29"/>
  <c r="P2266" i="29"/>
  <c r="Q2266" i="29" s="1"/>
  <c r="R2266" i="29" s="1"/>
  <c r="G2266" i="29"/>
  <c r="H2266" i="29" s="1"/>
  <c r="I2266" i="29" s="1"/>
  <c r="AS2265" i="29"/>
  <c r="AR2265" i="29"/>
  <c r="AQ2265" i="29"/>
  <c r="AP2265" i="29"/>
  <c r="AM2265" i="29"/>
  <c r="AL2265" i="29"/>
  <c r="AK2265" i="29"/>
  <c r="AJ2265" i="29"/>
  <c r="R2265" i="29"/>
  <c r="P2265" i="29"/>
  <c r="Q2265" i="29" s="1"/>
  <c r="G2265" i="29"/>
  <c r="H2265" i="29" s="1"/>
  <c r="I2265" i="29" s="1"/>
  <c r="AS2264" i="29"/>
  <c r="AR2264" i="29"/>
  <c r="AQ2264" i="29"/>
  <c r="AP2264" i="29"/>
  <c r="AM2264" i="29"/>
  <c r="AL2264" i="29"/>
  <c r="AK2264" i="29"/>
  <c r="AJ2264" i="29"/>
  <c r="P2264" i="29"/>
  <c r="Q2264" i="29" s="1"/>
  <c r="R2264" i="29" s="1"/>
  <c r="G2264" i="29"/>
  <c r="H2264" i="29" s="1"/>
  <c r="I2264" i="29" s="1"/>
  <c r="AS2263" i="29"/>
  <c r="AR2263" i="29"/>
  <c r="AQ2263" i="29"/>
  <c r="AP2263" i="29"/>
  <c r="AM2263" i="29"/>
  <c r="AL2263" i="29"/>
  <c r="AK2263" i="29"/>
  <c r="AJ2263" i="29"/>
  <c r="P2263" i="29"/>
  <c r="Q2263" i="29" s="1"/>
  <c r="R2263" i="29" s="1"/>
  <c r="G2263" i="29"/>
  <c r="H2263" i="29" s="1"/>
  <c r="I2263" i="29" s="1"/>
  <c r="AS2262" i="29"/>
  <c r="AR2262" i="29"/>
  <c r="AQ2262" i="29"/>
  <c r="AP2262" i="29"/>
  <c r="AM2262" i="29"/>
  <c r="AL2262" i="29"/>
  <c r="AK2262" i="29"/>
  <c r="AJ2262" i="29"/>
  <c r="Q2262" i="29"/>
  <c r="R2262" i="29" s="1"/>
  <c r="P2262" i="29"/>
  <c r="G2262" i="29"/>
  <c r="H2262" i="29" s="1"/>
  <c r="I2262" i="29" s="1"/>
  <c r="AS2261" i="29"/>
  <c r="AR2261" i="29"/>
  <c r="AQ2261" i="29"/>
  <c r="AP2261" i="29"/>
  <c r="AM2261" i="29"/>
  <c r="AL2261" i="29"/>
  <c r="AK2261" i="29"/>
  <c r="AJ2261" i="29"/>
  <c r="P2261" i="29"/>
  <c r="Q2261" i="29" s="1"/>
  <c r="R2261" i="29" s="1"/>
  <c r="H2261" i="29"/>
  <c r="I2261" i="29" s="1"/>
  <c r="G2261" i="29"/>
  <c r="AS2260" i="29"/>
  <c r="AR2260" i="29"/>
  <c r="AQ2260" i="29"/>
  <c r="AP2260" i="29"/>
  <c r="AM2260" i="29"/>
  <c r="AL2260" i="29"/>
  <c r="AK2260" i="29"/>
  <c r="AJ2260" i="29"/>
  <c r="P2260" i="29"/>
  <c r="Q2260" i="29" s="1"/>
  <c r="R2260" i="29" s="1"/>
  <c r="G2260" i="29"/>
  <c r="H2260" i="29" s="1"/>
  <c r="I2260" i="29" s="1"/>
  <c r="AS2259" i="29"/>
  <c r="AR2259" i="29"/>
  <c r="AQ2259" i="29"/>
  <c r="AP2259" i="29"/>
  <c r="AM2259" i="29"/>
  <c r="AL2259" i="29"/>
  <c r="AK2259" i="29"/>
  <c r="AJ2259" i="29"/>
  <c r="P2259" i="29"/>
  <c r="Q2259" i="29" s="1"/>
  <c r="R2259" i="29" s="1"/>
  <c r="H2259" i="29"/>
  <c r="I2259" i="29" s="1"/>
  <c r="G2259" i="29"/>
  <c r="AS2258" i="29"/>
  <c r="AR2258" i="29"/>
  <c r="AQ2258" i="29"/>
  <c r="AP2258" i="29"/>
  <c r="AM2258" i="29"/>
  <c r="AL2258" i="29"/>
  <c r="AK2258" i="29"/>
  <c r="AJ2258" i="29"/>
  <c r="P2258" i="29"/>
  <c r="Q2258" i="29" s="1"/>
  <c r="R2258" i="29" s="1"/>
  <c r="G2258" i="29"/>
  <c r="AS2257" i="29"/>
  <c r="AR2257" i="29"/>
  <c r="AQ2257" i="29"/>
  <c r="AP2257" i="29"/>
  <c r="AM2257" i="29"/>
  <c r="AL2257" i="29"/>
  <c r="AK2257" i="29"/>
  <c r="AJ2257" i="29"/>
  <c r="P2257" i="29"/>
  <c r="Q2257" i="29" s="1"/>
  <c r="R2257" i="29" s="1"/>
  <c r="G2257" i="29"/>
  <c r="H2257" i="29" s="1"/>
  <c r="I2257" i="29" s="1"/>
  <c r="AS2256" i="29"/>
  <c r="AR2256" i="29"/>
  <c r="AQ2256" i="29"/>
  <c r="AP2256" i="29"/>
  <c r="AM2256" i="29"/>
  <c r="AL2256" i="29"/>
  <c r="AK2256" i="29"/>
  <c r="AJ2256" i="29"/>
  <c r="P2256" i="29"/>
  <c r="Q2256" i="29" s="1"/>
  <c r="R2256" i="29" s="1"/>
  <c r="G2256" i="29"/>
  <c r="H2256" i="29" s="1"/>
  <c r="I2256" i="29" s="1"/>
  <c r="AS2255" i="29"/>
  <c r="AR2255" i="29"/>
  <c r="AQ2255" i="29"/>
  <c r="AP2255" i="29"/>
  <c r="AM2255" i="29"/>
  <c r="AL2255" i="29"/>
  <c r="AK2255" i="29"/>
  <c r="AJ2255" i="29"/>
  <c r="P2255" i="29"/>
  <c r="H2255" i="29"/>
  <c r="I2255" i="29" s="1"/>
  <c r="G2255" i="29"/>
  <c r="AS2254" i="29"/>
  <c r="AR2254" i="29"/>
  <c r="AQ2254" i="29"/>
  <c r="AP2254" i="29"/>
  <c r="AM2254" i="29"/>
  <c r="AL2254" i="29"/>
  <c r="AK2254" i="29"/>
  <c r="AJ2254" i="29"/>
  <c r="AS2253" i="29"/>
  <c r="AR2253" i="29"/>
  <c r="AQ2253" i="29"/>
  <c r="AP2253" i="29"/>
  <c r="AM2253" i="29"/>
  <c r="AL2253" i="29"/>
  <c r="AK2253" i="29"/>
  <c r="AJ2253" i="29"/>
  <c r="AS2252" i="29"/>
  <c r="AR2252" i="29"/>
  <c r="AQ2252" i="29"/>
  <c r="AP2252" i="29"/>
  <c r="AM2252" i="29"/>
  <c r="AL2252" i="29"/>
  <c r="AK2252" i="29"/>
  <c r="AJ2252" i="29"/>
  <c r="AS2251" i="29"/>
  <c r="AR2251" i="29"/>
  <c r="AQ2251" i="29"/>
  <c r="AP2251" i="29"/>
  <c r="AM2251" i="29"/>
  <c r="AL2251" i="29"/>
  <c r="AK2251" i="29"/>
  <c r="AJ2251" i="29"/>
  <c r="P2251" i="29"/>
  <c r="Q2251" i="29" s="1"/>
  <c r="R2251" i="29" s="1"/>
  <c r="AS2250" i="29"/>
  <c r="AR2250" i="29"/>
  <c r="AQ2250" i="29"/>
  <c r="AP2250" i="29"/>
  <c r="AM2250" i="29"/>
  <c r="AL2250" i="29"/>
  <c r="AK2250" i="29"/>
  <c r="AJ2250" i="29"/>
  <c r="R2248" i="29"/>
  <c r="Q2248" i="29"/>
  <c r="O2248" i="29"/>
  <c r="N2248" i="29"/>
  <c r="M2248" i="29"/>
  <c r="L2248" i="29"/>
  <c r="I2248" i="29"/>
  <c r="H2248" i="29"/>
  <c r="F2248" i="29"/>
  <c r="E2248" i="29"/>
  <c r="D2248" i="29"/>
  <c r="C2248" i="29"/>
  <c r="K2246" i="29"/>
  <c r="B2246" i="29"/>
  <c r="P2243" i="29"/>
  <c r="G2243" i="29"/>
  <c r="AS2242" i="29"/>
  <c r="AR2242" i="29"/>
  <c r="AQ2242" i="29"/>
  <c r="AP2242" i="29"/>
  <c r="AM2242" i="29"/>
  <c r="AL2242" i="29"/>
  <c r="AK2242" i="29"/>
  <c r="AJ2242" i="29"/>
  <c r="P2242" i="29"/>
  <c r="Q2242" i="29" s="1"/>
  <c r="R2242" i="29" s="1"/>
  <c r="G2242" i="29"/>
  <c r="G2223" i="29" s="1"/>
  <c r="H2223" i="29" s="1"/>
  <c r="I2223" i="29" s="1"/>
  <c r="AS2241" i="29"/>
  <c r="AR2241" i="29"/>
  <c r="AQ2241" i="29"/>
  <c r="AP2241" i="29"/>
  <c r="AM2241" i="29"/>
  <c r="AL2241" i="29"/>
  <c r="AK2241" i="29"/>
  <c r="AJ2241" i="29"/>
  <c r="P2241" i="29"/>
  <c r="G2241" i="29"/>
  <c r="H2241" i="29" s="1"/>
  <c r="I2241" i="29" s="1"/>
  <c r="AS2240" i="29"/>
  <c r="AR2240" i="29"/>
  <c r="AQ2240" i="29"/>
  <c r="AP2240" i="29"/>
  <c r="AM2240" i="29"/>
  <c r="AL2240" i="29"/>
  <c r="AK2240" i="29"/>
  <c r="AJ2240" i="29"/>
  <c r="P2240" i="29"/>
  <c r="G2240" i="29"/>
  <c r="H2240" i="29" s="1"/>
  <c r="I2240" i="29" s="1"/>
  <c r="AS2239" i="29"/>
  <c r="AR2239" i="29"/>
  <c r="AQ2239" i="29"/>
  <c r="AP2239" i="29"/>
  <c r="AM2239" i="29"/>
  <c r="AL2239" i="29"/>
  <c r="AK2239" i="29"/>
  <c r="AJ2239" i="29"/>
  <c r="P2239" i="29"/>
  <c r="Q2239" i="29" s="1"/>
  <c r="R2239" i="29" s="1"/>
  <c r="H2239" i="29"/>
  <c r="I2239" i="29" s="1"/>
  <c r="G2239" i="29"/>
  <c r="AS2238" i="29"/>
  <c r="AR2238" i="29"/>
  <c r="AQ2238" i="29"/>
  <c r="AP2238" i="29"/>
  <c r="AM2238" i="29"/>
  <c r="AL2238" i="29"/>
  <c r="AK2238" i="29"/>
  <c r="AJ2238" i="29"/>
  <c r="P2238" i="29"/>
  <c r="Q2238" i="29" s="1"/>
  <c r="R2238" i="29" s="1"/>
  <c r="G2238" i="29"/>
  <c r="AS2237" i="29"/>
  <c r="AR2237" i="29"/>
  <c r="AQ2237" i="29"/>
  <c r="AP2237" i="29"/>
  <c r="AM2237" i="29"/>
  <c r="AL2237" i="29"/>
  <c r="AK2237" i="29"/>
  <c r="AJ2237" i="29"/>
  <c r="P2237" i="29"/>
  <c r="Q2237" i="29" s="1"/>
  <c r="R2237" i="29" s="1"/>
  <c r="G2237" i="29"/>
  <c r="H2237" i="29" s="1"/>
  <c r="I2237" i="29" s="1"/>
  <c r="AS2236" i="29"/>
  <c r="AR2236" i="29"/>
  <c r="AQ2236" i="29"/>
  <c r="AP2236" i="29"/>
  <c r="AM2236" i="29"/>
  <c r="AL2236" i="29"/>
  <c r="AK2236" i="29"/>
  <c r="AJ2236" i="29"/>
  <c r="P2236" i="29"/>
  <c r="Q2236" i="29" s="1"/>
  <c r="R2236" i="29" s="1"/>
  <c r="G2236" i="29"/>
  <c r="H2236" i="29" s="1"/>
  <c r="I2236" i="29" s="1"/>
  <c r="AS2235" i="29"/>
  <c r="AR2235" i="29"/>
  <c r="AQ2235" i="29"/>
  <c r="AP2235" i="29"/>
  <c r="AM2235" i="29"/>
  <c r="AL2235" i="29"/>
  <c r="AK2235" i="29"/>
  <c r="AJ2235" i="29"/>
  <c r="P2235" i="29"/>
  <c r="G2235" i="29"/>
  <c r="H2235" i="29" s="1"/>
  <c r="I2235" i="29" s="1"/>
  <c r="AS2234" i="29"/>
  <c r="AR2234" i="29"/>
  <c r="AQ2234" i="29"/>
  <c r="AP2234" i="29"/>
  <c r="AM2234" i="29"/>
  <c r="AL2234" i="29"/>
  <c r="AK2234" i="29"/>
  <c r="AJ2234" i="29"/>
  <c r="Q2234" i="29"/>
  <c r="R2234" i="29" s="1"/>
  <c r="P2234" i="29"/>
  <c r="G2234" i="29"/>
  <c r="H2234" i="29" s="1"/>
  <c r="I2234" i="29" s="1"/>
  <c r="AS2233" i="29"/>
  <c r="AR2233" i="29"/>
  <c r="AQ2233" i="29"/>
  <c r="AP2233" i="29"/>
  <c r="AM2233" i="29"/>
  <c r="AL2233" i="29"/>
  <c r="AK2233" i="29"/>
  <c r="AJ2233" i="29"/>
  <c r="P2233" i="29"/>
  <c r="Q2233" i="29" s="1"/>
  <c r="R2233" i="29" s="1"/>
  <c r="G2233" i="29"/>
  <c r="H2233" i="29" s="1"/>
  <c r="I2233" i="29" s="1"/>
  <c r="AS2232" i="29"/>
  <c r="AR2232" i="29"/>
  <c r="AQ2232" i="29"/>
  <c r="AP2232" i="29"/>
  <c r="AM2232" i="29"/>
  <c r="AL2232" i="29"/>
  <c r="AK2232" i="29"/>
  <c r="AJ2232" i="29"/>
  <c r="Q2232" i="29"/>
  <c r="R2232" i="29" s="1"/>
  <c r="P2232" i="29"/>
  <c r="G2232" i="29"/>
  <c r="H2232" i="29" s="1"/>
  <c r="I2232" i="29" s="1"/>
  <c r="AS2231" i="29"/>
  <c r="AR2231" i="29"/>
  <c r="AQ2231" i="29"/>
  <c r="AP2231" i="29"/>
  <c r="AM2231" i="29"/>
  <c r="AL2231" i="29"/>
  <c r="AK2231" i="29"/>
  <c r="AJ2231" i="29"/>
  <c r="Q2231" i="29"/>
  <c r="R2231" i="29" s="1"/>
  <c r="P2231" i="29"/>
  <c r="G2231" i="29"/>
  <c r="H2231" i="29" s="1"/>
  <c r="I2231" i="29" s="1"/>
  <c r="AS2230" i="29"/>
  <c r="AR2230" i="29"/>
  <c r="AQ2230" i="29"/>
  <c r="AP2230" i="29"/>
  <c r="AM2230" i="29"/>
  <c r="AL2230" i="29"/>
  <c r="AK2230" i="29"/>
  <c r="AJ2230" i="29"/>
  <c r="P2230" i="29"/>
  <c r="Q2230" i="29" s="1"/>
  <c r="R2230" i="29" s="1"/>
  <c r="G2230" i="29"/>
  <c r="H2230" i="29" s="1"/>
  <c r="I2230" i="29" s="1"/>
  <c r="AS2229" i="29"/>
  <c r="AR2229" i="29"/>
  <c r="AQ2229" i="29"/>
  <c r="AP2229" i="29"/>
  <c r="AM2229" i="29"/>
  <c r="AL2229" i="29"/>
  <c r="AK2229" i="29"/>
  <c r="AJ2229" i="29"/>
  <c r="P2229" i="29"/>
  <c r="G2229" i="29"/>
  <c r="H2229" i="29" s="1"/>
  <c r="I2229" i="29" s="1"/>
  <c r="AS2228" i="29"/>
  <c r="AR2228" i="29"/>
  <c r="AQ2228" i="29"/>
  <c r="AP2228" i="29"/>
  <c r="AM2228" i="29"/>
  <c r="AL2228" i="29"/>
  <c r="AK2228" i="29"/>
  <c r="AJ2228" i="29"/>
  <c r="P2228" i="29"/>
  <c r="G2228" i="29"/>
  <c r="H2228" i="29" s="1"/>
  <c r="I2228" i="29" s="1"/>
  <c r="AS2227" i="29"/>
  <c r="AR2227" i="29"/>
  <c r="AQ2227" i="29"/>
  <c r="AP2227" i="29"/>
  <c r="AM2227" i="29"/>
  <c r="AL2227" i="29"/>
  <c r="AK2227" i="29"/>
  <c r="AJ2227" i="29"/>
  <c r="P2227" i="29"/>
  <c r="Q2227" i="29" s="1"/>
  <c r="R2227" i="29" s="1"/>
  <c r="G2227" i="29"/>
  <c r="H2227" i="29" s="1"/>
  <c r="I2227" i="29" s="1"/>
  <c r="AS2226" i="29"/>
  <c r="AR2226" i="29"/>
  <c r="AQ2226" i="29"/>
  <c r="AP2226" i="29"/>
  <c r="AM2226" i="29"/>
  <c r="AL2226" i="29"/>
  <c r="AK2226" i="29"/>
  <c r="AJ2226" i="29"/>
  <c r="P2226" i="29"/>
  <c r="Q2226" i="29" s="1"/>
  <c r="R2226" i="29" s="1"/>
  <c r="G2226" i="29"/>
  <c r="H2226" i="29" s="1"/>
  <c r="I2226" i="29" s="1"/>
  <c r="AS2225" i="29"/>
  <c r="AR2225" i="29"/>
  <c r="AQ2225" i="29"/>
  <c r="AP2225" i="29"/>
  <c r="AM2225" i="29"/>
  <c r="AL2225" i="29"/>
  <c r="AK2225" i="29"/>
  <c r="AJ2225" i="29"/>
  <c r="P2225" i="29"/>
  <c r="Q2225" i="29" s="1"/>
  <c r="R2225" i="29" s="1"/>
  <c r="G2225" i="29"/>
  <c r="H2225" i="29" s="1"/>
  <c r="I2225" i="29" s="1"/>
  <c r="AS2224" i="29"/>
  <c r="AR2224" i="29"/>
  <c r="AQ2224" i="29"/>
  <c r="AP2224" i="29"/>
  <c r="AM2224" i="29"/>
  <c r="AL2224" i="29"/>
  <c r="AK2224" i="29"/>
  <c r="AJ2224" i="29"/>
  <c r="AS2223" i="29"/>
  <c r="AR2223" i="29"/>
  <c r="AQ2223" i="29"/>
  <c r="AP2223" i="29"/>
  <c r="AM2223" i="29"/>
  <c r="AL2223" i="29"/>
  <c r="AK2223" i="29"/>
  <c r="AJ2223" i="29"/>
  <c r="AS2222" i="29"/>
  <c r="AR2222" i="29"/>
  <c r="AQ2222" i="29"/>
  <c r="AP2222" i="29"/>
  <c r="AM2222" i="29"/>
  <c r="AL2222" i="29"/>
  <c r="AK2222" i="29"/>
  <c r="AJ2222" i="29"/>
  <c r="AS2221" i="29"/>
  <c r="AR2221" i="29"/>
  <c r="AQ2221" i="29"/>
  <c r="AP2221" i="29"/>
  <c r="AM2221" i="29"/>
  <c r="AL2221" i="29"/>
  <c r="AK2221" i="29"/>
  <c r="AJ2221" i="29"/>
  <c r="P2221" i="29"/>
  <c r="Q2221" i="29" s="1"/>
  <c r="R2221" i="29" s="1"/>
  <c r="G2221" i="29"/>
  <c r="H2221" i="29" s="1"/>
  <c r="I2221" i="29" s="1"/>
  <c r="AS2220" i="29"/>
  <c r="AR2220" i="29"/>
  <c r="AQ2220" i="29"/>
  <c r="AP2220" i="29"/>
  <c r="AM2220" i="29"/>
  <c r="AL2220" i="29"/>
  <c r="AK2220" i="29"/>
  <c r="AJ2220" i="29"/>
  <c r="P2220" i="29"/>
  <c r="Q2220" i="29" s="1"/>
  <c r="R2220" i="29" s="1"/>
  <c r="R2218" i="29"/>
  <c r="Q2218" i="29"/>
  <c r="O2218" i="29"/>
  <c r="N2218" i="29"/>
  <c r="M2218" i="29"/>
  <c r="L2218" i="29"/>
  <c r="I2218" i="29"/>
  <c r="H2218" i="29"/>
  <c r="F2218" i="29"/>
  <c r="E2218" i="29"/>
  <c r="D2218" i="29"/>
  <c r="C2218" i="29"/>
  <c r="K2216" i="29"/>
  <c r="B2216" i="29"/>
  <c r="AS2212" i="29"/>
  <c r="AR2212" i="29"/>
  <c r="AQ2212" i="29"/>
  <c r="AP2212" i="29"/>
  <c r="AM2212" i="29"/>
  <c r="AL2212" i="29"/>
  <c r="AK2212" i="29"/>
  <c r="AJ2212" i="29"/>
  <c r="AS2211" i="29"/>
  <c r="AR2211" i="29"/>
  <c r="AQ2211" i="29"/>
  <c r="AP2211" i="29"/>
  <c r="AM2211" i="29"/>
  <c r="AL2211" i="29"/>
  <c r="AK2211" i="29"/>
  <c r="AJ2211" i="29"/>
  <c r="AS2210" i="29"/>
  <c r="AR2210" i="29"/>
  <c r="AQ2210" i="29"/>
  <c r="AP2210" i="29"/>
  <c r="AM2210" i="29"/>
  <c r="AL2210" i="29"/>
  <c r="AK2210" i="29"/>
  <c r="AJ2210" i="29"/>
  <c r="AS2209" i="29"/>
  <c r="AR2209" i="29"/>
  <c r="AQ2209" i="29"/>
  <c r="AP2209" i="29"/>
  <c r="AM2209" i="29"/>
  <c r="AL2209" i="29"/>
  <c r="AK2209" i="29"/>
  <c r="AJ2209" i="29"/>
  <c r="AS2208" i="29"/>
  <c r="AR2208" i="29"/>
  <c r="AQ2208" i="29"/>
  <c r="AP2208" i="29"/>
  <c r="AM2208" i="29"/>
  <c r="AL2208" i="29"/>
  <c r="AK2208" i="29"/>
  <c r="AJ2208" i="29"/>
  <c r="AS2207" i="29"/>
  <c r="AR2207" i="29"/>
  <c r="AQ2207" i="29"/>
  <c r="AP2207" i="29"/>
  <c r="AM2207" i="29"/>
  <c r="AL2207" i="29"/>
  <c r="AK2207" i="29"/>
  <c r="AJ2207" i="29"/>
  <c r="AS2206" i="29"/>
  <c r="AR2206" i="29"/>
  <c r="AQ2206" i="29"/>
  <c r="AP2206" i="29"/>
  <c r="AM2206" i="29"/>
  <c r="AL2206" i="29"/>
  <c r="AK2206" i="29"/>
  <c r="AJ2206" i="29"/>
  <c r="AS2205" i="29"/>
  <c r="AR2205" i="29"/>
  <c r="AQ2205" i="29"/>
  <c r="AP2205" i="29"/>
  <c r="AM2205" i="29"/>
  <c r="AL2205" i="29"/>
  <c r="AK2205" i="29"/>
  <c r="AJ2205" i="29"/>
  <c r="AS2204" i="29"/>
  <c r="AR2204" i="29"/>
  <c r="AQ2204" i="29"/>
  <c r="AP2204" i="29"/>
  <c r="AM2204" i="29"/>
  <c r="AL2204" i="29"/>
  <c r="AK2204" i="29"/>
  <c r="AJ2204" i="29"/>
  <c r="AS2203" i="29"/>
  <c r="AR2203" i="29"/>
  <c r="AQ2203" i="29"/>
  <c r="AP2203" i="29"/>
  <c r="AM2203" i="29"/>
  <c r="AL2203" i="29"/>
  <c r="AK2203" i="29"/>
  <c r="AJ2203" i="29"/>
  <c r="AS2202" i="29"/>
  <c r="AR2202" i="29"/>
  <c r="AQ2202" i="29"/>
  <c r="AP2202" i="29"/>
  <c r="AM2202" i="29"/>
  <c r="AL2202" i="29"/>
  <c r="AK2202" i="29"/>
  <c r="AJ2202" i="29"/>
  <c r="AS2201" i="29"/>
  <c r="AR2201" i="29"/>
  <c r="AQ2201" i="29"/>
  <c r="AP2201" i="29"/>
  <c r="AM2201" i="29"/>
  <c r="AL2201" i="29"/>
  <c r="AK2201" i="29"/>
  <c r="AJ2201" i="29"/>
  <c r="AS2200" i="29"/>
  <c r="AR2200" i="29"/>
  <c r="AQ2200" i="29"/>
  <c r="AP2200" i="29"/>
  <c r="AM2200" i="29"/>
  <c r="AL2200" i="29"/>
  <c r="AK2200" i="29"/>
  <c r="AJ2200" i="29"/>
  <c r="AS2199" i="29"/>
  <c r="AR2199" i="29"/>
  <c r="AQ2199" i="29"/>
  <c r="AP2199" i="29"/>
  <c r="AM2199" i="29"/>
  <c r="AL2199" i="29"/>
  <c r="AK2199" i="29"/>
  <c r="AJ2199" i="29"/>
  <c r="AS2198" i="29"/>
  <c r="AR2198" i="29"/>
  <c r="AQ2198" i="29"/>
  <c r="AP2198" i="29"/>
  <c r="AM2198" i="29"/>
  <c r="AL2198" i="29"/>
  <c r="AK2198" i="29"/>
  <c r="AJ2198" i="29"/>
  <c r="AS2197" i="29"/>
  <c r="AR2197" i="29"/>
  <c r="AQ2197" i="29"/>
  <c r="AP2197" i="29"/>
  <c r="AM2197" i="29"/>
  <c r="AL2197" i="29"/>
  <c r="AK2197" i="29"/>
  <c r="AJ2197" i="29"/>
  <c r="AS2196" i="29"/>
  <c r="AR2196" i="29"/>
  <c r="AQ2196" i="29"/>
  <c r="AP2196" i="29"/>
  <c r="AM2196" i="29"/>
  <c r="AL2196" i="29"/>
  <c r="AK2196" i="29"/>
  <c r="AJ2196" i="29"/>
  <c r="AS2195" i="29"/>
  <c r="AR2195" i="29"/>
  <c r="AQ2195" i="29"/>
  <c r="AP2195" i="29"/>
  <c r="AM2195" i="29"/>
  <c r="AL2195" i="29"/>
  <c r="AK2195" i="29"/>
  <c r="AJ2195" i="29"/>
  <c r="AS2194" i="29"/>
  <c r="AR2194" i="29"/>
  <c r="AQ2194" i="29"/>
  <c r="AP2194" i="29"/>
  <c r="AM2194" i="29"/>
  <c r="AL2194" i="29"/>
  <c r="AK2194" i="29"/>
  <c r="AJ2194" i="29"/>
  <c r="AS2193" i="29"/>
  <c r="AR2193" i="29"/>
  <c r="AQ2193" i="29"/>
  <c r="AP2193" i="29"/>
  <c r="AM2193" i="29"/>
  <c r="AL2193" i="29"/>
  <c r="AK2193" i="29"/>
  <c r="AJ2193" i="29"/>
  <c r="AS2192" i="29"/>
  <c r="AR2192" i="29"/>
  <c r="AQ2192" i="29"/>
  <c r="AP2192" i="29"/>
  <c r="AM2192" i="29"/>
  <c r="AL2192" i="29"/>
  <c r="AK2192" i="29"/>
  <c r="AJ2192" i="29"/>
  <c r="AS2191" i="29"/>
  <c r="AR2191" i="29"/>
  <c r="AQ2191" i="29"/>
  <c r="AP2191" i="29"/>
  <c r="AM2191" i="29"/>
  <c r="AL2191" i="29"/>
  <c r="AK2191" i="29"/>
  <c r="AJ2191" i="29"/>
  <c r="AS2190" i="29"/>
  <c r="AR2190" i="29"/>
  <c r="AQ2190" i="29"/>
  <c r="AP2190" i="29"/>
  <c r="AM2190" i="29"/>
  <c r="AL2190" i="29"/>
  <c r="AK2190" i="29"/>
  <c r="AJ2190" i="29"/>
  <c r="R2188" i="29"/>
  <c r="Q2188" i="29"/>
  <c r="O2188" i="29"/>
  <c r="N2188" i="29"/>
  <c r="M2188" i="29"/>
  <c r="L2188" i="29"/>
  <c r="I2188" i="29"/>
  <c r="H2188" i="29"/>
  <c r="F2188" i="29"/>
  <c r="E2188" i="29"/>
  <c r="D2188" i="29"/>
  <c r="C2188" i="29"/>
  <c r="P2182" i="29"/>
  <c r="G2182" i="29"/>
  <c r="AS2181" i="29"/>
  <c r="AR2181" i="29"/>
  <c r="AQ2181" i="29"/>
  <c r="AP2181" i="29"/>
  <c r="AM2181" i="29"/>
  <c r="AL2181" i="29"/>
  <c r="AK2181" i="29"/>
  <c r="AJ2181" i="29"/>
  <c r="P2181" i="29"/>
  <c r="Q2181" i="29" s="1"/>
  <c r="R2181" i="29" s="1"/>
  <c r="H2181" i="29"/>
  <c r="I2181" i="29" s="1"/>
  <c r="G2181" i="29"/>
  <c r="AS2180" i="29"/>
  <c r="AR2180" i="29"/>
  <c r="AQ2180" i="29"/>
  <c r="AP2180" i="29"/>
  <c r="AM2180" i="29"/>
  <c r="AL2180" i="29"/>
  <c r="AK2180" i="29"/>
  <c r="AJ2180" i="29"/>
  <c r="P2180" i="29"/>
  <c r="Q2180" i="29" s="1"/>
  <c r="R2180" i="29" s="1"/>
  <c r="G2180" i="29"/>
  <c r="H2180" i="29" s="1"/>
  <c r="I2180" i="29" s="1"/>
  <c r="AS2179" i="29"/>
  <c r="AR2179" i="29"/>
  <c r="AQ2179" i="29"/>
  <c r="AP2179" i="29"/>
  <c r="AM2179" i="29"/>
  <c r="AL2179" i="29"/>
  <c r="AK2179" i="29"/>
  <c r="AJ2179" i="29"/>
  <c r="P2179" i="29"/>
  <c r="Q2179" i="29" s="1"/>
  <c r="R2179" i="29" s="1"/>
  <c r="G2179" i="29"/>
  <c r="H2179" i="29" s="1"/>
  <c r="I2179" i="29" s="1"/>
  <c r="AS2178" i="29"/>
  <c r="AR2178" i="29"/>
  <c r="AQ2178" i="29"/>
  <c r="AP2178" i="29"/>
  <c r="AM2178" i="29"/>
  <c r="AL2178" i="29"/>
  <c r="AK2178" i="29"/>
  <c r="AJ2178" i="29"/>
  <c r="P2178" i="29"/>
  <c r="G2178" i="29"/>
  <c r="H2178" i="29" s="1"/>
  <c r="I2178" i="29" s="1"/>
  <c r="AS2177" i="29"/>
  <c r="AR2177" i="29"/>
  <c r="AQ2177" i="29"/>
  <c r="AP2177" i="29"/>
  <c r="AM2177" i="29"/>
  <c r="AL2177" i="29"/>
  <c r="AK2177" i="29"/>
  <c r="AJ2177" i="29"/>
  <c r="P2177" i="29"/>
  <c r="Q2177" i="29" s="1"/>
  <c r="R2177" i="29" s="1"/>
  <c r="G2177" i="29"/>
  <c r="H2177" i="29" s="1"/>
  <c r="I2177" i="29" s="1"/>
  <c r="AS2176" i="29"/>
  <c r="AR2176" i="29"/>
  <c r="AQ2176" i="29"/>
  <c r="AP2176" i="29"/>
  <c r="AM2176" i="29"/>
  <c r="AL2176" i="29"/>
  <c r="AK2176" i="29"/>
  <c r="AJ2176" i="29"/>
  <c r="P2176" i="29"/>
  <c r="Q2176" i="29" s="1"/>
  <c r="R2176" i="29" s="1"/>
  <c r="G2176" i="29"/>
  <c r="H2176" i="29" s="1"/>
  <c r="I2176" i="29" s="1"/>
  <c r="AS2175" i="29"/>
  <c r="AR2175" i="29"/>
  <c r="AQ2175" i="29"/>
  <c r="AP2175" i="29"/>
  <c r="AM2175" i="29"/>
  <c r="AL2175" i="29"/>
  <c r="AK2175" i="29"/>
  <c r="AJ2175" i="29"/>
  <c r="P2175" i="29"/>
  <c r="Q2175" i="29" s="1"/>
  <c r="R2175" i="29" s="1"/>
  <c r="G2175" i="29"/>
  <c r="H2175" i="29" s="1"/>
  <c r="I2175" i="29" s="1"/>
  <c r="AS2174" i="29"/>
  <c r="AR2174" i="29"/>
  <c r="AQ2174" i="29"/>
  <c r="AP2174" i="29"/>
  <c r="AM2174" i="29"/>
  <c r="AL2174" i="29"/>
  <c r="AK2174" i="29"/>
  <c r="AJ2174" i="29"/>
  <c r="P2174" i="29"/>
  <c r="Q2174" i="29" s="1"/>
  <c r="R2174" i="29" s="1"/>
  <c r="G2174" i="29"/>
  <c r="H2174" i="29" s="1"/>
  <c r="I2174" i="29" s="1"/>
  <c r="AS2173" i="29"/>
  <c r="AR2173" i="29"/>
  <c r="AQ2173" i="29"/>
  <c r="AP2173" i="29"/>
  <c r="AM2173" i="29"/>
  <c r="AL2173" i="29"/>
  <c r="AK2173" i="29"/>
  <c r="AJ2173" i="29"/>
  <c r="P2173" i="29"/>
  <c r="Q2173" i="29" s="1"/>
  <c r="R2173" i="29" s="1"/>
  <c r="H2173" i="29"/>
  <c r="I2173" i="29" s="1"/>
  <c r="G2173" i="29"/>
  <c r="AS2172" i="29"/>
  <c r="AR2172" i="29"/>
  <c r="AQ2172" i="29"/>
  <c r="AP2172" i="29"/>
  <c r="AM2172" i="29"/>
  <c r="AL2172" i="29"/>
  <c r="AK2172" i="29"/>
  <c r="AJ2172" i="29"/>
  <c r="P2172" i="29"/>
  <c r="G2172" i="29"/>
  <c r="H2172" i="29" s="1"/>
  <c r="I2172" i="29" s="1"/>
  <c r="AS2171" i="29"/>
  <c r="AR2171" i="29"/>
  <c r="AQ2171" i="29"/>
  <c r="AP2171" i="29"/>
  <c r="AM2171" i="29"/>
  <c r="AL2171" i="29"/>
  <c r="AK2171" i="29"/>
  <c r="AJ2171" i="29"/>
  <c r="Q2171" i="29"/>
  <c r="R2171" i="29" s="1"/>
  <c r="P2171" i="29"/>
  <c r="G2171" i="29"/>
  <c r="H2171" i="29" s="1"/>
  <c r="I2171" i="29" s="1"/>
  <c r="AS2170" i="29"/>
  <c r="AR2170" i="29"/>
  <c r="AQ2170" i="29"/>
  <c r="AP2170" i="29"/>
  <c r="AM2170" i="29"/>
  <c r="AL2170" i="29"/>
  <c r="AK2170" i="29"/>
  <c r="AJ2170" i="29"/>
  <c r="P2170" i="29"/>
  <c r="Q2170" i="29" s="1"/>
  <c r="R2170" i="29" s="1"/>
  <c r="H2170" i="29"/>
  <c r="I2170" i="29" s="1"/>
  <c r="G2170" i="29"/>
  <c r="AS2169" i="29"/>
  <c r="AR2169" i="29"/>
  <c r="AQ2169" i="29"/>
  <c r="AP2169" i="29"/>
  <c r="AM2169" i="29"/>
  <c r="AL2169" i="29"/>
  <c r="AK2169" i="29"/>
  <c r="AJ2169" i="29"/>
  <c r="P2169" i="29"/>
  <c r="Q2169" i="29" s="1"/>
  <c r="R2169" i="29" s="1"/>
  <c r="G2169" i="29"/>
  <c r="H2169" i="29" s="1"/>
  <c r="I2169" i="29" s="1"/>
  <c r="AS2168" i="29"/>
  <c r="AR2168" i="29"/>
  <c r="AQ2168" i="29"/>
  <c r="AP2168" i="29"/>
  <c r="AM2168" i="29"/>
  <c r="AL2168" i="29"/>
  <c r="AK2168" i="29"/>
  <c r="AJ2168" i="29"/>
  <c r="P2168" i="29"/>
  <c r="Q2168" i="29" s="1"/>
  <c r="R2168" i="29" s="1"/>
  <c r="G2168" i="29"/>
  <c r="H2168" i="29" s="1"/>
  <c r="I2168" i="29" s="1"/>
  <c r="AS2167" i="29"/>
  <c r="AR2167" i="29"/>
  <c r="AQ2167" i="29"/>
  <c r="AP2167" i="29"/>
  <c r="AM2167" i="29"/>
  <c r="AL2167" i="29"/>
  <c r="AK2167" i="29"/>
  <c r="AJ2167" i="29"/>
  <c r="P2167" i="29"/>
  <c r="Q2167" i="29" s="1"/>
  <c r="R2167" i="29" s="1"/>
  <c r="G2167" i="29"/>
  <c r="AS2166" i="29"/>
  <c r="AR2166" i="29"/>
  <c r="AQ2166" i="29"/>
  <c r="AP2166" i="29"/>
  <c r="AM2166" i="29"/>
  <c r="AL2166" i="29"/>
  <c r="AK2166" i="29"/>
  <c r="AJ2166" i="29"/>
  <c r="P2166" i="29"/>
  <c r="Q2166" i="29" s="1"/>
  <c r="R2166" i="29" s="1"/>
  <c r="G2166" i="29"/>
  <c r="H2166" i="29" s="1"/>
  <c r="I2166" i="29" s="1"/>
  <c r="AS2165" i="29"/>
  <c r="AR2165" i="29"/>
  <c r="AQ2165" i="29"/>
  <c r="AP2165" i="29"/>
  <c r="AM2165" i="29"/>
  <c r="AL2165" i="29"/>
  <c r="AK2165" i="29"/>
  <c r="AJ2165" i="29"/>
  <c r="Q2165" i="29"/>
  <c r="R2165" i="29" s="1"/>
  <c r="P2165" i="29"/>
  <c r="G2165" i="29"/>
  <c r="AS2164" i="29"/>
  <c r="AR2164" i="29"/>
  <c r="AQ2164" i="29"/>
  <c r="AP2164" i="29"/>
  <c r="AM2164" i="29"/>
  <c r="AL2164" i="29"/>
  <c r="AK2164" i="29"/>
  <c r="AJ2164" i="29"/>
  <c r="P2164" i="29"/>
  <c r="P2159" i="29" s="1"/>
  <c r="G2164" i="29"/>
  <c r="H2164" i="29" s="1"/>
  <c r="I2164" i="29" s="1"/>
  <c r="AS2163" i="29"/>
  <c r="AR2163" i="29"/>
  <c r="AQ2163" i="29"/>
  <c r="AP2163" i="29"/>
  <c r="AM2163" i="29"/>
  <c r="AL2163" i="29"/>
  <c r="AK2163" i="29"/>
  <c r="AJ2163" i="29"/>
  <c r="AS2162" i="29"/>
  <c r="AR2162" i="29"/>
  <c r="AQ2162" i="29"/>
  <c r="AP2162" i="29"/>
  <c r="AM2162" i="29"/>
  <c r="AL2162" i="29"/>
  <c r="AK2162" i="29"/>
  <c r="AJ2162" i="29"/>
  <c r="AS2161" i="29"/>
  <c r="AR2161" i="29"/>
  <c r="AQ2161" i="29"/>
  <c r="AP2161" i="29"/>
  <c r="AM2161" i="29"/>
  <c r="AL2161" i="29"/>
  <c r="AK2161" i="29"/>
  <c r="AJ2161" i="29"/>
  <c r="AS2160" i="29"/>
  <c r="AR2160" i="29"/>
  <c r="AQ2160" i="29"/>
  <c r="AP2160" i="29"/>
  <c r="AM2160" i="29"/>
  <c r="AL2160" i="29"/>
  <c r="AK2160" i="29"/>
  <c r="AJ2160" i="29"/>
  <c r="P2160" i="29"/>
  <c r="Q2160" i="29" s="1"/>
  <c r="R2160" i="29" s="1"/>
  <c r="AS2159" i="29"/>
  <c r="AR2159" i="29"/>
  <c r="AQ2159" i="29"/>
  <c r="AP2159" i="29"/>
  <c r="AM2159" i="29"/>
  <c r="AL2159" i="29"/>
  <c r="AK2159" i="29"/>
  <c r="AJ2159" i="29"/>
  <c r="R2157" i="29"/>
  <c r="Q2157" i="29"/>
  <c r="O2157" i="29"/>
  <c r="N2157" i="29"/>
  <c r="M2157" i="29"/>
  <c r="L2157" i="29"/>
  <c r="I2157" i="29"/>
  <c r="H2157" i="29"/>
  <c r="F2157" i="29"/>
  <c r="E2157" i="29"/>
  <c r="D2157" i="29"/>
  <c r="C2157" i="29"/>
  <c r="K2155" i="29"/>
  <c r="B2155" i="29"/>
  <c r="P2152" i="29"/>
  <c r="G2152" i="29"/>
  <c r="AS2151" i="29"/>
  <c r="AR2151" i="29"/>
  <c r="AQ2151" i="29"/>
  <c r="AP2151" i="29"/>
  <c r="AM2151" i="29"/>
  <c r="AL2151" i="29"/>
  <c r="AK2151" i="29"/>
  <c r="AJ2151" i="29"/>
  <c r="Q2151" i="29"/>
  <c r="R2151" i="29" s="1"/>
  <c r="P2151" i="29"/>
  <c r="G2151" i="29"/>
  <c r="H2151" i="29" s="1"/>
  <c r="I2151" i="29" s="1"/>
  <c r="AS2150" i="29"/>
  <c r="AR2150" i="29"/>
  <c r="AQ2150" i="29"/>
  <c r="AP2150" i="29"/>
  <c r="AM2150" i="29"/>
  <c r="AL2150" i="29"/>
  <c r="AK2150" i="29"/>
  <c r="AJ2150" i="29"/>
  <c r="Q2150" i="29"/>
  <c r="R2150" i="29" s="1"/>
  <c r="P2150" i="29"/>
  <c r="G2150" i="29"/>
  <c r="AS2149" i="29"/>
  <c r="AR2149" i="29"/>
  <c r="AQ2149" i="29"/>
  <c r="AP2149" i="29"/>
  <c r="AM2149" i="29"/>
  <c r="AL2149" i="29"/>
  <c r="AK2149" i="29"/>
  <c r="AJ2149" i="29"/>
  <c r="P2149" i="29"/>
  <c r="Q2149" i="29" s="1"/>
  <c r="R2149" i="29" s="1"/>
  <c r="H2149" i="29"/>
  <c r="I2149" i="29" s="1"/>
  <c r="G2149" i="29"/>
  <c r="AS2148" i="29"/>
  <c r="AR2148" i="29"/>
  <c r="AQ2148" i="29"/>
  <c r="AP2148" i="29"/>
  <c r="AM2148" i="29"/>
  <c r="AL2148" i="29"/>
  <c r="AK2148" i="29"/>
  <c r="AJ2148" i="29"/>
  <c r="P2148" i="29"/>
  <c r="G2148" i="29"/>
  <c r="AS2147" i="29"/>
  <c r="AR2147" i="29"/>
  <c r="AQ2147" i="29"/>
  <c r="AP2147" i="29"/>
  <c r="AM2147" i="29"/>
  <c r="AL2147" i="29"/>
  <c r="AK2147" i="29"/>
  <c r="AJ2147" i="29"/>
  <c r="P2147" i="29"/>
  <c r="H2147" i="29"/>
  <c r="I2147" i="29" s="1"/>
  <c r="G2147" i="29"/>
  <c r="AS2146" i="29"/>
  <c r="AR2146" i="29"/>
  <c r="AQ2146" i="29"/>
  <c r="AP2146" i="29"/>
  <c r="AM2146" i="29"/>
  <c r="AL2146" i="29"/>
  <c r="AK2146" i="29"/>
  <c r="AJ2146" i="29"/>
  <c r="P2146" i="29"/>
  <c r="I2146" i="29"/>
  <c r="G2146" i="29"/>
  <c r="H2146" i="29" s="1"/>
  <c r="AS2145" i="29"/>
  <c r="AR2145" i="29"/>
  <c r="AQ2145" i="29"/>
  <c r="AP2145" i="29"/>
  <c r="AM2145" i="29"/>
  <c r="AL2145" i="29"/>
  <c r="AK2145" i="29"/>
  <c r="AJ2145" i="29"/>
  <c r="P2145" i="29"/>
  <c r="Q2145" i="29" s="1"/>
  <c r="R2145" i="29" s="1"/>
  <c r="G2145" i="29"/>
  <c r="H2145" i="29" s="1"/>
  <c r="I2145" i="29" s="1"/>
  <c r="AS2144" i="29"/>
  <c r="AR2144" i="29"/>
  <c r="AQ2144" i="29"/>
  <c r="AP2144" i="29"/>
  <c r="AM2144" i="29"/>
  <c r="AL2144" i="29"/>
  <c r="AK2144" i="29"/>
  <c r="AJ2144" i="29"/>
  <c r="P2144" i="29"/>
  <c r="Q2144" i="29" s="1"/>
  <c r="R2144" i="29" s="1"/>
  <c r="G2144" i="29"/>
  <c r="H2144" i="29" s="1"/>
  <c r="I2144" i="29" s="1"/>
  <c r="AS2143" i="29"/>
  <c r="AR2143" i="29"/>
  <c r="AQ2143" i="29"/>
  <c r="AP2143" i="29"/>
  <c r="AM2143" i="29"/>
  <c r="AL2143" i="29"/>
  <c r="AK2143" i="29"/>
  <c r="AJ2143" i="29"/>
  <c r="P2143" i="29"/>
  <c r="Q2143" i="29" s="1"/>
  <c r="R2143" i="29" s="1"/>
  <c r="G2143" i="29"/>
  <c r="H2143" i="29" s="1"/>
  <c r="I2143" i="29" s="1"/>
  <c r="AS2142" i="29"/>
  <c r="AR2142" i="29"/>
  <c r="AQ2142" i="29"/>
  <c r="AP2142" i="29"/>
  <c r="AM2142" i="29"/>
  <c r="AL2142" i="29"/>
  <c r="AK2142" i="29"/>
  <c r="AJ2142" i="29"/>
  <c r="P2142" i="29"/>
  <c r="Q2142" i="29" s="1"/>
  <c r="R2142" i="29" s="1"/>
  <c r="G2142" i="29"/>
  <c r="H2142" i="29" s="1"/>
  <c r="I2142" i="29" s="1"/>
  <c r="AS2141" i="29"/>
  <c r="AR2141" i="29"/>
  <c r="AQ2141" i="29"/>
  <c r="AP2141" i="29"/>
  <c r="AM2141" i="29"/>
  <c r="AL2141" i="29"/>
  <c r="AK2141" i="29"/>
  <c r="AJ2141" i="29"/>
  <c r="P2141" i="29"/>
  <c r="Q2141" i="29" s="1"/>
  <c r="R2141" i="29" s="1"/>
  <c r="G2141" i="29"/>
  <c r="AS2140" i="29"/>
  <c r="AR2140" i="29"/>
  <c r="AQ2140" i="29"/>
  <c r="AP2140" i="29"/>
  <c r="AM2140" i="29"/>
  <c r="AL2140" i="29"/>
  <c r="AK2140" i="29"/>
  <c r="AJ2140" i="29"/>
  <c r="Q2140" i="29"/>
  <c r="R2140" i="29" s="1"/>
  <c r="P2140" i="29"/>
  <c r="G2140" i="29"/>
  <c r="AS2139" i="29"/>
  <c r="AR2139" i="29"/>
  <c r="AQ2139" i="29"/>
  <c r="AP2139" i="29"/>
  <c r="AM2139" i="29"/>
  <c r="AL2139" i="29"/>
  <c r="AK2139" i="29"/>
  <c r="AJ2139" i="29"/>
  <c r="Q2139" i="29"/>
  <c r="R2139" i="29" s="1"/>
  <c r="P2139" i="29"/>
  <c r="G2139" i="29"/>
  <c r="AS2138" i="29"/>
  <c r="AR2138" i="29"/>
  <c r="AQ2138" i="29"/>
  <c r="AP2138" i="29"/>
  <c r="AM2138" i="29"/>
  <c r="AL2138" i="29"/>
  <c r="AK2138" i="29"/>
  <c r="AJ2138" i="29"/>
  <c r="P2138" i="29"/>
  <c r="G2138" i="29"/>
  <c r="AS2137" i="29"/>
  <c r="AR2137" i="29"/>
  <c r="AQ2137" i="29"/>
  <c r="AP2137" i="29"/>
  <c r="AM2137" i="29"/>
  <c r="AL2137" i="29"/>
  <c r="AK2137" i="29"/>
  <c r="AJ2137" i="29"/>
  <c r="P2137" i="29"/>
  <c r="G2137" i="29"/>
  <c r="H2137" i="29" s="1"/>
  <c r="I2137" i="29" s="1"/>
  <c r="AS2136" i="29"/>
  <c r="AR2136" i="29"/>
  <c r="AQ2136" i="29"/>
  <c r="AP2136" i="29"/>
  <c r="AM2136" i="29"/>
  <c r="AL2136" i="29"/>
  <c r="AK2136" i="29"/>
  <c r="AJ2136" i="29"/>
  <c r="Q2136" i="29"/>
  <c r="R2136" i="29" s="1"/>
  <c r="P2136" i="29"/>
  <c r="G2136" i="29"/>
  <c r="H2136" i="29" s="1"/>
  <c r="I2136" i="29" s="1"/>
  <c r="AS2135" i="29"/>
  <c r="AR2135" i="29"/>
  <c r="AQ2135" i="29"/>
  <c r="AP2135" i="29"/>
  <c r="AM2135" i="29"/>
  <c r="AL2135" i="29"/>
  <c r="AK2135" i="29"/>
  <c r="AJ2135" i="29"/>
  <c r="R2135" i="29"/>
  <c r="P2135" i="29"/>
  <c r="Q2135" i="29" s="1"/>
  <c r="G2135" i="29"/>
  <c r="H2135" i="29" s="1"/>
  <c r="I2135" i="29" s="1"/>
  <c r="AS2134" i="29"/>
  <c r="AR2134" i="29"/>
  <c r="AQ2134" i="29"/>
  <c r="AP2134" i="29"/>
  <c r="AM2134" i="29"/>
  <c r="AL2134" i="29"/>
  <c r="AK2134" i="29"/>
  <c r="AJ2134" i="29"/>
  <c r="P2134" i="29"/>
  <c r="I2134" i="29"/>
  <c r="G2134" i="29"/>
  <c r="H2134" i="29" s="1"/>
  <c r="AS2133" i="29"/>
  <c r="AR2133" i="29"/>
  <c r="AQ2133" i="29"/>
  <c r="AP2133" i="29"/>
  <c r="AM2133" i="29"/>
  <c r="AL2133" i="29"/>
  <c r="AK2133" i="29"/>
  <c r="AJ2133" i="29"/>
  <c r="AS2132" i="29"/>
  <c r="AR2132" i="29"/>
  <c r="AQ2132" i="29"/>
  <c r="AP2132" i="29"/>
  <c r="AM2132" i="29"/>
  <c r="AL2132" i="29"/>
  <c r="AK2132" i="29"/>
  <c r="AJ2132" i="29"/>
  <c r="AS2131" i="29"/>
  <c r="AR2131" i="29"/>
  <c r="AQ2131" i="29"/>
  <c r="AP2131" i="29"/>
  <c r="AM2131" i="29"/>
  <c r="AL2131" i="29"/>
  <c r="AK2131" i="29"/>
  <c r="AJ2131" i="29"/>
  <c r="AS2130" i="29"/>
  <c r="AR2130" i="29"/>
  <c r="AQ2130" i="29"/>
  <c r="AP2130" i="29"/>
  <c r="AM2130" i="29"/>
  <c r="AL2130" i="29"/>
  <c r="AK2130" i="29"/>
  <c r="AJ2130" i="29"/>
  <c r="G2130" i="29"/>
  <c r="H2130" i="29" s="1"/>
  <c r="I2130" i="29" s="1"/>
  <c r="AS2129" i="29"/>
  <c r="AR2129" i="29"/>
  <c r="AQ2129" i="29"/>
  <c r="AP2129" i="29"/>
  <c r="AM2129" i="29"/>
  <c r="AL2129" i="29"/>
  <c r="AK2129" i="29"/>
  <c r="AJ2129" i="29"/>
  <c r="R2127" i="29"/>
  <c r="Q2127" i="29"/>
  <c r="O2127" i="29"/>
  <c r="N2127" i="29"/>
  <c r="M2127" i="29"/>
  <c r="L2127" i="29"/>
  <c r="I2127" i="29"/>
  <c r="H2127" i="29"/>
  <c r="F2127" i="29"/>
  <c r="E2127" i="29"/>
  <c r="D2127" i="29"/>
  <c r="C2127" i="29"/>
  <c r="K2125" i="29"/>
  <c r="B2125" i="29"/>
  <c r="AS2121" i="29"/>
  <c r="AR2121" i="29"/>
  <c r="AQ2121" i="29"/>
  <c r="AP2121" i="29"/>
  <c r="AM2121" i="29"/>
  <c r="AL2121" i="29"/>
  <c r="AK2121" i="29"/>
  <c r="AJ2121" i="29"/>
  <c r="AS2120" i="29"/>
  <c r="AR2120" i="29"/>
  <c r="AQ2120" i="29"/>
  <c r="AP2120" i="29"/>
  <c r="AM2120" i="29"/>
  <c r="AL2120" i="29"/>
  <c r="AK2120" i="29"/>
  <c r="AJ2120" i="29"/>
  <c r="AS2119" i="29"/>
  <c r="AR2119" i="29"/>
  <c r="AQ2119" i="29"/>
  <c r="AP2119" i="29"/>
  <c r="AM2119" i="29"/>
  <c r="AL2119" i="29"/>
  <c r="AK2119" i="29"/>
  <c r="AJ2119" i="29"/>
  <c r="AS2118" i="29"/>
  <c r="AR2118" i="29"/>
  <c r="AQ2118" i="29"/>
  <c r="AP2118" i="29"/>
  <c r="AM2118" i="29"/>
  <c r="AL2118" i="29"/>
  <c r="AK2118" i="29"/>
  <c r="AJ2118" i="29"/>
  <c r="AS2117" i="29"/>
  <c r="AR2117" i="29"/>
  <c r="AQ2117" i="29"/>
  <c r="AP2117" i="29"/>
  <c r="AM2117" i="29"/>
  <c r="AL2117" i="29"/>
  <c r="AK2117" i="29"/>
  <c r="AJ2117" i="29"/>
  <c r="AS2116" i="29"/>
  <c r="AR2116" i="29"/>
  <c r="AQ2116" i="29"/>
  <c r="AP2116" i="29"/>
  <c r="AM2116" i="29"/>
  <c r="AL2116" i="29"/>
  <c r="AK2116" i="29"/>
  <c r="AJ2116" i="29"/>
  <c r="AS2115" i="29"/>
  <c r="AR2115" i="29"/>
  <c r="AQ2115" i="29"/>
  <c r="AP2115" i="29"/>
  <c r="AM2115" i="29"/>
  <c r="AL2115" i="29"/>
  <c r="AK2115" i="29"/>
  <c r="AJ2115" i="29"/>
  <c r="AS2114" i="29"/>
  <c r="AR2114" i="29"/>
  <c r="AQ2114" i="29"/>
  <c r="AP2114" i="29"/>
  <c r="AM2114" i="29"/>
  <c r="AL2114" i="29"/>
  <c r="AK2114" i="29"/>
  <c r="AJ2114" i="29"/>
  <c r="AS2113" i="29"/>
  <c r="AR2113" i="29"/>
  <c r="AQ2113" i="29"/>
  <c r="AP2113" i="29"/>
  <c r="AM2113" i="29"/>
  <c r="AL2113" i="29"/>
  <c r="AK2113" i="29"/>
  <c r="AJ2113" i="29"/>
  <c r="AS2112" i="29"/>
  <c r="AR2112" i="29"/>
  <c r="AQ2112" i="29"/>
  <c r="AP2112" i="29"/>
  <c r="AM2112" i="29"/>
  <c r="AL2112" i="29"/>
  <c r="AK2112" i="29"/>
  <c r="AJ2112" i="29"/>
  <c r="AS2111" i="29"/>
  <c r="AR2111" i="29"/>
  <c r="AQ2111" i="29"/>
  <c r="AP2111" i="29"/>
  <c r="AM2111" i="29"/>
  <c r="AL2111" i="29"/>
  <c r="AK2111" i="29"/>
  <c r="AJ2111" i="29"/>
  <c r="AS2110" i="29"/>
  <c r="AR2110" i="29"/>
  <c r="AQ2110" i="29"/>
  <c r="AP2110" i="29"/>
  <c r="AM2110" i="29"/>
  <c r="AL2110" i="29"/>
  <c r="AK2110" i="29"/>
  <c r="AJ2110" i="29"/>
  <c r="AS2109" i="29"/>
  <c r="AR2109" i="29"/>
  <c r="AQ2109" i="29"/>
  <c r="AP2109" i="29"/>
  <c r="AM2109" i="29"/>
  <c r="AL2109" i="29"/>
  <c r="AK2109" i="29"/>
  <c r="AJ2109" i="29"/>
  <c r="AS2108" i="29"/>
  <c r="AR2108" i="29"/>
  <c r="AQ2108" i="29"/>
  <c r="AP2108" i="29"/>
  <c r="AM2108" i="29"/>
  <c r="AL2108" i="29"/>
  <c r="AK2108" i="29"/>
  <c r="AJ2108" i="29"/>
  <c r="AS2107" i="29"/>
  <c r="AR2107" i="29"/>
  <c r="AQ2107" i="29"/>
  <c r="AP2107" i="29"/>
  <c r="AM2107" i="29"/>
  <c r="AL2107" i="29"/>
  <c r="AK2107" i="29"/>
  <c r="AJ2107" i="29"/>
  <c r="AS2106" i="29"/>
  <c r="AR2106" i="29"/>
  <c r="AQ2106" i="29"/>
  <c r="AP2106" i="29"/>
  <c r="AM2106" i="29"/>
  <c r="AL2106" i="29"/>
  <c r="AK2106" i="29"/>
  <c r="AJ2106" i="29"/>
  <c r="AS2105" i="29"/>
  <c r="AR2105" i="29"/>
  <c r="AQ2105" i="29"/>
  <c r="AP2105" i="29"/>
  <c r="AM2105" i="29"/>
  <c r="AL2105" i="29"/>
  <c r="AK2105" i="29"/>
  <c r="AJ2105" i="29"/>
  <c r="AS2104" i="29"/>
  <c r="AR2104" i="29"/>
  <c r="AQ2104" i="29"/>
  <c r="AP2104" i="29"/>
  <c r="AM2104" i="29"/>
  <c r="AL2104" i="29"/>
  <c r="AK2104" i="29"/>
  <c r="AJ2104" i="29"/>
  <c r="AS2103" i="29"/>
  <c r="AR2103" i="29"/>
  <c r="AQ2103" i="29"/>
  <c r="AP2103" i="29"/>
  <c r="AM2103" i="29"/>
  <c r="AL2103" i="29"/>
  <c r="AK2103" i="29"/>
  <c r="AJ2103" i="29"/>
  <c r="AS2102" i="29"/>
  <c r="AR2102" i="29"/>
  <c r="AQ2102" i="29"/>
  <c r="AP2102" i="29"/>
  <c r="AM2102" i="29"/>
  <c r="AL2102" i="29"/>
  <c r="AK2102" i="29"/>
  <c r="AJ2102" i="29"/>
  <c r="AS2101" i="29"/>
  <c r="AR2101" i="29"/>
  <c r="AQ2101" i="29"/>
  <c r="AP2101" i="29"/>
  <c r="AM2101" i="29"/>
  <c r="AL2101" i="29"/>
  <c r="AK2101" i="29"/>
  <c r="AJ2101" i="29"/>
  <c r="AS2100" i="29"/>
  <c r="AR2100" i="29"/>
  <c r="AQ2100" i="29"/>
  <c r="AP2100" i="29"/>
  <c r="AM2100" i="29"/>
  <c r="AL2100" i="29"/>
  <c r="AK2100" i="29"/>
  <c r="AJ2100" i="29"/>
  <c r="AS2099" i="29"/>
  <c r="AR2099" i="29"/>
  <c r="AQ2099" i="29"/>
  <c r="AP2099" i="29"/>
  <c r="AM2099" i="29"/>
  <c r="AL2099" i="29"/>
  <c r="AK2099" i="29"/>
  <c r="AJ2099" i="29"/>
  <c r="R2097" i="29"/>
  <c r="Q2097" i="29"/>
  <c r="O2097" i="29"/>
  <c r="N2097" i="29"/>
  <c r="M2097" i="29"/>
  <c r="L2097" i="29"/>
  <c r="I2097" i="29"/>
  <c r="H2097" i="29"/>
  <c r="F2097" i="29"/>
  <c r="E2097" i="29"/>
  <c r="D2097" i="29"/>
  <c r="C2097" i="29"/>
  <c r="P2091" i="29"/>
  <c r="G2091" i="29"/>
  <c r="AS2090" i="29"/>
  <c r="AR2090" i="29"/>
  <c r="AQ2090" i="29"/>
  <c r="AP2090" i="29"/>
  <c r="AM2090" i="29"/>
  <c r="AL2090" i="29"/>
  <c r="AK2090" i="29"/>
  <c r="AJ2090" i="29"/>
  <c r="P2090" i="29"/>
  <c r="Q2090" i="29" s="1"/>
  <c r="R2090" i="29" s="1"/>
  <c r="G2090" i="29"/>
  <c r="H2090" i="29" s="1"/>
  <c r="I2090" i="29" s="1"/>
  <c r="AS2089" i="29"/>
  <c r="AR2089" i="29"/>
  <c r="AQ2089" i="29"/>
  <c r="AP2089" i="29"/>
  <c r="AM2089" i="29"/>
  <c r="AL2089" i="29"/>
  <c r="AK2089" i="29"/>
  <c r="AJ2089" i="29"/>
  <c r="P2089" i="29"/>
  <c r="Q2089" i="29" s="1"/>
  <c r="R2089" i="29" s="1"/>
  <c r="H2089" i="29"/>
  <c r="I2089" i="29" s="1"/>
  <c r="G2089" i="29"/>
  <c r="AS2088" i="29"/>
  <c r="AR2088" i="29"/>
  <c r="AQ2088" i="29"/>
  <c r="AP2088" i="29"/>
  <c r="AM2088" i="29"/>
  <c r="AL2088" i="29"/>
  <c r="AK2088" i="29"/>
  <c r="AJ2088" i="29"/>
  <c r="P2088" i="29"/>
  <c r="Q2088" i="29" s="1"/>
  <c r="R2088" i="29" s="1"/>
  <c r="G2088" i="29"/>
  <c r="H2088" i="29" s="1"/>
  <c r="I2088" i="29" s="1"/>
  <c r="AS2087" i="29"/>
  <c r="AR2087" i="29"/>
  <c r="AQ2087" i="29"/>
  <c r="AP2087" i="29"/>
  <c r="AM2087" i="29"/>
  <c r="AL2087" i="29"/>
  <c r="AK2087" i="29"/>
  <c r="AJ2087" i="29"/>
  <c r="R2087" i="29"/>
  <c r="Q2087" i="29"/>
  <c r="P2087" i="29"/>
  <c r="G2087" i="29"/>
  <c r="H2087" i="29" s="1"/>
  <c r="I2087" i="29" s="1"/>
  <c r="AS2086" i="29"/>
  <c r="AR2086" i="29"/>
  <c r="AQ2086" i="29"/>
  <c r="AP2086" i="29"/>
  <c r="AM2086" i="29"/>
  <c r="AL2086" i="29"/>
  <c r="AK2086" i="29"/>
  <c r="AJ2086" i="29"/>
  <c r="Q2086" i="29"/>
  <c r="R2086" i="29" s="1"/>
  <c r="P2086" i="29"/>
  <c r="G2086" i="29"/>
  <c r="H2086" i="29" s="1"/>
  <c r="I2086" i="29" s="1"/>
  <c r="AS2085" i="29"/>
  <c r="AR2085" i="29"/>
  <c r="AQ2085" i="29"/>
  <c r="AP2085" i="29"/>
  <c r="AM2085" i="29"/>
  <c r="AL2085" i="29"/>
  <c r="AK2085" i="29"/>
  <c r="AJ2085" i="29"/>
  <c r="P2085" i="29"/>
  <c r="Q2085" i="29" s="1"/>
  <c r="R2085" i="29" s="1"/>
  <c r="G2085" i="29"/>
  <c r="H2085" i="29" s="1"/>
  <c r="I2085" i="29" s="1"/>
  <c r="AS2084" i="29"/>
  <c r="AR2084" i="29"/>
  <c r="AQ2084" i="29"/>
  <c r="AP2084" i="29"/>
  <c r="AM2084" i="29"/>
  <c r="AL2084" i="29"/>
  <c r="AK2084" i="29"/>
  <c r="AJ2084" i="29"/>
  <c r="P2084" i="29"/>
  <c r="Q2084" i="29" s="1"/>
  <c r="R2084" i="29" s="1"/>
  <c r="H2084" i="29"/>
  <c r="I2084" i="29" s="1"/>
  <c r="G2084" i="29"/>
  <c r="AS2083" i="29"/>
  <c r="AR2083" i="29"/>
  <c r="AQ2083" i="29"/>
  <c r="AP2083" i="29"/>
  <c r="AM2083" i="29"/>
  <c r="AL2083" i="29"/>
  <c r="AK2083" i="29"/>
  <c r="AJ2083" i="29"/>
  <c r="P2083" i="29"/>
  <c r="Q2083" i="29" s="1"/>
  <c r="R2083" i="29" s="1"/>
  <c r="H2083" i="29"/>
  <c r="I2083" i="29" s="1"/>
  <c r="G2083" i="29"/>
  <c r="AS2082" i="29"/>
  <c r="AR2082" i="29"/>
  <c r="AQ2082" i="29"/>
  <c r="AP2082" i="29"/>
  <c r="AM2082" i="29"/>
  <c r="AL2082" i="29"/>
  <c r="AK2082" i="29"/>
  <c r="AJ2082" i="29"/>
  <c r="P2082" i="29"/>
  <c r="Q2082" i="29" s="1"/>
  <c r="R2082" i="29" s="1"/>
  <c r="G2082" i="29"/>
  <c r="H2082" i="29" s="1"/>
  <c r="I2082" i="29" s="1"/>
  <c r="AS2081" i="29"/>
  <c r="AR2081" i="29"/>
  <c r="AQ2081" i="29"/>
  <c r="AP2081" i="29"/>
  <c r="AM2081" i="29"/>
  <c r="AL2081" i="29"/>
  <c r="AK2081" i="29"/>
  <c r="AJ2081" i="29"/>
  <c r="Q2081" i="29"/>
  <c r="R2081" i="29" s="1"/>
  <c r="P2081" i="29"/>
  <c r="G2081" i="29"/>
  <c r="H2081" i="29" s="1"/>
  <c r="I2081" i="29" s="1"/>
  <c r="AS2080" i="29"/>
  <c r="AR2080" i="29"/>
  <c r="AQ2080" i="29"/>
  <c r="AP2080" i="29"/>
  <c r="AM2080" i="29"/>
  <c r="AL2080" i="29"/>
  <c r="AK2080" i="29"/>
  <c r="AJ2080" i="29"/>
  <c r="P2080" i="29"/>
  <c r="Q2080" i="29" s="1"/>
  <c r="R2080" i="29" s="1"/>
  <c r="G2080" i="29"/>
  <c r="H2080" i="29" s="1"/>
  <c r="I2080" i="29" s="1"/>
  <c r="AS2079" i="29"/>
  <c r="AR2079" i="29"/>
  <c r="AQ2079" i="29"/>
  <c r="AP2079" i="29"/>
  <c r="AM2079" i="29"/>
  <c r="AL2079" i="29"/>
  <c r="AK2079" i="29"/>
  <c r="AJ2079" i="29"/>
  <c r="P2079" i="29"/>
  <c r="Q2079" i="29" s="1"/>
  <c r="R2079" i="29" s="1"/>
  <c r="G2079" i="29"/>
  <c r="H2079" i="29" s="1"/>
  <c r="I2079" i="29" s="1"/>
  <c r="AS2078" i="29"/>
  <c r="AR2078" i="29"/>
  <c r="AQ2078" i="29"/>
  <c r="AP2078" i="29"/>
  <c r="AM2078" i="29"/>
  <c r="AL2078" i="29"/>
  <c r="AK2078" i="29"/>
  <c r="AJ2078" i="29"/>
  <c r="P2078" i="29"/>
  <c r="Q2078" i="29" s="1"/>
  <c r="R2078" i="29" s="1"/>
  <c r="H2078" i="29"/>
  <c r="I2078" i="29" s="1"/>
  <c r="G2078" i="29"/>
  <c r="AS2077" i="29"/>
  <c r="AR2077" i="29"/>
  <c r="AQ2077" i="29"/>
  <c r="AP2077" i="29"/>
  <c r="AM2077" i="29"/>
  <c r="AL2077" i="29"/>
  <c r="AK2077" i="29"/>
  <c r="AJ2077" i="29"/>
  <c r="Q2077" i="29"/>
  <c r="R2077" i="29" s="1"/>
  <c r="P2077" i="29"/>
  <c r="H2077" i="29"/>
  <c r="I2077" i="29" s="1"/>
  <c r="G2077" i="29"/>
  <c r="AS2076" i="29"/>
  <c r="AR2076" i="29"/>
  <c r="AQ2076" i="29"/>
  <c r="AP2076" i="29"/>
  <c r="AM2076" i="29"/>
  <c r="AL2076" i="29"/>
  <c r="AK2076" i="29"/>
  <c r="AJ2076" i="29"/>
  <c r="P2076" i="29"/>
  <c r="Q2076" i="29" s="1"/>
  <c r="R2076" i="29" s="1"/>
  <c r="G2076" i="29"/>
  <c r="H2076" i="29" s="1"/>
  <c r="I2076" i="29" s="1"/>
  <c r="AS2075" i="29"/>
  <c r="AR2075" i="29"/>
  <c r="AQ2075" i="29"/>
  <c r="AP2075" i="29"/>
  <c r="AM2075" i="29"/>
  <c r="AL2075" i="29"/>
  <c r="AK2075" i="29"/>
  <c r="AJ2075" i="29"/>
  <c r="P2075" i="29"/>
  <c r="P2069" i="29" s="1"/>
  <c r="Q2069" i="29" s="1"/>
  <c r="R2069" i="29" s="1"/>
  <c r="G2075" i="29"/>
  <c r="H2075" i="29" s="1"/>
  <c r="I2075" i="29" s="1"/>
  <c r="AS2074" i="29"/>
  <c r="AR2074" i="29"/>
  <c r="AQ2074" i="29"/>
  <c r="AP2074" i="29"/>
  <c r="AM2074" i="29"/>
  <c r="AL2074" i="29"/>
  <c r="AK2074" i="29"/>
  <c r="AJ2074" i="29"/>
  <c r="P2074" i="29"/>
  <c r="Q2074" i="29" s="1"/>
  <c r="R2074" i="29" s="1"/>
  <c r="G2074" i="29"/>
  <c r="H2074" i="29" s="1"/>
  <c r="I2074" i="29" s="1"/>
  <c r="AS2073" i="29"/>
  <c r="AR2073" i="29"/>
  <c r="AQ2073" i="29"/>
  <c r="AP2073" i="29"/>
  <c r="AM2073" i="29"/>
  <c r="AL2073" i="29"/>
  <c r="AK2073" i="29"/>
  <c r="AJ2073" i="29"/>
  <c r="P2073" i="29"/>
  <c r="G2073" i="29"/>
  <c r="AS2072" i="29"/>
  <c r="AR2072" i="29"/>
  <c r="AQ2072" i="29"/>
  <c r="AP2072" i="29"/>
  <c r="AM2072" i="29"/>
  <c r="AL2072" i="29"/>
  <c r="AK2072" i="29"/>
  <c r="AJ2072" i="29"/>
  <c r="AS2071" i="29"/>
  <c r="AR2071" i="29"/>
  <c r="AQ2071" i="29"/>
  <c r="AP2071" i="29"/>
  <c r="AM2071" i="29"/>
  <c r="AL2071" i="29"/>
  <c r="AK2071" i="29"/>
  <c r="AJ2071" i="29"/>
  <c r="G2071" i="29"/>
  <c r="H2071" i="29" s="1"/>
  <c r="I2071" i="29" s="1"/>
  <c r="AS2070" i="29"/>
  <c r="AR2070" i="29"/>
  <c r="AQ2070" i="29"/>
  <c r="AP2070" i="29"/>
  <c r="AM2070" i="29"/>
  <c r="AL2070" i="29"/>
  <c r="AK2070" i="29"/>
  <c r="AJ2070" i="29"/>
  <c r="AS2069" i="29"/>
  <c r="AR2069" i="29"/>
  <c r="AQ2069" i="29"/>
  <c r="AP2069" i="29"/>
  <c r="AM2069" i="29"/>
  <c r="AL2069" i="29"/>
  <c r="AK2069" i="29"/>
  <c r="AJ2069" i="29"/>
  <c r="AS2068" i="29"/>
  <c r="AR2068" i="29"/>
  <c r="AQ2068" i="29"/>
  <c r="AP2068" i="29"/>
  <c r="AM2068" i="29"/>
  <c r="AL2068" i="29"/>
  <c r="AK2068" i="29"/>
  <c r="AJ2068" i="29"/>
  <c r="R2066" i="29"/>
  <c r="Q2066" i="29"/>
  <c r="O2066" i="29"/>
  <c r="N2066" i="29"/>
  <c r="M2066" i="29"/>
  <c r="L2066" i="29"/>
  <c r="I2066" i="29"/>
  <c r="H2066" i="29"/>
  <c r="F2066" i="29"/>
  <c r="E2066" i="29"/>
  <c r="D2066" i="29"/>
  <c r="C2066" i="29"/>
  <c r="K2064" i="29"/>
  <c r="B2064" i="29"/>
  <c r="P2061" i="29"/>
  <c r="G2061" i="29"/>
  <c r="AS2060" i="29"/>
  <c r="AR2060" i="29"/>
  <c r="AQ2060" i="29"/>
  <c r="AP2060" i="29"/>
  <c r="AM2060" i="29"/>
  <c r="AL2060" i="29"/>
  <c r="AK2060" i="29"/>
  <c r="AJ2060" i="29"/>
  <c r="P2060" i="29"/>
  <c r="Q2060" i="29" s="1"/>
  <c r="R2060" i="29" s="1"/>
  <c r="G2060" i="29"/>
  <c r="H2060" i="29" s="1"/>
  <c r="I2060" i="29" s="1"/>
  <c r="AS2059" i="29"/>
  <c r="AR2059" i="29"/>
  <c r="AQ2059" i="29"/>
  <c r="AP2059" i="29"/>
  <c r="AM2059" i="29"/>
  <c r="AL2059" i="29"/>
  <c r="AK2059" i="29"/>
  <c r="AJ2059" i="29"/>
  <c r="P2059" i="29"/>
  <c r="G2059" i="29"/>
  <c r="AS2058" i="29"/>
  <c r="AR2058" i="29"/>
  <c r="AQ2058" i="29"/>
  <c r="AP2058" i="29"/>
  <c r="AM2058" i="29"/>
  <c r="AL2058" i="29"/>
  <c r="AK2058" i="29"/>
  <c r="AJ2058" i="29"/>
  <c r="P2058" i="29"/>
  <c r="Q2058" i="29" s="1"/>
  <c r="R2058" i="29" s="1"/>
  <c r="H2058" i="29"/>
  <c r="I2058" i="29" s="1"/>
  <c r="G2058" i="29"/>
  <c r="AS2057" i="29"/>
  <c r="AR2057" i="29"/>
  <c r="AQ2057" i="29"/>
  <c r="AP2057" i="29"/>
  <c r="AM2057" i="29"/>
  <c r="AL2057" i="29"/>
  <c r="AK2057" i="29"/>
  <c r="AJ2057" i="29"/>
  <c r="Q2057" i="29"/>
  <c r="R2057" i="29" s="1"/>
  <c r="P2057" i="29"/>
  <c r="H2057" i="29"/>
  <c r="I2057" i="29" s="1"/>
  <c r="G2057" i="29"/>
  <c r="AS2056" i="29"/>
  <c r="AR2056" i="29"/>
  <c r="AQ2056" i="29"/>
  <c r="AP2056" i="29"/>
  <c r="AM2056" i="29"/>
  <c r="AL2056" i="29"/>
  <c r="AK2056" i="29"/>
  <c r="AJ2056" i="29"/>
  <c r="P2056" i="29"/>
  <c r="G2056" i="29"/>
  <c r="AS2055" i="29"/>
  <c r="AR2055" i="29"/>
  <c r="AQ2055" i="29"/>
  <c r="AP2055" i="29"/>
  <c r="AM2055" i="29"/>
  <c r="AL2055" i="29"/>
  <c r="AK2055" i="29"/>
  <c r="AJ2055" i="29"/>
  <c r="Q2055" i="29"/>
  <c r="R2055" i="29" s="1"/>
  <c r="P2055" i="29"/>
  <c r="G2055" i="29"/>
  <c r="AS2054" i="29"/>
  <c r="AR2054" i="29"/>
  <c r="AQ2054" i="29"/>
  <c r="AP2054" i="29"/>
  <c r="AM2054" i="29"/>
  <c r="AL2054" i="29"/>
  <c r="AK2054" i="29"/>
  <c r="AJ2054" i="29"/>
  <c r="P2054" i="29"/>
  <c r="Q2054" i="29" s="1"/>
  <c r="R2054" i="29" s="1"/>
  <c r="H2054" i="29"/>
  <c r="I2054" i="29" s="1"/>
  <c r="G2054" i="29"/>
  <c r="AS2053" i="29"/>
  <c r="AR2053" i="29"/>
  <c r="AQ2053" i="29"/>
  <c r="AP2053" i="29"/>
  <c r="AM2053" i="29"/>
  <c r="AL2053" i="29"/>
  <c r="AK2053" i="29"/>
  <c r="AJ2053" i="29"/>
  <c r="P2053" i="29"/>
  <c r="G2053" i="29"/>
  <c r="AS2052" i="29"/>
  <c r="AR2052" i="29"/>
  <c r="AQ2052" i="29"/>
  <c r="AP2052" i="29"/>
  <c r="AM2052" i="29"/>
  <c r="AL2052" i="29"/>
  <c r="AK2052" i="29"/>
  <c r="AJ2052" i="29"/>
  <c r="P2052" i="29"/>
  <c r="Q2052" i="29" s="1"/>
  <c r="R2052" i="29" s="1"/>
  <c r="G2052" i="29"/>
  <c r="H2052" i="29" s="1"/>
  <c r="I2052" i="29" s="1"/>
  <c r="AS2051" i="29"/>
  <c r="AR2051" i="29"/>
  <c r="AQ2051" i="29"/>
  <c r="AP2051" i="29"/>
  <c r="AM2051" i="29"/>
  <c r="AL2051" i="29"/>
  <c r="AK2051" i="29"/>
  <c r="AJ2051" i="29"/>
  <c r="P2051" i="29"/>
  <c r="Q2051" i="29" s="1"/>
  <c r="R2051" i="29" s="1"/>
  <c r="G2051" i="29"/>
  <c r="H2051" i="29" s="1"/>
  <c r="I2051" i="29" s="1"/>
  <c r="AS2050" i="29"/>
  <c r="AR2050" i="29"/>
  <c r="AQ2050" i="29"/>
  <c r="AP2050" i="29"/>
  <c r="AM2050" i="29"/>
  <c r="AL2050" i="29"/>
  <c r="AK2050" i="29"/>
  <c r="AJ2050" i="29"/>
  <c r="P2050" i="29"/>
  <c r="G2050" i="29"/>
  <c r="AS2049" i="29"/>
  <c r="AR2049" i="29"/>
  <c r="AQ2049" i="29"/>
  <c r="AP2049" i="29"/>
  <c r="AM2049" i="29"/>
  <c r="AL2049" i="29"/>
  <c r="AK2049" i="29"/>
  <c r="AJ2049" i="29"/>
  <c r="P2049" i="29"/>
  <c r="Q2049" i="29" s="1"/>
  <c r="R2049" i="29" s="1"/>
  <c r="G2049" i="29"/>
  <c r="H2049" i="29" s="1"/>
  <c r="I2049" i="29" s="1"/>
  <c r="AS2048" i="29"/>
  <c r="AR2048" i="29"/>
  <c r="AQ2048" i="29"/>
  <c r="AP2048" i="29"/>
  <c r="AM2048" i="29"/>
  <c r="AL2048" i="29"/>
  <c r="AK2048" i="29"/>
  <c r="AJ2048" i="29"/>
  <c r="P2048" i="29"/>
  <c r="Q2048" i="29" s="1"/>
  <c r="R2048" i="29" s="1"/>
  <c r="G2048" i="29"/>
  <c r="H2048" i="29" s="1"/>
  <c r="I2048" i="29" s="1"/>
  <c r="AS2047" i="29"/>
  <c r="AR2047" i="29"/>
  <c r="AQ2047" i="29"/>
  <c r="AP2047" i="29"/>
  <c r="AM2047" i="29"/>
  <c r="AL2047" i="29"/>
  <c r="AK2047" i="29"/>
  <c r="AJ2047" i="29"/>
  <c r="P2047" i="29"/>
  <c r="Q2047" i="29" s="1"/>
  <c r="R2047" i="29" s="1"/>
  <c r="G2047" i="29"/>
  <c r="H2047" i="29" s="1"/>
  <c r="I2047" i="29" s="1"/>
  <c r="AS2046" i="29"/>
  <c r="AR2046" i="29"/>
  <c r="AQ2046" i="29"/>
  <c r="AP2046" i="29"/>
  <c r="AM2046" i="29"/>
  <c r="AL2046" i="29"/>
  <c r="AK2046" i="29"/>
  <c r="AJ2046" i="29"/>
  <c r="P2046" i="29"/>
  <c r="Q2046" i="29" s="1"/>
  <c r="R2046" i="29" s="1"/>
  <c r="G2046" i="29"/>
  <c r="H2046" i="29" s="1"/>
  <c r="I2046" i="29" s="1"/>
  <c r="AS2045" i="29"/>
  <c r="AR2045" i="29"/>
  <c r="AQ2045" i="29"/>
  <c r="AP2045" i="29"/>
  <c r="AM2045" i="29"/>
  <c r="AL2045" i="29"/>
  <c r="AK2045" i="29"/>
  <c r="AJ2045" i="29"/>
  <c r="P2045" i="29"/>
  <c r="Q2045" i="29" s="1"/>
  <c r="R2045" i="29" s="1"/>
  <c r="H2045" i="29"/>
  <c r="I2045" i="29" s="1"/>
  <c r="G2045" i="29"/>
  <c r="AS2044" i="29"/>
  <c r="AR2044" i="29"/>
  <c r="AQ2044" i="29"/>
  <c r="AP2044" i="29"/>
  <c r="AM2044" i="29"/>
  <c r="AL2044" i="29"/>
  <c r="AK2044" i="29"/>
  <c r="AJ2044" i="29"/>
  <c r="P2044" i="29"/>
  <c r="G2044" i="29"/>
  <c r="AS2043" i="29"/>
  <c r="AR2043" i="29"/>
  <c r="AQ2043" i="29"/>
  <c r="AP2043" i="29"/>
  <c r="AM2043" i="29"/>
  <c r="AL2043" i="29"/>
  <c r="AK2043" i="29"/>
  <c r="AJ2043" i="29"/>
  <c r="P2043" i="29"/>
  <c r="Q2043" i="29" s="1"/>
  <c r="R2043" i="29" s="1"/>
  <c r="G2043" i="29"/>
  <c r="AS2042" i="29"/>
  <c r="AR2042" i="29"/>
  <c r="AQ2042" i="29"/>
  <c r="AP2042" i="29"/>
  <c r="AM2042" i="29"/>
  <c r="AL2042" i="29"/>
  <c r="AK2042" i="29"/>
  <c r="AJ2042" i="29"/>
  <c r="AS2041" i="29"/>
  <c r="AR2041" i="29"/>
  <c r="AQ2041" i="29"/>
  <c r="AP2041" i="29"/>
  <c r="AM2041" i="29"/>
  <c r="AL2041" i="29"/>
  <c r="AK2041" i="29"/>
  <c r="AJ2041" i="29"/>
  <c r="AS2040" i="29"/>
  <c r="AR2040" i="29"/>
  <c r="AQ2040" i="29"/>
  <c r="AP2040" i="29"/>
  <c r="AM2040" i="29"/>
  <c r="AL2040" i="29"/>
  <c r="AK2040" i="29"/>
  <c r="AJ2040" i="29"/>
  <c r="G2040" i="29"/>
  <c r="H2040" i="29" s="1"/>
  <c r="I2040" i="29" s="1"/>
  <c r="AS2039" i="29"/>
  <c r="AR2039" i="29"/>
  <c r="AQ2039" i="29"/>
  <c r="AP2039" i="29"/>
  <c r="AM2039" i="29"/>
  <c r="AL2039" i="29"/>
  <c r="AK2039" i="29"/>
  <c r="AJ2039" i="29"/>
  <c r="AS2038" i="29"/>
  <c r="AR2038" i="29"/>
  <c r="AQ2038" i="29"/>
  <c r="AP2038" i="29"/>
  <c r="AM2038" i="29"/>
  <c r="AL2038" i="29"/>
  <c r="AK2038" i="29"/>
  <c r="AJ2038" i="29"/>
  <c r="R2036" i="29"/>
  <c r="Q2036" i="29"/>
  <c r="O2036" i="29"/>
  <c r="N2036" i="29"/>
  <c r="M2036" i="29"/>
  <c r="L2036" i="29"/>
  <c r="I2036" i="29"/>
  <c r="H2036" i="29"/>
  <c r="F2036" i="29"/>
  <c r="E2036" i="29"/>
  <c r="D2036" i="29"/>
  <c r="C2036" i="29"/>
  <c r="K2034" i="29"/>
  <c r="B2034" i="29"/>
  <c r="AS2030" i="29"/>
  <c r="AR2030" i="29"/>
  <c r="AQ2030" i="29"/>
  <c r="AP2030" i="29"/>
  <c r="AM2030" i="29"/>
  <c r="AL2030" i="29"/>
  <c r="AK2030" i="29"/>
  <c r="AJ2030" i="29"/>
  <c r="AS2029" i="29"/>
  <c r="AR2029" i="29"/>
  <c r="AQ2029" i="29"/>
  <c r="AP2029" i="29"/>
  <c r="AM2029" i="29"/>
  <c r="AL2029" i="29"/>
  <c r="AK2029" i="29"/>
  <c r="AJ2029" i="29"/>
  <c r="AS2028" i="29"/>
  <c r="AR2028" i="29"/>
  <c r="AQ2028" i="29"/>
  <c r="AP2028" i="29"/>
  <c r="AM2028" i="29"/>
  <c r="AL2028" i="29"/>
  <c r="AK2028" i="29"/>
  <c r="AJ2028" i="29"/>
  <c r="AS2027" i="29"/>
  <c r="AR2027" i="29"/>
  <c r="AQ2027" i="29"/>
  <c r="AP2027" i="29"/>
  <c r="AM2027" i="29"/>
  <c r="AL2027" i="29"/>
  <c r="AK2027" i="29"/>
  <c r="AJ2027" i="29"/>
  <c r="AS2026" i="29"/>
  <c r="AR2026" i="29"/>
  <c r="AQ2026" i="29"/>
  <c r="AP2026" i="29"/>
  <c r="AM2026" i="29"/>
  <c r="AL2026" i="29"/>
  <c r="AK2026" i="29"/>
  <c r="AJ2026" i="29"/>
  <c r="AS2025" i="29"/>
  <c r="AR2025" i="29"/>
  <c r="AQ2025" i="29"/>
  <c r="AP2025" i="29"/>
  <c r="AM2025" i="29"/>
  <c r="AL2025" i="29"/>
  <c r="AK2025" i="29"/>
  <c r="AJ2025" i="29"/>
  <c r="AS2024" i="29"/>
  <c r="AR2024" i="29"/>
  <c r="AQ2024" i="29"/>
  <c r="AP2024" i="29"/>
  <c r="AM2024" i="29"/>
  <c r="AL2024" i="29"/>
  <c r="AK2024" i="29"/>
  <c r="AJ2024" i="29"/>
  <c r="AS2023" i="29"/>
  <c r="AR2023" i="29"/>
  <c r="AQ2023" i="29"/>
  <c r="AP2023" i="29"/>
  <c r="AM2023" i="29"/>
  <c r="AL2023" i="29"/>
  <c r="AK2023" i="29"/>
  <c r="AJ2023" i="29"/>
  <c r="AS2022" i="29"/>
  <c r="AR2022" i="29"/>
  <c r="AQ2022" i="29"/>
  <c r="AP2022" i="29"/>
  <c r="AM2022" i="29"/>
  <c r="AL2022" i="29"/>
  <c r="AK2022" i="29"/>
  <c r="AJ2022" i="29"/>
  <c r="AS2021" i="29"/>
  <c r="AR2021" i="29"/>
  <c r="AQ2021" i="29"/>
  <c r="AP2021" i="29"/>
  <c r="AM2021" i="29"/>
  <c r="AL2021" i="29"/>
  <c r="AK2021" i="29"/>
  <c r="AJ2021" i="29"/>
  <c r="AS2020" i="29"/>
  <c r="AR2020" i="29"/>
  <c r="AQ2020" i="29"/>
  <c r="AP2020" i="29"/>
  <c r="AM2020" i="29"/>
  <c r="AL2020" i="29"/>
  <c r="AK2020" i="29"/>
  <c r="AJ2020" i="29"/>
  <c r="AS2019" i="29"/>
  <c r="AR2019" i="29"/>
  <c r="AQ2019" i="29"/>
  <c r="AP2019" i="29"/>
  <c r="AM2019" i="29"/>
  <c r="AL2019" i="29"/>
  <c r="AK2019" i="29"/>
  <c r="AJ2019" i="29"/>
  <c r="AS2018" i="29"/>
  <c r="AR2018" i="29"/>
  <c r="AQ2018" i="29"/>
  <c r="AP2018" i="29"/>
  <c r="AM2018" i="29"/>
  <c r="AL2018" i="29"/>
  <c r="AK2018" i="29"/>
  <c r="AJ2018" i="29"/>
  <c r="AS2017" i="29"/>
  <c r="AR2017" i="29"/>
  <c r="AQ2017" i="29"/>
  <c r="AP2017" i="29"/>
  <c r="AM2017" i="29"/>
  <c r="AL2017" i="29"/>
  <c r="AK2017" i="29"/>
  <c r="AJ2017" i="29"/>
  <c r="AS2016" i="29"/>
  <c r="AR2016" i="29"/>
  <c r="AQ2016" i="29"/>
  <c r="AP2016" i="29"/>
  <c r="AM2016" i="29"/>
  <c r="AL2016" i="29"/>
  <c r="AK2016" i="29"/>
  <c r="AJ2016" i="29"/>
  <c r="AS2015" i="29"/>
  <c r="AR2015" i="29"/>
  <c r="AQ2015" i="29"/>
  <c r="AP2015" i="29"/>
  <c r="AM2015" i="29"/>
  <c r="AL2015" i="29"/>
  <c r="AK2015" i="29"/>
  <c r="AJ2015" i="29"/>
  <c r="AS2014" i="29"/>
  <c r="AR2014" i="29"/>
  <c r="AQ2014" i="29"/>
  <c r="AP2014" i="29"/>
  <c r="AM2014" i="29"/>
  <c r="AL2014" i="29"/>
  <c r="AK2014" i="29"/>
  <c r="AJ2014" i="29"/>
  <c r="AS2013" i="29"/>
  <c r="AR2013" i="29"/>
  <c r="AQ2013" i="29"/>
  <c r="AP2013" i="29"/>
  <c r="AM2013" i="29"/>
  <c r="AL2013" i="29"/>
  <c r="AK2013" i="29"/>
  <c r="AJ2013" i="29"/>
  <c r="AS2012" i="29"/>
  <c r="AR2012" i="29"/>
  <c r="AQ2012" i="29"/>
  <c r="AP2012" i="29"/>
  <c r="AM2012" i="29"/>
  <c r="AL2012" i="29"/>
  <c r="AK2012" i="29"/>
  <c r="AJ2012" i="29"/>
  <c r="AS2011" i="29"/>
  <c r="AR2011" i="29"/>
  <c r="AQ2011" i="29"/>
  <c r="AP2011" i="29"/>
  <c r="AM2011" i="29"/>
  <c r="AL2011" i="29"/>
  <c r="AK2011" i="29"/>
  <c r="AJ2011" i="29"/>
  <c r="AS2010" i="29"/>
  <c r="AR2010" i="29"/>
  <c r="AQ2010" i="29"/>
  <c r="AP2010" i="29"/>
  <c r="AM2010" i="29"/>
  <c r="AL2010" i="29"/>
  <c r="AK2010" i="29"/>
  <c r="AJ2010" i="29"/>
  <c r="AS2009" i="29"/>
  <c r="AR2009" i="29"/>
  <c r="AQ2009" i="29"/>
  <c r="AP2009" i="29"/>
  <c r="AM2009" i="29"/>
  <c r="AL2009" i="29"/>
  <c r="AK2009" i="29"/>
  <c r="AJ2009" i="29"/>
  <c r="AS2008" i="29"/>
  <c r="AR2008" i="29"/>
  <c r="AQ2008" i="29"/>
  <c r="AP2008" i="29"/>
  <c r="AM2008" i="29"/>
  <c r="AL2008" i="29"/>
  <c r="AK2008" i="29"/>
  <c r="AJ2008" i="29"/>
  <c r="R2006" i="29"/>
  <c r="Q2006" i="29"/>
  <c r="O2006" i="29"/>
  <c r="N2006" i="29"/>
  <c r="M2006" i="29"/>
  <c r="L2006" i="29"/>
  <c r="I2006" i="29"/>
  <c r="H2006" i="29"/>
  <c r="F2006" i="29"/>
  <c r="E2006" i="29"/>
  <c r="D2006" i="29"/>
  <c r="C2006" i="29"/>
  <c r="P2000" i="29"/>
  <c r="G2000" i="29"/>
  <c r="AS1999" i="29"/>
  <c r="AR1999" i="29"/>
  <c r="AQ1999" i="29"/>
  <c r="AP1999" i="29"/>
  <c r="AM1999" i="29"/>
  <c r="AL1999" i="29"/>
  <c r="AK1999" i="29"/>
  <c r="AJ1999" i="29"/>
  <c r="Q1999" i="29"/>
  <c r="R1999" i="29" s="1"/>
  <c r="P1999" i="29"/>
  <c r="G1999" i="29"/>
  <c r="H1999" i="29" s="1"/>
  <c r="I1999" i="29" s="1"/>
  <c r="AS1998" i="29"/>
  <c r="AR1998" i="29"/>
  <c r="AQ1998" i="29"/>
  <c r="AP1998" i="29"/>
  <c r="AM1998" i="29"/>
  <c r="AL1998" i="29"/>
  <c r="AK1998" i="29"/>
  <c r="AJ1998" i="29"/>
  <c r="P1998" i="29"/>
  <c r="Q1998" i="29" s="1"/>
  <c r="R1998" i="29" s="1"/>
  <c r="G1998" i="29"/>
  <c r="H1998" i="29" s="1"/>
  <c r="I1998" i="29" s="1"/>
  <c r="AS1997" i="29"/>
  <c r="AR1997" i="29"/>
  <c r="AQ1997" i="29"/>
  <c r="AP1997" i="29"/>
  <c r="AM1997" i="29"/>
  <c r="AL1997" i="29"/>
  <c r="AK1997" i="29"/>
  <c r="AJ1997" i="29"/>
  <c r="P1997" i="29"/>
  <c r="Q1997" i="29" s="1"/>
  <c r="R1997" i="29" s="1"/>
  <c r="H1997" i="29"/>
  <c r="I1997" i="29" s="1"/>
  <c r="G1997" i="29"/>
  <c r="AS1996" i="29"/>
  <c r="AR1996" i="29"/>
  <c r="AQ1996" i="29"/>
  <c r="AP1996" i="29"/>
  <c r="AM1996" i="29"/>
  <c r="AL1996" i="29"/>
  <c r="AK1996" i="29"/>
  <c r="AJ1996" i="29"/>
  <c r="P1996" i="29"/>
  <c r="G1996" i="29"/>
  <c r="H1996" i="29" s="1"/>
  <c r="I1996" i="29" s="1"/>
  <c r="AS1995" i="29"/>
  <c r="AR1995" i="29"/>
  <c r="AQ1995" i="29"/>
  <c r="AP1995" i="29"/>
  <c r="AM1995" i="29"/>
  <c r="AL1995" i="29"/>
  <c r="AK1995" i="29"/>
  <c r="AJ1995" i="29"/>
  <c r="P1995" i="29"/>
  <c r="Q1995" i="29" s="1"/>
  <c r="R1995" i="29" s="1"/>
  <c r="G1995" i="29"/>
  <c r="H1995" i="29" s="1"/>
  <c r="I1995" i="29" s="1"/>
  <c r="AS1994" i="29"/>
  <c r="AR1994" i="29"/>
  <c r="AQ1994" i="29"/>
  <c r="AP1994" i="29"/>
  <c r="AM1994" i="29"/>
  <c r="AL1994" i="29"/>
  <c r="AK1994" i="29"/>
  <c r="AJ1994" i="29"/>
  <c r="P1994" i="29"/>
  <c r="Q1994" i="29" s="1"/>
  <c r="R1994" i="29" s="1"/>
  <c r="G1994" i="29"/>
  <c r="H1994" i="29" s="1"/>
  <c r="I1994" i="29" s="1"/>
  <c r="AS1993" i="29"/>
  <c r="AR1993" i="29"/>
  <c r="AQ1993" i="29"/>
  <c r="AP1993" i="29"/>
  <c r="AM1993" i="29"/>
  <c r="AL1993" i="29"/>
  <c r="AK1993" i="29"/>
  <c r="AJ1993" i="29"/>
  <c r="P1993" i="29"/>
  <c r="Q1993" i="29" s="1"/>
  <c r="R1993" i="29" s="1"/>
  <c r="G1993" i="29"/>
  <c r="H1993" i="29" s="1"/>
  <c r="I1993" i="29" s="1"/>
  <c r="AS1992" i="29"/>
  <c r="AR1992" i="29"/>
  <c r="AQ1992" i="29"/>
  <c r="AP1992" i="29"/>
  <c r="AM1992" i="29"/>
  <c r="AL1992" i="29"/>
  <c r="AK1992" i="29"/>
  <c r="AJ1992" i="29"/>
  <c r="P1992" i="29"/>
  <c r="Q1992" i="29" s="1"/>
  <c r="R1992" i="29" s="1"/>
  <c r="I1992" i="29"/>
  <c r="H1992" i="29"/>
  <c r="G1992" i="29"/>
  <c r="AS1991" i="29"/>
  <c r="AR1991" i="29"/>
  <c r="AQ1991" i="29"/>
  <c r="AP1991" i="29"/>
  <c r="AM1991" i="29"/>
  <c r="AL1991" i="29"/>
  <c r="AK1991" i="29"/>
  <c r="AJ1991" i="29"/>
  <c r="P1991" i="29"/>
  <c r="Q1991" i="29" s="1"/>
  <c r="R1991" i="29" s="1"/>
  <c r="G1991" i="29"/>
  <c r="H1991" i="29" s="1"/>
  <c r="I1991" i="29" s="1"/>
  <c r="AS1990" i="29"/>
  <c r="AR1990" i="29"/>
  <c r="AQ1990" i="29"/>
  <c r="AP1990" i="29"/>
  <c r="AM1990" i="29"/>
  <c r="AL1990" i="29"/>
  <c r="AK1990" i="29"/>
  <c r="AJ1990" i="29"/>
  <c r="P1990" i="29"/>
  <c r="Q1990" i="29" s="1"/>
  <c r="R1990" i="29" s="1"/>
  <c r="G1990" i="29"/>
  <c r="H1990" i="29" s="1"/>
  <c r="I1990" i="29" s="1"/>
  <c r="AS1989" i="29"/>
  <c r="AR1989" i="29"/>
  <c r="AQ1989" i="29"/>
  <c r="AP1989" i="29"/>
  <c r="AM1989" i="29"/>
  <c r="AL1989" i="29"/>
  <c r="AK1989" i="29"/>
  <c r="AJ1989" i="29"/>
  <c r="P1989" i="29"/>
  <c r="Q1989" i="29" s="1"/>
  <c r="R1989" i="29" s="1"/>
  <c r="G1989" i="29"/>
  <c r="H1989" i="29" s="1"/>
  <c r="I1989" i="29" s="1"/>
  <c r="AS1988" i="29"/>
  <c r="AR1988" i="29"/>
  <c r="AQ1988" i="29"/>
  <c r="AP1988" i="29"/>
  <c r="AM1988" i="29"/>
  <c r="AL1988" i="29"/>
  <c r="AK1988" i="29"/>
  <c r="AJ1988" i="29"/>
  <c r="P1988" i="29"/>
  <c r="G1988" i="29"/>
  <c r="AS1987" i="29"/>
  <c r="AR1987" i="29"/>
  <c r="AQ1987" i="29"/>
  <c r="AP1987" i="29"/>
  <c r="AM1987" i="29"/>
  <c r="AL1987" i="29"/>
  <c r="AK1987" i="29"/>
  <c r="AJ1987" i="29"/>
  <c r="P1987" i="29"/>
  <c r="Q1987" i="29" s="1"/>
  <c r="R1987" i="29" s="1"/>
  <c r="G1987" i="29"/>
  <c r="H1987" i="29" s="1"/>
  <c r="I1987" i="29" s="1"/>
  <c r="AS1986" i="29"/>
  <c r="AR1986" i="29"/>
  <c r="AQ1986" i="29"/>
  <c r="AP1986" i="29"/>
  <c r="AM1986" i="29"/>
  <c r="AL1986" i="29"/>
  <c r="AK1986" i="29"/>
  <c r="AJ1986" i="29"/>
  <c r="Q1986" i="29"/>
  <c r="R1986" i="29" s="1"/>
  <c r="P1986" i="29"/>
  <c r="G1986" i="29"/>
  <c r="H1986" i="29" s="1"/>
  <c r="I1986" i="29" s="1"/>
  <c r="AS1985" i="29"/>
  <c r="AR1985" i="29"/>
  <c r="AQ1985" i="29"/>
  <c r="AP1985" i="29"/>
  <c r="AM1985" i="29"/>
  <c r="AL1985" i="29"/>
  <c r="AK1985" i="29"/>
  <c r="AJ1985" i="29"/>
  <c r="P1985" i="29"/>
  <c r="Q1985" i="29" s="1"/>
  <c r="R1985" i="29" s="1"/>
  <c r="H1985" i="29"/>
  <c r="I1985" i="29" s="1"/>
  <c r="G1985" i="29"/>
  <c r="AS1984" i="29"/>
  <c r="AR1984" i="29"/>
  <c r="AQ1984" i="29"/>
  <c r="AP1984" i="29"/>
  <c r="AM1984" i="29"/>
  <c r="AL1984" i="29"/>
  <c r="AK1984" i="29"/>
  <c r="AJ1984" i="29"/>
  <c r="P1984" i="29"/>
  <c r="Q1984" i="29" s="1"/>
  <c r="R1984" i="29" s="1"/>
  <c r="I1984" i="29"/>
  <c r="G1984" i="29"/>
  <c r="H1984" i="29" s="1"/>
  <c r="AS1983" i="29"/>
  <c r="AR1983" i="29"/>
  <c r="AQ1983" i="29"/>
  <c r="AP1983" i="29"/>
  <c r="AM1983" i="29"/>
  <c r="AL1983" i="29"/>
  <c r="AK1983" i="29"/>
  <c r="AJ1983" i="29"/>
  <c r="P1983" i="29"/>
  <c r="Q1983" i="29" s="1"/>
  <c r="R1983" i="29" s="1"/>
  <c r="H1983" i="29"/>
  <c r="I1983" i="29" s="1"/>
  <c r="G1983" i="29"/>
  <c r="G1978" i="29" s="1"/>
  <c r="H1978" i="29" s="1"/>
  <c r="I1978" i="29" s="1"/>
  <c r="AS1982" i="29"/>
  <c r="AR1982" i="29"/>
  <c r="AQ1982" i="29"/>
  <c r="AP1982" i="29"/>
  <c r="AM1982" i="29"/>
  <c r="AL1982" i="29"/>
  <c r="AK1982" i="29"/>
  <c r="AJ1982" i="29"/>
  <c r="P1982" i="29"/>
  <c r="I1982" i="29"/>
  <c r="H1982" i="29"/>
  <c r="G1982" i="29"/>
  <c r="AS1981" i="29"/>
  <c r="AR1981" i="29"/>
  <c r="AQ1981" i="29"/>
  <c r="AP1981" i="29"/>
  <c r="AM1981" i="29"/>
  <c r="AL1981" i="29"/>
  <c r="AK1981" i="29"/>
  <c r="AJ1981" i="29"/>
  <c r="AS1980" i="29"/>
  <c r="AR1980" i="29"/>
  <c r="AQ1980" i="29"/>
  <c r="AP1980" i="29"/>
  <c r="AM1980" i="29"/>
  <c r="AL1980" i="29"/>
  <c r="AK1980" i="29"/>
  <c r="AJ1980" i="29"/>
  <c r="AS1979" i="29"/>
  <c r="AR1979" i="29"/>
  <c r="AQ1979" i="29"/>
  <c r="AP1979" i="29"/>
  <c r="AM1979" i="29"/>
  <c r="AL1979" i="29"/>
  <c r="AK1979" i="29"/>
  <c r="AJ1979" i="29"/>
  <c r="AS1978" i="29"/>
  <c r="AR1978" i="29"/>
  <c r="AQ1978" i="29"/>
  <c r="AP1978" i="29"/>
  <c r="AM1978" i="29"/>
  <c r="AL1978" i="29"/>
  <c r="AK1978" i="29"/>
  <c r="AJ1978" i="29"/>
  <c r="P1978" i="29"/>
  <c r="Q1978" i="29" s="1"/>
  <c r="R1978" i="29" s="1"/>
  <c r="AS1977" i="29"/>
  <c r="AR1977" i="29"/>
  <c r="AQ1977" i="29"/>
  <c r="AP1977" i="29"/>
  <c r="AM1977" i="29"/>
  <c r="AL1977" i="29"/>
  <c r="AK1977" i="29"/>
  <c r="AJ1977" i="29"/>
  <c r="R1975" i="29"/>
  <c r="Q1975" i="29"/>
  <c r="O1975" i="29"/>
  <c r="N1975" i="29"/>
  <c r="M1975" i="29"/>
  <c r="L1975" i="29"/>
  <c r="I1975" i="29"/>
  <c r="H1975" i="29"/>
  <c r="F1975" i="29"/>
  <c r="E1975" i="29"/>
  <c r="D1975" i="29"/>
  <c r="C1975" i="29"/>
  <c r="K1973" i="29"/>
  <c r="B1973" i="29"/>
  <c r="P1970" i="29"/>
  <c r="G1970" i="29"/>
  <c r="AS1969" i="29"/>
  <c r="AR1969" i="29"/>
  <c r="AQ1969" i="29"/>
  <c r="AP1969" i="29"/>
  <c r="AM1969" i="29"/>
  <c r="AL1969" i="29"/>
  <c r="AK1969" i="29"/>
  <c r="AJ1969" i="29"/>
  <c r="P1969" i="29"/>
  <c r="Q1969" i="29" s="1"/>
  <c r="R1969" i="29" s="1"/>
  <c r="G1969" i="29"/>
  <c r="AS1968" i="29"/>
  <c r="AR1968" i="29"/>
  <c r="AQ1968" i="29"/>
  <c r="AP1968" i="29"/>
  <c r="AM1968" i="29"/>
  <c r="AL1968" i="29"/>
  <c r="AK1968" i="29"/>
  <c r="AJ1968" i="29"/>
  <c r="Q1968" i="29"/>
  <c r="R1968" i="29" s="1"/>
  <c r="P1968" i="29"/>
  <c r="G1968" i="29"/>
  <c r="H1968" i="29" s="1"/>
  <c r="I1968" i="29" s="1"/>
  <c r="AS1967" i="29"/>
  <c r="AR1967" i="29"/>
  <c r="AQ1967" i="29"/>
  <c r="AP1967" i="29"/>
  <c r="AM1967" i="29"/>
  <c r="AL1967" i="29"/>
  <c r="AK1967" i="29"/>
  <c r="AJ1967" i="29"/>
  <c r="P1967" i="29"/>
  <c r="G1967" i="29"/>
  <c r="AS1966" i="29"/>
  <c r="AR1966" i="29"/>
  <c r="AQ1966" i="29"/>
  <c r="AP1966" i="29"/>
  <c r="AM1966" i="29"/>
  <c r="AL1966" i="29"/>
  <c r="AK1966" i="29"/>
  <c r="AJ1966" i="29"/>
  <c r="P1966" i="29"/>
  <c r="H1966" i="29"/>
  <c r="I1966" i="29" s="1"/>
  <c r="G1966" i="29"/>
  <c r="AS1965" i="29"/>
  <c r="AR1965" i="29"/>
  <c r="AQ1965" i="29"/>
  <c r="AP1965" i="29"/>
  <c r="AM1965" i="29"/>
  <c r="AL1965" i="29"/>
  <c r="AK1965" i="29"/>
  <c r="AJ1965" i="29"/>
  <c r="Q1965" i="29"/>
  <c r="R1965" i="29" s="1"/>
  <c r="P1965" i="29"/>
  <c r="G1965" i="29"/>
  <c r="AS1964" i="29"/>
  <c r="AR1964" i="29"/>
  <c r="AQ1964" i="29"/>
  <c r="AP1964" i="29"/>
  <c r="AM1964" i="29"/>
  <c r="AL1964" i="29"/>
  <c r="AK1964" i="29"/>
  <c r="AJ1964" i="29"/>
  <c r="P1964" i="29"/>
  <c r="Q1964" i="29" s="1"/>
  <c r="R1964" i="29" s="1"/>
  <c r="G1964" i="29"/>
  <c r="AS1963" i="29"/>
  <c r="AR1963" i="29"/>
  <c r="AQ1963" i="29"/>
  <c r="AP1963" i="29"/>
  <c r="AM1963" i="29"/>
  <c r="AL1963" i="29"/>
  <c r="AK1963" i="29"/>
  <c r="AJ1963" i="29"/>
  <c r="P1963" i="29"/>
  <c r="Q1963" i="29" s="1"/>
  <c r="R1963" i="29" s="1"/>
  <c r="G1963" i="29"/>
  <c r="AS1962" i="29"/>
  <c r="AR1962" i="29"/>
  <c r="AQ1962" i="29"/>
  <c r="AP1962" i="29"/>
  <c r="AM1962" i="29"/>
  <c r="AL1962" i="29"/>
  <c r="AK1962" i="29"/>
  <c r="AJ1962" i="29"/>
  <c r="P1962" i="29"/>
  <c r="G1962" i="29"/>
  <c r="AS1961" i="29"/>
  <c r="AR1961" i="29"/>
  <c r="AQ1961" i="29"/>
  <c r="AP1961" i="29"/>
  <c r="AM1961" i="29"/>
  <c r="AL1961" i="29"/>
  <c r="AK1961" i="29"/>
  <c r="AJ1961" i="29"/>
  <c r="P1961" i="29"/>
  <c r="H1961" i="29"/>
  <c r="I1961" i="29" s="1"/>
  <c r="G1961" i="29"/>
  <c r="AS1960" i="29"/>
  <c r="AR1960" i="29"/>
  <c r="AQ1960" i="29"/>
  <c r="AP1960" i="29"/>
  <c r="AM1960" i="29"/>
  <c r="AL1960" i="29"/>
  <c r="AK1960" i="29"/>
  <c r="AJ1960" i="29"/>
  <c r="Q1960" i="29"/>
  <c r="R1960" i="29" s="1"/>
  <c r="P1960" i="29"/>
  <c r="H1960" i="29"/>
  <c r="I1960" i="29" s="1"/>
  <c r="G1960" i="29"/>
  <c r="AS1959" i="29"/>
  <c r="AR1959" i="29"/>
  <c r="AQ1959" i="29"/>
  <c r="AP1959" i="29"/>
  <c r="AM1959" i="29"/>
  <c r="AL1959" i="29"/>
  <c r="AK1959" i="29"/>
  <c r="AJ1959" i="29"/>
  <c r="P1959" i="29"/>
  <c r="Q1959" i="29" s="1"/>
  <c r="R1959" i="29" s="1"/>
  <c r="G1959" i="29"/>
  <c r="H1959" i="29" s="1"/>
  <c r="I1959" i="29" s="1"/>
  <c r="AS1958" i="29"/>
  <c r="AR1958" i="29"/>
  <c r="AQ1958" i="29"/>
  <c r="AP1958" i="29"/>
  <c r="AM1958" i="29"/>
  <c r="AL1958" i="29"/>
  <c r="AK1958" i="29"/>
  <c r="AJ1958" i="29"/>
  <c r="P1958" i="29"/>
  <c r="Q1958" i="29" s="1"/>
  <c r="R1958" i="29" s="1"/>
  <c r="G1958" i="29"/>
  <c r="H1958" i="29" s="1"/>
  <c r="I1958" i="29" s="1"/>
  <c r="AS1957" i="29"/>
  <c r="AR1957" i="29"/>
  <c r="AQ1957" i="29"/>
  <c r="AP1957" i="29"/>
  <c r="AM1957" i="29"/>
  <c r="AL1957" i="29"/>
  <c r="AK1957" i="29"/>
  <c r="AJ1957" i="29"/>
  <c r="P1957" i="29"/>
  <c r="Q1957" i="29" s="1"/>
  <c r="R1957" i="29" s="1"/>
  <c r="G1957" i="29"/>
  <c r="H1957" i="29" s="1"/>
  <c r="I1957" i="29" s="1"/>
  <c r="AS1956" i="29"/>
  <c r="AR1956" i="29"/>
  <c r="AQ1956" i="29"/>
  <c r="AP1956" i="29"/>
  <c r="AM1956" i="29"/>
  <c r="AL1956" i="29"/>
  <c r="AK1956" i="29"/>
  <c r="AJ1956" i="29"/>
  <c r="P1956" i="29"/>
  <c r="G1956" i="29"/>
  <c r="H1956" i="29" s="1"/>
  <c r="I1956" i="29" s="1"/>
  <c r="AS1955" i="29"/>
  <c r="AR1955" i="29"/>
  <c r="AQ1955" i="29"/>
  <c r="AP1955" i="29"/>
  <c r="AM1955" i="29"/>
  <c r="AL1955" i="29"/>
  <c r="AK1955" i="29"/>
  <c r="AJ1955" i="29"/>
  <c r="Q1955" i="29"/>
  <c r="R1955" i="29" s="1"/>
  <c r="P1955" i="29"/>
  <c r="G1955" i="29"/>
  <c r="H1955" i="29" s="1"/>
  <c r="I1955" i="29" s="1"/>
  <c r="AS1954" i="29"/>
  <c r="AR1954" i="29"/>
  <c r="AQ1954" i="29"/>
  <c r="AP1954" i="29"/>
  <c r="AM1954" i="29"/>
  <c r="AL1954" i="29"/>
  <c r="AK1954" i="29"/>
  <c r="AJ1954" i="29"/>
  <c r="P1954" i="29"/>
  <c r="G1954" i="29"/>
  <c r="H1954" i="29" s="1"/>
  <c r="I1954" i="29" s="1"/>
  <c r="AS1953" i="29"/>
  <c r="AR1953" i="29"/>
  <c r="AQ1953" i="29"/>
  <c r="AP1953" i="29"/>
  <c r="AM1953" i="29"/>
  <c r="AL1953" i="29"/>
  <c r="AK1953" i="29"/>
  <c r="AJ1953" i="29"/>
  <c r="P1953" i="29"/>
  <c r="Q1953" i="29" s="1"/>
  <c r="R1953" i="29" s="1"/>
  <c r="G1953" i="29"/>
  <c r="H1953" i="29" s="1"/>
  <c r="I1953" i="29" s="1"/>
  <c r="AS1952" i="29"/>
  <c r="AR1952" i="29"/>
  <c r="AQ1952" i="29"/>
  <c r="AP1952" i="29"/>
  <c r="AM1952" i="29"/>
  <c r="AL1952" i="29"/>
  <c r="AK1952" i="29"/>
  <c r="AJ1952" i="29"/>
  <c r="P1952" i="29"/>
  <c r="Q1952" i="29" s="1"/>
  <c r="R1952" i="29" s="1"/>
  <c r="I1952" i="29"/>
  <c r="G1952" i="29"/>
  <c r="H1952" i="29" s="1"/>
  <c r="AS1951" i="29"/>
  <c r="AR1951" i="29"/>
  <c r="AQ1951" i="29"/>
  <c r="AP1951" i="29"/>
  <c r="AM1951" i="29"/>
  <c r="AL1951" i="29"/>
  <c r="AK1951" i="29"/>
  <c r="AJ1951" i="29"/>
  <c r="AS1950" i="29"/>
  <c r="AR1950" i="29"/>
  <c r="AQ1950" i="29"/>
  <c r="AP1950" i="29"/>
  <c r="AM1950" i="29"/>
  <c r="AL1950" i="29"/>
  <c r="AK1950" i="29"/>
  <c r="AJ1950" i="29"/>
  <c r="AS1949" i="29"/>
  <c r="AR1949" i="29"/>
  <c r="AQ1949" i="29"/>
  <c r="AP1949" i="29"/>
  <c r="AM1949" i="29"/>
  <c r="AL1949" i="29"/>
  <c r="AK1949" i="29"/>
  <c r="AJ1949" i="29"/>
  <c r="AS1948" i="29"/>
  <c r="AR1948" i="29"/>
  <c r="AQ1948" i="29"/>
  <c r="AP1948" i="29"/>
  <c r="AM1948" i="29"/>
  <c r="AL1948" i="29"/>
  <c r="AK1948" i="29"/>
  <c r="AJ1948" i="29"/>
  <c r="P1948" i="29"/>
  <c r="Q1948" i="29" s="1"/>
  <c r="R1948" i="29" s="1"/>
  <c r="AS1947" i="29"/>
  <c r="AR1947" i="29"/>
  <c r="AQ1947" i="29"/>
  <c r="AP1947" i="29"/>
  <c r="AM1947" i="29"/>
  <c r="AL1947" i="29"/>
  <c r="AK1947" i="29"/>
  <c r="AJ1947" i="29"/>
  <c r="R1945" i="29"/>
  <c r="Q1945" i="29"/>
  <c r="O1945" i="29"/>
  <c r="N1945" i="29"/>
  <c r="M1945" i="29"/>
  <c r="L1945" i="29"/>
  <c r="I1945" i="29"/>
  <c r="H1945" i="29"/>
  <c r="F1945" i="29"/>
  <c r="E1945" i="29"/>
  <c r="D1945" i="29"/>
  <c r="C1945" i="29"/>
  <c r="K1943" i="29"/>
  <c r="B1943" i="29"/>
  <c r="AS1939" i="29"/>
  <c r="AR1939" i="29"/>
  <c r="AQ1939" i="29"/>
  <c r="AP1939" i="29"/>
  <c r="AM1939" i="29"/>
  <c r="AL1939" i="29"/>
  <c r="AK1939" i="29"/>
  <c r="AJ1939" i="29"/>
  <c r="AS1938" i="29"/>
  <c r="AR1938" i="29"/>
  <c r="AQ1938" i="29"/>
  <c r="AP1938" i="29"/>
  <c r="AM1938" i="29"/>
  <c r="AL1938" i="29"/>
  <c r="AK1938" i="29"/>
  <c r="AJ1938" i="29"/>
  <c r="AS1937" i="29"/>
  <c r="AR1937" i="29"/>
  <c r="AQ1937" i="29"/>
  <c r="AP1937" i="29"/>
  <c r="AM1937" i="29"/>
  <c r="AL1937" i="29"/>
  <c r="AK1937" i="29"/>
  <c r="AJ1937" i="29"/>
  <c r="AS1936" i="29"/>
  <c r="AR1936" i="29"/>
  <c r="AQ1936" i="29"/>
  <c r="AP1936" i="29"/>
  <c r="AM1936" i="29"/>
  <c r="AL1936" i="29"/>
  <c r="AK1936" i="29"/>
  <c r="AJ1936" i="29"/>
  <c r="AS1935" i="29"/>
  <c r="AR1935" i="29"/>
  <c r="AQ1935" i="29"/>
  <c r="AP1935" i="29"/>
  <c r="AM1935" i="29"/>
  <c r="AL1935" i="29"/>
  <c r="AK1935" i="29"/>
  <c r="AJ1935" i="29"/>
  <c r="AS1934" i="29"/>
  <c r="AR1934" i="29"/>
  <c r="AQ1934" i="29"/>
  <c r="AP1934" i="29"/>
  <c r="AM1934" i="29"/>
  <c r="AL1934" i="29"/>
  <c r="AK1934" i="29"/>
  <c r="AJ1934" i="29"/>
  <c r="AS1933" i="29"/>
  <c r="AR1933" i="29"/>
  <c r="AQ1933" i="29"/>
  <c r="AP1933" i="29"/>
  <c r="AM1933" i="29"/>
  <c r="AL1933" i="29"/>
  <c r="AK1933" i="29"/>
  <c r="AJ1933" i="29"/>
  <c r="AS1932" i="29"/>
  <c r="AR1932" i="29"/>
  <c r="AQ1932" i="29"/>
  <c r="AP1932" i="29"/>
  <c r="AM1932" i="29"/>
  <c r="AL1932" i="29"/>
  <c r="AK1932" i="29"/>
  <c r="AJ1932" i="29"/>
  <c r="AS1931" i="29"/>
  <c r="AR1931" i="29"/>
  <c r="AQ1931" i="29"/>
  <c r="AP1931" i="29"/>
  <c r="AM1931" i="29"/>
  <c r="AL1931" i="29"/>
  <c r="AK1931" i="29"/>
  <c r="AJ1931" i="29"/>
  <c r="AS1930" i="29"/>
  <c r="AR1930" i="29"/>
  <c r="AQ1930" i="29"/>
  <c r="AP1930" i="29"/>
  <c r="AM1930" i="29"/>
  <c r="AL1930" i="29"/>
  <c r="AK1930" i="29"/>
  <c r="AJ1930" i="29"/>
  <c r="AS1929" i="29"/>
  <c r="AR1929" i="29"/>
  <c r="AQ1929" i="29"/>
  <c r="AP1929" i="29"/>
  <c r="AM1929" i="29"/>
  <c r="AL1929" i="29"/>
  <c r="AK1929" i="29"/>
  <c r="AJ1929" i="29"/>
  <c r="AS1928" i="29"/>
  <c r="AR1928" i="29"/>
  <c r="AQ1928" i="29"/>
  <c r="AP1928" i="29"/>
  <c r="AM1928" i="29"/>
  <c r="AL1928" i="29"/>
  <c r="AK1928" i="29"/>
  <c r="AJ1928" i="29"/>
  <c r="AS1927" i="29"/>
  <c r="AR1927" i="29"/>
  <c r="AQ1927" i="29"/>
  <c r="AP1927" i="29"/>
  <c r="AM1927" i="29"/>
  <c r="AL1927" i="29"/>
  <c r="AK1927" i="29"/>
  <c r="AJ1927" i="29"/>
  <c r="AS1926" i="29"/>
  <c r="AR1926" i="29"/>
  <c r="AQ1926" i="29"/>
  <c r="AP1926" i="29"/>
  <c r="AM1926" i="29"/>
  <c r="AL1926" i="29"/>
  <c r="AK1926" i="29"/>
  <c r="AJ1926" i="29"/>
  <c r="AS1925" i="29"/>
  <c r="AR1925" i="29"/>
  <c r="AQ1925" i="29"/>
  <c r="AP1925" i="29"/>
  <c r="AM1925" i="29"/>
  <c r="AL1925" i="29"/>
  <c r="AK1925" i="29"/>
  <c r="AJ1925" i="29"/>
  <c r="AS1924" i="29"/>
  <c r="AR1924" i="29"/>
  <c r="AQ1924" i="29"/>
  <c r="AP1924" i="29"/>
  <c r="AM1924" i="29"/>
  <c r="AL1924" i="29"/>
  <c r="AK1924" i="29"/>
  <c r="AJ1924" i="29"/>
  <c r="AS1923" i="29"/>
  <c r="AR1923" i="29"/>
  <c r="AQ1923" i="29"/>
  <c r="AP1923" i="29"/>
  <c r="AM1923" i="29"/>
  <c r="AL1923" i="29"/>
  <c r="AK1923" i="29"/>
  <c r="AJ1923" i="29"/>
  <c r="AS1922" i="29"/>
  <c r="AR1922" i="29"/>
  <c r="AQ1922" i="29"/>
  <c r="AP1922" i="29"/>
  <c r="AM1922" i="29"/>
  <c r="AL1922" i="29"/>
  <c r="AK1922" i="29"/>
  <c r="AJ1922" i="29"/>
  <c r="AS1921" i="29"/>
  <c r="AR1921" i="29"/>
  <c r="AQ1921" i="29"/>
  <c r="AP1921" i="29"/>
  <c r="AM1921" i="29"/>
  <c r="AL1921" i="29"/>
  <c r="AK1921" i="29"/>
  <c r="AJ1921" i="29"/>
  <c r="AS1920" i="29"/>
  <c r="AR1920" i="29"/>
  <c r="AQ1920" i="29"/>
  <c r="AP1920" i="29"/>
  <c r="AM1920" i="29"/>
  <c r="AL1920" i="29"/>
  <c r="AK1920" i="29"/>
  <c r="AJ1920" i="29"/>
  <c r="AS1919" i="29"/>
  <c r="AR1919" i="29"/>
  <c r="AQ1919" i="29"/>
  <c r="AP1919" i="29"/>
  <c r="AM1919" i="29"/>
  <c r="AL1919" i="29"/>
  <c r="AK1919" i="29"/>
  <c r="AJ1919" i="29"/>
  <c r="AS1918" i="29"/>
  <c r="AR1918" i="29"/>
  <c r="AQ1918" i="29"/>
  <c r="AP1918" i="29"/>
  <c r="AM1918" i="29"/>
  <c r="AL1918" i="29"/>
  <c r="AK1918" i="29"/>
  <c r="AJ1918" i="29"/>
  <c r="AS1917" i="29"/>
  <c r="AR1917" i="29"/>
  <c r="AQ1917" i="29"/>
  <c r="AP1917" i="29"/>
  <c r="AM1917" i="29"/>
  <c r="AL1917" i="29"/>
  <c r="AK1917" i="29"/>
  <c r="AJ1917" i="29"/>
  <c r="R1915" i="29"/>
  <c r="Q1915" i="29"/>
  <c r="O1915" i="29"/>
  <c r="N1915" i="29"/>
  <c r="M1915" i="29"/>
  <c r="L1915" i="29"/>
  <c r="I1915" i="29"/>
  <c r="H1915" i="29"/>
  <c r="F1915" i="29"/>
  <c r="E1915" i="29"/>
  <c r="D1915" i="29"/>
  <c r="C1915" i="29"/>
  <c r="P1909" i="29"/>
  <c r="G1909" i="29"/>
  <c r="AS1908" i="29"/>
  <c r="AR1908" i="29"/>
  <c r="AQ1908" i="29"/>
  <c r="AP1908" i="29"/>
  <c r="AM1908" i="29"/>
  <c r="AL1908" i="29"/>
  <c r="AK1908" i="29"/>
  <c r="AJ1908" i="29"/>
  <c r="Q1908" i="29"/>
  <c r="R1908" i="29" s="1"/>
  <c r="P1908" i="29"/>
  <c r="H1908" i="29"/>
  <c r="I1908" i="29" s="1"/>
  <c r="G1908" i="29"/>
  <c r="AS1907" i="29"/>
  <c r="AR1907" i="29"/>
  <c r="AQ1907" i="29"/>
  <c r="AP1907" i="29"/>
  <c r="AM1907" i="29"/>
  <c r="AL1907" i="29"/>
  <c r="AK1907" i="29"/>
  <c r="AJ1907" i="29"/>
  <c r="P1907" i="29"/>
  <c r="Q1907" i="29" s="1"/>
  <c r="R1907" i="29" s="1"/>
  <c r="G1907" i="29"/>
  <c r="H1907" i="29" s="1"/>
  <c r="I1907" i="29" s="1"/>
  <c r="AS1906" i="29"/>
  <c r="AR1906" i="29"/>
  <c r="AQ1906" i="29"/>
  <c r="AP1906" i="29"/>
  <c r="AM1906" i="29"/>
  <c r="AL1906" i="29"/>
  <c r="AK1906" i="29"/>
  <c r="AJ1906" i="29"/>
  <c r="Q1906" i="29"/>
  <c r="R1906" i="29" s="1"/>
  <c r="P1906" i="29"/>
  <c r="H1906" i="29"/>
  <c r="I1906" i="29" s="1"/>
  <c r="G1906" i="29"/>
  <c r="AS1905" i="29"/>
  <c r="AR1905" i="29"/>
  <c r="AQ1905" i="29"/>
  <c r="AP1905" i="29"/>
  <c r="AM1905" i="29"/>
  <c r="AL1905" i="29"/>
  <c r="AK1905" i="29"/>
  <c r="AJ1905" i="29"/>
  <c r="Q1905" i="29"/>
  <c r="R1905" i="29" s="1"/>
  <c r="P1905" i="29"/>
  <c r="P1889" i="29" s="1"/>
  <c r="Q1889" i="29" s="1"/>
  <c r="R1889" i="29" s="1"/>
  <c r="G1905" i="29"/>
  <c r="H1905" i="29" s="1"/>
  <c r="I1905" i="29" s="1"/>
  <c r="AS1904" i="29"/>
  <c r="AR1904" i="29"/>
  <c r="AQ1904" i="29"/>
  <c r="AP1904" i="29"/>
  <c r="AM1904" i="29"/>
  <c r="AL1904" i="29"/>
  <c r="AK1904" i="29"/>
  <c r="AJ1904" i="29"/>
  <c r="Q1904" i="29"/>
  <c r="R1904" i="29" s="1"/>
  <c r="P1904" i="29"/>
  <c r="G1904" i="29"/>
  <c r="H1904" i="29" s="1"/>
  <c r="I1904" i="29" s="1"/>
  <c r="AS1903" i="29"/>
  <c r="AR1903" i="29"/>
  <c r="AQ1903" i="29"/>
  <c r="AP1903" i="29"/>
  <c r="AM1903" i="29"/>
  <c r="AL1903" i="29"/>
  <c r="AK1903" i="29"/>
  <c r="AJ1903" i="29"/>
  <c r="P1903" i="29"/>
  <c r="Q1903" i="29" s="1"/>
  <c r="R1903" i="29" s="1"/>
  <c r="G1903" i="29"/>
  <c r="H1903" i="29" s="1"/>
  <c r="I1903" i="29" s="1"/>
  <c r="AS1902" i="29"/>
  <c r="AR1902" i="29"/>
  <c r="AQ1902" i="29"/>
  <c r="AP1902" i="29"/>
  <c r="AM1902" i="29"/>
  <c r="AL1902" i="29"/>
  <c r="AK1902" i="29"/>
  <c r="AJ1902" i="29"/>
  <c r="P1902" i="29"/>
  <c r="Q1902" i="29" s="1"/>
  <c r="R1902" i="29" s="1"/>
  <c r="G1902" i="29"/>
  <c r="H1902" i="29" s="1"/>
  <c r="I1902" i="29" s="1"/>
  <c r="AS1901" i="29"/>
  <c r="AR1901" i="29"/>
  <c r="AQ1901" i="29"/>
  <c r="AP1901" i="29"/>
  <c r="AM1901" i="29"/>
  <c r="AL1901" i="29"/>
  <c r="AK1901" i="29"/>
  <c r="AJ1901" i="29"/>
  <c r="P1901" i="29"/>
  <c r="Q1901" i="29" s="1"/>
  <c r="R1901" i="29" s="1"/>
  <c r="G1901" i="29"/>
  <c r="H1901" i="29" s="1"/>
  <c r="I1901" i="29" s="1"/>
  <c r="AS1900" i="29"/>
  <c r="AR1900" i="29"/>
  <c r="AQ1900" i="29"/>
  <c r="AP1900" i="29"/>
  <c r="AM1900" i="29"/>
  <c r="AL1900" i="29"/>
  <c r="AK1900" i="29"/>
  <c r="AJ1900" i="29"/>
  <c r="Q1900" i="29"/>
  <c r="R1900" i="29" s="1"/>
  <c r="P1900" i="29"/>
  <c r="G1900" i="29"/>
  <c r="H1900" i="29" s="1"/>
  <c r="I1900" i="29" s="1"/>
  <c r="AS1899" i="29"/>
  <c r="AR1899" i="29"/>
  <c r="AQ1899" i="29"/>
  <c r="AP1899" i="29"/>
  <c r="AM1899" i="29"/>
  <c r="AL1899" i="29"/>
  <c r="AK1899" i="29"/>
  <c r="AJ1899" i="29"/>
  <c r="Q1899" i="29"/>
  <c r="R1899" i="29" s="1"/>
  <c r="P1899" i="29"/>
  <c r="H1899" i="29"/>
  <c r="I1899" i="29" s="1"/>
  <c r="G1899" i="29"/>
  <c r="AS1898" i="29"/>
  <c r="AR1898" i="29"/>
  <c r="AQ1898" i="29"/>
  <c r="AP1898" i="29"/>
  <c r="AM1898" i="29"/>
  <c r="AL1898" i="29"/>
  <c r="AK1898" i="29"/>
  <c r="AJ1898" i="29"/>
  <c r="P1898" i="29"/>
  <c r="Q1898" i="29" s="1"/>
  <c r="R1898" i="29" s="1"/>
  <c r="G1898" i="29"/>
  <c r="H1898" i="29" s="1"/>
  <c r="I1898" i="29" s="1"/>
  <c r="AS1897" i="29"/>
  <c r="AR1897" i="29"/>
  <c r="AQ1897" i="29"/>
  <c r="AP1897" i="29"/>
  <c r="AM1897" i="29"/>
  <c r="AL1897" i="29"/>
  <c r="AK1897" i="29"/>
  <c r="AJ1897" i="29"/>
  <c r="P1897" i="29"/>
  <c r="Q1897" i="29" s="1"/>
  <c r="R1897" i="29" s="1"/>
  <c r="G1897" i="29"/>
  <c r="H1897" i="29" s="1"/>
  <c r="I1897" i="29" s="1"/>
  <c r="AS1896" i="29"/>
  <c r="AR1896" i="29"/>
  <c r="AQ1896" i="29"/>
  <c r="AP1896" i="29"/>
  <c r="AM1896" i="29"/>
  <c r="AL1896" i="29"/>
  <c r="AK1896" i="29"/>
  <c r="AJ1896" i="29"/>
  <c r="P1896" i="29"/>
  <c r="Q1896" i="29" s="1"/>
  <c r="R1896" i="29" s="1"/>
  <c r="G1896" i="29"/>
  <c r="H1896" i="29" s="1"/>
  <c r="I1896" i="29" s="1"/>
  <c r="AS1895" i="29"/>
  <c r="AR1895" i="29"/>
  <c r="AQ1895" i="29"/>
  <c r="AP1895" i="29"/>
  <c r="AM1895" i="29"/>
  <c r="AL1895" i="29"/>
  <c r="AK1895" i="29"/>
  <c r="AJ1895" i="29"/>
  <c r="P1895" i="29"/>
  <c r="G1895" i="29"/>
  <c r="H1895" i="29" s="1"/>
  <c r="I1895" i="29" s="1"/>
  <c r="AS1894" i="29"/>
  <c r="AR1894" i="29"/>
  <c r="AQ1894" i="29"/>
  <c r="AP1894" i="29"/>
  <c r="AM1894" i="29"/>
  <c r="AL1894" i="29"/>
  <c r="AK1894" i="29"/>
  <c r="AJ1894" i="29"/>
  <c r="R1894" i="29"/>
  <c r="Q1894" i="29"/>
  <c r="P1894" i="29"/>
  <c r="G1894" i="29"/>
  <c r="G1888" i="29" s="1"/>
  <c r="H1888" i="29" s="1"/>
  <c r="I1888" i="29" s="1"/>
  <c r="AS1893" i="29"/>
  <c r="AR1893" i="29"/>
  <c r="AQ1893" i="29"/>
  <c r="AP1893" i="29"/>
  <c r="AM1893" i="29"/>
  <c r="AL1893" i="29"/>
  <c r="AK1893" i="29"/>
  <c r="AJ1893" i="29"/>
  <c r="Q1893" i="29"/>
  <c r="R1893" i="29" s="1"/>
  <c r="P1893" i="29"/>
  <c r="G1893" i="29"/>
  <c r="H1893" i="29" s="1"/>
  <c r="I1893" i="29" s="1"/>
  <c r="AS1892" i="29"/>
  <c r="AR1892" i="29"/>
  <c r="AQ1892" i="29"/>
  <c r="AP1892" i="29"/>
  <c r="AM1892" i="29"/>
  <c r="AL1892" i="29"/>
  <c r="AK1892" i="29"/>
  <c r="AJ1892" i="29"/>
  <c r="P1892" i="29"/>
  <c r="G1892" i="29"/>
  <c r="H1892" i="29" s="1"/>
  <c r="I1892" i="29" s="1"/>
  <c r="AS1891" i="29"/>
  <c r="AR1891" i="29"/>
  <c r="AQ1891" i="29"/>
  <c r="AP1891" i="29"/>
  <c r="AM1891" i="29"/>
  <c r="AL1891" i="29"/>
  <c r="AK1891" i="29"/>
  <c r="AJ1891" i="29"/>
  <c r="P1891" i="29"/>
  <c r="Q1891" i="29" s="1"/>
  <c r="R1891" i="29" s="1"/>
  <c r="I1891" i="29"/>
  <c r="G1891" i="29"/>
  <c r="H1891" i="29" s="1"/>
  <c r="AS1890" i="29"/>
  <c r="AR1890" i="29"/>
  <c r="AQ1890" i="29"/>
  <c r="AP1890" i="29"/>
  <c r="AM1890" i="29"/>
  <c r="AL1890" i="29"/>
  <c r="AK1890" i="29"/>
  <c r="AJ1890" i="29"/>
  <c r="AS1889" i="29"/>
  <c r="AR1889" i="29"/>
  <c r="AQ1889" i="29"/>
  <c r="AP1889" i="29"/>
  <c r="AM1889" i="29"/>
  <c r="AL1889" i="29"/>
  <c r="AK1889" i="29"/>
  <c r="AJ1889" i="29"/>
  <c r="AS1888" i="29"/>
  <c r="AR1888" i="29"/>
  <c r="AQ1888" i="29"/>
  <c r="AP1888" i="29"/>
  <c r="AM1888" i="29"/>
  <c r="AL1888" i="29"/>
  <c r="AK1888" i="29"/>
  <c r="AJ1888" i="29"/>
  <c r="AS1887" i="29"/>
  <c r="AR1887" i="29"/>
  <c r="AQ1887" i="29"/>
  <c r="AP1887" i="29"/>
  <c r="AM1887" i="29"/>
  <c r="AL1887" i="29"/>
  <c r="AK1887" i="29"/>
  <c r="AJ1887" i="29"/>
  <c r="AS1886" i="29"/>
  <c r="AR1886" i="29"/>
  <c r="AQ1886" i="29"/>
  <c r="AP1886" i="29"/>
  <c r="AM1886" i="29"/>
  <c r="AL1886" i="29"/>
  <c r="AK1886" i="29"/>
  <c r="AJ1886" i="29"/>
  <c r="G1886" i="29"/>
  <c r="H1886" i="29" s="1"/>
  <c r="I1886" i="29" s="1"/>
  <c r="R1884" i="29"/>
  <c r="Q1884" i="29"/>
  <c r="O1884" i="29"/>
  <c r="N1884" i="29"/>
  <c r="M1884" i="29"/>
  <c r="L1884" i="29"/>
  <c r="I1884" i="29"/>
  <c r="H1884" i="29"/>
  <c r="F1884" i="29"/>
  <c r="E1884" i="29"/>
  <c r="D1884" i="29"/>
  <c r="C1884" i="29"/>
  <c r="K1882" i="29"/>
  <c r="B1882" i="29"/>
  <c r="P1879" i="29"/>
  <c r="G1879" i="29"/>
  <c r="AS1878" i="29"/>
  <c r="AR1878" i="29"/>
  <c r="AQ1878" i="29"/>
  <c r="AP1878" i="29"/>
  <c r="AM1878" i="29"/>
  <c r="AL1878" i="29"/>
  <c r="AK1878" i="29"/>
  <c r="AJ1878" i="29"/>
  <c r="P1878" i="29"/>
  <c r="G1878" i="29"/>
  <c r="H1878" i="29" s="1"/>
  <c r="I1878" i="29" s="1"/>
  <c r="AS1877" i="29"/>
  <c r="AR1877" i="29"/>
  <c r="AQ1877" i="29"/>
  <c r="AP1877" i="29"/>
  <c r="AM1877" i="29"/>
  <c r="AL1877" i="29"/>
  <c r="AK1877" i="29"/>
  <c r="AJ1877" i="29"/>
  <c r="R1877" i="29"/>
  <c r="P1877" i="29"/>
  <c r="Q1877" i="29" s="1"/>
  <c r="G1877" i="29"/>
  <c r="AS1876" i="29"/>
  <c r="AR1876" i="29"/>
  <c r="AQ1876" i="29"/>
  <c r="AP1876" i="29"/>
  <c r="AM1876" i="29"/>
  <c r="AL1876" i="29"/>
  <c r="AK1876" i="29"/>
  <c r="AJ1876" i="29"/>
  <c r="P1876" i="29"/>
  <c r="Q1876" i="29" s="1"/>
  <c r="R1876" i="29" s="1"/>
  <c r="G1876" i="29"/>
  <c r="H1876" i="29" s="1"/>
  <c r="I1876" i="29" s="1"/>
  <c r="AS1875" i="29"/>
  <c r="AR1875" i="29"/>
  <c r="AQ1875" i="29"/>
  <c r="AP1875" i="29"/>
  <c r="AM1875" i="29"/>
  <c r="AL1875" i="29"/>
  <c r="AK1875" i="29"/>
  <c r="AJ1875" i="29"/>
  <c r="P1875" i="29"/>
  <c r="G1875" i="29"/>
  <c r="H1875" i="29" s="1"/>
  <c r="I1875" i="29" s="1"/>
  <c r="AS1874" i="29"/>
  <c r="AR1874" i="29"/>
  <c r="AQ1874" i="29"/>
  <c r="AP1874" i="29"/>
  <c r="AM1874" i="29"/>
  <c r="AL1874" i="29"/>
  <c r="AK1874" i="29"/>
  <c r="AJ1874" i="29"/>
  <c r="Q1874" i="29"/>
  <c r="R1874" i="29" s="1"/>
  <c r="P1874" i="29"/>
  <c r="G1874" i="29"/>
  <c r="G1859" i="29" s="1"/>
  <c r="H1859" i="29" s="1"/>
  <c r="I1859" i="29" s="1"/>
  <c r="AS1873" i="29"/>
  <c r="AR1873" i="29"/>
  <c r="AQ1873" i="29"/>
  <c r="AP1873" i="29"/>
  <c r="AM1873" i="29"/>
  <c r="AL1873" i="29"/>
  <c r="AK1873" i="29"/>
  <c r="AJ1873" i="29"/>
  <c r="P1873" i="29"/>
  <c r="Q1873" i="29" s="1"/>
  <c r="R1873" i="29" s="1"/>
  <c r="G1873" i="29"/>
  <c r="H1873" i="29" s="1"/>
  <c r="I1873" i="29" s="1"/>
  <c r="AS1872" i="29"/>
  <c r="AR1872" i="29"/>
  <c r="AQ1872" i="29"/>
  <c r="AP1872" i="29"/>
  <c r="AM1872" i="29"/>
  <c r="AL1872" i="29"/>
  <c r="AK1872" i="29"/>
  <c r="AJ1872" i="29"/>
  <c r="Q1872" i="29"/>
  <c r="R1872" i="29" s="1"/>
  <c r="P1872" i="29"/>
  <c r="G1872" i="29"/>
  <c r="H1872" i="29" s="1"/>
  <c r="I1872" i="29" s="1"/>
  <c r="AS1871" i="29"/>
  <c r="AR1871" i="29"/>
  <c r="AQ1871" i="29"/>
  <c r="AP1871" i="29"/>
  <c r="AM1871" i="29"/>
  <c r="AL1871" i="29"/>
  <c r="AK1871" i="29"/>
  <c r="AJ1871" i="29"/>
  <c r="P1871" i="29"/>
  <c r="Q1871" i="29" s="1"/>
  <c r="R1871" i="29" s="1"/>
  <c r="G1871" i="29"/>
  <c r="AS1870" i="29"/>
  <c r="AR1870" i="29"/>
  <c r="AQ1870" i="29"/>
  <c r="AP1870" i="29"/>
  <c r="AM1870" i="29"/>
  <c r="AL1870" i="29"/>
  <c r="AK1870" i="29"/>
  <c r="AJ1870" i="29"/>
  <c r="P1870" i="29"/>
  <c r="Q1870" i="29" s="1"/>
  <c r="R1870" i="29" s="1"/>
  <c r="G1870" i="29"/>
  <c r="H1870" i="29" s="1"/>
  <c r="I1870" i="29" s="1"/>
  <c r="AS1869" i="29"/>
  <c r="AR1869" i="29"/>
  <c r="AQ1869" i="29"/>
  <c r="AP1869" i="29"/>
  <c r="AM1869" i="29"/>
  <c r="AL1869" i="29"/>
  <c r="AK1869" i="29"/>
  <c r="AJ1869" i="29"/>
  <c r="P1869" i="29"/>
  <c r="G1869" i="29"/>
  <c r="H1869" i="29" s="1"/>
  <c r="I1869" i="29" s="1"/>
  <c r="AS1868" i="29"/>
  <c r="AR1868" i="29"/>
  <c r="AQ1868" i="29"/>
  <c r="AP1868" i="29"/>
  <c r="AM1868" i="29"/>
  <c r="AL1868" i="29"/>
  <c r="AK1868" i="29"/>
  <c r="AJ1868" i="29"/>
  <c r="P1868" i="29"/>
  <c r="Q1868" i="29" s="1"/>
  <c r="R1868" i="29" s="1"/>
  <c r="G1868" i="29"/>
  <c r="H1868" i="29" s="1"/>
  <c r="I1868" i="29" s="1"/>
  <c r="AS1867" i="29"/>
  <c r="AR1867" i="29"/>
  <c r="AQ1867" i="29"/>
  <c r="AP1867" i="29"/>
  <c r="AM1867" i="29"/>
  <c r="AL1867" i="29"/>
  <c r="AK1867" i="29"/>
  <c r="AJ1867" i="29"/>
  <c r="Q1867" i="29"/>
  <c r="R1867" i="29" s="1"/>
  <c r="P1867" i="29"/>
  <c r="H1867" i="29"/>
  <c r="I1867" i="29" s="1"/>
  <c r="G1867" i="29"/>
  <c r="AS1866" i="29"/>
  <c r="AR1866" i="29"/>
  <c r="AQ1866" i="29"/>
  <c r="AP1866" i="29"/>
  <c r="AM1866" i="29"/>
  <c r="AL1866" i="29"/>
  <c r="AK1866" i="29"/>
  <c r="AJ1866" i="29"/>
  <c r="P1866" i="29"/>
  <c r="G1866" i="29"/>
  <c r="H1866" i="29" s="1"/>
  <c r="I1866" i="29" s="1"/>
  <c r="AS1865" i="29"/>
  <c r="AR1865" i="29"/>
  <c r="AQ1865" i="29"/>
  <c r="AP1865" i="29"/>
  <c r="AM1865" i="29"/>
  <c r="AL1865" i="29"/>
  <c r="AK1865" i="29"/>
  <c r="AJ1865" i="29"/>
  <c r="P1865" i="29"/>
  <c r="Q1865" i="29" s="1"/>
  <c r="R1865" i="29" s="1"/>
  <c r="G1865" i="29"/>
  <c r="AS1864" i="29"/>
  <c r="AR1864" i="29"/>
  <c r="AQ1864" i="29"/>
  <c r="AP1864" i="29"/>
  <c r="AM1864" i="29"/>
  <c r="AL1864" i="29"/>
  <c r="AK1864" i="29"/>
  <c r="AJ1864" i="29"/>
  <c r="P1864" i="29"/>
  <c r="Q1864" i="29" s="1"/>
  <c r="R1864" i="29" s="1"/>
  <c r="H1864" i="29"/>
  <c r="I1864" i="29" s="1"/>
  <c r="G1864" i="29"/>
  <c r="AS1863" i="29"/>
  <c r="AR1863" i="29"/>
  <c r="AQ1863" i="29"/>
  <c r="AP1863" i="29"/>
  <c r="AM1863" i="29"/>
  <c r="AL1863" i="29"/>
  <c r="AK1863" i="29"/>
  <c r="AJ1863" i="29"/>
  <c r="P1863" i="29"/>
  <c r="G1863" i="29"/>
  <c r="H1863" i="29" s="1"/>
  <c r="I1863" i="29" s="1"/>
  <c r="AS1862" i="29"/>
  <c r="AR1862" i="29"/>
  <c r="AQ1862" i="29"/>
  <c r="AP1862" i="29"/>
  <c r="AM1862" i="29"/>
  <c r="AL1862" i="29"/>
  <c r="AK1862" i="29"/>
  <c r="AJ1862" i="29"/>
  <c r="P1862" i="29"/>
  <c r="Q1862" i="29" s="1"/>
  <c r="R1862" i="29" s="1"/>
  <c r="H1862" i="29"/>
  <c r="I1862" i="29" s="1"/>
  <c r="G1862" i="29"/>
  <c r="AS1861" i="29"/>
  <c r="AR1861" i="29"/>
  <c r="AQ1861" i="29"/>
  <c r="AP1861" i="29"/>
  <c r="AM1861" i="29"/>
  <c r="AL1861" i="29"/>
  <c r="AK1861" i="29"/>
  <c r="AJ1861" i="29"/>
  <c r="P1861" i="29"/>
  <c r="H1861" i="29"/>
  <c r="I1861" i="29" s="1"/>
  <c r="G1861" i="29"/>
  <c r="AS1860" i="29"/>
  <c r="AR1860" i="29"/>
  <c r="AQ1860" i="29"/>
  <c r="AP1860" i="29"/>
  <c r="AM1860" i="29"/>
  <c r="AL1860" i="29"/>
  <c r="AK1860" i="29"/>
  <c r="AJ1860" i="29"/>
  <c r="AS1859" i="29"/>
  <c r="AR1859" i="29"/>
  <c r="AQ1859" i="29"/>
  <c r="AP1859" i="29"/>
  <c r="AM1859" i="29"/>
  <c r="AL1859" i="29"/>
  <c r="AK1859" i="29"/>
  <c r="AJ1859" i="29"/>
  <c r="AS1858" i="29"/>
  <c r="AR1858" i="29"/>
  <c r="AQ1858" i="29"/>
  <c r="AP1858" i="29"/>
  <c r="AM1858" i="29"/>
  <c r="AL1858" i="29"/>
  <c r="AK1858" i="29"/>
  <c r="AJ1858" i="29"/>
  <c r="AS1857" i="29"/>
  <c r="AR1857" i="29"/>
  <c r="AQ1857" i="29"/>
  <c r="AP1857" i="29"/>
  <c r="AM1857" i="29"/>
  <c r="AL1857" i="29"/>
  <c r="AK1857" i="29"/>
  <c r="AJ1857" i="29"/>
  <c r="P1857" i="29"/>
  <c r="Q1857" i="29" s="1"/>
  <c r="R1857" i="29" s="1"/>
  <c r="AS1856" i="29"/>
  <c r="AR1856" i="29"/>
  <c r="AQ1856" i="29"/>
  <c r="AP1856" i="29"/>
  <c r="AM1856" i="29"/>
  <c r="AL1856" i="29"/>
  <c r="AK1856" i="29"/>
  <c r="AJ1856" i="29"/>
  <c r="R1854" i="29"/>
  <c r="Q1854" i="29"/>
  <c r="O1854" i="29"/>
  <c r="N1854" i="29"/>
  <c r="M1854" i="29"/>
  <c r="L1854" i="29"/>
  <c r="I1854" i="29"/>
  <c r="H1854" i="29"/>
  <c r="F1854" i="29"/>
  <c r="E1854" i="29"/>
  <c r="D1854" i="29"/>
  <c r="C1854" i="29"/>
  <c r="K1852" i="29"/>
  <c r="B1852" i="29"/>
  <c r="AS1848" i="29"/>
  <c r="AR1848" i="29"/>
  <c r="AQ1848" i="29"/>
  <c r="AP1848" i="29"/>
  <c r="AM1848" i="29"/>
  <c r="AL1848" i="29"/>
  <c r="AK1848" i="29"/>
  <c r="AJ1848" i="29"/>
  <c r="AS1847" i="29"/>
  <c r="AR1847" i="29"/>
  <c r="AQ1847" i="29"/>
  <c r="AP1847" i="29"/>
  <c r="AM1847" i="29"/>
  <c r="AL1847" i="29"/>
  <c r="AK1847" i="29"/>
  <c r="AJ1847" i="29"/>
  <c r="AS1846" i="29"/>
  <c r="AR1846" i="29"/>
  <c r="AQ1846" i="29"/>
  <c r="AP1846" i="29"/>
  <c r="AM1846" i="29"/>
  <c r="AL1846" i="29"/>
  <c r="AK1846" i="29"/>
  <c r="AJ1846" i="29"/>
  <c r="AS1845" i="29"/>
  <c r="AR1845" i="29"/>
  <c r="AQ1845" i="29"/>
  <c r="AP1845" i="29"/>
  <c r="AM1845" i="29"/>
  <c r="AL1845" i="29"/>
  <c r="AK1845" i="29"/>
  <c r="AJ1845" i="29"/>
  <c r="AS1844" i="29"/>
  <c r="AR1844" i="29"/>
  <c r="AQ1844" i="29"/>
  <c r="AP1844" i="29"/>
  <c r="AM1844" i="29"/>
  <c r="AL1844" i="29"/>
  <c r="AK1844" i="29"/>
  <c r="AJ1844" i="29"/>
  <c r="AS1843" i="29"/>
  <c r="AR1843" i="29"/>
  <c r="AQ1843" i="29"/>
  <c r="AP1843" i="29"/>
  <c r="AM1843" i="29"/>
  <c r="AL1843" i="29"/>
  <c r="AK1843" i="29"/>
  <c r="AJ1843" i="29"/>
  <c r="AS1842" i="29"/>
  <c r="AR1842" i="29"/>
  <c r="AQ1842" i="29"/>
  <c r="AP1842" i="29"/>
  <c r="AM1842" i="29"/>
  <c r="AL1842" i="29"/>
  <c r="AK1842" i="29"/>
  <c r="AJ1842" i="29"/>
  <c r="AS1841" i="29"/>
  <c r="AR1841" i="29"/>
  <c r="AQ1841" i="29"/>
  <c r="AP1841" i="29"/>
  <c r="AM1841" i="29"/>
  <c r="AL1841" i="29"/>
  <c r="AK1841" i="29"/>
  <c r="AJ1841" i="29"/>
  <c r="AS1840" i="29"/>
  <c r="AR1840" i="29"/>
  <c r="AQ1840" i="29"/>
  <c r="AP1840" i="29"/>
  <c r="AM1840" i="29"/>
  <c r="AL1840" i="29"/>
  <c r="AK1840" i="29"/>
  <c r="AJ1840" i="29"/>
  <c r="AS1839" i="29"/>
  <c r="AR1839" i="29"/>
  <c r="AQ1839" i="29"/>
  <c r="AP1839" i="29"/>
  <c r="AM1839" i="29"/>
  <c r="AL1839" i="29"/>
  <c r="AK1839" i="29"/>
  <c r="AJ1839" i="29"/>
  <c r="AS1838" i="29"/>
  <c r="AR1838" i="29"/>
  <c r="AQ1838" i="29"/>
  <c r="AP1838" i="29"/>
  <c r="AM1838" i="29"/>
  <c r="AL1838" i="29"/>
  <c r="AK1838" i="29"/>
  <c r="AJ1838" i="29"/>
  <c r="AS1837" i="29"/>
  <c r="AR1837" i="29"/>
  <c r="AQ1837" i="29"/>
  <c r="AP1837" i="29"/>
  <c r="AM1837" i="29"/>
  <c r="AL1837" i="29"/>
  <c r="AK1837" i="29"/>
  <c r="AJ1837" i="29"/>
  <c r="AS1836" i="29"/>
  <c r="AR1836" i="29"/>
  <c r="AQ1836" i="29"/>
  <c r="AP1836" i="29"/>
  <c r="AM1836" i="29"/>
  <c r="AL1836" i="29"/>
  <c r="AK1836" i="29"/>
  <c r="AJ1836" i="29"/>
  <c r="AS1835" i="29"/>
  <c r="AR1835" i="29"/>
  <c r="AQ1835" i="29"/>
  <c r="AP1835" i="29"/>
  <c r="AM1835" i="29"/>
  <c r="AL1835" i="29"/>
  <c r="AK1835" i="29"/>
  <c r="AJ1835" i="29"/>
  <c r="AS1834" i="29"/>
  <c r="AR1834" i="29"/>
  <c r="AQ1834" i="29"/>
  <c r="AP1834" i="29"/>
  <c r="AM1834" i="29"/>
  <c r="AL1834" i="29"/>
  <c r="AK1834" i="29"/>
  <c r="AJ1834" i="29"/>
  <c r="AS1833" i="29"/>
  <c r="AR1833" i="29"/>
  <c r="AQ1833" i="29"/>
  <c r="AP1833" i="29"/>
  <c r="AM1833" i="29"/>
  <c r="AL1833" i="29"/>
  <c r="AK1833" i="29"/>
  <c r="AJ1833" i="29"/>
  <c r="AS1832" i="29"/>
  <c r="AR1832" i="29"/>
  <c r="AQ1832" i="29"/>
  <c r="AP1832" i="29"/>
  <c r="AM1832" i="29"/>
  <c r="AL1832" i="29"/>
  <c r="AK1832" i="29"/>
  <c r="AJ1832" i="29"/>
  <c r="AS1831" i="29"/>
  <c r="AR1831" i="29"/>
  <c r="AQ1831" i="29"/>
  <c r="AP1831" i="29"/>
  <c r="AM1831" i="29"/>
  <c r="AL1831" i="29"/>
  <c r="AK1831" i="29"/>
  <c r="AJ1831" i="29"/>
  <c r="AS1830" i="29"/>
  <c r="AR1830" i="29"/>
  <c r="AQ1830" i="29"/>
  <c r="AP1830" i="29"/>
  <c r="AM1830" i="29"/>
  <c r="AL1830" i="29"/>
  <c r="AK1830" i="29"/>
  <c r="AJ1830" i="29"/>
  <c r="AS1829" i="29"/>
  <c r="AR1829" i="29"/>
  <c r="AQ1829" i="29"/>
  <c r="AP1829" i="29"/>
  <c r="AM1829" i="29"/>
  <c r="AL1829" i="29"/>
  <c r="AK1829" i="29"/>
  <c r="AJ1829" i="29"/>
  <c r="AS1828" i="29"/>
  <c r="AR1828" i="29"/>
  <c r="AQ1828" i="29"/>
  <c r="AP1828" i="29"/>
  <c r="AM1828" i="29"/>
  <c r="AL1828" i="29"/>
  <c r="AK1828" i="29"/>
  <c r="AJ1828" i="29"/>
  <c r="AS1827" i="29"/>
  <c r="AR1827" i="29"/>
  <c r="AQ1827" i="29"/>
  <c r="AP1827" i="29"/>
  <c r="AM1827" i="29"/>
  <c r="AL1827" i="29"/>
  <c r="AK1827" i="29"/>
  <c r="AJ1827" i="29"/>
  <c r="AS1826" i="29"/>
  <c r="AR1826" i="29"/>
  <c r="AQ1826" i="29"/>
  <c r="AP1826" i="29"/>
  <c r="AM1826" i="29"/>
  <c r="AL1826" i="29"/>
  <c r="AK1826" i="29"/>
  <c r="AJ1826" i="29"/>
  <c r="R1824" i="29"/>
  <c r="Q1824" i="29"/>
  <c r="O1824" i="29"/>
  <c r="N1824" i="29"/>
  <c r="M1824" i="29"/>
  <c r="L1824" i="29"/>
  <c r="I1824" i="29"/>
  <c r="H1824" i="29"/>
  <c r="F1824" i="29"/>
  <c r="E1824" i="29"/>
  <c r="D1824" i="29"/>
  <c r="C1824" i="29"/>
  <c r="P1818" i="29"/>
  <c r="G1818" i="29"/>
  <c r="AS1817" i="29"/>
  <c r="AR1817" i="29"/>
  <c r="AQ1817" i="29"/>
  <c r="AP1817" i="29"/>
  <c r="AM1817" i="29"/>
  <c r="AL1817" i="29"/>
  <c r="AK1817" i="29"/>
  <c r="AJ1817" i="29"/>
  <c r="R1817" i="29"/>
  <c r="P1817" i="29"/>
  <c r="Q1817" i="29" s="1"/>
  <c r="H1817" i="29"/>
  <c r="I1817" i="29" s="1"/>
  <c r="G1817" i="29"/>
  <c r="AS1816" i="29"/>
  <c r="AR1816" i="29"/>
  <c r="AQ1816" i="29"/>
  <c r="AP1816" i="29"/>
  <c r="AM1816" i="29"/>
  <c r="AL1816" i="29"/>
  <c r="AK1816" i="29"/>
  <c r="AJ1816" i="29"/>
  <c r="P1816" i="29"/>
  <c r="Q1816" i="29" s="1"/>
  <c r="R1816" i="29" s="1"/>
  <c r="G1816" i="29"/>
  <c r="H1816" i="29" s="1"/>
  <c r="I1816" i="29" s="1"/>
  <c r="AS1815" i="29"/>
  <c r="AR1815" i="29"/>
  <c r="AQ1815" i="29"/>
  <c r="AP1815" i="29"/>
  <c r="AM1815" i="29"/>
  <c r="AL1815" i="29"/>
  <c r="AK1815" i="29"/>
  <c r="AJ1815" i="29"/>
  <c r="P1815" i="29"/>
  <c r="Q1815" i="29" s="1"/>
  <c r="R1815" i="29" s="1"/>
  <c r="G1815" i="29"/>
  <c r="H1815" i="29" s="1"/>
  <c r="I1815" i="29" s="1"/>
  <c r="AS1814" i="29"/>
  <c r="AR1814" i="29"/>
  <c r="AQ1814" i="29"/>
  <c r="AP1814" i="29"/>
  <c r="AM1814" i="29"/>
  <c r="AL1814" i="29"/>
  <c r="AK1814" i="29"/>
  <c r="AJ1814" i="29"/>
  <c r="P1814" i="29"/>
  <c r="Q1814" i="29" s="1"/>
  <c r="R1814" i="29" s="1"/>
  <c r="G1814" i="29"/>
  <c r="AS1813" i="29"/>
  <c r="AR1813" i="29"/>
  <c r="AQ1813" i="29"/>
  <c r="AP1813" i="29"/>
  <c r="AM1813" i="29"/>
  <c r="AL1813" i="29"/>
  <c r="AK1813" i="29"/>
  <c r="AJ1813" i="29"/>
  <c r="P1813" i="29"/>
  <c r="P1798" i="29" s="1"/>
  <c r="Q1798" i="29" s="1"/>
  <c r="R1798" i="29" s="1"/>
  <c r="G1813" i="29"/>
  <c r="H1813" i="29" s="1"/>
  <c r="I1813" i="29" s="1"/>
  <c r="AS1812" i="29"/>
  <c r="AR1812" i="29"/>
  <c r="AQ1812" i="29"/>
  <c r="AP1812" i="29"/>
  <c r="AM1812" i="29"/>
  <c r="AL1812" i="29"/>
  <c r="AK1812" i="29"/>
  <c r="AJ1812" i="29"/>
  <c r="P1812" i="29"/>
  <c r="Q1812" i="29" s="1"/>
  <c r="R1812" i="29" s="1"/>
  <c r="G1812" i="29"/>
  <c r="H1812" i="29" s="1"/>
  <c r="I1812" i="29" s="1"/>
  <c r="AS1811" i="29"/>
  <c r="AR1811" i="29"/>
  <c r="AQ1811" i="29"/>
  <c r="AP1811" i="29"/>
  <c r="AM1811" i="29"/>
  <c r="AL1811" i="29"/>
  <c r="AK1811" i="29"/>
  <c r="AJ1811" i="29"/>
  <c r="P1811" i="29"/>
  <c r="Q1811" i="29" s="1"/>
  <c r="R1811" i="29" s="1"/>
  <c r="G1811" i="29"/>
  <c r="H1811" i="29" s="1"/>
  <c r="I1811" i="29" s="1"/>
  <c r="AS1810" i="29"/>
  <c r="AR1810" i="29"/>
  <c r="AQ1810" i="29"/>
  <c r="AP1810" i="29"/>
  <c r="AM1810" i="29"/>
  <c r="AL1810" i="29"/>
  <c r="AK1810" i="29"/>
  <c r="AJ1810" i="29"/>
  <c r="P1810" i="29"/>
  <c r="Q1810" i="29" s="1"/>
  <c r="R1810" i="29" s="1"/>
  <c r="H1810" i="29"/>
  <c r="I1810" i="29" s="1"/>
  <c r="G1810" i="29"/>
  <c r="AS1809" i="29"/>
  <c r="AR1809" i="29"/>
  <c r="AQ1809" i="29"/>
  <c r="AP1809" i="29"/>
  <c r="AM1809" i="29"/>
  <c r="AL1809" i="29"/>
  <c r="AK1809" i="29"/>
  <c r="AJ1809" i="29"/>
  <c r="P1809" i="29"/>
  <c r="Q1809" i="29" s="1"/>
  <c r="R1809" i="29" s="1"/>
  <c r="G1809" i="29"/>
  <c r="H1809" i="29" s="1"/>
  <c r="I1809" i="29" s="1"/>
  <c r="AS1808" i="29"/>
  <c r="AR1808" i="29"/>
  <c r="AQ1808" i="29"/>
  <c r="AP1808" i="29"/>
  <c r="AM1808" i="29"/>
  <c r="AL1808" i="29"/>
  <c r="AK1808" i="29"/>
  <c r="AJ1808" i="29"/>
  <c r="P1808" i="29"/>
  <c r="Q1808" i="29" s="1"/>
  <c r="R1808" i="29" s="1"/>
  <c r="G1808" i="29"/>
  <c r="H1808" i="29" s="1"/>
  <c r="I1808" i="29" s="1"/>
  <c r="AS1807" i="29"/>
  <c r="AR1807" i="29"/>
  <c r="AQ1807" i="29"/>
  <c r="AP1807" i="29"/>
  <c r="AM1807" i="29"/>
  <c r="AL1807" i="29"/>
  <c r="AK1807" i="29"/>
  <c r="AJ1807" i="29"/>
  <c r="P1807" i="29"/>
  <c r="Q1807" i="29" s="1"/>
  <c r="R1807" i="29" s="1"/>
  <c r="H1807" i="29"/>
  <c r="I1807" i="29" s="1"/>
  <c r="G1807" i="29"/>
  <c r="AS1806" i="29"/>
  <c r="AR1806" i="29"/>
  <c r="AQ1806" i="29"/>
  <c r="AP1806" i="29"/>
  <c r="AM1806" i="29"/>
  <c r="AL1806" i="29"/>
  <c r="AK1806" i="29"/>
  <c r="AJ1806" i="29"/>
  <c r="P1806" i="29"/>
  <c r="Q1806" i="29" s="1"/>
  <c r="R1806" i="29" s="1"/>
  <c r="G1806" i="29"/>
  <c r="H1806" i="29" s="1"/>
  <c r="I1806" i="29" s="1"/>
  <c r="AS1805" i="29"/>
  <c r="AR1805" i="29"/>
  <c r="AQ1805" i="29"/>
  <c r="AP1805" i="29"/>
  <c r="AM1805" i="29"/>
  <c r="AL1805" i="29"/>
  <c r="AK1805" i="29"/>
  <c r="AJ1805" i="29"/>
  <c r="R1805" i="29"/>
  <c r="P1805" i="29"/>
  <c r="Q1805" i="29" s="1"/>
  <c r="G1805" i="29"/>
  <c r="H1805" i="29" s="1"/>
  <c r="I1805" i="29" s="1"/>
  <c r="AS1804" i="29"/>
  <c r="AR1804" i="29"/>
  <c r="AQ1804" i="29"/>
  <c r="AP1804" i="29"/>
  <c r="AM1804" i="29"/>
  <c r="AL1804" i="29"/>
  <c r="AK1804" i="29"/>
  <c r="AJ1804" i="29"/>
  <c r="P1804" i="29"/>
  <c r="G1804" i="29"/>
  <c r="H1804" i="29" s="1"/>
  <c r="I1804" i="29" s="1"/>
  <c r="AS1803" i="29"/>
  <c r="AR1803" i="29"/>
  <c r="AQ1803" i="29"/>
  <c r="AP1803" i="29"/>
  <c r="AM1803" i="29"/>
  <c r="AL1803" i="29"/>
  <c r="AK1803" i="29"/>
  <c r="AJ1803" i="29"/>
  <c r="P1803" i="29"/>
  <c r="Q1803" i="29" s="1"/>
  <c r="R1803" i="29" s="1"/>
  <c r="G1803" i="29"/>
  <c r="G1797" i="29" s="1"/>
  <c r="H1797" i="29" s="1"/>
  <c r="I1797" i="29" s="1"/>
  <c r="AS1802" i="29"/>
  <c r="AR1802" i="29"/>
  <c r="AQ1802" i="29"/>
  <c r="AP1802" i="29"/>
  <c r="AM1802" i="29"/>
  <c r="AL1802" i="29"/>
  <c r="AK1802" i="29"/>
  <c r="AJ1802" i="29"/>
  <c r="P1802" i="29"/>
  <c r="Q1802" i="29" s="1"/>
  <c r="R1802" i="29" s="1"/>
  <c r="G1802" i="29"/>
  <c r="AS1801" i="29"/>
  <c r="AR1801" i="29"/>
  <c r="AQ1801" i="29"/>
  <c r="AP1801" i="29"/>
  <c r="AM1801" i="29"/>
  <c r="AL1801" i="29"/>
  <c r="AK1801" i="29"/>
  <c r="AJ1801" i="29"/>
  <c r="P1801" i="29"/>
  <c r="Q1801" i="29" s="1"/>
  <c r="R1801" i="29" s="1"/>
  <c r="H1801" i="29"/>
  <c r="I1801" i="29" s="1"/>
  <c r="G1801" i="29"/>
  <c r="AS1800" i="29"/>
  <c r="AR1800" i="29"/>
  <c r="AQ1800" i="29"/>
  <c r="AP1800" i="29"/>
  <c r="AM1800" i="29"/>
  <c r="AL1800" i="29"/>
  <c r="AK1800" i="29"/>
  <c r="AJ1800" i="29"/>
  <c r="P1800" i="29"/>
  <c r="G1800" i="29"/>
  <c r="H1800" i="29" s="1"/>
  <c r="I1800" i="29" s="1"/>
  <c r="AS1799" i="29"/>
  <c r="AR1799" i="29"/>
  <c r="AQ1799" i="29"/>
  <c r="AP1799" i="29"/>
  <c r="AM1799" i="29"/>
  <c r="AL1799" i="29"/>
  <c r="AK1799" i="29"/>
  <c r="AJ1799" i="29"/>
  <c r="AS1798" i="29"/>
  <c r="AR1798" i="29"/>
  <c r="AQ1798" i="29"/>
  <c r="AP1798" i="29"/>
  <c r="AM1798" i="29"/>
  <c r="AL1798" i="29"/>
  <c r="AK1798" i="29"/>
  <c r="AJ1798" i="29"/>
  <c r="AS1797" i="29"/>
  <c r="AR1797" i="29"/>
  <c r="AQ1797" i="29"/>
  <c r="AP1797" i="29"/>
  <c r="AM1797" i="29"/>
  <c r="AL1797" i="29"/>
  <c r="AK1797" i="29"/>
  <c r="AJ1797" i="29"/>
  <c r="AS1796" i="29"/>
  <c r="AR1796" i="29"/>
  <c r="AQ1796" i="29"/>
  <c r="AP1796" i="29"/>
  <c r="AM1796" i="29"/>
  <c r="AL1796" i="29"/>
  <c r="AK1796" i="29"/>
  <c r="AJ1796" i="29"/>
  <c r="AS1795" i="29"/>
  <c r="AR1795" i="29"/>
  <c r="AQ1795" i="29"/>
  <c r="AP1795" i="29"/>
  <c r="AM1795" i="29"/>
  <c r="AL1795" i="29"/>
  <c r="AK1795" i="29"/>
  <c r="AJ1795" i="29"/>
  <c r="R1793" i="29"/>
  <c r="Q1793" i="29"/>
  <c r="O1793" i="29"/>
  <c r="N1793" i="29"/>
  <c r="M1793" i="29"/>
  <c r="L1793" i="29"/>
  <c r="I1793" i="29"/>
  <c r="H1793" i="29"/>
  <c r="F1793" i="29"/>
  <c r="E1793" i="29"/>
  <c r="D1793" i="29"/>
  <c r="C1793" i="29"/>
  <c r="K1791" i="29"/>
  <c r="B1791" i="29"/>
  <c r="P1788" i="29"/>
  <c r="G1788" i="29"/>
  <c r="AS1787" i="29"/>
  <c r="AR1787" i="29"/>
  <c r="AQ1787" i="29"/>
  <c r="AP1787" i="29"/>
  <c r="AM1787" i="29"/>
  <c r="AL1787" i="29"/>
  <c r="AK1787" i="29"/>
  <c r="AJ1787" i="29"/>
  <c r="P1787" i="29"/>
  <c r="Q1787" i="29" s="1"/>
  <c r="R1787" i="29" s="1"/>
  <c r="G1787" i="29"/>
  <c r="AS1786" i="29"/>
  <c r="AR1786" i="29"/>
  <c r="AQ1786" i="29"/>
  <c r="AP1786" i="29"/>
  <c r="AM1786" i="29"/>
  <c r="AL1786" i="29"/>
  <c r="AK1786" i="29"/>
  <c r="AJ1786" i="29"/>
  <c r="P1786" i="29"/>
  <c r="G1786" i="29"/>
  <c r="AS1785" i="29"/>
  <c r="AR1785" i="29"/>
  <c r="AQ1785" i="29"/>
  <c r="AP1785" i="29"/>
  <c r="AM1785" i="29"/>
  <c r="AL1785" i="29"/>
  <c r="AK1785" i="29"/>
  <c r="AJ1785" i="29"/>
  <c r="P1785" i="29"/>
  <c r="G1785" i="29"/>
  <c r="AS1784" i="29"/>
  <c r="AR1784" i="29"/>
  <c r="AQ1784" i="29"/>
  <c r="AP1784" i="29"/>
  <c r="AM1784" i="29"/>
  <c r="AL1784" i="29"/>
  <c r="AK1784" i="29"/>
  <c r="AJ1784" i="29"/>
  <c r="P1784" i="29"/>
  <c r="Q1784" i="29" s="1"/>
  <c r="R1784" i="29" s="1"/>
  <c r="G1784" i="29"/>
  <c r="H1784" i="29" s="1"/>
  <c r="I1784" i="29" s="1"/>
  <c r="AS1783" i="29"/>
  <c r="AR1783" i="29"/>
  <c r="AQ1783" i="29"/>
  <c r="AP1783" i="29"/>
  <c r="AM1783" i="29"/>
  <c r="AL1783" i="29"/>
  <c r="AK1783" i="29"/>
  <c r="AJ1783" i="29"/>
  <c r="P1783" i="29"/>
  <c r="Q1783" i="29" s="1"/>
  <c r="R1783" i="29" s="1"/>
  <c r="G1783" i="29"/>
  <c r="H1783" i="29" s="1"/>
  <c r="I1783" i="29" s="1"/>
  <c r="AS1782" i="29"/>
  <c r="AR1782" i="29"/>
  <c r="AQ1782" i="29"/>
  <c r="AP1782" i="29"/>
  <c r="AM1782" i="29"/>
  <c r="AL1782" i="29"/>
  <c r="AK1782" i="29"/>
  <c r="AJ1782" i="29"/>
  <c r="P1782" i="29"/>
  <c r="Q1782" i="29" s="1"/>
  <c r="R1782" i="29" s="1"/>
  <c r="G1782" i="29"/>
  <c r="H1782" i="29" s="1"/>
  <c r="I1782" i="29" s="1"/>
  <c r="AS1781" i="29"/>
  <c r="AR1781" i="29"/>
  <c r="AQ1781" i="29"/>
  <c r="AP1781" i="29"/>
  <c r="AM1781" i="29"/>
  <c r="AL1781" i="29"/>
  <c r="AK1781" i="29"/>
  <c r="AJ1781" i="29"/>
  <c r="P1781" i="29"/>
  <c r="Q1781" i="29" s="1"/>
  <c r="R1781" i="29" s="1"/>
  <c r="G1781" i="29"/>
  <c r="AS1780" i="29"/>
  <c r="AR1780" i="29"/>
  <c r="AQ1780" i="29"/>
  <c r="AP1780" i="29"/>
  <c r="AM1780" i="29"/>
  <c r="AL1780" i="29"/>
  <c r="AK1780" i="29"/>
  <c r="AJ1780" i="29"/>
  <c r="P1780" i="29"/>
  <c r="G1780" i="29"/>
  <c r="AS1779" i="29"/>
  <c r="AR1779" i="29"/>
  <c r="AQ1779" i="29"/>
  <c r="AP1779" i="29"/>
  <c r="AM1779" i="29"/>
  <c r="AL1779" i="29"/>
  <c r="AK1779" i="29"/>
  <c r="AJ1779" i="29"/>
  <c r="P1779" i="29"/>
  <c r="G1779" i="29"/>
  <c r="AS1778" i="29"/>
  <c r="AR1778" i="29"/>
  <c r="AQ1778" i="29"/>
  <c r="AP1778" i="29"/>
  <c r="AM1778" i="29"/>
  <c r="AL1778" i="29"/>
  <c r="AK1778" i="29"/>
  <c r="AJ1778" i="29"/>
  <c r="P1778" i="29"/>
  <c r="Q1778" i="29" s="1"/>
  <c r="R1778" i="29" s="1"/>
  <c r="H1778" i="29"/>
  <c r="I1778" i="29" s="1"/>
  <c r="G1778" i="29"/>
  <c r="AS1777" i="29"/>
  <c r="AR1777" i="29"/>
  <c r="AQ1777" i="29"/>
  <c r="AP1777" i="29"/>
  <c r="AM1777" i="29"/>
  <c r="AL1777" i="29"/>
  <c r="AK1777" i="29"/>
  <c r="AJ1777" i="29"/>
  <c r="P1777" i="29"/>
  <c r="G1777" i="29"/>
  <c r="H1777" i="29" s="1"/>
  <c r="I1777" i="29" s="1"/>
  <c r="AS1776" i="29"/>
  <c r="AR1776" i="29"/>
  <c r="AQ1776" i="29"/>
  <c r="AP1776" i="29"/>
  <c r="AM1776" i="29"/>
  <c r="AL1776" i="29"/>
  <c r="AK1776" i="29"/>
  <c r="AJ1776" i="29"/>
  <c r="P1776" i="29"/>
  <c r="Q1776" i="29" s="1"/>
  <c r="R1776" i="29" s="1"/>
  <c r="G1776" i="29"/>
  <c r="H1776" i="29" s="1"/>
  <c r="I1776" i="29" s="1"/>
  <c r="AS1775" i="29"/>
  <c r="AR1775" i="29"/>
  <c r="AQ1775" i="29"/>
  <c r="AP1775" i="29"/>
  <c r="AM1775" i="29"/>
  <c r="AL1775" i="29"/>
  <c r="AK1775" i="29"/>
  <c r="AJ1775" i="29"/>
  <c r="P1775" i="29"/>
  <c r="Q1775" i="29" s="1"/>
  <c r="R1775" i="29" s="1"/>
  <c r="G1775" i="29"/>
  <c r="AS1774" i="29"/>
  <c r="AR1774" i="29"/>
  <c r="AQ1774" i="29"/>
  <c r="AP1774" i="29"/>
  <c r="AM1774" i="29"/>
  <c r="AL1774" i="29"/>
  <c r="AK1774" i="29"/>
  <c r="AJ1774" i="29"/>
  <c r="P1774" i="29"/>
  <c r="G1774" i="29"/>
  <c r="H1774" i="29" s="1"/>
  <c r="I1774" i="29" s="1"/>
  <c r="AS1773" i="29"/>
  <c r="AR1773" i="29"/>
  <c r="AQ1773" i="29"/>
  <c r="AP1773" i="29"/>
  <c r="AM1773" i="29"/>
  <c r="AL1773" i="29"/>
  <c r="AK1773" i="29"/>
  <c r="AJ1773" i="29"/>
  <c r="P1773" i="29"/>
  <c r="G1773" i="29"/>
  <c r="AS1772" i="29"/>
  <c r="AR1772" i="29"/>
  <c r="AQ1772" i="29"/>
  <c r="AP1772" i="29"/>
  <c r="AM1772" i="29"/>
  <c r="AL1772" i="29"/>
  <c r="AK1772" i="29"/>
  <c r="AJ1772" i="29"/>
  <c r="P1772" i="29"/>
  <c r="Q1772" i="29" s="1"/>
  <c r="R1772" i="29" s="1"/>
  <c r="G1772" i="29"/>
  <c r="G1766" i="29" s="1"/>
  <c r="H1766" i="29" s="1"/>
  <c r="I1766" i="29" s="1"/>
  <c r="AS1771" i="29"/>
  <c r="AR1771" i="29"/>
  <c r="AQ1771" i="29"/>
  <c r="AP1771" i="29"/>
  <c r="AM1771" i="29"/>
  <c r="AL1771" i="29"/>
  <c r="AK1771" i="29"/>
  <c r="AJ1771" i="29"/>
  <c r="P1771" i="29"/>
  <c r="G1771" i="29"/>
  <c r="H1771" i="29" s="1"/>
  <c r="I1771" i="29" s="1"/>
  <c r="AS1770" i="29"/>
  <c r="AR1770" i="29"/>
  <c r="AQ1770" i="29"/>
  <c r="AP1770" i="29"/>
  <c r="AM1770" i="29"/>
  <c r="AL1770" i="29"/>
  <c r="AK1770" i="29"/>
  <c r="AJ1770" i="29"/>
  <c r="Q1770" i="29"/>
  <c r="R1770" i="29" s="1"/>
  <c r="P1770" i="29"/>
  <c r="G1770" i="29"/>
  <c r="H1770" i="29" s="1"/>
  <c r="I1770" i="29" s="1"/>
  <c r="AS1769" i="29"/>
  <c r="AR1769" i="29"/>
  <c r="AQ1769" i="29"/>
  <c r="AP1769" i="29"/>
  <c r="AM1769" i="29"/>
  <c r="AL1769" i="29"/>
  <c r="AK1769" i="29"/>
  <c r="AJ1769" i="29"/>
  <c r="AS1768" i="29"/>
  <c r="AR1768" i="29"/>
  <c r="AQ1768" i="29"/>
  <c r="AP1768" i="29"/>
  <c r="AM1768" i="29"/>
  <c r="AL1768" i="29"/>
  <c r="AK1768" i="29"/>
  <c r="AJ1768" i="29"/>
  <c r="P1768" i="29"/>
  <c r="Q1768" i="29" s="1"/>
  <c r="R1768" i="29" s="1"/>
  <c r="AS1767" i="29"/>
  <c r="AR1767" i="29"/>
  <c r="AQ1767" i="29"/>
  <c r="AP1767" i="29"/>
  <c r="AM1767" i="29"/>
  <c r="AL1767" i="29"/>
  <c r="AK1767" i="29"/>
  <c r="AJ1767" i="29"/>
  <c r="AS1766" i="29"/>
  <c r="AR1766" i="29"/>
  <c r="AQ1766" i="29"/>
  <c r="AP1766" i="29"/>
  <c r="AM1766" i="29"/>
  <c r="AL1766" i="29"/>
  <c r="AK1766" i="29"/>
  <c r="AJ1766" i="29"/>
  <c r="AS1765" i="29"/>
  <c r="AR1765" i="29"/>
  <c r="AQ1765" i="29"/>
  <c r="AP1765" i="29"/>
  <c r="AM1765" i="29"/>
  <c r="AL1765" i="29"/>
  <c r="AK1765" i="29"/>
  <c r="AJ1765" i="29"/>
  <c r="R1763" i="29"/>
  <c r="Q1763" i="29"/>
  <c r="O1763" i="29"/>
  <c r="N1763" i="29"/>
  <c r="M1763" i="29"/>
  <c r="L1763" i="29"/>
  <c r="I1763" i="29"/>
  <c r="H1763" i="29"/>
  <c r="F1763" i="29"/>
  <c r="E1763" i="29"/>
  <c r="D1763" i="29"/>
  <c r="C1763" i="29"/>
  <c r="K1761" i="29"/>
  <c r="B1761" i="29"/>
  <c r="AS1757" i="29"/>
  <c r="AR1757" i="29"/>
  <c r="AQ1757" i="29"/>
  <c r="AP1757" i="29"/>
  <c r="AM1757" i="29"/>
  <c r="AL1757" i="29"/>
  <c r="AK1757" i="29"/>
  <c r="AJ1757" i="29"/>
  <c r="AS1756" i="29"/>
  <c r="AR1756" i="29"/>
  <c r="AQ1756" i="29"/>
  <c r="AP1756" i="29"/>
  <c r="AM1756" i="29"/>
  <c r="AL1756" i="29"/>
  <c r="AK1756" i="29"/>
  <c r="AJ1756" i="29"/>
  <c r="AS1755" i="29"/>
  <c r="AR1755" i="29"/>
  <c r="AQ1755" i="29"/>
  <c r="AP1755" i="29"/>
  <c r="AM1755" i="29"/>
  <c r="AL1755" i="29"/>
  <c r="AK1755" i="29"/>
  <c r="AJ1755" i="29"/>
  <c r="AS1754" i="29"/>
  <c r="AR1754" i="29"/>
  <c r="AQ1754" i="29"/>
  <c r="AP1754" i="29"/>
  <c r="AM1754" i="29"/>
  <c r="AL1754" i="29"/>
  <c r="AK1754" i="29"/>
  <c r="AJ1754" i="29"/>
  <c r="AS1753" i="29"/>
  <c r="AR1753" i="29"/>
  <c r="AQ1753" i="29"/>
  <c r="AP1753" i="29"/>
  <c r="AM1753" i="29"/>
  <c r="AL1753" i="29"/>
  <c r="AK1753" i="29"/>
  <c r="AJ1753" i="29"/>
  <c r="AS1752" i="29"/>
  <c r="AR1752" i="29"/>
  <c r="AQ1752" i="29"/>
  <c r="AP1752" i="29"/>
  <c r="AM1752" i="29"/>
  <c r="AL1752" i="29"/>
  <c r="AK1752" i="29"/>
  <c r="AJ1752" i="29"/>
  <c r="AS1751" i="29"/>
  <c r="AR1751" i="29"/>
  <c r="AQ1751" i="29"/>
  <c r="AP1751" i="29"/>
  <c r="AM1751" i="29"/>
  <c r="AL1751" i="29"/>
  <c r="AK1751" i="29"/>
  <c r="AJ1751" i="29"/>
  <c r="AS1750" i="29"/>
  <c r="AR1750" i="29"/>
  <c r="AQ1750" i="29"/>
  <c r="AP1750" i="29"/>
  <c r="AM1750" i="29"/>
  <c r="AL1750" i="29"/>
  <c r="AK1750" i="29"/>
  <c r="AJ1750" i="29"/>
  <c r="AS1749" i="29"/>
  <c r="AR1749" i="29"/>
  <c r="AQ1749" i="29"/>
  <c r="AP1749" i="29"/>
  <c r="AM1749" i="29"/>
  <c r="AL1749" i="29"/>
  <c r="AK1749" i="29"/>
  <c r="AJ1749" i="29"/>
  <c r="AS1748" i="29"/>
  <c r="AR1748" i="29"/>
  <c r="AQ1748" i="29"/>
  <c r="AP1748" i="29"/>
  <c r="AM1748" i="29"/>
  <c r="AL1748" i="29"/>
  <c r="AK1748" i="29"/>
  <c r="AJ1748" i="29"/>
  <c r="AS1747" i="29"/>
  <c r="AR1747" i="29"/>
  <c r="AQ1747" i="29"/>
  <c r="AP1747" i="29"/>
  <c r="AM1747" i="29"/>
  <c r="AL1747" i="29"/>
  <c r="AK1747" i="29"/>
  <c r="AJ1747" i="29"/>
  <c r="AS1746" i="29"/>
  <c r="AR1746" i="29"/>
  <c r="AQ1746" i="29"/>
  <c r="AP1746" i="29"/>
  <c r="AM1746" i="29"/>
  <c r="AL1746" i="29"/>
  <c r="AK1746" i="29"/>
  <c r="AJ1746" i="29"/>
  <c r="AS1745" i="29"/>
  <c r="AR1745" i="29"/>
  <c r="AQ1745" i="29"/>
  <c r="AP1745" i="29"/>
  <c r="AM1745" i="29"/>
  <c r="AL1745" i="29"/>
  <c r="AK1745" i="29"/>
  <c r="AJ1745" i="29"/>
  <c r="AS1744" i="29"/>
  <c r="AR1744" i="29"/>
  <c r="AQ1744" i="29"/>
  <c r="AP1744" i="29"/>
  <c r="AM1744" i="29"/>
  <c r="AL1744" i="29"/>
  <c r="AK1744" i="29"/>
  <c r="AJ1744" i="29"/>
  <c r="AS1743" i="29"/>
  <c r="AR1743" i="29"/>
  <c r="AQ1743" i="29"/>
  <c r="AP1743" i="29"/>
  <c r="AM1743" i="29"/>
  <c r="AL1743" i="29"/>
  <c r="AK1743" i="29"/>
  <c r="AJ1743" i="29"/>
  <c r="AS1742" i="29"/>
  <c r="AR1742" i="29"/>
  <c r="AQ1742" i="29"/>
  <c r="AP1742" i="29"/>
  <c r="AM1742" i="29"/>
  <c r="AL1742" i="29"/>
  <c r="AK1742" i="29"/>
  <c r="AJ1742" i="29"/>
  <c r="AS1741" i="29"/>
  <c r="AR1741" i="29"/>
  <c r="AQ1741" i="29"/>
  <c r="AP1741" i="29"/>
  <c r="AM1741" i="29"/>
  <c r="AL1741" i="29"/>
  <c r="AK1741" i="29"/>
  <c r="AJ1741" i="29"/>
  <c r="AS1740" i="29"/>
  <c r="AR1740" i="29"/>
  <c r="AQ1740" i="29"/>
  <c r="AP1740" i="29"/>
  <c r="AM1740" i="29"/>
  <c r="AL1740" i="29"/>
  <c r="AK1740" i="29"/>
  <c r="AJ1740" i="29"/>
  <c r="AS1739" i="29"/>
  <c r="AR1739" i="29"/>
  <c r="AQ1739" i="29"/>
  <c r="AP1739" i="29"/>
  <c r="AM1739" i="29"/>
  <c r="AL1739" i="29"/>
  <c r="AK1739" i="29"/>
  <c r="AJ1739" i="29"/>
  <c r="AS1738" i="29"/>
  <c r="AR1738" i="29"/>
  <c r="AQ1738" i="29"/>
  <c r="AP1738" i="29"/>
  <c r="AM1738" i="29"/>
  <c r="AL1738" i="29"/>
  <c r="AK1738" i="29"/>
  <c r="AJ1738" i="29"/>
  <c r="AS1737" i="29"/>
  <c r="AR1737" i="29"/>
  <c r="AQ1737" i="29"/>
  <c r="AP1737" i="29"/>
  <c r="AM1737" i="29"/>
  <c r="AL1737" i="29"/>
  <c r="AK1737" i="29"/>
  <c r="AJ1737" i="29"/>
  <c r="AS1736" i="29"/>
  <c r="AR1736" i="29"/>
  <c r="AQ1736" i="29"/>
  <c r="AP1736" i="29"/>
  <c r="AM1736" i="29"/>
  <c r="AL1736" i="29"/>
  <c r="AK1736" i="29"/>
  <c r="AJ1736" i="29"/>
  <c r="AS1735" i="29"/>
  <c r="AR1735" i="29"/>
  <c r="AQ1735" i="29"/>
  <c r="AP1735" i="29"/>
  <c r="AM1735" i="29"/>
  <c r="AL1735" i="29"/>
  <c r="AK1735" i="29"/>
  <c r="AJ1735" i="29"/>
  <c r="R1733" i="29"/>
  <c r="Q1733" i="29"/>
  <c r="O1733" i="29"/>
  <c r="N1733" i="29"/>
  <c r="M1733" i="29"/>
  <c r="L1733" i="29"/>
  <c r="I1733" i="29"/>
  <c r="H1733" i="29"/>
  <c r="F1733" i="29"/>
  <c r="E1733" i="29"/>
  <c r="D1733" i="29"/>
  <c r="C1733" i="29"/>
  <c r="P1727" i="29"/>
  <c r="G1727" i="29"/>
  <c r="AS1726" i="29"/>
  <c r="AR1726" i="29"/>
  <c r="AQ1726" i="29"/>
  <c r="AP1726" i="29"/>
  <c r="AM1726" i="29"/>
  <c r="AL1726" i="29"/>
  <c r="AK1726" i="29"/>
  <c r="AJ1726" i="29"/>
  <c r="P1726" i="29"/>
  <c r="Q1726" i="29" s="1"/>
  <c r="R1726" i="29" s="1"/>
  <c r="G1726" i="29"/>
  <c r="H1726" i="29" s="1"/>
  <c r="I1726" i="29" s="1"/>
  <c r="AS1725" i="29"/>
  <c r="AR1725" i="29"/>
  <c r="AQ1725" i="29"/>
  <c r="AP1725" i="29"/>
  <c r="AM1725" i="29"/>
  <c r="AL1725" i="29"/>
  <c r="AK1725" i="29"/>
  <c r="AJ1725" i="29"/>
  <c r="Q1725" i="29"/>
  <c r="R1725" i="29" s="1"/>
  <c r="P1725" i="29"/>
  <c r="G1725" i="29"/>
  <c r="AS1724" i="29"/>
  <c r="AR1724" i="29"/>
  <c r="AQ1724" i="29"/>
  <c r="AP1724" i="29"/>
  <c r="AM1724" i="29"/>
  <c r="AL1724" i="29"/>
  <c r="AK1724" i="29"/>
  <c r="AJ1724" i="29"/>
  <c r="Q1724" i="29"/>
  <c r="R1724" i="29" s="1"/>
  <c r="P1724" i="29"/>
  <c r="H1724" i="29"/>
  <c r="I1724" i="29" s="1"/>
  <c r="G1724" i="29"/>
  <c r="AS1723" i="29"/>
  <c r="AR1723" i="29"/>
  <c r="AQ1723" i="29"/>
  <c r="AP1723" i="29"/>
  <c r="AM1723" i="29"/>
  <c r="AL1723" i="29"/>
  <c r="AK1723" i="29"/>
  <c r="AJ1723" i="29"/>
  <c r="P1723" i="29"/>
  <c r="G1723" i="29"/>
  <c r="H1723" i="29" s="1"/>
  <c r="I1723" i="29" s="1"/>
  <c r="AS1722" i="29"/>
  <c r="AR1722" i="29"/>
  <c r="AQ1722" i="29"/>
  <c r="AP1722" i="29"/>
  <c r="AM1722" i="29"/>
  <c r="AL1722" i="29"/>
  <c r="AK1722" i="29"/>
  <c r="AJ1722" i="29"/>
  <c r="P1722" i="29"/>
  <c r="Q1722" i="29" s="1"/>
  <c r="R1722" i="29" s="1"/>
  <c r="G1722" i="29"/>
  <c r="H1722" i="29" s="1"/>
  <c r="I1722" i="29" s="1"/>
  <c r="AS1721" i="29"/>
  <c r="AR1721" i="29"/>
  <c r="AQ1721" i="29"/>
  <c r="AP1721" i="29"/>
  <c r="AM1721" i="29"/>
  <c r="AL1721" i="29"/>
  <c r="AK1721" i="29"/>
  <c r="AJ1721" i="29"/>
  <c r="P1721" i="29"/>
  <c r="Q1721" i="29" s="1"/>
  <c r="R1721" i="29" s="1"/>
  <c r="G1721" i="29"/>
  <c r="H1721" i="29" s="1"/>
  <c r="I1721" i="29" s="1"/>
  <c r="AS1720" i="29"/>
  <c r="AR1720" i="29"/>
  <c r="AQ1720" i="29"/>
  <c r="AP1720" i="29"/>
  <c r="AM1720" i="29"/>
  <c r="AL1720" i="29"/>
  <c r="AK1720" i="29"/>
  <c r="AJ1720" i="29"/>
  <c r="P1720" i="29"/>
  <c r="Q1720" i="29" s="1"/>
  <c r="R1720" i="29" s="1"/>
  <c r="G1720" i="29"/>
  <c r="H1720" i="29" s="1"/>
  <c r="I1720" i="29" s="1"/>
  <c r="AS1719" i="29"/>
  <c r="AR1719" i="29"/>
  <c r="AQ1719" i="29"/>
  <c r="AP1719" i="29"/>
  <c r="AM1719" i="29"/>
  <c r="AL1719" i="29"/>
  <c r="AK1719" i="29"/>
  <c r="AJ1719" i="29"/>
  <c r="P1719" i="29"/>
  <c r="Q1719" i="29" s="1"/>
  <c r="R1719" i="29" s="1"/>
  <c r="G1719" i="29"/>
  <c r="H1719" i="29" s="1"/>
  <c r="I1719" i="29" s="1"/>
  <c r="AS1718" i="29"/>
  <c r="AR1718" i="29"/>
  <c r="AQ1718" i="29"/>
  <c r="AP1718" i="29"/>
  <c r="AM1718" i="29"/>
  <c r="AL1718" i="29"/>
  <c r="AK1718" i="29"/>
  <c r="AJ1718" i="29"/>
  <c r="P1718" i="29"/>
  <c r="Q1718" i="29" s="1"/>
  <c r="R1718" i="29" s="1"/>
  <c r="G1718" i="29"/>
  <c r="H1718" i="29" s="1"/>
  <c r="I1718" i="29" s="1"/>
  <c r="AS1717" i="29"/>
  <c r="AR1717" i="29"/>
  <c r="AQ1717" i="29"/>
  <c r="AP1717" i="29"/>
  <c r="AM1717" i="29"/>
  <c r="AL1717" i="29"/>
  <c r="AK1717" i="29"/>
  <c r="AJ1717" i="29"/>
  <c r="P1717" i="29"/>
  <c r="Q1717" i="29" s="1"/>
  <c r="R1717" i="29" s="1"/>
  <c r="G1717" i="29"/>
  <c r="H1717" i="29" s="1"/>
  <c r="I1717" i="29" s="1"/>
  <c r="AS1716" i="29"/>
  <c r="AR1716" i="29"/>
  <c r="AQ1716" i="29"/>
  <c r="AP1716" i="29"/>
  <c r="AM1716" i="29"/>
  <c r="AL1716" i="29"/>
  <c r="AK1716" i="29"/>
  <c r="AJ1716" i="29"/>
  <c r="R1716" i="29"/>
  <c r="Q1716" i="29"/>
  <c r="P1716" i="29"/>
  <c r="G1716" i="29"/>
  <c r="H1716" i="29" s="1"/>
  <c r="I1716" i="29" s="1"/>
  <c r="AS1715" i="29"/>
  <c r="AR1715" i="29"/>
  <c r="AQ1715" i="29"/>
  <c r="AP1715" i="29"/>
  <c r="AM1715" i="29"/>
  <c r="AL1715" i="29"/>
  <c r="AK1715" i="29"/>
  <c r="AJ1715" i="29"/>
  <c r="P1715" i="29"/>
  <c r="Q1715" i="29" s="1"/>
  <c r="R1715" i="29" s="1"/>
  <c r="G1715" i="29"/>
  <c r="H1715" i="29" s="1"/>
  <c r="I1715" i="29" s="1"/>
  <c r="AS1714" i="29"/>
  <c r="AR1714" i="29"/>
  <c r="AQ1714" i="29"/>
  <c r="AP1714" i="29"/>
  <c r="AM1714" i="29"/>
  <c r="AL1714" i="29"/>
  <c r="AK1714" i="29"/>
  <c r="AJ1714" i="29"/>
  <c r="P1714" i="29"/>
  <c r="Q1714" i="29" s="1"/>
  <c r="R1714" i="29" s="1"/>
  <c r="G1714" i="29"/>
  <c r="H1714" i="29" s="1"/>
  <c r="I1714" i="29" s="1"/>
  <c r="AS1713" i="29"/>
  <c r="AR1713" i="29"/>
  <c r="AQ1713" i="29"/>
  <c r="AP1713" i="29"/>
  <c r="AM1713" i="29"/>
  <c r="AL1713" i="29"/>
  <c r="AK1713" i="29"/>
  <c r="AJ1713" i="29"/>
  <c r="P1713" i="29"/>
  <c r="Q1713" i="29" s="1"/>
  <c r="R1713" i="29" s="1"/>
  <c r="G1713" i="29"/>
  <c r="H1713" i="29" s="1"/>
  <c r="I1713" i="29" s="1"/>
  <c r="AS1712" i="29"/>
  <c r="AR1712" i="29"/>
  <c r="AQ1712" i="29"/>
  <c r="AP1712" i="29"/>
  <c r="AM1712" i="29"/>
  <c r="AL1712" i="29"/>
  <c r="AK1712" i="29"/>
  <c r="AJ1712" i="29"/>
  <c r="Q1712" i="29"/>
  <c r="R1712" i="29" s="1"/>
  <c r="P1712" i="29"/>
  <c r="H1712" i="29"/>
  <c r="I1712" i="29" s="1"/>
  <c r="G1712" i="29"/>
  <c r="AS1711" i="29"/>
  <c r="AR1711" i="29"/>
  <c r="AQ1711" i="29"/>
  <c r="AP1711" i="29"/>
  <c r="AM1711" i="29"/>
  <c r="AL1711" i="29"/>
  <c r="AK1711" i="29"/>
  <c r="AJ1711" i="29"/>
  <c r="Q1711" i="29"/>
  <c r="R1711" i="29" s="1"/>
  <c r="P1711" i="29"/>
  <c r="G1711" i="29"/>
  <c r="H1711" i="29" s="1"/>
  <c r="I1711" i="29" s="1"/>
  <c r="AS1710" i="29"/>
  <c r="AR1710" i="29"/>
  <c r="AQ1710" i="29"/>
  <c r="AP1710" i="29"/>
  <c r="AM1710" i="29"/>
  <c r="AL1710" i="29"/>
  <c r="AK1710" i="29"/>
  <c r="AJ1710" i="29"/>
  <c r="Q1710" i="29"/>
  <c r="R1710" i="29" s="1"/>
  <c r="P1710" i="29"/>
  <c r="G1710" i="29"/>
  <c r="H1710" i="29" s="1"/>
  <c r="I1710" i="29" s="1"/>
  <c r="AS1709" i="29"/>
  <c r="AR1709" i="29"/>
  <c r="AQ1709" i="29"/>
  <c r="AP1709" i="29"/>
  <c r="AM1709" i="29"/>
  <c r="AL1709" i="29"/>
  <c r="AK1709" i="29"/>
  <c r="AJ1709" i="29"/>
  <c r="P1709" i="29"/>
  <c r="Q1709" i="29" s="1"/>
  <c r="R1709" i="29" s="1"/>
  <c r="G1709" i="29"/>
  <c r="H1709" i="29" s="1"/>
  <c r="I1709" i="29" s="1"/>
  <c r="AS1708" i="29"/>
  <c r="AR1708" i="29"/>
  <c r="AQ1708" i="29"/>
  <c r="AP1708" i="29"/>
  <c r="AM1708" i="29"/>
  <c r="AL1708" i="29"/>
  <c r="AK1708" i="29"/>
  <c r="AJ1708" i="29"/>
  <c r="AS1707" i="29"/>
  <c r="AR1707" i="29"/>
  <c r="AQ1707" i="29"/>
  <c r="AP1707" i="29"/>
  <c r="AM1707" i="29"/>
  <c r="AL1707" i="29"/>
  <c r="AK1707" i="29"/>
  <c r="AJ1707" i="29"/>
  <c r="AS1706" i="29"/>
  <c r="AR1706" i="29"/>
  <c r="AQ1706" i="29"/>
  <c r="AP1706" i="29"/>
  <c r="AM1706" i="29"/>
  <c r="AL1706" i="29"/>
  <c r="AK1706" i="29"/>
  <c r="AJ1706" i="29"/>
  <c r="AS1705" i="29"/>
  <c r="AR1705" i="29"/>
  <c r="AQ1705" i="29"/>
  <c r="AP1705" i="29"/>
  <c r="AM1705" i="29"/>
  <c r="AL1705" i="29"/>
  <c r="AK1705" i="29"/>
  <c r="AJ1705" i="29"/>
  <c r="AS1704" i="29"/>
  <c r="AR1704" i="29"/>
  <c r="AQ1704" i="29"/>
  <c r="AP1704" i="29"/>
  <c r="AM1704" i="29"/>
  <c r="AL1704" i="29"/>
  <c r="AK1704" i="29"/>
  <c r="AJ1704" i="29"/>
  <c r="R1702" i="29"/>
  <c r="Q1702" i="29"/>
  <c r="O1702" i="29"/>
  <c r="N1702" i="29"/>
  <c r="M1702" i="29"/>
  <c r="L1702" i="29"/>
  <c r="I1702" i="29"/>
  <c r="H1702" i="29"/>
  <c r="F1702" i="29"/>
  <c r="E1702" i="29"/>
  <c r="D1702" i="29"/>
  <c r="C1702" i="29"/>
  <c r="K1700" i="29"/>
  <c r="B1700" i="29"/>
  <c r="P1697" i="29"/>
  <c r="G1697" i="29"/>
  <c r="AS1696" i="29"/>
  <c r="AR1696" i="29"/>
  <c r="AQ1696" i="29"/>
  <c r="AP1696" i="29"/>
  <c r="AM1696" i="29"/>
  <c r="AL1696" i="29"/>
  <c r="AK1696" i="29"/>
  <c r="AJ1696" i="29"/>
  <c r="P1696" i="29"/>
  <c r="Q1696" i="29" s="1"/>
  <c r="R1696" i="29" s="1"/>
  <c r="G1696" i="29"/>
  <c r="H1696" i="29" s="1"/>
  <c r="I1696" i="29" s="1"/>
  <c r="AS1695" i="29"/>
  <c r="AR1695" i="29"/>
  <c r="AQ1695" i="29"/>
  <c r="AP1695" i="29"/>
  <c r="AM1695" i="29"/>
  <c r="AL1695" i="29"/>
  <c r="AK1695" i="29"/>
  <c r="AJ1695" i="29"/>
  <c r="P1695" i="29"/>
  <c r="Q1695" i="29" s="1"/>
  <c r="R1695" i="29" s="1"/>
  <c r="G1695" i="29"/>
  <c r="AS1694" i="29"/>
  <c r="AR1694" i="29"/>
  <c r="AQ1694" i="29"/>
  <c r="AP1694" i="29"/>
  <c r="AM1694" i="29"/>
  <c r="AL1694" i="29"/>
  <c r="AK1694" i="29"/>
  <c r="AJ1694" i="29"/>
  <c r="P1694" i="29"/>
  <c r="G1694" i="29"/>
  <c r="AS1693" i="29"/>
  <c r="AR1693" i="29"/>
  <c r="AQ1693" i="29"/>
  <c r="AP1693" i="29"/>
  <c r="AM1693" i="29"/>
  <c r="AL1693" i="29"/>
  <c r="AK1693" i="29"/>
  <c r="AJ1693" i="29"/>
  <c r="P1693" i="29"/>
  <c r="Q1693" i="29" s="1"/>
  <c r="R1693" i="29" s="1"/>
  <c r="G1693" i="29"/>
  <c r="AS1692" i="29"/>
  <c r="AR1692" i="29"/>
  <c r="AQ1692" i="29"/>
  <c r="AP1692" i="29"/>
  <c r="AM1692" i="29"/>
  <c r="AL1692" i="29"/>
  <c r="AK1692" i="29"/>
  <c r="AJ1692" i="29"/>
  <c r="P1692" i="29"/>
  <c r="Q1692" i="29" s="1"/>
  <c r="R1692" i="29" s="1"/>
  <c r="G1692" i="29"/>
  <c r="H1692" i="29" s="1"/>
  <c r="I1692" i="29" s="1"/>
  <c r="AS1691" i="29"/>
  <c r="AR1691" i="29"/>
  <c r="AQ1691" i="29"/>
  <c r="AP1691" i="29"/>
  <c r="AM1691" i="29"/>
  <c r="AL1691" i="29"/>
  <c r="AK1691" i="29"/>
  <c r="AJ1691" i="29"/>
  <c r="P1691" i="29"/>
  <c r="Q1691" i="29" s="1"/>
  <c r="R1691" i="29" s="1"/>
  <c r="G1691" i="29"/>
  <c r="H1691" i="29" s="1"/>
  <c r="I1691" i="29" s="1"/>
  <c r="AS1690" i="29"/>
  <c r="AR1690" i="29"/>
  <c r="AQ1690" i="29"/>
  <c r="AP1690" i="29"/>
  <c r="AM1690" i="29"/>
  <c r="AL1690" i="29"/>
  <c r="AK1690" i="29"/>
  <c r="AJ1690" i="29"/>
  <c r="P1690" i="29"/>
  <c r="Q1690" i="29" s="1"/>
  <c r="R1690" i="29" s="1"/>
  <c r="G1690" i="29"/>
  <c r="H1690" i="29" s="1"/>
  <c r="I1690" i="29" s="1"/>
  <c r="AS1689" i="29"/>
  <c r="AR1689" i="29"/>
  <c r="AQ1689" i="29"/>
  <c r="AP1689" i="29"/>
  <c r="AM1689" i="29"/>
  <c r="AL1689" i="29"/>
  <c r="AK1689" i="29"/>
  <c r="AJ1689" i="29"/>
  <c r="P1689" i="29"/>
  <c r="Q1689" i="29" s="1"/>
  <c r="R1689" i="29" s="1"/>
  <c r="G1689" i="29"/>
  <c r="AS1688" i="29"/>
  <c r="AR1688" i="29"/>
  <c r="AQ1688" i="29"/>
  <c r="AP1688" i="29"/>
  <c r="AM1688" i="29"/>
  <c r="AL1688" i="29"/>
  <c r="AK1688" i="29"/>
  <c r="AJ1688" i="29"/>
  <c r="P1688" i="29"/>
  <c r="G1688" i="29"/>
  <c r="H1688" i="29" s="1"/>
  <c r="I1688" i="29" s="1"/>
  <c r="AS1687" i="29"/>
  <c r="AR1687" i="29"/>
  <c r="AQ1687" i="29"/>
  <c r="AP1687" i="29"/>
  <c r="AM1687" i="29"/>
  <c r="AL1687" i="29"/>
  <c r="AK1687" i="29"/>
  <c r="AJ1687" i="29"/>
  <c r="Q1687" i="29"/>
  <c r="R1687" i="29" s="1"/>
  <c r="P1687" i="29"/>
  <c r="G1687" i="29"/>
  <c r="H1687" i="29" s="1"/>
  <c r="I1687" i="29" s="1"/>
  <c r="AS1686" i="29"/>
  <c r="AR1686" i="29"/>
  <c r="AQ1686" i="29"/>
  <c r="AP1686" i="29"/>
  <c r="AM1686" i="29"/>
  <c r="AL1686" i="29"/>
  <c r="AK1686" i="29"/>
  <c r="AJ1686" i="29"/>
  <c r="P1686" i="29"/>
  <c r="Q1686" i="29" s="1"/>
  <c r="R1686" i="29" s="1"/>
  <c r="H1686" i="29"/>
  <c r="I1686" i="29" s="1"/>
  <c r="G1686" i="29"/>
  <c r="AS1685" i="29"/>
  <c r="AR1685" i="29"/>
  <c r="AQ1685" i="29"/>
  <c r="AP1685" i="29"/>
  <c r="AM1685" i="29"/>
  <c r="AL1685" i="29"/>
  <c r="AK1685" i="29"/>
  <c r="AJ1685" i="29"/>
  <c r="P1685" i="29"/>
  <c r="Q1685" i="29" s="1"/>
  <c r="R1685" i="29" s="1"/>
  <c r="G1685" i="29"/>
  <c r="H1685" i="29" s="1"/>
  <c r="I1685" i="29" s="1"/>
  <c r="AS1684" i="29"/>
  <c r="AR1684" i="29"/>
  <c r="AQ1684" i="29"/>
  <c r="AP1684" i="29"/>
  <c r="AM1684" i="29"/>
  <c r="AL1684" i="29"/>
  <c r="AK1684" i="29"/>
  <c r="AJ1684" i="29"/>
  <c r="Q1684" i="29"/>
  <c r="R1684" i="29" s="1"/>
  <c r="P1684" i="29"/>
  <c r="G1684" i="29"/>
  <c r="H1684" i="29" s="1"/>
  <c r="I1684" i="29" s="1"/>
  <c r="AS1683" i="29"/>
  <c r="AR1683" i="29"/>
  <c r="AQ1683" i="29"/>
  <c r="AP1683" i="29"/>
  <c r="AM1683" i="29"/>
  <c r="AL1683" i="29"/>
  <c r="AK1683" i="29"/>
  <c r="AJ1683" i="29"/>
  <c r="P1683" i="29"/>
  <c r="Q1683" i="29" s="1"/>
  <c r="R1683" i="29" s="1"/>
  <c r="G1683" i="29"/>
  <c r="AS1682" i="29"/>
  <c r="AR1682" i="29"/>
  <c r="AQ1682" i="29"/>
  <c r="AP1682" i="29"/>
  <c r="AM1682" i="29"/>
  <c r="AL1682" i="29"/>
  <c r="AK1682" i="29"/>
  <c r="AJ1682" i="29"/>
  <c r="P1682" i="29"/>
  <c r="Q1682" i="29" s="1"/>
  <c r="R1682" i="29" s="1"/>
  <c r="G1682" i="29"/>
  <c r="AS1681" i="29"/>
  <c r="AR1681" i="29"/>
  <c r="AQ1681" i="29"/>
  <c r="AP1681" i="29"/>
  <c r="AM1681" i="29"/>
  <c r="AL1681" i="29"/>
  <c r="AK1681" i="29"/>
  <c r="AJ1681" i="29"/>
  <c r="P1681" i="29"/>
  <c r="Q1681" i="29" s="1"/>
  <c r="R1681" i="29" s="1"/>
  <c r="G1681" i="29"/>
  <c r="AS1680" i="29"/>
  <c r="AR1680" i="29"/>
  <c r="AQ1680" i="29"/>
  <c r="AP1680" i="29"/>
  <c r="AM1680" i="29"/>
  <c r="AL1680" i="29"/>
  <c r="AK1680" i="29"/>
  <c r="AJ1680" i="29"/>
  <c r="Q1680" i="29"/>
  <c r="R1680" i="29" s="1"/>
  <c r="P1680" i="29"/>
  <c r="G1680" i="29"/>
  <c r="H1680" i="29" s="1"/>
  <c r="I1680" i="29" s="1"/>
  <c r="AS1679" i="29"/>
  <c r="AR1679" i="29"/>
  <c r="AQ1679" i="29"/>
  <c r="AP1679" i="29"/>
  <c r="AM1679" i="29"/>
  <c r="AL1679" i="29"/>
  <c r="AK1679" i="29"/>
  <c r="AJ1679" i="29"/>
  <c r="P1679" i="29"/>
  <c r="G1679" i="29"/>
  <c r="H1679" i="29" s="1"/>
  <c r="I1679" i="29" s="1"/>
  <c r="AS1678" i="29"/>
  <c r="AR1678" i="29"/>
  <c r="AQ1678" i="29"/>
  <c r="AP1678" i="29"/>
  <c r="AM1678" i="29"/>
  <c r="AL1678" i="29"/>
  <c r="AK1678" i="29"/>
  <c r="AJ1678" i="29"/>
  <c r="AS1677" i="29"/>
  <c r="AR1677" i="29"/>
  <c r="AQ1677" i="29"/>
  <c r="AP1677" i="29"/>
  <c r="AM1677" i="29"/>
  <c r="AL1677" i="29"/>
  <c r="AK1677" i="29"/>
  <c r="AJ1677" i="29"/>
  <c r="AS1676" i="29"/>
  <c r="AR1676" i="29"/>
  <c r="AQ1676" i="29"/>
  <c r="AP1676" i="29"/>
  <c r="AM1676" i="29"/>
  <c r="AL1676" i="29"/>
  <c r="AK1676" i="29"/>
  <c r="AJ1676" i="29"/>
  <c r="AS1675" i="29"/>
  <c r="AR1675" i="29"/>
  <c r="AQ1675" i="29"/>
  <c r="AP1675" i="29"/>
  <c r="AM1675" i="29"/>
  <c r="AL1675" i="29"/>
  <c r="AK1675" i="29"/>
  <c r="AJ1675" i="29"/>
  <c r="AS1674" i="29"/>
  <c r="AR1674" i="29"/>
  <c r="AQ1674" i="29"/>
  <c r="AP1674" i="29"/>
  <c r="AM1674" i="29"/>
  <c r="AL1674" i="29"/>
  <c r="AK1674" i="29"/>
  <c r="AJ1674" i="29"/>
  <c r="R1672" i="29"/>
  <c r="Q1672" i="29"/>
  <c r="O1672" i="29"/>
  <c r="N1672" i="29"/>
  <c r="M1672" i="29"/>
  <c r="L1672" i="29"/>
  <c r="I1672" i="29"/>
  <c r="H1672" i="29"/>
  <c r="F1672" i="29"/>
  <c r="E1672" i="29"/>
  <c r="D1672" i="29"/>
  <c r="C1672" i="29"/>
  <c r="K1670" i="29"/>
  <c r="B1670" i="29"/>
  <c r="AS1666" i="29"/>
  <c r="AR1666" i="29"/>
  <c r="AQ1666" i="29"/>
  <c r="AP1666" i="29"/>
  <c r="AM1666" i="29"/>
  <c r="AL1666" i="29"/>
  <c r="AK1666" i="29"/>
  <c r="AJ1666" i="29"/>
  <c r="AS1665" i="29"/>
  <c r="AR1665" i="29"/>
  <c r="AQ1665" i="29"/>
  <c r="AP1665" i="29"/>
  <c r="AM1665" i="29"/>
  <c r="AL1665" i="29"/>
  <c r="AK1665" i="29"/>
  <c r="AJ1665" i="29"/>
  <c r="AS1664" i="29"/>
  <c r="AR1664" i="29"/>
  <c r="AQ1664" i="29"/>
  <c r="AP1664" i="29"/>
  <c r="AM1664" i="29"/>
  <c r="AL1664" i="29"/>
  <c r="AK1664" i="29"/>
  <c r="AJ1664" i="29"/>
  <c r="AS1663" i="29"/>
  <c r="AR1663" i="29"/>
  <c r="AQ1663" i="29"/>
  <c r="AP1663" i="29"/>
  <c r="AM1663" i="29"/>
  <c r="AL1663" i="29"/>
  <c r="AK1663" i="29"/>
  <c r="AJ1663" i="29"/>
  <c r="AS1662" i="29"/>
  <c r="AR1662" i="29"/>
  <c r="AQ1662" i="29"/>
  <c r="AP1662" i="29"/>
  <c r="AM1662" i="29"/>
  <c r="AL1662" i="29"/>
  <c r="AK1662" i="29"/>
  <c r="AJ1662" i="29"/>
  <c r="AS1661" i="29"/>
  <c r="AR1661" i="29"/>
  <c r="AQ1661" i="29"/>
  <c r="AP1661" i="29"/>
  <c r="AM1661" i="29"/>
  <c r="AL1661" i="29"/>
  <c r="AK1661" i="29"/>
  <c r="AJ1661" i="29"/>
  <c r="AS1660" i="29"/>
  <c r="AR1660" i="29"/>
  <c r="AQ1660" i="29"/>
  <c r="AP1660" i="29"/>
  <c r="AM1660" i="29"/>
  <c r="AL1660" i="29"/>
  <c r="AK1660" i="29"/>
  <c r="AJ1660" i="29"/>
  <c r="AS1659" i="29"/>
  <c r="AR1659" i="29"/>
  <c r="AQ1659" i="29"/>
  <c r="AP1659" i="29"/>
  <c r="AM1659" i="29"/>
  <c r="AL1659" i="29"/>
  <c r="AK1659" i="29"/>
  <c r="AJ1659" i="29"/>
  <c r="AS1658" i="29"/>
  <c r="AR1658" i="29"/>
  <c r="AQ1658" i="29"/>
  <c r="AP1658" i="29"/>
  <c r="AM1658" i="29"/>
  <c r="AL1658" i="29"/>
  <c r="AK1658" i="29"/>
  <c r="AJ1658" i="29"/>
  <c r="AS1657" i="29"/>
  <c r="AR1657" i="29"/>
  <c r="AQ1657" i="29"/>
  <c r="AP1657" i="29"/>
  <c r="AM1657" i="29"/>
  <c r="AL1657" i="29"/>
  <c r="AK1657" i="29"/>
  <c r="AJ1657" i="29"/>
  <c r="AS1656" i="29"/>
  <c r="AR1656" i="29"/>
  <c r="AQ1656" i="29"/>
  <c r="AP1656" i="29"/>
  <c r="AM1656" i="29"/>
  <c r="AL1656" i="29"/>
  <c r="AK1656" i="29"/>
  <c r="AJ1656" i="29"/>
  <c r="AS1655" i="29"/>
  <c r="AR1655" i="29"/>
  <c r="AQ1655" i="29"/>
  <c r="AP1655" i="29"/>
  <c r="AM1655" i="29"/>
  <c r="AL1655" i="29"/>
  <c r="AK1655" i="29"/>
  <c r="AJ1655" i="29"/>
  <c r="AS1654" i="29"/>
  <c r="AR1654" i="29"/>
  <c r="AQ1654" i="29"/>
  <c r="AP1654" i="29"/>
  <c r="AM1654" i="29"/>
  <c r="AL1654" i="29"/>
  <c r="AK1654" i="29"/>
  <c r="AJ1654" i="29"/>
  <c r="AS1653" i="29"/>
  <c r="AR1653" i="29"/>
  <c r="AQ1653" i="29"/>
  <c r="AP1653" i="29"/>
  <c r="AM1653" i="29"/>
  <c r="AL1653" i="29"/>
  <c r="AK1653" i="29"/>
  <c r="AJ1653" i="29"/>
  <c r="AS1652" i="29"/>
  <c r="AR1652" i="29"/>
  <c r="AQ1652" i="29"/>
  <c r="AP1652" i="29"/>
  <c r="AM1652" i="29"/>
  <c r="AL1652" i="29"/>
  <c r="AK1652" i="29"/>
  <c r="AJ1652" i="29"/>
  <c r="AS1651" i="29"/>
  <c r="AR1651" i="29"/>
  <c r="AQ1651" i="29"/>
  <c r="AP1651" i="29"/>
  <c r="AM1651" i="29"/>
  <c r="AL1651" i="29"/>
  <c r="AK1651" i="29"/>
  <c r="AJ1651" i="29"/>
  <c r="AS1650" i="29"/>
  <c r="AR1650" i="29"/>
  <c r="AQ1650" i="29"/>
  <c r="AP1650" i="29"/>
  <c r="AM1650" i="29"/>
  <c r="AL1650" i="29"/>
  <c r="AK1650" i="29"/>
  <c r="AJ1650" i="29"/>
  <c r="AS1649" i="29"/>
  <c r="AR1649" i="29"/>
  <c r="AQ1649" i="29"/>
  <c r="AP1649" i="29"/>
  <c r="AM1649" i="29"/>
  <c r="AL1649" i="29"/>
  <c r="AK1649" i="29"/>
  <c r="AJ1649" i="29"/>
  <c r="AS1648" i="29"/>
  <c r="AR1648" i="29"/>
  <c r="AQ1648" i="29"/>
  <c r="AP1648" i="29"/>
  <c r="AM1648" i="29"/>
  <c r="AL1648" i="29"/>
  <c r="AK1648" i="29"/>
  <c r="AJ1648" i="29"/>
  <c r="AS1647" i="29"/>
  <c r="AR1647" i="29"/>
  <c r="AQ1647" i="29"/>
  <c r="AP1647" i="29"/>
  <c r="AM1647" i="29"/>
  <c r="AL1647" i="29"/>
  <c r="AK1647" i="29"/>
  <c r="AJ1647" i="29"/>
  <c r="AS1646" i="29"/>
  <c r="AR1646" i="29"/>
  <c r="AQ1646" i="29"/>
  <c r="AP1646" i="29"/>
  <c r="AM1646" i="29"/>
  <c r="AL1646" i="29"/>
  <c r="AK1646" i="29"/>
  <c r="AJ1646" i="29"/>
  <c r="AS1645" i="29"/>
  <c r="AR1645" i="29"/>
  <c r="AQ1645" i="29"/>
  <c r="AP1645" i="29"/>
  <c r="AM1645" i="29"/>
  <c r="AL1645" i="29"/>
  <c r="AK1645" i="29"/>
  <c r="AJ1645" i="29"/>
  <c r="AS1644" i="29"/>
  <c r="AR1644" i="29"/>
  <c r="AQ1644" i="29"/>
  <c r="AP1644" i="29"/>
  <c r="AM1644" i="29"/>
  <c r="AL1644" i="29"/>
  <c r="AK1644" i="29"/>
  <c r="AJ1644" i="29"/>
  <c r="R1642" i="29"/>
  <c r="Q1642" i="29"/>
  <c r="O1642" i="29"/>
  <c r="N1642" i="29"/>
  <c r="M1642" i="29"/>
  <c r="L1642" i="29"/>
  <c r="I1642" i="29"/>
  <c r="H1642" i="29"/>
  <c r="F1642" i="29"/>
  <c r="E1642" i="29"/>
  <c r="D1642" i="29"/>
  <c r="C1642" i="29"/>
  <c r="P1636" i="29"/>
  <c r="G1636" i="29"/>
  <c r="AS1635" i="29"/>
  <c r="AR1635" i="29"/>
  <c r="AQ1635" i="29"/>
  <c r="AP1635" i="29"/>
  <c r="AM1635" i="29"/>
  <c r="AL1635" i="29"/>
  <c r="AK1635" i="29"/>
  <c r="AJ1635" i="29"/>
  <c r="P1635" i="29"/>
  <c r="Q1635" i="29" s="1"/>
  <c r="R1635" i="29" s="1"/>
  <c r="G1635" i="29"/>
  <c r="H1635" i="29" s="1"/>
  <c r="I1635" i="29" s="1"/>
  <c r="AS1634" i="29"/>
  <c r="AR1634" i="29"/>
  <c r="AQ1634" i="29"/>
  <c r="AP1634" i="29"/>
  <c r="AM1634" i="29"/>
  <c r="AL1634" i="29"/>
  <c r="AK1634" i="29"/>
  <c r="AJ1634" i="29"/>
  <c r="P1634" i="29"/>
  <c r="Q1634" i="29" s="1"/>
  <c r="R1634" i="29" s="1"/>
  <c r="G1634" i="29"/>
  <c r="H1634" i="29" s="1"/>
  <c r="I1634" i="29" s="1"/>
  <c r="AS1633" i="29"/>
  <c r="AR1633" i="29"/>
  <c r="AQ1633" i="29"/>
  <c r="AP1633" i="29"/>
  <c r="AM1633" i="29"/>
  <c r="AL1633" i="29"/>
  <c r="AK1633" i="29"/>
  <c r="AJ1633" i="29"/>
  <c r="Q1633" i="29"/>
  <c r="R1633" i="29" s="1"/>
  <c r="P1633" i="29"/>
  <c r="G1633" i="29"/>
  <c r="H1633" i="29" s="1"/>
  <c r="I1633" i="29" s="1"/>
  <c r="AS1632" i="29"/>
  <c r="AR1632" i="29"/>
  <c r="AQ1632" i="29"/>
  <c r="AP1632" i="29"/>
  <c r="AM1632" i="29"/>
  <c r="AL1632" i="29"/>
  <c r="AK1632" i="29"/>
  <c r="AJ1632" i="29"/>
  <c r="P1632" i="29"/>
  <c r="Q1632" i="29" s="1"/>
  <c r="R1632" i="29" s="1"/>
  <c r="H1632" i="29"/>
  <c r="I1632" i="29" s="1"/>
  <c r="G1632" i="29"/>
  <c r="AS1631" i="29"/>
  <c r="AR1631" i="29"/>
  <c r="AQ1631" i="29"/>
  <c r="AP1631" i="29"/>
  <c r="AM1631" i="29"/>
  <c r="AL1631" i="29"/>
  <c r="AK1631" i="29"/>
  <c r="AJ1631" i="29"/>
  <c r="P1631" i="29"/>
  <c r="Q1631" i="29" s="1"/>
  <c r="R1631" i="29" s="1"/>
  <c r="I1631" i="29"/>
  <c r="H1631" i="29"/>
  <c r="G1631" i="29"/>
  <c r="AS1630" i="29"/>
  <c r="AR1630" i="29"/>
  <c r="AQ1630" i="29"/>
  <c r="AP1630" i="29"/>
  <c r="AM1630" i="29"/>
  <c r="AL1630" i="29"/>
  <c r="AK1630" i="29"/>
  <c r="AJ1630" i="29"/>
  <c r="Q1630" i="29"/>
  <c r="R1630" i="29" s="1"/>
  <c r="P1630" i="29"/>
  <c r="G1630" i="29"/>
  <c r="H1630" i="29" s="1"/>
  <c r="I1630" i="29" s="1"/>
  <c r="AS1629" i="29"/>
  <c r="AR1629" i="29"/>
  <c r="AQ1629" i="29"/>
  <c r="AP1629" i="29"/>
  <c r="AM1629" i="29"/>
  <c r="AL1629" i="29"/>
  <c r="AK1629" i="29"/>
  <c r="AJ1629" i="29"/>
  <c r="P1629" i="29"/>
  <c r="Q1629" i="29" s="1"/>
  <c r="R1629" i="29" s="1"/>
  <c r="H1629" i="29"/>
  <c r="I1629" i="29" s="1"/>
  <c r="G1629" i="29"/>
  <c r="AS1628" i="29"/>
  <c r="AR1628" i="29"/>
  <c r="AQ1628" i="29"/>
  <c r="AP1628" i="29"/>
  <c r="AM1628" i="29"/>
  <c r="AL1628" i="29"/>
  <c r="AK1628" i="29"/>
  <c r="AJ1628" i="29"/>
  <c r="P1628" i="29"/>
  <c r="Q1628" i="29" s="1"/>
  <c r="R1628" i="29" s="1"/>
  <c r="G1628" i="29"/>
  <c r="H1628" i="29" s="1"/>
  <c r="I1628" i="29" s="1"/>
  <c r="AS1627" i="29"/>
  <c r="AR1627" i="29"/>
  <c r="AQ1627" i="29"/>
  <c r="AP1627" i="29"/>
  <c r="AM1627" i="29"/>
  <c r="AL1627" i="29"/>
  <c r="AK1627" i="29"/>
  <c r="AJ1627" i="29"/>
  <c r="P1627" i="29"/>
  <c r="Q1627" i="29" s="1"/>
  <c r="R1627" i="29" s="1"/>
  <c r="G1627" i="29"/>
  <c r="H1627" i="29" s="1"/>
  <c r="I1627" i="29" s="1"/>
  <c r="AS1626" i="29"/>
  <c r="AR1626" i="29"/>
  <c r="AQ1626" i="29"/>
  <c r="AP1626" i="29"/>
  <c r="AM1626" i="29"/>
  <c r="AL1626" i="29"/>
  <c r="AK1626" i="29"/>
  <c r="AJ1626" i="29"/>
  <c r="P1626" i="29"/>
  <c r="Q1626" i="29" s="1"/>
  <c r="R1626" i="29" s="1"/>
  <c r="G1626" i="29"/>
  <c r="H1626" i="29" s="1"/>
  <c r="I1626" i="29" s="1"/>
  <c r="AS1625" i="29"/>
  <c r="AR1625" i="29"/>
  <c r="AQ1625" i="29"/>
  <c r="AP1625" i="29"/>
  <c r="AM1625" i="29"/>
  <c r="AL1625" i="29"/>
  <c r="AK1625" i="29"/>
  <c r="AJ1625" i="29"/>
  <c r="R1625" i="29"/>
  <c r="Q1625" i="29"/>
  <c r="P1625" i="29"/>
  <c r="G1625" i="29"/>
  <c r="H1625" i="29" s="1"/>
  <c r="I1625" i="29" s="1"/>
  <c r="AS1624" i="29"/>
  <c r="AR1624" i="29"/>
  <c r="AQ1624" i="29"/>
  <c r="AP1624" i="29"/>
  <c r="AM1624" i="29"/>
  <c r="AL1624" i="29"/>
  <c r="AK1624" i="29"/>
  <c r="AJ1624" i="29"/>
  <c r="P1624" i="29"/>
  <c r="Q1624" i="29" s="1"/>
  <c r="R1624" i="29" s="1"/>
  <c r="G1624" i="29"/>
  <c r="H1624" i="29" s="1"/>
  <c r="I1624" i="29" s="1"/>
  <c r="AS1623" i="29"/>
  <c r="AR1623" i="29"/>
  <c r="AQ1623" i="29"/>
  <c r="AP1623" i="29"/>
  <c r="AM1623" i="29"/>
  <c r="AL1623" i="29"/>
  <c r="AK1623" i="29"/>
  <c r="AJ1623" i="29"/>
  <c r="P1623" i="29"/>
  <c r="Q1623" i="29" s="1"/>
  <c r="R1623" i="29" s="1"/>
  <c r="H1623" i="29"/>
  <c r="I1623" i="29" s="1"/>
  <c r="G1623" i="29"/>
  <c r="AS1622" i="29"/>
  <c r="AR1622" i="29"/>
  <c r="AQ1622" i="29"/>
  <c r="AP1622" i="29"/>
  <c r="AM1622" i="29"/>
  <c r="AL1622" i="29"/>
  <c r="AK1622" i="29"/>
  <c r="AJ1622" i="29"/>
  <c r="P1622" i="29"/>
  <c r="Q1622" i="29" s="1"/>
  <c r="R1622" i="29" s="1"/>
  <c r="G1622" i="29"/>
  <c r="H1622" i="29" s="1"/>
  <c r="I1622" i="29" s="1"/>
  <c r="AS1621" i="29"/>
  <c r="AR1621" i="29"/>
  <c r="AQ1621" i="29"/>
  <c r="AP1621" i="29"/>
  <c r="AM1621" i="29"/>
  <c r="AL1621" i="29"/>
  <c r="AK1621" i="29"/>
  <c r="AJ1621" i="29"/>
  <c r="P1621" i="29"/>
  <c r="G1621" i="29"/>
  <c r="H1621" i="29" s="1"/>
  <c r="I1621" i="29" s="1"/>
  <c r="AS1620" i="29"/>
  <c r="AR1620" i="29"/>
  <c r="AQ1620" i="29"/>
  <c r="AP1620" i="29"/>
  <c r="AM1620" i="29"/>
  <c r="AL1620" i="29"/>
  <c r="AK1620" i="29"/>
  <c r="AJ1620" i="29"/>
  <c r="P1620" i="29"/>
  <c r="P1614" i="29" s="1"/>
  <c r="Q1614" i="29" s="1"/>
  <c r="R1614" i="29" s="1"/>
  <c r="G1620" i="29"/>
  <c r="AS1619" i="29"/>
  <c r="AR1619" i="29"/>
  <c r="AQ1619" i="29"/>
  <c r="AP1619" i="29"/>
  <c r="AM1619" i="29"/>
  <c r="AL1619" i="29"/>
  <c r="AK1619" i="29"/>
  <c r="AJ1619" i="29"/>
  <c r="P1619" i="29"/>
  <c r="Q1619" i="29" s="1"/>
  <c r="R1619" i="29" s="1"/>
  <c r="H1619" i="29"/>
  <c r="I1619" i="29" s="1"/>
  <c r="G1619" i="29"/>
  <c r="AS1618" i="29"/>
  <c r="AR1618" i="29"/>
  <c r="AQ1618" i="29"/>
  <c r="AP1618" i="29"/>
  <c r="AM1618" i="29"/>
  <c r="AL1618" i="29"/>
  <c r="AK1618" i="29"/>
  <c r="AJ1618" i="29"/>
  <c r="P1618" i="29"/>
  <c r="Q1618" i="29" s="1"/>
  <c r="R1618" i="29" s="1"/>
  <c r="G1618" i="29"/>
  <c r="G1614" i="29" s="1"/>
  <c r="H1614" i="29" s="1"/>
  <c r="I1614" i="29" s="1"/>
  <c r="AS1617" i="29"/>
  <c r="AR1617" i="29"/>
  <c r="AQ1617" i="29"/>
  <c r="AP1617" i="29"/>
  <c r="AM1617" i="29"/>
  <c r="AL1617" i="29"/>
  <c r="AK1617" i="29"/>
  <c r="AJ1617" i="29"/>
  <c r="AS1616" i="29"/>
  <c r="AR1616" i="29"/>
  <c r="AQ1616" i="29"/>
  <c r="AP1616" i="29"/>
  <c r="AM1616" i="29"/>
  <c r="AL1616" i="29"/>
  <c r="AK1616" i="29"/>
  <c r="AJ1616" i="29"/>
  <c r="AS1615" i="29"/>
  <c r="AR1615" i="29"/>
  <c r="AQ1615" i="29"/>
  <c r="AP1615" i="29"/>
  <c r="AM1615" i="29"/>
  <c r="AL1615" i="29"/>
  <c r="AK1615" i="29"/>
  <c r="AJ1615" i="29"/>
  <c r="AS1614" i="29"/>
  <c r="AR1614" i="29"/>
  <c r="AQ1614" i="29"/>
  <c r="AP1614" i="29"/>
  <c r="AM1614" i="29"/>
  <c r="AL1614" i="29"/>
  <c r="AK1614" i="29"/>
  <c r="AJ1614" i="29"/>
  <c r="AS1613" i="29"/>
  <c r="AR1613" i="29"/>
  <c r="AQ1613" i="29"/>
  <c r="AP1613" i="29"/>
  <c r="AM1613" i="29"/>
  <c r="AL1613" i="29"/>
  <c r="AK1613" i="29"/>
  <c r="AJ1613" i="29"/>
  <c r="R1611" i="29"/>
  <c r="Q1611" i="29"/>
  <c r="O1611" i="29"/>
  <c r="N1611" i="29"/>
  <c r="M1611" i="29"/>
  <c r="L1611" i="29"/>
  <c r="I1611" i="29"/>
  <c r="H1611" i="29"/>
  <c r="F1611" i="29"/>
  <c r="E1611" i="29"/>
  <c r="D1611" i="29"/>
  <c r="C1611" i="29"/>
  <c r="K1609" i="29"/>
  <c r="B1609" i="29"/>
  <c r="P1606" i="29"/>
  <c r="G1606" i="29"/>
  <c r="AS1605" i="29"/>
  <c r="AR1605" i="29"/>
  <c r="AQ1605" i="29"/>
  <c r="AP1605" i="29"/>
  <c r="AM1605" i="29"/>
  <c r="AL1605" i="29"/>
  <c r="AK1605" i="29"/>
  <c r="AJ1605" i="29"/>
  <c r="P1605" i="29"/>
  <c r="Q1605" i="29" s="1"/>
  <c r="R1605" i="29" s="1"/>
  <c r="G1605" i="29"/>
  <c r="H1605" i="29" s="1"/>
  <c r="I1605" i="29" s="1"/>
  <c r="AS1604" i="29"/>
  <c r="AR1604" i="29"/>
  <c r="AQ1604" i="29"/>
  <c r="AP1604" i="29"/>
  <c r="AM1604" i="29"/>
  <c r="AL1604" i="29"/>
  <c r="AK1604" i="29"/>
  <c r="AJ1604" i="29"/>
  <c r="P1604" i="29"/>
  <c r="G1604" i="29"/>
  <c r="H1604" i="29" s="1"/>
  <c r="I1604" i="29" s="1"/>
  <c r="AS1603" i="29"/>
  <c r="AR1603" i="29"/>
  <c r="AQ1603" i="29"/>
  <c r="AP1603" i="29"/>
  <c r="AM1603" i="29"/>
  <c r="AL1603" i="29"/>
  <c r="AK1603" i="29"/>
  <c r="AJ1603" i="29"/>
  <c r="P1603" i="29"/>
  <c r="G1603" i="29"/>
  <c r="H1603" i="29" s="1"/>
  <c r="I1603" i="29" s="1"/>
  <c r="AS1602" i="29"/>
  <c r="AR1602" i="29"/>
  <c r="AQ1602" i="29"/>
  <c r="AP1602" i="29"/>
  <c r="AM1602" i="29"/>
  <c r="AL1602" i="29"/>
  <c r="AK1602" i="29"/>
  <c r="AJ1602" i="29"/>
  <c r="P1602" i="29"/>
  <c r="G1602" i="29"/>
  <c r="H1602" i="29" s="1"/>
  <c r="I1602" i="29" s="1"/>
  <c r="AS1601" i="29"/>
  <c r="AR1601" i="29"/>
  <c r="AQ1601" i="29"/>
  <c r="AP1601" i="29"/>
  <c r="AM1601" i="29"/>
  <c r="AL1601" i="29"/>
  <c r="AK1601" i="29"/>
  <c r="AJ1601" i="29"/>
  <c r="P1601" i="29"/>
  <c r="Q1601" i="29" s="1"/>
  <c r="R1601" i="29" s="1"/>
  <c r="G1601" i="29"/>
  <c r="AS1600" i="29"/>
  <c r="AR1600" i="29"/>
  <c r="AQ1600" i="29"/>
  <c r="AP1600" i="29"/>
  <c r="AM1600" i="29"/>
  <c r="AL1600" i="29"/>
  <c r="AK1600" i="29"/>
  <c r="AJ1600" i="29"/>
  <c r="P1600" i="29"/>
  <c r="Q1600" i="29" s="1"/>
  <c r="R1600" i="29" s="1"/>
  <c r="G1600" i="29"/>
  <c r="AS1599" i="29"/>
  <c r="AR1599" i="29"/>
  <c r="AQ1599" i="29"/>
  <c r="AP1599" i="29"/>
  <c r="AM1599" i="29"/>
  <c r="AL1599" i="29"/>
  <c r="AK1599" i="29"/>
  <c r="AJ1599" i="29"/>
  <c r="P1599" i="29"/>
  <c r="Q1599" i="29" s="1"/>
  <c r="R1599" i="29" s="1"/>
  <c r="H1599" i="29"/>
  <c r="I1599" i="29" s="1"/>
  <c r="G1599" i="29"/>
  <c r="AS1598" i="29"/>
  <c r="AR1598" i="29"/>
  <c r="AQ1598" i="29"/>
  <c r="AP1598" i="29"/>
  <c r="AM1598" i="29"/>
  <c r="AL1598" i="29"/>
  <c r="AK1598" i="29"/>
  <c r="AJ1598" i="29"/>
  <c r="P1598" i="29"/>
  <c r="Q1598" i="29" s="1"/>
  <c r="R1598" i="29" s="1"/>
  <c r="H1598" i="29"/>
  <c r="I1598" i="29" s="1"/>
  <c r="G1598" i="29"/>
  <c r="AS1597" i="29"/>
  <c r="AR1597" i="29"/>
  <c r="AQ1597" i="29"/>
  <c r="AP1597" i="29"/>
  <c r="AM1597" i="29"/>
  <c r="AL1597" i="29"/>
  <c r="AK1597" i="29"/>
  <c r="AJ1597" i="29"/>
  <c r="P1597" i="29"/>
  <c r="G1597" i="29"/>
  <c r="H1597" i="29" s="1"/>
  <c r="I1597" i="29" s="1"/>
  <c r="AS1596" i="29"/>
  <c r="AR1596" i="29"/>
  <c r="AQ1596" i="29"/>
  <c r="AP1596" i="29"/>
  <c r="AM1596" i="29"/>
  <c r="AL1596" i="29"/>
  <c r="AK1596" i="29"/>
  <c r="AJ1596" i="29"/>
  <c r="P1596" i="29"/>
  <c r="G1596" i="29"/>
  <c r="H1596" i="29" s="1"/>
  <c r="I1596" i="29" s="1"/>
  <c r="AS1595" i="29"/>
  <c r="AR1595" i="29"/>
  <c r="AQ1595" i="29"/>
  <c r="AP1595" i="29"/>
  <c r="AM1595" i="29"/>
  <c r="AL1595" i="29"/>
  <c r="AK1595" i="29"/>
  <c r="AJ1595" i="29"/>
  <c r="Q1595" i="29"/>
  <c r="R1595" i="29" s="1"/>
  <c r="P1595" i="29"/>
  <c r="G1595" i="29"/>
  <c r="AS1594" i="29"/>
  <c r="AR1594" i="29"/>
  <c r="AQ1594" i="29"/>
  <c r="AP1594" i="29"/>
  <c r="AM1594" i="29"/>
  <c r="AL1594" i="29"/>
  <c r="AK1594" i="29"/>
  <c r="AJ1594" i="29"/>
  <c r="P1594" i="29"/>
  <c r="Q1594" i="29" s="1"/>
  <c r="R1594" i="29" s="1"/>
  <c r="G1594" i="29"/>
  <c r="H1594" i="29" s="1"/>
  <c r="I1594" i="29" s="1"/>
  <c r="AS1593" i="29"/>
  <c r="AR1593" i="29"/>
  <c r="AQ1593" i="29"/>
  <c r="AP1593" i="29"/>
  <c r="AM1593" i="29"/>
  <c r="AL1593" i="29"/>
  <c r="AK1593" i="29"/>
  <c r="AJ1593" i="29"/>
  <c r="P1593" i="29"/>
  <c r="Q1593" i="29" s="1"/>
  <c r="R1593" i="29" s="1"/>
  <c r="G1593" i="29"/>
  <c r="H1593" i="29" s="1"/>
  <c r="I1593" i="29" s="1"/>
  <c r="AS1592" i="29"/>
  <c r="AR1592" i="29"/>
  <c r="AQ1592" i="29"/>
  <c r="AP1592" i="29"/>
  <c r="AM1592" i="29"/>
  <c r="AL1592" i="29"/>
  <c r="AK1592" i="29"/>
  <c r="AJ1592" i="29"/>
  <c r="P1592" i="29"/>
  <c r="G1592" i="29"/>
  <c r="G1585" i="29" s="1"/>
  <c r="H1585" i="29" s="1"/>
  <c r="I1585" i="29" s="1"/>
  <c r="AS1591" i="29"/>
  <c r="AR1591" i="29"/>
  <c r="AQ1591" i="29"/>
  <c r="AP1591" i="29"/>
  <c r="AM1591" i="29"/>
  <c r="AL1591" i="29"/>
  <c r="AK1591" i="29"/>
  <c r="AJ1591" i="29"/>
  <c r="P1591" i="29"/>
  <c r="G1591" i="29"/>
  <c r="H1591" i="29" s="1"/>
  <c r="I1591" i="29" s="1"/>
  <c r="AS1590" i="29"/>
  <c r="AR1590" i="29"/>
  <c r="AQ1590" i="29"/>
  <c r="AP1590" i="29"/>
  <c r="AM1590" i="29"/>
  <c r="AL1590" i="29"/>
  <c r="AK1590" i="29"/>
  <c r="AJ1590" i="29"/>
  <c r="P1590" i="29"/>
  <c r="G1590" i="29"/>
  <c r="H1590" i="29" s="1"/>
  <c r="I1590" i="29" s="1"/>
  <c r="AS1589" i="29"/>
  <c r="AR1589" i="29"/>
  <c r="AQ1589" i="29"/>
  <c r="AP1589" i="29"/>
  <c r="AM1589" i="29"/>
  <c r="AL1589" i="29"/>
  <c r="AK1589" i="29"/>
  <c r="AJ1589" i="29"/>
  <c r="P1589" i="29"/>
  <c r="Q1589" i="29" s="1"/>
  <c r="R1589" i="29" s="1"/>
  <c r="G1589" i="29"/>
  <c r="AS1588" i="29"/>
  <c r="AR1588" i="29"/>
  <c r="AQ1588" i="29"/>
  <c r="AP1588" i="29"/>
  <c r="AM1588" i="29"/>
  <c r="AL1588" i="29"/>
  <c r="AK1588" i="29"/>
  <c r="AJ1588" i="29"/>
  <c r="P1588" i="29"/>
  <c r="Q1588" i="29" s="1"/>
  <c r="R1588" i="29" s="1"/>
  <c r="G1588" i="29"/>
  <c r="H1588" i="29" s="1"/>
  <c r="I1588" i="29" s="1"/>
  <c r="AS1587" i="29"/>
  <c r="AR1587" i="29"/>
  <c r="AQ1587" i="29"/>
  <c r="AP1587" i="29"/>
  <c r="AM1587" i="29"/>
  <c r="AL1587" i="29"/>
  <c r="AK1587" i="29"/>
  <c r="AJ1587" i="29"/>
  <c r="AS1586" i="29"/>
  <c r="AR1586" i="29"/>
  <c r="AQ1586" i="29"/>
  <c r="AP1586" i="29"/>
  <c r="AM1586" i="29"/>
  <c r="AL1586" i="29"/>
  <c r="AK1586" i="29"/>
  <c r="AJ1586" i="29"/>
  <c r="AS1585" i="29"/>
  <c r="AR1585" i="29"/>
  <c r="AQ1585" i="29"/>
  <c r="AP1585" i="29"/>
  <c r="AM1585" i="29"/>
  <c r="AL1585" i="29"/>
  <c r="AK1585" i="29"/>
  <c r="AJ1585" i="29"/>
  <c r="AS1584" i="29"/>
  <c r="AR1584" i="29"/>
  <c r="AQ1584" i="29"/>
  <c r="AP1584" i="29"/>
  <c r="AM1584" i="29"/>
  <c r="AL1584" i="29"/>
  <c r="AK1584" i="29"/>
  <c r="AJ1584" i="29"/>
  <c r="AS1583" i="29"/>
  <c r="AR1583" i="29"/>
  <c r="AQ1583" i="29"/>
  <c r="AP1583" i="29"/>
  <c r="AM1583" i="29"/>
  <c r="AL1583" i="29"/>
  <c r="AK1583" i="29"/>
  <c r="AJ1583" i="29"/>
  <c r="R1581" i="29"/>
  <c r="Q1581" i="29"/>
  <c r="O1581" i="29"/>
  <c r="N1581" i="29"/>
  <c r="M1581" i="29"/>
  <c r="L1581" i="29"/>
  <c r="I1581" i="29"/>
  <c r="H1581" i="29"/>
  <c r="F1581" i="29"/>
  <c r="E1581" i="29"/>
  <c r="D1581" i="29"/>
  <c r="C1581" i="29"/>
  <c r="K1579" i="29"/>
  <c r="B1579" i="29"/>
  <c r="AS1575" i="29"/>
  <c r="AR1575" i="29"/>
  <c r="AQ1575" i="29"/>
  <c r="AP1575" i="29"/>
  <c r="AM1575" i="29"/>
  <c r="AL1575" i="29"/>
  <c r="AK1575" i="29"/>
  <c r="AJ1575" i="29"/>
  <c r="AS1574" i="29"/>
  <c r="AR1574" i="29"/>
  <c r="AQ1574" i="29"/>
  <c r="AP1574" i="29"/>
  <c r="AM1574" i="29"/>
  <c r="AL1574" i="29"/>
  <c r="AK1574" i="29"/>
  <c r="AJ1574" i="29"/>
  <c r="AS1573" i="29"/>
  <c r="AR1573" i="29"/>
  <c r="AQ1573" i="29"/>
  <c r="AP1573" i="29"/>
  <c r="AM1573" i="29"/>
  <c r="AL1573" i="29"/>
  <c r="AK1573" i="29"/>
  <c r="AJ1573" i="29"/>
  <c r="AS1572" i="29"/>
  <c r="AR1572" i="29"/>
  <c r="AQ1572" i="29"/>
  <c r="AP1572" i="29"/>
  <c r="AM1572" i="29"/>
  <c r="AL1572" i="29"/>
  <c r="AK1572" i="29"/>
  <c r="AJ1572" i="29"/>
  <c r="AS1571" i="29"/>
  <c r="AR1571" i="29"/>
  <c r="AQ1571" i="29"/>
  <c r="AP1571" i="29"/>
  <c r="AM1571" i="29"/>
  <c r="AL1571" i="29"/>
  <c r="AK1571" i="29"/>
  <c r="AJ1571" i="29"/>
  <c r="AS1570" i="29"/>
  <c r="AR1570" i="29"/>
  <c r="AQ1570" i="29"/>
  <c r="AP1570" i="29"/>
  <c r="AM1570" i="29"/>
  <c r="AL1570" i="29"/>
  <c r="AK1570" i="29"/>
  <c r="AJ1570" i="29"/>
  <c r="AS1569" i="29"/>
  <c r="AR1569" i="29"/>
  <c r="AQ1569" i="29"/>
  <c r="AP1569" i="29"/>
  <c r="AM1569" i="29"/>
  <c r="AL1569" i="29"/>
  <c r="AK1569" i="29"/>
  <c r="AJ1569" i="29"/>
  <c r="AS1568" i="29"/>
  <c r="AR1568" i="29"/>
  <c r="AQ1568" i="29"/>
  <c r="AP1568" i="29"/>
  <c r="AM1568" i="29"/>
  <c r="AL1568" i="29"/>
  <c r="AK1568" i="29"/>
  <c r="AJ1568" i="29"/>
  <c r="AS1567" i="29"/>
  <c r="AR1567" i="29"/>
  <c r="AQ1567" i="29"/>
  <c r="AP1567" i="29"/>
  <c r="AM1567" i="29"/>
  <c r="AL1567" i="29"/>
  <c r="AK1567" i="29"/>
  <c r="AJ1567" i="29"/>
  <c r="AS1566" i="29"/>
  <c r="AR1566" i="29"/>
  <c r="AQ1566" i="29"/>
  <c r="AP1566" i="29"/>
  <c r="AM1566" i="29"/>
  <c r="AL1566" i="29"/>
  <c r="AK1566" i="29"/>
  <c r="AJ1566" i="29"/>
  <c r="AS1565" i="29"/>
  <c r="AR1565" i="29"/>
  <c r="AQ1565" i="29"/>
  <c r="AP1565" i="29"/>
  <c r="AM1565" i="29"/>
  <c r="AL1565" i="29"/>
  <c r="AK1565" i="29"/>
  <c r="AJ1565" i="29"/>
  <c r="AS1564" i="29"/>
  <c r="AR1564" i="29"/>
  <c r="AQ1564" i="29"/>
  <c r="AP1564" i="29"/>
  <c r="AM1564" i="29"/>
  <c r="AL1564" i="29"/>
  <c r="AK1564" i="29"/>
  <c r="AJ1564" i="29"/>
  <c r="AS1563" i="29"/>
  <c r="AR1563" i="29"/>
  <c r="AQ1563" i="29"/>
  <c r="AP1563" i="29"/>
  <c r="AM1563" i="29"/>
  <c r="AL1563" i="29"/>
  <c r="AK1563" i="29"/>
  <c r="AJ1563" i="29"/>
  <c r="AS1562" i="29"/>
  <c r="AR1562" i="29"/>
  <c r="AQ1562" i="29"/>
  <c r="AP1562" i="29"/>
  <c r="AM1562" i="29"/>
  <c r="AL1562" i="29"/>
  <c r="AK1562" i="29"/>
  <c r="AJ1562" i="29"/>
  <c r="AS1561" i="29"/>
  <c r="AR1561" i="29"/>
  <c r="AQ1561" i="29"/>
  <c r="AP1561" i="29"/>
  <c r="AM1561" i="29"/>
  <c r="AL1561" i="29"/>
  <c r="AK1561" i="29"/>
  <c r="AJ1561" i="29"/>
  <c r="AS1560" i="29"/>
  <c r="AR1560" i="29"/>
  <c r="AQ1560" i="29"/>
  <c r="AP1560" i="29"/>
  <c r="AM1560" i="29"/>
  <c r="AL1560" i="29"/>
  <c r="AK1560" i="29"/>
  <c r="AJ1560" i="29"/>
  <c r="AS1559" i="29"/>
  <c r="AR1559" i="29"/>
  <c r="AQ1559" i="29"/>
  <c r="AP1559" i="29"/>
  <c r="AM1559" i="29"/>
  <c r="AL1559" i="29"/>
  <c r="AK1559" i="29"/>
  <c r="AJ1559" i="29"/>
  <c r="AS1558" i="29"/>
  <c r="AR1558" i="29"/>
  <c r="AQ1558" i="29"/>
  <c r="AP1558" i="29"/>
  <c r="AM1558" i="29"/>
  <c r="AL1558" i="29"/>
  <c r="AK1558" i="29"/>
  <c r="AJ1558" i="29"/>
  <c r="AS1557" i="29"/>
  <c r="AR1557" i="29"/>
  <c r="AQ1557" i="29"/>
  <c r="AP1557" i="29"/>
  <c r="AM1557" i="29"/>
  <c r="AL1557" i="29"/>
  <c r="AK1557" i="29"/>
  <c r="AJ1557" i="29"/>
  <c r="AS1556" i="29"/>
  <c r="AR1556" i="29"/>
  <c r="AQ1556" i="29"/>
  <c r="AP1556" i="29"/>
  <c r="AM1556" i="29"/>
  <c r="AL1556" i="29"/>
  <c r="AK1556" i="29"/>
  <c r="AJ1556" i="29"/>
  <c r="AS1555" i="29"/>
  <c r="AR1555" i="29"/>
  <c r="AQ1555" i="29"/>
  <c r="AP1555" i="29"/>
  <c r="AM1555" i="29"/>
  <c r="AL1555" i="29"/>
  <c r="AK1555" i="29"/>
  <c r="AJ1555" i="29"/>
  <c r="AS1554" i="29"/>
  <c r="AR1554" i="29"/>
  <c r="AQ1554" i="29"/>
  <c r="AP1554" i="29"/>
  <c r="AM1554" i="29"/>
  <c r="AL1554" i="29"/>
  <c r="AK1554" i="29"/>
  <c r="AJ1554" i="29"/>
  <c r="AS1553" i="29"/>
  <c r="AR1553" i="29"/>
  <c r="AQ1553" i="29"/>
  <c r="AP1553" i="29"/>
  <c r="AM1553" i="29"/>
  <c r="AL1553" i="29"/>
  <c r="AK1553" i="29"/>
  <c r="AJ1553" i="29"/>
  <c r="R1551" i="29"/>
  <c r="Q1551" i="29"/>
  <c r="O1551" i="29"/>
  <c r="N1551" i="29"/>
  <c r="M1551" i="29"/>
  <c r="L1551" i="29"/>
  <c r="I1551" i="29"/>
  <c r="H1551" i="29"/>
  <c r="F1551" i="29"/>
  <c r="E1551" i="29"/>
  <c r="D1551" i="29"/>
  <c r="C1551" i="29"/>
  <c r="P1545" i="29"/>
  <c r="G1545" i="29"/>
  <c r="AS1544" i="29"/>
  <c r="AR1544" i="29"/>
  <c r="AQ1544" i="29"/>
  <c r="AP1544" i="29"/>
  <c r="AM1544" i="29"/>
  <c r="AL1544" i="29"/>
  <c r="AK1544" i="29"/>
  <c r="AJ1544" i="29"/>
  <c r="P1544" i="29"/>
  <c r="Q1544" i="29" s="1"/>
  <c r="R1544" i="29" s="1"/>
  <c r="G1544" i="29"/>
  <c r="H1544" i="29" s="1"/>
  <c r="I1544" i="29" s="1"/>
  <c r="AS1543" i="29"/>
  <c r="AR1543" i="29"/>
  <c r="AQ1543" i="29"/>
  <c r="AP1543" i="29"/>
  <c r="AM1543" i="29"/>
  <c r="AL1543" i="29"/>
  <c r="AK1543" i="29"/>
  <c r="AJ1543" i="29"/>
  <c r="R1543" i="29"/>
  <c r="P1543" i="29"/>
  <c r="Q1543" i="29" s="1"/>
  <c r="G1543" i="29"/>
  <c r="H1543" i="29" s="1"/>
  <c r="I1543" i="29" s="1"/>
  <c r="AS1542" i="29"/>
  <c r="AR1542" i="29"/>
  <c r="AQ1542" i="29"/>
  <c r="AP1542" i="29"/>
  <c r="AM1542" i="29"/>
  <c r="AL1542" i="29"/>
  <c r="AK1542" i="29"/>
  <c r="AJ1542" i="29"/>
  <c r="P1542" i="29"/>
  <c r="Q1542" i="29" s="1"/>
  <c r="R1542" i="29" s="1"/>
  <c r="G1542" i="29"/>
  <c r="H1542" i="29" s="1"/>
  <c r="I1542" i="29" s="1"/>
  <c r="AS1541" i="29"/>
  <c r="AR1541" i="29"/>
  <c r="AQ1541" i="29"/>
  <c r="AP1541" i="29"/>
  <c r="AM1541" i="29"/>
  <c r="AL1541" i="29"/>
  <c r="AK1541" i="29"/>
  <c r="AJ1541" i="29"/>
  <c r="P1541" i="29"/>
  <c r="H1541" i="29"/>
  <c r="I1541" i="29" s="1"/>
  <c r="G1541" i="29"/>
  <c r="AS1540" i="29"/>
  <c r="AR1540" i="29"/>
  <c r="AQ1540" i="29"/>
  <c r="AP1540" i="29"/>
  <c r="AM1540" i="29"/>
  <c r="AL1540" i="29"/>
  <c r="AK1540" i="29"/>
  <c r="AJ1540" i="29"/>
  <c r="P1540" i="29"/>
  <c r="Q1540" i="29" s="1"/>
  <c r="R1540" i="29" s="1"/>
  <c r="G1540" i="29"/>
  <c r="AS1539" i="29"/>
  <c r="AR1539" i="29"/>
  <c r="AQ1539" i="29"/>
  <c r="AP1539" i="29"/>
  <c r="AM1539" i="29"/>
  <c r="AL1539" i="29"/>
  <c r="AK1539" i="29"/>
  <c r="AJ1539" i="29"/>
  <c r="P1539" i="29"/>
  <c r="Q1539" i="29" s="1"/>
  <c r="R1539" i="29" s="1"/>
  <c r="H1539" i="29"/>
  <c r="I1539" i="29" s="1"/>
  <c r="G1539" i="29"/>
  <c r="AS1538" i="29"/>
  <c r="AR1538" i="29"/>
  <c r="AQ1538" i="29"/>
  <c r="AP1538" i="29"/>
  <c r="AM1538" i="29"/>
  <c r="AL1538" i="29"/>
  <c r="AK1538" i="29"/>
  <c r="AJ1538" i="29"/>
  <c r="P1538" i="29"/>
  <c r="Q1538" i="29" s="1"/>
  <c r="R1538" i="29" s="1"/>
  <c r="G1538" i="29"/>
  <c r="H1538" i="29" s="1"/>
  <c r="I1538" i="29" s="1"/>
  <c r="AS1537" i="29"/>
  <c r="AR1537" i="29"/>
  <c r="AQ1537" i="29"/>
  <c r="AP1537" i="29"/>
  <c r="AM1537" i="29"/>
  <c r="AL1537" i="29"/>
  <c r="AK1537" i="29"/>
  <c r="AJ1537" i="29"/>
  <c r="R1537" i="29"/>
  <c r="P1537" i="29"/>
  <c r="Q1537" i="29" s="1"/>
  <c r="G1537" i="29"/>
  <c r="H1537" i="29" s="1"/>
  <c r="I1537" i="29" s="1"/>
  <c r="AS1536" i="29"/>
  <c r="AR1536" i="29"/>
  <c r="AQ1536" i="29"/>
  <c r="AP1536" i="29"/>
  <c r="AM1536" i="29"/>
  <c r="AL1536" i="29"/>
  <c r="AK1536" i="29"/>
  <c r="AJ1536" i="29"/>
  <c r="P1536" i="29"/>
  <c r="Q1536" i="29" s="1"/>
  <c r="R1536" i="29" s="1"/>
  <c r="G1536" i="29"/>
  <c r="H1536" i="29" s="1"/>
  <c r="I1536" i="29" s="1"/>
  <c r="AS1535" i="29"/>
  <c r="AR1535" i="29"/>
  <c r="AQ1535" i="29"/>
  <c r="AP1535" i="29"/>
  <c r="AM1535" i="29"/>
  <c r="AL1535" i="29"/>
  <c r="AK1535" i="29"/>
  <c r="AJ1535" i="29"/>
  <c r="P1535" i="29"/>
  <c r="Q1535" i="29" s="1"/>
  <c r="R1535" i="29" s="1"/>
  <c r="H1535" i="29"/>
  <c r="I1535" i="29" s="1"/>
  <c r="G1535" i="29"/>
  <c r="AS1534" i="29"/>
  <c r="AR1534" i="29"/>
  <c r="AQ1534" i="29"/>
  <c r="AP1534" i="29"/>
  <c r="AM1534" i="29"/>
  <c r="AL1534" i="29"/>
  <c r="AK1534" i="29"/>
  <c r="AJ1534" i="29"/>
  <c r="P1534" i="29"/>
  <c r="Q1534" i="29" s="1"/>
  <c r="R1534" i="29" s="1"/>
  <c r="G1534" i="29"/>
  <c r="H1534" i="29" s="1"/>
  <c r="I1534" i="29" s="1"/>
  <c r="AS1533" i="29"/>
  <c r="AR1533" i="29"/>
  <c r="AQ1533" i="29"/>
  <c r="AP1533" i="29"/>
  <c r="AM1533" i="29"/>
  <c r="AL1533" i="29"/>
  <c r="AK1533" i="29"/>
  <c r="AJ1533" i="29"/>
  <c r="Q1533" i="29"/>
  <c r="R1533" i="29" s="1"/>
  <c r="P1533" i="29"/>
  <c r="G1533" i="29"/>
  <c r="H1533" i="29" s="1"/>
  <c r="I1533" i="29" s="1"/>
  <c r="AS1532" i="29"/>
  <c r="AR1532" i="29"/>
  <c r="AQ1532" i="29"/>
  <c r="AP1532" i="29"/>
  <c r="AM1532" i="29"/>
  <c r="AL1532" i="29"/>
  <c r="AK1532" i="29"/>
  <c r="AJ1532" i="29"/>
  <c r="P1532" i="29"/>
  <c r="Q1532" i="29" s="1"/>
  <c r="R1532" i="29" s="1"/>
  <c r="H1532" i="29"/>
  <c r="I1532" i="29" s="1"/>
  <c r="G1532" i="29"/>
  <c r="AS1531" i="29"/>
  <c r="AR1531" i="29"/>
  <c r="AQ1531" i="29"/>
  <c r="AP1531" i="29"/>
  <c r="AM1531" i="29"/>
  <c r="AL1531" i="29"/>
  <c r="AK1531" i="29"/>
  <c r="AJ1531" i="29"/>
  <c r="P1531" i="29"/>
  <c r="Q1531" i="29" s="1"/>
  <c r="R1531" i="29" s="1"/>
  <c r="H1531" i="29"/>
  <c r="I1531" i="29" s="1"/>
  <c r="G1531" i="29"/>
  <c r="AS1530" i="29"/>
  <c r="AR1530" i="29"/>
  <c r="AQ1530" i="29"/>
  <c r="AP1530" i="29"/>
  <c r="AM1530" i="29"/>
  <c r="AL1530" i="29"/>
  <c r="AK1530" i="29"/>
  <c r="AJ1530" i="29"/>
  <c r="P1530" i="29"/>
  <c r="G1530" i="29"/>
  <c r="AS1529" i="29"/>
  <c r="AR1529" i="29"/>
  <c r="AQ1529" i="29"/>
  <c r="AP1529" i="29"/>
  <c r="AM1529" i="29"/>
  <c r="AL1529" i="29"/>
  <c r="AK1529" i="29"/>
  <c r="AJ1529" i="29"/>
  <c r="P1529" i="29"/>
  <c r="H1529" i="29"/>
  <c r="I1529" i="29" s="1"/>
  <c r="G1529" i="29"/>
  <c r="AS1528" i="29"/>
  <c r="AR1528" i="29"/>
  <c r="AQ1528" i="29"/>
  <c r="AP1528" i="29"/>
  <c r="AM1528" i="29"/>
  <c r="AL1528" i="29"/>
  <c r="AK1528" i="29"/>
  <c r="AJ1528" i="29"/>
  <c r="P1528" i="29"/>
  <c r="Q1528" i="29" s="1"/>
  <c r="R1528" i="29" s="1"/>
  <c r="G1528" i="29"/>
  <c r="AS1527" i="29"/>
  <c r="AR1527" i="29"/>
  <c r="AQ1527" i="29"/>
  <c r="AP1527" i="29"/>
  <c r="AM1527" i="29"/>
  <c r="AL1527" i="29"/>
  <c r="AK1527" i="29"/>
  <c r="AJ1527" i="29"/>
  <c r="P1527" i="29"/>
  <c r="Q1527" i="29" s="1"/>
  <c r="R1527" i="29" s="1"/>
  <c r="H1527" i="29"/>
  <c r="I1527" i="29" s="1"/>
  <c r="G1527" i="29"/>
  <c r="AS1526" i="29"/>
  <c r="AR1526" i="29"/>
  <c r="AQ1526" i="29"/>
  <c r="AP1526" i="29"/>
  <c r="AM1526" i="29"/>
  <c r="AL1526" i="29"/>
  <c r="AK1526" i="29"/>
  <c r="AJ1526" i="29"/>
  <c r="AS1525" i="29"/>
  <c r="AR1525" i="29"/>
  <c r="AQ1525" i="29"/>
  <c r="AP1525" i="29"/>
  <c r="AM1525" i="29"/>
  <c r="AL1525" i="29"/>
  <c r="AK1525" i="29"/>
  <c r="AJ1525" i="29"/>
  <c r="AS1524" i="29"/>
  <c r="AR1524" i="29"/>
  <c r="AQ1524" i="29"/>
  <c r="AP1524" i="29"/>
  <c r="AM1524" i="29"/>
  <c r="AL1524" i="29"/>
  <c r="AK1524" i="29"/>
  <c r="AJ1524" i="29"/>
  <c r="AS1523" i="29"/>
  <c r="AR1523" i="29"/>
  <c r="AQ1523" i="29"/>
  <c r="AP1523" i="29"/>
  <c r="AM1523" i="29"/>
  <c r="AL1523" i="29"/>
  <c r="AK1523" i="29"/>
  <c r="AJ1523" i="29"/>
  <c r="P1523" i="29"/>
  <c r="Q1523" i="29" s="1"/>
  <c r="R1523" i="29" s="1"/>
  <c r="AS1522" i="29"/>
  <c r="AR1522" i="29"/>
  <c r="AQ1522" i="29"/>
  <c r="AP1522" i="29"/>
  <c r="AM1522" i="29"/>
  <c r="AL1522" i="29"/>
  <c r="AK1522" i="29"/>
  <c r="AJ1522" i="29"/>
  <c r="R1520" i="29"/>
  <c r="Q1520" i="29"/>
  <c r="O1520" i="29"/>
  <c r="N1520" i="29"/>
  <c r="M1520" i="29"/>
  <c r="L1520" i="29"/>
  <c r="I1520" i="29"/>
  <c r="H1520" i="29"/>
  <c r="F1520" i="29"/>
  <c r="E1520" i="29"/>
  <c r="D1520" i="29"/>
  <c r="C1520" i="29"/>
  <c r="K1518" i="29"/>
  <c r="P1515" i="29"/>
  <c r="G1515" i="29"/>
  <c r="AS1514" i="29"/>
  <c r="AR1514" i="29"/>
  <c r="AQ1514" i="29"/>
  <c r="AP1514" i="29"/>
  <c r="AM1514" i="29"/>
  <c r="AL1514" i="29"/>
  <c r="AK1514" i="29"/>
  <c r="AJ1514" i="29"/>
  <c r="P1514" i="29"/>
  <c r="Q1514" i="29" s="1"/>
  <c r="R1514" i="29" s="1"/>
  <c r="G1514" i="29"/>
  <c r="H1514" i="29" s="1"/>
  <c r="I1514" i="29" s="1"/>
  <c r="AS1513" i="29"/>
  <c r="AR1513" i="29"/>
  <c r="AQ1513" i="29"/>
  <c r="AP1513" i="29"/>
  <c r="AM1513" i="29"/>
  <c r="AL1513" i="29"/>
  <c r="AK1513" i="29"/>
  <c r="AJ1513" i="29"/>
  <c r="Q1513" i="29"/>
  <c r="R1513" i="29" s="1"/>
  <c r="P1513" i="29"/>
  <c r="G1513" i="29"/>
  <c r="AS1512" i="29"/>
  <c r="AR1512" i="29"/>
  <c r="AQ1512" i="29"/>
  <c r="AP1512" i="29"/>
  <c r="AM1512" i="29"/>
  <c r="AL1512" i="29"/>
  <c r="AK1512" i="29"/>
  <c r="AJ1512" i="29"/>
  <c r="P1512" i="29"/>
  <c r="Q1512" i="29" s="1"/>
  <c r="R1512" i="29" s="1"/>
  <c r="G1512" i="29"/>
  <c r="H1512" i="29" s="1"/>
  <c r="I1512" i="29" s="1"/>
  <c r="AS1511" i="29"/>
  <c r="AR1511" i="29"/>
  <c r="AQ1511" i="29"/>
  <c r="AP1511" i="29"/>
  <c r="AM1511" i="29"/>
  <c r="AL1511" i="29"/>
  <c r="AK1511" i="29"/>
  <c r="AJ1511" i="29"/>
  <c r="Q1511" i="29"/>
  <c r="R1511" i="29" s="1"/>
  <c r="P1511" i="29"/>
  <c r="G1511" i="29"/>
  <c r="AS1510" i="29"/>
  <c r="AR1510" i="29"/>
  <c r="AQ1510" i="29"/>
  <c r="AP1510" i="29"/>
  <c r="AM1510" i="29"/>
  <c r="AL1510" i="29"/>
  <c r="AK1510" i="29"/>
  <c r="AJ1510" i="29"/>
  <c r="Q1510" i="29"/>
  <c r="R1510" i="29" s="1"/>
  <c r="P1510" i="29"/>
  <c r="G1510" i="29"/>
  <c r="AS1509" i="29"/>
  <c r="AR1509" i="29"/>
  <c r="AQ1509" i="29"/>
  <c r="AP1509" i="29"/>
  <c r="AM1509" i="29"/>
  <c r="AL1509" i="29"/>
  <c r="AK1509" i="29"/>
  <c r="AJ1509" i="29"/>
  <c r="P1509" i="29"/>
  <c r="Q1509" i="29" s="1"/>
  <c r="R1509" i="29" s="1"/>
  <c r="G1509" i="29"/>
  <c r="AS1508" i="29"/>
  <c r="AR1508" i="29"/>
  <c r="AQ1508" i="29"/>
  <c r="AP1508" i="29"/>
  <c r="AM1508" i="29"/>
  <c r="AL1508" i="29"/>
  <c r="AK1508" i="29"/>
  <c r="AJ1508" i="29"/>
  <c r="P1508" i="29"/>
  <c r="Q1508" i="29" s="1"/>
  <c r="R1508" i="29" s="1"/>
  <c r="G1508" i="29"/>
  <c r="H1508" i="29" s="1"/>
  <c r="I1508" i="29" s="1"/>
  <c r="AS1507" i="29"/>
  <c r="AR1507" i="29"/>
  <c r="AQ1507" i="29"/>
  <c r="AP1507" i="29"/>
  <c r="AM1507" i="29"/>
  <c r="AL1507" i="29"/>
  <c r="AK1507" i="29"/>
  <c r="AJ1507" i="29"/>
  <c r="P1507" i="29"/>
  <c r="Q1507" i="29" s="1"/>
  <c r="R1507" i="29" s="1"/>
  <c r="G1507" i="29"/>
  <c r="AS1506" i="29"/>
  <c r="AR1506" i="29"/>
  <c r="AQ1506" i="29"/>
  <c r="AP1506" i="29"/>
  <c r="AM1506" i="29"/>
  <c r="AL1506" i="29"/>
  <c r="AK1506" i="29"/>
  <c r="AJ1506" i="29"/>
  <c r="P1506" i="29"/>
  <c r="Q1506" i="29" s="1"/>
  <c r="R1506" i="29" s="1"/>
  <c r="G1506" i="29"/>
  <c r="H1506" i="29" s="1"/>
  <c r="I1506" i="29" s="1"/>
  <c r="AS1505" i="29"/>
  <c r="AR1505" i="29"/>
  <c r="AQ1505" i="29"/>
  <c r="AP1505" i="29"/>
  <c r="AM1505" i="29"/>
  <c r="AL1505" i="29"/>
  <c r="AK1505" i="29"/>
  <c r="AJ1505" i="29"/>
  <c r="P1505" i="29"/>
  <c r="Q1505" i="29" s="1"/>
  <c r="R1505" i="29" s="1"/>
  <c r="G1505" i="29"/>
  <c r="H1505" i="29" s="1"/>
  <c r="I1505" i="29" s="1"/>
  <c r="AS1504" i="29"/>
  <c r="AR1504" i="29"/>
  <c r="AQ1504" i="29"/>
  <c r="AP1504" i="29"/>
  <c r="AM1504" i="29"/>
  <c r="AL1504" i="29"/>
  <c r="AK1504" i="29"/>
  <c r="AJ1504" i="29"/>
  <c r="Q1504" i="29"/>
  <c r="R1504" i="29" s="1"/>
  <c r="P1504" i="29"/>
  <c r="G1504" i="29"/>
  <c r="AS1503" i="29"/>
  <c r="AR1503" i="29"/>
  <c r="AQ1503" i="29"/>
  <c r="AP1503" i="29"/>
  <c r="AM1503" i="29"/>
  <c r="AL1503" i="29"/>
  <c r="AK1503" i="29"/>
  <c r="AJ1503" i="29"/>
  <c r="Q1503" i="29"/>
  <c r="R1503" i="29" s="1"/>
  <c r="P1503" i="29"/>
  <c r="G1503" i="29"/>
  <c r="AS1502" i="29"/>
  <c r="AR1502" i="29"/>
  <c r="AQ1502" i="29"/>
  <c r="AP1502" i="29"/>
  <c r="AM1502" i="29"/>
  <c r="AL1502" i="29"/>
  <c r="AK1502" i="29"/>
  <c r="AJ1502" i="29"/>
  <c r="P1502" i="29"/>
  <c r="Q1502" i="29" s="1"/>
  <c r="R1502" i="29" s="1"/>
  <c r="G1502" i="29"/>
  <c r="H1502" i="29" s="1"/>
  <c r="I1502" i="29" s="1"/>
  <c r="AS1501" i="29"/>
  <c r="AR1501" i="29"/>
  <c r="AQ1501" i="29"/>
  <c r="AP1501" i="29"/>
  <c r="AM1501" i="29"/>
  <c r="AL1501" i="29"/>
  <c r="AK1501" i="29"/>
  <c r="AJ1501" i="29"/>
  <c r="Q1501" i="29"/>
  <c r="R1501" i="29" s="1"/>
  <c r="P1501" i="29"/>
  <c r="G1501" i="29"/>
  <c r="AS1500" i="29"/>
  <c r="AR1500" i="29"/>
  <c r="AQ1500" i="29"/>
  <c r="AP1500" i="29"/>
  <c r="AM1500" i="29"/>
  <c r="AL1500" i="29"/>
  <c r="AK1500" i="29"/>
  <c r="AJ1500" i="29"/>
  <c r="P1500" i="29"/>
  <c r="G1500" i="29"/>
  <c r="H1500" i="29" s="1"/>
  <c r="I1500" i="29" s="1"/>
  <c r="AS1499" i="29"/>
  <c r="AR1499" i="29"/>
  <c r="AQ1499" i="29"/>
  <c r="AP1499" i="29"/>
  <c r="AM1499" i="29"/>
  <c r="AL1499" i="29"/>
  <c r="AK1499" i="29"/>
  <c r="AJ1499" i="29"/>
  <c r="Q1499" i="29"/>
  <c r="R1499" i="29" s="1"/>
  <c r="P1499" i="29"/>
  <c r="G1499" i="29"/>
  <c r="H1499" i="29" s="1"/>
  <c r="I1499" i="29" s="1"/>
  <c r="AS1498" i="29"/>
  <c r="AR1498" i="29"/>
  <c r="AQ1498" i="29"/>
  <c r="AP1498" i="29"/>
  <c r="AM1498" i="29"/>
  <c r="AL1498" i="29"/>
  <c r="AK1498" i="29"/>
  <c r="AJ1498" i="29"/>
  <c r="P1498" i="29"/>
  <c r="Q1498" i="29" s="1"/>
  <c r="R1498" i="29" s="1"/>
  <c r="G1498" i="29"/>
  <c r="AS1497" i="29"/>
  <c r="AR1497" i="29"/>
  <c r="AQ1497" i="29"/>
  <c r="AP1497" i="29"/>
  <c r="AM1497" i="29"/>
  <c r="AL1497" i="29"/>
  <c r="AK1497" i="29"/>
  <c r="AJ1497" i="29"/>
  <c r="Q1497" i="29"/>
  <c r="R1497" i="29" s="1"/>
  <c r="P1497" i="29"/>
  <c r="I1497" i="29"/>
  <c r="G1497" i="29"/>
  <c r="H1497" i="29" s="1"/>
  <c r="AS1496" i="29"/>
  <c r="AR1496" i="29"/>
  <c r="AQ1496" i="29"/>
  <c r="AP1496" i="29"/>
  <c r="AM1496" i="29"/>
  <c r="AL1496" i="29"/>
  <c r="AK1496" i="29"/>
  <c r="AJ1496" i="29"/>
  <c r="AS1495" i="29"/>
  <c r="AR1495" i="29"/>
  <c r="AQ1495" i="29"/>
  <c r="AP1495" i="29"/>
  <c r="AM1495" i="29"/>
  <c r="AL1495" i="29"/>
  <c r="AK1495" i="29"/>
  <c r="AJ1495" i="29"/>
  <c r="AS1494" i="29"/>
  <c r="AR1494" i="29"/>
  <c r="AQ1494" i="29"/>
  <c r="AP1494" i="29"/>
  <c r="AM1494" i="29"/>
  <c r="AL1494" i="29"/>
  <c r="AK1494" i="29"/>
  <c r="AJ1494" i="29"/>
  <c r="AS1493" i="29"/>
  <c r="AR1493" i="29"/>
  <c r="AQ1493" i="29"/>
  <c r="AP1493" i="29"/>
  <c r="AM1493" i="29"/>
  <c r="AL1493" i="29"/>
  <c r="AK1493" i="29"/>
  <c r="AJ1493" i="29"/>
  <c r="Q1493" i="29"/>
  <c r="R1493" i="29" s="1"/>
  <c r="P1493" i="29"/>
  <c r="AS1492" i="29"/>
  <c r="AR1492" i="29"/>
  <c r="AQ1492" i="29"/>
  <c r="AP1492" i="29"/>
  <c r="AM1492" i="29"/>
  <c r="AL1492" i="29"/>
  <c r="AK1492" i="29"/>
  <c r="AJ1492" i="29"/>
  <c r="R1490" i="29"/>
  <c r="Q1490" i="29"/>
  <c r="O1490" i="29"/>
  <c r="N1490" i="29"/>
  <c r="M1490" i="29"/>
  <c r="L1490" i="29"/>
  <c r="I1490" i="29"/>
  <c r="H1490" i="29"/>
  <c r="F1490" i="29"/>
  <c r="E1490" i="29"/>
  <c r="D1490" i="29"/>
  <c r="C1490" i="29"/>
  <c r="K1488" i="29"/>
  <c r="AS1484" i="29"/>
  <c r="AR1484" i="29"/>
  <c r="AQ1484" i="29"/>
  <c r="AP1484" i="29"/>
  <c r="AM1484" i="29"/>
  <c r="AL1484" i="29"/>
  <c r="AK1484" i="29"/>
  <c r="AJ1484" i="29"/>
  <c r="AS1483" i="29"/>
  <c r="AR1483" i="29"/>
  <c r="AQ1483" i="29"/>
  <c r="AP1483" i="29"/>
  <c r="AM1483" i="29"/>
  <c r="AL1483" i="29"/>
  <c r="AK1483" i="29"/>
  <c r="AJ1483" i="29"/>
  <c r="AS1482" i="29"/>
  <c r="AR1482" i="29"/>
  <c r="AQ1482" i="29"/>
  <c r="AP1482" i="29"/>
  <c r="AM1482" i="29"/>
  <c r="AL1482" i="29"/>
  <c r="AK1482" i="29"/>
  <c r="AJ1482" i="29"/>
  <c r="AS1481" i="29"/>
  <c r="AR1481" i="29"/>
  <c r="AQ1481" i="29"/>
  <c r="AP1481" i="29"/>
  <c r="AM1481" i="29"/>
  <c r="AL1481" i="29"/>
  <c r="AK1481" i="29"/>
  <c r="AJ1481" i="29"/>
  <c r="AS1480" i="29"/>
  <c r="AR1480" i="29"/>
  <c r="AQ1480" i="29"/>
  <c r="AP1480" i="29"/>
  <c r="AM1480" i="29"/>
  <c r="AL1480" i="29"/>
  <c r="AK1480" i="29"/>
  <c r="AJ1480" i="29"/>
  <c r="AS1479" i="29"/>
  <c r="AR1479" i="29"/>
  <c r="AQ1479" i="29"/>
  <c r="AP1479" i="29"/>
  <c r="AM1479" i="29"/>
  <c r="AL1479" i="29"/>
  <c r="AK1479" i="29"/>
  <c r="AJ1479" i="29"/>
  <c r="AS1478" i="29"/>
  <c r="AR1478" i="29"/>
  <c r="AQ1478" i="29"/>
  <c r="AP1478" i="29"/>
  <c r="AM1478" i="29"/>
  <c r="AL1478" i="29"/>
  <c r="AK1478" i="29"/>
  <c r="AJ1478" i="29"/>
  <c r="AS1477" i="29"/>
  <c r="AR1477" i="29"/>
  <c r="AQ1477" i="29"/>
  <c r="AP1477" i="29"/>
  <c r="AM1477" i="29"/>
  <c r="AL1477" i="29"/>
  <c r="AK1477" i="29"/>
  <c r="AJ1477" i="29"/>
  <c r="AS1476" i="29"/>
  <c r="AR1476" i="29"/>
  <c r="AQ1476" i="29"/>
  <c r="AP1476" i="29"/>
  <c r="AM1476" i="29"/>
  <c r="AL1476" i="29"/>
  <c r="AK1476" i="29"/>
  <c r="AJ1476" i="29"/>
  <c r="AS1475" i="29"/>
  <c r="AR1475" i="29"/>
  <c r="AQ1475" i="29"/>
  <c r="AP1475" i="29"/>
  <c r="AM1475" i="29"/>
  <c r="AL1475" i="29"/>
  <c r="AK1475" i="29"/>
  <c r="AJ1475" i="29"/>
  <c r="AS1474" i="29"/>
  <c r="AR1474" i="29"/>
  <c r="AQ1474" i="29"/>
  <c r="AP1474" i="29"/>
  <c r="AM1474" i="29"/>
  <c r="AL1474" i="29"/>
  <c r="AK1474" i="29"/>
  <c r="AJ1474" i="29"/>
  <c r="AS1473" i="29"/>
  <c r="AR1473" i="29"/>
  <c r="AQ1473" i="29"/>
  <c r="AP1473" i="29"/>
  <c r="AM1473" i="29"/>
  <c r="AL1473" i="29"/>
  <c r="AK1473" i="29"/>
  <c r="AJ1473" i="29"/>
  <c r="AS1472" i="29"/>
  <c r="AR1472" i="29"/>
  <c r="AQ1472" i="29"/>
  <c r="AP1472" i="29"/>
  <c r="AM1472" i="29"/>
  <c r="AL1472" i="29"/>
  <c r="AK1472" i="29"/>
  <c r="AJ1472" i="29"/>
  <c r="AS1471" i="29"/>
  <c r="AR1471" i="29"/>
  <c r="AQ1471" i="29"/>
  <c r="AP1471" i="29"/>
  <c r="AM1471" i="29"/>
  <c r="AL1471" i="29"/>
  <c r="AK1471" i="29"/>
  <c r="AJ1471" i="29"/>
  <c r="AS1470" i="29"/>
  <c r="AR1470" i="29"/>
  <c r="AQ1470" i="29"/>
  <c r="AP1470" i="29"/>
  <c r="AM1470" i="29"/>
  <c r="AL1470" i="29"/>
  <c r="AK1470" i="29"/>
  <c r="AJ1470" i="29"/>
  <c r="AS1469" i="29"/>
  <c r="AR1469" i="29"/>
  <c r="AQ1469" i="29"/>
  <c r="AP1469" i="29"/>
  <c r="AM1469" i="29"/>
  <c r="AL1469" i="29"/>
  <c r="AK1469" i="29"/>
  <c r="AJ1469" i="29"/>
  <c r="AS1468" i="29"/>
  <c r="AR1468" i="29"/>
  <c r="AQ1468" i="29"/>
  <c r="AP1468" i="29"/>
  <c r="AM1468" i="29"/>
  <c r="AL1468" i="29"/>
  <c r="AK1468" i="29"/>
  <c r="AJ1468" i="29"/>
  <c r="AS1467" i="29"/>
  <c r="AR1467" i="29"/>
  <c r="AQ1467" i="29"/>
  <c r="AP1467" i="29"/>
  <c r="AM1467" i="29"/>
  <c r="AL1467" i="29"/>
  <c r="AK1467" i="29"/>
  <c r="AJ1467" i="29"/>
  <c r="AS1466" i="29"/>
  <c r="AR1466" i="29"/>
  <c r="AQ1466" i="29"/>
  <c r="AP1466" i="29"/>
  <c r="AM1466" i="29"/>
  <c r="AL1466" i="29"/>
  <c r="AK1466" i="29"/>
  <c r="AJ1466" i="29"/>
  <c r="AS1465" i="29"/>
  <c r="AR1465" i="29"/>
  <c r="AQ1465" i="29"/>
  <c r="AP1465" i="29"/>
  <c r="AM1465" i="29"/>
  <c r="AL1465" i="29"/>
  <c r="AK1465" i="29"/>
  <c r="AJ1465" i="29"/>
  <c r="AS1464" i="29"/>
  <c r="AR1464" i="29"/>
  <c r="AQ1464" i="29"/>
  <c r="AP1464" i="29"/>
  <c r="AM1464" i="29"/>
  <c r="AL1464" i="29"/>
  <c r="AK1464" i="29"/>
  <c r="AJ1464" i="29"/>
  <c r="AS1463" i="29"/>
  <c r="AR1463" i="29"/>
  <c r="AQ1463" i="29"/>
  <c r="AP1463" i="29"/>
  <c r="AM1463" i="29"/>
  <c r="AL1463" i="29"/>
  <c r="AK1463" i="29"/>
  <c r="AJ1463" i="29"/>
  <c r="AS1462" i="29"/>
  <c r="AR1462" i="29"/>
  <c r="AQ1462" i="29"/>
  <c r="AP1462" i="29"/>
  <c r="AM1462" i="29"/>
  <c r="AL1462" i="29"/>
  <c r="AK1462" i="29"/>
  <c r="AJ1462" i="29"/>
  <c r="R1460" i="29"/>
  <c r="Q1460" i="29"/>
  <c r="O1460" i="29"/>
  <c r="N1460" i="29"/>
  <c r="M1460" i="29"/>
  <c r="L1460" i="29"/>
  <c r="I1460" i="29"/>
  <c r="H1460" i="29"/>
  <c r="F1460" i="29"/>
  <c r="E1460" i="29"/>
  <c r="D1460" i="29"/>
  <c r="C1460" i="29"/>
  <c r="P1454" i="29"/>
  <c r="G1454" i="29"/>
  <c r="AS1453" i="29"/>
  <c r="AR1453" i="29"/>
  <c r="AQ1453" i="29"/>
  <c r="AP1453" i="29"/>
  <c r="AM1453" i="29"/>
  <c r="AL1453" i="29"/>
  <c r="AK1453" i="29"/>
  <c r="AJ1453" i="29"/>
  <c r="P1453" i="29"/>
  <c r="Q1453" i="29" s="1"/>
  <c r="R1453" i="29" s="1"/>
  <c r="G1453" i="29"/>
  <c r="H1453" i="29" s="1"/>
  <c r="I1453" i="29" s="1"/>
  <c r="AS1452" i="29"/>
  <c r="AR1452" i="29"/>
  <c r="AQ1452" i="29"/>
  <c r="AP1452" i="29"/>
  <c r="AM1452" i="29"/>
  <c r="AL1452" i="29"/>
  <c r="AK1452" i="29"/>
  <c r="AJ1452" i="29"/>
  <c r="Q1452" i="29"/>
  <c r="R1452" i="29" s="1"/>
  <c r="P1452" i="29"/>
  <c r="G1452" i="29"/>
  <c r="AS1451" i="29"/>
  <c r="AR1451" i="29"/>
  <c r="AQ1451" i="29"/>
  <c r="AP1451" i="29"/>
  <c r="AM1451" i="29"/>
  <c r="AL1451" i="29"/>
  <c r="AK1451" i="29"/>
  <c r="AJ1451" i="29"/>
  <c r="P1451" i="29"/>
  <c r="Q1451" i="29" s="1"/>
  <c r="R1451" i="29" s="1"/>
  <c r="G1451" i="29"/>
  <c r="H1451" i="29" s="1"/>
  <c r="I1451" i="29" s="1"/>
  <c r="AS1450" i="29"/>
  <c r="AR1450" i="29"/>
  <c r="AQ1450" i="29"/>
  <c r="AP1450" i="29"/>
  <c r="AM1450" i="29"/>
  <c r="AL1450" i="29"/>
  <c r="AK1450" i="29"/>
  <c r="AJ1450" i="29"/>
  <c r="P1450" i="29"/>
  <c r="Q1450" i="29" s="1"/>
  <c r="R1450" i="29" s="1"/>
  <c r="G1450" i="29"/>
  <c r="H1450" i="29" s="1"/>
  <c r="I1450" i="29" s="1"/>
  <c r="AS1449" i="29"/>
  <c r="AR1449" i="29"/>
  <c r="AQ1449" i="29"/>
  <c r="AP1449" i="29"/>
  <c r="AM1449" i="29"/>
  <c r="AL1449" i="29"/>
  <c r="AK1449" i="29"/>
  <c r="AJ1449" i="29"/>
  <c r="P1449" i="29"/>
  <c r="Q1449" i="29" s="1"/>
  <c r="R1449" i="29" s="1"/>
  <c r="H1449" i="29"/>
  <c r="I1449" i="29" s="1"/>
  <c r="G1449" i="29"/>
  <c r="AS1448" i="29"/>
  <c r="AR1448" i="29"/>
  <c r="AQ1448" i="29"/>
  <c r="AP1448" i="29"/>
  <c r="AM1448" i="29"/>
  <c r="AL1448" i="29"/>
  <c r="AK1448" i="29"/>
  <c r="AJ1448" i="29"/>
  <c r="P1448" i="29"/>
  <c r="Q1448" i="29" s="1"/>
  <c r="R1448" i="29" s="1"/>
  <c r="G1448" i="29"/>
  <c r="H1448" i="29" s="1"/>
  <c r="I1448" i="29" s="1"/>
  <c r="AS1447" i="29"/>
  <c r="AR1447" i="29"/>
  <c r="AQ1447" i="29"/>
  <c r="AP1447" i="29"/>
  <c r="AM1447" i="29"/>
  <c r="AL1447" i="29"/>
  <c r="AK1447" i="29"/>
  <c r="AJ1447" i="29"/>
  <c r="Q1447" i="29"/>
  <c r="R1447" i="29" s="1"/>
  <c r="P1447" i="29"/>
  <c r="H1447" i="29"/>
  <c r="I1447" i="29" s="1"/>
  <c r="G1447" i="29"/>
  <c r="AS1446" i="29"/>
  <c r="AR1446" i="29"/>
  <c r="AQ1446" i="29"/>
  <c r="AP1446" i="29"/>
  <c r="AM1446" i="29"/>
  <c r="AL1446" i="29"/>
  <c r="AK1446" i="29"/>
  <c r="AJ1446" i="29"/>
  <c r="P1446" i="29"/>
  <c r="Q1446" i="29" s="1"/>
  <c r="R1446" i="29" s="1"/>
  <c r="G1446" i="29"/>
  <c r="H1446" i="29" s="1"/>
  <c r="I1446" i="29" s="1"/>
  <c r="AS1445" i="29"/>
  <c r="AR1445" i="29"/>
  <c r="AQ1445" i="29"/>
  <c r="AP1445" i="29"/>
  <c r="AM1445" i="29"/>
  <c r="AL1445" i="29"/>
  <c r="AK1445" i="29"/>
  <c r="AJ1445" i="29"/>
  <c r="P1445" i="29"/>
  <c r="Q1445" i="29" s="1"/>
  <c r="R1445" i="29" s="1"/>
  <c r="H1445" i="29"/>
  <c r="I1445" i="29" s="1"/>
  <c r="G1445" i="29"/>
  <c r="AS1444" i="29"/>
  <c r="AR1444" i="29"/>
  <c r="AQ1444" i="29"/>
  <c r="AP1444" i="29"/>
  <c r="AM1444" i="29"/>
  <c r="AL1444" i="29"/>
  <c r="AK1444" i="29"/>
  <c r="AJ1444" i="29"/>
  <c r="P1444" i="29"/>
  <c r="Q1444" i="29" s="1"/>
  <c r="R1444" i="29" s="1"/>
  <c r="H1444" i="29"/>
  <c r="I1444" i="29" s="1"/>
  <c r="G1444" i="29"/>
  <c r="AS1443" i="29"/>
  <c r="AR1443" i="29"/>
  <c r="AQ1443" i="29"/>
  <c r="AP1443" i="29"/>
  <c r="AM1443" i="29"/>
  <c r="AL1443" i="29"/>
  <c r="AK1443" i="29"/>
  <c r="AJ1443" i="29"/>
  <c r="P1443" i="29"/>
  <c r="Q1443" i="29" s="1"/>
  <c r="R1443" i="29" s="1"/>
  <c r="G1443" i="29"/>
  <c r="H1443" i="29" s="1"/>
  <c r="I1443" i="29" s="1"/>
  <c r="AS1442" i="29"/>
  <c r="AR1442" i="29"/>
  <c r="AQ1442" i="29"/>
  <c r="AP1442" i="29"/>
  <c r="AM1442" i="29"/>
  <c r="AL1442" i="29"/>
  <c r="AK1442" i="29"/>
  <c r="AJ1442" i="29"/>
  <c r="P1442" i="29"/>
  <c r="Q1442" i="29" s="1"/>
  <c r="R1442" i="29" s="1"/>
  <c r="H1442" i="29"/>
  <c r="I1442" i="29" s="1"/>
  <c r="G1442" i="29"/>
  <c r="AS1441" i="29"/>
  <c r="AR1441" i="29"/>
  <c r="AQ1441" i="29"/>
  <c r="AP1441" i="29"/>
  <c r="AM1441" i="29"/>
  <c r="AL1441" i="29"/>
  <c r="AK1441" i="29"/>
  <c r="AJ1441" i="29"/>
  <c r="P1441" i="29"/>
  <c r="Q1441" i="29" s="1"/>
  <c r="R1441" i="29" s="1"/>
  <c r="G1441" i="29"/>
  <c r="H1441" i="29" s="1"/>
  <c r="I1441" i="29" s="1"/>
  <c r="AS1440" i="29"/>
  <c r="AR1440" i="29"/>
  <c r="AQ1440" i="29"/>
  <c r="AP1440" i="29"/>
  <c r="AM1440" i="29"/>
  <c r="AL1440" i="29"/>
  <c r="AK1440" i="29"/>
  <c r="AJ1440" i="29"/>
  <c r="P1440" i="29"/>
  <c r="Q1440" i="29" s="1"/>
  <c r="R1440" i="29" s="1"/>
  <c r="G1440" i="29"/>
  <c r="H1440" i="29" s="1"/>
  <c r="I1440" i="29" s="1"/>
  <c r="AS1439" i="29"/>
  <c r="AR1439" i="29"/>
  <c r="AQ1439" i="29"/>
  <c r="AP1439" i="29"/>
  <c r="AM1439" i="29"/>
  <c r="AL1439" i="29"/>
  <c r="AK1439" i="29"/>
  <c r="AJ1439" i="29"/>
  <c r="P1439" i="29"/>
  <c r="Q1439" i="29" s="1"/>
  <c r="R1439" i="29" s="1"/>
  <c r="G1439" i="29"/>
  <c r="H1439" i="29" s="1"/>
  <c r="I1439" i="29" s="1"/>
  <c r="AS1438" i="29"/>
  <c r="AR1438" i="29"/>
  <c r="AQ1438" i="29"/>
  <c r="AP1438" i="29"/>
  <c r="AM1438" i="29"/>
  <c r="AL1438" i="29"/>
  <c r="AK1438" i="29"/>
  <c r="AJ1438" i="29"/>
  <c r="R1438" i="29"/>
  <c r="P1438" i="29"/>
  <c r="Q1438" i="29" s="1"/>
  <c r="G1438" i="29"/>
  <c r="H1438" i="29" s="1"/>
  <c r="I1438" i="29" s="1"/>
  <c r="AS1437" i="29"/>
  <c r="AR1437" i="29"/>
  <c r="AQ1437" i="29"/>
  <c r="AP1437" i="29"/>
  <c r="AM1437" i="29"/>
  <c r="AL1437" i="29"/>
  <c r="AK1437" i="29"/>
  <c r="AJ1437" i="29"/>
  <c r="P1437" i="29"/>
  <c r="Q1437" i="29" s="1"/>
  <c r="R1437" i="29" s="1"/>
  <c r="G1437" i="29"/>
  <c r="AS1436" i="29"/>
  <c r="AR1436" i="29"/>
  <c r="AQ1436" i="29"/>
  <c r="AP1436" i="29"/>
  <c r="AM1436" i="29"/>
  <c r="AL1436" i="29"/>
  <c r="AK1436" i="29"/>
  <c r="AJ1436" i="29"/>
  <c r="P1436" i="29"/>
  <c r="Q1436" i="29" s="1"/>
  <c r="R1436" i="29" s="1"/>
  <c r="H1436" i="29"/>
  <c r="I1436" i="29" s="1"/>
  <c r="G1436" i="29"/>
  <c r="AS1435" i="29"/>
  <c r="AR1435" i="29"/>
  <c r="AQ1435" i="29"/>
  <c r="AP1435" i="29"/>
  <c r="AM1435" i="29"/>
  <c r="AL1435" i="29"/>
  <c r="AK1435" i="29"/>
  <c r="AJ1435" i="29"/>
  <c r="AS1434" i="29"/>
  <c r="AR1434" i="29"/>
  <c r="AQ1434" i="29"/>
  <c r="AP1434" i="29"/>
  <c r="AM1434" i="29"/>
  <c r="AL1434" i="29"/>
  <c r="AK1434" i="29"/>
  <c r="AJ1434" i="29"/>
  <c r="AS1433" i="29"/>
  <c r="AR1433" i="29"/>
  <c r="AQ1433" i="29"/>
  <c r="AP1433" i="29"/>
  <c r="AM1433" i="29"/>
  <c r="AL1433" i="29"/>
  <c r="AK1433" i="29"/>
  <c r="AJ1433" i="29"/>
  <c r="AS1432" i="29"/>
  <c r="AR1432" i="29"/>
  <c r="AQ1432" i="29"/>
  <c r="AP1432" i="29"/>
  <c r="AM1432" i="29"/>
  <c r="AL1432" i="29"/>
  <c r="AK1432" i="29"/>
  <c r="AJ1432" i="29"/>
  <c r="P1432" i="29"/>
  <c r="Q1432" i="29" s="1"/>
  <c r="R1432" i="29" s="1"/>
  <c r="AS1431" i="29"/>
  <c r="AR1431" i="29"/>
  <c r="AQ1431" i="29"/>
  <c r="AP1431" i="29"/>
  <c r="AM1431" i="29"/>
  <c r="AL1431" i="29"/>
  <c r="AK1431" i="29"/>
  <c r="AJ1431" i="29"/>
  <c r="R1429" i="29"/>
  <c r="Q1429" i="29"/>
  <c r="O1429" i="29"/>
  <c r="N1429" i="29"/>
  <c r="M1429" i="29"/>
  <c r="L1429" i="29"/>
  <c r="I1429" i="29"/>
  <c r="H1429" i="29"/>
  <c r="F1429" i="29"/>
  <c r="E1429" i="29"/>
  <c r="D1429" i="29"/>
  <c r="C1429" i="29"/>
  <c r="K1427" i="29"/>
  <c r="B1427" i="29"/>
  <c r="P1424" i="29"/>
  <c r="G1424" i="29"/>
  <c r="AS1423" i="29"/>
  <c r="AR1423" i="29"/>
  <c r="AQ1423" i="29"/>
  <c r="AP1423" i="29"/>
  <c r="AM1423" i="29"/>
  <c r="AL1423" i="29"/>
  <c r="AK1423" i="29"/>
  <c r="AJ1423" i="29"/>
  <c r="P1423" i="29"/>
  <c r="Q1423" i="29" s="1"/>
  <c r="R1423" i="29" s="1"/>
  <c r="H1423" i="29"/>
  <c r="I1423" i="29" s="1"/>
  <c r="G1423" i="29"/>
  <c r="AS1422" i="29"/>
  <c r="AR1422" i="29"/>
  <c r="AQ1422" i="29"/>
  <c r="AP1422" i="29"/>
  <c r="AM1422" i="29"/>
  <c r="AL1422" i="29"/>
  <c r="AK1422" i="29"/>
  <c r="AJ1422" i="29"/>
  <c r="P1422" i="29"/>
  <c r="Q1422" i="29" s="1"/>
  <c r="R1422" i="29" s="1"/>
  <c r="I1422" i="29"/>
  <c r="H1422" i="29"/>
  <c r="G1422" i="29"/>
  <c r="AS1421" i="29"/>
  <c r="AR1421" i="29"/>
  <c r="AQ1421" i="29"/>
  <c r="AP1421" i="29"/>
  <c r="AM1421" i="29"/>
  <c r="AL1421" i="29"/>
  <c r="AK1421" i="29"/>
  <c r="AJ1421" i="29"/>
  <c r="Q1421" i="29"/>
  <c r="R1421" i="29" s="1"/>
  <c r="P1421" i="29"/>
  <c r="G1421" i="29"/>
  <c r="AS1420" i="29"/>
  <c r="AR1420" i="29"/>
  <c r="AQ1420" i="29"/>
  <c r="AP1420" i="29"/>
  <c r="AM1420" i="29"/>
  <c r="AL1420" i="29"/>
  <c r="AK1420" i="29"/>
  <c r="AJ1420" i="29"/>
  <c r="P1420" i="29"/>
  <c r="Q1420" i="29" s="1"/>
  <c r="R1420" i="29" s="1"/>
  <c r="I1420" i="29"/>
  <c r="H1420" i="29"/>
  <c r="G1420" i="29"/>
  <c r="AS1419" i="29"/>
  <c r="AR1419" i="29"/>
  <c r="AQ1419" i="29"/>
  <c r="AP1419" i="29"/>
  <c r="AM1419" i="29"/>
  <c r="AL1419" i="29"/>
  <c r="AK1419" i="29"/>
  <c r="AJ1419" i="29"/>
  <c r="Q1419" i="29"/>
  <c r="R1419" i="29" s="1"/>
  <c r="P1419" i="29"/>
  <c r="P1404" i="29" s="1"/>
  <c r="Q1404" i="29" s="1"/>
  <c r="R1404" i="29" s="1"/>
  <c r="H1419" i="29"/>
  <c r="I1419" i="29" s="1"/>
  <c r="G1419" i="29"/>
  <c r="G1404" i="29" s="1"/>
  <c r="H1404" i="29" s="1"/>
  <c r="I1404" i="29" s="1"/>
  <c r="AS1418" i="29"/>
  <c r="AR1418" i="29"/>
  <c r="AQ1418" i="29"/>
  <c r="AP1418" i="29"/>
  <c r="AM1418" i="29"/>
  <c r="AL1418" i="29"/>
  <c r="AK1418" i="29"/>
  <c r="AJ1418" i="29"/>
  <c r="R1418" i="29"/>
  <c r="P1418" i="29"/>
  <c r="Q1418" i="29" s="1"/>
  <c r="H1418" i="29"/>
  <c r="I1418" i="29" s="1"/>
  <c r="G1418" i="29"/>
  <c r="AS1417" i="29"/>
  <c r="AR1417" i="29"/>
  <c r="AQ1417" i="29"/>
  <c r="AP1417" i="29"/>
  <c r="AM1417" i="29"/>
  <c r="AL1417" i="29"/>
  <c r="AK1417" i="29"/>
  <c r="AJ1417" i="29"/>
  <c r="Q1417" i="29"/>
  <c r="R1417" i="29" s="1"/>
  <c r="P1417" i="29"/>
  <c r="G1417" i="29"/>
  <c r="H1417" i="29" s="1"/>
  <c r="I1417" i="29" s="1"/>
  <c r="AS1416" i="29"/>
  <c r="AR1416" i="29"/>
  <c r="AQ1416" i="29"/>
  <c r="AP1416" i="29"/>
  <c r="AM1416" i="29"/>
  <c r="AL1416" i="29"/>
  <c r="AK1416" i="29"/>
  <c r="AJ1416" i="29"/>
  <c r="R1416" i="29"/>
  <c r="P1416" i="29"/>
  <c r="Q1416" i="29" s="1"/>
  <c r="G1416" i="29"/>
  <c r="AS1415" i="29"/>
  <c r="AR1415" i="29"/>
  <c r="AQ1415" i="29"/>
  <c r="AP1415" i="29"/>
  <c r="AM1415" i="29"/>
  <c r="AL1415" i="29"/>
  <c r="AK1415" i="29"/>
  <c r="AJ1415" i="29"/>
  <c r="P1415" i="29"/>
  <c r="Q1415" i="29" s="1"/>
  <c r="R1415" i="29" s="1"/>
  <c r="G1415" i="29"/>
  <c r="H1415" i="29" s="1"/>
  <c r="I1415" i="29" s="1"/>
  <c r="AS1414" i="29"/>
  <c r="AR1414" i="29"/>
  <c r="AQ1414" i="29"/>
  <c r="AP1414" i="29"/>
  <c r="AM1414" i="29"/>
  <c r="AL1414" i="29"/>
  <c r="AK1414" i="29"/>
  <c r="AJ1414" i="29"/>
  <c r="P1414" i="29"/>
  <c r="Q1414" i="29" s="1"/>
  <c r="R1414" i="29" s="1"/>
  <c r="H1414" i="29"/>
  <c r="I1414" i="29" s="1"/>
  <c r="G1414" i="29"/>
  <c r="AS1413" i="29"/>
  <c r="AR1413" i="29"/>
  <c r="AQ1413" i="29"/>
  <c r="AP1413" i="29"/>
  <c r="AM1413" i="29"/>
  <c r="AL1413" i="29"/>
  <c r="AK1413" i="29"/>
  <c r="AJ1413" i="29"/>
  <c r="Q1413" i="29"/>
  <c r="R1413" i="29" s="1"/>
  <c r="P1413" i="29"/>
  <c r="H1413" i="29"/>
  <c r="I1413" i="29" s="1"/>
  <c r="G1413" i="29"/>
  <c r="AS1412" i="29"/>
  <c r="AR1412" i="29"/>
  <c r="AQ1412" i="29"/>
  <c r="AP1412" i="29"/>
  <c r="AM1412" i="29"/>
  <c r="AL1412" i="29"/>
  <c r="AK1412" i="29"/>
  <c r="AJ1412" i="29"/>
  <c r="R1412" i="29"/>
  <c r="P1412" i="29"/>
  <c r="Q1412" i="29" s="1"/>
  <c r="I1412" i="29"/>
  <c r="H1412" i="29"/>
  <c r="G1412" i="29"/>
  <c r="AS1411" i="29"/>
  <c r="AR1411" i="29"/>
  <c r="AQ1411" i="29"/>
  <c r="AP1411" i="29"/>
  <c r="AM1411" i="29"/>
  <c r="AL1411" i="29"/>
  <c r="AK1411" i="29"/>
  <c r="AJ1411" i="29"/>
  <c r="P1411" i="29"/>
  <c r="Q1411" i="29" s="1"/>
  <c r="R1411" i="29" s="1"/>
  <c r="H1411" i="29"/>
  <c r="I1411" i="29" s="1"/>
  <c r="G1411" i="29"/>
  <c r="AS1410" i="29"/>
  <c r="AR1410" i="29"/>
  <c r="AQ1410" i="29"/>
  <c r="AP1410" i="29"/>
  <c r="AM1410" i="29"/>
  <c r="AL1410" i="29"/>
  <c r="AK1410" i="29"/>
  <c r="AJ1410" i="29"/>
  <c r="P1410" i="29"/>
  <c r="Q1410" i="29" s="1"/>
  <c r="R1410" i="29" s="1"/>
  <c r="G1410" i="29"/>
  <c r="AS1409" i="29"/>
  <c r="AR1409" i="29"/>
  <c r="AQ1409" i="29"/>
  <c r="AP1409" i="29"/>
  <c r="AM1409" i="29"/>
  <c r="AL1409" i="29"/>
  <c r="AK1409" i="29"/>
  <c r="AJ1409" i="29"/>
  <c r="Q1409" i="29"/>
  <c r="R1409" i="29" s="1"/>
  <c r="P1409" i="29"/>
  <c r="I1409" i="29"/>
  <c r="H1409" i="29"/>
  <c r="G1409" i="29"/>
  <c r="AS1408" i="29"/>
  <c r="AR1408" i="29"/>
  <c r="AQ1408" i="29"/>
  <c r="AP1408" i="29"/>
  <c r="AM1408" i="29"/>
  <c r="AL1408" i="29"/>
  <c r="AK1408" i="29"/>
  <c r="AJ1408" i="29"/>
  <c r="Q1408" i="29"/>
  <c r="R1408" i="29" s="1"/>
  <c r="P1408" i="29"/>
  <c r="H1408" i="29"/>
  <c r="I1408" i="29" s="1"/>
  <c r="G1408" i="29"/>
  <c r="AS1407" i="29"/>
  <c r="AR1407" i="29"/>
  <c r="AQ1407" i="29"/>
  <c r="AP1407" i="29"/>
  <c r="AM1407" i="29"/>
  <c r="AL1407" i="29"/>
  <c r="AK1407" i="29"/>
  <c r="AJ1407" i="29"/>
  <c r="P1407" i="29"/>
  <c r="Q1407" i="29" s="1"/>
  <c r="R1407" i="29" s="1"/>
  <c r="H1407" i="29"/>
  <c r="I1407" i="29" s="1"/>
  <c r="G1407" i="29"/>
  <c r="AS1406" i="29"/>
  <c r="AR1406" i="29"/>
  <c r="AQ1406" i="29"/>
  <c r="AP1406" i="29"/>
  <c r="AM1406" i="29"/>
  <c r="AL1406" i="29"/>
  <c r="AK1406" i="29"/>
  <c r="AJ1406" i="29"/>
  <c r="P1406" i="29"/>
  <c r="Q1406" i="29" s="1"/>
  <c r="R1406" i="29" s="1"/>
  <c r="I1406" i="29"/>
  <c r="H1406" i="29"/>
  <c r="G1406" i="29"/>
  <c r="AS1405" i="29"/>
  <c r="AR1405" i="29"/>
  <c r="AQ1405" i="29"/>
  <c r="AP1405" i="29"/>
  <c r="AM1405" i="29"/>
  <c r="AL1405" i="29"/>
  <c r="AK1405" i="29"/>
  <c r="AJ1405" i="29"/>
  <c r="AS1404" i="29"/>
  <c r="AR1404" i="29"/>
  <c r="AQ1404" i="29"/>
  <c r="AP1404" i="29"/>
  <c r="AM1404" i="29"/>
  <c r="AL1404" i="29"/>
  <c r="AK1404" i="29"/>
  <c r="AJ1404" i="29"/>
  <c r="AS1403" i="29"/>
  <c r="AR1403" i="29"/>
  <c r="AQ1403" i="29"/>
  <c r="AP1403" i="29"/>
  <c r="AM1403" i="29"/>
  <c r="AL1403" i="29"/>
  <c r="AK1403" i="29"/>
  <c r="AJ1403" i="29"/>
  <c r="AS1402" i="29"/>
  <c r="AR1402" i="29"/>
  <c r="AQ1402" i="29"/>
  <c r="AP1402" i="29"/>
  <c r="AM1402" i="29"/>
  <c r="AL1402" i="29"/>
  <c r="AK1402" i="29"/>
  <c r="AJ1402" i="29"/>
  <c r="G1402" i="29"/>
  <c r="H1402" i="29" s="1"/>
  <c r="I1402" i="29" s="1"/>
  <c r="AS1401" i="29"/>
  <c r="AR1401" i="29"/>
  <c r="AQ1401" i="29"/>
  <c r="AP1401" i="29"/>
  <c r="AM1401" i="29"/>
  <c r="AL1401" i="29"/>
  <c r="AK1401" i="29"/>
  <c r="AJ1401" i="29"/>
  <c r="R1399" i="29"/>
  <c r="Q1399" i="29"/>
  <c r="O1399" i="29"/>
  <c r="N1399" i="29"/>
  <c r="M1399" i="29"/>
  <c r="L1399" i="29"/>
  <c r="I1399" i="29"/>
  <c r="H1399" i="29"/>
  <c r="F1399" i="29"/>
  <c r="E1399" i="29"/>
  <c r="D1399" i="29"/>
  <c r="C1399" i="29"/>
  <c r="K1397" i="29"/>
  <c r="B1397" i="29"/>
  <c r="AS1393" i="29"/>
  <c r="AR1393" i="29"/>
  <c r="AQ1393" i="29"/>
  <c r="AP1393" i="29"/>
  <c r="AM1393" i="29"/>
  <c r="AL1393" i="29"/>
  <c r="AK1393" i="29"/>
  <c r="AJ1393" i="29"/>
  <c r="AS1392" i="29"/>
  <c r="AR1392" i="29"/>
  <c r="AQ1392" i="29"/>
  <c r="AP1392" i="29"/>
  <c r="AM1392" i="29"/>
  <c r="AL1392" i="29"/>
  <c r="AK1392" i="29"/>
  <c r="AJ1392" i="29"/>
  <c r="AS1391" i="29"/>
  <c r="AR1391" i="29"/>
  <c r="AQ1391" i="29"/>
  <c r="AP1391" i="29"/>
  <c r="AM1391" i="29"/>
  <c r="AL1391" i="29"/>
  <c r="AK1391" i="29"/>
  <c r="AJ1391" i="29"/>
  <c r="AS1390" i="29"/>
  <c r="AR1390" i="29"/>
  <c r="AQ1390" i="29"/>
  <c r="AP1390" i="29"/>
  <c r="AM1390" i="29"/>
  <c r="AL1390" i="29"/>
  <c r="AK1390" i="29"/>
  <c r="AJ1390" i="29"/>
  <c r="AS1389" i="29"/>
  <c r="AR1389" i="29"/>
  <c r="AQ1389" i="29"/>
  <c r="AP1389" i="29"/>
  <c r="AM1389" i="29"/>
  <c r="AL1389" i="29"/>
  <c r="AK1389" i="29"/>
  <c r="AJ1389" i="29"/>
  <c r="AS1388" i="29"/>
  <c r="AR1388" i="29"/>
  <c r="AQ1388" i="29"/>
  <c r="AP1388" i="29"/>
  <c r="AM1388" i="29"/>
  <c r="AL1388" i="29"/>
  <c r="AK1388" i="29"/>
  <c r="AJ1388" i="29"/>
  <c r="AS1387" i="29"/>
  <c r="AR1387" i="29"/>
  <c r="AQ1387" i="29"/>
  <c r="AP1387" i="29"/>
  <c r="AM1387" i="29"/>
  <c r="AL1387" i="29"/>
  <c r="AK1387" i="29"/>
  <c r="AJ1387" i="29"/>
  <c r="AS1386" i="29"/>
  <c r="AR1386" i="29"/>
  <c r="AQ1386" i="29"/>
  <c r="AP1386" i="29"/>
  <c r="AM1386" i="29"/>
  <c r="AL1386" i="29"/>
  <c r="AK1386" i="29"/>
  <c r="AJ1386" i="29"/>
  <c r="AS1385" i="29"/>
  <c r="AR1385" i="29"/>
  <c r="AQ1385" i="29"/>
  <c r="AP1385" i="29"/>
  <c r="AM1385" i="29"/>
  <c r="AL1385" i="29"/>
  <c r="AK1385" i="29"/>
  <c r="AJ1385" i="29"/>
  <c r="AS1384" i="29"/>
  <c r="AR1384" i="29"/>
  <c r="AQ1384" i="29"/>
  <c r="AP1384" i="29"/>
  <c r="AM1384" i="29"/>
  <c r="AL1384" i="29"/>
  <c r="AK1384" i="29"/>
  <c r="AJ1384" i="29"/>
  <c r="AS1383" i="29"/>
  <c r="AR1383" i="29"/>
  <c r="AQ1383" i="29"/>
  <c r="AP1383" i="29"/>
  <c r="AM1383" i="29"/>
  <c r="AL1383" i="29"/>
  <c r="AK1383" i="29"/>
  <c r="AJ1383" i="29"/>
  <c r="AS1382" i="29"/>
  <c r="AR1382" i="29"/>
  <c r="AQ1382" i="29"/>
  <c r="AP1382" i="29"/>
  <c r="AM1382" i="29"/>
  <c r="AL1382" i="29"/>
  <c r="AK1382" i="29"/>
  <c r="AJ1382" i="29"/>
  <c r="AS1381" i="29"/>
  <c r="AR1381" i="29"/>
  <c r="AQ1381" i="29"/>
  <c r="AP1381" i="29"/>
  <c r="AM1381" i="29"/>
  <c r="AL1381" i="29"/>
  <c r="AK1381" i="29"/>
  <c r="AJ1381" i="29"/>
  <c r="AS1380" i="29"/>
  <c r="AR1380" i="29"/>
  <c r="AQ1380" i="29"/>
  <c r="AP1380" i="29"/>
  <c r="AM1380" i="29"/>
  <c r="AL1380" i="29"/>
  <c r="AK1380" i="29"/>
  <c r="AJ1380" i="29"/>
  <c r="AS1379" i="29"/>
  <c r="AR1379" i="29"/>
  <c r="AQ1379" i="29"/>
  <c r="AP1379" i="29"/>
  <c r="AM1379" i="29"/>
  <c r="AL1379" i="29"/>
  <c r="AK1379" i="29"/>
  <c r="AJ1379" i="29"/>
  <c r="AS1378" i="29"/>
  <c r="AR1378" i="29"/>
  <c r="AQ1378" i="29"/>
  <c r="AP1378" i="29"/>
  <c r="AM1378" i="29"/>
  <c r="AL1378" i="29"/>
  <c r="AK1378" i="29"/>
  <c r="AJ1378" i="29"/>
  <c r="AS1377" i="29"/>
  <c r="AR1377" i="29"/>
  <c r="AQ1377" i="29"/>
  <c r="AP1377" i="29"/>
  <c r="AM1377" i="29"/>
  <c r="AL1377" i="29"/>
  <c r="AK1377" i="29"/>
  <c r="AJ1377" i="29"/>
  <c r="AS1376" i="29"/>
  <c r="AR1376" i="29"/>
  <c r="AQ1376" i="29"/>
  <c r="AP1376" i="29"/>
  <c r="AM1376" i="29"/>
  <c r="AL1376" i="29"/>
  <c r="AK1376" i="29"/>
  <c r="AJ1376" i="29"/>
  <c r="AS1375" i="29"/>
  <c r="AR1375" i="29"/>
  <c r="AQ1375" i="29"/>
  <c r="AP1375" i="29"/>
  <c r="AM1375" i="29"/>
  <c r="AL1375" i="29"/>
  <c r="AK1375" i="29"/>
  <c r="AJ1375" i="29"/>
  <c r="AS1374" i="29"/>
  <c r="AR1374" i="29"/>
  <c r="AQ1374" i="29"/>
  <c r="AP1374" i="29"/>
  <c r="AM1374" i="29"/>
  <c r="AL1374" i="29"/>
  <c r="AK1374" i="29"/>
  <c r="AJ1374" i="29"/>
  <c r="AS1373" i="29"/>
  <c r="AR1373" i="29"/>
  <c r="AQ1373" i="29"/>
  <c r="AP1373" i="29"/>
  <c r="AM1373" i="29"/>
  <c r="AL1373" i="29"/>
  <c r="AK1373" i="29"/>
  <c r="AJ1373" i="29"/>
  <c r="AS1372" i="29"/>
  <c r="AR1372" i="29"/>
  <c r="AQ1372" i="29"/>
  <c r="AP1372" i="29"/>
  <c r="AM1372" i="29"/>
  <c r="AL1372" i="29"/>
  <c r="AK1372" i="29"/>
  <c r="AJ1372" i="29"/>
  <c r="AS1371" i="29"/>
  <c r="AR1371" i="29"/>
  <c r="AQ1371" i="29"/>
  <c r="AP1371" i="29"/>
  <c r="AM1371" i="29"/>
  <c r="AL1371" i="29"/>
  <c r="AK1371" i="29"/>
  <c r="AJ1371" i="29"/>
  <c r="R1369" i="29"/>
  <c r="Q1369" i="29"/>
  <c r="O1369" i="29"/>
  <c r="N1369" i="29"/>
  <c r="M1369" i="29"/>
  <c r="L1369" i="29"/>
  <c r="I1369" i="29"/>
  <c r="H1369" i="29"/>
  <c r="F1369" i="29"/>
  <c r="E1369" i="29"/>
  <c r="D1369" i="29"/>
  <c r="C1369" i="29"/>
  <c r="P1363" i="29"/>
  <c r="G1363" i="29"/>
  <c r="AS1362" i="29"/>
  <c r="AR1362" i="29"/>
  <c r="AQ1362" i="29"/>
  <c r="AP1362" i="29"/>
  <c r="AM1362" i="29"/>
  <c r="AL1362" i="29"/>
  <c r="AK1362" i="29"/>
  <c r="AJ1362" i="29"/>
  <c r="P1362" i="29"/>
  <c r="Q1362" i="29" s="1"/>
  <c r="R1362" i="29" s="1"/>
  <c r="G1362" i="29"/>
  <c r="H1362" i="29" s="1"/>
  <c r="I1362" i="29" s="1"/>
  <c r="AS1361" i="29"/>
  <c r="AR1361" i="29"/>
  <c r="AQ1361" i="29"/>
  <c r="AP1361" i="29"/>
  <c r="AM1361" i="29"/>
  <c r="AL1361" i="29"/>
  <c r="AK1361" i="29"/>
  <c r="AJ1361" i="29"/>
  <c r="P1361" i="29"/>
  <c r="Q1361" i="29" s="1"/>
  <c r="R1361" i="29" s="1"/>
  <c r="I1361" i="29"/>
  <c r="H1361" i="29"/>
  <c r="G1361" i="29"/>
  <c r="AS1360" i="29"/>
  <c r="AR1360" i="29"/>
  <c r="AQ1360" i="29"/>
  <c r="AP1360" i="29"/>
  <c r="AM1360" i="29"/>
  <c r="AL1360" i="29"/>
  <c r="AK1360" i="29"/>
  <c r="AJ1360" i="29"/>
  <c r="P1360" i="29"/>
  <c r="Q1360" i="29" s="1"/>
  <c r="R1360" i="29" s="1"/>
  <c r="G1360" i="29"/>
  <c r="H1360" i="29" s="1"/>
  <c r="I1360" i="29" s="1"/>
  <c r="AS1359" i="29"/>
  <c r="AR1359" i="29"/>
  <c r="AQ1359" i="29"/>
  <c r="AP1359" i="29"/>
  <c r="AM1359" i="29"/>
  <c r="AL1359" i="29"/>
  <c r="AK1359" i="29"/>
  <c r="AJ1359" i="29"/>
  <c r="P1359" i="29"/>
  <c r="Q1359" i="29" s="1"/>
  <c r="R1359" i="29" s="1"/>
  <c r="G1359" i="29"/>
  <c r="AS1358" i="29"/>
  <c r="AR1358" i="29"/>
  <c r="AQ1358" i="29"/>
  <c r="AP1358" i="29"/>
  <c r="AM1358" i="29"/>
  <c r="AL1358" i="29"/>
  <c r="AK1358" i="29"/>
  <c r="AJ1358" i="29"/>
  <c r="P1358" i="29"/>
  <c r="P1343" i="29" s="1"/>
  <c r="Q1343" i="29" s="1"/>
  <c r="R1343" i="29" s="1"/>
  <c r="I1358" i="29"/>
  <c r="H1358" i="29"/>
  <c r="G1358" i="29"/>
  <c r="AS1357" i="29"/>
  <c r="AR1357" i="29"/>
  <c r="AQ1357" i="29"/>
  <c r="AP1357" i="29"/>
  <c r="AM1357" i="29"/>
  <c r="AL1357" i="29"/>
  <c r="AK1357" i="29"/>
  <c r="AJ1357" i="29"/>
  <c r="P1357" i="29"/>
  <c r="Q1357" i="29" s="1"/>
  <c r="R1357" i="29" s="1"/>
  <c r="G1357" i="29"/>
  <c r="H1357" i="29" s="1"/>
  <c r="I1357" i="29" s="1"/>
  <c r="AS1356" i="29"/>
  <c r="AR1356" i="29"/>
  <c r="AQ1356" i="29"/>
  <c r="AP1356" i="29"/>
  <c r="AM1356" i="29"/>
  <c r="AL1356" i="29"/>
  <c r="AK1356" i="29"/>
  <c r="AJ1356" i="29"/>
  <c r="P1356" i="29"/>
  <c r="Q1356" i="29" s="1"/>
  <c r="R1356" i="29" s="1"/>
  <c r="G1356" i="29"/>
  <c r="H1356" i="29" s="1"/>
  <c r="I1356" i="29" s="1"/>
  <c r="AS1355" i="29"/>
  <c r="AR1355" i="29"/>
  <c r="AQ1355" i="29"/>
  <c r="AP1355" i="29"/>
  <c r="AM1355" i="29"/>
  <c r="AL1355" i="29"/>
  <c r="AK1355" i="29"/>
  <c r="AJ1355" i="29"/>
  <c r="P1355" i="29"/>
  <c r="Q1355" i="29" s="1"/>
  <c r="R1355" i="29" s="1"/>
  <c r="G1355" i="29"/>
  <c r="H1355" i="29" s="1"/>
  <c r="I1355" i="29" s="1"/>
  <c r="AS1354" i="29"/>
  <c r="AR1354" i="29"/>
  <c r="AQ1354" i="29"/>
  <c r="AP1354" i="29"/>
  <c r="AM1354" i="29"/>
  <c r="AL1354" i="29"/>
  <c r="AK1354" i="29"/>
  <c r="AJ1354" i="29"/>
  <c r="Q1354" i="29"/>
  <c r="R1354" i="29" s="1"/>
  <c r="P1354" i="29"/>
  <c r="G1354" i="29"/>
  <c r="H1354" i="29" s="1"/>
  <c r="I1354" i="29" s="1"/>
  <c r="AS1353" i="29"/>
  <c r="AR1353" i="29"/>
  <c r="AQ1353" i="29"/>
  <c r="AP1353" i="29"/>
  <c r="AM1353" i="29"/>
  <c r="AL1353" i="29"/>
  <c r="AK1353" i="29"/>
  <c r="AJ1353" i="29"/>
  <c r="Q1353" i="29"/>
  <c r="R1353" i="29" s="1"/>
  <c r="P1353" i="29"/>
  <c r="G1353" i="29"/>
  <c r="H1353" i="29" s="1"/>
  <c r="I1353" i="29" s="1"/>
  <c r="AS1352" i="29"/>
  <c r="AR1352" i="29"/>
  <c r="AQ1352" i="29"/>
  <c r="AP1352" i="29"/>
  <c r="AM1352" i="29"/>
  <c r="AL1352" i="29"/>
  <c r="AK1352" i="29"/>
  <c r="AJ1352" i="29"/>
  <c r="P1352" i="29"/>
  <c r="G1352" i="29"/>
  <c r="H1352" i="29" s="1"/>
  <c r="I1352" i="29" s="1"/>
  <c r="AS1351" i="29"/>
  <c r="AR1351" i="29"/>
  <c r="AQ1351" i="29"/>
  <c r="AP1351" i="29"/>
  <c r="AM1351" i="29"/>
  <c r="AL1351" i="29"/>
  <c r="AK1351" i="29"/>
  <c r="AJ1351" i="29"/>
  <c r="Q1351" i="29"/>
  <c r="R1351" i="29" s="1"/>
  <c r="P1351" i="29"/>
  <c r="G1351" i="29"/>
  <c r="H1351" i="29" s="1"/>
  <c r="I1351" i="29" s="1"/>
  <c r="AS1350" i="29"/>
  <c r="AR1350" i="29"/>
  <c r="AQ1350" i="29"/>
  <c r="AP1350" i="29"/>
  <c r="AM1350" i="29"/>
  <c r="AL1350" i="29"/>
  <c r="AK1350" i="29"/>
  <c r="AJ1350" i="29"/>
  <c r="P1350" i="29"/>
  <c r="Q1350" i="29" s="1"/>
  <c r="R1350" i="29" s="1"/>
  <c r="G1350" i="29"/>
  <c r="H1350" i="29" s="1"/>
  <c r="I1350" i="29" s="1"/>
  <c r="AS1349" i="29"/>
  <c r="AR1349" i="29"/>
  <c r="AQ1349" i="29"/>
  <c r="AP1349" i="29"/>
  <c r="AM1349" i="29"/>
  <c r="AL1349" i="29"/>
  <c r="AK1349" i="29"/>
  <c r="AJ1349" i="29"/>
  <c r="Q1349" i="29"/>
  <c r="R1349" i="29" s="1"/>
  <c r="P1349" i="29"/>
  <c r="H1349" i="29"/>
  <c r="I1349" i="29" s="1"/>
  <c r="G1349" i="29"/>
  <c r="AS1348" i="29"/>
  <c r="AR1348" i="29"/>
  <c r="AQ1348" i="29"/>
  <c r="AP1348" i="29"/>
  <c r="AM1348" i="29"/>
  <c r="AL1348" i="29"/>
  <c r="AK1348" i="29"/>
  <c r="AJ1348" i="29"/>
  <c r="Q1348" i="29"/>
  <c r="R1348" i="29" s="1"/>
  <c r="P1348" i="29"/>
  <c r="G1348" i="29"/>
  <c r="AS1347" i="29"/>
  <c r="AR1347" i="29"/>
  <c r="AQ1347" i="29"/>
  <c r="AP1347" i="29"/>
  <c r="AM1347" i="29"/>
  <c r="AL1347" i="29"/>
  <c r="AK1347" i="29"/>
  <c r="AJ1347" i="29"/>
  <c r="R1347" i="29"/>
  <c r="Q1347" i="29"/>
  <c r="P1347" i="29"/>
  <c r="G1347" i="29"/>
  <c r="AS1346" i="29"/>
  <c r="AR1346" i="29"/>
  <c r="AQ1346" i="29"/>
  <c r="AP1346" i="29"/>
  <c r="AM1346" i="29"/>
  <c r="AL1346" i="29"/>
  <c r="AK1346" i="29"/>
  <c r="AJ1346" i="29"/>
  <c r="Q1346" i="29"/>
  <c r="R1346" i="29" s="1"/>
  <c r="P1346" i="29"/>
  <c r="H1346" i="29"/>
  <c r="I1346" i="29" s="1"/>
  <c r="G1346" i="29"/>
  <c r="AS1345" i="29"/>
  <c r="AR1345" i="29"/>
  <c r="AQ1345" i="29"/>
  <c r="AP1345" i="29"/>
  <c r="AM1345" i="29"/>
  <c r="AL1345" i="29"/>
  <c r="AK1345" i="29"/>
  <c r="AJ1345" i="29"/>
  <c r="Q1345" i="29"/>
  <c r="R1345" i="29" s="1"/>
  <c r="P1345" i="29"/>
  <c r="P1341" i="29" s="1"/>
  <c r="Q1341" i="29" s="1"/>
  <c r="R1341" i="29" s="1"/>
  <c r="G1345" i="29"/>
  <c r="H1345" i="29" s="1"/>
  <c r="I1345" i="29" s="1"/>
  <c r="AS1344" i="29"/>
  <c r="AR1344" i="29"/>
  <c r="AQ1344" i="29"/>
  <c r="AP1344" i="29"/>
  <c r="AM1344" i="29"/>
  <c r="AL1344" i="29"/>
  <c r="AK1344" i="29"/>
  <c r="AJ1344" i="29"/>
  <c r="AS1343" i="29"/>
  <c r="AR1343" i="29"/>
  <c r="AQ1343" i="29"/>
  <c r="AP1343" i="29"/>
  <c r="AM1343" i="29"/>
  <c r="AL1343" i="29"/>
  <c r="AK1343" i="29"/>
  <c r="AJ1343" i="29"/>
  <c r="AS1342" i="29"/>
  <c r="AR1342" i="29"/>
  <c r="AQ1342" i="29"/>
  <c r="AP1342" i="29"/>
  <c r="AM1342" i="29"/>
  <c r="AL1342" i="29"/>
  <c r="AK1342" i="29"/>
  <c r="AJ1342" i="29"/>
  <c r="AS1341" i="29"/>
  <c r="AR1341" i="29"/>
  <c r="AQ1341" i="29"/>
  <c r="AP1341" i="29"/>
  <c r="AM1341" i="29"/>
  <c r="AL1341" i="29"/>
  <c r="AK1341" i="29"/>
  <c r="AJ1341" i="29"/>
  <c r="AS1340" i="29"/>
  <c r="AR1340" i="29"/>
  <c r="AQ1340" i="29"/>
  <c r="AP1340" i="29"/>
  <c r="AM1340" i="29"/>
  <c r="AL1340" i="29"/>
  <c r="AK1340" i="29"/>
  <c r="AJ1340" i="29"/>
  <c r="R1338" i="29"/>
  <c r="Q1338" i="29"/>
  <c r="O1338" i="29"/>
  <c r="N1338" i="29"/>
  <c r="M1338" i="29"/>
  <c r="L1338" i="29"/>
  <c r="I1338" i="29"/>
  <c r="H1338" i="29"/>
  <c r="F1338" i="29"/>
  <c r="E1338" i="29"/>
  <c r="D1338" i="29"/>
  <c r="C1338" i="29"/>
  <c r="K1336" i="29"/>
  <c r="B1336" i="29"/>
  <c r="P1333" i="29"/>
  <c r="G1333" i="29"/>
  <c r="AS1332" i="29"/>
  <c r="AR1332" i="29"/>
  <c r="AQ1332" i="29"/>
  <c r="AP1332" i="29"/>
  <c r="AM1332" i="29"/>
  <c r="AL1332" i="29"/>
  <c r="AK1332" i="29"/>
  <c r="AJ1332" i="29"/>
  <c r="P1332" i="29"/>
  <c r="Q1332" i="29" s="1"/>
  <c r="R1332" i="29" s="1"/>
  <c r="G1332" i="29"/>
  <c r="H1332" i="29" s="1"/>
  <c r="I1332" i="29" s="1"/>
  <c r="AS1331" i="29"/>
  <c r="AR1331" i="29"/>
  <c r="AQ1331" i="29"/>
  <c r="AP1331" i="29"/>
  <c r="AM1331" i="29"/>
  <c r="AL1331" i="29"/>
  <c r="AK1331" i="29"/>
  <c r="AJ1331" i="29"/>
  <c r="P1331" i="29"/>
  <c r="Q1331" i="29" s="1"/>
  <c r="R1331" i="29" s="1"/>
  <c r="G1331" i="29"/>
  <c r="H1331" i="29" s="1"/>
  <c r="I1331" i="29" s="1"/>
  <c r="AS1330" i="29"/>
  <c r="AR1330" i="29"/>
  <c r="AQ1330" i="29"/>
  <c r="AP1330" i="29"/>
  <c r="AM1330" i="29"/>
  <c r="AL1330" i="29"/>
  <c r="AK1330" i="29"/>
  <c r="AJ1330" i="29"/>
  <c r="P1330" i="29"/>
  <c r="Q1330" i="29" s="1"/>
  <c r="R1330" i="29" s="1"/>
  <c r="G1330" i="29"/>
  <c r="G1313" i="29" s="1"/>
  <c r="H1313" i="29" s="1"/>
  <c r="I1313" i="29" s="1"/>
  <c r="AS1329" i="29"/>
  <c r="AR1329" i="29"/>
  <c r="AQ1329" i="29"/>
  <c r="AP1329" i="29"/>
  <c r="AM1329" i="29"/>
  <c r="AL1329" i="29"/>
  <c r="AK1329" i="29"/>
  <c r="AJ1329" i="29"/>
  <c r="P1329" i="29"/>
  <c r="Q1329" i="29" s="1"/>
  <c r="R1329" i="29" s="1"/>
  <c r="G1329" i="29"/>
  <c r="H1329" i="29" s="1"/>
  <c r="I1329" i="29" s="1"/>
  <c r="AS1328" i="29"/>
  <c r="AR1328" i="29"/>
  <c r="AQ1328" i="29"/>
  <c r="AP1328" i="29"/>
  <c r="AM1328" i="29"/>
  <c r="AL1328" i="29"/>
  <c r="AK1328" i="29"/>
  <c r="AJ1328" i="29"/>
  <c r="Q1328" i="29"/>
  <c r="R1328" i="29" s="1"/>
  <c r="P1328" i="29"/>
  <c r="G1328" i="29"/>
  <c r="AS1327" i="29"/>
  <c r="AR1327" i="29"/>
  <c r="AQ1327" i="29"/>
  <c r="AP1327" i="29"/>
  <c r="AM1327" i="29"/>
  <c r="AL1327" i="29"/>
  <c r="AK1327" i="29"/>
  <c r="AJ1327" i="29"/>
  <c r="P1327" i="29"/>
  <c r="Q1327" i="29" s="1"/>
  <c r="R1327" i="29" s="1"/>
  <c r="G1327" i="29"/>
  <c r="AS1326" i="29"/>
  <c r="AR1326" i="29"/>
  <c r="AQ1326" i="29"/>
  <c r="AP1326" i="29"/>
  <c r="AM1326" i="29"/>
  <c r="AL1326" i="29"/>
  <c r="AK1326" i="29"/>
  <c r="AJ1326" i="29"/>
  <c r="Q1326" i="29"/>
  <c r="R1326" i="29" s="1"/>
  <c r="P1326" i="29"/>
  <c r="G1326" i="29"/>
  <c r="H1326" i="29" s="1"/>
  <c r="I1326" i="29" s="1"/>
  <c r="AS1325" i="29"/>
  <c r="AR1325" i="29"/>
  <c r="AQ1325" i="29"/>
  <c r="AP1325" i="29"/>
  <c r="AM1325" i="29"/>
  <c r="AL1325" i="29"/>
  <c r="AK1325" i="29"/>
  <c r="AJ1325" i="29"/>
  <c r="P1325" i="29"/>
  <c r="Q1325" i="29" s="1"/>
  <c r="R1325" i="29" s="1"/>
  <c r="G1325" i="29"/>
  <c r="H1325" i="29" s="1"/>
  <c r="I1325" i="29" s="1"/>
  <c r="AS1324" i="29"/>
  <c r="AR1324" i="29"/>
  <c r="AQ1324" i="29"/>
  <c r="AP1324" i="29"/>
  <c r="AM1324" i="29"/>
  <c r="AL1324" i="29"/>
  <c r="AK1324" i="29"/>
  <c r="AJ1324" i="29"/>
  <c r="P1324" i="29"/>
  <c r="Q1324" i="29" s="1"/>
  <c r="R1324" i="29" s="1"/>
  <c r="G1324" i="29"/>
  <c r="AS1323" i="29"/>
  <c r="AR1323" i="29"/>
  <c r="AQ1323" i="29"/>
  <c r="AP1323" i="29"/>
  <c r="AM1323" i="29"/>
  <c r="AL1323" i="29"/>
  <c r="AK1323" i="29"/>
  <c r="AJ1323" i="29"/>
  <c r="Q1323" i="29"/>
  <c r="R1323" i="29" s="1"/>
  <c r="P1323" i="29"/>
  <c r="G1323" i="29"/>
  <c r="H1323" i="29" s="1"/>
  <c r="I1323" i="29" s="1"/>
  <c r="AS1322" i="29"/>
  <c r="AR1322" i="29"/>
  <c r="AQ1322" i="29"/>
  <c r="AP1322" i="29"/>
  <c r="AM1322" i="29"/>
  <c r="AL1322" i="29"/>
  <c r="AK1322" i="29"/>
  <c r="AJ1322" i="29"/>
  <c r="Q1322" i="29"/>
  <c r="R1322" i="29" s="1"/>
  <c r="P1322" i="29"/>
  <c r="G1322" i="29"/>
  <c r="AS1321" i="29"/>
  <c r="AR1321" i="29"/>
  <c r="AQ1321" i="29"/>
  <c r="AP1321" i="29"/>
  <c r="AM1321" i="29"/>
  <c r="AL1321" i="29"/>
  <c r="AK1321" i="29"/>
  <c r="AJ1321" i="29"/>
  <c r="P1321" i="29"/>
  <c r="Q1321" i="29" s="1"/>
  <c r="R1321" i="29" s="1"/>
  <c r="G1321" i="29"/>
  <c r="AS1320" i="29"/>
  <c r="AR1320" i="29"/>
  <c r="AQ1320" i="29"/>
  <c r="AP1320" i="29"/>
  <c r="AM1320" i="29"/>
  <c r="AL1320" i="29"/>
  <c r="AK1320" i="29"/>
  <c r="AJ1320" i="29"/>
  <c r="Q1320" i="29"/>
  <c r="R1320" i="29" s="1"/>
  <c r="P1320" i="29"/>
  <c r="I1320" i="29"/>
  <c r="H1320" i="29"/>
  <c r="G1320" i="29"/>
  <c r="AS1319" i="29"/>
  <c r="AR1319" i="29"/>
  <c r="AQ1319" i="29"/>
  <c r="AP1319" i="29"/>
  <c r="AM1319" i="29"/>
  <c r="AL1319" i="29"/>
  <c r="AK1319" i="29"/>
  <c r="AJ1319" i="29"/>
  <c r="P1319" i="29"/>
  <c r="Q1319" i="29" s="1"/>
  <c r="R1319" i="29" s="1"/>
  <c r="G1319" i="29"/>
  <c r="H1319" i="29" s="1"/>
  <c r="I1319" i="29" s="1"/>
  <c r="AS1318" i="29"/>
  <c r="AR1318" i="29"/>
  <c r="AQ1318" i="29"/>
  <c r="AP1318" i="29"/>
  <c r="AM1318" i="29"/>
  <c r="AL1318" i="29"/>
  <c r="AK1318" i="29"/>
  <c r="AJ1318" i="29"/>
  <c r="P1318" i="29"/>
  <c r="Q1318" i="29" s="1"/>
  <c r="R1318" i="29" s="1"/>
  <c r="G1318" i="29"/>
  <c r="AS1317" i="29"/>
  <c r="AR1317" i="29"/>
  <c r="AQ1317" i="29"/>
  <c r="AP1317" i="29"/>
  <c r="AM1317" i="29"/>
  <c r="AL1317" i="29"/>
  <c r="AK1317" i="29"/>
  <c r="AJ1317" i="29"/>
  <c r="P1317" i="29"/>
  <c r="P1310" i="29" s="1"/>
  <c r="Q1310" i="29" s="1"/>
  <c r="R1310" i="29" s="1"/>
  <c r="G1317" i="29"/>
  <c r="H1317" i="29" s="1"/>
  <c r="I1317" i="29" s="1"/>
  <c r="AS1316" i="29"/>
  <c r="AR1316" i="29"/>
  <c r="AQ1316" i="29"/>
  <c r="AP1316" i="29"/>
  <c r="AM1316" i="29"/>
  <c r="AL1316" i="29"/>
  <c r="AK1316" i="29"/>
  <c r="AJ1316" i="29"/>
  <c r="Q1316" i="29"/>
  <c r="R1316" i="29" s="1"/>
  <c r="P1316" i="29"/>
  <c r="G1316" i="29"/>
  <c r="AS1315" i="29"/>
  <c r="AR1315" i="29"/>
  <c r="AQ1315" i="29"/>
  <c r="AP1315" i="29"/>
  <c r="AM1315" i="29"/>
  <c r="AL1315" i="29"/>
  <c r="AK1315" i="29"/>
  <c r="AJ1315" i="29"/>
  <c r="P1315" i="29"/>
  <c r="Q1315" i="29" s="1"/>
  <c r="R1315" i="29" s="1"/>
  <c r="G1315" i="29"/>
  <c r="AS1314" i="29"/>
  <c r="AR1314" i="29"/>
  <c r="AQ1314" i="29"/>
  <c r="AP1314" i="29"/>
  <c r="AM1314" i="29"/>
  <c r="AL1314" i="29"/>
  <c r="AK1314" i="29"/>
  <c r="AJ1314" i="29"/>
  <c r="AS1313" i="29"/>
  <c r="AR1313" i="29"/>
  <c r="AQ1313" i="29"/>
  <c r="AP1313" i="29"/>
  <c r="AM1313" i="29"/>
  <c r="AL1313" i="29"/>
  <c r="AK1313" i="29"/>
  <c r="AJ1313" i="29"/>
  <c r="AS1312" i="29"/>
  <c r="AR1312" i="29"/>
  <c r="AQ1312" i="29"/>
  <c r="AP1312" i="29"/>
  <c r="AM1312" i="29"/>
  <c r="AL1312" i="29"/>
  <c r="AK1312" i="29"/>
  <c r="AJ1312" i="29"/>
  <c r="G1312" i="29"/>
  <c r="H1312" i="29" s="1"/>
  <c r="I1312" i="29" s="1"/>
  <c r="AS1311" i="29"/>
  <c r="AR1311" i="29"/>
  <c r="AQ1311" i="29"/>
  <c r="AP1311" i="29"/>
  <c r="AM1311" i="29"/>
  <c r="AL1311" i="29"/>
  <c r="AK1311" i="29"/>
  <c r="AJ1311" i="29"/>
  <c r="AS1310" i="29"/>
  <c r="AR1310" i="29"/>
  <c r="AQ1310" i="29"/>
  <c r="AP1310" i="29"/>
  <c r="AM1310" i="29"/>
  <c r="AL1310" i="29"/>
  <c r="AK1310" i="29"/>
  <c r="AJ1310" i="29"/>
  <c r="R1308" i="29"/>
  <c r="Q1308" i="29"/>
  <c r="O1308" i="29"/>
  <c r="N1308" i="29"/>
  <c r="M1308" i="29"/>
  <c r="L1308" i="29"/>
  <c r="I1308" i="29"/>
  <c r="H1308" i="29"/>
  <c r="F1308" i="29"/>
  <c r="E1308" i="29"/>
  <c r="D1308" i="29"/>
  <c r="C1308" i="29"/>
  <c r="K1306" i="29"/>
  <c r="B1306" i="29"/>
  <c r="AS1302" i="29"/>
  <c r="AR1302" i="29"/>
  <c r="AQ1302" i="29"/>
  <c r="AP1302" i="29"/>
  <c r="AM1302" i="29"/>
  <c r="AL1302" i="29"/>
  <c r="AK1302" i="29"/>
  <c r="AJ1302" i="29"/>
  <c r="AS1301" i="29"/>
  <c r="AR1301" i="29"/>
  <c r="AQ1301" i="29"/>
  <c r="AP1301" i="29"/>
  <c r="AM1301" i="29"/>
  <c r="AL1301" i="29"/>
  <c r="AK1301" i="29"/>
  <c r="AJ1301" i="29"/>
  <c r="AS1300" i="29"/>
  <c r="AR1300" i="29"/>
  <c r="AQ1300" i="29"/>
  <c r="AP1300" i="29"/>
  <c r="AM1300" i="29"/>
  <c r="AL1300" i="29"/>
  <c r="AK1300" i="29"/>
  <c r="AJ1300" i="29"/>
  <c r="AS1299" i="29"/>
  <c r="AR1299" i="29"/>
  <c r="AQ1299" i="29"/>
  <c r="AP1299" i="29"/>
  <c r="AM1299" i="29"/>
  <c r="AL1299" i="29"/>
  <c r="AK1299" i="29"/>
  <c r="AJ1299" i="29"/>
  <c r="AS1298" i="29"/>
  <c r="AR1298" i="29"/>
  <c r="AQ1298" i="29"/>
  <c r="AP1298" i="29"/>
  <c r="AM1298" i="29"/>
  <c r="AL1298" i="29"/>
  <c r="AK1298" i="29"/>
  <c r="AJ1298" i="29"/>
  <c r="AS1297" i="29"/>
  <c r="AR1297" i="29"/>
  <c r="AQ1297" i="29"/>
  <c r="AP1297" i="29"/>
  <c r="AM1297" i="29"/>
  <c r="AL1297" i="29"/>
  <c r="AK1297" i="29"/>
  <c r="AJ1297" i="29"/>
  <c r="AS1296" i="29"/>
  <c r="AR1296" i="29"/>
  <c r="AQ1296" i="29"/>
  <c r="AP1296" i="29"/>
  <c r="AM1296" i="29"/>
  <c r="AL1296" i="29"/>
  <c r="AK1296" i="29"/>
  <c r="AJ1296" i="29"/>
  <c r="AS1295" i="29"/>
  <c r="AR1295" i="29"/>
  <c r="AQ1295" i="29"/>
  <c r="AP1295" i="29"/>
  <c r="AM1295" i="29"/>
  <c r="AL1295" i="29"/>
  <c r="AK1295" i="29"/>
  <c r="AJ1295" i="29"/>
  <c r="AS1294" i="29"/>
  <c r="AR1294" i="29"/>
  <c r="AQ1294" i="29"/>
  <c r="AP1294" i="29"/>
  <c r="AM1294" i="29"/>
  <c r="AL1294" i="29"/>
  <c r="AK1294" i="29"/>
  <c r="AJ1294" i="29"/>
  <c r="AS1293" i="29"/>
  <c r="AR1293" i="29"/>
  <c r="AQ1293" i="29"/>
  <c r="AP1293" i="29"/>
  <c r="AM1293" i="29"/>
  <c r="AL1293" i="29"/>
  <c r="AK1293" i="29"/>
  <c r="AJ1293" i="29"/>
  <c r="AS1292" i="29"/>
  <c r="AR1292" i="29"/>
  <c r="AQ1292" i="29"/>
  <c r="AP1292" i="29"/>
  <c r="AM1292" i="29"/>
  <c r="AL1292" i="29"/>
  <c r="AK1292" i="29"/>
  <c r="AJ1292" i="29"/>
  <c r="AS1291" i="29"/>
  <c r="AR1291" i="29"/>
  <c r="AQ1291" i="29"/>
  <c r="AP1291" i="29"/>
  <c r="AM1291" i="29"/>
  <c r="AL1291" i="29"/>
  <c r="AK1291" i="29"/>
  <c r="AJ1291" i="29"/>
  <c r="AS1290" i="29"/>
  <c r="AR1290" i="29"/>
  <c r="AQ1290" i="29"/>
  <c r="AP1290" i="29"/>
  <c r="AM1290" i="29"/>
  <c r="AL1290" i="29"/>
  <c r="AK1290" i="29"/>
  <c r="AJ1290" i="29"/>
  <c r="AS1289" i="29"/>
  <c r="AR1289" i="29"/>
  <c r="AQ1289" i="29"/>
  <c r="AP1289" i="29"/>
  <c r="AM1289" i="29"/>
  <c r="AL1289" i="29"/>
  <c r="AK1289" i="29"/>
  <c r="AJ1289" i="29"/>
  <c r="AS1288" i="29"/>
  <c r="AR1288" i="29"/>
  <c r="AQ1288" i="29"/>
  <c r="AP1288" i="29"/>
  <c r="AM1288" i="29"/>
  <c r="AL1288" i="29"/>
  <c r="AK1288" i="29"/>
  <c r="AJ1288" i="29"/>
  <c r="AS1287" i="29"/>
  <c r="AR1287" i="29"/>
  <c r="AQ1287" i="29"/>
  <c r="AP1287" i="29"/>
  <c r="AM1287" i="29"/>
  <c r="AL1287" i="29"/>
  <c r="AK1287" i="29"/>
  <c r="AJ1287" i="29"/>
  <c r="AS1286" i="29"/>
  <c r="AR1286" i="29"/>
  <c r="AQ1286" i="29"/>
  <c r="AP1286" i="29"/>
  <c r="AM1286" i="29"/>
  <c r="AL1286" i="29"/>
  <c r="AK1286" i="29"/>
  <c r="AJ1286" i="29"/>
  <c r="AS1285" i="29"/>
  <c r="AR1285" i="29"/>
  <c r="AQ1285" i="29"/>
  <c r="AP1285" i="29"/>
  <c r="AM1285" i="29"/>
  <c r="AL1285" i="29"/>
  <c r="AK1285" i="29"/>
  <c r="AJ1285" i="29"/>
  <c r="AS1284" i="29"/>
  <c r="AR1284" i="29"/>
  <c r="AQ1284" i="29"/>
  <c r="AP1284" i="29"/>
  <c r="AM1284" i="29"/>
  <c r="AL1284" i="29"/>
  <c r="AK1284" i="29"/>
  <c r="AJ1284" i="29"/>
  <c r="AS1283" i="29"/>
  <c r="AR1283" i="29"/>
  <c r="AQ1283" i="29"/>
  <c r="AP1283" i="29"/>
  <c r="AM1283" i="29"/>
  <c r="AL1283" i="29"/>
  <c r="AK1283" i="29"/>
  <c r="AJ1283" i="29"/>
  <c r="AS1282" i="29"/>
  <c r="AR1282" i="29"/>
  <c r="AQ1282" i="29"/>
  <c r="AP1282" i="29"/>
  <c r="AM1282" i="29"/>
  <c r="AL1282" i="29"/>
  <c r="AK1282" i="29"/>
  <c r="AJ1282" i="29"/>
  <c r="AS1281" i="29"/>
  <c r="AR1281" i="29"/>
  <c r="AQ1281" i="29"/>
  <c r="AP1281" i="29"/>
  <c r="AM1281" i="29"/>
  <c r="AL1281" i="29"/>
  <c r="AK1281" i="29"/>
  <c r="AJ1281" i="29"/>
  <c r="AS1280" i="29"/>
  <c r="AR1280" i="29"/>
  <c r="AQ1280" i="29"/>
  <c r="AP1280" i="29"/>
  <c r="AM1280" i="29"/>
  <c r="AL1280" i="29"/>
  <c r="AK1280" i="29"/>
  <c r="AJ1280" i="29"/>
  <c r="R1278" i="29"/>
  <c r="Q1278" i="29"/>
  <c r="O1278" i="29"/>
  <c r="N1278" i="29"/>
  <c r="M1278" i="29"/>
  <c r="L1278" i="29"/>
  <c r="I1278" i="29"/>
  <c r="H1278" i="29"/>
  <c r="F1278" i="29"/>
  <c r="E1278" i="29"/>
  <c r="D1278" i="29"/>
  <c r="C1278" i="29"/>
  <c r="P1272" i="29"/>
  <c r="G1272" i="29"/>
  <c r="AS1271" i="29"/>
  <c r="AR1271" i="29"/>
  <c r="AQ1271" i="29"/>
  <c r="AP1271" i="29"/>
  <c r="AM1271" i="29"/>
  <c r="AL1271" i="29"/>
  <c r="AK1271" i="29"/>
  <c r="AJ1271" i="29"/>
  <c r="P1271" i="29"/>
  <c r="Q1271" i="29" s="1"/>
  <c r="R1271" i="29" s="1"/>
  <c r="G1271" i="29"/>
  <c r="H1271" i="29" s="1"/>
  <c r="I1271" i="29" s="1"/>
  <c r="AS1270" i="29"/>
  <c r="AR1270" i="29"/>
  <c r="AQ1270" i="29"/>
  <c r="AP1270" i="29"/>
  <c r="AM1270" i="29"/>
  <c r="AL1270" i="29"/>
  <c r="AK1270" i="29"/>
  <c r="AJ1270" i="29"/>
  <c r="P1270" i="29"/>
  <c r="Q1270" i="29" s="1"/>
  <c r="R1270" i="29" s="1"/>
  <c r="G1270" i="29"/>
  <c r="H1270" i="29" s="1"/>
  <c r="I1270" i="29" s="1"/>
  <c r="AS1269" i="29"/>
  <c r="AR1269" i="29"/>
  <c r="AQ1269" i="29"/>
  <c r="AP1269" i="29"/>
  <c r="AM1269" i="29"/>
  <c r="AL1269" i="29"/>
  <c r="AK1269" i="29"/>
  <c r="AJ1269" i="29"/>
  <c r="Q1269" i="29"/>
  <c r="R1269" i="29" s="1"/>
  <c r="P1269" i="29"/>
  <c r="G1269" i="29"/>
  <c r="H1269" i="29" s="1"/>
  <c r="I1269" i="29" s="1"/>
  <c r="AS1268" i="29"/>
  <c r="AR1268" i="29"/>
  <c r="AQ1268" i="29"/>
  <c r="AP1268" i="29"/>
  <c r="AM1268" i="29"/>
  <c r="AL1268" i="29"/>
  <c r="AK1268" i="29"/>
  <c r="AJ1268" i="29"/>
  <c r="P1268" i="29"/>
  <c r="G1268" i="29"/>
  <c r="H1268" i="29" s="1"/>
  <c r="I1268" i="29" s="1"/>
  <c r="AS1267" i="29"/>
  <c r="AR1267" i="29"/>
  <c r="AQ1267" i="29"/>
  <c r="AP1267" i="29"/>
  <c r="AM1267" i="29"/>
  <c r="AL1267" i="29"/>
  <c r="AK1267" i="29"/>
  <c r="AJ1267" i="29"/>
  <c r="Q1267" i="29"/>
  <c r="R1267" i="29" s="1"/>
  <c r="P1267" i="29"/>
  <c r="G1267" i="29"/>
  <c r="H1267" i="29" s="1"/>
  <c r="I1267" i="29" s="1"/>
  <c r="AS1266" i="29"/>
  <c r="AR1266" i="29"/>
  <c r="AQ1266" i="29"/>
  <c r="AP1266" i="29"/>
  <c r="AM1266" i="29"/>
  <c r="AL1266" i="29"/>
  <c r="AK1266" i="29"/>
  <c r="AJ1266" i="29"/>
  <c r="Q1266" i="29"/>
  <c r="R1266" i="29" s="1"/>
  <c r="P1266" i="29"/>
  <c r="G1266" i="29"/>
  <c r="H1266" i="29" s="1"/>
  <c r="I1266" i="29" s="1"/>
  <c r="AS1265" i="29"/>
  <c r="AR1265" i="29"/>
  <c r="AQ1265" i="29"/>
  <c r="AP1265" i="29"/>
  <c r="AM1265" i="29"/>
  <c r="AL1265" i="29"/>
  <c r="AK1265" i="29"/>
  <c r="AJ1265" i="29"/>
  <c r="P1265" i="29"/>
  <c r="Q1265" i="29" s="1"/>
  <c r="R1265" i="29" s="1"/>
  <c r="G1265" i="29"/>
  <c r="H1265" i="29" s="1"/>
  <c r="I1265" i="29" s="1"/>
  <c r="AS1264" i="29"/>
  <c r="AR1264" i="29"/>
  <c r="AQ1264" i="29"/>
  <c r="AP1264" i="29"/>
  <c r="AM1264" i="29"/>
  <c r="AL1264" i="29"/>
  <c r="AK1264" i="29"/>
  <c r="AJ1264" i="29"/>
  <c r="P1264" i="29"/>
  <c r="Q1264" i="29" s="1"/>
  <c r="R1264" i="29" s="1"/>
  <c r="G1264" i="29"/>
  <c r="H1264" i="29" s="1"/>
  <c r="I1264" i="29" s="1"/>
  <c r="AS1263" i="29"/>
  <c r="AR1263" i="29"/>
  <c r="AQ1263" i="29"/>
  <c r="AP1263" i="29"/>
  <c r="AM1263" i="29"/>
  <c r="AL1263" i="29"/>
  <c r="AK1263" i="29"/>
  <c r="AJ1263" i="29"/>
  <c r="Q1263" i="29"/>
  <c r="R1263" i="29" s="1"/>
  <c r="P1263" i="29"/>
  <c r="G1263" i="29"/>
  <c r="H1263" i="29" s="1"/>
  <c r="I1263" i="29" s="1"/>
  <c r="AS1262" i="29"/>
  <c r="AR1262" i="29"/>
  <c r="AQ1262" i="29"/>
  <c r="AP1262" i="29"/>
  <c r="AM1262" i="29"/>
  <c r="AL1262" i="29"/>
  <c r="AK1262" i="29"/>
  <c r="AJ1262" i="29"/>
  <c r="P1262" i="29"/>
  <c r="Q1262" i="29" s="1"/>
  <c r="R1262" i="29" s="1"/>
  <c r="G1262" i="29"/>
  <c r="H1262" i="29" s="1"/>
  <c r="I1262" i="29" s="1"/>
  <c r="AS1261" i="29"/>
  <c r="AR1261" i="29"/>
  <c r="AQ1261" i="29"/>
  <c r="AP1261" i="29"/>
  <c r="AM1261" i="29"/>
  <c r="AL1261" i="29"/>
  <c r="AK1261" i="29"/>
  <c r="AJ1261" i="29"/>
  <c r="P1261" i="29"/>
  <c r="Q1261" i="29" s="1"/>
  <c r="R1261" i="29" s="1"/>
  <c r="G1261" i="29"/>
  <c r="H1261" i="29" s="1"/>
  <c r="I1261" i="29" s="1"/>
  <c r="AS1260" i="29"/>
  <c r="AR1260" i="29"/>
  <c r="AQ1260" i="29"/>
  <c r="AP1260" i="29"/>
  <c r="AM1260" i="29"/>
  <c r="AL1260" i="29"/>
  <c r="AK1260" i="29"/>
  <c r="AJ1260" i="29"/>
  <c r="P1260" i="29"/>
  <c r="Q1260" i="29" s="1"/>
  <c r="R1260" i="29" s="1"/>
  <c r="H1260" i="29"/>
  <c r="I1260" i="29" s="1"/>
  <c r="G1260" i="29"/>
  <c r="AS1259" i="29"/>
  <c r="AR1259" i="29"/>
  <c r="AQ1259" i="29"/>
  <c r="AP1259" i="29"/>
  <c r="AM1259" i="29"/>
  <c r="AL1259" i="29"/>
  <c r="AK1259" i="29"/>
  <c r="AJ1259" i="29"/>
  <c r="P1259" i="29"/>
  <c r="Q1259" i="29" s="1"/>
  <c r="R1259" i="29" s="1"/>
  <c r="G1259" i="29"/>
  <c r="H1259" i="29" s="1"/>
  <c r="I1259" i="29" s="1"/>
  <c r="AS1258" i="29"/>
  <c r="AR1258" i="29"/>
  <c r="AQ1258" i="29"/>
  <c r="AP1258" i="29"/>
  <c r="AM1258" i="29"/>
  <c r="AL1258" i="29"/>
  <c r="AK1258" i="29"/>
  <c r="AJ1258" i="29"/>
  <c r="P1258" i="29"/>
  <c r="Q1258" i="29" s="1"/>
  <c r="R1258" i="29" s="1"/>
  <c r="G1258" i="29"/>
  <c r="H1258" i="29" s="1"/>
  <c r="I1258" i="29" s="1"/>
  <c r="AS1257" i="29"/>
  <c r="AR1257" i="29"/>
  <c r="AQ1257" i="29"/>
  <c r="AP1257" i="29"/>
  <c r="AM1257" i="29"/>
  <c r="AL1257" i="29"/>
  <c r="AK1257" i="29"/>
  <c r="AJ1257" i="29"/>
  <c r="Q1257" i="29"/>
  <c r="R1257" i="29" s="1"/>
  <c r="P1257" i="29"/>
  <c r="H1257" i="29"/>
  <c r="I1257" i="29" s="1"/>
  <c r="G1257" i="29"/>
  <c r="AS1256" i="29"/>
  <c r="AR1256" i="29"/>
  <c r="AQ1256" i="29"/>
  <c r="AP1256" i="29"/>
  <c r="AM1256" i="29"/>
  <c r="AL1256" i="29"/>
  <c r="AK1256" i="29"/>
  <c r="AJ1256" i="29"/>
  <c r="P1256" i="29"/>
  <c r="Q1256" i="29" s="1"/>
  <c r="R1256" i="29" s="1"/>
  <c r="G1256" i="29"/>
  <c r="H1256" i="29" s="1"/>
  <c r="I1256" i="29" s="1"/>
  <c r="AS1255" i="29"/>
  <c r="AR1255" i="29"/>
  <c r="AQ1255" i="29"/>
  <c r="AP1255" i="29"/>
  <c r="AM1255" i="29"/>
  <c r="AL1255" i="29"/>
  <c r="AK1255" i="29"/>
  <c r="AJ1255" i="29"/>
  <c r="P1255" i="29"/>
  <c r="Q1255" i="29" s="1"/>
  <c r="R1255" i="29" s="1"/>
  <c r="G1255" i="29"/>
  <c r="AS1254" i="29"/>
  <c r="AR1254" i="29"/>
  <c r="AQ1254" i="29"/>
  <c r="AP1254" i="29"/>
  <c r="AM1254" i="29"/>
  <c r="AL1254" i="29"/>
  <c r="AK1254" i="29"/>
  <c r="AJ1254" i="29"/>
  <c r="P1254" i="29"/>
  <c r="Q1254" i="29" s="1"/>
  <c r="R1254" i="29" s="1"/>
  <c r="H1254" i="29"/>
  <c r="I1254" i="29" s="1"/>
  <c r="G1254" i="29"/>
  <c r="AS1253" i="29"/>
  <c r="AR1253" i="29"/>
  <c r="AQ1253" i="29"/>
  <c r="AP1253" i="29"/>
  <c r="AM1253" i="29"/>
  <c r="AL1253" i="29"/>
  <c r="AK1253" i="29"/>
  <c r="AJ1253" i="29"/>
  <c r="AS1252" i="29"/>
  <c r="AR1252" i="29"/>
  <c r="AQ1252" i="29"/>
  <c r="AP1252" i="29"/>
  <c r="AM1252" i="29"/>
  <c r="AL1252" i="29"/>
  <c r="AK1252" i="29"/>
  <c r="AJ1252" i="29"/>
  <c r="AS1251" i="29"/>
  <c r="AR1251" i="29"/>
  <c r="AQ1251" i="29"/>
  <c r="AP1251" i="29"/>
  <c r="AM1251" i="29"/>
  <c r="AL1251" i="29"/>
  <c r="AK1251" i="29"/>
  <c r="AJ1251" i="29"/>
  <c r="AS1250" i="29"/>
  <c r="AR1250" i="29"/>
  <c r="AQ1250" i="29"/>
  <c r="AP1250" i="29"/>
  <c r="AM1250" i="29"/>
  <c r="AL1250" i="29"/>
  <c r="AK1250" i="29"/>
  <c r="AJ1250" i="29"/>
  <c r="P1250" i="29"/>
  <c r="Q1250" i="29" s="1"/>
  <c r="R1250" i="29" s="1"/>
  <c r="AS1249" i="29"/>
  <c r="AR1249" i="29"/>
  <c r="AQ1249" i="29"/>
  <c r="AP1249" i="29"/>
  <c r="AM1249" i="29"/>
  <c r="AL1249" i="29"/>
  <c r="AK1249" i="29"/>
  <c r="AJ1249" i="29"/>
  <c r="R1247" i="29"/>
  <c r="Q1247" i="29"/>
  <c r="O1247" i="29"/>
  <c r="N1247" i="29"/>
  <c r="M1247" i="29"/>
  <c r="L1247" i="29"/>
  <c r="I1247" i="29"/>
  <c r="H1247" i="29"/>
  <c r="F1247" i="29"/>
  <c r="E1247" i="29"/>
  <c r="D1247" i="29"/>
  <c r="C1247" i="29"/>
  <c r="K1245" i="29"/>
  <c r="B1245" i="29"/>
  <c r="P1242" i="29"/>
  <c r="G1242" i="29"/>
  <c r="AS1241" i="29"/>
  <c r="AR1241" i="29"/>
  <c r="AQ1241" i="29"/>
  <c r="AP1241" i="29"/>
  <c r="AM1241" i="29"/>
  <c r="AL1241" i="29"/>
  <c r="AK1241" i="29"/>
  <c r="AJ1241" i="29"/>
  <c r="Q1241" i="29"/>
  <c r="R1241" i="29" s="1"/>
  <c r="P1241" i="29"/>
  <c r="G1241" i="29"/>
  <c r="AS1240" i="29"/>
  <c r="AR1240" i="29"/>
  <c r="AQ1240" i="29"/>
  <c r="AP1240" i="29"/>
  <c r="AM1240" i="29"/>
  <c r="AL1240" i="29"/>
  <c r="AK1240" i="29"/>
  <c r="AJ1240" i="29"/>
  <c r="P1240" i="29"/>
  <c r="Q1240" i="29" s="1"/>
  <c r="R1240" i="29" s="1"/>
  <c r="H1240" i="29"/>
  <c r="I1240" i="29" s="1"/>
  <c r="G1240" i="29"/>
  <c r="AS1239" i="29"/>
  <c r="AR1239" i="29"/>
  <c r="AQ1239" i="29"/>
  <c r="AP1239" i="29"/>
  <c r="AM1239" i="29"/>
  <c r="AL1239" i="29"/>
  <c r="AK1239" i="29"/>
  <c r="AJ1239" i="29"/>
  <c r="P1239" i="29"/>
  <c r="G1239" i="29"/>
  <c r="H1239" i="29" s="1"/>
  <c r="I1239" i="29" s="1"/>
  <c r="AS1238" i="29"/>
  <c r="AR1238" i="29"/>
  <c r="AQ1238" i="29"/>
  <c r="AP1238" i="29"/>
  <c r="AM1238" i="29"/>
  <c r="AL1238" i="29"/>
  <c r="AK1238" i="29"/>
  <c r="AJ1238" i="29"/>
  <c r="P1238" i="29"/>
  <c r="Q1238" i="29" s="1"/>
  <c r="R1238" i="29" s="1"/>
  <c r="G1238" i="29"/>
  <c r="AS1237" i="29"/>
  <c r="AR1237" i="29"/>
  <c r="AQ1237" i="29"/>
  <c r="AP1237" i="29"/>
  <c r="AM1237" i="29"/>
  <c r="AL1237" i="29"/>
  <c r="AK1237" i="29"/>
  <c r="AJ1237" i="29"/>
  <c r="P1237" i="29"/>
  <c r="Q1237" i="29" s="1"/>
  <c r="R1237" i="29" s="1"/>
  <c r="G1237" i="29"/>
  <c r="H1237" i="29" s="1"/>
  <c r="I1237" i="29" s="1"/>
  <c r="AS1236" i="29"/>
  <c r="AR1236" i="29"/>
  <c r="AQ1236" i="29"/>
  <c r="AP1236" i="29"/>
  <c r="AM1236" i="29"/>
  <c r="AL1236" i="29"/>
  <c r="AK1236" i="29"/>
  <c r="AJ1236" i="29"/>
  <c r="P1236" i="29"/>
  <c r="G1236" i="29"/>
  <c r="H1236" i="29" s="1"/>
  <c r="I1236" i="29" s="1"/>
  <c r="AS1235" i="29"/>
  <c r="AR1235" i="29"/>
  <c r="AQ1235" i="29"/>
  <c r="AP1235" i="29"/>
  <c r="AM1235" i="29"/>
  <c r="AL1235" i="29"/>
  <c r="AK1235" i="29"/>
  <c r="AJ1235" i="29"/>
  <c r="Q1235" i="29"/>
  <c r="R1235" i="29" s="1"/>
  <c r="P1235" i="29"/>
  <c r="G1235" i="29"/>
  <c r="AS1234" i="29"/>
  <c r="AR1234" i="29"/>
  <c r="AQ1234" i="29"/>
  <c r="AP1234" i="29"/>
  <c r="AM1234" i="29"/>
  <c r="AL1234" i="29"/>
  <c r="AK1234" i="29"/>
  <c r="AJ1234" i="29"/>
  <c r="P1234" i="29"/>
  <c r="Q1234" i="29" s="1"/>
  <c r="R1234" i="29" s="1"/>
  <c r="G1234" i="29"/>
  <c r="G1221" i="29" s="1"/>
  <c r="H1221" i="29" s="1"/>
  <c r="I1221" i="29" s="1"/>
  <c r="AS1233" i="29"/>
  <c r="AR1233" i="29"/>
  <c r="AQ1233" i="29"/>
  <c r="AP1233" i="29"/>
  <c r="AM1233" i="29"/>
  <c r="AL1233" i="29"/>
  <c r="AK1233" i="29"/>
  <c r="AJ1233" i="29"/>
  <c r="Q1233" i="29"/>
  <c r="R1233" i="29" s="1"/>
  <c r="P1233" i="29"/>
  <c r="G1233" i="29"/>
  <c r="H1233" i="29" s="1"/>
  <c r="I1233" i="29" s="1"/>
  <c r="AS1232" i="29"/>
  <c r="AR1232" i="29"/>
  <c r="AQ1232" i="29"/>
  <c r="AP1232" i="29"/>
  <c r="AM1232" i="29"/>
  <c r="AL1232" i="29"/>
  <c r="AK1232" i="29"/>
  <c r="AJ1232" i="29"/>
  <c r="P1232" i="29"/>
  <c r="Q1232" i="29" s="1"/>
  <c r="R1232" i="29" s="1"/>
  <c r="G1232" i="29"/>
  <c r="AS1231" i="29"/>
  <c r="AR1231" i="29"/>
  <c r="AQ1231" i="29"/>
  <c r="AP1231" i="29"/>
  <c r="AM1231" i="29"/>
  <c r="AL1231" i="29"/>
  <c r="AK1231" i="29"/>
  <c r="AJ1231" i="29"/>
  <c r="Q1231" i="29"/>
  <c r="R1231" i="29" s="1"/>
  <c r="P1231" i="29"/>
  <c r="G1231" i="29"/>
  <c r="H1231" i="29" s="1"/>
  <c r="I1231" i="29" s="1"/>
  <c r="AS1230" i="29"/>
  <c r="AR1230" i="29"/>
  <c r="AQ1230" i="29"/>
  <c r="AP1230" i="29"/>
  <c r="AM1230" i="29"/>
  <c r="AL1230" i="29"/>
  <c r="AK1230" i="29"/>
  <c r="AJ1230" i="29"/>
  <c r="P1230" i="29"/>
  <c r="G1230" i="29"/>
  <c r="H1230" i="29" s="1"/>
  <c r="I1230" i="29" s="1"/>
  <c r="AS1229" i="29"/>
  <c r="AR1229" i="29"/>
  <c r="AQ1229" i="29"/>
  <c r="AP1229" i="29"/>
  <c r="AM1229" i="29"/>
  <c r="AL1229" i="29"/>
  <c r="AK1229" i="29"/>
  <c r="AJ1229" i="29"/>
  <c r="P1229" i="29"/>
  <c r="Q1229" i="29" s="1"/>
  <c r="R1229" i="29" s="1"/>
  <c r="G1229" i="29"/>
  <c r="AS1228" i="29"/>
  <c r="AR1228" i="29"/>
  <c r="AQ1228" i="29"/>
  <c r="AP1228" i="29"/>
  <c r="AM1228" i="29"/>
  <c r="AL1228" i="29"/>
  <c r="AK1228" i="29"/>
  <c r="AJ1228" i="29"/>
  <c r="Q1228" i="29"/>
  <c r="R1228" i="29" s="1"/>
  <c r="P1228" i="29"/>
  <c r="H1228" i="29"/>
  <c r="I1228" i="29" s="1"/>
  <c r="G1228" i="29"/>
  <c r="AS1227" i="29"/>
  <c r="AR1227" i="29"/>
  <c r="AQ1227" i="29"/>
  <c r="AP1227" i="29"/>
  <c r="AM1227" i="29"/>
  <c r="AL1227" i="29"/>
  <c r="AK1227" i="29"/>
  <c r="AJ1227" i="29"/>
  <c r="Q1227" i="29"/>
  <c r="R1227" i="29" s="1"/>
  <c r="P1227" i="29"/>
  <c r="G1227" i="29"/>
  <c r="H1227" i="29" s="1"/>
  <c r="I1227" i="29" s="1"/>
  <c r="AS1226" i="29"/>
  <c r="AR1226" i="29"/>
  <c r="AQ1226" i="29"/>
  <c r="AP1226" i="29"/>
  <c r="AM1226" i="29"/>
  <c r="AL1226" i="29"/>
  <c r="AK1226" i="29"/>
  <c r="AJ1226" i="29"/>
  <c r="R1226" i="29"/>
  <c r="P1226" i="29"/>
  <c r="Q1226" i="29" s="1"/>
  <c r="G1226" i="29"/>
  <c r="H1226" i="29" s="1"/>
  <c r="I1226" i="29" s="1"/>
  <c r="AS1225" i="29"/>
  <c r="AR1225" i="29"/>
  <c r="AQ1225" i="29"/>
  <c r="AP1225" i="29"/>
  <c r="AM1225" i="29"/>
  <c r="AL1225" i="29"/>
  <c r="AK1225" i="29"/>
  <c r="AJ1225" i="29"/>
  <c r="P1225" i="29"/>
  <c r="Q1225" i="29" s="1"/>
  <c r="R1225" i="29" s="1"/>
  <c r="H1225" i="29"/>
  <c r="I1225" i="29" s="1"/>
  <c r="G1225" i="29"/>
  <c r="AS1224" i="29"/>
  <c r="AR1224" i="29"/>
  <c r="AQ1224" i="29"/>
  <c r="AP1224" i="29"/>
  <c r="AM1224" i="29"/>
  <c r="AL1224" i="29"/>
  <c r="AK1224" i="29"/>
  <c r="AJ1224" i="29"/>
  <c r="P1224" i="29"/>
  <c r="G1224" i="29"/>
  <c r="AS1223" i="29"/>
  <c r="AR1223" i="29"/>
  <c r="AQ1223" i="29"/>
  <c r="AP1223" i="29"/>
  <c r="AM1223" i="29"/>
  <c r="AL1223" i="29"/>
  <c r="AK1223" i="29"/>
  <c r="AJ1223" i="29"/>
  <c r="AS1222" i="29"/>
  <c r="AR1222" i="29"/>
  <c r="AQ1222" i="29"/>
  <c r="AP1222" i="29"/>
  <c r="AM1222" i="29"/>
  <c r="AL1222" i="29"/>
  <c r="AK1222" i="29"/>
  <c r="AJ1222" i="29"/>
  <c r="AS1221" i="29"/>
  <c r="AR1221" i="29"/>
  <c r="AQ1221" i="29"/>
  <c r="AP1221" i="29"/>
  <c r="AM1221" i="29"/>
  <c r="AL1221" i="29"/>
  <c r="AK1221" i="29"/>
  <c r="AJ1221" i="29"/>
  <c r="AS1220" i="29"/>
  <c r="AR1220" i="29"/>
  <c r="AQ1220" i="29"/>
  <c r="AP1220" i="29"/>
  <c r="AM1220" i="29"/>
  <c r="AL1220" i="29"/>
  <c r="AK1220" i="29"/>
  <c r="AJ1220" i="29"/>
  <c r="G1220" i="29"/>
  <c r="H1220" i="29" s="1"/>
  <c r="I1220" i="29" s="1"/>
  <c r="AS1219" i="29"/>
  <c r="AR1219" i="29"/>
  <c r="AQ1219" i="29"/>
  <c r="AP1219" i="29"/>
  <c r="AM1219" i="29"/>
  <c r="AL1219" i="29"/>
  <c r="AK1219" i="29"/>
  <c r="AJ1219" i="29"/>
  <c r="R1217" i="29"/>
  <c r="Q1217" i="29"/>
  <c r="O1217" i="29"/>
  <c r="N1217" i="29"/>
  <c r="M1217" i="29"/>
  <c r="L1217" i="29"/>
  <c r="I1217" i="29"/>
  <c r="H1217" i="29"/>
  <c r="F1217" i="29"/>
  <c r="E1217" i="29"/>
  <c r="D1217" i="29"/>
  <c r="C1217" i="29"/>
  <c r="K1215" i="29"/>
  <c r="B1215" i="29"/>
  <c r="AS1211" i="29"/>
  <c r="AR1211" i="29"/>
  <c r="AQ1211" i="29"/>
  <c r="AP1211" i="29"/>
  <c r="AM1211" i="29"/>
  <c r="AL1211" i="29"/>
  <c r="AK1211" i="29"/>
  <c r="AJ1211" i="29"/>
  <c r="AS1210" i="29"/>
  <c r="AR1210" i="29"/>
  <c r="AQ1210" i="29"/>
  <c r="AP1210" i="29"/>
  <c r="AM1210" i="29"/>
  <c r="AL1210" i="29"/>
  <c r="AK1210" i="29"/>
  <c r="AJ1210" i="29"/>
  <c r="AS1209" i="29"/>
  <c r="AR1209" i="29"/>
  <c r="AQ1209" i="29"/>
  <c r="AP1209" i="29"/>
  <c r="AM1209" i="29"/>
  <c r="AL1209" i="29"/>
  <c r="AK1209" i="29"/>
  <c r="AJ1209" i="29"/>
  <c r="AS1208" i="29"/>
  <c r="AR1208" i="29"/>
  <c r="AQ1208" i="29"/>
  <c r="AP1208" i="29"/>
  <c r="AM1208" i="29"/>
  <c r="AL1208" i="29"/>
  <c r="AK1208" i="29"/>
  <c r="AJ1208" i="29"/>
  <c r="AS1207" i="29"/>
  <c r="AR1207" i="29"/>
  <c r="AQ1207" i="29"/>
  <c r="AP1207" i="29"/>
  <c r="AM1207" i="29"/>
  <c r="AL1207" i="29"/>
  <c r="AK1207" i="29"/>
  <c r="AJ1207" i="29"/>
  <c r="AS1206" i="29"/>
  <c r="AR1206" i="29"/>
  <c r="AQ1206" i="29"/>
  <c r="AP1206" i="29"/>
  <c r="AM1206" i="29"/>
  <c r="AL1206" i="29"/>
  <c r="AK1206" i="29"/>
  <c r="AJ1206" i="29"/>
  <c r="AS1205" i="29"/>
  <c r="AR1205" i="29"/>
  <c r="AQ1205" i="29"/>
  <c r="AP1205" i="29"/>
  <c r="AM1205" i="29"/>
  <c r="AL1205" i="29"/>
  <c r="AK1205" i="29"/>
  <c r="AJ1205" i="29"/>
  <c r="AS1204" i="29"/>
  <c r="AR1204" i="29"/>
  <c r="AQ1204" i="29"/>
  <c r="AP1204" i="29"/>
  <c r="AM1204" i="29"/>
  <c r="AL1204" i="29"/>
  <c r="AK1204" i="29"/>
  <c r="AJ1204" i="29"/>
  <c r="AS1203" i="29"/>
  <c r="AR1203" i="29"/>
  <c r="AQ1203" i="29"/>
  <c r="AP1203" i="29"/>
  <c r="AM1203" i="29"/>
  <c r="AL1203" i="29"/>
  <c r="AK1203" i="29"/>
  <c r="AJ1203" i="29"/>
  <c r="AS1202" i="29"/>
  <c r="AR1202" i="29"/>
  <c r="AQ1202" i="29"/>
  <c r="AP1202" i="29"/>
  <c r="AM1202" i="29"/>
  <c r="AL1202" i="29"/>
  <c r="AK1202" i="29"/>
  <c r="AJ1202" i="29"/>
  <c r="AS1201" i="29"/>
  <c r="AR1201" i="29"/>
  <c r="AQ1201" i="29"/>
  <c r="AP1201" i="29"/>
  <c r="AM1201" i="29"/>
  <c r="AL1201" i="29"/>
  <c r="AK1201" i="29"/>
  <c r="AJ1201" i="29"/>
  <c r="AS1200" i="29"/>
  <c r="AR1200" i="29"/>
  <c r="AQ1200" i="29"/>
  <c r="AP1200" i="29"/>
  <c r="AM1200" i="29"/>
  <c r="AL1200" i="29"/>
  <c r="AK1200" i="29"/>
  <c r="AJ1200" i="29"/>
  <c r="AS1199" i="29"/>
  <c r="AR1199" i="29"/>
  <c r="AQ1199" i="29"/>
  <c r="AP1199" i="29"/>
  <c r="AM1199" i="29"/>
  <c r="AL1199" i="29"/>
  <c r="AK1199" i="29"/>
  <c r="AJ1199" i="29"/>
  <c r="AS1198" i="29"/>
  <c r="AR1198" i="29"/>
  <c r="AQ1198" i="29"/>
  <c r="AP1198" i="29"/>
  <c r="AM1198" i="29"/>
  <c r="AL1198" i="29"/>
  <c r="AK1198" i="29"/>
  <c r="AJ1198" i="29"/>
  <c r="AS1197" i="29"/>
  <c r="AR1197" i="29"/>
  <c r="AQ1197" i="29"/>
  <c r="AP1197" i="29"/>
  <c r="AM1197" i="29"/>
  <c r="AL1197" i="29"/>
  <c r="AK1197" i="29"/>
  <c r="AJ1197" i="29"/>
  <c r="AS1196" i="29"/>
  <c r="AR1196" i="29"/>
  <c r="AQ1196" i="29"/>
  <c r="AP1196" i="29"/>
  <c r="AM1196" i="29"/>
  <c r="AL1196" i="29"/>
  <c r="AK1196" i="29"/>
  <c r="AJ1196" i="29"/>
  <c r="AS1195" i="29"/>
  <c r="AR1195" i="29"/>
  <c r="AQ1195" i="29"/>
  <c r="AP1195" i="29"/>
  <c r="AM1195" i="29"/>
  <c r="AL1195" i="29"/>
  <c r="AK1195" i="29"/>
  <c r="AJ1195" i="29"/>
  <c r="AS1194" i="29"/>
  <c r="AR1194" i="29"/>
  <c r="AQ1194" i="29"/>
  <c r="AP1194" i="29"/>
  <c r="AM1194" i="29"/>
  <c r="AL1194" i="29"/>
  <c r="AK1194" i="29"/>
  <c r="AJ1194" i="29"/>
  <c r="AS1193" i="29"/>
  <c r="AR1193" i="29"/>
  <c r="AQ1193" i="29"/>
  <c r="AP1193" i="29"/>
  <c r="AM1193" i="29"/>
  <c r="AL1193" i="29"/>
  <c r="AK1193" i="29"/>
  <c r="AJ1193" i="29"/>
  <c r="AS1192" i="29"/>
  <c r="AR1192" i="29"/>
  <c r="AQ1192" i="29"/>
  <c r="AP1192" i="29"/>
  <c r="AM1192" i="29"/>
  <c r="AL1192" i="29"/>
  <c r="AK1192" i="29"/>
  <c r="AJ1192" i="29"/>
  <c r="AS1191" i="29"/>
  <c r="AR1191" i="29"/>
  <c r="AQ1191" i="29"/>
  <c r="AP1191" i="29"/>
  <c r="AM1191" i="29"/>
  <c r="AL1191" i="29"/>
  <c r="AK1191" i="29"/>
  <c r="AJ1191" i="29"/>
  <c r="AS1190" i="29"/>
  <c r="AR1190" i="29"/>
  <c r="AQ1190" i="29"/>
  <c r="AP1190" i="29"/>
  <c r="AM1190" i="29"/>
  <c r="AL1190" i="29"/>
  <c r="AK1190" i="29"/>
  <c r="AJ1190" i="29"/>
  <c r="AS1189" i="29"/>
  <c r="AR1189" i="29"/>
  <c r="AQ1189" i="29"/>
  <c r="AP1189" i="29"/>
  <c r="AM1189" i="29"/>
  <c r="AL1189" i="29"/>
  <c r="AK1189" i="29"/>
  <c r="AJ1189" i="29"/>
  <c r="R1187" i="29"/>
  <c r="Q1187" i="29"/>
  <c r="O1187" i="29"/>
  <c r="N1187" i="29"/>
  <c r="M1187" i="29"/>
  <c r="L1187" i="29"/>
  <c r="I1187" i="29"/>
  <c r="H1187" i="29"/>
  <c r="F1187" i="29"/>
  <c r="E1187" i="29"/>
  <c r="D1187" i="29"/>
  <c r="C1187" i="29"/>
  <c r="P1181" i="29"/>
  <c r="G1181" i="29"/>
  <c r="AS1180" i="29"/>
  <c r="AR1180" i="29"/>
  <c r="AQ1180" i="29"/>
  <c r="AP1180" i="29"/>
  <c r="AM1180" i="29"/>
  <c r="AL1180" i="29"/>
  <c r="AK1180" i="29"/>
  <c r="AJ1180" i="29"/>
  <c r="Q1180" i="29"/>
  <c r="R1180" i="29" s="1"/>
  <c r="P1180" i="29"/>
  <c r="G1180" i="29"/>
  <c r="H1180" i="29" s="1"/>
  <c r="I1180" i="29" s="1"/>
  <c r="AS1179" i="29"/>
  <c r="AR1179" i="29"/>
  <c r="AQ1179" i="29"/>
  <c r="AP1179" i="29"/>
  <c r="AM1179" i="29"/>
  <c r="AL1179" i="29"/>
  <c r="AK1179" i="29"/>
  <c r="AJ1179" i="29"/>
  <c r="P1179" i="29"/>
  <c r="G1179" i="29"/>
  <c r="H1179" i="29" s="1"/>
  <c r="I1179" i="29" s="1"/>
  <c r="AS1178" i="29"/>
  <c r="AR1178" i="29"/>
  <c r="AQ1178" i="29"/>
  <c r="AP1178" i="29"/>
  <c r="AM1178" i="29"/>
  <c r="AL1178" i="29"/>
  <c r="AK1178" i="29"/>
  <c r="AJ1178" i="29"/>
  <c r="P1178" i="29"/>
  <c r="Q1178" i="29" s="1"/>
  <c r="R1178" i="29" s="1"/>
  <c r="G1178" i="29"/>
  <c r="H1178" i="29" s="1"/>
  <c r="I1178" i="29" s="1"/>
  <c r="AS1177" i="29"/>
  <c r="AR1177" i="29"/>
  <c r="AQ1177" i="29"/>
  <c r="AP1177" i="29"/>
  <c r="AM1177" i="29"/>
  <c r="AL1177" i="29"/>
  <c r="AK1177" i="29"/>
  <c r="AJ1177" i="29"/>
  <c r="P1177" i="29"/>
  <c r="Q1177" i="29" s="1"/>
  <c r="R1177" i="29" s="1"/>
  <c r="G1177" i="29"/>
  <c r="H1177" i="29" s="1"/>
  <c r="I1177" i="29" s="1"/>
  <c r="AS1176" i="29"/>
  <c r="AR1176" i="29"/>
  <c r="AQ1176" i="29"/>
  <c r="AP1176" i="29"/>
  <c r="AM1176" i="29"/>
  <c r="AL1176" i="29"/>
  <c r="AK1176" i="29"/>
  <c r="AJ1176" i="29"/>
  <c r="P1176" i="29"/>
  <c r="Q1176" i="29" s="1"/>
  <c r="R1176" i="29" s="1"/>
  <c r="G1176" i="29"/>
  <c r="AS1175" i="29"/>
  <c r="AR1175" i="29"/>
  <c r="AQ1175" i="29"/>
  <c r="AP1175" i="29"/>
  <c r="AM1175" i="29"/>
  <c r="AL1175" i="29"/>
  <c r="AK1175" i="29"/>
  <c r="AJ1175" i="29"/>
  <c r="P1175" i="29"/>
  <c r="Q1175" i="29" s="1"/>
  <c r="R1175" i="29" s="1"/>
  <c r="G1175" i="29"/>
  <c r="H1175" i="29" s="1"/>
  <c r="I1175" i="29" s="1"/>
  <c r="AS1174" i="29"/>
  <c r="AR1174" i="29"/>
  <c r="AQ1174" i="29"/>
  <c r="AP1174" i="29"/>
  <c r="AM1174" i="29"/>
  <c r="AL1174" i="29"/>
  <c r="AK1174" i="29"/>
  <c r="AJ1174" i="29"/>
  <c r="P1174" i="29"/>
  <c r="Q1174" i="29" s="1"/>
  <c r="R1174" i="29" s="1"/>
  <c r="G1174" i="29"/>
  <c r="H1174" i="29" s="1"/>
  <c r="I1174" i="29" s="1"/>
  <c r="AS1173" i="29"/>
  <c r="AR1173" i="29"/>
  <c r="AQ1173" i="29"/>
  <c r="AP1173" i="29"/>
  <c r="AM1173" i="29"/>
  <c r="AL1173" i="29"/>
  <c r="AK1173" i="29"/>
  <c r="AJ1173" i="29"/>
  <c r="P1173" i="29"/>
  <c r="Q1173" i="29" s="1"/>
  <c r="R1173" i="29" s="1"/>
  <c r="G1173" i="29"/>
  <c r="H1173" i="29" s="1"/>
  <c r="I1173" i="29" s="1"/>
  <c r="AS1172" i="29"/>
  <c r="AR1172" i="29"/>
  <c r="AQ1172" i="29"/>
  <c r="AP1172" i="29"/>
  <c r="AM1172" i="29"/>
  <c r="AL1172" i="29"/>
  <c r="AK1172" i="29"/>
  <c r="AJ1172" i="29"/>
  <c r="P1172" i="29"/>
  <c r="Q1172" i="29" s="1"/>
  <c r="R1172" i="29" s="1"/>
  <c r="G1172" i="29"/>
  <c r="H1172" i="29" s="1"/>
  <c r="I1172" i="29" s="1"/>
  <c r="AS1171" i="29"/>
  <c r="AR1171" i="29"/>
  <c r="AQ1171" i="29"/>
  <c r="AP1171" i="29"/>
  <c r="AM1171" i="29"/>
  <c r="AL1171" i="29"/>
  <c r="AK1171" i="29"/>
  <c r="AJ1171" i="29"/>
  <c r="P1171" i="29"/>
  <c r="Q1171" i="29" s="1"/>
  <c r="R1171" i="29" s="1"/>
  <c r="G1171" i="29"/>
  <c r="H1171" i="29" s="1"/>
  <c r="I1171" i="29" s="1"/>
  <c r="AS1170" i="29"/>
  <c r="AR1170" i="29"/>
  <c r="AQ1170" i="29"/>
  <c r="AP1170" i="29"/>
  <c r="AM1170" i="29"/>
  <c r="AL1170" i="29"/>
  <c r="AK1170" i="29"/>
  <c r="AJ1170" i="29"/>
  <c r="P1170" i="29"/>
  <c r="Q1170" i="29" s="1"/>
  <c r="R1170" i="29" s="1"/>
  <c r="G1170" i="29"/>
  <c r="H1170" i="29" s="1"/>
  <c r="I1170" i="29" s="1"/>
  <c r="AS1169" i="29"/>
  <c r="AR1169" i="29"/>
  <c r="AQ1169" i="29"/>
  <c r="AP1169" i="29"/>
  <c r="AM1169" i="29"/>
  <c r="AL1169" i="29"/>
  <c r="AK1169" i="29"/>
  <c r="AJ1169" i="29"/>
  <c r="Q1169" i="29"/>
  <c r="R1169" i="29" s="1"/>
  <c r="P1169" i="29"/>
  <c r="H1169" i="29"/>
  <c r="I1169" i="29" s="1"/>
  <c r="G1169" i="29"/>
  <c r="AS1168" i="29"/>
  <c r="AR1168" i="29"/>
  <c r="AQ1168" i="29"/>
  <c r="AP1168" i="29"/>
  <c r="AM1168" i="29"/>
  <c r="AL1168" i="29"/>
  <c r="AK1168" i="29"/>
  <c r="AJ1168" i="29"/>
  <c r="P1168" i="29"/>
  <c r="Q1168" i="29" s="1"/>
  <c r="R1168" i="29" s="1"/>
  <c r="H1168" i="29"/>
  <c r="I1168" i="29" s="1"/>
  <c r="G1168" i="29"/>
  <c r="AS1167" i="29"/>
  <c r="AR1167" i="29"/>
  <c r="AQ1167" i="29"/>
  <c r="AP1167" i="29"/>
  <c r="AM1167" i="29"/>
  <c r="AL1167" i="29"/>
  <c r="AK1167" i="29"/>
  <c r="AJ1167" i="29"/>
  <c r="Q1167" i="29"/>
  <c r="R1167" i="29" s="1"/>
  <c r="P1167" i="29"/>
  <c r="H1167" i="29"/>
  <c r="I1167" i="29" s="1"/>
  <c r="G1167" i="29"/>
  <c r="AS1166" i="29"/>
  <c r="AR1166" i="29"/>
  <c r="AQ1166" i="29"/>
  <c r="AP1166" i="29"/>
  <c r="AM1166" i="29"/>
  <c r="AL1166" i="29"/>
  <c r="AK1166" i="29"/>
  <c r="AJ1166" i="29"/>
  <c r="P1166" i="29"/>
  <c r="G1166" i="29"/>
  <c r="H1166" i="29" s="1"/>
  <c r="I1166" i="29" s="1"/>
  <c r="AS1165" i="29"/>
  <c r="AR1165" i="29"/>
  <c r="AQ1165" i="29"/>
  <c r="AP1165" i="29"/>
  <c r="AM1165" i="29"/>
  <c r="AL1165" i="29"/>
  <c r="AK1165" i="29"/>
  <c r="AJ1165" i="29"/>
  <c r="P1165" i="29"/>
  <c r="Q1165" i="29" s="1"/>
  <c r="R1165" i="29" s="1"/>
  <c r="G1165" i="29"/>
  <c r="H1165" i="29" s="1"/>
  <c r="I1165" i="29" s="1"/>
  <c r="AS1164" i="29"/>
  <c r="AR1164" i="29"/>
  <c r="AQ1164" i="29"/>
  <c r="AP1164" i="29"/>
  <c r="AM1164" i="29"/>
  <c r="AL1164" i="29"/>
  <c r="AK1164" i="29"/>
  <c r="AJ1164" i="29"/>
  <c r="P1164" i="29"/>
  <c r="Q1164" i="29" s="1"/>
  <c r="R1164" i="29" s="1"/>
  <c r="I1164" i="29"/>
  <c r="G1164" i="29"/>
  <c r="H1164" i="29" s="1"/>
  <c r="AS1163" i="29"/>
  <c r="AR1163" i="29"/>
  <c r="AQ1163" i="29"/>
  <c r="AP1163" i="29"/>
  <c r="AM1163" i="29"/>
  <c r="AL1163" i="29"/>
  <c r="AK1163" i="29"/>
  <c r="AJ1163" i="29"/>
  <c r="P1163" i="29"/>
  <c r="Q1163" i="29" s="1"/>
  <c r="R1163" i="29" s="1"/>
  <c r="G1163" i="29"/>
  <c r="H1163" i="29" s="1"/>
  <c r="I1163" i="29" s="1"/>
  <c r="AS1162" i="29"/>
  <c r="AR1162" i="29"/>
  <c r="AQ1162" i="29"/>
  <c r="AP1162" i="29"/>
  <c r="AM1162" i="29"/>
  <c r="AL1162" i="29"/>
  <c r="AK1162" i="29"/>
  <c r="AJ1162" i="29"/>
  <c r="AS1161" i="29"/>
  <c r="AR1161" i="29"/>
  <c r="AQ1161" i="29"/>
  <c r="AP1161" i="29"/>
  <c r="AM1161" i="29"/>
  <c r="AL1161" i="29"/>
  <c r="AK1161" i="29"/>
  <c r="AJ1161" i="29"/>
  <c r="AS1160" i="29"/>
  <c r="AR1160" i="29"/>
  <c r="AQ1160" i="29"/>
  <c r="AP1160" i="29"/>
  <c r="AM1160" i="29"/>
  <c r="AL1160" i="29"/>
  <c r="AK1160" i="29"/>
  <c r="AJ1160" i="29"/>
  <c r="AS1159" i="29"/>
  <c r="AR1159" i="29"/>
  <c r="AQ1159" i="29"/>
  <c r="AP1159" i="29"/>
  <c r="AM1159" i="29"/>
  <c r="AL1159" i="29"/>
  <c r="AK1159" i="29"/>
  <c r="AJ1159" i="29"/>
  <c r="G1159" i="29"/>
  <c r="H1159" i="29" s="1"/>
  <c r="I1159" i="29" s="1"/>
  <c r="AS1158" i="29"/>
  <c r="AR1158" i="29"/>
  <c r="AQ1158" i="29"/>
  <c r="AP1158" i="29"/>
  <c r="AM1158" i="29"/>
  <c r="AL1158" i="29"/>
  <c r="AK1158" i="29"/>
  <c r="AJ1158" i="29"/>
  <c r="R1156" i="29"/>
  <c r="Q1156" i="29"/>
  <c r="O1156" i="29"/>
  <c r="N1156" i="29"/>
  <c r="M1156" i="29"/>
  <c r="L1156" i="29"/>
  <c r="I1156" i="29"/>
  <c r="H1156" i="29"/>
  <c r="F1156" i="29"/>
  <c r="E1156" i="29"/>
  <c r="D1156" i="29"/>
  <c r="C1156" i="29"/>
  <c r="P1151" i="29"/>
  <c r="G1151" i="29"/>
  <c r="AS1150" i="29"/>
  <c r="AR1150" i="29"/>
  <c r="AQ1150" i="29"/>
  <c r="AP1150" i="29"/>
  <c r="AM1150" i="29"/>
  <c r="AL1150" i="29"/>
  <c r="AK1150" i="29"/>
  <c r="AJ1150" i="29"/>
  <c r="Q1150" i="29"/>
  <c r="R1150" i="29" s="1"/>
  <c r="P1150" i="29"/>
  <c r="G1150" i="29"/>
  <c r="H1150" i="29" s="1"/>
  <c r="I1150" i="29" s="1"/>
  <c r="AS1149" i="29"/>
  <c r="AR1149" i="29"/>
  <c r="AQ1149" i="29"/>
  <c r="AP1149" i="29"/>
  <c r="AM1149" i="29"/>
  <c r="AL1149" i="29"/>
  <c r="AK1149" i="29"/>
  <c r="AJ1149" i="29"/>
  <c r="P1149" i="29"/>
  <c r="Q1149" i="29" s="1"/>
  <c r="R1149" i="29" s="1"/>
  <c r="G1149" i="29"/>
  <c r="H1149" i="29" s="1"/>
  <c r="I1149" i="29" s="1"/>
  <c r="AS1148" i="29"/>
  <c r="AR1148" i="29"/>
  <c r="AQ1148" i="29"/>
  <c r="AP1148" i="29"/>
  <c r="AM1148" i="29"/>
  <c r="AL1148" i="29"/>
  <c r="AK1148" i="29"/>
  <c r="AJ1148" i="29"/>
  <c r="P1148" i="29"/>
  <c r="Q1148" i="29" s="1"/>
  <c r="R1148" i="29" s="1"/>
  <c r="G1148" i="29"/>
  <c r="AS1147" i="29"/>
  <c r="AR1147" i="29"/>
  <c r="AQ1147" i="29"/>
  <c r="AP1147" i="29"/>
  <c r="AM1147" i="29"/>
  <c r="AL1147" i="29"/>
  <c r="AK1147" i="29"/>
  <c r="AJ1147" i="29"/>
  <c r="P1147" i="29"/>
  <c r="Q1147" i="29" s="1"/>
  <c r="R1147" i="29" s="1"/>
  <c r="H1147" i="29"/>
  <c r="I1147" i="29" s="1"/>
  <c r="G1147" i="29"/>
  <c r="AS1146" i="29"/>
  <c r="AR1146" i="29"/>
  <c r="AQ1146" i="29"/>
  <c r="AP1146" i="29"/>
  <c r="AM1146" i="29"/>
  <c r="AL1146" i="29"/>
  <c r="AK1146" i="29"/>
  <c r="AJ1146" i="29"/>
  <c r="P1146" i="29"/>
  <c r="G1146" i="29"/>
  <c r="H1146" i="29" s="1"/>
  <c r="I1146" i="29" s="1"/>
  <c r="AS1145" i="29"/>
  <c r="AR1145" i="29"/>
  <c r="AQ1145" i="29"/>
  <c r="AP1145" i="29"/>
  <c r="AM1145" i="29"/>
  <c r="AL1145" i="29"/>
  <c r="AK1145" i="29"/>
  <c r="AJ1145" i="29"/>
  <c r="P1145" i="29"/>
  <c r="G1145" i="29"/>
  <c r="H1145" i="29" s="1"/>
  <c r="I1145" i="29" s="1"/>
  <c r="AS1144" i="29"/>
  <c r="AR1144" i="29"/>
  <c r="AQ1144" i="29"/>
  <c r="AP1144" i="29"/>
  <c r="AM1144" i="29"/>
  <c r="AL1144" i="29"/>
  <c r="AK1144" i="29"/>
  <c r="AJ1144" i="29"/>
  <c r="Q1144" i="29"/>
  <c r="R1144" i="29" s="1"/>
  <c r="P1144" i="29"/>
  <c r="G1144" i="29"/>
  <c r="H1144" i="29" s="1"/>
  <c r="I1144" i="29" s="1"/>
  <c r="AS1143" i="29"/>
  <c r="AR1143" i="29"/>
  <c r="AQ1143" i="29"/>
  <c r="AP1143" i="29"/>
  <c r="AM1143" i="29"/>
  <c r="AL1143" i="29"/>
  <c r="AK1143" i="29"/>
  <c r="AJ1143" i="29"/>
  <c r="P1143" i="29"/>
  <c r="Q1143" i="29" s="1"/>
  <c r="R1143" i="29" s="1"/>
  <c r="G1143" i="29"/>
  <c r="H1143" i="29" s="1"/>
  <c r="I1143" i="29" s="1"/>
  <c r="AS1142" i="29"/>
  <c r="AR1142" i="29"/>
  <c r="AQ1142" i="29"/>
  <c r="AP1142" i="29"/>
  <c r="AM1142" i="29"/>
  <c r="AL1142" i="29"/>
  <c r="AK1142" i="29"/>
  <c r="AJ1142" i="29"/>
  <c r="P1142" i="29"/>
  <c r="Q1142" i="29" s="1"/>
  <c r="R1142" i="29" s="1"/>
  <c r="G1142" i="29"/>
  <c r="H1142" i="29" s="1"/>
  <c r="I1142" i="29" s="1"/>
  <c r="AS1141" i="29"/>
  <c r="AR1141" i="29"/>
  <c r="AQ1141" i="29"/>
  <c r="AP1141" i="29"/>
  <c r="AM1141" i="29"/>
  <c r="AL1141" i="29"/>
  <c r="AK1141" i="29"/>
  <c r="AJ1141" i="29"/>
  <c r="P1141" i="29"/>
  <c r="Q1141" i="29" s="1"/>
  <c r="R1141" i="29" s="1"/>
  <c r="G1141" i="29"/>
  <c r="H1141" i="29" s="1"/>
  <c r="I1141" i="29" s="1"/>
  <c r="AS1140" i="29"/>
  <c r="AR1140" i="29"/>
  <c r="AQ1140" i="29"/>
  <c r="AP1140" i="29"/>
  <c r="AM1140" i="29"/>
  <c r="AL1140" i="29"/>
  <c r="AK1140" i="29"/>
  <c r="AJ1140" i="29"/>
  <c r="P1140" i="29"/>
  <c r="Q1140" i="29" s="1"/>
  <c r="R1140" i="29" s="1"/>
  <c r="G1140" i="29"/>
  <c r="H1140" i="29" s="1"/>
  <c r="I1140" i="29" s="1"/>
  <c r="AS1139" i="29"/>
  <c r="AR1139" i="29"/>
  <c r="AQ1139" i="29"/>
  <c r="AP1139" i="29"/>
  <c r="AM1139" i="29"/>
  <c r="AL1139" i="29"/>
  <c r="AK1139" i="29"/>
  <c r="AJ1139" i="29"/>
  <c r="P1139" i="29"/>
  <c r="Q1139" i="29" s="1"/>
  <c r="R1139" i="29" s="1"/>
  <c r="G1139" i="29"/>
  <c r="AS1138" i="29"/>
  <c r="AR1138" i="29"/>
  <c r="AQ1138" i="29"/>
  <c r="AP1138" i="29"/>
  <c r="AM1138" i="29"/>
  <c r="AL1138" i="29"/>
  <c r="AK1138" i="29"/>
  <c r="AJ1138" i="29"/>
  <c r="P1138" i="29"/>
  <c r="Q1138" i="29" s="1"/>
  <c r="R1138" i="29" s="1"/>
  <c r="G1138" i="29"/>
  <c r="H1138" i="29" s="1"/>
  <c r="I1138" i="29" s="1"/>
  <c r="AS1137" i="29"/>
  <c r="AR1137" i="29"/>
  <c r="AQ1137" i="29"/>
  <c r="AP1137" i="29"/>
  <c r="AM1137" i="29"/>
  <c r="AL1137" i="29"/>
  <c r="AK1137" i="29"/>
  <c r="AJ1137" i="29"/>
  <c r="P1137" i="29"/>
  <c r="G1137" i="29"/>
  <c r="H1137" i="29" s="1"/>
  <c r="I1137" i="29" s="1"/>
  <c r="AS1136" i="29"/>
  <c r="AR1136" i="29"/>
  <c r="AQ1136" i="29"/>
  <c r="AP1136" i="29"/>
  <c r="AM1136" i="29"/>
  <c r="AL1136" i="29"/>
  <c r="AK1136" i="29"/>
  <c r="AJ1136" i="29"/>
  <c r="P1136" i="29"/>
  <c r="Q1136" i="29" s="1"/>
  <c r="R1136" i="29" s="1"/>
  <c r="G1136" i="29"/>
  <c r="AS1135" i="29"/>
  <c r="AR1135" i="29"/>
  <c r="AQ1135" i="29"/>
  <c r="AP1135" i="29"/>
  <c r="AM1135" i="29"/>
  <c r="AL1135" i="29"/>
  <c r="AK1135" i="29"/>
  <c r="AJ1135" i="29"/>
  <c r="P1135" i="29"/>
  <c r="G1135" i="29"/>
  <c r="G1129" i="29" s="1"/>
  <c r="H1129" i="29" s="1"/>
  <c r="I1129" i="29" s="1"/>
  <c r="AS1134" i="29"/>
  <c r="AR1134" i="29"/>
  <c r="AQ1134" i="29"/>
  <c r="AP1134" i="29"/>
  <c r="AM1134" i="29"/>
  <c r="AL1134" i="29"/>
  <c r="AK1134" i="29"/>
  <c r="AJ1134" i="29"/>
  <c r="Q1134" i="29"/>
  <c r="R1134" i="29" s="1"/>
  <c r="P1134" i="29"/>
  <c r="H1134" i="29"/>
  <c r="I1134" i="29" s="1"/>
  <c r="G1134" i="29"/>
  <c r="AS1133" i="29"/>
  <c r="AR1133" i="29"/>
  <c r="AQ1133" i="29"/>
  <c r="AP1133" i="29"/>
  <c r="AM1133" i="29"/>
  <c r="AL1133" i="29"/>
  <c r="AK1133" i="29"/>
  <c r="AJ1133" i="29"/>
  <c r="P1133" i="29"/>
  <c r="G1133" i="29"/>
  <c r="H1133" i="29" s="1"/>
  <c r="I1133" i="29" s="1"/>
  <c r="AS1132" i="29"/>
  <c r="AR1132" i="29"/>
  <c r="AQ1132" i="29"/>
  <c r="AP1132" i="29"/>
  <c r="AM1132" i="29"/>
  <c r="AL1132" i="29"/>
  <c r="AK1132" i="29"/>
  <c r="AJ1132" i="29"/>
  <c r="AS1131" i="29"/>
  <c r="AR1131" i="29"/>
  <c r="AQ1131" i="29"/>
  <c r="AP1131" i="29"/>
  <c r="AM1131" i="29"/>
  <c r="AL1131" i="29"/>
  <c r="AK1131" i="29"/>
  <c r="AJ1131" i="29"/>
  <c r="AS1130" i="29"/>
  <c r="AR1130" i="29"/>
  <c r="AQ1130" i="29"/>
  <c r="AP1130" i="29"/>
  <c r="AM1130" i="29"/>
  <c r="AL1130" i="29"/>
  <c r="AK1130" i="29"/>
  <c r="AJ1130" i="29"/>
  <c r="AS1129" i="29"/>
  <c r="AR1129" i="29"/>
  <c r="AQ1129" i="29"/>
  <c r="AP1129" i="29"/>
  <c r="AM1129" i="29"/>
  <c r="AL1129" i="29"/>
  <c r="AK1129" i="29"/>
  <c r="AJ1129" i="29"/>
  <c r="AS1128" i="29"/>
  <c r="AR1128" i="29"/>
  <c r="AQ1128" i="29"/>
  <c r="AP1128" i="29"/>
  <c r="AM1128" i="29"/>
  <c r="AL1128" i="29"/>
  <c r="AK1128" i="29"/>
  <c r="AJ1128" i="29"/>
  <c r="R1126" i="29"/>
  <c r="Q1126" i="29"/>
  <c r="O1126" i="29"/>
  <c r="N1126" i="29"/>
  <c r="M1126" i="29"/>
  <c r="L1126" i="29"/>
  <c r="I1126" i="29"/>
  <c r="H1126" i="29"/>
  <c r="F1126" i="29"/>
  <c r="E1126" i="29"/>
  <c r="D1126" i="29"/>
  <c r="C1126" i="29"/>
  <c r="K1124" i="29"/>
  <c r="B1124" i="29"/>
  <c r="AS1120" i="29"/>
  <c r="AR1120" i="29"/>
  <c r="AQ1120" i="29"/>
  <c r="AP1120" i="29"/>
  <c r="AM1120" i="29"/>
  <c r="AL1120" i="29"/>
  <c r="AK1120" i="29"/>
  <c r="AJ1120" i="29"/>
  <c r="AS1119" i="29"/>
  <c r="AR1119" i="29"/>
  <c r="AQ1119" i="29"/>
  <c r="AP1119" i="29"/>
  <c r="AM1119" i="29"/>
  <c r="AL1119" i="29"/>
  <c r="AK1119" i="29"/>
  <c r="AJ1119" i="29"/>
  <c r="AS1118" i="29"/>
  <c r="AR1118" i="29"/>
  <c r="AQ1118" i="29"/>
  <c r="AP1118" i="29"/>
  <c r="AM1118" i="29"/>
  <c r="AL1118" i="29"/>
  <c r="AK1118" i="29"/>
  <c r="AJ1118" i="29"/>
  <c r="AS1117" i="29"/>
  <c r="AR1117" i="29"/>
  <c r="AQ1117" i="29"/>
  <c r="AP1117" i="29"/>
  <c r="AM1117" i="29"/>
  <c r="AL1117" i="29"/>
  <c r="AK1117" i="29"/>
  <c r="AJ1117" i="29"/>
  <c r="AS1116" i="29"/>
  <c r="AR1116" i="29"/>
  <c r="AQ1116" i="29"/>
  <c r="AP1116" i="29"/>
  <c r="AM1116" i="29"/>
  <c r="AL1116" i="29"/>
  <c r="AK1116" i="29"/>
  <c r="AJ1116" i="29"/>
  <c r="AS1115" i="29"/>
  <c r="AR1115" i="29"/>
  <c r="AQ1115" i="29"/>
  <c r="AP1115" i="29"/>
  <c r="AM1115" i="29"/>
  <c r="AL1115" i="29"/>
  <c r="AK1115" i="29"/>
  <c r="AJ1115" i="29"/>
  <c r="AS1114" i="29"/>
  <c r="AR1114" i="29"/>
  <c r="AQ1114" i="29"/>
  <c r="AP1114" i="29"/>
  <c r="AM1114" i="29"/>
  <c r="AL1114" i="29"/>
  <c r="AK1114" i="29"/>
  <c r="AJ1114" i="29"/>
  <c r="AS1113" i="29"/>
  <c r="AR1113" i="29"/>
  <c r="AQ1113" i="29"/>
  <c r="AP1113" i="29"/>
  <c r="AM1113" i="29"/>
  <c r="AL1113" i="29"/>
  <c r="AK1113" i="29"/>
  <c r="AJ1113" i="29"/>
  <c r="AS1112" i="29"/>
  <c r="AR1112" i="29"/>
  <c r="AQ1112" i="29"/>
  <c r="AP1112" i="29"/>
  <c r="AM1112" i="29"/>
  <c r="AL1112" i="29"/>
  <c r="AK1112" i="29"/>
  <c r="AJ1112" i="29"/>
  <c r="AS1111" i="29"/>
  <c r="AR1111" i="29"/>
  <c r="AQ1111" i="29"/>
  <c r="AP1111" i="29"/>
  <c r="AM1111" i="29"/>
  <c r="AL1111" i="29"/>
  <c r="AK1111" i="29"/>
  <c r="AJ1111" i="29"/>
  <c r="AS1110" i="29"/>
  <c r="AR1110" i="29"/>
  <c r="AQ1110" i="29"/>
  <c r="AP1110" i="29"/>
  <c r="AM1110" i="29"/>
  <c r="AL1110" i="29"/>
  <c r="AK1110" i="29"/>
  <c r="AJ1110" i="29"/>
  <c r="AS1109" i="29"/>
  <c r="AR1109" i="29"/>
  <c r="AQ1109" i="29"/>
  <c r="AP1109" i="29"/>
  <c r="AM1109" i="29"/>
  <c r="AL1109" i="29"/>
  <c r="AK1109" i="29"/>
  <c r="AJ1109" i="29"/>
  <c r="AS1108" i="29"/>
  <c r="AR1108" i="29"/>
  <c r="AQ1108" i="29"/>
  <c r="AP1108" i="29"/>
  <c r="AM1108" i="29"/>
  <c r="AL1108" i="29"/>
  <c r="AK1108" i="29"/>
  <c r="AJ1108" i="29"/>
  <c r="AS1107" i="29"/>
  <c r="AR1107" i="29"/>
  <c r="AQ1107" i="29"/>
  <c r="AP1107" i="29"/>
  <c r="AM1107" i="29"/>
  <c r="AL1107" i="29"/>
  <c r="AK1107" i="29"/>
  <c r="AJ1107" i="29"/>
  <c r="AS1106" i="29"/>
  <c r="AR1106" i="29"/>
  <c r="AQ1106" i="29"/>
  <c r="AP1106" i="29"/>
  <c r="AM1106" i="29"/>
  <c r="AL1106" i="29"/>
  <c r="AK1106" i="29"/>
  <c r="AJ1106" i="29"/>
  <c r="AS1105" i="29"/>
  <c r="AR1105" i="29"/>
  <c r="AQ1105" i="29"/>
  <c r="AP1105" i="29"/>
  <c r="AM1105" i="29"/>
  <c r="AL1105" i="29"/>
  <c r="AK1105" i="29"/>
  <c r="AJ1105" i="29"/>
  <c r="AS1104" i="29"/>
  <c r="AR1104" i="29"/>
  <c r="AQ1104" i="29"/>
  <c r="AP1104" i="29"/>
  <c r="AM1104" i="29"/>
  <c r="AL1104" i="29"/>
  <c r="AK1104" i="29"/>
  <c r="AJ1104" i="29"/>
  <c r="AS1103" i="29"/>
  <c r="AR1103" i="29"/>
  <c r="AQ1103" i="29"/>
  <c r="AP1103" i="29"/>
  <c r="AM1103" i="29"/>
  <c r="AL1103" i="29"/>
  <c r="AK1103" i="29"/>
  <c r="AJ1103" i="29"/>
  <c r="AS1102" i="29"/>
  <c r="AR1102" i="29"/>
  <c r="AQ1102" i="29"/>
  <c r="AP1102" i="29"/>
  <c r="AM1102" i="29"/>
  <c r="AL1102" i="29"/>
  <c r="AK1102" i="29"/>
  <c r="AJ1102" i="29"/>
  <c r="AS1101" i="29"/>
  <c r="AR1101" i="29"/>
  <c r="AQ1101" i="29"/>
  <c r="AP1101" i="29"/>
  <c r="AM1101" i="29"/>
  <c r="AL1101" i="29"/>
  <c r="AK1101" i="29"/>
  <c r="AJ1101" i="29"/>
  <c r="AS1100" i="29"/>
  <c r="AR1100" i="29"/>
  <c r="AQ1100" i="29"/>
  <c r="AP1100" i="29"/>
  <c r="AM1100" i="29"/>
  <c r="AL1100" i="29"/>
  <c r="AK1100" i="29"/>
  <c r="AJ1100" i="29"/>
  <c r="AS1099" i="29"/>
  <c r="AR1099" i="29"/>
  <c r="AQ1099" i="29"/>
  <c r="AP1099" i="29"/>
  <c r="AM1099" i="29"/>
  <c r="AL1099" i="29"/>
  <c r="AK1099" i="29"/>
  <c r="AJ1099" i="29"/>
  <c r="AS1098" i="29"/>
  <c r="AR1098" i="29"/>
  <c r="AQ1098" i="29"/>
  <c r="AP1098" i="29"/>
  <c r="AM1098" i="29"/>
  <c r="AL1098" i="29"/>
  <c r="AK1098" i="29"/>
  <c r="AJ1098" i="29"/>
  <c r="R1096" i="29"/>
  <c r="Q1096" i="29"/>
  <c r="O1096" i="29"/>
  <c r="N1096" i="29"/>
  <c r="M1096" i="29"/>
  <c r="L1096" i="29"/>
  <c r="I1096" i="29"/>
  <c r="H1096" i="29"/>
  <c r="F1096" i="29"/>
  <c r="E1096" i="29"/>
  <c r="D1096" i="29"/>
  <c r="C1096" i="29"/>
  <c r="P1090" i="29"/>
  <c r="G1090" i="29"/>
  <c r="AS1089" i="29"/>
  <c r="AR1089" i="29"/>
  <c r="AQ1089" i="29"/>
  <c r="AP1089" i="29"/>
  <c r="AM1089" i="29"/>
  <c r="AL1089" i="29"/>
  <c r="AK1089" i="29"/>
  <c r="AJ1089" i="29"/>
  <c r="Q1089" i="29"/>
  <c r="R1089" i="29" s="1"/>
  <c r="P1089" i="29"/>
  <c r="H1089" i="29"/>
  <c r="I1089" i="29" s="1"/>
  <c r="G1089" i="29"/>
  <c r="AS1088" i="29"/>
  <c r="AR1088" i="29"/>
  <c r="AQ1088" i="29"/>
  <c r="AP1088" i="29"/>
  <c r="AM1088" i="29"/>
  <c r="AL1088" i="29"/>
  <c r="AK1088" i="29"/>
  <c r="AJ1088" i="29"/>
  <c r="P1088" i="29"/>
  <c r="Q1088" i="29" s="1"/>
  <c r="R1088" i="29" s="1"/>
  <c r="G1088" i="29"/>
  <c r="H1088" i="29" s="1"/>
  <c r="I1088" i="29" s="1"/>
  <c r="AS1087" i="29"/>
  <c r="AR1087" i="29"/>
  <c r="AQ1087" i="29"/>
  <c r="AP1087" i="29"/>
  <c r="AM1087" i="29"/>
  <c r="AL1087" i="29"/>
  <c r="AK1087" i="29"/>
  <c r="AJ1087" i="29"/>
  <c r="P1087" i="29"/>
  <c r="Q1087" i="29" s="1"/>
  <c r="R1087" i="29" s="1"/>
  <c r="H1087" i="29"/>
  <c r="I1087" i="29" s="1"/>
  <c r="G1087" i="29"/>
  <c r="AS1086" i="29"/>
  <c r="AR1086" i="29"/>
  <c r="AQ1086" i="29"/>
  <c r="AP1086" i="29"/>
  <c r="AM1086" i="29"/>
  <c r="AL1086" i="29"/>
  <c r="AK1086" i="29"/>
  <c r="AJ1086" i="29"/>
  <c r="P1086" i="29"/>
  <c r="Q1086" i="29" s="1"/>
  <c r="R1086" i="29" s="1"/>
  <c r="H1086" i="29"/>
  <c r="I1086" i="29" s="1"/>
  <c r="G1086" i="29"/>
  <c r="AS1085" i="29"/>
  <c r="AR1085" i="29"/>
  <c r="AQ1085" i="29"/>
  <c r="AP1085" i="29"/>
  <c r="AM1085" i="29"/>
  <c r="AL1085" i="29"/>
  <c r="AK1085" i="29"/>
  <c r="AJ1085" i="29"/>
  <c r="P1085" i="29"/>
  <c r="G1085" i="29"/>
  <c r="H1085" i="29" s="1"/>
  <c r="I1085" i="29" s="1"/>
  <c r="AS1084" i="29"/>
  <c r="AR1084" i="29"/>
  <c r="AQ1084" i="29"/>
  <c r="AP1084" i="29"/>
  <c r="AM1084" i="29"/>
  <c r="AL1084" i="29"/>
  <c r="AK1084" i="29"/>
  <c r="AJ1084" i="29"/>
  <c r="R1084" i="29"/>
  <c r="Q1084" i="29"/>
  <c r="P1084" i="29"/>
  <c r="H1084" i="29"/>
  <c r="I1084" i="29" s="1"/>
  <c r="G1084" i="29"/>
  <c r="AS1083" i="29"/>
  <c r="AR1083" i="29"/>
  <c r="AQ1083" i="29"/>
  <c r="AP1083" i="29"/>
  <c r="AM1083" i="29"/>
  <c r="AL1083" i="29"/>
  <c r="AK1083" i="29"/>
  <c r="AJ1083" i="29"/>
  <c r="P1083" i="29"/>
  <c r="Q1083" i="29" s="1"/>
  <c r="R1083" i="29" s="1"/>
  <c r="H1083" i="29"/>
  <c r="I1083" i="29" s="1"/>
  <c r="G1083" i="29"/>
  <c r="AS1082" i="29"/>
  <c r="AR1082" i="29"/>
  <c r="AQ1082" i="29"/>
  <c r="AP1082" i="29"/>
  <c r="AM1082" i="29"/>
  <c r="AL1082" i="29"/>
  <c r="AK1082" i="29"/>
  <c r="AJ1082" i="29"/>
  <c r="P1082" i="29"/>
  <c r="Q1082" i="29" s="1"/>
  <c r="R1082" i="29" s="1"/>
  <c r="G1082" i="29"/>
  <c r="H1082" i="29" s="1"/>
  <c r="I1082" i="29" s="1"/>
  <c r="AS1081" i="29"/>
  <c r="AR1081" i="29"/>
  <c r="AQ1081" i="29"/>
  <c r="AP1081" i="29"/>
  <c r="AM1081" i="29"/>
  <c r="AL1081" i="29"/>
  <c r="AK1081" i="29"/>
  <c r="AJ1081" i="29"/>
  <c r="P1081" i="29"/>
  <c r="Q1081" i="29" s="1"/>
  <c r="R1081" i="29" s="1"/>
  <c r="G1081" i="29"/>
  <c r="H1081" i="29" s="1"/>
  <c r="I1081" i="29" s="1"/>
  <c r="AS1080" i="29"/>
  <c r="AR1080" i="29"/>
  <c r="AQ1080" i="29"/>
  <c r="AP1080" i="29"/>
  <c r="AM1080" i="29"/>
  <c r="AL1080" i="29"/>
  <c r="AK1080" i="29"/>
  <c r="AJ1080" i="29"/>
  <c r="Q1080" i="29"/>
  <c r="R1080" i="29" s="1"/>
  <c r="P1080" i="29"/>
  <c r="G1080" i="29"/>
  <c r="H1080" i="29" s="1"/>
  <c r="I1080" i="29" s="1"/>
  <c r="AS1079" i="29"/>
  <c r="AR1079" i="29"/>
  <c r="AQ1079" i="29"/>
  <c r="AP1079" i="29"/>
  <c r="AM1079" i="29"/>
  <c r="AL1079" i="29"/>
  <c r="AK1079" i="29"/>
  <c r="AJ1079" i="29"/>
  <c r="P1079" i="29"/>
  <c r="G1079" i="29"/>
  <c r="H1079" i="29" s="1"/>
  <c r="I1079" i="29" s="1"/>
  <c r="AS1078" i="29"/>
  <c r="AR1078" i="29"/>
  <c r="AQ1078" i="29"/>
  <c r="AP1078" i="29"/>
  <c r="AM1078" i="29"/>
  <c r="AL1078" i="29"/>
  <c r="AK1078" i="29"/>
  <c r="AJ1078" i="29"/>
  <c r="P1078" i="29"/>
  <c r="Q1078" i="29" s="1"/>
  <c r="R1078" i="29" s="1"/>
  <c r="G1078" i="29"/>
  <c r="H1078" i="29" s="1"/>
  <c r="I1078" i="29" s="1"/>
  <c r="AS1077" i="29"/>
  <c r="AR1077" i="29"/>
  <c r="AQ1077" i="29"/>
  <c r="AP1077" i="29"/>
  <c r="AM1077" i="29"/>
  <c r="AL1077" i="29"/>
  <c r="AK1077" i="29"/>
  <c r="AJ1077" i="29"/>
  <c r="Q1077" i="29"/>
  <c r="R1077" i="29" s="1"/>
  <c r="P1077" i="29"/>
  <c r="G1077" i="29"/>
  <c r="H1077" i="29" s="1"/>
  <c r="I1077" i="29" s="1"/>
  <c r="AS1076" i="29"/>
  <c r="AR1076" i="29"/>
  <c r="AQ1076" i="29"/>
  <c r="AP1076" i="29"/>
  <c r="AM1076" i="29"/>
  <c r="AL1076" i="29"/>
  <c r="AK1076" i="29"/>
  <c r="AJ1076" i="29"/>
  <c r="P1076" i="29"/>
  <c r="Q1076" i="29" s="1"/>
  <c r="R1076" i="29" s="1"/>
  <c r="G1076" i="29"/>
  <c r="AS1075" i="29"/>
  <c r="AR1075" i="29"/>
  <c r="AQ1075" i="29"/>
  <c r="AP1075" i="29"/>
  <c r="AM1075" i="29"/>
  <c r="AL1075" i="29"/>
  <c r="AK1075" i="29"/>
  <c r="AJ1075" i="29"/>
  <c r="P1075" i="29"/>
  <c r="Q1075" i="29" s="1"/>
  <c r="R1075" i="29" s="1"/>
  <c r="H1075" i="29"/>
  <c r="I1075" i="29" s="1"/>
  <c r="G1075" i="29"/>
  <c r="AS1074" i="29"/>
  <c r="AR1074" i="29"/>
  <c r="AQ1074" i="29"/>
  <c r="AP1074" i="29"/>
  <c r="AM1074" i="29"/>
  <c r="AL1074" i="29"/>
  <c r="AK1074" i="29"/>
  <c r="AJ1074" i="29"/>
  <c r="P1074" i="29"/>
  <c r="Q1074" i="29" s="1"/>
  <c r="R1074" i="29" s="1"/>
  <c r="H1074" i="29"/>
  <c r="I1074" i="29" s="1"/>
  <c r="G1074" i="29"/>
  <c r="AS1073" i="29"/>
  <c r="AR1073" i="29"/>
  <c r="AQ1073" i="29"/>
  <c r="AP1073" i="29"/>
  <c r="AM1073" i="29"/>
  <c r="AL1073" i="29"/>
  <c r="AK1073" i="29"/>
  <c r="AJ1073" i="29"/>
  <c r="P1073" i="29"/>
  <c r="Q1073" i="29" s="1"/>
  <c r="R1073" i="29" s="1"/>
  <c r="G1073" i="29"/>
  <c r="AS1072" i="29"/>
  <c r="AR1072" i="29"/>
  <c r="AQ1072" i="29"/>
  <c r="AP1072" i="29"/>
  <c r="AM1072" i="29"/>
  <c r="AL1072" i="29"/>
  <c r="AK1072" i="29"/>
  <c r="AJ1072" i="29"/>
  <c r="Q1072" i="29"/>
  <c r="R1072" i="29" s="1"/>
  <c r="P1072" i="29"/>
  <c r="H1072" i="29"/>
  <c r="I1072" i="29" s="1"/>
  <c r="G1072" i="29"/>
  <c r="AS1071" i="29"/>
  <c r="AR1071" i="29"/>
  <c r="AQ1071" i="29"/>
  <c r="AP1071" i="29"/>
  <c r="AM1071" i="29"/>
  <c r="AL1071" i="29"/>
  <c r="AK1071" i="29"/>
  <c r="AJ1071" i="29"/>
  <c r="AS1070" i="29"/>
  <c r="AR1070" i="29"/>
  <c r="AQ1070" i="29"/>
  <c r="AP1070" i="29"/>
  <c r="AM1070" i="29"/>
  <c r="AL1070" i="29"/>
  <c r="AK1070" i="29"/>
  <c r="AJ1070" i="29"/>
  <c r="AS1069" i="29"/>
  <c r="AR1069" i="29"/>
  <c r="AQ1069" i="29"/>
  <c r="AP1069" i="29"/>
  <c r="AM1069" i="29"/>
  <c r="AL1069" i="29"/>
  <c r="AK1069" i="29"/>
  <c r="AJ1069" i="29"/>
  <c r="AS1068" i="29"/>
  <c r="AR1068" i="29"/>
  <c r="AQ1068" i="29"/>
  <c r="AP1068" i="29"/>
  <c r="AM1068" i="29"/>
  <c r="AL1068" i="29"/>
  <c r="AK1068" i="29"/>
  <c r="AJ1068" i="29"/>
  <c r="AS1067" i="29"/>
  <c r="AR1067" i="29"/>
  <c r="AQ1067" i="29"/>
  <c r="AP1067" i="29"/>
  <c r="AM1067" i="29"/>
  <c r="AL1067" i="29"/>
  <c r="AK1067" i="29"/>
  <c r="AJ1067" i="29"/>
  <c r="R1065" i="29"/>
  <c r="Q1065" i="29"/>
  <c r="O1065" i="29"/>
  <c r="N1065" i="29"/>
  <c r="M1065" i="29"/>
  <c r="L1065" i="29"/>
  <c r="I1065" i="29"/>
  <c r="H1065" i="29"/>
  <c r="F1065" i="29"/>
  <c r="E1065" i="29"/>
  <c r="D1065" i="29"/>
  <c r="C1065" i="29"/>
  <c r="K1063" i="29"/>
  <c r="B1063" i="29"/>
  <c r="P1060" i="29"/>
  <c r="G1060" i="29"/>
  <c r="AS1059" i="29"/>
  <c r="AR1059" i="29"/>
  <c r="AQ1059" i="29"/>
  <c r="AP1059" i="29"/>
  <c r="AM1059" i="29"/>
  <c r="AL1059" i="29"/>
  <c r="AK1059" i="29"/>
  <c r="AJ1059" i="29"/>
  <c r="P1059" i="29"/>
  <c r="G1059" i="29"/>
  <c r="AS1058" i="29"/>
  <c r="AR1058" i="29"/>
  <c r="AQ1058" i="29"/>
  <c r="AP1058" i="29"/>
  <c r="AM1058" i="29"/>
  <c r="AL1058" i="29"/>
  <c r="AK1058" i="29"/>
  <c r="AJ1058" i="29"/>
  <c r="P1058" i="29"/>
  <c r="G1058" i="29"/>
  <c r="H1058" i="29" s="1"/>
  <c r="I1058" i="29" s="1"/>
  <c r="AS1057" i="29"/>
  <c r="AR1057" i="29"/>
  <c r="AQ1057" i="29"/>
  <c r="AP1057" i="29"/>
  <c r="AM1057" i="29"/>
  <c r="AL1057" i="29"/>
  <c r="AK1057" i="29"/>
  <c r="AJ1057" i="29"/>
  <c r="P1057" i="29"/>
  <c r="Q1057" i="29" s="1"/>
  <c r="R1057" i="29" s="1"/>
  <c r="G1057" i="29"/>
  <c r="H1057" i="29" s="1"/>
  <c r="I1057" i="29" s="1"/>
  <c r="AS1056" i="29"/>
  <c r="AR1056" i="29"/>
  <c r="AQ1056" i="29"/>
  <c r="AP1056" i="29"/>
  <c r="AM1056" i="29"/>
  <c r="AL1056" i="29"/>
  <c r="AK1056" i="29"/>
  <c r="AJ1056" i="29"/>
  <c r="P1056" i="29"/>
  <c r="G1056" i="29"/>
  <c r="AS1055" i="29"/>
  <c r="AR1055" i="29"/>
  <c r="AQ1055" i="29"/>
  <c r="AP1055" i="29"/>
  <c r="AM1055" i="29"/>
  <c r="AL1055" i="29"/>
  <c r="AK1055" i="29"/>
  <c r="AJ1055" i="29"/>
  <c r="P1055" i="29"/>
  <c r="Q1055" i="29" s="1"/>
  <c r="R1055" i="29" s="1"/>
  <c r="G1055" i="29"/>
  <c r="H1055" i="29" s="1"/>
  <c r="I1055" i="29" s="1"/>
  <c r="AS1054" i="29"/>
  <c r="AR1054" i="29"/>
  <c r="AQ1054" i="29"/>
  <c r="AP1054" i="29"/>
  <c r="AM1054" i="29"/>
  <c r="AL1054" i="29"/>
  <c r="AK1054" i="29"/>
  <c r="AJ1054" i="29"/>
  <c r="P1054" i="29"/>
  <c r="Q1054" i="29" s="1"/>
  <c r="R1054" i="29" s="1"/>
  <c r="G1054" i="29"/>
  <c r="H1054" i="29" s="1"/>
  <c r="I1054" i="29" s="1"/>
  <c r="AS1053" i="29"/>
  <c r="AR1053" i="29"/>
  <c r="AQ1053" i="29"/>
  <c r="AP1053" i="29"/>
  <c r="AM1053" i="29"/>
  <c r="AL1053" i="29"/>
  <c r="AK1053" i="29"/>
  <c r="AJ1053" i="29"/>
  <c r="P1053" i="29"/>
  <c r="G1053" i="29"/>
  <c r="AS1052" i="29"/>
  <c r="AR1052" i="29"/>
  <c r="AQ1052" i="29"/>
  <c r="AP1052" i="29"/>
  <c r="AM1052" i="29"/>
  <c r="AL1052" i="29"/>
  <c r="AK1052" i="29"/>
  <c r="AJ1052" i="29"/>
  <c r="P1052" i="29"/>
  <c r="G1052" i="29"/>
  <c r="H1052" i="29" s="1"/>
  <c r="I1052" i="29" s="1"/>
  <c r="AS1051" i="29"/>
  <c r="AR1051" i="29"/>
  <c r="AQ1051" i="29"/>
  <c r="AP1051" i="29"/>
  <c r="AM1051" i="29"/>
  <c r="AL1051" i="29"/>
  <c r="AK1051" i="29"/>
  <c r="AJ1051" i="29"/>
  <c r="Q1051" i="29"/>
  <c r="R1051" i="29" s="1"/>
  <c r="P1051" i="29"/>
  <c r="G1051" i="29"/>
  <c r="H1051" i="29" s="1"/>
  <c r="I1051" i="29" s="1"/>
  <c r="AS1050" i="29"/>
  <c r="AR1050" i="29"/>
  <c r="AQ1050" i="29"/>
  <c r="AP1050" i="29"/>
  <c r="AM1050" i="29"/>
  <c r="AL1050" i="29"/>
  <c r="AK1050" i="29"/>
  <c r="AJ1050" i="29"/>
  <c r="P1050" i="29"/>
  <c r="G1050" i="29"/>
  <c r="AS1049" i="29"/>
  <c r="AR1049" i="29"/>
  <c r="AQ1049" i="29"/>
  <c r="AP1049" i="29"/>
  <c r="AM1049" i="29"/>
  <c r="AL1049" i="29"/>
  <c r="AK1049" i="29"/>
  <c r="AJ1049" i="29"/>
  <c r="P1049" i="29"/>
  <c r="Q1049" i="29" s="1"/>
  <c r="R1049" i="29" s="1"/>
  <c r="H1049" i="29"/>
  <c r="I1049" i="29" s="1"/>
  <c r="G1049" i="29"/>
  <c r="AS1048" i="29"/>
  <c r="AR1048" i="29"/>
  <c r="AQ1048" i="29"/>
  <c r="AP1048" i="29"/>
  <c r="AM1048" i="29"/>
  <c r="AL1048" i="29"/>
  <c r="AK1048" i="29"/>
  <c r="AJ1048" i="29"/>
  <c r="P1048" i="29"/>
  <c r="Q1048" i="29" s="1"/>
  <c r="R1048" i="29" s="1"/>
  <c r="H1048" i="29"/>
  <c r="I1048" i="29" s="1"/>
  <c r="G1048" i="29"/>
  <c r="AS1047" i="29"/>
  <c r="AR1047" i="29"/>
  <c r="AQ1047" i="29"/>
  <c r="AP1047" i="29"/>
  <c r="AM1047" i="29"/>
  <c r="AL1047" i="29"/>
  <c r="AK1047" i="29"/>
  <c r="AJ1047" i="29"/>
  <c r="P1047" i="29"/>
  <c r="G1047" i="29"/>
  <c r="AS1046" i="29"/>
  <c r="AR1046" i="29"/>
  <c r="AQ1046" i="29"/>
  <c r="AP1046" i="29"/>
  <c r="AM1046" i="29"/>
  <c r="AL1046" i="29"/>
  <c r="AK1046" i="29"/>
  <c r="AJ1046" i="29"/>
  <c r="P1046" i="29"/>
  <c r="G1046" i="29"/>
  <c r="H1046" i="29" s="1"/>
  <c r="I1046" i="29" s="1"/>
  <c r="AS1045" i="29"/>
  <c r="AR1045" i="29"/>
  <c r="AQ1045" i="29"/>
  <c r="AP1045" i="29"/>
  <c r="AM1045" i="29"/>
  <c r="AL1045" i="29"/>
  <c r="AK1045" i="29"/>
  <c r="AJ1045" i="29"/>
  <c r="Q1045" i="29"/>
  <c r="R1045" i="29" s="1"/>
  <c r="P1045" i="29"/>
  <c r="G1045" i="29"/>
  <c r="H1045" i="29" s="1"/>
  <c r="I1045" i="29" s="1"/>
  <c r="AS1044" i="29"/>
  <c r="AR1044" i="29"/>
  <c r="AQ1044" i="29"/>
  <c r="AP1044" i="29"/>
  <c r="AM1044" i="29"/>
  <c r="AL1044" i="29"/>
  <c r="AK1044" i="29"/>
  <c r="AJ1044" i="29"/>
  <c r="P1044" i="29"/>
  <c r="Q1044" i="29" s="1"/>
  <c r="R1044" i="29" s="1"/>
  <c r="G1044" i="29"/>
  <c r="H1044" i="29" s="1"/>
  <c r="I1044" i="29" s="1"/>
  <c r="AS1043" i="29"/>
  <c r="AR1043" i="29"/>
  <c r="AQ1043" i="29"/>
  <c r="AP1043" i="29"/>
  <c r="AM1043" i="29"/>
  <c r="AL1043" i="29"/>
  <c r="AK1043" i="29"/>
  <c r="AJ1043" i="29"/>
  <c r="P1043" i="29"/>
  <c r="Q1043" i="29" s="1"/>
  <c r="R1043" i="29" s="1"/>
  <c r="G1043" i="29"/>
  <c r="H1043" i="29" s="1"/>
  <c r="I1043" i="29" s="1"/>
  <c r="AS1042" i="29"/>
  <c r="AR1042" i="29"/>
  <c r="AQ1042" i="29"/>
  <c r="AP1042" i="29"/>
  <c r="AM1042" i="29"/>
  <c r="AL1042" i="29"/>
  <c r="AK1042" i="29"/>
  <c r="AJ1042" i="29"/>
  <c r="P1042" i="29"/>
  <c r="Q1042" i="29" s="1"/>
  <c r="R1042" i="29" s="1"/>
  <c r="G1042" i="29"/>
  <c r="AS1041" i="29"/>
  <c r="AR1041" i="29"/>
  <c r="AQ1041" i="29"/>
  <c r="AP1041" i="29"/>
  <c r="AM1041" i="29"/>
  <c r="AL1041" i="29"/>
  <c r="AK1041" i="29"/>
  <c r="AJ1041" i="29"/>
  <c r="AS1040" i="29"/>
  <c r="AR1040" i="29"/>
  <c r="AQ1040" i="29"/>
  <c r="AP1040" i="29"/>
  <c r="AM1040" i="29"/>
  <c r="AL1040" i="29"/>
  <c r="AK1040" i="29"/>
  <c r="AJ1040" i="29"/>
  <c r="AS1039" i="29"/>
  <c r="AR1039" i="29"/>
  <c r="AQ1039" i="29"/>
  <c r="AP1039" i="29"/>
  <c r="AM1039" i="29"/>
  <c r="AL1039" i="29"/>
  <c r="AK1039" i="29"/>
  <c r="AJ1039" i="29"/>
  <c r="AS1038" i="29"/>
  <c r="AR1038" i="29"/>
  <c r="AQ1038" i="29"/>
  <c r="AP1038" i="29"/>
  <c r="AM1038" i="29"/>
  <c r="AL1038" i="29"/>
  <c r="AK1038" i="29"/>
  <c r="AJ1038" i="29"/>
  <c r="P1038" i="29"/>
  <c r="Q1038" i="29" s="1"/>
  <c r="R1038" i="29" s="1"/>
  <c r="G1038" i="29"/>
  <c r="H1038" i="29" s="1"/>
  <c r="I1038" i="29" s="1"/>
  <c r="AS1037" i="29"/>
  <c r="AR1037" i="29"/>
  <c r="AQ1037" i="29"/>
  <c r="AP1037" i="29"/>
  <c r="AM1037" i="29"/>
  <c r="AL1037" i="29"/>
  <c r="AK1037" i="29"/>
  <c r="AJ1037" i="29"/>
  <c r="R1035" i="29"/>
  <c r="Q1035" i="29"/>
  <c r="O1035" i="29"/>
  <c r="N1035" i="29"/>
  <c r="M1035" i="29"/>
  <c r="L1035" i="29"/>
  <c r="I1035" i="29"/>
  <c r="H1035" i="29"/>
  <c r="F1035" i="29"/>
  <c r="E1035" i="29"/>
  <c r="D1035" i="29"/>
  <c r="C1035" i="29"/>
  <c r="K1033" i="29"/>
  <c r="B1033" i="29"/>
  <c r="AS1029" i="29"/>
  <c r="AR1029" i="29"/>
  <c r="AQ1029" i="29"/>
  <c r="AP1029" i="29"/>
  <c r="AM1029" i="29"/>
  <c r="AL1029" i="29"/>
  <c r="AK1029" i="29"/>
  <c r="AJ1029" i="29"/>
  <c r="AS1028" i="29"/>
  <c r="AR1028" i="29"/>
  <c r="AQ1028" i="29"/>
  <c r="AP1028" i="29"/>
  <c r="AM1028" i="29"/>
  <c r="AL1028" i="29"/>
  <c r="AK1028" i="29"/>
  <c r="AJ1028" i="29"/>
  <c r="AS1027" i="29"/>
  <c r="AR1027" i="29"/>
  <c r="AQ1027" i="29"/>
  <c r="AP1027" i="29"/>
  <c r="AM1027" i="29"/>
  <c r="AL1027" i="29"/>
  <c r="AK1027" i="29"/>
  <c r="AJ1027" i="29"/>
  <c r="AS1026" i="29"/>
  <c r="AR1026" i="29"/>
  <c r="AQ1026" i="29"/>
  <c r="AP1026" i="29"/>
  <c r="AM1026" i="29"/>
  <c r="AL1026" i="29"/>
  <c r="AK1026" i="29"/>
  <c r="AJ1026" i="29"/>
  <c r="AS1025" i="29"/>
  <c r="AR1025" i="29"/>
  <c r="AQ1025" i="29"/>
  <c r="AP1025" i="29"/>
  <c r="AM1025" i="29"/>
  <c r="AL1025" i="29"/>
  <c r="AK1025" i="29"/>
  <c r="AJ1025" i="29"/>
  <c r="AS1024" i="29"/>
  <c r="AR1024" i="29"/>
  <c r="AQ1024" i="29"/>
  <c r="AP1024" i="29"/>
  <c r="AM1024" i="29"/>
  <c r="AL1024" i="29"/>
  <c r="AK1024" i="29"/>
  <c r="AJ1024" i="29"/>
  <c r="AS1023" i="29"/>
  <c r="AR1023" i="29"/>
  <c r="AQ1023" i="29"/>
  <c r="AP1023" i="29"/>
  <c r="AM1023" i="29"/>
  <c r="AL1023" i="29"/>
  <c r="AK1023" i="29"/>
  <c r="AJ1023" i="29"/>
  <c r="AS1022" i="29"/>
  <c r="AR1022" i="29"/>
  <c r="AQ1022" i="29"/>
  <c r="AP1022" i="29"/>
  <c r="AM1022" i="29"/>
  <c r="AL1022" i="29"/>
  <c r="AK1022" i="29"/>
  <c r="AJ1022" i="29"/>
  <c r="AS1021" i="29"/>
  <c r="AR1021" i="29"/>
  <c r="AQ1021" i="29"/>
  <c r="AP1021" i="29"/>
  <c r="AM1021" i="29"/>
  <c r="AL1021" i="29"/>
  <c r="AK1021" i="29"/>
  <c r="AJ1021" i="29"/>
  <c r="AS1020" i="29"/>
  <c r="AR1020" i="29"/>
  <c r="AQ1020" i="29"/>
  <c r="AP1020" i="29"/>
  <c r="AM1020" i="29"/>
  <c r="AL1020" i="29"/>
  <c r="AK1020" i="29"/>
  <c r="AJ1020" i="29"/>
  <c r="AS1019" i="29"/>
  <c r="AR1019" i="29"/>
  <c r="AQ1019" i="29"/>
  <c r="AP1019" i="29"/>
  <c r="AM1019" i="29"/>
  <c r="AL1019" i="29"/>
  <c r="AK1019" i="29"/>
  <c r="AJ1019" i="29"/>
  <c r="AS1018" i="29"/>
  <c r="AR1018" i="29"/>
  <c r="AQ1018" i="29"/>
  <c r="AP1018" i="29"/>
  <c r="AM1018" i="29"/>
  <c r="AL1018" i="29"/>
  <c r="AK1018" i="29"/>
  <c r="AJ1018" i="29"/>
  <c r="AS1017" i="29"/>
  <c r="AR1017" i="29"/>
  <c r="AQ1017" i="29"/>
  <c r="AP1017" i="29"/>
  <c r="AM1017" i="29"/>
  <c r="AL1017" i="29"/>
  <c r="AK1017" i="29"/>
  <c r="AJ1017" i="29"/>
  <c r="AS1016" i="29"/>
  <c r="AR1016" i="29"/>
  <c r="AQ1016" i="29"/>
  <c r="AP1016" i="29"/>
  <c r="AM1016" i="29"/>
  <c r="AL1016" i="29"/>
  <c r="AK1016" i="29"/>
  <c r="AJ1016" i="29"/>
  <c r="AS1015" i="29"/>
  <c r="AR1015" i="29"/>
  <c r="AQ1015" i="29"/>
  <c r="AP1015" i="29"/>
  <c r="AM1015" i="29"/>
  <c r="AL1015" i="29"/>
  <c r="AK1015" i="29"/>
  <c r="AJ1015" i="29"/>
  <c r="AS1014" i="29"/>
  <c r="AR1014" i="29"/>
  <c r="AQ1014" i="29"/>
  <c r="AP1014" i="29"/>
  <c r="AM1014" i="29"/>
  <c r="AL1014" i="29"/>
  <c r="AK1014" i="29"/>
  <c r="AJ1014" i="29"/>
  <c r="AS1013" i="29"/>
  <c r="AR1013" i="29"/>
  <c r="AQ1013" i="29"/>
  <c r="AP1013" i="29"/>
  <c r="AM1013" i="29"/>
  <c r="AL1013" i="29"/>
  <c r="AK1013" i="29"/>
  <c r="AJ1013" i="29"/>
  <c r="AS1012" i="29"/>
  <c r="AR1012" i="29"/>
  <c r="AQ1012" i="29"/>
  <c r="AP1012" i="29"/>
  <c r="AM1012" i="29"/>
  <c r="AL1012" i="29"/>
  <c r="AK1012" i="29"/>
  <c r="AJ1012" i="29"/>
  <c r="AS1011" i="29"/>
  <c r="AR1011" i="29"/>
  <c r="AQ1011" i="29"/>
  <c r="AP1011" i="29"/>
  <c r="AM1011" i="29"/>
  <c r="AL1011" i="29"/>
  <c r="AK1011" i="29"/>
  <c r="AJ1011" i="29"/>
  <c r="AS1010" i="29"/>
  <c r="AR1010" i="29"/>
  <c r="AQ1010" i="29"/>
  <c r="AP1010" i="29"/>
  <c r="AM1010" i="29"/>
  <c r="AL1010" i="29"/>
  <c r="AK1010" i="29"/>
  <c r="AJ1010" i="29"/>
  <c r="AS1009" i="29"/>
  <c r="AR1009" i="29"/>
  <c r="AQ1009" i="29"/>
  <c r="AP1009" i="29"/>
  <c r="AM1009" i="29"/>
  <c r="AL1009" i="29"/>
  <c r="AK1009" i="29"/>
  <c r="AJ1009" i="29"/>
  <c r="AS1008" i="29"/>
  <c r="AR1008" i="29"/>
  <c r="AQ1008" i="29"/>
  <c r="AP1008" i="29"/>
  <c r="AM1008" i="29"/>
  <c r="AL1008" i="29"/>
  <c r="AK1008" i="29"/>
  <c r="AJ1008" i="29"/>
  <c r="AS1007" i="29"/>
  <c r="AR1007" i="29"/>
  <c r="AQ1007" i="29"/>
  <c r="AP1007" i="29"/>
  <c r="AM1007" i="29"/>
  <c r="AL1007" i="29"/>
  <c r="AK1007" i="29"/>
  <c r="AJ1007" i="29"/>
  <c r="R1005" i="29"/>
  <c r="Q1005" i="29"/>
  <c r="O1005" i="29"/>
  <c r="N1005" i="29"/>
  <c r="M1005" i="29"/>
  <c r="L1005" i="29"/>
  <c r="I1005" i="29"/>
  <c r="H1005" i="29"/>
  <c r="F1005" i="29"/>
  <c r="E1005" i="29"/>
  <c r="D1005" i="29"/>
  <c r="C1005" i="29"/>
  <c r="P999" i="29"/>
  <c r="G999" i="29"/>
  <c r="AS998" i="29"/>
  <c r="AR998" i="29"/>
  <c r="AQ998" i="29"/>
  <c r="AP998" i="29"/>
  <c r="AM998" i="29"/>
  <c r="AL998" i="29"/>
  <c r="AK998" i="29"/>
  <c r="AJ998" i="29"/>
  <c r="P998" i="29"/>
  <c r="Q998" i="29" s="1"/>
  <c r="R998" i="29" s="1"/>
  <c r="G998" i="29"/>
  <c r="H998" i="29" s="1"/>
  <c r="I998" i="29" s="1"/>
  <c r="AS997" i="29"/>
  <c r="AR997" i="29"/>
  <c r="AQ997" i="29"/>
  <c r="AP997" i="29"/>
  <c r="AM997" i="29"/>
  <c r="AL997" i="29"/>
  <c r="AK997" i="29"/>
  <c r="AJ997" i="29"/>
  <c r="P997" i="29"/>
  <c r="Q997" i="29" s="1"/>
  <c r="R997" i="29" s="1"/>
  <c r="H997" i="29"/>
  <c r="I997" i="29" s="1"/>
  <c r="G997" i="29"/>
  <c r="AS996" i="29"/>
  <c r="AR996" i="29"/>
  <c r="AQ996" i="29"/>
  <c r="AP996" i="29"/>
  <c r="AM996" i="29"/>
  <c r="AL996" i="29"/>
  <c r="AK996" i="29"/>
  <c r="AJ996" i="29"/>
  <c r="P996" i="29"/>
  <c r="Q996" i="29" s="1"/>
  <c r="R996" i="29" s="1"/>
  <c r="G996" i="29"/>
  <c r="H996" i="29" s="1"/>
  <c r="I996" i="29" s="1"/>
  <c r="AS995" i="29"/>
  <c r="AR995" i="29"/>
  <c r="AQ995" i="29"/>
  <c r="AP995" i="29"/>
  <c r="AM995" i="29"/>
  <c r="AL995" i="29"/>
  <c r="AK995" i="29"/>
  <c r="AJ995" i="29"/>
  <c r="P995" i="29"/>
  <c r="Q995" i="29" s="1"/>
  <c r="R995" i="29" s="1"/>
  <c r="G995" i="29"/>
  <c r="H995" i="29" s="1"/>
  <c r="I995" i="29" s="1"/>
  <c r="AS994" i="29"/>
  <c r="AR994" i="29"/>
  <c r="AQ994" i="29"/>
  <c r="AP994" i="29"/>
  <c r="AM994" i="29"/>
  <c r="AL994" i="29"/>
  <c r="AK994" i="29"/>
  <c r="AJ994" i="29"/>
  <c r="Q994" i="29"/>
  <c r="R994" i="29" s="1"/>
  <c r="P994" i="29"/>
  <c r="G994" i="29"/>
  <c r="AS993" i="29"/>
  <c r="AR993" i="29"/>
  <c r="AQ993" i="29"/>
  <c r="AP993" i="29"/>
  <c r="AM993" i="29"/>
  <c r="AL993" i="29"/>
  <c r="AK993" i="29"/>
  <c r="AJ993" i="29"/>
  <c r="P993" i="29"/>
  <c r="Q993" i="29" s="1"/>
  <c r="R993" i="29" s="1"/>
  <c r="G993" i="29"/>
  <c r="H993" i="29" s="1"/>
  <c r="I993" i="29" s="1"/>
  <c r="AS992" i="29"/>
  <c r="AR992" i="29"/>
  <c r="AQ992" i="29"/>
  <c r="AP992" i="29"/>
  <c r="AM992" i="29"/>
  <c r="AL992" i="29"/>
  <c r="AK992" i="29"/>
  <c r="AJ992" i="29"/>
  <c r="P992" i="29"/>
  <c r="Q992" i="29" s="1"/>
  <c r="R992" i="29" s="1"/>
  <c r="G992" i="29"/>
  <c r="H992" i="29" s="1"/>
  <c r="I992" i="29" s="1"/>
  <c r="AS991" i="29"/>
  <c r="AR991" i="29"/>
  <c r="AQ991" i="29"/>
  <c r="AP991" i="29"/>
  <c r="AM991" i="29"/>
  <c r="AL991" i="29"/>
  <c r="AK991" i="29"/>
  <c r="AJ991" i="29"/>
  <c r="P991" i="29"/>
  <c r="Q991" i="29" s="1"/>
  <c r="R991" i="29" s="1"/>
  <c r="G991" i="29"/>
  <c r="H991" i="29" s="1"/>
  <c r="I991" i="29" s="1"/>
  <c r="AS990" i="29"/>
  <c r="AR990" i="29"/>
  <c r="AQ990" i="29"/>
  <c r="AP990" i="29"/>
  <c r="AM990" i="29"/>
  <c r="AL990" i="29"/>
  <c r="AK990" i="29"/>
  <c r="AJ990" i="29"/>
  <c r="P990" i="29"/>
  <c r="Q990" i="29" s="1"/>
  <c r="R990" i="29" s="1"/>
  <c r="G990" i="29"/>
  <c r="H990" i="29" s="1"/>
  <c r="I990" i="29" s="1"/>
  <c r="AS989" i="29"/>
  <c r="AR989" i="29"/>
  <c r="AQ989" i="29"/>
  <c r="AP989" i="29"/>
  <c r="AM989" i="29"/>
  <c r="AL989" i="29"/>
  <c r="AK989" i="29"/>
  <c r="AJ989" i="29"/>
  <c r="R989" i="29"/>
  <c r="P989" i="29"/>
  <c r="Q989" i="29" s="1"/>
  <c r="G989" i="29"/>
  <c r="H989" i="29" s="1"/>
  <c r="I989" i="29" s="1"/>
  <c r="AS988" i="29"/>
  <c r="AR988" i="29"/>
  <c r="AQ988" i="29"/>
  <c r="AP988" i="29"/>
  <c r="AM988" i="29"/>
  <c r="AL988" i="29"/>
  <c r="AK988" i="29"/>
  <c r="AJ988" i="29"/>
  <c r="P988" i="29"/>
  <c r="Q988" i="29" s="1"/>
  <c r="R988" i="29" s="1"/>
  <c r="G988" i="29"/>
  <c r="H988" i="29" s="1"/>
  <c r="I988" i="29" s="1"/>
  <c r="AS987" i="29"/>
  <c r="AR987" i="29"/>
  <c r="AQ987" i="29"/>
  <c r="AP987" i="29"/>
  <c r="AM987" i="29"/>
  <c r="AL987" i="29"/>
  <c r="AK987" i="29"/>
  <c r="AJ987" i="29"/>
  <c r="P987" i="29"/>
  <c r="Q987" i="29" s="1"/>
  <c r="R987" i="29" s="1"/>
  <c r="G987" i="29"/>
  <c r="G978" i="29" s="1"/>
  <c r="H978" i="29" s="1"/>
  <c r="I978" i="29" s="1"/>
  <c r="AS986" i="29"/>
  <c r="AR986" i="29"/>
  <c r="AQ986" i="29"/>
  <c r="AP986" i="29"/>
  <c r="AM986" i="29"/>
  <c r="AL986" i="29"/>
  <c r="AK986" i="29"/>
  <c r="AJ986" i="29"/>
  <c r="P986" i="29"/>
  <c r="Q986" i="29" s="1"/>
  <c r="R986" i="29" s="1"/>
  <c r="G986" i="29"/>
  <c r="H986" i="29" s="1"/>
  <c r="I986" i="29" s="1"/>
  <c r="AS985" i="29"/>
  <c r="AR985" i="29"/>
  <c r="AQ985" i="29"/>
  <c r="AP985" i="29"/>
  <c r="AM985" i="29"/>
  <c r="AL985" i="29"/>
  <c r="AK985" i="29"/>
  <c r="AJ985" i="29"/>
  <c r="Q985" i="29"/>
  <c r="R985" i="29" s="1"/>
  <c r="P985" i="29"/>
  <c r="H985" i="29"/>
  <c r="I985" i="29" s="1"/>
  <c r="G985" i="29"/>
  <c r="AS984" i="29"/>
  <c r="AR984" i="29"/>
  <c r="AQ984" i="29"/>
  <c r="AP984" i="29"/>
  <c r="AM984" i="29"/>
  <c r="AL984" i="29"/>
  <c r="AK984" i="29"/>
  <c r="AJ984" i="29"/>
  <c r="P984" i="29"/>
  <c r="Q984" i="29" s="1"/>
  <c r="R984" i="29" s="1"/>
  <c r="G984" i="29"/>
  <c r="H984" i="29" s="1"/>
  <c r="I984" i="29" s="1"/>
  <c r="AS983" i="29"/>
  <c r="AR983" i="29"/>
  <c r="AQ983" i="29"/>
  <c r="AP983" i="29"/>
  <c r="AM983" i="29"/>
  <c r="AL983" i="29"/>
  <c r="AK983" i="29"/>
  <c r="AJ983" i="29"/>
  <c r="P983" i="29"/>
  <c r="Q983" i="29" s="1"/>
  <c r="R983" i="29" s="1"/>
  <c r="H983" i="29"/>
  <c r="I983" i="29" s="1"/>
  <c r="G983" i="29"/>
  <c r="AS982" i="29"/>
  <c r="AR982" i="29"/>
  <c r="AQ982" i="29"/>
  <c r="AP982" i="29"/>
  <c r="AM982" i="29"/>
  <c r="AL982" i="29"/>
  <c r="AK982" i="29"/>
  <c r="AJ982" i="29"/>
  <c r="P982" i="29"/>
  <c r="Q982" i="29" s="1"/>
  <c r="R982" i="29" s="1"/>
  <c r="G982" i="29"/>
  <c r="H982" i="29" s="1"/>
  <c r="I982" i="29" s="1"/>
  <c r="AS981" i="29"/>
  <c r="AR981" i="29"/>
  <c r="AQ981" i="29"/>
  <c r="AP981" i="29"/>
  <c r="AM981" i="29"/>
  <c r="AL981" i="29"/>
  <c r="AK981" i="29"/>
  <c r="AJ981" i="29"/>
  <c r="P981" i="29"/>
  <c r="G981" i="29"/>
  <c r="AS980" i="29"/>
  <c r="AR980" i="29"/>
  <c r="AQ980" i="29"/>
  <c r="AP980" i="29"/>
  <c r="AM980" i="29"/>
  <c r="AL980" i="29"/>
  <c r="AK980" i="29"/>
  <c r="AJ980" i="29"/>
  <c r="AS979" i="29"/>
  <c r="AR979" i="29"/>
  <c r="AQ979" i="29"/>
  <c r="AP979" i="29"/>
  <c r="AM979" i="29"/>
  <c r="AL979" i="29"/>
  <c r="AK979" i="29"/>
  <c r="AJ979" i="29"/>
  <c r="AS978" i="29"/>
  <c r="AR978" i="29"/>
  <c r="AQ978" i="29"/>
  <c r="AP978" i="29"/>
  <c r="AM978" i="29"/>
  <c r="AL978" i="29"/>
  <c r="AK978" i="29"/>
  <c r="AJ978" i="29"/>
  <c r="AS977" i="29"/>
  <c r="AR977" i="29"/>
  <c r="AQ977" i="29"/>
  <c r="AP977" i="29"/>
  <c r="AM977" i="29"/>
  <c r="AL977" i="29"/>
  <c r="AK977" i="29"/>
  <c r="AJ977" i="29"/>
  <c r="P977" i="29"/>
  <c r="Q977" i="29" s="1"/>
  <c r="R977" i="29" s="1"/>
  <c r="AS976" i="29"/>
  <c r="AR976" i="29"/>
  <c r="AQ976" i="29"/>
  <c r="AP976" i="29"/>
  <c r="AM976" i="29"/>
  <c r="AL976" i="29"/>
  <c r="AK976" i="29"/>
  <c r="AJ976" i="29"/>
  <c r="R974" i="29"/>
  <c r="Q974" i="29"/>
  <c r="O974" i="29"/>
  <c r="N974" i="29"/>
  <c r="M974" i="29"/>
  <c r="L974" i="29"/>
  <c r="I974" i="29"/>
  <c r="H974" i="29"/>
  <c r="F974" i="29"/>
  <c r="E974" i="29"/>
  <c r="D974" i="29"/>
  <c r="C974" i="29"/>
  <c r="K972" i="29"/>
  <c r="B972" i="29"/>
  <c r="P969" i="29"/>
  <c r="G969" i="29"/>
  <c r="AS968" i="29"/>
  <c r="AR968" i="29"/>
  <c r="AQ968" i="29"/>
  <c r="AP968" i="29"/>
  <c r="AM968" i="29"/>
  <c r="AL968" i="29"/>
  <c r="AK968" i="29"/>
  <c r="AJ968" i="29"/>
  <c r="P968" i="29"/>
  <c r="Q968" i="29" s="1"/>
  <c r="R968" i="29" s="1"/>
  <c r="G968" i="29"/>
  <c r="H968" i="29" s="1"/>
  <c r="I968" i="29" s="1"/>
  <c r="AS967" i="29"/>
  <c r="AR967" i="29"/>
  <c r="AQ967" i="29"/>
  <c r="AP967" i="29"/>
  <c r="AM967" i="29"/>
  <c r="AL967" i="29"/>
  <c r="AK967" i="29"/>
  <c r="AJ967" i="29"/>
  <c r="P967" i="29"/>
  <c r="Q967" i="29" s="1"/>
  <c r="R967" i="29" s="1"/>
  <c r="G967" i="29"/>
  <c r="AS966" i="29"/>
  <c r="AR966" i="29"/>
  <c r="AQ966" i="29"/>
  <c r="AP966" i="29"/>
  <c r="AM966" i="29"/>
  <c r="AL966" i="29"/>
  <c r="AK966" i="29"/>
  <c r="AJ966" i="29"/>
  <c r="P966" i="29"/>
  <c r="G966" i="29"/>
  <c r="H966" i="29" s="1"/>
  <c r="I966" i="29" s="1"/>
  <c r="AS965" i="29"/>
  <c r="AR965" i="29"/>
  <c r="AQ965" i="29"/>
  <c r="AP965" i="29"/>
  <c r="AM965" i="29"/>
  <c r="AL965" i="29"/>
  <c r="AK965" i="29"/>
  <c r="AJ965" i="29"/>
  <c r="Q965" i="29"/>
  <c r="R965" i="29" s="1"/>
  <c r="P965" i="29"/>
  <c r="G965" i="29"/>
  <c r="H965" i="29" s="1"/>
  <c r="I965" i="29" s="1"/>
  <c r="AS964" i="29"/>
  <c r="AR964" i="29"/>
  <c r="AQ964" i="29"/>
  <c r="AP964" i="29"/>
  <c r="AM964" i="29"/>
  <c r="AL964" i="29"/>
  <c r="AK964" i="29"/>
  <c r="AJ964" i="29"/>
  <c r="P964" i="29"/>
  <c r="G964" i="29"/>
  <c r="G949" i="29" s="1"/>
  <c r="H949" i="29" s="1"/>
  <c r="I949" i="29" s="1"/>
  <c r="AS963" i="29"/>
  <c r="AR963" i="29"/>
  <c r="AQ963" i="29"/>
  <c r="AP963" i="29"/>
  <c r="AM963" i="29"/>
  <c r="AL963" i="29"/>
  <c r="AK963" i="29"/>
  <c r="AJ963" i="29"/>
  <c r="P963" i="29"/>
  <c r="Q963" i="29" s="1"/>
  <c r="R963" i="29" s="1"/>
  <c r="I963" i="29"/>
  <c r="H963" i="29"/>
  <c r="G963" i="29"/>
  <c r="AS962" i="29"/>
  <c r="AR962" i="29"/>
  <c r="AQ962" i="29"/>
  <c r="AP962" i="29"/>
  <c r="AM962" i="29"/>
  <c r="AL962" i="29"/>
  <c r="AK962" i="29"/>
  <c r="AJ962" i="29"/>
  <c r="P962" i="29"/>
  <c r="Q962" i="29" s="1"/>
  <c r="R962" i="29" s="1"/>
  <c r="H962" i="29"/>
  <c r="I962" i="29" s="1"/>
  <c r="G962" i="29"/>
  <c r="AS961" i="29"/>
  <c r="AR961" i="29"/>
  <c r="AQ961" i="29"/>
  <c r="AP961" i="29"/>
  <c r="AM961" i="29"/>
  <c r="AL961" i="29"/>
  <c r="AK961" i="29"/>
  <c r="AJ961" i="29"/>
  <c r="P961" i="29"/>
  <c r="Q961" i="29" s="1"/>
  <c r="R961" i="29" s="1"/>
  <c r="H961" i="29"/>
  <c r="I961" i="29" s="1"/>
  <c r="G961" i="29"/>
  <c r="AS960" i="29"/>
  <c r="AR960" i="29"/>
  <c r="AQ960" i="29"/>
  <c r="AP960" i="29"/>
  <c r="AM960" i="29"/>
  <c r="AL960" i="29"/>
  <c r="AK960" i="29"/>
  <c r="AJ960" i="29"/>
  <c r="P960" i="29"/>
  <c r="Q960" i="29" s="1"/>
  <c r="R960" i="29" s="1"/>
  <c r="G960" i="29"/>
  <c r="H960" i="29" s="1"/>
  <c r="I960" i="29" s="1"/>
  <c r="AS959" i="29"/>
  <c r="AR959" i="29"/>
  <c r="AQ959" i="29"/>
  <c r="AP959" i="29"/>
  <c r="AM959" i="29"/>
  <c r="AL959" i="29"/>
  <c r="AK959" i="29"/>
  <c r="AJ959" i="29"/>
  <c r="P959" i="29"/>
  <c r="Q959" i="29" s="1"/>
  <c r="R959" i="29" s="1"/>
  <c r="G959" i="29"/>
  <c r="H959" i="29" s="1"/>
  <c r="I959" i="29" s="1"/>
  <c r="AS958" i="29"/>
  <c r="AR958" i="29"/>
  <c r="AQ958" i="29"/>
  <c r="AP958" i="29"/>
  <c r="AM958" i="29"/>
  <c r="AL958" i="29"/>
  <c r="AK958" i="29"/>
  <c r="AJ958" i="29"/>
  <c r="P958" i="29"/>
  <c r="G958" i="29"/>
  <c r="H958" i="29" s="1"/>
  <c r="I958" i="29" s="1"/>
  <c r="AS957" i="29"/>
  <c r="AR957" i="29"/>
  <c r="AQ957" i="29"/>
  <c r="AP957" i="29"/>
  <c r="AM957" i="29"/>
  <c r="AL957" i="29"/>
  <c r="AK957" i="29"/>
  <c r="AJ957" i="29"/>
  <c r="P957" i="29"/>
  <c r="Q957" i="29" s="1"/>
  <c r="R957" i="29" s="1"/>
  <c r="G957" i="29"/>
  <c r="H957" i="29" s="1"/>
  <c r="I957" i="29" s="1"/>
  <c r="AS956" i="29"/>
  <c r="AR956" i="29"/>
  <c r="AQ956" i="29"/>
  <c r="AP956" i="29"/>
  <c r="AM956" i="29"/>
  <c r="AL956" i="29"/>
  <c r="AK956" i="29"/>
  <c r="AJ956" i="29"/>
  <c r="P956" i="29"/>
  <c r="Q956" i="29" s="1"/>
  <c r="R956" i="29" s="1"/>
  <c r="G956" i="29"/>
  <c r="H956" i="29" s="1"/>
  <c r="I956" i="29" s="1"/>
  <c r="AS955" i="29"/>
  <c r="AR955" i="29"/>
  <c r="AQ955" i="29"/>
  <c r="AP955" i="29"/>
  <c r="AM955" i="29"/>
  <c r="AL955" i="29"/>
  <c r="AK955" i="29"/>
  <c r="AJ955" i="29"/>
  <c r="P955" i="29"/>
  <c r="Q955" i="29" s="1"/>
  <c r="R955" i="29" s="1"/>
  <c r="G955" i="29"/>
  <c r="AS954" i="29"/>
  <c r="AR954" i="29"/>
  <c r="AQ954" i="29"/>
  <c r="AP954" i="29"/>
  <c r="AM954" i="29"/>
  <c r="AL954" i="29"/>
  <c r="AK954" i="29"/>
  <c r="AJ954" i="29"/>
  <c r="Q954" i="29"/>
  <c r="R954" i="29" s="1"/>
  <c r="P954" i="29"/>
  <c r="I954" i="29"/>
  <c r="G954" i="29"/>
  <c r="H954" i="29" s="1"/>
  <c r="AS953" i="29"/>
  <c r="AR953" i="29"/>
  <c r="AQ953" i="29"/>
  <c r="AP953" i="29"/>
  <c r="AM953" i="29"/>
  <c r="AL953" i="29"/>
  <c r="AK953" i="29"/>
  <c r="AJ953" i="29"/>
  <c r="P953" i="29"/>
  <c r="Q953" i="29" s="1"/>
  <c r="R953" i="29" s="1"/>
  <c r="G953" i="29"/>
  <c r="H953" i="29" s="1"/>
  <c r="I953" i="29" s="1"/>
  <c r="AS952" i="29"/>
  <c r="AR952" i="29"/>
  <c r="AQ952" i="29"/>
  <c r="AP952" i="29"/>
  <c r="AM952" i="29"/>
  <c r="AL952" i="29"/>
  <c r="AK952" i="29"/>
  <c r="AJ952" i="29"/>
  <c r="P952" i="29"/>
  <c r="Q952" i="29" s="1"/>
  <c r="R952" i="29" s="1"/>
  <c r="G952" i="29"/>
  <c r="H952" i="29" s="1"/>
  <c r="I952" i="29" s="1"/>
  <c r="AS951" i="29"/>
  <c r="AR951" i="29"/>
  <c r="AQ951" i="29"/>
  <c r="AP951" i="29"/>
  <c r="AM951" i="29"/>
  <c r="AL951" i="29"/>
  <c r="AK951" i="29"/>
  <c r="AJ951" i="29"/>
  <c r="P951" i="29"/>
  <c r="Q951" i="29" s="1"/>
  <c r="R951" i="29" s="1"/>
  <c r="G951" i="29"/>
  <c r="H951" i="29" s="1"/>
  <c r="I951" i="29" s="1"/>
  <c r="AS950" i="29"/>
  <c r="AR950" i="29"/>
  <c r="AQ950" i="29"/>
  <c r="AP950" i="29"/>
  <c r="AM950" i="29"/>
  <c r="AL950" i="29"/>
  <c r="AK950" i="29"/>
  <c r="AJ950" i="29"/>
  <c r="AS949" i="29"/>
  <c r="AR949" i="29"/>
  <c r="AQ949" i="29"/>
  <c r="AP949" i="29"/>
  <c r="AM949" i="29"/>
  <c r="AL949" i="29"/>
  <c r="AK949" i="29"/>
  <c r="AJ949" i="29"/>
  <c r="AS948" i="29"/>
  <c r="AR948" i="29"/>
  <c r="AQ948" i="29"/>
  <c r="AP948" i="29"/>
  <c r="AM948" i="29"/>
  <c r="AL948" i="29"/>
  <c r="AK948" i="29"/>
  <c r="AJ948" i="29"/>
  <c r="AS947" i="29"/>
  <c r="AR947" i="29"/>
  <c r="AQ947" i="29"/>
  <c r="AP947" i="29"/>
  <c r="AM947" i="29"/>
  <c r="AL947" i="29"/>
  <c r="AK947" i="29"/>
  <c r="AJ947" i="29"/>
  <c r="AS946" i="29"/>
  <c r="AR946" i="29"/>
  <c r="AQ946" i="29"/>
  <c r="AP946" i="29"/>
  <c r="AM946" i="29"/>
  <c r="AL946" i="29"/>
  <c r="AK946" i="29"/>
  <c r="AJ946" i="29"/>
  <c r="R944" i="29"/>
  <c r="Q944" i="29"/>
  <c r="O944" i="29"/>
  <c r="N944" i="29"/>
  <c r="M944" i="29"/>
  <c r="L944" i="29"/>
  <c r="I944" i="29"/>
  <c r="H944" i="29"/>
  <c r="F944" i="29"/>
  <c r="E944" i="29"/>
  <c r="D944" i="29"/>
  <c r="C944" i="29"/>
  <c r="K942" i="29"/>
  <c r="B942" i="29"/>
  <c r="AS938" i="29"/>
  <c r="AR938" i="29"/>
  <c r="AQ938" i="29"/>
  <c r="AP938" i="29"/>
  <c r="AM938" i="29"/>
  <c r="AL938" i="29"/>
  <c r="AK938" i="29"/>
  <c r="AJ938" i="29"/>
  <c r="AS937" i="29"/>
  <c r="AR937" i="29"/>
  <c r="AQ937" i="29"/>
  <c r="AP937" i="29"/>
  <c r="AM937" i="29"/>
  <c r="AL937" i="29"/>
  <c r="AK937" i="29"/>
  <c r="AJ937" i="29"/>
  <c r="AS936" i="29"/>
  <c r="AR936" i="29"/>
  <c r="AQ936" i="29"/>
  <c r="AP936" i="29"/>
  <c r="AM936" i="29"/>
  <c r="AL936" i="29"/>
  <c r="AK936" i="29"/>
  <c r="AJ936" i="29"/>
  <c r="AS935" i="29"/>
  <c r="AR935" i="29"/>
  <c r="AQ935" i="29"/>
  <c r="AP935" i="29"/>
  <c r="AM935" i="29"/>
  <c r="AL935" i="29"/>
  <c r="AK935" i="29"/>
  <c r="AJ935" i="29"/>
  <c r="AS934" i="29"/>
  <c r="AR934" i="29"/>
  <c r="AQ934" i="29"/>
  <c r="AP934" i="29"/>
  <c r="AM934" i="29"/>
  <c r="AL934" i="29"/>
  <c r="AK934" i="29"/>
  <c r="AJ934" i="29"/>
  <c r="AS933" i="29"/>
  <c r="AR933" i="29"/>
  <c r="AQ933" i="29"/>
  <c r="AP933" i="29"/>
  <c r="AM933" i="29"/>
  <c r="AL933" i="29"/>
  <c r="AK933" i="29"/>
  <c r="AJ933" i="29"/>
  <c r="AS932" i="29"/>
  <c r="AR932" i="29"/>
  <c r="AQ932" i="29"/>
  <c r="AP932" i="29"/>
  <c r="AM932" i="29"/>
  <c r="AL932" i="29"/>
  <c r="AK932" i="29"/>
  <c r="AJ932" i="29"/>
  <c r="AS931" i="29"/>
  <c r="AR931" i="29"/>
  <c r="AQ931" i="29"/>
  <c r="AP931" i="29"/>
  <c r="AM931" i="29"/>
  <c r="AL931" i="29"/>
  <c r="AK931" i="29"/>
  <c r="AJ931" i="29"/>
  <c r="AS930" i="29"/>
  <c r="AR930" i="29"/>
  <c r="AQ930" i="29"/>
  <c r="AP930" i="29"/>
  <c r="AM930" i="29"/>
  <c r="AL930" i="29"/>
  <c r="AK930" i="29"/>
  <c r="AJ930" i="29"/>
  <c r="AS929" i="29"/>
  <c r="AR929" i="29"/>
  <c r="AQ929" i="29"/>
  <c r="AP929" i="29"/>
  <c r="AM929" i="29"/>
  <c r="AL929" i="29"/>
  <c r="AK929" i="29"/>
  <c r="AJ929" i="29"/>
  <c r="AS928" i="29"/>
  <c r="AR928" i="29"/>
  <c r="AQ928" i="29"/>
  <c r="AP928" i="29"/>
  <c r="AM928" i="29"/>
  <c r="AL928" i="29"/>
  <c r="AK928" i="29"/>
  <c r="AJ928" i="29"/>
  <c r="AS927" i="29"/>
  <c r="AR927" i="29"/>
  <c r="AQ927" i="29"/>
  <c r="AP927" i="29"/>
  <c r="AM927" i="29"/>
  <c r="AL927" i="29"/>
  <c r="AK927" i="29"/>
  <c r="AJ927" i="29"/>
  <c r="AS926" i="29"/>
  <c r="AR926" i="29"/>
  <c r="AQ926" i="29"/>
  <c r="AP926" i="29"/>
  <c r="AM926" i="29"/>
  <c r="AL926" i="29"/>
  <c r="AK926" i="29"/>
  <c r="AJ926" i="29"/>
  <c r="AS925" i="29"/>
  <c r="AR925" i="29"/>
  <c r="AQ925" i="29"/>
  <c r="AP925" i="29"/>
  <c r="AM925" i="29"/>
  <c r="AL925" i="29"/>
  <c r="AK925" i="29"/>
  <c r="AJ925" i="29"/>
  <c r="AS924" i="29"/>
  <c r="AR924" i="29"/>
  <c r="AQ924" i="29"/>
  <c r="AP924" i="29"/>
  <c r="AM924" i="29"/>
  <c r="AL924" i="29"/>
  <c r="AK924" i="29"/>
  <c r="AJ924" i="29"/>
  <c r="AS923" i="29"/>
  <c r="AR923" i="29"/>
  <c r="AQ923" i="29"/>
  <c r="AP923" i="29"/>
  <c r="AM923" i="29"/>
  <c r="AL923" i="29"/>
  <c r="AK923" i="29"/>
  <c r="AJ923" i="29"/>
  <c r="AS922" i="29"/>
  <c r="AR922" i="29"/>
  <c r="AQ922" i="29"/>
  <c r="AP922" i="29"/>
  <c r="AM922" i="29"/>
  <c r="AL922" i="29"/>
  <c r="AK922" i="29"/>
  <c r="AJ922" i="29"/>
  <c r="AS921" i="29"/>
  <c r="AR921" i="29"/>
  <c r="AQ921" i="29"/>
  <c r="AP921" i="29"/>
  <c r="AM921" i="29"/>
  <c r="AL921" i="29"/>
  <c r="AK921" i="29"/>
  <c r="AJ921" i="29"/>
  <c r="AS920" i="29"/>
  <c r="AR920" i="29"/>
  <c r="AQ920" i="29"/>
  <c r="AP920" i="29"/>
  <c r="AM920" i="29"/>
  <c r="AL920" i="29"/>
  <c r="AK920" i="29"/>
  <c r="AJ920" i="29"/>
  <c r="AS919" i="29"/>
  <c r="AR919" i="29"/>
  <c r="AQ919" i="29"/>
  <c r="AP919" i="29"/>
  <c r="AM919" i="29"/>
  <c r="AL919" i="29"/>
  <c r="AK919" i="29"/>
  <c r="AJ919" i="29"/>
  <c r="AS918" i="29"/>
  <c r="AR918" i="29"/>
  <c r="AQ918" i="29"/>
  <c r="AP918" i="29"/>
  <c r="AM918" i="29"/>
  <c r="AL918" i="29"/>
  <c r="AK918" i="29"/>
  <c r="AJ918" i="29"/>
  <c r="AS917" i="29"/>
  <c r="AR917" i="29"/>
  <c r="AQ917" i="29"/>
  <c r="AP917" i="29"/>
  <c r="AM917" i="29"/>
  <c r="AL917" i="29"/>
  <c r="AK917" i="29"/>
  <c r="AJ917" i="29"/>
  <c r="AS916" i="29"/>
  <c r="AR916" i="29"/>
  <c r="AQ916" i="29"/>
  <c r="AP916" i="29"/>
  <c r="AM916" i="29"/>
  <c r="AL916" i="29"/>
  <c r="AK916" i="29"/>
  <c r="AJ916" i="29"/>
  <c r="R914" i="29"/>
  <c r="Q914" i="29"/>
  <c r="O914" i="29"/>
  <c r="N914" i="29"/>
  <c r="M914" i="29"/>
  <c r="L914" i="29"/>
  <c r="I914" i="29"/>
  <c r="H914" i="29"/>
  <c r="F914" i="29"/>
  <c r="E914" i="29"/>
  <c r="D914" i="29"/>
  <c r="C914" i="29"/>
  <c r="P908" i="29"/>
  <c r="G908" i="29"/>
  <c r="AS907" i="29"/>
  <c r="AR907" i="29"/>
  <c r="AQ907" i="29"/>
  <c r="AP907" i="29"/>
  <c r="AM907" i="29"/>
  <c r="AL907" i="29"/>
  <c r="AK907" i="29"/>
  <c r="AJ907" i="29"/>
  <c r="Q907" i="29"/>
  <c r="R907" i="29" s="1"/>
  <c r="P907" i="29"/>
  <c r="H907" i="29"/>
  <c r="I907" i="29" s="1"/>
  <c r="G907" i="29"/>
  <c r="AS906" i="29"/>
  <c r="AR906" i="29"/>
  <c r="AQ906" i="29"/>
  <c r="AP906" i="29"/>
  <c r="AM906" i="29"/>
  <c r="AL906" i="29"/>
  <c r="AK906" i="29"/>
  <c r="AJ906" i="29"/>
  <c r="P906" i="29"/>
  <c r="Q906" i="29" s="1"/>
  <c r="R906" i="29" s="1"/>
  <c r="H906" i="29"/>
  <c r="I906" i="29" s="1"/>
  <c r="G906" i="29"/>
  <c r="AS905" i="29"/>
  <c r="AR905" i="29"/>
  <c r="AQ905" i="29"/>
  <c r="AP905" i="29"/>
  <c r="AM905" i="29"/>
  <c r="AL905" i="29"/>
  <c r="AK905" i="29"/>
  <c r="AJ905" i="29"/>
  <c r="P905" i="29"/>
  <c r="G905" i="29"/>
  <c r="H905" i="29" s="1"/>
  <c r="I905" i="29" s="1"/>
  <c r="AS904" i="29"/>
  <c r="AR904" i="29"/>
  <c r="AQ904" i="29"/>
  <c r="AP904" i="29"/>
  <c r="AM904" i="29"/>
  <c r="AL904" i="29"/>
  <c r="AK904" i="29"/>
  <c r="AJ904" i="29"/>
  <c r="P904" i="29"/>
  <c r="Q904" i="29" s="1"/>
  <c r="R904" i="29" s="1"/>
  <c r="G904" i="29"/>
  <c r="H904" i="29" s="1"/>
  <c r="I904" i="29" s="1"/>
  <c r="AS903" i="29"/>
  <c r="AR903" i="29"/>
  <c r="AQ903" i="29"/>
  <c r="AP903" i="29"/>
  <c r="AM903" i="29"/>
  <c r="AL903" i="29"/>
  <c r="AK903" i="29"/>
  <c r="AJ903" i="29"/>
  <c r="Q903" i="29"/>
  <c r="R903" i="29" s="1"/>
  <c r="P903" i="29"/>
  <c r="G903" i="29"/>
  <c r="AS902" i="29"/>
  <c r="AR902" i="29"/>
  <c r="AQ902" i="29"/>
  <c r="AP902" i="29"/>
  <c r="AM902" i="29"/>
  <c r="AL902" i="29"/>
  <c r="AK902" i="29"/>
  <c r="AJ902" i="29"/>
  <c r="P902" i="29"/>
  <c r="Q902" i="29" s="1"/>
  <c r="R902" i="29" s="1"/>
  <c r="G902" i="29"/>
  <c r="H902" i="29" s="1"/>
  <c r="I902" i="29" s="1"/>
  <c r="AS901" i="29"/>
  <c r="AR901" i="29"/>
  <c r="AQ901" i="29"/>
  <c r="AP901" i="29"/>
  <c r="AM901" i="29"/>
  <c r="AL901" i="29"/>
  <c r="AK901" i="29"/>
  <c r="AJ901" i="29"/>
  <c r="P901" i="29"/>
  <c r="Q901" i="29" s="1"/>
  <c r="R901" i="29" s="1"/>
  <c r="H901" i="29"/>
  <c r="I901" i="29" s="1"/>
  <c r="G901" i="29"/>
  <c r="AS900" i="29"/>
  <c r="AR900" i="29"/>
  <c r="AQ900" i="29"/>
  <c r="AP900" i="29"/>
  <c r="AM900" i="29"/>
  <c r="AL900" i="29"/>
  <c r="AK900" i="29"/>
  <c r="AJ900" i="29"/>
  <c r="P900" i="29"/>
  <c r="Q900" i="29" s="1"/>
  <c r="R900" i="29" s="1"/>
  <c r="H900" i="29"/>
  <c r="I900" i="29" s="1"/>
  <c r="G900" i="29"/>
  <c r="AS899" i="29"/>
  <c r="AR899" i="29"/>
  <c r="AQ899" i="29"/>
  <c r="AP899" i="29"/>
  <c r="AM899" i="29"/>
  <c r="AL899" i="29"/>
  <c r="AK899" i="29"/>
  <c r="AJ899" i="29"/>
  <c r="P899" i="29"/>
  <c r="Q899" i="29" s="1"/>
  <c r="R899" i="29" s="1"/>
  <c r="G899" i="29"/>
  <c r="H899" i="29" s="1"/>
  <c r="I899" i="29" s="1"/>
  <c r="AS898" i="29"/>
  <c r="AR898" i="29"/>
  <c r="AQ898" i="29"/>
  <c r="AP898" i="29"/>
  <c r="AM898" i="29"/>
  <c r="AL898" i="29"/>
  <c r="AK898" i="29"/>
  <c r="AJ898" i="29"/>
  <c r="P898" i="29"/>
  <c r="G898" i="29"/>
  <c r="H898" i="29" s="1"/>
  <c r="I898" i="29" s="1"/>
  <c r="AS897" i="29"/>
  <c r="AR897" i="29"/>
  <c r="AQ897" i="29"/>
  <c r="AP897" i="29"/>
  <c r="AM897" i="29"/>
  <c r="AL897" i="29"/>
  <c r="AK897" i="29"/>
  <c r="AJ897" i="29"/>
  <c r="P897" i="29"/>
  <c r="Q897" i="29" s="1"/>
  <c r="R897" i="29" s="1"/>
  <c r="G897" i="29"/>
  <c r="H897" i="29" s="1"/>
  <c r="I897" i="29" s="1"/>
  <c r="AS896" i="29"/>
  <c r="AR896" i="29"/>
  <c r="AQ896" i="29"/>
  <c r="AP896" i="29"/>
  <c r="AM896" i="29"/>
  <c r="AL896" i="29"/>
  <c r="AK896" i="29"/>
  <c r="AJ896" i="29"/>
  <c r="Q896" i="29"/>
  <c r="R896" i="29" s="1"/>
  <c r="P896" i="29"/>
  <c r="G896" i="29"/>
  <c r="H896" i="29" s="1"/>
  <c r="I896" i="29" s="1"/>
  <c r="AS895" i="29"/>
  <c r="AR895" i="29"/>
  <c r="AQ895" i="29"/>
  <c r="AP895" i="29"/>
  <c r="AM895" i="29"/>
  <c r="AL895" i="29"/>
  <c r="AK895" i="29"/>
  <c r="AJ895" i="29"/>
  <c r="Q895" i="29"/>
  <c r="R895" i="29" s="1"/>
  <c r="P895" i="29"/>
  <c r="G895" i="29"/>
  <c r="H895" i="29" s="1"/>
  <c r="I895" i="29" s="1"/>
  <c r="AS894" i="29"/>
  <c r="AR894" i="29"/>
  <c r="AQ894" i="29"/>
  <c r="AP894" i="29"/>
  <c r="AM894" i="29"/>
  <c r="AL894" i="29"/>
  <c r="AK894" i="29"/>
  <c r="AJ894" i="29"/>
  <c r="P894" i="29"/>
  <c r="Q894" i="29" s="1"/>
  <c r="R894" i="29" s="1"/>
  <c r="G894" i="29"/>
  <c r="H894" i="29" s="1"/>
  <c r="I894" i="29" s="1"/>
  <c r="AS893" i="29"/>
  <c r="AR893" i="29"/>
  <c r="AQ893" i="29"/>
  <c r="AP893" i="29"/>
  <c r="AM893" i="29"/>
  <c r="AL893" i="29"/>
  <c r="AK893" i="29"/>
  <c r="AJ893" i="29"/>
  <c r="P893" i="29"/>
  <c r="G893" i="29"/>
  <c r="AS892" i="29"/>
  <c r="AR892" i="29"/>
  <c r="AQ892" i="29"/>
  <c r="AP892" i="29"/>
  <c r="AM892" i="29"/>
  <c r="AL892" i="29"/>
  <c r="AK892" i="29"/>
  <c r="AJ892" i="29"/>
  <c r="P892" i="29"/>
  <c r="Q892" i="29" s="1"/>
  <c r="R892" i="29" s="1"/>
  <c r="G892" i="29"/>
  <c r="H892" i="29" s="1"/>
  <c r="I892" i="29" s="1"/>
  <c r="AS891" i="29"/>
  <c r="AR891" i="29"/>
  <c r="AQ891" i="29"/>
  <c r="AP891" i="29"/>
  <c r="AM891" i="29"/>
  <c r="AL891" i="29"/>
  <c r="AK891" i="29"/>
  <c r="AJ891" i="29"/>
  <c r="Q891" i="29"/>
  <c r="R891" i="29" s="1"/>
  <c r="P891" i="29"/>
  <c r="G891" i="29"/>
  <c r="AS890" i="29"/>
  <c r="AR890" i="29"/>
  <c r="AQ890" i="29"/>
  <c r="AP890" i="29"/>
  <c r="AM890" i="29"/>
  <c r="AL890" i="29"/>
  <c r="AK890" i="29"/>
  <c r="AJ890" i="29"/>
  <c r="Q890" i="29"/>
  <c r="R890" i="29" s="1"/>
  <c r="P890" i="29"/>
  <c r="P886" i="29" s="1"/>
  <c r="G890" i="29"/>
  <c r="H890" i="29" s="1"/>
  <c r="I890" i="29" s="1"/>
  <c r="AS889" i="29"/>
  <c r="AR889" i="29"/>
  <c r="AQ889" i="29"/>
  <c r="AP889" i="29"/>
  <c r="AM889" i="29"/>
  <c r="AL889" i="29"/>
  <c r="AK889" i="29"/>
  <c r="AJ889" i="29"/>
  <c r="AS888" i="29"/>
  <c r="AR888" i="29"/>
  <c r="AQ888" i="29"/>
  <c r="AP888" i="29"/>
  <c r="AM888" i="29"/>
  <c r="AL888" i="29"/>
  <c r="AK888" i="29"/>
  <c r="AJ888" i="29"/>
  <c r="AS887" i="29"/>
  <c r="AR887" i="29"/>
  <c r="AQ887" i="29"/>
  <c r="AP887" i="29"/>
  <c r="AM887" i="29"/>
  <c r="AL887" i="29"/>
  <c r="AK887" i="29"/>
  <c r="AJ887" i="29"/>
  <c r="AS886" i="29"/>
  <c r="AR886" i="29"/>
  <c r="AQ886" i="29"/>
  <c r="AP886" i="29"/>
  <c r="AM886" i="29"/>
  <c r="AL886" i="29"/>
  <c r="AK886" i="29"/>
  <c r="AJ886" i="29"/>
  <c r="Q886" i="29"/>
  <c r="R886" i="29" s="1"/>
  <c r="AS885" i="29"/>
  <c r="AR885" i="29"/>
  <c r="AQ885" i="29"/>
  <c r="AP885" i="29"/>
  <c r="AM885" i="29"/>
  <c r="AL885" i="29"/>
  <c r="AK885" i="29"/>
  <c r="AJ885" i="29"/>
  <c r="R883" i="29"/>
  <c r="Q883" i="29"/>
  <c r="O883" i="29"/>
  <c r="N883" i="29"/>
  <c r="M883" i="29"/>
  <c r="L883" i="29"/>
  <c r="I883" i="29"/>
  <c r="H883" i="29"/>
  <c r="F883" i="29"/>
  <c r="E883" i="29"/>
  <c r="D883" i="29"/>
  <c r="C883" i="29"/>
  <c r="K881" i="29"/>
  <c r="B881" i="29"/>
  <c r="P878" i="29"/>
  <c r="G878" i="29"/>
  <c r="AS877" i="29"/>
  <c r="AR877" i="29"/>
  <c r="AQ877" i="29"/>
  <c r="AP877" i="29"/>
  <c r="AM877" i="29"/>
  <c r="AL877" i="29"/>
  <c r="AK877" i="29"/>
  <c r="AJ877" i="29"/>
  <c r="P877" i="29"/>
  <c r="Q877" i="29" s="1"/>
  <c r="R877" i="29" s="1"/>
  <c r="G877" i="29"/>
  <c r="AS876" i="29"/>
  <c r="AR876" i="29"/>
  <c r="AQ876" i="29"/>
  <c r="AP876" i="29"/>
  <c r="AM876" i="29"/>
  <c r="AL876" i="29"/>
  <c r="AK876" i="29"/>
  <c r="AJ876" i="29"/>
  <c r="P876" i="29"/>
  <c r="Q876" i="29" s="1"/>
  <c r="R876" i="29" s="1"/>
  <c r="G876" i="29"/>
  <c r="H876" i="29" s="1"/>
  <c r="I876" i="29" s="1"/>
  <c r="AS875" i="29"/>
  <c r="AR875" i="29"/>
  <c r="AQ875" i="29"/>
  <c r="AP875" i="29"/>
  <c r="AM875" i="29"/>
  <c r="AL875" i="29"/>
  <c r="AK875" i="29"/>
  <c r="AJ875" i="29"/>
  <c r="Q875" i="29"/>
  <c r="R875" i="29" s="1"/>
  <c r="P875" i="29"/>
  <c r="G875" i="29"/>
  <c r="H875" i="29" s="1"/>
  <c r="I875" i="29" s="1"/>
  <c r="AS874" i="29"/>
  <c r="AR874" i="29"/>
  <c r="AQ874" i="29"/>
  <c r="AP874" i="29"/>
  <c r="AM874" i="29"/>
  <c r="AL874" i="29"/>
  <c r="AK874" i="29"/>
  <c r="AJ874" i="29"/>
  <c r="P874" i="29"/>
  <c r="Q874" i="29" s="1"/>
  <c r="R874" i="29" s="1"/>
  <c r="G874" i="29"/>
  <c r="H874" i="29" s="1"/>
  <c r="I874" i="29" s="1"/>
  <c r="AS873" i="29"/>
  <c r="AR873" i="29"/>
  <c r="AQ873" i="29"/>
  <c r="AP873" i="29"/>
  <c r="AM873" i="29"/>
  <c r="AL873" i="29"/>
  <c r="AK873" i="29"/>
  <c r="AJ873" i="29"/>
  <c r="P873" i="29"/>
  <c r="Q873" i="29" s="1"/>
  <c r="R873" i="29" s="1"/>
  <c r="G873" i="29"/>
  <c r="H873" i="29" s="1"/>
  <c r="I873" i="29" s="1"/>
  <c r="AS872" i="29"/>
  <c r="AR872" i="29"/>
  <c r="AQ872" i="29"/>
  <c r="AP872" i="29"/>
  <c r="AM872" i="29"/>
  <c r="AL872" i="29"/>
  <c r="AK872" i="29"/>
  <c r="AJ872" i="29"/>
  <c r="P872" i="29"/>
  <c r="Q872" i="29" s="1"/>
  <c r="R872" i="29" s="1"/>
  <c r="I872" i="29"/>
  <c r="H872" i="29"/>
  <c r="G872" i="29"/>
  <c r="AS871" i="29"/>
  <c r="AR871" i="29"/>
  <c r="AQ871" i="29"/>
  <c r="AP871" i="29"/>
  <c r="AM871" i="29"/>
  <c r="AL871" i="29"/>
  <c r="AK871" i="29"/>
  <c r="AJ871" i="29"/>
  <c r="P871" i="29"/>
  <c r="Q871" i="29" s="1"/>
  <c r="R871" i="29" s="1"/>
  <c r="G871" i="29"/>
  <c r="AS870" i="29"/>
  <c r="AR870" i="29"/>
  <c r="AQ870" i="29"/>
  <c r="AP870" i="29"/>
  <c r="AM870" i="29"/>
  <c r="AL870" i="29"/>
  <c r="AK870" i="29"/>
  <c r="AJ870" i="29"/>
  <c r="P870" i="29"/>
  <c r="Q870" i="29" s="1"/>
  <c r="R870" i="29" s="1"/>
  <c r="G870" i="29"/>
  <c r="H870" i="29" s="1"/>
  <c r="I870" i="29" s="1"/>
  <c r="AS869" i="29"/>
  <c r="AR869" i="29"/>
  <c r="AQ869" i="29"/>
  <c r="AP869" i="29"/>
  <c r="AM869" i="29"/>
  <c r="AL869" i="29"/>
  <c r="AK869" i="29"/>
  <c r="AJ869" i="29"/>
  <c r="P869" i="29"/>
  <c r="Q869" i="29" s="1"/>
  <c r="R869" i="29" s="1"/>
  <c r="H869" i="29"/>
  <c r="I869" i="29" s="1"/>
  <c r="G869" i="29"/>
  <c r="AS868" i="29"/>
  <c r="AR868" i="29"/>
  <c r="AQ868" i="29"/>
  <c r="AP868" i="29"/>
  <c r="AM868" i="29"/>
  <c r="AL868" i="29"/>
  <c r="AK868" i="29"/>
  <c r="AJ868" i="29"/>
  <c r="P868" i="29"/>
  <c r="Q868" i="29" s="1"/>
  <c r="R868" i="29" s="1"/>
  <c r="H868" i="29"/>
  <c r="I868" i="29" s="1"/>
  <c r="G868" i="29"/>
  <c r="AS867" i="29"/>
  <c r="AR867" i="29"/>
  <c r="AQ867" i="29"/>
  <c r="AP867" i="29"/>
  <c r="AM867" i="29"/>
  <c r="AL867" i="29"/>
  <c r="AK867" i="29"/>
  <c r="AJ867" i="29"/>
  <c r="P867" i="29"/>
  <c r="Q867" i="29" s="1"/>
  <c r="R867" i="29" s="1"/>
  <c r="G867" i="29"/>
  <c r="H867" i="29" s="1"/>
  <c r="I867" i="29" s="1"/>
  <c r="AS866" i="29"/>
  <c r="AR866" i="29"/>
  <c r="AQ866" i="29"/>
  <c r="AP866" i="29"/>
  <c r="AM866" i="29"/>
  <c r="AL866" i="29"/>
  <c r="AK866" i="29"/>
  <c r="AJ866" i="29"/>
  <c r="P866" i="29"/>
  <c r="Q866" i="29" s="1"/>
  <c r="R866" i="29" s="1"/>
  <c r="G866" i="29"/>
  <c r="H866" i="29" s="1"/>
  <c r="I866" i="29" s="1"/>
  <c r="AS865" i="29"/>
  <c r="AR865" i="29"/>
  <c r="AQ865" i="29"/>
  <c r="AP865" i="29"/>
  <c r="AM865" i="29"/>
  <c r="AL865" i="29"/>
  <c r="AK865" i="29"/>
  <c r="AJ865" i="29"/>
  <c r="Q865" i="29"/>
  <c r="R865" i="29" s="1"/>
  <c r="P865" i="29"/>
  <c r="G865" i="29"/>
  <c r="AS864" i="29"/>
  <c r="AR864" i="29"/>
  <c r="AQ864" i="29"/>
  <c r="AP864" i="29"/>
  <c r="AM864" i="29"/>
  <c r="AL864" i="29"/>
  <c r="AK864" i="29"/>
  <c r="AJ864" i="29"/>
  <c r="Q864" i="29"/>
  <c r="R864" i="29" s="1"/>
  <c r="P864" i="29"/>
  <c r="G864" i="29"/>
  <c r="H864" i="29" s="1"/>
  <c r="I864" i="29" s="1"/>
  <c r="AS863" i="29"/>
  <c r="AR863" i="29"/>
  <c r="AQ863" i="29"/>
  <c r="AP863" i="29"/>
  <c r="AM863" i="29"/>
  <c r="AL863" i="29"/>
  <c r="AK863" i="29"/>
  <c r="AJ863" i="29"/>
  <c r="Q863" i="29"/>
  <c r="R863" i="29" s="1"/>
  <c r="P863" i="29"/>
  <c r="G863" i="29"/>
  <c r="H863" i="29" s="1"/>
  <c r="I863" i="29" s="1"/>
  <c r="AS862" i="29"/>
  <c r="AR862" i="29"/>
  <c r="AQ862" i="29"/>
  <c r="AP862" i="29"/>
  <c r="AM862" i="29"/>
  <c r="AL862" i="29"/>
  <c r="AK862" i="29"/>
  <c r="AJ862" i="29"/>
  <c r="P862" i="29"/>
  <c r="Q862" i="29" s="1"/>
  <c r="R862" i="29" s="1"/>
  <c r="G862" i="29"/>
  <c r="H862" i="29" s="1"/>
  <c r="I862" i="29" s="1"/>
  <c r="AS861" i="29"/>
  <c r="AR861" i="29"/>
  <c r="AQ861" i="29"/>
  <c r="AP861" i="29"/>
  <c r="AM861" i="29"/>
  <c r="AL861" i="29"/>
  <c r="AK861" i="29"/>
  <c r="AJ861" i="29"/>
  <c r="R861" i="29"/>
  <c r="Q861" i="29"/>
  <c r="P861" i="29"/>
  <c r="G861" i="29"/>
  <c r="G856" i="29" s="1"/>
  <c r="H856" i="29" s="1"/>
  <c r="I856" i="29" s="1"/>
  <c r="AS860" i="29"/>
  <c r="AR860" i="29"/>
  <c r="AQ860" i="29"/>
  <c r="AP860" i="29"/>
  <c r="AM860" i="29"/>
  <c r="AL860" i="29"/>
  <c r="AK860" i="29"/>
  <c r="AJ860" i="29"/>
  <c r="R860" i="29"/>
  <c r="Q860" i="29"/>
  <c r="P860" i="29"/>
  <c r="G860" i="29"/>
  <c r="H860" i="29" s="1"/>
  <c r="I860" i="29" s="1"/>
  <c r="AS859" i="29"/>
  <c r="AR859" i="29"/>
  <c r="AQ859" i="29"/>
  <c r="AP859" i="29"/>
  <c r="AM859" i="29"/>
  <c r="AL859" i="29"/>
  <c r="AK859" i="29"/>
  <c r="AJ859" i="29"/>
  <c r="AS858" i="29"/>
  <c r="AR858" i="29"/>
  <c r="AQ858" i="29"/>
  <c r="AP858" i="29"/>
  <c r="AM858" i="29"/>
  <c r="AL858" i="29"/>
  <c r="AK858" i="29"/>
  <c r="AJ858" i="29"/>
  <c r="AS857" i="29"/>
  <c r="AR857" i="29"/>
  <c r="AQ857" i="29"/>
  <c r="AP857" i="29"/>
  <c r="AM857" i="29"/>
  <c r="AL857" i="29"/>
  <c r="AK857" i="29"/>
  <c r="AJ857" i="29"/>
  <c r="AS856" i="29"/>
  <c r="AR856" i="29"/>
  <c r="AQ856" i="29"/>
  <c r="AP856" i="29"/>
  <c r="AM856" i="29"/>
  <c r="AL856" i="29"/>
  <c r="AK856" i="29"/>
  <c r="AJ856" i="29"/>
  <c r="AS855" i="29"/>
  <c r="AR855" i="29"/>
  <c r="AQ855" i="29"/>
  <c r="AP855" i="29"/>
  <c r="AM855" i="29"/>
  <c r="AL855" i="29"/>
  <c r="AK855" i="29"/>
  <c r="AJ855" i="29"/>
  <c r="R853" i="29"/>
  <c r="Q853" i="29"/>
  <c r="O853" i="29"/>
  <c r="N853" i="29"/>
  <c r="M853" i="29"/>
  <c r="L853" i="29"/>
  <c r="I853" i="29"/>
  <c r="H853" i="29"/>
  <c r="F853" i="29"/>
  <c r="E853" i="29"/>
  <c r="D853" i="29"/>
  <c r="C853" i="29"/>
  <c r="K851" i="29"/>
  <c r="B851" i="29"/>
  <c r="AS847" i="29"/>
  <c r="AR847" i="29"/>
  <c r="AQ847" i="29"/>
  <c r="AP847" i="29"/>
  <c r="AM847" i="29"/>
  <c r="AL847" i="29"/>
  <c r="AK847" i="29"/>
  <c r="AJ847" i="29"/>
  <c r="AS846" i="29"/>
  <c r="AR846" i="29"/>
  <c r="AQ846" i="29"/>
  <c r="AP846" i="29"/>
  <c r="AM846" i="29"/>
  <c r="AL846" i="29"/>
  <c r="AK846" i="29"/>
  <c r="AJ846" i="29"/>
  <c r="AS845" i="29"/>
  <c r="AR845" i="29"/>
  <c r="AQ845" i="29"/>
  <c r="AP845" i="29"/>
  <c r="AM845" i="29"/>
  <c r="AL845" i="29"/>
  <c r="AK845" i="29"/>
  <c r="AJ845" i="29"/>
  <c r="AS844" i="29"/>
  <c r="AR844" i="29"/>
  <c r="AQ844" i="29"/>
  <c r="AP844" i="29"/>
  <c r="AM844" i="29"/>
  <c r="AL844" i="29"/>
  <c r="AK844" i="29"/>
  <c r="AJ844" i="29"/>
  <c r="AS843" i="29"/>
  <c r="AR843" i="29"/>
  <c r="AQ843" i="29"/>
  <c r="AP843" i="29"/>
  <c r="AM843" i="29"/>
  <c r="AL843" i="29"/>
  <c r="AK843" i="29"/>
  <c r="AJ843" i="29"/>
  <c r="AS842" i="29"/>
  <c r="AR842" i="29"/>
  <c r="AQ842" i="29"/>
  <c r="AP842" i="29"/>
  <c r="AM842" i="29"/>
  <c r="AL842" i="29"/>
  <c r="AK842" i="29"/>
  <c r="AJ842" i="29"/>
  <c r="AS841" i="29"/>
  <c r="AR841" i="29"/>
  <c r="AQ841" i="29"/>
  <c r="AP841" i="29"/>
  <c r="AM841" i="29"/>
  <c r="AL841" i="29"/>
  <c r="AK841" i="29"/>
  <c r="AJ841" i="29"/>
  <c r="AS840" i="29"/>
  <c r="AR840" i="29"/>
  <c r="AQ840" i="29"/>
  <c r="AP840" i="29"/>
  <c r="AM840" i="29"/>
  <c r="AL840" i="29"/>
  <c r="AK840" i="29"/>
  <c r="AJ840" i="29"/>
  <c r="AS839" i="29"/>
  <c r="AR839" i="29"/>
  <c r="AQ839" i="29"/>
  <c r="AP839" i="29"/>
  <c r="AM839" i="29"/>
  <c r="AL839" i="29"/>
  <c r="AK839" i="29"/>
  <c r="AJ839" i="29"/>
  <c r="AS838" i="29"/>
  <c r="AR838" i="29"/>
  <c r="AQ838" i="29"/>
  <c r="AP838" i="29"/>
  <c r="AM838" i="29"/>
  <c r="AL838" i="29"/>
  <c r="AK838" i="29"/>
  <c r="AJ838" i="29"/>
  <c r="AS837" i="29"/>
  <c r="AR837" i="29"/>
  <c r="AQ837" i="29"/>
  <c r="AP837" i="29"/>
  <c r="AM837" i="29"/>
  <c r="AL837" i="29"/>
  <c r="AK837" i="29"/>
  <c r="AJ837" i="29"/>
  <c r="AS836" i="29"/>
  <c r="AR836" i="29"/>
  <c r="AQ836" i="29"/>
  <c r="AP836" i="29"/>
  <c r="AM836" i="29"/>
  <c r="AL836" i="29"/>
  <c r="AK836" i="29"/>
  <c r="AJ836" i="29"/>
  <c r="AS835" i="29"/>
  <c r="AR835" i="29"/>
  <c r="AQ835" i="29"/>
  <c r="AP835" i="29"/>
  <c r="AM835" i="29"/>
  <c r="AL835" i="29"/>
  <c r="AK835" i="29"/>
  <c r="AJ835" i="29"/>
  <c r="AS834" i="29"/>
  <c r="AR834" i="29"/>
  <c r="AQ834" i="29"/>
  <c r="AP834" i="29"/>
  <c r="AM834" i="29"/>
  <c r="AL834" i="29"/>
  <c r="AK834" i="29"/>
  <c r="AJ834" i="29"/>
  <c r="AS833" i="29"/>
  <c r="AR833" i="29"/>
  <c r="AQ833" i="29"/>
  <c r="AP833" i="29"/>
  <c r="AM833" i="29"/>
  <c r="AL833" i="29"/>
  <c r="AK833" i="29"/>
  <c r="AJ833" i="29"/>
  <c r="AS832" i="29"/>
  <c r="AR832" i="29"/>
  <c r="AQ832" i="29"/>
  <c r="AP832" i="29"/>
  <c r="AM832" i="29"/>
  <c r="AL832" i="29"/>
  <c r="AK832" i="29"/>
  <c r="AJ832" i="29"/>
  <c r="AS831" i="29"/>
  <c r="AR831" i="29"/>
  <c r="AQ831" i="29"/>
  <c r="AP831" i="29"/>
  <c r="AM831" i="29"/>
  <c r="AL831" i="29"/>
  <c r="AK831" i="29"/>
  <c r="AJ831" i="29"/>
  <c r="AS830" i="29"/>
  <c r="AR830" i="29"/>
  <c r="AQ830" i="29"/>
  <c r="AP830" i="29"/>
  <c r="AM830" i="29"/>
  <c r="AL830" i="29"/>
  <c r="AK830" i="29"/>
  <c r="AJ830" i="29"/>
  <c r="AS829" i="29"/>
  <c r="AR829" i="29"/>
  <c r="AQ829" i="29"/>
  <c r="AP829" i="29"/>
  <c r="AM829" i="29"/>
  <c r="AL829" i="29"/>
  <c r="AK829" i="29"/>
  <c r="AJ829" i="29"/>
  <c r="AS828" i="29"/>
  <c r="AR828" i="29"/>
  <c r="AQ828" i="29"/>
  <c r="AP828" i="29"/>
  <c r="AM828" i="29"/>
  <c r="AL828" i="29"/>
  <c r="AK828" i="29"/>
  <c r="AJ828" i="29"/>
  <c r="AS827" i="29"/>
  <c r="AR827" i="29"/>
  <c r="AQ827" i="29"/>
  <c r="AP827" i="29"/>
  <c r="AM827" i="29"/>
  <c r="AL827" i="29"/>
  <c r="AK827" i="29"/>
  <c r="AJ827" i="29"/>
  <c r="AS826" i="29"/>
  <c r="AR826" i="29"/>
  <c r="AQ826" i="29"/>
  <c r="AP826" i="29"/>
  <c r="AM826" i="29"/>
  <c r="AL826" i="29"/>
  <c r="AK826" i="29"/>
  <c r="AJ826" i="29"/>
  <c r="AS825" i="29"/>
  <c r="AR825" i="29"/>
  <c r="AQ825" i="29"/>
  <c r="AP825" i="29"/>
  <c r="AM825" i="29"/>
  <c r="AL825" i="29"/>
  <c r="AK825" i="29"/>
  <c r="AJ825" i="29"/>
  <c r="R823" i="29"/>
  <c r="Q823" i="29"/>
  <c r="O823" i="29"/>
  <c r="N823" i="29"/>
  <c r="M823" i="29"/>
  <c r="L823" i="29"/>
  <c r="I823" i="29"/>
  <c r="H823" i="29"/>
  <c r="F823" i="29"/>
  <c r="E823" i="29"/>
  <c r="D823" i="29"/>
  <c r="C823" i="29"/>
  <c r="P817" i="29"/>
  <c r="G817" i="29"/>
  <c r="AS816" i="29"/>
  <c r="AR816" i="29"/>
  <c r="AQ816" i="29"/>
  <c r="AP816" i="29"/>
  <c r="AM816" i="29"/>
  <c r="AL816" i="29"/>
  <c r="AK816" i="29"/>
  <c r="AJ816" i="29"/>
  <c r="P816" i="29"/>
  <c r="Q816" i="29" s="1"/>
  <c r="R816" i="29" s="1"/>
  <c r="G816" i="29"/>
  <c r="H816" i="29" s="1"/>
  <c r="I816" i="29" s="1"/>
  <c r="AS815" i="29"/>
  <c r="AR815" i="29"/>
  <c r="AQ815" i="29"/>
  <c r="AP815" i="29"/>
  <c r="AM815" i="29"/>
  <c r="AL815" i="29"/>
  <c r="AK815" i="29"/>
  <c r="AJ815" i="29"/>
  <c r="Q815" i="29"/>
  <c r="R815" i="29" s="1"/>
  <c r="P815" i="29"/>
  <c r="G815" i="29"/>
  <c r="AS814" i="29"/>
  <c r="AR814" i="29"/>
  <c r="AQ814" i="29"/>
  <c r="AP814" i="29"/>
  <c r="AM814" i="29"/>
  <c r="AL814" i="29"/>
  <c r="AK814" i="29"/>
  <c r="AJ814" i="29"/>
  <c r="P814" i="29"/>
  <c r="Q814" i="29" s="1"/>
  <c r="R814" i="29" s="1"/>
  <c r="G814" i="29"/>
  <c r="H814" i="29" s="1"/>
  <c r="I814" i="29" s="1"/>
  <c r="AS813" i="29"/>
  <c r="AR813" i="29"/>
  <c r="AQ813" i="29"/>
  <c r="AP813" i="29"/>
  <c r="AM813" i="29"/>
  <c r="AL813" i="29"/>
  <c r="AK813" i="29"/>
  <c r="AJ813" i="29"/>
  <c r="P813" i="29"/>
  <c r="G813" i="29"/>
  <c r="H813" i="29" s="1"/>
  <c r="I813" i="29" s="1"/>
  <c r="AS812" i="29"/>
  <c r="AR812" i="29"/>
  <c r="AQ812" i="29"/>
  <c r="AP812" i="29"/>
  <c r="AM812" i="29"/>
  <c r="AL812" i="29"/>
  <c r="AK812" i="29"/>
  <c r="AJ812" i="29"/>
  <c r="P812" i="29"/>
  <c r="Q812" i="29" s="1"/>
  <c r="R812" i="29" s="1"/>
  <c r="G812" i="29"/>
  <c r="H812" i="29" s="1"/>
  <c r="I812" i="29" s="1"/>
  <c r="AS811" i="29"/>
  <c r="AR811" i="29"/>
  <c r="AQ811" i="29"/>
  <c r="AP811" i="29"/>
  <c r="AM811" i="29"/>
  <c r="AL811" i="29"/>
  <c r="AK811" i="29"/>
  <c r="AJ811" i="29"/>
  <c r="Q811" i="29"/>
  <c r="R811" i="29" s="1"/>
  <c r="P811" i="29"/>
  <c r="G811" i="29"/>
  <c r="H811" i="29" s="1"/>
  <c r="I811" i="29" s="1"/>
  <c r="AS810" i="29"/>
  <c r="AR810" i="29"/>
  <c r="AQ810" i="29"/>
  <c r="AP810" i="29"/>
  <c r="AM810" i="29"/>
  <c r="AL810" i="29"/>
  <c r="AK810" i="29"/>
  <c r="AJ810" i="29"/>
  <c r="P810" i="29"/>
  <c r="Q810" i="29" s="1"/>
  <c r="R810" i="29" s="1"/>
  <c r="G810" i="29"/>
  <c r="H810" i="29" s="1"/>
  <c r="I810" i="29" s="1"/>
  <c r="AS809" i="29"/>
  <c r="AR809" i="29"/>
  <c r="AQ809" i="29"/>
  <c r="AP809" i="29"/>
  <c r="AM809" i="29"/>
  <c r="AL809" i="29"/>
  <c r="AK809" i="29"/>
  <c r="AJ809" i="29"/>
  <c r="P809" i="29"/>
  <c r="Q809" i="29" s="1"/>
  <c r="R809" i="29" s="1"/>
  <c r="H809" i="29"/>
  <c r="I809" i="29" s="1"/>
  <c r="G809" i="29"/>
  <c r="AS808" i="29"/>
  <c r="AR808" i="29"/>
  <c r="AQ808" i="29"/>
  <c r="AP808" i="29"/>
  <c r="AM808" i="29"/>
  <c r="AL808" i="29"/>
  <c r="AK808" i="29"/>
  <c r="AJ808" i="29"/>
  <c r="P808" i="29"/>
  <c r="Q808" i="29" s="1"/>
  <c r="R808" i="29" s="1"/>
  <c r="H808" i="29"/>
  <c r="I808" i="29" s="1"/>
  <c r="G808" i="29"/>
  <c r="AS807" i="29"/>
  <c r="AR807" i="29"/>
  <c r="AQ807" i="29"/>
  <c r="AP807" i="29"/>
  <c r="AM807" i="29"/>
  <c r="AL807" i="29"/>
  <c r="AK807" i="29"/>
  <c r="AJ807" i="29"/>
  <c r="P807" i="29"/>
  <c r="Q807" i="29" s="1"/>
  <c r="R807" i="29" s="1"/>
  <c r="G807" i="29"/>
  <c r="H807" i="29" s="1"/>
  <c r="I807" i="29" s="1"/>
  <c r="AS806" i="29"/>
  <c r="AR806" i="29"/>
  <c r="AQ806" i="29"/>
  <c r="AP806" i="29"/>
  <c r="AM806" i="29"/>
  <c r="AL806" i="29"/>
  <c r="AK806" i="29"/>
  <c r="AJ806" i="29"/>
  <c r="P806" i="29"/>
  <c r="Q806" i="29" s="1"/>
  <c r="R806" i="29" s="1"/>
  <c r="G806" i="29"/>
  <c r="H806" i="29" s="1"/>
  <c r="I806" i="29" s="1"/>
  <c r="AS805" i="29"/>
  <c r="AR805" i="29"/>
  <c r="AQ805" i="29"/>
  <c r="AP805" i="29"/>
  <c r="AM805" i="29"/>
  <c r="AL805" i="29"/>
  <c r="AK805" i="29"/>
  <c r="AJ805" i="29"/>
  <c r="P805" i="29"/>
  <c r="Q805" i="29" s="1"/>
  <c r="R805" i="29" s="1"/>
  <c r="G805" i="29"/>
  <c r="H805" i="29" s="1"/>
  <c r="I805" i="29" s="1"/>
  <c r="AS804" i="29"/>
  <c r="AR804" i="29"/>
  <c r="AQ804" i="29"/>
  <c r="AP804" i="29"/>
  <c r="AM804" i="29"/>
  <c r="AL804" i="29"/>
  <c r="AK804" i="29"/>
  <c r="AJ804" i="29"/>
  <c r="Q804" i="29"/>
  <c r="R804" i="29" s="1"/>
  <c r="P804" i="29"/>
  <c r="G804" i="29"/>
  <c r="H804" i="29" s="1"/>
  <c r="I804" i="29" s="1"/>
  <c r="AS803" i="29"/>
  <c r="AR803" i="29"/>
  <c r="AQ803" i="29"/>
  <c r="AP803" i="29"/>
  <c r="AM803" i="29"/>
  <c r="AL803" i="29"/>
  <c r="AK803" i="29"/>
  <c r="AJ803" i="29"/>
  <c r="Q803" i="29"/>
  <c r="R803" i="29" s="1"/>
  <c r="P803" i="29"/>
  <c r="G803" i="29"/>
  <c r="H803" i="29" s="1"/>
  <c r="I803" i="29" s="1"/>
  <c r="AS802" i="29"/>
  <c r="AR802" i="29"/>
  <c r="AQ802" i="29"/>
  <c r="AP802" i="29"/>
  <c r="AM802" i="29"/>
  <c r="AL802" i="29"/>
  <c r="AK802" i="29"/>
  <c r="AJ802" i="29"/>
  <c r="P802" i="29"/>
  <c r="G802" i="29"/>
  <c r="H802" i="29" s="1"/>
  <c r="I802" i="29" s="1"/>
  <c r="AS801" i="29"/>
  <c r="AR801" i="29"/>
  <c r="AQ801" i="29"/>
  <c r="AP801" i="29"/>
  <c r="AM801" i="29"/>
  <c r="AL801" i="29"/>
  <c r="AK801" i="29"/>
  <c r="AJ801" i="29"/>
  <c r="P801" i="29"/>
  <c r="Q801" i="29" s="1"/>
  <c r="R801" i="29" s="1"/>
  <c r="G801" i="29"/>
  <c r="H801" i="29" s="1"/>
  <c r="I801" i="29" s="1"/>
  <c r="AS800" i="29"/>
  <c r="AR800" i="29"/>
  <c r="AQ800" i="29"/>
  <c r="AP800" i="29"/>
  <c r="AM800" i="29"/>
  <c r="AL800" i="29"/>
  <c r="AK800" i="29"/>
  <c r="AJ800" i="29"/>
  <c r="P800" i="29"/>
  <c r="Q800" i="29" s="1"/>
  <c r="R800" i="29" s="1"/>
  <c r="G800" i="29"/>
  <c r="H800" i="29" s="1"/>
  <c r="I800" i="29" s="1"/>
  <c r="AS799" i="29"/>
  <c r="AR799" i="29"/>
  <c r="AQ799" i="29"/>
  <c r="AP799" i="29"/>
  <c r="AM799" i="29"/>
  <c r="AL799" i="29"/>
  <c r="AK799" i="29"/>
  <c r="AJ799" i="29"/>
  <c r="Q799" i="29"/>
  <c r="R799" i="29" s="1"/>
  <c r="P799" i="29"/>
  <c r="G799" i="29"/>
  <c r="AS798" i="29"/>
  <c r="AR798" i="29"/>
  <c r="AQ798" i="29"/>
  <c r="AP798" i="29"/>
  <c r="AM798" i="29"/>
  <c r="AL798" i="29"/>
  <c r="AK798" i="29"/>
  <c r="AJ798" i="29"/>
  <c r="AS797" i="29"/>
  <c r="AR797" i="29"/>
  <c r="AQ797" i="29"/>
  <c r="AP797" i="29"/>
  <c r="AM797" i="29"/>
  <c r="AL797" i="29"/>
  <c r="AK797" i="29"/>
  <c r="AJ797" i="29"/>
  <c r="AS796" i="29"/>
  <c r="AR796" i="29"/>
  <c r="AQ796" i="29"/>
  <c r="AP796" i="29"/>
  <c r="AM796" i="29"/>
  <c r="AL796" i="29"/>
  <c r="AK796" i="29"/>
  <c r="AJ796" i="29"/>
  <c r="AS795" i="29"/>
  <c r="AR795" i="29"/>
  <c r="AQ795" i="29"/>
  <c r="AP795" i="29"/>
  <c r="AM795" i="29"/>
  <c r="AL795" i="29"/>
  <c r="AK795" i="29"/>
  <c r="AJ795" i="29"/>
  <c r="AS794" i="29"/>
  <c r="AR794" i="29"/>
  <c r="AQ794" i="29"/>
  <c r="AP794" i="29"/>
  <c r="AM794" i="29"/>
  <c r="AL794" i="29"/>
  <c r="AK794" i="29"/>
  <c r="AJ794" i="29"/>
  <c r="R792" i="29"/>
  <c r="Q792" i="29"/>
  <c r="O792" i="29"/>
  <c r="N792" i="29"/>
  <c r="M792" i="29"/>
  <c r="L792" i="29"/>
  <c r="I792" i="29"/>
  <c r="H792" i="29"/>
  <c r="F792" i="29"/>
  <c r="E792" i="29"/>
  <c r="D792" i="29"/>
  <c r="C792" i="29"/>
  <c r="K790" i="29"/>
  <c r="B790" i="29"/>
  <c r="P787" i="29"/>
  <c r="G787" i="29"/>
  <c r="AS786" i="29"/>
  <c r="AR786" i="29"/>
  <c r="AQ786" i="29"/>
  <c r="AP786" i="29"/>
  <c r="AM786" i="29"/>
  <c r="AL786" i="29"/>
  <c r="AK786" i="29"/>
  <c r="AJ786" i="29"/>
  <c r="Q786" i="29"/>
  <c r="R786" i="29" s="1"/>
  <c r="P786" i="29"/>
  <c r="G786" i="29"/>
  <c r="H786" i="29" s="1"/>
  <c r="I786" i="29" s="1"/>
  <c r="AS785" i="29"/>
  <c r="AR785" i="29"/>
  <c r="AQ785" i="29"/>
  <c r="AP785" i="29"/>
  <c r="AM785" i="29"/>
  <c r="AL785" i="29"/>
  <c r="AK785" i="29"/>
  <c r="AJ785" i="29"/>
  <c r="P785" i="29"/>
  <c r="Q785" i="29" s="1"/>
  <c r="R785" i="29" s="1"/>
  <c r="G785" i="29"/>
  <c r="AS784" i="29"/>
  <c r="AR784" i="29"/>
  <c r="AQ784" i="29"/>
  <c r="AP784" i="29"/>
  <c r="AM784" i="29"/>
  <c r="AL784" i="29"/>
  <c r="AK784" i="29"/>
  <c r="AJ784" i="29"/>
  <c r="Q784" i="29"/>
  <c r="R784" i="29" s="1"/>
  <c r="P784" i="29"/>
  <c r="G784" i="29"/>
  <c r="H784" i="29" s="1"/>
  <c r="I784" i="29" s="1"/>
  <c r="AS783" i="29"/>
  <c r="AR783" i="29"/>
  <c r="AQ783" i="29"/>
  <c r="AP783" i="29"/>
  <c r="AM783" i="29"/>
  <c r="AL783" i="29"/>
  <c r="AK783" i="29"/>
  <c r="AJ783" i="29"/>
  <c r="P783" i="29"/>
  <c r="Q783" i="29" s="1"/>
  <c r="R783" i="29" s="1"/>
  <c r="G783" i="29"/>
  <c r="AS782" i="29"/>
  <c r="AR782" i="29"/>
  <c r="AQ782" i="29"/>
  <c r="AP782" i="29"/>
  <c r="AM782" i="29"/>
  <c r="AL782" i="29"/>
  <c r="AK782" i="29"/>
  <c r="AJ782" i="29"/>
  <c r="P782" i="29"/>
  <c r="H782" i="29"/>
  <c r="I782" i="29" s="1"/>
  <c r="G782" i="29"/>
  <c r="AS781" i="29"/>
  <c r="AR781" i="29"/>
  <c r="AQ781" i="29"/>
  <c r="AP781" i="29"/>
  <c r="AM781" i="29"/>
  <c r="AL781" i="29"/>
  <c r="AK781" i="29"/>
  <c r="AJ781" i="29"/>
  <c r="P781" i="29"/>
  <c r="Q781" i="29" s="1"/>
  <c r="R781" i="29" s="1"/>
  <c r="G781" i="29"/>
  <c r="H781" i="29" s="1"/>
  <c r="I781" i="29" s="1"/>
  <c r="AS780" i="29"/>
  <c r="AR780" i="29"/>
  <c r="AQ780" i="29"/>
  <c r="AP780" i="29"/>
  <c r="AM780" i="29"/>
  <c r="AL780" i="29"/>
  <c r="AK780" i="29"/>
  <c r="AJ780" i="29"/>
  <c r="P780" i="29"/>
  <c r="Q780" i="29" s="1"/>
  <c r="R780" i="29" s="1"/>
  <c r="G780" i="29"/>
  <c r="H780" i="29" s="1"/>
  <c r="I780" i="29" s="1"/>
  <c r="AS779" i="29"/>
  <c r="AR779" i="29"/>
  <c r="AQ779" i="29"/>
  <c r="AP779" i="29"/>
  <c r="AM779" i="29"/>
  <c r="AL779" i="29"/>
  <c r="AK779" i="29"/>
  <c r="AJ779" i="29"/>
  <c r="Q779" i="29"/>
  <c r="R779" i="29" s="1"/>
  <c r="P779" i="29"/>
  <c r="G779" i="29"/>
  <c r="AS778" i="29"/>
  <c r="AR778" i="29"/>
  <c r="AQ778" i="29"/>
  <c r="AP778" i="29"/>
  <c r="AM778" i="29"/>
  <c r="AL778" i="29"/>
  <c r="AK778" i="29"/>
  <c r="AJ778" i="29"/>
  <c r="P778" i="29"/>
  <c r="Q778" i="29" s="1"/>
  <c r="R778" i="29" s="1"/>
  <c r="G778" i="29"/>
  <c r="H778" i="29" s="1"/>
  <c r="I778" i="29" s="1"/>
  <c r="AS777" i="29"/>
  <c r="AR777" i="29"/>
  <c r="AQ777" i="29"/>
  <c r="AP777" i="29"/>
  <c r="AM777" i="29"/>
  <c r="AL777" i="29"/>
  <c r="AK777" i="29"/>
  <c r="AJ777" i="29"/>
  <c r="P777" i="29"/>
  <c r="Q777" i="29" s="1"/>
  <c r="R777" i="29" s="1"/>
  <c r="G777" i="29"/>
  <c r="H777" i="29" s="1"/>
  <c r="I777" i="29" s="1"/>
  <c r="AS776" i="29"/>
  <c r="AR776" i="29"/>
  <c r="AQ776" i="29"/>
  <c r="AP776" i="29"/>
  <c r="AM776" i="29"/>
  <c r="AL776" i="29"/>
  <c r="AK776" i="29"/>
  <c r="AJ776" i="29"/>
  <c r="P776" i="29"/>
  <c r="G776" i="29"/>
  <c r="H776" i="29" s="1"/>
  <c r="I776" i="29" s="1"/>
  <c r="AS775" i="29"/>
  <c r="AR775" i="29"/>
  <c r="AQ775" i="29"/>
  <c r="AP775" i="29"/>
  <c r="AM775" i="29"/>
  <c r="AL775" i="29"/>
  <c r="AK775" i="29"/>
  <c r="AJ775" i="29"/>
  <c r="P775" i="29"/>
  <c r="Q775" i="29" s="1"/>
  <c r="R775" i="29" s="1"/>
  <c r="G775" i="29"/>
  <c r="H775" i="29" s="1"/>
  <c r="I775" i="29" s="1"/>
  <c r="AS774" i="29"/>
  <c r="AR774" i="29"/>
  <c r="AQ774" i="29"/>
  <c r="AP774" i="29"/>
  <c r="AM774" i="29"/>
  <c r="AL774" i="29"/>
  <c r="AK774" i="29"/>
  <c r="AJ774" i="29"/>
  <c r="P774" i="29"/>
  <c r="Q774" i="29" s="1"/>
  <c r="R774" i="29" s="1"/>
  <c r="G774" i="29"/>
  <c r="H774" i="29" s="1"/>
  <c r="I774" i="29" s="1"/>
  <c r="AS773" i="29"/>
  <c r="AR773" i="29"/>
  <c r="AQ773" i="29"/>
  <c r="AP773" i="29"/>
  <c r="AM773" i="29"/>
  <c r="AL773" i="29"/>
  <c r="AK773" i="29"/>
  <c r="AJ773" i="29"/>
  <c r="Q773" i="29"/>
  <c r="R773" i="29" s="1"/>
  <c r="P773" i="29"/>
  <c r="G773" i="29"/>
  <c r="AS772" i="29"/>
  <c r="AR772" i="29"/>
  <c r="AQ772" i="29"/>
  <c r="AP772" i="29"/>
  <c r="AM772" i="29"/>
  <c r="AL772" i="29"/>
  <c r="AK772" i="29"/>
  <c r="AJ772" i="29"/>
  <c r="P772" i="29"/>
  <c r="Q772" i="29" s="1"/>
  <c r="R772" i="29" s="1"/>
  <c r="G772" i="29"/>
  <c r="H772" i="29" s="1"/>
  <c r="I772" i="29" s="1"/>
  <c r="AS771" i="29"/>
  <c r="AR771" i="29"/>
  <c r="AQ771" i="29"/>
  <c r="AP771" i="29"/>
  <c r="AM771" i="29"/>
  <c r="AL771" i="29"/>
  <c r="AK771" i="29"/>
  <c r="AJ771" i="29"/>
  <c r="P771" i="29"/>
  <c r="Q771" i="29" s="1"/>
  <c r="R771" i="29" s="1"/>
  <c r="G771" i="29"/>
  <c r="H771" i="29" s="1"/>
  <c r="I771" i="29" s="1"/>
  <c r="AS770" i="29"/>
  <c r="AR770" i="29"/>
  <c r="AQ770" i="29"/>
  <c r="AP770" i="29"/>
  <c r="AM770" i="29"/>
  <c r="AL770" i="29"/>
  <c r="AK770" i="29"/>
  <c r="AJ770" i="29"/>
  <c r="P770" i="29"/>
  <c r="G770" i="29"/>
  <c r="H770" i="29" s="1"/>
  <c r="I770" i="29" s="1"/>
  <c r="AS769" i="29"/>
  <c r="AR769" i="29"/>
  <c r="AQ769" i="29"/>
  <c r="AP769" i="29"/>
  <c r="AM769" i="29"/>
  <c r="AL769" i="29"/>
  <c r="AK769" i="29"/>
  <c r="AJ769" i="29"/>
  <c r="Q769" i="29"/>
  <c r="R769" i="29" s="1"/>
  <c r="P769" i="29"/>
  <c r="G769" i="29"/>
  <c r="H769" i="29" s="1"/>
  <c r="I769" i="29" s="1"/>
  <c r="AS768" i="29"/>
  <c r="AR768" i="29"/>
  <c r="AQ768" i="29"/>
  <c r="AP768" i="29"/>
  <c r="AM768" i="29"/>
  <c r="AL768" i="29"/>
  <c r="AK768" i="29"/>
  <c r="AJ768" i="29"/>
  <c r="AS767" i="29"/>
  <c r="AR767" i="29"/>
  <c r="AQ767" i="29"/>
  <c r="AP767" i="29"/>
  <c r="AM767" i="29"/>
  <c r="AL767" i="29"/>
  <c r="AK767" i="29"/>
  <c r="AJ767" i="29"/>
  <c r="P767" i="29"/>
  <c r="Q767" i="29" s="1"/>
  <c r="R767" i="29" s="1"/>
  <c r="AS766" i="29"/>
  <c r="AR766" i="29"/>
  <c r="AQ766" i="29"/>
  <c r="AP766" i="29"/>
  <c r="AM766" i="29"/>
  <c r="AL766" i="29"/>
  <c r="AK766" i="29"/>
  <c r="AJ766" i="29"/>
  <c r="AS765" i="29"/>
  <c r="AR765" i="29"/>
  <c r="AQ765" i="29"/>
  <c r="AP765" i="29"/>
  <c r="AM765" i="29"/>
  <c r="AL765" i="29"/>
  <c r="AK765" i="29"/>
  <c r="AJ765" i="29"/>
  <c r="AS764" i="29"/>
  <c r="AR764" i="29"/>
  <c r="AQ764" i="29"/>
  <c r="AP764" i="29"/>
  <c r="AM764" i="29"/>
  <c r="AL764" i="29"/>
  <c r="AK764" i="29"/>
  <c r="AJ764" i="29"/>
  <c r="G764" i="29"/>
  <c r="H764" i="29" s="1"/>
  <c r="I764" i="29" s="1"/>
  <c r="R762" i="29"/>
  <c r="Q762" i="29"/>
  <c r="O762" i="29"/>
  <c r="N762" i="29"/>
  <c r="M762" i="29"/>
  <c r="L762" i="29"/>
  <c r="I762" i="29"/>
  <c r="H762" i="29"/>
  <c r="F762" i="29"/>
  <c r="E762" i="29"/>
  <c r="D762" i="29"/>
  <c r="C762" i="29"/>
  <c r="K760" i="29"/>
  <c r="B760" i="29"/>
  <c r="AS756" i="29"/>
  <c r="AR756" i="29"/>
  <c r="AQ756" i="29"/>
  <c r="AP756" i="29"/>
  <c r="AM756" i="29"/>
  <c r="AL756" i="29"/>
  <c r="AK756" i="29"/>
  <c r="AJ756" i="29"/>
  <c r="AS755" i="29"/>
  <c r="AR755" i="29"/>
  <c r="AQ755" i="29"/>
  <c r="AP755" i="29"/>
  <c r="AM755" i="29"/>
  <c r="AL755" i="29"/>
  <c r="AK755" i="29"/>
  <c r="AJ755" i="29"/>
  <c r="AS754" i="29"/>
  <c r="AR754" i="29"/>
  <c r="AQ754" i="29"/>
  <c r="AP754" i="29"/>
  <c r="AM754" i="29"/>
  <c r="AL754" i="29"/>
  <c r="AK754" i="29"/>
  <c r="AJ754" i="29"/>
  <c r="AS753" i="29"/>
  <c r="AR753" i="29"/>
  <c r="AQ753" i="29"/>
  <c r="AP753" i="29"/>
  <c r="AM753" i="29"/>
  <c r="AL753" i="29"/>
  <c r="AK753" i="29"/>
  <c r="AJ753" i="29"/>
  <c r="AS752" i="29"/>
  <c r="AR752" i="29"/>
  <c r="AQ752" i="29"/>
  <c r="AP752" i="29"/>
  <c r="AM752" i="29"/>
  <c r="AL752" i="29"/>
  <c r="AK752" i="29"/>
  <c r="AJ752" i="29"/>
  <c r="AS751" i="29"/>
  <c r="AR751" i="29"/>
  <c r="AQ751" i="29"/>
  <c r="AP751" i="29"/>
  <c r="AM751" i="29"/>
  <c r="AL751" i="29"/>
  <c r="AK751" i="29"/>
  <c r="AJ751" i="29"/>
  <c r="AS750" i="29"/>
  <c r="AR750" i="29"/>
  <c r="AQ750" i="29"/>
  <c r="AP750" i="29"/>
  <c r="AM750" i="29"/>
  <c r="AL750" i="29"/>
  <c r="AK750" i="29"/>
  <c r="AJ750" i="29"/>
  <c r="AS749" i="29"/>
  <c r="AR749" i="29"/>
  <c r="AQ749" i="29"/>
  <c r="AP749" i="29"/>
  <c r="AM749" i="29"/>
  <c r="AL749" i="29"/>
  <c r="AK749" i="29"/>
  <c r="AJ749" i="29"/>
  <c r="AS748" i="29"/>
  <c r="AR748" i="29"/>
  <c r="AQ748" i="29"/>
  <c r="AP748" i="29"/>
  <c r="AM748" i="29"/>
  <c r="AL748" i="29"/>
  <c r="AK748" i="29"/>
  <c r="AJ748" i="29"/>
  <c r="AS747" i="29"/>
  <c r="AR747" i="29"/>
  <c r="AQ747" i="29"/>
  <c r="AP747" i="29"/>
  <c r="AM747" i="29"/>
  <c r="AL747" i="29"/>
  <c r="AK747" i="29"/>
  <c r="AJ747" i="29"/>
  <c r="AS746" i="29"/>
  <c r="AR746" i="29"/>
  <c r="AQ746" i="29"/>
  <c r="AP746" i="29"/>
  <c r="AM746" i="29"/>
  <c r="AL746" i="29"/>
  <c r="AK746" i="29"/>
  <c r="AJ746" i="29"/>
  <c r="AS745" i="29"/>
  <c r="AR745" i="29"/>
  <c r="AQ745" i="29"/>
  <c r="AP745" i="29"/>
  <c r="AM745" i="29"/>
  <c r="AL745" i="29"/>
  <c r="AK745" i="29"/>
  <c r="AJ745" i="29"/>
  <c r="AS744" i="29"/>
  <c r="AR744" i="29"/>
  <c r="AQ744" i="29"/>
  <c r="AP744" i="29"/>
  <c r="AM744" i="29"/>
  <c r="AL744" i="29"/>
  <c r="AK744" i="29"/>
  <c r="AJ744" i="29"/>
  <c r="AS743" i="29"/>
  <c r="AR743" i="29"/>
  <c r="AQ743" i="29"/>
  <c r="AP743" i="29"/>
  <c r="AM743" i="29"/>
  <c r="AL743" i="29"/>
  <c r="AK743" i="29"/>
  <c r="AJ743" i="29"/>
  <c r="AS742" i="29"/>
  <c r="AR742" i="29"/>
  <c r="AQ742" i="29"/>
  <c r="AP742" i="29"/>
  <c r="AM742" i="29"/>
  <c r="AL742" i="29"/>
  <c r="AK742" i="29"/>
  <c r="AJ742" i="29"/>
  <c r="AS741" i="29"/>
  <c r="AR741" i="29"/>
  <c r="AQ741" i="29"/>
  <c r="AP741" i="29"/>
  <c r="AM741" i="29"/>
  <c r="AL741" i="29"/>
  <c r="AK741" i="29"/>
  <c r="AJ741" i="29"/>
  <c r="AS740" i="29"/>
  <c r="AR740" i="29"/>
  <c r="AQ740" i="29"/>
  <c r="AP740" i="29"/>
  <c r="AM740" i="29"/>
  <c r="AL740" i="29"/>
  <c r="AK740" i="29"/>
  <c r="AJ740" i="29"/>
  <c r="AS739" i="29"/>
  <c r="AR739" i="29"/>
  <c r="AQ739" i="29"/>
  <c r="AP739" i="29"/>
  <c r="AM739" i="29"/>
  <c r="AL739" i="29"/>
  <c r="AK739" i="29"/>
  <c r="AJ739" i="29"/>
  <c r="AS738" i="29"/>
  <c r="AR738" i="29"/>
  <c r="AQ738" i="29"/>
  <c r="AP738" i="29"/>
  <c r="AM738" i="29"/>
  <c r="AL738" i="29"/>
  <c r="AK738" i="29"/>
  <c r="AJ738" i="29"/>
  <c r="AS737" i="29"/>
  <c r="AR737" i="29"/>
  <c r="AQ737" i="29"/>
  <c r="AP737" i="29"/>
  <c r="AM737" i="29"/>
  <c r="AL737" i="29"/>
  <c r="AK737" i="29"/>
  <c r="AJ737" i="29"/>
  <c r="AS736" i="29"/>
  <c r="AR736" i="29"/>
  <c r="AQ736" i="29"/>
  <c r="AP736" i="29"/>
  <c r="AM736" i="29"/>
  <c r="AL736" i="29"/>
  <c r="AK736" i="29"/>
  <c r="AJ736" i="29"/>
  <c r="AS735" i="29"/>
  <c r="AR735" i="29"/>
  <c r="AQ735" i="29"/>
  <c r="AP735" i="29"/>
  <c r="AM735" i="29"/>
  <c r="AL735" i="29"/>
  <c r="AK735" i="29"/>
  <c r="AJ735" i="29"/>
  <c r="AS734" i="29"/>
  <c r="AR734" i="29"/>
  <c r="AQ734" i="29"/>
  <c r="AP734" i="29"/>
  <c r="AM734" i="29"/>
  <c r="AL734" i="29"/>
  <c r="AK734" i="29"/>
  <c r="AJ734" i="29"/>
  <c r="R732" i="29"/>
  <c r="Q732" i="29"/>
  <c r="O732" i="29"/>
  <c r="N732" i="29"/>
  <c r="M732" i="29"/>
  <c r="L732" i="29"/>
  <c r="I732" i="29"/>
  <c r="H732" i="29"/>
  <c r="F732" i="29"/>
  <c r="E732" i="29"/>
  <c r="D732" i="29"/>
  <c r="C732" i="29"/>
  <c r="P726" i="29"/>
  <c r="G726" i="29"/>
  <c r="AS725" i="29"/>
  <c r="AR725" i="29"/>
  <c r="AQ725" i="29"/>
  <c r="AP725" i="29"/>
  <c r="AM725" i="29"/>
  <c r="AL725" i="29"/>
  <c r="AK725" i="29"/>
  <c r="AJ725" i="29"/>
  <c r="P725" i="29"/>
  <c r="Q725" i="29" s="1"/>
  <c r="R725" i="29" s="1"/>
  <c r="G725" i="29"/>
  <c r="H725" i="29" s="1"/>
  <c r="I725" i="29" s="1"/>
  <c r="AS724" i="29"/>
  <c r="AR724" i="29"/>
  <c r="AQ724" i="29"/>
  <c r="AP724" i="29"/>
  <c r="AM724" i="29"/>
  <c r="AL724" i="29"/>
  <c r="AK724" i="29"/>
  <c r="AJ724" i="29"/>
  <c r="P724" i="29"/>
  <c r="Q724" i="29" s="1"/>
  <c r="R724" i="29" s="1"/>
  <c r="G724" i="29"/>
  <c r="H724" i="29" s="1"/>
  <c r="I724" i="29" s="1"/>
  <c r="AS723" i="29"/>
  <c r="AR723" i="29"/>
  <c r="AQ723" i="29"/>
  <c r="AP723" i="29"/>
  <c r="AM723" i="29"/>
  <c r="AL723" i="29"/>
  <c r="AK723" i="29"/>
  <c r="AJ723" i="29"/>
  <c r="P723" i="29"/>
  <c r="Q723" i="29" s="1"/>
  <c r="R723" i="29" s="1"/>
  <c r="G723" i="29"/>
  <c r="H723" i="29" s="1"/>
  <c r="I723" i="29" s="1"/>
  <c r="AS722" i="29"/>
  <c r="AR722" i="29"/>
  <c r="AQ722" i="29"/>
  <c r="AP722" i="29"/>
  <c r="AM722" i="29"/>
  <c r="AL722" i="29"/>
  <c r="AK722" i="29"/>
  <c r="AJ722" i="29"/>
  <c r="P722" i="29"/>
  <c r="Q722" i="29" s="1"/>
  <c r="R722" i="29" s="1"/>
  <c r="G722" i="29"/>
  <c r="AS721" i="29"/>
  <c r="AR721" i="29"/>
  <c r="AQ721" i="29"/>
  <c r="AP721" i="29"/>
  <c r="AM721" i="29"/>
  <c r="AL721" i="29"/>
  <c r="AK721" i="29"/>
  <c r="AJ721" i="29"/>
  <c r="P721" i="29"/>
  <c r="P706" i="29" s="1"/>
  <c r="Q706" i="29" s="1"/>
  <c r="R706" i="29" s="1"/>
  <c r="G721" i="29"/>
  <c r="H721" i="29" s="1"/>
  <c r="I721" i="29" s="1"/>
  <c r="AS720" i="29"/>
  <c r="AR720" i="29"/>
  <c r="AQ720" i="29"/>
  <c r="AP720" i="29"/>
  <c r="AM720" i="29"/>
  <c r="AL720" i="29"/>
  <c r="AK720" i="29"/>
  <c r="AJ720" i="29"/>
  <c r="Q720" i="29"/>
  <c r="R720" i="29" s="1"/>
  <c r="P720" i="29"/>
  <c r="G720" i="29"/>
  <c r="H720" i="29" s="1"/>
  <c r="I720" i="29" s="1"/>
  <c r="AS719" i="29"/>
  <c r="AR719" i="29"/>
  <c r="AQ719" i="29"/>
  <c r="AP719" i="29"/>
  <c r="AM719" i="29"/>
  <c r="AL719" i="29"/>
  <c r="AK719" i="29"/>
  <c r="AJ719" i="29"/>
  <c r="P719" i="29"/>
  <c r="Q719" i="29" s="1"/>
  <c r="R719" i="29" s="1"/>
  <c r="G719" i="29"/>
  <c r="H719" i="29" s="1"/>
  <c r="I719" i="29" s="1"/>
  <c r="AS718" i="29"/>
  <c r="AR718" i="29"/>
  <c r="AQ718" i="29"/>
  <c r="AP718" i="29"/>
  <c r="AM718" i="29"/>
  <c r="AL718" i="29"/>
  <c r="AK718" i="29"/>
  <c r="AJ718" i="29"/>
  <c r="P718" i="29"/>
  <c r="Q718" i="29" s="1"/>
  <c r="R718" i="29" s="1"/>
  <c r="G718" i="29"/>
  <c r="H718" i="29" s="1"/>
  <c r="I718" i="29" s="1"/>
  <c r="AS717" i="29"/>
  <c r="AR717" i="29"/>
  <c r="AQ717" i="29"/>
  <c r="AP717" i="29"/>
  <c r="AM717" i="29"/>
  <c r="AL717" i="29"/>
  <c r="AK717" i="29"/>
  <c r="AJ717" i="29"/>
  <c r="P717" i="29"/>
  <c r="Q717" i="29" s="1"/>
  <c r="R717" i="29" s="1"/>
  <c r="G717" i="29"/>
  <c r="H717" i="29" s="1"/>
  <c r="I717" i="29" s="1"/>
  <c r="AS716" i="29"/>
  <c r="AR716" i="29"/>
  <c r="AQ716" i="29"/>
  <c r="AP716" i="29"/>
  <c r="AM716" i="29"/>
  <c r="AL716" i="29"/>
  <c r="AK716" i="29"/>
  <c r="AJ716" i="29"/>
  <c r="P716" i="29"/>
  <c r="Q716" i="29" s="1"/>
  <c r="R716" i="29" s="1"/>
  <c r="H716" i="29"/>
  <c r="I716" i="29" s="1"/>
  <c r="G716" i="29"/>
  <c r="AS715" i="29"/>
  <c r="AR715" i="29"/>
  <c r="AQ715" i="29"/>
  <c r="AP715" i="29"/>
  <c r="AM715" i="29"/>
  <c r="AL715" i="29"/>
  <c r="AK715" i="29"/>
  <c r="AJ715" i="29"/>
  <c r="P715" i="29"/>
  <c r="Q715" i="29" s="1"/>
  <c r="R715" i="29" s="1"/>
  <c r="G715" i="29"/>
  <c r="H715" i="29" s="1"/>
  <c r="I715" i="29" s="1"/>
  <c r="AS714" i="29"/>
  <c r="AR714" i="29"/>
  <c r="AQ714" i="29"/>
  <c r="AP714" i="29"/>
  <c r="AM714" i="29"/>
  <c r="AL714" i="29"/>
  <c r="AK714" i="29"/>
  <c r="AJ714" i="29"/>
  <c r="P714" i="29"/>
  <c r="G714" i="29"/>
  <c r="AS713" i="29"/>
  <c r="AR713" i="29"/>
  <c r="AQ713" i="29"/>
  <c r="AP713" i="29"/>
  <c r="AM713" i="29"/>
  <c r="AL713" i="29"/>
  <c r="AK713" i="29"/>
  <c r="AJ713" i="29"/>
  <c r="P713" i="29"/>
  <c r="Q713" i="29" s="1"/>
  <c r="R713" i="29" s="1"/>
  <c r="G713" i="29"/>
  <c r="H713" i="29" s="1"/>
  <c r="I713" i="29" s="1"/>
  <c r="AS712" i="29"/>
  <c r="AR712" i="29"/>
  <c r="AQ712" i="29"/>
  <c r="AP712" i="29"/>
  <c r="AM712" i="29"/>
  <c r="AL712" i="29"/>
  <c r="AK712" i="29"/>
  <c r="AJ712" i="29"/>
  <c r="Q712" i="29"/>
  <c r="R712" i="29" s="1"/>
  <c r="P712" i="29"/>
  <c r="G712" i="29"/>
  <c r="H712" i="29" s="1"/>
  <c r="I712" i="29" s="1"/>
  <c r="AS711" i="29"/>
  <c r="AR711" i="29"/>
  <c r="AQ711" i="29"/>
  <c r="AP711" i="29"/>
  <c r="AM711" i="29"/>
  <c r="AL711" i="29"/>
  <c r="AK711" i="29"/>
  <c r="AJ711" i="29"/>
  <c r="Q711" i="29"/>
  <c r="R711" i="29" s="1"/>
  <c r="P711" i="29"/>
  <c r="G711" i="29"/>
  <c r="H711" i="29" s="1"/>
  <c r="I711" i="29" s="1"/>
  <c r="AS710" i="29"/>
  <c r="AR710" i="29"/>
  <c r="AQ710" i="29"/>
  <c r="AP710" i="29"/>
  <c r="AM710" i="29"/>
  <c r="AL710" i="29"/>
  <c r="AK710" i="29"/>
  <c r="AJ710" i="29"/>
  <c r="P710" i="29"/>
  <c r="Q710" i="29" s="1"/>
  <c r="R710" i="29" s="1"/>
  <c r="G710" i="29"/>
  <c r="H710" i="29" s="1"/>
  <c r="I710" i="29" s="1"/>
  <c r="AS709" i="29"/>
  <c r="AR709" i="29"/>
  <c r="AQ709" i="29"/>
  <c r="AP709" i="29"/>
  <c r="AM709" i="29"/>
  <c r="AL709" i="29"/>
  <c r="AK709" i="29"/>
  <c r="AJ709" i="29"/>
  <c r="P709" i="29"/>
  <c r="Q709" i="29" s="1"/>
  <c r="R709" i="29" s="1"/>
  <c r="G709" i="29"/>
  <c r="H709" i="29" s="1"/>
  <c r="I709" i="29" s="1"/>
  <c r="AS708" i="29"/>
  <c r="AR708" i="29"/>
  <c r="AQ708" i="29"/>
  <c r="AP708" i="29"/>
  <c r="AM708" i="29"/>
  <c r="AL708" i="29"/>
  <c r="AK708" i="29"/>
  <c r="AJ708" i="29"/>
  <c r="Q708" i="29"/>
  <c r="R708" i="29" s="1"/>
  <c r="P708" i="29"/>
  <c r="G708" i="29"/>
  <c r="G704" i="29" s="1"/>
  <c r="H704" i="29" s="1"/>
  <c r="I704" i="29" s="1"/>
  <c r="AS707" i="29"/>
  <c r="AR707" i="29"/>
  <c r="AQ707" i="29"/>
  <c r="AP707" i="29"/>
  <c r="AM707" i="29"/>
  <c r="AL707" i="29"/>
  <c r="AK707" i="29"/>
  <c r="AJ707" i="29"/>
  <c r="AS706" i="29"/>
  <c r="AR706" i="29"/>
  <c r="AQ706" i="29"/>
  <c r="AP706" i="29"/>
  <c r="AM706" i="29"/>
  <c r="AL706" i="29"/>
  <c r="AK706" i="29"/>
  <c r="AJ706" i="29"/>
  <c r="AS705" i="29"/>
  <c r="AR705" i="29"/>
  <c r="AQ705" i="29"/>
  <c r="AP705" i="29"/>
  <c r="AM705" i="29"/>
  <c r="AL705" i="29"/>
  <c r="AK705" i="29"/>
  <c r="AJ705" i="29"/>
  <c r="AS704" i="29"/>
  <c r="AR704" i="29"/>
  <c r="AQ704" i="29"/>
  <c r="AP704" i="29"/>
  <c r="AM704" i="29"/>
  <c r="AL704" i="29"/>
  <c r="AK704" i="29"/>
  <c r="AJ704" i="29"/>
  <c r="AS703" i="29"/>
  <c r="AR703" i="29"/>
  <c r="AQ703" i="29"/>
  <c r="AP703" i="29"/>
  <c r="AM703" i="29"/>
  <c r="AL703" i="29"/>
  <c r="AK703" i="29"/>
  <c r="AJ703" i="29"/>
  <c r="R701" i="29"/>
  <c r="Q701" i="29"/>
  <c r="O701" i="29"/>
  <c r="N701" i="29"/>
  <c r="M701" i="29"/>
  <c r="L701" i="29"/>
  <c r="I701" i="29"/>
  <c r="H701" i="29"/>
  <c r="F701" i="29"/>
  <c r="E701" i="29"/>
  <c r="D701" i="29"/>
  <c r="C701" i="29"/>
  <c r="K699" i="29"/>
  <c r="B699" i="29"/>
  <c r="P696" i="29"/>
  <c r="G696" i="29"/>
  <c r="AS695" i="29"/>
  <c r="AR695" i="29"/>
  <c r="AQ695" i="29"/>
  <c r="AP695" i="29"/>
  <c r="AM695" i="29"/>
  <c r="AL695" i="29"/>
  <c r="AK695" i="29"/>
  <c r="AJ695" i="29"/>
  <c r="P695" i="29"/>
  <c r="G695" i="29"/>
  <c r="H695" i="29" s="1"/>
  <c r="I695" i="29" s="1"/>
  <c r="AS694" i="29"/>
  <c r="AR694" i="29"/>
  <c r="AQ694" i="29"/>
  <c r="AP694" i="29"/>
  <c r="AM694" i="29"/>
  <c r="AL694" i="29"/>
  <c r="AK694" i="29"/>
  <c r="AJ694" i="29"/>
  <c r="P694" i="29"/>
  <c r="Q694" i="29" s="1"/>
  <c r="R694" i="29" s="1"/>
  <c r="H694" i="29"/>
  <c r="I694" i="29" s="1"/>
  <c r="G694" i="29"/>
  <c r="AS693" i="29"/>
  <c r="AR693" i="29"/>
  <c r="AQ693" i="29"/>
  <c r="AP693" i="29"/>
  <c r="AM693" i="29"/>
  <c r="AL693" i="29"/>
  <c r="AK693" i="29"/>
  <c r="AJ693" i="29"/>
  <c r="P693" i="29"/>
  <c r="Q693" i="29" s="1"/>
  <c r="R693" i="29" s="1"/>
  <c r="I693" i="29"/>
  <c r="G693" i="29"/>
  <c r="H693" i="29" s="1"/>
  <c r="AS692" i="29"/>
  <c r="AR692" i="29"/>
  <c r="AQ692" i="29"/>
  <c r="AP692" i="29"/>
  <c r="AM692" i="29"/>
  <c r="AL692" i="29"/>
  <c r="AK692" i="29"/>
  <c r="AJ692" i="29"/>
  <c r="P692" i="29"/>
  <c r="Q692" i="29" s="1"/>
  <c r="R692" i="29" s="1"/>
  <c r="G692" i="29"/>
  <c r="H692" i="29" s="1"/>
  <c r="I692" i="29" s="1"/>
  <c r="AS691" i="29"/>
  <c r="AR691" i="29"/>
  <c r="AQ691" i="29"/>
  <c r="AP691" i="29"/>
  <c r="AM691" i="29"/>
  <c r="AL691" i="29"/>
  <c r="AK691" i="29"/>
  <c r="AJ691" i="29"/>
  <c r="P691" i="29"/>
  <c r="Q691" i="29" s="1"/>
  <c r="R691" i="29" s="1"/>
  <c r="H691" i="29"/>
  <c r="I691" i="29" s="1"/>
  <c r="G691" i="29"/>
  <c r="AS690" i="29"/>
  <c r="AR690" i="29"/>
  <c r="AQ690" i="29"/>
  <c r="AP690" i="29"/>
  <c r="AM690" i="29"/>
  <c r="AL690" i="29"/>
  <c r="AK690" i="29"/>
  <c r="AJ690" i="29"/>
  <c r="P690" i="29"/>
  <c r="Q690" i="29" s="1"/>
  <c r="R690" i="29" s="1"/>
  <c r="G690" i="29"/>
  <c r="AS689" i="29"/>
  <c r="AR689" i="29"/>
  <c r="AQ689" i="29"/>
  <c r="AP689" i="29"/>
  <c r="AM689" i="29"/>
  <c r="AL689" i="29"/>
  <c r="AK689" i="29"/>
  <c r="AJ689" i="29"/>
  <c r="P689" i="29"/>
  <c r="Q689" i="29" s="1"/>
  <c r="R689" i="29" s="1"/>
  <c r="H689" i="29"/>
  <c r="I689" i="29" s="1"/>
  <c r="G689" i="29"/>
  <c r="AS688" i="29"/>
  <c r="AR688" i="29"/>
  <c r="AQ688" i="29"/>
  <c r="AP688" i="29"/>
  <c r="AM688" i="29"/>
  <c r="AL688" i="29"/>
  <c r="AK688" i="29"/>
  <c r="AJ688" i="29"/>
  <c r="P688" i="29"/>
  <c r="P673" i="29" s="1"/>
  <c r="Q673" i="29" s="1"/>
  <c r="R673" i="29" s="1"/>
  <c r="H688" i="29"/>
  <c r="I688" i="29" s="1"/>
  <c r="G688" i="29"/>
  <c r="AS687" i="29"/>
  <c r="AR687" i="29"/>
  <c r="AQ687" i="29"/>
  <c r="AP687" i="29"/>
  <c r="AM687" i="29"/>
  <c r="AL687" i="29"/>
  <c r="AK687" i="29"/>
  <c r="AJ687" i="29"/>
  <c r="P687" i="29"/>
  <c r="G687" i="29"/>
  <c r="H687" i="29" s="1"/>
  <c r="I687" i="29" s="1"/>
  <c r="AS686" i="29"/>
  <c r="AR686" i="29"/>
  <c r="AQ686" i="29"/>
  <c r="AP686" i="29"/>
  <c r="AM686" i="29"/>
  <c r="AL686" i="29"/>
  <c r="AK686" i="29"/>
  <c r="AJ686" i="29"/>
  <c r="P686" i="29"/>
  <c r="Q686" i="29" s="1"/>
  <c r="R686" i="29" s="1"/>
  <c r="G686" i="29"/>
  <c r="H686" i="29" s="1"/>
  <c r="I686" i="29" s="1"/>
  <c r="AS685" i="29"/>
  <c r="AR685" i="29"/>
  <c r="AQ685" i="29"/>
  <c r="AP685" i="29"/>
  <c r="AM685" i="29"/>
  <c r="AL685" i="29"/>
  <c r="AK685" i="29"/>
  <c r="AJ685" i="29"/>
  <c r="P685" i="29"/>
  <c r="Q685" i="29" s="1"/>
  <c r="R685" i="29" s="1"/>
  <c r="G685" i="29"/>
  <c r="H685" i="29" s="1"/>
  <c r="I685" i="29" s="1"/>
  <c r="AS684" i="29"/>
  <c r="AR684" i="29"/>
  <c r="AQ684" i="29"/>
  <c r="AP684" i="29"/>
  <c r="AM684" i="29"/>
  <c r="AL684" i="29"/>
  <c r="AK684" i="29"/>
  <c r="AJ684" i="29"/>
  <c r="P684" i="29"/>
  <c r="Q684" i="29" s="1"/>
  <c r="R684" i="29" s="1"/>
  <c r="G684" i="29"/>
  <c r="AS683" i="29"/>
  <c r="AR683" i="29"/>
  <c r="AQ683" i="29"/>
  <c r="AP683" i="29"/>
  <c r="AM683" i="29"/>
  <c r="AL683" i="29"/>
  <c r="AK683" i="29"/>
  <c r="AJ683" i="29"/>
  <c r="Q683" i="29"/>
  <c r="R683" i="29" s="1"/>
  <c r="P683" i="29"/>
  <c r="G683" i="29"/>
  <c r="H683" i="29" s="1"/>
  <c r="I683" i="29" s="1"/>
  <c r="AS682" i="29"/>
  <c r="AR682" i="29"/>
  <c r="AQ682" i="29"/>
  <c r="AP682" i="29"/>
  <c r="AM682" i="29"/>
  <c r="AL682" i="29"/>
  <c r="AK682" i="29"/>
  <c r="AJ682" i="29"/>
  <c r="P682" i="29"/>
  <c r="Q682" i="29" s="1"/>
  <c r="R682" i="29" s="1"/>
  <c r="G682" i="29"/>
  <c r="AS681" i="29"/>
  <c r="AR681" i="29"/>
  <c r="AQ681" i="29"/>
  <c r="AP681" i="29"/>
  <c r="AM681" i="29"/>
  <c r="AL681" i="29"/>
  <c r="AK681" i="29"/>
  <c r="AJ681" i="29"/>
  <c r="Q681" i="29"/>
  <c r="R681" i="29" s="1"/>
  <c r="P681" i="29"/>
  <c r="I681" i="29"/>
  <c r="G681" i="29"/>
  <c r="H681" i="29" s="1"/>
  <c r="AS680" i="29"/>
  <c r="AR680" i="29"/>
  <c r="AQ680" i="29"/>
  <c r="AP680" i="29"/>
  <c r="AM680" i="29"/>
  <c r="AL680" i="29"/>
  <c r="AK680" i="29"/>
  <c r="AJ680" i="29"/>
  <c r="P680" i="29"/>
  <c r="Q680" i="29" s="1"/>
  <c r="R680" i="29" s="1"/>
  <c r="G680" i="29"/>
  <c r="H680" i="29" s="1"/>
  <c r="I680" i="29" s="1"/>
  <c r="AS679" i="29"/>
  <c r="AR679" i="29"/>
  <c r="AQ679" i="29"/>
  <c r="AP679" i="29"/>
  <c r="AM679" i="29"/>
  <c r="AL679" i="29"/>
  <c r="AK679" i="29"/>
  <c r="AJ679" i="29"/>
  <c r="P679" i="29"/>
  <c r="Q679" i="29" s="1"/>
  <c r="R679" i="29" s="1"/>
  <c r="G679" i="29"/>
  <c r="AS678" i="29"/>
  <c r="AR678" i="29"/>
  <c r="AQ678" i="29"/>
  <c r="AP678" i="29"/>
  <c r="AM678" i="29"/>
  <c r="AL678" i="29"/>
  <c r="AK678" i="29"/>
  <c r="AJ678" i="29"/>
  <c r="Q678" i="29"/>
  <c r="R678" i="29" s="1"/>
  <c r="P678" i="29"/>
  <c r="H678" i="29"/>
  <c r="I678" i="29" s="1"/>
  <c r="G678" i="29"/>
  <c r="AS677" i="29"/>
  <c r="AR677" i="29"/>
  <c r="AQ677" i="29"/>
  <c r="AP677" i="29"/>
  <c r="AM677" i="29"/>
  <c r="AL677" i="29"/>
  <c r="AK677" i="29"/>
  <c r="AJ677" i="29"/>
  <c r="AS676" i="29"/>
  <c r="AR676" i="29"/>
  <c r="AQ676" i="29"/>
  <c r="AP676" i="29"/>
  <c r="AM676" i="29"/>
  <c r="AL676" i="29"/>
  <c r="AK676" i="29"/>
  <c r="AJ676" i="29"/>
  <c r="AS675" i="29"/>
  <c r="AR675" i="29"/>
  <c r="AQ675" i="29"/>
  <c r="AP675" i="29"/>
  <c r="AM675" i="29"/>
  <c r="AL675" i="29"/>
  <c r="AK675" i="29"/>
  <c r="AJ675" i="29"/>
  <c r="AS674" i="29"/>
  <c r="AR674" i="29"/>
  <c r="AQ674" i="29"/>
  <c r="AP674" i="29"/>
  <c r="AM674" i="29"/>
  <c r="AL674" i="29"/>
  <c r="AK674" i="29"/>
  <c r="AJ674" i="29"/>
  <c r="P674" i="29"/>
  <c r="Q674" i="29" s="1"/>
  <c r="R674" i="29" s="1"/>
  <c r="AS673" i="29"/>
  <c r="AR673" i="29"/>
  <c r="AQ673" i="29"/>
  <c r="AP673" i="29"/>
  <c r="AM673" i="29"/>
  <c r="AL673" i="29"/>
  <c r="AK673" i="29"/>
  <c r="AJ673" i="29"/>
  <c r="R671" i="29"/>
  <c r="Q671" i="29"/>
  <c r="O671" i="29"/>
  <c r="N671" i="29"/>
  <c r="M671" i="29"/>
  <c r="L671" i="29"/>
  <c r="I671" i="29"/>
  <c r="H671" i="29"/>
  <c r="F671" i="29"/>
  <c r="E671" i="29"/>
  <c r="D671" i="29"/>
  <c r="C671" i="29"/>
  <c r="K669" i="29"/>
  <c r="B669" i="29"/>
  <c r="AS665" i="29"/>
  <c r="AR665" i="29"/>
  <c r="AQ665" i="29"/>
  <c r="AP665" i="29"/>
  <c r="AM665" i="29"/>
  <c r="AL665" i="29"/>
  <c r="AK665" i="29"/>
  <c r="AJ665" i="29"/>
  <c r="AS664" i="29"/>
  <c r="AR664" i="29"/>
  <c r="AQ664" i="29"/>
  <c r="AP664" i="29"/>
  <c r="AM664" i="29"/>
  <c r="AL664" i="29"/>
  <c r="AK664" i="29"/>
  <c r="AJ664" i="29"/>
  <c r="AS663" i="29"/>
  <c r="AR663" i="29"/>
  <c r="AQ663" i="29"/>
  <c r="AP663" i="29"/>
  <c r="AM663" i="29"/>
  <c r="AL663" i="29"/>
  <c r="AK663" i="29"/>
  <c r="AJ663" i="29"/>
  <c r="AS662" i="29"/>
  <c r="AR662" i="29"/>
  <c r="AQ662" i="29"/>
  <c r="AP662" i="29"/>
  <c r="AM662" i="29"/>
  <c r="AL662" i="29"/>
  <c r="AK662" i="29"/>
  <c r="AJ662" i="29"/>
  <c r="AS661" i="29"/>
  <c r="AR661" i="29"/>
  <c r="AQ661" i="29"/>
  <c r="AP661" i="29"/>
  <c r="AM661" i="29"/>
  <c r="AL661" i="29"/>
  <c r="AK661" i="29"/>
  <c r="AJ661" i="29"/>
  <c r="AS660" i="29"/>
  <c r="AR660" i="29"/>
  <c r="AQ660" i="29"/>
  <c r="AP660" i="29"/>
  <c r="AM660" i="29"/>
  <c r="AL660" i="29"/>
  <c r="AK660" i="29"/>
  <c r="AJ660" i="29"/>
  <c r="AS659" i="29"/>
  <c r="AR659" i="29"/>
  <c r="AQ659" i="29"/>
  <c r="AP659" i="29"/>
  <c r="AM659" i="29"/>
  <c r="AL659" i="29"/>
  <c r="AK659" i="29"/>
  <c r="AJ659" i="29"/>
  <c r="AS658" i="29"/>
  <c r="AR658" i="29"/>
  <c r="AQ658" i="29"/>
  <c r="AP658" i="29"/>
  <c r="AM658" i="29"/>
  <c r="AL658" i="29"/>
  <c r="AK658" i="29"/>
  <c r="AJ658" i="29"/>
  <c r="AS657" i="29"/>
  <c r="AR657" i="29"/>
  <c r="AQ657" i="29"/>
  <c r="AP657" i="29"/>
  <c r="AM657" i="29"/>
  <c r="AL657" i="29"/>
  <c r="AK657" i="29"/>
  <c r="AJ657" i="29"/>
  <c r="AS656" i="29"/>
  <c r="AR656" i="29"/>
  <c r="AQ656" i="29"/>
  <c r="AP656" i="29"/>
  <c r="AM656" i="29"/>
  <c r="AL656" i="29"/>
  <c r="AK656" i="29"/>
  <c r="AJ656" i="29"/>
  <c r="AS655" i="29"/>
  <c r="AR655" i="29"/>
  <c r="AQ655" i="29"/>
  <c r="AP655" i="29"/>
  <c r="AM655" i="29"/>
  <c r="AL655" i="29"/>
  <c r="AK655" i="29"/>
  <c r="AJ655" i="29"/>
  <c r="AS654" i="29"/>
  <c r="AR654" i="29"/>
  <c r="AQ654" i="29"/>
  <c r="AP654" i="29"/>
  <c r="AM654" i="29"/>
  <c r="AL654" i="29"/>
  <c r="AK654" i="29"/>
  <c r="AJ654" i="29"/>
  <c r="AS653" i="29"/>
  <c r="AR653" i="29"/>
  <c r="AQ653" i="29"/>
  <c r="AP653" i="29"/>
  <c r="AM653" i="29"/>
  <c r="AL653" i="29"/>
  <c r="AK653" i="29"/>
  <c r="AJ653" i="29"/>
  <c r="AS652" i="29"/>
  <c r="AR652" i="29"/>
  <c r="AQ652" i="29"/>
  <c r="AP652" i="29"/>
  <c r="AM652" i="29"/>
  <c r="AL652" i="29"/>
  <c r="AK652" i="29"/>
  <c r="AJ652" i="29"/>
  <c r="AS651" i="29"/>
  <c r="AR651" i="29"/>
  <c r="AQ651" i="29"/>
  <c r="AP651" i="29"/>
  <c r="AM651" i="29"/>
  <c r="AL651" i="29"/>
  <c r="AK651" i="29"/>
  <c r="AJ651" i="29"/>
  <c r="AS650" i="29"/>
  <c r="AR650" i="29"/>
  <c r="AQ650" i="29"/>
  <c r="AP650" i="29"/>
  <c r="AM650" i="29"/>
  <c r="AL650" i="29"/>
  <c r="AK650" i="29"/>
  <c r="AJ650" i="29"/>
  <c r="AS649" i="29"/>
  <c r="AR649" i="29"/>
  <c r="AQ649" i="29"/>
  <c r="AP649" i="29"/>
  <c r="AM649" i="29"/>
  <c r="AL649" i="29"/>
  <c r="AK649" i="29"/>
  <c r="AJ649" i="29"/>
  <c r="AS648" i="29"/>
  <c r="AR648" i="29"/>
  <c r="AQ648" i="29"/>
  <c r="AP648" i="29"/>
  <c r="AM648" i="29"/>
  <c r="AL648" i="29"/>
  <c r="AK648" i="29"/>
  <c r="AJ648" i="29"/>
  <c r="AS647" i="29"/>
  <c r="AR647" i="29"/>
  <c r="AQ647" i="29"/>
  <c r="AP647" i="29"/>
  <c r="AM647" i="29"/>
  <c r="AL647" i="29"/>
  <c r="AK647" i="29"/>
  <c r="AJ647" i="29"/>
  <c r="AS646" i="29"/>
  <c r="AR646" i="29"/>
  <c r="AQ646" i="29"/>
  <c r="AP646" i="29"/>
  <c r="AM646" i="29"/>
  <c r="AL646" i="29"/>
  <c r="AK646" i="29"/>
  <c r="AJ646" i="29"/>
  <c r="AS645" i="29"/>
  <c r="AR645" i="29"/>
  <c r="AQ645" i="29"/>
  <c r="AP645" i="29"/>
  <c r="AM645" i="29"/>
  <c r="AL645" i="29"/>
  <c r="AK645" i="29"/>
  <c r="AJ645" i="29"/>
  <c r="AS644" i="29"/>
  <c r="AR644" i="29"/>
  <c r="AQ644" i="29"/>
  <c r="AP644" i="29"/>
  <c r="AM644" i="29"/>
  <c r="AL644" i="29"/>
  <c r="AK644" i="29"/>
  <c r="AJ644" i="29"/>
  <c r="AS643" i="29"/>
  <c r="AR643" i="29"/>
  <c r="AQ643" i="29"/>
  <c r="AP643" i="29"/>
  <c r="AM643" i="29"/>
  <c r="AL643" i="29"/>
  <c r="AK643" i="29"/>
  <c r="AJ643" i="29"/>
  <c r="R641" i="29"/>
  <c r="Q641" i="29"/>
  <c r="O641" i="29"/>
  <c r="N641" i="29"/>
  <c r="M641" i="29"/>
  <c r="L641" i="29"/>
  <c r="I641" i="29"/>
  <c r="H641" i="29"/>
  <c r="F641" i="29"/>
  <c r="E641" i="29"/>
  <c r="D641" i="29"/>
  <c r="C641" i="29"/>
  <c r="P635" i="29"/>
  <c r="G635" i="29"/>
  <c r="AS634" i="29"/>
  <c r="AR634" i="29"/>
  <c r="AQ634" i="29"/>
  <c r="AP634" i="29"/>
  <c r="AM634" i="29"/>
  <c r="AL634" i="29"/>
  <c r="AK634" i="29"/>
  <c r="AJ634" i="29"/>
  <c r="P634" i="29"/>
  <c r="Q634" i="29" s="1"/>
  <c r="R634" i="29" s="1"/>
  <c r="H634" i="29"/>
  <c r="I634" i="29" s="1"/>
  <c r="G634" i="29"/>
  <c r="AS633" i="29"/>
  <c r="AR633" i="29"/>
  <c r="AQ633" i="29"/>
  <c r="AP633" i="29"/>
  <c r="AM633" i="29"/>
  <c r="AL633" i="29"/>
  <c r="AK633" i="29"/>
  <c r="AJ633" i="29"/>
  <c r="P633" i="29"/>
  <c r="Q633" i="29" s="1"/>
  <c r="R633" i="29" s="1"/>
  <c r="G633" i="29"/>
  <c r="AS632" i="29"/>
  <c r="AR632" i="29"/>
  <c r="AQ632" i="29"/>
  <c r="AP632" i="29"/>
  <c r="AM632" i="29"/>
  <c r="AL632" i="29"/>
  <c r="AK632" i="29"/>
  <c r="AJ632" i="29"/>
  <c r="R632" i="29"/>
  <c r="Q632" i="29"/>
  <c r="P632" i="29"/>
  <c r="H632" i="29"/>
  <c r="I632" i="29" s="1"/>
  <c r="G632" i="29"/>
  <c r="AS631" i="29"/>
  <c r="AR631" i="29"/>
  <c r="AQ631" i="29"/>
  <c r="AP631" i="29"/>
  <c r="AM631" i="29"/>
  <c r="AL631" i="29"/>
  <c r="AK631" i="29"/>
  <c r="AJ631" i="29"/>
  <c r="P631" i="29"/>
  <c r="Q631" i="29" s="1"/>
  <c r="R631" i="29" s="1"/>
  <c r="H631" i="29"/>
  <c r="I631" i="29" s="1"/>
  <c r="G631" i="29"/>
  <c r="AS630" i="29"/>
  <c r="AR630" i="29"/>
  <c r="AQ630" i="29"/>
  <c r="AP630" i="29"/>
  <c r="AM630" i="29"/>
  <c r="AL630" i="29"/>
  <c r="AK630" i="29"/>
  <c r="AJ630" i="29"/>
  <c r="P630" i="29"/>
  <c r="Q630" i="29" s="1"/>
  <c r="R630" i="29" s="1"/>
  <c r="G630" i="29"/>
  <c r="H630" i="29" s="1"/>
  <c r="I630" i="29" s="1"/>
  <c r="AS629" i="29"/>
  <c r="AR629" i="29"/>
  <c r="AQ629" i="29"/>
  <c r="AP629" i="29"/>
  <c r="AM629" i="29"/>
  <c r="AL629" i="29"/>
  <c r="AK629" i="29"/>
  <c r="AJ629" i="29"/>
  <c r="P629" i="29"/>
  <c r="Q629" i="29" s="1"/>
  <c r="R629" i="29" s="1"/>
  <c r="G629" i="29"/>
  <c r="H629" i="29" s="1"/>
  <c r="I629" i="29" s="1"/>
  <c r="AS628" i="29"/>
  <c r="AR628" i="29"/>
  <c r="AQ628" i="29"/>
  <c r="AP628" i="29"/>
  <c r="AM628" i="29"/>
  <c r="AL628" i="29"/>
  <c r="AK628" i="29"/>
  <c r="AJ628" i="29"/>
  <c r="P628" i="29"/>
  <c r="Q628" i="29" s="1"/>
  <c r="R628" i="29" s="1"/>
  <c r="H628" i="29"/>
  <c r="I628" i="29" s="1"/>
  <c r="G628" i="29"/>
  <c r="AS627" i="29"/>
  <c r="AR627" i="29"/>
  <c r="AQ627" i="29"/>
  <c r="AP627" i="29"/>
  <c r="AM627" i="29"/>
  <c r="AL627" i="29"/>
  <c r="AK627" i="29"/>
  <c r="AJ627" i="29"/>
  <c r="P627" i="29"/>
  <c r="Q627" i="29" s="1"/>
  <c r="R627" i="29" s="1"/>
  <c r="G627" i="29"/>
  <c r="H627" i="29" s="1"/>
  <c r="I627" i="29" s="1"/>
  <c r="AS626" i="29"/>
  <c r="AR626" i="29"/>
  <c r="AQ626" i="29"/>
  <c r="AP626" i="29"/>
  <c r="AM626" i="29"/>
  <c r="AL626" i="29"/>
  <c r="AK626" i="29"/>
  <c r="AJ626" i="29"/>
  <c r="P626" i="29"/>
  <c r="Q626" i="29" s="1"/>
  <c r="R626" i="29" s="1"/>
  <c r="I626" i="29"/>
  <c r="H626" i="29"/>
  <c r="G626" i="29"/>
  <c r="AS625" i="29"/>
  <c r="AR625" i="29"/>
  <c r="AQ625" i="29"/>
  <c r="AP625" i="29"/>
  <c r="AM625" i="29"/>
  <c r="AL625" i="29"/>
  <c r="AK625" i="29"/>
  <c r="AJ625" i="29"/>
  <c r="P625" i="29"/>
  <c r="Q625" i="29" s="1"/>
  <c r="R625" i="29" s="1"/>
  <c r="H625" i="29"/>
  <c r="I625" i="29" s="1"/>
  <c r="G625" i="29"/>
  <c r="AS624" i="29"/>
  <c r="AR624" i="29"/>
  <c r="AQ624" i="29"/>
  <c r="AP624" i="29"/>
  <c r="AM624" i="29"/>
  <c r="AL624" i="29"/>
  <c r="AK624" i="29"/>
  <c r="AJ624" i="29"/>
  <c r="P624" i="29"/>
  <c r="Q624" i="29" s="1"/>
  <c r="R624" i="29" s="1"/>
  <c r="H624" i="29"/>
  <c r="I624" i="29" s="1"/>
  <c r="G624" i="29"/>
  <c r="AS623" i="29"/>
  <c r="AR623" i="29"/>
  <c r="AQ623" i="29"/>
  <c r="AP623" i="29"/>
  <c r="AM623" i="29"/>
  <c r="AL623" i="29"/>
  <c r="AK623" i="29"/>
  <c r="AJ623" i="29"/>
  <c r="P623" i="29"/>
  <c r="Q623" i="29" s="1"/>
  <c r="R623" i="29" s="1"/>
  <c r="G623" i="29"/>
  <c r="AS622" i="29"/>
  <c r="AR622" i="29"/>
  <c r="AQ622" i="29"/>
  <c r="AP622" i="29"/>
  <c r="AM622" i="29"/>
  <c r="AL622" i="29"/>
  <c r="AK622" i="29"/>
  <c r="AJ622" i="29"/>
  <c r="P622" i="29"/>
  <c r="Q622" i="29" s="1"/>
  <c r="R622" i="29" s="1"/>
  <c r="G622" i="29"/>
  <c r="H622" i="29" s="1"/>
  <c r="I622" i="29" s="1"/>
  <c r="AS621" i="29"/>
  <c r="AR621" i="29"/>
  <c r="AQ621" i="29"/>
  <c r="AP621" i="29"/>
  <c r="AM621" i="29"/>
  <c r="AL621" i="29"/>
  <c r="AK621" i="29"/>
  <c r="AJ621" i="29"/>
  <c r="P621" i="29"/>
  <c r="G621" i="29"/>
  <c r="AS620" i="29"/>
  <c r="AR620" i="29"/>
  <c r="AQ620" i="29"/>
  <c r="AP620" i="29"/>
  <c r="AM620" i="29"/>
  <c r="AL620" i="29"/>
  <c r="AK620" i="29"/>
  <c r="AJ620" i="29"/>
  <c r="R620" i="29"/>
  <c r="Q620" i="29"/>
  <c r="P620" i="29"/>
  <c r="G620" i="29"/>
  <c r="H620" i="29" s="1"/>
  <c r="I620" i="29" s="1"/>
  <c r="AS619" i="29"/>
  <c r="AR619" i="29"/>
  <c r="AQ619" i="29"/>
  <c r="AP619" i="29"/>
  <c r="AM619" i="29"/>
  <c r="AL619" i="29"/>
  <c r="AK619" i="29"/>
  <c r="AJ619" i="29"/>
  <c r="P619" i="29"/>
  <c r="G619" i="29"/>
  <c r="H619" i="29" s="1"/>
  <c r="I619" i="29" s="1"/>
  <c r="AS618" i="29"/>
  <c r="AR618" i="29"/>
  <c r="AQ618" i="29"/>
  <c r="AP618" i="29"/>
  <c r="AM618" i="29"/>
  <c r="AL618" i="29"/>
  <c r="AK618" i="29"/>
  <c r="AJ618" i="29"/>
  <c r="P618" i="29"/>
  <c r="Q618" i="29" s="1"/>
  <c r="R618" i="29" s="1"/>
  <c r="H618" i="29"/>
  <c r="I618" i="29" s="1"/>
  <c r="G618" i="29"/>
  <c r="AS617" i="29"/>
  <c r="AR617" i="29"/>
  <c r="AQ617" i="29"/>
  <c r="AP617" i="29"/>
  <c r="AM617" i="29"/>
  <c r="AL617" i="29"/>
  <c r="AK617" i="29"/>
  <c r="AJ617" i="29"/>
  <c r="P617" i="29"/>
  <c r="Q617" i="29" s="1"/>
  <c r="R617" i="29" s="1"/>
  <c r="G617" i="29"/>
  <c r="H617" i="29" s="1"/>
  <c r="I617" i="29" s="1"/>
  <c r="AS616" i="29"/>
  <c r="AR616" i="29"/>
  <c r="AQ616" i="29"/>
  <c r="AP616" i="29"/>
  <c r="AM616" i="29"/>
  <c r="AL616" i="29"/>
  <c r="AK616" i="29"/>
  <c r="AJ616" i="29"/>
  <c r="AS615" i="29"/>
  <c r="AR615" i="29"/>
  <c r="AQ615" i="29"/>
  <c r="AP615" i="29"/>
  <c r="AM615" i="29"/>
  <c r="AL615" i="29"/>
  <c r="AK615" i="29"/>
  <c r="AJ615" i="29"/>
  <c r="AS614" i="29"/>
  <c r="AR614" i="29"/>
  <c r="AQ614" i="29"/>
  <c r="AP614" i="29"/>
  <c r="AM614" i="29"/>
  <c r="AL614" i="29"/>
  <c r="AK614" i="29"/>
  <c r="AJ614" i="29"/>
  <c r="AS613" i="29"/>
  <c r="AR613" i="29"/>
  <c r="AQ613" i="29"/>
  <c r="AP613" i="29"/>
  <c r="AM613" i="29"/>
  <c r="AL613" i="29"/>
  <c r="AK613" i="29"/>
  <c r="AJ613" i="29"/>
  <c r="AS612" i="29"/>
  <c r="AR612" i="29"/>
  <c r="AQ612" i="29"/>
  <c r="AP612" i="29"/>
  <c r="AM612" i="29"/>
  <c r="AL612" i="29"/>
  <c r="AK612" i="29"/>
  <c r="AJ612" i="29"/>
  <c r="R610" i="29"/>
  <c r="Q610" i="29"/>
  <c r="O610" i="29"/>
  <c r="N610" i="29"/>
  <c r="M610" i="29"/>
  <c r="L610" i="29"/>
  <c r="I610" i="29"/>
  <c r="H610" i="29"/>
  <c r="F610" i="29"/>
  <c r="E610" i="29"/>
  <c r="D610" i="29"/>
  <c r="C610" i="29"/>
  <c r="K608" i="29"/>
  <c r="B608" i="29"/>
  <c r="P605" i="29"/>
  <c r="G605" i="29"/>
  <c r="AS604" i="29"/>
  <c r="AR604" i="29"/>
  <c r="AQ604" i="29"/>
  <c r="AP604" i="29"/>
  <c r="AM604" i="29"/>
  <c r="AL604" i="29"/>
  <c r="AK604" i="29"/>
  <c r="AJ604" i="29"/>
  <c r="P604" i="29"/>
  <c r="Q604" i="29" s="1"/>
  <c r="R604" i="29" s="1"/>
  <c r="H604" i="29"/>
  <c r="I604" i="29" s="1"/>
  <c r="G604" i="29"/>
  <c r="AS603" i="29"/>
  <c r="AR603" i="29"/>
  <c r="AQ603" i="29"/>
  <c r="AP603" i="29"/>
  <c r="AM603" i="29"/>
  <c r="AL603" i="29"/>
  <c r="AK603" i="29"/>
  <c r="AJ603" i="29"/>
  <c r="P603" i="29"/>
  <c r="Q603" i="29" s="1"/>
  <c r="R603" i="29" s="1"/>
  <c r="H603" i="29"/>
  <c r="I603" i="29" s="1"/>
  <c r="G603" i="29"/>
  <c r="AS602" i="29"/>
  <c r="AR602" i="29"/>
  <c r="AQ602" i="29"/>
  <c r="AP602" i="29"/>
  <c r="AM602" i="29"/>
  <c r="AL602" i="29"/>
  <c r="AK602" i="29"/>
  <c r="AJ602" i="29"/>
  <c r="P602" i="29"/>
  <c r="G602" i="29"/>
  <c r="H602" i="29" s="1"/>
  <c r="I602" i="29" s="1"/>
  <c r="AS601" i="29"/>
  <c r="AR601" i="29"/>
  <c r="AQ601" i="29"/>
  <c r="AP601" i="29"/>
  <c r="AM601" i="29"/>
  <c r="AL601" i="29"/>
  <c r="AK601" i="29"/>
  <c r="AJ601" i="29"/>
  <c r="P601" i="29"/>
  <c r="G601" i="29"/>
  <c r="AS600" i="29"/>
  <c r="AR600" i="29"/>
  <c r="AQ600" i="29"/>
  <c r="AP600" i="29"/>
  <c r="AM600" i="29"/>
  <c r="AL600" i="29"/>
  <c r="AK600" i="29"/>
  <c r="AJ600" i="29"/>
  <c r="P600" i="29"/>
  <c r="Q600" i="29" s="1"/>
  <c r="R600" i="29" s="1"/>
  <c r="G600" i="29"/>
  <c r="H600" i="29" s="1"/>
  <c r="I600" i="29" s="1"/>
  <c r="AS599" i="29"/>
  <c r="AR599" i="29"/>
  <c r="AQ599" i="29"/>
  <c r="AP599" i="29"/>
  <c r="AM599" i="29"/>
  <c r="AL599" i="29"/>
  <c r="AK599" i="29"/>
  <c r="AJ599" i="29"/>
  <c r="P599" i="29"/>
  <c r="Q599" i="29" s="1"/>
  <c r="R599" i="29" s="1"/>
  <c r="G599" i="29"/>
  <c r="H599" i="29" s="1"/>
  <c r="I599" i="29" s="1"/>
  <c r="AS598" i="29"/>
  <c r="AR598" i="29"/>
  <c r="AQ598" i="29"/>
  <c r="AP598" i="29"/>
  <c r="AM598" i="29"/>
  <c r="AL598" i="29"/>
  <c r="AK598" i="29"/>
  <c r="AJ598" i="29"/>
  <c r="P598" i="29"/>
  <c r="G598" i="29"/>
  <c r="H598" i="29" s="1"/>
  <c r="I598" i="29" s="1"/>
  <c r="AS597" i="29"/>
  <c r="AR597" i="29"/>
  <c r="AQ597" i="29"/>
  <c r="AP597" i="29"/>
  <c r="AM597" i="29"/>
  <c r="AL597" i="29"/>
  <c r="AK597" i="29"/>
  <c r="AJ597" i="29"/>
  <c r="P597" i="29"/>
  <c r="Q597" i="29" s="1"/>
  <c r="R597" i="29" s="1"/>
  <c r="G597" i="29"/>
  <c r="H597" i="29" s="1"/>
  <c r="I597" i="29" s="1"/>
  <c r="AS596" i="29"/>
  <c r="AR596" i="29"/>
  <c r="AQ596" i="29"/>
  <c r="AP596" i="29"/>
  <c r="AM596" i="29"/>
  <c r="AL596" i="29"/>
  <c r="AK596" i="29"/>
  <c r="AJ596" i="29"/>
  <c r="P596" i="29"/>
  <c r="Q596" i="29" s="1"/>
  <c r="R596" i="29" s="1"/>
  <c r="G596" i="29"/>
  <c r="H596" i="29" s="1"/>
  <c r="I596" i="29" s="1"/>
  <c r="AS595" i="29"/>
  <c r="AR595" i="29"/>
  <c r="AQ595" i="29"/>
  <c r="AP595" i="29"/>
  <c r="AM595" i="29"/>
  <c r="AL595" i="29"/>
  <c r="AK595" i="29"/>
  <c r="AJ595" i="29"/>
  <c r="P595" i="29"/>
  <c r="G595" i="29"/>
  <c r="AS594" i="29"/>
  <c r="AR594" i="29"/>
  <c r="AQ594" i="29"/>
  <c r="AP594" i="29"/>
  <c r="AM594" i="29"/>
  <c r="AL594" i="29"/>
  <c r="AK594" i="29"/>
  <c r="AJ594" i="29"/>
  <c r="P594" i="29"/>
  <c r="Q594" i="29" s="1"/>
  <c r="R594" i="29" s="1"/>
  <c r="G594" i="29"/>
  <c r="H594" i="29" s="1"/>
  <c r="I594" i="29" s="1"/>
  <c r="AS593" i="29"/>
  <c r="AR593" i="29"/>
  <c r="AQ593" i="29"/>
  <c r="AP593" i="29"/>
  <c r="AM593" i="29"/>
  <c r="AL593" i="29"/>
  <c r="AK593" i="29"/>
  <c r="AJ593" i="29"/>
  <c r="Q593" i="29"/>
  <c r="R593" i="29" s="1"/>
  <c r="P593" i="29"/>
  <c r="G593" i="29"/>
  <c r="H593" i="29" s="1"/>
  <c r="I593" i="29" s="1"/>
  <c r="AS592" i="29"/>
  <c r="AR592" i="29"/>
  <c r="AQ592" i="29"/>
  <c r="AP592" i="29"/>
  <c r="AM592" i="29"/>
  <c r="AL592" i="29"/>
  <c r="AK592" i="29"/>
  <c r="AJ592" i="29"/>
  <c r="P592" i="29"/>
  <c r="H592" i="29"/>
  <c r="I592" i="29" s="1"/>
  <c r="G592" i="29"/>
  <c r="AS591" i="29"/>
  <c r="AR591" i="29"/>
  <c r="AQ591" i="29"/>
  <c r="AP591" i="29"/>
  <c r="AM591" i="29"/>
  <c r="AL591" i="29"/>
  <c r="AK591" i="29"/>
  <c r="AJ591" i="29"/>
  <c r="P591" i="29"/>
  <c r="Q591" i="29" s="1"/>
  <c r="R591" i="29" s="1"/>
  <c r="H591" i="29"/>
  <c r="I591" i="29" s="1"/>
  <c r="G591" i="29"/>
  <c r="AS590" i="29"/>
  <c r="AR590" i="29"/>
  <c r="AQ590" i="29"/>
  <c r="AP590" i="29"/>
  <c r="AM590" i="29"/>
  <c r="AL590" i="29"/>
  <c r="AK590" i="29"/>
  <c r="AJ590" i="29"/>
  <c r="P590" i="29"/>
  <c r="G590" i="29"/>
  <c r="AS589" i="29"/>
  <c r="AR589" i="29"/>
  <c r="AQ589" i="29"/>
  <c r="AP589" i="29"/>
  <c r="AM589" i="29"/>
  <c r="AL589" i="29"/>
  <c r="AK589" i="29"/>
  <c r="AJ589" i="29"/>
  <c r="P589" i="29"/>
  <c r="G589" i="29"/>
  <c r="AS588" i="29"/>
  <c r="AR588" i="29"/>
  <c r="AQ588" i="29"/>
  <c r="AP588" i="29"/>
  <c r="AM588" i="29"/>
  <c r="AL588" i="29"/>
  <c r="AK588" i="29"/>
  <c r="AJ588" i="29"/>
  <c r="P588" i="29"/>
  <c r="Q588" i="29" s="1"/>
  <c r="R588" i="29" s="1"/>
  <c r="G588" i="29"/>
  <c r="H588" i="29" s="1"/>
  <c r="I588" i="29" s="1"/>
  <c r="AS587" i="29"/>
  <c r="AR587" i="29"/>
  <c r="AQ587" i="29"/>
  <c r="AP587" i="29"/>
  <c r="AM587" i="29"/>
  <c r="AL587" i="29"/>
  <c r="AK587" i="29"/>
  <c r="AJ587" i="29"/>
  <c r="Q587" i="29"/>
  <c r="R587" i="29" s="1"/>
  <c r="P587" i="29"/>
  <c r="G587" i="29"/>
  <c r="H587" i="29" s="1"/>
  <c r="I587" i="29" s="1"/>
  <c r="AS586" i="29"/>
  <c r="AR586" i="29"/>
  <c r="AQ586" i="29"/>
  <c r="AP586" i="29"/>
  <c r="AM586" i="29"/>
  <c r="AL586" i="29"/>
  <c r="AK586" i="29"/>
  <c r="AJ586" i="29"/>
  <c r="AS585" i="29"/>
  <c r="AR585" i="29"/>
  <c r="AQ585" i="29"/>
  <c r="AP585" i="29"/>
  <c r="AM585" i="29"/>
  <c r="AL585" i="29"/>
  <c r="AK585" i="29"/>
  <c r="AJ585" i="29"/>
  <c r="AS584" i="29"/>
  <c r="AR584" i="29"/>
  <c r="AQ584" i="29"/>
  <c r="AP584" i="29"/>
  <c r="AM584" i="29"/>
  <c r="AL584" i="29"/>
  <c r="AK584" i="29"/>
  <c r="AJ584" i="29"/>
  <c r="AS583" i="29"/>
  <c r="AR583" i="29"/>
  <c r="AQ583" i="29"/>
  <c r="AP583" i="29"/>
  <c r="AM583" i="29"/>
  <c r="AL583" i="29"/>
  <c r="AK583" i="29"/>
  <c r="AJ583" i="29"/>
  <c r="P583" i="29"/>
  <c r="Q583" i="29" s="1"/>
  <c r="R583" i="29" s="1"/>
  <c r="AS582" i="29"/>
  <c r="AR582" i="29"/>
  <c r="AQ582" i="29"/>
  <c r="AP582" i="29"/>
  <c r="AM582" i="29"/>
  <c r="AL582" i="29"/>
  <c r="AK582" i="29"/>
  <c r="AJ582" i="29"/>
  <c r="R580" i="29"/>
  <c r="Q580" i="29"/>
  <c r="O580" i="29"/>
  <c r="N580" i="29"/>
  <c r="M580" i="29"/>
  <c r="L580" i="29"/>
  <c r="F580" i="29"/>
  <c r="E580" i="29"/>
  <c r="D580" i="29"/>
  <c r="C580" i="29"/>
  <c r="K578" i="29"/>
  <c r="B578" i="29"/>
  <c r="AS574" i="29"/>
  <c r="AR574" i="29"/>
  <c r="AQ574" i="29"/>
  <c r="AP574" i="29"/>
  <c r="AM574" i="29"/>
  <c r="AL574" i="29"/>
  <c r="AK574" i="29"/>
  <c r="AJ574" i="29"/>
  <c r="AS573" i="29"/>
  <c r="AR573" i="29"/>
  <c r="AQ573" i="29"/>
  <c r="AP573" i="29"/>
  <c r="AM573" i="29"/>
  <c r="AL573" i="29"/>
  <c r="AK573" i="29"/>
  <c r="AJ573" i="29"/>
  <c r="AS572" i="29"/>
  <c r="AR572" i="29"/>
  <c r="AQ572" i="29"/>
  <c r="AP572" i="29"/>
  <c r="AM572" i="29"/>
  <c r="AL572" i="29"/>
  <c r="AK572" i="29"/>
  <c r="AJ572" i="29"/>
  <c r="AS571" i="29"/>
  <c r="AR571" i="29"/>
  <c r="AQ571" i="29"/>
  <c r="AP571" i="29"/>
  <c r="AM571" i="29"/>
  <c r="AL571" i="29"/>
  <c r="AK571" i="29"/>
  <c r="AJ571" i="29"/>
  <c r="AS570" i="29"/>
  <c r="AR570" i="29"/>
  <c r="AQ570" i="29"/>
  <c r="AP570" i="29"/>
  <c r="AM570" i="29"/>
  <c r="AL570" i="29"/>
  <c r="AK570" i="29"/>
  <c r="AJ570" i="29"/>
  <c r="AS569" i="29"/>
  <c r="AR569" i="29"/>
  <c r="AQ569" i="29"/>
  <c r="AP569" i="29"/>
  <c r="AM569" i="29"/>
  <c r="AL569" i="29"/>
  <c r="AK569" i="29"/>
  <c r="AJ569" i="29"/>
  <c r="AS568" i="29"/>
  <c r="AR568" i="29"/>
  <c r="AQ568" i="29"/>
  <c r="AP568" i="29"/>
  <c r="AM568" i="29"/>
  <c r="AL568" i="29"/>
  <c r="AK568" i="29"/>
  <c r="AJ568" i="29"/>
  <c r="AS567" i="29"/>
  <c r="AR567" i="29"/>
  <c r="AQ567" i="29"/>
  <c r="AP567" i="29"/>
  <c r="AM567" i="29"/>
  <c r="AL567" i="29"/>
  <c r="AK567" i="29"/>
  <c r="AJ567" i="29"/>
  <c r="AS566" i="29"/>
  <c r="AR566" i="29"/>
  <c r="AQ566" i="29"/>
  <c r="AP566" i="29"/>
  <c r="AM566" i="29"/>
  <c r="AL566" i="29"/>
  <c r="AK566" i="29"/>
  <c r="AJ566" i="29"/>
  <c r="AS565" i="29"/>
  <c r="AR565" i="29"/>
  <c r="AQ565" i="29"/>
  <c r="AP565" i="29"/>
  <c r="AM565" i="29"/>
  <c r="AL565" i="29"/>
  <c r="AK565" i="29"/>
  <c r="AJ565" i="29"/>
  <c r="AS564" i="29"/>
  <c r="AR564" i="29"/>
  <c r="AQ564" i="29"/>
  <c r="AP564" i="29"/>
  <c r="AM564" i="29"/>
  <c r="AL564" i="29"/>
  <c r="AK564" i="29"/>
  <c r="AJ564" i="29"/>
  <c r="AS563" i="29"/>
  <c r="AR563" i="29"/>
  <c r="AQ563" i="29"/>
  <c r="AP563" i="29"/>
  <c r="AM563" i="29"/>
  <c r="AL563" i="29"/>
  <c r="AK563" i="29"/>
  <c r="AJ563" i="29"/>
  <c r="AS562" i="29"/>
  <c r="AR562" i="29"/>
  <c r="AQ562" i="29"/>
  <c r="AP562" i="29"/>
  <c r="AM562" i="29"/>
  <c r="AL562" i="29"/>
  <c r="AK562" i="29"/>
  <c r="AJ562" i="29"/>
  <c r="AS561" i="29"/>
  <c r="AR561" i="29"/>
  <c r="AQ561" i="29"/>
  <c r="AP561" i="29"/>
  <c r="AM561" i="29"/>
  <c r="AL561" i="29"/>
  <c r="AK561" i="29"/>
  <c r="AJ561" i="29"/>
  <c r="AS560" i="29"/>
  <c r="AR560" i="29"/>
  <c r="AQ560" i="29"/>
  <c r="AP560" i="29"/>
  <c r="AM560" i="29"/>
  <c r="AL560" i="29"/>
  <c r="AK560" i="29"/>
  <c r="AJ560" i="29"/>
  <c r="AS559" i="29"/>
  <c r="AR559" i="29"/>
  <c r="AQ559" i="29"/>
  <c r="AP559" i="29"/>
  <c r="AM559" i="29"/>
  <c r="AL559" i="29"/>
  <c r="AK559" i="29"/>
  <c r="AJ559" i="29"/>
  <c r="AS558" i="29"/>
  <c r="AR558" i="29"/>
  <c r="AQ558" i="29"/>
  <c r="AP558" i="29"/>
  <c r="AM558" i="29"/>
  <c r="AL558" i="29"/>
  <c r="AK558" i="29"/>
  <c r="AJ558" i="29"/>
  <c r="AS557" i="29"/>
  <c r="AR557" i="29"/>
  <c r="AQ557" i="29"/>
  <c r="AP557" i="29"/>
  <c r="AM557" i="29"/>
  <c r="AL557" i="29"/>
  <c r="AK557" i="29"/>
  <c r="AJ557" i="29"/>
  <c r="AS556" i="29"/>
  <c r="AR556" i="29"/>
  <c r="AQ556" i="29"/>
  <c r="AP556" i="29"/>
  <c r="AM556" i="29"/>
  <c r="AL556" i="29"/>
  <c r="AK556" i="29"/>
  <c r="AJ556" i="29"/>
  <c r="AS555" i="29"/>
  <c r="AR555" i="29"/>
  <c r="AQ555" i="29"/>
  <c r="AP555" i="29"/>
  <c r="AM555" i="29"/>
  <c r="AL555" i="29"/>
  <c r="AK555" i="29"/>
  <c r="AJ555" i="29"/>
  <c r="AS554" i="29"/>
  <c r="AR554" i="29"/>
  <c r="AQ554" i="29"/>
  <c r="AP554" i="29"/>
  <c r="AM554" i="29"/>
  <c r="AL554" i="29"/>
  <c r="AK554" i="29"/>
  <c r="AJ554" i="29"/>
  <c r="AS553" i="29"/>
  <c r="AR553" i="29"/>
  <c r="AQ553" i="29"/>
  <c r="AP553" i="29"/>
  <c r="AM553" i="29"/>
  <c r="AL553" i="29"/>
  <c r="AK553" i="29"/>
  <c r="AJ553" i="29"/>
  <c r="AS552" i="29"/>
  <c r="AR552" i="29"/>
  <c r="AQ552" i="29"/>
  <c r="AP552" i="29"/>
  <c r="AM552" i="29"/>
  <c r="AL552" i="29"/>
  <c r="AK552" i="29"/>
  <c r="AJ552" i="29"/>
  <c r="R550" i="29"/>
  <c r="Q550" i="29"/>
  <c r="O550" i="29"/>
  <c r="N550" i="29"/>
  <c r="M550" i="29"/>
  <c r="L550" i="29"/>
  <c r="F550" i="29"/>
  <c r="E550" i="29"/>
  <c r="D550" i="29"/>
  <c r="C550" i="29"/>
  <c r="P544" i="29"/>
  <c r="G544" i="29"/>
  <c r="AS543" i="29"/>
  <c r="AR543" i="29"/>
  <c r="AQ543" i="29"/>
  <c r="AP543" i="29"/>
  <c r="AM543" i="29"/>
  <c r="AL543" i="29"/>
  <c r="AK543" i="29"/>
  <c r="AJ543" i="29"/>
  <c r="P543" i="29"/>
  <c r="Q543" i="29" s="1"/>
  <c r="R543" i="29" s="1"/>
  <c r="H543" i="29"/>
  <c r="I543" i="29" s="1"/>
  <c r="G543" i="29"/>
  <c r="AS542" i="29"/>
  <c r="AR542" i="29"/>
  <c r="AQ542" i="29"/>
  <c r="AP542" i="29"/>
  <c r="AM542" i="29"/>
  <c r="AL542" i="29"/>
  <c r="AK542" i="29"/>
  <c r="AJ542" i="29"/>
  <c r="P542" i="29"/>
  <c r="Q542" i="29" s="1"/>
  <c r="R542" i="29" s="1"/>
  <c r="G542" i="29"/>
  <c r="AS541" i="29"/>
  <c r="AR541" i="29"/>
  <c r="AQ541" i="29"/>
  <c r="AP541" i="29"/>
  <c r="AM541" i="29"/>
  <c r="AL541" i="29"/>
  <c r="AK541" i="29"/>
  <c r="AJ541" i="29"/>
  <c r="P541" i="29"/>
  <c r="Q541" i="29" s="1"/>
  <c r="R541" i="29" s="1"/>
  <c r="G541" i="29"/>
  <c r="H541" i="29" s="1"/>
  <c r="I541" i="29" s="1"/>
  <c r="AS540" i="29"/>
  <c r="AR540" i="29"/>
  <c r="AQ540" i="29"/>
  <c r="AP540" i="29"/>
  <c r="AM540" i="29"/>
  <c r="AL540" i="29"/>
  <c r="AK540" i="29"/>
  <c r="AJ540" i="29"/>
  <c r="P540" i="29"/>
  <c r="Q540" i="29" s="1"/>
  <c r="R540" i="29" s="1"/>
  <c r="H540" i="29"/>
  <c r="I540" i="29" s="1"/>
  <c r="G540" i="29"/>
  <c r="AS539" i="29"/>
  <c r="AR539" i="29"/>
  <c r="AQ539" i="29"/>
  <c r="AP539" i="29"/>
  <c r="AM539" i="29"/>
  <c r="AL539" i="29"/>
  <c r="AK539" i="29"/>
  <c r="AJ539" i="29"/>
  <c r="P539" i="29"/>
  <c r="Q539" i="29" s="1"/>
  <c r="R539" i="29" s="1"/>
  <c r="G539" i="29"/>
  <c r="H539" i="29" s="1"/>
  <c r="I539" i="29" s="1"/>
  <c r="AS538" i="29"/>
  <c r="AR538" i="29"/>
  <c r="AQ538" i="29"/>
  <c r="AP538" i="29"/>
  <c r="AM538" i="29"/>
  <c r="AL538" i="29"/>
  <c r="AK538" i="29"/>
  <c r="AJ538" i="29"/>
  <c r="Q538" i="29"/>
  <c r="R538" i="29" s="1"/>
  <c r="P538" i="29"/>
  <c r="H538" i="29"/>
  <c r="I538" i="29" s="1"/>
  <c r="G538" i="29"/>
  <c r="AS537" i="29"/>
  <c r="AR537" i="29"/>
  <c r="AQ537" i="29"/>
  <c r="AP537" i="29"/>
  <c r="AM537" i="29"/>
  <c r="AL537" i="29"/>
  <c r="AK537" i="29"/>
  <c r="AJ537" i="29"/>
  <c r="P537" i="29"/>
  <c r="Q537" i="29" s="1"/>
  <c r="R537" i="29" s="1"/>
  <c r="H537" i="29"/>
  <c r="I537" i="29" s="1"/>
  <c r="G537" i="29"/>
  <c r="AS536" i="29"/>
  <c r="AR536" i="29"/>
  <c r="AQ536" i="29"/>
  <c r="AP536" i="29"/>
  <c r="AM536" i="29"/>
  <c r="AL536" i="29"/>
  <c r="AK536" i="29"/>
  <c r="AJ536" i="29"/>
  <c r="P536" i="29"/>
  <c r="Q536" i="29" s="1"/>
  <c r="R536" i="29" s="1"/>
  <c r="G536" i="29"/>
  <c r="H536" i="29" s="1"/>
  <c r="I536" i="29" s="1"/>
  <c r="AS535" i="29"/>
  <c r="AR535" i="29"/>
  <c r="AQ535" i="29"/>
  <c r="AP535" i="29"/>
  <c r="AM535" i="29"/>
  <c r="AL535" i="29"/>
  <c r="AK535" i="29"/>
  <c r="AJ535" i="29"/>
  <c r="P535" i="29"/>
  <c r="Q535" i="29" s="1"/>
  <c r="R535" i="29" s="1"/>
  <c r="G535" i="29"/>
  <c r="H535" i="29" s="1"/>
  <c r="I535" i="29" s="1"/>
  <c r="AS534" i="29"/>
  <c r="AR534" i="29"/>
  <c r="AQ534" i="29"/>
  <c r="AP534" i="29"/>
  <c r="AM534" i="29"/>
  <c r="AL534" i="29"/>
  <c r="AK534" i="29"/>
  <c r="AJ534" i="29"/>
  <c r="P534" i="29"/>
  <c r="Q534" i="29" s="1"/>
  <c r="R534" i="29" s="1"/>
  <c r="H534" i="29"/>
  <c r="I534" i="29" s="1"/>
  <c r="G534" i="29"/>
  <c r="AS533" i="29"/>
  <c r="AR533" i="29"/>
  <c r="AQ533" i="29"/>
  <c r="AP533" i="29"/>
  <c r="AM533" i="29"/>
  <c r="AL533" i="29"/>
  <c r="AK533" i="29"/>
  <c r="AJ533" i="29"/>
  <c r="P533" i="29"/>
  <c r="Q533" i="29" s="1"/>
  <c r="R533" i="29" s="1"/>
  <c r="G533" i="29"/>
  <c r="H533" i="29" s="1"/>
  <c r="I533" i="29" s="1"/>
  <c r="AS532" i="29"/>
  <c r="AR532" i="29"/>
  <c r="AQ532" i="29"/>
  <c r="AP532" i="29"/>
  <c r="AM532" i="29"/>
  <c r="AL532" i="29"/>
  <c r="AK532" i="29"/>
  <c r="AJ532" i="29"/>
  <c r="P532" i="29"/>
  <c r="Q532" i="29" s="1"/>
  <c r="R532" i="29" s="1"/>
  <c r="H532" i="29"/>
  <c r="I532" i="29" s="1"/>
  <c r="G532" i="29"/>
  <c r="AS531" i="29"/>
  <c r="AR531" i="29"/>
  <c r="AQ531" i="29"/>
  <c r="AP531" i="29"/>
  <c r="AM531" i="29"/>
  <c r="AL531" i="29"/>
  <c r="AK531" i="29"/>
  <c r="AJ531" i="29"/>
  <c r="Q531" i="29"/>
  <c r="R531" i="29" s="1"/>
  <c r="P531" i="29"/>
  <c r="H531" i="29"/>
  <c r="I531" i="29" s="1"/>
  <c r="G531" i="29"/>
  <c r="AS530" i="29"/>
  <c r="AR530" i="29"/>
  <c r="AQ530" i="29"/>
  <c r="AP530" i="29"/>
  <c r="AM530" i="29"/>
  <c r="AL530" i="29"/>
  <c r="AK530" i="29"/>
  <c r="AJ530" i="29"/>
  <c r="P530" i="29"/>
  <c r="Q530" i="29" s="1"/>
  <c r="R530" i="29" s="1"/>
  <c r="G530" i="29"/>
  <c r="H530" i="29" s="1"/>
  <c r="I530" i="29" s="1"/>
  <c r="AS529" i="29"/>
  <c r="AR529" i="29"/>
  <c r="AQ529" i="29"/>
  <c r="AP529" i="29"/>
  <c r="AM529" i="29"/>
  <c r="AL529" i="29"/>
  <c r="AK529" i="29"/>
  <c r="AJ529" i="29"/>
  <c r="P529" i="29"/>
  <c r="Q529" i="29" s="1"/>
  <c r="R529" i="29" s="1"/>
  <c r="H529" i="29"/>
  <c r="I529" i="29" s="1"/>
  <c r="G529" i="29"/>
  <c r="AS528" i="29"/>
  <c r="AR528" i="29"/>
  <c r="AQ528" i="29"/>
  <c r="AP528" i="29"/>
  <c r="AM528" i="29"/>
  <c r="AL528" i="29"/>
  <c r="AK528" i="29"/>
  <c r="AJ528" i="29"/>
  <c r="P528" i="29"/>
  <c r="Q528" i="29" s="1"/>
  <c r="R528" i="29" s="1"/>
  <c r="G528" i="29"/>
  <c r="H528" i="29" s="1"/>
  <c r="I528" i="29" s="1"/>
  <c r="AS527" i="29"/>
  <c r="AR527" i="29"/>
  <c r="AQ527" i="29"/>
  <c r="AP527" i="29"/>
  <c r="AM527" i="29"/>
  <c r="AL527" i="29"/>
  <c r="AK527" i="29"/>
  <c r="AJ527" i="29"/>
  <c r="P527" i="29"/>
  <c r="G527" i="29"/>
  <c r="AS526" i="29"/>
  <c r="AR526" i="29"/>
  <c r="AQ526" i="29"/>
  <c r="AP526" i="29"/>
  <c r="AM526" i="29"/>
  <c r="AL526" i="29"/>
  <c r="AK526" i="29"/>
  <c r="AJ526" i="29"/>
  <c r="Q526" i="29"/>
  <c r="R526" i="29" s="1"/>
  <c r="P526" i="29"/>
  <c r="G526" i="29"/>
  <c r="H526" i="29" s="1"/>
  <c r="I526" i="29" s="1"/>
  <c r="AS525" i="29"/>
  <c r="AR525" i="29"/>
  <c r="AQ525" i="29"/>
  <c r="AP525" i="29"/>
  <c r="AM525" i="29"/>
  <c r="AL525" i="29"/>
  <c r="AK525" i="29"/>
  <c r="AJ525" i="29"/>
  <c r="AS524" i="29"/>
  <c r="AR524" i="29"/>
  <c r="AQ524" i="29"/>
  <c r="AP524" i="29"/>
  <c r="AM524" i="29"/>
  <c r="AL524" i="29"/>
  <c r="AK524" i="29"/>
  <c r="AJ524" i="29"/>
  <c r="AS523" i="29"/>
  <c r="AR523" i="29"/>
  <c r="AQ523" i="29"/>
  <c r="AP523" i="29"/>
  <c r="AM523" i="29"/>
  <c r="AL523" i="29"/>
  <c r="AK523" i="29"/>
  <c r="AJ523" i="29"/>
  <c r="AS522" i="29"/>
  <c r="AR522" i="29"/>
  <c r="AQ522" i="29"/>
  <c r="AP522" i="29"/>
  <c r="AM522" i="29"/>
  <c r="AL522" i="29"/>
  <c r="AK522" i="29"/>
  <c r="AJ522" i="29"/>
  <c r="AS521" i="29"/>
  <c r="AR521" i="29"/>
  <c r="AQ521" i="29"/>
  <c r="AP521" i="29"/>
  <c r="AM521" i="29"/>
  <c r="AL521" i="29"/>
  <c r="AK521" i="29"/>
  <c r="AJ521" i="29"/>
  <c r="P521" i="29"/>
  <c r="Q521" i="29" s="1"/>
  <c r="R521" i="29" s="1"/>
  <c r="R519" i="29"/>
  <c r="Q519" i="29"/>
  <c r="O519" i="29"/>
  <c r="N519" i="29"/>
  <c r="M519" i="29"/>
  <c r="L519" i="29"/>
  <c r="F519" i="29"/>
  <c r="E519" i="29"/>
  <c r="D519" i="29"/>
  <c r="C519" i="29"/>
  <c r="K517" i="29"/>
  <c r="B517" i="29"/>
  <c r="P514" i="29"/>
  <c r="G514" i="29"/>
  <c r="AS513" i="29"/>
  <c r="AR513" i="29"/>
  <c r="AQ513" i="29"/>
  <c r="AP513" i="29"/>
  <c r="AM513" i="29"/>
  <c r="AL513" i="29"/>
  <c r="AK513" i="29"/>
  <c r="AJ513" i="29"/>
  <c r="P513" i="29"/>
  <c r="G513" i="29"/>
  <c r="H513" i="29" s="1"/>
  <c r="I513" i="29" s="1"/>
  <c r="AS512" i="29"/>
  <c r="AR512" i="29"/>
  <c r="AQ512" i="29"/>
  <c r="AP512" i="29"/>
  <c r="AM512" i="29"/>
  <c r="AL512" i="29"/>
  <c r="AK512" i="29"/>
  <c r="AJ512" i="29"/>
  <c r="P512" i="29"/>
  <c r="G512" i="29"/>
  <c r="AS511" i="29"/>
  <c r="AR511" i="29"/>
  <c r="AQ511" i="29"/>
  <c r="AP511" i="29"/>
  <c r="AM511" i="29"/>
  <c r="AL511" i="29"/>
  <c r="AK511" i="29"/>
  <c r="AJ511" i="29"/>
  <c r="P511" i="29"/>
  <c r="Q511" i="29" s="1"/>
  <c r="R511" i="29" s="1"/>
  <c r="G511" i="29"/>
  <c r="H511" i="29" s="1"/>
  <c r="I511" i="29" s="1"/>
  <c r="AS510" i="29"/>
  <c r="AR510" i="29"/>
  <c r="AQ510" i="29"/>
  <c r="AP510" i="29"/>
  <c r="AM510" i="29"/>
  <c r="AL510" i="29"/>
  <c r="AK510" i="29"/>
  <c r="AJ510" i="29"/>
  <c r="Q510" i="29"/>
  <c r="R510" i="29" s="1"/>
  <c r="P510" i="29"/>
  <c r="G510" i="29"/>
  <c r="H510" i="29" s="1"/>
  <c r="I510" i="29" s="1"/>
  <c r="AS509" i="29"/>
  <c r="AR509" i="29"/>
  <c r="AQ509" i="29"/>
  <c r="AP509" i="29"/>
  <c r="AM509" i="29"/>
  <c r="AL509" i="29"/>
  <c r="AK509" i="29"/>
  <c r="AJ509" i="29"/>
  <c r="P509" i="29"/>
  <c r="P494" i="29" s="1"/>
  <c r="Q494" i="29" s="1"/>
  <c r="R494" i="29" s="1"/>
  <c r="H509" i="29"/>
  <c r="I509" i="29" s="1"/>
  <c r="G509" i="29"/>
  <c r="AS508" i="29"/>
  <c r="AR508" i="29"/>
  <c r="AQ508" i="29"/>
  <c r="AP508" i="29"/>
  <c r="AM508" i="29"/>
  <c r="AL508" i="29"/>
  <c r="AK508" i="29"/>
  <c r="AJ508" i="29"/>
  <c r="P508" i="29"/>
  <c r="Q508" i="29" s="1"/>
  <c r="R508" i="29" s="1"/>
  <c r="H508" i="29"/>
  <c r="I508" i="29" s="1"/>
  <c r="G508" i="29"/>
  <c r="AS507" i="29"/>
  <c r="AR507" i="29"/>
  <c r="AQ507" i="29"/>
  <c r="AP507" i="29"/>
  <c r="AM507" i="29"/>
  <c r="AL507" i="29"/>
  <c r="AK507" i="29"/>
  <c r="AJ507" i="29"/>
  <c r="P507" i="29"/>
  <c r="Q507" i="29" s="1"/>
  <c r="R507" i="29" s="1"/>
  <c r="H507" i="29"/>
  <c r="I507" i="29" s="1"/>
  <c r="G507" i="29"/>
  <c r="AS506" i="29"/>
  <c r="AR506" i="29"/>
  <c r="AQ506" i="29"/>
  <c r="AP506" i="29"/>
  <c r="AM506" i="29"/>
  <c r="AL506" i="29"/>
  <c r="AK506" i="29"/>
  <c r="AJ506" i="29"/>
  <c r="P506" i="29"/>
  <c r="G506" i="29"/>
  <c r="AS505" i="29"/>
  <c r="AR505" i="29"/>
  <c r="AQ505" i="29"/>
  <c r="AP505" i="29"/>
  <c r="AM505" i="29"/>
  <c r="AL505" i="29"/>
  <c r="AK505" i="29"/>
  <c r="AJ505" i="29"/>
  <c r="P505" i="29"/>
  <c r="Q505" i="29" s="1"/>
  <c r="R505" i="29" s="1"/>
  <c r="H505" i="29"/>
  <c r="I505" i="29" s="1"/>
  <c r="G505" i="29"/>
  <c r="AS504" i="29"/>
  <c r="AR504" i="29"/>
  <c r="AQ504" i="29"/>
  <c r="AP504" i="29"/>
  <c r="AM504" i="29"/>
  <c r="AL504" i="29"/>
  <c r="AK504" i="29"/>
  <c r="AJ504" i="29"/>
  <c r="P504" i="29"/>
  <c r="Q504" i="29" s="1"/>
  <c r="R504" i="29" s="1"/>
  <c r="H504" i="29"/>
  <c r="I504" i="29" s="1"/>
  <c r="G504" i="29"/>
  <c r="AS503" i="29"/>
  <c r="AR503" i="29"/>
  <c r="AQ503" i="29"/>
  <c r="AP503" i="29"/>
  <c r="AM503" i="29"/>
  <c r="AL503" i="29"/>
  <c r="AK503" i="29"/>
  <c r="AJ503" i="29"/>
  <c r="P503" i="29"/>
  <c r="G503" i="29"/>
  <c r="H503" i="29" s="1"/>
  <c r="I503" i="29" s="1"/>
  <c r="AS502" i="29"/>
  <c r="AR502" i="29"/>
  <c r="AQ502" i="29"/>
  <c r="AP502" i="29"/>
  <c r="AM502" i="29"/>
  <c r="AL502" i="29"/>
  <c r="AK502" i="29"/>
  <c r="AJ502" i="29"/>
  <c r="P502" i="29"/>
  <c r="Q502" i="29" s="1"/>
  <c r="R502" i="29" s="1"/>
  <c r="G502" i="29"/>
  <c r="H502" i="29" s="1"/>
  <c r="I502" i="29" s="1"/>
  <c r="AS501" i="29"/>
  <c r="AR501" i="29"/>
  <c r="AQ501" i="29"/>
  <c r="AP501" i="29"/>
  <c r="AM501" i="29"/>
  <c r="AL501" i="29"/>
  <c r="AK501" i="29"/>
  <c r="AJ501" i="29"/>
  <c r="P501" i="29"/>
  <c r="Q501" i="29" s="1"/>
  <c r="R501" i="29" s="1"/>
  <c r="G501" i="29"/>
  <c r="H501" i="29" s="1"/>
  <c r="I501" i="29" s="1"/>
  <c r="AS500" i="29"/>
  <c r="AR500" i="29"/>
  <c r="AQ500" i="29"/>
  <c r="AP500" i="29"/>
  <c r="AM500" i="29"/>
  <c r="AL500" i="29"/>
  <c r="AK500" i="29"/>
  <c r="AJ500" i="29"/>
  <c r="P500" i="29"/>
  <c r="G500" i="29"/>
  <c r="AS499" i="29"/>
  <c r="AR499" i="29"/>
  <c r="AQ499" i="29"/>
  <c r="AP499" i="29"/>
  <c r="AM499" i="29"/>
  <c r="AL499" i="29"/>
  <c r="AK499" i="29"/>
  <c r="AJ499" i="29"/>
  <c r="Q499" i="29"/>
  <c r="R499" i="29" s="1"/>
  <c r="P499" i="29"/>
  <c r="G499" i="29"/>
  <c r="H499" i="29" s="1"/>
  <c r="I499" i="29" s="1"/>
  <c r="AS498" i="29"/>
  <c r="AR498" i="29"/>
  <c r="AQ498" i="29"/>
  <c r="AP498" i="29"/>
  <c r="AM498" i="29"/>
  <c r="AL498" i="29"/>
  <c r="AK498" i="29"/>
  <c r="AJ498" i="29"/>
  <c r="Q498" i="29"/>
  <c r="R498" i="29" s="1"/>
  <c r="P498" i="29"/>
  <c r="G498" i="29"/>
  <c r="H498" i="29" s="1"/>
  <c r="I498" i="29" s="1"/>
  <c r="AS497" i="29"/>
  <c r="AR497" i="29"/>
  <c r="AQ497" i="29"/>
  <c r="AP497" i="29"/>
  <c r="AM497" i="29"/>
  <c r="AL497" i="29"/>
  <c r="AK497" i="29"/>
  <c r="AJ497" i="29"/>
  <c r="P497" i="29"/>
  <c r="G497" i="29"/>
  <c r="H497" i="29" s="1"/>
  <c r="I497" i="29" s="1"/>
  <c r="AS496" i="29"/>
  <c r="AR496" i="29"/>
  <c r="AQ496" i="29"/>
  <c r="AP496" i="29"/>
  <c r="AM496" i="29"/>
  <c r="AL496" i="29"/>
  <c r="AK496" i="29"/>
  <c r="AJ496" i="29"/>
  <c r="P496" i="29"/>
  <c r="Q496" i="29" s="1"/>
  <c r="R496" i="29" s="1"/>
  <c r="H496" i="29"/>
  <c r="I496" i="29" s="1"/>
  <c r="G496" i="29"/>
  <c r="AS495" i="29"/>
  <c r="AR495" i="29"/>
  <c r="AQ495" i="29"/>
  <c r="AP495" i="29"/>
  <c r="AM495" i="29"/>
  <c r="AL495" i="29"/>
  <c r="AK495" i="29"/>
  <c r="AJ495" i="29"/>
  <c r="AS494" i="29"/>
  <c r="AR494" i="29"/>
  <c r="AQ494" i="29"/>
  <c r="AP494" i="29"/>
  <c r="AM494" i="29"/>
  <c r="AL494" i="29"/>
  <c r="AK494" i="29"/>
  <c r="AJ494" i="29"/>
  <c r="AS493" i="29"/>
  <c r="AR493" i="29"/>
  <c r="AQ493" i="29"/>
  <c r="AP493" i="29"/>
  <c r="AM493" i="29"/>
  <c r="AL493" i="29"/>
  <c r="AK493" i="29"/>
  <c r="AJ493" i="29"/>
  <c r="AS492" i="29"/>
  <c r="AR492" i="29"/>
  <c r="AQ492" i="29"/>
  <c r="AP492" i="29"/>
  <c r="AM492" i="29"/>
  <c r="AL492" i="29"/>
  <c r="AK492" i="29"/>
  <c r="AJ492" i="29"/>
  <c r="H492" i="29"/>
  <c r="I492" i="29" s="1"/>
  <c r="G492" i="29"/>
  <c r="AS491" i="29"/>
  <c r="AR491" i="29"/>
  <c r="AQ491" i="29"/>
  <c r="AP491" i="29"/>
  <c r="AM491" i="29"/>
  <c r="AL491" i="29"/>
  <c r="AK491" i="29"/>
  <c r="AJ491" i="29"/>
  <c r="R489" i="29"/>
  <c r="Q489" i="29"/>
  <c r="O489" i="29"/>
  <c r="N489" i="29"/>
  <c r="M489" i="29"/>
  <c r="L489" i="29"/>
  <c r="F489" i="29"/>
  <c r="E489" i="29"/>
  <c r="D489" i="29"/>
  <c r="C489" i="29"/>
  <c r="K487" i="29"/>
  <c r="B487" i="29"/>
  <c r="AS483" i="29"/>
  <c r="AR483" i="29"/>
  <c r="AQ483" i="29"/>
  <c r="AP483" i="29"/>
  <c r="AM483" i="29"/>
  <c r="AL483" i="29"/>
  <c r="AK483" i="29"/>
  <c r="AJ483" i="29"/>
  <c r="AS482" i="29"/>
  <c r="AR482" i="29"/>
  <c r="AQ482" i="29"/>
  <c r="AP482" i="29"/>
  <c r="AM482" i="29"/>
  <c r="AL482" i="29"/>
  <c r="AK482" i="29"/>
  <c r="AJ482" i="29"/>
  <c r="AS481" i="29"/>
  <c r="AR481" i="29"/>
  <c r="AQ481" i="29"/>
  <c r="AP481" i="29"/>
  <c r="AM481" i="29"/>
  <c r="AL481" i="29"/>
  <c r="AK481" i="29"/>
  <c r="AJ481" i="29"/>
  <c r="AS480" i="29"/>
  <c r="AR480" i="29"/>
  <c r="AQ480" i="29"/>
  <c r="AP480" i="29"/>
  <c r="AM480" i="29"/>
  <c r="AL480" i="29"/>
  <c r="AK480" i="29"/>
  <c r="AJ480" i="29"/>
  <c r="AS479" i="29"/>
  <c r="AR479" i="29"/>
  <c r="AQ479" i="29"/>
  <c r="AP479" i="29"/>
  <c r="AM479" i="29"/>
  <c r="AL479" i="29"/>
  <c r="AK479" i="29"/>
  <c r="AJ479" i="29"/>
  <c r="AS478" i="29"/>
  <c r="AR478" i="29"/>
  <c r="AQ478" i="29"/>
  <c r="AP478" i="29"/>
  <c r="AM478" i="29"/>
  <c r="AL478" i="29"/>
  <c r="AK478" i="29"/>
  <c r="AJ478" i="29"/>
  <c r="AS477" i="29"/>
  <c r="AR477" i="29"/>
  <c r="AQ477" i="29"/>
  <c r="AP477" i="29"/>
  <c r="AM477" i="29"/>
  <c r="AL477" i="29"/>
  <c r="AK477" i="29"/>
  <c r="AJ477" i="29"/>
  <c r="AS476" i="29"/>
  <c r="AR476" i="29"/>
  <c r="AQ476" i="29"/>
  <c r="AP476" i="29"/>
  <c r="AM476" i="29"/>
  <c r="AL476" i="29"/>
  <c r="AK476" i="29"/>
  <c r="AJ476" i="29"/>
  <c r="AS475" i="29"/>
  <c r="AR475" i="29"/>
  <c r="AQ475" i="29"/>
  <c r="AP475" i="29"/>
  <c r="AM475" i="29"/>
  <c r="AL475" i="29"/>
  <c r="AK475" i="29"/>
  <c r="AJ475" i="29"/>
  <c r="AS474" i="29"/>
  <c r="AR474" i="29"/>
  <c r="AQ474" i="29"/>
  <c r="AP474" i="29"/>
  <c r="AM474" i="29"/>
  <c r="AL474" i="29"/>
  <c r="AK474" i="29"/>
  <c r="AJ474" i="29"/>
  <c r="AS473" i="29"/>
  <c r="AR473" i="29"/>
  <c r="AQ473" i="29"/>
  <c r="AP473" i="29"/>
  <c r="AM473" i="29"/>
  <c r="AL473" i="29"/>
  <c r="AK473" i="29"/>
  <c r="AJ473" i="29"/>
  <c r="AS472" i="29"/>
  <c r="AR472" i="29"/>
  <c r="AQ472" i="29"/>
  <c r="AP472" i="29"/>
  <c r="AM472" i="29"/>
  <c r="AL472" i="29"/>
  <c r="AK472" i="29"/>
  <c r="AJ472" i="29"/>
  <c r="AS471" i="29"/>
  <c r="AR471" i="29"/>
  <c r="AQ471" i="29"/>
  <c r="AP471" i="29"/>
  <c r="AM471" i="29"/>
  <c r="AL471" i="29"/>
  <c r="AK471" i="29"/>
  <c r="AJ471" i="29"/>
  <c r="AS470" i="29"/>
  <c r="AR470" i="29"/>
  <c r="AQ470" i="29"/>
  <c r="AP470" i="29"/>
  <c r="AM470" i="29"/>
  <c r="AL470" i="29"/>
  <c r="AK470" i="29"/>
  <c r="AJ470" i="29"/>
  <c r="AS469" i="29"/>
  <c r="AR469" i="29"/>
  <c r="AQ469" i="29"/>
  <c r="AP469" i="29"/>
  <c r="AM469" i="29"/>
  <c r="AL469" i="29"/>
  <c r="AK469" i="29"/>
  <c r="AJ469" i="29"/>
  <c r="AS468" i="29"/>
  <c r="AR468" i="29"/>
  <c r="AQ468" i="29"/>
  <c r="AP468" i="29"/>
  <c r="AM468" i="29"/>
  <c r="AL468" i="29"/>
  <c r="AK468" i="29"/>
  <c r="AJ468" i="29"/>
  <c r="AS467" i="29"/>
  <c r="AR467" i="29"/>
  <c r="AQ467" i="29"/>
  <c r="AP467" i="29"/>
  <c r="AM467" i="29"/>
  <c r="AL467" i="29"/>
  <c r="AK467" i="29"/>
  <c r="AJ467" i="29"/>
  <c r="AS466" i="29"/>
  <c r="AR466" i="29"/>
  <c r="AQ466" i="29"/>
  <c r="AP466" i="29"/>
  <c r="AM466" i="29"/>
  <c r="AL466" i="29"/>
  <c r="AK466" i="29"/>
  <c r="AJ466" i="29"/>
  <c r="AS465" i="29"/>
  <c r="AR465" i="29"/>
  <c r="AQ465" i="29"/>
  <c r="AP465" i="29"/>
  <c r="AM465" i="29"/>
  <c r="AL465" i="29"/>
  <c r="AK465" i="29"/>
  <c r="AJ465" i="29"/>
  <c r="AS464" i="29"/>
  <c r="AR464" i="29"/>
  <c r="AQ464" i="29"/>
  <c r="AP464" i="29"/>
  <c r="AM464" i="29"/>
  <c r="AL464" i="29"/>
  <c r="AK464" i="29"/>
  <c r="AJ464" i="29"/>
  <c r="AS463" i="29"/>
  <c r="AR463" i="29"/>
  <c r="AQ463" i="29"/>
  <c r="AP463" i="29"/>
  <c r="AM463" i="29"/>
  <c r="AL463" i="29"/>
  <c r="AK463" i="29"/>
  <c r="AJ463" i="29"/>
  <c r="AS462" i="29"/>
  <c r="AR462" i="29"/>
  <c r="AQ462" i="29"/>
  <c r="AP462" i="29"/>
  <c r="AM462" i="29"/>
  <c r="AL462" i="29"/>
  <c r="AK462" i="29"/>
  <c r="AJ462" i="29"/>
  <c r="AS461" i="29"/>
  <c r="AR461" i="29"/>
  <c r="AQ461" i="29"/>
  <c r="AP461" i="29"/>
  <c r="AM461" i="29"/>
  <c r="AL461" i="29"/>
  <c r="AK461" i="29"/>
  <c r="AJ461" i="29"/>
  <c r="R459" i="29"/>
  <c r="Q459" i="29"/>
  <c r="O459" i="29"/>
  <c r="N459" i="29"/>
  <c r="M459" i="29"/>
  <c r="L459" i="29"/>
  <c r="F459" i="29"/>
  <c r="E459" i="29"/>
  <c r="D459" i="29"/>
  <c r="C459" i="29"/>
  <c r="P453" i="29"/>
  <c r="G453" i="29"/>
  <c r="AS452" i="29"/>
  <c r="AR452" i="29"/>
  <c r="AQ452" i="29"/>
  <c r="AP452" i="29"/>
  <c r="AM452" i="29"/>
  <c r="AL452" i="29"/>
  <c r="AK452" i="29"/>
  <c r="AJ452" i="29"/>
  <c r="R452" i="29"/>
  <c r="P452" i="29"/>
  <c r="Q452" i="29" s="1"/>
  <c r="G452" i="29"/>
  <c r="H452" i="29" s="1"/>
  <c r="I452" i="29" s="1"/>
  <c r="AS451" i="29"/>
  <c r="AR451" i="29"/>
  <c r="AQ451" i="29"/>
  <c r="AP451" i="29"/>
  <c r="AM451" i="29"/>
  <c r="AL451" i="29"/>
  <c r="AK451" i="29"/>
  <c r="AJ451" i="29"/>
  <c r="Q451" i="29"/>
  <c r="R451" i="29" s="1"/>
  <c r="P451" i="29"/>
  <c r="G451" i="29"/>
  <c r="H451" i="29" s="1"/>
  <c r="I451" i="29" s="1"/>
  <c r="AS450" i="29"/>
  <c r="AR450" i="29"/>
  <c r="AQ450" i="29"/>
  <c r="AP450" i="29"/>
  <c r="AM450" i="29"/>
  <c r="AL450" i="29"/>
  <c r="AK450" i="29"/>
  <c r="AJ450" i="29"/>
  <c r="R450" i="29"/>
  <c r="P450" i="29"/>
  <c r="Q450" i="29" s="1"/>
  <c r="G450" i="29"/>
  <c r="H450" i="29" s="1"/>
  <c r="I450" i="29" s="1"/>
  <c r="AS449" i="29"/>
  <c r="AR449" i="29"/>
  <c r="AQ449" i="29"/>
  <c r="AP449" i="29"/>
  <c r="AM449" i="29"/>
  <c r="AL449" i="29"/>
  <c r="AK449" i="29"/>
  <c r="AJ449" i="29"/>
  <c r="R449" i="29"/>
  <c r="P449" i="29"/>
  <c r="Q449" i="29" s="1"/>
  <c r="G449" i="29"/>
  <c r="AS448" i="29"/>
  <c r="AR448" i="29"/>
  <c r="AQ448" i="29"/>
  <c r="AP448" i="29"/>
  <c r="AM448" i="29"/>
  <c r="AL448" i="29"/>
  <c r="AK448" i="29"/>
  <c r="AJ448" i="29"/>
  <c r="Q448" i="29"/>
  <c r="R448" i="29" s="1"/>
  <c r="P448" i="29"/>
  <c r="G448" i="29"/>
  <c r="H448" i="29" s="1"/>
  <c r="I448" i="29" s="1"/>
  <c r="AS447" i="29"/>
  <c r="AR447" i="29"/>
  <c r="AQ447" i="29"/>
  <c r="AP447" i="29"/>
  <c r="AM447" i="29"/>
  <c r="AL447" i="29"/>
  <c r="AK447" i="29"/>
  <c r="AJ447" i="29"/>
  <c r="Q447" i="29"/>
  <c r="R447" i="29" s="1"/>
  <c r="P447" i="29"/>
  <c r="G447" i="29"/>
  <c r="H447" i="29" s="1"/>
  <c r="I447" i="29" s="1"/>
  <c r="AS446" i="29"/>
  <c r="AR446" i="29"/>
  <c r="AQ446" i="29"/>
  <c r="AP446" i="29"/>
  <c r="AM446" i="29"/>
  <c r="AL446" i="29"/>
  <c r="AK446" i="29"/>
  <c r="AJ446" i="29"/>
  <c r="P446" i="29"/>
  <c r="Q446" i="29" s="1"/>
  <c r="R446" i="29" s="1"/>
  <c r="H446" i="29"/>
  <c r="I446" i="29" s="1"/>
  <c r="G446" i="29"/>
  <c r="AS445" i="29"/>
  <c r="AR445" i="29"/>
  <c r="AQ445" i="29"/>
  <c r="AP445" i="29"/>
  <c r="AM445" i="29"/>
  <c r="AL445" i="29"/>
  <c r="AK445" i="29"/>
  <c r="AJ445" i="29"/>
  <c r="Q445" i="29"/>
  <c r="R445" i="29" s="1"/>
  <c r="P445" i="29"/>
  <c r="H445" i="29"/>
  <c r="I445" i="29" s="1"/>
  <c r="G445" i="29"/>
  <c r="AS444" i="29"/>
  <c r="AR444" i="29"/>
  <c r="AQ444" i="29"/>
  <c r="AP444" i="29"/>
  <c r="AM444" i="29"/>
  <c r="AL444" i="29"/>
  <c r="AK444" i="29"/>
  <c r="AJ444" i="29"/>
  <c r="R444" i="29"/>
  <c r="P444" i="29"/>
  <c r="Q444" i="29" s="1"/>
  <c r="I444" i="29"/>
  <c r="G444" i="29"/>
  <c r="H444" i="29" s="1"/>
  <c r="AS443" i="29"/>
  <c r="AR443" i="29"/>
  <c r="AQ443" i="29"/>
  <c r="AP443" i="29"/>
  <c r="AM443" i="29"/>
  <c r="AL443" i="29"/>
  <c r="AK443" i="29"/>
  <c r="AJ443" i="29"/>
  <c r="P443" i="29"/>
  <c r="Q443" i="29" s="1"/>
  <c r="R443" i="29" s="1"/>
  <c r="G443" i="29"/>
  <c r="H443" i="29" s="1"/>
  <c r="I443" i="29" s="1"/>
  <c r="AS442" i="29"/>
  <c r="AR442" i="29"/>
  <c r="AQ442" i="29"/>
  <c r="AP442" i="29"/>
  <c r="AM442" i="29"/>
  <c r="AL442" i="29"/>
  <c r="AK442" i="29"/>
  <c r="AJ442" i="29"/>
  <c r="P442" i="29"/>
  <c r="Q442" i="29" s="1"/>
  <c r="R442" i="29" s="1"/>
  <c r="G442" i="29"/>
  <c r="H442" i="29" s="1"/>
  <c r="I442" i="29" s="1"/>
  <c r="AS441" i="29"/>
  <c r="AR441" i="29"/>
  <c r="AQ441" i="29"/>
  <c r="AP441" i="29"/>
  <c r="AM441" i="29"/>
  <c r="AL441" i="29"/>
  <c r="AK441" i="29"/>
  <c r="AJ441" i="29"/>
  <c r="Q441" i="29"/>
  <c r="R441" i="29" s="1"/>
  <c r="P441" i="29"/>
  <c r="G441" i="29"/>
  <c r="H441" i="29" s="1"/>
  <c r="I441" i="29" s="1"/>
  <c r="AS440" i="29"/>
  <c r="AR440" i="29"/>
  <c r="AQ440" i="29"/>
  <c r="AP440" i="29"/>
  <c r="AM440" i="29"/>
  <c r="AL440" i="29"/>
  <c r="AK440" i="29"/>
  <c r="AJ440" i="29"/>
  <c r="P440" i="29"/>
  <c r="Q440" i="29" s="1"/>
  <c r="R440" i="29" s="1"/>
  <c r="I440" i="29"/>
  <c r="G440" i="29"/>
  <c r="H440" i="29" s="1"/>
  <c r="AS439" i="29"/>
  <c r="AR439" i="29"/>
  <c r="AQ439" i="29"/>
  <c r="AP439" i="29"/>
  <c r="AM439" i="29"/>
  <c r="AL439" i="29"/>
  <c r="AK439" i="29"/>
  <c r="AJ439" i="29"/>
  <c r="P439" i="29"/>
  <c r="Q439" i="29" s="1"/>
  <c r="R439" i="29" s="1"/>
  <c r="G439" i="29"/>
  <c r="H439" i="29" s="1"/>
  <c r="I439" i="29" s="1"/>
  <c r="AS438" i="29"/>
  <c r="AR438" i="29"/>
  <c r="AQ438" i="29"/>
  <c r="AP438" i="29"/>
  <c r="AM438" i="29"/>
  <c r="AL438" i="29"/>
  <c r="AK438" i="29"/>
  <c r="AJ438" i="29"/>
  <c r="P438" i="29"/>
  <c r="G438" i="29"/>
  <c r="H438" i="29" s="1"/>
  <c r="I438" i="29" s="1"/>
  <c r="AS437" i="29"/>
  <c r="AR437" i="29"/>
  <c r="AQ437" i="29"/>
  <c r="AP437" i="29"/>
  <c r="AM437" i="29"/>
  <c r="AL437" i="29"/>
  <c r="AK437" i="29"/>
  <c r="AJ437" i="29"/>
  <c r="Q437" i="29"/>
  <c r="R437" i="29" s="1"/>
  <c r="P437" i="29"/>
  <c r="G437" i="29"/>
  <c r="H437" i="29" s="1"/>
  <c r="I437" i="29" s="1"/>
  <c r="AS436" i="29"/>
  <c r="AR436" i="29"/>
  <c r="AQ436" i="29"/>
  <c r="AP436" i="29"/>
  <c r="AM436" i="29"/>
  <c r="AL436" i="29"/>
  <c r="AK436" i="29"/>
  <c r="AJ436" i="29"/>
  <c r="P436" i="29"/>
  <c r="Q436" i="29" s="1"/>
  <c r="R436" i="29" s="1"/>
  <c r="G436" i="29"/>
  <c r="H436" i="29" s="1"/>
  <c r="I436" i="29" s="1"/>
  <c r="AS435" i="29"/>
  <c r="AR435" i="29"/>
  <c r="AQ435" i="29"/>
  <c r="AP435" i="29"/>
  <c r="AM435" i="29"/>
  <c r="AL435" i="29"/>
  <c r="AK435" i="29"/>
  <c r="AJ435" i="29"/>
  <c r="P435" i="29"/>
  <c r="G435" i="29"/>
  <c r="AS434" i="29"/>
  <c r="AR434" i="29"/>
  <c r="AQ434" i="29"/>
  <c r="AP434" i="29"/>
  <c r="AM434" i="29"/>
  <c r="AL434" i="29"/>
  <c r="AK434" i="29"/>
  <c r="AJ434" i="29"/>
  <c r="AS433" i="29"/>
  <c r="AR433" i="29"/>
  <c r="AQ433" i="29"/>
  <c r="AP433" i="29"/>
  <c r="AM433" i="29"/>
  <c r="AL433" i="29"/>
  <c r="AK433" i="29"/>
  <c r="AJ433" i="29"/>
  <c r="P433" i="29"/>
  <c r="Q433" i="29" s="1"/>
  <c r="R433" i="29" s="1"/>
  <c r="AS432" i="29"/>
  <c r="AR432" i="29"/>
  <c r="AQ432" i="29"/>
  <c r="AP432" i="29"/>
  <c r="AM432" i="29"/>
  <c r="AL432" i="29"/>
  <c r="AK432" i="29"/>
  <c r="AJ432" i="29"/>
  <c r="AS431" i="29"/>
  <c r="AR431" i="29"/>
  <c r="AQ431" i="29"/>
  <c r="AP431" i="29"/>
  <c r="AM431" i="29"/>
  <c r="AL431" i="29"/>
  <c r="AK431" i="29"/>
  <c r="AJ431" i="29"/>
  <c r="AS430" i="29"/>
  <c r="AR430" i="29"/>
  <c r="AQ430" i="29"/>
  <c r="AP430" i="29"/>
  <c r="AM430" i="29"/>
  <c r="AL430" i="29"/>
  <c r="AK430" i="29"/>
  <c r="AJ430" i="29"/>
  <c r="R428" i="29"/>
  <c r="Q428" i="29"/>
  <c r="O428" i="29"/>
  <c r="N428" i="29"/>
  <c r="M428" i="29"/>
  <c r="L428" i="29"/>
  <c r="F428" i="29"/>
  <c r="E428" i="29"/>
  <c r="D428" i="29"/>
  <c r="C428" i="29"/>
  <c r="K426" i="29"/>
  <c r="B426" i="29"/>
  <c r="P423" i="29"/>
  <c r="G423" i="29"/>
  <c r="AS422" i="29"/>
  <c r="AR422" i="29"/>
  <c r="AQ422" i="29"/>
  <c r="AP422" i="29"/>
  <c r="AM422" i="29"/>
  <c r="AL422" i="29"/>
  <c r="AK422" i="29"/>
  <c r="AJ422" i="29"/>
  <c r="P422" i="29"/>
  <c r="Q422" i="29" s="1"/>
  <c r="R422" i="29" s="1"/>
  <c r="H422" i="29"/>
  <c r="I422" i="29" s="1"/>
  <c r="G422" i="29"/>
  <c r="AS421" i="29"/>
  <c r="AR421" i="29"/>
  <c r="AQ421" i="29"/>
  <c r="AP421" i="29"/>
  <c r="AM421" i="29"/>
  <c r="AL421" i="29"/>
  <c r="AK421" i="29"/>
  <c r="AJ421" i="29"/>
  <c r="P421" i="29"/>
  <c r="Q421" i="29" s="1"/>
  <c r="R421" i="29" s="1"/>
  <c r="I421" i="29"/>
  <c r="H421" i="29"/>
  <c r="G421" i="29"/>
  <c r="AS420" i="29"/>
  <c r="AR420" i="29"/>
  <c r="AQ420" i="29"/>
  <c r="AP420" i="29"/>
  <c r="AM420" i="29"/>
  <c r="AL420" i="29"/>
  <c r="AK420" i="29"/>
  <c r="AJ420" i="29"/>
  <c r="P420" i="29"/>
  <c r="Q420" i="29" s="1"/>
  <c r="R420" i="29" s="1"/>
  <c r="H420" i="29"/>
  <c r="I420" i="29" s="1"/>
  <c r="G420" i="29"/>
  <c r="AS419" i="29"/>
  <c r="AR419" i="29"/>
  <c r="AQ419" i="29"/>
  <c r="AP419" i="29"/>
  <c r="AM419" i="29"/>
  <c r="AL419" i="29"/>
  <c r="AK419" i="29"/>
  <c r="AJ419" i="29"/>
  <c r="P419" i="29"/>
  <c r="P403" i="29" s="1"/>
  <c r="Q403" i="29" s="1"/>
  <c r="R403" i="29" s="1"/>
  <c r="H419" i="29"/>
  <c r="I419" i="29" s="1"/>
  <c r="G419" i="29"/>
  <c r="AS418" i="29"/>
  <c r="AR418" i="29"/>
  <c r="AQ418" i="29"/>
  <c r="AP418" i="29"/>
  <c r="AM418" i="29"/>
  <c r="AL418" i="29"/>
  <c r="AK418" i="29"/>
  <c r="AJ418" i="29"/>
  <c r="P418" i="29"/>
  <c r="Q418" i="29" s="1"/>
  <c r="R418" i="29" s="1"/>
  <c r="G418" i="29"/>
  <c r="G403" i="29" s="1"/>
  <c r="H403" i="29" s="1"/>
  <c r="I403" i="29" s="1"/>
  <c r="AS417" i="29"/>
  <c r="AR417" i="29"/>
  <c r="AQ417" i="29"/>
  <c r="AP417" i="29"/>
  <c r="AM417" i="29"/>
  <c r="AL417" i="29"/>
  <c r="AK417" i="29"/>
  <c r="AJ417" i="29"/>
  <c r="P417" i="29"/>
  <c r="Q417" i="29" s="1"/>
  <c r="R417" i="29" s="1"/>
  <c r="G417" i="29"/>
  <c r="H417" i="29" s="1"/>
  <c r="I417" i="29" s="1"/>
  <c r="AS416" i="29"/>
  <c r="AR416" i="29"/>
  <c r="AQ416" i="29"/>
  <c r="AP416" i="29"/>
  <c r="AM416" i="29"/>
  <c r="AL416" i="29"/>
  <c r="AK416" i="29"/>
  <c r="AJ416" i="29"/>
  <c r="P416" i="29"/>
  <c r="Q416" i="29" s="1"/>
  <c r="R416" i="29" s="1"/>
  <c r="G416" i="29"/>
  <c r="H416" i="29" s="1"/>
  <c r="I416" i="29" s="1"/>
  <c r="AS415" i="29"/>
  <c r="AR415" i="29"/>
  <c r="AQ415" i="29"/>
  <c r="AP415" i="29"/>
  <c r="AM415" i="29"/>
  <c r="AL415" i="29"/>
  <c r="AK415" i="29"/>
  <c r="AJ415" i="29"/>
  <c r="Q415" i="29"/>
  <c r="R415" i="29" s="1"/>
  <c r="P415" i="29"/>
  <c r="G415" i="29"/>
  <c r="AS414" i="29"/>
  <c r="AR414" i="29"/>
  <c r="AQ414" i="29"/>
  <c r="AP414" i="29"/>
  <c r="AM414" i="29"/>
  <c r="AL414" i="29"/>
  <c r="AK414" i="29"/>
  <c r="AJ414" i="29"/>
  <c r="P414" i="29"/>
  <c r="G414" i="29"/>
  <c r="AS413" i="29"/>
  <c r="AR413" i="29"/>
  <c r="AQ413" i="29"/>
  <c r="AP413" i="29"/>
  <c r="AM413" i="29"/>
  <c r="AL413" i="29"/>
  <c r="AK413" i="29"/>
  <c r="AJ413" i="29"/>
  <c r="P413" i="29"/>
  <c r="Q413" i="29" s="1"/>
  <c r="R413" i="29" s="1"/>
  <c r="I413" i="29"/>
  <c r="H413" i="29"/>
  <c r="G413" i="29"/>
  <c r="AS412" i="29"/>
  <c r="AR412" i="29"/>
  <c r="AQ412" i="29"/>
  <c r="AP412" i="29"/>
  <c r="AM412" i="29"/>
  <c r="AL412" i="29"/>
  <c r="AK412" i="29"/>
  <c r="AJ412" i="29"/>
  <c r="P412" i="29"/>
  <c r="Q412" i="29" s="1"/>
  <c r="R412" i="29" s="1"/>
  <c r="G412" i="29"/>
  <c r="H412" i="29" s="1"/>
  <c r="I412" i="29" s="1"/>
  <c r="AS411" i="29"/>
  <c r="AR411" i="29"/>
  <c r="AQ411" i="29"/>
  <c r="AP411" i="29"/>
  <c r="AM411" i="29"/>
  <c r="AL411" i="29"/>
  <c r="AK411" i="29"/>
  <c r="AJ411" i="29"/>
  <c r="P411" i="29"/>
  <c r="Q411" i="29" s="1"/>
  <c r="R411" i="29" s="1"/>
  <c r="G411" i="29"/>
  <c r="H411" i="29" s="1"/>
  <c r="I411" i="29" s="1"/>
  <c r="AS410" i="29"/>
  <c r="AR410" i="29"/>
  <c r="AQ410" i="29"/>
  <c r="AP410" i="29"/>
  <c r="AM410" i="29"/>
  <c r="AL410" i="29"/>
  <c r="AK410" i="29"/>
  <c r="AJ410" i="29"/>
  <c r="P410" i="29"/>
  <c r="Q410" i="29" s="1"/>
  <c r="R410" i="29" s="1"/>
  <c r="G410" i="29"/>
  <c r="AS409" i="29"/>
  <c r="AR409" i="29"/>
  <c r="AQ409" i="29"/>
  <c r="AP409" i="29"/>
  <c r="AM409" i="29"/>
  <c r="AL409" i="29"/>
  <c r="AK409" i="29"/>
  <c r="AJ409" i="29"/>
  <c r="P409" i="29"/>
  <c r="Q409" i="29" s="1"/>
  <c r="R409" i="29" s="1"/>
  <c r="G409" i="29"/>
  <c r="H409" i="29" s="1"/>
  <c r="I409" i="29" s="1"/>
  <c r="AS408" i="29"/>
  <c r="AR408" i="29"/>
  <c r="AQ408" i="29"/>
  <c r="AP408" i="29"/>
  <c r="AM408" i="29"/>
  <c r="AL408" i="29"/>
  <c r="AK408" i="29"/>
  <c r="AJ408" i="29"/>
  <c r="P408" i="29"/>
  <c r="Q408" i="29" s="1"/>
  <c r="R408" i="29" s="1"/>
  <c r="G408" i="29"/>
  <c r="H408" i="29" s="1"/>
  <c r="I408" i="29" s="1"/>
  <c r="AS407" i="29"/>
  <c r="AR407" i="29"/>
  <c r="AQ407" i="29"/>
  <c r="AP407" i="29"/>
  <c r="AM407" i="29"/>
  <c r="AL407" i="29"/>
  <c r="AK407" i="29"/>
  <c r="AJ407" i="29"/>
  <c r="Q407" i="29"/>
  <c r="R407" i="29" s="1"/>
  <c r="P407" i="29"/>
  <c r="G407" i="29"/>
  <c r="H407" i="29" s="1"/>
  <c r="I407" i="29" s="1"/>
  <c r="AS406" i="29"/>
  <c r="AR406" i="29"/>
  <c r="AQ406" i="29"/>
  <c r="AP406" i="29"/>
  <c r="AM406" i="29"/>
  <c r="AL406" i="29"/>
  <c r="AK406" i="29"/>
  <c r="AJ406" i="29"/>
  <c r="P406" i="29"/>
  <c r="G406" i="29"/>
  <c r="H406" i="29" s="1"/>
  <c r="I406" i="29" s="1"/>
  <c r="AS405" i="29"/>
  <c r="AR405" i="29"/>
  <c r="AQ405" i="29"/>
  <c r="AP405" i="29"/>
  <c r="AM405" i="29"/>
  <c r="AL405" i="29"/>
  <c r="AK405" i="29"/>
  <c r="AJ405" i="29"/>
  <c r="P405" i="29"/>
  <c r="I405" i="29"/>
  <c r="G405" i="29"/>
  <c r="H405" i="29" s="1"/>
  <c r="AS404" i="29"/>
  <c r="AR404" i="29"/>
  <c r="AQ404" i="29"/>
  <c r="AP404" i="29"/>
  <c r="AM404" i="29"/>
  <c r="AL404" i="29"/>
  <c r="AK404" i="29"/>
  <c r="AJ404" i="29"/>
  <c r="AS403" i="29"/>
  <c r="AR403" i="29"/>
  <c r="AQ403" i="29"/>
  <c r="AP403" i="29"/>
  <c r="AM403" i="29"/>
  <c r="AL403" i="29"/>
  <c r="AK403" i="29"/>
  <c r="AJ403" i="29"/>
  <c r="AS402" i="29"/>
  <c r="AR402" i="29"/>
  <c r="AQ402" i="29"/>
  <c r="AP402" i="29"/>
  <c r="AM402" i="29"/>
  <c r="AL402" i="29"/>
  <c r="AK402" i="29"/>
  <c r="AJ402" i="29"/>
  <c r="AS401" i="29"/>
  <c r="AR401" i="29"/>
  <c r="AQ401" i="29"/>
  <c r="AP401" i="29"/>
  <c r="AM401" i="29"/>
  <c r="AL401" i="29"/>
  <c r="AK401" i="29"/>
  <c r="AJ401" i="29"/>
  <c r="G401" i="29"/>
  <c r="H401" i="29" s="1"/>
  <c r="I401" i="29" s="1"/>
  <c r="AS400" i="29"/>
  <c r="AR400" i="29"/>
  <c r="AQ400" i="29"/>
  <c r="AP400" i="29"/>
  <c r="AM400" i="29"/>
  <c r="AL400" i="29"/>
  <c r="AK400" i="29"/>
  <c r="AJ400" i="29"/>
  <c r="R398" i="29"/>
  <c r="Q398" i="29"/>
  <c r="O398" i="29"/>
  <c r="N398" i="29"/>
  <c r="M398" i="29"/>
  <c r="L398" i="29"/>
  <c r="F398" i="29"/>
  <c r="E398" i="29"/>
  <c r="D398" i="29"/>
  <c r="C398" i="29"/>
  <c r="K396" i="29"/>
  <c r="B396" i="29"/>
  <c r="AS392" i="29"/>
  <c r="AR392" i="29"/>
  <c r="AQ392" i="29"/>
  <c r="AP392" i="29"/>
  <c r="AM392" i="29"/>
  <c r="AL392" i="29"/>
  <c r="AK392" i="29"/>
  <c r="AJ392" i="29"/>
  <c r="AS391" i="29"/>
  <c r="AR391" i="29"/>
  <c r="AQ391" i="29"/>
  <c r="AP391" i="29"/>
  <c r="AM391" i="29"/>
  <c r="AL391" i="29"/>
  <c r="AK391" i="29"/>
  <c r="AJ391" i="29"/>
  <c r="AS390" i="29"/>
  <c r="AR390" i="29"/>
  <c r="AQ390" i="29"/>
  <c r="AP390" i="29"/>
  <c r="AM390" i="29"/>
  <c r="AL390" i="29"/>
  <c r="AK390" i="29"/>
  <c r="AJ390" i="29"/>
  <c r="AS389" i="29"/>
  <c r="AR389" i="29"/>
  <c r="AQ389" i="29"/>
  <c r="AP389" i="29"/>
  <c r="AM389" i="29"/>
  <c r="AL389" i="29"/>
  <c r="AK389" i="29"/>
  <c r="AJ389" i="29"/>
  <c r="AS388" i="29"/>
  <c r="AR388" i="29"/>
  <c r="AQ388" i="29"/>
  <c r="AP388" i="29"/>
  <c r="AM388" i="29"/>
  <c r="AL388" i="29"/>
  <c r="AK388" i="29"/>
  <c r="AJ388" i="29"/>
  <c r="AS387" i="29"/>
  <c r="AR387" i="29"/>
  <c r="AQ387" i="29"/>
  <c r="AP387" i="29"/>
  <c r="AM387" i="29"/>
  <c r="AL387" i="29"/>
  <c r="AK387" i="29"/>
  <c r="AJ387" i="29"/>
  <c r="AS386" i="29"/>
  <c r="AR386" i="29"/>
  <c r="AQ386" i="29"/>
  <c r="AP386" i="29"/>
  <c r="AM386" i="29"/>
  <c r="AL386" i="29"/>
  <c r="AK386" i="29"/>
  <c r="AJ386" i="29"/>
  <c r="AS385" i="29"/>
  <c r="AR385" i="29"/>
  <c r="AQ385" i="29"/>
  <c r="AP385" i="29"/>
  <c r="AM385" i="29"/>
  <c r="AL385" i="29"/>
  <c r="AK385" i="29"/>
  <c r="AJ385" i="29"/>
  <c r="AS384" i="29"/>
  <c r="AR384" i="29"/>
  <c r="AQ384" i="29"/>
  <c r="AP384" i="29"/>
  <c r="AM384" i="29"/>
  <c r="AL384" i="29"/>
  <c r="AK384" i="29"/>
  <c r="AJ384" i="29"/>
  <c r="AS383" i="29"/>
  <c r="AR383" i="29"/>
  <c r="AQ383" i="29"/>
  <c r="AP383" i="29"/>
  <c r="AM383" i="29"/>
  <c r="AL383" i="29"/>
  <c r="AK383" i="29"/>
  <c r="AJ383" i="29"/>
  <c r="AS382" i="29"/>
  <c r="AR382" i="29"/>
  <c r="AQ382" i="29"/>
  <c r="AP382" i="29"/>
  <c r="AM382" i="29"/>
  <c r="AL382" i="29"/>
  <c r="AK382" i="29"/>
  <c r="AJ382" i="29"/>
  <c r="AS381" i="29"/>
  <c r="AR381" i="29"/>
  <c r="AQ381" i="29"/>
  <c r="AP381" i="29"/>
  <c r="AM381" i="29"/>
  <c r="AL381" i="29"/>
  <c r="AK381" i="29"/>
  <c r="AJ381" i="29"/>
  <c r="AS380" i="29"/>
  <c r="AR380" i="29"/>
  <c r="AQ380" i="29"/>
  <c r="AP380" i="29"/>
  <c r="AM380" i="29"/>
  <c r="AL380" i="29"/>
  <c r="AK380" i="29"/>
  <c r="AJ380" i="29"/>
  <c r="AS379" i="29"/>
  <c r="AR379" i="29"/>
  <c r="AQ379" i="29"/>
  <c r="AP379" i="29"/>
  <c r="AM379" i="29"/>
  <c r="AL379" i="29"/>
  <c r="AK379" i="29"/>
  <c r="AJ379" i="29"/>
  <c r="AS378" i="29"/>
  <c r="AR378" i="29"/>
  <c r="AQ378" i="29"/>
  <c r="AP378" i="29"/>
  <c r="AM378" i="29"/>
  <c r="AL378" i="29"/>
  <c r="AK378" i="29"/>
  <c r="AJ378" i="29"/>
  <c r="AS377" i="29"/>
  <c r="AR377" i="29"/>
  <c r="AQ377" i="29"/>
  <c r="AP377" i="29"/>
  <c r="AM377" i="29"/>
  <c r="AL377" i="29"/>
  <c r="AK377" i="29"/>
  <c r="AJ377" i="29"/>
  <c r="AS376" i="29"/>
  <c r="AR376" i="29"/>
  <c r="AQ376" i="29"/>
  <c r="AP376" i="29"/>
  <c r="AM376" i="29"/>
  <c r="AL376" i="29"/>
  <c r="AK376" i="29"/>
  <c r="AJ376" i="29"/>
  <c r="AS375" i="29"/>
  <c r="AR375" i="29"/>
  <c r="AQ375" i="29"/>
  <c r="AP375" i="29"/>
  <c r="AM375" i="29"/>
  <c r="AL375" i="29"/>
  <c r="AK375" i="29"/>
  <c r="AJ375" i="29"/>
  <c r="AS374" i="29"/>
  <c r="AR374" i="29"/>
  <c r="AQ374" i="29"/>
  <c r="AP374" i="29"/>
  <c r="AM374" i="29"/>
  <c r="AL374" i="29"/>
  <c r="AK374" i="29"/>
  <c r="AJ374" i="29"/>
  <c r="AS373" i="29"/>
  <c r="AR373" i="29"/>
  <c r="AQ373" i="29"/>
  <c r="AP373" i="29"/>
  <c r="AM373" i="29"/>
  <c r="AL373" i="29"/>
  <c r="AK373" i="29"/>
  <c r="AJ373" i="29"/>
  <c r="AS372" i="29"/>
  <c r="AR372" i="29"/>
  <c r="AQ372" i="29"/>
  <c r="AP372" i="29"/>
  <c r="AM372" i="29"/>
  <c r="AL372" i="29"/>
  <c r="AK372" i="29"/>
  <c r="AJ372" i="29"/>
  <c r="AS371" i="29"/>
  <c r="AR371" i="29"/>
  <c r="AQ371" i="29"/>
  <c r="AP371" i="29"/>
  <c r="AM371" i="29"/>
  <c r="AL371" i="29"/>
  <c r="AK371" i="29"/>
  <c r="AJ371" i="29"/>
  <c r="AS370" i="29"/>
  <c r="AR370" i="29"/>
  <c r="AQ370" i="29"/>
  <c r="AP370" i="29"/>
  <c r="AM370" i="29"/>
  <c r="AL370" i="29"/>
  <c r="AK370" i="29"/>
  <c r="AJ370" i="29"/>
  <c r="R368" i="29"/>
  <c r="Q368" i="29"/>
  <c r="O368" i="29"/>
  <c r="N368" i="29"/>
  <c r="M368" i="29"/>
  <c r="L368" i="29"/>
  <c r="F368" i="29"/>
  <c r="E368" i="29"/>
  <c r="D368" i="29"/>
  <c r="C368" i="29"/>
  <c r="P362" i="29"/>
  <c r="G362" i="29"/>
  <c r="AS361" i="29"/>
  <c r="AR361" i="29"/>
  <c r="AQ361" i="29"/>
  <c r="AP361" i="29"/>
  <c r="AM361" i="29"/>
  <c r="AL361" i="29"/>
  <c r="AK361" i="29"/>
  <c r="AJ361" i="29"/>
  <c r="P361" i="29"/>
  <c r="Q361" i="29" s="1"/>
  <c r="R361" i="29" s="1"/>
  <c r="G361" i="29"/>
  <c r="H361" i="29" s="1"/>
  <c r="I361" i="29" s="1"/>
  <c r="AS360" i="29"/>
  <c r="AR360" i="29"/>
  <c r="AQ360" i="29"/>
  <c r="AP360" i="29"/>
  <c r="AM360" i="29"/>
  <c r="AL360" i="29"/>
  <c r="AK360" i="29"/>
  <c r="AJ360" i="29"/>
  <c r="Q360" i="29"/>
  <c r="R360" i="29" s="1"/>
  <c r="P360" i="29"/>
  <c r="G360" i="29"/>
  <c r="H360" i="29" s="1"/>
  <c r="I360" i="29" s="1"/>
  <c r="AS359" i="29"/>
  <c r="AR359" i="29"/>
  <c r="AQ359" i="29"/>
  <c r="AP359" i="29"/>
  <c r="AM359" i="29"/>
  <c r="AL359" i="29"/>
  <c r="AK359" i="29"/>
  <c r="AJ359" i="29"/>
  <c r="P359" i="29"/>
  <c r="Q359" i="29" s="1"/>
  <c r="R359" i="29" s="1"/>
  <c r="G359" i="29"/>
  <c r="H359" i="29" s="1"/>
  <c r="I359" i="29" s="1"/>
  <c r="AS358" i="29"/>
  <c r="AR358" i="29"/>
  <c r="AQ358" i="29"/>
  <c r="AP358" i="29"/>
  <c r="AM358" i="29"/>
  <c r="AL358" i="29"/>
  <c r="AK358" i="29"/>
  <c r="AJ358" i="29"/>
  <c r="P358" i="29"/>
  <c r="Q358" i="29" s="1"/>
  <c r="R358" i="29" s="1"/>
  <c r="G358" i="29"/>
  <c r="H358" i="29" s="1"/>
  <c r="I358" i="29" s="1"/>
  <c r="AS357" i="29"/>
  <c r="AR357" i="29"/>
  <c r="AQ357" i="29"/>
  <c r="AP357" i="29"/>
  <c r="AM357" i="29"/>
  <c r="AL357" i="29"/>
  <c r="AK357" i="29"/>
  <c r="AJ357" i="29"/>
  <c r="Q357" i="29"/>
  <c r="R357" i="29" s="1"/>
  <c r="P357" i="29"/>
  <c r="H357" i="29"/>
  <c r="I357" i="29" s="1"/>
  <c r="G357" i="29"/>
  <c r="AS356" i="29"/>
  <c r="AR356" i="29"/>
  <c r="AQ356" i="29"/>
  <c r="AP356" i="29"/>
  <c r="AM356" i="29"/>
  <c r="AL356" i="29"/>
  <c r="AK356" i="29"/>
  <c r="AJ356" i="29"/>
  <c r="P356" i="29"/>
  <c r="Q356" i="29" s="1"/>
  <c r="R356" i="29" s="1"/>
  <c r="G356" i="29"/>
  <c r="H356" i="29" s="1"/>
  <c r="I356" i="29" s="1"/>
  <c r="AS355" i="29"/>
  <c r="AR355" i="29"/>
  <c r="AQ355" i="29"/>
  <c r="AP355" i="29"/>
  <c r="AM355" i="29"/>
  <c r="AL355" i="29"/>
  <c r="AK355" i="29"/>
  <c r="AJ355" i="29"/>
  <c r="P355" i="29"/>
  <c r="Q355" i="29" s="1"/>
  <c r="R355" i="29" s="1"/>
  <c r="G355" i="29"/>
  <c r="H355" i="29" s="1"/>
  <c r="I355" i="29" s="1"/>
  <c r="AS354" i="29"/>
  <c r="AR354" i="29"/>
  <c r="AQ354" i="29"/>
  <c r="AP354" i="29"/>
  <c r="AM354" i="29"/>
  <c r="AL354" i="29"/>
  <c r="AK354" i="29"/>
  <c r="AJ354" i="29"/>
  <c r="P354" i="29"/>
  <c r="Q354" i="29" s="1"/>
  <c r="R354" i="29" s="1"/>
  <c r="G354" i="29"/>
  <c r="H354" i="29" s="1"/>
  <c r="I354" i="29" s="1"/>
  <c r="AS353" i="29"/>
  <c r="AR353" i="29"/>
  <c r="AQ353" i="29"/>
  <c r="AP353" i="29"/>
  <c r="AM353" i="29"/>
  <c r="AL353" i="29"/>
  <c r="AK353" i="29"/>
  <c r="AJ353" i="29"/>
  <c r="Q353" i="29"/>
  <c r="R353" i="29" s="1"/>
  <c r="P353" i="29"/>
  <c r="G353" i="29"/>
  <c r="H353" i="29" s="1"/>
  <c r="I353" i="29" s="1"/>
  <c r="AS352" i="29"/>
  <c r="AR352" i="29"/>
  <c r="AQ352" i="29"/>
  <c r="AP352" i="29"/>
  <c r="AM352" i="29"/>
  <c r="AL352" i="29"/>
  <c r="AK352" i="29"/>
  <c r="AJ352" i="29"/>
  <c r="P352" i="29"/>
  <c r="Q352" i="29" s="1"/>
  <c r="R352" i="29" s="1"/>
  <c r="G352" i="29"/>
  <c r="H352" i="29" s="1"/>
  <c r="I352" i="29" s="1"/>
  <c r="AS351" i="29"/>
  <c r="AR351" i="29"/>
  <c r="AQ351" i="29"/>
  <c r="AP351" i="29"/>
  <c r="AM351" i="29"/>
  <c r="AL351" i="29"/>
  <c r="AK351" i="29"/>
  <c r="AJ351" i="29"/>
  <c r="Q351" i="29"/>
  <c r="R351" i="29" s="1"/>
  <c r="P351" i="29"/>
  <c r="G351" i="29"/>
  <c r="H351" i="29" s="1"/>
  <c r="I351" i="29" s="1"/>
  <c r="AS350" i="29"/>
  <c r="AR350" i="29"/>
  <c r="AQ350" i="29"/>
  <c r="AP350" i="29"/>
  <c r="AM350" i="29"/>
  <c r="AL350" i="29"/>
  <c r="AK350" i="29"/>
  <c r="AJ350" i="29"/>
  <c r="P350" i="29"/>
  <c r="Q350" i="29" s="1"/>
  <c r="R350" i="29" s="1"/>
  <c r="H350" i="29"/>
  <c r="I350" i="29" s="1"/>
  <c r="G350" i="29"/>
  <c r="AS349" i="29"/>
  <c r="AR349" i="29"/>
  <c r="AQ349" i="29"/>
  <c r="AP349" i="29"/>
  <c r="AM349" i="29"/>
  <c r="AL349" i="29"/>
  <c r="AK349" i="29"/>
  <c r="AJ349" i="29"/>
  <c r="P349" i="29"/>
  <c r="G349" i="29"/>
  <c r="H349" i="29" s="1"/>
  <c r="I349" i="29" s="1"/>
  <c r="AS348" i="29"/>
  <c r="AR348" i="29"/>
  <c r="AQ348" i="29"/>
  <c r="AP348" i="29"/>
  <c r="AM348" i="29"/>
  <c r="AL348" i="29"/>
  <c r="AK348" i="29"/>
  <c r="AJ348" i="29"/>
  <c r="P348" i="29"/>
  <c r="Q348" i="29" s="1"/>
  <c r="R348" i="29" s="1"/>
  <c r="G348" i="29"/>
  <c r="H348" i="29" s="1"/>
  <c r="I348" i="29" s="1"/>
  <c r="AS347" i="29"/>
  <c r="AR347" i="29"/>
  <c r="AQ347" i="29"/>
  <c r="AP347" i="29"/>
  <c r="AM347" i="29"/>
  <c r="AL347" i="29"/>
  <c r="AK347" i="29"/>
  <c r="AJ347" i="29"/>
  <c r="Q347" i="29"/>
  <c r="R347" i="29" s="1"/>
  <c r="P347" i="29"/>
  <c r="G347" i="29"/>
  <c r="AS346" i="29"/>
  <c r="AR346" i="29"/>
  <c r="AQ346" i="29"/>
  <c r="AP346" i="29"/>
  <c r="AM346" i="29"/>
  <c r="AL346" i="29"/>
  <c r="AK346" i="29"/>
  <c r="AJ346" i="29"/>
  <c r="P346" i="29"/>
  <c r="Q346" i="29" s="1"/>
  <c r="R346" i="29" s="1"/>
  <c r="G346" i="29"/>
  <c r="H346" i="29" s="1"/>
  <c r="I346" i="29" s="1"/>
  <c r="AS345" i="29"/>
  <c r="AR345" i="29"/>
  <c r="AQ345" i="29"/>
  <c r="AP345" i="29"/>
  <c r="AM345" i="29"/>
  <c r="AL345" i="29"/>
  <c r="AK345" i="29"/>
  <c r="AJ345" i="29"/>
  <c r="P345" i="29"/>
  <c r="P340" i="29" s="1"/>
  <c r="Q340" i="29" s="1"/>
  <c r="R340" i="29" s="1"/>
  <c r="G345" i="29"/>
  <c r="AS344" i="29"/>
  <c r="AR344" i="29"/>
  <c r="AQ344" i="29"/>
  <c r="AP344" i="29"/>
  <c r="AM344" i="29"/>
  <c r="AL344" i="29"/>
  <c r="AK344" i="29"/>
  <c r="AJ344" i="29"/>
  <c r="P344" i="29"/>
  <c r="H344" i="29"/>
  <c r="I344" i="29" s="1"/>
  <c r="G344" i="29"/>
  <c r="AS343" i="29"/>
  <c r="AR343" i="29"/>
  <c r="AQ343" i="29"/>
  <c r="AP343" i="29"/>
  <c r="AM343" i="29"/>
  <c r="AL343" i="29"/>
  <c r="AK343" i="29"/>
  <c r="AJ343" i="29"/>
  <c r="AS342" i="29"/>
  <c r="AR342" i="29"/>
  <c r="AQ342" i="29"/>
  <c r="AP342" i="29"/>
  <c r="AM342" i="29"/>
  <c r="AL342" i="29"/>
  <c r="AK342" i="29"/>
  <c r="AJ342" i="29"/>
  <c r="AS341" i="29"/>
  <c r="AR341" i="29"/>
  <c r="AQ341" i="29"/>
  <c r="AP341" i="29"/>
  <c r="AM341" i="29"/>
  <c r="AL341" i="29"/>
  <c r="AK341" i="29"/>
  <c r="AJ341" i="29"/>
  <c r="AS340" i="29"/>
  <c r="AR340" i="29"/>
  <c r="AQ340" i="29"/>
  <c r="AP340" i="29"/>
  <c r="AM340" i="29"/>
  <c r="AL340" i="29"/>
  <c r="AK340" i="29"/>
  <c r="AJ340" i="29"/>
  <c r="AS339" i="29"/>
  <c r="AR339" i="29"/>
  <c r="AQ339" i="29"/>
  <c r="AP339" i="29"/>
  <c r="AM339" i="29"/>
  <c r="AL339" i="29"/>
  <c r="AK339" i="29"/>
  <c r="AJ339" i="29"/>
  <c r="R337" i="29"/>
  <c r="Q337" i="29"/>
  <c r="O337" i="29"/>
  <c r="N337" i="29"/>
  <c r="M337" i="29"/>
  <c r="L337" i="29"/>
  <c r="F337" i="29"/>
  <c r="E337" i="29"/>
  <c r="D337" i="29"/>
  <c r="C337" i="29"/>
  <c r="K335" i="29"/>
  <c r="B335" i="29"/>
  <c r="P332" i="29"/>
  <c r="G332" i="29"/>
  <c r="AS331" i="29"/>
  <c r="AR331" i="29"/>
  <c r="AQ331" i="29"/>
  <c r="AP331" i="29"/>
  <c r="AM331" i="29"/>
  <c r="AL331" i="29"/>
  <c r="AK331" i="29"/>
  <c r="AJ331" i="29"/>
  <c r="P331" i="29"/>
  <c r="Q331" i="29" s="1"/>
  <c r="R331" i="29" s="1"/>
  <c r="G331" i="29"/>
  <c r="H331" i="29" s="1"/>
  <c r="I331" i="29" s="1"/>
  <c r="AS330" i="29"/>
  <c r="AR330" i="29"/>
  <c r="AQ330" i="29"/>
  <c r="AP330" i="29"/>
  <c r="AM330" i="29"/>
  <c r="AL330" i="29"/>
  <c r="AK330" i="29"/>
  <c r="AJ330" i="29"/>
  <c r="P330" i="29"/>
  <c r="Q330" i="29" s="1"/>
  <c r="R330" i="29" s="1"/>
  <c r="G330" i="29"/>
  <c r="H330" i="29" s="1"/>
  <c r="I330" i="29" s="1"/>
  <c r="AS329" i="29"/>
  <c r="AR329" i="29"/>
  <c r="AQ329" i="29"/>
  <c r="AP329" i="29"/>
  <c r="AM329" i="29"/>
  <c r="AL329" i="29"/>
  <c r="AK329" i="29"/>
  <c r="AJ329" i="29"/>
  <c r="P329" i="29"/>
  <c r="H329" i="29"/>
  <c r="I329" i="29" s="1"/>
  <c r="G329" i="29"/>
  <c r="G312" i="29" s="1"/>
  <c r="H312" i="29" s="1"/>
  <c r="I312" i="29" s="1"/>
  <c r="AS328" i="29"/>
  <c r="AR328" i="29"/>
  <c r="AQ328" i="29"/>
  <c r="AP328" i="29"/>
  <c r="AM328" i="29"/>
  <c r="AL328" i="29"/>
  <c r="AK328" i="29"/>
  <c r="AJ328" i="29"/>
  <c r="P328" i="29"/>
  <c r="G328" i="29"/>
  <c r="H328" i="29" s="1"/>
  <c r="I328" i="29" s="1"/>
  <c r="AS327" i="29"/>
  <c r="AR327" i="29"/>
  <c r="AQ327" i="29"/>
  <c r="AP327" i="29"/>
  <c r="AM327" i="29"/>
  <c r="AL327" i="29"/>
  <c r="AK327" i="29"/>
  <c r="AJ327" i="29"/>
  <c r="Q327" i="29"/>
  <c r="R327" i="29" s="1"/>
  <c r="P327" i="29"/>
  <c r="G327" i="29"/>
  <c r="H327" i="29" s="1"/>
  <c r="I327" i="29" s="1"/>
  <c r="AS326" i="29"/>
  <c r="AR326" i="29"/>
  <c r="AQ326" i="29"/>
  <c r="AP326" i="29"/>
  <c r="AM326" i="29"/>
  <c r="AL326" i="29"/>
  <c r="AK326" i="29"/>
  <c r="AJ326" i="29"/>
  <c r="P326" i="29"/>
  <c r="Q326" i="29" s="1"/>
  <c r="R326" i="29" s="1"/>
  <c r="H326" i="29"/>
  <c r="I326" i="29" s="1"/>
  <c r="G326" i="29"/>
  <c r="AS325" i="29"/>
  <c r="AR325" i="29"/>
  <c r="AQ325" i="29"/>
  <c r="AP325" i="29"/>
  <c r="AM325" i="29"/>
  <c r="AL325" i="29"/>
  <c r="AK325" i="29"/>
  <c r="AJ325" i="29"/>
  <c r="P325" i="29"/>
  <c r="G325" i="29"/>
  <c r="H325" i="29" s="1"/>
  <c r="I325" i="29" s="1"/>
  <c r="AS324" i="29"/>
  <c r="AR324" i="29"/>
  <c r="AQ324" i="29"/>
  <c r="AP324" i="29"/>
  <c r="AM324" i="29"/>
  <c r="AL324" i="29"/>
  <c r="AK324" i="29"/>
  <c r="AJ324" i="29"/>
  <c r="P324" i="29"/>
  <c r="Q324" i="29" s="1"/>
  <c r="R324" i="29" s="1"/>
  <c r="H324" i="29"/>
  <c r="I324" i="29" s="1"/>
  <c r="G324" i="29"/>
  <c r="AS323" i="29"/>
  <c r="AR323" i="29"/>
  <c r="AQ323" i="29"/>
  <c r="AP323" i="29"/>
  <c r="AM323" i="29"/>
  <c r="AL323" i="29"/>
  <c r="AK323" i="29"/>
  <c r="AJ323" i="29"/>
  <c r="P323" i="29"/>
  <c r="G323" i="29"/>
  <c r="H323" i="29" s="1"/>
  <c r="I323" i="29" s="1"/>
  <c r="AS322" i="29"/>
  <c r="AR322" i="29"/>
  <c r="AQ322" i="29"/>
  <c r="AP322" i="29"/>
  <c r="AM322" i="29"/>
  <c r="AL322" i="29"/>
  <c r="AK322" i="29"/>
  <c r="AJ322" i="29"/>
  <c r="P322" i="29"/>
  <c r="G322" i="29"/>
  <c r="H322" i="29" s="1"/>
  <c r="I322" i="29" s="1"/>
  <c r="AS321" i="29"/>
  <c r="AR321" i="29"/>
  <c r="AQ321" i="29"/>
  <c r="AP321" i="29"/>
  <c r="AM321" i="29"/>
  <c r="AL321" i="29"/>
  <c r="AK321" i="29"/>
  <c r="AJ321" i="29"/>
  <c r="P321" i="29"/>
  <c r="Q321" i="29" s="1"/>
  <c r="R321" i="29" s="1"/>
  <c r="G321" i="29"/>
  <c r="H321" i="29" s="1"/>
  <c r="I321" i="29" s="1"/>
  <c r="AS320" i="29"/>
  <c r="AR320" i="29"/>
  <c r="AQ320" i="29"/>
  <c r="AP320" i="29"/>
  <c r="AM320" i="29"/>
  <c r="AL320" i="29"/>
  <c r="AK320" i="29"/>
  <c r="AJ320" i="29"/>
  <c r="Q320" i="29"/>
  <c r="R320" i="29" s="1"/>
  <c r="P320" i="29"/>
  <c r="H320" i="29"/>
  <c r="I320" i="29" s="1"/>
  <c r="G320" i="29"/>
  <c r="AS319" i="29"/>
  <c r="AR319" i="29"/>
  <c r="AQ319" i="29"/>
  <c r="AP319" i="29"/>
  <c r="AM319" i="29"/>
  <c r="AL319" i="29"/>
  <c r="AK319" i="29"/>
  <c r="AJ319" i="29"/>
  <c r="P319" i="29"/>
  <c r="G319" i="29"/>
  <c r="H319" i="29" s="1"/>
  <c r="I319" i="29" s="1"/>
  <c r="AS318" i="29"/>
  <c r="AR318" i="29"/>
  <c r="AQ318" i="29"/>
  <c r="AP318" i="29"/>
  <c r="AM318" i="29"/>
  <c r="AL318" i="29"/>
  <c r="AK318" i="29"/>
  <c r="AJ318" i="29"/>
  <c r="Q318" i="29"/>
  <c r="R318" i="29" s="1"/>
  <c r="P318" i="29"/>
  <c r="G318" i="29"/>
  <c r="H318" i="29" s="1"/>
  <c r="I318" i="29" s="1"/>
  <c r="AS317" i="29"/>
  <c r="AR317" i="29"/>
  <c r="AQ317" i="29"/>
  <c r="AP317" i="29"/>
  <c r="AM317" i="29"/>
  <c r="AL317" i="29"/>
  <c r="AK317" i="29"/>
  <c r="AJ317" i="29"/>
  <c r="P317" i="29"/>
  <c r="P311" i="29" s="1"/>
  <c r="Q311" i="29" s="1"/>
  <c r="R311" i="29" s="1"/>
  <c r="H317" i="29"/>
  <c r="I317" i="29" s="1"/>
  <c r="G317" i="29"/>
  <c r="AS316" i="29"/>
  <c r="AR316" i="29"/>
  <c r="AQ316" i="29"/>
  <c r="AP316" i="29"/>
  <c r="AM316" i="29"/>
  <c r="AL316" i="29"/>
  <c r="AK316" i="29"/>
  <c r="AJ316" i="29"/>
  <c r="P316" i="29"/>
  <c r="G316" i="29"/>
  <c r="H316" i="29" s="1"/>
  <c r="I316" i="29" s="1"/>
  <c r="AS315" i="29"/>
  <c r="AR315" i="29"/>
  <c r="AQ315" i="29"/>
  <c r="AP315" i="29"/>
  <c r="AM315" i="29"/>
  <c r="AL315" i="29"/>
  <c r="AK315" i="29"/>
  <c r="AJ315" i="29"/>
  <c r="P315" i="29"/>
  <c r="Q315" i="29" s="1"/>
  <c r="R315" i="29" s="1"/>
  <c r="G315" i="29"/>
  <c r="H315" i="29" s="1"/>
  <c r="I315" i="29" s="1"/>
  <c r="AS314" i="29"/>
  <c r="AR314" i="29"/>
  <c r="AQ314" i="29"/>
  <c r="AP314" i="29"/>
  <c r="AM314" i="29"/>
  <c r="AL314" i="29"/>
  <c r="AK314" i="29"/>
  <c r="AJ314" i="29"/>
  <c r="Q314" i="29"/>
  <c r="R314" i="29" s="1"/>
  <c r="P314" i="29"/>
  <c r="G314" i="29"/>
  <c r="G309" i="29" s="1"/>
  <c r="H309" i="29" s="1"/>
  <c r="I309" i="29" s="1"/>
  <c r="AS313" i="29"/>
  <c r="AR313" i="29"/>
  <c r="AQ313" i="29"/>
  <c r="AP313" i="29"/>
  <c r="AM313" i="29"/>
  <c r="AL313" i="29"/>
  <c r="AK313" i="29"/>
  <c r="AJ313" i="29"/>
  <c r="AS312" i="29"/>
  <c r="AR312" i="29"/>
  <c r="AQ312" i="29"/>
  <c r="AP312" i="29"/>
  <c r="AM312" i="29"/>
  <c r="AL312" i="29"/>
  <c r="AK312" i="29"/>
  <c r="AJ312" i="29"/>
  <c r="AS311" i="29"/>
  <c r="AR311" i="29"/>
  <c r="AQ311" i="29"/>
  <c r="AP311" i="29"/>
  <c r="AM311" i="29"/>
  <c r="AL311" i="29"/>
  <c r="AK311" i="29"/>
  <c r="AJ311" i="29"/>
  <c r="AS310" i="29"/>
  <c r="AR310" i="29"/>
  <c r="AQ310" i="29"/>
  <c r="AP310" i="29"/>
  <c r="AM310" i="29"/>
  <c r="AL310" i="29"/>
  <c r="AK310" i="29"/>
  <c r="AJ310" i="29"/>
  <c r="AS309" i="29"/>
  <c r="AR309" i="29"/>
  <c r="AQ309" i="29"/>
  <c r="AP309" i="29"/>
  <c r="AM309" i="29"/>
  <c r="AL309" i="29"/>
  <c r="AK309" i="29"/>
  <c r="AJ309" i="29"/>
  <c r="R307" i="29"/>
  <c r="Q307" i="29"/>
  <c r="O307" i="29"/>
  <c r="N307" i="29"/>
  <c r="M307" i="29"/>
  <c r="L307" i="29"/>
  <c r="F307" i="29"/>
  <c r="E307" i="29"/>
  <c r="D307" i="29"/>
  <c r="C307" i="29"/>
  <c r="K305" i="29"/>
  <c r="B305" i="29"/>
  <c r="AS301" i="29"/>
  <c r="AR301" i="29"/>
  <c r="AQ301" i="29"/>
  <c r="AP301" i="29"/>
  <c r="AM301" i="29"/>
  <c r="AL301" i="29"/>
  <c r="AK301" i="29"/>
  <c r="AJ301" i="29"/>
  <c r="AS300" i="29"/>
  <c r="AR300" i="29"/>
  <c r="AQ300" i="29"/>
  <c r="AP300" i="29"/>
  <c r="AM300" i="29"/>
  <c r="AL300" i="29"/>
  <c r="AK300" i="29"/>
  <c r="AJ300" i="29"/>
  <c r="AS299" i="29"/>
  <c r="AR299" i="29"/>
  <c r="AQ299" i="29"/>
  <c r="AP299" i="29"/>
  <c r="AM299" i="29"/>
  <c r="AL299" i="29"/>
  <c r="AK299" i="29"/>
  <c r="AJ299" i="29"/>
  <c r="AS298" i="29"/>
  <c r="AR298" i="29"/>
  <c r="AQ298" i="29"/>
  <c r="AP298" i="29"/>
  <c r="AM298" i="29"/>
  <c r="AL298" i="29"/>
  <c r="AK298" i="29"/>
  <c r="AJ298" i="29"/>
  <c r="AS297" i="29"/>
  <c r="AR297" i="29"/>
  <c r="AQ297" i="29"/>
  <c r="AP297" i="29"/>
  <c r="AM297" i="29"/>
  <c r="AL297" i="29"/>
  <c r="AK297" i="29"/>
  <c r="AJ297" i="29"/>
  <c r="AS296" i="29"/>
  <c r="AR296" i="29"/>
  <c r="AQ296" i="29"/>
  <c r="AP296" i="29"/>
  <c r="AM296" i="29"/>
  <c r="AL296" i="29"/>
  <c r="AK296" i="29"/>
  <c r="AJ296" i="29"/>
  <c r="AS295" i="29"/>
  <c r="AR295" i="29"/>
  <c r="AQ295" i="29"/>
  <c r="AP295" i="29"/>
  <c r="AM295" i="29"/>
  <c r="AL295" i="29"/>
  <c r="AK295" i="29"/>
  <c r="AJ295" i="29"/>
  <c r="AS294" i="29"/>
  <c r="AR294" i="29"/>
  <c r="AQ294" i="29"/>
  <c r="AP294" i="29"/>
  <c r="AM294" i="29"/>
  <c r="AL294" i="29"/>
  <c r="AK294" i="29"/>
  <c r="AJ294" i="29"/>
  <c r="AS293" i="29"/>
  <c r="AR293" i="29"/>
  <c r="AQ293" i="29"/>
  <c r="AP293" i="29"/>
  <c r="AM293" i="29"/>
  <c r="AL293" i="29"/>
  <c r="AK293" i="29"/>
  <c r="AJ293" i="29"/>
  <c r="AS292" i="29"/>
  <c r="AR292" i="29"/>
  <c r="AQ292" i="29"/>
  <c r="AP292" i="29"/>
  <c r="AM292" i="29"/>
  <c r="AL292" i="29"/>
  <c r="AK292" i="29"/>
  <c r="AJ292" i="29"/>
  <c r="AS291" i="29"/>
  <c r="AR291" i="29"/>
  <c r="AQ291" i="29"/>
  <c r="AP291" i="29"/>
  <c r="AM291" i="29"/>
  <c r="AL291" i="29"/>
  <c r="AK291" i="29"/>
  <c r="AJ291" i="29"/>
  <c r="AS290" i="29"/>
  <c r="AR290" i="29"/>
  <c r="AQ290" i="29"/>
  <c r="AP290" i="29"/>
  <c r="AM290" i="29"/>
  <c r="AL290" i="29"/>
  <c r="AK290" i="29"/>
  <c r="AJ290" i="29"/>
  <c r="AS289" i="29"/>
  <c r="AR289" i="29"/>
  <c r="AQ289" i="29"/>
  <c r="AP289" i="29"/>
  <c r="AM289" i="29"/>
  <c r="AL289" i="29"/>
  <c r="AK289" i="29"/>
  <c r="AJ289" i="29"/>
  <c r="AS288" i="29"/>
  <c r="AR288" i="29"/>
  <c r="AQ288" i="29"/>
  <c r="AP288" i="29"/>
  <c r="AM288" i="29"/>
  <c r="AL288" i="29"/>
  <c r="AK288" i="29"/>
  <c r="AJ288" i="29"/>
  <c r="AS287" i="29"/>
  <c r="AR287" i="29"/>
  <c r="AQ287" i="29"/>
  <c r="AP287" i="29"/>
  <c r="AM287" i="29"/>
  <c r="AL287" i="29"/>
  <c r="AK287" i="29"/>
  <c r="AJ287" i="29"/>
  <c r="AS286" i="29"/>
  <c r="AR286" i="29"/>
  <c r="AQ286" i="29"/>
  <c r="AP286" i="29"/>
  <c r="AM286" i="29"/>
  <c r="AL286" i="29"/>
  <c r="AK286" i="29"/>
  <c r="AJ286" i="29"/>
  <c r="AS285" i="29"/>
  <c r="AR285" i="29"/>
  <c r="AQ285" i="29"/>
  <c r="AP285" i="29"/>
  <c r="AM285" i="29"/>
  <c r="AL285" i="29"/>
  <c r="AK285" i="29"/>
  <c r="AJ285" i="29"/>
  <c r="AS284" i="29"/>
  <c r="AR284" i="29"/>
  <c r="AQ284" i="29"/>
  <c r="AP284" i="29"/>
  <c r="AM284" i="29"/>
  <c r="AL284" i="29"/>
  <c r="AK284" i="29"/>
  <c r="AJ284" i="29"/>
  <c r="AS283" i="29"/>
  <c r="AR283" i="29"/>
  <c r="AQ283" i="29"/>
  <c r="AP283" i="29"/>
  <c r="AM283" i="29"/>
  <c r="AL283" i="29"/>
  <c r="AK283" i="29"/>
  <c r="AJ283" i="29"/>
  <c r="AS282" i="29"/>
  <c r="AR282" i="29"/>
  <c r="AQ282" i="29"/>
  <c r="AP282" i="29"/>
  <c r="AM282" i="29"/>
  <c r="AL282" i="29"/>
  <c r="AK282" i="29"/>
  <c r="AJ282" i="29"/>
  <c r="AS281" i="29"/>
  <c r="AR281" i="29"/>
  <c r="AQ281" i="29"/>
  <c r="AP281" i="29"/>
  <c r="AM281" i="29"/>
  <c r="AL281" i="29"/>
  <c r="AK281" i="29"/>
  <c r="AJ281" i="29"/>
  <c r="AS280" i="29"/>
  <c r="AR280" i="29"/>
  <c r="AQ280" i="29"/>
  <c r="AP280" i="29"/>
  <c r="AM280" i="29"/>
  <c r="AL280" i="29"/>
  <c r="AK280" i="29"/>
  <c r="AJ280" i="29"/>
  <c r="AS279" i="29"/>
  <c r="AR279" i="29"/>
  <c r="AQ279" i="29"/>
  <c r="AP279" i="29"/>
  <c r="AM279" i="29"/>
  <c r="AL279" i="29"/>
  <c r="AK279" i="29"/>
  <c r="AJ279" i="29"/>
  <c r="R277" i="29"/>
  <c r="Q277" i="29"/>
  <c r="O277" i="29"/>
  <c r="N277" i="29"/>
  <c r="M277" i="29"/>
  <c r="L277" i="29"/>
  <c r="F277" i="29"/>
  <c r="E277" i="29"/>
  <c r="D277" i="29"/>
  <c r="C277" i="29"/>
  <c r="P271" i="29"/>
  <c r="G271" i="29"/>
  <c r="AS270" i="29"/>
  <c r="AR270" i="29"/>
  <c r="AQ270" i="29"/>
  <c r="AP270" i="29"/>
  <c r="AM270" i="29"/>
  <c r="AL270" i="29"/>
  <c r="AK270" i="29"/>
  <c r="AJ270" i="29"/>
  <c r="Q270" i="29"/>
  <c r="R270" i="29" s="1"/>
  <c r="P270" i="29"/>
  <c r="H270" i="29"/>
  <c r="I270" i="29" s="1"/>
  <c r="G270" i="29"/>
  <c r="AS269" i="29"/>
  <c r="AR269" i="29"/>
  <c r="AQ269" i="29"/>
  <c r="AP269" i="29"/>
  <c r="AM269" i="29"/>
  <c r="AL269" i="29"/>
  <c r="AK269" i="29"/>
  <c r="AJ269" i="29"/>
  <c r="P269" i="29"/>
  <c r="Q269" i="29" s="1"/>
  <c r="R269" i="29" s="1"/>
  <c r="G269" i="29"/>
  <c r="H269" i="29" s="1"/>
  <c r="I269" i="29" s="1"/>
  <c r="AS268" i="29"/>
  <c r="AR268" i="29"/>
  <c r="AQ268" i="29"/>
  <c r="AP268" i="29"/>
  <c r="AM268" i="29"/>
  <c r="AL268" i="29"/>
  <c r="AK268" i="29"/>
  <c r="AJ268" i="29"/>
  <c r="P268" i="29"/>
  <c r="Q268" i="29" s="1"/>
  <c r="R268" i="29" s="1"/>
  <c r="H268" i="29"/>
  <c r="I268" i="29" s="1"/>
  <c r="G268" i="29"/>
  <c r="AS267" i="29"/>
  <c r="AR267" i="29"/>
  <c r="AQ267" i="29"/>
  <c r="AP267" i="29"/>
  <c r="AM267" i="29"/>
  <c r="AL267" i="29"/>
  <c r="AK267" i="29"/>
  <c r="AJ267" i="29"/>
  <c r="P267" i="29"/>
  <c r="Q267" i="29" s="1"/>
  <c r="R267" i="29" s="1"/>
  <c r="G267" i="29"/>
  <c r="AS266" i="29"/>
  <c r="AR266" i="29"/>
  <c r="AQ266" i="29"/>
  <c r="AP266" i="29"/>
  <c r="AM266" i="29"/>
  <c r="AL266" i="29"/>
  <c r="AK266" i="29"/>
  <c r="AJ266" i="29"/>
  <c r="P266" i="29"/>
  <c r="Q266" i="29" s="1"/>
  <c r="R266" i="29" s="1"/>
  <c r="G266" i="29"/>
  <c r="H266" i="29" s="1"/>
  <c r="I266" i="29" s="1"/>
  <c r="AS265" i="29"/>
  <c r="AR265" i="29"/>
  <c r="AQ265" i="29"/>
  <c r="AP265" i="29"/>
  <c r="AM265" i="29"/>
  <c r="AL265" i="29"/>
  <c r="AK265" i="29"/>
  <c r="AJ265" i="29"/>
  <c r="P265" i="29"/>
  <c r="Q265" i="29" s="1"/>
  <c r="R265" i="29" s="1"/>
  <c r="G265" i="29"/>
  <c r="H265" i="29" s="1"/>
  <c r="I265" i="29" s="1"/>
  <c r="AS264" i="29"/>
  <c r="AR264" i="29"/>
  <c r="AQ264" i="29"/>
  <c r="AP264" i="29"/>
  <c r="AM264" i="29"/>
  <c r="AL264" i="29"/>
  <c r="AK264" i="29"/>
  <c r="AJ264" i="29"/>
  <c r="P264" i="29"/>
  <c r="Q264" i="29" s="1"/>
  <c r="R264" i="29" s="1"/>
  <c r="G264" i="29"/>
  <c r="H264" i="29" s="1"/>
  <c r="I264" i="29" s="1"/>
  <c r="AS263" i="29"/>
  <c r="AR263" i="29"/>
  <c r="AQ263" i="29"/>
  <c r="AP263" i="29"/>
  <c r="AM263" i="29"/>
  <c r="AL263" i="29"/>
  <c r="AK263" i="29"/>
  <c r="AJ263" i="29"/>
  <c r="P263" i="29"/>
  <c r="Q263" i="29" s="1"/>
  <c r="R263" i="29" s="1"/>
  <c r="G263" i="29"/>
  <c r="H263" i="29" s="1"/>
  <c r="I263" i="29" s="1"/>
  <c r="AS262" i="29"/>
  <c r="AR262" i="29"/>
  <c r="AQ262" i="29"/>
  <c r="AP262" i="29"/>
  <c r="AM262" i="29"/>
  <c r="AL262" i="29"/>
  <c r="AK262" i="29"/>
  <c r="AJ262" i="29"/>
  <c r="P262" i="29"/>
  <c r="Q262" i="29" s="1"/>
  <c r="R262" i="29" s="1"/>
  <c r="G262" i="29"/>
  <c r="AS261" i="29"/>
  <c r="AR261" i="29"/>
  <c r="AQ261" i="29"/>
  <c r="AP261" i="29"/>
  <c r="AM261" i="29"/>
  <c r="AL261" i="29"/>
  <c r="AK261" i="29"/>
  <c r="AJ261" i="29"/>
  <c r="P261" i="29"/>
  <c r="Q261" i="29" s="1"/>
  <c r="R261" i="29" s="1"/>
  <c r="H261" i="29"/>
  <c r="I261" i="29" s="1"/>
  <c r="G261" i="29"/>
  <c r="AS260" i="29"/>
  <c r="AR260" i="29"/>
  <c r="AQ260" i="29"/>
  <c r="AP260" i="29"/>
  <c r="AM260" i="29"/>
  <c r="AL260" i="29"/>
  <c r="AK260" i="29"/>
  <c r="AJ260" i="29"/>
  <c r="P260" i="29"/>
  <c r="Q260" i="29" s="1"/>
  <c r="R260" i="29" s="1"/>
  <c r="G260" i="29"/>
  <c r="H260" i="29" s="1"/>
  <c r="I260" i="29" s="1"/>
  <c r="AS259" i="29"/>
  <c r="AR259" i="29"/>
  <c r="AQ259" i="29"/>
  <c r="AP259" i="29"/>
  <c r="AM259" i="29"/>
  <c r="AL259" i="29"/>
  <c r="AK259" i="29"/>
  <c r="AJ259" i="29"/>
  <c r="Q259" i="29"/>
  <c r="R259" i="29" s="1"/>
  <c r="P259" i="29"/>
  <c r="G259" i="29"/>
  <c r="H259" i="29" s="1"/>
  <c r="I259" i="29" s="1"/>
  <c r="AS258" i="29"/>
  <c r="AR258" i="29"/>
  <c r="AQ258" i="29"/>
  <c r="AP258" i="29"/>
  <c r="AM258" i="29"/>
  <c r="AL258" i="29"/>
  <c r="AK258" i="29"/>
  <c r="AJ258" i="29"/>
  <c r="P258" i="29"/>
  <c r="Q258" i="29" s="1"/>
  <c r="R258" i="29" s="1"/>
  <c r="G258" i="29"/>
  <c r="H258" i="29" s="1"/>
  <c r="I258" i="29" s="1"/>
  <c r="AS257" i="29"/>
  <c r="AR257" i="29"/>
  <c r="AQ257" i="29"/>
  <c r="AP257" i="29"/>
  <c r="AM257" i="29"/>
  <c r="AL257" i="29"/>
  <c r="AK257" i="29"/>
  <c r="AJ257" i="29"/>
  <c r="Q257" i="29"/>
  <c r="R257" i="29" s="1"/>
  <c r="P257" i="29"/>
  <c r="G257" i="29"/>
  <c r="H257" i="29" s="1"/>
  <c r="I257" i="29" s="1"/>
  <c r="AS256" i="29"/>
  <c r="AR256" i="29"/>
  <c r="AQ256" i="29"/>
  <c r="AP256" i="29"/>
  <c r="AM256" i="29"/>
  <c r="AL256" i="29"/>
  <c r="AK256" i="29"/>
  <c r="AJ256" i="29"/>
  <c r="Q256" i="29"/>
  <c r="R256" i="29" s="1"/>
  <c r="P256" i="29"/>
  <c r="G256" i="29"/>
  <c r="H256" i="29" s="1"/>
  <c r="I256" i="29" s="1"/>
  <c r="AS255" i="29"/>
  <c r="AR255" i="29"/>
  <c r="AQ255" i="29"/>
  <c r="AP255" i="29"/>
  <c r="AM255" i="29"/>
  <c r="AL255" i="29"/>
  <c r="AK255" i="29"/>
  <c r="AJ255" i="29"/>
  <c r="P255" i="29"/>
  <c r="Q255" i="29" s="1"/>
  <c r="R255" i="29" s="1"/>
  <c r="G255" i="29"/>
  <c r="H255" i="29" s="1"/>
  <c r="I255" i="29" s="1"/>
  <c r="AS254" i="29"/>
  <c r="AR254" i="29"/>
  <c r="AQ254" i="29"/>
  <c r="AP254" i="29"/>
  <c r="AM254" i="29"/>
  <c r="AL254" i="29"/>
  <c r="AK254" i="29"/>
  <c r="AJ254" i="29"/>
  <c r="P254" i="29"/>
  <c r="G254" i="29"/>
  <c r="H254" i="29" s="1"/>
  <c r="I254" i="29" s="1"/>
  <c r="AS253" i="29"/>
  <c r="AR253" i="29"/>
  <c r="AQ253" i="29"/>
  <c r="AP253" i="29"/>
  <c r="AM253" i="29"/>
  <c r="AL253" i="29"/>
  <c r="AK253" i="29"/>
  <c r="AJ253" i="29"/>
  <c r="Q253" i="29"/>
  <c r="R253" i="29" s="1"/>
  <c r="P253" i="29"/>
  <c r="G253" i="29"/>
  <c r="AS252" i="29"/>
  <c r="AR252" i="29"/>
  <c r="AQ252" i="29"/>
  <c r="AP252" i="29"/>
  <c r="AM252" i="29"/>
  <c r="AL252" i="29"/>
  <c r="AK252" i="29"/>
  <c r="AJ252" i="29"/>
  <c r="AS251" i="29"/>
  <c r="AR251" i="29"/>
  <c r="AQ251" i="29"/>
  <c r="AP251" i="29"/>
  <c r="AM251" i="29"/>
  <c r="AL251" i="29"/>
  <c r="AK251" i="29"/>
  <c r="AJ251" i="29"/>
  <c r="AS250" i="29"/>
  <c r="AR250" i="29"/>
  <c r="AQ250" i="29"/>
  <c r="AP250" i="29"/>
  <c r="AM250" i="29"/>
  <c r="AL250" i="29"/>
  <c r="AK250" i="29"/>
  <c r="AJ250" i="29"/>
  <c r="G250" i="29"/>
  <c r="H250" i="29" s="1"/>
  <c r="I250" i="29" s="1"/>
  <c r="AS249" i="29"/>
  <c r="AR249" i="29"/>
  <c r="AQ249" i="29"/>
  <c r="AP249" i="29"/>
  <c r="AM249" i="29"/>
  <c r="AL249" i="29"/>
  <c r="AK249" i="29"/>
  <c r="AJ249" i="29"/>
  <c r="AS248" i="29"/>
  <c r="AR248" i="29"/>
  <c r="AQ248" i="29"/>
  <c r="AP248" i="29"/>
  <c r="AM248" i="29"/>
  <c r="AL248" i="29"/>
  <c r="AK248" i="29"/>
  <c r="AJ248" i="29"/>
  <c r="R246" i="29"/>
  <c r="Q246" i="29"/>
  <c r="O246" i="29"/>
  <c r="N246" i="29"/>
  <c r="M246" i="29"/>
  <c r="L246" i="29"/>
  <c r="F246" i="29"/>
  <c r="E246" i="29"/>
  <c r="D246" i="29"/>
  <c r="C246" i="29"/>
  <c r="K244" i="29"/>
  <c r="B244" i="29"/>
  <c r="P241" i="29"/>
  <c r="G241" i="29"/>
  <c r="AS240" i="29"/>
  <c r="AR240" i="29"/>
  <c r="AQ240" i="29"/>
  <c r="AP240" i="29"/>
  <c r="AM240" i="29"/>
  <c r="AL240" i="29"/>
  <c r="AK240" i="29"/>
  <c r="AJ240" i="29"/>
  <c r="P240" i="29"/>
  <c r="G240" i="29"/>
  <c r="H240" i="29" s="1"/>
  <c r="I240" i="29" s="1"/>
  <c r="AS239" i="29"/>
  <c r="AR239" i="29"/>
  <c r="AQ239" i="29"/>
  <c r="AP239" i="29"/>
  <c r="AM239" i="29"/>
  <c r="AL239" i="29"/>
  <c r="AK239" i="29"/>
  <c r="AJ239" i="29"/>
  <c r="P239" i="29"/>
  <c r="G239" i="29"/>
  <c r="H239" i="29" s="1"/>
  <c r="I239" i="29" s="1"/>
  <c r="AS238" i="29"/>
  <c r="AR238" i="29"/>
  <c r="AQ238" i="29"/>
  <c r="AP238" i="29"/>
  <c r="AM238" i="29"/>
  <c r="AL238" i="29"/>
  <c r="AK238" i="29"/>
  <c r="AJ238" i="29"/>
  <c r="R238" i="29"/>
  <c r="Q238" i="29"/>
  <c r="P238" i="29"/>
  <c r="G238" i="29"/>
  <c r="AS237" i="29"/>
  <c r="AR237" i="29"/>
  <c r="AQ237" i="29"/>
  <c r="AP237" i="29"/>
  <c r="AM237" i="29"/>
  <c r="AL237" i="29"/>
  <c r="AK237" i="29"/>
  <c r="AJ237" i="29"/>
  <c r="Q237" i="29"/>
  <c r="R237" i="29" s="1"/>
  <c r="P237" i="29"/>
  <c r="H237" i="29"/>
  <c r="I237" i="29" s="1"/>
  <c r="G237" i="29"/>
  <c r="AS236" i="29"/>
  <c r="AR236" i="29"/>
  <c r="AQ236" i="29"/>
  <c r="AP236" i="29"/>
  <c r="AM236" i="29"/>
  <c r="AL236" i="29"/>
  <c r="AK236" i="29"/>
  <c r="AJ236" i="29"/>
  <c r="Q236" i="29"/>
  <c r="R236" i="29" s="1"/>
  <c r="P236" i="29"/>
  <c r="G236" i="29"/>
  <c r="H236" i="29" s="1"/>
  <c r="I236" i="29" s="1"/>
  <c r="AS235" i="29"/>
  <c r="AR235" i="29"/>
  <c r="AQ235" i="29"/>
  <c r="AP235" i="29"/>
  <c r="AM235" i="29"/>
  <c r="AL235" i="29"/>
  <c r="AK235" i="29"/>
  <c r="AJ235" i="29"/>
  <c r="R235" i="29"/>
  <c r="Q235" i="29"/>
  <c r="P235" i="29"/>
  <c r="H235" i="29"/>
  <c r="I235" i="29" s="1"/>
  <c r="G235" i="29"/>
  <c r="AS234" i="29"/>
  <c r="AR234" i="29"/>
  <c r="AQ234" i="29"/>
  <c r="AP234" i="29"/>
  <c r="AM234" i="29"/>
  <c r="AL234" i="29"/>
  <c r="AK234" i="29"/>
  <c r="AJ234" i="29"/>
  <c r="P234" i="29"/>
  <c r="G234" i="29"/>
  <c r="H234" i="29" s="1"/>
  <c r="I234" i="29" s="1"/>
  <c r="AS233" i="29"/>
  <c r="AR233" i="29"/>
  <c r="AQ233" i="29"/>
  <c r="AP233" i="29"/>
  <c r="AM233" i="29"/>
  <c r="AL233" i="29"/>
  <c r="AK233" i="29"/>
  <c r="AJ233" i="29"/>
  <c r="P233" i="29"/>
  <c r="G233" i="29"/>
  <c r="H233" i="29" s="1"/>
  <c r="I233" i="29" s="1"/>
  <c r="AS232" i="29"/>
  <c r="AR232" i="29"/>
  <c r="AQ232" i="29"/>
  <c r="AP232" i="29"/>
  <c r="AM232" i="29"/>
  <c r="AL232" i="29"/>
  <c r="AK232" i="29"/>
  <c r="AJ232" i="29"/>
  <c r="P232" i="29"/>
  <c r="Q232" i="29" s="1"/>
  <c r="R232" i="29" s="1"/>
  <c r="G232" i="29"/>
  <c r="AS231" i="29"/>
  <c r="AR231" i="29"/>
  <c r="AQ231" i="29"/>
  <c r="AP231" i="29"/>
  <c r="AM231" i="29"/>
  <c r="AL231" i="29"/>
  <c r="AK231" i="29"/>
  <c r="AJ231" i="29"/>
  <c r="P231" i="29"/>
  <c r="Q231" i="29" s="1"/>
  <c r="R231" i="29" s="1"/>
  <c r="I231" i="29"/>
  <c r="H231" i="29"/>
  <c r="G231" i="29"/>
  <c r="AS230" i="29"/>
  <c r="AR230" i="29"/>
  <c r="AQ230" i="29"/>
  <c r="AP230" i="29"/>
  <c r="AM230" i="29"/>
  <c r="AL230" i="29"/>
  <c r="AK230" i="29"/>
  <c r="AJ230" i="29"/>
  <c r="P230" i="29"/>
  <c r="Q230" i="29" s="1"/>
  <c r="R230" i="29" s="1"/>
  <c r="G230" i="29"/>
  <c r="H230" i="29" s="1"/>
  <c r="I230" i="29" s="1"/>
  <c r="AS229" i="29"/>
  <c r="AR229" i="29"/>
  <c r="AQ229" i="29"/>
  <c r="AP229" i="29"/>
  <c r="AM229" i="29"/>
  <c r="AL229" i="29"/>
  <c r="AK229" i="29"/>
  <c r="AJ229" i="29"/>
  <c r="P229" i="29"/>
  <c r="Q229" i="29" s="1"/>
  <c r="R229" i="29" s="1"/>
  <c r="H229" i="29"/>
  <c r="I229" i="29" s="1"/>
  <c r="G229" i="29"/>
  <c r="AS228" i="29"/>
  <c r="AR228" i="29"/>
  <c r="AQ228" i="29"/>
  <c r="AP228" i="29"/>
  <c r="AM228" i="29"/>
  <c r="AL228" i="29"/>
  <c r="AK228" i="29"/>
  <c r="AJ228" i="29"/>
  <c r="P228" i="29"/>
  <c r="H228" i="29"/>
  <c r="I228" i="29" s="1"/>
  <c r="G228" i="29"/>
  <c r="AS227" i="29"/>
  <c r="AR227" i="29"/>
  <c r="AQ227" i="29"/>
  <c r="AP227" i="29"/>
  <c r="AM227" i="29"/>
  <c r="AL227" i="29"/>
  <c r="AK227" i="29"/>
  <c r="AJ227" i="29"/>
  <c r="P227" i="29"/>
  <c r="G227" i="29"/>
  <c r="H227" i="29" s="1"/>
  <c r="I227" i="29" s="1"/>
  <c r="AS226" i="29"/>
  <c r="AR226" i="29"/>
  <c r="AQ226" i="29"/>
  <c r="AP226" i="29"/>
  <c r="AM226" i="29"/>
  <c r="AL226" i="29"/>
  <c r="AK226" i="29"/>
  <c r="AJ226" i="29"/>
  <c r="Q226" i="29"/>
  <c r="R226" i="29" s="1"/>
  <c r="P226" i="29"/>
  <c r="G226" i="29"/>
  <c r="AS225" i="29"/>
  <c r="AR225" i="29"/>
  <c r="AQ225" i="29"/>
  <c r="AP225" i="29"/>
  <c r="AM225" i="29"/>
  <c r="AL225" i="29"/>
  <c r="AK225" i="29"/>
  <c r="AJ225" i="29"/>
  <c r="P225" i="29"/>
  <c r="Q225" i="29" s="1"/>
  <c r="R225" i="29" s="1"/>
  <c r="G225" i="29"/>
  <c r="H225" i="29" s="1"/>
  <c r="I225" i="29" s="1"/>
  <c r="AS224" i="29"/>
  <c r="AR224" i="29"/>
  <c r="AQ224" i="29"/>
  <c r="AP224" i="29"/>
  <c r="AM224" i="29"/>
  <c r="AL224" i="29"/>
  <c r="AK224" i="29"/>
  <c r="AJ224" i="29"/>
  <c r="Q224" i="29"/>
  <c r="R224" i="29" s="1"/>
  <c r="P224" i="29"/>
  <c r="G224" i="29"/>
  <c r="H224" i="29" s="1"/>
  <c r="I224" i="29" s="1"/>
  <c r="AS223" i="29"/>
  <c r="AR223" i="29"/>
  <c r="AQ223" i="29"/>
  <c r="AP223" i="29"/>
  <c r="AM223" i="29"/>
  <c r="AL223" i="29"/>
  <c r="AK223" i="29"/>
  <c r="AJ223" i="29"/>
  <c r="Q223" i="29"/>
  <c r="R223" i="29" s="1"/>
  <c r="P223" i="29"/>
  <c r="G223" i="29"/>
  <c r="H223" i="29" s="1"/>
  <c r="I223" i="29" s="1"/>
  <c r="AS222" i="29"/>
  <c r="AR222" i="29"/>
  <c r="AQ222" i="29"/>
  <c r="AP222" i="29"/>
  <c r="AM222" i="29"/>
  <c r="AL222" i="29"/>
  <c r="AK222" i="29"/>
  <c r="AJ222" i="29"/>
  <c r="AS221" i="29"/>
  <c r="AR221" i="29"/>
  <c r="AQ221" i="29"/>
  <c r="AP221" i="29"/>
  <c r="AM221" i="29"/>
  <c r="AL221" i="29"/>
  <c r="AK221" i="29"/>
  <c r="AJ221" i="29"/>
  <c r="AS220" i="29"/>
  <c r="AR220" i="29"/>
  <c r="AQ220" i="29"/>
  <c r="AP220" i="29"/>
  <c r="AM220" i="29"/>
  <c r="AL220" i="29"/>
  <c r="AK220" i="29"/>
  <c r="AJ220" i="29"/>
  <c r="AS219" i="29"/>
  <c r="AR219" i="29"/>
  <c r="AQ219" i="29"/>
  <c r="AP219" i="29"/>
  <c r="AM219" i="29"/>
  <c r="AL219" i="29"/>
  <c r="AK219" i="29"/>
  <c r="AJ219" i="29"/>
  <c r="P219" i="29"/>
  <c r="Q219" i="29" s="1"/>
  <c r="R219" i="29" s="1"/>
  <c r="AS218" i="29"/>
  <c r="AR218" i="29"/>
  <c r="AQ218" i="29"/>
  <c r="AP218" i="29"/>
  <c r="AM218" i="29"/>
  <c r="AL218" i="29"/>
  <c r="AK218" i="29"/>
  <c r="AJ218" i="29"/>
  <c r="R216" i="29"/>
  <c r="Q216" i="29"/>
  <c r="O216" i="29"/>
  <c r="N216" i="29"/>
  <c r="M216" i="29"/>
  <c r="L216" i="29"/>
  <c r="F216" i="29"/>
  <c r="E216" i="29"/>
  <c r="D216" i="29"/>
  <c r="C216" i="29"/>
  <c r="K214" i="29"/>
  <c r="B214" i="29"/>
  <c r="AS210" i="29"/>
  <c r="AR210" i="29"/>
  <c r="AQ210" i="29"/>
  <c r="AP210" i="29"/>
  <c r="AM210" i="29"/>
  <c r="AL210" i="29"/>
  <c r="AK210" i="29"/>
  <c r="AJ210" i="29"/>
  <c r="AS209" i="29"/>
  <c r="AR209" i="29"/>
  <c r="AQ209" i="29"/>
  <c r="AP209" i="29"/>
  <c r="AM209" i="29"/>
  <c r="AL209" i="29"/>
  <c r="AK209" i="29"/>
  <c r="AJ209" i="29"/>
  <c r="AS208" i="29"/>
  <c r="AR208" i="29"/>
  <c r="AQ208" i="29"/>
  <c r="AP208" i="29"/>
  <c r="AM208" i="29"/>
  <c r="AL208" i="29"/>
  <c r="AK208" i="29"/>
  <c r="AJ208" i="29"/>
  <c r="AS207" i="29"/>
  <c r="AR207" i="29"/>
  <c r="AQ207" i="29"/>
  <c r="AP207" i="29"/>
  <c r="AM207" i="29"/>
  <c r="AL207" i="29"/>
  <c r="AK207" i="29"/>
  <c r="AJ207" i="29"/>
  <c r="AS206" i="29"/>
  <c r="AR206" i="29"/>
  <c r="AQ206" i="29"/>
  <c r="AP206" i="29"/>
  <c r="AM206" i="29"/>
  <c r="AL206" i="29"/>
  <c r="AK206" i="29"/>
  <c r="AJ206" i="29"/>
  <c r="AS205" i="29"/>
  <c r="AR205" i="29"/>
  <c r="AQ205" i="29"/>
  <c r="AP205" i="29"/>
  <c r="AM205" i="29"/>
  <c r="AL205" i="29"/>
  <c r="AK205" i="29"/>
  <c r="AJ205" i="29"/>
  <c r="AS204" i="29"/>
  <c r="AR204" i="29"/>
  <c r="AQ204" i="29"/>
  <c r="AP204" i="29"/>
  <c r="AM204" i="29"/>
  <c r="AL204" i="29"/>
  <c r="AK204" i="29"/>
  <c r="AJ204" i="29"/>
  <c r="AS203" i="29"/>
  <c r="AR203" i="29"/>
  <c r="AQ203" i="29"/>
  <c r="AP203" i="29"/>
  <c r="AM203" i="29"/>
  <c r="AL203" i="29"/>
  <c r="AK203" i="29"/>
  <c r="AJ203" i="29"/>
  <c r="AS202" i="29"/>
  <c r="AR202" i="29"/>
  <c r="AQ202" i="29"/>
  <c r="AP202" i="29"/>
  <c r="AM202" i="29"/>
  <c r="AL202" i="29"/>
  <c r="AK202" i="29"/>
  <c r="AJ202" i="29"/>
  <c r="AS201" i="29"/>
  <c r="AR201" i="29"/>
  <c r="AQ201" i="29"/>
  <c r="AP201" i="29"/>
  <c r="AM201" i="29"/>
  <c r="AL201" i="29"/>
  <c r="AK201" i="29"/>
  <c r="AJ201" i="29"/>
  <c r="AS200" i="29"/>
  <c r="AR200" i="29"/>
  <c r="AQ200" i="29"/>
  <c r="AP200" i="29"/>
  <c r="AM200" i="29"/>
  <c r="AL200" i="29"/>
  <c r="AK200" i="29"/>
  <c r="AJ200" i="29"/>
  <c r="AS199" i="29"/>
  <c r="AR199" i="29"/>
  <c r="AQ199" i="29"/>
  <c r="AP199" i="29"/>
  <c r="AM199" i="29"/>
  <c r="AL199" i="29"/>
  <c r="AK199" i="29"/>
  <c r="AJ199" i="29"/>
  <c r="AS198" i="29"/>
  <c r="AR198" i="29"/>
  <c r="AQ198" i="29"/>
  <c r="AP198" i="29"/>
  <c r="AM198" i="29"/>
  <c r="AL198" i="29"/>
  <c r="AK198" i="29"/>
  <c r="AJ198" i="29"/>
  <c r="AS197" i="29"/>
  <c r="AR197" i="29"/>
  <c r="AQ197" i="29"/>
  <c r="AP197" i="29"/>
  <c r="AM197" i="29"/>
  <c r="AL197" i="29"/>
  <c r="AK197" i="29"/>
  <c r="AJ197" i="29"/>
  <c r="AS196" i="29"/>
  <c r="AR196" i="29"/>
  <c r="AQ196" i="29"/>
  <c r="AP196" i="29"/>
  <c r="AM196" i="29"/>
  <c r="AL196" i="29"/>
  <c r="AK196" i="29"/>
  <c r="AJ196" i="29"/>
  <c r="AS195" i="29"/>
  <c r="AR195" i="29"/>
  <c r="AQ195" i="29"/>
  <c r="AP195" i="29"/>
  <c r="AM195" i="29"/>
  <c r="AL195" i="29"/>
  <c r="AK195" i="29"/>
  <c r="AJ195" i="29"/>
  <c r="AS194" i="29"/>
  <c r="AR194" i="29"/>
  <c r="AQ194" i="29"/>
  <c r="AP194" i="29"/>
  <c r="AM194" i="29"/>
  <c r="AL194" i="29"/>
  <c r="AK194" i="29"/>
  <c r="AJ194" i="29"/>
  <c r="AS193" i="29"/>
  <c r="AR193" i="29"/>
  <c r="AQ193" i="29"/>
  <c r="AP193" i="29"/>
  <c r="AM193" i="29"/>
  <c r="AL193" i="29"/>
  <c r="AK193" i="29"/>
  <c r="AJ193" i="29"/>
  <c r="AS192" i="29"/>
  <c r="AR192" i="29"/>
  <c r="AQ192" i="29"/>
  <c r="AP192" i="29"/>
  <c r="AM192" i="29"/>
  <c r="AL192" i="29"/>
  <c r="AK192" i="29"/>
  <c r="AJ192" i="29"/>
  <c r="AS191" i="29"/>
  <c r="AR191" i="29"/>
  <c r="AQ191" i="29"/>
  <c r="AP191" i="29"/>
  <c r="AM191" i="29"/>
  <c r="AL191" i="29"/>
  <c r="AK191" i="29"/>
  <c r="AJ191" i="29"/>
  <c r="AS190" i="29"/>
  <c r="AR190" i="29"/>
  <c r="AQ190" i="29"/>
  <c r="AP190" i="29"/>
  <c r="AM190" i="29"/>
  <c r="AL190" i="29"/>
  <c r="AK190" i="29"/>
  <c r="AJ190" i="29"/>
  <c r="AS189" i="29"/>
  <c r="AR189" i="29"/>
  <c r="AQ189" i="29"/>
  <c r="AP189" i="29"/>
  <c r="AM189" i="29"/>
  <c r="AL189" i="29"/>
  <c r="AK189" i="29"/>
  <c r="AJ189" i="29"/>
  <c r="AS188" i="29"/>
  <c r="AR188" i="29"/>
  <c r="AQ188" i="29"/>
  <c r="AP188" i="29"/>
  <c r="AM188" i="29"/>
  <c r="AL188" i="29"/>
  <c r="AK188" i="29"/>
  <c r="AJ188" i="29"/>
  <c r="R186" i="29"/>
  <c r="Q186" i="29"/>
  <c r="O186" i="29"/>
  <c r="N186" i="29"/>
  <c r="M186" i="29"/>
  <c r="L186" i="29"/>
  <c r="F186" i="29"/>
  <c r="E186" i="29"/>
  <c r="D186" i="29"/>
  <c r="C186" i="29"/>
  <c r="P180" i="29"/>
  <c r="G180" i="29"/>
  <c r="AS179" i="29"/>
  <c r="AR179" i="29"/>
  <c r="AQ179" i="29"/>
  <c r="AP179" i="29"/>
  <c r="AM179" i="29"/>
  <c r="AL179" i="29"/>
  <c r="AK179" i="29"/>
  <c r="AJ179" i="29"/>
  <c r="R179" i="29"/>
  <c r="Q179" i="29"/>
  <c r="P179" i="29"/>
  <c r="H179" i="29"/>
  <c r="I179" i="29" s="1"/>
  <c r="G179" i="29"/>
  <c r="AS178" i="29"/>
  <c r="AR178" i="29"/>
  <c r="AQ178" i="29"/>
  <c r="AP178" i="29"/>
  <c r="AM178" i="29"/>
  <c r="AL178" i="29"/>
  <c r="AK178" i="29"/>
  <c r="AJ178" i="29"/>
  <c r="P178" i="29"/>
  <c r="Q178" i="29" s="1"/>
  <c r="R178" i="29" s="1"/>
  <c r="H178" i="29"/>
  <c r="I178" i="29" s="1"/>
  <c r="G178" i="29"/>
  <c r="AS177" i="29"/>
  <c r="AR177" i="29"/>
  <c r="AQ177" i="29"/>
  <c r="AP177" i="29"/>
  <c r="AM177" i="29"/>
  <c r="AL177" i="29"/>
  <c r="AK177" i="29"/>
  <c r="AJ177" i="29"/>
  <c r="P177" i="29"/>
  <c r="G177" i="29"/>
  <c r="H177" i="29" s="1"/>
  <c r="I177" i="29" s="1"/>
  <c r="AS176" i="29"/>
  <c r="AR176" i="29"/>
  <c r="AQ176" i="29"/>
  <c r="AP176" i="29"/>
  <c r="AM176" i="29"/>
  <c r="AL176" i="29"/>
  <c r="AK176" i="29"/>
  <c r="AJ176" i="29"/>
  <c r="R176" i="29"/>
  <c r="Q176" i="29"/>
  <c r="P176" i="29"/>
  <c r="G176" i="29"/>
  <c r="AS175" i="29"/>
  <c r="AR175" i="29"/>
  <c r="AQ175" i="29"/>
  <c r="AP175" i="29"/>
  <c r="AM175" i="29"/>
  <c r="AL175" i="29"/>
  <c r="AK175" i="29"/>
  <c r="AJ175" i="29"/>
  <c r="Q175" i="29"/>
  <c r="R175" i="29" s="1"/>
  <c r="P175" i="29"/>
  <c r="G175" i="29"/>
  <c r="H175" i="29" s="1"/>
  <c r="I175" i="29" s="1"/>
  <c r="AS174" i="29"/>
  <c r="AR174" i="29"/>
  <c r="AQ174" i="29"/>
  <c r="AP174" i="29"/>
  <c r="AM174" i="29"/>
  <c r="AL174" i="29"/>
  <c r="AK174" i="29"/>
  <c r="AJ174" i="29"/>
  <c r="Q174" i="29"/>
  <c r="R174" i="29" s="1"/>
  <c r="P174" i="29"/>
  <c r="G174" i="29"/>
  <c r="H174" i="29" s="1"/>
  <c r="I174" i="29" s="1"/>
  <c r="AS173" i="29"/>
  <c r="AR173" i="29"/>
  <c r="AQ173" i="29"/>
  <c r="AP173" i="29"/>
  <c r="AM173" i="29"/>
  <c r="AL173" i="29"/>
  <c r="AK173" i="29"/>
  <c r="AJ173" i="29"/>
  <c r="R173" i="29"/>
  <c r="Q173" i="29"/>
  <c r="P173" i="29"/>
  <c r="H173" i="29"/>
  <c r="I173" i="29" s="1"/>
  <c r="G173" i="29"/>
  <c r="AS172" i="29"/>
  <c r="AR172" i="29"/>
  <c r="AQ172" i="29"/>
  <c r="AP172" i="29"/>
  <c r="AM172" i="29"/>
  <c r="AL172" i="29"/>
  <c r="AK172" i="29"/>
  <c r="AJ172" i="29"/>
  <c r="P172" i="29"/>
  <c r="Q172" i="29" s="1"/>
  <c r="R172" i="29" s="1"/>
  <c r="H172" i="29"/>
  <c r="I172" i="29" s="1"/>
  <c r="G172" i="29"/>
  <c r="AS171" i="29"/>
  <c r="AR171" i="29"/>
  <c r="AQ171" i="29"/>
  <c r="AP171" i="29"/>
  <c r="AM171" i="29"/>
  <c r="AL171" i="29"/>
  <c r="AK171" i="29"/>
  <c r="AJ171" i="29"/>
  <c r="P171" i="29"/>
  <c r="Q171" i="29" s="1"/>
  <c r="R171" i="29" s="1"/>
  <c r="G171" i="29"/>
  <c r="H171" i="29" s="1"/>
  <c r="I171" i="29" s="1"/>
  <c r="AS170" i="29"/>
  <c r="AR170" i="29"/>
  <c r="AQ170" i="29"/>
  <c r="AP170" i="29"/>
  <c r="AM170" i="29"/>
  <c r="AL170" i="29"/>
  <c r="AK170" i="29"/>
  <c r="AJ170" i="29"/>
  <c r="R170" i="29"/>
  <c r="Q170" i="29"/>
  <c r="P170" i="29"/>
  <c r="G170" i="29"/>
  <c r="H170" i="29" s="1"/>
  <c r="I170" i="29" s="1"/>
  <c r="AS169" i="29"/>
  <c r="AR169" i="29"/>
  <c r="AQ169" i="29"/>
  <c r="AP169" i="29"/>
  <c r="AM169" i="29"/>
  <c r="AL169" i="29"/>
  <c r="AK169" i="29"/>
  <c r="AJ169" i="29"/>
  <c r="Q169" i="29"/>
  <c r="R169" i="29" s="1"/>
  <c r="P169" i="29"/>
  <c r="G169" i="29"/>
  <c r="AS168" i="29"/>
  <c r="AR168" i="29"/>
  <c r="AQ168" i="29"/>
  <c r="AP168" i="29"/>
  <c r="AM168" i="29"/>
  <c r="AL168" i="29"/>
  <c r="AK168" i="29"/>
  <c r="AJ168" i="29"/>
  <c r="Q168" i="29"/>
  <c r="R168" i="29" s="1"/>
  <c r="P168" i="29"/>
  <c r="G168" i="29"/>
  <c r="H168" i="29" s="1"/>
  <c r="I168" i="29" s="1"/>
  <c r="AS167" i="29"/>
  <c r="AR167" i="29"/>
  <c r="AQ167" i="29"/>
  <c r="AP167" i="29"/>
  <c r="AM167" i="29"/>
  <c r="AL167" i="29"/>
  <c r="AK167" i="29"/>
  <c r="AJ167" i="29"/>
  <c r="R167" i="29"/>
  <c r="Q167" i="29"/>
  <c r="P167" i="29"/>
  <c r="H167" i="29"/>
  <c r="I167" i="29" s="1"/>
  <c r="G167" i="29"/>
  <c r="AS166" i="29"/>
  <c r="AR166" i="29"/>
  <c r="AQ166" i="29"/>
  <c r="AP166" i="29"/>
  <c r="AM166" i="29"/>
  <c r="AL166" i="29"/>
  <c r="AK166" i="29"/>
  <c r="AJ166" i="29"/>
  <c r="P166" i="29"/>
  <c r="Q166" i="29" s="1"/>
  <c r="R166" i="29" s="1"/>
  <c r="H166" i="29"/>
  <c r="I166" i="29" s="1"/>
  <c r="G166" i="29"/>
  <c r="AS165" i="29"/>
  <c r="AR165" i="29"/>
  <c r="AQ165" i="29"/>
  <c r="AP165" i="29"/>
  <c r="AM165" i="29"/>
  <c r="AL165" i="29"/>
  <c r="AK165" i="29"/>
  <c r="AJ165" i="29"/>
  <c r="P165" i="29"/>
  <c r="G165" i="29"/>
  <c r="H165" i="29" s="1"/>
  <c r="I165" i="29" s="1"/>
  <c r="AS164" i="29"/>
  <c r="AR164" i="29"/>
  <c r="AQ164" i="29"/>
  <c r="AP164" i="29"/>
  <c r="AM164" i="29"/>
  <c r="AL164" i="29"/>
  <c r="AK164" i="29"/>
  <c r="AJ164" i="29"/>
  <c r="R164" i="29"/>
  <c r="Q164" i="29"/>
  <c r="P164" i="29"/>
  <c r="G164" i="29"/>
  <c r="H164" i="29" s="1"/>
  <c r="I164" i="29" s="1"/>
  <c r="AS163" i="29"/>
  <c r="AR163" i="29"/>
  <c r="AQ163" i="29"/>
  <c r="AP163" i="29"/>
  <c r="AM163" i="29"/>
  <c r="AL163" i="29"/>
  <c r="AK163" i="29"/>
  <c r="AJ163" i="29"/>
  <c r="Q163" i="29"/>
  <c r="R163" i="29" s="1"/>
  <c r="P163" i="29"/>
  <c r="H163" i="29"/>
  <c r="I163" i="29" s="1"/>
  <c r="G163" i="29"/>
  <c r="AS162" i="29"/>
  <c r="AR162" i="29"/>
  <c r="AQ162" i="29"/>
  <c r="AP162" i="29"/>
  <c r="AM162" i="29"/>
  <c r="AL162" i="29"/>
  <c r="AK162" i="29"/>
  <c r="AJ162" i="29"/>
  <c r="P162" i="29"/>
  <c r="P158" i="29" s="1"/>
  <c r="Q158" i="29" s="1"/>
  <c r="R158" i="29" s="1"/>
  <c r="G162" i="29"/>
  <c r="G71" i="29" s="1"/>
  <c r="AS161" i="29"/>
  <c r="AR161" i="29"/>
  <c r="AQ161" i="29"/>
  <c r="AP161" i="29"/>
  <c r="AM161" i="29"/>
  <c r="AL161" i="29"/>
  <c r="AK161" i="29"/>
  <c r="AJ161" i="29"/>
  <c r="AS160" i="29"/>
  <c r="AR160" i="29"/>
  <c r="AQ160" i="29"/>
  <c r="AP160" i="29"/>
  <c r="AM160" i="29"/>
  <c r="AL160" i="29"/>
  <c r="AK160" i="29"/>
  <c r="AJ160" i="29"/>
  <c r="AS159" i="29"/>
  <c r="AR159" i="29"/>
  <c r="AQ159" i="29"/>
  <c r="AP159" i="29"/>
  <c r="AM159" i="29"/>
  <c r="AL159" i="29"/>
  <c r="AK159" i="29"/>
  <c r="AJ159" i="29"/>
  <c r="AS158" i="29"/>
  <c r="AR158" i="29"/>
  <c r="AQ158" i="29"/>
  <c r="AP158" i="29"/>
  <c r="AM158" i="29"/>
  <c r="AL158" i="29"/>
  <c r="AK158" i="29"/>
  <c r="AJ158" i="29"/>
  <c r="AS157" i="29"/>
  <c r="AR157" i="29"/>
  <c r="AQ157" i="29"/>
  <c r="AP157" i="29"/>
  <c r="AM157" i="29"/>
  <c r="AL157" i="29"/>
  <c r="AK157" i="29"/>
  <c r="AJ157" i="29"/>
  <c r="R155" i="29"/>
  <c r="Q155" i="29"/>
  <c r="O155" i="29"/>
  <c r="N155" i="29"/>
  <c r="M155" i="29"/>
  <c r="L155" i="29"/>
  <c r="F155" i="29"/>
  <c r="E155" i="29"/>
  <c r="D155" i="29"/>
  <c r="C155" i="29"/>
  <c r="K153" i="29"/>
  <c r="B153" i="29"/>
  <c r="P150" i="29"/>
  <c r="G150" i="29"/>
  <c r="G59" i="29" s="1"/>
  <c r="AS149" i="29"/>
  <c r="AR149" i="29"/>
  <c r="AQ149" i="29"/>
  <c r="AP149" i="29"/>
  <c r="AM149" i="29"/>
  <c r="AL149" i="29"/>
  <c r="AK149" i="29"/>
  <c r="AJ149" i="29"/>
  <c r="Q149" i="29"/>
  <c r="R149" i="29" s="1"/>
  <c r="P149" i="29"/>
  <c r="G149" i="29"/>
  <c r="AS148" i="29"/>
  <c r="AR148" i="29"/>
  <c r="AQ148" i="29"/>
  <c r="AP148" i="29"/>
  <c r="AM148" i="29"/>
  <c r="AL148" i="29"/>
  <c r="AK148" i="29"/>
  <c r="AJ148" i="29"/>
  <c r="P148" i="29"/>
  <c r="Q148" i="29" s="1"/>
  <c r="R148" i="29" s="1"/>
  <c r="H148" i="29"/>
  <c r="I148" i="29" s="1"/>
  <c r="G148" i="29"/>
  <c r="AS147" i="29"/>
  <c r="AR147" i="29"/>
  <c r="AQ147" i="29"/>
  <c r="AP147" i="29"/>
  <c r="AM147" i="29"/>
  <c r="AL147" i="29"/>
  <c r="AK147" i="29"/>
  <c r="AJ147" i="29"/>
  <c r="P147" i="29"/>
  <c r="P130" i="29" s="1"/>
  <c r="Q130" i="29" s="1"/>
  <c r="R130" i="29" s="1"/>
  <c r="G147" i="29"/>
  <c r="AS146" i="29"/>
  <c r="AR146" i="29"/>
  <c r="AQ146" i="29"/>
  <c r="AP146" i="29"/>
  <c r="AM146" i="29"/>
  <c r="AL146" i="29"/>
  <c r="AK146" i="29"/>
  <c r="AJ146" i="29"/>
  <c r="P146" i="29"/>
  <c r="Q146" i="29" s="1"/>
  <c r="R146" i="29" s="1"/>
  <c r="G146" i="29"/>
  <c r="H146" i="29" s="1"/>
  <c r="I146" i="29" s="1"/>
  <c r="AS145" i="29"/>
  <c r="AR145" i="29"/>
  <c r="AQ145" i="29"/>
  <c r="AP145" i="29"/>
  <c r="AM145" i="29"/>
  <c r="AL145" i="29"/>
  <c r="AK145" i="29"/>
  <c r="AJ145" i="29"/>
  <c r="Q145" i="29"/>
  <c r="R145" i="29" s="1"/>
  <c r="P145" i="29"/>
  <c r="G145" i="29"/>
  <c r="H145" i="29" s="1"/>
  <c r="I145" i="29" s="1"/>
  <c r="AS144" i="29"/>
  <c r="AR144" i="29"/>
  <c r="AQ144" i="29"/>
  <c r="AP144" i="29"/>
  <c r="AM144" i="29"/>
  <c r="AL144" i="29"/>
  <c r="AK144" i="29"/>
  <c r="AJ144" i="29"/>
  <c r="P144" i="29"/>
  <c r="G144" i="29"/>
  <c r="H144" i="29" s="1"/>
  <c r="I144" i="29" s="1"/>
  <c r="AS143" i="29"/>
  <c r="AR143" i="29"/>
  <c r="AQ143" i="29"/>
  <c r="AP143" i="29"/>
  <c r="AM143" i="29"/>
  <c r="AL143" i="29"/>
  <c r="AK143" i="29"/>
  <c r="AJ143" i="29"/>
  <c r="P143" i="29"/>
  <c r="Q143" i="29" s="1"/>
  <c r="R143" i="29" s="1"/>
  <c r="G143" i="29"/>
  <c r="G52" i="29" s="1"/>
  <c r="H52" i="29" s="1"/>
  <c r="I52" i="29" s="1"/>
  <c r="AS142" i="29"/>
  <c r="AR142" i="29"/>
  <c r="AQ142" i="29"/>
  <c r="AP142" i="29"/>
  <c r="AM142" i="29"/>
  <c r="AL142" i="29"/>
  <c r="AK142" i="29"/>
  <c r="AJ142" i="29"/>
  <c r="P142" i="29"/>
  <c r="Q142" i="29" s="1"/>
  <c r="R142" i="29" s="1"/>
  <c r="H142" i="29"/>
  <c r="I142" i="29" s="1"/>
  <c r="G142" i="29"/>
  <c r="AS141" i="29"/>
  <c r="AR141" i="29"/>
  <c r="AQ141" i="29"/>
  <c r="AP141" i="29"/>
  <c r="AM141" i="29"/>
  <c r="AL141" i="29"/>
  <c r="AK141" i="29"/>
  <c r="AJ141" i="29"/>
  <c r="P141" i="29"/>
  <c r="Q141" i="29" s="1"/>
  <c r="R141" i="29" s="1"/>
  <c r="G141" i="29"/>
  <c r="H141" i="29" s="1"/>
  <c r="I141" i="29" s="1"/>
  <c r="AS140" i="29"/>
  <c r="AR140" i="29"/>
  <c r="AQ140" i="29"/>
  <c r="AP140" i="29"/>
  <c r="AM140" i="29"/>
  <c r="AL140" i="29"/>
  <c r="AK140" i="29"/>
  <c r="AJ140" i="29"/>
  <c r="Q140" i="29"/>
  <c r="R140" i="29" s="1"/>
  <c r="P140" i="29"/>
  <c r="H140" i="29"/>
  <c r="I140" i="29" s="1"/>
  <c r="G140" i="29"/>
  <c r="AS139" i="29"/>
  <c r="AR139" i="29"/>
  <c r="AQ139" i="29"/>
  <c r="AP139" i="29"/>
  <c r="AM139" i="29"/>
  <c r="AL139" i="29"/>
  <c r="AK139" i="29"/>
  <c r="AJ139" i="29"/>
  <c r="P139" i="29"/>
  <c r="Q139" i="29" s="1"/>
  <c r="R139" i="29" s="1"/>
  <c r="H139" i="29"/>
  <c r="I139" i="29" s="1"/>
  <c r="G139" i="29"/>
  <c r="AS138" i="29"/>
  <c r="AR138" i="29"/>
  <c r="AQ138" i="29"/>
  <c r="AP138" i="29"/>
  <c r="AM138" i="29"/>
  <c r="AL138" i="29"/>
  <c r="AK138" i="29"/>
  <c r="AJ138" i="29"/>
  <c r="P138" i="29"/>
  <c r="G138" i="29"/>
  <c r="H138" i="29" s="1"/>
  <c r="I138" i="29" s="1"/>
  <c r="AS137" i="29"/>
  <c r="AR137" i="29"/>
  <c r="AQ137" i="29"/>
  <c r="AP137" i="29"/>
  <c r="AM137" i="29"/>
  <c r="AL137" i="29"/>
  <c r="AK137" i="29"/>
  <c r="AJ137" i="29"/>
  <c r="Q137" i="29"/>
  <c r="R137" i="29" s="1"/>
  <c r="P137" i="29"/>
  <c r="G137" i="29"/>
  <c r="G46" i="29" s="1"/>
  <c r="H46" i="29" s="1"/>
  <c r="I46" i="29" s="1"/>
  <c r="AS136" i="29"/>
  <c r="AR136" i="29"/>
  <c r="AQ136" i="29"/>
  <c r="AP136" i="29"/>
  <c r="AM136" i="29"/>
  <c r="AL136" i="29"/>
  <c r="AK136" i="29"/>
  <c r="AJ136" i="29"/>
  <c r="P136" i="29"/>
  <c r="Q136" i="29" s="1"/>
  <c r="R136" i="29" s="1"/>
  <c r="G136" i="29"/>
  <c r="G45" i="29" s="1"/>
  <c r="AS135" i="29"/>
  <c r="AR135" i="29"/>
  <c r="AQ135" i="29"/>
  <c r="AP135" i="29"/>
  <c r="AM135" i="29"/>
  <c r="AL135" i="29"/>
  <c r="AK135" i="29"/>
  <c r="AJ135" i="29"/>
  <c r="P135" i="29"/>
  <c r="G135" i="29"/>
  <c r="H135" i="29" s="1"/>
  <c r="I135" i="29" s="1"/>
  <c r="AS134" i="29"/>
  <c r="AR134" i="29"/>
  <c r="AQ134" i="29"/>
  <c r="AP134" i="29"/>
  <c r="AM134" i="29"/>
  <c r="AL134" i="29"/>
  <c r="AK134" i="29"/>
  <c r="AJ134" i="29"/>
  <c r="P134" i="29"/>
  <c r="Q134" i="29" s="1"/>
  <c r="R134" i="29" s="1"/>
  <c r="G134" i="29"/>
  <c r="H134" i="29" s="1"/>
  <c r="I134" i="29" s="1"/>
  <c r="AS133" i="29"/>
  <c r="AR133" i="29"/>
  <c r="AQ133" i="29"/>
  <c r="AP133" i="29"/>
  <c r="AM133" i="29"/>
  <c r="AL133" i="29"/>
  <c r="AK133" i="29"/>
  <c r="AJ133" i="29"/>
  <c r="Q133" i="29"/>
  <c r="R133" i="29" s="1"/>
  <c r="P133" i="29"/>
  <c r="G133" i="29"/>
  <c r="G42" i="29" s="1"/>
  <c r="H42" i="29" s="1"/>
  <c r="I42" i="29" s="1"/>
  <c r="AS132" i="29"/>
  <c r="AR132" i="29"/>
  <c r="AQ132" i="29"/>
  <c r="AP132" i="29"/>
  <c r="AM132" i="29"/>
  <c r="AL132" i="29"/>
  <c r="AK132" i="29"/>
  <c r="AJ132" i="29"/>
  <c r="P132" i="29"/>
  <c r="G132" i="29"/>
  <c r="AS131" i="29"/>
  <c r="AR131" i="29"/>
  <c r="AQ131" i="29"/>
  <c r="AP131" i="29"/>
  <c r="AM131" i="29"/>
  <c r="AL131" i="29"/>
  <c r="AK131" i="29"/>
  <c r="AJ131" i="29"/>
  <c r="AS130" i="29"/>
  <c r="AR130" i="29"/>
  <c r="AQ130" i="29"/>
  <c r="AP130" i="29"/>
  <c r="AM130" i="29"/>
  <c r="AL130" i="29"/>
  <c r="AK130" i="29"/>
  <c r="AJ130" i="29"/>
  <c r="AS129" i="29"/>
  <c r="AR129" i="29"/>
  <c r="AQ129" i="29"/>
  <c r="AP129" i="29"/>
  <c r="AM129" i="29"/>
  <c r="AL129" i="29"/>
  <c r="AK129" i="29"/>
  <c r="AJ129" i="29"/>
  <c r="AS128" i="29"/>
  <c r="AR128" i="29"/>
  <c r="AQ128" i="29"/>
  <c r="AP128" i="29"/>
  <c r="AM128" i="29"/>
  <c r="AL128" i="29"/>
  <c r="AK128" i="29"/>
  <c r="AJ128" i="29"/>
  <c r="AS127" i="29"/>
  <c r="AR127" i="29"/>
  <c r="AQ127" i="29"/>
  <c r="AP127" i="29"/>
  <c r="AM127" i="29"/>
  <c r="AL127" i="29"/>
  <c r="AK127" i="29"/>
  <c r="AJ127" i="29"/>
  <c r="R125" i="29"/>
  <c r="Q125" i="29"/>
  <c r="O125" i="29"/>
  <c r="N125" i="29"/>
  <c r="M125" i="29"/>
  <c r="L125" i="29"/>
  <c r="F125" i="29"/>
  <c r="E125" i="29"/>
  <c r="D125" i="29"/>
  <c r="C125" i="29"/>
  <c r="K123" i="29"/>
  <c r="B123" i="29"/>
  <c r="AS119" i="29"/>
  <c r="AR119" i="29"/>
  <c r="AQ119" i="29"/>
  <c r="AP119" i="29"/>
  <c r="AM119" i="29"/>
  <c r="AL119" i="29"/>
  <c r="AK119" i="29"/>
  <c r="AJ119" i="29"/>
  <c r="AS118" i="29"/>
  <c r="AR118" i="29"/>
  <c r="AQ118" i="29"/>
  <c r="AP118" i="29"/>
  <c r="AM118" i="29"/>
  <c r="AL118" i="29"/>
  <c r="AK118" i="29"/>
  <c r="AJ118" i="29"/>
  <c r="AS117" i="29"/>
  <c r="AR117" i="29"/>
  <c r="AQ117" i="29"/>
  <c r="AP117" i="29"/>
  <c r="AM117" i="29"/>
  <c r="AL117" i="29"/>
  <c r="AK117" i="29"/>
  <c r="AJ117" i="29"/>
  <c r="AS116" i="29"/>
  <c r="AR116" i="29"/>
  <c r="AQ116" i="29"/>
  <c r="AP116" i="29"/>
  <c r="AM116" i="29"/>
  <c r="AL116" i="29"/>
  <c r="AK116" i="29"/>
  <c r="AJ116" i="29"/>
  <c r="AS115" i="29"/>
  <c r="AR115" i="29"/>
  <c r="AQ115" i="29"/>
  <c r="AP115" i="29"/>
  <c r="AM115" i="29"/>
  <c r="AL115" i="29"/>
  <c r="AK115" i="29"/>
  <c r="AJ115" i="29"/>
  <c r="AS114" i="29"/>
  <c r="AR114" i="29"/>
  <c r="AQ114" i="29"/>
  <c r="AP114" i="29"/>
  <c r="AM114" i="29"/>
  <c r="AL114" i="29"/>
  <c r="AK114" i="29"/>
  <c r="AJ114" i="29"/>
  <c r="AS113" i="29"/>
  <c r="AR113" i="29"/>
  <c r="AQ113" i="29"/>
  <c r="AP113" i="29"/>
  <c r="AM113" i="29"/>
  <c r="AL113" i="29"/>
  <c r="AK113" i="29"/>
  <c r="AJ113" i="29"/>
  <c r="AS112" i="29"/>
  <c r="AR112" i="29"/>
  <c r="AQ112" i="29"/>
  <c r="AP112" i="29"/>
  <c r="AM112" i="29"/>
  <c r="AL112" i="29"/>
  <c r="AK112" i="29"/>
  <c r="AJ112" i="29"/>
  <c r="AS111" i="29"/>
  <c r="AR111" i="29"/>
  <c r="AQ111" i="29"/>
  <c r="AP111" i="29"/>
  <c r="AM111" i="29"/>
  <c r="AL111" i="29"/>
  <c r="AK111" i="29"/>
  <c r="AJ111" i="29"/>
  <c r="AS110" i="29"/>
  <c r="AR110" i="29"/>
  <c r="AQ110" i="29"/>
  <c r="AP110" i="29"/>
  <c r="AM110" i="29"/>
  <c r="AL110" i="29"/>
  <c r="AK110" i="29"/>
  <c r="AJ110" i="29"/>
  <c r="AS109" i="29"/>
  <c r="AR109" i="29"/>
  <c r="AQ109" i="29"/>
  <c r="AP109" i="29"/>
  <c r="AM109" i="29"/>
  <c r="AL109" i="29"/>
  <c r="AK109" i="29"/>
  <c r="AJ109" i="29"/>
  <c r="AS108" i="29"/>
  <c r="AR108" i="29"/>
  <c r="AQ108" i="29"/>
  <c r="AP108" i="29"/>
  <c r="AM108" i="29"/>
  <c r="AL108" i="29"/>
  <c r="AK108" i="29"/>
  <c r="AJ108" i="29"/>
  <c r="AS107" i="29"/>
  <c r="AR107" i="29"/>
  <c r="AQ107" i="29"/>
  <c r="AP107" i="29"/>
  <c r="AM107" i="29"/>
  <c r="AL107" i="29"/>
  <c r="AK107" i="29"/>
  <c r="AJ107" i="29"/>
  <c r="AS106" i="29"/>
  <c r="AR106" i="29"/>
  <c r="AQ106" i="29"/>
  <c r="AP106" i="29"/>
  <c r="AM106" i="29"/>
  <c r="AL106" i="29"/>
  <c r="AK106" i="29"/>
  <c r="AJ106" i="29"/>
  <c r="AS105" i="29"/>
  <c r="AR105" i="29"/>
  <c r="AQ105" i="29"/>
  <c r="AP105" i="29"/>
  <c r="AM105" i="29"/>
  <c r="AL105" i="29"/>
  <c r="AK105" i="29"/>
  <c r="AJ105" i="29"/>
  <c r="AS104" i="29"/>
  <c r="AR104" i="29"/>
  <c r="AQ104" i="29"/>
  <c r="AP104" i="29"/>
  <c r="AM104" i="29"/>
  <c r="AL104" i="29"/>
  <c r="AK104" i="29"/>
  <c r="AJ104" i="29"/>
  <c r="AS103" i="29"/>
  <c r="AR103" i="29"/>
  <c r="AQ103" i="29"/>
  <c r="AP103" i="29"/>
  <c r="AM103" i="29"/>
  <c r="AL103" i="29"/>
  <c r="AK103" i="29"/>
  <c r="AJ103" i="29"/>
  <c r="AS102" i="29"/>
  <c r="AR102" i="29"/>
  <c r="AQ102" i="29"/>
  <c r="AP102" i="29"/>
  <c r="AM102" i="29"/>
  <c r="AL102" i="29"/>
  <c r="AK102" i="29"/>
  <c r="AJ102" i="29"/>
  <c r="AS101" i="29"/>
  <c r="AR101" i="29"/>
  <c r="AQ101" i="29"/>
  <c r="AP101" i="29"/>
  <c r="AM101" i="29"/>
  <c r="AL101" i="29"/>
  <c r="AK101" i="29"/>
  <c r="AJ101" i="29"/>
  <c r="AS100" i="29"/>
  <c r="AR100" i="29"/>
  <c r="AQ100" i="29"/>
  <c r="AP100" i="29"/>
  <c r="AM100" i="29"/>
  <c r="AL100" i="29"/>
  <c r="AK100" i="29"/>
  <c r="AJ100" i="29"/>
  <c r="AS99" i="29"/>
  <c r="AR99" i="29"/>
  <c r="AQ99" i="29"/>
  <c r="AP99" i="29"/>
  <c r="AM99" i="29"/>
  <c r="AL99" i="29"/>
  <c r="AK99" i="29"/>
  <c r="AJ99" i="29"/>
  <c r="AS98" i="29"/>
  <c r="AR98" i="29"/>
  <c r="AQ98" i="29"/>
  <c r="AP98" i="29"/>
  <c r="AM98" i="29"/>
  <c r="AL98" i="29"/>
  <c r="AK98" i="29"/>
  <c r="AJ98" i="29"/>
  <c r="AS97" i="29"/>
  <c r="AR97" i="29"/>
  <c r="AQ97" i="29"/>
  <c r="AP97" i="29"/>
  <c r="AM97" i="29"/>
  <c r="AL97" i="29"/>
  <c r="AK97" i="29"/>
  <c r="AJ97" i="29"/>
  <c r="R95" i="29"/>
  <c r="Q95" i="29"/>
  <c r="O95" i="29"/>
  <c r="N95" i="29"/>
  <c r="M95" i="29"/>
  <c r="L95" i="29"/>
  <c r="F95" i="29"/>
  <c r="E95" i="29"/>
  <c r="D95" i="29"/>
  <c r="C95" i="29"/>
  <c r="P89" i="29"/>
  <c r="G89" i="29"/>
  <c r="AS88" i="29"/>
  <c r="AR88" i="29"/>
  <c r="AQ88" i="29"/>
  <c r="AP88" i="29"/>
  <c r="AM88" i="29"/>
  <c r="AL88" i="29"/>
  <c r="AK88" i="29"/>
  <c r="AJ88" i="29"/>
  <c r="P88" i="29"/>
  <c r="AS87" i="29"/>
  <c r="AR87" i="29"/>
  <c r="AQ87" i="29"/>
  <c r="AP87" i="29"/>
  <c r="AM87" i="29"/>
  <c r="AL87" i="29"/>
  <c r="AK87" i="29"/>
  <c r="AJ87" i="29"/>
  <c r="P87" i="29"/>
  <c r="Q87" i="29" s="1"/>
  <c r="R87" i="29" s="1"/>
  <c r="G87" i="29"/>
  <c r="H87" i="29" s="1"/>
  <c r="I87" i="29" s="1"/>
  <c r="AS86" i="29"/>
  <c r="AR86" i="29"/>
  <c r="AQ86" i="29"/>
  <c r="AP86" i="29"/>
  <c r="AM86" i="29"/>
  <c r="AL86" i="29"/>
  <c r="AK86" i="29"/>
  <c r="AJ86" i="29"/>
  <c r="P86" i="29"/>
  <c r="Q86" i="29" s="1"/>
  <c r="R86" i="29" s="1"/>
  <c r="AS85" i="29"/>
  <c r="AR85" i="29"/>
  <c r="AQ85" i="29"/>
  <c r="AP85" i="29"/>
  <c r="AM85" i="29"/>
  <c r="AL85" i="29"/>
  <c r="AK85" i="29"/>
  <c r="AJ85" i="29"/>
  <c r="P85" i="29"/>
  <c r="AS84" i="29"/>
  <c r="AR84" i="29"/>
  <c r="AQ84" i="29"/>
  <c r="AP84" i="29"/>
  <c r="AM84" i="29"/>
  <c r="AL84" i="29"/>
  <c r="AK84" i="29"/>
  <c r="AJ84" i="29"/>
  <c r="P84" i="29"/>
  <c r="Q84" i="29" s="1"/>
  <c r="R84" i="29" s="1"/>
  <c r="AS83" i="29"/>
  <c r="AR83" i="29"/>
  <c r="AQ83" i="29"/>
  <c r="AP83" i="29"/>
  <c r="AM83" i="29"/>
  <c r="AL83" i="29"/>
  <c r="AK83" i="29"/>
  <c r="AJ83" i="29"/>
  <c r="Q83" i="29"/>
  <c r="R83" i="29" s="1"/>
  <c r="P83" i="29"/>
  <c r="AS82" i="29"/>
  <c r="AR82" i="29"/>
  <c r="AQ82" i="29"/>
  <c r="AP82" i="29"/>
  <c r="AM82" i="29"/>
  <c r="AL82" i="29"/>
  <c r="AK82" i="29"/>
  <c r="AJ82" i="29"/>
  <c r="P82" i="29"/>
  <c r="Q82" i="29" s="1"/>
  <c r="R82" i="29" s="1"/>
  <c r="G82" i="29"/>
  <c r="H82" i="29" s="1"/>
  <c r="I82" i="29" s="1"/>
  <c r="AS81" i="29"/>
  <c r="AR81" i="29"/>
  <c r="AQ81" i="29"/>
  <c r="AP81" i="29"/>
  <c r="AM81" i="29"/>
  <c r="AL81" i="29"/>
  <c r="AK81" i="29"/>
  <c r="AJ81" i="29"/>
  <c r="P81" i="29"/>
  <c r="Q81" i="29" s="1"/>
  <c r="R81" i="29" s="1"/>
  <c r="AS80" i="29"/>
  <c r="AR80" i="29"/>
  <c r="AQ80" i="29"/>
  <c r="AP80" i="29"/>
  <c r="AM80" i="29"/>
  <c r="AL80" i="29"/>
  <c r="AK80" i="29"/>
  <c r="AJ80" i="29"/>
  <c r="Q80" i="29"/>
  <c r="R80" i="29" s="1"/>
  <c r="P80" i="29"/>
  <c r="AS79" i="29"/>
  <c r="AR79" i="29"/>
  <c r="AQ79" i="29"/>
  <c r="AP79" i="29"/>
  <c r="AM79" i="29"/>
  <c r="AL79" i="29"/>
  <c r="AK79" i="29"/>
  <c r="AJ79" i="29"/>
  <c r="P79" i="29"/>
  <c r="AS78" i="29"/>
  <c r="AR78" i="29"/>
  <c r="AQ78" i="29"/>
  <c r="AP78" i="29"/>
  <c r="AM78" i="29"/>
  <c r="AL78" i="29"/>
  <c r="AK78" i="29"/>
  <c r="AJ78" i="29"/>
  <c r="P78" i="29"/>
  <c r="G78" i="29" s="1"/>
  <c r="H78" i="29" s="1"/>
  <c r="I78" i="29" s="1"/>
  <c r="AS77" i="29"/>
  <c r="AR77" i="29"/>
  <c r="AQ77" i="29"/>
  <c r="AP77" i="29"/>
  <c r="AM77" i="29"/>
  <c r="AL77" i="29"/>
  <c r="AK77" i="29"/>
  <c r="AJ77" i="29"/>
  <c r="P77" i="29"/>
  <c r="AS76" i="29"/>
  <c r="AR76" i="29"/>
  <c r="AQ76" i="29"/>
  <c r="AP76" i="29"/>
  <c r="AM76" i="29"/>
  <c r="AL76" i="29"/>
  <c r="AK76" i="29"/>
  <c r="AJ76" i="29"/>
  <c r="P76" i="29"/>
  <c r="Q76" i="29" s="1"/>
  <c r="R76" i="29" s="1"/>
  <c r="AS75" i="29"/>
  <c r="AR75" i="29"/>
  <c r="AQ75" i="29"/>
  <c r="AP75" i="29"/>
  <c r="AM75" i="29"/>
  <c r="AL75" i="29"/>
  <c r="AK75" i="29"/>
  <c r="AJ75" i="29"/>
  <c r="P75" i="29"/>
  <c r="Q75" i="29" s="1"/>
  <c r="R75" i="29" s="1"/>
  <c r="AS74" i="29"/>
  <c r="AR74" i="29"/>
  <c r="AQ74" i="29"/>
  <c r="AP74" i="29"/>
  <c r="AM74" i="29"/>
  <c r="AL74" i="29"/>
  <c r="AK74" i="29"/>
  <c r="AJ74" i="29"/>
  <c r="Q74" i="29"/>
  <c r="R74" i="29" s="1"/>
  <c r="P74" i="29"/>
  <c r="AS73" i="29"/>
  <c r="AR73" i="29"/>
  <c r="AQ73" i="29"/>
  <c r="AP73" i="29"/>
  <c r="AM73" i="29"/>
  <c r="AL73" i="29"/>
  <c r="AK73" i="29"/>
  <c r="AJ73" i="29"/>
  <c r="P73" i="29"/>
  <c r="Q73" i="29" s="1"/>
  <c r="R73" i="29" s="1"/>
  <c r="AS72" i="29"/>
  <c r="AR72" i="29"/>
  <c r="AQ72" i="29"/>
  <c r="AP72" i="29"/>
  <c r="AM72" i="29"/>
  <c r="AL72" i="29"/>
  <c r="AK72" i="29"/>
  <c r="AJ72" i="29"/>
  <c r="Q72" i="29"/>
  <c r="R72" i="29" s="1"/>
  <c r="P72" i="29"/>
  <c r="AS71" i="29"/>
  <c r="AR71" i="29"/>
  <c r="AQ71" i="29"/>
  <c r="AP71" i="29"/>
  <c r="AM71" i="29"/>
  <c r="AL71" i="29"/>
  <c r="AK71" i="29"/>
  <c r="AJ71" i="29"/>
  <c r="P71" i="29"/>
  <c r="AS70" i="29"/>
  <c r="AR70" i="29"/>
  <c r="AQ70" i="29"/>
  <c r="AP70" i="29"/>
  <c r="AM70" i="29"/>
  <c r="AL70" i="29"/>
  <c r="AK70" i="29"/>
  <c r="AJ70" i="29"/>
  <c r="AS69" i="29"/>
  <c r="AR69" i="29"/>
  <c r="AQ69" i="29"/>
  <c r="AP69" i="29"/>
  <c r="AM69" i="29"/>
  <c r="AL69" i="29"/>
  <c r="AK69" i="29"/>
  <c r="AJ69" i="29"/>
  <c r="AS68" i="29"/>
  <c r="AR68" i="29"/>
  <c r="AQ68" i="29"/>
  <c r="AP68" i="29"/>
  <c r="AM68" i="29"/>
  <c r="AL68" i="29"/>
  <c r="AK68" i="29"/>
  <c r="AJ68" i="29"/>
  <c r="AS67" i="29"/>
  <c r="AR67" i="29"/>
  <c r="AQ67" i="29"/>
  <c r="AP67" i="29"/>
  <c r="AM67" i="29"/>
  <c r="AL67" i="29"/>
  <c r="AK67" i="29"/>
  <c r="AJ67" i="29"/>
  <c r="AS66" i="29"/>
  <c r="AR66" i="29"/>
  <c r="AQ66" i="29"/>
  <c r="AP66" i="29"/>
  <c r="AM66" i="29"/>
  <c r="AL66" i="29"/>
  <c r="AK66" i="29"/>
  <c r="AJ66" i="29"/>
  <c r="R64" i="29"/>
  <c r="Q64" i="29"/>
  <c r="O64" i="29"/>
  <c r="N64" i="29"/>
  <c r="M64" i="29"/>
  <c r="L64" i="29"/>
  <c r="F64" i="29"/>
  <c r="E64" i="29"/>
  <c r="D64" i="29"/>
  <c r="C64" i="29"/>
  <c r="K62" i="29"/>
  <c r="B62" i="29"/>
  <c r="P59" i="29"/>
  <c r="AS58" i="29"/>
  <c r="AR58" i="29"/>
  <c r="AQ58" i="29"/>
  <c r="AP58" i="29"/>
  <c r="AM58" i="29"/>
  <c r="AL58" i="29"/>
  <c r="AK58" i="29"/>
  <c r="AJ58" i="29"/>
  <c r="P58" i="29"/>
  <c r="Q58" i="29" s="1"/>
  <c r="R58" i="29" s="1"/>
  <c r="AS57" i="29"/>
  <c r="AR57" i="29"/>
  <c r="AQ57" i="29"/>
  <c r="AP57" i="29"/>
  <c r="AM57" i="29"/>
  <c r="AL57" i="29"/>
  <c r="AK57" i="29"/>
  <c r="AJ57" i="29"/>
  <c r="P57" i="29"/>
  <c r="G57" i="29" s="1"/>
  <c r="AS56" i="29"/>
  <c r="AR56" i="29"/>
  <c r="AQ56" i="29"/>
  <c r="AP56" i="29"/>
  <c r="AM56" i="29"/>
  <c r="AL56" i="29"/>
  <c r="AK56" i="29"/>
  <c r="AJ56" i="29"/>
  <c r="Q56" i="29"/>
  <c r="R56" i="29" s="1"/>
  <c r="P56" i="29"/>
  <c r="AS55" i="29"/>
  <c r="AR55" i="29"/>
  <c r="AQ55" i="29"/>
  <c r="AP55" i="29"/>
  <c r="AM55" i="29"/>
  <c r="AL55" i="29"/>
  <c r="AK55" i="29"/>
  <c r="AJ55" i="29"/>
  <c r="P55" i="29"/>
  <c r="Q55" i="29" s="1"/>
  <c r="R55" i="29" s="1"/>
  <c r="G55" i="29"/>
  <c r="H55" i="29" s="1"/>
  <c r="I55" i="29" s="1"/>
  <c r="AS54" i="29"/>
  <c r="AR54" i="29"/>
  <c r="AQ54" i="29"/>
  <c r="AP54" i="29"/>
  <c r="AM54" i="29"/>
  <c r="AL54" i="29"/>
  <c r="AK54" i="29"/>
  <c r="AJ54" i="29"/>
  <c r="P54" i="29"/>
  <c r="Q54" i="29" s="1"/>
  <c r="R54" i="29" s="1"/>
  <c r="G54" i="29"/>
  <c r="H54" i="29" s="1"/>
  <c r="I54" i="29" s="1"/>
  <c r="AS53" i="29"/>
  <c r="AR53" i="29"/>
  <c r="AQ53" i="29"/>
  <c r="AP53" i="29"/>
  <c r="AM53" i="29"/>
  <c r="AL53" i="29"/>
  <c r="AK53" i="29"/>
  <c r="AJ53" i="29"/>
  <c r="P53" i="29"/>
  <c r="Q53" i="29" s="1"/>
  <c r="R53" i="29" s="1"/>
  <c r="G53" i="29"/>
  <c r="AS52" i="29"/>
  <c r="AR52" i="29"/>
  <c r="AQ52" i="29"/>
  <c r="AP52" i="29"/>
  <c r="AM52" i="29"/>
  <c r="AL52" i="29"/>
  <c r="AK52" i="29"/>
  <c r="AJ52" i="29"/>
  <c r="P52" i="29"/>
  <c r="Q52" i="29" s="1"/>
  <c r="R52" i="29" s="1"/>
  <c r="AS51" i="29"/>
  <c r="AR51" i="29"/>
  <c r="AQ51" i="29"/>
  <c r="AP51" i="29"/>
  <c r="AM51" i="29"/>
  <c r="AL51" i="29"/>
  <c r="AK51" i="29"/>
  <c r="AJ51" i="29"/>
  <c r="P51" i="29"/>
  <c r="AS50" i="29"/>
  <c r="AR50" i="29"/>
  <c r="AQ50" i="29"/>
  <c r="AP50" i="29"/>
  <c r="AM50" i="29"/>
  <c r="AL50" i="29"/>
  <c r="AK50" i="29"/>
  <c r="AJ50" i="29"/>
  <c r="Q50" i="29"/>
  <c r="R50" i="29" s="1"/>
  <c r="P50" i="29"/>
  <c r="AS49" i="29"/>
  <c r="AR49" i="29"/>
  <c r="AQ49" i="29"/>
  <c r="AP49" i="29"/>
  <c r="AM49" i="29"/>
  <c r="AL49" i="29"/>
  <c r="AK49" i="29"/>
  <c r="AJ49" i="29"/>
  <c r="P49" i="29"/>
  <c r="Q49" i="29" s="1"/>
  <c r="R49" i="29" s="1"/>
  <c r="AS48" i="29"/>
  <c r="AR48" i="29"/>
  <c r="AQ48" i="29"/>
  <c r="AP48" i="29"/>
  <c r="AM48" i="29"/>
  <c r="AL48" i="29"/>
  <c r="AK48" i="29"/>
  <c r="AJ48" i="29"/>
  <c r="P48" i="29"/>
  <c r="Q48" i="29" s="1"/>
  <c r="R48" i="29" s="1"/>
  <c r="G48" i="29"/>
  <c r="H48" i="29" s="1"/>
  <c r="I48" i="29" s="1"/>
  <c r="AS47" i="29"/>
  <c r="AR47" i="29"/>
  <c r="AQ47" i="29"/>
  <c r="AP47" i="29"/>
  <c r="AM47" i="29"/>
  <c r="AL47" i="29"/>
  <c r="AK47" i="29"/>
  <c r="AJ47" i="29"/>
  <c r="P47" i="29"/>
  <c r="Q47" i="29" s="1"/>
  <c r="R47" i="29" s="1"/>
  <c r="AS46" i="29"/>
  <c r="AR46" i="29"/>
  <c r="AQ46" i="29"/>
  <c r="AP46" i="29"/>
  <c r="AM46" i="29"/>
  <c r="AL46" i="29"/>
  <c r="AK46" i="29"/>
  <c r="AJ46" i="29"/>
  <c r="P46" i="29"/>
  <c r="Q46" i="29" s="1"/>
  <c r="R46" i="29" s="1"/>
  <c r="AS45" i="29"/>
  <c r="AR45" i="29"/>
  <c r="AQ45" i="29"/>
  <c r="AP45" i="29"/>
  <c r="AM45" i="29"/>
  <c r="AL45" i="29"/>
  <c r="AK45" i="29"/>
  <c r="AJ45" i="29"/>
  <c r="Q45" i="29"/>
  <c r="R45" i="29" s="1"/>
  <c r="P45" i="29"/>
  <c r="AS44" i="29"/>
  <c r="AR44" i="29"/>
  <c r="AQ44" i="29"/>
  <c r="AP44" i="29"/>
  <c r="AM44" i="29"/>
  <c r="AL44" i="29"/>
  <c r="AK44" i="29"/>
  <c r="AJ44" i="29"/>
  <c r="P44" i="29"/>
  <c r="G44" i="29"/>
  <c r="AS43" i="29"/>
  <c r="AR43" i="29"/>
  <c r="AQ43" i="29"/>
  <c r="AP43" i="29"/>
  <c r="AM43" i="29"/>
  <c r="AL43" i="29"/>
  <c r="AK43" i="29"/>
  <c r="AJ43" i="29"/>
  <c r="P43" i="29"/>
  <c r="P36" i="29" s="1"/>
  <c r="Q36" i="29" s="1"/>
  <c r="R36" i="29" s="1"/>
  <c r="AS42" i="29"/>
  <c r="AR42" i="29"/>
  <c r="AQ42" i="29"/>
  <c r="AP42" i="29"/>
  <c r="AM42" i="29"/>
  <c r="AL42" i="29"/>
  <c r="AK42" i="29"/>
  <c r="AJ42" i="29"/>
  <c r="Q42" i="29"/>
  <c r="R42" i="29" s="1"/>
  <c r="P42" i="29"/>
  <c r="AS41" i="29"/>
  <c r="AR41" i="29"/>
  <c r="AQ41" i="29"/>
  <c r="AP41" i="29"/>
  <c r="AM41" i="29"/>
  <c r="AL41" i="29"/>
  <c r="AK41" i="29"/>
  <c r="AJ41" i="29"/>
  <c r="Q41" i="29"/>
  <c r="R41" i="29" s="1"/>
  <c r="P41" i="29"/>
  <c r="AS40" i="29"/>
  <c r="AR40" i="29"/>
  <c r="AQ40" i="29"/>
  <c r="AP40" i="29"/>
  <c r="AM40" i="29"/>
  <c r="AL40" i="29"/>
  <c r="AK40" i="29"/>
  <c r="AJ40" i="29"/>
  <c r="AS39" i="29"/>
  <c r="AR39" i="29"/>
  <c r="AQ39" i="29"/>
  <c r="AP39" i="29"/>
  <c r="AM39" i="29"/>
  <c r="AL39" i="29"/>
  <c r="AK39" i="29"/>
  <c r="AS38" i="29"/>
  <c r="AR38" i="29"/>
  <c r="AQ38" i="29"/>
  <c r="AP38" i="29"/>
  <c r="AM38" i="29"/>
  <c r="AL38" i="29"/>
  <c r="AK38" i="29"/>
  <c r="AJ38" i="29"/>
  <c r="AS37" i="29"/>
  <c r="AR37" i="29"/>
  <c r="AQ37" i="29"/>
  <c r="AP37" i="29"/>
  <c r="AM37" i="29"/>
  <c r="AL37" i="29"/>
  <c r="AK37" i="29"/>
  <c r="AJ37" i="29"/>
  <c r="AS36" i="29"/>
  <c r="AR36" i="29"/>
  <c r="AQ36" i="29"/>
  <c r="AP36" i="29"/>
  <c r="AM36" i="29"/>
  <c r="AL36" i="29"/>
  <c r="AK36" i="29"/>
  <c r="AJ36" i="29"/>
  <c r="R34" i="29"/>
  <c r="Q34" i="29"/>
  <c r="O34" i="29"/>
  <c r="N34" i="29"/>
  <c r="M34" i="29"/>
  <c r="L34" i="29"/>
  <c r="F34" i="29"/>
  <c r="E34" i="29"/>
  <c r="D34" i="29"/>
  <c r="C34" i="29"/>
  <c r="K32" i="29"/>
  <c r="B32" i="29"/>
  <c r="AS28" i="29"/>
  <c r="AR28" i="29"/>
  <c r="AQ28" i="29"/>
  <c r="AP28" i="29"/>
  <c r="AM28" i="29"/>
  <c r="AL28" i="29"/>
  <c r="AK28" i="29"/>
  <c r="AJ28" i="29"/>
  <c r="AS27" i="29"/>
  <c r="AR27" i="29"/>
  <c r="AQ27" i="29"/>
  <c r="AP27" i="29"/>
  <c r="AM27" i="29"/>
  <c r="AL27" i="29"/>
  <c r="AK27" i="29"/>
  <c r="AJ27" i="29"/>
  <c r="AS26" i="29"/>
  <c r="AR26" i="29"/>
  <c r="AQ26" i="29"/>
  <c r="AP26" i="29"/>
  <c r="AM26" i="29"/>
  <c r="AL26" i="29"/>
  <c r="AK26" i="29"/>
  <c r="AJ26" i="29"/>
  <c r="AS25" i="29"/>
  <c r="AR25" i="29"/>
  <c r="AQ25" i="29"/>
  <c r="AP25" i="29"/>
  <c r="AM25" i="29"/>
  <c r="AL25" i="29"/>
  <c r="AJ25" i="29"/>
  <c r="AS24" i="29"/>
  <c r="AR24" i="29"/>
  <c r="AQ24" i="29"/>
  <c r="AP24" i="29"/>
  <c r="AM24" i="29"/>
  <c r="AL24" i="29"/>
  <c r="AK24" i="29"/>
  <c r="AJ24" i="29"/>
  <c r="AS23" i="29"/>
  <c r="AR23" i="29"/>
  <c r="AQ23" i="29"/>
  <c r="AP23" i="29"/>
  <c r="AM23" i="29"/>
  <c r="AL23" i="29"/>
  <c r="AK23" i="29"/>
  <c r="AJ23" i="29"/>
  <c r="AS22" i="29"/>
  <c r="AR22" i="29"/>
  <c r="AQ22" i="29"/>
  <c r="AP22" i="29"/>
  <c r="AM22" i="29"/>
  <c r="AL22" i="29"/>
  <c r="AK22" i="29"/>
  <c r="AJ22" i="29"/>
  <c r="AS21" i="29"/>
  <c r="AR21" i="29"/>
  <c r="AQ21" i="29"/>
  <c r="AP21" i="29"/>
  <c r="AM21" i="29"/>
  <c r="AL21" i="29"/>
  <c r="AK21" i="29"/>
  <c r="AS20" i="29"/>
  <c r="AR20" i="29"/>
  <c r="AQ20" i="29"/>
  <c r="AP20" i="29"/>
  <c r="AM20" i="29"/>
  <c r="AL20" i="29"/>
  <c r="AK20" i="29"/>
  <c r="AJ20" i="29"/>
  <c r="AS19" i="29"/>
  <c r="AR19" i="29"/>
  <c r="AQ19" i="29"/>
  <c r="AP19" i="29"/>
  <c r="AM19" i="29"/>
  <c r="AL19" i="29"/>
  <c r="AK19" i="29"/>
  <c r="AJ19" i="29"/>
  <c r="AS18" i="29"/>
  <c r="AR18" i="29"/>
  <c r="AQ18" i="29"/>
  <c r="AP18" i="29"/>
  <c r="AM18" i="29"/>
  <c r="AL18" i="29"/>
  <c r="AK18" i="29"/>
  <c r="AJ18" i="29"/>
  <c r="AS17" i="29"/>
  <c r="AR17" i="29"/>
  <c r="AQ17" i="29"/>
  <c r="AP17" i="29"/>
  <c r="AM17" i="29"/>
  <c r="AL17" i="29"/>
  <c r="AK17" i="29"/>
  <c r="AJ17" i="29"/>
  <c r="AS16" i="29"/>
  <c r="AR16" i="29"/>
  <c r="AQ16" i="29"/>
  <c r="AP16" i="29"/>
  <c r="AM16" i="29"/>
  <c r="AL16" i="29"/>
  <c r="AK16" i="29"/>
  <c r="AJ16" i="29"/>
  <c r="AS15" i="29"/>
  <c r="AR15" i="29"/>
  <c r="AQ15" i="29"/>
  <c r="AP15" i="29"/>
  <c r="AM15" i="29"/>
  <c r="AL15" i="29"/>
  <c r="AK15" i="29"/>
  <c r="AJ15" i="29"/>
  <c r="AS14" i="29"/>
  <c r="AR14" i="29"/>
  <c r="AQ14" i="29"/>
  <c r="AP14" i="29"/>
  <c r="AM14" i="29"/>
  <c r="AL14" i="29"/>
  <c r="AK14" i="29"/>
  <c r="AJ14" i="29"/>
  <c r="AS13" i="29"/>
  <c r="AR13" i="29"/>
  <c r="AQ13" i="29"/>
  <c r="AP13" i="29"/>
  <c r="AM13" i="29"/>
  <c r="AL13" i="29"/>
  <c r="AK13" i="29"/>
  <c r="AJ13" i="29"/>
  <c r="AS12" i="29"/>
  <c r="AR12" i="29"/>
  <c r="AQ12" i="29"/>
  <c r="AP12" i="29"/>
  <c r="AM12" i="29"/>
  <c r="AL12" i="29"/>
  <c r="AK12" i="29"/>
  <c r="AJ12" i="29"/>
  <c r="AS11" i="29"/>
  <c r="AR11" i="29"/>
  <c r="AQ11" i="29"/>
  <c r="AP11" i="29"/>
  <c r="AM11" i="29"/>
  <c r="AL11" i="29"/>
  <c r="AK11" i="29"/>
  <c r="AJ11" i="29"/>
  <c r="AS10" i="29"/>
  <c r="AR10" i="29"/>
  <c r="AQ10" i="29"/>
  <c r="AP10" i="29"/>
  <c r="AM10" i="29"/>
  <c r="AL10" i="29"/>
  <c r="AK10" i="29"/>
  <c r="AJ10" i="29"/>
  <c r="AS9" i="29"/>
  <c r="AR9" i="29"/>
  <c r="AQ9" i="29"/>
  <c r="AP9" i="29"/>
  <c r="AM9" i="29"/>
  <c r="AL9" i="29"/>
  <c r="AK9" i="29"/>
  <c r="AJ9" i="29"/>
  <c r="AS8" i="29"/>
  <c r="AR8" i="29"/>
  <c r="AQ8" i="29"/>
  <c r="AP8" i="29"/>
  <c r="AM8" i="29"/>
  <c r="AL8" i="29"/>
  <c r="AK8" i="29"/>
  <c r="AJ8" i="29"/>
  <c r="AS7" i="29"/>
  <c r="AR7" i="29"/>
  <c r="AQ7" i="29"/>
  <c r="AM7" i="29"/>
  <c r="AL7" i="29"/>
  <c r="AS6" i="29"/>
  <c r="AR6" i="29"/>
  <c r="AQ6" i="29"/>
  <c r="AP6" i="29"/>
  <c r="AM6" i="29"/>
  <c r="AL6" i="29"/>
  <c r="AK6" i="29"/>
  <c r="R4" i="29"/>
  <c r="Q4" i="29"/>
  <c r="O4" i="29"/>
  <c r="N4" i="29"/>
  <c r="M4" i="29"/>
  <c r="L4" i="29"/>
  <c r="G7" i="28"/>
  <c r="F7" i="28" s="1"/>
  <c r="G160" i="28"/>
  <c r="AK192" i="28"/>
  <c r="AK191" i="28"/>
  <c r="AK183" i="28"/>
  <c r="AJ183" i="28"/>
  <c r="U183" i="28"/>
  <c r="T183" i="28" s="1"/>
  <c r="S183" i="28" s="1"/>
  <c r="AO183" i="28"/>
  <c r="AN183" i="28"/>
  <c r="AM183" i="28"/>
  <c r="G183" i="28"/>
  <c r="AN182" i="28"/>
  <c r="AM182" i="28"/>
  <c r="U182" i="28"/>
  <c r="T182" i="28" s="1"/>
  <c r="S182" i="28" s="1"/>
  <c r="AO182" i="28"/>
  <c r="AL182" i="28"/>
  <c r="AK182" i="28"/>
  <c r="AJ182" i="28"/>
  <c r="G182" i="28"/>
  <c r="AI182" i="28" s="1"/>
  <c r="AO181" i="28"/>
  <c r="AN181" i="28"/>
  <c r="AM181" i="28"/>
  <c r="U181" i="28"/>
  <c r="T181" i="28" s="1"/>
  <c r="S181" i="28" s="1"/>
  <c r="AL181" i="28"/>
  <c r="AK181" i="28"/>
  <c r="AJ181" i="28"/>
  <c r="AO180" i="28"/>
  <c r="U180" i="28"/>
  <c r="T180" i="28" s="1"/>
  <c r="S180" i="28" s="1"/>
  <c r="AN180" i="28"/>
  <c r="AM180" i="28"/>
  <c r="AL180" i="28"/>
  <c r="AK180" i="28"/>
  <c r="AJ180" i="28"/>
  <c r="AK179" i="28"/>
  <c r="AJ179" i="28"/>
  <c r="U179" i="28"/>
  <c r="T179" i="28" s="1"/>
  <c r="S179" i="28" s="1"/>
  <c r="AO179" i="28"/>
  <c r="AN179" i="28"/>
  <c r="AM179" i="28"/>
  <c r="AL179" i="28"/>
  <c r="G179" i="28"/>
  <c r="F179" i="28" s="1"/>
  <c r="AN178" i="28"/>
  <c r="AM178" i="28"/>
  <c r="U178" i="28"/>
  <c r="T178" i="28" s="1"/>
  <c r="S178" i="28" s="1"/>
  <c r="AO178" i="28"/>
  <c r="AL178" i="28"/>
  <c r="G178" i="28"/>
  <c r="Z201" i="28"/>
  <c r="W201" i="28"/>
  <c r="V201" i="28"/>
  <c r="AO177" i="28"/>
  <c r="K201" i="28"/>
  <c r="AK177" i="28"/>
  <c r="AJ177" i="28"/>
  <c r="AO176" i="28"/>
  <c r="AL176" i="28"/>
  <c r="U176" i="28"/>
  <c r="T176" i="28" s="1"/>
  <c r="S176" i="28" s="1"/>
  <c r="AN176" i="28"/>
  <c r="AM176" i="28"/>
  <c r="AK176" i="28"/>
  <c r="AJ176" i="28"/>
  <c r="AO175" i="28"/>
  <c r="AK175" i="28"/>
  <c r="U175" i="28"/>
  <c r="T175" i="28" s="1"/>
  <c r="S175" i="28" s="1"/>
  <c r="AN175" i="28"/>
  <c r="AM175" i="28"/>
  <c r="AJ175" i="28"/>
  <c r="G175" i="28"/>
  <c r="AN174" i="28"/>
  <c r="AO174" i="28"/>
  <c r="AK174" i="28"/>
  <c r="U174" i="28"/>
  <c r="T174" i="28" s="1"/>
  <c r="S174" i="28" s="1"/>
  <c r="AM174" i="28"/>
  <c r="AJ173" i="28"/>
  <c r="AN173" i="28"/>
  <c r="AM173" i="28"/>
  <c r="U173" i="28"/>
  <c r="T173" i="28" s="1"/>
  <c r="S173" i="28" s="1"/>
  <c r="AO173" i="28"/>
  <c r="AL173" i="28"/>
  <c r="AK173" i="28"/>
  <c r="G173" i="28"/>
  <c r="F173" i="28" s="1"/>
  <c r="AM172" i="28"/>
  <c r="AL172" i="28"/>
  <c r="U172" i="28"/>
  <c r="T172" i="28" s="1"/>
  <c r="S172" i="28" s="1"/>
  <c r="AO172" i="28"/>
  <c r="AN172" i="28"/>
  <c r="AJ172" i="28"/>
  <c r="AO171" i="28"/>
  <c r="AK171" i="28"/>
  <c r="AN171" i="28"/>
  <c r="AJ171" i="28"/>
  <c r="G171" i="28"/>
  <c r="AO170" i="28"/>
  <c r="AN170" i="28"/>
  <c r="AK170" i="28"/>
  <c r="AM170" i="28"/>
  <c r="G170" i="28"/>
  <c r="F170" i="28" s="1"/>
  <c r="AN169" i="28"/>
  <c r="AM169" i="28"/>
  <c r="U169" i="28"/>
  <c r="T169" i="28" s="1"/>
  <c r="S169" i="28" s="1"/>
  <c r="AO169" i="28"/>
  <c r="AL169" i="28"/>
  <c r="AK169" i="28"/>
  <c r="AL168" i="28"/>
  <c r="U168" i="28"/>
  <c r="T168" i="28" s="1"/>
  <c r="S168" i="28" s="1"/>
  <c r="AO168" i="28"/>
  <c r="AM168" i="28"/>
  <c r="AO167" i="28"/>
  <c r="AK167" i="28"/>
  <c r="U167" i="28"/>
  <c r="T167" i="28" s="1"/>
  <c r="S167" i="28" s="1"/>
  <c r="AN167" i="28"/>
  <c r="AL167" i="28"/>
  <c r="G167" i="28"/>
  <c r="AO166" i="28"/>
  <c r="AN166" i="28"/>
  <c r="AM166" i="28"/>
  <c r="AK166" i="28"/>
  <c r="G166" i="28"/>
  <c r="AO165" i="28"/>
  <c r="AN165" i="28"/>
  <c r="AJ165" i="28"/>
  <c r="AM165" i="28"/>
  <c r="U165" i="28"/>
  <c r="T165" i="28" s="1"/>
  <c r="S165" i="28" s="1"/>
  <c r="AL165" i="28"/>
  <c r="G165" i="28"/>
  <c r="AO164" i="28"/>
  <c r="AL164" i="28"/>
  <c r="U164" i="28"/>
  <c r="T164" i="28" s="1"/>
  <c r="S164" i="28" s="1"/>
  <c r="AN164" i="28"/>
  <c r="G164" i="28"/>
  <c r="AK164" i="28"/>
  <c r="AJ164" i="28"/>
  <c r="AK163" i="28"/>
  <c r="AJ163" i="28"/>
  <c r="U163" i="28"/>
  <c r="T163" i="28" s="1"/>
  <c r="S163" i="28" s="1"/>
  <c r="AO163" i="28"/>
  <c r="AN163" i="28"/>
  <c r="AL163" i="28"/>
  <c r="G163" i="28"/>
  <c r="AN162" i="28"/>
  <c r="AL162" i="28"/>
  <c r="AK162" i="28"/>
  <c r="AJ162" i="28"/>
  <c r="AO162" i="28"/>
  <c r="G162" i="28"/>
  <c r="AN161" i="28"/>
  <c r="AJ161" i="28"/>
  <c r="AO161" i="28"/>
  <c r="AM161" i="28"/>
  <c r="U161" i="28"/>
  <c r="T161" i="28" s="1"/>
  <c r="S161" i="28" s="1"/>
  <c r="AL161" i="28"/>
  <c r="AK161" i="28"/>
  <c r="U160" i="28"/>
  <c r="T160" i="28" s="1"/>
  <c r="S160" i="28" s="1"/>
  <c r="AO160" i="28"/>
  <c r="AN160" i="28"/>
  <c r="AM160" i="28"/>
  <c r="AL160" i="28"/>
  <c r="AK160" i="28"/>
  <c r="AK159" i="28"/>
  <c r="AJ159" i="28"/>
  <c r="U159" i="28"/>
  <c r="T159" i="28" s="1"/>
  <c r="S159" i="28" s="1"/>
  <c r="AO159" i="28"/>
  <c r="AN159" i="28"/>
  <c r="AM159" i="28"/>
  <c r="AL159" i="28"/>
  <c r="G159" i="28"/>
  <c r="F159" i="28" s="1"/>
  <c r="E159" i="28" s="1"/>
  <c r="AN158" i="28"/>
  <c r="AL158" i="28"/>
  <c r="AK158" i="28"/>
  <c r="U158" i="28"/>
  <c r="T158" i="28" s="1"/>
  <c r="S158" i="28" s="1"/>
  <c r="AJ158" i="28"/>
  <c r="AO158" i="28"/>
  <c r="AM158" i="28"/>
  <c r="G158" i="28"/>
  <c r="AO157" i="28"/>
  <c r="AN157" i="28"/>
  <c r="AM157" i="28"/>
  <c r="AL157" i="28"/>
  <c r="U157" i="28"/>
  <c r="T157" i="28" s="1"/>
  <c r="S157" i="28" s="1"/>
  <c r="AK157" i="28"/>
  <c r="G157" i="28"/>
  <c r="AO156" i="28"/>
  <c r="AM156" i="28"/>
  <c r="AL156" i="28"/>
  <c r="Z200" i="28"/>
  <c r="V200" i="28"/>
  <c r="U156" i="28"/>
  <c r="T156" i="28" s="1"/>
  <c r="S156" i="28" s="1"/>
  <c r="M200" i="28"/>
  <c r="K200" i="28"/>
  <c r="J200" i="28"/>
  <c r="AO155" i="28"/>
  <c r="AL155" i="28"/>
  <c r="AK155" i="28"/>
  <c r="AJ155" i="28"/>
  <c r="U155" i="28"/>
  <c r="T155" i="28" s="1"/>
  <c r="S155" i="28" s="1"/>
  <c r="AN155" i="28"/>
  <c r="AM155" i="28"/>
  <c r="G155" i="28"/>
  <c r="AI155" i="28" s="1"/>
  <c r="AN154" i="28"/>
  <c r="AM154" i="28"/>
  <c r="AK154" i="28"/>
  <c r="AJ154" i="28"/>
  <c r="U154" i="28"/>
  <c r="T154" i="28" s="1"/>
  <c r="S154" i="28" s="1"/>
  <c r="AO154" i="28"/>
  <c r="AL154" i="28"/>
  <c r="G154" i="28"/>
  <c r="F154" i="28" s="1"/>
  <c r="AM153" i="28"/>
  <c r="AN153" i="28"/>
  <c r="AL153" i="28"/>
  <c r="U153" i="28"/>
  <c r="AO153" i="28"/>
  <c r="AK153" i="28"/>
  <c r="G153" i="28"/>
  <c r="AO152" i="28"/>
  <c r="AM152" i="28"/>
  <c r="AL152" i="28"/>
  <c r="U152" i="28"/>
  <c r="AN152" i="28"/>
  <c r="AK152" i="28"/>
  <c r="G152" i="28"/>
  <c r="F152" i="28" s="1"/>
  <c r="AL151" i="28"/>
  <c r="AK151" i="28"/>
  <c r="U151" i="28"/>
  <c r="T151" i="28" s="1"/>
  <c r="S151" i="28" s="1"/>
  <c r="AO151" i="28"/>
  <c r="G151" i="28"/>
  <c r="AO150" i="28"/>
  <c r="AM150" i="28"/>
  <c r="AL150" i="28"/>
  <c r="AK150" i="28"/>
  <c r="AJ150" i="28"/>
  <c r="U150" i="28"/>
  <c r="T150" i="28" s="1"/>
  <c r="S150" i="28" s="1"/>
  <c r="AN150" i="28"/>
  <c r="G150" i="28"/>
  <c r="F150" i="28" s="1"/>
  <c r="AO149" i="28"/>
  <c r="AM149" i="28"/>
  <c r="AK149" i="28"/>
  <c r="AN149" i="28"/>
  <c r="U149" i="28"/>
  <c r="T149" i="28" s="1"/>
  <c r="S149" i="28" s="1"/>
  <c r="AL149" i="28"/>
  <c r="G149" i="28"/>
  <c r="AJ149" i="28"/>
  <c r="AO148" i="28"/>
  <c r="AM148" i="28"/>
  <c r="U148" i="28"/>
  <c r="T148" i="28" s="1"/>
  <c r="S148" i="28" s="1"/>
  <c r="AN148" i="28"/>
  <c r="AL148" i="28"/>
  <c r="AJ148" i="28"/>
  <c r="G148" i="28"/>
  <c r="F148" i="28" s="1"/>
  <c r="AN147" i="28"/>
  <c r="AK147" i="28"/>
  <c r="AO147" i="28"/>
  <c r="AL147" i="28"/>
  <c r="AN146" i="28"/>
  <c r="AL146" i="28"/>
  <c r="AJ146" i="28"/>
  <c r="U146" i="28"/>
  <c r="T146" i="28" s="1"/>
  <c r="S146" i="28" s="1"/>
  <c r="AO146" i="28"/>
  <c r="AM146" i="28"/>
  <c r="AK146" i="28"/>
  <c r="AO145" i="28"/>
  <c r="AM145" i="28"/>
  <c r="AL145" i="28"/>
  <c r="AJ145" i="28"/>
  <c r="U145" i="28"/>
  <c r="T145" i="28" s="1"/>
  <c r="S145" i="28" s="1"/>
  <c r="AN145" i="28"/>
  <c r="G145" i="28"/>
  <c r="AO144" i="28"/>
  <c r="AM144" i="28"/>
  <c r="AK144" i="28"/>
  <c r="AA199" i="28"/>
  <c r="X199" i="28"/>
  <c r="W199" i="28"/>
  <c r="L199" i="28"/>
  <c r="J199" i="28"/>
  <c r="AJ144" i="28"/>
  <c r="G144" i="28"/>
  <c r="F144" i="28" s="1"/>
  <c r="E144" i="28" s="1"/>
  <c r="AN143" i="28"/>
  <c r="AK143" i="28"/>
  <c r="U143" i="28"/>
  <c r="T143" i="28" s="1"/>
  <c r="S143" i="28" s="1"/>
  <c r="AO143" i="28"/>
  <c r="AM143" i="28"/>
  <c r="AL143" i="28"/>
  <c r="AN142" i="28"/>
  <c r="AL142" i="28"/>
  <c r="AJ142" i="28"/>
  <c r="U142" i="28"/>
  <c r="T142" i="28" s="1"/>
  <c r="S142" i="28" s="1"/>
  <c r="AO142" i="28"/>
  <c r="AM142" i="28"/>
  <c r="AK142" i="28"/>
  <c r="AO141" i="28"/>
  <c r="AM141" i="28"/>
  <c r="AL141" i="28"/>
  <c r="AJ141" i="28"/>
  <c r="Z195" i="28"/>
  <c r="X195" i="28"/>
  <c r="V195" i="28"/>
  <c r="U141" i="28"/>
  <c r="T141" i="28" s="1"/>
  <c r="S141" i="28" s="1"/>
  <c r="L195" i="28"/>
  <c r="I195" i="28"/>
  <c r="AO140" i="28"/>
  <c r="AM140" i="28"/>
  <c r="AK140" i="28"/>
  <c r="U140" i="28"/>
  <c r="T140" i="28" s="1"/>
  <c r="S140" i="28" s="1"/>
  <c r="AN140" i="28"/>
  <c r="AL140" i="28"/>
  <c r="AJ140" i="28"/>
  <c r="G140" i="28"/>
  <c r="F140" i="28" s="1"/>
  <c r="AN139" i="28"/>
  <c r="AK139" i="28"/>
  <c r="U139" i="28"/>
  <c r="T139" i="28" s="1"/>
  <c r="S139" i="28" s="1"/>
  <c r="AO139" i="28"/>
  <c r="AM139" i="28"/>
  <c r="AL139" i="28"/>
  <c r="AN138" i="28"/>
  <c r="AL138" i="28"/>
  <c r="AJ138" i="28"/>
  <c r="U138" i="28"/>
  <c r="T138" i="28" s="1"/>
  <c r="S138" i="28" s="1"/>
  <c r="AO138" i="28"/>
  <c r="AM138" i="28"/>
  <c r="AK138" i="28"/>
  <c r="AO137" i="28"/>
  <c r="AM137" i="28"/>
  <c r="AL137" i="28"/>
  <c r="AJ137" i="28"/>
  <c r="U137" i="28"/>
  <c r="T137" i="28" s="1"/>
  <c r="S137" i="28" s="1"/>
  <c r="AN137" i="28"/>
  <c r="G137" i="28"/>
  <c r="AO136" i="28"/>
  <c r="AM136" i="28"/>
  <c r="AK136" i="28"/>
  <c r="U136" i="28"/>
  <c r="T136" i="28" s="1"/>
  <c r="S136" i="28" s="1"/>
  <c r="AN136" i="28"/>
  <c r="AL136" i="28"/>
  <c r="AJ136" i="28"/>
  <c r="G136" i="28"/>
  <c r="F136" i="28" s="1"/>
  <c r="E136" i="28" s="1"/>
  <c r="AN135" i="28"/>
  <c r="AK135" i="28"/>
  <c r="U135" i="28"/>
  <c r="T135" i="28" s="1"/>
  <c r="S135" i="28" s="1"/>
  <c r="AO135" i="28"/>
  <c r="AM135" i="28"/>
  <c r="AL135" i="28"/>
  <c r="AN134" i="28"/>
  <c r="AL134" i="28"/>
  <c r="AJ134" i="28"/>
  <c r="U134" i="28"/>
  <c r="T134" i="28" s="1"/>
  <c r="S134" i="28" s="1"/>
  <c r="AO134" i="28"/>
  <c r="AM134" i="28"/>
  <c r="AK134" i="28"/>
  <c r="AO133" i="28"/>
  <c r="AM133" i="28"/>
  <c r="AL133" i="28"/>
  <c r="AJ133" i="28"/>
  <c r="U133" i="28"/>
  <c r="T133" i="28" s="1"/>
  <c r="S133" i="28" s="1"/>
  <c r="AN133" i="28"/>
  <c r="G133" i="28"/>
  <c r="AO132" i="28"/>
  <c r="AM132" i="28"/>
  <c r="AK132" i="28"/>
  <c r="U132" i="28"/>
  <c r="T132" i="28" s="1"/>
  <c r="S132" i="28" s="1"/>
  <c r="AN132" i="28"/>
  <c r="AL132" i="28"/>
  <c r="AJ132" i="28"/>
  <c r="G132" i="28"/>
  <c r="F132" i="28" s="1"/>
  <c r="AN131" i="28"/>
  <c r="AK131" i="28"/>
  <c r="U131" i="28"/>
  <c r="T131" i="28" s="1"/>
  <c r="S131" i="28" s="1"/>
  <c r="AO131" i="28"/>
  <c r="AM131" i="28"/>
  <c r="AL131" i="28"/>
  <c r="AN130" i="28"/>
  <c r="AL130" i="28"/>
  <c r="AJ130" i="28"/>
  <c r="U130" i="28"/>
  <c r="T130" i="28" s="1"/>
  <c r="S130" i="28" s="1"/>
  <c r="AO130" i="28"/>
  <c r="AM130" i="28"/>
  <c r="AK130" i="28"/>
  <c r="AO129" i="28"/>
  <c r="AM129" i="28"/>
  <c r="AL129" i="28"/>
  <c r="AJ129" i="28"/>
  <c r="U129" i="28"/>
  <c r="T129" i="28" s="1"/>
  <c r="S129" i="28"/>
  <c r="AN129" i="28"/>
  <c r="G129" i="28"/>
  <c r="AO128" i="28"/>
  <c r="AM128" i="28"/>
  <c r="AK128" i="28"/>
  <c r="U128" i="28"/>
  <c r="T128" i="28" s="1"/>
  <c r="S128" i="28" s="1"/>
  <c r="AN128" i="28"/>
  <c r="AL128" i="28"/>
  <c r="G128" i="28"/>
  <c r="F128" i="28" s="1"/>
  <c r="E128" i="28" s="1"/>
  <c r="AN127" i="28"/>
  <c r="AK127" i="28"/>
  <c r="U127" i="28"/>
  <c r="T127" i="28" s="1"/>
  <c r="S127" i="28" s="1"/>
  <c r="AO127" i="28"/>
  <c r="AM127" i="28"/>
  <c r="AL127" i="28"/>
  <c r="AN126" i="28"/>
  <c r="AL126" i="28"/>
  <c r="AJ126" i="28"/>
  <c r="U126" i="28"/>
  <c r="T126" i="28" s="1"/>
  <c r="S126" i="28" s="1"/>
  <c r="AO126" i="28"/>
  <c r="AM126" i="28"/>
  <c r="AK126" i="28"/>
  <c r="AO125" i="28"/>
  <c r="AM125" i="28"/>
  <c r="AJ125" i="28"/>
  <c r="AL125" i="28"/>
  <c r="U125" i="28"/>
  <c r="T125" i="28" s="1"/>
  <c r="S125" i="28" s="1"/>
  <c r="AM124" i="28"/>
  <c r="AK124" i="28"/>
  <c r="AO124" i="28"/>
  <c r="U124" i="28"/>
  <c r="T124" i="28" s="1"/>
  <c r="S124" i="28" s="1"/>
  <c r="AN124" i="28"/>
  <c r="AL124" i="28"/>
  <c r="AJ124" i="28"/>
  <c r="G124" i="28"/>
  <c r="F124" i="28" s="1"/>
  <c r="E124" i="28" s="1"/>
  <c r="AN123" i="28"/>
  <c r="AK123" i="28"/>
  <c r="U123" i="28"/>
  <c r="T123" i="28" s="1"/>
  <c r="S123" i="28" s="1"/>
  <c r="AO123" i="28"/>
  <c r="AM123" i="28"/>
  <c r="AL123" i="28"/>
  <c r="AN122" i="28"/>
  <c r="AL122" i="28"/>
  <c r="AJ122" i="28"/>
  <c r="U122" i="28"/>
  <c r="T122" i="28" s="1"/>
  <c r="S122" i="28" s="1"/>
  <c r="AO122" i="28"/>
  <c r="AM122" i="28"/>
  <c r="AK122" i="28"/>
  <c r="AO121" i="28"/>
  <c r="AM121" i="28"/>
  <c r="AJ121" i="28"/>
  <c r="Z196" i="28"/>
  <c r="X196" i="28"/>
  <c r="U121" i="28"/>
  <c r="T121" i="28" s="1"/>
  <c r="S121" i="28" s="1"/>
  <c r="L196" i="28"/>
  <c r="AM120" i="28"/>
  <c r="AK120" i="28"/>
  <c r="AO120" i="28"/>
  <c r="U120" i="28"/>
  <c r="T120" i="28" s="1"/>
  <c r="S120" i="28" s="1"/>
  <c r="AN120" i="28"/>
  <c r="AJ120" i="28"/>
  <c r="AN119" i="28"/>
  <c r="AK119" i="28"/>
  <c r="AL119" i="28"/>
  <c r="AN118" i="28"/>
  <c r="AL118" i="28"/>
  <c r="AJ118" i="28"/>
  <c r="U118" i="28"/>
  <c r="T118" i="28" s="1"/>
  <c r="S118" i="28" s="1"/>
  <c r="AO118" i="28"/>
  <c r="AM118" i="28"/>
  <c r="AO117" i="28"/>
  <c r="AM117" i="28"/>
  <c r="AJ117" i="28"/>
  <c r="U117" i="28"/>
  <c r="T117" i="28" s="1"/>
  <c r="S117" i="28" s="1"/>
  <c r="AK117" i="28"/>
  <c r="AO116" i="28"/>
  <c r="AM116" i="28"/>
  <c r="AK116" i="28"/>
  <c r="AJ116" i="28"/>
  <c r="AN115" i="28"/>
  <c r="AK115" i="28"/>
  <c r="U115" i="28"/>
  <c r="T115" i="28" s="1"/>
  <c r="S115" i="28" s="1"/>
  <c r="AM115" i="28"/>
  <c r="AL115" i="28"/>
  <c r="AL114" i="28"/>
  <c r="AJ114" i="28"/>
  <c r="U114" i="28"/>
  <c r="T114" i="28" s="1"/>
  <c r="S114" i="28" s="1"/>
  <c r="AO114" i="28"/>
  <c r="AN114" i="28"/>
  <c r="AM114" i="28"/>
  <c r="AO113" i="28"/>
  <c r="AM113" i="28"/>
  <c r="AL113" i="28"/>
  <c r="AJ113" i="28"/>
  <c r="U113" i="28"/>
  <c r="T113" i="28" s="1"/>
  <c r="S113" i="28" s="1"/>
  <c r="AN113" i="28"/>
  <c r="AK113" i="28"/>
  <c r="G113" i="28"/>
  <c r="AM112" i="28"/>
  <c r="AK112" i="28"/>
  <c r="AO112" i="28"/>
  <c r="AN112" i="28"/>
  <c r="G112" i="28"/>
  <c r="F112" i="28" s="1"/>
  <c r="AN111" i="28"/>
  <c r="U111" i="28"/>
  <c r="T111" i="28" s="1"/>
  <c r="S111" i="28" s="1"/>
  <c r="AO111" i="28"/>
  <c r="AL111" i="28"/>
  <c r="AK111" i="28"/>
  <c r="AL110" i="28"/>
  <c r="AJ110" i="28"/>
  <c r="U110" i="28"/>
  <c r="T110" i="28" s="1"/>
  <c r="S110" i="28" s="1"/>
  <c r="AO110" i="28"/>
  <c r="AN110" i="28"/>
  <c r="AM110" i="28"/>
  <c r="AO109" i="28"/>
  <c r="AM109" i="28"/>
  <c r="AK109" i="28"/>
  <c r="AJ109" i="28"/>
  <c r="U109" i="28"/>
  <c r="T109" i="28" s="1"/>
  <c r="S109" i="28" s="1"/>
  <c r="G109" i="28"/>
  <c r="AK108" i="28"/>
  <c r="AO108" i="28"/>
  <c r="AM108" i="28"/>
  <c r="AN108" i="28"/>
  <c r="AJ108" i="28"/>
  <c r="AN107" i="28"/>
  <c r="U107" i="28"/>
  <c r="T107" i="28" s="1"/>
  <c r="S107" i="28" s="1"/>
  <c r="AM107" i="28"/>
  <c r="AL107" i="28"/>
  <c r="AL106" i="28"/>
  <c r="AJ106" i="28"/>
  <c r="U106" i="28"/>
  <c r="AO106" i="28"/>
  <c r="AN106" i="28"/>
  <c r="AM106" i="28"/>
  <c r="AK106" i="28"/>
  <c r="AO105" i="28"/>
  <c r="AM105" i="28"/>
  <c r="AK105" i="28"/>
  <c r="U105" i="28"/>
  <c r="T105" i="28" s="1"/>
  <c r="S105" i="28" s="1"/>
  <c r="AJ105" i="28"/>
  <c r="G105" i="28"/>
  <c r="AO104" i="28"/>
  <c r="AN104" i="28"/>
  <c r="AM104" i="28"/>
  <c r="AK104" i="28"/>
  <c r="AN103" i="28"/>
  <c r="AJ103" i="28"/>
  <c r="AA188" i="28"/>
  <c r="Z188" i="28"/>
  <c r="Y188" i="28"/>
  <c r="X188" i="28"/>
  <c r="W188" i="28"/>
  <c r="V188" i="28"/>
  <c r="M188" i="28"/>
  <c r="AO188" i="28" s="1"/>
  <c r="L188" i="28"/>
  <c r="G103" i="28"/>
  <c r="J188" i="28"/>
  <c r="I188" i="28"/>
  <c r="AK188" i="28" s="1"/>
  <c r="H188" i="28"/>
  <c r="AN102" i="28"/>
  <c r="AL102" i="28"/>
  <c r="AK102" i="28"/>
  <c r="AJ102" i="28"/>
  <c r="U102" i="28"/>
  <c r="T102" i="28"/>
  <c r="S102" i="28" s="1"/>
  <c r="AO102" i="28"/>
  <c r="AM102" i="28"/>
  <c r="G102" i="28"/>
  <c r="AO101" i="28"/>
  <c r="AN101" i="28"/>
  <c r="AM101" i="28"/>
  <c r="AL101" i="28"/>
  <c r="U101" i="28"/>
  <c r="T101" i="28" s="1"/>
  <c r="S101" i="28" s="1"/>
  <c r="AK101" i="28"/>
  <c r="G101" i="28"/>
  <c r="AN100" i="28"/>
  <c r="AO100" i="28"/>
  <c r="U100" i="28"/>
  <c r="T100" i="28" s="1"/>
  <c r="S100" i="28" s="1"/>
  <c r="AM100" i="28"/>
  <c r="AL100" i="28"/>
  <c r="AK100" i="28"/>
  <c r="G100" i="28"/>
  <c r="AO99" i="28"/>
  <c r="AL99" i="28"/>
  <c r="U99" i="28"/>
  <c r="T99" i="28" s="1"/>
  <c r="S99" i="28" s="1"/>
  <c r="AN99" i="28"/>
  <c r="AK99" i="28"/>
  <c r="G99" i="28"/>
  <c r="AO98" i="28"/>
  <c r="U98" i="28"/>
  <c r="T98" i="28" s="1"/>
  <c r="S98" i="28" s="1"/>
  <c r="AN98" i="28"/>
  <c r="AM98" i="28"/>
  <c r="AL98" i="28"/>
  <c r="AK98" i="28"/>
  <c r="AM97" i="28"/>
  <c r="AK97" i="28"/>
  <c r="AJ97" i="28"/>
  <c r="U97" i="28"/>
  <c r="T97" i="28" s="1"/>
  <c r="S97" i="28" s="1"/>
  <c r="AO97" i="28"/>
  <c r="AN97" i="28"/>
  <c r="AL97" i="28"/>
  <c r="G97" i="28"/>
  <c r="AN96" i="28"/>
  <c r="AM96" i="28"/>
  <c r="AL96" i="28"/>
  <c r="AK96" i="28"/>
  <c r="U96" i="28"/>
  <c r="T96" i="28" s="1"/>
  <c r="S96" i="28" s="1"/>
  <c r="AO96" i="28"/>
  <c r="G96" i="28"/>
  <c r="AO95" i="28"/>
  <c r="AN95" i="28"/>
  <c r="AL95" i="28"/>
  <c r="U95" i="28"/>
  <c r="T95" i="28" s="1"/>
  <c r="S95" i="28" s="1"/>
  <c r="AM95" i="28"/>
  <c r="AK95" i="28"/>
  <c r="G95" i="28"/>
  <c r="AO94" i="28"/>
  <c r="U94" i="28"/>
  <c r="T94" i="28" s="1"/>
  <c r="S94" i="28" s="1"/>
  <c r="AN94" i="28"/>
  <c r="AM94" i="28"/>
  <c r="AL94" i="28"/>
  <c r="AK94" i="28"/>
  <c r="AK93" i="28"/>
  <c r="AJ93" i="28"/>
  <c r="AM93" i="28"/>
  <c r="U93" i="28"/>
  <c r="T93" i="28" s="1"/>
  <c r="S93" i="28" s="1"/>
  <c r="AO93" i="28"/>
  <c r="AN93" i="28"/>
  <c r="AL93" i="28"/>
  <c r="G93" i="28"/>
  <c r="AN92" i="28"/>
  <c r="AM92" i="28"/>
  <c r="AL92" i="28"/>
  <c r="AK92" i="28"/>
  <c r="U92" i="28"/>
  <c r="T92" i="28" s="1"/>
  <c r="S92" i="28" s="1"/>
  <c r="AO92" i="28"/>
  <c r="G92" i="28"/>
  <c r="AO91" i="28"/>
  <c r="AN91" i="28"/>
  <c r="AL91" i="28"/>
  <c r="AA187" i="28"/>
  <c r="Z187" i="28"/>
  <c r="Y187" i="28"/>
  <c r="X187" i="28"/>
  <c r="W187" i="28"/>
  <c r="V187" i="28"/>
  <c r="M187" i="28"/>
  <c r="L187" i="28"/>
  <c r="K187" i="28"/>
  <c r="J187" i="28"/>
  <c r="I187" i="28"/>
  <c r="AO90" i="28"/>
  <c r="AJ90" i="28"/>
  <c r="U90" i="28"/>
  <c r="T90" i="28" s="1"/>
  <c r="S90" i="28" s="1"/>
  <c r="AN90" i="28"/>
  <c r="AM90" i="28"/>
  <c r="AL90" i="28"/>
  <c r="AK90" i="28"/>
  <c r="AM89" i="28"/>
  <c r="AK89" i="28"/>
  <c r="AJ89" i="28"/>
  <c r="U89" i="28"/>
  <c r="T89" i="28" s="1"/>
  <c r="S89" i="28" s="1"/>
  <c r="AO89" i="28"/>
  <c r="AN89" i="28"/>
  <c r="AL89" i="28"/>
  <c r="G89" i="28"/>
  <c r="AN88" i="28"/>
  <c r="AM88" i="28"/>
  <c r="AK88" i="28"/>
  <c r="U88" i="28"/>
  <c r="T88" i="28" s="1"/>
  <c r="S88" i="28" s="1"/>
  <c r="AO88" i="28"/>
  <c r="AL88" i="28"/>
  <c r="G88" i="28"/>
  <c r="AO87" i="28"/>
  <c r="AN87" i="28"/>
  <c r="AL87" i="28"/>
  <c r="U87" i="28"/>
  <c r="T87" i="28" s="1"/>
  <c r="S87" i="28" s="1"/>
  <c r="AM87" i="28"/>
  <c r="AK87" i="28"/>
  <c r="AO86" i="28"/>
  <c r="U86" i="28"/>
  <c r="AM86" i="28"/>
  <c r="AL86" i="28"/>
  <c r="AK85" i="28"/>
  <c r="AM85" i="28"/>
  <c r="AO85" i="28"/>
  <c r="AN85" i="28"/>
  <c r="AL85" i="28"/>
  <c r="G85" i="28"/>
  <c r="AN84" i="28"/>
  <c r="AK84" i="28"/>
  <c r="U84" i="28"/>
  <c r="T84" i="28" s="1"/>
  <c r="S84" i="28" s="1"/>
  <c r="AO84" i="28"/>
  <c r="AM84" i="28"/>
  <c r="AL84" i="28"/>
  <c r="AO83" i="28"/>
  <c r="AN83" i="28"/>
  <c r="AL83" i="28"/>
  <c r="AJ83" i="28"/>
  <c r="AM83" i="28"/>
  <c r="AK83" i="28"/>
  <c r="G83" i="28"/>
  <c r="F83" i="28" s="1"/>
  <c r="AO82" i="28"/>
  <c r="AN82" i="28"/>
  <c r="AM82" i="28"/>
  <c r="AL82" i="28"/>
  <c r="AK81" i="28"/>
  <c r="AM81" i="28"/>
  <c r="AO81" i="28"/>
  <c r="AN81" i="28"/>
  <c r="AL81" i="28"/>
  <c r="G81" i="28"/>
  <c r="AN80" i="28"/>
  <c r="AK80" i="28"/>
  <c r="U80" i="28"/>
  <c r="T80" i="28" s="1"/>
  <c r="S80" i="28" s="1"/>
  <c r="AO80" i="28"/>
  <c r="AM80" i="28"/>
  <c r="AL80" i="28"/>
  <c r="G80" i="28"/>
  <c r="F80" i="28" s="1"/>
  <c r="AO79" i="28"/>
  <c r="AN79" i="28"/>
  <c r="AL79" i="28"/>
  <c r="Z190" i="28"/>
  <c r="Y190" i="28"/>
  <c r="X190" i="28"/>
  <c r="AO78" i="28"/>
  <c r="AM78" i="28"/>
  <c r="AL78" i="28"/>
  <c r="AK77" i="28"/>
  <c r="AM77" i="28"/>
  <c r="AO77" i="28"/>
  <c r="AN77" i="28"/>
  <c r="AL77" i="28"/>
  <c r="G77" i="28"/>
  <c r="AN76" i="28"/>
  <c r="AL76" i="28"/>
  <c r="AK76" i="28"/>
  <c r="U76" i="28"/>
  <c r="T76" i="28" s="1"/>
  <c r="S76" i="28" s="1"/>
  <c r="AO76" i="28"/>
  <c r="AM76" i="28"/>
  <c r="G76" i="28"/>
  <c r="F76" i="28" s="1"/>
  <c r="AO75" i="28"/>
  <c r="AN75" i="28"/>
  <c r="AL75" i="28"/>
  <c r="U75" i="28"/>
  <c r="T75" i="28" s="1"/>
  <c r="S75" i="28" s="1"/>
  <c r="G75" i="28"/>
  <c r="AO74" i="28"/>
  <c r="AM74" i="28"/>
  <c r="AL74" i="28"/>
  <c r="AN73" i="28"/>
  <c r="AK73" i="28"/>
  <c r="AJ73" i="28"/>
  <c r="AM73" i="28"/>
  <c r="AO73" i="28"/>
  <c r="AL73" i="28"/>
  <c r="G73" i="28"/>
  <c r="F73" i="28" s="1"/>
  <c r="E73" i="28" s="1"/>
  <c r="AN72" i="28"/>
  <c r="AM72" i="28"/>
  <c r="AL72" i="28"/>
  <c r="AK72" i="28"/>
  <c r="U72" i="28"/>
  <c r="T72" i="28" s="1"/>
  <c r="S72" i="28" s="1"/>
  <c r="AO72" i="28"/>
  <c r="AO71" i="28"/>
  <c r="AL71" i="28"/>
  <c r="U71" i="28"/>
  <c r="T71" i="28" s="1"/>
  <c r="S71" i="28" s="1"/>
  <c r="AN71" i="28"/>
  <c r="AM71" i="28"/>
  <c r="AK71" i="28"/>
  <c r="AO70" i="28"/>
  <c r="AK70" i="28"/>
  <c r="AA185" i="28"/>
  <c r="Z185" i="28"/>
  <c r="Y185" i="28"/>
  <c r="X185" i="28"/>
  <c r="W185" i="28"/>
  <c r="AJ70" i="28"/>
  <c r="M185" i="28"/>
  <c r="K185" i="28"/>
  <c r="J185" i="28"/>
  <c r="H185" i="28"/>
  <c r="AN69" i="28"/>
  <c r="AK69" i="28"/>
  <c r="AM69" i="28"/>
  <c r="AO69" i="28"/>
  <c r="AL69" i="28"/>
  <c r="G69" i="28"/>
  <c r="F69" i="28" s="1"/>
  <c r="E69" i="28" s="1"/>
  <c r="AN68" i="28"/>
  <c r="AL68" i="28"/>
  <c r="AK68" i="28"/>
  <c r="U68" i="28"/>
  <c r="T68" i="28" s="1"/>
  <c r="S68" i="28" s="1"/>
  <c r="AO68" i="28"/>
  <c r="AM68" i="28"/>
  <c r="AO67" i="28"/>
  <c r="AL67" i="28"/>
  <c r="AN67" i="28"/>
  <c r="AK67" i="28"/>
  <c r="G67" i="28"/>
  <c r="F67" i="28" s="1"/>
  <c r="AO66" i="28"/>
  <c r="U66" i="28"/>
  <c r="T66" i="28" s="1"/>
  <c r="S66" i="28" s="1"/>
  <c r="AN66" i="28"/>
  <c r="AM66" i="28"/>
  <c r="AL66" i="28"/>
  <c r="G66" i="28"/>
  <c r="AM65" i="28"/>
  <c r="AJ65" i="28"/>
  <c r="AK65" i="28"/>
  <c r="AO65" i="28"/>
  <c r="AN65" i="28"/>
  <c r="AL65" i="28"/>
  <c r="G65" i="28"/>
  <c r="F65" i="28" s="1"/>
  <c r="AN64" i="28"/>
  <c r="AL64" i="28"/>
  <c r="AO64" i="28"/>
  <c r="AM64" i="28"/>
  <c r="AK64" i="28"/>
  <c r="AO63" i="28"/>
  <c r="AN63" i="28"/>
  <c r="AL63" i="28"/>
  <c r="AK63" i="28"/>
  <c r="AO62" i="28"/>
  <c r="AK62" i="28"/>
  <c r="AJ62" i="28"/>
  <c r="AN62" i="28"/>
  <c r="AM62" i="28"/>
  <c r="G62" i="28"/>
  <c r="F62" i="28" s="1"/>
  <c r="AN61" i="28"/>
  <c r="AM61" i="28"/>
  <c r="AJ61" i="28"/>
  <c r="AO61" i="28"/>
  <c r="AL61" i="28"/>
  <c r="AK61" i="28"/>
  <c r="AN60" i="28"/>
  <c r="AK60" i="28"/>
  <c r="AM60" i="28"/>
  <c r="AL60" i="28"/>
  <c r="AO60" i="28"/>
  <c r="AO59" i="28"/>
  <c r="AL59" i="28"/>
  <c r="AK59" i="28"/>
  <c r="AJ59" i="28"/>
  <c r="U59" i="28"/>
  <c r="T59" i="28" s="1"/>
  <c r="S59" i="28" s="1"/>
  <c r="AN59" i="28"/>
  <c r="AM59" i="28"/>
  <c r="G59" i="28"/>
  <c r="AI59" i="28" s="1"/>
  <c r="AK58" i="28"/>
  <c r="AJ58" i="28"/>
  <c r="AO58" i="28"/>
  <c r="AN58" i="28"/>
  <c r="AM58" i="28"/>
  <c r="AL58" i="28"/>
  <c r="G58" i="28"/>
  <c r="AL57" i="28"/>
  <c r="AK57" i="28"/>
  <c r="AM57" i="28"/>
  <c r="U57" i="28"/>
  <c r="T57" i="28" s="1"/>
  <c r="S57" i="28" s="1"/>
  <c r="AO57" i="28"/>
  <c r="AN57" i="28"/>
  <c r="G57" i="28"/>
  <c r="AI57" i="28" s="1"/>
  <c r="AM56" i="28"/>
  <c r="AL56" i="28"/>
  <c r="AK56" i="28"/>
  <c r="U56" i="28"/>
  <c r="T56" i="28" s="1"/>
  <c r="S56" i="28" s="1"/>
  <c r="G56" i="28"/>
  <c r="AO55" i="28"/>
  <c r="AN55" i="28"/>
  <c r="AM55" i="28"/>
  <c r="AK55" i="28"/>
  <c r="U55" i="28"/>
  <c r="T55" i="28" s="1"/>
  <c r="S55" i="28" s="1"/>
  <c r="AL55" i="28"/>
  <c r="G55" i="28"/>
  <c r="AO54" i="28"/>
  <c r="AN54" i="28"/>
  <c r="AJ54" i="28"/>
  <c r="AM54" i="28"/>
  <c r="G54" i="28"/>
  <c r="AN53" i="28"/>
  <c r="AL53" i="28"/>
  <c r="U53" i="28"/>
  <c r="T53" i="28" s="1"/>
  <c r="S53" i="28" s="1"/>
  <c r="AO53" i="28"/>
  <c r="AM53" i="28"/>
  <c r="AK53" i="28"/>
  <c r="AJ53" i="28"/>
  <c r="AN52" i="28"/>
  <c r="AL52" i="28"/>
  <c r="U52" i="28"/>
  <c r="T52" i="28" s="1"/>
  <c r="S52" i="28" s="1"/>
  <c r="AO52" i="28"/>
  <c r="AM52" i="28"/>
  <c r="AK52" i="28"/>
  <c r="G52" i="28"/>
  <c r="AN51" i="28"/>
  <c r="AL51" i="28"/>
  <c r="AO51" i="28"/>
  <c r="AJ51" i="28"/>
  <c r="AM51" i="28"/>
  <c r="AK51" i="28"/>
  <c r="G51" i="28"/>
  <c r="AK50" i="28"/>
  <c r="U50" i="28"/>
  <c r="T50" i="28" s="1"/>
  <c r="S50" i="28" s="1"/>
  <c r="AO50" i="28"/>
  <c r="AN50" i="28"/>
  <c r="AM50" i="28"/>
  <c r="G50" i="28"/>
  <c r="AN49" i="28"/>
  <c r="AL49" i="28"/>
  <c r="AK49" i="28"/>
  <c r="AJ49" i="28"/>
  <c r="Y192" i="28"/>
  <c r="U49" i="28"/>
  <c r="T49" i="28" s="1"/>
  <c r="S49" i="28" s="1"/>
  <c r="H192" i="28"/>
  <c r="AO48" i="28"/>
  <c r="AM48" i="28"/>
  <c r="AN48" i="28"/>
  <c r="AL48" i="28"/>
  <c r="G48" i="28"/>
  <c r="AO47" i="28"/>
  <c r="AM47" i="28"/>
  <c r="U47" i="28"/>
  <c r="T47" i="28" s="1"/>
  <c r="S47" i="28" s="1"/>
  <c r="AN47" i="28"/>
  <c r="AL47" i="28"/>
  <c r="AK47" i="28"/>
  <c r="AK46" i="28"/>
  <c r="U46" i="28"/>
  <c r="T46" i="28" s="1"/>
  <c r="S46" i="28" s="1"/>
  <c r="AO46" i="28"/>
  <c r="AN46" i="28"/>
  <c r="AM46" i="28"/>
  <c r="AL46" i="28"/>
  <c r="AJ46" i="28"/>
  <c r="AN45" i="28"/>
  <c r="AL45" i="28"/>
  <c r="AK45" i="28"/>
  <c r="AJ45" i="28"/>
  <c r="W193" i="28"/>
  <c r="M193" i="28"/>
  <c r="G45" i="28"/>
  <c r="F45" i="28" s="1"/>
  <c r="AO44" i="28"/>
  <c r="AM44" i="28"/>
  <c r="AN44" i="28"/>
  <c r="AL44" i="28"/>
  <c r="AO43" i="28"/>
  <c r="AM43" i="28"/>
  <c r="U43" i="28"/>
  <c r="T43" i="28" s="1"/>
  <c r="S43" i="28" s="1"/>
  <c r="AN43" i="28"/>
  <c r="AL43" i="28"/>
  <c r="AK43" i="28"/>
  <c r="AK42" i="28"/>
  <c r="U42" i="28"/>
  <c r="T42" i="28" s="1"/>
  <c r="S42" i="28" s="1"/>
  <c r="AO42" i="28"/>
  <c r="AN42" i="28"/>
  <c r="AM42" i="28"/>
  <c r="AL42" i="28"/>
  <c r="AJ42" i="28"/>
  <c r="AN41" i="28"/>
  <c r="AL41" i="28"/>
  <c r="AJ41" i="28"/>
  <c r="AO40" i="28"/>
  <c r="AM40" i="28"/>
  <c r="AL40" i="28"/>
  <c r="AN40" i="28"/>
  <c r="AO39" i="28"/>
  <c r="AM39" i="28"/>
  <c r="AN39" i="28"/>
  <c r="AL39" i="28"/>
  <c r="AK39" i="28"/>
  <c r="AK38" i="28"/>
  <c r="U38" i="28"/>
  <c r="T38" i="28"/>
  <c r="S38" i="28" s="1"/>
  <c r="AO38" i="28"/>
  <c r="AN38" i="28"/>
  <c r="AM38" i="28"/>
  <c r="AL38" i="28"/>
  <c r="AJ38" i="28"/>
  <c r="AN37" i="28"/>
  <c r="AL37" i="28"/>
  <c r="AK37" i="28"/>
  <c r="AJ37" i="28"/>
  <c r="U37" i="28"/>
  <c r="T37" i="28" s="1"/>
  <c r="S37" i="28" s="1"/>
  <c r="AO37" i="28"/>
  <c r="AM37" i="28"/>
  <c r="G37" i="28"/>
  <c r="F37" i="28"/>
  <c r="AO36" i="28"/>
  <c r="AM36" i="28"/>
  <c r="AL36" i="28"/>
  <c r="K197" i="28"/>
  <c r="AO35" i="28"/>
  <c r="AM35" i="28"/>
  <c r="U35" i="28"/>
  <c r="T35" i="28" s="1"/>
  <c r="S35" i="28" s="1"/>
  <c r="AN35" i="28"/>
  <c r="AL35" i="28"/>
  <c r="AK35" i="28"/>
  <c r="AJ35" i="28"/>
  <c r="G35" i="28"/>
  <c r="AK34" i="28"/>
  <c r="U34" i="28"/>
  <c r="T34" i="28" s="1"/>
  <c r="S34" i="28" s="1"/>
  <c r="AO34" i="28"/>
  <c r="AN34" i="28"/>
  <c r="AM34" i="28"/>
  <c r="AL34" i="28"/>
  <c r="AN33" i="28"/>
  <c r="AL33" i="28"/>
  <c r="AK33" i="28"/>
  <c r="U33" i="28"/>
  <c r="T33" i="28" s="1"/>
  <c r="S33" i="28" s="1"/>
  <c r="AO33" i="28"/>
  <c r="AM33" i="28"/>
  <c r="G33" i="28"/>
  <c r="F33" i="28"/>
  <c r="AO32" i="28"/>
  <c r="AL32" i="28"/>
  <c r="AN32" i="28"/>
  <c r="AJ32" i="28"/>
  <c r="U32" i="28"/>
  <c r="T32" i="28" s="1"/>
  <c r="S32" i="28" s="1"/>
  <c r="AM32" i="28"/>
  <c r="AK32" i="28"/>
  <c r="AO31" i="28"/>
  <c r="AM31" i="28"/>
  <c r="AK31" i="28"/>
  <c r="AJ31" i="28"/>
  <c r="AA191" i="28"/>
  <c r="Z191" i="28"/>
  <c r="Y191" i="28"/>
  <c r="X191" i="28"/>
  <c r="K191" i="28"/>
  <c r="AK30" i="28"/>
  <c r="H191" i="28"/>
  <c r="AL29" i="28"/>
  <c r="AK29" i="28"/>
  <c r="AJ29" i="28"/>
  <c r="U29" i="28"/>
  <c r="T29" i="28" s="1"/>
  <c r="S29" i="28" s="1"/>
  <c r="AO29" i="28"/>
  <c r="AN29" i="28"/>
  <c r="AM29" i="28"/>
  <c r="G29" i="28"/>
  <c r="AI29" i="28" s="1"/>
  <c r="AO28" i="28"/>
  <c r="AN28" i="28"/>
  <c r="AL28" i="28"/>
  <c r="AJ28" i="28"/>
  <c r="AM28" i="28"/>
  <c r="G28" i="28"/>
  <c r="AO27" i="28"/>
  <c r="AM27" i="28"/>
  <c r="AN27" i="28"/>
  <c r="AL27" i="28"/>
  <c r="AK27" i="28"/>
  <c r="AJ27" i="28"/>
  <c r="G27" i="28"/>
  <c r="F27" i="28" s="1"/>
  <c r="U26" i="28"/>
  <c r="T26" i="28" s="1"/>
  <c r="S26" i="28" s="1"/>
  <c r="AN26" i="28"/>
  <c r="AM26" i="28"/>
  <c r="AL26" i="28"/>
  <c r="AK26" i="28"/>
  <c r="AL25" i="28"/>
  <c r="AK25" i="28"/>
  <c r="AJ25" i="28"/>
  <c r="U25" i="28"/>
  <c r="T25" i="28" s="1"/>
  <c r="S25" i="28" s="1"/>
  <c r="AO25" i="28"/>
  <c r="AN25" i="28"/>
  <c r="G25" i="28"/>
  <c r="F25" i="28" s="1"/>
  <c r="E25" i="28" s="1"/>
  <c r="AO24" i="28"/>
  <c r="AN24" i="28"/>
  <c r="AK24" i="28"/>
  <c r="AJ24" i="28"/>
  <c r="U24" i="28"/>
  <c r="T24" i="28" s="1"/>
  <c r="S24" i="28" s="1"/>
  <c r="AM24" i="28"/>
  <c r="G24" i="28"/>
  <c r="AM23" i="28"/>
  <c r="U23" i="28"/>
  <c r="T23" i="28" s="1"/>
  <c r="S23" i="28" s="1"/>
  <c r="AO23" i="28"/>
  <c r="AN23" i="28"/>
  <c r="AL23" i="28"/>
  <c r="AK23" i="28"/>
  <c r="G23" i="28"/>
  <c r="AM22" i="28"/>
  <c r="AL22" i="28"/>
  <c r="AK22" i="28"/>
  <c r="U22" i="28"/>
  <c r="T22" i="28" s="1"/>
  <c r="S22" i="28" s="1"/>
  <c r="AO22" i="28"/>
  <c r="AL21" i="28"/>
  <c r="U21" i="28"/>
  <c r="T21" i="28" s="1"/>
  <c r="S21" i="28" s="1"/>
  <c r="AO21" i="28"/>
  <c r="AN21" i="28"/>
  <c r="AJ21" i="28"/>
  <c r="G21" i="28"/>
  <c r="AN20" i="28"/>
  <c r="AM20" i="28"/>
  <c r="AK20" i="28"/>
  <c r="AJ20" i="28"/>
  <c r="AO20" i="28"/>
  <c r="AL20" i="28"/>
  <c r="U20" i="28"/>
  <c r="T20" i="28" s="1"/>
  <c r="S20" i="28" s="1"/>
  <c r="G20" i="28"/>
  <c r="F20" i="28" s="1"/>
  <c r="AM19" i="28"/>
  <c r="AJ19" i="28"/>
  <c r="AO19" i="28"/>
  <c r="AN19" i="28"/>
  <c r="G19" i="28"/>
  <c r="AM18" i="28"/>
  <c r="AK18" i="28"/>
  <c r="U18" i="28"/>
  <c r="T18" i="28" s="1"/>
  <c r="S18" i="28" s="1"/>
  <c r="AO18" i="28"/>
  <c r="AN18" i="28"/>
  <c r="AL18" i="28"/>
  <c r="AL17" i="28"/>
  <c r="AK17" i="28"/>
  <c r="U17" i="28"/>
  <c r="T17" i="28" s="1"/>
  <c r="S17" i="28" s="1"/>
  <c r="AO17" i="28"/>
  <c r="AN17" i="28"/>
  <c r="AM17" i="28"/>
  <c r="AJ17" i="28"/>
  <c r="AO16" i="28"/>
  <c r="AN16" i="28"/>
  <c r="AM16" i="28"/>
  <c r="AK16" i="28"/>
  <c r="AJ16" i="28"/>
  <c r="U16" i="28"/>
  <c r="T16" i="28" s="1"/>
  <c r="S16" i="28" s="1"/>
  <c r="AL16" i="28"/>
  <c r="AO15" i="28"/>
  <c r="AN15" i="28"/>
  <c r="AM15" i="28"/>
  <c r="U15" i="28"/>
  <c r="T15" i="28" s="1"/>
  <c r="S15" i="28"/>
  <c r="AK15" i="28"/>
  <c r="AJ15" i="28"/>
  <c r="AM14" i="28"/>
  <c r="AL14" i="28"/>
  <c r="AK14" i="28"/>
  <c r="U14" i="28"/>
  <c r="T14" i="28" s="1"/>
  <c r="S14" i="28" s="1"/>
  <c r="AO14" i="28"/>
  <c r="AN14" i="28"/>
  <c r="AL13" i="28"/>
  <c r="AK13" i="28"/>
  <c r="AJ13" i="28"/>
  <c r="U13" i="28"/>
  <c r="AO13" i="28"/>
  <c r="AN13" i="28"/>
  <c r="AM13" i="28"/>
  <c r="G13" i="28"/>
  <c r="F13" i="28" s="1"/>
  <c r="AN12" i="28"/>
  <c r="AM12" i="28"/>
  <c r="AL12" i="28"/>
  <c r="AK12" i="28"/>
  <c r="AJ12" i="28"/>
  <c r="U12" i="28"/>
  <c r="T12" i="28" s="1"/>
  <c r="S12" i="28" s="1"/>
  <c r="AO12" i="28"/>
  <c r="G12" i="28"/>
  <c r="AN11" i="28"/>
  <c r="AM11" i="28"/>
  <c r="AL11" i="28"/>
  <c r="W6" i="28"/>
  <c r="U11" i="28"/>
  <c r="T11" i="28" s="1"/>
  <c r="S11" i="28" s="1"/>
  <c r="AO11" i="28"/>
  <c r="AK11" i="28"/>
  <c r="AJ11" i="28"/>
  <c r="AM10" i="28"/>
  <c r="AL10" i="28"/>
  <c r="AK10" i="28"/>
  <c r="U10" i="28"/>
  <c r="T10" i="28" s="1"/>
  <c r="S10" i="28" s="1"/>
  <c r="AO10" i="28"/>
  <c r="AN10" i="28"/>
  <c r="AJ10" i="28"/>
  <c r="AO9" i="28"/>
  <c r="AN9" i="28"/>
  <c r="AM9" i="28"/>
  <c r="AL9" i="28"/>
  <c r="AK9" i="28"/>
  <c r="U9" i="28"/>
  <c r="T9" i="28" s="1"/>
  <c r="S9" i="28" s="1"/>
  <c r="AJ9" i="28"/>
  <c r="G9" i="28"/>
  <c r="AO8" i="28"/>
  <c r="AN8" i="28"/>
  <c r="U8" i="28"/>
  <c r="T8" i="28" s="1"/>
  <c r="S8" i="28" s="1"/>
  <c r="AM8" i="28"/>
  <c r="AL8" i="28"/>
  <c r="AK8" i="28"/>
  <c r="AJ8" i="28"/>
  <c r="G8" i="28"/>
  <c r="F8" i="28" s="1"/>
  <c r="E8" i="28" s="1"/>
  <c r="Z202" i="28"/>
  <c r="Y202" i="28"/>
  <c r="X202" i="28"/>
  <c r="K202" i="28"/>
  <c r="J202" i="28"/>
  <c r="H202" i="28"/>
  <c r="AA6" i="28"/>
  <c r="V6" i="28"/>
  <c r="L6" i="28"/>
  <c r="K6" i="28"/>
  <c r="J6" i="28"/>
  <c r="O181" i="27"/>
  <c r="J181" i="27"/>
  <c r="O180" i="27"/>
  <c r="J180" i="27"/>
  <c r="O179" i="27"/>
  <c r="I179" i="27" s="1"/>
  <c r="J179" i="27"/>
  <c r="E179" i="27" s="1"/>
  <c r="O178" i="27"/>
  <c r="J178" i="27"/>
  <c r="O177" i="27"/>
  <c r="H177" i="27" s="1"/>
  <c r="J177" i="27"/>
  <c r="O176" i="27"/>
  <c r="H176" i="27"/>
  <c r="J176" i="27"/>
  <c r="E176" i="27" s="1"/>
  <c r="I176" i="27"/>
  <c r="S199" i="27"/>
  <c r="R199" i="27"/>
  <c r="Q199" i="27"/>
  <c r="P199" i="27"/>
  <c r="N199" i="27"/>
  <c r="M199" i="27"/>
  <c r="K199" i="27"/>
  <c r="O174" i="27"/>
  <c r="H174" i="27" s="1"/>
  <c r="J174" i="27"/>
  <c r="E174" i="27" s="1"/>
  <c r="I174" i="27"/>
  <c r="O173" i="27"/>
  <c r="G173" i="27" s="1"/>
  <c r="J173" i="27"/>
  <c r="E173" i="27" s="1"/>
  <c r="O172" i="27"/>
  <c r="I172" i="27" s="1"/>
  <c r="H172" i="27"/>
  <c r="G172" i="27"/>
  <c r="J172" i="27"/>
  <c r="E172" i="27" s="1"/>
  <c r="O171" i="27"/>
  <c r="O170" i="27"/>
  <c r="H170" i="27" s="1"/>
  <c r="J170" i="27"/>
  <c r="E170" i="27" s="1"/>
  <c r="I170" i="27"/>
  <c r="O169" i="27"/>
  <c r="I169" i="27" s="1"/>
  <c r="J169" i="27"/>
  <c r="O168" i="27"/>
  <c r="F168" i="27" s="1"/>
  <c r="J168" i="27"/>
  <c r="I168" i="27"/>
  <c r="O167" i="27"/>
  <c r="I167" i="27" s="1"/>
  <c r="H167" i="27"/>
  <c r="G167" i="27"/>
  <c r="O166" i="27"/>
  <c r="I166" i="27" s="1"/>
  <c r="J166" i="27"/>
  <c r="O165" i="27"/>
  <c r="J165" i="27"/>
  <c r="E165" i="27" s="1"/>
  <c r="O164" i="27"/>
  <c r="G164" i="27"/>
  <c r="J164" i="27"/>
  <c r="E164" i="27" s="1"/>
  <c r="O163" i="27"/>
  <c r="I163" i="27" s="1"/>
  <c r="J163" i="27"/>
  <c r="O162" i="27"/>
  <c r="I162" i="27" s="1"/>
  <c r="H162" i="27"/>
  <c r="J162" i="27"/>
  <c r="E162" i="27" s="1"/>
  <c r="O161" i="27"/>
  <c r="G161" i="27" s="1"/>
  <c r="J161" i="27"/>
  <c r="E161" i="27" s="1"/>
  <c r="O160" i="27"/>
  <c r="J160" i="27"/>
  <c r="O159" i="27"/>
  <c r="I159" i="27" s="1"/>
  <c r="H159" i="27"/>
  <c r="G159" i="27"/>
  <c r="J159" i="27"/>
  <c r="E159" i="27" s="1"/>
  <c r="O158" i="27"/>
  <c r="I158" i="27" s="1"/>
  <c r="H158" i="27"/>
  <c r="J158" i="27"/>
  <c r="E158" i="27" s="1"/>
  <c r="O157" i="27"/>
  <c r="G157" i="27"/>
  <c r="J157" i="27"/>
  <c r="E157" i="27" s="1"/>
  <c r="O156" i="27"/>
  <c r="J156" i="27"/>
  <c r="O155" i="27"/>
  <c r="I155" i="27" s="1"/>
  <c r="J155" i="27"/>
  <c r="S198" i="27"/>
  <c r="R198" i="27"/>
  <c r="Q198" i="27"/>
  <c r="P198" i="27"/>
  <c r="O154" i="27"/>
  <c r="I154" i="27" s="1"/>
  <c r="M198" i="27"/>
  <c r="J154" i="27"/>
  <c r="K198" i="27"/>
  <c r="O153" i="27"/>
  <c r="G153" i="27" s="1"/>
  <c r="J153" i="27"/>
  <c r="O152" i="27"/>
  <c r="J152" i="27"/>
  <c r="E152" i="27" s="1"/>
  <c r="O151" i="27"/>
  <c r="I151" i="27" s="1"/>
  <c r="J151" i="27"/>
  <c r="O150" i="27"/>
  <c r="I150" i="27" s="1"/>
  <c r="J150" i="27"/>
  <c r="O149" i="27"/>
  <c r="J149" i="27"/>
  <c r="O148" i="27"/>
  <c r="J148" i="27"/>
  <c r="O147" i="27"/>
  <c r="I147" i="27" s="1"/>
  <c r="H147" i="27"/>
  <c r="J147" i="27"/>
  <c r="O146" i="27"/>
  <c r="I146" i="27" s="1"/>
  <c r="H146" i="27"/>
  <c r="J146" i="27"/>
  <c r="E146" i="27" s="1"/>
  <c r="O145" i="27"/>
  <c r="J145" i="27"/>
  <c r="E145" i="27" s="1"/>
  <c r="O144" i="27"/>
  <c r="J144" i="27"/>
  <c r="O143" i="27"/>
  <c r="I143" i="27" s="1"/>
  <c r="G143" i="27"/>
  <c r="J143" i="27"/>
  <c r="E143" i="27" s="1"/>
  <c r="S197" i="27"/>
  <c r="R197" i="27"/>
  <c r="Q197" i="27"/>
  <c r="P197" i="27"/>
  <c r="O142" i="27"/>
  <c r="I142" i="27" s="1"/>
  <c r="N197" i="27"/>
  <c r="M197" i="27"/>
  <c r="H197" i="27" s="1"/>
  <c r="J142" i="27"/>
  <c r="E142" i="27" s="1"/>
  <c r="K197" i="27"/>
  <c r="O141" i="27"/>
  <c r="J141" i="27"/>
  <c r="E141" i="27" s="1"/>
  <c r="O140" i="27"/>
  <c r="J140" i="27"/>
  <c r="S193" i="27"/>
  <c r="Q193" i="27"/>
  <c r="P193" i="27"/>
  <c r="O139" i="27"/>
  <c r="N193" i="27"/>
  <c r="M193" i="27"/>
  <c r="G139" i="27"/>
  <c r="K193" i="27"/>
  <c r="I139" i="27"/>
  <c r="O138" i="27"/>
  <c r="I138" i="27" s="1"/>
  <c r="H138" i="27"/>
  <c r="J138" i="27"/>
  <c r="E138" i="27" s="1"/>
  <c r="O137" i="27"/>
  <c r="J137" i="27"/>
  <c r="O136" i="27"/>
  <c r="J136" i="27"/>
  <c r="O135" i="27"/>
  <c r="H135" i="27"/>
  <c r="I135" i="27"/>
  <c r="O134" i="27"/>
  <c r="I134" i="27" s="1"/>
  <c r="J134" i="27"/>
  <c r="O133" i="27"/>
  <c r="J133" i="27"/>
  <c r="E133" i="27" s="1"/>
  <c r="O132" i="27"/>
  <c r="J132" i="27"/>
  <c r="O131" i="27"/>
  <c r="H131" i="27" s="1"/>
  <c r="J131" i="27"/>
  <c r="O130" i="27"/>
  <c r="H130" i="27" s="1"/>
  <c r="J130" i="27"/>
  <c r="O129" i="27"/>
  <c r="J129" i="27"/>
  <c r="E129" i="27" s="1"/>
  <c r="F129" i="27"/>
  <c r="O128" i="27"/>
  <c r="H128" i="27" s="1"/>
  <c r="J128" i="27"/>
  <c r="I128" i="27"/>
  <c r="O127" i="27"/>
  <c r="I127" i="27" s="1"/>
  <c r="O126" i="27"/>
  <c r="F126" i="27" s="1"/>
  <c r="J126" i="27"/>
  <c r="O125" i="27"/>
  <c r="I125" i="27" s="1"/>
  <c r="J125" i="27"/>
  <c r="O124" i="27"/>
  <c r="H124" i="27" s="1"/>
  <c r="O123" i="27"/>
  <c r="I123" i="27" s="1"/>
  <c r="F123" i="27"/>
  <c r="O122" i="27"/>
  <c r="F122" i="27" s="1"/>
  <c r="J122" i="27"/>
  <c r="O121" i="27"/>
  <c r="H121" i="27" s="1"/>
  <c r="J121" i="27"/>
  <c r="E121" i="27" s="1"/>
  <c r="F121" i="27"/>
  <c r="O120" i="27"/>
  <c r="H120" i="27" s="1"/>
  <c r="I120" i="27"/>
  <c r="F120" i="27"/>
  <c r="S194" i="27"/>
  <c r="R194" i="27"/>
  <c r="Q194" i="27"/>
  <c r="P194" i="27"/>
  <c r="O119" i="27"/>
  <c r="H119" i="27" s="1"/>
  <c r="N194" i="27"/>
  <c r="M194" i="27"/>
  <c r="F119" i="27"/>
  <c r="I119" i="27"/>
  <c r="O118" i="27"/>
  <c r="F118" i="27"/>
  <c r="O117" i="27"/>
  <c r="H117" i="27" s="1"/>
  <c r="J117" i="27"/>
  <c r="F117" i="27"/>
  <c r="O116" i="27"/>
  <c r="H116" i="27" s="1"/>
  <c r="O115" i="27"/>
  <c r="H115" i="27" s="1"/>
  <c r="G115" i="27"/>
  <c r="F115" i="27"/>
  <c r="I115" i="27"/>
  <c r="S192" i="27"/>
  <c r="Q192" i="27"/>
  <c r="P192" i="27"/>
  <c r="O114" i="27"/>
  <c r="I114" i="27" s="1"/>
  <c r="M192" i="27"/>
  <c r="F114" i="27"/>
  <c r="O113" i="27"/>
  <c r="H113" i="27" s="1"/>
  <c r="J113" i="27"/>
  <c r="O112" i="27"/>
  <c r="H112" i="27" s="1"/>
  <c r="O111" i="27"/>
  <c r="H111" i="27" s="1"/>
  <c r="O110" i="27"/>
  <c r="I110" i="27" s="1"/>
  <c r="J110" i="27"/>
  <c r="F110" i="27"/>
  <c r="O109" i="27"/>
  <c r="I109" i="27" s="1"/>
  <c r="J109" i="27"/>
  <c r="E109" i="27" s="1"/>
  <c r="O108" i="27"/>
  <c r="H108" i="27" s="1"/>
  <c r="S187" i="27"/>
  <c r="Q187" i="27"/>
  <c r="O107" i="27"/>
  <c r="H107" i="27" s="1"/>
  <c r="N187" i="27"/>
  <c r="I187" i="27" s="1"/>
  <c r="M187" i="27"/>
  <c r="O106" i="27"/>
  <c r="I106" i="27" s="1"/>
  <c r="O105" i="27"/>
  <c r="J105" i="27"/>
  <c r="O104" i="27"/>
  <c r="H104" i="27" s="1"/>
  <c r="O103" i="27"/>
  <c r="H103" i="27" s="1"/>
  <c r="O102" i="27"/>
  <c r="I102" i="27" s="1"/>
  <c r="S186" i="27"/>
  <c r="R186" i="27"/>
  <c r="Q186" i="27"/>
  <c r="P186" i="27"/>
  <c r="M186" i="27"/>
  <c r="K186" i="27"/>
  <c r="O100" i="27"/>
  <c r="I100" i="27" s="1"/>
  <c r="J100" i="27"/>
  <c r="O99" i="27"/>
  <c r="F99" i="27" s="1"/>
  <c r="J99" i="27"/>
  <c r="O98" i="27"/>
  <c r="I98" i="27" s="1"/>
  <c r="O97" i="27"/>
  <c r="O96" i="27"/>
  <c r="I96" i="27" s="1"/>
  <c r="J96" i="27"/>
  <c r="H96" i="27"/>
  <c r="O95" i="27"/>
  <c r="F95" i="27" s="1"/>
  <c r="J95" i="27"/>
  <c r="O94" i="27"/>
  <c r="I94" i="27" s="1"/>
  <c r="O93" i="27"/>
  <c r="O92" i="27"/>
  <c r="H92" i="27" s="1"/>
  <c r="J92" i="27"/>
  <c r="E92" i="27" s="1"/>
  <c r="I92" i="27"/>
  <c r="O91" i="27"/>
  <c r="H91" i="27" s="1"/>
  <c r="F91" i="27"/>
  <c r="J91" i="27"/>
  <c r="O90" i="27"/>
  <c r="H90" i="27"/>
  <c r="I90" i="27"/>
  <c r="S185" i="27"/>
  <c r="R185" i="27"/>
  <c r="Q185" i="27"/>
  <c r="P185" i="27"/>
  <c r="N185" i="27"/>
  <c r="I185" i="27" s="1"/>
  <c r="M185" i="27"/>
  <c r="H185" i="27" s="1"/>
  <c r="K185" i="27"/>
  <c r="J89" i="27"/>
  <c r="O88" i="27"/>
  <c r="O87" i="27"/>
  <c r="H87" i="27" s="1"/>
  <c r="G87" i="27"/>
  <c r="J87" i="27"/>
  <c r="E87" i="27" s="1"/>
  <c r="O86" i="27"/>
  <c r="I86" i="27" s="1"/>
  <c r="O85" i="27"/>
  <c r="J85" i="27"/>
  <c r="O84" i="27"/>
  <c r="I84" i="27" s="1"/>
  <c r="F84" i="27"/>
  <c r="O83" i="27"/>
  <c r="J83" i="27"/>
  <c r="O82" i="27"/>
  <c r="H82" i="27"/>
  <c r="J82" i="27"/>
  <c r="O81" i="27"/>
  <c r="I81" i="27" s="1"/>
  <c r="J81" i="27"/>
  <c r="O80" i="27"/>
  <c r="H80" i="27"/>
  <c r="G80" i="27"/>
  <c r="O79" i="27"/>
  <c r="H79" i="27" s="1"/>
  <c r="J79" i="27"/>
  <c r="E79" i="27" s="1"/>
  <c r="F79" i="27"/>
  <c r="O78" i="27"/>
  <c r="H78" i="27" s="1"/>
  <c r="G78" i="27"/>
  <c r="I78" i="27"/>
  <c r="R188" i="27"/>
  <c r="Q188" i="27"/>
  <c r="P188" i="27"/>
  <c r="N188" i="27"/>
  <c r="O76" i="27"/>
  <c r="I76" i="27" s="1"/>
  <c r="H76" i="27"/>
  <c r="O75" i="27"/>
  <c r="J75" i="27"/>
  <c r="O74" i="27"/>
  <c r="J74" i="27"/>
  <c r="J73" i="27"/>
  <c r="O72" i="27"/>
  <c r="J72" i="27"/>
  <c r="F72" i="27"/>
  <c r="G72" i="27"/>
  <c r="O71" i="27"/>
  <c r="I71" i="27" s="1"/>
  <c r="J71" i="27"/>
  <c r="E71" i="27" s="1"/>
  <c r="O70" i="27"/>
  <c r="I70" i="27" s="1"/>
  <c r="O69" i="27"/>
  <c r="G69" i="27" s="1"/>
  <c r="J69" i="27"/>
  <c r="S183" i="27"/>
  <c r="R183" i="27"/>
  <c r="Q183" i="27"/>
  <c r="P183" i="27"/>
  <c r="N183" i="27"/>
  <c r="M183" i="27"/>
  <c r="H183" i="27" s="1"/>
  <c r="L183" i="27"/>
  <c r="K183" i="27"/>
  <c r="O67" i="27"/>
  <c r="I67" i="27" s="1"/>
  <c r="G67" i="27"/>
  <c r="O66" i="27"/>
  <c r="O64" i="27"/>
  <c r="J64" i="27"/>
  <c r="O63" i="27"/>
  <c r="I63" i="27" s="1"/>
  <c r="H63" i="27"/>
  <c r="G63" i="27"/>
  <c r="O62" i="27"/>
  <c r="F62" i="27" s="1"/>
  <c r="I62" i="27"/>
  <c r="O60" i="27"/>
  <c r="I60" i="27" s="1"/>
  <c r="J60" i="27"/>
  <c r="O59" i="27"/>
  <c r="H59" i="27"/>
  <c r="J59" i="27"/>
  <c r="J58" i="27"/>
  <c r="O57" i="27"/>
  <c r="H57" i="27" s="1"/>
  <c r="G57" i="27"/>
  <c r="I57" i="27"/>
  <c r="O56" i="27"/>
  <c r="H56" i="27" s="1"/>
  <c r="J56" i="27"/>
  <c r="O55" i="27"/>
  <c r="H55" i="27" s="1"/>
  <c r="F55" i="27"/>
  <c r="J55" i="27"/>
  <c r="O53" i="27"/>
  <c r="H53" i="27" s="1"/>
  <c r="O52" i="27"/>
  <c r="G52" i="27"/>
  <c r="O51" i="27"/>
  <c r="H51" i="27" s="1"/>
  <c r="J51" i="27"/>
  <c r="O50" i="27"/>
  <c r="I50" i="27" s="1"/>
  <c r="H50" i="27"/>
  <c r="O49" i="27"/>
  <c r="H49" i="27" s="1"/>
  <c r="O48" i="27"/>
  <c r="G48" i="27" s="1"/>
  <c r="J48" i="27"/>
  <c r="P190" i="27"/>
  <c r="O47" i="27"/>
  <c r="H47" i="27" s="1"/>
  <c r="N190" i="27"/>
  <c r="J47" i="27"/>
  <c r="E47" i="27" s="1"/>
  <c r="R4" i="27"/>
  <c r="O45" i="27"/>
  <c r="H45" i="27" s="1"/>
  <c r="O44" i="27"/>
  <c r="G44" i="27" s="1"/>
  <c r="O43" i="27"/>
  <c r="H43" i="27" s="1"/>
  <c r="N191" i="27"/>
  <c r="F43" i="27"/>
  <c r="J43" i="27"/>
  <c r="O42" i="27"/>
  <c r="I42" i="27" s="1"/>
  <c r="G42" i="27"/>
  <c r="O41" i="27"/>
  <c r="I41" i="27" s="1"/>
  <c r="H41" i="27"/>
  <c r="O39" i="27"/>
  <c r="H39" i="27" s="1"/>
  <c r="J39" i="27"/>
  <c r="O38" i="27"/>
  <c r="I38" i="27" s="1"/>
  <c r="J38" i="27"/>
  <c r="E38" i="27" s="1"/>
  <c r="O37" i="27"/>
  <c r="I37" i="27" s="1"/>
  <c r="O36" i="27"/>
  <c r="G36" i="27" s="1"/>
  <c r="J36" i="27"/>
  <c r="O35" i="27"/>
  <c r="G35" i="27" s="1"/>
  <c r="J35" i="27"/>
  <c r="S195" i="27"/>
  <c r="M195" i="27"/>
  <c r="O33" i="27"/>
  <c r="I33" i="27" s="1"/>
  <c r="G33" i="27"/>
  <c r="O31" i="27"/>
  <c r="J31" i="27"/>
  <c r="O29" i="27"/>
  <c r="I29" i="27" s="1"/>
  <c r="S189" i="27"/>
  <c r="R189" i="27"/>
  <c r="Q189" i="27"/>
  <c r="P189" i="27"/>
  <c r="M189" i="27"/>
  <c r="L189" i="27"/>
  <c r="G189" i="27" s="1"/>
  <c r="O27" i="27"/>
  <c r="J27" i="27"/>
  <c r="O25" i="27"/>
  <c r="I25" i="27" s="1"/>
  <c r="O24" i="27"/>
  <c r="G24" i="27" s="1"/>
  <c r="O23" i="27"/>
  <c r="H23" i="27" s="1"/>
  <c r="J23" i="27"/>
  <c r="J22" i="27"/>
  <c r="O21" i="27"/>
  <c r="J21" i="27"/>
  <c r="E21" i="27" s="1"/>
  <c r="O20" i="27"/>
  <c r="G20" i="27" s="1"/>
  <c r="F20" i="27"/>
  <c r="O19" i="27"/>
  <c r="I19" i="27" s="1"/>
  <c r="J19" i="27"/>
  <c r="E19" i="27" s="1"/>
  <c r="O18" i="27"/>
  <c r="I18" i="27" s="1"/>
  <c r="J18" i="27"/>
  <c r="O17" i="27"/>
  <c r="I17" i="27" s="1"/>
  <c r="J17" i="27"/>
  <c r="O16" i="27"/>
  <c r="H16" i="27"/>
  <c r="G16" i="27"/>
  <c r="O15" i="27"/>
  <c r="H15" i="27" s="1"/>
  <c r="I15" i="27"/>
  <c r="J15" i="27"/>
  <c r="E15" i="27" s="1"/>
  <c r="O14" i="27"/>
  <c r="I14" i="27" s="1"/>
  <c r="O13" i="27"/>
  <c r="I13" i="27" s="1"/>
  <c r="H13" i="27"/>
  <c r="J13" i="27"/>
  <c r="E13" i="27" s="1"/>
  <c r="O12" i="27"/>
  <c r="H12" i="27" s="1"/>
  <c r="G12" i="27"/>
  <c r="O11" i="27"/>
  <c r="J11" i="27"/>
  <c r="O10" i="27"/>
  <c r="H10" i="27" s="1"/>
  <c r="I10" i="27"/>
  <c r="G10" i="27"/>
  <c r="J10" i="27"/>
  <c r="E10" i="27" s="1"/>
  <c r="O9" i="27"/>
  <c r="I9" i="27"/>
  <c r="O8" i="27"/>
  <c r="H8" i="27" s="1"/>
  <c r="I8" i="27"/>
  <c r="G8" i="27"/>
  <c r="F8" i="27"/>
  <c r="O7" i="27"/>
  <c r="I7" i="27" s="1"/>
  <c r="O6" i="27"/>
  <c r="G6" i="27" s="1"/>
  <c r="S200" i="27"/>
  <c r="R200" i="27"/>
  <c r="Q200" i="27"/>
  <c r="M200" i="27"/>
  <c r="S4" i="27"/>
  <c r="Q4" i="27"/>
  <c r="M4" i="27"/>
  <c r="K5" i="4"/>
  <c r="L5" i="4"/>
  <c r="M5" i="4"/>
  <c r="N5" i="4"/>
  <c r="K6" i="4"/>
  <c r="L6" i="4"/>
  <c r="M6" i="4"/>
  <c r="N6" i="4"/>
  <c r="K7" i="4"/>
  <c r="L7" i="4"/>
  <c r="M7" i="4"/>
  <c r="N7" i="4"/>
  <c r="K8" i="4"/>
  <c r="L8" i="4"/>
  <c r="M8" i="4"/>
  <c r="N8" i="4"/>
  <c r="K9" i="4"/>
  <c r="L9" i="4"/>
  <c r="M9" i="4"/>
  <c r="N9" i="4"/>
  <c r="K10" i="4"/>
  <c r="L10" i="4"/>
  <c r="M10" i="4"/>
  <c r="N10" i="4"/>
  <c r="K11" i="4"/>
  <c r="L11" i="4"/>
  <c r="M11" i="4"/>
  <c r="N11" i="4"/>
  <c r="K12" i="4"/>
  <c r="L12" i="4"/>
  <c r="M12" i="4"/>
  <c r="N12" i="4"/>
  <c r="K13" i="4"/>
  <c r="L13" i="4"/>
  <c r="M13" i="4"/>
  <c r="N13" i="4"/>
  <c r="K14" i="4"/>
  <c r="L14" i="4"/>
  <c r="M14" i="4"/>
  <c r="N14" i="4"/>
  <c r="K15" i="4"/>
  <c r="L15" i="4"/>
  <c r="M15" i="4"/>
  <c r="N15" i="4"/>
  <c r="K16" i="4"/>
  <c r="L16" i="4"/>
  <c r="M16" i="4"/>
  <c r="N16" i="4"/>
  <c r="K17" i="4"/>
  <c r="L17" i="4"/>
  <c r="M17" i="4"/>
  <c r="N17" i="4"/>
  <c r="K18" i="4"/>
  <c r="L18" i="4"/>
  <c r="M18" i="4"/>
  <c r="N18" i="4"/>
  <c r="K19" i="4"/>
  <c r="L19" i="4"/>
  <c r="M19" i="4"/>
  <c r="N19" i="4"/>
  <c r="K20" i="4"/>
  <c r="L20" i="4"/>
  <c r="M20" i="4"/>
  <c r="N20" i="4"/>
  <c r="K21" i="4"/>
  <c r="L21" i="4"/>
  <c r="M21" i="4"/>
  <c r="N21" i="4"/>
  <c r="K22" i="4"/>
  <c r="L22" i="4"/>
  <c r="M22" i="4"/>
  <c r="N22" i="4"/>
  <c r="K23" i="4"/>
  <c r="L23" i="4"/>
  <c r="M23" i="4"/>
  <c r="N23" i="4"/>
  <c r="K24" i="4"/>
  <c r="L24" i="4"/>
  <c r="M24" i="4"/>
  <c r="N24" i="4"/>
  <c r="K25" i="4"/>
  <c r="L25" i="4"/>
  <c r="M25" i="4"/>
  <c r="N25" i="4"/>
  <c r="K26" i="4"/>
  <c r="L26" i="4"/>
  <c r="M26" i="4"/>
  <c r="N26" i="4"/>
  <c r="K27" i="4"/>
  <c r="L27" i="4"/>
  <c r="M27" i="4"/>
  <c r="N27" i="4"/>
  <c r="K28" i="4"/>
  <c r="L28" i="4"/>
  <c r="M28" i="4"/>
  <c r="N28" i="4"/>
  <c r="K29" i="4"/>
  <c r="L29" i="4"/>
  <c r="M29" i="4"/>
  <c r="N29" i="4"/>
  <c r="K30" i="4"/>
  <c r="L30" i="4"/>
  <c r="M30" i="4"/>
  <c r="N30" i="4"/>
  <c r="K31" i="4"/>
  <c r="L31" i="4"/>
  <c r="M31" i="4"/>
  <c r="N31" i="4"/>
  <c r="K32" i="4"/>
  <c r="L32" i="4"/>
  <c r="M32" i="4"/>
  <c r="N32" i="4"/>
  <c r="K33" i="4"/>
  <c r="L33" i="4"/>
  <c r="M33" i="4"/>
  <c r="N33" i="4"/>
  <c r="K34" i="4"/>
  <c r="L34" i="4"/>
  <c r="M34" i="4"/>
  <c r="N34" i="4"/>
  <c r="K35" i="4"/>
  <c r="L35" i="4"/>
  <c r="M35" i="4"/>
  <c r="N35" i="4"/>
  <c r="K36" i="4"/>
  <c r="L36" i="4"/>
  <c r="M36" i="4"/>
  <c r="N36" i="4"/>
  <c r="K37" i="4"/>
  <c r="L37" i="4"/>
  <c r="M37" i="4"/>
  <c r="N37" i="4"/>
  <c r="K38" i="4"/>
  <c r="L38" i="4"/>
  <c r="M38" i="4"/>
  <c r="N38" i="4"/>
  <c r="K39" i="4"/>
  <c r="L39" i="4"/>
  <c r="M39" i="4"/>
  <c r="N39" i="4"/>
  <c r="K40" i="4"/>
  <c r="L40" i="4"/>
  <c r="M40" i="4"/>
  <c r="N40" i="4"/>
  <c r="K41" i="4"/>
  <c r="L41" i="4"/>
  <c r="M41" i="4"/>
  <c r="N41" i="4"/>
  <c r="K42" i="4"/>
  <c r="L42" i="4"/>
  <c r="M42" i="4"/>
  <c r="N42" i="4"/>
  <c r="K43" i="4"/>
  <c r="L43" i="4"/>
  <c r="M43" i="4"/>
  <c r="N43" i="4"/>
  <c r="K44" i="4"/>
  <c r="L44" i="4"/>
  <c r="M44" i="4"/>
  <c r="N44" i="4"/>
  <c r="K45" i="4"/>
  <c r="L45" i="4"/>
  <c r="M45" i="4"/>
  <c r="N45" i="4"/>
  <c r="K46" i="4"/>
  <c r="L46" i="4"/>
  <c r="M46" i="4"/>
  <c r="N46" i="4"/>
  <c r="K47" i="4"/>
  <c r="L47" i="4"/>
  <c r="M47" i="4"/>
  <c r="N47" i="4"/>
  <c r="K48" i="4"/>
  <c r="L48" i="4"/>
  <c r="M48" i="4"/>
  <c r="N48" i="4"/>
  <c r="K49" i="4"/>
  <c r="L49" i="4"/>
  <c r="M49" i="4"/>
  <c r="N49" i="4"/>
  <c r="K50" i="4"/>
  <c r="L50" i="4"/>
  <c r="M50" i="4"/>
  <c r="N50" i="4"/>
  <c r="K51" i="4"/>
  <c r="L51" i="4"/>
  <c r="M51" i="4"/>
  <c r="N51" i="4"/>
  <c r="K52" i="4"/>
  <c r="L52" i="4"/>
  <c r="M52" i="4"/>
  <c r="N52" i="4"/>
  <c r="K53" i="4"/>
  <c r="L53" i="4"/>
  <c r="M53" i="4"/>
  <c r="N53" i="4"/>
  <c r="K54" i="4"/>
  <c r="L54" i="4"/>
  <c r="M54" i="4"/>
  <c r="N54" i="4"/>
  <c r="K55" i="4"/>
  <c r="L55" i="4"/>
  <c r="M55" i="4"/>
  <c r="N55" i="4"/>
  <c r="K56" i="4"/>
  <c r="L56" i="4"/>
  <c r="M56" i="4"/>
  <c r="N56" i="4"/>
  <c r="K57" i="4"/>
  <c r="L57" i="4"/>
  <c r="M57" i="4"/>
  <c r="N57" i="4"/>
  <c r="K58" i="4"/>
  <c r="L58" i="4"/>
  <c r="M58" i="4"/>
  <c r="N58" i="4"/>
  <c r="K59" i="4"/>
  <c r="L59" i="4"/>
  <c r="M59" i="4"/>
  <c r="N59" i="4"/>
  <c r="K60" i="4"/>
  <c r="L60" i="4"/>
  <c r="M60" i="4"/>
  <c r="N60" i="4"/>
  <c r="K61" i="4"/>
  <c r="L61" i="4"/>
  <c r="M61" i="4"/>
  <c r="N61" i="4"/>
  <c r="K62" i="4"/>
  <c r="L62" i="4"/>
  <c r="M62" i="4"/>
  <c r="N62" i="4"/>
  <c r="K63" i="4"/>
  <c r="L63" i="4"/>
  <c r="M63" i="4"/>
  <c r="N63" i="4"/>
  <c r="K64" i="4"/>
  <c r="L64" i="4"/>
  <c r="M64" i="4"/>
  <c r="N64" i="4"/>
  <c r="K65" i="4"/>
  <c r="L65" i="4"/>
  <c r="M65" i="4"/>
  <c r="N65" i="4"/>
  <c r="K66" i="4"/>
  <c r="L66" i="4"/>
  <c r="M66" i="4"/>
  <c r="N66" i="4"/>
  <c r="K67" i="4"/>
  <c r="L67" i="4"/>
  <c r="M67" i="4"/>
  <c r="N67" i="4"/>
  <c r="K68" i="4"/>
  <c r="L68" i="4"/>
  <c r="M68" i="4"/>
  <c r="N68" i="4"/>
  <c r="K69" i="4"/>
  <c r="L69" i="4"/>
  <c r="M69" i="4"/>
  <c r="N69" i="4"/>
  <c r="K70" i="4"/>
  <c r="L70" i="4"/>
  <c r="M70" i="4"/>
  <c r="N70" i="4"/>
  <c r="K71" i="4"/>
  <c r="L71" i="4"/>
  <c r="M71" i="4"/>
  <c r="N71" i="4"/>
  <c r="K72" i="4"/>
  <c r="L72" i="4"/>
  <c r="M72" i="4"/>
  <c r="N72" i="4"/>
  <c r="K73" i="4"/>
  <c r="L73" i="4"/>
  <c r="M73" i="4"/>
  <c r="N73" i="4"/>
  <c r="K74" i="4"/>
  <c r="L74" i="4"/>
  <c r="M74" i="4"/>
  <c r="N74" i="4"/>
  <c r="K75" i="4"/>
  <c r="L75" i="4"/>
  <c r="M75" i="4"/>
  <c r="N75" i="4"/>
  <c r="K76" i="4"/>
  <c r="L76" i="4"/>
  <c r="M76" i="4"/>
  <c r="N76" i="4"/>
  <c r="K77" i="4"/>
  <c r="L77" i="4"/>
  <c r="M77" i="4"/>
  <c r="N77" i="4"/>
  <c r="K78" i="4"/>
  <c r="L78" i="4"/>
  <c r="M78" i="4"/>
  <c r="N78" i="4"/>
  <c r="K79" i="4"/>
  <c r="L79" i="4"/>
  <c r="M79" i="4"/>
  <c r="N79" i="4"/>
  <c r="K80" i="4"/>
  <c r="L80" i="4"/>
  <c r="M80" i="4"/>
  <c r="N80" i="4"/>
  <c r="K81" i="4"/>
  <c r="L81" i="4"/>
  <c r="M81" i="4"/>
  <c r="N81" i="4"/>
  <c r="K82" i="4"/>
  <c r="L82" i="4"/>
  <c r="M82" i="4"/>
  <c r="N82" i="4"/>
  <c r="K83" i="4"/>
  <c r="L83" i="4"/>
  <c r="M83" i="4"/>
  <c r="N83" i="4"/>
  <c r="K84" i="4"/>
  <c r="L84" i="4"/>
  <c r="M84" i="4"/>
  <c r="N84" i="4"/>
  <c r="K85" i="4"/>
  <c r="L85" i="4"/>
  <c r="M85" i="4"/>
  <c r="N85" i="4"/>
  <c r="K86" i="4"/>
  <c r="L86" i="4"/>
  <c r="M86" i="4"/>
  <c r="N86" i="4"/>
  <c r="K87" i="4"/>
  <c r="L87" i="4"/>
  <c r="M87" i="4"/>
  <c r="N87" i="4"/>
  <c r="K88" i="4"/>
  <c r="L88" i="4"/>
  <c r="M88" i="4"/>
  <c r="N88" i="4"/>
  <c r="K89" i="4"/>
  <c r="L89" i="4"/>
  <c r="M89" i="4"/>
  <c r="N89" i="4"/>
  <c r="K90" i="4"/>
  <c r="L90" i="4"/>
  <c r="M90" i="4"/>
  <c r="N90" i="4"/>
  <c r="K91" i="4"/>
  <c r="L91" i="4"/>
  <c r="M91" i="4"/>
  <c r="N91" i="4"/>
  <c r="K92" i="4"/>
  <c r="L92" i="4"/>
  <c r="M92" i="4"/>
  <c r="N92" i="4"/>
  <c r="K93" i="4"/>
  <c r="L93" i="4"/>
  <c r="M93" i="4"/>
  <c r="N93" i="4"/>
  <c r="K94" i="4"/>
  <c r="L94" i="4"/>
  <c r="M94" i="4"/>
  <c r="N94" i="4"/>
  <c r="K95" i="4"/>
  <c r="L95" i="4"/>
  <c r="M95" i="4"/>
  <c r="N95" i="4"/>
  <c r="K96" i="4"/>
  <c r="L96" i="4"/>
  <c r="M96" i="4"/>
  <c r="N96" i="4"/>
  <c r="K97" i="4"/>
  <c r="L97" i="4"/>
  <c r="M97" i="4"/>
  <c r="N97" i="4"/>
  <c r="K98" i="4"/>
  <c r="L98" i="4"/>
  <c r="M98" i="4"/>
  <c r="N98" i="4"/>
  <c r="K99" i="4"/>
  <c r="L99" i="4"/>
  <c r="M99" i="4"/>
  <c r="N99" i="4"/>
  <c r="K100" i="4"/>
  <c r="L100" i="4"/>
  <c r="M100" i="4"/>
  <c r="N100" i="4"/>
  <c r="K101" i="4"/>
  <c r="L101" i="4"/>
  <c r="M101" i="4"/>
  <c r="N101" i="4"/>
  <c r="K102" i="4"/>
  <c r="L102" i="4"/>
  <c r="M102" i="4"/>
  <c r="N102" i="4"/>
  <c r="K103" i="4"/>
  <c r="L103" i="4"/>
  <c r="M103" i="4"/>
  <c r="N103" i="4"/>
  <c r="K104" i="4"/>
  <c r="L104" i="4"/>
  <c r="M104" i="4"/>
  <c r="N104" i="4"/>
  <c r="K105" i="4"/>
  <c r="L105" i="4"/>
  <c r="M105" i="4"/>
  <c r="N105" i="4"/>
  <c r="K106" i="4"/>
  <c r="L106" i="4"/>
  <c r="M106" i="4"/>
  <c r="N106" i="4"/>
  <c r="K107" i="4"/>
  <c r="L107" i="4"/>
  <c r="M107" i="4"/>
  <c r="N107" i="4"/>
  <c r="K108" i="4"/>
  <c r="L108" i="4"/>
  <c r="M108" i="4"/>
  <c r="N108" i="4"/>
  <c r="K109" i="4"/>
  <c r="L109" i="4"/>
  <c r="M109" i="4"/>
  <c r="N109" i="4"/>
  <c r="K110" i="4"/>
  <c r="L110" i="4"/>
  <c r="M110" i="4"/>
  <c r="N110" i="4"/>
  <c r="K111" i="4"/>
  <c r="L111" i="4"/>
  <c r="M111" i="4"/>
  <c r="N111" i="4"/>
  <c r="K112" i="4"/>
  <c r="L112" i="4"/>
  <c r="M112" i="4"/>
  <c r="N112" i="4"/>
  <c r="K113" i="4"/>
  <c r="L113" i="4"/>
  <c r="M113" i="4"/>
  <c r="N113" i="4"/>
  <c r="K114" i="4"/>
  <c r="L114" i="4"/>
  <c r="M114" i="4"/>
  <c r="N114" i="4"/>
  <c r="K115" i="4"/>
  <c r="L115" i="4"/>
  <c r="M115" i="4"/>
  <c r="N115" i="4"/>
  <c r="K116" i="4"/>
  <c r="L116" i="4"/>
  <c r="M116" i="4"/>
  <c r="N116" i="4"/>
  <c r="K117" i="4"/>
  <c r="L117" i="4"/>
  <c r="M117" i="4"/>
  <c r="N117" i="4"/>
  <c r="K118" i="4"/>
  <c r="L118" i="4"/>
  <c r="M118" i="4"/>
  <c r="N118" i="4"/>
  <c r="K119" i="4"/>
  <c r="L119" i="4"/>
  <c r="M119" i="4"/>
  <c r="N119" i="4"/>
  <c r="K120" i="4"/>
  <c r="L120" i="4"/>
  <c r="M120" i="4"/>
  <c r="N120" i="4"/>
  <c r="K121" i="4"/>
  <c r="L121" i="4"/>
  <c r="M121" i="4"/>
  <c r="N121" i="4"/>
  <c r="K122" i="4"/>
  <c r="L122" i="4"/>
  <c r="M122" i="4"/>
  <c r="N122" i="4"/>
  <c r="K123" i="4"/>
  <c r="L123" i="4"/>
  <c r="M123" i="4"/>
  <c r="N123" i="4"/>
  <c r="K124" i="4"/>
  <c r="L124" i="4"/>
  <c r="M124" i="4"/>
  <c r="N124" i="4"/>
  <c r="K125" i="4"/>
  <c r="L125" i="4"/>
  <c r="M125" i="4"/>
  <c r="N125" i="4"/>
  <c r="K126" i="4"/>
  <c r="L126" i="4"/>
  <c r="M126" i="4"/>
  <c r="N126" i="4"/>
  <c r="K127" i="4"/>
  <c r="L127" i="4"/>
  <c r="M127" i="4"/>
  <c r="N127" i="4"/>
  <c r="K128" i="4"/>
  <c r="L128" i="4"/>
  <c r="M128" i="4"/>
  <c r="N128" i="4"/>
  <c r="K129" i="4"/>
  <c r="L129" i="4"/>
  <c r="M129" i="4"/>
  <c r="N129" i="4"/>
  <c r="K130" i="4"/>
  <c r="L130" i="4"/>
  <c r="M130" i="4"/>
  <c r="N130" i="4"/>
  <c r="K131" i="4"/>
  <c r="L131" i="4"/>
  <c r="M131" i="4"/>
  <c r="N131" i="4"/>
  <c r="K132" i="4"/>
  <c r="L132" i="4"/>
  <c r="M132" i="4"/>
  <c r="N132" i="4"/>
  <c r="K133" i="4"/>
  <c r="L133" i="4"/>
  <c r="M133" i="4"/>
  <c r="N133" i="4"/>
  <c r="K134" i="4"/>
  <c r="L134" i="4"/>
  <c r="M134" i="4"/>
  <c r="N134" i="4"/>
  <c r="K135" i="4"/>
  <c r="L135" i="4"/>
  <c r="M135" i="4"/>
  <c r="N135" i="4"/>
  <c r="K136" i="4"/>
  <c r="L136" i="4"/>
  <c r="M136" i="4"/>
  <c r="N136" i="4"/>
  <c r="K137" i="4"/>
  <c r="L137" i="4"/>
  <c r="M137" i="4"/>
  <c r="N137" i="4"/>
  <c r="K138" i="4"/>
  <c r="L138" i="4"/>
  <c r="M138" i="4"/>
  <c r="N138" i="4"/>
  <c r="K139" i="4"/>
  <c r="L139" i="4"/>
  <c r="M139" i="4"/>
  <c r="N139" i="4"/>
  <c r="K140" i="4"/>
  <c r="L140" i="4"/>
  <c r="M140" i="4"/>
  <c r="N140" i="4"/>
  <c r="K141" i="4"/>
  <c r="L141" i="4"/>
  <c r="M141" i="4"/>
  <c r="N141" i="4"/>
  <c r="K142" i="4"/>
  <c r="L142" i="4"/>
  <c r="M142" i="4"/>
  <c r="N142" i="4"/>
  <c r="K143" i="4"/>
  <c r="L143" i="4"/>
  <c r="M143" i="4"/>
  <c r="N143" i="4"/>
  <c r="K144" i="4"/>
  <c r="L144" i="4"/>
  <c r="M144" i="4"/>
  <c r="N144" i="4"/>
  <c r="K145" i="4"/>
  <c r="L145" i="4"/>
  <c r="M145" i="4"/>
  <c r="N145" i="4"/>
  <c r="K146" i="4"/>
  <c r="L146" i="4"/>
  <c r="M146" i="4"/>
  <c r="N146" i="4"/>
  <c r="K147" i="4"/>
  <c r="L147" i="4"/>
  <c r="M147" i="4"/>
  <c r="N147" i="4"/>
  <c r="K148" i="4"/>
  <c r="L148" i="4"/>
  <c r="M148" i="4"/>
  <c r="N148" i="4"/>
  <c r="K149" i="4"/>
  <c r="L149" i="4"/>
  <c r="M149" i="4"/>
  <c r="N149" i="4"/>
  <c r="K150" i="4"/>
  <c r="L150" i="4"/>
  <c r="M150" i="4"/>
  <c r="N150" i="4"/>
  <c r="K151" i="4"/>
  <c r="L151" i="4"/>
  <c r="M151" i="4"/>
  <c r="N151" i="4"/>
  <c r="K152" i="4"/>
  <c r="L152" i="4"/>
  <c r="M152" i="4"/>
  <c r="N152" i="4"/>
  <c r="K153" i="4"/>
  <c r="L153" i="4"/>
  <c r="M153" i="4"/>
  <c r="N153" i="4"/>
  <c r="K154" i="4"/>
  <c r="L154" i="4"/>
  <c r="M154" i="4"/>
  <c r="N154" i="4"/>
  <c r="K155" i="4"/>
  <c r="L155" i="4"/>
  <c r="M155" i="4"/>
  <c r="N155" i="4"/>
  <c r="K156" i="4"/>
  <c r="L156" i="4"/>
  <c r="M156" i="4"/>
  <c r="N156" i="4"/>
  <c r="K157" i="4"/>
  <c r="L157" i="4"/>
  <c r="M157" i="4"/>
  <c r="N157" i="4"/>
  <c r="K158" i="4"/>
  <c r="L158" i="4"/>
  <c r="M158" i="4"/>
  <c r="N158" i="4"/>
  <c r="K159" i="4"/>
  <c r="L159" i="4"/>
  <c r="M159" i="4"/>
  <c r="N159" i="4"/>
  <c r="K160" i="4"/>
  <c r="L160" i="4"/>
  <c r="M160" i="4"/>
  <c r="N160" i="4"/>
  <c r="K161" i="4"/>
  <c r="L161" i="4"/>
  <c r="M161" i="4"/>
  <c r="N161" i="4"/>
  <c r="K162" i="4"/>
  <c r="L162" i="4"/>
  <c r="M162" i="4"/>
  <c r="N162" i="4"/>
  <c r="K163" i="4"/>
  <c r="L163" i="4"/>
  <c r="M163" i="4"/>
  <c r="N163" i="4"/>
  <c r="K164" i="4"/>
  <c r="L164" i="4"/>
  <c r="M164" i="4"/>
  <c r="N164" i="4"/>
  <c r="K165" i="4"/>
  <c r="L165" i="4"/>
  <c r="M165" i="4"/>
  <c r="N165" i="4"/>
  <c r="K166" i="4"/>
  <c r="L166" i="4"/>
  <c r="M166" i="4"/>
  <c r="N166" i="4"/>
  <c r="K167" i="4"/>
  <c r="L167" i="4"/>
  <c r="M167" i="4"/>
  <c r="N167" i="4"/>
  <c r="K168" i="4"/>
  <c r="L168" i="4"/>
  <c r="M168" i="4"/>
  <c r="N168" i="4"/>
  <c r="K169" i="4"/>
  <c r="L169" i="4"/>
  <c r="M169" i="4"/>
  <c r="N169" i="4"/>
  <c r="K170" i="4"/>
  <c r="L170" i="4"/>
  <c r="M170" i="4"/>
  <c r="N170" i="4"/>
  <c r="K171" i="4"/>
  <c r="L171" i="4"/>
  <c r="M171" i="4"/>
  <c r="N171" i="4"/>
  <c r="K172" i="4"/>
  <c r="L172" i="4"/>
  <c r="M172" i="4"/>
  <c r="N172" i="4"/>
  <c r="K173" i="4"/>
  <c r="L173" i="4"/>
  <c r="M173" i="4"/>
  <c r="N173" i="4"/>
  <c r="K174" i="4"/>
  <c r="L174" i="4"/>
  <c r="M174" i="4"/>
  <c r="N174" i="4"/>
  <c r="K175" i="4"/>
  <c r="L175" i="4"/>
  <c r="M175" i="4"/>
  <c r="N175" i="4"/>
  <c r="K176" i="4"/>
  <c r="L176" i="4"/>
  <c r="M176" i="4"/>
  <c r="N176" i="4"/>
  <c r="K177" i="4"/>
  <c r="L177" i="4"/>
  <c r="M177" i="4"/>
  <c r="N177" i="4"/>
  <c r="K178" i="4"/>
  <c r="L178" i="4"/>
  <c r="M178" i="4"/>
  <c r="N178" i="4"/>
  <c r="K179" i="4"/>
  <c r="L179" i="4"/>
  <c r="M179" i="4"/>
  <c r="N179" i="4"/>
  <c r="K180" i="4"/>
  <c r="L180" i="4"/>
  <c r="M180" i="4"/>
  <c r="N180" i="4"/>
  <c r="K181" i="4"/>
  <c r="L181" i="4"/>
  <c r="M181" i="4"/>
  <c r="N181" i="4"/>
  <c r="P5" i="4"/>
  <c r="Q5" i="4"/>
  <c r="R5" i="4"/>
  <c r="S5" i="4"/>
  <c r="P6" i="4"/>
  <c r="Q6" i="4"/>
  <c r="R6" i="4"/>
  <c r="S6" i="4"/>
  <c r="P7" i="4"/>
  <c r="Q7" i="4"/>
  <c r="R7" i="4"/>
  <c r="S7" i="4"/>
  <c r="P8" i="4"/>
  <c r="Q8" i="4"/>
  <c r="R8" i="4"/>
  <c r="S8" i="4"/>
  <c r="P9" i="4"/>
  <c r="Q9" i="4"/>
  <c r="R9" i="4"/>
  <c r="S9" i="4"/>
  <c r="P10" i="4"/>
  <c r="Q10" i="4"/>
  <c r="R10" i="4"/>
  <c r="S10" i="4"/>
  <c r="P11" i="4"/>
  <c r="Q11" i="4"/>
  <c r="R11" i="4"/>
  <c r="S11" i="4"/>
  <c r="P12" i="4"/>
  <c r="Q12" i="4"/>
  <c r="R12" i="4"/>
  <c r="S12" i="4"/>
  <c r="P13" i="4"/>
  <c r="Q13" i="4"/>
  <c r="R13" i="4"/>
  <c r="S13" i="4"/>
  <c r="P14" i="4"/>
  <c r="Q14" i="4"/>
  <c r="R14" i="4"/>
  <c r="S14" i="4"/>
  <c r="P15" i="4"/>
  <c r="Q15" i="4"/>
  <c r="R15" i="4"/>
  <c r="S15" i="4"/>
  <c r="P16" i="4"/>
  <c r="Q16" i="4"/>
  <c r="R16" i="4"/>
  <c r="S16" i="4"/>
  <c r="P17" i="4"/>
  <c r="Q17" i="4"/>
  <c r="R17" i="4"/>
  <c r="S17" i="4"/>
  <c r="P18" i="4"/>
  <c r="Q18" i="4"/>
  <c r="R18" i="4"/>
  <c r="S18" i="4"/>
  <c r="P19" i="4"/>
  <c r="Q19" i="4"/>
  <c r="R19" i="4"/>
  <c r="S19" i="4"/>
  <c r="P20" i="4"/>
  <c r="Q20" i="4"/>
  <c r="R20" i="4"/>
  <c r="S20" i="4"/>
  <c r="P21" i="4"/>
  <c r="Q21" i="4"/>
  <c r="R21" i="4"/>
  <c r="S21" i="4"/>
  <c r="P22" i="4"/>
  <c r="Q22" i="4"/>
  <c r="R22" i="4"/>
  <c r="S22" i="4"/>
  <c r="P23" i="4"/>
  <c r="Q23" i="4"/>
  <c r="R23" i="4"/>
  <c r="S23" i="4"/>
  <c r="P24" i="4"/>
  <c r="Q24" i="4"/>
  <c r="R24" i="4"/>
  <c r="S24" i="4"/>
  <c r="P25" i="4"/>
  <c r="Q25" i="4"/>
  <c r="R25" i="4"/>
  <c r="S25" i="4"/>
  <c r="P26" i="4"/>
  <c r="Q26" i="4"/>
  <c r="R26" i="4"/>
  <c r="S26" i="4"/>
  <c r="P27" i="4"/>
  <c r="Q27" i="4"/>
  <c r="R27" i="4"/>
  <c r="S27" i="4"/>
  <c r="P28" i="4"/>
  <c r="Q28" i="4"/>
  <c r="R28" i="4"/>
  <c r="S28" i="4"/>
  <c r="P29" i="4"/>
  <c r="Q29" i="4"/>
  <c r="R29" i="4"/>
  <c r="S29" i="4"/>
  <c r="P30" i="4"/>
  <c r="Q30" i="4"/>
  <c r="R30" i="4"/>
  <c r="S30" i="4"/>
  <c r="P31" i="4"/>
  <c r="Q31" i="4"/>
  <c r="R31" i="4"/>
  <c r="S31" i="4"/>
  <c r="P32" i="4"/>
  <c r="Q32" i="4"/>
  <c r="R32" i="4"/>
  <c r="S32" i="4"/>
  <c r="P33" i="4"/>
  <c r="Q33" i="4"/>
  <c r="R33" i="4"/>
  <c r="S33" i="4"/>
  <c r="P34" i="4"/>
  <c r="Q34" i="4"/>
  <c r="R34" i="4"/>
  <c r="S34" i="4"/>
  <c r="P35" i="4"/>
  <c r="Q35" i="4"/>
  <c r="R35" i="4"/>
  <c r="S35" i="4"/>
  <c r="P36" i="4"/>
  <c r="Q36" i="4"/>
  <c r="R36" i="4"/>
  <c r="S36" i="4"/>
  <c r="P37" i="4"/>
  <c r="Q37" i="4"/>
  <c r="R37" i="4"/>
  <c r="S37" i="4"/>
  <c r="P38" i="4"/>
  <c r="Q38" i="4"/>
  <c r="R38" i="4"/>
  <c r="S38" i="4"/>
  <c r="P39" i="4"/>
  <c r="Q39" i="4"/>
  <c r="R39" i="4"/>
  <c r="S39" i="4"/>
  <c r="P40" i="4"/>
  <c r="Q40" i="4"/>
  <c r="R40" i="4"/>
  <c r="S40" i="4"/>
  <c r="P41" i="4"/>
  <c r="Q41" i="4"/>
  <c r="R41" i="4"/>
  <c r="S41" i="4"/>
  <c r="P42" i="4"/>
  <c r="Q42" i="4"/>
  <c r="R42" i="4"/>
  <c r="S42" i="4"/>
  <c r="P43" i="4"/>
  <c r="Q43" i="4"/>
  <c r="R43" i="4"/>
  <c r="S43" i="4"/>
  <c r="P44" i="4"/>
  <c r="Q44" i="4"/>
  <c r="R44" i="4"/>
  <c r="S44" i="4"/>
  <c r="P45" i="4"/>
  <c r="Q45" i="4"/>
  <c r="R45" i="4"/>
  <c r="S45" i="4"/>
  <c r="P46" i="4"/>
  <c r="Q46" i="4"/>
  <c r="R46" i="4"/>
  <c r="S46" i="4"/>
  <c r="P47" i="4"/>
  <c r="Q47" i="4"/>
  <c r="R47" i="4"/>
  <c r="S47" i="4"/>
  <c r="P48" i="4"/>
  <c r="Q48" i="4"/>
  <c r="R48" i="4"/>
  <c r="S48" i="4"/>
  <c r="P49" i="4"/>
  <c r="Q49" i="4"/>
  <c r="R49" i="4"/>
  <c r="S49" i="4"/>
  <c r="P50" i="4"/>
  <c r="Q50" i="4"/>
  <c r="R50" i="4"/>
  <c r="S50" i="4"/>
  <c r="P51" i="4"/>
  <c r="Q51" i="4"/>
  <c r="R51" i="4"/>
  <c r="S51" i="4"/>
  <c r="P52" i="4"/>
  <c r="Q52" i="4"/>
  <c r="R52" i="4"/>
  <c r="S52" i="4"/>
  <c r="P53" i="4"/>
  <c r="Q53" i="4"/>
  <c r="R53" i="4"/>
  <c r="S53" i="4"/>
  <c r="P54" i="4"/>
  <c r="Q54" i="4"/>
  <c r="R54" i="4"/>
  <c r="S54" i="4"/>
  <c r="P55" i="4"/>
  <c r="Q55" i="4"/>
  <c r="R55" i="4"/>
  <c r="S55" i="4"/>
  <c r="P56" i="4"/>
  <c r="Q56" i="4"/>
  <c r="R56" i="4"/>
  <c r="S56" i="4"/>
  <c r="P57" i="4"/>
  <c r="Q57" i="4"/>
  <c r="R57" i="4"/>
  <c r="S57" i="4"/>
  <c r="P58" i="4"/>
  <c r="Q58" i="4"/>
  <c r="R58" i="4"/>
  <c r="S58" i="4"/>
  <c r="P59" i="4"/>
  <c r="Q59" i="4"/>
  <c r="R59" i="4"/>
  <c r="S59" i="4"/>
  <c r="P60" i="4"/>
  <c r="Q60" i="4"/>
  <c r="R60" i="4"/>
  <c r="S60" i="4"/>
  <c r="P61" i="4"/>
  <c r="Q61" i="4"/>
  <c r="R61" i="4"/>
  <c r="S61" i="4"/>
  <c r="P62" i="4"/>
  <c r="Q62" i="4"/>
  <c r="R62" i="4"/>
  <c r="S62" i="4"/>
  <c r="P63" i="4"/>
  <c r="Q63" i="4"/>
  <c r="R63" i="4"/>
  <c r="S63" i="4"/>
  <c r="P64" i="4"/>
  <c r="Q64" i="4"/>
  <c r="R64" i="4"/>
  <c r="S64" i="4"/>
  <c r="P65" i="4"/>
  <c r="Q65" i="4"/>
  <c r="R65" i="4"/>
  <c r="S65" i="4"/>
  <c r="P66" i="4"/>
  <c r="Q66" i="4"/>
  <c r="R66" i="4"/>
  <c r="S66" i="4"/>
  <c r="P67" i="4"/>
  <c r="Q67" i="4"/>
  <c r="R67" i="4"/>
  <c r="S67" i="4"/>
  <c r="P68" i="4"/>
  <c r="Q68" i="4"/>
  <c r="R68" i="4"/>
  <c r="S68" i="4"/>
  <c r="P69" i="4"/>
  <c r="Q69" i="4"/>
  <c r="R69" i="4"/>
  <c r="S69" i="4"/>
  <c r="P70" i="4"/>
  <c r="Q70" i="4"/>
  <c r="R70" i="4"/>
  <c r="S70" i="4"/>
  <c r="P71" i="4"/>
  <c r="Q71" i="4"/>
  <c r="R71" i="4"/>
  <c r="S71" i="4"/>
  <c r="P72" i="4"/>
  <c r="Q72" i="4"/>
  <c r="R72" i="4"/>
  <c r="S72" i="4"/>
  <c r="P73" i="4"/>
  <c r="Q73" i="4"/>
  <c r="R73" i="4"/>
  <c r="S73" i="4"/>
  <c r="P74" i="4"/>
  <c r="Q74" i="4"/>
  <c r="R74" i="4"/>
  <c r="S74" i="4"/>
  <c r="P75" i="4"/>
  <c r="Q75" i="4"/>
  <c r="R75" i="4"/>
  <c r="S75" i="4"/>
  <c r="P76" i="4"/>
  <c r="Q76" i="4"/>
  <c r="R76" i="4"/>
  <c r="S76" i="4"/>
  <c r="P77" i="4"/>
  <c r="Q77" i="4"/>
  <c r="R77" i="4"/>
  <c r="S77" i="4"/>
  <c r="P78" i="4"/>
  <c r="Q78" i="4"/>
  <c r="R78" i="4"/>
  <c r="S78" i="4"/>
  <c r="P79" i="4"/>
  <c r="Q79" i="4"/>
  <c r="R79" i="4"/>
  <c r="S79" i="4"/>
  <c r="P80" i="4"/>
  <c r="Q80" i="4"/>
  <c r="R80" i="4"/>
  <c r="S80" i="4"/>
  <c r="P81" i="4"/>
  <c r="Q81" i="4"/>
  <c r="R81" i="4"/>
  <c r="S81" i="4"/>
  <c r="P82" i="4"/>
  <c r="Q82" i="4"/>
  <c r="R82" i="4"/>
  <c r="S82" i="4"/>
  <c r="P83" i="4"/>
  <c r="Q83" i="4"/>
  <c r="R83" i="4"/>
  <c r="S83" i="4"/>
  <c r="P84" i="4"/>
  <c r="Q84" i="4"/>
  <c r="R84" i="4"/>
  <c r="S84" i="4"/>
  <c r="P85" i="4"/>
  <c r="Q85" i="4"/>
  <c r="R85" i="4"/>
  <c r="S85" i="4"/>
  <c r="P86" i="4"/>
  <c r="Q86" i="4"/>
  <c r="R86" i="4"/>
  <c r="S86" i="4"/>
  <c r="P87" i="4"/>
  <c r="Q87" i="4"/>
  <c r="R87" i="4"/>
  <c r="S87" i="4"/>
  <c r="P88" i="4"/>
  <c r="Q88" i="4"/>
  <c r="R88" i="4"/>
  <c r="S88" i="4"/>
  <c r="P89" i="4"/>
  <c r="Q89" i="4"/>
  <c r="R89" i="4"/>
  <c r="S89" i="4"/>
  <c r="P90" i="4"/>
  <c r="Q90" i="4"/>
  <c r="R90" i="4"/>
  <c r="S90" i="4"/>
  <c r="P91" i="4"/>
  <c r="Q91" i="4"/>
  <c r="R91" i="4"/>
  <c r="S91" i="4"/>
  <c r="P92" i="4"/>
  <c r="Q92" i="4"/>
  <c r="R92" i="4"/>
  <c r="S92" i="4"/>
  <c r="P93" i="4"/>
  <c r="Q93" i="4"/>
  <c r="R93" i="4"/>
  <c r="S93" i="4"/>
  <c r="P94" i="4"/>
  <c r="Q94" i="4"/>
  <c r="R94" i="4"/>
  <c r="S94" i="4"/>
  <c r="P95" i="4"/>
  <c r="Q95" i="4"/>
  <c r="R95" i="4"/>
  <c r="S95" i="4"/>
  <c r="P96" i="4"/>
  <c r="Q96" i="4"/>
  <c r="R96" i="4"/>
  <c r="S96" i="4"/>
  <c r="P97" i="4"/>
  <c r="Q97" i="4"/>
  <c r="R97" i="4"/>
  <c r="S97" i="4"/>
  <c r="P98" i="4"/>
  <c r="Q98" i="4"/>
  <c r="R98" i="4"/>
  <c r="S98" i="4"/>
  <c r="P99" i="4"/>
  <c r="Q99" i="4"/>
  <c r="R99" i="4"/>
  <c r="S99" i="4"/>
  <c r="P100" i="4"/>
  <c r="Q100" i="4"/>
  <c r="R100" i="4"/>
  <c r="S100" i="4"/>
  <c r="P101" i="4"/>
  <c r="Q101" i="4"/>
  <c r="R101" i="4"/>
  <c r="S101" i="4"/>
  <c r="P102" i="4"/>
  <c r="Q102" i="4"/>
  <c r="R102" i="4"/>
  <c r="S102" i="4"/>
  <c r="P103" i="4"/>
  <c r="Q103" i="4"/>
  <c r="R103" i="4"/>
  <c r="S103" i="4"/>
  <c r="P104" i="4"/>
  <c r="Q104" i="4"/>
  <c r="R104" i="4"/>
  <c r="S104" i="4"/>
  <c r="P105" i="4"/>
  <c r="Q105" i="4"/>
  <c r="R105" i="4"/>
  <c r="S105" i="4"/>
  <c r="P106" i="4"/>
  <c r="Q106" i="4"/>
  <c r="R106" i="4"/>
  <c r="S106" i="4"/>
  <c r="P107" i="4"/>
  <c r="Q107" i="4"/>
  <c r="R107" i="4"/>
  <c r="S107" i="4"/>
  <c r="P108" i="4"/>
  <c r="Q108" i="4"/>
  <c r="R108" i="4"/>
  <c r="S108" i="4"/>
  <c r="P109" i="4"/>
  <c r="Q109" i="4"/>
  <c r="R109" i="4"/>
  <c r="S109" i="4"/>
  <c r="P110" i="4"/>
  <c r="Q110" i="4"/>
  <c r="R110" i="4"/>
  <c r="S110" i="4"/>
  <c r="P111" i="4"/>
  <c r="Q111" i="4"/>
  <c r="R111" i="4"/>
  <c r="S111" i="4"/>
  <c r="P112" i="4"/>
  <c r="Q112" i="4"/>
  <c r="R112" i="4"/>
  <c r="S112" i="4"/>
  <c r="P113" i="4"/>
  <c r="Q113" i="4"/>
  <c r="R113" i="4"/>
  <c r="S113" i="4"/>
  <c r="P114" i="4"/>
  <c r="Q114" i="4"/>
  <c r="R114" i="4"/>
  <c r="S114" i="4"/>
  <c r="P115" i="4"/>
  <c r="Q115" i="4"/>
  <c r="R115" i="4"/>
  <c r="S115" i="4"/>
  <c r="P116" i="4"/>
  <c r="Q116" i="4"/>
  <c r="R116" i="4"/>
  <c r="S116" i="4"/>
  <c r="P117" i="4"/>
  <c r="Q117" i="4"/>
  <c r="R117" i="4"/>
  <c r="S117" i="4"/>
  <c r="P118" i="4"/>
  <c r="Q118" i="4"/>
  <c r="R118" i="4"/>
  <c r="S118" i="4"/>
  <c r="P119" i="4"/>
  <c r="Q119" i="4"/>
  <c r="R119" i="4"/>
  <c r="S119" i="4"/>
  <c r="P120" i="4"/>
  <c r="Q120" i="4"/>
  <c r="R120" i="4"/>
  <c r="S120" i="4"/>
  <c r="P121" i="4"/>
  <c r="Q121" i="4"/>
  <c r="R121" i="4"/>
  <c r="S121" i="4"/>
  <c r="P122" i="4"/>
  <c r="Q122" i="4"/>
  <c r="R122" i="4"/>
  <c r="S122" i="4"/>
  <c r="P123" i="4"/>
  <c r="Q123" i="4"/>
  <c r="R123" i="4"/>
  <c r="S123" i="4"/>
  <c r="P124" i="4"/>
  <c r="Q124" i="4"/>
  <c r="R124" i="4"/>
  <c r="S124" i="4"/>
  <c r="P125" i="4"/>
  <c r="Q125" i="4"/>
  <c r="R125" i="4"/>
  <c r="S125" i="4"/>
  <c r="P126" i="4"/>
  <c r="Q126" i="4"/>
  <c r="R126" i="4"/>
  <c r="S126" i="4"/>
  <c r="P127" i="4"/>
  <c r="Q127" i="4"/>
  <c r="R127" i="4"/>
  <c r="S127" i="4"/>
  <c r="P128" i="4"/>
  <c r="Q128" i="4"/>
  <c r="R128" i="4"/>
  <c r="S128" i="4"/>
  <c r="P129" i="4"/>
  <c r="Q129" i="4"/>
  <c r="R129" i="4"/>
  <c r="S129" i="4"/>
  <c r="P130" i="4"/>
  <c r="Q130" i="4"/>
  <c r="R130" i="4"/>
  <c r="S130" i="4"/>
  <c r="P131" i="4"/>
  <c r="Q131" i="4"/>
  <c r="R131" i="4"/>
  <c r="S131" i="4"/>
  <c r="P132" i="4"/>
  <c r="Q132" i="4"/>
  <c r="R132" i="4"/>
  <c r="S132" i="4"/>
  <c r="P133" i="4"/>
  <c r="Q133" i="4"/>
  <c r="R133" i="4"/>
  <c r="S133" i="4"/>
  <c r="P134" i="4"/>
  <c r="Q134" i="4"/>
  <c r="R134" i="4"/>
  <c r="S134" i="4"/>
  <c r="P135" i="4"/>
  <c r="Q135" i="4"/>
  <c r="R135" i="4"/>
  <c r="S135" i="4"/>
  <c r="P136" i="4"/>
  <c r="Q136" i="4"/>
  <c r="R136" i="4"/>
  <c r="S136" i="4"/>
  <c r="P137" i="4"/>
  <c r="Q137" i="4"/>
  <c r="R137" i="4"/>
  <c r="S137" i="4"/>
  <c r="P138" i="4"/>
  <c r="Q138" i="4"/>
  <c r="R138" i="4"/>
  <c r="S138" i="4"/>
  <c r="P139" i="4"/>
  <c r="Q139" i="4"/>
  <c r="R139" i="4"/>
  <c r="S139" i="4"/>
  <c r="P140" i="4"/>
  <c r="Q140" i="4"/>
  <c r="R140" i="4"/>
  <c r="S140" i="4"/>
  <c r="P141" i="4"/>
  <c r="Q141" i="4"/>
  <c r="R141" i="4"/>
  <c r="S141" i="4"/>
  <c r="P142" i="4"/>
  <c r="Q142" i="4"/>
  <c r="R142" i="4"/>
  <c r="S142" i="4"/>
  <c r="P143" i="4"/>
  <c r="Q143" i="4"/>
  <c r="R143" i="4"/>
  <c r="S143" i="4"/>
  <c r="P144" i="4"/>
  <c r="Q144" i="4"/>
  <c r="R144" i="4"/>
  <c r="S144" i="4"/>
  <c r="P145" i="4"/>
  <c r="Q145" i="4"/>
  <c r="R145" i="4"/>
  <c r="S145" i="4"/>
  <c r="P146" i="4"/>
  <c r="Q146" i="4"/>
  <c r="R146" i="4"/>
  <c r="S146" i="4"/>
  <c r="P147" i="4"/>
  <c r="Q147" i="4"/>
  <c r="R147" i="4"/>
  <c r="S147" i="4"/>
  <c r="P148" i="4"/>
  <c r="Q148" i="4"/>
  <c r="R148" i="4"/>
  <c r="S148" i="4"/>
  <c r="P149" i="4"/>
  <c r="Q149" i="4"/>
  <c r="R149" i="4"/>
  <c r="S149" i="4"/>
  <c r="P150" i="4"/>
  <c r="Q150" i="4"/>
  <c r="R150" i="4"/>
  <c r="S150" i="4"/>
  <c r="P151" i="4"/>
  <c r="Q151" i="4"/>
  <c r="R151" i="4"/>
  <c r="S151" i="4"/>
  <c r="P152" i="4"/>
  <c r="Q152" i="4"/>
  <c r="R152" i="4"/>
  <c r="S152" i="4"/>
  <c r="P153" i="4"/>
  <c r="Q153" i="4"/>
  <c r="R153" i="4"/>
  <c r="S153" i="4"/>
  <c r="P154" i="4"/>
  <c r="Q154" i="4"/>
  <c r="R154" i="4"/>
  <c r="S154" i="4"/>
  <c r="P155" i="4"/>
  <c r="Q155" i="4"/>
  <c r="R155" i="4"/>
  <c r="S155" i="4"/>
  <c r="P156" i="4"/>
  <c r="Q156" i="4"/>
  <c r="R156" i="4"/>
  <c r="S156" i="4"/>
  <c r="P157" i="4"/>
  <c r="Q157" i="4"/>
  <c r="R157" i="4"/>
  <c r="S157" i="4"/>
  <c r="P158" i="4"/>
  <c r="Q158" i="4"/>
  <c r="R158" i="4"/>
  <c r="S158" i="4"/>
  <c r="P159" i="4"/>
  <c r="Q159" i="4"/>
  <c r="R159" i="4"/>
  <c r="S159" i="4"/>
  <c r="P160" i="4"/>
  <c r="Q160" i="4"/>
  <c r="R160" i="4"/>
  <c r="S160" i="4"/>
  <c r="P161" i="4"/>
  <c r="Q161" i="4"/>
  <c r="R161" i="4"/>
  <c r="S161" i="4"/>
  <c r="P162" i="4"/>
  <c r="Q162" i="4"/>
  <c r="R162" i="4"/>
  <c r="S162" i="4"/>
  <c r="P163" i="4"/>
  <c r="Q163" i="4"/>
  <c r="R163" i="4"/>
  <c r="S163" i="4"/>
  <c r="P164" i="4"/>
  <c r="Q164" i="4"/>
  <c r="R164" i="4"/>
  <c r="S164" i="4"/>
  <c r="P165" i="4"/>
  <c r="Q165" i="4"/>
  <c r="R165" i="4"/>
  <c r="S165" i="4"/>
  <c r="P166" i="4"/>
  <c r="Q166" i="4"/>
  <c r="R166" i="4"/>
  <c r="S166" i="4"/>
  <c r="P167" i="4"/>
  <c r="Q167" i="4"/>
  <c r="R167" i="4"/>
  <c r="S167" i="4"/>
  <c r="P168" i="4"/>
  <c r="Q168" i="4"/>
  <c r="R168" i="4"/>
  <c r="S168" i="4"/>
  <c r="P169" i="4"/>
  <c r="Q169" i="4"/>
  <c r="R169" i="4"/>
  <c r="S169" i="4"/>
  <c r="P170" i="4"/>
  <c r="Q170" i="4"/>
  <c r="R170" i="4"/>
  <c r="S170" i="4"/>
  <c r="P171" i="4"/>
  <c r="Q171" i="4"/>
  <c r="R171" i="4"/>
  <c r="S171" i="4"/>
  <c r="P172" i="4"/>
  <c r="Q172" i="4"/>
  <c r="R172" i="4"/>
  <c r="S172" i="4"/>
  <c r="P173" i="4"/>
  <c r="Q173" i="4"/>
  <c r="R173" i="4"/>
  <c r="S173" i="4"/>
  <c r="P174" i="4"/>
  <c r="Q174" i="4"/>
  <c r="R174" i="4"/>
  <c r="S174" i="4"/>
  <c r="P175" i="4"/>
  <c r="Q175" i="4"/>
  <c r="R175" i="4"/>
  <c r="S175" i="4"/>
  <c r="P176" i="4"/>
  <c r="Q176" i="4"/>
  <c r="R176" i="4"/>
  <c r="S176" i="4"/>
  <c r="P177" i="4"/>
  <c r="Q177" i="4"/>
  <c r="R177" i="4"/>
  <c r="S177" i="4"/>
  <c r="P178" i="4"/>
  <c r="Q178" i="4"/>
  <c r="R178" i="4"/>
  <c r="S178" i="4"/>
  <c r="P179" i="4"/>
  <c r="Q179" i="4"/>
  <c r="R179" i="4"/>
  <c r="S179" i="4"/>
  <c r="P180" i="4"/>
  <c r="Q180" i="4"/>
  <c r="R180" i="4"/>
  <c r="S180" i="4"/>
  <c r="P181" i="4"/>
  <c r="Q181" i="4"/>
  <c r="R181" i="4"/>
  <c r="S181" i="4"/>
  <c r="G339" i="29" l="1"/>
  <c r="G1434" i="29"/>
  <c r="H1434" i="29" s="1"/>
  <c r="I1434" i="29" s="1"/>
  <c r="H1452" i="29"/>
  <c r="I1452" i="29" s="1"/>
  <c r="G73" i="29"/>
  <c r="H73" i="29" s="1"/>
  <c r="I73" i="29" s="1"/>
  <c r="P612" i="29"/>
  <c r="Q612" i="29" s="1"/>
  <c r="R612" i="29" s="1"/>
  <c r="Q898" i="29"/>
  <c r="R898" i="29" s="1"/>
  <c r="P885" i="29"/>
  <c r="Q885" i="29" s="1"/>
  <c r="R885" i="29" s="1"/>
  <c r="Q1179" i="29"/>
  <c r="R1179" i="29" s="1"/>
  <c r="P1161" i="29"/>
  <c r="Q1161" i="29" s="1"/>
  <c r="R1161" i="29" s="1"/>
  <c r="G72" i="29"/>
  <c r="H72" i="29" s="1"/>
  <c r="I72" i="29" s="1"/>
  <c r="Q79" i="29"/>
  <c r="R79" i="29" s="1"/>
  <c r="G79" i="29"/>
  <c r="H79" i="29" s="1"/>
  <c r="I79" i="29" s="1"/>
  <c r="P1342" i="29"/>
  <c r="Q1342" i="29" s="1"/>
  <c r="R1342" i="29" s="1"/>
  <c r="Q71" i="29"/>
  <c r="R71" i="29" s="1"/>
  <c r="P67" i="29"/>
  <c r="Q67" i="29" s="1"/>
  <c r="R67" i="29" s="1"/>
  <c r="G80" i="29"/>
  <c r="H80" i="29" s="1"/>
  <c r="I80" i="29" s="1"/>
  <c r="G81" i="29"/>
  <c r="H81" i="29" s="1"/>
  <c r="I81" i="29" s="1"/>
  <c r="G86" i="29"/>
  <c r="H86" i="29" s="1"/>
  <c r="I86" i="29" s="1"/>
  <c r="H169" i="29"/>
  <c r="I169" i="29" s="1"/>
  <c r="G159" i="29"/>
  <c r="H159" i="29" s="1"/>
  <c r="I159" i="29" s="1"/>
  <c r="G612" i="29"/>
  <c r="H623" i="29"/>
  <c r="I623" i="29" s="1"/>
  <c r="H267" i="29"/>
  <c r="I267" i="29" s="1"/>
  <c r="G251" i="29"/>
  <c r="H251" i="29" s="1"/>
  <c r="I251" i="29" s="1"/>
  <c r="Q438" i="29"/>
  <c r="R438" i="29" s="1"/>
  <c r="P432" i="29"/>
  <c r="Q432" i="29" s="1"/>
  <c r="R432" i="29" s="1"/>
  <c r="G524" i="29"/>
  <c r="H524" i="29" s="1"/>
  <c r="I524" i="29" s="1"/>
  <c r="H542" i="29"/>
  <c r="I542" i="29" s="1"/>
  <c r="G797" i="29"/>
  <c r="H797" i="29" s="1"/>
  <c r="I797" i="29" s="1"/>
  <c r="H815" i="29"/>
  <c r="I815" i="29" s="1"/>
  <c r="G341" i="29"/>
  <c r="H347" i="29"/>
  <c r="I347" i="29" s="1"/>
  <c r="G85" i="29"/>
  <c r="H85" i="29" s="1"/>
  <c r="I85" i="29" s="1"/>
  <c r="Q85" i="29"/>
  <c r="R85" i="29" s="1"/>
  <c r="G887" i="29"/>
  <c r="H887" i="29" s="1"/>
  <c r="I887" i="29" s="1"/>
  <c r="H1540" i="29"/>
  <c r="I1540" i="29" s="1"/>
  <c r="G1525" i="29"/>
  <c r="H1525" i="29" s="1"/>
  <c r="I1525" i="29" s="1"/>
  <c r="G75" i="29"/>
  <c r="H75" i="29" s="1"/>
  <c r="I75" i="29" s="1"/>
  <c r="P797" i="29"/>
  <c r="Q797" i="29" s="1"/>
  <c r="R797" i="29" s="1"/>
  <c r="P1977" i="29"/>
  <c r="P2344" i="29"/>
  <c r="Q2344" i="29" s="1"/>
  <c r="R2344" i="29" s="1"/>
  <c r="P2617" i="29"/>
  <c r="Q2617" i="29" s="1"/>
  <c r="R2617" i="29" s="1"/>
  <c r="H262" i="29"/>
  <c r="I262" i="29" s="1"/>
  <c r="H345" i="29"/>
  <c r="I345" i="29" s="1"/>
  <c r="Q813" i="29"/>
  <c r="R813" i="29" s="1"/>
  <c r="P1068" i="29"/>
  <c r="Q1068" i="29" s="1"/>
  <c r="R1068" i="29" s="1"/>
  <c r="G1252" i="29"/>
  <c r="H1252" i="29" s="1"/>
  <c r="I1252" i="29" s="1"/>
  <c r="Q1358" i="29"/>
  <c r="R1358" i="29" s="1"/>
  <c r="P1613" i="29"/>
  <c r="H1803" i="29"/>
  <c r="I1803" i="29" s="1"/>
  <c r="Q1982" i="29"/>
  <c r="R1982" i="29" s="1"/>
  <c r="P2252" i="29"/>
  <c r="Q2252" i="29" s="1"/>
  <c r="R2252" i="29" s="1"/>
  <c r="G796" i="29"/>
  <c r="H796" i="29" s="1"/>
  <c r="I796" i="29" s="1"/>
  <c r="G1795" i="29"/>
  <c r="P1797" i="29"/>
  <c r="Q1797" i="29" s="1"/>
  <c r="R1797" i="29" s="1"/>
  <c r="P2253" i="29"/>
  <c r="Q2253" i="29" s="1"/>
  <c r="R2253" i="29" s="1"/>
  <c r="G2526" i="29"/>
  <c r="H2526" i="29" s="1"/>
  <c r="I2526" i="29" s="1"/>
  <c r="P2616" i="29"/>
  <c r="Q2616" i="29" s="1"/>
  <c r="R2616" i="29" s="1"/>
  <c r="G77" i="29"/>
  <c r="H77" i="29" s="1"/>
  <c r="I77" i="29" s="1"/>
  <c r="G340" i="29"/>
  <c r="H340" i="29" s="1"/>
  <c r="I340" i="29" s="1"/>
  <c r="P339" i="29"/>
  <c r="Q339" i="29" s="1"/>
  <c r="R339" i="29" s="1"/>
  <c r="Q345" i="29"/>
  <c r="R345" i="29" s="1"/>
  <c r="G613" i="29"/>
  <c r="H613" i="29" s="1"/>
  <c r="I613" i="29" s="1"/>
  <c r="Q619" i="29"/>
  <c r="R619" i="29" s="1"/>
  <c r="P614" i="29"/>
  <c r="Q614" i="29" s="1"/>
  <c r="R614" i="29" s="1"/>
  <c r="H708" i="29"/>
  <c r="I708" i="29" s="1"/>
  <c r="Q721" i="29"/>
  <c r="R721" i="29" s="1"/>
  <c r="H987" i="29"/>
  <c r="I987" i="29" s="1"/>
  <c r="Q1352" i="29"/>
  <c r="R1352" i="29" s="1"/>
  <c r="Q2272" i="29"/>
  <c r="R2272" i="29" s="1"/>
  <c r="G2616" i="29"/>
  <c r="H2616" i="29" s="1"/>
  <c r="I2616" i="29" s="1"/>
  <c r="Q77" i="29"/>
  <c r="R77" i="29" s="1"/>
  <c r="P250" i="29"/>
  <c r="Q250" i="29" s="1"/>
  <c r="R250" i="29" s="1"/>
  <c r="G1251" i="29"/>
  <c r="H1251" i="29" s="1"/>
  <c r="I1251" i="29" s="1"/>
  <c r="P2342" i="29"/>
  <c r="Q2342" i="29" s="1"/>
  <c r="R2342" i="29" s="1"/>
  <c r="P705" i="29"/>
  <c r="Q705" i="29" s="1"/>
  <c r="R705" i="29" s="1"/>
  <c r="P888" i="29"/>
  <c r="Q888" i="29" s="1"/>
  <c r="R888" i="29" s="1"/>
  <c r="G1524" i="29"/>
  <c r="H1524" i="29" s="1"/>
  <c r="I1524" i="29" s="1"/>
  <c r="G1706" i="29"/>
  <c r="H1706" i="29" s="1"/>
  <c r="I1706" i="29" s="1"/>
  <c r="G1796" i="29"/>
  <c r="H1796" i="29" s="1"/>
  <c r="I1796" i="29" s="1"/>
  <c r="G1889" i="29"/>
  <c r="H1889" i="29" s="1"/>
  <c r="I1889" i="29" s="1"/>
  <c r="P2068" i="29"/>
  <c r="Q2068" i="29" s="1"/>
  <c r="R2068" i="29" s="1"/>
  <c r="Q2075" i="29"/>
  <c r="R2075" i="29" s="1"/>
  <c r="G2525" i="29"/>
  <c r="H2525" i="29" s="1"/>
  <c r="I2525" i="29" s="1"/>
  <c r="P249" i="29"/>
  <c r="Q249" i="29" s="1"/>
  <c r="R249" i="29" s="1"/>
  <c r="P431" i="29"/>
  <c r="Q431" i="29" s="1"/>
  <c r="R431" i="29" s="1"/>
  <c r="G523" i="29"/>
  <c r="H523" i="29" s="1"/>
  <c r="I523" i="29" s="1"/>
  <c r="Q905" i="29"/>
  <c r="R905" i="29" s="1"/>
  <c r="H1530" i="29"/>
  <c r="I1530" i="29" s="1"/>
  <c r="G1613" i="29"/>
  <c r="P1705" i="29"/>
  <c r="Q1705" i="29" s="1"/>
  <c r="R1705" i="29" s="1"/>
  <c r="P1706" i="29"/>
  <c r="Q1706" i="29" s="1"/>
  <c r="R1706" i="29" s="1"/>
  <c r="P1796" i="29"/>
  <c r="Q1796" i="29" s="1"/>
  <c r="R1796" i="29" s="1"/>
  <c r="G1522" i="29"/>
  <c r="P1707" i="29"/>
  <c r="Q1707" i="29" s="1"/>
  <c r="R1707" i="29" s="1"/>
  <c r="P2525" i="29"/>
  <c r="Q2525" i="29" s="1"/>
  <c r="R2525" i="29" s="1"/>
  <c r="P887" i="29"/>
  <c r="Q887" i="29" s="1"/>
  <c r="R887" i="29" s="1"/>
  <c r="Q1620" i="29"/>
  <c r="R1620" i="29" s="1"/>
  <c r="Q1813" i="29"/>
  <c r="R1813" i="29" s="1"/>
  <c r="H1894" i="29"/>
  <c r="I1894" i="29" s="1"/>
  <c r="Q2164" i="29"/>
  <c r="R2164" i="29" s="1"/>
  <c r="Q162" i="29"/>
  <c r="R162" i="29" s="1"/>
  <c r="P615" i="29"/>
  <c r="Q615" i="29" s="1"/>
  <c r="R615" i="29" s="1"/>
  <c r="Q893" i="29"/>
  <c r="R893" i="29" s="1"/>
  <c r="G979" i="29"/>
  <c r="H979" i="29" s="1"/>
  <c r="I979" i="29" s="1"/>
  <c r="H2359" i="29"/>
  <c r="I2359" i="29" s="1"/>
  <c r="P2523" i="29"/>
  <c r="G88" i="29"/>
  <c r="H88" i="29" s="1"/>
  <c r="I88" i="29" s="1"/>
  <c r="P522" i="29"/>
  <c r="Q522" i="29" s="1"/>
  <c r="R522" i="29" s="1"/>
  <c r="G1069" i="29"/>
  <c r="H1069" i="29" s="1"/>
  <c r="I1069" i="29" s="1"/>
  <c r="P1887" i="29"/>
  <c r="Q1887" i="29" s="1"/>
  <c r="R1887" i="29" s="1"/>
  <c r="H133" i="29"/>
  <c r="I133" i="29" s="1"/>
  <c r="H136" i="29"/>
  <c r="I136" i="29" s="1"/>
  <c r="Q147" i="29"/>
  <c r="R147" i="29" s="1"/>
  <c r="H314" i="29"/>
  <c r="I314" i="29" s="1"/>
  <c r="H418" i="29"/>
  <c r="I418" i="29" s="1"/>
  <c r="P946" i="29"/>
  <c r="Q946" i="29" s="1"/>
  <c r="R946" i="29" s="1"/>
  <c r="P1401" i="29"/>
  <c r="Q1401" i="29" s="1"/>
  <c r="R1401" i="29" s="1"/>
  <c r="G1586" i="29"/>
  <c r="H1586" i="29" s="1"/>
  <c r="I1586" i="29" s="1"/>
  <c r="H1874" i="29"/>
  <c r="I1874" i="29" s="1"/>
  <c r="G2312" i="29"/>
  <c r="H2312" i="29" s="1"/>
  <c r="I2312" i="29" s="1"/>
  <c r="G2403" i="29"/>
  <c r="H2403" i="29" s="1"/>
  <c r="I2403" i="29" s="1"/>
  <c r="Q688" i="29"/>
  <c r="R688" i="29" s="1"/>
  <c r="H1234" i="29"/>
  <c r="I1234" i="29" s="1"/>
  <c r="P1311" i="29"/>
  <c r="Q1311" i="29" s="1"/>
  <c r="R1311" i="29" s="1"/>
  <c r="Q1317" i="29"/>
  <c r="R1317" i="29" s="1"/>
  <c r="H1592" i="29"/>
  <c r="I1592" i="29" s="1"/>
  <c r="P1856" i="29"/>
  <c r="Q1856" i="29" s="1"/>
  <c r="R1856" i="29" s="1"/>
  <c r="H2242" i="29"/>
  <c r="I2242" i="29" s="1"/>
  <c r="P2312" i="29"/>
  <c r="Q2312" i="29" s="1"/>
  <c r="R2312" i="29" s="1"/>
  <c r="H2333" i="29"/>
  <c r="I2333" i="29" s="1"/>
  <c r="H2407" i="29"/>
  <c r="I2407" i="29" s="1"/>
  <c r="G1037" i="29"/>
  <c r="H1037" i="29" s="1"/>
  <c r="I1037" i="29" s="1"/>
  <c r="P1039" i="29"/>
  <c r="Q1039" i="29" s="1"/>
  <c r="R1039" i="29" s="1"/>
  <c r="P1949" i="29"/>
  <c r="Q1949" i="29" s="1"/>
  <c r="R1949" i="29" s="1"/>
  <c r="Q2316" i="29"/>
  <c r="R2316" i="29" s="1"/>
  <c r="Q2317" i="29"/>
  <c r="R2317" i="29" s="1"/>
  <c r="P129" i="29"/>
  <c r="Q129" i="29" s="1"/>
  <c r="R129" i="29" s="1"/>
  <c r="H1042" i="29"/>
  <c r="I1042" i="29" s="1"/>
  <c r="P1585" i="29"/>
  <c r="Q1585" i="29" s="1"/>
  <c r="R1585" i="29" s="1"/>
  <c r="G1948" i="29"/>
  <c r="H1948" i="29" s="1"/>
  <c r="I1948" i="29" s="1"/>
  <c r="Q2595" i="29"/>
  <c r="R2595" i="29" s="1"/>
  <c r="P402" i="29"/>
  <c r="Q402" i="29" s="1"/>
  <c r="R402" i="29" s="1"/>
  <c r="G584" i="29"/>
  <c r="H584" i="29" s="1"/>
  <c r="I584" i="29" s="1"/>
  <c r="P1494" i="29"/>
  <c r="Q1494" i="29" s="1"/>
  <c r="R1494" i="29" s="1"/>
  <c r="H1772" i="29"/>
  <c r="I1772" i="29" s="1"/>
  <c r="G219" i="29"/>
  <c r="H219" i="29" s="1"/>
  <c r="I219" i="29" s="1"/>
  <c r="H590" i="29"/>
  <c r="I590" i="29" s="1"/>
  <c r="G1130" i="29"/>
  <c r="H1130" i="29" s="1"/>
  <c r="I1130" i="29" s="1"/>
  <c r="G1676" i="29"/>
  <c r="H1676" i="29" s="1"/>
  <c r="I1676" i="29" s="1"/>
  <c r="P1950" i="29"/>
  <c r="Q1950" i="29" s="1"/>
  <c r="R1950" i="29" s="1"/>
  <c r="G43" i="29"/>
  <c r="H43" i="29" s="1"/>
  <c r="I43" i="29" s="1"/>
  <c r="P584" i="29"/>
  <c r="Q584" i="29" s="1"/>
  <c r="R584" i="29" s="1"/>
  <c r="H1135" i="29"/>
  <c r="I1135" i="29" s="1"/>
  <c r="H1136" i="29"/>
  <c r="I1136" i="29" s="1"/>
  <c r="G2041" i="29"/>
  <c r="H2041" i="29" s="1"/>
  <c r="I2041" i="29" s="1"/>
  <c r="P582" i="29"/>
  <c r="Q582" i="29" s="1"/>
  <c r="R582" i="29" s="1"/>
  <c r="P2496" i="29"/>
  <c r="Q2496" i="29" s="1"/>
  <c r="R2496" i="29" s="1"/>
  <c r="P218" i="29"/>
  <c r="Q218" i="29" s="1"/>
  <c r="R218" i="29" s="1"/>
  <c r="G1495" i="29"/>
  <c r="H1495" i="29" s="1"/>
  <c r="I1495" i="29" s="1"/>
  <c r="G1858" i="29"/>
  <c r="H1858" i="29" s="1"/>
  <c r="I1858" i="29" s="1"/>
  <c r="P2130" i="29"/>
  <c r="Q2130" i="29" s="1"/>
  <c r="R2130" i="29" s="1"/>
  <c r="G2494" i="29"/>
  <c r="H2494" i="29" s="1"/>
  <c r="I2494" i="29" s="1"/>
  <c r="G67" i="29"/>
  <c r="H67" i="29" s="1"/>
  <c r="I67" i="29" s="1"/>
  <c r="P830" i="29"/>
  <c r="P857" i="29"/>
  <c r="Q857" i="29" s="1"/>
  <c r="R857" i="29" s="1"/>
  <c r="P1403" i="29"/>
  <c r="Q1403" i="29" s="1"/>
  <c r="R1403" i="29" s="1"/>
  <c r="G1492" i="29"/>
  <c r="H1492" i="29" s="1"/>
  <c r="I1492" i="29" s="1"/>
  <c r="G1857" i="29"/>
  <c r="H1857" i="29" s="1"/>
  <c r="I1857" i="29" s="1"/>
  <c r="AI9" i="28"/>
  <c r="AM191" i="28"/>
  <c r="AI33" i="28"/>
  <c r="F182" i="28"/>
  <c r="AH182" i="28" s="1"/>
  <c r="H57" i="29"/>
  <c r="I57" i="29" s="1"/>
  <c r="P128" i="29"/>
  <c r="Q128" i="29" s="1"/>
  <c r="R128" i="29" s="1"/>
  <c r="P127" i="29"/>
  <c r="Q127" i="29" s="1"/>
  <c r="R127" i="29" s="1"/>
  <c r="Q132" i="29"/>
  <c r="R132" i="29" s="1"/>
  <c r="H143" i="29"/>
  <c r="I143" i="29" s="1"/>
  <c r="P197" i="29"/>
  <c r="Q197" i="29" s="1"/>
  <c r="R197" i="29" s="1"/>
  <c r="P220" i="29"/>
  <c r="Q220" i="29" s="1"/>
  <c r="R220" i="29" s="1"/>
  <c r="Q227" i="29"/>
  <c r="R227" i="29" s="1"/>
  <c r="H44" i="29"/>
  <c r="I44" i="29" s="1"/>
  <c r="Q88" i="29"/>
  <c r="R88" i="29" s="1"/>
  <c r="Q135" i="29"/>
  <c r="R135" i="29" s="1"/>
  <c r="Q138" i="29"/>
  <c r="R138" i="29" s="1"/>
  <c r="G130" i="29"/>
  <c r="H130" i="29" s="1"/>
  <c r="I130" i="29" s="1"/>
  <c r="H147" i="29"/>
  <c r="I147" i="29" s="1"/>
  <c r="H149" i="29"/>
  <c r="I149" i="29" s="1"/>
  <c r="P310" i="29"/>
  <c r="Q310" i="29" s="1"/>
  <c r="R310" i="29" s="1"/>
  <c r="P309" i="29"/>
  <c r="Q309" i="29" s="1"/>
  <c r="R309" i="29" s="1"/>
  <c r="Q316" i="29"/>
  <c r="R316" i="29" s="1"/>
  <c r="P37" i="29"/>
  <c r="Q37" i="29" s="1"/>
  <c r="R37" i="29" s="1"/>
  <c r="P38" i="29"/>
  <c r="Q38" i="29" s="1"/>
  <c r="R38" i="29" s="1"/>
  <c r="H45" i="29"/>
  <c r="I45" i="29" s="1"/>
  <c r="G56" i="29"/>
  <c r="G83" i="29"/>
  <c r="H83" i="29" s="1"/>
  <c r="I83" i="29" s="1"/>
  <c r="H71" i="29"/>
  <c r="I71" i="29" s="1"/>
  <c r="P68" i="29"/>
  <c r="Q68" i="29" s="1"/>
  <c r="R68" i="29" s="1"/>
  <c r="P66" i="29"/>
  <c r="P22" i="29" s="1"/>
  <c r="Q22" i="29" s="1"/>
  <c r="R22" i="29" s="1"/>
  <c r="Q144" i="29"/>
  <c r="R144" i="29" s="1"/>
  <c r="Q44" i="29"/>
  <c r="R44" i="29" s="1"/>
  <c r="G47" i="29"/>
  <c r="P39" i="29"/>
  <c r="Q39" i="29" s="1"/>
  <c r="R39" i="29" s="1"/>
  <c r="P69" i="29"/>
  <c r="Q69" i="29" s="1"/>
  <c r="R69" i="29" s="1"/>
  <c r="G74" i="29"/>
  <c r="G157" i="29"/>
  <c r="H162" i="29"/>
  <c r="I162" i="29" s="1"/>
  <c r="G158" i="29"/>
  <c r="H158" i="29" s="1"/>
  <c r="I158" i="29" s="1"/>
  <c r="H253" i="29"/>
  <c r="I253" i="29" s="1"/>
  <c r="G249" i="29"/>
  <c r="H249" i="29" s="1"/>
  <c r="I249" i="29" s="1"/>
  <c r="G248" i="29"/>
  <c r="H132" i="29"/>
  <c r="I132" i="29" s="1"/>
  <c r="G127" i="29"/>
  <c r="H127" i="29" s="1"/>
  <c r="I127" i="29" s="1"/>
  <c r="Q78" i="29"/>
  <c r="R78" i="29" s="1"/>
  <c r="G84" i="29"/>
  <c r="P248" i="29"/>
  <c r="Q248" i="29" s="1"/>
  <c r="R248" i="29" s="1"/>
  <c r="Q254" i="29"/>
  <c r="R254" i="29" s="1"/>
  <c r="P312" i="29"/>
  <c r="Q312" i="29" s="1"/>
  <c r="R312" i="29" s="1"/>
  <c r="Q328" i="29"/>
  <c r="R328" i="29" s="1"/>
  <c r="Q51" i="29"/>
  <c r="R51" i="29" s="1"/>
  <c r="H53" i="29"/>
  <c r="I53" i="29" s="1"/>
  <c r="G49" i="29"/>
  <c r="G76" i="29"/>
  <c r="H76" i="29" s="1"/>
  <c r="I76" i="29" s="1"/>
  <c r="P159" i="29"/>
  <c r="Q159" i="29" s="1"/>
  <c r="R159" i="29" s="1"/>
  <c r="P157" i="29"/>
  <c r="P108" i="29" s="1"/>
  <c r="Q108" i="29" s="1"/>
  <c r="R108" i="29" s="1"/>
  <c r="Q165" i="29"/>
  <c r="R165" i="29" s="1"/>
  <c r="H176" i="29"/>
  <c r="I176" i="29" s="1"/>
  <c r="G160" i="29"/>
  <c r="H160" i="29" s="1"/>
  <c r="I160" i="29" s="1"/>
  <c r="G400" i="29"/>
  <c r="H400" i="29" s="1"/>
  <c r="I400" i="29" s="1"/>
  <c r="H414" i="29"/>
  <c r="I414" i="29" s="1"/>
  <c r="Q43" i="29"/>
  <c r="R43" i="29" s="1"/>
  <c r="G50" i="29"/>
  <c r="G58" i="29"/>
  <c r="G39" i="29" s="1"/>
  <c r="H39" i="29" s="1"/>
  <c r="I39" i="29" s="1"/>
  <c r="G129" i="29"/>
  <c r="H129" i="29" s="1"/>
  <c r="I129" i="29" s="1"/>
  <c r="H238" i="29"/>
  <c r="I238" i="29" s="1"/>
  <c r="G221" i="29"/>
  <c r="H221" i="29" s="1"/>
  <c r="I221" i="29" s="1"/>
  <c r="G203" i="29"/>
  <c r="H203" i="29" s="1"/>
  <c r="I203" i="29" s="1"/>
  <c r="G128" i="29"/>
  <c r="H128" i="29" s="1"/>
  <c r="I128" i="29" s="1"/>
  <c r="P160" i="29"/>
  <c r="Q160" i="29" s="1"/>
  <c r="R160" i="29" s="1"/>
  <c r="Q177" i="29"/>
  <c r="R177" i="29" s="1"/>
  <c r="P221" i="29"/>
  <c r="Q221" i="29" s="1"/>
  <c r="R221" i="29" s="1"/>
  <c r="Q239" i="29"/>
  <c r="R239" i="29" s="1"/>
  <c r="G402" i="29"/>
  <c r="H402" i="29" s="1"/>
  <c r="I402" i="29" s="1"/>
  <c r="G41" i="29"/>
  <c r="G51" i="29"/>
  <c r="Q57" i="29"/>
  <c r="R57" i="29" s="1"/>
  <c r="H232" i="29"/>
  <c r="I232" i="29" s="1"/>
  <c r="Q322" i="29"/>
  <c r="R322" i="29" s="1"/>
  <c r="P17" i="29"/>
  <c r="Q17" i="29" s="1"/>
  <c r="R17" i="29" s="1"/>
  <c r="G103" i="29"/>
  <c r="H103" i="29" s="1"/>
  <c r="I103" i="29" s="1"/>
  <c r="G104" i="29"/>
  <c r="H104" i="29" s="1"/>
  <c r="I104" i="29" s="1"/>
  <c r="G105" i="29"/>
  <c r="G116" i="29"/>
  <c r="H116" i="29" s="1"/>
  <c r="I116" i="29" s="1"/>
  <c r="Q233" i="29"/>
  <c r="R233" i="29" s="1"/>
  <c r="H341" i="29"/>
  <c r="I341" i="29" s="1"/>
  <c r="P341" i="29"/>
  <c r="Q341" i="29" s="1"/>
  <c r="R341" i="29" s="1"/>
  <c r="Q349" i="29"/>
  <c r="R349" i="29" s="1"/>
  <c r="P103" i="29"/>
  <c r="Q103" i="29" s="1"/>
  <c r="R103" i="29" s="1"/>
  <c r="H137" i="29"/>
  <c r="I137" i="29" s="1"/>
  <c r="G218" i="29"/>
  <c r="H218" i="29" s="1"/>
  <c r="I218" i="29" s="1"/>
  <c r="G194" i="29"/>
  <c r="H194" i="29" s="1"/>
  <c r="I194" i="29" s="1"/>
  <c r="H226" i="29"/>
  <c r="I226" i="29" s="1"/>
  <c r="G220" i="29"/>
  <c r="H220" i="29" s="1"/>
  <c r="I220" i="29" s="1"/>
  <c r="P251" i="29"/>
  <c r="Q251" i="29" s="1"/>
  <c r="R251" i="29" s="1"/>
  <c r="G342" i="29"/>
  <c r="H342" i="29" s="1"/>
  <c r="I342" i="29" s="1"/>
  <c r="H435" i="29"/>
  <c r="I435" i="29" s="1"/>
  <c r="G431" i="29"/>
  <c r="H431" i="29" s="1"/>
  <c r="I431" i="29" s="1"/>
  <c r="G522" i="29"/>
  <c r="H522" i="29" s="1"/>
  <c r="I522" i="29" s="1"/>
  <c r="G521" i="29"/>
  <c r="G466" i="29" s="1"/>
  <c r="H527" i="29"/>
  <c r="I527" i="29" s="1"/>
  <c r="Q830" i="29"/>
  <c r="R830" i="29" s="1"/>
  <c r="G583" i="29"/>
  <c r="H583" i="29" s="1"/>
  <c r="I583" i="29" s="1"/>
  <c r="G582" i="29"/>
  <c r="H582" i="29" s="1"/>
  <c r="I582" i="29" s="1"/>
  <c r="H589" i="29"/>
  <c r="I589" i="29" s="1"/>
  <c r="Q228" i="29"/>
  <c r="R228" i="29" s="1"/>
  <c r="Q234" i="29"/>
  <c r="R234" i="29" s="1"/>
  <c r="Q240" i="29"/>
  <c r="R240" i="29" s="1"/>
  <c r="G310" i="29"/>
  <c r="H310" i="29" s="1"/>
  <c r="I310" i="29" s="1"/>
  <c r="Q317" i="29"/>
  <c r="R317" i="29" s="1"/>
  <c r="Q323" i="29"/>
  <c r="R323" i="29" s="1"/>
  <c r="Q329" i="29"/>
  <c r="R329" i="29" s="1"/>
  <c r="Q344" i="29"/>
  <c r="R344" i="29" s="1"/>
  <c r="Q405" i="29"/>
  <c r="R405" i="29" s="1"/>
  <c r="P401" i="29"/>
  <c r="Q401" i="29" s="1"/>
  <c r="R401" i="29" s="1"/>
  <c r="H415" i="29"/>
  <c r="I415" i="29" s="1"/>
  <c r="G430" i="29"/>
  <c r="G381" i="29" s="1"/>
  <c r="H381" i="29" s="1"/>
  <c r="I381" i="29" s="1"/>
  <c r="Q435" i="29"/>
  <c r="R435" i="29" s="1"/>
  <c r="G706" i="29"/>
  <c r="H706" i="29" s="1"/>
  <c r="I706" i="29" s="1"/>
  <c r="H722" i="29"/>
  <c r="I722" i="29" s="1"/>
  <c r="P342" i="29"/>
  <c r="Q342" i="29" s="1"/>
  <c r="R342" i="29" s="1"/>
  <c r="P386" i="29"/>
  <c r="Q386" i="29" s="1"/>
  <c r="R386" i="29" s="1"/>
  <c r="Q406" i="29"/>
  <c r="R406" i="29" s="1"/>
  <c r="Q414" i="29"/>
  <c r="R414" i="29" s="1"/>
  <c r="G432" i="29"/>
  <c r="H432" i="29" s="1"/>
  <c r="I432" i="29" s="1"/>
  <c r="G494" i="29"/>
  <c r="H494" i="29" s="1"/>
  <c r="I494" i="29" s="1"/>
  <c r="G482" i="29"/>
  <c r="H482" i="29" s="1"/>
  <c r="I482" i="29" s="1"/>
  <c r="H512" i="29"/>
  <c r="I512" i="29" s="1"/>
  <c r="G614" i="29"/>
  <c r="H614" i="29" s="1"/>
  <c r="I614" i="29" s="1"/>
  <c r="H621" i="29"/>
  <c r="I621" i="29" s="1"/>
  <c r="G311" i="29"/>
  <c r="H311" i="29" s="1"/>
  <c r="I311" i="29" s="1"/>
  <c r="P400" i="29"/>
  <c r="Q400" i="29" s="1"/>
  <c r="R400" i="29" s="1"/>
  <c r="P430" i="29"/>
  <c r="P382" i="29" s="1"/>
  <c r="Q382" i="29" s="1"/>
  <c r="R382" i="29" s="1"/>
  <c r="Q509" i="29"/>
  <c r="R509" i="29" s="1"/>
  <c r="G475" i="29"/>
  <c r="H475" i="29" s="1"/>
  <c r="I475" i="29" s="1"/>
  <c r="H506" i="29"/>
  <c r="I506" i="29" s="1"/>
  <c r="G703" i="29"/>
  <c r="G657" i="29" s="1"/>
  <c r="H657" i="29" s="1"/>
  <c r="I657" i="29" s="1"/>
  <c r="H714" i="29"/>
  <c r="I714" i="29" s="1"/>
  <c r="Q319" i="29"/>
  <c r="R319" i="29" s="1"/>
  <c r="Q325" i="29"/>
  <c r="R325" i="29" s="1"/>
  <c r="H449" i="29"/>
  <c r="I449" i="29" s="1"/>
  <c r="G433" i="29"/>
  <c r="H433" i="29" s="1"/>
  <c r="I433" i="29" s="1"/>
  <c r="Q503" i="29"/>
  <c r="R503" i="29" s="1"/>
  <c r="H612" i="29"/>
  <c r="I612" i="29" s="1"/>
  <c r="P666" i="29"/>
  <c r="H339" i="29"/>
  <c r="I339" i="29" s="1"/>
  <c r="H410" i="29"/>
  <c r="I410" i="29" s="1"/>
  <c r="G493" i="29"/>
  <c r="H493" i="29" s="1"/>
  <c r="I493" i="29" s="1"/>
  <c r="G469" i="29"/>
  <c r="H500" i="29"/>
  <c r="I500" i="29" s="1"/>
  <c r="G585" i="29"/>
  <c r="H585" i="29" s="1"/>
  <c r="I585" i="29" s="1"/>
  <c r="H601" i="29"/>
  <c r="I601" i="29" s="1"/>
  <c r="H903" i="29"/>
  <c r="I903" i="29" s="1"/>
  <c r="G888" i="29"/>
  <c r="H888" i="29" s="1"/>
  <c r="I888" i="29" s="1"/>
  <c r="P389" i="29"/>
  <c r="Q389" i="29" s="1"/>
  <c r="R389" i="29" s="1"/>
  <c r="Q497" i="29"/>
  <c r="R497" i="29" s="1"/>
  <c r="P492" i="29"/>
  <c r="Q492" i="29" s="1"/>
  <c r="R492" i="29" s="1"/>
  <c r="P491" i="29"/>
  <c r="Q491" i="29" s="1"/>
  <c r="R491" i="29" s="1"/>
  <c r="P493" i="29"/>
  <c r="Q493" i="29" s="1"/>
  <c r="R493" i="29" s="1"/>
  <c r="P653" i="29"/>
  <c r="Q653" i="29" s="1"/>
  <c r="R653" i="29" s="1"/>
  <c r="P650" i="29"/>
  <c r="Q650" i="29" s="1"/>
  <c r="R650" i="29" s="1"/>
  <c r="P675" i="29"/>
  <c r="Q675" i="29" s="1"/>
  <c r="R675" i="29" s="1"/>
  <c r="Q687" i="29"/>
  <c r="R687" i="29" s="1"/>
  <c r="P665" i="29"/>
  <c r="Q665" i="29" s="1"/>
  <c r="R665" i="29" s="1"/>
  <c r="P662" i="29"/>
  <c r="Q662" i="29" s="1"/>
  <c r="R662" i="29" s="1"/>
  <c r="Q695" i="29"/>
  <c r="R695" i="29" s="1"/>
  <c r="Q419" i="29"/>
  <c r="R419" i="29" s="1"/>
  <c r="G491" i="29"/>
  <c r="H491" i="29" s="1"/>
  <c r="I491" i="29" s="1"/>
  <c r="G615" i="29"/>
  <c r="H615" i="29" s="1"/>
  <c r="I615" i="29" s="1"/>
  <c r="H633" i="29"/>
  <c r="I633" i="29" s="1"/>
  <c r="G560" i="29"/>
  <c r="H595" i="29"/>
  <c r="I595" i="29" s="1"/>
  <c r="G674" i="29"/>
  <c r="H674" i="29" s="1"/>
  <c r="I674" i="29" s="1"/>
  <c r="G673" i="29"/>
  <c r="H673" i="29" s="1"/>
  <c r="I673" i="29" s="1"/>
  <c r="H679" i="29"/>
  <c r="I679" i="29" s="1"/>
  <c r="P523" i="29"/>
  <c r="P585" i="29"/>
  <c r="Q585" i="29" s="1"/>
  <c r="R585" i="29" s="1"/>
  <c r="G675" i="29"/>
  <c r="H675" i="29" s="1"/>
  <c r="I675" i="29" s="1"/>
  <c r="P837" i="29"/>
  <c r="Q837" i="29" s="1"/>
  <c r="R837" i="29" s="1"/>
  <c r="G840" i="29"/>
  <c r="H840" i="29" s="1"/>
  <c r="I840" i="29" s="1"/>
  <c r="H871" i="29"/>
  <c r="I871" i="29" s="1"/>
  <c r="Q1085" i="29"/>
  <c r="R1085" i="29" s="1"/>
  <c r="P1070" i="29"/>
  <c r="Q1070" i="29" s="1"/>
  <c r="R1070" i="29" s="1"/>
  <c r="G676" i="29"/>
  <c r="H676" i="29" s="1"/>
  <c r="I676" i="29" s="1"/>
  <c r="G886" i="29"/>
  <c r="H886" i="29" s="1"/>
  <c r="I886" i="29" s="1"/>
  <c r="G885" i="29"/>
  <c r="G835" i="29" s="1"/>
  <c r="H835" i="29" s="1"/>
  <c r="I835" i="29" s="1"/>
  <c r="H891" i="29"/>
  <c r="I891" i="29" s="1"/>
  <c r="P524" i="29"/>
  <c r="Q524" i="29" s="1"/>
  <c r="R524" i="29" s="1"/>
  <c r="P843" i="29"/>
  <c r="G847" i="29"/>
  <c r="H847" i="29" s="1"/>
  <c r="I847" i="29" s="1"/>
  <c r="H877" i="29"/>
  <c r="I877" i="29" s="1"/>
  <c r="Q500" i="29"/>
  <c r="R500" i="29" s="1"/>
  <c r="Q506" i="29"/>
  <c r="R506" i="29" s="1"/>
  <c r="Q512" i="29"/>
  <c r="R512" i="29" s="1"/>
  <c r="Q527" i="29"/>
  <c r="R527" i="29" s="1"/>
  <c r="Q589" i="29"/>
  <c r="R589" i="29" s="1"/>
  <c r="Q595" i="29"/>
  <c r="R595" i="29" s="1"/>
  <c r="Q601" i="29"/>
  <c r="R601" i="29" s="1"/>
  <c r="Q621" i="29"/>
  <c r="R621" i="29" s="1"/>
  <c r="H682" i="29"/>
  <c r="I682" i="29" s="1"/>
  <c r="P659" i="29"/>
  <c r="Q659" i="29" s="1"/>
  <c r="R659" i="29" s="1"/>
  <c r="H690" i="29"/>
  <c r="I690" i="29" s="1"/>
  <c r="G705" i="29"/>
  <c r="H705" i="29" s="1"/>
  <c r="I705" i="29" s="1"/>
  <c r="Q714" i="29"/>
  <c r="R714" i="29" s="1"/>
  <c r="P846" i="29"/>
  <c r="Q846" i="29" s="1"/>
  <c r="R846" i="29" s="1"/>
  <c r="P842" i="29"/>
  <c r="Q842" i="29" s="1"/>
  <c r="R842" i="29" s="1"/>
  <c r="P836" i="29"/>
  <c r="Q836" i="29" s="1"/>
  <c r="R836" i="29" s="1"/>
  <c r="Q1146" i="29"/>
  <c r="R1146" i="29" s="1"/>
  <c r="P1131" i="29"/>
  <c r="Q1131" i="29" s="1"/>
  <c r="R1131" i="29" s="1"/>
  <c r="P613" i="29"/>
  <c r="P566" i="29" s="1"/>
  <c r="Q566" i="29" s="1"/>
  <c r="R566" i="29" s="1"/>
  <c r="P704" i="29"/>
  <c r="Q704" i="29" s="1"/>
  <c r="R704" i="29" s="1"/>
  <c r="G795" i="29"/>
  <c r="H795" i="29" s="1"/>
  <c r="I795" i="29" s="1"/>
  <c r="G794" i="29"/>
  <c r="G750" i="29" s="1"/>
  <c r="H750" i="29" s="1"/>
  <c r="I750" i="29" s="1"/>
  <c r="H799" i="29"/>
  <c r="I799" i="29" s="1"/>
  <c r="Q513" i="29"/>
  <c r="R513" i="29" s="1"/>
  <c r="Q590" i="29"/>
  <c r="R590" i="29" s="1"/>
  <c r="Q602" i="29"/>
  <c r="R602" i="29" s="1"/>
  <c r="G767" i="29"/>
  <c r="H767" i="29" s="1"/>
  <c r="I767" i="29" s="1"/>
  <c r="H785" i="29"/>
  <c r="I785" i="29" s="1"/>
  <c r="P794" i="29"/>
  <c r="P676" i="29"/>
  <c r="Q676" i="29" s="1"/>
  <c r="R676" i="29" s="1"/>
  <c r="P703" i="29"/>
  <c r="Q703" i="29" s="1"/>
  <c r="R703" i="29" s="1"/>
  <c r="G748" i="29"/>
  <c r="H748" i="29" s="1"/>
  <c r="I748" i="29" s="1"/>
  <c r="H779" i="29"/>
  <c r="I779" i="29" s="1"/>
  <c r="H783" i="29"/>
  <c r="I783" i="29" s="1"/>
  <c r="Q802" i="29"/>
  <c r="R802" i="29" s="1"/>
  <c r="P796" i="29"/>
  <c r="Q796" i="29" s="1"/>
  <c r="R796" i="29" s="1"/>
  <c r="H684" i="29"/>
  <c r="I684" i="29" s="1"/>
  <c r="G765" i="29"/>
  <c r="H765" i="29" s="1"/>
  <c r="I765" i="29" s="1"/>
  <c r="G766" i="29"/>
  <c r="H766" i="29" s="1"/>
  <c r="I766" i="29" s="1"/>
  <c r="H773" i="29"/>
  <c r="I773" i="29" s="1"/>
  <c r="G839" i="29"/>
  <c r="H839" i="29" s="1"/>
  <c r="I839" i="29" s="1"/>
  <c r="Q782" i="29"/>
  <c r="R782" i="29" s="1"/>
  <c r="Q592" i="29"/>
  <c r="R592" i="29" s="1"/>
  <c r="Q598" i="29"/>
  <c r="R598" i="29" s="1"/>
  <c r="Q776" i="29"/>
  <c r="R776" i="29" s="1"/>
  <c r="P766" i="29"/>
  <c r="Q766" i="29" s="1"/>
  <c r="R766" i="29" s="1"/>
  <c r="G855" i="29"/>
  <c r="H855" i="29" s="1"/>
  <c r="I855" i="29" s="1"/>
  <c r="G832" i="29"/>
  <c r="H832" i="29" s="1"/>
  <c r="I832" i="29" s="1"/>
  <c r="Q770" i="29"/>
  <c r="R770" i="29" s="1"/>
  <c r="P831" i="29"/>
  <c r="Q831" i="29" s="1"/>
  <c r="R831" i="29" s="1"/>
  <c r="G830" i="29"/>
  <c r="G834" i="29"/>
  <c r="H834" i="29" s="1"/>
  <c r="I834" i="29" s="1"/>
  <c r="H865" i="29"/>
  <c r="I865" i="29" s="1"/>
  <c r="P795" i="29"/>
  <c r="Q795" i="29" s="1"/>
  <c r="R795" i="29" s="1"/>
  <c r="P832" i="29"/>
  <c r="Q832" i="29" s="1"/>
  <c r="R832" i="29" s="1"/>
  <c r="P838" i="29"/>
  <c r="Q838" i="29" s="1"/>
  <c r="R838" i="29" s="1"/>
  <c r="P844" i="29"/>
  <c r="Q844" i="29" s="1"/>
  <c r="R844" i="29" s="1"/>
  <c r="P855" i="29"/>
  <c r="Q855" i="29" s="1"/>
  <c r="R855" i="29" s="1"/>
  <c r="G857" i="29"/>
  <c r="H857" i="29" s="1"/>
  <c r="I857" i="29" s="1"/>
  <c r="G977" i="29"/>
  <c r="H977" i="29" s="1"/>
  <c r="I977" i="29" s="1"/>
  <c r="G976" i="29"/>
  <c r="G926" i="29" s="1"/>
  <c r="H926" i="29" s="1"/>
  <c r="I926" i="29" s="1"/>
  <c r="H1059" i="29"/>
  <c r="I1059" i="29" s="1"/>
  <c r="Q1079" i="29"/>
  <c r="R1079" i="29" s="1"/>
  <c r="P1069" i="29"/>
  <c r="Q1069" i="29" s="1"/>
  <c r="R1069" i="29" s="1"/>
  <c r="P764" i="29"/>
  <c r="Q764" i="29" s="1"/>
  <c r="R764" i="29" s="1"/>
  <c r="P833" i="29"/>
  <c r="P839" i="29"/>
  <c r="Q839" i="29" s="1"/>
  <c r="R839" i="29" s="1"/>
  <c r="P845" i="29"/>
  <c r="Q845" i="29" s="1"/>
  <c r="R845" i="29" s="1"/>
  <c r="P856" i="29"/>
  <c r="Q856" i="29" s="1"/>
  <c r="R856" i="29" s="1"/>
  <c r="P948" i="29"/>
  <c r="Q948" i="29" s="1"/>
  <c r="R948" i="29" s="1"/>
  <c r="H955" i="29"/>
  <c r="I955" i="29" s="1"/>
  <c r="H981" i="29"/>
  <c r="I981" i="29" s="1"/>
  <c r="Q1059" i="29"/>
  <c r="R1059" i="29" s="1"/>
  <c r="G1068" i="29"/>
  <c r="H1068" i="29" s="1"/>
  <c r="I1068" i="29" s="1"/>
  <c r="G1067" i="29"/>
  <c r="G1019" i="29" s="1"/>
  <c r="H1019" i="29" s="1"/>
  <c r="I1019" i="29" s="1"/>
  <c r="H1073" i="29"/>
  <c r="I1073" i="29" s="1"/>
  <c r="H1139" i="29"/>
  <c r="I1139" i="29" s="1"/>
  <c r="H1176" i="29"/>
  <c r="I1176" i="29" s="1"/>
  <c r="G1161" i="29"/>
  <c r="H1161" i="29" s="1"/>
  <c r="I1161" i="29" s="1"/>
  <c r="G858" i="29"/>
  <c r="H858" i="29" s="1"/>
  <c r="I858" i="29" s="1"/>
  <c r="Q958" i="29"/>
  <c r="R958" i="29" s="1"/>
  <c r="H964" i="29"/>
  <c r="I964" i="29" s="1"/>
  <c r="P765" i="29"/>
  <c r="Q765" i="29" s="1"/>
  <c r="R765" i="29" s="1"/>
  <c r="P834" i="29"/>
  <c r="Q834" i="29" s="1"/>
  <c r="R834" i="29" s="1"/>
  <c r="P840" i="29"/>
  <c r="Q840" i="29" s="1"/>
  <c r="R840" i="29" s="1"/>
  <c r="H861" i="29"/>
  <c r="I861" i="29" s="1"/>
  <c r="H893" i="29"/>
  <c r="I893" i="29" s="1"/>
  <c r="P933" i="29"/>
  <c r="Q933" i="29" s="1"/>
  <c r="R933" i="29" s="1"/>
  <c r="Q964" i="29"/>
  <c r="R964" i="29" s="1"/>
  <c r="H967" i="29"/>
  <c r="I967" i="29" s="1"/>
  <c r="P976" i="29"/>
  <c r="Q981" i="29"/>
  <c r="R981" i="29" s="1"/>
  <c r="H994" i="29"/>
  <c r="I994" i="29" s="1"/>
  <c r="H1053" i="29"/>
  <c r="I1053" i="29" s="1"/>
  <c r="P1128" i="29"/>
  <c r="Q1128" i="29" s="1"/>
  <c r="R1128" i="29" s="1"/>
  <c r="P1130" i="29"/>
  <c r="Q1130" i="29" s="1"/>
  <c r="R1130" i="29" s="1"/>
  <c r="Q1137" i="29"/>
  <c r="R1137" i="29" s="1"/>
  <c r="G836" i="29"/>
  <c r="H836" i="29" s="1"/>
  <c r="I836" i="29" s="1"/>
  <c r="G842" i="29"/>
  <c r="H842" i="29" s="1"/>
  <c r="I842" i="29" s="1"/>
  <c r="Q966" i="29"/>
  <c r="R966" i="29" s="1"/>
  <c r="Q1053" i="29"/>
  <c r="R1053" i="29" s="1"/>
  <c r="P835" i="29"/>
  <c r="Q835" i="29" s="1"/>
  <c r="R835" i="29" s="1"/>
  <c r="P841" i="29"/>
  <c r="Q841" i="29" s="1"/>
  <c r="R841" i="29" s="1"/>
  <c r="P847" i="29"/>
  <c r="Q847" i="29" s="1"/>
  <c r="R847" i="29" s="1"/>
  <c r="P848" i="29"/>
  <c r="P858" i="29"/>
  <c r="Q858" i="29" s="1"/>
  <c r="R858" i="29" s="1"/>
  <c r="G1070" i="29"/>
  <c r="H1070" i="29" s="1"/>
  <c r="I1070" i="29" s="1"/>
  <c r="P1160" i="29"/>
  <c r="Q1160" i="29" s="1"/>
  <c r="R1160" i="29" s="1"/>
  <c r="Q1166" i="29"/>
  <c r="R1166" i="29" s="1"/>
  <c r="P949" i="29"/>
  <c r="Q949" i="29" s="1"/>
  <c r="R949" i="29" s="1"/>
  <c r="G1039" i="29"/>
  <c r="H1039" i="29" s="1"/>
  <c r="I1039" i="29" s="1"/>
  <c r="H1047" i="29"/>
  <c r="I1047" i="29" s="1"/>
  <c r="G946" i="29"/>
  <c r="H946" i="29" s="1"/>
  <c r="I946" i="29" s="1"/>
  <c r="G947" i="29"/>
  <c r="H947" i="29" s="1"/>
  <c r="I947" i="29" s="1"/>
  <c r="Q1047" i="29"/>
  <c r="R1047" i="29" s="1"/>
  <c r="P1037" i="29"/>
  <c r="Q1037" i="29" s="1"/>
  <c r="R1037" i="29" s="1"/>
  <c r="H1148" i="29"/>
  <c r="I1148" i="29" s="1"/>
  <c r="P978" i="29"/>
  <c r="Q978" i="29" s="1"/>
  <c r="R978" i="29" s="1"/>
  <c r="G1112" i="29"/>
  <c r="H1112" i="29" s="1"/>
  <c r="I1112" i="29" s="1"/>
  <c r="P1158" i="29"/>
  <c r="G1160" i="29"/>
  <c r="H1160" i="29" s="1"/>
  <c r="I1160" i="29" s="1"/>
  <c r="H1321" i="29"/>
  <c r="I1321" i="29" s="1"/>
  <c r="H1322" i="29"/>
  <c r="I1322" i="29" s="1"/>
  <c r="Q1046" i="29"/>
  <c r="R1046" i="29" s="1"/>
  <c r="Q1052" i="29"/>
  <c r="R1052" i="29" s="1"/>
  <c r="Q1058" i="29"/>
  <c r="R1058" i="29" s="1"/>
  <c r="Q1135" i="29"/>
  <c r="R1135" i="29" s="1"/>
  <c r="Q1145" i="29"/>
  <c r="R1145" i="29" s="1"/>
  <c r="P1159" i="29"/>
  <c r="Q1159" i="29" s="1"/>
  <c r="R1159" i="29" s="1"/>
  <c r="H1241" i="29"/>
  <c r="I1241" i="29" s="1"/>
  <c r="G1343" i="29"/>
  <c r="H1343" i="29" s="1"/>
  <c r="I1343" i="29" s="1"/>
  <c r="H1359" i="29"/>
  <c r="I1359" i="29" s="1"/>
  <c r="G948" i="29"/>
  <c r="H948" i="29" s="1"/>
  <c r="I948" i="29" s="1"/>
  <c r="G1040" i="29"/>
  <c r="H1040" i="29" s="1"/>
  <c r="I1040" i="29" s="1"/>
  <c r="H1235" i="29"/>
  <c r="I1235" i="29" s="1"/>
  <c r="Q1239" i="29"/>
  <c r="R1239" i="29" s="1"/>
  <c r="G1311" i="29"/>
  <c r="H1311" i="29" s="1"/>
  <c r="I1311" i="29" s="1"/>
  <c r="G1310" i="29"/>
  <c r="H1310" i="29" s="1"/>
  <c r="I1310" i="29" s="1"/>
  <c r="H1315" i="29"/>
  <c r="I1315" i="29" s="1"/>
  <c r="H1316" i="29"/>
  <c r="I1316" i="29" s="1"/>
  <c r="P947" i="29"/>
  <c r="Q947" i="29" s="1"/>
  <c r="R947" i="29" s="1"/>
  <c r="P979" i="29"/>
  <c r="Q979" i="29" s="1"/>
  <c r="R979" i="29" s="1"/>
  <c r="G1341" i="29"/>
  <c r="H1341" i="29" s="1"/>
  <c r="I1341" i="29" s="1"/>
  <c r="H1347" i="29"/>
  <c r="I1347" i="29" s="1"/>
  <c r="G1432" i="29"/>
  <c r="H1432" i="29" s="1"/>
  <c r="I1432" i="29" s="1"/>
  <c r="H1437" i="29"/>
  <c r="I1437" i="29" s="1"/>
  <c r="G1128" i="29"/>
  <c r="H1128" i="29" s="1"/>
  <c r="I1128" i="29" s="1"/>
  <c r="H1229" i="29"/>
  <c r="I1229" i="29" s="1"/>
  <c r="Q1236" i="29"/>
  <c r="R1236" i="29" s="1"/>
  <c r="G1342" i="29"/>
  <c r="H1342" i="29" s="1"/>
  <c r="I1342" i="29" s="1"/>
  <c r="H1348" i="29"/>
  <c r="I1348" i="29" s="1"/>
  <c r="P1040" i="29"/>
  <c r="Q1040" i="29" s="1"/>
  <c r="R1040" i="29" s="1"/>
  <c r="H1050" i="29"/>
  <c r="I1050" i="29" s="1"/>
  <c r="H1056" i="29"/>
  <c r="I1056" i="29" s="1"/>
  <c r="H1076" i="29"/>
  <c r="I1076" i="29" s="1"/>
  <c r="P1103" i="29"/>
  <c r="P1221" i="29"/>
  <c r="Q1221" i="29" s="1"/>
  <c r="R1221" i="29" s="1"/>
  <c r="Q1268" i="29"/>
  <c r="R1268" i="29" s="1"/>
  <c r="P1252" i="29"/>
  <c r="Q1252" i="29" s="1"/>
  <c r="R1252" i="29" s="1"/>
  <c r="G1401" i="29"/>
  <c r="H1401" i="29" s="1"/>
  <c r="I1401" i="29" s="1"/>
  <c r="H1410" i="29"/>
  <c r="I1410" i="29" s="1"/>
  <c r="Q1230" i="29"/>
  <c r="R1230" i="29" s="1"/>
  <c r="P1251" i="29"/>
  <c r="Q1251" i="29" s="1"/>
  <c r="R1251" i="29" s="1"/>
  <c r="H1327" i="29"/>
  <c r="I1327" i="29" s="1"/>
  <c r="H1328" i="29"/>
  <c r="I1328" i="29" s="1"/>
  <c r="P1067" i="29"/>
  <c r="P1022" i="29" s="1"/>
  <c r="Q1022" i="29" s="1"/>
  <c r="R1022" i="29" s="1"/>
  <c r="G1131" i="29"/>
  <c r="H1131" i="29" s="1"/>
  <c r="I1131" i="29" s="1"/>
  <c r="P1129" i="29"/>
  <c r="Q1129" i="29" s="1"/>
  <c r="R1129" i="29" s="1"/>
  <c r="G1158" i="29"/>
  <c r="G1116" i="29" s="1"/>
  <c r="G1219" i="29"/>
  <c r="H1219" i="29" s="1"/>
  <c r="I1219" i="29" s="1"/>
  <c r="H1224" i="29"/>
  <c r="I1224" i="29" s="1"/>
  <c r="G1250" i="29"/>
  <c r="H1250" i="29" s="1"/>
  <c r="I1250" i="29" s="1"/>
  <c r="G1249" i="29"/>
  <c r="H1249" i="29" s="1"/>
  <c r="I1249" i="29" s="1"/>
  <c r="H1255" i="29"/>
  <c r="I1255" i="29" s="1"/>
  <c r="Q1050" i="29"/>
  <c r="R1050" i="29" s="1"/>
  <c r="Q1056" i="29"/>
  <c r="R1056" i="29" s="1"/>
  <c r="G1106" i="29"/>
  <c r="Q1133" i="29"/>
  <c r="R1133" i="29" s="1"/>
  <c r="Q1224" i="29"/>
  <c r="R1224" i="29" s="1"/>
  <c r="P1220" i="29"/>
  <c r="Q1220" i="29" s="1"/>
  <c r="R1220" i="29" s="1"/>
  <c r="P1219" i="29"/>
  <c r="Q1219" i="29" s="1"/>
  <c r="R1219" i="29" s="1"/>
  <c r="P1431" i="29"/>
  <c r="P1387" i="29" s="1"/>
  <c r="Q1387" i="29" s="1"/>
  <c r="R1387" i="29" s="1"/>
  <c r="P1249" i="29"/>
  <c r="G1433" i="29"/>
  <c r="H1433" i="29" s="1"/>
  <c r="I1433" i="29" s="1"/>
  <c r="H1498" i="29"/>
  <c r="I1498" i="29" s="1"/>
  <c r="Q1596" i="29"/>
  <c r="R1596" i="29" s="1"/>
  <c r="P1301" i="29"/>
  <c r="Q1301" i="29" s="1"/>
  <c r="R1301" i="29" s="1"/>
  <c r="P1312" i="29"/>
  <c r="Q1312" i="29" s="1"/>
  <c r="R1312" i="29" s="1"/>
  <c r="H1421" i="29"/>
  <c r="I1421" i="29" s="1"/>
  <c r="G1222" i="29"/>
  <c r="H1222" i="29" s="1"/>
  <c r="I1222" i="29" s="1"/>
  <c r="G1340" i="29"/>
  <c r="G1299" i="29" s="1"/>
  <c r="H1299" i="29" s="1"/>
  <c r="I1299" i="29" s="1"/>
  <c r="P1433" i="29"/>
  <c r="Q1433" i="29" s="1"/>
  <c r="R1433" i="29" s="1"/>
  <c r="P1434" i="29"/>
  <c r="Q1434" i="29" s="1"/>
  <c r="R1434" i="29" s="1"/>
  <c r="P1313" i="29"/>
  <c r="Q1313" i="29" s="1"/>
  <c r="R1313" i="29" s="1"/>
  <c r="Q1541" i="29"/>
  <c r="R1541" i="29" s="1"/>
  <c r="P1525" i="29"/>
  <c r="Q1525" i="29" s="1"/>
  <c r="R1525" i="29" s="1"/>
  <c r="P1222" i="29"/>
  <c r="Q1222" i="29" s="1"/>
  <c r="R1222" i="29" s="1"/>
  <c r="H1232" i="29"/>
  <c r="I1232" i="29" s="1"/>
  <c r="H1238" i="29"/>
  <c r="I1238" i="29" s="1"/>
  <c r="H1318" i="29"/>
  <c r="I1318" i="29" s="1"/>
  <c r="H1324" i="29"/>
  <c r="I1324" i="29" s="1"/>
  <c r="H1330" i="29"/>
  <c r="I1330" i="29" s="1"/>
  <c r="P1340" i="29"/>
  <c r="P1297" i="29" s="1"/>
  <c r="Q1297" i="29" s="1"/>
  <c r="R1297" i="29" s="1"/>
  <c r="H1513" i="29"/>
  <c r="I1513" i="29" s="1"/>
  <c r="P1583" i="29"/>
  <c r="Q1583" i="29" s="1"/>
  <c r="R1583" i="29" s="1"/>
  <c r="Q1590" i="29"/>
  <c r="R1590" i="29" s="1"/>
  <c r="P1586" i="29"/>
  <c r="Q1586" i="29" s="1"/>
  <c r="R1586" i="29" s="1"/>
  <c r="Q1602" i="29"/>
  <c r="R1602" i="29" s="1"/>
  <c r="P1402" i="29"/>
  <c r="Q1402" i="29" s="1"/>
  <c r="R1402" i="29" s="1"/>
  <c r="H1416" i="29"/>
  <c r="I1416" i="29" s="1"/>
  <c r="G1477" i="29"/>
  <c r="H1477" i="29" s="1"/>
  <c r="I1477" i="29" s="1"/>
  <c r="H1507" i="29"/>
  <c r="I1507" i="29" s="1"/>
  <c r="H1510" i="29"/>
  <c r="I1510" i="29" s="1"/>
  <c r="H1511" i="29"/>
  <c r="I1511" i="29" s="1"/>
  <c r="G1403" i="29"/>
  <c r="H1403" i="29" s="1"/>
  <c r="I1403" i="29" s="1"/>
  <c r="H1522" i="29"/>
  <c r="I1522" i="29" s="1"/>
  <c r="Q1529" i="29"/>
  <c r="R1529" i="29" s="1"/>
  <c r="P1522" i="29"/>
  <c r="P1474" i="29" s="1"/>
  <c r="Q1474" i="29" s="1"/>
  <c r="R1474" i="29" s="1"/>
  <c r="P1524" i="29"/>
  <c r="Q1524" i="29" s="1"/>
  <c r="R1524" i="29" s="1"/>
  <c r="Q1530" i="29"/>
  <c r="R1530" i="29" s="1"/>
  <c r="G1431" i="29"/>
  <c r="G1494" i="29"/>
  <c r="H1494" i="29" s="1"/>
  <c r="I1494" i="29" s="1"/>
  <c r="H1501" i="29"/>
  <c r="I1501" i="29" s="1"/>
  <c r="H1504" i="29"/>
  <c r="I1504" i="29" s="1"/>
  <c r="G1473" i="29"/>
  <c r="H1473" i="29" s="1"/>
  <c r="I1473" i="29" s="1"/>
  <c r="H1613" i="29"/>
  <c r="I1613" i="29" s="1"/>
  <c r="G1560" i="29"/>
  <c r="H1560" i="29" s="1"/>
  <c r="I1560" i="29" s="1"/>
  <c r="P1767" i="29"/>
  <c r="Q1767" i="29" s="1"/>
  <c r="R1767" i="29" s="1"/>
  <c r="Q1773" i="29"/>
  <c r="R1773" i="29" s="1"/>
  <c r="P1495" i="29"/>
  <c r="Q1495" i="29" s="1"/>
  <c r="R1495" i="29" s="1"/>
  <c r="G1523" i="29"/>
  <c r="G1484" i="29" s="1"/>
  <c r="H1484" i="29" s="1"/>
  <c r="I1484" i="29" s="1"/>
  <c r="G1583" i="29"/>
  <c r="H1583" i="29" s="1"/>
  <c r="I1583" i="29" s="1"/>
  <c r="Q1613" i="29"/>
  <c r="R1613" i="29" s="1"/>
  <c r="G1615" i="29"/>
  <c r="H1615" i="29" s="1"/>
  <c r="I1615" i="29" s="1"/>
  <c r="H1620" i="29"/>
  <c r="I1620" i="29" s="1"/>
  <c r="P1704" i="29"/>
  <c r="P1652" i="29" s="1"/>
  <c r="P1616" i="29"/>
  <c r="Q1616" i="29" s="1"/>
  <c r="R1616" i="29" s="1"/>
  <c r="G1584" i="29"/>
  <c r="H1584" i="29" s="1"/>
  <c r="I1584" i="29" s="1"/>
  <c r="Q1591" i="29"/>
  <c r="R1591" i="29" s="1"/>
  <c r="Q1597" i="29"/>
  <c r="R1597" i="29" s="1"/>
  <c r="Q1603" i="29"/>
  <c r="R1603" i="29" s="1"/>
  <c r="Q1977" i="29"/>
  <c r="R1977" i="29" s="1"/>
  <c r="G1674" i="29"/>
  <c r="H1674" i="29" s="1"/>
  <c r="I1674" i="29" s="1"/>
  <c r="G1768" i="29"/>
  <c r="H1768" i="29" s="1"/>
  <c r="I1768" i="29" s="1"/>
  <c r="G1798" i="29"/>
  <c r="H1814" i="29"/>
  <c r="I1814" i="29" s="1"/>
  <c r="Q1592" i="29"/>
  <c r="R1592" i="29" s="1"/>
  <c r="Q1604" i="29"/>
  <c r="R1604" i="29" s="1"/>
  <c r="P1615" i="29"/>
  <c r="P1563" i="29" s="1"/>
  <c r="Q1563" i="29" s="1"/>
  <c r="R1563" i="29" s="1"/>
  <c r="G1493" i="29"/>
  <c r="H1493" i="29" s="1"/>
  <c r="I1493" i="29" s="1"/>
  <c r="Q1500" i="29"/>
  <c r="R1500" i="29" s="1"/>
  <c r="H1528" i="29"/>
  <c r="I1528" i="29" s="1"/>
  <c r="P1584" i="29"/>
  <c r="Q1584" i="29" s="1"/>
  <c r="R1584" i="29" s="1"/>
  <c r="H1600" i="29"/>
  <c r="I1600" i="29" s="1"/>
  <c r="Q1621" i="29"/>
  <c r="R1621" i="29" s="1"/>
  <c r="G1616" i="29"/>
  <c r="H1616" i="29" s="1"/>
  <c r="I1616" i="29" s="1"/>
  <c r="H1785" i="29"/>
  <c r="I1785" i="29" s="1"/>
  <c r="H1786" i="29"/>
  <c r="I1786" i="29" s="1"/>
  <c r="H1795" i="29"/>
  <c r="I1795" i="29" s="1"/>
  <c r="Q1804" i="29"/>
  <c r="R1804" i="29" s="1"/>
  <c r="P1492" i="29"/>
  <c r="Q1492" i="29" s="1"/>
  <c r="R1492" i="29" s="1"/>
  <c r="P1675" i="29"/>
  <c r="Q1675" i="29" s="1"/>
  <c r="R1675" i="29" s="1"/>
  <c r="P1674" i="29"/>
  <c r="Q1674" i="29" s="1"/>
  <c r="R1674" i="29" s="1"/>
  <c r="G1675" i="29"/>
  <c r="H1675" i="29" s="1"/>
  <c r="I1675" i="29" s="1"/>
  <c r="H1681" i="29"/>
  <c r="I1681" i="29" s="1"/>
  <c r="H1683" i="29"/>
  <c r="I1683" i="29" s="1"/>
  <c r="H1589" i="29"/>
  <c r="I1589" i="29" s="1"/>
  <c r="H1595" i="29"/>
  <c r="I1595" i="29" s="1"/>
  <c r="H1601" i="29"/>
  <c r="I1601" i="29" s="1"/>
  <c r="Q1679" i="29"/>
  <c r="R1679" i="29" s="1"/>
  <c r="H1682" i="29"/>
  <c r="I1682" i="29" s="1"/>
  <c r="H1689" i="29"/>
  <c r="I1689" i="29" s="1"/>
  <c r="H1779" i="29"/>
  <c r="I1779" i="29" s="1"/>
  <c r="H1780" i="29"/>
  <c r="I1780" i="29" s="1"/>
  <c r="Q1785" i="29"/>
  <c r="R1785" i="29" s="1"/>
  <c r="H1503" i="29"/>
  <c r="I1503" i="29" s="1"/>
  <c r="H1509" i="29"/>
  <c r="I1509" i="29" s="1"/>
  <c r="G1677" i="29"/>
  <c r="H1677" i="29" s="1"/>
  <c r="I1677" i="29" s="1"/>
  <c r="H1693" i="29"/>
  <c r="I1693" i="29" s="1"/>
  <c r="H1695" i="29"/>
  <c r="I1695" i="29" s="1"/>
  <c r="G1707" i="29"/>
  <c r="H1707" i="29" s="1"/>
  <c r="I1707" i="29" s="1"/>
  <c r="H1725" i="29"/>
  <c r="I1725" i="29" s="1"/>
  <c r="Q1777" i="29"/>
  <c r="R1777" i="29" s="1"/>
  <c r="Q1800" i="29"/>
  <c r="R1800" i="29" s="1"/>
  <c r="P1795" i="29"/>
  <c r="P1752" i="29" s="1"/>
  <c r="Q1752" i="29" s="1"/>
  <c r="R1752" i="29" s="1"/>
  <c r="H1618" i="29"/>
  <c r="I1618" i="29" s="1"/>
  <c r="P1676" i="29"/>
  <c r="Q1676" i="29" s="1"/>
  <c r="R1676" i="29" s="1"/>
  <c r="H1694" i="29"/>
  <c r="I1694" i="29" s="1"/>
  <c r="Q1723" i="29"/>
  <c r="R1723" i="29" s="1"/>
  <c r="G1765" i="29"/>
  <c r="H1765" i="29" s="1"/>
  <c r="I1765" i="29" s="1"/>
  <c r="P1766" i="29"/>
  <c r="Q1766" i="29" s="1"/>
  <c r="R1766" i="29" s="1"/>
  <c r="P1765" i="29"/>
  <c r="Q1765" i="29" s="1"/>
  <c r="R1765" i="29" s="1"/>
  <c r="G1767" i="29"/>
  <c r="H1767" i="29" s="1"/>
  <c r="I1767" i="29" s="1"/>
  <c r="H1773" i="29"/>
  <c r="I1773" i="29" s="1"/>
  <c r="Q1779" i="29"/>
  <c r="R1779" i="29" s="1"/>
  <c r="P1658" i="29"/>
  <c r="Q1658" i="29" s="1"/>
  <c r="R1658" i="29" s="1"/>
  <c r="P1677" i="29"/>
  <c r="Q1677" i="29" s="1"/>
  <c r="R1677" i="29" s="1"/>
  <c r="G1704" i="29"/>
  <c r="G1653" i="29" s="1"/>
  <c r="H1653" i="29" s="1"/>
  <c r="I1653" i="29" s="1"/>
  <c r="G1705" i="29"/>
  <c r="H1705" i="29" s="1"/>
  <c r="I1705" i="29" s="1"/>
  <c r="Q1771" i="29"/>
  <c r="R1771" i="29" s="1"/>
  <c r="Q1954" i="29"/>
  <c r="R1954" i="29" s="1"/>
  <c r="P1947" i="29"/>
  <c r="Q1947" i="29" s="1"/>
  <c r="R1947" i="29" s="1"/>
  <c r="P1886" i="29"/>
  <c r="G1848" i="29"/>
  <c r="H1848" i="29" s="1"/>
  <c r="I1848" i="29" s="1"/>
  <c r="G1856" i="29"/>
  <c r="H1856" i="29" s="1"/>
  <c r="I1856" i="29" s="1"/>
  <c r="H2043" i="29"/>
  <c r="I2043" i="29" s="1"/>
  <c r="G2039" i="29"/>
  <c r="H2039" i="29" s="1"/>
  <c r="I2039" i="29" s="1"/>
  <c r="G2038" i="29"/>
  <c r="H2038" i="29" s="1"/>
  <c r="I2038" i="29" s="1"/>
  <c r="H1965" i="29"/>
  <c r="I1965" i="29" s="1"/>
  <c r="G1950" i="29"/>
  <c r="H1950" i="29" s="1"/>
  <c r="I1950" i="29" s="1"/>
  <c r="H1964" i="29"/>
  <c r="I1964" i="29" s="1"/>
  <c r="H1775" i="29"/>
  <c r="I1775" i="29" s="1"/>
  <c r="H1781" i="29"/>
  <c r="I1781" i="29" s="1"/>
  <c r="H1787" i="29"/>
  <c r="I1787" i="29" s="1"/>
  <c r="H1802" i="29"/>
  <c r="I1802" i="29" s="1"/>
  <c r="Q1861" i="29"/>
  <c r="R1861" i="29" s="1"/>
  <c r="Q1866" i="29"/>
  <c r="R1866" i="29" s="1"/>
  <c r="Q1892" i="29"/>
  <c r="R1892" i="29" s="1"/>
  <c r="H1962" i="29"/>
  <c r="I1962" i="29" s="1"/>
  <c r="Q1688" i="29"/>
  <c r="R1688" i="29" s="1"/>
  <c r="Q1694" i="29"/>
  <c r="R1694" i="29" s="1"/>
  <c r="Q1774" i="29"/>
  <c r="R1774" i="29" s="1"/>
  <c r="Q1780" i="29"/>
  <c r="R1780" i="29" s="1"/>
  <c r="Q1786" i="29"/>
  <c r="R1786" i="29" s="1"/>
  <c r="P1858" i="29"/>
  <c r="Q1858" i="29" s="1"/>
  <c r="R1858" i="29" s="1"/>
  <c r="Q1863" i="29"/>
  <c r="R1863" i="29" s="1"/>
  <c r="Q1962" i="29"/>
  <c r="R1962" i="29" s="1"/>
  <c r="Q1869" i="29"/>
  <c r="R1869" i="29" s="1"/>
  <c r="P1888" i="29"/>
  <c r="Q1888" i="29" s="1"/>
  <c r="R1888" i="29" s="1"/>
  <c r="Q1895" i="29"/>
  <c r="R1895" i="29" s="1"/>
  <c r="Q1878" i="29"/>
  <c r="R1878" i="29" s="1"/>
  <c r="H1988" i="29"/>
  <c r="I1988" i="29" s="1"/>
  <c r="G1979" i="29"/>
  <c r="H1979" i="29" s="1"/>
  <c r="I1979" i="29" s="1"/>
  <c r="Q1875" i="29"/>
  <c r="R1875" i="29" s="1"/>
  <c r="P1859" i="29"/>
  <c r="Q1859" i="29" s="1"/>
  <c r="R1859" i="29" s="1"/>
  <c r="G1887" i="29"/>
  <c r="G1838" i="29" s="1"/>
  <c r="H1838" i="29" s="1"/>
  <c r="I1838" i="29" s="1"/>
  <c r="Q1988" i="29"/>
  <c r="R1988" i="29" s="1"/>
  <c r="P1979" i="29"/>
  <c r="Q1979" i="29" s="1"/>
  <c r="R1979" i="29" s="1"/>
  <c r="Q2050" i="29"/>
  <c r="R2050" i="29" s="1"/>
  <c r="Q2146" i="29"/>
  <c r="R2146" i="29" s="1"/>
  <c r="Q2147" i="29"/>
  <c r="R2147" i="29" s="1"/>
  <c r="H1967" i="29"/>
  <c r="I1967" i="29" s="1"/>
  <c r="G1980" i="29"/>
  <c r="H1980" i="29" s="1"/>
  <c r="I1980" i="29" s="1"/>
  <c r="H2053" i="29"/>
  <c r="I2053" i="29" s="1"/>
  <c r="H2055" i="29"/>
  <c r="I2055" i="29" s="1"/>
  <c r="H2139" i="29"/>
  <c r="I2139" i="29" s="1"/>
  <c r="Q1956" i="29"/>
  <c r="R1956" i="29" s="1"/>
  <c r="Q1966" i="29"/>
  <c r="R1966" i="29" s="1"/>
  <c r="Q2056" i="29"/>
  <c r="R2056" i="29" s="1"/>
  <c r="G2069" i="29"/>
  <c r="H2069" i="29" s="1"/>
  <c r="I2069" i="29" s="1"/>
  <c r="G2068" i="29"/>
  <c r="G2025" i="29" s="1"/>
  <c r="H2025" i="29" s="1"/>
  <c r="I2025" i="29" s="1"/>
  <c r="G2131" i="29"/>
  <c r="H2131" i="29" s="1"/>
  <c r="I2131" i="29" s="1"/>
  <c r="G2129" i="29"/>
  <c r="H2129" i="29" s="1"/>
  <c r="I2129" i="29" s="1"/>
  <c r="H2140" i="29"/>
  <c r="I2140" i="29" s="1"/>
  <c r="H2059" i="29"/>
  <c r="I2059" i="29" s="1"/>
  <c r="H2073" i="29"/>
  <c r="I2073" i="29" s="1"/>
  <c r="H2138" i="29"/>
  <c r="I2138" i="29" s="1"/>
  <c r="P2161" i="29"/>
  <c r="Q2172" i="29"/>
  <c r="R2172" i="29" s="1"/>
  <c r="G1947" i="29"/>
  <c r="H1947" i="29" s="1"/>
  <c r="I1947" i="29" s="1"/>
  <c r="Q1967" i="29"/>
  <c r="R1967" i="29" s="1"/>
  <c r="H1969" i="29"/>
  <c r="I1969" i="29" s="1"/>
  <c r="P2041" i="29"/>
  <c r="Q2041" i="29" s="1"/>
  <c r="R2041" i="29" s="1"/>
  <c r="Q2053" i="29"/>
  <c r="R2053" i="29" s="1"/>
  <c r="P2131" i="29"/>
  <c r="Q2131" i="29" s="1"/>
  <c r="R2131" i="29" s="1"/>
  <c r="P2129" i="29"/>
  <c r="Q2129" i="29" s="1"/>
  <c r="R2129" i="29" s="1"/>
  <c r="Q2137" i="29"/>
  <c r="R2137" i="29" s="1"/>
  <c r="Q2138" i="29"/>
  <c r="R2138" i="29" s="1"/>
  <c r="Q2059" i="29"/>
  <c r="R2059" i="29" s="1"/>
  <c r="G2070" i="29"/>
  <c r="H2070" i="29" s="1"/>
  <c r="I2070" i="29" s="1"/>
  <c r="Q2073" i="29"/>
  <c r="R2073" i="29" s="1"/>
  <c r="Q1996" i="29"/>
  <c r="R1996" i="29" s="1"/>
  <c r="P1980" i="29"/>
  <c r="Q1980" i="29" s="1"/>
  <c r="R1980" i="29" s="1"/>
  <c r="H1865" i="29"/>
  <c r="I1865" i="29" s="1"/>
  <c r="H1871" i="29"/>
  <c r="I1871" i="29" s="1"/>
  <c r="H1877" i="29"/>
  <c r="I1877" i="29" s="1"/>
  <c r="G1949" i="29"/>
  <c r="H1949" i="29" s="1"/>
  <c r="I1949" i="29" s="1"/>
  <c r="Q1961" i="29"/>
  <c r="R1961" i="29" s="1"/>
  <c r="H1963" i="29"/>
  <c r="I1963" i="29" s="1"/>
  <c r="P2038" i="29"/>
  <c r="Q2038" i="29" s="1"/>
  <c r="R2038" i="29" s="1"/>
  <c r="P2070" i="29"/>
  <c r="P2019" i="29" s="1"/>
  <c r="Q2019" i="29" s="1"/>
  <c r="R2019" i="29" s="1"/>
  <c r="H2148" i="29"/>
  <c r="I2148" i="29" s="1"/>
  <c r="H2167" i="29"/>
  <c r="I2167" i="29" s="1"/>
  <c r="G2161" i="29"/>
  <c r="H2161" i="29" s="1"/>
  <c r="I2161" i="29" s="1"/>
  <c r="P1925" i="29"/>
  <c r="G1977" i="29"/>
  <c r="G1935" i="29" s="1"/>
  <c r="Q2044" i="29"/>
  <c r="R2044" i="29" s="1"/>
  <c r="P2039" i="29"/>
  <c r="Q2039" i="29" s="1"/>
  <c r="R2039" i="29" s="1"/>
  <c r="P2132" i="29"/>
  <c r="Q2132" i="29" s="1"/>
  <c r="R2132" i="29" s="1"/>
  <c r="G2132" i="29"/>
  <c r="H2132" i="29" s="1"/>
  <c r="I2132" i="29" s="1"/>
  <c r="Q2148" i="29"/>
  <c r="R2148" i="29" s="1"/>
  <c r="P2040" i="29"/>
  <c r="Q2040" i="29" s="1"/>
  <c r="R2040" i="29" s="1"/>
  <c r="Q2159" i="29"/>
  <c r="R2159" i="29" s="1"/>
  <c r="G2159" i="29"/>
  <c r="G2120" i="29" s="1"/>
  <c r="H2120" i="29" s="1"/>
  <c r="I2120" i="29" s="1"/>
  <c r="H2165" i="29"/>
  <c r="I2165" i="29" s="1"/>
  <c r="G2162" i="29"/>
  <c r="H2162" i="29" s="1"/>
  <c r="I2162" i="29" s="1"/>
  <c r="G2220" i="29"/>
  <c r="H2220" i="29" s="1"/>
  <c r="I2220" i="29" s="1"/>
  <c r="G2251" i="29"/>
  <c r="H2251" i="29" s="1"/>
  <c r="I2251" i="29" s="1"/>
  <c r="G2250" i="29"/>
  <c r="G2342" i="29"/>
  <c r="H2342" i="29" s="1"/>
  <c r="I2342" i="29" s="1"/>
  <c r="H2348" i="29"/>
  <c r="I2348" i="29" s="1"/>
  <c r="G2252" i="29"/>
  <c r="H2252" i="29" s="1"/>
  <c r="I2252" i="29" s="1"/>
  <c r="H2258" i="29"/>
  <c r="I2258" i="29" s="1"/>
  <c r="P2071" i="29"/>
  <c r="Q2071" i="29" s="1"/>
  <c r="R2071" i="29" s="1"/>
  <c r="H2141" i="29"/>
  <c r="I2141" i="29" s="1"/>
  <c r="H2150" i="29"/>
  <c r="I2150" i="29" s="1"/>
  <c r="P2222" i="29"/>
  <c r="Q2222" i="29" s="1"/>
  <c r="R2222" i="29" s="1"/>
  <c r="P2250" i="29"/>
  <c r="P2209" i="29" s="1"/>
  <c r="Q2209" i="29" s="1"/>
  <c r="R2209" i="29" s="1"/>
  <c r="Q2255" i="29"/>
  <c r="R2255" i="29" s="1"/>
  <c r="P2314" i="29"/>
  <c r="Q2314" i="29" s="1"/>
  <c r="R2314" i="29" s="1"/>
  <c r="Q2332" i="29"/>
  <c r="R2332" i="29" s="1"/>
  <c r="Q2228" i="29"/>
  <c r="R2228" i="29" s="1"/>
  <c r="H2044" i="29"/>
  <c r="I2044" i="29" s="1"/>
  <c r="H2050" i="29"/>
  <c r="I2050" i="29" s="1"/>
  <c r="H2056" i="29"/>
  <c r="I2056" i="29" s="1"/>
  <c r="Q2229" i="29"/>
  <c r="R2229" i="29" s="1"/>
  <c r="G2253" i="29"/>
  <c r="H2253" i="29" s="1"/>
  <c r="I2253" i="29" s="1"/>
  <c r="P2162" i="29"/>
  <c r="Q2162" i="29" s="1"/>
  <c r="R2162" i="29" s="1"/>
  <c r="H2238" i="29"/>
  <c r="I2238" i="29" s="1"/>
  <c r="Q2326" i="29"/>
  <c r="R2326" i="29" s="1"/>
  <c r="Q2178" i="29"/>
  <c r="R2178" i="29" s="1"/>
  <c r="Q2235" i="29"/>
  <c r="R2235" i="29" s="1"/>
  <c r="P2223" i="29"/>
  <c r="Q2223" i="29" s="1"/>
  <c r="R2223" i="29" s="1"/>
  <c r="Q2134" i="29"/>
  <c r="R2134" i="29" s="1"/>
  <c r="Q2240" i="29"/>
  <c r="R2240" i="29" s="1"/>
  <c r="G2160" i="29"/>
  <c r="H2160" i="29" s="1"/>
  <c r="I2160" i="29" s="1"/>
  <c r="Q2241" i="29"/>
  <c r="R2241" i="29" s="1"/>
  <c r="Q2320" i="29"/>
  <c r="R2320" i="29" s="1"/>
  <c r="H2316" i="29"/>
  <c r="I2316" i="29" s="1"/>
  <c r="H2322" i="29"/>
  <c r="I2322" i="29" s="1"/>
  <c r="H2328" i="29"/>
  <c r="I2328" i="29" s="1"/>
  <c r="G2343" i="29"/>
  <c r="H2343" i="29" s="1"/>
  <c r="I2343" i="29" s="1"/>
  <c r="P2404" i="29"/>
  <c r="Q2404" i="29" s="1"/>
  <c r="R2404" i="29" s="1"/>
  <c r="Q2415" i="29"/>
  <c r="R2415" i="29" s="1"/>
  <c r="P2566" i="29"/>
  <c r="Q2566" i="29" s="1"/>
  <c r="R2566" i="29" s="1"/>
  <c r="G2222" i="29"/>
  <c r="H2222" i="29" s="1"/>
  <c r="I2222" i="29" s="1"/>
  <c r="G2404" i="29"/>
  <c r="H2404" i="29" s="1"/>
  <c r="I2404" i="29" s="1"/>
  <c r="G2402" i="29"/>
  <c r="H2402" i="29" s="1"/>
  <c r="I2402" i="29" s="1"/>
  <c r="G2435" i="29"/>
  <c r="H2435" i="29" s="1"/>
  <c r="I2435" i="29" s="1"/>
  <c r="G2524" i="29"/>
  <c r="H2524" i="29" s="1"/>
  <c r="I2524" i="29" s="1"/>
  <c r="G2523" i="29"/>
  <c r="H2528" i="29"/>
  <c r="I2528" i="29" s="1"/>
  <c r="G2584" i="29"/>
  <c r="H2584" i="29" s="1"/>
  <c r="I2584" i="29" s="1"/>
  <c r="G2586" i="29"/>
  <c r="H2586" i="29" s="1"/>
  <c r="I2586" i="29" s="1"/>
  <c r="H2594" i="29"/>
  <c r="I2594" i="29" s="1"/>
  <c r="P2313" i="29"/>
  <c r="Q2313" i="29" s="1"/>
  <c r="R2313" i="29" s="1"/>
  <c r="Q2348" i="29"/>
  <c r="R2348" i="29" s="1"/>
  <c r="H2410" i="29"/>
  <c r="I2410" i="29" s="1"/>
  <c r="G2434" i="29"/>
  <c r="H2434" i="29" s="1"/>
  <c r="I2434" i="29" s="1"/>
  <c r="G2495" i="29"/>
  <c r="H2495" i="29" s="1"/>
  <c r="I2495" i="29" s="1"/>
  <c r="H2502" i="29"/>
  <c r="I2502" i="29" s="1"/>
  <c r="G2496" i="29"/>
  <c r="H2496" i="29" s="1"/>
  <c r="I2496" i="29" s="1"/>
  <c r="H2514" i="29"/>
  <c r="I2514" i="29" s="1"/>
  <c r="G2341" i="29"/>
  <c r="G2289" i="29" s="1"/>
  <c r="G2432" i="29"/>
  <c r="H2442" i="29"/>
  <c r="I2442" i="29" s="1"/>
  <c r="Q2523" i="29"/>
  <c r="R2523" i="29" s="1"/>
  <c r="G2615" i="29"/>
  <c r="H2615" i="29" s="1"/>
  <c r="I2615" i="29" s="1"/>
  <c r="G2614" i="29"/>
  <c r="G2563" i="29" s="1"/>
  <c r="H2563" i="29" s="1"/>
  <c r="I2563" i="29" s="1"/>
  <c r="H2620" i="29"/>
  <c r="I2620" i="29" s="1"/>
  <c r="P2403" i="29"/>
  <c r="Q2403" i="29" s="1"/>
  <c r="R2403" i="29" s="1"/>
  <c r="Q2409" i="29"/>
  <c r="R2409" i="29" s="1"/>
  <c r="G2405" i="29"/>
  <c r="H2405" i="29" s="1"/>
  <c r="I2405" i="29" s="1"/>
  <c r="P2434" i="29"/>
  <c r="Q2434" i="29" s="1"/>
  <c r="R2434" i="29" s="1"/>
  <c r="Q2441" i="29"/>
  <c r="R2441" i="29" s="1"/>
  <c r="G2587" i="29"/>
  <c r="H2587" i="29" s="1"/>
  <c r="I2587" i="29" s="1"/>
  <c r="H2606" i="29"/>
  <c r="I2606" i="29" s="1"/>
  <c r="H2319" i="29"/>
  <c r="I2319" i="29" s="1"/>
  <c r="H2325" i="29"/>
  <c r="I2325" i="29" s="1"/>
  <c r="H2331" i="29"/>
  <c r="I2331" i="29" s="1"/>
  <c r="P2341" i="29"/>
  <c r="P2286" i="29" s="1"/>
  <c r="H2422" i="29"/>
  <c r="I2422" i="29" s="1"/>
  <c r="G2311" i="29"/>
  <c r="H2311" i="29" s="1"/>
  <c r="I2311" i="29" s="1"/>
  <c r="P2432" i="29"/>
  <c r="P2405" i="29"/>
  <c r="Q2405" i="29" s="1"/>
  <c r="R2405" i="29" s="1"/>
  <c r="Q2421" i="29"/>
  <c r="R2421" i="29" s="1"/>
  <c r="G2478" i="29"/>
  <c r="H2478" i="29" s="1"/>
  <c r="I2478" i="29" s="1"/>
  <c r="H2508" i="29"/>
  <c r="I2508" i="29" s="1"/>
  <c r="P2343" i="29"/>
  <c r="Q2343" i="29" s="1"/>
  <c r="R2343" i="29" s="1"/>
  <c r="G2493" i="29"/>
  <c r="H2493" i="29" s="1"/>
  <c r="I2493" i="29" s="1"/>
  <c r="H2600" i="29"/>
  <c r="I2600" i="29" s="1"/>
  <c r="Q2501" i="29"/>
  <c r="R2501" i="29" s="1"/>
  <c r="Q2507" i="29"/>
  <c r="R2507" i="29" s="1"/>
  <c r="Q2513" i="29"/>
  <c r="R2513" i="29" s="1"/>
  <c r="Q2533" i="29"/>
  <c r="R2533" i="29" s="1"/>
  <c r="Q2593" i="29"/>
  <c r="R2593" i="29" s="1"/>
  <c r="Q2599" i="29"/>
  <c r="R2599" i="29" s="1"/>
  <c r="Q2605" i="29"/>
  <c r="R2605" i="29" s="1"/>
  <c r="Q2619" i="29"/>
  <c r="R2619" i="29" s="1"/>
  <c r="P2433" i="29"/>
  <c r="Q2433" i="29" s="1"/>
  <c r="R2433" i="29" s="1"/>
  <c r="P2493" i="29"/>
  <c r="Q2493" i="29" s="1"/>
  <c r="R2493" i="29" s="1"/>
  <c r="Q2528" i="29"/>
  <c r="R2528" i="29" s="1"/>
  <c r="P2402" i="29"/>
  <c r="Q2402" i="29" s="1"/>
  <c r="R2402" i="29" s="1"/>
  <c r="P2526" i="29"/>
  <c r="Q2526" i="29" s="1"/>
  <c r="R2526" i="29" s="1"/>
  <c r="P2586" i="29"/>
  <c r="Q2586" i="29" s="1"/>
  <c r="R2586" i="29" s="1"/>
  <c r="H2622" i="29"/>
  <c r="I2622" i="29" s="1"/>
  <c r="P2435" i="29"/>
  <c r="Q2435" i="29" s="1"/>
  <c r="R2435" i="29" s="1"/>
  <c r="P2495" i="29"/>
  <c r="Q2495" i="29" s="1"/>
  <c r="R2495" i="29" s="1"/>
  <c r="P2587" i="29"/>
  <c r="Q2587" i="29" s="1"/>
  <c r="R2587" i="29" s="1"/>
  <c r="Q2418" i="29"/>
  <c r="R2418" i="29" s="1"/>
  <c r="Q2424" i="29"/>
  <c r="R2424" i="29" s="1"/>
  <c r="Q2510" i="29"/>
  <c r="R2510" i="29" s="1"/>
  <c r="P2614" i="29"/>
  <c r="P2560" i="29" s="1"/>
  <c r="Q2560" i="29" s="1"/>
  <c r="R2560" i="29" s="1"/>
  <c r="AN186" i="28"/>
  <c r="AI100" i="28"/>
  <c r="AH140" i="28"/>
  <c r="AO186" i="28"/>
  <c r="AH132" i="28"/>
  <c r="AI158" i="28"/>
  <c r="AM185" i="28"/>
  <c r="AG136" i="28"/>
  <c r="AO187" i="28"/>
  <c r="AG124" i="28"/>
  <c r="AH136" i="28"/>
  <c r="AG128" i="28"/>
  <c r="AI21" i="28"/>
  <c r="AH8" i="28"/>
  <c r="AI25" i="28"/>
  <c r="AI154" i="28"/>
  <c r="F29" i="28"/>
  <c r="E29" i="28" s="1"/>
  <c r="AG29" i="28" s="1"/>
  <c r="F100" i="28"/>
  <c r="E182" i="28"/>
  <c r="AG182" i="28" s="1"/>
  <c r="E7" i="28"/>
  <c r="AI8" i="28"/>
  <c r="E45" i="28"/>
  <c r="E27" i="28"/>
  <c r="F23" i="28"/>
  <c r="AI23" i="28"/>
  <c r="F19" i="28"/>
  <c r="AI12" i="28"/>
  <c r="F12" i="28"/>
  <c r="AG8" i="28"/>
  <c r="E13" i="28"/>
  <c r="AH20" i="28"/>
  <c r="E20" i="28"/>
  <c r="AG20" i="28" s="1"/>
  <c r="AI24" i="28"/>
  <c r="F24" i="28"/>
  <c r="F28" i="28"/>
  <c r="T13" i="28"/>
  <c r="S13" i="28" s="1"/>
  <c r="AI13" i="28"/>
  <c r="F21" i="28"/>
  <c r="G31" i="28"/>
  <c r="E33" i="28"/>
  <c r="AG33" i="28" s="1"/>
  <c r="AH33" i="28"/>
  <c r="F35" i="28"/>
  <c r="AI35" i="28"/>
  <c r="AI20" i="28"/>
  <c r="V191" i="28"/>
  <c r="U191" i="28" s="1"/>
  <c r="T191" i="28" s="1"/>
  <c r="S191" i="28" s="1"/>
  <c r="U30" i="28"/>
  <c r="T30" i="28" s="1"/>
  <c r="S30" i="28" s="1"/>
  <c r="U40" i="28"/>
  <c r="T40" i="28" s="1"/>
  <c r="S40" i="28" s="1"/>
  <c r="AJ40" i="28"/>
  <c r="AJ22" i="28"/>
  <c r="G22" i="28"/>
  <c r="AK28" i="28"/>
  <c r="Z197" i="28"/>
  <c r="AN36" i="28"/>
  <c r="M6" i="28"/>
  <c r="AO6" i="28" s="1"/>
  <c r="AL202" i="28"/>
  <c r="AA202" i="28"/>
  <c r="F9" i="28"/>
  <c r="AJ23" i="28"/>
  <c r="AL24" i="28"/>
  <c r="AL31" i="28"/>
  <c r="AJ33" i="28"/>
  <c r="U48" i="28"/>
  <c r="T48" i="28" s="1"/>
  <c r="S48" i="28" s="1"/>
  <c r="AJ48" i="28"/>
  <c r="AI50" i="28"/>
  <c r="F50" i="28"/>
  <c r="I202" i="28"/>
  <c r="AK7" i="28"/>
  <c r="AM202" i="28"/>
  <c r="G16" i="28"/>
  <c r="G17" i="28"/>
  <c r="G39" i="28"/>
  <c r="AJ39" i="28"/>
  <c r="U44" i="28"/>
  <c r="T44" i="28" s="1"/>
  <c r="S44" i="28" s="1"/>
  <c r="AJ44" i="28"/>
  <c r="F51" i="28"/>
  <c r="AI56" i="28"/>
  <c r="F56" i="28"/>
  <c r="L202" i="28"/>
  <c r="AN202" i="28" s="1"/>
  <c r="AJ18" i="28"/>
  <c r="G18" i="28"/>
  <c r="AK19" i="28"/>
  <c r="AM21" i="28"/>
  <c r="AN31" i="28"/>
  <c r="I197" i="28"/>
  <c r="G36" i="28"/>
  <c r="AK36" i="28"/>
  <c r="AH80" i="28"/>
  <c r="E80" i="28"/>
  <c r="AG80" i="28" s="1"/>
  <c r="M202" i="28"/>
  <c r="G10" i="28"/>
  <c r="G11" i="28"/>
  <c r="G15" i="28"/>
  <c r="AL19" i="28"/>
  <c r="AN22" i="28"/>
  <c r="AJ26" i="28"/>
  <c r="U28" i="28"/>
  <c r="T28" i="28" s="1"/>
  <c r="S28" i="28" s="1"/>
  <c r="G32" i="28"/>
  <c r="G43" i="28"/>
  <c r="AJ43" i="28"/>
  <c r="F52" i="28"/>
  <c r="AI52" i="28"/>
  <c r="AG25" i="28"/>
  <c r="E37" i="28"/>
  <c r="AG37" i="28" s="1"/>
  <c r="AH37" i="28"/>
  <c r="U41" i="28"/>
  <c r="T41" i="28" s="1"/>
  <c r="S41" i="28" s="1"/>
  <c r="AK41" i="28"/>
  <c r="E62" i="28"/>
  <c r="AL7" i="28"/>
  <c r="AJ14" i="28"/>
  <c r="G14" i="28"/>
  <c r="J191" i="28"/>
  <c r="AL191" i="28" s="1"/>
  <c r="AL30" i="28"/>
  <c r="U31" i="28"/>
  <c r="T31" i="28" s="1"/>
  <c r="S31" i="28" s="1"/>
  <c r="AJ34" i="28"/>
  <c r="AI37" i="28"/>
  <c r="G40" i="28"/>
  <c r="AK40" i="28"/>
  <c r="G47" i="28"/>
  <c r="AJ47" i="28"/>
  <c r="E67" i="28"/>
  <c r="X6" i="28"/>
  <c r="AL15" i="28"/>
  <c r="AK21" i="28"/>
  <c r="U27" i="28"/>
  <c r="T27" i="28" s="1"/>
  <c r="S27" i="28" s="1"/>
  <c r="AH76" i="28"/>
  <c r="E76" i="28"/>
  <c r="AG76" i="28" s="1"/>
  <c r="AJ7" i="28"/>
  <c r="V202" i="28"/>
  <c r="AJ202" i="28" s="1"/>
  <c r="AN7" i="28"/>
  <c r="L191" i="28"/>
  <c r="AN191" i="28" s="1"/>
  <c r="AN30" i="28"/>
  <c r="V197" i="28"/>
  <c r="U36" i="28"/>
  <c r="T36" i="28" s="1"/>
  <c r="S36" i="28" s="1"/>
  <c r="AJ36" i="28"/>
  <c r="U39" i="28"/>
  <c r="T39" i="28" s="1"/>
  <c r="S39" i="28" s="1"/>
  <c r="F48" i="28"/>
  <c r="F54" i="28"/>
  <c r="U7" i="28"/>
  <c r="T7" i="28" s="1"/>
  <c r="S7" i="28" s="1"/>
  <c r="AM7" i="28"/>
  <c r="H6" i="28"/>
  <c r="Y6" i="28"/>
  <c r="AM6" i="28" s="1"/>
  <c r="I6" i="28"/>
  <c r="AK6" i="28" s="1"/>
  <c r="Z6" i="28"/>
  <c r="AN6" i="28" s="1"/>
  <c r="W202" i="28"/>
  <c r="AO7" i="28"/>
  <c r="U19" i="28"/>
  <c r="T19" i="28" s="1"/>
  <c r="S19" i="28" s="1"/>
  <c r="AM25" i="28"/>
  <c r="AH25" i="28"/>
  <c r="AO26" i="28"/>
  <c r="AH29" i="28"/>
  <c r="M191" i="28"/>
  <c r="AO191" i="28" s="1"/>
  <c r="AO30" i="28"/>
  <c r="AM30" i="28"/>
  <c r="G44" i="28"/>
  <c r="AK44" i="28"/>
  <c r="AI55" i="28"/>
  <c r="F55" i="28"/>
  <c r="AI66" i="28"/>
  <c r="F66" i="28"/>
  <c r="AI75" i="28"/>
  <c r="H190" i="28"/>
  <c r="G79" i="28"/>
  <c r="F81" i="28"/>
  <c r="F93" i="28"/>
  <c r="AI93" i="28"/>
  <c r="F102" i="28"/>
  <c r="AI102" i="28"/>
  <c r="J197" i="28"/>
  <c r="AA197" i="28"/>
  <c r="G41" i="28"/>
  <c r="AO41" i="28"/>
  <c r="X193" i="28"/>
  <c r="AO45" i="28"/>
  <c r="G49" i="28"/>
  <c r="X192" i="28"/>
  <c r="U51" i="28"/>
  <c r="T51" i="28" s="1"/>
  <c r="S51" i="28" s="1"/>
  <c r="AJ52" i="28"/>
  <c r="AL54" i="28"/>
  <c r="F57" i="28"/>
  <c r="F58" i="28"/>
  <c r="F59" i="28"/>
  <c r="U64" i="28"/>
  <c r="T64" i="28" s="1"/>
  <c r="S64" i="28" s="1"/>
  <c r="E65" i="28"/>
  <c r="L185" i="28"/>
  <c r="AN185" i="28" s="1"/>
  <c r="AN70" i="28"/>
  <c r="U74" i="28"/>
  <c r="T74" i="28" s="1"/>
  <c r="S74" i="28" s="1"/>
  <c r="AJ74" i="28"/>
  <c r="AK75" i="28"/>
  <c r="AJ75" i="28"/>
  <c r="F77" i="28"/>
  <c r="U78" i="28"/>
  <c r="T78" i="28" s="1"/>
  <c r="S78" i="28" s="1"/>
  <c r="AJ78" i="28"/>
  <c r="AK79" i="28"/>
  <c r="AJ79" i="28"/>
  <c r="AK86" i="28"/>
  <c r="G86" i="28"/>
  <c r="H193" i="28"/>
  <c r="Y193" i="28"/>
  <c r="AJ56" i="28"/>
  <c r="G60" i="28"/>
  <c r="AJ60" i="28"/>
  <c r="AJ81" i="28"/>
  <c r="G87" i="28"/>
  <c r="AJ87" i="28"/>
  <c r="AI99" i="28"/>
  <c r="F99" i="28"/>
  <c r="E112" i="28"/>
  <c r="L197" i="28"/>
  <c r="AN197" i="28" s="1"/>
  <c r="AK186" i="28"/>
  <c r="I193" i="28"/>
  <c r="AK193" i="28" s="1"/>
  <c r="Z193" i="28"/>
  <c r="Z192" i="28"/>
  <c r="AJ66" i="28"/>
  <c r="AM70" i="28"/>
  <c r="G72" i="28"/>
  <c r="AJ72" i="28"/>
  <c r="AM75" i="28"/>
  <c r="AM79" i="28"/>
  <c r="G84" i="28"/>
  <c r="U85" i="28"/>
  <c r="T85" i="28" s="1"/>
  <c r="S85" i="28" s="1"/>
  <c r="AI95" i="28"/>
  <c r="F95" i="28"/>
  <c r="G26" i="28"/>
  <c r="G30" i="28"/>
  <c r="G34" i="28"/>
  <c r="M197" i="28"/>
  <c r="G38" i="28"/>
  <c r="AL186" i="28"/>
  <c r="G42" i="28"/>
  <c r="J193" i="28"/>
  <c r="AA193" i="28"/>
  <c r="AO193" i="28" s="1"/>
  <c r="G46" i="28"/>
  <c r="J192" i="28"/>
  <c r="G192" i="28" s="1"/>
  <c r="AA192" i="28"/>
  <c r="U63" i="28"/>
  <c r="T63" i="28" s="1"/>
  <c r="S63" i="28" s="1"/>
  <c r="AK66" i="28"/>
  <c r="U67" i="28"/>
  <c r="T67" i="28" s="1"/>
  <c r="S67" i="28" s="1"/>
  <c r="AJ69" i="28"/>
  <c r="AJ77" i="28"/>
  <c r="AN86" i="28"/>
  <c r="H187" i="28"/>
  <c r="G91" i="28"/>
  <c r="AJ91" i="28"/>
  <c r="AH100" i="28"/>
  <c r="G191" i="28"/>
  <c r="AM186" i="28"/>
  <c r="K193" i="28"/>
  <c r="K192" i="28"/>
  <c r="AM192" i="28" s="1"/>
  <c r="AK54" i="28"/>
  <c r="AJ55" i="28"/>
  <c r="AM198" i="28"/>
  <c r="U62" i="28"/>
  <c r="T62" i="28" s="1"/>
  <c r="S62" i="28" s="1"/>
  <c r="G68" i="28"/>
  <c r="AJ68" i="28"/>
  <c r="V185" i="28"/>
  <c r="U185" i="28" s="1"/>
  <c r="T185" i="28" s="1"/>
  <c r="S185" i="28" s="1"/>
  <c r="U70" i="28"/>
  <c r="T70" i="28" s="1"/>
  <c r="S70" i="28" s="1"/>
  <c r="U83" i="28"/>
  <c r="T83" i="28" s="1"/>
  <c r="S83" i="28" s="1"/>
  <c r="L193" i="28"/>
  <c r="AK48" i="28"/>
  <c r="L192" i="28"/>
  <c r="AN192" i="28" s="1"/>
  <c r="AL50" i="28"/>
  <c r="AN198" i="28"/>
  <c r="G64" i="28"/>
  <c r="AJ64" i="28"/>
  <c r="G71" i="28"/>
  <c r="AK82" i="28"/>
  <c r="G82" i="28"/>
  <c r="T86" i="28"/>
  <c r="S86" i="28" s="1"/>
  <c r="F88" i="28"/>
  <c r="AI88" i="28"/>
  <c r="F96" i="28"/>
  <c r="AI96" i="28"/>
  <c r="M192" i="28"/>
  <c r="AO49" i="28"/>
  <c r="U54" i="28"/>
  <c r="T54" i="28" s="1"/>
  <c r="S54" i="28" s="1"/>
  <c r="AJ57" i="28"/>
  <c r="U61" i="28"/>
  <c r="T61" i="28" s="1"/>
  <c r="S61" i="28" s="1"/>
  <c r="G63" i="28"/>
  <c r="U73" i="28"/>
  <c r="T73" i="28" s="1"/>
  <c r="S73" i="28" s="1"/>
  <c r="AG73" i="28" s="1"/>
  <c r="AI76" i="28"/>
  <c r="AI80" i="28"/>
  <c r="U81" i="28"/>
  <c r="T81" i="28" s="1"/>
  <c r="S81" i="28" s="1"/>
  <c r="F101" i="28"/>
  <c r="AI101" i="28"/>
  <c r="AK74" i="28"/>
  <c r="G74" i="28"/>
  <c r="AK78" i="28"/>
  <c r="G78" i="28"/>
  <c r="W190" i="28"/>
  <c r="U79" i="28"/>
  <c r="T79" i="28" s="1"/>
  <c r="S79" i="28" s="1"/>
  <c r="E83" i="28"/>
  <c r="AG83" i="28" s="1"/>
  <c r="F85" i="28"/>
  <c r="F92" i="28"/>
  <c r="AI92" i="28"/>
  <c r="F103" i="28"/>
  <c r="W197" i="28"/>
  <c r="AJ50" i="28"/>
  <c r="G53" i="28"/>
  <c r="U60" i="28"/>
  <c r="T60" i="28" s="1"/>
  <c r="S60" i="28" s="1"/>
  <c r="U69" i="28"/>
  <c r="T69" i="28" s="1"/>
  <c r="S69" i="28" s="1"/>
  <c r="AG69" i="28" s="1"/>
  <c r="AJ71" i="28"/>
  <c r="U77" i="28"/>
  <c r="T77" i="28" s="1"/>
  <c r="S77" i="28" s="1"/>
  <c r="F89" i="28"/>
  <c r="AI89" i="28"/>
  <c r="X197" i="28"/>
  <c r="U45" i="28"/>
  <c r="T45" i="28" s="1"/>
  <c r="S45" i="28" s="1"/>
  <c r="AN56" i="28"/>
  <c r="AM63" i="28"/>
  <c r="I185" i="28"/>
  <c r="AK185" i="28" s="1"/>
  <c r="G70" i="28"/>
  <c r="AJ85" i="28"/>
  <c r="F97" i="28"/>
  <c r="AI97" i="28"/>
  <c r="AJ30" i="28"/>
  <c r="H197" i="28"/>
  <c r="Y197" i="28"/>
  <c r="AM197" i="28" s="1"/>
  <c r="U186" i="28"/>
  <c r="T186" i="28" s="1"/>
  <c r="S186" i="28" s="1"/>
  <c r="AM41" i="28"/>
  <c r="V193" i="28"/>
  <c r="AM45" i="28"/>
  <c r="V192" i="28"/>
  <c r="U192" i="28" s="1"/>
  <c r="T192" i="28" s="1"/>
  <c r="S192" i="28" s="1"/>
  <c r="AM49" i="28"/>
  <c r="AO56" i="28"/>
  <c r="U58" i="28"/>
  <c r="T58" i="28" s="1"/>
  <c r="S58" i="28" s="1"/>
  <c r="G61" i="28"/>
  <c r="AL62" i="28"/>
  <c r="AJ63" i="28"/>
  <c r="U65" i="28"/>
  <c r="T65" i="28" s="1"/>
  <c r="S65" i="28" s="1"/>
  <c r="AM67" i="28"/>
  <c r="AJ67" i="28"/>
  <c r="AN74" i="28"/>
  <c r="F75" i="28"/>
  <c r="AN78" i="28"/>
  <c r="U82" i="28"/>
  <c r="T82" i="28" s="1"/>
  <c r="S82" i="28" s="1"/>
  <c r="AJ82" i="28"/>
  <c r="AJ95" i="28"/>
  <c r="AJ99" i="28"/>
  <c r="F105" i="28"/>
  <c r="AI105" i="28"/>
  <c r="J194" i="28"/>
  <c r="AL116" i="28"/>
  <c r="AO119" i="28"/>
  <c r="F137" i="28"/>
  <c r="AI137" i="28"/>
  <c r="V199" i="28"/>
  <c r="U144" i="28"/>
  <c r="T144" i="28" s="1"/>
  <c r="S144" i="28" s="1"/>
  <c r="AG144" i="28" s="1"/>
  <c r="F149" i="28"/>
  <c r="AI149" i="28"/>
  <c r="E152" i="28"/>
  <c r="AK91" i="28"/>
  <c r="AJ188" i="28"/>
  <c r="AK107" i="28"/>
  <c r="U108" i="28"/>
  <c r="T108" i="28" s="1"/>
  <c r="S108" i="28" s="1"/>
  <c r="F109" i="28"/>
  <c r="AI109" i="28"/>
  <c r="X189" i="28"/>
  <c r="AK110" i="28"/>
  <c r="G110" i="28"/>
  <c r="AK118" i="28"/>
  <c r="G118" i="28"/>
  <c r="AJ123" i="28"/>
  <c r="G123" i="28"/>
  <c r="AN125" i="28"/>
  <c r="E132" i="28"/>
  <c r="AG132" i="28" s="1"/>
  <c r="G90" i="28"/>
  <c r="U91" i="28"/>
  <c r="T91" i="28" s="1"/>
  <c r="S91" i="28" s="1"/>
  <c r="G94" i="28"/>
  <c r="G98" i="28"/>
  <c r="AJ101" i="28"/>
  <c r="G104" i="28"/>
  <c r="L194" i="28"/>
  <c r="AN116" i="28"/>
  <c r="G120" i="28"/>
  <c r="AL120" i="28"/>
  <c r="F129" i="28"/>
  <c r="AI129" i="28"/>
  <c r="AJ143" i="28"/>
  <c r="G143" i="28"/>
  <c r="U147" i="28"/>
  <c r="T147" i="28" s="1"/>
  <c r="S147" i="28" s="1"/>
  <c r="AJ185" i="28"/>
  <c r="AJ76" i="28"/>
  <c r="V190" i="28"/>
  <c r="AJ80" i="28"/>
  <c r="AJ84" i="28"/>
  <c r="AJ88" i="28"/>
  <c r="S187" i="28"/>
  <c r="AM91" i="28"/>
  <c r="AJ92" i="28"/>
  <c r="AJ96" i="28"/>
  <c r="AL188" i="28"/>
  <c r="AJ104" i="28"/>
  <c r="AO107" i="28"/>
  <c r="I189" i="28"/>
  <c r="Z189" i="28"/>
  <c r="AJ112" i="28"/>
  <c r="G117" i="28"/>
  <c r="U119" i="28"/>
  <c r="T119" i="28" s="1"/>
  <c r="S119" i="28" s="1"/>
  <c r="E150" i="28"/>
  <c r="AG150" i="28" s="1"/>
  <c r="AH150" i="28"/>
  <c r="F162" i="28"/>
  <c r="F163" i="28"/>
  <c r="AI163" i="28"/>
  <c r="K188" i="28"/>
  <c r="AM188" i="28" s="1"/>
  <c r="AM103" i="28"/>
  <c r="AJ115" i="28"/>
  <c r="G115" i="28"/>
  <c r="I196" i="28"/>
  <c r="G121" i="28"/>
  <c r="AK121" i="28"/>
  <c r="AJ135" i="28"/>
  <c r="G135" i="28"/>
  <c r="F167" i="28"/>
  <c r="AI167" i="28"/>
  <c r="AL185" i="28"/>
  <c r="E100" i="28"/>
  <c r="AG100" i="28" s="1"/>
  <c r="AN188" i="28"/>
  <c r="AL104" i="28"/>
  <c r="AN105" i="28"/>
  <c r="G108" i="28"/>
  <c r="AL112" i="28"/>
  <c r="V194" i="28"/>
  <c r="U116" i="28"/>
  <c r="T116" i="28" s="1"/>
  <c r="S116" i="28" s="1"/>
  <c r="F153" i="28"/>
  <c r="AI153" i="28"/>
  <c r="L189" i="28"/>
  <c r="AN109" i="28"/>
  <c r="AH124" i="28"/>
  <c r="AJ127" i="28"/>
  <c r="G127" i="28"/>
  <c r="AK187" i="28"/>
  <c r="AL105" i="28"/>
  <c r="T106" i="28"/>
  <c r="S106" i="28" s="1"/>
  <c r="X194" i="28"/>
  <c r="AJ119" i="28"/>
  <c r="G119" i="28"/>
  <c r="F133" i="28"/>
  <c r="AI133" i="28"/>
  <c r="AJ147" i="28"/>
  <c r="G147" i="28"/>
  <c r="AH154" i="28"/>
  <c r="E154" i="28"/>
  <c r="AG154" i="28" s="1"/>
  <c r="AO185" i="28"/>
  <c r="J190" i="28"/>
  <c r="AL190" i="28" s="1"/>
  <c r="AA190" i="28"/>
  <c r="AL187" i="28"/>
  <c r="AJ100" i="28"/>
  <c r="AK103" i="28"/>
  <c r="AL108" i="28"/>
  <c r="AL109" i="28"/>
  <c r="AJ111" i="28"/>
  <c r="G111" i="28"/>
  <c r="AN117" i="28"/>
  <c r="AL117" i="28"/>
  <c r="F164" i="28"/>
  <c r="AI164" i="28"/>
  <c r="AI165" i="28"/>
  <c r="E170" i="28"/>
  <c r="K190" i="28"/>
  <c r="AM190" i="28" s="1"/>
  <c r="AJ86" i="28"/>
  <c r="AM187" i="28"/>
  <c r="AJ94" i="28"/>
  <c r="AJ98" i="28"/>
  <c r="AM99" i="28"/>
  <c r="U103" i="28"/>
  <c r="T103" i="28" s="1"/>
  <c r="S103" i="28" s="1"/>
  <c r="AL103" i="28"/>
  <c r="F113" i="28"/>
  <c r="AI113" i="28"/>
  <c r="AK114" i="28"/>
  <c r="G114" i="28"/>
  <c r="AO115" i="28"/>
  <c r="G116" i="28"/>
  <c r="AH128" i="28"/>
  <c r="AJ139" i="28"/>
  <c r="G139" i="28"/>
  <c r="AH148" i="28"/>
  <c r="E148" i="28"/>
  <c r="AG148" i="28" s="1"/>
  <c r="L190" i="28"/>
  <c r="AN190" i="28" s="1"/>
  <c r="AN187" i="28"/>
  <c r="U104" i="28"/>
  <c r="T104" i="28" s="1"/>
  <c r="S104" i="28" s="1"/>
  <c r="AJ107" i="28"/>
  <c r="G107" i="28"/>
  <c r="U112" i="28"/>
  <c r="T112" i="28" s="1"/>
  <c r="S112" i="28" s="1"/>
  <c r="AA194" i="28"/>
  <c r="AM119" i="28"/>
  <c r="G125" i="28"/>
  <c r="AK125" i="28"/>
  <c r="AJ128" i="28"/>
  <c r="F145" i="28"/>
  <c r="AI145" i="28"/>
  <c r="AM147" i="28"/>
  <c r="F151" i="28"/>
  <c r="AI151" i="28"/>
  <c r="AL198" i="28"/>
  <c r="AO198" i="28"/>
  <c r="AL70" i="28"/>
  <c r="M190" i="28"/>
  <c r="AO103" i="28"/>
  <c r="G106" i="28"/>
  <c r="V189" i="28"/>
  <c r="AM111" i="28"/>
  <c r="AJ131" i="28"/>
  <c r="G131" i="28"/>
  <c r="E140" i="28"/>
  <c r="AG140" i="28" s="1"/>
  <c r="AI157" i="28"/>
  <c r="AI148" i="28"/>
  <c r="AK156" i="28"/>
  <c r="I200" i="28"/>
  <c r="AJ157" i="28"/>
  <c r="AK172" i="28"/>
  <c r="G172" i="28"/>
  <c r="J189" i="28"/>
  <c r="AL189" i="28" s="1"/>
  <c r="AA189" i="28"/>
  <c r="J196" i="28"/>
  <c r="AL196" i="28" s="1"/>
  <c r="AA196" i="28"/>
  <c r="G122" i="28"/>
  <c r="AI124" i="28"/>
  <c r="G126" i="28"/>
  <c r="AI128" i="28"/>
  <c r="G130" i="28"/>
  <c r="AI132" i="28"/>
  <c r="G134" i="28"/>
  <c r="AI136" i="28"/>
  <c r="G138" i="28"/>
  <c r="AI140" i="28"/>
  <c r="J195" i="28"/>
  <c r="AL195" i="28" s="1"/>
  <c r="AA195" i="28"/>
  <c r="G142" i="28"/>
  <c r="M199" i="28"/>
  <c r="AO199" i="28" s="1"/>
  <c r="G146" i="28"/>
  <c r="AJ152" i="28"/>
  <c r="G161" i="28"/>
  <c r="AM163" i="28"/>
  <c r="AN168" i="28"/>
  <c r="AL170" i="28"/>
  <c r="AA201" i="28"/>
  <c r="U188" i="28"/>
  <c r="T188" i="28" s="1"/>
  <c r="S188" i="28" s="1"/>
  <c r="K189" i="28"/>
  <c r="K196" i="28"/>
  <c r="K195" i="28"/>
  <c r="AM164" i="28"/>
  <c r="F166" i="28"/>
  <c r="AN196" i="28"/>
  <c r="AN195" i="28"/>
  <c r="AM151" i="28"/>
  <c r="AJ153" i="28"/>
  <c r="AN156" i="28"/>
  <c r="L200" i="28"/>
  <c r="AN200" i="28" s="1"/>
  <c r="AM167" i="28"/>
  <c r="AL171" i="28"/>
  <c r="U171" i="28"/>
  <c r="T171" i="28" s="1"/>
  <c r="S171" i="28" s="1"/>
  <c r="AH173" i="28"/>
  <c r="E173" i="28"/>
  <c r="AG173" i="28" s="1"/>
  <c r="F178" i="28"/>
  <c r="AI178" i="28"/>
  <c r="M189" i="28"/>
  <c r="M196" i="28"/>
  <c r="M195" i="28"/>
  <c r="AL144" i="28"/>
  <c r="AI150" i="28"/>
  <c r="AN151" i="28"/>
  <c r="AI152" i="28"/>
  <c r="F165" i="28"/>
  <c r="AJ167" i="28"/>
  <c r="G169" i="28"/>
  <c r="J201" i="28"/>
  <c r="E179" i="28"/>
  <c r="AG179" i="28" s="1"/>
  <c r="AH179" i="28"/>
  <c r="AG159" i="28"/>
  <c r="AJ160" i="28"/>
  <c r="F171" i="28"/>
  <c r="W194" i="28"/>
  <c r="AK129" i="28"/>
  <c r="AK133" i="28"/>
  <c r="AK137" i="28"/>
  <c r="AK141" i="28"/>
  <c r="AN144" i="28"/>
  <c r="AK145" i="28"/>
  <c r="AJ151" i="28"/>
  <c r="F158" i="28"/>
  <c r="AM162" i="28"/>
  <c r="AL166" i="28"/>
  <c r="AJ169" i="28"/>
  <c r="U170" i="28"/>
  <c r="T170" i="28" s="1"/>
  <c r="S170" i="28" s="1"/>
  <c r="AJ170" i="28"/>
  <c r="L201" i="28"/>
  <c r="AN201" i="28" s="1"/>
  <c r="AL121" i="28"/>
  <c r="T152" i="28"/>
  <c r="S152" i="28" s="1"/>
  <c r="T153" i="28"/>
  <c r="S153" i="28" s="1"/>
  <c r="W200" i="28"/>
  <c r="F157" i="28"/>
  <c r="U162" i="28"/>
  <c r="T162" i="28" s="1"/>
  <c r="S162" i="28" s="1"/>
  <c r="AK165" i="28"/>
  <c r="H194" i="28"/>
  <c r="Y194" i="28"/>
  <c r="V196" i="28"/>
  <c r="H199" i="28"/>
  <c r="Y199" i="28"/>
  <c r="X200" i="28"/>
  <c r="AL200" i="28" s="1"/>
  <c r="G174" i="28"/>
  <c r="AL174" i="28"/>
  <c r="F175" i="28"/>
  <c r="AI175" i="28"/>
  <c r="F183" i="28"/>
  <c r="AI183" i="28"/>
  <c r="W189" i="28"/>
  <c r="I194" i="28"/>
  <c r="Z194" i="28"/>
  <c r="W196" i="28"/>
  <c r="AN121" i="28"/>
  <c r="W195" i="28"/>
  <c r="AK195" i="28" s="1"/>
  <c r="AN141" i="28"/>
  <c r="I199" i="28"/>
  <c r="AK199" i="28" s="1"/>
  <c r="Z199" i="28"/>
  <c r="AN199" i="28" s="1"/>
  <c r="AK148" i="28"/>
  <c r="Y200" i="28"/>
  <c r="AM200" i="28" s="1"/>
  <c r="AH159" i="28"/>
  <c r="AJ168" i="28"/>
  <c r="AM171" i="28"/>
  <c r="G141" i="28"/>
  <c r="AL199" i="28"/>
  <c r="F155" i="28"/>
  <c r="G156" i="28"/>
  <c r="AI159" i="28"/>
  <c r="AK168" i="28"/>
  <c r="G168" i="28"/>
  <c r="X201" i="28"/>
  <c r="H189" i="28"/>
  <c r="Y189" i="28"/>
  <c r="K194" i="28"/>
  <c r="H196" i="28"/>
  <c r="Y196" i="28"/>
  <c r="H195" i="28"/>
  <c r="Y195" i="28"/>
  <c r="K199" i="28"/>
  <c r="AJ156" i="28"/>
  <c r="H200" i="28"/>
  <c r="AA200" i="28"/>
  <c r="AO200" i="28" s="1"/>
  <c r="U166" i="28"/>
  <c r="T166" i="28" s="1"/>
  <c r="S166" i="28" s="1"/>
  <c r="AJ166" i="28"/>
  <c r="AL175" i="28"/>
  <c r="Y201" i="28"/>
  <c r="AM201" i="28" s="1"/>
  <c r="G176" i="28"/>
  <c r="U177" i="28"/>
  <c r="T177" i="28" s="1"/>
  <c r="S177" i="28" s="1"/>
  <c r="AL177" i="28"/>
  <c r="G180" i="28"/>
  <c r="AJ174" i="28"/>
  <c r="AM177" i="28"/>
  <c r="AJ178" i="28"/>
  <c r="AN177" i="28"/>
  <c r="AK178" i="28"/>
  <c r="M201" i="28"/>
  <c r="G177" i="28"/>
  <c r="AI179" i="28"/>
  <c r="G181" i="28"/>
  <c r="AL183" i="28"/>
  <c r="H201" i="28"/>
  <c r="I201" i="28"/>
  <c r="AK201" i="28" s="1"/>
  <c r="F6" i="27"/>
  <c r="I23" i="27"/>
  <c r="F35" i="27"/>
  <c r="E39" i="27"/>
  <c r="H94" i="27"/>
  <c r="G102" i="27"/>
  <c r="F112" i="27"/>
  <c r="G125" i="27"/>
  <c r="E149" i="27"/>
  <c r="H155" i="27"/>
  <c r="E168" i="27"/>
  <c r="E178" i="27"/>
  <c r="F19" i="27"/>
  <c r="E31" i="27"/>
  <c r="F49" i="27"/>
  <c r="H67" i="27"/>
  <c r="H100" i="27"/>
  <c r="I103" i="27"/>
  <c r="I194" i="27"/>
  <c r="I131" i="27"/>
  <c r="I193" i="27"/>
  <c r="E150" i="27"/>
  <c r="E154" i="27"/>
  <c r="G168" i="27"/>
  <c r="H19" i="27"/>
  <c r="E60" i="27"/>
  <c r="F67" i="27"/>
  <c r="E75" i="27"/>
  <c r="E83" i="27"/>
  <c r="E91" i="27"/>
  <c r="I108" i="27"/>
  <c r="G116" i="27"/>
  <c r="E131" i="27"/>
  <c r="H150" i="27"/>
  <c r="H198" i="27"/>
  <c r="H168" i="27"/>
  <c r="F179" i="27"/>
  <c r="E100" i="27"/>
  <c r="I104" i="27"/>
  <c r="O197" i="27"/>
  <c r="H154" i="27"/>
  <c r="E169" i="27"/>
  <c r="G179" i="27"/>
  <c r="H20" i="27"/>
  <c r="G71" i="27"/>
  <c r="H84" i="27"/>
  <c r="I117" i="27"/>
  <c r="G151" i="27"/>
  <c r="E166" i="27"/>
  <c r="G169" i="27"/>
  <c r="H179" i="27"/>
  <c r="E96" i="27"/>
  <c r="I124" i="27"/>
  <c r="E18" i="27"/>
  <c r="I39" i="27"/>
  <c r="G18" i="27"/>
  <c r="I107" i="27"/>
  <c r="F125" i="27"/>
  <c r="I177" i="27"/>
  <c r="I35" i="27"/>
  <c r="I6" i="27"/>
  <c r="G14" i="27"/>
  <c r="H18" i="27"/>
  <c r="E35" i="27"/>
  <c r="I53" i="27"/>
  <c r="E81" i="27"/>
  <c r="I111" i="27"/>
  <c r="G120" i="27"/>
  <c r="H143" i="27"/>
  <c r="E155" i="27"/>
  <c r="E177" i="27"/>
  <c r="E181" i="27"/>
  <c r="H35" i="27"/>
  <c r="E48" i="27"/>
  <c r="F53" i="27"/>
  <c r="E130" i="27"/>
  <c r="G155" i="27"/>
  <c r="H163" i="27"/>
  <c r="G177" i="27"/>
  <c r="I11" i="27"/>
  <c r="H11" i="27"/>
  <c r="H17" i="27"/>
  <c r="I27" i="27"/>
  <c r="H27" i="27"/>
  <c r="F27" i="27"/>
  <c r="E27" i="27"/>
  <c r="H29" i="27"/>
  <c r="E11" i="27"/>
  <c r="F11" i="27"/>
  <c r="E17" i="27"/>
  <c r="I21" i="27"/>
  <c r="H21" i="27"/>
  <c r="E23" i="27"/>
  <c r="F9" i="27"/>
  <c r="H14" i="27"/>
  <c r="K4" i="27"/>
  <c r="K200" i="27"/>
  <c r="H6" i="27"/>
  <c r="L4" i="27"/>
  <c r="L200" i="27"/>
  <c r="G200" i="27" s="1"/>
  <c r="G27" i="27"/>
  <c r="G196" i="27"/>
  <c r="O73" i="27"/>
  <c r="I73" i="27" s="1"/>
  <c r="F18" i="27"/>
  <c r="H9" i="27"/>
  <c r="G15" i="27"/>
  <c r="J16" i="27"/>
  <c r="E16" i="27" s="1"/>
  <c r="I24" i="27"/>
  <c r="F31" i="27"/>
  <c r="H32" i="27"/>
  <c r="Q195" i="27"/>
  <c r="O34" i="27"/>
  <c r="F41" i="27"/>
  <c r="H42" i="27"/>
  <c r="H196" i="27"/>
  <c r="H64" i="27"/>
  <c r="F64" i="27"/>
  <c r="H24" i="27"/>
  <c r="J6" i="27"/>
  <c r="E6" i="27" s="1"/>
  <c r="J7" i="27"/>
  <c r="E7" i="27" s="1"/>
  <c r="N4" i="27"/>
  <c r="N200" i="27"/>
  <c r="I200" i="27" s="1"/>
  <c r="F10" i="27"/>
  <c r="F17" i="27"/>
  <c r="O22" i="27"/>
  <c r="E22" i="27" s="1"/>
  <c r="N189" i="27"/>
  <c r="I189" i="27" s="1"/>
  <c r="I28" i="27"/>
  <c r="H28" i="27"/>
  <c r="R195" i="27"/>
  <c r="G41" i="27"/>
  <c r="G47" i="27"/>
  <c r="F52" i="27"/>
  <c r="G53" i="27"/>
  <c r="G62" i="27"/>
  <c r="E72" i="27"/>
  <c r="I80" i="27"/>
  <c r="F80" i="27"/>
  <c r="P200" i="27"/>
  <c r="O200" i="27" s="1"/>
  <c r="P4" i="27"/>
  <c r="O4" i="27" s="1"/>
  <c r="O5" i="27"/>
  <c r="G5" i="27" s="1"/>
  <c r="J8" i="27"/>
  <c r="E8" i="27" s="1"/>
  <c r="J9" i="27"/>
  <c r="E9" i="27" s="1"/>
  <c r="G17" i="27"/>
  <c r="O26" i="27"/>
  <c r="I26" i="27" s="1"/>
  <c r="O28" i="27"/>
  <c r="F28" i="27" s="1"/>
  <c r="O30" i="27"/>
  <c r="G30" i="27" s="1"/>
  <c r="O32" i="27"/>
  <c r="G32" i="27" s="1"/>
  <c r="H37" i="27"/>
  <c r="F38" i="27"/>
  <c r="J40" i="27"/>
  <c r="J46" i="27"/>
  <c r="I48" i="27"/>
  <c r="I51" i="27"/>
  <c r="O54" i="27"/>
  <c r="I54" i="27" s="1"/>
  <c r="I59" i="27"/>
  <c r="G59" i="27"/>
  <c r="J66" i="27"/>
  <c r="E66" i="27" s="1"/>
  <c r="F66" i="27"/>
  <c r="E74" i="27"/>
  <c r="I75" i="27"/>
  <c r="H75" i="27"/>
  <c r="F75" i="27"/>
  <c r="K188" i="27"/>
  <c r="J77" i="27"/>
  <c r="H95" i="27"/>
  <c r="I95" i="27"/>
  <c r="H99" i="27"/>
  <c r="I99" i="27"/>
  <c r="E36" i="27"/>
  <c r="I45" i="27"/>
  <c r="E51" i="27"/>
  <c r="J52" i="27"/>
  <c r="E52" i="27" s="1"/>
  <c r="F57" i="27"/>
  <c r="J61" i="27"/>
  <c r="H62" i="27"/>
  <c r="H71" i="27"/>
  <c r="H88" i="27"/>
  <c r="I16" i="27"/>
  <c r="G9" i="27"/>
  <c r="F12" i="27"/>
  <c r="F22" i="27"/>
  <c r="F36" i="27"/>
  <c r="F37" i="27"/>
  <c r="G38" i="27"/>
  <c r="F45" i="27"/>
  <c r="H66" i="27"/>
  <c r="I82" i="27"/>
  <c r="G82" i="27"/>
  <c r="I85" i="27"/>
  <c r="F85" i="27"/>
  <c r="E85" i="27"/>
  <c r="I88" i="27"/>
  <c r="G19" i="27"/>
  <c r="J20" i="27"/>
  <c r="E20" i="27" s="1"/>
  <c r="F23" i="27"/>
  <c r="H33" i="27"/>
  <c r="G37" i="27"/>
  <c r="H38" i="27"/>
  <c r="I184" i="27"/>
  <c r="F39" i="27"/>
  <c r="F44" i="27"/>
  <c r="G45" i="27"/>
  <c r="F50" i="27"/>
  <c r="G51" i="27"/>
  <c r="F56" i="27"/>
  <c r="I66" i="27"/>
  <c r="I69" i="27"/>
  <c r="J70" i="27"/>
  <c r="E70" i="27" s="1"/>
  <c r="I93" i="27"/>
  <c r="F93" i="27"/>
  <c r="F14" i="27"/>
  <c r="F21" i="27"/>
  <c r="H22" i="27"/>
  <c r="H25" i="27"/>
  <c r="F26" i="27"/>
  <c r="H31" i="27"/>
  <c r="I43" i="27"/>
  <c r="J50" i="27"/>
  <c r="E50" i="27" s="1"/>
  <c r="I52" i="27"/>
  <c r="I55" i="27"/>
  <c r="E56" i="27"/>
  <c r="G60" i="27"/>
  <c r="I64" i="27"/>
  <c r="J65" i="27"/>
  <c r="E69" i="27"/>
  <c r="H70" i="27"/>
  <c r="G70" i="27"/>
  <c r="F70" i="27"/>
  <c r="E73" i="27"/>
  <c r="G11" i="27"/>
  <c r="J12" i="27"/>
  <c r="E12" i="27" s="1"/>
  <c r="F15" i="27"/>
  <c r="G21" i="27"/>
  <c r="F24" i="27"/>
  <c r="I31" i="27"/>
  <c r="F32" i="27"/>
  <c r="F33" i="27"/>
  <c r="J33" i="27"/>
  <c r="E33" i="27" s="1"/>
  <c r="K195" i="27"/>
  <c r="J34" i="27"/>
  <c r="E34" i="27" s="1"/>
  <c r="O40" i="27"/>
  <c r="F40" i="27" s="1"/>
  <c r="E43" i="27"/>
  <c r="J44" i="27"/>
  <c r="E44" i="27" s="1"/>
  <c r="O46" i="27"/>
  <c r="I46" i="27" s="1"/>
  <c r="I49" i="27"/>
  <c r="G50" i="27"/>
  <c r="F51" i="27"/>
  <c r="E55" i="27"/>
  <c r="G56" i="27"/>
  <c r="O58" i="27"/>
  <c r="G58" i="27" s="1"/>
  <c r="O61" i="27"/>
  <c r="I61" i="27" s="1"/>
  <c r="E64" i="27"/>
  <c r="F69" i="27"/>
  <c r="J76" i="27"/>
  <c r="E76" i="27" s="1"/>
  <c r="G76" i="27"/>
  <c r="F76" i="27"/>
  <c r="I97" i="27"/>
  <c r="F97" i="27"/>
  <c r="I74" i="27"/>
  <c r="H74" i="27"/>
  <c r="G74" i="27"/>
  <c r="F13" i="27"/>
  <c r="I20" i="27"/>
  <c r="F25" i="27"/>
  <c r="J25" i="27"/>
  <c r="E25" i="27" s="1"/>
  <c r="L195" i="27"/>
  <c r="G34" i="27"/>
  <c r="J5" i="27"/>
  <c r="G13" i="27"/>
  <c r="F16" i="27"/>
  <c r="J24" i="27"/>
  <c r="E24" i="27" s="1"/>
  <c r="G25" i="27"/>
  <c r="J26" i="27"/>
  <c r="E26" i="27" s="1"/>
  <c r="G28" i="27"/>
  <c r="F29" i="27"/>
  <c r="J29" i="27"/>
  <c r="E29" i="27" s="1"/>
  <c r="J30" i="27"/>
  <c r="J32" i="27"/>
  <c r="E32" i="27" s="1"/>
  <c r="H195" i="27"/>
  <c r="H36" i="27"/>
  <c r="F42" i="27"/>
  <c r="G43" i="27"/>
  <c r="F48" i="27"/>
  <c r="G49" i="27"/>
  <c r="F54" i="27"/>
  <c r="G55" i="27"/>
  <c r="I56" i="27"/>
  <c r="E59" i="27"/>
  <c r="H60" i="27"/>
  <c r="F60" i="27"/>
  <c r="F63" i="27"/>
  <c r="G64" i="27"/>
  <c r="J183" i="27"/>
  <c r="F183" i="27"/>
  <c r="F86" i="27"/>
  <c r="I105" i="27"/>
  <c r="F105" i="27"/>
  <c r="I12" i="27"/>
  <c r="J14" i="27"/>
  <c r="E14" i="27" s="1"/>
  <c r="G23" i="27"/>
  <c r="G26" i="27"/>
  <c r="K189" i="27"/>
  <c r="J28" i="27"/>
  <c r="E28" i="27" s="1"/>
  <c r="G29" i="27"/>
  <c r="G31" i="27"/>
  <c r="J42" i="27"/>
  <c r="E42" i="27" s="1"/>
  <c r="I44" i="27"/>
  <c r="I47" i="27"/>
  <c r="J54" i="27"/>
  <c r="E54" i="27" s="1"/>
  <c r="F59" i="27"/>
  <c r="J63" i="27"/>
  <c r="E63" i="27" s="1"/>
  <c r="O65" i="27"/>
  <c r="I65" i="27" s="1"/>
  <c r="H83" i="27"/>
  <c r="I83" i="27"/>
  <c r="H86" i="27"/>
  <c r="E95" i="27"/>
  <c r="E99" i="27"/>
  <c r="E122" i="27"/>
  <c r="G127" i="27"/>
  <c r="I129" i="27"/>
  <c r="H129" i="27"/>
  <c r="E136" i="27"/>
  <c r="E140" i="27"/>
  <c r="G156" i="27"/>
  <c r="H189" i="27"/>
  <c r="J37" i="27"/>
  <c r="E37" i="27" s="1"/>
  <c r="O184" i="27"/>
  <c r="O213" i="27" s="1"/>
  <c r="J41" i="27"/>
  <c r="E41" i="27" s="1"/>
  <c r="P191" i="27"/>
  <c r="J45" i="27"/>
  <c r="E45" i="27" s="1"/>
  <c r="J49" i="27"/>
  <c r="E49" i="27" s="1"/>
  <c r="J53" i="27"/>
  <c r="E53" i="27" s="1"/>
  <c r="J57" i="27"/>
  <c r="E57" i="27" s="1"/>
  <c r="J62" i="27"/>
  <c r="E62" i="27" s="1"/>
  <c r="H72" i="27"/>
  <c r="L188" i="27"/>
  <c r="G188" i="27" s="1"/>
  <c r="J78" i="27"/>
  <c r="E78" i="27" s="1"/>
  <c r="I79" i="27"/>
  <c r="J88" i="27"/>
  <c r="E88" i="27" s="1"/>
  <c r="F185" i="27"/>
  <c r="J98" i="27"/>
  <c r="E98" i="27" s="1"/>
  <c r="F186" i="27"/>
  <c r="H102" i="27"/>
  <c r="I121" i="27"/>
  <c r="H127" i="27"/>
  <c r="G131" i="27"/>
  <c r="F131" i="27"/>
  <c r="I133" i="27"/>
  <c r="H133" i="27"/>
  <c r="J135" i="27"/>
  <c r="E135" i="27" s="1"/>
  <c r="I141" i="27"/>
  <c r="H141" i="27"/>
  <c r="F141" i="27"/>
  <c r="I157" i="27"/>
  <c r="H157" i="27"/>
  <c r="F157" i="27"/>
  <c r="I180" i="27"/>
  <c r="H180" i="27"/>
  <c r="G180" i="27"/>
  <c r="F180" i="27"/>
  <c r="Q191" i="27"/>
  <c r="Q190" i="27"/>
  <c r="J67" i="27"/>
  <c r="E67" i="27" s="1"/>
  <c r="I72" i="27"/>
  <c r="F73" i="27"/>
  <c r="F74" i="27"/>
  <c r="M188" i="27"/>
  <c r="H188" i="27" s="1"/>
  <c r="F81" i="27"/>
  <c r="F82" i="27"/>
  <c r="L185" i="27"/>
  <c r="G185" i="27" s="1"/>
  <c r="G89" i="27"/>
  <c r="J90" i="27"/>
  <c r="E90" i="27" s="1"/>
  <c r="G91" i="27"/>
  <c r="J94" i="27"/>
  <c r="E94" i="27" s="1"/>
  <c r="G94" i="27"/>
  <c r="G95" i="27"/>
  <c r="G98" i="27"/>
  <c r="G99" i="27"/>
  <c r="L186" i="27"/>
  <c r="G186" i="27" s="1"/>
  <c r="J101" i="27"/>
  <c r="K187" i="27"/>
  <c r="J108" i="27"/>
  <c r="E108" i="27" s="1"/>
  <c r="G108" i="27"/>
  <c r="H109" i="27"/>
  <c r="F113" i="27"/>
  <c r="J114" i="27"/>
  <c r="E114" i="27" s="1"/>
  <c r="I122" i="27"/>
  <c r="G135" i="27"/>
  <c r="F135" i="27"/>
  <c r="I137" i="27"/>
  <c r="H137" i="27"/>
  <c r="F193" i="27"/>
  <c r="I144" i="27"/>
  <c r="H144" i="27"/>
  <c r="F144" i="27"/>
  <c r="I160" i="27"/>
  <c r="H160" i="27"/>
  <c r="F160" i="27"/>
  <c r="F171" i="27"/>
  <c r="I171" i="27"/>
  <c r="F47" i="27"/>
  <c r="R190" i="27"/>
  <c r="J93" i="27"/>
  <c r="E93" i="27" s="1"/>
  <c r="G93" i="27"/>
  <c r="J97" i="27"/>
  <c r="E97" i="27" s="1"/>
  <c r="G97" i="27"/>
  <c r="H98" i="27"/>
  <c r="H186" i="27"/>
  <c r="F106" i="27"/>
  <c r="G107" i="27"/>
  <c r="F107" i="27"/>
  <c r="J107" i="27"/>
  <c r="E107" i="27" s="1"/>
  <c r="L187" i="27"/>
  <c r="G187" i="27" s="1"/>
  <c r="I113" i="27"/>
  <c r="G114" i="27"/>
  <c r="L192" i="27"/>
  <c r="G192" i="27" s="1"/>
  <c r="E126" i="27"/>
  <c r="F197" i="27"/>
  <c r="G152" i="27"/>
  <c r="R191" i="27"/>
  <c r="H200" i="27"/>
  <c r="O189" i="27"/>
  <c r="G39" i="27"/>
  <c r="S191" i="27"/>
  <c r="S190" i="27"/>
  <c r="O190" i="27" s="1"/>
  <c r="O77" i="27"/>
  <c r="I77" i="27" s="1"/>
  <c r="G79" i="27"/>
  <c r="F83" i="27"/>
  <c r="H93" i="27"/>
  <c r="H97" i="27"/>
  <c r="J106" i="27"/>
  <c r="E106" i="27" s="1"/>
  <c r="J120" i="27"/>
  <c r="E120" i="27" s="1"/>
  <c r="H132" i="27"/>
  <c r="F132" i="27"/>
  <c r="E134" i="27"/>
  <c r="I153" i="27"/>
  <c r="H153" i="27"/>
  <c r="F153" i="27"/>
  <c r="J68" i="27"/>
  <c r="J80" i="27"/>
  <c r="E80" i="27" s="1"/>
  <c r="G84" i="27"/>
  <c r="O89" i="27"/>
  <c r="I89" i="27" s="1"/>
  <c r="O101" i="27"/>
  <c r="I101" i="27" s="1"/>
  <c r="G106" i="27"/>
  <c r="I112" i="27"/>
  <c r="E113" i="27"/>
  <c r="I126" i="27"/>
  <c r="H136" i="27"/>
  <c r="F136" i="27"/>
  <c r="I140" i="27"/>
  <c r="H140" i="27"/>
  <c r="F140" i="27"/>
  <c r="I156" i="27"/>
  <c r="H156" i="27"/>
  <c r="F156" i="27"/>
  <c r="I178" i="27"/>
  <c r="H178" i="27"/>
  <c r="F178" i="27"/>
  <c r="G73" i="27"/>
  <c r="G75" i="27"/>
  <c r="G81" i="27"/>
  <c r="O185" i="27"/>
  <c r="O186" i="27"/>
  <c r="F104" i="27"/>
  <c r="H106" i="27"/>
  <c r="G119" i="27"/>
  <c r="L194" i="27"/>
  <c r="G194" i="27" s="1"/>
  <c r="J124" i="27"/>
  <c r="E124" i="27" s="1"/>
  <c r="I130" i="27"/>
  <c r="F130" i="27"/>
  <c r="F133" i="27"/>
  <c r="H134" i="27"/>
  <c r="I197" i="27"/>
  <c r="E148" i="27"/>
  <c r="E151" i="27"/>
  <c r="F198" i="27"/>
  <c r="E180" i="27"/>
  <c r="G183" i="27"/>
  <c r="H73" i="27"/>
  <c r="H81" i="27"/>
  <c r="E82" i="27"/>
  <c r="G86" i="27"/>
  <c r="E105" i="27"/>
  <c r="P187" i="27"/>
  <c r="J112" i="27"/>
  <c r="E112" i="27" s="1"/>
  <c r="G112" i="27"/>
  <c r="J118" i="27"/>
  <c r="E118" i="27" s="1"/>
  <c r="H194" i="27"/>
  <c r="G124" i="27"/>
  <c r="F124" i="27"/>
  <c r="F137" i="27"/>
  <c r="I149" i="27"/>
  <c r="H149" i="27"/>
  <c r="F149" i="27"/>
  <c r="I165" i="27"/>
  <c r="H165" i="27"/>
  <c r="F165" i="27"/>
  <c r="I173" i="27"/>
  <c r="H173" i="27"/>
  <c r="F199" i="27"/>
  <c r="J184" i="27"/>
  <c r="K191" i="27"/>
  <c r="H44" i="27"/>
  <c r="K190" i="27"/>
  <c r="H48" i="27"/>
  <c r="H52" i="27"/>
  <c r="G66" i="27"/>
  <c r="F71" i="27"/>
  <c r="S188" i="27"/>
  <c r="I188" i="27" s="1"/>
  <c r="G83" i="27"/>
  <c r="F87" i="27"/>
  <c r="F88" i="27"/>
  <c r="G111" i="27"/>
  <c r="F111" i="27"/>
  <c r="J111" i="27"/>
  <c r="E111" i="27" s="1"/>
  <c r="G118" i="27"/>
  <c r="I152" i="27"/>
  <c r="H152" i="27"/>
  <c r="F152" i="27"/>
  <c r="E160" i="27"/>
  <c r="G175" i="27"/>
  <c r="I181" i="27"/>
  <c r="H181" i="27"/>
  <c r="G181" i="27"/>
  <c r="F181" i="27"/>
  <c r="N195" i="27"/>
  <c r="I195" i="27" s="1"/>
  <c r="H40" i="27"/>
  <c r="I36" i="27"/>
  <c r="G184" i="27"/>
  <c r="G213" i="27" s="1"/>
  <c r="L191" i="27"/>
  <c r="L190" i="27"/>
  <c r="G190" i="27" s="1"/>
  <c r="I183" i="27"/>
  <c r="F78" i="27"/>
  <c r="J84" i="27"/>
  <c r="E84" i="27" s="1"/>
  <c r="I87" i="27"/>
  <c r="G88" i="27"/>
  <c r="J104" i="27"/>
  <c r="E104" i="27" s="1"/>
  <c r="G104" i="27"/>
  <c r="H105" i="27"/>
  <c r="R187" i="27"/>
  <c r="H187" i="27" s="1"/>
  <c r="F109" i="27"/>
  <c r="E110" i="27"/>
  <c r="R192" i="27"/>
  <c r="O192" i="27" s="1"/>
  <c r="F116" i="27"/>
  <c r="G123" i="27"/>
  <c r="E128" i="27"/>
  <c r="I132" i="27"/>
  <c r="E137" i="27"/>
  <c r="R193" i="27"/>
  <c r="H193" i="27" s="1"/>
  <c r="E144" i="27"/>
  <c r="E147" i="27"/>
  <c r="H151" i="27"/>
  <c r="G160" i="27"/>
  <c r="E163" i="27"/>
  <c r="G171" i="27"/>
  <c r="H199" i="27"/>
  <c r="P195" i="27"/>
  <c r="O195" i="27" s="1"/>
  <c r="H184" i="27"/>
  <c r="H213" i="27" s="1"/>
  <c r="M191" i="27"/>
  <c r="H191" i="27" s="1"/>
  <c r="M190" i="27"/>
  <c r="H190" i="27" s="1"/>
  <c r="O196" i="27"/>
  <c r="O68" i="27"/>
  <c r="H69" i="27"/>
  <c r="G85" i="27"/>
  <c r="F89" i="27"/>
  <c r="F90" i="27"/>
  <c r="F92" i="27"/>
  <c r="F96" i="27"/>
  <c r="F100" i="27"/>
  <c r="F102" i="27"/>
  <c r="G103" i="27"/>
  <c r="F103" i="27"/>
  <c r="J103" i="27"/>
  <c r="E103" i="27" s="1"/>
  <c r="G110" i="27"/>
  <c r="I116" i="27"/>
  <c r="E117" i="27"/>
  <c r="I118" i="27"/>
  <c r="O194" i="27"/>
  <c r="H123" i="27"/>
  <c r="G128" i="27"/>
  <c r="F128" i="27"/>
  <c r="I136" i="27"/>
  <c r="I145" i="27"/>
  <c r="H145" i="27"/>
  <c r="F145" i="27"/>
  <c r="G147" i="27"/>
  <c r="E153" i="27"/>
  <c r="I161" i="27"/>
  <c r="H161" i="27"/>
  <c r="F161" i="27"/>
  <c r="G163" i="27"/>
  <c r="H171" i="27"/>
  <c r="I199" i="27"/>
  <c r="I191" i="27"/>
  <c r="I190" i="27"/>
  <c r="O183" i="27"/>
  <c r="H85" i="27"/>
  <c r="J86" i="27"/>
  <c r="E86" i="27" s="1"/>
  <c r="G90" i="27"/>
  <c r="I91" i="27"/>
  <c r="G92" i="27"/>
  <c r="F94" i="27"/>
  <c r="G96" i="27"/>
  <c r="F98" i="27"/>
  <c r="G100" i="27"/>
  <c r="F101" i="27"/>
  <c r="J102" i="27"/>
  <c r="E102" i="27" s="1"/>
  <c r="F108" i="27"/>
  <c r="H110" i="27"/>
  <c r="J116" i="27"/>
  <c r="E116" i="27" s="1"/>
  <c r="H125" i="27"/>
  <c r="E125" i="27"/>
  <c r="F127" i="27"/>
  <c r="E132" i="27"/>
  <c r="I148" i="27"/>
  <c r="H148" i="27"/>
  <c r="F148" i="27"/>
  <c r="O198" i="27"/>
  <c r="E156" i="27"/>
  <c r="I164" i="27"/>
  <c r="H164" i="27"/>
  <c r="F164" i="27"/>
  <c r="O199" i="27"/>
  <c r="H139" i="27"/>
  <c r="N186" i="27"/>
  <c r="I186" i="27" s="1"/>
  <c r="N198" i="27"/>
  <c r="I198" i="27" s="1"/>
  <c r="F172" i="27"/>
  <c r="F176" i="27"/>
  <c r="L199" i="27"/>
  <c r="G199" i="27" s="1"/>
  <c r="J115" i="27"/>
  <c r="E115" i="27" s="1"/>
  <c r="J119" i="27"/>
  <c r="E119" i="27" s="1"/>
  <c r="J123" i="27"/>
  <c r="E123" i="27" s="1"/>
  <c r="J127" i="27"/>
  <c r="E127" i="27" s="1"/>
  <c r="G132" i="27"/>
  <c r="G136" i="27"/>
  <c r="J139" i="27"/>
  <c r="E139" i="27" s="1"/>
  <c r="G140" i="27"/>
  <c r="G144" i="27"/>
  <c r="G148" i="27"/>
  <c r="J167" i="27"/>
  <c r="E167" i="27" s="1"/>
  <c r="J171" i="27"/>
  <c r="E171" i="27" s="1"/>
  <c r="J175" i="27"/>
  <c r="E175" i="27" s="1"/>
  <c r="G176" i="27"/>
  <c r="K192" i="27"/>
  <c r="F169" i="27"/>
  <c r="F173" i="27"/>
  <c r="F177" i="27"/>
  <c r="G105" i="27"/>
  <c r="G109" i="27"/>
  <c r="G113" i="27"/>
  <c r="G117" i="27"/>
  <c r="G121" i="27"/>
  <c r="G129" i="27"/>
  <c r="G133" i="27"/>
  <c r="G137" i="27"/>
  <c r="G141" i="27"/>
  <c r="G145" i="27"/>
  <c r="G149" i="27"/>
  <c r="G165" i="27"/>
  <c r="H89" i="27"/>
  <c r="H169" i="27"/>
  <c r="N192" i="27"/>
  <c r="I192" i="27" s="1"/>
  <c r="F134" i="27"/>
  <c r="F138" i="27"/>
  <c r="F142" i="27"/>
  <c r="F146" i="27"/>
  <c r="F150" i="27"/>
  <c r="F154" i="27"/>
  <c r="F158" i="27"/>
  <c r="F162" i="27"/>
  <c r="F166" i="27"/>
  <c r="F170" i="27"/>
  <c r="F174" i="27"/>
  <c r="O175" i="27"/>
  <c r="H175" i="27" s="1"/>
  <c r="L193" i="27"/>
  <c r="G193" i="27" s="1"/>
  <c r="L197" i="27"/>
  <c r="G197" i="27" s="1"/>
  <c r="G122" i="27"/>
  <c r="G126" i="27"/>
  <c r="G130" i="27"/>
  <c r="G134" i="27"/>
  <c r="G138" i="27"/>
  <c r="G142" i="27"/>
  <c r="G146" i="27"/>
  <c r="G150" i="27"/>
  <c r="G154" i="27"/>
  <c r="G158" i="27"/>
  <c r="G162" i="27"/>
  <c r="G166" i="27"/>
  <c r="G170" i="27"/>
  <c r="G174" i="27"/>
  <c r="G178" i="27"/>
  <c r="H114" i="27"/>
  <c r="H118" i="27"/>
  <c r="H122" i="27"/>
  <c r="H126" i="27"/>
  <c r="H142" i="27"/>
  <c r="H166" i="27"/>
  <c r="K194" i="27"/>
  <c r="F139" i="27"/>
  <c r="F143" i="27"/>
  <c r="F147" i="27"/>
  <c r="F151" i="27"/>
  <c r="F155" i="27"/>
  <c r="F159" i="27"/>
  <c r="F163" i="27"/>
  <c r="F167" i="27"/>
  <c r="L198" i="27"/>
  <c r="G198" i="27" s="1"/>
  <c r="AB183" i="26"/>
  <c r="AH183" i="26" s="1"/>
  <c r="AA89" i="26"/>
  <c r="AJ88" i="26"/>
  <c r="AD191" i="26"/>
  <c r="AJ191" i="26" s="1"/>
  <c r="AJ42" i="26"/>
  <c r="AJ48" i="26"/>
  <c r="AJ54" i="26"/>
  <c r="AJ60" i="26"/>
  <c r="AJ186" i="26"/>
  <c r="AJ72" i="26"/>
  <c r="AB78" i="26"/>
  <c r="AH78" i="26" s="1"/>
  <c r="AJ84" i="26"/>
  <c r="AB90" i="26"/>
  <c r="AH90" i="26" s="1"/>
  <c r="AJ96" i="26"/>
  <c r="AB102" i="26"/>
  <c r="AH102" i="26" s="1"/>
  <c r="AJ108" i="26"/>
  <c r="AJ120" i="26"/>
  <c r="AJ126" i="26"/>
  <c r="AJ132" i="26"/>
  <c r="AJ138" i="26"/>
  <c r="AD199" i="26"/>
  <c r="AJ199" i="26" s="1"/>
  <c r="AI149" i="26"/>
  <c r="AJ149" i="26"/>
  <c r="AJ150" i="26"/>
  <c r="AJ156" i="26"/>
  <c r="AI162" i="26"/>
  <c r="AJ162" i="26"/>
  <c r="AB168" i="26"/>
  <c r="AH168" i="26" s="1"/>
  <c r="AJ172" i="26"/>
  <c r="AJ174" i="26"/>
  <c r="AJ179" i="26"/>
  <c r="AI180" i="26"/>
  <c r="AJ180" i="26"/>
  <c r="E28" i="26"/>
  <c r="F28" i="26"/>
  <c r="F38" i="26"/>
  <c r="F19" i="26"/>
  <c r="F7" i="26"/>
  <c r="AF210" i="26"/>
  <c r="AE210" i="26"/>
  <c r="W210" i="26"/>
  <c r="U210" i="26"/>
  <c r="T210" i="26"/>
  <c r="AG209" i="26"/>
  <c r="AG210" i="26" s="1"/>
  <c r="AF209" i="26"/>
  <c r="AL209" i="26" s="1"/>
  <c r="AL210" i="26" s="1"/>
  <c r="AE209" i="26"/>
  <c r="X209" i="26"/>
  <c r="X210" i="26" s="1"/>
  <c r="W209" i="26"/>
  <c r="V209" i="26"/>
  <c r="V210" i="26" s="1"/>
  <c r="U209" i="26"/>
  <c r="T209" i="26"/>
  <c r="S209" i="26"/>
  <c r="S210" i="26" s="1"/>
  <c r="R209" i="26"/>
  <c r="R210" i="26" s="1"/>
  <c r="Q209" i="26"/>
  <c r="Q210" i="26" s="1"/>
  <c r="P209" i="26"/>
  <c r="P210" i="26" s="1"/>
  <c r="O209" i="26"/>
  <c r="O210" i="26" s="1"/>
  <c r="AJ183" i="26"/>
  <c r="AA183" i="26"/>
  <c r="F183" i="26"/>
  <c r="AJ182" i="26"/>
  <c r="AI182" i="26"/>
  <c r="AB182" i="26"/>
  <c r="AH182" i="26" s="1"/>
  <c r="AA182" i="26"/>
  <c r="F182" i="26"/>
  <c r="AK182" i="26" s="1"/>
  <c r="AM182" i="26" s="1"/>
  <c r="AJ181" i="26"/>
  <c r="AI181" i="26"/>
  <c r="AB181" i="26"/>
  <c r="AH181" i="26" s="1"/>
  <c r="AA181" i="26"/>
  <c r="F181" i="26"/>
  <c r="E181" i="26" s="1"/>
  <c r="Y181" i="26" s="1"/>
  <c r="AA180" i="26"/>
  <c r="F180" i="26"/>
  <c r="AB179" i="26"/>
  <c r="AH179" i="26" s="1"/>
  <c r="AA179" i="26"/>
  <c r="F179" i="26"/>
  <c r="Z179" i="26" s="1"/>
  <c r="AJ178" i="26"/>
  <c r="AI178" i="26"/>
  <c r="AA178" i="26"/>
  <c r="F178" i="26"/>
  <c r="AJ177" i="26"/>
  <c r="AH177" i="26"/>
  <c r="AI177" i="26"/>
  <c r="AB177" i="26"/>
  <c r="AA177" i="26"/>
  <c r="F177" i="26"/>
  <c r="AJ176" i="26"/>
  <c r="AI176" i="26"/>
  <c r="AB176" i="26"/>
  <c r="AH176" i="26" s="1"/>
  <c r="AA176" i="26"/>
  <c r="F176" i="26"/>
  <c r="AI175" i="26"/>
  <c r="AJ175" i="26"/>
  <c r="AB175" i="26"/>
  <c r="AH175" i="26" s="1"/>
  <c r="AA175" i="26"/>
  <c r="F175" i="26"/>
  <c r="AI174" i="26"/>
  <c r="AA174" i="26"/>
  <c r="F174" i="26"/>
  <c r="AJ173" i="26"/>
  <c r="AI173" i="26"/>
  <c r="AA173" i="26"/>
  <c r="F173" i="26"/>
  <c r="AI172" i="26"/>
  <c r="AB172" i="26"/>
  <c r="AH172" i="26" s="1"/>
  <c r="AA172" i="26"/>
  <c r="N201" i="26"/>
  <c r="AA201" i="26" s="1"/>
  <c r="K201" i="26"/>
  <c r="I201" i="26"/>
  <c r="AJ171" i="26"/>
  <c r="AB171" i="26"/>
  <c r="AH171" i="26" s="1"/>
  <c r="AA171" i="26"/>
  <c r="F171" i="26"/>
  <c r="Z171" i="26" s="1"/>
  <c r="AJ170" i="26"/>
  <c r="AI170" i="26"/>
  <c r="AB170" i="26"/>
  <c r="AH170" i="26" s="1"/>
  <c r="AA170" i="26"/>
  <c r="F170" i="26"/>
  <c r="E170" i="26" s="1"/>
  <c r="Y170" i="26" s="1"/>
  <c r="AB169" i="26"/>
  <c r="AH169" i="26" s="1"/>
  <c r="AI169" i="26"/>
  <c r="AA169" i="26"/>
  <c r="F169" i="26"/>
  <c r="AJ168" i="26"/>
  <c r="AI168" i="26"/>
  <c r="AA168" i="26"/>
  <c r="F168" i="26"/>
  <c r="AJ167" i="26"/>
  <c r="AB167" i="26"/>
  <c r="AH167" i="26" s="1"/>
  <c r="AA167" i="26"/>
  <c r="F167" i="26"/>
  <c r="AJ166" i="26"/>
  <c r="AI166" i="26"/>
  <c r="AA166" i="26"/>
  <c r="F166" i="26"/>
  <c r="AJ165" i="26"/>
  <c r="AI165" i="26"/>
  <c r="AA165" i="26"/>
  <c r="F165" i="26"/>
  <c r="AJ164" i="26"/>
  <c r="AI164" i="26"/>
  <c r="AB164" i="26"/>
  <c r="AH164" i="26" s="1"/>
  <c r="AA164" i="26"/>
  <c r="F164" i="26"/>
  <c r="AJ163" i="26"/>
  <c r="AB163" i="26"/>
  <c r="AH163" i="26" s="1"/>
  <c r="AA163" i="26"/>
  <c r="F163" i="26"/>
  <c r="Z163" i="26" s="1"/>
  <c r="AA162" i="26"/>
  <c r="F162" i="26"/>
  <c r="E162" i="26" s="1"/>
  <c r="Y162" i="26" s="1"/>
  <c r="AB161" i="26"/>
  <c r="AH161" i="26" s="1"/>
  <c r="AI161" i="26"/>
  <c r="AA161" i="26"/>
  <c r="F161" i="26"/>
  <c r="AJ160" i="26"/>
  <c r="AI160" i="26"/>
  <c r="AB160" i="26"/>
  <c r="AH160" i="26" s="1"/>
  <c r="AA160" i="26"/>
  <c r="F160" i="26"/>
  <c r="AJ159" i="26"/>
  <c r="AB159" i="26"/>
  <c r="AH159" i="26" s="1"/>
  <c r="AA159" i="26"/>
  <c r="F159" i="26"/>
  <c r="AJ158" i="26"/>
  <c r="AI158" i="26"/>
  <c r="AA158" i="26"/>
  <c r="F158" i="26"/>
  <c r="AJ157" i="26"/>
  <c r="AI157" i="26"/>
  <c r="AA157" i="26"/>
  <c r="F157" i="26"/>
  <c r="AI156" i="26"/>
  <c r="AA156" i="26"/>
  <c r="K200" i="26"/>
  <c r="J200" i="26"/>
  <c r="F156" i="26"/>
  <c r="AJ155" i="26"/>
  <c r="AB155" i="26"/>
  <c r="AH155" i="26" s="1"/>
  <c r="AA155" i="26"/>
  <c r="F155" i="26"/>
  <c r="AI154" i="26"/>
  <c r="AJ154" i="26"/>
  <c r="AA154" i="26"/>
  <c r="F154" i="26"/>
  <c r="AJ153" i="26"/>
  <c r="AB153" i="26"/>
  <c r="AH153" i="26" s="1"/>
  <c r="AI153" i="26"/>
  <c r="AA153" i="26"/>
  <c r="F153" i="26"/>
  <c r="AI152" i="26"/>
  <c r="AB152" i="26"/>
  <c r="AH152" i="26" s="1"/>
  <c r="AA152" i="26"/>
  <c r="F152" i="26"/>
  <c r="AJ151" i="26"/>
  <c r="AI151" i="26"/>
  <c r="AB151" i="26"/>
  <c r="AH151" i="26" s="1"/>
  <c r="AA151" i="26"/>
  <c r="F151" i="26"/>
  <c r="AI150" i="26"/>
  <c r="AB150" i="26"/>
  <c r="AH150" i="26" s="1"/>
  <c r="AA150" i="26"/>
  <c r="F150" i="26"/>
  <c r="AA149" i="26"/>
  <c r="F149" i="26"/>
  <c r="AJ148" i="26"/>
  <c r="AI148" i="26"/>
  <c r="AB148" i="26"/>
  <c r="AH148" i="26" s="1"/>
  <c r="AA148" i="26"/>
  <c r="F148" i="26"/>
  <c r="AJ147" i="26"/>
  <c r="AA147" i="26"/>
  <c r="F147" i="26"/>
  <c r="Z147" i="26" s="1"/>
  <c r="AB146" i="26"/>
  <c r="AH146" i="26" s="1"/>
  <c r="AA146" i="26"/>
  <c r="F146" i="26"/>
  <c r="AJ145" i="26"/>
  <c r="AI145" i="26"/>
  <c r="AB145" i="26"/>
  <c r="AH145" i="26" s="1"/>
  <c r="AA145" i="26"/>
  <c r="F145" i="26"/>
  <c r="AI144" i="26"/>
  <c r="AC199" i="26"/>
  <c r="M199" i="26"/>
  <c r="L199" i="26"/>
  <c r="H199" i="26"/>
  <c r="AJ143" i="26"/>
  <c r="AI143" i="26"/>
  <c r="AB143" i="26"/>
  <c r="AH143" i="26" s="1"/>
  <c r="AA143" i="26"/>
  <c r="F143" i="26"/>
  <c r="AJ142" i="26"/>
  <c r="AI142" i="26"/>
  <c r="AB142" i="26"/>
  <c r="AH142" i="26" s="1"/>
  <c r="AA142" i="26"/>
  <c r="F142" i="26"/>
  <c r="AD195" i="26"/>
  <c r="AJ195" i="26" s="1"/>
  <c r="AB141" i="26"/>
  <c r="AH141" i="26" s="1"/>
  <c r="M195" i="26"/>
  <c r="H195" i="26"/>
  <c r="AJ140" i="26"/>
  <c r="AI140" i="26"/>
  <c r="AB140" i="26"/>
  <c r="AH140" i="26" s="1"/>
  <c r="AA140" i="26"/>
  <c r="F140" i="26"/>
  <c r="AJ139" i="26"/>
  <c r="AA139" i="26"/>
  <c r="F139" i="26"/>
  <c r="AI138" i="26"/>
  <c r="AA138" i="26"/>
  <c r="F138" i="26"/>
  <c r="AJ137" i="26"/>
  <c r="AI137" i="26"/>
  <c r="AB137" i="26"/>
  <c r="AH137" i="26" s="1"/>
  <c r="AA137" i="26"/>
  <c r="F137" i="26"/>
  <c r="AK137" i="26" s="1"/>
  <c r="AM137" i="26" s="1"/>
  <c r="AI136" i="26"/>
  <c r="AA136" i="26"/>
  <c r="F136" i="26"/>
  <c r="AJ135" i="26"/>
  <c r="AI135" i="26"/>
  <c r="AB135" i="26"/>
  <c r="AH135" i="26" s="1"/>
  <c r="AA135" i="26"/>
  <c r="AJ134" i="26"/>
  <c r="AI134" i="26"/>
  <c r="AB134" i="26"/>
  <c r="AH134" i="26" s="1"/>
  <c r="AA134" i="26"/>
  <c r="F134" i="26"/>
  <c r="AI133" i="26"/>
  <c r="AA133" i="26"/>
  <c r="F133" i="26"/>
  <c r="AI132" i="26"/>
  <c r="AA132" i="26"/>
  <c r="F132" i="26"/>
  <c r="E132" i="26" s="1"/>
  <c r="Y132" i="26" s="1"/>
  <c r="AJ131" i="26"/>
  <c r="AA131" i="26"/>
  <c r="F131" i="26"/>
  <c r="AJ130" i="26"/>
  <c r="AB130" i="26"/>
  <c r="AH130" i="26" s="1"/>
  <c r="AA130" i="26"/>
  <c r="F130" i="26"/>
  <c r="AJ129" i="26"/>
  <c r="AI129" i="26"/>
  <c r="AB129" i="26"/>
  <c r="AH129" i="26" s="1"/>
  <c r="AA129" i="26"/>
  <c r="F129" i="26"/>
  <c r="Z129" i="26" s="1"/>
  <c r="AI128" i="26"/>
  <c r="AA128" i="26"/>
  <c r="F128" i="26"/>
  <c r="AJ127" i="26"/>
  <c r="AI127" i="26"/>
  <c r="AB127" i="26"/>
  <c r="AH127" i="26" s="1"/>
  <c r="AA127" i="26"/>
  <c r="F127" i="26"/>
  <c r="AA126" i="26"/>
  <c r="F126" i="26"/>
  <c r="AJ125" i="26"/>
  <c r="AA125" i="26"/>
  <c r="AJ124" i="26"/>
  <c r="AI124" i="26"/>
  <c r="AB124" i="26"/>
  <c r="AH124" i="26" s="1"/>
  <c r="AA124" i="26"/>
  <c r="AI123" i="26"/>
  <c r="AA123" i="26"/>
  <c r="AI122" i="26"/>
  <c r="AJ122" i="26"/>
  <c r="AA122" i="26"/>
  <c r="AJ121" i="26"/>
  <c r="AI121" i="26"/>
  <c r="AC196" i="26"/>
  <c r="AB121" i="26"/>
  <c r="AH121" i="26" s="1"/>
  <c r="AA121" i="26"/>
  <c r="M196" i="26"/>
  <c r="L196" i="26"/>
  <c r="I196" i="26"/>
  <c r="AI120" i="26"/>
  <c r="AA120" i="26"/>
  <c r="F120" i="26"/>
  <c r="AJ119" i="26"/>
  <c r="AI119" i="26"/>
  <c r="AB119" i="26"/>
  <c r="AH119" i="26" s="1"/>
  <c r="AA119" i="26"/>
  <c r="F119" i="26"/>
  <c r="AI118" i="26"/>
  <c r="AJ118" i="26"/>
  <c r="AA118" i="26"/>
  <c r="F118" i="26"/>
  <c r="AJ117" i="26"/>
  <c r="AI117" i="26"/>
  <c r="AB117" i="26"/>
  <c r="AH117" i="26" s="1"/>
  <c r="AA117" i="26"/>
  <c r="F117" i="26"/>
  <c r="AJ116" i="26"/>
  <c r="J194" i="26"/>
  <c r="I194" i="26"/>
  <c r="AJ115" i="26"/>
  <c r="AA115" i="26"/>
  <c r="F115" i="26"/>
  <c r="AI114" i="26"/>
  <c r="AA114" i="26"/>
  <c r="F114" i="26"/>
  <c r="AJ113" i="26"/>
  <c r="AI113" i="26"/>
  <c r="AB113" i="26"/>
  <c r="AH113" i="26" s="1"/>
  <c r="AA113" i="26"/>
  <c r="F113" i="26"/>
  <c r="AI112" i="26"/>
  <c r="AJ112" i="26"/>
  <c r="AB112" i="26"/>
  <c r="AH112" i="26" s="1"/>
  <c r="AA112" i="26"/>
  <c r="F112" i="26"/>
  <c r="AJ111" i="26"/>
  <c r="AI111" i="26"/>
  <c r="AB111" i="26"/>
  <c r="AH111" i="26" s="1"/>
  <c r="AA111" i="26"/>
  <c r="F111" i="26"/>
  <c r="AI110" i="26"/>
  <c r="AA110" i="26"/>
  <c r="F110" i="26"/>
  <c r="AJ109" i="26"/>
  <c r="AI109" i="26"/>
  <c r="AB109" i="26"/>
  <c r="AH109" i="26" s="1"/>
  <c r="AA109" i="26"/>
  <c r="F109" i="26"/>
  <c r="AI108" i="26"/>
  <c r="AA108" i="26"/>
  <c r="F108" i="26"/>
  <c r="AJ107" i="26"/>
  <c r="AA107" i="26"/>
  <c r="F107" i="26"/>
  <c r="AI106" i="26"/>
  <c r="AJ106" i="26"/>
  <c r="AA106" i="26"/>
  <c r="F106" i="26"/>
  <c r="AJ105" i="26"/>
  <c r="AI105" i="26"/>
  <c r="AB105" i="26"/>
  <c r="AH105" i="26" s="1"/>
  <c r="AA105" i="26"/>
  <c r="F105" i="26"/>
  <c r="AI104" i="26"/>
  <c r="AJ104" i="26"/>
  <c r="AB104" i="26"/>
  <c r="AH104" i="26" s="1"/>
  <c r="AA104" i="26"/>
  <c r="AJ103" i="26"/>
  <c r="AD188" i="26"/>
  <c r="AJ188" i="26" s="1"/>
  <c r="AA103" i="26"/>
  <c r="N188" i="26"/>
  <c r="AA188" i="26" s="1"/>
  <c r="M188" i="26"/>
  <c r="L188" i="26"/>
  <c r="K188" i="26"/>
  <c r="J188" i="26"/>
  <c r="I188" i="26"/>
  <c r="H188" i="26"/>
  <c r="AI102" i="26"/>
  <c r="AJ102" i="26"/>
  <c r="AA102" i="26"/>
  <c r="AJ101" i="26"/>
  <c r="AI101" i="26"/>
  <c r="AB101" i="26"/>
  <c r="AH101" i="26" s="1"/>
  <c r="AA101" i="26"/>
  <c r="AI100" i="26"/>
  <c r="AJ100" i="26"/>
  <c r="AB100" i="26"/>
  <c r="AH100" i="26" s="1"/>
  <c r="AA100" i="26"/>
  <c r="AJ99" i="26"/>
  <c r="AI99" i="26"/>
  <c r="AB99" i="26"/>
  <c r="AH99" i="26" s="1"/>
  <c r="AA99" i="26"/>
  <c r="F99" i="26"/>
  <c r="AI98" i="26"/>
  <c r="AJ98" i="26"/>
  <c r="AA98" i="26"/>
  <c r="AJ97" i="26"/>
  <c r="AI97" i="26"/>
  <c r="AB97" i="26"/>
  <c r="AH97" i="26" s="1"/>
  <c r="AA97" i="26"/>
  <c r="F97" i="26"/>
  <c r="Z97" i="26" s="1"/>
  <c r="AI96" i="26"/>
  <c r="AA96" i="26"/>
  <c r="AJ95" i="26"/>
  <c r="AB95" i="26"/>
  <c r="AH95" i="26" s="1"/>
  <c r="AA95" i="26"/>
  <c r="F95" i="26"/>
  <c r="AI94" i="26"/>
  <c r="AJ94" i="26"/>
  <c r="AB94" i="26"/>
  <c r="AH94" i="26" s="1"/>
  <c r="AA94" i="26"/>
  <c r="F94" i="26"/>
  <c r="Z94" i="26" s="1"/>
  <c r="AJ93" i="26"/>
  <c r="AI93" i="26"/>
  <c r="AB93" i="26"/>
  <c r="AH93" i="26" s="1"/>
  <c r="AA93" i="26"/>
  <c r="F93" i="26"/>
  <c r="AJ92" i="26"/>
  <c r="AA92" i="26"/>
  <c r="F92" i="26"/>
  <c r="AD187" i="26"/>
  <c r="AJ187" i="26" s="1"/>
  <c r="M187" i="26"/>
  <c r="L187" i="26"/>
  <c r="K187" i="26"/>
  <c r="J187" i="26"/>
  <c r="I187" i="26"/>
  <c r="AI90" i="26"/>
  <c r="AA90" i="26"/>
  <c r="AJ89" i="26"/>
  <c r="F89" i="26"/>
  <c r="AI88" i="26"/>
  <c r="AB88" i="26"/>
  <c r="AH88" i="26" s="1"/>
  <c r="AJ87" i="26"/>
  <c r="AA87" i="26"/>
  <c r="AI86" i="26"/>
  <c r="F86" i="26"/>
  <c r="AK86" i="26" s="1"/>
  <c r="AM86" i="26" s="1"/>
  <c r="AJ85" i="26"/>
  <c r="AI85" i="26"/>
  <c r="AB85" i="26"/>
  <c r="AH85" i="26" s="1"/>
  <c r="AA85" i="26"/>
  <c r="AI84" i="26"/>
  <c r="AA84" i="26"/>
  <c r="F84" i="26"/>
  <c r="AJ83" i="26"/>
  <c r="AA83" i="26"/>
  <c r="F83" i="26"/>
  <c r="AJ82" i="26"/>
  <c r="AI82" i="26"/>
  <c r="AB82" i="26"/>
  <c r="AH82" i="26" s="1"/>
  <c r="AA82" i="26"/>
  <c r="AJ81" i="26"/>
  <c r="AA81" i="26"/>
  <c r="F81" i="26"/>
  <c r="AJ80" i="26"/>
  <c r="AB80" i="26"/>
  <c r="AH80" i="26" s="1"/>
  <c r="AA80" i="26"/>
  <c r="F80" i="26"/>
  <c r="AJ79" i="26"/>
  <c r="AB79" i="26"/>
  <c r="AH79" i="26" s="1"/>
  <c r="AA79" i="26"/>
  <c r="I190" i="26"/>
  <c r="AJ78" i="26"/>
  <c r="AI78" i="26"/>
  <c r="AA78" i="26"/>
  <c r="AJ77" i="26"/>
  <c r="AA77" i="26"/>
  <c r="F77" i="26"/>
  <c r="AJ76" i="26"/>
  <c r="AI76" i="26"/>
  <c r="AB76" i="26"/>
  <c r="AH76" i="26" s="1"/>
  <c r="AA76" i="26"/>
  <c r="Z76" i="26"/>
  <c r="F76" i="26"/>
  <c r="E76" i="26" s="1"/>
  <c r="Y76" i="26" s="1"/>
  <c r="AJ75" i="26"/>
  <c r="AI75" i="26"/>
  <c r="AB75" i="26"/>
  <c r="AH75" i="26" s="1"/>
  <c r="AA75" i="26"/>
  <c r="AJ74" i="26"/>
  <c r="AI74" i="26"/>
  <c r="AB74" i="26"/>
  <c r="AH74" i="26" s="1"/>
  <c r="AA74" i="26"/>
  <c r="F74" i="26"/>
  <c r="AI73" i="26"/>
  <c r="AB73" i="26"/>
  <c r="AH73" i="26" s="1"/>
  <c r="AA73" i="26"/>
  <c r="F73" i="26"/>
  <c r="AI72" i="26"/>
  <c r="AA72" i="26"/>
  <c r="F72" i="26"/>
  <c r="AK72" i="26" s="1"/>
  <c r="AM72" i="26" s="1"/>
  <c r="AJ71" i="26"/>
  <c r="AI71" i="26"/>
  <c r="AB71" i="26"/>
  <c r="AH71" i="26" s="1"/>
  <c r="AA71" i="26"/>
  <c r="F71" i="26"/>
  <c r="AI70" i="26"/>
  <c r="AD185" i="26"/>
  <c r="AC185" i="26"/>
  <c r="M185" i="26"/>
  <c r="L185" i="26"/>
  <c r="K185" i="26"/>
  <c r="J185" i="26"/>
  <c r="I185" i="26"/>
  <c r="H185" i="26"/>
  <c r="F70" i="26"/>
  <c r="AJ69" i="26"/>
  <c r="AI69" i="26"/>
  <c r="AA69" i="26"/>
  <c r="F69" i="26"/>
  <c r="AJ68" i="26"/>
  <c r="AI68" i="26"/>
  <c r="AA68" i="26"/>
  <c r="AJ67" i="26"/>
  <c r="AI67" i="26"/>
  <c r="AB67" i="26"/>
  <c r="AH67" i="26" s="1"/>
  <c r="AA67" i="26"/>
  <c r="F67" i="26"/>
  <c r="AJ66" i="26"/>
  <c r="F66" i="26"/>
  <c r="Z66" i="26" s="1"/>
  <c r="AJ65" i="26"/>
  <c r="AI65" i="26"/>
  <c r="AB65" i="26"/>
  <c r="AH65" i="26" s="1"/>
  <c r="AA65" i="26"/>
  <c r="AJ64" i="26"/>
  <c r="AI64" i="26"/>
  <c r="AB64" i="26"/>
  <c r="AH64" i="26" s="1"/>
  <c r="AA64" i="26"/>
  <c r="F64" i="26"/>
  <c r="AJ63" i="26"/>
  <c r="AI63" i="26"/>
  <c r="AB63" i="26"/>
  <c r="AH63" i="26" s="1"/>
  <c r="AA63" i="26"/>
  <c r="F63" i="26"/>
  <c r="AI62" i="26"/>
  <c r="AJ62" i="26"/>
  <c r="AB62" i="26"/>
  <c r="AH62" i="26" s="1"/>
  <c r="AA62" i="26"/>
  <c r="F62" i="26"/>
  <c r="AK62" i="26" s="1"/>
  <c r="AM62" i="26" s="1"/>
  <c r="AJ61" i="26"/>
  <c r="AI61" i="26"/>
  <c r="AA61" i="26"/>
  <c r="F61" i="26"/>
  <c r="AI60" i="26"/>
  <c r="AB60" i="26"/>
  <c r="AH60" i="26" s="1"/>
  <c r="AA60" i="26"/>
  <c r="F60" i="26"/>
  <c r="AJ59" i="26"/>
  <c r="AI59" i="26"/>
  <c r="AB59" i="26"/>
  <c r="AH59" i="26" s="1"/>
  <c r="AA59" i="26"/>
  <c r="F59" i="26"/>
  <c r="AK59" i="26" s="1"/>
  <c r="AM59" i="26" s="1"/>
  <c r="AJ58" i="26"/>
  <c r="AI58" i="26"/>
  <c r="AB58" i="26"/>
  <c r="AH58" i="26" s="1"/>
  <c r="AA58" i="26"/>
  <c r="AJ57" i="26"/>
  <c r="AA57" i="26"/>
  <c r="F57" i="26"/>
  <c r="E57" i="26" s="1"/>
  <c r="Y57" i="26" s="1"/>
  <c r="AJ56" i="26"/>
  <c r="AB56" i="26"/>
  <c r="AH56" i="26" s="1"/>
  <c r="AJ55" i="26"/>
  <c r="AI55" i="26"/>
  <c r="AB55" i="26"/>
  <c r="AH55" i="26" s="1"/>
  <c r="AA55" i="26"/>
  <c r="F55" i="26"/>
  <c r="AI54" i="26"/>
  <c r="AB54" i="26"/>
  <c r="AH54" i="26" s="1"/>
  <c r="AA54" i="26"/>
  <c r="F54" i="26"/>
  <c r="E54" i="26" s="1"/>
  <c r="Y54" i="26" s="1"/>
  <c r="AJ53" i="26"/>
  <c r="AI53" i="26"/>
  <c r="AA53" i="26"/>
  <c r="F53" i="26"/>
  <c r="E53" i="26" s="1"/>
  <c r="Y53" i="26" s="1"/>
  <c r="AJ52" i="26"/>
  <c r="AI52" i="26"/>
  <c r="AB52" i="26"/>
  <c r="AH52" i="26" s="1"/>
  <c r="AA52" i="26"/>
  <c r="F52" i="26"/>
  <c r="AJ51" i="26"/>
  <c r="AI51" i="26"/>
  <c r="AB51" i="26"/>
  <c r="AH51" i="26" s="1"/>
  <c r="AA51" i="26"/>
  <c r="F51" i="26"/>
  <c r="AJ50" i="26"/>
  <c r="AI50" i="26"/>
  <c r="AB50" i="26"/>
  <c r="AH50" i="26" s="1"/>
  <c r="AA50" i="26"/>
  <c r="F50" i="26"/>
  <c r="AJ49" i="26"/>
  <c r="AI49" i="26"/>
  <c r="AC192" i="26"/>
  <c r="J192" i="26"/>
  <c r="AI48" i="26"/>
  <c r="AB48" i="26"/>
  <c r="AH48" i="26" s="1"/>
  <c r="AA48" i="26"/>
  <c r="F48" i="26"/>
  <c r="AJ47" i="26"/>
  <c r="AI47" i="26"/>
  <c r="AB47" i="26"/>
  <c r="AH47" i="26" s="1"/>
  <c r="AA47" i="26"/>
  <c r="F47" i="26"/>
  <c r="AJ46" i="26"/>
  <c r="AI46" i="26"/>
  <c r="AB46" i="26"/>
  <c r="AH46" i="26" s="1"/>
  <c r="AA46" i="26"/>
  <c r="F46" i="26"/>
  <c r="AJ45" i="26"/>
  <c r="AI45" i="26"/>
  <c r="J193" i="26"/>
  <c r="AJ44" i="26"/>
  <c r="AI44" i="26"/>
  <c r="AB44" i="26"/>
  <c r="AH44" i="26" s="1"/>
  <c r="AA44" i="26"/>
  <c r="F44" i="26"/>
  <c r="AI43" i="26"/>
  <c r="AJ43" i="26"/>
  <c r="AB43" i="26"/>
  <c r="AH43" i="26" s="1"/>
  <c r="AA43" i="26"/>
  <c r="F43" i="26"/>
  <c r="AK43" i="26" s="1"/>
  <c r="AM43" i="26" s="1"/>
  <c r="AI42" i="26"/>
  <c r="AA42" i="26"/>
  <c r="AJ41" i="26"/>
  <c r="AI41" i="26"/>
  <c r="AA41" i="26"/>
  <c r="AJ40" i="26"/>
  <c r="AI40" i="26"/>
  <c r="AB40" i="26"/>
  <c r="AH40" i="26" s="1"/>
  <c r="AA40" i="26"/>
  <c r="F40" i="26"/>
  <c r="AI39" i="26"/>
  <c r="AJ39" i="26"/>
  <c r="AB39" i="26"/>
  <c r="AH39" i="26" s="1"/>
  <c r="AA39" i="26"/>
  <c r="F39" i="26"/>
  <c r="AJ38" i="26"/>
  <c r="AI38" i="26"/>
  <c r="AB38" i="26"/>
  <c r="AH38" i="26" s="1"/>
  <c r="AA38" i="26"/>
  <c r="AJ37" i="26"/>
  <c r="AB37" i="26"/>
  <c r="AH37" i="26" s="1"/>
  <c r="AA37" i="26"/>
  <c r="F37" i="26"/>
  <c r="E37" i="26" s="1"/>
  <c r="Y37" i="26" s="1"/>
  <c r="AJ36" i="26"/>
  <c r="AB36" i="26"/>
  <c r="AH36" i="26" s="1"/>
  <c r="M197" i="26"/>
  <c r="L197" i="26"/>
  <c r="AJ35" i="26"/>
  <c r="AI35" i="26"/>
  <c r="AB35" i="26"/>
  <c r="AH35" i="26" s="1"/>
  <c r="AA35" i="26"/>
  <c r="F35" i="26"/>
  <c r="AJ34" i="26"/>
  <c r="AI34" i="26"/>
  <c r="AB34" i="26"/>
  <c r="AH34" i="26" s="1"/>
  <c r="AA34" i="26"/>
  <c r="F34" i="26"/>
  <c r="Z34" i="26" s="1"/>
  <c r="AJ33" i="26"/>
  <c r="AA33" i="26"/>
  <c r="F33" i="26"/>
  <c r="E33" i="26" s="1"/>
  <c r="Y33" i="26" s="1"/>
  <c r="AJ32" i="26"/>
  <c r="AI32" i="26"/>
  <c r="AB32" i="26"/>
  <c r="AH32" i="26" s="1"/>
  <c r="AA32" i="26"/>
  <c r="F32" i="26"/>
  <c r="AI31" i="26"/>
  <c r="AJ31" i="26"/>
  <c r="AB31" i="26"/>
  <c r="AH31" i="26" s="1"/>
  <c r="AA31" i="26"/>
  <c r="F31" i="26"/>
  <c r="AC191" i="26"/>
  <c r="AB30" i="26"/>
  <c r="AH30" i="26" s="1"/>
  <c r="N191" i="26"/>
  <c r="AA191" i="26" s="1"/>
  <c r="M191" i="26"/>
  <c r="L191" i="26"/>
  <c r="K191" i="26"/>
  <c r="J191" i="26"/>
  <c r="I191" i="26"/>
  <c r="H191" i="26"/>
  <c r="AJ29" i="26"/>
  <c r="AI29" i="26"/>
  <c r="AB29" i="26"/>
  <c r="AH29" i="26" s="1"/>
  <c r="AA29" i="26"/>
  <c r="F29" i="26"/>
  <c r="E29" i="26" s="1"/>
  <c r="Y29" i="26" s="1"/>
  <c r="AJ28" i="26"/>
  <c r="AI28" i="26"/>
  <c r="AA28" i="26"/>
  <c r="AJ27" i="26"/>
  <c r="AI27" i="26"/>
  <c r="AB27" i="26"/>
  <c r="AH27" i="26" s="1"/>
  <c r="AA27" i="26"/>
  <c r="F27" i="26"/>
  <c r="Z27" i="26" s="1"/>
  <c r="AJ26" i="26"/>
  <c r="AI26" i="26"/>
  <c r="AA26" i="26"/>
  <c r="F26" i="26"/>
  <c r="Z26" i="26" s="1"/>
  <c r="AJ25" i="26"/>
  <c r="AA25" i="26"/>
  <c r="AJ24" i="26"/>
  <c r="AI24" i="26"/>
  <c r="AB24" i="26"/>
  <c r="AH24" i="26" s="1"/>
  <c r="AA24" i="26"/>
  <c r="F24" i="26"/>
  <c r="Z24" i="26" s="1"/>
  <c r="AI23" i="26"/>
  <c r="AJ23" i="26"/>
  <c r="AB23" i="26"/>
  <c r="AH23" i="26" s="1"/>
  <c r="AA23" i="26"/>
  <c r="F23" i="26"/>
  <c r="E23" i="26" s="1"/>
  <c r="AJ22" i="26"/>
  <c r="AI22" i="26"/>
  <c r="AB22" i="26"/>
  <c r="AH22" i="26" s="1"/>
  <c r="AA22" i="26"/>
  <c r="AJ21" i="26"/>
  <c r="AB21" i="26"/>
  <c r="AH21" i="26" s="1"/>
  <c r="AA21" i="26"/>
  <c r="F21" i="26"/>
  <c r="E21" i="26" s="1"/>
  <c r="Y21" i="26" s="1"/>
  <c r="AJ20" i="26"/>
  <c r="AB20" i="26"/>
  <c r="AH20" i="26" s="1"/>
  <c r="AA20" i="26"/>
  <c r="F20" i="26"/>
  <c r="AJ19" i="26"/>
  <c r="AI19" i="26"/>
  <c r="AB19" i="26"/>
  <c r="AH19" i="26" s="1"/>
  <c r="AA19" i="26"/>
  <c r="Z19" i="26"/>
  <c r="E19" i="26"/>
  <c r="Y19" i="26" s="1"/>
  <c r="AJ18" i="26"/>
  <c r="AI18" i="26"/>
  <c r="AB18" i="26"/>
  <c r="AH18" i="26" s="1"/>
  <c r="AA18" i="26"/>
  <c r="F18" i="26"/>
  <c r="AI17" i="26"/>
  <c r="AJ17" i="26"/>
  <c r="AB17" i="26"/>
  <c r="AH17" i="26" s="1"/>
  <c r="AA17" i="26"/>
  <c r="F17" i="26"/>
  <c r="E17" i="26" s="1"/>
  <c r="Y17" i="26" s="1"/>
  <c r="AJ16" i="26"/>
  <c r="AI16" i="26"/>
  <c r="AB16" i="26"/>
  <c r="AH16" i="26" s="1"/>
  <c r="AA16" i="26"/>
  <c r="F16" i="26"/>
  <c r="AJ15" i="26"/>
  <c r="AI15" i="26"/>
  <c r="AB15" i="26"/>
  <c r="AH15" i="26" s="1"/>
  <c r="AA15" i="26"/>
  <c r="F15" i="26"/>
  <c r="AJ14" i="26"/>
  <c r="AI14" i="26"/>
  <c r="AB14" i="26"/>
  <c r="AH14" i="26" s="1"/>
  <c r="AA14" i="26"/>
  <c r="F14" i="26"/>
  <c r="AJ13" i="26"/>
  <c r="AI13" i="26"/>
  <c r="AB13" i="26"/>
  <c r="AH13" i="26" s="1"/>
  <c r="AA13" i="26"/>
  <c r="F13" i="26"/>
  <c r="AJ12" i="26"/>
  <c r="AI12" i="26"/>
  <c r="AB12" i="26"/>
  <c r="AH12" i="26" s="1"/>
  <c r="AA12" i="26"/>
  <c r="F12" i="26"/>
  <c r="Z12" i="26" s="1"/>
  <c r="AJ11" i="26"/>
  <c r="AI11" i="26"/>
  <c r="AB11" i="26"/>
  <c r="AH11" i="26" s="1"/>
  <c r="AA11" i="26"/>
  <c r="L6" i="26"/>
  <c r="K6" i="26"/>
  <c r="F11" i="26"/>
  <c r="AJ10" i="26"/>
  <c r="AI10" i="26"/>
  <c r="AA10" i="26"/>
  <c r="F10" i="26"/>
  <c r="AI9" i="26"/>
  <c r="AJ9" i="26"/>
  <c r="AA9" i="26"/>
  <c r="F9" i="26"/>
  <c r="AJ8" i="26"/>
  <c r="AI8" i="26"/>
  <c r="AA8" i="26"/>
  <c r="F8" i="26"/>
  <c r="Z8" i="26" s="1"/>
  <c r="AJ7" i="26"/>
  <c r="AI7" i="26"/>
  <c r="AB7" i="26"/>
  <c r="AH7" i="26" s="1"/>
  <c r="Z7" i="26"/>
  <c r="AA7" i="26"/>
  <c r="AK7" i="26"/>
  <c r="AM7" i="26" s="1"/>
  <c r="AD6" i="26"/>
  <c r="AJ6" i="26" s="1"/>
  <c r="M6" i="26"/>
  <c r="H6" i="26"/>
  <c r="G6" i="26"/>
  <c r="P2205" i="29" l="1"/>
  <c r="Q2205" i="29" s="1"/>
  <c r="R2205" i="29" s="1"/>
  <c r="P748" i="29"/>
  <c r="Q748" i="29" s="1"/>
  <c r="R748" i="29" s="1"/>
  <c r="G1927" i="29"/>
  <c r="H1927" i="29" s="1"/>
  <c r="I1927" i="29" s="1"/>
  <c r="P1576" i="29"/>
  <c r="P2563" i="29"/>
  <c r="Q2563" i="29" s="1"/>
  <c r="R2563" i="29" s="1"/>
  <c r="P1839" i="29"/>
  <c r="Q1839" i="29" s="1"/>
  <c r="R1839" i="29" s="1"/>
  <c r="G1474" i="29"/>
  <c r="H1474" i="29" s="1"/>
  <c r="I1474" i="29" s="1"/>
  <c r="P1559" i="29"/>
  <c r="Q1559" i="29" s="1"/>
  <c r="R1559" i="29" s="1"/>
  <c r="G1298" i="29"/>
  <c r="G742" i="29"/>
  <c r="P388" i="29"/>
  <c r="G380" i="29"/>
  <c r="H380" i="29" s="1"/>
  <c r="I380" i="29" s="1"/>
  <c r="P377" i="29"/>
  <c r="Q377" i="29" s="1"/>
  <c r="R377" i="29" s="1"/>
  <c r="P193" i="29"/>
  <c r="G2483" i="29"/>
  <c r="H2483" i="29" s="1"/>
  <c r="I2483" i="29" s="1"/>
  <c r="G2480" i="29"/>
  <c r="H2480" i="29" s="1"/>
  <c r="I2480" i="29" s="1"/>
  <c r="G1836" i="29"/>
  <c r="H1836" i="29" s="1"/>
  <c r="I1836" i="29" s="1"/>
  <c r="G1479" i="29"/>
  <c r="H1479" i="29" s="1"/>
  <c r="I1479" i="29" s="1"/>
  <c r="P1566" i="29"/>
  <c r="Q1566" i="29" s="1"/>
  <c r="R1566" i="29" s="1"/>
  <c r="G934" i="29"/>
  <c r="G474" i="29"/>
  <c r="H474" i="29" s="1"/>
  <c r="I474" i="29" s="1"/>
  <c r="G480" i="29"/>
  <c r="H480" i="29" s="1"/>
  <c r="I480" i="29" s="1"/>
  <c r="G300" i="29"/>
  <c r="H300" i="29" s="1"/>
  <c r="I300" i="29" s="1"/>
  <c r="P16" i="29"/>
  <c r="Q16" i="29" s="1"/>
  <c r="R16" i="29" s="1"/>
  <c r="G204" i="29"/>
  <c r="H204" i="29" s="1"/>
  <c r="I204" i="29" s="1"/>
  <c r="G2299" i="29"/>
  <c r="P2295" i="29"/>
  <c r="Q2295" i="29" s="1"/>
  <c r="R2295" i="29" s="1"/>
  <c r="G2109" i="29"/>
  <c r="H2109" i="29" s="1"/>
  <c r="I2109" i="29" s="1"/>
  <c r="P1756" i="29"/>
  <c r="Q1756" i="29" s="1"/>
  <c r="R1756" i="29" s="1"/>
  <c r="G1480" i="29"/>
  <c r="P1574" i="29"/>
  <c r="Q1574" i="29" s="1"/>
  <c r="R1574" i="29" s="1"/>
  <c r="P1562" i="29"/>
  <c r="Q1562" i="29" s="1"/>
  <c r="R1562" i="29" s="1"/>
  <c r="P1303" i="29"/>
  <c r="G648" i="29"/>
  <c r="G383" i="29"/>
  <c r="H383" i="29" s="1"/>
  <c r="I383" i="29" s="1"/>
  <c r="P21" i="29"/>
  <c r="Q21" i="29" s="1"/>
  <c r="R21" i="29" s="1"/>
  <c r="G376" i="29"/>
  <c r="H376" i="29" s="1"/>
  <c r="I376" i="29" s="1"/>
  <c r="G568" i="29"/>
  <c r="H568" i="29" s="1"/>
  <c r="I568" i="29" s="1"/>
  <c r="P2290" i="29"/>
  <c r="Q2290" i="29" s="1"/>
  <c r="R2290" i="29" s="1"/>
  <c r="P2296" i="29"/>
  <c r="Q2296" i="29" s="1"/>
  <c r="R2296" i="29" s="1"/>
  <c r="G2207" i="29"/>
  <c r="H2207" i="29" s="1"/>
  <c r="I2207" i="29" s="1"/>
  <c r="P1926" i="29"/>
  <c r="Q1926" i="29" s="1"/>
  <c r="R1926" i="29" s="1"/>
  <c r="G1482" i="29"/>
  <c r="H1482" i="29" s="1"/>
  <c r="I1482" i="29" s="1"/>
  <c r="P1298" i="29"/>
  <c r="P924" i="29"/>
  <c r="P742" i="29"/>
  <c r="G569" i="29"/>
  <c r="H569" i="29" s="1"/>
  <c r="I569" i="29" s="1"/>
  <c r="G659" i="29"/>
  <c r="H659" i="29" s="1"/>
  <c r="I659" i="29" s="1"/>
  <c r="G476" i="29"/>
  <c r="H476" i="29" s="1"/>
  <c r="I476" i="29" s="1"/>
  <c r="G196" i="29"/>
  <c r="G202" i="29"/>
  <c r="H202" i="29" s="1"/>
  <c r="I202" i="29" s="1"/>
  <c r="G206" i="29"/>
  <c r="G119" i="29"/>
  <c r="H119" i="29" s="1"/>
  <c r="I119" i="29" s="1"/>
  <c r="G473" i="29"/>
  <c r="H473" i="29" s="1"/>
  <c r="I473" i="29" s="1"/>
  <c r="G2566" i="29"/>
  <c r="H2566" i="29" s="1"/>
  <c r="I2566" i="29" s="1"/>
  <c r="G2567" i="29"/>
  <c r="H2567" i="29" s="1"/>
  <c r="I2567" i="29" s="1"/>
  <c r="G2287" i="29"/>
  <c r="H2287" i="29" s="1"/>
  <c r="I2287" i="29" s="1"/>
  <c r="P2112" i="29"/>
  <c r="Q2112" i="29" s="1"/>
  <c r="R2112" i="29" s="1"/>
  <c r="G1476" i="29"/>
  <c r="H1476" i="29" s="1"/>
  <c r="I1476" i="29" s="1"/>
  <c r="G1478" i="29"/>
  <c r="H1478" i="29" s="1"/>
  <c r="I1478" i="29" s="1"/>
  <c r="P1016" i="29"/>
  <c r="Q1016" i="29" s="1"/>
  <c r="R1016" i="29" s="1"/>
  <c r="P1106" i="29"/>
  <c r="G1013" i="29"/>
  <c r="H1013" i="29" s="1"/>
  <c r="I1013" i="29" s="1"/>
  <c r="G563" i="29"/>
  <c r="H563" i="29" s="1"/>
  <c r="I563" i="29" s="1"/>
  <c r="G567" i="29"/>
  <c r="H567" i="29" s="1"/>
  <c r="I567" i="29" s="1"/>
  <c r="G472" i="29"/>
  <c r="H472" i="29" s="1"/>
  <c r="I472" i="29" s="1"/>
  <c r="G478" i="29"/>
  <c r="H478" i="29" s="1"/>
  <c r="I478" i="29" s="1"/>
  <c r="P201" i="29"/>
  <c r="Q201" i="29" s="1"/>
  <c r="R201" i="29" s="1"/>
  <c r="G197" i="29"/>
  <c r="H197" i="29" s="1"/>
  <c r="I197" i="29" s="1"/>
  <c r="G207" i="29"/>
  <c r="H207" i="29" s="1"/>
  <c r="I207" i="29" s="1"/>
  <c r="P110" i="29"/>
  <c r="Q110" i="29" s="1"/>
  <c r="R110" i="29" s="1"/>
  <c r="G2211" i="29"/>
  <c r="H2211" i="29" s="1"/>
  <c r="I2211" i="29" s="1"/>
  <c r="P2013" i="29"/>
  <c r="G2107" i="29"/>
  <c r="G2104" i="29"/>
  <c r="P2017" i="29"/>
  <c r="Q2017" i="29" s="1"/>
  <c r="R2017" i="29" s="1"/>
  <c r="P1939" i="29"/>
  <c r="Q1939" i="29" s="1"/>
  <c r="R1939" i="29" s="1"/>
  <c r="G1392" i="29"/>
  <c r="H1392" i="29" s="1"/>
  <c r="I1392" i="29" s="1"/>
  <c r="P1209" i="29"/>
  <c r="Q1209" i="29" s="1"/>
  <c r="R1209" i="29" s="1"/>
  <c r="G1377" i="29"/>
  <c r="H1377" i="29" s="1"/>
  <c r="I1377" i="29" s="1"/>
  <c r="P923" i="29"/>
  <c r="Q923" i="29" s="1"/>
  <c r="R923" i="29" s="1"/>
  <c r="G564" i="29"/>
  <c r="H564" i="29" s="1"/>
  <c r="I564" i="29" s="1"/>
  <c r="G471" i="29"/>
  <c r="H471" i="29" s="1"/>
  <c r="I471" i="29" s="1"/>
  <c r="G483" i="29"/>
  <c r="H483" i="29" s="1"/>
  <c r="I483" i="29" s="1"/>
  <c r="G198" i="29"/>
  <c r="H198" i="29" s="1"/>
  <c r="I198" i="29" s="1"/>
  <c r="G1931" i="29"/>
  <c r="H1931" i="29" s="1"/>
  <c r="I1931" i="29" s="1"/>
  <c r="P1206" i="29"/>
  <c r="Q1206" i="29" s="1"/>
  <c r="R1206" i="29" s="1"/>
  <c r="P1013" i="29"/>
  <c r="Q1013" i="29" s="1"/>
  <c r="R1013" i="29" s="1"/>
  <c r="G392" i="29"/>
  <c r="H392" i="29" s="1"/>
  <c r="I392" i="29" s="1"/>
  <c r="G200" i="29"/>
  <c r="H200" i="29" s="1"/>
  <c r="I200" i="29" s="1"/>
  <c r="G1286" i="29"/>
  <c r="H1286" i="29" s="1"/>
  <c r="I1286" i="29" s="1"/>
  <c r="G195" i="29"/>
  <c r="H195" i="29" s="1"/>
  <c r="I195" i="29" s="1"/>
  <c r="G201" i="29"/>
  <c r="H201" i="29" s="1"/>
  <c r="I201" i="29" s="1"/>
  <c r="P13" i="29"/>
  <c r="Q13" i="29" s="1"/>
  <c r="R13" i="29" s="1"/>
  <c r="P15" i="29"/>
  <c r="Q15" i="29" s="1"/>
  <c r="R15" i="29" s="1"/>
  <c r="G1029" i="29"/>
  <c r="H1029" i="29" s="1"/>
  <c r="I1029" i="29" s="1"/>
  <c r="P747" i="29"/>
  <c r="Q747" i="29" s="1"/>
  <c r="R747" i="29" s="1"/>
  <c r="G2473" i="29"/>
  <c r="H2473" i="29" s="1"/>
  <c r="I2473" i="29" s="1"/>
  <c r="G2572" i="29"/>
  <c r="G2209" i="29"/>
  <c r="H2209" i="29" s="1"/>
  <c r="I2209" i="29" s="1"/>
  <c r="G1574" i="29"/>
  <c r="H1574" i="29" s="1"/>
  <c r="I1574" i="29" s="1"/>
  <c r="G470" i="29"/>
  <c r="H470" i="29" s="1"/>
  <c r="I470" i="29" s="1"/>
  <c r="P380" i="29"/>
  <c r="Q380" i="29" s="1"/>
  <c r="R380" i="29" s="1"/>
  <c r="G102" i="29"/>
  <c r="G117" i="29"/>
  <c r="H117" i="29" s="1"/>
  <c r="I117" i="29" s="1"/>
  <c r="P27" i="29"/>
  <c r="Q27" i="29" s="1"/>
  <c r="R27" i="29" s="1"/>
  <c r="P12" i="29"/>
  <c r="Q12" i="29" s="1"/>
  <c r="R12" i="29" s="1"/>
  <c r="P26" i="29"/>
  <c r="Q26" i="29" s="1"/>
  <c r="R26" i="29" s="1"/>
  <c r="G385" i="29"/>
  <c r="H385" i="29" s="1"/>
  <c r="I385" i="29" s="1"/>
  <c r="P1935" i="29"/>
  <c r="G2573" i="29"/>
  <c r="H2573" i="29" s="1"/>
  <c r="I2573" i="29" s="1"/>
  <c r="G2388" i="29"/>
  <c r="H2388" i="29" s="1"/>
  <c r="I2388" i="29" s="1"/>
  <c r="P1931" i="29"/>
  <c r="Q1931" i="29" s="1"/>
  <c r="R1931" i="29" s="1"/>
  <c r="P1025" i="29"/>
  <c r="Q1025" i="29" s="1"/>
  <c r="R1025" i="29" s="1"/>
  <c r="P1115" i="29"/>
  <c r="Q1115" i="29" s="1"/>
  <c r="R1115" i="29" s="1"/>
  <c r="P1019" i="29"/>
  <c r="Q1019" i="29" s="1"/>
  <c r="R1019" i="29" s="1"/>
  <c r="P1026" i="29"/>
  <c r="Q1026" i="29" s="1"/>
  <c r="R1026" i="29" s="1"/>
  <c r="G665" i="29"/>
  <c r="H665" i="29" s="1"/>
  <c r="I665" i="29" s="1"/>
  <c r="P472" i="29"/>
  <c r="Q472" i="29" s="1"/>
  <c r="R472" i="29" s="1"/>
  <c r="G106" i="29"/>
  <c r="H106" i="29" s="1"/>
  <c r="I106" i="29" s="1"/>
  <c r="P20" i="29"/>
  <c r="Q20" i="29" s="1"/>
  <c r="R20" i="29" s="1"/>
  <c r="G208" i="29"/>
  <c r="H208" i="29" s="1"/>
  <c r="I208" i="29" s="1"/>
  <c r="P284" i="29"/>
  <c r="Q284" i="29" s="1"/>
  <c r="R284" i="29" s="1"/>
  <c r="E27" i="26"/>
  <c r="Y27" i="26" s="1"/>
  <c r="E12" i="26"/>
  <c r="Y12" i="26" s="1"/>
  <c r="Z37" i="26"/>
  <c r="AK37" i="26"/>
  <c r="AM37" i="26" s="1"/>
  <c r="AK147" i="26"/>
  <c r="AM147" i="26" s="1"/>
  <c r="E184" i="27"/>
  <c r="AH83" i="28"/>
  <c r="AL193" i="28"/>
  <c r="AK194" i="28"/>
  <c r="AH13" i="28"/>
  <c r="AI171" i="28"/>
  <c r="U201" i="28"/>
  <c r="T201" i="28" s="1"/>
  <c r="AI73" i="28"/>
  <c r="Q1652" i="29"/>
  <c r="R1652" i="29" s="1"/>
  <c r="H2289" i="29"/>
  <c r="I2289" i="29" s="1"/>
  <c r="Q924" i="29"/>
  <c r="R924" i="29" s="1"/>
  <c r="Q1106" i="29"/>
  <c r="R1106" i="29" s="1"/>
  <c r="H1935" i="29"/>
  <c r="I1935" i="29" s="1"/>
  <c r="H1116" i="29"/>
  <c r="I1116" i="29" s="1"/>
  <c r="Q742" i="29"/>
  <c r="R742" i="29" s="1"/>
  <c r="P466" i="29"/>
  <c r="P483" i="29"/>
  <c r="Q483" i="29" s="1"/>
  <c r="R483" i="29" s="1"/>
  <c r="P484" i="29"/>
  <c r="P302" i="29"/>
  <c r="H47" i="29"/>
  <c r="I47" i="29" s="1"/>
  <c r="Q193" i="29"/>
  <c r="R193" i="29" s="1"/>
  <c r="Q2432" i="29"/>
  <c r="R2432" i="29" s="1"/>
  <c r="P2392" i="29"/>
  <c r="Q2392" i="29" s="1"/>
  <c r="R2392" i="29" s="1"/>
  <c r="P2393" i="29"/>
  <c r="Q2393" i="29" s="1"/>
  <c r="R2393" i="29" s="1"/>
  <c r="P2386" i="29"/>
  <c r="Q2386" i="29" s="1"/>
  <c r="R2386" i="29" s="1"/>
  <c r="P2384" i="29"/>
  <c r="Q2384" i="29" s="1"/>
  <c r="R2384" i="29" s="1"/>
  <c r="P2383" i="29"/>
  <c r="Q2383" i="29" s="1"/>
  <c r="R2383" i="29" s="1"/>
  <c r="P2379" i="29"/>
  <c r="Q2379" i="29" s="1"/>
  <c r="R2379" i="29" s="1"/>
  <c r="P2387" i="29"/>
  <c r="Q2387" i="29" s="1"/>
  <c r="R2387" i="29" s="1"/>
  <c r="P2385" i="29"/>
  <c r="Q2385" i="29" s="1"/>
  <c r="R2385" i="29" s="1"/>
  <c r="P2389" i="29"/>
  <c r="Q2389" i="29" s="1"/>
  <c r="R2389" i="29" s="1"/>
  <c r="P2381" i="29"/>
  <c r="Q2381" i="29" s="1"/>
  <c r="R2381" i="29" s="1"/>
  <c r="Q2161" i="29"/>
  <c r="R2161" i="29" s="1"/>
  <c r="P2119" i="29"/>
  <c r="Q2119" i="29" s="1"/>
  <c r="R2119" i="29" s="1"/>
  <c r="P2106" i="29"/>
  <c r="Q2106" i="29" s="1"/>
  <c r="R2106" i="29" s="1"/>
  <c r="P2122" i="29"/>
  <c r="H1798" i="29"/>
  <c r="I1798" i="29" s="1"/>
  <c r="G1748" i="29"/>
  <c r="H1748" i="29" s="1"/>
  <c r="I1748" i="29" s="1"/>
  <c r="G1747" i="29"/>
  <c r="H1747" i="29" s="1"/>
  <c r="I1747" i="29" s="1"/>
  <c r="G2304" i="29"/>
  <c r="G2300" i="29"/>
  <c r="H2300" i="29" s="1"/>
  <c r="I2300" i="29" s="1"/>
  <c r="H2107" i="29"/>
  <c r="I2107" i="29" s="1"/>
  <c r="P1836" i="29"/>
  <c r="Q1836" i="29" s="1"/>
  <c r="R1836" i="29" s="1"/>
  <c r="G1757" i="29"/>
  <c r="H1757" i="29" s="1"/>
  <c r="I1757" i="29" s="1"/>
  <c r="G925" i="29"/>
  <c r="H925" i="29" s="1"/>
  <c r="I925" i="29" s="1"/>
  <c r="P569" i="29"/>
  <c r="Q569" i="29" s="1"/>
  <c r="R569" i="29" s="1"/>
  <c r="P2483" i="29"/>
  <c r="Q2483" i="29" s="1"/>
  <c r="R2483" i="29" s="1"/>
  <c r="P2468" i="29"/>
  <c r="G2479" i="29"/>
  <c r="H2479" i="29" s="1"/>
  <c r="I2479" i="29" s="1"/>
  <c r="P2287" i="29"/>
  <c r="Q2287" i="29" s="1"/>
  <c r="R2287" i="29" s="1"/>
  <c r="G2203" i="29"/>
  <c r="H2203" i="29" s="1"/>
  <c r="I2203" i="29" s="1"/>
  <c r="P1936" i="29"/>
  <c r="Q1936" i="29" s="1"/>
  <c r="R1936" i="29" s="1"/>
  <c r="G2105" i="29"/>
  <c r="H2105" i="29" s="1"/>
  <c r="I2105" i="29" s="1"/>
  <c r="G2026" i="29"/>
  <c r="P2116" i="29"/>
  <c r="Q2116" i="29" s="1"/>
  <c r="R2116" i="29" s="1"/>
  <c r="P1844" i="29"/>
  <c r="P1937" i="29"/>
  <c r="Q1937" i="29" s="1"/>
  <c r="R1937" i="29" s="1"/>
  <c r="P1657" i="29"/>
  <c r="Q1657" i="29" s="1"/>
  <c r="R1657" i="29" s="1"/>
  <c r="G1665" i="29"/>
  <c r="H1665" i="29" s="1"/>
  <c r="I1665" i="29" s="1"/>
  <c r="G1746" i="29"/>
  <c r="H1746" i="29" s="1"/>
  <c r="I1746" i="29" s="1"/>
  <c r="G1750" i="29"/>
  <c r="H1750" i="29" s="1"/>
  <c r="I1750" i="29" s="1"/>
  <c r="P1656" i="29"/>
  <c r="Q1656" i="29" s="1"/>
  <c r="R1656" i="29" s="1"/>
  <c r="G1566" i="29"/>
  <c r="H1566" i="29" s="1"/>
  <c r="I1566" i="29" s="1"/>
  <c r="P1560" i="29"/>
  <c r="Q1560" i="29" s="1"/>
  <c r="R1560" i="29" s="1"/>
  <c r="P1285" i="29"/>
  <c r="P1561" i="29"/>
  <c r="G1573" i="29"/>
  <c r="H1573" i="29" s="1"/>
  <c r="I1573" i="29" s="1"/>
  <c r="G1297" i="29"/>
  <c r="H1297" i="29" s="1"/>
  <c r="I1297" i="29" s="1"/>
  <c r="G1378" i="29"/>
  <c r="H1378" i="29" s="1"/>
  <c r="I1378" i="29" s="1"/>
  <c r="G1199" i="29"/>
  <c r="H1199" i="29" s="1"/>
  <c r="I1199" i="29" s="1"/>
  <c r="P1203" i="29"/>
  <c r="Q1203" i="29" s="1"/>
  <c r="R1203" i="29" s="1"/>
  <c r="G1285" i="29"/>
  <c r="G1212" i="29"/>
  <c r="G930" i="29"/>
  <c r="H930" i="29" s="1"/>
  <c r="I930" i="29" s="1"/>
  <c r="G1022" i="29"/>
  <c r="H1022" i="29" s="1"/>
  <c r="I1022" i="29" s="1"/>
  <c r="P927" i="29"/>
  <c r="Q927" i="29" s="1"/>
  <c r="R927" i="29" s="1"/>
  <c r="P1029" i="29"/>
  <c r="Q1029" i="29" s="1"/>
  <c r="R1029" i="29" s="1"/>
  <c r="P1200" i="29"/>
  <c r="Q1200" i="29" s="1"/>
  <c r="R1200" i="29" s="1"/>
  <c r="H830" i="29"/>
  <c r="I830" i="29" s="1"/>
  <c r="G743" i="29"/>
  <c r="H743" i="29" s="1"/>
  <c r="I743" i="29" s="1"/>
  <c r="G749" i="29"/>
  <c r="H749" i="29" s="1"/>
  <c r="I749" i="29" s="1"/>
  <c r="G752" i="29"/>
  <c r="P563" i="29"/>
  <c r="Q563" i="29" s="1"/>
  <c r="R563" i="29" s="1"/>
  <c r="H885" i="29"/>
  <c r="I885" i="29" s="1"/>
  <c r="G848" i="29"/>
  <c r="G845" i="29"/>
  <c r="H845" i="29" s="1"/>
  <c r="I845" i="29" s="1"/>
  <c r="G833" i="29"/>
  <c r="P663" i="29"/>
  <c r="Q663" i="29" s="1"/>
  <c r="R663" i="29" s="1"/>
  <c r="P656" i="29"/>
  <c r="Q656" i="29" s="1"/>
  <c r="R656" i="29" s="1"/>
  <c r="G574" i="29"/>
  <c r="H574" i="29" s="1"/>
  <c r="I574" i="29" s="1"/>
  <c r="G573" i="29"/>
  <c r="H573" i="29" s="1"/>
  <c r="I573" i="29" s="1"/>
  <c r="G838" i="29"/>
  <c r="H838" i="29" s="1"/>
  <c r="I838" i="29" s="1"/>
  <c r="G297" i="29"/>
  <c r="P202" i="29"/>
  <c r="Q202" i="29" s="1"/>
  <c r="R202" i="29" s="1"/>
  <c r="G295" i="29"/>
  <c r="H295" i="29" s="1"/>
  <c r="I295" i="29" s="1"/>
  <c r="P293" i="29"/>
  <c r="Q293" i="29" s="1"/>
  <c r="R293" i="29" s="1"/>
  <c r="G382" i="29"/>
  <c r="H382" i="29" s="1"/>
  <c r="I382" i="29" s="1"/>
  <c r="H49" i="29"/>
  <c r="I49" i="29" s="1"/>
  <c r="H248" i="29"/>
  <c r="I248" i="29" s="1"/>
  <c r="G209" i="29"/>
  <c r="H209" i="29" s="1"/>
  <c r="I209" i="29" s="1"/>
  <c r="G211" i="29"/>
  <c r="G199" i="29"/>
  <c r="H199" i="29" s="1"/>
  <c r="I199" i="29" s="1"/>
  <c r="P23" i="29"/>
  <c r="Q23" i="29" s="1"/>
  <c r="R23" i="29" s="1"/>
  <c r="P300" i="29"/>
  <c r="Q300" i="29" s="1"/>
  <c r="R300" i="29" s="1"/>
  <c r="P285" i="29"/>
  <c r="Q285" i="29" s="1"/>
  <c r="R285" i="29" s="1"/>
  <c r="P107" i="29"/>
  <c r="Q107" i="29" s="1"/>
  <c r="R107" i="29" s="1"/>
  <c r="G118" i="29"/>
  <c r="H118" i="29" s="1"/>
  <c r="I118" i="29" s="1"/>
  <c r="H2299" i="29"/>
  <c r="I2299" i="29" s="1"/>
  <c r="G2016" i="29"/>
  <c r="G1742" i="29"/>
  <c r="H1742" i="29" s="1"/>
  <c r="I1742" i="29" s="1"/>
  <c r="P2109" i="29"/>
  <c r="Q2109" i="29" s="1"/>
  <c r="R2109" i="29" s="1"/>
  <c r="P2115" i="29"/>
  <c r="Q2115" i="29" s="1"/>
  <c r="R2115" i="29" s="1"/>
  <c r="G1749" i="29"/>
  <c r="H1749" i="29" s="1"/>
  <c r="I1749" i="29" s="1"/>
  <c r="Q1298" i="29"/>
  <c r="R1298" i="29" s="1"/>
  <c r="G289" i="29"/>
  <c r="H289" i="29" s="1"/>
  <c r="I289" i="29" s="1"/>
  <c r="H206" i="29"/>
  <c r="I206" i="29" s="1"/>
  <c r="P295" i="29"/>
  <c r="Q295" i="29" s="1"/>
  <c r="R295" i="29" s="1"/>
  <c r="G2474" i="29"/>
  <c r="H2474" i="29" s="1"/>
  <c r="I2474" i="29" s="1"/>
  <c r="P2469" i="29"/>
  <c r="Q2469" i="29" s="1"/>
  <c r="R2469" i="29" s="1"/>
  <c r="G2205" i="29"/>
  <c r="H2205" i="29" s="1"/>
  <c r="I2205" i="29" s="1"/>
  <c r="Q1925" i="29"/>
  <c r="R1925" i="29" s="1"/>
  <c r="P2570" i="29"/>
  <c r="Q2570" i="29" s="1"/>
  <c r="R2570" i="29" s="1"/>
  <c r="P2477" i="29"/>
  <c r="Q2477" i="29" s="1"/>
  <c r="R2477" i="29" s="1"/>
  <c r="P2388" i="29"/>
  <c r="Q2388" i="29" s="1"/>
  <c r="R2388" i="29" s="1"/>
  <c r="G2475" i="29"/>
  <c r="H2475" i="29" s="1"/>
  <c r="I2475" i="29" s="1"/>
  <c r="Q2341" i="29"/>
  <c r="R2341" i="29" s="1"/>
  <c r="P2304" i="29"/>
  <c r="P2303" i="29"/>
  <c r="Q2303" i="29" s="1"/>
  <c r="R2303" i="29" s="1"/>
  <c r="P2294" i="29"/>
  <c r="Q2294" i="29" s="1"/>
  <c r="R2294" i="29" s="1"/>
  <c r="P2289" i="29"/>
  <c r="P2300" i="29"/>
  <c r="Q2300" i="29" s="1"/>
  <c r="R2300" i="29" s="1"/>
  <c r="P2288" i="29"/>
  <c r="Q2288" i="29" s="1"/>
  <c r="R2288" i="29" s="1"/>
  <c r="P2475" i="29"/>
  <c r="Q2475" i="29" s="1"/>
  <c r="R2475" i="29" s="1"/>
  <c r="G2119" i="29"/>
  <c r="H2119" i="29" s="1"/>
  <c r="I2119" i="29" s="1"/>
  <c r="P2118" i="29"/>
  <c r="Q2118" i="29" s="1"/>
  <c r="R2118" i="29" s="1"/>
  <c r="G1940" i="29"/>
  <c r="P2110" i="29"/>
  <c r="Q2110" i="29" s="1"/>
  <c r="R2110" i="29" s="1"/>
  <c r="P1845" i="29"/>
  <c r="Q1845" i="29" s="1"/>
  <c r="R1845" i="29" s="1"/>
  <c r="P1838" i="29"/>
  <c r="Q1838" i="29" s="1"/>
  <c r="R1838" i="29" s="1"/>
  <c r="G1841" i="29"/>
  <c r="H1841" i="29" s="1"/>
  <c r="I1841" i="29" s="1"/>
  <c r="P1924" i="29"/>
  <c r="Q1924" i="29" s="1"/>
  <c r="R1924" i="29" s="1"/>
  <c r="P1748" i="29"/>
  <c r="Q1748" i="29" s="1"/>
  <c r="R1748" i="29" s="1"/>
  <c r="G1664" i="29"/>
  <c r="H1664" i="29" s="1"/>
  <c r="I1664" i="29" s="1"/>
  <c r="P1746" i="29"/>
  <c r="Q1746" i="29" s="1"/>
  <c r="R1746" i="29" s="1"/>
  <c r="G1753" i="29"/>
  <c r="G1755" i="29"/>
  <c r="H1755" i="29" s="1"/>
  <c r="I1755" i="29" s="1"/>
  <c r="P1480" i="29"/>
  <c r="P1741" i="29"/>
  <c r="Q1741" i="29" s="1"/>
  <c r="R1741" i="29" s="1"/>
  <c r="G1572" i="29"/>
  <c r="H1572" i="29" s="1"/>
  <c r="I1572" i="29" s="1"/>
  <c r="P1384" i="29"/>
  <c r="Q1384" i="29" s="1"/>
  <c r="R1384" i="29" s="1"/>
  <c r="P1388" i="29"/>
  <c r="Q1388" i="29" s="1"/>
  <c r="R1388" i="29" s="1"/>
  <c r="G1468" i="29"/>
  <c r="H1468" i="29" s="1"/>
  <c r="I1468" i="29" s="1"/>
  <c r="P1207" i="29"/>
  <c r="G1293" i="29"/>
  <c r="H1293" i="29" s="1"/>
  <c r="I1293" i="29" s="1"/>
  <c r="G1379" i="29"/>
  <c r="G1196" i="29"/>
  <c r="H1196" i="29" s="1"/>
  <c r="I1196" i="29" s="1"/>
  <c r="G1202" i="29"/>
  <c r="H1202" i="29" s="1"/>
  <c r="I1202" i="29" s="1"/>
  <c r="G1291" i="29"/>
  <c r="H1291" i="29" s="1"/>
  <c r="I1291" i="29" s="1"/>
  <c r="P932" i="29"/>
  <c r="Q932" i="29" s="1"/>
  <c r="R932" i="29" s="1"/>
  <c r="P928" i="29"/>
  <c r="Q928" i="29" s="1"/>
  <c r="R928" i="29" s="1"/>
  <c r="G1023" i="29"/>
  <c r="H1023" i="29" s="1"/>
  <c r="I1023" i="29" s="1"/>
  <c r="P1024" i="29"/>
  <c r="Q1024" i="29" s="1"/>
  <c r="R1024" i="29" s="1"/>
  <c r="G1208" i="29"/>
  <c r="H1208" i="29" s="1"/>
  <c r="I1208" i="29" s="1"/>
  <c r="P1030" i="29"/>
  <c r="G831" i="29"/>
  <c r="H831" i="29" s="1"/>
  <c r="I831" i="29" s="1"/>
  <c r="G744" i="29"/>
  <c r="H744" i="29" s="1"/>
  <c r="I744" i="29" s="1"/>
  <c r="P480" i="29"/>
  <c r="Q480" i="29" s="1"/>
  <c r="R480" i="29" s="1"/>
  <c r="P573" i="29"/>
  <c r="Q573" i="29" s="1"/>
  <c r="R573" i="29" s="1"/>
  <c r="G565" i="29"/>
  <c r="H565" i="29" s="1"/>
  <c r="I565" i="29" s="1"/>
  <c r="P664" i="29"/>
  <c r="Q664" i="29" s="1"/>
  <c r="R664" i="29" s="1"/>
  <c r="P651" i="29"/>
  <c r="G575" i="29"/>
  <c r="H703" i="29"/>
  <c r="I703" i="29" s="1"/>
  <c r="G660" i="29"/>
  <c r="H660" i="29" s="1"/>
  <c r="I660" i="29" s="1"/>
  <c r="G651" i="29"/>
  <c r="G663" i="29"/>
  <c r="H663" i="29" s="1"/>
  <c r="I663" i="29" s="1"/>
  <c r="G656" i="29"/>
  <c r="H656" i="29" s="1"/>
  <c r="I656" i="29" s="1"/>
  <c r="G650" i="29"/>
  <c r="H650" i="29" s="1"/>
  <c r="I650" i="29" s="1"/>
  <c r="G662" i="29"/>
  <c r="H662" i="29" s="1"/>
  <c r="I662" i="29" s="1"/>
  <c r="G655" i="29"/>
  <c r="H655" i="29" s="1"/>
  <c r="I655" i="29" s="1"/>
  <c r="G649" i="29"/>
  <c r="H649" i="29" s="1"/>
  <c r="I649" i="29" s="1"/>
  <c r="P481" i="29"/>
  <c r="Q481" i="29" s="1"/>
  <c r="R481" i="29" s="1"/>
  <c r="G481" i="29"/>
  <c r="H481" i="29" s="1"/>
  <c r="I481" i="29" s="1"/>
  <c r="P825" i="29"/>
  <c r="Q825" i="29" s="1"/>
  <c r="R825" i="29" s="1"/>
  <c r="G291" i="29"/>
  <c r="H291" i="29" s="1"/>
  <c r="I291" i="29" s="1"/>
  <c r="P203" i="29"/>
  <c r="Q203" i="29" s="1"/>
  <c r="R203" i="29" s="1"/>
  <c r="G285" i="29"/>
  <c r="H285" i="29" s="1"/>
  <c r="I285" i="29" s="1"/>
  <c r="G301" i="29"/>
  <c r="H301" i="29" s="1"/>
  <c r="I301" i="29" s="1"/>
  <c r="P301" i="29"/>
  <c r="Q301" i="29" s="1"/>
  <c r="R301" i="29" s="1"/>
  <c r="P383" i="29"/>
  <c r="Q383" i="29" s="1"/>
  <c r="R383" i="29" s="1"/>
  <c r="G377" i="29"/>
  <c r="H377" i="29" s="1"/>
  <c r="I377" i="29" s="1"/>
  <c r="P24" i="29"/>
  <c r="G2288" i="29"/>
  <c r="H2288" i="29" s="1"/>
  <c r="I2288" i="29" s="1"/>
  <c r="H2341" i="29"/>
  <c r="I2341" i="29" s="1"/>
  <c r="G2298" i="29"/>
  <c r="H2298" i="29" s="1"/>
  <c r="I2298" i="29" s="1"/>
  <c r="G2292" i="29"/>
  <c r="H2292" i="29" s="1"/>
  <c r="I2292" i="29" s="1"/>
  <c r="G2286" i="29"/>
  <c r="G2302" i="29"/>
  <c r="H2302" i="29" s="1"/>
  <c r="I2302" i="29" s="1"/>
  <c r="G2296" i="29"/>
  <c r="H2296" i="29" s="1"/>
  <c r="I2296" i="29" s="1"/>
  <c r="G2290" i="29"/>
  <c r="H2290" i="29" s="1"/>
  <c r="I2290" i="29" s="1"/>
  <c r="P2114" i="29"/>
  <c r="Q2114" i="29" s="1"/>
  <c r="R2114" i="29" s="1"/>
  <c r="G1650" i="29"/>
  <c r="H1650" i="29" s="1"/>
  <c r="I1650" i="29" s="1"/>
  <c r="G2484" i="29"/>
  <c r="H2484" i="29" s="1"/>
  <c r="I2484" i="29" s="1"/>
  <c r="Q2286" i="29"/>
  <c r="R2286" i="29" s="1"/>
  <c r="Q2250" i="29"/>
  <c r="R2250" i="29" s="1"/>
  <c r="P2213" i="29"/>
  <c r="P2206" i="29"/>
  <c r="Q2206" i="29" s="1"/>
  <c r="R2206" i="29" s="1"/>
  <c r="P2204" i="29"/>
  <c r="Q2204" i="29" s="1"/>
  <c r="R2204" i="29" s="1"/>
  <c r="P2203" i="29"/>
  <c r="Q2203" i="29" s="1"/>
  <c r="R2203" i="29" s="1"/>
  <c r="P2200" i="29"/>
  <c r="Q2200" i="29" s="1"/>
  <c r="R2200" i="29" s="1"/>
  <c r="P2202" i="29"/>
  <c r="Q2202" i="29" s="1"/>
  <c r="R2202" i="29" s="1"/>
  <c r="P2198" i="29"/>
  <c r="P2212" i="29"/>
  <c r="Q2212" i="29" s="1"/>
  <c r="R2212" i="29" s="1"/>
  <c r="P2196" i="29"/>
  <c r="Q2196" i="29" s="1"/>
  <c r="R2196" i="29" s="1"/>
  <c r="P2197" i="29"/>
  <c r="Q2197" i="29" s="1"/>
  <c r="R2197" i="29" s="1"/>
  <c r="G1936" i="29"/>
  <c r="H1936" i="29" s="1"/>
  <c r="I1936" i="29" s="1"/>
  <c r="G1924" i="29"/>
  <c r="H1924" i="29" s="1"/>
  <c r="I1924" i="29" s="1"/>
  <c r="G1922" i="29"/>
  <c r="G1938" i="29"/>
  <c r="H1938" i="29" s="1"/>
  <c r="I1938" i="29" s="1"/>
  <c r="G1926" i="29"/>
  <c r="H1926" i="29" s="1"/>
  <c r="I1926" i="29" s="1"/>
  <c r="H1977" i="29"/>
  <c r="I1977" i="29" s="1"/>
  <c r="P1832" i="29"/>
  <c r="Q1832" i="29" s="1"/>
  <c r="R1832" i="29" s="1"/>
  <c r="Q1935" i="29"/>
  <c r="R1935" i="29" s="1"/>
  <c r="G1292" i="29"/>
  <c r="H1292" i="29" s="1"/>
  <c r="I1292" i="29" s="1"/>
  <c r="G929" i="29"/>
  <c r="H929" i="29" s="1"/>
  <c r="I929" i="29" s="1"/>
  <c r="H742" i="29"/>
  <c r="I742" i="29" s="1"/>
  <c r="P299" i="29"/>
  <c r="Q299" i="29" s="1"/>
  <c r="R299" i="29" s="1"/>
  <c r="H2250" i="29"/>
  <c r="I2250" i="29" s="1"/>
  <c r="G2213" i="29"/>
  <c r="G2206" i="29"/>
  <c r="H2206" i="29" s="1"/>
  <c r="I2206" i="29" s="1"/>
  <c r="G2204" i="29"/>
  <c r="H2204" i="29" s="1"/>
  <c r="I2204" i="29" s="1"/>
  <c r="G2210" i="29"/>
  <c r="H2210" i="29" s="1"/>
  <c r="I2210" i="29" s="1"/>
  <c r="G2202" i="29"/>
  <c r="H2202" i="29" s="1"/>
  <c r="I2202" i="29" s="1"/>
  <c r="G2201" i="29"/>
  <c r="H2201" i="29" s="1"/>
  <c r="I2201" i="29" s="1"/>
  <c r="G2200" i="29"/>
  <c r="H2200" i="29" s="1"/>
  <c r="I2200" i="29" s="1"/>
  <c r="G2198" i="29"/>
  <c r="G2212" i="29"/>
  <c r="H2212" i="29" s="1"/>
  <c r="I2212" i="29" s="1"/>
  <c r="G2196" i="29"/>
  <c r="H2196" i="29" s="1"/>
  <c r="I2196" i="29" s="1"/>
  <c r="G2195" i="29"/>
  <c r="G2199" i="29"/>
  <c r="H2199" i="29" s="1"/>
  <c r="I2199" i="29" s="1"/>
  <c r="P2029" i="29"/>
  <c r="Q2029" i="29" s="1"/>
  <c r="R2029" i="29" s="1"/>
  <c r="P2471" i="29"/>
  <c r="G2385" i="29"/>
  <c r="H2385" i="29" s="1"/>
  <c r="I2385" i="29" s="1"/>
  <c r="P2481" i="29"/>
  <c r="G2379" i="29"/>
  <c r="H2379" i="29" s="1"/>
  <c r="I2379" i="29" s="1"/>
  <c r="P2382" i="29"/>
  <c r="Q2382" i="29" s="1"/>
  <c r="R2382" i="29" s="1"/>
  <c r="G2390" i="29"/>
  <c r="G2208" i="29"/>
  <c r="P2195" i="29"/>
  <c r="G2114" i="29"/>
  <c r="H2114" i="29" s="1"/>
  <c r="I2114" i="29" s="1"/>
  <c r="G2028" i="29"/>
  <c r="H2028" i="29" s="1"/>
  <c r="I2028" i="29" s="1"/>
  <c r="G2031" i="29"/>
  <c r="G2106" i="29"/>
  <c r="H2106" i="29" s="1"/>
  <c r="I2106" i="29" s="1"/>
  <c r="P2111" i="29"/>
  <c r="Q2111" i="29" s="1"/>
  <c r="R2111" i="29" s="1"/>
  <c r="G1831" i="29"/>
  <c r="G1937" i="29"/>
  <c r="H1937" i="29" s="1"/>
  <c r="I1937" i="29" s="1"/>
  <c r="P1749" i="29"/>
  <c r="Q1749" i="29" s="1"/>
  <c r="R1749" i="29" s="1"/>
  <c r="G1745" i="29"/>
  <c r="H1745" i="29" s="1"/>
  <c r="I1745" i="29" s="1"/>
  <c r="G1752" i="29"/>
  <c r="H1752" i="29" s="1"/>
  <c r="I1752" i="29" s="1"/>
  <c r="G1562" i="29"/>
  <c r="H1562" i="29" s="1"/>
  <c r="I1562" i="29" s="1"/>
  <c r="G1472" i="29"/>
  <c r="H1472" i="29" s="1"/>
  <c r="I1472" i="29" s="1"/>
  <c r="G1567" i="29"/>
  <c r="H1567" i="29" s="1"/>
  <c r="I1567" i="29" s="1"/>
  <c r="G1570" i="29"/>
  <c r="H1570" i="29" s="1"/>
  <c r="I1570" i="29" s="1"/>
  <c r="P1382" i="29"/>
  <c r="Q1382" i="29" s="1"/>
  <c r="R1382" i="29" s="1"/>
  <c r="P1381" i="29"/>
  <c r="Q1381" i="29" s="1"/>
  <c r="R1381" i="29" s="1"/>
  <c r="G1194" i="29"/>
  <c r="G1210" i="29"/>
  <c r="H1210" i="29" s="1"/>
  <c r="I1210" i="29" s="1"/>
  <c r="G1380" i="29"/>
  <c r="H1380" i="29" s="1"/>
  <c r="I1380" i="29" s="1"/>
  <c r="G1391" i="29"/>
  <c r="H1391" i="29" s="1"/>
  <c r="I1391" i="29" s="1"/>
  <c r="P1114" i="29"/>
  <c r="Q1114" i="29" s="1"/>
  <c r="R1114" i="29" s="1"/>
  <c r="G1288" i="29"/>
  <c r="G1287" i="29"/>
  <c r="H1287" i="29" s="1"/>
  <c r="I1287" i="29" s="1"/>
  <c r="G1114" i="29"/>
  <c r="H1114" i="29" s="1"/>
  <c r="I1114" i="29" s="1"/>
  <c r="G1017" i="29"/>
  <c r="H1017" i="29" s="1"/>
  <c r="I1017" i="29" s="1"/>
  <c r="G922" i="29"/>
  <c r="H922" i="29" s="1"/>
  <c r="I922" i="29" s="1"/>
  <c r="G1018" i="29"/>
  <c r="H1018" i="29" s="1"/>
  <c r="I1018" i="29" s="1"/>
  <c r="G1025" i="29"/>
  <c r="G746" i="29"/>
  <c r="H746" i="29" s="1"/>
  <c r="I746" i="29" s="1"/>
  <c r="P474" i="29"/>
  <c r="Q474" i="29" s="1"/>
  <c r="R474" i="29" s="1"/>
  <c r="G844" i="29"/>
  <c r="H844" i="29" s="1"/>
  <c r="I844" i="29" s="1"/>
  <c r="P567" i="29"/>
  <c r="Q567" i="29" s="1"/>
  <c r="R567" i="29" s="1"/>
  <c r="H560" i="29"/>
  <c r="I560" i="29" s="1"/>
  <c r="P658" i="29"/>
  <c r="Q658" i="29" s="1"/>
  <c r="R658" i="29" s="1"/>
  <c r="P657" i="29"/>
  <c r="Q657" i="29" s="1"/>
  <c r="R657" i="29" s="1"/>
  <c r="H469" i="29"/>
  <c r="I469" i="29" s="1"/>
  <c r="P475" i="29"/>
  <c r="Q475" i="29" s="1"/>
  <c r="R475" i="29" s="1"/>
  <c r="G666" i="29"/>
  <c r="P478" i="29"/>
  <c r="Q478" i="29" s="1"/>
  <c r="R478" i="29" s="1"/>
  <c r="P826" i="29"/>
  <c r="Q826" i="29" s="1"/>
  <c r="R826" i="29" s="1"/>
  <c r="G1204" i="29"/>
  <c r="H1204" i="29" s="1"/>
  <c r="I1204" i="29" s="1"/>
  <c r="P199" i="29"/>
  <c r="Q199" i="29" s="1"/>
  <c r="R199" i="29" s="1"/>
  <c r="G286" i="29"/>
  <c r="H286" i="29" s="1"/>
  <c r="I286" i="29" s="1"/>
  <c r="G284" i="29"/>
  <c r="H58" i="29"/>
  <c r="I58" i="29" s="1"/>
  <c r="P211" i="29"/>
  <c r="H56" i="29"/>
  <c r="I56" i="29" s="1"/>
  <c r="P286" i="29"/>
  <c r="Q286" i="29" s="1"/>
  <c r="R286" i="29" s="1"/>
  <c r="G112" i="29"/>
  <c r="H112" i="29" s="1"/>
  <c r="I112" i="29" s="1"/>
  <c r="G193" i="29"/>
  <c r="Q1886" i="29"/>
  <c r="R1886" i="29" s="1"/>
  <c r="P1843" i="29"/>
  <c r="Q1843" i="29" s="1"/>
  <c r="R1843" i="29" s="1"/>
  <c r="P1847" i="29"/>
  <c r="Q1847" i="29" s="1"/>
  <c r="R1847" i="29" s="1"/>
  <c r="P1841" i="29"/>
  <c r="Q1841" i="29" s="1"/>
  <c r="R1841" i="29" s="1"/>
  <c r="P1837" i="29"/>
  <c r="Q1837" i="29" s="1"/>
  <c r="R1837" i="29" s="1"/>
  <c r="P1846" i="29"/>
  <c r="Q1846" i="29" s="1"/>
  <c r="R1846" i="29" s="1"/>
  <c r="P1840" i="29"/>
  <c r="Q1840" i="29" s="1"/>
  <c r="R1840" i="29" s="1"/>
  <c r="P1835" i="29"/>
  <c r="Q1835" i="29" s="1"/>
  <c r="R1835" i="29" s="1"/>
  <c r="P1834" i="29"/>
  <c r="P1833" i="29"/>
  <c r="Q1833" i="29" s="1"/>
  <c r="R1833" i="29" s="1"/>
  <c r="P1831" i="29"/>
  <c r="H2523" i="29"/>
  <c r="I2523" i="29" s="1"/>
  <c r="G2486" i="29"/>
  <c r="G2485" i="29"/>
  <c r="H2485" i="29" s="1"/>
  <c r="I2485" i="29" s="1"/>
  <c r="G2476" i="29"/>
  <c r="H2476" i="29" s="1"/>
  <c r="I2476" i="29" s="1"/>
  <c r="G2470" i="29"/>
  <c r="H2470" i="29" s="1"/>
  <c r="I2470" i="29" s="1"/>
  <c r="G2482" i="29"/>
  <c r="H2482" i="29" s="1"/>
  <c r="I2482" i="29" s="1"/>
  <c r="P1848" i="29"/>
  <c r="Q1848" i="29" s="1"/>
  <c r="R1848" i="29" s="1"/>
  <c r="P1654" i="29"/>
  <c r="Q1654" i="29" s="1"/>
  <c r="R1654" i="29" s="1"/>
  <c r="P1660" i="29"/>
  <c r="Q1660" i="29" s="1"/>
  <c r="R1660" i="29" s="1"/>
  <c r="P2478" i="29"/>
  <c r="Q2478" i="29" s="1"/>
  <c r="R2478" i="29" s="1"/>
  <c r="G2386" i="29"/>
  <c r="H2386" i="29" s="1"/>
  <c r="I2386" i="29" s="1"/>
  <c r="P2390" i="29"/>
  <c r="P2394" i="29"/>
  <c r="Q2394" i="29" s="1"/>
  <c r="R2394" i="29" s="1"/>
  <c r="P2470" i="29"/>
  <c r="Q2470" i="29" s="1"/>
  <c r="R2470" i="29" s="1"/>
  <c r="G2481" i="29"/>
  <c r="P2211" i="29"/>
  <c r="Q2211" i="29" s="1"/>
  <c r="R2211" i="29" s="1"/>
  <c r="P2302" i="29"/>
  <c r="Q2302" i="29" s="1"/>
  <c r="R2302" i="29" s="1"/>
  <c r="P2208" i="29"/>
  <c r="G2115" i="29"/>
  <c r="H2115" i="29" s="1"/>
  <c r="I2115" i="29" s="1"/>
  <c r="P2108" i="29"/>
  <c r="Q2108" i="29" s="1"/>
  <c r="R2108" i="29" s="1"/>
  <c r="G2030" i="29"/>
  <c r="H2030" i="29" s="1"/>
  <c r="I2030" i="29" s="1"/>
  <c r="H2068" i="29"/>
  <c r="I2068" i="29" s="1"/>
  <c r="G2029" i="29"/>
  <c r="H2029" i="29" s="1"/>
  <c r="I2029" i="29" s="1"/>
  <c r="G2023" i="29"/>
  <c r="H2023" i="29" s="1"/>
  <c r="I2023" i="29" s="1"/>
  <c r="G2027" i="29"/>
  <c r="H2027" i="29" s="1"/>
  <c r="I2027" i="29" s="1"/>
  <c r="G2022" i="29"/>
  <c r="H2022" i="29" s="1"/>
  <c r="I2022" i="29" s="1"/>
  <c r="G2018" i="29"/>
  <c r="H2018" i="29" s="1"/>
  <c r="I2018" i="29" s="1"/>
  <c r="G2021" i="29"/>
  <c r="H2021" i="29" s="1"/>
  <c r="I2021" i="29" s="1"/>
  <c r="G2019" i="29"/>
  <c r="H2019" i="29" s="1"/>
  <c r="I2019" i="29" s="1"/>
  <c r="G2017" i="29"/>
  <c r="H2017" i="29" s="1"/>
  <c r="I2017" i="29" s="1"/>
  <c r="G2015" i="29"/>
  <c r="H2015" i="29" s="1"/>
  <c r="I2015" i="29" s="1"/>
  <c r="G2112" i="29"/>
  <c r="H2112" i="29" s="1"/>
  <c r="I2112" i="29" s="1"/>
  <c r="G2013" i="29"/>
  <c r="P1744" i="29"/>
  <c r="Q1744" i="29" s="1"/>
  <c r="R1744" i="29" s="1"/>
  <c r="P1575" i="29"/>
  <c r="Q1575" i="29" s="1"/>
  <c r="R1575" i="29" s="1"/>
  <c r="G1758" i="29"/>
  <c r="P1929" i="29"/>
  <c r="Q1929" i="29" s="1"/>
  <c r="R1929" i="29" s="1"/>
  <c r="H1523" i="29"/>
  <c r="I1523" i="29" s="1"/>
  <c r="G1475" i="29"/>
  <c r="H1475" i="29" s="1"/>
  <c r="I1475" i="29" s="1"/>
  <c r="G1467" i="29"/>
  <c r="G1469" i="29"/>
  <c r="H1469" i="29" s="1"/>
  <c r="I1469" i="29" s="1"/>
  <c r="G1470" i="29"/>
  <c r="G1568" i="29"/>
  <c r="H1568" i="29" s="1"/>
  <c r="I1568" i="29" s="1"/>
  <c r="G1485" i="29"/>
  <c r="G1209" i="29"/>
  <c r="H1209" i="29" s="1"/>
  <c r="I1209" i="29" s="1"/>
  <c r="P1108" i="29"/>
  <c r="Q1108" i="29" s="1"/>
  <c r="R1108" i="29" s="1"/>
  <c r="P1291" i="29"/>
  <c r="Q1291" i="29" s="1"/>
  <c r="R1291" i="29" s="1"/>
  <c r="G1201" i="29"/>
  <c r="H1201" i="29" s="1"/>
  <c r="I1201" i="29" s="1"/>
  <c r="G1012" i="29"/>
  <c r="G1020" i="29"/>
  <c r="H1020" i="29" s="1"/>
  <c r="I1020" i="29" s="1"/>
  <c r="P740" i="29"/>
  <c r="Q740" i="29" s="1"/>
  <c r="R740" i="29" s="1"/>
  <c r="P752" i="29"/>
  <c r="G740" i="29"/>
  <c r="H740" i="29" s="1"/>
  <c r="I740" i="29" s="1"/>
  <c r="P1113" i="29"/>
  <c r="Q1113" i="29" s="1"/>
  <c r="R1113" i="29" s="1"/>
  <c r="P561" i="29"/>
  <c r="Q561" i="29" s="1"/>
  <c r="R561" i="29" s="1"/>
  <c r="G561" i="29"/>
  <c r="H561" i="29" s="1"/>
  <c r="I561" i="29" s="1"/>
  <c r="P660" i="29"/>
  <c r="Q660" i="29" s="1"/>
  <c r="R660" i="29" s="1"/>
  <c r="P652" i="29"/>
  <c r="Q652" i="29" s="1"/>
  <c r="R652" i="29" s="1"/>
  <c r="G661" i="29"/>
  <c r="G391" i="29"/>
  <c r="H391" i="29" s="1"/>
  <c r="I391" i="29" s="1"/>
  <c r="G389" i="29"/>
  <c r="H389" i="29" s="1"/>
  <c r="I389" i="29" s="1"/>
  <c r="G388" i="29"/>
  <c r="H430" i="29"/>
  <c r="I430" i="29" s="1"/>
  <c r="G387" i="29"/>
  <c r="H387" i="29" s="1"/>
  <c r="I387" i="29" s="1"/>
  <c r="G393" i="29"/>
  <c r="P564" i="29"/>
  <c r="Q564" i="29" s="1"/>
  <c r="R564" i="29" s="1"/>
  <c r="P200" i="29"/>
  <c r="Q200" i="29" s="1"/>
  <c r="R200" i="29" s="1"/>
  <c r="G292" i="29"/>
  <c r="H292" i="29" s="1"/>
  <c r="I292" i="29" s="1"/>
  <c r="G290" i="29"/>
  <c r="H290" i="29" s="1"/>
  <c r="I290" i="29" s="1"/>
  <c r="P207" i="29"/>
  <c r="Q207" i="29" s="1"/>
  <c r="R207" i="29" s="1"/>
  <c r="G379" i="29"/>
  <c r="H379" i="29" s="1"/>
  <c r="I379" i="29" s="1"/>
  <c r="H50" i="29"/>
  <c r="I50" i="29" s="1"/>
  <c r="G378" i="29"/>
  <c r="G210" i="29"/>
  <c r="H210" i="29" s="1"/>
  <c r="I210" i="29" s="1"/>
  <c r="P194" i="29"/>
  <c r="Q194" i="29" s="1"/>
  <c r="R194" i="29" s="1"/>
  <c r="P11" i="29"/>
  <c r="P109" i="29"/>
  <c r="Q109" i="29" s="1"/>
  <c r="R109" i="29" s="1"/>
  <c r="P19" i="29"/>
  <c r="Q19" i="29" s="1"/>
  <c r="R19" i="29" s="1"/>
  <c r="P1481" i="29"/>
  <c r="Q1481" i="29" s="1"/>
  <c r="R1481" i="29" s="1"/>
  <c r="P1468" i="29"/>
  <c r="Q1468" i="29" s="1"/>
  <c r="R1468" i="29" s="1"/>
  <c r="Q1522" i="29"/>
  <c r="R1522" i="29" s="1"/>
  <c r="P1485" i="29"/>
  <c r="P1484" i="29"/>
  <c r="Q1484" i="29" s="1"/>
  <c r="R1484" i="29" s="1"/>
  <c r="P1478" i="29"/>
  <c r="Q1478" i="29" s="1"/>
  <c r="R1478" i="29" s="1"/>
  <c r="P1479" i="29"/>
  <c r="Q1479" i="29" s="1"/>
  <c r="R1479" i="29" s="1"/>
  <c r="P1482" i="29"/>
  <c r="Q1482" i="29" s="1"/>
  <c r="R1482" i="29" s="1"/>
  <c r="P1483" i="29"/>
  <c r="Q1483" i="29" s="1"/>
  <c r="R1483" i="29" s="1"/>
  <c r="P1472" i="29"/>
  <c r="Q1472" i="29" s="1"/>
  <c r="R1472" i="29" s="1"/>
  <c r="P1470" i="29"/>
  <c r="P1469" i="29"/>
  <c r="Q1469" i="29" s="1"/>
  <c r="R1469" i="29" s="1"/>
  <c r="P1476" i="29"/>
  <c r="Q1476" i="29" s="1"/>
  <c r="R1476" i="29" s="1"/>
  <c r="P1475" i="29"/>
  <c r="Q1475" i="29" s="1"/>
  <c r="R1475" i="29" s="1"/>
  <c r="P1473" i="29"/>
  <c r="Q1473" i="29" s="1"/>
  <c r="R1473" i="29" s="1"/>
  <c r="P1471" i="29"/>
  <c r="Q1471" i="29" s="1"/>
  <c r="R1471" i="29" s="1"/>
  <c r="P1467" i="29"/>
  <c r="P1477" i="29"/>
  <c r="Q1477" i="29" s="1"/>
  <c r="R1477" i="29" s="1"/>
  <c r="G2382" i="29"/>
  <c r="H2382" i="29" s="1"/>
  <c r="I2382" i="29" s="1"/>
  <c r="G2391" i="29"/>
  <c r="H2391" i="29" s="1"/>
  <c r="I2391" i="29" s="1"/>
  <c r="H2614" i="29"/>
  <c r="I2614" i="29" s="1"/>
  <c r="G2577" i="29"/>
  <c r="G2574" i="29"/>
  <c r="H2574" i="29" s="1"/>
  <c r="I2574" i="29" s="1"/>
  <c r="G2568" i="29"/>
  <c r="H2568" i="29" s="1"/>
  <c r="I2568" i="29" s="1"/>
  <c r="G2562" i="29"/>
  <c r="P2484" i="29"/>
  <c r="Q2484" i="29" s="1"/>
  <c r="R2484" i="29" s="1"/>
  <c r="G2380" i="29"/>
  <c r="P2297" i="29"/>
  <c r="Q2297" i="29" s="1"/>
  <c r="R2297" i="29" s="1"/>
  <c r="G2116" i="29"/>
  <c r="H2116" i="29" s="1"/>
  <c r="I2116" i="29" s="1"/>
  <c r="G2197" i="29"/>
  <c r="H2197" i="29" s="1"/>
  <c r="I2197" i="29" s="1"/>
  <c r="G1933" i="29"/>
  <c r="H1933" i="29" s="1"/>
  <c r="I1933" i="29" s="1"/>
  <c r="P1757" i="29"/>
  <c r="Q1757" i="29" s="1"/>
  <c r="R1757" i="29" s="1"/>
  <c r="P1753" i="29"/>
  <c r="P1751" i="29"/>
  <c r="Q1751" i="29" s="1"/>
  <c r="R1751" i="29" s="1"/>
  <c r="Q1795" i="29"/>
  <c r="R1795" i="29" s="1"/>
  <c r="P1758" i="29"/>
  <c r="P1747" i="29"/>
  <c r="Q1747" i="29" s="1"/>
  <c r="R1747" i="29" s="1"/>
  <c r="P1745" i="29"/>
  <c r="Q1745" i="29" s="1"/>
  <c r="R1745" i="29" s="1"/>
  <c r="G1659" i="29"/>
  <c r="H1659" i="29" s="1"/>
  <c r="I1659" i="29" s="1"/>
  <c r="G1751" i="29"/>
  <c r="H1751" i="29" s="1"/>
  <c r="I1751" i="29" s="1"/>
  <c r="G1756" i="29"/>
  <c r="H1756" i="29" s="1"/>
  <c r="I1756" i="29" s="1"/>
  <c r="Q1249" i="29"/>
  <c r="R1249" i="29" s="1"/>
  <c r="P1212" i="29"/>
  <c r="P1211" i="29"/>
  <c r="Q1211" i="29" s="1"/>
  <c r="R1211" i="29" s="1"/>
  <c r="P1210" i="29"/>
  <c r="Q1210" i="29" s="1"/>
  <c r="R1210" i="29" s="1"/>
  <c r="P1196" i="29"/>
  <c r="Q1196" i="29" s="1"/>
  <c r="R1196" i="29" s="1"/>
  <c r="P1202" i="29"/>
  <c r="Q1202" i="29" s="1"/>
  <c r="R1202" i="29" s="1"/>
  <c r="H1106" i="29"/>
  <c r="I1106" i="29" s="1"/>
  <c r="H1158" i="29"/>
  <c r="I1158" i="29" s="1"/>
  <c r="G1119" i="29"/>
  <c r="H1119" i="29" s="1"/>
  <c r="I1119" i="29" s="1"/>
  <c r="G1121" i="29"/>
  <c r="G1120" i="29"/>
  <c r="H1120" i="29" s="1"/>
  <c r="I1120" i="29" s="1"/>
  <c r="G1113" i="29"/>
  <c r="H1113" i="29" s="1"/>
  <c r="I1113" i="29" s="1"/>
  <c r="G1107" i="29"/>
  <c r="H1107" i="29" s="1"/>
  <c r="I1107" i="29" s="1"/>
  <c r="P1199" i="29"/>
  <c r="Q1199" i="29" s="1"/>
  <c r="R1199" i="29" s="1"/>
  <c r="G1386" i="29"/>
  <c r="H1386" i="29" s="1"/>
  <c r="I1386" i="29" s="1"/>
  <c r="G1110" i="29"/>
  <c r="H1110" i="29" s="1"/>
  <c r="I1110" i="29" s="1"/>
  <c r="G1211" i="29"/>
  <c r="H1211" i="29" s="1"/>
  <c r="I1211" i="29" s="1"/>
  <c r="P1286" i="29"/>
  <c r="Q1286" i="29" s="1"/>
  <c r="R1286" i="29" s="1"/>
  <c r="G1200" i="29"/>
  <c r="H1200" i="29" s="1"/>
  <c r="I1200" i="29" s="1"/>
  <c r="G1118" i="29"/>
  <c r="H1118" i="29" s="1"/>
  <c r="I1118" i="29" s="1"/>
  <c r="G1108" i="29"/>
  <c r="H1108" i="29" s="1"/>
  <c r="I1108" i="29" s="1"/>
  <c r="G931" i="29"/>
  <c r="H931" i="29" s="1"/>
  <c r="I931" i="29" s="1"/>
  <c r="P1111" i="29"/>
  <c r="Q1111" i="29" s="1"/>
  <c r="R1111" i="29" s="1"/>
  <c r="Q523" i="29"/>
  <c r="R523" i="29" s="1"/>
  <c r="P470" i="29"/>
  <c r="Q470" i="29" s="1"/>
  <c r="R470" i="29" s="1"/>
  <c r="P476" i="29"/>
  <c r="Q476" i="29" s="1"/>
  <c r="R476" i="29" s="1"/>
  <c r="P467" i="29"/>
  <c r="Q467" i="29" s="1"/>
  <c r="R467" i="29" s="1"/>
  <c r="P479" i="29"/>
  <c r="P468" i="29"/>
  <c r="Q468" i="29" s="1"/>
  <c r="R468" i="29" s="1"/>
  <c r="G658" i="29"/>
  <c r="H658" i="29" s="1"/>
  <c r="I658" i="29" s="1"/>
  <c r="P477" i="29"/>
  <c r="Q477" i="29" s="1"/>
  <c r="R477" i="29" s="1"/>
  <c r="G557" i="29"/>
  <c r="P560" i="29"/>
  <c r="G298" i="29"/>
  <c r="H298" i="29" s="1"/>
  <c r="I298" i="29" s="1"/>
  <c r="G296" i="29"/>
  <c r="H296" i="29" s="1"/>
  <c r="I296" i="29" s="1"/>
  <c r="P208" i="29"/>
  <c r="Q208" i="29" s="1"/>
  <c r="R208" i="29" s="1"/>
  <c r="P294" i="29"/>
  <c r="Q294" i="29" s="1"/>
  <c r="R294" i="29" s="1"/>
  <c r="G384" i="29"/>
  <c r="H384" i="29" s="1"/>
  <c r="I384" i="29" s="1"/>
  <c r="G69" i="29"/>
  <c r="H69" i="29" s="1"/>
  <c r="I69" i="29" s="1"/>
  <c r="H84" i="29"/>
  <c r="I84" i="29" s="1"/>
  <c r="P14" i="29"/>
  <c r="G38" i="29"/>
  <c r="H38" i="29" s="1"/>
  <c r="I38" i="29" s="1"/>
  <c r="P104" i="29"/>
  <c r="Q104" i="29" s="1"/>
  <c r="R104" i="29" s="1"/>
  <c r="G2118" i="29"/>
  <c r="H2118" i="29" s="1"/>
  <c r="I2118" i="29" s="1"/>
  <c r="P2104" i="29"/>
  <c r="P2023" i="29"/>
  <c r="Q2023" i="29" s="1"/>
  <c r="R2023" i="29" s="1"/>
  <c r="G1847" i="29"/>
  <c r="H1847" i="29" s="1"/>
  <c r="I1847" i="29" s="1"/>
  <c r="G1835" i="29"/>
  <c r="H1835" i="29" s="1"/>
  <c r="I1835" i="29" s="1"/>
  <c r="G1846" i="29"/>
  <c r="H1846" i="29" s="1"/>
  <c r="I1846" i="29" s="1"/>
  <c r="G1740" i="29"/>
  <c r="G1754" i="29"/>
  <c r="H1754" i="29" s="1"/>
  <c r="I1754" i="29" s="1"/>
  <c r="Q1615" i="29"/>
  <c r="R1615" i="29" s="1"/>
  <c r="P1570" i="29"/>
  <c r="Q1570" i="29" s="1"/>
  <c r="R1570" i="29" s="1"/>
  <c r="P1564" i="29"/>
  <c r="Q1564" i="29" s="1"/>
  <c r="R1564" i="29" s="1"/>
  <c r="P1558" i="29"/>
  <c r="P1932" i="29"/>
  <c r="Q1932" i="29" s="1"/>
  <c r="R1932" i="29" s="1"/>
  <c r="G1561" i="29"/>
  <c r="G1563" i="29"/>
  <c r="H1563" i="29" s="1"/>
  <c r="I1563" i="29" s="1"/>
  <c r="G1471" i="29"/>
  <c r="H1471" i="29" s="1"/>
  <c r="I1471" i="29" s="1"/>
  <c r="G1481" i="29"/>
  <c r="H1481" i="29" s="1"/>
  <c r="I1481" i="29" s="1"/>
  <c r="P1571" i="29"/>
  <c r="G1483" i="29"/>
  <c r="H1483" i="29" s="1"/>
  <c r="I1483" i="29" s="1"/>
  <c r="P1573" i="29"/>
  <c r="Q1573" i="29" s="1"/>
  <c r="R1573" i="29" s="1"/>
  <c r="P1295" i="29"/>
  <c r="Q1295" i="29" s="1"/>
  <c r="R1295" i="29" s="1"/>
  <c r="P1208" i="29"/>
  <c r="Q1208" i="29" s="1"/>
  <c r="R1208" i="29" s="1"/>
  <c r="G1111" i="29"/>
  <c r="H1111" i="29" s="1"/>
  <c r="I1111" i="29" s="1"/>
  <c r="P1197" i="29"/>
  <c r="G1104" i="29"/>
  <c r="H1104" i="29" s="1"/>
  <c r="I1104" i="29" s="1"/>
  <c r="G1205" i="29"/>
  <c r="H1205" i="29" s="1"/>
  <c r="I1205" i="29" s="1"/>
  <c r="G1207" i="29"/>
  <c r="G1203" i="29"/>
  <c r="H1203" i="29" s="1"/>
  <c r="I1203" i="29" s="1"/>
  <c r="P1194" i="29"/>
  <c r="G1117" i="29"/>
  <c r="H1117" i="29" s="1"/>
  <c r="I1117" i="29" s="1"/>
  <c r="G1014" i="29"/>
  <c r="H1014" i="29" s="1"/>
  <c r="I1014" i="29" s="1"/>
  <c r="P1105" i="29"/>
  <c r="Q1105" i="29" s="1"/>
  <c r="R1105" i="29" s="1"/>
  <c r="P1204" i="29"/>
  <c r="Q1204" i="29" s="1"/>
  <c r="R1204" i="29" s="1"/>
  <c r="P1028" i="29"/>
  <c r="Q1028" i="29" s="1"/>
  <c r="R1028" i="29" s="1"/>
  <c r="G1109" i="29"/>
  <c r="H1109" i="29" s="1"/>
  <c r="I1109" i="29" s="1"/>
  <c r="G1028" i="29"/>
  <c r="H1028" i="29" s="1"/>
  <c r="I1028" i="29" s="1"/>
  <c r="G1016" i="29"/>
  <c r="H1016" i="29" s="1"/>
  <c r="I1016" i="29" s="1"/>
  <c r="G653" i="29"/>
  <c r="H653" i="29" s="1"/>
  <c r="I653" i="29" s="1"/>
  <c r="P558" i="29"/>
  <c r="Q558" i="29" s="1"/>
  <c r="R558" i="29" s="1"/>
  <c r="P1112" i="29"/>
  <c r="Q1112" i="29" s="1"/>
  <c r="R1112" i="29" s="1"/>
  <c r="G652" i="29"/>
  <c r="H652" i="29" s="1"/>
  <c r="I652" i="29" s="1"/>
  <c r="P648" i="29"/>
  <c r="G654" i="29"/>
  <c r="H654" i="29" s="1"/>
  <c r="I654" i="29" s="1"/>
  <c r="P572" i="29"/>
  <c r="Q572" i="29" s="1"/>
  <c r="R572" i="29" s="1"/>
  <c r="H466" i="29"/>
  <c r="I466" i="29" s="1"/>
  <c r="P469" i="29"/>
  <c r="G572" i="29"/>
  <c r="H572" i="29" s="1"/>
  <c r="I572" i="29" s="1"/>
  <c r="Q430" i="29"/>
  <c r="R430" i="29" s="1"/>
  <c r="P387" i="29"/>
  <c r="Q387" i="29" s="1"/>
  <c r="R387" i="29" s="1"/>
  <c r="P381" i="29"/>
  <c r="Q381" i="29" s="1"/>
  <c r="R381" i="29" s="1"/>
  <c r="P375" i="29"/>
  <c r="P385" i="29"/>
  <c r="Q385" i="29" s="1"/>
  <c r="R385" i="29" s="1"/>
  <c r="P379" i="29"/>
  <c r="Q379" i="29" s="1"/>
  <c r="R379" i="29" s="1"/>
  <c r="P393" i="29"/>
  <c r="P392" i="29"/>
  <c r="Q392" i="29" s="1"/>
  <c r="R392" i="29" s="1"/>
  <c r="P384" i="29"/>
  <c r="Q384" i="29" s="1"/>
  <c r="R384" i="29" s="1"/>
  <c r="P391" i="29"/>
  <c r="Q391" i="29" s="1"/>
  <c r="R391" i="29" s="1"/>
  <c r="P378" i="29"/>
  <c r="G477" i="29"/>
  <c r="H477" i="29" s="1"/>
  <c r="I477" i="29" s="1"/>
  <c r="G558" i="29"/>
  <c r="H558" i="29" s="1"/>
  <c r="I558" i="29" s="1"/>
  <c r="G484" i="29"/>
  <c r="H521" i="29"/>
  <c r="I521" i="29" s="1"/>
  <c r="G479" i="29"/>
  <c r="G468" i="29"/>
  <c r="H468" i="29" s="1"/>
  <c r="I468" i="29" s="1"/>
  <c r="G467" i="29"/>
  <c r="H467" i="29" s="1"/>
  <c r="I467" i="29" s="1"/>
  <c r="P482" i="29"/>
  <c r="Q482" i="29" s="1"/>
  <c r="R482" i="29" s="1"/>
  <c r="H105" i="29"/>
  <c r="I105" i="29" s="1"/>
  <c r="G287" i="29"/>
  <c r="P209" i="29"/>
  <c r="Q209" i="29" s="1"/>
  <c r="R209" i="29" s="1"/>
  <c r="P210" i="29"/>
  <c r="Q210" i="29" s="1"/>
  <c r="R210" i="29" s="1"/>
  <c r="P113" i="29"/>
  <c r="Q113" i="29" s="1"/>
  <c r="R113" i="29" s="1"/>
  <c r="G390" i="29"/>
  <c r="H390" i="29" s="1"/>
  <c r="I390" i="29" s="1"/>
  <c r="P206" i="29"/>
  <c r="H2104" i="29"/>
  <c r="I2104" i="29" s="1"/>
  <c r="G2100" i="29"/>
  <c r="H2100" i="29" s="1"/>
  <c r="I2100" i="29" s="1"/>
  <c r="Q2614" i="29"/>
  <c r="R2614" i="29" s="1"/>
  <c r="P2577" i="29"/>
  <c r="P2576" i="29"/>
  <c r="Q2576" i="29" s="1"/>
  <c r="R2576" i="29" s="1"/>
  <c r="P2564" i="29"/>
  <c r="Q2564" i="29" s="1"/>
  <c r="R2564" i="29" s="1"/>
  <c r="P2568" i="29"/>
  <c r="Q2568" i="29" s="1"/>
  <c r="R2568" i="29" s="1"/>
  <c r="P2562" i="29"/>
  <c r="P2573" i="29"/>
  <c r="Q2573" i="29" s="1"/>
  <c r="R2573" i="29" s="1"/>
  <c r="P2567" i="29"/>
  <c r="Q2567" i="29" s="1"/>
  <c r="R2567" i="29" s="1"/>
  <c r="P2561" i="29"/>
  <c r="Q2561" i="29" s="1"/>
  <c r="R2561" i="29" s="1"/>
  <c r="G2392" i="29"/>
  <c r="H2392" i="29" s="1"/>
  <c r="I2392" i="29" s="1"/>
  <c r="G2471" i="29"/>
  <c r="G2122" i="29"/>
  <c r="H2159" i="29"/>
  <c r="I2159" i="29" s="1"/>
  <c r="G2121" i="29"/>
  <c r="H2121" i="29" s="1"/>
  <c r="I2121" i="29" s="1"/>
  <c r="G2113" i="29"/>
  <c r="H2113" i="29" s="1"/>
  <c r="I2113" i="29" s="1"/>
  <c r="P2571" i="29"/>
  <c r="Q2571" i="29" s="1"/>
  <c r="R2571" i="29" s="1"/>
  <c r="P2380" i="29"/>
  <c r="G2575" i="29"/>
  <c r="H2575" i="29" s="1"/>
  <c r="I2575" i="29" s="1"/>
  <c r="G2387" i="29"/>
  <c r="H2387" i="29" s="1"/>
  <c r="I2387" i="29" s="1"/>
  <c r="P2479" i="29"/>
  <c r="Q2479" i="29" s="1"/>
  <c r="R2479" i="29" s="1"/>
  <c r="G2472" i="29"/>
  <c r="H2472" i="29" s="1"/>
  <c r="I2472" i="29" s="1"/>
  <c r="G2559" i="29"/>
  <c r="G2377" i="29"/>
  <c r="P2291" i="29"/>
  <c r="Q2291" i="29" s="1"/>
  <c r="R2291" i="29" s="1"/>
  <c r="P2201" i="29"/>
  <c r="Q2201" i="29" s="1"/>
  <c r="R2201" i="29" s="1"/>
  <c r="P2298" i="29"/>
  <c r="Q2298" i="29" s="1"/>
  <c r="R2298" i="29" s="1"/>
  <c r="P2120" i="29"/>
  <c r="Q2120" i="29" s="1"/>
  <c r="R2120" i="29" s="1"/>
  <c r="G2117" i="29"/>
  <c r="Q2070" i="29"/>
  <c r="R2070" i="29" s="1"/>
  <c r="P2028" i="29"/>
  <c r="Q2028" i="29" s="1"/>
  <c r="R2028" i="29" s="1"/>
  <c r="P2030" i="29"/>
  <c r="Q2030" i="29" s="1"/>
  <c r="R2030" i="29" s="1"/>
  <c r="P2027" i="29"/>
  <c r="Q2027" i="29" s="1"/>
  <c r="R2027" i="29" s="1"/>
  <c r="P2022" i="29"/>
  <c r="Q2022" i="29" s="1"/>
  <c r="R2022" i="29" s="1"/>
  <c r="P2021" i="29"/>
  <c r="Q2021" i="29" s="1"/>
  <c r="R2021" i="29" s="1"/>
  <c r="P2018" i="29"/>
  <c r="Q2018" i="29" s="1"/>
  <c r="R2018" i="29" s="1"/>
  <c r="P2031" i="29"/>
  <c r="P2016" i="29"/>
  <c r="P2020" i="29"/>
  <c r="Q2020" i="29" s="1"/>
  <c r="R2020" i="29" s="1"/>
  <c r="P2015" i="29"/>
  <c r="Q2015" i="29" s="1"/>
  <c r="R2015" i="29" s="1"/>
  <c r="P2024" i="29"/>
  <c r="Q2024" i="29" s="1"/>
  <c r="R2024" i="29" s="1"/>
  <c r="P2107" i="29"/>
  <c r="P1934" i="29"/>
  <c r="Q1934" i="29" s="1"/>
  <c r="R1934" i="29" s="1"/>
  <c r="P2026" i="29"/>
  <c r="P2025" i="29"/>
  <c r="Q2025" i="29" s="1"/>
  <c r="R2025" i="29" s="1"/>
  <c r="G1932" i="29"/>
  <c r="H1932" i="29" s="1"/>
  <c r="I1932" i="29" s="1"/>
  <c r="P1927" i="29"/>
  <c r="Q1927" i="29" s="1"/>
  <c r="R1927" i="29" s="1"/>
  <c r="G1928" i="29"/>
  <c r="H1928" i="29" s="1"/>
  <c r="I1928" i="29" s="1"/>
  <c r="G1849" i="29"/>
  <c r="G1842" i="29"/>
  <c r="H1842" i="29" s="1"/>
  <c r="I1842" i="29" s="1"/>
  <c r="G1666" i="29"/>
  <c r="H1666" i="29" s="1"/>
  <c r="I1666" i="29" s="1"/>
  <c r="H1704" i="29"/>
  <c r="I1704" i="29" s="1"/>
  <c r="G1655" i="29"/>
  <c r="H1655" i="29" s="1"/>
  <c r="I1655" i="29" s="1"/>
  <c r="G1654" i="29"/>
  <c r="H1654" i="29" s="1"/>
  <c r="I1654" i="29" s="1"/>
  <c r="G1652" i="29"/>
  <c r="G1651" i="29"/>
  <c r="H1651" i="29" s="1"/>
  <c r="I1651" i="29" s="1"/>
  <c r="G1663" i="29"/>
  <c r="H1663" i="29" s="1"/>
  <c r="I1663" i="29" s="1"/>
  <c r="G1662" i="29"/>
  <c r="G1649" i="29"/>
  <c r="G1661" i="29"/>
  <c r="H1661" i="29" s="1"/>
  <c r="I1661" i="29" s="1"/>
  <c r="G1657" i="29"/>
  <c r="H1657" i="29" s="1"/>
  <c r="I1657" i="29" s="1"/>
  <c r="G1667" i="29"/>
  <c r="G1658" i="29"/>
  <c r="H1658" i="29" s="1"/>
  <c r="I1658" i="29" s="1"/>
  <c r="G1660" i="29"/>
  <c r="H1660" i="29" s="1"/>
  <c r="I1660" i="29" s="1"/>
  <c r="G1656" i="29"/>
  <c r="H1656" i="29" s="1"/>
  <c r="I1656" i="29" s="1"/>
  <c r="P1740" i="29"/>
  <c r="P1750" i="29"/>
  <c r="Q1750" i="29" s="1"/>
  <c r="R1750" i="29" s="1"/>
  <c r="P1938" i="29"/>
  <c r="Q1938" i="29" s="1"/>
  <c r="R1938" i="29" s="1"/>
  <c r="G1741" i="29"/>
  <c r="H1741" i="29" s="1"/>
  <c r="I1741" i="29" s="1"/>
  <c r="P1742" i="29"/>
  <c r="Q1742" i="29" s="1"/>
  <c r="R1742" i="29" s="1"/>
  <c r="G1569" i="29"/>
  <c r="H1569" i="29" s="1"/>
  <c r="I1569" i="29" s="1"/>
  <c r="P1572" i="29"/>
  <c r="Q1572" i="29" s="1"/>
  <c r="R1572" i="29" s="1"/>
  <c r="P1383" i="29"/>
  <c r="Q1383" i="29" s="1"/>
  <c r="R1383" i="29" s="1"/>
  <c r="G1571" i="29"/>
  <c r="P1289" i="29"/>
  <c r="Q1289" i="29" s="1"/>
  <c r="R1289" i="29" s="1"/>
  <c r="G1206" i="29"/>
  <c r="H1206" i="29" s="1"/>
  <c r="I1206" i="29" s="1"/>
  <c r="G1105" i="29"/>
  <c r="H1105" i="29" s="1"/>
  <c r="I1105" i="29" s="1"/>
  <c r="G1115" i="29"/>
  <c r="H1115" i="29" s="1"/>
  <c r="I1115" i="29" s="1"/>
  <c r="P1201" i="29"/>
  <c r="Q1201" i="29" s="1"/>
  <c r="R1201" i="29" s="1"/>
  <c r="G1198" i="29"/>
  <c r="H1198" i="29" s="1"/>
  <c r="I1198" i="29" s="1"/>
  <c r="P1020" i="29"/>
  <c r="Q1020" i="29" s="1"/>
  <c r="R1020" i="29" s="1"/>
  <c r="Q976" i="29"/>
  <c r="R976" i="29" s="1"/>
  <c r="P938" i="29"/>
  <c r="Q938" i="29" s="1"/>
  <c r="R938" i="29" s="1"/>
  <c r="P937" i="29"/>
  <c r="Q937" i="29" s="1"/>
  <c r="R937" i="29" s="1"/>
  <c r="P934" i="29"/>
  <c r="P931" i="29"/>
  <c r="Q931" i="29" s="1"/>
  <c r="R931" i="29" s="1"/>
  <c r="P922" i="29"/>
  <c r="Q922" i="29" s="1"/>
  <c r="R922" i="29" s="1"/>
  <c r="P930" i="29"/>
  <c r="Q930" i="29" s="1"/>
  <c r="R930" i="29" s="1"/>
  <c r="P929" i="29"/>
  <c r="Q929" i="29" s="1"/>
  <c r="R929" i="29" s="1"/>
  <c r="P921" i="29"/>
  <c r="P939" i="29"/>
  <c r="P926" i="29"/>
  <c r="Q926" i="29" s="1"/>
  <c r="R926" i="29" s="1"/>
  <c r="P925" i="29"/>
  <c r="Q925" i="29" s="1"/>
  <c r="R925" i="29" s="1"/>
  <c r="P755" i="29"/>
  <c r="Q755" i="29" s="1"/>
  <c r="R755" i="29" s="1"/>
  <c r="P754" i="29"/>
  <c r="Q754" i="29" s="1"/>
  <c r="R754" i="29" s="1"/>
  <c r="P753" i="29"/>
  <c r="Q753" i="29" s="1"/>
  <c r="R753" i="29" s="1"/>
  <c r="P749" i="29"/>
  <c r="Q749" i="29" s="1"/>
  <c r="R749" i="29" s="1"/>
  <c r="P743" i="29"/>
  <c r="Q743" i="29" s="1"/>
  <c r="R743" i="29" s="1"/>
  <c r="Q794" i="29"/>
  <c r="R794" i="29" s="1"/>
  <c r="P756" i="29"/>
  <c r="Q756" i="29" s="1"/>
  <c r="R756" i="29" s="1"/>
  <c r="P757" i="29"/>
  <c r="P750" i="29"/>
  <c r="Q750" i="29" s="1"/>
  <c r="R750" i="29" s="1"/>
  <c r="P744" i="29"/>
  <c r="Q744" i="29" s="1"/>
  <c r="R744" i="29" s="1"/>
  <c r="G756" i="29"/>
  <c r="H756" i="29" s="1"/>
  <c r="I756" i="29" s="1"/>
  <c r="H794" i="29"/>
  <c r="I794" i="29" s="1"/>
  <c r="G751" i="29"/>
  <c r="H751" i="29" s="1"/>
  <c r="I751" i="29" s="1"/>
  <c r="G745" i="29"/>
  <c r="H745" i="29" s="1"/>
  <c r="I745" i="29" s="1"/>
  <c r="G757" i="29"/>
  <c r="G753" i="29"/>
  <c r="H753" i="29" s="1"/>
  <c r="I753" i="29" s="1"/>
  <c r="G747" i="29"/>
  <c r="H747" i="29" s="1"/>
  <c r="I747" i="29" s="1"/>
  <c r="G739" i="29"/>
  <c r="G741" i="29"/>
  <c r="H741" i="29" s="1"/>
  <c r="I741" i="29" s="1"/>
  <c r="G664" i="29"/>
  <c r="H664" i="29" s="1"/>
  <c r="I664" i="29" s="1"/>
  <c r="G846" i="29"/>
  <c r="H846" i="29" s="1"/>
  <c r="I846" i="29" s="1"/>
  <c r="P654" i="29"/>
  <c r="Q654" i="29" s="1"/>
  <c r="R654" i="29" s="1"/>
  <c r="P570" i="29"/>
  <c r="P288" i="29"/>
  <c r="Q288" i="29" s="1"/>
  <c r="R288" i="29" s="1"/>
  <c r="P376" i="29"/>
  <c r="Q376" i="29" s="1"/>
  <c r="R376" i="29" s="1"/>
  <c r="G293" i="29"/>
  <c r="H293" i="29" s="1"/>
  <c r="I293" i="29" s="1"/>
  <c r="P290" i="29"/>
  <c r="Q290" i="29" s="1"/>
  <c r="R290" i="29" s="1"/>
  <c r="H51" i="29"/>
  <c r="I51" i="29" s="1"/>
  <c r="P296" i="29"/>
  <c r="Q296" i="29" s="1"/>
  <c r="R296" i="29" s="1"/>
  <c r="G113" i="29"/>
  <c r="H113" i="29" s="1"/>
  <c r="I113" i="29" s="1"/>
  <c r="G120" i="29"/>
  <c r="G107" i="29"/>
  <c r="H107" i="29" s="1"/>
  <c r="I107" i="29" s="1"/>
  <c r="H157" i="29"/>
  <c r="I157" i="29" s="1"/>
  <c r="G111" i="29"/>
  <c r="H111" i="29" s="1"/>
  <c r="I111" i="29" s="1"/>
  <c r="G114" i="29"/>
  <c r="H114" i="29" s="1"/>
  <c r="I114" i="29" s="1"/>
  <c r="G110" i="29"/>
  <c r="H110" i="29" s="1"/>
  <c r="I110" i="29" s="1"/>
  <c r="G109" i="29"/>
  <c r="H109" i="29" s="1"/>
  <c r="I109" i="29" s="1"/>
  <c r="G108" i="29"/>
  <c r="H108" i="29" s="1"/>
  <c r="I108" i="29" s="1"/>
  <c r="H2572" i="29"/>
  <c r="I2572" i="29" s="1"/>
  <c r="Q2013" i="29"/>
  <c r="R2013" i="29" s="1"/>
  <c r="P2391" i="29"/>
  <c r="Q2391" i="29" s="1"/>
  <c r="R2391" i="29" s="1"/>
  <c r="G2383" i="29"/>
  <c r="H2383" i="29" s="1"/>
  <c r="I2383" i="29" s="1"/>
  <c r="P2473" i="29"/>
  <c r="Q2473" i="29" s="1"/>
  <c r="R2473" i="29" s="1"/>
  <c r="P2565" i="29"/>
  <c r="Q2565" i="29" s="1"/>
  <c r="R2565" i="29" s="1"/>
  <c r="P2482" i="29"/>
  <c r="Q2482" i="29" s="1"/>
  <c r="R2482" i="29" s="1"/>
  <c r="G2569" i="29"/>
  <c r="H2569" i="29" s="1"/>
  <c r="I2569" i="29" s="1"/>
  <c r="P2572" i="29"/>
  <c r="P2378" i="29"/>
  <c r="Q2378" i="29" s="1"/>
  <c r="R2378" i="29" s="1"/>
  <c r="G2576" i="29"/>
  <c r="H2576" i="29" s="1"/>
  <c r="I2576" i="29" s="1"/>
  <c r="P2485" i="29"/>
  <c r="Q2485" i="29" s="1"/>
  <c r="R2485" i="29" s="1"/>
  <c r="G2560" i="29"/>
  <c r="H2560" i="29" s="1"/>
  <c r="I2560" i="29" s="1"/>
  <c r="G2303" i="29"/>
  <c r="H2303" i="29" s="1"/>
  <c r="I2303" i="29" s="1"/>
  <c r="P2301" i="29"/>
  <c r="Q2301" i="29" s="1"/>
  <c r="R2301" i="29" s="1"/>
  <c r="P2210" i="29"/>
  <c r="Q2210" i="29" s="1"/>
  <c r="R2210" i="29" s="1"/>
  <c r="P2292" i="29"/>
  <c r="Q2292" i="29" s="1"/>
  <c r="R2292" i="29" s="1"/>
  <c r="P2299" i="29"/>
  <c r="G2014" i="29"/>
  <c r="H2014" i="29" s="1"/>
  <c r="I2014" i="29" s="1"/>
  <c r="P2105" i="29"/>
  <c r="Q2105" i="29" s="1"/>
  <c r="R2105" i="29" s="1"/>
  <c r="P1928" i="29"/>
  <c r="Q1928" i="29" s="1"/>
  <c r="R1928" i="29" s="1"/>
  <c r="G2110" i="29"/>
  <c r="H2110" i="29" s="1"/>
  <c r="I2110" i="29" s="1"/>
  <c r="P2117" i="29"/>
  <c r="G1923" i="29"/>
  <c r="H1923" i="29" s="1"/>
  <c r="I1923" i="29" s="1"/>
  <c r="G1929" i="29"/>
  <c r="H1929" i="29" s="1"/>
  <c r="I1929" i="29" s="1"/>
  <c r="G1845" i="29"/>
  <c r="H1845" i="29" s="1"/>
  <c r="I1845" i="29" s="1"/>
  <c r="G1840" i="29"/>
  <c r="H1840" i="29" s="1"/>
  <c r="I1840" i="29" s="1"/>
  <c r="P1754" i="29"/>
  <c r="Q1754" i="29" s="1"/>
  <c r="R1754" i="29" s="1"/>
  <c r="P1743" i="29"/>
  <c r="G1575" i="29"/>
  <c r="H1575" i="29" s="1"/>
  <c r="I1575" i="29" s="1"/>
  <c r="G1393" i="29"/>
  <c r="H1393" i="29" s="1"/>
  <c r="I1393" i="29" s="1"/>
  <c r="H1431" i="29"/>
  <c r="I1431" i="29" s="1"/>
  <c r="G1385" i="29"/>
  <c r="H1385" i="29" s="1"/>
  <c r="I1385" i="29" s="1"/>
  <c r="G1390" i="29"/>
  <c r="H1390" i="29" s="1"/>
  <c r="I1390" i="29" s="1"/>
  <c r="G1384" i="29"/>
  <c r="H1384" i="29" s="1"/>
  <c r="I1384" i="29" s="1"/>
  <c r="G1388" i="29"/>
  <c r="H1388" i="29" s="1"/>
  <c r="I1388" i="29" s="1"/>
  <c r="G1382" i="29"/>
  <c r="H1382" i="29" s="1"/>
  <c r="I1382" i="29" s="1"/>
  <c r="G1394" i="29"/>
  <c r="G1387" i="29"/>
  <c r="H1387" i="29" s="1"/>
  <c r="I1387" i="29" s="1"/>
  <c r="G1381" i="29"/>
  <c r="H1381" i="29" s="1"/>
  <c r="I1381" i="29" s="1"/>
  <c r="H1480" i="29"/>
  <c r="I1480" i="29" s="1"/>
  <c r="P1568" i="29"/>
  <c r="Q1568" i="29" s="1"/>
  <c r="R1568" i="29" s="1"/>
  <c r="P1377" i="29"/>
  <c r="Q1377" i="29" s="1"/>
  <c r="R1377" i="29" s="1"/>
  <c r="G1559" i="29"/>
  <c r="H1559" i="29" s="1"/>
  <c r="I1559" i="29" s="1"/>
  <c r="G1389" i="29"/>
  <c r="G1576" i="29"/>
  <c r="G1195" i="29"/>
  <c r="H1195" i="29" s="1"/>
  <c r="I1195" i="29" s="1"/>
  <c r="Q1067" i="29"/>
  <c r="R1067" i="29" s="1"/>
  <c r="P1027" i="29"/>
  <c r="Q1027" i="29" s="1"/>
  <c r="R1027" i="29" s="1"/>
  <c r="P1015" i="29"/>
  <c r="P1021" i="29"/>
  <c r="Q1021" i="29" s="1"/>
  <c r="R1021" i="29" s="1"/>
  <c r="P1014" i="29"/>
  <c r="Q1014" i="29" s="1"/>
  <c r="R1014" i="29" s="1"/>
  <c r="P1389" i="29"/>
  <c r="G1300" i="29"/>
  <c r="H1300" i="29" s="1"/>
  <c r="I1300" i="29" s="1"/>
  <c r="G1303" i="29"/>
  <c r="G1103" i="29"/>
  <c r="P1198" i="29"/>
  <c r="Q1198" i="29" s="1"/>
  <c r="R1198" i="29" s="1"/>
  <c r="G1197" i="29"/>
  <c r="P1118" i="29"/>
  <c r="Q1118" i="29" s="1"/>
  <c r="R1118" i="29" s="1"/>
  <c r="P1117" i="29"/>
  <c r="Q1117" i="29" s="1"/>
  <c r="R1117" i="29" s="1"/>
  <c r="Q1158" i="29"/>
  <c r="R1158" i="29" s="1"/>
  <c r="P1119" i="29"/>
  <c r="Q1119" i="29" s="1"/>
  <c r="R1119" i="29" s="1"/>
  <c r="P1120" i="29"/>
  <c r="Q1120" i="29" s="1"/>
  <c r="R1120" i="29" s="1"/>
  <c r="P1121" i="29"/>
  <c r="G937" i="29"/>
  <c r="H937" i="29" s="1"/>
  <c r="I937" i="29" s="1"/>
  <c r="G1024" i="29"/>
  <c r="H1024" i="29" s="1"/>
  <c r="I1024" i="29" s="1"/>
  <c r="P739" i="29"/>
  <c r="P1110" i="29"/>
  <c r="Q1110" i="29" s="1"/>
  <c r="R1110" i="29" s="1"/>
  <c r="Q388" i="29"/>
  <c r="R388" i="29" s="1"/>
  <c r="P471" i="29"/>
  <c r="Q471" i="29" s="1"/>
  <c r="R471" i="29" s="1"/>
  <c r="G559" i="29"/>
  <c r="H559" i="29" s="1"/>
  <c r="I559" i="29" s="1"/>
  <c r="G299" i="29"/>
  <c r="H299" i="29" s="1"/>
  <c r="I299" i="29" s="1"/>
  <c r="P291" i="29"/>
  <c r="Q291" i="29" s="1"/>
  <c r="R291" i="29" s="1"/>
  <c r="H41" i="29"/>
  <c r="I41" i="29" s="1"/>
  <c r="G36" i="29"/>
  <c r="H36" i="29" s="1"/>
  <c r="I36" i="29" s="1"/>
  <c r="G37" i="29"/>
  <c r="H37" i="29" s="1"/>
  <c r="I37" i="29" s="1"/>
  <c r="P205" i="29"/>
  <c r="Q205" i="29" s="1"/>
  <c r="R205" i="29" s="1"/>
  <c r="P297" i="29"/>
  <c r="H74" i="29"/>
  <c r="I74" i="29" s="1"/>
  <c r="G68" i="29"/>
  <c r="H68" i="29" s="1"/>
  <c r="I68" i="29" s="1"/>
  <c r="P18" i="29"/>
  <c r="Q18" i="29" s="1"/>
  <c r="R18" i="29" s="1"/>
  <c r="P29" i="29"/>
  <c r="P25" i="29"/>
  <c r="Q25" i="29" s="1"/>
  <c r="R25" i="29" s="1"/>
  <c r="P28" i="29"/>
  <c r="Q28" i="29" s="1"/>
  <c r="R28" i="29" s="1"/>
  <c r="Q66" i="29"/>
  <c r="R66" i="29" s="1"/>
  <c r="G302" i="29"/>
  <c r="G115" i="29"/>
  <c r="P195" i="29"/>
  <c r="Q195" i="29" s="1"/>
  <c r="R195" i="29" s="1"/>
  <c r="G205" i="29"/>
  <c r="H205" i="29" s="1"/>
  <c r="I205" i="29" s="1"/>
  <c r="P1849" i="29"/>
  <c r="P1667" i="29"/>
  <c r="P1651" i="29"/>
  <c r="Q1651" i="29" s="1"/>
  <c r="R1651" i="29" s="1"/>
  <c r="P1653" i="29"/>
  <c r="Q1653" i="29" s="1"/>
  <c r="R1653" i="29" s="1"/>
  <c r="P1650" i="29"/>
  <c r="Q1650" i="29" s="1"/>
  <c r="R1650" i="29" s="1"/>
  <c r="P1649" i="29"/>
  <c r="P1661" i="29"/>
  <c r="Q1661" i="29" s="1"/>
  <c r="R1661" i="29" s="1"/>
  <c r="Q1704" i="29"/>
  <c r="R1704" i="29" s="1"/>
  <c r="P1666" i="29"/>
  <c r="Q1666" i="29" s="1"/>
  <c r="R1666" i="29" s="1"/>
  <c r="P1665" i="29"/>
  <c r="Q1665" i="29" s="1"/>
  <c r="R1665" i="29" s="1"/>
  <c r="P1659" i="29"/>
  <c r="Q1659" i="29" s="1"/>
  <c r="R1659" i="29" s="1"/>
  <c r="P1655" i="29"/>
  <c r="Q1655" i="29" s="1"/>
  <c r="R1655" i="29" s="1"/>
  <c r="H934" i="29"/>
  <c r="I934" i="29" s="1"/>
  <c r="G2293" i="29"/>
  <c r="H2293" i="29" s="1"/>
  <c r="I2293" i="29" s="1"/>
  <c r="G2564" i="29"/>
  <c r="H2564" i="29" s="1"/>
  <c r="I2564" i="29" s="1"/>
  <c r="P2559" i="29"/>
  <c r="P2575" i="29"/>
  <c r="Q2575" i="29" s="1"/>
  <c r="R2575" i="29" s="1"/>
  <c r="P2476" i="29"/>
  <c r="Q2476" i="29" s="1"/>
  <c r="R2476" i="29" s="1"/>
  <c r="G2570" i="29"/>
  <c r="H2570" i="29" s="1"/>
  <c r="I2570" i="29" s="1"/>
  <c r="P2377" i="29"/>
  <c r="H2432" i="29"/>
  <c r="I2432" i="29" s="1"/>
  <c r="G2395" i="29"/>
  <c r="G2394" i="29"/>
  <c r="H2394" i="29" s="1"/>
  <c r="I2394" i="29" s="1"/>
  <c r="G2393" i="29"/>
  <c r="H2393" i="29" s="1"/>
  <c r="I2393" i="29" s="1"/>
  <c r="G2381" i="29"/>
  <c r="H2381" i="29" s="1"/>
  <c r="I2381" i="29" s="1"/>
  <c r="G2378" i="29"/>
  <c r="H2378" i="29" s="1"/>
  <c r="I2378" i="29" s="1"/>
  <c r="G2384" i="29"/>
  <c r="H2384" i="29" s="1"/>
  <c r="I2384" i="29" s="1"/>
  <c r="P2486" i="29"/>
  <c r="G2468" i="29"/>
  <c r="G2561" i="29"/>
  <c r="H2561" i="29" s="1"/>
  <c r="I2561" i="29" s="1"/>
  <c r="G2297" i="29"/>
  <c r="H2297" i="29" s="1"/>
  <c r="I2297" i="29" s="1"/>
  <c r="P2474" i="29"/>
  <c r="Q2474" i="29" s="1"/>
  <c r="R2474" i="29" s="1"/>
  <c r="P2293" i="29"/>
  <c r="Q2293" i="29" s="1"/>
  <c r="R2293" i="29" s="1"/>
  <c r="P2199" i="29"/>
  <c r="Q2199" i="29" s="1"/>
  <c r="R2199" i="29" s="1"/>
  <c r="G2301" i="29"/>
  <c r="H2301" i="29" s="1"/>
  <c r="I2301" i="29" s="1"/>
  <c r="P2121" i="29"/>
  <c r="Q2121" i="29" s="1"/>
  <c r="R2121" i="29" s="1"/>
  <c r="P1922" i="29"/>
  <c r="P1923" i="29"/>
  <c r="Q1923" i="29" s="1"/>
  <c r="R1923" i="29" s="1"/>
  <c r="P1930" i="29"/>
  <c r="Q1930" i="29" s="1"/>
  <c r="R1930" i="29" s="1"/>
  <c r="G1930" i="29"/>
  <c r="H1930" i="29" s="1"/>
  <c r="I1930" i="29" s="1"/>
  <c r="P2014" i="29"/>
  <c r="Q2014" i="29" s="1"/>
  <c r="R2014" i="29" s="1"/>
  <c r="G1844" i="29"/>
  <c r="P1662" i="29"/>
  <c r="G1744" i="29"/>
  <c r="H1744" i="29" s="1"/>
  <c r="I1744" i="29" s="1"/>
  <c r="P1755" i="29"/>
  <c r="Q1755" i="29" s="1"/>
  <c r="R1755" i="29" s="1"/>
  <c r="G1939" i="29"/>
  <c r="H1939" i="29" s="1"/>
  <c r="I1939" i="29" s="1"/>
  <c r="P1940" i="29"/>
  <c r="G2024" i="29"/>
  <c r="H2024" i="29" s="1"/>
  <c r="I2024" i="29" s="1"/>
  <c r="G1558" i="29"/>
  <c r="P1569" i="29"/>
  <c r="Q1569" i="29" s="1"/>
  <c r="R1569" i="29" s="1"/>
  <c r="P1299" i="29"/>
  <c r="Q1299" i="29" s="1"/>
  <c r="R1299" i="29" s="1"/>
  <c r="Q1340" i="29"/>
  <c r="R1340" i="29" s="1"/>
  <c r="P1302" i="29"/>
  <c r="Q1302" i="29" s="1"/>
  <c r="R1302" i="29" s="1"/>
  <c r="P1296" i="29"/>
  <c r="Q1296" i="29" s="1"/>
  <c r="R1296" i="29" s="1"/>
  <c r="P1290" i="29"/>
  <c r="Q1290" i="29" s="1"/>
  <c r="R1290" i="29" s="1"/>
  <c r="P1300" i="29"/>
  <c r="Q1300" i="29" s="1"/>
  <c r="R1300" i="29" s="1"/>
  <c r="P1294" i="29"/>
  <c r="Q1294" i="29" s="1"/>
  <c r="R1294" i="29" s="1"/>
  <c r="P1288" i="29"/>
  <c r="P1287" i="29"/>
  <c r="Q1287" i="29" s="1"/>
  <c r="R1287" i="29" s="1"/>
  <c r="P1293" i="29"/>
  <c r="Q1293" i="29" s="1"/>
  <c r="R1293" i="29" s="1"/>
  <c r="G1383" i="29"/>
  <c r="H1383" i="29" s="1"/>
  <c r="I1383" i="29" s="1"/>
  <c r="P1391" i="29"/>
  <c r="Q1391" i="29" s="1"/>
  <c r="R1391" i="29" s="1"/>
  <c r="P1385" i="29"/>
  <c r="Q1385" i="29" s="1"/>
  <c r="R1385" i="29" s="1"/>
  <c r="P1379" i="29"/>
  <c r="P1390" i="29"/>
  <c r="Q1390" i="29" s="1"/>
  <c r="R1390" i="29" s="1"/>
  <c r="P1376" i="29"/>
  <c r="P1394" i="29"/>
  <c r="P1393" i="29"/>
  <c r="Q1393" i="29" s="1"/>
  <c r="R1393" i="29" s="1"/>
  <c r="Q1431" i="29"/>
  <c r="R1431" i="29" s="1"/>
  <c r="P1386" i="29"/>
  <c r="Q1386" i="29" s="1"/>
  <c r="R1386" i="29" s="1"/>
  <c r="P1380" i="29"/>
  <c r="Q1380" i="29" s="1"/>
  <c r="R1380" i="29" s="1"/>
  <c r="P1392" i="29"/>
  <c r="Q1392" i="29" s="1"/>
  <c r="R1392" i="29" s="1"/>
  <c r="P1292" i="29"/>
  <c r="Q1292" i="29" s="1"/>
  <c r="R1292" i="29" s="1"/>
  <c r="P1378" i="29"/>
  <c r="Q1378" i="29" s="1"/>
  <c r="R1378" i="29" s="1"/>
  <c r="P1109" i="29"/>
  <c r="Q1109" i="29" s="1"/>
  <c r="R1109" i="29" s="1"/>
  <c r="P1195" i="29"/>
  <c r="Q1195" i="29" s="1"/>
  <c r="R1195" i="29" s="1"/>
  <c r="P1567" i="29"/>
  <c r="Q1567" i="29" s="1"/>
  <c r="R1567" i="29" s="1"/>
  <c r="P935" i="29"/>
  <c r="Q935" i="29" s="1"/>
  <c r="R935" i="29" s="1"/>
  <c r="P1017" i="29"/>
  <c r="Q1017" i="29" s="1"/>
  <c r="R1017" i="29" s="1"/>
  <c r="P1023" i="29"/>
  <c r="Q1023" i="29" s="1"/>
  <c r="R1023" i="29" s="1"/>
  <c r="P1104" i="29"/>
  <c r="Q1104" i="29" s="1"/>
  <c r="R1104" i="29" s="1"/>
  <c r="P936" i="29"/>
  <c r="Q936" i="29" s="1"/>
  <c r="R936" i="29" s="1"/>
  <c r="H1067" i="29"/>
  <c r="I1067" i="29" s="1"/>
  <c r="G1027" i="29"/>
  <c r="H1027" i="29" s="1"/>
  <c r="I1027" i="29" s="1"/>
  <c r="G1015" i="29"/>
  <c r="G1021" i="29"/>
  <c r="H1021" i="29" s="1"/>
  <c r="I1021" i="29" s="1"/>
  <c r="G1026" i="29"/>
  <c r="H1026" i="29" s="1"/>
  <c r="I1026" i="29" s="1"/>
  <c r="P1107" i="29"/>
  <c r="Q1107" i="29" s="1"/>
  <c r="R1107" i="29" s="1"/>
  <c r="P746" i="29"/>
  <c r="Q746" i="29" s="1"/>
  <c r="R746" i="29" s="1"/>
  <c r="G754" i="29"/>
  <c r="H754" i="29" s="1"/>
  <c r="I754" i="29" s="1"/>
  <c r="P1116" i="29"/>
  <c r="G843" i="29"/>
  <c r="G841" i="29"/>
  <c r="H841" i="29" s="1"/>
  <c r="I841" i="29" s="1"/>
  <c r="P649" i="29"/>
  <c r="Q649" i="29" s="1"/>
  <c r="R649" i="29" s="1"/>
  <c r="G566" i="29"/>
  <c r="H566" i="29" s="1"/>
  <c r="I566" i="29" s="1"/>
  <c r="G570" i="29"/>
  <c r="P198" i="29"/>
  <c r="Q198" i="29" s="1"/>
  <c r="R198" i="29" s="1"/>
  <c r="H102" i="29"/>
  <c r="I102" i="29" s="1"/>
  <c r="G98" i="29"/>
  <c r="H98" i="29" s="1"/>
  <c r="I98" i="29" s="1"/>
  <c r="G288" i="29"/>
  <c r="H288" i="29" s="1"/>
  <c r="I288" i="29" s="1"/>
  <c r="P292" i="29"/>
  <c r="Q292" i="29" s="1"/>
  <c r="R292" i="29" s="1"/>
  <c r="P120" i="29"/>
  <c r="P119" i="29"/>
  <c r="Q119" i="29" s="1"/>
  <c r="R119" i="29" s="1"/>
  <c r="P117" i="29"/>
  <c r="Q117" i="29" s="1"/>
  <c r="R117" i="29" s="1"/>
  <c r="Q157" i="29"/>
  <c r="R157" i="29" s="1"/>
  <c r="P118" i="29"/>
  <c r="Q118" i="29" s="1"/>
  <c r="R118" i="29" s="1"/>
  <c r="P114" i="29"/>
  <c r="Q114" i="29" s="1"/>
  <c r="R114" i="29" s="1"/>
  <c r="P112" i="29"/>
  <c r="Q112" i="29" s="1"/>
  <c r="R112" i="29" s="1"/>
  <c r="P106" i="29"/>
  <c r="Q106" i="29" s="1"/>
  <c r="R106" i="29" s="1"/>
  <c r="P111" i="29"/>
  <c r="Q111" i="29" s="1"/>
  <c r="R111" i="29" s="1"/>
  <c r="P105" i="29"/>
  <c r="P102" i="29"/>
  <c r="P298" i="29"/>
  <c r="Q298" i="29" s="1"/>
  <c r="R298" i="29" s="1"/>
  <c r="P116" i="29"/>
  <c r="Q116" i="29" s="1"/>
  <c r="R116" i="29" s="1"/>
  <c r="P196" i="29"/>
  <c r="P289" i="29"/>
  <c r="Q289" i="29" s="1"/>
  <c r="R289" i="29" s="1"/>
  <c r="H1298" i="29"/>
  <c r="I1298" i="29" s="1"/>
  <c r="Q833" i="29"/>
  <c r="R833" i="29" s="1"/>
  <c r="P827" i="29"/>
  <c r="Q827" i="29" s="1"/>
  <c r="R827" i="29" s="1"/>
  <c r="P571" i="29"/>
  <c r="Q571" i="29" s="1"/>
  <c r="R571" i="29" s="1"/>
  <c r="P565" i="29"/>
  <c r="Q565" i="29" s="1"/>
  <c r="R565" i="29" s="1"/>
  <c r="P559" i="29"/>
  <c r="Q559" i="29" s="1"/>
  <c r="R559" i="29" s="1"/>
  <c r="Q613" i="29"/>
  <c r="R613" i="29" s="1"/>
  <c r="P557" i="29"/>
  <c r="P575" i="29"/>
  <c r="P574" i="29"/>
  <c r="Q574" i="29" s="1"/>
  <c r="R574" i="29" s="1"/>
  <c r="P568" i="29"/>
  <c r="Q568" i="29" s="1"/>
  <c r="R568" i="29" s="1"/>
  <c r="P562" i="29"/>
  <c r="Q562" i="29" s="1"/>
  <c r="R562" i="29" s="1"/>
  <c r="P2472" i="29"/>
  <c r="Q2472" i="29" s="1"/>
  <c r="R2472" i="29" s="1"/>
  <c r="P2574" i="29"/>
  <c r="Q2574" i="29" s="1"/>
  <c r="R2574" i="29" s="1"/>
  <c r="P2569" i="29"/>
  <c r="Q2569" i="29" s="1"/>
  <c r="R2569" i="29" s="1"/>
  <c r="G2565" i="29"/>
  <c r="H2565" i="29" s="1"/>
  <c r="I2565" i="29" s="1"/>
  <c r="G2477" i="29"/>
  <c r="H2477" i="29" s="1"/>
  <c r="I2477" i="29" s="1"/>
  <c r="P2480" i="29"/>
  <c r="Q2480" i="29" s="1"/>
  <c r="R2480" i="29" s="1"/>
  <c r="G2571" i="29"/>
  <c r="H2571" i="29" s="1"/>
  <c r="I2571" i="29" s="1"/>
  <c r="G2389" i="29"/>
  <c r="H2389" i="29" s="1"/>
  <c r="I2389" i="29" s="1"/>
  <c r="P2395" i="29"/>
  <c r="G2469" i="29"/>
  <c r="H2469" i="29" s="1"/>
  <c r="I2469" i="29" s="1"/>
  <c r="G2291" i="29"/>
  <c r="H2291" i="29" s="1"/>
  <c r="I2291" i="29" s="1"/>
  <c r="P2207" i="29"/>
  <c r="Q2207" i="29" s="1"/>
  <c r="R2207" i="29" s="1"/>
  <c r="G2295" i="29"/>
  <c r="H2295" i="29" s="1"/>
  <c r="I2295" i="29" s="1"/>
  <c r="G2294" i="29"/>
  <c r="H2294" i="29" s="1"/>
  <c r="I2294" i="29" s="1"/>
  <c r="G2020" i="29"/>
  <c r="H2020" i="29" s="1"/>
  <c r="I2020" i="29" s="1"/>
  <c r="P2113" i="29"/>
  <c r="Q2113" i="29" s="1"/>
  <c r="R2113" i="29" s="1"/>
  <c r="G2108" i="29"/>
  <c r="H2108" i="29" s="1"/>
  <c r="I2108" i="29" s="1"/>
  <c r="G2111" i="29"/>
  <c r="H2111" i="29" s="1"/>
  <c r="I2111" i="29" s="1"/>
  <c r="G1839" i="29"/>
  <c r="H1839" i="29" s="1"/>
  <c r="I1839" i="29" s="1"/>
  <c r="H1887" i="29"/>
  <c r="I1887" i="29" s="1"/>
  <c r="G1832" i="29"/>
  <c r="H1832" i="29" s="1"/>
  <c r="I1832" i="29" s="1"/>
  <c r="G1833" i="29"/>
  <c r="H1833" i="29" s="1"/>
  <c r="I1833" i="29" s="1"/>
  <c r="G1834" i="29"/>
  <c r="P1842" i="29"/>
  <c r="Q1842" i="29" s="1"/>
  <c r="R1842" i="29" s="1"/>
  <c r="G1925" i="29"/>
  <c r="G1934" i="29"/>
  <c r="H1934" i="29" s="1"/>
  <c r="I1934" i="29" s="1"/>
  <c r="G1843" i="29"/>
  <c r="H1843" i="29" s="1"/>
  <c r="I1843" i="29" s="1"/>
  <c r="G1837" i="29"/>
  <c r="H1837" i="29" s="1"/>
  <c r="I1837" i="29" s="1"/>
  <c r="P1663" i="29"/>
  <c r="Q1663" i="29" s="1"/>
  <c r="R1663" i="29" s="1"/>
  <c r="P1933" i="29"/>
  <c r="Q1933" i="29" s="1"/>
  <c r="R1933" i="29" s="1"/>
  <c r="G1743" i="29"/>
  <c r="P1664" i="29"/>
  <c r="Q1664" i="29" s="1"/>
  <c r="R1664" i="29" s="1"/>
  <c r="G1564" i="29"/>
  <c r="H1564" i="29" s="1"/>
  <c r="I1564" i="29" s="1"/>
  <c r="H1340" i="29"/>
  <c r="I1340" i="29" s="1"/>
  <c r="G1296" i="29"/>
  <c r="H1296" i="29" s="1"/>
  <c r="I1296" i="29" s="1"/>
  <c r="G1301" i="29"/>
  <c r="H1301" i="29" s="1"/>
  <c r="I1301" i="29" s="1"/>
  <c r="G1302" i="29"/>
  <c r="H1302" i="29" s="1"/>
  <c r="I1302" i="29" s="1"/>
  <c r="G1289" i="29"/>
  <c r="H1289" i="29" s="1"/>
  <c r="I1289" i="29" s="1"/>
  <c r="G1290" i="29"/>
  <c r="H1290" i="29" s="1"/>
  <c r="I1290" i="29" s="1"/>
  <c r="G1295" i="29"/>
  <c r="H1295" i="29" s="1"/>
  <c r="I1295" i="29" s="1"/>
  <c r="P1565" i="29"/>
  <c r="Q1565" i="29" s="1"/>
  <c r="R1565" i="29" s="1"/>
  <c r="G1294" i="29"/>
  <c r="H1294" i="29" s="1"/>
  <c r="I1294" i="29" s="1"/>
  <c r="G1376" i="29"/>
  <c r="Q1103" i="29"/>
  <c r="R1103" i="29" s="1"/>
  <c r="P1205" i="29"/>
  <c r="Q1205" i="29" s="1"/>
  <c r="R1205" i="29" s="1"/>
  <c r="G1565" i="29"/>
  <c r="H1565" i="29" s="1"/>
  <c r="I1565" i="29" s="1"/>
  <c r="P1012" i="29"/>
  <c r="P1018" i="29"/>
  <c r="Q1018" i="29" s="1"/>
  <c r="R1018" i="29" s="1"/>
  <c r="G933" i="29"/>
  <c r="H933" i="29" s="1"/>
  <c r="I933" i="29" s="1"/>
  <c r="G939" i="29"/>
  <c r="G924" i="29"/>
  <c r="H976" i="29"/>
  <c r="I976" i="29" s="1"/>
  <c r="G936" i="29"/>
  <c r="H936" i="29" s="1"/>
  <c r="I936" i="29" s="1"/>
  <c r="G935" i="29"/>
  <c r="H935" i="29" s="1"/>
  <c r="I935" i="29" s="1"/>
  <c r="G932" i="29"/>
  <c r="H932" i="29" s="1"/>
  <c r="I932" i="29" s="1"/>
  <c r="G923" i="29"/>
  <c r="H923" i="29" s="1"/>
  <c r="I923" i="29" s="1"/>
  <c r="G938" i="29"/>
  <c r="H938" i="29" s="1"/>
  <c r="I938" i="29" s="1"/>
  <c r="G928" i="29"/>
  <c r="H928" i="29" s="1"/>
  <c r="I928" i="29" s="1"/>
  <c r="G921" i="29"/>
  <c r="G927" i="29"/>
  <c r="H927" i="29" s="1"/>
  <c r="I927" i="29" s="1"/>
  <c r="P741" i="29"/>
  <c r="Q741" i="29" s="1"/>
  <c r="R741" i="29" s="1"/>
  <c r="P745" i="29"/>
  <c r="Q745" i="29" s="1"/>
  <c r="R745" i="29" s="1"/>
  <c r="P751" i="29"/>
  <c r="Q751" i="29" s="1"/>
  <c r="R751" i="29" s="1"/>
  <c r="G755" i="29"/>
  <c r="H755" i="29" s="1"/>
  <c r="I755" i="29" s="1"/>
  <c r="G1030" i="29"/>
  <c r="P828" i="29"/>
  <c r="Q828" i="29" s="1"/>
  <c r="R828" i="29" s="1"/>
  <c r="Q843" i="29"/>
  <c r="R843" i="29" s="1"/>
  <c r="G837" i="29"/>
  <c r="H837" i="29" s="1"/>
  <c r="I837" i="29" s="1"/>
  <c r="H648" i="29"/>
  <c r="I648" i="29" s="1"/>
  <c r="G644" i="29"/>
  <c r="H644" i="29" s="1"/>
  <c r="I644" i="29" s="1"/>
  <c r="P661" i="29"/>
  <c r="P655" i="29"/>
  <c r="Q655" i="29" s="1"/>
  <c r="R655" i="29" s="1"/>
  <c r="G571" i="29"/>
  <c r="H571" i="29" s="1"/>
  <c r="I571" i="29" s="1"/>
  <c r="P287" i="29"/>
  <c r="G562" i="29"/>
  <c r="H562" i="29" s="1"/>
  <c r="I562" i="29" s="1"/>
  <c r="G386" i="29"/>
  <c r="H386" i="29" s="1"/>
  <c r="I386" i="29" s="1"/>
  <c r="H196" i="29"/>
  <c r="I196" i="29" s="1"/>
  <c r="G190" i="29"/>
  <c r="H190" i="29" s="1"/>
  <c r="I190" i="29" s="1"/>
  <c r="G66" i="29"/>
  <c r="G19" i="29" s="1"/>
  <c r="H19" i="29" s="1"/>
  <c r="I19" i="29" s="1"/>
  <c r="G294" i="29"/>
  <c r="H294" i="29" s="1"/>
  <c r="I294" i="29" s="1"/>
  <c r="P204" i="29"/>
  <c r="Q204" i="29" s="1"/>
  <c r="R204" i="29" s="1"/>
  <c r="G375" i="29"/>
  <c r="P473" i="29"/>
  <c r="Q473" i="29" s="1"/>
  <c r="R473" i="29" s="1"/>
  <c r="P390" i="29"/>
  <c r="Q390" i="29" s="1"/>
  <c r="R390" i="29" s="1"/>
  <c r="P115" i="29"/>
  <c r="U200" i="28"/>
  <c r="T200" i="28" s="1"/>
  <c r="S200" i="28" s="1"/>
  <c r="AL201" i="28"/>
  <c r="AN189" i="28"/>
  <c r="U193" i="28"/>
  <c r="T193" i="28" s="1"/>
  <c r="S193" i="28" s="1"/>
  <c r="AG112" i="28"/>
  <c r="AM199" i="28"/>
  <c r="U195" i="28"/>
  <c r="T195" i="28" s="1"/>
  <c r="S195" i="28" s="1"/>
  <c r="U198" i="28"/>
  <c r="T198" i="28" s="1"/>
  <c r="S198" i="28" s="1"/>
  <c r="AI62" i="28"/>
  <c r="AO197" i="28"/>
  <c r="AO202" i="28"/>
  <c r="S201" i="28"/>
  <c r="AG170" i="28"/>
  <c r="AH69" i="28"/>
  <c r="AM196" i="28"/>
  <c r="AH170" i="28"/>
  <c r="AM193" i="28"/>
  <c r="U6" i="28"/>
  <c r="T6" i="28" s="1"/>
  <c r="S6" i="28" s="1"/>
  <c r="AM189" i="28"/>
  <c r="AM194" i="28"/>
  <c r="AL197" i="28"/>
  <c r="AJ191" i="28"/>
  <c r="AI186" i="28"/>
  <c r="G188" i="28"/>
  <c r="F107" i="28"/>
  <c r="AI107" i="28"/>
  <c r="F156" i="28"/>
  <c r="AI156" i="28"/>
  <c r="AI161" i="28"/>
  <c r="F161" i="28"/>
  <c r="F172" i="28"/>
  <c r="AI172" i="28"/>
  <c r="AH178" i="28"/>
  <c r="E178" i="28"/>
  <c r="AG178" i="28" s="1"/>
  <c r="AI170" i="28"/>
  <c r="AM195" i="28"/>
  <c r="AI144" i="28"/>
  <c r="AI126" i="28"/>
  <c r="F126" i="28"/>
  <c r="AO190" i="28"/>
  <c r="G185" i="28"/>
  <c r="AI104" i="28"/>
  <c r="F104" i="28"/>
  <c r="F110" i="28"/>
  <c r="AI110" i="28"/>
  <c r="AG152" i="28"/>
  <c r="G197" i="28"/>
  <c r="AJ197" i="28"/>
  <c r="AI67" i="28"/>
  <c r="AJ187" i="28"/>
  <c r="AI42" i="28"/>
  <c r="F42" i="28"/>
  <c r="AJ192" i="28"/>
  <c r="AG65" i="28"/>
  <c r="AJ190" i="28"/>
  <c r="G190" i="28"/>
  <c r="AI54" i="28"/>
  <c r="AK197" i="28"/>
  <c r="AH24" i="28"/>
  <c r="E24" i="28"/>
  <c r="AG24" i="28" s="1"/>
  <c r="E23" i="28"/>
  <c r="AG23" i="28" s="1"/>
  <c r="AH23" i="28"/>
  <c r="G200" i="28"/>
  <c r="AJ200" i="28"/>
  <c r="F116" i="28"/>
  <c r="AI116" i="28"/>
  <c r="AI61" i="28"/>
  <c r="F61" i="28"/>
  <c r="AH92" i="28"/>
  <c r="E92" i="28"/>
  <c r="AG92" i="28" s="1"/>
  <c r="E54" i="28"/>
  <c r="AG54" i="28" s="1"/>
  <c r="AH54" i="28"/>
  <c r="F40" i="28"/>
  <c r="AI40" i="28"/>
  <c r="AH27" i="28"/>
  <c r="F168" i="28"/>
  <c r="AI168" i="28"/>
  <c r="E133" i="28"/>
  <c r="AG133" i="28" s="1"/>
  <c r="AH133" i="28"/>
  <c r="E89" i="28"/>
  <c r="AG89" i="28" s="1"/>
  <c r="AH89" i="28"/>
  <c r="AI64" i="28"/>
  <c r="F64" i="28"/>
  <c r="AI192" i="28"/>
  <c r="F192" i="28"/>
  <c r="E175" i="28"/>
  <c r="AG175" i="28" s="1"/>
  <c r="AH175" i="28"/>
  <c r="AH157" i="28"/>
  <c r="E157" i="28"/>
  <c r="AG157" i="28" s="1"/>
  <c r="AI142" i="28"/>
  <c r="F142" i="28"/>
  <c r="AI122" i="28"/>
  <c r="F122" i="28"/>
  <c r="AI119" i="28"/>
  <c r="F119" i="28"/>
  <c r="AH153" i="28"/>
  <c r="E153" i="28"/>
  <c r="AG153" i="28" s="1"/>
  <c r="E167" i="28"/>
  <c r="AG167" i="28" s="1"/>
  <c r="E163" i="28"/>
  <c r="AG163" i="28" s="1"/>
  <c r="AH163" i="28"/>
  <c r="AI98" i="28"/>
  <c r="F98" i="28"/>
  <c r="AH149" i="28"/>
  <c r="E149" i="28"/>
  <c r="AG149" i="28" s="1"/>
  <c r="AI83" i="28"/>
  <c r="AI85" i="28"/>
  <c r="AO192" i="28"/>
  <c r="AI38" i="28"/>
  <c r="F38" i="28"/>
  <c r="AI72" i="28"/>
  <c r="F72" i="28"/>
  <c r="AH112" i="28"/>
  <c r="AI77" i="28"/>
  <c r="E59" i="28"/>
  <c r="AG59" i="28" s="1"/>
  <c r="AH59" i="28"/>
  <c r="AI41" i="28"/>
  <c r="F41" i="28"/>
  <c r="E66" i="28"/>
  <c r="AG66" i="28" s="1"/>
  <c r="AH66" i="28"/>
  <c r="AI48" i="28"/>
  <c r="F22" i="28"/>
  <c r="AI22" i="28"/>
  <c r="AG27" i="28"/>
  <c r="AI94" i="28"/>
  <c r="F94" i="28"/>
  <c r="E97" i="28"/>
  <c r="AG97" i="28" s="1"/>
  <c r="AH97" i="28"/>
  <c r="E85" i="28"/>
  <c r="AG85" i="28" s="1"/>
  <c r="AH85" i="28"/>
  <c r="E101" i="28"/>
  <c r="AG101" i="28" s="1"/>
  <c r="AH101" i="28"/>
  <c r="AH99" i="28"/>
  <c r="E99" i="28"/>
  <c r="AG99" i="28" s="1"/>
  <c r="G193" i="28"/>
  <c r="AJ193" i="28"/>
  <c r="E77" i="28"/>
  <c r="AG77" i="28" s="1"/>
  <c r="AH77" i="28"/>
  <c r="AH58" i="28"/>
  <c r="E58" i="28"/>
  <c r="AG58" i="28" s="1"/>
  <c r="AH48" i="28"/>
  <c r="E48" i="28"/>
  <c r="AG48" i="28" s="1"/>
  <c r="AI58" i="28"/>
  <c r="AI15" i="28"/>
  <c r="F15" i="28"/>
  <c r="F39" i="28"/>
  <c r="AI39" i="28"/>
  <c r="E35" i="28"/>
  <c r="AG35" i="28" s="1"/>
  <c r="AH35" i="28"/>
  <c r="AH45" i="28"/>
  <c r="AH158" i="28"/>
  <c r="E158" i="28"/>
  <c r="AG158" i="28" s="1"/>
  <c r="AI135" i="28"/>
  <c r="F135" i="28"/>
  <c r="AH162" i="28"/>
  <c r="E162" i="28"/>
  <c r="AG162" i="28" s="1"/>
  <c r="AH109" i="28"/>
  <c r="E109" i="28"/>
  <c r="AG109" i="28" s="1"/>
  <c r="U199" i="28"/>
  <c r="T199" i="28" s="1"/>
  <c r="S199" i="28" s="1"/>
  <c r="AI34" i="28"/>
  <c r="F34" i="28"/>
  <c r="AH57" i="28"/>
  <c r="E57" i="28"/>
  <c r="AG57" i="28" s="1"/>
  <c r="E55" i="28"/>
  <c r="AG55" i="28" s="1"/>
  <c r="AH55" i="28"/>
  <c r="AI11" i="28"/>
  <c r="F11" i="28"/>
  <c r="F18" i="28"/>
  <c r="AI18" i="28"/>
  <c r="AI17" i="28"/>
  <c r="F17" i="28"/>
  <c r="AG45" i="28"/>
  <c r="AH144" i="28"/>
  <c r="AI162" i="28"/>
  <c r="F174" i="28"/>
  <c r="AI174" i="28"/>
  <c r="G201" i="28"/>
  <c r="AJ201" i="28"/>
  <c r="AJ195" i="28"/>
  <c r="G195" i="28"/>
  <c r="E151" i="28"/>
  <c r="AG151" i="28" s="1"/>
  <c r="AH151" i="28"/>
  <c r="U194" i="28"/>
  <c r="T194" i="28" s="1"/>
  <c r="S194" i="28" s="1"/>
  <c r="AI90" i="28"/>
  <c r="F90" i="28"/>
  <c r="AH75" i="28"/>
  <c r="E75" i="28"/>
  <c r="AG75" i="28" s="1"/>
  <c r="AI70" i="28"/>
  <c r="F70" i="28"/>
  <c r="E96" i="28"/>
  <c r="AG96" i="28" s="1"/>
  <c r="AH96" i="28"/>
  <c r="F30" i="28"/>
  <c r="AI30" i="28"/>
  <c r="F10" i="28"/>
  <c r="AI10" i="28"/>
  <c r="AI16" i="28"/>
  <c r="F16" i="28"/>
  <c r="AH9" i="28"/>
  <c r="E9" i="28"/>
  <c r="AG9" i="28" s="1"/>
  <c r="AG13" i="28"/>
  <c r="AI143" i="28"/>
  <c r="F143" i="28"/>
  <c r="E155" i="28"/>
  <c r="AG155" i="28" s="1"/>
  <c r="AH155" i="28"/>
  <c r="AN193" i="28"/>
  <c r="F26" i="28"/>
  <c r="AI26" i="28"/>
  <c r="AI65" i="28"/>
  <c r="AI87" i="28"/>
  <c r="F87" i="28"/>
  <c r="E102" i="28"/>
  <c r="AG102" i="28" s="1"/>
  <c r="AH102" i="28"/>
  <c r="AI7" i="28"/>
  <c r="AI45" i="28"/>
  <c r="F31" i="28"/>
  <c r="AI31" i="28"/>
  <c r="E171" i="28"/>
  <c r="AG171" i="28" s="1"/>
  <c r="AH171" i="28"/>
  <c r="AI138" i="28"/>
  <c r="F138" i="28"/>
  <c r="E129" i="28"/>
  <c r="AG129" i="28" s="1"/>
  <c r="AH129" i="28"/>
  <c r="E137" i="28"/>
  <c r="AG137" i="28" s="1"/>
  <c r="AH137" i="28"/>
  <c r="AI181" i="28"/>
  <c r="F181" i="28"/>
  <c r="F176" i="28"/>
  <c r="AI176" i="28"/>
  <c r="G196" i="28"/>
  <c r="AJ196" i="28"/>
  <c r="F141" i="28"/>
  <c r="AI141" i="28"/>
  <c r="AJ199" i="28"/>
  <c r="G199" i="28"/>
  <c r="AO189" i="28"/>
  <c r="AH164" i="28"/>
  <c r="E164" i="28"/>
  <c r="AG164" i="28" s="1"/>
  <c r="AI108" i="28"/>
  <c r="F108" i="28"/>
  <c r="F121" i="28"/>
  <c r="AI121" i="28"/>
  <c r="F53" i="28"/>
  <c r="AI53" i="28"/>
  <c r="AH88" i="28"/>
  <c r="E88" i="28"/>
  <c r="AG88" i="28" s="1"/>
  <c r="AI191" i="28"/>
  <c r="F191" i="28"/>
  <c r="AH95" i="28"/>
  <c r="E95" i="28"/>
  <c r="AG95" i="28" s="1"/>
  <c r="AK198" i="28"/>
  <c r="AI86" i="28"/>
  <c r="F86" i="28"/>
  <c r="F44" i="28"/>
  <c r="AI44" i="28"/>
  <c r="U197" i="28"/>
  <c r="T197" i="28" s="1"/>
  <c r="S197" i="28" s="1"/>
  <c r="F14" i="28"/>
  <c r="AI14" i="28"/>
  <c r="AH52" i="28"/>
  <c r="E52" i="28"/>
  <c r="AG52" i="28" s="1"/>
  <c r="AH65" i="28"/>
  <c r="E21" i="28"/>
  <c r="AG21" i="28" s="1"/>
  <c r="AH21" i="28"/>
  <c r="AH12" i="28"/>
  <c r="E12" i="28"/>
  <c r="AG12" i="28" s="1"/>
  <c r="AL6" i="28"/>
  <c r="AO195" i="28"/>
  <c r="AO194" i="28"/>
  <c r="F169" i="28"/>
  <c r="E145" i="28"/>
  <c r="AG145" i="28" s="1"/>
  <c r="AH145" i="28"/>
  <c r="AI127" i="28"/>
  <c r="F127" i="28"/>
  <c r="AK196" i="28"/>
  <c r="F117" i="28"/>
  <c r="AI117" i="28"/>
  <c r="F120" i="28"/>
  <c r="AI120" i="28"/>
  <c r="AI123" i="28"/>
  <c r="F123" i="28"/>
  <c r="F188" i="28"/>
  <c r="AI188" i="28"/>
  <c r="AI78" i="28"/>
  <c r="F78" i="28"/>
  <c r="AI63" i="28"/>
  <c r="F63" i="28"/>
  <c r="AL192" i="28"/>
  <c r="AH73" i="28"/>
  <c r="E93" i="28"/>
  <c r="AG93" i="28" s="1"/>
  <c r="AH93" i="28"/>
  <c r="AH67" i="28"/>
  <c r="E56" i="28"/>
  <c r="AG56" i="28" s="1"/>
  <c r="AH56" i="28"/>
  <c r="AK202" i="28"/>
  <c r="AO196" i="28"/>
  <c r="AI82" i="28"/>
  <c r="F82" i="28"/>
  <c r="AI46" i="28"/>
  <c r="F46" i="28"/>
  <c r="AI60" i="28"/>
  <c r="F60" i="28"/>
  <c r="AI81" i="28"/>
  <c r="G6" i="28"/>
  <c r="AJ6" i="28"/>
  <c r="AG67" i="28"/>
  <c r="F43" i="28"/>
  <c r="AI43" i="28"/>
  <c r="AH50" i="28"/>
  <c r="E50" i="28"/>
  <c r="AG50" i="28" s="1"/>
  <c r="E19" i="28"/>
  <c r="AG19" i="28" s="1"/>
  <c r="AH19" i="28"/>
  <c r="AI114" i="28"/>
  <c r="F114" i="28"/>
  <c r="AI131" i="28"/>
  <c r="F131" i="28"/>
  <c r="AH166" i="28"/>
  <c r="E166" i="28"/>
  <c r="AG166" i="28" s="1"/>
  <c r="U189" i="28"/>
  <c r="T189" i="28" s="1"/>
  <c r="S189" i="28" s="1"/>
  <c r="AH165" i="28"/>
  <c r="E165" i="28"/>
  <c r="AG165" i="28" s="1"/>
  <c r="AI130" i="28"/>
  <c r="F130" i="28"/>
  <c r="F106" i="28"/>
  <c r="AI106" i="28"/>
  <c r="AI139" i="28"/>
  <c r="F139" i="28"/>
  <c r="AI111" i="28"/>
  <c r="F111" i="28"/>
  <c r="AI147" i="28"/>
  <c r="F147" i="28"/>
  <c r="U190" i="28"/>
  <c r="T190" i="28" s="1"/>
  <c r="S190" i="28" s="1"/>
  <c r="AN194" i="28"/>
  <c r="F118" i="28"/>
  <c r="AI118" i="28"/>
  <c r="AI166" i="28"/>
  <c r="AI103" i="28"/>
  <c r="AI74" i="28"/>
  <c r="F74" i="28"/>
  <c r="F84" i="28"/>
  <c r="AI84" i="28"/>
  <c r="AI49" i="28"/>
  <c r="F49" i="28"/>
  <c r="E81" i="28"/>
  <c r="AG81" i="28" s="1"/>
  <c r="AH81" i="28"/>
  <c r="AH62" i="28"/>
  <c r="F32" i="28"/>
  <c r="AI32" i="28"/>
  <c r="AH51" i="28"/>
  <c r="E51" i="28"/>
  <c r="AG51" i="28" s="1"/>
  <c r="G202" i="28"/>
  <c r="AH28" i="28"/>
  <c r="E28" i="28"/>
  <c r="AG28" i="28" s="1"/>
  <c r="AI19" i="28"/>
  <c r="AH7" i="28"/>
  <c r="F180" i="28"/>
  <c r="AI180" i="28"/>
  <c r="E113" i="28"/>
  <c r="AG113" i="28" s="1"/>
  <c r="AH113" i="28"/>
  <c r="AI134" i="28"/>
  <c r="F134" i="28"/>
  <c r="AI177" i="28"/>
  <c r="F177" i="28"/>
  <c r="U196" i="28"/>
  <c r="T196" i="28" s="1"/>
  <c r="S196" i="28" s="1"/>
  <c r="AI115" i="28"/>
  <c r="F115" i="28"/>
  <c r="AL194" i="28"/>
  <c r="AO201" i="28"/>
  <c r="AJ189" i="28"/>
  <c r="G189" i="28"/>
  <c r="E183" i="28"/>
  <c r="AG183" i="28" s="1"/>
  <c r="AH183" i="28"/>
  <c r="G194" i="28"/>
  <c r="AJ194" i="28"/>
  <c r="F160" i="28"/>
  <c r="AI160" i="28"/>
  <c r="AI146" i="28"/>
  <c r="F146" i="28"/>
  <c r="AK200" i="28"/>
  <c r="F125" i="28"/>
  <c r="AI125" i="28"/>
  <c r="AK189" i="28"/>
  <c r="AI112" i="28"/>
  <c r="AH152" i="28"/>
  <c r="E105" i="28"/>
  <c r="AG105" i="28" s="1"/>
  <c r="AH105" i="28"/>
  <c r="E103" i="28"/>
  <c r="AG103" i="28" s="1"/>
  <c r="AH103" i="28"/>
  <c r="AI71" i="28"/>
  <c r="F71" i="28"/>
  <c r="AI68" i="28"/>
  <c r="F68" i="28"/>
  <c r="AI91" i="28"/>
  <c r="F91" i="28"/>
  <c r="G198" i="28"/>
  <c r="AJ198" i="28"/>
  <c r="AK190" i="28"/>
  <c r="AI69" i="28"/>
  <c r="AI79" i="28"/>
  <c r="F79" i="28"/>
  <c r="U202" i="28"/>
  <c r="T202" i="28" s="1"/>
  <c r="S202" i="28" s="1"/>
  <c r="F47" i="28"/>
  <c r="AI47" i="28"/>
  <c r="AG62" i="28"/>
  <c r="F36" i="28"/>
  <c r="AI36" i="28"/>
  <c r="AI51" i="28"/>
  <c r="AI27" i="28"/>
  <c r="AI28" i="28"/>
  <c r="AG7" i="28"/>
  <c r="H46" i="27"/>
  <c r="E46" i="27"/>
  <c r="F30" i="27"/>
  <c r="H192" i="27"/>
  <c r="G195" i="27"/>
  <c r="E30" i="27"/>
  <c r="G22" i="27"/>
  <c r="I22" i="27"/>
  <c r="G191" i="27"/>
  <c r="I196" i="27"/>
  <c r="I213" i="27" s="1"/>
  <c r="I40" i="27"/>
  <c r="E58" i="27"/>
  <c r="I68" i="27"/>
  <c r="H68" i="27"/>
  <c r="G68" i="27"/>
  <c r="J186" i="27"/>
  <c r="E186" i="27" s="1"/>
  <c r="G40" i="27"/>
  <c r="F192" i="27"/>
  <c r="J192" i="27"/>
  <c r="E192" i="27" s="1"/>
  <c r="G61" i="27"/>
  <c r="I30" i="27"/>
  <c r="H30" i="27"/>
  <c r="G54" i="27"/>
  <c r="J191" i="27"/>
  <c r="F191" i="27"/>
  <c r="O193" i="27"/>
  <c r="J197" i="27"/>
  <c r="E197" i="27" s="1"/>
  <c r="H61" i="27"/>
  <c r="I58" i="27"/>
  <c r="I34" i="27"/>
  <c r="H34" i="27"/>
  <c r="F65" i="27"/>
  <c r="J185" i="27"/>
  <c r="E185" i="27" s="1"/>
  <c r="F61" i="27"/>
  <c r="I4" i="27"/>
  <c r="H4" i="27"/>
  <c r="F46" i="27"/>
  <c r="J187" i="27"/>
  <c r="F187" i="27"/>
  <c r="J195" i="27"/>
  <c r="E195" i="27" s="1"/>
  <c r="F195" i="27"/>
  <c r="E61" i="27"/>
  <c r="J193" i="27"/>
  <c r="G101" i="27"/>
  <c r="E89" i="27"/>
  <c r="H58" i="27"/>
  <c r="F77" i="27"/>
  <c r="I32" i="27"/>
  <c r="J199" i="27"/>
  <c r="E199" i="27" s="1"/>
  <c r="E101" i="27"/>
  <c r="O191" i="27"/>
  <c r="F58" i="27"/>
  <c r="E77" i="27"/>
  <c r="G4" i="27"/>
  <c r="H26" i="27"/>
  <c r="J194" i="27"/>
  <c r="E194" i="27" s="1"/>
  <c r="F194" i="27"/>
  <c r="F175" i="27"/>
  <c r="I175" i="27"/>
  <c r="E65" i="27"/>
  <c r="F188" i="27"/>
  <c r="J188" i="27"/>
  <c r="J198" i="27"/>
  <c r="E198" i="27" s="1"/>
  <c r="H77" i="27"/>
  <c r="G77" i="27"/>
  <c r="E183" i="27"/>
  <c r="I5" i="27"/>
  <c r="H5" i="27"/>
  <c r="O188" i="27"/>
  <c r="E5" i="27"/>
  <c r="E40" i="27"/>
  <c r="H54" i="27"/>
  <c r="F5" i="27"/>
  <c r="F34" i="27"/>
  <c r="E68" i="27"/>
  <c r="F68" i="27"/>
  <c r="J189" i="27"/>
  <c r="E189" i="27" s="1"/>
  <c r="F189" i="27"/>
  <c r="G65" i="27"/>
  <c r="G46" i="27"/>
  <c r="F200" i="27"/>
  <c r="J200" i="27"/>
  <c r="E200" i="27" s="1"/>
  <c r="J190" i="27"/>
  <c r="E190" i="27" s="1"/>
  <c r="F190" i="27"/>
  <c r="O187" i="27"/>
  <c r="J196" i="27"/>
  <c r="E196" i="27" s="1"/>
  <c r="H101" i="27"/>
  <c r="H65" i="27"/>
  <c r="J4" i="27"/>
  <c r="E4" i="27" s="1"/>
  <c r="F4" i="27"/>
  <c r="AB42" i="26"/>
  <c r="AH42" i="26" s="1"/>
  <c r="AB72" i="26"/>
  <c r="AH72" i="26" s="1"/>
  <c r="AB96" i="26"/>
  <c r="AH96" i="26" s="1"/>
  <c r="AB132" i="26"/>
  <c r="AH132" i="26" s="1"/>
  <c r="AB84" i="26"/>
  <c r="AH84" i="26" s="1"/>
  <c r="AB156" i="26"/>
  <c r="AH156" i="26" s="1"/>
  <c r="AB162" i="26"/>
  <c r="AH162" i="26" s="1"/>
  <c r="AB180" i="26"/>
  <c r="AH180" i="26" s="1"/>
  <c r="AK129" i="26"/>
  <c r="AM129" i="26" s="1"/>
  <c r="AK138" i="26"/>
  <c r="AM138" i="26" s="1"/>
  <c r="E24" i="26"/>
  <c r="Y24" i="26" s="1"/>
  <c r="AK53" i="26"/>
  <c r="AM53" i="26" s="1"/>
  <c r="AK66" i="26"/>
  <c r="AM66" i="26" s="1"/>
  <c r="E86" i="26"/>
  <c r="Y86" i="26" s="1"/>
  <c r="E13" i="26"/>
  <c r="Y13" i="26" s="1"/>
  <c r="Z13" i="26"/>
  <c r="AK13" i="26"/>
  <c r="AM13" i="26" s="1"/>
  <c r="E32" i="26"/>
  <c r="Y32" i="26" s="1"/>
  <c r="Z32" i="26"/>
  <c r="AK32" i="26"/>
  <c r="AM32" i="26" s="1"/>
  <c r="E35" i="26"/>
  <c r="Y35" i="26" s="1"/>
  <c r="Z35" i="26"/>
  <c r="AK35" i="26"/>
  <c r="AM35" i="26" s="1"/>
  <c r="E39" i="26"/>
  <c r="Y39" i="26" s="1"/>
  <c r="Z39" i="26"/>
  <c r="AK39" i="26"/>
  <c r="AM39" i="26" s="1"/>
  <c r="Z16" i="26"/>
  <c r="E16" i="26"/>
  <c r="Y16" i="26" s="1"/>
  <c r="Z9" i="26"/>
  <c r="AK9" i="26"/>
  <c r="AM9" i="26" s="1"/>
  <c r="E9" i="26"/>
  <c r="Y9" i="26" s="1"/>
  <c r="Z15" i="26"/>
  <c r="AK15" i="26"/>
  <c r="AM15" i="26" s="1"/>
  <c r="E15" i="26"/>
  <c r="Y15" i="26" s="1"/>
  <c r="E11" i="26"/>
  <c r="Y11" i="26" s="1"/>
  <c r="AK11" i="26"/>
  <c r="AM11" i="26" s="1"/>
  <c r="Z11" i="26"/>
  <c r="E64" i="26"/>
  <c r="Y64" i="26" s="1"/>
  <c r="Z64" i="26"/>
  <c r="E18" i="26"/>
  <c r="Y18" i="26" s="1"/>
  <c r="Z18" i="26"/>
  <c r="AK18" i="26"/>
  <c r="AM18" i="26" s="1"/>
  <c r="Z20" i="26"/>
  <c r="E20" i="26"/>
  <c r="Y20" i="26" s="1"/>
  <c r="AK28" i="26"/>
  <c r="AM28" i="26" s="1"/>
  <c r="Y28" i="26"/>
  <c r="Z28" i="26"/>
  <c r="Y23" i="26"/>
  <c r="Z23" i="26"/>
  <c r="AK23" i="26"/>
  <c r="AM23" i="26" s="1"/>
  <c r="AB33" i="26"/>
  <c r="AH33" i="26" s="1"/>
  <c r="AK33" i="26"/>
  <c r="AM33" i="26" s="1"/>
  <c r="AB61" i="26"/>
  <c r="AH61" i="26" s="1"/>
  <c r="AK61" i="26"/>
  <c r="AM61" i="26" s="1"/>
  <c r="E69" i="26"/>
  <c r="Y69" i="26" s="1"/>
  <c r="Z69" i="26"/>
  <c r="E84" i="26"/>
  <c r="Y84" i="26" s="1"/>
  <c r="Z84" i="26"/>
  <c r="AK84" i="26"/>
  <c r="AM84" i="26" s="1"/>
  <c r="E99" i="26"/>
  <c r="Y99" i="26" s="1"/>
  <c r="Z99" i="26"/>
  <c r="E71" i="26"/>
  <c r="Y71" i="26" s="1"/>
  <c r="Z71" i="26"/>
  <c r="AK71" i="26"/>
  <c r="AM71" i="26" s="1"/>
  <c r="Z80" i="26"/>
  <c r="E80" i="26"/>
  <c r="Y80" i="26" s="1"/>
  <c r="E40" i="26"/>
  <c r="Y40" i="26" s="1"/>
  <c r="Z40" i="26"/>
  <c r="AI33" i="26"/>
  <c r="I197" i="26"/>
  <c r="F45" i="26"/>
  <c r="E34" i="26"/>
  <c r="Y34" i="26" s="1"/>
  <c r="AI37" i="26"/>
  <c r="Z54" i="26"/>
  <c r="AK54" i="26"/>
  <c r="AM54" i="26" s="1"/>
  <c r="AK63" i="26"/>
  <c r="AM63" i="26" s="1"/>
  <c r="E63" i="26"/>
  <c r="Y63" i="26" s="1"/>
  <c r="Z63" i="26"/>
  <c r="E114" i="26"/>
  <c r="Y114" i="26" s="1"/>
  <c r="AK114" i="26"/>
  <c r="AM114" i="26" s="1"/>
  <c r="Z114" i="26"/>
  <c r="AK29" i="26"/>
  <c r="AM29" i="26" s="1"/>
  <c r="E52" i="26"/>
  <c r="Y52" i="26" s="1"/>
  <c r="Z52" i="26"/>
  <c r="Z77" i="26"/>
  <c r="E77" i="26"/>
  <c r="Y77" i="26" s="1"/>
  <c r="E66" i="26"/>
  <c r="Y66" i="26" s="1"/>
  <c r="AA66" i="26"/>
  <c r="E10" i="26"/>
  <c r="Y10" i="26" s="1"/>
  <c r="Z10" i="26"/>
  <c r="AI21" i="26"/>
  <c r="E43" i="26"/>
  <c r="Y43" i="26" s="1"/>
  <c r="Z43" i="26"/>
  <c r="E31" i="26"/>
  <c r="Y31" i="26" s="1"/>
  <c r="Z31" i="26"/>
  <c r="Z62" i="26"/>
  <c r="E62" i="26"/>
  <c r="Y62" i="26" s="1"/>
  <c r="N6" i="26"/>
  <c r="AB9" i="26"/>
  <c r="AH9" i="26" s="1"/>
  <c r="AK12" i="26"/>
  <c r="AM12" i="26" s="1"/>
  <c r="AK17" i="26"/>
  <c r="AM17" i="26" s="1"/>
  <c r="K202" i="26"/>
  <c r="E55" i="26"/>
  <c r="Y55" i="26" s="1"/>
  <c r="Z55" i="26"/>
  <c r="Z107" i="26"/>
  <c r="E107" i="26"/>
  <c r="Y107" i="26" s="1"/>
  <c r="AK26" i="26"/>
  <c r="AM26" i="26" s="1"/>
  <c r="AK44" i="26"/>
  <c r="AM44" i="26" s="1"/>
  <c r="E44" i="26"/>
  <c r="Y44" i="26" s="1"/>
  <c r="Z44" i="26"/>
  <c r="E83" i="26"/>
  <c r="Y83" i="26" s="1"/>
  <c r="Z83" i="26"/>
  <c r="AK10" i="26"/>
  <c r="AM10" i="26" s="1"/>
  <c r="I202" i="26"/>
  <c r="J202" i="26"/>
  <c r="AK21" i="26"/>
  <c r="AM21" i="26" s="1"/>
  <c r="AK34" i="26"/>
  <c r="AM34" i="26" s="1"/>
  <c r="F41" i="26"/>
  <c r="AK41" i="26" s="1"/>
  <c r="AM41" i="26" s="1"/>
  <c r="E48" i="26"/>
  <c r="Y48" i="26" s="1"/>
  <c r="Z48" i="26"/>
  <c r="AK48" i="26"/>
  <c r="AM48" i="26" s="1"/>
  <c r="AK55" i="26"/>
  <c r="AM55" i="26" s="1"/>
  <c r="Z57" i="26"/>
  <c r="AK14" i="26"/>
  <c r="AM14" i="26" s="1"/>
  <c r="L202" i="26"/>
  <c r="AK19" i="26"/>
  <c r="AM19" i="26" s="1"/>
  <c r="AB28" i="26"/>
  <c r="AH28" i="26" s="1"/>
  <c r="N197" i="26"/>
  <c r="AA197" i="26" s="1"/>
  <c r="AA36" i="26"/>
  <c r="AK57" i="26"/>
  <c r="AM57" i="26" s="1"/>
  <c r="AI57" i="26"/>
  <c r="AB57" i="26"/>
  <c r="AH57" i="26" s="1"/>
  <c r="AK69" i="26"/>
  <c r="AM69" i="26" s="1"/>
  <c r="E59" i="26"/>
  <c r="Y59" i="26" s="1"/>
  <c r="Z59" i="26"/>
  <c r="F22" i="26"/>
  <c r="AK24" i="26"/>
  <c r="AM24" i="26" s="1"/>
  <c r="AB25" i="26"/>
  <c r="AH25" i="26" s="1"/>
  <c r="AK27" i="26"/>
  <c r="AM27" i="26" s="1"/>
  <c r="Z29" i="26"/>
  <c r="AK31" i="26"/>
  <c r="AM31" i="26" s="1"/>
  <c r="E50" i="26"/>
  <c r="Y50" i="26" s="1"/>
  <c r="E51" i="26"/>
  <c r="Y51" i="26" s="1"/>
  <c r="Z51" i="26"/>
  <c r="AK51" i="26"/>
  <c r="AM51" i="26" s="1"/>
  <c r="E26" i="26"/>
  <c r="Y26" i="26" s="1"/>
  <c r="E60" i="26"/>
  <c r="Y60" i="26" s="1"/>
  <c r="Z60" i="26"/>
  <c r="E73" i="26"/>
  <c r="Y73" i="26" s="1"/>
  <c r="Z73" i="26"/>
  <c r="AB41" i="26"/>
  <c r="AH41" i="26" s="1"/>
  <c r="AK16" i="26"/>
  <c r="AM16" i="26" s="1"/>
  <c r="N202" i="26"/>
  <c r="AA202" i="26" s="1"/>
  <c r="AI20" i="26"/>
  <c r="AK20" i="26"/>
  <c r="AM20" i="26" s="1"/>
  <c r="AB26" i="26"/>
  <c r="AH26" i="26" s="1"/>
  <c r="F42" i="26"/>
  <c r="Z50" i="26"/>
  <c r="AK50" i="26"/>
  <c r="AM50" i="26" s="1"/>
  <c r="Z53" i="26"/>
  <c r="F56" i="26"/>
  <c r="F65" i="26"/>
  <c r="E67" i="26"/>
  <c r="Y67" i="26" s="1"/>
  <c r="Z67" i="26"/>
  <c r="AK67" i="26"/>
  <c r="AM67" i="26" s="1"/>
  <c r="E92" i="26"/>
  <c r="Y92" i="26" s="1"/>
  <c r="Z92" i="26"/>
  <c r="Z81" i="26"/>
  <c r="E81" i="26"/>
  <c r="Y81" i="26" s="1"/>
  <c r="AK81" i="26"/>
  <c r="AM81" i="26" s="1"/>
  <c r="I6" i="26"/>
  <c r="E7" i="26"/>
  <c r="Y7" i="26" s="1"/>
  <c r="AK8" i="26"/>
  <c r="AM8" i="26" s="1"/>
  <c r="AK47" i="26"/>
  <c r="AM47" i="26" s="1"/>
  <c r="E47" i="26"/>
  <c r="Y47" i="26" s="1"/>
  <c r="Z47" i="26"/>
  <c r="E61" i="26"/>
  <c r="Y61" i="26" s="1"/>
  <c r="Z61" i="26"/>
  <c r="E14" i="26"/>
  <c r="Y14" i="26" s="1"/>
  <c r="Z14" i="26"/>
  <c r="J6" i="26"/>
  <c r="Z17" i="26"/>
  <c r="Z21" i="26"/>
  <c r="AC193" i="26"/>
  <c r="AB45" i="26"/>
  <c r="AH45" i="26" s="1"/>
  <c r="F58" i="26"/>
  <c r="E95" i="26"/>
  <c r="Y95" i="26" s="1"/>
  <c r="Z95" i="26"/>
  <c r="Z46" i="26"/>
  <c r="E46" i="26"/>
  <c r="Y46" i="26" s="1"/>
  <c r="AK46" i="26"/>
  <c r="AM46" i="26" s="1"/>
  <c r="AC6" i="26"/>
  <c r="F25" i="26"/>
  <c r="AK25" i="26" s="1"/>
  <c r="AM25" i="26" s="1"/>
  <c r="E8" i="26"/>
  <c r="Y8" i="26" s="1"/>
  <c r="AB8" i="26"/>
  <c r="AH8" i="26" s="1"/>
  <c r="AB10" i="26"/>
  <c r="AH10" i="26" s="1"/>
  <c r="AI25" i="26"/>
  <c r="AA30" i="26"/>
  <c r="Z33" i="26"/>
  <c r="F36" i="26"/>
  <c r="F68" i="26"/>
  <c r="AK68" i="26" s="1"/>
  <c r="AM68" i="26" s="1"/>
  <c r="E70" i="26"/>
  <c r="Y70" i="26" s="1"/>
  <c r="Z70" i="26"/>
  <c r="AJ185" i="26"/>
  <c r="Z89" i="26"/>
  <c r="E89" i="26"/>
  <c r="Y89" i="26" s="1"/>
  <c r="E106" i="26"/>
  <c r="Y106" i="26" s="1"/>
  <c r="AK106" i="26"/>
  <c r="AM106" i="26" s="1"/>
  <c r="Z106" i="26"/>
  <c r="E108" i="26"/>
  <c r="Y108" i="26" s="1"/>
  <c r="Z108" i="26"/>
  <c r="AK108" i="26"/>
  <c r="AM108" i="26" s="1"/>
  <c r="AJ110" i="26"/>
  <c r="AB110" i="26"/>
  <c r="AH110" i="26" s="1"/>
  <c r="E126" i="26"/>
  <c r="Y126" i="26" s="1"/>
  <c r="Z126" i="26"/>
  <c r="H193" i="26"/>
  <c r="AD193" i="26"/>
  <c r="AJ193" i="26" s="1"/>
  <c r="K192" i="26"/>
  <c r="F185" i="26"/>
  <c r="AJ91" i="26"/>
  <c r="E130" i="26"/>
  <c r="Y130" i="26" s="1"/>
  <c r="Z130" i="26"/>
  <c r="H202" i="26"/>
  <c r="AD202" i="26"/>
  <c r="AJ202" i="26" s="1"/>
  <c r="K197" i="26"/>
  <c r="I193" i="26"/>
  <c r="L192" i="26"/>
  <c r="AK52" i="26"/>
  <c r="AM52" i="26" s="1"/>
  <c r="AA198" i="26"/>
  <c r="AK65" i="26"/>
  <c r="AM65" i="26" s="1"/>
  <c r="Z72" i="26"/>
  <c r="F78" i="26"/>
  <c r="F85" i="26"/>
  <c r="Z86" i="26"/>
  <c r="AJ90" i="26"/>
  <c r="AK92" i="26"/>
  <c r="AM92" i="26" s="1"/>
  <c r="AI92" i="26"/>
  <c r="AB92" i="26"/>
  <c r="AH92" i="26" s="1"/>
  <c r="AK111" i="26"/>
  <c r="AM111" i="26" s="1"/>
  <c r="E111" i="26"/>
  <c r="Y111" i="26" s="1"/>
  <c r="Z111" i="26"/>
  <c r="Z139" i="26"/>
  <c r="E139" i="26"/>
  <c r="Y139" i="26" s="1"/>
  <c r="AB66" i="26"/>
  <c r="AH66" i="26" s="1"/>
  <c r="AJ70" i="26"/>
  <c r="E72" i="26"/>
  <c r="Y72" i="26" s="1"/>
  <c r="AJ73" i="26"/>
  <c r="AA86" i="26"/>
  <c r="F90" i="26"/>
  <c r="E97" i="26"/>
  <c r="Y97" i="26" s="1"/>
  <c r="F100" i="26"/>
  <c r="AI115" i="26"/>
  <c r="AK115" i="26"/>
  <c r="AM115" i="26" s="1"/>
  <c r="AB115" i="26"/>
  <c r="AH115" i="26" s="1"/>
  <c r="E136" i="26"/>
  <c r="Y136" i="26" s="1"/>
  <c r="Z136" i="26"/>
  <c r="AK136" i="26"/>
  <c r="AM136" i="26" s="1"/>
  <c r="K193" i="26"/>
  <c r="N192" i="26"/>
  <c r="AA192" i="26" s="1"/>
  <c r="AK70" i="26"/>
  <c r="AM70" i="26" s="1"/>
  <c r="E74" i="26"/>
  <c r="Y74" i="26" s="1"/>
  <c r="Z74" i="26"/>
  <c r="Z93" i="26"/>
  <c r="E93" i="26"/>
  <c r="Y93" i="26" s="1"/>
  <c r="E112" i="26"/>
  <c r="Y112" i="26" s="1"/>
  <c r="Z112" i="26"/>
  <c r="AK112" i="26"/>
  <c r="AM112" i="26" s="1"/>
  <c r="AJ114" i="26"/>
  <c r="AB114" i="26"/>
  <c r="AH114" i="26" s="1"/>
  <c r="E134" i="26"/>
  <c r="Y134" i="26" s="1"/>
  <c r="Z134" i="26"/>
  <c r="AK134" i="26"/>
  <c r="AM134" i="26" s="1"/>
  <c r="L193" i="26"/>
  <c r="AB53" i="26"/>
  <c r="AH53" i="26" s="1"/>
  <c r="AA56" i="26"/>
  <c r="AK64" i="26"/>
  <c r="AM64" i="26" s="1"/>
  <c r="AB69" i="26"/>
  <c r="AH69" i="26" s="1"/>
  <c r="F82" i="26"/>
  <c r="AJ86" i="26"/>
  <c r="AB86" i="26"/>
  <c r="AH86" i="26" s="1"/>
  <c r="AI87" i="26"/>
  <c r="AB87" i="26"/>
  <c r="AH87" i="26" s="1"/>
  <c r="F96" i="26"/>
  <c r="F101" i="26"/>
  <c r="AC188" i="26"/>
  <c r="AI103" i="26"/>
  <c r="AB103" i="26"/>
  <c r="AH103" i="26" s="1"/>
  <c r="Z117" i="26"/>
  <c r="AK117" i="26"/>
  <c r="AM117" i="26" s="1"/>
  <c r="E117" i="26"/>
  <c r="Y117" i="26" s="1"/>
  <c r="AI126" i="26"/>
  <c r="AK126" i="26"/>
  <c r="AM126" i="26" s="1"/>
  <c r="AB126" i="26"/>
  <c r="AH126" i="26" s="1"/>
  <c r="AK76" i="26"/>
  <c r="AM76" i="26" s="1"/>
  <c r="Z109" i="26"/>
  <c r="E109" i="26"/>
  <c r="Y109" i="26" s="1"/>
  <c r="AK109" i="26"/>
  <c r="AM109" i="26" s="1"/>
  <c r="Z113" i="26"/>
  <c r="AK113" i="26"/>
  <c r="AM113" i="26" s="1"/>
  <c r="E113" i="26"/>
  <c r="Y113" i="26" s="1"/>
  <c r="E115" i="26"/>
  <c r="Y115" i="26" s="1"/>
  <c r="Z115" i="26"/>
  <c r="AB123" i="26"/>
  <c r="AH123" i="26" s="1"/>
  <c r="AJ123" i="26"/>
  <c r="M202" i="26"/>
  <c r="F30" i="26"/>
  <c r="AI191" i="26"/>
  <c r="AB191" i="26"/>
  <c r="AH191" i="26" s="1"/>
  <c r="N193" i="26"/>
  <c r="AA193" i="26" s="1"/>
  <c r="AA49" i="26"/>
  <c r="AI56" i="26"/>
  <c r="AI66" i="26"/>
  <c r="AK74" i="26"/>
  <c r="AM74" i="26" s="1"/>
  <c r="AK93" i="26"/>
  <c r="AM93" i="26" s="1"/>
  <c r="AK97" i="26"/>
  <c r="AM97" i="26" s="1"/>
  <c r="F102" i="26"/>
  <c r="F191" i="26"/>
  <c r="AK191" i="26" s="1"/>
  <c r="AM191" i="26" s="1"/>
  <c r="F49" i="26"/>
  <c r="AB49" i="26"/>
  <c r="AH49" i="26" s="1"/>
  <c r="AJ198" i="26"/>
  <c r="AK60" i="26"/>
  <c r="AM60" i="26" s="1"/>
  <c r="N185" i="26"/>
  <c r="AA70" i="26"/>
  <c r="AB77" i="26"/>
  <c r="AH77" i="26" s="1"/>
  <c r="AK77" i="26"/>
  <c r="AM77" i="26" s="1"/>
  <c r="K190" i="26"/>
  <c r="F79" i="26"/>
  <c r="AK80" i="26"/>
  <c r="AM80" i="26" s="1"/>
  <c r="AI80" i="26"/>
  <c r="AI83" i="26"/>
  <c r="AK83" i="26"/>
  <c r="AM83" i="26" s="1"/>
  <c r="AB83" i="26"/>
  <c r="AH83" i="26" s="1"/>
  <c r="F87" i="26"/>
  <c r="AK87" i="26" s="1"/>
  <c r="AM87" i="26" s="1"/>
  <c r="F188" i="26"/>
  <c r="F103" i="26"/>
  <c r="AK103" i="26" s="1"/>
  <c r="AM103" i="26" s="1"/>
  <c r="F104" i="26"/>
  <c r="E120" i="26"/>
  <c r="Y120" i="26" s="1"/>
  <c r="Z120" i="26"/>
  <c r="AI192" i="26"/>
  <c r="AB68" i="26"/>
  <c r="AH68" i="26" s="1"/>
  <c r="F75" i="26"/>
  <c r="AB81" i="26"/>
  <c r="AH81" i="26" s="1"/>
  <c r="Z105" i="26"/>
  <c r="E105" i="26"/>
  <c r="Y105" i="26" s="1"/>
  <c r="AK105" i="26"/>
  <c r="AM105" i="26" s="1"/>
  <c r="AI107" i="26"/>
  <c r="AK107" i="26"/>
  <c r="AM107" i="26" s="1"/>
  <c r="AB107" i="26"/>
  <c r="AH107" i="26" s="1"/>
  <c r="E110" i="26"/>
  <c r="Y110" i="26" s="1"/>
  <c r="AK110" i="26"/>
  <c r="AM110" i="26" s="1"/>
  <c r="Z110" i="26"/>
  <c r="E118" i="26"/>
  <c r="Y118" i="26" s="1"/>
  <c r="Z118" i="26"/>
  <c r="AI30" i="26"/>
  <c r="AC197" i="26"/>
  <c r="AI36" i="26"/>
  <c r="AA186" i="26"/>
  <c r="AA45" i="26"/>
  <c r="H192" i="26"/>
  <c r="AD192" i="26"/>
  <c r="AJ192" i="26" s="1"/>
  <c r="AB70" i="26"/>
  <c r="AH70" i="26" s="1"/>
  <c r="M190" i="26"/>
  <c r="F88" i="26"/>
  <c r="N187" i="26"/>
  <c r="AA187" i="26" s="1"/>
  <c r="AA91" i="26"/>
  <c r="E94" i="26"/>
  <c r="Y94" i="26" s="1"/>
  <c r="AK94" i="26"/>
  <c r="AM94" i="26" s="1"/>
  <c r="F98" i="26"/>
  <c r="J196" i="26"/>
  <c r="F121" i="26"/>
  <c r="AJ30" i="26"/>
  <c r="H197" i="26"/>
  <c r="AD197" i="26"/>
  <c r="AJ197" i="26" s="1"/>
  <c r="AK40" i="26"/>
  <c r="AM40" i="26" s="1"/>
  <c r="I192" i="26"/>
  <c r="AK56" i="26"/>
  <c r="AM56" i="26" s="1"/>
  <c r="AB185" i="26"/>
  <c r="AI185" i="26"/>
  <c r="AK73" i="26"/>
  <c r="AM73" i="26" s="1"/>
  <c r="AI77" i="26"/>
  <c r="N190" i="26"/>
  <c r="AA190" i="26" s="1"/>
  <c r="AI81" i="26"/>
  <c r="AK89" i="26"/>
  <c r="AM89" i="26" s="1"/>
  <c r="AI89" i="26"/>
  <c r="AB89" i="26"/>
  <c r="AH89" i="26" s="1"/>
  <c r="AB91" i="26"/>
  <c r="AH91" i="26" s="1"/>
  <c r="AI95" i="26"/>
  <c r="AK95" i="26"/>
  <c r="AM95" i="26" s="1"/>
  <c r="E119" i="26"/>
  <c r="Y119" i="26" s="1"/>
  <c r="AK119" i="26"/>
  <c r="AM119" i="26" s="1"/>
  <c r="Z119" i="26"/>
  <c r="Z127" i="26"/>
  <c r="E127" i="26"/>
  <c r="Y127" i="26" s="1"/>
  <c r="E149" i="26"/>
  <c r="Y149" i="26" s="1"/>
  <c r="Z149" i="26"/>
  <c r="AK154" i="26"/>
  <c r="AM154" i="26" s="1"/>
  <c r="E154" i="26"/>
  <c r="Y154" i="26" s="1"/>
  <c r="Z154" i="26"/>
  <c r="AK157" i="26"/>
  <c r="AM157" i="26" s="1"/>
  <c r="E157" i="26"/>
  <c r="Y157" i="26" s="1"/>
  <c r="Z157" i="26"/>
  <c r="E169" i="26"/>
  <c r="Y169" i="26" s="1"/>
  <c r="Z169" i="26"/>
  <c r="AK169" i="26"/>
  <c r="AM169" i="26" s="1"/>
  <c r="AK173" i="26"/>
  <c r="AM173" i="26" s="1"/>
  <c r="E173" i="26"/>
  <c r="Y173" i="26" s="1"/>
  <c r="Z173" i="26"/>
  <c r="Z175" i="26"/>
  <c r="E175" i="26"/>
  <c r="Y175" i="26" s="1"/>
  <c r="N194" i="26"/>
  <c r="AA194" i="26" s="1"/>
  <c r="AA116" i="26"/>
  <c r="Z143" i="26"/>
  <c r="E143" i="26"/>
  <c r="Y143" i="26" s="1"/>
  <c r="AK143" i="26"/>
  <c r="AM143" i="26" s="1"/>
  <c r="E152" i="26"/>
  <c r="Y152" i="26" s="1"/>
  <c r="Z152" i="26"/>
  <c r="AK152" i="26"/>
  <c r="AM152" i="26" s="1"/>
  <c r="Z159" i="26"/>
  <c r="E159" i="26"/>
  <c r="Y159" i="26" s="1"/>
  <c r="AK165" i="26"/>
  <c r="AM165" i="26" s="1"/>
  <c r="E165" i="26"/>
  <c r="Y165" i="26" s="1"/>
  <c r="Z165" i="26"/>
  <c r="Z148" i="26"/>
  <c r="AK148" i="26"/>
  <c r="AM148" i="26" s="1"/>
  <c r="E148" i="26"/>
  <c r="Y148" i="26" s="1"/>
  <c r="Z167" i="26"/>
  <c r="E167" i="26"/>
  <c r="Y167" i="26" s="1"/>
  <c r="E180" i="26"/>
  <c r="Y180" i="26" s="1"/>
  <c r="Z180" i="26"/>
  <c r="AK180" i="26"/>
  <c r="AM180" i="26" s="1"/>
  <c r="E183" i="26"/>
  <c r="Y183" i="26" s="1"/>
  <c r="Z183" i="26"/>
  <c r="AB98" i="26"/>
  <c r="AH98" i="26" s="1"/>
  <c r="I189" i="26"/>
  <c r="AC194" i="26"/>
  <c r="AB116" i="26"/>
  <c r="AH116" i="26" s="1"/>
  <c r="F122" i="26"/>
  <c r="AK122" i="26" s="1"/>
  <c r="AM122" i="26" s="1"/>
  <c r="AJ128" i="26"/>
  <c r="AB128" i="26"/>
  <c r="AH128" i="26" s="1"/>
  <c r="E138" i="26"/>
  <c r="Y138" i="26" s="1"/>
  <c r="Z138" i="26"/>
  <c r="E140" i="26"/>
  <c r="Y140" i="26" s="1"/>
  <c r="Z140" i="26"/>
  <c r="AK140" i="26"/>
  <c r="AM140" i="26" s="1"/>
  <c r="E146" i="26"/>
  <c r="Y146" i="26" s="1"/>
  <c r="Z146" i="26"/>
  <c r="E150" i="26"/>
  <c r="Y150" i="26" s="1"/>
  <c r="Z150" i="26"/>
  <c r="AK150" i="26"/>
  <c r="AM150" i="26" s="1"/>
  <c r="E153" i="26"/>
  <c r="Y153" i="26" s="1"/>
  <c r="Z153" i="26"/>
  <c r="AK153" i="26"/>
  <c r="AM153" i="26" s="1"/>
  <c r="AC190" i="26"/>
  <c r="AI79" i="26"/>
  <c r="AK99" i="26"/>
  <c r="AM99" i="26" s="1"/>
  <c r="J189" i="26"/>
  <c r="AK127" i="26"/>
  <c r="AM127" i="26" s="1"/>
  <c r="E137" i="26"/>
  <c r="Y137" i="26" s="1"/>
  <c r="Z137" i="26"/>
  <c r="AC202" i="26"/>
  <c r="J197" i="26"/>
  <c r="M193" i="26"/>
  <c r="M192" i="26"/>
  <c r="H190" i="26"/>
  <c r="AD190" i="26"/>
  <c r="AJ190" i="26" s="1"/>
  <c r="AB106" i="26"/>
  <c r="AH106" i="26" s="1"/>
  <c r="AB108" i="26"/>
  <c r="AH108" i="26" s="1"/>
  <c r="K189" i="26"/>
  <c r="AB120" i="26"/>
  <c r="AH120" i="26" s="1"/>
  <c r="AK120" i="26"/>
  <c r="AM120" i="26" s="1"/>
  <c r="F123" i="26"/>
  <c r="E129" i="26"/>
  <c r="Y129" i="26" s="1"/>
  <c r="AK131" i="26"/>
  <c r="AM131" i="26" s="1"/>
  <c r="AI131" i="26"/>
  <c r="AB131" i="26"/>
  <c r="AH131" i="26" s="1"/>
  <c r="Z145" i="26"/>
  <c r="AK145" i="26"/>
  <c r="AM145" i="26" s="1"/>
  <c r="E145" i="26"/>
  <c r="Y145" i="26" s="1"/>
  <c r="AK175" i="26"/>
  <c r="AM175" i="26" s="1"/>
  <c r="F91" i="26"/>
  <c r="L189" i="26"/>
  <c r="F116" i="26"/>
  <c r="AK116" i="26" s="1"/>
  <c r="AM116" i="26" s="1"/>
  <c r="AI116" i="26"/>
  <c r="AK128" i="26"/>
  <c r="AM128" i="26" s="1"/>
  <c r="E128" i="26"/>
  <c r="Y128" i="26" s="1"/>
  <c r="Z128" i="26"/>
  <c r="AK159" i="26"/>
  <c r="AM159" i="26" s="1"/>
  <c r="F187" i="26"/>
  <c r="AI91" i="26"/>
  <c r="M189" i="26"/>
  <c r="AI125" i="26"/>
  <c r="AB125" i="26"/>
  <c r="AH125" i="26" s="1"/>
  <c r="AB133" i="26"/>
  <c r="AH133" i="26" s="1"/>
  <c r="AJ133" i="26"/>
  <c r="AK167" i="26"/>
  <c r="AM167" i="26" s="1"/>
  <c r="Z131" i="26"/>
  <c r="E131" i="26"/>
  <c r="Y131" i="26" s="1"/>
  <c r="N195" i="26"/>
  <c r="AA195" i="26" s="1"/>
  <c r="AA141" i="26"/>
  <c r="L190" i="26"/>
  <c r="N199" i="26"/>
  <c r="AA199" i="26" s="1"/>
  <c r="AA144" i="26"/>
  <c r="E158" i="26"/>
  <c r="Y158" i="26" s="1"/>
  <c r="Z158" i="26"/>
  <c r="Z160" i="26"/>
  <c r="AK160" i="26"/>
  <c r="AM160" i="26" s="1"/>
  <c r="E160" i="26"/>
  <c r="Y160" i="26" s="1"/>
  <c r="E174" i="26"/>
  <c r="Y174" i="26" s="1"/>
  <c r="Z174" i="26"/>
  <c r="F124" i="26"/>
  <c r="F125" i="26"/>
  <c r="AK125" i="26" s="1"/>
  <c r="AM125" i="26" s="1"/>
  <c r="AB136" i="26"/>
  <c r="AH136" i="26" s="1"/>
  <c r="AJ136" i="26"/>
  <c r="AB139" i="26"/>
  <c r="AH139" i="26" s="1"/>
  <c r="AK146" i="26"/>
  <c r="AM146" i="26" s="1"/>
  <c r="Z155" i="26"/>
  <c r="E155" i="26"/>
  <c r="Y155" i="26" s="1"/>
  <c r="Z156" i="26"/>
  <c r="E156" i="26"/>
  <c r="Y156" i="26" s="1"/>
  <c r="AK156" i="26"/>
  <c r="AM156" i="26" s="1"/>
  <c r="E166" i="26"/>
  <c r="Y166" i="26" s="1"/>
  <c r="Z166" i="26"/>
  <c r="Z168" i="26"/>
  <c r="AK168" i="26"/>
  <c r="AM168" i="26" s="1"/>
  <c r="E168" i="26"/>
  <c r="Y168" i="26" s="1"/>
  <c r="Z176" i="26"/>
  <c r="AK176" i="26"/>
  <c r="AM176" i="26" s="1"/>
  <c r="E176" i="26"/>
  <c r="Y176" i="26" s="1"/>
  <c r="L194" i="26"/>
  <c r="AK118" i="26"/>
  <c r="AM118" i="26" s="1"/>
  <c r="Z132" i="26"/>
  <c r="AK132" i="26"/>
  <c r="AM132" i="26" s="1"/>
  <c r="E133" i="26"/>
  <c r="Y133" i="26" s="1"/>
  <c r="Z133" i="26"/>
  <c r="F135" i="26"/>
  <c r="E142" i="26"/>
  <c r="Y142" i="26" s="1"/>
  <c r="Z142" i="26"/>
  <c r="AK142" i="26"/>
  <c r="AM142" i="26" s="1"/>
  <c r="Z151" i="26"/>
  <c r="AK151" i="26"/>
  <c r="AM151" i="26" s="1"/>
  <c r="E151" i="26"/>
  <c r="Y151" i="26" s="1"/>
  <c r="E161" i="26"/>
  <c r="Y161" i="26" s="1"/>
  <c r="Z161" i="26"/>
  <c r="AK161" i="26"/>
  <c r="AM161" i="26" s="1"/>
  <c r="Z164" i="26"/>
  <c r="E164" i="26"/>
  <c r="Y164" i="26" s="1"/>
  <c r="AK164" i="26"/>
  <c r="AM164" i="26" s="1"/>
  <c r="E177" i="26"/>
  <c r="Y177" i="26" s="1"/>
  <c r="Z177" i="26"/>
  <c r="AK177" i="26"/>
  <c r="AM177" i="26" s="1"/>
  <c r="E178" i="26"/>
  <c r="Y178" i="26" s="1"/>
  <c r="Z178" i="26"/>
  <c r="AI130" i="26"/>
  <c r="AI146" i="26"/>
  <c r="L200" i="26"/>
  <c r="AJ161" i="26"/>
  <c r="AJ169" i="26"/>
  <c r="L201" i="26"/>
  <c r="N189" i="26"/>
  <c r="AA189" i="26" s="1"/>
  <c r="K194" i="26"/>
  <c r="N196" i="26"/>
  <c r="AA196" i="26" s="1"/>
  <c r="AI139" i="26"/>
  <c r="AJ146" i="26"/>
  <c r="AI155" i="26"/>
  <c r="M200" i="26"/>
  <c r="M201" i="26"/>
  <c r="AB118" i="26"/>
  <c r="AH118" i="26" s="1"/>
  <c r="AB122" i="26"/>
  <c r="AH122" i="26" s="1"/>
  <c r="AK130" i="26"/>
  <c r="AM130" i="26" s="1"/>
  <c r="AK133" i="26"/>
  <c r="AM133" i="26" s="1"/>
  <c r="AB138" i="26"/>
  <c r="AH138" i="26" s="1"/>
  <c r="AK149" i="26"/>
  <c r="AM149" i="26" s="1"/>
  <c r="AJ152" i="26"/>
  <c r="AB154" i="26"/>
  <c r="AH154" i="26" s="1"/>
  <c r="N200" i="26"/>
  <c r="AA200" i="26" s="1"/>
  <c r="AB157" i="26"/>
  <c r="AH157" i="26" s="1"/>
  <c r="Z162" i="26"/>
  <c r="AI163" i="26"/>
  <c r="AB165" i="26"/>
  <c r="AH165" i="26" s="1"/>
  <c r="Z170" i="26"/>
  <c r="AI171" i="26"/>
  <c r="AB173" i="26"/>
  <c r="AH173" i="26" s="1"/>
  <c r="AI179" i="26"/>
  <c r="J190" i="26"/>
  <c r="M194" i="26"/>
  <c r="AK139" i="26"/>
  <c r="AM139" i="26" s="1"/>
  <c r="F141" i="26"/>
  <c r="F144" i="26"/>
  <c r="AB144" i="26"/>
  <c r="AH144" i="26" s="1"/>
  <c r="E147" i="26"/>
  <c r="Y147" i="26" s="1"/>
  <c r="AB147" i="26"/>
  <c r="AH147" i="26" s="1"/>
  <c r="AK155" i="26"/>
  <c r="AM155" i="26" s="1"/>
  <c r="AK158" i="26"/>
  <c r="AM158" i="26" s="1"/>
  <c r="AK166" i="26"/>
  <c r="AM166" i="26" s="1"/>
  <c r="AK174" i="26"/>
  <c r="AM174" i="26" s="1"/>
  <c r="AK181" i="26"/>
  <c r="AM181" i="26" s="1"/>
  <c r="AI141" i="26"/>
  <c r="AC195" i="26"/>
  <c r="AI199" i="26"/>
  <c r="AB199" i="26"/>
  <c r="AH199" i="26" s="1"/>
  <c r="AK163" i="26"/>
  <c r="AM163" i="26" s="1"/>
  <c r="AK171" i="26"/>
  <c r="AM171" i="26" s="1"/>
  <c r="AB178" i="26"/>
  <c r="AH178" i="26" s="1"/>
  <c r="AK179" i="26"/>
  <c r="AM179" i="26" s="1"/>
  <c r="Z182" i="26"/>
  <c r="E182" i="26"/>
  <c r="Y182" i="26" s="1"/>
  <c r="AC189" i="26"/>
  <c r="AI196" i="26"/>
  <c r="I195" i="26"/>
  <c r="I199" i="26"/>
  <c r="F172" i="26"/>
  <c r="AC201" i="26"/>
  <c r="H189" i="26"/>
  <c r="AJ189" i="26"/>
  <c r="H196" i="26"/>
  <c r="AD196" i="26"/>
  <c r="AJ196" i="26" s="1"/>
  <c r="J195" i="26"/>
  <c r="AJ141" i="26"/>
  <c r="J199" i="26"/>
  <c r="AI147" i="26"/>
  <c r="AD200" i="26"/>
  <c r="AJ200" i="26" s="1"/>
  <c r="AD201" i="26"/>
  <c r="AJ201" i="26" s="1"/>
  <c r="K195" i="26"/>
  <c r="K199" i="26"/>
  <c r="AJ144" i="26"/>
  <c r="H200" i="26"/>
  <c r="AI159" i="26"/>
  <c r="AI167" i="26"/>
  <c r="H201" i="26"/>
  <c r="L195" i="26"/>
  <c r="AB149" i="26"/>
  <c r="AH149" i="26" s="1"/>
  <c r="I200" i="26"/>
  <c r="AK162" i="26"/>
  <c r="AM162" i="26" s="1"/>
  <c r="AK170" i="26"/>
  <c r="AM170" i="26" s="1"/>
  <c r="AK178" i="26"/>
  <c r="AM178" i="26" s="1"/>
  <c r="Z181" i="26"/>
  <c r="AK183" i="26"/>
  <c r="AM183" i="26" s="1"/>
  <c r="AI183" i="26"/>
  <c r="AB196" i="26"/>
  <c r="AH196" i="26" s="1"/>
  <c r="H194" i="26"/>
  <c r="AD194" i="26"/>
  <c r="AJ194" i="26" s="1"/>
  <c r="K196" i="26"/>
  <c r="AB158" i="26"/>
  <c r="AH158" i="26" s="1"/>
  <c r="E163" i="26"/>
  <c r="Y163" i="26" s="1"/>
  <c r="AB166" i="26"/>
  <c r="AH166" i="26" s="1"/>
  <c r="E171" i="26"/>
  <c r="Y171" i="26" s="1"/>
  <c r="J201" i="26"/>
  <c r="AB174" i="26"/>
  <c r="AH174" i="26" s="1"/>
  <c r="E179" i="26"/>
  <c r="Y179" i="26" s="1"/>
  <c r="AC200" i="26"/>
  <c r="E213" i="27" l="1"/>
  <c r="J213" i="27"/>
  <c r="G15" i="29"/>
  <c r="AK185" i="26"/>
  <c r="AM185" i="26" s="1"/>
  <c r="E185" i="26"/>
  <c r="K209" i="26"/>
  <c r="K210" i="26" s="1"/>
  <c r="I209" i="26"/>
  <c r="F199" i="26"/>
  <c r="AG186" i="28"/>
  <c r="G2557" i="29"/>
  <c r="H2557" i="29" s="1"/>
  <c r="I2557" i="29" s="1"/>
  <c r="G1737" i="29"/>
  <c r="H1737" i="29" s="1"/>
  <c r="I1737" i="29" s="1"/>
  <c r="H1743" i="29"/>
  <c r="I1743" i="29" s="1"/>
  <c r="P1009" i="29"/>
  <c r="Q1009" i="29" s="1"/>
  <c r="R1009" i="29" s="1"/>
  <c r="Q1015" i="29"/>
  <c r="R1015" i="29" s="1"/>
  <c r="Q921" i="29"/>
  <c r="R921" i="29" s="1"/>
  <c r="P917" i="29"/>
  <c r="Q917" i="29" s="1"/>
  <c r="R917" i="29" s="1"/>
  <c r="P916" i="29"/>
  <c r="Q916" i="29" s="1"/>
  <c r="R916" i="29" s="1"/>
  <c r="P1735" i="29"/>
  <c r="Q1735" i="29" s="1"/>
  <c r="R1735" i="29" s="1"/>
  <c r="P1736" i="29"/>
  <c r="Q1736" i="29" s="1"/>
  <c r="R1736" i="29" s="1"/>
  <c r="Q1740" i="29"/>
  <c r="R1740" i="29" s="1"/>
  <c r="P2101" i="29"/>
  <c r="Q2101" i="29" s="1"/>
  <c r="R2101" i="29" s="1"/>
  <c r="Q2107" i="29"/>
  <c r="R2107" i="29" s="1"/>
  <c r="Q2380" i="29"/>
  <c r="R2380" i="29" s="1"/>
  <c r="P2374" i="29"/>
  <c r="Q2374" i="29" s="1"/>
  <c r="R2374" i="29" s="1"/>
  <c r="P372" i="29"/>
  <c r="Q372" i="29" s="1"/>
  <c r="R372" i="29" s="1"/>
  <c r="Q378" i="29"/>
  <c r="R378" i="29" s="1"/>
  <c r="Q469" i="29"/>
  <c r="R469" i="29" s="1"/>
  <c r="P463" i="29"/>
  <c r="Q463" i="29" s="1"/>
  <c r="R463" i="29" s="1"/>
  <c r="Q1197" i="29"/>
  <c r="R1197" i="29" s="1"/>
  <c r="P1191" i="29"/>
  <c r="Q1191" i="29" s="1"/>
  <c r="R1191" i="29" s="1"/>
  <c r="P1554" i="29"/>
  <c r="Q1554" i="29" s="1"/>
  <c r="R1554" i="29" s="1"/>
  <c r="P1553" i="29"/>
  <c r="Q1553" i="29" s="1"/>
  <c r="R1553" i="29" s="1"/>
  <c r="Q1558" i="29"/>
  <c r="R1558" i="29" s="1"/>
  <c r="G14" i="29"/>
  <c r="G552" i="29"/>
  <c r="H552" i="29" s="1"/>
  <c r="I552" i="29" s="1"/>
  <c r="H557" i="29"/>
  <c r="I557" i="29" s="1"/>
  <c r="G553" i="29"/>
  <c r="H553" i="29" s="1"/>
  <c r="I553" i="29" s="1"/>
  <c r="H2013" i="29"/>
  <c r="I2013" i="29" s="1"/>
  <c r="G2009" i="29"/>
  <c r="H2009" i="29" s="1"/>
  <c r="I2009" i="29" s="1"/>
  <c r="G2008" i="29"/>
  <c r="H2008" i="29" s="1"/>
  <c r="I2008" i="29" s="1"/>
  <c r="G26" i="29"/>
  <c r="H26" i="29" s="1"/>
  <c r="I26" i="29" s="1"/>
  <c r="H1025" i="29"/>
  <c r="I1025" i="29" s="1"/>
  <c r="G1010" i="29"/>
  <c r="H1010" i="29" s="1"/>
  <c r="I1010" i="29" s="1"/>
  <c r="H2286" i="29"/>
  <c r="I2286" i="29" s="1"/>
  <c r="G2282" i="29"/>
  <c r="H2282" i="29" s="1"/>
  <c r="I2282" i="29" s="1"/>
  <c r="G2281" i="29"/>
  <c r="H2281" i="29" s="1"/>
  <c r="I2281" i="29" s="1"/>
  <c r="P279" i="29"/>
  <c r="Q279" i="29" s="1"/>
  <c r="R279" i="29" s="1"/>
  <c r="G1920" i="29"/>
  <c r="H1920" i="29" s="1"/>
  <c r="I1920" i="29" s="1"/>
  <c r="P373" i="29"/>
  <c r="Q373" i="29" s="1"/>
  <c r="R373" i="29" s="1"/>
  <c r="G21" i="29"/>
  <c r="H21" i="29" s="1"/>
  <c r="I21" i="29" s="1"/>
  <c r="P2010" i="29"/>
  <c r="Q2010" i="29" s="1"/>
  <c r="R2010" i="29" s="1"/>
  <c r="Q2016" i="29"/>
  <c r="R2016" i="29" s="1"/>
  <c r="G23" i="29"/>
  <c r="H23" i="29" s="1"/>
  <c r="I23" i="29" s="1"/>
  <c r="P98" i="29"/>
  <c r="Q98" i="29" s="1"/>
  <c r="R98" i="29" s="1"/>
  <c r="P97" i="29"/>
  <c r="Q97" i="29" s="1"/>
  <c r="R97" i="29" s="1"/>
  <c r="Q102" i="29"/>
  <c r="R102" i="29" s="1"/>
  <c r="H2468" i="29"/>
  <c r="I2468" i="29" s="1"/>
  <c r="G2464" i="29"/>
  <c r="H2464" i="29" s="1"/>
  <c r="I2464" i="29" s="1"/>
  <c r="G2463" i="29"/>
  <c r="H2463" i="29" s="1"/>
  <c r="I2463" i="29" s="1"/>
  <c r="Q1649" i="29"/>
  <c r="R1649" i="29" s="1"/>
  <c r="P1645" i="29"/>
  <c r="Q1645" i="29" s="1"/>
  <c r="R1645" i="29" s="1"/>
  <c r="P1644" i="29"/>
  <c r="Q1644" i="29" s="1"/>
  <c r="R1644" i="29" s="1"/>
  <c r="P2009" i="29"/>
  <c r="Q2009" i="29" s="1"/>
  <c r="R2009" i="29" s="1"/>
  <c r="G2102" i="29"/>
  <c r="H2102" i="29" s="1"/>
  <c r="I2102" i="29" s="1"/>
  <c r="H2117" i="29"/>
  <c r="I2117" i="29" s="1"/>
  <c r="G281" i="29"/>
  <c r="H281" i="29" s="1"/>
  <c r="I281" i="29" s="1"/>
  <c r="H287" i="29"/>
  <c r="I287" i="29" s="1"/>
  <c r="G461" i="29"/>
  <c r="H461" i="29" s="1"/>
  <c r="I461" i="29" s="1"/>
  <c r="G1100" i="29"/>
  <c r="H1100" i="29" s="1"/>
  <c r="I1100" i="29" s="1"/>
  <c r="G2556" i="29"/>
  <c r="H2556" i="29" s="1"/>
  <c r="I2556" i="29" s="1"/>
  <c r="H2562" i="29"/>
  <c r="I2562" i="29" s="1"/>
  <c r="G24" i="29"/>
  <c r="G1918" i="29"/>
  <c r="H1918" i="29" s="1"/>
  <c r="I1918" i="29" s="1"/>
  <c r="H1922" i="29"/>
  <c r="I1922" i="29" s="1"/>
  <c r="G1917" i="29"/>
  <c r="H1917" i="29" s="1"/>
  <c r="I1917" i="29" s="1"/>
  <c r="P1283" i="29"/>
  <c r="Q1283" i="29" s="1"/>
  <c r="R1283" i="29" s="1"/>
  <c r="G1371" i="29"/>
  <c r="H1371" i="29" s="1"/>
  <c r="I1371" i="29" s="1"/>
  <c r="H1376" i="29"/>
  <c r="I1376" i="29" s="1"/>
  <c r="G1372" i="29"/>
  <c r="H1372" i="29" s="1"/>
  <c r="I1372" i="29" s="1"/>
  <c r="Q1376" i="29"/>
  <c r="R1376" i="29" s="1"/>
  <c r="P1372" i="29"/>
  <c r="Q1372" i="29" s="1"/>
  <c r="R1372" i="29" s="1"/>
  <c r="P1371" i="29"/>
  <c r="Q1371" i="29" s="1"/>
  <c r="R1371" i="29" s="1"/>
  <c r="P99" i="29"/>
  <c r="Q99" i="29" s="1"/>
  <c r="R99" i="29" s="1"/>
  <c r="Q105" i="29"/>
  <c r="R105" i="29" s="1"/>
  <c r="P1373" i="29"/>
  <c r="Q1373" i="29" s="1"/>
  <c r="R1373" i="29" s="1"/>
  <c r="Q1379" i="29"/>
  <c r="R1379" i="29" s="1"/>
  <c r="Q2559" i="29"/>
  <c r="R2559" i="29" s="1"/>
  <c r="P2555" i="29"/>
  <c r="Q2555" i="29" s="1"/>
  <c r="R2555" i="29" s="1"/>
  <c r="P2554" i="29"/>
  <c r="Q2554" i="29" s="1"/>
  <c r="R2554" i="29" s="1"/>
  <c r="G99" i="29"/>
  <c r="H99" i="29" s="1"/>
  <c r="I99" i="29" s="1"/>
  <c r="G462" i="29"/>
  <c r="H462" i="29" s="1"/>
  <c r="I462" i="29" s="1"/>
  <c r="H2195" i="29"/>
  <c r="I2195" i="29" s="1"/>
  <c r="G2191" i="29"/>
  <c r="H2191" i="29" s="1"/>
  <c r="I2191" i="29" s="1"/>
  <c r="G2190" i="29"/>
  <c r="H2190" i="29" s="1"/>
  <c r="I2190" i="29" s="1"/>
  <c r="Q651" i="29"/>
  <c r="R651" i="29" s="1"/>
  <c r="P645" i="29"/>
  <c r="Q645" i="29" s="1"/>
  <c r="R645" i="29" s="1"/>
  <c r="Q1480" i="29"/>
  <c r="R1480" i="29" s="1"/>
  <c r="P1465" i="29"/>
  <c r="Q1465" i="29" s="1"/>
  <c r="R1465" i="29" s="1"/>
  <c r="H752" i="29"/>
  <c r="I752" i="29" s="1"/>
  <c r="G737" i="29"/>
  <c r="H737" i="29" s="1"/>
  <c r="I737" i="29" s="1"/>
  <c r="H1285" i="29"/>
  <c r="I1285" i="29" s="1"/>
  <c r="G1280" i="29"/>
  <c r="H1280" i="29" s="1"/>
  <c r="I1280" i="29" s="1"/>
  <c r="G1281" i="29"/>
  <c r="H1281" i="29" s="1"/>
  <c r="I1281" i="29" s="1"/>
  <c r="P2464" i="29"/>
  <c r="Q2464" i="29" s="1"/>
  <c r="R2464" i="29" s="1"/>
  <c r="P2463" i="29"/>
  <c r="Q2463" i="29" s="1"/>
  <c r="R2463" i="29" s="1"/>
  <c r="Q2468" i="29"/>
  <c r="R2468" i="29" s="1"/>
  <c r="G16" i="29"/>
  <c r="H16" i="29" s="1"/>
  <c r="I16" i="29" s="1"/>
  <c r="H1844" i="29"/>
  <c r="I1844" i="29" s="1"/>
  <c r="G1829" i="29"/>
  <c r="H1829" i="29" s="1"/>
  <c r="I1829" i="29" s="1"/>
  <c r="G27" i="29"/>
  <c r="H27" i="29" s="1"/>
  <c r="I27" i="29" s="1"/>
  <c r="Q287" i="29"/>
  <c r="R287" i="29" s="1"/>
  <c r="P281" i="29"/>
  <c r="Q281" i="29" s="1"/>
  <c r="R281" i="29" s="1"/>
  <c r="H924" i="29"/>
  <c r="I924" i="29" s="1"/>
  <c r="G918" i="29"/>
  <c r="H918" i="29" s="1"/>
  <c r="I918" i="29" s="1"/>
  <c r="P100" i="29"/>
  <c r="Q100" i="29" s="1"/>
  <c r="R100" i="29" s="1"/>
  <c r="Q115" i="29"/>
  <c r="R115" i="29" s="1"/>
  <c r="G97" i="29"/>
  <c r="H97" i="29" s="1"/>
  <c r="I97" i="29" s="1"/>
  <c r="P2008" i="29"/>
  <c r="Q2008" i="29" s="1"/>
  <c r="R2008" i="29" s="1"/>
  <c r="G734" i="29"/>
  <c r="H734" i="29" s="1"/>
  <c r="I734" i="29" s="1"/>
  <c r="G735" i="29"/>
  <c r="H735" i="29" s="1"/>
  <c r="I735" i="29" s="1"/>
  <c r="H739" i="29"/>
  <c r="I739" i="29" s="1"/>
  <c r="Q14" i="29"/>
  <c r="R14" i="29" s="1"/>
  <c r="P8" i="29"/>
  <c r="Q8" i="29" s="1"/>
  <c r="R8" i="29" s="1"/>
  <c r="Q1470" i="29"/>
  <c r="R1470" i="29" s="1"/>
  <c r="P1464" i="29"/>
  <c r="Q1464" i="29" s="1"/>
  <c r="R1464" i="29" s="1"/>
  <c r="H1470" i="29"/>
  <c r="I1470" i="29" s="1"/>
  <c r="G1464" i="29"/>
  <c r="H1464" i="29" s="1"/>
  <c r="I1464" i="29" s="1"/>
  <c r="Q2208" i="29"/>
  <c r="R2208" i="29" s="1"/>
  <c r="P2193" i="29"/>
  <c r="Q2193" i="29" s="1"/>
  <c r="R2193" i="29" s="1"/>
  <c r="G25" i="29"/>
  <c r="H25" i="29" s="1"/>
  <c r="I25" i="29" s="1"/>
  <c r="G463" i="29"/>
  <c r="H463" i="29" s="1"/>
  <c r="I463" i="29" s="1"/>
  <c r="G736" i="29"/>
  <c r="H736" i="29" s="1"/>
  <c r="I736" i="29" s="1"/>
  <c r="P2281" i="29"/>
  <c r="Q2281" i="29" s="1"/>
  <c r="R2281" i="29" s="1"/>
  <c r="H297" i="29"/>
  <c r="I297" i="29" s="1"/>
  <c r="G282" i="29"/>
  <c r="H282" i="29" s="1"/>
  <c r="I282" i="29" s="1"/>
  <c r="G17" i="29"/>
  <c r="H17" i="29" s="1"/>
  <c r="I17" i="29" s="1"/>
  <c r="P1100" i="29"/>
  <c r="Q1100" i="29" s="1"/>
  <c r="R1100" i="29" s="1"/>
  <c r="P6" i="29"/>
  <c r="Q6" i="29" s="1"/>
  <c r="R6" i="29" s="1"/>
  <c r="Q11" i="29"/>
  <c r="R11" i="29" s="1"/>
  <c r="P7" i="29"/>
  <c r="Q7" i="29" s="1"/>
  <c r="R7" i="29" s="1"/>
  <c r="G28" i="29"/>
  <c r="H28" i="29" s="1"/>
  <c r="I28" i="29" s="1"/>
  <c r="Q2195" i="29"/>
  <c r="R2195" i="29" s="1"/>
  <c r="P2190" i="29"/>
  <c r="Q2190" i="29" s="1"/>
  <c r="R2190" i="29" s="1"/>
  <c r="P2191" i="29"/>
  <c r="Q2191" i="29" s="1"/>
  <c r="R2191" i="29" s="1"/>
  <c r="P2282" i="29"/>
  <c r="Q2282" i="29" s="1"/>
  <c r="R2282" i="29" s="1"/>
  <c r="H1753" i="29"/>
  <c r="I1753" i="29" s="1"/>
  <c r="G1738" i="29"/>
  <c r="H1738" i="29" s="1"/>
  <c r="I1738" i="29" s="1"/>
  <c r="P1919" i="29"/>
  <c r="Q1919" i="29" s="1"/>
  <c r="R1919" i="29" s="1"/>
  <c r="G1736" i="29"/>
  <c r="H1736" i="29" s="1"/>
  <c r="I1736" i="29" s="1"/>
  <c r="G1735" i="29"/>
  <c r="H1735" i="29" s="1"/>
  <c r="I1735" i="29" s="1"/>
  <c r="H1740" i="29"/>
  <c r="I1740" i="29" s="1"/>
  <c r="Q1753" i="29"/>
  <c r="R1753" i="29" s="1"/>
  <c r="P1738" i="29"/>
  <c r="Q1738" i="29" s="1"/>
  <c r="R1738" i="29" s="1"/>
  <c r="Q752" i="29"/>
  <c r="R752" i="29" s="1"/>
  <c r="P737" i="29"/>
  <c r="Q737" i="29" s="1"/>
  <c r="R737" i="29" s="1"/>
  <c r="G1463" i="29"/>
  <c r="H1463" i="29" s="1"/>
  <c r="I1463" i="29" s="1"/>
  <c r="G1462" i="29"/>
  <c r="H1462" i="29" s="1"/>
  <c r="I1462" i="29" s="1"/>
  <c r="H1467" i="29"/>
  <c r="I1467" i="29" s="1"/>
  <c r="H2208" i="29"/>
  <c r="I2208" i="29" s="1"/>
  <c r="G2193" i="29"/>
  <c r="H2193" i="29" s="1"/>
  <c r="I2193" i="29" s="1"/>
  <c r="G2192" i="29"/>
  <c r="H2192" i="29" s="1"/>
  <c r="I2192" i="29" s="1"/>
  <c r="H2198" i="29"/>
  <c r="I2198" i="29" s="1"/>
  <c r="Q24" i="29"/>
  <c r="R24" i="29" s="1"/>
  <c r="P9" i="29"/>
  <c r="Q9" i="29" s="1"/>
  <c r="R9" i="29" s="1"/>
  <c r="G825" i="29"/>
  <c r="H825" i="29" s="1"/>
  <c r="I825" i="29" s="1"/>
  <c r="P918" i="29"/>
  <c r="Q918" i="29" s="1"/>
  <c r="R918" i="29" s="1"/>
  <c r="Q479" i="29"/>
  <c r="R479" i="29" s="1"/>
  <c r="P464" i="29"/>
  <c r="Q464" i="29" s="1"/>
  <c r="R464" i="29" s="1"/>
  <c r="H1389" i="29"/>
  <c r="I1389" i="29" s="1"/>
  <c r="G1374" i="29"/>
  <c r="H1374" i="29" s="1"/>
  <c r="I1374" i="29" s="1"/>
  <c r="G643" i="29"/>
  <c r="H643" i="29" s="1"/>
  <c r="I643" i="29" s="1"/>
  <c r="H1925" i="29"/>
  <c r="I1925" i="29" s="1"/>
  <c r="G1919" i="29"/>
  <c r="H1919" i="29" s="1"/>
  <c r="I1919" i="29" s="1"/>
  <c r="H570" i="29"/>
  <c r="I570" i="29" s="1"/>
  <c r="G555" i="29"/>
  <c r="H555" i="29" s="1"/>
  <c r="I555" i="29" s="1"/>
  <c r="Q297" i="29"/>
  <c r="R297" i="29" s="1"/>
  <c r="P282" i="29"/>
  <c r="Q282" i="29" s="1"/>
  <c r="R282" i="29" s="1"/>
  <c r="H1103" i="29"/>
  <c r="I1103" i="29" s="1"/>
  <c r="G1099" i="29"/>
  <c r="H1099" i="29" s="1"/>
  <c r="I1099" i="29" s="1"/>
  <c r="G1098" i="29"/>
  <c r="H1098" i="29" s="1"/>
  <c r="I1098" i="29" s="1"/>
  <c r="P2557" i="29"/>
  <c r="Q2557" i="29" s="1"/>
  <c r="R2557" i="29" s="1"/>
  <c r="Q2572" i="29"/>
  <c r="R2572" i="29" s="1"/>
  <c r="H2377" i="29"/>
  <c r="I2377" i="29" s="1"/>
  <c r="G2372" i="29"/>
  <c r="H2372" i="29" s="1"/>
  <c r="I2372" i="29" s="1"/>
  <c r="G2373" i="29"/>
  <c r="H2373" i="29" s="1"/>
  <c r="I2373" i="29" s="1"/>
  <c r="G2465" i="29"/>
  <c r="H2465" i="29" s="1"/>
  <c r="I2465" i="29" s="1"/>
  <c r="H2471" i="29"/>
  <c r="I2471" i="29" s="1"/>
  <c r="P644" i="29"/>
  <c r="Q644" i="29" s="1"/>
  <c r="R644" i="29" s="1"/>
  <c r="P643" i="29"/>
  <c r="Q643" i="29" s="1"/>
  <c r="R643" i="29" s="1"/>
  <c r="Q648" i="29"/>
  <c r="R648" i="29" s="1"/>
  <c r="Q1571" i="29"/>
  <c r="R1571" i="29" s="1"/>
  <c r="P1556" i="29"/>
  <c r="Q1556" i="29" s="1"/>
  <c r="R1556" i="29" s="1"/>
  <c r="H2481" i="29"/>
  <c r="I2481" i="29" s="1"/>
  <c r="G2466" i="29"/>
  <c r="H2466" i="29" s="1"/>
  <c r="I2466" i="29" s="1"/>
  <c r="G280" i="29"/>
  <c r="H280" i="29" s="1"/>
  <c r="I280" i="29" s="1"/>
  <c r="G279" i="29"/>
  <c r="H279" i="29" s="1"/>
  <c r="I279" i="29" s="1"/>
  <c r="H284" i="29"/>
  <c r="I284" i="29" s="1"/>
  <c r="G554" i="29"/>
  <c r="H554" i="29" s="1"/>
  <c r="I554" i="29" s="1"/>
  <c r="G1282" i="29"/>
  <c r="H1282" i="29" s="1"/>
  <c r="I1282" i="29" s="1"/>
  <c r="H1288" i="29"/>
  <c r="I1288" i="29" s="1"/>
  <c r="H2390" i="29"/>
  <c r="I2390" i="29" s="1"/>
  <c r="G2375" i="29"/>
  <c r="H2375" i="29" s="1"/>
  <c r="I2375" i="29" s="1"/>
  <c r="H1379" i="29"/>
  <c r="I1379" i="29" s="1"/>
  <c r="G1373" i="29"/>
  <c r="H1373" i="29" s="1"/>
  <c r="I1373" i="29" s="1"/>
  <c r="G826" i="29"/>
  <c r="H826" i="29" s="1"/>
  <c r="I826" i="29" s="1"/>
  <c r="Q1844" i="29"/>
  <c r="R1844" i="29" s="1"/>
  <c r="P1829" i="29"/>
  <c r="Q1829" i="29" s="1"/>
  <c r="R1829" i="29" s="1"/>
  <c r="G12" i="29"/>
  <c r="H12" i="29" s="1"/>
  <c r="I12" i="29" s="1"/>
  <c r="P2102" i="29"/>
  <c r="Q2102" i="29" s="1"/>
  <c r="R2102" i="29" s="1"/>
  <c r="Q2117" i="29"/>
  <c r="R2117" i="29" s="1"/>
  <c r="H921" i="29"/>
  <c r="I921" i="29" s="1"/>
  <c r="G917" i="29"/>
  <c r="H917" i="29" s="1"/>
  <c r="I917" i="29" s="1"/>
  <c r="G916" i="29"/>
  <c r="H916" i="29" s="1"/>
  <c r="I916" i="29" s="1"/>
  <c r="G1283" i="29"/>
  <c r="H1283" i="29" s="1"/>
  <c r="I1283" i="29" s="1"/>
  <c r="P735" i="29"/>
  <c r="Q735" i="29" s="1"/>
  <c r="R735" i="29" s="1"/>
  <c r="P734" i="29"/>
  <c r="Q734" i="29" s="1"/>
  <c r="R734" i="29" s="1"/>
  <c r="Q739" i="29"/>
  <c r="R739" i="29" s="1"/>
  <c r="G1644" i="29"/>
  <c r="H1644" i="29" s="1"/>
  <c r="I1644" i="29" s="1"/>
  <c r="H1649" i="29"/>
  <c r="I1649" i="29" s="1"/>
  <c r="G1645" i="29"/>
  <c r="H1645" i="29" s="1"/>
  <c r="I1645" i="29" s="1"/>
  <c r="H2559" i="29"/>
  <c r="I2559" i="29" s="1"/>
  <c r="G2555" i="29"/>
  <c r="H2555" i="29" s="1"/>
  <c r="I2555" i="29" s="1"/>
  <c r="G2554" i="29"/>
  <c r="H2554" i="29" s="1"/>
  <c r="I2554" i="29" s="1"/>
  <c r="H479" i="29"/>
  <c r="I479" i="29" s="1"/>
  <c r="G464" i="29"/>
  <c r="H464" i="29" s="1"/>
  <c r="I464" i="29" s="1"/>
  <c r="Q375" i="29"/>
  <c r="R375" i="29" s="1"/>
  <c r="P371" i="29"/>
  <c r="Q371" i="29" s="1"/>
  <c r="R371" i="29" s="1"/>
  <c r="P370" i="29"/>
  <c r="Q370" i="29" s="1"/>
  <c r="R370" i="29" s="1"/>
  <c r="P1190" i="29"/>
  <c r="Q1190" i="29" s="1"/>
  <c r="R1190" i="29" s="1"/>
  <c r="Q1194" i="29"/>
  <c r="R1194" i="29" s="1"/>
  <c r="P1189" i="29"/>
  <c r="Q1189" i="29" s="1"/>
  <c r="R1189" i="29" s="1"/>
  <c r="H378" i="29"/>
  <c r="I378" i="29" s="1"/>
  <c r="G372" i="29"/>
  <c r="H372" i="29" s="1"/>
  <c r="I372" i="29" s="1"/>
  <c r="H388" i="29"/>
  <c r="I388" i="29" s="1"/>
  <c r="G373" i="29"/>
  <c r="H373" i="29" s="1"/>
  <c r="I373" i="29" s="1"/>
  <c r="P1920" i="29"/>
  <c r="Q1920" i="29" s="1"/>
  <c r="R1920" i="29" s="1"/>
  <c r="Q2198" i="29"/>
  <c r="R2198" i="29" s="1"/>
  <c r="P2192" i="29"/>
  <c r="Q2192" i="29" s="1"/>
  <c r="R2192" i="29" s="1"/>
  <c r="P2283" i="29"/>
  <c r="Q2283" i="29" s="1"/>
  <c r="R2283" i="29" s="1"/>
  <c r="Q2289" i="29"/>
  <c r="R2289" i="29" s="1"/>
  <c r="G2010" i="29"/>
  <c r="H2010" i="29" s="1"/>
  <c r="I2010" i="29" s="1"/>
  <c r="H2016" i="29"/>
  <c r="I2016" i="29" s="1"/>
  <c r="P188" i="29"/>
  <c r="Q188" i="29" s="1"/>
  <c r="R188" i="29" s="1"/>
  <c r="P462" i="29"/>
  <c r="Q462" i="29" s="1"/>
  <c r="R462" i="29" s="1"/>
  <c r="P461" i="29"/>
  <c r="Q461" i="29" s="1"/>
  <c r="R461" i="29" s="1"/>
  <c r="Q466" i="29"/>
  <c r="R466" i="29" s="1"/>
  <c r="G2283" i="29"/>
  <c r="H2283" i="29" s="1"/>
  <c r="I2283" i="29" s="1"/>
  <c r="G370" i="29"/>
  <c r="H370" i="29" s="1"/>
  <c r="I370" i="29" s="1"/>
  <c r="H375" i="29"/>
  <c r="I375" i="29" s="1"/>
  <c r="G371" i="29"/>
  <c r="H371" i="29" s="1"/>
  <c r="I371" i="29" s="1"/>
  <c r="P1282" i="29"/>
  <c r="Q1282" i="29" s="1"/>
  <c r="R1282" i="29" s="1"/>
  <c r="Q1288" i="29"/>
  <c r="R1288" i="29" s="1"/>
  <c r="G1647" i="29"/>
  <c r="H1647" i="29" s="1"/>
  <c r="I1647" i="29" s="1"/>
  <c r="H1662" i="29"/>
  <c r="I1662" i="29" s="1"/>
  <c r="Q206" i="29"/>
  <c r="R206" i="29" s="1"/>
  <c r="P191" i="29"/>
  <c r="Q191" i="29" s="1"/>
  <c r="R191" i="29" s="1"/>
  <c r="G20" i="29"/>
  <c r="H20" i="29" s="1"/>
  <c r="I20" i="29" s="1"/>
  <c r="H1012" i="29"/>
  <c r="I1012" i="29" s="1"/>
  <c r="G1008" i="29"/>
  <c r="H1008" i="29" s="1"/>
  <c r="I1008" i="29" s="1"/>
  <c r="G1007" i="29"/>
  <c r="H1007" i="29" s="1"/>
  <c r="I1007" i="29" s="1"/>
  <c r="H193" i="29"/>
  <c r="I193" i="29" s="1"/>
  <c r="G189" i="29"/>
  <c r="H189" i="29" s="1"/>
  <c r="I189" i="29" s="1"/>
  <c r="G188" i="29"/>
  <c r="H188" i="29" s="1"/>
  <c r="I188" i="29" s="1"/>
  <c r="Q1207" i="29"/>
  <c r="R1207" i="29" s="1"/>
  <c r="P1192" i="29"/>
  <c r="Q1192" i="29" s="1"/>
  <c r="R1192" i="29" s="1"/>
  <c r="G2284" i="29"/>
  <c r="H2284" i="29" s="1"/>
  <c r="I2284" i="29" s="1"/>
  <c r="Q1561" i="29"/>
  <c r="R1561" i="29" s="1"/>
  <c r="P1555" i="29"/>
  <c r="Q1555" i="29" s="1"/>
  <c r="R1555" i="29" s="1"/>
  <c r="H2026" i="29"/>
  <c r="I2026" i="29" s="1"/>
  <c r="G2011" i="29"/>
  <c r="H2011" i="29" s="1"/>
  <c r="I2011" i="29" s="1"/>
  <c r="P189" i="29"/>
  <c r="Q189" i="29" s="1"/>
  <c r="R189" i="29" s="1"/>
  <c r="P1646" i="29"/>
  <c r="Q1646" i="29" s="1"/>
  <c r="R1646" i="29" s="1"/>
  <c r="G1009" i="29"/>
  <c r="H1009" i="29" s="1"/>
  <c r="I1009" i="29" s="1"/>
  <c r="H1015" i="29"/>
  <c r="I1015" i="29" s="1"/>
  <c r="G919" i="29"/>
  <c r="H919" i="29" s="1"/>
  <c r="I919" i="29" s="1"/>
  <c r="G2099" i="29"/>
  <c r="H2099" i="29" s="1"/>
  <c r="I2099" i="29" s="1"/>
  <c r="H66" i="29"/>
  <c r="I66" i="29" s="1"/>
  <c r="G29" i="29"/>
  <c r="G22" i="29"/>
  <c r="H22" i="29" s="1"/>
  <c r="I22" i="29" s="1"/>
  <c r="P1098" i="29"/>
  <c r="Q1098" i="29" s="1"/>
  <c r="R1098" i="29" s="1"/>
  <c r="H115" i="29"/>
  <c r="I115" i="29" s="1"/>
  <c r="G100" i="29"/>
  <c r="H100" i="29" s="1"/>
  <c r="I100" i="29" s="1"/>
  <c r="G11" i="29"/>
  <c r="Q1389" i="29"/>
  <c r="R1389" i="29" s="1"/>
  <c r="P1374" i="29"/>
  <c r="Q1374" i="29" s="1"/>
  <c r="R1374" i="29" s="1"/>
  <c r="Q2299" i="29"/>
  <c r="R2299" i="29" s="1"/>
  <c r="P2284" i="29"/>
  <c r="Q2284" i="29" s="1"/>
  <c r="R2284" i="29" s="1"/>
  <c r="H1207" i="29"/>
  <c r="I1207" i="29" s="1"/>
  <c r="G1192" i="29"/>
  <c r="H1192" i="29" s="1"/>
  <c r="I1192" i="29" s="1"/>
  <c r="P1463" i="29"/>
  <c r="Q1463" i="29" s="1"/>
  <c r="R1463" i="29" s="1"/>
  <c r="Q1467" i="29"/>
  <c r="R1467" i="29" s="1"/>
  <c r="P1462" i="29"/>
  <c r="Q1462" i="29" s="1"/>
  <c r="R1462" i="29" s="1"/>
  <c r="Q2390" i="29"/>
  <c r="R2390" i="29" s="1"/>
  <c r="P2375" i="29"/>
  <c r="Q2375" i="29" s="1"/>
  <c r="R2375" i="29" s="1"/>
  <c r="P1827" i="29"/>
  <c r="Q1827" i="29" s="1"/>
  <c r="R1827" i="29" s="1"/>
  <c r="Q1831" i="29"/>
  <c r="R1831" i="29" s="1"/>
  <c r="P1826" i="29"/>
  <c r="Q1826" i="29" s="1"/>
  <c r="R1826" i="29" s="1"/>
  <c r="Q2481" i="29"/>
  <c r="R2481" i="29" s="1"/>
  <c r="P2466" i="29"/>
  <c r="Q2466" i="29" s="1"/>
  <c r="R2466" i="29" s="1"/>
  <c r="G18" i="29"/>
  <c r="H18" i="29" s="1"/>
  <c r="I18" i="29" s="1"/>
  <c r="G827" i="29"/>
  <c r="H827" i="29" s="1"/>
  <c r="I827" i="29" s="1"/>
  <c r="H833" i="29"/>
  <c r="I833" i="29" s="1"/>
  <c r="Q1285" i="29"/>
  <c r="R1285" i="29" s="1"/>
  <c r="P1281" i="29"/>
  <c r="Q1281" i="29" s="1"/>
  <c r="R1281" i="29" s="1"/>
  <c r="P1280" i="29"/>
  <c r="Q1280" i="29" s="1"/>
  <c r="R1280" i="29" s="1"/>
  <c r="G2101" i="29"/>
  <c r="H2101" i="29" s="1"/>
  <c r="I2101" i="29" s="1"/>
  <c r="P736" i="29"/>
  <c r="Q736" i="29" s="1"/>
  <c r="R736" i="29" s="1"/>
  <c r="Q1922" i="29"/>
  <c r="R1922" i="29" s="1"/>
  <c r="P1918" i="29"/>
  <c r="Q1918" i="29" s="1"/>
  <c r="R1918" i="29" s="1"/>
  <c r="P1917" i="29"/>
  <c r="Q1917" i="29" s="1"/>
  <c r="R1917" i="29" s="1"/>
  <c r="H15" i="29"/>
  <c r="I15" i="29" s="1"/>
  <c r="H843" i="29"/>
  <c r="I843" i="29" s="1"/>
  <c r="G828" i="29"/>
  <c r="H828" i="29" s="1"/>
  <c r="I828" i="29" s="1"/>
  <c r="G1465" i="29"/>
  <c r="H1465" i="29" s="1"/>
  <c r="I1465" i="29" s="1"/>
  <c r="Q1743" i="29"/>
  <c r="R1743" i="29" s="1"/>
  <c r="P1737" i="29"/>
  <c r="Q1737" i="29" s="1"/>
  <c r="R1737" i="29" s="1"/>
  <c r="Q570" i="29"/>
  <c r="R570" i="29" s="1"/>
  <c r="P555" i="29"/>
  <c r="Q555" i="29" s="1"/>
  <c r="R555" i="29" s="1"/>
  <c r="Q2026" i="29"/>
  <c r="R2026" i="29" s="1"/>
  <c r="P2011" i="29"/>
  <c r="Q2011" i="29" s="1"/>
  <c r="R2011" i="29" s="1"/>
  <c r="G1555" i="29"/>
  <c r="H1555" i="29" s="1"/>
  <c r="I1555" i="29" s="1"/>
  <c r="H1561" i="29"/>
  <c r="I1561" i="29" s="1"/>
  <c r="Q2104" i="29"/>
  <c r="R2104" i="29" s="1"/>
  <c r="P2100" i="29"/>
  <c r="Q2100" i="29" s="1"/>
  <c r="R2100" i="29" s="1"/>
  <c r="P2099" i="29"/>
  <c r="Q2099" i="29" s="1"/>
  <c r="R2099" i="29" s="1"/>
  <c r="H661" i="29"/>
  <c r="I661" i="29" s="1"/>
  <c r="G646" i="29"/>
  <c r="H646" i="29" s="1"/>
  <c r="I646" i="29" s="1"/>
  <c r="G1826" i="29"/>
  <c r="H1826" i="29" s="1"/>
  <c r="I1826" i="29" s="1"/>
  <c r="H1831" i="29"/>
  <c r="I1831" i="29" s="1"/>
  <c r="G1827" i="29"/>
  <c r="H1827" i="29" s="1"/>
  <c r="I1827" i="29" s="1"/>
  <c r="G645" i="29"/>
  <c r="H645" i="29" s="1"/>
  <c r="I645" i="29" s="1"/>
  <c r="H651" i="29"/>
  <c r="I651" i="29" s="1"/>
  <c r="G191" i="29"/>
  <c r="H191" i="29" s="1"/>
  <c r="I191" i="29" s="1"/>
  <c r="G13" i="29"/>
  <c r="H13" i="29" s="1"/>
  <c r="I13" i="29" s="1"/>
  <c r="P280" i="29"/>
  <c r="Q280" i="29" s="1"/>
  <c r="R280" i="29" s="1"/>
  <c r="G1101" i="29"/>
  <c r="H1101" i="29" s="1"/>
  <c r="I1101" i="29" s="1"/>
  <c r="G1191" i="29"/>
  <c r="H1191" i="29" s="1"/>
  <c r="I1191" i="29" s="1"/>
  <c r="H1197" i="29"/>
  <c r="I1197" i="29" s="1"/>
  <c r="G1556" i="29"/>
  <c r="H1556" i="29" s="1"/>
  <c r="I1556" i="29" s="1"/>
  <c r="H1571" i="29"/>
  <c r="I1571" i="29" s="1"/>
  <c r="P646" i="29"/>
  <c r="Q646" i="29" s="1"/>
  <c r="R646" i="29" s="1"/>
  <c r="Q661" i="29"/>
  <c r="R661" i="29" s="1"/>
  <c r="H1558" i="29"/>
  <c r="I1558" i="29" s="1"/>
  <c r="G1554" i="29"/>
  <c r="H1554" i="29" s="1"/>
  <c r="I1554" i="29" s="1"/>
  <c r="G1553" i="29"/>
  <c r="H1553" i="29" s="1"/>
  <c r="I1553" i="29" s="1"/>
  <c r="Q934" i="29"/>
  <c r="R934" i="29" s="1"/>
  <c r="P919" i="29"/>
  <c r="Q919" i="29" s="1"/>
  <c r="R919" i="29" s="1"/>
  <c r="Q1012" i="29"/>
  <c r="R1012" i="29" s="1"/>
  <c r="P1008" i="29"/>
  <c r="Q1008" i="29" s="1"/>
  <c r="R1008" i="29" s="1"/>
  <c r="P1007" i="29"/>
  <c r="Q1007" i="29" s="1"/>
  <c r="R1007" i="29" s="1"/>
  <c r="H1834" i="29"/>
  <c r="I1834" i="29" s="1"/>
  <c r="G1828" i="29"/>
  <c r="H1828" i="29" s="1"/>
  <c r="I1828" i="29" s="1"/>
  <c r="P1099" i="29"/>
  <c r="Q1099" i="29" s="1"/>
  <c r="R1099" i="29" s="1"/>
  <c r="P190" i="29"/>
  <c r="Q190" i="29" s="1"/>
  <c r="R190" i="29" s="1"/>
  <c r="Q196" i="29"/>
  <c r="R196" i="29" s="1"/>
  <c r="P2373" i="29"/>
  <c r="Q2373" i="29" s="1"/>
  <c r="R2373" i="29" s="1"/>
  <c r="Q2377" i="29"/>
  <c r="R2377" i="29" s="1"/>
  <c r="P2372" i="29"/>
  <c r="Q2372" i="29" s="1"/>
  <c r="R2372" i="29" s="1"/>
  <c r="Q557" i="29"/>
  <c r="R557" i="29" s="1"/>
  <c r="P553" i="29"/>
  <c r="Q553" i="29" s="1"/>
  <c r="R553" i="29" s="1"/>
  <c r="P552" i="29"/>
  <c r="Q552" i="29" s="1"/>
  <c r="R552" i="29" s="1"/>
  <c r="Q1116" i="29"/>
  <c r="R1116" i="29" s="1"/>
  <c r="P1101" i="29"/>
  <c r="Q1101" i="29" s="1"/>
  <c r="R1101" i="29" s="1"/>
  <c r="P1647" i="29"/>
  <c r="Q1647" i="29" s="1"/>
  <c r="R1647" i="29" s="1"/>
  <c r="Q1662" i="29"/>
  <c r="R1662" i="29" s="1"/>
  <c r="H1652" i="29"/>
  <c r="I1652" i="29" s="1"/>
  <c r="G1646" i="29"/>
  <c r="H1646" i="29" s="1"/>
  <c r="I1646" i="29" s="1"/>
  <c r="P2556" i="29"/>
  <c r="Q2556" i="29" s="1"/>
  <c r="R2556" i="29" s="1"/>
  <c r="Q2562" i="29"/>
  <c r="R2562" i="29" s="1"/>
  <c r="P554" i="29"/>
  <c r="Q554" i="29" s="1"/>
  <c r="R554" i="29" s="1"/>
  <c r="Q560" i="29"/>
  <c r="R560" i="29" s="1"/>
  <c r="H2380" i="29"/>
  <c r="I2380" i="29" s="1"/>
  <c r="G2374" i="29"/>
  <c r="H2374" i="29" s="1"/>
  <c r="I2374" i="29" s="1"/>
  <c r="Q1834" i="29"/>
  <c r="R1834" i="29" s="1"/>
  <c r="P1828" i="29"/>
  <c r="Q1828" i="29" s="1"/>
  <c r="R1828" i="29" s="1"/>
  <c r="H1194" i="29"/>
  <c r="I1194" i="29" s="1"/>
  <c r="G1190" i="29"/>
  <c r="H1190" i="29" s="1"/>
  <c r="I1190" i="29" s="1"/>
  <c r="G1189" i="29"/>
  <c r="H1189" i="29" s="1"/>
  <c r="I1189" i="29" s="1"/>
  <c r="P2465" i="29"/>
  <c r="Q2465" i="29" s="1"/>
  <c r="R2465" i="29" s="1"/>
  <c r="Q2471" i="29"/>
  <c r="R2471" i="29" s="1"/>
  <c r="P1010" i="29"/>
  <c r="Q1010" i="29" s="1"/>
  <c r="R1010" i="29" s="1"/>
  <c r="AH91" i="28"/>
  <c r="E91" i="28"/>
  <c r="AG91" i="28" s="1"/>
  <c r="F189" i="28"/>
  <c r="AI189" i="28"/>
  <c r="AH36" i="28"/>
  <c r="E36" i="28"/>
  <c r="AG36" i="28" s="1"/>
  <c r="AH78" i="28"/>
  <c r="E78" i="28"/>
  <c r="AG78" i="28" s="1"/>
  <c r="E70" i="28"/>
  <c r="AG70" i="28" s="1"/>
  <c r="AH70" i="28"/>
  <c r="F201" i="28"/>
  <c r="AI201" i="28"/>
  <c r="AH119" i="28"/>
  <c r="E119" i="28"/>
  <c r="AG119" i="28" s="1"/>
  <c r="AH64" i="28"/>
  <c r="E64" i="28"/>
  <c r="AG64" i="28" s="1"/>
  <c r="AH68" i="28"/>
  <c r="E68" i="28"/>
  <c r="AG68" i="28" s="1"/>
  <c r="E125" i="28"/>
  <c r="AG125" i="28" s="1"/>
  <c r="AH125" i="28"/>
  <c r="E180" i="28"/>
  <c r="AG180" i="28" s="1"/>
  <c r="AH180" i="28"/>
  <c r="AH191" i="28"/>
  <c r="E191" i="28"/>
  <c r="AG191" i="28" s="1"/>
  <c r="AH135" i="28"/>
  <c r="E135" i="28"/>
  <c r="AG135" i="28" s="1"/>
  <c r="E41" i="28"/>
  <c r="AG41" i="28" s="1"/>
  <c r="AH41" i="28"/>
  <c r="F197" i="28"/>
  <c r="AI197" i="28"/>
  <c r="AH108" i="28"/>
  <c r="E108" i="28"/>
  <c r="AG108" i="28" s="1"/>
  <c r="AH147" i="28"/>
  <c r="E147" i="28"/>
  <c r="AG147" i="28" s="1"/>
  <c r="E43" i="28"/>
  <c r="AG43" i="28" s="1"/>
  <c r="AH43" i="28"/>
  <c r="AI199" i="28"/>
  <c r="F199" i="28"/>
  <c r="AH87" i="28"/>
  <c r="E87" i="28"/>
  <c r="AG87" i="28" s="1"/>
  <c r="AH174" i="28"/>
  <c r="E174" i="28"/>
  <c r="AG174" i="28" s="1"/>
  <c r="E122" i="28"/>
  <c r="AG122" i="28" s="1"/>
  <c r="AH122" i="28"/>
  <c r="E146" i="28"/>
  <c r="AG146" i="28" s="1"/>
  <c r="AH146" i="28"/>
  <c r="AH115" i="28"/>
  <c r="E115" i="28"/>
  <c r="AG115" i="28" s="1"/>
  <c r="E188" i="28"/>
  <c r="AG188" i="28" s="1"/>
  <c r="AH188" i="28"/>
  <c r="AH169" i="28"/>
  <c r="E169" i="28"/>
  <c r="AG169" i="28" s="1"/>
  <c r="AH16" i="28"/>
  <c r="E16" i="28"/>
  <c r="AG16" i="28" s="1"/>
  <c r="E61" i="28"/>
  <c r="AG61" i="28" s="1"/>
  <c r="AH61" i="28"/>
  <c r="AI190" i="28"/>
  <c r="F190" i="28"/>
  <c r="E117" i="28"/>
  <c r="AG117" i="28" s="1"/>
  <c r="AH117" i="28"/>
  <c r="AH111" i="28"/>
  <c r="E111" i="28"/>
  <c r="AG111" i="28" s="1"/>
  <c r="AH123" i="28"/>
  <c r="E123" i="28"/>
  <c r="AG123" i="28" s="1"/>
  <c r="AH14" i="28"/>
  <c r="E14" i="28"/>
  <c r="AG14" i="28" s="1"/>
  <c r="E138" i="28"/>
  <c r="AG138" i="28" s="1"/>
  <c r="AH138" i="28"/>
  <c r="AH90" i="28"/>
  <c r="E90" i="28"/>
  <c r="AG90" i="28" s="1"/>
  <c r="AH98" i="28"/>
  <c r="E98" i="28"/>
  <c r="AG98" i="28" s="1"/>
  <c r="E142" i="28"/>
  <c r="AG142" i="28" s="1"/>
  <c r="AH142" i="28"/>
  <c r="E110" i="28"/>
  <c r="AG110" i="28" s="1"/>
  <c r="AH110" i="28"/>
  <c r="E47" i="28"/>
  <c r="AG47" i="28" s="1"/>
  <c r="AH47" i="28"/>
  <c r="AH79" i="28"/>
  <c r="E79" i="28"/>
  <c r="AG79" i="28" s="1"/>
  <c r="AH84" i="28"/>
  <c r="E84" i="28"/>
  <c r="AG84" i="28" s="1"/>
  <c r="AH131" i="28"/>
  <c r="E131" i="28"/>
  <c r="AG131" i="28" s="1"/>
  <c r="F6" i="28"/>
  <c r="AI6" i="28"/>
  <c r="E141" i="28"/>
  <c r="AG141" i="28" s="1"/>
  <c r="AH141" i="28"/>
  <c r="AH94" i="28"/>
  <c r="E94" i="28"/>
  <c r="AG94" i="28" s="1"/>
  <c r="AH104" i="28"/>
  <c r="E104" i="28"/>
  <c r="AG104" i="28" s="1"/>
  <c r="E172" i="28"/>
  <c r="AG172" i="28" s="1"/>
  <c r="AH172" i="28"/>
  <c r="E71" i="28"/>
  <c r="AG71" i="28" s="1"/>
  <c r="AH71" i="28"/>
  <c r="AH160" i="28"/>
  <c r="E160" i="28"/>
  <c r="AG160" i="28" s="1"/>
  <c r="AH139" i="28"/>
  <c r="E139" i="28"/>
  <c r="AG139" i="28" s="1"/>
  <c r="E53" i="28"/>
  <c r="AG53" i="28" s="1"/>
  <c r="AH53" i="28"/>
  <c r="AH26" i="28"/>
  <c r="E26" i="28"/>
  <c r="AG26" i="28" s="1"/>
  <c r="AH10" i="28"/>
  <c r="E10" i="28"/>
  <c r="AG10" i="28" s="1"/>
  <c r="E17" i="28"/>
  <c r="AG17" i="28" s="1"/>
  <c r="AH17" i="28"/>
  <c r="AH34" i="28"/>
  <c r="E34" i="28"/>
  <c r="AG34" i="28" s="1"/>
  <c r="AH116" i="28"/>
  <c r="E116" i="28"/>
  <c r="AG116" i="28" s="1"/>
  <c r="AH161" i="28"/>
  <c r="E161" i="28"/>
  <c r="AG161" i="28" s="1"/>
  <c r="AH46" i="28"/>
  <c r="E46" i="28"/>
  <c r="AG46" i="28" s="1"/>
  <c r="AH177" i="28"/>
  <c r="E177" i="28"/>
  <c r="AG177" i="28" s="1"/>
  <c r="F202" i="28"/>
  <c r="AI202" i="28"/>
  <c r="AH60" i="28"/>
  <c r="E60" i="28"/>
  <c r="AG60" i="28" s="1"/>
  <c r="E120" i="28"/>
  <c r="AG120" i="28" s="1"/>
  <c r="AH120" i="28"/>
  <c r="AH44" i="28"/>
  <c r="E44" i="28"/>
  <c r="AG44" i="28" s="1"/>
  <c r="AI196" i="28"/>
  <c r="F196" i="28"/>
  <c r="AH72" i="28"/>
  <c r="E72" i="28"/>
  <c r="AG72" i="28" s="1"/>
  <c r="AH168" i="28"/>
  <c r="E168" i="28"/>
  <c r="AG168" i="28" s="1"/>
  <c r="AH42" i="28"/>
  <c r="E42" i="28"/>
  <c r="AG42" i="28" s="1"/>
  <c r="F185" i="28"/>
  <c r="AI185" i="28"/>
  <c r="E49" i="28"/>
  <c r="AG49" i="28" s="1"/>
  <c r="AH49" i="28"/>
  <c r="AH74" i="28"/>
  <c r="E74" i="28"/>
  <c r="AG74" i="28" s="1"/>
  <c r="E114" i="28"/>
  <c r="AG114" i="28" s="1"/>
  <c r="AH114" i="28"/>
  <c r="F194" i="28"/>
  <c r="AI194" i="28"/>
  <c r="E134" i="28"/>
  <c r="AG134" i="28" s="1"/>
  <c r="AH134" i="28"/>
  <c r="AH86" i="28"/>
  <c r="E86" i="28"/>
  <c r="AG86" i="28" s="1"/>
  <c r="E121" i="28"/>
  <c r="AG121" i="28" s="1"/>
  <c r="AH121" i="28"/>
  <c r="F193" i="28"/>
  <c r="AI193" i="28"/>
  <c r="AI200" i="28"/>
  <c r="F200" i="28"/>
  <c r="E176" i="28"/>
  <c r="AG176" i="28" s="1"/>
  <c r="AH176" i="28"/>
  <c r="AH18" i="28"/>
  <c r="E18" i="28"/>
  <c r="AG18" i="28" s="1"/>
  <c r="E39" i="28"/>
  <c r="AG39" i="28" s="1"/>
  <c r="AH39" i="28"/>
  <c r="AH22" i="28"/>
  <c r="E22" i="28"/>
  <c r="AG22" i="28" s="1"/>
  <c r="AH38" i="28"/>
  <c r="E38" i="28"/>
  <c r="AG38" i="28" s="1"/>
  <c r="E126" i="28"/>
  <c r="AG126" i="28" s="1"/>
  <c r="AH126" i="28"/>
  <c r="E156" i="28"/>
  <c r="AG156" i="28" s="1"/>
  <c r="AH156" i="28"/>
  <c r="E31" i="28"/>
  <c r="AG31" i="28" s="1"/>
  <c r="AH31" i="28"/>
  <c r="AH30" i="28"/>
  <c r="E30" i="28"/>
  <c r="AG30" i="28" s="1"/>
  <c r="AI195" i="28"/>
  <c r="F195" i="28"/>
  <c r="F198" i="28"/>
  <c r="E198" i="28" s="1"/>
  <c r="AI198" i="28"/>
  <c r="AH32" i="28"/>
  <c r="E32" i="28"/>
  <c r="AG32" i="28" s="1"/>
  <c r="E130" i="28"/>
  <c r="AG130" i="28" s="1"/>
  <c r="AH130" i="28"/>
  <c r="E63" i="28"/>
  <c r="AG63" i="28" s="1"/>
  <c r="AH63" i="28"/>
  <c r="AH181" i="28"/>
  <c r="E181" i="28"/>
  <c r="AG181" i="28" s="1"/>
  <c r="AH143" i="28"/>
  <c r="E143" i="28"/>
  <c r="AG143" i="28" s="1"/>
  <c r="AH11" i="28"/>
  <c r="E11" i="28"/>
  <c r="AG11" i="28" s="1"/>
  <c r="AH15" i="28"/>
  <c r="E15" i="28"/>
  <c r="AG15" i="28" s="1"/>
  <c r="AH192" i="28"/>
  <c r="E192" i="28"/>
  <c r="AG192" i="28" s="1"/>
  <c r="AH40" i="28"/>
  <c r="E40" i="28"/>
  <c r="AG40" i="28" s="1"/>
  <c r="F187" i="28"/>
  <c r="AI187" i="28"/>
  <c r="E106" i="28"/>
  <c r="AG106" i="28" s="1"/>
  <c r="AH106" i="28"/>
  <c r="E118" i="28"/>
  <c r="AG118" i="28" s="1"/>
  <c r="AH118" i="28"/>
  <c r="AH82" i="28"/>
  <c r="E82" i="28"/>
  <c r="AG82" i="28" s="1"/>
  <c r="AH127" i="28"/>
  <c r="E127" i="28"/>
  <c r="AG127" i="28" s="1"/>
  <c r="AH107" i="28"/>
  <c r="E107" i="28"/>
  <c r="AG107" i="28" s="1"/>
  <c r="E188" i="27"/>
  <c r="E191" i="27"/>
  <c r="E193" i="27"/>
  <c r="E187" i="27"/>
  <c r="F189" i="26"/>
  <c r="J209" i="26"/>
  <c r="J210" i="26" s="1"/>
  <c r="F200" i="26"/>
  <c r="E200" i="26" s="1"/>
  <c r="Y200" i="26" s="1"/>
  <c r="F196" i="26"/>
  <c r="E196" i="26" s="1"/>
  <c r="Y196" i="26" s="1"/>
  <c r="F192" i="26"/>
  <c r="E192" i="26" s="1"/>
  <c r="Y192" i="26" s="1"/>
  <c r="M209" i="26"/>
  <c r="M210" i="26" s="1"/>
  <c r="H209" i="26"/>
  <c r="H210" i="26" s="1"/>
  <c r="F195" i="26"/>
  <c r="E195" i="26" s="1"/>
  <c r="Y195" i="26" s="1"/>
  <c r="L209" i="26"/>
  <c r="L210" i="26" s="1"/>
  <c r="E199" i="26"/>
  <c r="Y199" i="26" s="1"/>
  <c r="Z199" i="26"/>
  <c r="AK199" i="26"/>
  <c r="AM199" i="26" s="1"/>
  <c r="Z200" i="26"/>
  <c r="Z196" i="26"/>
  <c r="AK196" i="26"/>
  <c r="AM196" i="26" s="1"/>
  <c r="F202" i="26"/>
  <c r="AK202" i="26" s="1"/>
  <c r="AM202" i="26" s="1"/>
  <c r="AI6" i="26"/>
  <c r="AB6" i="26"/>
  <c r="I210" i="26"/>
  <c r="F186" i="26"/>
  <c r="AK186" i="26" s="1"/>
  <c r="AM186" i="26" s="1"/>
  <c r="E45" i="26"/>
  <c r="Y45" i="26" s="1"/>
  <c r="Z45" i="26"/>
  <c r="E141" i="26"/>
  <c r="Y141" i="26" s="1"/>
  <c r="Z141" i="26"/>
  <c r="E189" i="26"/>
  <c r="Y189" i="26" s="1"/>
  <c r="Z189" i="26"/>
  <c r="F194" i="26"/>
  <c r="AI202" i="26"/>
  <c r="AB202" i="26"/>
  <c r="AH202" i="26" s="1"/>
  <c r="E122" i="26"/>
  <c r="Y122" i="26" s="1"/>
  <c r="Z122" i="26"/>
  <c r="E49" i="26"/>
  <c r="Y49" i="26" s="1"/>
  <c r="Z49" i="26"/>
  <c r="AK200" i="26"/>
  <c r="AM200" i="26" s="1"/>
  <c r="AI200" i="26"/>
  <c r="AB200" i="26"/>
  <c r="AH200" i="26" s="1"/>
  <c r="Z121" i="26"/>
  <c r="E121" i="26"/>
  <c r="Y121" i="26" s="1"/>
  <c r="AK121" i="26"/>
  <c r="AM121" i="26" s="1"/>
  <c r="Z191" i="26"/>
  <c r="E191" i="26"/>
  <c r="Y191" i="26" s="1"/>
  <c r="E68" i="26"/>
  <c r="Y68" i="26" s="1"/>
  <c r="Z68" i="26"/>
  <c r="F193" i="26"/>
  <c r="Z135" i="26"/>
  <c r="AK135" i="26"/>
  <c r="AM135" i="26" s="1"/>
  <c r="E135" i="26"/>
  <c r="Y135" i="26" s="1"/>
  <c r="E91" i="26"/>
  <c r="Y91" i="26" s="1"/>
  <c r="Z91" i="26"/>
  <c r="AK91" i="26"/>
  <c r="AM91" i="26" s="1"/>
  <c r="AK79" i="26"/>
  <c r="AM79" i="26" s="1"/>
  <c r="E79" i="26"/>
  <c r="Y79" i="26" s="1"/>
  <c r="Z79" i="26"/>
  <c r="E102" i="26"/>
  <c r="Y102" i="26" s="1"/>
  <c r="AK102" i="26"/>
  <c r="AM102" i="26" s="1"/>
  <c r="Z102" i="26"/>
  <c r="E36" i="26"/>
  <c r="Y36" i="26" s="1"/>
  <c r="Z36" i="26"/>
  <c r="Z42" i="26"/>
  <c r="AK42" i="26"/>
  <c r="AM42" i="26" s="1"/>
  <c r="E42" i="26"/>
  <c r="Y42" i="26" s="1"/>
  <c r="E100" i="26"/>
  <c r="Y100" i="26" s="1"/>
  <c r="Z100" i="26"/>
  <c r="AK100" i="26"/>
  <c r="AM100" i="26" s="1"/>
  <c r="AK141" i="26"/>
  <c r="AM141" i="26" s="1"/>
  <c r="E125" i="26"/>
  <c r="Y125" i="26" s="1"/>
  <c r="Z125" i="26"/>
  <c r="AK187" i="26"/>
  <c r="AM187" i="26" s="1"/>
  <c r="AI187" i="26"/>
  <c r="AH187" i="26"/>
  <c r="AB197" i="26"/>
  <c r="AH197" i="26" s="1"/>
  <c r="AI197" i="26"/>
  <c r="E104" i="26"/>
  <c r="Y104" i="26" s="1"/>
  <c r="Z104" i="26"/>
  <c r="AK104" i="26"/>
  <c r="AM104" i="26" s="1"/>
  <c r="Z30" i="26"/>
  <c r="E30" i="26"/>
  <c r="Y30" i="26" s="1"/>
  <c r="AK30" i="26"/>
  <c r="AM30" i="26" s="1"/>
  <c r="Z101" i="26"/>
  <c r="E101" i="26"/>
  <c r="Y101" i="26" s="1"/>
  <c r="AK101" i="26"/>
  <c r="AM101" i="26" s="1"/>
  <c r="G209" i="26"/>
  <c r="G210" i="26" s="1"/>
  <c r="AK124" i="26"/>
  <c r="E124" i="26"/>
  <c r="Y124" i="26" s="1"/>
  <c r="Z124" i="26"/>
  <c r="E187" i="26"/>
  <c r="Y187" i="26" s="1"/>
  <c r="Z187" i="26"/>
  <c r="AH185" i="26"/>
  <c r="F197" i="26"/>
  <c r="E103" i="26"/>
  <c r="Y103" i="26" s="1"/>
  <c r="Z103" i="26"/>
  <c r="E96" i="26"/>
  <c r="Y96" i="26" s="1"/>
  <c r="Z96" i="26"/>
  <c r="AK96" i="26"/>
  <c r="AM96" i="26" s="1"/>
  <c r="Z90" i="26"/>
  <c r="AK90" i="26"/>
  <c r="AM90" i="26" s="1"/>
  <c r="E90" i="26"/>
  <c r="Y90" i="26" s="1"/>
  <c r="Z185" i="26"/>
  <c r="Z22" i="26"/>
  <c r="AK22" i="26"/>
  <c r="AM22" i="26" s="1"/>
  <c r="E22" i="26"/>
  <c r="Y22" i="26" s="1"/>
  <c r="Z172" i="26"/>
  <c r="E172" i="26"/>
  <c r="Y172" i="26" s="1"/>
  <c r="AK172" i="26"/>
  <c r="AM172" i="26" s="1"/>
  <c r="E188" i="26"/>
  <c r="Y188" i="26" s="1"/>
  <c r="Z188" i="26"/>
  <c r="AK49" i="26"/>
  <c r="AM49" i="26" s="1"/>
  <c r="AB201" i="26"/>
  <c r="AH201" i="26" s="1"/>
  <c r="AI201" i="26"/>
  <c r="E75" i="26"/>
  <c r="Y75" i="26" s="1"/>
  <c r="Z75" i="26"/>
  <c r="AK75" i="26"/>
  <c r="AM75" i="26" s="1"/>
  <c r="N209" i="26"/>
  <c r="N210" i="26" s="1"/>
  <c r="AA185" i="26"/>
  <c r="AA209" i="26" s="1"/>
  <c r="Z58" i="26"/>
  <c r="E58" i="26"/>
  <c r="Y58" i="26" s="1"/>
  <c r="AK58" i="26"/>
  <c r="AM58" i="26" s="1"/>
  <c r="E98" i="26"/>
  <c r="Y98" i="26" s="1"/>
  <c r="AK98" i="26"/>
  <c r="AM98" i="26" s="1"/>
  <c r="Z98" i="26"/>
  <c r="AK188" i="26"/>
  <c r="AM188" i="26" s="1"/>
  <c r="AI188" i="26"/>
  <c r="AB188" i="26"/>
  <c r="AH188" i="26" s="1"/>
  <c r="F201" i="26"/>
  <c r="F190" i="26"/>
  <c r="AK190" i="26" s="1"/>
  <c r="AM190" i="26" s="1"/>
  <c r="E88" i="26"/>
  <c r="Y88" i="26" s="1"/>
  <c r="Z88" i="26"/>
  <c r="AK88" i="26"/>
  <c r="AM88" i="26" s="1"/>
  <c r="Z87" i="26"/>
  <c r="E87" i="26"/>
  <c r="Y87" i="26" s="1"/>
  <c r="AK45" i="26"/>
  <c r="AM45" i="26" s="1"/>
  <c r="AA6" i="26"/>
  <c r="AI190" i="26"/>
  <c r="AB190" i="26"/>
  <c r="AH190" i="26" s="1"/>
  <c r="AI198" i="26"/>
  <c r="AH198" i="26"/>
  <c r="AJ209" i="26"/>
  <c r="AJ210" i="26" s="1"/>
  <c r="F6" i="26"/>
  <c r="Z6" i="26" s="1"/>
  <c r="AK144" i="26"/>
  <c r="AM144" i="26" s="1"/>
  <c r="E144" i="26"/>
  <c r="Y144" i="26" s="1"/>
  <c r="Z144" i="26"/>
  <c r="AB192" i="26"/>
  <c r="AH192" i="26" s="1"/>
  <c r="F198" i="26"/>
  <c r="AK82" i="26"/>
  <c r="AM82" i="26" s="1"/>
  <c r="E82" i="26"/>
  <c r="Y82" i="26" s="1"/>
  <c r="Z82" i="26"/>
  <c r="Z85" i="26"/>
  <c r="AK85" i="26"/>
  <c r="AM85" i="26" s="1"/>
  <c r="E85" i="26"/>
  <c r="Y85" i="26" s="1"/>
  <c r="AD209" i="26"/>
  <c r="AD210" i="26" s="1"/>
  <c r="AK36" i="26"/>
  <c r="AM36" i="26" s="1"/>
  <c r="AB193" i="26"/>
  <c r="AH193" i="26" s="1"/>
  <c r="AI193" i="26"/>
  <c r="E65" i="26"/>
  <c r="Y65" i="26" s="1"/>
  <c r="Z65" i="26"/>
  <c r="Z38" i="26"/>
  <c r="AK38" i="26"/>
  <c r="AM38" i="26" s="1"/>
  <c r="E38" i="26"/>
  <c r="Y38" i="26" s="1"/>
  <c r="AI194" i="26"/>
  <c r="AB194" i="26"/>
  <c r="AH194" i="26" s="1"/>
  <c r="AK194" i="26"/>
  <c r="AM194" i="26" s="1"/>
  <c r="AC209" i="26"/>
  <c r="AB189" i="26"/>
  <c r="AH189" i="26" s="1"/>
  <c r="AK189" i="26"/>
  <c r="AM189" i="26" s="1"/>
  <c r="AI189" i="26"/>
  <c r="AK195" i="26"/>
  <c r="AM195" i="26" s="1"/>
  <c r="AI195" i="26"/>
  <c r="AB195" i="26"/>
  <c r="AH195" i="26" s="1"/>
  <c r="E116" i="26"/>
  <c r="Y116" i="26" s="1"/>
  <c r="Z116" i="26"/>
  <c r="Z123" i="26"/>
  <c r="E123" i="26"/>
  <c r="Y123" i="26" s="1"/>
  <c r="AK123" i="26"/>
  <c r="AM123" i="26" s="1"/>
  <c r="E78" i="26"/>
  <c r="Y78" i="26" s="1"/>
  <c r="Z78" i="26"/>
  <c r="AK78" i="26"/>
  <c r="AM78" i="26" s="1"/>
  <c r="E25" i="26"/>
  <c r="Y25" i="26" s="1"/>
  <c r="Z25" i="26"/>
  <c r="E56" i="26"/>
  <c r="Y56" i="26" s="1"/>
  <c r="Z56" i="26"/>
  <c r="AI186" i="26"/>
  <c r="AH186" i="26"/>
  <c r="E41" i="26"/>
  <c r="Y41" i="26" s="1"/>
  <c r="Z41" i="26"/>
  <c r="I2612" i="2"/>
  <c r="H2612" i="2"/>
  <c r="AH186" i="28" l="1"/>
  <c r="G8" i="29"/>
  <c r="G7" i="29"/>
  <c r="H7" i="29" s="1"/>
  <c r="I7" i="29" s="1"/>
  <c r="G6" i="29"/>
  <c r="I6" i="29" s="1"/>
  <c r="H11" i="29"/>
  <c r="I11" i="29" s="1"/>
  <c r="G9" i="29"/>
  <c r="H9" i="29" s="1"/>
  <c r="I9" i="29" s="1"/>
  <c r="H24" i="29"/>
  <c r="I24" i="29" s="1"/>
  <c r="H14" i="29"/>
  <c r="I14" i="29" s="1"/>
  <c r="H8" i="29"/>
  <c r="I8" i="29" s="1"/>
  <c r="AH200" i="28"/>
  <c r="E200" i="28"/>
  <c r="AG200" i="28" s="1"/>
  <c r="E201" i="28"/>
  <c r="AG201" i="28" s="1"/>
  <c r="AH201" i="28"/>
  <c r="AH196" i="28"/>
  <c r="E196" i="28"/>
  <c r="AG196" i="28" s="1"/>
  <c r="AH190" i="28"/>
  <c r="E190" i="28"/>
  <c r="AG190" i="28" s="1"/>
  <c r="AG198" i="28"/>
  <c r="AH198" i="28"/>
  <c r="E193" i="28"/>
  <c r="AG193" i="28" s="1"/>
  <c r="AH193" i="28"/>
  <c r="AH195" i="28"/>
  <c r="E195" i="28"/>
  <c r="AG195" i="28" s="1"/>
  <c r="AH187" i="28"/>
  <c r="E187" i="28"/>
  <c r="AG187" i="28" s="1"/>
  <c r="E185" i="28"/>
  <c r="AG185" i="28" s="1"/>
  <c r="AH185" i="28"/>
  <c r="E197" i="28"/>
  <c r="AG197" i="28" s="1"/>
  <c r="AH197" i="28"/>
  <c r="E6" i="28"/>
  <c r="AG6" i="28" s="1"/>
  <c r="AH6" i="28"/>
  <c r="E189" i="28"/>
  <c r="AG189" i="28" s="1"/>
  <c r="AH189" i="28"/>
  <c r="AH199" i="28"/>
  <c r="E199" i="28"/>
  <c r="AG199" i="28" s="1"/>
  <c r="E194" i="28"/>
  <c r="AG194" i="28" s="1"/>
  <c r="AH194" i="28"/>
  <c r="E202" i="28"/>
  <c r="AG202" i="28" s="1"/>
  <c r="AH202" i="28"/>
  <c r="AI209" i="26"/>
  <c r="AI210" i="26" s="1"/>
  <c r="AA210" i="26"/>
  <c r="Z195" i="26"/>
  <c r="AK192" i="26"/>
  <c r="AM192" i="26" s="1"/>
  <c r="Z192" i="26"/>
  <c r="E201" i="26"/>
  <c r="Y201" i="26" s="1"/>
  <c r="Z201" i="26"/>
  <c r="E6" i="26"/>
  <c r="Y6" i="26" s="1"/>
  <c r="E198" i="26"/>
  <c r="Y198" i="26" s="1"/>
  <c r="Z198" i="26"/>
  <c r="E197" i="26"/>
  <c r="Y197" i="26" s="1"/>
  <c r="Z197" i="26"/>
  <c r="E193" i="26"/>
  <c r="Y193" i="26" s="1"/>
  <c r="Z193" i="26"/>
  <c r="F209" i="26"/>
  <c r="AK209" i="26" s="1"/>
  <c r="AM209" i="26" s="1"/>
  <c r="AH209" i="26"/>
  <c r="AK193" i="26"/>
  <c r="AM193" i="26" s="1"/>
  <c r="AK201" i="26"/>
  <c r="AM201" i="26" s="1"/>
  <c r="AB209" i="26"/>
  <c r="AB210" i="26" s="1"/>
  <c r="E186" i="26"/>
  <c r="Y186" i="26" s="1"/>
  <c r="Z186" i="26"/>
  <c r="Y185" i="26"/>
  <c r="AK6" i="26"/>
  <c r="AM6" i="26" s="1"/>
  <c r="AH6" i="26"/>
  <c r="AK198" i="26"/>
  <c r="AM198" i="26" s="1"/>
  <c r="AK197" i="26"/>
  <c r="AM197" i="26" s="1"/>
  <c r="E194" i="26"/>
  <c r="Y194" i="26" s="1"/>
  <c r="Z194" i="26"/>
  <c r="AC210" i="26"/>
  <c r="E202" i="26"/>
  <c r="Y202" i="26" s="1"/>
  <c r="Z202" i="26"/>
  <c r="E190" i="26"/>
  <c r="Y190" i="26" s="1"/>
  <c r="Z190" i="26"/>
  <c r="Q580" i="2"/>
  <c r="Q550" i="2"/>
  <c r="Q519" i="2"/>
  <c r="Q489" i="2"/>
  <c r="Q459" i="2"/>
  <c r="Q428" i="2"/>
  <c r="Q398" i="2"/>
  <c r="Q368" i="2"/>
  <c r="Q337" i="2"/>
  <c r="Q307" i="2"/>
  <c r="Q277" i="2"/>
  <c r="Q246" i="2"/>
  <c r="Q216" i="2"/>
  <c r="Q186" i="2"/>
  <c r="Q155" i="2"/>
  <c r="Q125" i="2"/>
  <c r="Q95" i="2"/>
  <c r="Q64" i="2"/>
  <c r="Q34" i="2"/>
  <c r="N34" i="2"/>
  <c r="M34" i="2"/>
  <c r="L34" i="2"/>
  <c r="F210" i="26" l="1"/>
  <c r="Z209" i="26"/>
  <c r="Y209" i="26"/>
  <c r="AK210" i="26"/>
  <c r="AM210" i="26"/>
  <c r="E209" i="26"/>
  <c r="Z210" i="26"/>
  <c r="E210" i="26"/>
  <c r="Y210" i="26"/>
  <c r="AH210" i="26"/>
  <c r="G126" i="5"/>
  <c r="F126" i="5" s="1"/>
  <c r="U8" i="5"/>
  <c r="T8" i="5" s="1"/>
  <c r="S8" i="5" s="1"/>
  <c r="U9" i="5"/>
  <c r="T9" i="5" s="1"/>
  <c r="S9" i="5" s="1"/>
  <c r="U10" i="5"/>
  <c r="T10" i="5" s="1"/>
  <c r="S10" i="5" s="1"/>
  <c r="U11" i="5"/>
  <c r="T11" i="5" s="1"/>
  <c r="S11" i="5" s="1"/>
  <c r="U12" i="5"/>
  <c r="T12" i="5" s="1"/>
  <c r="S12" i="5" s="1"/>
  <c r="U13" i="5"/>
  <c r="T13" i="5" s="1"/>
  <c r="S13" i="5" s="1"/>
  <c r="U16" i="5"/>
  <c r="T16" i="5" s="1"/>
  <c r="S16" i="5" s="1"/>
  <c r="U17" i="5"/>
  <c r="T17" i="5" s="1"/>
  <c r="S17" i="5" s="1"/>
  <c r="U18" i="5"/>
  <c r="T18" i="5" s="1"/>
  <c r="S18" i="5" s="1"/>
  <c r="U19" i="5"/>
  <c r="T19" i="5" s="1"/>
  <c r="S19" i="5" s="1"/>
  <c r="U21" i="5"/>
  <c r="T21" i="5" s="1"/>
  <c r="S21" i="5" s="1"/>
  <c r="U22" i="5"/>
  <c r="T22" i="5" s="1"/>
  <c r="S22" i="5" s="1"/>
  <c r="U23" i="5"/>
  <c r="T23" i="5" s="1"/>
  <c r="S23" i="5" s="1"/>
  <c r="U24" i="5"/>
  <c r="T24" i="5" s="1"/>
  <c r="S24" i="5" s="1"/>
  <c r="U25" i="5"/>
  <c r="T25" i="5" s="1"/>
  <c r="S25" i="5" s="1"/>
  <c r="U26" i="5"/>
  <c r="T26" i="5" s="1"/>
  <c r="S26" i="5" s="1"/>
  <c r="U28" i="5"/>
  <c r="T28" i="5" s="1"/>
  <c r="S28" i="5" s="1"/>
  <c r="U29" i="5"/>
  <c r="T29" i="5" s="1"/>
  <c r="S29" i="5" s="1"/>
  <c r="U30" i="5"/>
  <c r="T30" i="5" s="1"/>
  <c r="S30" i="5" s="1"/>
  <c r="U31" i="5"/>
  <c r="T31" i="5" s="1"/>
  <c r="S31" i="5" s="1"/>
  <c r="U32" i="5"/>
  <c r="T32" i="5" s="1"/>
  <c r="S32" i="5" s="1"/>
  <c r="U33" i="5"/>
  <c r="T33" i="5" s="1"/>
  <c r="S33" i="5" s="1"/>
  <c r="U35" i="5"/>
  <c r="T35" i="5" s="1"/>
  <c r="S35" i="5" s="1"/>
  <c r="U36" i="5"/>
  <c r="T36" i="5" s="1"/>
  <c r="S36" i="5" s="1"/>
  <c r="U37" i="5"/>
  <c r="T37" i="5" s="1"/>
  <c r="S37" i="5" s="1"/>
  <c r="U38" i="5"/>
  <c r="T38" i="5" s="1"/>
  <c r="S38" i="5" s="1"/>
  <c r="U40" i="5"/>
  <c r="T40" i="5" s="1"/>
  <c r="S40" i="5" s="1"/>
  <c r="U41" i="5"/>
  <c r="T41" i="5" s="1"/>
  <c r="S41" i="5" s="1"/>
  <c r="U42" i="5"/>
  <c r="T42" i="5" s="1"/>
  <c r="S42" i="5" s="1"/>
  <c r="U43" i="5"/>
  <c r="T43" i="5" s="1"/>
  <c r="S43" i="5" s="1"/>
  <c r="U44" i="5"/>
  <c r="T44" i="5" s="1"/>
  <c r="S44" i="5" s="1"/>
  <c r="U45" i="5"/>
  <c r="T45" i="5" s="1"/>
  <c r="S45" i="5" s="1"/>
  <c r="U46" i="5"/>
  <c r="T46" i="5" s="1"/>
  <c r="S46" i="5" s="1"/>
  <c r="U47" i="5"/>
  <c r="T47" i="5" s="1"/>
  <c r="S47" i="5" s="1"/>
  <c r="U48" i="5"/>
  <c r="T48" i="5" s="1"/>
  <c r="S48" i="5" s="1"/>
  <c r="U49" i="5"/>
  <c r="T49" i="5" s="1"/>
  <c r="S49" i="5" s="1"/>
  <c r="U50" i="5"/>
  <c r="T50" i="5" s="1"/>
  <c r="S50" i="5" s="1"/>
  <c r="U52" i="5"/>
  <c r="T52" i="5" s="1"/>
  <c r="S52" i="5" s="1"/>
  <c r="U53" i="5"/>
  <c r="T53" i="5" s="1"/>
  <c r="S53" i="5" s="1"/>
  <c r="U54" i="5"/>
  <c r="T54" i="5" s="1"/>
  <c r="S54" i="5" s="1"/>
  <c r="U55" i="5"/>
  <c r="T55" i="5" s="1"/>
  <c r="S55" i="5" s="1"/>
  <c r="U56" i="5"/>
  <c r="T56" i="5" s="1"/>
  <c r="S56" i="5" s="1"/>
  <c r="U57" i="5"/>
  <c r="T57" i="5" s="1"/>
  <c r="S57" i="5" s="1"/>
  <c r="U58" i="5"/>
  <c r="T58" i="5" s="1"/>
  <c r="S58" i="5" s="1"/>
  <c r="U59" i="5"/>
  <c r="T59" i="5" s="1"/>
  <c r="S59" i="5" s="1"/>
  <c r="U60" i="5"/>
  <c r="T60" i="5" s="1"/>
  <c r="S60" i="5" s="1"/>
  <c r="U61" i="5"/>
  <c r="T61" i="5" s="1"/>
  <c r="S61" i="5" s="1"/>
  <c r="U64" i="5"/>
  <c r="T64" i="5" s="1"/>
  <c r="S64" i="5" s="1"/>
  <c r="U65" i="5"/>
  <c r="T65" i="5" s="1"/>
  <c r="S65" i="5" s="1"/>
  <c r="U67" i="5"/>
  <c r="T67" i="5" s="1"/>
  <c r="S67" i="5" s="1"/>
  <c r="U68" i="5"/>
  <c r="T68" i="5" s="1"/>
  <c r="S68" i="5" s="1"/>
  <c r="U69" i="5"/>
  <c r="T69" i="5" s="1"/>
  <c r="S69" i="5" s="1"/>
  <c r="U70" i="5"/>
  <c r="T70" i="5" s="1"/>
  <c r="S70" i="5" s="1"/>
  <c r="U71" i="5"/>
  <c r="T71" i="5" s="1"/>
  <c r="S71" i="5" s="1"/>
  <c r="U72" i="5"/>
  <c r="T72" i="5" s="1"/>
  <c r="S72" i="5" s="1"/>
  <c r="U73" i="5"/>
  <c r="T73" i="5" s="1"/>
  <c r="S73" i="5" s="1"/>
  <c r="U74" i="5"/>
  <c r="T74" i="5" s="1"/>
  <c r="S74" i="5" s="1"/>
  <c r="U76" i="5"/>
  <c r="T76" i="5" s="1"/>
  <c r="S76" i="5" s="1"/>
  <c r="U77" i="5"/>
  <c r="T77" i="5" s="1"/>
  <c r="S77" i="5" s="1"/>
  <c r="U79" i="5"/>
  <c r="T79" i="5" s="1"/>
  <c r="S79" i="5" s="1"/>
  <c r="U81" i="5"/>
  <c r="T81" i="5" s="1"/>
  <c r="S81" i="5" s="1"/>
  <c r="U82" i="5"/>
  <c r="T82" i="5" s="1"/>
  <c r="S82" i="5" s="1"/>
  <c r="U83" i="5"/>
  <c r="T83" i="5" s="1"/>
  <c r="S83" i="5" s="1"/>
  <c r="U84" i="5"/>
  <c r="T84" i="5" s="1"/>
  <c r="S84" i="5" s="1"/>
  <c r="U85" i="5"/>
  <c r="T85" i="5" s="1"/>
  <c r="S85" i="5" s="1"/>
  <c r="U86" i="5"/>
  <c r="T86" i="5" s="1"/>
  <c r="S86" i="5" s="1"/>
  <c r="U88" i="5"/>
  <c r="T88" i="5" s="1"/>
  <c r="S88" i="5" s="1"/>
  <c r="U89" i="5"/>
  <c r="T89" i="5" s="1"/>
  <c r="S89" i="5" s="1"/>
  <c r="U91" i="5"/>
  <c r="T91" i="5" s="1"/>
  <c r="S91" i="5" s="1"/>
  <c r="U92" i="5"/>
  <c r="T92" i="5" s="1"/>
  <c r="S92" i="5" s="1"/>
  <c r="U93" i="5"/>
  <c r="T93" i="5" s="1"/>
  <c r="S93" i="5" s="1"/>
  <c r="U94" i="5"/>
  <c r="T94" i="5" s="1"/>
  <c r="S94" i="5" s="1"/>
  <c r="U95" i="5"/>
  <c r="T95" i="5" s="1"/>
  <c r="S95" i="5" s="1"/>
  <c r="U96" i="5"/>
  <c r="T96" i="5" s="1"/>
  <c r="S96" i="5" s="1"/>
  <c r="U97" i="5"/>
  <c r="T97" i="5" s="1"/>
  <c r="S97" i="5" s="1"/>
  <c r="U98" i="5"/>
  <c r="T98" i="5" s="1"/>
  <c r="S98" i="5" s="1"/>
  <c r="U100" i="5"/>
  <c r="T100" i="5" s="1"/>
  <c r="S100" i="5" s="1"/>
  <c r="U101" i="5"/>
  <c r="T101" i="5" s="1"/>
  <c r="S101" i="5" s="1"/>
  <c r="U103" i="5"/>
  <c r="T103" i="5" s="1"/>
  <c r="S103" i="5" s="1"/>
  <c r="U104" i="5"/>
  <c r="T104" i="5" s="1"/>
  <c r="S104" i="5" s="1"/>
  <c r="U105" i="5"/>
  <c r="T105" i="5" s="1"/>
  <c r="S105" i="5" s="1"/>
  <c r="U106" i="5"/>
  <c r="T106" i="5" s="1"/>
  <c r="S106" i="5" s="1"/>
  <c r="U107" i="5"/>
  <c r="T107" i="5" s="1"/>
  <c r="S107" i="5" s="1"/>
  <c r="U108" i="5"/>
  <c r="T108" i="5" s="1"/>
  <c r="S108" i="5" s="1"/>
  <c r="U109" i="5"/>
  <c r="T109" i="5" s="1"/>
  <c r="S109" i="5" s="1"/>
  <c r="U110" i="5"/>
  <c r="T110" i="5" s="1"/>
  <c r="S110" i="5" s="1"/>
  <c r="U112" i="5"/>
  <c r="T112" i="5" s="1"/>
  <c r="S112" i="5" s="1"/>
  <c r="U113" i="5"/>
  <c r="T113" i="5" s="1"/>
  <c r="S113" i="5" s="1"/>
  <c r="U115" i="5"/>
  <c r="T115" i="5" s="1"/>
  <c r="S115" i="5" s="1"/>
  <c r="U117" i="5"/>
  <c r="T117" i="5" s="1"/>
  <c r="S117" i="5" s="1"/>
  <c r="U118" i="5"/>
  <c r="T118" i="5" s="1"/>
  <c r="S118" i="5" s="1"/>
  <c r="U119" i="5"/>
  <c r="T119" i="5" s="1"/>
  <c r="S119" i="5" s="1"/>
  <c r="U120" i="5"/>
  <c r="T120" i="5" s="1"/>
  <c r="S120" i="5" s="1"/>
  <c r="U121" i="5"/>
  <c r="T121" i="5" s="1"/>
  <c r="S121" i="5" s="1"/>
  <c r="U122" i="5"/>
  <c r="T122" i="5" s="1"/>
  <c r="S122" i="5" s="1"/>
  <c r="U124" i="5"/>
  <c r="T124" i="5" s="1"/>
  <c r="S124" i="5" s="1"/>
  <c r="U125" i="5"/>
  <c r="T125" i="5" s="1"/>
  <c r="S125" i="5" s="1"/>
  <c r="U127" i="5"/>
  <c r="T127" i="5" s="1"/>
  <c r="S127" i="5" s="1"/>
  <c r="U128" i="5"/>
  <c r="T128" i="5" s="1"/>
  <c r="S128" i="5" s="1"/>
  <c r="U129" i="5"/>
  <c r="T129" i="5" s="1"/>
  <c r="S129" i="5" s="1"/>
  <c r="U130" i="5"/>
  <c r="T130" i="5" s="1"/>
  <c r="S130" i="5" s="1"/>
  <c r="U131" i="5"/>
  <c r="T131" i="5" s="1"/>
  <c r="S131" i="5" s="1"/>
  <c r="U132" i="5"/>
  <c r="T132" i="5" s="1"/>
  <c r="S132" i="5" s="1"/>
  <c r="U133" i="5"/>
  <c r="T133" i="5" s="1"/>
  <c r="S133" i="5" s="1"/>
  <c r="U134" i="5"/>
  <c r="T134" i="5" s="1"/>
  <c r="S134" i="5" s="1"/>
  <c r="U136" i="5"/>
  <c r="T136" i="5" s="1"/>
  <c r="S136" i="5" s="1"/>
  <c r="U137" i="5"/>
  <c r="T137" i="5" s="1"/>
  <c r="S137" i="5" s="1"/>
  <c r="U139" i="5"/>
  <c r="T139" i="5" s="1"/>
  <c r="S139" i="5" s="1"/>
  <c r="U140" i="5"/>
  <c r="T140" i="5" s="1"/>
  <c r="S140" i="5" s="1"/>
  <c r="U141" i="5"/>
  <c r="T141" i="5" s="1"/>
  <c r="S141" i="5" s="1"/>
  <c r="U142" i="5"/>
  <c r="T142" i="5" s="1"/>
  <c r="S142" i="5" s="1"/>
  <c r="U143" i="5"/>
  <c r="T143" i="5" s="1"/>
  <c r="S143" i="5" s="1"/>
  <c r="U144" i="5"/>
  <c r="T144" i="5" s="1"/>
  <c r="S144" i="5" s="1"/>
  <c r="U145" i="5"/>
  <c r="T145" i="5" s="1"/>
  <c r="S145" i="5" s="1"/>
  <c r="U146" i="5"/>
  <c r="T146" i="5" s="1"/>
  <c r="S146" i="5" s="1"/>
  <c r="U148" i="5"/>
  <c r="T148" i="5" s="1"/>
  <c r="S148" i="5" s="1"/>
  <c r="U149" i="5"/>
  <c r="T149" i="5" s="1"/>
  <c r="S149" i="5" s="1"/>
  <c r="U151" i="5"/>
  <c r="T151" i="5" s="1"/>
  <c r="S151" i="5" s="1"/>
  <c r="U153" i="5"/>
  <c r="T153" i="5" s="1"/>
  <c r="S153" i="5" s="1"/>
  <c r="U154" i="5"/>
  <c r="T154" i="5" s="1"/>
  <c r="S154" i="5" s="1"/>
  <c r="U155" i="5"/>
  <c r="T155" i="5" s="1"/>
  <c r="S155" i="5" s="1"/>
  <c r="U156" i="5"/>
  <c r="T156" i="5" s="1"/>
  <c r="S156" i="5" s="1"/>
  <c r="U157" i="5"/>
  <c r="T157" i="5" s="1"/>
  <c r="S157" i="5" s="1"/>
  <c r="U158" i="5"/>
  <c r="T158" i="5" s="1"/>
  <c r="S158" i="5" s="1"/>
  <c r="U160" i="5"/>
  <c r="T160" i="5" s="1"/>
  <c r="S160" i="5" s="1"/>
  <c r="U161" i="5"/>
  <c r="T161" i="5" s="1"/>
  <c r="S161" i="5" s="1"/>
  <c r="U162" i="5"/>
  <c r="T162" i="5" s="1"/>
  <c r="S162" i="5" s="1"/>
  <c r="U163" i="5"/>
  <c r="T163" i="5" s="1"/>
  <c r="S163" i="5" s="1"/>
  <c r="U164" i="5"/>
  <c r="T164" i="5" s="1"/>
  <c r="S164" i="5" s="1"/>
  <c r="U165" i="5"/>
  <c r="T165" i="5" s="1"/>
  <c r="S165" i="5" s="1"/>
  <c r="U166" i="5"/>
  <c r="T166" i="5" s="1"/>
  <c r="S166" i="5" s="1"/>
  <c r="U167" i="5"/>
  <c r="T167" i="5" s="1"/>
  <c r="S167" i="5" s="1"/>
  <c r="U168" i="5"/>
  <c r="T168" i="5" s="1"/>
  <c r="S168" i="5" s="1"/>
  <c r="U169" i="5"/>
  <c r="T169" i="5" s="1"/>
  <c r="S169" i="5" s="1"/>
  <c r="U170" i="5"/>
  <c r="T170" i="5" s="1"/>
  <c r="S170" i="5" s="1"/>
  <c r="U172" i="5"/>
  <c r="T172" i="5" s="1"/>
  <c r="S172" i="5" s="1"/>
  <c r="U173" i="5"/>
  <c r="T173" i="5" s="1"/>
  <c r="S173" i="5" s="1"/>
  <c r="U174" i="5"/>
  <c r="T174" i="5" s="1"/>
  <c r="S174" i="5" s="1"/>
  <c r="U175" i="5"/>
  <c r="T175" i="5" s="1"/>
  <c r="S175" i="5" s="1"/>
  <c r="U176" i="5"/>
  <c r="T176" i="5" s="1"/>
  <c r="S176" i="5" s="1"/>
  <c r="U177" i="5"/>
  <c r="T177" i="5" s="1"/>
  <c r="S177" i="5" s="1"/>
  <c r="U178" i="5"/>
  <c r="T178" i="5" s="1"/>
  <c r="S178" i="5" s="1"/>
  <c r="U179" i="5"/>
  <c r="T179" i="5" s="1"/>
  <c r="S179" i="5" s="1"/>
  <c r="U180" i="5"/>
  <c r="T180" i="5" s="1"/>
  <c r="S180" i="5" s="1"/>
  <c r="U181" i="5"/>
  <c r="T181" i="5" s="1"/>
  <c r="S181" i="5" s="1"/>
  <c r="U7" i="5"/>
  <c r="T7" i="5" s="1"/>
  <c r="S7" i="5" s="1"/>
  <c r="G57" i="5"/>
  <c r="F57" i="5" s="1"/>
  <c r="G8" i="5"/>
  <c r="F8" i="5" s="1"/>
  <c r="E8" i="5" s="1"/>
  <c r="G11" i="5"/>
  <c r="G13" i="5"/>
  <c r="F13" i="5" s="1"/>
  <c r="E13" i="5" s="1"/>
  <c r="G18" i="5"/>
  <c r="F18" i="5" s="1"/>
  <c r="E18" i="5" s="1"/>
  <c r="G20" i="5"/>
  <c r="F20" i="5" s="1"/>
  <c r="E20" i="5" s="1"/>
  <c r="G23" i="5"/>
  <c r="G25" i="5"/>
  <c r="F25" i="5" s="1"/>
  <c r="E25" i="5" s="1"/>
  <c r="G30" i="5"/>
  <c r="F30" i="5" s="1"/>
  <c r="E30" i="5" s="1"/>
  <c r="G32" i="5"/>
  <c r="F32" i="5" s="1"/>
  <c r="E32" i="5" s="1"/>
  <c r="G35" i="5"/>
  <c r="G37" i="5"/>
  <c r="F37" i="5" s="1"/>
  <c r="E37" i="5" s="1"/>
  <c r="G42" i="5"/>
  <c r="F42" i="5" s="1"/>
  <c r="E42" i="5" s="1"/>
  <c r="G44" i="5"/>
  <c r="F44" i="5" s="1"/>
  <c r="E44" i="5" s="1"/>
  <c r="G47" i="5"/>
  <c r="G49" i="5"/>
  <c r="F49" i="5" s="1"/>
  <c r="E49" i="5" s="1"/>
  <c r="G54" i="5"/>
  <c r="F54" i="5" s="1"/>
  <c r="E54" i="5" s="1"/>
  <c r="G56" i="5"/>
  <c r="F56" i="5" s="1"/>
  <c r="E56" i="5" s="1"/>
  <c r="G59" i="5"/>
  <c r="G61" i="5"/>
  <c r="F61" i="5" s="1"/>
  <c r="E61" i="5" s="1"/>
  <c r="G66" i="5"/>
  <c r="F66" i="5" s="1"/>
  <c r="E66" i="5" s="1"/>
  <c r="G67" i="5"/>
  <c r="G71" i="5"/>
  <c r="G73" i="5"/>
  <c r="F73" i="5" s="1"/>
  <c r="E73" i="5" s="1"/>
  <c r="G78" i="5"/>
  <c r="F78" i="5" s="1"/>
  <c r="E78" i="5" s="1"/>
  <c r="G79" i="5"/>
  <c r="G83" i="5"/>
  <c r="G85" i="5"/>
  <c r="F85" i="5" s="1"/>
  <c r="E85" i="5" s="1"/>
  <c r="G90" i="5"/>
  <c r="F90" i="5" s="1"/>
  <c r="E90" i="5" s="1"/>
  <c r="G91" i="5"/>
  <c r="G95" i="5"/>
  <c r="G97" i="5"/>
  <c r="F97" i="5" s="1"/>
  <c r="E97" i="5" s="1"/>
  <c r="G99" i="5"/>
  <c r="F99" i="5" s="1"/>
  <c r="E99" i="5" s="1"/>
  <c r="G102" i="5"/>
  <c r="F102" i="5" s="1"/>
  <c r="E102" i="5" s="1"/>
  <c r="G103" i="5"/>
  <c r="G107" i="5"/>
  <c r="G109" i="5"/>
  <c r="F109" i="5" s="1"/>
  <c r="E109" i="5" s="1"/>
  <c r="G114" i="5"/>
  <c r="F114" i="5" s="1"/>
  <c r="E114" i="5" s="1"/>
  <c r="G115" i="5"/>
  <c r="F115" i="5" s="1"/>
  <c r="E115" i="5" s="1"/>
  <c r="G119" i="5"/>
  <c r="G121" i="5"/>
  <c r="F121" i="5" s="1"/>
  <c r="E121" i="5" s="1"/>
  <c r="G127" i="5"/>
  <c r="F127" i="5" s="1"/>
  <c r="E127" i="5" s="1"/>
  <c r="G131" i="5"/>
  <c r="G133" i="5"/>
  <c r="F133" i="5" s="1"/>
  <c r="E133" i="5" s="1"/>
  <c r="G138" i="5"/>
  <c r="F138" i="5" s="1"/>
  <c r="E138" i="5" s="1"/>
  <c r="G139" i="5"/>
  <c r="F139" i="5" s="1"/>
  <c r="E139" i="5" s="1"/>
  <c r="G140" i="5"/>
  <c r="F140" i="5" s="1"/>
  <c r="E140" i="5" s="1"/>
  <c r="G143" i="5"/>
  <c r="G145" i="5"/>
  <c r="F145" i="5" s="1"/>
  <c r="E145" i="5" s="1"/>
  <c r="G150" i="5"/>
  <c r="F150" i="5" s="1"/>
  <c r="E150" i="5" s="1"/>
  <c r="G151" i="5"/>
  <c r="F151" i="5" s="1"/>
  <c r="E151" i="5" s="1"/>
  <c r="G155" i="5"/>
  <c r="G157" i="5"/>
  <c r="F157" i="5" s="1"/>
  <c r="E157" i="5" s="1"/>
  <c r="G162" i="5"/>
  <c r="F162" i="5" s="1"/>
  <c r="E162" i="5" s="1"/>
  <c r="G163" i="5"/>
  <c r="F163" i="5" s="1"/>
  <c r="E163" i="5" s="1"/>
  <c r="G164" i="5"/>
  <c r="F164" i="5" s="1"/>
  <c r="E164" i="5" s="1"/>
  <c r="G167" i="5"/>
  <c r="G169" i="5"/>
  <c r="F169" i="5" s="1"/>
  <c r="E169" i="5" s="1"/>
  <c r="G174" i="5"/>
  <c r="F174" i="5" s="1"/>
  <c r="E174" i="5" s="1"/>
  <c r="G175" i="5"/>
  <c r="F175" i="5" s="1"/>
  <c r="E175" i="5" s="1"/>
  <c r="G176" i="5"/>
  <c r="F176" i="5" s="1"/>
  <c r="E176" i="5" s="1"/>
  <c r="G179" i="5"/>
  <c r="G181" i="5"/>
  <c r="F181" i="5" s="1"/>
  <c r="E181" i="5" s="1"/>
  <c r="G183" i="5"/>
  <c r="F183" i="5" s="1"/>
  <c r="E183" i="5" s="1"/>
  <c r="G7" i="5"/>
  <c r="F7" i="5" s="1"/>
  <c r="E7" i="5" s="1"/>
  <c r="O166" i="4"/>
  <c r="O118" i="4"/>
  <c r="O97" i="4"/>
  <c r="O67" i="4"/>
  <c r="O46" i="4"/>
  <c r="O19" i="4"/>
  <c r="J73" i="4"/>
  <c r="J51" i="4"/>
  <c r="J25" i="4"/>
  <c r="O181" i="4"/>
  <c r="O180" i="4"/>
  <c r="O178" i="4"/>
  <c r="O177" i="4"/>
  <c r="O176" i="4"/>
  <c r="F176" i="4" s="1"/>
  <c r="O174" i="4"/>
  <c r="O173" i="4"/>
  <c r="O172" i="4"/>
  <c r="O171" i="4"/>
  <c r="O169" i="4"/>
  <c r="O168" i="4"/>
  <c r="O165" i="4"/>
  <c r="O164" i="4"/>
  <c r="O162" i="4"/>
  <c r="O161" i="4"/>
  <c r="I161" i="4" s="1"/>
  <c r="O160" i="4"/>
  <c r="O159" i="4"/>
  <c r="O157" i="4"/>
  <c r="O156" i="4"/>
  <c r="O154" i="4"/>
  <c r="O153" i="4"/>
  <c r="O152" i="4"/>
  <c r="O150" i="4"/>
  <c r="O149" i="4"/>
  <c r="O148" i="4"/>
  <c r="I148" i="4" s="1"/>
  <c r="O147" i="4"/>
  <c r="O145" i="4"/>
  <c r="O144" i="4"/>
  <c r="O142" i="4"/>
  <c r="O141" i="4"/>
  <c r="O140" i="4"/>
  <c r="O138" i="4"/>
  <c r="O137" i="4"/>
  <c r="O136" i="4"/>
  <c r="O135" i="4"/>
  <c r="O133" i="4"/>
  <c r="O132" i="4"/>
  <c r="I132" i="4" s="1"/>
  <c r="O130" i="4"/>
  <c r="O129" i="4"/>
  <c r="O128" i="4"/>
  <c r="O126" i="4"/>
  <c r="O125" i="4"/>
  <c r="O124" i="4"/>
  <c r="O123" i="4"/>
  <c r="O121" i="4"/>
  <c r="O120" i="4"/>
  <c r="O117" i="4"/>
  <c r="O116" i="4"/>
  <c r="O114" i="4"/>
  <c r="I114" i="4" s="1"/>
  <c r="O113" i="4"/>
  <c r="O112" i="4"/>
  <c r="O111" i="4"/>
  <c r="O110" i="4"/>
  <c r="O109" i="4"/>
  <c r="O108" i="4"/>
  <c r="O107" i="4"/>
  <c r="O106" i="4"/>
  <c r="O105" i="4"/>
  <c r="O104" i="4"/>
  <c r="O103" i="4"/>
  <c r="O102" i="4"/>
  <c r="O101" i="4"/>
  <c r="O100" i="4"/>
  <c r="I100" i="4" s="1"/>
  <c r="O99" i="4"/>
  <c r="O98" i="4"/>
  <c r="O96" i="4"/>
  <c r="O95" i="4"/>
  <c r="O94" i="4"/>
  <c r="O93" i="4"/>
  <c r="O92" i="4"/>
  <c r="O91" i="4"/>
  <c r="O90" i="4"/>
  <c r="O86" i="4"/>
  <c r="O85" i="4"/>
  <c r="O84" i="4"/>
  <c r="I84" i="4" s="1"/>
  <c r="O83" i="4"/>
  <c r="O82" i="4"/>
  <c r="O81" i="4"/>
  <c r="O80" i="4"/>
  <c r="O79" i="4"/>
  <c r="O78" i="4"/>
  <c r="O77" i="4"/>
  <c r="O76" i="4"/>
  <c r="O75" i="4"/>
  <c r="O74" i="4"/>
  <c r="I74" i="4" s="1"/>
  <c r="O73" i="4"/>
  <c r="O72" i="4"/>
  <c r="O71" i="4"/>
  <c r="O70" i="4"/>
  <c r="O69" i="4"/>
  <c r="O68" i="4"/>
  <c r="O66" i="4"/>
  <c r="O65" i="4"/>
  <c r="O64" i="4"/>
  <c r="O63" i="4"/>
  <c r="O62" i="4"/>
  <c r="O61" i="4"/>
  <c r="O60" i="4"/>
  <c r="I60" i="4" s="1"/>
  <c r="O59" i="4"/>
  <c r="F59" i="4" s="1"/>
  <c r="O58" i="4"/>
  <c r="O57" i="4"/>
  <c r="O56" i="4"/>
  <c r="O55" i="4"/>
  <c r="O54" i="4"/>
  <c r="O53" i="4"/>
  <c r="O52" i="4"/>
  <c r="O51" i="4"/>
  <c r="O50" i="4"/>
  <c r="O49" i="4"/>
  <c r="O48" i="4"/>
  <c r="O47" i="4"/>
  <c r="O45" i="4"/>
  <c r="O44" i="4"/>
  <c r="O43" i="4"/>
  <c r="O42" i="4"/>
  <c r="O41" i="4"/>
  <c r="O40" i="4"/>
  <c r="O39" i="4"/>
  <c r="O38" i="4"/>
  <c r="O37" i="4"/>
  <c r="O36" i="4"/>
  <c r="I36" i="4" s="1"/>
  <c r="O35" i="4"/>
  <c r="I35" i="4" s="1"/>
  <c r="O34" i="4"/>
  <c r="O33" i="4"/>
  <c r="O32" i="4"/>
  <c r="H32" i="4" s="1"/>
  <c r="O31" i="4"/>
  <c r="O30" i="4"/>
  <c r="I30" i="4" s="1"/>
  <c r="O29" i="4"/>
  <c r="O28" i="4"/>
  <c r="O27" i="4"/>
  <c r="O26" i="4"/>
  <c r="O25" i="4"/>
  <c r="O24" i="4"/>
  <c r="O23" i="4"/>
  <c r="O22" i="4"/>
  <c r="G22" i="4" s="1"/>
  <c r="O21" i="4"/>
  <c r="O20" i="4"/>
  <c r="G20" i="4" s="1"/>
  <c r="O18" i="4"/>
  <c r="O17" i="4"/>
  <c r="O16" i="4"/>
  <c r="O15" i="4"/>
  <c r="O14" i="4"/>
  <c r="O13" i="4"/>
  <c r="O12" i="4"/>
  <c r="O11" i="4"/>
  <c r="H11" i="4" s="1"/>
  <c r="O10" i="4"/>
  <c r="G10" i="4" s="1"/>
  <c r="O9" i="4"/>
  <c r="O8" i="4"/>
  <c r="G8" i="4" s="1"/>
  <c r="O7" i="4"/>
  <c r="O6" i="4"/>
  <c r="O5" i="4"/>
  <c r="G19" i="4"/>
  <c r="G23" i="4"/>
  <c r="G26" i="4"/>
  <c r="G28" i="4"/>
  <c r="I28" i="4"/>
  <c r="G30" i="4"/>
  <c r="I32" i="4"/>
  <c r="G40" i="4"/>
  <c r="I40" i="4"/>
  <c r="I44" i="4"/>
  <c r="I46" i="4"/>
  <c r="G52" i="4"/>
  <c r="I52" i="4"/>
  <c r="I56" i="4"/>
  <c r="I62" i="4"/>
  <c r="G64" i="4"/>
  <c r="H67" i="4"/>
  <c r="I68" i="4"/>
  <c r="I70" i="4"/>
  <c r="H75" i="4"/>
  <c r="I76" i="4"/>
  <c r="I80" i="4"/>
  <c r="I82" i="4"/>
  <c r="H83" i="4"/>
  <c r="I86" i="4"/>
  <c r="I90" i="4"/>
  <c r="H91" i="4"/>
  <c r="I91" i="4"/>
  <c r="I92" i="4"/>
  <c r="I94" i="4"/>
  <c r="H95" i="4"/>
  <c r="H96" i="4"/>
  <c r="I96" i="4"/>
  <c r="H97" i="4"/>
  <c r="I97" i="4"/>
  <c r="I98" i="4"/>
  <c r="H99" i="4"/>
  <c r="I102" i="4"/>
  <c r="H103" i="4"/>
  <c r="I103" i="4"/>
  <c r="I104" i="4"/>
  <c r="I106" i="4"/>
  <c r="H107" i="4"/>
  <c r="I107" i="4"/>
  <c r="I108" i="4"/>
  <c r="I110" i="4"/>
  <c r="H111" i="4"/>
  <c r="I112" i="4"/>
  <c r="I116" i="4"/>
  <c r="I118" i="4"/>
  <c r="I120" i="4"/>
  <c r="H123" i="4"/>
  <c r="I124" i="4"/>
  <c r="I126" i="4"/>
  <c r="I128" i="4"/>
  <c r="I130" i="4"/>
  <c r="H135" i="4"/>
  <c r="I136" i="4"/>
  <c r="I137" i="4"/>
  <c r="I138" i="4"/>
  <c r="I140" i="4"/>
  <c r="I142" i="4"/>
  <c r="I144" i="4"/>
  <c r="H147" i="4"/>
  <c r="I150" i="4"/>
  <c r="I152" i="4"/>
  <c r="I154" i="4"/>
  <c r="I156" i="4"/>
  <c r="H159" i="4"/>
  <c r="I160" i="4"/>
  <c r="H161" i="4"/>
  <c r="I162" i="4"/>
  <c r="I164" i="4"/>
  <c r="H165" i="4"/>
  <c r="I166" i="4"/>
  <c r="I168" i="4"/>
  <c r="H169" i="4"/>
  <c r="H171" i="4"/>
  <c r="I172" i="4"/>
  <c r="H173" i="4"/>
  <c r="I173" i="4"/>
  <c r="I174" i="4"/>
  <c r="I176" i="4"/>
  <c r="H177" i="4"/>
  <c r="I178" i="4"/>
  <c r="I180" i="4"/>
  <c r="H181" i="4"/>
  <c r="F12" i="4"/>
  <c r="F13" i="4"/>
  <c r="J15" i="4"/>
  <c r="E15" i="4" s="1"/>
  <c r="J17" i="4"/>
  <c r="E17" i="4" s="1"/>
  <c r="J27" i="4"/>
  <c r="J37" i="4"/>
  <c r="E37" i="4" s="1"/>
  <c r="J39" i="4"/>
  <c r="J49" i="4"/>
  <c r="J63" i="4"/>
  <c r="J85" i="4"/>
  <c r="E85" i="4" s="1"/>
  <c r="F97" i="4"/>
  <c r="J109" i="4"/>
  <c r="E109" i="4" s="1"/>
  <c r="J145" i="4"/>
  <c r="J157" i="4"/>
  <c r="E157" i="4" s="1"/>
  <c r="J169" i="4"/>
  <c r="E169" i="4" s="1"/>
  <c r="J181" i="4"/>
  <c r="E181" i="4" s="1"/>
  <c r="U62" i="5" l="1"/>
  <c r="T62" i="5" s="1"/>
  <c r="S62" i="5" s="1"/>
  <c r="U152" i="5"/>
  <c r="T152" i="5" s="1"/>
  <c r="S152" i="5" s="1"/>
  <c r="U80" i="5"/>
  <c r="T80" i="5" s="1"/>
  <c r="S80" i="5" s="1"/>
  <c r="U34" i="5"/>
  <c r="T34" i="5" s="1"/>
  <c r="S34" i="5" s="1"/>
  <c r="U20" i="5"/>
  <c r="T20" i="5" s="1"/>
  <c r="S20" i="5" s="1"/>
  <c r="U116" i="5"/>
  <c r="T116" i="5" s="1"/>
  <c r="S116" i="5" s="1"/>
  <c r="AA202" i="5"/>
  <c r="U14" i="5"/>
  <c r="T14" i="5" s="1"/>
  <c r="S14" i="5" s="1"/>
  <c r="G171" i="5"/>
  <c r="F171" i="5" s="1"/>
  <c r="E171" i="5" s="1"/>
  <c r="G111" i="5"/>
  <c r="F111" i="5" s="1"/>
  <c r="E111" i="5" s="1"/>
  <c r="G27" i="5"/>
  <c r="F27" i="5" s="1"/>
  <c r="E27" i="5" s="1"/>
  <c r="G60" i="5"/>
  <c r="F60" i="5" s="1"/>
  <c r="E60" i="5" s="1"/>
  <c r="G12" i="5"/>
  <c r="F12" i="5" s="1"/>
  <c r="E12" i="5" s="1"/>
  <c r="G159" i="5"/>
  <c r="F159" i="5" s="1"/>
  <c r="E159" i="5" s="1"/>
  <c r="G123" i="5"/>
  <c r="F123" i="5" s="1"/>
  <c r="E123" i="5" s="1"/>
  <c r="G75" i="5"/>
  <c r="F75" i="5" s="1"/>
  <c r="E75" i="5" s="1"/>
  <c r="G51" i="5"/>
  <c r="F51" i="5" s="1"/>
  <c r="E51" i="5" s="1"/>
  <c r="G48" i="5"/>
  <c r="F48" i="5" s="1"/>
  <c r="E48" i="5" s="1"/>
  <c r="G147" i="5"/>
  <c r="F147" i="5" s="1"/>
  <c r="E147" i="5" s="1"/>
  <c r="G63" i="5"/>
  <c r="F63" i="5" s="1"/>
  <c r="E63" i="5" s="1"/>
  <c r="G24" i="5"/>
  <c r="F24" i="5" s="1"/>
  <c r="E24" i="5" s="1"/>
  <c r="G62" i="5"/>
  <c r="F62" i="5" s="1"/>
  <c r="E62" i="5" s="1"/>
  <c r="E57" i="5"/>
  <c r="G50" i="5"/>
  <c r="F50" i="5" s="1"/>
  <c r="E50" i="5" s="1"/>
  <c r="G45" i="5"/>
  <c r="F45" i="5" s="1"/>
  <c r="E45" i="5" s="1"/>
  <c r="G38" i="5"/>
  <c r="F38" i="5" s="1"/>
  <c r="E38" i="5" s="1"/>
  <c r="G33" i="5"/>
  <c r="F33" i="5" s="1"/>
  <c r="E33" i="5" s="1"/>
  <c r="G26" i="5"/>
  <c r="F26" i="5" s="1"/>
  <c r="E26" i="5" s="1"/>
  <c r="G21" i="5"/>
  <c r="F21" i="5" s="1"/>
  <c r="E21" i="5" s="1"/>
  <c r="G14" i="5"/>
  <c r="F14" i="5" s="1"/>
  <c r="E14" i="5" s="1"/>
  <c r="G9" i="5"/>
  <c r="F9" i="5" s="1"/>
  <c r="E9" i="5" s="1"/>
  <c r="G87" i="5"/>
  <c r="F87" i="5" s="1"/>
  <c r="E87" i="5" s="1"/>
  <c r="G15" i="5"/>
  <c r="F15" i="5" s="1"/>
  <c r="E15" i="5" s="1"/>
  <c r="G166" i="5"/>
  <c r="F166" i="5" s="1"/>
  <c r="E166" i="5" s="1"/>
  <c r="G142" i="5"/>
  <c r="F142" i="5" s="1"/>
  <c r="E142" i="5" s="1"/>
  <c r="G118" i="5"/>
  <c r="F118" i="5" s="1"/>
  <c r="E118" i="5" s="1"/>
  <c r="G94" i="5"/>
  <c r="F94" i="5" s="1"/>
  <c r="E94" i="5" s="1"/>
  <c r="G58" i="5"/>
  <c r="F58" i="5" s="1"/>
  <c r="E58" i="5" s="1"/>
  <c r="G22" i="5"/>
  <c r="F22" i="5" s="1"/>
  <c r="E22" i="5" s="1"/>
  <c r="G112" i="5"/>
  <c r="F112" i="5" s="1"/>
  <c r="E112" i="5" s="1"/>
  <c r="G98" i="5"/>
  <c r="F98" i="5" s="1"/>
  <c r="E98" i="5" s="1"/>
  <c r="G86" i="5"/>
  <c r="F86" i="5" s="1"/>
  <c r="E86" i="5" s="1"/>
  <c r="G135" i="5"/>
  <c r="F135" i="5" s="1"/>
  <c r="E135" i="5" s="1"/>
  <c r="G39" i="5"/>
  <c r="F39" i="5" s="1"/>
  <c r="E39" i="5" s="1"/>
  <c r="G36" i="5"/>
  <c r="F36" i="5" s="1"/>
  <c r="E36" i="5" s="1"/>
  <c r="G178" i="5"/>
  <c r="F178" i="5" s="1"/>
  <c r="E178" i="5" s="1"/>
  <c r="G154" i="5"/>
  <c r="F154" i="5" s="1"/>
  <c r="E154" i="5" s="1"/>
  <c r="G130" i="5"/>
  <c r="F130" i="5" s="1"/>
  <c r="E130" i="5" s="1"/>
  <c r="G106" i="5"/>
  <c r="F106" i="5" s="1"/>
  <c r="E106" i="5" s="1"/>
  <c r="G82" i="5"/>
  <c r="F82" i="5" s="1"/>
  <c r="E82" i="5" s="1"/>
  <c r="G70" i="5"/>
  <c r="F70" i="5" s="1"/>
  <c r="E70" i="5" s="1"/>
  <c r="H185" i="5"/>
  <c r="G46" i="5"/>
  <c r="F46" i="5" s="1"/>
  <c r="E46" i="5" s="1"/>
  <c r="G34" i="5"/>
  <c r="F34" i="5" s="1"/>
  <c r="E34" i="5" s="1"/>
  <c r="G10" i="5"/>
  <c r="F10" i="5" s="1"/>
  <c r="E10" i="5" s="1"/>
  <c r="G152" i="5"/>
  <c r="F152" i="5" s="1"/>
  <c r="E152" i="5" s="1"/>
  <c r="G128" i="5"/>
  <c r="F128" i="5" s="1"/>
  <c r="E128" i="5" s="1"/>
  <c r="G116" i="5"/>
  <c r="F116" i="5" s="1"/>
  <c r="E116" i="5" s="1"/>
  <c r="G104" i="5"/>
  <c r="F104" i="5" s="1"/>
  <c r="E104" i="5" s="1"/>
  <c r="G92" i="5"/>
  <c r="F92" i="5" s="1"/>
  <c r="E92" i="5" s="1"/>
  <c r="G80" i="5"/>
  <c r="F80" i="5" s="1"/>
  <c r="E80" i="5" s="1"/>
  <c r="G68" i="5"/>
  <c r="F68" i="5" s="1"/>
  <c r="E68" i="5" s="1"/>
  <c r="F103" i="5"/>
  <c r="E103" i="5" s="1"/>
  <c r="F91" i="5"/>
  <c r="E91" i="5" s="1"/>
  <c r="F79" i="5"/>
  <c r="E79" i="5" s="1"/>
  <c r="F67" i="5"/>
  <c r="E67" i="5" s="1"/>
  <c r="G55" i="5"/>
  <c r="F55" i="5" s="1"/>
  <c r="E55" i="5" s="1"/>
  <c r="G43" i="5"/>
  <c r="F43" i="5" s="1"/>
  <c r="E43" i="5" s="1"/>
  <c r="G31" i="5"/>
  <c r="F31" i="5" s="1"/>
  <c r="E31" i="5" s="1"/>
  <c r="G19" i="5"/>
  <c r="F19" i="5" s="1"/>
  <c r="E19" i="5" s="1"/>
  <c r="G53" i="5"/>
  <c r="F53" i="5" s="1"/>
  <c r="E53" i="5" s="1"/>
  <c r="G41" i="5"/>
  <c r="F41" i="5" s="1"/>
  <c r="E41" i="5" s="1"/>
  <c r="G29" i="5"/>
  <c r="F29" i="5" s="1"/>
  <c r="E29" i="5" s="1"/>
  <c r="G17" i="5"/>
  <c r="F17" i="5" s="1"/>
  <c r="E17" i="5" s="1"/>
  <c r="H84" i="4"/>
  <c r="I20" i="4"/>
  <c r="E145" i="4"/>
  <c r="E49" i="4"/>
  <c r="I8" i="4"/>
  <c r="H8" i="4"/>
  <c r="I59" i="4"/>
  <c r="F180" i="4"/>
  <c r="J180" i="4"/>
  <c r="E180" i="4" s="1"/>
  <c r="F168" i="4"/>
  <c r="J168" i="4"/>
  <c r="E168" i="4" s="1"/>
  <c r="F156" i="4"/>
  <c r="J156" i="4"/>
  <c r="E156" i="4" s="1"/>
  <c r="F144" i="4"/>
  <c r="J144" i="4"/>
  <c r="E144" i="4" s="1"/>
  <c r="F132" i="4"/>
  <c r="J132" i="4"/>
  <c r="E132" i="4" s="1"/>
  <c r="F120" i="4"/>
  <c r="J120" i="4"/>
  <c r="E120" i="4" s="1"/>
  <c r="F108" i="4"/>
  <c r="J108" i="4"/>
  <c r="E108" i="4" s="1"/>
  <c r="F96" i="4"/>
  <c r="J96" i="4"/>
  <c r="E96" i="4" s="1"/>
  <c r="F84" i="4"/>
  <c r="J84" i="4"/>
  <c r="E84" i="4" s="1"/>
  <c r="F72" i="4"/>
  <c r="J72" i="4"/>
  <c r="E72" i="4" s="1"/>
  <c r="F60" i="4"/>
  <c r="J60" i="4"/>
  <c r="E60" i="4" s="1"/>
  <c r="F48" i="4"/>
  <c r="J48" i="4"/>
  <c r="E48" i="4" s="1"/>
  <c r="F36" i="4"/>
  <c r="J36" i="4"/>
  <c r="E36" i="4" s="1"/>
  <c r="F24" i="4"/>
  <c r="J24" i="4"/>
  <c r="E24" i="4" s="1"/>
  <c r="G176" i="4"/>
  <c r="G168" i="4"/>
  <c r="G156" i="4"/>
  <c r="G152" i="4"/>
  <c r="G144" i="4"/>
  <c r="G136" i="4"/>
  <c r="G128" i="4"/>
  <c r="G124" i="4"/>
  <c r="G112" i="4"/>
  <c r="G104" i="4"/>
  <c r="G96" i="4"/>
  <c r="G92" i="4"/>
  <c r="G80" i="4"/>
  <c r="G72" i="4"/>
  <c r="G48" i="4"/>
  <c r="G24" i="4"/>
  <c r="G16" i="4"/>
  <c r="E51" i="4"/>
  <c r="G180" i="4"/>
  <c r="G172" i="4"/>
  <c r="G164" i="4"/>
  <c r="G160" i="4"/>
  <c r="G148" i="4"/>
  <c r="G140" i="4"/>
  <c r="G132" i="4"/>
  <c r="G120" i="4"/>
  <c r="G116" i="4"/>
  <c r="G108" i="4"/>
  <c r="G100" i="4"/>
  <c r="G84" i="4"/>
  <c r="G76" i="4"/>
  <c r="G68" i="4"/>
  <c r="G60" i="4"/>
  <c r="G12" i="4"/>
  <c r="J179" i="4"/>
  <c r="J167" i="4"/>
  <c r="J155" i="4"/>
  <c r="J143" i="4"/>
  <c r="J131" i="4"/>
  <c r="J119" i="4"/>
  <c r="F107" i="4"/>
  <c r="J107" i="4"/>
  <c r="E107" i="4" s="1"/>
  <c r="F95" i="4"/>
  <c r="J95" i="4"/>
  <c r="E95" i="4" s="1"/>
  <c r="F83" i="4"/>
  <c r="J83" i="4"/>
  <c r="E83" i="4" s="1"/>
  <c r="F71" i="4"/>
  <c r="J71" i="4"/>
  <c r="E71" i="4" s="1"/>
  <c r="J59" i="4"/>
  <c r="E59" i="4" s="1"/>
  <c r="F47" i="4"/>
  <c r="J47" i="4"/>
  <c r="E47" i="4" s="1"/>
  <c r="F35" i="4"/>
  <c r="J35" i="4"/>
  <c r="E35" i="4" s="1"/>
  <c r="F23" i="4"/>
  <c r="J23" i="4"/>
  <c r="E23" i="4" s="1"/>
  <c r="F11" i="4"/>
  <c r="J11" i="4"/>
  <c r="E11" i="4" s="1"/>
  <c r="E73" i="4"/>
  <c r="F178" i="4"/>
  <c r="J178" i="4"/>
  <c r="E178" i="4" s="1"/>
  <c r="F166" i="4"/>
  <c r="J166" i="4"/>
  <c r="E166" i="4" s="1"/>
  <c r="F154" i="4"/>
  <c r="J154" i="4"/>
  <c r="E154" i="4" s="1"/>
  <c r="F142" i="4"/>
  <c r="J142" i="4"/>
  <c r="E142" i="4" s="1"/>
  <c r="F130" i="4"/>
  <c r="J130" i="4"/>
  <c r="E130" i="4" s="1"/>
  <c r="F118" i="4"/>
  <c r="J118" i="4"/>
  <c r="E118" i="4" s="1"/>
  <c r="F106" i="4"/>
  <c r="J106" i="4"/>
  <c r="E106" i="4" s="1"/>
  <c r="F94" i="4"/>
  <c r="J94" i="4"/>
  <c r="E94" i="4" s="1"/>
  <c r="F82" i="4"/>
  <c r="J82" i="4"/>
  <c r="E82" i="4" s="1"/>
  <c r="F70" i="4"/>
  <c r="J70" i="4"/>
  <c r="E70" i="4" s="1"/>
  <c r="F58" i="4"/>
  <c r="J58" i="4"/>
  <c r="E58" i="4" s="1"/>
  <c r="F46" i="4"/>
  <c r="J46" i="4"/>
  <c r="E46" i="4" s="1"/>
  <c r="F34" i="4"/>
  <c r="J34" i="4"/>
  <c r="E34" i="4" s="1"/>
  <c r="F22" i="4"/>
  <c r="J22" i="4"/>
  <c r="E22" i="4" s="1"/>
  <c r="F10" i="4"/>
  <c r="J10" i="4"/>
  <c r="E10" i="4" s="1"/>
  <c r="F177" i="4"/>
  <c r="J177" i="4"/>
  <c r="E177" i="4" s="1"/>
  <c r="F165" i="4"/>
  <c r="J165" i="4"/>
  <c r="E165" i="4" s="1"/>
  <c r="F153" i="4"/>
  <c r="J153" i="4"/>
  <c r="E153" i="4" s="1"/>
  <c r="F141" i="4"/>
  <c r="J141" i="4"/>
  <c r="E141" i="4" s="1"/>
  <c r="F129" i="4"/>
  <c r="J129" i="4"/>
  <c r="E129" i="4" s="1"/>
  <c r="F117" i="4"/>
  <c r="J117" i="4"/>
  <c r="E117" i="4" s="1"/>
  <c r="F105" i="4"/>
  <c r="J105" i="4"/>
  <c r="E105" i="4" s="1"/>
  <c r="F93" i="4"/>
  <c r="J93" i="4"/>
  <c r="E93" i="4" s="1"/>
  <c r="F81" i="4"/>
  <c r="J81" i="4"/>
  <c r="E81" i="4" s="1"/>
  <c r="F69" i="4"/>
  <c r="J69" i="4"/>
  <c r="E69" i="4" s="1"/>
  <c r="F57" i="4"/>
  <c r="J57" i="4"/>
  <c r="E57" i="4" s="1"/>
  <c r="F45" i="4"/>
  <c r="J45" i="4"/>
  <c r="E45" i="4" s="1"/>
  <c r="F33" i="4"/>
  <c r="J33" i="4"/>
  <c r="E33" i="4" s="1"/>
  <c r="F21" i="4"/>
  <c r="J21" i="4"/>
  <c r="E21" i="4" s="1"/>
  <c r="F9" i="4"/>
  <c r="J9" i="4"/>
  <c r="E9" i="4" s="1"/>
  <c r="G171" i="4"/>
  <c r="G31" i="4"/>
  <c r="G27" i="4"/>
  <c r="G15" i="4"/>
  <c r="G11" i="4"/>
  <c r="G7" i="4"/>
  <c r="I66" i="4"/>
  <c r="I58" i="4"/>
  <c r="I50" i="4"/>
  <c r="I42" i="4"/>
  <c r="I34" i="4"/>
  <c r="I26" i="4"/>
  <c r="I22" i="4"/>
  <c r="I14" i="4"/>
  <c r="I6" i="4"/>
  <c r="J5" i="4"/>
  <c r="E5" i="4" s="1"/>
  <c r="F5" i="4"/>
  <c r="J170" i="4"/>
  <c r="J158" i="4"/>
  <c r="J146" i="4"/>
  <c r="J134" i="4"/>
  <c r="J122" i="4"/>
  <c r="F110" i="4"/>
  <c r="J110" i="4"/>
  <c r="E110" i="4" s="1"/>
  <c r="F98" i="4"/>
  <c r="J98" i="4"/>
  <c r="E98" i="4" s="1"/>
  <c r="F86" i="4"/>
  <c r="J86" i="4"/>
  <c r="E86" i="4" s="1"/>
  <c r="F74" i="4"/>
  <c r="J74" i="4"/>
  <c r="E74" i="4" s="1"/>
  <c r="F62" i="4"/>
  <c r="J62" i="4"/>
  <c r="E62" i="4" s="1"/>
  <c r="F50" i="4"/>
  <c r="J50" i="4"/>
  <c r="E50" i="4" s="1"/>
  <c r="F38" i="4"/>
  <c r="J38" i="4"/>
  <c r="E38" i="4" s="1"/>
  <c r="F26" i="4"/>
  <c r="J26" i="4"/>
  <c r="E26" i="4" s="1"/>
  <c r="F14" i="4"/>
  <c r="J14" i="4"/>
  <c r="E14" i="4" s="1"/>
  <c r="I78" i="4"/>
  <c r="I54" i="4"/>
  <c r="I38" i="4"/>
  <c r="I18" i="4"/>
  <c r="I10" i="4"/>
  <c r="J175" i="4"/>
  <c r="J163" i="4"/>
  <c r="J151" i="4"/>
  <c r="J139" i="4"/>
  <c r="J127" i="4"/>
  <c r="J115" i="4"/>
  <c r="F103" i="4"/>
  <c r="J103" i="4"/>
  <c r="E103" i="4" s="1"/>
  <c r="F91" i="4"/>
  <c r="J91" i="4"/>
  <c r="E91" i="4" s="1"/>
  <c r="F79" i="4"/>
  <c r="J79" i="4"/>
  <c r="E79" i="4" s="1"/>
  <c r="F67" i="4"/>
  <c r="J67" i="4"/>
  <c r="E67" i="4" s="1"/>
  <c r="F55" i="4"/>
  <c r="J55" i="4"/>
  <c r="E55" i="4" s="1"/>
  <c r="F43" i="4"/>
  <c r="J43" i="4"/>
  <c r="E43" i="4" s="1"/>
  <c r="F31" i="4"/>
  <c r="J31" i="4"/>
  <c r="E31" i="4" s="1"/>
  <c r="J19" i="4"/>
  <c r="E19" i="4" s="1"/>
  <c r="F19" i="4"/>
  <c r="J7" i="4"/>
  <c r="E7" i="4" s="1"/>
  <c r="F7" i="4"/>
  <c r="H178" i="4"/>
  <c r="H174" i="4"/>
  <c r="H102" i="4"/>
  <c r="H34" i="4"/>
  <c r="H14" i="4"/>
  <c r="G174" i="4"/>
  <c r="G14" i="4"/>
  <c r="J176" i="4"/>
  <c r="E176" i="4" s="1"/>
  <c r="F164" i="4"/>
  <c r="J164" i="4"/>
  <c r="E164" i="4" s="1"/>
  <c r="F152" i="4"/>
  <c r="J152" i="4"/>
  <c r="E152" i="4" s="1"/>
  <c r="F140" i="4"/>
  <c r="J140" i="4"/>
  <c r="E140" i="4" s="1"/>
  <c r="F128" i="4"/>
  <c r="J128" i="4"/>
  <c r="E128" i="4" s="1"/>
  <c r="F116" i="4"/>
  <c r="J116" i="4"/>
  <c r="E116" i="4" s="1"/>
  <c r="F104" i="4"/>
  <c r="J104" i="4"/>
  <c r="E104" i="4" s="1"/>
  <c r="F92" i="4"/>
  <c r="J92" i="4"/>
  <c r="E92" i="4" s="1"/>
  <c r="F80" i="4"/>
  <c r="J80" i="4"/>
  <c r="E80" i="4" s="1"/>
  <c r="F68" i="4"/>
  <c r="J68" i="4"/>
  <c r="E68" i="4" s="1"/>
  <c r="F56" i="4"/>
  <c r="J56" i="4"/>
  <c r="E56" i="4" s="1"/>
  <c r="J44" i="4"/>
  <c r="E44" i="4" s="1"/>
  <c r="F44" i="4"/>
  <c r="F32" i="4"/>
  <c r="J32" i="4"/>
  <c r="E32" i="4" s="1"/>
  <c r="J20" i="4"/>
  <c r="E20" i="4" s="1"/>
  <c r="F20" i="4"/>
  <c r="J8" i="4"/>
  <c r="E8" i="4" s="1"/>
  <c r="F8" i="4"/>
  <c r="G150" i="4"/>
  <c r="G6" i="4"/>
  <c r="F173" i="4"/>
  <c r="J173" i="4"/>
  <c r="E173" i="4" s="1"/>
  <c r="F161" i="4"/>
  <c r="J161" i="4"/>
  <c r="E161" i="4" s="1"/>
  <c r="F149" i="4"/>
  <c r="J149" i="4"/>
  <c r="E149" i="4" s="1"/>
  <c r="F137" i="4"/>
  <c r="J137" i="4"/>
  <c r="E137" i="4" s="1"/>
  <c r="F125" i="4"/>
  <c r="J125" i="4"/>
  <c r="E125" i="4" s="1"/>
  <c r="F113" i="4"/>
  <c r="J113" i="4"/>
  <c r="E113" i="4" s="1"/>
  <c r="F101" i="4"/>
  <c r="J101" i="4"/>
  <c r="E101" i="4" s="1"/>
  <c r="F77" i="4"/>
  <c r="J77" i="4"/>
  <c r="E77" i="4" s="1"/>
  <c r="F65" i="4"/>
  <c r="J65" i="4"/>
  <c r="E65" i="4" s="1"/>
  <c r="F53" i="4"/>
  <c r="J53" i="4"/>
  <c r="E53" i="4" s="1"/>
  <c r="F41" i="4"/>
  <c r="J41" i="4"/>
  <c r="E41" i="4" s="1"/>
  <c r="F29" i="4"/>
  <c r="J29" i="4"/>
  <c r="E29" i="4" s="1"/>
  <c r="I125" i="4"/>
  <c r="I53" i="4"/>
  <c r="I49" i="4"/>
  <c r="I41" i="4"/>
  <c r="I37" i="4"/>
  <c r="F174" i="4"/>
  <c r="J174" i="4"/>
  <c r="E174" i="4" s="1"/>
  <c r="F162" i="4"/>
  <c r="J162" i="4"/>
  <c r="E162" i="4" s="1"/>
  <c r="F150" i="4"/>
  <c r="J150" i="4"/>
  <c r="E150" i="4" s="1"/>
  <c r="F138" i="4"/>
  <c r="J138" i="4"/>
  <c r="E138" i="4" s="1"/>
  <c r="F126" i="4"/>
  <c r="J126" i="4"/>
  <c r="E126" i="4" s="1"/>
  <c r="F114" i="4"/>
  <c r="J114" i="4"/>
  <c r="E114" i="4" s="1"/>
  <c r="F102" i="4"/>
  <c r="J102" i="4"/>
  <c r="E102" i="4" s="1"/>
  <c r="F90" i="4"/>
  <c r="J90" i="4"/>
  <c r="E90" i="4" s="1"/>
  <c r="F78" i="4"/>
  <c r="J78" i="4"/>
  <c r="E78" i="4" s="1"/>
  <c r="J66" i="4"/>
  <c r="E66" i="4" s="1"/>
  <c r="F66" i="4"/>
  <c r="F54" i="4"/>
  <c r="J54" i="4"/>
  <c r="E54" i="4" s="1"/>
  <c r="F42" i="4"/>
  <c r="J42" i="4"/>
  <c r="E42" i="4" s="1"/>
  <c r="F30" i="4"/>
  <c r="J30" i="4"/>
  <c r="E30" i="4" s="1"/>
  <c r="F18" i="4"/>
  <c r="J18" i="4"/>
  <c r="E18" i="4" s="1"/>
  <c r="F6" i="4"/>
  <c r="J6" i="4"/>
  <c r="E6" i="4" s="1"/>
  <c r="G162" i="4"/>
  <c r="G142" i="4"/>
  <c r="G130" i="4"/>
  <c r="G18" i="4"/>
  <c r="F172" i="4"/>
  <c r="J172" i="4"/>
  <c r="E172" i="4" s="1"/>
  <c r="F160" i="4"/>
  <c r="J160" i="4"/>
  <c r="E160" i="4" s="1"/>
  <c r="F148" i="4"/>
  <c r="J148" i="4"/>
  <c r="E148" i="4" s="1"/>
  <c r="F136" i="4"/>
  <c r="J136" i="4"/>
  <c r="E136" i="4" s="1"/>
  <c r="F124" i="4"/>
  <c r="J124" i="4"/>
  <c r="E124" i="4" s="1"/>
  <c r="F112" i="4"/>
  <c r="J112" i="4"/>
  <c r="E112" i="4" s="1"/>
  <c r="F100" i="4"/>
  <c r="J100" i="4"/>
  <c r="E100" i="4" s="1"/>
  <c r="J88" i="4"/>
  <c r="F76" i="4"/>
  <c r="J76" i="4"/>
  <c r="E76" i="4" s="1"/>
  <c r="F64" i="4"/>
  <c r="J64" i="4"/>
  <c r="E64" i="4" s="1"/>
  <c r="F52" i="4"/>
  <c r="J52" i="4"/>
  <c r="E52" i="4" s="1"/>
  <c r="F40" i="4"/>
  <c r="J40" i="4"/>
  <c r="E40" i="4" s="1"/>
  <c r="F28" i="4"/>
  <c r="J28" i="4"/>
  <c r="E28" i="4" s="1"/>
  <c r="J16" i="4"/>
  <c r="E16" i="4" s="1"/>
  <c r="F16" i="4"/>
  <c r="H157" i="4"/>
  <c r="H93" i="4"/>
  <c r="H81" i="4"/>
  <c r="H45" i="4"/>
  <c r="H33" i="4"/>
  <c r="H5" i="4"/>
  <c r="G178" i="4"/>
  <c r="G166" i="4"/>
  <c r="G154" i="4"/>
  <c r="G138" i="4"/>
  <c r="F171" i="4"/>
  <c r="J171" i="4"/>
  <c r="E171" i="4" s="1"/>
  <c r="F159" i="4"/>
  <c r="J159" i="4"/>
  <c r="E159" i="4" s="1"/>
  <c r="F147" i="4"/>
  <c r="J147" i="4"/>
  <c r="E147" i="4" s="1"/>
  <c r="F135" i="4"/>
  <c r="J135" i="4"/>
  <c r="E135" i="4" s="1"/>
  <c r="F123" i="4"/>
  <c r="J123" i="4"/>
  <c r="E123" i="4" s="1"/>
  <c r="F111" i="4"/>
  <c r="J111" i="4"/>
  <c r="E111" i="4" s="1"/>
  <c r="J99" i="4"/>
  <c r="E99" i="4" s="1"/>
  <c r="E63" i="4"/>
  <c r="E39" i="4"/>
  <c r="E27" i="4"/>
  <c r="G29" i="4"/>
  <c r="G25" i="4"/>
  <c r="G21" i="4"/>
  <c r="G17" i="4"/>
  <c r="G13" i="4"/>
  <c r="G9" i="4"/>
  <c r="G5" i="4"/>
  <c r="I72" i="4"/>
  <c r="I48" i="4"/>
  <c r="I24" i="4"/>
  <c r="I16" i="4"/>
  <c r="I12" i="4"/>
  <c r="J12" i="4"/>
  <c r="E12" i="4" s="1"/>
  <c r="E25" i="4"/>
  <c r="H79" i="4"/>
  <c r="H71" i="4"/>
  <c r="H63" i="4"/>
  <c r="H59" i="4"/>
  <c r="H55" i="4"/>
  <c r="H51" i="4"/>
  <c r="H47" i="4"/>
  <c r="H43" i="4"/>
  <c r="H39" i="4"/>
  <c r="H35" i="4"/>
  <c r="H31" i="4"/>
  <c r="H27" i="4"/>
  <c r="H23" i="4"/>
  <c r="H19" i="4"/>
  <c r="H7" i="4"/>
  <c r="G159" i="4"/>
  <c r="G147" i="4"/>
  <c r="G135" i="4"/>
  <c r="G123" i="4"/>
  <c r="G111" i="4"/>
  <c r="G107" i="4"/>
  <c r="G103" i="4"/>
  <c r="G99" i="4"/>
  <c r="G95" i="4"/>
  <c r="G91" i="4"/>
  <c r="G83" i="4"/>
  <c r="G79" i="4"/>
  <c r="G75" i="4"/>
  <c r="G71" i="4"/>
  <c r="G67" i="4"/>
  <c r="G63" i="4"/>
  <c r="G59" i="4"/>
  <c r="G55" i="4"/>
  <c r="G51" i="4"/>
  <c r="G47" i="4"/>
  <c r="G43" i="4"/>
  <c r="G39" i="4"/>
  <c r="G35" i="4"/>
  <c r="H166" i="4"/>
  <c r="H162" i="4"/>
  <c r="H154" i="4"/>
  <c r="H150" i="4"/>
  <c r="H142" i="4"/>
  <c r="H138" i="4"/>
  <c r="H130" i="4"/>
  <c r="H126" i="4"/>
  <c r="H118" i="4"/>
  <c r="H114" i="4"/>
  <c r="H110" i="4"/>
  <c r="H106" i="4"/>
  <c r="H98" i="4"/>
  <c r="H94" i="4"/>
  <c r="H90" i="4"/>
  <c r="H86" i="4"/>
  <c r="H82" i="4"/>
  <c r="H78" i="4"/>
  <c r="H74" i="4"/>
  <c r="H70" i="4"/>
  <c r="H66" i="4"/>
  <c r="H62" i="4"/>
  <c r="H58" i="4"/>
  <c r="H54" i="4"/>
  <c r="H50" i="4"/>
  <c r="H46" i="4"/>
  <c r="H42" i="4"/>
  <c r="H38" i="4"/>
  <c r="H30" i="4"/>
  <c r="H26" i="4"/>
  <c r="H22" i="4"/>
  <c r="H18" i="4"/>
  <c r="H10" i="4"/>
  <c r="H6" i="4"/>
  <c r="J13" i="4"/>
  <c r="E13" i="4" s="1"/>
  <c r="J97" i="4"/>
  <c r="E97" i="4" s="1"/>
  <c r="F17" i="4"/>
  <c r="G126" i="4"/>
  <c r="G118" i="4"/>
  <c r="G114" i="4"/>
  <c r="G110" i="4"/>
  <c r="G106" i="4"/>
  <c r="G102" i="4"/>
  <c r="G98" i="4"/>
  <c r="G94" i="4"/>
  <c r="G90" i="4"/>
  <c r="G86" i="4"/>
  <c r="G82" i="4"/>
  <c r="G78" i="4"/>
  <c r="G74" i="4"/>
  <c r="G70" i="4"/>
  <c r="G66" i="4"/>
  <c r="G62" i="4"/>
  <c r="G58" i="4"/>
  <c r="G54" i="4"/>
  <c r="G50" i="4"/>
  <c r="G46" i="4"/>
  <c r="G42" i="4"/>
  <c r="G38" i="4"/>
  <c r="G34" i="4"/>
  <c r="O115" i="4"/>
  <c r="F115" i="4" s="1"/>
  <c r="O127" i="4"/>
  <c r="H127" i="4" s="1"/>
  <c r="O139" i="4"/>
  <c r="H139" i="4" s="1"/>
  <c r="O151" i="4"/>
  <c r="G151" i="4" s="1"/>
  <c r="O163" i="4"/>
  <c r="G163" i="4" s="1"/>
  <c r="O175" i="4"/>
  <c r="F175" i="4" s="1"/>
  <c r="I181" i="4"/>
  <c r="I177" i="4"/>
  <c r="I169" i="4"/>
  <c r="I165" i="4"/>
  <c r="I157" i="4"/>
  <c r="I153" i="4"/>
  <c r="I149" i="4"/>
  <c r="I145" i="4"/>
  <c r="I141" i="4"/>
  <c r="I133" i="4"/>
  <c r="I129" i="4"/>
  <c r="I121" i="4"/>
  <c r="I117" i="4"/>
  <c r="I113" i="4"/>
  <c r="I109" i="4"/>
  <c r="I105" i="4"/>
  <c r="I101" i="4"/>
  <c r="I93" i="4"/>
  <c r="I85" i="4"/>
  <c r="I81" i="4"/>
  <c r="I77" i="4"/>
  <c r="I73" i="4"/>
  <c r="I69" i="4"/>
  <c r="I65" i="4"/>
  <c r="I61" i="4"/>
  <c r="I57" i="4"/>
  <c r="I45" i="4"/>
  <c r="I33" i="4"/>
  <c r="I29" i="4"/>
  <c r="I25" i="4"/>
  <c r="I21" i="4"/>
  <c r="I17" i="4"/>
  <c r="I13" i="4"/>
  <c r="I9" i="4"/>
  <c r="I5" i="4"/>
  <c r="H153" i="4"/>
  <c r="H149" i="4"/>
  <c r="H145" i="4"/>
  <c r="H141" i="4"/>
  <c r="H137" i="4"/>
  <c r="H133" i="4"/>
  <c r="H129" i="4"/>
  <c r="H125" i="4"/>
  <c r="H121" i="4"/>
  <c r="H117" i="4"/>
  <c r="H113" i="4"/>
  <c r="H109" i="4"/>
  <c r="H105" i="4"/>
  <c r="H101" i="4"/>
  <c r="H85" i="4"/>
  <c r="H77" i="4"/>
  <c r="H73" i="4"/>
  <c r="H69" i="4"/>
  <c r="H65" i="4"/>
  <c r="H61" i="4"/>
  <c r="H57" i="4"/>
  <c r="H53" i="4"/>
  <c r="H49" i="4"/>
  <c r="H41" i="4"/>
  <c r="H37" i="4"/>
  <c r="H29" i="4"/>
  <c r="H25" i="4"/>
  <c r="H21" i="4"/>
  <c r="H17" i="4"/>
  <c r="H13" i="4"/>
  <c r="H9" i="4"/>
  <c r="F99" i="4"/>
  <c r="J87" i="4"/>
  <c r="F75" i="4"/>
  <c r="F63" i="4"/>
  <c r="F51" i="4"/>
  <c r="F39" i="4"/>
  <c r="F27" i="4"/>
  <c r="F15" i="4"/>
  <c r="G181" i="4"/>
  <c r="G177" i="4"/>
  <c r="G173" i="4"/>
  <c r="G169" i="4"/>
  <c r="G165" i="4"/>
  <c r="G161" i="4"/>
  <c r="G157" i="4"/>
  <c r="G153" i="4"/>
  <c r="G149" i="4"/>
  <c r="G145" i="4"/>
  <c r="G141" i="4"/>
  <c r="G137" i="4"/>
  <c r="G133" i="4"/>
  <c r="G129" i="4"/>
  <c r="G125" i="4"/>
  <c r="G121" i="4"/>
  <c r="G117" i="4"/>
  <c r="G113" i="4"/>
  <c r="G109" i="4"/>
  <c r="G105" i="4"/>
  <c r="G101" i="4"/>
  <c r="G97" i="4"/>
  <c r="G93" i="4"/>
  <c r="G85" i="4"/>
  <c r="G81" i="4"/>
  <c r="G77" i="4"/>
  <c r="G73" i="4"/>
  <c r="G69" i="4"/>
  <c r="G65" i="4"/>
  <c r="G61" i="4"/>
  <c r="G57" i="4"/>
  <c r="G53" i="4"/>
  <c r="G49" i="4"/>
  <c r="G45" i="4"/>
  <c r="G41" i="4"/>
  <c r="G37" i="4"/>
  <c r="G33" i="4"/>
  <c r="O119" i="4"/>
  <c r="F119" i="4" s="1"/>
  <c r="O122" i="4"/>
  <c r="G122" i="4" s="1"/>
  <c r="O131" i="4"/>
  <c r="H131" i="4" s="1"/>
  <c r="O134" i="4"/>
  <c r="I134" i="4" s="1"/>
  <c r="O143" i="4"/>
  <c r="G143" i="4" s="1"/>
  <c r="O146" i="4"/>
  <c r="I146" i="4" s="1"/>
  <c r="O155" i="4"/>
  <c r="G155" i="4" s="1"/>
  <c r="O158" i="4"/>
  <c r="H158" i="4" s="1"/>
  <c r="O167" i="4"/>
  <c r="H167" i="4" s="1"/>
  <c r="O170" i="4"/>
  <c r="I170" i="4" s="1"/>
  <c r="O179" i="4"/>
  <c r="F179" i="4" s="1"/>
  <c r="F181" i="4"/>
  <c r="F169" i="4"/>
  <c r="F157" i="4"/>
  <c r="F145" i="4"/>
  <c r="F133" i="4"/>
  <c r="F121" i="4"/>
  <c r="F109" i="4"/>
  <c r="F85" i="4"/>
  <c r="F73" i="4"/>
  <c r="F61" i="4"/>
  <c r="F49" i="4"/>
  <c r="F37" i="4"/>
  <c r="F25" i="4"/>
  <c r="H180" i="4"/>
  <c r="H176" i="4"/>
  <c r="H172" i="4"/>
  <c r="H168" i="4"/>
  <c r="H164" i="4"/>
  <c r="H160" i="4"/>
  <c r="H156" i="4"/>
  <c r="H152" i="4"/>
  <c r="H148" i="4"/>
  <c r="H144" i="4"/>
  <c r="H140" i="4"/>
  <c r="H136" i="4"/>
  <c r="H132" i="4"/>
  <c r="H128" i="4"/>
  <c r="H124" i="4"/>
  <c r="H120" i="4"/>
  <c r="H116" i="4"/>
  <c r="H112" i="4"/>
  <c r="H108" i="4"/>
  <c r="H104" i="4"/>
  <c r="H100" i="4"/>
  <c r="H92" i="4"/>
  <c r="H80" i="4"/>
  <c r="H76" i="4"/>
  <c r="H72" i="4"/>
  <c r="H68" i="4"/>
  <c r="H64" i="4"/>
  <c r="H60" i="4"/>
  <c r="H56" i="4"/>
  <c r="H52" i="4"/>
  <c r="H48" i="4"/>
  <c r="H44" i="4"/>
  <c r="H40" i="4"/>
  <c r="H36" i="4"/>
  <c r="H28" i="4"/>
  <c r="H24" i="4"/>
  <c r="H20" i="4"/>
  <c r="H16" i="4"/>
  <c r="H12" i="4"/>
  <c r="J133" i="4"/>
  <c r="E133" i="4" s="1"/>
  <c r="G56" i="4"/>
  <c r="G44" i="4"/>
  <c r="G36" i="4"/>
  <c r="G32" i="4"/>
  <c r="I175" i="4"/>
  <c r="I171" i="4"/>
  <c r="I163" i="4"/>
  <c r="I159" i="4"/>
  <c r="I151" i="4"/>
  <c r="I147" i="4"/>
  <c r="I135" i="4"/>
  <c r="I127" i="4"/>
  <c r="I123" i="4"/>
  <c r="I115" i="4"/>
  <c r="I111" i="4"/>
  <c r="I99" i="4"/>
  <c r="I95" i="4"/>
  <c r="I83" i="4"/>
  <c r="I79" i="4"/>
  <c r="I75" i="4"/>
  <c r="I71" i="4"/>
  <c r="I67" i="4"/>
  <c r="I63" i="4"/>
  <c r="I55" i="4"/>
  <c r="I51" i="4"/>
  <c r="I47" i="4"/>
  <c r="I43" i="4"/>
  <c r="I39" i="4"/>
  <c r="I31" i="4"/>
  <c r="I27" i="4"/>
  <c r="I23" i="4"/>
  <c r="I19" i="4"/>
  <c r="I15" i="4"/>
  <c r="I11" i="4"/>
  <c r="I7" i="4"/>
  <c r="J61" i="4"/>
  <c r="E61" i="4" s="1"/>
  <c r="J75" i="4"/>
  <c r="E75" i="4" s="1"/>
  <c r="J121" i="4"/>
  <c r="E121" i="4" s="1"/>
  <c r="G180" i="5"/>
  <c r="F180" i="5" s="1"/>
  <c r="E180" i="5" s="1"/>
  <c r="G168" i="5"/>
  <c r="F168" i="5" s="1"/>
  <c r="E168" i="5" s="1"/>
  <c r="G156" i="5"/>
  <c r="F156" i="5" s="1"/>
  <c r="E156" i="5" s="1"/>
  <c r="G144" i="5"/>
  <c r="F144" i="5" s="1"/>
  <c r="E144" i="5" s="1"/>
  <c r="G132" i="5"/>
  <c r="F132" i="5" s="1"/>
  <c r="E132" i="5" s="1"/>
  <c r="G120" i="5"/>
  <c r="F120" i="5" s="1"/>
  <c r="E120" i="5" s="1"/>
  <c r="G108" i="5"/>
  <c r="F108" i="5" s="1"/>
  <c r="E108" i="5" s="1"/>
  <c r="G96" i="5"/>
  <c r="F96" i="5" s="1"/>
  <c r="E96" i="5" s="1"/>
  <c r="G84" i="5"/>
  <c r="F84" i="5" s="1"/>
  <c r="E84" i="5" s="1"/>
  <c r="G72" i="5"/>
  <c r="F72" i="5" s="1"/>
  <c r="E72" i="5" s="1"/>
  <c r="F179" i="5"/>
  <c r="E179" i="5" s="1"/>
  <c r="F167" i="5"/>
  <c r="E167" i="5" s="1"/>
  <c r="F155" i="5"/>
  <c r="E155" i="5" s="1"/>
  <c r="F143" i="5"/>
  <c r="E143" i="5" s="1"/>
  <c r="F131" i="5"/>
  <c r="E131" i="5" s="1"/>
  <c r="F119" i="5"/>
  <c r="E119" i="5" s="1"/>
  <c r="F107" i="5"/>
  <c r="E107" i="5" s="1"/>
  <c r="F95" i="5"/>
  <c r="E95" i="5" s="1"/>
  <c r="F83" i="5"/>
  <c r="E83" i="5" s="1"/>
  <c r="F71" i="5"/>
  <c r="E71" i="5" s="1"/>
  <c r="F59" i="5"/>
  <c r="E59" i="5" s="1"/>
  <c r="F47" i="5"/>
  <c r="E47" i="5" s="1"/>
  <c r="F35" i="5"/>
  <c r="E35" i="5" s="1"/>
  <c r="F23" i="5"/>
  <c r="E23" i="5" s="1"/>
  <c r="F11" i="5"/>
  <c r="E11" i="5" s="1"/>
  <c r="I64" i="4"/>
  <c r="G177" i="5"/>
  <c r="F177" i="5" s="1"/>
  <c r="E177" i="5" s="1"/>
  <c r="G165" i="5"/>
  <c r="F165" i="5" s="1"/>
  <c r="E165" i="5" s="1"/>
  <c r="G153" i="5"/>
  <c r="F153" i="5" s="1"/>
  <c r="E153" i="5" s="1"/>
  <c r="G141" i="5"/>
  <c r="F141" i="5" s="1"/>
  <c r="E141" i="5" s="1"/>
  <c r="G129" i="5"/>
  <c r="F129" i="5" s="1"/>
  <c r="E129" i="5" s="1"/>
  <c r="G117" i="5"/>
  <c r="F117" i="5" s="1"/>
  <c r="E117" i="5" s="1"/>
  <c r="G105" i="5"/>
  <c r="F105" i="5" s="1"/>
  <c r="E105" i="5" s="1"/>
  <c r="G93" i="5"/>
  <c r="F93" i="5" s="1"/>
  <c r="E93" i="5" s="1"/>
  <c r="G81" i="5"/>
  <c r="F81" i="5" s="1"/>
  <c r="E81" i="5" s="1"/>
  <c r="G69" i="5"/>
  <c r="F69" i="5" s="1"/>
  <c r="E69" i="5" s="1"/>
  <c r="G64" i="5"/>
  <c r="F64" i="5" s="1"/>
  <c r="E64" i="5" s="1"/>
  <c r="G52" i="5"/>
  <c r="F52" i="5" s="1"/>
  <c r="E52" i="5" s="1"/>
  <c r="G40" i="5"/>
  <c r="F40" i="5" s="1"/>
  <c r="E40" i="5" s="1"/>
  <c r="G28" i="5"/>
  <c r="F28" i="5" s="1"/>
  <c r="E28" i="5" s="1"/>
  <c r="G16" i="5"/>
  <c r="F16" i="5" s="1"/>
  <c r="E16" i="5" s="1"/>
  <c r="G172" i="5"/>
  <c r="F172" i="5" s="1"/>
  <c r="E172" i="5" s="1"/>
  <c r="G160" i="5"/>
  <c r="F160" i="5" s="1"/>
  <c r="E160" i="5" s="1"/>
  <c r="G148" i="5"/>
  <c r="F148" i="5" s="1"/>
  <c r="E148" i="5" s="1"/>
  <c r="G136" i="5"/>
  <c r="F136" i="5" s="1"/>
  <c r="E136" i="5" s="1"/>
  <c r="G124" i="5"/>
  <c r="F124" i="5" s="1"/>
  <c r="E124" i="5" s="1"/>
  <c r="G100" i="5"/>
  <c r="F100" i="5" s="1"/>
  <c r="E100" i="5" s="1"/>
  <c r="G88" i="5"/>
  <c r="F88" i="5" s="1"/>
  <c r="E88" i="5" s="1"/>
  <c r="G76" i="5"/>
  <c r="F76" i="5" s="1"/>
  <c r="E76" i="5" s="1"/>
  <c r="G182" i="5"/>
  <c r="F182" i="5" s="1"/>
  <c r="E182" i="5" s="1"/>
  <c r="G170" i="5"/>
  <c r="F170" i="5" s="1"/>
  <c r="E170" i="5" s="1"/>
  <c r="G158" i="5"/>
  <c r="F158" i="5" s="1"/>
  <c r="E158" i="5" s="1"/>
  <c r="G146" i="5"/>
  <c r="F146" i="5" s="1"/>
  <c r="E146" i="5" s="1"/>
  <c r="G134" i="5"/>
  <c r="F134" i="5" s="1"/>
  <c r="E134" i="5" s="1"/>
  <c r="G122" i="5"/>
  <c r="F122" i="5" s="1"/>
  <c r="E122" i="5" s="1"/>
  <c r="G110" i="5"/>
  <c r="F110" i="5" s="1"/>
  <c r="E110" i="5" s="1"/>
  <c r="G74" i="5"/>
  <c r="F74" i="5" s="1"/>
  <c r="E74" i="5" s="1"/>
  <c r="E126" i="5"/>
  <c r="U183" i="5"/>
  <c r="T183" i="5" s="1"/>
  <c r="S183" i="5" s="1"/>
  <c r="U171" i="5"/>
  <c r="T171" i="5" s="1"/>
  <c r="S171" i="5" s="1"/>
  <c r="U159" i="5"/>
  <c r="T159" i="5" s="1"/>
  <c r="S159" i="5" s="1"/>
  <c r="U147" i="5"/>
  <c r="T147" i="5" s="1"/>
  <c r="S147" i="5" s="1"/>
  <c r="U135" i="5"/>
  <c r="T135" i="5" s="1"/>
  <c r="S135" i="5" s="1"/>
  <c r="U123" i="5"/>
  <c r="T123" i="5" s="1"/>
  <c r="S123" i="5" s="1"/>
  <c r="U111" i="5"/>
  <c r="T111" i="5" s="1"/>
  <c r="S111" i="5" s="1"/>
  <c r="U99" i="5"/>
  <c r="T99" i="5" s="1"/>
  <c r="S99" i="5" s="1"/>
  <c r="U87" i="5"/>
  <c r="T87" i="5" s="1"/>
  <c r="S87" i="5" s="1"/>
  <c r="U75" i="5"/>
  <c r="T75" i="5" s="1"/>
  <c r="S75" i="5" s="1"/>
  <c r="U63" i="5"/>
  <c r="T63" i="5" s="1"/>
  <c r="S63" i="5" s="1"/>
  <c r="U51" i="5"/>
  <c r="T51" i="5" s="1"/>
  <c r="S51" i="5" s="1"/>
  <c r="U39" i="5"/>
  <c r="T39" i="5" s="1"/>
  <c r="S39" i="5" s="1"/>
  <c r="U27" i="5"/>
  <c r="T27" i="5" s="1"/>
  <c r="S27" i="5" s="1"/>
  <c r="U15" i="5"/>
  <c r="T15" i="5" s="1"/>
  <c r="S15" i="5" s="1"/>
  <c r="U182" i="5"/>
  <c r="T182" i="5" s="1"/>
  <c r="S182" i="5" s="1"/>
  <c r="G173" i="5"/>
  <c r="F173" i="5" s="1"/>
  <c r="E173" i="5" s="1"/>
  <c r="G161" i="5"/>
  <c r="F161" i="5" s="1"/>
  <c r="E161" i="5" s="1"/>
  <c r="G149" i="5"/>
  <c r="F149" i="5" s="1"/>
  <c r="E149" i="5" s="1"/>
  <c r="G137" i="5"/>
  <c r="F137" i="5" s="1"/>
  <c r="E137" i="5" s="1"/>
  <c r="G125" i="5"/>
  <c r="F125" i="5" s="1"/>
  <c r="E125" i="5" s="1"/>
  <c r="G113" i="5"/>
  <c r="F113" i="5" s="1"/>
  <c r="E113" i="5" s="1"/>
  <c r="G101" i="5"/>
  <c r="F101" i="5" s="1"/>
  <c r="E101" i="5" s="1"/>
  <c r="G89" i="5"/>
  <c r="F89" i="5" s="1"/>
  <c r="E89" i="5" s="1"/>
  <c r="G77" i="5"/>
  <c r="F77" i="5" s="1"/>
  <c r="E77" i="5" s="1"/>
  <c r="G65" i="5"/>
  <c r="F65" i="5" s="1"/>
  <c r="E65" i="5" s="1"/>
  <c r="M202" i="5"/>
  <c r="U150" i="5"/>
  <c r="T150" i="5" s="1"/>
  <c r="S150" i="5" s="1"/>
  <c r="U138" i="5"/>
  <c r="T138" i="5" s="1"/>
  <c r="S138" i="5" s="1"/>
  <c r="U126" i="5"/>
  <c r="T126" i="5" s="1"/>
  <c r="S126" i="5" s="1"/>
  <c r="U114" i="5"/>
  <c r="T114" i="5" s="1"/>
  <c r="S114" i="5" s="1"/>
  <c r="U102" i="5"/>
  <c r="T102" i="5" s="1"/>
  <c r="S102" i="5" s="1"/>
  <c r="U90" i="5"/>
  <c r="T90" i="5" s="1"/>
  <c r="S90" i="5" s="1"/>
  <c r="U78" i="5"/>
  <c r="T78" i="5" s="1"/>
  <c r="S78" i="5" s="1"/>
  <c r="U66" i="5"/>
  <c r="T66" i="5" s="1"/>
  <c r="S66" i="5" s="1"/>
  <c r="O88" i="4"/>
  <c r="I88" i="4" s="1"/>
  <c r="O87" i="4"/>
  <c r="E87" i="4" s="1"/>
  <c r="O89" i="4"/>
  <c r="G89" i="4" s="1"/>
  <c r="J89" i="4"/>
  <c r="E89" i="4" s="1"/>
  <c r="AM202" i="20"/>
  <c r="AC202" i="20"/>
  <c r="AB202" i="20"/>
  <c r="AA202" i="20"/>
  <c r="Z202" i="20"/>
  <c r="Y202" i="20"/>
  <c r="X202" i="20"/>
  <c r="AH202" i="20" s="1"/>
  <c r="W202" i="20"/>
  <c r="V202" i="20"/>
  <c r="AF202" i="20" s="1"/>
  <c r="U202" i="20"/>
  <c r="T202" i="20"/>
  <c r="S202" i="20"/>
  <c r="R202" i="20"/>
  <c r="Q202" i="20"/>
  <c r="P202" i="20"/>
  <c r="O202" i="20"/>
  <c r="N202" i="20"/>
  <c r="M202" i="20"/>
  <c r="L202" i="20"/>
  <c r="K202" i="20"/>
  <c r="J202" i="20"/>
  <c r="AM201" i="20"/>
  <c r="AC201" i="20"/>
  <c r="AB201" i="20"/>
  <c r="AA201" i="20"/>
  <c r="Z201" i="20"/>
  <c r="Y201" i="20"/>
  <c r="X201" i="20"/>
  <c r="W201" i="20"/>
  <c r="V201" i="20"/>
  <c r="U201" i="20"/>
  <c r="T201" i="20"/>
  <c r="AD201" i="20" s="1"/>
  <c r="S201" i="20"/>
  <c r="R201" i="20"/>
  <c r="Q201" i="20"/>
  <c r="P201" i="20"/>
  <c r="O201" i="20"/>
  <c r="N201" i="20"/>
  <c r="M201" i="20"/>
  <c r="L201" i="20"/>
  <c r="K201" i="20"/>
  <c r="J201" i="20"/>
  <c r="AM200" i="20"/>
  <c r="AC200" i="20"/>
  <c r="AB200" i="20"/>
  <c r="AA200" i="20"/>
  <c r="Z200" i="20"/>
  <c r="Y200" i="20"/>
  <c r="X200" i="20"/>
  <c r="W200" i="20"/>
  <c r="AG200" i="20" s="1"/>
  <c r="V200" i="20"/>
  <c r="U200" i="20"/>
  <c r="T200" i="20"/>
  <c r="S200" i="20"/>
  <c r="R200" i="20"/>
  <c r="Q200" i="20"/>
  <c r="P200" i="20"/>
  <c r="O200" i="20"/>
  <c r="N200" i="20"/>
  <c r="M200" i="20"/>
  <c r="L200" i="20"/>
  <c r="K200" i="20"/>
  <c r="AE200" i="20" s="1"/>
  <c r="J200" i="20"/>
  <c r="AM199" i="20"/>
  <c r="AC199" i="20"/>
  <c r="AB199" i="20"/>
  <c r="AL199" i="20" s="1"/>
  <c r="AA199" i="20"/>
  <c r="Z199" i="20"/>
  <c r="Y199" i="20"/>
  <c r="X199" i="20"/>
  <c r="W199" i="20"/>
  <c r="V199" i="20"/>
  <c r="U199" i="20"/>
  <c r="T199" i="20"/>
  <c r="AD199" i="20" s="1"/>
  <c r="S199" i="20"/>
  <c r="R199" i="20"/>
  <c r="Q199" i="20"/>
  <c r="AK199" i="20" s="1"/>
  <c r="P199" i="20"/>
  <c r="O199" i="20"/>
  <c r="N199" i="20"/>
  <c r="M199" i="20"/>
  <c r="L199" i="20"/>
  <c r="K199" i="20"/>
  <c r="J199" i="20"/>
  <c r="AM198" i="20"/>
  <c r="AK198" i="20"/>
  <c r="AJ198" i="20"/>
  <c r="AG198" i="20"/>
  <c r="AL198" i="20"/>
  <c r="AI198" i="20"/>
  <c r="AD198" i="20"/>
  <c r="AM197" i="20"/>
  <c r="AC197" i="20"/>
  <c r="AB197" i="20"/>
  <c r="AA197" i="20"/>
  <c r="Z197" i="20"/>
  <c r="Y197" i="20"/>
  <c r="X197" i="20"/>
  <c r="AH197" i="20" s="1"/>
  <c r="W197" i="20"/>
  <c r="V197" i="20"/>
  <c r="U197" i="20"/>
  <c r="AE197" i="20" s="1"/>
  <c r="T197" i="20"/>
  <c r="AD197" i="20" s="1"/>
  <c r="S197" i="20"/>
  <c r="R197" i="20"/>
  <c r="Q197" i="20"/>
  <c r="P197" i="20"/>
  <c r="O197" i="20"/>
  <c r="N197" i="20"/>
  <c r="M197" i="20"/>
  <c r="L197" i="20"/>
  <c r="AF197" i="20" s="1"/>
  <c r="K197" i="20"/>
  <c r="J197" i="20"/>
  <c r="AM196" i="20"/>
  <c r="AC196" i="20"/>
  <c r="AB196" i="20"/>
  <c r="AA196" i="20"/>
  <c r="Z196" i="20"/>
  <c r="Y196" i="20"/>
  <c r="X196" i="20"/>
  <c r="W196" i="20"/>
  <c r="V196" i="20"/>
  <c r="AF196" i="20" s="1"/>
  <c r="U196" i="20"/>
  <c r="T196" i="20"/>
  <c r="S196" i="20"/>
  <c r="R196" i="20"/>
  <c r="Q196" i="20"/>
  <c r="P196" i="20"/>
  <c r="O196" i="20"/>
  <c r="N196" i="20"/>
  <c r="M196" i="20"/>
  <c r="L196" i="20"/>
  <c r="K196" i="20"/>
  <c r="J196" i="20"/>
  <c r="AM195" i="20"/>
  <c r="AC195" i="20"/>
  <c r="AB195" i="20"/>
  <c r="AL195" i="20" s="1"/>
  <c r="AA195" i="20"/>
  <c r="Z195" i="20"/>
  <c r="AJ195" i="20" s="1"/>
  <c r="Y195" i="20"/>
  <c r="X195" i="20"/>
  <c r="W195" i="20"/>
  <c r="V195" i="20"/>
  <c r="U195" i="20"/>
  <c r="T195" i="20"/>
  <c r="AD195" i="20" s="1"/>
  <c r="S195" i="20"/>
  <c r="R195" i="20"/>
  <c r="Q195" i="20"/>
  <c r="P195" i="20"/>
  <c r="O195" i="20"/>
  <c r="N195" i="20"/>
  <c r="M195" i="20"/>
  <c r="L195" i="20"/>
  <c r="AF195" i="20" s="1"/>
  <c r="K195" i="20"/>
  <c r="J195" i="20"/>
  <c r="AM194" i="20"/>
  <c r="AC194" i="20"/>
  <c r="AB194" i="20"/>
  <c r="AA194" i="20"/>
  <c r="AK194" i="20" s="1"/>
  <c r="Z194" i="20"/>
  <c r="AJ194" i="20" s="1"/>
  <c r="Y194" i="20"/>
  <c r="X194" i="20"/>
  <c r="AH194" i="20" s="1"/>
  <c r="W194" i="20"/>
  <c r="V194" i="20"/>
  <c r="U194" i="20"/>
  <c r="T194" i="20"/>
  <c r="S194" i="20"/>
  <c r="R194" i="20"/>
  <c r="Q194" i="20"/>
  <c r="P194" i="20"/>
  <c r="O194" i="20"/>
  <c r="N194" i="20"/>
  <c r="M194" i="20"/>
  <c r="L194" i="20"/>
  <c r="K194" i="20"/>
  <c r="J194" i="20"/>
  <c r="AD194" i="20" s="1"/>
  <c r="AM193" i="20"/>
  <c r="AC193" i="20"/>
  <c r="AB193" i="20"/>
  <c r="AA193" i="20"/>
  <c r="Z193" i="20"/>
  <c r="Y193" i="20"/>
  <c r="AI193" i="20" s="1"/>
  <c r="X193" i="20"/>
  <c r="AH193" i="20" s="1"/>
  <c r="W193" i="20"/>
  <c r="V193" i="20"/>
  <c r="AF193" i="20" s="1"/>
  <c r="U193" i="20"/>
  <c r="T193" i="20"/>
  <c r="S193" i="20"/>
  <c r="R193" i="20"/>
  <c r="Q193" i="20"/>
  <c r="P193" i="20"/>
  <c r="O193" i="20"/>
  <c r="N193" i="20"/>
  <c r="M193" i="20"/>
  <c r="L193" i="20"/>
  <c r="K193" i="20"/>
  <c r="J193" i="20"/>
  <c r="AM192" i="20"/>
  <c r="AC192" i="20"/>
  <c r="AB192" i="20"/>
  <c r="AA192" i="20"/>
  <c r="Z192" i="20"/>
  <c r="Y192" i="20"/>
  <c r="X192" i="20"/>
  <c r="W192" i="20"/>
  <c r="V192" i="20"/>
  <c r="AF192" i="20" s="1"/>
  <c r="U192" i="20"/>
  <c r="T192" i="20"/>
  <c r="S192" i="20"/>
  <c r="R192" i="20"/>
  <c r="Q192" i="20"/>
  <c r="P192" i="20"/>
  <c r="O192" i="20"/>
  <c r="N192" i="20"/>
  <c r="M192" i="20"/>
  <c r="L192" i="20"/>
  <c r="K192" i="20"/>
  <c r="J192" i="20"/>
  <c r="AM191" i="20"/>
  <c r="AC191" i="20"/>
  <c r="AB191" i="20"/>
  <c r="AL191" i="20" s="1"/>
  <c r="AA191" i="20"/>
  <c r="Z191" i="20"/>
  <c r="Y191" i="20"/>
  <c r="X191" i="20"/>
  <c r="W191" i="20"/>
  <c r="V191" i="20"/>
  <c r="U191" i="20"/>
  <c r="T191" i="20"/>
  <c r="S191" i="20"/>
  <c r="R191" i="20"/>
  <c r="Q191" i="20"/>
  <c r="P191" i="20"/>
  <c r="O191" i="20"/>
  <c r="N191" i="20"/>
  <c r="M191" i="20"/>
  <c r="AG191" i="20" s="1"/>
  <c r="L191" i="20"/>
  <c r="K191" i="20"/>
  <c r="J191" i="20"/>
  <c r="AM190" i="20"/>
  <c r="AC190" i="20"/>
  <c r="AB190" i="20"/>
  <c r="AL190" i="20" s="1"/>
  <c r="AA190" i="20"/>
  <c r="AK190" i="20" s="1"/>
  <c r="Z190" i="20"/>
  <c r="Y190" i="20"/>
  <c r="X190" i="20"/>
  <c r="W190" i="20"/>
  <c r="V190" i="20"/>
  <c r="U190" i="20"/>
  <c r="T190" i="20"/>
  <c r="S190" i="20"/>
  <c r="R190" i="20"/>
  <c r="Q190" i="20"/>
  <c r="P190" i="20"/>
  <c r="O190" i="20"/>
  <c r="AI190" i="20" s="1"/>
  <c r="N190" i="20"/>
  <c r="M190" i="20"/>
  <c r="L190" i="20"/>
  <c r="K190" i="20"/>
  <c r="J190" i="20"/>
  <c r="AM189" i="20"/>
  <c r="AC189" i="20"/>
  <c r="AB189" i="20"/>
  <c r="AA189" i="20"/>
  <c r="Z189" i="20"/>
  <c r="Y189" i="20"/>
  <c r="AI189" i="20" s="1"/>
  <c r="X189" i="20"/>
  <c r="AH189" i="20" s="1"/>
  <c r="W189" i="20"/>
  <c r="V189" i="20"/>
  <c r="U189" i="20"/>
  <c r="AE189" i="20" s="1"/>
  <c r="T189" i="20"/>
  <c r="S189" i="20"/>
  <c r="R189" i="20"/>
  <c r="Q189" i="20"/>
  <c r="P189" i="20"/>
  <c r="O189" i="20"/>
  <c r="N189" i="20"/>
  <c r="M189" i="20"/>
  <c r="L189" i="20"/>
  <c r="AF189" i="20" s="1"/>
  <c r="K189" i="20"/>
  <c r="J189" i="20"/>
  <c r="AM188" i="20"/>
  <c r="AC188" i="20"/>
  <c r="AB188" i="20"/>
  <c r="AA188" i="20"/>
  <c r="Z188" i="20"/>
  <c r="Y188" i="20"/>
  <c r="X188" i="20"/>
  <c r="AH188" i="20" s="1"/>
  <c r="W188" i="20"/>
  <c r="AG188" i="20" s="1"/>
  <c r="V188" i="20"/>
  <c r="U188" i="20"/>
  <c r="T188" i="20"/>
  <c r="S188" i="20"/>
  <c r="R188" i="20"/>
  <c r="Q188" i="20"/>
  <c r="P188" i="20"/>
  <c r="O188" i="20"/>
  <c r="N188" i="20"/>
  <c r="M188" i="20"/>
  <c r="L188" i="20"/>
  <c r="K188" i="20"/>
  <c r="J188" i="20"/>
  <c r="AM187" i="20"/>
  <c r="AC187" i="20"/>
  <c r="AB187" i="20"/>
  <c r="AL187" i="20" s="1"/>
  <c r="AA187" i="20"/>
  <c r="Z187" i="20"/>
  <c r="Y187" i="20"/>
  <c r="X187" i="20"/>
  <c r="W187" i="20"/>
  <c r="V187" i="20"/>
  <c r="AF187" i="20" s="1"/>
  <c r="U187" i="20"/>
  <c r="T187" i="20"/>
  <c r="S187" i="20"/>
  <c r="R187" i="20"/>
  <c r="Q187" i="20"/>
  <c r="P187" i="20"/>
  <c r="O187" i="20"/>
  <c r="N187" i="20"/>
  <c r="M187" i="20"/>
  <c r="L187" i="20"/>
  <c r="J187" i="20"/>
  <c r="AM186" i="20"/>
  <c r="AC186" i="20"/>
  <c r="AB186" i="20"/>
  <c r="AA186" i="20"/>
  <c r="Z186" i="20"/>
  <c r="AJ186" i="20" s="1"/>
  <c r="Y186" i="20"/>
  <c r="X186" i="20"/>
  <c r="W186" i="20"/>
  <c r="V186" i="20"/>
  <c r="U186" i="20"/>
  <c r="T186" i="20"/>
  <c r="S186" i="20"/>
  <c r="R186" i="20"/>
  <c r="Q186" i="20"/>
  <c r="P186" i="20"/>
  <c r="O186" i="20"/>
  <c r="N186" i="20"/>
  <c r="M186" i="20"/>
  <c r="L186" i="20"/>
  <c r="J186" i="20"/>
  <c r="AM185" i="20"/>
  <c r="AC185" i="20"/>
  <c r="AB185" i="20"/>
  <c r="AA185" i="20"/>
  <c r="Z185" i="20"/>
  <c r="Y185" i="20"/>
  <c r="X185" i="20"/>
  <c r="AH185" i="20" s="1"/>
  <c r="W185" i="20"/>
  <c r="V185" i="20"/>
  <c r="U185" i="20"/>
  <c r="T185" i="20"/>
  <c r="S185" i="20"/>
  <c r="R185" i="20"/>
  <c r="Q185" i="20"/>
  <c r="P185" i="20"/>
  <c r="O185" i="20"/>
  <c r="N185" i="20"/>
  <c r="M185" i="20"/>
  <c r="L185" i="20"/>
  <c r="AF185" i="20" s="1"/>
  <c r="K185" i="20"/>
  <c r="J185" i="20"/>
  <c r="AG189" i="20" l="1"/>
  <c r="AD196" i="20"/>
  <c r="AH196" i="20"/>
  <c r="AH190" i="20"/>
  <c r="AK191" i="20"/>
  <c r="AJ187" i="20"/>
  <c r="AJ191" i="20"/>
  <c r="AF201" i="20"/>
  <c r="AE188" i="20"/>
  <c r="AL186" i="20"/>
  <c r="AL194" i="20"/>
  <c r="AH200" i="20"/>
  <c r="AK201" i="20"/>
  <c r="AJ185" i="20"/>
  <c r="AJ193" i="20"/>
  <c r="AJ197" i="20"/>
  <c r="AF199" i="20"/>
  <c r="AI200" i="20"/>
  <c r="R203" i="20"/>
  <c r="R204" i="20" s="1"/>
  <c r="AE191" i="20"/>
  <c r="AH187" i="20"/>
  <c r="AJ188" i="20"/>
  <c r="AL193" i="20"/>
  <c r="AD185" i="20"/>
  <c r="AF186" i="20"/>
  <c r="AI187" i="20"/>
  <c r="AJ200" i="20"/>
  <c r="AE185" i="20"/>
  <c r="AG186" i="20"/>
  <c r="AL188" i="20"/>
  <c r="AH199" i="20"/>
  <c r="AK200" i="20"/>
  <c r="AH186" i="20"/>
  <c r="AI191" i="20"/>
  <c r="AL196" i="20"/>
  <c r="AF198" i="20"/>
  <c r="AI199" i="20"/>
  <c r="I131" i="4"/>
  <c r="I139" i="4"/>
  <c r="H89" i="4"/>
  <c r="AM203" i="20"/>
  <c r="AM204" i="20" s="1"/>
  <c r="AD186" i="20"/>
  <c r="AE198" i="20"/>
  <c r="AG199" i="20"/>
  <c r="I167" i="4"/>
  <c r="G127" i="4"/>
  <c r="E127" i="4"/>
  <c r="F122" i="4"/>
  <c r="H175" i="4"/>
  <c r="I119" i="4"/>
  <c r="E131" i="4"/>
  <c r="H122" i="4"/>
  <c r="H170" i="4"/>
  <c r="G131" i="4"/>
  <c r="I158" i="4"/>
  <c r="F127" i="4"/>
  <c r="E134" i="4"/>
  <c r="I143" i="4"/>
  <c r="F131" i="4"/>
  <c r="J203" i="20"/>
  <c r="J204" i="20" s="1"/>
  <c r="V203" i="20"/>
  <c r="V204" i="20" s="1"/>
  <c r="AI188" i="20"/>
  <c r="AK188" i="20"/>
  <c r="AJ189" i="20"/>
  <c r="AL189" i="20"/>
  <c r="AD191" i="20"/>
  <c r="AE192" i="20"/>
  <c r="AG192" i="20"/>
  <c r="AL200" i="20"/>
  <c r="AE201" i="20"/>
  <c r="AE202" i="20"/>
  <c r="AG202" i="20"/>
  <c r="H119" i="4"/>
  <c r="E139" i="4"/>
  <c r="F134" i="4"/>
  <c r="I155" i="4"/>
  <c r="E143" i="4"/>
  <c r="AD192" i="20"/>
  <c r="AG193" i="20"/>
  <c r="AI194" i="20"/>
  <c r="AK195" i="20"/>
  <c r="H87" i="4"/>
  <c r="G139" i="4"/>
  <c r="H155" i="4"/>
  <c r="F139" i="4"/>
  <c r="I122" i="4"/>
  <c r="E146" i="4"/>
  <c r="H143" i="4"/>
  <c r="I179" i="4"/>
  <c r="F143" i="4"/>
  <c r="H134" i="4"/>
  <c r="H163" i="4"/>
  <c r="E151" i="4"/>
  <c r="H179" i="4"/>
  <c r="F146" i="4"/>
  <c r="H151" i="4"/>
  <c r="E155" i="4"/>
  <c r="K203" i="20"/>
  <c r="K204" i="20" s="1"/>
  <c r="W203" i="20"/>
  <c r="W204" i="20" s="1"/>
  <c r="AK189" i="20"/>
  <c r="AH198" i="20"/>
  <c r="AJ199" i="20"/>
  <c r="L203" i="20"/>
  <c r="L204" i="20" s="1"/>
  <c r="F151" i="4"/>
  <c r="E158" i="4"/>
  <c r="F155" i="4"/>
  <c r="AE186" i="20"/>
  <c r="AG187" i="20"/>
  <c r="AD202" i="20"/>
  <c r="AG185" i="20"/>
  <c r="AI185" i="20"/>
  <c r="AI186" i="20"/>
  <c r="AK186" i="20"/>
  <c r="AK187" i="20"/>
  <c r="AD190" i="20"/>
  <c r="AF190" i="20"/>
  <c r="AH192" i="20"/>
  <c r="AJ192" i="20"/>
  <c r="AK193" i="20"/>
  <c r="AE195" i="20"/>
  <c r="AE196" i="20"/>
  <c r="AG196" i="20"/>
  <c r="AG197" i="20"/>
  <c r="AI197" i="20"/>
  <c r="AH201" i="20"/>
  <c r="AJ202" i="20"/>
  <c r="N203" i="20"/>
  <c r="N204" i="20" s="1"/>
  <c r="Z203" i="20"/>
  <c r="Z204" i="20" s="1"/>
  <c r="AD189" i="20"/>
  <c r="AE190" i="20"/>
  <c r="AG190" i="20"/>
  <c r="AF191" i="20"/>
  <c r="AH191" i="20"/>
  <c r="AI192" i="20"/>
  <c r="AK192" i="20"/>
  <c r="AD200" i="20"/>
  <c r="AF200" i="20"/>
  <c r="AG201" i="20"/>
  <c r="AI201" i="20"/>
  <c r="AI202" i="20"/>
  <c r="AK202" i="20"/>
  <c r="G134" i="4"/>
  <c r="G146" i="4"/>
  <c r="E163" i="4"/>
  <c r="F158" i="4"/>
  <c r="E167" i="4"/>
  <c r="O203" i="20"/>
  <c r="O204" i="20" s="1"/>
  <c r="AA203" i="20"/>
  <c r="AK203" i="20" s="1"/>
  <c r="H146" i="4"/>
  <c r="G158" i="4"/>
  <c r="F163" i="4"/>
  <c r="E170" i="4"/>
  <c r="G175" i="4"/>
  <c r="F167" i="4"/>
  <c r="AL185" i="20"/>
  <c r="AD187" i="20"/>
  <c r="AD193" i="20"/>
  <c r="AF194" i="20"/>
  <c r="AH195" i="20"/>
  <c r="AJ196" i="20"/>
  <c r="AL197" i="20"/>
  <c r="AE199" i="20"/>
  <c r="G170" i="4"/>
  <c r="E175" i="4"/>
  <c r="F170" i="4"/>
  <c r="G179" i="4"/>
  <c r="E179" i="4"/>
  <c r="S203" i="20"/>
  <c r="S204" i="20" s="1"/>
  <c r="Q203" i="20"/>
  <c r="Q204" i="20" s="1"/>
  <c r="AC203" i="20"/>
  <c r="AC204" i="20" s="1"/>
  <c r="AE187" i="20"/>
  <c r="AD188" i="20"/>
  <c r="AF188" i="20"/>
  <c r="AJ190" i="20"/>
  <c r="AL192" i="20"/>
  <c r="AE193" i="20"/>
  <c r="AE194" i="20"/>
  <c r="AG194" i="20"/>
  <c r="AG195" i="20"/>
  <c r="AI195" i="20"/>
  <c r="AI196" i="20"/>
  <c r="AK196" i="20"/>
  <c r="AK197" i="20"/>
  <c r="AJ201" i="20"/>
  <c r="AL201" i="20"/>
  <c r="AL202" i="20"/>
  <c r="G115" i="4"/>
  <c r="G119" i="4"/>
  <c r="G167" i="4"/>
  <c r="E115" i="4"/>
  <c r="H115" i="4"/>
  <c r="E119" i="4"/>
  <c r="E122" i="4"/>
  <c r="I87" i="4"/>
  <c r="F87" i="4"/>
  <c r="G87" i="4"/>
  <c r="H88" i="4"/>
  <c r="G88" i="4"/>
  <c r="I89" i="4"/>
  <c r="E88" i="4"/>
  <c r="F88" i="4"/>
  <c r="F89" i="4"/>
  <c r="P203" i="20"/>
  <c r="P204" i="20" s="1"/>
  <c r="T203" i="20"/>
  <c r="X203" i="20"/>
  <c r="AB203" i="20"/>
  <c r="M203" i="20"/>
  <c r="M204" i="20" s="1"/>
  <c r="AK185" i="20"/>
  <c r="U203" i="20"/>
  <c r="Y203" i="20"/>
  <c r="X202" i="19"/>
  <c r="W202" i="19"/>
  <c r="V202" i="19"/>
  <c r="U202" i="19"/>
  <c r="T202" i="19"/>
  <c r="S202" i="19"/>
  <c r="R202" i="19"/>
  <c r="Q202" i="19"/>
  <c r="P202" i="19"/>
  <c r="O202" i="19"/>
  <c r="N202" i="19"/>
  <c r="M202" i="19"/>
  <c r="L202" i="19"/>
  <c r="K202" i="19"/>
  <c r="J202" i="19"/>
  <c r="X201" i="19"/>
  <c r="W201" i="19"/>
  <c r="V201" i="19"/>
  <c r="U201" i="19"/>
  <c r="T201" i="19"/>
  <c r="S201" i="19"/>
  <c r="R201" i="19"/>
  <c r="Q201" i="19"/>
  <c r="P201" i="19"/>
  <c r="O201" i="19"/>
  <c r="N201" i="19"/>
  <c r="M201" i="19"/>
  <c r="L201" i="19"/>
  <c r="K201" i="19"/>
  <c r="J201" i="19"/>
  <c r="X200" i="19"/>
  <c r="W200" i="19"/>
  <c r="V200" i="19"/>
  <c r="U200" i="19"/>
  <c r="T200" i="19"/>
  <c r="S200" i="19"/>
  <c r="R200" i="19"/>
  <c r="Q200" i="19"/>
  <c r="P200" i="19"/>
  <c r="O200" i="19"/>
  <c r="N200" i="19"/>
  <c r="M200" i="19"/>
  <c r="L200" i="19"/>
  <c r="K200" i="19"/>
  <c r="J200" i="19"/>
  <c r="X199" i="19"/>
  <c r="W199" i="19"/>
  <c r="V199" i="19"/>
  <c r="U199" i="19"/>
  <c r="T199" i="19"/>
  <c r="S199" i="19"/>
  <c r="R199" i="19"/>
  <c r="Q199" i="19"/>
  <c r="P199" i="19"/>
  <c r="O199" i="19"/>
  <c r="N199" i="19"/>
  <c r="M199" i="19"/>
  <c r="L199" i="19"/>
  <c r="K199" i="19"/>
  <c r="J199" i="19"/>
  <c r="X198" i="19"/>
  <c r="W198" i="19"/>
  <c r="V198" i="19"/>
  <c r="U198" i="19"/>
  <c r="T198" i="19"/>
  <c r="S198" i="19"/>
  <c r="R198" i="19"/>
  <c r="Q198" i="19"/>
  <c r="P198" i="19"/>
  <c r="O198" i="19"/>
  <c r="N198" i="19"/>
  <c r="M198" i="19"/>
  <c r="L198" i="19"/>
  <c r="K198" i="19"/>
  <c r="J198" i="19"/>
  <c r="X197" i="19"/>
  <c r="W197" i="19"/>
  <c r="V197" i="19"/>
  <c r="U197" i="19"/>
  <c r="T197" i="19"/>
  <c r="S197" i="19"/>
  <c r="R197" i="19"/>
  <c r="Q197" i="19"/>
  <c r="P197" i="19"/>
  <c r="O197" i="19"/>
  <c r="N197" i="19"/>
  <c r="M197" i="19"/>
  <c r="L197" i="19"/>
  <c r="K197" i="19"/>
  <c r="J197" i="19"/>
  <c r="X196" i="19"/>
  <c r="W196" i="19"/>
  <c r="V196" i="19"/>
  <c r="U196" i="19"/>
  <c r="T196" i="19"/>
  <c r="S196" i="19"/>
  <c r="R196" i="19"/>
  <c r="Q196" i="19"/>
  <c r="P196" i="19"/>
  <c r="O196" i="19"/>
  <c r="N196" i="19"/>
  <c r="M196" i="19"/>
  <c r="L196" i="19"/>
  <c r="K196" i="19"/>
  <c r="J196" i="19"/>
  <c r="X195" i="19"/>
  <c r="W195" i="19"/>
  <c r="V195" i="19"/>
  <c r="U195" i="19"/>
  <c r="T195" i="19"/>
  <c r="S195" i="19"/>
  <c r="R195" i="19"/>
  <c r="Q195" i="19"/>
  <c r="P195" i="19"/>
  <c r="O195" i="19"/>
  <c r="N195" i="19"/>
  <c r="M195" i="19"/>
  <c r="L195" i="19"/>
  <c r="K195" i="19"/>
  <c r="J195" i="19"/>
  <c r="X194" i="19"/>
  <c r="W194" i="19"/>
  <c r="V194" i="19"/>
  <c r="U194" i="19"/>
  <c r="T194" i="19"/>
  <c r="S194" i="19"/>
  <c r="R194" i="19"/>
  <c r="Q194" i="19"/>
  <c r="P194" i="19"/>
  <c r="O194" i="19"/>
  <c r="N194" i="19"/>
  <c r="M194" i="19"/>
  <c r="L194" i="19"/>
  <c r="K194" i="19"/>
  <c r="J194" i="19"/>
  <c r="X193" i="19"/>
  <c r="W193" i="19"/>
  <c r="V193" i="19"/>
  <c r="U193" i="19"/>
  <c r="T193" i="19"/>
  <c r="S193" i="19"/>
  <c r="R193" i="19"/>
  <c r="Q193" i="19"/>
  <c r="P193" i="19"/>
  <c r="O193" i="19"/>
  <c r="N193" i="19"/>
  <c r="M193" i="19"/>
  <c r="L193" i="19"/>
  <c r="K193" i="19"/>
  <c r="J193" i="19"/>
  <c r="X192" i="19"/>
  <c r="W192" i="19"/>
  <c r="V192" i="19"/>
  <c r="U192" i="19"/>
  <c r="T192" i="19"/>
  <c r="S192" i="19"/>
  <c r="R192" i="19"/>
  <c r="Q192" i="19"/>
  <c r="P192" i="19"/>
  <c r="O192" i="19"/>
  <c r="N192" i="19"/>
  <c r="M192" i="19"/>
  <c r="L192" i="19"/>
  <c r="K192" i="19"/>
  <c r="J192" i="19"/>
  <c r="X191" i="19"/>
  <c r="W191" i="19"/>
  <c r="V191" i="19"/>
  <c r="U191" i="19"/>
  <c r="T191" i="19"/>
  <c r="S191" i="19"/>
  <c r="R191" i="19"/>
  <c r="Q191" i="19"/>
  <c r="P191" i="19"/>
  <c r="O191" i="19"/>
  <c r="N191" i="19"/>
  <c r="M191" i="19"/>
  <c r="L191" i="19"/>
  <c r="K191" i="19"/>
  <c r="J191" i="19"/>
  <c r="X190" i="19"/>
  <c r="W190" i="19"/>
  <c r="V190" i="19"/>
  <c r="U190" i="19"/>
  <c r="T190" i="19"/>
  <c r="S190" i="19"/>
  <c r="R190" i="19"/>
  <c r="Q190" i="19"/>
  <c r="P190" i="19"/>
  <c r="O190" i="19"/>
  <c r="N190" i="19"/>
  <c r="M190" i="19"/>
  <c r="L190" i="19"/>
  <c r="K190" i="19"/>
  <c r="J190" i="19"/>
  <c r="X189" i="19"/>
  <c r="W189" i="19"/>
  <c r="V189" i="19"/>
  <c r="U189" i="19"/>
  <c r="T189" i="19"/>
  <c r="S189" i="19"/>
  <c r="R189" i="19"/>
  <c r="Q189" i="19"/>
  <c r="P189" i="19"/>
  <c r="O189" i="19"/>
  <c r="N189" i="19"/>
  <c r="M189" i="19"/>
  <c r="L189" i="19"/>
  <c r="K189" i="19"/>
  <c r="J189" i="19"/>
  <c r="X188" i="19"/>
  <c r="W188" i="19"/>
  <c r="V188" i="19"/>
  <c r="U188" i="19"/>
  <c r="T188" i="19"/>
  <c r="S188" i="19"/>
  <c r="R188" i="19"/>
  <c r="Q188" i="19"/>
  <c r="P188" i="19"/>
  <c r="O188" i="19"/>
  <c r="N188" i="19"/>
  <c r="M188" i="19"/>
  <c r="L188" i="19"/>
  <c r="K188" i="19"/>
  <c r="J188" i="19"/>
  <c r="X187" i="19"/>
  <c r="W187" i="19"/>
  <c r="V187" i="19"/>
  <c r="U187" i="19"/>
  <c r="T187" i="19"/>
  <c r="S187" i="19"/>
  <c r="R187" i="19"/>
  <c r="Q187" i="19"/>
  <c r="Q203" i="19" s="1"/>
  <c r="Q204" i="19" s="1"/>
  <c r="P187" i="19"/>
  <c r="O187" i="19"/>
  <c r="N187" i="19"/>
  <c r="M187" i="19"/>
  <c r="L187" i="19"/>
  <c r="K187" i="19"/>
  <c r="J187" i="19"/>
  <c r="X186" i="19"/>
  <c r="W186" i="19"/>
  <c r="V186" i="19"/>
  <c r="U186" i="19"/>
  <c r="T186" i="19"/>
  <c r="S186" i="19"/>
  <c r="R186" i="19"/>
  <c r="Q186" i="19"/>
  <c r="P186" i="19"/>
  <c r="O186" i="19"/>
  <c r="N186" i="19"/>
  <c r="M186" i="19"/>
  <c r="L186" i="19"/>
  <c r="K186" i="19"/>
  <c r="J186" i="19"/>
  <c r="X185" i="19"/>
  <c r="W185" i="19"/>
  <c r="V185" i="19"/>
  <c r="U185" i="19"/>
  <c r="T185" i="19"/>
  <c r="S185" i="19"/>
  <c r="R185" i="19"/>
  <c r="Q185" i="19"/>
  <c r="P185" i="19"/>
  <c r="O185" i="19"/>
  <c r="N185" i="19"/>
  <c r="M185" i="19"/>
  <c r="L185" i="19"/>
  <c r="K185" i="19"/>
  <c r="J185" i="19"/>
  <c r="AF203" i="20" l="1"/>
  <c r="U203" i="19"/>
  <c r="U204" i="19" s="1"/>
  <c r="AA204" i="20"/>
  <c r="M203" i="19"/>
  <c r="M204" i="19" s="1"/>
  <c r="J203" i="19"/>
  <c r="J204" i="19" s="1"/>
  <c r="N203" i="19"/>
  <c r="N204" i="19" s="1"/>
  <c r="R203" i="19"/>
  <c r="R204" i="19" s="1"/>
  <c r="V203" i="19"/>
  <c r="V204" i="19" s="1"/>
  <c r="O203" i="19"/>
  <c r="O204" i="19" s="1"/>
  <c r="L203" i="19"/>
  <c r="L204" i="19" s="1"/>
  <c r="P203" i="19"/>
  <c r="P204" i="19" s="1"/>
  <c r="T203" i="19"/>
  <c r="T204" i="19" s="1"/>
  <c r="X203" i="19"/>
  <c r="X204" i="19" s="1"/>
  <c r="K203" i="19"/>
  <c r="K204" i="19" s="1"/>
  <c r="S203" i="19"/>
  <c r="S204" i="19" s="1"/>
  <c r="W203" i="19"/>
  <c r="W204" i="19" s="1"/>
  <c r="U204" i="20"/>
  <c r="AE203" i="20"/>
  <c r="X204" i="20"/>
  <c r="AH203" i="20"/>
  <c r="T204" i="20"/>
  <c r="AD203" i="20"/>
  <c r="AG203" i="20"/>
  <c r="AJ203" i="20"/>
  <c r="Y204" i="20"/>
  <c r="AI203" i="20"/>
  <c r="AB204" i="20"/>
  <c r="AL203" i="20"/>
  <c r="AD183" i="1"/>
  <c r="AJ183" i="1" s="1"/>
  <c r="AD182" i="1"/>
  <c r="AJ182" i="1" s="1"/>
  <c r="AD181" i="1"/>
  <c r="AJ181" i="1" s="1"/>
  <c r="AD180" i="1"/>
  <c r="AJ180" i="1" s="1"/>
  <c r="AD179" i="1"/>
  <c r="AJ179" i="1" s="1"/>
  <c r="AD178" i="1"/>
  <c r="AJ178" i="1" s="1"/>
  <c r="AD177" i="1"/>
  <c r="AJ177" i="1" s="1"/>
  <c r="AD176" i="1"/>
  <c r="AJ176" i="1" s="1"/>
  <c r="AD175" i="1"/>
  <c r="AJ175" i="1" s="1"/>
  <c r="AD174" i="1"/>
  <c r="AJ174" i="1" s="1"/>
  <c r="AD173" i="1"/>
  <c r="AJ173" i="1" s="1"/>
  <c r="AD172" i="1"/>
  <c r="AJ172" i="1" s="1"/>
  <c r="AD171" i="1"/>
  <c r="AJ171" i="1" s="1"/>
  <c r="AD170" i="1"/>
  <c r="AJ170" i="1" s="1"/>
  <c r="AD169" i="1"/>
  <c r="AJ169" i="1" s="1"/>
  <c r="AD168" i="1"/>
  <c r="AJ168" i="1" s="1"/>
  <c r="AD167" i="1"/>
  <c r="AJ167" i="1" s="1"/>
  <c r="AD166" i="1"/>
  <c r="AJ166" i="1" s="1"/>
  <c r="AD165" i="1"/>
  <c r="AJ165" i="1" s="1"/>
  <c r="AD164" i="1"/>
  <c r="AJ164" i="1" s="1"/>
  <c r="AD163" i="1"/>
  <c r="AJ163" i="1" s="1"/>
  <c r="AD162" i="1"/>
  <c r="AJ162" i="1" s="1"/>
  <c r="AD161" i="1"/>
  <c r="AJ161" i="1" s="1"/>
  <c r="AD160" i="1"/>
  <c r="AJ160" i="1" s="1"/>
  <c r="AD159" i="1"/>
  <c r="AJ159" i="1" s="1"/>
  <c r="AD158" i="1"/>
  <c r="AJ158" i="1" s="1"/>
  <c r="AD157" i="1"/>
  <c r="AJ157" i="1" s="1"/>
  <c r="AD156" i="1"/>
  <c r="AJ156" i="1" s="1"/>
  <c r="AD155" i="1"/>
  <c r="AJ155" i="1" s="1"/>
  <c r="AD154" i="1"/>
  <c r="AJ154" i="1" s="1"/>
  <c r="AD153" i="1"/>
  <c r="AJ153" i="1" s="1"/>
  <c r="AD152" i="1"/>
  <c r="AJ152" i="1" s="1"/>
  <c r="AD151" i="1"/>
  <c r="AJ151" i="1" s="1"/>
  <c r="AD150" i="1"/>
  <c r="AJ150" i="1" s="1"/>
  <c r="AD149" i="1"/>
  <c r="AJ149" i="1" s="1"/>
  <c r="AD148" i="1"/>
  <c r="AJ148" i="1" s="1"/>
  <c r="AD147" i="1"/>
  <c r="AJ147" i="1" s="1"/>
  <c r="AD146" i="1"/>
  <c r="AJ146" i="1" s="1"/>
  <c r="AD145" i="1"/>
  <c r="AJ145" i="1" s="1"/>
  <c r="AD144" i="1"/>
  <c r="AJ144" i="1" s="1"/>
  <c r="AD143" i="1"/>
  <c r="AJ143" i="1" s="1"/>
  <c r="AD142" i="1"/>
  <c r="AJ142" i="1" s="1"/>
  <c r="AD141" i="1"/>
  <c r="AJ141" i="1" s="1"/>
  <c r="AD140" i="1"/>
  <c r="AJ140" i="1" s="1"/>
  <c r="AD139" i="1"/>
  <c r="AJ139" i="1" s="1"/>
  <c r="AD138" i="1"/>
  <c r="AJ138" i="1" s="1"/>
  <c r="AD137" i="1"/>
  <c r="AJ137" i="1" s="1"/>
  <c r="AD136" i="1"/>
  <c r="AJ136" i="1" s="1"/>
  <c r="AD135" i="1"/>
  <c r="AJ135" i="1" s="1"/>
  <c r="AD134" i="1"/>
  <c r="AJ134" i="1" s="1"/>
  <c r="AD133" i="1"/>
  <c r="AJ133" i="1" s="1"/>
  <c r="AD132" i="1"/>
  <c r="AJ132" i="1" s="1"/>
  <c r="AD131" i="1"/>
  <c r="AJ131" i="1" s="1"/>
  <c r="AD130" i="1"/>
  <c r="AJ130" i="1" s="1"/>
  <c r="AD129" i="1"/>
  <c r="AJ129" i="1" s="1"/>
  <c r="AD128" i="1"/>
  <c r="AJ128" i="1" s="1"/>
  <c r="AD127" i="1"/>
  <c r="AJ127" i="1" s="1"/>
  <c r="AD126" i="1"/>
  <c r="AJ126" i="1" s="1"/>
  <c r="AD125" i="1"/>
  <c r="AJ125" i="1" s="1"/>
  <c r="AD124" i="1"/>
  <c r="AJ124" i="1" s="1"/>
  <c r="AD123" i="1"/>
  <c r="AJ123" i="1" s="1"/>
  <c r="AD122" i="1"/>
  <c r="AJ122" i="1" s="1"/>
  <c r="AD121" i="1"/>
  <c r="AJ121" i="1" s="1"/>
  <c r="AD120" i="1"/>
  <c r="AJ120" i="1" s="1"/>
  <c r="AD119" i="1"/>
  <c r="AJ119" i="1" s="1"/>
  <c r="AD118" i="1"/>
  <c r="AJ118" i="1" s="1"/>
  <c r="AD117" i="1"/>
  <c r="AJ117" i="1" s="1"/>
  <c r="AD116" i="1"/>
  <c r="AJ116" i="1" s="1"/>
  <c r="AD115" i="1"/>
  <c r="AJ115" i="1" s="1"/>
  <c r="AD114" i="1"/>
  <c r="AJ114" i="1" s="1"/>
  <c r="AD113" i="1"/>
  <c r="AJ113" i="1" s="1"/>
  <c r="AD112" i="1"/>
  <c r="AJ112" i="1" s="1"/>
  <c r="AD111" i="1"/>
  <c r="AJ111" i="1" s="1"/>
  <c r="AD110" i="1"/>
  <c r="AJ110" i="1" s="1"/>
  <c r="AD109" i="1"/>
  <c r="AJ109" i="1" s="1"/>
  <c r="AD108" i="1"/>
  <c r="AJ108" i="1" s="1"/>
  <c r="AD107" i="1"/>
  <c r="AJ107" i="1" s="1"/>
  <c r="AD106" i="1"/>
  <c r="AJ106" i="1" s="1"/>
  <c r="AD105" i="1"/>
  <c r="AJ105" i="1" s="1"/>
  <c r="AD104" i="1"/>
  <c r="AJ104" i="1" s="1"/>
  <c r="AD103" i="1"/>
  <c r="AJ103" i="1" s="1"/>
  <c r="AD102" i="1"/>
  <c r="AJ102" i="1" s="1"/>
  <c r="AD101" i="1"/>
  <c r="AJ101" i="1" s="1"/>
  <c r="AD100" i="1"/>
  <c r="AJ100" i="1" s="1"/>
  <c r="AD99" i="1"/>
  <c r="AJ99" i="1" s="1"/>
  <c r="AD98" i="1"/>
  <c r="AJ98" i="1" s="1"/>
  <c r="AD97" i="1"/>
  <c r="AJ97" i="1" s="1"/>
  <c r="AD96" i="1"/>
  <c r="AJ96" i="1" s="1"/>
  <c r="AD95" i="1"/>
  <c r="AJ95" i="1" s="1"/>
  <c r="AD94" i="1"/>
  <c r="AJ94" i="1" s="1"/>
  <c r="AD93" i="1"/>
  <c r="AJ93" i="1" s="1"/>
  <c r="AD92" i="1"/>
  <c r="AJ92" i="1" s="1"/>
  <c r="AD91" i="1"/>
  <c r="AJ91" i="1" s="1"/>
  <c r="AD90" i="1"/>
  <c r="AJ90" i="1" s="1"/>
  <c r="AD89" i="1"/>
  <c r="AJ89" i="1" s="1"/>
  <c r="AD88" i="1"/>
  <c r="AJ88" i="1" s="1"/>
  <c r="AD87" i="1"/>
  <c r="AJ87" i="1" s="1"/>
  <c r="AD86" i="1"/>
  <c r="AJ86" i="1" s="1"/>
  <c r="AD85" i="1"/>
  <c r="AJ85" i="1" s="1"/>
  <c r="AD84" i="1"/>
  <c r="AJ84" i="1" s="1"/>
  <c r="AD83" i="1"/>
  <c r="AJ83" i="1" s="1"/>
  <c r="AD82" i="1"/>
  <c r="AJ82" i="1" s="1"/>
  <c r="AD81" i="1"/>
  <c r="AJ81" i="1" s="1"/>
  <c r="AD80" i="1"/>
  <c r="AJ80" i="1" s="1"/>
  <c r="AD79" i="1"/>
  <c r="AJ79" i="1" s="1"/>
  <c r="AD78" i="1"/>
  <c r="AJ78" i="1" s="1"/>
  <c r="AD77" i="1"/>
  <c r="AJ77" i="1" s="1"/>
  <c r="AD76" i="1"/>
  <c r="AJ76" i="1" s="1"/>
  <c r="AD75" i="1"/>
  <c r="AJ75" i="1" s="1"/>
  <c r="AD74" i="1"/>
  <c r="AJ74" i="1" s="1"/>
  <c r="AD73" i="1"/>
  <c r="AJ73" i="1" s="1"/>
  <c r="AD72" i="1"/>
  <c r="AJ72" i="1" s="1"/>
  <c r="AD71" i="1"/>
  <c r="AJ71" i="1" s="1"/>
  <c r="AD70" i="1"/>
  <c r="AJ70" i="1" s="1"/>
  <c r="AD69" i="1"/>
  <c r="AJ69" i="1" s="1"/>
  <c r="AD68" i="1"/>
  <c r="AJ68" i="1" s="1"/>
  <c r="AD67" i="1"/>
  <c r="AJ67" i="1" s="1"/>
  <c r="AD66" i="1"/>
  <c r="AJ66" i="1" s="1"/>
  <c r="AD65" i="1"/>
  <c r="AJ65" i="1" s="1"/>
  <c r="AD64" i="1"/>
  <c r="AJ64" i="1" s="1"/>
  <c r="AD63" i="1"/>
  <c r="AJ63" i="1" s="1"/>
  <c r="AD62" i="1"/>
  <c r="AJ62" i="1" s="1"/>
  <c r="AD61" i="1"/>
  <c r="AJ61" i="1" s="1"/>
  <c r="AD60" i="1"/>
  <c r="AJ60" i="1" s="1"/>
  <c r="AD59" i="1"/>
  <c r="AJ59" i="1" s="1"/>
  <c r="AD58" i="1"/>
  <c r="AJ58" i="1" s="1"/>
  <c r="AD57" i="1"/>
  <c r="AJ57" i="1" s="1"/>
  <c r="AD56" i="1"/>
  <c r="AJ56" i="1" s="1"/>
  <c r="AD55" i="1"/>
  <c r="AJ55" i="1" s="1"/>
  <c r="AD54" i="1"/>
  <c r="AJ54" i="1" s="1"/>
  <c r="AD53" i="1"/>
  <c r="AJ53" i="1" s="1"/>
  <c r="AD52" i="1"/>
  <c r="AJ52" i="1" s="1"/>
  <c r="AD51" i="1"/>
  <c r="AJ51" i="1" s="1"/>
  <c r="AD50" i="1"/>
  <c r="AJ50" i="1" s="1"/>
  <c r="AD49" i="1"/>
  <c r="AJ49" i="1" s="1"/>
  <c r="AD48" i="1"/>
  <c r="AJ48" i="1" s="1"/>
  <c r="AD47" i="1"/>
  <c r="AJ47" i="1" s="1"/>
  <c r="AD46" i="1"/>
  <c r="AJ46" i="1" s="1"/>
  <c r="AD45" i="1"/>
  <c r="AJ45" i="1" s="1"/>
  <c r="AD44" i="1"/>
  <c r="AJ44" i="1" s="1"/>
  <c r="AD43" i="1"/>
  <c r="AJ43" i="1" s="1"/>
  <c r="AD42" i="1"/>
  <c r="AJ42" i="1" s="1"/>
  <c r="AD41" i="1"/>
  <c r="AJ41" i="1" s="1"/>
  <c r="AD40" i="1"/>
  <c r="AJ40" i="1" s="1"/>
  <c r="AD39" i="1"/>
  <c r="AJ39" i="1" s="1"/>
  <c r="AD38" i="1"/>
  <c r="AJ38" i="1" s="1"/>
  <c r="AD37" i="1"/>
  <c r="AJ37" i="1" s="1"/>
  <c r="AD36" i="1"/>
  <c r="AJ36" i="1" s="1"/>
  <c r="AD35" i="1"/>
  <c r="AJ35" i="1" s="1"/>
  <c r="AD34" i="1"/>
  <c r="AJ34" i="1" s="1"/>
  <c r="AD33" i="1"/>
  <c r="AJ33" i="1" s="1"/>
  <c r="AD32" i="1"/>
  <c r="AJ32" i="1" s="1"/>
  <c r="AD31" i="1"/>
  <c r="AJ31" i="1" s="1"/>
  <c r="AD30" i="1"/>
  <c r="AJ30" i="1" s="1"/>
  <c r="AD29" i="1"/>
  <c r="AJ29" i="1" s="1"/>
  <c r="AD28" i="1"/>
  <c r="AJ28" i="1" s="1"/>
  <c r="AD27" i="1"/>
  <c r="AJ27" i="1" s="1"/>
  <c r="AD26" i="1"/>
  <c r="AJ26" i="1" s="1"/>
  <c r="AD25" i="1"/>
  <c r="AJ25" i="1" s="1"/>
  <c r="AD24" i="1"/>
  <c r="AJ24" i="1" s="1"/>
  <c r="AD23" i="1"/>
  <c r="AJ23" i="1" s="1"/>
  <c r="AD22" i="1"/>
  <c r="AJ22" i="1" s="1"/>
  <c r="AD21" i="1"/>
  <c r="AJ21" i="1" s="1"/>
  <c r="AD20" i="1"/>
  <c r="AJ20" i="1" s="1"/>
  <c r="AD19" i="1"/>
  <c r="AJ19" i="1" s="1"/>
  <c r="AD18" i="1"/>
  <c r="AJ18" i="1" s="1"/>
  <c r="AD17" i="1"/>
  <c r="AJ17" i="1" s="1"/>
  <c r="AD16" i="1"/>
  <c r="AJ16" i="1" s="1"/>
  <c r="AD15" i="1"/>
  <c r="AJ15" i="1" s="1"/>
  <c r="AD14" i="1"/>
  <c r="AJ14" i="1" s="1"/>
  <c r="AD13" i="1"/>
  <c r="AJ13" i="1" s="1"/>
  <c r="AD12" i="1"/>
  <c r="AJ12" i="1" s="1"/>
  <c r="AD11" i="1"/>
  <c r="AJ11" i="1" s="1"/>
  <c r="AD10" i="1"/>
  <c r="AJ10" i="1" s="1"/>
  <c r="AD9" i="1"/>
  <c r="AJ9" i="1" s="1"/>
  <c r="AD8" i="1"/>
  <c r="AJ8" i="1" s="1"/>
  <c r="AD7" i="1"/>
  <c r="AJ7" i="1" s="1"/>
  <c r="AC183" i="1"/>
  <c r="AB183" i="1" s="1"/>
  <c r="AH183" i="1" s="1"/>
  <c r="AC182" i="1"/>
  <c r="AC181" i="1"/>
  <c r="AC180" i="1"/>
  <c r="AC179" i="1"/>
  <c r="AC178" i="1"/>
  <c r="AC177" i="1"/>
  <c r="AC176" i="1"/>
  <c r="AC175" i="1"/>
  <c r="AC174" i="1"/>
  <c r="AC173" i="1"/>
  <c r="AC172" i="1"/>
  <c r="AC171" i="1"/>
  <c r="AB171" i="1" s="1"/>
  <c r="AH171" i="1" s="1"/>
  <c r="AC170" i="1"/>
  <c r="AC169" i="1"/>
  <c r="AC168" i="1"/>
  <c r="AC167" i="1"/>
  <c r="AC166" i="1"/>
  <c r="AC165" i="1"/>
  <c r="AC164" i="1"/>
  <c r="AC163" i="1"/>
  <c r="AC162" i="1"/>
  <c r="AC161" i="1"/>
  <c r="AC160" i="1"/>
  <c r="AC159" i="1"/>
  <c r="AC158" i="1"/>
  <c r="AC157" i="1"/>
  <c r="AC156" i="1"/>
  <c r="AC155" i="1"/>
  <c r="AB155" i="1" s="1"/>
  <c r="AH155" i="1" s="1"/>
  <c r="AC154" i="1"/>
  <c r="AC153" i="1"/>
  <c r="AC152" i="1"/>
  <c r="AC151" i="1"/>
  <c r="AI151" i="1" s="1"/>
  <c r="AC150" i="1"/>
  <c r="AC149" i="1"/>
  <c r="AC148" i="1"/>
  <c r="AC147" i="1"/>
  <c r="AB147" i="1" s="1"/>
  <c r="AH147" i="1" s="1"/>
  <c r="AC146" i="1"/>
  <c r="AC145" i="1"/>
  <c r="AC144" i="1"/>
  <c r="AC143" i="1"/>
  <c r="AB143" i="1" s="1"/>
  <c r="AH143" i="1" s="1"/>
  <c r="AC142" i="1"/>
  <c r="AC141" i="1"/>
  <c r="AC140" i="1"/>
  <c r="AC139" i="1"/>
  <c r="AC138" i="1"/>
  <c r="AC137" i="1"/>
  <c r="AC136" i="1"/>
  <c r="AC135" i="1"/>
  <c r="AB135" i="1" s="1"/>
  <c r="AH135" i="1" s="1"/>
  <c r="AC134" i="1"/>
  <c r="AC133" i="1"/>
  <c r="AC132" i="1"/>
  <c r="AC131" i="1"/>
  <c r="AC130" i="1"/>
  <c r="AC129" i="1"/>
  <c r="AC128" i="1"/>
  <c r="AC127" i="1"/>
  <c r="AC126" i="1"/>
  <c r="AC125" i="1"/>
  <c r="AC124" i="1"/>
  <c r="AC123" i="1"/>
  <c r="AB123" i="1" s="1"/>
  <c r="AH123" i="1" s="1"/>
  <c r="AC122" i="1"/>
  <c r="AC121" i="1"/>
  <c r="AC120" i="1"/>
  <c r="AC119" i="1"/>
  <c r="AB119" i="1" s="1"/>
  <c r="AH119" i="1" s="1"/>
  <c r="AC118" i="1"/>
  <c r="AC117" i="1"/>
  <c r="AC116" i="1"/>
  <c r="AC115" i="1"/>
  <c r="AB115" i="1" s="1"/>
  <c r="AH115" i="1" s="1"/>
  <c r="AC114" i="1"/>
  <c r="AC113" i="1"/>
  <c r="AC112" i="1"/>
  <c r="AC111" i="1"/>
  <c r="AB111" i="1" s="1"/>
  <c r="AH111" i="1" s="1"/>
  <c r="AC110" i="1"/>
  <c r="AC109" i="1"/>
  <c r="AC108" i="1"/>
  <c r="AC107" i="1"/>
  <c r="AC106" i="1"/>
  <c r="AC105" i="1"/>
  <c r="AB105" i="1" s="1"/>
  <c r="AH105" i="1" s="1"/>
  <c r="AC104" i="1"/>
  <c r="AC103" i="1"/>
  <c r="AC102" i="1"/>
  <c r="AC101" i="1"/>
  <c r="AC100" i="1"/>
  <c r="AC99" i="1"/>
  <c r="AB99" i="1" s="1"/>
  <c r="AH99" i="1" s="1"/>
  <c r="AC98" i="1"/>
  <c r="AC97" i="1"/>
  <c r="AC96" i="1"/>
  <c r="AC95" i="1"/>
  <c r="AB95" i="1" s="1"/>
  <c r="AH95" i="1" s="1"/>
  <c r="AC94" i="1"/>
  <c r="AC93" i="1"/>
  <c r="AC92" i="1"/>
  <c r="AC91" i="1"/>
  <c r="AC90" i="1"/>
  <c r="AC89" i="1"/>
  <c r="AB89" i="1" s="1"/>
  <c r="AH89" i="1" s="1"/>
  <c r="AC88" i="1"/>
  <c r="AC87" i="1"/>
  <c r="AI87" i="1" s="1"/>
  <c r="AC86" i="1"/>
  <c r="AC85" i="1"/>
  <c r="AC84" i="1"/>
  <c r="AC83" i="1"/>
  <c r="AB83" i="1" s="1"/>
  <c r="AH83" i="1" s="1"/>
  <c r="AC82" i="1"/>
  <c r="AC81" i="1"/>
  <c r="AC80" i="1"/>
  <c r="AC79" i="1"/>
  <c r="AC78" i="1"/>
  <c r="AC77" i="1"/>
  <c r="AC76" i="1"/>
  <c r="AC75" i="1"/>
  <c r="AB75" i="1" s="1"/>
  <c r="AH75" i="1" s="1"/>
  <c r="AC74" i="1"/>
  <c r="AB74" i="1" s="1"/>
  <c r="AH74" i="1" s="1"/>
  <c r="AC73" i="1"/>
  <c r="AC72" i="1"/>
  <c r="AC71" i="1"/>
  <c r="AB71" i="1" s="1"/>
  <c r="AH71" i="1" s="1"/>
  <c r="AC70" i="1"/>
  <c r="AC69" i="1"/>
  <c r="AC68" i="1"/>
  <c r="AC67" i="1"/>
  <c r="AC66" i="1"/>
  <c r="AB66" i="1" s="1"/>
  <c r="AH66" i="1" s="1"/>
  <c r="AC65" i="1"/>
  <c r="AC64" i="1"/>
  <c r="AC63" i="1"/>
  <c r="AB63" i="1" s="1"/>
  <c r="AH63" i="1" s="1"/>
  <c r="AC62" i="1"/>
  <c r="AB62" i="1" s="1"/>
  <c r="AH62" i="1" s="1"/>
  <c r="AC61" i="1"/>
  <c r="AC60" i="1"/>
  <c r="AC59" i="1"/>
  <c r="AB59" i="1" s="1"/>
  <c r="AH59" i="1" s="1"/>
  <c r="AC58" i="1"/>
  <c r="AC57" i="1"/>
  <c r="AC56" i="1"/>
  <c r="AC55" i="1"/>
  <c r="AI55" i="1" s="1"/>
  <c r="AC54" i="1"/>
  <c r="AB54" i="1" s="1"/>
  <c r="AH54" i="1" s="1"/>
  <c r="AC53" i="1"/>
  <c r="AC52" i="1"/>
  <c r="AC51" i="1"/>
  <c r="AB51" i="1" s="1"/>
  <c r="AH51" i="1" s="1"/>
  <c r="AC50" i="1"/>
  <c r="AB50" i="1" s="1"/>
  <c r="AH50" i="1" s="1"/>
  <c r="AC49" i="1"/>
  <c r="AC48" i="1"/>
  <c r="AC47" i="1"/>
  <c r="AB47" i="1" s="1"/>
  <c r="AH47" i="1" s="1"/>
  <c r="AC46" i="1"/>
  <c r="AC45" i="1"/>
  <c r="AC44" i="1"/>
  <c r="AC43" i="1"/>
  <c r="AC42" i="1"/>
  <c r="AB42" i="1" s="1"/>
  <c r="AH42" i="1" s="1"/>
  <c r="AC41" i="1"/>
  <c r="AC40" i="1"/>
  <c r="AC39" i="1"/>
  <c r="AC38" i="1"/>
  <c r="AB38" i="1" s="1"/>
  <c r="AH38" i="1" s="1"/>
  <c r="AC37" i="1"/>
  <c r="AC36" i="1"/>
  <c r="AC35" i="1"/>
  <c r="AC34" i="1"/>
  <c r="AC33" i="1"/>
  <c r="AC32" i="1"/>
  <c r="AC31" i="1"/>
  <c r="AC30" i="1"/>
  <c r="AB30" i="1" s="1"/>
  <c r="AH30" i="1" s="1"/>
  <c r="AC29" i="1"/>
  <c r="AC28" i="1"/>
  <c r="AC27" i="1"/>
  <c r="AC26" i="1"/>
  <c r="AB26" i="1" s="1"/>
  <c r="AH26" i="1" s="1"/>
  <c r="AC25" i="1"/>
  <c r="AC24" i="1"/>
  <c r="AC23" i="1"/>
  <c r="AC22" i="1"/>
  <c r="AB22" i="1" s="1"/>
  <c r="AH22" i="1" s="1"/>
  <c r="AC21" i="1"/>
  <c r="AC20" i="1"/>
  <c r="AI20" i="1" s="1"/>
  <c r="AC19" i="1"/>
  <c r="AC18" i="1"/>
  <c r="AB18" i="1" s="1"/>
  <c r="AH18" i="1" s="1"/>
  <c r="AC17" i="1"/>
  <c r="AC16" i="1"/>
  <c r="AI16" i="1" s="1"/>
  <c r="AC15" i="1"/>
  <c r="AC14" i="1"/>
  <c r="AB14" i="1" s="1"/>
  <c r="AH14" i="1" s="1"/>
  <c r="AC13" i="1"/>
  <c r="AC12" i="1"/>
  <c r="AC11" i="1"/>
  <c r="AC10" i="1"/>
  <c r="AB10" i="1" s="1"/>
  <c r="AH10" i="1" s="1"/>
  <c r="AC9" i="1"/>
  <c r="AC8" i="1"/>
  <c r="AI8" i="1" s="1"/>
  <c r="AC7" i="1"/>
  <c r="AB163" i="1" l="1"/>
  <c r="AH163" i="1" s="1"/>
  <c r="AB175" i="1"/>
  <c r="AH175" i="1" s="1"/>
  <c r="AB139" i="1"/>
  <c r="AH139" i="1" s="1"/>
  <c r="AB91" i="1"/>
  <c r="AH91" i="1" s="1"/>
  <c r="AB127" i="1"/>
  <c r="AH127" i="1" s="1"/>
  <c r="AB103" i="1"/>
  <c r="AH103" i="1" s="1"/>
  <c r="AB79" i="1"/>
  <c r="AH79" i="1" s="1"/>
  <c r="AB34" i="1"/>
  <c r="AH34" i="1" s="1"/>
  <c r="AB58" i="1"/>
  <c r="AH58" i="1" s="1"/>
  <c r="AB167" i="1"/>
  <c r="AH167" i="1" s="1"/>
  <c r="AI9" i="1"/>
  <c r="AI13" i="1"/>
  <c r="AI17" i="1"/>
  <c r="AI21" i="1"/>
  <c r="AI25" i="1"/>
  <c r="AI29" i="1"/>
  <c r="AI33" i="1"/>
  <c r="AI37" i="1"/>
  <c r="AI41" i="1"/>
  <c r="AI45" i="1"/>
  <c r="AI49" i="1"/>
  <c r="AI53" i="1"/>
  <c r="AI57" i="1"/>
  <c r="AI61" i="1"/>
  <c r="AI65" i="1"/>
  <c r="AI69" i="1"/>
  <c r="AI73" i="1"/>
  <c r="AI77" i="1"/>
  <c r="AI81" i="1"/>
  <c r="AI85" i="1"/>
  <c r="AI89" i="1"/>
  <c r="AI93" i="1"/>
  <c r="AI97" i="1"/>
  <c r="AI101" i="1"/>
  <c r="AI105" i="1"/>
  <c r="AI109" i="1"/>
  <c r="AI113" i="1"/>
  <c r="AI117" i="1"/>
  <c r="AI121" i="1"/>
  <c r="AB121" i="1"/>
  <c r="AH121" i="1" s="1"/>
  <c r="AI125" i="1"/>
  <c r="AB125" i="1"/>
  <c r="AH125" i="1" s="1"/>
  <c r="AI129" i="1"/>
  <c r="AB129" i="1"/>
  <c r="AH129" i="1" s="1"/>
  <c r="AI133" i="1"/>
  <c r="AB133" i="1"/>
  <c r="AH133" i="1" s="1"/>
  <c r="AI137" i="1"/>
  <c r="AB137" i="1"/>
  <c r="AH137" i="1" s="1"/>
  <c r="AI141" i="1"/>
  <c r="AB141" i="1"/>
  <c r="AH141" i="1" s="1"/>
  <c r="AI145" i="1"/>
  <c r="AB145" i="1"/>
  <c r="AH145" i="1" s="1"/>
  <c r="AI149" i="1"/>
  <c r="AB149" i="1"/>
  <c r="AH149" i="1" s="1"/>
  <c r="AI153" i="1"/>
  <c r="AB153" i="1"/>
  <c r="AH153" i="1" s="1"/>
  <c r="AI157" i="1"/>
  <c r="AB157" i="1"/>
  <c r="AH157" i="1" s="1"/>
  <c r="AI161" i="1"/>
  <c r="AB161" i="1"/>
  <c r="AH161" i="1" s="1"/>
  <c r="AI165" i="1"/>
  <c r="AB165" i="1"/>
  <c r="AH165" i="1" s="1"/>
  <c r="AI169" i="1"/>
  <c r="AB169" i="1"/>
  <c r="AH169" i="1" s="1"/>
  <c r="AI173" i="1"/>
  <c r="AB173" i="1"/>
  <c r="AH173" i="1" s="1"/>
  <c r="AI177" i="1"/>
  <c r="AB177" i="1"/>
  <c r="AH177" i="1" s="1"/>
  <c r="AI181" i="1"/>
  <c r="AB181" i="1"/>
  <c r="AH181" i="1" s="1"/>
  <c r="AB13" i="1"/>
  <c r="AH13" i="1" s="1"/>
  <c r="AB21" i="1"/>
  <c r="AH21" i="1" s="1"/>
  <c r="AB29" i="1"/>
  <c r="AH29" i="1" s="1"/>
  <c r="AB37" i="1"/>
  <c r="AH37" i="1" s="1"/>
  <c r="AB45" i="1"/>
  <c r="AH45" i="1" s="1"/>
  <c r="AB53" i="1"/>
  <c r="AH53" i="1" s="1"/>
  <c r="AB61" i="1"/>
  <c r="AH61" i="1" s="1"/>
  <c r="AB69" i="1"/>
  <c r="AH69" i="1" s="1"/>
  <c r="AB77" i="1"/>
  <c r="AH77" i="1" s="1"/>
  <c r="AB93" i="1"/>
  <c r="AH93" i="1" s="1"/>
  <c r="AB109" i="1"/>
  <c r="AH109" i="1" s="1"/>
  <c r="AI18" i="1"/>
  <c r="AI26" i="1"/>
  <c r="AI34" i="1"/>
  <c r="AI46" i="1"/>
  <c r="AI58" i="1"/>
  <c r="AI70" i="1"/>
  <c r="AI86" i="1"/>
  <c r="AB86" i="1"/>
  <c r="AH86" i="1" s="1"/>
  <c r="AI94" i="1"/>
  <c r="AB94" i="1"/>
  <c r="AH94" i="1" s="1"/>
  <c r="AI102" i="1"/>
  <c r="AB102" i="1"/>
  <c r="AH102" i="1" s="1"/>
  <c r="AI114" i="1"/>
  <c r="AB114" i="1"/>
  <c r="AH114" i="1" s="1"/>
  <c r="AI122" i="1"/>
  <c r="AB122" i="1"/>
  <c r="AH122" i="1" s="1"/>
  <c r="AI134" i="1"/>
  <c r="AB134" i="1"/>
  <c r="AH134" i="1" s="1"/>
  <c r="AI146" i="1"/>
  <c r="AB146" i="1"/>
  <c r="AH146" i="1" s="1"/>
  <c r="AI150" i="1"/>
  <c r="AB150" i="1"/>
  <c r="AH150" i="1" s="1"/>
  <c r="AI158" i="1"/>
  <c r="AB158" i="1"/>
  <c r="AH158" i="1" s="1"/>
  <c r="AI162" i="1"/>
  <c r="AB162" i="1"/>
  <c r="AH162" i="1" s="1"/>
  <c r="AI166" i="1"/>
  <c r="AB166" i="1"/>
  <c r="AH166" i="1" s="1"/>
  <c r="AI170" i="1"/>
  <c r="AB170" i="1"/>
  <c r="AH170" i="1" s="1"/>
  <c r="AI174" i="1"/>
  <c r="AB174" i="1"/>
  <c r="AH174" i="1" s="1"/>
  <c r="AI178" i="1"/>
  <c r="AB178" i="1"/>
  <c r="AH178" i="1" s="1"/>
  <c r="AB46" i="1"/>
  <c r="AH46" i="1" s="1"/>
  <c r="AB70" i="1"/>
  <c r="AH70" i="1" s="1"/>
  <c r="AB81" i="1"/>
  <c r="AH81" i="1" s="1"/>
  <c r="AB97" i="1"/>
  <c r="AH97" i="1" s="1"/>
  <c r="AB113" i="1"/>
  <c r="AH113" i="1" s="1"/>
  <c r="AI10" i="1"/>
  <c r="AI14" i="1"/>
  <c r="AI22" i="1"/>
  <c r="AI30" i="1"/>
  <c r="AI38" i="1"/>
  <c r="AI42" i="1"/>
  <c r="AI50" i="1"/>
  <c r="AI54" i="1"/>
  <c r="AI62" i="1"/>
  <c r="AI66" i="1"/>
  <c r="AI74" i="1"/>
  <c r="AI78" i="1"/>
  <c r="AB78" i="1"/>
  <c r="AH78" i="1" s="1"/>
  <c r="AI82" i="1"/>
  <c r="AB82" i="1"/>
  <c r="AH82" i="1" s="1"/>
  <c r="AI90" i="1"/>
  <c r="AB90" i="1"/>
  <c r="AH90" i="1" s="1"/>
  <c r="AI98" i="1"/>
  <c r="AB98" i="1"/>
  <c r="AH98" i="1" s="1"/>
  <c r="AI106" i="1"/>
  <c r="AB106" i="1"/>
  <c r="AH106" i="1" s="1"/>
  <c r="AI110" i="1"/>
  <c r="AB110" i="1"/>
  <c r="AH110" i="1" s="1"/>
  <c r="AI118" i="1"/>
  <c r="AB118" i="1"/>
  <c r="AH118" i="1" s="1"/>
  <c r="AI126" i="1"/>
  <c r="AB126" i="1"/>
  <c r="AH126" i="1" s="1"/>
  <c r="AI130" i="1"/>
  <c r="AB130" i="1"/>
  <c r="AH130" i="1" s="1"/>
  <c r="AI138" i="1"/>
  <c r="AB138" i="1"/>
  <c r="AH138" i="1" s="1"/>
  <c r="AI142" i="1"/>
  <c r="AB142" i="1"/>
  <c r="AH142" i="1" s="1"/>
  <c r="AI154" i="1"/>
  <c r="AB154" i="1"/>
  <c r="AH154" i="1" s="1"/>
  <c r="AI182" i="1"/>
  <c r="AB182" i="1"/>
  <c r="AH182" i="1" s="1"/>
  <c r="AB7" i="1"/>
  <c r="AH7" i="1" s="1"/>
  <c r="AI7" i="1"/>
  <c r="AB11" i="1"/>
  <c r="AH11" i="1" s="1"/>
  <c r="AI11" i="1"/>
  <c r="AB15" i="1"/>
  <c r="AH15" i="1" s="1"/>
  <c r="AI15" i="1"/>
  <c r="AB19" i="1"/>
  <c r="AH19" i="1" s="1"/>
  <c r="AI19" i="1"/>
  <c r="AB23" i="1"/>
  <c r="AH23" i="1" s="1"/>
  <c r="AI23" i="1"/>
  <c r="AB27" i="1"/>
  <c r="AH27" i="1" s="1"/>
  <c r="AI27" i="1"/>
  <c r="AB31" i="1"/>
  <c r="AH31" i="1" s="1"/>
  <c r="AI31" i="1"/>
  <c r="AB35" i="1"/>
  <c r="AH35" i="1" s="1"/>
  <c r="AI35" i="1"/>
  <c r="AB39" i="1"/>
  <c r="AH39" i="1" s="1"/>
  <c r="AI39" i="1"/>
  <c r="AB9" i="1"/>
  <c r="AH9" i="1" s="1"/>
  <c r="AB17" i="1"/>
  <c r="AH17" i="1" s="1"/>
  <c r="AB25" i="1"/>
  <c r="AH25" i="1" s="1"/>
  <c r="AB33" i="1"/>
  <c r="AH33" i="1" s="1"/>
  <c r="AB41" i="1"/>
  <c r="AH41" i="1" s="1"/>
  <c r="AB49" i="1"/>
  <c r="AH49" i="1" s="1"/>
  <c r="AB57" i="1"/>
  <c r="AH57" i="1" s="1"/>
  <c r="AB65" i="1"/>
  <c r="AH65" i="1" s="1"/>
  <c r="AB73" i="1"/>
  <c r="AH73" i="1" s="1"/>
  <c r="AB85" i="1"/>
  <c r="AH85" i="1" s="1"/>
  <c r="AB101" i="1"/>
  <c r="AH101" i="1" s="1"/>
  <c r="AB117" i="1"/>
  <c r="AH117" i="1" s="1"/>
  <c r="AI43" i="1"/>
  <c r="AI47" i="1"/>
  <c r="AI51" i="1"/>
  <c r="AI59" i="1"/>
  <c r="AI63" i="1"/>
  <c r="AI71" i="1"/>
  <c r="AI79" i="1"/>
  <c r="AI95" i="1"/>
  <c r="AI103" i="1"/>
  <c r="AI111" i="1"/>
  <c r="AI119" i="1"/>
  <c r="AI127" i="1"/>
  <c r="AI135" i="1"/>
  <c r="AI143" i="1"/>
  <c r="AI159" i="1"/>
  <c r="AI167" i="1"/>
  <c r="AI175" i="1"/>
  <c r="AI183" i="1"/>
  <c r="AB43" i="1"/>
  <c r="AH43" i="1" s="1"/>
  <c r="AB55" i="1"/>
  <c r="AH55" i="1" s="1"/>
  <c r="AB67" i="1"/>
  <c r="AH67" i="1" s="1"/>
  <c r="AB87" i="1"/>
  <c r="AH87" i="1" s="1"/>
  <c r="AB107" i="1"/>
  <c r="AH107" i="1" s="1"/>
  <c r="AB131" i="1"/>
  <c r="AH131" i="1" s="1"/>
  <c r="AB151" i="1"/>
  <c r="AH151" i="1" s="1"/>
  <c r="AB159" i="1"/>
  <c r="AH159" i="1" s="1"/>
  <c r="AB179" i="1"/>
  <c r="AH179" i="1" s="1"/>
  <c r="AI68" i="1"/>
  <c r="AI72" i="1"/>
  <c r="AI76" i="1"/>
  <c r="AI80" i="1"/>
  <c r="AI84" i="1"/>
  <c r="AI88" i="1"/>
  <c r="AI92" i="1"/>
  <c r="AI96" i="1"/>
  <c r="AI100" i="1"/>
  <c r="AI104" i="1"/>
  <c r="AI108" i="1"/>
  <c r="AI112" i="1"/>
  <c r="AI116" i="1"/>
  <c r="AI120" i="1"/>
  <c r="AI124" i="1"/>
  <c r="AI128" i="1"/>
  <c r="AI132" i="1"/>
  <c r="AI136" i="1"/>
  <c r="AI140" i="1"/>
  <c r="AI144" i="1"/>
  <c r="AI148" i="1"/>
  <c r="AI152" i="1"/>
  <c r="AI156" i="1"/>
  <c r="AI160" i="1"/>
  <c r="AI164" i="1"/>
  <c r="AI168" i="1"/>
  <c r="AI172" i="1"/>
  <c r="AI176" i="1"/>
  <c r="AI180" i="1"/>
  <c r="AB8" i="1"/>
  <c r="AH8" i="1" s="1"/>
  <c r="AB12" i="1"/>
  <c r="AH12" i="1" s="1"/>
  <c r="AB16" i="1"/>
  <c r="AH16" i="1" s="1"/>
  <c r="AB20" i="1"/>
  <c r="AH20" i="1" s="1"/>
  <c r="AB24" i="1"/>
  <c r="AH24" i="1" s="1"/>
  <c r="AB28" i="1"/>
  <c r="AH28" i="1" s="1"/>
  <c r="AB32" i="1"/>
  <c r="AH32" i="1" s="1"/>
  <c r="AB36" i="1"/>
  <c r="AH36" i="1" s="1"/>
  <c r="AB40" i="1"/>
  <c r="AH40" i="1" s="1"/>
  <c r="AB44" i="1"/>
  <c r="AH44" i="1" s="1"/>
  <c r="AB48" i="1"/>
  <c r="AH48" i="1" s="1"/>
  <c r="AB52" i="1"/>
  <c r="AH52" i="1" s="1"/>
  <c r="AB56" i="1"/>
  <c r="AH56" i="1" s="1"/>
  <c r="AB60" i="1"/>
  <c r="AH60" i="1" s="1"/>
  <c r="AB64" i="1"/>
  <c r="AH64" i="1" s="1"/>
  <c r="AB68" i="1"/>
  <c r="AH68" i="1" s="1"/>
  <c r="AB72" i="1"/>
  <c r="AH72" i="1" s="1"/>
  <c r="AB76" i="1"/>
  <c r="AH76" i="1" s="1"/>
  <c r="AB80" i="1"/>
  <c r="AH80" i="1" s="1"/>
  <c r="AB84" i="1"/>
  <c r="AH84" i="1" s="1"/>
  <c r="AB88" i="1"/>
  <c r="AH88" i="1" s="1"/>
  <c r="AB92" i="1"/>
  <c r="AH92" i="1" s="1"/>
  <c r="AB96" i="1"/>
  <c r="AH96" i="1" s="1"/>
  <c r="AB100" i="1"/>
  <c r="AH100" i="1" s="1"/>
  <c r="AB104" i="1"/>
  <c r="AH104" i="1" s="1"/>
  <c r="AB108" i="1"/>
  <c r="AH108" i="1" s="1"/>
  <c r="AB112" i="1"/>
  <c r="AH112" i="1" s="1"/>
  <c r="AB116" i="1"/>
  <c r="AH116" i="1" s="1"/>
  <c r="AB120" i="1"/>
  <c r="AH120" i="1" s="1"/>
  <c r="AB124" i="1"/>
  <c r="AH124" i="1" s="1"/>
  <c r="AB128" i="1"/>
  <c r="AH128" i="1" s="1"/>
  <c r="AB132" i="1"/>
  <c r="AH132" i="1" s="1"/>
  <c r="AB136" i="1"/>
  <c r="AH136" i="1" s="1"/>
  <c r="AB140" i="1"/>
  <c r="AH140" i="1" s="1"/>
  <c r="AB144" i="1"/>
  <c r="AH144" i="1" s="1"/>
  <c r="AB148" i="1"/>
  <c r="AH148" i="1" s="1"/>
  <c r="AB152" i="1"/>
  <c r="AH152" i="1" s="1"/>
  <c r="AB156" i="1"/>
  <c r="AH156" i="1" s="1"/>
  <c r="AB160" i="1"/>
  <c r="AH160" i="1" s="1"/>
  <c r="AB164" i="1"/>
  <c r="AH164" i="1" s="1"/>
  <c r="AB168" i="1"/>
  <c r="AH168" i="1" s="1"/>
  <c r="AB172" i="1"/>
  <c r="AH172" i="1" s="1"/>
  <c r="AB176" i="1"/>
  <c r="AH176" i="1" s="1"/>
  <c r="AB180" i="1"/>
  <c r="AH180" i="1" s="1"/>
  <c r="AI12" i="1"/>
  <c r="AI24" i="1"/>
  <c r="AI28" i="1"/>
  <c r="AI32" i="1"/>
  <c r="AI36" i="1"/>
  <c r="AI40" i="1"/>
  <c r="AI44" i="1"/>
  <c r="AI48" i="1"/>
  <c r="AI52" i="1"/>
  <c r="AI56" i="1"/>
  <c r="AI60" i="1"/>
  <c r="AI64" i="1"/>
  <c r="AI67" i="1"/>
  <c r="AI75" i="1"/>
  <c r="AI83" i="1"/>
  <c r="AI91" i="1"/>
  <c r="AI99" i="1"/>
  <c r="AI107" i="1"/>
  <c r="AI115" i="1"/>
  <c r="AI123" i="1"/>
  <c r="AI131" i="1"/>
  <c r="AI139" i="1"/>
  <c r="AI147" i="1"/>
  <c r="AI155" i="1"/>
  <c r="AI163" i="1"/>
  <c r="AI171" i="1"/>
  <c r="AI179" i="1"/>
  <c r="N165" i="1"/>
  <c r="AA165" i="1" s="1"/>
  <c r="N166" i="1"/>
  <c r="AA166" i="1" s="1"/>
  <c r="N167" i="1"/>
  <c r="AA167" i="1" s="1"/>
  <c r="N168" i="1"/>
  <c r="AA168" i="1" s="1"/>
  <c r="N169" i="1"/>
  <c r="AA169" i="1" s="1"/>
  <c r="N170" i="1"/>
  <c r="AA170" i="1" s="1"/>
  <c r="N171" i="1"/>
  <c r="AA171" i="1" s="1"/>
  <c r="N172" i="1"/>
  <c r="AA172" i="1" s="1"/>
  <c r="N173" i="1"/>
  <c r="AA173" i="1" s="1"/>
  <c r="N174" i="1"/>
  <c r="AA174" i="1" s="1"/>
  <c r="N175" i="1"/>
  <c r="AA175" i="1" s="1"/>
  <c r="N176" i="1"/>
  <c r="AA176" i="1" s="1"/>
  <c r="N177" i="1"/>
  <c r="AA177" i="1" s="1"/>
  <c r="N178" i="1"/>
  <c r="AA178" i="1" s="1"/>
  <c r="N179" i="1"/>
  <c r="AA179" i="1" s="1"/>
  <c r="N180" i="1"/>
  <c r="AA180" i="1" s="1"/>
  <c r="N181" i="1"/>
  <c r="AA181" i="1" s="1"/>
  <c r="N182" i="1"/>
  <c r="AA182" i="1" s="1"/>
  <c r="N183" i="1"/>
  <c r="AA183" i="1" s="1"/>
  <c r="N121" i="1"/>
  <c r="AA121" i="1" s="1"/>
  <c r="N122" i="1"/>
  <c r="AA122" i="1" s="1"/>
  <c r="N123" i="1"/>
  <c r="AA123" i="1" s="1"/>
  <c r="N124" i="1"/>
  <c r="AA124" i="1" s="1"/>
  <c r="N125" i="1"/>
  <c r="AA125" i="1" s="1"/>
  <c r="N126" i="1"/>
  <c r="AA126" i="1" s="1"/>
  <c r="N127" i="1"/>
  <c r="AA127" i="1" s="1"/>
  <c r="N128" i="1"/>
  <c r="AA128" i="1" s="1"/>
  <c r="N129" i="1"/>
  <c r="AA129" i="1" s="1"/>
  <c r="N130" i="1"/>
  <c r="AA130" i="1" s="1"/>
  <c r="N131" i="1"/>
  <c r="AA131" i="1" s="1"/>
  <c r="N132" i="1"/>
  <c r="AA132" i="1" s="1"/>
  <c r="N133" i="1"/>
  <c r="AA133" i="1" s="1"/>
  <c r="N134" i="1"/>
  <c r="AA134" i="1" s="1"/>
  <c r="N135" i="1"/>
  <c r="AA135" i="1" s="1"/>
  <c r="N136" i="1"/>
  <c r="AA136" i="1" s="1"/>
  <c r="N137" i="1"/>
  <c r="AA137" i="1" s="1"/>
  <c r="N138" i="1"/>
  <c r="AA138" i="1" s="1"/>
  <c r="N139" i="1"/>
  <c r="AA139" i="1" s="1"/>
  <c r="N140" i="1"/>
  <c r="AA140" i="1" s="1"/>
  <c r="N141" i="1"/>
  <c r="AA141" i="1" s="1"/>
  <c r="N142" i="1"/>
  <c r="AA142" i="1" s="1"/>
  <c r="N143" i="1"/>
  <c r="AA143" i="1" s="1"/>
  <c r="N144" i="1"/>
  <c r="AA144" i="1" s="1"/>
  <c r="N145" i="1"/>
  <c r="AA145" i="1" s="1"/>
  <c r="N146" i="1"/>
  <c r="AA146" i="1" s="1"/>
  <c r="N147" i="1"/>
  <c r="AA147" i="1" s="1"/>
  <c r="N148" i="1"/>
  <c r="AA148" i="1" s="1"/>
  <c r="N149" i="1"/>
  <c r="AA149" i="1" s="1"/>
  <c r="N150" i="1"/>
  <c r="AA150" i="1" s="1"/>
  <c r="N151" i="1"/>
  <c r="AA151" i="1" s="1"/>
  <c r="N152" i="1"/>
  <c r="AA152" i="1" s="1"/>
  <c r="N153" i="1"/>
  <c r="AA153" i="1" s="1"/>
  <c r="N154" i="1"/>
  <c r="AA154" i="1" s="1"/>
  <c r="N155" i="1"/>
  <c r="AA155" i="1" s="1"/>
  <c r="N156" i="1"/>
  <c r="AA156" i="1" s="1"/>
  <c r="N157" i="1"/>
  <c r="AA157" i="1" s="1"/>
  <c r="N158" i="1"/>
  <c r="AA158" i="1" s="1"/>
  <c r="N159" i="1"/>
  <c r="AA159" i="1" s="1"/>
  <c r="N160" i="1"/>
  <c r="AA160" i="1" s="1"/>
  <c r="N161" i="1"/>
  <c r="AA161" i="1" s="1"/>
  <c r="N162" i="1"/>
  <c r="AA162" i="1" s="1"/>
  <c r="N163" i="1"/>
  <c r="AA163" i="1" s="1"/>
  <c r="N164" i="1"/>
  <c r="AA164" i="1" s="1"/>
  <c r="N98" i="1"/>
  <c r="AA98" i="1" s="1"/>
  <c r="N99" i="1"/>
  <c r="AA99" i="1" s="1"/>
  <c r="N100" i="1"/>
  <c r="AA100" i="1" s="1"/>
  <c r="N101" i="1"/>
  <c r="AA101" i="1" s="1"/>
  <c r="N102" i="1"/>
  <c r="AA102" i="1" s="1"/>
  <c r="N103" i="1"/>
  <c r="AA103" i="1" s="1"/>
  <c r="N104" i="1"/>
  <c r="AA104" i="1" s="1"/>
  <c r="N105" i="1"/>
  <c r="AA105" i="1" s="1"/>
  <c r="N106" i="1"/>
  <c r="AA106" i="1" s="1"/>
  <c r="N107" i="1"/>
  <c r="AA107" i="1" s="1"/>
  <c r="N108" i="1"/>
  <c r="AA108" i="1" s="1"/>
  <c r="N109" i="1"/>
  <c r="AA109" i="1" s="1"/>
  <c r="N110" i="1"/>
  <c r="AA110" i="1" s="1"/>
  <c r="N111" i="1"/>
  <c r="AA111" i="1" s="1"/>
  <c r="N112" i="1"/>
  <c r="AA112" i="1" s="1"/>
  <c r="N113" i="1"/>
  <c r="AA113" i="1" s="1"/>
  <c r="N114" i="1"/>
  <c r="AA114" i="1" s="1"/>
  <c r="N115" i="1"/>
  <c r="AA115" i="1" s="1"/>
  <c r="N116" i="1"/>
  <c r="AA116" i="1" s="1"/>
  <c r="N117" i="1"/>
  <c r="AA117" i="1" s="1"/>
  <c r="N118" i="1"/>
  <c r="AA118" i="1" s="1"/>
  <c r="N119" i="1"/>
  <c r="AA119" i="1" s="1"/>
  <c r="N120" i="1"/>
  <c r="AA120" i="1" s="1"/>
  <c r="N30" i="1"/>
  <c r="AA30" i="1" s="1"/>
  <c r="N31" i="1"/>
  <c r="AA31" i="1" s="1"/>
  <c r="N32" i="1"/>
  <c r="AA32" i="1" s="1"/>
  <c r="N33" i="1"/>
  <c r="AA33" i="1" s="1"/>
  <c r="N34" i="1"/>
  <c r="AA34" i="1" s="1"/>
  <c r="N35" i="1"/>
  <c r="AA35" i="1" s="1"/>
  <c r="N36" i="1"/>
  <c r="AA36" i="1" s="1"/>
  <c r="N37" i="1"/>
  <c r="AA37" i="1" s="1"/>
  <c r="N38" i="1"/>
  <c r="AA38" i="1" s="1"/>
  <c r="N39" i="1"/>
  <c r="AA39" i="1" s="1"/>
  <c r="N40" i="1"/>
  <c r="AA40" i="1" s="1"/>
  <c r="N41" i="1"/>
  <c r="AA41" i="1" s="1"/>
  <c r="N42" i="1"/>
  <c r="AA42" i="1" s="1"/>
  <c r="N43" i="1"/>
  <c r="AA43" i="1" s="1"/>
  <c r="N44" i="1"/>
  <c r="AA44" i="1" s="1"/>
  <c r="N45" i="1"/>
  <c r="AA45" i="1" s="1"/>
  <c r="N46" i="1"/>
  <c r="AA46" i="1" s="1"/>
  <c r="N47" i="1"/>
  <c r="AA47" i="1" s="1"/>
  <c r="N48" i="1"/>
  <c r="AA48" i="1" s="1"/>
  <c r="N49" i="1"/>
  <c r="AA49" i="1" s="1"/>
  <c r="N50" i="1"/>
  <c r="AA50" i="1" s="1"/>
  <c r="N51" i="1"/>
  <c r="AA51" i="1" s="1"/>
  <c r="N52" i="1"/>
  <c r="AA52" i="1" s="1"/>
  <c r="N53" i="1"/>
  <c r="AA53" i="1" s="1"/>
  <c r="N54" i="1"/>
  <c r="AA54" i="1" s="1"/>
  <c r="N55" i="1"/>
  <c r="AA55" i="1" s="1"/>
  <c r="N56" i="1"/>
  <c r="AA56" i="1" s="1"/>
  <c r="N57" i="1"/>
  <c r="AA57" i="1" s="1"/>
  <c r="N58" i="1"/>
  <c r="AA58" i="1" s="1"/>
  <c r="N59" i="1"/>
  <c r="AA59" i="1" s="1"/>
  <c r="N60" i="1"/>
  <c r="AA60" i="1" s="1"/>
  <c r="N61" i="1"/>
  <c r="AA61" i="1" s="1"/>
  <c r="N62" i="1"/>
  <c r="AA62" i="1" s="1"/>
  <c r="N63" i="1"/>
  <c r="AA63" i="1" s="1"/>
  <c r="N64" i="1"/>
  <c r="AA64" i="1" s="1"/>
  <c r="N65" i="1"/>
  <c r="AA65" i="1" s="1"/>
  <c r="N66" i="1"/>
  <c r="AA66" i="1" s="1"/>
  <c r="N67" i="1"/>
  <c r="AA67" i="1" s="1"/>
  <c r="N68" i="1"/>
  <c r="AA68" i="1" s="1"/>
  <c r="N69" i="1"/>
  <c r="AA69" i="1" s="1"/>
  <c r="N70" i="1"/>
  <c r="AA70" i="1" s="1"/>
  <c r="N71" i="1"/>
  <c r="AA71" i="1" s="1"/>
  <c r="N72" i="1"/>
  <c r="AA72" i="1" s="1"/>
  <c r="N73" i="1"/>
  <c r="AA73" i="1" s="1"/>
  <c r="N74" i="1"/>
  <c r="AA74" i="1" s="1"/>
  <c r="N75" i="1"/>
  <c r="AA75" i="1" s="1"/>
  <c r="N76" i="1"/>
  <c r="AA76" i="1" s="1"/>
  <c r="N77" i="1"/>
  <c r="AA77" i="1" s="1"/>
  <c r="N78" i="1"/>
  <c r="AA78" i="1" s="1"/>
  <c r="N79" i="1"/>
  <c r="AA79" i="1" s="1"/>
  <c r="N80" i="1"/>
  <c r="AA80" i="1" s="1"/>
  <c r="N81" i="1"/>
  <c r="AA81" i="1" s="1"/>
  <c r="N82" i="1"/>
  <c r="AA82" i="1" s="1"/>
  <c r="N83" i="1"/>
  <c r="AA83" i="1" s="1"/>
  <c r="N84" i="1"/>
  <c r="AA84" i="1" s="1"/>
  <c r="N85" i="1"/>
  <c r="AA85" i="1" s="1"/>
  <c r="N86" i="1"/>
  <c r="AA86" i="1" s="1"/>
  <c r="N87" i="1"/>
  <c r="AA87" i="1" s="1"/>
  <c r="N88" i="1"/>
  <c r="AA88" i="1" s="1"/>
  <c r="N89" i="1"/>
  <c r="AA89" i="1" s="1"/>
  <c r="N90" i="1"/>
  <c r="AA90" i="1" s="1"/>
  <c r="N91" i="1"/>
  <c r="AA91" i="1" s="1"/>
  <c r="N92" i="1"/>
  <c r="AA92" i="1" s="1"/>
  <c r="N93" i="1"/>
  <c r="AA93" i="1" s="1"/>
  <c r="N94" i="1"/>
  <c r="AA94" i="1" s="1"/>
  <c r="N95" i="1"/>
  <c r="AA95" i="1" s="1"/>
  <c r="N96" i="1"/>
  <c r="AA96" i="1" s="1"/>
  <c r="N97" i="1"/>
  <c r="AA97" i="1" s="1"/>
  <c r="N19" i="1"/>
  <c r="AA19" i="1" s="1"/>
  <c r="N20" i="1"/>
  <c r="AA20" i="1" s="1"/>
  <c r="N21" i="1"/>
  <c r="AA21" i="1" s="1"/>
  <c r="N22" i="1"/>
  <c r="AA22" i="1" s="1"/>
  <c r="N23" i="1"/>
  <c r="AA23" i="1" s="1"/>
  <c r="N24" i="1"/>
  <c r="AA24" i="1" s="1"/>
  <c r="N25" i="1"/>
  <c r="AA25" i="1" s="1"/>
  <c r="N26" i="1"/>
  <c r="AA26" i="1" s="1"/>
  <c r="N27" i="1"/>
  <c r="AA27" i="1" s="1"/>
  <c r="N28" i="1"/>
  <c r="AA28" i="1" s="1"/>
  <c r="N29" i="1"/>
  <c r="AA29" i="1" s="1"/>
  <c r="N8" i="1"/>
  <c r="AA8" i="1" s="1"/>
  <c r="N9" i="1"/>
  <c r="AA9" i="1" s="1"/>
  <c r="N10" i="1"/>
  <c r="AA10" i="1" s="1"/>
  <c r="N11" i="1"/>
  <c r="AA11" i="1" s="1"/>
  <c r="N12" i="1"/>
  <c r="AA12" i="1" s="1"/>
  <c r="N13" i="1"/>
  <c r="AA13" i="1" s="1"/>
  <c r="N14" i="1"/>
  <c r="AA14" i="1" s="1"/>
  <c r="N15" i="1"/>
  <c r="AA15" i="1" s="1"/>
  <c r="N16" i="1"/>
  <c r="AA16" i="1" s="1"/>
  <c r="N17" i="1"/>
  <c r="AA17" i="1" s="1"/>
  <c r="N18" i="1"/>
  <c r="AA18" i="1" s="1"/>
  <c r="N7" i="1"/>
  <c r="AA7" i="1" s="1"/>
  <c r="G165" i="1"/>
  <c r="H165" i="1"/>
  <c r="I165" i="1"/>
  <c r="J165" i="1"/>
  <c r="K165" i="1"/>
  <c r="L165" i="1"/>
  <c r="M165" i="1"/>
  <c r="G166" i="1"/>
  <c r="H166" i="1"/>
  <c r="I166" i="1"/>
  <c r="J166" i="1"/>
  <c r="K166" i="1"/>
  <c r="L166" i="1"/>
  <c r="M166" i="1"/>
  <c r="G167" i="1"/>
  <c r="H167" i="1"/>
  <c r="I167" i="1"/>
  <c r="J167" i="1"/>
  <c r="K167" i="1"/>
  <c r="L167" i="1"/>
  <c r="M167" i="1"/>
  <c r="G168" i="1"/>
  <c r="H168" i="1"/>
  <c r="I168" i="1"/>
  <c r="J168" i="1"/>
  <c r="K168" i="1"/>
  <c r="L168" i="1"/>
  <c r="M168" i="1"/>
  <c r="G169" i="1"/>
  <c r="H169" i="1"/>
  <c r="I169" i="1"/>
  <c r="J169" i="1"/>
  <c r="K169" i="1"/>
  <c r="L169" i="1"/>
  <c r="M169" i="1"/>
  <c r="G170" i="1"/>
  <c r="H170" i="1"/>
  <c r="I170" i="1"/>
  <c r="J170" i="1"/>
  <c r="K170" i="1"/>
  <c r="L170" i="1"/>
  <c r="M170" i="1"/>
  <c r="G171" i="1"/>
  <c r="H171" i="1"/>
  <c r="I171" i="1"/>
  <c r="J171" i="1"/>
  <c r="K171" i="1"/>
  <c r="L171" i="1"/>
  <c r="M171" i="1"/>
  <c r="G172" i="1"/>
  <c r="H172" i="1"/>
  <c r="I172" i="1"/>
  <c r="J172" i="1"/>
  <c r="K172" i="1"/>
  <c r="L172" i="1"/>
  <c r="M172" i="1"/>
  <c r="G173" i="1"/>
  <c r="H173" i="1"/>
  <c r="I173" i="1"/>
  <c r="J173" i="1"/>
  <c r="K173" i="1"/>
  <c r="L173" i="1"/>
  <c r="M173" i="1"/>
  <c r="G174" i="1"/>
  <c r="H174" i="1"/>
  <c r="I174" i="1"/>
  <c r="J174" i="1"/>
  <c r="K174" i="1"/>
  <c r="L174" i="1"/>
  <c r="M174" i="1"/>
  <c r="G175" i="1"/>
  <c r="H175" i="1"/>
  <c r="I175" i="1"/>
  <c r="J175" i="1"/>
  <c r="K175" i="1"/>
  <c r="L175" i="1"/>
  <c r="M175" i="1"/>
  <c r="G176" i="1"/>
  <c r="H176" i="1"/>
  <c r="I176" i="1"/>
  <c r="J176" i="1"/>
  <c r="K176" i="1"/>
  <c r="L176" i="1"/>
  <c r="M176" i="1"/>
  <c r="G177" i="1"/>
  <c r="H177" i="1"/>
  <c r="I177" i="1"/>
  <c r="J177" i="1"/>
  <c r="K177" i="1"/>
  <c r="L177" i="1"/>
  <c r="M177" i="1"/>
  <c r="G178" i="1"/>
  <c r="H178" i="1"/>
  <c r="I178" i="1"/>
  <c r="J178" i="1"/>
  <c r="K178" i="1"/>
  <c r="L178" i="1"/>
  <c r="M178" i="1"/>
  <c r="G179" i="1"/>
  <c r="H179" i="1"/>
  <c r="I179" i="1"/>
  <c r="J179" i="1"/>
  <c r="K179" i="1"/>
  <c r="L179" i="1"/>
  <c r="M179" i="1"/>
  <c r="G180" i="1"/>
  <c r="H180" i="1"/>
  <c r="I180" i="1"/>
  <c r="J180" i="1"/>
  <c r="K180" i="1"/>
  <c r="L180" i="1"/>
  <c r="M180" i="1"/>
  <c r="G181" i="1"/>
  <c r="H181" i="1"/>
  <c r="I181" i="1"/>
  <c r="J181" i="1"/>
  <c r="K181" i="1"/>
  <c r="L181" i="1"/>
  <c r="M181" i="1"/>
  <c r="G182" i="1"/>
  <c r="H182" i="1"/>
  <c r="I182" i="1"/>
  <c r="J182" i="1"/>
  <c r="K182" i="1"/>
  <c r="L182" i="1"/>
  <c r="M182" i="1"/>
  <c r="G183" i="1"/>
  <c r="H183" i="1"/>
  <c r="I183" i="1"/>
  <c r="J183" i="1"/>
  <c r="K183" i="1"/>
  <c r="L183" i="1"/>
  <c r="M183" i="1"/>
  <c r="G151" i="1"/>
  <c r="H151" i="1"/>
  <c r="I151" i="1"/>
  <c r="J151" i="1"/>
  <c r="K151" i="1"/>
  <c r="L151" i="1"/>
  <c r="M151" i="1"/>
  <c r="G152" i="1"/>
  <c r="H152" i="1"/>
  <c r="I152" i="1"/>
  <c r="J152" i="1"/>
  <c r="K152" i="1"/>
  <c r="L152" i="1"/>
  <c r="M152" i="1"/>
  <c r="G153" i="1"/>
  <c r="H153" i="1"/>
  <c r="I153" i="1"/>
  <c r="J153" i="1"/>
  <c r="K153" i="1"/>
  <c r="L153" i="1"/>
  <c r="M153" i="1"/>
  <c r="G154" i="1"/>
  <c r="H154" i="1"/>
  <c r="I154" i="1"/>
  <c r="J154" i="1"/>
  <c r="K154" i="1"/>
  <c r="L154" i="1"/>
  <c r="M154" i="1"/>
  <c r="G155" i="1"/>
  <c r="H155" i="1"/>
  <c r="I155" i="1"/>
  <c r="J155" i="1"/>
  <c r="K155" i="1"/>
  <c r="L155" i="1"/>
  <c r="M155" i="1"/>
  <c r="G156" i="1"/>
  <c r="H156" i="1"/>
  <c r="I156" i="1"/>
  <c r="J156" i="1"/>
  <c r="K156" i="1"/>
  <c r="L156" i="1"/>
  <c r="M156" i="1"/>
  <c r="G157" i="1"/>
  <c r="H157" i="1"/>
  <c r="I157" i="1"/>
  <c r="J157" i="1"/>
  <c r="K157" i="1"/>
  <c r="L157" i="1"/>
  <c r="M157" i="1"/>
  <c r="G158" i="1"/>
  <c r="H158" i="1"/>
  <c r="I158" i="1"/>
  <c r="J158" i="1"/>
  <c r="K158" i="1"/>
  <c r="L158" i="1"/>
  <c r="M158" i="1"/>
  <c r="G159" i="1"/>
  <c r="H159" i="1"/>
  <c r="I159" i="1"/>
  <c r="J159" i="1"/>
  <c r="K159" i="1"/>
  <c r="L159" i="1"/>
  <c r="M159" i="1"/>
  <c r="G160" i="1"/>
  <c r="H160" i="1"/>
  <c r="I160" i="1"/>
  <c r="J160" i="1"/>
  <c r="K160" i="1"/>
  <c r="L160" i="1"/>
  <c r="M160" i="1"/>
  <c r="G161" i="1"/>
  <c r="H161" i="1"/>
  <c r="I161" i="1"/>
  <c r="J161" i="1"/>
  <c r="K161" i="1"/>
  <c r="L161" i="1"/>
  <c r="M161" i="1"/>
  <c r="G162" i="1"/>
  <c r="H162" i="1"/>
  <c r="I162" i="1"/>
  <c r="J162" i="1"/>
  <c r="K162" i="1"/>
  <c r="L162" i="1"/>
  <c r="M162" i="1"/>
  <c r="G163" i="1"/>
  <c r="H163" i="1"/>
  <c r="I163" i="1"/>
  <c r="J163" i="1"/>
  <c r="K163" i="1"/>
  <c r="L163" i="1"/>
  <c r="M163" i="1"/>
  <c r="G164" i="1"/>
  <c r="H164" i="1"/>
  <c r="I164" i="1"/>
  <c r="J164" i="1"/>
  <c r="K164" i="1"/>
  <c r="L164" i="1"/>
  <c r="M164" i="1"/>
  <c r="G125" i="1"/>
  <c r="H125" i="1"/>
  <c r="I125" i="1"/>
  <c r="J125" i="1"/>
  <c r="K125" i="1"/>
  <c r="L125" i="1"/>
  <c r="M125" i="1"/>
  <c r="G126" i="1"/>
  <c r="H126" i="1"/>
  <c r="I126" i="1"/>
  <c r="J126" i="1"/>
  <c r="K126" i="1"/>
  <c r="L126" i="1"/>
  <c r="M126" i="1"/>
  <c r="G127" i="1"/>
  <c r="H127" i="1"/>
  <c r="I127" i="1"/>
  <c r="J127" i="1"/>
  <c r="K127" i="1"/>
  <c r="L127" i="1"/>
  <c r="M127" i="1"/>
  <c r="G128" i="1"/>
  <c r="H128" i="1"/>
  <c r="I128" i="1"/>
  <c r="J128" i="1"/>
  <c r="K128" i="1"/>
  <c r="L128" i="1"/>
  <c r="M128" i="1"/>
  <c r="G129" i="1"/>
  <c r="H129" i="1"/>
  <c r="I129" i="1"/>
  <c r="J129" i="1"/>
  <c r="K129" i="1"/>
  <c r="L129" i="1"/>
  <c r="M129" i="1"/>
  <c r="G130" i="1"/>
  <c r="H130" i="1"/>
  <c r="I130" i="1"/>
  <c r="J130" i="1"/>
  <c r="K130" i="1"/>
  <c r="L130" i="1"/>
  <c r="M130" i="1"/>
  <c r="G131" i="1"/>
  <c r="H131" i="1"/>
  <c r="I131" i="1"/>
  <c r="J131" i="1"/>
  <c r="K131" i="1"/>
  <c r="L131" i="1"/>
  <c r="M131" i="1"/>
  <c r="G132" i="1"/>
  <c r="H132" i="1"/>
  <c r="I132" i="1"/>
  <c r="J132" i="1"/>
  <c r="K132" i="1"/>
  <c r="L132" i="1"/>
  <c r="M132" i="1"/>
  <c r="G133" i="1"/>
  <c r="H133" i="1"/>
  <c r="I133" i="1"/>
  <c r="J133" i="1"/>
  <c r="K133" i="1"/>
  <c r="L133" i="1"/>
  <c r="M133" i="1"/>
  <c r="G134" i="1"/>
  <c r="H134" i="1"/>
  <c r="I134" i="1"/>
  <c r="J134" i="1"/>
  <c r="K134" i="1"/>
  <c r="L134" i="1"/>
  <c r="M134" i="1"/>
  <c r="G135" i="1"/>
  <c r="H135" i="1"/>
  <c r="I135" i="1"/>
  <c r="J135" i="1"/>
  <c r="K135" i="1"/>
  <c r="L135" i="1"/>
  <c r="M135" i="1"/>
  <c r="G136" i="1"/>
  <c r="H136" i="1"/>
  <c r="I136" i="1"/>
  <c r="J136" i="1"/>
  <c r="K136" i="1"/>
  <c r="L136" i="1"/>
  <c r="M136" i="1"/>
  <c r="G137" i="1"/>
  <c r="H137" i="1"/>
  <c r="I137" i="1"/>
  <c r="J137" i="1"/>
  <c r="K137" i="1"/>
  <c r="L137" i="1"/>
  <c r="M137" i="1"/>
  <c r="G138" i="1"/>
  <c r="H138" i="1"/>
  <c r="I138" i="1"/>
  <c r="J138" i="1"/>
  <c r="K138" i="1"/>
  <c r="L138" i="1"/>
  <c r="M138" i="1"/>
  <c r="G139" i="1"/>
  <c r="H139" i="1"/>
  <c r="I139" i="1"/>
  <c r="J139" i="1"/>
  <c r="K139" i="1"/>
  <c r="L139" i="1"/>
  <c r="M139" i="1"/>
  <c r="G140" i="1"/>
  <c r="H140" i="1"/>
  <c r="I140" i="1"/>
  <c r="J140" i="1"/>
  <c r="K140" i="1"/>
  <c r="L140" i="1"/>
  <c r="M140" i="1"/>
  <c r="G141" i="1"/>
  <c r="H141" i="1"/>
  <c r="I141" i="1"/>
  <c r="J141" i="1"/>
  <c r="K141" i="1"/>
  <c r="L141" i="1"/>
  <c r="M141" i="1"/>
  <c r="G142" i="1"/>
  <c r="H142" i="1"/>
  <c r="I142" i="1"/>
  <c r="J142" i="1"/>
  <c r="K142" i="1"/>
  <c r="L142" i="1"/>
  <c r="M142" i="1"/>
  <c r="G143" i="1"/>
  <c r="H143" i="1"/>
  <c r="I143" i="1"/>
  <c r="J143" i="1"/>
  <c r="K143" i="1"/>
  <c r="L143" i="1"/>
  <c r="M143" i="1"/>
  <c r="G144" i="1"/>
  <c r="H144" i="1"/>
  <c r="I144" i="1"/>
  <c r="J144" i="1"/>
  <c r="K144" i="1"/>
  <c r="L144" i="1"/>
  <c r="M144" i="1"/>
  <c r="G145" i="1"/>
  <c r="H145" i="1"/>
  <c r="I145" i="1"/>
  <c r="J145" i="1"/>
  <c r="K145" i="1"/>
  <c r="L145" i="1"/>
  <c r="M145" i="1"/>
  <c r="G146" i="1"/>
  <c r="H146" i="1"/>
  <c r="I146" i="1"/>
  <c r="J146" i="1"/>
  <c r="K146" i="1"/>
  <c r="L146" i="1"/>
  <c r="M146" i="1"/>
  <c r="G147" i="1"/>
  <c r="H147" i="1"/>
  <c r="I147" i="1"/>
  <c r="J147" i="1"/>
  <c r="K147" i="1"/>
  <c r="L147" i="1"/>
  <c r="M147" i="1"/>
  <c r="G148" i="1"/>
  <c r="H148" i="1"/>
  <c r="I148" i="1"/>
  <c r="J148" i="1"/>
  <c r="K148" i="1"/>
  <c r="L148" i="1"/>
  <c r="M148" i="1"/>
  <c r="G149" i="1"/>
  <c r="H149" i="1"/>
  <c r="I149" i="1"/>
  <c r="J149" i="1"/>
  <c r="K149" i="1"/>
  <c r="L149" i="1"/>
  <c r="M149" i="1"/>
  <c r="G150" i="1"/>
  <c r="H150" i="1"/>
  <c r="I150" i="1"/>
  <c r="J150" i="1"/>
  <c r="K150" i="1"/>
  <c r="L150" i="1"/>
  <c r="M150" i="1"/>
  <c r="G102" i="1"/>
  <c r="H102" i="1"/>
  <c r="I102" i="1"/>
  <c r="J102" i="1"/>
  <c r="K102" i="1"/>
  <c r="L102" i="1"/>
  <c r="M102" i="1"/>
  <c r="G103" i="1"/>
  <c r="H103" i="1"/>
  <c r="I103" i="1"/>
  <c r="J103" i="1"/>
  <c r="K103" i="1"/>
  <c r="L103" i="1"/>
  <c r="M103" i="1"/>
  <c r="G104" i="1"/>
  <c r="H104" i="1"/>
  <c r="I104" i="1"/>
  <c r="J104" i="1"/>
  <c r="K104" i="1"/>
  <c r="L104" i="1"/>
  <c r="M104" i="1"/>
  <c r="G105" i="1"/>
  <c r="H105" i="1"/>
  <c r="I105" i="1"/>
  <c r="J105" i="1"/>
  <c r="K105" i="1"/>
  <c r="L105" i="1"/>
  <c r="M105" i="1"/>
  <c r="G106" i="1"/>
  <c r="H106" i="1"/>
  <c r="I106" i="1"/>
  <c r="J106" i="1"/>
  <c r="K106" i="1"/>
  <c r="L106" i="1"/>
  <c r="M106" i="1"/>
  <c r="G107" i="1"/>
  <c r="H107" i="1"/>
  <c r="I107" i="1"/>
  <c r="J107" i="1"/>
  <c r="K107" i="1"/>
  <c r="L107" i="1"/>
  <c r="M107" i="1"/>
  <c r="G108" i="1"/>
  <c r="H108" i="1"/>
  <c r="I108" i="1"/>
  <c r="J108" i="1"/>
  <c r="K108" i="1"/>
  <c r="L108" i="1"/>
  <c r="M108" i="1"/>
  <c r="G109" i="1"/>
  <c r="H109" i="1"/>
  <c r="I109" i="1"/>
  <c r="J109" i="1"/>
  <c r="K109" i="1"/>
  <c r="L109" i="1"/>
  <c r="M109" i="1"/>
  <c r="G110" i="1"/>
  <c r="H110" i="1"/>
  <c r="I110" i="1"/>
  <c r="J110" i="1"/>
  <c r="K110" i="1"/>
  <c r="L110" i="1"/>
  <c r="M110" i="1"/>
  <c r="G111" i="1"/>
  <c r="H111" i="1"/>
  <c r="I111" i="1"/>
  <c r="J111" i="1"/>
  <c r="K111" i="1"/>
  <c r="L111" i="1"/>
  <c r="M111" i="1"/>
  <c r="G112" i="1"/>
  <c r="H112" i="1"/>
  <c r="I112" i="1"/>
  <c r="J112" i="1"/>
  <c r="K112" i="1"/>
  <c r="L112" i="1"/>
  <c r="M112" i="1"/>
  <c r="G113" i="1"/>
  <c r="H113" i="1"/>
  <c r="I113" i="1"/>
  <c r="J113" i="1"/>
  <c r="K113" i="1"/>
  <c r="L113" i="1"/>
  <c r="M113" i="1"/>
  <c r="G114" i="1"/>
  <c r="H114" i="1"/>
  <c r="I114" i="1"/>
  <c r="J114" i="1"/>
  <c r="K114" i="1"/>
  <c r="L114" i="1"/>
  <c r="M114" i="1"/>
  <c r="G115" i="1"/>
  <c r="H115" i="1"/>
  <c r="I115" i="1"/>
  <c r="J115" i="1"/>
  <c r="K115" i="1"/>
  <c r="L115" i="1"/>
  <c r="M115" i="1"/>
  <c r="G116" i="1"/>
  <c r="H116" i="1"/>
  <c r="I116" i="1"/>
  <c r="J116" i="1"/>
  <c r="K116" i="1"/>
  <c r="L116" i="1"/>
  <c r="M116" i="1"/>
  <c r="G117" i="1"/>
  <c r="H117" i="1"/>
  <c r="I117" i="1"/>
  <c r="J117" i="1"/>
  <c r="K117" i="1"/>
  <c r="L117" i="1"/>
  <c r="M117" i="1"/>
  <c r="G118" i="1"/>
  <c r="H118" i="1"/>
  <c r="I118" i="1"/>
  <c r="J118" i="1"/>
  <c r="K118" i="1"/>
  <c r="L118" i="1"/>
  <c r="M118" i="1"/>
  <c r="G119" i="1"/>
  <c r="H119" i="1"/>
  <c r="I119" i="1"/>
  <c r="J119" i="1"/>
  <c r="K119" i="1"/>
  <c r="L119" i="1"/>
  <c r="M119" i="1"/>
  <c r="G120" i="1"/>
  <c r="H120" i="1"/>
  <c r="I120" i="1"/>
  <c r="J120" i="1"/>
  <c r="K120" i="1"/>
  <c r="L120" i="1"/>
  <c r="M120" i="1"/>
  <c r="G121" i="1"/>
  <c r="H121" i="1"/>
  <c r="I121" i="1"/>
  <c r="J121" i="1"/>
  <c r="K121" i="1"/>
  <c r="L121" i="1"/>
  <c r="M121" i="1"/>
  <c r="G122" i="1"/>
  <c r="H122" i="1"/>
  <c r="I122" i="1"/>
  <c r="J122" i="1"/>
  <c r="K122" i="1"/>
  <c r="L122" i="1"/>
  <c r="M122" i="1"/>
  <c r="G123" i="1"/>
  <c r="H123" i="1"/>
  <c r="I123" i="1"/>
  <c r="J123" i="1"/>
  <c r="K123" i="1"/>
  <c r="L123" i="1"/>
  <c r="M123" i="1"/>
  <c r="G124" i="1"/>
  <c r="H124" i="1"/>
  <c r="I124" i="1"/>
  <c r="J124" i="1"/>
  <c r="K124" i="1"/>
  <c r="L124" i="1"/>
  <c r="M124" i="1"/>
  <c r="G79" i="1"/>
  <c r="H79" i="1"/>
  <c r="I79" i="1"/>
  <c r="J79" i="1"/>
  <c r="K79" i="1"/>
  <c r="L79" i="1"/>
  <c r="M79" i="1"/>
  <c r="G80" i="1"/>
  <c r="H80" i="1"/>
  <c r="I80" i="1"/>
  <c r="J80" i="1"/>
  <c r="K80" i="1"/>
  <c r="L80" i="1"/>
  <c r="M80" i="1"/>
  <c r="G81" i="1"/>
  <c r="H81" i="1"/>
  <c r="I81" i="1"/>
  <c r="J81" i="1"/>
  <c r="K81" i="1"/>
  <c r="L81" i="1"/>
  <c r="M81" i="1"/>
  <c r="G82" i="1"/>
  <c r="H82" i="1"/>
  <c r="I82" i="1"/>
  <c r="J82" i="1"/>
  <c r="K82" i="1"/>
  <c r="L82" i="1"/>
  <c r="M82" i="1"/>
  <c r="G83" i="1"/>
  <c r="H83" i="1"/>
  <c r="I83" i="1"/>
  <c r="J83" i="1"/>
  <c r="K83" i="1"/>
  <c r="L83" i="1"/>
  <c r="M83" i="1"/>
  <c r="G84" i="1"/>
  <c r="H84" i="1"/>
  <c r="I84" i="1"/>
  <c r="J84" i="1"/>
  <c r="K84" i="1"/>
  <c r="L84" i="1"/>
  <c r="M84" i="1"/>
  <c r="G85" i="1"/>
  <c r="H85" i="1"/>
  <c r="I85" i="1"/>
  <c r="J85" i="1"/>
  <c r="K85" i="1"/>
  <c r="L85" i="1"/>
  <c r="M85" i="1"/>
  <c r="G86" i="1"/>
  <c r="H86" i="1"/>
  <c r="I86" i="1"/>
  <c r="J86" i="1"/>
  <c r="K86" i="1"/>
  <c r="L86" i="1"/>
  <c r="M86" i="1"/>
  <c r="G87" i="1"/>
  <c r="H87" i="1"/>
  <c r="I87" i="1"/>
  <c r="J87" i="1"/>
  <c r="K87" i="1"/>
  <c r="L87" i="1"/>
  <c r="M87" i="1"/>
  <c r="G88" i="1"/>
  <c r="H88" i="1"/>
  <c r="I88" i="1"/>
  <c r="J88" i="1"/>
  <c r="K88" i="1"/>
  <c r="L88" i="1"/>
  <c r="M88" i="1"/>
  <c r="G89" i="1"/>
  <c r="H89" i="1"/>
  <c r="I89" i="1"/>
  <c r="J89" i="1"/>
  <c r="K89" i="1"/>
  <c r="L89" i="1"/>
  <c r="M89" i="1"/>
  <c r="G90" i="1"/>
  <c r="H90" i="1"/>
  <c r="I90" i="1"/>
  <c r="J90" i="1"/>
  <c r="K90" i="1"/>
  <c r="L90" i="1"/>
  <c r="M90" i="1"/>
  <c r="G91" i="1"/>
  <c r="H91" i="1"/>
  <c r="I91" i="1"/>
  <c r="J91" i="1"/>
  <c r="K91" i="1"/>
  <c r="L91" i="1"/>
  <c r="M91" i="1"/>
  <c r="G92" i="1"/>
  <c r="H92" i="1"/>
  <c r="I92" i="1"/>
  <c r="J92" i="1"/>
  <c r="K92" i="1"/>
  <c r="L92" i="1"/>
  <c r="M92" i="1"/>
  <c r="G93" i="1"/>
  <c r="H93" i="1"/>
  <c r="I93" i="1"/>
  <c r="J93" i="1"/>
  <c r="K93" i="1"/>
  <c r="L93" i="1"/>
  <c r="M93" i="1"/>
  <c r="G94" i="1"/>
  <c r="H94" i="1"/>
  <c r="I94" i="1"/>
  <c r="J94" i="1"/>
  <c r="K94" i="1"/>
  <c r="L94" i="1"/>
  <c r="M94" i="1"/>
  <c r="G95" i="1"/>
  <c r="H95" i="1"/>
  <c r="I95" i="1"/>
  <c r="J95" i="1"/>
  <c r="K95" i="1"/>
  <c r="L95" i="1"/>
  <c r="M95" i="1"/>
  <c r="G96" i="1"/>
  <c r="H96" i="1"/>
  <c r="I96" i="1"/>
  <c r="J96" i="1"/>
  <c r="K96" i="1"/>
  <c r="L96" i="1"/>
  <c r="M96" i="1"/>
  <c r="G97" i="1"/>
  <c r="H97" i="1"/>
  <c r="I97" i="1"/>
  <c r="J97" i="1"/>
  <c r="K97" i="1"/>
  <c r="L97" i="1"/>
  <c r="M97" i="1"/>
  <c r="G98" i="1"/>
  <c r="H98" i="1"/>
  <c r="I98" i="1"/>
  <c r="J98" i="1"/>
  <c r="K98" i="1"/>
  <c r="L98" i="1"/>
  <c r="M98" i="1"/>
  <c r="G99" i="1"/>
  <c r="H99" i="1"/>
  <c r="I99" i="1"/>
  <c r="J99" i="1"/>
  <c r="K99" i="1"/>
  <c r="L99" i="1"/>
  <c r="M99" i="1"/>
  <c r="G100" i="1"/>
  <c r="H100" i="1"/>
  <c r="I100" i="1"/>
  <c r="J100" i="1"/>
  <c r="K100" i="1"/>
  <c r="L100" i="1"/>
  <c r="M100" i="1"/>
  <c r="G101" i="1"/>
  <c r="H101" i="1"/>
  <c r="I101" i="1"/>
  <c r="J101" i="1"/>
  <c r="K101" i="1"/>
  <c r="L101" i="1"/>
  <c r="M101" i="1"/>
  <c r="G71" i="1"/>
  <c r="H71" i="1"/>
  <c r="I71" i="1"/>
  <c r="J71" i="1"/>
  <c r="K71" i="1"/>
  <c r="L71" i="1"/>
  <c r="M71" i="1"/>
  <c r="G72" i="1"/>
  <c r="H72" i="1"/>
  <c r="I72" i="1"/>
  <c r="J72" i="1"/>
  <c r="K72" i="1"/>
  <c r="L72" i="1"/>
  <c r="M72" i="1"/>
  <c r="G73" i="1"/>
  <c r="H73" i="1"/>
  <c r="I73" i="1"/>
  <c r="J73" i="1"/>
  <c r="K73" i="1"/>
  <c r="L73" i="1"/>
  <c r="M73" i="1"/>
  <c r="G74" i="1"/>
  <c r="H74" i="1"/>
  <c r="I74" i="1"/>
  <c r="J74" i="1"/>
  <c r="K74" i="1"/>
  <c r="L74" i="1"/>
  <c r="M74" i="1"/>
  <c r="G75" i="1"/>
  <c r="H75" i="1"/>
  <c r="I75" i="1"/>
  <c r="J75" i="1"/>
  <c r="K75" i="1"/>
  <c r="L75" i="1"/>
  <c r="M75" i="1"/>
  <c r="G76" i="1"/>
  <c r="H76" i="1"/>
  <c r="I76" i="1"/>
  <c r="J76" i="1"/>
  <c r="K76" i="1"/>
  <c r="L76" i="1"/>
  <c r="M76" i="1"/>
  <c r="G77" i="1"/>
  <c r="H77" i="1"/>
  <c r="I77" i="1"/>
  <c r="J77" i="1"/>
  <c r="K77" i="1"/>
  <c r="L77" i="1"/>
  <c r="M77" i="1"/>
  <c r="G78" i="1"/>
  <c r="H78" i="1"/>
  <c r="I78" i="1"/>
  <c r="J78" i="1"/>
  <c r="K78" i="1"/>
  <c r="L78" i="1"/>
  <c r="M78" i="1"/>
  <c r="G60" i="1"/>
  <c r="H60" i="1"/>
  <c r="I60" i="1"/>
  <c r="J60" i="1"/>
  <c r="K60" i="1"/>
  <c r="L60" i="1"/>
  <c r="M60" i="1"/>
  <c r="G61" i="1"/>
  <c r="H61" i="1"/>
  <c r="I61" i="1"/>
  <c r="J61" i="1"/>
  <c r="K61" i="1"/>
  <c r="L61" i="1"/>
  <c r="M61" i="1"/>
  <c r="G62" i="1"/>
  <c r="H62" i="1"/>
  <c r="I62" i="1"/>
  <c r="J62" i="1"/>
  <c r="K62" i="1"/>
  <c r="L62" i="1"/>
  <c r="M62" i="1"/>
  <c r="G63" i="1"/>
  <c r="H63" i="1"/>
  <c r="I63" i="1"/>
  <c r="J63" i="1"/>
  <c r="K63" i="1"/>
  <c r="L63" i="1"/>
  <c r="M63" i="1"/>
  <c r="G64" i="1"/>
  <c r="H64" i="1"/>
  <c r="I64" i="1"/>
  <c r="J64" i="1"/>
  <c r="K64" i="1"/>
  <c r="L64" i="1"/>
  <c r="M64" i="1"/>
  <c r="G65" i="1"/>
  <c r="H65" i="1"/>
  <c r="I65" i="1"/>
  <c r="J65" i="1"/>
  <c r="K65" i="1"/>
  <c r="L65" i="1"/>
  <c r="M65" i="1"/>
  <c r="G66" i="1"/>
  <c r="H66" i="1"/>
  <c r="I66" i="1"/>
  <c r="J66" i="1"/>
  <c r="K66" i="1"/>
  <c r="L66" i="1"/>
  <c r="M66" i="1"/>
  <c r="G67" i="1"/>
  <c r="H67" i="1"/>
  <c r="I67" i="1"/>
  <c r="J67" i="1"/>
  <c r="K67" i="1"/>
  <c r="L67" i="1"/>
  <c r="M67" i="1"/>
  <c r="G68" i="1"/>
  <c r="H68" i="1"/>
  <c r="I68" i="1"/>
  <c r="J68" i="1"/>
  <c r="K68" i="1"/>
  <c r="L68" i="1"/>
  <c r="M68" i="1"/>
  <c r="G69" i="1"/>
  <c r="H69" i="1"/>
  <c r="I69" i="1"/>
  <c r="J69" i="1"/>
  <c r="K69" i="1"/>
  <c r="L69" i="1"/>
  <c r="M69" i="1"/>
  <c r="G70" i="1"/>
  <c r="H70" i="1"/>
  <c r="I70" i="1"/>
  <c r="J70" i="1"/>
  <c r="K70" i="1"/>
  <c r="L70" i="1"/>
  <c r="M70" i="1"/>
  <c r="G55" i="1"/>
  <c r="H55" i="1"/>
  <c r="I55" i="1"/>
  <c r="J55" i="1"/>
  <c r="K55" i="1"/>
  <c r="L55" i="1"/>
  <c r="M55" i="1"/>
  <c r="G56" i="1"/>
  <c r="H56" i="1"/>
  <c r="I56" i="1"/>
  <c r="J56" i="1"/>
  <c r="K56" i="1"/>
  <c r="L56" i="1"/>
  <c r="M56" i="1"/>
  <c r="G57" i="1"/>
  <c r="H57" i="1"/>
  <c r="I57" i="1"/>
  <c r="J57" i="1"/>
  <c r="K57" i="1"/>
  <c r="L57" i="1"/>
  <c r="M57" i="1"/>
  <c r="G58" i="1"/>
  <c r="H58" i="1"/>
  <c r="I58" i="1"/>
  <c r="J58" i="1"/>
  <c r="K58" i="1"/>
  <c r="L58" i="1"/>
  <c r="M58" i="1"/>
  <c r="G59" i="1"/>
  <c r="H59" i="1"/>
  <c r="I59" i="1"/>
  <c r="J59" i="1"/>
  <c r="K59" i="1"/>
  <c r="L59" i="1"/>
  <c r="M59" i="1"/>
  <c r="G40" i="1"/>
  <c r="H40" i="1"/>
  <c r="I40" i="1"/>
  <c r="J40" i="1"/>
  <c r="K40" i="1"/>
  <c r="L40" i="1"/>
  <c r="M40" i="1"/>
  <c r="G41" i="1"/>
  <c r="H41" i="1"/>
  <c r="I41" i="1"/>
  <c r="J41" i="1"/>
  <c r="K41" i="1"/>
  <c r="L41" i="1"/>
  <c r="M41" i="1"/>
  <c r="G42" i="1"/>
  <c r="H42" i="1"/>
  <c r="I42" i="1"/>
  <c r="J42" i="1"/>
  <c r="K42" i="1"/>
  <c r="L42" i="1"/>
  <c r="M42" i="1"/>
  <c r="G43" i="1"/>
  <c r="H43" i="1"/>
  <c r="I43" i="1"/>
  <c r="J43" i="1"/>
  <c r="K43" i="1"/>
  <c r="L43" i="1"/>
  <c r="M43" i="1"/>
  <c r="G44" i="1"/>
  <c r="H44" i="1"/>
  <c r="I44" i="1"/>
  <c r="J44" i="1"/>
  <c r="K44" i="1"/>
  <c r="L44" i="1"/>
  <c r="M44" i="1"/>
  <c r="G45" i="1"/>
  <c r="H45" i="1"/>
  <c r="I45" i="1"/>
  <c r="J45" i="1"/>
  <c r="K45" i="1"/>
  <c r="L45" i="1"/>
  <c r="M45" i="1"/>
  <c r="G46" i="1"/>
  <c r="H46" i="1"/>
  <c r="I46" i="1"/>
  <c r="J46" i="1"/>
  <c r="K46" i="1"/>
  <c r="L46" i="1"/>
  <c r="M46" i="1"/>
  <c r="G47" i="1"/>
  <c r="H47" i="1"/>
  <c r="I47" i="1"/>
  <c r="J47" i="1"/>
  <c r="K47" i="1"/>
  <c r="L47" i="1"/>
  <c r="M47" i="1"/>
  <c r="G48" i="1"/>
  <c r="H48" i="1"/>
  <c r="I48" i="1"/>
  <c r="J48" i="1"/>
  <c r="K48" i="1"/>
  <c r="L48" i="1"/>
  <c r="M48" i="1"/>
  <c r="G49" i="1"/>
  <c r="H49" i="1"/>
  <c r="I49" i="1"/>
  <c r="J49" i="1"/>
  <c r="K49" i="1"/>
  <c r="L49" i="1"/>
  <c r="M49" i="1"/>
  <c r="G50" i="1"/>
  <c r="H50" i="1"/>
  <c r="I50" i="1"/>
  <c r="J50" i="1"/>
  <c r="K50" i="1"/>
  <c r="L50" i="1"/>
  <c r="M50" i="1"/>
  <c r="G51" i="1"/>
  <c r="H51" i="1"/>
  <c r="I51" i="1"/>
  <c r="J51" i="1"/>
  <c r="K51" i="1"/>
  <c r="L51" i="1"/>
  <c r="M51" i="1"/>
  <c r="G52" i="1"/>
  <c r="H52" i="1"/>
  <c r="I52" i="1"/>
  <c r="J52" i="1"/>
  <c r="K52" i="1"/>
  <c r="L52" i="1"/>
  <c r="M52" i="1"/>
  <c r="G53" i="1"/>
  <c r="H53" i="1"/>
  <c r="I53" i="1"/>
  <c r="J53" i="1"/>
  <c r="K53" i="1"/>
  <c r="L53" i="1"/>
  <c r="M53" i="1"/>
  <c r="G54" i="1"/>
  <c r="H54" i="1"/>
  <c r="I54" i="1"/>
  <c r="J54" i="1"/>
  <c r="K54" i="1"/>
  <c r="L54" i="1"/>
  <c r="M54" i="1"/>
  <c r="G38" i="1"/>
  <c r="H38" i="1"/>
  <c r="I38" i="1"/>
  <c r="J38" i="1"/>
  <c r="K38" i="1"/>
  <c r="L38" i="1"/>
  <c r="M38" i="1"/>
  <c r="G39" i="1"/>
  <c r="H39" i="1"/>
  <c r="I39" i="1"/>
  <c r="J39" i="1"/>
  <c r="K39" i="1"/>
  <c r="L39" i="1"/>
  <c r="M39" i="1"/>
  <c r="G37" i="1"/>
  <c r="H37" i="1"/>
  <c r="I37" i="1"/>
  <c r="J37" i="1"/>
  <c r="K37" i="1"/>
  <c r="L37" i="1"/>
  <c r="M37" i="1"/>
  <c r="G35" i="1"/>
  <c r="H35" i="1"/>
  <c r="I35" i="1"/>
  <c r="J35" i="1"/>
  <c r="K35" i="1"/>
  <c r="L35" i="1"/>
  <c r="M35" i="1"/>
  <c r="G36" i="1"/>
  <c r="H36" i="1"/>
  <c r="I36" i="1"/>
  <c r="J36" i="1"/>
  <c r="K36" i="1"/>
  <c r="L36" i="1"/>
  <c r="M36" i="1"/>
  <c r="G33" i="1"/>
  <c r="H33" i="1"/>
  <c r="I33" i="1"/>
  <c r="J33" i="1"/>
  <c r="K33" i="1"/>
  <c r="L33" i="1"/>
  <c r="M33" i="1"/>
  <c r="G34" i="1"/>
  <c r="H34" i="1"/>
  <c r="I34" i="1"/>
  <c r="J34" i="1"/>
  <c r="K34" i="1"/>
  <c r="L34" i="1"/>
  <c r="M34" i="1"/>
  <c r="G31" i="1"/>
  <c r="H31" i="1"/>
  <c r="I31" i="1"/>
  <c r="J31" i="1"/>
  <c r="K31" i="1"/>
  <c r="L31" i="1"/>
  <c r="M31" i="1"/>
  <c r="G32" i="1"/>
  <c r="H32" i="1"/>
  <c r="I32" i="1"/>
  <c r="J32" i="1"/>
  <c r="K32" i="1"/>
  <c r="L32" i="1"/>
  <c r="M32" i="1"/>
  <c r="G28" i="1"/>
  <c r="H28" i="1"/>
  <c r="I28" i="1"/>
  <c r="J28" i="1"/>
  <c r="K28" i="1"/>
  <c r="L28" i="1"/>
  <c r="M28" i="1"/>
  <c r="G29" i="1"/>
  <c r="H29" i="1"/>
  <c r="I29" i="1"/>
  <c r="J29" i="1"/>
  <c r="K29" i="1"/>
  <c r="L29" i="1"/>
  <c r="M29" i="1"/>
  <c r="G30" i="1"/>
  <c r="H30" i="1"/>
  <c r="I30" i="1"/>
  <c r="J30" i="1"/>
  <c r="K30" i="1"/>
  <c r="L30" i="1"/>
  <c r="M30" i="1"/>
  <c r="G26" i="1"/>
  <c r="H26" i="1"/>
  <c r="I26" i="1"/>
  <c r="J26" i="1"/>
  <c r="K26" i="1"/>
  <c r="L26" i="1"/>
  <c r="M26" i="1"/>
  <c r="G27" i="1"/>
  <c r="H27" i="1"/>
  <c r="I27" i="1"/>
  <c r="J27" i="1"/>
  <c r="K27" i="1"/>
  <c r="L27" i="1"/>
  <c r="M27" i="1"/>
  <c r="G24" i="1"/>
  <c r="H24" i="1"/>
  <c r="I24" i="1"/>
  <c r="J24" i="1"/>
  <c r="K24" i="1"/>
  <c r="L24" i="1"/>
  <c r="M24" i="1"/>
  <c r="G25" i="1"/>
  <c r="H25" i="1"/>
  <c r="I25" i="1"/>
  <c r="J25" i="1"/>
  <c r="K25" i="1"/>
  <c r="L25" i="1"/>
  <c r="M25" i="1"/>
  <c r="G23" i="1"/>
  <c r="H23" i="1"/>
  <c r="I23" i="1"/>
  <c r="J23" i="1"/>
  <c r="K23" i="1"/>
  <c r="L23" i="1"/>
  <c r="M23" i="1"/>
  <c r="G22" i="1"/>
  <c r="H22" i="1"/>
  <c r="I22" i="1"/>
  <c r="J22" i="1"/>
  <c r="K22" i="1"/>
  <c r="L22" i="1"/>
  <c r="M22" i="1"/>
  <c r="G21" i="1"/>
  <c r="H21" i="1"/>
  <c r="I21" i="1"/>
  <c r="J21" i="1"/>
  <c r="K21" i="1"/>
  <c r="L21" i="1"/>
  <c r="M21" i="1"/>
  <c r="G20" i="1"/>
  <c r="H20" i="1"/>
  <c r="I20" i="1"/>
  <c r="J20" i="1"/>
  <c r="K20" i="1"/>
  <c r="L20" i="1"/>
  <c r="M20" i="1"/>
  <c r="G19" i="1"/>
  <c r="H19" i="1"/>
  <c r="F19" i="1" s="1"/>
  <c r="I19" i="1"/>
  <c r="J19" i="1"/>
  <c r="K19" i="1"/>
  <c r="L19" i="1"/>
  <c r="M19" i="1"/>
  <c r="G16" i="1"/>
  <c r="H16" i="1"/>
  <c r="I16" i="1"/>
  <c r="J16" i="1"/>
  <c r="K16" i="1"/>
  <c r="L16" i="1"/>
  <c r="M16" i="1"/>
  <c r="G17" i="1"/>
  <c r="H17" i="1"/>
  <c r="I17" i="1"/>
  <c r="J17" i="1"/>
  <c r="K17" i="1"/>
  <c r="L17" i="1"/>
  <c r="M17" i="1"/>
  <c r="G18" i="1"/>
  <c r="H18" i="1"/>
  <c r="I18" i="1"/>
  <c r="J18" i="1"/>
  <c r="K18" i="1"/>
  <c r="L18" i="1"/>
  <c r="M18" i="1"/>
  <c r="G14" i="1"/>
  <c r="H14" i="1"/>
  <c r="I14" i="1"/>
  <c r="J14" i="1"/>
  <c r="K14" i="1"/>
  <c r="L14" i="1"/>
  <c r="M14" i="1"/>
  <c r="G15" i="1"/>
  <c r="H15" i="1"/>
  <c r="I15" i="1"/>
  <c r="J15" i="1"/>
  <c r="K15" i="1"/>
  <c r="L15" i="1"/>
  <c r="M15" i="1"/>
  <c r="G13" i="1"/>
  <c r="H13" i="1"/>
  <c r="I13" i="1"/>
  <c r="J13" i="1"/>
  <c r="K13" i="1"/>
  <c r="L13" i="1"/>
  <c r="M13" i="1"/>
  <c r="G12" i="1"/>
  <c r="H12" i="1"/>
  <c r="I12" i="1"/>
  <c r="J12" i="1"/>
  <c r="K12" i="1"/>
  <c r="L12" i="1"/>
  <c r="M12" i="1"/>
  <c r="G11" i="1"/>
  <c r="H11" i="1"/>
  <c r="I11" i="1"/>
  <c r="J11" i="1"/>
  <c r="K11" i="1"/>
  <c r="L11" i="1"/>
  <c r="M11" i="1"/>
  <c r="G10" i="1"/>
  <c r="H10" i="1"/>
  <c r="I10" i="1"/>
  <c r="J10" i="1"/>
  <c r="K10" i="1"/>
  <c r="L10" i="1"/>
  <c r="M10" i="1"/>
  <c r="G9" i="1"/>
  <c r="H9" i="1"/>
  <c r="I9" i="1"/>
  <c r="J9" i="1"/>
  <c r="K9" i="1"/>
  <c r="L9" i="1"/>
  <c r="M9" i="1"/>
  <c r="G8" i="1"/>
  <c r="H8" i="1"/>
  <c r="I8" i="1"/>
  <c r="J8" i="1"/>
  <c r="K8" i="1"/>
  <c r="L8" i="1"/>
  <c r="M8" i="1"/>
  <c r="H7" i="1"/>
  <c r="I7" i="1"/>
  <c r="J7" i="1"/>
  <c r="K7" i="1"/>
  <c r="L7" i="1"/>
  <c r="M7" i="1"/>
  <c r="G7" i="1"/>
  <c r="R202" i="18" l="1"/>
  <c r="R203" i="18" s="1"/>
  <c r="Q202" i="18"/>
  <c r="Q203" i="18" s="1"/>
  <c r="M202" i="18"/>
  <c r="M203" i="18" s="1"/>
  <c r="P202" i="18"/>
  <c r="P203" i="18" s="1"/>
  <c r="N202" i="18"/>
  <c r="N203" i="18" s="1"/>
  <c r="K202" i="18"/>
  <c r="K203" i="18" s="1"/>
  <c r="F11" i="1"/>
  <c r="AK11" i="1" s="1"/>
  <c r="AM11" i="1" s="1"/>
  <c r="F18" i="1"/>
  <c r="V202" i="18"/>
  <c r="V203" i="18" s="1"/>
  <c r="J202" i="18"/>
  <c r="J203" i="18" s="1"/>
  <c r="L202" i="18"/>
  <c r="L203" i="18" s="1"/>
  <c r="X186" i="18"/>
  <c r="W202" i="18"/>
  <c r="W203" i="18" s="1"/>
  <c r="F8" i="1"/>
  <c r="F20" i="1"/>
  <c r="S202" i="18"/>
  <c r="S203" i="18" s="1"/>
  <c r="F14" i="1"/>
  <c r="O202" i="18"/>
  <c r="O203" i="18" s="1"/>
  <c r="F7" i="1"/>
  <c r="F9" i="1"/>
  <c r="F13" i="1"/>
  <c r="F17" i="1"/>
  <c r="F21" i="1"/>
  <c r="F24" i="1"/>
  <c r="F29" i="1"/>
  <c r="F34" i="1"/>
  <c r="AK34" i="1" s="1"/>
  <c r="AM34" i="1" s="1"/>
  <c r="F37" i="1"/>
  <c r="F53" i="1"/>
  <c r="F49" i="1"/>
  <c r="F45" i="1"/>
  <c r="F41" i="1"/>
  <c r="F57" i="1"/>
  <c r="F69" i="1"/>
  <c r="F65" i="1"/>
  <c r="F61" i="1"/>
  <c r="F76" i="1"/>
  <c r="F72" i="1"/>
  <c r="F99" i="1"/>
  <c r="AK99" i="1" s="1"/>
  <c r="AM99" i="1" s="1"/>
  <c r="F95" i="1"/>
  <c r="F91" i="1"/>
  <c r="F87" i="1"/>
  <c r="F83" i="1"/>
  <c r="F79" i="1"/>
  <c r="F121" i="1"/>
  <c r="F117" i="1"/>
  <c r="F113" i="1"/>
  <c r="F109" i="1"/>
  <c r="F105" i="1"/>
  <c r="F150" i="1"/>
  <c r="F146" i="1"/>
  <c r="AK146" i="1" s="1"/>
  <c r="AM146" i="1" s="1"/>
  <c r="F142" i="1"/>
  <c r="F138" i="1"/>
  <c r="F134" i="1"/>
  <c r="F130" i="1"/>
  <c r="F126" i="1"/>
  <c r="F162" i="1"/>
  <c r="F158" i="1"/>
  <c r="F154" i="1"/>
  <c r="F183" i="1"/>
  <c r="F179" i="1"/>
  <c r="F175" i="1"/>
  <c r="F171" i="1"/>
  <c r="AK171" i="1" s="1"/>
  <c r="AM171" i="1" s="1"/>
  <c r="F167" i="1"/>
  <c r="F25" i="1"/>
  <c r="F26" i="1"/>
  <c r="F30" i="1"/>
  <c r="F31" i="1"/>
  <c r="F35" i="1"/>
  <c r="F38" i="1"/>
  <c r="F54" i="1"/>
  <c r="F50" i="1"/>
  <c r="F46" i="1"/>
  <c r="F42" i="1"/>
  <c r="F58" i="1"/>
  <c r="E58" i="1" s="1"/>
  <c r="Y58" i="1" s="1"/>
  <c r="F70" i="1"/>
  <c r="F66" i="1"/>
  <c r="F62" i="1"/>
  <c r="F78" i="1"/>
  <c r="F77" i="1"/>
  <c r="F74" i="1"/>
  <c r="F73" i="1"/>
  <c r="F100" i="1"/>
  <c r="F96" i="1"/>
  <c r="F92" i="1"/>
  <c r="F88" i="1"/>
  <c r="F84" i="1"/>
  <c r="AK84" i="1" s="1"/>
  <c r="AM84" i="1" s="1"/>
  <c r="F80" i="1"/>
  <c r="F122" i="1"/>
  <c r="F118" i="1"/>
  <c r="F114" i="1"/>
  <c r="F110" i="1"/>
  <c r="F106" i="1"/>
  <c r="F102" i="1"/>
  <c r="F147" i="1"/>
  <c r="Z147" i="1" s="1"/>
  <c r="F143" i="1"/>
  <c r="F139" i="1"/>
  <c r="F135" i="1"/>
  <c r="AK135" i="1" s="1"/>
  <c r="AM135" i="1" s="1"/>
  <c r="F131" i="1"/>
  <c r="E131" i="1" s="1"/>
  <c r="Y131" i="1" s="1"/>
  <c r="F127" i="1"/>
  <c r="F163" i="1"/>
  <c r="F159" i="1"/>
  <c r="F155" i="1"/>
  <c r="F151" i="1"/>
  <c r="F180" i="1"/>
  <c r="F176" i="1"/>
  <c r="F172" i="1"/>
  <c r="F168" i="1"/>
  <c r="F23" i="1"/>
  <c r="F32" i="1"/>
  <c r="AK32" i="1" s="1"/>
  <c r="AM32" i="1" s="1"/>
  <c r="F36" i="1"/>
  <c r="AK36" i="1" s="1"/>
  <c r="AM36" i="1" s="1"/>
  <c r="F51" i="1"/>
  <c r="F47" i="1"/>
  <c r="F43" i="1"/>
  <c r="F59" i="1"/>
  <c r="F55" i="1"/>
  <c r="F67" i="1"/>
  <c r="F63" i="1"/>
  <c r="F101" i="1"/>
  <c r="AK101" i="1" s="1"/>
  <c r="AM101" i="1" s="1"/>
  <c r="F97" i="1"/>
  <c r="F93" i="1"/>
  <c r="F89" i="1"/>
  <c r="AK89" i="1" s="1"/>
  <c r="AM89" i="1" s="1"/>
  <c r="F85" i="1"/>
  <c r="AK85" i="1" s="1"/>
  <c r="AM85" i="1" s="1"/>
  <c r="F81" i="1"/>
  <c r="F123" i="1"/>
  <c r="F119" i="1"/>
  <c r="F115" i="1"/>
  <c r="F111" i="1"/>
  <c r="F107" i="1"/>
  <c r="F103" i="1"/>
  <c r="F148" i="1"/>
  <c r="F144" i="1"/>
  <c r="F140" i="1"/>
  <c r="F136" i="1"/>
  <c r="E136" i="1" s="1"/>
  <c r="Y136" i="1" s="1"/>
  <c r="F132" i="1"/>
  <c r="E132" i="1" s="1"/>
  <c r="F128" i="1"/>
  <c r="F164" i="1"/>
  <c r="F160" i="1"/>
  <c r="F156" i="1"/>
  <c r="F152" i="1"/>
  <c r="F181" i="1"/>
  <c r="F177" i="1"/>
  <c r="F173" i="1"/>
  <c r="F169" i="1"/>
  <c r="F165" i="1"/>
  <c r="F12" i="1"/>
  <c r="AK12" i="1" s="1"/>
  <c r="AM12" i="1" s="1"/>
  <c r="F10" i="1"/>
  <c r="AK10" i="1" s="1"/>
  <c r="AM10" i="1" s="1"/>
  <c r="F15" i="1"/>
  <c r="F16" i="1"/>
  <c r="F22" i="1"/>
  <c r="F27" i="1"/>
  <c r="F28" i="1"/>
  <c r="F33" i="1"/>
  <c r="F39" i="1"/>
  <c r="F52" i="1"/>
  <c r="F48" i="1"/>
  <c r="F44" i="1"/>
  <c r="F40" i="1"/>
  <c r="AK40" i="1" s="1"/>
  <c r="AM40" i="1" s="1"/>
  <c r="F56" i="1"/>
  <c r="E56" i="1" s="1"/>
  <c r="F68" i="1"/>
  <c r="F64" i="1"/>
  <c r="F60" i="1"/>
  <c r="F75" i="1"/>
  <c r="F71" i="1"/>
  <c r="F98" i="1"/>
  <c r="F94" i="1"/>
  <c r="F90" i="1"/>
  <c r="F86" i="1"/>
  <c r="F82" i="1"/>
  <c r="F124" i="1"/>
  <c r="AK124" i="1" s="1"/>
  <c r="AM124" i="1" s="1"/>
  <c r="F120" i="1"/>
  <c r="AK120" i="1" s="1"/>
  <c r="AM120" i="1" s="1"/>
  <c r="F116" i="1"/>
  <c r="F112" i="1"/>
  <c r="F108" i="1"/>
  <c r="F104" i="1"/>
  <c r="F149" i="1"/>
  <c r="F145" i="1"/>
  <c r="F141" i="1"/>
  <c r="F137" i="1"/>
  <c r="F133" i="1"/>
  <c r="F129" i="1"/>
  <c r="F125" i="1"/>
  <c r="E125" i="1" s="1"/>
  <c r="Y125" i="1" s="1"/>
  <c r="F161" i="1"/>
  <c r="E161" i="1" s="1"/>
  <c r="F157" i="1"/>
  <c r="F153" i="1"/>
  <c r="F182" i="1"/>
  <c r="F178" i="1"/>
  <c r="F174" i="1"/>
  <c r="F170" i="1"/>
  <c r="F166" i="1"/>
  <c r="AK9" i="1"/>
  <c r="AM9" i="1" s="1"/>
  <c r="Z9" i="1"/>
  <c r="E9" i="1"/>
  <c r="AK37" i="1"/>
  <c r="AM37" i="1" s="1"/>
  <c r="E37" i="1"/>
  <c r="Y37" i="1" s="1"/>
  <c r="AK61" i="1"/>
  <c r="AM61" i="1" s="1"/>
  <c r="Z61" i="1"/>
  <c r="E61" i="1"/>
  <c r="Y61" i="1" s="1"/>
  <c r="AK76" i="1"/>
  <c r="AM76" i="1" s="1"/>
  <c r="E76" i="1"/>
  <c r="AK72" i="1"/>
  <c r="AM72" i="1" s="1"/>
  <c r="Z72" i="1"/>
  <c r="E72" i="1"/>
  <c r="Y72" i="1" s="1"/>
  <c r="AK95" i="1"/>
  <c r="AM95" i="1" s="1"/>
  <c r="Z95" i="1"/>
  <c r="E95" i="1"/>
  <c r="Y95" i="1" s="1"/>
  <c r="AK91" i="1"/>
  <c r="AM91" i="1" s="1"/>
  <c r="E91" i="1"/>
  <c r="AK87" i="1"/>
  <c r="AM87" i="1" s="1"/>
  <c r="Z87" i="1"/>
  <c r="E87" i="1"/>
  <c r="Y87" i="1" s="1"/>
  <c r="AK83" i="1"/>
  <c r="AM83" i="1" s="1"/>
  <c r="E83" i="1"/>
  <c r="Y83" i="1" s="1"/>
  <c r="AK79" i="1"/>
  <c r="AM79" i="1" s="1"/>
  <c r="E79" i="1"/>
  <c r="AK121" i="1"/>
  <c r="AM121" i="1" s="1"/>
  <c r="E121" i="1"/>
  <c r="AK117" i="1"/>
  <c r="AM117" i="1" s="1"/>
  <c r="Z117" i="1"/>
  <c r="E117" i="1"/>
  <c r="Y117" i="1" s="1"/>
  <c r="AK113" i="1"/>
  <c r="AM113" i="1" s="1"/>
  <c r="Z113" i="1"/>
  <c r="E113" i="1"/>
  <c r="Y113" i="1" s="1"/>
  <c r="AK109" i="1"/>
  <c r="AM109" i="1" s="1"/>
  <c r="E109" i="1"/>
  <c r="AK105" i="1"/>
  <c r="AM105" i="1" s="1"/>
  <c r="Z105" i="1"/>
  <c r="E105" i="1"/>
  <c r="Y105" i="1" s="1"/>
  <c r="AK150" i="1"/>
  <c r="AM150" i="1" s="1"/>
  <c r="Z150" i="1"/>
  <c r="E150" i="1"/>
  <c r="Y150" i="1" s="1"/>
  <c r="AK142" i="1"/>
  <c r="AM142" i="1" s="1"/>
  <c r="Z142" i="1"/>
  <c r="E142" i="1"/>
  <c r="Y142" i="1" s="1"/>
  <c r="AK138" i="1"/>
  <c r="AM138" i="1" s="1"/>
  <c r="E138" i="1"/>
  <c r="Y138" i="1" s="1"/>
  <c r="Z138" i="1"/>
  <c r="AK134" i="1"/>
  <c r="AM134" i="1" s="1"/>
  <c r="Z134" i="1"/>
  <c r="E134" i="1"/>
  <c r="Y134" i="1" s="1"/>
  <c r="AK130" i="1"/>
  <c r="AM130" i="1" s="1"/>
  <c r="Z130" i="1"/>
  <c r="E130" i="1"/>
  <c r="Y130" i="1" s="1"/>
  <c r="AK126" i="1"/>
  <c r="AM126" i="1" s="1"/>
  <c r="Z126" i="1"/>
  <c r="E126" i="1"/>
  <c r="Y126" i="1" s="1"/>
  <c r="Z162" i="1"/>
  <c r="AK162" i="1"/>
  <c r="AM162" i="1" s="1"/>
  <c r="E162" i="1"/>
  <c r="Y162" i="1" s="1"/>
  <c r="AK158" i="1"/>
  <c r="AM158" i="1" s="1"/>
  <c r="Z158" i="1"/>
  <c r="E158" i="1"/>
  <c r="Y158" i="1" s="1"/>
  <c r="AK154" i="1"/>
  <c r="AM154" i="1" s="1"/>
  <c r="E154" i="1"/>
  <c r="Y154" i="1" s="1"/>
  <c r="Z154" i="1"/>
  <c r="AK183" i="1"/>
  <c r="AM183" i="1" s="1"/>
  <c r="E183" i="1"/>
  <c r="Y183" i="1" s="1"/>
  <c r="AK179" i="1"/>
  <c r="AM179" i="1" s="1"/>
  <c r="Z179" i="1"/>
  <c r="E179" i="1"/>
  <c r="Y179" i="1" s="1"/>
  <c r="Z175" i="1"/>
  <c r="E175" i="1"/>
  <c r="Y175" i="1" s="1"/>
  <c r="AK175" i="1"/>
  <c r="AM175" i="1" s="1"/>
  <c r="Z167" i="1"/>
  <c r="E167" i="1"/>
  <c r="Y167" i="1" s="1"/>
  <c r="AK167" i="1"/>
  <c r="AM167" i="1" s="1"/>
  <c r="AK7" i="1"/>
  <c r="AM7" i="1" s="1"/>
  <c r="E7" i="1"/>
  <c r="AK24" i="1"/>
  <c r="AM24" i="1" s="1"/>
  <c r="E24" i="1"/>
  <c r="Y24" i="1" s="1"/>
  <c r="AK49" i="1"/>
  <c r="AM49" i="1" s="1"/>
  <c r="Z49" i="1"/>
  <c r="E49" i="1"/>
  <c r="Y49" i="1" s="1"/>
  <c r="AK69" i="1"/>
  <c r="AM69" i="1" s="1"/>
  <c r="Z69" i="1"/>
  <c r="E69" i="1"/>
  <c r="Y69" i="1" s="1"/>
  <c r="AK18" i="1"/>
  <c r="AM18" i="1" s="1"/>
  <c r="Z18" i="1"/>
  <c r="E18" i="1"/>
  <c r="Y18" i="1" s="1"/>
  <c r="AK25" i="1"/>
  <c r="AM25" i="1" s="1"/>
  <c r="Z25" i="1"/>
  <c r="E25" i="1"/>
  <c r="AK35" i="1"/>
  <c r="AM35" i="1" s="1"/>
  <c r="Z35" i="1"/>
  <c r="E35" i="1"/>
  <c r="Y35" i="1" s="1"/>
  <c r="AK42" i="1"/>
  <c r="AM42" i="1" s="1"/>
  <c r="Z42" i="1"/>
  <c r="E42" i="1"/>
  <c r="AK62" i="1"/>
  <c r="AM62" i="1" s="1"/>
  <c r="Z62" i="1"/>
  <c r="E62" i="1"/>
  <c r="Y62" i="1" s="1"/>
  <c r="AK74" i="1"/>
  <c r="AM74" i="1" s="1"/>
  <c r="Z74" i="1"/>
  <c r="E74" i="1"/>
  <c r="Y74" i="1" s="1"/>
  <c r="Z96" i="1"/>
  <c r="AK96" i="1"/>
  <c r="AM96" i="1" s="1"/>
  <c r="E96" i="1"/>
  <c r="Y96" i="1" s="1"/>
  <c r="AK114" i="1"/>
  <c r="AM114" i="1" s="1"/>
  <c r="E114" i="1"/>
  <c r="Y114" i="1" s="1"/>
  <c r="Z110" i="1"/>
  <c r="AK110" i="1"/>
  <c r="AM110" i="1" s="1"/>
  <c r="E110" i="1"/>
  <c r="Y110" i="1" s="1"/>
  <c r="AK106" i="1"/>
  <c r="AM106" i="1" s="1"/>
  <c r="Z106" i="1"/>
  <c r="E106" i="1"/>
  <c r="Y106" i="1" s="1"/>
  <c r="AK102" i="1"/>
  <c r="AM102" i="1" s="1"/>
  <c r="Z102" i="1"/>
  <c r="E102" i="1"/>
  <c r="Y102" i="1" s="1"/>
  <c r="AK147" i="1"/>
  <c r="AM147" i="1" s="1"/>
  <c r="E147" i="1"/>
  <c r="Y147" i="1" s="1"/>
  <c r="Z143" i="1"/>
  <c r="AK143" i="1"/>
  <c r="AM143" i="1" s="1"/>
  <c r="E143" i="1"/>
  <c r="Y143" i="1" s="1"/>
  <c r="AK139" i="1"/>
  <c r="AM139" i="1" s="1"/>
  <c r="E139" i="1"/>
  <c r="Y139" i="1" s="1"/>
  <c r="AK131" i="1"/>
  <c r="AM131" i="1" s="1"/>
  <c r="AK127" i="1"/>
  <c r="AM127" i="1" s="1"/>
  <c r="E127" i="1"/>
  <c r="AK163" i="1"/>
  <c r="AM163" i="1" s="1"/>
  <c r="E163" i="1"/>
  <c r="Y163" i="1" s="1"/>
  <c r="AK159" i="1"/>
  <c r="AM159" i="1" s="1"/>
  <c r="Z159" i="1"/>
  <c r="E159" i="1"/>
  <c r="Y159" i="1" s="1"/>
  <c r="AK155" i="1"/>
  <c r="AM155" i="1" s="1"/>
  <c r="E155" i="1"/>
  <c r="Y155" i="1" s="1"/>
  <c r="AK151" i="1"/>
  <c r="AM151" i="1" s="1"/>
  <c r="E151" i="1"/>
  <c r="AK180" i="1"/>
  <c r="AM180" i="1" s="1"/>
  <c r="E180" i="1"/>
  <c r="Y180" i="1" s="1"/>
  <c r="Z180" i="1"/>
  <c r="E176" i="1"/>
  <c r="Y176" i="1" s="1"/>
  <c r="Z176" i="1"/>
  <c r="AK176" i="1"/>
  <c r="AM176" i="1" s="1"/>
  <c r="AK172" i="1"/>
  <c r="AM172" i="1" s="1"/>
  <c r="E172" i="1"/>
  <c r="Y172" i="1" s="1"/>
  <c r="Z172" i="1"/>
  <c r="Z168" i="1"/>
  <c r="E168" i="1"/>
  <c r="Y168" i="1" s="1"/>
  <c r="AK168" i="1"/>
  <c r="AM168" i="1" s="1"/>
  <c r="AK29" i="1"/>
  <c r="AM29" i="1" s="1"/>
  <c r="Z29" i="1"/>
  <c r="E29" i="1"/>
  <c r="Y29" i="1" s="1"/>
  <c r="AK53" i="1"/>
  <c r="AM53" i="1" s="1"/>
  <c r="Z53" i="1"/>
  <c r="E53" i="1"/>
  <c r="Y53" i="1" s="1"/>
  <c r="AK65" i="1"/>
  <c r="AM65" i="1" s="1"/>
  <c r="Z65" i="1"/>
  <c r="E65" i="1"/>
  <c r="Y65" i="1" s="1"/>
  <c r="AK14" i="1"/>
  <c r="AM14" i="1" s="1"/>
  <c r="Z14" i="1"/>
  <c r="E14" i="1"/>
  <c r="Y14" i="1" s="1"/>
  <c r="AK26" i="1"/>
  <c r="AM26" i="1" s="1"/>
  <c r="Z26" i="1"/>
  <c r="E26" i="1"/>
  <c r="Y26" i="1" s="1"/>
  <c r="AK38" i="1"/>
  <c r="AM38" i="1" s="1"/>
  <c r="Z38" i="1"/>
  <c r="E38" i="1"/>
  <c r="Y38" i="1" s="1"/>
  <c r="AK46" i="1"/>
  <c r="AM46" i="1" s="1"/>
  <c r="Z46" i="1"/>
  <c r="E46" i="1"/>
  <c r="Y46" i="1" s="1"/>
  <c r="AK70" i="1"/>
  <c r="AM70" i="1" s="1"/>
  <c r="E70" i="1"/>
  <c r="AK77" i="1"/>
  <c r="AM77" i="1" s="1"/>
  <c r="E77" i="1"/>
  <c r="Y77" i="1" s="1"/>
  <c r="AK92" i="1"/>
  <c r="AM92" i="1" s="1"/>
  <c r="Z92" i="1"/>
  <c r="E92" i="1"/>
  <c r="AK122" i="1"/>
  <c r="AM122" i="1" s="1"/>
  <c r="E122" i="1"/>
  <c r="Y122" i="1" s="1"/>
  <c r="Z32" i="1"/>
  <c r="Z47" i="1"/>
  <c r="AK47" i="1"/>
  <c r="AM47" i="1" s="1"/>
  <c r="E47" i="1"/>
  <c r="Y47" i="1" s="1"/>
  <c r="AK55" i="1"/>
  <c r="AM55" i="1" s="1"/>
  <c r="E55" i="1"/>
  <c r="Y55" i="1" s="1"/>
  <c r="Z101" i="1"/>
  <c r="E101" i="1"/>
  <c r="Y101" i="1" s="1"/>
  <c r="AK93" i="1"/>
  <c r="AM93" i="1" s="1"/>
  <c r="Z93" i="1"/>
  <c r="E93" i="1"/>
  <c r="Y93" i="1" s="1"/>
  <c r="AK81" i="1"/>
  <c r="AM81" i="1" s="1"/>
  <c r="Z81" i="1"/>
  <c r="E81" i="1"/>
  <c r="Y81" i="1" s="1"/>
  <c r="Z123" i="1"/>
  <c r="AK123" i="1"/>
  <c r="AM123" i="1" s="1"/>
  <c r="E123" i="1"/>
  <c r="Y123" i="1" s="1"/>
  <c r="AK119" i="1"/>
  <c r="AM119" i="1" s="1"/>
  <c r="E119" i="1"/>
  <c r="Y119" i="1" s="1"/>
  <c r="AK115" i="1"/>
  <c r="AM115" i="1" s="1"/>
  <c r="Z115" i="1"/>
  <c r="E115" i="1"/>
  <c r="Y115" i="1" s="1"/>
  <c r="AK111" i="1"/>
  <c r="AM111" i="1" s="1"/>
  <c r="E111" i="1"/>
  <c r="Y111" i="1" s="1"/>
  <c r="AK107" i="1"/>
  <c r="AM107" i="1" s="1"/>
  <c r="Z107" i="1"/>
  <c r="E107" i="1"/>
  <c r="Y107" i="1" s="1"/>
  <c r="AK103" i="1"/>
  <c r="AM103" i="1" s="1"/>
  <c r="E103" i="1"/>
  <c r="AK148" i="1"/>
  <c r="AM148" i="1" s="1"/>
  <c r="Z148" i="1"/>
  <c r="E148" i="1"/>
  <c r="Y148" i="1" s="1"/>
  <c r="E144" i="1"/>
  <c r="Y144" i="1" s="1"/>
  <c r="Z144" i="1"/>
  <c r="AK144" i="1"/>
  <c r="AM144" i="1" s="1"/>
  <c r="AK140" i="1"/>
  <c r="AM140" i="1" s="1"/>
  <c r="Z140" i="1"/>
  <c r="E140" i="1"/>
  <c r="AK132" i="1"/>
  <c r="AM132" i="1" s="1"/>
  <c r="Z128" i="1"/>
  <c r="AK128" i="1"/>
  <c r="AM128" i="1" s="1"/>
  <c r="E128" i="1"/>
  <c r="Y128" i="1" s="1"/>
  <c r="AK164" i="1"/>
  <c r="AM164" i="1" s="1"/>
  <c r="E164" i="1"/>
  <c r="Y164" i="1" s="1"/>
  <c r="Z164" i="1"/>
  <c r="E160" i="1"/>
  <c r="Y160" i="1" s="1"/>
  <c r="AK160" i="1"/>
  <c r="AM160" i="1" s="1"/>
  <c r="Z160" i="1"/>
  <c r="AK156" i="1"/>
  <c r="AM156" i="1" s="1"/>
  <c r="E156" i="1"/>
  <c r="E152" i="1"/>
  <c r="Y152" i="1" s="1"/>
  <c r="AK152" i="1"/>
  <c r="AM152" i="1" s="1"/>
  <c r="Z152" i="1"/>
  <c r="AK181" i="1"/>
  <c r="AM181" i="1" s="1"/>
  <c r="E181" i="1"/>
  <c r="Y181" i="1" s="1"/>
  <c r="AK177" i="1"/>
  <c r="AM177" i="1" s="1"/>
  <c r="E177" i="1"/>
  <c r="AK173" i="1"/>
  <c r="AM173" i="1" s="1"/>
  <c r="Z173" i="1"/>
  <c r="E173" i="1"/>
  <c r="Y173" i="1" s="1"/>
  <c r="AK169" i="1"/>
  <c r="AM169" i="1" s="1"/>
  <c r="Z169" i="1"/>
  <c r="E169" i="1"/>
  <c r="Y169" i="1" s="1"/>
  <c r="AK165" i="1"/>
  <c r="AM165" i="1" s="1"/>
  <c r="E165" i="1"/>
  <c r="Z165" i="1"/>
  <c r="AK13" i="1"/>
  <c r="AM13" i="1" s="1"/>
  <c r="Z13" i="1"/>
  <c r="E13" i="1"/>
  <c r="Y13" i="1" s="1"/>
  <c r="AK17" i="1"/>
  <c r="AM17" i="1" s="1"/>
  <c r="Z17" i="1"/>
  <c r="E17" i="1"/>
  <c r="Y17" i="1" s="1"/>
  <c r="Z21" i="1"/>
  <c r="AK21" i="1"/>
  <c r="AM21" i="1" s="1"/>
  <c r="E21" i="1"/>
  <c r="Y21" i="1" s="1"/>
  <c r="AK45" i="1"/>
  <c r="AM45" i="1" s="1"/>
  <c r="Z45" i="1"/>
  <c r="E45" i="1"/>
  <c r="Y45" i="1" s="1"/>
  <c r="AK41" i="1"/>
  <c r="AM41" i="1" s="1"/>
  <c r="E41" i="1"/>
  <c r="AK57" i="1"/>
  <c r="AM57" i="1" s="1"/>
  <c r="Z57" i="1"/>
  <c r="E57" i="1"/>
  <c r="Y57" i="1" s="1"/>
  <c r="AK8" i="1"/>
  <c r="AM8" i="1" s="1"/>
  <c r="Z8" i="1"/>
  <c r="E8" i="1"/>
  <c r="Y8" i="1" s="1"/>
  <c r="AK19" i="1"/>
  <c r="AM19" i="1" s="1"/>
  <c r="E19" i="1"/>
  <c r="AK20" i="1"/>
  <c r="AM20" i="1" s="1"/>
  <c r="Z20" i="1"/>
  <c r="E20" i="1"/>
  <c r="Y20" i="1" s="1"/>
  <c r="AK30" i="1"/>
  <c r="AM30" i="1" s="1"/>
  <c r="Z30" i="1"/>
  <c r="E30" i="1"/>
  <c r="Z31" i="1"/>
  <c r="AK31" i="1"/>
  <c r="AM31" i="1" s="1"/>
  <c r="E31" i="1"/>
  <c r="Y31" i="1" s="1"/>
  <c r="AK54" i="1"/>
  <c r="AM54" i="1" s="1"/>
  <c r="Z54" i="1"/>
  <c r="E54" i="1"/>
  <c r="Y54" i="1" s="1"/>
  <c r="AK50" i="1"/>
  <c r="AM50" i="1" s="1"/>
  <c r="Z50" i="1"/>
  <c r="E50" i="1"/>
  <c r="Y50" i="1" s="1"/>
  <c r="Z58" i="1"/>
  <c r="AK66" i="1"/>
  <c r="AM66" i="1" s="1"/>
  <c r="E66" i="1"/>
  <c r="AK78" i="1"/>
  <c r="AM78" i="1" s="1"/>
  <c r="Z78" i="1"/>
  <c r="E78" i="1"/>
  <c r="Y78" i="1" s="1"/>
  <c r="AK73" i="1"/>
  <c r="AM73" i="1" s="1"/>
  <c r="E73" i="1"/>
  <c r="Y73" i="1" s="1"/>
  <c r="AK100" i="1"/>
  <c r="AM100" i="1" s="1"/>
  <c r="Z100" i="1"/>
  <c r="E100" i="1"/>
  <c r="Y100" i="1" s="1"/>
  <c r="Z88" i="1"/>
  <c r="AK88" i="1"/>
  <c r="AM88" i="1" s="1"/>
  <c r="E88" i="1"/>
  <c r="Y88" i="1" s="1"/>
  <c r="Z80" i="1"/>
  <c r="AK80" i="1"/>
  <c r="AM80" i="1" s="1"/>
  <c r="E80" i="1"/>
  <c r="Y80" i="1" s="1"/>
  <c r="AK118" i="1"/>
  <c r="AM118" i="1" s="1"/>
  <c r="E118" i="1"/>
  <c r="AK23" i="1"/>
  <c r="AM23" i="1" s="1"/>
  <c r="Z23" i="1"/>
  <c r="E23" i="1"/>
  <c r="Y23" i="1" s="1"/>
  <c r="E36" i="1"/>
  <c r="AK51" i="1"/>
  <c r="AM51" i="1" s="1"/>
  <c r="E51" i="1"/>
  <c r="Z43" i="1"/>
  <c r="AK43" i="1"/>
  <c r="AM43" i="1" s="1"/>
  <c r="E43" i="1"/>
  <c r="Y43" i="1" s="1"/>
  <c r="AK59" i="1"/>
  <c r="AM59" i="1" s="1"/>
  <c r="E59" i="1"/>
  <c r="Y59" i="1" s="1"/>
  <c r="AK67" i="1"/>
  <c r="AM67" i="1" s="1"/>
  <c r="E67" i="1"/>
  <c r="Y67" i="1" s="1"/>
  <c r="AK63" i="1"/>
  <c r="AM63" i="1" s="1"/>
  <c r="Z63" i="1"/>
  <c r="E63" i="1"/>
  <c r="Y63" i="1" s="1"/>
  <c r="AK97" i="1"/>
  <c r="AM97" i="1" s="1"/>
  <c r="E97" i="1"/>
  <c r="Y97" i="1" s="1"/>
  <c r="AK15" i="1"/>
  <c r="AM15" i="1" s="1"/>
  <c r="Z15" i="1"/>
  <c r="E15" i="1"/>
  <c r="Y15" i="1" s="1"/>
  <c r="AK16" i="1"/>
  <c r="AM16" i="1" s="1"/>
  <c r="Z16" i="1"/>
  <c r="E16" i="1"/>
  <c r="Y16" i="1" s="1"/>
  <c r="AK22" i="1"/>
  <c r="AM22" i="1" s="1"/>
  <c r="Z22" i="1"/>
  <c r="E22" i="1"/>
  <c r="Y22" i="1" s="1"/>
  <c r="Z27" i="1"/>
  <c r="AM27" i="1"/>
  <c r="E27" i="1"/>
  <c r="Y27" i="1" s="1"/>
  <c r="AK28" i="1"/>
  <c r="AM28" i="1" s="1"/>
  <c r="Z28" i="1"/>
  <c r="E28" i="1"/>
  <c r="Y28" i="1" s="1"/>
  <c r="AK33" i="1"/>
  <c r="AM33" i="1" s="1"/>
  <c r="Z33" i="1"/>
  <c r="E33" i="1"/>
  <c r="Y33" i="1" s="1"/>
  <c r="AK39" i="1"/>
  <c r="AM39" i="1" s="1"/>
  <c r="Z39" i="1"/>
  <c r="E39" i="1"/>
  <c r="Y39" i="1" s="1"/>
  <c r="AK52" i="1"/>
  <c r="AM52" i="1" s="1"/>
  <c r="Z52" i="1"/>
  <c r="E52" i="1"/>
  <c r="Y52" i="1" s="1"/>
  <c r="AK48" i="1"/>
  <c r="AM48" i="1" s="1"/>
  <c r="Z48" i="1"/>
  <c r="E48" i="1"/>
  <c r="Y48" i="1" s="1"/>
  <c r="AK44" i="1"/>
  <c r="AM44" i="1" s="1"/>
  <c r="Z44" i="1"/>
  <c r="E44" i="1"/>
  <c r="Y44" i="1" s="1"/>
  <c r="AK56" i="1"/>
  <c r="AM56" i="1" s="1"/>
  <c r="AK68" i="1"/>
  <c r="AM68" i="1" s="1"/>
  <c r="Z68" i="1"/>
  <c r="E68" i="1"/>
  <c r="Y68" i="1" s="1"/>
  <c r="Z64" i="1"/>
  <c r="AK64" i="1"/>
  <c r="AM64" i="1" s="1"/>
  <c r="E64" i="1"/>
  <c r="Y64" i="1" s="1"/>
  <c r="AK60" i="1"/>
  <c r="AM60" i="1" s="1"/>
  <c r="E60" i="1"/>
  <c r="AK75" i="1"/>
  <c r="AM75" i="1" s="1"/>
  <c r="Z75" i="1"/>
  <c r="E75" i="1"/>
  <c r="Y75" i="1" s="1"/>
  <c r="AK71" i="1"/>
  <c r="AM71" i="1" s="1"/>
  <c r="E71" i="1"/>
  <c r="Y71" i="1" s="1"/>
  <c r="AK98" i="1"/>
  <c r="AM98" i="1" s="1"/>
  <c r="E98" i="1"/>
  <c r="Y98" i="1" s="1"/>
  <c r="AK94" i="1"/>
  <c r="AM94" i="1" s="1"/>
  <c r="Z94" i="1"/>
  <c r="E94" i="1"/>
  <c r="Y94" i="1" s="1"/>
  <c r="AK90" i="1"/>
  <c r="AM90" i="1" s="1"/>
  <c r="Z90" i="1"/>
  <c r="E90" i="1"/>
  <c r="Y90" i="1" s="1"/>
  <c r="AK86" i="1"/>
  <c r="AM86" i="1" s="1"/>
  <c r="Z86" i="1"/>
  <c r="E86" i="1"/>
  <c r="Y86" i="1" s="1"/>
  <c r="AK82" i="1"/>
  <c r="AM82" i="1" s="1"/>
  <c r="Z82" i="1"/>
  <c r="E82" i="1"/>
  <c r="Y82" i="1" s="1"/>
  <c r="Z124" i="1"/>
  <c r="E124" i="1"/>
  <c r="Y124" i="1" s="1"/>
  <c r="AK116" i="1"/>
  <c r="AM116" i="1" s="1"/>
  <c r="Z116" i="1"/>
  <c r="E116" i="1"/>
  <c r="Y116" i="1" s="1"/>
  <c r="AK112" i="1"/>
  <c r="AM112" i="1" s="1"/>
  <c r="E112" i="1"/>
  <c r="AK108" i="1"/>
  <c r="AM108" i="1" s="1"/>
  <c r="Z108" i="1"/>
  <c r="E108" i="1"/>
  <c r="Y108" i="1" s="1"/>
  <c r="AK104" i="1"/>
  <c r="AM104" i="1" s="1"/>
  <c r="Z104" i="1"/>
  <c r="E104" i="1"/>
  <c r="AK149" i="1"/>
  <c r="AM149" i="1" s="1"/>
  <c r="E149" i="1"/>
  <c r="Y149" i="1" s="1"/>
  <c r="Z149" i="1"/>
  <c r="AK145" i="1"/>
  <c r="AM145" i="1" s="1"/>
  <c r="E145" i="1"/>
  <c r="AK141" i="1"/>
  <c r="AM141" i="1" s="1"/>
  <c r="E141" i="1"/>
  <c r="Y141" i="1" s="1"/>
  <c r="Z141" i="1"/>
  <c r="AK137" i="1"/>
  <c r="AM137" i="1" s="1"/>
  <c r="Z137" i="1"/>
  <c r="E137" i="1"/>
  <c r="Y137" i="1" s="1"/>
  <c r="AK133" i="1"/>
  <c r="AM133" i="1" s="1"/>
  <c r="Z133" i="1"/>
  <c r="E133" i="1"/>
  <c r="Y133" i="1" s="1"/>
  <c r="AK129" i="1"/>
  <c r="AM129" i="1" s="1"/>
  <c r="Z129" i="1"/>
  <c r="E129" i="1"/>
  <c r="Y129" i="1" s="1"/>
  <c r="AK161" i="1"/>
  <c r="AM161" i="1" s="1"/>
  <c r="AK157" i="1"/>
  <c r="AM157" i="1" s="1"/>
  <c r="E157" i="1"/>
  <c r="Y157" i="1" s="1"/>
  <c r="AK153" i="1"/>
  <c r="AM153" i="1" s="1"/>
  <c r="Z153" i="1"/>
  <c r="E153" i="1"/>
  <c r="Y153" i="1" s="1"/>
  <c r="AK182" i="1"/>
  <c r="AM182" i="1" s="1"/>
  <c r="E182" i="1"/>
  <c r="Y182" i="1" s="1"/>
  <c r="Z178" i="1"/>
  <c r="AK178" i="1"/>
  <c r="AM178" i="1" s="1"/>
  <c r="E178" i="1"/>
  <c r="Y178" i="1" s="1"/>
  <c r="AK174" i="1"/>
  <c r="AM174" i="1" s="1"/>
  <c r="E174" i="1"/>
  <c r="Y174" i="1" s="1"/>
  <c r="Z174" i="1"/>
  <c r="AK170" i="1"/>
  <c r="AM170" i="1" s="1"/>
  <c r="Z170" i="1"/>
  <c r="E170" i="1"/>
  <c r="Y170" i="1" s="1"/>
  <c r="AK166" i="1"/>
  <c r="AM166" i="1" s="1"/>
  <c r="Z166" i="1"/>
  <c r="E166" i="1"/>
  <c r="Y166" i="1" s="1"/>
  <c r="Z183" i="1"/>
  <c r="Z181" i="1"/>
  <c r="Z182" i="1"/>
  <c r="Z171" i="1"/>
  <c r="Z163" i="1"/>
  <c r="Z157" i="1"/>
  <c r="Z155" i="1"/>
  <c r="Y140" i="1"/>
  <c r="Z139" i="1"/>
  <c r="Z122" i="1"/>
  <c r="Z119" i="1"/>
  <c r="Z114" i="1"/>
  <c r="Z111" i="1"/>
  <c r="Y104" i="1"/>
  <c r="Z98" i="1"/>
  <c r="Z97" i="1"/>
  <c r="Y92" i="1"/>
  <c r="Z83" i="1"/>
  <c r="Z77" i="1"/>
  <c r="Z73" i="1"/>
  <c r="Z71" i="1"/>
  <c r="Z67" i="1"/>
  <c r="Z59" i="1"/>
  <c r="Z55" i="1"/>
  <c r="Y42" i="1"/>
  <c r="Z37" i="1"/>
  <c r="Z24" i="1"/>
  <c r="Y9" i="1"/>
  <c r="T202" i="18"/>
  <c r="AK58" i="1" l="1"/>
  <c r="AM58" i="1" s="1"/>
  <c r="E99" i="1"/>
  <c r="Y99" i="1" s="1"/>
  <c r="Z99" i="1"/>
  <c r="E120" i="1"/>
  <c r="Y120" i="1" s="1"/>
  <c r="Z120" i="1"/>
  <c r="E85" i="1"/>
  <c r="Z131" i="1"/>
  <c r="Z85" i="1"/>
  <c r="E146" i="1"/>
  <c r="Y146" i="1" s="1"/>
  <c r="E10" i="1"/>
  <c r="Y10" i="1" s="1"/>
  <c r="E11" i="1"/>
  <c r="E84" i="1"/>
  <c r="Y84" i="1" s="1"/>
  <c r="Z146" i="1"/>
  <c r="Z10" i="1"/>
  <c r="E34" i="1"/>
  <c r="Y34" i="1" s="1"/>
  <c r="Z84" i="1"/>
  <c r="E171" i="1"/>
  <c r="Y171" i="1" s="1"/>
  <c r="Z34" i="1"/>
  <c r="Z12" i="1"/>
  <c r="AK125" i="1"/>
  <c r="AM125" i="1" s="1"/>
  <c r="Z136" i="1"/>
  <c r="E12" i="1"/>
  <c r="Y12" i="1" s="1"/>
  <c r="Z125" i="1"/>
  <c r="E40" i="1"/>
  <c r="Y40" i="1" s="1"/>
  <c r="Z40" i="1"/>
  <c r="Z89" i="1"/>
  <c r="E135" i="1"/>
  <c r="E89" i="1"/>
  <c r="Y89" i="1" s="1"/>
  <c r="E32" i="1"/>
  <c r="Y32" i="1" s="1"/>
  <c r="AK136" i="1"/>
  <c r="AM136" i="1" s="1"/>
  <c r="T203" i="18"/>
  <c r="U202" i="18"/>
  <c r="R2612" i="2" l="1"/>
  <c r="Q2612" i="2"/>
  <c r="R2582" i="2"/>
  <c r="Q2582" i="2"/>
  <c r="I2582" i="2"/>
  <c r="H2582" i="2"/>
  <c r="R2552" i="2"/>
  <c r="Q2552" i="2"/>
  <c r="I2552" i="2"/>
  <c r="H2552" i="2"/>
  <c r="R2521" i="2"/>
  <c r="Q2521" i="2"/>
  <c r="I2521" i="2"/>
  <c r="H2521" i="2"/>
  <c r="R2491" i="2"/>
  <c r="Q2491" i="2"/>
  <c r="I2491" i="2"/>
  <c r="H2491" i="2"/>
  <c r="R2461" i="2"/>
  <c r="Q2461" i="2"/>
  <c r="I2461" i="2"/>
  <c r="H2461" i="2"/>
  <c r="R2430" i="2"/>
  <c r="Q2430" i="2"/>
  <c r="I2430" i="2"/>
  <c r="H2430" i="2"/>
  <c r="R2400" i="2"/>
  <c r="Q2400" i="2"/>
  <c r="I2400" i="2"/>
  <c r="H2400" i="2"/>
  <c r="R2370" i="2"/>
  <c r="Q2370" i="2"/>
  <c r="I2370" i="2"/>
  <c r="H2370" i="2"/>
  <c r="R2339" i="2"/>
  <c r="Q2339" i="2"/>
  <c r="I2339" i="2"/>
  <c r="H2339" i="2"/>
  <c r="R2309" i="2"/>
  <c r="Q2309" i="2"/>
  <c r="I2309" i="2"/>
  <c r="H2309" i="2"/>
  <c r="R2279" i="2"/>
  <c r="Q2279" i="2"/>
  <c r="I2279" i="2"/>
  <c r="H2279" i="2"/>
  <c r="R2248" i="2"/>
  <c r="Q2248" i="2"/>
  <c r="I2248" i="2"/>
  <c r="H2248" i="2"/>
  <c r="R2218" i="2"/>
  <c r="Q2218" i="2"/>
  <c r="I2218" i="2"/>
  <c r="H2218" i="2"/>
  <c r="R2188" i="2"/>
  <c r="Q2188" i="2"/>
  <c r="I2188" i="2"/>
  <c r="H2188" i="2"/>
  <c r="R2157" i="2"/>
  <c r="Q2157" i="2"/>
  <c r="I2157" i="2"/>
  <c r="H2157" i="2"/>
  <c r="R2127" i="2"/>
  <c r="Q2127" i="2"/>
  <c r="I2127" i="2"/>
  <c r="H2127" i="2"/>
  <c r="R2097" i="2"/>
  <c r="Q2097" i="2"/>
  <c r="I2097" i="2"/>
  <c r="H2097" i="2"/>
  <c r="R2066" i="2"/>
  <c r="Q2066" i="2"/>
  <c r="I2066" i="2"/>
  <c r="H2066" i="2"/>
  <c r="R2036" i="2"/>
  <c r="Q2036" i="2"/>
  <c r="I2036" i="2"/>
  <c r="H2036" i="2"/>
  <c r="R2006" i="2"/>
  <c r="Q2006" i="2"/>
  <c r="I2006" i="2"/>
  <c r="H2006" i="2"/>
  <c r="R1975" i="2"/>
  <c r="Q1975" i="2"/>
  <c r="I1975" i="2"/>
  <c r="H1975" i="2"/>
  <c r="R1945" i="2"/>
  <c r="Q1945" i="2"/>
  <c r="I1945" i="2"/>
  <c r="H1945" i="2"/>
  <c r="R1915" i="2"/>
  <c r="Q1915" i="2"/>
  <c r="I1915" i="2"/>
  <c r="H1915" i="2"/>
  <c r="R1884" i="2"/>
  <c r="Q1884" i="2"/>
  <c r="I1884" i="2"/>
  <c r="H1884" i="2"/>
  <c r="R1854" i="2"/>
  <c r="Q1854" i="2"/>
  <c r="I1854" i="2"/>
  <c r="H1854" i="2"/>
  <c r="R1824" i="2"/>
  <c r="Q1824" i="2"/>
  <c r="I1824" i="2"/>
  <c r="H1824" i="2"/>
  <c r="R1793" i="2"/>
  <c r="Q1793" i="2"/>
  <c r="I1793" i="2"/>
  <c r="H1793" i="2"/>
  <c r="R1763" i="2"/>
  <c r="Q1763" i="2"/>
  <c r="I1763" i="2"/>
  <c r="H1763" i="2"/>
  <c r="R1733" i="2"/>
  <c r="Q1733" i="2"/>
  <c r="I1733" i="2"/>
  <c r="H1733" i="2"/>
  <c r="R1702" i="2"/>
  <c r="Q1702" i="2"/>
  <c r="I1702" i="2"/>
  <c r="H1702" i="2"/>
  <c r="R1672" i="2"/>
  <c r="Q1672" i="2"/>
  <c r="I1672" i="2"/>
  <c r="H1672" i="2"/>
  <c r="R1642" i="2"/>
  <c r="Q1642" i="2"/>
  <c r="I1642" i="2"/>
  <c r="H1642" i="2"/>
  <c r="R1611" i="2"/>
  <c r="Q1611" i="2"/>
  <c r="I1611" i="2"/>
  <c r="H1611" i="2"/>
  <c r="R1581" i="2"/>
  <c r="Q1581" i="2"/>
  <c r="I1581" i="2"/>
  <c r="H1581" i="2"/>
  <c r="R1551" i="2"/>
  <c r="Q1551" i="2"/>
  <c r="I1551" i="2"/>
  <c r="H1551" i="2"/>
  <c r="R1520" i="2"/>
  <c r="Q1520" i="2"/>
  <c r="I1520" i="2"/>
  <c r="H1520" i="2"/>
  <c r="R1490" i="2"/>
  <c r="Q1490" i="2"/>
  <c r="I1490" i="2"/>
  <c r="H1490" i="2"/>
  <c r="R1460" i="2"/>
  <c r="Q1460" i="2"/>
  <c r="I1460" i="2"/>
  <c r="H1460" i="2"/>
  <c r="R1429" i="2"/>
  <c r="Q1429" i="2"/>
  <c r="I1429" i="2"/>
  <c r="H1429" i="2"/>
  <c r="R1399" i="2"/>
  <c r="Q1399" i="2"/>
  <c r="I1399" i="2"/>
  <c r="H1399" i="2"/>
  <c r="R1369" i="2"/>
  <c r="Q1369" i="2"/>
  <c r="I1369" i="2"/>
  <c r="H1369" i="2"/>
  <c r="R1338" i="2"/>
  <c r="Q1338" i="2"/>
  <c r="I1338" i="2"/>
  <c r="H1338" i="2"/>
  <c r="R1308" i="2"/>
  <c r="Q1308" i="2"/>
  <c r="I1308" i="2"/>
  <c r="H1308" i="2"/>
  <c r="R1278" i="2"/>
  <c r="Q1278" i="2"/>
  <c r="I1278" i="2"/>
  <c r="H1278" i="2"/>
  <c r="R1247" i="2"/>
  <c r="Q1247" i="2"/>
  <c r="I1247" i="2"/>
  <c r="H1247" i="2"/>
  <c r="R1217" i="2"/>
  <c r="Q1217" i="2"/>
  <c r="I1217" i="2"/>
  <c r="H1217" i="2"/>
  <c r="R1187" i="2"/>
  <c r="Q1187" i="2"/>
  <c r="I1187" i="2"/>
  <c r="H1187" i="2"/>
  <c r="R1156" i="2"/>
  <c r="Q1156" i="2"/>
  <c r="I1156" i="2"/>
  <c r="H1156" i="2"/>
  <c r="R1126" i="2"/>
  <c r="Q1126" i="2"/>
  <c r="I1126" i="2"/>
  <c r="H1126" i="2"/>
  <c r="R1096" i="2"/>
  <c r="Q1096" i="2"/>
  <c r="I1096" i="2"/>
  <c r="H1096" i="2"/>
  <c r="R1065" i="2"/>
  <c r="Q1065" i="2"/>
  <c r="I1065" i="2"/>
  <c r="H1065" i="2"/>
  <c r="R1035" i="2"/>
  <c r="Q1035" i="2"/>
  <c r="I1035" i="2"/>
  <c r="H1035" i="2"/>
  <c r="R1005" i="2"/>
  <c r="Q1005" i="2"/>
  <c r="I1005" i="2"/>
  <c r="H1005" i="2"/>
  <c r="R974" i="2"/>
  <c r="Q974" i="2"/>
  <c r="I974" i="2"/>
  <c r="H974" i="2"/>
  <c r="R944" i="2"/>
  <c r="Q944" i="2"/>
  <c r="I944" i="2"/>
  <c r="H944" i="2"/>
  <c r="R914" i="2"/>
  <c r="Q914" i="2"/>
  <c r="I914" i="2"/>
  <c r="H914" i="2"/>
  <c r="R883" i="2"/>
  <c r="Q883" i="2"/>
  <c r="I883" i="2"/>
  <c r="H883" i="2"/>
  <c r="R853" i="2"/>
  <c r="Q853" i="2"/>
  <c r="I853" i="2"/>
  <c r="H853" i="2"/>
  <c r="R823" i="2"/>
  <c r="Q823" i="2"/>
  <c r="I823" i="2"/>
  <c r="H823" i="2"/>
  <c r="R792" i="2"/>
  <c r="Q792" i="2"/>
  <c r="I792" i="2"/>
  <c r="H792" i="2"/>
  <c r="R762" i="2"/>
  <c r="Q762" i="2"/>
  <c r="I762" i="2"/>
  <c r="H762" i="2"/>
  <c r="R732" i="2"/>
  <c r="Q732" i="2"/>
  <c r="I732" i="2"/>
  <c r="H732" i="2"/>
  <c r="R701" i="2"/>
  <c r="Q701" i="2"/>
  <c r="I701" i="2"/>
  <c r="H701" i="2"/>
  <c r="R671" i="2"/>
  <c r="Q671" i="2"/>
  <c r="I671" i="2"/>
  <c r="H671" i="2"/>
  <c r="R641" i="2"/>
  <c r="Q641" i="2"/>
  <c r="I641" i="2"/>
  <c r="H641" i="2"/>
  <c r="R610" i="2"/>
  <c r="Q610" i="2"/>
  <c r="I610" i="2"/>
  <c r="H610" i="2"/>
  <c r="R580" i="2"/>
  <c r="R550" i="2"/>
  <c r="R519" i="2"/>
  <c r="R489" i="2"/>
  <c r="R459" i="2"/>
  <c r="R428" i="2"/>
  <c r="R398" i="2"/>
  <c r="R368" i="2"/>
  <c r="R337" i="2"/>
  <c r="R307" i="2"/>
  <c r="R277" i="2"/>
  <c r="R246" i="2"/>
  <c r="R216" i="2"/>
  <c r="R186" i="2"/>
  <c r="R155" i="2"/>
  <c r="R125" i="2"/>
  <c r="R95" i="2"/>
  <c r="R64" i="2"/>
  <c r="E64" i="2"/>
  <c r="D64" i="2"/>
  <c r="C64" i="2"/>
  <c r="R34" i="2"/>
  <c r="F34" i="2"/>
  <c r="E34" i="2"/>
  <c r="D34" i="2"/>
  <c r="C34" i="2"/>
  <c r="R4" i="2"/>
  <c r="Q4" i="2"/>
  <c r="G1072" i="2" l="1"/>
  <c r="G1073" i="2"/>
  <c r="H1073" i="2" s="1"/>
  <c r="I1073" i="2" s="1"/>
  <c r="H1072" i="2" l="1"/>
  <c r="I1072" i="2" s="1"/>
  <c r="G223" i="2"/>
  <c r="G224" i="2"/>
  <c r="G225" i="2"/>
  <c r="H225" i="2" s="1"/>
  <c r="I225" i="2" s="1"/>
  <c r="G226" i="2"/>
  <c r="G227" i="2"/>
  <c r="G228" i="2"/>
  <c r="H228" i="2" s="1"/>
  <c r="I228" i="2" s="1"/>
  <c r="G229" i="2"/>
  <c r="G230" i="2"/>
  <c r="G231" i="2"/>
  <c r="H231" i="2" s="1"/>
  <c r="I231" i="2" s="1"/>
  <c r="G232" i="2"/>
  <c r="G233" i="2"/>
  <c r="H233" i="2" s="1"/>
  <c r="I233" i="2" s="1"/>
  <c r="G234" i="2"/>
  <c r="H234" i="2" s="1"/>
  <c r="I234" i="2" s="1"/>
  <c r="G235" i="2"/>
  <c r="G236" i="2"/>
  <c r="G237" i="2"/>
  <c r="H237" i="2" s="1"/>
  <c r="I237" i="2" s="1"/>
  <c r="G238" i="2"/>
  <c r="G239" i="2"/>
  <c r="H239" i="2" s="1"/>
  <c r="I239" i="2" s="1"/>
  <c r="G240" i="2"/>
  <c r="H240" i="2" s="1"/>
  <c r="I240" i="2" s="1"/>
  <c r="G241" i="2"/>
  <c r="P1242" i="2"/>
  <c r="G1060" i="2"/>
  <c r="G150" i="2"/>
  <c r="P150" i="2"/>
  <c r="P332" i="2"/>
  <c r="P2620" i="2"/>
  <c r="Q2620" i="2" s="1"/>
  <c r="R2620" i="2" s="1"/>
  <c r="P2621" i="2"/>
  <c r="Q2621" i="2" s="1"/>
  <c r="R2621" i="2" s="1"/>
  <c r="P2622" i="2"/>
  <c r="P2623" i="2"/>
  <c r="Q2623" i="2" s="1"/>
  <c r="R2623" i="2" s="1"/>
  <c r="P2624" i="2"/>
  <c r="Q2624" i="2" s="1"/>
  <c r="R2624" i="2" s="1"/>
  <c r="P2625" i="2"/>
  <c r="Q2625" i="2" s="1"/>
  <c r="R2625" i="2" s="1"/>
  <c r="P2626" i="2"/>
  <c r="Q2626" i="2" s="1"/>
  <c r="R2626" i="2" s="1"/>
  <c r="P2627" i="2"/>
  <c r="Q2627" i="2" s="1"/>
  <c r="R2627" i="2" s="1"/>
  <c r="P2628" i="2"/>
  <c r="Q2628" i="2" s="1"/>
  <c r="R2628" i="2" s="1"/>
  <c r="P2629" i="2"/>
  <c r="Q2629" i="2" s="1"/>
  <c r="R2629" i="2" s="1"/>
  <c r="P2630" i="2"/>
  <c r="Q2630" i="2" s="1"/>
  <c r="R2630" i="2" s="1"/>
  <c r="P2631" i="2"/>
  <c r="Q2631" i="2" s="1"/>
  <c r="R2631" i="2" s="1"/>
  <c r="P2632" i="2"/>
  <c r="P2633" i="2"/>
  <c r="Q2633" i="2" s="1"/>
  <c r="R2633" i="2" s="1"/>
  <c r="P2634" i="2"/>
  <c r="Q2634" i="2" s="1"/>
  <c r="R2634" i="2" s="1"/>
  <c r="P2635" i="2"/>
  <c r="Q2635" i="2" s="1"/>
  <c r="R2635" i="2" s="1"/>
  <c r="P2636" i="2"/>
  <c r="Q2636" i="2" s="1"/>
  <c r="R2636" i="2" s="1"/>
  <c r="P2637" i="2"/>
  <c r="P2619" i="2"/>
  <c r="G2620" i="2"/>
  <c r="H2620" i="2" s="1"/>
  <c r="I2620" i="2" s="1"/>
  <c r="G2621" i="2"/>
  <c r="H2621" i="2" s="1"/>
  <c r="I2621" i="2" s="1"/>
  <c r="G2622" i="2"/>
  <c r="G2623" i="2"/>
  <c r="H2623" i="2" s="1"/>
  <c r="I2623" i="2" s="1"/>
  <c r="G2624" i="2"/>
  <c r="H2624" i="2" s="1"/>
  <c r="I2624" i="2" s="1"/>
  <c r="G2625" i="2"/>
  <c r="H2625" i="2" s="1"/>
  <c r="I2625" i="2" s="1"/>
  <c r="G2626" i="2"/>
  <c r="H2626" i="2" s="1"/>
  <c r="I2626" i="2" s="1"/>
  <c r="G2627" i="2"/>
  <c r="H2627" i="2" s="1"/>
  <c r="I2627" i="2" s="1"/>
  <c r="G2628" i="2"/>
  <c r="H2628" i="2" s="1"/>
  <c r="I2628" i="2" s="1"/>
  <c r="G2629" i="2"/>
  <c r="H2629" i="2" s="1"/>
  <c r="I2629" i="2" s="1"/>
  <c r="G2630" i="2"/>
  <c r="H2630" i="2" s="1"/>
  <c r="I2630" i="2" s="1"/>
  <c r="G2631" i="2"/>
  <c r="H2631" i="2" s="1"/>
  <c r="I2631" i="2" s="1"/>
  <c r="G2632" i="2"/>
  <c r="G2633" i="2"/>
  <c r="H2633" i="2" s="1"/>
  <c r="I2633" i="2" s="1"/>
  <c r="G2634" i="2"/>
  <c r="H2634" i="2" s="1"/>
  <c r="I2634" i="2" s="1"/>
  <c r="G2635" i="2"/>
  <c r="H2635" i="2" s="1"/>
  <c r="I2635" i="2" s="1"/>
  <c r="G2636" i="2"/>
  <c r="H2636" i="2" s="1"/>
  <c r="I2636" i="2" s="1"/>
  <c r="G2637" i="2"/>
  <c r="G2619" i="2"/>
  <c r="P2590" i="2"/>
  <c r="Q2590" i="2" s="1"/>
  <c r="R2590" i="2" s="1"/>
  <c r="P2591" i="2"/>
  <c r="P2592" i="2"/>
  <c r="P2593" i="2"/>
  <c r="Q2593" i="2" s="1"/>
  <c r="R2593" i="2" s="1"/>
  <c r="P2594" i="2"/>
  <c r="Q2594" i="2" s="1"/>
  <c r="R2594" i="2" s="1"/>
  <c r="P2595" i="2"/>
  <c r="Q2595" i="2" s="1"/>
  <c r="R2595" i="2" s="1"/>
  <c r="P2596" i="2"/>
  <c r="Q2596" i="2" s="1"/>
  <c r="R2596" i="2" s="1"/>
  <c r="P2597" i="2"/>
  <c r="P2598" i="2"/>
  <c r="Q2598" i="2" s="1"/>
  <c r="R2598" i="2" s="1"/>
  <c r="P2599" i="2"/>
  <c r="Q2599" i="2" s="1"/>
  <c r="R2599" i="2" s="1"/>
  <c r="P2600" i="2"/>
  <c r="P2601" i="2"/>
  <c r="Q2601" i="2" s="1"/>
  <c r="R2601" i="2" s="1"/>
  <c r="P2602" i="2"/>
  <c r="P2603" i="2"/>
  <c r="Q2603" i="2" s="1"/>
  <c r="R2603" i="2" s="1"/>
  <c r="P2604" i="2"/>
  <c r="Q2604" i="2" s="1"/>
  <c r="R2604" i="2" s="1"/>
  <c r="P2605" i="2"/>
  <c r="Q2605" i="2" s="1"/>
  <c r="R2605" i="2" s="1"/>
  <c r="P2606" i="2"/>
  <c r="Q2606" i="2" s="1"/>
  <c r="R2606" i="2" s="1"/>
  <c r="P2607" i="2"/>
  <c r="P2589" i="2"/>
  <c r="G2590" i="2"/>
  <c r="H2590" i="2" s="1"/>
  <c r="I2590" i="2" s="1"/>
  <c r="G2591" i="2"/>
  <c r="H2591" i="2" s="1"/>
  <c r="I2591" i="2" s="1"/>
  <c r="G2592" i="2"/>
  <c r="G2593" i="2"/>
  <c r="H2593" i="2" s="1"/>
  <c r="I2593" i="2" s="1"/>
  <c r="G2594" i="2"/>
  <c r="G2595" i="2"/>
  <c r="H2595" i="2" s="1"/>
  <c r="I2595" i="2" s="1"/>
  <c r="G2596" i="2"/>
  <c r="H2596" i="2" s="1"/>
  <c r="I2596" i="2" s="1"/>
  <c r="G2597" i="2"/>
  <c r="H2597" i="2" s="1"/>
  <c r="I2597" i="2" s="1"/>
  <c r="G2598" i="2"/>
  <c r="H2598" i="2" s="1"/>
  <c r="I2598" i="2" s="1"/>
  <c r="G2599" i="2"/>
  <c r="G2600" i="2"/>
  <c r="H2600" i="2" s="1"/>
  <c r="I2600" i="2" s="1"/>
  <c r="G2601" i="2"/>
  <c r="H2601" i="2" s="1"/>
  <c r="I2601" i="2" s="1"/>
  <c r="G2602" i="2"/>
  <c r="G2603" i="2"/>
  <c r="H2603" i="2" s="1"/>
  <c r="I2603" i="2" s="1"/>
  <c r="G2604" i="2"/>
  <c r="H2604" i="2" s="1"/>
  <c r="I2604" i="2" s="1"/>
  <c r="G2605" i="2"/>
  <c r="G2606" i="2"/>
  <c r="H2606" i="2" s="1"/>
  <c r="I2606" i="2" s="1"/>
  <c r="G2607" i="2"/>
  <c r="G2589" i="2"/>
  <c r="P2529" i="2"/>
  <c r="Q2529" i="2" s="1"/>
  <c r="R2529" i="2" s="1"/>
  <c r="P2530" i="2"/>
  <c r="Q2530" i="2" s="1"/>
  <c r="R2530" i="2" s="1"/>
  <c r="P2531" i="2"/>
  <c r="P2532" i="2"/>
  <c r="Q2532" i="2" s="1"/>
  <c r="R2532" i="2" s="1"/>
  <c r="P2533" i="2"/>
  <c r="Q2533" i="2" s="1"/>
  <c r="R2533" i="2" s="1"/>
  <c r="P2534" i="2"/>
  <c r="Q2534" i="2" s="1"/>
  <c r="R2534" i="2" s="1"/>
  <c r="P2535" i="2"/>
  <c r="Q2535" i="2" s="1"/>
  <c r="R2535" i="2" s="1"/>
  <c r="P2536" i="2"/>
  <c r="Q2536" i="2" s="1"/>
  <c r="R2536" i="2" s="1"/>
  <c r="P2537" i="2"/>
  <c r="Q2537" i="2" s="1"/>
  <c r="R2537" i="2" s="1"/>
  <c r="P2538" i="2"/>
  <c r="Q2538" i="2" s="1"/>
  <c r="R2538" i="2" s="1"/>
  <c r="P2539" i="2"/>
  <c r="Q2539" i="2" s="1"/>
  <c r="R2539" i="2" s="1"/>
  <c r="P2540" i="2"/>
  <c r="Q2540" i="2" s="1"/>
  <c r="R2540" i="2" s="1"/>
  <c r="P2541" i="2"/>
  <c r="P2542" i="2"/>
  <c r="Q2542" i="2" s="1"/>
  <c r="R2542" i="2" s="1"/>
  <c r="P2543" i="2"/>
  <c r="Q2543" i="2" s="1"/>
  <c r="R2543" i="2" s="1"/>
  <c r="P2544" i="2"/>
  <c r="Q2544" i="2" s="1"/>
  <c r="R2544" i="2" s="1"/>
  <c r="P2545" i="2"/>
  <c r="Q2545" i="2" s="1"/>
  <c r="R2545" i="2" s="1"/>
  <c r="P2546" i="2"/>
  <c r="P2528" i="2"/>
  <c r="G2529" i="2"/>
  <c r="H2529" i="2" s="1"/>
  <c r="I2529" i="2" s="1"/>
  <c r="G2530" i="2"/>
  <c r="H2530" i="2" s="1"/>
  <c r="I2530" i="2" s="1"/>
  <c r="G2531" i="2"/>
  <c r="G2532" i="2"/>
  <c r="H2532" i="2" s="1"/>
  <c r="I2532" i="2" s="1"/>
  <c r="G2533" i="2"/>
  <c r="H2533" i="2" s="1"/>
  <c r="I2533" i="2" s="1"/>
  <c r="G2534" i="2"/>
  <c r="H2534" i="2" s="1"/>
  <c r="I2534" i="2" s="1"/>
  <c r="G2535" i="2"/>
  <c r="H2535" i="2" s="1"/>
  <c r="I2535" i="2" s="1"/>
  <c r="G2536" i="2"/>
  <c r="H2536" i="2" s="1"/>
  <c r="I2536" i="2" s="1"/>
  <c r="G2537" i="2"/>
  <c r="H2537" i="2" s="1"/>
  <c r="I2537" i="2" s="1"/>
  <c r="G2538" i="2"/>
  <c r="H2538" i="2" s="1"/>
  <c r="I2538" i="2" s="1"/>
  <c r="G2539" i="2"/>
  <c r="H2539" i="2" s="1"/>
  <c r="I2539" i="2" s="1"/>
  <c r="G2540" i="2"/>
  <c r="H2540" i="2" s="1"/>
  <c r="I2540" i="2" s="1"/>
  <c r="G2541" i="2"/>
  <c r="G2542" i="2"/>
  <c r="H2542" i="2" s="1"/>
  <c r="I2542" i="2" s="1"/>
  <c r="G2543" i="2"/>
  <c r="H2543" i="2" s="1"/>
  <c r="I2543" i="2" s="1"/>
  <c r="G2544" i="2"/>
  <c r="H2544" i="2" s="1"/>
  <c r="I2544" i="2" s="1"/>
  <c r="G2545" i="2"/>
  <c r="H2545" i="2" s="1"/>
  <c r="I2545" i="2" s="1"/>
  <c r="G2546" i="2"/>
  <c r="G2528" i="2"/>
  <c r="P2499" i="2"/>
  <c r="Q2499" i="2" s="1"/>
  <c r="R2499" i="2" s="1"/>
  <c r="P2500" i="2"/>
  <c r="Q2500" i="2" s="1"/>
  <c r="R2500" i="2" s="1"/>
  <c r="P2501" i="2"/>
  <c r="P2502" i="2"/>
  <c r="Q2502" i="2" s="1"/>
  <c r="R2502" i="2" s="1"/>
  <c r="P2503" i="2"/>
  <c r="Q2503" i="2" s="1"/>
  <c r="R2503" i="2" s="1"/>
  <c r="P2504" i="2"/>
  <c r="Q2504" i="2" s="1"/>
  <c r="R2504" i="2" s="1"/>
  <c r="P2505" i="2"/>
  <c r="P2506" i="2"/>
  <c r="Q2506" i="2" s="1"/>
  <c r="R2506" i="2" s="1"/>
  <c r="P2507" i="2"/>
  <c r="Q2507" i="2" s="1"/>
  <c r="R2507" i="2" s="1"/>
  <c r="P2508" i="2"/>
  <c r="P2509" i="2"/>
  <c r="Q2509" i="2" s="1"/>
  <c r="R2509" i="2" s="1"/>
  <c r="P2510" i="2"/>
  <c r="Q2510" i="2" s="1"/>
  <c r="R2510" i="2" s="1"/>
  <c r="P2511" i="2"/>
  <c r="P2512" i="2"/>
  <c r="Q2512" i="2" s="1"/>
  <c r="R2512" i="2" s="1"/>
  <c r="P2513" i="2"/>
  <c r="Q2513" i="2" s="1"/>
  <c r="R2513" i="2" s="1"/>
  <c r="P2514" i="2"/>
  <c r="P2515" i="2"/>
  <c r="Q2515" i="2" s="1"/>
  <c r="R2515" i="2" s="1"/>
  <c r="P2516" i="2"/>
  <c r="P2498" i="2"/>
  <c r="G2499" i="2"/>
  <c r="H2499" i="2" s="1"/>
  <c r="I2499" i="2" s="1"/>
  <c r="G2500" i="2"/>
  <c r="G2501" i="2"/>
  <c r="G2502" i="2"/>
  <c r="H2502" i="2" s="1"/>
  <c r="I2502" i="2" s="1"/>
  <c r="G2503" i="2"/>
  <c r="H2503" i="2" s="1"/>
  <c r="I2503" i="2" s="1"/>
  <c r="G2504" i="2"/>
  <c r="H2504" i="2" s="1"/>
  <c r="I2504" i="2" s="1"/>
  <c r="G2505" i="2"/>
  <c r="G2506" i="2"/>
  <c r="H2506" i="2" s="1"/>
  <c r="I2506" i="2" s="1"/>
  <c r="G2507" i="2"/>
  <c r="H2507" i="2" s="1"/>
  <c r="I2507" i="2" s="1"/>
  <c r="G2508" i="2"/>
  <c r="G2509" i="2"/>
  <c r="H2509" i="2" s="1"/>
  <c r="I2509" i="2" s="1"/>
  <c r="G2510" i="2"/>
  <c r="H2510" i="2" s="1"/>
  <c r="I2510" i="2" s="1"/>
  <c r="G2511" i="2"/>
  <c r="G2512" i="2"/>
  <c r="H2512" i="2" s="1"/>
  <c r="I2512" i="2" s="1"/>
  <c r="G2513" i="2"/>
  <c r="G2514" i="2"/>
  <c r="H2514" i="2" s="1"/>
  <c r="I2514" i="2" s="1"/>
  <c r="G2515" i="2"/>
  <c r="H2515" i="2" s="1"/>
  <c r="I2515" i="2" s="1"/>
  <c r="G2516" i="2"/>
  <c r="G2498" i="2"/>
  <c r="P2438" i="2"/>
  <c r="Q2438" i="2" s="1"/>
  <c r="R2438" i="2" s="1"/>
  <c r="P2439" i="2"/>
  <c r="Q2439" i="2" s="1"/>
  <c r="R2439" i="2" s="1"/>
  <c r="P2440" i="2"/>
  <c r="P2441" i="2"/>
  <c r="Q2441" i="2" s="1"/>
  <c r="R2441" i="2" s="1"/>
  <c r="P2442" i="2"/>
  <c r="Q2442" i="2" s="1"/>
  <c r="R2442" i="2" s="1"/>
  <c r="P2443" i="2"/>
  <c r="Q2443" i="2" s="1"/>
  <c r="R2443" i="2" s="1"/>
  <c r="P2444" i="2"/>
  <c r="Q2444" i="2" s="1"/>
  <c r="R2444" i="2" s="1"/>
  <c r="P2445" i="2"/>
  <c r="Q2445" i="2" s="1"/>
  <c r="R2445" i="2" s="1"/>
  <c r="P2446" i="2"/>
  <c r="Q2446" i="2" s="1"/>
  <c r="R2446" i="2" s="1"/>
  <c r="P2447" i="2"/>
  <c r="Q2447" i="2" s="1"/>
  <c r="R2447" i="2" s="1"/>
  <c r="P2448" i="2"/>
  <c r="Q2448" i="2" s="1"/>
  <c r="R2448" i="2" s="1"/>
  <c r="P2449" i="2"/>
  <c r="Q2449" i="2" s="1"/>
  <c r="R2449" i="2" s="1"/>
  <c r="P2450" i="2"/>
  <c r="P2451" i="2"/>
  <c r="Q2451" i="2" s="1"/>
  <c r="R2451" i="2" s="1"/>
  <c r="P2452" i="2"/>
  <c r="Q2452" i="2" s="1"/>
  <c r="R2452" i="2" s="1"/>
  <c r="P2453" i="2"/>
  <c r="Q2453" i="2" s="1"/>
  <c r="R2453" i="2" s="1"/>
  <c r="P2454" i="2"/>
  <c r="Q2454" i="2" s="1"/>
  <c r="R2454" i="2" s="1"/>
  <c r="P2455" i="2"/>
  <c r="P2437" i="2"/>
  <c r="G2438" i="2"/>
  <c r="H2438" i="2" s="1"/>
  <c r="I2438" i="2" s="1"/>
  <c r="G2439" i="2"/>
  <c r="H2439" i="2" s="1"/>
  <c r="I2439" i="2" s="1"/>
  <c r="G2440" i="2"/>
  <c r="G2441" i="2"/>
  <c r="H2441" i="2" s="1"/>
  <c r="I2441" i="2" s="1"/>
  <c r="G2442" i="2"/>
  <c r="H2442" i="2" s="1"/>
  <c r="I2442" i="2" s="1"/>
  <c r="G2443" i="2"/>
  <c r="H2443" i="2" s="1"/>
  <c r="I2443" i="2" s="1"/>
  <c r="G2444" i="2"/>
  <c r="H2444" i="2" s="1"/>
  <c r="I2444" i="2" s="1"/>
  <c r="G2445" i="2"/>
  <c r="H2445" i="2" s="1"/>
  <c r="I2445" i="2" s="1"/>
  <c r="G2446" i="2"/>
  <c r="H2446" i="2" s="1"/>
  <c r="I2446" i="2" s="1"/>
  <c r="G2447" i="2"/>
  <c r="H2447" i="2" s="1"/>
  <c r="I2447" i="2" s="1"/>
  <c r="G2448" i="2"/>
  <c r="H2448" i="2" s="1"/>
  <c r="I2448" i="2" s="1"/>
  <c r="G2449" i="2"/>
  <c r="H2449" i="2" s="1"/>
  <c r="I2449" i="2" s="1"/>
  <c r="G2450" i="2"/>
  <c r="G2451" i="2"/>
  <c r="H2451" i="2" s="1"/>
  <c r="I2451" i="2" s="1"/>
  <c r="G2452" i="2"/>
  <c r="H2452" i="2" s="1"/>
  <c r="I2452" i="2" s="1"/>
  <c r="G2453" i="2"/>
  <c r="H2453" i="2" s="1"/>
  <c r="I2453" i="2" s="1"/>
  <c r="G2454" i="2"/>
  <c r="H2454" i="2" s="1"/>
  <c r="I2454" i="2" s="1"/>
  <c r="G2455" i="2"/>
  <c r="G2437" i="2"/>
  <c r="P2408" i="2"/>
  <c r="P2409" i="2"/>
  <c r="P2410" i="2"/>
  <c r="P2411" i="2"/>
  <c r="Q2411" i="2" s="1"/>
  <c r="R2411" i="2" s="1"/>
  <c r="P2412" i="2"/>
  <c r="Q2412" i="2" s="1"/>
  <c r="R2412" i="2" s="1"/>
  <c r="P2413" i="2"/>
  <c r="P2414" i="2"/>
  <c r="Q2414" i="2" s="1"/>
  <c r="R2414" i="2" s="1"/>
  <c r="P2415" i="2"/>
  <c r="P2416" i="2"/>
  <c r="Q2416" i="2" s="1"/>
  <c r="R2416" i="2" s="1"/>
  <c r="P2417" i="2"/>
  <c r="Q2417" i="2" s="1"/>
  <c r="R2417" i="2" s="1"/>
  <c r="P2418" i="2"/>
  <c r="P2419" i="2"/>
  <c r="P2420" i="2"/>
  <c r="P2421" i="2"/>
  <c r="Q2421" i="2" s="1"/>
  <c r="R2421" i="2" s="1"/>
  <c r="P2422" i="2"/>
  <c r="P2423" i="2"/>
  <c r="Q2423" i="2" s="1"/>
  <c r="R2423" i="2" s="1"/>
  <c r="P2424" i="2"/>
  <c r="P2425" i="2"/>
  <c r="P2407" i="2"/>
  <c r="G2408" i="2"/>
  <c r="H2408" i="2" s="1"/>
  <c r="I2408" i="2" s="1"/>
  <c r="G2409" i="2"/>
  <c r="H2409" i="2" s="1"/>
  <c r="I2409" i="2" s="1"/>
  <c r="G2410" i="2"/>
  <c r="G2411" i="2"/>
  <c r="H2411" i="2" s="1"/>
  <c r="I2411" i="2" s="1"/>
  <c r="G2412" i="2"/>
  <c r="H2412" i="2" s="1"/>
  <c r="I2412" i="2" s="1"/>
  <c r="G2413" i="2"/>
  <c r="H2413" i="2" s="1"/>
  <c r="I2413" i="2" s="1"/>
  <c r="G2414" i="2"/>
  <c r="G2415" i="2"/>
  <c r="H2415" i="2" s="1"/>
  <c r="I2415" i="2" s="1"/>
  <c r="G2416" i="2"/>
  <c r="H2416" i="2" s="1"/>
  <c r="I2416" i="2" s="1"/>
  <c r="G2417" i="2"/>
  <c r="G2418" i="2"/>
  <c r="H2418" i="2" s="1"/>
  <c r="I2418" i="2" s="1"/>
  <c r="G2419" i="2"/>
  <c r="H2419" i="2" s="1"/>
  <c r="I2419" i="2" s="1"/>
  <c r="G2420" i="2"/>
  <c r="G2421" i="2"/>
  <c r="H2421" i="2" s="1"/>
  <c r="I2421" i="2" s="1"/>
  <c r="G2422" i="2"/>
  <c r="H2422" i="2" s="1"/>
  <c r="I2422" i="2" s="1"/>
  <c r="G2423" i="2"/>
  <c r="G2424" i="2"/>
  <c r="H2424" i="2" s="1"/>
  <c r="I2424" i="2" s="1"/>
  <c r="G2425" i="2"/>
  <c r="G2407" i="2"/>
  <c r="P2347" i="2"/>
  <c r="Q2347" i="2" s="1"/>
  <c r="R2347" i="2" s="1"/>
  <c r="P2348" i="2"/>
  <c r="Q2348" i="2" s="1"/>
  <c r="R2348" i="2" s="1"/>
  <c r="P2349" i="2"/>
  <c r="P2350" i="2"/>
  <c r="Q2350" i="2" s="1"/>
  <c r="R2350" i="2" s="1"/>
  <c r="P2351" i="2"/>
  <c r="Q2351" i="2" s="1"/>
  <c r="R2351" i="2" s="1"/>
  <c r="P2352" i="2"/>
  <c r="Q2352" i="2" s="1"/>
  <c r="R2352" i="2" s="1"/>
  <c r="P2353" i="2"/>
  <c r="Q2353" i="2" s="1"/>
  <c r="R2353" i="2" s="1"/>
  <c r="P2354" i="2"/>
  <c r="Q2354" i="2" s="1"/>
  <c r="R2354" i="2" s="1"/>
  <c r="P2355" i="2"/>
  <c r="Q2355" i="2" s="1"/>
  <c r="R2355" i="2" s="1"/>
  <c r="P2356" i="2"/>
  <c r="Q2356" i="2" s="1"/>
  <c r="R2356" i="2" s="1"/>
  <c r="P2357" i="2"/>
  <c r="Q2357" i="2" s="1"/>
  <c r="R2357" i="2" s="1"/>
  <c r="P2358" i="2"/>
  <c r="Q2358" i="2" s="1"/>
  <c r="R2358" i="2" s="1"/>
  <c r="P2359" i="2"/>
  <c r="P2360" i="2"/>
  <c r="Q2360" i="2" s="1"/>
  <c r="R2360" i="2" s="1"/>
  <c r="P2361" i="2"/>
  <c r="Q2361" i="2" s="1"/>
  <c r="R2361" i="2" s="1"/>
  <c r="P2362" i="2"/>
  <c r="Q2362" i="2" s="1"/>
  <c r="R2362" i="2" s="1"/>
  <c r="P2363" i="2"/>
  <c r="Q2363" i="2" s="1"/>
  <c r="R2363" i="2" s="1"/>
  <c r="P2364" i="2"/>
  <c r="P2346" i="2"/>
  <c r="G2347" i="2"/>
  <c r="H2347" i="2" s="1"/>
  <c r="I2347" i="2" s="1"/>
  <c r="G2348" i="2"/>
  <c r="H2348" i="2" s="1"/>
  <c r="I2348" i="2" s="1"/>
  <c r="G2349" i="2"/>
  <c r="G2350" i="2"/>
  <c r="H2350" i="2" s="1"/>
  <c r="I2350" i="2" s="1"/>
  <c r="G2351" i="2"/>
  <c r="H2351" i="2" s="1"/>
  <c r="I2351" i="2" s="1"/>
  <c r="G2352" i="2"/>
  <c r="H2352" i="2" s="1"/>
  <c r="I2352" i="2" s="1"/>
  <c r="G2353" i="2"/>
  <c r="H2353" i="2" s="1"/>
  <c r="I2353" i="2" s="1"/>
  <c r="G2354" i="2"/>
  <c r="H2354" i="2" s="1"/>
  <c r="I2354" i="2" s="1"/>
  <c r="G2355" i="2"/>
  <c r="H2355" i="2" s="1"/>
  <c r="I2355" i="2" s="1"/>
  <c r="G2356" i="2"/>
  <c r="H2356" i="2" s="1"/>
  <c r="I2356" i="2" s="1"/>
  <c r="G2357" i="2"/>
  <c r="H2357" i="2" s="1"/>
  <c r="I2357" i="2" s="1"/>
  <c r="G2358" i="2"/>
  <c r="H2358" i="2" s="1"/>
  <c r="I2358" i="2" s="1"/>
  <c r="G2359" i="2"/>
  <c r="G2360" i="2"/>
  <c r="H2360" i="2" s="1"/>
  <c r="I2360" i="2" s="1"/>
  <c r="G2361" i="2"/>
  <c r="H2361" i="2" s="1"/>
  <c r="I2361" i="2" s="1"/>
  <c r="G2362" i="2"/>
  <c r="H2362" i="2" s="1"/>
  <c r="I2362" i="2" s="1"/>
  <c r="G2363" i="2"/>
  <c r="H2363" i="2" s="1"/>
  <c r="I2363" i="2" s="1"/>
  <c r="G2364" i="2"/>
  <c r="G2346" i="2"/>
  <c r="P2317" i="2"/>
  <c r="Q2317" i="2" s="1"/>
  <c r="R2317" i="2" s="1"/>
  <c r="P2318" i="2"/>
  <c r="P2319" i="2"/>
  <c r="P2320" i="2"/>
  <c r="Q2320" i="2" s="1"/>
  <c r="R2320" i="2" s="1"/>
  <c r="P2321" i="2"/>
  <c r="Q2321" i="2" s="1"/>
  <c r="R2321" i="2" s="1"/>
  <c r="P2322" i="2"/>
  <c r="Q2322" i="2" s="1"/>
  <c r="R2322" i="2" s="1"/>
  <c r="P2323" i="2"/>
  <c r="Q2323" i="2" s="1"/>
  <c r="R2323" i="2" s="1"/>
  <c r="P2324" i="2"/>
  <c r="Q2324" i="2" s="1"/>
  <c r="R2324" i="2" s="1"/>
  <c r="P2325" i="2"/>
  <c r="P2326" i="2"/>
  <c r="Q2326" i="2" s="1"/>
  <c r="R2326" i="2" s="1"/>
  <c r="P2327" i="2"/>
  <c r="Q2327" i="2" s="1"/>
  <c r="R2327" i="2" s="1"/>
  <c r="P2328" i="2"/>
  <c r="P2329" i="2"/>
  <c r="P2314" i="2" s="1"/>
  <c r="P2330" i="2"/>
  <c r="Q2330" i="2" s="1"/>
  <c r="R2330" i="2" s="1"/>
  <c r="P2331" i="2"/>
  <c r="P2332" i="2"/>
  <c r="Q2332" i="2" s="1"/>
  <c r="R2332" i="2" s="1"/>
  <c r="P2333" i="2"/>
  <c r="Q2333" i="2" s="1"/>
  <c r="R2333" i="2" s="1"/>
  <c r="P2334" i="2"/>
  <c r="P2316" i="2"/>
  <c r="G2317" i="2"/>
  <c r="H2317" i="2" s="1"/>
  <c r="I2317" i="2" s="1"/>
  <c r="G2318" i="2"/>
  <c r="H2318" i="2" s="1"/>
  <c r="I2318" i="2" s="1"/>
  <c r="G2319" i="2"/>
  <c r="G2320" i="2"/>
  <c r="G2321" i="2"/>
  <c r="H2321" i="2" s="1"/>
  <c r="I2321" i="2" s="1"/>
  <c r="G2322" i="2"/>
  <c r="H2322" i="2" s="1"/>
  <c r="I2322" i="2" s="1"/>
  <c r="G2323" i="2"/>
  <c r="G2324" i="2"/>
  <c r="H2324" i="2" s="1"/>
  <c r="I2324" i="2" s="1"/>
  <c r="G2325" i="2"/>
  <c r="H2325" i="2" s="1"/>
  <c r="I2325" i="2" s="1"/>
  <c r="G2326" i="2"/>
  <c r="H2326" i="2" s="1"/>
  <c r="I2326" i="2" s="1"/>
  <c r="G2327" i="2"/>
  <c r="H2327" i="2" s="1"/>
  <c r="I2327" i="2" s="1"/>
  <c r="G2328" i="2"/>
  <c r="G2329" i="2"/>
  <c r="G2330" i="2"/>
  <c r="H2330" i="2" s="1"/>
  <c r="I2330" i="2" s="1"/>
  <c r="G2331" i="2"/>
  <c r="G2332" i="2"/>
  <c r="H2332" i="2" s="1"/>
  <c r="I2332" i="2" s="1"/>
  <c r="G2333" i="2"/>
  <c r="H2333" i="2" s="1"/>
  <c r="I2333" i="2" s="1"/>
  <c r="G2334" i="2"/>
  <c r="G2316" i="2"/>
  <c r="P2256" i="2"/>
  <c r="Q2256" i="2" s="1"/>
  <c r="R2256" i="2" s="1"/>
  <c r="P2257" i="2"/>
  <c r="Q2257" i="2" s="1"/>
  <c r="R2257" i="2" s="1"/>
  <c r="P2258" i="2"/>
  <c r="P2259" i="2"/>
  <c r="Q2259" i="2" s="1"/>
  <c r="R2259" i="2" s="1"/>
  <c r="P2260" i="2"/>
  <c r="Q2260" i="2" s="1"/>
  <c r="R2260" i="2" s="1"/>
  <c r="P2261" i="2"/>
  <c r="Q2261" i="2" s="1"/>
  <c r="R2261" i="2" s="1"/>
  <c r="P2262" i="2"/>
  <c r="Q2262" i="2" s="1"/>
  <c r="R2262" i="2" s="1"/>
  <c r="P2263" i="2"/>
  <c r="Q2263" i="2" s="1"/>
  <c r="R2263" i="2" s="1"/>
  <c r="P2264" i="2"/>
  <c r="Q2264" i="2" s="1"/>
  <c r="R2264" i="2" s="1"/>
  <c r="P2265" i="2"/>
  <c r="Q2265" i="2" s="1"/>
  <c r="R2265" i="2" s="1"/>
  <c r="P2266" i="2"/>
  <c r="Q2266" i="2" s="1"/>
  <c r="R2266" i="2" s="1"/>
  <c r="P2267" i="2"/>
  <c r="Q2267" i="2" s="1"/>
  <c r="R2267" i="2" s="1"/>
  <c r="P2268" i="2"/>
  <c r="P2269" i="2"/>
  <c r="Q2269" i="2" s="1"/>
  <c r="R2269" i="2" s="1"/>
  <c r="P2270" i="2"/>
  <c r="Q2270" i="2" s="1"/>
  <c r="R2270" i="2" s="1"/>
  <c r="P2271" i="2"/>
  <c r="Q2271" i="2" s="1"/>
  <c r="R2271" i="2" s="1"/>
  <c r="P2272" i="2"/>
  <c r="Q2272" i="2" s="1"/>
  <c r="R2272" i="2" s="1"/>
  <c r="P2273" i="2"/>
  <c r="P2255" i="2"/>
  <c r="G2256" i="2"/>
  <c r="H2256" i="2" s="1"/>
  <c r="I2256" i="2" s="1"/>
  <c r="G2257" i="2"/>
  <c r="H2257" i="2" s="1"/>
  <c r="I2257" i="2" s="1"/>
  <c r="G2258" i="2"/>
  <c r="G2259" i="2"/>
  <c r="H2259" i="2" s="1"/>
  <c r="I2259" i="2" s="1"/>
  <c r="G2260" i="2"/>
  <c r="H2260" i="2" s="1"/>
  <c r="I2260" i="2" s="1"/>
  <c r="G2261" i="2"/>
  <c r="H2261" i="2" s="1"/>
  <c r="I2261" i="2" s="1"/>
  <c r="G2262" i="2"/>
  <c r="H2262" i="2" s="1"/>
  <c r="I2262" i="2" s="1"/>
  <c r="G2263" i="2"/>
  <c r="H2263" i="2" s="1"/>
  <c r="I2263" i="2" s="1"/>
  <c r="G2264" i="2"/>
  <c r="H2264" i="2" s="1"/>
  <c r="I2264" i="2" s="1"/>
  <c r="G2265" i="2"/>
  <c r="H2265" i="2" s="1"/>
  <c r="I2265" i="2" s="1"/>
  <c r="G2266" i="2"/>
  <c r="H2266" i="2" s="1"/>
  <c r="I2266" i="2" s="1"/>
  <c r="G2267" i="2"/>
  <c r="H2267" i="2" s="1"/>
  <c r="I2267" i="2" s="1"/>
  <c r="G2268" i="2"/>
  <c r="G2269" i="2"/>
  <c r="H2269" i="2" s="1"/>
  <c r="I2269" i="2" s="1"/>
  <c r="G2270" i="2"/>
  <c r="H2270" i="2" s="1"/>
  <c r="I2270" i="2" s="1"/>
  <c r="G2271" i="2"/>
  <c r="H2271" i="2" s="1"/>
  <c r="I2271" i="2" s="1"/>
  <c r="G2272" i="2"/>
  <c r="H2272" i="2" s="1"/>
  <c r="I2272" i="2" s="1"/>
  <c r="G2273" i="2"/>
  <c r="G2255" i="2"/>
  <c r="P2226" i="2"/>
  <c r="Q2226" i="2" s="1"/>
  <c r="R2226" i="2" s="1"/>
  <c r="P2227" i="2"/>
  <c r="Q2227" i="2" s="1"/>
  <c r="R2227" i="2" s="1"/>
  <c r="P2228" i="2"/>
  <c r="P2229" i="2"/>
  <c r="P2230" i="2"/>
  <c r="Q2230" i="2" s="1"/>
  <c r="R2230" i="2" s="1"/>
  <c r="P2231" i="2"/>
  <c r="Q2231" i="2" s="1"/>
  <c r="R2231" i="2" s="1"/>
  <c r="P2232" i="2"/>
  <c r="Q2232" i="2" s="1"/>
  <c r="R2232" i="2" s="1"/>
  <c r="P2233" i="2"/>
  <c r="Q2233" i="2" s="1"/>
  <c r="R2233" i="2" s="1"/>
  <c r="P2234" i="2"/>
  <c r="Q2234" i="2" s="1"/>
  <c r="R2234" i="2" s="1"/>
  <c r="P2235" i="2"/>
  <c r="P2236" i="2"/>
  <c r="Q2236" i="2" s="1"/>
  <c r="R2236" i="2" s="1"/>
  <c r="P2237" i="2"/>
  <c r="Q2237" i="2" s="1"/>
  <c r="R2237" i="2" s="1"/>
  <c r="P2238" i="2"/>
  <c r="P2239" i="2"/>
  <c r="Q2239" i="2" s="1"/>
  <c r="R2239" i="2" s="1"/>
  <c r="P2240" i="2"/>
  <c r="P2241" i="2"/>
  <c r="Q2241" i="2" s="1"/>
  <c r="R2241" i="2" s="1"/>
  <c r="P2242" i="2"/>
  <c r="Q2242" i="2" s="1"/>
  <c r="R2242" i="2" s="1"/>
  <c r="P2243" i="2"/>
  <c r="P2225" i="2"/>
  <c r="G2226" i="2"/>
  <c r="H2226" i="2" s="1"/>
  <c r="I2226" i="2" s="1"/>
  <c r="G2227" i="2"/>
  <c r="G2228" i="2"/>
  <c r="G2229" i="2"/>
  <c r="H2229" i="2" s="1"/>
  <c r="I2229" i="2" s="1"/>
  <c r="G2230" i="2"/>
  <c r="G2231" i="2"/>
  <c r="H2231" i="2" s="1"/>
  <c r="I2231" i="2" s="1"/>
  <c r="G2232" i="2"/>
  <c r="H2232" i="2" s="1"/>
  <c r="I2232" i="2" s="1"/>
  <c r="G2233" i="2"/>
  <c r="H2233" i="2" s="1"/>
  <c r="I2233" i="2" s="1"/>
  <c r="G2234" i="2"/>
  <c r="H2234" i="2" s="1"/>
  <c r="I2234" i="2" s="1"/>
  <c r="G2235" i="2"/>
  <c r="H2235" i="2" s="1"/>
  <c r="I2235" i="2" s="1"/>
  <c r="G2236" i="2"/>
  <c r="H2236" i="2" s="1"/>
  <c r="I2236" i="2" s="1"/>
  <c r="G2237" i="2"/>
  <c r="G2238" i="2"/>
  <c r="G2239" i="2"/>
  <c r="H2239" i="2" s="1"/>
  <c r="I2239" i="2" s="1"/>
  <c r="G2240" i="2"/>
  <c r="G2241" i="2"/>
  <c r="H2241" i="2" s="1"/>
  <c r="I2241" i="2" s="1"/>
  <c r="G2242" i="2"/>
  <c r="H2242" i="2" s="1"/>
  <c r="I2242" i="2" s="1"/>
  <c r="G2243" i="2"/>
  <c r="G2225" i="2"/>
  <c r="P2165" i="2"/>
  <c r="Q2165" i="2" s="1"/>
  <c r="R2165" i="2" s="1"/>
  <c r="P2166" i="2"/>
  <c r="Q2166" i="2" s="1"/>
  <c r="R2166" i="2" s="1"/>
  <c r="P2167" i="2"/>
  <c r="P2168" i="2"/>
  <c r="Q2168" i="2" s="1"/>
  <c r="R2168" i="2" s="1"/>
  <c r="P2169" i="2"/>
  <c r="Q2169" i="2" s="1"/>
  <c r="R2169" i="2" s="1"/>
  <c r="P2170" i="2"/>
  <c r="Q2170" i="2" s="1"/>
  <c r="R2170" i="2" s="1"/>
  <c r="P2171" i="2"/>
  <c r="Q2171" i="2" s="1"/>
  <c r="R2171" i="2" s="1"/>
  <c r="P2172" i="2"/>
  <c r="Q2172" i="2" s="1"/>
  <c r="R2172" i="2" s="1"/>
  <c r="P2173" i="2"/>
  <c r="Q2173" i="2" s="1"/>
  <c r="R2173" i="2" s="1"/>
  <c r="P2174" i="2"/>
  <c r="Q2174" i="2" s="1"/>
  <c r="R2174" i="2" s="1"/>
  <c r="P2175" i="2"/>
  <c r="Q2175" i="2" s="1"/>
  <c r="R2175" i="2" s="1"/>
  <c r="P2176" i="2"/>
  <c r="Q2176" i="2" s="1"/>
  <c r="R2176" i="2" s="1"/>
  <c r="P2177" i="2"/>
  <c r="P2178" i="2"/>
  <c r="Q2178" i="2" s="1"/>
  <c r="R2178" i="2" s="1"/>
  <c r="P2179" i="2"/>
  <c r="Q2179" i="2" s="1"/>
  <c r="R2179" i="2" s="1"/>
  <c r="P2180" i="2"/>
  <c r="Q2180" i="2" s="1"/>
  <c r="R2180" i="2" s="1"/>
  <c r="P2181" i="2"/>
  <c r="Q2181" i="2" s="1"/>
  <c r="R2181" i="2" s="1"/>
  <c r="P2182" i="2"/>
  <c r="P2164" i="2"/>
  <c r="G2165" i="2"/>
  <c r="H2165" i="2" s="1"/>
  <c r="I2165" i="2" s="1"/>
  <c r="G2166" i="2"/>
  <c r="H2166" i="2" s="1"/>
  <c r="I2166" i="2" s="1"/>
  <c r="G2167" i="2"/>
  <c r="G2168" i="2"/>
  <c r="H2168" i="2" s="1"/>
  <c r="I2168" i="2" s="1"/>
  <c r="G2169" i="2"/>
  <c r="H2169" i="2" s="1"/>
  <c r="I2169" i="2" s="1"/>
  <c r="G2170" i="2"/>
  <c r="H2170" i="2" s="1"/>
  <c r="I2170" i="2" s="1"/>
  <c r="G2171" i="2"/>
  <c r="H2171" i="2" s="1"/>
  <c r="I2171" i="2" s="1"/>
  <c r="G2172" i="2"/>
  <c r="H2172" i="2" s="1"/>
  <c r="I2172" i="2" s="1"/>
  <c r="G2173" i="2"/>
  <c r="H2173" i="2" s="1"/>
  <c r="I2173" i="2" s="1"/>
  <c r="G2174" i="2"/>
  <c r="H2174" i="2" s="1"/>
  <c r="I2174" i="2" s="1"/>
  <c r="G2175" i="2"/>
  <c r="H2175" i="2" s="1"/>
  <c r="I2175" i="2" s="1"/>
  <c r="G2176" i="2"/>
  <c r="H2176" i="2" s="1"/>
  <c r="I2176" i="2" s="1"/>
  <c r="G2177" i="2"/>
  <c r="G2178" i="2"/>
  <c r="H2178" i="2" s="1"/>
  <c r="I2178" i="2" s="1"/>
  <c r="G2179" i="2"/>
  <c r="H2179" i="2" s="1"/>
  <c r="I2179" i="2" s="1"/>
  <c r="G2180" i="2"/>
  <c r="H2180" i="2" s="1"/>
  <c r="I2180" i="2" s="1"/>
  <c r="G2181" i="2"/>
  <c r="H2181" i="2" s="1"/>
  <c r="I2181" i="2" s="1"/>
  <c r="G2182" i="2"/>
  <c r="G2164" i="2"/>
  <c r="P2135" i="2"/>
  <c r="P2136" i="2"/>
  <c r="Q2136" i="2" s="1"/>
  <c r="R2136" i="2" s="1"/>
  <c r="P2137" i="2"/>
  <c r="P2138" i="2"/>
  <c r="P2139" i="2"/>
  <c r="Q2139" i="2" s="1"/>
  <c r="R2139" i="2" s="1"/>
  <c r="P2140" i="2"/>
  <c r="Q2140" i="2" s="1"/>
  <c r="R2140" i="2" s="1"/>
  <c r="P2141" i="2"/>
  <c r="P2142" i="2"/>
  <c r="Q2142" i="2" s="1"/>
  <c r="R2142" i="2" s="1"/>
  <c r="P2143" i="2"/>
  <c r="Q2143" i="2" s="1"/>
  <c r="R2143" i="2" s="1"/>
  <c r="P2144" i="2"/>
  <c r="P2145" i="2"/>
  <c r="Q2145" i="2" s="1"/>
  <c r="R2145" i="2" s="1"/>
  <c r="P2146" i="2"/>
  <c r="Q2146" i="2" s="1"/>
  <c r="R2146" i="2" s="1"/>
  <c r="P2147" i="2"/>
  <c r="P2148" i="2"/>
  <c r="Q2148" i="2" s="1"/>
  <c r="R2148" i="2" s="1"/>
  <c r="P2149" i="2"/>
  <c r="Q2149" i="2" s="1"/>
  <c r="R2149" i="2" s="1"/>
  <c r="P2150" i="2"/>
  <c r="Q2150" i="2" s="1"/>
  <c r="R2150" i="2" s="1"/>
  <c r="P2151" i="2"/>
  <c r="P2152" i="2"/>
  <c r="P2134" i="2"/>
  <c r="G2135" i="2"/>
  <c r="H2135" i="2" s="1"/>
  <c r="I2135" i="2" s="1"/>
  <c r="G2136" i="2"/>
  <c r="H2136" i="2" s="1"/>
  <c r="I2136" i="2" s="1"/>
  <c r="G2137" i="2"/>
  <c r="G2138" i="2"/>
  <c r="H2138" i="2" s="1"/>
  <c r="I2138" i="2" s="1"/>
  <c r="G2139" i="2"/>
  <c r="G2140" i="2"/>
  <c r="H2140" i="2" s="1"/>
  <c r="I2140" i="2" s="1"/>
  <c r="G2141" i="2"/>
  <c r="H2141" i="2" s="1"/>
  <c r="I2141" i="2" s="1"/>
  <c r="G2142" i="2"/>
  <c r="H2142" i="2" s="1"/>
  <c r="I2142" i="2" s="1"/>
  <c r="G2143" i="2"/>
  <c r="H2143" i="2" s="1"/>
  <c r="I2143" i="2" s="1"/>
  <c r="G2144" i="2"/>
  <c r="G2145" i="2"/>
  <c r="H2145" i="2" s="1"/>
  <c r="I2145" i="2" s="1"/>
  <c r="G2146" i="2"/>
  <c r="H2146" i="2" s="1"/>
  <c r="I2146" i="2" s="1"/>
  <c r="G2147" i="2"/>
  <c r="G2148" i="2"/>
  <c r="H2148" i="2" s="1"/>
  <c r="I2148" i="2" s="1"/>
  <c r="G2149" i="2"/>
  <c r="H2149" i="2" s="1"/>
  <c r="I2149" i="2" s="1"/>
  <c r="G2150" i="2"/>
  <c r="G2151" i="2"/>
  <c r="H2151" i="2" s="1"/>
  <c r="I2151" i="2" s="1"/>
  <c r="G2152" i="2"/>
  <c r="G2134" i="2"/>
  <c r="P2074" i="2"/>
  <c r="Q2074" i="2" s="1"/>
  <c r="R2074" i="2" s="1"/>
  <c r="P2075" i="2"/>
  <c r="Q2075" i="2" s="1"/>
  <c r="R2075" i="2" s="1"/>
  <c r="P2076" i="2"/>
  <c r="P2077" i="2"/>
  <c r="Q2077" i="2" s="1"/>
  <c r="R2077" i="2" s="1"/>
  <c r="P2078" i="2"/>
  <c r="Q2078" i="2" s="1"/>
  <c r="R2078" i="2" s="1"/>
  <c r="P2079" i="2"/>
  <c r="Q2079" i="2" s="1"/>
  <c r="R2079" i="2" s="1"/>
  <c r="P2080" i="2"/>
  <c r="Q2080" i="2" s="1"/>
  <c r="R2080" i="2" s="1"/>
  <c r="P2081" i="2"/>
  <c r="Q2081" i="2" s="1"/>
  <c r="R2081" i="2" s="1"/>
  <c r="P2082" i="2"/>
  <c r="Q2082" i="2" s="1"/>
  <c r="R2082" i="2" s="1"/>
  <c r="P2083" i="2"/>
  <c r="Q2083" i="2" s="1"/>
  <c r="R2083" i="2" s="1"/>
  <c r="P2084" i="2"/>
  <c r="Q2084" i="2" s="1"/>
  <c r="R2084" i="2" s="1"/>
  <c r="P2085" i="2"/>
  <c r="Q2085" i="2" s="1"/>
  <c r="R2085" i="2" s="1"/>
  <c r="P2086" i="2"/>
  <c r="P2087" i="2"/>
  <c r="Q2087" i="2" s="1"/>
  <c r="R2087" i="2" s="1"/>
  <c r="P2088" i="2"/>
  <c r="Q2088" i="2" s="1"/>
  <c r="R2088" i="2" s="1"/>
  <c r="P2089" i="2"/>
  <c r="Q2089" i="2" s="1"/>
  <c r="R2089" i="2" s="1"/>
  <c r="P2090" i="2"/>
  <c r="Q2090" i="2" s="1"/>
  <c r="R2090" i="2" s="1"/>
  <c r="P2091" i="2"/>
  <c r="P2073" i="2"/>
  <c r="G2074" i="2"/>
  <c r="H2074" i="2" s="1"/>
  <c r="I2074" i="2" s="1"/>
  <c r="G2075" i="2"/>
  <c r="H2075" i="2" s="1"/>
  <c r="I2075" i="2" s="1"/>
  <c r="G2076" i="2"/>
  <c r="G2077" i="2"/>
  <c r="H2077" i="2" s="1"/>
  <c r="I2077" i="2" s="1"/>
  <c r="G2078" i="2"/>
  <c r="H2078" i="2" s="1"/>
  <c r="I2078" i="2" s="1"/>
  <c r="G2079" i="2"/>
  <c r="H2079" i="2" s="1"/>
  <c r="I2079" i="2" s="1"/>
  <c r="G2080" i="2"/>
  <c r="H2080" i="2" s="1"/>
  <c r="I2080" i="2" s="1"/>
  <c r="G2081" i="2"/>
  <c r="H2081" i="2" s="1"/>
  <c r="I2081" i="2" s="1"/>
  <c r="G2082" i="2"/>
  <c r="H2082" i="2" s="1"/>
  <c r="I2082" i="2" s="1"/>
  <c r="G2083" i="2"/>
  <c r="H2083" i="2" s="1"/>
  <c r="I2083" i="2" s="1"/>
  <c r="G2084" i="2"/>
  <c r="H2084" i="2" s="1"/>
  <c r="I2084" i="2" s="1"/>
  <c r="G2085" i="2"/>
  <c r="H2085" i="2" s="1"/>
  <c r="I2085" i="2" s="1"/>
  <c r="G2086" i="2"/>
  <c r="G2087" i="2"/>
  <c r="H2087" i="2" s="1"/>
  <c r="I2087" i="2" s="1"/>
  <c r="G2088" i="2"/>
  <c r="H2088" i="2" s="1"/>
  <c r="I2088" i="2" s="1"/>
  <c r="G2089" i="2"/>
  <c r="H2089" i="2" s="1"/>
  <c r="I2089" i="2" s="1"/>
  <c r="G2090" i="2"/>
  <c r="H2090" i="2" s="1"/>
  <c r="I2090" i="2" s="1"/>
  <c r="G2091" i="2"/>
  <c r="G2073" i="2"/>
  <c r="P2044" i="2"/>
  <c r="Q2044" i="2" s="1"/>
  <c r="R2044" i="2" s="1"/>
  <c r="P2045" i="2"/>
  <c r="P2046" i="2"/>
  <c r="P2047" i="2"/>
  <c r="Q2047" i="2" s="1"/>
  <c r="R2047" i="2" s="1"/>
  <c r="P2048" i="2"/>
  <c r="P2049" i="2"/>
  <c r="Q2049" i="2" s="1"/>
  <c r="R2049" i="2" s="1"/>
  <c r="P2050" i="2"/>
  <c r="Q2050" i="2" s="1"/>
  <c r="R2050" i="2" s="1"/>
  <c r="P2051" i="2"/>
  <c r="P2052" i="2"/>
  <c r="Q2052" i="2" s="1"/>
  <c r="R2052" i="2" s="1"/>
  <c r="P2053" i="2"/>
  <c r="Q2053" i="2" s="1"/>
  <c r="R2053" i="2" s="1"/>
  <c r="P2054" i="2"/>
  <c r="Q2054" i="2" s="1"/>
  <c r="R2054" i="2" s="1"/>
  <c r="P2055" i="2"/>
  <c r="Q2055" i="2" s="1"/>
  <c r="R2055" i="2" s="1"/>
  <c r="P2056" i="2"/>
  <c r="P2041" i="2" s="1"/>
  <c r="P2057" i="2"/>
  <c r="Q2057" i="2" s="1"/>
  <c r="R2057" i="2" s="1"/>
  <c r="P2058" i="2"/>
  <c r="P2059" i="2"/>
  <c r="Q2059" i="2" s="1"/>
  <c r="R2059" i="2" s="1"/>
  <c r="P2060" i="2"/>
  <c r="Q2060" i="2" s="1"/>
  <c r="R2060" i="2" s="1"/>
  <c r="P2061" i="2"/>
  <c r="P2043" i="2"/>
  <c r="G2044" i="2"/>
  <c r="G2045" i="2"/>
  <c r="H2045" i="2" s="1"/>
  <c r="I2045" i="2" s="1"/>
  <c r="G2046" i="2"/>
  <c r="G2047" i="2"/>
  <c r="H2047" i="2" s="1"/>
  <c r="I2047" i="2" s="1"/>
  <c r="G2048" i="2"/>
  <c r="H2048" i="2" s="1"/>
  <c r="I2048" i="2" s="1"/>
  <c r="G2049" i="2"/>
  <c r="G2050" i="2"/>
  <c r="H2050" i="2" s="1"/>
  <c r="I2050" i="2" s="1"/>
  <c r="G2051" i="2"/>
  <c r="H2051" i="2" s="1"/>
  <c r="I2051" i="2" s="1"/>
  <c r="G2052" i="2"/>
  <c r="G2053" i="2"/>
  <c r="H2053" i="2" s="1"/>
  <c r="I2053" i="2" s="1"/>
  <c r="G2054" i="2"/>
  <c r="H2054" i="2" s="1"/>
  <c r="I2054" i="2" s="1"/>
  <c r="G2055" i="2"/>
  <c r="H2055" i="2" s="1"/>
  <c r="I2055" i="2" s="1"/>
  <c r="G2056" i="2"/>
  <c r="G2057" i="2"/>
  <c r="G2058" i="2"/>
  <c r="H2058" i="2" s="1"/>
  <c r="I2058" i="2" s="1"/>
  <c r="G2059" i="2"/>
  <c r="H2059" i="2" s="1"/>
  <c r="I2059" i="2" s="1"/>
  <c r="G2060" i="2"/>
  <c r="G2061" i="2"/>
  <c r="G2043" i="2"/>
  <c r="P1983" i="2"/>
  <c r="Q1983" i="2" s="1"/>
  <c r="R1983" i="2" s="1"/>
  <c r="P1984" i="2"/>
  <c r="Q1984" i="2" s="1"/>
  <c r="R1984" i="2" s="1"/>
  <c r="P1985" i="2"/>
  <c r="P1986" i="2"/>
  <c r="Q1986" i="2" s="1"/>
  <c r="R1986" i="2" s="1"/>
  <c r="P1987" i="2"/>
  <c r="Q1987" i="2" s="1"/>
  <c r="R1987" i="2" s="1"/>
  <c r="P1988" i="2"/>
  <c r="Q1988" i="2" s="1"/>
  <c r="R1988" i="2" s="1"/>
  <c r="P1989" i="2"/>
  <c r="Q1989" i="2" s="1"/>
  <c r="R1989" i="2" s="1"/>
  <c r="P1990" i="2"/>
  <c r="Q1990" i="2" s="1"/>
  <c r="R1990" i="2" s="1"/>
  <c r="P1991" i="2"/>
  <c r="Q1991" i="2" s="1"/>
  <c r="R1991" i="2" s="1"/>
  <c r="P1992" i="2"/>
  <c r="Q1992" i="2" s="1"/>
  <c r="R1992" i="2" s="1"/>
  <c r="P1993" i="2"/>
  <c r="Q1993" i="2" s="1"/>
  <c r="R1993" i="2" s="1"/>
  <c r="P1994" i="2"/>
  <c r="Q1994" i="2" s="1"/>
  <c r="R1994" i="2" s="1"/>
  <c r="P1995" i="2"/>
  <c r="P1996" i="2"/>
  <c r="Q1996" i="2" s="1"/>
  <c r="R1996" i="2" s="1"/>
  <c r="P1997" i="2"/>
  <c r="Q1997" i="2" s="1"/>
  <c r="R1997" i="2" s="1"/>
  <c r="P1998" i="2"/>
  <c r="Q1998" i="2" s="1"/>
  <c r="R1998" i="2" s="1"/>
  <c r="P1999" i="2"/>
  <c r="Q1999" i="2" s="1"/>
  <c r="R1999" i="2" s="1"/>
  <c r="P2000" i="2"/>
  <c r="P1982" i="2"/>
  <c r="G1983" i="2"/>
  <c r="H1983" i="2" s="1"/>
  <c r="I1983" i="2" s="1"/>
  <c r="G1984" i="2"/>
  <c r="H1984" i="2" s="1"/>
  <c r="I1984" i="2" s="1"/>
  <c r="G1985" i="2"/>
  <c r="G1986" i="2"/>
  <c r="H1986" i="2" s="1"/>
  <c r="I1986" i="2" s="1"/>
  <c r="G1987" i="2"/>
  <c r="H1987" i="2" s="1"/>
  <c r="I1987" i="2" s="1"/>
  <c r="G1988" i="2"/>
  <c r="H1988" i="2" s="1"/>
  <c r="I1988" i="2" s="1"/>
  <c r="G1989" i="2"/>
  <c r="H1989" i="2" s="1"/>
  <c r="I1989" i="2" s="1"/>
  <c r="G1990" i="2"/>
  <c r="H1990" i="2" s="1"/>
  <c r="I1990" i="2" s="1"/>
  <c r="G1991" i="2"/>
  <c r="H1991" i="2" s="1"/>
  <c r="I1991" i="2" s="1"/>
  <c r="G1992" i="2"/>
  <c r="H1992" i="2" s="1"/>
  <c r="I1992" i="2" s="1"/>
  <c r="G1993" i="2"/>
  <c r="H1993" i="2" s="1"/>
  <c r="I1993" i="2" s="1"/>
  <c r="G1994" i="2"/>
  <c r="H1994" i="2" s="1"/>
  <c r="I1994" i="2" s="1"/>
  <c r="G1995" i="2"/>
  <c r="G1996" i="2"/>
  <c r="H1996" i="2" s="1"/>
  <c r="I1996" i="2" s="1"/>
  <c r="G1997" i="2"/>
  <c r="H1997" i="2" s="1"/>
  <c r="I1997" i="2" s="1"/>
  <c r="G1998" i="2"/>
  <c r="H1998" i="2" s="1"/>
  <c r="I1998" i="2" s="1"/>
  <c r="G1999" i="2"/>
  <c r="H1999" i="2" s="1"/>
  <c r="I1999" i="2" s="1"/>
  <c r="G2000" i="2"/>
  <c r="G1982" i="2"/>
  <c r="P1953" i="2"/>
  <c r="Q1953" i="2" s="1"/>
  <c r="R1953" i="2" s="1"/>
  <c r="P1954" i="2"/>
  <c r="Q1954" i="2" s="1"/>
  <c r="R1954" i="2" s="1"/>
  <c r="P1955" i="2"/>
  <c r="P1956" i="2"/>
  <c r="Q1956" i="2" s="1"/>
  <c r="R1956" i="2" s="1"/>
  <c r="P1957" i="2"/>
  <c r="Q1957" i="2" s="1"/>
  <c r="R1957" i="2" s="1"/>
  <c r="P1958" i="2"/>
  <c r="P1959" i="2"/>
  <c r="Q1959" i="2" s="1"/>
  <c r="R1959" i="2" s="1"/>
  <c r="P1960" i="2"/>
  <c r="Q1960" i="2" s="1"/>
  <c r="R1960" i="2" s="1"/>
  <c r="P1961" i="2"/>
  <c r="P1962" i="2"/>
  <c r="Q1962" i="2" s="1"/>
  <c r="R1962" i="2" s="1"/>
  <c r="P1963" i="2"/>
  <c r="Q1963" i="2" s="1"/>
  <c r="R1963" i="2" s="1"/>
  <c r="P1964" i="2"/>
  <c r="Q1964" i="2" s="1"/>
  <c r="R1964" i="2" s="1"/>
  <c r="P1965" i="2"/>
  <c r="P1966" i="2"/>
  <c r="Q1966" i="2" s="1"/>
  <c r="R1966" i="2" s="1"/>
  <c r="P1967" i="2"/>
  <c r="Q1967" i="2" s="1"/>
  <c r="R1967" i="2" s="1"/>
  <c r="P1968" i="2"/>
  <c r="P1969" i="2"/>
  <c r="Q1969" i="2" s="1"/>
  <c r="R1969" i="2" s="1"/>
  <c r="P1970" i="2"/>
  <c r="P1952" i="2"/>
  <c r="G1953" i="2"/>
  <c r="G1954" i="2"/>
  <c r="G1955" i="2"/>
  <c r="G1956" i="2"/>
  <c r="G1957" i="2"/>
  <c r="G1958" i="2"/>
  <c r="G1959" i="2"/>
  <c r="G1960" i="2"/>
  <c r="G1961" i="2"/>
  <c r="G1962" i="2"/>
  <c r="G1963" i="2"/>
  <c r="G1964" i="2"/>
  <c r="G1965" i="2"/>
  <c r="G1966" i="2"/>
  <c r="G1967" i="2"/>
  <c r="G1968" i="2"/>
  <c r="G1969" i="2"/>
  <c r="G1970" i="2"/>
  <c r="G1952" i="2"/>
  <c r="P1892" i="2"/>
  <c r="Q1892" i="2" s="1"/>
  <c r="R1892" i="2" s="1"/>
  <c r="P1893" i="2"/>
  <c r="Q1893" i="2" s="1"/>
  <c r="R1893" i="2" s="1"/>
  <c r="P1894" i="2"/>
  <c r="P1895" i="2"/>
  <c r="Q1895" i="2" s="1"/>
  <c r="R1895" i="2" s="1"/>
  <c r="P1896" i="2"/>
  <c r="Q1896" i="2" s="1"/>
  <c r="R1896" i="2" s="1"/>
  <c r="P1897" i="2"/>
  <c r="Q1897" i="2" s="1"/>
  <c r="R1897" i="2" s="1"/>
  <c r="P1898" i="2"/>
  <c r="Q1898" i="2" s="1"/>
  <c r="R1898" i="2" s="1"/>
  <c r="P1899" i="2"/>
  <c r="Q1899" i="2" s="1"/>
  <c r="R1899" i="2" s="1"/>
  <c r="P1900" i="2"/>
  <c r="Q1900" i="2" s="1"/>
  <c r="R1900" i="2" s="1"/>
  <c r="P1901" i="2"/>
  <c r="Q1901" i="2" s="1"/>
  <c r="R1901" i="2" s="1"/>
  <c r="P1902" i="2"/>
  <c r="Q1902" i="2" s="1"/>
  <c r="R1902" i="2" s="1"/>
  <c r="P1903" i="2"/>
  <c r="Q1903" i="2" s="1"/>
  <c r="R1903" i="2" s="1"/>
  <c r="P1904" i="2"/>
  <c r="P1905" i="2"/>
  <c r="Q1905" i="2" s="1"/>
  <c r="R1905" i="2" s="1"/>
  <c r="P1906" i="2"/>
  <c r="Q1906" i="2" s="1"/>
  <c r="R1906" i="2" s="1"/>
  <c r="P1907" i="2"/>
  <c r="Q1907" i="2" s="1"/>
  <c r="R1907" i="2" s="1"/>
  <c r="P1908" i="2"/>
  <c r="Q1908" i="2" s="1"/>
  <c r="R1908" i="2" s="1"/>
  <c r="P1909" i="2"/>
  <c r="P1891" i="2"/>
  <c r="G1892" i="2"/>
  <c r="H1892" i="2" s="1"/>
  <c r="I1892" i="2" s="1"/>
  <c r="G1893" i="2"/>
  <c r="H1893" i="2" s="1"/>
  <c r="I1893" i="2" s="1"/>
  <c r="G1894" i="2"/>
  <c r="G1895" i="2"/>
  <c r="H1895" i="2" s="1"/>
  <c r="I1895" i="2" s="1"/>
  <c r="G1896" i="2"/>
  <c r="H1896" i="2" s="1"/>
  <c r="I1896" i="2" s="1"/>
  <c r="G1897" i="2"/>
  <c r="H1897" i="2" s="1"/>
  <c r="I1897" i="2" s="1"/>
  <c r="G1898" i="2"/>
  <c r="H1898" i="2" s="1"/>
  <c r="I1898" i="2" s="1"/>
  <c r="G1899" i="2"/>
  <c r="H1899" i="2" s="1"/>
  <c r="I1899" i="2" s="1"/>
  <c r="G1900" i="2"/>
  <c r="H1900" i="2" s="1"/>
  <c r="I1900" i="2" s="1"/>
  <c r="G1901" i="2"/>
  <c r="H1901" i="2" s="1"/>
  <c r="I1901" i="2" s="1"/>
  <c r="G1902" i="2"/>
  <c r="H1902" i="2" s="1"/>
  <c r="I1902" i="2" s="1"/>
  <c r="G1903" i="2"/>
  <c r="H1903" i="2" s="1"/>
  <c r="I1903" i="2" s="1"/>
  <c r="G1904" i="2"/>
  <c r="G1905" i="2"/>
  <c r="H1905" i="2" s="1"/>
  <c r="I1905" i="2" s="1"/>
  <c r="G1906" i="2"/>
  <c r="H1906" i="2" s="1"/>
  <c r="I1906" i="2" s="1"/>
  <c r="G1907" i="2"/>
  <c r="H1907" i="2" s="1"/>
  <c r="I1907" i="2" s="1"/>
  <c r="G1908" i="2"/>
  <c r="H1908" i="2" s="1"/>
  <c r="I1908" i="2" s="1"/>
  <c r="G1909" i="2"/>
  <c r="G1891" i="2"/>
  <c r="P1862" i="2"/>
  <c r="Q1862" i="2" s="1"/>
  <c r="R1862" i="2" s="1"/>
  <c r="P1863" i="2"/>
  <c r="Q1863" i="2" s="1"/>
  <c r="R1863" i="2" s="1"/>
  <c r="P1864" i="2"/>
  <c r="P1865" i="2"/>
  <c r="Q1865" i="2" s="1"/>
  <c r="R1865" i="2" s="1"/>
  <c r="P1866" i="2"/>
  <c r="P1867" i="2"/>
  <c r="Q1867" i="2" s="1"/>
  <c r="R1867" i="2" s="1"/>
  <c r="P1868" i="2"/>
  <c r="Q1868" i="2" s="1"/>
  <c r="R1868" i="2" s="1"/>
  <c r="P1869" i="2"/>
  <c r="Q1869" i="2" s="1"/>
  <c r="R1869" i="2" s="1"/>
  <c r="P1870" i="2"/>
  <c r="Q1870" i="2" s="1"/>
  <c r="R1870" i="2" s="1"/>
  <c r="P1871" i="2"/>
  <c r="P1872" i="2"/>
  <c r="Q1872" i="2" s="1"/>
  <c r="R1872" i="2" s="1"/>
  <c r="P1873" i="2"/>
  <c r="Q1873" i="2" s="1"/>
  <c r="R1873" i="2" s="1"/>
  <c r="P1874" i="2"/>
  <c r="P1875" i="2"/>
  <c r="Q1875" i="2" s="1"/>
  <c r="R1875" i="2" s="1"/>
  <c r="P1876" i="2"/>
  <c r="Q1876" i="2" s="1"/>
  <c r="R1876" i="2" s="1"/>
  <c r="P1877" i="2"/>
  <c r="P1878" i="2"/>
  <c r="Q1878" i="2" s="1"/>
  <c r="R1878" i="2" s="1"/>
  <c r="P1879" i="2"/>
  <c r="P1861" i="2"/>
  <c r="G1862" i="2"/>
  <c r="H1862" i="2" s="1"/>
  <c r="I1862" i="2" s="1"/>
  <c r="G1863" i="2"/>
  <c r="G1864" i="2"/>
  <c r="G1865" i="2"/>
  <c r="H1865" i="2" s="1"/>
  <c r="I1865" i="2" s="1"/>
  <c r="G1866" i="2"/>
  <c r="H1866" i="2" s="1"/>
  <c r="I1866" i="2" s="1"/>
  <c r="G1867" i="2"/>
  <c r="G1868" i="2"/>
  <c r="H1868" i="2" s="1"/>
  <c r="I1868" i="2" s="1"/>
  <c r="G1869" i="2"/>
  <c r="H1869" i="2" s="1"/>
  <c r="I1869" i="2" s="1"/>
  <c r="G1870" i="2"/>
  <c r="G1871" i="2"/>
  <c r="H1871" i="2" s="1"/>
  <c r="I1871" i="2" s="1"/>
  <c r="G1872" i="2"/>
  <c r="H1872" i="2" s="1"/>
  <c r="I1872" i="2" s="1"/>
  <c r="G1873" i="2"/>
  <c r="G1874" i="2"/>
  <c r="G1875" i="2"/>
  <c r="H1875" i="2" s="1"/>
  <c r="I1875" i="2" s="1"/>
  <c r="G1876" i="2"/>
  <c r="G1877" i="2"/>
  <c r="G1878" i="2"/>
  <c r="H1878" i="2" s="1"/>
  <c r="I1878" i="2" s="1"/>
  <c r="G1879" i="2"/>
  <c r="G1861" i="2"/>
  <c r="P1801" i="2"/>
  <c r="Q1801" i="2" s="1"/>
  <c r="R1801" i="2" s="1"/>
  <c r="P1802" i="2"/>
  <c r="Q1802" i="2" s="1"/>
  <c r="R1802" i="2" s="1"/>
  <c r="P1803" i="2"/>
  <c r="P1804" i="2"/>
  <c r="Q1804" i="2" s="1"/>
  <c r="R1804" i="2" s="1"/>
  <c r="P1805" i="2"/>
  <c r="Q1805" i="2" s="1"/>
  <c r="R1805" i="2" s="1"/>
  <c r="P1806" i="2"/>
  <c r="Q1806" i="2" s="1"/>
  <c r="R1806" i="2" s="1"/>
  <c r="P1807" i="2"/>
  <c r="Q1807" i="2" s="1"/>
  <c r="R1807" i="2" s="1"/>
  <c r="P1808" i="2"/>
  <c r="Q1808" i="2" s="1"/>
  <c r="R1808" i="2" s="1"/>
  <c r="P1809" i="2"/>
  <c r="Q1809" i="2" s="1"/>
  <c r="R1809" i="2" s="1"/>
  <c r="P1810" i="2"/>
  <c r="Q1810" i="2" s="1"/>
  <c r="R1810" i="2" s="1"/>
  <c r="P1811" i="2"/>
  <c r="Q1811" i="2" s="1"/>
  <c r="R1811" i="2" s="1"/>
  <c r="P1812" i="2"/>
  <c r="Q1812" i="2" s="1"/>
  <c r="R1812" i="2" s="1"/>
  <c r="P1813" i="2"/>
  <c r="P1814" i="2"/>
  <c r="Q1814" i="2" s="1"/>
  <c r="R1814" i="2" s="1"/>
  <c r="P1815" i="2"/>
  <c r="Q1815" i="2" s="1"/>
  <c r="R1815" i="2" s="1"/>
  <c r="P1816" i="2"/>
  <c r="Q1816" i="2" s="1"/>
  <c r="R1816" i="2" s="1"/>
  <c r="P1817" i="2"/>
  <c r="Q1817" i="2" s="1"/>
  <c r="R1817" i="2" s="1"/>
  <c r="P1818" i="2"/>
  <c r="P1800" i="2"/>
  <c r="G1801" i="2"/>
  <c r="H1801" i="2" s="1"/>
  <c r="I1801" i="2" s="1"/>
  <c r="G1802" i="2"/>
  <c r="H1802" i="2" s="1"/>
  <c r="I1802" i="2" s="1"/>
  <c r="G1803" i="2"/>
  <c r="G1804" i="2"/>
  <c r="H1804" i="2" s="1"/>
  <c r="I1804" i="2" s="1"/>
  <c r="G1805" i="2"/>
  <c r="H1805" i="2" s="1"/>
  <c r="I1805" i="2" s="1"/>
  <c r="G1806" i="2"/>
  <c r="H1806" i="2" s="1"/>
  <c r="I1806" i="2" s="1"/>
  <c r="G1807" i="2"/>
  <c r="H1807" i="2" s="1"/>
  <c r="I1807" i="2" s="1"/>
  <c r="G1808" i="2"/>
  <c r="H1808" i="2" s="1"/>
  <c r="I1808" i="2" s="1"/>
  <c r="G1809" i="2"/>
  <c r="H1809" i="2" s="1"/>
  <c r="I1809" i="2" s="1"/>
  <c r="G1810" i="2"/>
  <c r="H1810" i="2" s="1"/>
  <c r="I1810" i="2" s="1"/>
  <c r="G1811" i="2"/>
  <c r="H1811" i="2" s="1"/>
  <c r="I1811" i="2" s="1"/>
  <c r="G1812" i="2"/>
  <c r="H1812" i="2" s="1"/>
  <c r="I1812" i="2" s="1"/>
  <c r="G1813" i="2"/>
  <c r="G1814" i="2"/>
  <c r="H1814" i="2" s="1"/>
  <c r="I1814" i="2" s="1"/>
  <c r="G1815" i="2"/>
  <c r="H1815" i="2" s="1"/>
  <c r="I1815" i="2" s="1"/>
  <c r="G1816" i="2"/>
  <c r="H1816" i="2" s="1"/>
  <c r="I1816" i="2" s="1"/>
  <c r="G1817" i="2"/>
  <c r="H1817" i="2" s="1"/>
  <c r="I1817" i="2" s="1"/>
  <c r="G1818" i="2"/>
  <c r="G1800" i="2"/>
  <c r="P1771" i="2"/>
  <c r="Q1771" i="2" s="1"/>
  <c r="R1771" i="2" s="1"/>
  <c r="P1772" i="2"/>
  <c r="P1773" i="2"/>
  <c r="P1774" i="2"/>
  <c r="Q1774" i="2" s="1"/>
  <c r="R1774" i="2" s="1"/>
  <c r="P1775" i="2"/>
  <c r="P1776" i="2"/>
  <c r="Q1776" i="2" s="1"/>
  <c r="R1776" i="2" s="1"/>
  <c r="P1777" i="2"/>
  <c r="Q1777" i="2" s="1"/>
  <c r="R1777" i="2" s="1"/>
  <c r="P1778" i="2"/>
  <c r="Q1778" i="2" s="1"/>
  <c r="R1778" i="2" s="1"/>
  <c r="P1779" i="2"/>
  <c r="Q1779" i="2" s="1"/>
  <c r="R1779" i="2" s="1"/>
  <c r="P1780" i="2"/>
  <c r="P1781" i="2"/>
  <c r="Q1781" i="2" s="1"/>
  <c r="R1781" i="2" s="1"/>
  <c r="P1782" i="2"/>
  <c r="Q1782" i="2" s="1"/>
  <c r="R1782" i="2" s="1"/>
  <c r="P1783" i="2"/>
  <c r="P1768" i="2" s="1"/>
  <c r="P1784" i="2"/>
  <c r="Q1784" i="2" s="1"/>
  <c r="R1784" i="2" s="1"/>
  <c r="P1785" i="2"/>
  <c r="Q1785" i="2" s="1"/>
  <c r="R1785" i="2" s="1"/>
  <c r="P1786" i="2"/>
  <c r="Q1786" i="2" s="1"/>
  <c r="R1786" i="2" s="1"/>
  <c r="P1787" i="2"/>
  <c r="Q1787" i="2" s="1"/>
  <c r="R1787" i="2" s="1"/>
  <c r="P1788" i="2"/>
  <c r="P1770" i="2"/>
  <c r="G1771" i="2"/>
  <c r="G1772" i="2"/>
  <c r="H1772" i="2" s="1"/>
  <c r="I1772" i="2" s="1"/>
  <c r="G1773" i="2"/>
  <c r="G1774" i="2"/>
  <c r="H1774" i="2" s="1"/>
  <c r="I1774" i="2" s="1"/>
  <c r="G1775" i="2"/>
  <c r="H1775" i="2" s="1"/>
  <c r="I1775" i="2" s="1"/>
  <c r="G1776" i="2"/>
  <c r="G1777" i="2"/>
  <c r="H1777" i="2" s="1"/>
  <c r="I1777" i="2" s="1"/>
  <c r="G1778" i="2"/>
  <c r="H1778" i="2" s="1"/>
  <c r="I1778" i="2" s="1"/>
  <c r="G1779" i="2"/>
  <c r="G1780" i="2"/>
  <c r="H1780" i="2" s="1"/>
  <c r="I1780" i="2" s="1"/>
  <c r="G1781" i="2"/>
  <c r="H1781" i="2" s="1"/>
  <c r="I1781" i="2" s="1"/>
  <c r="G1782" i="2"/>
  <c r="H1782" i="2" s="1"/>
  <c r="I1782" i="2" s="1"/>
  <c r="G1783" i="2"/>
  <c r="G1784" i="2"/>
  <c r="G1785" i="2"/>
  <c r="H1785" i="2" s="1"/>
  <c r="I1785" i="2" s="1"/>
  <c r="G1786" i="2"/>
  <c r="H1786" i="2" s="1"/>
  <c r="I1786" i="2" s="1"/>
  <c r="G1787" i="2"/>
  <c r="G1788" i="2"/>
  <c r="G1770" i="2"/>
  <c r="P1710" i="2"/>
  <c r="Q1710" i="2" s="1"/>
  <c r="R1710" i="2" s="1"/>
  <c r="P1711" i="2"/>
  <c r="Q1711" i="2" s="1"/>
  <c r="R1711" i="2" s="1"/>
  <c r="P1712" i="2"/>
  <c r="P1713" i="2"/>
  <c r="Q1713" i="2" s="1"/>
  <c r="R1713" i="2" s="1"/>
  <c r="P1714" i="2"/>
  <c r="Q1714" i="2" s="1"/>
  <c r="R1714" i="2" s="1"/>
  <c r="P1715" i="2"/>
  <c r="Q1715" i="2" s="1"/>
  <c r="R1715" i="2" s="1"/>
  <c r="P1716" i="2"/>
  <c r="Q1716" i="2" s="1"/>
  <c r="R1716" i="2" s="1"/>
  <c r="P1717" i="2"/>
  <c r="Q1717" i="2" s="1"/>
  <c r="R1717" i="2" s="1"/>
  <c r="P1718" i="2"/>
  <c r="Q1718" i="2" s="1"/>
  <c r="R1718" i="2" s="1"/>
  <c r="P1719" i="2"/>
  <c r="Q1719" i="2" s="1"/>
  <c r="R1719" i="2" s="1"/>
  <c r="P1720" i="2"/>
  <c r="Q1720" i="2" s="1"/>
  <c r="R1720" i="2" s="1"/>
  <c r="P1721" i="2"/>
  <c r="Q1721" i="2" s="1"/>
  <c r="R1721" i="2" s="1"/>
  <c r="P1722" i="2"/>
  <c r="P1723" i="2"/>
  <c r="Q1723" i="2" s="1"/>
  <c r="R1723" i="2" s="1"/>
  <c r="P1724" i="2"/>
  <c r="Q1724" i="2" s="1"/>
  <c r="R1724" i="2" s="1"/>
  <c r="P1725" i="2"/>
  <c r="Q1725" i="2" s="1"/>
  <c r="R1725" i="2" s="1"/>
  <c r="P1726" i="2"/>
  <c r="Q1726" i="2" s="1"/>
  <c r="R1726" i="2" s="1"/>
  <c r="P1727" i="2"/>
  <c r="P1709" i="2"/>
  <c r="G1710" i="2"/>
  <c r="H1710" i="2" s="1"/>
  <c r="I1710" i="2" s="1"/>
  <c r="G1711" i="2"/>
  <c r="H1711" i="2" s="1"/>
  <c r="I1711" i="2" s="1"/>
  <c r="G1712" i="2"/>
  <c r="G1713" i="2"/>
  <c r="H1713" i="2" s="1"/>
  <c r="I1713" i="2" s="1"/>
  <c r="G1714" i="2"/>
  <c r="H1714" i="2" s="1"/>
  <c r="I1714" i="2" s="1"/>
  <c r="G1715" i="2"/>
  <c r="H1715" i="2" s="1"/>
  <c r="I1715" i="2" s="1"/>
  <c r="G1716" i="2"/>
  <c r="H1716" i="2" s="1"/>
  <c r="I1716" i="2" s="1"/>
  <c r="G1717" i="2"/>
  <c r="H1717" i="2" s="1"/>
  <c r="I1717" i="2" s="1"/>
  <c r="G1718" i="2"/>
  <c r="H1718" i="2" s="1"/>
  <c r="I1718" i="2" s="1"/>
  <c r="G1719" i="2"/>
  <c r="H1719" i="2" s="1"/>
  <c r="I1719" i="2" s="1"/>
  <c r="G1720" i="2"/>
  <c r="H1720" i="2" s="1"/>
  <c r="I1720" i="2" s="1"/>
  <c r="G1721" i="2"/>
  <c r="H1721" i="2" s="1"/>
  <c r="I1721" i="2" s="1"/>
  <c r="G1722" i="2"/>
  <c r="G1723" i="2"/>
  <c r="H1723" i="2" s="1"/>
  <c r="I1723" i="2" s="1"/>
  <c r="G1724" i="2"/>
  <c r="H1724" i="2" s="1"/>
  <c r="I1724" i="2" s="1"/>
  <c r="G1725" i="2"/>
  <c r="H1725" i="2" s="1"/>
  <c r="I1725" i="2" s="1"/>
  <c r="G1726" i="2"/>
  <c r="H1726" i="2" s="1"/>
  <c r="I1726" i="2" s="1"/>
  <c r="G1727" i="2"/>
  <c r="G1709" i="2"/>
  <c r="P1680" i="2"/>
  <c r="Q1680" i="2" s="1"/>
  <c r="R1680" i="2" s="1"/>
  <c r="P1681" i="2"/>
  <c r="Q1681" i="2" s="1"/>
  <c r="R1681" i="2" s="1"/>
  <c r="P1682" i="2"/>
  <c r="P1683" i="2"/>
  <c r="P1684" i="2"/>
  <c r="Q1684" i="2" s="1"/>
  <c r="R1684" i="2" s="1"/>
  <c r="P1685" i="2"/>
  <c r="Q1685" i="2" s="1"/>
  <c r="R1685" i="2" s="1"/>
  <c r="P1686" i="2"/>
  <c r="P1687" i="2"/>
  <c r="Q1687" i="2" s="1"/>
  <c r="R1687" i="2" s="1"/>
  <c r="P1688" i="2"/>
  <c r="Q1688" i="2" s="1"/>
  <c r="R1688" i="2" s="1"/>
  <c r="P1689" i="2"/>
  <c r="Q1689" i="2" s="1"/>
  <c r="R1689" i="2" s="1"/>
  <c r="P1690" i="2"/>
  <c r="Q1690" i="2" s="1"/>
  <c r="R1690" i="2" s="1"/>
  <c r="P1691" i="2"/>
  <c r="P1692" i="2"/>
  <c r="P1693" i="2"/>
  <c r="Q1693" i="2" s="1"/>
  <c r="R1693" i="2" s="1"/>
  <c r="P1694" i="2"/>
  <c r="P1695" i="2"/>
  <c r="Q1695" i="2" s="1"/>
  <c r="R1695" i="2" s="1"/>
  <c r="P1696" i="2"/>
  <c r="Q1696" i="2" s="1"/>
  <c r="R1696" i="2" s="1"/>
  <c r="P1697" i="2"/>
  <c r="P1679" i="2"/>
  <c r="G1680" i="2"/>
  <c r="H1680" i="2" s="1"/>
  <c r="I1680" i="2" s="1"/>
  <c r="G1681" i="2"/>
  <c r="H1681" i="2" s="1"/>
  <c r="I1681" i="2" s="1"/>
  <c r="G1682" i="2"/>
  <c r="G1683" i="2"/>
  <c r="G1684" i="2"/>
  <c r="H1684" i="2" s="1"/>
  <c r="I1684" i="2" s="1"/>
  <c r="G1685" i="2"/>
  <c r="H1685" i="2" s="1"/>
  <c r="I1685" i="2" s="1"/>
  <c r="G1686" i="2"/>
  <c r="G1687" i="2"/>
  <c r="H1687" i="2" s="1"/>
  <c r="I1687" i="2" s="1"/>
  <c r="G1688" i="2"/>
  <c r="H1688" i="2" s="1"/>
  <c r="I1688" i="2" s="1"/>
  <c r="G1689" i="2"/>
  <c r="G1690" i="2"/>
  <c r="H1690" i="2" s="1"/>
  <c r="I1690" i="2" s="1"/>
  <c r="G1691" i="2"/>
  <c r="H1691" i="2" s="1"/>
  <c r="I1691" i="2" s="1"/>
  <c r="G1692" i="2"/>
  <c r="G1693" i="2"/>
  <c r="H1693" i="2" s="1"/>
  <c r="I1693" i="2" s="1"/>
  <c r="G1694" i="2"/>
  <c r="H1694" i="2" s="1"/>
  <c r="I1694" i="2" s="1"/>
  <c r="G1695" i="2"/>
  <c r="H1695" i="2" s="1"/>
  <c r="I1695" i="2" s="1"/>
  <c r="G1696" i="2"/>
  <c r="H1696" i="2" s="1"/>
  <c r="I1696" i="2" s="1"/>
  <c r="G1697" i="2"/>
  <c r="G1679" i="2"/>
  <c r="P1619" i="2"/>
  <c r="Q1619" i="2" s="1"/>
  <c r="R1619" i="2" s="1"/>
  <c r="P1620" i="2"/>
  <c r="Q1620" i="2" s="1"/>
  <c r="R1620" i="2" s="1"/>
  <c r="P1621" i="2"/>
  <c r="P1622" i="2"/>
  <c r="Q1622" i="2" s="1"/>
  <c r="R1622" i="2" s="1"/>
  <c r="P1623" i="2"/>
  <c r="Q1623" i="2" s="1"/>
  <c r="R1623" i="2" s="1"/>
  <c r="P1624" i="2"/>
  <c r="Q1624" i="2" s="1"/>
  <c r="R1624" i="2" s="1"/>
  <c r="P1625" i="2"/>
  <c r="Q1625" i="2" s="1"/>
  <c r="R1625" i="2" s="1"/>
  <c r="P1626" i="2"/>
  <c r="Q1626" i="2" s="1"/>
  <c r="R1626" i="2" s="1"/>
  <c r="P1627" i="2"/>
  <c r="Q1627" i="2" s="1"/>
  <c r="R1627" i="2" s="1"/>
  <c r="P1628" i="2"/>
  <c r="Q1628" i="2" s="1"/>
  <c r="R1628" i="2" s="1"/>
  <c r="P1629" i="2"/>
  <c r="Q1629" i="2" s="1"/>
  <c r="R1629" i="2" s="1"/>
  <c r="P1630" i="2"/>
  <c r="Q1630" i="2" s="1"/>
  <c r="R1630" i="2" s="1"/>
  <c r="P1631" i="2"/>
  <c r="P1632" i="2"/>
  <c r="Q1632" i="2" s="1"/>
  <c r="R1632" i="2" s="1"/>
  <c r="P1633" i="2"/>
  <c r="Q1633" i="2" s="1"/>
  <c r="R1633" i="2" s="1"/>
  <c r="P1634" i="2"/>
  <c r="Q1634" i="2" s="1"/>
  <c r="R1634" i="2" s="1"/>
  <c r="P1635" i="2"/>
  <c r="Q1635" i="2" s="1"/>
  <c r="R1635" i="2" s="1"/>
  <c r="P1636" i="2"/>
  <c r="P1618" i="2"/>
  <c r="G1619" i="2"/>
  <c r="H1619" i="2" s="1"/>
  <c r="I1619" i="2" s="1"/>
  <c r="G1620" i="2"/>
  <c r="H1620" i="2" s="1"/>
  <c r="I1620" i="2" s="1"/>
  <c r="G1621" i="2"/>
  <c r="G1622" i="2"/>
  <c r="H1622" i="2" s="1"/>
  <c r="I1622" i="2" s="1"/>
  <c r="G1623" i="2"/>
  <c r="H1623" i="2" s="1"/>
  <c r="I1623" i="2" s="1"/>
  <c r="G1624" i="2"/>
  <c r="H1624" i="2" s="1"/>
  <c r="I1624" i="2" s="1"/>
  <c r="G1625" i="2"/>
  <c r="H1625" i="2" s="1"/>
  <c r="I1625" i="2" s="1"/>
  <c r="G1626" i="2"/>
  <c r="H1626" i="2" s="1"/>
  <c r="I1626" i="2" s="1"/>
  <c r="G1627" i="2"/>
  <c r="H1627" i="2" s="1"/>
  <c r="I1627" i="2" s="1"/>
  <c r="G1628" i="2"/>
  <c r="H1628" i="2" s="1"/>
  <c r="I1628" i="2" s="1"/>
  <c r="G1629" i="2"/>
  <c r="H1629" i="2" s="1"/>
  <c r="I1629" i="2" s="1"/>
  <c r="G1630" i="2"/>
  <c r="H1630" i="2" s="1"/>
  <c r="I1630" i="2" s="1"/>
  <c r="G1631" i="2"/>
  <c r="G1632" i="2"/>
  <c r="H1632" i="2" s="1"/>
  <c r="I1632" i="2" s="1"/>
  <c r="G1633" i="2"/>
  <c r="H1633" i="2" s="1"/>
  <c r="I1633" i="2" s="1"/>
  <c r="G1634" i="2"/>
  <c r="H1634" i="2" s="1"/>
  <c r="I1634" i="2" s="1"/>
  <c r="G1635" i="2"/>
  <c r="H1635" i="2" s="1"/>
  <c r="I1635" i="2" s="1"/>
  <c r="G1636" i="2"/>
  <c r="G1618" i="2"/>
  <c r="P1589" i="2"/>
  <c r="Q1589" i="2" s="1"/>
  <c r="R1589" i="2" s="1"/>
  <c r="P1590" i="2"/>
  <c r="P1591" i="2"/>
  <c r="P1592" i="2"/>
  <c r="Q1592" i="2" s="1"/>
  <c r="R1592" i="2" s="1"/>
  <c r="P1593" i="2"/>
  <c r="P1594" i="2"/>
  <c r="Q1594" i="2" s="1"/>
  <c r="R1594" i="2" s="1"/>
  <c r="P1595" i="2"/>
  <c r="Q1595" i="2" s="1"/>
  <c r="R1595" i="2" s="1"/>
  <c r="P1596" i="2"/>
  <c r="P1597" i="2"/>
  <c r="Q1597" i="2" s="1"/>
  <c r="R1597" i="2" s="1"/>
  <c r="P1598" i="2"/>
  <c r="Q1598" i="2" s="1"/>
  <c r="R1598" i="2" s="1"/>
  <c r="P1599" i="2"/>
  <c r="Q1599" i="2" s="1"/>
  <c r="R1599" i="2" s="1"/>
  <c r="P1600" i="2"/>
  <c r="Q1600" i="2" s="1"/>
  <c r="R1600" i="2" s="1"/>
  <c r="P1601" i="2"/>
  <c r="P1602" i="2"/>
  <c r="Q1602" i="2" s="1"/>
  <c r="R1602" i="2" s="1"/>
  <c r="P1603" i="2"/>
  <c r="P1604" i="2"/>
  <c r="Q1604" i="2" s="1"/>
  <c r="R1604" i="2" s="1"/>
  <c r="P1605" i="2"/>
  <c r="Q1605" i="2" s="1"/>
  <c r="R1605" i="2" s="1"/>
  <c r="P1606" i="2"/>
  <c r="P1588" i="2"/>
  <c r="G1589" i="2"/>
  <c r="G1590" i="2"/>
  <c r="H1590" i="2" s="1"/>
  <c r="I1590" i="2" s="1"/>
  <c r="G1591" i="2"/>
  <c r="G1592" i="2"/>
  <c r="G1593" i="2"/>
  <c r="H1593" i="2" s="1"/>
  <c r="I1593" i="2" s="1"/>
  <c r="G1594" i="2"/>
  <c r="H1594" i="2" s="1"/>
  <c r="I1594" i="2" s="1"/>
  <c r="G1595" i="2"/>
  <c r="H1595" i="2" s="1"/>
  <c r="I1595" i="2" s="1"/>
  <c r="G1596" i="2"/>
  <c r="H1596" i="2" s="1"/>
  <c r="I1596" i="2" s="1"/>
  <c r="G1597" i="2"/>
  <c r="H1597" i="2" s="1"/>
  <c r="I1597" i="2" s="1"/>
  <c r="G1598" i="2"/>
  <c r="H1598" i="2" s="1"/>
  <c r="I1598" i="2" s="1"/>
  <c r="G1599" i="2"/>
  <c r="G1600" i="2"/>
  <c r="H1600" i="2" s="1"/>
  <c r="I1600" i="2" s="1"/>
  <c r="G1601" i="2"/>
  <c r="G1602" i="2"/>
  <c r="G1603" i="2"/>
  <c r="H1603" i="2" s="1"/>
  <c r="I1603" i="2" s="1"/>
  <c r="G1604" i="2"/>
  <c r="H1604" i="2" s="1"/>
  <c r="I1604" i="2" s="1"/>
  <c r="G1605" i="2"/>
  <c r="G1606" i="2"/>
  <c r="G1588" i="2"/>
  <c r="P1528" i="2"/>
  <c r="Q1528" i="2" s="1"/>
  <c r="R1528" i="2" s="1"/>
  <c r="P1529" i="2"/>
  <c r="Q1529" i="2" s="1"/>
  <c r="R1529" i="2" s="1"/>
  <c r="P1530" i="2"/>
  <c r="P1531" i="2"/>
  <c r="Q1531" i="2" s="1"/>
  <c r="R1531" i="2" s="1"/>
  <c r="P1532" i="2"/>
  <c r="Q1532" i="2" s="1"/>
  <c r="R1532" i="2" s="1"/>
  <c r="P1533" i="2"/>
  <c r="Q1533" i="2" s="1"/>
  <c r="R1533" i="2" s="1"/>
  <c r="P1534" i="2"/>
  <c r="Q1534" i="2" s="1"/>
  <c r="R1534" i="2" s="1"/>
  <c r="P1535" i="2"/>
  <c r="Q1535" i="2" s="1"/>
  <c r="R1535" i="2" s="1"/>
  <c r="P1536" i="2"/>
  <c r="Q1536" i="2" s="1"/>
  <c r="R1536" i="2" s="1"/>
  <c r="P1537" i="2"/>
  <c r="Q1537" i="2" s="1"/>
  <c r="R1537" i="2" s="1"/>
  <c r="P1538" i="2"/>
  <c r="Q1538" i="2" s="1"/>
  <c r="R1538" i="2" s="1"/>
  <c r="P1539" i="2"/>
  <c r="Q1539" i="2" s="1"/>
  <c r="R1539" i="2" s="1"/>
  <c r="P1540" i="2"/>
  <c r="P1541" i="2"/>
  <c r="Q1541" i="2" s="1"/>
  <c r="R1541" i="2" s="1"/>
  <c r="P1542" i="2"/>
  <c r="Q1542" i="2" s="1"/>
  <c r="R1542" i="2" s="1"/>
  <c r="P1543" i="2"/>
  <c r="Q1543" i="2" s="1"/>
  <c r="R1543" i="2" s="1"/>
  <c r="P1544" i="2"/>
  <c r="Q1544" i="2" s="1"/>
  <c r="R1544" i="2" s="1"/>
  <c r="P1545" i="2"/>
  <c r="P1527" i="2"/>
  <c r="G1528" i="2"/>
  <c r="H1528" i="2" s="1"/>
  <c r="I1528" i="2" s="1"/>
  <c r="G1529" i="2"/>
  <c r="H1529" i="2" s="1"/>
  <c r="I1529" i="2" s="1"/>
  <c r="G1530" i="2"/>
  <c r="G1531" i="2"/>
  <c r="H1531" i="2" s="1"/>
  <c r="I1531" i="2" s="1"/>
  <c r="G1532" i="2"/>
  <c r="H1532" i="2" s="1"/>
  <c r="I1532" i="2" s="1"/>
  <c r="G1533" i="2"/>
  <c r="H1533" i="2" s="1"/>
  <c r="I1533" i="2" s="1"/>
  <c r="G1534" i="2"/>
  <c r="H1534" i="2" s="1"/>
  <c r="I1534" i="2" s="1"/>
  <c r="G1535" i="2"/>
  <c r="H1535" i="2" s="1"/>
  <c r="I1535" i="2" s="1"/>
  <c r="G1536" i="2"/>
  <c r="H1536" i="2" s="1"/>
  <c r="I1536" i="2" s="1"/>
  <c r="G1537" i="2"/>
  <c r="H1537" i="2" s="1"/>
  <c r="I1537" i="2" s="1"/>
  <c r="G1538" i="2"/>
  <c r="H1538" i="2" s="1"/>
  <c r="I1538" i="2" s="1"/>
  <c r="G1539" i="2"/>
  <c r="H1539" i="2" s="1"/>
  <c r="I1539" i="2" s="1"/>
  <c r="G1540" i="2"/>
  <c r="G1541" i="2"/>
  <c r="H1541" i="2" s="1"/>
  <c r="I1541" i="2" s="1"/>
  <c r="G1542" i="2"/>
  <c r="H1542" i="2" s="1"/>
  <c r="I1542" i="2" s="1"/>
  <c r="G1543" i="2"/>
  <c r="H1543" i="2" s="1"/>
  <c r="I1543" i="2" s="1"/>
  <c r="G1544" i="2"/>
  <c r="H1544" i="2" s="1"/>
  <c r="I1544" i="2" s="1"/>
  <c r="G1545" i="2"/>
  <c r="G1527" i="2"/>
  <c r="P1498" i="2"/>
  <c r="Q1498" i="2" s="1"/>
  <c r="R1498" i="2" s="1"/>
  <c r="P1499" i="2"/>
  <c r="Q1499" i="2" s="1"/>
  <c r="R1499" i="2" s="1"/>
  <c r="P1500" i="2"/>
  <c r="P1501" i="2"/>
  <c r="Q1501" i="2" s="1"/>
  <c r="R1501" i="2" s="1"/>
  <c r="P1502" i="2"/>
  <c r="Q1502" i="2" s="1"/>
  <c r="R1502" i="2" s="1"/>
  <c r="P1503" i="2"/>
  <c r="Q1503" i="2" s="1"/>
  <c r="R1503" i="2" s="1"/>
  <c r="P1504" i="2"/>
  <c r="Q1504" i="2" s="1"/>
  <c r="R1504" i="2" s="1"/>
  <c r="P1505" i="2"/>
  <c r="P1506" i="2"/>
  <c r="Q1506" i="2" s="1"/>
  <c r="R1506" i="2" s="1"/>
  <c r="P1507" i="2"/>
  <c r="Q1507" i="2" s="1"/>
  <c r="R1507" i="2" s="1"/>
  <c r="P1508" i="2"/>
  <c r="P1509" i="2"/>
  <c r="Q1509" i="2" s="1"/>
  <c r="R1509" i="2" s="1"/>
  <c r="P1510" i="2"/>
  <c r="P1495" i="2" s="1"/>
  <c r="P1511" i="2"/>
  <c r="Q1511" i="2" s="1"/>
  <c r="R1511" i="2" s="1"/>
  <c r="P1512" i="2"/>
  <c r="Q1512" i="2" s="1"/>
  <c r="R1512" i="2" s="1"/>
  <c r="P1513" i="2"/>
  <c r="P1514" i="2"/>
  <c r="Q1514" i="2" s="1"/>
  <c r="R1514" i="2" s="1"/>
  <c r="P1515" i="2"/>
  <c r="P1497" i="2"/>
  <c r="G1498" i="2"/>
  <c r="H1498" i="2" s="1"/>
  <c r="I1498" i="2" s="1"/>
  <c r="G1499" i="2"/>
  <c r="H1499" i="2" s="1"/>
  <c r="I1499" i="2" s="1"/>
  <c r="G1500" i="2"/>
  <c r="G1501" i="2"/>
  <c r="H1501" i="2" s="1"/>
  <c r="I1501" i="2" s="1"/>
  <c r="G1502" i="2"/>
  <c r="H1502" i="2" s="1"/>
  <c r="I1502" i="2" s="1"/>
  <c r="G1503" i="2"/>
  <c r="G1504" i="2"/>
  <c r="H1504" i="2" s="1"/>
  <c r="I1504" i="2" s="1"/>
  <c r="G1505" i="2"/>
  <c r="H1505" i="2" s="1"/>
  <c r="I1505" i="2" s="1"/>
  <c r="G1506" i="2"/>
  <c r="G1507" i="2"/>
  <c r="H1507" i="2" s="1"/>
  <c r="I1507" i="2" s="1"/>
  <c r="G1508" i="2"/>
  <c r="H1508" i="2" s="1"/>
  <c r="I1508" i="2" s="1"/>
  <c r="G1509" i="2"/>
  <c r="G1510" i="2"/>
  <c r="G1511" i="2"/>
  <c r="H1511" i="2" s="1"/>
  <c r="I1511" i="2" s="1"/>
  <c r="G1512" i="2"/>
  <c r="H1512" i="2" s="1"/>
  <c r="I1512" i="2" s="1"/>
  <c r="G1513" i="2"/>
  <c r="H1513" i="2" s="1"/>
  <c r="I1513" i="2" s="1"/>
  <c r="G1514" i="2"/>
  <c r="H1514" i="2" s="1"/>
  <c r="I1514" i="2" s="1"/>
  <c r="G1515" i="2"/>
  <c r="G1497" i="2"/>
  <c r="P1437" i="2"/>
  <c r="Q1437" i="2" s="1"/>
  <c r="R1437" i="2" s="1"/>
  <c r="P1438" i="2"/>
  <c r="Q1438" i="2" s="1"/>
  <c r="R1438" i="2" s="1"/>
  <c r="P1439" i="2"/>
  <c r="P1440" i="2"/>
  <c r="Q1440" i="2" s="1"/>
  <c r="R1440" i="2" s="1"/>
  <c r="P1441" i="2"/>
  <c r="Q1441" i="2" s="1"/>
  <c r="R1441" i="2" s="1"/>
  <c r="P1442" i="2"/>
  <c r="Q1442" i="2" s="1"/>
  <c r="R1442" i="2" s="1"/>
  <c r="P1443" i="2"/>
  <c r="Q1443" i="2" s="1"/>
  <c r="R1443" i="2" s="1"/>
  <c r="P1444" i="2"/>
  <c r="Q1444" i="2" s="1"/>
  <c r="R1444" i="2" s="1"/>
  <c r="P1445" i="2"/>
  <c r="Q1445" i="2" s="1"/>
  <c r="R1445" i="2" s="1"/>
  <c r="P1446" i="2"/>
  <c r="Q1446" i="2" s="1"/>
  <c r="R1446" i="2" s="1"/>
  <c r="P1447" i="2"/>
  <c r="Q1447" i="2" s="1"/>
  <c r="R1447" i="2" s="1"/>
  <c r="P1448" i="2"/>
  <c r="Q1448" i="2" s="1"/>
  <c r="R1448" i="2" s="1"/>
  <c r="P1449" i="2"/>
  <c r="P1450" i="2"/>
  <c r="Q1450" i="2" s="1"/>
  <c r="R1450" i="2" s="1"/>
  <c r="P1451" i="2"/>
  <c r="Q1451" i="2" s="1"/>
  <c r="R1451" i="2" s="1"/>
  <c r="P1452" i="2"/>
  <c r="Q1452" i="2" s="1"/>
  <c r="R1452" i="2" s="1"/>
  <c r="P1453" i="2"/>
  <c r="Q1453" i="2" s="1"/>
  <c r="R1453" i="2" s="1"/>
  <c r="P1454" i="2"/>
  <c r="P1436" i="2"/>
  <c r="G1437" i="2"/>
  <c r="H1437" i="2" s="1"/>
  <c r="I1437" i="2" s="1"/>
  <c r="G1438" i="2"/>
  <c r="H1438" i="2" s="1"/>
  <c r="I1438" i="2" s="1"/>
  <c r="G1439" i="2"/>
  <c r="G1440" i="2"/>
  <c r="H1440" i="2" s="1"/>
  <c r="I1440" i="2" s="1"/>
  <c r="G1441" i="2"/>
  <c r="H1441" i="2" s="1"/>
  <c r="I1441" i="2" s="1"/>
  <c r="G1442" i="2"/>
  <c r="H1442" i="2" s="1"/>
  <c r="I1442" i="2" s="1"/>
  <c r="G1443" i="2"/>
  <c r="H1443" i="2" s="1"/>
  <c r="I1443" i="2" s="1"/>
  <c r="G1444" i="2"/>
  <c r="H1444" i="2" s="1"/>
  <c r="I1444" i="2" s="1"/>
  <c r="G1445" i="2"/>
  <c r="H1445" i="2" s="1"/>
  <c r="I1445" i="2" s="1"/>
  <c r="G1446" i="2"/>
  <c r="H1446" i="2" s="1"/>
  <c r="I1446" i="2" s="1"/>
  <c r="G1447" i="2"/>
  <c r="H1447" i="2" s="1"/>
  <c r="I1447" i="2" s="1"/>
  <c r="G1448" i="2"/>
  <c r="H1448" i="2" s="1"/>
  <c r="I1448" i="2" s="1"/>
  <c r="G1449" i="2"/>
  <c r="G1450" i="2"/>
  <c r="H1450" i="2" s="1"/>
  <c r="I1450" i="2" s="1"/>
  <c r="G1451" i="2"/>
  <c r="H1451" i="2" s="1"/>
  <c r="I1451" i="2" s="1"/>
  <c r="G1452" i="2"/>
  <c r="H1452" i="2" s="1"/>
  <c r="I1452" i="2" s="1"/>
  <c r="G1453" i="2"/>
  <c r="H1453" i="2" s="1"/>
  <c r="I1453" i="2" s="1"/>
  <c r="G1454" i="2"/>
  <c r="G1436" i="2"/>
  <c r="P1407" i="2"/>
  <c r="P1408" i="2"/>
  <c r="Q1408" i="2" s="1"/>
  <c r="R1408" i="2" s="1"/>
  <c r="P1409" i="2"/>
  <c r="P1410" i="2"/>
  <c r="P1411" i="2"/>
  <c r="Q1411" i="2" s="1"/>
  <c r="R1411" i="2" s="1"/>
  <c r="P1412" i="2"/>
  <c r="Q1412" i="2" s="1"/>
  <c r="R1412" i="2" s="1"/>
  <c r="P1413" i="2"/>
  <c r="Q1413" i="2" s="1"/>
  <c r="R1413" i="2" s="1"/>
  <c r="P1414" i="2"/>
  <c r="Q1414" i="2" s="1"/>
  <c r="R1414" i="2" s="1"/>
  <c r="P1415" i="2"/>
  <c r="Q1415" i="2" s="1"/>
  <c r="R1415" i="2" s="1"/>
  <c r="P1416" i="2"/>
  <c r="P1417" i="2"/>
  <c r="Q1417" i="2" s="1"/>
  <c r="R1417" i="2" s="1"/>
  <c r="P1418" i="2"/>
  <c r="P1419" i="2"/>
  <c r="P1420" i="2"/>
  <c r="Q1420" i="2" s="1"/>
  <c r="R1420" i="2" s="1"/>
  <c r="P1421" i="2"/>
  <c r="P1422" i="2"/>
  <c r="Q1422" i="2" s="1"/>
  <c r="R1422" i="2" s="1"/>
  <c r="P1423" i="2"/>
  <c r="P1424" i="2"/>
  <c r="P1406" i="2"/>
  <c r="G1407" i="2"/>
  <c r="H1407" i="2" s="1"/>
  <c r="I1407" i="2" s="1"/>
  <c r="G1408" i="2"/>
  <c r="H1408" i="2" s="1"/>
  <c r="I1408" i="2" s="1"/>
  <c r="G1409" i="2"/>
  <c r="G1410" i="2"/>
  <c r="G1411" i="2"/>
  <c r="H1411" i="2" s="1"/>
  <c r="I1411" i="2" s="1"/>
  <c r="G1412" i="2"/>
  <c r="H1412" i="2" s="1"/>
  <c r="I1412" i="2" s="1"/>
  <c r="G1413" i="2"/>
  <c r="G1414" i="2"/>
  <c r="H1414" i="2" s="1"/>
  <c r="I1414" i="2" s="1"/>
  <c r="G1415" i="2"/>
  <c r="G1416" i="2"/>
  <c r="H1416" i="2" s="1"/>
  <c r="I1416" i="2" s="1"/>
  <c r="G1417" i="2"/>
  <c r="H1417" i="2" s="1"/>
  <c r="I1417" i="2" s="1"/>
  <c r="G1418" i="2"/>
  <c r="H1418" i="2" s="1"/>
  <c r="I1418" i="2" s="1"/>
  <c r="G1419" i="2"/>
  <c r="G1420" i="2"/>
  <c r="G1421" i="2"/>
  <c r="H1421" i="2" s="1"/>
  <c r="I1421" i="2" s="1"/>
  <c r="G1422" i="2"/>
  <c r="H1422" i="2" s="1"/>
  <c r="I1422" i="2" s="1"/>
  <c r="G1423" i="2"/>
  <c r="H1423" i="2" s="1"/>
  <c r="I1423" i="2" s="1"/>
  <c r="G1424" i="2"/>
  <c r="G1406" i="2"/>
  <c r="P1346" i="2"/>
  <c r="Q1346" i="2" s="1"/>
  <c r="R1346" i="2" s="1"/>
  <c r="P1347" i="2"/>
  <c r="Q1347" i="2" s="1"/>
  <c r="R1347" i="2" s="1"/>
  <c r="P1348" i="2"/>
  <c r="P1349" i="2"/>
  <c r="Q1349" i="2" s="1"/>
  <c r="R1349" i="2" s="1"/>
  <c r="P1350" i="2"/>
  <c r="Q1350" i="2" s="1"/>
  <c r="R1350" i="2" s="1"/>
  <c r="P1351" i="2"/>
  <c r="Q1351" i="2" s="1"/>
  <c r="R1351" i="2" s="1"/>
  <c r="P1352" i="2"/>
  <c r="Q1352" i="2" s="1"/>
  <c r="R1352" i="2" s="1"/>
  <c r="P1353" i="2"/>
  <c r="Q1353" i="2" s="1"/>
  <c r="R1353" i="2" s="1"/>
  <c r="P1354" i="2"/>
  <c r="Q1354" i="2" s="1"/>
  <c r="R1354" i="2" s="1"/>
  <c r="P1355" i="2"/>
  <c r="Q1355" i="2" s="1"/>
  <c r="R1355" i="2" s="1"/>
  <c r="P1356" i="2"/>
  <c r="Q1356" i="2" s="1"/>
  <c r="R1356" i="2" s="1"/>
  <c r="P1357" i="2"/>
  <c r="Q1357" i="2" s="1"/>
  <c r="R1357" i="2" s="1"/>
  <c r="P1358" i="2"/>
  <c r="P1359" i="2"/>
  <c r="Q1359" i="2" s="1"/>
  <c r="R1359" i="2" s="1"/>
  <c r="P1360" i="2"/>
  <c r="Q1360" i="2" s="1"/>
  <c r="R1360" i="2" s="1"/>
  <c r="P1361" i="2"/>
  <c r="Q1361" i="2" s="1"/>
  <c r="R1361" i="2" s="1"/>
  <c r="P1362" i="2"/>
  <c r="Q1362" i="2" s="1"/>
  <c r="R1362" i="2" s="1"/>
  <c r="P1363" i="2"/>
  <c r="P1345" i="2"/>
  <c r="G1346" i="2"/>
  <c r="H1346" i="2" s="1"/>
  <c r="I1346" i="2" s="1"/>
  <c r="G1347" i="2"/>
  <c r="H1347" i="2" s="1"/>
  <c r="I1347" i="2" s="1"/>
  <c r="G1348" i="2"/>
  <c r="G1349" i="2"/>
  <c r="H1349" i="2" s="1"/>
  <c r="I1349" i="2" s="1"/>
  <c r="G1350" i="2"/>
  <c r="H1350" i="2" s="1"/>
  <c r="I1350" i="2" s="1"/>
  <c r="G1351" i="2"/>
  <c r="H1351" i="2" s="1"/>
  <c r="I1351" i="2" s="1"/>
  <c r="G1352" i="2"/>
  <c r="H1352" i="2" s="1"/>
  <c r="I1352" i="2" s="1"/>
  <c r="G1353" i="2"/>
  <c r="H1353" i="2" s="1"/>
  <c r="I1353" i="2" s="1"/>
  <c r="G1354" i="2"/>
  <c r="H1354" i="2" s="1"/>
  <c r="I1354" i="2" s="1"/>
  <c r="G1355" i="2"/>
  <c r="H1355" i="2" s="1"/>
  <c r="I1355" i="2" s="1"/>
  <c r="G1356" i="2"/>
  <c r="H1356" i="2" s="1"/>
  <c r="I1356" i="2" s="1"/>
  <c r="G1357" i="2"/>
  <c r="H1357" i="2" s="1"/>
  <c r="I1357" i="2" s="1"/>
  <c r="G1358" i="2"/>
  <c r="G1359" i="2"/>
  <c r="H1359" i="2" s="1"/>
  <c r="I1359" i="2" s="1"/>
  <c r="G1360" i="2"/>
  <c r="H1360" i="2" s="1"/>
  <c r="I1360" i="2" s="1"/>
  <c r="G1361" i="2"/>
  <c r="H1361" i="2" s="1"/>
  <c r="I1361" i="2" s="1"/>
  <c r="G1362" i="2"/>
  <c r="H1362" i="2" s="1"/>
  <c r="I1362" i="2" s="1"/>
  <c r="G1363" i="2"/>
  <c r="G1345" i="2"/>
  <c r="P1316" i="2"/>
  <c r="P1317" i="2"/>
  <c r="Q1317" i="2" s="1"/>
  <c r="R1317" i="2" s="1"/>
  <c r="P1318" i="2"/>
  <c r="P1319" i="2"/>
  <c r="Q1319" i="2" s="1"/>
  <c r="R1319" i="2" s="1"/>
  <c r="P1320" i="2"/>
  <c r="Q1320" i="2" s="1"/>
  <c r="R1320" i="2" s="1"/>
  <c r="P1321" i="2"/>
  <c r="P1322" i="2"/>
  <c r="Q1322" i="2" s="1"/>
  <c r="R1322" i="2" s="1"/>
  <c r="P1323" i="2"/>
  <c r="Q1323" i="2" s="1"/>
  <c r="R1323" i="2" s="1"/>
  <c r="P1324" i="2"/>
  <c r="P1325" i="2"/>
  <c r="Q1325" i="2" s="1"/>
  <c r="R1325" i="2" s="1"/>
  <c r="P1326" i="2"/>
  <c r="Q1326" i="2" s="1"/>
  <c r="R1326" i="2" s="1"/>
  <c r="P1327" i="2"/>
  <c r="Q1327" i="2" s="1"/>
  <c r="R1327" i="2" s="1"/>
  <c r="P1328" i="2"/>
  <c r="P1329" i="2"/>
  <c r="Q1329" i="2" s="1"/>
  <c r="R1329" i="2" s="1"/>
  <c r="P1330" i="2"/>
  <c r="P1331" i="2"/>
  <c r="Q1331" i="2" s="1"/>
  <c r="R1331" i="2" s="1"/>
  <c r="P1332" i="2"/>
  <c r="Q1332" i="2" s="1"/>
  <c r="R1332" i="2" s="1"/>
  <c r="P1333" i="2"/>
  <c r="P1315" i="2"/>
  <c r="G1316" i="2"/>
  <c r="H1316" i="2" s="1"/>
  <c r="I1316" i="2" s="1"/>
  <c r="G1317" i="2"/>
  <c r="H1317" i="2" s="1"/>
  <c r="I1317" i="2" s="1"/>
  <c r="G1318" i="2"/>
  <c r="G1319" i="2"/>
  <c r="G1320" i="2"/>
  <c r="H1320" i="2" s="1"/>
  <c r="I1320" i="2" s="1"/>
  <c r="G1321" i="2"/>
  <c r="H1321" i="2" s="1"/>
  <c r="I1321" i="2" s="1"/>
  <c r="G1322" i="2"/>
  <c r="G1323" i="2"/>
  <c r="H1323" i="2" s="1"/>
  <c r="I1323" i="2" s="1"/>
  <c r="G1324" i="2"/>
  <c r="G1325" i="2"/>
  <c r="H1325" i="2" s="1"/>
  <c r="I1325" i="2" s="1"/>
  <c r="G1326" i="2"/>
  <c r="H1326" i="2" s="1"/>
  <c r="I1326" i="2" s="1"/>
  <c r="G1327" i="2"/>
  <c r="H1327" i="2" s="1"/>
  <c r="I1327" i="2" s="1"/>
  <c r="G1328" i="2"/>
  <c r="G1329" i="2"/>
  <c r="G1330" i="2"/>
  <c r="H1330" i="2" s="1"/>
  <c r="I1330" i="2" s="1"/>
  <c r="G1331" i="2"/>
  <c r="H1331" i="2" s="1"/>
  <c r="I1331" i="2" s="1"/>
  <c r="G1332" i="2"/>
  <c r="H1332" i="2" s="1"/>
  <c r="I1332" i="2" s="1"/>
  <c r="G1333" i="2"/>
  <c r="G1315" i="2"/>
  <c r="P1255" i="2"/>
  <c r="Q1255" i="2" s="1"/>
  <c r="R1255" i="2" s="1"/>
  <c r="P1256" i="2"/>
  <c r="Q1256" i="2" s="1"/>
  <c r="R1256" i="2" s="1"/>
  <c r="P1257" i="2"/>
  <c r="P1258" i="2"/>
  <c r="Q1258" i="2" s="1"/>
  <c r="R1258" i="2" s="1"/>
  <c r="P1259" i="2"/>
  <c r="Q1259" i="2" s="1"/>
  <c r="R1259" i="2" s="1"/>
  <c r="P1260" i="2"/>
  <c r="Q1260" i="2" s="1"/>
  <c r="R1260" i="2" s="1"/>
  <c r="P1261" i="2"/>
  <c r="Q1261" i="2" s="1"/>
  <c r="R1261" i="2" s="1"/>
  <c r="P1262" i="2"/>
  <c r="Q1262" i="2" s="1"/>
  <c r="R1262" i="2" s="1"/>
  <c r="P1263" i="2"/>
  <c r="Q1263" i="2" s="1"/>
  <c r="R1263" i="2" s="1"/>
  <c r="P1264" i="2"/>
  <c r="Q1264" i="2" s="1"/>
  <c r="R1264" i="2" s="1"/>
  <c r="P1265" i="2"/>
  <c r="Q1265" i="2" s="1"/>
  <c r="R1265" i="2" s="1"/>
  <c r="P1266" i="2"/>
  <c r="Q1266" i="2" s="1"/>
  <c r="R1266" i="2" s="1"/>
  <c r="P1267" i="2"/>
  <c r="P1268" i="2"/>
  <c r="Q1268" i="2" s="1"/>
  <c r="R1268" i="2" s="1"/>
  <c r="P1269" i="2"/>
  <c r="Q1269" i="2" s="1"/>
  <c r="R1269" i="2" s="1"/>
  <c r="P1270" i="2"/>
  <c r="Q1270" i="2" s="1"/>
  <c r="R1270" i="2" s="1"/>
  <c r="P1271" i="2"/>
  <c r="Q1271" i="2" s="1"/>
  <c r="R1271" i="2" s="1"/>
  <c r="P1272" i="2"/>
  <c r="P1254" i="2"/>
  <c r="G1255" i="2"/>
  <c r="H1255" i="2" s="1"/>
  <c r="I1255" i="2" s="1"/>
  <c r="G1256" i="2"/>
  <c r="H1256" i="2" s="1"/>
  <c r="I1256" i="2" s="1"/>
  <c r="G1257" i="2"/>
  <c r="G1258" i="2"/>
  <c r="H1258" i="2" s="1"/>
  <c r="I1258" i="2" s="1"/>
  <c r="G1259" i="2"/>
  <c r="H1259" i="2" s="1"/>
  <c r="I1259" i="2" s="1"/>
  <c r="G1260" i="2"/>
  <c r="H1260" i="2" s="1"/>
  <c r="I1260" i="2" s="1"/>
  <c r="G1261" i="2"/>
  <c r="H1261" i="2" s="1"/>
  <c r="I1261" i="2" s="1"/>
  <c r="G1262" i="2"/>
  <c r="H1262" i="2" s="1"/>
  <c r="I1262" i="2" s="1"/>
  <c r="G1263" i="2"/>
  <c r="H1263" i="2" s="1"/>
  <c r="I1263" i="2" s="1"/>
  <c r="G1264" i="2"/>
  <c r="H1264" i="2" s="1"/>
  <c r="I1264" i="2" s="1"/>
  <c r="G1265" i="2"/>
  <c r="H1265" i="2" s="1"/>
  <c r="I1265" i="2" s="1"/>
  <c r="G1266" i="2"/>
  <c r="H1266" i="2" s="1"/>
  <c r="I1266" i="2" s="1"/>
  <c r="G1267" i="2"/>
  <c r="G1268" i="2"/>
  <c r="H1268" i="2" s="1"/>
  <c r="I1268" i="2" s="1"/>
  <c r="G1269" i="2"/>
  <c r="H1269" i="2" s="1"/>
  <c r="I1269" i="2" s="1"/>
  <c r="G1270" i="2"/>
  <c r="H1270" i="2" s="1"/>
  <c r="I1270" i="2" s="1"/>
  <c r="G1271" i="2"/>
  <c r="H1271" i="2" s="1"/>
  <c r="I1271" i="2" s="1"/>
  <c r="G1272" i="2"/>
  <c r="G1254" i="2"/>
  <c r="P1225" i="2"/>
  <c r="Q1225" i="2" s="1"/>
  <c r="R1225" i="2" s="1"/>
  <c r="P1226" i="2"/>
  <c r="Q1226" i="2" s="1"/>
  <c r="R1226" i="2" s="1"/>
  <c r="P1227" i="2"/>
  <c r="P1228" i="2"/>
  <c r="Q1228" i="2" s="1"/>
  <c r="R1228" i="2" s="1"/>
  <c r="P1229" i="2"/>
  <c r="Q1229" i="2" s="1"/>
  <c r="R1229" i="2" s="1"/>
  <c r="P1230" i="2"/>
  <c r="Q1230" i="2" s="1"/>
  <c r="R1230" i="2" s="1"/>
  <c r="P1231" i="2"/>
  <c r="Q1231" i="2" s="1"/>
  <c r="R1231" i="2" s="1"/>
  <c r="P1232" i="2"/>
  <c r="Q1232" i="2" s="1"/>
  <c r="R1232" i="2" s="1"/>
  <c r="P1233" i="2"/>
  <c r="Q1233" i="2" s="1"/>
  <c r="R1233" i="2" s="1"/>
  <c r="P1234" i="2"/>
  <c r="P1235" i="2"/>
  <c r="Q1235" i="2" s="1"/>
  <c r="R1235" i="2" s="1"/>
  <c r="P1236" i="2"/>
  <c r="Q1236" i="2" s="1"/>
  <c r="R1236" i="2" s="1"/>
  <c r="P1237" i="2"/>
  <c r="P1222" i="2" s="1"/>
  <c r="P1238" i="2"/>
  <c r="Q1238" i="2" s="1"/>
  <c r="R1238" i="2" s="1"/>
  <c r="P1239" i="2"/>
  <c r="Q1239" i="2" s="1"/>
  <c r="R1239" i="2" s="1"/>
  <c r="P1240" i="2"/>
  <c r="Q1240" i="2" s="1"/>
  <c r="R1240" i="2" s="1"/>
  <c r="P1241" i="2"/>
  <c r="Q1241" i="2" s="1"/>
  <c r="R1241" i="2" s="1"/>
  <c r="P1224" i="2"/>
  <c r="G1225" i="2"/>
  <c r="G1226" i="2"/>
  <c r="H1226" i="2" s="1"/>
  <c r="I1226" i="2" s="1"/>
  <c r="G1227" i="2"/>
  <c r="G1228" i="2"/>
  <c r="G1229" i="2"/>
  <c r="H1229" i="2" s="1"/>
  <c r="I1229" i="2" s="1"/>
  <c r="G1230" i="2"/>
  <c r="H1230" i="2" s="1"/>
  <c r="I1230" i="2" s="1"/>
  <c r="G1231" i="2"/>
  <c r="H1231" i="2" s="1"/>
  <c r="I1231" i="2" s="1"/>
  <c r="G1232" i="2"/>
  <c r="H1232" i="2" s="1"/>
  <c r="I1232" i="2" s="1"/>
  <c r="G1233" i="2"/>
  <c r="G1234" i="2"/>
  <c r="H1234" i="2" s="1"/>
  <c r="I1234" i="2" s="1"/>
  <c r="G1235" i="2"/>
  <c r="H1235" i="2" s="1"/>
  <c r="I1235" i="2" s="1"/>
  <c r="G1236" i="2"/>
  <c r="H1236" i="2" s="1"/>
  <c r="I1236" i="2" s="1"/>
  <c r="G1237" i="2"/>
  <c r="G1238" i="2"/>
  <c r="H1238" i="2" s="1"/>
  <c r="I1238" i="2" s="1"/>
  <c r="G1239" i="2"/>
  <c r="H1239" i="2" s="1"/>
  <c r="I1239" i="2" s="1"/>
  <c r="G1240" i="2"/>
  <c r="G1241" i="2"/>
  <c r="H1241" i="2" s="1"/>
  <c r="I1241" i="2" s="1"/>
  <c r="G1242" i="2"/>
  <c r="G1224" i="2"/>
  <c r="P1164" i="2"/>
  <c r="Q1164" i="2" s="1"/>
  <c r="R1164" i="2" s="1"/>
  <c r="P1165" i="2"/>
  <c r="Q1165" i="2" s="1"/>
  <c r="R1165" i="2" s="1"/>
  <c r="P1166" i="2"/>
  <c r="P1167" i="2"/>
  <c r="Q1167" i="2" s="1"/>
  <c r="R1167" i="2" s="1"/>
  <c r="P1168" i="2"/>
  <c r="Q1168" i="2" s="1"/>
  <c r="R1168" i="2" s="1"/>
  <c r="P1169" i="2"/>
  <c r="Q1169" i="2" s="1"/>
  <c r="R1169" i="2" s="1"/>
  <c r="P1170" i="2"/>
  <c r="Q1170" i="2" s="1"/>
  <c r="R1170" i="2" s="1"/>
  <c r="P1171" i="2"/>
  <c r="Q1171" i="2" s="1"/>
  <c r="R1171" i="2" s="1"/>
  <c r="P1172" i="2"/>
  <c r="Q1172" i="2" s="1"/>
  <c r="R1172" i="2" s="1"/>
  <c r="P1173" i="2"/>
  <c r="Q1173" i="2" s="1"/>
  <c r="R1173" i="2" s="1"/>
  <c r="P1174" i="2"/>
  <c r="Q1174" i="2" s="1"/>
  <c r="R1174" i="2" s="1"/>
  <c r="P1175" i="2"/>
  <c r="Q1175" i="2" s="1"/>
  <c r="R1175" i="2" s="1"/>
  <c r="P1176" i="2"/>
  <c r="P1177" i="2"/>
  <c r="Q1177" i="2" s="1"/>
  <c r="R1177" i="2" s="1"/>
  <c r="P1178" i="2"/>
  <c r="Q1178" i="2" s="1"/>
  <c r="R1178" i="2" s="1"/>
  <c r="P1179" i="2"/>
  <c r="Q1179" i="2" s="1"/>
  <c r="R1179" i="2" s="1"/>
  <c r="P1180" i="2"/>
  <c r="Q1180" i="2" s="1"/>
  <c r="R1180" i="2" s="1"/>
  <c r="P1181" i="2"/>
  <c r="P1163" i="2"/>
  <c r="G1164" i="2"/>
  <c r="H1164" i="2" s="1"/>
  <c r="I1164" i="2" s="1"/>
  <c r="G1165" i="2"/>
  <c r="H1165" i="2" s="1"/>
  <c r="I1165" i="2" s="1"/>
  <c r="G1166" i="2"/>
  <c r="G1167" i="2"/>
  <c r="H1167" i="2" s="1"/>
  <c r="I1167" i="2" s="1"/>
  <c r="G1168" i="2"/>
  <c r="H1168" i="2" s="1"/>
  <c r="I1168" i="2" s="1"/>
  <c r="G1169" i="2"/>
  <c r="H1169" i="2" s="1"/>
  <c r="I1169" i="2" s="1"/>
  <c r="G1170" i="2"/>
  <c r="H1170" i="2" s="1"/>
  <c r="I1170" i="2" s="1"/>
  <c r="G1171" i="2"/>
  <c r="H1171" i="2" s="1"/>
  <c r="I1171" i="2" s="1"/>
  <c r="G1172" i="2"/>
  <c r="H1172" i="2" s="1"/>
  <c r="I1172" i="2" s="1"/>
  <c r="G1173" i="2"/>
  <c r="H1173" i="2" s="1"/>
  <c r="I1173" i="2" s="1"/>
  <c r="G1174" i="2"/>
  <c r="H1174" i="2" s="1"/>
  <c r="I1174" i="2" s="1"/>
  <c r="G1175" i="2"/>
  <c r="H1175" i="2" s="1"/>
  <c r="I1175" i="2" s="1"/>
  <c r="G1176" i="2"/>
  <c r="G1177" i="2"/>
  <c r="H1177" i="2" s="1"/>
  <c r="I1177" i="2" s="1"/>
  <c r="G1178" i="2"/>
  <c r="H1178" i="2" s="1"/>
  <c r="I1178" i="2" s="1"/>
  <c r="G1179" i="2"/>
  <c r="H1179" i="2" s="1"/>
  <c r="I1179" i="2" s="1"/>
  <c r="G1180" i="2"/>
  <c r="H1180" i="2" s="1"/>
  <c r="I1180" i="2" s="1"/>
  <c r="G1181" i="2"/>
  <c r="G1163" i="2"/>
  <c r="P1134" i="2"/>
  <c r="Q1134" i="2" s="1"/>
  <c r="R1134" i="2" s="1"/>
  <c r="P1135" i="2"/>
  <c r="P1136" i="2"/>
  <c r="P1137" i="2"/>
  <c r="Q1137" i="2" s="1"/>
  <c r="R1137" i="2" s="1"/>
  <c r="P1138" i="2"/>
  <c r="P1139" i="2"/>
  <c r="Q1139" i="2" s="1"/>
  <c r="R1139" i="2" s="1"/>
  <c r="P1140" i="2"/>
  <c r="Q1140" i="2" s="1"/>
  <c r="R1140" i="2" s="1"/>
  <c r="P1141" i="2"/>
  <c r="Q1141" i="2" s="1"/>
  <c r="R1141" i="2" s="1"/>
  <c r="P1142" i="2"/>
  <c r="Q1142" i="2" s="1"/>
  <c r="R1142" i="2" s="1"/>
  <c r="P1143" i="2"/>
  <c r="P1144" i="2"/>
  <c r="Q1144" i="2" s="1"/>
  <c r="R1144" i="2" s="1"/>
  <c r="P1145" i="2"/>
  <c r="Q1145" i="2" s="1"/>
  <c r="R1145" i="2" s="1"/>
  <c r="P1146" i="2"/>
  <c r="P1147" i="2"/>
  <c r="Q1147" i="2" s="1"/>
  <c r="R1147" i="2" s="1"/>
  <c r="P1148" i="2"/>
  <c r="Q1148" i="2" s="1"/>
  <c r="R1148" i="2" s="1"/>
  <c r="P1149" i="2"/>
  <c r="Q1149" i="2" s="1"/>
  <c r="R1149" i="2" s="1"/>
  <c r="P1150" i="2"/>
  <c r="Q1150" i="2" s="1"/>
  <c r="R1150" i="2" s="1"/>
  <c r="P1151" i="2"/>
  <c r="P1133" i="2"/>
  <c r="G1134" i="2"/>
  <c r="G1135" i="2"/>
  <c r="H1135" i="2" s="1"/>
  <c r="I1135" i="2" s="1"/>
  <c r="G1136" i="2"/>
  <c r="G1137" i="2"/>
  <c r="H1137" i="2" s="1"/>
  <c r="I1137" i="2" s="1"/>
  <c r="G1138" i="2"/>
  <c r="H1138" i="2" s="1"/>
  <c r="I1138" i="2" s="1"/>
  <c r="G1139" i="2"/>
  <c r="G1140" i="2"/>
  <c r="H1140" i="2" s="1"/>
  <c r="I1140" i="2" s="1"/>
  <c r="G1141" i="2"/>
  <c r="H1141" i="2" s="1"/>
  <c r="I1141" i="2" s="1"/>
  <c r="G1142" i="2"/>
  <c r="G1143" i="2"/>
  <c r="H1143" i="2" s="1"/>
  <c r="I1143" i="2" s="1"/>
  <c r="G1144" i="2"/>
  <c r="H1144" i="2" s="1"/>
  <c r="I1144" i="2" s="1"/>
  <c r="G1145" i="2"/>
  <c r="H1145" i="2" s="1"/>
  <c r="I1145" i="2" s="1"/>
  <c r="G1146" i="2"/>
  <c r="G1147" i="2"/>
  <c r="G1148" i="2"/>
  <c r="H1148" i="2" s="1"/>
  <c r="I1148" i="2" s="1"/>
  <c r="G1149" i="2"/>
  <c r="H1149" i="2" s="1"/>
  <c r="I1149" i="2" s="1"/>
  <c r="G1150" i="2"/>
  <c r="G1151" i="2"/>
  <c r="G1133" i="2"/>
  <c r="P1073" i="2"/>
  <c r="Q1073" i="2" s="1"/>
  <c r="R1073" i="2" s="1"/>
  <c r="P1074" i="2"/>
  <c r="Q1074" i="2" s="1"/>
  <c r="R1074" i="2" s="1"/>
  <c r="P1075" i="2"/>
  <c r="P1076" i="2"/>
  <c r="Q1076" i="2" s="1"/>
  <c r="R1076" i="2" s="1"/>
  <c r="P1077" i="2"/>
  <c r="Q1077" i="2" s="1"/>
  <c r="R1077" i="2" s="1"/>
  <c r="P1078" i="2"/>
  <c r="Q1078" i="2" s="1"/>
  <c r="R1078" i="2" s="1"/>
  <c r="P1079" i="2"/>
  <c r="Q1079" i="2" s="1"/>
  <c r="R1079" i="2" s="1"/>
  <c r="P1080" i="2"/>
  <c r="Q1080" i="2" s="1"/>
  <c r="R1080" i="2" s="1"/>
  <c r="P1081" i="2"/>
  <c r="Q1081" i="2" s="1"/>
  <c r="R1081" i="2" s="1"/>
  <c r="P1082" i="2"/>
  <c r="Q1082" i="2" s="1"/>
  <c r="R1082" i="2" s="1"/>
  <c r="P1083" i="2"/>
  <c r="Q1083" i="2" s="1"/>
  <c r="R1083" i="2" s="1"/>
  <c r="P1084" i="2"/>
  <c r="Q1084" i="2" s="1"/>
  <c r="R1084" i="2" s="1"/>
  <c r="P1085" i="2"/>
  <c r="P1086" i="2"/>
  <c r="Q1086" i="2" s="1"/>
  <c r="R1086" i="2" s="1"/>
  <c r="P1087" i="2"/>
  <c r="Q1087" i="2" s="1"/>
  <c r="R1087" i="2" s="1"/>
  <c r="P1088" i="2"/>
  <c r="Q1088" i="2" s="1"/>
  <c r="R1088" i="2" s="1"/>
  <c r="P1089" i="2"/>
  <c r="Q1089" i="2" s="1"/>
  <c r="R1089" i="2" s="1"/>
  <c r="P1090" i="2"/>
  <c r="P1072" i="2"/>
  <c r="G1074" i="2"/>
  <c r="G1068" i="2" s="1"/>
  <c r="G1075" i="2"/>
  <c r="G1076" i="2"/>
  <c r="H1076" i="2" s="1"/>
  <c r="I1076" i="2" s="1"/>
  <c r="G1077" i="2"/>
  <c r="H1077" i="2" s="1"/>
  <c r="I1077" i="2" s="1"/>
  <c r="G1078" i="2"/>
  <c r="H1078" i="2" s="1"/>
  <c r="I1078" i="2" s="1"/>
  <c r="G1079" i="2"/>
  <c r="H1079" i="2" s="1"/>
  <c r="I1079" i="2" s="1"/>
  <c r="G1080" i="2"/>
  <c r="H1080" i="2" s="1"/>
  <c r="I1080" i="2" s="1"/>
  <c r="G1081" i="2"/>
  <c r="H1081" i="2" s="1"/>
  <c r="I1081" i="2" s="1"/>
  <c r="G1082" i="2"/>
  <c r="H1082" i="2" s="1"/>
  <c r="I1082" i="2" s="1"/>
  <c r="G1083" i="2"/>
  <c r="H1083" i="2" s="1"/>
  <c r="I1083" i="2" s="1"/>
  <c r="G1084" i="2"/>
  <c r="H1084" i="2" s="1"/>
  <c r="I1084" i="2" s="1"/>
  <c r="G1085" i="2"/>
  <c r="G1086" i="2"/>
  <c r="H1086" i="2" s="1"/>
  <c r="I1086" i="2" s="1"/>
  <c r="G1087" i="2"/>
  <c r="H1087" i="2" s="1"/>
  <c r="I1087" i="2" s="1"/>
  <c r="G1088" i="2"/>
  <c r="H1088" i="2" s="1"/>
  <c r="I1088" i="2" s="1"/>
  <c r="G1089" i="2"/>
  <c r="H1089" i="2" s="1"/>
  <c r="I1089" i="2" s="1"/>
  <c r="G1090" i="2"/>
  <c r="P1043" i="2"/>
  <c r="P1044" i="2"/>
  <c r="Q1044" i="2" s="1"/>
  <c r="R1044" i="2" s="1"/>
  <c r="P1045" i="2"/>
  <c r="P1046" i="2"/>
  <c r="Q1046" i="2" s="1"/>
  <c r="R1046" i="2" s="1"/>
  <c r="P1047" i="2"/>
  <c r="Q1047" i="2" s="1"/>
  <c r="R1047" i="2" s="1"/>
  <c r="P1048" i="2"/>
  <c r="P1049" i="2"/>
  <c r="Q1049" i="2" s="1"/>
  <c r="R1049" i="2" s="1"/>
  <c r="P1050" i="2"/>
  <c r="Q1050" i="2" s="1"/>
  <c r="R1050" i="2" s="1"/>
  <c r="P1051" i="2"/>
  <c r="Q1051" i="2" s="1"/>
  <c r="R1051" i="2" s="1"/>
  <c r="P1052" i="2"/>
  <c r="Q1052" i="2" s="1"/>
  <c r="R1052" i="2" s="1"/>
  <c r="P1053" i="2"/>
  <c r="Q1053" i="2" s="1"/>
  <c r="R1053" i="2" s="1"/>
  <c r="P1054" i="2"/>
  <c r="P1055" i="2"/>
  <c r="P1056" i="2"/>
  <c r="Q1056" i="2" s="1"/>
  <c r="R1056" i="2" s="1"/>
  <c r="P1057" i="2"/>
  <c r="P1058" i="2"/>
  <c r="Q1058" i="2" s="1"/>
  <c r="R1058" i="2" s="1"/>
  <c r="P1059" i="2"/>
  <c r="P1060" i="2"/>
  <c r="P1042" i="2"/>
  <c r="G1043" i="2"/>
  <c r="H1043" i="2" s="1"/>
  <c r="I1043" i="2" s="1"/>
  <c r="G1044" i="2"/>
  <c r="H1044" i="2" s="1"/>
  <c r="I1044" i="2" s="1"/>
  <c r="G1045" i="2"/>
  <c r="G1046" i="2"/>
  <c r="H1046" i="2" s="1"/>
  <c r="I1046" i="2" s="1"/>
  <c r="G1047" i="2"/>
  <c r="H1047" i="2" s="1"/>
  <c r="I1047" i="2" s="1"/>
  <c r="G1048" i="2"/>
  <c r="H1048" i="2" s="1"/>
  <c r="I1048" i="2" s="1"/>
  <c r="G1049" i="2"/>
  <c r="H1049" i="2" s="1"/>
  <c r="I1049" i="2" s="1"/>
  <c r="G1050" i="2"/>
  <c r="H1050" i="2" s="1"/>
  <c r="I1050" i="2" s="1"/>
  <c r="G1051" i="2"/>
  <c r="H1051" i="2" s="1"/>
  <c r="I1051" i="2" s="1"/>
  <c r="G1052" i="2"/>
  <c r="H1052" i="2" s="1"/>
  <c r="I1052" i="2" s="1"/>
  <c r="G1053" i="2"/>
  <c r="H1053" i="2" s="1"/>
  <c r="I1053" i="2" s="1"/>
  <c r="G1054" i="2"/>
  <c r="H1054" i="2" s="1"/>
  <c r="I1054" i="2" s="1"/>
  <c r="G1055" i="2"/>
  <c r="G1056" i="2"/>
  <c r="H1056" i="2" s="1"/>
  <c r="I1056" i="2" s="1"/>
  <c r="G1057" i="2"/>
  <c r="H1057" i="2" s="1"/>
  <c r="I1057" i="2" s="1"/>
  <c r="G1058" i="2"/>
  <c r="H1058" i="2" s="1"/>
  <c r="I1058" i="2" s="1"/>
  <c r="G1059" i="2"/>
  <c r="H1059" i="2" s="1"/>
  <c r="I1059" i="2" s="1"/>
  <c r="G1042" i="2"/>
  <c r="P982" i="2"/>
  <c r="Q982" i="2" s="1"/>
  <c r="R982" i="2" s="1"/>
  <c r="P983" i="2"/>
  <c r="Q983" i="2" s="1"/>
  <c r="R983" i="2" s="1"/>
  <c r="P984" i="2"/>
  <c r="P985" i="2"/>
  <c r="Q985" i="2" s="1"/>
  <c r="R985" i="2" s="1"/>
  <c r="P986" i="2"/>
  <c r="Q986" i="2" s="1"/>
  <c r="R986" i="2" s="1"/>
  <c r="P987" i="2"/>
  <c r="Q987" i="2" s="1"/>
  <c r="R987" i="2" s="1"/>
  <c r="P988" i="2"/>
  <c r="Q988" i="2" s="1"/>
  <c r="R988" i="2" s="1"/>
  <c r="P989" i="2"/>
  <c r="Q989" i="2" s="1"/>
  <c r="R989" i="2" s="1"/>
  <c r="P990" i="2"/>
  <c r="Q990" i="2" s="1"/>
  <c r="R990" i="2" s="1"/>
  <c r="P991" i="2"/>
  <c r="Q991" i="2" s="1"/>
  <c r="R991" i="2" s="1"/>
  <c r="P992" i="2"/>
  <c r="Q992" i="2" s="1"/>
  <c r="R992" i="2" s="1"/>
  <c r="P993" i="2"/>
  <c r="Q993" i="2" s="1"/>
  <c r="R993" i="2" s="1"/>
  <c r="P994" i="2"/>
  <c r="P995" i="2"/>
  <c r="Q995" i="2" s="1"/>
  <c r="R995" i="2" s="1"/>
  <c r="P996" i="2"/>
  <c r="Q996" i="2" s="1"/>
  <c r="R996" i="2" s="1"/>
  <c r="P997" i="2"/>
  <c r="Q997" i="2" s="1"/>
  <c r="R997" i="2" s="1"/>
  <c r="P998" i="2"/>
  <c r="Q998" i="2" s="1"/>
  <c r="R998" i="2" s="1"/>
  <c r="P999" i="2"/>
  <c r="P981" i="2"/>
  <c r="G982" i="2"/>
  <c r="H982" i="2" s="1"/>
  <c r="I982" i="2" s="1"/>
  <c r="G983" i="2"/>
  <c r="H983" i="2" s="1"/>
  <c r="I983" i="2" s="1"/>
  <c r="G984" i="2"/>
  <c r="G985" i="2"/>
  <c r="H985" i="2" s="1"/>
  <c r="I985" i="2" s="1"/>
  <c r="G986" i="2"/>
  <c r="H986" i="2" s="1"/>
  <c r="I986" i="2" s="1"/>
  <c r="G987" i="2"/>
  <c r="H987" i="2" s="1"/>
  <c r="I987" i="2" s="1"/>
  <c r="G988" i="2"/>
  <c r="H988" i="2" s="1"/>
  <c r="I988" i="2" s="1"/>
  <c r="G989" i="2"/>
  <c r="H989" i="2" s="1"/>
  <c r="I989" i="2" s="1"/>
  <c r="G990" i="2"/>
  <c r="H990" i="2" s="1"/>
  <c r="I990" i="2" s="1"/>
  <c r="G991" i="2"/>
  <c r="H991" i="2" s="1"/>
  <c r="I991" i="2" s="1"/>
  <c r="G992" i="2"/>
  <c r="H992" i="2" s="1"/>
  <c r="I992" i="2" s="1"/>
  <c r="G993" i="2"/>
  <c r="H993" i="2" s="1"/>
  <c r="I993" i="2" s="1"/>
  <c r="G994" i="2"/>
  <c r="G995" i="2"/>
  <c r="H995" i="2" s="1"/>
  <c r="I995" i="2" s="1"/>
  <c r="G996" i="2"/>
  <c r="H996" i="2" s="1"/>
  <c r="I996" i="2" s="1"/>
  <c r="G997" i="2"/>
  <c r="H997" i="2" s="1"/>
  <c r="I997" i="2" s="1"/>
  <c r="G998" i="2"/>
  <c r="H998" i="2" s="1"/>
  <c r="I998" i="2" s="1"/>
  <c r="G999" i="2"/>
  <c r="G981" i="2"/>
  <c r="P952" i="2"/>
  <c r="Q952" i="2" s="1"/>
  <c r="R952" i="2" s="1"/>
  <c r="P953" i="2"/>
  <c r="P954" i="2"/>
  <c r="P955" i="2"/>
  <c r="Q955" i="2" s="1"/>
  <c r="R955" i="2" s="1"/>
  <c r="P956" i="2"/>
  <c r="P957" i="2"/>
  <c r="Q957" i="2" s="1"/>
  <c r="R957" i="2" s="1"/>
  <c r="P958" i="2"/>
  <c r="Q958" i="2" s="1"/>
  <c r="R958" i="2" s="1"/>
  <c r="P959" i="2"/>
  <c r="P960" i="2"/>
  <c r="Q960" i="2" s="1"/>
  <c r="R960" i="2" s="1"/>
  <c r="P961" i="2"/>
  <c r="Q961" i="2" s="1"/>
  <c r="R961" i="2" s="1"/>
  <c r="P962" i="2"/>
  <c r="Q962" i="2" s="1"/>
  <c r="R962" i="2" s="1"/>
  <c r="P963" i="2"/>
  <c r="Q963" i="2" s="1"/>
  <c r="R963" i="2" s="1"/>
  <c r="P964" i="2"/>
  <c r="P965" i="2"/>
  <c r="Q965" i="2" s="1"/>
  <c r="R965" i="2" s="1"/>
  <c r="P966" i="2"/>
  <c r="P967" i="2"/>
  <c r="Q967" i="2" s="1"/>
  <c r="R967" i="2" s="1"/>
  <c r="P968" i="2"/>
  <c r="Q968" i="2" s="1"/>
  <c r="R968" i="2" s="1"/>
  <c r="P969" i="2"/>
  <c r="P951" i="2"/>
  <c r="G952" i="2"/>
  <c r="H952" i="2" s="1"/>
  <c r="I952" i="2" s="1"/>
  <c r="G953" i="2"/>
  <c r="H953" i="2" s="1"/>
  <c r="I953" i="2" s="1"/>
  <c r="G954" i="2"/>
  <c r="G955" i="2"/>
  <c r="H955" i="2" s="1"/>
  <c r="I955" i="2" s="1"/>
  <c r="G956" i="2"/>
  <c r="H956" i="2" s="1"/>
  <c r="I956" i="2" s="1"/>
  <c r="G957" i="2"/>
  <c r="G958" i="2"/>
  <c r="H958" i="2" s="1"/>
  <c r="I958" i="2" s="1"/>
  <c r="G959" i="2"/>
  <c r="H959" i="2" s="1"/>
  <c r="I959" i="2" s="1"/>
  <c r="G960" i="2"/>
  <c r="G961" i="2"/>
  <c r="H961" i="2" s="1"/>
  <c r="I961" i="2" s="1"/>
  <c r="G962" i="2"/>
  <c r="H962" i="2" s="1"/>
  <c r="I962" i="2" s="1"/>
  <c r="G963" i="2"/>
  <c r="G964" i="2"/>
  <c r="G965" i="2"/>
  <c r="H965" i="2" s="1"/>
  <c r="I965" i="2" s="1"/>
  <c r="G966" i="2"/>
  <c r="H966" i="2" s="1"/>
  <c r="I966" i="2" s="1"/>
  <c r="G967" i="2"/>
  <c r="H967" i="2" s="1"/>
  <c r="I967" i="2" s="1"/>
  <c r="G968" i="2"/>
  <c r="H968" i="2" s="1"/>
  <c r="I968" i="2" s="1"/>
  <c r="G969" i="2"/>
  <c r="G951" i="2"/>
  <c r="P891" i="2"/>
  <c r="Q891" i="2" s="1"/>
  <c r="R891" i="2" s="1"/>
  <c r="P892" i="2"/>
  <c r="Q892" i="2" s="1"/>
  <c r="R892" i="2" s="1"/>
  <c r="P893" i="2"/>
  <c r="P894" i="2"/>
  <c r="Q894" i="2" s="1"/>
  <c r="R894" i="2" s="1"/>
  <c r="P895" i="2"/>
  <c r="Q895" i="2" s="1"/>
  <c r="R895" i="2" s="1"/>
  <c r="P896" i="2"/>
  <c r="Q896" i="2" s="1"/>
  <c r="R896" i="2" s="1"/>
  <c r="P897" i="2"/>
  <c r="Q897" i="2" s="1"/>
  <c r="R897" i="2" s="1"/>
  <c r="P898" i="2"/>
  <c r="Q898" i="2" s="1"/>
  <c r="R898" i="2" s="1"/>
  <c r="P899" i="2"/>
  <c r="Q899" i="2" s="1"/>
  <c r="R899" i="2" s="1"/>
  <c r="P900" i="2"/>
  <c r="Q900" i="2" s="1"/>
  <c r="R900" i="2" s="1"/>
  <c r="P901" i="2"/>
  <c r="Q901" i="2" s="1"/>
  <c r="R901" i="2" s="1"/>
  <c r="P902" i="2"/>
  <c r="Q902" i="2" s="1"/>
  <c r="R902" i="2" s="1"/>
  <c r="P903" i="2"/>
  <c r="P904" i="2"/>
  <c r="Q904" i="2" s="1"/>
  <c r="R904" i="2" s="1"/>
  <c r="P905" i="2"/>
  <c r="Q905" i="2" s="1"/>
  <c r="R905" i="2" s="1"/>
  <c r="P906" i="2"/>
  <c r="Q906" i="2" s="1"/>
  <c r="R906" i="2" s="1"/>
  <c r="P907" i="2"/>
  <c r="Q907" i="2" s="1"/>
  <c r="R907" i="2" s="1"/>
  <c r="P908" i="2"/>
  <c r="P890" i="2"/>
  <c r="G891" i="2"/>
  <c r="H891" i="2" s="1"/>
  <c r="I891" i="2" s="1"/>
  <c r="G892" i="2"/>
  <c r="H892" i="2" s="1"/>
  <c r="I892" i="2" s="1"/>
  <c r="G893" i="2"/>
  <c r="G894" i="2"/>
  <c r="H894" i="2" s="1"/>
  <c r="I894" i="2" s="1"/>
  <c r="G895" i="2"/>
  <c r="H895" i="2" s="1"/>
  <c r="I895" i="2" s="1"/>
  <c r="G896" i="2"/>
  <c r="H896" i="2" s="1"/>
  <c r="I896" i="2" s="1"/>
  <c r="G897" i="2"/>
  <c r="H897" i="2" s="1"/>
  <c r="I897" i="2" s="1"/>
  <c r="G898" i="2"/>
  <c r="H898" i="2" s="1"/>
  <c r="I898" i="2" s="1"/>
  <c r="G899" i="2"/>
  <c r="H899" i="2" s="1"/>
  <c r="I899" i="2" s="1"/>
  <c r="G900" i="2"/>
  <c r="H900" i="2" s="1"/>
  <c r="I900" i="2" s="1"/>
  <c r="G901" i="2"/>
  <c r="H901" i="2" s="1"/>
  <c r="I901" i="2" s="1"/>
  <c r="G902" i="2"/>
  <c r="H902" i="2" s="1"/>
  <c r="I902" i="2" s="1"/>
  <c r="G903" i="2"/>
  <c r="G904" i="2"/>
  <c r="H904" i="2" s="1"/>
  <c r="I904" i="2" s="1"/>
  <c r="G905" i="2"/>
  <c r="H905" i="2" s="1"/>
  <c r="I905" i="2" s="1"/>
  <c r="G906" i="2"/>
  <c r="H906" i="2" s="1"/>
  <c r="I906" i="2" s="1"/>
  <c r="G907" i="2"/>
  <c r="H907" i="2" s="1"/>
  <c r="I907" i="2" s="1"/>
  <c r="G908" i="2"/>
  <c r="G890" i="2"/>
  <c r="P861" i="2"/>
  <c r="Q861" i="2" s="1"/>
  <c r="R861" i="2" s="1"/>
  <c r="P862" i="2"/>
  <c r="Q862" i="2" s="1"/>
  <c r="R862" i="2" s="1"/>
  <c r="P863" i="2"/>
  <c r="P864" i="2"/>
  <c r="Q864" i="2" s="1"/>
  <c r="R864" i="2" s="1"/>
  <c r="P865" i="2"/>
  <c r="Q865" i="2" s="1"/>
  <c r="R865" i="2" s="1"/>
  <c r="P866" i="2"/>
  <c r="P867" i="2"/>
  <c r="Q867" i="2" s="1"/>
  <c r="R867" i="2" s="1"/>
  <c r="P868" i="2"/>
  <c r="Q868" i="2" s="1"/>
  <c r="R868" i="2" s="1"/>
  <c r="P869" i="2"/>
  <c r="Q869" i="2" s="1"/>
  <c r="R869" i="2" s="1"/>
  <c r="P870" i="2"/>
  <c r="Q870" i="2" s="1"/>
  <c r="R870" i="2" s="1"/>
  <c r="P871" i="2"/>
  <c r="Q871" i="2" s="1"/>
  <c r="R871" i="2" s="1"/>
  <c r="P872" i="2"/>
  <c r="Q872" i="2" s="1"/>
  <c r="R872" i="2" s="1"/>
  <c r="P873" i="2"/>
  <c r="P874" i="2"/>
  <c r="Q874" i="2" s="1"/>
  <c r="R874" i="2" s="1"/>
  <c r="P875" i="2"/>
  <c r="Q875" i="2" s="1"/>
  <c r="R875" i="2" s="1"/>
  <c r="P876" i="2"/>
  <c r="P877" i="2"/>
  <c r="Q877" i="2" s="1"/>
  <c r="R877" i="2" s="1"/>
  <c r="P878" i="2"/>
  <c r="P860" i="2"/>
  <c r="G861" i="2"/>
  <c r="G862" i="2"/>
  <c r="H862" i="2" s="1"/>
  <c r="I862" i="2" s="1"/>
  <c r="G863" i="2"/>
  <c r="G864" i="2"/>
  <c r="H864" i="2" s="1"/>
  <c r="I864" i="2" s="1"/>
  <c r="G865" i="2"/>
  <c r="H865" i="2" s="1"/>
  <c r="I865" i="2" s="1"/>
  <c r="G866" i="2"/>
  <c r="H866" i="2" s="1"/>
  <c r="I866" i="2" s="1"/>
  <c r="G867" i="2"/>
  <c r="H867" i="2" s="1"/>
  <c r="I867" i="2" s="1"/>
  <c r="G868" i="2"/>
  <c r="G869" i="2"/>
  <c r="H869" i="2" s="1"/>
  <c r="I869" i="2" s="1"/>
  <c r="G870" i="2"/>
  <c r="H870" i="2" s="1"/>
  <c r="I870" i="2" s="1"/>
  <c r="G871" i="2"/>
  <c r="G872" i="2"/>
  <c r="H872" i="2" s="1"/>
  <c r="I872" i="2" s="1"/>
  <c r="G873" i="2"/>
  <c r="G874" i="2"/>
  <c r="G875" i="2"/>
  <c r="H875" i="2" s="1"/>
  <c r="I875" i="2" s="1"/>
  <c r="G876" i="2"/>
  <c r="H876" i="2" s="1"/>
  <c r="I876" i="2" s="1"/>
  <c r="G877" i="2"/>
  <c r="G878" i="2"/>
  <c r="G860" i="2"/>
  <c r="P800" i="2"/>
  <c r="Q800" i="2" s="1"/>
  <c r="R800" i="2" s="1"/>
  <c r="P801" i="2"/>
  <c r="Q801" i="2" s="1"/>
  <c r="R801" i="2" s="1"/>
  <c r="P802" i="2"/>
  <c r="P803" i="2"/>
  <c r="Q803" i="2" s="1"/>
  <c r="R803" i="2" s="1"/>
  <c r="P804" i="2"/>
  <c r="Q804" i="2" s="1"/>
  <c r="R804" i="2" s="1"/>
  <c r="P805" i="2"/>
  <c r="Q805" i="2" s="1"/>
  <c r="R805" i="2" s="1"/>
  <c r="P806" i="2"/>
  <c r="Q806" i="2" s="1"/>
  <c r="R806" i="2" s="1"/>
  <c r="P807" i="2"/>
  <c r="Q807" i="2" s="1"/>
  <c r="R807" i="2" s="1"/>
  <c r="P808" i="2"/>
  <c r="Q808" i="2" s="1"/>
  <c r="R808" i="2" s="1"/>
  <c r="P809" i="2"/>
  <c r="Q809" i="2" s="1"/>
  <c r="R809" i="2" s="1"/>
  <c r="P810" i="2"/>
  <c r="Q810" i="2" s="1"/>
  <c r="R810" i="2" s="1"/>
  <c r="P811" i="2"/>
  <c r="Q811" i="2" s="1"/>
  <c r="R811" i="2" s="1"/>
  <c r="P812" i="2"/>
  <c r="P813" i="2"/>
  <c r="Q813" i="2" s="1"/>
  <c r="R813" i="2" s="1"/>
  <c r="P814" i="2"/>
  <c r="Q814" i="2" s="1"/>
  <c r="R814" i="2" s="1"/>
  <c r="P815" i="2"/>
  <c r="Q815" i="2" s="1"/>
  <c r="R815" i="2" s="1"/>
  <c r="P816" i="2"/>
  <c r="Q816" i="2" s="1"/>
  <c r="R816" i="2" s="1"/>
  <c r="P817" i="2"/>
  <c r="P799" i="2"/>
  <c r="G800" i="2"/>
  <c r="H800" i="2" s="1"/>
  <c r="I800" i="2" s="1"/>
  <c r="G801" i="2"/>
  <c r="H801" i="2" s="1"/>
  <c r="I801" i="2" s="1"/>
  <c r="G802" i="2"/>
  <c r="G803" i="2"/>
  <c r="H803" i="2" s="1"/>
  <c r="I803" i="2" s="1"/>
  <c r="G804" i="2"/>
  <c r="H804" i="2" s="1"/>
  <c r="I804" i="2" s="1"/>
  <c r="G805" i="2"/>
  <c r="H805" i="2" s="1"/>
  <c r="I805" i="2" s="1"/>
  <c r="G806" i="2"/>
  <c r="H806" i="2" s="1"/>
  <c r="I806" i="2" s="1"/>
  <c r="G807" i="2"/>
  <c r="H807" i="2" s="1"/>
  <c r="I807" i="2" s="1"/>
  <c r="G808" i="2"/>
  <c r="H808" i="2" s="1"/>
  <c r="I808" i="2" s="1"/>
  <c r="G809" i="2"/>
  <c r="H809" i="2" s="1"/>
  <c r="I809" i="2" s="1"/>
  <c r="G810" i="2"/>
  <c r="H810" i="2" s="1"/>
  <c r="I810" i="2" s="1"/>
  <c r="G811" i="2"/>
  <c r="H811" i="2" s="1"/>
  <c r="I811" i="2" s="1"/>
  <c r="G812" i="2"/>
  <c r="G813" i="2"/>
  <c r="H813" i="2" s="1"/>
  <c r="I813" i="2" s="1"/>
  <c r="G814" i="2"/>
  <c r="H814" i="2" s="1"/>
  <c r="I814" i="2" s="1"/>
  <c r="G815" i="2"/>
  <c r="H815" i="2" s="1"/>
  <c r="I815" i="2" s="1"/>
  <c r="G816" i="2"/>
  <c r="H816" i="2" s="1"/>
  <c r="I816" i="2" s="1"/>
  <c r="G817" i="2"/>
  <c r="G799" i="2"/>
  <c r="P770" i="2"/>
  <c r="Q770" i="2" s="1"/>
  <c r="R770" i="2" s="1"/>
  <c r="P771" i="2"/>
  <c r="Q771" i="2" s="1"/>
  <c r="R771" i="2" s="1"/>
  <c r="P772" i="2"/>
  <c r="P773" i="2"/>
  <c r="Q773" i="2" s="1"/>
  <c r="R773" i="2" s="1"/>
  <c r="P774" i="2"/>
  <c r="P775" i="2"/>
  <c r="Q775" i="2" s="1"/>
  <c r="R775" i="2" s="1"/>
  <c r="P776" i="2"/>
  <c r="Q776" i="2" s="1"/>
  <c r="R776" i="2" s="1"/>
  <c r="P777" i="2"/>
  <c r="P778" i="2"/>
  <c r="Q778" i="2" s="1"/>
  <c r="R778" i="2" s="1"/>
  <c r="P779" i="2"/>
  <c r="P780" i="2"/>
  <c r="Q780" i="2" s="1"/>
  <c r="R780" i="2" s="1"/>
  <c r="P781" i="2"/>
  <c r="Q781" i="2" s="1"/>
  <c r="R781" i="2" s="1"/>
  <c r="P782" i="2"/>
  <c r="P783" i="2"/>
  <c r="Q783" i="2" s="1"/>
  <c r="R783" i="2" s="1"/>
  <c r="P784" i="2"/>
  <c r="Q784" i="2" s="1"/>
  <c r="R784" i="2" s="1"/>
  <c r="P785" i="2"/>
  <c r="P786" i="2"/>
  <c r="Q786" i="2" s="1"/>
  <c r="R786" i="2" s="1"/>
  <c r="P787" i="2"/>
  <c r="P769" i="2"/>
  <c r="G770" i="2"/>
  <c r="H770" i="2" s="1"/>
  <c r="I770" i="2" s="1"/>
  <c r="G771" i="2"/>
  <c r="G772" i="2"/>
  <c r="G773" i="2"/>
  <c r="H773" i="2" s="1"/>
  <c r="I773" i="2" s="1"/>
  <c r="G774" i="2"/>
  <c r="H774" i="2" s="1"/>
  <c r="I774" i="2" s="1"/>
  <c r="G775" i="2"/>
  <c r="H775" i="2" s="1"/>
  <c r="I775" i="2" s="1"/>
  <c r="G776" i="2"/>
  <c r="G777" i="2"/>
  <c r="H777" i="2" s="1"/>
  <c r="I777" i="2" s="1"/>
  <c r="G778" i="2"/>
  <c r="H778" i="2" s="1"/>
  <c r="I778" i="2" s="1"/>
  <c r="G779" i="2"/>
  <c r="G780" i="2"/>
  <c r="H780" i="2" s="1"/>
  <c r="I780" i="2" s="1"/>
  <c r="G781" i="2"/>
  <c r="H781" i="2" s="1"/>
  <c r="I781" i="2" s="1"/>
  <c r="G782" i="2"/>
  <c r="G783" i="2"/>
  <c r="H783" i="2" s="1"/>
  <c r="I783" i="2" s="1"/>
  <c r="G784" i="2"/>
  <c r="H784" i="2" s="1"/>
  <c r="I784" i="2" s="1"/>
  <c r="G785" i="2"/>
  <c r="G786" i="2"/>
  <c r="H786" i="2" s="1"/>
  <c r="I786" i="2" s="1"/>
  <c r="G787" i="2"/>
  <c r="G769" i="2"/>
  <c r="P709" i="2"/>
  <c r="Q709" i="2" s="1"/>
  <c r="R709" i="2" s="1"/>
  <c r="P710" i="2"/>
  <c r="Q710" i="2" s="1"/>
  <c r="R710" i="2" s="1"/>
  <c r="P711" i="2"/>
  <c r="P712" i="2"/>
  <c r="Q712" i="2" s="1"/>
  <c r="R712" i="2" s="1"/>
  <c r="P713" i="2"/>
  <c r="Q713" i="2" s="1"/>
  <c r="R713" i="2" s="1"/>
  <c r="P714" i="2"/>
  <c r="Q714" i="2" s="1"/>
  <c r="R714" i="2" s="1"/>
  <c r="P715" i="2"/>
  <c r="Q715" i="2" s="1"/>
  <c r="R715" i="2" s="1"/>
  <c r="P716" i="2"/>
  <c r="Q716" i="2" s="1"/>
  <c r="R716" i="2" s="1"/>
  <c r="P717" i="2"/>
  <c r="Q717" i="2" s="1"/>
  <c r="R717" i="2" s="1"/>
  <c r="P718" i="2"/>
  <c r="Q718" i="2" s="1"/>
  <c r="R718" i="2" s="1"/>
  <c r="P719" i="2"/>
  <c r="Q719" i="2" s="1"/>
  <c r="R719" i="2" s="1"/>
  <c r="P720" i="2"/>
  <c r="Q720" i="2" s="1"/>
  <c r="R720" i="2" s="1"/>
  <c r="P721" i="2"/>
  <c r="P722" i="2"/>
  <c r="Q722" i="2" s="1"/>
  <c r="R722" i="2" s="1"/>
  <c r="P723" i="2"/>
  <c r="Q723" i="2" s="1"/>
  <c r="R723" i="2" s="1"/>
  <c r="P724" i="2"/>
  <c r="Q724" i="2" s="1"/>
  <c r="R724" i="2" s="1"/>
  <c r="P725" i="2"/>
  <c r="Q725" i="2" s="1"/>
  <c r="R725" i="2" s="1"/>
  <c r="P726" i="2"/>
  <c r="P708" i="2"/>
  <c r="G709" i="2"/>
  <c r="H709" i="2" s="1"/>
  <c r="I709" i="2" s="1"/>
  <c r="G710" i="2"/>
  <c r="H710" i="2" s="1"/>
  <c r="I710" i="2" s="1"/>
  <c r="G711" i="2"/>
  <c r="G712" i="2"/>
  <c r="H712" i="2" s="1"/>
  <c r="I712" i="2" s="1"/>
  <c r="G713" i="2"/>
  <c r="H713" i="2" s="1"/>
  <c r="I713" i="2" s="1"/>
  <c r="G714" i="2"/>
  <c r="H714" i="2" s="1"/>
  <c r="I714" i="2" s="1"/>
  <c r="G715" i="2"/>
  <c r="H715" i="2" s="1"/>
  <c r="I715" i="2" s="1"/>
  <c r="G716" i="2"/>
  <c r="H716" i="2" s="1"/>
  <c r="I716" i="2" s="1"/>
  <c r="G717" i="2"/>
  <c r="H717" i="2" s="1"/>
  <c r="I717" i="2" s="1"/>
  <c r="G718" i="2"/>
  <c r="H718" i="2" s="1"/>
  <c r="I718" i="2" s="1"/>
  <c r="G719" i="2"/>
  <c r="H719" i="2" s="1"/>
  <c r="I719" i="2" s="1"/>
  <c r="G720" i="2"/>
  <c r="H720" i="2" s="1"/>
  <c r="I720" i="2" s="1"/>
  <c r="G721" i="2"/>
  <c r="G722" i="2"/>
  <c r="H722" i="2" s="1"/>
  <c r="I722" i="2" s="1"/>
  <c r="G723" i="2"/>
  <c r="H723" i="2" s="1"/>
  <c r="I723" i="2" s="1"/>
  <c r="G724" i="2"/>
  <c r="H724" i="2" s="1"/>
  <c r="I724" i="2" s="1"/>
  <c r="G725" i="2"/>
  <c r="H725" i="2" s="1"/>
  <c r="I725" i="2" s="1"/>
  <c r="G726" i="2"/>
  <c r="G708" i="2"/>
  <c r="P679" i="2"/>
  <c r="P680" i="2"/>
  <c r="Q680" i="2" s="1"/>
  <c r="R680" i="2" s="1"/>
  <c r="P681" i="2"/>
  <c r="P682" i="2"/>
  <c r="Q682" i="2" s="1"/>
  <c r="R682" i="2" s="1"/>
  <c r="P683" i="2"/>
  <c r="Q683" i="2" s="1"/>
  <c r="R683" i="2" s="1"/>
  <c r="P684" i="2"/>
  <c r="P685" i="2"/>
  <c r="Q685" i="2" s="1"/>
  <c r="R685" i="2" s="1"/>
  <c r="P686" i="2"/>
  <c r="Q686" i="2" s="1"/>
  <c r="R686" i="2" s="1"/>
  <c r="P687" i="2"/>
  <c r="P688" i="2"/>
  <c r="Q688" i="2" s="1"/>
  <c r="R688" i="2" s="1"/>
  <c r="P689" i="2"/>
  <c r="Q689" i="2" s="1"/>
  <c r="R689" i="2" s="1"/>
  <c r="P690" i="2"/>
  <c r="Q690" i="2" s="1"/>
  <c r="R690" i="2" s="1"/>
  <c r="P691" i="2"/>
  <c r="P692" i="2"/>
  <c r="P693" i="2"/>
  <c r="Q693" i="2" s="1"/>
  <c r="R693" i="2" s="1"/>
  <c r="P694" i="2"/>
  <c r="Q694" i="2" s="1"/>
  <c r="R694" i="2" s="1"/>
  <c r="P695" i="2"/>
  <c r="P696" i="2"/>
  <c r="P678" i="2"/>
  <c r="G679" i="2"/>
  <c r="H679" i="2" s="1"/>
  <c r="I679" i="2" s="1"/>
  <c r="G680" i="2"/>
  <c r="H680" i="2" s="1"/>
  <c r="I680" i="2" s="1"/>
  <c r="G681" i="2"/>
  <c r="G682" i="2"/>
  <c r="G683" i="2"/>
  <c r="H683" i="2" s="1"/>
  <c r="I683" i="2" s="1"/>
  <c r="G684" i="2"/>
  <c r="H684" i="2" s="1"/>
  <c r="I684" i="2" s="1"/>
  <c r="G685" i="2"/>
  <c r="G686" i="2"/>
  <c r="H686" i="2" s="1"/>
  <c r="I686" i="2" s="1"/>
  <c r="G687" i="2"/>
  <c r="G688" i="2"/>
  <c r="H688" i="2" s="1"/>
  <c r="I688" i="2" s="1"/>
  <c r="G689" i="2"/>
  <c r="H689" i="2" s="1"/>
  <c r="I689" i="2" s="1"/>
  <c r="G690" i="2"/>
  <c r="H690" i="2" s="1"/>
  <c r="I690" i="2" s="1"/>
  <c r="G691" i="2"/>
  <c r="G692" i="2"/>
  <c r="G693" i="2"/>
  <c r="H693" i="2" s="1"/>
  <c r="I693" i="2" s="1"/>
  <c r="G694" i="2"/>
  <c r="H694" i="2" s="1"/>
  <c r="I694" i="2" s="1"/>
  <c r="G695" i="2"/>
  <c r="H695" i="2" s="1"/>
  <c r="I695" i="2" s="1"/>
  <c r="G696" i="2"/>
  <c r="G678" i="2"/>
  <c r="G635" i="2"/>
  <c r="P618" i="2"/>
  <c r="Q618" i="2" s="1"/>
  <c r="R618" i="2" s="1"/>
  <c r="P619" i="2"/>
  <c r="Q619" i="2" s="1"/>
  <c r="R619" i="2" s="1"/>
  <c r="P620" i="2"/>
  <c r="P621" i="2"/>
  <c r="Q621" i="2" s="1"/>
  <c r="R621" i="2" s="1"/>
  <c r="P622" i="2"/>
  <c r="Q622" i="2" s="1"/>
  <c r="R622" i="2" s="1"/>
  <c r="P623" i="2"/>
  <c r="Q623" i="2" s="1"/>
  <c r="R623" i="2" s="1"/>
  <c r="P624" i="2"/>
  <c r="Q624" i="2" s="1"/>
  <c r="R624" i="2" s="1"/>
  <c r="P625" i="2"/>
  <c r="Q625" i="2" s="1"/>
  <c r="R625" i="2" s="1"/>
  <c r="P626" i="2"/>
  <c r="Q626" i="2" s="1"/>
  <c r="R626" i="2" s="1"/>
  <c r="P627" i="2"/>
  <c r="Q627" i="2" s="1"/>
  <c r="R627" i="2" s="1"/>
  <c r="P628" i="2"/>
  <c r="Q628" i="2" s="1"/>
  <c r="R628" i="2" s="1"/>
  <c r="P629" i="2"/>
  <c r="Q629" i="2" s="1"/>
  <c r="R629" i="2" s="1"/>
  <c r="P630" i="2"/>
  <c r="P631" i="2"/>
  <c r="Q631" i="2" s="1"/>
  <c r="R631" i="2" s="1"/>
  <c r="P632" i="2"/>
  <c r="Q632" i="2" s="1"/>
  <c r="R632" i="2" s="1"/>
  <c r="P633" i="2"/>
  <c r="Q633" i="2" s="1"/>
  <c r="R633" i="2" s="1"/>
  <c r="P634" i="2"/>
  <c r="Q634" i="2" s="1"/>
  <c r="R634" i="2" s="1"/>
  <c r="P635" i="2"/>
  <c r="P617" i="2"/>
  <c r="G618" i="2"/>
  <c r="H618" i="2" s="1"/>
  <c r="I618" i="2" s="1"/>
  <c r="G619" i="2"/>
  <c r="H619" i="2" s="1"/>
  <c r="I619" i="2" s="1"/>
  <c r="G620" i="2"/>
  <c r="G621" i="2"/>
  <c r="H621" i="2" s="1"/>
  <c r="I621" i="2" s="1"/>
  <c r="G622" i="2"/>
  <c r="H622" i="2" s="1"/>
  <c r="I622" i="2" s="1"/>
  <c r="G623" i="2"/>
  <c r="H623" i="2" s="1"/>
  <c r="I623" i="2" s="1"/>
  <c r="G624" i="2"/>
  <c r="H624" i="2" s="1"/>
  <c r="I624" i="2" s="1"/>
  <c r="G625" i="2"/>
  <c r="H625" i="2" s="1"/>
  <c r="I625" i="2" s="1"/>
  <c r="G626" i="2"/>
  <c r="H626" i="2" s="1"/>
  <c r="I626" i="2" s="1"/>
  <c r="G627" i="2"/>
  <c r="H627" i="2" s="1"/>
  <c r="I627" i="2" s="1"/>
  <c r="G628" i="2"/>
  <c r="H628" i="2" s="1"/>
  <c r="I628" i="2" s="1"/>
  <c r="G629" i="2"/>
  <c r="H629" i="2" s="1"/>
  <c r="I629" i="2" s="1"/>
  <c r="G630" i="2"/>
  <c r="G631" i="2"/>
  <c r="H631" i="2" s="1"/>
  <c r="I631" i="2" s="1"/>
  <c r="G632" i="2"/>
  <c r="H632" i="2" s="1"/>
  <c r="I632" i="2" s="1"/>
  <c r="G633" i="2"/>
  <c r="H633" i="2" s="1"/>
  <c r="I633" i="2" s="1"/>
  <c r="G634" i="2"/>
  <c r="H634" i="2" s="1"/>
  <c r="I634" i="2" s="1"/>
  <c r="G617" i="2"/>
  <c r="P588" i="2"/>
  <c r="P589" i="2"/>
  <c r="Q589" i="2" s="1"/>
  <c r="R589" i="2" s="1"/>
  <c r="P590" i="2"/>
  <c r="P591" i="2"/>
  <c r="P592" i="2"/>
  <c r="Q592" i="2" s="1"/>
  <c r="R592" i="2" s="1"/>
  <c r="P593" i="2"/>
  <c r="Q593" i="2" s="1"/>
  <c r="R593" i="2" s="1"/>
  <c r="P594" i="2"/>
  <c r="Q594" i="2" s="1"/>
  <c r="R594" i="2" s="1"/>
  <c r="P595" i="2"/>
  <c r="Q595" i="2" s="1"/>
  <c r="R595" i="2" s="1"/>
  <c r="P596" i="2"/>
  <c r="Q596" i="2" s="1"/>
  <c r="R596" i="2" s="1"/>
  <c r="P597" i="2"/>
  <c r="Q597" i="2" s="1"/>
  <c r="R597" i="2" s="1"/>
  <c r="P598" i="2"/>
  <c r="P599" i="2"/>
  <c r="Q599" i="2" s="1"/>
  <c r="R599" i="2" s="1"/>
  <c r="P600" i="2"/>
  <c r="P601" i="2"/>
  <c r="P602" i="2"/>
  <c r="Q602" i="2" s="1"/>
  <c r="R602" i="2" s="1"/>
  <c r="P603" i="2"/>
  <c r="Q603" i="2" s="1"/>
  <c r="R603" i="2" s="1"/>
  <c r="P604" i="2"/>
  <c r="P605" i="2"/>
  <c r="P587" i="2"/>
  <c r="G588" i="2"/>
  <c r="H588" i="2" s="1"/>
  <c r="I588" i="2" s="1"/>
  <c r="G589" i="2"/>
  <c r="H589" i="2" s="1"/>
  <c r="I589" i="2" s="1"/>
  <c r="G590" i="2"/>
  <c r="G591" i="2"/>
  <c r="H591" i="2" s="1"/>
  <c r="I591" i="2" s="1"/>
  <c r="G592" i="2"/>
  <c r="H592" i="2" s="1"/>
  <c r="I592" i="2" s="1"/>
  <c r="G593" i="2"/>
  <c r="H593" i="2" s="1"/>
  <c r="I593" i="2" s="1"/>
  <c r="G594" i="2"/>
  <c r="G595" i="2"/>
  <c r="H595" i="2" s="1"/>
  <c r="I595" i="2" s="1"/>
  <c r="G596" i="2"/>
  <c r="H596" i="2" s="1"/>
  <c r="I596" i="2" s="1"/>
  <c r="G597" i="2"/>
  <c r="G598" i="2"/>
  <c r="H598" i="2" s="1"/>
  <c r="I598" i="2" s="1"/>
  <c r="G599" i="2"/>
  <c r="H599" i="2" s="1"/>
  <c r="I599" i="2" s="1"/>
  <c r="G600" i="2"/>
  <c r="G601" i="2"/>
  <c r="H601" i="2" s="1"/>
  <c r="I601" i="2" s="1"/>
  <c r="G602" i="2"/>
  <c r="H602" i="2" s="1"/>
  <c r="I602" i="2" s="1"/>
  <c r="G603" i="2"/>
  <c r="G604" i="2"/>
  <c r="H604" i="2" s="1"/>
  <c r="I604" i="2" s="1"/>
  <c r="G605" i="2"/>
  <c r="G587" i="2"/>
  <c r="P527" i="2"/>
  <c r="Q527" i="2" s="1"/>
  <c r="R527" i="2" s="1"/>
  <c r="P528" i="2"/>
  <c r="Q528" i="2" s="1"/>
  <c r="R528" i="2" s="1"/>
  <c r="P529" i="2"/>
  <c r="P530" i="2"/>
  <c r="Q530" i="2" s="1"/>
  <c r="R530" i="2" s="1"/>
  <c r="P531" i="2"/>
  <c r="Q531" i="2" s="1"/>
  <c r="R531" i="2" s="1"/>
  <c r="P532" i="2"/>
  <c r="Q532" i="2" s="1"/>
  <c r="R532" i="2" s="1"/>
  <c r="P533" i="2"/>
  <c r="Q533" i="2" s="1"/>
  <c r="R533" i="2" s="1"/>
  <c r="P534" i="2"/>
  <c r="Q534" i="2" s="1"/>
  <c r="R534" i="2" s="1"/>
  <c r="P535" i="2"/>
  <c r="Q535" i="2" s="1"/>
  <c r="R535" i="2" s="1"/>
  <c r="P536" i="2"/>
  <c r="Q536" i="2" s="1"/>
  <c r="R536" i="2" s="1"/>
  <c r="P537" i="2"/>
  <c r="Q537" i="2" s="1"/>
  <c r="R537" i="2" s="1"/>
  <c r="P538" i="2"/>
  <c r="Q538" i="2" s="1"/>
  <c r="R538" i="2" s="1"/>
  <c r="P539" i="2"/>
  <c r="P540" i="2"/>
  <c r="Q540" i="2" s="1"/>
  <c r="R540" i="2" s="1"/>
  <c r="P541" i="2"/>
  <c r="Q541" i="2" s="1"/>
  <c r="R541" i="2" s="1"/>
  <c r="P542" i="2"/>
  <c r="Q542" i="2" s="1"/>
  <c r="R542" i="2" s="1"/>
  <c r="P543" i="2"/>
  <c r="Q543" i="2" s="1"/>
  <c r="R543" i="2" s="1"/>
  <c r="P544" i="2"/>
  <c r="P526" i="2"/>
  <c r="G527" i="2"/>
  <c r="H527" i="2" s="1"/>
  <c r="I527" i="2" s="1"/>
  <c r="G528" i="2"/>
  <c r="H528" i="2" s="1"/>
  <c r="I528" i="2" s="1"/>
  <c r="G529" i="2"/>
  <c r="G530" i="2"/>
  <c r="H530" i="2" s="1"/>
  <c r="I530" i="2" s="1"/>
  <c r="G531" i="2"/>
  <c r="H531" i="2" s="1"/>
  <c r="I531" i="2" s="1"/>
  <c r="G532" i="2"/>
  <c r="H532" i="2" s="1"/>
  <c r="I532" i="2" s="1"/>
  <c r="G533" i="2"/>
  <c r="H533" i="2" s="1"/>
  <c r="I533" i="2" s="1"/>
  <c r="G534" i="2"/>
  <c r="H534" i="2" s="1"/>
  <c r="I534" i="2" s="1"/>
  <c r="G535" i="2"/>
  <c r="H535" i="2" s="1"/>
  <c r="I535" i="2" s="1"/>
  <c r="G536" i="2"/>
  <c r="H536" i="2" s="1"/>
  <c r="I536" i="2" s="1"/>
  <c r="G537" i="2"/>
  <c r="H537" i="2" s="1"/>
  <c r="I537" i="2" s="1"/>
  <c r="G538" i="2"/>
  <c r="H538" i="2" s="1"/>
  <c r="I538" i="2" s="1"/>
  <c r="G539" i="2"/>
  <c r="G540" i="2"/>
  <c r="H540" i="2" s="1"/>
  <c r="I540" i="2" s="1"/>
  <c r="G541" i="2"/>
  <c r="H541" i="2" s="1"/>
  <c r="I541" i="2" s="1"/>
  <c r="G542" i="2"/>
  <c r="H542" i="2" s="1"/>
  <c r="I542" i="2" s="1"/>
  <c r="G543" i="2"/>
  <c r="H543" i="2" s="1"/>
  <c r="I543" i="2" s="1"/>
  <c r="G544" i="2"/>
  <c r="G526" i="2"/>
  <c r="P497" i="2"/>
  <c r="Q497" i="2" s="1"/>
  <c r="R497" i="2" s="1"/>
  <c r="P498" i="2"/>
  <c r="P499" i="2"/>
  <c r="P500" i="2"/>
  <c r="P501" i="2"/>
  <c r="P502" i="2"/>
  <c r="Q502" i="2" s="1"/>
  <c r="R502" i="2" s="1"/>
  <c r="P503" i="2"/>
  <c r="P504" i="2"/>
  <c r="P505" i="2"/>
  <c r="P506" i="2"/>
  <c r="Q506" i="2" s="1"/>
  <c r="R506" i="2" s="1"/>
  <c r="P507" i="2"/>
  <c r="P508" i="2"/>
  <c r="P509" i="2"/>
  <c r="P510" i="2"/>
  <c r="P511" i="2"/>
  <c r="P512" i="2"/>
  <c r="Q512" i="2" s="1"/>
  <c r="R512" i="2" s="1"/>
  <c r="P513" i="2"/>
  <c r="Q513" i="2" s="1"/>
  <c r="R513" i="2" s="1"/>
  <c r="P514" i="2"/>
  <c r="P496" i="2"/>
  <c r="G497" i="2"/>
  <c r="H497" i="2" s="1"/>
  <c r="I497" i="2" s="1"/>
  <c r="G498" i="2"/>
  <c r="G499" i="2"/>
  <c r="G500" i="2"/>
  <c r="H500" i="2" s="1"/>
  <c r="I500" i="2" s="1"/>
  <c r="G501" i="2"/>
  <c r="G502" i="2"/>
  <c r="H502" i="2" s="1"/>
  <c r="I502" i="2" s="1"/>
  <c r="G503" i="2"/>
  <c r="H503" i="2" s="1"/>
  <c r="I503" i="2" s="1"/>
  <c r="G504" i="2"/>
  <c r="H504" i="2" s="1"/>
  <c r="I504" i="2" s="1"/>
  <c r="G505" i="2"/>
  <c r="H505" i="2" s="1"/>
  <c r="I505" i="2" s="1"/>
  <c r="G506" i="2"/>
  <c r="G507" i="2"/>
  <c r="H507" i="2" s="1"/>
  <c r="I507" i="2" s="1"/>
  <c r="G508" i="2"/>
  <c r="H508" i="2" s="1"/>
  <c r="I508" i="2" s="1"/>
  <c r="G509" i="2"/>
  <c r="G510" i="2"/>
  <c r="H510" i="2" s="1"/>
  <c r="I510" i="2" s="1"/>
  <c r="G511" i="2"/>
  <c r="H511" i="2" s="1"/>
  <c r="I511" i="2" s="1"/>
  <c r="G512" i="2"/>
  <c r="H512" i="2" s="1"/>
  <c r="I512" i="2" s="1"/>
  <c r="G513" i="2"/>
  <c r="H513" i="2" s="1"/>
  <c r="I513" i="2" s="1"/>
  <c r="G514" i="2"/>
  <c r="G496" i="2"/>
  <c r="P436" i="2"/>
  <c r="Q436" i="2" s="1"/>
  <c r="R436" i="2" s="1"/>
  <c r="P437" i="2"/>
  <c r="Q437" i="2" s="1"/>
  <c r="R437" i="2" s="1"/>
  <c r="P438" i="2"/>
  <c r="P439" i="2"/>
  <c r="Q439" i="2" s="1"/>
  <c r="R439" i="2" s="1"/>
  <c r="P440" i="2"/>
  <c r="Q440" i="2" s="1"/>
  <c r="R440" i="2" s="1"/>
  <c r="P441" i="2"/>
  <c r="Q441" i="2" s="1"/>
  <c r="R441" i="2" s="1"/>
  <c r="P442" i="2"/>
  <c r="Q442" i="2" s="1"/>
  <c r="R442" i="2" s="1"/>
  <c r="P443" i="2"/>
  <c r="Q443" i="2" s="1"/>
  <c r="R443" i="2" s="1"/>
  <c r="P444" i="2"/>
  <c r="Q444" i="2" s="1"/>
  <c r="R444" i="2" s="1"/>
  <c r="P445" i="2"/>
  <c r="Q445" i="2" s="1"/>
  <c r="R445" i="2" s="1"/>
  <c r="P446" i="2"/>
  <c r="Q446" i="2" s="1"/>
  <c r="R446" i="2" s="1"/>
  <c r="P447" i="2"/>
  <c r="Q447" i="2" s="1"/>
  <c r="R447" i="2" s="1"/>
  <c r="P448" i="2"/>
  <c r="P449" i="2"/>
  <c r="Q449" i="2" s="1"/>
  <c r="R449" i="2" s="1"/>
  <c r="P450" i="2"/>
  <c r="Q450" i="2" s="1"/>
  <c r="R450" i="2" s="1"/>
  <c r="P451" i="2"/>
  <c r="Q451" i="2" s="1"/>
  <c r="R451" i="2" s="1"/>
  <c r="P452" i="2"/>
  <c r="Q452" i="2" s="1"/>
  <c r="R452" i="2" s="1"/>
  <c r="P453" i="2"/>
  <c r="P435" i="2"/>
  <c r="G436" i="2"/>
  <c r="H436" i="2" s="1"/>
  <c r="I436" i="2" s="1"/>
  <c r="G437" i="2"/>
  <c r="H437" i="2" s="1"/>
  <c r="I437" i="2" s="1"/>
  <c r="G438" i="2"/>
  <c r="G439" i="2"/>
  <c r="H439" i="2" s="1"/>
  <c r="I439" i="2" s="1"/>
  <c r="G440" i="2"/>
  <c r="H440" i="2" s="1"/>
  <c r="I440" i="2" s="1"/>
  <c r="G441" i="2"/>
  <c r="H441" i="2" s="1"/>
  <c r="I441" i="2" s="1"/>
  <c r="G442" i="2"/>
  <c r="H442" i="2" s="1"/>
  <c r="I442" i="2" s="1"/>
  <c r="G443" i="2"/>
  <c r="H443" i="2" s="1"/>
  <c r="I443" i="2" s="1"/>
  <c r="G444" i="2"/>
  <c r="H444" i="2" s="1"/>
  <c r="I444" i="2" s="1"/>
  <c r="G445" i="2"/>
  <c r="H445" i="2" s="1"/>
  <c r="I445" i="2" s="1"/>
  <c r="G446" i="2"/>
  <c r="H446" i="2" s="1"/>
  <c r="I446" i="2" s="1"/>
  <c r="G447" i="2"/>
  <c r="H447" i="2" s="1"/>
  <c r="I447" i="2" s="1"/>
  <c r="G448" i="2"/>
  <c r="G449" i="2"/>
  <c r="H449" i="2" s="1"/>
  <c r="I449" i="2" s="1"/>
  <c r="G450" i="2"/>
  <c r="H450" i="2" s="1"/>
  <c r="I450" i="2" s="1"/>
  <c r="G451" i="2"/>
  <c r="H451" i="2" s="1"/>
  <c r="I451" i="2" s="1"/>
  <c r="G452" i="2"/>
  <c r="H452" i="2" s="1"/>
  <c r="I452" i="2" s="1"/>
  <c r="G453" i="2"/>
  <c r="G435" i="2"/>
  <c r="P406" i="2"/>
  <c r="P407" i="2"/>
  <c r="P408" i="2"/>
  <c r="P409" i="2"/>
  <c r="P410" i="2"/>
  <c r="Q410" i="2" s="1"/>
  <c r="R410" i="2" s="1"/>
  <c r="P411" i="2"/>
  <c r="Q411" i="2" s="1"/>
  <c r="R411" i="2" s="1"/>
  <c r="P412" i="2"/>
  <c r="P413" i="2"/>
  <c r="P414" i="2"/>
  <c r="Q414" i="2" s="1"/>
  <c r="R414" i="2" s="1"/>
  <c r="P415" i="2"/>
  <c r="Q415" i="2" s="1"/>
  <c r="R415" i="2" s="1"/>
  <c r="P416" i="2"/>
  <c r="P417" i="2"/>
  <c r="P418" i="2"/>
  <c r="P403" i="2" s="1"/>
  <c r="P419" i="2"/>
  <c r="Q419" i="2" s="1"/>
  <c r="R419" i="2" s="1"/>
  <c r="P420" i="2"/>
  <c r="P421" i="2"/>
  <c r="P422" i="2"/>
  <c r="Q422" i="2" s="1"/>
  <c r="R422" i="2" s="1"/>
  <c r="P423" i="2"/>
  <c r="P405" i="2"/>
  <c r="G406" i="2"/>
  <c r="G407" i="2"/>
  <c r="H407" i="2" s="1"/>
  <c r="I407" i="2" s="1"/>
  <c r="G408" i="2"/>
  <c r="G409" i="2"/>
  <c r="H409" i="2" s="1"/>
  <c r="I409" i="2" s="1"/>
  <c r="G410" i="2"/>
  <c r="H410" i="2" s="1"/>
  <c r="I410" i="2" s="1"/>
  <c r="G411" i="2"/>
  <c r="G412" i="2"/>
  <c r="H412" i="2" s="1"/>
  <c r="I412" i="2" s="1"/>
  <c r="G413" i="2"/>
  <c r="H413" i="2" s="1"/>
  <c r="I413" i="2" s="1"/>
  <c r="G414" i="2"/>
  <c r="H414" i="2" s="1"/>
  <c r="I414" i="2" s="1"/>
  <c r="G415" i="2"/>
  <c r="H415" i="2" s="1"/>
  <c r="I415" i="2" s="1"/>
  <c r="G416" i="2"/>
  <c r="H416" i="2" s="1"/>
  <c r="I416" i="2" s="1"/>
  <c r="G417" i="2"/>
  <c r="G418" i="2"/>
  <c r="G419" i="2"/>
  <c r="H419" i="2" s="1"/>
  <c r="I419" i="2" s="1"/>
  <c r="G420" i="2"/>
  <c r="G421" i="2"/>
  <c r="H421" i="2" s="1"/>
  <c r="I421" i="2" s="1"/>
  <c r="G422" i="2"/>
  <c r="G423" i="2"/>
  <c r="G405" i="2"/>
  <c r="P345" i="2"/>
  <c r="Q345" i="2" s="1"/>
  <c r="R345" i="2" s="1"/>
  <c r="P346" i="2"/>
  <c r="Q346" i="2" s="1"/>
  <c r="R346" i="2" s="1"/>
  <c r="P347" i="2"/>
  <c r="P348" i="2"/>
  <c r="Q348" i="2" s="1"/>
  <c r="R348" i="2" s="1"/>
  <c r="P349" i="2"/>
  <c r="Q349" i="2" s="1"/>
  <c r="R349" i="2" s="1"/>
  <c r="P350" i="2"/>
  <c r="Q350" i="2" s="1"/>
  <c r="R350" i="2" s="1"/>
  <c r="P351" i="2"/>
  <c r="Q351" i="2" s="1"/>
  <c r="R351" i="2" s="1"/>
  <c r="P352" i="2"/>
  <c r="Q352" i="2" s="1"/>
  <c r="R352" i="2" s="1"/>
  <c r="P353" i="2"/>
  <c r="Q353" i="2" s="1"/>
  <c r="R353" i="2" s="1"/>
  <c r="P354" i="2"/>
  <c r="Q354" i="2" s="1"/>
  <c r="R354" i="2" s="1"/>
  <c r="P355" i="2"/>
  <c r="Q355" i="2" s="1"/>
  <c r="R355" i="2" s="1"/>
  <c r="P356" i="2"/>
  <c r="Q356" i="2" s="1"/>
  <c r="R356" i="2" s="1"/>
  <c r="P357" i="2"/>
  <c r="P358" i="2"/>
  <c r="Q358" i="2" s="1"/>
  <c r="R358" i="2" s="1"/>
  <c r="P359" i="2"/>
  <c r="Q359" i="2" s="1"/>
  <c r="R359" i="2" s="1"/>
  <c r="P360" i="2"/>
  <c r="Q360" i="2" s="1"/>
  <c r="R360" i="2" s="1"/>
  <c r="P361" i="2"/>
  <c r="Q361" i="2" s="1"/>
  <c r="R361" i="2" s="1"/>
  <c r="P362" i="2"/>
  <c r="P344" i="2"/>
  <c r="G345" i="2"/>
  <c r="H345" i="2" s="1"/>
  <c r="I345" i="2" s="1"/>
  <c r="G346" i="2"/>
  <c r="H346" i="2" s="1"/>
  <c r="I346" i="2" s="1"/>
  <c r="G347" i="2"/>
  <c r="G348" i="2"/>
  <c r="H348" i="2" s="1"/>
  <c r="I348" i="2" s="1"/>
  <c r="G349" i="2"/>
  <c r="H349" i="2" s="1"/>
  <c r="I349" i="2" s="1"/>
  <c r="G350" i="2"/>
  <c r="H350" i="2" s="1"/>
  <c r="I350" i="2" s="1"/>
  <c r="G351" i="2"/>
  <c r="H351" i="2" s="1"/>
  <c r="I351" i="2" s="1"/>
  <c r="G352" i="2"/>
  <c r="H352" i="2" s="1"/>
  <c r="I352" i="2" s="1"/>
  <c r="G353" i="2"/>
  <c r="H353" i="2" s="1"/>
  <c r="I353" i="2" s="1"/>
  <c r="G354" i="2"/>
  <c r="H354" i="2" s="1"/>
  <c r="I354" i="2" s="1"/>
  <c r="G355" i="2"/>
  <c r="H355" i="2" s="1"/>
  <c r="I355" i="2" s="1"/>
  <c r="G356" i="2"/>
  <c r="H356" i="2" s="1"/>
  <c r="I356" i="2" s="1"/>
  <c r="G357" i="2"/>
  <c r="G358" i="2"/>
  <c r="H358" i="2" s="1"/>
  <c r="I358" i="2" s="1"/>
  <c r="G359" i="2"/>
  <c r="H359" i="2" s="1"/>
  <c r="I359" i="2" s="1"/>
  <c r="G360" i="2"/>
  <c r="H360" i="2" s="1"/>
  <c r="I360" i="2" s="1"/>
  <c r="G361" i="2"/>
  <c r="H361" i="2" s="1"/>
  <c r="I361" i="2" s="1"/>
  <c r="G362" i="2"/>
  <c r="G344" i="2"/>
  <c r="P315" i="2"/>
  <c r="Q315" i="2" s="1"/>
  <c r="R315" i="2" s="1"/>
  <c r="P316" i="2"/>
  <c r="P317" i="2"/>
  <c r="P318" i="2"/>
  <c r="Q318" i="2" s="1"/>
  <c r="R318" i="2" s="1"/>
  <c r="P319" i="2"/>
  <c r="P320" i="2"/>
  <c r="Q320" i="2" s="1"/>
  <c r="R320" i="2" s="1"/>
  <c r="P321" i="2"/>
  <c r="Q321" i="2" s="1"/>
  <c r="R321" i="2" s="1"/>
  <c r="P322" i="2"/>
  <c r="Q322" i="2" s="1"/>
  <c r="R322" i="2" s="1"/>
  <c r="P323" i="2"/>
  <c r="Q323" i="2" s="1"/>
  <c r="R323" i="2" s="1"/>
  <c r="P324" i="2"/>
  <c r="P325" i="2"/>
  <c r="Q325" i="2" s="1"/>
  <c r="R325" i="2" s="1"/>
  <c r="P326" i="2"/>
  <c r="Q326" i="2" s="1"/>
  <c r="R326" i="2" s="1"/>
  <c r="P327" i="2"/>
  <c r="P328" i="2"/>
  <c r="Q328" i="2" s="1"/>
  <c r="R328" i="2" s="1"/>
  <c r="P329" i="2"/>
  <c r="Q329" i="2" s="1"/>
  <c r="R329" i="2" s="1"/>
  <c r="P330" i="2"/>
  <c r="Q330" i="2" s="1"/>
  <c r="R330" i="2" s="1"/>
  <c r="P331" i="2"/>
  <c r="Q331" i="2" s="1"/>
  <c r="R331" i="2" s="1"/>
  <c r="P314" i="2"/>
  <c r="G315" i="2"/>
  <c r="H315" i="2" s="1"/>
  <c r="I315" i="2" s="1"/>
  <c r="G316" i="2"/>
  <c r="H316" i="2" s="1"/>
  <c r="I316" i="2" s="1"/>
  <c r="G317" i="2"/>
  <c r="G311" i="2" s="1"/>
  <c r="G318" i="2"/>
  <c r="G319" i="2"/>
  <c r="H319" i="2" s="1"/>
  <c r="I319" i="2" s="1"/>
  <c r="G320" i="2"/>
  <c r="H320" i="2" s="1"/>
  <c r="I320" i="2" s="1"/>
  <c r="G321" i="2"/>
  <c r="G322" i="2"/>
  <c r="G323" i="2"/>
  <c r="H323" i="2" s="1"/>
  <c r="I323" i="2" s="1"/>
  <c r="G324" i="2"/>
  <c r="H324" i="2" s="1"/>
  <c r="I324" i="2" s="1"/>
  <c r="G325" i="2"/>
  <c r="G326" i="2"/>
  <c r="G327" i="2"/>
  <c r="G328" i="2"/>
  <c r="H328" i="2" s="1"/>
  <c r="I328" i="2" s="1"/>
  <c r="G329" i="2"/>
  <c r="G330" i="2"/>
  <c r="G331" i="2"/>
  <c r="H331" i="2" s="1"/>
  <c r="I331" i="2" s="1"/>
  <c r="G332" i="2"/>
  <c r="G314" i="2"/>
  <c r="P254" i="2"/>
  <c r="Q254" i="2" s="1"/>
  <c r="R254" i="2" s="1"/>
  <c r="P255" i="2"/>
  <c r="Q255" i="2" s="1"/>
  <c r="R255" i="2" s="1"/>
  <c r="P256" i="2"/>
  <c r="P257" i="2"/>
  <c r="Q257" i="2" s="1"/>
  <c r="R257" i="2" s="1"/>
  <c r="P258" i="2"/>
  <c r="Q258" i="2" s="1"/>
  <c r="R258" i="2" s="1"/>
  <c r="P259" i="2"/>
  <c r="Q259" i="2" s="1"/>
  <c r="R259" i="2" s="1"/>
  <c r="P260" i="2"/>
  <c r="Q260" i="2" s="1"/>
  <c r="R260" i="2" s="1"/>
  <c r="P261" i="2"/>
  <c r="Q261" i="2" s="1"/>
  <c r="R261" i="2" s="1"/>
  <c r="P262" i="2"/>
  <c r="Q262" i="2" s="1"/>
  <c r="R262" i="2" s="1"/>
  <c r="P263" i="2"/>
  <c r="Q263" i="2" s="1"/>
  <c r="R263" i="2" s="1"/>
  <c r="P264" i="2"/>
  <c r="Q264" i="2" s="1"/>
  <c r="R264" i="2" s="1"/>
  <c r="P265" i="2"/>
  <c r="Q265" i="2" s="1"/>
  <c r="R265" i="2" s="1"/>
  <c r="P266" i="2"/>
  <c r="P267" i="2"/>
  <c r="Q267" i="2" s="1"/>
  <c r="R267" i="2" s="1"/>
  <c r="P268" i="2"/>
  <c r="Q268" i="2" s="1"/>
  <c r="R268" i="2" s="1"/>
  <c r="P269" i="2"/>
  <c r="Q269" i="2" s="1"/>
  <c r="R269" i="2" s="1"/>
  <c r="P270" i="2"/>
  <c r="Q270" i="2" s="1"/>
  <c r="R270" i="2" s="1"/>
  <c r="P271" i="2"/>
  <c r="P253" i="2"/>
  <c r="G254" i="2"/>
  <c r="H254" i="2" s="1"/>
  <c r="I254" i="2" s="1"/>
  <c r="G255" i="2"/>
  <c r="I255" i="2" s="1"/>
  <c r="G256" i="2"/>
  <c r="G257" i="2"/>
  <c r="H257" i="2" s="1"/>
  <c r="I257" i="2" s="1"/>
  <c r="G258" i="2"/>
  <c r="H258" i="2" s="1"/>
  <c r="I258" i="2" s="1"/>
  <c r="G259" i="2"/>
  <c r="H259" i="2" s="1"/>
  <c r="I259" i="2" s="1"/>
  <c r="G260" i="2"/>
  <c r="H260" i="2" s="1"/>
  <c r="I260" i="2" s="1"/>
  <c r="G261" i="2"/>
  <c r="H261" i="2" s="1"/>
  <c r="I261" i="2" s="1"/>
  <c r="G262" i="2"/>
  <c r="H262" i="2" s="1"/>
  <c r="I262" i="2" s="1"/>
  <c r="G263" i="2"/>
  <c r="H263" i="2" s="1"/>
  <c r="I263" i="2" s="1"/>
  <c r="G264" i="2"/>
  <c r="H264" i="2" s="1"/>
  <c r="I264" i="2" s="1"/>
  <c r="G265" i="2"/>
  <c r="H265" i="2" s="1"/>
  <c r="I265" i="2" s="1"/>
  <c r="G266" i="2"/>
  <c r="G251" i="2" s="1"/>
  <c r="G267" i="2"/>
  <c r="H267" i="2" s="1"/>
  <c r="I267" i="2" s="1"/>
  <c r="G268" i="2"/>
  <c r="H268" i="2" s="1"/>
  <c r="I268" i="2" s="1"/>
  <c r="G269" i="2"/>
  <c r="H269" i="2" s="1"/>
  <c r="I269" i="2" s="1"/>
  <c r="G270" i="2"/>
  <c r="H270" i="2" s="1"/>
  <c r="I270" i="2" s="1"/>
  <c r="G271" i="2"/>
  <c r="G253" i="2"/>
  <c r="P224" i="2"/>
  <c r="P225" i="2"/>
  <c r="Q225" i="2" s="1"/>
  <c r="R225" i="2" s="1"/>
  <c r="P226" i="2"/>
  <c r="P227" i="2"/>
  <c r="P228" i="2"/>
  <c r="Q228" i="2" s="1"/>
  <c r="R228" i="2" s="1"/>
  <c r="P229" i="2"/>
  <c r="Q229" i="2" s="1"/>
  <c r="R229" i="2" s="1"/>
  <c r="P230" i="2"/>
  <c r="Q230" i="2" s="1"/>
  <c r="R230" i="2" s="1"/>
  <c r="P231" i="2"/>
  <c r="Q231" i="2" s="1"/>
  <c r="R231" i="2" s="1"/>
  <c r="P232" i="2"/>
  <c r="Q232" i="2" s="1"/>
  <c r="R232" i="2" s="1"/>
  <c r="P233" i="2"/>
  <c r="Q233" i="2" s="1"/>
  <c r="R233" i="2" s="1"/>
  <c r="P234" i="2"/>
  <c r="P235" i="2"/>
  <c r="Q235" i="2" s="1"/>
  <c r="R235" i="2" s="1"/>
  <c r="P236" i="2"/>
  <c r="P237" i="2"/>
  <c r="P238" i="2"/>
  <c r="Q238" i="2" s="1"/>
  <c r="R238" i="2" s="1"/>
  <c r="P239" i="2"/>
  <c r="Q239" i="2" s="1"/>
  <c r="R239" i="2" s="1"/>
  <c r="P240" i="2"/>
  <c r="P241" i="2"/>
  <c r="P223" i="2"/>
  <c r="P163" i="2"/>
  <c r="Q163" i="2" s="1"/>
  <c r="R163" i="2" s="1"/>
  <c r="P164" i="2"/>
  <c r="Q164" i="2" s="1"/>
  <c r="R164" i="2" s="1"/>
  <c r="P165" i="2"/>
  <c r="P166" i="2"/>
  <c r="Q166" i="2" s="1"/>
  <c r="R166" i="2" s="1"/>
  <c r="P167" i="2"/>
  <c r="Q167" i="2" s="1"/>
  <c r="R167" i="2" s="1"/>
  <c r="P168" i="2"/>
  <c r="Q168" i="2" s="1"/>
  <c r="R168" i="2" s="1"/>
  <c r="P169" i="2"/>
  <c r="Q169" i="2" s="1"/>
  <c r="R169" i="2" s="1"/>
  <c r="P170" i="2"/>
  <c r="Q170" i="2" s="1"/>
  <c r="R170" i="2" s="1"/>
  <c r="P171" i="2"/>
  <c r="Q171" i="2" s="1"/>
  <c r="R171" i="2" s="1"/>
  <c r="P172" i="2"/>
  <c r="Q172" i="2" s="1"/>
  <c r="R172" i="2" s="1"/>
  <c r="P173" i="2"/>
  <c r="Q173" i="2" s="1"/>
  <c r="R173" i="2" s="1"/>
  <c r="P174" i="2"/>
  <c r="Q174" i="2" s="1"/>
  <c r="R174" i="2" s="1"/>
  <c r="P175" i="2"/>
  <c r="P176" i="2"/>
  <c r="Q176" i="2" s="1"/>
  <c r="R176" i="2" s="1"/>
  <c r="P177" i="2"/>
  <c r="Q177" i="2" s="1"/>
  <c r="R177" i="2" s="1"/>
  <c r="P178" i="2"/>
  <c r="Q178" i="2" s="1"/>
  <c r="R178" i="2" s="1"/>
  <c r="P179" i="2"/>
  <c r="Q179" i="2" s="1"/>
  <c r="R179" i="2" s="1"/>
  <c r="P180" i="2"/>
  <c r="P162" i="2"/>
  <c r="G163" i="2"/>
  <c r="H163" i="2" s="1"/>
  <c r="I163" i="2" s="1"/>
  <c r="G164" i="2"/>
  <c r="H164" i="2" s="1"/>
  <c r="I164" i="2" s="1"/>
  <c r="G165" i="2"/>
  <c r="G166" i="2"/>
  <c r="H166" i="2" s="1"/>
  <c r="I166" i="2" s="1"/>
  <c r="G167" i="2"/>
  <c r="H167" i="2" s="1"/>
  <c r="I167" i="2" s="1"/>
  <c r="G168" i="2"/>
  <c r="H168" i="2" s="1"/>
  <c r="I168" i="2" s="1"/>
  <c r="G169" i="2"/>
  <c r="H169" i="2" s="1"/>
  <c r="I169" i="2" s="1"/>
  <c r="G170" i="2"/>
  <c r="H170" i="2" s="1"/>
  <c r="I170" i="2" s="1"/>
  <c r="G171" i="2"/>
  <c r="H171" i="2" s="1"/>
  <c r="I171" i="2" s="1"/>
  <c r="G172" i="2"/>
  <c r="H172" i="2" s="1"/>
  <c r="I172" i="2" s="1"/>
  <c r="G173" i="2"/>
  <c r="H173" i="2" s="1"/>
  <c r="I173" i="2" s="1"/>
  <c r="G174" i="2"/>
  <c r="H174" i="2" s="1"/>
  <c r="I174" i="2" s="1"/>
  <c r="G175" i="2"/>
  <c r="G176" i="2"/>
  <c r="H176" i="2" s="1"/>
  <c r="I176" i="2" s="1"/>
  <c r="G177" i="2"/>
  <c r="H177" i="2" s="1"/>
  <c r="I177" i="2" s="1"/>
  <c r="G178" i="2"/>
  <c r="H178" i="2" s="1"/>
  <c r="I178" i="2" s="1"/>
  <c r="G179" i="2"/>
  <c r="H179" i="2" s="1"/>
  <c r="I179" i="2" s="1"/>
  <c r="G180" i="2"/>
  <c r="G162" i="2"/>
  <c r="P133" i="2"/>
  <c r="Q133" i="2" s="1"/>
  <c r="R133" i="2" s="1"/>
  <c r="P134" i="2"/>
  <c r="Q134" i="2" s="1"/>
  <c r="R134" i="2" s="1"/>
  <c r="P135" i="2"/>
  <c r="P136" i="2"/>
  <c r="Q136" i="2" s="1"/>
  <c r="R136" i="2" s="1"/>
  <c r="P137" i="2"/>
  <c r="P138" i="2"/>
  <c r="Q138" i="2" s="1"/>
  <c r="R138" i="2" s="1"/>
  <c r="P139" i="2"/>
  <c r="Q139" i="2" s="1"/>
  <c r="R139" i="2" s="1"/>
  <c r="P140" i="2"/>
  <c r="P141" i="2"/>
  <c r="Q141" i="2" s="1"/>
  <c r="R141" i="2" s="1"/>
  <c r="P142" i="2"/>
  <c r="Q142" i="2" s="1"/>
  <c r="R142" i="2" s="1"/>
  <c r="P143" i="2"/>
  <c r="Q143" i="2" s="1"/>
  <c r="R143" i="2" s="1"/>
  <c r="P144" i="2"/>
  <c r="Q144" i="2" s="1"/>
  <c r="R144" i="2" s="1"/>
  <c r="P145" i="2"/>
  <c r="P146" i="2"/>
  <c r="P147" i="2"/>
  <c r="Q147" i="2" s="1"/>
  <c r="R147" i="2" s="1"/>
  <c r="P148" i="2"/>
  <c r="Q148" i="2" s="1"/>
  <c r="R148" i="2" s="1"/>
  <c r="P149" i="2"/>
  <c r="Q149" i="2" s="1"/>
  <c r="R149" i="2" s="1"/>
  <c r="P132" i="2"/>
  <c r="G133" i="2"/>
  <c r="H133" i="2" s="1"/>
  <c r="I133" i="2" s="1"/>
  <c r="G134" i="2"/>
  <c r="H134" i="2" s="1"/>
  <c r="I134" i="2" s="1"/>
  <c r="G135" i="2"/>
  <c r="G129" i="2" s="1"/>
  <c r="G136" i="2"/>
  <c r="H136" i="2" s="1"/>
  <c r="I136" i="2" s="1"/>
  <c r="G137" i="2"/>
  <c r="H137" i="2" s="1"/>
  <c r="I137" i="2" s="1"/>
  <c r="G138" i="2"/>
  <c r="G139" i="2"/>
  <c r="H139" i="2" s="1"/>
  <c r="I139" i="2" s="1"/>
  <c r="G140" i="2"/>
  <c r="H140" i="2" s="1"/>
  <c r="I140" i="2" s="1"/>
  <c r="G141" i="2"/>
  <c r="G142" i="2"/>
  <c r="H142" i="2" s="1"/>
  <c r="I142" i="2" s="1"/>
  <c r="G143" i="2"/>
  <c r="H143" i="2" s="1"/>
  <c r="I143" i="2" s="1"/>
  <c r="G144" i="2"/>
  <c r="H144" i="2" s="1"/>
  <c r="I144" i="2" s="1"/>
  <c r="G145" i="2"/>
  <c r="G146" i="2"/>
  <c r="H146" i="2" s="1"/>
  <c r="I146" i="2" s="1"/>
  <c r="G147" i="2"/>
  <c r="H147" i="2" s="1"/>
  <c r="I147" i="2" s="1"/>
  <c r="G148" i="2"/>
  <c r="G149" i="2"/>
  <c r="H149" i="2" s="1"/>
  <c r="I149" i="2" s="1"/>
  <c r="G132" i="2"/>
  <c r="P89" i="2"/>
  <c r="P88" i="2"/>
  <c r="Q88" i="2" s="1"/>
  <c r="R88" i="2" s="1"/>
  <c r="P87" i="2"/>
  <c r="Q87" i="2" s="1"/>
  <c r="R87" i="2" s="1"/>
  <c r="P86" i="2"/>
  <c r="Q86" i="2" s="1"/>
  <c r="R86" i="2" s="1"/>
  <c r="P85" i="2"/>
  <c r="Q85" i="2" s="1"/>
  <c r="R85" i="2" s="1"/>
  <c r="P84" i="2"/>
  <c r="P83" i="2"/>
  <c r="Q83" i="2" s="1"/>
  <c r="R83" i="2" s="1"/>
  <c r="P82" i="2"/>
  <c r="Q82" i="2" s="1"/>
  <c r="R82" i="2" s="1"/>
  <c r="P81" i="2"/>
  <c r="Q81" i="2" s="1"/>
  <c r="R81" i="2" s="1"/>
  <c r="P80" i="2"/>
  <c r="Q80" i="2" s="1"/>
  <c r="R80" i="2" s="1"/>
  <c r="P79" i="2"/>
  <c r="Q79" i="2" s="1"/>
  <c r="R79" i="2" s="1"/>
  <c r="P78" i="2"/>
  <c r="Q78" i="2" s="1"/>
  <c r="R78" i="2" s="1"/>
  <c r="P77" i="2"/>
  <c r="Q77" i="2" s="1"/>
  <c r="R77" i="2" s="1"/>
  <c r="P76" i="2"/>
  <c r="Q76" i="2" s="1"/>
  <c r="R76" i="2" s="1"/>
  <c r="P75" i="2"/>
  <c r="Q75" i="2" s="1"/>
  <c r="R75" i="2" s="1"/>
  <c r="P73" i="2"/>
  <c r="Q73" i="2" s="1"/>
  <c r="R73" i="2" s="1"/>
  <c r="P72" i="2"/>
  <c r="Q72" i="2" s="1"/>
  <c r="R72" i="2" s="1"/>
  <c r="P71" i="2"/>
  <c r="P42" i="2"/>
  <c r="Q42" i="2" s="1"/>
  <c r="R42" i="2" s="1"/>
  <c r="P43" i="2"/>
  <c r="Q43" i="2" s="1"/>
  <c r="R43" i="2" s="1"/>
  <c r="P44" i="2"/>
  <c r="P45" i="2"/>
  <c r="Q45" i="2" s="1"/>
  <c r="R45" i="2" s="1"/>
  <c r="P46" i="2"/>
  <c r="P47" i="2"/>
  <c r="Q47" i="2" s="1"/>
  <c r="R47" i="2" s="1"/>
  <c r="P48" i="2"/>
  <c r="Q48" i="2" s="1"/>
  <c r="R48" i="2" s="1"/>
  <c r="P49" i="2"/>
  <c r="Q49" i="2" s="1"/>
  <c r="R49" i="2" s="1"/>
  <c r="P50" i="2"/>
  <c r="Q50" i="2" s="1"/>
  <c r="R50" i="2" s="1"/>
  <c r="P51" i="2"/>
  <c r="Q51" i="2" s="1"/>
  <c r="R51" i="2" s="1"/>
  <c r="P52" i="2"/>
  <c r="Q52" i="2" s="1"/>
  <c r="R52" i="2" s="1"/>
  <c r="P53" i="2"/>
  <c r="Q53" i="2" s="1"/>
  <c r="R53" i="2" s="1"/>
  <c r="P54" i="2"/>
  <c r="P55" i="2"/>
  <c r="Q55" i="2" s="1"/>
  <c r="R55" i="2" s="1"/>
  <c r="P56" i="2"/>
  <c r="Q56" i="2" s="1"/>
  <c r="R56" i="2" s="1"/>
  <c r="P57" i="2"/>
  <c r="Q57" i="2" s="1"/>
  <c r="R57" i="2" s="1"/>
  <c r="P58" i="2"/>
  <c r="Q58" i="2" s="1"/>
  <c r="R58" i="2" s="1"/>
  <c r="P59" i="2"/>
  <c r="P41" i="2"/>
  <c r="BJ84" i="16"/>
  <c r="BK84" i="16" s="1"/>
  <c r="BJ83" i="16"/>
  <c r="BK83" i="16" s="1"/>
  <c r="BJ82" i="16"/>
  <c r="BK82" i="16" s="1"/>
  <c r="BJ81" i="16"/>
  <c r="BK81" i="16" s="1"/>
  <c r="BJ80" i="16"/>
  <c r="BK80" i="16" s="1"/>
  <c r="BJ79" i="16"/>
  <c r="BK79" i="16" s="1"/>
  <c r="BJ78" i="16"/>
  <c r="BK78" i="16" s="1"/>
  <c r="BJ77" i="16"/>
  <c r="BK77" i="16" s="1"/>
  <c r="BJ76" i="16"/>
  <c r="BK76" i="16" s="1"/>
  <c r="BJ75" i="16"/>
  <c r="BK75" i="16" s="1"/>
  <c r="BJ74" i="16"/>
  <c r="BK74" i="16" s="1"/>
  <c r="BK73" i="16"/>
  <c r="BJ73" i="16"/>
  <c r="BJ72" i="16"/>
  <c r="BK72" i="16" s="1"/>
  <c r="BJ71" i="16"/>
  <c r="BK71" i="16" s="1"/>
  <c r="BJ70" i="16"/>
  <c r="BK70" i="16" s="1"/>
  <c r="BJ69" i="16"/>
  <c r="BK69" i="16" s="1"/>
  <c r="BJ68" i="16"/>
  <c r="BK68" i="16" s="1"/>
  <c r="BJ67" i="16"/>
  <c r="BK67" i="16" s="1"/>
  <c r="BJ66" i="16"/>
  <c r="BK66" i="16" s="1"/>
  <c r="BJ64" i="16"/>
  <c r="BK64" i="16" s="1"/>
  <c r="BJ63" i="16"/>
  <c r="BK63" i="16" s="1"/>
  <c r="BJ62" i="16"/>
  <c r="BK62" i="16" s="1"/>
  <c r="BJ61" i="16"/>
  <c r="BK61" i="16" s="1"/>
  <c r="BJ58" i="16"/>
  <c r="BK58" i="16" s="1"/>
  <c r="BJ57" i="16"/>
  <c r="BK57" i="16" s="1"/>
  <c r="BJ56" i="16"/>
  <c r="BK56" i="16" s="1"/>
  <c r="BJ55" i="16"/>
  <c r="BK55" i="16" s="1"/>
  <c r="BJ54" i="16"/>
  <c r="BK54" i="16" s="1"/>
  <c r="BJ53" i="16"/>
  <c r="BK53" i="16" s="1"/>
  <c r="BJ52" i="16"/>
  <c r="BK52" i="16" s="1"/>
  <c r="BJ51" i="16"/>
  <c r="BK51" i="16" s="1"/>
  <c r="BJ50" i="16"/>
  <c r="BK50" i="16" s="1"/>
  <c r="BJ49" i="16"/>
  <c r="BK49" i="16" s="1"/>
  <c r="BJ48" i="16"/>
  <c r="BK48" i="16" s="1"/>
  <c r="BJ47" i="16"/>
  <c r="BK47" i="16" s="1"/>
  <c r="BJ46" i="16"/>
  <c r="BK46" i="16" s="1"/>
  <c r="BJ45" i="16"/>
  <c r="BK45" i="16" s="1"/>
  <c r="BJ44" i="16"/>
  <c r="BK44" i="16" s="1"/>
  <c r="BJ43" i="16"/>
  <c r="BK43" i="16" s="1"/>
  <c r="BJ42" i="16"/>
  <c r="BK42" i="16" s="1"/>
  <c r="BJ41" i="16"/>
  <c r="BK41" i="16" s="1"/>
  <c r="BJ40" i="16"/>
  <c r="BK40" i="16" s="1"/>
  <c r="BJ38" i="16"/>
  <c r="BK38" i="16" s="1"/>
  <c r="BJ37" i="16"/>
  <c r="BK37" i="16" s="1"/>
  <c r="BJ36" i="16"/>
  <c r="BK36" i="16" s="1"/>
  <c r="BJ35" i="16"/>
  <c r="BK35" i="16" s="1"/>
  <c r="BJ32" i="16"/>
  <c r="BK32" i="16" s="1"/>
  <c r="BJ31" i="16"/>
  <c r="BK31" i="16" s="1"/>
  <c r="BJ30" i="16"/>
  <c r="BK30" i="16" s="1"/>
  <c r="BJ29" i="16"/>
  <c r="BK29" i="16" s="1"/>
  <c r="BJ28" i="16"/>
  <c r="BK28" i="16" s="1"/>
  <c r="BK27" i="16"/>
  <c r="BJ27" i="16"/>
  <c r="BJ26" i="16"/>
  <c r="BK26" i="16" s="1"/>
  <c r="BJ25" i="16"/>
  <c r="BK25" i="16" s="1"/>
  <c r="BJ24" i="16"/>
  <c r="BK24" i="16" s="1"/>
  <c r="BJ23" i="16"/>
  <c r="BK23" i="16" s="1"/>
  <c r="BJ22" i="16"/>
  <c r="BK22" i="16" s="1"/>
  <c r="BJ21" i="16"/>
  <c r="BK21" i="16" s="1"/>
  <c r="BJ20" i="16"/>
  <c r="BK20" i="16" s="1"/>
  <c r="BJ19" i="16"/>
  <c r="BK19" i="16" s="1"/>
  <c r="BJ18" i="16"/>
  <c r="BK18" i="16" s="1"/>
  <c r="BJ17" i="16"/>
  <c r="BK17" i="16" s="1"/>
  <c r="BJ16" i="16"/>
  <c r="BK16" i="16" s="1"/>
  <c r="BJ15" i="16"/>
  <c r="BK15" i="16" s="1"/>
  <c r="BJ14" i="16"/>
  <c r="BK14" i="16" s="1"/>
  <c r="BJ12" i="16"/>
  <c r="BK12" i="16" s="1"/>
  <c r="BJ11" i="16"/>
  <c r="BK11" i="16" s="1"/>
  <c r="BJ10" i="16"/>
  <c r="BK10" i="16" s="1"/>
  <c r="BJ9" i="16"/>
  <c r="BK9" i="16" s="1"/>
  <c r="P433" i="2" l="1"/>
  <c r="P1343" i="2"/>
  <c r="P1616" i="2"/>
  <c r="P1889" i="2"/>
  <c r="P2162" i="2"/>
  <c r="P2435" i="2"/>
  <c r="P69" i="2"/>
  <c r="G615" i="2"/>
  <c r="P979" i="2"/>
  <c r="P251" i="2"/>
  <c r="G433" i="2"/>
  <c r="P706" i="2"/>
  <c r="G2587" i="2"/>
  <c r="G312" i="2"/>
  <c r="P2495" i="2"/>
  <c r="P493" i="2"/>
  <c r="G1222" i="2"/>
  <c r="P1949" i="2"/>
  <c r="P1676" i="2"/>
  <c r="G130" i="2"/>
  <c r="P2222" i="2"/>
  <c r="P130" i="2"/>
  <c r="P858" i="2"/>
  <c r="G1040" i="2"/>
  <c r="P2587" i="2"/>
  <c r="P1403" i="2"/>
  <c r="P766" i="2"/>
  <c r="G2314" i="2"/>
  <c r="P583" i="2"/>
  <c r="P582" i="2"/>
  <c r="P220" i="2"/>
  <c r="P310" i="2"/>
  <c r="P309" i="2"/>
  <c r="G402" i="2"/>
  <c r="G492" i="2"/>
  <c r="G491" i="2"/>
  <c r="P613" i="2"/>
  <c r="P612" i="2"/>
  <c r="G888" i="2"/>
  <c r="G948" i="2"/>
  <c r="G1038" i="2"/>
  <c r="G1037" i="2"/>
  <c r="P1040" i="2"/>
  <c r="P1070" i="2"/>
  <c r="P1130" i="2"/>
  <c r="P1220" i="2"/>
  <c r="P1219" i="2"/>
  <c r="G1252" i="2"/>
  <c r="G1312" i="2"/>
  <c r="G1402" i="2"/>
  <c r="G1401" i="2"/>
  <c r="G1525" i="2"/>
  <c r="G1585" i="2"/>
  <c r="G1675" i="2"/>
  <c r="G1674" i="2"/>
  <c r="G1798" i="2"/>
  <c r="G1858" i="2"/>
  <c r="G1948" i="2"/>
  <c r="G1947" i="2"/>
  <c r="G2071" i="2"/>
  <c r="G2131" i="2"/>
  <c r="G2221" i="2"/>
  <c r="G2220" i="2"/>
  <c r="G2344" i="2"/>
  <c r="G2404" i="2"/>
  <c r="G2494" i="2"/>
  <c r="G2493" i="2"/>
  <c r="G2617" i="2"/>
  <c r="H2617" i="2" s="1"/>
  <c r="I2617" i="2" s="1"/>
  <c r="G342" i="2"/>
  <c r="G675" i="2"/>
  <c r="G765" i="2"/>
  <c r="G764" i="2"/>
  <c r="P158" i="2"/>
  <c r="P157" i="2"/>
  <c r="P340" i="2"/>
  <c r="P339" i="2"/>
  <c r="P494" i="2"/>
  <c r="P523" i="2"/>
  <c r="P767" i="2"/>
  <c r="P796" i="2"/>
  <c r="P886" i="2"/>
  <c r="P885" i="2"/>
  <c r="G1129" i="2"/>
  <c r="H1129" i="2" s="1"/>
  <c r="I1129" i="2" s="1"/>
  <c r="G1128" i="2"/>
  <c r="P1250" i="2"/>
  <c r="P1249" i="2"/>
  <c r="P1404" i="2"/>
  <c r="P1433" i="2"/>
  <c r="P1523" i="2"/>
  <c r="P1522" i="2"/>
  <c r="P1677" i="2"/>
  <c r="P1706" i="2"/>
  <c r="P1796" i="2"/>
  <c r="P1795" i="2"/>
  <c r="P1950" i="2"/>
  <c r="P1979" i="2"/>
  <c r="P2069" i="2"/>
  <c r="P2068" i="2"/>
  <c r="P2223" i="2"/>
  <c r="P2252" i="2"/>
  <c r="P2342" i="2"/>
  <c r="P2341" i="2"/>
  <c r="P2496" i="2"/>
  <c r="P2525" i="2"/>
  <c r="Q2525" i="2" s="1"/>
  <c r="R2525" i="2" s="1"/>
  <c r="P2615" i="2"/>
  <c r="P2614" i="2"/>
  <c r="P2039" i="2"/>
  <c r="Q2039" i="2" s="1"/>
  <c r="R2039" i="2" s="1"/>
  <c r="P2038" i="2"/>
  <c r="G432" i="2"/>
  <c r="G676" i="2"/>
  <c r="G705" i="2"/>
  <c r="G795" i="2"/>
  <c r="G794" i="2"/>
  <c r="G949" i="2"/>
  <c r="G978" i="2"/>
  <c r="P1131" i="2"/>
  <c r="P1160" i="2"/>
  <c r="G1313" i="2"/>
  <c r="G1342" i="2"/>
  <c r="G1432" i="2"/>
  <c r="G1431" i="2"/>
  <c r="G1586" i="2"/>
  <c r="G1615" i="2"/>
  <c r="G1705" i="2"/>
  <c r="G1704" i="2"/>
  <c r="G1859" i="2"/>
  <c r="G1888" i="2"/>
  <c r="G1978" i="2"/>
  <c r="H1978" i="2" s="1"/>
  <c r="I1978" i="2" s="1"/>
  <c r="G1977" i="2"/>
  <c r="G2132" i="2"/>
  <c r="G2161" i="2"/>
  <c r="G2251" i="2"/>
  <c r="G2250" i="2"/>
  <c r="G2405" i="2"/>
  <c r="G2434" i="2"/>
  <c r="G2524" i="2"/>
  <c r="G2523" i="2"/>
  <c r="P66" i="2"/>
  <c r="P67" i="2"/>
  <c r="P2585" i="2"/>
  <c r="Q2585" i="2" s="1"/>
  <c r="R2585" i="2" s="1"/>
  <c r="P2584" i="2"/>
  <c r="Q2584" i="2" s="1"/>
  <c r="R2584" i="2" s="1"/>
  <c r="P128" i="2"/>
  <c r="P127" i="2"/>
  <c r="Q127" i="2" s="1"/>
  <c r="R127" i="2" s="1"/>
  <c r="G403" i="2"/>
  <c r="G522" i="2"/>
  <c r="G521" i="2"/>
  <c r="P129" i="2"/>
  <c r="G249" i="2"/>
  <c r="G248" i="2"/>
  <c r="P311" i="2"/>
  <c r="P401" i="2"/>
  <c r="P400" i="2"/>
  <c r="P524" i="2"/>
  <c r="P584" i="2"/>
  <c r="P674" i="2"/>
  <c r="P673" i="2"/>
  <c r="P797" i="2"/>
  <c r="P857" i="2"/>
  <c r="P947" i="2"/>
  <c r="P946" i="2"/>
  <c r="G1039" i="2"/>
  <c r="G1159" i="2"/>
  <c r="G1158" i="2"/>
  <c r="P1221" i="2"/>
  <c r="Q1221" i="2" s="1"/>
  <c r="R1221" i="2" s="1"/>
  <c r="P1311" i="2"/>
  <c r="Q1311" i="2" s="1"/>
  <c r="R1311" i="2" s="1"/>
  <c r="P1310" i="2"/>
  <c r="P1434" i="2"/>
  <c r="P1494" i="2"/>
  <c r="P1584" i="2"/>
  <c r="P1583" i="2"/>
  <c r="P1707" i="2"/>
  <c r="P1767" i="2"/>
  <c r="P1857" i="2"/>
  <c r="P1856" i="2"/>
  <c r="P1980" i="2"/>
  <c r="P2040" i="2"/>
  <c r="Q2040" i="2" s="1"/>
  <c r="R2040" i="2" s="1"/>
  <c r="P2130" i="2"/>
  <c r="P2129" i="2"/>
  <c r="P2253" i="2"/>
  <c r="P2313" i="2"/>
  <c r="P2403" i="2"/>
  <c r="P2402" i="2"/>
  <c r="P2526" i="2"/>
  <c r="P2586" i="2"/>
  <c r="P1493" i="2"/>
  <c r="P1492" i="2"/>
  <c r="P2312" i="2"/>
  <c r="P2311" i="2"/>
  <c r="Q2311" i="2" s="1"/>
  <c r="R2311" i="2" s="1"/>
  <c r="P250" i="2"/>
  <c r="Q41" i="2"/>
  <c r="R41" i="2" s="1"/>
  <c r="P37" i="2"/>
  <c r="Q37" i="2" s="1"/>
  <c r="R37" i="2" s="1"/>
  <c r="P36" i="2"/>
  <c r="G493" i="2"/>
  <c r="G583" i="2"/>
  <c r="G582" i="2"/>
  <c r="P614" i="2"/>
  <c r="G706" i="2"/>
  <c r="G766" i="2"/>
  <c r="G856" i="2"/>
  <c r="G855" i="2"/>
  <c r="H855" i="2" s="1"/>
  <c r="I855" i="2" s="1"/>
  <c r="G979" i="2"/>
  <c r="G1069" i="2"/>
  <c r="P1161" i="2"/>
  <c r="G1343" i="2"/>
  <c r="G1403" i="2"/>
  <c r="G1493" i="2"/>
  <c r="G1492" i="2"/>
  <c r="G1616" i="2"/>
  <c r="G1676" i="2"/>
  <c r="G1766" i="2"/>
  <c r="G1765" i="2"/>
  <c r="G1889" i="2"/>
  <c r="G1949" i="2"/>
  <c r="G2039" i="2"/>
  <c r="G2038" i="2"/>
  <c r="G2162" i="2"/>
  <c r="G2222" i="2"/>
  <c r="G2312" i="2"/>
  <c r="G2311" i="2"/>
  <c r="G2435" i="2"/>
  <c r="G2495" i="2"/>
  <c r="G2585" i="2"/>
  <c r="G2584" i="2"/>
  <c r="G220" i="2"/>
  <c r="H220" i="2" s="1"/>
  <c r="I220" i="2" s="1"/>
  <c r="P68" i="2"/>
  <c r="P341" i="2"/>
  <c r="P431" i="2"/>
  <c r="P430" i="2"/>
  <c r="P887" i="2"/>
  <c r="P977" i="2"/>
  <c r="P976" i="2"/>
  <c r="G1130" i="2"/>
  <c r="G1220" i="2"/>
  <c r="G1219" i="2"/>
  <c r="P1251" i="2"/>
  <c r="P1341" i="2"/>
  <c r="Q1341" i="2" s="1"/>
  <c r="R1341" i="2" s="1"/>
  <c r="P1340" i="2"/>
  <c r="P1524" i="2"/>
  <c r="P1614" i="2"/>
  <c r="P1613" i="2"/>
  <c r="Q1613" i="2" s="1"/>
  <c r="R1613" i="2" s="1"/>
  <c r="P1797" i="2"/>
  <c r="P1887" i="2"/>
  <c r="P1886" i="2"/>
  <c r="P2070" i="2"/>
  <c r="P2160" i="2"/>
  <c r="P2159" i="2"/>
  <c r="P2343" i="2"/>
  <c r="P2433" i="2"/>
  <c r="Q2433" i="2" s="1"/>
  <c r="R2433" i="2" s="1"/>
  <c r="P2432" i="2"/>
  <c r="P2616" i="2"/>
  <c r="P856" i="2"/>
  <c r="Q856" i="2" s="1"/>
  <c r="R856" i="2" s="1"/>
  <c r="P855" i="2"/>
  <c r="G160" i="2"/>
  <c r="P585" i="2"/>
  <c r="P704" i="2"/>
  <c r="P703" i="2"/>
  <c r="G127" i="2"/>
  <c r="G128" i="2"/>
  <c r="G157" i="2"/>
  <c r="G158" i="2"/>
  <c r="H158" i="2" s="1"/>
  <c r="I158" i="2" s="1"/>
  <c r="G340" i="2"/>
  <c r="G339" i="2"/>
  <c r="G494" i="2"/>
  <c r="G523" i="2"/>
  <c r="G613" i="2"/>
  <c r="G612" i="2"/>
  <c r="P615" i="2"/>
  <c r="G767" i="2"/>
  <c r="G796" i="2"/>
  <c r="G886" i="2"/>
  <c r="G885" i="2"/>
  <c r="P1038" i="2"/>
  <c r="Q1038" i="2" s="1"/>
  <c r="R1038" i="2" s="1"/>
  <c r="P1037" i="2"/>
  <c r="G1070" i="2"/>
  <c r="P1068" i="2"/>
  <c r="P1067" i="2"/>
  <c r="G1250" i="2"/>
  <c r="G1249" i="2"/>
  <c r="G1404" i="2"/>
  <c r="G1433" i="2"/>
  <c r="G1523" i="2"/>
  <c r="G1522" i="2"/>
  <c r="G1677" i="2"/>
  <c r="G1706" i="2"/>
  <c r="G1796" i="2"/>
  <c r="G1795" i="2"/>
  <c r="G1950" i="2"/>
  <c r="H1950" i="2" s="1"/>
  <c r="I1950" i="2" s="1"/>
  <c r="G1979" i="2"/>
  <c r="H1979" i="2" s="1"/>
  <c r="I1979" i="2" s="1"/>
  <c r="G2069" i="2"/>
  <c r="G2068" i="2"/>
  <c r="G2223" i="2"/>
  <c r="G2252" i="2"/>
  <c r="G2342" i="2"/>
  <c r="G2341" i="2"/>
  <c r="G2496" i="2"/>
  <c r="G2525" i="2"/>
  <c r="H2525" i="2" s="1"/>
  <c r="I2525" i="2" s="1"/>
  <c r="G2615" i="2"/>
  <c r="H2615" i="2" s="1"/>
  <c r="I2615" i="2" s="1"/>
  <c r="G2614" i="2"/>
  <c r="H2614" i="2" s="1"/>
  <c r="I2614" i="2" s="1"/>
  <c r="G221" i="2"/>
  <c r="H221" i="2" s="1"/>
  <c r="I221" i="2" s="1"/>
  <c r="P312" i="2"/>
  <c r="G250" i="2"/>
  <c r="P402" i="2"/>
  <c r="P492" i="2"/>
  <c r="P491" i="2"/>
  <c r="P888" i="2"/>
  <c r="G1131" i="2"/>
  <c r="G1160" i="2"/>
  <c r="P1252" i="2"/>
  <c r="Q1252" i="2" s="1"/>
  <c r="R1252" i="2" s="1"/>
  <c r="P1312" i="2"/>
  <c r="Q1312" i="2" s="1"/>
  <c r="R1312" i="2" s="1"/>
  <c r="P1402" i="2"/>
  <c r="P1401" i="2"/>
  <c r="P1525" i="2"/>
  <c r="Q1525" i="2" s="1"/>
  <c r="R1525" i="2" s="1"/>
  <c r="P1585" i="2"/>
  <c r="P1675" i="2"/>
  <c r="P1674" i="2"/>
  <c r="Q1674" i="2" s="1"/>
  <c r="R1674" i="2" s="1"/>
  <c r="P1798" i="2"/>
  <c r="P1858" i="2"/>
  <c r="P1948" i="2"/>
  <c r="P1947" i="2"/>
  <c r="Q1947" i="2" s="1"/>
  <c r="R1947" i="2" s="1"/>
  <c r="P2071" i="2"/>
  <c r="Q2071" i="2" s="1"/>
  <c r="R2071" i="2" s="1"/>
  <c r="P2131" i="2"/>
  <c r="P2221" i="2"/>
  <c r="P2220" i="2"/>
  <c r="Q2220" i="2" s="1"/>
  <c r="R2220" i="2" s="1"/>
  <c r="P2344" i="2"/>
  <c r="Q2344" i="2" s="1"/>
  <c r="R2344" i="2" s="1"/>
  <c r="P2404" i="2"/>
  <c r="P2494" i="2"/>
  <c r="Q2494" i="2" s="1"/>
  <c r="R2494" i="2" s="1"/>
  <c r="P2493" i="2"/>
  <c r="Q2493" i="2" s="1"/>
  <c r="R2493" i="2" s="1"/>
  <c r="P2617" i="2"/>
  <c r="G219" i="2"/>
  <c r="G218" i="2"/>
  <c r="P1766" i="2"/>
  <c r="P1765" i="2"/>
  <c r="Q1765" i="2" s="1"/>
  <c r="R1765" i="2" s="1"/>
  <c r="P221" i="2"/>
  <c r="P159" i="2"/>
  <c r="G309" i="2"/>
  <c r="G310" i="2"/>
  <c r="P160" i="2"/>
  <c r="Q160" i="2" s="1"/>
  <c r="R160" i="2" s="1"/>
  <c r="P342" i="2"/>
  <c r="P675" i="2"/>
  <c r="P765" i="2"/>
  <c r="P764" i="2"/>
  <c r="P948" i="2"/>
  <c r="Q44" i="2"/>
  <c r="R44" i="2" s="1"/>
  <c r="P38" i="2"/>
  <c r="Q38" i="2" s="1"/>
  <c r="R38" i="2" s="1"/>
  <c r="P218" i="2"/>
  <c r="Q218" i="2" s="1"/>
  <c r="R218" i="2" s="1"/>
  <c r="P219" i="2"/>
  <c r="G401" i="2"/>
  <c r="H401" i="2" s="1"/>
  <c r="I401" i="2" s="1"/>
  <c r="G400" i="2"/>
  <c r="G524" i="2"/>
  <c r="G584" i="2"/>
  <c r="G674" i="2"/>
  <c r="G673" i="2"/>
  <c r="G797" i="2"/>
  <c r="G857" i="2"/>
  <c r="G947" i="2"/>
  <c r="H947" i="2" s="1"/>
  <c r="I947" i="2" s="1"/>
  <c r="G946" i="2"/>
  <c r="H946" i="2" s="1"/>
  <c r="I946" i="2" s="1"/>
  <c r="P1129" i="2"/>
  <c r="P1128" i="2"/>
  <c r="G1311" i="2"/>
  <c r="H1311" i="2" s="1"/>
  <c r="I1311" i="2" s="1"/>
  <c r="G1310" i="2"/>
  <c r="G1434" i="2"/>
  <c r="G1494" i="2"/>
  <c r="G1584" i="2"/>
  <c r="G1583" i="2"/>
  <c r="G1707" i="2"/>
  <c r="G1767" i="2"/>
  <c r="G1857" i="2"/>
  <c r="H1857" i="2" s="1"/>
  <c r="I1857" i="2" s="1"/>
  <c r="G1856" i="2"/>
  <c r="H1856" i="2" s="1"/>
  <c r="I1856" i="2" s="1"/>
  <c r="G1980" i="2"/>
  <c r="G2040" i="2"/>
  <c r="H2040" i="2" s="1"/>
  <c r="I2040" i="2" s="1"/>
  <c r="G2130" i="2"/>
  <c r="H2130" i="2" s="1"/>
  <c r="I2130" i="2" s="1"/>
  <c r="G2129" i="2"/>
  <c r="G2253" i="2"/>
  <c r="H2253" i="2" s="1"/>
  <c r="I2253" i="2" s="1"/>
  <c r="G2313" i="2"/>
  <c r="H2313" i="2" s="1"/>
  <c r="I2313" i="2" s="1"/>
  <c r="G2403" i="2"/>
  <c r="G2402" i="2"/>
  <c r="G2526" i="2"/>
  <c r="G2586" i="2"/>
  <c r="G1067" i="2"/>
  <c r="P432" i="2"/>
  <c r="P522" i="2"/>
  <c r="P521" i="2"/>
  <c r="G614" i="2"/>
  <c r="P676" i="2"/>
  <c r="Q676" i="2" s="1"/>
  <c r="R676" i="2" s="1"/>
  <c r="P705" i="2"/>
  <c r="P795" i="2"/>
  <c r="P794" i="2"/>
  <c r="P949" i="2"/>
  <c r="P978" i="2"/>
  <c r="G1161" i="2"/>
  <c r="G1221" i="2"/>
  <c r="H1221" i="2" s="1"/>
  <c r="I1221" i="2" s="1"/>
  <c r="P1313" i="2"/>
  <c r="Q1313" i="2" s="1"/>
  <c r="R1313" i="2" s="1"/>
  <c r="P1342" i="2"/>
  <c r="Q1342" i="2" s="1"/>
  <c r="R1342" i="2" s="1"/>
  <c r="P1432" i="2"/>
  <c r="P1431" i="2"/>
  <c r="P1586" i="2"/>
  <c r="P1615" i="2"/>
  <c r="P1705" i="2"/>
  <c r="P1704" i="2"/>
  <c r="P1859" i="2"/>
  <c r="P1888" i="2"/>
  <c r="P1978" i="2"/>
  <c r="P1977" i="2"/>
  <c r="P2132" i="2"/>
  <c r="Q2132" i="2" s="1"/>
  <c r="R2132" i="2" s="1"/>
  <c r="P2161" i="2"/>
  <c r="Q2161" i="2" s="1"/>
  <c r="R2161" i="2" s="1"/>
  <c r="P2251" i="2"/>
  <c r="P2250" i="2"/>
  <c r="P2405" i="2"/>
  <c r="P2434" i="2"/>
  <c r="Q2434" i="2" s="1"/>
  <c r="R2434" i="2" s="1"/>
  <c r="P2524" i="2"/>
  <c r="P2523" i="2"/>
  <c r="P39" i="2"/>
  <c r="Q39" i="2" s="1"/>
  <c r="R39" i="2" s="1"/>
  <c r="G159" i="2"/>
  <c r="P249" i="2"/>
  <c r="P248" i="2"/>
  <c r="G341" i="2"/>
  <c r="H341" i="2" s="1"/>
  <c r="I341" i="2" s="1"/>
  <c r="G430" i="2"/>
  <c r="G431" i="2"/>
  <c r="G585" i="2"/>
  <c r="H585" i="2" s="1"/>
  <c r="I585" i="2" s="1"/>
  <c r="G704" i="2"/>
  <c r="H704" i="2" s="1"/>
  <c r="I704" i="2" s="1"/>
  <c r="G703" i="2"/>
  <c r="G858" i="2"/>
  <c r="G887" i="2"/>
  <c r="G977" i="2"/>
  <c r="G976" i="2"/>
  <c r="P1039" i="2"/>
  <c r="P1069" i="2"/>
  <c r="P1159" i="2"/>
  <c r="Q1159" i="2" s="1"/>
  <c r="R1159" i="2" s="1"/>
  <c r="P1158" i="2"/>
  <c r="G1251" i="2"/>
  <c r="G1341" i="2"/>
  <c r="G1340" i="2"/>
  <c r="G1495" i="2"/>
  <c r="G1524" i="2"/>
  <c r="H1524" i="2" s="1"/>
  <c r="I1524" i="2" s="1"/>
  <c r="G1614" i="2"/>
  <c r="H1614" i="2" s="1"/>
  <c r="I1614" i="2" s="1"/>
  <c r="G1613" i="2"/>
  <c r="H1613" i="2" s="1"/>
  <c r="I1613" i="2" s="1"/>
  <c r="G1768" i="2"/>
  <c r="H1768" i="2" s="1"/>
  <c r="I1768" i="2" s="1"/>
  <c r="G1797" i="2"/>
  <c r="G1887" i="2"/>
  <c r="H1887" i="2" s="1"/>
  <c r="I1887" i="2" s="1"/>
  <c r="G1886" i="2"/>
  <c r="H1886" i="2" s="1"/>
  <c r="I1886" i="2" s="1"/>
  <c r="G2041" i="2"/>
  <c r="H2041" i="2" s="1"/>
  <c r="I2041" i="2" s="1"/>
  <c r="G2070" i="2"/>
  <c r="G2160" i="2"/>
  <c r="G2159" i="2"/>
  <c r="G2343" i="2"/>
  <c r="G2433" i="2"/>
  <c r="G2432" i="2"/>
  <c r="G2616" i="2"/>
  <c r="H2616" i="2" s="1"/>
  <c r="I2616" i="2" s="1"/>
  <c r="G47" i="2"/>
  <c r="H47" i="2" s="1"/>
  <c r="I47" i="2" s="1"/>
  <c r="G41" i="2"/>
  <c r="G89" i="2"/>
  <c r="G57" i="2"/>
  <c r="H57" i="2" s="1"/>
  <c r="I57" i="2" s="1"/>
  <c r="G44" i="2"/>
  <c r="G59" i="2"/>
  <c r="H141" i="2"/>
  <c r="I141" i="2" s="1"/>
  <c r="Q135" i="2"/>
  <c r="R135" i="2" s="1"/>
  <c r="Q129" i="2"/>
  <c r="R129" i="2" s="1"/>
  <c r="Q175" i="2"/>
  <c r="R175" i="2" s="1"/>
  <c r="H327" i="2"/>
  <c r="I327" i="2" s="1"/>
  <c r="H312" i="2"/>
  <c r="I312" i="2" s="1"/>
  <c r="H785" i="2"/>
  <c r="I785" i="2" s="1"/>
  <c r="H1045" i="2"/>
  <c r="I1045" i="2" s="1"/>
  <c r="H1039" i="2"/>
  <c r="I1039" i="2" s="1"/>
  <c r="H1134" i="2"/>
  <c r="I1134" i="2" s="1"/>
  <c r="Q1227" i="2"/>
  <c r="R1227" i="2" s="1"/>
  <c r="H1319" i="2"/>
  <c r="I1319" i="2" s="1"/>
  <c r="Q1315" i="2"/>
  <c r="R1315" i="2" s="1"/>
  <c r="Q1310" i="2"/>
  <c r="R1310" i="2" s="1"/>
  <c r="Q1330" i="2"/>
  <c r="R1330" i="2" s="1"/>
  <c r="Q1318" i="2"/>
  <c r="R1318" i="2" s="1"/>
  <c r="Q1358" i="2"/>
  <c r="R1358" i="2" s="1"/>
  <c r="H1410" i="2"/>
  <c r="I1410" i="2" s="1"/>
  <c r="Q1406" i="2"/>
  <c r="R1406" i="2" s="1"/>
  <c r="Q1401" i="2"/>
  <c r="R1401" i="2" s="1"/>
  <c r="Q1402" i="2"/>
  <c r="R1402" i="2" s="1"/>
  <c r="Q1421" i="2"/>
  <c r="R1421" i="2" s="1"/>
  <c r="Q1409" i="2"/>
  <c r="R1409" i="2" s="1"/>
  <c r="Q1403" i="2"/>
  <c r="R1403" i="2" s="1"/>
  <c r="Q1449" i="2"/>
  <c r="R1449" i="2" s="1"/>
  <c r="Q1434" i="2"/>
  <c r="R1434" i="2" s="1"/>
  <c r="H1509" i="2"/>
  <c r="I1509" i="2" s="1"/>
  <c r="Q1497" i="2"/>
  <c r="R1497" i="2" s="1"/>
  <c r="Q1492" i="2"/>
  <c r="R1492" i="2" s="1"/>
  <c r="Q1493" i="2"/>
  <c r="R1493" i="2" s="1"/>
  <c r="Q1508" i="2"/>
  <c r="R1508" i="2" s="1"/>
  <c r="Q1500" i="2"/>
  <c r="R1500" i="2" s="1"/>
  <c r="Q1494" i="2"/>
  <c r="R1494" i="2" s="1"/>
  <c r="Q1540" i="2"/>
  <c r="R1540" i="2" s="1"/>
  <c r="H1592" i="2"/>
  <c r="I1592" i="2" s="1"/>
  <c r="Q1588" i="2"/>
  <c r="R1588" i="2" s="1"/>
  <c r="Q1583" i="2"/>
  <c r="R1583" i="2" s="1"/>
  <c r="Q1584" i="2"/>
  <c r="R1584" i="2" s="1"/>
  <c r="Q1603" i="2"/>
  <c r="R1603" i="2" s="1"/>
  <c r="Q1591" i="2"/>
  <c r="R1591" i="2" s="1"/>
  <c r="Q1585" i="2"/>
  <c r="R1585" i="2" s="1"/>
  <c r="Q1631" i="2"/>
  <c r="R1631" i="2" s="1"/>
  <c r="Q1616" i="2"/>
  <c r="R1616" i="2" s="1"/>
  <c r="H1683" i="2"/>
  <c r="I1683" i="2" s="1"/>
  <c r="Q1679" i="2"/>
  <c r="R1679" i="2" s="1"/>
  <c r="Q1675" i="2"/>
  <c r="R1675" i="2" s="1"/>
  <c r="Q1694" i="2"/>
  <c r="R1694" i="2" s="1"/>
  <c r="Q1686" i="2"/>
  <c r="R1686" i="2" s="1"/>
  <c r="Q1682" i="2"/>
  <c r="R1682" i="2" s="1"/>
  <c r="Q1676" i="2"/>
  <c r="R1676" i="2" s="1"/>
  <c r="Q1722" i="2"/>
  <c r="R1722" i="2" s="1"/>
  <c r="Q1770" i="2"/>
  <c r="R1770" i="2" s="1"/>
  <c r="Q1766" i="2"/>
  <c r="R1766" i="2" s="1"/>
  <c r="Q1773" i="2"/>
  <c r="R1773" i="2" s="1"/>
  <c r="Q1767" i="2"/>
  <c r="R1767" i="2" s="1"/>
  <c r="Q1813" i="2"/>
  <c r="R1813" i="2" s="1"/>
  <c r="Q1798" i="2"/>
  <c r="R1798" i="2" s="1"/>
  <c r="H1877" i="2"/>
  <c r="I1877" i="2" s="1"/>
  <c r="H1873" i="2"/>
  <c r="I1873" i="2" s="1"/>
  <c r="Q1861" i="2"/>
  <c r="R1861" i="2" s="1"/>
  <c r="Q1856" i="2"/>
  <c r="R1856" i="2" s="1"/>
  <c r="Q1857" i="2"/>
  <c r="R1857" i="2" s="1"/>
  <c r="Q1864" i="2"/>
  <c r="R1864" i="2" s="1"/>
  <c r="Q1858" i="2"/>
  <c r="R1858" i="2" s="1"/>
  <c r="Q1904" i="2"/>
  <c r="R1904" i="2" s="1"/>
  <c r="Q1889" i="2"/>
  <c r="R1889" i="2" s="1"/>
  <c r="H1968" i="2"/>
  <c r="I1968" i="2" s="1"/>
  <c r="H1964" i="2"/>
  <c r="I1964" i="2" s="1"/>
  <c r="H1960" i="2"/>
  <c r="I1960" i="2" s="1"/>
  <c r="H1956" i="2"/>
  <c r="I1956" i="2" s="1"/>
  <c r="Q1952" i="2"/>
  <c r="R1952" i="2" s="1"/>
  <c r="Q1948" i="2"/>
  <c r="R1948" i="2" s="1"/>
  <c r="Q1955" i="2"/>
  <c r="R1955" i="2" s="1"/>
  <c r="Q1949" i="2"/>
  <c r="R1949" i="2" s="1"/>
  <c r="Q1995" i="2"/>
  <c r="R1995" i="2" s="1"/>
  <c r="Q1980" i="2"/>
  <c r="R1980" i="2" s="1"/>
  <c r="Q2043" i="2"/>
  <c r="R2043" i="2" s="1"/>
  <c r="Q2038" i="2"/>
  <c r="R2038" i="2" s="1"/>
  <c r="Q2058" i="2"/>
  <c r="R2058" i="2" s="1"/>
  <c r="Q2046" i="2"/>
  <c r="R2046" i="2" s="1"/>
  <c r="Q2086" i="2"/>
  <c r="R2086" i="2" s="1"/>
  <c r="H2150" i="2"/>
  <c r="I2150" i="2" s="1"/>
  <c r="Q2134" i="2"/>
  <c r="R2134" i="2" s="1"/>
  <c r="Q2130" i="2"/>
  <c r="R2130" i="2" s="1"/>
  <c r="Q2129" i="2"/>
  <c r="R2129" i="2" s="1"/>
  <c r="Q2141" i="2"/>
  <c r="R2141" i="2" s="1"/>
  <c r="Q2137" i="2"/>
  <c r="R2137" i="2" s="1"/>
  <c r="Q2131" i="2"/>
  <c r="R2131" i="2" s="1"/>
  <c r="Q2177" i="2"/>
  <c r="R2177" i="2" s="1"/>
  <c r="Q2162" i="2"/>
  <c r="R2162" i="2" s="1"/>
  <c r="H2237" i="2"/>
  <c r="I2237" i="2" s="1"/>
  <c r="Q2225" i="2"/>
  <c r="R2225" i="2" s="1"/>
  <c r="Q2221" i="2"/>
  <c r="R2221" i="2" s="1"/>
  <c r="Q2240" i="2"/>
  <c r="R2240" i="2" s="1"/>
  <c r="Q2228" i="2"/>
  <c r="R2228" i="2" s="1"/>
  <c r="Q2222" i="2"/>
  <c r="R2222" i="2" s="1"/>
  <c r="Q2268" i="2"/>
  <c r="R2268" i="2" s="1"/>
  <c r="Q2253" i="2"/>
  <c r="R2253" i="2" s="1"/>
  <c r="H2328" i="2"/>
  <c r="I2328" i="2" s="1"/>
  <c r="H2320" i="2"/>
  <c r="I2320" i="2" s="1"/>
  <c r="Q2316" i="2"/>
  <c r="R2316" i="2" s="1"/>
  <c r="Q2312" i="2"/>
  <c r="R2312" i="2" s="1"/>
  <c r="Q2331" i="2"/>
  <c r="R2331" i="2" s="1"/>
  <c r="Q2319" i="2"/>
  <c r="R2319" i="2" s="1"/>
  <c r="Q2313" i="2"/>
  <c r="R2313" i="2" s="1"/>
  <c r="Q2359" i="2"/>
  <c r="R2359" i="2" s="1"/>
  <c r="H2423" i="2"/>
  <c r="I2423" i="2" s="1"/>
  <c r="Q2407" i="2"/>
  <c r="R2407" i="2" s="1"/>
  <c r="Q2403" i="2"/>
  <c r="R2403" i="2" s="1"/>
  <c r="Q2402" i="2"/>
  <c r="R2402" i="2" s="1"/>
  <c r="Q2422" i="2"/>
  <c r="R2422" i="2" s="1"/>
  <c r="Q2418" i="2"/>
  <c r="R2418" i="2" s="1"/>
  <c r="Q2410" i="2"/>
  <c r="R2410" i="2" s="1"/>
  <c r="Q2404" i="2"/>
  <c r="R2404" i="2" s="1"/>
  <c r="Q2450" i="2"/>
  <c r="R2450" i="2" s="1"/>
  <c r="Q2498" i="2"/>
  <c r="R2498" i="2" s="1"/>
  <c r="Q2505" i="2"/>
  <c r="R2505" i="2" s="1"/>
  <c r="Q2501" i="2"/>
  <c r="R2501" i="2" s="1"/>
  <c r="Q2495" i="2"/>
  <c r="R2495" i="2" s="1"/>
  <c r="Q2541" i="2"/>
  <c r="R2541" i="2" s="1"/>
  <c r="Q2526" i="2"/>
  <c r="R2526" i="2" s="1"/>
  <c r="H2605" i="2"/>
  <c r="I2605" i="2" s="1"/>
  <c r="Q2589" i="2"/>
  <c r="R2589" i="2" s="1"/>
  <c r="Q2600" i="2"/>
  <c r="R2600" i="2" s="1"/>
  <c r="Q2592" i="2"/>
  <c r="R2592" i="2" s="1"/>
  <c r="Q2586" i="2"/>
  <c r="R2586" i="2" s="1"/>
  <c r="Q2632" i="2"/>
  <c r="R2632" i="2" s="1"/>
  <c r="Q2617" i="2"/>
  <c r="R2617" i="2" s="1"/>
  <c r="H235" i="2"/>
  <c r="I235" i="2" s="1"/>
  <c r="H227" i="2"/>
  <c r="I227" i="2" s="1"/>
  <c r="H223" i="2"/>
  <c r="I223" i="2" s="1"/>
  <c r="H219" i="2"/>
  <c r="I219" i="2" s="1"/>
  <c r="H218" i="2"/>
  <c r="I218" i="2" s="1"/>
  <c r="G53" i="2"/>
  <c r="H53" i="2" s="1"/>
  <c r="I53" i="2" s="1"/>
  <c r="G49" i="2"/>
  <c r="H49" i="2" s="1"/>
  <c r="I49" i="2" s="1"/>
  <c r="G45" i="2"/>
  <c r="H45" i="2" s="1"/>
  <c r="I45" i="2" s="1"/>
  <c r="H145" i="2"/>
  <c r="I145" i="2" s="1"/>
  <c r="H130" i="2"/>
  <c r="I130" i="2" s="1"/>
  <c r="H256" i="2"/>
  <c r="I256" i="2" s="1"/>
  <c r="H250" i="2"/>
  <c r="I250" i="2" s="1"/>
  <c r="Q317" i="2"/>
  <c r="R317" i="2" s="1"/>
  <c r="Q311" i="2"/>
  <c r="R311" i="2" s="1"/>
  <c r="Q416" i="2"/>
  <c r="R416" i="2" s="1"/>
  <c r="Q448" i="2"/>
  <c r="R448" i="2" s="1"/>
  <c r="Q433" i="2"/>
  <c r="R433" i="2" s="1"/>
  <c r="Q511" i="2"/>
  <c r="R511" i="2" s="1"/>
  <c r="H603" i="2"/>
  <c r="I603" i="2" s="1"/>
  <c r="Q587" i="2"/>
  <c r="R587" i="2" s="1"/>
  <c r="Q583" i="2"/>
  <c r="R583" i="2" s="1"/>
  <c r="R582" i="2"/>
  <c r="H630" i="2"/>
  <c r="I630" i="2" s="1"/>
  <c r="H615" i="2"/>
  <c r="I615" i="2" s="1"/>
  <c r="Q678" i="2"/>
  <c r="R678" i="2" s="1"/>
  <c r="Q674" i="2"/>
  <c r="R674" i="2" s="1"/>
  <c r="Q673" i="2"/>
  <c r="Q681" i="2"/>
  <c r="R681" i="2" s="1"/>
  <c r="Q675" i="2"/>
  <c r="R675" i="2" s="1"/>
  <c r="Q769" i="2"/>
  <c r="R769" i="2" s="1"/>
  <c r="Q765" i="2"/>
  <c r="R765" i="2" s="1"/>
  <c r="Q764" i="2"/>
  <c r="R764" i="2" s="1"/>
  <c r="Q772" i="2"/>
  <c r="R772" i="2" s="1"/>
  <c r="Q766" i="2"/>
  <c r="R766" i="2" s="1"/>
  <c r="Q903" i="2"/>
  <c r="R903" i="2" s="1"/>
  <c r="Q888" i="2"/>
  <c r="R888" i="2" s="1"/>
  <c r="Q966" i="2"/>
  <c r="R966" i="2" s="1"/>
  <c r="Q1048" i="2"/>
  <c r="R1048" i="2" s="1"/>
  <c r="H1163" i="2"/>
  <c r="I1163" i="2" s="1"/>
  <c r="H1159" i="2"/>
  <c r="I1159" i="2" s="1"/>
  <c r="H1158" i="2"/>
  <c r="I1158" i="2" s="1"/>
  <c r="H1225" i="2"/>
  <c r="I1225" i="2" s="1"/>
  <c r="Q1267" i="2"/>
  <c r="R1267" i="2" s="1"/>
  <c r="Q84" i="2"/>
  <c r="R84" i="2" s="1"/>
  <c r="Q69" i="2"/>
  <c r="R69" i="2" s="1"/>
  <c r="H148" i="2"/>
  <c r="I148" i="2" s="1"/>
  <c r="Q226" i="2"/>
  <c r="R226" i="2" s="1"/>
  <c r="Q220" i="2"/>
  <c r="R220" i="2" s="1"/>
  <c r="Q266" i="2"/>
  <c r="R266" i="2" s="1"/>
  <c r="Q251" i="2"/>
  <c r="R251" i="2" s="1"/>
  <c r="H330" i="2"/>
  <c r="I330" i="2" s="1"/>
  <c r="H326" i="2"/>
  <c r="I326" i="2" s="1"/>
  <c r="H322" i="2"/>
  <c r="I322" i="2" s="1"/>
  <c r="H318" i="2"/>
  <c r="I318" i="2" s="1"/>
  <c r="Q314" i="2"/>
  <c r="R314" i="2" s="1"/>
  <c r="Q309" i="2"/>
  <c r="Q310" i="2"/>
  <c r="R310" i="2" s="1"/>
  <c r="Q324" i="2"/>
  <c r="R324" i="2" s="1"/>
  <c r="Q316" i="2"/>
  <c r="R316" i="2" s="1"/>
  <c r="H357" i="2"/>
  <c r="I357" i="2" s="1"/>
  <c r="H342" i="2"/>
  <c r="I342" i="2" s="1"/>
  <c r="H405" i="2"/>
  <c r="I405" i="2" s="1"/>
  <c r="H400" i="2"/>
  <c r="H420" i="2"/>
  <c r="I420" i="2" s="1"/>
  <c r="H408" i="2"/>
  <c r="I408" i="2" s="1"/>
  <c r="H402" i="2"/>
  <c r="I402" i="2" s="1"/>
  <c r="Q407" i="2"/>
  <c r="R407" i="2" s="1"/>
  <c r="H448" i="2"/>
  <c r="I448" i="2" s="1"/>
  <c r="H433" i="2"/>
  <c r="I433" i="2" s="1"/>
  <c r="H496" i="2"/>
  <c r="I496" i="2" s="1"/>
  <c r="H491" i="2"/>
  <c r="H492" i="2"/>
  <c r="I492" i="2" s="1"/>
  <c r="H499" i="2"/>
  <c r="I499" i="2" s="1"/>
  <c r="H493" i="2"/>
  <c r="I493" i="2" s="1"/>
  <c r="Q510" i="2"/>
  <c r="R510" i="2" s="1"/>
  <c r="Q498" i="2"/>
  <c r="R498" i="2" s="1"/>
  <c r="H539" i="2"/>
  <c r="I539" i="2" s="1"/>
  <c r="H587" i="2"/>
  <c r="I587" i="2" s="1"/>
  <c r="H583" i="2"/>
  <c r="I583" i="2" s="1"/>
  <c r="I582" i="2"/>
  <c r="H594" i="2"/>
  <c r="I594" i="2" s="1"/>
  <c r="H590" i="2"/>
  <c r="I590" i="2" s="1"/>
  <c r="H584" i="2"/>
  <c r="I584" i="2" s="1"/>
  <c r="Q601" i="2"/>
  <c r="R601" i="2" s="1"/>
  <c r="Q617" i="2"/>
  <c r="R617" i="2" s="1"/>
  <c r="Q613" i="2"/>
  <c r="R613" i="2" s="1"/>
  <c r="Q620" i="2"/>
  <c r="R620" i="2" s="1"/>
  <c r="Q614" i="2"/>
  <c r="R614" i="2" s="1"/>
  <c r="H678" i="2"/>
  <c r="I678" i="2" s="1"/>
  <c r="H674" i="2"/>
  <c r="I674" i="2" s="1"/>
  <c r="H673" i="2"/>
  <c r="H685" i="2"/>
  <c r="I685" i="2" s="1"/>
  <c r="H681" i="2"/>
  <c r="I681" i="2" s="1"/>
  <c r="H675" i="2"/>
  <c r="I675" i="2" s="1"/>
  <c r="Q692" i="2"/>
  <c r="R692" i="2" s="1"/>
  <c r="Q684" i="2"/>
  <c r="R684" i="2" s="1"/>
  <c r="H721" i="2"/>
  <c r="I721" i="2" s="1"/>
  <c r="H706" i="2"/>
  <c r="I706" i="2" s="1"/>
  <c r="H769" i="2"/>
  <c r="I769" i="2" s="1"/>
  <c r="H765" i="2"/>
  <c r="I765" i="2" s="1"/>
  <c r="H764" i="2"/>
  <c r="I764" i="2" s="1"/>
  <c r="H776" i="2"/>
  <c r="I776" i="2" s="1"/>
  <c r="H772" i="2"/>
  <c r="I772" i="2" s="1"/>
  <c r="H766" i="2"/>
  <c r="I766" i="2" s="1"/>
  <c r="Q779" i="2"/>
  <c r="R779" i="2" s="1"/>
  <c r="H812" i="2"/>
  <c r="I812" i="2" s="1"/>
  <c r="H797" i="2"/>
  <c r="I797" i="2" s="1"/>
  <c r="H860" i="2"/>
  <c r="I860" i="2" s="1"/>
  <c r="H856" i="2"/>
  <c r="I856" i="2" s="1"/>
  <c r="H871" i="2"/>
  <c r="I871" i="2" s="1"/>
  <c r="H863" i="2"/>
  <c r="I863" i="2" s="1"/>
  <c r="H857" i="2"/>
  <c r="I857" i="2" s="1"/>
  <c r="Q866" i="2"/>
  <c r="R866" i="2" s="1"/>
  <c r="H903" i="2"/>
  <c r="I903" i="2" s="1"/>
  <c r="H888" i="2"/>
  <c r="I888" i="2" s="1"/>
  <c r="H951" i="2"/>
  <c r="I951" i="2" s="1"/>
  <c r="H954" i="2"/>
  <c r="I954" i="2" s="1"/>
  <c r="H948" i="2"/>
  <c r="I948" i="2" s="1"/>
  <c r="Q953" i="2"/>
  <c r="R953" i="2" s="1"/>
  <c r="H994" i="2"/>
  <c r="I994" i="2" s="1"/>
  <c r="H979" i="2"/>
  <c r="I979" i="2" s="1"/>
  <c r="H1042" i="2"/>
  <c r="I1042" i="2" s="1"/>
  <c r="H1037" i="2"/>
  <c r="I1037" i="2" s="1"/>
  <c r="H1038" i="2"/>
  <c r="I1038" i="2" s="1"/>
  <c r="Q1059" i="2"/>
  <c r="R1059" i="2" s="1"/>
  <c r="Q1055" i="2"/>
  <c r="R1055" i="2" s="1"/>
  <c r="Q1040" i="2"/>
  <c r="R1040" i="2" s="1"/>
  <c r="Q1043" i="2"/>
  <c r="R1043" i="2" s="1"/>
  <c r="H1075" i="2"/>
  <c r="I1075" i="2" s="1"/>
  <c r="H1069" i="2"/>
  <c r="I1069" i="2" s="1"/>
  <c r="Q1085" i="2"/>
  <c r="R1085" i="2" s="1"/>
  <c r="Q1070" i="2"/>
  <c r="R1070" i="2" s="1"/>
  <c r="Q1133" i="2"/>
  <c r="R1133" i="2" s="1"/>
  <c r="Q1129" i="2"/>
  <c r="R1129" i="2" s="1"/>
  <c r="Q1128" i="2"/>
  <c r="R1128" i="2" s="1"/>
  <c r="Q1136" i="2"/>
  <c r="R1136" i="2" s="1"/>
  <c r="Q1130" i="2"/>
  <c r="R1130" i="2" s="1"/>
  <c r="Q1176" i="2"/>
  <c r="R1176" i="2" s="1"/>
  <c r="Q1161" i="2"/>
  <c r="R1161" i="2" s="1"/>
  <c r="H1240" i="2"/>
  <c r="I1240" i="2" s="1"/>
  <c r="H1228" i="2"/>
  <c r="I1228" i="2" s="1"/>
  <c r="Q1224" i="2"/>
  <c r="R1224" i="2" s="1"/>
  <c r="Q1220" i="2"/>
  <c r="R1220" i="2" s="1"/>
  <c r="Q1219" i="2"/>
  <c r="R1219" i="2" s="1"/>
  <c r="Q1234" i="2"/>
  <c r="R1234" i="2" s="1"/>
  <c r="H1267" i="2"/>
  <c r="I1267" i="2" s="1"/>
  <c r="H1252" i="2"/>
  <c r="I1252" i="2" s="1"/>
  <c r="H1315" i="2"/>
  <c r="I1315" i="2" s="1"/>
  <c r="H1310" i="2"/>
  <c r="I1310" i="2" s="1"/>
  <c r="H1322" i="2"/>
  <c r="I1322" i="2" s="1"/>
  <c r="H1318" i="2"/>
  <c r="I1318" i="2" s="1"/>
  <c r="H1312" i="2"/>
  <c r="I1312" i="2" s="1"/>
  <c r="Q1321" i="2"/>
  <c r="R1321" i="2" s="1"/>
  <c r="H1358" i="2"/>
  <c r="I1358" i="2" s="1"/>
  <c r="H1343" i="2"/>
  <c r="I1343" i="2" s="1"/>
  <c r="H1406" i="2"/>
  <c r="I1406" i="2" s="1"/>
  <c r="H1402" i="2"/>
  <c r="I1402" i="2" s="1"/>
  <c r="H1401" i="2"/>
  <c r="I1401" i="2" s="1"/>
  <c r="H1413" i="2"/>
  <c r="I1413" i="2" s="1"/>
  <c r="H1409" i="2"/>
  <c r="I1409" i="2" s="1"/>
  <c r="H1403" i="2"/>
  <c r="I1403" i="2" s="1"/>
  <c r="Q1416" i="2"/>
  <c r="R1416" i="2" s="1"/>
  <c r="H1449" i="2"/>
  <c r="I1449" i="2" s="1"/>
  <c r="H1434" i="2"/>
  <c r="I1434" i="2" s="1"/>
  <c r="H1497" i="2"/>
  <c r="I1497" i="2" s="1"/>
  <c r="H1493" i="2"/>
  <c r="I1493" i="2" s="1"/>
  <c r="H1492" i="2"/>
  <c r="I1492" i="2" s="1"/>
  <c r="H1500" i="2"/>
  <c r="I1500" i="2" s="1"/>
  <c r="H1494" i="2"/>
  <c r="I1494" i="2" s="1"/>
  <c r="H1540" i="2"/>
  <c r="I1540" i="2" s="1"/>
  <c r="H1525" i="2"/>
  <c r="I1525" i="2" s="1"/>
  <c r="H1588" i="2"/>
  <c r="I1588" i="2" s="1"/>
  <c r="H1584" i="2"/>
  <c r="I1584" i="2" s="1"/>
  <c r="H1583" i="2"/>
  <c r="I1583" i="2" s="1"/>
  <c r="H1599" i="2"/>
  <c r="I1599" i="2" s="1"/>
  <c r="H1591" i="2"/>
  <c r="I1591" i="2" s="1"/>
  <c r="H1585" i="2"/>
  <c r="I1585" i="2" s="1"/>
  <c r="Q1590" i="2"/>
  <c r="R1590" i="2" s="1"/>
  <c r="H1631" i="2"/>
  <c r="I1631" i="2" s="1"/>
  <c r="H1616" i="2"/>
  <c r="I1616" i="2" s="1"/>
  <c r="H1679" i="2"/>
  <c r="I1679" i="2" s="1"/>
  <c r="H1674" i="2"/>
  <c r="I1674" i="2" s="1"/>
  <c r="H1675" i="2"/>
  <c r="I1675" i="2" s="1"/>
  <c r="H1686" i="2"/>
  <c r="I1686" i="2" s="1"/>
  <c r="H1682" i="2"/>
  <c r="I1682" i="2" s="1"/>
  <c r="H1676" i="2"/>
  <c r="I1676" i="2" s="1"/>
  <c r="H1722" i="2"/>
  <c r="I1722" i="2" s="1"/>
  <c r="H1707" i="2"/>
  <c r="I1707" i="2" s="1"/>
  <c r="H1770" i="2"/>
  <c r="I1770" i="2" s="1"/>
  <c r="H1765" i="2"/>
  <c r="I1765" i="2" s="1"/>
  <c r="H1766" i="2"/>
  <c r="I1766" i="2" s="1"/>
  <c r="H1773" i="2"/>
  <c r="I1773" i="2" s="1"/>
  <c r="H1767" i="2"/>
  <c r="I1767" i="2" s="1"/>
  <c r="Q1780" i="2"/>
  <c r="R1780" i="2" s="1"/>
  <c r="Q1772" i="2"/>
  <c r="R1772" i="2" s="1"/>
  <c r="H1813" i="2"/>
  <c r="I1813" i="2" s="1"/>
  <c r="H1861" i="2"/>
  <c r="I1861" i="2" s="1"/>
  <c r="H1876" i="2"/>
  <c r="I1876" i="2" s="1"/>
  <c r="H1864" i="2"/>
  <c r="I1864" i="2" s="1"/>
  <c r="H1858" i="2"/>
  <c r="I1858" i="2" s="1"/>
  <c r="Q1871" i="2"/>
  <c r="R1871" i="2" s="1"/>
  <c r="H1904" i="2"/>
  <c r="I1904" i="2" s="1"/>
  <c r="H1889" i="2"/>
  <c r="I1889" i="2" s="1"/>
  <c r="H1952" i="2"/>
  <c r="I1952" i="2" s="1"/>
  <c r="H1947" i="2"/>
  <c r="I1947" i="2" s="1"/>
  <c r="H1948" i="2"/>
  <c r="I1948" i="2" s="1"/>
  <c r="H1967" i="2"/>
  <c r="I1967" i="2" s="1"/>
  <c r="H1963" i="2"/>
  <c r="I1963" i="2" s="1"/>
  <c r="H1959" i="2"/>
  <c r="I1959" i="2" s="1"/>
  <c r="H1955" i="2"/>
  <c r="I1955" i="2" s="1"/>
  <c r="H1949" i="2"/>
  <c r="I1949" i="2" s="1"/>
  <c r="Q1958" i="2"/>
  <c r="R1958" i="2" s="1"/>
  <c r="H1995" i="2"/>
  <c r="I1995" i="2" s="1"/>
  <c r="H1980" i="2"/>
  <c r="I1980" i="2" s="1"/>
  <c r="H2043" i="2"/>
  <c r="I2043" i="2" s="1"/>
  <c r="H2039" i="2"/>
  <c r="I2039" i="2" s="1"/>
  <c r="H2038" i="2"/>
  <c r="I2038" i="2" s="1"/>
  <c r="H2046" i="2"/>
  <c r="I2046" i="2" s="1"/>
  <c r="Q2045" i="2"/>
  <c r="R2045" i="2" s="1"/>
  <c r="H2086" i="2"/>
  <c r="I2086" i="2" s="1"/>
  <c r="H2071" i="2"/>
  <c r="I2071" i="2" s="1"/>
  <c r="H2134" i="2"/>
  <c r="I2134" i="2" s="1"/>
  <c r="H2129" i="2"/>
  <c r="I2129" i="2" s="1"/>
  <c r="H2137" i="2"/>
  <c r="I2137" i="2" s="1"/>
  <c r="H2131" i="2"/>
  <c r="I2131" i="2" s="1"/>
  <c r="Q2144" i="2"/>
  <c r="R2144" i="2" s="1"/>
  <c r="H2177" i="2"/>
  <c r="I2177" i="2" s="1"/>
  <c r="H2162" i="2"/>
  <c r="I2162" i="2" s="1"/>
  <c r="H2225" i="2"/>
  <c r="I2225" i="2" s="1"/>
  <c r="H2221" i="2"/>
  <c r="I2221" i="2" s="1"/>
  <c r="H2220" i="2"/>
  <c r="I2220" i="2" s="1"/>
  <c r="H2240" i="2"/>
  <c r="I2240" i="2" s="1"/>
  <c r="H2228" i="2"/>
  <c r="I2228" i="2" s="1"/>
  <c r="H2222" i="2"/>
  <c r="I2222" i="2" s="1"/>
  <c r="Q2235" i="2"/>
  <c r="R2235" i="2" s="1"/>
  <c r="H2268" i="2"/>
  <c r="I2268" i="2" s="1"/>
  <c r="H2316" i="2"/>
  <c r="I2316" i="2" s="1"/>
  <c r="H2311" i="2"/>
  <c r="I2311" i="2" s="1"/>
  <c r="H2312" i="2"/>
  <c r="I2312" i="2" s="1"/>
  <c r="H2331" i="2"/>
  <c r="I2331" i="2" s="1"/>
  <c r="H2323" i="2"/>
  <c r="I2323" i="2" s="1"/>
  <c r="H2319" i="2"/>
  <c r="I2319" i="2" s="1"/>
  <c r="Q2318" i="2"/>
  <c r="R2318" i="2" s="1"/>
  <c r="H2359" i="2"/>
  <c r="I2359" i="2" s="1"/>
  <c r="H2344" i="2"/>
  <c r="I2344" i="2" s="1"/>
  <c r="H2407" i="2"/>
  <c r="I2407" i="2" s="1"/>
  <c r="H2403" i="2"/>
  <c r="I2403" i="2" s="1"/>
  <c r="H2402" i="2"/>
  <c r="I2402" i="2" s="1"/>
  <c r="H2414" i="2"/>
  <c r="I2414" i="2" s="1"/>
  <c r="H2410" i="2"/>
  <c r="I2410" i="2" s="1"/>
  <c r="H2404" i="2"/>
  <c r="I2404" i="2" s="1"/>
  <c r="Q2413" i="2"/>
  <c r="R2413" i="2" s="1"/>
  <c r="Q2409" i="2"/>
  <c r="R2409" i="2" s="1"/>
  <c r="H2450" i="2"/>
  <c r="I2450" i="2" s="1"/>
  <c r="H2435" i="2"/>
  <c r="I2435" i="2" s="1"/>
  <c r="H2498" i="2"/>
  <c r="I2498" i="2" s="1"/>
  <c r="H2493" i="2"/>
  <c r="I2493" i="2" s="1"/>
  <c r="H2494" i="2"/>
  <c r="I2494" i="2" s="1"/>
  <c r="H2513" i="2"/>
  <c r="I2513" i="2" s="1"/>
  <c r="H2505" i="2"/>
  <c r="I2505" i="2" s="1"/>
  <c r="H2501" i="2"/>
  <c r="I2501" i="2" s="1"/>
  <c r="H2495" i="2"/>
  <c r="I2495" i="2" s="1"/>
  <c r="Q2508" i="2"/>
  <c r="R2508" i="2" s="1"/>
  <c r="H2541" i="2"/>
  <c r="I2541" i="2" s="1"/>
  <c r="H2526" i="2"/>
  <c r="I2526" i="2" s="1"/>
  <c r="H2589" i="2"/>
  <c r="I2589" i="2" s="1"/>
  <c r="H2585" i="2"/>
  <c r="I2585" i="2" s="1"/>
  <c r="H2584" i="2"/>
  <c r="I2584" i="2" s="1"/>
  <c r="H2592" i="2"/>
  <c r="I2592" i="2" s="1"/>
  <c r="H2586" i="2"/>
  <c r="I2586" i="2" s="1"/>
  <c r="Q2591" i="2"/>
  <c r="R2591" i="2" s="1"/>
  <c r="H2632" i="2"/>
  <c r="I2632" i="2" s="1"/>
  <c r="H238" i="2"/>
  <c r="I238" i="2" s="1"/>
  <c r="H230" i="2"/>
  <c r="I230" i="2" s="1"/>
  <c r="H226" i="2"/>
  <c r="I226" i="2" s="1"/>
  <c r="G56" i="2"/>
  <c r="H56" i="2" s="1"/>
  <c r="I56" i="2" s="1"/>
  <c r="G52" i="2"/>
  <c r="H52" i="2" s="1"/>
  <c r="I52" i="2" s="1"/>
  <c r="G48" i="2"/>
  <c r="H48" i="2" s="1"/>
  <c r="I48" i="2" s="1"/>
  <c r="Q36" i="2"/>
  <c r="R36" i="2" s="1"/>
  <c r="Q46" i="2"/>
  <c r="R46" i="2" s="1"/>
  <c r="Q54" i="2"/>
  <c r="R54" i="2" s="1"/>
  <c r="Q71" i="2"/>
  <c r="Q67" i="2"/>
  <c r="R67" i="2" s="1"/>
  <c r="Q66" i="2"/>
  <c r="R66" i="2" s="1"/>
  <c r="Q420" i="2"/>
  <c r="R420" i="2" s="1"/>
  <c r="Q412" i="2"/>
  <c r="R412" i="2" s="1"/>
  <c r="Q408" i="2"/>
  <c r="R408" i="2" s="1"/>
  <c r="Q402" i="2"/>
  <c r="R402" i="2" s="1"/>
  <c r="Q496" i="2"/>
  <c r="R496" i="2" s="1"/>
  <c r="Q492" i="2"/>
  <c r="R492" i="2" s="1"/>
  <c r="Q491" i="2"/>
  <c r="Q503" i="2"/>
  <c r="R503" i="2" s="1"/>
  <c r="Q539" i="2"/>
  <c r="R539" i="2" s="1"/>
  <c r="Q524" i="2"/>
  <c r="R524" i="2" s="1"/>
  <c r="Q598" i="2"/>
  <c r="R598" i="2" s="1"/>
  <c r="Q590" i="2"/>
  <c r="R590" i="2" s="1"/>
  <c r="Q584" i="2"/>
  <c r="R584" i="2" s="1"/>
  <c r="H682" i="2"/>
  <c r="I682" i="2" s="1"/>
  <c r="H868" i="2"/>
  <c r="I868" i="2" s="1"/>
  <c r="Q863" i="2"/>
  <c r="R863" i="2" s="1"/>
  <c r="Q857" i="2"/>
  <c r="R857" i="2" s="1"/>
  <c r="H963" i="2"/>
  <c r="I963" i="2" s="1"/>
  <c r="Q954" i="2"/>
  <c r="R954" i="2" s="1"/>
  <c r="Q948" i="2"/>
  <c r="R948" i="2" s="1"/>
  <c r="Q994" i="2"/>
  <c r="R994" i="2" s="1"/>
  <c r="H1150" i="2"/>
  <c r="I1150" i="2" s="1"/>
  <c r="H1146" i="2"/>
  <c r="I1146" i="2" s="1"/>
  <c r="H1131" i="2"/>
  <c r="I1131" i="2" s="1"/>
  <c r="H1142" i="2"/>
  <c r="I1142" i="2" s="1"/>
  <c r="H1233" i="2"/>
  <c r="I1233" i="2" s="1"/>
  <c r="Q132" i="2"/>
  <c r="R132" i="2" s="1"/>
  <c r="Q128" i="2"/>
  <c r="R128" i="2" s="1"/>
  <c r="Q146" i="2"/>
  <c r="R146" i="2" s="1"/>
  <c r="Q223" i="2"/>
  <c r="R223" i="2" s="1"/>
  <c r="Q219" i="2"/>
  <c r="R219" i="2" s="1"/>
  <c r="Q234" i="2"/>
  <c r="R234" i="2" s="1"/>
  <c r="H135" i="2"/>
  <c r="I135" i="2" s="1"/>
  <c r="H129" i="2"/>
  <c r="I129" i="2" s="1"/>
  <c r="Q145" i="2"/>
  <c r="R145" i="2" s="1"/>
  <c r="Q130" i="2"/>
  <c r="R130" i="2" s="1"/>
  <c r="Q137" i="2"/>
  <c r="R137" i="2" s="1"/>
  <c r="Q162" i="2"/>
  <c r="R162" i="2" s="1"/>
  <c r="Q158" i="2"/>
  <c r="R158" i="2" s="1"/>
  <c r="Q165" i="2"/>
  <c r="R165" i="2" s="1"/>
  <c r="Q159" i="2"/>
  <c r="R159" i="2" s="1"/>
  <c r="Q237" i="2"/>
  <c r="R237" i="2" s="1"/>
  <c r="H266" i="2"/>
  <c r="I266" i="2" s="1"/>
  <c r="H251" i="2"/>
  <c r="I251" i="2" s="1"/>
  <c r="H314" i="2"/>
  <c r="I314" i="2" s="1"/>
  <c r="H310" i="2"/>
  <c r="I310" i="2" s="1"/>
  <c r="H309" i="2"/>
  <c r="H329" i="2"/>
  <c r="I329" i="2" s="1"/>
  <c r="H325" i="2"/>
  <c r="I325" i="2" s="1"/>
  <c r="H321" i="2"/>
  <c r="I321" i="2" s="1"/>
  <c r="H317" i="2"/>
  <c r="I317" i="2" s="1"/>
  <c r="H311" i="2"/>
  <c r="I311" i="2" s="1"/>
  <c r="Q327" i="2"/>
  <c r="R327" i="2" s="1"/>
  <c r="Q312" i="2"/>
  <c r="R312" i="2" s="1"/>
  <c r="Q319" i="2"/>
  <c r="R319" i="2" s="1"/>
  <c r="Q344" i="2"/>
  <c r="R344" i="2" s="1"/>
  <c r="Q340" i="2"/>
  <c r="R340" i="2" s="1"/>
  <c r="Q347" i="2"/>
  <c r="R347" i="2" s="1"/>
  <c r="Q341" i="2"/>
  <c r="R341" i="2" s="1"/>
  <c r="H411" i="2"/>
  <c r="I411" i="2" s="1"/>
  <c r="Q418" i="2"/>
  <c r="R418" i="2" s="1"/>
  <c r="Q403" i="2"/>
  <c r="R403" i="2" s="1"/>
  <c r="Q406" i="2"/>
  <c r="R406" i="2" s="1"/>
  <c r="Q435" i="2"/>
  <c r="R435" i="2" s="1"/>
  <c r="Q430" i="2"/>
  <c r="Q438" i="2"/>
  <c r="R438" i="2" s="1"/>
  <c r="H506" i="2"/>
  <c r="I506" i="2" s="1"/>
  <c r="H498" i="2"/>
  <c r="I498" i="2" s="1"/>
  <c r="Q509" i="2"/>
  <c r="R509" i="2" s="1"/>
  <c r="Q494" i="2"/>
  <c r="R494" i="2" s="1"/>
  <c r="Q505" i="2"/>
  <c r="R505" i="2" s="1"/>
  <c r="Q501" i="2"/>
  <c r="R501" i="2" s="1"/>
  <c r="Q526" i="2"/>
  <c r="R526" i="2" s="1"/>
  <c r="Q521" i="2"/>
  <c r="R521" i="2" s="1"/>
  <c r="Q529" i="2"/>
  <c r="R529" i="2" s="1"/>
  <c r="H597" i="2"/>
  <c r="I597" i="2" s="1"/>
  <c r="Q604" i="2"/>
  <c r="R604" i="2" s="1"/>
  <c r="Q600" i="2"/>
  <c r="R600" i="2" s="1"/>
  <c r="Q585" i="2"/>
  <c r="R585" i="2" s="1"/>
  <c r="Q588" i="2"/>
  <c r="R588" i="2" s="1"/>
  <c r="H620" i="2"/>
  <c r="I620" i="2" s="1"/>
  <c r="H614" i="2"/>
  <c r="I614" i="2" s="1"/>
  <c r="H692" i="2"/>
  <c r="I692" i="2" s="1"/>
  <c r="Q695" i="2"/>
  <c r="R695" i="2" s="1"/>
  <c r="Q691" i="2"/>
  <c r="R691" i="2" s="1"/>
  <c r="Q687" i="2"/>
  <c r="R687" i="2" s="1"/>
  <c r="Q679" i="2"/>
  <c r="R679" i="2" s="1"/>
  <c r="Q708" i="2"/>
  <c r="R708" i="2" s="1"/>
  <c r="Q704" i="2"/>
  <c r="R704" i="2" s="1"/>
  <c r="Q711" i="2"/>
  <c r="R711" i="2" s="1"/>
  <c r="Q705" i="2"/>
  <c r="R705" i="2" s="1"/>
  <c r="H779" i="2"/>
  <c r="I779" i="2" s="1"/>
  <c r="H771" i="2"/>
  <c r="I771" i="2" s="1"/>
  <c r="Q782" i="2"/>
  <c r="R782" i="2" s="1"/>
  <c r="Q767" i="2"/>
  <c r="R767" i="2" s="1"/>
  <c r="Q774" i="2"/>
  <c r="R774" i="2" s="1"/>
  <c r="Q799" i="2"/>
  <c r="R799" i="2" s="1"/>
  <c r="Q795" i="2"/>
  <c r="R795" i="2" s="1"/>
  <c r="Q802" i="2"/>
  <c r="R802" i="2" s="1"/>
  <c r="H874" i="2"/>
  <c r="I874" i="2" s="1"/>
  <c r="Q873" i="2"/>
  <c r="R873" i="2" s="1"/>
  <c r="Q858" i="2"/>
  <c r="R858" i="2" s="1"/>
  <c r="Q890" i="2"/>
  <c r="R890" i="2" s="1"/>
  <c r="Q886" i="2"/>
  <c r="R886" i="2" s="1"/>
  <c r="Q893" i="2"/>
  <c r="R893" i="2" s="1"/>
  <c r="H957" i="2"/>
  <c r="I957" i="2" s="1"/>
  <c r="Q964" i="2"/>
  <c r="R964" i="2" s="1"/>
  <c r="Q949" i="2"/>
  <c r="R949" i="2" s="1"/>
  <c r="Q956" i="2"/>
  <c r="R956" i="2" s="1"/>
  <c r="Q981" i="2"/>
  <c r="R981" i="2" s="1"/>
  <c r="Q977" i="2"/>
  <c r="R977" i="2" s="1"/>
  <c r="Q984" i="2"/>
  <c r="R984" i="2" s="1"/>
  <c r="Q978" i="2"/>
  <c r="R978" i="2" s="1"/>
  <c r="H1055" i="2"/>
  <c r="I1055" i="2" s="1"/>
  <c r="H1040" i="2"/>
  <c r="I1040" i="2" s="1"/>
  <c r="Q1054" i="2"/>
  <c r="R1054" i="2" s="1"/>
  <c r="H1074" i="2"/>
  <c r="I1074" i="2" s="1"/>
  <c r="H1067" i="2"/>
  <c r="I1067" i="2" s="1"/>
  <c r="H1133" i="2"/>
  <c r="I1133" i="2" s="1"/>
  <c r="H1128" i="2"/>
  <c r="I1128" i="2" s="1"/>
  <c r="H1136" i="2"/>
  <c r="I1136" i="2" s="1"/>
  <c r="H1130" i="2"/>
  <c r="I1130" i="2" s="1"/>
  <c r="Q1143" i="2"/>
  <c r="R1143" i="2" s="1"/>
  <c r="Q1135" i="2"/>
  <c r="R1135" i="2" s="1"/>
  <c r="H1176" i="2"/>
  <c r="I1176" i="2" s="1"/>
  <c r="H1161" i="2"/>
  <c r="I1161" i="2" s="1"/>
  <c r="H1224" i="2"/>
  <c r="I1224" i="2" s="1"/>
  <c r="H1219" i="2"/>
  <c r="I1219" i="2" s="1"/>
  <c r="H1220" i="2"/>
  <c r="I1220" i="2" s="1"/>
  <c r="H1227" i="2"/>
  <c r="I1227" i="2" s="1"/>
  <c r="Q1237" i="2"/>
  <c r="R1237" i="2" s="1"/>
  <c r="Q1222" i="2"/>
  <c r="R1222" i="2" s="1"/>
  <c r="Q1254" i="2"/>
  <c r="R1254" i="2" s="1"/>
  <c r="Q1249" i="2"/>
  <c r="R1249" i="2" s="1"/>
  <c r="Q1257" i="2"/>
  <c r="R1257" i="2" s="1"/>
  <c r="H1329" i="2"/>
  <c r="I1329" i="2" s="1"/>
  <c r="Q1328" i="2"/>
  <c r="R1328" i="2" s="1"/>
  <c r="Q1324" i="2"/>
  <c r="R1324" i="2" s="1"/>
  <c r="Q1316" i="2"/>
  <c r="R1316" i="2" s="1"/>
  <c r="Q1345" i="2"/>
  <c r="R1345" i="2" s="1"/>
  <c r="Q1348" i="2"/>
  <c r="R1348" i="2" s="1"/>
  <c r="H1420" i="2"/>
  <c r="I1420" i="2" s="1"/>
  <c r="Q1423" i="2"/>
  <c r="R1423" i="2" s="1"/>
  <c r="Q1419" i="2"/>
  <c r="R1419" i="2" s="1"/>
  <c r="Q1404" i="2"/>
  <c r="R1404" i="2" s="1"/>
  <c r="Q1407" i="2"/>
  <c r="R1407" i="2" s="1"/>
  <c r="Q1436" i="2"/>
  <c r="R1436" i="2" s="1"/>
  <c r="Q1432" i="2"/>
  <c r="R1432" i="2" s="1"/>
  <c r="Q1439" i="2"/>
  <c r="R1439" i="2" s="1"/>
  <c r="Q1433" i="2"/>
  <c r="R1433" i="2" s="1"/>
  <c r="H1503" i="2"/>
  <c r="I1503" i="2" s="1"/>
  <c r="Q1510" i="2"/>
  <c r="R1510" i="2" s="1"/>
  <c r="Q1495" i="2"/>
  <c r="R1495" i="2" s="1"/>
  <c r="Q1527" i="2"/>
  <c r="R1527" i="2" s="1"/>
  <c r="Q1522" i="2"/>
  <c r="R1522" i="2" s="1"/>
  <c r="Q1530" i="2"/>
  <c r="R1530" i="2" s="1"/>
  <c r="Q1524" i="2"/>
  <c r="R1524" i="2" s="1"/>
  <c r="H1602" i="2"/>
  <c r="I1602" i="2" s="1"/>
  <c r="Q1601" i="2"/>
  <c r="R1601" i="2" s="1"/>
  <c r="Q1586" i="2"/>
  <c r="R1586" i="2" s="1"/>
  <c r="Q1593" i="2"/>
  <c r="R1593" i="2" s="1"/>
  <c r="Q1618" i="2"/>
  <c r="R1618" i="2" s="1"/>
  <c r="Q1621" i="2"/>
  <c r="R1621" i="2" s="1"/>
  <c r="H1689" i="2"/>
  <c r="I1689" i="2" s="1"/>
  <c r="Q1692" i="2"/>
  <c r="R1692" i="2" s="1"/>
  <c r="Q1677" i="2"/>
  <c r="R1677" i="2" s="1"/>
  <c r="Q1709" i="2"/>
  <c r="R1709" i="2" s="1"/>
  <c r="Q1705" i="2"/>
  <c r="R1705" i="2" s="1"/>
  <c r="Q1704" i="2"/>
  <c r="R1704" i="2" s="1"/>
  <c r="Q1712" i="2"/>
  <c r="R1712" i="2" s="1"/>
  <c r="H1784" i="2"/>
  <c r="I1784" i="2" s="1"/>
  <c r="H1776" i="2"/>
  <c r="I1776" i="2" s="1"/>
  <c r="Q1783" i="2"/>
  <c r="R1783" i="2" s="1"/>
  <c r="Q1768" i="2"/>
  <c r="R1768" i="2" s="1"/>
  <c r="Q1775" i="2"/>
  <c r="R1775" i="2" s="1"/>
  <c r="Q1800" i="2"/>
  <c r="R1800" i="2" s="1"/>
  <c r="Q1796" i="2"/>
  <c r="R1796" i="2" s="1"/>
  <c r="Q1803" i="2"/>
  <c r="R1803" i="2" s="1"/>
  <c r="Q1797" i="2"/>
  <c r="R1797" i="2" s="1"/>
  <c r="H1867" i="2"/>
  <c r="I1867" i="2" s="1"/>
  <c r="H1863" i="2"/>
  <c r="I1863" i="2" s="1"/>
  <c r="Q1874" i="2"/>
  <c r="R1874" i="2" s="1"/>
  <c r="Q1859" i="2"/>
  <c r="R1859" i="2" s="1"/>
  <c r="Q1866" i="2"/>
  <c r="R1866" i="2" s="1"/>
  <c r="Q1891" i="2"/>
  <c r="R1891" i="2" s="1"/>
  <c r="Q1887" i="2"/>
  <c r="R1887" i="2" s="1"/>
  <c r="Q1894" i="2"/>
  <c r="R1894" i="2" s="1"/>
  <c r="Q1888" i="2"/>
  <c r="R1888" i="2" s="1"/>
  <c r="H1966" i="2"/>
  <c r="I1966" i="2" s="1"/>
  <c r="H1962" i="2"/>
  <c r="I1962" i="2" s="1"/>
  <c r="H1958" i="2"/>
  <c r="I1958" i="2" s="1"/>
  <c r="H1954" i="2"/>
  <c r="I1954" i="2" s="1"/>
  <c r="Q1965" i="2"/>
  <c r="R1965" i="2" s="1"/>
  <c r="Q1950" i="2"/>
  <c r="R1950" i="2" s="1"/>
  <c r="Q1961" i="2"/>
  <c r="R1961" i="2" s="1"/>
  <c r="Q1982" i="2"/>
  <c r="R1982" i="2" s="1"/>
  <c r="Q1977" i="2"/>
  <c r="R1977" i="2" s="1"/>
  <c r="Q1978" i="2"/>
  <c r="R1978" i="2" s="1"/>
  <c r="Q1985" i="2"/>
  <c r="R1985" i="2" s="1"/>
  <c r="Q1979" i="2"/>
  <c r="R1979" i="2" s="1"/>
  <c r="H2057" i="2"/>
  <c r="I2057" i="2" s="1"/>
  <c r="H2049" i="2"/>
  <c r="I2049" i="2" s="1"/>
  <c r="Q2056" i="2"/>
  <c r="R2056" i="2" s="1"/>
  <c r="Q2041" i="2"/>
  <c r="R2041" i="2" s="1"/>
  <c r="Q2048" i="2"/>
  <c r="R2048" i="2" s="1"/>
  <c r="Q2073" i="2"/>
  <c r="R2073" i="2" s="1"/>
  <c r="Q2069" i="2"/>
  <c r="R2069" i="2" s="1"/>
  <c r="Q2076" i="2"/>
  <c r="R2076" i="2" s="1"/>
  <c r="Q2070" i="2"/>
  <c r="R2070" i="2" s="1"/>
  <c r="H2144" i="2"/>
  <c r="I2144" i="2" s="1"/>
  <c r="Q2151" i="2"/>
  <c r="R2151" i="2" s="1"/>
  <c r="Q2147" i="2"/>
  <c r="R2147" i="2" s="1"/>
  <c r="Q2135" i="2"/>
  <c r="R2135" i="2" s="1"/>
  <c r="Q2164" i="2"/>
  <c r="R2164" i="2" s="1"/>
  <c r="Q2167" i="2"/>
  <c r="R2167" i="2" s="1"/>
  <c r="H2227" i="2"/>
  <c r="I2227" i="2" s="1"/>
  <c r="Q2238" i="2"/>
  <c r="R2238" i="2" s="1"/>
  <c r="Q2223" i="2"/>
  <c r="R2223" i="2" s="1"/>
  <c r="Q2255" i="2"/>
  <c r="R2255" i="2" s="1"/>
  <c r="Q2258" i="2"/>
  <c r="R2258" i="2" s="1"/>
  <c r="Q2252" i="2"/>
  <c r="R2252" i="2" s="1"/>
  <c r="Q2329" i="2"/>
  <c r="R2329" i="2" s="1"/>
  <c r="Q2314" i="2"/>
  <c r="R2314" i="2" s="1"/>
  <c r="Q2325" i="2"/>
  <c r="R2325" i="2" s="1"/>
  <c r="Q2346" i="2"/>
  <c r="R2346" i="2" s="1"/>
  <c r="Q2342" i="2"/>
  <c r="R2342" i="2" s="1"/>
  <c r="Q2349" i="2"/>
  <c r="R2349" i="2" s="1"/>
  <c r="H2417" i="2"/>
  <c r="I2417" i="2" s="1"/>
  <c r="Q2424" i="2"/>
  <c r="R2424" i="2" s="1"/>
  <c r="Q2420" i="2"/>
  <c r="R2420" i="2" s="1"/>
  <c r="Q2405" i="2"/>
  <c r="R2405" i="2" s="1"/>
  <c r="Q2408" i="2"/>
  <c r="R2408" i="2" s="1"/>
  <c r="Q2437" i="2"/>
  <c r="R2437" i="2" s="1"/>
  <c r="Q2432" i="2"/>
  <c r="R2432" i="2" s="1"/>
  <c r="Q2440" i="2"/>
  <c r="R2440" i="2" s="1"/>
  <c r="H2508" i="2"/>
  <c r="I2508" i="2" s="1"/>
  <c r="H2500" i="2"/>
  <c r="I2500" i="2" s="1"/>
  <c r="Q2511" i="2"/>
  <c r="R2511" i="2" s="1"/>
  <c r="Q2496" i="2"/>
  <c r="R2496" i="2" s="1"/>
  <c r="Q2528" i="2"/>
  <c r="R2528" i="2" s="1"/>
  <c r="Q2531" i="2"/>
  <c r="R2531" i="2" s="1"/>
  <c r="H2599" i="2"/>
  <c r="I2599" i="2" s="1"/>
  <c r="Q2602" i="2"/>
  <c r="R2602" i="2" s="1"/>
  <c r="Q2587" i="2"/>
  <c r="R2587" i="2" s="1"/>
  <c r="Q2619" i="2"/>
  <c r="R2619" i="2" s="1"/>
  <c r="Q2615" i="2"/>
  <c r="R2615" i="2" s="1"/>
  <c r="Q2622" i="2"/>
  <c r="R2622" i="2" s="1"/>
  <c r="H229" i="2"/>
  <c r="I229" i="2" s="1"/>
  <c r="G55" i="2"/>
  <c r="H55" i="2" s="1"/>
  <c r="I55" i="2" s="1"/>
  <c r="G51" i="2"/>
  <c r="H51" i="2" s="1"/>
  <c r="I51" i="2" s="1"/>
  <c r="G43" i="2"/>
  <c r="H43" i="2" s="1"/>
  <c r="I43" i="2" s="1"/>
  <c r="Q227" i="2"/>
  <c r="R227" i="2" s="1"/>
  <c r="H253" i="2"/>
  <c r="I253" i="2" s="1"/>
  <c r="H249" i="2"/>
  <c r="I249" i="2" s="1"/>
  <c r="Q357" i="2"/>
  <c r="R357" i="2" s="1"/>
  <c r="Q342" i="2"/>
  <c r="R342" i="2" s="1"/>
  <c r="H417" i="2"/>
  <c r="I417" i="2" s="1"/>
  <c r="Q405" i="2"/>
  <c r="R405" i="2" s="1"/>
  <c r="Q400" i="2"/>
  <c r="Q401" i="2"/>
  <c r="R401" i="2" s="1"/>
  <c r="Q507" i="2"/>
  <c r="R507" i="2" s="1"/>
  <c r="Q499" i="2"/>
  <c r="R499" i="2" s="1"/>
  <c r="Q493" i="2"/>
  <c r="R493" i="2" s="1"/>
  <c r="Q721" i="2"/>
  <c r="R721" i="2" s="1"/>
  <c r="Q706" i="2"/>
  <c r="R706" i="2" s="1"/>
  <c r="Q812" i="2"/>
  <c r="R812" i="2" s="1"/>
  <c r="Q797" i="2"/>
  <c r="R797" i="2" s="1"/>
  <c r="Q860" i="2"/>
  <c r="R860" i="2" s="1"/>
  <c r="Q855" i="2"/>
  <c r="R855" i="2" s="1"/>
  <c r="Q951" i="2"/>
  <c r="R951" i="2" s="1"/>
  <c r="Q946" i="2"/>
  <c r="R946" i="2" s="1"/>
  <c r="Q947" i="2"/>
  <c r="R947" i="2" s="1"/>
  <c r="H1166" i="2"/>
  <c r="I1166" i="2" s="1"/>
  <c r="H1160" i="2"/>
  <c r="I1160" i="2" s="1"/>
  <c r="H1237" i="2"/>
  <c r="I1237" i="2" s="1"/>
  <c r="H1222" i="2"/>
  <c r="I1222" i="2" s="1"/>
  <c r="H175" i="2"/>
  <c r="I175" i="2" s="1"/>
  <c r="Q74" i="2"/>
  <c r="R74" i="2" s="1"/>
  <c r="Q68" i="2"/>
  <c r="R68" i="2" s="1"/>
  <c r="H132" i="2"/>
  <c r="I132" i="2" s="1"/>
  <c r="H127" i="2"/>
  <c r="I127" i="2" s="1"/>
  <c r="H128" i="2"/>
  <c r="I128" i="2" s="1"/>
  <c r="H138" i="2"/>
  <c r="I138" i="2" s="1"/>
  <c r="Q140" i="2"/>
  <c r="R140" i="2" s="1"/>
  <c r="H162" i="2"/>
  <c r="I162" i="2" s="1"/>
  <c r="H157" i="2"/>
  <c r="I157" i="2" s="1"/>
  <c r="H165" i="2"/>
  <c r="I165" i="2" s="1"/>
  <c r="H159" i="2"/>
  <c r="I159" i="2" s="1"/>
  <c r="Q240" i="2"/>
  <c r="R240" i="2" s="1"/>
  <c r="Q236" i="2"/>
  <c r="R236" i="2" s="1"/>
  <c r="Q221" i="2"/>
  <c r="R221" i="2" s="1"/>
  <c r="Q224" i="2"/>
  <c r="R224" i="2" s="1"/>
  <c r="Q253" i="2"/>
  <c r="R253" i="2" s="1"/>
  <c r="Q248" i="2"/>
  <c r="R248" i="2" s="1"/>
  <c r="Q256" i="2"/>
  <c r="R256" i="2" s="1"/>
  <c r="Q250" i="2"/>
  <c r="R250" i="2" s="1"/>
  <c r="H344" i="2"/>
  <c r="I344" i="2" s="1"/>
  <c r="H339" i="2"/>
  <c r="H347" i="2"/>
  <c r="I347" i="2" s="1"/>
  <c r="H422" i="2"/>
  <c r="I422" i="2" s="1"/>
  <c r="H418" i="2"/>
  <c r="I418" i="2" s="1"/>
  <c r="H403" i="2"/>
  <c r="I403" i="2" s="1"/>
  <c r="H406" i="2"/>
  <c r="I406" i="2" s="1"/>
  <c r="Q421" i="2"/>
  <c r="R421" i="2" s="1"/>
  <c r="Q417" i="2"/>
  <c r="R417" i="2" s="1"/>
  <c r="Q413" i="2"/>
  <c r="R413" i="2" s="1"/>
  <c r="Q409" i="2"/>
  <c r="R409" i="2" s="1"/>
  <c r="H435" i="2"/>
  <c r="I435" i="2" s="1"/>
  <c r="H431" i="2"/>
  <c r="I431" i="2" s="1"/>
  <c r="H438" i="2"/>
  <c r="I438" i="2" s="1"/>
  <c r="H432" i="2"/>
  <c r="I432" i="2" s="1"/>
  <c r="H509" i="2"/>
  <c r="I509" i="2" s="1"/>
  <c r="H494" i="2"/>
  <c r="I494" i="2" s="1"/>
  <c r="H501" i="2"/>
  <c r="I501" i="2" s="1"/>
  <c r="Q508" i="2"/>
  <c r="R508" i="2" s="1"/>
  <c r="Q504" i="2"/>
  <c r="R504" i="2" s="1"/>
  <c r="Q500" i="2"/>
  <c r="R500" i="2" s="1"/>
  <c r="H526" i="2"/>
  <c r="I526" i="2" s="1"/>
  <c r="H522" i="2"/>
  <c r="I522" i="2" s="1"/>
  <c r="H521" i="2"/>
  <c r="H529" i="2"/>
  <c r="I529" i="2" s="1"/>
  <c r="H523" i="2"/>
  <c r="I523" i="2" s="1"/>
  <c r="H600" i="2"/>
  <c r="I600" i="2" s="1"/>
  <c r="Q591" i="2"/>
  <c r="R591" i="2" s="1"/>
  <c r="H617" i="2"/>
  <c r="I617" i="2" s="1"/>
  <c r="H613" i="2"/>
  <c r="I613" i="2" s="1"/>
  <c r="Q630" i="2"/>
  <c r="R630" i="2" s="1"/>
  <c r="Q615" i="2"/>
  <c r="R615" i="2" s="1"/>
  <c r="H691" i="2"/>
  <c r="I691" i="2" s="1"/>
  <c r="H676" i="2"/>
  <c r="I676" i="2" s="1"/>
  <c r="H687" i="2"/>
  <c r="I687" i="2" s="1"/>
  <c r="H708" i="2"/>
  <c r="I708" i="2" s="1"/>
  <c r="H711" i="2"/>
  <c r="I711" i="2" s="1"/>
  <c r="H705" i="2"/>
  <c r="I705" i="2" s="1"/>
  <c r="H782" i="2"/>
  <c r="I782" i="2" s="1"/>
  <c r="H767" i="2"/>
  <c r="I767" i="2" s="1"/>
  <c r="Q785" i="2"/>
  <c r="R785" i="2" s="1"/>
  <c r="Q777" i="2"/>
  <c r="R777" i="2" s="1"/>
  <c r="H799" i="2"/>
  <c r="I799" i="2" s="1"/>
  <c r="H795" i="2"/>
  <c r="I795" i="2" s="1"/>
  <c r="H802" i="2"/>
  <c r="I802" i="2" s="1"/>
  <c r="H796" i="2"/>
  <c r="I796" i="2" s="1"/>
  <c r="H877" i="2"/>
  <c r="I877" i="2" s="1"/>
  <c r="H873" i="2"/>
  <c r="I873" i="2" s="1"/>
  <c r="H858" i="2"/>
  <c r="I858" i="2" s="1"/>
  <c r="H861" i="2"/>
  <c r="I861" i="2" s="1"/>
  <c r="Q876" i="2"/>
  <c r="R876" i="2" s="1"/>
  <c r="H890" i="2"/>
  <c r="I890" i="2" s="1"/>
  <c r="H893" i="2"/>
  <c r="I893" i="2" s="1"/>
  <c r="H887" i="2"/>
  <c r="I887" i="2" s="1"/>
  <c r="H964" i="2"/>
  <c r="I964" i="2" s="1"/>
  <c r="H949" i="2"/>
  <c r="I949" i="2" s="1"/>
  <c r="H960" i="2"/>
  <c r="I960" i="2" s="1"/>
  <c r="Q959" i="2"/>
  <c r="R959" i="2" s="1"/>
  <c r="H981" i="2"/>
  <c r="I981" i="2" s="1"/>
  <c r="H984" i="2"/>
  <c r="I984" i="2" s="1"/>
  <c r="H978" i="2"/>
  <c r="I978" i="2" s="1"/>
  <c r="Q1042" i="2"/>
  <c r="R1042" i="2" s="1"/>
  <c r="Q1037" i="2"/>
  <c r="R1037" i="2" s="1"/>
  <c r="Q1057" i="2"/>
  <c r="R1057" i="2" s="1"/>
  <c r="Q1045" i="2"/>
  <c r="R1045" i="2" s="1"/>
  <c r="Q1039" i="2"/>
  <c r="R1039" i="2" s="1"/>
  <c r="H1085" i="2"/>
  <c r="I1085" i="2" s="1"/>
  <c r="H1070" i="2"/>
  <c r="I1070" i="2" s="1"/>
  <c r="Q1072" i="2"/>
  <c r="R1072" i="2" s="1"/>
  <c r="Q1068" i="2"/>
  <c r="R1068" i="2" s="1"/>
  <c r="Q1075" i="2"/>
  <c r="R1075" i="2" s="1"/>
  <c r="Q1069" i="2"/>
  <c r="R1069" i="2" s="1"/>
  <c r="H1147" i="2"/>
  <c r="I1147" i="2" s="1"/>
  <c r="H1139" i="2"/>
  <c r="I1139" i="2" s="1"/>
  <c r="Q1146" i="2"/>
  <c r="R1146" i="2" s="1"/>
  <c r="Q1131" i="2"/>
  <c r="R1131" i="2" s="1"/>
  <c r="Q1138" i="2"/>
  <c r="R1138" i="2" s="1"/>
  <c r="Q1163" i="2"/>
  <c r="R1163" i="2" s="1"/>
  <c r="Q1166" i="2"/>
  <c r="R1166" i="2" s="1"/>
  <c r="Q1160" i="2"/>
  <c r="R1160" i="2" s="1"/>
  <c r="H1254" i="2"/>
  <c r="I1254" i="2" s="1"/>
  <c r="H1250" i="2"/>
  <c r="I1250" i="2" s="1"/>
  <c r="H1257" i="2"/>
  <c r="I1257" i="2" s="1"/>
  <c r="H1251" i="2"/>
  <c r="I1251" i="2" s="1"/>
  <c r="H1328" i="2"/>
  <c r="I1328" i="2" s="1"/>
  <c r="H1313" i="2"/>
  <c r="I1313" i="2" s="1"/>
  <c r="H1324" i="2"/>
  <c r="I1324" i="2" s="1"/>
  <c r="H1345" i="2"/>
  <c r="I1345" i="2" s="1"/>
  <c r="H1341" i="2"/>
  <c r="I1341" i="2" s="1"/>
  <c r="H1348" i="2"/>
  <c r="I1348" i="2" s="1"/>
  <c r="H1342" i="2"/>
  <c r="I1342" i="2" s="1"/>
  <c r="H1419" i="2"/>
  <c r="I1419" i="2" s="1"/>
  <c r="H1404" i="2"/>
  <c r="I1404" i="2" s="1"/>
  <c r="H1415" i="2"/>
  <c r="I1415" i="2" s="1"/>
  <c r="Q1418" i="2"/>
  <c r="R1418" i="2" s="1"/>
  <c r="Q1410" i="2"/>
  <c r="R1410" i="2" s="1"/>
  <c r="H1436" i="2"/>
  <c r="I1436" i="2" s="1"/>
  <c r="H1432" i="2"/>
  <c r="I1432" i="2" s="1"/>
  <c r="H1439" i="2"/>
  <c r="I1439" i="2" s="1"/>
  <c r="H1433" i="2"/>
  <c r="I1433" i="2" s="1"/>
  <c r="H1510" i="2"/>
  <c r="I1510" i="2" s="1"/>
  <c r="H1495" i="2"/>
  <c r="I1495" i="2" s="1"/>
  <c r="H1506" i="2"/>
  <c r="I1506" i="2" s="1"/>
  <c r="Q1513" i="2"/>
  <c r="R1513" i="2" s="1"/>
  <c r="Q1505" i="2"/>
  <c r="R1505" i="2" s="1"/>
  <c r="H1527" i="2"/>
  <c r="I1527" i="2" s="1"/>
  <c r="H1523" i="2"/>
  <c r="I1523" i="2" s="1"/>
  <c r="H1530" i="2"/>
  <c r="I1530" i="2" s="1"/>
  <c r="H1605" i="2"/>
  <c r="I1605" i="2" s="1"/>
  <c r="H1601" i="2"/>
  <c r="I1601" i="2" s="1"/>
  <c r="H1586" i="2"/>
  <c r="I1586" i="2" s="1"/>
  <c r="H1589" i="2"/>
  <c r="I1589" i="2" s="1"/>
  <c r="Q1596" i="2"/>
  <c r="R1596" i="2" s="1"/>
  <c r="H1618" i="2"/>
  <c r="I1618" i="2" s="1"/>
  <c r="H1621" i="2"/>
  <c r="I1621" i="2" s="1"/>
  <c r="H1615" i="2"/>
  <c r="I1615" i="2" s="1"/>
  <c r="H1692" i="2"/>
  <c r="I1692" i="2" s="1"/>
  <c r="H1677" i="2"/>
  <c r="I1677" i="2" s="1"/>
  <c r="Q1691" i="2"/>
  <c r="R1691" i="2" s="1"/>
  <c r="Q1683" i="2"/>
  <c r="R1683" i="2" s="1"/>
  <c r="H1709" i="2"/>
  <c r="I1709" i="2" s="1"/>
  <c r="H1704" i="2"/>
  <c r="I1704" i="2" s="1"/>
  <c r="H1712" i="2"/>
  <c r="I1712" i="2" s="1"/>
  <c r="H1787" i="2"/>
  <c r="I1787" i="2" s="1"/>
  <c r="H1783" i="2"/>
  <c r="I1783" i="2" s="1"/>
  <c r="H1779" i="2"/>
  <c r="I1779" i="2" s="1"/>
  <c r="H1771" i="2"/>
  <c r="I1771" i="2" s="1"/>
  <c r="H1800" i="2"/>
  <c r="I1800" i="2" s="1"/>
  <c r="H1796" i="2"/>
  <c r="I1796" i="2" s="1"/>
  <c r="H1795" i="2"/>
  <c r="I1795" i="2" s="1"/>
  <c r="H1803" i="2"/>
  <c r="I1803" i="2" s="1"/>
  <c r="H1797" i="2"/>
  <c r="I1797" i="2" s="1"/>
  <c r="H1874" i="2"/>
  <c r="I1874" i="2" s="1"/>
  <c r="H1859" i="2"/>
  <c r="I1859" i="2" s="1"/>
  <c r="H1870" i="2"/>
  <c r="I1870" i="2" s="1"/>
  <c r="Q1877" i="2"/>
  <c r="R1877" i="2" s="1"/>
  <c r="H1891" i="2"/>
  <c r="I1891" i="2" s="1"/>
  <c r="H1894" i="2"/>
  <c r="I1894" i="2" s="1"/>
  <c r="H1888" i="2"/>
  <c r="I1888" i="2" s="1"/>
  <c r="H1969" i="2"/>
  <c r="I1969" i="2" s="1"/>
  <c r="H1965" i="2"/>
  <c r="I1965" i="2" s="1"/>
  <c r="H1961" i="2"/>
  <c r="I1961" i="2" s="1"/>
  <c r="H1957" i="2"/>
  <c r="I1957" i="2" s="1"/>
  <c r="H1953" i="2"/>
  <c r="I1953" i="2" s="1"/>
  <c r="Q1968" i="2"/>
  <c r="R1968" i="2" s="1"/>
  <c r="H1982" i="2"/>
  <c r="I1982" i="2" s="1"/>
  <c r="H1977" i="2"/>
  <c r="I1977" i="2" s="1"/>
  <c r="H1985" i="2"/>
  <c r="I1985" i="2" s="1"/>
  <c r="H2060" i="2"/>
  <c r="I2060" i="2" s="1"/>
  <c r="H2056" i="2"/>
  <c r="I2056" i="2" s="1"/>
  <c r="H2052" i="2"/>
  <c r="I2052" i="2" s="1"/>
  <c r="H2044" i="2"/>
  <c r="I2044" i="2" s="1"/>
  <c r="Q2051" i="2"/>
  <c r="R2051" i="2" s="1"/>
  <c r="H2073" i="2"/>
  <c r="I2073" i="2" s="1"/>
  <c r="H2069" i="2"/>
  <c r="I2069" i="2" s="1"/>
  <c r="H2076" i="2"/>
  <c r="I2076" i="2" s="1"/>
  <c r="H2070" i="2"/>
  <c r="I2070" i="2" s="1"/>
  <c r="H2147" i="2"/>
  <c r="I2147" i="2" s="1"/>
  <c r="H2132" i="2"/>
  <c r="I2132" i="2" s="1"/>
  <c r="H2139" i="2"/>
  <c r="I2139" i="2" s="1"/>
  <c r="Q2138" i="2"/>
  <c r="R2138" i="2" s="1"/>
  <c r="H2164" i="2"/>
  <c r="I2164" i="2" s="1"/>
  <c r="H2160" i="2"/>
  <c r="I2160" i="2" s="1"/>
  <c r="H2167" i="2"/>
  <c r="I2167" i="2" s="1"/>
  <c r="H2161" i="2"/>
  <c r="I2161" i="2" s="1"/>
  <c r="H2238" i="2"/>
  <c r="I2238" i="2" s="1"/>
  <c r="H2223" i="2"/>
  <c r="I2223" i="2" s="1"/>
  <c r="H2230" i="2"/>
  <c r="I2230" i="2" s="1"/>
  <c r="Q2229" i="2"/>
  <c r="R2229" i="2" s="1"/>
  <c r="H2255" i="2"/>
  <c r="I2255" i="2" s="1"/>
  <c r="H2251" i="2"/>
  <c r="I2251" i="2" s="1"/>
  <c r="H2258" i="2"/>
  <c r="I2258" i="2" s="1"/>
  <c r="H2252" i="2"/>
  <c r="I2252" i="2" s="1"/>
  <c r="H2329" i="2"/>
  <c r="I2329" i="2" s="1"/>
  <c r="H2314" i="2"/>
  <c r="I2314" i="2" s="1"/>
  <c r="Q2328" i="2"/>
  <c r="R2328" i="2" s="1"/>
  <c r="H2346" i="2"/>
  <c r="I2346" i="2" s="1"/>
  <c r="H2341" i="2"/>
  <c r="I2341" i="2" s="1"/>
  <c r="H2349" i="2"/>
  <c r="I2349" i="2" s="1"/>
  <c r="H2343" i="2"/>
  <c r="I2343" i="2" s="1"/>
  <c r="H2420" i="2"/>
  <c r="I2420" i="2" s="1"/>
  <c r="H2405" i="2"/>
  <c r="I2405" i="2" s="1"/>
  <c r="Q2419" i="2"/>
  <c r="R2419" i="2" s="1"/>
  <c r="Q2415" i="2"/>
  <c r="R2415" i="2" s="1"/>
  <c r="H2437" i="2"/>
  <c r="I2437" i="2" s="1"/>
  <c r="H2433" i="2"/>
  <c r="I2433" i="2" s="1"/>
  <c r="H2440" i="2"/>
  <c r="I2440" i="2" s="1"/>
  <c r="H2434" i="2"/>
  <c r="I2434" i="2" s="1"/>
  <c r="H2511" i="2"/>
  <c r="I2511" i="2" s="1"/>
  <c r="H2496" i="2"/>
  <c r="I2496" i="2" s="1"/>
  <c r="Q2514" i="2"/>
  <c r="R2514" i="2" s="1"/>
  <c r="H2528" i="2"/>
  <c r="I2528" i="2" s="1"/>
  <c r="H2524" i="2"/>
  <c r="I2524" i="2" s="1"/>
  <c r="H2531" i="2"/>
  <c r="I2531" i="2" s="1"/>
  <c r="H2602" i="2"/>
  <c r="I2602" i="2" s="1"/>
  <c r="H2587" i="2"/>
  <c r="I2587" i="2" s="1"/>
  <c r="H2594" i="2"/>
  <c r="I2594" i="2" s="1"/>
  <c r="Q2597" i="2"/>
  <c r="R2597" i="2" s="1"/>
  <c r="H2619" i="2"/>
  <c r="I2619" i="2" s="1"/>
  <c r="H2622" i="2"/>
  <c r="I2622" i="2" s="1"/>
  <c r="H236" i="2"/>
  <c r="I236" i="2" s="1"/>
  <c r="H232" i="2"/>
  <c r="I232" i="2" s="1"/>
  <c r="H224" i="2"/>
  <c r="I224" i="2" s="1"/>
  <c r="G58" i="2"/>
  <c r="H58" i="2" s="1"/>
  <c r="I58" i="2" s="1"/>
  <c r="G54" i="2"/>
  <c r="G50" i="2"/>
  <c r="H50" i="2" s="1"/>
  <c r="I50" i="2" s="1"/>
  <c r="G46" i="2"/>
  <c r="H46" i="2" s="1"/>
  <c r="I46" i="2" s="1"/>
  <c r="G42" i="2"/>
  <c r="H42" i="2" s="1"/>
  <c r="I42" i="2" s="1"/>
  <c r="H1068" i="2"/>
  <c r="I1068" i="2" s="1"/>
  <c r="G39" i="2" l="1"/>
  <c r="H39" i="2" s="1"/>
  <c r="I39" i="2" s="1"/>
  <c r="G37" i="2"/>
  <c r="H37" i="2" s="1"/>
  <c r="I37" i="2" s="1"/>
  <c r="G36" i="2"/>
  <c r="H36" i="2" s="1"/>
  <c r="I36" i="2" s="1"/>
  <c r="G38" i="2"/>
  <c r="H38" i="2" s="1"/>
  <c r="I38" i="2" s="1"/>
  <c r="H54" i="2"/>
  <c r="I54" i="2" s="1"/>
  <c r="H41" i="2"/>
  <c r="I41" i="2" s="1"/>
  <c r="H44" i="2"/>
  <c r="I44" i="2" s="1"/>
  <c r="P745" i="2"/>
  <c r="Q745" i="2" s="1"/>
  <c r="R745" i="2" s="1"/>
  <c r="P2391" i="2"/>
  <c r="Q2391" i="2" s="1"/>
  <c r="R2391" i="2" s="1"/>
  <c r="P922" i="2"/>
  <c r="Q922" i="2" s="1"/>
  <c r="R922" i="2" s="1"/>
  <c r="P1655" i="2"/>
  <c r="Q1655" i="2" s="1"/>
  <c r="R1655" i="2" s="1"/>
  <c r="P1295" i="2"/>
  <c r="Q1295" i="2" s="1"/>
  <c r="R1295" i="2" s="1"/>
  <c r="P285" i="2"/>
  <c r="Q285" i="2" s="1"/>
  <c r="R285" i="2" s="1"/>
  <c r="G563" i="2"/>
  <c r="H563" i="2" s="1"/>
  <c r="I563" i="2" s="1"/>
  <c r="P835" i="2"/>
  <c r="Q835" i="2" s="1"/>
  <c r="R835" i="2" s="1"/>
  <c r="P388" i="2"/>
  <c r="G1208" i="2"/>
  <c r="H1208" i="2" s="1"/>
  <c r="I1208" i="2" s="1"/>
  <c r="P560" i="2"/>
  <c r="G289" i="2"/>
  <c r="H289" i="2" s="1"/>
  <c r="I289" i="2" s="1"/>
  <c r="G1028" i="2"/>
  <c r="H1028" i="2" s="1"/>
  <c r="I1028" i="2" s="1"/>
  <c r="P1568" i="2"/>
  <c r="Q1568" i="2" s="1"/>
  <c r="R1568" i="2" s="1"/>
  <c r="G2199" i="2"/>
  <c r="H2199" i="2" s="1"/>
  <c r="I2199" i="2" s="1"/>
  <c r="P1566" i="2"/>
  <c r="Q1566" i="2" s="1"/>
  <c r="R1566" i="2" s="1"/>
  <c r="P834" i="2"/>
  <c r="Q834" i="2" s="1"/>
  <c r="R834" i="2" s="1"/>
  <c r="G1012" i="2"/>
  <c r="G748" i="2"/>
  <c r="H748" i="2" s="1"/>
  <c r="I748" i="2" s="1"/>
  <c r="G2195" i="2"/>
  <c r="G1480" i="2"/>
  <c r="G1210" i="2"/>
  <c r="H1210" i="2" s="1"/>
  <c r="I1210" i="2" s="1"/>
  <c r="G923" i="2"/>
  <c r="H923" i="2" s="1"/>
  <c r="I923" i="2" s="1"/>
  <c r="G659" i="2"/>
  <c r="H659" i="2" s="1"/>
  <c r="I659" i="2" s="1"/>
  <c r="P1115" i="2"/>
  <c r="Q1115" i="2" s="1"/>
  <c r="R1115" i="2" s="1"/>
  <c r="G1018" i="2"/>
  <c r="H1018" i="2" s="1"/>
  <c r="I1018" i="2" s="1"/>
  <c r="P2565" i="2"/>
  <c r="Q2565" i="2" s="1"/>
  <c r="R2565" i="2" s="1"/>
  <c r="P2116" i="2"/>
  <c r="Q2116" i="2" s="1"/>
  <c r="R2116" i="2" s="1"/>
  <c r="P295" i="2"/>
  <c r="Q295" i="2" s="1"/>
  <c r="R295" i="2" s="1"/>
  <c r="G756" i="2"/>
  <c r="H756" i="2" s="1"/>
  <c r="I756" i="2" s="1"/>
  <c r="P2023" i="2"/>
  <c r="Q2023" i="2" s="1"/>
  <c r="R2023" i="2" s="1"/>
  <c r="G1571" i="2"/>
  <c r="P1106" i="2"/>
  <c r="G665" i="2"/>
  <c r="H665" i="2" s="1"/>
  <c r="I665" i="2" s="1"/>
  <c r="P206" i="2"/>
  <c r="P1285" i="2"/>
  <c r="P1206" i="2"/>
  <c r="Q1206" i="2" s="1"/>
  <c r="R1206" i="2" s="1"/>
  <c r="P931" i="2"/>
  <c r="Q931" i="2" s="1"/>
  <c r="R931" i="2" s="1"/>
  <c r="P661" i="2"/>
  <c r="P2568" i="2"/>
  <c r="Q2568" i="2" s="1"/>
  <c r="R2568" i="2" s="1"/>
  <c r="P13" i="2"/>
  <c r="Q13" i="2" s="1"/>
  <c r="R13" i="2" s="1"/>
  <c r="P1937" i="2"/>
  <c r="Q1937" i="2" s="1"/>
  <c r="R1937" i="2" s="1"/>
  <c r="P746" i="2"/>
  <c r="Q746" i="2" s="1"/>
  <c r="R746" i="2" s="1"/>
  <c r="P115" i="2"/>
  <c r="G2026" i="2"/>
  <c r="P2297" i="2"/>
  <c r="Q2297" i="2" s="1"/>
  <c r="R2297" i="2" s="1"/>
  <c r="P2204" i="2"/>
  <c r="Q2204" i="2" s="1"/>
  <c r="R2204" i="2" s="1"/>
  <c r="P2121" i="2"/>
  <c r="Q2121" i="2" s="1"/>
  <c r="R2121" i="2" s="1"/>
  <c r="P1844" i="2"/>
  <c r="P17" i="2"/>
  <c r="Q17" i="2" s="1"/>
  <c r="R17" i="2" s="1"/>
  <c r="P19" i="2"/>
  <c r="Q19" i="2" s="1"/>
  <c r="R19" i="2" s="1"/>
  <c r="P2207" i="2"/>
  <c r="Q2207" i="2" s="1"/>
  <c r="R2207" i="2" s="1"/>
  <c r="P2110" i="2"/>
  <c r="Q2110" i="2" s="1"/>
  <c r="R2110" i="2" s="1"/>
  <c r="P1923" i="2"/>
  <c r="Q1923" i="2" s="1"/>
  <c r="R1923" i="2" s="1"/>
  <c r="P1757" i="2"/>
  <c r="Q1757" i="2" s="1"/>
  <c r="R1757" i="2" s="1"/>
  <c r="P1484" i="2"/>
  <c r="Q1484" i="2" s="1"/>
  <c r="R1484" i="2" s="1"/>
  <c r="P1299" i="2"/>
  <c r="Q1299" i="2" s="1"/>
  <c r="R1299" i="2" s="1"/>
  <c r="P1209" i="2"/>
  <c r="Q1209" i="2" s="1"/>
  <c r="R1209" i="2" s="1"/>
  <c r="G1111" i="2"/>
  <c r="H1111" i="2" s="1"/>
  <c r="I1111" i="2" s="1"/>
  <c r="G935" i="2"/>
  <c r="H935" i="2" s="1"/>
  <c r="I935" i="2" s="1"/>
  <c r="G115" i="2"/>
  <c r="G2572" i="2"/>
  <c r="P1847" i="2"/>
  <c r="Q1847" i="2" s="1"/>
  <c r="R1847" i="2" s="1"/>
  <c r="P929" i="2"/>
  <c r="Q929" i="2" s="1"/>
  <c r="R929" i="2" s="1"/>
  <c r="P1744" i="2"/>
  <c r="Q1744" i="2" s="1"/>
  <c r="R1744" i="2" s="1"/>
  <c r="P1836" i="2"/>
  <c r="Q1836" i="2" s="1"/>
  <c r="R1836" i="2" s="1"/>
  <c r="P1743" i="2"/>
  <c r="P1660" i="2"/>
  <c r="Q1660" i="2" s="1"/>
  <c r="R1660" i="2" s="1"/>
  <c r="P2108" i="2"/>
  <c r="Q2108" i="2" s="1"/>
  <c r="R2108" i="2" s="1"/>
  <c r="G936" i="2"/>
  <c r="H936" i="2" s="1"/>
  <c r="I936" i="2" s="1"/>
  <c r="G561" i="2"/>
  <c r="H561" i="2" s="1"/>
  <c r="I561" i="2" s="1"/>
  <c r="P1935" i="2"/>
  <c r="P112" i="2"/>
  <c r="Q112" i="2" s="1"/>
  <c r="R112" i="2" s="1"/>
  <c r="P27" i="2"/>
  <c r="Q27" i="2" s="1"/>
  <c r="R27" i="2" s="1"/>
  <c r="P2109" i="2"/>
  <c r="Q2109" i="2" s="1"/>
  <c r="R2109" i="2" s="1"/>
  <c r="P2024" i="2"/>
  <c r="Q2024" i="2" s="1"/>
  <c r="R2024" i="2" s="1"/>
  <c r="P1932" i="2"/>
  <c r="Q1932" i="2" s="1"/>
  <c r="R1932" i="2" s="1"/>
  <c r="P1378" i="2"/>
  <c r="Q1378" i="2" s="1"/>
  <c r="R1378" i="2" s="1"/>
  <c r="G1286" i="2"/>
  <c r="H1286" i="2" s="1"/>
  <c r="I1286" i="2" s="1"/>
  <c r="P938" i="2"/>
  <c r="Q938" i="2" s="1"/>
  <c r="R938" i="2" s="1"/>
  <c r="P21" i="2"/>
  <c r="Q21" i="2" s="1"/>
  <c r="R21" i="2" s="1"/>
  <c r="P23" i="2"/>
  <c r="Q23" i="2" s="1"/>
  <c r="R23" i="2" s="1"/>
  <c r="P2195" i="2"/>
  <c r="P2113" i="2"/>
  <c r="Q2113" i="2" s="1"/>
  <c r="R2113" i="2" s="1"/>
  <c r="G2025" i="2"/>
  <c r="H2025" i="2" s="1"/>
  <c r="I2025" i="2" s="1"/>
  <c r="P1843" i="2"/>
  <c r="Q1843" i="2" s="1"/>
  <c r="R1843" i="2" s="1"/>
  <c r="G558" i="2"/>
  <c r="H558" i="2" s="1"/>
  <c r="I558" i="2" s="1"/>
  <c r="P109" i="2"/>
  <c r="Q109" i="2" s="1"/>
  <c r="R109" i="2" s="1"/>
  <c r="G1935" i="2"/>
  <c r="P110" i="2"/>
  <c r="Q110" i="2" s="1"/>
  <c r="R110" i="2" s="1"/>
  <c r="P1846" i="2"/>
  <c r="Q1846" i="2" s="1"/>
  <c r="R1846" i="2" s="1"/>
  <c r="P2470" i="2"/>
  <c r="Q2470" i="2" s="1"/>
  <c r="R2470" i="2" s="1"/>
  <c r="P1564" i="2"/>
  <c r="Q1564" i="2" s="1"/>
  <c r="R1564" i="2" s="1"/>
  <c r="P1838" i="2"/>
  <c r="Q1838" i="2" s="1"/>
  <c r="R1838" i="2" s="1"/>
  <c r="G382" i="2"/>
  <c r="H382" i="2" s="1"/>
  <c r="I382" i="2" s="1"/>
  <c r="G388" i="2"/>
  <c r="Q2343" i="2"/>
  <c r="R2343" i="2" s="1"/>
  <c r="P2302" i="2"/>
  <c r="Q2302" i="2" s="1"/>
  <c r="R2302" i="2" s="1"/>
  <c r="P2298" i="2"/>
  <c r="Q2298" i="2" s="1"/>
  <c r="R2298" i="2" s="1"/>
  <c r="P2289" i="2"/>
  <c r="P2295" i="2"/>
  <c r="Q2295" i="2" s="1"/>
  <c r="R2295" i="2" s="1"/>
  <c r="P2299" i="2"/>
  <c r="Q1523" i="2"/>
  <c r="R1523" i="2" s="1"/>
  <c r="P1475" i="2"/>
  <c r="Q1475" i="2" s="1"/>
  <c r="R1475" i="2" s="1"/>
  <c r="P1394" i="2"/>
  <c r="P1393" i="2"/>
  <c r="Q1393" i="2" s="1"/>
  <c r="R1393" i="2" s="1"/>
  <c r="P1377" i="2"/>
  <c r="Q1377" i="2" s="1"/>
  <c r="R1377" i="2" s="1"/>
  <c r="P1383" i="2"/>
  <c r="Q1383" i="2" s="1"/>
  <c r="R1383" i="2" s="1"/>
  <c r="P1384" i="2"/>
  <c r="Q1384" i="2" s="1"/>
  <c r="R1384" i="2" s="1"/>
  <c r="P1388" i="2"/>
  <c r="Q1388" i="2" s="1"/>
  <c r="R1388" i="2" s="1"/>
  <c r="P1390" i="2"/>
  <c r="Q1390" i="2" s="1"/>
  <c r="R1390" i="2" s="1"/>
  <c r="Q432" i="2"/>
  <c r="R432" i="2" s="1"/>
  <c r="P378" i="2"/>
  <c r="P390" i="2"/>
  <c r="Q390" i="2" s="1"/>
  <c r="R390" i="2" s="1"/>
  <c r="P376" i="2"/>
  <c r="Q376" i="2" s="1"/>
  <c r="R376" i="2" s="1"/>
  <c r="G2380" i="2"/>
  <c r="P1381" i="2"/>
  <c r="Q1381" i="2" s="1"/>
  <c r="R1381" i="2" s="1"/>
  <c r="G1749" i="2"/>
  <c r="H1749" i="2" s="1"/>
  <c r="I1749" i="2" s="1"/>
  <c r="P1483" i="2"/>
  <c r="Q1483" i="2" s="1"/>
  <c r="R1483" i="2" s="1"/>
  <c r="Q2616" i="2"/>
  <c r="R2616" i="2" s="1"/>
  <c r="P2575" i="2"/>
  <c r="Q2575" i="2" s="1"/>
  <c r="R2575" i="2" s="1"/>
  <c r="P2569" i="2"/>
  <c r="Q2569" i="2" s="1"/>
  <c r="R2569" i="2" s="1"/>
  <c r="P2572" i="2"/>
  <c r="P2571" i="2"/>
  <c r="Q2571" i="2" s="1"/>
  <c r="R2571" i="2" s="1"/>
  <c r="P2025" i="2"/>
  <c r="Q2025" i="2" s="1"/>
  <c r="R2025" i="2" s="1"/>
  <c r="P2026" i="2"/>
  <c r="P2016" i="2"/>
  <c r="Q1615" i="2"/>
  <c r="R1615" i="2" s="1"/>
  <c r="P1563" i="2"/>
  <c r="Q1563" i="2" s="1"/>
  <c r="R1563" i="2" s="1"/>
  <c r="P1571" i="2"/>
  <c r="P1572" i="2"/>
  <c r="Q1572" i="2" s="1"/>
  <c r="R1572" i="2" s="1"/>
  <c r="Q887" i="2"/>
  <c r="R887" i="2" s="1"/>
  <c r="P842" i="2"/>
  <c r="Q842" i="2" s="1"/>
  <c r="R842" i="2" s="1"/>
  <c r="G1014" i="2"/>
  <c r="H1014" i="2" s="1"/>
  <c r="I1014" i="2" s="1"/>
  <c r="P651" i="2"/>
  <c r="P391" i="2"/>
  <c r="Q391" i="2" s="1"/>
  <c r="R391" i="2" s="1"/>
  <c r="P1559" i="2"/>
  <c r="Q1559" i="2" s="1"/>
  <c r="R1559" i="2" s="1"/>
  <c r="Q1340" i="2"/>
  <c r="R1340" i="2" s="1"/>
  <c r="P1297" i="2"/>
  <c r="Q1297" i="2" s="1"/>
  <c r="R1297" i="2" s="1"/>
  <c r="P1298" i="2"/>
  <c r="Q1251" i="2"/>
  <c r="R1251" i="2" s="1"/>
  <c r="P1199" i="2"/>
  <c r="Q1199" i="2" s="1"/>
  <c r="R1199" i="2" s="1"/>
  <c r="Q976" i="2"/>
  <c r="R976" i="2" s="1"/>
  <c r="P926" i="2"/>
  <c r="Q926" i="2" s="1"/>
  <c r="R926" i="2" s="1"/>
  <c r="P934" i="2"/>
  <c r="P924" i="2"/>
  <c r="P933" i="2"/>
  <c r="Q933" i="2" s="1"/>
  <c r="R933" i="2" s="1"/>
  <c r="P932" i="2"/>
  <c r="Q932" i="2" s="1"/>
  <c r="R932" i="2" s="1"/>
  <c r="P925" i="2"/>
  <c r="Q925" i="2" s="1"/>
  <c r="R925" i="2" s="1"/>
  <c r="Q2523" i="2"/>
  <c r="R2523" i="2" s="1"/>
  <c r="P2482" i="2"/>
  <c r="Q2482" i="2" s="1"/>
  <c r="R2482" i="2" s="1"/>
  <c r="P2479" i="2"/>
  <c r="Q2479" i="2" s="1"/>
  <c r="R2479" i="2" s="1"/>
  <c r="G1757" i="2"/>
  <c r="H1757" i="2" s="1"/>
  <c r="I1757" i="2" s="1"/>
  <c r="G1477" i="2"/>
  <c r="H1477" i="2" s="1"/>
  <c r="I1477" i="2" s="1"/>
  <c r="G1476" i="2"/>
  <c r="H1476" i="2" s="1"/>
  <c r="I1476" i="2" s="1"/>
  <c r="G1469" i="2"/>
  <c r="H1469" i="2" s="1"/>
  <c r="I1469" i="2" s="1"/>
  <c r="G1467" i="2"/>
  <c r="P2296" i="2"/>
  <c r="Q2296" i="2" s="1"/>
  <c r="R2296" i="2" s="1"/>
  <c r="Q1706" i="2"/>
  <c r="R1706" i="2" s="1"/>
  <c r="P1651" i="2"/>
  <c r="Q1651" i="2" s="1"/>
  <c r="R1651" i="2" s="1"/>
  <c r="P1658" i="2"/>
  <c r="Q1658" i="2" s="1"/>
  <c r="R1658" i="2" s="1"/>
  <c r="Q796" i="2"/>
  <c r="R796" i="2" s="1"/>
  <c r="P755" i="2"/>
  <c r="Q755" i="2" s="1"/>
  <c r="R755" i="2" s="1"/>
  <c r="Q523" i="2"/>
  <c r="R523" i="2" s="1"/>
  <c r="P471" i="2"/>
  <c r="Q471" i="2" s="1"/>
  <c r="R471" i="2" s="1"/>
  <c r="P474" i="2"/>
  <c r="Q474" i="2" s="1"/>
  <c r="R474" i="2" s="1"/>
  <c r="P472" i="2"/>
  <c r="Q472" i="2" s="1"/>
  <c r="R472" i="2" s="1"/>
  <c r="P476" i="2"/>
  <c r="Q476" i="2" s="1"/>
  <c r="R476" i="2" s="1"/>
  <c r="P2292" i="2"/>
  <c r="Q2292" i="2" s="1"/>
  <c r="R2292" i="2" s="1"/>
  <c r="P1474" i="2"/>
  <c r="Q1474" i="2" s="1"/>
  <c r="R1474" i="2" s="1"/>
  <c r="G1478" i="2"/>
  <c r="H1478" i="2" s="1"/>
  <c r="I1478" i="2" s="1"/>
  <c r="G1377" i="2"/>
  <c r="H1377" i="2" s="1"/>
  <c r="I1377" i="2" s="1"/>
  <c r="P839" i="2"/>
  <c r="Q839" i="2" s="1"/>
  <c r="R839" i="2" s="1"/>
  <c r="G477" i="2"/>
  <c r="H477" i="2" s="1"/>
  <c r="I477" i="2" s="1"/>
  <c r="G1927" i="2"/>
  <c r="H1927" i="2" s="1"/>
  <c r="I1927" i="2" s="1"/>
  <c r="G752" i="2"/>
  <c r="G657" i="2"/>
  <c r="H657" i="2" s="1"/>
  <c r="I657" i="2" s="1"/>
  <c r="G571" i="2"/>
  <c r="H571" i="2" s="1"/>
  <c r="I571" i="2" s="1"/>
  <c r="G1024" i="2"/>
  <c r="H1024" i="2" s="1"/>
  <c r="I1024" i="2" s="1"/>
  <c r="P2566" i="2"/>
  <c r="Q2566" i="2" s="1"/>
  <c r="R2566" i="2" s="1"/>
  <c r="G2468" i="2"/>
  <c r="P2293" i="2"/>
  <c r="Q2293" i="2" s="1"/>
  <c r="R2293" i="2" s="1"/>
  <c r="G2113" i="2"/>
  <c r="H2113" i="2" s="1"/>
  <c r="I2113" i="2" s="1"/>
  <c r="P1756" i="2"/>
  <c r="Q1756" i="2" s="1"/>
  <c r="R1756" i="2" s="1"/>
  <c r="P1561" i="2"/>
  <c r="P1472" i="2"/>
  <c r="Q1472" i="2" s="1"/>
  <c r="R1472" i="2" s="1"/>
  <c r="P1379" i="2"/>
  <c r="P1120" i="2"/>
  <c r="Q1120" i="2" s="1"/>
  <c r="R1120" i="2" s="1"/>
  <c r="G931" i="2"/>
  <c r="H931" i="2" s="1"/>
  <c r="I931" i="2" s="1"/>
  <c r="P756" i="2"/>
  <c r="Q756" i="2" s="1"/>
  <c r="R756" i="2" s="1"/>
  <c r="G754" i="2"/>
  <c r="H754" i="2" s="1"/>
  <c r="I754" i="2" s="1"/>
  <c r="G651" i="2"/>
  <c r="G562" i="2"/>
  <c r="H562" i="2" s="1"/>
  <c r="I562" i="2" s="1"/>
  <c r="P381" i="2"/>
  <c r="Q381" i="2" s="1"/>
  <c r="R381" i="2" s="1"/>
  <c r="P301" i="2"/>
  <c r="Q301" i="2" s="1"/>
  <c r="R301" i="2" s="1"/>
  <c r="P2567" i="2"/>
  <c r="Q2567" i="2" s="1"/>
  <c r="R2567" i="2" s="1"/>
  <c r="P1380" i="2"/>
  <c r="Q1380" i="2" s="1"/>
  <c r="R1380" i="2" s="1"/>
  <c r="P1108" i="2"/>
  <c r="Q1108" i="2" s="1"/>
  <c r="R1108" i="2" s="1"/>
  <c r="P1026" i="2"/>
  <c r="Q1026" i="2" s="1"/>
  <c r="R1026" i="2" s="1"/>
  <c r="P1022" i="2"/>
  <c r="Q1022" i="2" s="1"/>
  <c r="R1022" i="2" s="1"/>
  <c r="G846" i="2"/>
  <c r="H846" i="2" s="1"/>
  <c r="I846" i="2" s="1"/>
  <c r="G837" i="2"/>
  <c r="H837" i="2" s="1"/>
  <c r="I837" i="2" s="1"/>
  <c r="P747" i="2"/>
  <c r="Q747" i="2" s="1"/>
  <c r="R747" i="2" s="1"/>
  <c r="P383" i="2"/>
  <c r="Q383" i="2" s="1"/>
  <c r="R383" i="2" s="1"/>
  <c r="P1387" i="2"/>
  <c r="Q1387" i="2" s="1"/>
  <c r="R1387" i="2" s="1"/>
  <c r="P292" i="2"/>
  <c r="Q292" i="2" s="1"/>
  <c r="R292" i="2" s="1"/>
  <c r="Q2251" i="2"/>
  <c r="R2251" i="2" s="1"/>
  <c r="P2203" i="2"/>
  <c r="Q2203" i="2" s="1"/>
  <c r="R2203" i="2" s="1"/>
  <c r="Q2160" i="2"/>
  <c r="R2160" i="2" s="1"/>
  <c r="P2118" i="2"/>
  <c r="Q2118" i="2" s="1"/>
  <c r="R2118" i="2" s="1"/>
  <c r="P2112" i="2"/>
  <c r="Q2112" i="2" s="1"/>
  <c r="R2112" i="2" s="1"/>
  <c r="P2115" i="2"/>
  <c r="Q2115" i="2" s="1"/>
  <c r="R2115" i="2" s="1"/>
  <c r="P384" i="2"/>
  <c r="Q384" i="2" s="1"/>
  <c r="R384" i="2" s="1"/>
  <c r="G287" i="2"/>
  <c r="P117" i="2"/>
  <c r="Q117" i="2" s="1"/>
  <c r="R117" i="2" s="1"/>
  <c r="P662" i="2"/>
  <c r="Q662" i="2" s="1"/>
  <c r="R662" i="2" s="1"/>
  <c r="P287" i="2"/>
  <c r="P25" i="2"/>
  <c r="Q25" i="2" s="1"/>
  <c r="R25" i="2" s="1"/>
  <c r="P15" i="2"/>
  <c r="Q15" i="2" s="1"/>
  <c r="G1029" i="2"/>
  <c r="H1029" i="2" s="1"/>
  <c r="I1029" i="2" s="1"/>
  <c r="P2387" i="2"/>
  <c r="Q2387" i="2" s="1"/>
  <c r="R2387" i="2" s="1"/>
  <c r="P1939" i="2"/>
  <c r="Q1939" i="2" s="1"/>
  <c r="R1939" i="2" s="1"/>
  <c r="P1839" i="2"/>
  <c r="Q1839" i="2" s="1"/>
  <c r="R1839" i="2" s="1"/>
  <c r="P1468" i="2"/>
  <c r="Q1468" i="2" s="1"/>
  <c r="R1468" i="2" s="1"/>
  <c r="P1104" i="2"/>
  <c r="Q1104" i="2" s="1"/>
  <c r="R1104" i="2" s="1"/>
  <c r="G740" i="2"/>
  <c r="H740" i="2" s="1"/>
  <c r="I740" i="2" s="1"/>
  <c r="P663" i="2"/>
  <c r="Q663" i="2" s="1"/>
  <c r="R663" i="2" s="1"/>
  <c r="G649" i="2"/>
  <c r="H649" i="2" s="1"/>
  <c r="I649" i="2" s="1"/>
  <c r="P296" i="2"/>
  <c r="Q296" i="2" s="1"/>
  <c r="R296" i="2" s="1"/>
  <c r="G2469" i="2"/>
  <c r="H2469" i="2" s="1"/>
  <c r="I2469" i="2" s="1"/>
  <c r="G2393" i="2"/>
  <c r="H2393" i="2" s="1"/>
  <c r="I2393" i="2" s="1"/>
  <c r="P2389" i="2"/>
  <c r="Q2389" i="2" s="1"/>
  <c r="R2389" i="2" s="1"/>
  <c r="G2122" i="2"/>
  <c r="P1938" i="2"/>
  <c r="Q1938" i="2" s="1"/>
  <c r="R1938" i="2" s="1"/>
  <c r="G1389" i="2"/>
  <c r="G1301" i="2"/>
  <c r="H1301" i="2" s="1"/>
  <c r="I1301" i="2" s="1"/>
  <c r="P1119" i="2"/>
  <c r="Q1119" i="2" s="1"/>
  <c r="R1119" i="2" s="1"/>
  <c r="G928" i="2"/>
  <c r="H928" i="2" s="1"/>
  <c r="I928" i="2" s="1"/>
  <c r="G745" i="2"/>
  <c r="H745" i="2" s="1"/>
  <c r="I745" i="2" s="1"/>
  <c r="G663" i="2"/>
  <c r="H663" i="2" s="1"/>
  <c r="I663" i="2" s="1"/>
  <c r="P379" i="2"/>
  <c r="Q379" i="2" s="1"/>
  <c r="R379" i="2" s="1"/>
  <c r="P387" i="2"/>
  <c r="Q387" i="2" s="1"/>
  <c r="R387" i="2" s="1"/>
  <c r="P2559" i="2"/>
  <c r="P2117" i="2"/>
  <c r="P1842" i="2"/>
  <c r="Q1842" i="2" s="1"/>
  <c r="R1842" i="2" s="1"/>
  <c r="P1195" i="2"/>
  <c r="Q1195" i="2" s="1"/>
  <c r="R1195" i="2" s="1"/>
  <c r="P652" i="2"/>
  <c r="Q652" i="2" s="1"/>
  <c r="R652" i="2" s="1"/>
  <c r="P2560" i="2"/>
  <c r="Q2560" i="2" s="1"/>
  <c r="R2560" i="2" s="1"/>
  <c r="P2301" i="2"/>
  <c r="Q2301" i="2" s="1"/>
  <c r="R2301" i="2" s="1"/>
  <c r="P2105" i="2"/>
  <c r="Q2105" i="2" s="1"/>
  <c r="R2105" i="2" s="1"/>
  <c r="P748" i="2"/>
  <c r="Q748" i="2" s="1"/>
  <c r="R748" i="2" s="1"/>
  <c r="P2303" i="2"/>
  <c r="Q2303" i="2" s="1"/>
  <c r="R2303" i="2" s="1"/>
  <c r="P380" i="2"/>
  <c r="Q380" i="2" s="1"/>
  <c r="R380" i="2" s="1"/>
  <c r="G927" i="2"/>
  <c r="H927" i="2" s="1"/>
  <c r="I927" i="2" s="1"/>
  <c r="G572" i="2"/>
  <c r="H572" i="2" s="1"/>
  <c r="I572" i="2" s="1"/>
  <c r="P1835" i="2"/>
  <c r="Q1835" i="2" s="1"/>
  <c r="R1835" i="2" s="1"/>
  <c r="P1111" i="2"/>
  <c r="Q1111" i="2" s="1"/>
  <c r="R1111" i="2" s="1"/>
  <c r="G654" i="2"/>
  <c r="H654" i="2" s="1"/>
  <c r="I654" i="2" s="1"/>
  <c r="P14" i="2"/>
  <c r="P2210" i="2"/>
  <c r="Q2210" i="2" s="1"/>
  <c r="R2210" i="2" s="1"/>
  <c r="P2122" i="2"/>
  <c r="P2119" i="2"/>
  <c r="Q2119" i="2" s="1"/>
  <c r="R2119" i="2" s="1"/>
  <c r="H2195" i="2"/>
  <c r="I2195" i="2" s="1"/>
  <c r="G2564" i="2"/>
  <c r="H2564" i="2" s="1"/>
  <c r="I2564" i="2" s="1"/>
  <c r="G1840" i="2"/>
  <c r="H1840" i="2" s="1"/>
  <c r="I1840" i="2" s="1"/>
  <c r="G1665" i="2"/>
  <c r="H1665" i="2" s="1"/>
  <c r="I1665" i="2" s="1"/>
  <c r="H1705" i="2"/>
  <c r="I1705" i="2" s="1"/>
  <c r="G848" i="2"/>
  <c r="H886" i="2"/>
  <c r="I886" i="2" s="1"/>
  <c r="P209" i="2"/>
  <c r="Q209" i="2" s="1"/>
  <c r="R209" i="2" s="1"/>
  <c r="Q249" i="2"/>
  <c r="R249" i="2" s="1"/>
  <c r="G108" i="2"/>
  <c r="H108" i="2" s="1"/>
  <c r="I108" i="2" s="1"/>
  <c r="H248" i="2"/>
  <c r="I248" i="2" s="1"/>
  <c r="G210" i="2"/>
  <c r="H210" i="2" s="1"/>
  <c r="I210" i="2" s="1"/>
  <c r="G2294" i="2"/>
  <c r="H2294" i="2" s="1"/>
  <c r="I2294" i="2" s="1"/>
  <c r="G2023" i="2"/>
  <c r="H2023" i="2" s="1"/>
  <c r="I2023" i="2" s="1"/>
  <c r="G1839" i="2"/>
  <c r="H1839" i="2" s="1"/>
  <c r="I1839" i="2" s="1"/>
  <c r="G1651" i="2"/>
  <c r="H1651" i="2" s="1"/>
  <c r="I1651" i="2" s="1"/>
  <c r="G1574" i="2"/>
  <c r="H1574" i="2" s="1"/>
  <c r="I1574" i="2" s="1"/>
  <c r="G1382" i="2"/>
  <c r="H1382" i="2" s="1"/>
  <c r="I1382" i="2" s="1"/>
  <c r="G1201" i="2"/>
  <c r="H1201" i="2" s="1"/>
  <c r="I1201" i="2" s="1"/>
  <c r="G1114" i="2"/>
  <c r="H1114" i="2" s="1"/>
  <c r="I1114" i="2" s="1"/>
  <c r="G840" i="2"/>
  <c r="H840" i="2" s="1"/>
  <c r="I840" i="2" s="1"/>
  <c r="G475" i="2"/>
  <c r="H475" i="2" s="1"/>
  <c r="I475" i="2" s="1"/>
  <c r="G389" i="2"/>
  <c r="H389" i="2" s="1"/>
  <c r="I389" i="2" s="1"/>
  <c r="P208" i="2"/>
  <c r="Q208" i="2" s="1"/>
  <c r="R208" i="2" s="1"/>
  <c r="G209" i="2"/>
  <c r="H209" i="2" s="1"/>
  <c r="I209" i="2" s="1"/>
  <c r="G116" i="2"/>
  <c r="H116" i="2" s="1"/>
  <c r="I116" i="2" s="1"/>
  <c r="P2390" i="2"/>
  <c r="G2197" i="2"/>
  <c r="H2197" i="2" s="1"/>
  <c r="I2197" i="2" s="1"/>
  <c r="G1928" i="2"/>
  <c r="H1928" i="2" s="1"/>
  <c r="I1928" i="2" s="1"/>
  <c r="G1936" i="2"/>
  <c r="H1936" i="2" s="1"/>
  <c r="I1936" i="2" s="1"/>
  <c r="G1833" i="2"/>
  <c r="H1833" i="2" s="1"/>
  <c r="I1833" i="2" s="1"/>
  <c r="P1753" i="2"/>
  <c r="G1754" i="2"/>
  <c r="H1754" i="2" s="1"/>
  <c r="I1754" i="2" s="1"/>
  <c r="G1572" i="2"/>
  <c r="H1572" i="2" s="1"/>
  <c r="I1572" i="2" s="1"/>
  <c r="P848" i="2"/>
  <c r="Q885" i="2"/>
  <c r="R885" i="2" s="1"/>
  <c r="G749" i="2"/>
  <c r="H749" i="2" s="1"/>
  <c r="I749" i="2" s="1"/>
  <c r="G476" i="2"/>
  <c r="H476" i="2" s="1"/>
  <c r="I476" i="2" s="1"/>
  <c r="G381" i="2"/>
  <c r="H381" i="2" s="1"/>
  <c r="I381" i="2" s="1"/>
  <c r="Q157" i="2"/>
  <c r="R157" i="2" s="1"/>
  <c r="P120" i="2"/>
  <c r="G838" i="2"/>
  <c r="H838" i="2" s="1"/>
  <c r="I838" i="2" s="1"/>
  <c r="P466" i="2"/>
  <c r="G2574" i="2"/>
  <c r="H2574" i="2" s="1"/>
  <c r="I2574" i="2" s="1"/>
  <c r="P2476" i="2"/>
  <c r="Q2476" i="2" s="1"/>
  <c r="R2476" i="2" s="1"/>
  <c r="G2480" i="2"/>
  <c r="H2480" i="2" s="1"/>
  <c r="I2480" i="2" s="1"/>
  <c r="G2392" i="2"/>
  <c r="H2392" i="2" s="1"/>
  <c r="I2392" i="2" s="1"/>
  <c r="G2295" i="2"/>
  <c r="H2295" i="2" s="1"/>
  <c r="I2295" i="2" s="1"/>
  <c r="G2115" i="2"/>
  <c r="H2115" i="2" s="1"/>
  <c r="I2115" i="2" s="1"/>
  <c r="P2014" i="2"/>
  <c r="Q2014" i="2" s="1"/>
  <c r="R2014" i="2" s="1"/>
  <c r="P1927" i="2"/>
  <c r="Q1927" i="2" s="1"/>
  <c r="R1927" i="2" s="1"/>
  <c r="P1740" i="2"/>
  <c r="G1744" i="2"/>
  <c r="H1744" i="2" s="1"/>
  <c r="I1744" i="2" s="1"/>
  <c r="P1659" i="2"/>
  <c r="Q1659" i="2" s="1"/>
  <c r="R1659" i="2" s="1"/>
  <c r="G1655" i="2"/>
  <c r="H1655" i="2" s="1"/>
  <c r="I1655" i="2" s="1"/>
  <c r="G1566" i="2"/>
  <c r="H1566" i="2" s="1"/>
  <c r="I1566" i="2" s="1"/>
  <c r="P1482" i="2"/>
  <c r="Q1482" i="2" s="1"/>
  <c r="R1482" i="2" s="1"/>
  <c r="G1484" i="2"/>
  <c r="H1484" i="2" s="1"/>
  <c r="I1484" i="2" s="1"/>
  <c r="G1381" i="2"/>
  <c r="H1381" i="2" s="1"/>
  <c r="I1381" i="2" s="1"/>
  <c r="P1293" i="2"/>
  <c r="Q1293" i="2" s="1"/>
  <c r="R1293" i="2" s="1"/>
  <c r="P1205" i="2"/>
  <c r="Q1205" i="2" s="1"/>
  <c r="R1205" i="2" s="1"/>
  <c r="G1209" i="2"/>
  <c r="H1209" i="2" s="1"/>
  <c r="I1209" i="2" s="1"/>
  <c r="G1110" i="2"/>
  <c r="H1110" i="2" s="1"/>
  <c r="I1110" i="2" s="1"/>
  <c r="G1021" i="2"/>
  <c r="H1021" i="2" s="1"/>
  <c r="I1021" i="2" s="1"/>
  <c r="G926" i="2"/>
  <c r="H926" i="2" s="1"/>
  <c r="I926" i="2" s="1"/>
  <c r="P742" i="2"/>
  <c r="P655" i="2"/>
  <c r="Q655" i="2" s="1"/>
  <c r="R655" i="2" s="1"/>
  <c r="G660" i="2"/>
  <c r="H660" i="2" s="1"/>
  <c r="I660" i="2" s="1"/>
  <c r="P567" i="2"/>
  <c r="Q567" i="2" s="1"/>
  <c r="R567" i="2" s="1"/>
  <c r="G473" i="2"/>
  <c r="H473" i="2" s="1"/>
  <c r="I473" i="2" s="1"/>
  <c r="P293" i="2"/>
  <c r="Q293" i="2" s="1"/>
  <c r="R293" i="2" s="1"/>
  <c r="P199" i="2"/>
  <c r="Q199" i="2" s="1"/>
  <c r="R199" i="2" s="1"/>
  <c r="G203" i="2"/>
  <c r="H203" i="2" s="1"/>
  <c r="I203" i="2" s="1"/>
  <c r="P114" i="2"/>
  <c r="Q114" i="2" s="1"/>
  <c r="R114" i="2" s="1"/>
  <c r="P2577" i="2"/>
  <c r="G2559" i="2"/>
  <c r="G2483" i="2"/>
  <c r="H2483" i="2" s="1"/>
  <c r="I2483" i="2" s="1"/>
  <c r="P2304" i="2"/>
  <c r="P2205" i="2"/>
  <c r="Q2205" i="2" s="1"/>
  <c r="R2205" i="2" s="1"/>
  <c r="P2114" i="2"/>
  <c r="Q2114" i="2" s="1"/>
  <c r="R2114" i="2" s="1"/>
  <c r="G1933" i="2"/>
  <c r="H1933" i="2" s="1"/>
  <c r="I1933" i="2" s="1"/>
  <c r="G1834" i="2"/>
  <c r="P1291" i="2"/>
  <c r="Q1291" i="2" s="1"/>
  <c r="R1291" i="2" s="1"/>
  <c r="P1204" i="2"/>
  <c r="Q1204" i="2" s="1"/>
  <c r="R1204" i="2" s="1"/>
  <c r="P923" i="2"/>
  <c r="Q923" i="2" s="1"/>
  <c r="R923" i="2" s="1"/>
  <c r="G739" i="2"/>
  <c r="G655" i="2"/>
  <c r="H655" i="2" s="1"/>
  <c r="I655" i="2" s="1"/>
  <c r="P573" i="2"/>
  <c r="Q573" i="2" s="1"/>
  <c r="R573" i="2" s="1"/>
  <c r="Q612" i="2"/>
  <c r="G557" i="2"/>
  <c r="G483" i="2"/>
  <c r="H483" i="2" s="1"/>
  <c r="I483" i="2" s="1"/>
  <c r="H524" i="2"/>
  <c r="I524" i="2" s="1"/>
  <c r="P480" i="2"/>
  <c r="Q480" i="2" s="1"/>
  <c r="R480" i="2" s="1"/>
  <c r="G288" i="2"/>
  <c r="H288" i="2" s="1"/>
  <c r="I288" i="2" s="1"/>
  <c r="G296" i="2"/>
  <c r="H296" i="2" s="1"/>
  <c r="I296" i="2" s="1"/>
  <c r="G118" i="2"/>
  <c r="H118" i="2" s="1"/>
  <c r="I118" i="2" s="1"/>
  <c r="G573" i="2"/>
  <c r="H573" i="2" s="1"/>
  <c r="I573" i="2" s="1"/>
  <c r="G2563" i="2"/>
  <c r="G2479" i="2"/>
  <c r="H2479" i="2" s="1"/>
  <c r="I2479" i="2" s="1"/>
  <c r="P2382" i="2"/>
  <c r="Q2382" i="2" s="1"/>
  <c r="R2382" i="2" s="1"/>
  <c r="P2294" i="2"/>
  <c r="Q2294" i="2" s="1"/>
  <c r="R2294" i="2" s="1"/>
  <c r="P2211" i="2"/>
  <c r="Q2211" i="2" s="1"/>
  <c r="R2211" i="2" s="1"/>
  <c r="P2106" i="2"/>
  <c r="Q2106" i="2" s="1"/>
  <c r="R2106" i="2" s="1"/>
  <c r="P2020" i="2"/>
  <c r="Q2020" i="2" s="1"/>
  <c r="R2020" i="2" s="1"/>
  <c r="G2024" i="2"/>
  <c r="H2024" i="2" s="1"/>
  <c r="I2024" i="2" s="1"/>
  <c r="P1837" i="2"/>
  <c r="Q1837" i="2" s="1"/>
  <c r="R1837" i="2" s="1"/>
  <c r="G1838" i="2"/>
  <c r="H1838" i="2" s="1"/>
  <c r="I1838" i="2" s="1"/>
  <c r="P1752" i="2"/>
  <c r="Q1752" i="2" s="1"/>
  <c r="R1752" i="2" s="1"/>
  <c r="P1650" i="2"/>
  <c r="Q1650" i="2" s="1"/>
  <c r="R1650" i="2" s="1"/>
  <c r="G1661" i="2"/>
  <c r="H1661" i="2" s="1"/>
  <c r="I1661" i="2" s="1"/>
  <c r="P1565" i="2"/>
  <c r="Q1565" i="2" s="1"/>
  <c r="R1565" i="2" s="1"/>
  <c r="G1568" i="2"/>
  <c r="H1568" i="2" s="1"/>
  <c r="I1568" i="2" s="1"/>
  <c r="G1392" i="2"/>
  <c r="H1392" i="2" s="1"/>
  <c r="I1392" i="2" s="1"/>
  <c r="P1292" i="2"/>
  <c r="Q1292" i="2" s="1"/>
  <c r="R1292" i="2" s="1"/>
  <c r="P1201" i="2"/>
  <c r="Q1201" i="2" s="1"/>
  <c r="R1201" i="2" s="1"/>
  <c r="G1113" i="2"/>
  <c r="H1113" i="2" s="1"/>
  <c r="I1113" i="2" s="1"/>
  <c r="G1016" i="2"/>
  <c r="H1016" i="2" s="1"/>
  <c r="I1016" i="2" s="1"/>
  <c r="P930" i="2"/>
  <c r="Q930" i="2" s="1"/>
  <c r="R930" i="2" s="1"/>
  <c r="P832" i="2"/>
  <c r="Q832" i="2" s="1"/>
  <c r="R832" i="2" s="1"/>
  <c r="P740" i="2"/>
  <c r="Q740" i="2" s="1"/>
  <c r="R740" i="2" s="1"/>
  <c r="G559" i="2"/>
  <c r="H559" i="2" s="1"/>
  <c r="I559" i="2" s="1"/>
  <c r="G467" i="2"/>
  <c r="H467" i="2" s="1"/>
  <c r="I467" i="2" s="1"/>
  <c r="G286" i="2"/>
  <c r="H286" i="2" s="1"/>
  <c r="I286" i="2" s="1"/>
  <c r="G201" i="2"/>
  <c r="H201" i="2" s="1"/>
  <c r="I201" i="2" s="1"/>
  <c r="P104" i="2"/>
  <c r="Q104" i="2" s="1"/>
  <c r="R104" i="2" s="1"/>
  <c r="P18" i="2"/>
  <c r="Q18" i="2" s="1"/>
  <c r="R18" i="2" s="1"/>
  <c r="P2111" i="2"/>
  <c r="Q2111" i="2" s="1"/>
  <c r="R2111" i="2" s="1"/>
  <c r="G1930" i="2"/>
  <c r="H1930" i="2" s="1"/>
  <c r="I1930" i="2" s="1"/>
  <c r="G1938" i="2"/>
  <c r="H1938" i="2" s="1"/>
  <c r="I1938" i="2" s="1"/>
  <c r="P1831" i="2"/>
  <c r="P1573" i="2"/>
  <c r="Q1573" i="2" s="1"/>
  <c r="R1573" i="2" s="1"/>
  <c r="P1301" i="2"/>
  <c r="Q1301" i="2" s="1"/>
  <c r="R1301" i="2" s="1"/>
  <c r="Q1343" i="2"/>
  <c r="R1343" i="2" s="1"/>
  <c r="P1300" i="2"/>
  <c r="Q1300" i="2" s="1"/>
  <c r="R1300" i="2" s="1"/>
  <c r="P105" i="2"/>
  <c r="P757" i="2"/>
  <c r="G560" i="2"/>
  <c r="P24" i="2"/>
  <c r="P921" i="2"/>
  <c r="G2117" i="2"/>
  <c r="P1015" i="2"/>
  <c r="G2395" i="2"/>
  <c r="G1667" i="2"/>
  <c r="P1207" i="2"/>
  <c r="G1025" i="2"/>
  <c r="P479" i="2"/>
  <c r="G2212" i="2"/>
  <c r="H2212" i="2" s="1"/>
  <c r="I2212" i="2" s="1"/>
  <c r="H2250" i="2"/>
  <c r="I2250" i="2" s="1"/>
  <c r="G2109" i="2"/>
  <c r="H2109" i="2" s="1"/>
  <c r="I2109" i="2" s="1"/>
  <c r="G1303" i="2"/>
  <c r="H1340" i="2"/>
  <c r="I1340" i="2" s="1"/>
  <c r="G1212" i="2"/>
  <c r="H1249" i="2"/>
  <c r="I1249" i="2" s="1"/>
  <c r="G302" i="2"/>
  <c r="H340" i="2"/>
  <c r="I340" i="2" s="1"/>
  <c r="G119" i="2"/>
  <c r="H119" i="2" s="1"/>
  <c r="I119" i="2" s="1"/>
  <c r="H160" i="2"/>
  <c r="I160" i="2" s="1"/>
  <c r="G387" i="2"/>
  <c r="H387" i="2" s="1"/>
  <c r="I387" i="2" s="1"/>
  <c r="G2471" i="2"/>
  <c r="G2381" i="2"/>
  <c r="H2381" i="2" s="1"/>
  <c r="I2381" i="2" s="1"/>
  <c r="G2203" i="2"/>
  <c r="H2203" i="2" s="1"/>
  <c r="I2203" i="2" s="1"/>
  <c r="G2566" i="2"/>
  <c r="H2566" i="2" s="1"/>
  <c r="I2566" i="2" s="1"/>
  <c r="G2484" i="2"/>
  <c r="H2484" i="2" s="1"/>
  <c r="I2484" i="2" s="1"/>
  <c r="G2299" i="2"/>
  <c r="G2196" i="2"/>
  <c r="H2196" i="2" s="1"/>
  <c r="I2196" i="2" s="1"/>
  <c r="G2018" i="2"/>
  <c r="H2018" i="2" s="1"/>
  <c r="I2018" i="2" s="1"/>
  <c r="G1836" i="2"/>
  <c r="H1836" i="2" s="1"/>
  <c r="I1836" i="2" s="1"/>
  <c r="G1751" i="2"/>
  <c r="H1751" i="2" s="1"/>
  <c r="I1751" i="2" s="1"/>
  <c r="G1393" i="2"/>
  <c r="H1393" i="2" s="1"/>
  <c r="I1393" i="2" s="1"/>
  <c r="G1302" i="2"/>
  <c r="H1302" i="2" s="1"/>
  <c r="I1302" i="2" s="1"/>
  <c r="G1200" i="2"/>
  <c r="H1200" i="2" s="1"/>
  <c r="I1200" i="2" s="1"/>
  <c r="P1023" i="2"/>
  <c r="Q1023" i="2" s="1"/>
  <c r="R1023" i="2" s="1"/>
  <c r="G1015" i="2"/>
  <c r="G832" i="2"/>
  <c r="H832" i="2" s="1"/>
  <c r="I832" i="2" s="1"/>
  <c r="P557" i="2"/>
  <c r="G472" i="2"/>
  <c r="H472" i="2" s="1"/>
  <c r="I472" i="2" s="1"/>
  <c r="G384" i="2"/>
  <c r="H384" i="2" s="1"/>
  <c r="I384" i="2" s="1"/>
  <c r="P201" i="2"/>
  <c r="Q201" i="2" s="1"/>
  <c r="R201" i="2" s="1"/>
  <c r="G204" i="2"/>
  <c r="H204" i="2" s="1"/>
  <c r="I204" i="2" s="1"/>
  <c r="G113" i="2"/>
  <c r="H113" i="2" s="1"/>
  <c r="I113" i="2" s="1"/>
  <c r="G202" i="2"/>
  <c r="H202" i="2" s="1"/>
  <c r="I202" i="2" s="1"/>
  <c r="P2484" i="2"/>
  <c r="Q2484" i="2" s="1"/>
  <c r="R2484" i="2" s="1"/>
  <c r="G2200" i="2"/>
  <c r="H2200" i="2" s="1"/>
  <c r="I2200" i="2" s="1"/>
  <c r="P2021" i="2"/>
  <c r="Q2021" i="2" s="1"/>
  <c r="R2021" i="2" s="1"/>
  <c r="G2022" i="2"/>
  <c r="H2022" i="2" s="1"/>
  <c r="I2022" i="2" s="1"/>
  <c r="G2030" i="2"/>
  <c r="H2030" i="2" s="1"/>
  <c r="I2030" i="2" s="1"/>
  <c r="P1661" i="2"/>
  <c r="Q1661" i="2" s="1"/>
  <c r="R1661" i="2" s="1"/>
  <c r="G1559" i="2"/>
  <c r="H1559" i="2" s="1"/>
  <c r="I1559" i="2" s="1"/>
  <c r="G1575" i="2"/>
  <c r="H1575" i="2" s="1"/>
  <c r="I1575" i="2" s="1"/>
  <c r="G1485" i="2"/>
  <c r="H1522" i="2"/>
  <c r="I1522" i="2" s="1"/>
  <c r="G1385" i="2"/>
  <c r="H1385" i="2" s="1"/>
  <c r="I1385" i="2" s="1"/>
  <c r="P1118" i="2"/>
  <c r="Q1118" i="2" s="1"/>
  <c r="R1118" i="2" s="1"/>
  <c r="Q1158" i="2"/>
  <c r="R1158" i="2" s="1"/>
  <c r="G1109" i="2"/>
  <c r="H1109" i="2" s="1"/>
  <c r="I1109" i="2" s="1"/>
  <c r="G939" i="2"/>
  <c r="H976" i="2"/>
  <c r="I976" i="2" s="1"/>
  <c r="G843" i="2"/>
  <c r="H885" i="2"/>
  <c r="I885" i="2" s="1"/>
  <c r="G831" i="2"/>
  <c r="H831" i="2" s="1"/>
  <c r="I831" i="2" s="1"/>
  <c r="G847" i="2"/>
  <c r="H847" i="2" s="1"/>
  <c r="I847" i="2" s="1"/>
  <c r="G751" i="2"/>
  <c r="H751" i="2" s="1"/>
  <c r="I751" i="2" s="1"/>
  <c r="H794" i="2"/>
  <c r="I794" i="2" s="1"/>
  <c r="G666" i="2"/>
  <c r="H703" i="2"/>
  <c r="P561" i="2"/>
  <c r="Q561" i="2" s="1"/>
  <c r="R561" i="2" s="1"/>
  <c r="G471" i="2"/>
  <c r="H471" i="2" s="1"/>
  <c r="I471" i="2" s="1"/>
  <c r="G391" i="2"/>
  <c r="H391" i="2" s="1"/>
  <c r="I391" i="2" s="1"/>
  <c r="H430" i="2"/>
  <c r="P830" i="2"/>
  <c r="G2571" i="2"/>
  <c r="H2571" i="2" s="1"/>
  <c r="I2571" i="2" s="1"/>
  <c r="P2473" i="2"/>
  <c r="Q2473" i="2" s="1"/>
  <c r="R2473" i="2" s="1"/>
  <c r="G2485" i="2"/>
  <c r="H2485" i="2" s="1"/>
  <c r="I2485" i="2" s="1"/>
  <c r="G2385" i="2"/>
  <c r="H2385" i="2" s="1"/>
  <c r="I2385" i="2" s="1"/>
  <c r="G2292" i="2"/>
  <c r="H2292" i="2" s="1"/>
  <c r="I2292" i="2" s="1"/>
  <c r="P2209" i="2"/>
  <c r="Q2209" i="2" s="1"/>
  <c r="R2209" i="2" s="1"/>
  <c r="G2119" i="2"/>
  <c r="H2119" i="2" s="1"/>
  <c r="I2119" i="2" s="1"/>
  <c r="P2022" i="2"/>
  <c r="Q2022" i="2" s="1"/>
  <c r="R2022" i="2" s="1"/>
  <c r="G2016" i="2"/>
  <c r="G1832" i="2"/>
  <c r="H1832" i="2" s="1"/>
  <c r="I1832" i="2" s="1"/>
  <c r="G1740" i="2"/>
  <c r="P1654" i="2"/>
  <c r="Q1654" i="2" s="1"/>
  <c r="R1654" i="2" s="1"/>
  <c r="G1652" i="2"/>
  <c r="G1560" i="2"/>
  <c r="H1560" i="2" s="1"/>
  <c r="I1560" i="2" s="1"/>
  <c r="P1479" i="2"/>
  <c r="Q1479" i="2" s="1"/>
  <c r="R1479" i="2" s="1"/>
  <c r="G1483" i="2"/>
  <c r="H1483" i="2" s="1"/>
  <c r="I1483" i="2" s="1"/>
  <c r="G1384" i="2"/>
  <c r="H1384" i="2" s="1"/>
  <c r="I1384" i="2" s="1"/>
  <c r="G1295" i="2"/>
  <c r="H1295" i="2" s="1"/>
  <c r="I1295" i="2" s="1"/>
  <c r="P1210" i="2"/>
  <c r="Q1210" i="2" s="1"/>
  <c r="R1210" i="2" s="1"/>
  <c r="G1199" i="2"/>
  <c r="H1199" i="2" s="1"/>
  <c r="I1199" i="2" s="1"/>
  <c r="P1109" i="2"/>
  <c r="Q1109" i="2" s="1"/>
  <c r="R1109" i="2" s="1"/>
  <c r="P1025" i="2"/>
  <c r="G1019" i="2"/>
  <c r="H1019" i="2" s="1"/>
  <c r="I1019" i="2" s="1"/>
  <c r="P831" i="2"/>
  <c r="Q831" i="2" s="1"/>
  <c r="R831" i="2" s="1"/>
  <c r="G845" i="2"/>
  <c r="H845" i="2" s="1"/>
  <c r="I845" i="2" s="1"/>
  <c r="P754" i="2"/>
  <c r="Q754" i="2" s="1"/>
  <c r="R754" i="2" s="1"/>
  <c r="P650" i="2"/>
  <c r="Q650" i="2" s="1"/>
  <c r="R650" i="2" s="1"/>
  <c r="P572" i="2"/>
  <c r="Q572" i="2" s="1"/>
  <c r="R572" i="2" s="1"/>
  <c r="G565" i="2"/>
  <c r="H565" i="2" s="1"/>
  <c r="I565" i="2" s="1"/>
  <c r="G470" i="2"/>
  <c r="H470" i="2" s="1"/>
  <c r="I470" i="2" s="1"/>
  <c r="G380" i="2"/>
  <c r="H380" i="2" s="1"/>
  <c r="I380" i="2" s="1"/>
  <c r="G285" i="2"/>
  <c r="H285" i="2" s="1"/>
  <c r="I285" i="2" s="1"/>
  <c r="P196" i="2"/>
  <c r="G198" i="2"/>
  <c r="H198" i="2" s="1"/>
  <c r="I198" i="2" s="1"/>
  <c r="P111" i="2"/>
  <c r="Q111" i="2" s="1"/>
  <c r="R111" i="2" s="1"/>
  <c r="G199" i="2"/>
  <c r="H199" i="2" s="1"/>
  <c r="I199" i="2" s="1"/>
  <c r="P1212" i="2"/>
  <c r="P2576" i="2"/>
  <c r="Q2576" i="2" s="1"/>
  <c r="R2576" i="2" s="1"/>
  <c r="Q2614" i="2"/>
  <c r="R2614" i="2" s="1"/>
  <c r="G2470" i="2"/>
  <c r="H2470" i="2" s="1"/>
  <c r="I2470" i="2" s="1"/>
  <c r="G2387" i="2"/>
  <c r="H2387" i="2" s="1"/>
  <c r="I2387" i="2" s="1"/>
  <c r="P2300" i="2"/>
  <c r="Q2300" i="2" s="1"/>
  <c r="R2300" i="2" s="1"/>
  <c r="Q2341" i="2"/>
  <c r="R2341" i="2" s="1"/>
  <c r="P2208" i="2"/>
  <c r="P2120" i="2"/>
  <c r="Q2159" i="2"/>
  <c r="R2159" i="2" s="1"/>
  <c r="P2018" i="2"/>
  <c r="Q2018" i="2" s="1"/>
  <c r="R2018" i="2" s="1"/>
  <c r="G2019" i="2"/>
  <c r="H2019" i="2" s="1"/>
  <c r="I2019" i="2" s="1"/>
  <c r="P1845" i="2"/>
  <c r="Q1845" i="2" s="1"/>
  <c r="R1845" i="2" s="1"/>
  <c r="Q1886" i="2"/>
  <c r="R1886" i="2" s="1"/>
  <c r="P1745" i="2"/>
  <c r="Q1745" i="2" s="1"/>
  <c r="R1745" i="2" s="1"/>
  <c r="G1659" i="2"/>
  <c r="H1659" i="2" s="1"/>
  <c r="I1659" i="2" s="1"/>
  <c r="G1473" i="2"/>
  <c r="H1473" i="2" s="1"/>
  <c r="I1473" i="2" s="1"/>
  <c r="P1392" i="2"/>
  <c r="Q1392" i="2" s="1"/>
  <c r="R1392" i="2" s="1"/>
  <c r="Q1431" i="2"/>
  <c r="R1431" i="2" s="1"/>
  <c r="P1286" i="2"/>
  <c r="P1113" i="2"/>
  <c r="Q1113" i="2" s="1"/>
  <c r="R1113" i="2" s="1"/>
  <c r="P744" i="2"/>
  <c r="Q744" i="2" s="1"/>
  <c r="R744" i="2" s="1"/>
  <c r="P664" i="2"/>
  <c r="Q664" i="2" s="1"/>
  <c r="R664" i="2" s="1"/>
  <c r="Q703" i="2"/>
  <c r="P657" i="2"/>
  <c r="Q657" i="2" s="1"/>
  <c r="R657" i="2" s="1"/>
  <c r="P665" i="2"/>
  <c r="Q665" i="2" s="1"/>
  <c r="R665" i="2" s="1"/>
  <c r="G567" i="2"/>
  <c r="H567" i="2" s="1"/>
  <c r="I567" i="2" s="1"/>
  <c r="P483" i="2"/>
  <c r="Q483" i="2" s="1"/>
  <c r="R483" i="2" s="1"/>
  <c r="Q522" i="2"/>
  <c r="R522" i="2" s="1"/>
  <c r="P299" i="2"/>
  <c r="Q299" i="2" s="1"/>
  <c r="R299" i="2" s="1"/>
  <c r="Q339" i="2"/>
  <c r="P297" i="2"/>
  <c r="G295" i="2"/>
  <c r="H295" i="2" s="1"/>
  <c r="I295" i="2" s="1"/>
  <c r="G284" i="2"/>
  <c r="P204" i="2"/>
  <c r="Q204" i="2" s="1"/>
  <c r="R204" i="2" s="1"/>
  <c r="G1112" i="2"/>
  <c r="H1112" i="2" s="1"/>
  <c r="I1112" i="2" s="1"/>
  <c r="G1120" i="2"/>
  <c r="H1120" i="2" s="1"/>
  <c r="I1120" i="2" s="1"/>
  <c r="P833" i="2"/>
  <c r="P2562" i="2"/>
  <c r="G2567" i="2"/>
  <c r="H2567" i="2" s="1"/>
  <c r="I2567" i="2" s="1"/>
  <c r="P2474" i="2"/>
  <c r="Q2474" i="2" s="1"/>
  <c r="R2474" i="2" s="1"/>
  <c r="P2384" i="2"/>
  <c r="Q2384" i="2" s="1"/>
  <c r="R2384" i="2" s="1"/>
  <c r="G2394" i="2"/>
  <c r="H2394" i="2" s="1"/>
  <c r="I2394" i="2" s="1"/>
  <c r="P2291" i="2"/>
  <c r="Q2291" i="2" s="1"/>
  <c r="R2291" i="2" s="1"/>
  <c r="P2206" i="2"/>
  <c r="Q2206" i="2" s="1"/>
  <c r="R2206" i="2" s="1"/>
  <c r="G2211" i="2"/>
  <c r="H2211" i="2" s="1"/>
  <c r="I2211" i="2" s="1"/>
  <c r="P2104" i="2"/>
  <c r="G2108" i="2"/>
  <c r="H2108" i="2" s="1"/>
  <c r="I2108" i="2" s="1"/>
  <c r="G2017" i="2"/>
  <c r="H2017" i="2" s="1"/>
  <c r="I2017" i="2" s="1"/>
  <c r="P1926" i="2"/>
  <c r="Q1926" i="2" s="1"/>
  <c r="R1926" i="2" s="1"/>
  <c r="G1842" i="2"/>
  <c r="H1842" i="2" s="1"/>
  <c r="I1842" i="2" s="1"/>
  <c r="P1749" i="2"/>
  <c r="Q1749" i="2" s="1"/>
  <c r="R1749" i="2" s="1"/>
  <c r="G1747" i="2"/>
  <c r="H1747" i="2" s="1"/>
  <c r="I1747" i="2" s="1"/>
  <c r="P1652" i="2"/>
  <c r="P1567" i="2"/>
  <c r="Q1567" i="2" s="1"/>
  <c r="R1567" i="2" s="1"/>
  <c r="G1564" i="2"/>
  <c r="H1564" i="2" s="1"/>
  <c r="I1564" i="2" s="1"/>
  <c r="P1476" i="2"/>
  <c r="Q1476" i="2" s="1"/>
  <c r="R1476" i="2" s="1"/>
  <c r="G1475" i="2"/>
  <c r="H1475" i="2" s="1"/>
  <c r="I1475" i="2" s="1"/>
  <c r="G1388" i="2"/>
  <c r="H1388" i="2" s="1"/>
  <c r="I1388" i="2" s="1"/>
  <c r="P1289" i="2"/>
  <c r="Q1289" i="2" s="1"/>
  <c r="R1289" i="2" s="1"/>
  <c r="G1297" i="2"/>
  <c r="H1297" i="2" s="1"/>
  <c r="I1297" i="2" s="1"/>
  <c r="P1200" i="2"/>
  <c r="Q1200" i="2" s="1"/>
  <c r="R1200" i="2" s="1"/>
  <c r="P1114" i="2"/>
  <c r="Q1114" i="2" s="1"/>
  <c r="R1114" i="2" s="1"/>
  <c r="G1108" i="2"/>
  <c r="H1108" i="2" s="1"/>
  <c r="I1108" i="2" s="1"/>
  <c r="G1023" i="2"/>
  <c r="H1023" i="2" s="1"/>
  <c r="I1023" i="2" s="1"/>
  <c r="P927" i="2"/>
  <c r="P837" i="2"/>
  <c r="Q837" i="2" s="1"/>
  <c r="R837" i="2" s="1"/>
  <c r="G830" i="2"/>
  <c r="G750" i="2"/>
  <c r="H750" i="2" s="1"/>
  <c r="I750" i="2" s="1"/>
  <c r="P653" i="2"/>
  <c r="G650" i="2"/>
  <c r="H650" i="2" s="1"/>
  <c r="I650" i="2" s="1"/>
  <c r="G469" i="2"/>
  <c r="G383" i="2"/>
  <c r="H383" i="2" s="1"/>
  <c r="I383" i="2" s="1"/>
  <c r="P288" i="2"/>
  <c r="P200" i="2"/>
  <c r="Q200" i="2" s="1"/>
  <c r="R200" i="2" s="1"/>
  <c r="Q108" i="2"/>
  <c r="R108" i="2" s="1"/>
  <c r="G110" i="2"/>
  <c r="H110" i="2" s="1"/>
  <c r="I110" i="2" s="1"/>
  <c r="G200" i="2"/>
  <c r="H200" i="2" s="1"/>
  <c r="I200" i="2" s="1"/>
  <c r="P28" i="2"/>
  <c r="Q28" i="2" s="1"/>
  <c r="R28" i="2" s="1"/>
  <c r="G2562" i="2"/>
  <c r="P2383" i="2"/>
  <c r="Q2383" i="2" s="1"/>
  <c r="R2383" i="2" s="1"/>
  <c r="G2377" i="2"/>
  <c r="G2301" i="2"/>
  <c r="H2301" i="2" s="1"/>
  <c r="I2301" i="2" s="1"/>
  <c r="G2210" i="2"/>
  <c r="H2210" i="2" s="1"/>
  <c r="I2210" i="2" s="1"/>
  <c r="P2031" i="2"/>
  <c r="P1928" i="2"/>
  <c r="Q1928" i="2" s="1"/>
  <c r="R1928" i="2" s="1"/>
  <c r="G1922" i="2"/>
  <c r="G1831" i="2"/>
  <c r="G1753" i="2"/>
  <c r="H1798" i="2"/>
  <c r="I1798" i="2" s="1"/>
  <c r="P1750" i="2"/>
  <c r="Q1750" i="2" s="1"/>
  <c r="R1750" i="2" s="1"/>
  <c r="P1560" i="2"/>
  <c r="Q1560" i="2" s="1"/>
  <c r="R1560" i="2" s="1"/>
  <c r="G1470" i="2"/>
  <c r="P1386" i="2"/>
  <c r="Q1386" i="2" s="1"/>
  <c r="R1386" i="2" s="1"/>
  <c r="G1383" i="2"/>
  <c r="H1383" i="2" s="1"/>
  <c r="I1383" i="2" s="1"/>
  <c r="G1292" i="2"/>
  <c r="H1292" i="2" s="1"/>
  <c r="I1292" i="2" s="1"/>
  <c r="P1013" i="2"/>
  <c r="Q1013" i="2" s="1"/>
  <c r="R1013" i="2" s="1"/>
  <c r="P1029" i="2"/>
  <c r="Q1029" i="2" s="1"/>
  <c r="R1029" i="2" s="1"/>
  <c r="P286" i="2"/>
  <c r="Q286" i="2" s="1"/>
  <c r="R286" i="2" s="1"/>
  <c r="P936" i="2"/>
  <c r="Q936" i="2" s="1"/>
  <c r="R936" i="2" s="1"/>
  <c r="G2560" i="2"/>
  <c r="H2560" i="2" s="1"/>
  <c r="I2560" i="2" s="1"/>
  <c r="P2472" i="2"/>
  <c r="Q2472" i="2" s="1"/>
  <c r="R2472" i="2" s="1"/>
  <c r="G2379" i="2"/>
  <c r="H2379" i="2" s="1"/>
  <c r="I2379" i="2" s="1"/>
  <c r="G2296" i="2"/>
  <c r="H2296" i="2" s="1"/>
  <c r="I2296" i="2" s="1"/>
  <c r="P2202" i="2"/>
  <c r="Q2202" i="2" s="1"/>
  <c r="R2202" i="2" s="1"/>
  <c r="P2107" i="2"/>
  <c r="P2017" i="2"/>
  <c r="P1936" i="2"/>
  <c r="Q1936" i="2" s="1"/>
  <c r="R1936" i="2" s="1"/>
  <c r="P1833" i="2"/>
  <c r="Q1833" i="2" s="1"/>
  <c r="R1833" i="2" s="1"/>
  <c r="P1751" i="2"/>
  <c r="Q1751" i="2" s="1"/>
  <c r="R1751" i="2" s="1"/>
  <c r="G1748" i="2"/>
  <c r="H1748" i="2" s="1"/>
  <c r="I1748" i="2" s="1"/>
  <c r="P1666" i="2"/>
  <c r="Q1666" i="2" s="1"/>
  <c r="R1666" i="2" s="1"/>
  <c r="G1660" i="2"/>
  <c r="H1660" i="2" s="1"/>
  <c r="I1660" i="2" s="1"/>
  <c r="P1569" i="2"/>
  <c r="Q1569" i="2" s="1"/>
  <c r="R1569" i="2" s="1"/>
  <c r="P1471" i="2"/>
  <c r="Q1471" i="2" s="1"/>
  <c r="R1471" i="2" s="1"/>
  <c r="G1471" i="2"/>
  <c r="H1471" i="2" s="1"/>
  <c r="I1471" i="2" s="1"/>
  <c r="G1391" i="2"/>
  <c r="H1391" i="2" s="1"/>
  <c r="I1391" i="2" s="1"/>
  <c r="P1290" i="2"/>
  <c r="Q1290" i="2" s="1"/>
  <c r="R1290" i="2" s="1"/>
  <c r="P1196" i="2"/>
  <c r="Q1196" i="2" s="1"/>
  <c r="R1196" i="2" s="1"/>
  <c r="P1117" i="2"/>
  <c r="P1020" i="2"/>
  <c r="Q1020" i="2" s="1"/>
  <c r="R1020" i="2" s="1"/>
  <c r="G1026" i="2"/>
  <c r="H1026" i="2" s="1"/>
  <c r="I1026" i="2" s="1"/>
  <c r="P928" i="2"/>
  <c r="Q928" i="2" s="1"/>
  <c r="R928" i="2" s="1"/>
  <c r="G929" i="2"/>
  <c r="H929" i="2" s="1"/>
  <c r="I929" i="2" s="1"/>
  <c r="G834" i="2"/>
  <c r="H834" i="2" s="1"/>
  <c r="I834" i="2" s="1"/>
  <c r="P660" i="2"/>
  <c r="Q660" i="2" s="1"/>
  <c r="R660" i="2" s="1"/>
  <c r="G656" i="2"/>
  <c r="H656" i="2" s="1"/>
  <c r="I656" i="2" s="1"/>
  <c r="P482" i="2"/>
  <c r="Q482" i="2" s="1"/>
  <c r="R482" i="2" s="1"/>
  <c r="P392" i="2"/>
  <c r="Q392" i="2" s="1"/>
  <c r="R392" i="2" s="1"/>
  <c r="P298" i="2"/>
  <c r="Q298" i="2" s="1"/>
  <c r="R298" i="2" s="1"/>
  <c r="P198" i="2"/>
  <c r="Q198" i="2" s="1"/>
  <c r="R198" i="2" s="1"/>
  <c r="G206" i="2"/>
  <c r="G104" i="2"/>
  <c r="H104" i="2" s="1"/>
  <c r="I104" i="2" s="1"/>
  <c r="G205" i="2"/>
  <c r="H205" i="2" s="1"/>
  <c r="I205" i="2" s="1"/>
  <c r="P11" i="2"/>
  <c r="P2475" i="2"/>
  <c r="Q2475" i="2" s="1"/>
  <c r="R2475" i="2" s="1"/>
  <c r="P2392" i="2"/>
  <c r="Q2392" i="2" s="1"/>
  <c r="R2392" i="2" s="1"/>
  <c r="G2290" i="2"/>
  <c r="H2290" i="2" s="1"/>
  <c r="I2290" i="2" s="1"/>
  <c r="G2120" i="2"/>
  <c r="H2120" i="2" s="1"/>
  <c r="I2120" i="2" s="1"/>
  <c r="P1834" i="2"/>
  <c r="G1847" i="2"/>
  <c r="H1847" i="2" s="1"/>
  <c r="I1847" i="2" s="1"/>
  <c r="P1664" i="2"/>
  <c r="Q1664" i="2" s="1"/>
  <c r="R1664" i="2" s="1"/>
  <c r="P1478" i="2"/>
  <c r="Q1478" i="2" s="1"/>
  <c r="R1478" i="2" s="1"/>
  <c r="P1391" i="2"/>
  <c r="Q1391" i="2" s="1"/>
  <c r="R1391" i="2" s="1"/>
  <c r="G1289" i="2"/>
  <c r="H1289" i="2" s="1"/>
  <c r="I1289" i="2" s="1"/>
  <c r="P2486" i="2"/>
  <c r="P1940" i="2"/>
  <c r="G1288" i="2"/>
  <c r="P666" i="2"/>
  <c r="G375" i="2"/>
  <c r="G1030" i="2"/>
  <c r="P648" i="2"/>
  <c r="G211" i="2"/>
  <c r="P1012" i="2"/>
  <c r="G2304" i="2"/>
  <c r="G1849" i="2"/>
  <c r="G1576" i="2"/>
  <c r="G1197" i="2"/>
  <c r="G757" i="2"/>
  <c r="G393" i="2"/>
  <c r="G2382" i="2"/>
  <c r="H2382" i="2" s="1"/>
  <c r="I2382" i="2" s="1"/>
  <c r="G2289" i="2"/>
  <c r="G2116" i="2"/>
  <c r="H2116" i="2" s="1"/>
  <c r="I2116" i="2" s="1"/>
  <c r="G2013" i="2"/>
  <c r="G1841" i="2"/>
  <c r="H1841" i="2" s="1"/>
  <c r="I1841" i="2" s="1"/>
  <c r="G1378" i="2"/>
  <c r="H1378" i="2" s="1"/>
  <c r="I1378" i="2" s="1"/>
  <c r="G1298" i="2"/>
  <c r="P1016" i="2"/>
  <c r="Q1016" i="2" s="1"/>
  <c r="R1016" i="2" s="1"/>
  <c r="G378" i="2"/>
  <c r="P195" i="2"/>
  <c r="Q195" i="2" s="1"/>
  <c r="R195" i="2" s="1"/>
  <c r="G195" i="2"/>
  <c r="H195" i="2" s="1"/>
  <c r="I195" i="2" s="1"/>
  <c r="G109" i="2"/>
  <c r="H109" i="2" s="1"/>
  <c r="I109" i="2" s="1"/>
  <c r="G2486" i="2"/>
  <c r="H2523" i="2"/>
  <c r="I2523" i="2" s="1"/>
  <c r="P2385" i="2"/>
  <c r="Q2385" i="2" s="1"/>
  <c r="R2385" i="2" s="1"/>
  <c r="G2029" i="2"/>
  <c r="H2029" i="2" s="1"/>
  <c r="I2029" i="2" s="1"/>
  <c r="H2068" i="2"/>
  <c r="I2068" i="2" s="1"/>
  <c r="G1923" i="2"/>
  <c r="H1923" i="2" s="1"/>
  <c r="I1923" i="2" s="1"/>
  <c r="G1931" i="2"/>
  <c r="H1931" i="2" s="1"/>
  <c r="I1931" i="2" s="1"/>
  <c r="G1741" i="2"/>
  <c r="H1741" i="2" s="1"/>
  <c r="I1741" i="2" s="1"/>
  <c r="G1666" i="2"/>
  <c r="H1666" i="2" s="1"/>
  <c r="I1666" i="2" s="1"/>
  <c r="H1706" i="2"/>
  <c r="I1706" i="2" s="1"/>
  <c r="G1294" i="2"/>
  <c r="H1294" i="2" s="1"/>
  <c r="I1294" i="2" s="1"/>
  <c r="P1116" i="2"/>
  <c r="P1027" i="2"/>
  <c r="Q1027" i="2" s="1"/>
  <c r="R1027" i="2" s="1"/>
  <c r="G934" i="2"/>
  <c r="H977" i="2"/>
  <c r="I977" i="2" s="1"/>
  <c r="G930" i="2"/>
  <c r="H930" i="2" s="1"/>
  <c r="I930" i="2" s="1"/>
  <c r="G569" i="2"/>
  <c r="H569" i="2" s="1"/>
  <c r="I569" i="2" s="1"/>
  <c r="H612" i="2"/>
  <c r="G102" i="2"/>
  <c r="G2561" i="2"/>
  <c r="H2561" i="2" s="1"/>
  <c r="I2561" i="2" s="1"/>
  <c r="P2471" i="2"/>
  <c r="G2477" i="2"/>
  <c r="H2477" i="2" s="1"/>
  <c r="I2477" i="2" s="1"/>
  <c r="G2388" i="2"/>
  <c r="H2388" i="2" s="1"/>
  <c r="I2388" i="2" s="1"/>
  <c r="P2201" i="2"/>
  <c r="Q2201" i="2" s="1"/>
  <c r="R2201" i="2" s="1"/>
  <c r="G2204" i="2"/>
  <c r="H2204" i="2" s="1"/>
  <c r="I2204" i="2" s="1"/>
  <c r="G2112" i="2"/>
  <c r="H2112" i="2" s="1"/>
  <c r="I2112" i="2" s="1"/>
  <c r="P2027" i="2"/>
  <c r="Q2027" i="2" s="1"/>
  <c r="R2027" i="2" s="1"/>
  <c r="P1930" i="2"/>
  <c r="Q1930" i="2" s="1"/>
  <c r="R1930" i="2" s="1"/>
  <c r="G1848" i="2"/>
  <c r="H1848" i="2" s="1"/>
  <c r="I1848" i="2" s="1"/>
  <c r="G1756" i="2"/>
  <c r="H1756" i="2" s="1"/>
  <c r="I1756" i="2" s="1"/>
  <c r="P1649" i="2"/>
  <c r="G1561" i="2"/>
  <c r="P1477" i="2"/>
  <c r="Q1477" i="2" s="1"/>
  <c r="R1477" i="2" s="1"/>
  <c r="G1481" i="2"/>
  <c r="H1481" i="2" s="1"/>
  <c r="I1481" i="2" s="1"/>
  <c r="P1288" i="2"/>
  <c r="G1291" i="2"/>
  <c r="H1291" i="2" s="1"/>
  <c r="I1291" i="2" s="1"/>
  <c r="P1202" i="2"/>
  <c r="Q1202" i="2" s="1"/>
  <c r="R1202" i="2" s="1"/>
  <c r="G1211" i="2"/>
  <c r="H1211" i="2" s="1"/>
  <c r="I1211" i="2" s="1"/>
  <c r="G1107" i="2"/>
  <c r="H1107" i="2" s="1"/>
  <c r="I1107" i="2" s="1"/>
  <c r="P1019" i="2"/>
  <c r="Q1019" i="2" s="1"/>
  <c r="R1019" i="2" s="1"/>
  <c r="G1017" i="2"/>
  <c r="H1017" i="2" s="1"/>
  <c r="I1017" i="2" s="1"/>
  <c r="G922" i="2"/>
  <c r="H922" i="2" s="1"/>
  <c r="I922" i="2" s="1"/>
  <c r="P838" i="2"/>
  <c r="Q838" i="2" s="1"/>
  <c r="R838" i="2" s="1"/>
  <c r="G839" i="2"/>
  <c r="H839" i="2" s="1"/>
  <c r="I839" i="2" s="1"/>
  <c r="P753" i="2"/>
  <c r="Q753" i="2" s="1"/>
  <c r="R753" i="2" s="1"/>
  <c r="P656" i="2"/>
  <c r="Q656" i="2" s="1"/>
  <c r="R656" i="2" s="1"/>
  <c r="P563" i="2"/>
  <c r="Q563" i="2" s="1"/>
  <c r="R563" i="2" s="1"/>
  <c r="G568" i="2"/>
  <c r="H568" i="2" s="1"/>
  <c r="I568" i="2" s="1"/>
  <c r="G466" i="2"/>
  <c r="P300" i="2"/>
  <c r="Q300" i="2" s="1"/>
  <c r="R300" i="2" s="1"/>
  <c r="G301" i="2"/>
  <c r="H301" i="2" s="1"/>
  <c r="I301" i="2" s="1"/>
  <c r="P193" i="2"/>
  <c r="P102" i="2"/>
  <c r="G112" i="2"/>
  <c r="H112" i="2" s="1"/>
  <c r="I112" i="2" s="1"/>
  <c r="P302" i="2"/>
  <c r="P2481" i="2"/>
  <c r="P2378" i="2"/>
  <c r="Q2378" i="2" s="1"/>
  <c r="R2378" i="2" s="1"/>
  <c r="P2212" i="2"/>
  <c r="Q2212" i="2" s="1"/>
  <c r="R2212" i="2" s="1"/>
  <c r="Q2250" i="2"/>
  <c r="R2250" i="2" s="1"/>
  <c r="G2213" i="2"/>
  <c r="G2114" i="2"/>
  <c r="H2114" i="2" s="1"/>
  <c r="I2114" i="2" s="1"/>
  <c r="P1931" i="2"/>
  <c r="Q1931" i="2" s="1"/>
  <c r="R1931" i="2" s="1"/>
  <c r="G1924" i="2"/>
  <c r="H1924" i="2" s="1"/>
  <c r="I1924" i="2" s="1"/>
  <c r="G1932" i="2"/>
  <c r="H1932" i="2" s="1"/>
  <c r="I1932" i="2" s="1"/>
  <c r="G1940" i="2"/>
  <c r="G1837" i="2"/>
  <c r="H1837" i="2" s="1"/>
  <c r="I1837" i="2" s="1"/>
  <c r="P1755" i="2"/>
  <c r="Q1755" i="2" s="1"/>
  <c r="R1755" i="2" s="1"/>
  <c r="Q1795" i="2"/>
  <c r="R1795" i="2" s="1"/>
  <c r="G1746" i="2"/>
  <c r="H1746" i="2" s="1"/>
  <c r="I1746" i="2" s="1"/>
  <c r="P1575" i="2"/>
  <c r="Q1575" i="2" s="1"/>
  <c r="R1575" i="2" s="1"/>
  <c r="Q1614" i="2"/>
  <c r="R1614" i="2" s="1"/>
  <c r="G1390" i="2"/>
  <c r="H1390" i="2" s="1"/>
  <c r="I1390" i="2" s="1"/>
  <c r="G844" i="2"/>
  <c r="H844" i="2" s="1"/>
  <c r="I844" i="2" s="1"/>
  <c r="P751" i="2"/>
  <c r="Q751" i="2" s="1"/>
  <c r="R751" i="2" s="1"/>
  <c r="Q794" i="2"/>
  <c r="R794" i="2" s="1"/>
  <c r="G741" i="2"/>
  <c r="H741" i="2" s="1"/>
  <c r="I741" i="2" s="1"/>
  <c r="P475" i="2"/>
  <c r="Q475" i="2" s="1"/>
  <c r="R475" i="2" s="1"/>
  <c r="G468" i="2"/>
  <c r="H468" i="2" s="1"/>
  <c r="I468" i="2" s="1"/>
  <c r="G484" i="2"/>
  <c r="P393" i="2"/>
  <c r="Q431" i="2"/>
  <c r="R431" i="2" s="1"/>
  <c r="P107" i="2"/>
  <c r="Q107" i="2" s="1"/>
  <c r="R107" i="2" s="1"/>
  <c r="G105" i="2"/>
  <c r="P116" i="2"/>
  <c r="G652" i="2"/>
  <c r="P568" i="2"/>
  <c r="Q568" i="2" s="1"/>
  <c r="R568" i="2" s="1"/>
  <c r="P473" i="2"/>
  <c r="Q473" i="2" s="1"/>
  <c r="R473" i="2" s="1"/>
  <c r="P382" i="2"/>
  <c r="Q382" i="2" s="1"/>
  <c r="R382" i="2" s="1"/>
  <c r="P2573" i="2"/>
  <c r="P2469" i="2"/>
  <c r="Q2469" i="2" s="1"/>
  <c r="R2469" i="2" s="1"/>
  <c r="G2476" i="2"/>
  <c r="H2476" i="2" s="1"/>
  <c r="I2476" i="2" s="1"/>
  <c r="P2380" i="2"/>
  <c r="G2386" i="2"/>
  <c r="H2386" i="2" s="1"/>
  <c r="I2386" i="2" s="1"/>
  <c r="G2291" i="2"/>
  <c r="H2291" i="2" s="1"/>
  <c r="I2291" i="2" s="1"/>
  <c r="P2200" i="2"/>
  <c r="Q2200" i="2" s="1"/>
  <c r="R2200" i="2" s="1"/>
  <c r="G2205" i="2"/>
  <c r="H2205" i="2" s="1"/>
  <c r="I2205" i="2" s="1"/>
  <c r="G2105" i="2"/>
  <c r="H2105" i="2" s="1"/>
  <c r="I2105" i="2" s="1"/>
  <c r="G2021" i="2"/>
  <c r="H2021" i="2" s="1"/>
  <c r="I2021" i="2" s="1"/>
  <c r="P1832" i="2"/>
  <c r="G1835" i="2"/>
  <c r="H1835" i="2" s="1"/>
  <c r="I1835" i="2" s="1"/>
  <c r="P1747" i="2"/>
  <c r="Q1747" i="2" s="1"/>
  <c r="R1747" i="2" s="1"/>
  <c r="G1750" i="2"/>
  <c r="H1750" i="2" s="1"/>
  <c r="I1750" i="2" s="1"/>
  <c r="G1657" i="2"/>
  <c r="H1657" i="2" s="1"/>
  <c r="I1657" i="2" s="1"/>
  <c r="P1574" i="2"/>
  <c r="Q1574" i="2" s="1"/>
  <c r="R1574" i="2" s="1"/>
  <c r="G1565" i="2"/>
  <c r="H1565" i="2" s="1"/>
  <c r="I1565" i="2" s="1"/>
  <c r="G1474" i="2"/>
  <c r="H1474" i="2" s="1"/>
  <c r="I1474" i="2" s="1"/>
  <c r="P1385" i="2"/>
  <c r="Q1385" i="2" s="1"/>
  <c r="R1385" i="2" s="1"/>
  <c r="G1379" i="2"/>
  <c r="P1287" i="2"/>
  <c r="Q1287" i="2" s="1"/>
  <c r="R1287" i="2" s="1"/>
  <c r="G1293" i="2"/>
  <c r="H1293" i="2" s="1"/>
  <c r="I1293" i="2" s="1"/>
  <c r="G1202" i="2"/>
  <c r="H1202" i="2" s="1"/>
  <c r="I1202" i="2" s="1"/>
  <c r="P1112" i="2"/>
  <c r="Q1112" i="2" s="1"/>
  <c r="R1112" i="2" s="1"/>
  <c r="G1119" i="2"/>
  <c r="H1119" i="2" s="1"/>
  <c r="I1119" i="2" s="1"/>
  <c r="G1022" i="2"/>
  <c r="H1022" i="2" s="1"/>
  <c r="I1022" i="2" s="1"/>
  <c r="G921" i="2"/>
  <c r="P841" i="2"/>
  <c r="Q841" i="2" s="1"/>
  <c r="R841" i="2" s="1"/>
  <c r="P743" i="2"/>
  <c r="Q743" i="2" s="1"/>
  <c r="R743" i="2" s="1"/>
  <c r="G744" i="2"/>
  <c r="H744" i="2" s="1"/>
  <c r="I744" i="2" s="1"/>
  <c r="P659" i="2"/>
  <c r="Q659" i="2" s="1"/>
  <c r="R659" i="2" s="1"/>
  <c r="P559" i="2"/>
  <c r="Q559" i="2" s="1"/>
  <c r="R559" i="2" s="1"/>
  <c r="G574" i="2"/>
  <c r="H574" i="2" s="1"/>
  <c r="I574" i="2" s="1"/>
  <c r="G480" i="2"/>
  <c r="H480" i="2" s="1"/>
  <c r="I480" i="2" s="1"/>
  <c r="G379" i="2"/>
  <c r="H379" i="2" s="1"/>
  <c r="I379" i="2" s="1"/>
  <c r="G290" i="2"/>
  <c r="H290" i="2" s="1"/>
  <c r="I290" i="2" s="1"/>
  <c r="G196" i="2"/>
  <c r="P103" i="2"/>
  <c r="Q103" i="2" s="1"/>
  <c r="R103" i="2" s="1"/>
  <c r="G117" i="2"/>
  <c r="H117" i="2" s="1"/>
  <c r="I117" i="2" s="1"/>
  <c r="P20" i="2"/>
  <c r="Q20" i="2" s="1"/>
  <c r="R20" i="2" s="1"/>
  <c r="P2561" i="2"/>
  <c r="Q2561" i="2" s="1"/>
  <c r="R2561" i="2" s="1"/>
  <c r="P2478" i="2"/>
  <c r="Q2478" i="2" s="1"/>
  <c r="R2478" i="2" s="1"/>
  <c r="G2475" i="2"/>
  <c r="H2475" i="2" s="1"/>
  <c r="I2475" i="2" s="1"/>
  <c r="G2384" i="2"/>
  <c r="H2384" i="2" s="1"/>
  <c r="I2384" i="2" s="1"/>
  <c r="P2288" i="2"/>
  <c r="Q2288" i="2" s="1"/>
  <c r="R2288" i="2" s="1"/>
  <c r="P2213" i="2"/>
  <c r="G2107" i="2"/>
  <c r="G2104" i="2"/>
  <c r="G1929" i="2"/>
  <c r="H1929" i="2" s="1"/>
  <c r="I1929" i="2" s="1"/>
  <c r="G1937" i="2"/>
  <c r="H1937" i="2" s="1"/>
  <c r="I1937" i="2" s="1"/>
  <c r="P1841" i="2"/>
  <c r="Q1841" i="2" s="1"/>
  <c r="R1841" i="2" s="1"/>
  <c r="G1656" i="2"/>
  <c r="H1656" i="2" s="1"/>
  <c r="I1656" i="2" s="1"/>
  <c r="G1569" i="2"/>
  <c r="H1569" i="2" s="1"/>
  <c r="I1569" i="2" s="1"/>
  <c r="P1303" i="2"/>
  <c r="P1194" i="2"/>
  <c r="G1198" i="2"/>
  <c r="H1198" i="2" s="1"/>
  <c r="I1198" i="2" s="1"/>
  <c r="P939" i="2"/>
  <c r="P749" i="2"/>
  <c r="Q749" i="2" s="1"/>
  <c r="R749" i="2" s="1"/>
  <c r="G746" i="2"/>
  <c r="H746" i="2" s="1"/>
  <c r="I746" i="2" s="1"/>
  <c r="P654" i="2"/>
  <c r="Q654" i="2" s="1"/>
  <c r="R654" i="2" s="1"/>
  <c r="P571" i="2"/>
  <c r="Q571" i="2" s="1"/>
  <c r="R571" i="2" s="1"/>
  <c r="G564" i="2"/>
  <c r="H564" i="2" s="1"/>
  <c r="I564" i="2" s="1"/>
  <c r="P468" i="2"/>
  <c r="Q468" i="2" s="1"/>
  <c r="R468" i="2" s="1"/>
  <c r="P484" i="2"/>
  <c r="P377" i="2"/>
  <c r="Q377" i="2" s="1"/>
  <c r="R377" i="2" s="1"/>
  <c r="G390" i="2"/>
  <c r="H390" i="2" s="1"/>
  <c r="I390" i="2" s="1"/>
  <c r="G292" i="2"/>
  <c r="H292" i="2" s="1"/>
  <c r="I292" i="2" s="1"/>
  <c r="G300" i="2"/>
  <c r="H300" i="2" s="1"/>
  <c r="I300" i="2" s="1"/>
  <c r="G1195" i="2"/>
  <c r="H1195" i="2" s="1"/>
  <c r="I1195" i="2" s="1"/>
  <c r="P481" i="2"/>
  <c r="Q481" i="2" s="1"/>
  <c r="R481" i="2" s="1"/>
  <c r="P386" i="2"/>
  <c r="Q386" i="2" s="1"/>
  <c r="R386" i="2" s="1"/>
  <c r="P2564" i="2"/>
  <c r="Q2564" i="2" s="1"/>
  <c r="R2564" i="2" s="1"/>
  <c r="G2576" i="2"/>
  <c r="H2576" i="2" s="1"/>
  <c r="I2576" i="2" s="1"/>
  <c r="P2483" i="2"/>
  <c r="Q2483" i="2" s="1"/>
  <c r="R2483" i="2" s="1"/>
  <c r="P2381" i="2"/>
  <c r="Q2381" i="2" s="1"/>
  <c r="R2381" i="2" s="1"/>
  <c r="P2286" i="2"/>
  <c r="G2302" i="2"/>
  <c r="H2302" i="2" s="1"/>
  <c r="I2302" i="2" s="1"/>
  <c r="P2198" i="2"/>
  <c r="G2110" i="2"/>
  <c r="H2110" i="2" s="1"/>
  <c r="I2110" i="2" s="1"/>
  <c r="G2020" i="2"/>
  <c r="H2020" i="2" s="1"/>
  <c r="I2020" i="2" s="1"/>
  <c r="P1934" i="2"/>
  <c r="Q1934" i="2" s="1"/>
  <c r="R1934" i="2" s="1"/>
  <c r="P1840" i="2"/>
  <c r="Q1840" i="2" s="1"/>
  <c r="R1840" i="2" s="1"/>
  <c r="P1741" i="2"/>
  <c r="Q1741" i="2" s="1"/>
  <c r="R1741" i="2" s="1"/>
  <c r="G1752" i="2"/>
  <c r="H1752" i="2" s="1"/>
  <c r="I1752" i="2" s="1"/>
  <c r="P1657" i="2"/>
  <c r="Q1657" i="2" s="1"/>
  <c r="R1657" i="2" s="1"/>
  <c r="G1658" i="2"/>
  <c r="H1658" i="2" s="1"/>
  <c r="I1658" i="2" s="1"/>
  <c r="G1573" i="2"/>
  <c r="H1573" i="2" s="1"/>
  <c r="I1573" i="2" s="1"/>
  <c r="P1469" i="2"/>
  <c r="Q1469" i="2" s="1"/>
  <c r="R1469" i="2" s="1"/>
  <c r="G1482" i="2"/>
  <c r="H1482" i="2" s="1"/>
  <c r="I1482" i="2" s="1"/>
  <c r="G1386" i="2"/>
  <c r="H1386" i="2" s="1"/>
  <c r="I1386" i="2" s="1"/>
  <c r="G1300" i="2"/>
  <c r="H1300" i="2" s="1"/>
  <c r="I1300" i="2" s="1"/>
  <c r="P1203" i="2"/>
  <c r="Q1203" i="2" s="1"/>
  <c r="R1203" i="2" s="1"/>
  <c r="P1110" i="2"/>
  <c r="Q1110" i="2" s="1"/>
  <c r="R1110" i="2" s="1"/>
  <c r="G1027" i="2"/>
  <c r="H1027" i="2" s="1"/>
  <c r="I1027" i="2" s="1"/>
  <c r="G937" i="2"/>
  <c r="H937" i="2" s="1"/>
  <c r="I937" i="2" s="1"/>
  <c r="P847" i="2"/>
  <c r="Q847" i="2" s="1"/>
  <c r="R847" i="2" s="1"/>
  <c r="P750" i="2"/>
  <c r="Q750" i="2" s="1"/>
  <c r="R750" i="2" s="1"/>
  <c r="G753" i="2"/>
  <c r="P658" i="2"/>
  <c r="Q658" i="2" s="1"/>
  <c r="R658" i="2" s="1"/>
  <c r="P562" i="2"/>
  <c r="Q562" i="2" s="1"/>
  <c r="R562" i="2" s="1"/>
  <c r="G478" i="2"/>
  <c r="H478" i="2" s="1"/>
  <c r="I478" i="2" s="1"/>
  <c r="P385" i="2"/>
  <c r="Q385" i="2" s="1"/>
  <c r="R385" i="2" s="1"/>
  <c r="P291" i="2"/>
  <c r="Q291" i="2" s="1"/>
  <c r="R291" i="2" s="1"/>
  <c r="P202" i="2"/>
  <c r="Q202" i="2" s="1"/>
  <c r="R202" i="2" s="1"/>
  <c r="P113" i="2"/>
  <c r="Q113" i="2" s="1"/>
  <c r="R113" i="2" s="1"/>
  <c r="G120" i="2"/>
  <c r="P2570" i="2"/>
  <c r="Q2570" i="2" s="1"/>
  <c r="R2570" i="2" s="1"/>
  <c r="G2207" i="2"/>
  <c r="H2207" i="2" s="1"/>
  <c r="I2207" i="2" s="1"/>
  <c r="G1926" i="2"/>
  <c r="H1926" i="2" s="1"/>
  <c r="I1926" i="2" s="1"/>
  <c r="G1934" i="2"/>
  <c r="H1934" i="2" s="1"/>
  <c r="I1934" i="2" s="1"/>
  <c r="G1653" i="2"/>
  <c r="H1653" i="2" s="1"/>
  <c r="I1653" i="2" s="1"/>
  <c r="P1558" i="2"/>
  <c r="G1562" i="2"/>
  <c r="H1562" i="2" s="1"/>
  <c r="I1562" i="2" s="1"/>
  <c r="P1470" i="2"/>
  <c r="G1380" i="2"/>
  <c r="H1380" i="2" s="1"/>
  <c r="I1380" i="2" s="1"/>
  <c r="G1104" i="2"/>
  <c r="H1104" i="2" s="1"/>
  <c r="I1104" i="2" s="1"/>
  <c r="G755" i="2"/>
  <c r="H755" i="2" s="1"/>
  <c r="I755" i="2" s="1"/>
  <c r="G2286" i="2"/>
  <c r="P1849" i="2"/>
  <c r="P1103" i="2"/>
  <c r="G648" i="2"/>
  <c r="P284" i="2"/>
  <c r="G1207" i="2"/>
  <c r="P469" i="2"/>
  <c r="G2481" i="2"/>
  <c r="G661" i="2"/>
  <c r="G1758" i="2"/>
  <c r="P1480" i="2"/>
  <c r="G1106" i="2"/>
  <c r="P570" i="2"/>
  <c r="P211" i="2"/>
  <c r="G2482" i="2"/>
  <c r="H2482" i="2" s="1"/>
  <c r="I2482" i="2" s="1"/>
  <c r="G1742" i="2"/>
  <c r="H1742" i="2" s="1"/>
  <c r="I1742" i="2" s="1"/>
  <c r="G1664" i="2"/>
  <c r="H1664" i="2" s="1"/>
  <c r="I1664" i="2" s="1"/>
  <c r="G1196" i="2"/>
  <c r="H1196" i="2" s="1"/>
  <c r="I1196" i="2" s="1"/>
  <c r="G1118" i="2"/>
  <c r="H1118" i="2" s="1"/>
  <c r="I1118" i="2" s="1"/>
  <c r="G836" i="2"/>
  <c r="H836" i="2" s="1"/>
  <c r="I836" i="2" s="1"/>
  <c r="G2565" i="2"/>
  <c r="H2565" i="2" s="1"/>
  <c r="I2565" i="2" s="1"/>
  <c r="G2472" i="2"/>
  <c r="H2472" i="2" s="1"/>
  <c r="I2472" i="2" s="1"/>
  <c r="G2378" i="2"/>
  <c r="H2378" i="2" s="1"/>
  <c r="I2378" i="2" s="1"/>
  <c r="G2287" i="2"/>
  <c r="H2287" i="2" s="1"/>
  <c r="I2287" i="2" s="1"/>
  <c r="G2201" i="2"/>
  <c r="H2201" i="2" s="1"/>
  <c r="I2201" i="2" s="1"/>
  <c r="G2106" i="2"/>
  <c r="H2106" i="2" s="1"/>
  <c r="I2106" i="2" s="1"/>
  <c r="G1649" i="2"/>
  <c r="G1570" i="2"/>
  <c r="H1570" i="2" s="1"/>
  <c r="I1570" i="2" s="1"/>
  <c r="G1290" i="2"/>
  <c r="H1290" i="2" s="1"/>
  <c r="I1290" i="2" s="1"/>
  <c r="G1194" i="2"/>
  <c r="G1116" i="2"/>
  <c r="P1014" i="2"/>
  <c r="Q1014" i="2" s="1"/>
  <c r="R1014" i="2" s="1"/>
  <c r="G835" i="2"/>
  <c r="H835" i="2" s="1"/>
  <c r="I835" i="2" s="1"/>
  <c r="P565" i="2"/>
  <c r="Q565" i="2" s="1"/>
  <c r="R565" i="2" s="1"/>
  <c r="G481" i="2"/>
  <c r="H481" i="2" s="1"/>
  <c r="I481" i="2" s="1"/>
  <c r="G298" i="2"/>
  <c r="H298" i="2" s="1"/>
  <c r="I298" i="2" s="1"/>
  <c r="P205" i="2"/>
  <c r="Q205" i="2" s="1"/>
  <c r="R205" i="2" s="1"/>
  <c r="G107" i="2"/>
  <c r="H107" i="2" s="1"/>
  <c r="I107" i="2" s="1"/>
  <c r="G194" i="2"/>
  <c r="H194" i="2" s="1"/>
  <c r="I194" i="2" s="1"/>
  <c r="G2573" i="2"/>
  <c r="H2573" i="2" s="1"/>
  <c r="I2573" i="2" s="1"/>
  <c r="G2389" i="2"/>
  <c r="H2389" i="2" s="1"/>
  <c r="I2389" i="2" s="1"/>
  <c r="H2432" i="2"/>
  <c r="I2432" i="2" s="1"/>
  <c r="G2390" i="2"/>
  <c r="G2303" i="2"/>
  <c r="H2303" i="2" s="1"/>
  <c r="I2303" i="2" s="1"/>
  <c r="H2342" i="2"/>
  <c r="I2342" i="2" s="1"/>
  <c r="P2199" i="2"/>
  <c r="Q2199" i="2" s="1"/>
  <c r="R2199" i="2" s="1"/>
  <c r="G2118" i="2"/>
  <c r="H2118" i="2" s="1"/>
  <c r="I2118" i="2" s="1"/>
  <c r="H2159" i="2"/>
  <c r="I2159" i="2" s="1"/>
  <c r="G2014" i="2"/>
  <c r="H2014" i="2" s="1"/>
  <c r="I2014" i="2" s="1"/>
  <c r="G1939" i="2"/>
  <c r="H1939" i="2" s="1"/>
  <c r="I1939" i="2" s="1"/>
  <c r="G1844" i="2"/>
  <c r="P1653" i="2"/>
  <c r="Q1653" i="2" s="1"/>
  <c r="R1653" i="2" s="1"/>
  <c r="G1662" i="2"/>
  <c r="G1394" i="2"/>
  <c r="H1431" i="2"/>
  <c r="I1431" i="2" s="1"/>
  <c r="G1117" i="2"/>
  <c r="H1117" i="2" s="1"/>
  <c r="I1117" i="2" s="1"/>
  <c r="P1028" i="2"/>
  <c r="Q1028" i="2" s="1"/>
  <c r="R1028" i="2" s="1"/>
  <c r="Q1067" i="2"/>
  <c r="P846" i="2"/>
  <c r="Q846" i="2" s="1"/>
  <c r="R846" i="2" s="1"/>
  <c r="G570" i="2"/>
  <c r="G555" i="2" s="1"/>
  <c r="P470" i="2"/>
  <c r="Q470" i="2" s="1"/>
  <c r="R470" i="2" s="1"/>
  <c r="P478" i="2"/>
  <c r="Q478" i="2" s="1"/>
  <c r="R478" i="2" s="1"/>
  <c r="G479" i="2"/>
  <c r="G376" i="2"/>
  <c r="H376" i="2" s="1"/>
  <c r="I376" i="2" s="1"/>
  <c r="G392" i="2"/>
  <c r="H392" i="2" s="1"/>
  <c r="I392" i="2" s="1"/>
  <c r="P194" i="2"/>
  <c r="Q194" i="2" s="1"/>
  <c r="R194" i="2" s="1"/>
  <c r="P210" i="2"/>
  <c r="Q210" i="2" s="1"/>
  <c r="R210" i="2" s="1"/>
  <c r="P477" i="2"/>
  <c r="Q477" i="2" s="1"/>
  <c r="R477" i="2" s="1"/>
  <c r="P197" i="2"/>
  <c r="Q197" i="2" s="1"/>
  <c r="R197" i="2" s="1"/>
  <c r="G2568" i="2"/>
  <c r="H2568" i="2" s="1"/>
  <c r="I2568" i="2" s="1"/>
  <c r="G2473" i="2"/>
  <c r="H2473" i="2" s="1"/>
  <c r="I2473" i="2" s="1"/>
  <c r="P2377" i="2"/>
  <c r="G2383" i="2"/>
  <c r="H2383" i="2" s="1"/>
  <c r="I2383" i="2" s="1"/>
  <c r="G2288" i="2"/>
  <c r="H2288" i="2" s="1"/>
  <c r="I2288" i="2" s="1"/>
  <c r="P2197" i="2"/>
  <c r="Q2197" i="2" s="1"/>
  <c r="R2197" i="2" s="1"/>
  <c r="G2202" i="2"/>
  <c r="H2202" i="2" s="1"/>
  <c r="I2202" i="2" s="1"/>
  <c r="P2019" i="2"/>
  <c r="Q2019" i="2" s="1"/>
  <c r="R2019" i="2" s="1"/>
  <c r="G2028" i="2"/>
  <c r="H2028" i="2" s="1"/>
  <c r="I2028" i="2" s="1"/>
  <c r="P1924" i="2"/>
  <c r="Q1924" i="2" s="1"/>
  <c r="R1924" i="2" s="1"/>
  <c r="P1746" i="2"/>
  <c r="Q1746" i="2" s="1"/>
  <c r="R1746" i="2" s="1"/>
  <c r="G1745" i="2"/>
  <c r="H1745" i="2" s="1"/>
  <c r="I1745" i="2" s="1"/>
  <c r="G1650" i="2"/>
  <c r="H1650" i="2" s="1"/>
  <c r="I1650" i="2" s="1"/>
  <c r="G1558" i="2"/>
  <c r="P1473" i="2"/>
  <c r="Q1473" i="2" s="1"/>
  <c r="R1473" i="2" s="1"/>
  <c r="G1472" i="2"/>
  <c r="H1472" i="2" s="1"/>
  <c r="I1472" i="2" s="1"/>
  <c r="G1376" i="2"/>
  <c r="P1302" i="2"/>
  <c r="Q1302" i="2" s="1"/>
  <c r="R1302" i="2" s="1"/>
  <c r="G1287" i="2"/>
  <c r="H1287" i="2" s="1"/>
  <c r="I1287" i="2" s="1"/>
  <c r="P1211" i="2"/>
  <c r="Q1211" i="2" s="1"/>
  <c r="R1211" i="2" s="1"/>
  <c r="G1206" i="2"/>
  <c r="H1206" i="2" s="1"/>
  <c r="I1206" i="2" s="1"/>
  <c r="G1105" i="2"/>
  <c r="H1105" i="2" s="1"/>
  <c r="I1105" i="2" s="1"/>
  <c r="G1013" i="2"/>
  <c r="G938" i="2"/>
  <c r="H938" i="2" s="1"/>
  <c r="I938" i="2" s="1"/>
  <c r="P840" i="2"/>
  <c r="Q840" i="2" s="1"/>
  <c r="R840" i="2" s="1"/>
  <c r="G842" i="2"/>
  <c r="H842" i="2" s="1"/>
  <c r="I842" i="2" s="1"/>
  <c r="G743" i="2"/>
  <c r="H743" i="2" s="1"/>
  <c r="I743" i="2" s="1"/>
  <c r="G653" i="2"/>
  <c r="H653" i="2" s="1"/>
  <c r="I653" i="2" s="1"/>
  <c r="P564" i="2"/>
  <c r="Q564" i="2" s="1"/>
  <c r="R564" i="2" s="1"/>
  <c r="G566" i="2"/>
  <c r="H566" i="2" s="1"/>
  <c r="I566" i="2" s="1"/>
  <c r="G482" i="2"/>
  <c r="H482" i="2" s="1"/>
  <c r="I482" i="2" s="1"/>
  <c r="G377" i="2"/>
  <c r="H377" i="2" s="1"/>
  <c r="I377" i="2" s="1"/>
  <c r="P290" i="2"/>
  <c r="Q290" i="2" s="1"/>
  <c r="R290" i="2" s="1"/>
  <c r="G294" i="2"/>
  <c r="H294" i="2" s="1"/>
  <c r="I294" i="2" s="1"/>
  <c r="G193" i="2"/>
  <c r="P118" i="2"/>
  <c r="Q118" i="2" s="1"/>
  <c r="R118" i="2" s="1"/>
  <c r="G114" i="2"/>
  <c r="H114" i="2" s="1"/>
  <c r="I114" i="2" s="1"/>
  <c r="P22" i="2"/>
  <c r="Q22" i="2" s="1"/>
  <c r="R22" i="2" s="1"/>
  <c r="G2569" i="2"/>
  <c r="H2569" i="2" s="1"/>
  <c r="I2569" i="2" s="1"/>
  <c r="P2480" i="2"/>
  <c r="Q2480" i="2" s="1"/>
  <c r="R2480" i="2" s="1"/>
  <c r="Q2524" i="2"/>
  <c r="R2524" i="2" s="1"/>
  <c r="G2478" i="2"/>
  <c r="H2478" i="2" s="1"/>
  <c r="I2478" i="2" s="1"/>
  <c r="P2394" i="2"/>
  <c r="Q2394" i="2" s="1"/>
  <c r="R2394" i="2" s="1"/>
  <c r="P2030" i="2"/>
  <c r="Q2030" i="2" s="1"/>
  <c r="R2030" i="2" s="1"/>
  <c r="Q2068" i="2"/>
  <c r="R2068" i="2" s="1"/>
  <c r="G2027" i="2"/>
  <c r="H2027" i="2" s="1"/>
  <c r="I2027" i="2" s="1"/>
  <c r="P1294" i="2"/>
  <c r="Q1294" i="2" s="1"/>
  <c r="R1294" i="2" s="1"/>
  <c r="G1299" i="2"/>
  <c r="H1299" i="2" s="1"/>
  <c r="I1299" i="2" s="1"/>
  <c r="P1208" i="2"/>
  <c r="Q1208" i="2" s="1"/>
  <c r="R1208" i="2" s="1"/>
  <c r="Q1250" i="2"/>
  <c r="R1250" i="2" s="1"/>
  <c r="P1105" i="2"/>
  <c r="Q1105" i="2" s="1"/>
  <c r="R1105" i="2" s="1"/>
  <c r="P1121" i="2"/>
  <c r="P1024" i="2"/>
  <c r="Q1024" i="2" s="1"/>
  <c r="R1024" i="2" s="1"/>
  <c r="P843" i="2"/>
  <c r="P752" i="2"/>
  <c r="P649" i="2"/>
  <c r="Q649" i="2" s="1"/>
  <c r="R649" i="2" s="1"/>
  <c r="G662" i="2"/>
  <c r="H662" i="2" s="1"/>
  <c r="I662" i="2" s="1"/>
  <c r="P558" i="2"/>
  <c r="Q558" i="2" s="1"/>
  <c r="R558" i="2" s="1"/>
  <c r="P574" i="2"/>
  <c r="Q574" i="2" s="1"/>
  <c r="R574" i="2" s="1"/>
  <c r="P289" i="2"/>
  <c r="Q289" i="2" s="1"/>
  <c r="R289" i="2" s="1"/>
  <c r="G291" i="2"/>
  <c r="H291" i="2" s="1"/>
  <c r="I291" i="2" s="1"/>
  <c r="G299" i="2"/>
  <c r="H299" i="2" s="1"/>
  <c r="I299" i="2" s="1"/>
  <c r="P207" i="2"/>
  <c r="Q207" i="2" s="1"/>
  <c r="R207" i="2" s="1"/>
  <c r="G1203" i="2"/>
  <c r="H1203" i="2" s="1"/>
  <c r="I1203" i="2" s="1"/>
  <c r="P937" i="2"/>
  <c r="Q937" i="2" s="1"/>
  <c r="R937" i="2" s="1"/>
  <c r="Q979" i="2"/>
  <c r="R979" i="2" s="1"/>
  <c r="G933" i="2"/>
  <c r="H933" i="2" s="1"/>
  <c r="I933" i="2" s="1"/>
  <c r="P2574" i="2"/>
  <c r="Q2574" i="2" s="1"/>
  <c r="R2574" i="2" s="1"/>
  <c r="P2485" i="2"/>
  <c r="Q2485" i="2" s="1"/>
  <c r="R2485" i="2" s="1"/>
  <c r="G2474" i="2"/>
  <c r="H2474" i="2" s="1"/>
  <c r="I2474" i="2" s="1"/>
  <c r="G2391" i="2"/>
  <c r="H2391" i="2" s="1"/>
  <c r="I2391" i="2" s="1"/>
  <c r="P2287" i="2"/>
  <c r="Q2287" i="2" s="1"/>
  <c r="R2287" i="2" s="1"/>
  <c r="G2297" i="2"/>
  <c r="H2297" i="2" s="1"/>
  <c r="I2297" i="2" s="1"/>
  <c r="P2196" i="2"/>
  <c r="G2206" i="2"/>
  <c r="H2206" i="2" s="1"/>
  <c r="I2206" i="2" s="1"/>
  <c r="G2121" i="2"/>
  <c r="H2121" i="2" s="1"/>
  <c r="I2121" i="2" s="1"/>
  <c r="P2029" i="2"/>
  <c r="Q2029" i="2" s="1"/>
  <c r="R2029" i="2" s="1"/>
  <c r="P1933" i="2"/>
  <c r="Q1933" i="2" s="1"/>
  <c r="R1933" i="2" s="1"/>
  <c r="P1848" i="2"/>
  <c r="Q1848" i="2" s="1"/>
  <c r="R1848" i="2" s="1"/>
  <c r="P1748" i="2"/>
  <c r="Q1748" i="2" s="1"/>
  <c r="R1748" i="2" s="1"/>
  <c r="G1743" i="2"/>
  <c r="P1663" i="2"/>
  <c r="Q1663" i="2" s="1"/>
  <c r="R1663" i="2" s="1"/>
  <c r="G1654" i="2"/>
  <c r="H1654" i="2" s="1"/>
  <c r="I1654" i="2" s="1"/>
  <c r="P1562" i="2"/>
  <c r="Q1562" i="2" s="1"/>
  <c r="R1562" i="2" s="1"/>
  <c r="G1563" i="2"/>
  <c r="H1563" i="2" s="1"/>
  <c r="I1563" i="2" s="1"/>
  <c r="G1468" i="2"/>
  <c r="H1468" i="2" s="1"/>
  <c r="I1468" i="2" s="1"/>
  <c r="P1376" i="2"/>
  <c r="G1387" i="2"/>
  <c r="H1387" i="2" s="1"/>
  <c r="I1387" i="2" s="1"/>
  <c r="G1285" i="2"/>
  <c r="P1198" i="2"/>
  <c r="Q1198" i="2" s="1"/>
  <c r="R1198" i="2" s="1"/>
  <c r="G1204" i="2"/>
  <c r="H1204" i="2" s="1"/>
  <c r="I1204" i="2" s="1"/>
  <c r="P1107" i="2"/>
  <c r="Q1107" i="2" s="1"/>
  <c r="R1107" i="2" s="1"/>
  <c r="P1021" i="2"/>
  <c r="Q1021" i="2" s="1"/>
  <c r="R1021" i="2" s="1"/>
  <c r="G1020" i="2"/>
  <c r="H1020" i="2" s="1"/>
  <c r="I1020" i="2" s="1"/>
  <c r="G925" i="2"/>
  <c r="H925" i="2" s="1"/>
  <c r="I925" i="2" s="1"/>
  <c r="P845" i="2"/>
  <c r="Q845" i="2" s="1"/>
  <c r="R845" i="2" s="1"/>
  <c r="P739" i="2"/>
  <c r="G742" i="2"/>
  <c r="G658" i="2"/>
  <c r="H658" i="2" s="1"/>
  <c r="I658" i="2" s="1"/>
  <c r="P566" i="2"/>
  <c r="Q566" i="2" s="1"/>
  <c r="R566" i="2" s="1"/>
  <c r="P467" i="2"/>
  <c r="Q467" i="2" s="1"/>
  <c r="R467" i="2" s="1"/>
  <c r="P389" i="2"/>
  <c r="G385" i="2"/>
  <c r="H385" i="2" s="1"/>
  <c r="I385" i="2" s="1"/>
  <c r="G297" i="2"/>
  <c r="G207" i="2"/>
  <c r="H207" i="2" s="1"/>
  <c r="I207" i="2" s="1"/>
  <c r="P119" i="2"/>
  <c r="Q119" i="2" s="1"/>
  <c r="R119" i="2" s="1"/>
  <c r="G106" i="2"/>
  <c r="H106" i="2" s="1"/>
  <c r="I106" i="2" s="1"/>
  <c r="G208" i="2"/>
  <c r="H208" i="2" s="1"/>
  <c r="I208" i="2" s="1"/>
  <c r="P12" i="2"/>
  <c r="Q12" i="2" s="1"/>
  <c r="R12" i="2" s="1"/>
  <c r="P2379" i="2"/>
  <c r="Q2379" i="2" s="1"/>
  <c r="R2379" i="2" s="1"/>
  <c r="P2395" i="2"/>
  <c r="G2293" i="2"/>
  <c r="H2293" i="2" s="1"/>
  <c r="I2293" i="2" s="1"/>
  <c r="P2015" i="2"/>
  <c r="Q2015" i="2" s="1"/>
  <c r="R2015" i="2" s="1"/>
  <c r="G1925" i="2"/>
  <c r="G1846" i="2"/>
  <c r="H1846" i="2" s="1"/>
  <c r="I1846" i="2" s="1"/>
  <c r="P1742" i="2"/>
  <c r="Q1742" i="2" s="1"/>
  <c r="R1742" i="2" s="1"/>
  <c r="P1758" i="2"/>
  <c r="P1667" i="2"/>
  <c r="P1576" i="2"/>
  <c r="G924" i="2"/>
  <c r="P836" i="2"/>
  <c r="Q836" i="2" s="1"/>
  <c r="R836" i="2" s="1"/>
  <c r="G841" i="2"/>
  <c r="H841" i="2" s="1"/>
  <c r="I841" i="2" s="1"/>
  <c r="P294" i="2"/>
  <c r="Q294" i="2" s="1"/>
  <c r="R294" i="2" s="1"/>
  <c r="P1018" i="2"/>
  <c r="Q1018" i="2" s="1"/>
  <c r="R1018" i="2" s="1"/>
  <c r="P2563" i="2"/>
  <c r="Q2563" i="2" s="1"/>
  <c r="R2563" i="2" s="1"/>
  <c r="G2570" i="2"/>
  <c r="H2570" i="2" s="1"/>
  <c r="I2570" i="2" s="1"/>
  <c r="P2477" i="2"/>
  <c r="Q2477" i="2" s="1"/>
  <c r="R2477" i="2" s="1"/>
  <c r="P2386" i="2"/>
  <c r="Q2386" i="2" s="1"/>
  <c r="R2386" i="2" s="1"/>
  <c r="P2290" i="2"/>
  <c r="G2300" i="2"/>
  <c r="H2300" i="2" s="1"/>
  <c r="I2300" i="2" s="1"/>
  <c r="G2209" i="2"/>
  <c r="H2209" i="2" s="1"/>
  <c r="I2209" i="2" s="1"/>
  <c r="G2111" i="2"/>
  <c r="H2111" i="2" s="1"/>
  <c r="I2111" i="2" s="1"/>
  <c r="G2015" i="2"/>
  <c r="H2015" i="2" s="1"/>
  <c r="I2015" i="2" s="1"/>
  <c r="P1929" i="2"/>
  <c r="Q1929" i="2" s="1"/>
  <c r="R1929" i="2" s="1"/>
  <c r="G1845" i="2"/>
  <c r="H1845" i="2" s="1"/>
  <c r="I1845" i="2" s="1"/>
  <c r="P1754" i="2"/>
  <c r="G1755" i="2"/>
  <c r="H1755" i="2" s="1"/>
  <c r="I1755" i="2" s="1"/>
  <c r="G1663" i="2"/>
  <c r="H1663" i="2" s="1"/>
  <c r="I1663" i="2" s="1"/>
  <c r="P1570" i="2"/>
  <c r="Q1570" i="2" s="1"/>
  <c r="R1570" i="2" s="1"/>
  <c r="G1567" i="2"/>
  <c r="H1567" i="2" s="1"/>
  <c r="I1567" i="2" s="1"/>
  <c r="P1481" i="2"/>
  <c r="Q1481" i="2" s="1"/>
  <c r="R1481" i="2" s="1"/>
  <c r="P1382" i="2"/>
  <c r="Q1382" i="2" s="1"/>
  <c r="R1382" i="2" s="1"/>
  <c r="P1296" i="2"/>
  <c r="Q1296" i="2" s="1"/>
  <c r="R1296" i="2" s="1"/>
  <c r="G1296" i="2"/>
  <c r="H1296" i="2" s="1"/>
  <c r="I1296" i="2" s="1"/>
  <c r="G1205" i="2"/>
  <c r="H1205" i="2" s="1"/>
  <c r="I1205" i="2" s="1"/>
  <c r="G1115" i="2"/>
  <c r="H1115" i="2" s="1"/>
  <c r="I1115" i="2" s="1"/>
  <c r="P1017" i="2"/>
  <c r="Q1017" i="2" s="1"/>
  <c r="R1017" i="2" s="1"/>
  <c r="P935" i="2"/>
  <c r="Q935" i="2" s="1"/>
  <c r="R935" i="2" s="1"/>
  <c r="G932" i="2"/>
  <c r="H932" i="2" s="1"/>
  <c r="I932" i="2" s="1"/>
  <c r="P844" i="2"/>
  <c r="Q844" i="2" s="1"/>
  <c r="R844" i="2" s="1"/>
  <c r="P741" i="2"/>
  <c r="Q741" i="2" s="1"/>
  <c r="R741" i="2" s="1"/>
  <c r="G747" i="2"/>
  <c r="H747" i="2" s="1"/>
  <c r="I747" i="2" s="1"/>
  <c r="G664" i="2"/>
  <c r="H664" i="2" s="1"/>
  <c r="I664" i="2" s="1"/>
  <c r="P569" i="2"/>
  <c r="Q569" i="2" s="1"/>
  <c r="R569" i="2" s="1"/>
  <c r="G474" i="2"/>
  <c r="H474" i="2" s="1"/>
  <c r="I474" i="2" s="1"/>
  <c r="G386" i="2"/>
  <c r="H386" i="2" s="1"/>
  <c r="I386" i="2" s="1"/>
  <c r="G293" i="2"/>
  <c r="H293" i="2" s="1"/>
  <c r="I293" i="2" s="1"/>
  <c r="P203" i="2"/>
  <c r="Q203" i="2" s="1"/>
  <c r="R203" i="2" s="1"/>
  <c r="P106" i="2"/>
  <c r="G103" i="2"/>
  <c r="H103" i="2" s="1"/>
  <c r="I103" i="2" s="1"/>
  <c r="G197" i="2"/>
  <c r="H197" i="2" s="1"/>
  <c r="I197" i="2" s="1"/>
  <c r="P26" i="2"/>
  <c r="Q26" i="2" s="1"/>
  <c r="R26" i="2" s="1"/>
  <c r="G2575" i="2"/>
  <c r="H2575" i="2" s="1"/>
  <c r="I2575" i="2" s="1"/>
  <c r="P2468" i="2"/>
  <c r="P2393" i="2"/>
  <c r="Q2393" i="2" s="1"/>
  <c r="R2393" i="2" s="1"/>
  <c r="Q2435" i="2"/>
  <c r="R2435" i="2" s="1"/>
  <c r="P2388" i="2"/>
  <c r="Q2388" i="2" s="1"/>
  <c r="R2388" i="2" s="1"/>
  <c r="G2298" i="2"/>
  <c r="H2298" i="2" s="1"/>
  <c r="I2298" i="2" s="1"/>
  <c r="P2028" i="2"/>
  <c r="Q2028" i="2" s="1"/>
  <c r="R2028" i="2" s="1"/>
  <c r="P2013" i="2"/>
  <c r="P1925" i="2"/>
  <c r="P1922" i="2"/>
  <c r="G1843" i="2"/>
  <c r="H1843" i="2" s="1"/>
  <c r="I1843" i="2" s="1"/>
  <c r="P1665" i="2"/>
  <c r="Q1665" i="2" s="1"/>
  <c r="R1665" i="2" s="1"/>
  <c r="Q1707" i="2"/>
  <c r="R1707" i="2" s="1"/>
  <c r="P1656" i="2"/>
  <c r="Q1656" i="2" s="1"/>
  <c r="R1656" i="2" s="1"/>
  <c r="P1467" i="2"/>
  <c r="G1479" i="2"/>
  <c r="H1479" i="2" s="1"/>
  <c r="I1479" i="2" s="1"/>
  <c r="P1197" i="2"/>
  <c r="G111" i="2"/>
  <c r="H111" i="2" s="1"/>
  <c r="I111" i="2" s="1"/>
  <c r="G2198" i="2"/>
  <c r="P1485" i="2"/>
  <c r="G833" i="2"/>
  <c r="P575" i="2"/>
  <c r="P16" i="2"/>
  <c r="Q16" i="2" s="1"/>
  <c r="R16" i="2" s="1"/>
  <c r="P1030" i="2"/>
  <c r="P375" i="2"/>
  <c r="G2208" i="2"/>
  <c r="G1121" i="2"/>
  <c r="G2577" i="2"/>
  <c r="G2031" i="2"/>
  <c r="P1662" i="2"/>
  <c r="P1389" i="2"/>
  <c r="G1103" i="2"/>
  <c r="G575" i="2"/>
  <c r="P29" i="2"/>
  <c r="P2101" i="2" l="1"/>
  <c r="G1737" i="2"/>
  <c r="G464" i="2"/>
  <c r="G1829" i="2"/>
  <c r="H1829" i="2" s="1"/>
  <c r="I1829" i="2" s="1"/>
  <c r="P1374" i="2"/>
  <c r="P2465" i="2"/>
  <c r="G2375" i="2"/>
  <c r="G828" i="2"/>
  <c r="G1192" i="2"/>
  <c r="P1191" i="2"/>
  <c r="P2193" i="2"/>
  <c r="G736" i="2"/>
  <c r="P1919" i="2"/>
  <c r="P1647" i="2"/>
  <c r="H2562" i="2"/>
  <c r="I2562" i="2" s="1"/>
  <c r="G2556" i="2"/>
  <c r="G2554" i="2"/>
  <c r="G2555" i="2"/>
  <c r="H2555" i="2" s="1"/>
  <c r="I2555" i="2" s="1"/>
  <c r="H2572" i="2"/>
  <c r="I2572" i="2" s="1"/>
  <c r="G2557" i="2"/>
  <c r="P2556" i="2"/>
  <c r="Q2556" i="2" s="1"/>
  <c r="R2556" i="2" s="1"/>
  <c r="Q2559" i="2"/>
  <c r="R2559" i="2" s="1"/>
  <c r="P2554" i="2"/>
  <c r="Q2554" i="2" s="1"/>
  <c r="R2554" i="2" s="1"/>
  <c r="P2555" i="2"/>
  <c r="Q2555" i="2" s="1"/>
  <c r="R2555" i="2" s="1"/>
  <c r="Q2572" i="2"/>
  <c r="R2572" i="2" s="1"/>
  <c r="P2557" i="2"/>
  <c r="P2466" i="2"/>
  <c r="P2464" i="2"/>
  <c r="P2463" i="2"/>
  <c r="Q2463" i="2" s="1"/>
  <c r="R2463" i="2" s="1"/>
  <c r="G2466" i="2"/>
  <c r="G2465" i="2"/>
  <c r="H2468" i="2"/>
  <c r="I2468" i="2" s="1"/>
  <c r="G2464" i="2"/>
  <c r="H2464" i="2" s="1"/>
  <c r="I2464" i="2" s="1"/>
  <c r="G2463" i="2"/>
  <c r="H2463" i="2" s="1"/>
  <c r="I2463" i="2" s="1"/>
  <c r="P2375" i="2"/>
  <c r="P2374" i="2"/>
  <c r="Q2374" i="2" s="1"/>
  <c r="R2374" i="2" s="1"/>
  <c r="P2372" i="2"/>
  <c r="Q2372" i="2" s="1"/>
  <c r="R2372" i="2" s="1"/>
  <c r="P2373" i="2"/>
  <c r="Q2373" i="2" s="1"/>
  <c r="R2373" i="2" s="1"/>
  <c r="H2380" i="2"/>
  <c r="I2380" i="2" s="1"/>
  <c r="G2374" i="2"/>
  <c r="G2373" i="2"/>
  <c r="H2373" i="2" s="1"/>
  <c r="I2373" i="2" s="1"/>
  <c r="G2372" i="2"/>
  <c r="H2372" i="2" s="1"/>
  <c r="I2372" i="2" s="1"/>
  <c r="Q2299" i="2"/>
  <c r="R2299" i="2" s="1"/>
  <c r="P2284" i="2"/>
  <c r="Q2284" i="2" s="1"/>
  <c r="R2284" i="2" s="1"/>
  <c r="P2282" i="2"/>
  <c r="Q2282" i="2" s="1"/>
  <c r="R2282" i="2" s="1"/>
  <c r="P2281" i="2"/>
  <c r="Q2281" i="2" s="1"/>
  <c r="R2281" i="2" s="1"/>
  <c r="Q2289" i="2"/>
  <c r="R2289" i="2" s="1"/>
  <c r="P2283" i="2"/>
  <c r="Q2283" i="2" s="1"/>
  <c r="R2283" i="2" s="1"/>
  <c r="G2281" i="2"/>
  <c r="G2282" i="2"/>
  <c r="H2282" i="2" s="1"/>
  <c r="I2282" i="2" s="1"/>
  <c r="G2283" i="2"/>
  <c r="H2283" i="2" s="1"/>
  <c r="I2283" i="2" s="1"/>
  <c r="G2284" i="2"/>
  <c r="H2284" i="2" s="1"/>
  <c r="I2284" i="2" s="1"/>
  <c r="Q2195" i="2"/>
  <c r="R2195" i="2" s="1"/>
  <c r="P2191" i="2"/>
  <c r="P2190" i="2"/>
  <c r="Q2190" i="2" s="1"/>
  <c r="R2190" i="2" s="1"/>
  <c r="P2192" i="2"/>
  <c r="G2192" i="2"/>
  <c r="G2190" i="2"/>
  <c r="G2191" i="2"/>
  <c r="G2193" i="2"/>
  <c r="H2193" i="2" s="1"/>
  <c r="I2193" i="2" s="1"/>
  <c r="Q2117" i="2"/>
  <c r="R2117" i="2" s="1"/>
  <c r="P2102" i="2"/>
  <c r="Q2102" i="2" s="1"/>
  <c r="R2102" i="2" s="1"/>
  <c r="P2099" i="2"/>
  <c r="Q2099" i="2" s="1"/>
  <c r="R2099" i="2" s="1"/>
  <c r="P2100" i="2"/>
  <c r="G2100" i="2"/>
  <c r="G2099" i="2"/>
  <c r="G2101" i="2"/>
  <c r="G2102" i="2"/>
  <c r="H2102" i="2" s="1"/>
  <c r="I2102" i="2" s="1"/>
  <c r="Q2016" i="2"/>
  <c r="R2016" i="2" s="1"/>
  <c r="P2010" i="2"/>
  <c r="P2009" i="2"/>
  <c r="Q2009" i="2" s="1"/>
  <c r="R2009" i="2" s="1"/>
  <c r="P2008" i="2"/>
  <c r="Q2008" i="2" s="1"/>
  <c r="R2008" i="2" s="1"/>
  <c r="Q2026" i="2"/>
  <c r="R2026" i="2" s="1"/>
  <c r="P2011" i="2"/>
  <c r="Q2011" i="2" s="1"/>
  <c r="R2011" i="2" s="1"/>
  <c r="G2010" i="2"/>
  <c r="H2026" i="2"/>
  <c r="I2026" i="2" s="1"/>
  <c r="G2011" i="2"/>
  <c r="G2009" i="2"/>
  <c r="G2008" i="2"/>
  <c r="Q1935" i="2"/>
  <c r="R1935" i="2" s="1"/>
  <c r="P1920" i="2"/>
  <c r="P1918" i="2"/>
  <c r="Q1918" i="2" s="1"/>
  <c r="R1918" i="2" s="1"/>
  <c r="P1917" i="2"/>
  <c r="Q1917" i="2" s="1"/>
  <c r="R1917" i="2" s="1"/>
  <c r="H1925" i="2"/>
  <c r="I1925" i="2" s="1"/>
  <c r="G1919" i="2"/>
  <c r="H1935" i="2"/>
  <c r="I1935" i="2" s="1"/>
  <c r="G1920" i="2"/>
  <c r="G1918" i="2"/>
  <c r="H1918" i="2" s="1"/>
  <c r="I1918" i="2" s="1"/>
  <c r="G1917" i="2"/>
  <c r="Q1844" i="2"/>
  <c r="R1844" i="2" s="1"/>
  <c r="P1829" i="2"/>
  <c r="P1828" i="2"/>
  <c r="Q1828" i="2" s="1"/>
  <c r="R1828" i="2" s="1"/>
  <c r="P1827" i="2"/>
  <c r="Q1827" i="2" s="1"/>
  <c r="R1827" i="2" s="1"/>
  <c r="P1826" i="2"/>
  <c r="Q1826" i="2" s="1"/>
  <c r="R1826" i="2" s="1"/>
  <c r="G1826" i="2"/>
  <c r="H1826" i="2" s="1"/>
  <c r="I1826" i="2" s="1"/>
  <c r="G1827" i="2"/>
  <c r="H1827" i="2" s="1"/>
  <c r="I1827" i="2" s="1"/>
  <c r="G1828" i="2"/>
  <c r="Q1743" i="2"/>
  <c r="R1743" i="2" s="1"/>
  <c r="P1737" i="2"/>
  <c r="P1735" i="2"/>
  <c r="Q1735" i="2" s="1"/>
  <c r="R1735" i="2" s="1"/>
  <c r="P1736" i="2"/>
  <c r="Q1736" i="2" s="1"/>
  <c r="R1736" i="2" s="1"/>
  <c r="Q1753" i="2"/>
  <c r="R1753" i="2" s="1"/>
  <c r="P1738" i="2"/>
  <c r="G1738" i="2"/>
  <c r="H1738" i="2" s="1"/>
  <c r="I1738" i="2" s="1"/>
  <c r="G1736" i="2"/>
  <c r="H1736" i="2" s="1"/>
  <c r="I1736" i="2" s="1"/>
  <c r="G1735" i="2"/>
  <c r="H1735" i="2" s="1"/>
  <c r="I1735" i="2" s="1"/>
  <c r="P1644" i="2"/>
  <c r="Q1644" i="2" s="1"/>
  <c r="R1644" i="2" s="1"/>
  <c r="P1645" i="2"/>
  <c r="Q1645" i="2" s="1"/>
  <c r="R1645" i="2" s="1"/>
  <c r="P1646" i="2"/>
  <c r="Q1646" i="2" s="1"/>
  <c r="R1646" i="2" s="1"/>
  <c r="G1646" i="2"/>
  <c r="G1645" i="2"/>
  <c r="H1645" i="2" s="1"/>
  <c r="I1645" i="2" s="1"/>
  <c r="G1644" i="2"/>
  <c r="H1644" i="2" s="1"/>
  <c r="I1644" i="2" s="1"/>
  <c r="G1647" i="2"/>
  <c r="Q1561" i="2"/>
  <c r="R1561" i="2" s="1"/>
  <c r="P1555" i="2"/>
  <c r="Q1555" i="2" s="1"/>
  <c r="R1555" i="2" s="1"/>
  <c r="P1554" i="2"/>
  <c r="Q1554" i="2" s="1"/>
  <c r="R1554" i="2" s="1"/>
  <c r="P1553" i="2"/>
  <c r="Q1553" i="2" s="1"/>
  <c r="R1553" i="2" s="1"/>
  <c r="Q1571" i="2"/>
  <c r="R1571" i="2" s="1"/>
  <c r="P1556" i="2"/>
  <c r="Q1556" i="2" s="1"/>
  <c r="R1556" i="2" s="1"/>
  <c r="G1554" i="2"/>
  <c r="H1554" i="2" s="1"/>
  <c r="I1554" i="2" s="1"/>
  <c r="G1553" i="2"/>
  <c r="H1553" i="2" s="1"/>
  <c r="I1553" i="2" s="1"/>
  <c r="G1555" i="2"/>
  <c r="H1555" i="2" s="1"/>
  <c r="I1555" i="2" s="1"/>
  <c r="H1571" i="2"/>
  <c r="I1571" i="2" s="1"/>
  <c r="G1556" i="2"/>
  <c r="H1556" i="2" s="1"/>
  <c r="I1556" i="2" s="1"/>
  <c r="P1463" i="2"/>
  <c r="Q1463" i="2" s="1"/>
  <c r="R1463" i="2" s="1"/>
  <c r="P1462" i="2"/>
  <c r="P1465" i="2"/>
  <c r="Q1465" i="2" s="1"/>
  <c r="R1465" i="2" s="1"/>
  <c r="P1464" i="2"/>
  <c r="Q1464" i="2" s="1"/>
  <c r="R1464" i="2" s="1"/>
  <c r="G1464" i="2"/>
  <c r="H1464" i="2" s="1"/>
  <c r="I1464" i="2" s="1"/>
  <c r="H1467" i="2"/>
  <c r="I1467" i="2" s="1"/>
  <c r="G1463" i="2"/>
  <c r="H1463" i="2" s="1"/>
  <c r="I1463" i="2" s="1"/>
  <c r="G1462" i="2"/>
  <c r="H1462" i="2" s="1"/>
  <c r="I1462" i="2" s="1"/>
  <c r="H1480" i="2"/>
  <c r="I1480" i="2" s="1"/>
  <c r="G1465" i="2"/>
  <c r="H1465" i="2" s="1"/>
  <c r="I1465" i="2" s="1"/>
  <c r="P1372" i="2"/>
  <c r="Q1372" i="2" s="1"/>
  <c r="R1372" i="2" s="1"/>
  <c r="P1371" i="2"/>
  <c r="Q1371" i="2" s="1"/>
  <c r="R1371" i="2" s="1"/>
  <c r="Q1379" i="2"/>
  <c r="R1379" i="2" s="1"/>
  <c r="P1373" i="2"/>
  <c r="Q1373" i="2" s="1"/>
  <c r="R1373" i="2" s="1"/>
  <c r="G1372" i="2"/>
  <c r="H1372" i="2" s="1"/>
  <c r="I1372" i="2" s="1"/>
  <c r="G1371" i="2"/>
  <c r="H1371" i="2" s="1"/>
  <c r="I1371" i="2" s="1"/>
  <c r="G1373" i="2"/>
  <c r="H1373" i="2" s="1"/>
  <c r="I1373" i="2" s="1"/>
  <c r="H1389" i="2"/>
  <c r="I1389" i="2" s="1"/>
  <c r="G1374" i="2"/>
  <c r="H1374" i="2" s="1"/>
  <c r="I1374" i="2" s="1"/>
  <c r="Q1298" i="2"/>
  <c r="R1298" i="2" s="1"/>
  <c r="P1283" i="2"/>
  <c r="Q1283" i="2" s="1"/>
  <c r="R1283" i="2" s="1"/>
  <c r="Q1285" i="2"/>
  <c r="R1285" i="2" s="1"/>
  <c r="P1281" i="2"/>
  <c r="Q1281" i="2" s="1"/>
  <c r="R1281" i="2" s="1"/>
  <c r="P1280" i="2"/>
  <c r="P1282" i="2"/>
  <c r="G1281" i="2"/>
  <c r="H1281" i="2" s="1"/>
  <c r="I1281" i="2" s="1"/>
  <c r="G1280" i="2"/>
  <c r="G1282" i="2"/>
  <c r="G1283" i="2"/>
  <c r="H1283" i="2" s="1"/>
  <c r="I1283" i="2" s="1"/>
  <c r="P1189" i="2"/>
  <c r="P1190" i="2"/>
  <c r="P1192" i="2"/>
  <c r="Q1192" i="2" s="1"/>
  <c r="R1192" i="2" s="1"/>
  <c r="G1190" i="2"/>
  <c r="H1190" i="2" s="1"/>
  <c r="I1190" i="2" s="1"/>
  <c r="G1189" i="2"/>
  <c r="H1189" i="2" s="1"/>
  <c r="I1189" i="2" s="1"/>
  <c r="G1191" i="2"/>
  <c r="H1191" i="2" s="1"/>
  <c r="I1191" i="2" s="1"/>
  <c r="Q1106" i="2"/>
  <c r="R1106" i="2" s="1"/>
  <c r="P1100" i="2"/>
  <c r="Q1100" i="2" s="1"/>
  <c r="R1100" i="2" s="1"/>
  <c r="P1099" i="2"/>
  <c r="Q1099" i="2" s="1"/>
  <c r="R1099" i="2" s="1"/>
  <c r="P1098" i="2"/>
  <c r="Q1116" i="2"/>
  <c r="R1116" i="2" s="1"/>
  <c r="P1101" i="2"/>
  <c r="G1099" i="2"/>
  <c r="H1099" i="2" s="1"/>
  <c r="I1099" i="2" s="1"/>
  <c r="G1098" i="2"/>
  <c r="G1100" i="2"/>
  <c r="H1100" i="2" s="1"/>
  <c r="I1100" i="2" s="1"/>
  <c r="G1101" i="2"/>
  <c r="H1101" i="2" s="1"/>
  <c r="I1101" i="2" s="1"/>
  <c r="P1009" i="2"/>
  <c r="P1008" i="2"/>
  <c r="P1007" i="2"/>
  <c r="P1010" i="2"/>
  <c r="H1015" i="2"/>
  <c r="I1015" i="2" s="1"/>
  <c r="G1009" i="2"/>
  <c r="H1009" i="2" s="1"/>
  <c r="I1009" i="2" s="1"/>
  <c r="H1025" i="2"/>
  <c r="I1025" i="2" s="1"/>
  <c r="G1010" i="2"/>
  <c r="H1012" i="2"/>
  <c r="I1012" i="2" s="1"/>
  <c r="G1008" i="2"/>
  <c r="G1007" i="2"/>
  <c r="H1007" i="2" s="1"/>
  <c r="I1007" i="2" s="1"/>
  <c r="P917" i="2"/>
  <c r="Q917" i="2" s="1"/>
  <c r="R917" i="2" s="1"/>
  <c r="P916" i="2"/>
  <c r="Q916" i="2" s="1"/>
  <c r="R916" i="2" s="1"/>
  <c r="Q934" i="2"/>
  <c r="R934" i="2" s="1"/>
  <c r="P919" i="2"/>
  <c r="Q919" i="2" s="1"/>
  <c r="R919" i="2" s="1"/>
  <c r="Q924" i="2"/>
  <c r="R924" i="2" s="1"/>
  <c r="P918" i="2"/>
  <c r="G918" i="2"/>
  <c r="G917" i="2"/>
  <c r="G916" i="2"/>
  <c r="H934" i="2"/>
  <c r="I934" i="2" s="1"/>
  <c r="G919" i="2"/>
  <c r="P827" i="2"/>
  <c r="Q827" i="2" s="1"/>
  <c r="R827" i="2" s="1"/>
  <c r="P828" i="2"/>
  <c r="Q828" i="2" s="1"/>
  <c r="R828" i="2" s="1"/>
  <c r="P826" i="2"/>
  <c r="P825" i="2"/>
  <c r="G826" i="2"/>
  <c r="G825" i="2"/>
  <c r="H825" i="2" s="1"/>
  <c r="I825" i="2" s="1"/>
  <c r="G827" i="2"/>
  <c r="H827" i="2" s="1"/>
  <c r="I827" i="2" s="1"/>
  <c r="P735" i="2"/>
  <c r="Q735" i="2" s="1"/>
  <c r="R735" i="2" s="1"/>
  <c r="P734" i="2"/>
  <c r="Q734" i="2" s="1"/>
  <c r="R734" i="2" s="1"/>
  <c r="P736" i="2"/>
  <c r="Q736" i="2" s="1"/>
  <c r="R736" i="2" s="1"/>
  <c r="P737" i="2"/>
  <c r="G735" i="2"/>
  <c r="H735" i="2" s="1"/>
  <c r="I735" i="2" s="1"/>
  <c r="G734" i="2"/>
  <c r="H734" i="2" s="1"/>
  <c r="H752" i="2"/>
  <c r="I752" i="2" s="1"/>
  <c r="G737" i="2"/>
  <c r="H737" i="2" s="1"/>
  <c r="I737" i="2" s="1"/>
  <c r="P643" i="2"/>
  <c r="Q643" i="2" s="1"/>
  <c r="P644" i="2"/>
  <c r="Q651" i="2"/>
  <c r="R651" i="2" s="1"/>
  <c r="P645" i="2"/>
  <c r="Q645" i="2" s="1"/>
  <c r="R645" i="2" s="1"/>
  <c r="Q661" i="2"/>
  <c r="R661" i="2" s="1"/>
  <c r="P646" i="2"/>
  <c r="Q646" i="2" s="1"/>
  <c r="R646" i="2" s="1"/>
  <c r="G643" i="2"/>
  <c r="G644" i="2"/>
  <c r="H651" i="2"/>
  <c r="I651" i="2" s="1"/>
  <c r="G645" i="2"/>
  <c r="H645" i="2" s="1"/>
  <c r="I645" i="2" s="1"/>
  <c r="G646" i="2"/>
  <c r="H646" i="2" s="1"/>
  <c r="I646" i="2" s="1"/>
  <c r="P553" i="2"/>
  <c r="P552" i="2"/>
  <c r="R552" i="2" s="1"/>
  <c r="Q560" i="2"/>
  <c r="R560" i="2" s="1"/>
  <c r="P554" i="2"/>
  <c r="Q554" i="2" s="1"/>
  <c r="R554" i="2" s="1"/>
  <c r="P555" i="2"/>
  <c r="Q555" i="2" s="1"/>
  <c r="R555" i="2" s="1"/>
  <c r="G553" i="2"/>
  <c r="H553" i="2" s="1"/>
  <c r="I553" i="2" s="1"/>
  <c r="G552" i="2"/>
  <c r="H552" i="2" s="1"/>
  <c r="G554" i="2"/>
  <c r="H554" i="2" s="1"/>
  <c r="I554" i="2" s="1"/>
  <c r="G282" i="2"/>
  <c r="H282" i="2" s="1"/>
  <c r="I282" i="2" s="1"/>
  <c r="P463" i="2"/>
  <c r="P462" i="2"/>
  <c r="Q462" i="2" s="1"/>
  <c r="R462" i="2" s="1"/>
  <c r="P461" i="2"/>
  <c r="Q461" i="2" s="1"/>
  <c r="P464" i="2"/>
  <c r="Q464" i="2" s="1"/>
  <c r="R464" i="2" s="1"/>
  <c r="G462" i="2"/>
  <c r="H462" i="2" s="1"/>
  <c r="I462" i="2" s="1"/>
  <c r="G461" i="2"/>
  <c r="H461" i="2" s="1"/>
  <c r="G463" i="2"/>
  <c r="H463" i="2" s="1"/>
  <c r="I463" i="2" s="1"/>
  <c r="Q378" i="2"/>
  <c r="R378" i="2" s="1"/>
  <c r="P372" i="2"/>
  <c r="Q372" i="2" s="1"/>
  <c r="R372" i="2" s="1"/>
  <c r="Q388" i="2"/>
  <c r="R388" i="2" s="1"/>
  <c r="P373" i="2"/>
  <c r="Q373" i="2" s="1"/>
  <c r="R373" i="2" s="1"/>
  <c r="P370" i="2"/>
  <c r="Q370" i="2" s="1"/>
  <c r="P371" i="2"/>
  <c r="Q371" i="2" s="1"/>
  <c r="R371" i="2" s="1"/>
  <c r="H388" i="2"/>
  <c r="I388" i="2" s="1"/>
  <c r="G373" i="2"/>
  <c r="H373" i="2" s="1"/>
  <c r="I373" i="2" s="1"/>
  <c r="G372" i="2"/>
  <c r="H372" i="2" s="1"/>
  <c r="I372" i="2" s="1"/>
  <c r="G371" i="2"/>
  <c r="H371" i="2" s="1"/>
  <c r="I371" i="2" s="1"/>
  <c r="G370" i="2"/>
  <c r="H370" i="2" s="1"/>
  <c r="Q287" i="2"/>
  <c r="R287" i="2" s="1"/>
  <c r="P281" i="2"/>
  <c r="Q281" i="2" s="1"/>
  <c r="R281" i="2" s="1"/>
  <c r="P282" i="2"/>
  <c r="Q282" i="2" s="1"/>
  <c r="R282" i="2" s="1"/>
  <c r="P280" i="2"/>
  <c r="Q280" i="2" s="1"/>
  <c r="R280" i="2" s="1"/>
  <c r="P279" i="2"/>
  <c r="Q279" i="2" s="1"/>
  <c r="G279" i="2"/>
  <c r="H279" i="2" s="1"/>
  <c r="G280" i="2"/>
  <c r="H280" i="2" s="1"/>
  <c r="I280" i="2" s="1"/>
  <c r="H287" i="2"/>
  <c r="I287" i="2" s="1"/>
  <c r="G281" i="2"/>
  <c r="H281" i="2" s="1"/>
  <c r="I281" i="2" s="1"/>
  <c r="P189" i="2"/>
  <c r="Q189" i="2" s="1"/>
  <c r="R189" i="2" s="1"/>
  <c r="P188" i="2"/>
  <c r="Q188" i="2" s="1"/>
  <c r="R188" i="2" s="1"/>
  <c r="P190" i="2"/>
  <c r="Q190" i="2" s="1"/>
  <c r="R190" i="2" s="1"/>
  <c r="Q206" i="2"/>
  <c r="R206" i="2" s="1"/>
  <c r="P191" i="2"/>
  <c r="G189" i="2"/>
  <c r="H189" i="2" s="1"/>
  <c r="I189" i="2" s="1"/>
  <c r="G188" i="2"/>
  <c r="H188" i="2" s="1"/>
  <c r="I188" i="2" s="1"/>
  <c r="G191" i="2"/>
  <c r="H191" i="2" s="1"/>
  <c r="I191" i="2" s="1"/>
  <c r="G190" i="2"/>
  <c r="H190" i="2" s="1"/>
  <c r="I190" i="2" s="1"/>
  <c r="Q105" i="2"/>
  <c r="R105" i="2" s="1"/>
  <c r="P99" i="2"/>
  <c r="Q99" i="2" s="1"/>
  <c r="R99" i="2" s="1"/>
  <c r="Q115" i="2"/>
  <c r="R115" i="2" s="1"/>
  <c r="P100" i="2"/>
  <c r="Q100" i="2" s="1"/>
  <c r="R100" i="2" s="1"/>
  <c r="P97" i="2"/>
  <c r="Q97" i="2" s="1"/>
  <c r="R97" i="2" s="1"/>
  <c r="P98" i="2"/>
  <c r="Q98" i="2" s="1"/>
  <c r="R98" i="2" s="1"/>
  <c r="H115" i="2"/>
  <c r="I115" i="2" s="1"/>
  <c r="G100" i="2"/>
  <c r="H100" i="2" s="1"/>
  <c r="I100" i="2" s="1"/>
  <c r="G99" i="2"/>
  <c r="H99" i="2" s="1"/>
  <c r="I99" i="2" s="1"/>
  <c r="G98" i="2"/>
  <c r="H98" i="2" s="1"/>
  <c r="I98" i="2" s="1"/>
  <c r="G97" i="2"/>
  <c r="H97" i="2" s="1"/>
  <c r="I97" i="2" s="1"/>
  <c r="Q11" i="2"/>
  <c r="R11" i="2" s="1"/>
  <c r="P7" i="2"/>
  <c r="Q7" i="2" s="1"/>
  <c r="P6" i="2"/>
  <c r="Q6" i="2" s="1"/>
  <c r="Q24" i="2"/>
  <c r="R24" i="2" s="1"/>
  <c r="P9" i="2"/>
  <c r="Q9" i="2" s="1"/>
  <c r="Q14" i="2"/>
  <c r="R14" i="2" s="1"/>
  <c r="P8" i="2"/>
  <c r="Q8" i="2" s="1"/>
  <c r="H1920" i="2"/>
  <c r="I1920" i="2" s="1"/>
  <c r="H742" i="2"/>
  <c r="I742" i="2" s="1"/>
  <c r="H736" i="2"/>
  <c r="I736" i="2" s="1"/>
  <c r="H570" i="2"/>
  <c r="I570" i="2" s="1"/>
  <c r="H555" i="2"/>
  <c r="I555" i="2" s="1"/>
  <c r="H2107" i="2"/>
  <c r="I2107" i="2" s="1"/>
  <c r="H2101" i="2"/>
  <c r="I2101" i="2" s="1"/>
  <c r="H375" i="2"/>
  <c r="I375" i="2" s="1"/>
  <c r="H2377" i="2"/>
  <c r="I2377" i="2" s="1"/>
  <c r="Q653" i="2"/>
  <c r="R653" i="2" s="1"/>
  <c r="Q557" i="2"/>
  <c r="R557" i="2" s="1"/>
  <c r="Q553" i="2"/>
  <c r="R553" i="2" s="1"/>
  <c r="H2299" i="2"/>
  <c r="I2299" i="2" s="1"/>
  <c r="Q921" i="2"/>
  <c r="R921" i="2" s="1"/>
  <c r="H2198" i="2"/>
  <c r="I2198" i="2" s="1"/>
  <c r="H2192" i="2"/>
  <c r="I2192" i="2" s="1"/>
  <c r="Q1922" i="2"/>
  <c r="R1922" i="2" s="1"/>
  <c r="Q2468" i="2"/>
  <c r="R2468" i="2" s="1"/>
  <c r="Q2464" i="2"/>
  <c r="R2464" i="2" s="1"/>
  <c r="H1010" i="2"/>
  <c r="I1010" i="2" s="1"/>
  <c r="Q375" i="2"/>
  <c r="R375" i="2" s="1"/>
  <c r="H833" i="2"/>
  <c r="I833" i="2" s="1"/>
  <c r="Q1197" i="2"/>
  <c r="R1197" i="2" s="1"/>
  <c r="Q1191" i="2"/>
  <c r="R1191" i="2" s="1"/>
  <c r="Q1925" i="2"/>
  <c r="R1925" i="2" s="1"/>
  <c r="Q1919" i="2"/>
  <c r="R1919" i="2" s="1"/>
  <c r="Q106" i="2"/>
  <c r="R106" i="2" s="1"/>
  <c r="Q1376" i="2"/>
  <c r="R1376" i="2" s="1"/>
  <c r="Q752" i="2"/>
  <c r="R752" i="2" s="1"/>
  <c r="Q737" i="2"/>
  <c r="R737" i="2" s="1"/>
  <c r="H193" i="2"/>
  <c r="I193" i="2" s="1"/>
  <c r="H1013" i="2"/>
  <c r="I1013" i="2" s="1"/>
  <c r="H1008" i="2"/>
  <c r="I1008" i="2" s="1"/>
  <c r="H1662" i="2"/>
  <c r="I1662" i="2" s="1"/>
  <c r="H1647" i="2"/>
  <c r="I1647" i="2" s="1"/>
  <c r="H1649" i="2"/>
  <c r="I1649" i="2" s="1"/>
  <c r="Q1480" i="2"/>
  <c r="R1480" i="2" s="1"/>
  <c r="Q469" i="2"/>
  <c r="R469" i="2" s="1"/>
  <c r="Q463" i="2"/>
  <c r="R463" i="2" s="1"/>
  <c r="Q1103" i="2"/>
  <c r="R1103" i="2" s="1"/>
  <c r="Q1098" i="2"/>
  <c r="R1098" i="2" s="1"/>
  <c r="Q1558" i="2"/>
  <c r="R1558" i="2" s="1"/>
  <c r="Q2286" i="2"/>
  <c r="R2286" i="2" s="1"/>
  <c r="H2104" i="2"/>
  <c r="I2104" i="2" s="1"/>
  <c r="H2100" i="2"/>
  <c r="I2100" i="2" s="1"/>
  <c r="H2099" i="2"/>
  <c r="I2099" i="2" s="1"/>
  <c r="H1379" i="2"/>
  <c r="I1379" i="2" s="1"/>
  <c r="Q2380" i="2"/>
  <c r="R2380" i="2" s="1"/>
  <c r="Q116" i="2"/>
  <c r="R116" i="2" s="1"/>
  <c r="Q2481" i="2"/>
  <c r="R2481" i="2" s="1"/>
  <c r="Q2466" i="2"/>
  <c r="R2466" i="2" s="1"/>
  <c r="Q193" i="2"/>
  <c r="R193" i="2" s="1"/>
  <c r="H1561" i="2"/>
  <c r="I1561" i="2" s="1"/>
  <c r="H2289" i="2"/>
  <c r="I2289" i="2" s="1"/>
  <c r="Q2017" i="2"/>
  <c r="R2017" i="2" s="1"/>
  <c r="Q2010" i="2"/>
  <c r="R2010" i="2" s="1"/>
  <c r="H1922" i="2"/>
  <c r="I1922" i="2" s="1"/>
  <c r="H1917" i="2"/>
  <c r="I1917" i="2" s="1"/>
  <c r="Q2104" i="2"/>
  <c r="R2104" i="2" s="1"/>
  <c r="Q2100" i="2"/>
  <c r="R2100" i="2" s="1"/>
  <c r="Q2562" i="2"/>
  <c r="R2562" i="2" s="1"/>
  <c r="H1652" i="2"/>
  <c r="I1652" i="2" s="1"/>
  <c r="H1646" i="2"/>
  <c r="I1646" i="2" s="1"/>
  <c r="H2016" i="2"/>
  <c r="I2016" i="2" s="1"/>
  <c r="H2010" i="2"/>
  <c r="I2010" i="2" s="1"/>
  <c r="H2557" i="2"/>
  <c r="I2557" i="2" s="1"/>
  <c r="H2471" i="2"/>
  <c r="I2471" i="2" s="1"/>
  <c r="H2465" i="2"/>
  <c r="I2465" i="2" s="1"/>
  <c r="Q1207" i="2"/>
  <c r="R1207" i="2" s="1"/>
  <c r="H2117" i="2"/>
  <c r="I2117" i="2" s="1"/>
  <c r="H2559" i="2"/>
  <c r="I2559" i="2" s="1"/>
  <c r="H2554" i="2"/>
  <c r="I2554" i="2" s="1"/>
  <c r="Q1740" i="2"/>
  <c r="R1740" i="2" s="1"/>
  <c r="Q191" i="2"/>
  <c r="R191" i="2" s="1"/>
  <c r="H2011" i="2"/>
  <c r="I2011" i="2" s="1"/>
  <c r="Q2196" i="2"/>
  <c r="R2196" i="2" s="1"/>
  <c r="Q2191" i="2"/>
  <c r="R2191" i="2" s="1"/>
  <c r="Q1649" i="2"/>
  <c r="R1649" i="2" s="1"/>
  <c r="H1197" i="2"/>
  <c r="I1197" i="2" s="1"/>
  <c r="Q288" i="2"/>
  <c r="Q1652" i="2"/>
  <c r="R1652" i="2" s="1"/>
  <c r="H284" i="2"/>
  <c r="I284" i="2" s="1"/>
  <c r="Q466" i="2"/>
  <c r="R466" i="2" s="1"/>
  <c r="Q2375" i="2"/>
  <c r="R2375" i="2" s="1"/>
  <c r="Q2390" i="2"/>
  <c r="R2390" i="2" s="1"/>
  <c r="H2190" i="2"/>
  <c r="I2190" i="2" s="1"/>
  <c r="Q1737" i="2"/>
  <c r="R1737" i="2" s="1"/>
  <c r="H1098" i="2"/>
  <c r="I1098" i="2" s="1"/>
  <c r="H1103" i="2"/>
  <c r="I1103" i="2" s="1"/>
  <c r="Q2377" i="2"/>
  <c r="R2377" i="2" s="1"/>
  <c r="Q1194" i="2"/>
  <c r="R1194" i="2" s="1"/>
  <c r="Q1190" i="2"/>
  <c r="R1190" i="2" s="1"/>
  <c r="Q1189" i="2"/>
  <c r="R1189" i="2" s="1"/>
  <c r="Q1832" i="2"/>
  <c r="R1832" i="2" s="1"/>
  <c r="Q1282" i="2"/>
  <c r="R1282" i="2" s="1"/>
  <c r="Q1288" i="2"/>
  <c r="R1288" i="2" s="1"/>
  <c r="Q2465" i="2"/>
  <c r="R2465" i="2" s="1"/>
  <c r="Q2471" i="2"/>
  <c r="R2471" i="2" s="1"/>
  <c r="H378" i="2"/>
  <c r="I378" i="2" s="1"/>
  <c r="Q1007" i="2"/>
  <c r="R1007" i="2" s="1"/>
  <c r="Q1012" i="2"/>
  <c r="R1012" i="2" s="1"/>
  <c r="Q1008" i="2"/>
  <c r="R1008" i="2" s="1"/>
  <c r="Q2107" i="2"/>
  <c r="R2107" i="2" s="1"/>
  <c r="Q2101" i="2"/>
  <c r="R2101" i="2" s="1"/>
  <c r="Q1467" i="2"/>
  <c r="R1467" i="2" s="1"/>
  <c r="Q1462" i="2"/>
  <c r="R1462" i="2" s="1"/>
  <c r="Q2290" i="2"/>
  <c r="R2290" i="2" s="1"/>
  <c r="Q739" i="2"/>
  <c r="R739" i="2" s="1"/>
  <c r="H1280" i="2"/>
  <c r="I1280" i="2" s="1"/>
  <c r="H1285" i="2"/>
  <c r="I1285" i="2" s="1"/>
  <c r="H1743" i="2"/>
  <c r="I1743" i="2" s="1"/>
  <c r="H1737" i="2"/>
  <c r="I1737" i="2" s="1"/>
  <c r="H1376" i="2"/>
  <c r="I1376" i="2" s="1"/>
  <c r="H479" i="2"/>
  <c r="I479" i="2" s="1"/>
  <c r="H464" i="2"/>
  <c r="I464" i="2" s="1"/>
  <c r="H1844" i="2"/>
  <c r="I1844" i="2" s="1"/>
  <c r="H2390" i="2"/>
  <c r="I2390" i="2" s="1"/>
  <c r="H2375" i="2"/>
  <c r="I2375" i="2" s="1"/>
  <c r="H1194" i="2"/>
  <c r="I1194" i="2" s="1"/>
  <c r="Q570" i="2"/>
  <c r="R570" i="2" s="1"/>
  <c r="H661" i="2"/>
  <c r="I661" i="2" s="1"/>
  <c r="Q284" i="2"/>
  <c r="R284" i="2" s="1"/>
  <c r="H2281" i="2"/>
  <c r="I2281" i="2" s="1"/>
  <c r="H2286" i="2"/>
  <c r="I2286" i="2" s="1"/>
  <c r="Q1470" i="2"/>
  <c r="R1470" i="2" s="1"/>
  <c r="H753" i="2"/>
  <c r="I753" i="2" s="1"/>
  <c r="Q2198" i="2"/>
  <c r="R2198" i="2" s="1"/>
  <c r="Q2192" i="2"/>
  <c r="R2192" i="2" s="1"/>
  <c r="H2009" i="2"/>
  <c r="I2009" i="2" s="1"/>
  <c r="H2008" i="2"/>
  <c r="I2008" i="2" s="1"/>
  <c r="H2013" i="2"/>
  <c r="I2013" i="2" s="1"/>
  <c r="H1470" i="2"/>
  <c r="I1470" i="2" s="1"/>
  <c r="H1753" i="2"/>
  <c r="I1753" i="2" s="1"/>
  <c r="Q2120" i="2"/>
  <c r="R2120" i="2" s="1"/>
  <c r="Q196" i="2"/>
  <c r="R196" i="2" s="1"/>
  <c r="H1740" i="2"/>
  <c r="I1740" i="2" s="1"/>
  <c r="Q830" i="2"/>
  <c r="R830" i="2" s="1"/>
  <c r="Q826" i="2"/>
  <c r="R826" i="2" s="1"/>
  <c r="Q825" i="2"/>
  <c r="R825" i="2" s="1"/>
  <c r="H843" i="2"/>
  <c r="I843" i="2" s="1"/>
  <c r="H828" i="2"/>
  <c r="I828" i="2" s="1"/>
  <c r="Q479" i="2"/>
  <c r="R479" i="2" s="1"/>
  <c r="Q1831" i="2"/>
  <c r="R1831" i="2" s="1"/>
  <c r="H2556" i="2"/>
  <c r="I2556" i="2" s="1"/>
  <c r="H2563" i="2"/>
  <c r="I2563" i="2" s="1"/>
  <c r="H557" i="2"/>
  <c r="I557" i="2" s="1"/>
  <c r="H739" i="2"/>
  <c r="I739" i="2" s="1"/>
  <c r="H1834" i="2"/>
  <c r="I1834" i="2" s="1"/>
  <c r="H1828" i="2"/>
  <c r="I1828" i="2" s="1"/>
  <c r="Q742" i="2"/>
  <c r="R742" i="2" s="1"/>
  <c r="H2374" i="2"/>
  <c r="I2374" i="2" s="1"/>
  <c r="Q1829" i="2"/>
  <c r="R1829" i="2" s="1"/>
  <c r="H2191" i="2"/>
  <c r="I2191" i="2" s="1"/>
  <c r="Q2013" i="2"/>
  <c r="R2013" i="2" s="1"/>
  <c r="Q389" i="2"/>
  <c r="R389" i="2" s="1"/>
  <c r="Q843" i="2"/>
  <c r="R843" i="2" s="1"/>
  <c r="H1558" i="2"/>
  <c r="I1558" i="2" s="1"/>
  <c r="H1116" i="2"/>
  <c r="I1116" i="2" s="1"/>
  <c r="H1207" i="2"/>
  <c r="I1207" i="2" s="1"/>
  <c r="H1192" i="2"/>
  <c r="I1192" i="2" s="1"/>
  <c r="H921" i="2"/>
  <c r="I921" i="2" s="1"/>
  <c r="H917" i="2"/>
  <c r="I917" i="2" s="1"/>
  <c r="H916" i="2"/>
  <c r="I916" i="2" s="1"/>
  <c r="H105" i="2"/>
  <c r="I105" i="2" s="1"/>
  <c r="Q927" i="2"/>
  <c r="R927" i="2" s="1"/>
  <c r="Q918" i="2"/>
  <c r="R918" i="2" s="1"/>
  <c r="Q833" i="2"/>
  <c r="R833" i="2" s="1"/>
  <c r="Q1389" i="2"/>
  <c r="R1389" i="2" s="1"/>
  <c r="Q1374" i="2"/>
  <c r="R1374" i="2" s="1"/>
  <c r="Q1662" i="2"/>
  <c r="R1662" i="2" s="1"/>
  <c r="Q1647" i="2"/>
  <c r="R1647" i="2" s="1"/>
  <c r="H2208" i="2"/>
  <c r="I2208" i="2" s="1"/>
  <c r="Q1738" i="2"/>
  <c r="R1738" i="2" s="1"/>
  <c r="Q1754" i="2"/>
  <c r="R1754" i="2" s="1"/>
  <c r="H924" i="2"/>
  <c r="I924" i="2" s="1"/>
  <c r="H918" i="2"/>
  <c r="I918" i="2" s="1"/>
  <c r="H297" i="2"/>
  <c r="I297" i="2" s="1"/>
  <c r="H919" i="2"/>
  <c r="I919" i="2" s="1"/>
  <c r="H1106" i="2"/>
  <c r="I1106" i="2" s="1"/>
  <c r="H2466" i="2"/>
  <c r="I2466" i="2" s="1"/>
  <c r="H2481" i="2"/>
  <c r="I2481" i="2" s="1"/>
  <c r="H643" i="2"/>
  <c r="H648" i="2"/>
  <c r="I648" i="2" s="1"/>
  <c r="H644" i="2"/>
  <c r="I644" i="2" s="1"/>
  <c r="H196" i="2"/>
  <c r="I196" i="2" s="1"/>
  <c r="Q2573" i="2"/>
  <c r="R2573" i="2" s="1"/>
  <c r="Q2557" i="2"/>
  <c r="R2557" i="2" s="1"/>
  <c r="H652" i="2"/>
  <c r="I652" i="2" s="1"/>
  <c r="Q102" i="2"/>
  <c r="R102" i="2" s="1"/>
  <c r="H466" i="2"/>
  <c r="I466" i="2" s="1"/>
  <c r="H102" i="2"/>
  <c r="I102" i="2" s="1"/>
  <c r="H1298" i="2"/>
  <c r="I1298" i="2" s="1"/>
  <c r="Q648" i="2"/>
  <c r="R648" i="2" s="1"/>
  <c r="Q644" i="2"/>
  <c r="R644" i="2" s="1"/>
  <c r="H1288" i="2"/>
  <c r="I1288" i="2" s="1"/>
  <c r="H1282" i="2"/>
  <c r="I1282" i="2" s="1"/>
  <c r="Q1834" i="2"/>
  <c r="R1834" i="2" s="1"/>
  <c r="H206" i="2"/>
  <c r="I206" i="2" s="1"/>
  <c r="Q1101" i="2"/>
  <c r="R1101" i="2" s="1"/>
  <c r="Q1117" i="2"/>
  <c r="R1117" i="2" s="1"/>
  <c r="H1831" i="2"/>
  <c r="I1831" i="2" s="1"/>
  <c r="H469" i="2"/>
  <c r="I469" i="2" s="1"/>
  <c r="H830" i="2"/>
  <c r="I830" i="2" s="1"/>
  <c r="H826" i="2"/>
  <c r="I826" i="2" s="1"/>
  <c r="Q297" i="2"/>
  <c r="R297" i="2" s="1"/>
  <c r="Q1286" i="2"/>
  <c r="R1286" i="2" s="1"/>
  <c r="Q1280" i="2"/>
  <c r="R1280" i="2" s="1"/>
  <c r="Q2208" i="2"/>
  <c r="R2208" i="2" s="1"/>
  <c r="Q2193" i="2"/>
  <c r="R2193" i="2" s="1"/>
  <c r="Q1010" i="2"/>
  <c r="R1010" i="2" s="1"/>
  <c r="Q1025" i="2"/>
  <c r="R1025" i="2" s="1"/>
  <c r="H1919" i="2"/>
  <c r="I1919" i="2" s="1"/>
  <c r="Q1015" i="2"/>
  <c r="R1015" i="2" s="1"/>
  <c r="Q1009" i="2"/>
  <c r="R1009" i="2" s="1"/>
  <c r="H560" i="2"/>
  <c r="I560" i="2" s="1"/>
  <c r="Q1920" i="2"/>
  <c r="R1920" i="2" s="1"/>
  <c r="Y165" i="1" l="1"/>
  <c r="Z151" i="1"/>
  <c r="Z127" i="1"/>
  <c r="Z56" i="1"/>
  <c r="Y25" i="1"/>
  <c r="Y161" i="1" l="1"/>
  <c r="Z161" i="1"/>
  <c r="Y151" i="1"/>
  <c r="Y145" i="1"/>
  <c r="Z145" i="1"/>
  <c r="Z132" i="1"/>
  <c r="Y132" i="1"/>
  <c r="Y127" i="1"/>
  <c r="Y121" i="1"/>
  <c r="Z121" i="1"/>
  <c r="Y109" i="1"/>
  <c r="Z109" i="1"/>
  <c r="Y85" i="1"/>
  <c r="Z76" i="1"/>
  <c r="Y76" i="1"/>
  <c r="Y70" i="1"/>
  <c r="Z70" i="1"/>
  <c r="Z66" i="1"/>
  <c r="Y66" i="1"/>
  <c r="Z60" i="1"/>
  <c r="Y60" i="1"/>
  <c r="Y56" i="1"/>
  <c r="Y51" i="1"/>
  <c r="Z51" i="1"/>
  <c r="Y30" i="1"/>
  <c r="Z19" i="1"/>
  <c r="Z11" i="1"/>
  <c r="Y11" i="1"/>
  <c r="Y7" i="1"/>
  <c r="AF209" i="1" l="1"/>
  <c r="AF210" i="1" s="1"/>
  <c r="AG209" i="1"/>
  <c r="AG210" i="1" s="1"/>
  <c r="AE209" i="1"/>
  <c r="Y177" i="1"/>
  <c r="Z177" i="1"/>
  <c r="Z156" i="1"/>
  <c r="Y156" i="1"/>
  <c r="Y135" i="1"/>
  <c r="Z135" i="1"/>
  <c r="U209" i="1"/>
  <c r="U210" i="1" s="1"/>
  <c r="Y118" i="1"/>
  <c r="Z118" i="1"/>
  <c r="T209" i="1"/>
  <c r="T210" i="1" s="1"/>
  <c r="Z112" i="1"/>
  <c r="Y112" i="1"/>
  <c r="Y103" i="1"/>
  <c r="Z103" i="1"/>
  <c r="Y91" i="1"/>
  <c r="Z91" i="1"/>
  <c r="Y79" i="1"/>
  <c r="Z79" i="1"/>
  <c r="W209" i="1"/>
  <c r="W210" i="1" s="1"/>
  <c r="S209" i="1"/>
  <c r="S210" i="1" s="1"/>
  <c r="R209" i="1"/>
  <c r="R210" i="1" s="1"/>
  <c r="Q209" i="1"/>
  <c r="Q210" i="1" s="1"/>
  <c r="Y41" i="1"/>
  <c r="Z41" i="1"/>
  <c r="Y36" i="1"/>
  <c r="Z36" i="1"/>
  <c r="Y19" i="1"/>
  <c r="Z7" i="1"/>
  <c r="V209" i="1"/>
  <c r="V210" i="1" s="1"/>
  <c r="X209" i="1"/>
  <c r="X210" i="1" s="1"/>
  <c r="AC197" i="1"/>
  <c r="AI197" i="1" s="1"/>
  <c r="AC194" i="1"/>
  <c r="AI194" i="1" s="1"/>
  <c r="AD193" i="1"/>
  <c r="AJ193" i="1" s="1"/>
  <c r="AC193" i="1"/>
  <c r="AI193" i="1" s="1"/>
  <c r="AD192" i="1"/>
  <c r="AJ192" i="1" s="1"/>
  <c r="AC192" i="1"/>
  <c r="AI192" i="1" s="1"/>
  <c r="AC191" i="1"/>
  <c r="AI191" i="1" s="1"/>
  <c r="AC189" i="1"/>
  <c r="AI189" i="1" s="1"/>
  <c r="AD187" i="1"/>
  <c r="AJ187" i="1" s="1"/>
  <c r="AC187" i="1"/>
  <c r="AI187" i="1" s="1"/>
  <c r="AC186" i="1"/>
  <c r="AI186" i="1" s="1"/>
  <c r="AD185" i="1"/>
  <c r="AJ185" i="1" s="1"/>
  <c r="AC185" i="1"/>
  <c r="AI185" i="1" s="1"/>
  <c r="AD194" i="1"/>
  <c r="AJ194" i="1" s="1"/>
  <c r="N193" i="1"/>
  <c r="AA193" i="1" s="1"/>
  <c r="M193" i="1"/>
  <c r="L193" i="1"/>
  <c r="K193" i="1"/>
  <c r="J193" i="1"/>
  <c r="I193" i="1"/>
  <c r="H193" i="1"/>
  <c r="N192" i="1"/>
  <c r="AA192" i="1" s="1"/>
  <c r="M192" i="1"/>
  <c r="L192" i="1"/>
  <c r="K192" i="1"/>
  <c r="J192" i="1"/>
  <c r="I192" i="1"/>
  <c r="H192" i="1"/>
  <c r="G193" i="1"/>
  <c r="G192" i="1"/>
  <c r="AE210" i="1" l="1"/>
  <c r="P209" i="1"/>
  <c r="AL209" i="1" s="1"/>
  <c r="AB194" i="1"/>
  <c r="AH194" i="1" s="1"/>
  <c r="F192" i="1"/>
  <c r="F193" i="1"/>
  <c r="AD189" i="1"/>
  <c r="AJ189" i="1" s="1"/>
  <c r="AD200" i="1"/>
  <c r="AJ200" i="1" s="1"/>
  <c r="AC198" i="1"/>
  <c r="AI198" i="1" s="1"/>
  <c r="AD197" i="1"/>
  <c r="AJ197" i="1" s="1"/>
  <c r="AD186" i="1"/>
  <c r="AC201" i="1"/>
  <c r="AI201" i="1" s="1"/>
  <c r="AD191" i="1"/>
  <c r="AJ191" i="1" s="1"/>
  <c r="AB192" i="1"/>
  <c r="AH192" i="1" s="1"/>
  <c r="AD190" i="1"/>
  <c r="AJ190" i="1" s="1"/>
  <c r="AB193" i="1"/>
  <c r="AH193" i="1" s="1"/>
  <c r="AB187" i="1"/>
  <c r="AH187" i="1" s="1"/>
  <c r="AC199" i="1"/>
  <c r="AI199" i="1" s="1"/>
  <c r="AD202" i="1"/>
  <c r="AB185" i="1"/>
  <c r="AH185" i="1" s="1"/>
  <c r="AC195" i="1"/>
  <c r="AI195" i="1" s="1"/>
  <c r="AD188" i="1"/>
  <c r="AJ188" i="1" s="1"/>
  <c r="AD196" i="1"/>
  <c r="AJ196" i="1" s="1"/>
  <c r="AD198" i="1"/>
  <c r="AJ198" i="1" s="1"/>
  <c r="AD195" i="1"/>
  <c r="AJ195" i="1" s="1"/>
  <c r="AD199" i="1"/>
  <c r="AJ199" i="1" s="1"/>
  <c r="AD201" i="1"/>
  <c r="AJ201" i="1" s="1"/>
  <c r="AC188" i="1"/>
  <c r="AI188" i="1" s="1"/>
  <c r="AC190" i="1"/>
  <c r="AI190" i="1" s="1"/>
  <c r="AC196" i="1"/>
  <c r="AI196" i="1" s="1"/>
  <c r="AC200" i="1"/>
  <c r="AI200" i="1" s="1"/>
  <c r="AC202" i="1"/>
  <c r="AD6" i="1"/>
  <c r="AJ6" i="1" s="1"/>
  <c r="M201" i="1"/>
  <c r="L201" i="1"/>
  <c r="K201" i="1"/>
  <c r="J201" i="1"/>
  <c r="I201" i="1"/>
  <c r="H201" i="1"/>
  <c r="M200" i="1"/>
  <c r="I200" i="1"/>
  <c r="K199" i="1"/>
  <c r="M195" i="1"/>
  <c r="L195" i="1"/>
  <c r="K195" i="1"/>
  <c r="J195" i="1"/>
  <c r="H195" i="1"/>
  <c r="M194" i="1"/>
  <c r="M188" i="1"/>
  <c r="L188" i="1"/>
  <c r="K188" i="1"/>
  <c r="J188" i="1"/>
  <c r="I188" i="1"/>
  <c r="M187" i="1"/>
  <c r="L187" i="1"/>
  <c r="K187" i="1"/>
  <c r="J187" i="1"/>
  <c r="I187" i="1"/>
  <c r="H187" i="1"/>
  <c r="M185" i="1"/>
  <c r="L185" i="1"/>
  <c r="K185" i="1"/>
  <c r="J185" i="1"/>
  <c r="H185" i="1"/>
  <c r="M186" i="1"/>
  <c r="J186" i="1"/>
  <c r="I186" i="1"/>
  <c r="M191" i="1"/>
  <c r="L191" i="1"/>
  <c r="K191" i="1"/>
  <c r="J191" i="1"/>
  <c r="I191" i="1"/>
  <c r="H191" i="1"/>
  <c r="AO202" i="5"/>
  <c r="AK192" i="5"/>
  <c r="AK191" i="5"/>
  <c r="AO183" i="5"/>
  <c r="AN183" i="5"/>
  <c r="AM183" i="5"/>
  <c r="AL183" i="5"/>
  <c r="AK183" i="5"/>
  <c r="AJ183" i="5"/>
  <c r="AI183" i="5"/>
  <c r="AH183" i="5"/>
  <c r="AO182" i="5"/>
  <c r="AN182" i="5"/>
  <c r="AM182" i="5"/>
  <c r="AL182" i="5"/>
  <c r="AK182" i="5"/>
  <c r="AJ182" i="5"/>
  <c r="AI182" i="5"/>
  <c r="AH182" i="5"/>
  <c r="AG182" i="5"/>
  <c r="AO181" i="5"/>
  <c r="AN181" i="5"/>
  <c r="AM181" i="5"/>
  <c r="AL181" i="5"/>
  <c r="AK181" i="5"/>
  <c r="AJ181" i="5"/>
  <c r="AI181" i="5"/>
  <c r="AH181" i="5"/>
  <c r="AG181" i="5"/>
  <c r="AO180" i="5"/>
  <c r="AN180" i="5"/>
  <c r="AM180" i="5"/>
  <c r="AL180" i="5"/>
  <c r="AK180" i="5"/>
  <c r="AJ180" i="5"/>
  <c r="AO179" i="5"/>
  <c r="AN179" i="5"/>
  <c r="AM179" i="5"/>
  <c r="AL179" i="5"/>
  <c r="AK179" i="5"/>
  <c r="AJ179" i="5"/>
  <c r="AO178" i="5"/>
  <c r="AN178" i="5"/>
  <c r="AM178" i="5"/>
  <c r="AL178" i="5"/>
  <c r="AK178" i="5"/>
  <c r="AJ178" i="5"/>
  <c r="AO176" i="5"/>
  <c r="AN176" i="5"/>
  <c r="AM176" i="5"/>
  <c r="AL176" i="5"/>
  <c r="AK176" i="5"/>
  <c r="AJ176" i="5"/>
  <c r="AO175" i="5"/>
  <c r="AN175" i="5"/>
  <c r="AM175" i="5"/>
  <c r="AL175" i="5"/>
  <c r="AK175" i="5"/>
  <c r="AJ175" i="5"/>
  <c r="AO174" i="5"/>
  <c r="AN174" i="5"/>
  <c r="AM174" i="5"/>
  <c r="AL174" i="5"/>
  <c r="AK174" i="5"/>
  <c r="AJ174" i="5"/>
  <c r="AO173" i="5"/>
  <c r="AN173" i="5"/>
  <c r="AM173" i="5"/>
  <c r="AL173" i="5"/>
  <c r="AK173" i="5"/>
  <c r="AJ173" i="5"/>
  <c r="AO172" i="5"/>
  <c r="AN172" i="5"/>
  <c r="AM172" i="5"/>
  <c r="AL172" i="5"/>
  <c r="AK172" i="5"/>
  <c r="AJ172" i="5"/>
  <c r="AO171" i="5"/>
  <c r="AN171" i="5"/>
  <c r="AM171" i="5"/>
  <c r="AL171" i="5"/>
  <c r="AK171" i="5"/>
  <c r="AJ171" i="5"/>
  <c r="AO170" i="5"/>
  <c r="AN170" i="5"/>
  <c r="AM170" i="5"/>
  <c r="AL170" i="5"/>
  <c r="AK170" i="5"/>
  <c r="AJ170" i="5"/>
  <c r="AO169" i="5"/>
  <c r="AN169" i="5"/>
  <c r="AM169" i="5"/>
  <c r="AL169" i="5"/>
  <c r="AK169" i="5"/>
  <c r="AJ169" i="5"/>
  <c r="AO168" i="5"/>
  <c r="AN168" i="5"/>
  <c r="AM168" i="5"/>
  <c r="AL168" i="5"/>
  <c r="AK168" i="5"/>
  <c r="AJ168" i="5"/>
  <c r="AO167" i="5"/>
  <c r="AN167" i="5"/>
  <c r="AM167" i="5"/>
  <c r="AL167" i="5"/>
  <c r="AK167" i="5"/>
  <c r="AJ167" i="5"/>
  <c r="AO166" i="5"/>
  <c r="AN166" i="5"/>
  <c r="AM166" i="5"/>
  <c r="AL166" i="5"/>
  <c r="AK166" i="5"/>
  <c r="AJ166" i="5"/>
  <c r="AO164" i="5"/>
  <c r="AN164" i="5"/>
  <c r="AM164" i="5"/>
  <c r="AL164" i="5"/>
  <c r="AK164" i="5"/>
  <c r="AJ164" i="5"/>
  <c r="AI164" i="5"/>
  <c r="AH164" i="5"/>
  <c r="AG164" i="5"/>
  <c r="AO163" i="5"/>
  <c r="AN163" i="5"/>
  <c r="AM163" i="5"/>
  <c r="AL163" i="5"/>
  <c r="AK163" i="5"/>
  <c r="AJ163" i="5"/>
  <c r="AO162" i="5"/>
  <c r="AN162" i="5"/>
  <c r="AM162" i="5"/>
  <c r="AL162" i="5"/>
  <c r="AK162" i="5"/>
  <c r="AJ162" i="5"/>
  <c r="AK161" i="5"/>
  <c r="AO160" i="5"/>
  <c r="AN160" i="5"/>
  <c r="AM160" i="5"/>
  <c r="AL160" i="5"/>
  <c r="AK160" i="5"/>
  <c r="AJ160" i="5"/>
  <c r="AO159" i="5"/>
  <c r="AN159" i="5"/>
  <c r="AM159" i="5"/>
  <c r="AL159" i="5"/>
  <c r="AK159" i="5"/>
  <c r="AJ159" i="5"/>
  <c r="AO158" i="5"/>
  <c r="AN158" i="5"/>
  <c r="AM158" i="5"/>
  <c r="AL158" i="5"/>
  <c r="AK158" i="5"/>
  <c r="AJ158" i="5"/>
  <c r="AO157" i="5"/>
  <c r="AN157" i="5"/>
  <c r="AM157" i="5"/>
  <c r="AL157" i="5"/>
  <c r="AK157" i="5"/>
  <c r="AJ157" i="5"/>
  <c r="AO156" i="5"/>
  <c r="AK156" i="5"/>
  <c r="AO155" i="5"/>
  <c r="AN155" i="5"/>
  <c r="AM155" i="5"/>
  <c r="AL155" i="5"/>
  <c r="AK155" i="5"/>
  <c r="AJ155" i="5"/>
  <c r="AI155" i="5"/>
  <c r="AH155" i="5"/>
  <c r="AG155" i="5"/>
  <c r="AO154" i="5"/>
  <c r="AN154" i="5"/>
  <c r="AM154" i="5"/>
  <c r="AL154" i="5"/>
  <c r="AK154" i="5"/>
  <c r="AJ154" i="5"/>
  <c r="AO153" i="5"/>
  <c r="AN153" i="5"/>
  <c r="AM153" i="5"/>
  <c r="AL153" i="5"/>
  <c r="AK153" i="5"/>
  <c r="AJ153" i="5"/>
  <c r="AO152" i="5"/>
  <c r="AN152" i="5"/>
  <c r="AM152" i="5"/>
  <c r="AL152" i="5"/>
  <c r="AK152" i="5"/>
  <c r="AJ152" i="5"/>
  <c r="AO151" i="5"/>
  <c r="AO150" i="5"/>
  <c r="AN150" i="5"/>
  <c r="AM150" i="5"/>
  <c r="AL150" i="5"/>
  <c r="AK150" i="5"/>
  <c r="AJ150" i="5"/>
  <c r="AO149" i="5"/>
  <c r="AN149" i="5"/>
  <c r="AM149" i="5"/>
  <c r="AL149" i="5"/>
  <c r="AK149" i="5"/>
  <c r="AJ149" i="5"/>
  <c r="AO148" i="5"/>
  <c r="AN148" i="5"/>
  <c r="AM148" i="5"/>
  <c r="AL148" i="5"/>
  <c r="AK148" i="5"/>
  <c r="AJ148" i="5"/>
  <c r="AO147" i="5"/>
  <c r="AN147" i="5"/>
  <c r="AM147" i="5"/>
  <c r="AL147" i="5"/>
  <c r="AK147" i="5"/>
  <c r="AJ147" i="5"/>
  <c r="AO146" i="5"/>
  <c r="AN146" i="5"/>
  <c r="AM146" i="5"/>
  <c r="AL146" i="5"/>
  <c r="AK146" i="5"/>
  <c r="AJ146" i="5"/>
  <c r="AO144" i="5"/>
  <c r="AN144" i="5"/>
  <c r="AM144" i="5"/>
  <c r="AL144" i="5"/>
  <c r="AK144" i="5"/>
  <c r="AJ144" i="5"/>
  <c r="AO143" i="5"/>
  <c r="AN143" i="5"/>
  <c r="AM143" i="5"/>
  <c r="AL143" i="5"/>
  <c r="AK143" i="5"/>
  <c r="AJ143" i="5"/>
  <c r="AO142" i="5"/>
  <c r="AN142" i="5"/>
  <c r="AM142" i="5"/>
  <c r="AL142" i="5"/>
  <c r="AK142" i="5"/>
  <c r="AJ142" i="5"/>
  <c r="AO141" i="5"/>
  <c r="AN141" i="5"/>
  <c r="AM141" i="5"/>
  <c r="AL141" i="5"/>
  <c r="AK141" i="5"/>
  <c r="AJ141" i="5"/>
  <c r="AO140" i="5"/>
  <c r="AN140" i="5"/>
  <c r="AM140" i="5"/>
  <c r="AL140" i="5"/>
  <c r="AK140" i="5"/>
  <c r="AJ140" i="5"/>
  <c r="AO139" i="5"/>
  <c r="AN139" i="5"/>
  <c r="AM139" i="5"/>
  <c r="AL139" i="5"/>
  <c r="AK139" i="5"/>
  <c r="AJ139" i="5"/>
  <c r="AO138" i="5"/>
  <c r="AN138" i="5"/>
  <c r="AM138" i="5"/>
  <c r="AL138" i="5"/>
  <c r="AK138" i="5"/>
  <c r="AJ138" i="5"/>
  <c r="AO137" i="5"/>
  <c r="AN137" i="5"/>
  <c r="AM137" i="5"/>
  <c r="AL137" i="5"/>
  <c r="AK137" i="5"/>
  <c r="AJ137" i="5"/>
  <c r="AO136" i="5"/>
  <c r="AN136" i="5"/>
  <c r="AM136" i="5"/>
  <c r="AL136" i="5"/>
  <c r="AK136" i="5"/>
  <c r="AJ136" i="5"/>
  <c r="AK135" i="5"/>
  <c r="AO134" i="5"/>
  <c r="AN134" i="5"/>
  <c r="AM134" i="5"/>
  <c r="AL134" i="5"/>
  <c r="AK134" i="5"/>
  <c r="AJ134" i="5"/>
  <c r="AO133" i="5"/>
  <c r="AN133" i="5"/>
  <c r="AM133" i="5"/>
  <c r="AL133" i="5"/>
  <c r="AK133" i="5"/>
  <c r="AJ133" i="5"/>
  <c r="AK132" i="5"/>
  <c r="AO131" i="5"/>
  <c r="AN131" i="5"/>
  <c r="AM131" i="5"/>
  <c r="AL131" i="5"/>
  <c r="AK131" i="5"/>
  <c r="AJ131" i="5"/>
  <c r="AI131" i="5"/>
  <c r="AH131" i="5"/>
  <c r="AG131" i="5"/>
  <c r="AO130" i="5"/>
  <c r="AN130" i="5"/>
  <c r="AM130" i="5"/>
  <c r="AL130" i="5"/>
  <c r="AK130" i="5"/>
  <c r="AJ130" i="5"/>
  <c r="AO129" i="5"/>
  <c r="AN129" i="5"/>
  <c r="AM129" i="5"/>
  <c r="AL129" i="5"/>
  <c r="AK129" i="5"/>
  <c r="AJ129" i="5"/>
  <c r="AO128" i="5"/>
  <c r="AN128" i="5"/>
  <c r="AM128" i="5"/>
  <c r="AL128" i="5"/>
  <c r="AK128" i="5"/>
  <c r="AJ128" i="5"/>
  <c r="AK127" i="5"/>
  <c r="AO126" i="5"/>
  <c r="AN126" i="5"/>
  <c r="AM126" i="5"/>
  <c r="AL126" i="5"/>
  <c r="AK126" i="5"/>
  <c r="AJ126" i="5"/>
  <c r="AO125" i="5"/>
  <c r="AN125" i="5"/>
  <c r="AM125" i="5"/>
  <c r="AL125" i="5"/>
  <c r="AK125" i="5"/>
  <c r="AJ125" i="5"/>
  <c r="AO124" i="5"/>
  <c r="AN124" i="5"/>
  <c r="AM124" i="5"/>
  <c r="AL124" i="5"/>
  <c r="AK124" i="5"/>
  <c r="AJ124" i="5"/>
  <c r="AO123" i="5"/>
  <c r="AN123" i="5"/>
  <c r="AM123" i="5"/>
  <c r="AL123" i="5"/>
  <c r="AK123" i="5"/>
  <c r="AJ123" i="5"/>
  <c r="AO122" i="5"/>
  <c r="AN122" i="5"/>
  <c r="AM122" i="5"/>
  <c r="AL122" i="5"/>
  <c r="AK122" i="5"/>
  <c r="AJ122" i="5"/>
  <c r="AO121" i="5"/>
  <c r="AO120" i="5"/>
  <c r="AN120" i="5"/>
  <c r="AM120" i="5"/>
  <c r="AL120" i="5"/>
  <c r="AK120" i="5"/>
  <c r="AJ120" i="5"/>
  <c r="AO119" i="5"/>
  <c r="AN119" i="5"/>
  <c r="AM119" i="5"/>
  <c r="AL119" i="5"/>
  <c r="AK119" i="5"/>
  <c r="AJ119" i="5"/>
  <c r="AK118" i="5"/>
  <c r="AO117" i="5"/>
  <c r="AN117" i="5"/>
  <c r="AM117" i="5"/>
  <c r="AL117" i="5"/>
  <c r="AK117" i="5"/>
  <c r="AJ117" i="5"/>
  <c r="AO116" i="5"/>
  <c r="AN116" i="5"/>
  <c r="AM116" i="5"/>
  <c r="AL116" i="5"/>
  <c r="AK116" i="5"/>
  <c r="AJ116" i="5"/>
  <c r="AI116" i="5"/>
  <c r="AH116" i="5"/>
  <c r="AG116" i="5"/>
  <c r="AO115" i="5"/>
  <c r="AN115" i="5"/>
  <c r="AM115" i="5"/>
  <c r="AL115" i="5"/>
  <c r="AK115" i="5"/>
  <c r="AJ115" i="5"/>
  <c r="AO114" i="5"/>
  <c r="AN114" i="5"/>
  <c r="AM114" i="5"/>
  <c r="AL114" i="5"/>
  <c r="AK114" i="5"/>
  <c r="AJ114" i="5"/>
  <c r="AO113" i="5"/>
  <c r="AN113" i="5"/>
  <c r="AM113" i="5"/>
  <c r="AL113" i="5"/>
  <c r="AK113" i="5"/>
  <c r="AJ113" i="5"/>
  <c r="AK112" i="5"/>
  <c r="AO111" i="5"/>
  <c r="AN111" i="5"/>
  <c r="AM111" i="5"/>
  <c r="AL111" i="5"/>
  <c r="AK111" i="5"/>
  <c r="AJ111" i="5"/>
  <c r="AO110" i="5"/>
  <c r="AN110" i="5"/>
  <c r="AM110" i="5"/>
  <c r="AL110" i="5"/>
  <c r="AK110" i="5"/>
  <c r="AJ110" i="5"/>
  <c r="AO108" i="5"/>
  <c r="AN108" i="5"/>
  <c r="AM108" i="5"/>
  <c r="AL108" i="5"/>
  <c r="AK108" i="5"/>
  <c r="AJ108" i="5"/>
  <c r="AO107" i="5"/>
  <c r="AN107" i="5"/>
  <c r="AM107" i="5"/>
  <c r="AL107" i="5"/>
  <c r="AK107" i="5"/>
  <c r="AJ107" i="5"/>
  <c r="AO106" i="5"/>
  <c r="AN106" i="5"/>
  <c r="AM106" i="5"/>
  <c r="AL106" i="5"/>
  <c r="AK106" i="5"/>
  <c r="AJ106" i="5"/>
  <c r="AO105" i="5"/>
  <c r="AN105" i="5"/>
  <c r="AM105" i="5"/>
  <c r="AL105" i="5"/>
  <c r="AK105" i="5"/>
  <c r="AJ105" i="5"/>
  <c r="AO104" i="5"/>
  <c r="AN104" i="5"/>
  <c r="AM104" i="5"/>
  <c r="AL104" i="5"/>
  <c r="AK104" i="5"/>
  <c r="AJ104" i="5"/>
  <c r="AO102" i="5"/>
  <c r="AN102" i="5"/>
  <c r="AM102" i="5"/>
  <c r="AL102" i="5"/>
  <c r="AK102" i="5"/>
  <c r="AJ102" i="5"/>
  <c r="AO101" i="5"/>
  <c r="AN101" i="5"/>
  <c r="AM101" i="5"/>
  <c r="AL101" i="5"/>
  <c r="AK101" i="5"/>
  <c r="AJ101" i="5"/>
  <c r="AI101" i="5"/>
  <c r="AH101" i="5"/>
  <c r="AG101" i="5"/>
  <c r="AO100" i="5"/>
  <c r="AN100" i="5"/>
  <c r="AM100" i="5"/>
  <c r="AL100" i="5"/>
  <c r="AK100" i="5"/>
  <c r="AJ100" i="5"/>
  <c r="AO99" i="5"/>
  <c r="AN99" i="5"/>
  <c r="AM99" i="5"/>
  <c r="AL99" i="5"/>
  <c r="AK99" i="5"/>
  <c r="AJ99" i="5"/>
  <c r="AO98" i="5"/>
  <c r="AN98" i="5"/>
  <c r="AM98" i="5"/>
  <c r="AL98" i="5"/>
  <c r="AK98" i="5"/>
  <c r="AJ98" i="5"/>
  <c r="AO97" i="5"/>
  <c r="AN97" i="5"/>
  <c r="AM97" i="5"/>
  <c r="AL97" i="5"/>
  <c r="AK97" i="5"/>
  <c r="AJ97" i="5"/>
  <c r="AI97" i="5"/>
  <c r="AH97" i="5"/>
  <c r="AG97" i="5"/>
  <c r="AO96" i="5"/>
  <c r="AN96" i="5"/>
  <c r="AM96" i="5"/>
  <c r="AL96" i="5"/>
  <c r="AK96" i="5"/>
  <c r="AJ96" i="5"/>
  <c r="AO95" i="5"/>
  <c r="AN95" i="5"/>
  <c r="AM95" i="5"/>
  <c r="AL95" i="5"/>
  <c r="AK95" i="5"/>
  <c r="AJ95" i="5"/>
  <c r="AO94" i="5"/>
  <c r="AN94" i="5"/>
  <c r="AM94" i="5"/>
  <c r="AL94" i="5"/>
  <c r="AK94" i="5"/>
  <c r="AJ94" i="5"/>
  <c r="AO93" i="5"/>
  <c r="AN93" i="5"/>
  <c r="AM93" i="5"/>
  <c r="AL93" i="5"/>
  <c r="AK93" i="5"/>
  <c r="AJ93" i="5"/>
  <c r="AO92" i="5"/>
  <c r="AN92" i="5"/>
  <c r="AM92" i="5"/>
  <c r="AL92" i="5"/>
  <c r="AK92" i="5"/>
  <c r="AJ92" i="5"/>
  <c r="AO90" i="5"/>
  <c r="AN90" i="5"/>
  <c r="AM90" i="5"/>
  <c r="AL90" i="5"/>
  <c r="AK90" i="5"/>
  <c r="AJ90" i="5"/>
  <c r="AI90" i="5"/>
  <c r="AH90" i="5"/>
  <c r="AG90" i="5"/>
  <c r="AO89" i="5"/>
  <c r="AN89" i="5"/>
  <c r="AM89" i="5"/>
  <c r="AL89" i="5"/>
  <c r="AK89" i="5"/>
  <c r="AJ89" i="5"/>
  <c r="AI89" i="5"/>
  <c r="AH89" i="5"/>
  <c r="AG89" i="5"/>
  <c r="AO88" i="5"/>
  <c r="AN88" i="5"/>
  <c r="AM88" i="5"/>
  <c r="AL88" i="5"/>
  <c r="AK88" i="5"/>
  <c r="AJ88" i="5"/>
  <c r="AI88" i="5"/>
  <c r="AH88" i="5"/>
  <c r="AG88" i="5"/>
  <c r="AO87" i="5"/>
  <c r="AN87" i="5"/>
  <c r="AM87" i="5"/>
  <c r="AL87" i="5"/>
  <c r="AK87" i="5"/>
  <c r="AJ87" i="5"/>
  <c r="AO86" i="5"/>
  <c r="AN86" i="5"/>
  <c r="AM86" i="5"/>
  <c r="AL86" i="5"/>
  <c r="AK86" i="5"/>
  <c r="AJ86" i="5"/>
  <c r="AO84" i="5"/>
  <c r="AN84" i="5"/>
  <c r="AM84" i="5"/>
  <c r="AL84" i="5"/>
  <c r="AK84" i="5"/>
  <c r="AJ84" i="5"/>
  <c r="AO83" i="5"/>
  <c r="AN83" i="5"/>
  <c r="AM83" i="5"/>
  <c r="AL83" i="5"/>
  <c r="AK83" i="5"/>
  <c r="AJ83" i="5"/>
  <c r="AO82" i="5"/>
  <c r="AN82" i="5"/>
  <c r="AM82" i="5"/>
  <c r="AL82" i="5"/>
  <c r="AK82" i="5"/>
  <c r="AJ82" i="5"/>
  <c r="AO81" i="5"/>
  <c r="AN81" i="5"/>
  <c r="AM81" i="5"/>
  <c r="AL81" i="5"/>
  <c r="AK81" i="5"/>
  <c r="AJ81" i="5"/>
  <c r="AO80" i="5"/>
  <c r="AN80" i="5"/>
  <c r="AM80" i="5"/>
  <c r="AL80" i="5"/>
  <c r="AK80" i="5"/>
  <c r="AJ80" i="5"/>
  <c r="AO78" i="5"/>
  <c r="AN78" i="5"/>
  <c r="AM78" i="5"/>
  <c r="AL78" i="5"/>
  <c r="AK78" i="5"/>
  <c r="AJ78" i="5"/>
  <c r="AO77" i="5"/>
  <c r="AN77" i="5"/>
  <c r="AM77" i="5"/>
  <c r="AL77" i="5"/>
  <c r="AK77" i="5"/>
  <c r="AJ77" i="5"/>
  <c r="AK76" i="5"/>
  <c r="AO75" i="5"/>
  <c r="AN75" i="5"/>
  <c r="AM75" i="5"/>
  <c r="AL75" i="5"/>
  <c r="AK75" i="5"/>
  <c r="AJ75" i="5"/>
  <c r="AO74" i="5"/>
  <c r="AN74" i="5"/>
  <c r="AM74" i="5"/>
  <c r="AL74" i="5"/>
  <c r="AK74" i="5"/>
  <c r="AJ74" i="5"/>
  <c r="AO73" i="5"/>
  <c r="AN73" i="5"/>
  <c r="AM73" i="5"/>
  <c r="AL73" i="5"/>
  <c r="AK73" i="5"/>
  <c r="AJ73" i="5"/>
  <c r="AO72" i="5"/>
  <c r="AN72" i="5"/>
  <c r="AM72" i="5"/>
  <c r="AL72" i="5"/>
  <c r="AK72" i="5"/>
  <c r="AJ72" i="5"/>
  <c r="AO71" i="5"/>
  <c r="AN71" i="5"/>
  <c r="AM71" i="5"/>
  <c r="AL71" i="5"/>
  <c r="AK71" i="5"/>
  <c r="AJ71" i="5"/>
  <c r="AO69" i="5"/>
  <c r="AN69" i="5"/>
  <c r="AM69" i="5"/>
  <c r="AL69" i="5"/>
  <c r="AK69" i="5"/>
  <c r="AJ69" i="5"/>
  <c r="AO68" i="5"/>
  <c r="AN68" i="5"/>
  <c r="AM68" i="5"/>
  <c r="AL68" i="5"/>
  <c r="AK68" i="5"/>
  <c r="AJ68" i="5"/>
  <c r="AO67" i="5"/>
  <c r="AN67" i="5"/>
  <c r="AM67" i="5"/>
  <c r="AL67" i="5"/>
  <c r="AK67" i="5"/>
  <c r="AJ67" i="5"/>
  <c r="AK66" i="5"/>
  <c r="AO65" i="5"/>
  <c r="AN65" i="5"/>
  <c r="AM65" i="5"/>
  <c r="AL65" i="5"/>
  <c r="AK65" i="5"/>
  <c r="AJ65" i="5"/>
  <c r="AO64" i="5"/>
  <c r="AN64" i="5"/>
  <c r="AM64" i="5"/>
  <c r="AL64" i="5"/>
  <c r="AK64" i="5"/>
  <c r="AJ64" i="5"/>
  <c r="AO63" i="5"/>
  <c r="AN63" i="5"/>
  <c r="AM63" i="5"/>
  <c r="AL63" i="5"/>
  <c r="AK63" i="5"/>
  <c r="AJ63" i="5"/>
  <c r="AO62" i="5"/>
  <c r="AN62" i="5"/>
  <c r="AM62" i="5"/>
  <c r="AL62" i="5"/>
  <c r="AK62" i="5"/>
  <c r="AJ62" i="5"/>
  <c r="AO61" i="5"/>
  <c r="AN61" i="5"/>
  <c r="AM61" i="5"/>
  <c r="AL61" i="5"/>
  <c r="AK61" i="5"/>
  <c r="AJ61" i="5"/>
  <c r="AO59" i="5"/>
  <c r="AN59" i="5"/>
  <c r="AM59" i="5"/>
  <c r="AL59" i="5"/>
  <c r="AK59" i="5"/>
  <c r="AJ59" i="5"/>
  <c r="AI59" i="5"/>
  <c r="AH59" i="5"/>
  <c r="AG59" i="5"/>
  <c r="AO58" i="5"/>
  <c r="AN58" i="5"/>
  <c r="AM58" i="5"/>
  <c r="AL58" i="5"/>
  <c r="AK58" i="5"/>
  <c r="AJ58" i="5"/>
  <c r="AO57" i="5"/>
  <c r="AN57" i="5"/>
  <c r="AM57" i="5"/>
  <c r="AL57" i="5"/>
  <c r="AK57" i="5"/>
  <c r="AJ57" i="5"/>
  <c r="AK56" i="5"/>
  <c r="AO55" i="5"/>
  <c r="AN55" i="5"/>
  <c r="AM55" i="5"/>
  <c r="AL55" i="5"/>
  <c r="AK55" i="5"/>
  <c r="AJ55" i="5"/>
  <c r="AI55" i="5"/>
  <c r="AH55" i="5"/>
  <c r="AG55" i="5"/>
  <c r="AO54" i="5"/>
  <c r="AN54" i="5"/>
  <c r="AM54" i="5"/>
  <c r="AL54" i="5"/>
  <c r="AK54" i="5"/>
  <c r="AJ54" i="5"/>
  <c r="AO53" i="5"/>
  <c r="AN53" i="5"/>
  <c r="AM53" i="5"/>
  <c r="AL53" i="5"/>
  <c r="AK53" i="5"/>
  <c r="AJ53" i="5"/>
  <c r="AO52" i="5"/>
  <c r="AN52" i="5"/>
  <c r="AM52" i="5"/>
  <c r="AL52" i="5"/>
  <c r="AK52" i="5"/>
  <c r="AJ52" i="5"/>
  <c r="AM51" i="5"/>
  <c r="AO50" i="5"/>
  <c r="AN50" i="5"/>
  <c r="AM50" i="5"/>
  <c r="AL50" i="5"/>
  <c r="AK50" i="5"/>
  <c r="AJ50" i="5"/>
  <c r="AO49" i="5"/>
  <c r="AN49" i="5"/>
  <c r="AM49" i="5"/>
  <c r="AL49" i="5"/>
  <c r="AK49" i="5"/>
  <c r="AJ49" i="5"/>
  <c r="AO48" i="5"/>
  <c r="AN48" i="5"/>
  <c r="AM48" i="5"/>
  <c r="AL48" i="5"/>
  <c r="AK48" i="5"/>
  <c r="AJ48" i="5"/>
  <c r="AO47" i="5"/>
  <c r="AN47" i="5"/>
  <c r="AM47" i="5"/>
  <c r="AL47" i="5"/>
  <c r="AK47" i="5"/>
  <c r="AJ47" i="5"/>
  <c r="AO46" i="5"/>
  <c r="AN46" i="5"/>
  <c r="AM46" i="5"/>
  <c r="AL46" i="5"/>
  <c r="AK46" i="5"/>
  <c r="AJ46" i="5"/>
  <c r="AO45" i="5"/>
  <c r="AN45" i="5"/>
  <c r="AM45" i="5"/>
  <c r="AL45" i="5"/>
  <c r="AK45" i="5"/>
  <c r="AJ45" i="5"/>
  <c r="AO44" i="5"/>
  <c r="AN44" i="5"/>
  <c r="AM44" i="5"/>
  <c r="AL44" i="5"/>
  <c r="AK44" i="5"/>
  <c r="AJ44" i="5"/>
  <c r="AO43" i="5"/>
  <c r="AN43" i="5"/>
  <c r="AM43" i="5"/>
  <c r="AL43" i="5"/>
  <c r="AK43" i="5"/>
  <c r="AJ43" i="5"/>
  <c r="AO42" i="5"/>
  <c r="AN42" i="5"/>
  <c r="AM42" i="5"/>
  <c r="AL42" i="5"/>
  <c r="AK42" i="5"/>
  <c r="AJ42" i="5"/>
  <c r="AM41" i="5"/>
  <c r="AO40" i="5"/>
  <c r="AN40" i="5"/>
  <c r="AM40" i="5"/>
  <c r="AL40" i="5"/>
  <c r="AK40" i="5"/>
  <c r="AJ40" i="5"/>
  <c r="AO39" i="5"/>
  <c r="AN39" i="5"/>
  <c r="AM39" i="5"/>
  <c r="AL39" i="5"/>
  <c r="AK39" i="5"/>
  <c r="AJ39" i="5"/>
  <c r="AO38" i="5"/>
  <c r="AN38" i="5"/>
  <c r="AM38" i="5"/>
  <c r="AL38" i="5"/>
  <c r="AK38" i="5"/>
  <c r="AJ38" i="5"/>
  <c r="AO37" i="5"/>
  <c r="AN37" i="5"/>
  <c r="AM37" i="5"/>
  <c r="AL37" i="5"/>
  <c r="AK37" i="5"/>
  <c r="AJ37" i="5"/>
  <c r="AK36" i="5"/>
  <c r="AO35" i="5"/>
  <c r="AN35" i="5"/>
  <c r="AM35" i="5"/>
  <c r="AL35" i="5"/>
  <c r="AK35" i="5"/>
  <c r="AJ35" i="5"/>
  <c r="AO34" i="5"/>
  <c r="AN34" i="5"/>
  <c r="AM34" i="5"/>
  <c r="AL34" i="5"/>
  <c r="AK34" i="5"/>
  <c r="AJ34" i="5"/>
  <c r="AO33" i="5"/>
  <c r="AN33" i="5"/>
  <c r="AM33" i="5"/>
  <c r="AL33" i="5"/>
  <c r="AK33" i="5"/>
  <c r="AJ33" i="5"/>
  <c r="AO32" i="5"/>
  <c r="AN32" i="5"/>
  <c r="AM32" i="5"/>
  <c r="AL32" i="5"/>
  <c r="AK32" i="5"/>
  <c r="AJ32" i="5"/>
  <c r="AO31" i="5"/>
  <c r="AN31" i="5"/>
  <c r="AM31" i="5"/>
  <c r="AL31" i="5"/>
  <c r="AK31" i="5"/>
  <c r="AJ31" i="5"/>
  <c r="AK30" i="5"/>
  <c r="AO29" i="5"/>
  <c r="AN29" i="5"/>
  <c r="AM29" i="5"/>
  <c r="AL29" i="5"/>
  <c r="AK29" i="5"/>
  <c r="AJ29" i="5"/>
  <c r="AI29" i="5"/>
  <c r="AH29" i="5"/>
  <c r="AG29" i="5"/>
  <c r="AO28" i="5"/>
  <c r="AN28" i="5"/>
  <c r="AM28" i="5"/>
  <c r="AL28" i="5"/>
  <c r="AK28" i="5"/>
  <c r="AJ28" i="5"/>
  <c r="AO27" i="5"/>
  <c r="AN27" i="5"/>
  <c r="AM27" i="5"/>
  <c r="AL27" i="5"/>
  <c r="AK27" i="5"/>
  <c r="AJ27" i="5"/>
  <c r="AO26" i="5"/>
  <c r="AN26" i="5"/>
  <c r="AM26" i="5"/>
  <c r="AL26" i="5"/>
  <c r="AK26" i="5"/>
  <c r="AJ26" i="5"/>
  <c r="AO24" i="5"/>
  <c r="AN24" i="5"/>
  <c r="AM24" i="5"/>
  <c r="AL24" i="5"/>
  <c r="AK24" i="5"/>
  <c r="AJ24" i="5"/>
  <c r="AI24" i="5"/>
  <c r="AH24" i="5"/>
  <c r="AG24" i="5"/>
  <c r="AO23" i="5"/>
  <c r="AN23" i="5"/>
  <c r="AM23" i="5"/>
  <c r="AL23" i="5"/>
  <c r="AK23" i="5"/>
  <c r="AJ23" i="5"/>
  <c r="AO22" i="5"/>
  <c r="AN22" i="5"/>
  <c r="AM22" i="5"/>
  <c r="AL22" i="5"/>
  <c r="AK22" i="5"/>
  <c r="AJ22" i="5"/>
  <c r="AO21" i="5"/>
  <c r="AN21" i="5"/>
  <c r="AM21" i="5"/>
  <c r="AL21" i="5"/>
  <c r="AK21" i="5"/>
  <c r="AJ21" i="5"/>
  <c r="AO20" i="5"/>
  <c r="AN20" i="5"/>
  <c r="AM20" i="5"/>
  <c r="AL20" i="5"/>
  <c r="AK20" i="5"/>
  <c r="AJ20" i="5"/>
  <c r="AO19" i="5"/>
  <c r="AO18" i="5"/>
  <c r="AN18" i="5"/>
  <c r="AM18" i="5"/>
  <c r="AL18" i="5"/>
  <c r="AK18" i="5"/>
  <c r="AJ18" i="5"/>
  <c r="AI18" i="5"/>
  <c r="AH18" i="5"/>
  <c r="AG18" i="5"/>
  <c r="AO17" i="5"/>
  <c r="AN17" i="5"/>
  <c r="AM17" i="5"/>
  <c r="AL17" i="5"/>
  <c r="AK17" i="5"/>
  <c r="AJ17" i="5"/>
  <c r="AI17" i="5"/>
  <c r="AH17" i="5"/>
  <c r="AG17" i="5"/>
  <c r="AO16" i="5"/>
  <c r="AN16" i="5"/>
  <c r="AM16" i="5"/>
  <c r="AL16" i="5"/>
  <c r="AK16" i="5"/>
  <c r="AJ16" i="5"/>
  <c r="AI16" i="5"/>
  <c r="AH16" i="5"/>
  <c r="AG16" i="5"/>
  <c r="AO15" i="5"/>
  <c r="AN15" i="5"/>
  <c r="AM15" i="5"/>
  <c r="AL15" i="5"/>
  <c r="AK15" i="5"/>
  <c r="AJ15" i="5"/>
  <c r="AO14" i="5"/>
  <c r="AN14" i="5"/>
  <c r="AM14" i="5"/>
  <c r="AL14" i="5"/>
  <c r="AK14" i="5"/>
  <c r="AJ14" i="5"/>
  <c r="AI14" i="5"/>
  <c r="AH14" i="5"/>
  <c r="AG14" i="5"/>
  <c r="AO13" i="5"/>
  <c r="AN13" i="5"/>
  <c r="AM13" i="5"/>
  <c r="AL13" i="5"/>
  <c r="AK13" i="5"/>
  <c r="AJ13" i="5"/>
  <c r="AO12" i="5"/>
  <c r="AN12" i="5"/>
  <c r="AM12" i="5"/>
  <c r="AL12" i="5"/>
  <c r="AK12" i="5"/>
  <c r="AJ12" i="5"/>
  <c r="AO11" i="5"/>
  <c r="AM11" i="5"/>
  <c r="AK11" i="5"/>
  <c r="AO10" i="5"/>
  <c r="AN10" i="5"/>
  <c r="AM10" i="5"/>
  <c r="AL10" i="5"/>
  <c r="AK10" i="5"/>
  <c r="AJ10" i="5"/>
  <c r="AI10" i="5"/>
  <c r="AH10" i="5"/>
  <c r="AG10" i="5"/>
  <c r="AO9" i="5"/>
  <c r="AN9" i="5"/>
  <c r="AM9" i="5"/>
  <c r="AL9" i="5"/>
  <c r="AK9" i="5"/>
  <c r="AJ9" i="5"/>
  <c r="AO8" i="5"/>
  <c r="AN8" i="5"/>
  <c r="AM8" i="5"/>
  <c r="AL8" i="5"/>
  <c r="AK8" i="5"/>
  <c r="AJ8" i="5"/>
  <c r="AO7" i="5"/>
  <c r="AB189" i="1" l="1"/>
  <c r="AH189" i="1" s="1"/>
  <c r="AB191" i="1"/>
  <c r="AH191" i="1" s="1"/>
  <c r="AB197" i="1"/>
  <c r="AH197" i="1" s="1"/>
  <c r="AJ202" i="1"/>
  <c r="AD209" i="1"/>
  <c r="AD210" i="1" s="1"/>
  <c r="AI202" i="1"/>
  <c r="AI209" i="1" s="1"/>
  <c r="AC209" i="1"/>
  <c r="O209" i="1"/>
  <c r="O210" i="1" s="1"/>
  <c r="P210" i="1"/>
  <c r="G199" i="1"/>
  <c r="G195" i="1"/>
  <c r="I194" i="1"/>
  <c r="G189" i="1"/>
  <c r="G188" i="1"/>
  <c r="G187" i="1"/>
  <c r="F187" i="1" s="1"/>
  <c r="K189" i="1"/>
  <c r="J189" i="1"/>
  <c r="I190" i="1"/>
  <c r="M190" i="1"/>
  <c r="G185" i="1"/>
  <c r="K186" i="1"/>
  <c r="AK193" i="1"/>
  <c r="AM193" i="1" s="1"/>
  <c r="Z193" i="1"/>
  <c r="AK192" i="1"/>
  <c r="AM192" i="1" s="1"/>
  <c r="Z192" i="1"/>
  <c r="G191" i="1"/>
  <c r="F191" i="1" s="1"/>
  <c r="J197" i="1"/>
  <c r="K202" i="1"/>
  <c r="AJ186" i="1"/>
  <c r="AJ209" i="1" s="1"/>
  <c r="AJ210" i="1" s="1"/>
  <c r="AB186" i="1"/>
  <c r="AH186" i="1" s="1"/>
  <c r="L202" i="1"/>
  <c r="J199" i="1"/>
  <c r="I202" i="1"/>
  <c r="M202" i="1"/>
  <c r="L196" i="1"/>
  <c r="H202" i="1"/>
  <c r="H200" i="1"/>
  <c r="L200" i="1"/>
  <c r="N194" i="1"/>
  <c r="AA194" i="1" s="1"/>
  <c r="N188" i="1"/>
  <c r="AA188" i="1" s="1"/>
  <c r="H186" i="1"/>
  <c r="L186" i="1"/>
  <c r="H190" i="1"/>
  <c r="L190" i="1"/>
  <c r="H194" i="1"/>
  <c r="L194" i="1"/>
  <c r="H196" i="1"/>
  <c r="N201" i="1"/>
  <c r="AA201" i="1" s="1"/>
  <c r="I197" i="1"/>
  <c r="M197" i="1"/>
  <c r="G198" i="1"/>
  <c r="K198" i="1"/>
  <c r="I185" i="1"/>
  <c r="N189" i="1"/>
  <c r="AA189" i="1" s="1"/>
  <c r="G6" i="1"/>
  <c r="N191" i="1"/>
  <c r="AA191" i="1" s="1"/>
  <c r="N197" i="1"/>
  <c r="AA197" i="1" s="1"/>
  <c r="G186" i="1"/>
  <c r="H198" i="1"/>
  <c r="L198" i="1"/>
  <c r="J202" i="1"/>
  <c r="N202" i="1"/>
  <c r="AA202" i="1" s="1"/>
  <c r="G197" i="1"/>
  <c r="K197" i="1"/>
  <c r="I198" i="1"/>
  <c r="M198" i="1"/>
  <c r="N185" i="1"/>
  <c r="J190" i="1"/>
  <c r="N190" i="1"/>
  <c r="AA190" i="1" s="1"/>
  <c r="N187" i="1"/>
  <c r="AA187" i="1" s="1"/>
  <c r="H189" i="1"/>
  <c r="L189" i="1"/>
  <c r="J194" i="1"/>
  <c r="I196" i="1"/>
  <c r="M196" i="1"/>
  <c r="H199" i="1"/>
  <c r="L199" i="1"/>
  <c r="J200" i="1"/>
  <c r="N200" i="1"/>
  <c r="AA200" i="1" s="1"/>
  <c r="G201" i="1"/>
  <c r="F201" i="1" s="1"/>
  <c r="AB202" i="1"/>
  <c r="AB196" i="1"/>
  <c r="AH196" i="1" s="1"/>
  <c r="E193" i="1"/>
  <c r="Y193" i="1" s="1"/>
  <c r="G202" i="1"/>
  <c r="H197" i="1"/>
  <c r="L197" i="1"/>
  <c r="J198" i="1"/>
  <c r="N198" i="1"/>
  <c r="AA198" i="1" s="1"/>
  <c r="N186" i="1"/>
  <c r="AA186" i="1" s="1"/>
  <c r="G190" i="1"/>
  <c r="K190" i="1"/>
  <c r="H188" i="1"/>
  <c r="I189" i="1"/>
  <c r="M189" i="1"/>
  <c r="G194" i="1"/>
  <c r="K194" i="1"/>
  <c r="J196" i="1"/>
  <c r="N196" i="1"/>
  <c r="AA196" i="1" s="1"/>
  <c r="I195" i="1"/>
  <c r="I199" i="1"/>
  <c r="M199" i="1"/>
  <c r="G200" i="1"/>
  <c r="K200" i="1"/>
  <c r="AB200" i="1"/>
  <c r="AH200" i="1" s="1"/>
  <c r="AB190" i="1"/>
  <c r="AH190" i="1" s="1"/>
  <c r="AB201" i="1"/>
  <c r="AH201" i="1" s="1"/>
  <c r="AB199" i="1"/>
  <c r="AH199" i="1" s="1"/>
  <c r="G196" i="1"/>
  <c r="K196" i="1"/>
  <c r="N195" i="1"/>
  <c r="AA195" i="1" s="1"/>
  <c r="N199" i="1"/>
  <c r="AA199" i="1" s="1"/>
  <c r="AB188" i="1"/>
  <c r="AH188" i="1" s="1"/>
  <c r="AB198" i="1"/>
  <c r="AH198" i="1" s="1"/>
  <c r="AB195" i="1"/>
  <c r="AH195" i="1" s="1"/>
  <c r="E192" i="1"/>
  <c r="Y192" i="1" s="1"/>
  <c r="AC6" i="1"/>
  <c r="I6" i="1"/>
  <c r="N6" i="1"/>
  <c r="M6" i="1"/>
  <c r="H6" i="1"/>
  <c r="L6" i="1"/>
  <c r="K6" i="1"/>
  <c r="J6" i="1"/>
  <c r="H209" i="1" l="1"/>
  <c r="K209" i="1"/>
  <c r="J209" i="1"/>
  <c r="J210" i="1" s="1"/>
  <c r="M209" i="1"/>
  <c r="L209" i="1"/>
  <c r="L210" i="1" s="1"/>
  <c r="M210" i="1"/>
  <c r="AA185" i="1"/>
  <c r="N209" i="1"/>
  <c r="N210" i="1" s="1"/>
  <c r="F6" i="1"/>
  <c r="AA6" i="1"/>
  <c r="H210" i="1"/>
  <c r="K210" i="1"/>
  <c r="I209" i="1"/>
  <c r="I210" i="1" s="1"/>
  <c r="AC210" i="1"/>
  <c r="AI6" i="1"/>
  <c r="AI210" i="1" s="1"/>
  <c r="AB6" i="1"/>
  <c r="G209" i="1"/>
  <c r="G210" i="1" s="1"/>
  <c r="AH202" i="1"/>
  <c r="AB209" i="1"/>
  <c r="AH209" i="1"/>
  <c r="AA209" i="1"/>
  <c r="F186" i="1"/>
  <c r="F189" i="1"/>
  <c r="Z189" i="1" s="1"/>
  <c r="F197" i="1"/>
  <c r="E197" i="1" s="1"/>
  <c r="Y197" i="1" s="1"/>
  <c r="Z201" i="1"/>
  <c r="AK201" i="1"/>
  <c r="AM201" i="1" s="1"/>
  <c r="F200" i="1"/>
  <c r="F199" i="1"/>
  <c r="Z199" i="1" s="1"/>
  <c r="F195" i="1"/>
  <c r="Z195" i="1" s="1"/>
  <c r="F196" i="1"/>
  <c r="E196" i="1" s="1"/>
  <c r="Y196" i="1" s="1"/>
  <c r="F194" i="1"/>
  <c r="F188" i="1"/>
  <c r="AK187" i="1"/>
  <c r="AM187" i="1" s="1"/>
  <c r="Z187" i="1"/>
  <c r="AK189" i="1"/>
  <c r="AM189" i="1" s="1"/>
  <c r="F190" i="1"/>
  <c r="E190" i="1" s="1"/>
  <c r="Y190" i="1" s="1"/>
  <c r="F185" i="1"/>
  <c r="E185" i="1" s="1"/>
  <c r="F198" i="1"/>
  <c r="Z191" i="1"/>
  <c r="AK191" i="1"/>
  <c r="AM191" i="1" s="1"/>
  <c r="F202" i="1"/>
  <c r="E202" i="1" s="1"/>
  <c r="Y202" i="1" s="1"/>
  <c r="E199" i="1"/>
  <c r="Y199" i="1" s="1"/>
  <c r="AL210" i="1"/>
  <c r="E187" i="1"/>
  <c r="Y187" i="1" s="1"/>
  <c r="E200" i="1"/>
  <c r="Y200" i="1" s="1"/>
  <c r="E201" i="1"/>
  <c r="Y201" i="1" s="1"/>
  <c r="E191" i="1"/>
  <c r="Y191" i="1" s="1"/>
  <c r="E186" i="1" l="1"/>
  <c r="Y186" i="1" s="1"/>
  <c r="E6" i="1"/>
  <c r="AK197" i="1"/>
  <c r="AM197" i="1" s="1"/>
  <c r="Z197" i="1"/>
  <c r="AA210" i="1"/>
  <c r="Y185" i="1"/>
  <c r="F209" i="1"/>
  <c r="AK209" i="1" s="1"/>
  <c r="AM209" i="1" s="1"/>
  <c r="E189" i="1"/>
  <c r="Y189" i="1" s="1"/>
  <c r="AK199" i="1"/>
  <c r="AM199" i="1" s="1"/>
  <c r="Z6" i="1"/>
  <c r="E195" i="1"/>
  <c r="Y195" i="1" s="1"/>
  <c r="AK195" i="1"/>
  <c r="AM195" i="1" s="1"/>
  <c r="AK200" i="1"/>
  <c r="AM200" i="1" s="1"/>
  <c r="Z200" i="1"/>
  <c r="AK196" i="1"/>
  <c r="AM196" i="1" s="1"/>
  <c r="Z196" i="1"/>
  <c r="Z194" i="1"/>
  <c r="AK194" i="1"/>
  <c r="AM194" i="1" s="1"/>
  <c r="Z188" i="1"/>
  <c r="AK188" i="1"/>
  <c r="AM188" i="1" s="1"/>
  <c r="E188" i="1"/>
  <c r="Y188" i="1" s="1"/>
  <c r="AK190" i="1"/>
  <c r="AM190" i="1" s="1"/>
  <c r="Z190" i="1"/>
  <c r="AK185" i="1"/>
  <c r="AM185" i="1" s="1"/>
  <c r="Z185" i="1"/>
  <c r="AK198" i="1"/>
  <c r="AM198" i="1" s="1"/>
  <c r="Z198" i="1"/>
  <c r="AK186" i="1"/>
  <c r="AM186" i="1" s="1"/>
  <c r="Z186" i="1"/>
  <c r="AK202" i="1"/>
  <c r="AM202" i="1" s="1"/>
  <c r="Z202" i="1"/>
  <c r="E198" i="1"/>
  <c r="Y198" i="1" s="1"/>
  <c r="E194" i="1"/>
  <c r="Y194" i="1" s="1"/>
  <c r="V201" i="5"/>
  <c r="AA193" i="5"/>
  <c r="Z193" i="5"/>
  <c r="Y193" i="5"/>
  <c r="X193" i="5"/>
  <c r="W193" i="5"/>
  <c r="V193" i="5"/>
  <c r="AA192" i="5"/>
  <c r="Z192" i="5"/>
  <c r="Y192" i="5"/>
  <c r="X192" i="5"/>
  <c r="V192" i="5"/>
  <c r="U192" i="5" s="1"/>
  <c r="M193" i="5"/>
  <c r="L193" i="5"/>
  <c r="K193" i="5"/>
  <c r="J193" i="5"/>
  <c r="I193" i="5"/>
  <c r="M192" i="5"/>
  <c r="L192" i="5"/>
  <c r="K192" i="5"/>
  <c r="J192" i="5"/>
  <c r="H193" i="5"/>
  <c r="G193" i="5" s="1"/>
  <c r="H192" i="5"/>
  <c r="AA201" i="5"/>
  <c r="Z201" i="5"/>
  <c r="Y201" i="5"/>
  <c r="X201" i="5"/>
  <c r="W201" i="5"/>
  <c r="AJ177" i="5"/>
  <c r="AL151" i="5"/>
  <c r="AK151" i="5"/>
  <c r="AO127" i="5"/>
  <c r="AN127" i="5"/>
  <c r="AJ127" i="5"/>
  <c r="AG183" i="5"/>
  <c r="AI159" i="5"/>
  <c r="AI157" i="5"/>
  <c r="AI119" i="5"/>
  <c r="AI107" i="5"/>
  <c r="AI94" i="5"/>
  <c r="AI83" i="5"/>
  <c r="AI75" i="5"/>
  <c r="AI71" i="5"/>
  <c r="AI63" i="5"/>
  <c r="AI57" i="5"/>
  <c r="E209" i="1" l="1"/>
  <c r="AO193" i="5"/>
  <c r="AM192" i="5"/>
  <c r="AN193" i="5"/>
  <c r="AL192" i="5"/>
  <c r="AK193" i="5"/>
  <c r="Y6" i="1"/>
  <c r="F210" i="1"/>
  <c r="E210" i="1"/>
  <c r="T192" i="5"/>
  <c r="S192" i="5" s="1"/>
  <c r="AI144" i="5"/>
  <c r="AI21" i="5"/>
  <c r="AJ192" i="5"/>
  <c r="AI136" i="5"/>
  <c r="AI154" i="5"/>
  <c r="AI33" i="5"/>
  <c r="AI43" i="5"/>
  <c r="AI47" i="5"/>
  <c r="AI69" i="5"/>
  <c r="AJ193" i="5"/>
  <c r="AG94" i="5"/>
  <c r="AH71" i="5"/>
  <c r="AH21" i="5"/>
  <c r="AM210" i="1"/>
  <c r="AK210" i="1"/>
  <c r="Y209" i="1"/>
  <c r="Z209" i="1"/>
  <c r="Z210" i="1" s="1"/>
  <c r="AG35" i="5"/>
  <c r="AH35" i="5"/>
  <c r="AI92" i="5"/>
  <c r="AI8" i="5"/>
  <c r="AI20" i="5"/>
  <c r="AI32" i="5"/>
  <c r="AI42" i="5"/>
  <c r="AI46" i="5"/>
  <c r="AI50" i="5"/>
  <c r="AI68" i="5"/>
  <c r="AI96" i="5"/>
  <c r="AI102" i="5"/>
  <c r="AI129" i="5"/>
  <c r="AI149" i="5"/>
  <c r="AI153" i="5"/>
  <c r="AI166" i="5"/>
  <c r="AI174" i="5"/>
  <c r="AG21" i="5"/>
  <c r="AG69" i="5"/>
  <c r="AH69" i="5"/>
  <c r="K201" i="5"/>
  <c r="AM201" i="5" s="1"/>
  <c r="AM177" i="5"/>
  <c r="AI9" i="5"/>
  <c r="AI80" i="5"/>
  <c r="AI93" i="5"/>
  <c r="AI108" i="5"/>
  <c r="AI120" i="5"/>
  <c r="AI130" i="5"/>
  <c r="AI141" i="5"/>
  <c r="AI167" i="5"/>
  <c r="AI175" i="5"/>
  <c r="L201" i="5"/>
  <c r="AN201" i="5" s="1"/>
  <c r="AN177" i="5"/>
  <c r="AL193" i="5"/>
  <c r="AI12" i="5"/>
  <c r="AI22" i="5"/>
  <c r="AI28" i="5"/>
  <c r="AI34" i="5"/>
  <c r="AI39" i="5"/>
  <c r="AI44" i="5"/>
  <c r="AI48" i="5"/>
  <c r="AI53" i="5"/>
  <c r="AI61" i="5"/>
  <c r="AI65" i="5"/>
  <c r="AI81" i="5"/>
  <c r="AI86" i="5"/>
  <c r="AI99" i="5"/>
  <c r="AI105" i="5"/>
  <c r="AI110" i="5"/>
  <c r="AI115" i="5"/>
  <c r="AI122" i="5"/>
  <c r="AI126" i="5"/>
  <c r="AI133" i="5"/>
  <c r="AI138" i="5"/>
  <c r="AI142" i="5"/>
  <c r="AI147" i="5"/>
  <c r="AI162" i="5"/>
  <c r="AI168" i="5"/>
  <c r="AI172" i="5"/>
  <c r="AI176" i="5"/>
  <c r="G192" i="5"/>
  <c r="AL127" i="5"/>
  <c r="AM151" i="5"/>
  <c r="I201" i="5"/>
  <c r="AK201" i="5" s="1"/>
  <c r="AK177" i="5"/>
  <c r="M201" i="5"/>
  <c r="AO201" i="5" s="1"/>
  <c r="AO177" i="5"/>
  <c r="AN192" i="5"/>
  <c r="AM193" i="5"/>
  <c r="U193" i="5"/>
  <c r="T193" i="5" s="1"/>
  <c r="S193" i="5" s="1"/>
  <c r="AI26" i="5"/>
  <c r="AI37" i="5"/>
  <c r="AI73" i="5"/>
  <c r="AI78" i="5"/>
  <c r="AI113" i="5"/>
  <c r="AI124" i="5"/>
  <c r="AI140" i="5"/>
  <c r="AI170" i="5"/>
  <c r="AI179" i="5"/>
  <c r="AG47" i="5"/>
  <c r="AH47" i="5"/>
  <c r="AG87" i="5"/>
  <c r="AH87" i="5"/>
  <c r="AG148" i="5"/>
  <c r="AH148" i="5"/>
  <c r="AI27" i="5"/>
  <c r="AI38" i="5"/>
  <c r="AI52" i="5"/>
  <c r="AI58" i="5"/>
  <c r="AI64" i="5"/>
  <c r="AI74" i="5"/>
  <c r="AI84" i="5"/>
  <c r="AI98" i="5"/>
  <c r="AI104" i="5"/>
  <c r="AI114" i="5"/>
  <c r="AI125" i="5"/>
  <c r="AI137" i="5"/>
  <c r="AI146" i="5"/>
  <c r="AI150" i="5"/>
  <c r="AI160" i="5"/>
  <c r="AI171" i="5"/>
  <c r="AI180" i="5"/>
  <c r="AG71" i="5"/>
  <c r="AG123" i="5"/>
  <c r="AH123" i="5"/>
  <c r="AI13" i="5"/>
  <c r="AI23" i="5"/>
  <c r="AI31" i="5"/>
  <c r="AI35" i="5"/>
  <c r="AI40" i="5"/>
  <c r="AI45" i="5"/>
  <c r="AI49" i="5"/>
  <c r="AI54" i="5"/>
  <c r="AI62" i="5"/>
  <c r="AI67" i="5"/>
  <c r="AI72" i="5"/>
  <c r="AI77" i="5"/>
  <c r="AI82" i="5"/>
  <c r="AI87" i="5"/>
  <c r="AI95" i="5"/>
  <c r="AI100" i="5"/>
  <c r="AI106" i="5"/>
  <c r="AI111" i="5"/>
  <c r="AI117" i="5"/>
  <c r="AI123" i="5"/>
  <c r="AI128" i="5"/>
  <c r="AI134" i="5"/>
  <c r="AI139" i="5"/>
  <c r="AI143" i="5"/>
  <c r="AI148" i="5"/>
  <c r="AI152" i="5"/>
  <c r="AI158" i="5"/>
  <c r="AI163" i="5"/>
  <c r="AI169" i="5"/>
  <c r="AI173" i="5"/>
  <c r="AI178" i="5"/>
  <c r="AM127" i="5"/>
  <c r="AJ151" i="5"/>
  <c r="AN151" i="5"/>
  <c r="J201" i="5"/>
  <c r="AL201" i="5" s="1"/>
  <c r="AL177" i="5"/>
  <c r="H201" i="5"/>
  <c r="AJ201" i="5" s="1"/>
  <c r="AO192" i="5"/>
  <c r="F192" i="5"/>
  <c r="AI192" i="5"/>
  <c r="S191" i="4"/>
  <c r="R191" i="4"/>
  <c r="Q191" i="4"/>
  <c r="P191" i="4"/>
  <c r="S190" i="4"/>
  <c r="R190" i="4"/>
  <c r="Q190" i="4"/>
  <c r="P190" i="4"/>
  <c r="N192" i="4"/>
  <c r="N191" i="4"/>
  <c r="M191" i="4"/>
  <c r="L191" i="4"/>
  <c r="N190" i="4"/>
  <c r="M190" i="4"/>
  <c r="L190" i="4"/>
  <c r="AJ10" i="2"/>
  <c r="AK10" i="2"/>
  <c r="AL10" i="2"/>
  <c r="AM10" i="2"/>
  <c r="AP10" i="2"/>
  <c r="AQ10" i="2"/>
  <c r="AR10" i="2"/>
  <c r="AS10" i="2"/>
  <c r="AJ40" i="2"/>
  <c r="AK40" i="2"/>
  <c r="AL40" i="2"/>
  <c r="AM40" i="2"/>
  <c r="AP40" i="2"/>
  <c r="AQ40" i="2"/>
  <c r="AR40" i="2"/>
  <c r="AS40" i="2"/>
  <c r="AP41" i="2"/>
  <c r="AQ41" i="2"/>
  <c r="AR41" i="2"/>
  <c r="AS41" i="2"/>
  <c r="AP42" i="2"/>
  <c r="AQ42" i="2"/>
  <c r="AR42" i="2"/>
  <c r="AS42" i="2"/>
  <c r="AP43" i="2"/>
  <c r="AQ43" i="2"/>
  <c r="AR43" i="2"/>
  <c r="AS43" i="2"/>
  <c r="AP44" i="2"/>
  <c r="AQ44" i="2"/>
  <c r="AR44" i="2"/>
  <c r="AS44" i="2"/>
  <c r="AP45" i="2"/>
  <c r="AQ45" i="2"/>
  <c r="AR45" i="2"/>
  <c r="AS45" i="2"/>
  <c r="AP46" i="2"/>
  <c r="AQ46" i="2"/>
  <c r="AR46" i="2"/>
  <c r="AS46" i="2"/>
  <c r="AP47" i="2"/>
  <c r="AQ47" i="2"/>
  <c r="AR47" i="2"/>
  <c r="AS47" i="2"/>
  <c r="AP48" i="2"/>
  <c r="AQ48" i="2"/>
  <c r="AR48" i="2"/>
  <c r="AS48" i="2"/>
  <c r="AP49" i="2"/>
  <c r="AQ49" i="2"/>
  <c r="AR49" i="2"/>
  <c r="AS49" i="2"/>
  <c r="AP50" i="2"/>
  <c r="AQ50" i="2"/>
  <c r="AR50" i="2"/>
  <c r="AS50" i="2"/>
  <c r="AP51" i="2"/>
  <c r="AQ51" i="2"/>
  <c r="AR51" i="2"/>
  <c r="AS51" i="2"/>
  <c r="AP52" i="2"/>
  <c r="AQ52" i="2"/>
  <c r="AR52" i="2"/>
  <c r="AS52" i="2"/>
  <c r="AP53" i="2"/>
  <c r="AQ53" i="2"/>
  <c r="AR53" i="2"/>
  <c r="AS53" i="2"/>
  <c r="AP54" i="2"/>
  <c r="AQ54" i="2"/>
  <c r="AR54" i="2"/>
  <c r="AS54" i="2"/>
  <c r="AP55" i="2"/>
  <c r="AQ55" i="2"/>
  <c r="AR55" i="2"/>
  <c r="AS55" i="2"/>
  <c r="AP56" i="2"/>
  <c r="AQ56" i="2"/>
  <c r="AR56" i="2"/>
  <c r="AS56" i="2"/>
  <c r="AP57" i="2"/>
  <c r="AQ57" i="2"/>
  <c r="AR57" i="2"/>
  <c r="AS57" i="2"/>
  <c r="AP58" i="2"/>
  <c r="AQ58" i="2"/>
  <c r="AR58" i="2"/>
  <c r="AS58" i="2"/>
  <c r="AJ70" i="2"/>
  <c r="AK70" i="2"/>
  <c r="AL70" i="2"/>
  <c r="AM70" i="2"/>
  <c r="AP70" i="2"/>
  <c r="AQ70" i="2"/>
  <c r="AR70" i="2"/>
  <c r="AS70" i="2"/>
  <c r="AP71" i="2"/>
  <c r="AQ71" i="2"/>
  <c r="AR71" i="2"/>
  <c r="AS71" i="2"/>
  <c r="AP72" i="2"/>
  <c r="AQ72" i="2"/>
  <c r="AR72" i="2"/>
  <c r="AS72" i="2"/>
  <c r="AP73" i="2"/>
  <c r="AQ73" i="2"/>
  <c r="AR73" i="2"/>
  <c r="AS73" i="2"/>
  <c r="AP74" i="2"/>
  <c r="AQ74" i="2"/>
  <c r="AR74" i="2"/>
  <c r="AS74" i="2"/>
  <c r="AP75" i="2"/>
  <c r="AQ75" i="2"/>
  <c r="AR75" i="2"/>
  <c r="AS75" i="2"/>
  <c r="AP76" i="2"/>
  <c r="AQ76" i="2"/>
  <c r="AR76" i="2"/>
  <c r="AS76" i="2"/>
  <c r="AP77" i="2"/>
  <c r="AQ77" i="2"/>
  <c r="AR77" i="2"/>
  <c r="AS77" i="2"/>
  <c r="AP78" i="2"/>
  <c r="AQ78" i="2"/>
  <c r="AR78" i="2"/>
  <c r="AS78" i="2"/>
  <c r="AP79" i="2"/>
  <c r="AQ79" i="2"/>
  <c r="AR79" i="2"/>
  <c r="AS79" i="2"/>
  <c r="AP80" i="2"/>
  <c r="AQ80" i="2"/>
  <c r="AR80" i="2"/>
  <c r="AS80" i="2"/>
  <c r="AP81" i="2"/>
  <c r="AQ81" i="2"/>
  <c r="AR81" i="2"/>
  <c r="AS81" i="2"/>
  <c r="AP82" i="2"/>
  <c r="AQ82" i="2"/>
  <c r="AR82" i="2"/>
  <c r="AS82" i="2"/>
  <c r="AP83" i="2"/>
  <c r="AQ83" i="2"/>
  <c r="AR83" i="2"/>
  <c r="AS83" i="2"/>
  <c r="AP84" i="2"/>
  <c r="AQ84" i="2"/>
  <c r="AR84" i="2"/>
  <c r="AS84" i="2"/>
  <c r="AP85" i="2"/>
  <c r="AQ85" i="2"/>
  <c r="AR85" i="2"/>
  <c r="AS85" i="2"/>
  <c r="AP86" i="2"/>
  <c r="AQ86" i="2"/>
  <c r="AR86" i="2"/>
  <c r="AS86" i="2"/>
  <c r="AP87" i="2"/>
  <c r="AQ87" i="2"/>
  <c r="AR87" i="2"/>
  <c r="AS87" i="2"/>
  <c r="AP88" i="2"/>
  <c r="AQ88" i="2"/>
  <c r="AR88" i="2"/>
  <c r="AS88" i="2"/>
  <c r="AJ101" i="2"/>
  <c r="AK101" i="2"/>
  <c r="AL101" i="2"/>
  <c r="AM101" i="2"/>
  <c r="AP101" i="2"/>
  <c r="AQ101" i="2"/>
  <c r="AR101" i="2"/>
  <c r="AS101" i="2"/>
  <c r="AJ131" i="2"/>
  <c r="AK131" i="2"/>
  <c r="AL131" i="2"/>
  <c r="AM131" i="2"/>
  <c r="AP131" i="2"/>
  <c r="AQ131" i="2"/>
  <c r="AR131" i="2"/>
  <c r="AS131" i="2"/>
  <c r="AJ132" i="2"/>
  <c r="AK132" i="2"/>
  <c r="AL132" i="2"/>
  <c r="AM132" i="2"/>
  <c r="AP132" i="2"/>
  <c r="AQ132" i="2"/>
  <c r="AR132" i="2"/>
  <c r="AS132" i="2"/>
  <c r="AJ133" i="2"/>
  <c r="AK133" i="2"/>
  <c r="AL133" i="2"/>
  <c r="AM133" i="2"/>
  <c r="AP133" i="2"/>
  <c r="AQ133" i="2"/>
  <c r="AR133" i="2"/>
  <c r="AS133" i="2"/>
  <c r="AJ134" i="2"/>
  <c r="AK134" i="2"/>
  <c r="AL134" i="2"/>
  <c r="AM134" i="2"/>
  <c r="AP134" i="2"/>
  <c r="AQ134" i="2"/>
  <c r="AR134" i="2"/>
  <c r="AS134" i="2"/>
  <c r="AJ135" i="2"/>
  <c r="AK135" i="2"/>
  <c r="AL135" i="2"/>
  <c r="AM135" i="2"/>
  <c r="AP135" i="2"/>
  <c r="AQ135" i="2"/>
  <c r="AR135" i="2"/>
  <c r="AS135" i="2"/>
  <c r="AJ136" i="2"/>
  <c r="AK136" i="2"/>
  <c r="AL136" i="2"/>
  <c r="AM136" i="2"/>
  <c r="AP136" i="2"/>
  <c r="AQ136" i="2"/>
  <c r="AR136" i="2"/>
  <c r="AS136" i="2"/>
  <c r="AJ137" i="2"/>
  <c r="AK137" i="2"/>
  <c r="AL137" i="2"/>
  <c r="AM137" i="2"/>
  <c r="AP137" i="2"/>
  <c r="AQ137" i="2"/>
  <c r="AR137" i="2"/>
  <c r="AS137" i="2"/>
  <c r="AJ138" i="2"/>
  <c r="AK138" i="2"/>
  <c r="AL138" i="2"/>
  <c r="AM138" i="2"/>
  <c r="AP138" i="2"/>
  <c r="AQ138" i="2"/>
  <c r="AR138" i="2"/>
  <c r="AS138" i="2"/>
  <c r="AJ139" i="2"/>
  <c r="AK139" i="2"/>
  <c r="AL139" i="2"/>
  <c r="AM139" i="2"/>
  <c r="AP139" i="2"/>
  <c r="AQ139" i="2"/>
  <c r="AR139" i="2"/>
  <c r="AS139" i="2"/>
  <c r="AJ140" i="2"/>
  <c r="AK140" i="2"/>
  <c r="AL140" i="2"/>
  <c r="AM140" i="2"/>
  <c r="AP140" i="2"/>
  <c r="AQ140" i="2"/>
  <c r="AR140" i="2"/>
  <c r="AS140" i="2"/>
  <c r="AJ141" i="2"/>
  <c r="AK141" i="2"/>
  <c r="AL141" i="2"/>
  <c r="AM141" i="2"/>
  <c r="AP141" i="2"/>
  <c r="AQ141" i="2"/>
  <c r="AR141" i="2"/>
  <c r="AS141" i="2"/>
  <c r="AJ142" i="2"/>
  <c r="AK142" i="2"/>
  <c r="AL142" i="2"/>
  <c r="AM142" i="2"/>
  <c r="AP142" i="2"/>
  <c r="AQ142" i="2"/>
  <c r="AR142" i="2"/>
  <c r="AS142" i="2"/>
  <c r="AJ143" i="2"/>
  <c r="AK143" i="2"/>
  <c r="AL143" i="2"/>
  <c r="AM143" i="2"/>
  <c r="AP143" i="2"/>
  <c r="AQ143" i="2"/>
  <c r="AR143" i="2"/>
  <c r="AS143" i="2"/>
  <c r="AJ144" i="2"/>
  <c r="AK144" i="2"/>
  <c r="AL144" i="2"/>
  <c r="AM144" i="2"/>
  <c r="AP144" i="2"/>
  <c r="AQ144" i="2"/>
  <c r="AR144" i="2"/>
  <c r="AS144" i="2"/>
  <c r="AJ145" i="2"/>
  <c r="AK145" i="2"/>
  <c r="AL145" i="2"/>
  <c r="AM145" i="2"/>
  <c r="AP145" i="2"/>
  <c r="AQ145" i="2"/>
  <c r="AR145" i="2"/>
  <c r="AS145" i="2"/>
  <c r="AJ146" i="2"/>
  <c r="AK146" i="2"/>
  <c r="AL146" i="2"/>
  <c r="AM146" i="2"/>
  <c r="AP146" i="2"/>
  <c r="AQ146" i="2"/>
  <c r="AR146" i="2"/>
  <c r="AS146" i="2"/>
  <c r="AJ147" i="2"/>
  <c r="AK147" i="2"/>
  <c r="AL147" i="2"/>
  <c r="AM147" i="2"/>
  <c r="AP147" i="2"/>
  <c r="AQ147" i="2"/>
  <c r="AR147" i="2"/>
  <c r="AS147" i="2"/>
  <c r="AJ148" i="2"/>
  <c r="AK148" i="2"/>
  <c r="AL148" i="2"/>
  <c r="AM148" i="2"/>
  <c r="AP148" i="2"/>
  <c r="AQ148" i="2"/>
  <c r="AR148" i="2"/>
  <c r="AS148" i="2"/>
  <c r="AJ149" i="2"/>
  <c r="AK149" i="2"/>
  <c r="AL149" i="2"/>
  <c r="AM149" i="2"/>
  <c r="AP149" i="2"/>
  <c r="AQ149" i="2"/>
  <c r="AR149" i="2"/>
  <c r="AS149" i="2"/>
  <c r="AS158" i="2"/>
  <c r="AJ161" i="2"/>
  <c r="AK161" i="2"/>
  <c r="AL161" i="2"/>
  <c r="AM161" i="2"/>
  <c r="AP161" i="2"/>
  <c r="AQ161" i="2"/>
  <c r="AR161" i="2"/>
  <c r="AS161" i="2"/>
  <c r="AJ162" i="2"/>
  <c r="AK162" i="2"/>
  <c r="AL162" i="2"/>
  <c r="AM162" i="2"/>
  <c r="AP162" i="2"/>
  <c r="AQ162" i="2"/>
  <c r="AR162" i="2"/>
  <c r="AS162" i="2"/>
  <c r="AJ163" i="2"/>
  <c r="AK163" i="2"/>
  <c r="AL163" i="2"/>
  <c r="AM163" i="2"/>
  <c r="AP163" i="2"/>
  <c r="AQ163" i="2"/>
  <c r="AR163" i="2"/>
  <c r="AS163" i="2"/>
  <c r="AJ164" i="2"/>
  <c r="AK164" i="2"/>
  <c r="AL164" i="2"/>
  <c r="AM164" i="2"/>
  <c r="AP164" i="2"/>
  <c r="AQ164" i="2"/>
  <c r="AR164" i="2"/>
  <c r="AS164" i="2"/>
  <c r="AJ165" i="2"/>
  <c r="AK165" i="2"/>
  <c r="AL165" i="2"/>
  <c r="AM165" i="2"/>
  <c r="AP165" i="2"/>
  <c r="AQ165" i="2"/>
  <c r="AR165" i="2"/>
  <c r="AS165" i="2"/>
  <c r="AJ166" i="2"/>
  <c r="AK166" i="2"/>
  <c r="AL166" i="2"/>
  <c r="AM166" i="2"/>
  <c r="AP166" i="2"/>
  <c r="AQ166" i="2"/>
  <c r="AR166" i="2"/>
  <c r="AS166" i="2"/>
  <c r="AJ167" i="2"/>
  <c r="AK167" i="2"/>
  <c r="AL167" i="2"/>
  <c r="AM167" i="2"/>
  <c r="AP167" i="2"/>
  <c r="AQ167" i="2"/>
  <c r="AR167" i="2"/>
  <c r="AS167" i="2"/>
  <c r="AJ168" i="2"/>
  <c r="AK168" i="2"/>
  <c r="AL168" i="2"/>
  <c r="AM168" i="2"/>
  <c r="AP168" i="2"/>
  <c r="AQ168" i="2"/>
  <c r="AR168" i="2"/>
  <c r="AS168" i="2"/>
  <c r="AJ169" i="2"/>
  <c r="AK169" i="2"/>
  <c r="AL169" i="2"/>
  <c r="AM169" i="2"/>
  <c r="AP169" i="2"/>
  <c r="AQ169" i="2"/>
  <c r="AR169" i="2"/>
  <c r="AS169" i="2"/>
  <c r="AJ170" i="2"/>
  <c r="AK170" i="2"/>
  <c r="AL170" i="2"/>
  <c r="AM170" i="2"/>
  <c r="AP170" i="2"/>
  <c r="AQ170" i="2"/>
  <c r="AR170" i="2"/>
  <c r="AS170" i="2"/>
  <c r="AJ171" i="2"/>
  <c r="AK171" i="2"/>
  <c r="AL171" i="2"/>
  <c r="AM171" i="2"/>
  <c r="AP171" i="2"/>
  <c r="AQ171" i="2"/>
  <c r="AR171" i="2"/>
  <c r="AS171" i="2"/>
  <c r="AJ172" i="2"/>
  <c r="AK172" i="2"/>
  <c r="AL172" i="2"/>
  <c r="AM172" i="2"/>
  <c r="AP172" i="2"/>
  <c r="AQ172" i="2"/>
  <c r="AR172" i="2"/>
  <c r="AS172" i="2"/>
  <c r="AJ173" i="2"/>
  <c r="AK173" i="2"/>
  <c r="AL173" i="2"/>
  <c r="AM173" i="2"/>
  <c r="AP173" i="2"/>
  <c r="AQ173" i="2"/>
  <c r="AR173" i="2"/>
  <c r="AS173" i="2"/>
  <c r="AJ174" i="2"/>
  <c r="AK174" i="2"/>
  <c r="AL174" i="2"/>
  <c r="AM174" i="2"/>
  <c r="AP174" i="2"/>
  <c r="AQ174" i="2"/>
  <c r="AR174" i="2"/>
  <c r="AS174" i="2"/>
  <c r="AJ175" i="2"/>
  <c r="AK175" i="2"/>
  <c r="AL175" i="2"/>
  <c r="AM175" i="2"/>
  <c r="AP175" i="2"/>
  <c r="AQ175" i="2"/>
  <c r="AR175" i="2"/>
  <c r="AS175" i="2"/>
  <c r="AJ176" i="2"/>
  <c r="AK176" i="2"/>
  <c r="AL176" i="2"/>
  <c r="AM176" i="2"/>
  <c r="AP176" i="2"/>
  <c r="AQ176" i="2"/>
  <c r="AR176" i="2"/>
  <c r="AS176" i="2"/>
  <c r="AJ177" i="2"/>
  <c r="AK177" i="2"/>
  <c r="AL177" i="2"/>
  <c r="AM177" i="2"/>
  <c r="AP177" i="2"/>
  <c r="AQ177" i="2"/>
  <c r="AR177" i="2"/>
  <c r="AS177" i="2"/>
  <c r="AJ178" i="2"/>
  <c r="AK178" i="2"/>
  <c r="AL178" i="2"/>
  <c r="AM178" i="2"/>
  <c r="AP178" i="2"/>
  <c r="AQ178" i="2"/>
  <c r="AR178" i="2"/>
  <c r="AS178" i="2"/>
  <c r="AJ179" i="2"/>
  <c r="AK179" i="2"/>
  <c r="AL179" i="2"/>
  <c r="AM179" i="2"/>
  <c r="AP179" i="2"/>
  <c r="AQ179" i="2"/>
  <c r="AR179" i="2"/>
  <c r="AS179" i="2"/>
  <c r="AJ192" i="2"/>
  <c r="AK192" i="2"/>
  <c r="AL192" i="2"/>
  <c r="AM192" i="2"/>
  <c r="AP192" i="2"/>
  <c r="AQ192" i="2"/>
  <c r="AR192" i="2"/>
  <c r="AS192" i="2"/>
  <c r="AJ222" i="2"/>
  <c r="AK222" i="2"/>
  <c r="AL222" i="2"/>
  <c r="AM222" i="2"/>
  <c r="AP222" i="2"/>
  <c r="AQ222" i="2"/>
  <c r="AR222" i="2"/>
  <c r="AS222" i="2"/>
  <c r="AJ223" i="2"/>
  <c r="AK223" i="2"/>
  <c r="AL223" i="2"/>
  <c r="AM223" i="2"/>
  <c r="AP223" i="2"/>
  <c r="AQ223" i="2"/>
  <c r="AR223" i="2"/>
  <c r="AS223" i="2"/>
  <c r="AJ224" i="2"/>
  <c r="AK224" i="2"/>
  <c r="AL224" i="2"/>
  <c r="AM224" i="2"/>
  <c r="AP224" i="2"/>
  <c r="AQ224" i="2"/>
  <c r="AR224" i="2"/>
  <c r="AS224" i="2"/>
  <c r="AJ225" i="2"/>
  <c r="AK225" i="2"/>
  <c r="AL225" i="2"/>
  <c r="AM225" i="2"/>
  <c r="AP225" i="2"/>
  <c r="AQ225" i="2"/>
  <c r="AR225" i="2"/>
  <c r="AS225" i="2"/>
  <c r="AJ226" i="2"/>
  <c r="AK226" i="2"/>
  <c r="AL226" i="2"/>
  <c r="AM226" i="2"/>
  <c r="AP226" i="2"/>
  <c r="AQ226" i="2"/>
  <c r="AR226" i="2"/>
  <c r="AS226" i="2"/>
  <c r="AJ227" i="2"/>
  <c r="AK227" i="2"/>
  <c r="AL227" i="2"/>
  <c r="AM227" i="2"/>
  <c r="AP227" i="2"/>
  <c r="AQ227" i="2"/>
  <c r="AR227" i="2"/>
  <c r="AS227" i="2"/>
  <c r="AJ228" i="2"/>
  <c r="AK228" i="2"/>
  <c r="AL228" i="2"/>
  <c r="AM228" i="2"/>
  <c r="AP228" i="2"/>
  <c r="AQ228" i="2"/>
  <c r="AR228" i="2"/>
  <c r="AS228" i="2"/>
  <c r="AJ229" i="2"/>
  <c r="AK229" i="2"/>
  <c r="AL229" i="2"/>
  <c r="AM229" i="2"/>
  <c r="AP229" i="2"/>
  <c r="AQ229" i="2"/>
  <c r="AR229" i="2"/>
  <c r="AS229" i="2"/>
  <c r="AJ230" i="2"/>
  <c r="AK230" i="2"/>
  <c r="AL230" i="2"/>
  <c r="AM230" i="2"/>
  <c r="AP230" i="2"/>
  <c r="AQ230" i="2"/>
  <c r="AR230" i="2"/>
  <c r="AS230" i="2"/>
  <c r="AJ231" i="2"/>
  <c r="AK231" i="2"/>
  <c r="AL231" i="2"/>
  <c r="AM231" i="2"/>
  <c r="AP231" i="2"/>
  <c r="AQ231" i="2"/>
  <c r="AR231" i="2"/>
  <c r="AS231" i="2"/>
  <c r="AJ232" i="2"/>
  <c r="AK232" i="2"/>
  <c r="AL232" i="2"/>
  <c r="AM232" i="2"/>
  <c r="AP232" i="2"/>
  <c r="AQ232" i="2"/>
  <c r="AR232" i="2"/>
  <c r="AS232" i="2"/>
  <c r="AJ233" i="2"/>
  <c r="AK233" i="2"/>
  <c r="AL233" i="2"/>
  <c r="AM233" i="2"/>
  <c r="AP233" i="2"/>
  <c r="AQ233" i="2"/>
  <c r="AR233" i="2"/>
  <c r="AS233" i="2"/>
  <c r="AJ234" i="2"/>
  <c r="AK234" i="2"/>
  <c r="AL234" i="2"/>
  <c r="AM234" i="2"/>
  <c r="AP234" i="2"/>
  <c r="AQ234" i="2"/>
  <c r="AR234" i="2"/>
  <c r="AS234" i="2"/>
  <c r="AJ235" i="2"/>
  <c r="AK235" i="2"/>
  <c r="AL235" i="2"/>
  <c r="AM235" i="2"/>
  <c r="AP235" i="2"/>
  <c r="AQ235" i="2"/>
  <c r="AR235" i="2"/>
  <c r="AS235" i="2"/>
  <c r="AJ236" i="2"/>
  <c r="AK236" i="2"/>
  <c r="AL236" i="2"/>
  <c r="AM236" i="2"/>
  <c r="AP236" i="2"/>
  <c r="AQ236" i="2"/>
  <c r="AR236" i="2"/>
  <c r="AS236" i="2"/>
  <c r="AJ237" i="2"/>
  <c r="AK237" i="2"/>
  <c r="AL237" i="2"/>
  <c r="AM237" i="2"/>
  <c r="AP237" i="2"/>
  <c r="AQ237" i="2"/>
  <c r="AR237" i="2"/>
  <c r="AS237" i="2"/>
  <c r="AJ238" i="2"/>
  <c r="AK238" i="2"/>
  <c r="AL238" i="2"/>
  <c r="AM238" i="2"/>
  <c r="AP238" i="2"/>
  <c r="AQ238" i="2"/>
  <c r="AR238" i="2"/>
  <c r="AS238" i="2"/>
  <c r="AJ239" i="2"/>
  <c r="AK239" i="2"/>
  <c r="AL239" i="2"/>
  <c r="AM239" i="2"/>
  <c r="AP239" i="2"/>
  <c r="AQ239" i="2"/>
  <c r="AR239" i="2"/>
  <c r="AS239" i="2"/>
  <c r="AJ240" i="2"/>
  <c r="AK240" i="2"/>
  <c r="AL240" i="2"/>
  <c r="AM240" i="2"/>
  <c r="AP240" i="2"/>
  <c r="AQ240" i="2"/>
  <c r="AR240" i="2"/>
  <c r="AS240" i="2"/>
  <c r="AJ252" i="2"/>
  <c r="AK252" i="2"/>
  <c r="AL252" i="2"/>
  <c r="AM252" i="2"/>
  <c r="AP252" i="2"/>
  <c r="AQ252" i="2"/>
  <c r="AR252" i="2"/>
  <c r="AS252" i="2"/>
  <c r="AJ253" i="2"/>
  <c r="AK253" i="2"/>
  <c r="AL253" i="2"/>
  <c r="AM253" i="2"/>
  <c r="AP253" i="2"/>
  <c r="AQ253" i="2"/>
  <c r="AR253" i="2"/>
  <c r="AS253" i="2"/>
  <c r="AJ254" i="2"/>
  <c r="AK254" i="2"/>
  <c r="AL254" i="2"/>
  <c r="AM254" i="2"/>
  <c r="AP254" i="2"/>
  <c r="AQ254" i="2"/>
  <c r="AR254" i="2"/>
  <c r="AS254" i="2"/>
  <c r="AJ255" i="2"/>
  <c r="AK255" i="2"/>
  <c r="AL255" i="2"/>
  <c r="AM255" i="2"/>
  <c r="AP255" i="2"/>
  <c r="AQ255" i="2"/>
  <c r="AR255" i="2"/>
  <c r="AS255" i="2"/>
  <c r="AJ256" i="2"/>
  <c r="AK256" i="2"/>
  <c r="AL256" i="2"/>
  <c r="AM256" i="2"/>
  <c r="AP256" i="2"/>
  <c r="AQ256" i="2"/>
  <c r="AR256" i="2"/>
  <c r="AS256" i="2"/>
  <c r="AJ257" i="2"/>
  <c r="AK257" i="2"/>
  <c r="AL257" i="2"/>
  <c r="AM257" i="2"/>
  <c r="AP257" i="2"/>
  <c r="AQ257" i="2"/>
  <c r="AR257" i="2"/>
  <c r="AS257" i="2"/>
  <c r="AJ258" i="2"/>
  <c r="AK258" i="2"/>
  <c r="AL258" i="2"/>
  <c r="AM258" i="2"/>
  <c r="AP258" i="2"/>
  <c r="AQ258" i="2"/>
  <c r="AR258" i="2"/>
  <c r="AS258" i="2"/>
  <c r="AJ259" i="2"/>
  <c r="AK259" i="2"/>
  <c r="AL259" i="2"/>
  <c r="AM259" i="2"/>
  <c r="AP259" i="2"/>
  <c r="AQ259" i="2"/>
  <c r="AR259" i="2"/>
  <c r="AS259" i="2"/>
  <c r="AJ260" i="2"/>
  <c r="AK260" i="2"/>
  <c r="AL260" i="2"/>
  <c r="AM260" i="2"/>
  <c r="AP260" i="2"/>
  <c r="AQ260" i="2"/>
  <c r="AR260" i="2"/>
  <c r="AS260" i="2"/>
  <c r="AJ261" i="2"/>
  <c r="AK261" i="2"/>
  <c r="AL261" i="2"/>
  <c r="AM261" i="2"/>
  <c r="AP261" i="2"/>
  <c r="AQ261" i="2"/>
  <c r="AR261" i="2"/>
  <c r="AS261" i="2"/>
  <c r="AJ262" i="2"/>
  <c r="AK262" i="2"/>
  <c r="AL262" i="2"/>
  <c r="AM262" i="2"/>
  <c r="AP262" i="2"/>
  <c r="AQ262" i="2"/>
  <c r="AR262" i="2"/>
  <c r="AS262" i="2"/>
  <c r="AJ263" i="2"/>
  <c r="AK263" i="2"/>
  <c r="AL263" i="2"/>
  <c r="AM263" i="2"/>
  <c r="AP263" i="2"/>
  <c r="AQ263" i="2"/>
  <c r="AR263" i="2"/>
  <c r="AS263" i="2"/>
  <c r="AJ264" i="2"/>
  <c r="AK264" i="2"/>
  <c r="AL264" i="2"/>
  <c r="AM264" i="2"/>
  <c r="AP264" i="2"/>
  <c r="AQ264" i="2"/>
  <c r="AR264" i="2"/>
  <c r="AS264" i="2"/>
  <c r="AJ265" i="2"/>
  <c r="AK265" i="2"/>
  <c r="AL265" i="2"/>
  <c r="AM265" i="2"/>
  <c r="AP265" i="2"/>
  <c r="AQ265" i="2"/>
  <c r="AR265" i="2"/>
  <c r="AS265" i="2"/>
  <c r="AJ266" i="2"/>
  <c r="AK266" i="2"/>
  <c r="AL266" i="2"/>
  <c r="AM266" i="2"/>
  <c r="AP266" i="2"/>
  <c r="AQ266" i="2"/>
  <c r="AR266" i="2"/>
  <c r="AS266" i="2"/>
  <c r="AJ267" i="2"/>
  <c r="AK267" i="2"/>
  <c r="AL267" i="2"/>
  <c r="AM267" i="2"/>
  <c r="AP267" i="2"/>
  <c r="AQ267" i="2"/>
  <c r="AR267" i="2"/>
  <c r="AS267" i="2"/>
  <c r="AJ268" i="2"/>
  <c r="AK268" i="2"/>
  <c r="AL268" i="2"/>
  <c r="AM268" i="2"/>
  <c r="AP268" i="2"/>
  <c r="AQ268" i="2"/>
  <c r="AR268" i="2"/>
  <c r="AS268" i="2"/>
  <c r="AJ269" i="2"/>
  <c r="AK269" i="2"/>
  <c r="AL269" i="2"/>
  <c r="AM269" i="2"/>
  <c r="AP269" i="2"/>
  <c r="AQ269" i="2"/>
  <c r="AR269" i="2"/>
  <c r="AS269" i="2"/>
  <c r="AJ270" i="2"/>
  <c r="AK270" i="2"/>
  <c r="AL270" i="2"/>
  <c r="AM270" i="2"/>
  <c r="AP270" i="2"/>
  <c r="AQ270" i="2"/>
  <c r="AR270" i="2"/>
  <c r="AS270" i="2"/>
  <c r="AJ283" i="2"/>
  <c r="AK283" i="2"/>
  <c r="AL283" i="2"/>
  <c r="AM283" i="2"/>
  <c r="AP283" i="2"/>
  <c r="AQ283" i="2"/>
  <c r="AR283" i="2"/>
  <c r="AS283" i="2"/>
  <c r="AJ313" i="2"/>
  <c r="AK313" i="2"/>
  <c r="AL313" i="2"/>
  <c r="AM313" i="2"/>
  <c r="AP313" i="2"/>
  <c r="AQ313" i="2"/>
  <c r="AR313" i="2"/>
  <c r="AS313" i="2"/>
  <c r="AJ314" i="2"/>
  <c r="AK314" i="2"/>
  <c r="AL314" i="2"/>
  <c r="AM314" i="2"/>
  <c r="AP314" i="2"/>
  <c r="AQ314" i="2"/>
  <c r="AR314" i="2"/>
  <c r="AS314" i="2"/>
  <c r="AJ315" i="2"/>
  <c r="AK315" i="2"/>
  <c r="AL315" i="2"/>
  <c r="AM315" i="2"/>
  <c r="AP315" i="2"/>
  <c r="AQ315" i="2"/>
  <c r="AR315" i="2"/>
  <c r="AS315" i="2"/>
  <c r="AJ316" i="2"/>
  <c r="AK316" i="2"/>
  <c r="AL316" i="2"/>
  <c r="AM316" i="2"/>
  <c r="AP316" i="2"/>
  <c r="AQ316" i="2"/>
  <c r="AR316" i="2"/>
  <c r="AS316" i="2"/>
  <c r="AJ317" i="2"/>
  <c r="AK317" i="2"/>
  <c r="AL317" i="2"/>
  <c r="AM317" i="2"/>
  <c r="AP317" i="2"/>
  <c r="AQ317" i="2"/>
  <c r="AR317" i="2"/>
  <c r="AS317" i="2"/>
  <c r="AJ318" i="2"/>
  <c r="AK318" i="2"/>
  <c r="AL318" i="2"/>
  <c r="AM318" i="2"/>
  <c r="AP318" i="2"/>
  <c r="AQ318" i="2"/>
  <c r="AR318" i="2"/>
  <c r="AS318" i="2"/>
  <c r="AJ319" i="2"/>
  <c r="AK319" i="2"/>
  <c r="AL319" i="2"/>
  <c r="AM319" i="2"/>
  <c r="AP319" i="2"/>
  <c r="AQ319" i="2"/>
  <c r="AR319" i="2"/>
  <c r="AS319" i="2"/>
  <c r="AJ320" i="2"/>
  <c r="AK320" i="2"/>
  <c r="AL320" i="2"/>
  <c r="AM320" i="2"/>
  <c r="AP320" i="2"/>
  <c r="AQ320" i="2"/>
  <c r="AR320" i="2"/>
  <c r="AS320" i="2"/>
  <c r="AJ321" i="2"/>
  <c r="AK321" i="2"/>
  <c r="AL321" i="2"/>
  <c r="AM321" i="2"/>
  <c r="AP321" i="2"/>
  <c r="AQ321" i="2"/>
  <c r="AR321" i="2"/>
  <c r="AS321" i="2"/>
  <c r="AJ322" i="2"/>
  <c r="AK322" i="2"/>
  <c r="AL322" i="2"/>
  <c r="AM322" i="2"/>
  <c r="AP322" i="2"/>
  <c r="AQ322" i="2"/>
  <c r="AR322" i="2"/>
  <c r="AS322" i="2"/>
  <c r="AJ323" i="2"/>
  <c r="AK323" i="2"/>
  <c r="AL323" i="2"/>
  <c r="AM323" i="2"/>
  <c r="AP323" i="2"/>
  <c r="AQ323" i="2"/>
  <c r="AR323" i="2"/>
  <c r="AS323" i="2"/>
  <c r="AJ324" i="2"/>
  <c r="AK324" i="2"/>
  <c r="AL324" i="2"/>
  <c r="AM324" i="2"/>
  <c r="AP324" i="2"/>
  <c r="AQ324" i="2"/>
  <c r="AR324" i="2"/>
  <c r="AS324" i="2"/>
  <c r="AJ325" i="2"/>
  <c r="AK325" i="2"/>
  <c r="AL325" i="2"/>
  <c r="AM325" i="2"/>
  <c r="AP325" i="2"/>
  <c r="AQ325" i="2"/>
  <c r="AR325" i="2"/>
  <c r="AS325" i="2"/>
  <c r="AJ326" i="2"/>
  <c r="AK326" i="2"/>
  <c r="AL326" i="2"/>
  <c r="AM326" i="2"/>
  <c r="AP326" i="2"/>
  <c r="AQ326" i="2"/>
  <c r="AR326" i="2"/>
  <c r="AS326" i="2"/>
  <c r="AJ327" i="2"/>
  <c r="AK327" i="2"/>
  <c r="AL327" i="2"/>
  <c r="AM327" i="2"/>
  <c r="AP327" i="2"/>
  <c r="AQ327" i="2"/>
  <c r="AR327" i="2"/>
  <c r="AS327" i="2"/>
  <c r="AJ328" i="2"/>
  <c r="AK328" i="2"/>
  <c r="AL328" i="2"/>
  <c r="AM328" i="2"/>
  <c r="AP328" i="2"/>
  <c r="AQ328" i="2"/>
  <c r="AR328" i="2"/>
  <c r="AS328" i="2"/>
  <c r="AJ329" i="2"/>
  <c r="AK329" i="2"/>
  <c r="AL329" i="2"/>
  <c r="AM329" i="2"/>
  <c r="AP329" i="2"/>
  <c r="AQ329" i="2"/>
  <c r="AR329" i="2"/>
  <c r="AS329" i="2"/>
  <c r="AJ330" i="2"/>
  <c r="AK330" i="2"/>
  <c r="AL330" i="2"/>
  <c r="AM330" i="2"/>
  <c r="AP330" i="2"/>
  <c r="AQ330" i="2"/>
  <c r="AR330" i="2"/>
  <c r="AS330" i="2"/>
  <c r="AJ331" i="2"/>
  <c r="AK331" i="2"/>
  <c r="AL331" i="2"/>
  <c r="AM331" i="2"/>
  <c r="AP331" i="2"/>
  <c r="AQ331" i="2"/>
  <c r="AR331" i="2"/>
  <c r="AS331" i="2"/>
  <c r="AJ343" i="2"/>
  <c r="AK343" i="2"/>
  <c r="AL343" i="2"/>
  <c r="AM343" i="2"/>
  <c r="AP343" i="2"/>
  <c r="AQ343" i="2"/>
  <c r="AR343" i="2"/>
  <c r="AS343" i="2"/>
  <c r="AJ344" i="2"/>
  <c r="AK344" i="2"/>
  <c r="AL344" i="2"/>
  <c r="AM344" i="2"/>
  <c r="AP344" i="2"/>
  <c r="AQ344" i="2"/>
  <c r="AR344" i="2"/>
  <c r="AS344" i="2"/>
  <c r="AJ345" i="2"/>
  <c r="AK345" i="2"/>
  <c r="AL345" i="2"/>
  <c r="AM345" i="2"/>
  <c r="AP345" i="2"/>
  <c r="AQ345" i="2"/>
  <c r="AR345" i="2"/>
  <c r="AS345" i="2"/>
  <c r="AJ346" i="2"/>
  <c r="AK346" i="2"/>
  <c r="AL346" i="2"/>
  <c r="AM346" i="2"/>
  <c r="AP346" i="2"/>
  <c r="AQ346" i="2"/>
  <c r="AR346" i="2"/>
  <c r="AS346" i="2"/>
  <c r="AJ347" i="2"/>
  <c r="AK347" i="2"/>
  <c r="AL347" i="2"/>
  <c r="AM347" i="2"/>
  <c r="AP347" i="2"/>
  <c r="AQ347" i="2"/>
  <c r="AR347" i="2"/>
  <c r="AS347" i="2"/>
  <c r="AJ348" i="2"/>
  <c r="AK348" i="2"/>
  <c r="AL348" i="2"/>
  <c r="AM348" i="2"/>
  <c r="AP348" i="2"/>
  <c r="AQ348" i="2"/>
  <c r="AR348" i="2"/>
  <c r="AS348" i="2"/>
  <c r="AJ349" i="2"/>
  <c r="AK349" i="2"/>
  <c r="AL349" i="2"/>
  <c r="AM349" i="2"/>
  <c r="AP349" i="2"/>
  <c r="AQ349" i="2"/>
  <c r="AR349" i="2"/>
  <c r="AS349" i="2"/>
  <c r="AJ350" i="2"/>
  <c r="AK350" i="2"/>
  <c r="AL350" i="2"/>
  <c r="AM350" i="2"/>
  <c r="AP350" i="2"/>
  <c r="AQ350" i="2"/>
  <c r="AR350" i="2"/>
  <c r="AS350" i="2"/>
  <c r="AJ351" i="2"/>
  <c r="AK351" i="2"/>
  <c r="AL351" i="2"/>
  <c r="AM351" i="2"/>
  <c r="AP351" i="2"/>
  <c r="AQ351" i="2"/>
  <c r="AR351" i="2"/>
  <c r="AS351" i="2"/>
  <c r="AJ352" i="2"/>
  <c r="AK352" i="2"/>
  <c r="AL352" i="2"/>
  <c r="AM352" i="2"/>
  <c r="AP352" i="2"/>
  <c r="AQ352" i="2"/>
  <c r="AR352" i="2"/>
  <c r="AS352" i="2"/>
  <c r="AJ353" i="2"/>
  <c r="AK353" i="2"/>
  <c r="AL353" i="2"/>
  <c r="AM353" i="2"/>
  <c r="AP353" i="2"/>
  <c r="AQ353" i="2"/>
  <c r="AR353" i="2"/>
  <c r="AS353" i="2"/>
  <c r="AJ354" i="2"/>
  <c r="AK354" i="2"/>
  <c r="AL354" i="2"/>
  <c r="AM354" i="2"/>
  <c r="AP354" i="2"/>
  <c r="AQ354" i="2"/>
  <c r="AR354" i="2"/>
  <c r="AS354" i="2"/>
  <c r="AJ355" i="2"/>
  <c r="AK355" i="2"/>
  <c r="AL355" i="2"/>
  <c r="AM355" i="2"/>
  <c r="AP355" i="2"/>
  <c r="AQ355" i="2"/>
  <c r="AR355" i="2"/>
  <c r="AS355" i="2"/>
  <c r="AJ356" i="2"/>
  <c r="AK356" i="2"/>
  <c r="AL356" i="2"/>
  <c r="AM356" i="2"/>
  <c r="AP356" i="2"/>
  <c r="AQ356" i="2"/>
  <c r="AR356" i="2"/>
  <c r="AS356" i="2"/>
  <c r="AJ357" i="2"/>
  <c r="AK357" i="2"/>
  <c r="AL357" i="2"/>
  <c r="AM357" i="2"/>
  <c r="AP357" i="2"/>
  <c r="AQ357" i="2"/>
  <c r="AR357" i="2"/>
  <c r="AS357" i="2"/>
  <c r="AJ358" i="2"/>
  <c r="AK358" i="2"/>
  <c r="AL358" i="2"/>
  <c r="AM358" i="2"/>
  <c r="AP358" i="2"/>
  <c r="AQ358" i="2"/>
  <c r="AR358" i="2"/>
  <c r="AS358" i="2"/>
  <c r="AJ359" i="2"/>
  <c r="AK359" i="2"/>
  <c r="AL359" i="2"/>
  <c r="AM359" i="2"/>
  <c r="AP359" i="2"/>
  <c r="AQ359" i="2"/>
  <c r="AR359" i="2"/>
  <c r="AS359" i="2"/>
  <c r="AJ360" i="2"/>
  <c r="AK360" i="2"/>
  <c r="AL360" i="2"/>
  <c r="AM360" i="2"/>
  <c r="AP360" i="2"/>
  <c r="AQ360" i="2"/>
  <c r="AR360" i="2"/>
  <c r="AS360" i="2"/>
  <c r="AJ361" i="2"/>
  <c r="AK361" i="2"/>
  <c r="AL361" i="2"/>
  <c r="AM361" i="2"/>
  <c r="AP361" i="2"/>
  <c r="AQ361" i="2"/>
  <c r="AR361" i="2"/>
  <c r="AS361" i="2"/>
  <c r="AJ374" i="2"/>
  <c r="AK374" i="2"/>
  <c r="AL374" i="2"/>
  <c r="AM374" i="2"/>
  <c r="AP374" i="2"/>
  <c r="AQ374" i="2"/>
  <c r="AR374" i="2"/>
  <c r="AS374" i="2"/>
  <c r="AJ404" i="2"/>
  <c r="AK404" i="2"/>
  <c r="AL404" i="2"/>
  <c r="AM404" i="2"/>
  <c r="AP404" i="2"/>
  <c r="AQ404" i="2"/>
  <c r="AR404" i="2"/>
  <c r="AS404" i="2"/>
  <c r="AJ405" i="2"/>
  <c r="AK405" i="2"/>
  <c r="AL405" i="2"/>
  <c r="AM405" i="2"/>
  <c r="AP405" i="2"/>
  <c r="AQ405" i="2"/>
  <c r="AR405" i="2"/>
  <c r="AS405" i="2"/>
  <c r="AJ406" i="2"/>
  <c r="AK406" i="2"/>
  <c r="AL406" i="2"/>
  <c r="AM406" i="2"/>
  <c r="AP406" i="2"/>
  <c r="AQ406" i="2"/>
  <c r="AR406" i="2"/>
  <c r="AS406" i="2"/>
  <c r="AJ407" i="2"/>
  <c r="AK407" i="2"/>
  <c r="AL407" i="2"/>
  <c r="AM407" i="2"/>
  <c r="AP407" i="2"/>
  <c r="AQ407" i="2"/>
  <c r="AR407" i="2"/>
  <c r="AS407" i="2"/>
  <c r="AJ408" i="2"/>
  <c r="AK408" i="2"/>
  <c r="AL408" i="2"/>
  <c r="AM408" i="2"/>
  <c r="AP408" i="2"/>
  <c r="AQ408" i="2"/>
  <c r="AR408" i="2"/>
  <c r="AS408" i="2"/>
  <c r="AJ409" i="2"/>
  <c r="AK409" i="2"/>
  <c r="AL409" i="2"/>
  <c r="AM409" i="2"/>
  <c r="AP409" i="2"/>
  <c r="AQ409" i="2"/>
  <c r="AR409" i="2"/>
  <c r="AS409" i="2"/>
  <c r="AJ410" i="2"/>
  <c r="AK410" i="2"/>
  <c r="AL410" i="2"/>
  <c r="AM410" i="2"/>
  <c r="AP410" i="2"/>
  <c r="AQ410" i="2"/>
  <c r="AR410" i="2"/>
  <c r="AS410" i="2"/>
  <c r="AJ411" i="2"/>
  <c r="AK411" i="2"/>
  <c r="AL411" i="2"/>
  <c r="AM411" i="2"/>
  <c r="AP411" i="2"/>
  <c r="AQ411" i="2"/>
  <c r="AR411" i="2"/>
  <c r="AS411" i="2"/>
  <c r="AJ412" i="2"/>
  <c r="AK412" i="2"/>
  <c r="AL412" i="2"/>
  <c r="AM412" i="2"/>
  <c r="AP412" i="2"/>
  <c r="AQ412" i="2"/>
  <c r="AR412" i="2"/>
  <c r="AS412" i="2"/>
  <c r="AJ413" i="2"/>
  <c r="AK413" i="2"/>
  <c r="AL413" i="2"/>
  <c r="AM413" i="2"/>
  <c r="AP413" i="2"/>
  <c r="AQ413" i="2"/>
  <c r="AR413" i="2"/>
  <c r="AS413" i="2"/>
  <c r="AJ414" i="2"/>
  <c r="AK414" i="2"/>
  <c r="AL414" i="2"/>
  <c r="AM414" i="2"/>
  <c r="AP414" i="2"/>
  <c r="AQ414" i="2"/>
  <c r="AR414" i="2"/>
  <c r="AS414" i="2"/>
  <c r="AJ415" i="2"/>
  <c r="AK415" i="2"/>
  <c r="AL415" i="2"/>
  <c r="AM415" i="2"/>
  <c r="AP415" i="2"/>
  <c r="AQ415" i="2"/>
  <c r="AR415" i="2"/>
  <c r="AS415" i="2"/>
  <c r="AJ416" i="2"/>
  <c r="AK416" i="2"/>
  <c r="AL416" i="2"/>
  <c r="AM416" i="2"/>
  <c r="AP416" i="2"/>
  <c r="AQ416" i="2"/>
  <c r="AR416" i="2"/>
  <c r="AS416" i="2"/>
  <c r="AJ417" i="2"/>
  <c r="AK417" i="2"/>
  <c r="AL417" i="2"/>
  <c r="AM417" i="2"/>
  <c r="AP417" i="2"/>
  <c r="AQ417" i="2"/>
  <c r="AR417" i="2"/>
  <c r="AS417" i="2"/>
  <c r="AJ418" i="2"/>
  <c r="AK418" i="2"/>
  <c r="AL418" i="2"/>
  <c r="AM418" i="2"/>
  <c r="AP418" i="2"/>
  <c r="AQ418" i="2"/>
  <c r="AR418" i="2"/>
  <c r="AS418" i="2"/>
  <c r="AJ419" i="2"/>
  <c r="AK419" i="2"/>
  <c r="AL419" i="2"/>
  <c r="AM419" i="2"/>
  <c r="AP419" i="2"/>
  <c r="AQ419" i="2"/>
  <c r="AR419" i="2"/>
  <c r="AS419" i="2"/>
  <c r="AJ420" i="2"/>
  <c r="AK420" i="2"/>
  <c r="AL420" i="2"/>
  <c r="AM420" i="2"/>
  <c r="AP420" i="2"/>
  <c r="AQ420" i="2"/>
  <c r="AR420" i="2"/>
  <c r="AS420" i="2"/>
  <c r="AJ421" i="2"/>
  <c r="AK421" i="2"/>
  <c r="AL421" i="2"/>
  <c r="AM421" i="2"/>
  <c r="AP421" i="2"/>
  <c r="AQ421" i="2"/>
  <c r="AR421" i="2"/>
  <c r="AS421" i="2"/>
  <c r="AJ422" i="2"/>
  <c r="AK422" i="2"/>
  <c r="AL422" i="2"/>
  <c r="AM422" i="2"/>
  <c r="AP422" i="2"/>
  <c r="AQ422" i="2"/>
  <c r="AR422" i="2"/>
  <c r="AS422" i="2"/>
  <c r="AJ434" i="2"/>
  <c r="AK434" i="2"/>
  <c r="AL434" i="2"/>
  <c r="AM434" i="2"/>
  <c r="AP434" i="2"/>
  <c r="AQ434" i="2"/>
  <c r="AR434" i="2"/>
  <c r="AS434" i="2"/>
  <c r="AJ435" i="2"/>
  <c r="AK435" i="2"/>
  <c r="AL435" i="2"/>
  <c r="AM435" i="2"/>
  <c r="AP435" i="2"/>
  <c r="AQ435" i="2"/>
  <c r="AR435" i="2"/>
  <c r="AS435" i="2"/>
  <c r="AJ436" i="2"/>
  <c r="AK436" i="2"/>
  <c r="AL436" i="2"/>
  <c r="AM436" i="2"/>
  <c r="AP436" i="2"/>
  <c r="AQ436" i="2"/>
  <c r="AR436" i="2"/>
  <c r="AS436" i="2"/>
  <c r="AJ437" i="2"/>
  <c r="AK437" i="2"/>
  <c r="AL437" i="2"/>
  <c r="AM437" i="2"/>
  <c r="AP437" i="2"/>
  <c r="AQ437" i="2"/>
  <c r="AR437" i="2"/>
  <c r="AS437" i="2"/>
  <c r="AJ438" i="2"/>
  <c r="AK438" i="2"/>
  <c r="AL438" i="2"/>
  <c r="AM438" i="2"/>
  <c r="AP438" i="2"/>
  <c r="AQ438" i="2"/>
  <c r="AR438" i="2"/>
  <c r="AS438" i="2"/>
  <c r="AJ439" i="2"/>
  <c r="AK439" i="2"/>
  <c r="AL439" i="2"/>
  <c r="AM439" i="2"/>
  <c r="AP439" i="2"/>
  <c r="AQ439" i="2"/>
  <c r="AR439" i="2"/>
  <c r="AS439" i="2"/>
  <c r="AJ440" i="2"/>
  <c r="AK440" i="2"/>
  <c r="AL440" i="2"/>
  <c r="AM440" i="2"/>
  <c r="AP440" i="2"/>
  <c r="AQ440" i="2"/>
  <c r="AR440" i="2"/>
  <c r="AS440" i="2"/>
  <c r="AJ441" i="2"/>
  <c r="AK441" i="2"/>
  <c r="AL441" i="2"/>
  <c r="AM441" i="2"/>
  <c r="AP441" i="2"/>
  <c r="AQ441" i="2"/>
  <c r="AR441" i="2"/>
  <c r="AS441" i="2"/>
  <c r="AJ442" i="2"/>
  <c r="AK442" i="2"/>
  <c r="AL442" i="2"/>
  <c r="AM442" i="2"/>
  <c r="AP442" i="2"/>
  <c r="AQ442" i="2"/>
  <c r="AR442" i="2"/>
  <c r="AS442" i="2"/>
  <c r="AJ443" i="2"/>
  <c r="AK443" i="2"/>
  <c r="AL443" i="2"/>
  <c r="AM443" i="2"/>
  <c r="AP443" i="2"/>
  <c r="AQ443" i="2"/>
  <c r="AR443" i="2"/>
  <c r="AS443" i="2"/>
  <c r="AJ444" i="2"/>
  <c r="AK444" i="2"/>
  <c r="AL444" i="2"/>
  <c r="AM444" i="2"/>
  <c r="AP444" i="2"/>
  <c r="AQ444" i="2"/>
  <c r="AR444" i="2"/>
  <c r="AS444" i="2"/>
  <c r="AJ445" i="2"/>
  <c r="AK445" i="2"/>
  <c r="AL445" i="2"/>
  <c r="AM445" i="2"/>
  <c r="AP445" i="2"/>
  <c r="AQ445" i="2"/>
  <c r="AR445" i="2"/>
  <c r="AS445" i="2"/>
  <c r="AJ446" i="2"/>
  <c r="AK446" i="2"/>
  <c r="AL446" i="2"/>
  <c r="AM446" i="2"/>
  <c r="AP446" i="2"/>
  <c r="AQ446" i="2"/>
  <c r="AR446" i="2"/>
  <c r="AS446" i="2"/>
  <c r="AJ447" i="2"/>
  <c r="AK447" i="2"/>
  <c r="AL447" i="2"/>
  <c r="AM447" i="2"/>
  <c r="AP447" i="2"/>
  <c r="AQ447" i="2"/>
  <c r="AR447" i="2"/>
  <c r="AS447" i="2"/>
  <c r="AJ448" i="2"/>
  <c r="AK448" i="2"/>
  <c r="AL448" i="2"/>
  <c r="AM448" i="2"/>
  <c r="AP448" i="2"/>
  <c r="AQ448" i="2"/>
  <c r="AR448" i="2"/>
  <c r="AS448" i="2"/>
  <c r="AJ449" i="2"/>
  <c r="AK449" i="2"/>
  <c r="AL449" i="2"/>
  <c r="AM449" i="2"/>
  <c r="AP449" i="2"/>
  <c r="AQ449" i="2"/>
  <c r="AR449" i="2"/>
  <c r="AS449" i="2"/>
  <c r="AJ450" i="2"/>
  <c r="AK450" i="2"/>
  <c r="AL450" i="2"/>
  <c r="AM450" i="2"/>
  <c r="AP450" i="2"/>
  <c r="AQ450" i="2"/>
  <c r="AR450" i="2"/>
  <c r="AS450" i="2"/>
  <c r="AJ451" i="2"/>
  <c r="AK451" i="2"/>
  <c r="AL451" i="2"/>
  <c r="AM451" i="2"/>
  <c r="AP451" i="2"/>
  <c r="AQ451" i="2"/>
  <c r="AR451" i="2"/>
  <c r="AS451" i="2"/>
  <c r="AJ452" i="2"/>
  <c r="AK452" i="2"/>
  <c r="AL452" i="2"/>
  <c r="AM452" i="2"/>
  <c r="AP452" i="2"/>
  <c r="AQ452" i="2"/>
  <c r="AR452" i="2"/>
  <c r="AS452" i="2"/>
  <c r="AJ465" i="2"/>
  <c r="AK465" i="2"/>
  <c r="AL465" i="2"/>
  <c r="AM465" i="2"/>
  <c r="AP465" i="2"/>
  <c r="AQ465" i="2"/>
  <c r="AR465" i="2"/>
  <c r="AS465" i="2"/>
  <c r="AJ495" i="2"/>
  <c r="AK495" i="2"/>
  <c r="AL495" i="2"/>
  <c r="AM495" i="2"/>
  <c r="AP495" i="2"/>
  <c r="AQ495" i="2"/>
  <c r="AR495" i="2"/>
  <c r="AS495" i="2"/>
  <c r="AJ496" i="2"/>
  <c r="AK496" i="2"/>
  <c r="AL496" i="2"/>
  <c r="AM496" i="2"/>
  <c r="AP496" i="2"/>
  <c r="AQ496" i="2"/>
  <c r="AR496" i="2"/>
  <c r="AS496" i="2"/>
  <c r="AJ497" i="2"/>
  <c r="AK497" i="2"/>
  <c r="AL497" i="2"/>
  <c r="AM497" i="2"/>
  <c r="AP497" i="2"/>
  <c r="AQ497" i="2"/>
  <c r="AR497" i="2"/>
  <c r="AS497" i="2"/>
  <c r="AJ498" i="2"/>
  <c r="AK498" i="2"/>
  <c r="AL498" i="2"/>
  <c r="AM498" i="2"/>
  <c r="AP498" i="2"/>
  <c r="AQ498" i="2"/>
  <c r="AR498" i="2"/>
  <c r="AS498" i="2"/>
  <c r="AJ499" i="2"/>
  <c r="AK499" i="2"/>
  <c r="AL499" i="2"/>
  <c r="AM499" i="2"/>
  <c r="AP499" i="2"/>
  <c r="AQ499" i="2"/>
  <c r="AR499" i="2"/>
  <c r="AS499" i="2"/>
  <c r="AJ500" i="2"/>
  <c r="AK500" i="2"/>
  <c r="AL500" i="2"/>
  <c r="AM500" i="2"/>
  <c r="AP500" i="2"/>
  <c r="AQ500" i="2"/>
  <c r="AR500" i="2"/>
  <c r="AS500" i="2"/>
  <c r="AJ501" i="2"/>
  <c r="AK501" i="2"/>
  <c r="AL501" i="2"/>
  <c r="AM501" i="2"/>
  <c r="AP501" i="2"/>
  <c r="AQ501" i="2"/>
  <c r="AR501" i="2"/>
  <c r="AS501" i="2"/>
  <c r="AJ502" i="2"/>
  <c r="AK502" i="2"/>
  <c r="AL502" i="2"/>
  <c r="AM502" i="2"/>
  <c r="AP502" i="2"/>
  <c r="AQ502" i="2"/>
  <c r="AR502" i="2"/>
  <c r="AS502" i="2"/>
  <c r="AJ503" i="2"/>
  <c r="AK503" i="2"/>
  <c r="AL503" i="2"/>
  <c r="AM503" i="2"/>
  <c r="AP503" i="2"/>
  <c r="AQ503" i="2"/>
  <c r="AR503" i="2"/>
  <c r="AS503" i="2"/>
  <c r="AJ504" i="2"/>
  <c r="AK504" i="2"/>
  <c r="AL504" i="2"/>
  <c r="AM504" i="2"/>
  <c r="AP504" i="2"/>
  <c r="AQ504" i="2"/>
  <c r="AR504" i="2"/>
  <c r="AS504" i="2"/>
  <c r="AJ505" i="2"/>
  <c r="AK505" i="2"/>
  <c r="AL505" i="2"/>
  <c r="AM505" i="2"/>
  <c r="AP505" i="2"/>
  <c r="AQ505" i="2"/>
  <c r="AR505" i="2"/>
  <c r="AS505" i="2"/>
  <c r="AJ506" i="2"/>
  <c r="AK506" i="2"/>
  <c r="AL506" i="2"/>
  <c r="AM506" i="2"/>
  <c r="AP506" i="2"/>
  <c r="AQ506" i="2"/>
  <c r="AR506" i="2"/>
  <c r="AS506" i="2"/>
  <c r="AJ507" i="2"/>
  <c r="AK507" i="2"/>
  <c r="AL507" i="2"/>
  <c r="AM507" i="2"/>
  <c r="AP507" i="2"/>
  <c r="AQ507" i="2"/>
  <c r="AR507" i="2"/>
  <c r="AS507" i="2"/>
  <c r="AJ508" i="2"/>
  <c r="AK508" i="2"/>
  <c r="AL508" i="2"/>
  <c r="AM508" i="2"/>
  <c r="AP508" i="2"/>
  <c r="AQ508" i="2"/>
  <c r="AR508" i="2"/>
  <c r="AS508" i="2"/>
  <c r="AJ509" i="2"/>
  <c r="AK509" i="2"/>
  <c r="AL509" i="2"/>
  <c r="AM509" i="2"/>
  <c r="AP509" i="2"/>
  <c r="AQ509" i="2"/>
  <c r="AR509" i="2"/>
  <c r="AS509" i="2"/>
  <c r="AJ510" i="2"/>
  <c r="AK510" i="2"/>
  <c r="AL510" i="2"/>
  <c r="AM510" i="2"/>
  <c r="AP510" i="2"/>
  <c r="AQ510" i="2"/>
  <c r="AR510" i="2"/>
  <c r="AS510" i="2"/>
  <c r="AJ511" i="2"/>
  <c r="AK511" i="2"/>
  <c r="AL511" i="2"/>
  <c r="AM511" i="2"/>
  <c r="AP511" i="2"/>
  <c r="AQ511" i="2"/>
  <c r="AR511" i="2"/>
  <c r="AS511" i="2"/>
  <c r="AJ512" i="2"/>
  <c r="AK512" i="2"/>
  <c r="AL512" i="2"/>
  <c r="AM512" i="2"/>
  <c r="AP512" i="2"/>
  <c r="AQ512" i="2"/>
  <c r="AR512" i="2"/>
  <c r="AS512" i="2"/>
  <c r="AJ513" i="2"/>
  <c r="AK513" i="2"/>
  <c r="AL513" i="2"/>
  <c r="AM513" i="2"/>
  <c r="AP513" i="2"/>
  <c r="AQ513" i="2"/>
  <c r="AR513" i="2"/>
  <c r="AS513" i="2"/>
  <c r="AJ525" i="2"/>
  <c r="AK525" i="2"/>
  <c r="AL525" i="2"/>
  <c r="AM525" i="2"/>
  <c r="AP525" i="2"/>
  <c r="AQ525" i="2"/>
  <c r="AR525" i="2"/>
  <c r="AS525" i="2"/>
  <c r="AJ526" i="2"/>
  <c r="AK526" i="2"/>
  <c r="AL526" i="2"/>
  <c r="AM526" i="2"/>
  <c r="AP526" i="2"/>
  <c r="AQ526" i="2"/>
  <c r="AR526" i="2"/>
  <c r="AS526" i="2"/>
  <c r="AJ527" i="2"/>
  <c r="AK527" i="2"/>
  <c r="AL527" i="2"/>
  <c r="AM527" i="2"/>
  <c r="AP527" i="2"/>
  <c r="AQ527" i="2"/>
  <c r="AR527" i="2"/>
  <c r="AS527" i="2"/>
  <c r="AJ528" i="2"/>
  <c r="AK528" i="2"/>
  <c r="AL528" i="2"/>
  <c r="AM528" i="2"/>
  <c r="AP528" i="2"/>
  <c r="AQ528" i="2"/>
  <c r="AR528" i="2"/>
  <c r="AS528" i="2"/>
  <c r="AJ529" i="2"/>
  <c r="AK529" i="2"/>
  <c r="AL529" i="2"/>
  <c r="AM529" i="2"/>
  <c r="AP529" i="2"/>
  <c r="AQ529" i="2"/>
  <c r="AR529" i="2"/>
  <c r="AS529" i="2"/>
  <c r="AJ530" i="2"/>
  <c r="AK530" i="2"/>
  <c r="AL530" i="2"/>
  <c r="AM530" i="2"/>
  <c r="AP530" i="2"/>
  <c r="AQ530" i="2"/>
  <c r="AR530" i="2"/>
  <c r="AS530" i="2"/>
  <c r="AJ531" i="2"/>
  <c r="AK531" i="2"/>
  <c r="AL531" i="2"/>
  <c r="AM531" i="2"/>
  <c r="AP531" i="2"/>
  <c r="AQ531" i="2"/>
  <c r="AR531" i="2"/>
  <c r="AS531" i="2"/>
  <c r="AJ532" i="2"/>
  <c r="AK532" i="2"/>
  <c r="AL532" i="2"/>
  <c r="AM532" i="2"/>
  <c r="AP532" i="2"/>
  <c r="AQ532" i="2"/>
  <c r="AR532" i="2"/>
  <c r="AS532" i="2"/>
  <c r="AJ533" i="2"/>
  <c r="AK533" i="2"/>
  <c r="AL533" i="2"/>
  <c r="AM533" i="2"/>
  <c r="AP533" i="2"/>
  <c r="AQ533" i="2"/>
  <c r="AR533" i="2"/>
  <c r="AS533" i="2"/>
  <c r="AJ534" i="2"/>
  <c r="AK534" i="2"/>
  <c r="AL534" i="2"/>
  <c r="AM534" i="2"/>
  <c r="AP534" i="2"/>
  <c r="AQ534" i="2"/>
  <c r="AR534" i="2"/>
  <c r="AS534" i="2"/>
  <c r="AJ535" i="2"/>
  <c r="AK535" i="2"/>
  <c r="AL535" i="2"/>
  <c r="AM535" i="2"/>
  <c r="AP535" i="2"/>
  <c r="AQ535" i="2"/>
  <c r="AR535" i="2"/>
  <c r="AS535" i="2"/>
  <c r="AJ536" i="2"/>
  <c r="AK536" i="2"/>
  <c r="AL536" i="2"/>
  <c r="AM536" i="2"/>
  <c r="AP536" i="2"/>
  <c r="AQ536" i="2"/>
  <c r="AR536" i="2"/>
  <c r="AS536" i="2"/>
  <c r="AJ537" i="2"/>
  <c r="AK537" i="2"/>
  <c r="AL537" i="2"/>
  <c r="AM537" i="2"/>
  <c r="AP537" i="2"/>
  <c r="AQ537" i="2"/>
  <c r="AR537" i="2"/>
  <c r="AS537" i="2"/>
  <c r="AJ538" i="2"/>
  <c r="AK538" i="2"/>
  <c r="AL538" i="2"/>
  <c r="AM538" i="2"/>
  <c r="AP538" i="2"/>
  <c r="AQ538" i="2"/>
  <c r="AR538" i="2"/>
  <c r="AS538" i="2"/>
  <c r="AJ539" i="2"/>
  <c r="AK539" i="2"/>
  <c r="AL539" i="2"/>
  <c r="AM539" i="2"/>
  <c r="AP539" i="2"/>
  <c r="AQ539" i="2"/>
  <c r="AR539" i="2"/>
  <c r="AS539" i="2"/>
  <c r="AJ540" i="2"/>
  <c r="AK540" i="2"/>
  <c r="AL540" i="2"/>
  <c r="AM540" i="2"/>
  <c r="AP540" i="2"/>
  <c r="AQ540" i="2"/>
  <c r="AR540" i="2"/>
  <c r="AS540" i="2"/>
  <c r="AJ541" i="2"/>
  <c r="AK541" i="2"/>
  <c r="AL541" i="2"/>
  <c r="AM541" i="2"/>
  <c r="AP541" i="2"/>
  <c r="AQ541" i="2"/>
  <c r="AR541" i="2"/>
  <c r="AS541" i="2"/>
  <c r="AJ542" i="2"/>
  <c r="AK542" i="2"/>
  <c r="AL542" i="2"/>
  <c r="AM542" i="2"/>
  <c r="AP542" i="2"/>
  <c r="AQ542" i="2"/>
  <c r="AR542" i="2"/>
  <c r="AS542" i="2"/>
  <c r="AJ543" i="2"/>
  <c r="AK543" i="2"/>
  <c r="AL543" i="2"/>
  <c r="AM543" i="2"/>
  <c r="AP543" i="2"/>
  <c r="AQ543" i="2"/>
  <c r="AR543" i="2"/>
  <c r="AS543" i="2"/>
  <c r="AJ556" i="2"/>
  <c r="AK556" i="2"/>
  <c r="AL556" i="2"/>
  <c r="AM556" i="2"/>
  <c r="AP556" i="2"/>
  <c r="AQ556" i="2"/>
  <c r="AR556" i="2"/>
  <c r="AS556" i="2"/>
  <c r="AJ586" i="2"/>
  <c r="AK586" i="2"/>
  <c r="AL586" i="2"/>
  <c r="AM586" i="2"/>
  <c r="AP586" i="2"/>
  <c r="AQ586" i="2"/>
  <c r="AR586" i="2"/>
  <c r="AS586" i="2"/>
  <c r="AJ587" i="2"/>
  <c r="AK587" i="2"/>
  <c r="AL587" i="2"/>
  <c r="AM587" i="2"/>
  <c r="AP587" i="2"/>
  <c r="AQ587" i="2"/>
  <c r="AR587" i="2"/>
  <c r="AS587" i="2"/>
  <c r="AJ588" i="2"/>
  <c r="AK588" i="2"/>
  <c r="AL588" i="2"/>
  <c r="AM588" i="2"/>
  <c r="AP588" i="2"/>
  <c r="AQ588" i="2"/>
  <c r="AR588" i="2"/>
  <c r="AS588" i="2"/>
  <c r="AJ589" i="2"/>
  <c r="AK589" i="2"/>
  <c r="AL589" i="2"/>
  <c r="AM589" i="2"/>
  <c r="AP589" i="2"/>
  <c r="AQ589" i="2"/>
  <c r="AR589" i="2"/>
  <c r="AS589" i="2"/>
  <c r="AJ590" i="2"/>
  <c r="AK590" i="2"/>
  <c r="AL590" i="2"/>
  <c r="AM590" i="2"/>
  <c r="AP590" i="2"/>
  <c r="AQ590" i="2"/>
  <c r="AR590" i="2"/>
  <c r="AS590" i="2"/>
  <c r="AJ591" i="2"/>
  <c r="AK591" i="2"/>
  <c r="AL591" i="2"/>
  <c r="AM591" i="2"/>
  <c r="AP591" i="2"/>
  <c r="AQ591" i="2"/>
  <c r="AR591" i="2"/>
  <c r="AS591" i="2"/>
  <c r="AJ592" i="2"/>
  <c r="AK592" i="2"/>
  <c r="AL592" i="2"/>
  <c r="AM592" i="2"/>
  <c r="AP592" i="2"/>
  <c r="AQ592" i="2"/>
  <c r="AR592" i="2"/>
  <c r="AS592" i="2"/>
  <c r="AJ593" i="2"/>
  <c r="AK593" i="2"/>
  <c r="AL593" i="2"/>
  <c r="AM593" i="2"/>
  <c r="AP593" i="2"/>
  <c r="AQ593" i="2"/>
  <c r="AR593" i="2"/>
  <c r="AS593" i="2"/>
  <c r="AJ594" i="2"/>
  <c r="AK594" i="2"/>
  <c r="AL594" i="2"/>
  <c r="AM594" i="2"/>
  <c r="AP594" i="2"/>
  <c r="AQ594" i="2"/>
  <c r="AR594" i="2"/>
  <c r="AS594" i="2"/>
  <c r="AJ595" i="2"/>
  <c r="AK595" i="2"/>
  <c r="AL595" i="2"/>
  <c r="AM595" i="2"/>
  <c r="AP595" i="2"/>
  <c r="AQ595" i="2"/>
  <c r="AR595" i="2"/>
  <c r="AS595" i="2"/>
  <c r="AJ596" i="2"/>
  <c r="AK596" i="2"/>
  <c r="AL596" i="2"/>
  <c r="AM596" i="2"/>
  <c r="AP596" i="2"/>
  <c r="AQ596" i="2"/>
  <c r="AR596" i="2"/>
  <c r="AS596" i="2"/>
  <c r="AJ597" i="2"/>
  <c r="AK597" i="2"/>
  <c r="AL597" i="2"/>
  <c r="AM597" i="2"/>
  <c r="AP597" i="2"/>
  <c r="AQ597" i="2"/>
  <c r="AR597" i="2"/>
  <c r="AS597" i="2"/>
  <c r="AJ598" i="2"/>
  <c r="AK598" i="2"/>
  <c r="AL598" i="2"/>
  <c r="AM598" i="2"/>
  <c r="AP598" i="2"/>
  <c r="AQ598" i="2"/>
  <c r="AR598" i="2"/>
  <c r="AS598" i="2"/>
  <c r="AJ599" i="2"/>
  <c r="AK599" i="2"/>
  <c r="AL599" i="2"/>
  <c r="AM599" i="2"/>
  <c r="AP599" i="2"/>
  <c r="AQ599" i="2"/>
  <c r="AR599" i="2"/>
  <c r="AS599" i="2"/>
  <c r="AJ600" i="2"/>
  <c r="AK600" i="2"/>
  <c r="AL600" i="2"/>
  <c r="AM600" i="2"/>
  <c r="AP600" i="2"/>
  <c r="AQ600" i="2"/>
  <c r="AR600" i="2"/>
  <c r="AS600" i="2"/>
  <c r="AJ601" i="2"/>
  <c r="AK601" i="2"/>
  <c r="AL601" i="2"/>
  <c r="AM601" i="2"/>
  <c r="AP601" i="2"/>
  <c r="AQ601" i="2"/>
  <c r="AR601" i="2"/>
  <c r="AS601" i="2"/>
  <c r="AJ602" i="2"/>
  <c r="AK602" i="2"/>
  <c r="AL602" i="2"/>
  <c r="AM602" i="2"/>
  <c r="AP602" i="2"/>
  <c r="AQ602" i="2"/>
  <c r="AR602" i="2"/>
  <c r="AS602" i="2"/>
  <c r="AJ603" i="2"/>
  <c r="AK603" i="2"/>
  <c r="AL603" i="2"/>
  <c r="AM603" i="2"/>
  <c r="AP603" i="2"/>
  <c r="AQ603" i="2"/>
  <c r="AR603" i="2"/>
  <c r="AS603" i="2"/>
  <c r="AJ604" i="2"/>
  <c r="AK604" i="2"/>
  <c r="AL604" i="2"/>
  <c r="AM604" i="2"/>
  <c r="AP604" i="2"/>
  <c r="AQ604" i="2"/>
  <c r="AR604" i="2"/>
  <c r="AS604" i="2"/>
  <c r="AJ616" i="2"/>
  <c r="AK616" i="2"/>
  <c r="AL616" i="2"/>
  <c r="AM616" i="2"/>
  <c r="AP616" i="2"/>
  <c r="AQ616" i="2"/>
  <c r="AR616" i="2"/>
  <c r="AS616" i="2"/>
  <c r="AJ617" i="2"/>
  <c r="AK617" i="2"/>
  <c r="AL617" i="2"/>
  <c r="AM617" i="2"/>
  <c r="AP617" i="2"/>
  <c r="AQ617" i="2"/>
  <c r="AR617" i="2"/>
  <c r="AS617" i="2"/>
  <c r="AJ618" i="2"/>
  <c r="AK618" i="2"/>
  <c r="AL618" i="2"/>
  <c r="AM618" i="2"/>
  <c r="AP618" i="2"/>
  <c r="AQ618" i="2"/>
  <c r="AR618" i="2"/>
  <c r="AS618" i="2"/>
  <c r="AJ619" i="2"/>
  <c r="AK619" i="2"/>
  <c r="AL619" i="2"/>
  <c r="AM619" i="2"/>
  <c r="AP619" i="2"/>
  <c r="AQ619" i="2"/>
  <c r="AR619" i="2"/>
  <c r="AS619" i="2"/>
  <c r="AJ620" i="2"/>
  <c r="AK620" i="2"/>
  <c r="AL620" i="2"/>
  <c r="AM620" i="2"/>
  <c r="AP620" i="2"/>
  <c r="AQ620" i="2"/>
  <c r="AR620" i="2"/>
  <c r="AS620" i="2"/>
  <c r="AJ621" i="2"/>
  <c r="AK621" i="2"/>
  <c r="AL621" i="2"/>
  <c r="AM621" i="2"/>
  <c r="AP621" i="2"/>
  <c r="AQ621" i="2"/>
  <c r="AR621" i="2"/>
  <c r="AS621" i="2"/>
  <c r="AJ622" i="2"/>
  <c r="AK622" i="2"/>
  <c r="AL622" i="2"/>
  <c r="AM622" i="2"/>
  <c r="AP622" i="2"/>
  <c r="AQ622" i="2"/>
  <c r="AR622" i="2"/>
  <c r="AS622" i="2"/>
  <c r="AJ623" i="2"/>
  <c r="AK623" i="2"/>
  <c r="AL623" i="2"/>
  <c r="AM623" i="2"/>
  <c r="AP623" i="2"/>
  <c r="AQ623" i="2"/>
  <c r="AR623" i="2"/>
  <c r="AS623" i="2"/>
  <c r="AJ624" i="2"/>
  <c r="AK624" i="2"/>
  <c r="AL624" i="2"/>
  <c r="AM624" i="2"/>
  <c r="AP624" i="2"/>
  <c r="AQ624" i="2"/>
  <c r="AR624" i="2"/>
  <c r="AS624" i="2"/>
  <c r="AJ625" i="2"/>
  <c r="AK625" i="2"/>
  <c r="AL625" i="2"/>
  <c r="AM625" i="2"/>
  <c r="AP625" i="2"/>
  <c r="AQ625" i="2"/>
  <c r="AR625" i="2"/>
  <c r="AS625" i="2"/>
  <c r="AJ626" i="2"/>
  <c r="AK626" i="2"/>
  <c r="AL626" i="2"/>
  <c r="AM626" i="2"/>
  <c r="AP626" i="2"/>
  <c r="AQ626" i="2"/>
  <c r="AR626" i="2"/>
  <c r="AS626" i="2"/>
  <c r="AJ627" i="2"/>
  <c r="AK627" i="2"/>
  <c r="AL627" i="2"/>
  <c r="AM627" i="2"/>
  <c r="AP627" i="2"/>
  <c r="AQ627" i="2"/>
  <c r="AR627" i="2"/>
  <c r="AS627" i="2"/>
  <c r="AJ628" i="2"/>
  <c r="AK628" i="2"/>
  <c r="AL628" i="2"/>
  <c r="AM628" i="2"/>
  <c r="AP628" i="2"/>
  <c r="AQ628" i="2"/>
  <c r="AR628" i="2"/>
  <c r="AS628" i="2"/>
  <c r="AJ629" i="2"/>
  <c r="AK629" i="2"/>
  <c r="AL629" i="2"/>
  <c r="AM629" i="2"/>
  <c r="AP629" i="2"/>
  <c r="AQ629" i="2"/>
  <c r="AR629" i="2"/>
  <c r="AS629" i="2"/>
  <c r="AJ630" i="2"/>
  <c r="AK630" i="2"/>
  <c r="AL630" i="2"/>
  <c r="AM630" i="2"/>
  <c r="AP630" i="2"/>
  <c r="AQ630" i="2"/>
  <c r="AR630" i="2"/>
  <c r="AS630" i="2"/>
  <c r="AJ631" i="2"/>
  <c r="AK631" i="2"/>
  <c r="AL631" i="2"/>
  <c r="AM631" i="2"/>
  <c r="AP631" i="2"/>
  <c r="AQ631" i="2"/>
  <c r="AR631" i="2"/>
  <c r="AS631" i="2"/>
  <c r="AJ632" i="2"/>
  <c r="AK632" i="2"/>
  <c r="AL632" i="2"/>
  <c r="AM632" i="2"/>
  <c r="AP632" i="2"/>
  <c r="AQ632" i="2"/>
  <c r="AR632" i="2"/>
  <c r="AS632" i="2"/>
  <c r="AJ633" i="2"/>
  <c r="AK633" i="2"/>
  <c r="AL633" i="2"/>
  <c r="AM633" i="2"/>
  <c r="AP633" i="2"/>
  <c r="AQ633" i="2"/>
  <c r="AR633" i="2"/>
  <c r="AS633" i="2"/>
  <c r="AJ634" i="2"/>
  <c r="AK634" i="2"/>
  <c r="AL634" i="2"/>
  <c r="AM634" i="2"/>
  <c r="AP634" i="2"/>
  <c r="AQ634" i="2"/>
  <c r="AR634" i="2"/>
  <c r="AS634" i="2"/>
  <c r="AJ647" i="2"/>
  <c r="AK647" i="2"/>
  <c r="AL647" i="2"/>
  <c r="AM647" i="2"/>
  <c r="AP647" i="2"/>
  <c r="AQ647" i="2"/>
  <c r="AR647" i="2"/>
  <c r="AS647" i="2"/>
  <c r="AJ677" i="2"/>
  <c r="AK677" i="2"/>
  <c r="AL677" i="2"/>
  <c r="AM677" i="2"/>
  <c r="AP677" i="2"/>
  <c r="AQ677" i="2"/>
  <c r="AR677" i="2"/>
  <c r="AS677" i="2"/>
  <c r="AJ678" i="2"/>
  <c r="AK678" i="2"/>
  <c r="AL678" i="2"/>
  <c r="AM678" i="2"/>
  <c r="AP678" i="2"/>
  <c r="AQ678" i="2"/>
  <c r="AR678" i="2"/>
  <c r="AS678" i="2"/>
  <c r="AJ679" i="2"/>
  <c r="AK679" i="2"/>
  <c r="AL679" i="2"/>
  <c r="AM679" i="2"/>
  <c r="AP679" i="2"/>
  <c r="AQ679" i="2"/>
  <c r="AR679" i="2"/>
  <c r="AS679" i="2"/>
  <c r="AJ680" i="2"/>
  <c r="AK680" i="2"/>
  <c r="AL680" i="2"/>
  <c r="AM680" i="2"/>
  <c r="AP680" i="2"/>
  <c r="AQ680" i="2"/>
  <c r="AR680" i="2"/>
  <c r="AS680" i="2"/>
  <c r="AJ681" i="2"/>
  <c r="AK681" i="2"/>
  <c r="AL681" i="2"/>
  <c r="AM681" i="2"/>
  <c r="AP681" i="2"/>
  <c r="AQ681" i="2"/>
  <c r="AR681" i="2"/>
  <c r="AS681" i="2"/>
  <c r="AJ682" i="2"/>
  <c r="AK682" i="2"/>
  <c r="AL682" i="2"/>
  <c r="AM682" i="2"/>
  <c r="AP682" i="2"/>
  <c r="AQ682" i="2"/>
  <c r="AR682" i="2"/>
  <c r="AS682" i="2"/>
  <c r="AJ683" i="2"/>
  <c r="AK683" i="2"/>
  <c r="AL683" i="2"/>
  <c r="AM683" i="2"/>
  <c r="AP683" i="2"/>
  <c r="AQ683" i="2"/>
  <c r="AR683" i="2"/>
  <c r="AS683" i="2"/>
  <c r="AJ684" i="2"/>
  <c r="AK684" i="2"/>
  <c r="AL684" i="2"/>
  <c r="AP684" i="2"/>
  <c r="AQ684" i="2"/>
  <c r="AR684" i="2"/>
  <c r="AS684" i="2"/>
  <c r="AJ685" i="2"/>
  <c r="AK685" i="2"/>
  <c r="AL685" i="2"/>
  <c r="AM685" i="2"/>
  <c r="AP685" i="2"/>
  <c r="AQ685" i="2"/>
  <c r="AR685" i="2"/>
  <c r="AS685" i="2"/>
  <c r="AJ686" i="2"/>
  <c r="AK686" i="2"/>
  <c r="AM686" i="2"/>
  <c r="AP686" i="2"/>
  <c r="AQ686" i="2"/>
  <c r="AR686" i="2"/>
  <c r="AS686" i="2"/>
  <c r="AJ687" i="2"/>
  <c r="AK687" i="2"/>
  <c r="AL687" i="2"/>
  <c r="AM687" i="2"/>
  <c r="AP687" i="2"/>
  <c r="AQ687" i="2"/>
  <c r="AR687" i="2"/>
  <c r="AS687" i="2"/>
  <c r="AJ688" i="2"/>
  <c r="AK688" i="2"/>
  <c r="AL688" i="2"/>
  <c r="AM688" i="2"/>
  <c r="AP688" i="2"/>
  <c r="AQ688" i="2"/>
  <c r="AR688" i="2"/>
  <c r="AS688" i="2"/>
  <c r="AJ689" i="2"/>
  <c r="AK689" i="2"/>
  <c r="AL689" i="2"/>
  <c r="AM689" i="2"/>
  <c r="AP689" i="2"/>
  <c r="AQ689" i="2"/>
  <c r="AR689" i="2"/>
  <c r="AS689" i="2"/>
  <c r="AJ690" i="2"/>
  <c r="AK690" i="2"/>
  <c r="AL690" i="2"/>
  <c r="AM690" i="2"/>
  <c r="AP690" i="2"/>
  <c r="AQ690" i="2"/>
  <c r="AR690" i="2"/>
  <c r="AS690" i="2"/>
  <c r="AJ691" i="2"/>
  <c r="AK691" i="2"/>
  <c r="AL691" i="2"/>
  <c r="AM691" i="2"/>
  <c r="AP691" i="2"/>
  <c r="AQ691" i="2"/>
  <c r="AR691" i="2"/>
  <c r="AS691" i="2"/>
  <c r="AJ692" i="2"/>
  <c r="AK692" i="2"/>
  <c r="AL692" i="2"/>
  <c r="AM692" i="2"/>
  <c r="AP692" i="2"/>
  <c r="AQ692" i="2"/>
  <c r="AR692" i="2"/>
  <c r="AS692" i="2"/>
  <c r="AJ693" i="2"/>
  <c r="AK693" i="2"/>
  <c r="AL693" i="2"/>
  <c r="AM693" i="2"/>
  <c r="AP693" i="2"/>
  <c r="AQ693" i="2"/>
  <c r="AR693" i="2"/>
  <c r="AS693" i="2"/>
  <c r="AJ694" i="2"/>
  <c r="AK694" i="2"/>
  <c r="AL694" i="2"/>
  <c r="AM694" i="2"/>
  <c r="AP694" i="2"/>
  <c r="AQ694" i="2"/>
  <c r="AR694" i="2"/>
  <c r="AS694" i="2"/>
  <c r="AJ695" i="2"/>
  <c r="AK695" i="2"/>
  <c r="AL695" i="2"/>
  <c r="AM695" i="2"/>
  <c r="AP695" i="2"/>
  <c r="AQ695" i="2"/>
  <c r="AR695" i="2"/>
  <c r="AS695" i="2"/>
  <c r="AJ707" i="2"/>
  <c r="AK707" i="2"/>
  <c r="AL707" i="2"/>
  <c r="AM707" i="2"/>
  <c r="AP707" i="2"/>
  <c r="AQ707" i="2"/>
  <c r="AR707" i="2"/>
  <c r="AS707" i="2"/>
  <c r="AJ708" i="2"/>
  <c r="AK708" i="2"/>
  <c r="AL708" i="2"/>
  <c r="AM708" i="2"/>
  <c r="AP708" i="2"/>
  <c r="AQ708" i="2"/>
  <c r="AR708" i="2"/>
  <c r="AS708" i="2"/>
  <c r="AJ709" i="2"/>
  <c r="AK709" i="2"/>
  <c r="AL709" i="2"/>
  <c r="AM709" i="2"/>
  <c r="AP709" i="2"/>
  <c r="AQ709" i="2"/>
  <c r="AR709" i="2"/>
  <c r="AS709" i="2"/>
  <c r="AJ710" i="2"/>
  <c r="AK710" i="2"/>
  <c r="AL710" i="2"/>
  <c r="AM710" i="2"/>
  <c r="AP710" i="2"/>
  <c r="AQ710" i="2"/>
  <c r="AR710" i="2"/>
  <c r="AS710" i="2"/>
  <c r="AJ711" i="2"/>
  <c r="AK711" i="2"/>
  <c r="AL711" i="2"/>
  <c r="AM711" i="2"/>
  <c r="AP711" i="2"/>
  <c r="AQ711" i="2"/>
  <c r="AR711" i="2"/>
  <c r="AS711" i="2"/>
  <c r="AJ712" i="2"/>
  <c r="AK712" i="2"/>
  <c r="AL712" i="2"/>
  <c r="AM712" i="2"/>
  <c r="AP712" i="2"/>
  <c r="AQ712" i="2"/>
  <c r="AR712" i="2"/>
  <c r="AS712" i="2"/>
  <c r="AJ713" i="2"/>
  <c r="AK713" i="2"/>
  <c r="AL713" i="2"/>
  <c r="AM713" i="2"/>
  <c r="AP713" i="2"/>
  <c r="AQ713" i="2"/>
  <c r="AR713" i="2"/>
  <c r="AS713" i="2"/>
  <c r="AJ714" i="2"/>
  <c r="AK714" i="2"/>
  <c r="AL714" i="2"/>
  <c r="AM714" i="2"/>
  <c r="AP714" i="2"/>
  <c r="AQ714" i="2"/>
  <c r="AR714" i="2"/>
  <c r="AS714" i="2"/>
  <c r="AJ715" i="2"/>
  <c r="AK715" i="2"/>
  <c r="AL715" i="2"/>
  <c r="AM715" i="2"/>
  <c r="AP715" i="2"/>
  <c r="AQ715" i="2"/>
  <c r="AR715" i="2"/>
  <c r="AS715" i="2"/>
  <c r="AJ716" i="2"/>
  <c r="AK716" i="2"/>
  <c r="AL716" i="2"/>
  <c r="AM716" i="2"/>
  <c r="AP716" i="2"/>
  <c r="AQ716" i="2"/>
  <c r="AR716" i="2"/>
  <c r="AS716" i="2"/>
  <c r="AJ717" i="2"/>
  <c r="AK717" i="2"/>
  <c r="AL717" i="2"/>
  <c r="AM717" i="2"/>
  <c r="AP717" i="2"/>
  <c r="AQ717" i="2"/>
  <c r="AR717" i="2"/>
  <c r="AS717" i="2"/>
  <c r="AJ718" i="2"/>
  <c r="AK718" i="2"/>
  <c r="AL718" i="2"/>
  <c r="AM718" i="2"/>
  <c r="AP718" i="2"/>
  <c r="AQ718" i="2"/>
  <c r="AR718" i="2"/>
  <c r="AS718" i="2"/>
  <c r="AJ719" i="2"/>
  <c r="AK719" i="2"/>
  <c r="AL719" i="2"/>
  <c r="AM719" i="2"/>
  <c r="AP719" i="2"/>
  <c r="AQ719" i="2"/>
  <c r="AR719" i="2"/>
  <c r="AS719" i="2"/>
  <c r="AJ720" i="2"/>
  <c r="AK720" i="2"/>
  <c r="AL720" i="2"/>
  <c r="AM720" i="2"/>
  <c r="AP720" i="2"/>
  <c r="AQ720" i="2"/>
  <c r="AR720" i="2"/>
  <c r="AS720" i="2"/>
  <c r="AJ721" i="2"/>
  <c r="AK721" i="2"/>
  <c r="AL721" i="2"/>
  <c r="AM721" i="2"/>
  <c r="AP721" i="2"/>
  <c r="AQ721" i="2"/>
  <c r="AR721" i="2"/>
  <c r="AS721" i="2"/>
  <c r="AJ722" i="2"/>
  <c r="AK722" i="2"/>
  <c r="AL722" i="2"/>
  <c r="AM722" i="2"/>
  <c r="AP722" i="2"/>
  <c r="AQ722" i="2"/>
  <c r="AR722" i="2"/>
  <c r="AS722" i="2"/>
  <c r="AJ723" i="2"/>
  <c r="AK723" i="2"/>
  <c r="AL723" i="2"/>
  <c r="AM723" i="2"/>
  <c r="AP723" i="2"/>
  <c r="AQ723" i="2"/>
  <c r="AR723" i="2"/>
  <c r="AS723" i="2"/>
  <c r="AJ724" i="2"/>
  <c r="AK724" i="2"/>
  <c r="AL724" i="2"/>
  <c r="AM724" i="2"/>
  <c r="AP724" i="2"/>
  <c r="AQ724" i="2"/>
  <c r="AR724" i="2"/>
  <c r="AS724" i="2"/>
  <c r="AJ725" i="2"/>
  <c r="AK725" i="2"/>
  <c r="AL725" i="2"/>
  <c r="AM725" i="2"/>
  <c r="AP725" i="2"/>
  <c r="AQ725" i="2"/>
  <c r="AR725" i="2"/>
  <c r="AS725" i="2"/>
  <c r="AJ738" i="2"/>
  <c r="AK738" i="2"/>
  <c r="AL738" i="2"/>
  <c r="AM738" i="2"/>
  <c r="AP738" i="2"/>
  <c r="AQ738" i="2"/>
  <c r="AR738" i="2"/>
  <c r="AS738" i="2"/>
  <c r="AJ768" i="2"/>
  <c r="AK768" i="2"/>
  <c r="AL768" i="2"/>
  <c r="AM768" i="2"/>
  <c r="AP768" i="2"/>
  <c r="AQ768" i="2"/>
  <c r="AR768" i="2"/>
  <c r="AS768" i="2"/>
  <c r="AJ769" i="2"/>
  <c r="AK769" i="2"/>
  <c r="AL769" i="2"/>
  <c r="AM769" i="2"/>
  <c r="AP769" i="2"/>
  <c r="AQ769" i="2"/>
  <c r="AR769" i="2"/>
  <c r="AS769" i="2"/>
  <c r="AJ770" i="2"/>
  <c r="AK770" i="2"/>
  <c r="AL770" i="2"/>
  <c r="AM770" i="2"/>
  <c r="AP770" i="2"/>
  <c r="AQ770" i="2"/>
  <c r="AR770" i="2"/>
  <c r="AS770" i="2"/>
  <c r="AJ771" i="2"/>
  <c r="AK771" i="2"/>
  <c r="AL771" i="2"/>
  <c r="AM771" i="2"/>
  <c r="AP771" i="2"/>
  <c r="AQ771" i="2"/>
  <c r="AR771" i="2"/>
  <c r="AS771" i="2"/>
  <c r="AJ772" i="2"/>
  <c r="AK772" i="2"/>
  <c r="AL772" i="2"/>
  <c r="AM772" i="2"/>
  <c r="AP772" i="2"/>
  <c r="AQ772" i="2"/>
  <c r="AR772" i="2"/>
  <c r="AS772" i="2"/>
  <c r="AJ773" i="2"/>
  <c r="AK773" i="2"/>
  <c r="AL773" i="2"/>
  <c r="AM773" i="2"/>
  <c r="AP773" i="2"/>
  <c r="AQ773" i="2"/>
  <c r="AR773" i="2"/>
  <c r="AS773" i="2"/>
  <c r="AJ774" i="2"/>
  <c r="AK774" i="2"/>
  <c r="AL774" i="2"/>
  <c r="AM774" i="2"/>
  <c r="AP774" i="2"/>
  <c r="AQ774" i="2"/>
  <c r="AR774" i="2"/>
  <c r="AS774" i="2"/>
  <c r="AJ775" i="2"/>
  <c r="AK775" i="2"/>
  <c r="AL775" i="2"/>
  <c r="AM775" i="2"/>
  <c r="AP775" i="2"/>
  <c r="AQ775" i="2"/>
  <c r="AR775" i="2"/>
  <c r="AS775" i="2"/>
  <c r="AJ776" i="2"/>
  <c r="AK776" i="2"/>
  <c r="AL776" i="2"/>
  <c r="AM776" i="2"/>
  <c r="AP776" i="2"/>
  <c r="AQ776" i="2"/>
  <c r="AR776" i="2"/>
  <c r="AS776" i="2"/>
  <c r="AJ777" i="2"/>
  <c r="AK777" i="2"/>
  <c r="AL777" i="2"/>
  <c r="AM777" i="2"/>
  <c r="AP777" i="2"/>
  <c r="AQ777" i="2"/>
  <c r="AR777" i="2"/>
  <c r="AS777" i="2"/>
  <c r="AJ778" i="2"/>
  <c r="AK778" i="2"/>
  <c r="AL778" i="2"/>
  <c r="AM778" i="2"/>
  <c r="AP778" i="2"/>
  <c r="AQ778" i="2"/>
  <c r="AR778" i="2"/>
  <c r="AS778" i="2"/>
  <c r="AJ779" i="2"/>
  <c r="AK779" i="2"/>
  <c r="AL779" i="2"/>
  <c r="AM779" i="2"/>
  <c r="AP779" i="2"/>
  <c r="AQ779" i="2"/>
  <c r="AR779" i="2"/>
  <c r="AS779" i="2"/>
  <c r="AJ780" i="2"/>
  <c r="AK780" i="2"/>
  <c r="AL780" i="2"/>
  <c r="AM780" i="2"/>
  <c r="AP780" i="2"/>
  <c r="AQ780" i="2"/>
  <c r="AR780" i="2"/>
  <c r="AS780" i="2"/>
  <c r="AJ781" i="2"/>
  <c r="AK781" i="2"/>
  <c r="AL781" i="2"/>
  <c r="AM781" i="2"/>
  <c r="AP781" i="2"/>
  <c r="AQ781" i="2"/>
  <c r="AR781" i="2"/>
  <c r="AS781" i="2"/>
  <c r="AJ782" i="2"/>
  <c r="AK782" i="2"/>
  <c r="AL782" i="2"/>
  <c r="AM782" i="2"/>
  <c r="AP782" i="2"/>
  <c r="AQ782" i="2"/>
  <c r="AR782" i="2"/>
  <c r="AS782" i="2"/>
  <c r="AJ783" i="2"/>
  <c r="AK783" i="2"/>
  <c r="AL783" i="2"/>
  <c r="AM783" i="2"/>
  <c r="AP783" i="2"/>
  <c r="AQ783" i="2"/>
  <c r="AR783" i="2"/>
  <c r="AS783" i="2"/>
  <c r="AJ784" i="2"/>
  <c r="AK784" i="2"/>
  <c r="AL784" i="2"/>
  <c r="AM784" i="2"/>
  <c r="AP784" i="2"/>
  <c r="AQ784" i="2"/>
  <c r="AR784" i="2"/>
  <c r="AS784" i="2"/>
  <c r="AJ785" i="2"/>
  <c r="AK785" i="2"/>
  <c r="AL785" i="2"/>
  <c r="AM785" i="2"/>
  <c r="AP785" i="2"/>
  <c r="AQ785" i="2"/>
  <c r="AR785" i="2"/>
  <c r="AS785" i="2"/>
  <c r="AJ786" i="2"/>
  <c r="AK786" i="2"/>
  <c r="AL786" i="2"/>
  <c r="AM786" i="2"/>
  <c r="AP786" i="2"/>
  <c r="AQ786" i="2"/>
  <c r="AR786" i="2"/>
  <c r="AS786" i="2"/>
  <c r="AJ798" i="2"/>
  <c r="AK798" i="2"/>
  <c r="AL798" i="2"/>
  <c r="AM798" i="2"/>
  <c r="AP798" i="2"/>
  <c r="AQ798" i="2"/>
  <c r="AR798" i="2"/>
  <c r="AS798" i="2"/>
  <c r="AJ799" i="2"/>
  <c r="AK799" i="2"/>
  <c r="AL799" i="2"/>
  <c r="AM799" i="2"/>
  <c r="AP799" i="2"/>
  <c r="AQ799" i="2"/>
  <c r="AR799" i="2"/>
  <c r="AS799" i="2"/>
  <c r="AJ800" i="2"/>
  <c r="AK800" i="2"/>
  <c r="AL800" i="2"/>
  <c r="AM800" i="2"/>
  <c r="AP800" i="2"/>
  <c r="AQ800" i="2"/>
  <c r="AR800" i="2"/>
  <c r="AS800" i="2"/>
  <c r="AJ801" i="2"/>
  <c r="AK801" i="2"/>
  <c r="AL801" i="2"/>
  <c r="AM801" i="2"/>
  <c r="AP801" i="2"/>
  <c r="AQ801" i="2"/>
  <c r="AR801" i="2"/>
  <c r="AS801" i="2"/>
  <c r="AJ802" i="2"/>
  <c r="AK802" i="2"/>
  <c r="AL802" i="2"/>
  <c r="AM802" i="2"/>
  <c r="AP802" i="2"/>
  <c r="AQ802" i="2"/>
  <c r="AR802" i="2"/>
  <c r="AS802" i="2"/>
  <c r="AJ803" i="2"/>
  <c r="AK803" i="2"/>
  <c r="AL803" i="2"/>
  <c r="AM803" i="2"/>
  <c r="AP803" i="2"/>
  <c r="AQ803" i="2"/>
  <c r="AR803" i="2"/>
  <c r="AS803" i="2"/>
  <c r="AJ804" i="2"/>
  <c r="AK804" i="2"/>
  <c r="AL804" i="2"/>
  <c r="AM804" i="2"/>
  <c r="AP804" i="2"/>
  <c r="AQ804" i="2"/>
  <c r="AR804" i="2"/>
  <c r="AS804" i="2"/>
  <c r="AJ805" i="2"/>
  <c r="AK805" i="2"/>
  <c r="AL805" i="2"/>
  <c r="AM805" i="2"/>
  <c r="AP805" i="2"/>
  <c r="AQ805" i="2"/>
  <c r="AR805" i="2"/>
  <c r="AS805" i="2"/>
  <c r="AJ806" i="2"/>
  <c r="AK806" i="2"/>
  <c r="AL806" i="2"/>
  <c r="AM806" i="2"/>
  <c r="AP806" i="2"/>
  <c r="AQ806" i="2"/>
  <c r="AR806" i="2"/>
  <c r="AS806" i="2"/>
  <c r="AJ807" i="2"/>
  <c r="AK807" i="2"/>
  <c r="AL807" i="2"/>
  <c r="AM807" i="2"/>
  <c r="AP807" i="2"/>
  <c r="AQ807" i="2"/>
  <c r="AR807" i="2"/>
  <c r="AS807" i="2"/>
  <c r="AJ808" i="2"/>
  <c r="AK808" i="2"/>
  <c r="AL808" i="2"/>
  <c r="AM808" i="2"/>
  <c r="AP808" i="2"/>
  <c r="AQ808" i="2"/>
  <c r="AR808" i="2"/>
  <c r="AS808" i="2"/>
  <c r="AJ809" i="2"/>
  <c r="AK809" i="2"/>
  <c r="AL809" i="2"/>
  <c r="AM809" i="2"/>
  <c r="AP809" i="2"/>
  <c r="AQ809" i="2"/>
  <c r="AR809" i="2"/>
  <c r="AS809" i="2"/>
  <c r="AJ810" i="2"/>
  <c r="AK810" i="2"/>
  <c r="AL810" i="2"/>
  <c r="AM810" i="2"/>
  <c r="AP810" i="2"/>
  <c r="AQ810" i="2"/>
  <c r="AR810" i="2"/>
  <c r="AS810" i="2"/>
  <c r="AJ811" i="2"/>
  <c r="AK811" i="2"/>
  <c r="AL811" i="2"/>
  <c r="AM811" i="2"/>
  <c r="AP811" i="2"/>
  <c r="AQ811" i="2"/>
  <c r="AR811" i="2"/>
  <c r="AS811" i="2"/>
  <c r="AJ812" i="2"/>
  <c r="AK812" i="2"/>
  <c r="AL812" i="2"/>
  <c r="AM812" i="2"/>
  <c r="AP812" i="2"/>
  <c r="AQ812" i="2"/>
  <c r="AR812" i="2"/>
  <c r="AS812" i="2"/>
  <c r="AJ813" i="2"/>
  <c r="AK813" i="2"/>
  <c r="AL813" i="2"/>
  <c r="AM813" i="2"/>
  <c r="AP813" i="2"/>
  <c r="AQ813" i="2"/>
  <c r="AR813" i="2"/>
  <c r="AS813" i="2"/>
  <c r="AJ814" i="2"/>
  <c r="AK814" i="2"/>
  <c r="AL814" i="2"/>
  <c r="AM814" i="2"/>
  <c r="AP814" i="2"/>
  <c r="AQ814" i="2"/>
  <c r="AR814" i="2"/>
  <c r="AS814" i="2"/>
  <c r="AJ815" i="2"/>
  <c r="AK815" i="2"/>
  <c r="AL815" i="2"/>
  <c r="AM815" i="2"/>
  <c r="AP815" i="2"/>
  <c r="AQ815" i="2"/>
  <c r="AR815" i="2"/>
  <c r="AS815" i="2"/>
  <c r="AJ816" i="2"/>
  <c r="AK816" i="2"/>
  <c r="AL816" i="2"/>
  <c r="AM816" i="2"/>
  <c r="AP816" i="2"/>
  <c r="AQ816" i="2"/>
  <c r="AR816" i="2"/>
  <c r="AS816" i="2"/>
  <c r="AJ829" i="2"/>
  <c r="AK829" i="2"/>
  <c r="AL829" i="2"/>
  <c r="AM829" i="2"/>
  <c r="AP829" i="2"/>
  <c r="AQ829" i="2"/>
  <c r="AR829" i="2"/>
  <c r="AS829" i="2"/>
  <c r="AJ859" i="2"/>
  <c r="AK859" i="2"/>
  <c r="AL859" i="2"/>
  <c r="AM859" i="2"/>
  <c r="AP859" i="2"/>
  <c r="AQ859" i="2"/>
  <c r="AR859" i="2"/>
  <c r="AS859" i="2"/>
  <c r="AJ860" i="2"/>
  <c r="AK860" i="2"/>
  <c r="AL860" i="2"/>
  <c r="AM860" i="2"/>
  <c r="AP860" i="2"/>
  <c r="AQ860" i="2"/>
  <c r="AR860" i="2"/>
  <c r="AS860" i="2"/>
  <c r="AJ861" i="2"/>
  <c r="AK861" i="2"/>
  <c r="AL861" i="2"/>
  <c r="AM861" i="2"/>
  <c r="AP861" i="2"/>
  <c r="AQ861" i="2"/>
  <c r="AR861" i="2"/>
  <c r="AS861" i="2"/>
  <c r="AJ862" i="2"/>
  <c r="AK862" i="2"/>
  <c r="AL862" i="2"/>
  <c r="AM862" i="2"/>
  <c r="AP862" i="2"/>
  <c r="AQ862" i="2"/>
  <c r="AR862" i="2"/>
  <c r="AS862" i="2"/>
  <c r="AJ863" i="2"/>
  <c r="AK863" i="2"/>
  <c r="AL863" i="2"/>
  <c r="AM863" i="2"/>
  <c r="AP863" i="2"/>
  <c r="AQ863" i="2"/>
  <c r="AR863" i="2"/>
  <c r="AS863" i="2"/>
  <c r="AJ864" i="2"/>
  <c r="AK864" i="2"/>
  <c r="AL864" i="2"/>
  <c r="AM864" i="2"/>
  <c r="AP864" i="2"/>
  <c r="AQ864" i="2"/>
  <c r="AR864" i="2"/>
  <c r="AS864" i="2"/>
  <c r="AJ865" i="2"/>
  <c r="AK865" i="2"/>
  <c r="AL865" i="2"/>
  <c r="AM865" i="2"/>
  <c r="AP865" i="2"/>
  <c r="AQ865" i="2"/>
  <c r="AR865" i="2"/>
  <c r="AS865" i="2"/>
  <c r="AJ866" i="2"/>
  <c r="AK866" i="2"/>
  <c r="AL866" i="2"/>
  <c r="AM866" i="2"/>
  <c r="AP866" i="2"/>
  <c r="AQ866" i="2"/>
  <c r="AR866" i="2"/>
  <c r="AS866" i="2"/>
  <c r="AJ867" i="2"/>
  <c r="AK867" i="2"/>
  <c r="AL867" i="2"/>
  <c r="AM867" i="2"/>
  <c r="AP867" i="2"/>
  <c r="AQ867" i="2"/>
  <c r="AR867" i="2"/>
  <c r="AS867" i="2"/>
  <c r="AJ868" i="2"/>
  <c r="AK868" i="2"/>
  <c r="AL868" i="2"/>
  <c r="AM868" i="2"/>
  <c r="AP868" i="2"/>
  <c r="AQ868" i="2"/>
  <c r="AR868" i="2"/>
  <c r="AS868" i="2"/>
  <c r="AJ869" i="2"/>
  <c r="AK869" i="2"/>
  <c r="AL869" i="2"/>
  <c r="AM869" i="2"/>
  <c r="AP869" i="2"/>
  <c r="AQ869" i="2"/>
  <c r="AR869" i="2"/>
  <c r="AS869" i="2"/>
  <c r="AJ870" i="2"/>
  <c r="AK870" i="2"/>
  <c r="AL870" i="2"/>
  <c r="AM870" i="2"/>
  <c r="AP870" i="2"/>
  <c r="AQ870" i="2"/>
  <c r="AR870" i="2"/>
  <c r="AS870" i="2"/>
  <c r="AJ871" i="2"/>
  <c r="AK871" i="2"/>
  <c r="AL871" i="2"/>
  <c r="AM871" i="2"/>
  <c r="AP871" i="2"/>
  <c r="AQ871" i="2"/>
  <c r="AR871" i="2"/>
  <c r="AS871" i="2"/>
  <c r="AJ872" i="2"/>
  <c r="AK872" i="2"/>
  <c r="AL872" i="2"/>
  <c r="AM872" i="2"/>
  <c r="AP872" i="2"/>
  <c r="AQ872" i="2"/>
  <c r="AR872" i="2"/>
  <c r="AS872" i="2"/>
  <c r="AJ873" i="2"/>
  <c r="AK873" i="2"/>
  <c r="AL873" i="2"/>
  <c r="AM873" i="2"/>
  <c r="AP873" i="2"/>
  <c r="AQ873" i="2"/>
  <c r="AR873" i="2"/>
  <c r="AS873" i="2"/>
  <c r="AJ874" i="2"/>
  <c r="AK874" i="2"/>
  <c r="AL874" i="2"/>
  <c r="AM874" i="2"/>
  <c r="AP874" i="2"/>
  <c r="AQ874" i="2"/>
  <c r="AR874" i="2"/>
  <c r="AS874" i="2"/>
  <c r="AJ875" i="2"/>
  <c r="AK875" i="2"/>
  <c r="AL875" i="2"/>
  <c r="AM875" i="2"/>
  <c r="AP875" i="2"/>
  <c r="AQ875" i="2"/>
  <c r="AR875" i="2"/>
  <c r="AS875" i="2"/>
  <c r="AJ876" i="2"/>
  <c r="AK876" i="2"/>
  <c r="AL876" i="2"/>
  <c r="AM876" i="2"/>
  <c r="AP876" i="2"/>
  <c r="AQ876" i="2"/>
  <c r="AR876" i="2"/>
  <c r="AS876" i="2"/>
  <c r="AJ877" i="2"/>
  <c r="AK877" i="2"/>
  <c r="AL877" i="2"/>
  <c r="AM877" i="2"/>
  <c r="AP877" i="2"/>
  <c r="AQ877" i="2"/>
  <c r="AR877" i="2"/>
  <c r="AS877" i="2"/>
  <c r="AJ889" i="2"/>
  <c r="AK889" i="2"/>
  <c r="AL889" i="2"/>
  <c r="AM889" i="2"/>
  <c r="AP889" i="2"/>
  <c r="AQ889" i="2"/>
  <c r="AR889" i="2"/>
  <c r="AS889" i="2"/>
  <c r="AJ890" i="2"/>
  <c r="AK890" i="2"/>
  <c r="AL890" i="2"/>
  <c r="AM890" i="2"/>
  <c r="AP890" i="2"/>
  <c r="AQ890" i="2"/>
  <c r="AR890" i="2"/>
  <c r="AS890" i="2"/>
  <c r="AJ891" i="2"/>
  <c r="AK891" i="2"/>
  <c r="AL891" i="2"/>
  <c r="AM891" i="2"/>
  <c r="AP891" i="2"/>
  <c r="AQ891" i="2"/>
  <c r="AR891" i="2"/>
  <c r="AS891" i="2"/>
  <c r="AJ892" i="2"/>
  <c r="AK892" i="2"/>
  <c r="AL892" i="2"/>
  <c r="AM892" i="2"/>
  <c r="AP892" i="2"/>
  <c r="AQ892" i="2"/>
  <c r="AR892" i="2"/>
  <c r="AS892" i="2"/>
  <c r="AJ893" i="2"/>
  <c r="AK893" i="2"/>
  <c r="AL893" i="2"/>
  <c r="AM893" i="2"/>
  <c r="AP893" i="2"/>
  <c r="AQ893" i="2"/>
  <c r="AR893" i="2"/>
  <c r="AS893" i="2"/>
  <c r="AJ894" i="2"/>
  <c r="AK894" i="2"/>
  <c r="AL894" i="2"/>
  <c r="AM894" i="2"/>
  <c r="AP894" i="2"/>
  <c r="AQ894" i="2"/>
  <c r="AR894" i="2"/>
  <c r="AS894" i="2"/>
  <c r="AJ895" i="2"/>
  <c r="AK895" i="2"/>
  <c r="AL895" i="2"/>
  <c r="AM895" i="2"/>
  <c r="AP895" i="2"/>
  <c r="AQ895" i="2"/>
  <c r="AR895" i="2"/>
  <c r="AS895" i="2"/>
  <c r="AJ896" i="2"/>
  <c r="AK896" i="2"/>
  <c r="AL896" i="2"/>
  <c r="AM896" i="2"/>
  <c r="AP896" i="2"/>
  <c r="AQ896" i="2"/>
  <c r="AR896" i="2"/>
  <c r="AS896" i="2"/>
  <c r="AJ897" i="2"/>
  <c r="AK897" i="2"/>
  <c r="AL897" i="2"/>
  <c r="AM897" i="2"/>
  <c r="AP897" i="2"/>
  <c r="AQ897" i="2"/>
  <c r="AR897" i="2"/>
  <c r="AS897" i="2"/>
  <c r="AJ898" i="2"/>
  <c r="AK898" i="2"/>
  <c r="AL898" i="2"/>
  <c r="AM898" i="2"/>
  <c r="AP898" i="2"/>
  <c r="AQ898" i="2"/>
  <c r="AR898" i="2"/>
  <c r="AS898" i="2"/>
  <c r="AJ899" i="2"/>
  <c r="AK899" i="2"/>
  <c r="AL899" i="2"/>
  <c r="AM899" i="2"/>
  <c r="AP899" i="2"/>
  <c r="AQ899" i="2"/>
  <c r="AR899" i="2"/>
  <c r="AS899" i="2"/>
  <c r="AJ900" i="2"/>
  <c r="AK900" i="2"/>
  <c r="AL900" i="2"/>
  <c r="AM900" i="2"/>
  <c r="AP900" i="2"/>
  <c r="AQ900" i="2"/>
  <c r="AR900" i="2"/>
  <c r="AS900" i="2"/>
  <c r="AJ901" i="2"/>
  <c r="AK901" i="2"/>
  <c r="AL901" i="2"/>
  <c r="AM901" i="2"/>
  <c r="AP901" i="2"/>
  <c r="AQ901" i="2"/>
  <c r="AR901" i="2"/>
  <c r="AS901" i="2"/>
  <c r="AJ902" i="2"/>
  <c r="AK902" i="2"/>
  <c r="AL902" i="2"/>
  <c r="AM902" i="2"/>
  <c r="AP902" i="2"/>
  <c r="AQ902" i="2"/>
  <c r="AR902" i="2"/>
  <c r="AS902" i="2"/>
  <c r="AJ903" i="2"/>
  <c r="AK903" i="2"/>
  <c r="AL903" i="2"/>
  <c r="AM903" i="2"/>
  <c r="AP903" i="2"/>
  <c r="AQ903" i="2"/>
  <c r="AR903" i="2"/>
  <c r="AS903" i="2"/>
  <c r="AJ904" i="2"/>
  <c r="AK904" i="2"/>
  <c r="AL904" i="2"/>
  <c r="AM904" i="2"/>
  <c r="AP904" i="2"/>
  <c r="AQ904" i="2"/>
  <c r="AR904" i="2"/>
  <c r="AS904" i="2"/>
  <c r="AJ905" i="2"/>
  <c r="AK905" i="2"/>
  <c r="AL905" i="2"/>
  <c r="AM905" i="2"/>
  <c r="AP905" i="2"/>
  <c r="AQ905" i="2"/>
  <c r="AR905" i="2"/>
  <c r="AS905" i="2"/>
  <c r="AJ906" i="2"/>
  <c r="AK906" i="2"/>
  <c r="AL906" i="2"/>
  <c r="AM906" i="2"/>
  <c r="AP906" i="2"/>
  <c r="AQ906" i="2"/>
  <c r="AR906" i="2"/>
  <c r="AS906" i="2"/>
  <c r="AJ907" i="2"/>
  <c r="AK907" i="2"/>
  <c r="AL907" i="2"/>
  <c r="AM907" i="2"/>
  <c r="AP907" i="2"/>
  <c r="AQ907" i="2"/>
  <c r="AR907" i="2"/>
  <c r="AS907" i="2"/>
  <c r="AJ920" i="2"/>
  <c r="AK920" i="2"/>
  <c r="AL920" i="2"/>
  <c r="AM920" i="2"/>
  <c r="AP920" i="2"/>
  <c r="AQ920" i="2"/>
  <c r="AR920" i="2"/>
  <c r="AS920" i="2"/>
  <c r="AJ950" i="2"/>
  <c r="AK950" i="2"/>
  <c r="AL950" i="2"/>
  <c r="AM950" i="2"/>
  <c r="AP950" i="2"/>
  <c r="AQ950" i="2"/>
  <c r="AR950" i="2"/>
  <c r="AS950" i="2"/>
  <c r="AJ951" i="2"/>
  <c r="AK951" i="2"/>
  <c r="AL951" i="2"/>
  <c r="AM951" i="2"/>
  <c r="AP951" i="2"/>
  <c r="AQ951" i="2"/>
  <c r="AR951" i="2"/>
  <c r="AS951" i="2"/>
  <c r="AJ952" i="2"/>
  <c r="AK952" i="2"/>
  <c r="AL952" i="2"/>
  <c r="AM952" i="2"/>
  <c r="AP952" i="2"/>
  <c r="AQ952" i="2"/>
  <c r="AR952" i="2"/>
  <c r="AS952" i="2"/>
  <c r="AJ953" i="2"/>
  <c r="AK953" i="2"/>
  <c r="AL953" i="2"/>
  <c r="AM953" i="2"/>
  <c r="AP953" i="2"/>
  <c r="AQ953" i="2"/>
  <c r="AR953" i="2"/>
  <c r="AS953" i="2"/>
  <c r="AJ954" i="2"/>
  <c r="AK954" i="2"/>
  <c r="AL954" i="2"/>
  <c r="AM954" i="2"/>
  <c r="AP954" i="2"/>
  <c r="AQ954" i="2"/>
  <c r="AR954" i="2"/>
  <c r="AS954" i="2"/>
  <c r="AJ955" i="2"/>
  <c r="AK955" i="2"/>
  <c r="AL955" i="2"/>
  <c r="AM955" i="2"/>
  <c r="AP955" i="2"/>
  <c r="AQ955" i="2"/>
  <c r="AR955" i="2"/>
  <c r="AS955" i="2"/>
  <c r="AJ956" i="2"/>
  <c r="AK956" i="2"/>
  <c r="AL956" i="2"/>
  <c r="AM956" i="2"/>
  <c r="AP956" i="2"/>
  <c r="AQ956" i="2"/>
  <c r="AR956" i="2"/>
  <c r="AS956" i="2"/>
  <c r="AJ957" i="2"/>
  <c r="AK957" i="2"/>
  <c r="AL957" i="2"/>
  <c r="AM957" i="2"/>
  <c r="AP957" i="2"/>
  <c r="AQ957" i="2"/>
  <c r="AR957" i="2"/>
  <c r="AS957" i="2"/>
  <c r="AJ958" i="2"/>
  <c r="AK958" i="2"/>
  <c r="AL958" i="2"/>
  <c r="AM958" i="2"/>
  <c r="AP958" i="2"/>
  <c r="AQ958" i="2"/>
  <c r="AR958" i="2"/>
  <c r="AS958" i="2"/>
  <c r="AJ959" i="2"/>
  <c r="AK959" i="2"/>
  <c r="AL959" i="2"/>
  <c r="AM959" i="2"/>
  <c r="AP959" i="2"/>
  <c r="AQ959" i="2"/>
  <c r="AR959" i="2"/>
  <c r="AS959" i="2"/>
  <c r="AJ960" i="2"/>
  <c r="AK960" i="2"/>
  <c r="AL960" i="2"/>
  <c r="AM960" i="2"/>
  <c r="AP960" i="2"/>
  <c r="AQ960" i="2"/>
  <c r="AR960" i="2"/>
  <c r="AS960" i="2"/>
  <c r="AJ961" i="2"/>
  <c r="AK961" i="2"/>
  <c r="AL961" i="2"/>
  <c r="AM961" i="2"/>
  <c r="AP961" i="2"/>
  <c r="AQ961" i="2"/>
  <c r="AR961" i="2"/>
  <c r="AS961" i="2"/>
  <c r="AJ962" i="2"/>
  <c r="AK962" i="2"/>
  <c r="AL962" i="2"/>
  <c r="AM962" i="2"/>
  <c r="AP962" i="2"/>
  <c r="AQ962" i="2"/>
  <c r="AR962" i="2"/>
  <c r="AS962" i="2"/>
  <c r="AJ963" i="2"/>
  <c r="AK963" i="2"/>
  <c r="AL963" i="2"/>
  <c r="AM963" i="2"/>
  <c r="AP963" i="2"/>
  <c r="AQ963" i="2"/>
  <c r="AR963" i="2"/>
  <c r="AS963" i="2"/>
  <c r="AJ964" i="2"/>
  <c r="AK964" i="2"/>
  <c r="AL964" i="2"/>
  <c r="AM964" i="2"/>
  <c r="AP964" i="2"/>
  <c r="AQ964" i="2"/>
  <c r="AR964" i="2"/>
  <c r="AS964" i="2"/>
  <c r="AJ965" i="2"/>
  <c r="AK965" i="2"/>
  <c r="AL965" i="2"/>
  <c r="AM965" i="2"/>
  <c r="AP965" i="2"/>
  <c r="AQ965" i="2"/>
  <c r="AR965" i="2"/>
  <c r="AS965" i="2"/>
  <c r="AJ966" i="2"/>
  <c r="AK966" i="2"/>
  <c r="AL966" i="2"/>
  <c r="AM966" i="2"/>
  <c r="AP966" i="2"/>
  <c r="AQ966" i="2"/>
  <c r="AR966" i="2"/>
  <c r="AS966" i="2"/>
  <c r="AJ967" i="2"/>
  <c r="AK967" i="2"/>
  <c r="AL967" i="2"/>
  <c r="AM967" i="2"/>
  <c r="AP967" i="2"/>
  <c r="AQ967" i="2"/>
  <c r="AR967" i="2"/>
  <c r="AS967" i="2"/>
  <c r="AJ968" i="2"/>
  <c r="AK968" i="2"/>
  <c r="AL968" i="2"/>
  <c r="AM968" i="2"/>
  <c r="AP968" i="2"/>
  <c r="AQ968" i="2"/>
  <c r="AR968" i="2"/>
  <c r="AS968" i="2"/>
  <c r="AJ980" i="2"/>
  <c r="AK980" i="2"/>
  <c r="AL980" i="2"/>
  <c r="AM980" i="2"/>
  <c r="AP980" i="2"/>
  <c r="AQ980" i="2"/>
  <c r="AR980" i="2"/>
  <c r="AS980" i="2"/>
  <c r="AJ981" i="2"/>
  <c r="AK981" i="2"/>
  <c r="AL981" i="2"/>
  <c r="AM981" i="2"/>
  <c r="AP981" i="2"/>
  <c r="AQ981" i="2"/>
  <c r="AR981" i="2"/>
  <c r="AS981" i="2"/>
  <c r="AJ982" i="2"/>
  <c r="AK982" i="2"/>
  <c r="AL982" i="2"/>
  <c r="AM982" i="2"/>
  <c r="AP982" i="2"/>
  <c r="AQ982" i="2"/>
  <c r="AR982" i="2"/>
  <c r="AS982" i="2"/>
  <c r="AJ983" i="2"/>
  <c r="AK983" i="2"/>
  <c r="AL983" i="2"/>
  <c r="AM983" i="2"/>
  <c r="AP983" i="2"/>
  <c r="AQ983" i="2"/>
  <c r="AR983" i="2"/>
  <c r="AS983" i="2"/>
  <c r="AJ984" i="2"/>
  <c r="AK984" i="2"/>
  <c r="AL984" i="2"/>
  <c r="AM984" i="2"/>
  <c r="AP984" i="2"/>
  <c r="AQ984" i="2"/>
  <c r="AR984" i="2"/>
  <c r="AS984" i="2"/>
  <c r="AJ985" i="2"/>
  <c r="AK985" i="2"/>
  <c r="AL985" i="2"/>
  <c r="AM985" i="2"/>
  <c r="AP985" i="2"/>
  <c r="AQ985" i="2"/>
  <c r="AR985" i="2"/>
  <c r="AS985" i="2"/>
  <c r="AJ986" i="2"/>
  <c r="AK986" i="2"/>
  <c r="AL986" i="2"/>
  <c r="AM986" i="2"/>
  <c r="AP986" i="2"/>
  <c r="AQ986" i="2"/>
  <c r="AR986" i="2"/>
  <c r="AS986" i="2"/>
  <c r="AJ987" i="2"/>
  <c r="AK987" i="2"/>
  <c r="AL987" i="2"/>
  <c r="AM987" i="2"/>
  <c r="AP987" i="2"/>
  <c r="AQ987" i="2"/>
  <c r="AR987" i="2"/>
  <c r="AS987" i="2"/>
  <c r="AJ988" i="2"/>
  <c r="AK988" i="2"/>
  <c r="AL988" i="2"/>
  <c r="AM988" i="2"/>
  <c r="AP988" i="2"/>
  <c r="AQ988" i="2"/>
  <c r="AR988" i="2"/>
  <c r="AS988" i="2"/>
  <c r="AJ989" i="2"/>
  <c r="AK989" i="2"/>
  <c r="AL989" i="2"/>
  <c r="AM989" i="2"/>
  <c r="AP989" i="2"/>
  <c r="AQ989" i="2"/>
  <c r="AR989" i="2"/>
  <c r="AS989" i="2"/>
  <c r="AJ990" i="2"/>
  <c r="AK990" i="2"/>
  <c r="AL990" i="2"/>
  <c r="AM990" i="2"/>
  <c r="AP990" i="2"/>
  <c r="AQ990" i="2"/>
  <c r="AR990" i="2"/>
  <c r="AS990" i="2"/>
  <c r="AJ991" i="2"/>
  <c r="AK991" i="2"/>
  <c r="AL991" i="2"/>
  <c r="AM991" i="2"/>
  <c r="AP991" i="2"/>
  <c r="AQ991" i="2"/>
  <c r="AR991" i="2"/>
  <c r="AS991" i="2"/>
  <c r="AJ992" i="2"/>
  <c r="AK992" i="2"/>
  <c r="AL992" i="2"/>
  <c r="AM992" i="2"/>
  <c r="AP992" i="2"/>
  <c r="AQ992" i="2"/>
  <c r="AR992" i="2"/>
  <c r="AS992" i="2"/>
  <c r="AJ993" i="2"/>
  <c r="AK993" i="2"/>
  <c r="AL993" i="2"/>
  <c r="AM993" i="2"/>
  <c r="AP993" i="2"/>
  <c r="AQ993" i="2"/>
  <c r="AR993" i="2"/>
  <c r="AS993" i="2"/>
  <c r="AJ994" i="2"/>
  <c r="AK994" i="2"/>
  <c r="AL994" i="2"/>
  <c r="AM994" i="2"/>
  <c r="AP994" i="2"/>
  <c r="AQ994" i="2"/>
  <c r="AR994" i="2"/>
  <c r="AS994" i="2"/>
  <c r="AJ995" i="2"/>
  <c r="AK995" i="2"/>
  <c r="AL995" i="2"/>
  <c r="AM995" i="2"/>
  <c r="AP995" i="2"/>
  <c r="AQ995" i="2"/>
  <c r="AR995" i="2"/>
  <c r="AS995" i="2"/>
  <c r="AJ996" i="2"/>
  <c r="AK996" i="2"/>
  <c r="AL996" i="2"/>
  <c r="AM996" i="2"/>
  <c r="AP996" i="2"/>
  <c r="AQ996" i="2"/>
  <c r="AR996" i="2"/>
  <c r="AS996" i="2"/>
  <c r="AJ997" i="2"/>
  <c r="AK997" i="2"/>
  <c r="AL997" i="2"/>
  <c r="AM997" i="2"/>
  <c r="AP997" i="2"/>
  <c r="AQ997" i="2"/>
  <c r="AR997" i="2"/>
  <c r="AS997" i="2"/>
  <c r="AJ998" i="2"/>
  <c r="AK998" i="2"/>
  <c r="AL998" i="2"/>
  <c r="AM998" i="2"/>
  <c r="AP998" i="2"/>
  <c r="AQ998" i="2"/>
  <c r="AR998" i="2"/>
  <c r="AS998" i="2"/>
  <c r="AJ1011" i="2"/>
  <c r="AK1011" i="2"/>
  <c r="AL1011" i="2"/>
  <c r="AM1011" i="2"/>
  <c r="AP1011" i="2"/>
  <c r="AQ1011" i="2"/>
  <c r="AR1011" i="2"/>
  <c r="AS1011" i="2"/>
  <c r="AJ1041" i="2"/>
  <c r="AK1041" i="2"/>
  <c r="AL1041" i="2"/>
  <c r="AM1041" i="2"/>
  <c r="AP1041" i="2"/>
  <c r="AQ1041" i="2"/>
  <c r="AR1041" i="2"/>
  <c r="AS1041" i="2"/>
  <c r="AJ1042" i="2"/>
  <c r="AK1042" i="2"/>
  <c r="AL1042" i="2"/>
  <c r="AM1042" i="2"/>
  <c r="AP1042" i="2"/>
  <c r="AQ1042" i="2"/>
  <c r="AR1042" i="2"/>
  <c r="AS1042" i="2"/>
  <c r="AJ1043" i="2"/>
  <c r="AK1043" i="2"/>
  <c r="AL1043" i="2"/>
  <c r="AM1043" i="2"/>
  <c r="AP1043" i="2"/>
  <c r="AQ1043" i="2"/>
  <c r="AR1043" i="2"/>
  <c r="AS1043" i="2"/>
  <c r="AJ1044" i="2"/>
  <c r="AK1044" i="2"/>
  <c r="AL1044" i="2"/>
  <c r="AM1044" i="2"/>
  <c r="AP1044" i="2"/>
  <c r="AQ1044" i="2"/>
  <c r="AR1044" i="2"/>
  <c r="AS1044" i="2"/>
  <c r="AJ1045" i="2"/>
  <c r="AK1045" i="2"/>
  <c r="AL1045" i="2"/>
  <c r="AM1045" i="2"/>
  <c r="AP1045" i="2"/>
  <c r="AQ1045" i="2"/>
  <c r="AR1045" i="2"/>
  <c r="AS1045" i="2"/>
  <c r="AJ1046" i="2"/>
  <c r="AK1046" i="2"/>
  <c r="AL1046" i="2"/>
  <c r="AM1046" i="2"/>
  <c r="AP1046" i="2"/>
  <c r="AQ1046" i="2"/>
  <c r="AR1046" i="2"/>
  <c r="AS1046" i="2"/>
  <c r="AJ1047" i="2"/>
  <c r="AK1047" i="2"/>
  <c r="AL1047" i="2"/>
  <c r="AM1047" i="2"/>
  <c r="AP1047" i="2"/>
  <c r="AQ1047" i="2"/>
  <c r="AR1047" i="2"/>
  <c r="AS1047" i="2"/>
  <c r="AJ1048" i="2"/>
  <c r="AK1048" i="2"/>
  <c r="AL1048" i="2"/>
  <c r="AM1048" i="2"/>
  <c r="AP1048" i="2"/>
  <c r="AQ1048" i="2"/>
  <c r="AR1048" i="2"/>
  <c r="AS1048" i="2"/>
  <c r="AJ1049" i="2"/>
  <c r="AK1049" i="2"/>
  <c r="AL1049" i="2"/>
  <c r="AM1049" i="2"/>
  <c r="AP1049" i="2"/>
  <c r="AQ1049" i="2"/>
  <c r="AR1049" i="2"/>
  <c r="AS1049" i="2"/>
  <c r="AJ1050" i="2"/>
  <c r="AK1050" i="2"/>
  <c r="AL1050" i="2"/>
  <c r="AM1050" i="2"/>
  <c r="AP1050" i="2"/>
  <c r="AQ1050" i="2"/>
  <c r="AR1050" i="2"/>
  <c r="AS1050" i="2"/>
  <c r="AJ1051" i="2"/>
  <c r="AK1051" i="2"/>
  <c r="AL1051" i="2"/>
  <c r="AM1051" i="2"/>
  <c r="AP1051" i="2"/>
  <c r="AQ1051" i="2"/>
  <c r="AR1051" i="2"/>
  <c r="AS1051" i="2"/>
  <c r="AJ1052" i="2"/>
  <c r="AK1052" i="2"/>
  <c r="AL1052" i="2"/>
  <c r="AM1052" i="2"/>
  <c r="AP1052" i="2"/>
  <c r="AQ1052" i="2"/>
  <c r="AR1052" i="2"/>
  <c r="AS1052" i="2"/>
  <c r="AJ1053" i="2"/>
  <c r="AK1053" i="2"/>
  <c r="AL1053" i="2"/>
  <c r="AM1053" i="2"/>
  <c r="AP1053" i="2"/>
  <c r="AQ1053" i="2"/>
  <c r="AR1053" i="2"/>
  <c r="AS1053" i="2"/>
  <c r="AJ1054" i="2"/>
  <c r="AK1054" i="2"/>
  <c r="AL1054" i="2"/>
  <c r="AM1054" i="2"/>
  <c r="AP1054" i="2"/>
  <c r="AQ1054" i="2"/>
  <c r="AR1054" i="2"/>
  <c r="AS1054" i="2"/>
  <c r="AJ1055" i="2"/>
  <c r="AK1055" i="2"/>
  <c r="AL1055" i="2"/>
  <c r="AM1055" i="2"/>
  <c r="AP1055" i="2"/>
  <c r="AQ1055" i="2"/>
  <c r="AR1055" i="2"/>
  <c r="AS1055" i="2"/>
  <c r="AJ1056" i="2"/>
  <c r="AK1056" i="2"/>
  <c r="AL1056" i="2"/>
  <c r="AM1056" i="2"/>
  <c r="AP1056" i="2"/>
  <c r="AQ1056" i="2"/>
  <c r="AR1056" i="2"/>
  <c r="AS1056" i="2"/>
  <c r="AJ1057" i="2"/>
  <c r="AK1057" i="2"/>
  <c r="AL1057" i="2"/>
  <c r="AM1057" i="2"/>
  <c r="AP1057" i="2"/>
  <c r="AQ1057" i="2"/>
  <c r="AR1057" i="2"/>
  <c r="AS1057" i="2"/>
  <c r="AJ1058" i="2"/>
  <c r="AK1058" i="2"/>
  <c r="AL1058" i="2"/>
  <c r="AM1058" i="2"/>
  <c r="AP1058" i="2"/>
  <c r="AQ1058" i="2"/>
  <c r="AR1058" i="2"/>
  <c r="AS1058" i="2"/>
  <c r="AJ1059" i="2"/>
  <c r="AK1059" i="2"/>
  <c r="AL1059" i="2"/>
  <c r="AM1059" i="2"/>
  <c r="AP1059" i="2"/>
  <c r="AQ1059" i="2"/>
  <c r="AR1059" i="2"/>
  <c r="AS1059" i="2"/>
  <c r="AJ1071" i="2"/>
  <c r="AK1071" i="2"/>
  <c r="AL1071" i="2"/>
  <c r="AM1071" i="2"/>
  <c r="AP1071" i="2"/>
  <c r="AQ1071" i="2"/>
  <c r="AR1071" i="2"/>
  <c r="AS1071" i="2"/>
  <c r="AJ1072" i="2"/>
  <c r="AK1072" i="2"/>
  <c r="AL1072" i="2"/>
  <c r="AM1072" i="2"/>
  <c r="AP1072" i="2"/>
  <c r="AQ1072" i="2"/>
  <c r="AR1072" i="2"/>
  <c r="AS1072" i="2"/>
  <c r="AJ1073" i="2"/>
  <c r="AK1073" i="2"/>
  <c r="AL1073" i="2"/>
  <c r="AM1073" i="2"/>
  <c r="AP1073" i="2"/>
  <c r="AQ1073" i="2"/>
  <c r="AR1073" i="2"/>
  <c r="AS1073" i="2"/>
  <c r="AJ1074" i="2"/>
  <c r="AK1074" i="2"/>
  <c r="AL1074" i="2"/>
  <c r="AM1074" i="2"/>
  <c r="AP1074" i="2"/>
  <c r="AQ1074" i="2"/>
  <c r="AR1074" i="2"/>
  <c r="AS1074" i="2"/>
  <c r="AJ1075" i="2"/>
  <c r="AK1075" i="2"/>
  <c r="AL1075" i="2"/>
  <c r="AM1075" i="2"/>
  <c r="AP1075" i="2"/>
  <c r="AQ1075" i="2"/>
  <c r="AR1075" i="2"/>
  <c r="AS1075" i="2"/>
  <c r="AJ1076" i="2"/>
  <c r="AK1076" i="2"/>
  <c r="AL1076" i="2"/>
  <c r="AM1076" i="2"/>
  <c r="AP1076" i="2"/>
  <c r="AQ1076" i="2"/>
  <c r="AR1076" i="2"/>
  <c r="AS1076" i="2"/>
  <c r="AJ1077" i="2"/>
  <c r="AK1077" i="2"/>
  <c r="AL1077" i="2"/>
  <c r="AM1077" i="2"/>
  <c r="AP1077" i="2"/>
  <c r="AQ1077" i="2"/>
  <c r="AR1077" i="2"/>
  <c r="AS1077" i="2"/>
  <c r="AJ1078" i="2"/>
  <c r="AK1078" i="2"/>
  <c r="AL1078" i="2"/>
  <c r="AM1078" i="2"/>
  <c r="AP1078" i="2"/>
  <c r="AQ1078" i="2"/>
  <c r="AR1078" i="2"/>
  <c r="AS1078" i="2"/>
  <c r="AJ1079" i="2"/>
  <c r="AK1079" i="2"/>
  <c r="AL1079" i="2"/>
  <c r="AM1079" i="2"/>
  <c r="AP1079" i="2"/>
  <c r="AQ1079" i="2"/>
  <c r="AR1079" i="2"/>
  <c r="AS1079" i="2"/>
  <c r="AJ1080" i="2"/>
  <c r="AK1080" i="2"/>
  <c r="AL1080" i="2"/>
  <c r="AM1080" i="2"/>
  <c r="AP1080" i="2"/>
  <c r="AQ1080" i="2"/>
  <c r="AR1080" i="2"/>
  <c r="AS1080" i="2"/>
  <c r="AJ1081" i="2"/>
  <c r="AK1081" i="2"/>
  <c r="AL1081" i="2"/>
  <c r="AM1081" i="2"/>
  <c r="AP1081" i="2"/>
  <c r="AQ1081" i="2"/>
  <c r="AR1081" i="2"/>
  <c r="AS1081" i="2"/>
  <c r="AJ1082" i="2"/>
  <c r="AK1082" i="2"/>
  <c r="AL1082" i="2"/>
  <c r="AM1082" i="2"/>
  <c r="AP1082" i="2"/>
  <c r="AQ1082" i="2"/>
  <c r="AR1082" i="2"/>
  <c r="AS1082" i="2"/>
  <c r="AJ1083" i="2"/>
  <c r="AK1083" i="2"/>
  <c r="AL1083" i="2"/>
  <c r="AM1083" i="2"/>
  <c r="AP1083" i="2"/>
  <c r="AQ1083" i="2"/>
  <c r="AR1083" i="2"/>
  <c r="AS1083" i="2"/>
  <c r="AJ1084" i="2"/>
  <c r="AK1084" i="2"/>
  <c r="AL1084" i="2"/>
  <c r="AM1084" i="2"/>
  <c r="AP1084" i="2"/>
  <c r="AQ1084" i="2"/>
  <c r="AR1084" i="2"/>
  <c r="AS1084" i="2"/>
  <c r="AJ1085" i="2"/>
  <c r="AK1085" i="2"/>
  <c r="AL1085" i="2"/>
  <c r="AM1085" i="2"/>
  <c r="AP1085" i="2"/>
  <c r="AQ1085" i="2"/>
  <c r="AR1085" i="2"/>
  <c r="AS1085" i="2"/>
  <c r="AJ1086" i="2"/>
  <c r="AK1086" i="2"/>
  <c r="AL1086" i="2"/>
  <c r="AM1086" i="2"/>
  <c r="AP1086" i="2"/>
  <c r="AQ1086" i="2"/>
  <c r="AR1086" i="2"/>
  <c r="AS1086" i="2"/>
  <c r="AJ1087" i="2"/>
  <c r="AK1087" i="2"/>
  <c r="AL1087" i="2"/>
  <c r="AM1087" i="2"/>
  <c r="AP1087" i="2"/>
  <c r="AQ1087" i="2"/>
  <c r="AR1087" i="2"/>
  <c r="AS1087" i="2"/>
  <c r="AJ1088" i="2"/>
  <c r="AK1088" i="2"/>
  <c r="AL1088" i="2"/>
  <c r="AM1088" i="2"/>
  <c r="AP1088" i="2"/>
  <c r="AQ1088" i="2"/>
  <c r="AR1088" i="2"/>
  <c r="AS1088" i="2"/>
  <c r="AJ1089" i="2"/>
  <c r="AK1089" i="2"/>
  <c r="AL1089" i="2"/>
  <c r="AM1089" i="2"/>
  <c r="AP1089" i="2"/>
  <c r="AQ1089" i="2"/>
  <c r="AR1089" i="2"/>
  <c r="AS1089" i="2"/>
  <c r="AJ1102" i="2"/>
  <c r="AK1102" i="2"/>
  <c r="AL1102" i="2"/>
  <c r="AM1102" i="2"/>
  <c r="AP1102" i="2"/>
  <c r="AQ1102" i="2"/>
  <c r="AR1102" i="2"/>
  <c r="AS1102" i="2"/>
  <c r="AJ1132" i="2"/>
  <c r="AK1132" i="2"/>
  <c r="AL1132" i="2"/>
  <c r="AM1132" i="2"/>
  <c r="AP1132" i="2"/>
  <c r="AQ1132" i="2"/>
  <c r="AR1132" i="2"/>
  <c r="AS1132" i="2"/>
  <c r="AJ1133" i="2"/>
  <c r="AK1133" i="2"/>
  <c r="AL1133" i="2"/>
  <c r="AM1133" i="2"/>
  <c r="AP1133" i="2"/>
  <c r="AQ1133" i="2"/>
  <c r="AR1133" i="2"/>
  <c r="AS1133" i="2"/>
  <c r="AJ1134" i="2"/>
  <c r="AK1134" i="2"/>
  <c r="AL1134" i="2"/>
  <c r="AM1134" i="2"/>
  <c r="AP1134" i="2"/>
  <c r="AQ1134" i="2"/>
  <c r="AR1134" i="2"/>
  <c r="AS1134" i="2"/>
  <c r="AJ1135" i="2"/>
  <c r="AK1135" i="2"/>
  <c r="AL1135" i="2"/>
  <c r="AM1135" i="2"/>
  <c r="AP1135" i="2"/>
  <c r="AQ1135" i="2"/>
  <c r="AR1135" i="2"/>
  <c r="AS1135" i="2"/>
  <c r="AJ1136" i="2"/>
  <c r="AK1136" i="2"/>
  <c r="AL1136" i="2"/>
  <c r="AM1136" i="2"/>
  <c r="AP1136" i="2"/>
  <c r="AQ1136" i="2"/>
  <c r="AR1136" i="2"/>
  <c r="AS1136" i="2"/>
  <c r="AJ1137" i="2"/>
  <c r="AK1137" i="2"/>
  <c r="AL1137" i="2"/>
  <c r="AM1137" i="2"/>
  <c r="AP1137" i="2"/>
  <c r="AQ1137" i="2"/>
  <c r="AR1137" i="2"/>
  <c r="AS1137" i="2"/>
  <c r="AJ1138" i="2"/>
  <c r="AK1138" i="2"/>
  <c r="AL1138" i="2"/>
  <c r="AM1138" i="2"/>
  <c r="AP1138" i="2"/>
  <c r="AQ1138" i="2"/>
  <c r="AR1138" i="2"/>
  <c r="AS1138" i="2"/>
  <c r="AJ1139" i="2"/>
  <c r="AK1139" i="2"/>
  <c r="AL1139" i="2"/>
  <c r="AM1139" i="2"/>
  <c r="AP1139" i="2"/>
  <c r="AQ1139" i="2"/>
  <c r="AR1139" i="2"/>
  <c r="AS1139" i="2"/>
  <c r="AJ1140" i="2"/>
  <c r="AK1140" i="2"/>
  <c r="AL1140" i="2"/>
  <c r="AM1140" i="2"/>
  <c r="AP1140" i="2"/>
  <c r="AQ1140" i="2"/>
  <c r="AR1140" i="2"/>
  <c r="AS1140" i="2"/>
  <c r="AJ1141" i="2"/>
  <c r="AK1141" i="2"/>
  <c r="AL1141" i="2"/>
  <c r="AM1141" i="2"/>
  <c r="AP1141" i="2"/>
  <c r="AQ1141" i="2"/>
  <c r="AR1141" i="2"/>
  <c r="AS1141" i="2"/>
  <c r="AJ1142" i="2"/>
  <c r="AK1142" i="2"/>
  <c r="AL1142" i="2"/>
  <c r="AM1142" i="2"/>
  <c r="AP1142" i="2"/>
  <c r="AQ1142" i="2"/>
  <c r="AR1142" i="2"/>
  <c r="AS1142" i="2"/>
  <c r="AJ1143" i="2"/>
  <c r="AK1143" i="2"/>
  <c r="AL1143" i="2"/>
  <c r="AM1143" i="2"/>
  <c r="AP1143" i="2"/>
  <c r="AQ1143" i="2"/>
  <c r="AR1143" i="2"/>
  <c r="AS1143" i="2"/>
  <c r="AJ1144" i="2"/>
  <c r="AK1144" i="2"/>
  <c r="AL1144" i="2"/>
  <c r="AM1144" i="2"/>
  <c r="AP1144" i="2"/>
  <c r="AQ1144" i="2"/>
  <c r="AR1144" i="2"/>
  <c r="AS1144" i="2"/>
  <c r="AJ1145" i="2"/>
  <c r="AK1145" i="2"/>
  <c r="AL1145" i="2"/>
  <c r="AM1145" i="2"/>
  <c r="AP1145" i="2"/>
  <c r="AQ1145" i="2"/>
  <c r="AR1145" i="2"/>
  <c r="AS1145" i="2"/>
  <c r="AJ1146" i="2"/>
  <c r="AK1146" i="2"/>
  <c r="AL1146" i="2"/>
  <c r="AM1146" i="2"/>
  <c r="AP1146" i="2"/>
  <c r="AQ1146" i="2"/>
  <c r="AR1146" i="2"/>
  <c r="AS1146" i="2"/>
  <c r="AJ1147" i="2"/>
  <c r="AK1147" i="2"/>
  <c r="AL1147" i="2"/>
  <c r="AM1147" i="2"/>
  <c r="AP1147" i="2"/>
  <c r="AQ1147" i="2"/>
  <c r="AR1147" i="2"/>
  <c r="AS1147" i="2"/>
  <c r="AJ1148" i="2"/>
  <c r="AK1148" i="2"/>
  <c r="AL1148" i="2"/>
  <c r="AM1148" i="2"/>
  <c r="AP1148" i="2"/>
  <c r="AQ1148" i="2"/>
  <c r="AR1148" i="2"/>
  <c r="AS1148" i="2"/>
  <c r="AJ1149" i="2"/>
  <c r="AK1149" i="2"/>
  <c r="AL1149" i="2"/>
  <c r="AM1149" i="2"/>
  <c r="AP1149" i="2"/>
  <c r="AQ1149" i="2"/>
  <c r="AR1149" i="2"/>
  <c r="AS1149" i="2"/>
  <c r="AJ1150" i="2"/>
  <c r="AK1150" i="2"/>
  <c r="AL1150" i="2"/>
  <c r="AM1150" i="2"/>
  <c r="AP1150" i="2"/>
  <c r="AQ1150" i="2"/>
  <c r="AR1150" i="2"/>
  <c r="AS1150" i="2"/>
  <c r="AJ1162" i="2"/>
  <c r="AK1162" i="2"/>
  <c r="AL1162" i="2"/>
  <c r="AM1162" i="2"/>
  <c r="AP1162" i="2"/>
  <c r="AQ1162" i="2"/>
  <c r="AR1162" i="2"/>
  <c r="AS1162" i="2"/>
  <c r="AJ1163" i="2"/>
  <c r="AK1163" i="2"/>
  <c r="AL1163" i="2"/>
  <c r="AM1163" i="2"/>
  <c r="AP1163" i="2"/>
  <c r="AQ1163" i="2"/>
  <c r="AR1163" i="2"/>
  <c r="AS1163" i="2"/>
  <c r="AJ1164" i="2"/>
  <c r="AK1164" i="2"/>
  <c r="AL1164" i="2"/>
  <c r="AM1164" i="2"/>
  <c r="AP1164" i="2"/>
  <c r="AQ1164" i="2"/>
  <c r="AR1164" i="2"/>
  <c r="AS1164" i="2"/>
  <c r="AJ1165" i="2"/>
  <c r="AK1165" i="2"/>
  <c r="AL1165" i="2"/>
  <c r="AM1165" i="2"/>
  <c r="AP1165" i="2"/>
  <c r="AQ1165" i="2"/>
  <c r="AR1165" i="2"/>
  <c r="AS1165" i="2"/>
  <c r="AJ1166" i="2"/>
  <c r="AK1166" i="2"/>
  <c r="AL1166" i="2"/>
  <c r="AM1166" i="2"/>
  <c r="AP1166" i="2"/>
  <c r="AQ1166" i="2"/>
  <c r="AR1166" i="2"/>
  <c r="AS1166" i="2"/>
  <c r="AJ1167" i="2"/>
  <c r="AK1167" i="2"/>
  <c r="AL1167" i="2"/>
  <c r="AM1167" i="2"/>
  <c r="AP1167" i="2"/>
  <c r="AQ1167" i="2"/>
  <c r="AR1167" i="2"/>
  <c r="AS1167" i="2"/>
  <c r="AJ1168" i="2"/>
  <c r="AK1168" i="2"/>
  <c r="AL1168" i="2"/>
  <c r="AM1168" i="2"/>
  <c r="AP1168" i="2"/>
  <c r="AQ1168" i="2"/>
  <c r="AR1168" i="2"/>
  <c r="AS1168" i="2"/>
  <c r="AJ1169" i="2"/>
  <c r="AK1169" i="2"/>
  <c r="AL1169" i="2"/>
  <c r="AM1169" i="2"/>
  <c r="AP1169" i="2"/>
  <c r="AQ1169" i="2"/>
  <c r="AR1169" i="2"/>
  <c r="AS1169" i="2"/>
  <c r="AJ1170" i="2"/>
  <c r="AK1170" i="2"/>
  <c r="AL1170" i="2"/>
  <c r="AM1170" i="2"/>
  <c r="AP1170" i="2"/>
  <c r="AQ1170" i="2"/>
  <c r="AR1170" i="2"/>
  <c r="AS1170" i="2"/>
  <c r="AJ1171" i="2"/>
  <c r="AK1171" i="2"/>
  <c r="AL1171" i="2"/>
  <c r="AM1171" i="2"/>
  <c r="AP1171" i="2"/>
  <c r="AQ1171" i="2"/>
  <c r="AR1171" i="2"/>
  <c r="AS1171" i="2"/>
  <c r="AJ1172" i="2"/>
  <c r="AK1172" i="2"/>
  <c r="AL1172" i="2"/>
  <c r="AM1172" i="2"/>
  <c r="AP1172" i="2"/>
  <c r="AQ1172" i="2"/>
  <c r="AR1172" i="2"/>
  <c r="AS1172" i="2"/>
  <c r="AJ1173" i="2"/>
  <c r="AK1173" i="2"/>
  <c r="AL1173" i="2"/>
  <c r="AM1173" i="2"/>
  <c r="AP1173" i="2"/>
  <c r="AQ1173" i="2"/>
  <c r="AR1173" i="2"/>
  <c r="AS1173" i="2"/>
  <c r="AJ1174" i="2"/>
  <c r="AK1174" i="2"/>
  <c r="AL1174" i="2"/>
  <c r="AM1174" i="2"/>
  <c r="AP1174" i="2"/>
  <c r="AQ1174" i="2"/>
  <c r="AR1174" i="2"/>
  <c r="AS1174" i="2"/>
  <c r="AJ1175" i="2"/>
  <c r="AK1175" i="2"/>
  <c r="AL1175" i="2"/>
  <c r="AM1175" i="2"/>
  <c r="AP1175" i="2"/>
  <c r="AQ1175" i="2"/>
  <c r="AR1175" i="2"/>
  <c r="AS1175" i="2"/>
  <c r="AJ1176" i="2"/>
  <c r="AK1176" i="2"/>
  <c r="AL1176" i="2"/>
  <c r="AM1176" i="2"/>
  <c r="AP1176" i="2"/>
  <c r="AQ1176" i="2"/>
  <c r="AR1176" i="2"/>
  <c r="AS1176" i="2"/>
  <c r="AJ1177" i="2"/>
  <c r="AK1177" i="2"/>
  <c r="AL1177" i="2"/>
  <c r="AM1177" i="2"/>
  <c r="AP1177" i="2"/>
  <c r="AQ1177" i="2"/>
  <c r="AR1177" i="2"/>
  <c r="AS1177" i="2"/>
  <c r="AJ1178" i="2"/>
  <c r="AK1178" i="2"/>
  <c r="AL1178" i="2"/>
  <c r="AM1178" i="2"/>
  <c r="AP1178" i="2"/>
  <c r="AQ1178" i="2"/>
  <c r="AR1178" i="2"/>
  <c r="AS1178" i="2"/>
  <c r="AJ1179" i="2"/>
  <c r="AK1179" i="2"/>
  <c r="AL1179" i="2"/>
  <c r="AM1179" i="2"/>
  <c r="AP1179" i="2"/>
  <c r="AQ1179" i="2"/>
  <c r="AR1179" i="2"/>
  <c r="AS1179" i="2"/>
  <c r="AJ1180" i="2"/>
  <c r="AK1180" i="2"/>
  <c r="AL1180" i="2"/>
  <c r="AM1180" i="2"/>
  <c r="AP1180" i="2"/>
  <c r="AQ1180" i="2"/>
  <c r="AR1180" i="2"/>
  <c r="AS1180" i="2"/>
  <c r="AS1189" i="2"/>
  <c r="AR1190" i="2"/>
  <c r="AS1190" i="2"/>
  <c r="AS1191" i="2"/>
  <c r="AS1192" i="2"/>
  <c r="AJ1193" i="2"/>
  <c r="AK1193" i="2"/>
  <c r="AL1193" i="2"/>
  <c r="AM1193" i="2"/>
  <c r="AP1193" i="2"/>
  <c r="AQ1193" i="2"/>
  <c r="AR1193" i="2"/>
  <c r="AS1193" i="2"/>
  <c r="AP1194" i="2"/>
  <c r="AR1194" i="2"/>
  <c r="AS1194" i="2"/>
  <c r="AQ1195" i="2"/>
  <c r="AR1195" i="2"/>
  <c r="AS1195" i="2"/>
  <c r="AR1196" i="2"/>
  <c r="AS1196" i="2"/>
  <c r="AS1197" i="2"/>
  <c r="AS1198" i="2"/>
  <c r="AQ1199" i="2"/>
  <c r="AR1199" i="2"/>
  <c r="AS1199" i="2"/>
  <c r="AR1200" i="2"/>
  <c r="AS1200" i="2"/>
  <c r="AP1201" i="2"/>
  <c r="AR1201" i="2"/>
  <c r="AS1201" i="2"/>
  <c r="AQ1202" i="2"/>
  <c r="AS1202" i="2"/>
  <c r="AR1203" i="2"/>
  <c r="AS1203" i="2"/>
  <c r="AS1204" i="2"/>
  <c r="AS1205" i="2"/>
  <c r="AS1206" i="2"/>
  <c r="AR1207" i="2"/>
  <c r="AS1207" i="2"/>
  <c r="AP1208" i="2"/>
  <c r="AS1208" i="2"/>
  <c r="AP1209" i="2"/>
  <c r="AQ1209" i="2"/>
  <c r="AS1209" i="2"/>
  <c r="AP1210" i="2"/>
  <c r="AQ1210" i="2"/>
  <c r="AR1210" i="2"/>
  <c r="AS1210" i="2"/>
  <c r="AP1211" i="2"/>
  <c r="AQ1211" i="2"/>
  <c r="AR1211" i="2"/>
  <c r="AS1211" i="2"/>
  <c r="AS1219" i="2"/>
  <c r="AR1220" i="2"/>
  <c r="AS1220" i="2"/>
  <c r="AS1221" i="2"/>
  <c r="AS1222" i="2"/>
  <c r="AJ1223" i="2"/>
  <c r="AK1223" i="2"/>
  <c r="AL1223" i="2"/>
  <c r="AM1223" i="2"/>
  <c r="AP1223" i="2"/>
  <c r="AQ1223" i="2"/>
  <c r="AR1223" i="2"/>
  <c r="AS1223" i="2"/>
  <c r="AJ1224" i="2"/>
  <c r="AK1224" i="2"/>
  <c r="AL1224" i="2"/>
  <c r="AM1224" i="2"/>
  <c r="AP1224" i="2"/>
  <c r="AQ1224" i="2"/>
  <c r="AR1224" i="2"/>
  <c r="AS1224" i="2"/>
  <c r="AJ1225" i="2"/>
  <c r="AK1225" i="2"/>
  <c r="AL1225" i="2"/>
  <c r="AM1225" i="2"/>
  <c r="AP1225" i="2"/>
  <c r="AQ1225" i="2"/>
  <c r="AR1225" i="2"/>
  <c r="AS1225" i="2"/>
  <c r="AJ1226" i="2"/>
  <c r="AK1226" i="2"/>
  <c r="AL1226" i="2"/>
  <c r="AM1226" i="2"/>
  <c r="AP1226" i="2"/>
  <c r="AQ1226" i="2"/>
  <c r="AR1226" i="2"/>
  <c r="AS1226" i="2"/>
  <c r="AJ1227" i="2"/>
  <c r="AK1227" i="2"/>
  <c r="AL1227" i="2"/>
  <c r="AM1227" i="2"/>
  <c r="AP1227" i="2"/>
  <c r="AQ1227" i="2"/>
  <c r="AR1227" i="2"/>
  <c r="AS1227" i="2"/>
  <c r="AJ1228" i="2"/>
  <c r="AK1228" i="2"/>
  <c r="AL1228" i="2"/>
  <c r="AM1228" i="2"/>
  <c r="AP1228" i="2"/>
  <c r="AQ1228" i="2"/>
  <c r="AR1228" i="2"/>
  <c r="AS1228" i="2"/>
  <c r="AJ1229" i="2"/>
  <c r="AK1229" i="2"/>
  <c r="AL1229" i="2"/>
  <c r="AM1229" i="2"/>
  <c r="AP1229" i="2"/>
  <c r="AQ1229" i="2"/>
  <c r="AR1229" i="2"/>
  <c r="AS1229" i="2"/>
  <c r="AJ1230" i="2"/>
  <c r="AK1230" i="2"/>
  <c r="AL1230" i="2"/>
  <c r="AM1230" i="2"/>
  <c r="AP1230" i="2"/>
  <c r="AQ1230" i="2"/>
  <c r="AR1230" i="2"/>
  <c r="AS1230" i="2"/>
  <c r="AJ1231" i="2"/>
  <c r="AK1231" i="2"/>
  <c r="AL1231" i="2"/>
  <c r="AM1231" i="2"/>
  <c r="AP1231" i="2"/>
  <c r="AQ1231" i="2"/>
  <c r="AR1231" i="2"/>
  <c r="AS1231" i="2"/>
  <c r="AJ1232" i="2"/>
  <c r="AK1232" i="2"/>
  <c r="AL1232" i="2"/>
  <c r="AM1232" i="2"/>
  <c r="AP1232" i="2"/>
  <c r="AQ1232" i="2"/>
  <c r="AR1232" i="2"/>
  <c r="AS1232" i="2"/>
  <c r="AJ1233" i="2"/>
  <c r="AK1233" i="2"/>
  <c r="AL1233" i="2"/>
  <c r="AM1233" i="2"/>
  <c r="AP1233" i="2"/>
  <c r="AQ1233" i="2"/>
  <c r="AR1233" i="2"/>
  <c r="AS1233" i="2"/>
  <c r="AJ1234" i="2"/>
  <c r="AK1234" i="2"/>
  <c r="AL1234" i="2"/>
  <c r="AM1234" i="2"/>
  <c r="AP1234" i="2"/>
  <c r="AQ1234" i="2"/>
  <c r="AR1234" i="2"/>
  <c r="AS1234" i="2"/>
  <c r="AJ1235" i="2"/>
  <c r="AK1235" i="2"/>
  <c r="AL1235" i="2"/>
  <c r="AM1235" i="2"/>
  <c r="AP1235" i="2"/>
  <c r="AQ1235" i="2"/>
  <c r="AR1235" i="2"/>
  <c r="AS1235" i="2"/>
  <c r="AJ1236" i="2"/>
  <c r="AK1236" i="2"/>
  <c r="AL1236" i="2"/>
  <c r="AM1236" i="2"/>
  <c r="AP1236" i="2"/>
  <c r="AQ1236" i="2"/>
  <c r="AR1236" i="2"/>
  <c r="AS1236" i="2"/>
  <c r="AJ1237" i="2"/>
  <c r="AK1237" i="2"/>
  <c r="AL1237" i="2"/>
  <c r="AM1237" i="2"/>
  <c r="AP1237" i="2"/>
  <c r="AQ1237" i="2"/>
  <c r="AR1237" i="2"/>
  <c r="AS1237" i="2"/>
  <c r="AJ1238" i="2"/>
  <c r="AK1238" i="2"/>
  <c r="AL1238" i="2"/>
  <c r="AM1238" i="2"/>
  <c r="AP1238" i="2"/>
  <c r="AQ1238" i="2"/>
  <c r="AR1238" i="2"/>
  <c r="AS1238" i="2"/>
  <c r="AJ1239" i="2"/>
  <c r="AK1239" i="2"/>
  <c r="AL1239" i="2"/>
  <c r="AM1239" i="2"/>
  <c r="AP1239" i="2"/>
  <c r="AQ1239" i="2"/>
  <c r="AR1239" i="2"/>
  <c r="AS1239" i="2"/>
  <c r="AJ1240" i="2"/>
  <c r="AK1240" i="2"/>
  <c r="AL1240" i="2"/>
  <c r="AM1240" i="2"/>
  <c r="AP1240" i="2"/>
  <c r="AQ1240" i="2"/>
  <c r="AR1240" i="2"/>
  <c r="AS1240" i="2"/>
  <c r="AJ1241" i="2"/>
  <c r="AK1241" i="2"/>
  <c r="AL1241" i="2"/>
  <c r="AM1241" i="2"/>
  <c r="AP1241" i="2"/>
  <c r="AQ1241" i="2"/>
  <c r="AR1241" i="2"/>
  <c r="AS1241" i="2"/>
  <c r="AS1249" i="2"/>
  <c r="AR1250" i="2"/>
  <c r="AS1250" i="2"/>
  <c r="AS1251" i="2"/>
  <c r="AP1252" i="2"/>
  <c r="AS1252" i="2"/>
  <c r="AJ1253" i="2"/>
  <c r="AK1253" i="2"/>
  <c r="AL1253" i="2"/>
  <c r="AM1253" i="2"/>
  <c r="AP1253" i="2"/>
  <c r="AQ1253" i="2"/>
  <c r="AR1253" i="2"/>
  <c r="AS1253" i="2"/>
  <c r="AJ1254" i="2"/>
  <c r="AK1254" i="2"/>
  <c r="AL1254" i="2"/>
  <c r="AM1254" i="2"/>
  <c r="AP1254" i="2"/>
  <c r="AQ1254" i="2"/>
  <c r="AR1254" i="2"/>
  <c r="AS1254" i="2"/>
  <c r="AJ1255" i="2"/>
  <c r="AK1255" i="2"/>
  <c r="AL1255" i="2"/>
  <c r="AM1255" i="2"/>
  <c r="AP1255" i="2"/>
  <c r="AQ1255" i="2"/>
  <c r="AR1255" i="2"/>
  <c r="AS1255" i="2"/>
  <c r="AJ1256" i="2"/>
  <c r="AK1256" i="2"/>
  <c r="AL1256" i="2"/>
  <c r="AM1256" i="2"/>
  <c r="AP1256" i="2"/>
  <c r="AQ1256" i="2"/>
  <c r="AR1256" i="2"/>
  <c r="AS1256" i="2"/>
  <c r="AJ1257" i="2"/>
  <c r="AK1257" i="2"/>
  <c r="AL1257" i="2"/>
  <c r="AM1257" i="2"/>
  <c r="AP1257" i="2"/>
  <c r="AQ1257" i="2"/>
  <c r="AR1257" i="2"/>
  <c r="AS1257" i="2"/>
  <c r="AJ1258" i="2"/>
  <c r="AK1258" i="2"/>
  <c r="AL1258" i="2"/>
  <c r="AM1258" i="2"/>
  <c r="AP1258" i="2"/>
  <c r="AQ1258" i="2"/>
  <c r="AR1258" i="2"/>
  <c r="AS1258" i="2"/>
  <c r="AJ1259" i="2"/>
  <c r="AK1259" i="2"/>
  <c r="AL1259" i="2"/>
  <c r="AM1259" i="2"/>
  <c r="AP1259" i="2"/>
  <c r="AQ1259" i="2"/>
  <c r="AR1259" i="2"/>
  <c r="AS1259" i="2"/>
  <c r="AJ1260" i="2"/>
  <c r="AK1260" i="2"/>
  <c r="AL1260" i="2"/>
  <c r="AM1260" i="2"/>
  <c r="AP1260" i="2"/>
  <c r="AQ1260" i="2"/>
  <c r="AR1260" i="2"/>
  <c r="AS1260" i="2"/>
  <c r="AJ1261" i="2"/>
  <c r="AK1261" i="2"/>
  <c r="AL1261" i="2"/>
  <c r="AM1261" i="2"/>
  <c r="AP1261" i="2"/>
  <c r="AQ1261" i="2"/>
  <c r="AR1261" i="2"/>
  <c r="AS1261" i="2"/>
  <c r="AJ1262" i="2"/>
  <c r="AK1262" i="2"/>
  <c r="AL1262" i="2"/>
  <c r="AM1262" i="2"/>
  <c r="AP1262" i="2"/>
  <c r="AQ1262" i="2"/>
  <c r="AR1262" i="2"/>
  <c r="AS1262" i="2"/>
  <c r="AJ1263" i="2"/>
  <c r="AK1263" i="2"/>
  <c r="AL1263" i="2"/>
  <c r="AM1263" i="2"/>
  <c r="AP1263" i="2"/>
  <c r="AQ1263" i="2"/>
  <c r="AR1263" i="2"/>
  <c r="AS1263" i="2"/>
  <c r="AJ1264" i="2"/>
  <c r="AK1264" i="2"/>
  <c r="AL1264" i="2"/>
  <c r="AM1264" i="2"/>
  <c r="AP1264" i="2"/>
  <c r="AQ1264" i="2"/>
  <c r="AR1264" i="2"/>
  <c r="AS1264" i="2"/>
  <c r="AJ1265" i="2"/>
  <c r="AK1265" i="2"/>
  <c r="AL1265" i="2"/>
  <c r="AM1265" i="2"/>
  <c r="AP1265" i="2"/>
  <c r="AQ1265" i="2"/>
  <c r="AR1265" i="2"/>
  <c r="AS1265" i="2"/>
  <c r="AJ1266" i="2"/>
  <c r="AK1266" i="2"/>
  <c r="AL1266" i="2"/>
  <c r="AM1266" i="2"/>
  <c r="AP1266" i="2"/>
  <c r="AQ1266" i="2"/>
  <c r="AR1266" i="2"/>
  <c r="AS1266" i="2"/>
  <c r="AJ1267" i="2"/>
  <c r="AK1267" i="2"/>
  <c r="AL1267" i="2"/>
  <c r="AM1267" i="2"/>
  <c r="AP1267" i="2"/>
  <c r="AQ1267" i="2"/>
  <c r="AR1267" i="2"/>
  <c r="AS1267" i="2"/>
  <c r="AJ1268" i="2"/>
  <c r="AK1268" i="2"/>
  <c r="AL1268" i="2"/>
  <c r="AM1268" i="2"/>
  <c r="AP1268" i="2"/>
  <c r="AQ1268" i="2"/>
  <c r="AR1268" i="2"/>
  <c r="AS1268" i="2"/>
  <c r="AJ1269" i="2"/>
  <c r="AK1269" i="2"/>
  <c r="AL1269" i="2"/>
  <c r="AM1269" i="2"/>
  <c r="AP1269" i="2"/>
  <c r="AQ1269" i="2"/>
  <c r="AR1269" i="2"/>
  <c r="AS1269" i="2"/>
  <c r="AJ1270" i="2"/>
  <c r="AK1270" i="2"/>
  <c r="AL1270" i="2"/>
  <c r="AM1270" i="2"/>
  <c r="AP1270" i="2"/>
  <c r="AQ1270" i="2"/>
  <c r="AR1270" i="2"/>
  <c r="AS1270" i="2"/>
  <c r="AJ1271" i="2"/>
  <c r="AK1271" i="2"/>
  <c r="AL1271" i="2"/>
  <c r="AM1271" i="2"/>
  <c r="AP1271" i="2"/>
  <c r="AQ1271" i="2"/>
  <c r="AR1271" i="2"/>
  <c r="AS1271" i="2"/>
  <c r="AJ1284" i="2"/>
  <c r="AK1284" i="2"/>
  <c r="AL1284" i="2"/>
  <c r="AM1284" i="2"/>
  <c r="AP1284" i="2"/>
  <c r="AQ1284" i="2"/>
  <c r="AR1284" i="2"/>
  <c r="AS1284" i="2"/>
  <c r="AJ1314" i="2"/>
  <c r="AK1314" i="2"/>
  <c r="AL1314" i="2"/>
  <c r="AM1314" i="2"/>
  <c r="AP1314" i="2"/>
  <c r="AQ1314" i="2"/>
  <c r="AR1314" i="2"/>
  <c r="AS1314" i="2"/>
  <c r="AJ1315" i="2"/>
  <c r="AK1315" i="2"/>
  <c r="AL1315" i="2"/>
  <c r="AM1315" i="2"/>
  <c r="AP1315" i="2"/>
  <c r="AQ1315" i="2"/>
  <c r="AR1315" i="2"/>
  <c r="AS1315" i="2"/>
  <c r="AJ1316" i="2"/>
  <c r="AK1316" i="2"/>
  <c r="AL1316" i="2"/>
  <c r="AM1316" i="2"/>
  <c r="AP1316" i="2"/>
  <c r="AQ1316" i="2"/>
  <c r="AR1316" i="2"/>
  <c r="AS1316" i="2"/>
  <c r="AJ1317" i="2"/>
  <c r="AK1317" i="2"/>
  <c r="AL1317" i="2"/>
  <c r="AM1317" i="2"/>
  <c r="AP1317" i="2"/>
  <c r="AQ1317" i="2"/>
  <c r="AR1317" i="2"/>
  <c r="AS1317" i="2"/>
  <c r="AJ1318" i="2"/>
  <c r="AK1318" i="2"/>
  <c r="AL1318" i="2"/>
  <c r="AM1318" i="2"/>
  <c r="AP1318" i="2"/>
  <c r="AQ1318" i="2"/>
  <c r="AR1318" i="2"/>
  <c r="AS1318" i="2"/>
  <c r="AJ1319" i="2"/>
  <c r="AK1319" i="2"/>
  <c r="AL1319" i="2"/>
  <c r="AM1319" i="2"/>
  <c r="AP1319" i="2"/>
  <c r="AQ1319" i="2"/>
  <c r="AR1319" i="2"/>
  <c r="AS1319" i="2"/>
  <c r="AJ1320" i="2"/>
  <c r="AK1320" i="2"/>
  <c r="AL1320" i="2"/>
  <c r="AM1320" i="2"/>
  <c r="AP1320" i="2"/>
  <c r="AQ1320" i="2"/>
  <c r="AR1320" i="2"/>
  <c r="AS1320" i="2"/>
  <c r="AJ1321" i="2"/>
  <c r="AK1321" i="2"/>
  <c r="AL1321" i="2"/>
  <c r="AM1321" i="2"/>
  <c r="AP1321" i="2"/>
  <c r="AQ1321" i="2"/>
  <c r="AR1321" i="2"/>
  <c r="AS1321" i="2"/>
  <c r="AJ1322" i="2"/>
  <c r="AK1322" i="2"/>
  <c r="AL1322" i="2"/>
  <c r="AM1322" i="2"/>
  <c r="AP1322" i="2"/>
  <c r="AQ1322" i="2"/>
  <c r="AR1322" i="2"/>
  <c r="AS1322" i="2"/>
  <c r="AJ1323" i="2"/>
  <c r="AK1323" i="2"/>
  <c r="AL1323" i="2"/>
  <c r="AM1323" i="2"/>
  <c r="AP1323" i="2"/>
  <c r="AQ1323" i="2"/>
  <c r="AR1323" i="2"/>
  <c r="AS1323" i="2"/>
  <c r="AJ1324" i="2"/>
  <c r="AK1324" i="2"/>
  <c r="AL1324" i="2"/>
  <c r="AM1324" i="2"/>
  <c r="AP1324" i="2"/>
  <c r="AQ1324" i="2"/>
  <c r="AR1324" i="2"/>
  <c r="AS1324" i="2"/>
  <c r="AJ1325" i="2"/>
  <c r="AK1325" i="2"/>
  <c r="AL1325" i="2"/>
  <c r="AM1325" i="2"/>
  <c r="AP1325" i="2"/>
  <c r="AQ1325" i="2"/>
  <c r="AR1325" i="2"/>
  <c r="AS1325" i="2"/>
  <c r="AJ1326" i="2"/>
  <c r="AK1326" i="2"/>
  <c r="AL1326" i="2"/>
  <c r="AM1326" i="2"/>
  <c r="AP1326" i="2"/>
  <c r="AQ1326" i="2"/>
  <c r="AR1326" i="2"/>
  <c r="AS1326" i="2"/>
  <c r="AJ1327" i="2"/>
  <c r="AK1327" i="2"/>
  <c r="AL1327" i="2"/>
  <c r="AM1327" i="2"/>
  <c r="AP1327" i="2"/>
  <c r="AQ1327" i="2"/>
  <c r="AR1327" i="2"/>
  <c r="AS1327" i="2"/>
  <c r="AJ1328" i="2"/>
  <c r="AK1328" i="2"/>
  <c r="AL1328" i="2"/>
  <c r="AM1328" i="2"/>
  <c r="AP1328" i="2"/>
  <c r="AQ1328" i="2"/>
  <c r="AR1328" i="2"/>
  <c r="AS1328" i="2"/>
  <c r="AJ1329" i="2"/>
  <c r="AK1329" i="2"/>
  <c r="AL1329" i="2"/>
  <c r="AM1329" i="2"/>
  <c r="AP1329" i="2"/>
  <c r="AQ1329" i="2"/>
  <c r="AR1329" i="2"/>
  <c r="AS1329" i="2"/>
  <c r="AJ1330" i="2"/>
  <c r="AK1330" i="2"/>
  <c r="AL1330" i="2"/>
  <c r="AM1330" i="2"/>
  <c r="AP1330" i="2"/>
  <c r="AQ1330" i="2"/>
  <c r="AR1330" i="2"/>
  <c r="AS1330" i="2"/>
  <c r="AJ1331" i="2"/>
  <c r="AK1331" i="2"/>
  <c r="AL1331" i="2"/>
  <c r="AM1331" i="2"/>
  <c r="AP1331" i="2"/>
  <c r="AQ1331" i="2"/>
  <c r="AR1331" i="2"/>
  <c r="AS1331" i="2"/>
  <c r="AJ1332" i="2"/>
  <c r="AK1332" i="2"/>
  <c r="AL1332" i="2"/>
  <c r="AM1332" i="2"/>
  <c r="AP1332" i="2"/>
  <c r="AQ1332" i="2"/>
  <c r="AR1332" i="2"/>
  <c r="AS1332" i="2"/>
  <c r="AJ1344" i="2"/>
  <c r="AK1344" i="2"/>
  <c r="AL1344" i="2"/>
  <c r="AM1344" i="2"/>
  <c r="AP1344" i="2"/>
  <c r="AQ1344" i="2"/>
  <c r="AR1344" i="2"/>
  <c r="AS1344" i="2"/>
  <c r="AJ1345" i="2"/>
  <c r="AK1345" i="2"/>
  <c r="AL1345" i="2"/>
  <c r="AM1345" i="2"/>
  <c r="AP1345" i="2"/>
  <c r="AQ1345" i="2"/>
  <c r="AR1345" i="2"/>
  <c r="AS1345" i="2"/>
  <c r="AJ1346" i="2"/>
  <c r="AK1346" i="2"/>
  <c r="AL1346" i="2"/>
  <c r="AM1346" i="2"/>
  <c r="AP1346" i="2"/>
  <c r="AQ1346" i="2"/>
  <c r="AR1346" i="2"/>
  <c r="AS1346" i="2"/>
  <c r="AJ1347" i="2"/>
  <c r="AK1347" i="2"/>
  <c r="AL1347" i="2"/>
  <c r="AM1347" i="2"/>
  <c r="AP1347" i="2"/>
  <c r="AQ1347" i="2"/>
  <c r="AR1347" i="2"/>
  <c r="AS1347" i="2"/>
  <c r="AJ1348" i="2"/>
  <c r="AK1348" i="2"/>
  <c r="AL1348" i="2"/>
  <c r="AM1348" i="2"/>
  <c r="AP1348" i="2"/>
  <c r="AQ1348" i="2"/>
  <c r="AR1348" i="2"/>
  <c r="AS1348" i="2"/>
  <c r="AJ1349" i="2"/>
  <c r="AK1349" i="2"/>
  <c r="AL1349" i="2"/>
  <c r="AM1349" i="2"/>
  <c r="AP1349" i="2"/>
  <c r="AQ1349" i="2"/>
  <c r="AR1349" i="2"/>
  <c r="AS1349" i="2"/>
  <c r="AJ1350" i="2"/>
  <c r="AK1350" i="2"/>
  <c r="AL1350" i="2"/>
  <c r="AM1350" i="2"/>
  <c r="AP1350" i="2"/>
  <c r="AQ1350" i="2"/>
  <c r="AR1350" i="2"/>
  <c r="AS1350" i="2"/>
  <c r="AJ1351" i="2"/>
  <c r="AK1351" i="2"/>
  <c r="AL1351" i="2"/>
  <c r="AM1351" i="2"/>
  <c r="AP1351" i="2"/>
  <c r="AQ1351" i="2"/>
  <c r="AR1351" i="2"/>
  <c r="AS1351" i="2"/>
  <c r="AJ1352" i="2"/>
  <c r="AK1352" i="2"/>
  <c r="AL1352" i="2"/>
  <c r="AM1352" i="2"/>
  <c r="AP1352" i="2"/>
  <c r="AQ1352" i="2"/>
  <c r="AR1352" i="2"/>
  <c r="AS1352" i="2"/>
  <c r="AJ1353" i="2"/>
  <c r="AK1353" i="2"/>
  <c r="AL1353" i="2"/>
  <c r="AM1353" i="2"/>
  <c r="AP1353" i="2"/>
  <c r="AQ1353" i="2"/>
  <c r="AR1353" i="2"/>
  <c r="AS1353" i="2"/>
  <c r="AJ1354" i="2"/>
  <c r="AK1354" i="2"/>
  <c r="AL1354" i="2"/>
  <c r="AM1354" i="2"/>
  <c r="AP1354" i="2"/>
  <c r="AQ1354" i="2"/>
  <c r="AR1354" i="2"/>
  <c r="AS1354" i="2"/>
  <c r="AJ1355" i="2"/>
  <c r="AK1355" i="2"/>
  <c r="AL1355" i="2"/>
  <c r="AM1355" i="2"/>
  <c r="AP1355" i="2"/>
  <c r="AQ1355" i="2"/>
  <c r="AR1355" i="2"/>
  <c r="AS1355" i="2"/>
  <c r="AJ1356" i="2"/>
  <c r="AK1356" i="2"/>
  <c r="AL1356" i="2"/>
  <c r="AM1356" i="2"/>
  <c r="AP1356" i="2"/>
  <c r="AQ1356" i="2"/>
  <c r="AR1356" i="2"/>
  <c r="AS1356" i="2"/>
  <c r="AJ1357" i="2"/>
  <c r="AK1357" i="2"/>
  <c r="AL1357" i="2"/>
  <c r="AM1357" i="2"/>
  <c r="AP1357" i="2"/>
  <c r="AQ1357" i="2"/>
  <c r="AR1357" i="2"/>
  <c r="AS1357" i="2"/>
  <c r="AJ1358" i="2"/>
  <c r="AK1358" i="2"/>
  <c r="AL1358" i="2"/>
  <c r="AM1358" i="2"/>
  <c r="AP1358" i="2"/>
  <c r="AQ1358" i="2"/>
  <c r="AR1358" i="2"/>
  <c r="AS1358" i="2"/>
  <c r="AJ1359" i="2"/>
  <c r="AK1359" i="2"/>
  <c r="AL1359" i="2"/>
  <c r="AM1359" i="2"/>
  <c r="AP1359" i="2"/>
  <c r="AQ1359" i="2"/>
  <c r="AR1359" i="2"/>
  <c r="AS1359" i="2"/>
  <c r="AJ1360" i="2"/>
  <c r="AK1360" i="2"/>
  <c r="AL1360" i="2"/>
  <c r="AM1360" i="2"/>
  <c r="AP1360" i="2"/>
  <c r="AQ1360" i="2"/>
  <c r="AR1360" i="2"/>
  <c r="AS1360" i="2"/>
  <c r="AJ1361" i="2"/>
  <c r="AK1361" i="2"/>
  <c r="AL1361" i="2"/>
  <c r="AM1361" i="2"/>
  <c r="AP1361" i="2"/>
  <c r="AQ1361" i="2"/>
  <c r="AR1361" i="2"/>
  <c r="AS1361" i="2"/>
  <c r="AJ1362" i="2"/>
  <c r="AK1362" i="2"/>
  <c r="AL1362" i="2"/>
  <c r="AM1362" i="2"/>
  <c r="AP1362" i="2"/>
  <c r="AQ1362" i="2"/>
  <c r="AR1362" i="2"/>
  <c r="AS1362" i="2"/>
  <c r="AJ1375" i="2"/>
  <c r="AK1375" i="2"/>
  <c r="AL1375" i="2"/>
  <c r="AM1375" i="2"/>
  <c r="AP1375" i="2"/>
  <c r="AQ1375" i="2"/>
  <c r="AR1375" i="2"/>
  <c r="AS1375" i="2"/>
  <c r="AJ1405" i="2"/>
  <c r="AK1405" i="2"/>
  <c r="AL1405" i="2"/>
  <c r="AM1405" i="2"/>
  <c r="AP1405" i="2"/>
  <c r="AQ1405" i="2"/>
  <c r="AR1405" i="2"/>
  <c r="AS1405" i="2"/>
  <c r="AJ1406" i="2"/>
  <c r="AK1406" i="2"/>
  <c r="AL1406" i="2"/>
  <c r="AM1406" i="2"/>
  <c r="AP1406" i="2"/>
  <c r="AQ1406" i="2"/>
  <c r="AR1406" i="2"/>
  <c r="AS1406" i="2"/>
  <c r="AJ1407" i="2"/>
  <c r="AK1407" i="2"/>
  <c r="AL1407" i="2"/>
  <c r="AM1407" i="2"/>
  <c r="AP1407" i="2"/>
  <c r="AQ1407" i="2"/>
  <c r="AR1407" i="2"/>
  <c r="AS1407" i="2"/>
  <c r="AJ1408" i="2"/>
  <c r="AK1408" i="2"/>
  <c r="AL1408" i="2"/>
  <c r="AM1408" i="2"/>
  <c r="AP1408" i="2"/>
  <c r="AQ1408" i="2"/>
  <c r="AR1408" i="2"/>
  <c r="AS1408" i="2"/>
  <c r="AJ1409" i="2"/>
  <c r="AK1409" i="2"/>
  <c r="AL1409" i="2"/>
  <c r="AM1409" i="2"/>
  <c r="AP1409" i="2"/>
  <c r="AQ1409" i="2"/>
  <c r="AR1409" i="2"/>
  <c r="AS1409" i="2"/>
  <c r="AJ1410" i="2"/>
  <c r="AK1410" i="2"/>
  <c r="AL1410" i="2"/>
  <c r="AM1410" i="2"/>
  <c r="AP1410" i="2"/>
  <c r="AQ1410" i="2"/>
  <c r="AR1410" i="2"/>
  <c r="AS1410" i="2"/>
  <c r="AJ1411" i="2"/>
  <c r="AK1411" i="2"/>
  <c r="AL1411" i="2"/>
  <c r="AM1411" i="2"/>
  <c r="AP1411" i="2"/>
  <c r="AQ1411" i="2"/>
  <c r="AR1411" i="2"/>
  <c r="AS1411" i="2"/>
  <c r="AJ1412" i="2"/>
  <c r="AK1412" i="2"/>
  <c r="AL1412" i="2"/>
  <c r="AM1412" i="2"/>
  <c r="AP1412" i="2"/>
  <c r="AQ1412" i="2"/>
  <c r="AR1412" i="2"/>
  <c r="AS1412" i="2"/>
  <c r="AJ1413" i="2"/>
  <c r="AK1413" i="2"/>
  <c r="AL1413" i="2"/>
  <c r="AM1413" i="2"/>
  <c r="AP1413" i="2"/>
  <c r="AQ1413" i="2"/>
  <c r="AR1413" i="2"/>
  <c r="AS1413" i="2"/>
  <c r="AJ1414" i="2"/>
  <c r="AK1414" i="2"/>
  <c r="AL1414" i="2"/>
  <c r="AM1414" i="2"/>
  <c r="AP1414" i="2"/>
  <c r="AQ1414" i="2"/>
  <c r="AR1414" i="2"/>
  <c r="AS1414" i="2"/>
  <c r="AJ1415" i="2"/>
  <c r="AK1415" i="2"/>
  <c r="AL1415" i="2"/>
  <c r="AM1415" i="2"/>
  <c r="AP1415" i="2"/>
  <c r="AQ1415" i="2"/>
  <c r="AR1415" i="2"/>
  <c r="AS1415" i="2"/>
  <c r="AJ1416" i="2"/>
  <c r="AK1416" i="2"/>
  <c r="AL1416" i="2"/>
  <c r="AM1416" i="2"/>
  <c r="AP1416" i="2"/>
  <c r="AQ1416" i="2"/>
  <c r="AR1416" i="2"/>
  <c r="AS1416" i="2"/>
  <c r="AJ1417" i="2"/>
  <c r="AK1417" i="2"/>
  <c r="AL1417" i="2"/>
  <c r="AM1417" i="2"/>
  <c r="AP1417" i="2"/>
  <c r="AQ1417" i="2"/>
  <c r="AR1417" i="2"/>
  <c r="AS1417" i="2"/>
  <c r="AJ1418" i="2"/>
  <c r="AK1418" i="2"/>
  <c r="AL1418" i="2"/>
  <c r="AM1418" i="2"/>
  <c r="AP1418" i="2"/>
  <c r="AQ1418" i="2"/>
  <c r="AR1418" i="2"/>
  <c r="AS1418" i="2"/>
  <c r="AJ1419" i="2"/>
  <c r="AK1419" i="2"/>
  <c r="AL1419" i="2"/>
  <c r="AM1419" i="2"/>
  <c r="AP1419" i="2"/>
  <c r="AQ1419" i="2"/>
  <c r="AR1419" i="2"/>
  <c r="AS1419" i="2"/>
  <c r="AJ1420" i="2"/>
  <c r="AK1420" i="2"/>
  <c r="AL1420" i="2"/>
  <c r="AM1420" i="2"/>
  <c r="AP1420" i="2"/>
  <c r="AQ1420" i="2"/>
  <c r="AR1420" i="2"/>
  <c r="AS1420" i="2"/>
  <c r="AJ1421" i="2"/>
  <c r="AK1421" i="2"/>
  <c r="AL1421" i="2"/>
  <c r="AM1421" i="2"/>
  <c r="AP1421" i="2"/>
  <c r="AQ1421" i="2"/>
  <c r="AR1421" i="2"/>
  <c r="AS1421" i="2"/>
  <c r="AJ1422" i="2"/>
  <c r="AK1422" i="2"/>
  <c r="AL1422" i="2"/>
  <c r="AM1422" i="2"/>
  <c r="AP1422" i="2"/>
  <c r="AQ1422" i="2"/>
  <c r="AR1422" i="2"/>
  <c r="AS1422" i="2"/>
  <c r="AJ1423" i="2"/>
  <c r="AK1423" i="2"/>
  <c r="AL1423" i="2"/>
  <c r="AM1423" i="2"/>
  <c r="AP1423" i="2"/>
  <c r="AQ1423" i="2"/>
  <c r="AR1423" i="2"/>
  <c r="AS1423" i="2"/>
  <c r="AJ1435" i="2"/>
  <c r="AK1435" i="2"/>
  <c r="AL1435" i="2"/>
  <c r="AM1435" i="2"/>
  <c r="AP1435" i="2"/>
  <c r="AQ1435" i="2"/>
  <c r="AR1435" i="2"/>
  <c r="AS1435" i="2"/>
  <c r="AJ1436" i="2"/>
  <c r="AK1436" i="2"/>
  <c r="AL1436" i="2"/>
  <c r="AM1436" i="2"/>
  <c r="AP1436" i="2"/>
  <c r="AQ1436" i="2"/>
  <c r="AR1436" i="2"/>
  <c r="AS1436" i="2"/>
  <c r="AJ1437" i="2"/>
  <c r="AK1437" i="2"/>
  <c r="AL1437" i="2"/>
  <c r="AM1437" i="2"/>
  <c r="AP1437" i="2"/>
  <c r="AQ1437" i="2"/>
  <c r="AR1437" i="2"/>
  <c r="AS1437" i="2"/>
  <c r="AJ1438" i="2"/>
  <c r="AK1438" i="2"/>
  <c r="AL1438" i="2"/>
  <c r="AM1438" i="2"/>
  <c r="AP1438" i="2"/>
  <c r="AQ1438" i="2"/>
  <c r="AR1438" i="2"/>
  <c r="AS1438" i="2"/>
  <c r="AJ1439" i="2"/>
  <c r="AK1439" i="2"/>
  <c r="AL1439" i="2"/>
  <c r="AM1439" i="2"/>
  <c r="AP1439" i="2"/>
  <c r="AQ1439" i="2"/>
  <c r="AR1439" i="2"/>
  <c r="AS1439" i="2"/>
  <c r="AJ1440" i="2"/>
  <c r="AK1440" i="2"/>
  <c r="AL1440" i="2"/>
  <c r="AM1440" i="2"/>
  <c r="AP1440" i="2"/>
  <c r="AQ1440" i="2"/>
  <c r="AR1440" i="2"/>
  <c r="AS1440" i="2"/>
  <c r="AJ1441" i="2"/>
  <c r="AK1441" i="2"/>
  <c r="AL1441" i="2"/>
  <c r="AM1441" i="2"/>
  <c r="AP1441" i="2"/>
  <c r="AQ1441" i="2"/>
  <c r="AR1441" i="2"/>
  <c r="AS1441" i="2"/>
  <c r="AJ1442" i="2"/>
  <c r="AK1442" i="2"/>
  <c r="AL1442" i="2"/>
  <c r="AM1442" i="2"/>
  <c r="AP1442" i="2"/>
  <c r="AQ1442" i="2"/>
  <c r="AR1442" i="2"/>
  <c r="AS1442" i="2"/>
  <c r="AJ1443" i="2"/>
  <c r="AK1443" i="2"/>
  <c r="AL1443" i="2"/>
  <c r="AM1443" i="2"/>
  <c r="AP1443" i="2"/>
  <c r="AQ1443" i="2"/>
  <c r="AR1443" i="2"/>
  <c r="AS1443" i="2"/>
  <c r="AJ1444" i="2"/>
  <c r="AK1444" i="2"/>
  <c r="AL1444" i="2"/>
  <c r="AM1444" i="2"/>
  <c r="AP1444" i="2"/>
  <c r="AQ1444" i="2"/>
  <c r="AR1444" i="2"/>
  <c r="AS1444" i="2"/>
  <c r="AJ1445" i="2"/>
  <c r="AK1445" i="2"/>
  <c r="AL1445" i="2"/>
  <c r="AM1445" i="2"/>
  <c r="AP1445" i="2"/>
  <c r="AQ1445" i="2"/>
  <c r="AR1445" i="2"/>
  <c r="AS1445" i="2"/>
  <c r="AJ1446" i="2"/>
  <c r="AK1446" i="2"/>
  <c r="AL1446" i="2"/>
  <c r="AM1446" i="2"/>
  <c r="AP1446" i="2"/>
  <c r="AQ1446" i="2"/>
  <c r="AR1446" i="2"/>
  <c r="AS1446" i="2"/>
  <c r="AJ1447" i="2"/>
  <c r="AK1447" i="2"/>
  <c r="AL1447" i="2"/>
  <c r="AM1447" i="2"/>
  <c r="AP1447" i="2"/>
  <c r="AQ1447" i="2"/>
  <c r="AR1447" i="2"/>
  <c r="AS1447" i="2"/>
  <c r="AJ1448" i="2"/>
  <c r="AK1448" i="2"/>
  <c r="AL1448" i="2"/>
  <c r="AM1448" i="2"/>
  <c r="AP1448" i="2"/>
  <c r="AQ1448" i="2"/>
  <c r="AR1448" i="2"/>
  <c r="AS1448" i="2"/>
  <c r="AJ1449" i="2"/>
  <c r="AK1449" i="2"/>
  <c r="AL1449" i="2"/>
  <c r="AM1449" i="2"/>
  <c r="AP1449" i="2"/>
  <c r="AQ1449" i="2"/>
  <c r="AR1449" i="2"/>
  <c r="AS1449" i="2"/>
  <c r="AJ1450" i="2"/>
  <c r="AK1450" i="2"/>
  <c r="AL1450" i="2"/>
  <c r="AM1450" i="2"/>
  <c r="AP1450" i="2"/>
  <c r="AQ1450" i="2"/>
  <c r="AR1450" i="2"/>
  <c r="AS1450" i="2"/>
  <c r="AJ1451" i="2"/>
  <c r="AK1451" i="2"/>
  <c r="AL1451" i="2"/>
  <c r="AM1451" i="2"/>
  <c r="AP1451" i="2"/>
  <c r="AQ1451" i="2"/>
  <c r="AR1451" i="2"/>
  <c r="AS1451" i="2"/>
  <c r="AJ1452" i="2"/>
  <c r="AK1452" i="2"/>
  <c r="AL1452" i="2"/>
  <c r="AM1452" i="2"/>
  <c r="AP1452" i="2"/>
  <c r="AQ1452" i="2"/>
  <c r="AR1452" i="2"/>
  <c r="AS1452" i="2"/>
  <c r="AJ1453" i="2"/>
  <c r="AK1453" i="2"/>
  <c r="AL1453" i="2"/>
  <c r="AM1453" i="2"/>
  <c r="AP1453" i="2"/>
  <c r="AQ1453" i="2"/>
  <c r="AR1453" i="2"/>
  <c r="AS1453" i="2"/>
  <c r="AP1462" i="2"/>
  <c r="AQ1462" i="2"/>
  <c r="AR1462" i="2"/>
  <c r="AS1462" i="2"/>
  <c r="AP1463" i="2"/>
  <c r="AQ1463" i="2"/>
  <c r="AR1463" i="2"/>
  <c r="AS1463" i="2"/>
  <c r="AP1464" i="2"/>
  <c r="AQ1464" i="2"/>
  <c r="AR1464" i="2"/>
  <c r="AS1464" i="2"/>
  <c r="AP1465" i="2"/>
  <c r="AQ1465" i="2"/>
  <c r="AR1465" i="2"/>
  <c r="AS1465" i="2"/>
  <c r="AJ1466" i="2"/>
  <c r="AK1466" i="2"/>
  <c r="AL1466" i="2"/>
  <c r="AM1466" i="2"/>
  <c r="AP1466" i="2"/>
  <c r="AQ1466" i="2"/>
  <c r="AR1466" i="2"/>
  <c r="AS1466" i="2"/>
  <c r="AP1467" i="2"/>
  <c r="AQ1467" i="2"/>
  <c r="AR1467" i="2"/>
  <c r="AS1467" i="2"/>
  <c r="AP1468" i="2"/>
  <c r="AQ1468" i="2"/>
  <c r="AR1468" i="2"/>
  <c r="AS1468" i="2"/>
  <c r="AP1469" i="2"/>
  <c r="AQ1469" i="2"/>
  <c r="AR1469" i="2"/>
  <c r="AS1469" i="2"/>
  <c r="AP1470" i="2"/>
  <c r="AQ1470" i="2"/>
  <c r="AR1470" i="2"/>
  <c r="AS1470" i="2"/>
  <c r="AP1471" i="2"/>
  <c r="AQ1471" i="2"/>
  <c r="AR1471" i="2"/>
  <c r="AS1471" i="2"/>
  <c r="AP1472" i="2"/>
  <c r="AQ1472" i="2"/>
  <c r="AR1472" i="2"/>
  <c r="AS1472" i="2"/>
  <c r="AP1473" i="2"/>
  <c r="AQ1473" i="2"/>
  <c r="AR1473" i="2"/>
  <c r="AS1473" i="2"/>
  <c r="AP1474" i="2"/>
  <c r="AQ1474" i="2"/>
  <c r="AR1474" i="2"/>
  <c r="AS1474" i="2"/>
  <c r="AP1475" i="2"/>
  <c r="AQ1475" i="2"/>
  <c r="AR1475" i="2"/>
  <c r="AS1475" i="2"/>
  <c r="AP1476" i="2"/>
  <c r="AQ1476" i="2"/>
  <c r="AR1476" i="2"/>
  <c r="AS1476" i="2"/>
  <c r="AP1477" i="2"/>
  <c r="AQ1477" i="2"/>
  <c r="AR1477" i="2"/>
  <c r="AS1477" i="2"/>
  <c r="AP1478" i="2"/>
  <c r="AQ1478" i="2"/>
  <c r="AR1478" i="2"/>
  <c r="AS1478" i="2"/>
  <c r="AP1479" i="2"/>
  <c r="AQ1479" i="2"/>
  <c r="AR1479" i="2"/>
  <c r="AS1479" i="2"/>
  <c r="AP1480" i="2"/>
  <c r="AQ1480" i="2"/>
  <c r="AR1480" i="2"/>
  <c r="AS1480" i="2"/>
  <c r="AP1481" i="2"/>
  <c r="AQ1481" i="2"/>
  <c r="AR1481" i="2"/>
  <c r="AS1481" i="2"/>
  <c r="AP1482" i="2"/>
  <c r="AQ1482" i="2"/>
  <c r="AR1482" i="2"/>
  <c r="AS1482" i="2"/>
  <c r="AP1483" i="2"/>
  <c r="AQ1483" i="2"/>
  <c r="AR1483" i="2"/>
  <c r="AS1483" i="2"/>
  <c r="AP1484" i="2"/>
  <c r="AQ1484" i="2"/>
  <c r="AR1484" i="2"/>
  <c r="AS1484" i="2"/>
  <c r="AP1492" i="2"/>
  <c r="AQ1492" i="2"/>
  <c r="AR1492" i="2"/>
  <c r="AS1492" i="2"/>
  <c r="AP1493" i="2"/>
  <c r="AQ1493" i="2"/>
  <c r="AR1493" i="2"/>
  <c r="AS1493" i="2"/>
  <c r="AP1494" i="2"/>
  <c r="AQ1494" i="2"/>
  <c r="AR1494" i="2"/>
  <c r="AS1494" i="2"/>
  <c r="AP1495" i="2"/>
  <c r="AQ1495" i="2"/>
  <c r="AR1495" i="2"/>
  <c r="AS1495" i="2"/>
  <c r="AJ1496" i="2"/>
  <c r="AK1496" i="2"/>
  <c r="AL1496" i="2"/>
  <c r="AM1496" i="2"/>
  <c r="AP1496" i="2"/>
  <c r="AQ1496" i="2"/>
  <c r="AR1496" i="2"/>
  <c r="AS1496" i="2"/>
  <c r="AJ1497" i="2"/>
  <c r="AK1497" i="2"/>
  <c r="AL1497" i="2"/>
  <c r="AM1497" i="2"/>
  <c r="AP1497" i="2"/>
  <c r="AQ1497" i="2"/>
  <c r="AR1497" i="2"/>
  <c r="AS1497" i="2"/>
  <c r="AJ1498" i="2"/>
  <c r="AK1498" i="2"/>
  <c r="AL1498" i="2"/>
  <c r="AM1498" i="2"/>
  <c r="AP1498" i="2"/>
  <c r="AQ1498" i="2"/>
  <c r="AR1498" i="2"/>
  <c r="AS1498" i="2"/>
  <c r="AJ1499" i="2"/>
  <c r="AK1499" i="2"/>
  <c r="AL1499" i="2"/>
  <c r="AM1499" i="2"/>
  <c r="AP1499" i="2"/>
  <c r="AQ1499" i="2"/>
  <c r="AR1499" i="2"/>
  <c r="AS1499" i="2"/>
  <c r="AJ1500" i="2"/>
  <c r="AK1500" i="2"/>
  <c r="AL1500" i="2"/>
  <c r="AM1500" i="2"/>
  <c r="AP1500" i="2"/>
  <c r="AQ1500" i="2"/>
  <c r="AR1500" i="2"/>
  <c r="AS1500" i="2"/>
  <c r="AJ1501" i="2"/>
  <c r="AK1501" i="2"/>
  <c r="AL1501" i="2"/>
  <c r="AM1501" i="2"/>
  <c r="AP1501" i="2"/>
  <c r="AQ1501" i="2"/>
  <c r="AR1501" i="2"/>
  <c r="AS1501" i="2"/>
  <c r="AJ1502" i="2"/>
  <c r="AK1502" i="2"/>
  <c r="AL1502" i="2"/>
  <c r="AM1502" i="2"/>
  <c r="AP1502" i="2"/>
  <c r="AQ1502" i="2"/>
  <c r="AR1502" i="2"/>
  <c r="AS1502" i="2"/>
  <c r="AJ1503" i="2"/>
  <c r="AK1503" i="2"/>
  <c r="AL1503" i="2"/>
  <c r="AM1503" i="2"/>
  <c r="AP1503" i="2"/>
  <c r="AQ1503" i="2"/>
  <c r="AR1503" i="2"/>
  <c r="AS1503" i="2"/>
  <c r="AJ1504" i="2"/>
  <c r="AK1504" i="2"/>
  <c r="AL1504" i="2"/>
  <c r="AM1504" i="2"/>
  <c r="AP1504" i="2"/>
  <c r="AQ1504" i="2"/>
  <c r="AR1504" i="2"/>
  <c r="AS1504" i="2"/>
  <c r="AJ1505" i="2"/>
  <c r="AK1505" i="2"/>
  <c r="AL1505" i="2"/>
  <c r="AM1505" i="2"/>
  <c r="AP1505" i="2"/>
  <c r="AQ1505" i="2"/>
  <c r="AR1505" i="2"/>
  <c r="AS1505" i="2"/>
  <c r="AJ1506" i="2"/>
  <c r="AK1506" i="2"/>
  <c r="AL1506" i="2"/>
  <c r="AM1506" i="2"/>
  <c r="AP1506" i="2"/>
  <c r="AQ1506" i="2"/>
  <c r="AR1506" i="2"/>
  <c r="AS1506" i="2"/>
  <c r="AJ1507" i="2"/>
  <c r="AK1507" i="2"/>
  <c r="AL1507" i="2"/>
  <c r="AM1507" i="2"/>
  <c r="AP1507" i="2"/>
  <c r="AQ1507" i="2"/>
  <c r="AR1507" i="2"/>
  <c r="AS1507" i="2"/>
  <c r="AJ1508" i="2"/>
  <c r="AK1508" i="2"/>
  <c r="AL1508" i="2"/>
  <c r="AM1508" i="2"/>
  <c r="AP1508" i="2"/>
  <c r="AQ1508" i="2"/>
  <c r="AR1508" i="2"/>
  <c r="AS1508" i="2"/>
  <c r="AJ1509" i="2"/>
  <c r="AK1509" i="2"/>
  <c r="AL1509" i="2"/>
  <c r="AM1509" i="2"/>
  <c r="AP1509" i="2"/>
  <c r="AQ1509" i="2"/>
  <c r="AR1509" i="2"/>
  <c r="AS1509" i="2"/>
  <c r="AJ1510" i="2"/>
  <c r="AK1510" i="2"/>
  <c r="AL1510" i="2"/>
  <c r="AM1510" i="2"/>
  <c r="AP1510" i="2"/>
  <c r="AQ1510" i="2"/>
  <c r="AR1510" i="2"/>
  <c r="AS1510" i="2"/>
  <c r="AJ1511" i="2"/>
  <c r="AK1511" i="2"/>
  <c r="AL1511" i="2"/>
  <c r="AM1511" i="2"/>
  <c r="AP1511" i="2"/>
  <c r="AQ1511" i="2"/>
  <c r="AR1511" i="2"/>
  <c r="AS1511" i="2"/>
  <c r="AJ1512" i="2"/>
  <c r="AK1512" i="2"/>
  <c r="AL1512" i="2"/>
  <c r="AM1512" i="2"/>
  <c r="AP1512" i="2"/>
  <c r="AQ1512" i="2"/>
  <c r="AR1512" i="2"/>
  <c r="AS1512" i="2"/>
  <c r="AJ1513" i="2"/>
  <c r="AK1513" i="2"/>
  <c r="AL1513" i="2"/>
  <c r="AM1513" i="2"/>
  <c r="AP1513" i="2"/>
  <c r="AQ1513" i="2"/>
  <c r="AR1513" i="2"/>
  <c r="AS1513" i="2"/>
  <c r="AJ1514" i="2"/>
  <c r="AK1514" i="2"/>
  <c r="AL1514" i="2"/>
  <c r="AM1514" i="2"/>
  <c r="AP1514" i="2"/>
  <c r="AQ1514" i="2"/>
  <c r="AR1514" i="2"/>
  <c r="AS1514" i="2"/>
  <c r="AP1522" i="2"/>
  <c r="AQ1522" i="2"/>
  <c r="AR1522" i="2"/>
  <c r="AS1522" i="2"/>
  <c r="AP1523" i="2"/>
  <c r="AQ1523" i="2"/>
  <c r="AR1523" i="2"/>
  <c r="AS1523" i="2"/>
  <c r="AP1524" i="2"/>
  <c r="AQ1524" i="2"/>
  <c r="AR1524" i="2"/>
  <c r="AS1524" i="2"/>
  <c r="AP1525" i="2"/>
  <c r="AQ1525" i="2"/>
  <c r="AR1525" i="2"/>
  <c r="AS1525" i="2"/>
  <c r="AJ1526" i="2"/>
  <c r="AK1526" i="2"/>
  <c r="AL1526" i="2"/>
  <c r="AM1526" i="2"/>
  <c r="AP1526" i="2"/>
  <c r="AQ1526" i="2"/>
  <c r="AR1526" i="2"/>
  <c r="AS1526" i="2"/>
  <c r="AJ1527" i="2"/>
  <c r="AK1527" i="2"/>
  <c r="AL1527" i="2"/>
  <c r="AM1527" i="2"/>
  <c r="AP1527" i="2"/>
  <c r="AQ1527" i="2"/>
  <c r="AR1527" i="2"/>
  <c r="AS1527" i="2"/>
  <c r="AJ1528" i="2"/>
  <c r="AK1528" i="2"/>
  <c r="AL1528" i="2"/>
  <c r="AM1528" i="2"/>
  <c r="AP1528" i="2"/>
  <c r="AQ1528" i="2"/>
  <c r="AR1528" i="2"/>
  <c r="AS1528" i="2"/>
  <c r="AJ1529" i="2"/>
  <c r="AK1529" i="2"/>
  <c r="AL1529" i="2"/>
  <c r="AM1529" i="2"/>
  <c r="AP1529" i="2"/>
  <c r="AQ1529" i="2"/>
  <c r="AR1529" i="2"/>
  <c r="AS1529" i="2"/>
  <c r="AJ1530" i="2"/>
  <c r="AK1530" i="2"/>
  <c r="AL1530" i="2"/>
  <c r="AM1530" i="2"/>
  <c r="AP1530" i="2"/>
  <c r="AQ1530" i="2"/>
  <c r="AR1530" i="2"/>
  <c r="AS1530" i="2"/>
  <c r="AJ1531" i="2"/>
  <c r="AK1531" i="2"/>
  <c r="AL1531" i="2"/>
  <c r="AM1531" i="2"/>
  <c r="AP1531" i="2"/>
  <c r="AQ1531" i="2"/>
  <c r="AR1531" i="2"/>
  <c r="AS1531" i="2"/>
  <c r="AJ1532" i="2"/>
  <c r="AK1532" i="2"/>
  <c r="AL1532" i="2"/>
  <c r="AM1532" i="2"/>
  <c r="AP1532" i="2"/>
  <c r="AQ1532" i="2"/>
  <c r="AR1532" i="2"/>
  <c r="AS1532" i="2"/>
  <c r="AJ1533" i="2"/>
  <c r="AK1533" i="2"/>
  <c r="AL1533" i="2"/>
  <c r="AM1533" i="2"/>
  <c r="AP1533" i="2"/>
  <c r="AQ1533" i="2"/>
  <c r="AR1533" i="2"/>
  <c r="AS1533" i="2"/>
  <c r="AJ1534" i="2"/>
  <c r="AK1534" i="2"/>
  <c r="AL1534" i="2"/>
  <c r="AM1534" i="2"/>
  <c r="AP1534" i="2"/>
  <c r="AQ1534" i="2"/>
  <c r="AR1534" i="2"/>
  <c r="AS1534" i="2"/>
  <c r="AJ1535" i="2"/>
  <c r="AK1535" i="2"/>
  <c r="AL1535" i="2"/>
  <c r="AM1535" i="2"/>
  <c r="AP1535" i="2"/>
  <c r="AQ1535" i="2"/>
  <c r="AR1535" i="2"/>
  <c r="AS1535" i="2"/>
  <c r="AJ1536" i="2"/>
  <c r="AK1536" i="2"/>
  <c r="AL1536" i="2"/>
  <c r="AM1536" i="2"/>
  <c r="AP1536" i="2"/>
  <c r="AQ1536" i="2"/>
  <c r="AR1536" i="2"/>
  <c r="AS1536" i="2"/>
  <c r="AJ1537" i="2"/>
  <c r="AK1537" i="2"/>
  <c r="AL1537" i="2"/>
  <c r="AM1537" i="2"/>
  <c r="AP1537" i="2"/>
  <c r="AQ1537" i="2"/>
  <c r="AR1537" i="2"/>
  <c r="AS1537" i="2"/>
  <c r="AJ1538" i="2"/>
  <c r="AK1538" i="2"/>
  <c r="AL1538" i="2"/>
  <c r="AM1538" i="2"/>
  <c r="AP1538" i="2"/>
  <c r="AQ1538" i="2"/>
  <c r="AR1538" i="2"/>
  <c r="AS1538" i="2"/>
  <c r="AJ1539" i="2"/>
  <c r="AK1539" i="2"/>
  <c r="AL1539" i="2"/>
  <c r="AM1539" i="2"/>
  <c r="AP1539" i="2"/>
  <c r="AQ1539" i="2"/>
  <c r="AR1539" i="2"/>
  <c r="AS1539" i="2"/>
  <c r="AJ1540" i="2"/>
  <c r="AK1540" i="2"/>
  <c r="AL1540" i="2"/>
  <c r="AM1540" i="2"/>
  <c r="AP1540" i="2"/>
  <c r="AQ1540" i="2"/>
  <c r="AR1540" i="2"/>
  <c r="AS1540" i="2"/>
  <c r="AJ1541" i="2"/>
  <c r="AK1541" i="2"/>
  <c r="AL1541" i="2"/>
  <c r="AM1541" i="2"/>
  <c r="AP1541" i="2"/>
  <c r="AQ1541" i="2"/>
  <c r="AR1541" i="2"/>
  <c r="AS1541" i="2"/>
  <c r="AJ1542" i="2"/>
  <c r="AK1542" i="2"/>
  <c r="AL1542" i="2"/>
  <c r="AM1542" i="2"/>
  <c r="AP1542" i="2"/>
  <c r="AQ1542" i="2"/>
  <c r="AR1542" i="2"/>
  <c r="AS1542" i="2"/>
  <c r="AJ1543" i="2"/>
  <c r="AK1543" i="2"/>
  <c r="AL1543" i="2"/>
  <c r="AM1543" i="2"/>
  <c r="AP1543" i="2"/>
  <c r="AQ1543" i="2"/>
  <c r="AR1543" i="2"/>
  <c r="AS1543" i="2"/>
  <c r="AJ1544" i="2"/>
  <c r="AK1544" i="2"/>
  <c r="AL1544" i="2"/>
  <c r="AM1544" i="2"/>
  <c r="AP1544" i="2"/>
  <c r="AQ1544" i="2"/>
  <c r="AR1544" i="2"/>
  <c r="AS1544" i="2"/>
  <c r="AJ1557" i="2"/>
  <c r="AK1557" i="2"/>
  <c r="AL1557" i="2"/>
  <c r="AM1557" i="2"/>
  <c r="AP1557" i="2"/>
  <c r="AQ1557" i="2"/>
  <c r="AR1557" i="2"/>
  <c r="AS1557" i="2"/>
  <c r="AJ1587" i="2"/>
  <c r="AK1587" i="2"/>
  <c r="AL1587" i="2"/>
  <c r="AM1587" i="2"/>
  <c r="AP1587" i="2"/>
  <c r="AQ1587" i="2"/>
  <c r="AR1587" i="2"/>
  <c r="AS1587" i="2"/>
  <c r="AJ1588" i="2"/>
  <c r="AK1588" i="2"/>
  <c r="AL1588" i="2"/>
  <c r="AM1588" i="2"/>
  <c r="AP1588" i="2"/>
  <c r="AQ1588" i="2"/>
  <c r="AR1588" i="2"/>
  <c r="AS1588" i="2"/>
  <c r="AJ1589" i="2"/>
  <c r="AK1589" i="2"/>
  <c r="AL1589" i="2"/>
  <c r="AM1589" i="2"/>
  <c r="AP1589" i="2"/>
  <c r="AQ1589" i="2"/>
  <c r="AR1589" i="2"/>
  <c r="AS1589" i="2"/>
  <c r="AJ1590" i="2"/>
  <c r="AK1590" i="2"/>
  <c r="AL1590" i="2"/>
  <c r="AM1590" i="2"/>
  <c r="AP1590" i="2"/>
  <c r="AQ1590" i="2"/>
  <c r="AR1590" i="2"/>
  <c r="AS1590" i="2"/>
  <c r="AJ1591" i="2"/>
  <c r="AK1591" i="2"/>
  <c r="AL1591" i="2"/>
  <c r="AM1591" i="2"/>
  <c r="AP1591" i="2"/>
  <c r="AQ1591" i="2"/>
  <c r="AR1591" i="2"/>
  <c r="AS1591" i="2"/>
  <c r="AJ1592" i="2"/>
  <c r="AK1592" i="2"/>
  <c r="AL1592" i="2"/>
  <c r="AM1592" i="2"/>
  <c r="AP1592" i="2"/>
  <c r="AQ1592" i="2"/>
  <c r="AR1592" i="2"/>
  <c r="AS1592" i="2"/>
  <c r="AJ1593" i="2"/>
  <c r="AK1593" i="2"/>
  <c r="AL1593" i="2"/>
  <c r="AM1593" i="2"/>
  <c r="AP1593" i="2"/>
  <c r="AQ1593" i="2"/>
  <c r="AR1593" i="2"/>
  <c r="AS1593" i="2"/>
  <c r="AJ1594" i="2"/>
  <c r="AK1594" i="2"/>
  <c r="AL1594" i="2"/>
  <c r="AM1594" i="2"/>
  <c r="AP1594" i="2"/>
  <c r="AQ1594" i="2"/>
  <c r="AR1594" i="2"/>
  <c r="AS1594" i="2"/>
  <c r="AJ1595" i="2"/>
  <c r="AK1595" i="2"/>
  <c r="AL1595" i="2"/>
  <c r="AM1595" i="2"/>
  <c r="AP1595" i="2"/>
  <c r="AQ1595" i="2"/>
  <c r="AR1595" i="2"/>
  <c r="AS1595" i="2"/>
  <c r="AJ1596" i="2"/>
  <c r="AK1596" i="2"/>
  <c r="AL1596" i="2"/>
  <c r="AM1596" i="2"/>
  <c r="AP1596" i="2"/>
  <c r="AQ1596" i="2"/>
  <c r="AR1596" i="2"/>
  <c r="AS1596" i="2"/>
  <c r="AJ1597" i="2"/>
  <c r="AK1597" i="2"/>
  <c r="AL1597" i="2"/>
  <c r="AM1597" i="2"/>
  <c r="AP1597" i="2"/>
  <c r="AQ1597" i="2"/>
  <c r="AR1597" i="2"/>
  <c r="AS1597" i="2"/>
  <c r="AJ1598" i="2"/>
  <c r="AK1598" i="2"/>
  <c r="AL1598" i="2"/>
  <c r="AM1598" i="2"/>
  <c r="AP1598" i="2"/>
  <c r="AQ1598" i="2"/>
  <c r="AR1598" i="2"/>
  <c r="AS1598" i="2"/>
  <c r="AJ1599" i="2"/>
  <c r="AK1599" i="2"/>
  <c r="AL1599" i="2"/>
  <c r="AM1599" i="2"/>
  <c r="AP1599" i="2"/>
  <c r="AQ1599" i="2"/>
  <c r="AR1599" i="2"/>
  <c r="AS1599" i="2"/>
  <c r="AJ1600" i="2"/>
  <c r="AK1600" i="2"/>
  <c r="AL1600" i="2"/>
  <c r="AM1600" i="2"/>
  <c r="AP1600" i="2"/>
  <c r="AQ1600" i="2"/>
  <c r="AR1600" i="2"/>
  <c r="AS1600" i="2"/>
  <c r="AJ1601" i="2"/>
  <c r="AK1601" i="2"/>
  <c r="AL1601" i="2"/>
  <c r="AM1601" i="2"/>
  <c r="AP1601" i="2"/>
  <c r="AQ1601" i="2"/>
  <c r="AR1601" i="2"/>
  <c r="AS1601" i="2"/>
  <c r="AJ1602" i="2"/>
  <c r="AK1602" i="2"/>
  <c r="AL1602" i="2"/>
  <c r="AM1602" i="2"/>
  <c r="AP1602" i="2"/>
  <c r="AQ1602" i="2"/>
  <c r="AR1602" i="2"/>
  <c r="AS1602" i="2"/>
  <c r="AJ1603" i="2"/>
  <c r="AK1603" i="2"/>
  <c r="AL1603" i="2"/>
  <c r="AM1603" i="2"/>
  <c r="AP1603" i="2"/>
  <c r="AQ1603" i="2"/>
  <c r="AR1603" i="2"/>
  <c r="AS1603" i="2"/>
  <c r="AJ1604" i="2"/>
  <c r="AK1604" i="2"/>
  <c r="AL1604" i="2"/>
  <c r="AM1604" i="2"/>
  <c r="AP1604" i="2"/>
  <c r="AQ1604" i="2"/>
  <c r="AR1604" i="2"/>
  <c r="AS1604" i="2"/>
  <c r="AJ1605" i="2"/>
  <c r="AK1605" i="2"/>
  <c r="AL1605" i="2"/>
  <c r="AM1605" i="2"/>
  <c r="AP1605" i="2"/>
  <c r="AQ1605" i="2"/>
  <c r="AR1605" i="2"/>
  <c r="AS1605" i="2"/>
  <c r="AJ1617" i="2"/>
  <c r="AK1617" i="2"/>
  <c r="AL1617" i="2"/>
  <c r="AM1617" i="2"/>
  <c r="AP1617" i="2"/>
  <c r="AQ1617" i="2"/>
  <c r="AR1617" i="2"/>
  <c r="AS1617" i="2"/>
  <c r="AJ1618" i="2"/>
  <c r="AK1618" i="2"/>
  <c r="AL1618" i="2"/>
  <c r="AM1618" i="2"/>
  <c r="AP1618" i="2"/>
  <c r="AQ1618" i="2"/>
  <c r="AR1618" i="2"/>
  <c r="AS1618" i="2"/>
  <c r="AJ1619" i="2"/>
  <c r="AK1619" i="2"/>
  <c r="AL1619" i="2"/>
  <c r="AM1619" i="2"/>
  <c r="AP1619" i="2"/>
  <c r="AQ1619" i="2"/>
  <c r="AR1619" i="2"/>
  <c r="AS1619" i="2"/>
  <c r="AJ1620" i="2"/>
  <c r="AK1620" i="2"/>
  <c r="AL1620" i="2"/>
  <c r="AM1620" i="2"/>
  <c r="AP1620" i="2"/>
  <c r="AQ1620" i="2"/>
  <c r="AR1620" i="2"/>
  <c r="AS1620" i="2"/>
  <c r="AJ1621" i="2"/>
  <c r="AK1621" i="2"/>
  <c r="AL1621" i="2"/>
  <c r="AM1621" i="2"/>
  <c r="AP1621" i="2"/>
  <c r="AQ1621" i="2"/>
  <c r="AR1621" i="2"/>
  <c r="AS1621" i="2"/>
  <c r="AJ1622" i="2"/>
  <c r="AK1622" i="2"/>
  <c r="AL1622" i="2"/>
  <c r="AM1622" i="2"/>
  <c r="AP1622" i="2"/>
  <c r="AQ1622" i="2"/>
  <c r="AR1622" i="2"/>
  <c r="AS1622" i="2"/>
  <c r="AJ1623" i="2"/>
  <c r="AK1623" i="2"/>
  <c r="AL1623" i="2"/>
  <c r="AM1623" i="2"/>
  <c r="AP1623" i="2"/>
  <c r="AQ1623" i="2"/>
  <c r="AR1623" i="2"/>
  <c r="AS1623" i="2"/>
  <c r="AJ1624" i="2"/>
  <c r="AK1624" i="2"/>
  <c r="AL1624" i="2"/>
  <c r="AM1624" i="2"/>
  <c r="AP1624" i="2"/>
  <c r="AQ1624" i="2"/>
  <c r="AR1624" i="2"/>
  <c r="AS1624" i="2"/>
  <c r="AJ1625" i="2"/>
  <c r="AK1625" i="2"/>
  <c r="AL1625" i="2"/>
  <c r="AM1625" i="2"/>
  <c r="AP1625" i="2"/>
  <c r="AQ1625" i="2"/>
  <c r="AR1625" i="2"/>
  <c r="AS1625" i="2"/>
  <c r="AJ1626" i="2"/>
  <c r="AK1626" i="2"/>
  <c r="AL1626" i="2"/>
  <c r="AM1626" i="2"/>
  <c r="AP1626" i="2"/>
  <c r="AQ1626" i="2"/>
  <c r="AR1626" i="2"/>
  <c r="AS1626" i="2"/>
  <c r="AJ1627" i="2"/>
  <c r="AK1627" i="2"/>
  <c r="AL1627" i="2"/>
  <c r="AM1627" i="2"/>
  <c r="AP1627" i="2"/>
  <c r="AQ1627" i="2"/>
  <c r="AR1627" i="2"/>
  <c r="AS1627" i="2"/>
  <c r="AJ1628" i="2"/>
  <c r="AK1628" i="2"/>
  <c r="AL1628" i="2"/>
  <c r="AM1628" i="2"/>
  <c r="AP1628" i="2"/>
  <c r="AQ1628" i="2"/>
  <c r="AR1628" i="2"/>
  <c r="AS1628" i="2"/>
  <c r="AJ1629" i="2"/>
  <c r="AK1629" i="2"/>
  <c r="AL1629" i="2"/>
  <c r="AM1629" i="2"/>
  <c r="AP1629" i="2"/>
  <c r="AQ1629" i="2"/>
  <c r="AR1629" i="2"/>
  <c r="AS1629" i="2"/>
  <c r="AJ1630" i="2"/>
  <c r="AK1630" i="2"/>
  <c r="AL1630" i="2"/>
  <c r="AM1630" i="2"/>
  <c r="AP1630" i="2"/>
  <c r="AQ1630" i="2"/>
  <c r="AR1630" i="2"/>
  <c r="AS1630" i="2"/>
  <c r="AJ1631" i="2"/>
  <c r="AK1631" i="2"/>
  <c r="AL1631" i="2"/>
  <c r="AM1631" i="2"/>
  <c r="AP1631" i="2"/>
  <c r="AQ1631" i="2"/>
  <c r="AR1631" i="2"/>
  <c r="AS1631" i="2"/>
  <c r="AJ1632" i="2"/>
  <c r="AK1632" i="2"/>
  <c r="AL1632" i="2"/>
  <c r="AM1632" i="2"/>
  <c r="AP1632" i="2"/>
  <c r="AQ1632" i="2"/>
  <c r="AR1632" i="2"/>
  <c r="AS1632" i="2"/>
  <c r="AJ1633" i="2"/>
  <c r="AK1633" i="2"/>
  <c r="AL1633" i="2"/>
  <c r="AM1633" i="2"/>
  <c r="AP1633" i="2"/>
  <c r="AQ1633" i="2"/>
  <c r="AR1633" i="2"/>
  <c r="AS1633" i="2"/>
  <c r="AJ1634" i="2"/>
  <c r="AK1634" i="2"/>
  <c r="AL1634" i="2"/>
  <c r="AM1634" i="2"/>
  <c r="AP1634" i="2"/>
  <c r="AQ1634" i="2"/>
  <c r="AR1634" i="2"/>
  <c r="AS1634" i="2"/>
  <c r="AJ1635" i="2"/>
  <c r="AK1635" i="2"/>
  <c r="AL1635" i="2"/>
  <c r="AM1635" i="2"/>
  <c r="AP1635" i="2"/>
  <c r="AQ1635" i="2"/>
  <c r="AR1635" i="2"/>
  <c r="AS1635" i="2"/>
  <c r="AJ1648" i="2"/>
  <c r="AK1648" i="2"/>
  <c r="AL1648" i="2"/>
  <c r="AM1648" i="2"/>
  <c r="AP1648" i="2"/>
  <c r="AQ1648" i="2"/>
  <c r="AR1648" i="2"/>
  <c r="AS1648" i="2"/>
  <c r="AJ1678" i="2"/>
  <c r="AK1678" i="2"/>
  <c r="AL1678" i="2"/>
  <c r="AM1678" i="2"/>
  <c r="AP1678" i="2"/>
  <c r="AQ1678" i="2"/>
  <c r="AR1678" i="2"/>
  <c r="AS1678" i="2"/>
  <c r="AJ1679" i="2"/>
  <c r="AK1679" i="2"/>
  <c r="AL1679" i="2"/>
  <c r="AM1679" i="2"/>
  <c r="AP1679" i="2"/>
  <c r="AQ1679" i="2"/>
  <c r="AR1679" i="2"/>
  <c r="AS1679" i="2"/>
  <c r="AJ1680" i="2"/>
  <c r="AK1680" i="2"/>
  <c r="AL1680" i="2"/>
  <c r="AM1680" i="2"/>
  <c r="AP1680" i="2"/>
  <c r="AQ1680" i="2"/>
  <c r="AR1680" i="2"/>
  <c r="AS1680" i="2"/>
  <c r="AJ1681" i="2"/>
  <c r="AK1681" i="2"/>
  <c r="AL1681" i="2"/>
  <c r="AM1681" i="2"/>
  <c r="AP1681" i="2"/>
  <c r="AQ1681" i="2"/>
  <c r="AR1681" i="2"/>
  <c r="AS1681" i="2"/>
  <c r="AJ1682" i="2"/>
  <c r="AK1682" i="2"/>
  <c r="AL1682" i="2"/>
  <c r="AM1682" i="2"/>
  <c r="AP1682" i="2"/>
  <c r="AQ1682" i="2"/>
  <c r="AR1682" i="2"/>
  <c r="AS1682" i="2"/>
  <c r="AJ1683" i="2"/>
  <c r="AK1683" i="2"/>
  <c r="AL1683" i="2"/>
  <c r="AM1683" i="2"/>
  <c r="AP1683" i="2"/>
  <c r="AQ1683" i="2"/>
  <c r="AR1683" i="2"/>
  <c r="AS1683" i="2"/>
  <c r="AJ1684" i="2"/>
  <c r="AK1684" i="2"/>
  <c r="AL1684" i="2"/>
  <c r="AM1684" i="2"/>
  <c r="AP1684" i="2"/>
  <c r="AQ1684" i="2"/>
  <c r="AR1684" i="2"/>
  <c r="AS1684" i="2"/>
  <c r="AJ1685" i="2"/>
  <c r="AK1685" i="2"/>
  <c r="AL1685" i="2"/>
  <c r="AM1685" i="2"/>
  <c r="AP1685" i="2"/>
  <c r="AQ1685" i="2"/>
  <c r="AR1685" i="2"/>
  <c r="AS1685" i="2"/>
  <c r="AJ1686" i="2"/>
  <c r="AK1686" i="2"/>
  <c r="AL1686" i="2"/>
  <c r="AM1686" i="2"/>
  <c r="AP1686" i="2"/>
  <c r="AQ1686" i="2"/>
  <c r="AR1686" i="2"/>
  <c r="AS1686" i="2"/>
  <c r="AJ1687" i="2"/>
  <c r="AK1687" i="2"/>
  <c r="AL1687" i="2"/>
  <c r="AM1687" i="2"/>
  <c r="AP1687" i="2"/>
  <c r="AQ1687" i="2"/>
  <c r="AR1687" i="2"/>
  <c r="AS1687" i="2"/>
  <c r="AJ1688" i="2"/>
  <c r="AK1688" i="2"/>
  <c r="AL1688" i="2"/>
  <c r="AM1688" i="2"/>
  <c r="AP1688" i="2"/>
  <c r="AQ1688" i="2"/>
  <c r="AR1688" i="2"/>
  <c r="AS1688" i="2"/>
  <c r="AJ1689" i="2"/>
  <c r="AK1689" i="2"/>
  <c r="AL1689" i="2"/>
  <c r="AM1689" i="2"/>
  <c r="AP1689" i="2"/>
  <c r="AQ1689" i="2"/>
  <c r="AR1689" i="2"/>
  <c r="AS1689" i="2"/>
  <c r="AJ1690" i="2"/>
  <c r="AK1690" i="2"/>
  <c r="AL1690" i="2"/>
  <c r="AM1690" i="2"/>
  <c r="AP1690" i="2"/>
  <c r="AQ1690" i="2"/>
  <c r="AR1690" i="2"/>
  <c r="AS1690" i="2"/>
  <c r="AJ1691" i="2"/>
  <c r="AK1691" i="2"/>
  <c r="AL1691" i="2"/>
  <c r="AM1691" i="2"/>
  <c r="AP1691" i="2"/>
  <c r="AQ1691" i="2"/>
  <c r="AR1691" i="2"/>
  <c r="AS1691" i="2"/>
  <c r="AJ1692" i="2"/>
  <c r="AK1692" i="2"/>
  <c r="AL1692" i="2"/>
  <c r="AM1692" i="2"/>
  <c r="AP1692" i="2"/>
  <c r="AQ1692" i="2"/>
  <c r="AR1692" i="2"/>
  <c r="AS1692" i="2"/>
  <c r="AJ1693" i="2"/>
  <c r="AK1693" i="2"/>
  <c r="AL1693" i="2"/>
  <c r="AM1693" i="2"/>
  <c r="AP1693" i="2"/>
  <c r="AQ1693" i="2"/>
  <c r="AR1693" i="2"/>
  <c r="AS1693" i="2"/>
  <c r="AJ1694" i="2"/>
  <c r="AK1694" i="2"/>
  <c r="AL1694" i="2"/>
  <c r="AM1694" i="2"/>
  <c r="AP1694" i="2"/>
  <c r="AQ1694" i="2"/>
  <c r="AR1694" i="2"/>
  <c r="AS1694" i="2"/>
  <c r="AJ1695" i="2"/>
  <c r="AK1695" i="2"/>
  <c r="AL1695" i="2"/>
  <c r="AM1695" i="2"/>
  <c r="AP1695" i="2"/>
  <c r="AQ1695" i="2"/>
  <c r="AR1695" i="2"/>
  <c r="AS1695" i="2"/>
  <c r="AJ1696" i="2"/>
  <c r="AK1696" i="2"/>
  <c r="AL1696" i="2"/>
  <c r="AM1696" i="2"/>
  <c r="AP1696" i="2"/>
  <c r="AQ1696" i="2"/>
  <c r="AR1696" i="2"/>
  <c r="AS1696" i="2"/>
  <c r="AJ1708" i="2"/>
  <c r="AK1708" i="2"/>
  <c r="AL1708" i="2"/>
  <c r="AM1708" i="2"/>
  <c r="AP1708" i="2"/>
  <c r="AQ1708" i="2"/>
  <c r="AR1708" i="2"/>
  <c r="AS1708" i="2"/>
  <c r="AJ1709" i="2"/>
  <c r="AK1709" i="2"/>
  <c r="AL1709" i="2"/>
  <c r="AM1709" i="2"/>
  <c r="AP1709" i="2"/>
  <c r="AQ1709" i="2"/>
  <c r="AR1709" i="2"/>
  <c r="AS1709" i="2"/>
  <c r="AJ1710" i="2"/>
  <c r="AK1710" i="2"/>
  <c r="AL1710" i="2"/>
  <c r="AM1710" i="2"/>
  <c r="AP1710" i="2"/>
  <c r="AQ1710" i="2"/>
  <c r="AR1710" i="2"/>
  <c r="AS1710" i="2"/>
  <c r="AJ1711" i="2"/>
  <c r="AK1711" i="2"/>
  <c r="AL1711" i="2"/>
  <c r="AM1711" i="2"/>
  <c r="AP1711" i="2"/>
  <c r="AQ1711" i="2"/>
  <c r="AR1711" i="2"/>
  <c r="AS1711" i="2"/>
  <c r="AJ1712" i="2"/>
  <c r="AK1712" i="2"/>
  <c r="AL1712" i="2"/>
  <c r="AM1712" i="2"/>
  <c r="AP1712" i="2"/>
  <c r="AQ1712" i="2"/>
  <c r="AR1712" i="2"/>
  <c r="AS1712" i="2"/>
  <c r="AJ1713" i="2"/>
  <c r="AK1713" i="2"/>
  <c r="AL1713" i="2"/>
  <c r="AM1713" i="2"/>
  <c r="AP1713" i="2"/>
  <c r="AQ1713" i="2"/>
  <c r="AR1713" i="2"/>
  <c r="AS1713" i="2"/>
  <c r="AJ1714" i="2"/>
  <c r="AK1714" i="2"/>
  <c r="AL1714" i="2"/>
  <c r="AM1714" i="2"/>
  <c r="AP1714" i="2"/>
  <c r="AQ1714" i="2"/>
  <c r="AR1714" i="2"/>
  <c r="AS1714" i="2"/>
  <c r="AJ1715" i="2"/>
  <c r="AK1715" i="2"/>
  <c r="AL1715" i="2"/>
  <c r="AM1715" i="2"/>
  <c r="AP1715" i="2"/>
  <c r="AQ1715" i="2"/>
  <c r="AR1715" i="2"/>
  <c r="AS1715" i="2"/>
  <c r="AJ1716" i="2"/>
  <c r="AK1716" i="2"/>
  <c r="AL1716" i="2"/>
  <c r="AM1716" i="2"/>
  <c r="AP1716" i="2"/>
  <c r="AQ1716" i="2"/>
  <c r="AR1716" i="2"/>
  <c r="AS1716" i="2"/>
  <c r="AJ1717" i="2"/>
  <c r="AK1717" i="2"/>
  <c r="AL1717" i="2"/>
  <c r="AM1717" i="2"/>
  <c r="AP1717" i="2"/>
  <c r="AQ1717" i="2"/>
  <c r="AR1717" i="2"/>
  <c r="AS1717" i="2"/>
  <c r="AJ1718" i="2"/>
  <c r="AK1718" i="2"/>
  <c r="AL1718" i="2"/>
  <c r="AM1718" i="2"/>
  <c r="AP1718" i="2"/>
  <c r="AQ1718" i="2"/>
  <c r="AR1718" i="2"/>
  <c r="AS1718" i="2"/>
  <c r="AJ1719" i="2"/>
  <c r="AK1719" i="2"/>
  <c r="AL1719" i="2"/>
  <c r="AM1719" i="2"/>
  <c r="AP1719" i="2"/>
  <c r="AQ1719" i="2"/>
  <c r="AR1719" i="2"/>
  <c r="AS1719" i="2"/>
  <c r="AJ1720" i="2"/>
  <c r="AK1720" i="2"/>
  <c r="AL1720" i="2"/>
  <c r="AM1720" i="2"/>
  <c r="AP1720" i="2"/>
  <c r="AQ1720" i="2"/>
  <c r="AR1720" i="2"/>
  <c r="AS1720" i="2"/>
  <c r="AJ1721" i="2"/>
  <c r="AK1721" i="2"/>
  <c r="AL1721" i="2"/>
  <c r="AM1721" i="2"/>
  <c r="AP1721" i="2"/>
  <c r="AQ1721" i="2"/>
  <c r="AR1721" i="2"/>
  <c r="AS1721" i="2"/>
  <c r="AJ1722" i="2"/>
  <c r="AK1722" i="2"/>
  <c r="AL1722" i="2"/>
  <c r="AM1722" i="2"/>
  <c r="AP1722" i="2"/>
  <c r="AQ1722" i="2"/>
  <c r="AR1722" i="2"/>
  <c r="AS1722" i="2"/>
  <c r="AJ1723" i="2"/>
  <c r="AK1723" i="2"/>
  <c r="AL1723" i="2"/>
  <c r="AM1723" i="2"/>
  <c r="AP1723" i="2"/>
  <c r="AQ1723" i="2"/>
  <c r="AR1723" i="2"/>
  <c r="AS1723" i="2"/>
  <c r="AJ1724" i="2"/>
  <c r="AK1724" i="2"/>
  <c r="AL1724" i="2"/>
  <c r="AM1724" i="2"/>
  <c r="AP1724" i="2"/>
  <c r="AQ1724" i="2"/>
  <c r="AR1724" i="2"/>
  <c r="AS1724" i="2"/>
  <c r="AJ1725" i="2"/>
  <c r="AK1725" i="2"/>
  <c r="AL1725" i="2"/>
  <c r="AM1725" i="2"/>
  <c r="AP1725" i="2"/>
  <c r="AQ1725" i="2"/>
  <c r="AR1725" i="2"/>
  <c r="AS1725" i="2"/>
  <c r="AJ1726" i="2"/>
  <c r="AK1726" i="2"/>
  <c r="AL1726" i="2"/>
  <c r="AM1726" i="2"/>
  <c r="AP1726" i="2"/>
  <c r="AQ1726" i="2"/>
  <c r="AR1726" i="2"/>
  <c r="AS1726" i="2"/>
  <c r="AJ1739" i="2"/>
  <c r="AK1739" i="2"/>
  <c r="AL1739" i="2"/>
  <c r="AM1739" i="2"/>
  <c r="AP1739" i="2"/>
  <c r="AQ1739" i="2"/>
  <c r="AR1739" i="2"/>
  <c r="AS1739" i="2"/>
  <c r="AJ1769" i="2"/>
  <c r="AK1769" i="2"/>
  <c r="AL1769" i="2"/>
  <c r="AM1769" i="2"/>
  <c r="AP1769" i="2"/>
  <c r="AQ1769" i="2"/>
  <c r="AR1769" i="2"/>
  <c r="AS1769" i="2"/>
  <c r="AJ1770" i="2"/>
  <c r="AK1770" i="2"/>
  <c r="AL1770" i="2"/>
  <c r="AM1770" i="2"/>
  <c r="AP1770" i="2"/>
  <c r="AQ1770" i="2"/>
  <c r="AR1770" i="2"/>
  <c r="AS1770" i="2"/>
  <c r="AJ1771" i="2"/>
  <c r="AK1771" i="2"/>
  <c r="AL1771" i="2"/>
  <c r="AM1771" i="2"/>
  <c r="AP1771" i="2"/>
  <c r="AQ1771" i="2"/>
  <c r="AR1771" i="2"/>
  <c r="AS1771" i="2"/>
  <c r="AJ1772" i="2"/>
  <c r="AK1772" i="2"/>
  <c r="AL1772" i="2"/>
  <c r="AM1772" i="2"/>
  <c r="AP1772" i="2"/>
  <c r="AQ1772" i="2"/>
  <c r="AR1772" i="2"/>
  <c r="AS1772" i="2"/>
  <c r="AJ1773" i="2"/>
  <c r="AK1773" i="2"/>
  <c r="AL1773" i="2"/>
  <c r="AM1773" i="2"/>
  <c r="AP1773" i="2"/>
  <c r="AQ1773" i="2"/>
  <c r="AR1773" i="2"/>
  <c r="AS1773" i="2"/>
  <c r="AJ1774" i="2"/>
  <c r="AK1774" i="2"/>
  <c r="AL1774" i="2"/>
  <c r="AM1774" i="2"/>
  <c r="AP1774" i="2"/>
  <c r="AQ1774" i="2"/>
  <c r="AR1774" i="2"/>
  <c r="AS1774" i="2"/>
  <c r="AJ1775" i="2"/>
  <c r="AK1775" i="2"/>
  <c r="AL1775" i="2"/>
  <c r="AM1775" i="2"/>
  <c r="AP1775" i="2"/>
  <c r="AQ1775" i="2"/>
  <c r="AR1775" i="2"/>
  <c r="AS1775" i="2"/>
  <c r="AJ1776" i="2"/>
  <c r="AK1776" i="2"/>
  <c r="AL1776" i="2"/>
  <c r="AM1776" i="2"/>
  <c r="AP1776" i="2"/>
  <c r="AQ1776" i="2"/>
  <c r="AR1776" i="2"/>
  <c r="AS1776" i="2"/>
  <c r="AJ1777" i="2"/>
  <c r="AK1777" i="2"/>
  <c r="AL1777" i="2"/>
  <c r="AM1777" i="2"/>
  <c r="AP1777" i="2"/>
  <c r="AQ1777" i="2"/>
  <c r="AR1777" i="2"/>
  <c r="AS1777" i="2"/>
  <c r="AJ1778" i="2"/>
  <c r="AK1778" i="2"/>
  <c r="AL1778" i="2"/>
  <c r="AM1778" i="2"/>
  <c r="AP1778" i="2"/>
  <c r="AQ1778" i="2"/>
  <c r="AR1778" i="2"/>
  <c r="AS1778" i="2"/>
  <c r="AJ1779" i="2"/>
  <c r="AK1779" i="2"/>
  <c r="AL1779" i="2"/>
  <c r="AM1779" i="2"/>
  <c r="AP1779" i="2"/>
  <c r="AQ1779" i="2"/>
  <c r="AR1779" i="2"/>
  <c r="AS1779" i="2"/>
  <c r="AJ1780" i="2"/>
  <c r="AK1780" i="2"/>
  <c r="AL1780" i="2"/>
  <c r="AM1780" i="2"/>
  <c r="AP1780" i="2"/>
  <c r="AQ1780" i="2"/>
  <c r="AR1780" i="2"/>
  <c r="AS1780" i="2"/>
  <c r="AJ1781" i="2"/>
  <c r="AK1781" i="2"/>
  <c r="AL1781" i="2"/>
  <c r="AM1781" i="2"/>
  <c r="AP1781" i="2"/>
  <c r="AQ1781" i="2"/>
  <c r="AR1781" i="2"/>
  <c r="AS1781" i="2"/>
  <c r="AJ1782" i="2"/>
  <c r="AK1782" i="2"/>
  <c r="AL1782" i="2"/>
  <c r="AM1782" i="2"/>
  <c r="AP1782" i="2"/>
  <c r="AQ1782" i="2"/>
  <c r="AR1782" i="2"/>
  <c r="AS1782" i="2"/>
  <c r="AJ1783" i="2"/>
  <c r="AK1783" i="2"/>
  <c r="AL1783" i="2"/>
  <c r="AM1783" i="2"/>
  <c r="AP1783" i="2"/>
  <c r="AQ1783" i="2"/>
  <c r="AR1783" i="2"/>
  <c r="AS1783" i="2"/>
  <c r="AJ1784" i="2"/>
  <c r="AK1784" i="2"/>
  <c r="AL1784" i="2"/>
  <c r="AM1784" i="2"/>
  <c r="AP1784" i="2"/>
  <c r="AQ1784" i="2"/>
  <c r="AR1784" i="2"/>
  <c r="AS1784" i="2"/>
  <c r="AJ1785" i="2"/>
  <c r="AK1785" i="2"/>
  <c r="AL1785" i="2"/>
  <c r="AM1785" i="2"/>
  <c r="AP1785" i="2"/>
  <c r="AQ1785" i="2"/>
  <c r="AR1785" i="2"/>
  <c r="AS1785" i="2"/>
  <c r="AJ1786" i="2"/>
  <c r="AK1786" i="2"/>
  <c r="AL1786" i="2"/>
  <c r="AM1786" i="2"/>
  <c r="AP1786" i="2"/>
  <c r="AQ1786" i="2"/>
  <c r="AR1786" i="2"/>
  <c r="AS1786" i="2"/>
  <c r="AJ1787" i="2"/>
  <c r="AK1787" i="2"/>
  <c r="AL1787" i="2"/>
  <c r="AM1787" i="2"/>
  <c r="AP1787" i="2"/>
  <c r="AQ1787" i="2"/>
  <c r="AR1787" i="2"/>
  <c r="AS1787" i="2"/>
  <c r="AJ1799" i="2"/>
  <c r="AK1799" i="2"/>
  <c r="AL1799" i="2"/>
  <c r="AM1799" i="2"/>
  <c r="AP1799" i="2"/>
  <c r="AQ1799" i="2"/>
  <c r="AR1799" i="2"/>
  <c r="AS1799" i="2"/>
  <c r="AJ1800" i="2"/>
  <c r="AK1800" i="2"/>
  <c r="AL1800" i="2"/>
  <c r="AM1800" i="2"/>
  <c r="AP1800" i="2"/>
  <c r="AQ1800" i="2"/>
  <c r="AR1800" i="2"/>
  <c r="AS1800" i="2"/>
  <c r="AJ1801" i="2"/>
  <c r="AK1801" i="2"/>
  <c r="AL1801" i="2"/>
  <c r="AM1801" i="2"/>
  <c r="AP1801" i="2"/>
  <c r="AQ1801" i="2"/>
  <c r="AR1801" i="2"/>
  <c r="AS1801" i="2"/>
  <c r="AJ1802" i="2"/>
  <c r="AK1802" i="2"/>
  <c r="AL1802" i="2"/>
  <c r="AM1802" i="2"/>
  <c r="AP1802" i="2"/>
  <c r="AQ1802" i="2"/>
  <c r="AR1802" i="2"/>
  <c r="AS1802" i="2"/>
  <c r="AJ1803" i="2"/>
  <c r="AK1803" i="2"/>
  <c r="AL1803" i="2"/>
  <c r="AM1803" i="2"/>
  <c r="AP1803" i="2"/>
  <c r="AQ1803" i="2"/>
  <c r="AR1803" i="2"/>
  <c r="AS1803" i="2"/>
  <c r="AJ1804" i="2"/>
  <c r="AK1804" i="2"/>
  <c r="AL1804" i="2"/>
  <c r="AM1804" i="2"/>
  <c r="AP1804" i="2"/>
  <c r="AQ1804" i="2"/>
  <c r="AR1804" i="2"/>
  <c r="AS1804" i="2"/>
  <c r="AJ1805" i="2"/>
  <c r="AK1805" i="2"/>
  <c r="AL1805" i="2"/>
  <c r="AM1805" i="2"/>
  <c r="AP1805" i="2"/>
  <c r="AQ1805" i="2"/>
  <c r="AR1805" i="2"/>
  <c r="AS1805" i="2"/>
  <c r="AJ1806" i="2"/>
  <c r="AK1806" i="2"/>
  <c r="AL1806" i="2"/>
  <c r="AM1806" i="2"/>
  <c r="AP1806" i="2"/>
  <c r="AQ1806" i="2"/>
  <c r="AR1806" i="2"/>
  <c r="AS1806" i="2"/>
  <c r="AJ1807" i="2"/>
  <c r="AK1807" i="2"/>
  <c r="AL1807" i="2"/>
  <c r="AM1807" i="2"/>
  <c r="AP1807" i="2"/>
  <c r="AQ1807" i="2"/>
  <c r="AR1807" i="2"/>
  <c r="AS1807" i="2"/>
  <c r="AJ1808" i="2"/>
  <c r="AK1808" i="2"/>
  <c r="AL1808" i="2"/>
  <c r="AM1808" i="2"/>
  <c r="AP1808" i="2"/>
  <c r="AQ1808" i="2"/>
  <c r="AR1808" i="2"/>
  <c r="AS1808" i="2"/>
  <c r="AJ1809" i="2"/>
  <c r="AK1809" i="2"/>
  <c r="AL1809" i="2"/>
  <c r="AM1809" i="2"/>
  <c r="AP1809" i="2"/>
  <c r="AQ1809" i="2"/>
  <c r="AR1809" i="2"/>
  <c r="AS1809" i="2"/>
  <c r="AJ1810" i="2"/>
  <c r="AK1810" i="2"/>
  <c r="AL1810" i="2"/>
  <c r="AM1810" i="2"/>
  <c r="AP1810" i="2"/>
  <c r="AQ1810" i="2"/>
  <c r="AR1810" i="2"/>
  <c r="AS1810" i="2"/>
  <c r="AJ1811" i="2"/>
  <c r="AK1811" i="2"/>
  <c r="AL1811" i="2"/>
  <c r="AM1811" i="2"/>
  <c r="AP1811" i="2"/>
  <c r="AQ1811" i="2"/>
  <c r="AR1811" i="2"/>
  <c r="AS1811" i="2"/>
  <c r="AJ1812" i="2"/>
  <c r="AK1812" i="2"/>
  <c r="AL1812" i="2"/>
  <c r="AM1812" i="2"/>
  <c r="AP1812" i="2"/>
  <c r="AQ1812" i="2"/>
  <c r="AR1812" i="2"/>
  <c r="AS1812" i="2"/>
  <c r="AJ1813" i="2"/>
  <c r="AK1813" i="2"/>
  <c r="AL1813" i="2"/>
  <c r="AM1813" i="2"/>
  <c r="AP1813" i="2"/>
  <c r="AQ1813" i="2"/>
  <c r="AR1813" i="2"/>
  <c r="AS1813" i="2"/>
  <c r="AJ1814" i="2"/>
  <c r="AK1814" i="2"/>
  <c r="AL1814" i="2"/>
  <c r="AM1814" i="2"/>
  <c r="AP1814" i="2"/>
  <c r="AQ1814" i="2"/>
  <c r="AR1814" i="2"/>
  <c r="AS1814" i="2"/>
  <c r="AJ1815" i="2"/>
  <c r="AK1815" i="2"/>
  <c r="AL1815" i="2"/>
  <c r="AM1815" i="2"/>
  <c r="AP1815" i="2"/>
  <c r="AQ1815" i="2"/>
  <c r="AR1815" i="2"/>
  <c r="AS1815" i="2"/>
  <c r="AJ1816" i="2"/>
  <c r="AK1816" i="2"/>
  <c r="AL1816" i="2"/>
  <c r="AM1816" i="2"/>
  <c r="AP1816" i="2"/>
  <c r="AQ1816" i="2"/>
  <c r="AR1816" i="2"/>
  <c r="AS1816" i="2"/>
  <c r="AJ1817" i="2"/>
  <c r="AK1817" i="2"/>
  <c r="AL1817" i="2"/>
  <c r="AM1817" i="2"/>
  <c r="AP1817" i="2"/>
  <c r="AQ1817" i="2"/>
  <c r="AR1817" i="2"/>
  <c r="AS1817" i="2"/>
  <c r="AJ1830" i="2"/>
  <c r="AK1830" i="2"/>
  <c r="AL1830" i="2"/>
  <c r="AM1830" i="2"/>
  <c r="AP1830" i="2"/>
  <c r="AQ1830" i="2"/>
  <c r="AR1830" i="2"/>
  <c r="AS1830" i="2"/>
  <c r="AJ1860" i="2"/>
  <c r="AK1860" i="2"/>
  <c r="AL1860" i="2"/>
  <c r="AM1860" i="2"/>
  <c r="AP1860" i="2"/>
  <c r="AQ1860" i="2"/>
  <c r="AR1860" i="2"/>
  <c r="AS1860" i="2"/>
  <c r="AJ1861" i="2"/>
  <c r="AK1861" i="2"/>
  <c r="AL1861" i="2"/>
  <c r="AM1861" i="2"/>
  <c r="AP1861" i="2"/>
  <c r="AQ1861" i="2"/>
  <c r="AR1861" i="2"/>
  <c r="AS1861" i="2"/>
  <c r="AJ1862" i="2"/>
  <c r="AK1862" i="2"/>
  <c r="AL1862" i="2"/>
  <c r="AM1862" i="2"/>
  <c r="AP1862" i="2"/>
  <c r="AQ1862" i="2"/>
  <c r="AR1862" i="2"/>
  <c r="AS1862" i="2"/>
  <c r="AJ1863" i="2"/>
  <c r="AK1863" i="2"/>
  <c r="AL1863" i="2"/>
  <c r="AM1863" i="2"/>
  <c r="AP1863" i="2"/>
  <c r="AQ1863" i="2"/>
  <c r="AR1863" i="2"/>
  <c r="AS1863" i="2"/>
  <c r="AJ1864" i="2"/>
  <c r="AK1864" i="2"/>
  <c r="AL1864" i="2"/>
  <c r="AM1864" i="2"/>
  <c r="AP1864" i="2"/>
  <c r="AQ1864" i="2"/>
  <c r="AR1864" i="2"/>
  <c r="AS1864" i="2"/>
  <c r="AJ1865" i="2"/>
  <c r="AK1865" i="2"/>
  <c r="AL1865" i="2"/>
  <c r="AM1865" i="2"/>
  <c r="AP1865" i="2"/>
  <c r="AQ1865" i="2"/>
  <c r="AR1865" i="2"/>
  <c r="AS1865" i="2"/>
  <c r="AJ1866" i="2"/>
  <c r="AK1866" i="2"/>
  <c r="AL1866" i="2"/>
  <c r="AM1866" i="2"/>
  <c r="AP1866" i="2"/>
  <c r="AQ1866" i="2"/>
  <c r="AR1866" i="2"/>
  <c r="AS1866" i="2"/>
  <c r="AJ1867" i="2"/>
  <c r="AK1867" i="2"/>
  <c r="AL1867" i="2"/>
  <c r="AM1867" i="2"/>
  <c r="AP1867" i="2"/>
  <c r="AQ1867" i="2"/>
  <c r="AR1867" i="2"/>
  <c r="AS1867" i="2"/>
  <c r="AJ1868" i="2"/>
  <c r="AK1868" i="2"/>
  <c r="AL1868" i="2"/>
  <c r="AM1868" i="2"/>
  <c r="AP1868" i="2"/>
  <c r="AQ1868" i="2"/>
  <c r="AR1868" i="2"/>
  <c r="AS1868" i="2"/>
  <c r="AJ1869" i="2"/>
  <c r="AK1869" i="2"/>
  <c r="AL1869" i="2"/>
  <c r="AM1869" i="2"/>
  <c r="AP1869" i="2"/>
  <c r="AQ1869" i="2"/>
  <c r="AR1869" i="2"/>
  <c r="AS1869" i="2"/>
  <c r="AJ1870" i="2"/>
  <c r="AK1870" i="2"/>
  <c r="AL1870" i="2"/>
  <c r="AM1870" i="2"/>
  <c r="AP1870" i="2"/>
  <c r="AQ1870" i="2"/>
  <c r="AR1870" i="2"/>
  <c r="AS1870" i="2"/>
  <c r="AJ1871" i="2"/>
  <c r="AK1871" i="2"/>
  <c r="AL1871" i="2"/>
  <c r="AM1871" i="2"/>
  <c r="AP1871" i="2"/>
  <c r="AQ1871" i="2"/>
  <c r="AR1871" i="2"/>
  <c r="AS1871" i="2"/>
  <c r="AJ1872" i="2"/>
  <c r="AK1872" i="2"/>
  <c r="AL1872" i="2"/>
  <c r="AM1872" i="2"/>
  <c r="AP1872" i="2"/>
  <c r="AQ1872" i="2"/>
  <c r="AR1872" i="2"/>
  <c r="AS1872" i="2"/>
  <c r="AJ1873" i="2"/>
  <c r="AK1873" i="2"/>
  <c r="AL1873" i="2"/>
  <c r="AM1873" i="2"/>
  <c r="AP1873" i="2"/>
  <c r="AQ1873" i="2"/>
  <c r="AR1873" i="2"/>
  <c r="AS1873" i="2"/>
  <c r="AJ1874" i="2"/>
  <c r="AK1874" i="2"/>
  <c r="AL1874" i="2"/>
  <c r="AM1874" i="2"/>
  <c r="AP1874" i="2"/>
  <c r="AQ1874" i="2"/>
  <c r="AR1874" i="2"/>
  <c r="AS1874" i="2"/>
  <c r="AJ1875" i="2"/>
  <c r="AK1875" i="2"/>
  <c r="AL1875" i="2"/>
  <c r="AM1875" i="2"/>
  <c r="AP1875" i="2"/>
  <c r="AQ1875" i="2"/>
  <c r="AR1875" i="2"/>
  <c r="AS1875" i="2"/>
  <c r="AJ1876" i="2"/>
  <c r="AK1876" i="2"/>
  <c r="AL1876" i="2"/>
  <c r="AM1876" i="2"/>
  <c r="AP1876" i="2"/>
  <c r="AQ1876" i="2"/>
  <c r="AR1876" i="2"/>
  <c r="AS1876" i="2"/>
  <c r="AJ1877" i="2"/>
  <c r="AK1877" i="2"/>
  <c r="AL1877" i="2"/>
  <c r="AM1877" i="2"/>
  <c r="AP1877" i="2"/>
  <c r="AQ1877" i="2"/>
  <c r="AR1877" i="2"/>
  <c r="AS1877" i="2"/>
  <c r="AJ1878" i="2"/>
  <c r="AK1878" i="2"/>
  <c r="AL1878" i="2"/>
  <c r="AM1878" i="2"/>
  <c r="AP1878" i="2"/>
  <c r="AQ1878" i="2"/>
  <c r="AR1878" i="2"/>
  <c r="AS1878" i="2"/>
  <c r="AJ1890" i="2"/>
  <c r="AK1890" i="2"/>
  <c r="AL1890" i="2"/>
  <c r="AM1890" i="2"/>
  <c r="AP1890" i="2"/>
  <c r="AQ1890" i="2"/>
  <c r="AR1890" i="2"/>
  <c r="AS1890" i="2"/>
  <c r="AJ1891" i="2"/>
  <c r="AK1891" i="2"/>
  <c r="AL1891" i="2"/>
  <c r="AM1891" i="2"/>
  <c r="AP1891" i="2"/>
  <c r="AQ1891" i="2"/>
  <c r="AR1891" i="2"/>
  <c r="AS1891" i="2"/>
  <c r="AJ1892" i="2"/>
  <c r="AK1892" i="2"/>
  <c r="AL1892" i="2"/>
  <c r="AM1892" i="2"/>
  <c r="AP1892" i="2"/>
  <c r="AQ1892" i="2"/>
  <c r="AR1892" i="2"/>
  <c r="AS1892" i="2"/>
  <c r="AJ1893" i="2"/>
  <c r="AK1893" i="2"/>
  <c r="AL1893" i="2"/>
  <c r="AM1893" i="2"/>
  <c r="AP1893" i="2"/>
  <c r="AQ1893" i="2"/>
  <c r="AR1893" i="2"/>
  <c r="AS1893" i="2"/>
  <c r="AJ1894" i="2"/>
  <c r="AK1894" i="2"/>
  <c r="AL1894" i="2"/>
  <c r="AM1894" i="2"/>
  <c r="AP1894" i="2"/>
  <c r="AQ1894" i="2"/>
  <c r="AR1894" i="2"/>
  <c r="AS1894" i="2"/>
  <c r="AJ1895" i="2"/>
  <c r="AK1895" i="2"/>
  <c r="AL1895" i="2"/>
  <c r="AM1895" i="2"/>
  <c r="AP1895" i="2"/>
  <c r="AQ1895" i="2"/>
  <c r="AR1895" i="2"/>
  <c r="AS1895" i="2"/>
  <c r="AJ1896" i="2"/>
  <c r="AK1896" i="2"/>
  <c r="AL1896" i="2"/>
  <c r="AM1896" i="2"/>
  <c r="AP1896" i="2"/>
  <c r="AQ1896" i="2"/>
  <c r="AR1896" i="2"/>
  <c r="AS1896" i="2"/>
  <c r="AJ1897" i="2"/>
  <c r="AK1897" i="2"/>
  <c r="AL1897" i="2"/>
  <c r="AM1897" i="2"/>
  <c r="AP1897" i="2"/>
  <c r="AQ1897" i="2"/>
  <c r="AR1897" i="2"/>
  <c r="AS1897" i="2"/>
  <c r="AJ1898" i="2"/>
  <c r="AK1898" i="2"/>
  <c r="AL1898" i="2"/>
  <c r="AM1898" i="2"/>
  <c r="AP1898" i="2"/>
  <c r="AQ1898" i="2"/>
  <c r="AR1898" i="2"/>
  <c r="AS1898" i="2"/>
  <c r="AJ1899" i="2"/>
  <c r="AK1899" i="2"/>
  <c r="AL1899" i="2"/>
  <c r="AM1899" i="2"/>
  <c r="AP1899" i="2"/>
  <c r="AQ1899" i="2"/>
  <c r="AR1899" i="2"/>
  <c r="AS1899" i="2"/>
  <c r="AJ1900" i="2"/>
  <c r="AK1900" i="2"/>
  <c r="AL1900" i="2"/>
  <c r="AM1900" i="2"/>
  <c r="AP1900" i="2"/>
  <c r="AQ1900" i="2"/>
  <c r="AR1900" i="2"/>
  <c r="AS1900" i="2"/>
  <c r="AJ1901" i="2"/>
  <c r="AK1901" i="2"/>
  <c r="AL1901" i="2"/>
  <c r="AM1901" i="2"/>
  <c r="AP1901" i="2"/>
  <c r="AQ1901" i="2"/>
  <c r="AR1901" i="2"/>
  <c r="AS1901" i="2"/>
  <c r="AJ1902" i="2"/>
  <c r="AK1902" i="2"/>
  <c r="AL1902" i="2"/>
  <c r="AM1902" i="2"/>
  <c r="AP1902" i="2"/>
  <c r="AQ1902" i="2"/>
  <c r="AR1902" i="2"/>
  <c r="AS1902" i="2"/>
  <c r="AJ1903" i="2"/>
  <c r="AK1903" i="2"/>
  <c r="AL1903" i="2"/>
  <c r="AM1903" i="2"/>
  <c r="AP1903" i="2"/>
  <c r="AQ1903" i="2"/>
  <c r="AR1903" i="2"/>
  <c r="AS1903" i="2"/>
  <c r="AJ1904" i="2"/>
  <c r="AK1904" i="2"/>
  <c r="AL1904" i="2"/>
  <c r="AM1904" i="2"/>
  <c r="AP1904" i="2"/>
  <c r="AQ1904" i="2"/>
  <c r="AR1904" i="2"/>
  <c r="AS1904" i="2"/>
  <c r="AJ1905" i="2"/>
  <c r="AK1905" i="2"/>
  <c r="AL1905" i="2"/>
  <c r="AM1905" i="2"/>
  <c r="AP1905" i="2"/>
  <c r="AQ1905" i="2"/>
  <c r="AR1905" i="2"/>
  <c r="AS1905" i="2"/>
  <c r="AJ1906" i="2"/>
  <c r="AK1906" i="2"/>
  <c r="AL1906" i="2"/>
  <c r="AM1906" i="2"/>
  <c r="AP1906" i="2"/>
  <c r="AQ1906" i="2"/>
  <c r="AR1906" i="2"/>
  <c r="AS1906" i="2"/>
  <c r="AJ1907" i="2"/>
  <c r="AK1907" i="2"/>
  <c r="AL1907" i="2"/>
  <c r="AM1907" i="2"/>
  <c r="AP1907" i="2"/>
  <c r="AQ1907" i="2"/>
  <c r="AR1907" i="2"/>
  <c r="AS1907" i="2"/>
  <c r="AJ1908" i="2"/>
  <c r="AK1908" i="2"/>
  <c r="AL1908" i="2"/>
  <c r="AM1908" i="2"/>
  <c r="AP1908" i="2"/>
  <c r="AQ1908" i="2"/>
  <c r="AR1908" i="2"/>
  <c r="AS1908" i="2"/>
  <c r="AJ1921" i="2"/>
  <c r="AK1921" i="2"/>
  <c r="AL1921" i="2"/>
  <c r="AM1921" i="2"/>
  <c r="AP1921" i="2"/>
  <c r="AQ1921" i="2"/>
  <c r="AR1921" i="2"/>
  <c r="AS1921" i="2"/>
  <c r="AP1922" i="2"/>
  <c r="AQ1922" i="2"/>
  <c r="AQ1923" i="2"/>
  <c r="AR1923" i="2"/>
  <c r="AR1924" i="2"/>
  <c r="AS1924" i="2"/>
  <c r="AP1926" i="2"/>
  <c r="AP1927" i="2"/>
  <c r="AQ1927" i="2"/>
  <c r="AP1928" i="2"/>
  <c r="AQ1928" i="2"/>
  <c r="AQ1929" i="2"/>
  <c r="AP1930" i="2"/>
  <c r="AQ1931" i="2"/>
  <c r="AP1932" i="2"/>
  <c r="AP1933" i="2"/>
  <c r="AQ1933" i="2"/>
  <c r="AQ1934" i="2"/>
  <c r="AP1936" i="2"/>
  <c r="AR1936" i="2"/>
  <c r="AS1936" i="2"/>
  <c r="AP1937" i="2"/>
  <c r="AQ1937" i="2"/>
  <c r="AP1938" i="2"/>
  <c r="AQ1938" i="2"/>
  <c r="AR1938" i="2"/>
  <c r="AP1939" i="2"/>
  <c r="AQ1939" i="2"/>
  <c r="AR1939" i="2"/>
  <c r="AS1939" i="2"/>
  <c r="AJ1951" i="2"/>
  <c r="AK1951" i="2"/>
  <c r="AL1951" i="2"/>
  <c r="AM1951" i="2"/>
  <c r="AP1951" i="2"/>
  <c r="AQ1951" i="2"/>
  <c r="AR1951" i="2"/>
  <c r="AS1951" i="2"/>
  <c r="AJ1952" i="2"/>
  <c r="AK1952" i="2"/>
  <c r="AL1952" i="2"/>
  <c r="AM1952" i="2"/>
  <c r="AP1952" i="2"/>
  <c r="AQ1952" i="2"/>
  <c r="AR1952" i="2"/>
  <c r="AS1952" i="2"/>
  <c r="AJ1953" i="2"/>
  <c r="AK1953" i="2"/>
  <c r="AL1953" i="2"/>
  <c r="AM1953" i="2"/>
  <c r="AP1953" i="2"/>
  <c r="AQ1953" i="2"/>
  <c r="AR1953" i="2"/>
  <c r="AS1953" i="2"/>
  <c r="AJ1954" i="2"/>
  <c r="AK1954" i="2"/>
  <c r="AL1954" i="2"/>
  <c r="AM1954" i="2"/>
  <c r="AP1954" i="2"/>
  <c r="AQ1954" i="2"/>
  <c r="AR1954" i="2"/>
  <c r="AS1954" i="2"/>
  <c r="AJ1955" i="2"/>
  <c r="AK1955" i="2"/>
  <c r="AL1955" i="2"/>
  <c r="AM1955" i="2"/>
  <c r="AP1955" i="2"/>
  <c r="AQ1955" i="2"/>
  <c r="AR1955" i="2"/>
  <c r="AS1955" i="2"/>
  <c r="AJ1956" i="2"/>
  <c r="AK1956" i="2"/>
  <c r="AL1956" i="2"/>
  <c r="AM1956" i="2"/>
  <c r="AP1956" i="2"/>
  <c r="AQ1956" i="2"/>
  <c r="AR1956" i="2"/>
  <c r="AS1956" i="2"/>
  <c r="AJ1957" i="2"/>
  <c r="AK1957" i="2"/>
  <c r="AL1957" i="2"/>
  <c r="AM1957" i="2"/>
  <c r="AP1957" i="2"/>
  <c r="AQ1957" i="2"/>
  <c r="AR1957" i="2"/>
  <c r="AS1957" i="2"/>
  <c r="AJ1958" i="2"/>
  <c r="AK1958" i="2"/>
  <c r="AL1958" i="2"/>
  <c r="AM1958" i="2"/>
  <c r="AP1958" i="2"/>
  <c r="AQ1958" i="2"/>
  <c r="AR1958" i="2"/>
  <c r="AS1958" i="2"/>
  <c r="AJ1959" i="2"/>
  <c r="AK1959" i="2"/>
  <c r="AL1959" i="2"/>
  <c r="AM1959" i="2"/>
  <c r="AP1959" i="2"/>
  <c r="AQ1959" i="2"/>
  <c r="AR1959" i="2"/>
  <c r="AS1959" i="2"/>
  <c r="AJ1960" i="2"/>
  <c r="AK1960" i="2"/>
  <c r="AL1960" i="2"/>
  <c r="AM1960" i="2"/>
  <c r="AP1960" i="2"/>
  <c r="AQ1960" i="2"/>
  <c r="AR1960" i="2"/>
  <c r="AS1960" i="2"/>
  <c r="AJ1961" i="2"/>
  <c r="AK1961" i="2"/>
  <c r="AL1961" i="2"/>
  <c r="AM1961" i="2"/>
  <c r="AP1961" i="2"/>
  <c r="AQ1961" i="2"/>
  <c r="AR1961" i="2"/>
  <c r="AS1961" i="2"/>
  <c r="AJ1962" i="2"/>
  <c r="AK1962" i="2"/>
  <c r="AL1962" i="2"/>
  <c r="AM1962" i="2"/>
  <c r="AP1962" i="2"/>
  <c r="AQ1962" i="2"/>
  <c r="AR1962" i="2"/>
  <c r="AS1962" i="2"/>
  <c r="AJ1963" i="2"/>
  <c r="AK1963" i="2"/>
  <c r="AL1963" i="2"/>
  <c r="AM1963" i="2"/>
  <c r="AP1963" i="2"/>
  <c r="AQ1963" i="2"/>
  <c r="AR1963" i="2"/>
  <c r="AS1963" i="2"/>
  <c r="AJ1964" i="2"/>
  <c r="AK1964" i="2"/>
  <c r="AL1964" i="2"/>
  <c r="AM1964" i="2"/>
  <c r="AP1964" i="2"/>
  <c r="AQ1964" i="2"/>
  <c r="AR1964" i="2"/>
  <c r="AS1964" i="2"/>
  <c r="AJ1965" i="2"/>
  <c r="AK1965" i="2"/>
  <c r="AL1965" i="2"/>
  <c r="AM1965" i="2"/>
  <c r="AP1965" i="2"/>
  <c r="AQ1965" i="2"/>
  <c r="AR1965" i="2"/>
  <c r="AS1965" i="2"/>
  <c r="AJ1966" i="2"/>
  <c r="AK1966" i="2"/>
  <c r="AL1966" i="2"/>
  <c r="AM1966" i="2"/>
  <c r="AP1966" i="2"/>
  <c r="AQ1966" i="2"/>
  <c r="AR1966" i="2"/>
  <c r="AS1966" i="2"/>
  <c r="AJ1967" i="2"/>
  <c r="AK1967" i="2"/>
  <c r="AL1967" i="2"/>
  <c r="AM1967" i="2"/>
  <c r="AP1967" i="2"/>
  <c r="AQ1967" i="2"/>
  <c r="AR1967" i="2"/>
  <c r="AS1967" i="2"/>
  <c r="AJ1968" i="2"/>
  <c r="AK1968" i="2"/>
  <c r="AL1968" i="2"/>
  <c r="AM1968" i="2"/>
  <c r="AP1968" i="2"/>
  <c r="AQ1968" i="2"/>
  <c r="AR1968" i="2"/>
  <c r="AS1968" i="2"/>
  <c r="AJ1969" i="2"/>
  <c r="AK1969" i="2"/>
  <c r="AL1969" i="2"/>
  <c r="AM1969" i="2"/>
  <c r="AP1969" i="2"/>
  <c r="AQ1969" i="2"/>
  <c r="AR1969" i="2"/>
  <c r="AS1969" i="2"/>
  <c r="AQ1978" i="2"/>
  <c r="AJ1981" i="2"/>
  <c r="AK1981" i="2"/>
  <c r="AL1981" i="2"/>
  <c r="AM1981" i="2"/>
  <c r="AP1981" i="2"/>
  <c r="AQ1981" i="2"/>
  <c r="AR1981" i="2"/>
  <c r="AS1981" i="2"/>
  <c r="AJ1982" i="2"/>
  <c r="AK1982" i="2"/>
  <c r="AL1982" i="2"/>
  <c r="AM1982" i="2"/>
  <c r="AP1982" i="2"/>
  <c r="AQ1982" i="2"/>
  <c r="AR1982" i="2"/>
  <c r="AS1982" i="2"/>
  <c r="AJ1983" i="2"/>
  <c r="AK1983" i="2"/>
  <c r="AL1983" i="2"/>
  <c r="AM1983" i="2"/>
  <c r="AP1983" i="2"/>
  <c r="AQ1983" i="2"/>
  <c r="AR1983" i="2"/>
  <c r="AS1983" i="2"/>
  <c r="AJ1984" i="2"/>
  <c r="AK1984" i="2"/>
  <c r="AL1984" i="2"/>
  <c r="AM1984" i="2"/>
  <c r="AP1984" i="2"/>
  <c r="AQ1984" i="2"/>
  <c r="AR1984" i="2"/>
  <c r="AS1984" i="2"/>
  <c r="AJ1985" i="2"/>
  <c r="AK1985" i="2"/>
  <c r="AL1985" i="2"/>
  <c r="AM1985" i="2"/>
  <c r="AP1985" i="2"/>
  <c r="AQ1985" i="2"/>
  <c r="AR1985" i="2"/>
  <c r="AS1985" i="2"/>
  <c r="AJ1986" i="2"/>
  <c r="AK1986" i="2"/>
  <c r="AL1986" i="2"/>
  <c r="AM1986" i="2"/>
  <c r="AP1986" i="2"/>
  <c r="AQ1986" i="2"/>
  <c r="AR1986" i="2"/>
  <c r="AS1986" i="2"/>
  <c r="AJ1987" i="2"/>
  <c r="AK1987" i="2"/>
  <c r="AL1987" i="2"/>
  <c r="AM1987" i="2"/>
  <c r="AP1987" i="2"/>
  <c r="AQ1987" i="2"/>
  <c r="AR1987" i="2"/>
  <c r="AS1987" i="2"/>
  <c r="AJ1988" i="2"/>
  <c r="AK1988" i="2"/>
  <c r="AL1988" i="2"/>
  <c r="AM1988" i="2"/>
  <c r="AP1988" i="2"/>
  <c r="AQ1988" i="2"/>
  <c r="AR1988" i="2"/>
  <c r="AS1988" i="2"/>
  <c r="AJ1989" i="2"/>
  <c r="AK1989" i="2"/>
  <c r="AL1989" i="2"/>
  <c r="AM1989" i="2"/>
  <c r="AP1989" i="2"/>
  <c r="AQ1989" i="2"/>
  <c r="AR1989" i="2"/>
  <c r="AS1989" i="2"/>
  <c r="AJ1990" i="2"/>
  <c r="AK1990" i="2"/>
  <c r="AL1990" i="2"/>
  <c r="AM1990" i="2"/>
  <c r="AP1990" i="2"/>
  <c r="AQ1990" i="2"/>
  <c r="AR1990" i="2"/>
  <c r="AS1990" i="2"/>
  <c r="AJ1991" i="2"/>
  <c r="AK1991" i="2"/>
  <c r="AL1991" i="2"/>
  <c r="AM1991" i="2"/>
  <c r="AP1991" i="2"/>
  <c r="AQ1991" i="2"/>
  <c r="AR1991" i="2"/>
  <c r="AS1991" i="2"/>
  <c r="AJ1992" i="2"/>
  <c r="AK1992" i="2"/>
  <c r="AL1992" i="2"/>
  <c r="AM1992" i="2"/>
  <c r="AP1992" i="2"/>
  <c r="AQ1992" i="2"/>
  <c r="AR1992" i="2"/>
  <c r="AS1992" i="2"/>
  <c r="AJ1993" i="2"/>
  <c r="AK1993" i="2"/>
  <c r="AL1993" i="2"/>
  <c r="AM1993" i="2"/>
  <c r="AP1993" i="2"/>
  <c r="AQ1993" i="2"/>
  <c r="AR1993" i="2"/>
  <c r="AS1993" i="2"/>
  <c r="AJ1994" i="2"/>
  <c r="AK1994" i="2"/>
  <c r="AL1994" i="2"/>
  <c r="AM1994" i="2"/>
  <c r="AP1994" i="2"/>
  <c r="AQ1994" i="2"/>
  <c r="AR1994" i="2"/>
  <c r="AS1994" i="2"/>
  <c r="AJ1995" i="2"/>
  <c r="AK1995" i="2"/>
  <c r="AL1995" i="2"/>
  <c r="AM1995" i="2"/>
  <c r="AP1995" i="2"/>
  <c r="AQ1995" i="2"/>
  <c r="AR1995" i="2"/>
  <c r="AS1995" i="2"/>
  <c r="AJ1996" i="2"/>
  <c r="AK1996" i="2"/>
  <c r="AL1996" i="2"/>
  <c r="AM1996" i="2"/>
  <c r="AP1996" i="2"/>
  <c r="AQ1996" i="2"/>
  <c r="AR1996" i="2"/>
  <c r="AS1996" i="2"/>
  <c r="AJ1997" i="2"/>
  <c r="AK1997" i="2"/>
  <c r="AL1997" i="2"/>
  <c r="AM1997" i="2"/>
  <c r="AP1997" i="2"/>
  <c r="AQ1997" i="2"/>
  <c r="AR1997" i="2"/>
  <c r="AS1997" i="2"/>
  <c r="AJ1998" i="2"/>
  <c r="AK1998" i="2"/>
  <c r="AL1998" i="2"/>
  <c r="AM1998" i="2"/>
  <c r="AP1998" i="2"/>
  <c r="AQ1998" i="2"/>
  <c r="AR1998" i="2"/>
  <c r="AS1998" i="2"/>
  <c r="AJ1999" i="2"/>
  <c r="AK1999" i="2"/>
  <c r="AL1999" i="2"/>
  <c r="AM1999" i="2"/>
  <c r="AP1999" i="2"/>
  <c r="AQ1999" i="2"/>
  <c r="AR1999" i="2"/>
  <c r="AS1999" i="2"/>
  <c r="AJ2012" i="2"/>
  <c r="AK2012" i="2"/>
  <c r="AL2012" i="2"/>
  <c r="AM2012" i="2"/>
  <c r="AP2012" i="2"/>
  <c r="AQ2012" i="2"/>
  <c r="AR2012" i="2"/>
  <c r="AS2012" i="2"/>
  <c r="AJ2042" i="2"/>
  <c r="AK2042" i="2"/>
  <c r="AL2042" i="2"/>
  <c r="AM2042" i="2"/>
  <c r="AP2042" i="2"/>
  <c r="AQ2042" i="2"/>
  <c r="AR2042" i="2"/>
  <c r="AS2042" i="2"/>
  <c r="AJ2043" i="2"/>
  <c r="AK2043" i="2"/>
  <c r="AL2043" i="2"/>
  <c r="AM2043" i="2"/>
  <c r="AP2043" i="2"/>
  <c r="AQ2043" i="2"/>
  <c r="AR2043" i="2"/>
  <c r="AS2043" i="2"/>
  <c r="AJ2044" i="2"/>
  <c r="AK2044" i="2"/>
  <c r="AL2044" i="2"/>
  <c r="AM2044" i="2"/>
  <c r="AP2044" i="2"/>
  <c r="AQ2044" i="2"/>
  <c r="AR2044" i="2"/>
  <c r="AS2044" i="2"/>
  <c r="AJ2045" i="2"/>
  <c r="AK2045" i="2"/>
  <c r="AL2045" i="2"/>
  <c r="AM2045" i="2"/>
  <c r="AP2045" i="2"/>
  <c r="AQ2045" i="2"/>
  <c r="AR2045" i="2"/>
  <c r="AS2045" i="2"/>
  <c r="AJ2046" i="2"/>
  <c r="AK2046" i="2"/>
  <c r="AL2046" i="2"/>
  <c r="AM2046" i="2"/>
  <c r="AP2046" i="2"/>
  <c r="AQ2046" i="2"/>
  <c r="AR2046" i="2"/>
  <c r="AS2046" i="2"/>
  <c r="AJ2047" i="2"/>
  <c r="AK2047" i="2"/>
  <c r="AL2047" i="2"/>
  <c r="AM2047" i="2"/>
  <c r="AP2047" i="2"/>
  <c r="AQ2047" i="2"/>
  <c r="AR2047" i="2"/>
  <c r="AS2047" i="2"/>
  <c r="AJ2048" i="2"/>
  <c r="AK2048" i="2"/>
  <c r="AL2048" i="2"/>
  <c r="AM2048" i="2"/>
  <c r="AP2048" i="2"/>
  <c r="AQ2048" i="2"/>
  <c r="AR2048" i="2"/>
  <c r="AS2048" i="2"/>
  <c r="AJ2049" i="2"/>
  <c r="AK2049" i="2"/>
  <c r="AL2049" i="2"/>
  <c r="AM2049" i="2"/>
  <c r="AP2049" i="2"/>
  <c r="AQ2049" i="2"/>
  <c r="AR2049" i="2"/>
  <c r="AS2049" i="2"/>
  <c r="AJ2050" i="2"/>
  <c r="AK2050" i="2"/>
  <c r="AL2050" i="2"/>
  <c r="AM2050" i="2"/>
  <c r="AP2050" i="2"/>
  <c r="AQ2050" i="2"/>
  <c r="AR2050" i="2"/>
  <c r="AS2050" i="2"/>
  <c r="AJ2051" i="2"/>
  <c r="AK2051" i="2"/>
  <c r="AL2051" i="2"/>
  <c r="AM2051" i="2"/>
  <c r="AP2051" i="2"/>
  <c r="AQ2051" i="2"/>
  <c r="AR2051" i="2"/>
  <c r="AS2051" i="2"/>
  <c r="AJ2052" i="2"/>
  <c r="AK2052" i="2"/>
  <c r="AL2052" i="2"/>
  <c r="AM2052" i="2"/>
  <c r="AP2052" i="2"/>
  <c r="AQ2052" i="2"/>
  <c r="AR2052" i="2"/>
  <c r="AS2052" i="2"/>
  <c r="AJ2053" i="2"/>
  <c r="AK2053" i="2"/>
  <c r="AL2053" i="2"/>
  <c r="AM2053" i="2"/>
  <c r="AP2053" i="2"/>
  <c r="AQ2053" i="2"/>
  <c r="AR2053" i="2"/>
  <c r="AS2053" i="2"/>
  <c r="AJ2054" i="2"/>
  <c r="AK2054" i="2"/>
  <c r="AL2054" i="2"/>
  <c r="AM2054" i="2"/>
  <c r="AP2054" i="2"/>
  <c r="AQ2054" i="2"/>
  <c r="AR2054" i="2"/>
  <c r="AS2054" i="2"/>
  <c r="AJ2055" i="2"/>
  <c r="AK2055" i="2"/>
  <c r="AL2055" i="2"/>
  <c r="AM2055" i="2"/>
  <c r="AP2055" i="2"/>
  <c r="AQ2055" i="2"/>
  <c r="AR2055" i="2"/>
  <c r="AS2055" i="2"/>
  <c r="AJ2056" i="2"/>
  <c r="AK2056" i="2"/>
  <c r="AL2056" i="2"/>
  <c r="AM2056" i="2"/>
  <c r="AP2056" i="2"/>
  <c r="AQ2056" i="2"/>
  <c r="AR2056" i="2"/>
  <c r="AS2056" i="2"/>
  <c r="AJ2057" i="2"/>
  <c r="AK2057" i="2"/>
  <c r="AL2057" i="2"/>
  <c r="AM2057" i="2"/>
  <c r="AP2057" i="2"/>
  <c r="AQ2057" i="2"/>
  <c r="AR2057" i="2"/>
  <c r="AS2057" i="2"/>
  <c r="AJ2058" i="2"/>
  <c r="AK2058" i="2"/>
  <c r="AL2058" i="2"/>
  <c r="AM2058" i="2"/>
  <c r="AP2058" i="2"/>
  <c r="AQ2058" i="2"/>
  <c r="AR2058" i="2"/>
  <c r="AS2058" i="2"/>
  <c r="AJ2059" i="2"/>
  <c r="AK2059" i="2"/>
  <c r="AL2059" i="2"/>
  <c r="AM2059" i="2"/>
  <c r="AP2059" i="2"/>
  <c r="AQ2059" i="2"/>
  <c r="AR2059" i="2"/>
  <c r="AS2059" i="2"/>
  <c r="AJ2060" i="2"/>
  <c r="AK2060" i="2"/>
  <c r="AL2060" i="2"/>
  <c r="AM2060" i="2"/>
  <c r="AP2060" i="2"/>
  <c r="AQ2060" i="2"/>
  <c r="AR2060" i="2"/>
  <c r="AS2060" i="2"/>
  <c r="AJ2072" i="2"/>
  <c r="AK2072" i="2"/>
  <c r="AL2072" i="2"/>
  <c r="AM2072" i="2"/>
  <c r="AP2072" i="2"/>
  <c r="AQ2072" i="2"/>
  <c r="AR2072" i="2"/>
  <c r="AS2072" i="2"/>
  <c r="AJ2073" i="2"/>
  <c r="AK2073" i="2"/>
  <c r="AL2073" i="2"/>
  <c r="AM2073" i="2"/>
  <c r="AP2073" i="2"/>
  <c r="AQ2073" i="2"/>
  <c r="AR2073" i="2"/>
  <c r="AS2073" i="2"/>
  <c r="AJ2074" i="2"/>
  <c r="AK2074" i="2"/>
  <c r="AL2074" i="2"/>
  <c r="AM2074" i="2"/>
  <c r="AP2074" i="2"/>
  <c r="AQ2074" i="2"/>
  <c r="AR2074" i="2"/>
  <c r="AS2074" i="2"/>
  <c r="AJ2075" i="2"/>
  <c r="AK2075" i="2"/>
  <c r="AL2075" i="2"/>
  <c r="AM2075" i="2"/>
  <c r="AP2075" i="2"/>
  <c r="AQ2075" i="2"/>
  <c r="AR2075" i="2"/>
  <c r="AS2075" i="2"/>
  <c r="AJ2076" i="2"/>
  <c r="AK2076" i="2"/>
  <c r="AL2076" i="2"/>
  <c r="AM2076" i="2"/>
  <c r="AP2076" i="2"/>
  <c r="AQ2076" i="2"/>
  <c r="AR2076" i="2"/>
  <c r="AS2076" i="2"/>
  <c r="AJ2077" i="2"/>
  <c r="AK2077" i="2"/>
  <c r="AL2077" i="2"/>
  <c r="AM2077" i="2"/>
  <c r="AP2077" i="2"/>
  <c r="AQ2077" i="2"/>
  <c r="AR2077" i="2"/>
  <c r="AS2077" i="2"/>
  <c r="AJ2078" i="2"/>
  <c r="AK2078" i="2"/>
  <c r="AL2078" i="2"/>
  <c r="AM2078" i="2"/>
  <c r="AP2078" i="2"/>
  <c r="AQ2078" i="2"/>
  <c r="AR2078" i="2"/>
  <c r="AS2078" i="2"/>
  <c r="AJ2079" i="2"/>
  <c r="AK2079" i="2"/>
  <c r="AL2079" i="2"/>
  <c r="AM2079" i="2"/>
  <c r="AP2079" i="2"/>
  <c r="AQ2079" i="2"/>
  <c r="AR2079" i="2"/>
  <c r="AS2079" i="2"/>
  <c r="AJ2080" i="2"/>
  <c r="AK2080" i="2"/>
  <c r="AL2080" i="2"/>
  <c r="AM2080" i="2"/>
  <c r="AP2080" i="2"/>
  <c r="AQ2080" i="2"/>
  <c r="AR2080" i="2"/>
  <c r="AS2080" i="2"/>
  <c r="AJ2081" i="2"/>
  <c r="AK2081" i="2"/>
  <c r="AL2081" i="2"/>
  <c r="AM2081" i="2"/>
  <c r="AP2081" i="2"/>
  <c r="AQ2081" i="2"/>
  <c r="AR2081" i="2"/>
  <c r="AS2081" i="2"/>
  <c r="AJ2082" i="2"/>
  <c r="AK2082" i="2"/>
  <c r="AL2082" i="2"/>
  <c r="AM2082" i="2"/>
  <c r="AP2082" i="2"/>
  <c r="AQ2082" i="2"/>
  <c r="AR2082" i="2"/>
  <c r="AS2082" i="2"/>
  <c r="AJ2083" i="2"/>
  <c r="AK2083" i="2"/>
  <c r="AL2083" i="2"/>
  <c r="AM2083" i="2"/>
  <c r="AP2083" i="2"/>
  <c r="AQ2083" i="2"/>
  <c r="AR2083" i="2"/>
  <c r="AS2083" i="2"/>
  <c r="AJ2084" i="2"/>
  <c r="AK2084" i="2"/>
  <c r="AL2084" i="2"/>
  <c r="AM2084" i="2"/>
  <c r="AP2084" i="2"/>
  <c r="AQ2084" i="2"/>
  <c r="AR2084" i="2"/>
  <c r="AS2084" i="2"/>
  <c r="AJ2085" i="2"/>
  <c r="AK2085" i="2"/>
  <c r="AL2085" i="2"/>
  <c r="AM2085" i="2"/>
  <c r="AP2085" i="2"/>
  <c r="AQ2085" i="2"/>
  <c r="AR2085" i="2"/>
  <c r="AS2085" i="2"/>
  <c r="AJ2086" i="2"/>
  <c r="AK2086" i="2"/>
  <c r="AL2086" i="2"/>
  <c r="AM2086" i="2"/>
  <c r="AP2086" i="2"/>
  <c r="AQ2086" i="2"/>
  <c r="AR2086" i="2"/>
  <c r="AS2086" i="2"/>
  <c r="AJ2087" i="2"/>
  <c r="AK2087" i="2"/>
  <c r="AL2087" i="2"/>
  <c r="AM2087" i="2"/>
  <c r="AP2087" i="2"/>
  <c r="AQ2087" i="2"/>
  <c r="AR2087" i="2"/>
  <c r="AS2087" i="2"/>
  <c r="AJ2088" i="2"/>
  <c r="AK2088" i="2"/>
  <c r="AL2088" i="2"/>
  <c r="AM2088" i="2"/>
  <c r="AP2088" i="2"/>
  <c r="AQ2088" i="2"/>
  <c r="AR2088" i="2"/>
  <c r="AS2088" i="2"/>
  <c r="AJ2089" i="2"/>
  <c r="AK2089" i="2"/>
  <c r="AL2089" i="2"/>
  <c r="AM2089" i="2"/>
  <c r="AP2089" i="2"/>
  <c r="AQ2089" i="2"/>
  <c r="AR2089" i="2"/>
  <c r="AS2089" i="2"/>
  <c r="AJ2090" i="2"/>
  <c r="AK2090" i="2"/>
  <c r="AL2090" i="2"/>
  <c r="AM2090" i="2"/>
  <c r="AP2090" i="2"/>
  <c r="AQ2090" i="2"/>
  <c r="AR2090" i="2"/>
  <c r="AS2090" i="2"/>
  <c r="AJ2103" i="2"/>
  <c r="AK2103" i="2"/>
  <c r="AL2103" i="2"/>
  <c r="AM2103" i="2"/>
  <c r="AP2103" i="2"/>
  <c r="AQ2103" i="2"/>
  <c r="AR2103" i="2"/>
  <c r="AS2103" i="2"/>
  <c r="AJ2133" i="2"/>
  <c r="AK2133" i="2"/>
  <c r="AL2133" i="2"/>
  <c r="AM2133" i="2"/>
  <c r="AP2133" i="2"/>
  <c r="AQ2133" i="2"/>
  <c r="AR2133" i="2"/>
  <c r="AS2133" i="2"/>
  <c r="AJ2134" i="2"/>
  <c r="AK2134" i="2"/>
  <c r="AL2134" i="2"/>
  <c r="AM2134" i="2"/>
  <c r="AP2134" i="2"/>
  <c r="AQ2134" i="2"/>
  <c r="AR2134" i="2"/>
  <c r="AS2134" i="2"/>
  <c r="AJ2135" i="2"/>
  <c r="AK2135" i="2"/>
  <c r="AL2135" i="2"/>
  <c r="AM2135" i="2"/>
  <c r="AP2135" i="2"/>
  <c r="AQ2135" i="2"/>
  <c r="AR2135" i="2"/>
  <c r="AS2135" i="2"/>
  <c r="AJ2136" i="2"/>
  <c r="AK2136" i="2"/>
  <c r="AL2136" i="2"/>
  <c r="AM2136" i="2"/>
  <c r="AP2136" i="2"/>
  <c r="AQ2136" i="2"/>
  <c r="AR2136" i="2"/>
  <c r="AS2136" i="2"/>
  <c r="AJ2137" i="2"/>
  <c r="AK2137" i="2"/>
  <c r="AL2137" i="2"/>
  <c r="AM2137" i="2"/>
  <c r="AP2137" i="2"/>
  <c r="AQ2137" i="2"/>
  <c r="AR2137" i="2"/>
  <c r="AS2137" i="2"/>
  <c r="AJ2138" i="2"/>
  <c r="AK2138" i="2"/>
  <c r="AL2138" i="2"/>
  <c r="AM2138" i="2"/>
  <c r="AP2138" i="2"/>
  <c r="AQ2138" i="2"/>
  <c r="AR2138" i="2"/>
  <c r="AS2138" i="2"/>
  <c r="AJ2139" i="2"/>
  <c r="AK2139" i="2"/>
  <c r="AL2139" i="2"/>
  <c r="AM2139" i="2"/>
  <c r="AP2139" i="2"/>
  <c r="AQ2139" i="2"/>
  <c r="AR2139" i="2"/>
  <c r="AS2139" i="2"/>
  <c r="AJ2140" i="2"/>
  <c r="AK2140" i="2"/>
  <c r="AL2140" i="2"/>
  <c r="AM2140" i="2"/>
  <c r="AP2140" i="2"/>
  <c r="AQ2140" i="2"/>
  <c r="AR2140" i="2"/>
  <c r="AS2140" i="2"/>
  <c r="AJ2141" i="2"/>
  <c r="AK2141" i="2"/>
  <c r="AL2141" i="2"/>
  <c r="AM2141" i="2"/>
  <c r="AP2141" i="2"/>
  <c r="AQ2141" i="2"/>
  <c r="AR2141" i="2"/>
  <c r="AS2141" i="2"/>
  <c r="AJ2142" i="2"/>
  <c r="AK2142" i="2"/>
  <c r="AL2142" i="2"/>
  <c r="AM2142" i="2"/>
  <c r="AP2142" i="2"/>
  <c r="AQ2142" i="2"/>
  <c r="AR2142" i="2"/>
  <c r="AS2142" i="2"/>
  <c r="AJ2143" i="2"/>
  <c r="AK2143" i="2"/>
  <c r="AL2143" i="2"/>
  <c r="AM2143" i="2"/>
  <c r="AP2143" i="2"/>
  <c r="AQ2143" i="2"/>
  <c r="AR2143" i="2"/>
  <c r="AS2143" i="2"/>
  <c r="AJ2144" i="2"/>
  <c r="AK2144" i="2"/>
  <c r="AL2144" i="2"/>
  <c r="AM2144" i="2"/>
  <c r="AP2144" i="2"/>
  <c r="AQ2144" i="2"/>
  <c r="AR2144" i="2"/>
  <c r="AS2144" i="2"/>
  <c r="AJ2145" i="2"/>
  <c r="AK2145" i="2"/>
  <c r="AL2145" i="2"/>
  <c r="AM2145" i="2"/>
  <c r="AP2145" i="2"/>
  <c r="AQ2145" i="2"/>
  <c r="AR2145" i="2"/>
  <c r="AS2145" i="2"/>
  <c r="AJ2146" i="2"/>
  <c r="AK2146" i="2"/>
  <c r="AL2146" i="2"/>
  <c r="AM2146" i="2"/>
  <c r="AP2146" i="2"/>
  <c r="AQ2146" i="2"/>
  <c r="AR2146" i="2"/>
  <c r="AS2146" i="2"/>
  <c r="AJ2147" i="2"/>
  <c r="AK2147" i="2"/>
  <c r="AL2147" i="2"/>
  <c r="AM2147" i="2"/>
  <c r="AP2147" i="2"/>
  <c r="AQ2147" i="2"/>
  <c r="AR2147" i="2"/>
  <c r="AS2147" i="2"/>
  <c r="AJ2148" i="2"/>
  <c r="AK2148" i="2"/>
  <c r="AL2148" i="2"/>
  <c r="AM2148" i="2"/>
  <c r="AP2148" i="2"/>
  <c r="AQ2148" i="2"/>
  <c r="AR2148" i="2"/>
  <c r="AS2148" i="2"/>
  <c r="AJ2149" i="2"/>
  <c r="AK2149" i="2"/>
  <c r="AL2149" i="2"/>
  <c r="AM2149" i="2"/>
  <c r="AP2149" i="2"/>
  <c r="AQ2149" i="2"/>
  <c r="AR2149" i="2"/>
  <c r="AS2149" i="2"/>
  <c r="AJ2150" i="2"/>
  <c r="AK2150" i="2"/>
  <c r="AL2150" i="2"/>
  <c r="AM2150" i="2"/>
  <c r="AP2150" i="2"/>
  <c r="AQ2150" i="2"/>
  <c r="AR2150" i="2"/>
  <c r="AS2150" i="2"/>
  <c r="AJ2151" i="2"/>
  <c r="AK2151" i="2"/>
  <c r="AL2151" i="2"/>
  <c r="AM2151" i="2"/>
  <c r="AP2151" i="2"/>
  <c r="AQ2151" i="2"/>
  <c r="AR2151" i="2"/>
  <c r="AS2151" i="2"/>
  <c r="AJ2163" i="2"/>
  <c r="AK2163" i="2"/>
  <c r="AL2163" i="2"/>
  <c r="AM2163" i="2"/>
  <c r="AP2163" i="2"/>
  <c r="AQ2163" i="2"/>
  <c r="AR2163" i="2"/>
  <c r="AS2163" i="2"/>
  <c r="AJ2164" i="2"/>
  <c r="AK2164" i="2"/>
  <c r="AL2164" i="2"/>
  <c r="AM2164" i="2"/>
  <c r="AP2164" i="2"/>
  <c r="AQ2164" i="2"/>
  <c r="AR2164" i="2"/>
  <c r="AS2164" i="2"/>
  <c r="AJ2165" i="2"/>
  <c r="AK2165" i="2"/>
  <c r="AL2165" i="2"/>
  <c r="AM2165" i="2"/>
  <c r="AP2165" i="2"/>
  <c r="AQ2165" i="2"/>
  <c r="AR2165" i="2"/>
  <c r="AS2165" i="2"/>
  <c r="AJ2166" i="2"/>
  <c r="AK2166" i="2"/>
  <c r="AL2166" i="2"/>
  <c r="AM2166" i="2"/>
  <c r="AP2166" i="2"/>
  <c r="AQ2166" i="2"/>
  <c r="AR2166" i="2"/>
  <c r="AS2166" i="2"/>
  <c r="AJ2167" i="2"/>
  <c r="AK2167" i="2"/>
  <c r="AL2167" i="2"/>
  <c r="AM2167" i="2"/>
  <c r="AP2167" i="2"/>
  <c r="AQ2167" i="2"/>
  <c r="AR2167" i="2"/>
  <c r="AS2167" i="2"/>
  <c r="AJ2168" i="2"/>
  <c r="AK2168" i="2"/>
  <c r="AL2168" i="2"/>
  <c r="AM2168" i="2"/>
  <c r="AP2168" i="2"/>
  <c r="AQ2168" i="2"/>
  <c r="AR2168" i="2"/>
  <c r="AS2168" i="2"/>
  <c r="AJ2169" i="2"/>
  <c r="AK2169" i="2"/>
  <c r="AL2169" i="2"/>
  <c r="AM2169" i="2"/>
  <c r="AP2169" i="2"/>
  <c r="AQ2169" i="2"/>
  <c r="AR2169" i="2"/>
  <c r="AS2169" i="2"/>
  <c r="AJ2170" i="2"/>
  <c r="AK2170" i="2"/>
  <c r="AL2170" i="2"/>
  <c r="AM2170" i="2"/>
  <c r="AP2170" i="2"/>
  <c r="AQ2170" i="2"/>
  <c r="AR2170" i="2"/>
  <c r="AS2170" i="2"/>
  <c r="AJ2171" i="2"/>
  <c r="AK2171" i="2"/>
  <c r="AL2171" i="2"/>
  <c r="AM2171" i="2"/>
  <c r="AP2171" i="2"/>
  <c r="AQ2171" i="2"/>
  <c r="AR2171" i="2"/>
  <c r="AS2171" i="2"/>
  <c r="AJ2172" i="2"/>
  <c r="AK2172" i="2"/>
  <c r="AL2172" i="2"/>
  <c r="AM2172" i="2"/>
  <c r="AP2172" i="2"/>
  <c r="AQ2172" i="2"/>
  <c r="AR2172" i="2"/>
  <c r="AS2172" i="2"/>
  <c r="AJ2173" i="2"/>
  <c r="AK2173" i="2"/>
  <c r="AL2173" i="2"/>
  <c r="AM2173" i="2"/>
  <c r="AP2173" i="2"/>
  <c r="AQ2173" i="2"/>
  <c r="AR2173" i="2"/>
  <c r="AS2173" i="2"/>
  <c r="AJ2174" i="2"/>
  <c r="AK2174" i="2"/>
  <c r="AL2174" i="2"/>
  <c r="AM2174" i="2"/>
  <c r="AP2174" i="2"/>
  <c r="AQ2174" i="2"/>
  <c r="AR2174" i="2"/>
  <c r="AS2174" i="2"/>
  <c r="AJ2175" i="2"/>
  <c r="AK2175" i="2"/>
  <c r="AL2175" i="2"/>
  <c r="AM2175" i="2"/>
  <c r="AP2175" i="2"/>
  <c r="AQ2175" i="2"/>
  <c r="AR2175" i="2"/>
  <c r="AS2175" i="2"/>
  <c r="AJ2176" i="2"/>
  <c r="AK2176" i="2"/>
  <c r="AL2176" i="2"/>
  <c r="AM2176" i="2"/>
  <c r="AP2176" i="2"/>
  <c r="AQ2176" i="2"/>
  <c r="AR2176" i="2"/>
  <c r="AS2176" i="2"/>
  <c r="AJ2177" i="2"/>
  <c r="AK2177" i="2"/>
  <c r="AL2177" i="2"/>
  <c r="AM2177" i="2"/>
  <c r="AP2177" i="2"/>
  <c r="AQ2177" i="2"/>
  <c r="AR2177" i="2"/>
  <c r="AS2177" i="2"/>
  <c r="AJ2178" i="2"/>
  <c r="AK2178" i="2"/>
  <c r="AL2178" i="2"/>
  <c r="AM2178" i="2"/>
  <c r="AP2178" i="2"/>
  <c r="AQ2178" i="2"/>
  <c r="AR2178" i="2"/>
  <c r="AS2178" i="2"/>
  <c r="AJ2179" i="2"/>
  <c r="AK2179" i="2"/>
  <c r="AL2179" i="2"/>
  <c r="AM2179" i="2"/>
  <c r="AP2179" i="2"/>
  <c r="AQ2179" i="2"/>
  <c r="AR2179" i="2"/>
  <c r="AS2179" i="2"/>
  <c r="AJ2180" i="2"/>
  <c r="AK2180" i="2"/>
  <c r="AL2180" i="2"/>
  <c r="AM2180" i="2"/>
  <c r="AP2180" i="2"/>
  <c r="AQ2180" i="2"/>
  <c r="AR2180" i="2"/>
  <c r="AS2180" i="2"/>
  <c r="AJ2181" i="2"/>
  <c r="AK2181" i="2"/>
  <c r="AL2181" i="2"/>
  <c r="AM2181" i="2"/>
  <c r="AP2181" i="2"/>
  <c r="AQ2181" i="2"/>
  <c r="AR2181" i="2"/>
  <c r="AS2181" i="2"/>
  <c r="AJ2194" i="2"/>
  <c r="AK2194" i="2"/>
  <c r="AL2194" i="2"/>
  <c r="AM2194" i="2"/>
  <c r="AP2194" i="2"/>
  <c r="AQ2194" i="2"/>
  <c r="AR2194" i="2"/>
  <c r="AS2194" i="2"/>
  <c r="AJ2224" i="2"/>
  <c r="AK2224" i="2"/>
  <c r="AL2224" i="2"/>
  <c r="AM2224" i="2"/>
  <c r="AP2224" i="2"/>
  <c r="AQ2224" i="2"/>
  <c r="AR2224" i="2"/>
  <c r="AS2224" i="2"/>
  <c r="AJ2225" i="2"/>
  <c r="AK2225" i="2"/>
  <c r="AL2225" i="2"/>
  <c r="AM2225" i="2"/>
  <c r="AP2225" i="2"/>
  <c r="AQ2225" i="2"/>
  <c r="AR2225" i="2"/>
  <c r="AS2225" i="2"/>
  <c r="AJ2226" i="2"/>
  <c r="AK2226" i="2"/>
  <c r="AL2226" i="2"/>
  <c r="AM2226" i="2"/>
  <c r="AP2226" i="2"/>
  <c r="AQ2226" i="2"/>
  <c r="AR2226" i="2"/>
  <c r="AS2226" i="2"/>
  <c r="AJ2227" i="2"/>
  <c r="AK2227" i="2"/>
  <c r="AL2227" i="2"/>
  <c r="AM2227" i="2"/>
  <c r="AP2227" i="2"/>
  <c r="AQ2227" i="2"/>
  <c r="AR2227" i="2"/>
  <c r="AS2227" i="2"/>
  <c r="AJ2228" i="2"/>
  <c r="AK2228" i="2"/>
  <c r="AL2228" i="2"/>
  <c r="AM2228" i="2"/>
  <c r="AP2228" i="2"/>
  <c r="AQ2228" i="2"/>
  <c r="AR2228" i="2"/>
  <c r="AS2228" i="2"/>
  <c r="AJ2229" i="2"/>
  <c r="AK2229" i="2"/>
  <c r="AL2229" i="2"/>
  <c r="AM2229" i="2"/>
  <c r="AP2229" i="2"/>
  <c r="AQ2229" i="2"/>
  <c r="AR2229" i="2"/>
  <c r="AS2229" i="2"/>
  <c r="AJ2230" i="2"/>
  <c r="AK2230" i="2"/>
  <c r="AL2230" i="2"/>
  <c r="AM2230" i="2"/>
  <c r="AP2230" i="2"/>
  <c r="AQ2230" i="2"/>
  <c r="AR2230" i="2"/>
  <c r="AS2230" i="2"/>
  <c r="AJ2231" i="2"/>
  <c r="AK2231" i="2"/>
  <c r="AL2231" i="2"/>
  <c r="AM2231" i="2"/>
  <c r="AP2231" i="2"/>
  <c r="AQ2231" i="2"/>
  <c r="AR2231" i="2"/>
  <c r="AS2231" i="2"/>
  <c r="AJ2232" i="2"/>
  <c r="AK2232" i="2"/>
  <c r="AL2232" i="2"/>
  <c r="AM2232" i="2"/>
  <c r="AP2232" i="2"/>
  <c r="AQ2232" i="2"/>
  <c r="AR2232" i="2"/>
  <c r="AS2232" i="2"/>
  <c r="AJ2233" i="2"/>
  <c r="AK2233" i="2"/>
  <c r="AL2233" i="2"/>
  <c r="AM2233" i="2"/>
  <c r="AP2233" i="2"/>
  <c r="AQ2233" i="2"/>
  <c r="AR2233" i="2"/>
  <c r="AS2233" i="2"/>
  <c r="AJ2234" i="2"/>
  <c r="AK2234" i="2"/>
  <c r="AL2234" i="2"/>
  <c r="AM2234" i="2"/>
  <c r="AP2234" i="2"/>
  <c r="AQ2234" i="2"/>
  <c r="AR2234" i="2"/>
  <c r="AS2234" i="2"/>
  <c r="AJ2235" i="2"/>
  <c r="AK2235" i="2"/>
  <c r="AL2235" i="2"/>
  <c r="AM2235" i="2"/>
  <c r="AP2235" i="2"/>
  <c r="AQ2235" i="2"/>
  <c r="AR2235" i="2"/>
  <c r="AS2235" i="2"/>
  <c r="AJ2236" i="2"/>
  <c r="AK2236" i="2"/>
  <c r="AL2236" i="2"/>
  <c r="AM2236" i="2"/>
  <c r="AP2236" i="2"/>
  <c r="AQ2236" i="2"/>
  <c r="AR2236" i="2"/>
  <c r="AS2236" i="2"/>
  <c r="AJ2237" i="2"/>
  <c r="AK2237" i="2"/>
  <c r="AL2237" i="2"/>
  <c r="AM2237" i="2"/>
  <c r="AP2237" i="2"/>
  <c r="AQ2237" i="2"/>
  <c r="AR2237" i="2"/>
  <c r="AS2237" i="2"/>
  <c r="AJ2238" i="2"/>
  <c r="AK2238" i="2"/>
  <c r="AL2238" i="2"/>
  <c r="AM2238" i="2"/>
  <c r="AP2238" i="2"/>
  <c r="AQ2238" i="2"/>
  <c r="AR2238" i="2"/>
  <c r="AS2238" i="2"/>
  <c r="AJ2239" i="2"/>
  <c r="AK2239" i="2"/>
  <c r="AL2239" i="2"/>
  <c r="AM2239" i="2"/>
  <c r="AP2239" i="2"/>
  <c r="AQ2239" i="2"/>
  <c r="AR2239" i="2"/>
  <c r="AS2239" i="2"/>
  <c r="AJ2240" i="2"/>
  <c r="AK2240" i="2"/>
  <c r="AL2240" i="2"/>
  <c r="AM2240" i="2"/>
  <c r="AP2240" i="2"/>
  <c r="AQ2240" i="2"/>
  <c r="AR2240" i="2"/>
  <c r="AS2240" i="2"/>
  <c r="AJ2241" i="2"/>
  <c r="AK2241" i="2"/>
  <c r="AL2241" i="2"/>
  <c r="AM2241" i="2"/>
  <c r="AP2241" i="2"/>
  <c r="AQ2241" i="2"/>
  <c r="AR2241" i="2"/>
  <c r="AS2241" i="2"/>
  <c r="AJ2242" i="2"/>
  <c r="AK2242" i="2"/>
  <c r="AL2242" i="2"/>
  <c r="AM2242" i="2"/>
  <c r="AP2242" i="2"/>
  <c r="AQ2242" i="2"/>
  <c r="AR2242" i="2"/>
  <c r="AS2242" i="2"/>
  <c r="AJ2254" i="2"/>
  <c r="AK2254" i="2"/>
  <c r="AL2254" i="2"/>
  <c r="AM2254" i="2"/>
  <c r="AP2254" i="2"/>
  <c r="AQ2254" i="2"/>
  <c r="AR2254" i="2"/>
  <c r="AS2254" i="2"/>
  <c r="AJ2255" i="2"/>
  <c r="AK2255" i="2"/>
  <c r="AL2255" i="2"/>
  <c r="AM2255" i="2"/>
  <c r="AP2255" i="2"/>
  <c r="AQ2255" i="2"/>
  <c r="AR2255" i="2"/>
  <c r="AS2255" i="2"/>
  <c r="AJ2256" i="2"/>
  <c r="AK2256" i="2"/>
  <c r="AL2256" i="2"/>
  <c r="AM2256" i="2"/>
  <c r="AP2256" i="2"/>
  <c r="AQ2256" i="2"/>
  <c r="AR2256" i="2"/>
  <c r="AS2256" i="2"/>
  <c r="AJ2257" i="2"/>
  <c r="AK2257" i="2"/>
  <c r="AL2257" i="2"/>
  <c r="AM2257" i="2"/>
  <c r="AP2257" i="2"/>
  <c r="AQ2257" i="2"/>
  <c r="AR2257" i="2"/>
  <c r="AS2257" i="2"/>
  <c r="AJ2258" i="2"/>
  <c r="AK2258" i="2"/>
  <c r="AL2258" i="2"/>
  <c r="AM2258" i="2"/>
  <c r="AP2258" i="2"/>
  <c r="AQ2258" i="2"/>
  <c r="AR2258" i="2"/>
  <c r="AS2258" i="2"/>
  <c r="AJ2259" i="2"/>
  <c r="AK2259" i="2"/>
  <c r="AL2259" i="2"/>
  <c r="AM2259" i="2"/>
  <c r="AP2259" i="2"/>
  <c r="AQ2259" i="2"/>
  <c r="AR2259" i="2"/>
  <c r="AS2259" i="2"/>
  <c r="AJ2260" i="2"/>
  <c r="AK2260" i="2"/>
  <c r="AL2260" i="2"/>
  <c r="AM2260" i="2"/>
  <c r="AP2260" i="2"/>
  <c r="AQ2260" i="2"/>
  <c r="AR2260" i="2"/>
  <c r="AS2260" i="2"/>
  <c r="AJ2261" i="2"/>
  <c r="AK2261" i="2"/>
  <c r="AL2261" i="2"/>
  <c r="AM2261" i="2"/>
  <c r="AP2261" i="2"/>
  <c r="AQ2261" i="2"/>
  <c r="AR2261" i="2"/>
  <c r="AS2261" i="2"/>
  <c r="AJ2262" i="2"/>
  <c r="AK2262" i="2"/>
  <c r="AL2262" i="2"/>
  <c r="AM2262" i="2"/>
  <c r="AP2262" i="2"/>
  <c r="AQ2262" i="2"/>
  <c r="AR2262" i="2"/>
  <c r="AS2262" i="2"/>
  <c r="AJ2263" i="2"/>
  <c r="AK2263" i="2"/>
  <c r="AL2263" i="2"/>
  <c r="AM2263" i="2"/>
  <c r="AP2263" i="2"/>
  <c r="AQ2263" i="2"/>
  <c r="AR2263" i="2"/>
  <c r="AS2263" i="2"/>
  <c r="AJ2264" i="2"/>
  <c r="AK2264" i="2"/>
  <c r="AL2264" i="2"/>
  <c r="AM2264" i="2"/>
  <c r="AP2264" i="2"/>
  <c r="AQ2264" i="2"/>
  <c r="AR2264" i="2"/>
  <c r="AS2264" i="2"/>
  <c r="AJ2265" i="2"/>
  <c r="AK2265" i="2"/>
  <c r="AL2265" i="2"/>
  <c r="AM2265" i="2"/>
  <c r="AP2265" i="2"/>
  <c r="AQ2265" i="2"/>
  <c r="AR2265" i="2"/>
  <c r="AS2265" i="2"/>
  <c r="AJ2266" i="2"/>
  <c r="AK2266" i="2"/>
  <c r="AL2266" i="2"/>
  <c r="AM2266" i="2"/>
  <c r="AP2266" i="2"/>
  <c r="AQ2266" i="2"/>
  <c r="AR2266" i="2"/>
  <c r="AS2266" i="2"/>
  <c r="AJ2267" i="2"/>
  <c r="AK2267" i="2"/>
  <c r="AL2267" i="2"/>
  <c r="AM2267" i="2"/>
  <c r="AP2267" i="2"/>
  <c r="AQ2267" i="2"/>
  <c r="AR2267" i="2"/>
  <c r="AS2267" i="2"/>
  <c r="AJ2268" i="2"/>
  <c r="AK2268" i="2"/>
  <c r="AL2268" i="2"/>
  <c r="AM2268" i="2"/>
  <c r="AP2268" i="2"/>
  <c r="AQ2268" i="2"/>
  <c r="AR2268" i="2"/>
  <c r="AS2268" i="2"/>
  <c r="AJ2269" i="2"/>
  <c r="AK2269" i="2"/>
  <c r="AL2269" i="2"/>
  <c r="AM2269" i="2"/>
  <c r="AP2269" i="2"/>
  <c r="AQ2269" i="2"/>
  <c r="AR2269" i="2"/>
  <c r="AS2269" i="2"/>
  <c r="AJ2270" i="2"/>
  <c r="AK2270" i="2"/>
  <c r="AL2270" i="2"/>
  <c r="AM2270" i="2"/>
  <c r="AP2270" i="2"/>
  <c r="AQ2270" i="2"/>
  <c r="AR2270" i="2"/>
  <c r="AS2270" i="2"/>
  <c r="AJ2271" i="2"/>
  <c r="AK2271" i="2"/>
  <c r="AL2271" i="2"/>
  <c r="AM2271" i="2"/>
  <c r="AP2271" i="2"/>
  <c r="AQ2271" i="2"/>
  <c r="AR2271" i="2"/>
  <c r="AS2271" i="2"/>
  <c r="AJ2272" i="2"/>
  <c r="AK2272" i="2"/>
  <c r="AL2272" i="2"/>
  <c r="AM2272" i="2"/>
  <c r="AP2272" i="2"/>
  <c r="AQ2272" i="2"/>
  <c r="AR2272" i="2"/>
  <c r="AS2272" i="2"/>
  <c r="AJ2285" i="2"/>
  <c r="AK2285" i="2"/>
  <c r="AL2285" i="2"/>
  <c r="AM2285" i="2"/>
  <c r="AP2285" i="2"/>
  <c r="AQ2285" i="2"/>
  <c r="AR2285" i="2"/>
  <c r="AS2285" i="2"/>
  <c r="AK2286" i="2"/>
  <c r="AJ2287" i="2"/>
  <c r="AK2288" i="2"/>
  <c r="AL2289" i="2"/>
  <c r="AK2291" i="2"/>
  <c r="AJ2294" i="2"/>
  <c r="AK2295" i="2"/>
  <c r="AJ2296" i="2"/>
  <c r="AK2297" i="2"/>
  <c r="AJ2301" i="2"/>
  <c r="AJ2303" i="2"/>
  <c r="AL2303" i="2"/>
  <c r="AJ2315" i="2"/>
  <c r="AK2315" i="2"/>
  <c r="AL2315" i="2"/>
  <c r="AM2315" i="2"/>
  <c r="AP2315" i="2"/>
  <c r="AQ2315" i="2"/>
  <c r="AR2315" i="2"/>
  <c r="AS2315" i="2"/>
  <c r="AJ2316" i="2"/>
  <c r="AK2316" i="2"/>
  <c r="AL2316" i="2"/>
  <c r="AM2316" i="2"/>
  <c r="AP2316" i="2"/>
  <c r="AQ2316" i="2"/>
  <c r="AR2316" i="2"/>
  <c r="AS2316" i="2"/>
  <c r="AJ2317" i="2"/>
  <c r="AK2317" i="2"/>
  <c r="AL2317" i="2"/>
  <c r="AM2317" i="2"/>
  <c r="AP2317" i="2"/>
  <c r="AQ2317" i="2"/>
  <c r="AR2317" i="2"/>
  <c r="AS2317" i="2"/>
  <c r="AJ2318" i="2"/>
  <c r="AK2318" i="2"/>
  <c r="AL2318" i="2"/>
  <c r="AM2318" i="2"/>
  <c r="AP2318" i="2"/>
  <c r="AQ2318" i="2"/>
  <c r="AR2318" i="2"/>
  <c r="AS2318" i="2"/>
  <c r="AJ2319" i="2"/>
  <c r="AK2319" i="2"/>
  <c r="AL2319" i="2"/>
  <c r="AM2319" i="2"/>
  <c r="AP2319" i="2"/>
  <c r="AQ2319" i="2"/>
  <c r="AR2319" i="2"/>
  <c r="AS2319" i="2"/>
  <c r="AJ2320" i="2"/>
  <c r="AK2320" i="2"/>
  <c r="AL2320" i="2"/>
  <c r="AM2320" i="2"/>
  <c r="AP2320" i="2"/>
  <c r="AQ2320" i="2"/>
  <c r="AR2320" i="2"/>
  <c r="AS2320" i="2"/>
  <c r="AJ2321" i="2"/>
  <c r="AK2321" i="2"/>
  <c r="AL2321" i="2"/>
  <c r="AM2321" i="2"/>
  <c r="AP2321" i="2"/>
  <c r="AQ2321" i="2"/>
  <c r="AR2321" i="2"/>
  <c r="AS2321" i="2"/>
  <c r="AJ2322" i="2"/>
  <c r="AK2322" i="2"/>
  <c r="AL2322" i="2"/>
  <c r="AM2322" i="2"/>
  <c r="AP2322" i="2"/>
  <c r="AQ2322" i="2"/>
  <c r="AR2322" i="2"/>
  <c r="AS2322" i="2"/>
  <c r="AJ2323" i="2"/>
  <c r="AK2323" i="2"/>
  <c r="AL2323" i="2"/>
  <c r="AM2323" i="2"/>
  <c r="AP2323" i="2"/>
  <c r="AQ2323" i="2"/>
  <c r="AR2323" i="2"/>
  <c r="AS2323" i="2"/>
  <c r="AJ2324" i="2"/>
  <c r="AK2324" i="2"/>
  <c r="AL2324" i="2"/>
  <c r="AM2324" i="2"/>
  <c r="AP2324" i="2"/>
  <c r="AQ2324" i="2"/>
  <c r="AR2324" i="2"/>
  <c r="AS2324" i="2"/>
  <c r="AJ2325" i="2"/>
  <c r="AK2325" i="2"/>
  <c r="AL2325" i="2"/>
  <c r="AM2325" i="2"/>
  <c r="AP2325" i="2"/>
  <c r="AQ2325" i="2"/>
  <c r="AR2325" i="2"/>
  <c r="AS2325" i="2"/>
  <c r="AJ2326" i="2"/>
  <c r="AK2326" i="2"/>
  <c r="AL2326" i="2"/>
  <c r="AM2326" i="2"/>
  <c r="AP2326" i="2"/>
  <c r="AQ2326" i="2"/>
  <c r="AR2326" i="2"/>
  <c r="AS2326" i="2"/>
  <c r="AJ2327" i="2"/>
  <c r="AK2327" i="2"/>
  <c r="AL2327" i="2"/>
  <c r="AM2327" i="2"/>
  <c r="AP2327" i="2"/>
  <c r="AQ2327" i="2"/>
  <c r="AR2327" i="2"/>
  <c r="AS2327" i="2"/>
  <c r="AJ2328" i="2"/>
  <c r="AK2328" i="2"/>
  <c r="AL2328" i="2"/>
  <c r="AM2328" i="2"/>
  <c r="AP2328" i="2"/>
  <c r="AQ2328" i="2"/>
  <c r="AR2328" i="2"/>
  <c r="AS2328" i="2"/>
  <c r="AJ2329" i="2"/>
  <c r="AK2329" i="2"/>
  <c r="AL2329" i="2"/>
  <c r="AM2329" i="2"/>
  <c r="AP2329" i="2"/>
  <c r="AQ2329" i="2"/>
  <c r="AR2329" i="2"/>
  <c r="AS2329" i="2"/>
  <c r="AJ2330" i="2"/>
  <c r="AK2330" i="2"/>
  <c r="AL2330" i="2"/>
  <c r="AM2330" i="2"/>
  <c r="AP2330" i="2"/>
  <c r="AQ2330" i="2"/>
  <c r="AR2330" i="2"/>
  <c r="AS2330" i="2"/>
  <c r="AJ2331" i="2"/>
  <c r="AK2331" i="2"/>
  <c r="AL2331" i="2"/>
  <c r="AM2331" i="2"/>
  <c r="AP2331" i="2"/>
  <c r="AQ2331" i="2"/>
  <c r="AR2331" i="2"/>
  <c r="AS2331" i="2"/>
  <c r="AJ2332" i="2"/>
  <c r="AK2332" i="2"/>
  <c r="AL2332" i="2"/>
  <c r="AM2332" i="2"/>
  <c r="AP2332" i="2"/>
  <c r="AQ2332" i="2"/>
  <c r="AR2332" i="2"/>
  <c r="AS2332" i="2"/>
  <c r="AJ2333" i="2"/>
  <c r="AK2333" i="2"/>
  <c r="AL2333" i="2"/>
  <c r="AM2333" i="2"/>
  <c r="AP2333" i="2"/>
  <c r="AQ2333" i="2"/>
  <c r="AR2333" i="2"/>
  <c r="AS2333" i="2"/>
  <c r="AK2342" i="2"/>
  <c r="AJ2345" i="2"/>
  <c r="AK2345" i="2"/>
  <c r="AL2345" i="2"/>
  <c r="AM2345" i="2"/>
  <c r="AP2345" i="2"/>
  <c r="AQ2345" i="2"/>
  <c r="AR2345" i="2"/>
  <c r="AS2345" i="2"/>
  <c r="AJ2346" i="2"/>
  <c r="AK2346" i="2"/>
  <c r="AL2346" i="2"/>
  <c r="AM2346" i="2"/>
  <c r="AP2346" i="2"/>
  <c r="AQ2346" i="2"/>
  <c r="AR2346" i="2"/>
  <c r="AS2346" i="2"/>
  <c r="AJ2347" i="2"/>
  <c r="AK2347" i="2"/>
  <c r="AL2347" i="2"/>
  <c r="AM2347" i="2"/>
  <c r="AP2347" i="2"/>
  <c r="AQ2347" i="2"/>
  <c r="AR2347" i="2"/>
  <c r="AS2347" i="2"/>
  <c r="AJ2348" i="2"/>
  <c r="AK2348" i="2"/>
  <c r="AL2348" i="2"/>
  <c r="AM2348" i="2"/>
  <c r="AP2348" i="2"/>
  <c r="AQ2348" i="2"/>
  <c r="AR2348" i="2"/>
  <c r="AS2348" i="2"/>
  <c r="AJ2349" i="2"/>
  <c r="AK2349" i="2"/>
  <c r="AL2349" i="2"/>
  <c r="AM2349" i="2"/>
  <c r="AP2349" i="2"/>
  <c r="AQ2349" i="2"/>
  <c r="AR2349" i="2"/>
  <c r="AS2349" i="2"/>
  <c r="AJ2350" i="2"/>
  <c r="AK2350" i="2"/>
  <c r="AL2350" i="2"/>
  <c r="AM2350" i="2"/>
  <c r="AP2350" i="2"/>
  <c r="AQ2350" i="2"/>
  <c r="AR2350" i="2"/>
  <c r="AS2350" i="2"/>
  <c r="AJ2351" i="2"/>
  <c r="AK2351" i="2"/>
  <c r="AL2351" i="2"/>
  <c r="AM2351" i="2"/>
  <c r="AP2351" i="2"/>
  <c r="AQ2351" i="2"/>
  <c r="AR2351" i="2"/>
  <c r="AS2351" i="2"/>
  <c r="AJ2352" i="2"/>
  <c r="AK2352" i="2"/>
  <c r="AL2352" i="2"/>
  <c r="AM2352" i="2"/>
  <c r="AP2352" i="2"/>
  <c r="AQ2352" i="2"/>
  <c r="AR2352" i="2"/>
  <c r="AS2352" i="2"/>
  <c r="AJ2353" i="2"/>
  <c r="AK2353" i="2"/>
  <c r="AL2353" i="2"/>
  <c r="AM2353" i="2"/>
  <c r="AP2353" i="2"/>
  <c r="AQ2353" i="2"/>
  <c r="AR2353" i="2"/>
  <c r="AS2353" i="2"/>
  <c r="AJ2354" i="2"/>
  <c r="AK2354" i="2"/>
  <c r="AL2354" i="2"/>
  <c r="AM2354" i="2"/>
  <c r="AP2354" i="2"/>
  <c r="AQ2354" i="2"/>
  <c r="AR2354" i="2"/>
  <c r="AS2354" i="2"/>
  <c r="AJ2355" i="2"/>
  <c r="AK2355" i="2"/>
  <c r="AL2355" i="2"/>
  <c r="AM2355" i="2"/>
  <c r="AP2355" i="2"/>
  <c r="AQ2355" i="2"/>
  <c r="AR2355" i="2"/>
  <c r="AS2355" i="2"/>
  <c r="AJ2356" i="2"/>
  <c r="AK2356" i="2"/>
  <c r="AL2356" i="2"/>
  <c r="AM2356" i="2"/>
  <c r="AP2356" i="2"/>
  <c r="AQ2356" i="2"/>
  <c r="AR2356" i="2"/>
  <c r="AS2356" i="2"/>
  <c r="AJ2357" i="2"/>
  <c r="AK2357" i="2"/>
  <c r="AL2357" i="2"/>
  <c r="AM2357" i="2"/>
  <c r="AP2357" i="2"/>
  <c r="AQ2357" i="2"/>
  <c r="AR2357" i="2"/>
  <c r="AS2357" i="2"/>
  <c r="AJ2358" i="2"/>
  <c r="AK2358" i="2"/>
  <c r="AL2358" i="2"/>
  <c r="AM2358" i="2"/>
  <c r="AP2358" i="2"/>
  <c r="AQ2358" i="2"/>
  <c r="AR2358" i="2"/>
  <c r="AS2358" i="2"/>
  <c r="AJ2359" i="2"/>
  <c r="AK2359" i="2"/>
  <c r="AL2359" i="2"/>
  <c r="AM2359" i="2"/>
  <c r="AP2359" i="2"/>
  <c r="AQ2359" i="2"/>
  <c r="AR2359" i="2"/>
  <c r="AS2359" i="2"/>
  <c r="AJ2360" i="2"/>
  <c r="AK2360" i="2"/>
  <c r="AL2360" i="2"/>
  <c r="AM2360" i="2"/>
  <c r="AP2360" i="2"/>
  <c r="AQ2360" i="2"/>
  <c r="AR2360" i="2"/>
  <c r="AS2360" i="2"/>
  <c r="AJ2361" i="2"/>
  <c r="AK2361" i="2"/>
  <c r="AL2361" i="2"/>
  <c r="AM2361" i="2"/>
  <c r="AP2361" i="2"/>
  <c r="AQ2361" i="2"/>
  <c r="AR2361" i="2"/>
  <c r="AS2361" i="2"/>
  <c r="AJ2362" i="2"/>
  <c r="AK2362" i="2"/>
  <c r="AL2362" i="2"/>
  <c r="AM2362" i="2"/>
  <c r="AP2362" i="2"/>
  <c r="AQ2362" i="2"/>
  <c r="AR2362" i="2"/>
  <c r="AS2362" i="2"/>
  <c r="AJ2363" i="2"/>
  <c r="AK2363" i="2"/>
  <c r="AL2363" i="2"/>
  <c r="AM2363" i="2"/>
  <c r="AP2363" i="2"/>
  <c r="AQ2363" i="2"/>
  <c r="AR2363" i="2"/>
  <c r="AS2363" i="2"/>
  <c r="AJ2376" i="2"/>
  <c r="AK2376" i="2"/>
  <c r="AL2376" i="2"/>
  <c r="AM2376" i="2"/>
  <c r="AP2376" i="2"/>
  <c r="AQ2376" i="2"/>
  <c r="AR2376" i="2"/>
  <c r="AS2376" i="2"/>
  <c r="AJ2406" i="2"/>
  <c r="AK2406" i="2"/>
  <c r="AL2406" i="2"/>
  <c r="AM2406" i="2"/>
  <c r="AP2406" i="2"/>
  <c r="AQ2406" i="2"/>
  <c r="AR2406" i="2"/>
  <c r="AS2406" i="2"/>
  <c r="AJ2407" i="2"/>
  <c r="AK2407" i="2"/>
  <c r="AL2407" i="2"/>
  <c r="AM2407" i="2"/>
  <c r="AP2407" i="2"/>
  <c r="AQ2407" i="2"/>
  <c r="AR2407" i="2"/>
  <c r="AS2407" i="2"/>
  <c r="AJ2408" i="2"/>
  <c r="AK2408" i="2"/>
  <c r="AL2408" i="2"/>
  <c r="AM2408" i="2"/>
  <c r="AP2408" i="2"/>
  <c r="AQ2408" i="2"/>
  <c r="AR2408" i="2"/>
  <c r="AS2408" i="2"/>
  <c r="AJ2409" i="2"/>
  <c r="AK2409" i="2"/>
  <c r="AL2409" i="2"/>
  <c r="AM2409" i="2"/>
  <c r="AP2409" i="2"/>
  <c r="AQ2409" i="2"/>
  <c r="AR2409" i="2"/>
  <c r="AS2409" i="2"/>
  <c r="AJ2410" i="2"/>
  <c r="AK2410" i="2"/>
  <c r="AL2410" i="2"/>
  <c r="AM2410" i="2"/>
  <c r="AP2410" i="2"/>
  <c r="AQ2410" i="2"/>
  <c r="AR2410" i="2"/>
  <c r="AS2410" i="2"/>
  <c r="AJ2411" i="2"/>
  <c r="AK2411" i="2"/>
  <c r="AL2411" i="2"/>
  <c r="AM2411" i="2"/>
  <c r="AP2411" i="2"/>
  <c r="AQ2411" i="2"/>
  <c r="AR2411" i="2"/>
  <c r="AS2411" i="2"/>
  <c r="AJ2412" i="2"/>
  <c r="AK2412" i="2"/>
  <c r="AL2412" i="2"/>
  <c r="AM2412" i="2"/>
  <c r="AP2412" i="2"/>
  <c r="AQ2412" i="2"/>
  <c r="AR2412" i="2"/>
  <c r="AS2412" i="2"/>
  <c r="AJ2413" i="2"/>
  <c r="AK2413" i="2"/>
  <c r="AL2413" i="2"/>
  <c r="AM2413" i="2"/>
  <c r="AP2413" i="2"/>
  <c r="AQ2413" i="2"/>
  <c r="AR2413" i="2"/>
  <c r="AS2413" i="2"/>
  <c r="AJ2414" i="2"/>
  <c r="AK2414" i="2"/>
  <c r="AL2414" i="2"/>
  <c r="AM2414" i="2"/>
  <c r="AP2414" i="2"/>
  <c r="AQ2414" i="2"/>
  <c r="AR2414" i="2"/>
  <c r="AS2414" i="2"/>
  <c r="AJ2415" i="2"/>
  <c r="AK2415" i="2"/>
  <c r="AL2415" i="2"/>
  <c r="AM2415" i="2"/>
  <c r="AP2415" i="2"/>
  <c r="AQ2415" i="2"/>
  <c r="AR2415" i="2"/>
  <c r="AS2415" i="2"/>
  <c r="AJ2416" i="2"/>
  <c r="AK2416" i="2"/>
  <c r="AL2416" i="2"/>
  <c r="AM2416" i="2"/>
  <c r="AP2416" i="2"/>
  <c r="AQ2416" i="2"/>
  <c r="AR2416" i="2"/>
  <c r="AS2416" i="2"/>
  <c r="AJ2417" i="2"/>
  <c r="AK2417" i="2"/>
  <c r="AL2417" i="2"/>
  <c r="AM2417" i="2"/>
  <c r="AP2417" i="2"/>
  <c r="AQ2417" i="2"/>
  <c r="AR2417" i="2"/>
  <c r="AS2417" i="2"/>
  <c r="AJ2418" i="2"/>
  <c r="AK2418" i="2"/>
  <c r="AL2418" i="2"/>
  <c r="AM2418" i="2"/>
  <c r="AP2418" i="2"/>
  <c r="AQ2418" i="2"/>
  <c r="AR2418" i="2"/>
  <c r="AS2418" i="2"/>
  <c r="AJ2419" i="2"/>
  <c r="AK2419" i="2"/>
  <c r="AL2419" i="2"/>
  <c r="AM2419" i="2"/>
  <c r="AP2419" i="2"/>
  <c r="AQ2419" i="2"/>
  <c r="AR2419" i="2"/>
  <c r="AS2419" i="2"/>
  <c r="AJ2420" i="2"/>
  <c r="AK2420" i="2"/>
  <c r="AL2420" i="2"/>
  <c r="AM2420" i="2"/>
  <c r="AP2420" i="2"/>
  <c r="AQ2420" i="2"/>
  <c r="AR2420" i="2"/>
  <c r="AS2420" i="2"/>
  <c r="AJ2421" i="2"/>
  <c r="AK2421" i="2"/>
  <c r="AL2421" i="2"/>
  <c r="AM2421" i="2"/>
  <c r="AP2421" i="2"/>
  <c r="AQ2421" i="2"/>
  <c r="AR2421" i="2"/>
  <c r="AS2421" i="2"/>
  <c r="AJ2422" i="2"/>
  <c r="AK2422" i="2"/>
  <c r="AL2422" i="2"/>
  <c r="AM2422" i="2"/>
  <c r="AP2422" i="2"/>
  <c r="AQ2422" i="2"/>
  <c r="AR2422" i="2"/>
  <c r="AS2422" i="2"/>
  <c r="AJ2423" i="2"/>
  <c r="AK2423" i="2"/>
  <c r="AL2423" i="2"/>
  <c r="AM2423" i="2"/>
  <c r="AP2423" i="2"/>
  <c r="AQ2423" i="2"/>
  <c r="AR2423" i="2"/>
  <c r="AS2423" i="2"/>
  <c r="AJ2424" i="2"/>
  <c r="AK2424" i="2"/>
  <c r="AL2424" i="2"/>
  <c r="AM2424" i="2"/>
  <c r="AP2424" i="2"/>
  <c r="AQ2424" i="2"/>
  <c r="AR2424" i="2"/>
  <c r="AS2424" i="2"/>
  <c r="AJ2436" i="2"/>
  <c r="AK2436" i="2"/>
  <c r="AL2436" i="2"/>
  <c r="AM2436" i="2"/>
  <c r="AP2436" i="2"/>
  <c r="AQ2436" i="2"/>
  <c r="AR2436" i="2"/>
  <c r="AS2436" i="2"/>
  <c r="AJ2437" i="2"/>
  <c r="AK2437" i="2"/>
  <c r="AL2437" i="2"/>
  <c r="AM2437" i="2"/>
  <c r="AP2437" i="2"/>
  <c r="AQ2437" i="2"/>
  <c r="AR2437" i="2"/>
  <c r="AS2437" i="2"/>
  <c r="AJ2438" i="2"/>
  <c r="AK2438" i="2"/>
  <c r="AL2438" i="2"/>
  <c r="AM2438" i="2"/>
  <c r="AP2438" i="2"/>
  <c r="AQ2438" i="2"/>
  <c r="AR2438" i="2"/>
  <c r="AS2438" i="2"/>
  <c r="AJ2439" i="2"/>
  <c r="AK2439" i="2"/>
  <c r="AL2439" i="2"/>
  <c r="AM2439" i="2"/>
  <c r="AP2439" i="2"/>
  <c r="AQ2439" i="2"/>
  <c r="AR2439" i="2"/>
  <c r="AS2439" i="2"/>
  <c r="AJ2440" i="2"/>
  <c r="AK2440" i="2"/>
  <c r="AL2440" i="2"/>
  <c r="AM2440" i="2"/>
  <c r="AP2440" i="2"/>
  <c r="AQ2440" i="2"/>
  <c r="AR2440" i="2"/>
  <c r="AS2440" i="2"/>
  <c r="AJ2441" i="2"/>
  <c r="AK2441" i="2"/>
  <c r="AL2441" i="2"/>
  <c r="AM2441" i="2"/>
  <c r="AP2441" i="2"/>
  <c r="AQ2441" i="2"/>
  <c r="AR2441" i="2"/>
  <c r="AS2441" i="2"/>
  <c r="AJ2442" i="2"/>
  <c r="AK2442" i="2"/>
  <c r="AL2442" i="2"/>
  <c r="AM2442" i="2"/>
  <c r="AP2442" i="2"/>
  <c r="AQ2442" i="2"/>
  <c r="AR2442" i="2"/>
  <c r="AS2442" i="2"/>
  <c r="AJ2443" i="2"/>
  <c r="AK2443" i="2"/>
  <c r="AL2443" i="2"/>
  <c r="AM2443" i="2"/>
  <c r="AP2443" i="2"/>
  <c r="AQ2443" i="2"/>
  <c r="AR2443" i="2"/>
  <c r="AS2443" i="2"/>
  <c r="AJ2444" i="2"/>
  <c r="AK2444" i="2"/>
  <c r="AL2444" i="2"/>
  <c r="AM2444" i="2"/>
  <c r="AP2444" i="2"/>
  <c r="AQ2444" i="2"/>
  <c r="AR2444" i="2"/>
  <c r="AS2444" i="2"/>
  <c r="AJ2445" i="2"/>
  <c r="AK2445" i="2"/>
  <c r="AL2445" i="2"/>
  <c r="AM2445" i="2"/>
  <c r="AP2445" i="2"/>
  <c r="AQ2445" i="2"/>
  <c r="AR2445" i="2"/>
  <c r="AS2445" i="2"/>
  <c r="AJ2446" i="2"/>
  <c r="AK2446" i="2"/>
  <c r="AL2446" i="2"/>
  <c r="AM2446" i="2"/>
  <c r="AP2446" i="2"/>
  <c r="AQ2446" i="2"/>
  <c r="AR2446" i="2"/>
  <c r="AS2446" i="2"/>
  <c r="AJ2447" i="2"/>
  <c r="AK2447" i="2"/>
  <c r="AL2447" i="2"/>
  <c r="AM2447" i="2"/>
  <c r="AP2447" i="2"/>
  <c r="AQ2447" i="2"/>
  <c r="AR2447" i="2"/>
  <c r="AS2447" i="2"/>
  <c r="AJ2448" i="2"/>
  <c r="AK2448" i="2"/>
  <c r="AL2448" i="2"/>
  <c r="AM2448" i="2"/>
  <c r="AP2448" i="2"/>
  <c r="AQ2448" i="2"/>
  <c r="AR2448" i="2"/>
  <c r="AS2448" i="2"/>
  <c r="AJ2449" i="2"/>
  <c r="AK2449" i="2"/>
  <c r="AL2449" i="2"/>
  <c r="AM2449" i="2"/>
  <c r="AP2449" i="2"/>
  <c r="AQ2449" i="2"/>
  <c r="AR2449" i="2"/>
  <c r="AS2449" i="2"/>
  <c r="AJ2450" i="2"/>
  <c r="AK2450" i="2"/>
  <c r="AL2450" i="2"/>
  <c r="AM2450" i="2"/>
  <c r="AP2450" i="2"/>
  <c r="AQ2450" i="2"/>
  <c r="AR2450" i="2"/>
  <c r="AS2450" i="2"/>
  <c r="AJ2451" i="2"/>
  <c r="AK2451" i="2"/>
  <c r="AL2451" i="2"/>
  <c r="AM2451" i="2"/>
  <c r="AP2451" i="2"/>
  <c r="AQ2451" i="2"/>
  <c r="AR2451" i="2"/>
  <c r="AS2451" i="2"/>
  <c r="AJ2452" i="2"/>
  <c r="AK2452" i="2"/>
  <c r="AL2452" i="2"/>
  <c r="AM2452" i="2"/>
  <c r="AP2452" i="2"/>
  <c r="AQ2452" i="2"/>
  <c r="AR2452" i="2"/>
  <c r="AS2452" i="2"/>
  <c r="AJ2453" i="2"/>
  <c r="AK2453" i="2"/>
  <c r="AL2453" i="2"/>
  <c r="AM2453" i="2"/>
  <c r="AP2453" i="2"/>
  <c r="AQ2453" i="2"/>
  <c r="AR2453" i="2"/>
  <c r="AS2453" i="2"/>
  <c r="AJ2454" i="2"/>
  <c r="AK2454" i="2"/>
  <c r="AL2454" i="2"/>
  <c r="AM2454" i="2"/>
  <c r="AP2454" i="2"/>
  <c r="AQ2454" i="2"/>
  <c r="AR2454" i="2"/>
  <c r="AS2454" i="2"/>
  <c r="AJ2467" i="2"/>
  <c r="AK2467" i="2"/>
  <c r="AL2467" i="2"/>
  <c r="AM2467" i="2"/>
  <c r="AP2467" i="2"/>
  <c r="AQ2467" i="2"/>
  <c r="AR2467" i="2"/>
  <c r="AS2467" i="2"/>
  <c r="AJ2497" i="2"/>
  <c r="AK2497" i="2"/>
  <c r="AL2497" i="2"/>
  <c r="AM2497" i="2"/>
  <c r="AP2497" i="2"/>
  <c r="AQ2497" i="2"/>
  <c r="AR2497" i="2"/>
  <c r="AS2497" i="2"/>
  <c r="AJ2498" i="2"/>
  <c r="AK2498" i="2"/>
  <c r="AL2498" i="2"/>
  <c r="AM2498" i="2"/>
  <c r="AP2498" i="2"/>
  <c r="AQ2498" i="2"/>
  <c r="AR2498" i="2"/>
  <c r="AS2498" i="2"/>
  <c r="AJ2499" i="2"/>
  <c r="AK2499" i="2"/>
  <c r="AL2499" i="2"/>
  <c r="AM2499" i="2"/>
  <c r="AP2499" i="2"/>
  <c r="AQ2499" i="2"/>
  <c r="AR2499" i="2"/>
  <c r="AS2499" i="2"/>
  <c r="AJ2500" i="2"/>
  <c r="AK2500" i="2"/>
  <c r="AL2500" i="2"/>
  <c r="AM2500" i="2"/>
  <c r="AP2500" i="2"/>
  <c r="AQ2500" i="2"/>
  <c r="AR2500" i="2"/>
  <c r="AS2500" i="2"/>
  <c r="AJ2501" i="2"/>
  <c r="AK2501" i="2"/>
  <c r="AL2501" i="2"/>
  <c r="AM2501" i="2"/>
  <c r="AP2501" i="2"/>
  <c r="AQ2501" i="2"/>
  <c r="AR2501" i="2"/>
  <c r="AS2501" i="2"/>
  <c r="AJ2502" i="2"/>
  <c r="AK2502" i="2"/>
  <c r="AL2502" i="2"/>
  <c r="AM2502" i="2"/>
  <c r="AP2502" i="2"/>
  <c r="AQ2502" i="2"/>
  <c r="AR2502" i="2"/>
  <c r="AS2502" i="2"/>
  <c r="AJ2503" i="2"/>
  <c r="AK2503" i="2"/>
  <c r="AL2503" i="2"/>
  <c r="AM2503" i="2"/>
  <c r="AP2503" i="2"/>
  <c r="AQ2503" i="2"/>
  <c r="AR2503" i="2"/>
  <c r="AS2503" i="2"/>
  <c r="AJ2504" i="2"/>
  <c r="AK2504" i="2"/>
  <c r="AL2504" i="2"/>
  <c r="AM2504" i="2"/>
  <c r="AP2504" i="2"/>
  <c r="AQ2504" i="2"/>
  <c r="AR2504" i="2"/>
  <c r="AS2504" i="2"/>
  <c r="AJ2505" i="2"/>
  <c r="AK2505" i="2"/>
  <c r="AL2505" i="2"/>
  <c r="AM2505" i="2"/>
  <c r="AP2505" i="2"/>
  <c r="AQ2505" i="2"/>
  <c r="AR2505" i="2"/>
  <c r="AS2505" i="2"/>
  <c r="AJ2506" i="2"/>
  <c r="AK2506" i="2"/>
  <c r="AL2506" i="2"/>
  <c r="AM2506" i="2"/>
  <c r="AP2506" i="2"/>
  <c r="AQ2506" i="2"/>
  <c r="AR2506" i="2"/>
  <c r="AS2506" i="2"/>
  <c r="AJ2507" i="2"/>
  <c r="AK2507" i="2"/>
  <c r="AL2507" i="2"/>
  <c r="AM2507" i="2"/>
  <c r="AP2507" i="2"/>
  <c r="AQ2507" i="2"/>
  <c r="AR2507" i="2"/>
  <c r="AS2507" i="2"/>
  <c r="AJ2508" i="2"/>
  <c r="AK2508" i="2"/>
  <c r="AL2508" i="2"/>
  <c r="AM2508" i="2"/>
  <c r="AP2508" i="2"/>
  <c r="AQ2508" i="2"/>
  <c r="AR2508" i="2"/>
  <c r="AS2508" i="2"/>
  <c r="AJ2509" i="2"/>
  <c r="AK2509" i="2"/>
  <c r="AL2509" i="2"/>
  <c r="AM2509" i="2"/>
  <c r="AP2509" i="2"/>
  <c r="AQ2509" i="2"/>
  <c r="AR2509" i="2"/>
  <c r="AS2509" i="2"/>
  <c r="AJ2510" i="2"/>
  <c r="AK2510" i="2"/>
  <c r="AL2510" i="2"/>
  <c r="AM2510" i="2"/>
  <c r="AP2510" i="2"/>
  <c r="AQ2510" i="2"/>
  <c r="AR2510" i="2"/>
  <c r="AS2510" i="2"/>
  <c r="AJ2511" i="2"/>
  <c r="AK2511" i="2"/>
  <c r="AL2511" i="2"/>
  <c r="AM2511" i="2"/>
  <c r="AP2511" i="2"/>
  <c r="AQ2511" i="2"/>
  <c r="AR2511" i="2"/>
  <c r="AS2511" i="2"/>
  <c r="AJ2512" i="2"/>
  <c r="AK2512" i="2"/>
  <c r="AL2512" i="2"/>
  <c r="AM2512" i="2"/>
  <c r="AP2512" i="2"/>
  <c r="AQ2512" i="2"/>
  <c r="AR2512" i="2"/>
  <c r="AS2512" i="2"/>
  <c r="AJ2513" i="2"/>
  <c r="AK2513" i="2"/>
  <c r="AL2513" i="2"/>
  <c r="AM2513" i="2"/>
  <c r="AP2513" i="2"/>
  <c r="AQ2513" i="2"/>
  <c r="AR2513" i="2"/>
  <c r="AS2513" i="2"/>
  <c r="AJ2514" i="2"/>
  <c r="AK2514" i="2"/>
  <c r="AL2514" i="2"/>
  <c r="AM2514" i="2"/>
  <c r="AP2514" i="2"/>
  <c r="AQ2514" i="2"/>
  <c r="AR2514" i="2"/>
  <c r="AS2514" i="2"/>
  <c r="AJ2515" i="2"/>
  <c r="AK2515" i="2"/>
  <c r="AL2515" i="2"/>
  <c r="AM2515" i="2"/>
  <c r="AP2515" i="2"/>
  <c r="AQ2515" i="2"/>
  <c r="AR2515" i="2"/>
  <c r="AS2515" i="2"/>
  <c r="AJ2527" i="2"/>
  <c r="AK2527" i="2"/>
  <c r="AL2527" i="2"/>
  <c r="AM2527" i="2"/>
  <c r="AP2527" i="2"/>
  <c r="AQ2527" i="2"/>
  <c r="AR2527" i="2"/>
  <c r="AS2527" i="2"/>
  <c r="AJ2528" i="2"/>
  <c r="AK2528" i="2"/>
  <c r="AL2528" i="2"/>
  <c r="AM2528" i="2"/>
  <c r="AP2528" i="2"/>
  <c r="AQ2528" i="2"/>
  <c r="AR2528" i="2"/>
  <c r="AS2528" i="2"/>
  <c r="AJ2529" i="2"/>
  <c r="AK2529" i="2"/>
  <c r="AL2529" i="2"/>
  <c r="AM2529" i="2"/>
  <c r="AP2529" i="2"/>
  <c r="AQ2529" i="2"/>
  <c r="AR2529" i="2"/>
  <c r="AS2529" i="2"/>
  <c r="AJ2530" i="2"/>
  <c r="AK2530" i="2"/>
  <c r="AL2530" i="2"/>
  <c r="AM2530" i="2"/>
  <c r="AP2530" i="2"/>
  <c r="AQ2530" i="2"/>
  <c r="AR2530" i="2"/>
  <c r="AS2530" i="2"/>
  <c r="AJ2531" i="2"/>
  <c r="AK2531" i="2"/>
  <c r="AL2531" i="2"/>
  <c r="AM2531" i="2"/>
  <c r="AP2531" i="2"/>
  <c r="AQ2531" i="2"/>
  <c r="AR2531" i="2"/>
  <c r="AS2531" i="2"/>
  <c r="AJ2532" i="2"/>
  <c r="AK2532" i="2"/>
  <c r="AL2532" i="2"/>
  <c r="AM2532" i="2"/>
  <c r="AP2532" i="2"/>
  <c r="AQ2532" i="2"/>
  <c r="AR2532" i="2"/>
  <c r="AS2532" i="2"/>
  <c r="AJ2533" i="2"/>
  <c r="AK2533" i="2"/>
  <c r="AL2533" i="2"/>
  <c r="AM2533" i="2"/>
  <c r="AP2533" i="2"/>
  <c r="AQ2533" i="2"/>
  <c r="AR2533" i="2"/>
  <c r="AS2533" i="2"/>
  <c r="AJ2534" i="2"/>
  <c r="AK2534" i="2"/>
  <c r="AL2534" i="2"/>
  <c r="AM2534" i="2"/>
  <c r="AP2534" i="2"/>
  <c r="AQ2534" i="2"/>
  <c r="AR2534" i="2"/>
  <c r="AS2534" i="2"/>
  <c r="AJ2535" i="2"/>
  <c r="AK2535" i="2"/>
  <c r="AL2535" i="2"/>
  <c r="AM2535" i="2"/>
  <c r="AP2535" i="2"/>
  <c r="AQ2535" i="2"/>
  <c r="AR2535" i="2"/>
  <c r="AS2535" i="2"/>
  <c r="AJ2536" i="2"/>
  <c r="AK2536" i="2"/>
  <c r="AL2536" i="2"/>
  <c r="AM2536" i="2"/>
  <c r="AP2536" i="2"/>
  <c r="AQ2536" i="2"/>
  <c r="AR2536" i="2"/>
  <c r="AS2536" i="2"/>
  <c r="AJ2537" i="2"/>
  <c r="AK2537" i="2"/>
  <c r="AL2537" i="2"/>
  <c r="AM2537" i="2"/>
  <c r="AP2537" i="2"/>
  <c r="AQ2537" i="2"/>
  <c r="AR2537" i="2"/>
  <c r="AS2537" i="2"/>
  <c r="AJ2538" i="2"/>
  <c r="AK2538" i="2"/>
  <c r="AL2538" i="2"/>
  <c r="AM2538" i="2"/>
  <c r="AP2538" i="2"/>
  <c r="AQ2538" i="2"/>
  <c r="AR2538" i="2"/>
  <c r="AS2538" i="2"/>
  <c r="AJ2539" i="2"/>
  <c r="AK2539" i="2"/>
  <c r="AL2539" i="2"/>
  <c r="AM2539" i="2"/>
  <c r="AP2539" i="2"/>
  <c r="AQ2539" i="2"/>
  <c r="AR2539" i="2"/>
  <c r="AS2539" i="2"/>
  <c r="AJ2540" i="2"/>
  <c r="AK2540" i="2"/>
  <c r="AL2540" i="2"/>
  <c r="AM2540" i="2"/>
  <c r="AP2540" i="2"/>
  <c r="AQ2540" i="2"/>
  <c r="AR2540" i="2"/>
  <c r="AS2540" i="2"/>
  <c r="AJ2541" i="2"/>
  <c r="AK2541" i="2"/>
  <c r="AL2541" i="2"/>
  <c r="AM2541" i="2"/>
  <c r="AP2541" i="2"/>
  <c r="AQ2541" i="2"/>
  <c r="AR2541" i="2"/>
  <c r="AS2541" i="2"/>
  <c r="AJ2542" i="2"/>
  <c r="AK2542" i="2"/>
  <c r="AL2542" i="2"/>
  <c r="AM2542" i="2"/>
  <c r="AP2542" i="2"/>
  <c r="AQ2542" i="2"/>
  <c r="AR2542" i="2"/>
  <c r="AS2542" i="2"/>
  <c r="AJ2543" i="2"/>
  <c r="AK2543" i="2"/>
  <c r="AL2543" i="2"/>
  <c r="AM2543" i="2"/>
  <c r="AP2543" i="2"/>
  <c r="AQ2543" i="2"/>
  <c r="AR2543" i="2"/>
  <c r="AS2543" i="2"/>
  <c r="AJ2544" i="2"/>
  <c r="AK2544" i="2"/>
  <c r="AL2544" i="2"/>
  <c r="AM2544" i="2"/>
  <c r="AP2544" i="2"/>
  <c r="AQ2544" i="2"/>
  <c r="AR2544" i="2"/>
  <c r="AS2544" i="2"/>
  <c r="AJ2545" i="2"/>
  <c r="AK2545" i="2"/>
  <c r="AL2545" i="2"/>
  <c r="AM2545" i="2"/>
  <c r="AP2545" i="2"/>
  <c r="AQ2545" i="2"/>
  <c r="AR2545" i="2"/>
  <c r="AS2545" i="2"/>
  <c r="AP2554" i="2"/>
  <c r="AQ2554" i="2"/>
  <c r="AR2554" i="2"/>
  <c r="AS2554" i="2"/>
  <c r="AP2555" i="2"/>
  <c r="AQ2555" i="2"/>
  <c r="AR2555" i="2"/>
  <c r="AS2555" i="2"/>
  <c r="AP2556" i="2"/>
  <c r="AQ2556" i="2"/>
  <c r="AR2556" i="2"/>
  <c r="AS2556" i="2"/>
  <c r="AP2557" i="2"/>
  <c r="AQ2557" i="2"/>
  <c r="AR2557" i="2"/>
  <c r="AS2557" i="2"/>
  <c r="AJ2558" i="2"/>
  <c r="AK2558" i="2"/>
  <c r="AL2558" i="2"/>
  <c r="AM2558" i="2"/>
  <c r="AP2558" i="2"/>
  <c r="AQ2558" i="2"/>
  <c r="AR2558" i="2"/>
  <c r="AS2558" i="2"/>
  <c r="AP2559" i="2"/>
  <c r="AQ2559" i="2"/>
  <c r="AR2559" i="2"/>
  <c r="AS2559" i="2"/>
  <c r="AP2560" i="2"/>
  <c r="AQ2560" i="2"/>
  <c r="AR2560" i="2"/>
  <c r="AS2560" i="2"/>
  <c r="AP2561" i="2"/>
  <c r="AQ2561" i="2"/>
  <c r="AR2561" i="2"/>
  <c r="AS2561" i="2"/>
  <c r="AP2562" i="2"/>
  <c r="AQ2562" i="2"/>
  <c r="AR2562" i="2"/>
  <c r="AS2562" i="2"/>
  <c r="AP2563" i="2"/>
  <c r="AQ2563" i="2"/>
  <c r="AR2563" i="2"/>
  <c r="AS2563" i="2"/>
  <c r="AP2564" i="2"/>
  <c r="AQ2564" i="2"/>
  <c r="AR2564" i="2"/>
  <c r="AS2564" i="2"/>
  <c r="AP2565" i="2"/>
  <c r="AQ2565" i="2"/>
  <c r="AR2565" i="2"/>
  <c r="AS2565" i="2"/>
  <c r="AP2566" i="2"/>
  <c r="AQ2566" i="2"/>
  <c r="AR2566" i="2"/>
  <c r="AS2566" i="2"/>
  <c r="AP2567" i="2"/>
  <c r="AQ2567" i="2"/>
  <c r="AR2567" i="2"/>
  <c r="AS2567" i="2"/>
  <c r="AP2568" i="2"/>
  <c r="AQ2568" i="2"/>
  <c r="AR2568" i="2"/>
  <c r="AS2568" i="2"/>
  <c r="AP2569" i="2"/>
  <c r="AQ2569" i="2"/>
  <c r="AR2569" i="2"/>
  <c r="AS2569" i="2"/>
  <c r="AP2570" i="2"/>
  <c r="AQ2570" i="2"/>
  <c r="AR2570" i="2"/>
  <c r="AS2570" i="2"/>
  <c r="AP2571" i="2"/>
  <c r="AQ2571" i="2"/>
  <c r="AR2571" i="2"/>
  <c r="AS2571" i="2"/>
  <c r="AP2572" i="2"/>
  <c r="AQ2572" i="2"/>
  <c r="AR2572" i="2"/>
  <c r="AS2572" i="2"/>
  <c r="AP2573" i="2"/>
  <c r="AQ2573" i="2"/>
  <c r="AR2573" i="2"/>
  <c r="AS2573" i="2"/>
  <c r="AP2574" i="2"/>
  <c r="AQ2574" i="2"/>
  <c r="AR2574" i="2"/>
  <c r="AS2574" i="2"/>
  <c r="AP2575" i="2"/>
  <c r="AQ2575" i="2"/>
  <c r="AR2575" i="2"/>
  <c r="AS2575" i="2"/>
  <c r="AP2576" i="2"/>
  <c r="AQ2576" i="2"/>
  <c r="AR2576" i="2"/>
  <c r="AS2576" i="2"/>
  <c r="AP2584" i="2"/>
  <c r="AQ2584" i="2"/>
  <c r="AR2584" i="2"/>
  <c r="AS2584" i="2"/>
  <c r="AP2585" i="2"/>
  <c r="AQ2585" i="2"/>
  <c r="AR2585" i="2"/>
  <c r="AS2585" i="2"/>
  <c r="AP2586" i="2"/>
  <c r="AQ2586" i="2"/>
  <c r="AR2586" i="2"/>
  <c r="AS2586" i="2"/>
  <c r="AP2587" i="2"/>
  <c r="AQ2587" i="2"/>
  <c r="AR2587" i="2"/>
  <c r="AS2587" i="2"/>
  <c r="AJ2588" i="2"/>
  <c r="AK2588" i="2"/>
  <c r="AL2588" i="2"/>
  <c r="AM2588" i="2"/>
  <c r="AP2588" i="2"/>
  <c r="AQ2588" i="2"/>
  <c r="AR2588" i="2"/>
  <c r="AS2588" i="2"/>
  <c r="AJ2589" i="2"/>
  <c r="AK2589" i="2"/>
  <c r="AL2589" i="2"/>
  <c r="AM2589" i="2"/>
  <c r="AP2589" i="2"/>
  <c r="AQ2589" i="2"/>
  <c r="AR2589" i="2"/>
  <c r="AS2589" i="2"/>
  <c r="AJ2590" i="2"/>
  <c r="AK2590" i="2"/>
  <c r="AL2590" i="2"/>
  <c r="AM2590" i="2"/>
  <c r="AP2590" i="2"/>
  <c r="AQ2590" i="2"/>
  <c r="AR2590" i="2"/>
  <c r="AS2590" i="2"/>
  <c r="AJ2591" i="2"/>
  <c r="AK2591" i="2"/>
  <c r="AL2591" i="2"/>
  <c r="AM2591" i="2"/>
  <c r="AP2591" i="2"/>
  <c r="AQ2591" i="2"/>
  <c r="AR2591" i="2"/>
  <c r="AS2591" i="2"/>
  <c r="AJ2592" i="2"/>
  <c r="AK2592" i="2"/>
  <c r="AL2592" i="2"/>
  <c r="AM2592" i="2"/>
  <c r="AP2592" i="2"/>
  <c r="AQ2592" i="2"/>
  <c r="AR2592" i="2"/>
  <c r="AS2592" i="2"/>
  <c r="AJ2593" i="2"/>
  <c r="AK2593" i="2"/>
  <c r="AL2593" i="2"/>
  <c r="AM2593" i="2"/>
  <c r="AP2593" i="2"/>
  <c r="AQ2593" i="2"/>
  <c r="AR2593" i="2"/>
  <c r="AS2593" i="2"/>
  <c r="AJ2594" i="2"/>
  <c r="AK2594" i="2"/>
  <c r="AL2594" i="2"/>
  <c r="AM2594" i="2"/>
  <c r="AP2594" i="2"/>
  <c r="AQ2594" i="2"/>
  <c r="AR2594" i="2"/>
  <c r="AS2594" i="2"/>
  <c r="AJ2595" i="2"/>
  <c r="AK2595" i="2"/>
  <c r="AL2595" i="2"/>
  <c r="AM2595" i="2"/>
  <c r="AP2595" i="2"/>
  <c r="AQ2595" i="2"/>
  <c r="AR2595" i="2"/>
  <c r="AS2595" i="2"/>
  <c r="AJ2596" i="2"/>
  <c r="AK2596" i="2"/>
  <c r="AL2596" i="2"/>
  <c r="AM2596" i="2"/>
  <c r="AP2596" i="2"/>
  <c r="AQ2596" i="2"/>
  <c r="AR2596" i="2"/>
  <c r="AS2596" i="2"/>
  <c r="AJ2597" i="2"/>
  <c r="AK2597" i="2"/>
  <c r="AL2597" i="2"/>
  <c r="AM2597" i="2"/>
  <c r="AP2597" i="2"/>
  <c r="AQ2597" i="2"/>
  <c r="AR2597" i="2"/>
  <c r="AS2597" i="2"/>
  <c r="AJ2598" i="2"/>
  <c r="AK2598" i="2"/>
  <c r="AL2598" i="2"/>
  <c r="AM2598" i="2"/>
  <c r="AP2598" i="2"/>
  <c r="AQ2598" i="2"/>
  <c r="AR2598" i="2"/>
  <c r="AS2598" i="2"/>
  <c r="AJ2599" i="2"/>
  <c r="AK2599" i="2"/>
  <c r="AL2599" i="2"/>
  <c r="AM2599" i="2"/>
  <c r="AP2599" i="2"/>
  <c r="AQ2599" i="2"/>
  <c r="AR2599" i="2"/>
  <c r="AS2599" i="2"/>
  <c r="AJ2600" i="2"/>
  <c r="AK2600" i="2"/>
  <c r="AL2600" i="2"/>
  <c r="AM2600" i="2"/>
  <c r="AP2600" i="2"/>
  <c r="AQ2600" i="2"/>
  <c r="AR2600" i="2"/>
  <c r="AS2600" i="2"/>
  <c r="AJ2601" i="2"/>
  <c r="AK2601" i="2"/>
  <c r="AL2601" i="2"/>
  <c r="AM2601" i="2"/>
  <c r="AP2601" i="2"/>
  <c r="AQ2601" i="2"/>
  <c r="AR2601" i="2"/>
  <c r="AS2601" i="2"/>
  <c r="AJ2602" i="2"/>
  <c r="AK2602" i="2"/>
  <c r="AL2602" i="2"/>
  <c r="AM2602" i="2"/>
  <c r="AP2602" i="2"/>
  <c r="AQ2602" i="2"/>
  <c r="AR2602" i="2"/>
  <c r="AS2602" i="2"/>
  <c r="AJ2603" i="2"/>
  <c r="AK2603" i="2"/>
  <c r="AL2603" i="2"/>
  <c r="AM2603" i="2"/>
  <c r="AP2603" i="2"/>
  <c r="AQ2603" i="2"/>
  <c r="AR2603" i="2"/>
  <c r="AS2603" i="2"/>
  <c r="AJ2604" i="2"/>
  <c r="AK2604" i="2"/>
  <c r="AL2604" i="2"/>
  <c r="AM2604" i="2"/>
  <c r="AP2604" i="2"/>
  <c r="AQ2604" i="2"/>
  <c r="AR2604" i="2"/>
  <c r="AS2604" i="2"/>
  <c r="AJ2605" i="2"/>
  <c r="AK2605" i="2"/>
  <c r="AL2605" i="2"/>
  <c r="AM2605" i="2"/>
  <c r="AP2605" i="2"/>
  <c r="AQ2605" i="2"/>
  <c r="AR2605" i="2"/>
  <c r="AS2605" i="2"/>
  <c r="AJ2606" i="2"/>
  <c r="AK2606" i="2"/>
  <c r="AL2606" i="2"/>
  <c r="AM2606" i="2"/>
  <c r="AP2606" i="2"/>
  <c r="AQ2606" i="2"/>
  <c r="AR2606" i="2"/>
  <c r="AS2606" i="2"/>
  <c r="AP2614" i="2"/>
  <c r="AQ2614" i="2"/>
  <c r="AR2614" i="2"/>
  <c r="AS2614" i="2"/>
  <c r="AP2615" i="2"/>
  <c r="AQ2615" i="2"/>
  <c r="AR2615" i="2"/>
  <c r="AS2615" i="2"/>
  <c r="AP2616" i="2"/>
  <c r="AQ2616" i="2"/>
  <c r="AR2616" i="2"/>
  <c r="AS2616" i="2"/>
  <c r="AP2617" i="2"/>
  <c r="AQ2617" i="2"/>
  <c r="AR2617" i="2"/>
  <c r="AS2617" i="2"/>
  <c r="AJ2618" i="2"/>
  <c r="AK2618" i="2"/>
  <c r="AL2618" i="2"/>
  <c r="AM2618" i="2"/>
  <c r="AP2618" i="2"/>
  <c r="AQ2618" i="2"/>
  <c r="AR2618" i="2"/>
  <c r="AS2618" i="2"/>
  <c r="AJ2619" i="2"/>
  <c r="AK2619" i="2"/>
  <c r="AL2619" i="2"/>
  <c r="AM2619" i="2"/>
  <c r="AP2619" i="2"/>
  <c r="AQ2619" i="2"/>
  <c r="AR2619" i="2"/>
  <c r="AS2619" i="2"/>
  <c r="AJ2620" i="2"/>
  <c r="AK2620" i="2"/>
  <c r="AL2620" i="2"/>
  <c r="AM2620" i="2"/>
  <c r="AP2620" i="2"/>
  <c r="AQ2620" i="2"/>
  <c r="AR2620" i="2"/>
  <c r="AS2620" i="2"/>
  <c r="AJ2621" i="2"/>
  <c r="AK2621" i="2"/>
  <c r="AL2621" i="2"/>
  <c r="AM2621" i="2"/>
  <c r="AP2621" i="2"/>
  <c r="AQ2621" i="2"/>
  <c r="AR2621" i="2"/>
  <c r="AS2621" i="2"/>
  <c r="AJ2622" i="2"/>
  <c r="AK2622" i="2"/>
  <c r="AL2622" i="2"/>
  <c r="AM2622" i="2"/>
  <c r="AP2622" i="2"/>
  <c r="AQ2622" i="2"/>
  <c r="AR2622" i="2"/>
  <c r="AS2622" i="2"/>
  <c r="AJ2623" i="2"/>
  <c r="AK2623" i="2"/>
  <c r="AL2623" i="2"/>
  <c r="AM2623" i="2"/>
  <c r="AP2623" i="2"/>
  <c r="AQ2623" i="2"/>
  <c r="AR2623" i="2"/>
  <c r="AS2623" i="2"/>
  <c r="AJ2624" i="2"/>
  <c r="AK2624" i="2"/>
  <c r="AL2624" i="2"/>
  <c r="AM2624" i="2"/>
  <c r="AP2624" i="2"/>
  <c r="AQ2624" i="2"/>
  <c r="AR2624" i="2"/>
  <c r="AS2624" i="2"/>
  <c r="AJ2625" i="2"/>
  <c r="AK2625" i="2"/>
  <c r="AL2625" i="2"/>
  <c r="AM2625" i="2"/>
  <c r="AP2625" i="2"/>
  <c r="AQ2625" i="2"/>
  <c r="AR2625" i="2"/>
  <c r="AS2625" i="2"/>
  <c r="AJ2626" i="2"/>
  <c r="AK2626" i="2"/>
  <c r="AL2626" i="2"/>
  <c r="AM2626" i="2"/>
  <c r="AP2626" i="2"/>
  <c r="AQ2626" i="2"/>
  <c r="AR2626" i="2"/>
  <c r="AS2626" i="2"/>
  <c r="AJ2627" i="2"/>
  <c r="AK2627" i="2"/>
  <c r="AL2627" i="2"/>
  <c r="AM2627" i="2"/>
  <c r="AP2627" i="2"/>
  <c r="AQ2627" i="2"/>
  <c r="AR2627" i="2"/>
  <c r="AS2627" i="2"/>
  <c r="AJ2628" i="2"/>
  <c r="AK2628" i="2"/>
  <c r="AL2628" i="2"/>
  <c r="AM2628" i="2"/>
  <c r="AP2628" i="2"/>
  <c r="AQ2628" i="2"/>
  <c r="AR2628" i="2"/>
  <c r="AS2628" i="2"/>
  <c r="AJ2629" i="2"/>
  <c r="AK2629" i="2"/>
  <c r="AL2629" i="2"/>
  <c r="AM2629" i="2"/>
  <c r="AP2629" i="2"/>
  <c r="AQ2629" i="2"/>
  <c r="AR2629" i="2"/>
  <c r="AS2629" i="2"/>
  <c r="AJ2630" i="2"/>
  <c r="AK2630" i="2"/>
  <c r="AL2630" i="2"/>
  <c r="AM2630" i="2"/>
  <c r="AP2630" i="2"/>
  <c r="AQ2630" i="2"/>
  <c r="AR2630" i="2"/>
  <c r="AS2630" i="2"/>
  <c r="AJ2631" i="2"/>
  <c r="AK2631" i="2"/>
  <c r="AL2631" i="2"/>
  <c r="AM2631" i="2"/>
  <c r="AP2631" i="2"/>
  <c r="AQ2631" i="2"/>
  <c r="AR2631" i="2"/>
  <c r="AS2631" i="2"/>
  <c r="AJ2632" i="2"/>
  <c r="AK2632" i="2"/>
  <c r="AL2632" i="2"/>
  <c r="AM2632" i="2"/>
  <c r="AP2632" i="2"/>
  <c r="AQ2632" i="2"/>
  <c r="AR2632" i="2"/>
  <c r="AS2632" i="2"/>
  <c r="AJ2633" i="2"/>
  <c r="AK2633" i="2"/>
  <c r="AL2633" i="2"/>
  <c r="AM2633" i="2"/>
  <c r="AP2633" i="2"/>
  <c r="AQ2633" i="2"/>
  <c r="AR2633" i="2"/>
  <c r="AS2633" i="2"/>
  <c r="AJ2634" i="2"/>
  <c r="AK2634" i="2"/>
  <c r="AL2634" i="2"/>
  <c r="AM2634" i="2"/>
  <c r="AP2634" i="2"/>
  <c r="AQ2634" i="2"/>
  <c r="AR2634" i="2"/>
  <c r="AS2634" i="2"/>
  <c r="AJ2635" i="2"/>
  <c r="AK2635" i="2"/>
  <c r="AL2635" i="2"/>
  <c r="AM2635" i="2"/>
  <c r="AP2635" i="2"/>
  <c r="AQ2635" i="2"/>
  <c r="AR2635" i="2"/>
  <c r="AS2635" i="2"/>
  <c r="AJ2636" i="2"/>
  <c r="AK2636" i="2"/>
  <c r="AL2636" i="2"/>
  <c r="AM2636" i="2"/>
  <c r="AP2636" i="2"/>
  <c r="AQ2636" i="2"/>
  <c r="AR2636" i="2"/>
  <c r="AS2636" i="2"/>
  <c r="K191" i="4"/>
  <c r="K190" i="4"/>
  <c r="S199" i="4"/>
  <c r="R199" i="4"/>
  <c r="Q199" i="4"/>
  <c r="P199" i="4"/>
  <c r="N199" i="4"/>
  <c r="K199" i="4"/>
  <c r="R198" i="4"/>
  <c r="Q198" i="4"/>
  <c r="S197" i="4"/>
  <c r="Q197" i="4"/>
  <c r="N197" i="4"/>
  <c r="M197" i="4"/>
  <c r="S193" i="4"/>
  <c r="R193" i="4"/>
  <c r="Q193" i="4"/>
  <c r="P193" i="4"/>
  <c r="N193" i="4"/>
  <c r="S194" i="4"/>
  <c r="N194" i="4"/>
  <c r="R192" i="4"/>
  <c r="Q192" i="4"/>
  <c r="P192" i="4"/>
  <c r="M192" i="4"/>
  <c r="L192" i="4"/>
  <c r="S192" i="4"/>
  <c r="S187" i="4"/>
  <c r="S186" i="4"/>
  <c r="R186" i="4"/>
  <c r="Q186" i="4"/>
  <c r="P186" i="4"/>
  <c r="N186" i="4"/>
  <c r="M186" i="4"/>
  <c r="L186" i="4"/>
  <c r="S185" i="4"/>
  <c r="R185" i="4"/>
  <c r="Q185" i="4"/>
  <c r="P185" i="4"/>
  <c r="L185" i="4"/>
  <c r="S188" i="4"/>
  <c r="N188" i="4"/>
  <c r="P188" i="4"/>
  <c r="S183" i="4"/>
  <c r="R183" i="4"/>
  <c r="Q183" i="4"/>
  <c r="P183" i="4"/>
  <c r="M183" i="4"/>
  <c r="L183" i="4"/>
  <c r="P196" i="4"/>
  <c r="S184" i="4"/>
  <c r="R184" i="4"/>
  <c r="Q184" i="4"/>
  <c r="P184" i="4"/>
  <c r="M184" i="4"/>
  <c r="R195" i="4"/>
  <c r="P195" i="4"/>
  <c r="M195" i="4"/>
  <c r="S189" i="4"/>
  <c r="R189" i="4"/>
  <c r="Q189" i="4"/>
  <c r="P189" i="4"/>
  <c r="N189" i="4"/>
  <c r="M189" i="4"/>
  <c r="L189" i="4"/>
  <c r="L195" i="4"/>
  <c r="S200" i="4"/>
  <c r="R200" i="4"/>
  <c r="Q200" i="4"/>
  <c r="Y210" i="1" l="1"/>
  <c r="AH94" i="5"/>
  <c r="I191" i="4"/>
  <c r="R196" i="4"/>
  <c r="S196" i="4"/>
  <c r="M188" i="4"/>
  <c r="P187" i="4"/>
  <c r="L194" i="4"/>
  <c r="L198" i="4"/>
  <c r="N187" i="4"/>
  <c r="L193" i="4"/>
  <c r="AI127" i="5"/>
  <c r="AG117" i="5"/>
  <c r="AH117" i="5"/>
  <c r="AG13" i="5"/>
  <c r="AH13" i="5"/>
  <c r="AG173" i="5"/>
  <c r="AH173" i="5"/>
  <c r="AG163" i="5"/>
  <c r="AH163" i="5"/>
  <c r="AG152" i="5"/>
  <c r="AH152" i="5"/>
  <c r="AG77" i="5"/>
  <c r="AH77" i="5"/>
  <c r="AG31" i="5"/>
  <c r="AH31" i="5"/>
  <c r="AG33" i="5"/>
  <c r="AH33" i="5"/>
  <c r="AG171" i="5"/>
  <c r="AH171" i="5"/>
  <c r="AG150" i="5"/>
  <c r="AH150" i="5"/>
  <c r="AG137" i="5"/>
  <c r="AH137" i="5"/>
  <c r="AG114" i="5"/>
  <c r="AH114" i="5"/>
  <c r="AG98" i="5"/>
  <c r="AH98" i="5"/>
  <c r="AG74" i="5"/>
  <c r="AH74" i="5"/>
  <c r="AG58" i="5"/>
  <c r="AH58" i="5"/>
  <c r="AG38" i="5"/>
  <c r="AH38" i="5"/>
  <c r="AG75" i="5"/>
  <c r="AH75" i="5"/>
  <c r="AG176" i="5"/>
  <c r="AH176" i="5"/>
  <c r="AG168" i="5"/>
  <c r="AH168" i="5"/>
  <c r="AG154" i="5"/>
  <c r="AH154" i="5"/>
  <c r="P200" i="4"/>
  <c r="O200" i="4" s="1"/>
  <c r="N196" i="4"/>
  <c r="R188" i="4"/>
  <c r="Q194" i="4"/>
  <c r="R194" i="4"/>
  <c r="S198" i="4"/>
  <c r="O198" i="4" s="1"/>
  <c r="Q195" i="4"/>
  <c r="Q187" i="4"/>
  <c r="P198" i="4"/>
  <c r="P197" i="4"/>
  <c r="N185" i="4"/>
  <c r="I185" i="4" s="1"/>
  <c r="F193" i="5"/>
  <c r="AI193" i="5"/>
  <c r="AG83" i="5"/>
  <c r="AH83" i="5"/>
  <c r="AG139" i="5"/>
  <c r="AH139" i="5"/>
  <c r="AG128" i="5"/>
  <c r="AH128" i="5"/>
  <c r="AG111" i="5"/>
  <c r="AH111" i="5"/>
  <c r="AG100" i="5"/>
  <c r="AH100" i="5"/>
  <c r="AG62" i="5"/>
  <c r="AH62" i="5"/>
  <c r="AG49" i="5"/>
  <c r="AH49" i="5"/>
  <c r="AG40" i="5"/>
  <c r="AH40" i="5"/>
  <c r="AG119" i="5"/>
  <c r="AH119" i="5"/>
  <c r="AG170" i="5"/>
  <c r="AH170" i="5"/>
  <c r="AG124" i="5"/>
  <c r="AH124" i="5"/>
  <c r="AG78" i="5"/>
  <c r="AH78" i="5"/>
  <c r="AG37" i="5"/>
  <c r="AH37" i="5"/>
  <c r="AG157" i="5"/>
  <c r="AH157" i="5"/>
  <c r="AG63" i="5"/>
  <c r="AH63" i="5"/>
  <c r="AG147" i="5"/>
  <c r="AH147" i="5"/>
  <c r="AG138" i="5"/>
  <c r="AH138" i="5"/>
  <c r="AG126" i="5"/>
  <c r="AH126" i="5"/>
  <c r="AG115" i="5"/>
  <c r="AH115" i="5"/>
  <c r="AG105" i="5"/>
  <c r="AH105" i="5"/>
  <c r="AG86" i="5"/>
  <c r="AH86" i="5"/>
  <c r="AG65" i="5"/>
  <c r="AH65" i="5"/>
  <c r="AG53" i="5"/>
  <c r="AH53" i="5"/>
  <c r="AG44" i="5"/>
  <c r="AH44" i="5"/>
  <c r="AG34" i="5"/>
  <c r="AH34" i="5"/>
  <c r="AG22" i="5"/>
  <c r="AH22" i="5"/>
  <c r="AG175" i="5"/>
  <c r="AH175" i="5"/>
  <c r="AG141" i="5"/>
  <c r="AH141" i="5"/>
  <c r="AG120" i="5"/>
  <c r="AH120" i="5"/>
  <c r="AG93" i="5"/>
  <c r="AH93" i="5"/>
  <c r="AG9" i="5"/>
  <c r="AH9" i="5"/>
  <c r="AG174" i="5"/>
  <c r="AH174" i="5"/>
  <c r="AG153" i="5"/>
  <c r="AH153" i="5"/>
  <c r="AG129" i="5"/>
  <c r="AH129" i="5"/>
  <c r="AG96" i="5"/>
  <c r="AH96" i="5"/>
  <c r="AG50" i="5"/>
  <c r="AH50" i="5"/>
  <c r="AG42" i="5"/>
  <c r="AH42" i="5"/>
  <c r="AG20" i="5"/>
  <c r="AH20" i="5"/>
  <c r="AG92" i="5"/>
  <c r="AH92" i="5"/>
  <c r="M200" i="4"/>
  <c r="Q196" i="4"/>
  <c r="M196" i="4"/>
  <c r="O183" i="4"/>
  <c r="Q188" i="4"/>
  <c r="O185" i="4"/>
  <c r="M187" i="4"/>
  <c r="R187" i="4"/>
  <c r="P194" i="4"/>
  <c r="N198" i="4"/>
  <c r="N183" i="4"/>
  <c r="I183" i="4" s="1"/>
  <c r="L199" i="4"/>
  <c r="O190" i="4"/>
  <c r="O191" i="4"/>
  <c r="AI177" i="5"/>
  <c r="AG159" i="5"/>
  <c r="AH159" i="5"/>
  <c r="AG67" i="5"/>
  <c r="AH67" i="5"/>
  <c r="AG178" i="5"/>
  <c r="AH178" i="5"/>
  <c r="AG169" i="5"/>
  <c r="AH169" i="5"/>
  <c r="AG158" i="5"/>
  <c r="AH158" i="5"/>
  <c r="AG82" i="5"/>
  <c r="AH82" i="5"/>
  <c r="AG72" i="5"/>
  <c r="AH72" i="5"/>
  <c r="AG23" i="5"/>
  <c r="AH23" i="5"/>
  <c r="AG180" i="5"/>
  <c r="AH180" i="5"/>
  <c r="AG160" i="5"/>
  <c r="AH160" i="5"/>
  <c r="AG146" i="5"/>
  <c r="AH146" i="5"/>
  <c r="AG125" i="5"/>
  <c r="AH125" i="5"/>
  <c r="AG104" i="5"/>
  <c r="AH104" i="5"/>
  <c r="AG84" i="5"/>
  <c r="AH84" i="5"/>
  <c r="AG64" i="5"/>
  <c r="AH64" i="5"/>
  <c r="AG52" i="5"/>
  <c r="AH52" i="5"/>
  <c r="AG27" i="5"/>
  <c r="AH27" i="5"/>
  <c r="AG136" i="5"/>
  <c r="AH136" i="5"/>
  <c r="AG172" i="5"/>
  <c r="AH172" i="5"/>
  <c r="AG162" i="5"/>
  <c r="AH162" i="5"/>
  <c r="M198" i="4"/>
  <c r="R197" i="4"/>
  <c r="O197" i="4" s="1"/>
  <c r="L187" i="4"/>
  <c r="AG144" i="5"/>
  <c r="AH144" i="5"/>
  <c r="AG43" i="5"/>
  <c r="AH43" i="5"/>
  <c r="AG143" i="5"/>
  <c r="AH143" i="5"/>
  <c r="AG134" i="5"/>
  <c r="AH134" i="5"/>
  <c r="AG106" i="5"/>
  <c r="AH106" i="5"/>
  <c r="AG95" i="5"/>
  <c r="AH95" i="5"/>
  <c r="AG54" i="5"/>
  <c r="AH54" i="5"/>
  <c r="AG45" i="5"/>
  <c r="AH45" i="5"/>
  <c r="AG179" i="5"/>
  <c r="AH179" i="5"/>
  <c r="AG140" i="5"/>
  <c r="AH140" i="5"/>
  <c r="AG113" i="5"/>
  <c r="AH113" i="5"/>
  <c r="AG73" i="5"/>
  <c r="AH73" i="5"/>
  <c r="AG26" i="5"/>
  <c r="AH26" i="5"/>
  <c r="AG107" i="5"/>
  <c r="AH107" i="5"/>
  <c r="AI151" i="5"/>
  <c r="AG142" i="5"/>
  <c r="AH142" i="5"/>
  <c r="AG133" i="5"/>
  <c r="AH133" i="5"/>
  <c r="AG122" i="5"/>
  <c r="AH122" i="5"/>
  <c r="AG110" i="5"/>
  <c r="AH110" i="5"/>
  <c r="AG99" i="5"/>
  <c r="AH99" i="5"/>
  <c r="AG81" i="5"/>
  <c r="AH81" i="5"/>
  <c r="AG61" i="5"/>
  <c r="AH61" i="5"/>
  <c r="AG48" i="5"/>
  <c r="AH48" i="5"/>
  <c r="AG39" i="5"/>
  <c r="AH39" i="5"/>
  <c r="AG28" i="5"/>
  <c r="AH28" i="5"/>
  <c r="AG12" i="5"/>
  <c r="AH12" i="5"/>
  <c r="AG57" i="5"/>
  <c r="AH57" i="5"/>
  <c r="AG167" i="5"/>
  <c r="AH167" i="5"/>
  <c r="AG130" i="5"/>
  <c r="AH130" i="5"/>
  <c r="AG108" i="5"/>
  <c r="AH108" i="5"/>
  <c r="AG80" i="5"/>
  <c r="AH80" i="5"/>
  <c r="AG166" i="5"/>
  <c r="AH166" i="5"/>
  <c r="AG149" i="5"/>
  <c r="AH149" i="5"/>
  <c r="AG102" i="5"/>
  <c r="AH102" i="5"/>
  <c r="AG68" i="5"/>
  <c r="AH68" i="5"/>
  <c r="AG46" i="5"/>
  <c r="AH46" i="5"/>
  <c r="AG32" i="5"/>
  <c r="AH32" i="5"/>
  <c r="AG8" i="5"/>
  <c r="AH8" i="5"/>
  <c r="E192" i="5"/>
  <c r="AG192" i="5" s="1"/>
  <c r="AH192" i="5"/>
  <c r="O193" i="4"/>
  <c r="O189" i="4"/>
  <c r="O199" i="4"/>
  <c r="M194" i="4"/>
  <c r="N195" i="4"/>
  <c r="L197" i="4"/>
  <c r="O184" i="4"/>
  <c r="O186" i="4"/>
  <c r="O192" i="4"/>
  <c r="L184" i="4"/>
  <c r="M185" i="4"/>
  <c r="L188" i="4"/>
  <c r="M193" i="4"/>
  <c r="L196" i="4"/>
  <c r="L200" i="4"/>
  <c r="N184" i="4"/>
  <c r="I184" i="4" s="1"/>
  <c r="M199" i="4"/>
  <c r="N200" i="4"/>
  <c r="S195" i="4"/>
  <c r="F191" i="4"/>
  <c r="I190" i="4"/>
  <c r="I193" i="4"/>
  <c r="I186" i="4"/>
  <c r="G190" i="4"/>
  <c r="H191" i="4"/>
  <c r="G191" i="4"/>
  <c r="J190" i="4"/>
  <c r="F190" i="4"/>
  <c r="N4" i="4"/>
  <c r="I189" i="4"/>
  <c r="I199" i="4"/>
  <c r="S4" i="4"/>
  <c r="R4" i="4"/>
  <c r="L4" i="4"/>
  <c r="M4" i="4"/>
  <c r="P4" i="4"/>
  <c r="Q4" i="4"/>
  <c r="J191" i="4"/>
  <c r="H190" i="4"/>
  <c r="I198" i="4" l="1"/>
  <c r="O188" i="4"/>
  <c r="O4" i="4"/>
  <c r="G4" i="4" s="1"/>
  <c r="O187" i="4"/>
  <c r="O196" i="4"/>
  <c r="O194" i="4"/>
  <c r="O195" i="4"/>
  <c r="AG177" i="5"/>
  <c r="AH177" i="5"/>
  <c r="E193" i="5"/>
  <c r="AG193" i="5" s="1"/>
  <c r="AH193" i="5"/>
  <c r="AG151" i="5"/>
  <c r="AH151" i="5"/>
  <c r="AG127" i="5"/>
  <c r="AH127" i="5"/>
  <c r="I192" i="4"/>
  <c r="I196" i="4"/>
  <c r="I195" i="4"/>
  <c r="I197" i="4"/>
  <c r="I187" i="4"/>
  <c r="I194" i="4"/>
  <c r="I188" i="4"/>
  <c r="I200" i="4"/>
  <c r="I4" i="4" l="1"/>
  <c r="H4" i="4"/>
  <c r="K2610" i="2"/>
  <c r="K2580" i="2"/>
  <c r="G88" i="2"/>
  <c r="H88" i="2" s="1"/>
  <c r="I88" i="2" s="1"/>
  <c r="AM88" i="2"/>
  <c r="AL88" i="2"/>
  <c r="AK88" i="2"/>
  <c r="AJ88" i="2"/>
  <c r="G87" i="2"/>
  <c r="H87" i="2" s="1"/>
  <c r="I87" i="2" s="1"/>
  <c r="AM87" i="2"/>
  <c r="AL87" i="2"/>
  <c r="AK87" i="2"/>
  <c r="AJ87" i="2"/>
  <c r="G86" i="2"/>
  <c r="H86" i="2" s="1"/>
  <c r="I86" i="2" s="1"/>
  <c r="AM86" i="2"/>
  <c r="AL86" i="2"/>
  <c r="AK86" i="2"/>
  <c r="AJ86" i="2"/>
  <c r="G85" i="2"/>
  <c r="H85" i="2" s="1"/>
  <c r="I85" i="2" s="1"/>
  <c r="AM85" i="2"/>
  <c r="AL85" i="2"/>
  <c r="AK85" i="2"/>
  <c r="AJ85" i="2"/>
  <c r="G84" i="2"/>
  <c r="AM84" i="2"/>
  <c r="AL84" i="2"/>
  <c r="AK84" i="2"/>
  <c r="AJ84" i="2"/>
  <c r="G83" i="2"/>
  <c r="H83" i="2" s="1"/>
  <c r="I83" i="2" s="1"/>
  <c r="AM83" i="2"/>
  <c r="AL83" i="2"/>
  <c r="AK83" i="2"/>
  <c r="AJ83" i="2"/>
  <c r="G82" i="2"/>
  <c r="H82" i="2" s="1"/>
  <c r="I82" i="2" s="1"/>
  <c r="AM82" i="2"/>
  <c r="AL82" i="2"/>
  <c r="AK82" i="2"/>
  <c r="AJ82" i="2"/>
  <c r="G81" i="2"/>
  <c r="H81" i="2" s="1"/>
  <c r="I81" i="2" s="1"/>
  <c r="AM81" i="2"/>
  <c r="AL81" i="2"/>
  <c r="AK81" i="2"/>
  <c r="AJ81" i="2"/>
  <c r="G80" i="2"/>
  <c r="H80" i="2" s="1"/>
  <c r="I80" i="2" s="1"/>
  <c r="AM80" i="2"/>
  <c r="AL80" i="2"/>
  <c r="AK80" i="2"/>
  <c r="AJ80" i="2"/>
  <c r="G79" i="2"/>
  <c r="H79" i="2" s="1"/>
  <c r="I79" i="2" s="1"/>
  <c r="AM79" i="2"/>
  <c r="AL79" i="2"/>
  <c r="AK79" i="2"/>
  <c r="AJ79" i="2"/>
  <c r="G78" i="2"/>
  <c r="H78" i="2" s="1"/>
  <c r="I78" i="2" s="1"/>
  <c r="AM78" i="2"/>
  <c r="AL78" i="2"/>
  <c r="AK78" i="2"/>
  <c r="AJ78" i="2"/>
  <c r="G77" i="2"/>
  <c r="H77" i="2" s="1"/>
  <c r="I77" i="2" s="1"/>
  <c r="AM77" i="2"/>
  <c r="AL77" i="2"/>
  <c r="AK77" i="2"/>
  <c r="AJ77" i="2"/>
  <c r="G76" i="2"/>
  <c r="H76" i="2" s="1"/>
  <c r="I76" i="2" s="1"/>
  <c r="AM76" i="2"/>
  <c r="AL76" i="2"/>
  <c r="AK76" i="2"/>
  <c r="AJ76" i="2"/>
  <c r="G75" i="2"/>
  <c r="H75" i="2" s="1"/>
  <c r="I75" i="2" s="1"/>
  <c r="AM75" i="2"/>
  <c r="AL75" i="2"/>
  <c r="AK75" i="2"/>
  <c r="AJ75" i="2"/>
  <c r="G74" i="2"/>
  <c r="AM74" i="2"/>
  <c r="AL74" i="2"/>
  <c r="AK74" i="2"/>
  <c r="AJ74" i="2"/>
  <c r="G73" i="2"/>
  <c r="H73" i="2" s="1"/>
  <c r="I73" i="2" s="1"/>
  <c r="AM73" i="2"/>
  <c r="AL73" i="2"/>
  <c r="AK73" i="2"/>
  <c r="G72" i="2"/>
  <c r="H72" i="2" s="1"/>
  <c r="I72" i="2" s="1"/>
  <c r="AM72" i="2"/>
  <c r="AL72" i="2"/>
  <c r="AK72" i="2"/>
  <c r="AJ72" i="2"/>
  <c r="G71" i="2"/>
  <c r="AM71" i="2"/>
  <c r="AL71" i="2"/>
  <c r="AK71" i="2"/>
  <c r="AJ71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6" i="2"/>
  <c r="AM45" i="2"/>
  <c r="AM44" i="2"/>
  <c r="AM43" i="2"/>
  <c r="AM42" i="2"/>
  <c r="AM41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6" i="2"/>
  <c r="AL45" i="2"/>
  <c r="AL44" i="2"/>
  <c r="AL43" i="2"/>
  <c r="AL42" i="2"/>
  <c r="AL41" i="2"/>
  <c r="AK58" i="2"/>
  <c r="AK57" i="2"/>
  <c r="AK56" i="2"/>
  <c r="AK55" i="2"/>
  <c r="AK54" i="2"/>
  <c r="AK53" i="2"/>
  <c r="AK52" i="2"/>
  <c r="AK51" i="2"/>
  <c r="AK50" i="2"/>
  <c r="AK49" i="2"/>
  <c r="AK48" i="2"/>
  <c r="AK47" i="2"/>
  <c r="AK46" i="2"/>
  <c r="AK45" i="2"/>
  <c r="AK44" i="2"/>
  <c r="AK43" i="2"/>
  <c r="AK42" i="2"/>
  <c r="AK41" i="2"/>
  <c r="AJ58" i="2"/>
  <c r="AJ57" i="2"/>
  <c r="AJ56" i="2"/>
  <c r="AJ55" i="2"/>
  <c r="AJ54" i="2"/>
  <c r="AJ53" i="2"/>
  <c r="AJ52" i="2"/>
  <c r="AJ51" i="2"/>
  <c r="AJ50" i="2"/>
  <c r="AJ49" i="2"/>
  <c r="AJ48" i="2"/>
  <c r="AJ47" i="2"/>
  <c r="AJ46" i="2"/>
  <c r="AJ45" i="2"/>
  <c r="AJ44" i="2"/>
  <c r="AJ43" i="2"/>
  <c r="AJ42" i="2"/>
  <c r="H84" i="2" l="1"/>
  <c r="I84" i="2" s="1"/>
  <c r="G69" i="2"/>
  <c r="H69" i="2" s="1"/>
  <c r="I69" i="2" s="1"/>
  <c r="H74" i="2"/>
  <c r="I74" i="2" s="1"/>
  <c r="G68" i="2"/>
  <c r="H68" i="2" s="1"/>
  <c r="I68" i="2" s="1"/>
  <c r="H71" i="2"/>
  <c r="I71" i="2" s="1"/>
  <c r="G66" i="2"/>
  <c r="H66" i="2" s="1"/>
  <c r="I66" i="2" s="1"/>
  <c r="G67" i="2"/>
  <c r="H67" i="2" s="1"/>
  <c r="I67" i="2" s="1"/>
  <c r="AJ41" i="2"/>
  <c r="AP1037" i="2" l="1"/>
  <c r="AM2576" i="2" l="1"/>
  <c r="AL2576" i="2"/>
  <c r="AK2576" i="2"/>
  <c r="AJ2576" i="2"/>
  <c r="AM2575" i="2"/>
  <c r="AL2575" i="2"/>
  <c r="AK2575" i="2"/>
  <c r="AJ2575" i="2"/>
  <c r="AM2574" i="2"/>
  <c r="AL2574" i="2"/>
  <c r="AK2574" i="2"/>
  <c r="AJ2574" i="2"/>
  <c r="AM2573" i="2"/>
  <c r="AL2573" i="2"/>
  <c r="AK2573" i="2"/>
  <c r="AJ2573" i="2"/>
  <c r="AM2572" i="2"/>
  <c r="AL2572" i="2"/>
  <c r="AK2572" i="2"/>
  <c r="AJ2572" i="2"/>
  <c r="AM2571" i="2"/>
  <c r="AL2571" i="2"/>
  <c r="AK2571" i="2"/>
  <c r="AJ2571" i="2"/>
  <c r="AM2570" i="2"/>
  <c r="AL2570" i="2"/>
  <c r="AK2570" i="2"/>
  <c r="AJ2570" i="2"/>
  <c r="AM2569" i="2"/>
  <c r="AL2569" i="2"/>
  <c r="AK2569" i="2"/>
  <c r="AJ2569" i="2"/>
  <c r="AM2568" i="2"/>
  <c r="AL2568" i="2"/>
  <c r="AK2568" i="2"/>
  <c r="AJ2568" i="2"/>
  <c r="AM2567" i="2"/>
  <c r="AL2567" i="2"/>
  <c r="AK2567" i="2"/>
  <c r="AJ2567" i="2"/>
  <c r="AM2566" i="2"/>
  <c r="AL2566" i="2"/>
  <c r="AK2566" i="2"/>
  <c r="AJ2566" i="2"/>
  <c r="AM2565" i="2"/>
  <c r="AL2565" i="2"/>
  <c r="AK2565" i="2"/>
  <c r="AJ2565" i="2"/>
  <c r="AM2564" i="2"/>
  <c r="AL2564" i="2"/>
  <c r="AK2564" i="2"/>
  <c r="AJ2564" i="2"/>
  <c r="AM2563" i="2"/>
  <c r="AL2563" i="2"/>
  <c r="AK2563" i="2"/>
  <c r="AJ2563" i="2"/>
  <c r="AM2562" i="2"/>
  <c r="AL2562" i="2"/>
  <c r="AK2562" i="2"/>
  <c r="AJ2562" i="2"/>
  <c r="AM2561" i="2"/>
  <c r="AL2561" i="2"/>
  <c r="AK2561" i="2"/>
  <c r="AJ2561" i="2"/>
  <c r="AM2560" i="2"/>
  <c r="AL2560" i="2"/>
  <c r="AK2560" i="2"/>
  <c r="AJ2560" i="2"/>
  <c r="AM2559" i="2"/>
  <c r="AL2559" i="2"/>
  <c r="AK2559" i="2"/>
  <c r="AJ2559" i="2"/>
  <c r="AS2485" i="2"/>
  <c r="AR2485" i="2"/>
  <c r="AQ2485" i="2"/>
  <c r="AP2485" i="2"/>
  <c r="AS2484" i="2"/>
  <c r="AR2484" i="2"/>
  <c r="AQ2484" i="2"/>
  <c r="AP2484" i="2"/>
  <c r="AS2483" i="2"/>
  <c r="AR2483" i="2"/>
  <c r="AQ2483" i="2"/>
  <c r="AP2483" i="2"/>
  <c r="AS2482" i="2"/>
  <c r="AR2482" i="2"/>
  <c r="AQ2482" i="2"/>
  <c r="AP2482" i="2"/>
  <c r="AS2481" i="2"/>
  <c r="AR2481" i="2"/>
  <c r="AQ2481" i="2"/>
  <c r="AP2481" i="2"/>
  <c r="AS2480" i="2"/>
  <c r="AR2480" i="2"/>
  <c r="AQ2480" i="2"/>
  <c r="AP2480" i="2"/>
  <c r="AS2479" i="2"/>
  <c r="AR2479" i="2"/>
  <c r="AQ2479" i="2"/>
  <c r="AP2479" i="2"/>
  <c r="AS2478" i="2"/>
  <c r="AR2478" i="2"/>
  <c r="AQ2478" i="2"/>
  <c r="AP2478" i="2"/>
  <c r="AS2477" i="2"/>
  <c r="AR2477" i="2"/>
  <c r="AQ2477" i="2"/>
  <c r="AP2477" i="2"/>
  <c r="AS2476" i="2"/>
  <c r="AR2476" i="2"/>
  <c r="AQ2476" i="2"/>
  <c r="AP2476" i="2"/>
  <c r="AS2475" i="2"/>
  <c r="AR2475" i="2"/>
  <c r="AQ2475" i="2"/>
  <c r="AP2475" i="2"/>
  <c r="AS2474" i="2"/>
  <c r="AR2474" i="2"/>
  <c r="AQ2474" i="2"/>
  <c r="AP2474" i="2"/>
  <c r="AS2473" i="2"/>
  <c r="AR2473" i="2"/>
  <c r="AQ2473" i="2"/>
  <c r="AP2473" i="2"/>
  <c r="AS2472" i="2"/>
  <c r="AR2472" i="2"/>
  <c r="AQ2472" i="2"/>
  <c r="AP2472" i="2"/>
  <c r="AS2471" i="2"/>
  <c r="AR2471" i="2"/>
  <c r="AQ2471" i="2"/>
  <c r="AP2471" i="2"/>
  <c r="AS2470" i="2"/>
  <c r="AR2470" i="2"/>
  <c r="AQ2470" i="2"/>
  <c r="AP2470" i="2"/>
  <c r="AS2469" i="2"/>
  <c r="AR2469" i="2"/>
  <c r="AQ2469" i="2"/>
  <c r="AP2469" i="2"/>
  <c r="AS2468" i="2"/>
  <c r="AR2468" i="2"/>
  <c r="AQ2468" i="2"/>
  <c r="AP2468" i="2"/>
  <c r="AM2485" i="2"/>
  <c r="AL2485" i="2"/>
  <c r="AK2485" i="2"/>
  <c r="AJ2485" i="2"/>
  <c r="AM2484" i="2"/>
  <c r="AL2484" i="2"/>
  <c r="AK2484" i="2"/>
  <c r="AJ2484" i="2"/>
  <c r="AM2483" i="2"/>
  <c r="AL2483" i="2"/>
  <c r="AK2483" i="2"/>
  <c r="AJ2483" i="2"/>
  <c r="AM2482" i="2"/>
  <c r="AL2482" i="2"/>
  <c r="AK2482" i="2"/>
  <c r="AJ2482" i="2"/>
  <c r="AM2481" i="2"/>
  <c r="AL2481" i="2"/>
  <c r="AK2481" i="2"/>
  <c r="AJ2481" i="2"/>
  <c r="AM2480" i="2"/>
  <c r="AL2480" i="2"/>
  <c r="AK2480" i="2"/>
  <c r="AJ2480" i="2"/>
  <c r="AM2479" i="2"/>
  <c r="AL2479" i="2"/>
  <c r="AK2479" i="2"/>
  <c r="AJ2479" i="2"/>
  <c r="AM2478" i="2"/>
  <c r="AL2478" i="2"/>
  <c r="AK2478" i="2"/>
  <c r="AJ2478" i="2"/>
  <c r="AM2477" i="2"/>
  <c r="AL2477" i="2"/>
  <c r="AK2477" i="2"/>
  <c r="AJ2477" i="2"/>
  <c r="AM2476" i="2"/>
  <c r="AL2476" i="2"/>
  <c r="AK2476" i="2"/>
  <c r="AJ2476" i="2"/>
  <c r="AM2475" i="2"/>
  <c r="AL2475" i="2"/>
  <c r="AK2475" i="2"/>
  <c r="AJ2475" i="2"/>
  <c r="AM2474" i="2"/>
  <c r="AL2474" i="2"/>
  <c r="AK2474" i="2"/>
  <c r="AJ2474" i="2"/>
  <c r="AM2473" i="2"/>
  <c r="AL2473" i="2"/>
  <c r="AK2473" i="2"/>
  <c r="AJ2473" i="2"/>
  <c r="AM2472" i="2"/>
  <c r="AL2472" i="2"/>
  <c r="AK2472" i="2"/>
  <c r="AJ2472" i="2"/>
  <c r="AM2471" i="2"/>
  <c r="AL2471" i="2"/>
  <c r="AK2471" i="2"/>
  <c r="AJ2471" i="2"/>
  <c r="AM2470" i="2"/>
  <c r="AL2470" i="2"/>
  <c r="AK2470" i="2"/>
  <c r="AJ2470" i="2"/>
  <c r="AM2469" i="2"/>
  <c r="AL2469" i="2"/>
  <c r="AK2469" i="2"/>
  <c r="AJ2469" i="2"/>
  <c r="AM2468" i="2"/>
  <c r="AL2468" i="2"/>
  <c r="AK2468" i="2"/>
  <c r="AJ2468" i="2"/>
  <c r="AS2394" i="2"/>
  <c r="AR2394" i="2"/>
  <c r="AQ2394" i="2"/>
  <c r="AP2394" i="2"/>
  <c r="AS2393" i="2"/>
  <c r="AR2393" i="2"/>
  <c r="AQ2393" i="2"/>
  <c r="AP2393" i="2"/>
  <c r="AS2392" i="2"/>
  <c r="AR2392" i="2"/>
  <c r="AQ2392" i="2"/>
  <c r="AP2392" i="2"/>
  <c r="AS2391" i="2"/>
  <c r="AR2391" i="2"/>
  <c r="AQ2391" i="2"/>
  <c r="AP2391" i="2"/>
  <c r="AS2390" i="2"/>
  <c r="AR2390" i="2"/>
  <c r="AQ2390" i="2"/>
  <c r="AP2390" i="2"/>
  <c r="AS2389" i="2"/>
  <c r="AR2389" i="2"/>
  <c r="AQ2389" i="2"/>
  <c r="AP2389" i="2"/>
  <c r="AS2388" i="2"/>
  <c r="AR2388" i="2"/>
  <c r="AQ2388" i="2"/>
  <c r="AP2388" i="2"/>
  <c r="AS2387" i="2"/>
  <c r="AR2387" i="2"/>
  <c r="AQ2387" i="2"/>
  <c r="AP2387" i="2"/>
  <c r="AS2386" i="2"/>
  <c r="AR2386" i="2"/>
  <c r="AQ2386" i="2"/>
  <c r="AP2386" i="2"/>
  <c r="AS2385" i="2"/>
  <c r="AR2385" i="2"/>
  <c r="AQ2385" i="2"/>
  <c r="AP2385" i="2"/>
  <c r="AS2384" i="2"/>
  <c r="AR2384" i="2"/>
  <c r="AQ2384" i="2"/>
  <c r="AP2384" i="2"/>
  <c r="AS2383" i="2"/>
  <c r="AR2383" i="2"/>
  <c r="AQ2383" i="2"/>
  <c r="AP2383" i="2"/>
  <c r="AS2382" i="2"/>
  <c r="AR2382" i="2"/>
  <c r="AQ2382" i="2"/>
  <c r="AP2382" i="2"/>
  <c r="AS2381" i="2"/>
  <c r="AR2381" i="2"/>
  <c r="AQ2381" i="2"/>
  <c r="AP2381" i="2"/>
  <c r="AS2380" i="2"/>
  <c r="AR2380" i="2"/>
  <c r="AQ2380" i="2"/>
  <c r="AP2380" i="2"/>
  <c r="AS2379" i="2"/>
  <c r="AR2379" i="2"/>
  <c r="AQ2379" i="2"/>
  <c r="AP2379" i="2"/>
  <c r="AS2378" i="2"/>
  <c r="AR2378" i="2"/>
  <c r="AQ2378" i="2"/>
  <c r="AP2378" i="2"/>
  <c r="AS2377" i="2"/>
  <c r="AR2377" i="2"/>
  <c r="AQ2377" i="2"/>
  <c r="AP2377" i="2"/>
  <c r="AM2394" i="2"/>
  <c r="AL2394" i="2"/>
  <c r="AK2394" i="2"/>
  <c r="AJ2394" i="2"/>
  <c r="AM2393" i="2"/>
  <c r="AL2393" i="2"/>
  <c r="AK2393" i="2"/>
  <c r="AJ2393" i="2"/>
  <c r="AM2392" i="2"/>
  <c r="AL2392" i="2"/>
  <c r="AK2392" i="2"/>
  <c r="AJ2392" i="2"/>
  <c r="AM2391" i="2"/>
  <c r="AL2391" i="2"/>
  <c r="AK2391" i="2"/>
  <c r="AJ2391" i="2"/>
  <c r="AM2390" i="2"/>
  <c r="AL2390" i="2"/>
  <c r="AK2390" i="2"/>
  <c r="AJ2390" i="2"/>
  <c r="AM2389" i="2"/>
  <c r="AL2389" i="2"/>
  <c r="AK2389" i="2"/>
  <c r="AJ2389" i="2"/>
  <c r="AM2388" i="2"/>
  <c r="AL2388" i="2"/>
  <c r="AK2388" i="2"/>
  <c r="AJ2388" i="2"/>
  <c r="AM2387" i="2"/>
  <c r="AL2387" i="2"/>
  <c r="AK2387" i="2"/>
  <c r="AJ2387" i="2"/>
  <c r="AM2386" i="2"/>
  <c r="AL2386" i="2"/>
  <c r="AK2386" i="2"/>
  <c r="AJ2386" i="2"/>
  <c r="AM2385" i="2"/>
  <c r="AL2385" i="2"/>
  <c r="AK2385" i="2"/>
  <c r="AJ2385" i="2"/>
  <c r="AM2384" i="2"/>
  <c r="AL2384" i="2"/>
  <c r="AK2384" i="2"/>
  <c r="AJ2384" i="2"/>
  <c r="AM2383" i="2"/>
  <c r="AL2383" i="2"/>
  <c r="AK2383" i="2"/>
  <c r="AJ2383" i="2"/>
  <c r="AM2382" i="2"/>
  <c r="AL2382" i="2"/>
  <c r="AK2382" i="2"/>
  <c r="AJ2382" i="2"/>
  <c r="AM2381" i="2"/>
  <c r="AL2381" i="2"/>
  <c r="AK2381" i="2"/>
  <c r="AJ2381" i="2"/>
  <c r="AM2380" i="2"/>
  <c r="AL2380" i="2"/>
  <c r="AK2380" i="2"/>
  <c r="AJ2380" i="2"/>
  <c r="AM2379" i="2"/>
  <c r="AL2379" i="2"/>
  <c r="AK2379" i="2"/>
  <c r="AJ2379" i="2"/>
  <c r="AM2378" i="2"/>
  <c r="AL2378" i="2"/>
  <c r="AK2378" i="2"/>
  <c r="AJ2378" i="2"/>
  <c r="AM2377" i="2"/>
  <c r="AL2377" i="2"/>
  <c r="AK2377" i="2"/>
  <c r="AJ2377" i="2"/>
  <c r="AS2303" i="2"/>
  <c r="AR2303" i="2"/>
  <c r="AQ2303" i="2"/>
  <c r="AP2303" i="2"/>
  <c r="AS2302" i="2"/>
  <c r="AR2302" i="2"/>
  <c r="AQ2302" i="2"/>
  <c r="AP2302" i="2"/>
  <c r="AS2301" i="2"/>
  <c r="AR2301" i="2"/>
  <c r="AQ2301" i="2"/>
  <c r="AP2301" i="2"/>
  <c r="AS2300" i="2"/>
  <c r="AR2300" i="2"/>
  <c r="AQ2300" i="2"/>
  <c r="AP2300" i="2"/>
  <c r="AS2299" i="2"/>
  <c r="AR2299" i="2"/>
  <c r="AQ2299" i="2"/>
  <c r="AP2299" i="2"/>
  <c r="AS2298" i="2"/>
  <c r="AR2298" i="2"/>
  <c r="AQ2298" i="2"/>
  <c r="AP2298" i="2"/>
  <c r="AS2297" i="2"/>
  <c r="AR2297" i="2"/>
  <c r="AQ2297" i="2"/>
  <c r="AP2297" i="2"/>
  <c r="AS2296" i="2"/>
  <c r="AR2296" i="2"/>
  <c r="AQ2296" i="2"/>
  <c r="AP2296" i="2"/>
  <c r="AS2295" i="2"/>
  <c r="AR2295" i="2"/>
  <c r="AQ2295" i="2"/>
  <c r="AP2295" i="2"/>
  <c r="AS2294" i="2"/>
  <c r="AR2294" i="2"/>
  <c r="AQ2294" i="2"/>
  <c r="AP2294" i="2"/>
  <c r="AS2293" i="2"/>
  <c r="AR2293" i="2"/>
  <c r="AQ2293" i="2"/>
  <c r="AP2293" i="2"/>
  <c r="AS2292" i="2"/>
  <c r="AR2292" i="2"/>
  <c r="AQ2292" i="2"/>
  <c r="AP2292" i="2"/>
  <c r="AS2291" i="2"/>
  <c r="AR2291" i="2"/>
  <c r="AQ2291" i="2"/>
  <c r="AP2291" i="2"/>
  <c r="AS2290" i="2"/>
  <c r="AR2290" i="2"/>
  <c r="AQ2290" i="2"/>
  <c r="AP2290" i="2"/>
  <c r="AS2289" i="2"/>
  <c r="AR2289" i="2"/>
  <c r="AQ2289" i="2"/>
  <c r="AP2289" i="2"/>
  <c r="AS2288" i="2"/>
  <c r="AR2288" i="2"/>
  <c r="AQ2288" i="2"/>
  <c r="AP2288" i="2"/>
  <c r="AS2287" i="2"/>
  <c r="AR2287" i="2"/>
  <c r="AQ2287" i="2"/>
  <c r="AP2287" i="2"/>
  <c r="AS2286" i="2"/>
  <c r="AR2286" i="2"/>
  <c r="AQ2286" i="2"/>
  <c r="AP2286" i="2"/>
  <c r="AM2303" i="2"/>
  <c r="AK2303" i="2"/>
  <c r="AM2302" i="2"/>
  <c r="AL2302" i="2"/>
  <c r="AK2302" i="2"/>
  <c r="AJ2302" i="2"/>
  <c r="AM2301" i="2"/>
  <c r="AL2301" i="2"/>
  <c r="AK2301" i="2"/>
  <c r="AM2300" i="2"/>
  <c r="AL2300" i="2"/>
  <c r="AK2300" i="2"/>
  <c r="AJ2300" i="2"/>
  <c r="AM2299" i="2"/>
  <c r="AL2299" i="2"/>
  <c r="AK2299" i="2"/>
  <c r="AJ2299" i="2"/>
  <c r="AM2298" i="2"/>
  <c r="AL2298" i="2"/>
  <c r="AK2298" i="2"/>
  <c r="AJ2298" i="2"/>
  <c r="AM2297" i="2"/>
  <c r="AL2297" i="2"/>
  <c r="AJ2297" i="2"/>
  <c r="AM2296" i="2"/>
  <c r="AL2296" i="2"/>
  <c r="AK2296" i="2"/>
  <c r="AM2295" i="2"/>
  <c r="AL2295" i="2"/>
  <c r="AJ2295" i="2"/>
  <c r="AM2294" i="2"/>
  <c r="AL2294" i="2"/>
  <c r="AK2294" i="2"/>
  <c r="AM2293" i="2"/>
  <c r="AL2293" i="2"/>
  <c r="AK2293" i="2"/>
  <c r="AJ2293" i="2"/>
  <c r="AM2292" i="2"/>
  <c r="AL2292" i="2"/>
  <c r="AK2292" i="2"/>
  <c r="AJ2292" i="2"/>
  <c r="AM2291" i="2"/>
  <c r="AL2291" i="2"/>
  <c r="AJ2291" i="2"/>
  <c r="AM2290" i="2"/>
  <c r="AL2290" i="2"/>
  <c r="AK2290" i="2"/>
  <c r="AJ2290" i="2"/>
  <c r="AM2289" i="2"/>
  <c r="AK2289" i="2"/>
  <c r="AJ2289" i="2"/>
  <c r="AM2288" i="2"/>
  <c r="AL2288" i="2"/>
  <c r="AJ2288" i="2"/>
  <c r="AM2287" i="2"/>
  <c r="AL2287" i="2"/>
  <c r="AS2212" i="2"/>
  <c r="AR2212" i="2"/>
  <c r="AQ2212" i="2"/>
  <c r="AP2212" i="2"/>
  <c r="AS2211" i="2"/>
  <c r="AR2211" i="2"/>
  <c r="AQ2211" i="2"/>
  <c r="AP2211" i="2"/>
  <c r="AS2210" i="2"/>
  <c r="AR2210" i="2"/>
  <c r="AQ2210" i="2"/>
  <c r="AP2210" i="2"/>
  <c r="AS2209" i="2"/>
  <c r="AR2209" i="2"/>
  <c r="AQ2209" i="2"/>
  <c r="AP2209" i="2"/>
  <c r="AS2208" i="2"/>
  <c r="AR2208" i="2"/>
  <c r="AQ2208" i="2"/>
  <c r="AP2208" i="2"/>
  <c r="AS2207" i="2"/>
  <c r="AR2207" i="2"/>
  <c r="AQ2207" i="2"/>
  <c r="AP2207" i="2"/>
  <c r="AS2206" i="2"/>
  <c r="AR2206" i="2"/>
  <c r="AQ2206" i="2"/>
  <c r="AP2206" i="2"/>
  <c r="AS2205" i="2"/>
  <c r="AR2205" i="2"/>
  <c r="AQ2205" i="2"/>
  <c r="AP2205" i="2"/>
  <c r="AS2204" i="2"/>
  <c r="AR2204" i="2"/>
  <c r="AQ2204" i="2"/>
  <c r="AP2204" i="2"/>
  <c r="AS2203" i="2"/>
  <c r="AR2203" i="2"/>
  <c r="AQ2203" i="2"/>
  <c r="AP2203" i="2"/>
  <c r="AS2202" i="2"/>
  <c r="AR2202" i="2"/>
  <c r="AQ2202" i="2"/>
  <c r="AP2202" i="2"/>
  <c r="AS2201" i="2"/>
  <c r="AR2201" i="2"/>
  <c r="AQ2201" i="2"/>
  <c r="AP2201" i="2"/>
  <c r="AS2200" i="2"/>
  <c r="AR2200" i="2"/>
  <c r="AQ2200" i="2"/>
  <c r="AP2200" i="2"/>
  <c r="AS2199" i="2"/>
  <c r="AR2199" i="2"/>
  <c r="AQ2199" i="2"/>
  <c r="AP2199" i="2"/>
  <c r="AS2198" i="2"/>
  <c r="AR2198" i="2"/>
  <c r="AQ2198" i="2"/>
  <c r="AP2198" i="2"/>
  <c r="AS2197" i="2"/>
  <c r="AR2197" i="2"/>
  <c r="AQ2197" i="2"/>
  <c r="AP2197" i="2"/>
  <c r="AS2196" i="2"/>
  <c r="AR2196" i="2"/>
  <c r="AQ2196" i="2"/>
  <c r="AP2196" i="2"/>
  <c r="AS2195" i="2"/>
  <c r="AR2195" i="2"/>
  <c r="AQ2195" i="2"/>
  <c r="AP2195" i="2"/>
  <c r="AM2212" i="2"/>
  <c r="AL2212" i="2"/>
  <c r="AK2212" i="2"/>
  <c r="AJ2212" i="2"/>
  <c r="AM2211" i="2"/>
  <c r="AL2211" i="2"/>
  <c r="AK2211" i="2"/>
  <c r="AJ2211" i="2"/>
  <c r="AM2210" i="2"/>
  <c r="AL2210" i="2"/>
  <c r="AK2210" i="2"/>
  <c r="AJ2210" i="2"/>
  <c r="AM2209" i="2"/>
  <c r="AL2209" i="2"/>
  <c r="AK2209" i="2"/>
  <c r="AJ2209" i="2"/>
  <c r="AM2208" i="2"/>
  <c r="AL2208" i="2"/>
  <c r="AK2208" i="2"/>
  <c r="AJ2208" i="2"/>
  <c r="AM2207" i="2"/>
  <c r="AL2207" i="2"/>
  <c r="AK2207" i="2"/>
  <c r="AJ2207" i="2"/>
  <c r="AM2206" i="2"/>
  <c r="AL2206" i="2"/>
  <c r="AK2206" i="2"/>
  <c r="AJ2206" i="2"/>
  <c r="AM2205" i="2"/>
  <c r="AL2205" i="2"/>
  <c r="AK2205" i="2"/>
  <c r="AJ2205" i="2"/>
  <c r="AM2204" i="2"/>
  <c r="AL2204" i="2"/>
  <c r="AK2204" i="2"/>
  <c r="AJ2204" i="2"/>
  <c r="AM2203" i="2"/>
  <c r="AL2203" i="2"/>
  <c r="AK2203" i="2"/>
  <c r="AJ2203" i="2"/>
  <c r="AM2202" i="2"/>
  <c r="AL2202" i="2"/>
  <c r="AK2202" i="2"/>
  <c r="AJ2202" i="2"/>
  <c r="AM2201" i="2"/>
  <c r="AL2201" i="2"/>
  <c r="AK2201" i="2"/>
  <c r="AJ2201" i="2"/>
  <c r="AM2200" i="2"/>
  <c r="AL2200" i="2"/>
  <c r="AK2200" i="2"/>
  <c r="AJ2200" i="2"/>
  <c r="AM2199" i="2"/>
  <c r="AL2199" i="2"/>
  <c r="AK2199" i="2"/>
  <c r="AJ2199" i="2"/>
  <c r="AM2198" i="2"/>
  <c r="AL2198" i="2"/>
  <c r="AK2198" i="2"/>
  <c r="AJ2198" i="2"/>
  <c r="AM2197" i="2"/>
  <c r="AL2197" i="2"/>
  <c r="AK2197" i="2"/>
  <c r="AJ2197" i="2"/>
  <c r="AM2196" i="2"/>
  <c r="AL2196" i="2"/>
  <c r="AK2196" i="2"/>
  <c r="AJ2196" i="2"/>
  <c r="AM2195" i="2"/>
  <c r="AL2195" i="2"/>
  <c r="AK2195" i="2"/>
  <c r="AJ2195" i="2"/>
  <c r="AS2121" i="2"/>
  <c r="AR2121" i="2"/>
  <c r="AQ2121" i="2"/>
  <c r="AP2121" i="2"/>
  <c r="AS2120" i="2"/>
  <c r="AR2120" i="2"/>
  <c r="AQ2120" i="2"/>
  <c r="AP2120" i="2"/>
  <c r="AS2119" i="2"/>
  <c r="AR2119" i="2"/>
  <c r="AQ2119" i="2"/>
  <c r="AP2119" i="2"/>
  <c r="AS2118" i="2"/>
  <c r="AR2118" i="2"/>
  <c r="AQ2118" i="2"/>
  <c r="AP2118" i="2"/>
  <c r="AS2117" i="2"/>
  <c r="AR2117" i="2"/>
  <c r="AQ2117" i="2"/>
  <c r="AP2117" i="2"/>
  <c r="AS2116" i="2"/>
  <c r="AR2116" i="2"/>
  <c r="AQ2116" i="2"/>
  <c r="AP2116" i="2"/>
  <c r="AS2115" i="2"/>
  <c r="AR2115" i="2"/>
  <c r="AQ2115" i="2"/>
  <c r="AP2115" i="2"/>
  <c r="AS2114" i="2"/>
  <c r="AR2114" i="2"/>
  <c r="AQ2114" i="2"/>
  <c r="AP2114" i="2"/>
  <c r="AS2113" i="2"/>
  <c r="AR2113" i="2"/>
  <c r="AQ2113" i="2"/>
  <c r="AP2113" i="2"/>
  <c r="AS2112" i="2"/>
  <c r="AR2112" i="2"/>
  <c r="AQ2112" i="2"/>
  <c r="AP2112" i="2"/>
  <c r="AS2111" i="2"/>
  <c r="AR2111" i="2"/>
  <c r="AQ2111" i="2"/>
  <c r="AP2111" i="2"/>
  <c r="AS2110" i="2"/>
  <c r="AR2110" i="2"/>
  <c r="AQ2110" i="2"/>
  <c r="AP2110" i="2"/>
  <c r="AS2109" i="2"/>
  <c r="AR2109" i="2"/>
  <c r="AQ2109" i="2"/>
  <c r="AP2109" i="2"/>
  <c r="AS2108" i="2"/>
  <c r="AR2108" i="2"/>
  <c r="AQ2108" i="2"/>
  <c r="AP2108" i="2"/>
  <c r="AS2107" i="2"/>
  <c r="AR2107" i="2"/>
  <c r="AQ2107" i="2"/>
  <c r="AP2107" i="2"/>
  <c r="AS2106" i="2"/>
  <c r="AR2106" i="2"/>
  <c r="AQ2106" i="2"/>
  <c r="AP2106" i="2"/>
  <c r="AS2105" i="2"/>
  <c r="AR2105" i="2"/>
  <c r="AQ2105" i="2"/>
  <c r="AP2105" i="2"/>
  <c r="AS2104" i="2"/>
  <c r="AR2104" i="2"/>
  <c r="AQ2104" i="2"/>
  <c r="AP2104" i="2"/>
  <c r="AM2121" i="2"/>
  <c r="AL2121" i="2"/>
  <c r="AK2121" i="2"/>
  <c r="AJ2121" i="2"/>
  <c r="AM2120" i="2"/>
  <c r="AL2120" i="2"/>
  <c r="AK2120" i="2"/>
  <c r="AJ2120" i="2"/>
  <c r="AM2119" i="2"/>
  <c r="AL2119" i="2"/>
  <c r="AK2119" i="2"/>
  <c r="AJ2119" i="2"/>
  <c r="AM2118" i="2"/>
  <c r="AL2118" i="2"/>
  <c r="AK2118" i="2"/>
  <c r="AJ2118" i="2"/>
  <c r="AM2117" i="2"/>
  <c r="AL2117" i="2"/>
  <c r="AK2117" i="2"/>
  <c r="AJ2117" i="2"/>
  <c r="AM2116" i="2"/>
  <c r="AL2116" i="2"/>
  <c r="AK2116" i="2"/>
  <c r="AJ2116" i="2"/>
  <c r="AM2115" i="2"/>
  <c r="AL2115" i="2"/>
  <c r="AK2115" i="2"/>
  <c r="AJ2115" i="2"/>
  <c r="AM2114" i="2"/>
  <c r="AL2114" i="2"/>
  <c r="AK2114" i="2"/>
  <c r="AJ2114" i="2"/>
  <c r="AM2113" i="2"/>
  <c r="AL2113" i="2"/>
  <c r="AK2113" i="2"/>
  <c r="AJ2113" i="2"/>
  <c r="AM2112" i="2"/>
  <c r="AL2112" i="2"/>
  <c r="AK2112" i="2"/>
  <c r="AJ2112" i="2"/>
  <c r="AM2111" i="2"/>
  <c r="AL2111" i="2"/>
  <c r="AK2111" i="2"/>
  <c r="AJ2111" i="2"/>
  <c r="AM2110" i="2"/>
  <c r="AL2110" i="2"/>
  <c r="AK2110" i="2"/>
  <c r="AJ2110" i="2"/>
  <c r="AM2109" i="2"/>
  <c r="AL2109" i="2"/>
  <c r="AK2109" i="2"/>
  <c r="AJ2109" i="2"/>
  <c r="AM2108" i="2"/>
  <c r="AL2108" i="2"/>
  <c r="AK2108" i="2"/>
  <c r="AJ2108" i="2"/>
  <c r="AM2107" i="2"/>
  <c r="AL2107" i="2"/>
  <c r="AK2107" i="2"/>
  <c r="AJ2107" i="2"/>
  <c r="AM2106" i="2"/>
  <c r="AL2106" i="2"/>
  <c r="AK2106" i="2"/>
  <c r="AJ2106" i="2"/>
  <c r="AM2105" i="2"/>
  <c r="AL2105" i="2"/>
  <c r="AK2105" i="2"/>
  <c r="AJ2105" i="2"/>
  <c r="AM2104" i="2"/>
  <c r="AL2104" i="2"/>
  <c r="AK2104" i="2"/>
  <c r="AJ2104" i="2"/>
  <c r="AS2030" i="2"/>
  <c r="AR2030" i="2"/>
  <c r="AQ2030" i="2"/>
  <c r="AP2030" i="2"/>
  <c r="AS2029" i="2"/>
  <c r="AR2029" i="2"/>
  <c r="AQ2029" i="2"/>
  <c r="AP2029" i="2"/>
  <c r="AS2028" i="2"/>
  <c r="AR2028" i="2"/>
  <c r="AQ2028" i="2"/>
  <c r="AP2028" i="2"/>
  <c r="AS2027" i="2"/>
  <c r="AR2027" i="2"/>
  <c r="AQ2027" i="2"/>
  <c r="AP2027" i="2"/>
  <c r="AS2026" i="2"/>
  <c r="AR2026" i="2"/>
  <c r="AQ2026" i="2"/>
  <c r="AP2026" i="2"/>
  <c r="AS2025" i="2"/>
  <c r="AR2025" i="2"/>
  <c r="AQ2025" i="2"/>
  <c r="AP2025" i="2"/>
  <c r="AS2024" i="2"/>
  <c r="AR2024" i="2"/>
  <c r="AQ2024" i="2"/>
  <c r="AP2024" i="2"/>
  <c r="AS2023" i="2"/>
  <c r="AR2023" i="2"/>
  <c r="AQ2023" i="2"/>
  <c r="AP2023" i="2"/>
  <c r="AS2022" i="2"/>
  <c r="AR2022" i="2"/>
  <c r="AQ2022" i="2"/>
  <c r="AP2022" i="2"/>
  <c r="AS2021" i="2"/>
  <c r="AR2021" i="2"/>
  <c r="AQ2021" i="2"/>
  <c r="AP2021" i="2"/>
  <c r="AS2020" i="2"/>
  <c r="AR2020" i="2"/>
  <c r="AQ2020" i="2"/>
  <c r="AP2020" i="2"/>
  <c r="AS2019" i="2"/>
  <c r="AR2019" i="2"/>
  <c r="AQ2019" i="2"/>
  <c r="AP2019" i="2"/>
  <c r="AS2018" i="2"/>
  <c r="AR2018" i="2"/>
  <c r="AQ2018" i="2"/>
  <c r="AP2018" i="2"/>
  <c r="AS2017" i="2"/>
  <c r="AR2017" i="2"/>
  <c r="AQ2017" i="2"/>
  <c r="AP2017" i="2"/>
  <c r="AS2016" i="2"/>
  <c r="AR2016" i="2"/>
  <c r="AQ2016" i="2"/>
  <c r="AP2016" i="2"/>
  <c r="AS2015" i="2"/>
  <c r="AR2015" i="2"/>
  <c r="AQ2015" i="2"/>
  <c r="AP2015" i="2"/>
  <c r="AS2014" i="2"/>
  <c r="AR2014" i="2"/>
  <c r="AQ2014" i="2"/>
  <c r="AP2014" i="2"/>
  <c r="AS2013" i="2"/>
  <c r="AR2013" i="2"/>
  <c r="AQ2013" i="2"/>
  <c r="AP2013" i="2"/>
  <c r="AM2030" i="2"/>
  <c r="AL2030" i="2"/>
  <c r="AK2030" i="2"/>
  <c r="AJ2030" i="2"/>
  <c r="AM2029" i="2"/>
  <c r="AL2029" i="2"/>
  <c r="AK2029" i="2"/>
  <c r="AJ2029" i="2"/>
  <c r="AM2028" i="2"/>
  <c r="AL2028" i="2"/>
  <c r="AK2028" i="2"/>
  <c r="AJ2028" i="2"/>
  <c r="AM2027" i="2"/>
  <c r="AL2027" i="2"/>
  <c r="AK2027" i="2"/>
  <c r="AJ2027" i="2"/>
  <c r="AM2026" i="2"/>
  <c r="AL2026" i="2"/>
  <c r="AK2026" i="2"/>
  <c r="AJ2026" i="2"/>
  <c r="AM2025" i="2"/>
  <c r="AL2025" i="2"/>
  <c r="AK2025" i="2"/>
  <c r="AJ2025" i="2"/>
  <c r="AM2024" i="2"/>
  <c r="AL2024" i="2"/>
  <c r="AK2024" i="2"/>
  <c r="AJ2024" i="2"/>
  <c r="AM2023" i="2"/>
  <c r="AL2023" i="2"/>
  <c r="AK2023" i="2"/>
  <c r="AJ2023" i="2"/>
  <c r="AM2022" i="2"/>
  <c r="AL2022" i="2"/>
  <c r="AK2022" i="2"/>
  <c r="AJ2022" i="2"/>
  <c r="AM2021" i="2"/>
  <c r="AL2021" i="2"/>
  <c r="AK2021" i="2"/>
  <c r="AJ2021" i="2"/>
  <c r="AM2020" i="2"/>
  <c r="AL2020" i="2"/>
  <c r="AK2020" i="2"/>
  <c r="AJ2020" i="2"/>
  <c r="AM2019" i="2"/>
  <c r="AL2019" i="2"/>
  <c r="AK2019" i="2"/>
  <c r="AJ2019" i="2"/>
  <c r="AM2018" i="2"/>
  <c r="AL2018" i="2"/>
  <c r="AK2018" i="2"/>
  <c r="AJ2018" i="2"/>
  <c r="AM2017" i="2"/>
  <c r="AL2017" i="2"/>
  <c r="AK2017" i="2"/>
  <c r="AJ2017" i="2"/>
  <c r="AM2016" i="2"/>
  <c r="AL2016" i="2"/>
  <c r="AK2016" i="2"/>
  <c r="AJ2016" i="2"/>
  <c r="AM2015" i="2"/>
  <c r="AL2015" i="2"/>
  <c r="AK2015" i="2"/>
  <c r="AJ2015" i="2"/>
  <c r="AM2014" i="2"/>
  <c r="AL2014" i="2"/>
  <c r="AK2014" i="2"/>
  <c r="AJ2014" i="2"/>
  <c r="AM2013" i="2"/>
  <c r="AL2013" i="2"/>
  <c r="AK2013" i="2"/>
  <c r="AJ2013" i="2"/>
  <c r="AS1938" i="2"/>
  <c r="AS1937" i="2"/>
  <c r="AR1937" i="2"/>
  <c r="AQ1936" i="2"/>
  <c r="AS1935" i="2"/>
  <c r="AR1935" i="2"/>
  <c r="AS1934" i="2"/>
  <c r="AR1934" i="2"/>
  <c r="AP1934" i="2"/>
  <c r="AS1933" i="2"/>
  <c r="AR1933" i="2"/>
  <c r="AS1932" i="2"/>
  <c r="AR1932" i="2"/>
  <c r="AQ1932" i="2"/>
  <c r="AS1931" i="2"/>
  <c r="AR1931" i="2"/>
  <c r="AP1931" i="2"/>
  <c r="AS1930" i="2"/>
  <c r="AR1930" i="2"/>
  <c r="AQ1930" i="2"/>
  <c r="AS1929" i="2"/>
  <c r="AR1929" i="2"/>
  <c r="AP1929" i="2"/>
  <c r="AS1928" i="2"/>
  <c r="AR1928" i="2"/>
  <c r="AS1927" i="2"/>
  <c r="AR1927" i="2"/>
  <c r="AS1926" i="2"/>
  <c r="AR1926" i="2"/>
  <c r="AQ1926" i="2"/>
  <c r="AS1925" i="2"/>
  <c r="AR1925" i="2"/>
  <c r="AQ1925" i="2"/>
  <c r="AP1925" i="2"/>
  <c r="AP1924" i="2"/>
  <c r="AS1923" i="2"/>
  <c r="AP1923" i="2"/>
  <c r="AS1922" i="2"/>
  <c r="AR1922" i="2"/>
  <c r="AM1939" i="2"/>
  <c r="AL1939" i="2"/>
  <c r="AK1939" i="2"/>
  <c r="AJ1939" i="2"/>
  <c r="AM1938" i="2"/>
  <c r="AL1938" i="2"/>
  <c r="AK1938" i="2"/>
  <c r="AJ1938" i="2"/>
  <c r="AM1937" i="2"/>
  <c r="AL1937" i="2"/>
  <c r="AK1937" i="2"/>
  <c r="AJ1937" i="2"/>
  <c r="AM1936" i="2"/>
  <c r="AL1936" i="2"/>
  <c r="AK1936" i="2"/>
  <c r="AJ1936" i="2"/>
  <c r="AM1935" i="2"/>
  <c r="AL1935" i="2"/>
  <c r="AK1935" i="2"/>
  <c r="AJ1935" i="2"/>
  <c r="AM1934" i="2"/>
  <c r="AL1934" i="2"/>
  <c r="AK1934" i="2"/>
  <c r="AJ1934" i="2"/>
  <c r="AM1933" i="2"/>
  <c r="AL1933" i="2"/>
  <c r="AK1933" i="2"/>
  <c r="AJ1933" i="2"/>
  <c r="AM1932" i="2"/>
  <c r="AL1932" i="2"/>
  <c r="AK1932" i="2"/>
  <c r="AJ1932" i="2"/>
  <c r="AM1931" i="2"/>
  <c r="AL1931" i="2"/>
  <c r="AK1931" i="2"/>
  <c r="AJ1931" i="2"/>
  <c r="AM1930" i="2"/>
  <c r="AL1930" i="2"/>
  <c r="AK1930" i="2"/>
  <c r="AJ1930" i="2"/>
  <c r="AM1929" i="2"/>
  <c r="AL1929" i="2"/>
  <c r="AK1929" i="2"/>
  <c r="AJ1929" i="2"/>
  <c r="AM1928" i="2"/>
  <c r="AL1928" i="2"/>
  <c r="AK1928" i="2"/>
  <c r="AJ1928" i="2"/>
  <c r="AM1927" i="2"/>
  <c r="AL1927" i="2"/>
  <c r="AK1927" i="2"/>
  <c r="AJ1927" i="2"/>
  <c r="AM1926" i="2"/>
  <c r="AL1926" i="2"/>
  <c r="AK1926" i="2"/>
  <c r="AJ1926" i="2"/>
  <c r="AM1925" i="2"/>
  <c r="AL1925" i="2"/>
  <c r="AK1925" i="2"/>
  <c r="AJ1925" i="2"/>
  <c r="AM1924" i="2"/>
  <c r="AL1924" i="2"/>
  <c r="AK1924" i="2"/>
  <c r="AJ1924" i="2"/>
  <c r="AM1923" i="2"/>
  <c r="AL1923" i="2"/>
  <c r="AK1923" i="2"/>
  <c r="AJ1923" i="2"/>
  <c r="AM1922" i="2"/>
  <c r="AL1922" i="2"/>
  <c r="AK1922" i="2"/>
  <c r="AJ1922" i="2"/>
  <c r="AS1848" i="2"/>
  <c r="AR1848" i="2"/>
  <c r="AQ1848" i="2"/>
  <c r="AP1848" i="2"/>
  <c r="AS1847" i="2"/>
  <c r="AR1847" i="2"/>
  <c r="AQ1847" i="2"/>
  <c r="AP1847" i="2"/>
  <c r="AS1846" i="2"/>
  <c r="AR1846" i="2"/>
  <c r="AQ1846" i="2"/>
  <c r="AP1846" i="2"/>
  <c r="AS1845" i="2"/>
  <c r="AR1845" i="2"/>
  <c r="AQ1845" i="2"/>
  <c r="AP1845" i="2"/>
  <c r="AS1844" i="2"/>
  <c r="AR1844" i="2"/>
  <c r="AQ1844" i="2"/>
  <c r="AP1844" i="2"/>
  <c r="AS1843" i="2"/>
  <c r="AR1843" i="2"/>
  <c r="AQ1843" i="2"/>
  <c r="AP1843" i="2"/>
  <c r="AS1842" i="2"/>
  <c r="AR1842" i="2"/>
  <c r="AQ1842" i="2"/>
  <c r="AP1842" i="2"/>
  <c r="AS1841" i="2"/>
  <c r="AR1841" i="2"/>
  <c r="AQ1841" i="2"/>
  <c r="AP1841" i="2"/>
  <c r="AS1840" i="2"/>
  <c r="AR1840" i="2"/>
  <c r="AQ1840" i="2"/>
  <c r="AP1840" i="2"/>
  <c r="AS1839" i="2"/>
  <c r="AR1839" i="2"/>
  <c r="AQ1839" i="2"/>
  <c r="AP1839" i="2"/>
  <c r="AS1838" i="2"/>
  <c r="AR1838" i="2"/>
  <c r="AQ1838" i="2"/>
  <c r="AP1838" i="2"/>
  <c r="AS1837" i="2"/>
  <c r="AR1837" i="2"/>
  <c r="AQ1837" i="2"/>
  <c r="AP1837" i="2"/>
  <c r="AS1836" i="2"/>
  <c r="AR1836" i="2"/>
  <c r="AQ1836" i="2"/>
  <c r="AP1836" i="2"/>
  <c r="AS1835" i="2"/>
  <c r="AR1835" i="2"/>
  <c r="AQ1835" i="2"/>
  <c r="AP1835" i="2"/>
  <c r="AS1834" i="2"/>
  <c r="AR1834" i="2"/>
  <c r="AQ1834" i="2"/>
  <c r="AP1834" i="2"/>
  <c r="AS1833" i="2"/>
  <c r="AR1833" i="2"/>
  <c r="AQ1833" i="2"/>
  <c r="AP1833" i="2"/>
  <c r="AS1832" i="2"/>
  <c r="AR1832" i="2"/>
  <c r="AQ1832" i="2"/>
  <c r="AP1832" i="2"/>
  <c r="AS1831" i="2"/>
  <c r="AR1831" i="2"/>
  <c r="AQ1831" i="2"/>
  <c r="AP1831" i="2"/>
  <c r="AM1848" i="2"/>
  <c r="AL1848" i="2"/>
  <c r="AK1848" i="2"/>
  <c r="AJ1848" i="2"/>
  <c r="AM1847" i="2"/>
  <c r="AL1847" i="2"/>
  <c r="AK1847" i="2"/>
  <c r="AJ1847" i="2"/>
  <c r="AM1846" i="2"/>
  <c r="AL1846" i="2"/>
  <c r="AK1846" i="2"/>
  <c r="AJ1846" i="2"/>
  <c r="AM1845" i="2"/>
  <c r="AL1845" i="2"/>
  <c r="AK1845" i="2"/>
  <c r="AJ1845" i="2"/>
  <c r="AM1844" i="2"/>
  <c r="AL1844" i="2"/>
  <c r="AK1844" i="2"/>
  <c r="AJ1844" i="2"/>
  <c r="AM1843" i="2"/>
  <c r="AL1843" i="2"/>
  <c r="AK1843" i="2"/>
  <c r="AJ1843" i="2"/>
  <c r="AM1842" i="2"/>
  <c r="AL1842" i="2"/>
  <c r="AK1842" i="2"/>
  <c r="AJ1842" i="2"/>
  <c r="AM1841" i="2"/>
  <c r="AL1841" i="2"/>
  <c r="AK1841" i="2"/>
  <c r="AJ1841" i="2"/>
  <c r="AM1840" i="2"/>
  <c r="AL1840" i="2"/>
  <c r="AK1840" i="2"/>
  <c r="AJ1840" i="2"/>
  <c r="AM1839" i="2"/>
  <c r="AL1839" i="2"/>
  <c r="AK1839" i="2"/>
  <c r="AJ1839" i="2"/>
  <c r="AM1838" i="2"/>
  <c r="AL1838" i="2"/>
  <c r="AK1838" i="2"/>
  <c r="AJ1838" i="2"/>
  <c r="AM1837" i="2"/>
  <c r="AL1837" i="2"/>
  <c r="AK1837" i="2"/>
  <c r="AJ1837" i="2"/>
  <c r="AM1836" i="2"/>
  <c r="AL1836" i="2"/>
  <c r="AK1836" i="2"/>
  <c r="AJ1836" i="2"/>
  <c r="AM1835" i="2"/>
  <c r="AL1835" i="2"/>
  <c r="AK1835" i="2"/>
  <c r="AJ1835" i="2"/>
  <c r="AM1834" i="2"/>
  <c r="AL1834" i="2"/>
  <c r="AK1834" i="2"/>
  <c r="AJ1834" i="2"/>
  <c r="AM1833" i="2"/>
  <c r="AL1833" i="2"/>
  <c r="AK1833" i="2"/>
  <c r="AJ1833" i="2"/>
  <c r="AM1832" i="2"/>
  <c r="AL1832" i="2"/>
  <c r="AK1832" i="2"/>
  <c r="AJ1832" i="2"/>
  <c r="AM1831" i="2"/>
  <c r="AL1831" i="2"/>
  <c r="AK1831" i="2"/>
  <c r="AJ1831" i="2"/>
  <c r="AS1757" i="2"/>
  <c r="AR1757" i="2"/>
  <c r="AQ1757" i="2"/>
  <c r="AP1757" i="2"/>
  <c r="AS1756" i="2"/>
  <c r="AR1756" i="2"/>
  <c r="AQ1756" i="2"/>
  <c r="AP1756" i="2"/>
  <c r="AS1755" i="2"/>
  <c r="AR1755" i="2"/>
  <c r="AQ1755" i="2"/>
  <c r="AP1755" i="2"/>
  <c r="AS1754" i="2"/>
  <c r="AR1754" i="2"/>
  <c r="AQ1754" i="2"/>
  <c r="AP1754" i="2"/>
  <c r="AS1753" i="2"/>
  <c r="AR1753" i="2"/>
  <c r="AQ1753" i="2"/>
  <c r="AP1753" i="2"/>
  <c r="AS1752" i="2"/>
  <c r="AR1752" i="2"/>
  <c r="AQ1752" i="2"/>
  <c r="AP1752" i="2"/>
  <c r="AS1751" i="2"/>
  <c r="AR1751" i="2"/>
  <c r="AQ1751" i="2"/>
  <c r="AP1751" i="2"/>
  <c r="AS1750" i="2"/>
  <c r="AR1750" i="2"/>
  <c r="AQ1750" i="2"/>
  <c r="AP1750" i="2"/>
  <c r="AS1749" i="2"/>
  <c r="AR1749" i="2"/>
  <c r="AQ1749" i="2"/>
  <c r="AP1749" i="2"/>
  <c r="AS1748" i="2"/>
  <c r="AR1748" i="2"/>
  <c r="AQ1748" i="2"/>
  <c r="AP1748" i="2"/>
  <c r="AS1747" i="2"/>
  <c r="AR1747" i="2"/>
  <c r="AQ1747" i="2"/>
  <c r="AP1747" i="2"/>
  <c r="AS1746" i="2"/>
  <c r="AR1746" i="2"/>
  <c r="AQ1746" i="2"/>
  <c r="AP1746" i="2"/>
  <c r="AS1745" i="2"/>
  <c r="AR1745" i="2"/>
  <c r="AQ1745" i="2"/>
  <c r="AP1745" i="2"/>
  <c r="AS1744" i="2"/>
  <c r="AR1744" i="2"/>
  <c r="AQ1744" i="2"/>
  <c r="AP1744" i="2"/>
  <c r="AS1743" i="2"/>
  <c r="AR1743" i="2"/>
  <c r="AQ1743" i="2"/>
  <c r="AP1743" i="2"/>
  <c r="AS1742" i="2"/>
  <c r="AR1742" i="2"/>
  <c r="AQ1742" i="2"/>
  <c r="AP1742" i="2"/>
  <c r="AS1741" i="2"/>
  <c r="AR1741" i="2"/>
  <c r="AQ1741" i="2"/>
  <c r="AP1741" i="2"/>
  <c r="AS1740" i="2"/>
  <c r="AR1740" i="2"/>
  <c r="AQ1740" i="2"/>
  <c r="AP1740" i="2"/>
  <c r="AM1757" i="2"/>
  <c r="AL1757" i="2"/>
  <c r="AK1757" i="2"/>
  <c r="AJ1757" i="2"/>
  <c r="AM1756" i="2"/>
  <c r="AL1756" i="2"/>
  <c r="AK1756" i="2"/>
  <c r="AJ1756" i="2"/>
  <c r="AM1755" i="2"/>
  <c r="AL1755" i="2"/>
  <c r="AK1755" i="2"/>
  <c r="AJ1755" i="2"/>
  <c r="AM1754" i="2"/>
  <c r="AL1754" i="2"/>
  <c r="AK1754" i="2"/>
  <c r="AJ1754" i="2"/>
  <c r="AM1753" i="2"/>
  <c r="AL1753" i="2"/>
  <c r="AK1753" i="2"/>
  <c r="AJ1753" i="2"/>
  <c r="AM1752" i="2"/>
  <c r="AL1752" i="2"/>
  <c r="AK1752" i="2"/>
  <c r="AJ1752" i="2"/>
  <c r="AM1751" i="2"/>
  <c r="AL1751" i="2"/>
  <c r="AK1751" i="2"/>
  <c r="AJ1751" i="2"/>
  <c r="AM1750" i="2"/>
  <c r="AL1750" i="2"/>
  <c r="AK1750" i="2"/>
  <c r="AJ1750" i="2"/>
  <c r="AM1749" i="2"/>
  <c r="AL1749" i="2"/>
  <c r="AK1749" i="2"/>
  <c r="AJ1749" i="2"/>
  <c r="AM1748" i="2"/>
  <c r="AL1748" i="2"/>
  <c r="AK1748" i="2"/>
  <c r="AJ1748" i="2"/>
  <c r="AM1747" i="2"/>
  <c r="AL1747" i="2"/>
  <c r="AK1747" i="2"/>
  <c r="AJ1747" i="2"/>
  <c r="AM1746" i="2"/>
  <c r="AL1746" i="2"/>
  <c r="AK1746" i="2"/>
  <c r="AJ1746" i="2"/>
  <c r="AM1745" i="2"/>
  <c r="AL1745" i="2"/>
  <c r="AK1745" i="2"/>
  <c r="AJ1745" i="2"/>
  <c r="AM1744" i="2"/>
  <c r="AL1744" i="2"/>
  <c r="AK1744" i="2"/>
  <c r="AJ1744" i="2"/>
  <c r="AM1743" i="2"/>
  <c r="AL1743" i="2"/>
  <c r="AK1743" i="2"/>
  <c r="AJ1743" i="2"/>
  <c r="AM1742" i="2"/>
  <c r="AL1742" i="2"/>
  <c r="AK1742" i="2"/>
  <c r="AJ1742" i="2"/>
  <c r="AM1741" i="2"/>
  <c r="AL1741" i="2"/>
  <c r="AK1741" i="2"/>
  <c r="AJ1741" i="2"/>
  <c r="AM1740" i="2"/>
  <c r="AL1740" i="2"/>
  <c r="AK1740" i="2"/>
  <c r="AJ1740" i="2"/>
  <c r="AS1666" i="2"/>
  <c r="AR1666" i="2"/>
  <c r="AQ1666" i="2"/>
  <c r="AP1666" i="2"/>
  <c r="AS1665" i="2"/>
  <c r="AR1665" i="2"/>
  <c r="AQ1665" i="2"/>
  <c r="AP1665" i="2"/>
  <c r="AS1664" i="2"/>
  <c r="AR1664" i="2"/>
  <c r="AQ1664" i="2"/>
  <c r="AP1664" i="2"/>
  <c r="AS1663" i="2"/>
  <c r="AR1663" i="2"/>
  <c r="AQ1663" i="2"/>
  <c r="AP1663" i="2"/>
  <c r="AS1662" i="2"/>
  <c r="AR1662" i="2"/>
  <c r="AQ1662" i="2"/>
  <c r="AP1662" i="2"/>
  <c r="AS1661" i="2"/>
  <c r="AR1661" i="2"/>
  <c r="AQ1661" i="2"/>
  <c r="AP1661" i="2"/>
  <c r="AS1660" i="2"/>
  <c r="AR1660" i="2"/>
  <c r="AQ1660" i="2"/>
  <c r="AP1660" i="2"/>
  <c r="AS1659" i="2"/>
  <c r="AR1659" i="2"/>
  <c r="AQ1659" i="2"/>
  <c r="AP1659" i="2"/>
  <c r="AS1658" i="2"/>
  <c r="AR1658" i="2"/>
  <c r="AQ1658" i="2"/>
  <c r="AP1658" i="2"/>
  <c r="AS1657" i="2"/>
  <c r="AR1657" i="2"/>
  <c r="AQ1657" i="2"/>
  <c r="AP1657" i="2"/>
  <c r="AS1656" i="2"/>
  <c r="AR1656" i="2"/>
  <c r="AQ1656" i="2"/>
  <c r="AP1656" i="2"/>
  <c r="AS1655" i="2"/>
  <c r="AR1655" i="2"/>
  <c r="AQ1655" i="2"/>
  <c r="AP1655" i="2"/>
  <c r="AS1654" i="2"/>
  <c r="AR1654" i="2"/>
  <c r="AQ1654" i="2"/>
  <c r="AP1654" i="2"/>
  <c r="AS1653" i="2"/>
  <c r="AR1653" i="2"/>
  <c r="AQ1653" i="2"/>
  <c r="AP1653" i="2"/>
  <c r="AS1652" i="2"/>
  <c r="AR1652" i="2"/>
  <c r="AQ1652" i="2"/>
  <c r="AP1652" i="2"/>
  <c r="AS1651" i="2"/>
  <c r="AR1651" i="2"/>
  <c r="AQ1651" i="2"/>
  <c r="AP1651" i="2"/>
  <c r="AS1650" i="2"/>
  <c r="AR1650" i="2"/>
  <c r="AQ1650" i="2"/>
  <c r="AP1650" i="2"/>
  <c r="AS1649" i="2"/>
  <c r="AR1649" i="2"/>
  <c r="AQ1649" i="2"/>
  <c r="AP1649" i="2"/>
  <c r="AM1666" i="2"/>
  <c r="AL1666" i="2"/>
  <c r="AK1666" i="2"/>
  <c r="AJ1666" i="2"/>
  <c r="AM1665" i="2"/>
  <c r="AL1665" i="2"/>
  <c r="AK1665" i="2"/>
  <c r="AJ1665" i="2"/>
  <c r="AM1664" i="2"/>
  <c r="AL1664" i="2"/>
  <c r="AK1664" i="2"/>
  <c r="AJ1664" i="2"/>
  <c r="AM1663" i="2"/>
  <c r="AL1663" i="2"/>
  <c r="AK1663" i="2"/>
  <c r="AJ1663" i="2"/>
  <c r="AM1662" i="2"/>
  <c r="AL1662" i="2"/>
  <c r="AK1662" i="2"/>
  <c r="AJ1662" i="2"/>
  <c r="AM1661" i="2"/>
  <c r="AL1661" i="2"/>
  <c r="AK1661" i="2"/>
  <c r="AJ1661" i="2"/>
  <c r="AM1660" i="2"/>
  <c r="AL1660" i="2"/>
  <c r="AK1660" i="2"/>
  <c r="AJ1660" i="2"/>
  <c r="AM1659" i="2"/>
  <c r="AL1659" i="2"/>
  <c r="AK1659" i="2"/>
  <c r="AJ1659" i="2"/>
  <c r="AM1658" i="2"/>
  <c r="AL1658" i="2"/>
  <c r="AK1658" i="2"/>
  <c r="AJ1658" i="2"/>
  <c r="AM1657" i="2"/>
  <c r="AL1657" i="2"/>
  <c r="AK1657" i="2"/>
  <c r="AJ1657" i="2"/>
  <c r="AM1656" i="2"/>
  <c r="AL1656" i="2"/>
  <c r="AK1656" i="2"/>
  <c r="AJ1656" i="2"/>
  <c r="AM1655" i="2"/>
  <c r="AL1655" i="2"/>
  <c r="AK1655" i="2"/>
  <c r="AJ1655" i="2"/>
  <c r="AM1654" i="2"/>
  <c r="AL1654" i="2"/>
  <c r="AK1654" i="2"/>
  <c r="AJ1654" i="2"/>
  <c r="AM1653" i="2"/>
  <c r="AL1653" i="2"/>
  <c r="AK1653" i="2"/>
  <c r="AJ1653" i="2"/>
  <c r="AM1652" i="2"/>
  <c r="AL1652" i="2"/>
  <c r="AK1652" i="2"/>
  <c r="AJ1652" i="2"/>
  <c r="AM1651" i="2"/>
  <c r="AL1651" i="2"/>
  <c r="AK1651" i="2"/>
  <c r="AJ1651" i="2"/>
  <c r="AM1650" i="2"/>
  <c r="AL1650" i="2"/>
  <c r="AK1650" i="2"/>
  <c r="AJ1650" i="2"/>
  <c r="AM1649" i="2"/>
  <c r="AL1649" i="2"/>
  <c r="AK1649" i="2"/>
  <c r="AJ1649" i="2"/>
  <c r="AS1575" i="2"/>
  <c r="AR1575" i="2"/>
  <c r="AQ1575" i="2"/>
  <c r="AP1575" i="2"/>
  <c r="AS1574" i="2"/>
  <c r="AR1574" i="2"/>
  <c r="AQ1574" i="2"/>
  <c r="AP1574" i="2"/>
  <c r="AS1573" i="2"/>
  <c r="AR1573" i="2"/>
  <c r="AQ1573" i="2"/>
  <c r="AP1573" i="2"/>
  <c r="AS1572" i="2"/>
  <c r="AR1572" i="2"/>
  <c r="AQ1572" i="2"/>
  <c r="AP1572" i="2"/>
  <c r="AS1571" i="2"/>
  <c r="AR1571" i="2"/>
  <c r="AQ1571" i="2"/>
  <c r="AP1571" i="2"/>
  <c r="AS1570" i="2"/>
  <c r="AR1570" i="2"/>
  <c r="AQ1570" i="2"/>
  <c r="AP1570" i="2"/>
  <c r="AS1569" i="2"/>
  <c r="AR1569" i="2"/>
  <c r="AQ1569" i="2"/>
  <c r="AP1569" i="2"/>
  <c r="AS1568" i="2"/>
  <c r="AR1568" i="2"/>
  <c r="AQ1568" i="2"/>
  <c r="AP1568" i="2"/>
  <c r="AS1567" i="2"/>
  <c r="AR1567" i="2"/>
  <c r="AQ1567" i="2"/>
  <c r="AP1567" i="2"/>
  <c r="AS1566" i="2"/>
  <c r="AR1566" i="2"/>
  <c r="AQ1566" i="2"/>
  <c r="AP1566" i="2"/>
  <c r="AS1565" i="2"/>
  <c r="AR1565" i="2"/>
  <c r="AQ1565" i="2"/>
  <c r="AP1565" i="2"/>
  <c r="AS1564" i="2"/>
  <c r="AR1564" i="2"/>
  <c r="AQ1564" i="2"/>
  <c r="AP1564" i="2"/>
  <c r="AS1563" i="2"/>
  <c r="AR1563" i="2"/>
  <c r="AQ1563" i="2"/>
  <c r="AP1563" i="2"/>
  <c r="AS1562" i="2"/>
  <c r="AR1562" i="2"/>
  <c r="AQ1562" i="2"/>
  <c r="AP1562" i="2"/>
  <c r="AS1561" i="2"/>
  <c r="AR1561" i="2"/>
  <c r="AQ1561" i="2"/>
  <c r="AP1561" i="2"/>
  <c r="AS1560" i="2"/>
  <c r="AR1560" i="2"/>
  <c r="AQ1560" i="2"/>
  <c r="AP1560" i="2"/>
  <c r="AS1559" i="2"/>
  <c r="AR1559" i="2"/>
  <c r="AQ1559" i="2"/>
  <c r="AP1559" i="2"/>
  <c r="AS1558" i="2"/>
  <c r="AR1558" i="2"/>
  <c r="AQ1558" i="2"/>
  <c r="AP1558" i="2"/>
  <c r="AM1575" i="2"/>
  <c r="AL1575" i="2"/>
  <c r="AK1575" i="2"/>
  <c r="AJ1575" i="2"/>
  <c r="AM1574" i="2"/>
  <c r="AL1574" i="2"/>
  <c r="AK1574" i="2"/>
  <c r="AJ1574" i="2"/>
  <c r="AM1573" i="2"/>
  <c r="AL1573" i="2"/>
  <c r="AK1573" i="2"/>
  <c r="AJ1573" i="2"/>
  <c r="AM1572" i="2"/>
  <c r="AL1572" i="2"/>
  <c r="AK1572" i="2"/>
  <c r="AJ1572" i="2"/>
  <c r="AM1571" i="2"/>
  <c r="AL1571" i="2"/>
  <c r="AK1571" i="2"/>
  <c r="AJ1571" i="2"/>
  <c r="AM1570" i="2"/>
  <c r="AL1570" i="2"/>
  <c r="AK1570" i="2"/>
  <c r="AJ1570" i="2"/>
  <c r="AM1569" i="2"/>
  <c r="AL1569" i="2"/>
  <c r="AK1569" i="2"/>
  <c r="AJ1569" i="2"/>
  <c r="AM1568" i="2"/>
  <c r="AL1568" i="2"/>
  <c r="AK1568" i="2"/>
  <c r="AJ1568" i="2"/>
  <c r="AM1567" i="2"/>
  <c r="AL1567" i="2"/>
  <c r="AK1567" i="2"/>
  <c r="AJ1567" i="2"/>
  <c r="AM1566" i="2"/>
  <c r="AL1566" i="2"/>
  <c r="AK1566" i="2"/>
  <c r="AJ1566" i="2"/>
  <c r="AM1565" i="2"/>
  <c r="AL1565" i="2"/>
  <c r="AK1565" i="2"/>
  <c r="AJ1565" i="2"/>
  <c r="AM1564" i="2"/>
  <c r="AL1564" i="2"/>
  <c r="AK1564" i="2"/>
  <c r="AJ1564" i="2"/>
  <c r="AM1563" i="2"/>
  <c r="AL1563" i="2"/>
  <c r="AK1563" i="2"/>
  <c r="AJ1563" i="2"/>
  <c r="AM1562" i="2"/>
  <c r="AL1562" i="2"/>
  <c r="AK1562" i="2"/>
  <c r="AJ1562" i="2"/>
  <c r="AM1561" i="2"/>
  <c r="AL1561" i="2"/>
  <c r="AK1561" i="2"/>
  <c r="AJ1561" i="2"/>
  <c r="AM1560" i="2"/>
  <c r="AL1560" i="2"/>
  <c r="AK1560" i="2"/>
  <c r="AJ1560" i="2"/>
  <c r="AM1559" i="2"/>
  <c r="AL1559" i="2"/>
  <c r="AK1559" i="2"/>
  <c r="AJ1559" i="2"/>
  <c r="AM1558" i="2"/>
  <c r="AL1558" i="2"/>
  <c r="AK1558" i="2"/>
  <c r="AJ1558" i="2"/>
  <c r="AM1484" i="2"/>
  <c r="AL1484" i="2"/>
  <c r="AK1484" i="2"/>
  <c r="AJ1484" i="2"/>
  <c r="AM1483" i="2"/>
  <c r="AL1483" i="2"/>
  <c r="AK1483" i="2"/>
  <c r="AJ1483" i="2"/>
  <c r="AM1482" i="2"/>
  <c r="AL1482" i="2"/>
  <c r="AK1482" i="2"/>
  <c r="AJ1482" i="2"/>
  <c r="AM1481" i="2"/>
  <c r="AL1481" i="2"/>
  <c r="AK1481" i="2"/>
  <c r="AJ1481" i="2"/>
  <c r="AM1480" i="2"/>
  <c r="AL1480" i="2"/>
  <c r="AK1480" i="2"/>
  <c r="AJ1480" i="2"/>
  <c r="AM1479" i="2"/>
  <c r="AL1479" i="2"/>
  <c r="AK1479" i="2"/>
  <c r="AJ1479" i="2"/>
  <c r="AM1478" i="2"/>
  <c r="AL1478" i="2"/>
  <c r="AK1478" i="2"/>
  <c r="AJ1478" i="2"/>
  <c r="AM1477" i="2"/>
  <c r="AL1477" i="2"/>
  <c r="AK1477" i="2"/>
  <c r="AJ1477" i="2"/>
  <c r="AM1476" i="2"/>
  <c r="AL1476" i="2"/>
  <c r="AK1476" i="2"/>
  <c r="AJ1476" i="2"/>
  <c r="AM1475" i="2"/>
  <c r="AL1475" i="2"/>
  <c r="AK1475" i="2"/>
  <c r="AJ1475" i="2"/>
  <c r="AM1474" i="2"/>
  <c r="AL1474" i="2"/>
  <c r="AK1474" i="2"/>
  <c r="AJ1474" i="2"/>
  <c r="AM1473" i="2"/>
  <c r="AL1473" i="2"/>
  <c r="AK1473" i="2"/>
  <c r="AJ1473" i="2"/>
  <c r="AM1472" i="2"/>
  <c r="AL1472" i="2"/>
  <c r="AK1472" i="2"/>
  <c r="AJ1472" i="2"/>
  <c r="AM1471" i="2"/>
  <c r="AL1471" i="2"/>
  <c r="AK1471" i="2"/>
  <c r="AJ1471" i="2"/>
  <c r="AM1470" i="2"/>
  <c r="AL1470" i="2"/>
  <c r="AK1470" i="2"/>
  <c r="AJ1470" i="2"/>
  <c r="AM1469" i="2"/>
  <c r="AL1469" i="2"/>
  <c r="AK1469" i="2"/>
  <c r="AJ1469" i="2"/>
  <c r="AM1468" i="2"/>
  <c r="AL1468" i="2"/>
  <c r="AK1468" i="2"/>
  <c r="AJ1468" i="2"/>
  <c r="AM1467" i="2"/>
  <c r="AL1467" i="2"/>
  <c r="AK1467" i="2"/>
  <c r="AJ1467" i="2"/>
  <c r="AS1393" i="2"/>
  <c r="AR1393" i="2"/>
  <c r="AQ1393" i="2"/>
  <c r="AP1393" i="2"/>
  <c r="AS1392" i="2"/>
  <c r="AR1392" i="2"/>
  <c r="AQ1392" i="2"/>
  <c r="AP1392" i="2"/>
  <c r="AS1391" i="2"/>
  <c r="AR1391" i="2"/>
  <c r="AQ1391" i="2"/>
  <c r="AP1391" i="2"/>
  <c r="AS1390" i="2"/>
  <c r="AR1390" i="2"/>
  <c r="AQ1390" i="2"/>
  <c r="AP1390" i="2"/>
  <c r="AS1389" i="2"/>
  <c r="AR1389" i="2"/>
  <c r="AQ1389" i="2"/>
  <c r="AP1389" i="2"/>
  <c r="AS1388" i="2"/>
  <c r="AR1388" i="2"/>
  <c r="AQ1388" i="2"/>
  <c r="AP1388" i="2"/>
  <c r="AS1387" i="2"/>
  <c r="AR1387" i="2"/>
  <c r="AQ1387" i="2"/>
  <c r="AP1387" i="2"/>
  <c r="AS1386" i="2"/>
  <c r="AR1386" i="2"/>
  <c r="AQ1386" i="2"/>
  <c r="AP1386" i="2"/>
  <c r="AS1385" i="2"/>
  <c r="AR1385" i="2"/>
  <c r="AQ1385" i="2"/>
  <c r="AP1385" i="2"/>
  <c r="AS1384" i="2"/>
  <c r="AR1384" i="2"/>
  <c r="AQ1384" i="2"/>
  <c r="AP1384" i="2"/>
  <c r="AS1383" i="2"/>
  <c r="AR1383" i="2"/>
  <c r="AQ1383" i="2"/>
  <c r="AP1383" i="2"/>
  <c r="AS1382" i="2"/>
  <c r="AR1382" i="2"/>
  <c r="AQ1382" i="2"/>
  <c r="AP1382" i="2"/>
  <c r="AS1381" i="2"/>
  <c r="AR1381" i="2"/>
  <c r="AQ1381" i="2"/>
  <c r="AP1381" i="2"/>
  <c r="AS1380" i="2"/>
  <c r="AR1380" i="2"/>
  <c r="AQ1380" i="2"/>
  <c r="AP1380" i="2"/>
  <c r="AS1379" i="2"/>
  <c r="AR1379" i="2"/>
  <c r="AQ1379" i="2"/>
  <c r="AP1379" i="2"/>
  <c r="AS1378" i="2"/>
  <c r="AR1378" i="2"/>
  <c r="AQ1378" i="2"/>
  <c r="AP1378" i="2"/>
  <c r="AS1377" i="2"/>
  <c r="AR1377" i="2"/>
  <c r="AQ1377" i="2"/>
  <c r="AP1377" i="2"/>
  <c r="AS1376" i="2"/>
  <c r="AR1376" i="2"/>
  <c r="AQ1376" i="2"/>
  <c r="AP1376" i="2"/>
  <c r="AM1393" i="2"/>
  <c r="AL1393" i="2"/>
  <c r="AK1393" i="2"/>
  <c r="AJ1393" i="2"/>
  <c r="AM1392" i="2"/>
  <c r="AL1392" i="2"/>
  <c r="AK1392" i="2"/>
  <c r="AJ1392" i="2"/>
  <c r="AM1391" i="2"/>
  <c r="AL1391" i="2"/>
  <c r="AK1391" i="2"/>
  <c r="AJ1391" i="2"/>
  <c r="AM1390" i="2"/>
  <c r="AL1390" i="2"/>
  <c r="AK1390" i="2"/>
  <c r="AJ1390" i="2"/>
  <c r="AM1389" i="2"/>
  <c r="AL1389" i="2"/>
  <c r="AK1389" i="2"/>
  <c r="AJ1389" i="2"/>
  <c r="AM1388" i="2"/>
  <c r="AL1388" i="2"/>
  <c r="AK1388" i="2"/>
  <c r="AJ1388" i="2"/>
  <c r="AM1387" i="2"/>
  <c r="AL1387" i="2"/>
  <c r="AK1387" i="2"/>
  <c r="AJ1387" i="2"/>
  <c r="AM1386" i="2"/>
  <c r="AL1386" i="2"/>
  <c r="AK1386" i="2"/>
  <c r="AJ1386" i="2"/>
  <c r="AM1385" i="2"/>
  <c r="AL1385" i="2"/>
  <c r="AK1385" i="2"/>
  <c r="AJ1385" i="2"/>
  <c r="AM1384" i="2"/>
  <c r="AL1384" i="2"/>
  <c r="AK1384" i="2"/>
  <c r="AJ1384" i="2"/>
  <c r="AM1383" i="2"/>
  <c r="AL1383" i="2"/>
  <c r="AK1383" i="2"/>
  <c r="AJ1383" i="2"/>
  <c r="AM1382" i="2"/>
  <c r="AL1382" i="2"/>
  <c r="AK1382" i="2"/>
  <c r="AJ1382" i="2"/>
  <c r="AM1381" i="2"/>
  <c r="AL1381" i="2"/>
  <c r="AK1381" i="2"/>
  <c r="AJ1381" i="2"/>
  <c r="AM1380" i="2"/>
  <c r="AL1380" i="2"/>
  <c r="AK1380" i="2"/>
  <c r="AJ1380" i="2"/>
  <c r="AM1379" i="2"/>
  <c r="AL1379" i="2"/>
  <c r="AK1379" i="2"/>
  <c r="AJ1379" i="2"/>
  <c r="AM1378" i="2"/>
  <c r="AL1378" i="2"/>
  <c r="AK1378" i="2"/>
  <c r="AJ1378" i="2"/>
  <c r="AM1377" i="2"/>
  <c r="AL1377" i="2"/>
  <c r="AK1377" i="2"/>
  <c r="AJ1377" i="2"/>
  <c r="AM1376" i="2"/>
  <c r="AL1376" i="2"/>
  <c r="AK1376" i="2"/>
  <c r="AJ1376" i="2"/>
  <c r="AS1302" i="2"/>
  <c r="AR1302" i="2"/>
  <c r="AQ1302" i="2"/>
  <c r="AP1302" i="2"/>
  <c r="AS1301" i="2"/>
  <c r="AR1301" i="2"/>
  <c r="AQ1301" i="2"/>
  <c r="AP1301" i="2"/>
  <c r="AS1300" i="2"/>
  <c r="AR1300" i="2"/>
  <c r="AQ1300" i="2"/>
  <c r="AP1300" i="2"/>
  <c r="AS1299" i="2"/>
  <c r="AR1299" i="2"/>
  <c r="AQ1299" i="2"/>
  <c r="AP1299" i="2"/>
  <c r="AS1298" i="2"/>
  <c r="AR1298" i="2"/>
  <c r="AQ1298" i="2"/>
  <c r="AP1298" i="2"/>
  <c r="AS1297" i="2"/>
  <c r="AR1297" i="2"/>
  <c r="AQ1297" i="2"/>
  <c r="AP1297" i="2"/>
  <c r="AS1296" i="2"/>
  <c r="AR1296" i="2"/>
  <c r="AQ1296" i="2"/>
  <c r="AP1296" i="2"/>
  <c r="AS1295" i="2"/>
  <c r="AR1295" i="2"/>
  <c r="AQ1295" i="2"/>
  <c r="AP1295" i="2"/>
  <c r="AS1294" i="2"/>
  <c r="AR1294" i="2"/>
  <c r="AQ1294" i="2"/>
  <c r="AP1294" i="2"/>
  <c r="AS1293" i="2"/>
  <c r="AR1293" i="2"/>
  <c r="AQ1293" i="2"/>
  <c r="AP1293" i="2"/>
  <c r="AS1292" i="2"/>
  <c r="AR1292" i="2"/>
  <c r="AQ1292" i="2"/>
  <c r="AP1292" i="2"/>
  <c r="AS1291" i="2"/>
  <c r="AR1291" i="2"/>
  <c r="AQ1291" i="2"/>
  <c r="AP1291" i="2"/>
  <c r="AS1290" i="2"/>
  <c r="AR1290" i="2"/>
  <c r="AQ1290" i="2"/>
  <c r="AP1290" i="2"/>
  <c r="AS1289" i="2"/>
  <c r="AR1289" i="2"/>
  <c r="AQ1289" i="2"/>
  <c r="AP1289" i="2"/>
  <c r="AS1288" i="2"/>
  <c r="AR1288" i="2"/>
  <c r="AQ1288" i="2"/>
  <c r="AP1288" i="2"/>
  <c r="AS1287" i="2"/>
  <c r="AR1287" i="2"/>
  <c r="AQ1287" i="2"/>
  <c r="AP1287" i="2"/>
  <c r="AS1286" i="2"/>
  <c r="AR1286" i="2"/>
  <c r="AQ1286" i="2"/>
  <c r="AP1286" i="2"/>
  <c r="AS1285" i="2"/>
  <c r="AR1285" i="2"/>
  <c r="AQ1285" i="2"/>
  <c r="AP1285" i="2"/>
  <c r="AM1302" i="2"/>
  <c r="AL1302" i="2"/>
  <c r="AK1302" i="2"/>
  <c r="AJ1302" i="2"/>
  <c r="AM1301" i="2"/>
  <c r="AL1301" i="2"/>
  <c r="AK1301" i="2"/>
  <c r="AJ1301" i="2"/>
  <c r="AM1300" i="2"/>
  <c r="AL1300" i="2"/>
  <c r="AK1300" i="2"/>
  <c r="AJ1300" i="2"/>
  <c r="AM1299" i="2"/>
  <c r="AL1299" i="2"/>
  <c r="AK1299" i="2"/>
  <c r="AJ1299" i="2"/>
  <c r="AM1298" i="2"/>
  <c r="AL1298" i="2"/>
  <c r="AK1298" i="2"/>
  <c r="AJ1298" i="2"/>
  <c r="AM1297" i="2"/>
  <c r="AL1297" i="2"/>
  <c r="AK1297" i="2"/>
  <c r="AJ1297" i="2"/>
  <c r="AM1296" i="2"/>
  <c r="AL1296" i="2"/>
  <c r="AK1296" i="2"/>
  <c r="AJ1296" i="2"/>
  <c r="AM1295" i="2"/>
  <c r="AL1295" i="2"/>
  <c r="AK1295" i="2"/>
  <c r="AJ1295" i="2"/>
  <c r="AM1294" i="2"/>
  <c r="AL1294" i="2"/>
  <c r="AK1294" i="2"/>
  <c r="AJ1294" i="2"/>
  <c r="AM1293" i="2"/>
  <c r="AL1293" i="2"/>
  <c r="AK1293" i="2"/>
  <c r="AJ1293" i="2"/>
  <c r="AM1292" i="2"/>
  <c r="AL1292" i="2"/>
  <c r="AK1292" i="2"/>
  <c r="AJ1292" i="2"/>
  <c r="AM1291" i="2"/>
  <c r="AL1291" i="2"/>
  <c r="AK1291" i="2"/>
  <c r="AJ1291" i="2"/>
  <c r="AM1290" i="2"/>
  <c r="AL1290" i="2"/>
  <c r="AK1290" i="2"/>
  <c r="AJ1290" i="2"/>
  <c r="AM1289" i="2"/>
  <c r="AL1289" i="2"/>
  <c r="AK1289" i="2"/>
  <c r="AJ1289" i="2"/>
  <c r="AM1288" i="2"/>
  <c r="AL1288" i="2"/>
  <c r="AK1288" i="2"/>
  <c r="AJ1288" i="2"/>
  <c r="AM1287" i="2"/>
  <c r="AL1287" i="2"/>
  <c r="AK1287" i="2"/>
  <c r="AJ1287" i="2"/>
  <c r="AM1286" i="2"/>
  <c r="AL1286" i="2"/>
  <c r="AK1286" i="2"/>
  <c r="AJ1286" i="2"/>
  <c r="AM1285" i="2"/>
  <c r="AL1285" i="2"/>
  <c r="AK1285" i="2"/>
  <c r="AJ1285" i="2"/>
  <c r="AR1209" i="2"/>
  <c r="AR1208" i="2"/>
  <c r="AQ1208" i="2"/>
  <c r="AQ1207" i="2"/>
  <c r="AR1206" i="2"/>
  <c r="AQ1206" i="2"/>
  <c r="AP1206" i="2"/>
  <c r="AR1205" i="2"/>
  <c r="AQ1205" i="2"/>
  <c r="AP1205" i="2"/>
  <c r="AR1204" i="2"/>
  <c r="AQ1204" i="2"/>
  <c r="AP1204" i="2"/>
  <c r="AQ1203" i="2"/>
  <c r="AP1203" i="2"/>
  <c r="AR1202" i="2"/>
  <c r="AP1202" i="2"/>
  <c r="AQ1201" i="2"/>
  <c r="AQ1200" i="2"/>
  <c r="AP1200" i="2"/>
  <c r="AP1199" i="2"/>
  <c r="AR1198" i="2"/>
  <c r="AQ1198" i="2"/>
  <c r="AP1198" i="2"/>
  <c r="AR1197" i="2"/>
  <c r="AQ1197" i="2"/>
  <c r="AP1197" i="2"/>
  <c r="AQ1196" i="2"/>
  <c r="AP1196" i="2"/>
  <c r="AP1195" i="2"/>
  <c r="AQ1194" i="2"/>
  <c r="AM1211" i="2"/>
  <c r="AL1211" i="2"/>
  <c r="AK1211" i="2"/>
  <c r="AJ1211" i="2"/>
  <c r="AM1210" i="2"/>
  <c r="AL1210" i="2"/>
  <c r="AK1210" i="2"/>
  <c r="AJ1210" i="2"/>
  <c r="AM1209" i="2"/>
  <c r="AL1209" i="2"/>
  <c r="AK1209" i="2"/>
  <c r="AJ1209" i="2"/>
  <c r="AM1208" i="2"/>
  <c r="AL1208" i="2"/>
  <c r="AK1208" i="2"/>
  <c r="AJ1208" i="2"/>
  <c r="AM1207" i="2"/>
  <c r="AL1207" i="2"/>
  <c r="AK1207" i="2"/>
  <c r="AJ1207" i="2"/>
  <c r="AM1206" i="2"/>
  <c r="AL1206" i="2"/>
  <c r="AK1206" i="2"/>
  <c r="AJ1206" i="2"/>
  <c r="AM1205" i="2"/>
  <c r="AL1205" i="2"/>
  <c r="AK1205" i="2"/>
  <c r="AJ1205" i="2"/>
  <c r="AM1204" i="2"/>
  <c r="AL1204" i="2"/>
  <c r="AK1204" i="2"/>
  <c r="AJ1204" i="2"/>
  <c r="AM1203" i="2"/>
  <c r="AL1203" i="2"/>
  <c r="AK1203" i="2"/>
  <c r="AJ1203" i="2"/>
  <c r="AM1202" i="2"/>
  <c r="AL1202" i="2"/>
  <c r="AK1202" i="2"/>
  <c r="AJ1202" i="2"/>
  <c r="AM1201" i="2"/>
  <c r="AL1201" i="2"/>
  <c r="AK1201" i="2"/>
  <c r="AJ1201" i="2"/>
  <c r="AM1200" i="2"/>
  <c r="AL1200" i="2"/>
  <c r="AK1200" i="2"/>
  <c r="AJ1200" i="2"/>
  <c r="AM1199" i="2"/>
  <c r="AL1199" i="2"/>
  <c r="AK1199" i="2"/>
  <c r="AJ1199" i="2"/>
  <c r="AM1198" i="2"/>
  <c r="AL1198" i="2"/>
  <c r="AK1198" i="2"/>
  <c r="AJ1198" i="2"/>
  <c r="AM1197" i="2"/>
  <c r="AL1197" i="2"/>
  <c r="AK1197" i="2"/>
  <c r="AJ1197" i="2"/>
  <c r="AM1196" i="2"/>
  <c r="AL1196" i="2"/>
  <c r="AK1196" i="2"/>
  <c r="AJ1196" i="2"/>
  <c r="AM1195" i="2"/>
  <c r="AL1195" i="2"/>
  <c r="AK1195" i="2"/>
  <c r="AJ1195" i="2"/>
  <c r="AM1194" i="2"/>
  <c r="AL1194" i="2"/>
  <c r="AK1194" i="2"/>
  <c r="AJ1194" i="2"/>
  <c r="AS1120" i="2"/>
  <c r="AR1120" i="2"/>
  <c r="AQ1120" i="2"/>
  <c r="AP1120" i="2"/>
  <c r="AS1119" i="2"/>
  <c r="AR1119" i="2"/>
  <c r="AQ1119" i="2"/>
  <c r="AP1119" i="2"/>
  <c r="AS1118" i="2"/>
  <c r="AR1118" i="2"/>
  <c r="AQ1118" i="2"/>
  <c r="AP1118" i="2"/>
  <c r="AS1117" i="2"/>
  <c r="AR1117" i="2"/>
  <c r="AQ1117" i="2"/>
  <c r="AP1117" i="2"/>
  <c r="AS1116" i="2"/>
  <c r="AR1116" i="2"/>
  <c r="AQ1116" i="2"/>
  <c r="AP1116" i="2"/>
  <c r="AS1115" i="2"/>
  <c r="AR1115" i="2"/>
  <c r="AQ1115" i="2"/>
  <c r="AP1115" i="2"/>
  <c r="AS1114" i="2"/>
  <c r="AR1114" i="2"/>
  <c r="AQ1114" i="2"/>
  <c r="AP1114" i="2"/>
  <c r="AS1113" i="2"/>
  <c r="AR1113" i="2"/>
  <c r="AQ1113" i="2"/>
  <c r="AP1113" i="2"/>
  <c r="AS1112" i="2"/>
  <c r="AR1112" i="2"/>
  <c r="AQ1112" i="2"/>
  <c r="AP1112" i="2"/>
  <c r="AS1111" i="2"/>
  <c r="AR1111" i="2"/>
  <c r="AQ1111" i="2"/>
  <c r="AP1111" i="2"/>
  <c r="AS1110" i="2"/>
  <c r="AR1110" i="2"/>
  <c r="AQ1110" i="2"/>
  <c r="AP1110" i="2"/>
  <c r="AS1109" i="2"/>
  <c r="AR1109" i="2"/>
  <c r="AQ1109" i="2"/>
  <c r="AP1109" i="2"/>
  <c r="AS1108" i="2"/>
  <c r="AR1108" i="2"/>
  <c r="AQ1108" i="2"/>
  <c r="AP1108" i="2"/>
  <c r="AS1107" i="2"/>
  <c r="AR1107" i="2"/>
  <c r="AQ1107" i="2"/>
  <c r="AP1107" i="2"/>
  <c r="AS1106" i="2"/>
  <c r="AR1106" i="2"/>
  <c r="AQ1106" i="2"/>
  <c r="AP1106" i="2"/>
  <c r="AS1105" i="2"/>
  <c r="AR1105" i="2"/>
  <c r="AQ1105" i="2"/>
  <c r="AP1105" i="2"/>
  <c r="AS1104" i="2"/>
  <c r="AR1104" i="2"/>
  <c r="AQ1104" i="2"/>
  <c r="AP1104" i="2"/>
  <c r="AS1103" i="2"/>
  <c r="AR1103" i="2"/>
  <c r="AQ1103" i="2"/>
  <c r="AP1103" i="2"/>
  <c r="AM1120" i="2"/>
  <c r="AL1120" i="2"/>
  <c r="AK1120" i="2"/>
  <c r="AJ1120" i="2"/>
  <c r="AM1119" i="2"/>
  <c r="AL1119" i="2"/>
  <c r="AK1119" i="2"/>
  <c r="AJ1119" i="2"/>
  <c r="AM1118" i="2"/>
  <c r="AL1118" i="2"/>
  <c r="AK1118" i="2"/>
  <c r="AJ1118" i="2"/>
  <c r="AM1117" i="2"/>
  <c r="AL1117" i="2"/>
  <c r="AK1117" i="2"/>
  <c r="AJ1117" i="2"/>
  <c r="AM1116" i="2"/>
  <c r="AL1116" i="2"/>
  <c r="AK1116" i="2"/>
  <c r="AJ1116" i="2"/>
  <c r="AM1115" i="2"/>
  <c r="AL1115" i="2"/>
  <c r="AK1115" i="2"/>
  <c r="AJ1115" i="2"/>
  <c r="AM1114" i="2"/>
  <c r="AL1114" i="2"/>
  <c r="AK1114" i="2"/>
  <c r="AJ1114" i="2"/>
  <c r="AM1113" i="2"/>
  <c r="AL1113" i="2"/>
  <c r="AK1113" i="2"/>
  <c r="AJ1113" i="2"/>
  <c r="AM1112" i="2"/>
  <c r="AL1112" i="2"/>
  <c r="AK1112" i="2"/>
  <c r="AJ1112" i="2"/>
  <c r="AM1111" i="2"/>
  <c r="AL1111" i="2"/>
  <c r="AK1111" i="2"/>
  <c r="AJ1111" i="2"/>
  <c r="AM1110" i="2"/>
  <c r="AL1110" i="2"/>
  <c r="AK1110" i="2"/>
  <c r="AJ1110" i="2"/>
  <c r="AM1109" i="2"/>
  <c r="AL1109" i="2"/>
  <c r="AK1109" i="2"/>
  <c r="AJ1109" i="2"/>
  <c r="AM1108" i="2"/>
  <c r="AL1108" i="2"/>
  <c r="AK1108" i="2"/>
  <c r="AJ1108" i="2"/>
  <c r="AM1107" i="2"/>
  <c r="AL1107" i="2"/>
  <c r="AK1107" i="2"/>
  <c r="AJ1107" i="2"/>
  <c r="AM1106" i="2"/>
  <c r="AL1106" i="2"/>
  <c r="AK1106" i="2"/>
  <c r="AJ1106" i="2"/>
  <c r="AM1105" i="2"/>
  <c r="AL1105" i="2"/>
  <c r="AK1105" i="2"/>
  <c r="AJ1105" i="2"/>
  <c r="AM1104" i="2"/>
  <c r="AL1104" i="2"/>
  <c r="AK1104" i="2"/>
  <c r="AJ1104" i="2"/>
  <c r="AM1103" i="2"/>
  <c r="AL1103" i="2"/>
  <c r="AK1103" i="2"/>
  <c r="AJ1103" i="2"/>
  <c r="AP375" i="2"/>
  <c r="AP284" i="2"/>
  <c r="AS1029" i="2"/>
  <c r="AR1029" i="2"/>
  <c r="AQ1029" i="2"/>
  <c r="AP1029" i="2"/>
  <c r="AS1028" i="2"/>
  <c r="AR1028" i="2"/>
  <c r="AQ1028" i="2"/>
  <c r="AP1028" i="2"/>
  <c r="AS1027" i="2"/>
  <c r="AR1027" i="2"/>
  <c r="AQ1027" i="2"/>
  <c r="AP1027" i="2"/>
  <c r="AS1026" i="2"/>
  <c r="AR1026" i="2"/>
  <c r="AQ1026" i="2"/>
  <c r="AP1026" i="2"/>
  <c r="AS1025" i="2"/>
  <c r="AR1025" i="2"/>
  <c r="AQ1025" i="2"/>
  <c r="AP1025" i="2"/>
  <c r="AS1024" i="2"/>
  <c r="AR1024" i="2"/>
  <c r="AQ1024" i="2"/>
  <c r="AP1024" i="2"/>
  <c r="AS1023" i="2"/>
  <c r="AR1023" i="2"/>
  <c r="AQ1023" i="2"/>
  <c r="AP1023" i="2"/>
  <c r="AS1022" i="2"/>
  <c r="AR1022" i="2"/>
  <c r="AQ1022" i="2"/>
  <c r="AP1022" i="2"/>
  <c r="AS1021" i="2"/>
  <c r="AR1021" i="2"/>
  <c r="AQ1021" i="2"/>
  <c r="AP1021" i="2"/>
  <c r="AS1020" i="2"/>
  <c r="AR1020" i="2"/>
  <c r="AQ1020" i="2"/>
  <c r="AP1020" i="2"/>
  <c r="AS1019" i="2"/>
  <c r="AR1019" i="2"/>
  <c r="AQ1019" i="2"/>
  <c r="AP1019" i="2"/>
  <c r="AS1018" i="2"/>
  <c r="AR1018" i="2"/>
  <c r="AQ1018" i="2"/>
  <c r="AP1018" i="2"/>
  <c r="AS1017" i="2"/>
  <c r="AR1017" i="2"/>
  <c r="AQ1017" i="2"/>
  <c r="AP1017" i="2"/>
  <c r="AS1016" i="2"/>
  <c r="AR1016" i="2"/>
  <c r="AQ1016" i="2"/>
  <c r="AP1016" i="2"/>
  <c r="AS1015" i="2"/>
  <c r="AR1015" i="2"/>
  <c r="AQ1015" i="2"/>
  <c r="AP1015" i="2"/>
  <c r="AS1014" i="2"/>
  <c r="AR1014" i="2"/>
  <c r="AQ1014" i="2"/>
  <c r="AP1014" i="2"/>
  <c r="AS1013" i="2"/>
  <c r="AR1013" i="2"/>
  <c r="AQ1013" i="2"/>
  <c r="AP1013" i="2"/>
  <c r="AS1012" i="2"/>
  <c r="AR1012" i="2"/>
  <c r="AQ1012" i="2"/>
  <c r="AP1012" i="2"/>
  <c r="AM1029" i="2"/>
  <c r="AL1029" i="2"/>
  <c r="AK1029" i="2"/>
  <c r="AJ1029" i="2"/>
  <c r="AM1028" i="2"/>
  <c r="AL1028" i="2"/>
  <c r="AK1028" i="2"/>
  <c r="AJ1028" i="2"/>
  <c r="AM1027" i="2"/>
  <c r="AL1027" i="2"/>
  <c r="AK1027" i="2"/>
  <c r="AJ1027" i="2"/>
  <c r="AM1026" i="2"/>
  <c r="AL1026" i="2"/>
  <c r="AK1026" i="2"/>
  <c r="AJ1026" i="2"/>
  <c r="AM1025" i="2"/>
  <c r="AL1025" i="2"/>
  <c r="AK1025" i="2"/>
  <c r="AJ1025" i="2"/>
  <c r="AM1024" i="2"/>
  <c r="AL1024" i="2"/>
  <c r="AK1024" i="2"/>
  <c r="AJ1024" i="2"/>
  <c r="AM1023" i="2"/>
  <c r="AL1023" i="2"/>
  <c r="AK1023" i="2"/>
  <c r="AJ1023" i="2"/>
  <c r="AM1022" i="2"/>
  <c r="AL1022" i="2"/>
  <c r="AK1022" i="2"/>
  <c r="AJ1022" i="2"/>
  <c r="AM1021" i="2"/>
  <c r="AL1021" i="2"/>
  <c r="AK1021" i="2"/>
  <c r="AJ1021" i="2"/>
  <c r="AM1020" i="2"/>
  <c r="AL1020" i="2"/>
  <c r="AK1020" i="2"/>
  <c r="AJ1020" i="2"/>
  <c r="AM1019" i="2"/>
  <c r="AL1019" i="2"/>
  <c r="AK1019" i="2"/>
  <c r="AJ1019" i="2"/>
  <c r="AM1018" i="2"/>
  <c r="AL1018" i="2"/>
  <c r="AK1018" i="2"/>
  <c r="AJ1018" i="2"/>
  <c r="AM1017" i="2"/>
  <c r="AL1017" i="2"/>
  <c r="AK1017" i="2"/>
  <c r="AJ1017" i="2"/>
  <c r="AM1016" i="2"/>
  <c r="AL1016" i="2"/>
  <c r="AK1016" i="2"/>
  <c r="AJ1016" i="2"/>
  <c r="AM1015" i="2"/>
  <c r="AL1015" i="2"/>
  <c r="AK1015" i="2"/>
  <c r="AJ1015" i="2"/>
  <c r="AM1014" i="2"/>
  <c r="AL1014" i="2"/>
  <c r="AK1014" i="2"/>
  <c r="AJ1014" i="2"/>
  <c r="AM1013" i="2"/>
  <c r="AL1013" i="2"/>
  <c r="AK1013" i="2"/>
  <c r="AJ1013" i="2"/>
  <c r="AM1012" i="2"/>
  <c r="AL1012" i="2"/>
  <c r="AK1012" i="2"/>
  <c r="AJ1012" i="2"/>
  <c r="AS938" i="2"/>
  <c r="AR938" i="2"/>
  <c r="AQ938" i="2"/>
  <c r="AP938" i="2"/>
  <c r="AS937" i="2"/>
  <c r="AR937" i="2"/>
  <c r="AQ937" i="2"/>
  <c r="AP937" i="2"/>
  <c r="AS936" i="2"/>
  <c r="AR936" i="2"/>
  <c r="AQ936" i="2"/>
  <c r="AP936" i="2"/>
  <c r="AS935" i="2"/>
  <c r="AR935" i="2"/>
  <c r="AQ935" i="2"/>
  <c r="AP935" i="2"/>
  <c r="AS934" i="2"/>
  <c r="AR934" i="2"/>
  <c r="AQ934" i="2"/>
  <c r="AP934" i="2"/>
  <c r="AS933" i="2"/>
  <c r="AR933" i="2"/>
  <c r="AQ933" i="2"/>
  <c r="AP933" i="2"/>
  <c r="AS932" i="2"/>
  <c r="AR932" i="2"/>
  <c r="AQ932" i="2"/>
  <c r="AP932" i="2"/>
  <c r="AS931" i="2"/>
  <c r="AR931" i="2"/>
  <c r="AQ931" i="2"/>
  <c r="AP931" i="2"/>
  <c r="AS930" i="2"/>
  <c r="AR930" i="2"/>
  <c r="AQ930" i="2"/>
  <c r="AP930" i="2"/>
  <c r="AS929" i="2"/>
  <c r="AR929" i="2"/>
  <c r="AQ929" i="2"/>
  <c r="AP929" i="2"/>
  <c r="AS928" i="2"/>
  <c r="AR928" i="2"/>
  <c r="AQ928" i="2"/>
  <c r="AP928" i="2"/>
  <c r="AS927" i="2"/>
  <c r="AR927" i="2"/>
  <c r="AQ927" i="2"/>
  <c r="AP927" i="2"/>
  <c r="AS926" i="2"/>
  <c r="AR926" i="2"/>
  <c r="AQ926" i="2"/>
  <c r="AP926" i="2"/>
  <c r="AS925" i="2"/>
  <c r="AR925" i="2"/>
  <c r="AQ925" i="2"/>
  <c r="AP925" i="2"/>
  <c r="AS924" i="2"/>
  <c r="AR924" i="2"/>
  <c r="AQ924" i="2"/>
  <c r="AP924" i="2"/>
  <c r="AS923" i="2"/>
  <c r="AR923" i="2"/>
  <c r="AQ923" i="2"/>
  <c r="AP923" i="2"/>
  <c r="AS922" i="2"/>
  <c r="AR922" i="2"/>
  <c r="AQ922" i="2"/>
  <c r="AP922" i="2"/>
  <c r="AS921" i="2"/>
  <c r="AR921" i="2"/>
  <c r="AQ921" i="2"/>
  <c r="AP921" i="2"/>
  <c r="AM938" i="2"/>
  <c r="AL938" i="2"/>
  <c r="AK938" i="2"/>
  <c r="AJ938" i="2"/>
  <c r="AM937" i="2"/>
  <c r="AL937" i="2"/>
  <c r="AK937" i="2"/>
  <c r="AJ937" i="2"/>
  <c r="AM936" i="2"/>
  <c r="AL936" i="2"/>
  <c r="AK936" i="2"/>
  <c r="AJ936" i="2"/>
  <c r="AM935" i="2"/>
  <c r="AL935" i="2"/>
  <c r="AK935" i="2"/>
  <c r="AJ935" i="2"/>
  <c r="AM934" i="2"/>
  <c r="AL934" i="2"/>
  <c r="AK934" i="2"/>
  <c r="AJ934" i="2"/>
  <c r="AM933" i="2"/>
  <c r="AL933" i="2"/>
  <c r="AK933" i="2"/>
  <c r="AJ933" i="2"/>
  <c r="AM932" i="2"/>
  <c r="AL932" i="2"/>
  <c r="AK932" i="2"/>
  <c r="AJ932" i="2"/>
  <c r="AM931" i="2"/>
  <c r="AL931" i="2"/>
  <c r="AK931" i="2"/>
  <c r="AJ931" i="2"/>
  <c r="AM930" i="2"/>
  <c r="AL930" i="2"/>
  <c r="AK930" i="2"/>
  <c r="AJ930" i="2"/>
  <c r="AM929" i="2"/>
  <c r="AL929" i="2"/>
  <c r="AK929" i="2"/>
  <c r="AJ929" i="2"/>
  <c r="AM928" i="2"/>
  <c r="AL928" i="2"/>
  <c r="AK928" i="2"/>
  <c r="AJ928" i="2"/>
  <c r="AM927" i="2"/>
  <c r="AL927" i="2"/>
  <c r="AK927" i="2"/>
  <c r="AJ927" i="2"/>
  <c r="AM926" i="2"/>
  <c r="AL926" i="2"/>
  <c r="AK926" i="2"/>
  <c r="AJ926" i="2"/>
  <c r="AM925" i="2"/>
  <c r="AL925" i="2"/>
  <c r="AK925" i="2"/>
  <c r="AJ925" i="2"/>
  <c r="AM924" i="2"/>
  <c r="AL924" i="2"/>
  <c r="AK924" i="2"/>
  <c r="AJ924" i="2"/>
  <c r="AM923" i="2"/>
  <c r="AL923" i="2"/>
  <c r="AK923" i="2"/>
  <c r="AJ923" i="2"/>
  <c r="AM922" i="2"/>
  <c r="AL922" i="2"/>
  <c r="AK922" i="2"/>
  <c r="AJ922" i="2"/>
  <c r="AM921" i="2"/>
  <c r="AL921" i="2"/>
  <c r="AK921" i="2"/>
  <c r="AJ921" i="2"/>
  <c r="AS847" i="2"/>
  <c r="AR847" i="2"/>
  <c r="AQ847" i="2"/>
  <c r="AP847" i="2"/>
  <c r="AS846" i="2"/>
  <c r="AR846" i="2"/>
  <c r="AQ846" i="2"/>
  <c r="AP846" i="2"/>
  <c r="AS845" i="2"/>
  <c r="AR845" i="2"/>
  <c r="AQ845" i="2"/>
  <c r="AP845" i="2"/>
  <c r="AS844" i="2"/>
  <c r="AR844" i="2"/>
  <c r="AQ844" i="2"/>
  <c r="AP844" i="2"/>
  <c r="AS843" i="2"/>
  <c r="AR843" i="2"/>
  <c r="AQ843" i="2"/>
  <c r="AP843" i="2"/>
  <c r="AS842" i="2"/>
  <c r="AR842" i="2"/>
  <c r="AQ842" i="2"/>
  <c r="AP842" i="2"/>
  <c r="AS841" i="2"/>
  <c r="AR841" i="2"/>
  <c r="AQ841" i="2"/>
  <c r="AP841" i="2"/>
  <c r="AS840" i="2"/>
  <c r="AR840" i="2"/>
  <c r="AQ840" i="2"/>
  <c r="AP840" i="2"/>
  <c r="AS839" i="2"/>
  <c r="AR839" i="2"/>
  <c r="AQ839" i="2"/>
  <c r="AP839" i="2"/>
  <c r="AS838" i="2"/>
  <c r="AR838" i="2"/>
  <c r="AQ838" i="2"/>
  <c r="AP838" i="2"/>
  <c r="AS837" i="2"/>
  <c r="AR837" i="2"/>
  <c r="AQ837" i="2"/>
  <c r="AP837" i="2"/>
  <c r="AS836" i="2"/>
  <c r="AR836" i="2"/>
  <c r="AQ836" i="2"/>
  <c r="AP836" i="2"/>
  <c r="AS835" i="2"/>
  <c r="AR835" i="2"/>
  <c r="AQ835" i="2"/>
  <c r="AP835" i="2"/>
  <c r="AS834" i="2"/>
  <c r="AR834" i="2"/>
  <c r="AQ834" i="2"/>
  <c r="AP834" i="2"/>
  <c r="AS833" i="2"/>
  <c r="AR833" i="2"/>
  <c r="AQ833" i="2"/>
  <c r="AP833" i="2"/>
  <c r="AS832" i="2"/>
  <c r="AR832" i="2"/>
  <c r="AQ832" i="2"/>
  <c r="AP832" i="2"/>
  <c r="AS831" i="2"/>
  <c r="AR831" i="2"/>
  <c r="AQ831" i="2"/>
  <c r="AP831" i="2"/>
  <c r="AS830" i="2"/>
  <c r="AR830" i="2"/>
  <c r="AQ830" i="2"/>
  <c r="AP830" i="2"/>
  <c r="AM847" i="2"/>
  <c r="AL847" i="2"/>
  <c r="AK847" i="2"/>
  <c r="AJ847" i="2"/>
  <c r="AM846" i="2"/>
  <c r="AL846" i="2"/>
  <c r="AK846" i="2"/>
  <c r="AJ846" i="2"/>
  <c r="AM845" i="2"/>
  <c r="AL845" i="2"/>
  <c r="AK845" i="2"/>
  <c r="AJ845" i="2"/>
  <c r="AM844" i="2"/>
  <c r="AL844" i="2"/>
  <c r="AK844" i="2"/>
  <c r="AJ844" i="2"/>
  <c r="AM843" i="2"/>
  <c r="AL843" i="2"/>
  <c r="AK843" i="2"/>
  <c r="AJ843" i="2"/>
  <c r="AM842" i="2"/>
  <c r="AL842" i="2"/>
  <c r="AK842" i="2"/>
  <c r="AJ842" i="2"/>
  <c r="AM841" i="2"/>
  <c r="AL841" i="2"/>
  <c r="AK841" i="2"/>
  <c r="AJ841" i="2"/>
  <c r="AM840" i="2"/>
  <c r="AL840" i="2"/>
  <c r="AK840" i="2"/>
  <c r="AJ840" i="2"/>
  <c r="AM839" i="2"/>
  <c r="AL839" i="2"/>
  <c r="AK839" i="2"/>
  <c r="AJ839" i="2"/>
  <c r="AM838" i="2"/>
  <c r="AL838" i="2"/>
  <c r="AK838" i="2"/>
  <c r="AJ838" i="2"/>
  <c r="AM837" i="2"/>
  <c r="AL837" i="2"/>
  <c r="AK837" i="2"/>
  <c r="AJ837" i="2"/>
  <c r="AM836" i="2"/>
  <c r="AL836" i="2"/>
  <c r="AK836" i="2"/>
  <c r="AJ836" i="2"/>
  <c r="AM835" i="2"/>
  <c r="AL835" i="2"/>
  <c r="AK835" i="2"/>
  <c r="AJ835" i="2"/>
  <c r="AM834" i="2"/>
  <c r="AL834" i="2"/>
  <c r="AK834" i="2"/>
  <c r="AJ834" i="2"/>
  <c r="AM833" i="2"/>
  <c r="AL833" i="2"/>
  <c r="AK833" i="2"/>
  <c r="AJ833" i="2"/>
  <c r="AM832" i="2"/>
  <c r="AL832" i="2"/>
  <c r="AK832" i="2"/>
  <c r="AJ832" i="2"/>
  <c r="AM831" i="2"/>
  <c r="AL831" i="2"/>
  <c r="AK831" i="2"/>
  <c r="AJ831" i="2"/>
  <c r="AM830" i="2"/>
  <c r="AL830" i="2"/>
  <c r="AK830" i="2"/>
  <c r="AJ830" i="2"/>
  <c r="AS756" i="2"/>
  <c r="AR756" i="2"/>
  <c r="AQ756" i="2"/>
  <c r="AP756" i="2"/>
  <c r="AS755" i="2"/>
  <c r="AR755" i="2"/>
  <c r="AQ755" i="2"/>
  <c r="AP755" i="2"/>
  <c r="AS754" i="2"/>
  <c r="AR754" i="2"/>
  <c r="AQ754" i="2"/>
  <c r="AP754" i="2"/>
  <c r="AS753" i="2"/>
  <c r="AR753" i="2"/>
  <c r="AQ753" i="2"/>
  <c r="AP753" i="2"/>
  <c r="AS752" i="2"/>
  <c r="AR752" i="2"/>
  <c r="AQ752" i="2"/>
  <c r="AP752" i="2"/>
  <c r="AS751" i="2"/>
  <c r="AR751" i="2"/>
  <c r="AQ751" i="2"/>
  <c r="AP751" i="2"/>
  <c r="AS750" i="2"/>
  <c r="AR750" i="2"/>
  <c r="AQ750" i="2"/>
  <c r="AP750" i="2"/>
  <c r="AS749" i="2"/>
  <c r="AR749" i="2"/>
  <c r="AQ749" i="2"/>
  <c r="AP749" i="2"/>
  <c r="AS748" i="2"/>
  <c r="AR748" i="2"/>
  <c r="AQ748" i="2"/>
  <c r="AP748" i="2"/>
  <c r="AS747" i="2"/>
  <c r="AR747" i="2"/>
  <c r="AQ747" i="2"/>
  <c r="AP747" i="2"/>
  <c r="AS746" i="2"/>
  <c r="AR746" i="2"/>
  <c r="AQ746" i="2"/>
  <c r="AP746" i="2"/>
  <c r="AS745" i="2"/>
  <c r="AR745" i="2"/>
  <c r="AQ745" i="2"/>
  <c r="AP745" i="2"/>
  <c r="AS744" i="2"/>
  <c r="AR744" i="2"/>
  <c r="AQ744" i="2"/>
  <c r="AP744" i="2"/>
  <c r="AS743" i="2"/>
  <c r="AR743" i="2"/>
  <c r="AQ743" i="2"/>
  <c r="AP743" i="2"/>
  <c r="AS742" i="2"/>
  <c r="AR742" i="2"/>
  <c r="AQ742" i="2"/>
  <c r="AP742" i="2"/>
  <c r="AS741" i="2"/>
  <c r="AR741" i="2"/>
  <c r="AQ741" i="2"/>
  <c r="AP741" i="2"/>
  <c r="AS740" i="2"/>
  <c r="AR740" i="2"/>
  <c r="AQ740" i="2"/>
  <c r="AP740" i="2"/>
  <c r="AS739" i="2"/>
  <c r="AR739" i="2"/>
  <c r="AQ739" i="2"/>
  <c r="AP739" i="2"/>
  <c r="AM756" i="2"/>
  <c r="AL756" i="2"/>
  <c r="AK756" i="2"/>
  <c r="AJ756" i="2"/>
  <c r="AM755" i="2"/>
  <c r="AL755" i="2"/>
  <c r="AK755" i="2"/>
  <c r="AJ755" i="2"/>
  <c r="AM754" i="2"/>
  <c r="AL754" i="2"/>
  <c r="AK754" i="2"/>
  <c r="AJ754" i="2"/>
  <c r="AM753" i="2"/>
  <c r="AL753" i="2"/>
  <c r="AK753" i="2"/>
  <c r="AJ753" i="2"/>
  <c r="AM752" i="2"/>
  <c r="AL752" i="2"/>
  <c r="AK752" i="2"/>
  <c r="AJ752" i="2"/>
  <c r="AM751" i="2"/>
  <c r="AL751" i="2"/>
  <c r="AK751" i="2"/>
  <c r="AJ751" i="2"/>
  <c r="AM750" i="2"/>
  <c r="AL750" i="2"/>
  <c r="AK750" i="2"/>
  <c r="AJ750" i="2"/>
  <c r="AM749" i="2"/>
  <c r="AL749" i="2"/>
  <c r="AK749" i="2"/>
  <c r="AJ749" i="2"/>
  <c r="AM748" i="2"/>
  <c r="AL748" i="2"/>
  <c r="AK748" i="2"/>
  <c r="AJ748" i="2"/>
  <c r="AM747" i="2"/>
  <c r="AL747" i="2"/>
  <c r="AK747" i="2"/>
  <c r="AJ747" i="2"/>
  <c r="AM746" i="2"/>
  <c r="AL746" i="2"/>
  <c r="AK746" i="2"/>
  <c r="AJ746" i="2"/>
  <c r="AM745" i="2"/>
  <c r="AL745" i="2"/>
  <c r="AK745" i="2"/>
  <c r="AJ745" i="2"/>
  <c r="AM744" i="2"/>
  <c r="AL744" i="2"/>
  <c r="AK744" i="2"/>
  <c r="AJ744" i="2"/>
  <c r="AM743" i="2"/>
  <c r="AL743" i="2"/>
  <c r="AK743" i="2"/>
  <c r="AJ743" i="2"/>
  <c r="AM742" i="2"/>
  <c r="AL742" i="2"/>
  <c r="AK742" i="2"/>
  <c r="AJ742" i="2"/>
  <c r="AM741" i="2"/>
  <c r="AL741" i="2"/>
  <c r="AK741" i="2"/>
  <c r="AJ741" i="2"/>
  <c r="AM740" i="2"/>
  <c r="AL740" i="2"/>
  <c r="AK740" i="2"/>
  <c r="AJ740" i="2"/>
  <c r="AM739" i="2"/>
  <c r="AL739" i="2"/>
  <c r="AK739" i="2"/>
  <c r="AJ739" i="2"/>
  <c r="AS665" i="2"/>
  <c r="AR665" i="2"/>
  <c r="AQ665" i="2"/>
  <c r="AP665" i="2"/>
  <c r="AS664" i="2"/>
  <c r="AR664" i="2"/>
  <c r="AQ664" i="2"/>
  <c r="AP664" i="2"/>
  <c r="AS663" i="2"/>
  <c r="AR663" i="2"/>
  <c r="AQ663" i="2"/>
  <c r="AP663" i="2"/>
  <c r="AS662" i="2"/>
  <c r="AR662" i="2"/>
  <c r="AQ662" i="2"/>
  <c r="AP662" i="2"/>
  <c r="AS661" i="2"/>
  <c r="AR661" i="2"/>
  <c r="AQ661" i="2"/>
  <c r="AP661" i="2"/>
  <c r="AS660" i="2"/>
  <c r="AR660" i="2"/>
  <c r="AQ660" i="2"/>
  <c r="AP660" i="2"/>
  <c r="AS659" i="2"/>
  <c r="AR659" i="2"/>
  <c r="AQ659" i="2"/>
  <c r="AP659" i="2"/>
  <c r="AS658" i="2"/>
  <c r="AR658" i="2"/>
  <c r="AQ658" i="2"/>
  <c r="AP658" i="2"/>
  <c r="AS657" i="2"/>
  <c r="AR657" i="2"/>
  <c r="AQ657" i="2"/>
  <c r="AP657" i="2"/>
  <c r="AS656" i="2"/>
  <c r="AR656" i="2"/>
  <c r="AQ656" i="2"/>
  <c r="AP656" i="2"/>
  <c r="AS655" i="2"/>
  <c r="AR655" i="2"/>
  <c r="AQ655" i="2"/>
  <c r="AP655" i="2"/>
  <c r="AS654" i="2"/>
  <c r="AR654" i="2"/>
  <c r="AQ654" i="2"/>
  <c r="AP654" i="2"/>
  <c r="AS653" i="2"/>
  <c r="AR653" i="2"/>
  <c r="AQ653" i="2"/>
  <c r="AP653" i="2"/>
  <c r="AS652" i="2"/>
  <c r="AR652" i="2"/>
  <c r="AQ652" i="2"/>
  <c r="AP652" i="2"/>
  <c r="AS651" i="2"/>
  <c r="AR651" i="2"/>
  <c r="AQ651" i="2"/>
  <c r="AP651" i="2"/>
  <c r="AS650" i="2"/>
  <c r="AR650" i="2"/>
  <c r="AQ650" i="2"/>
  <c r="AP650" i="2"/>
  <c r="AS649" i="2"/>
  <c r="AR649" i="2"/>
  <c r="AQ649" i="2"/>
  <c r="AP649" i="2"/>
  <c r="AS648" i="2"/>
  <c r="AR648" i="2"/>
  <c r="AQ648" i="2"/>
  <c r="AP648" i="2"/>
  <c r="AM665" i="2"/>
  <c r="AL665" i="2"/>
  <c r="AK665" i="2"/>
  <c r="AJ665" i="2"/>
  <c r="AM664" i="2"/>
  <c r="AL664" i="2"/>
  <c r="AK664" i="2"/>
  <c r="AJ664" i="2"/>
  <c r="AM663" i="2"/>
  <c r="AL663" i="2"/>
  <c r="AK663" i="2"/>
  <c r="AJ663" i="2"/>
  <c r="AM662" i="2"/>
  <c r="AL662" i="2"/>
  <c r="AK662" i="2"/>
  <c r="AJ662" i="2"/>
  <c r="AM661" i="2"/>
  <c r="AL661" i="2"/>
  <c r="AK661" i="2"/>
  <c r="AJ661" i="2"/>
  <c r="AM660" i="2"/>
  <c r="AL660" i="2"/>
  <c r="AK660" i="2"/>
  <c r="AJ660" i="2"/>
  <c r="AM659" i="2"/>
  <c r="AL659" i="2"/>
  <c r="AK659" i="2"/>
  <c r="AJ659" i="2"/>
  <c r="AM658" i="2"/>
  <c r="AL658" i="2"/>
  <c r="AK658" i="2"/>
  <c r="AJ658" i="2"/>
  <c r="AM657" i="2"/>
  <c r="AL657" i="2"/>
  <c r="AK657" i="2"/>
  <c r="AJ657" i="2"/>
  <c r="AM656" i="2"/>
  <c r="AL656" i="2"/>
  <c r="AK656" i="2"/>
  <c r="AJ656" i="2"/>
  <c r="AM655" i="2"/>
  <c r="AL655" i="2"/>
  <c r="AK655" i="2"/>
  <c r="AJ655" i="2"/>
  <c r="AM654" i="2"/>
  <c r="AL654" i="2"/>
  <c r="AK654" i="2"/>
  <c r="AJ654" i="2"/>
  <c r="AM653" i="2"/>
  <c r="AL653" i="2"/>
  <c r="AK653" i="2"/>
  <c r="AJ653" i="2"/>
  <c r="AM652" i="2"/>
  <c r="AL652" i="2"/>
  <c r="AK652" i="2"/>
  <c r="AJ652" i="2"/>
  <c r="AM651" i="2"/>
  <c r="AL651" i="2"/>
  <c r="AK651" i="2"/>
  <c r="AJ651" i="2"/>
  <c r="AM650" i="2"/>
  <c r="AL650" i="2"/>
  <c r="AK650" i="2"/>
  <c r="AJ650" i="2"/>
  <c r="AM649" i="2"/>
  <c r="AL649" i="2"/>
  <c r="AK649" i="2"/>
  <c r="AJ649" i="2"/>
  <c r="AM648" i="2"/>
  <c r="AL648" i="2"/>
  <c r="AK648" i="2"/>
  <c r="AJ648" i="2"/>
  <c r="AS574" i="2"/>
  <c r="AR574" i="2"/>
  <c r="AQ574" i="2"/>
  <c r="AP574" i="2"/>
  <c r="AS573" i="2"/>
  <c r="AR573" i="2"/>
  <c r="AQ573" i="2"/>
  <c r="AP573" i="2"/>
  <c r="AS572" i="2"/>
  <c r="AR572" i="2"/>
  <c r="AQ572" i="2"/>
  <c r="AP572" i="2"/>
  <c r="AS571" i="2"/>
  <c r="AR571" i="2"/>
  <c r="AQ571" i="2"/>
  <c r="AP571" i="2"/>
  <c r="AS570" i="2"/>
  <c r="AR570" i="2"/>
  <c r="AQ570" i="2"/>
  <c r="AP570" i="2"/>
  <c r="AS569" i="2"/>
  <c r="AR569" i="2"/>
  <c r="AQ569" i="2"/>
  <c r="AP569" i="2"/>
  <c r="AS568" i="2"/>
  <c r="AR568" i="2"/>
  <c r="AQ568" i="2"/>
  <c r="AP568" i="2"/>
  <c r="AS567" i="2"/>
  <c r="AR567" i="2"/>
  <c r="AQ567" i="2"/>
  <c r="AP567" i="2"/>
  <c r="AS566" i="2"/>
  <c r="AR566" i="2"/>
  <c r="AQ566" i="2"/>
  <c r="AP566" i="2"/>
  <c r="AS565" i="2"/>
  <c r="AR565" i="2"/>
  <c r="AQ565" i="2"/>
  <c r="AP565" i="2"/>
  <c r="AS564" i="2"/>
  <c r="AR564" i="2"/>
  <c r="AQ564" i="2"/>
  <c r="AP564" i="2"/>
  <c r="AS563" i="2"/>
  <c r="AR563" i="2"/>
  <c r="AQ563" i="2"/>
  <c r="AP563" i="2"/>
  <c r="AS562" i="2"/>
  <c r="AR562" i="2"/>
  <c r="AQ562" i="2"/>
  <c r="AP562" i="2"/>
  <c r="AS561" i="2"/>
  <c r="AR561" i="2"/>
  <c r="AQ561" i="2"/>
  <c r="AP561" i="2"/>
  <c r="AS560" i="2"/>
  <c r="AR560" i="2"/>
  <c r="AQ560" i="2"/>
  <c r="AP560" i="2"/>
  <c r="AS559" i="2"/>
  <c r="AR559" i="2"/>
  <c r="AQ559" i="2"/>
  <c r="AP559" i="2"/>
  <c r="AS558" i="2"/>
  <c r="AR558" i="2"/>
  <c r="AQ558" i="2"/>
  <c r="AP558" i="2"/>
  <c r="AS557" i="2"/>
  <c r="AR557" i="2"/>
  <c r="AQ557" i="2"/>
  <c r="AP557" i="2"/>
  <c r="AM574" i="2"/>
  <c r="AL574" i="2"/>
  <c r="AK574" i="2"/>
  <c r="AJ574" i="2"/>
  <c r="AM573" i="2"/>
  <c r="AL573" i="2"/>
  <c r="AK573" i="2"/>
  <c r="AJ573" i="2"/>
  <c r="AM572" i="2"/>
  <c r="AL572" i="2"/>
  <c r="AK572" i="2"/>
  <c r="AJ572" i="2"/>
  <c r="AM571" i="2"/>
  <c r="AL571" i="2"/>
  <c r="AK571" i="2"/>
  <c r="AJ571" i="2"/>
  <c r="AM570" i="2"/>
  <c r="AL570" i="2"/>
  <c r="AK570" i="2"/>
  <c r="AJ570" i="2"/>
  <c r="AM569" i="2"/>
  <c r="AL569" i="2"/>
  <c r="AK569" i="2"/>
  <c r="AJ569" i="2"/>
  <c r="AM568" i="2"/>
  <c r="AL568" i="2"/>
  <c r="AK568" i="2"/>
  <c r="AJ568" i="2"/>
  <c r="AM567" i="2"/>
  <c r="AL567" i="2"/>
  <c r="AK567" i="2"/>
  <c r="AJ567" i="2"/>
  <c r="AM566" i="2"/>
  <c r="AL566" i="2"/>
  <c r="AK566" i="2"/>
  <c r="AJ566" i="2"/>
  <c r="AM565" i="2"/>
  <c r="AL565" i="2"/>
  <c r="AK565" i="2"/>
  <c r="AJ565" i="2"/>
  <c r="AM564" i="2"/>
  <c r="AL564" i="2"/>
  <c r="AK564" i="2"/>
  <c r="AJ564" i="2"/>
  <c r="AM563" i="2"/>
  <c r="AL563" i="2"/>
  <c r="AK563" i="2"/>
  <c r="AJ563" i="2"/>
  <c r="AM562" i="2"/>
  <c r="AL562" i="2"/>
  <c r="AK562" i="2"/>
  <c r="AJ562" i="2"/>
  <c r="AM561" i="2"/>
  <c r="AL561" i="2"/>
  <c r="AK561" i="2"/>
  <c r="AJ561" i="2"/>
  <c r="AM560" i="2"/>
  <c r="AL560" i="2"/>
  <c r="AK560" i="2"/>
  <c r="AJ560" i="2"/>
  <c r="AM559" i="2"/>
  <c r="AL559" i="2"/>
  <c r="AK559" i="2"/>
  <c r="AJ559" i="2"/>
  <c r="AM558" i="2"/>
  <c r="AL558" i="2"/>
  <c r="AK558" i="2"/>
  <c r="AJ558" i="2"/>
  <c r="AM557" i="2"/>
  <c r="AL557" i="2"/>
  <c r="AK557" i="2"/>
  <c r="AJ557" i="2"/>
  <c r="AS483" i="2"/>
  <c r="AR483" i="2"/>
  <c r="AQ483" i="2"/>
  <c r="AP483" i="2"/>
  <c r="AS482" i="2"/>
  <c r="AR482" i="2"/>
  <c r="AQ482" i="2"/>
  <c r="AP482" i="2"/>
  <c r="AS481" i="2"/>
  <c r="AR481" i="2"/>
  <c r="AQ481" i="2"/>
  <c r="AP481" i="2"/>
  <c r="AS480" i="2"/>
  <c r="AR480" i="2"/>
  <c r="AQ480" i="2"/>
  <c r="AP480" i="2"/>
  <c r="AS479" i="2"/>
  <c r="AR479" i="2"/>
  <c r="AQ479" i="2"/>
  <c r="AP479" i="2"/>
  <c r="AS478" i="2"/>
  <c r="AR478" i="2"/>
  <c r="AQ478" i="2"/>
  <c r="AP478" i="2"/>
  <c r="AS477" i="2"/>
  <c r="AR477" i="2"/>
  <c r="AQ477" i="2"/>
  <c r="AP477" i="2"/>
  <c r="AS476" i="2"/>
  <c r="AR476" i="2"/>
  <c r="AQ476" i="2"/>
  <c r="AP476" i="2"/>
  <c r="AS475" i="2"/>
  <c r="AR475" i="2"/>
  <c r="AQ475" i="2"/>
  <c r="AP475" i="2"/>
  <c r="AS474" i="2"/>
  <c r="AR474" i="2"/>
  <c r="AQ474" i="2"/>
  <c r="AP474" i="2"/>
  <c r="AS473" i="2"/>
  <c r="AR473" i="2"/>
  <c r="AQ473" i="2"/>
  <c r="AP473" i="2"/>
  <c r="AS472" i="2"/>
  <c r="AR472" i="2"/>
  <c r="AQ472" i="2"/>
  <c r="AP472" i="2"/>
  <c r="AS471" i="2"/>
  <c r="AR471" i="2"/>
  <c r="AQ471" i="2"/>
  <c r="AP471" i="2"/>
  <c r="AS470" i="2"/>
  <c r="AR470" i="2"/>
  <c r="AQ470" i="2"/>
  <c r="AP470" i="2"/>
  <c r="AS469" i="2"/>
  <c r="AR469" i="2"/>
  <c r="AQ469" i="2"/>
  <c r="AP469" i="2"/>
  <c r="AS468" i="2"/>
  <c r="AR468" i="2"/>
  <c r="AQ468" i="2"/>
  <c r="AP468" i="2"/>
  <c r="AS467" i="2"/>
  <c r="AR467" i="2"/>
  <c r="AQ467" i="2"/>
  <c r="AP467" i="2"/>
  <c r="AS466" i="2"/>
  <c r="AR466" i="2"/>
  <c r="AQ466" i="2"/>
  <c r="AP466" i="2"/>
  <c r="AM483" i="2"/>
  <c r="AL483" i="2"/>
  <c r="AK483" i="2"/>
  <c r="AJ483" i="2"/>
  <c r="AM482" i="2"/>
  <c r="AL482" i="2"/>
  <c r="AK482" i="2"/>
  <c r="AJ482" i="2"/>
  <c r="AM481" i="2"/>
  <c r="AL481" i="2"/>
  <c r="AK481" i="2"/>
  <c r="AJ481" i="2"/>
  <c r="AM480" i="2"/>
  <c r="AL480" i="2"/>
  <c r="AK480" i="2"/>
  <c r="AJ480" i="2"/>
  <c r="AM479" i="2"/>
  <c r="AL479" i="2"/>
  <c r="AK479" i="2"/>
  <c r="AJ479" i="2"/>
  <c r="AM478" i="2"/>
  <c r="AL478" i="2"/>
  <c r="AK478" i="2"/>
  <c r="AJ478" i="2"/>
  <c r="AM477" i="2"/>
  <c r="AL477" i="2"/>
  <c r="AK477" i="2"/>
  <c r="AJ477" i="2"/>
  <c r="AM476" i="2"/>
  <c r="AL476" i="2"/>
  <c r="AK476" i="2"/>
  <c r="AJ476" i="2"/>
  <c r="AM475" i="2"/>
  <c r="AL475" i="2"/>
  <c r="AK475" i="2"/>
  <c r="AJ475" i="2"/>
  <c r="AM474" i="2"/>
  <c r="AL474" i="2"/>
  <c r="AK474" i="2"/>
  <c r="AJ474" i="2"/>
  <c r="AM473" i="2"/>
  <c r="AL473" i="2"/>
  <c r="AK473" i="2"/>
  <c r="AJ473" i="2"/>
  <c r="AM472" i="2"/>
  <c r="AL472" i="2"/>
  <c r="AK472" i="2"/>
  <c r="AJ472" i="2"/>
  <c r="AM471" i="2"/>
  <c r="AL471" i="2"/>
  <c r="AK471" i="2"/>
  <c r="AJ471" i="2"/>
  <c r="AM470" i="2"/>
  <c r="AL470" i="2"/>
  <c r="AK470" i="2"/>
  <c r="AJ470" i="2"/>
  <c r="AM469" i="2"/>
  <c r="AL469" i="2"/>
  <c r="AK469" i="2"/>
  <c r="AJ469" i="2"/>
  <c r="AM468" i="2"/>
  <c r="AL468" i="2"/>
  <c r="AK468" i="2"/>
  <c r="AJ468" i="2"/>
  <c r="AM467" i="2"/>
  <c r="AL467" i="2"/>
  <c r="AK467" i="2"/>
  <c r="AJ467" i="2"/>
  <c r="AM466" i="2"/>
  <c r="AL466" i="2"/>
  <c r="AK466" i="2"/>
  <c r="AJ466" i="2"/>
  <c r="AS392" i="2"/>
  <c r="AR392" i="2"/>
  <c r="AQ392" i="2"/>
  <c r="AP392" i="2"/>
  <c r="AS391" i="2"/>
  <c r="AR391" i="2"/>
  <c r="AQ391" i="2"/>
  <c r="AP391" i="2"/>
  <c r="AS390" i="2"/>
  <c r="AR390" i="2"/>
  <c r="AQ390" i="2"/>
  <c r="AP390" i="2"/>
  <c r="AS389" i="2"/>
  <c r="AR389" i="2"/>
  <c r="AQ389" i="2"/>
  <c r="AP389" i="2"/>
  <c r="AS388" i="2"/>
  <c r="AR388" i="2"/>
  <c r="AQ388" i="2"/>
  <c r="AP388" i="2"/>
  <c r="AS387" i="2"/>
  <c r="AR387" i="2"/>
  <c r="AQ387" i="2"/>
  <c r="AP387" i="2"/>
  <c r="AS386" i="2"/>
  <c r="AR386" i="2"/>
  <c r="AQ386" i="2"/>
  <c r="AP386" i="2"/>
  <c r="AS385" i="2"/>
  <c r="AR385" i="2"/>
  <c r="AQ385" i="2"/>
  <c r="AP385" i="2"/>
  <c r="AS384" i="2"/>
  <c r="AR384" i="2"/>
  <c r="AQ384" i="2"/>
  <c r="AP384" i="2"/>
  <c r="AS383" i="2"/>
  <c r="AR383" i="2"/>
  <c r="AQ383" i="2"/>
  <c r="AP383" i="2"/>
  <c r="AS382" i="2"/>
  <c r="AR382" i="2"/>
  <c r="AQ382" i="2"/>
  <c r="AP382" i="2"/>
  <c r="AS381" i="2"/>
  <c r="AR381" i="2"/>
  <c r="AQ381" i="2"/>
  <c r="AP381" i="2"/>
  <c r="AS380" i="2"/>
  <c r="AR380" i="2"/>
  <c r="AQ380" i="2"/>
  <c r="AP380" i="2"/>
  <c r="AS379" i="2"/>
  <c r="AR379" i="2"/>
  <c r="AQ379" i="2"/>
  <c r="AP379" i="2"/>
  <c r="AS378" i="2"/>
  <c r="AR378" i="2"/>
  <c r="AQ378" i="2"/>
  <c r="AP378" i="2"/>
  <c r="AS377" i="2"/>
  <c r="AR377" i="2"/>
  <c r="AQ377" i="2"/>
  <c r="AP377" i="2"/>
  <c r="AS376" i="2"/>
  <c r="AR376" i="2"/>
  <c r="AQ376" i="2"/>
  <c r="AP376" i="2"/>
  <c r="AS375" i="2"/>
  <c r="AR375" i="2"/>
  <c r="AQ375" i="2"/>
  <c r="AM392" i="2"/>
  <c r="AL392" i="2"/>
  <c r="AK392" i="2"/>
  <c r="AJ392" i="2"/>
  <c r="AM391" i="2"/>
  <c r="AL391" i="2"/>
  <c r="AK391" i="2"/>
  <c r="AJ391" i="2"/>
  <c r="AM390" i="2"/>
  <c r="AL390" i="2"/>
  <c r="AK390" i="2"/>
  <c r="AJ390" i="2"/>
  <c r="AM389" i="2"/>
  <c r="AL389" i="2"/>
  <c r="AK389" i="2"/>
  <c r="AJ389" i="2"/>
  <c r="AM388" i="2"/>
  <c r="AL388" i="2"/>
  <c r="AK388" i="2"/>
  <c r="AJ388" i="2"/>
  <c r="AM387" i="2"/>
  <c r="AL387" i="2"/>
  <c r="AK387" i="2"/>
  <c r="AJ387" i="2"/>
  <c r="AM386" i="2"/>
  <c r="AL386" i="2"/>
  <c r="AK386" i="2"/>
  <c r="AJ386" i="2"/>
  <c r="AM385" i="2"/>
  <c r="AL385" i="2"/>
  <c r="AK385" i="2"/>
  <c r="AJ385" i="2"/>
  <c r="AM384" i="2"/>
  <c r="AL384" i="2"/>
  <c r="AK384" i="2"/>
  <c r="AJ384" i="2"/>
  <c r="AM383" i="2"/>
  <c r="AL383" i="2"/>
  <c r="AK383" i="2"/>
  <c r="AJ383" i="2"/>
  <c r="AM382" i="2"/>
  <c r="AL382" i="2"/>
  <c r="AK382" i="2"/>
  <c r="AJ382" i="2"/>
  <c r="AM381" i="2"/>
  <c r="AL381" i="2"/>
  <c r="AK381" i="2"/>
  <c r="AJ381" i="2"/>
  <c r="AM380" i="2"/>
  <c r="AL380" i="2"/>
  <c r="AK380" i="2"/>
  <c r="AJ380" i="2"/>
  <c r="AM379" i="2"/>
  <c r="AL379" i="2"/>
  <c r="AK379" i="2"/>
  <c r="AJ379" i="2"/>
  <c r="AM378" i="2"/>
  <c r="AL378" i="2"/>
  <c r="AK378" i="2"/>
  <c r="AJ378" i="2"/>
  <c r="AM377" i="2"/>
  <c r="AL377" i="2"/>
  <c r="AK377" i="2"/>
  <c r="AJ377" i="2"/>
  <c r="AM376" i="2"/>
  <c r="AL376" i="2"/>
  <c r="AK376" i="2"/>
  <c r="AJ376" i="2"/>
  <c r="AM375" i="2"/>
  <c r="AL375" i="2"/>
  <c r="AK375" i="2"/>
  <c r="AJ375" i="2"/>
  <c r="AS301" i="2"/>
  <c r="AR301" i="2"/>
  <c r="AQ301" i="2"/>
  <c r="AP301" i="2"/>
  <c r="AS300" i="2"/>
  <c r="AR300" i="2"/>
  <c r="AQ300" i="2"/>
  <c r="AP300" i="2"/>
  <c r="AS299" i="2"/>
  <c r="AR299" i="2"/>
  <c r="AQ299" i="2"/>
  <c r="AP299" i="2"/>
  <c r="AS298" i="2"/>
  <c r="AR298" i="2"/>
  <c r="AQ298" i="2"/>
  <c r="AP298" i="2"/>
  <c r="AS297" i="2"/>
  <c r="AR297" i="2"/>
  <c r="AQ297" i="2"/>
  <c r="AP297" i="2"/>
  <c r="AS296" i="2"/>
  <c r="AR296" i="2"/>
  <c r="AQ296" i="2"/>
  <c r="AP296" i="2"/>
  <c r="AS295" i="2"/>
  <c r="AR295" i="2"/>
  <c r="AQ295" i="2"/>
  <c r="AP295" i="2"/>
  <c r="AS294" i="2"/>
  <c r="AR294" i="2"/>
  <c r="AQ294" i="2"/>
  <c r="AP294" i="2"/>
  <c r="AS293" i="2"/>
  <c r="AR293" i="2"/>
  <c r="AQ293" i="2"/>
  <c r="AP293" i="2"/>
  <c r="AS292" i="2"/>
  <c r="AR292" i="2"/>
  <c r="AQ292" i="2"/>
  <c r="AP292" i="2"/>
  <c r="AS291" i="2"/>
  <c r="AR291" i="2"/>
  <c r="AQ291" i="2"/>
  <c r="AP291" i="2"/>
  <c r="AS290" i="2"/>
  <c r="AR290" i="2"/>
  <c r="AQ290" i="2"/>
  <c r="AP290" i="2"/>
  <c r="AS289" i="2"/>
  <c r="AR289" i="2"/>
  <c r="AQ289" i="2"/>
  <c r="AP289" i="2"/>
  <c r="AS288" i="2"/>
  <c r="AR288" i="2"/>
  <c r="AQ288" i="2"/>
  <c r="AP288" i="2"/>
  <c r="AS287" i="2"/>
  <c r="AR287" i="2"/>
  <c r="AQ287" i="2"/>
  <c r="AP287" i="2"/>
  <c r="AS286" i="2"/>
  <c r="AR286" i="2"/>
  <c r="AQ286" i="2"/>
  <c r="AP286" i="2"/>
  <c r="AS285" i="2"/>
  <c r="AR285" i="2"/>
  <c r="AQ285" i="2"/>
  <c r="AP285" i="2"/>
  <c r="AS284" i="2"/>
  <c r="AR284" i="2"/>
  <c r="AQ284" i="2"/>
  <c r="AM301" i="2"/>
  <c r="AL301" i="2"/>
  <c r="AK301" i="2"/>
  <c r="AJ301" i="2"/>
  <c r="AM300" i="2"/>
  <c r="AL300" i="2"/>
  <c r="AK300" i="2"/>
  <c r="AJ300" i="2"/>
  <c r="AM299" i="2"/>
  <c r="AL299" i="2"/>
  <c r="AK299" i="2"/>
  <c r="AJ299" i="2"/>
  <c r="AM298" i="2"/>
  <c r="AL298" i="2"/>
  <c r="AK298" i="2"/>
  <c r="AJ298" i="2"/>
  <c r="AM297" i="2"/>
  <c r="AL297" i="2"/>
  <c r="AK297" i="2"/>
  <c r="AJ297" i="2"/>
  <c r="AM296" i="2"/>
  <c r="AL296" i="2"/>
  <c r="AK296" i="2"/>
  <c r="AJ296" i="2"/>
  <c r="AM295" i="2"/>
  <c r="AL295" i="2"/>
  <c r="AK295" i="2"/>
  <c r="AJ295" i="2"/>
  <c r="AM294" i="2"/>
  <c r="AL294" i="2"/>
  <c r="AK294" i="2"/>
  <c r="AJ294" i="2"/>
  <c r="AM293" i="2"/>
  <c r="AL293" i="2"/>
  <c r="AK293" i="2"/>
  <c r="AJ293" i="2"/>
  <c r="AM292" i="2"/>
  <c r="AL292" i="2"/>
  <c r="AK292" i="2"/>
  <c r="AJ292" i="2"/>
  <c r="AM291" i="2"/>
  <c r="AL291" i="2"/>
  <c r="AK291" i="2"/>
  <c r="AJ291" i="2"/>
  <c r="AM290" i="2"/>
  <c r="AL290" i="2"/>
  <c r="AK290" i="2"/>
  <c r="AJ290" i="2"/>
  <c r="AM289" i="2"/>
  <c r="AL289" i="2"/>
  <c r="AK289" i="2"/>
  <c r="AJ289" i="2"/>
  <c r="AM288" i="2"/>
  <c r="AL288" i="2"/>
  <c r="AK288" i="2"/>
  <c r="AJ288" i="2"/>
  <c r="AM287" i="2"/>
  <c r="AL287" i="2"/>
  <c r="AK287" i="2"/>
  <c r="AJ287" i="2"/>
  <c r="AM286" i="2"/>
  <c r="AL286" i="2"/>
  <c r="AK286" i="2"/>
  <c r="AJ286" i="2"/>
  <c r="AM285" i="2"/>
  <c r="AL285" i="2"/>
  <c r="AK285" i="2"/>
  <c r="AJ285" i="2"/>
  <c r="AM284" i="2"/>
  <c r="AL284" i="2"/>
  <c r="AK284" i="2"/>
  <c r="AJ284" i="2"/>
  <c r="AS210" i="2"/>
  <c r="AR210" i="2"/>
  <c r="AQ210" i="2"/>
  <c r="AP210" i="2"/>
  <c r="AS209" i="2"/>
  <c r="AR209" i="2"/>
  <c r="AQ209" i="2"/>
  <c r="AP209" i="2"/>
  <c r="AS208" i="2"/>
  <c r="AR208" i="2"/>
  <c r="AQ208" i="2"/>
  <c r="AP208" i="2"/>
  <c r="AS207" i="2"/>
  <c r="AR207" i="2"/>
  <c r="AQ207" i="2"/>
  <c r="AP207" i="2"/>
  <c r="AS206" i="2"/>
  <c r="AR206" i="2"/>
  <c r="AQ206" i="2"/>
  <c r="AP206" i="2"/>
  <c r="AS205" i="2"/>
  <c r="AR205" i="2"/>
  <c r="AQ205" i="2"/>
  <c r="AP205" i="2"/>
  <c r="AS204" i="2"/>
  <c r="AR204" i="2"/>
  <c r="AQ204" i="2"/>
  <c r="AP204" i="2"/>
  <c r="AS203" i="2"/>
  <c r="AR203" i="2"/>
  <c r="AQ203" i="2"/>
  <c r="AP203" i="2"/>
  <c r="AS202" i="2"/>
  <c r="AR202" i="2"/>
  <c r="AQ202" i="2"/>
  <c r="AP202" i="2"/>
  <c r="AS201" i="2"/>
  <c r="AR201" i="2"/>
  <c r="AQ201" i="2"/>
  <c r="AP201" i="2"/>
  <c r="AS200" i="2"/>
  <c r="AR200" i="2"/>
  <c r="AQ200" i="2"/>
  <c r="AP200" i="2"/>
  <c r="AS199" i="2"/>
  <c r="AR199" i="2"/>
  <c r="AQ199" i="2"/>
  <c r="AP199" i="2"/>
  <c r="AS198" i="2"/>
  <c r="AR198" i="2"/>
  <c r="AQ198" i="2"/>
  <c r="AP198" i="2"/>
  <c r="AS197" i="2"/>
  <c r="AR197" i="2"/>
  <c r="AQ197" i="2"/>
  <c r="AP197" i="2"/>
  <c r="AS196" i="2"/>
  <c r="AR196" i="2"/>
  <c r="AQ196" i="2"/>
  <c r="AP196" i="2"/>
  <c r="AS195" i="2"/>
  <c r="AR195" i="2"/>
  <c r="AQ195" i="2"/>
  <c r="AP195" i="2"/>
  <c r="AS194" i="2"/>
  <c r="AR194" i="2"/>
  <c r="AQ194" i="2"/>
  <c r="AP194" i="2"/>
  <c r="AS193" i="2"/>
  <c r="AR193" i="2"/>
  <c r="AQ193" i="2"/>
  <c r="AP193" i="2"/>
  <c r="AM210" i="2"/>
  <c r="AL210" i="2"/>
  <c r="AK210" i="2"/>
  <c r="AJ210" i="2"/>
  <c r="AM209" i="2"/>
  <c r="AL209" i="2"/>
  <c r="AK209" i="2"/>
  <c r="AJ209" i="2"/>
  <c r="AM208" i="2"/>
  <c r="AL208" i="2"/>
  <c r="AK208" i="2"/>
  <c r="AJ208" i="2"/>
  <c r="AM207" i="2"/>
  <c r="AL207" i="2"/>
  <c r="AK207" i="2"/>
  <c r="AJ207" i="2"/>
  <c r="AM206" i="2"/>
  <c r="AL206" i="2"/>
  <c r="AK206" i="2"/>
  <c r="AJ206" i="2"/>
  <c r="AM205" i="2"/>
  <c r="AL205" i="2"/>
  <c r="AK205" i="2"/>
  <c r="AJ205" i="2"/>
  <c r="AM204" i="2"/>
  <c r="AL204" i="2"/>
  <c r="AK204" i="2"/>
  <c r="AJ204" i="2"/>
  <c r="AM203" i="2"/>
  <c r="AL203" i="2"/>
  <c r="AK203" i="2"/>
  <c r="AJ203" i="2"/>
  <c r="AM202" i="2"/>
  <c r="AL202" i="2"/>
  <c r="AK202" i="2"/>
  <c r="AJ202" i="2"/>
  <c r="AM201" i="2"/>
  <c r="AL201" i="2"/>
  <c r="AK201" i="2"/>
  <c r="AJ201" i="2"/>
  <c r="AM200" i="2"/>
  <c r="AL200" i="2"/>
  <c r="AK200" i="2"/>
  <c r="AJ200" i="2"/>
  <c r="AM199" i="2"/>
  <c r="AL199" i="2"/>
  <c r="AK199" i="2"/>
  <c r="AJ199" i="2"/>
  <c r="AM198" i="2"/>
  <c r="AL198" i="2"/>
  <c r="AK198" i="2"/>
  <c r="AJ198" i="2"/>
  <c r="AM197" i="2"/>
  <c r="AL197" i="2"/>
  <c r="AK197" i="2"/>
  <c r="AJ197" i="2"/>
  <c r="AM196" i="2"/>
  <c r="AL196" i="2"/>
  <c r="AK196" i="2"/>
  <c r="AJ196" i="2"/>
  <c r="AM195" i="2"/>
  <c r="AL195" i="2"/>
  <c r="AK195" i="2"/>
  <c r="AJ195" i="2"/>
  <c r="AM194" i="2"/>
  <c r="AL194" i="2"/>
  <c r="AK194" i="2"/>
  <c r="AJ194" i="2"/>
  <c r="AM193" i="2"/>
  <c r="AL193" i="2"/>
  <c r="AK193" i="2"/>
  <c r="AJ193" i="2"/>
  <c r="AM119" i="2"/>
  <c r="AL119" i="2"/>
  <c r="AK119" i="2"/>
  <c r="AJ119" i="2"/>
  <c r="AM118" i="2"/>
  <c r="AL118" i="2"/>
  <c r="AK118" i="2"/>
  <c r="AJ118" i="2"/>
  <c r="AM117" i="2"/>
  <c r="AL117" i="2"/>
  <c r="AK117" i="2"/>
  <c r="AJ117" i="2"/>
  <c r="AM116" i="2"/>
  <c r="AL116" i="2"/>
  <c r="AK116" i="2"/>
  <c r="AJ116" i="2"/>
  <c r="AM115" i="2"/>
  <c r="AL115" i="2"/>
  <c r="AK115" i="2"/>
  <c r="AJ115" i="2"/>
  <c r="AM114" i="2"/>
  <c r="AL114" i="2"/>
  <c r="AK114" i="2"/>
  <c r="AJ114" i="2"/>
  <c r="AM113" i="2"/>
  <c r="AL113" i="2"/>
  <c r="AK113" i="2"/>
  <c r="AJ113" i="2"/>
  <c r="AM112" i="2"/>
  <c r="AL112" i="2"/>
  <c r="AK112" i="2"/>
  <c r="AJ112" i="2"/>
  <c r="AM111" i="2"/>
  <c r="AL111" i="2"/>
  <c r="AK111" i="2"/>
  <c r="AJ111" i="2"/>
  <c r="AM110" i="2"/>
  <c r="AL110" i="2"/>
  <c r="AK110" i="2"/>
  <c r="AJ110" i="2"/>
  <c r="AM109" i="2"/>
  <c r="AL109" i="2"/>
  <c r="AK109" i="2"/>
  <c r="AJ109" i="2"/>
  <c r="AM108" i="2"/>
  <c r="AL108" i="2"/>
  <c r="AK108" i="2"/>
  <c r="AJ108" i="2"/>
  <c r="AM107" i="2"/>
  <c r="AL107" i="2"/>
  <c r="AK107" i="2"/>
  <c r="AJ107" i="2"/>
  <c r="AM106" i="2"/>
  <c r="AL106" i="2"/>
  <c r="AK106" i="2"/>
  <c r="AJ106" i="2"/>
  <c r="AM105" i="2"/>
  <c r="AL105" i="2"/>
  <c r="AK105" i="2"/>
  <c r="AJ105" i="2"/>
  <c r="AM104" i="2"/>
  <c r="AL104" i="2"/>
  <c r="AK104" i="2"/>
  <c r="AJ104" i="2"/>
  <c r="AM103" i="2"/>
  <c r="AL103" i="2"/>
  <c r="AK103" i="2"/>
  <c r="AJ103" i="2"/>
  <c r="AM102" i="2"/>
  <c r="AL102" i="2"/>
  <c r="AK102" i="2"/>
  <c r="AJ102" i="2"/>
  <c r="AS119" i="2"/>
  <c r="AR119" i="2"/>
  <c r="AQ119" i="2"/>
  <c r="AP119" i="2"/>
  <c r="AS118" i="2"/>
  <c r="AR118" i="2"/>
  <c r="AQ118" i="2"/>
  <c r="AP118" i="2"/>
  <c r="AS117" i="2"/>
  <c r="AR117" i="2"/>
  <c r="AQ117" i="2"/>
  <c r="AP117" i="2"/>
  <c r="AS116" i="2"/>
  <c r="AR116" i="2"/>
  <c r="AQ116" i="2"/>
  <c r="AP116" i="2"/>
  <c r="AS115" i="2"/>
  <c r="AR115" i="2"/>
  <c r="AQ115" i="2"/>
  <c r="AP115" i="2"/>
  <c r="AS114" i="2"/>
  <c r="AR114" i="2"/>
  <c r="AQ114" i="2"/>
  <c r="AP114" i="2"/>
  <c r="AS113" i="2"/>
  <c r="AR113" i="2"/>
  <c r="AQ113" i="2"/>
  <c r="AP113" i="2"/>
  <c r="AS112" i="2"/>
  <c r="AR112" i="2"/>
  <c r="AQ112" i="2"/>
  <c r="AP112" i="2"/>
  <c r="AS111" i="2"/>
  <c r="AR111" i="2"/>
  <c r="AQ111" i="2"/>
  <c r="AP111" i="2"/>
  <c r="AS110" i="2"/>
  <c r="AR110" i="2"/>
  <c r="AQ110" i="2"/>
  <c r="AP110" i="2"/>
  <c r="AS109" i="2"/>
  <c r="AR109" i="2"/>
  <c r="AQ109" i="2"/>
  <c r="AP109" i="2"/>
  <c r="AS108" i="2"/>
  <c r="AR108" i="2"/>
  <c r="AQ108" i="2"/>
  <c r="AP108" i="2"/>
  <c r="AS107" i="2"/>
  <c r="AR107" i="2"/>
  <c r="AQ107" i="2"/>
  <c r="AP107" i="2"/>
  <c r="AS106" i="2"/>
  <c r="AR106" i="2"/>
  <c r="AQ106" i="2"/>
  <c r="AP106" i="2"/>
  <c r="AS105" i="2"/>
  <c r="AR105" i="2"/>
  <c r="AQ105" i="2"/>
  <c r="AP105" i="2"/>
  <c r="AS104" i="2"/>
  <c r="AR104" i="2"/>
  <c r="AQ104" i="2"/>
  <c r="AP104" i="2"/>
  <c r="AS103" i="2"/>
  <c r="AR103" i="2"/>
  <c r="AQ103" i="2"/>
  <c r="AP103" i="2"/>
  <c r="AS102" i="2"/>
  <c r="AR102" i="2"/>
  <c r="AQ102" i="2"/>
  <c r="AP102" i="2"/>
  <c r="AM2617" i="2"/>
  <c r="AL2617" i="2"/>
  <c r="AK2617" i="2"/>
  <c r="AJ2617" i="2"/>
  <c r="AM2616" i="2"/>
  <c r="AL2616" i="2"/>
  <c r="AK2616" i="2"/>
  <c r="AJ2616" i="2"/>
  <c r="AM2615" i="2"/>
  <c r="AL2615" i="2"/>
  <c r="AK2615" i="2"/>
  <c r="AJ2615" i="2"/>
  <c r="AM2614" i="2"/>
  <c r="AL2614" i="2"/>
  <c r="AK2614" i="2"/>
  <c r="AJ2614" i="2"/>
  <c r="AM2587" i="2"/>
  <c r="AL2587" i="2"/>
  <c r="AK2587" i="2"/>
  <c r="AJ2587" i="2"/>
  <c r="AM2586" i="2"/>
  <c r="AL2586" i="2"/>
  <c r="AK2586" i="2"/>
  <c r="AJ2586" i="2"/>
  <c r="AM2585" i="2"/>
  <c r="AL2585" i="2"/>
  <c r="AK2585" i="2"/>
  <c r="AJ2585" i="2"/>
  <c r="AM2584" i="2"/>
  <c r="AL2584" i="2"/>
  <c r="AK2584" i="2"/>
  <c r="AJ2584" i="2"/>
  <c r="AM2526" i="2"/>
  <c r="AL2526" i="2"/>
  <c r="AK2526" i="2"/>
  <c r="AJ2526" i="2"/>
  <c r="AM2525" i="2"/>
  <c r="AL2525" i="2"/>
  <c r="AK2525" i="2"/>
  <c r="AJ2525" i="2"/>
  <c r="AM2524" i="2"/>
  <c r="AL2524" i="2"/>
  <c r="AK2524" i="2"/>
  <c r="AJ2524" i="2"/>
  <c r="AM2523" i="2"/>
  <c r="AL2523" i="2"/>
  <c r="AK2523" i="2"/>
  <c r="AJ2523" i="2"/>
  <c r="AM2496" i="2"/>
  <c r="AL2496" i="2"/>
  <c r="AK2496" i="2"/>
  <c r="AJ2496" i="2"/>
  <c r="AM2495" i="2"/>
  <c r="AL2495" i="2"/>
  <c r="AK2495" i="2"/>
  <c r="AJ2495" i="2"/>
  <c r="AM2494" i="2"/>
  <c r="AL2494" i="2"/>
  <c r="AK2494" i="2"/>
  <c r="AJ2494" i="2"/>
  <c r="AM2493" i="2"/>
  <c r="AL2493" i="2"/>
  <c r="AK2493" i="2"/>
  <c r="AJ2493" i="2"/>
  <c r="AM2435" i="2"/>
  <c r="AL2435" i="2"/>
  <c r="AK2435" i="2"/>
  <c r="AJ2435" i="2"/>
  <c r="AM2434" i="2"/>
  <c r="AL2434" i="2"/>
  <c r="AK2434" i="2"/>
  <c r="AJ2434" i="2"/>
  <c r="AM2433" i="2"/>
  <c r="AL2433" i="2"/>
  <c r="AK2433" i="2"/>
  <c r="AJ2433" i="2"/>
  <c r="AM2432" i="2"/>
  <c r="AL2432" i="2"/>
  <c r="AK2432" i="2"/>
  <c r="AJ2432" i="2"/>
  <c r="AM2405" i="2"/>
  <c r="AL2405" i="2"/>
  <c r="AK2405" i="2"/>
  <c r="AJ2405" i="2"/>
  <c r="AM2404" i="2"/>
  <c r="AL2404" i="2"/>
  <c r="AK2404" i="2"/>
  <c r="AJ2404" i="2"/>
  <c r="AM2403" i="2"/>
  <c r="AL2403" i="2"/>
  <c r="AK2403" i="2"/>
  <c r="AJ2403" i="2"/>
  <c r="AM2402" i="2"/>
  <c r="AL2402" i="2"/>
  <c r="AK2402" i="2"/>
  <c r="AJ2402" i="2"/>
  <c r="AM2344" i="2"/>
  <c r="AL2344" i="2"/>
  <c r="AK2344" i="2"/>
  <c r="AJ2344" i="2"/>
  <c r="AM2343" i="2"/>
  <c r="AL2343" i="2"/>
  <c r="AK2343" i="2"/>
  <c r="AJ2343" i="2"/>
  <c r="AM2342" i="2"/>
  <c r="AL2342" i="2"/>
  <c r="AJ2342" i="2"/>
  <c r="AM2341" i="2"/>
  <c r="AL2341" i="2"/>
  <c r="AK2341" i="2"/>
  <c r="AJ2341" i="2"/>
  <c r="AM2314" i="2"/>
  <c r="AL2314" i="2"/>
  <c r="AK2314" i="2"/>
  <c r="AJ2314" i="2"/>
  <c r="AM2313" i="2"/>
  <c r="AL2313" i="2"/>
  <c r="AK2313" i="2"/>
  <c r="AJ2313" i="2"/>
  <c r="AM2312" i="2"/>
  <c r="AL2312" i="2"/>
  <c r="AK2312" i="2"/>
  <c r="AJ2312" i="2"/>
  <c r="AM2311" i="2"/>
  <c r="AL2311" i="2"/>
  <c r="AK2311" i="2"/>
  <c r="AJ2311" i="2"/>
  <c r="AM2253" i="2"/>
  <c r="AL2253" i="2"/>
  <c r="AK2253" i="2"/>
  <c r="AJ2253" i="2"/>
  <c r="AM2252" i="2"/>
  <c r="AL2252" i="2"/>
  <c r="AK2252" i="2"/>
  <c r="AJ2252" i="2"/>
  <c r="AM2251" i="2"/>
  <c r="AL2251" i="2"/>
  <c r="AK2251" i="2"/>
  <c r="AJ2251" i="2"/>
  <c r="AM2250" i="2"/>
  <c r="AL2250" i="2"/>
  <c r="AK2250" i="2"/>
  <c r="AJ2250" i="2"/>
  <c r="AM2223" i="2"/>
  <c r="AL2223" i="2"/>
  <c r="AK2223" i="2"/>
  <c r="AJ2223" i="2"/>
  <c r="AM2222" i="2"/>
  <c r="AL2222" i="2"/>
  <c r="AK2222" i="2"/>
  <c r="AJ2222" i="2"/>
  <c r="AM2221" i="2"/>
  <c r="AL2221" i="2"/>
  <c r="AK2221" i="2"/>
  <c r="AJ2221" i="2"/>
  <c r="AM2220" i="2"/>
  <c r="AL2220" i="2"/>
  <c r="AK2220" i="2"/>
  <c r="AJ2220" i="2"/>
  <c r="AM2162" i="2"/>
  <c r="AL2162" i="2"/>
  <c r="AK2162" i="2"/>
  <c r="AJ2162" i="2"/>
  <c r="AM2161" i="2"/>
  <c r="AL2161" i="2"/>
  <c r="AK2161" i="2"/>
  <c r="AJ2161" i="2"/>
  <c r="AM2160" i="2"/>
  <c r="AL2160" i="2"/>
  <c r="AK2160" i="2"/>
  <c r="AJ2160" i="2"/>
  <c r="AM2159" i="2"/>
  <c r="AL2159" i="2"/>
  <c r="AK2159" i="2"/>
  <c r="AJ2159" i="2"/>
  <c r="AM2132" i="2"/>
  <c r="AL2132" i="2"/>
  <c r="AK2132" i="2"/>
  <c r="AJ2132" i="2"/>
  <c r="AM2131" i="2"/>
  <c r="AL2131" i="2"/>
  <c r="AK2131" i="2"/>
  <c r="AJ2131" i="2"/>
  <c r="AM2130" i="2"/>
  <c r="AL2130" i="2"/>
  <c r="AK2130" i="2"/>
  <c r="AJ2130" i="2"/>
  <c r="AM2129" i="2"/>
  <c r="AL2129" i="2"/>
  <c r="AK2129" i="2"/>
  <c r="AJ2129" i="2"/>
  <c r="AM2071" i="2"/>
  <c r="AL2071" i="2"/>
  <c r="AK2071" i="2"/>
  <c r="AJ2071" i="2"/>
  <c r="AM2070" i="2"/>
  <c r="AL2070" i="2"/>
  <c r="AK2070" i="2"/>
  <c r="AJ2070" i="2"/>
  <c r="AM2069" i="2"/>
  <c r="AL2069" i="2"/>
  <c r="AK2069" i="2"/>
  <c r="AJ2069" i="2"/>
  <c r="AM2068" i="2"/>
  <c r="AL2068" i="2"/>
  <c r="AK2068" i="2"/>
  <c r="AJ2068" i="2"/>
  <c r="AM2041" i="2"/>
  <c r="AL2041" i="2"/>
  <c r="AK2041" i="2"/>
  <c r="AJ2041" i="2"/>
  <c r="AM2040" i="2"/>
  <c r="AL2040" i="2"/>
  <c r="AK2040" i="2"/>
  <c r="AJ2040" i="2"/>
  <c r="AM2039" i="2"/>
  <c r="AL2039" i="2"/>
  <c r="AK2039" i="2"/>
  <c r="AJ2039" i="2"/>
  <c r="AM2038" i="2"/>
  <c r="AL2038" i="2"/>
  <c r="AK2038" i="2"/>
  <c r="AJ2038" i="2"/>
  <c r="AM1980" i="2"/>
  <c r="AL1980" i="2"/>
  <c r="AK1980" i="2"/>
  <c r="AJ1980" i="2"/>
  <c r="AM1979" i="2"/>
  <c r="AL1979" i="2"/>
  <c r="AK1979" i="2"/>
  <c r="AJ1979" i="2"/>
  <c r="AM1978" i="2"/>
  <c r="AL1978" i="2"/>
  <c r="AK1978" i="2"/>
  <c r="AJ1978" i="2"/>
  <c r="AM1977" i="2"/>
  <c r="AL1977" i="2"/>
  <c r="AK1977" i="2"/>
  <c r="AJ1977" i="2"/>
  <c r="AM1950" i="2"/>
  <c r="AL1950" i="2"/>
  <c r="AK1950" i="2"/>
  <c r="AJ1950" i="2"/>
  <c r="AM1949" i="2"/>
  <c r="AL1949" i="2"/>
  <c r="AK1949" i="2"/>
  <c r="AJ1949" i="2"/>
  <c r="AM1948" i="2"/>
  <c r="AL1948" i="2"/>
  <c r="AK1948" i="2"/>
  <c r="AJ1948" i="2"/>
  <c r="AM1947" i="2"/>
  <c r="AL1947" i="2"/>
  <c r="AK1947" i="2"/>
  <c r="AJ1947" i="2"/>
  <c r="AM1889" i="2"/>
  <c r="AL1889" i="2"/>
  <c r="AK1889" i="2"/>
  <c r="AJ1889" i="2"/>
  <c r="AM1888" i="2"/>
  <c r="AL1888" i="2"/>
  <c r="AK1888" i="2"/>
  <c r="AJ1888" i="2"/>
  <c r="AM1887" i="2"/>
  <c r="AL1887" i="2"/>
  <c r="AK1887" i="2"/>
  <c r="AJ1887" i="2"/>
  <c r="AM1886" i="2"/>
  <c r="AL1886" i="2"/>
  <c r="AK1886" i="2"/>
  <c r="AJ1886" i="2"/>
  <c r="AM1859" i="2"/>
  <c r="AL1859" i="2"/>
  <c r="AK1859" i="2"/>
  <c r="AJ1859" i="2"/>
  <c r="AM1858" i="2"/>
  <c r="AL1858" i="2"/>
  <c r="AK1858" i="2"/>
  <c r="AJ1858" i="2"/>
  <c r="AM1857" i="2"/>
  <c r="AL1857" i="2"/>
  <c r="AK1857" i="2"/>
  <c r="AJ1857" i="2"/>
  <c r="AM1856" i="2"/>
  <c r="AL1856" i="2"/>
  <c r="AK1856" i="2"/>
  <c r="AJ1856" i="2"/>
  <c r="AM1798" i="2"/>
  <c r="AL1798" i="2"/>
  <c r="AK1798" i="2"/>
  <c r="AJ1798" i="2"/>
  <c r="AM1797" i="2"/>
  <c r="AL1797" i="2"/>
  <c r="AK1797" i="2"/>
  <c r="AJ1797" i="2"/>
  <c r="AM1796" i="2"/>
  <c r="AL1796" i="2"/>
  <c r="AK1796" i="2"/>
  <c r="AJ1796" i="2"/>
  <c r="AM1795" i="2"/>
  <c r="AL1795" i="2"/>
  <c r="AK1795" i="2"/>
  <c r="AJ1795" i="2"/>
  <c r="AM1768" i="2"/>
  <c r="AL1768" i="2"/>
  <c r="AK1768" i="2"/>
  <c r="AJ1768" i="2"/>
  <c r="AM1767" i="2"/>
  <c r="AL1767" i="2"/>
  <c r="AK1767" i="2"/>
  <c r="AJ1767" i="2"/>
  <c r="AM1766" i="2"/>
  <c r="AL1766" i="2"/>
  <c r="AK1766" i="2"/>
  <c r="AJ1766" i="2"/>
  <c r="AM1765" i="2"/>
  <c r="AL1765" i="2"/>
  <c r="AK1765" i="2"/>
  <c r="AJ1765" i="2"/>
  <c r="AM1707" i="2"/>
  <c r="AL1707" i="2"/>
  <c r="AK1707" i="2"/>
  <c r="AJ1707" i="2"/>
  <c r="AM1706" i="2"/>
  <c r="AL1706" i="2"/>
  <c r="AK1706" i="2"/>
  <c r="AJ1706" i="2"/>
  <c r="AM1705" i="2"/>
  <c r="AL1705" i="2"/>
  <c r="AK1705" i="2"/>
  <c r="AJ1705" i="2"/>
  <c r="AM1704" i="2"/>
  <c r="AL1704" i="2"/>
  <c r="AK1704" i="2"/>
  <c r="AJ1704" i="2"/>
  <c r="AM1677" i="2"/>
  <c r="AL1677" i="2"/>
  <c r="AK1677" i="2"/>
  <c r="AJ1677" i="2"/>
  <c r="AM1676" i="2"/>
  <c r="AL1676" i="2"/>
  <c r="AK1676" i="2"/>
  <c r="AJ1676" i="2"/>
  <c r="AM1675" i="2"/>
  <c r="AL1675" i="2"/>
  <c r="AK1675" i="2"/>
  <c r="AJ1675" i="2"/>
  <c r="AM1674" i="2"/>
  <c r="AL1674" i="2"/>
  <c r="AK1674" i="2"/>
  <c r="AJ1674" i="2"/>
  <c r="AM1616" i="2"/>
  <c r="AL1616" i="2"/>
  <c r="AK1616" i="2"/>
  <c r="AJ1616" i="2"/>
  <c r="AM1615" i="2"/>
  <c r="AL1615" i="2"/>
  <c r="AK1615" i="2"/>
  <c r="AJ1615" i="2"/>
  <c r="AM1614" i="2"/>
  <c r="AL1614" i="2"/>
  <c r="AK1614" i="2"/>
  <c r="AJ1614" i="2"/>
  <c r="AM1613" i="2"/>
  <c r="AL1613" i="2"/>
  <c r="AK1613" i="2"/>
  <c r="AJ1613" i="2"/>
  <c r="AM1586" i="2"/>
  <c r="AL1586" i="2"/>
  <c r="AK1586" i="2"/>
  <c r="AJ1586" i="2"/>
  <c r="AM1585" i="2"/>
  <c r="AL1585" i="2"/>
  <c r="AK1585" i="2"/>
  <c r="AJ1585" i="2"/>
  <c r="AM1584" i="2"/>
  <c r="AL1584" i="2"/>
  <c r="AK1584" i="2"/>
  <c r="AJ1584" i="2"/>
  <c r="AM1583" i="2"/>
  <c r="AL1583" i="2"/>
  <c r="AK1583" i="2"/>
  <c r="AJ1583" i="2"/>
  <c r="AM1525" i="2"/>
  <c r="AL1525" i="2"/>
  <c r="AK1525" i="2"/>
  <c r="AJ1525" i="2"/>
  <c r="AM1524" i="2"/>
  <c r="AL1524" i="2"/>
  <c r="AK1524" i="2"/>
  <c r="AJ1524" i="2"/>
  <c r="AM1523" i="2"/>
  <c r="AL1523" i="2"/>
  <c r="AK1523" i="2"/>
  <c r="AJ1523" i="2"/>
  <c r="AM1522" i="2"/>
  <c r="AL1522" i="2"/>
  <c r="AK1522" i="2"/>
  <c r="AJ1522" i="2"/>
  <c r="AM1495" i="2"/>
  <c r="AL1495" i="2"/>
  <c r="AK1495" i="2"/>
  <c r="AJ1495" i="2"/>
  <c r="AM1494" i="2"/>
  <c r="AL1494" i="2"/>
  <c r="AK1494" i="2"/>
  <c r="AJ1494" i="2"/>
  <c r="AM1493" i="2"/>
  <c r="AL1493" i="2"/>
  <c r="AK1493" i="2"/>
  <c r="AJ1493" i="2"/>
  <c r="AM1492" i="2"/>
  <c r="AL1492" i="2"/>
  <c r="AK1492" i="2"/>
  <c r="AJ1492" i="2"/>
  <c r="AM1434" i="2"/>
  <c r="AL1434" i="2"/>
  <c r="AK1434" i="2"/>
  <c r="AJ1434" i="2"/>
  <c r="AM1433" i="2"/>
  <c r="AL1433" i="2"/>
  <c r="AK1433" i="2"/>
  <c r="AJ1433" i="2"/>
  <c r="AM1432" i="2"/>
  <c r="AL1432" i="2"/>
  <c r="AK1432" i="2"/>
  <c r="AJ1432" i="2"/>
  <c r="AM1431" i="2"/>
  <c r="AL1431" i="2"/>
  <c r="AK1431" i="2"/>
  <c r="AJ1431" i="2"/>
  <c r="AM1404" i="2"/>
  <c r="AL1404" i="2"/>
  <c r="AK1404" i="2"/>
  <c r="AJ1404" i="2"/>
  <c r="AM1403" i="2"/>
  <c r="AL1403" i="2"/>
  <c r="AK1403" i="2"/>
  <c r="AJ1403" i="2"/>
  <c r="AM1402" i="2"/>
  <c r="AL1402" i="2"/>
  <c r="AK1402" i="2"/>
  <c r="AJ1402" i="2"/>
  <c r="AM1401" i="2"/>
  <c r="AL1401" i="2"/>
  <c r="AK1401" i="2"/>
  <c r="AJ1401" i="2"/>
  <c r="AM1343" i="2"/>
  <c r="AL1343" i="2"/>
  <c r="AK1343" i="2"/>
  <c r="AJ1343" i="2"/>
  <c r="AM1342" i="2"/>
  <c r="AL1342" i="2"/>
  <c r="AK1342" i="2"/>
  <c r="AJ1342" i="2"/>
  <c r="AM1341" i="2"/>
  <c r="AL1341" i="2"/>
  <c r="AK1341" i="2"/>
  <c r="AJ1341" i="2"/>
  <c r="AL1340" i="2"/>
  <c r="AK1340" i="2"/>
  <c r="AJ1340" i="2"/>
  <c r="AM1313" i="2"/>
  <c r="AL1313" i="2"/>
  <c r="AK1313" i="2"/>
  <c r="AJ1313" i="2"/>
  <c r="AM1312" i="2"/>
  <c r="AL1312" i="2"/>
  <c r="AK1312" i="2"/>
  <c r="AJ1312" i="2"/>
  <c r="AM1311" i="2"/>
  <c r="AL1311" i="2"/>
  <c r="AK1311" i="2"/>
  <c r="AJ1311" i="2"/>
  <c r="AM1310" i="2"/>
  <c r="AL1310" i="2"/>
  <c r="AK1310" i="2"/>
  <c r="AJ1310" i="2"/>
  <c r="AM1252" i="2"/>
  <c r="AL1252" i="2"/>
  <c r="AK1252" i="2"/>
  <c r="AJ1252" i="2"/>
  <c r="AM1251" i="2"/>
  <c r="AL1251" i="2"/>
  <c r="AK1251" i="2"/>
  <c r="AJ1251" i="2"/>
  <c r="AM1250" i="2"/>
  <c r="AL1250" i="2"/>
  <c r="AK1250" i="2"/>
  <c r="AJ1250" i="2"/>
  <c r="AM1249" i="2"/>
  <c r="AL1249" i="2"/>
  <c r="AK1249" i="2"/>
  <c r="AJ1249" i="2"/>
  <c r="AM1222" i="2"/>
  <c r="AL1222" i="2"/>
  <c r="AK1222" i="2"/>
  <c r="AJ1222" i="2"/>
  <c r="AM1221" i="2"/>
  <c r="AL1221" i="2"/>
  <c r="AK1221" i="2"/>
  <c r="AJ1221" i="2"/>
  <c r="AM1220" i="2"/>
  <c r="AL1220" i="2"/>
  <c r="AK1220" i="2"/>
  <c r="AJ1220" i="2"/>
  <c r="AM1219" i="2"/>
  <c r="AL1219" i="2"/>
  <c r="AK1219" i="2"/>
  <c r="AJ1219" i="2"/>
  <c r="AM1161" i="2"/>
  <c r="AL1161" i="2"/>
  <c r="AK1161" i="2"/>
  <c r="AJ1161" i="2"/>
  <c r="AM1160" i="2"/>
  <c r="AL1160" i="2"/>
  <c r="AK1160" i="2"/>
  <c r="AJ1160" i="2"/>
  <c r="AM1159" i="2"/>
  <c r="AL1159" i="2"/>
  <c r="AK1159" i="2"/>
  <c r="AJ1159" i="2"/>
  <c r="AM1158" i="2"/>
  <c r="AL1158" i="2"/>
  <c r="AK1158" i="2"/>
  <c r="AJ1158" i="2"/>
  <c r="AM1131" i="2"/>
  <c r="AL1131" i="2"/>
  <c r="AK1131" i="2"/>
  <c r="AJ1131" i="2"/>
  <c r="AM1130" i="2"/>
  <c r="AL1130" i="2"/>
  <c r="AK1130" i="2"/>
  <c r="AJ1130" i="2"/>
  <c r="AM1129" i="2"/>
  <c r="AL1129" i="2"/>
  <c r="AK1129" i="2"/>
  <c r="AJ1129" i="2"/>
  <c r="AM1128" i="2"/>
  <c r="AL1128" i="2"/>
  <c r="AK1128" i="2"/>
  <c r="AJ1128" i="2"/>
  <c r="AM1070" i="2"/>
  <c r="AL1070" i="2"/>
  <c r="AK1070" i="2"/>
  <c r="AJ1070" i="2"/>
  <c r="AM1069" i="2"/>
  <c r="AL1069" i="2"/>
  <c r="AK1069" i="2"/>
  <c r="AJ1069" i="2"/>
  <c r="AM1068" i="2"/>
  <c r="AL1068" i="2"/>
  <c r="AK1068" i="2"/>
  <c r="AJ1068" i="2"/>
  <c r="AM1067" i="2"/>
  <c r="AL1067" i="2"/>
  <c r="AK1067" i="2"/>
  <c r="AJ1067" i="2"/>
  <c r="AM1040" i="2"/>
  <c r="AL1040" i="2"/>
  <c r="AK1040" i="2"/>
  <c r="AJ1040" i="2"/>
  <c r="AM1039" i="2"/>
  <c r="AL1039" i="2"/>
  <c r="AK1039" i="2"/>
  <c r="AJ1039" i="2"/>
  <c r="AM1038" i="2"/>
  <c r="AL1038" i="2"/>
  <c r="AK1038" i="2"/>
  <c r="AJ1038" i="2"/>
  <c r="AM1037" i="2"/>
  <c r="AL1037" i="2"/>
  <c r="AK1037" i="2"/>
  <c r="AJ1037" i="2"/>
  <c r="AM979" i="2"/>
  <c r="AL979" i="2"/>
  <c r="AK979" i="2"/>
  <c r="AJ979" i="2"/>
  <c r="AM978" i="2"/>
  <c r="AL978" i="2"/>
  <c r="AK978" i="2"/>
  <c r="AJ978" i="2"/>
  <c r="AM977" i="2"/>
  <c r="AL977" i="2"/>
  <c r="AK977" i="2"/>
  <c r="AJ977" i="2"/>
  <c r="AM976" i="2"/>
  <c r="AL976" i="2"/>
  <c r="AK976" i="2"/>
  <c r="AJ976" i="2"/>
  <c r="AM949" i="2"/>
  <c r="AL949" i="2"/>
  <c r="AK949" i="2"/>
  <c r="AJ949" i="2"/>
  <c r="AM948" i="2"/>
  <c r="AL948" i="2"/>
  <c r="AK948" i="2"/>
  <c r="AJ948" i="2"/>
  <c r="AM947" i="2"/>
  <c r="AL947" i="2"/>
  <c r="AK947" i="2"/>
  <c r="AJ947" i="2"/>
  <c r="AM946" i="2"/>
  <c r="AL946" i="2"/>
  <c r="AK946" i="2"/>
  <c r="AJ946" i="2"/>
  <c r="AM888" i="2"/>
  <c r="AL888" i="2"/>
  <c r="AK888" i="2"/>
  <c r="AJ888" i="2"/>
  <c r="AM887" i="2"/>
  <c r="AL887" i="2"/>
  <c r="AK887" i="2"/>
  <c r="AJ887" i="2"/>
  <c r="AM886" i="2"/>
  <c r="AL886" i="2"/>
  <c r="AK886" i="2"/>
  <c r="AJ886" i="2"/>
  <c r="AM885" i="2"/>
  <c r="AL885" i="2"/>
  <c r="AK885" i="2"/>
  <c r="AJ885" i="2"/>
  <c r="AM858" i="2"/>
  <c r="AL858" i="2"/>
  <c r="AK858" i="2"/>
  <c r="AJ858" i="2"/>
  <c r="AM857" i="2"/>
  <c r="AL857" i="2"/>
  <c r="AK857" i="2"/>
  <c r="AJ857" i="2"/>
  <c r="AM856" i="2"/>
  <c r="AL856" i="2"/>
  <c r="AK856" i="2"/>
  <c r="AJ856" i="2"/>
  <c r="AM855" i="2"/>
  <c r="AL855" i="2"/>
  <c r="AK855" i="2"/>
  <c r="AJ855" i="2"/>
  <c r="AM797" i="2"/>
  <c r="AL797" i="2"/>
  <c r="AK797" i="2"/>
  <c r="AJ797" i="2"/>
  <c r="AM796" i="2"/>
  <c r="AL796" i="2"/>
  <c r="AK796" i="2"/>
  <c r="AJ796" i="2"/>
  <c r="AM795" i="2"/>
  <c r="AL795" i="2"/>
  <c r="AK795" i="2"/>
  <c r="AJ795" i="2"/>
  <c r="AM794" i="2"/>
  <c r="AL794" i="2"/>
  <c r="AK794" i="2"/>
  <c r="AJ794" i="2"/>
  <c r="AM767" i="2"/>
  <c r="AL767" i="2"/>
  <c r="AK767" i="2"/>
  <c r="AJ767" i="2"/>
  <c r="AM766" i="2"/>
  <c r="AL766" i="2"/>
  <c r="AK766" i="2"/>
  <c r="AJ766" i="2"/>
  <c r="AM765" i="2"/>
  <c r="AL765" i="2"/>
  <c r="AK765" i="2"/>
  <c r="AJ765" i="2"/>
  <c r="AM764" i="2"/>
  <c r="AL764" i="2"/>
  <c r="AK764" i="2"/>
  <c r="AJ764" i="2"/>
  <c r="AM706" i="2"/>
  <c r="AL706" i="2"/>
  <c r="AK706" i="2"/>
  <c r="AJ706" i="2"/>
  <c r="AM705" i="2"/>
  <c r="AL705" i="2"/>
  <c r="AK705" i="2"/>
  <c r="AJ705" i="2"/>
  <c r="AM704" i="2"/>
  <c r="AL704" i="2"/>
  <c r="AK704" i="2"/>
  <c r="AJ704" i="2"/>
  <c r="AM703" i="2"/>
  <c r="AL703" i="2"/>
  <c r="AK703" i="2"/>
  <c r="AJ703" i="2"/>
  <c r="AM676" i="2"/>
  <c r="AL676" i="2"/>
  <c r="AK676" i="2"/>
  <c r="AJ676" i="2"/>
  <c r="AM675" i="2"/>
  <c r="AL675" i="2"/>
  <c r="AK675" i="2"/>
  <c r="AJ675" i="2"/>
  <c r="AM674" i="2"/>
  <c r="AL674" i="2"/>
  <c r="AK674" i="2"/>
  <c r="AJ674" i="2"/>
  <c r="AM673" i="2"/>
  <c r="AL673" i="2"/>
  <c r="AK673" i="2"/>
  <c r="AJ673" i="2"/>
  <c r="AM615" i="2"/>
  <c r="AL615" i="2"/>
  <c r="AK615" i="2"/>
  <c r="AJ615" i="2"/>
  <c r="AM614" i="2"/>
  <c r="AL614" i="2"/>
  <c r="AK614" i="2"/>
  <c r="AJ614" i="2"/>
  <c r="AM613" i="2"/>
  <c r="AL613" i="2"/>
  <c r="AK613" i="2"/>
  <c r="AJ613" i="2"/>
  <c r="AM612" i="2"/>
  <c r="AL612" i="2"/>
  <c r="AK612" i="2"/>
  <c r="AJ612" i="2"/>
  <c r="AM585" i="2"/>
  <c r="AL585" i="2"/>
  <c r="AK585" i="2"/>
  <c r="AJ585" i="2"/>
  <c r="AM584" i="2"/>
  <c r="AL584" i="2"/>
  <c r="AK584" i="2"/>
  <c r="AJ584" i="2"/>
  <c r="AM583" i="2"/>
  <c r="AL583" i="2"/>
  <c r="AK583" i="2"/>
  <c r="AJ583" i="2"/>
  <c r="AM582" i="2"/>
  <c r="AL582" i="2"/>
  <c r="AK582" i="2"/>
  <c r="AJ582" i="2"/>
  <c r="AM524" i="2"/>
  <c r="AL524" i="2"/>
  <c r="AK524" i="2"/>
  <c r="AJ524" i="2"/>
  <c r="AM523" i="2"/>
  <c r="AL523" i="2"/>
  <c r="AK523" i="2"/>
  <c r="AJ523" i="2"/>
  <c r="AM522" i="2"/>
  <c r="AL522" i="2"/>
  <c r="AK522" i="2"/>
  <c r="AJ522" i="2"/>
  <c r="AM521" i="2"/>
  <c r="AL521" i="2"/>
  <c r="AK521" i="2"/>
  <c r="AJ521" i="2"/>
  <c r="AM494" i="2"/>
  <c r="AL494" i="2"/>
  <c r="AK494" i="2"/>
  <c r="AJ494" i="2"/>
  <c r="AM493" i="2"/>
  <c r="AL493" i="2"/>
  <c r="AK493" i="2"/>
  <c r="AJ493" i="2"/>
  <c r="AM492" i="2"/>
  <c r="AL492" i="2"/>
  <c r="AK492" i="2"/>
  <c r="AJ492" i="2"/>
  <c r="AM491" i="2"/>
  <c r="AL491" i="2"/>
  <c r="AK491" i="2"/>
  <c r="AJ491" i="2"/>
  <c r="AM433" i="2"/>
  <c r="AL433" i="2"/>
  <c r="AK433" i="2"/>
  <c r="AJ433" i="2"/>
  <c r="AM432" i="2"/>
  <c r="AL432" i="2"/>
  <c r="AK432" i="2"/>
  <c r="AJ432" i="2"/>
  <c r="AM431" i="2"/>
  <c r="AL431" i="2"/>
  <c r="AK431" i="2"/>
  <c r="AJ431" i="2"/>
  <c r="AM430" i="2"/>
  <c r="AL430" i="2"/>
  <c r="AK430" i="2"/>
  <c r="AJ430" i="2"/>
  <c r="AM403" i="2"/>
  <c r="AL403" i="2"/>
  <c r="AK403" i="2"/>
  <c r="AJ403" i="2"/>
  <c r="AM402" i="2"/>
  <c r="AL402" i="2"/>
  <c r="AK402" i="2"/>
  <c r="AJ402" i="2"/>
  <c r="AM401" i="2"/>
  <c r="AL401" i="2"/>
  <c r="AK401" i="2"/>
  <c r="AJ401" i="2"/>
  <c r="AM400" i="2"/>
  <c r="AL400" i="2"/>
  <c r="AK400" i="2"/>
  <c r="AJ400" i="2"/>
  <c r="AM342" i="2"/>
  <c r="AL342" i="2"/>
  <c r="AK342" i="2"/>
  <c r="AJ342" i="2"/>
  <c r="AM341" i="2"/>
  <c r="AL341" i="2"/>
  <c r="AK341" i="2"/>
  <c r="AJ341" i="2"/>
  <c r="AM340" i="2"/>
  <c r="AL340" i="2"/>
  <c r="AK340" i="2"/>
  <c r="AJ340" i="2"/>
  <c r="AM339" i="2"/>
  <c r="AL339" i="2"/>
  <c r="AK339" i="2"/>
  <c r="AJ339" i="2"/>
  <c r="AM312" i="2"/>
  <c r="AL312" i="2"/>
  <c r="AK312" i="2"/>
  <c r="AJ312" i="2"/>
  <c r="AM311" i="2"/>
  <c r="AL311" i="2"/>
  <c r="AK311" i="2"/>
  <c r="AJ311" i="2"/>
  <c r="AM310" i="2"/>
  <c r="AL310" i="2"/>
  <c r="AK310" i="2"/>
  <c r="AJ310" i="2"/>
  <c r="AM309" i="2"/>
  <c r="AL309" i="2"/>
  <c r="AK309" i="2"/>
  <c r="AJ309" i="2"/>
  <c r="AM251" i="2"/>
  <c r="AL251" i="2"/>
  <c r="AK251" i="2"/>
  <c r="AJ251" i="2"/>
  <c r="AM250" i="2"/>
  <c r="AL250" i="2"/>
  <c r="AK250" i="2"/>
  <c r="AJ250" i="2"/>
  <c r="AM249" i="2"/>
  <c r="AL249" i="2"/>
  <c r="AK249" i="2"/>
  <c r="AJ249" i="2"/>
  <c r="AM248" i="2"/>
  <c r="AL248" i="2"/>
  <c r="AK248" i="2"/>
  <c r="AJ248" i="2"/>
  <c r="AM221" i="2"/>
  <c r="AL221" i="2"/>
  <c r="AK221" i="2"/>
  <c r="AJ221" i="2"/>
  <c r="AM220" i="2"/>
  <c r="AL220" i="2"/>
  <c r="AK220" i="2"/>
  <c r="AJ220" i="2"/>
  <c r="AM219" i="2"/>
  <c r="AL219" i="2"/>
  <c r="AK219" i="2"/>
  <c r="AJ219" i="2"/>
  <c r="AM218" i="2"/>
  <c r="AL218" i="2"/>
  <c r="AK218" i="2"/>
  <c r="AJ218" i="2"/>
  <c r="AM160" i="2"/>
  <c r="AL160" i="2"/>
  <c r="AK160" i="2"/>
  <c r="AJ160" i="2"/>
  <c r="AM159" i="2"/>
  <c r="AL159" i="2"/>
  <c r="AK159" i="2"/>
  <c r="AJ159" i="2"/>
  <c r="AM158" i="2"/>
  <c r="AL158" i="2"/>
  <c r="AK158" i="2"/>
  <c r="AJ158" i="2"/>
  <c r="AM157" i="2"/>
  <c r="AL157" i="2"/>
  <c r="AK157" i="2"/>
  <c r="AJ157" i="2"/>
  <c r="AM130" i="2"/>
  <c r="AL130" i="2"/>
  <c r="AK130" i="2"/>
  <c r="AJ130" i="2"/>
  <c r="AM129" i="2"/>
  <c r="AL129" i="2"/>
  <c r="AK129" i="2"/>
  <c r="AJ129" i="2"/>
  <c r="AM128" i="2"/>
  <c r="AL128" i="2"/>
  <c r="AK128" i="2"/>
  <c r="AJ128" i="2"/>
  <c r="AM127" i="2"/>
  <c r="AL127" i="2"/>
  <c r="AK127" i="2"/>
  <c r="AJ127" i="2"/>
  <c r="AM69" i="2"/>
  <c r="AL69" i="2"/>
  <c r="AK69" i="2"/>
  <c r="AJ69" i="2"/>
  <c r="AM68" i="2"/>
  <c r="AL68" i="2"/>
  <c r="AK68" i="2"/>
  <c r="AJ68" i="2"/>
  <c r="AM67" i="2"/>
  <c r="AL67" i="2"/>
  <c r="AK67" i="2"/>
  <c r="AJ67" i="2"/>
  <c r="AM66" i="2"/>
  <c r="AL66" i="2"/>
  <c r="AK66" i="2"/>
  <c r="AJ66" i="2"/>
  <c r="AM39" i="2"/>
  <c r="AL39" i="2"/>
  <c r="AK39" i="2"/>
  <c r="AJ39" i="2"/>
  <c r="AM38" i="2"/>
  <c r="AL38" i="2"/>
  <c r="AK38" i="2"/>
  <c r="AJ38" i="2"/>
  <c r="AM37" i="2"/>
  <c r="AL37" i="2"/>
  <c r="AK37" i="2"/>
  <c r="AM36" i="2"/>
  <c r="AL36" i="2"/>
  <c r="AK36" i="2"/>
  <c r="AS2526" i="2"/>
  <c r="AR2526" i="2"/>
  <c r="AQ2526" i="2"/>
  <c r="AP2526" i="2"/>
  <c r="AS2525" i="2"/>
  <c r="AR2525" i="2"/>
  <c r="AQ2525" i="2"/>
  <c r="AP2525" i="2"/>
  <c r="AS2524" i="2"/>
  <c r="AR2524" i="2"/>
  <c r="AQ2524" i="2"/>
  <c r="AP2524" i="2"/>
  <c r="AS2523" i="2"/>
  <c r="AR2523" i="2"/>
  <c r="AQ2523" i="2"/>
  <c r="AP2523" i="2"/>
  <c r="AS2496" i="2"/>
  <c r="AR2496" i="2"/>
  <c r="AQ2496" i="2"/>
  <c r="AP2496" i="2"/>
  <c r="AS2495" i="2"/>
  <c r="AR2495" i="2"/>
  <c r="AQ2495" i="2"/>
  <c r="AP2495" i="2"/>
  <c r="AS2494" i="2"/>
  <c r="AR2494" i="2"/>
  <c r="AQ2494" i="2"/>
  <c r="AP2494" i="2"/>
  <c r="AS2493" i="2"/>
  <c r="AR2493" i="2"/>
  <c r="AQ2493" i="2"/>
  <c r="AP2493" i="2"/>
  <c r="AS2435" i="2"/>
  <c r="AR2435" i="2"/>
  <c r="AQ2435" i="2"/>
  <c r="AP2435" i="2"/>
  <c r="AS2434" i="2"/>
  <c r="AR2434" i="2"/>
  <c r="AQ2434" i="2"/>
  <c r="AP2434" i="2"/>
  <c r="AS2433" i="2"/>
  <c r="AR2433" i="2"/>
  <c r="AQ2433" i="2"/>
  <c r="AP2433" i="2"/>
  <c r="AS2432" i="2"/>
  <c r="AR2432" i="2"/>
  <c r="AQ2432" i="2"/>
  <c r="AP2432" i="2"/>
  <c r="AS2405" i="2"/>
  <c r="AR2405" i="2"/>
  <c r="AQ2405" i="2"/>
  <c r="AP2405" i="2"/>
  <c r="AS2404" i="2"/>
  <c r="AR2404" i="2"/>
  <c r="AQ2404" i="2"/>
  <c r="AP2404" i="2"/>
  <c r="AS2403" i="2"/>
  <c r="AR2403" i="2"/>
  <c r="AQ2403" i="2"/>
  <c r="AP2403" i="2"/>
  <c r="AS2402" i="2"/>
  <c r="AR2402" i="2"/>
  <c r="AQ2402" i="2"/>
  <c r="AP2402" i="2"/>
  <c r="AS2344" i="2"/>
  <c r="AR2344" i="2"/>
  <c r="AQ2344" i="2"/>
  <c r="AP2344" i="2"/>
  <c r="AS2343" i="2"/>
  <c r="AR2343" i="2"/>
  <c r="AQ2343" i="2"/>
  <c r="AP2343" i="2"/>
  <c r="AS2342" i="2"/>
  <c r="AR2342" i="2"/>
  <c r="AQ2342" i="2"/>
  <c r="AP2342" i="2"/>
  <c r="AS2341" i="2"/>
  <c r="AR2341" i="2"/>
  <c r="AQ2341" i="2"/>
  <c r="AP2341" i="2"/>
  <c r="AS2314" i="2"/>
  <c r="AR2314" i="2"/>
  <c r="AQ2314" i="2"/>
  <c r="AP2314" i="2"/>
  <c r="AS2313" i="2"/>
  <c r="AR2313" i="2"/>
  <c r="AQ2313" i="2"/>
  <c r="AP2313" i="2"/>
  <c r="AS2312" i="2"/>
  <c r="AR2312" i="2"/>
  <c r="AQ2312" i="2"/>
  <c r="AP2312" i="2"/>
  <c r="AS2311" i="2"/>
  <c r="AR2311" i="2"/>
  <c r="AQ2311" i="2"/>
  <c r="AP2311" i="2"/>
  <c r="AS2253" i="2"/>
  <c r="AR2253" i="2"/>
  <c r="AQ2253" i="2"/>
  <c r="AP2253" i="2"/>
  <c r="AS2252" i="2"/>
  <c r="AR2252" i="2"/>
  <c r="AQ2252" i="2"/>
  <c r="AP2252" i="2"/>
  <c r="AS2251" i="2"/>
  <c r="AR2251" i="2"/>
  <c r="AQ2251" i="2"/>
  <c r="AP2251" i="2"/>
  <c r="AS2250" i="2"/>
  <c r="AR2250" i="2"/>
  <c r="AQ2250" i="2"/>
  <c r="AP2250" i="2"/>
  <c r="AS2223" i="2"/>
  <c r="AR2223" i="2"/>
  <c r="AQ2223" i="2"/>
  <c r="AP2223" i="2"/>
  <c r="AS2222" i="2"/>
  <c r="AR2222" i="2"/>
  <c r="AQ2222" i="2"/>
  <c r="AP2222" i="2"/>
  <c r="AS2221" i="2"/>
  <c r="AR2221" i="2"/>
  <c r="AQ2221" i="2"/>
  <c r="AP2221" i="2"/>
  <c r="AS2220" i="2"/>
  <c r="AR2220" i="2"/>
  <c r="AQ2220" i="2"/>
  <c r="AP2220" i="2"/>
  <c r="AS2162" i="2"/>
  <c r="AR2162" i="2"/>
  <c r="AQ2162" i="2"/>
  <c r="AP2162" i="2"/>
  <c r="AS2161" i="2"/>
  <c r="AR2161" i="2"/>
  <c r="AQ2161" i="2"/>
  <c r="AP2161" i="2"/>
  <c r="AS2160" i="2"/>
  <c r="AR2160" i="2"/>
  <c r="AQ2160" i="2"/>
  <c r="AP2160" i="2"/>
  <c r="AS2159" i="2"/>
  <c r="AR2159" i="2"/>
  <c r="AQ2159" i="2"/>
  <c r="AP2159" i="2"/>
  <c r="AS2132" i="2"/>
  <c r="AR2132" i="2"/>
  <c r="AQ2132" i="2"/>
  <c r="AP2132" i="2"/>
  <c r="AS2131" i="2"/>
  <c r="AR2131" i="2"/>
  <c r="AQ2131" i="2"/>
  <c r="AP2131" i="2"/>
  <c r="AS2130" i="2"/>
  <c r="AR2130" i="2"/>
  <c r="AQ2130" i="2"/>
  <c r="AP2130" i="2"/>
  <c r="AS2129" i="2"/>
  <c r="AR2129" i="2"/>
  <c r="AQ2129" i="2"/>
  <c r="AP2129" i="2"/>
  <c r="AS2071" i="2"/>
  <c r="AR2071" i="2"/>
  <c r="AQ2071" i="2"/>
  <c r="AP2071" i="2"/>
  <c r="AS2070" i="2"/>
  <c r="AR2070" i="2"/>
  <c r="AQ2070" i="2"/>
  <c r="AP2070" i="2"/>
  <c r="AS2069" i="2"/>
  <c r="AR2069" i="2"/>
  <c r="AQ2069" i="2"/>
  <c r="AP2069" i="2"/>
  <c r="AS2068" i="2"/>
  <c r="AR2068" i="2"/>
  <c r="AQ2068" i="2"/>
  <c r="AP2068" i="2"/>
  <c r="AS2041" i="2"/>
  <c r="AR2041" i="2"/>
  <c r="AQ2041" i="2"/>
  <c r="AP2041" i="2"/>
  <c r="AS2040" i="2"/>
  <c r="AR2040" i="2"/>
  <c r="AQ2040" i="2"/>
  <c r="AP2040" i="2"/>
  <c r="AS2039" i="2"/>
  <c r="AR2039" i="2"/>
  <c r="AQ2039" i="2"/>
  <c r="AP2039" i="2"/>
  <c r="AS2038" i="2"/>
  <c r="AR2038" i="2"/>
  <c r="AQ2038" i="2"/>
  <c r="AP2038" i="2"/>
  <c r="AS1980" i="2"/>
  <c r="AR1980" i="2"/>
  <c r="AQ1980" i="2"/>
  <c r="AP1980" i="2"/>
  <c r="AS1979" i="2"/>
  <c r="AR1979" i="2"/>
  <c r="AQ1979" i="2"/>
  <c r="AP1979" i="2"/>
  <c r="AS1978" i="2"/>
  <c r="AR1978" i="2"/>
  <c r="AP1978" i="2"/>
  <c r="AS1977" i="2"/>
  <c r="AR1977" i="2"/>
  <c r="AQ1977" i="2"/>
  <c r="AP1977" i="2"/>
  <c r="AS1950" i="2"/>
  <c r="AR1950" i="2"/>
  <c r="AQ1950" i="2"/>
  <c r="AP1950" i="2"/>
  <c r="AS1949" i="2"/>
  <c r="AR1949" i="2"/>
  <c r="AQ1949" i="2"/>
  <c r="AP1949" i="2"/>
  <c r="AS1948" i="2"/>
  <c r="AR1948" i="2"/>
  <c r="AQ1948" i="2"/>
  <c r="AP1948" i="2"/>
  <c r="AS1947" i="2"/>
  <c r="AR1947" i="2"/>
  <c r="AQ1947" i="2"/>
  <c r="AP1947" i="2"/>
  <c r="AS1889" i="2"/>
  <c r="AR1889" i="2"/>
  <c r="AQ1889" i="2"/>
  <c r="AP1889" i="2"/>
  <c r="AS1888" i="2"/>
  <c r="AR1888" i="2"/>
  <c r="AQ1888" i="2"/>
  <c r="AP1888" i="2"/>
  <c r="AS1887" i="2"/>
  <c r="AR1887" i="2"/>
  <c r="AQ1887" i="2"/>
  <c r="AP1887" i="2"/>
  <c r="AS1886" i="2"/>
  <c r="AR1886" i="2"/>
  <c r="AQ1886" i="2"/>
  <c r="AP1886" i="2"/>
  <c r="AS1859" i="2"/>
  <c r="AR1859" i="2"/>
  <c r="AQ1859" i="2"/>
  <c r="AP1859" i="2"/>
  <c r="AS1858" i="2"/>
  <c r="AR1858" i="2"/>
  <c r="AQ1858" i="2"/>
  <c r="AP1858" i="2"/>
  <c r="AS1857" i="2"/>
  <c r="AR1857" i="2"/>
  <c r="AQ1857" i="2"/>
  <c r="AP1857" i="2"/>
  <c r="AS1856" i="2"/>
  <c r="AR1856" i="2"/>
  <c r="AQ1856" i="2"/>
  <c r="AP1856" i="2"/>
  <c r="AS1798" i="2"/>
  <c r="AR1798" i="2"/>
  <c r="AQ1798" i="2"/>
  <c r="AP1798" i="2"/>
  <c r="AS1797" i="2"/>
  <c r="AR1797" i="2"/>
  <c r="AQ1797" i="2"/>
  <c r="AP1797" i="2"/>
  <c r="AS1796" i="2"/>
  <c r="AR1796" i="2"/>
  <c r="AQ1796" i="2"/>
  <c r="AP1796" i="2"/>
  <c r="AS1795" i="2"/>
  <c r="AR1795" i="2"/>
  <c r="AQ1795" i="2"/>
  <c r="AP1795" i="2"/>
  <c r="AS1768" i="2"/>
  <c r="AR1768" i="2"/>
  <c r="AQ1768" i="2"/>
  <c r="AP1768" i="2"/>
  <c r="AS1767" i="2"/>
  <c r="AR1767" i="2"/>
  <c r="AQ1767" i="2"/>
  <c r="AP1767" i="2"/>
  <c r="AS1766" i="2"/>
  <c r="AR1766" i="2"/>
  <c r="AQ1766" i="2"/>
  <c r="AP1766" i="2"/>
  <c r="AS1765" i="2"/>
  <c r="AR1765" i="2"/>
  <c r="AQ1765" i="2"/>
  <c r="AP1765" i="2"/>
  <c r="AS1707" i="2"/>
  <c r="AR1707" i="2"/>
  <c r="AQ1707" i="2"/>
  <c r="AP1707" i="2"/>
  <c r="AS1706" i="2"/>
  <c r="AR1706" i="2"/>
  <c r="AQ1706" i="2"/>
  <c r="AP1706" i="2"/>
  <c r="AS1705" i="2"/>
  <c r="AR1705" i="2"/>
  <c r="AQ1705" i="2"/>
  <c r="AP1705" i="2"/>
  <c r="AS1704" i="2"/>
  <c r="AR1704" i="2"/>
  <c r="AQ1704" i="2"/>
  <c r="AP1704" i="2"/>
  <c r="AS1677" i="2"/>
  <c r="AR1677" i="2"/>
  <c r="AQ1677" i="2"/>
  <c r="AP1677" i="2"/>
  <c r="AS1676" i="2"/>
  <c r="AR1676" i="2"/>
  <c r="AQ1676" i="2"/>
  <c r="AP1676" i="2"/>
  <c r="AS1675" i="2"/>
  <c r="AR1675" i="2"/>
  <c r="AQ1675" i="2"/>
  <c r="AP1675" i="2"/>
  <c r="AS1674" i="2"/>
  <c r="AR1674" i="2"/>
  <c r="AQ1674" i="2"/>
  <c r="AP1674" i="2"/>
  <c r="AS1616" i="2"/>
  <c r="AR1616" i="2"/>
  <c r="AQ1616" i="2"/>
  <c r="AP1616" i="2"/>
  <c r="AS1615" i="2"/>
  <c r="AR1615" i="2"/>
  <c r="AQ1615" i="2"/>
  <c r="AP1615" i="2"/>
  <c r="AS1614" i="2"/>
  <c r="AR1614" i="2"/>
  <c r="AQ1614" i="2"/>
  <c r="AP1614" i="2"/>
  <c r="AS1613" i="2"/>
  <c r="AR1613" i="2"/>
  <c r="AQ1613" i="2"/>
  <c r="AP1613" i="2"/>
  <c r="AS1586" i="2"/>
  <c r="AR1586" i="2"/>
  <c r="AQ1586" i="2"/>
  <c r="AP1586" i="2"/>
  <c r="AS1585" i="2"/>
  <c r="AR1585" i="2"/>
  <c r="AQ1585" i="2"/>
  <c r="AP1585" i="2"/>
  <c r="AS1584" i="2"/>
  <c r="AR1584" i="2"/>
  <c r="AQ1584" i="2"/>
  <c r="AP1584" i="2"/>
  <c r="AS1583" i="2"/>
  <c r="AR1583" i="2"/>
  <c r="AQ1583" i="2"/>
  <c r="AP1583" i="2"/>
  <c r="AS1434" i="2"/>
  <c r="AR1434" i="2"/>
  <c r="AQ1434" i="2"/>
  <c r="AP1434" i="2"/>
  <c r="AS1433" i="2"/>
  <c r="AR1433" i="2"/>
  <c r="AQ1433" i="2"/>
  <c r="AP1433" i="2"/>
  <c r="AS1432" i="2"/>
  <c r="AR1432" i="2"/>
  <c r="AQ1432" i="2"/>
  <c r="AP1432" i="2"/>
  <c r="AS1431" i="2"/>
  <c r="AR1431" i="2"/>
  <c r="AQ1431" i="2"/>
  <c r="AP1431" i="2"/>
  <c r="AS1404" i="2"/>
  <c r="AR1404" i="2"/>
  <c r="AQ1404" i="2"/>
  <c r="AP1404" i="2"/>
  <c r="AS1403" i="2"/>
  <c r="AR1403" i="2"/>
  <c r="AQ1403" i="2"/>
  <c r="AP1403" i="2"/>
  <c r="AS1402" i="2"/>
  <c r="AR1402" i="2"/>
  <c r="AQ1402" i="2"/>
  <c r="AP1402" i="2"/>
  <c r="AS1401" i="2"/>
  <c r="AR1401" i="2"/>
  <c r="AQ1401" i="2"/>
  <c r="AP1401" i="2"/>
  <c r="AS1343" i="2"/>
  <c r="AR1343" i="2"/>
  <c r="AQ1343" i="2"/>
  <c r="AP1343" i="2"/>
  <c r="AS1342" i="2"/>
  <c r="AR1342" i="2"/>
  <c r="AQ1342" i="2"/>
  <c r="AP1342" i="2"/>
  <c r="AS1341" i="2"/>
  <c r="AR1341" i="2"/>
  <c r="AQ1341" i="2"/>
  <c r="AP1341" i="2"/>
  <c r="AS1340" i="2"/>
  <c r="AR1340" i="2"/>
  <c r="AQ1340" i="2"/>
  <c r="AP1340" i="2"/>
  <c r="AS1313" i="2"/>
  <c r="AR1313" i="2"/>
  <c r="AQ1313" i="2"/>
  <c r="AP1313" i="2"/>
  <c r="AS1312" i="2"/>
  <c r="AR1312" i="2"/>
  <c r="AQ1312" i="2"/>
  <c r="AP1312" i="2"/>
  <c r="AS1311" i="2"/>
  <c r="AR1311" i="2"/>
  <c r="AQ1311" i="2"/>
  <c r="AP1311" i="2"/>
  <c r="AS1310" i="2"/>
  <c r="AR1310" i="2"/>
  <c r="AQ1310" i="2"/>
  <c r="AP1310" i="2"/>
  <c r="AR1252" i="2"/>
  <c r="AQ1252" i="2"/>
  <c r="AR1251" i="2"/>
  <c r="AQ1251" i="2"/>
  <c r="AP1251" i="2"/>
  <c r="AQ1250" i="2"/>
  <c r="AP1250" i="2"/>
  <c r="AR1249" i="2"/>
  <c r="AQ1249" i="2"/>
  <c r="AP1249" i="2"/>
  <c r="AR1222" i="2"/>
  <c r="AQ1222" i="2"/>
  <c r="AP1222" i="2"/>
  <c r="AR1221" i="2"/>
  <c r="AQ1221" i="2"/>
  <c r="AP1221" i="2"/>
  <c r="AQ1220" i="2"/>
  <c r="AP1220" i="2"/>
  <c r="AR1219" i="2"/>
  <c r="AQ1219" i="2"/>
  <c r="AP1219" i="2"/>
  <c r="AS1161" i="2"/>
  <c r="AR1161" i="2"/>
  <c r="AQ1161" i="2"/>
  <c r="AP1161" i="2"/>
  <c r="AS1160" i="2"/>
  <c r="AR1160" i="2"/>
  <c r="AQ1160" i="2"/>
  <c r="AP1160" i="2"/>
  <c r="AS1159" i="2"/>
  <c r="AR1159" i="2"/>
  <c r="AQ1159" i="2"/>
  <c r="AP1159" i="2"/>
  <c r="AS1158" i="2"/>
  <c r="AR1158" i="2"/>
  <c r="AQ1158" i="2"/>
  <c r="AP1158" i="2"/>
  <c r="AS1131" i="2"/>
  <c r="AR1131" i="2"/>
  <c r="AQ1131" i="2"/>
  <c r="AP1131" i="2"/>
  <c r="AS1130" i="2"/>
  <c r="AR1130" i="2"/>
  <c r="AQ1130" i="2"/>
  <c r="AP1130" i="2"/>
  <c r="AS1129" i="2"/>
  <c r="AR1129" i="2"/>
  <c r="AQ1129" i="2"/>
  <c r="AP1129" i="2"/>
  <c r="AS1128" i="2"/>
  <c r="AR1128" i="2"/>
  <c r="AQ1128" i="2"/>
  <c r="AP1128" i="2"/>
  <c r="AS1070" i="2"/>
  <c r="AR1070" i="2"/>
  <c r="AQ1070" i="2"/>
  <c r="AP1070" i="2"/>
  <c r="AS1069" i="2"/>
  <c r="AR1069" i="2"/>
  <c r="AQ1069" i="2"/>
  <c r="AP1069" i="2"/>
  <c r="AS1068" i="2"/>
  <c r="AR1068" i="2"/>
  <c r="AQ1068" i="2"/>
  <c r="AP1068" i="2"/>
  <c r="AS1067" i="2"/>
  <c r="AR1067" i="2"/>
  <c r="AQ1067" i="2"/>
  <c r="AP1067" i="2"/>
  <c r="AS1040" i="2"/>
  <c r="AR1040" i="2"/>
  <c r="AQ1040" i="2"/>
  <c r="AP1040" i="2"/>
  <c r="AS1039" i="2"/>
  <c r="AR1039" i="2"/>
  <c r="AQ1039" i="2"/>
  <c r="AP1039" i="2"/>
  <c r="AS1038" i="2"/>
  <c r="AR1038" i="2"/>
  <c r="AQ1038" i="2"/>
  <c r="AP1038" i="2"/>
  <c r="AS1037" i="2"/>
  <c r="AR1037" i="2"/>
  <c r="AQ1037" i="2"/>
  <c r="AS979" i="2"/>
  <c r="AR979" i="2"/>
  <c r="AQ979" i="2"/>
  <c r="AP979" i="2"/>
  <c r="AS978" i="2"/>
  <c r="AR978" i="2"/>
  <c r="AQ978" i="2"/>
  <c r="AP978" i="2"/>
  <c r="AS977" i="2"/>
  <c r="AR977" i="2"/>
  <c r="AQ977" i="2"/>
  <c r="AP977" i="2"/>
  <c r="AS976" i="2"/>
  <c r="AR976" i="2"/>
  <c r="AQ976" i="2"/>
  <c r="AP976" i="2"/>
  <c r="AS949" i="2"/>
  <c r="AR949" i="2"/>
  <c r="AQ949" i="2"/>
  <c r="AP949" i="2"/>
  <c r="AS948" i="2"/>
  <c r="AR948" i="2"/>
  <c r="AQ948" i="2"/>
  <c r="AP948" i="2"/>
  <c r="AS947" i="2"/>
  <c r="AR947" i="2"/>
  <c r="AQ947" i="2"/>
  <c r="AP947" i="2"/>
  <c r="AS946" i="2"/>
  <c r="AR946" i="2"/>
  <c r="AQ946" i="2"/>
  <c r="AP946" i="2"/>
  <c r="AS888" i="2"/>
  <c r="AR888" i="2"/>
  <c r="AQ888" i="2"/>
  <c r="AP888" i="2"/>
  <c r="AS887" i="2"/>
  <c r="AR887" i="2"/>
  <c r="AQ887" i="2"/>
  <c r="AP887" i="2"/>
  <c r="AS886" i="2"/>
  <c r="AR886" i="2"/>
  <c r="AQ886" i="2"/>
  <c r="AP886" i="2"/>
  <c r="AS885" i="2"/>
  <c r="AR885" i="2"/>
  <c r="AQ885" i="2"/>
  <c r="AP885" i="2"/>
  <c r="AS858" i="2"/>
  <c r="AR858" i="2"/>
  <c r="AQ858" i="2"/>
  <c r="AP858" i="2"/>
  <c r="AS857" i="2"/>
  <c r="AR857" i="2"/>
  <c r="AQ857" i="2"/>
  <c r="AP857" i="2"/>
  <c r="AS856" i="2"/>
  <c r="AR856" i="2"/>
  <c r="AQ856" i="2"/>
  <c r="AP856" i="2"/>
  <c r="AS855" i="2"/>
  <c r="AR855" i="2"/>
  <c r="AQ855" i="2"/>
  <c r="AP855" i="2"/>
  <c r="AS797" i="2"/>
  <c r="AR797" i="2"/>
  <c r="AQ797" i="2"/>
  <c r="AP797" i="2"/>
  <c r="AS796" i="2"/>
  <c r="AR796" i="2"/>
  <c r="AQ796" i="2"/>
  <c r="AP796" i="2"/>
  <c r="AS795" i="2"/>
  <c r="AR795" i="2"/>
  <c r="AQ795" i="2"/>
  <c r="AP795" i="2"/>
  <c r="AS794" i="2"/>
  <c r="AR794" i="2"/>
  <c r="AQ794" i="2"/>
  <c r="AP794" i="2"/>
  <c r="AS767" i="2"/>
  <c r="AR767" i="2"/>
  <c r="AQ767" i="2"/>
  <c r="AP767" i="2"/>
  <c r="AS766" i="2"/>
  <c r="AR766" i="2"/>
  <c r="AQ766" i="2"/>
  <c r="AP766" i="2"/>
  <c r="AS765" i="2"/>
  <c r="AR765" i="2"/>
  <c r="AQ765" i="2"/>
  <c r="AP765" i="2"/>
  <c r="AS764" i="2"/>
  <c r="AR764" i="2"/>
  <c r="AQ764" i="2"/>
  <c r="AP764" i="2"/>
  <c r="AS706" i="2"/>
  <c r="AR706" i="2"/>
  <c r="AQ706" i="2"/>
  <c r="AP706" i="2"/>
  <c r="AS705" i="2"/>
  <c r="AR705" i="2"/>
  <c r="AQ705" i="2"/>
  <c r="AP705" i="2"/>
  <c r="AS704" i="2"/>
  <c r="AR704" i="2"/>
  <c r="AQ704" i="2"/>
  <c r="AP704" i="2"/>
  <c r="AS703" i="2"/>
  <c r="AR703" i="2"/>
  <c r="AQ703" i="2"/>
  <c r="AP703" i="2"/>
  <c r="AS676" i="2"/>
  <c r="AR676" i="2"/>
  <c r="AQ676" i="2"/>
  <c r="AP676" i="2"/>
  <c r="AS675" i="2"/>
  <c r="AR675" i="2"/>
  <c r="AQ675" i="2"/>
  <c r="AP675" i="2"/>
  <c r="AS674" i="2"/>
  <c r="AR674" i="2"/>
  <c r="AQ674" i="2"/>
  <c r="AP674" i="2"/>
  <c r="AS673" i="2"/>
  <c r="AR673" i="2"/>
  <c r="AQ673" i="2"/>
  <c r="AP673" i="2"/>
  <c r="AS615" i="2"/>
  <c r="AR615" i="2"/>
  <c r="AQ615" i="2"/>
  <c r="AP615" i="2"/>
  <c r="AS614" i="2"/>
  <c r="AR614" i="2"/>
  <c r="AQ614" i="2"/>
  <c r="AP614" i="2"/>
  <c r="AS613" i="2"/>
  <c r="AR613" i="2"/>
  <c r="AQ613" i="2"/>
  <c r="AP613" i="2"/>
  <c r="AS612" i="2"/>
  <c r="AR612" i="2"/>
  <c r="AQ612" i="2"/>
  <c r="AP612" i="2"/>
  <c r="AS585" i="2"/>
  <c r="AR585" i="2"/>
  <c r="AQ585" i="2"/>
  <c r="AP585" i="2"/>
  <c r="AS584" i="2"/>
  <c r="AR584" i="2"/>
  <c r="AQ584" i="2"/>
  <c r="AP584" i="2"/>
  <c r="AS583" i="2"/>
  <c r="AR583" i="2"/>
  <c r="AQ583" i="2"/>
  <c r="AP583" i="2"/>
  <c r="AS582" i="2"/>
  <c r="AR582" i="2"/>
  <c r="AQ582" i="2"/>
  <c r="AP582" i="2"/>
  <c r="AS524" i="2"/>
  <c r="AR524" i="2"/>
  <c r="AQ524" i="2"/>
  <c r="AP524" i="2"/>
  <c r="AS523" i="2"/>
  <c r="AR523" i="2"/>
  <c r="AQ523" i="2"/>
  <c r="AP523" i="2"/>
  <c r="AS522" i="2"/>
  <c r="AR522" i="2"/>
  <c r="AQ522" i="2"/>
  <c r="AP522" i="2"/>
  <c r="AS521" i="2"/>
  <c r="AR521" i="2"/>
  <c r="AQ521" i="2"/>
  <c r="AP521" i="2"/>
  <c r="AS494" i="2"/>
  <c r="AR494" i="2"/>
  <c r="AQ494" i="2"/>
  <c r="AP494" i="2"/>
  <c r="AS493" i="2"/>
  <c r="AR493" i="2"/>
  <c r="AQ493" i="2"/>
  <c r="AP493" i="2"/>
  <c r="AS492" i="2"/>
  <c r="AR492" i="2"/>
  <c r="AQ492" i="2"/>
  <c r="AP492" i="2"/>
  <c r="AS491" i="2"/>
  <c r="AR491" i="2"/>
  <c r="AQ491" i="2"/>
  <c r="AP491" i="2"/>
  <c r="AS433" i="2"/>
  <c r="AR433" i="2"/>
  <c r="AQ433" i="2"/>
  <c r="AP433" i="2"/>
  <c r="AS432" i="2"/>
  <c r="AR432" i="2"/>
  <c r="AQ432" i="2"/>
  <c r="AP432" i="2"/>
  <c r="AS431" i="2"/>
  <c r="AR431" i="2"/>
  <c r="AQ431" i="2"/>
  <c r="AP431" i="2"/>
  <c r="AS430" i="2"/>
  <c r="AR430" i="2"/>
  <c r="AQ430" i="2"/>
  <c r="AP430" i="2"/>
  <c r="AS403" i="2"/>
  <c r="AR403" i="2"/>
  <c r="AQ403" i="2"/>
  <c r="AP403" i="2"/>
  <c r="AS402" i="2"/>
  <c r="AR402" i="2"/>
  <c r="AQ402" i="2"/>
  <c r="AP402" i="2"/>
  <c r="AS401" i="2"/>
  <c r="AR401" i="2"/>
  <c r="AQ401" i="2"/>
  <c r="AP401" i="2"/>
  <c r="AS400" i="2"/>
  <c r="AR400" i="2"/>
  <c r="AQ400" i="2"/>
  <c r="AP400" i="2"/>
  <c r="AS342" i="2"/>
  <c r="AR342" i="2"/>
  <c r="AQ342" i="2"/>
  <c r="AP342" i="2"/>
  <c r="AS341" i="2"/>
  <c r="AR341" i="2"/>
  <c r="AQ341" i="2"/>
  <c r="AP341" i="2"/>
  <c r="AS340" i="2"/>
  <c r="AR340" i="2"/>
  <c r="AQ340" i="2"/>
  <c r="AP340" i="2"/>
  <c r="AS339" i="2"/>
  <c r="AR339" i="2"/>
  <c r="AQ339" i="2"/>
  <c r="AP339" i="2"/>
  <c r="AS312" i="2"/>
  <c r="AR312" i="2"/>
  <c r="AQ312" i="2"/>
  <c r="AP312" i="2"/>
  <c r="AS311" i="2"/>
  <c r="AR311" i="2"/>
  <c r="AQ311" i="2"/>
  <c r="AP311" i="2"/>
  <c r="AS310" i="2"/>
  <c r="AR310" i="2"/>
  <c r="AQ310" i="2"/>
  <c r="AP310" i="2"/>
  <c r="AS309" i="2"/>
  <c r="AR309" i="2"/>
  <c r="AQ309" i="2"/>
  <c r="AP309" i="2"/>
  <c r="AS251" i="2"/>
  <c r="AR251" i="2"/>
  <c r="AQ251" i="2"/>
  <c r="AP251" i="2"/>
  <c r="AS250" i="2"/>
  <c r="AR250" i="2"/>
  <c r="AQ250" i="2"/>
  <c r="AP250" i="2"/>
  <c r="AS249" i="2"/>
  <c r="AR249" i="2"/>
  <c r="AQ249" i="2"/>
  <c r="AP249" i="2"/>
  <c r="AS248" i="2"/>
  <c r="AR248" i="2"/>
  <c r="AQ248" i="2"/>
  <c r="AP248" i="2"/>
  <c r="AS221" i="2"/>
  <c r="AR221" i="2"/>
  <c r="AQ221" i="2"/>
  <c r="AP221" i="2"/>
  <c r="AS220" i="2"/>
  <c r="AR220" i="2"/>
  <c r="AQ220" i="2"/>
  <c r="AP220" i="2"/>
  <c r="AS219" i="2"/>
  <c r="AR219" i="2"/>
  <c r="AQ219" i="2"/>
  <c r="AP219" i="2"/>
  <c r="AS218" i="2"/>
  <c r="AR218" i="2"/>
  <c r="AQ218" i="2"/>
  <c r="AP218" i="2"/>
  <c r="AS160" i="2"/>
  <c r="AR160" i="2"/>
  <c r="AQ160" i="2"/>
  <c r="AP160" i="2"/>
  <c r="AS159" i="2"/>
  <c r="AR159" i="2"/>
  <c r="AQ159" i="2"/>
  <c r="AP159" i="2"/>
  <c r="AR158" i="2"/>
  <c r="AQ158" i="2"/>
  <c r="AP158" i="2"/>
  <c r="AS157" i="2"/>
  <c r="AR157" i="2"/>
  <c r="AQ157" i="2"/>
  <c r="AP157" i="2"/>
  <c r="AS130" i="2"/>
  <c r="AR130" i="2"/>
  <c r="AQ130" i="2"/>
  <c r="AP130" i="2"/>
  <c r="AS129" i="2"/>
  <c r="AR129" i="2"/>
  <c r="AQ129" i="2"/>
  <c r="AP129" i="2"/>
  <c r="AS128" i="2"/>
  <c r="AR128" i="2"/>
  <c r="AQ128" i="2"/>
  <c r="AP128" i="2"/>
  <c r="AS127" i="2"/>
  <c r="AR127" i="2"/>
  <c r="AQ127" i="2"/>
  <c r="AP127" i="2"/>
  <c r="AS69" i="2"/>
  <c r="AR69" i="2"/>
  <c r="AQ69" i="2"/>
  <c r="AP69" i="2"/>
  <c r="AS68" i="2"/>
  <c r="AR68" i="2"/>
  <c r="AQ68" i="2"/>
  <c r="AP68" i="2"/>
  <c r="AS67" i="2"/>
  <c r="AR67" i="2"/>
  <c r="AQ67" i="2"/>
  <c r="AP67" i="2"/>
  <c r="AS66" i="2"/>
  <c r="AR66" i="2"/>
  <c r="AQ66" i="2"/>
  <c r="AP66" i="2"/>
  <c r="AS39" i="2"/>
  <c r="AR39" i="2"/>
  <c r="AQ39" i="2"/>
  <c r="AP39" i="2"/>
  <c r="AS38" i="2"/>
  <c r="AR38" i="2"/>
  <c r="AQ38" i="2"/>
  <c r="AP38" i="2"/>
  <c r="AS37" i="2"/>
  <c r="AR37" i="2"/>
  <c r="AQ37" i="2"/>
  <c r="AP37" i="2"/>
  <c r="AS36" i="2"/>
  <c r="AR36" i="2"/>
  <c r="AQ36" i="2"/>
  <c r="AP36" i="2"/>
  <c r="AS28" i="2"/>
  <c r="AR28" i="2"/>
  <c r="AQ28" i="2"/>
  <c r="AP28" i="2"/>
  <c r="AS27" i="2"/>
  <c r="AR27" i="2"/>
  <c r="AQ27" i="2"/>
  <c r="AP27" i="2"/>
  <c r="AS26" i="2"/>
  <c r="AR26" i="2"/>
  <c r="AQ26" i="2"/>
  <c r="AP26" i="2"/>
  <c r="AS25" i="2"/>
  <c r="AR25" i="2"/>
  <c r="AQ25" i="2"/>
  <c r="AP25" i="2"/>
  <c r="AS24" i="2"/>
  <c r="AR24" i="2"/>
  <c r="AQ24" i="2"/>
  <c r="AP24" i="2"/>
  <c r="AS23" i="2"/>
  <c r="AR23" i="2"/>
  <c r="AQ23" i="2"/>
  <c r="AP23" i="2"/>
  <c r="AS22" i="2"/>
  <c r="AR22" i="2"/>
  <c r="AQ22" i="2"/>
  <c r="AP22" i="2"/>
  <c r="AS21" i="2"/>
  <c r="AR21" i="2"/>
  <c r="AQ21" i="2"/>
  <c r="AP21" i="2"/>
  <c r="AS20" i="2"/>
  <c r="AR20" i="2"/>
  <c r="AQ20" i="2"/>
  <c r="AP20" i="2"/>
  <c r="AS19" i="2"/>
  <c r="AR19" i="2"/>
  <c r="AQ19" i="2"/>
  <c r="AP19" i="2"/>
  <c r="AS18" i="2"/>
  <c r="AR18" i="2"/>
  <c r="AQ18" i="2"/>
  <c r="AP18" i="2"/>
  <c r="AS17" i="2"/>
  <c r="AR17" i="2"/>
  <c r="AQ17" i="2"/>
  <c r="AP17" i="2"/>
  <c r="AS16" i="2"/>
  <c r="AR16" i="2"/>
  <c r="AQ16" i="2"/>
  <c r="AP16" i="2"/>
  <c r="AS15" i="2"/>
  <c r="AR15" i="2"/>
  <c r="AQ15" i="2"/>
  <c r="AP15" i="2"/>
  <c r="AS14" i="2"/>
  <c r="AR14" i="2"/>
  <c r="AQ14" i="2"/>
  <c r="AP14" i="2"/>
  <c r="AS13" i="2"/>
  <c r="AR13" i="2"/>
  <c r="AQ13" i="2"/>
  <c r="AP13" i="2"/>
  <c r="AS12" i="2"/>
  <c r="AR12" i="2"/>
  <c r="AQ12" i="2"/>
  <c r="AP12" i="2"/>
  <c r="AS11" i="2"/>
  <c r="AR11" i="2"/>
  <c r="AQ11" i="2"/>
  <c r="AP11" i="2"/>
  <c r="AM28" i="2"/>
  <c r="AL28" i="2"/>
  <c r="AK28" i="2"/>
  <c r="AJ28" i="2"/>
  <c r="AM27" i="2"/>
  <c r="AL27" i="2"/>
  <c r="AK27" i="2"/>
  <c r="AJ27" i="2"/>
  <c r="AM26" i="2"/>
  <c r="AL26" i="2"/>
  <c r="AK26" i="2"/>
  <c r="AJ26" i="2"/>
  <c r="AM25" i="2"/>
  <c r="AL25" i="2"/>
  <c r="AK25" i="2"/>
  <c r="AJ25" i="2"/>
  <c r="AM24" i="2"/>
  <c r="AL24" i="2"/>
  <c r="AK24" i="2"/>
  <c r="AJ24" i="2"/>
  <c r="AM23" i="2"/>
  <c r="AL23" i="2"/>
  <c r="AK23" i="2"/>
  <c r="AJ23" i="2"/>
  <c r="AM22" i="2"/>
  <c r="AL22" i="2"/>
  <c r="AK22" i="2"/>
  <c r="AJ22" i="2"/>
  <c r="AM21" i="2"/>
  <c r="AL21" i="2"/>
  <c r="AK21" i="2"/>
  <c r="AJ21" i="2"/>
  <c r="AM20" i="2"/>
  <c r="AL20" i="2"/>
  <c r="AK20" i="2"/>
  <c r="AJ20" i="2"/>
  <c r="AM19" i="2"/>
  <c r="AL19" i="2"/>
  <c r="AK19" i="2"/>
  <c r="AJ19" i="2"/>
  <c r="AM18" i="2"/>
  <c r="AL18" i="2"/>
  <c r="AK18" i="2"/>
  <c r="AJ18" i="2"/>
  <c r="AM17" i="2"/>
  <c r="AL17" i="2"/>
  <c r="AK17" i="2"/>
  <c r="AJ17" i="2"/>
  <c r="AM16" i="2"/>
  <c r="AL16" i="2"/>
  <c r="AK16" i="2"/>
  <c r="AJ16" i="2"/>
  <c r="AM15" i="2"/>
  <c r="AL15" i="2"/>
  <c r="AK15" i="2"/>
  <c r="AJ15" i="2"/>
  <c r="AM14" i="2"/>
  <c r="AL14" i="2"/>
  <c r="AK14" i="2"/>
  <c r="AJ14" i="2"/>
  <c r="AM13" i="2"/>
  <c r="AL13" i="2"/>
  <c r="AK13" i="2"/>
  <c r="AJ13" i="2"/>
  <c r="AM12" i="2"/>
  <c r="AL12" i="2"/>
  <c r="AK12" i="2"/>
  <c r="AJ12" i="2"/>
  <c r="AM11" i="2"/>
  <c r="AL11" i="2"/>
  <c r="AK11" i="2"/>
  <c r="G20" i="2" l="1"/>
  <c r="H20" i="2" s="1"/>
  <c r="I20" i="2" s="1"/>
  <c r="G26" i="2"/>
  <c r="H26" i="2" s="1"/>
  <c r="I26" i="2" s="1"/>
  <c r="G18" i="2"/>
  <c r="H18" i="2" s="1"/>
  <c r="I18" i="2" s="1"/>
  <c r="G11" i="2"/>
  <c r="G16" i="2"/>
  <c r="H16" i="2" s="1"/>
  <c r="I16" i="2" s="1"/>
  <c r="G22" i="2"/>
  <c r="H22" i="2" s="1"/>
  <c r="I22" i="2" s="1"/>
  <c r="G28" i="2"/>
  <c r="H28" i="2" s="1"/>
  <c r="I28" i="2" s="1"/>
  <c r="G29" i="2"/>
  <c r="G24" i="2"/>
  <c r="H24" i="2" s="1"/>
  <c r="I24" i="2" s="1"/>
  <c r="G23" i="2"/>
  <c r="H23" i="2" s="1"/>
  <c r="I23" i="2" s="1"/>
  <c r="G15" i="2"/>
  <c r="H15" i="2" s="1"/>
  <c r="I15" i="2" s="1"/>
  <c r="G14" i="2"/>
  <c r="G25" i="2"/>
  <c r="G17" i="2"/>
  <c r="H17" i="2" s="1"/>
  <c r="I17" i="2" s="1"/>
  <c r="G12" i="2"/>
  <c r="H12" i="2" s="1"/>
  <c r="I12" i="2" s="1"/>
  <c r="G19" i="2"/>
  <c r="H19" i="2" s="1"/>
  <c r="I19" i="2" s="1"/>
  <c r="G13" i="2"/>
  <c r="G27" i="2"/>
  <c r="H27" i="2" s="1"/>
  <c r="I27" i="2" s="1"/>
  <c r="G21" i="2"/>
  <c r="H21" i="2" s="1"/>
  <c r="I21" i="2" s="1"/>
  <c r="AM2282" i="2"/>
  <c r="AM2286" i="2"/>
  <c r="AQ1918" i="2"/>
  <c r="AQ1924" i="2"/>
  <c r="AP1920" i="2"/>
  <c r="AP1935" i="2"/>
  <c r="AQ1920" i="2"/>
  <c r="AQ1935" i="2"/>
  <c r="AJ2282" i="2"/>
  <c r="AJ2286" i="2"/>
  <c r="AK2282" i="2"/>
  <c r="AK2287" i="2"/>
  <c r="AM1340" i="2"/>
  <c r="AP1192" i="2"/>
  <c r="AP1207" i="2"/>
  <c r="AL2282" i="2"/>
  <c r="AL2286" i="2"/>
  <c r="AS98" i="2"/>
  <c r="AL1281" i="2"/>
  <c r="AR98" i="2"/>
  <c r="AQ189" i="2"/>
  <c r="AM280" i="2"/>
  <c r="AR280" i="2"/>
  <c r="AS371" i="2"/>
  <c r="AK462" i="2"/>
  <c r="AS462" i="2"/>
  <c r="AK553" i="2"/>
  <c r="AS553" i="2"/>
  <c r="AK644" i="2"/>
  <c r="AK735" i="2"/>
  <c r="AK826" i="2"/>
  <c r="AS826" i="2"/>
  <c r="AS1008" i="2"/>
  <c r="AQ1281" i="2"/>
  <c r="AQ1372" i="2"/>
  <c r="AR2009" i="2"/>
  <c r="AR2100" i="2"/>
  <c r="AR2282" i="2"/>
  <c r="AR2373" i="2"/>
  <c r="AJ2464" i="2"/>
  <c r="AS1918" i="2"/>
  <c r="AP644" i="2"/>
  <c r="AR552" i="2"/>
  <c r="AL643" i="2"/>
  <c r="AR736" i="2"/>
  <c r="AL917" i="2"/>
  <c r="AL919" i="2"/>
  <c r="AQ100" i="2"/>
  <c r="AK99" i="2"/>
  <c r="AJ100" i="2"/>
  <c r="AJ190" i="2"/>
  <c r="AJ191" i="2"/>
  <c r="AR188" i="2"/>
  <c r="AP190" i="2"/>
  <c r="AL279" i="2"/>
  <c r="AL281" i="2"/>
  <c r="AM282" i="2"/>
  <c r="AP279" i="2"/>
  <c r="AS281" i="2"/>
  <c r="AQ281" i="2"/>
  <c r="AP282" i="2"/>
  <c r="AR282" i="2"/>
  <c r="AL370" i="2"/>
  <c r="AL372" i="2"/>
  <c r="AM373" i="2"/>
  <c r="AL373" i="2"/>
  <c r="AP554" i="2"/>
  <c r="AM644" i="2"/>
  <c r="AR644" i="2"/>
  <c r="AQ645" i="2"/>
  <c r="AM735" i="2"/>
  <c r="AP736" i="2"/>
  <c r="AQ737" i="2"/>
  <c r="AK828" i="2"/>
  <c r="AK916" i="2"/>
  <c r="AK918" i="2"/>
  <c r="AQ919" i="2"/>
  <c r="AJ1010" i="2"/>
  <c r="AM1280" i="2"/>
  <c r="AJ1283" i="2"/>
  <c r="AP1280" i="2"/>
  <c r="AS1281" i="2"/>
  <c r="AP1282" i="2"/>
  <c r="AK1371" i="2"/>
  <c r="AL1374" i="2"/>
  <c r="AP1371" i="2"/>
  <c r="AS1372" i="2"/>
  <c r="AR1373" i="2"/>
  <c r="AS1374" i="2"/>
  <c r="AM1462" i="2"/>
  <c r="AL1463" i="2"/>
  <c r="AM1464" i="2"/>
  <c r="AJ1465" i="2"/>
  <c r="AM1553" i="2"/>
  <c r="AQ98" i="2"/>
  <c r="AP97" i="2"/>
  <c r="AL189" i="2"/>
  <c r="AK190" i="2"/>
  <c r="AL191" i="2"/>
  <c r="AK280" i="2"/>
  <c r="AK282" i="2"/>
  <c r="AQ280" i="2"/>
  <c r="AR281" i="2"/>
  <c r="AP281" i="2"/>
  <c r="AQ282" i="2"/>
  <c r="AS282" i="2"/>
  <c r="AM370" i="2"/>
  <c r="AK372" i="2"/>
  <c r="AJ372" i="2"/>
  <c r="AK373" i="2"/>
  <c r="AP372" i="2"/>
  <c r="AM464" i="2"/>
  <c r="AL645" i="2"/>
  <c r="AM646" i="2"/>
  <c r="AS643" i="2"/>
  <c r="AR646" i="2"/>
  <c r="AJ734" i="2"/>
  <c r="AL736" i="2"/>
  <c r="AJ825" i="2"/>
  <c r="AL827" i="2"/>
  <c r="AM916" i="2"/>
  <c r="AJ919" i="2"/>
  <c r="AP1007" i="2"/>
  <c r="AL1190" i="2"/>
  <c r="AQ1191" i="2"/>
  <c r="AJ1281" i="2"/>
  <c r="AL1283" i="2"/>
  <c r="AR1282" i="2"/>
  <c r="AS1283" i="2"/>
  <c r="AM1373" i="2"/>
  <c r="AK1555" i="2"/>
  <c r="AS1553" i="2"/>
  <c r="AR1554" i="2"/>
  <c r="AQ1553" i="2"/>
  <c r="AS1555" i="2"/>
  <c r="AR1556" i="2"/>
  <c r="AP1556" i="2"/>
  <c r="AK1644" i="2"/>
  <c r="AJ1645" i="2"/>
  <c r="AM1644" i="2"/>
  <c r="AK1646" i="2"/>
  <c r="AL1647" i="2"/>
  <c r="AS1645" i="2"/>
  <c r="AR1644" i="2"/>
  <c r="AQ1645" i="2"/>
  <c r="AP1646" i="2"/>
  <c r="AR1646" i="2"/>
  <c r="AQ1647" i="2"/>
  <c r="AS1647" i="2"/>
  <c r="AK1735" i="2"/>
  <c r="AJ1736" i="2"/>
  <c r="AK1737" i="2"/>
  <c r="AS1735" i="2"/>
  <c r="AR1736" i="2"/>
  <c r="AQ1735" i="2"/>
  <c r="AS1737" i="2"/>
  <c r="AQ1737" i="2"/>
  <c r="AR1738" i="2"/>
  <c r="AP1738" i="2"/>
  <c r="AM1827" i="2"/>
  <c r="AJ1828" i="2"/>
  <c r="AR1827" i="2"/>
  <c r="AM1918" i="2"/>
  <c r="AR1919" i="2"/>
  <c r="AS1920" i="2"/>
  <c r="AM2009" i="2"/>
  <c r="AM2100" i="2"/>
  <c r="AM2191" i="2"/>
  <c r="AQ2191" i="2"/>
  <c r="AM2284" i="2"/>
  <c r="AQ2464" i="2"/>
  <c r="AM2555" i="2"/>
  <c r="AR99" i="2"/>
  <c r="AR462" i="2"/>
  <c r="AM555" i="2"/>
  <c r="AS555" i="2"/>
  <c r="AQ643" i="2"/>
  <c r="AL734" i="2"/>
  <c r="AM737" i="2"/>
  <c r="AM828" i="2"/>
  <c r="AP916" i="2"/>
  <c r="AL1645" i="2"/>
  <c r="AS191" i="2"/>
  <c r="AR370" i="2"/>
  <c r="AR372" i="2"/>
  <c r="AS373" i="2"/>
  <c r="AP464" i="2"/>
  <c r="AP552" i="2"/>
  <c r="AR554" i="2"/>
  <c r="AJ645" i="2"/>
  <c r="AS645" i="2"/>
  <c r="AP646" i="2"/>
  <c r="AJ736" i="2"/>
  <c r="AP734" i="2"/>
  <c r="AM826" i="2"/>
  <c r="AJ827" i="2"/>
  <c r="AR827" i="2"/>
  <c r="AJ917" i="2"/>
  <c r="AR918" i="2"/>
  <c r="AR1009" i="2"/>
  <c r="AP1373" i="2"/>
  <c r="AQ1555" i="2"/>
  <c r="AJ2008" i="2"/>
  <c r="AP2009" i="2"/>
  <c r="AK2102" i="2"/>
  <c r="AS2099" i="2"/>
  <c r="AS2101" i="2"/>
  <c r="AR2190" i="2"/>
  <c r="AK2284" i="2"/>
  <c r="AS2281" i="2"/>
  <c r="AR2375" i="2"/>
  <c r="AK2557" i="2"/>
  <c r="AS734" i="2"/>
  <c r="AS735" i="2"/>
  <c r="AP370" i="2"/>
  <c r="AS917" i="2"/>
  <c r="AM1735" i="2"/>
  <c r="AR189" i="2"/>
  <c r="AJ280" i="2"/>
  <c r="AS280" i="2"/>
  <c r="AK371" i="2"/>
  <c r="AL644" i="2"/>
  <c r="AL735" i="2"/>
  <c r="AM918" i="2"/>
  <c r="AR1280" i="2"/>
  <c r="AJ1463" i="2"/>
  <c r="AL1554" i="2"/>
  <c r="AP1554" i="2"/>
  <c r="AP1644" i="2"/>
  <c r="AM1737" i="2"/>
  <c r="AP1736" i="2"/>
  <c r="AM1282" i="2"/>
  <c r="AP1190" i="2"/>
  <c r="AR1371" i="2"/>
  <c r="AK1464" i="2"/>
  <c r="AM1646" i="2"/>
  <c r="AK1827" i="2"/>
  <c r="AL1828" i="2"/>
  <c r="AK1829" i="2"/>
  <c r="AM1829" i="2"/>
  <c r="AQ1828" i="2"/>
  <c r="AL1917" i="2"/>
  <c r="AK1918" i="2"/>
  <c r="AK2009" i="2"/>
  <c r="AL2010" i="2"/>
  <c r="AM2011" i="2"/>
  <c r="AQ2008" i="2"/>
  <c r="AQ2010" i="2"/>
  <c r="AP2011" i="2"/>
  <c r="AK2100" i="2"/>
  <c r="AL2101" i="2"/>
  <c r="AM2102" i="2"/>
  <c r="AQ2099" i="2"/>
  <c r="AQ2101" i="2"/>
  <c r="AP2102" i="2"/>
  <c r="AR2102" i="2"/>
  <c r="AK2191" i="2"/>
  <c r="AJ2192" i="2"/>
  <c r="AR2192" i="2"/>
  <c r="AP2284" i="2"/>
  <c r="AQ1283" i="2"/>
  <c r="AQ1374" i="2"/>
  <c r="AL1826" i="2"/>
  <c r="AJ1826" i="2"/>
  <c r="AJ1917" i="2"/>
  <c r="AL1919" i="2"/>
  <c r="AJ1919" i="2"/>
  <c r="AK1920" i="2"/>
  <c r="AR1918" i="2"/>
  <c r="AR1917" i="2"/>
  <c r="AP1919" i="2"/>
  <c r="AL2008" i="2"/>
  <c r="AJ2010" i="2"/>
  <c r="AK2011" i="2"/>
  <c r="AS2008" i="2"/>
  <c r="AR2011" i="2"/>
  <c r="AL2099" i="2"/>
  <c r="AP2100" i="2"/>
  <c r="AL2190" i="2"/>
  <c r="AP2190" i="2"/>
  <c r="AP2192" i="2"/>
  <c r="AQ2193" i="2"/>
  <c r="AL2284" i="2"/>
  <c r="AQ2283" i="2"/>
  <c r="AL2372" i="2"/>
  <c r="AK2375" i="2"/>
  <c r="AM2375" i="2"/>
  <c r="AQ2372" i="2"/>
  <c r="AS2374" i="2"/>
  <c r="AL2463" i="2"/>
  <c r="AJ2465" i="2"/>
  <c r="AM2466" i="2"/>
  <c r="AR2463" i="2"/>
  <c r="AP2465" i="2"/>
  <c r="AS2466" i="2"/>
  <c r="AK2555" i="2"/>
  <c r="AL2556" i="2"/>
  <c r="AM2557" i="2"/>
  <c r="AM2373" i="2"/>
  <c r="AM1008" i="2"/>
  <c r="AM1007" i="2"/>
  <c r="AL2193" i="2"/>
  <c r="AM2193" i="2"/>
  <c r="AS2191" i="2"/>
  <c r="AS2193" i="2"/>
  <c r="AS2282" i="2"/>
  <c r="AK2373" i="2"/>
  <c r="AL2374" i="2"/>
  <c r="AP2373" i="2"/>
  <c r="AS2372" i="2"/>
  <c r="AQ2374" i="2"/>
  <c r="AP2375" i="2"/>
  <c r="AK2464" i="2"/>
  <c r="AL2466" i="2"/>
  <c r="AK646" i="2"/>
  <c r="AK737" i="2"/>
  <c r="AL826" i="2"/>
  <c r="AL825" i="2"/>
  <c r="AL1098" i="2"/>
  <c r="AK1100" i="2"/>
  <c r="AJ1100" i="2"/>
  <c r="AL1101" i="2"/>
  <c r="AS1100" i="2"/>
  <c r="AR1101" i="2"/>
  <c r="AS1101" i="2"/>
  <c r="AK1189" i="2"/>
  <c r="AJ1190" i="2"/>
  <c r="AM1189" i="2"/>
  <c r="AK1191" i="2"/>
  <c r="AM1191" i="2"/>
  <c r="AJ1192" i="2"/>
  <c r="AL1192" i="2"/>
  <c r="AR1192" i="2"/>
  <c r="AJ1282" i="2"/>
  <c r="AJ1372" i="2"/>
  <c r="AK1462" i="2"/>
  <c r="AL1465" i="2"/>
  <c r="AJ1556" i="2"/>
  <c r="AJ1647" i="2"/>
  <c r="AL1736" i="2"/>
  <c r="AL1738" i="2"/>
  <c r="AJ1738" i="2"/>
  <c r="AR1920" i="2"/>
  <c r="AJ2009" i="2"/>
  <c r="AP371" i="2"/>
  <c r="AP462" i="2"/>
  <c r="AS825" i="2"/>
  <c r="AL1008" i="2"/>
  <c r="AL2283" i="2"/>
  <c r="AL2281" i="2"/>
  <c r="AJ2374" i="2"/>
  <c r="AJ2372" i="2"/>
  <c r="AR7" i="2"/>
  <c r="AS1826" i="2"/>
  <c r="AP1917" i="2"/>
  <c r="AS2010" i="2"/>
  <c r="AJ2283" i="2"/>
  <c r="AJ2281" i="2"/>
  <c r="AL2554" i="2"/>
  <c r="AJ2556" i="2"/>
  <c r="AJ2554" i="2"/>
  <c r="AS1827" i="2"/>
  <c r="AK1282" i="2"/>
  <c r="AK1280" i="2"/>
  <c r="AM1920" i="2"/>
  <c r="AJ2101" i="2"/>
  <c r="AJ2099" i="2"/>
  <c r="AR371" i="2"/>
  <c r="AS372" i="2"/>
  <c r="AQ373" i="2"/>
  <c r="AP373" i="2"/>
  <c r="AM462" i="2"/>
  <c r="AL461" i="2"/>
  <c r="AK463" i="2"/>
  <c r="AJ463" i="2"/>
  <c r="AL463" i="2"/>
  <c r="AL464" i="2"/>
  <c r="AK464" i="2"/>
  <c r="AR461" i="2"/>
  <c r="AQ462" i="2"/>
  <c r="AS463" i="2"/>
  <c r="AR463" i="2"/>
  <c r="AQ463" i="2"/>
  <c r="AP463" i="2"/>
  <c r="AQ464" i="2"/>
  <c r="AS464" i="2"/>
  <c r="AR464" i="2"/>
  <c r="AL552" i="2"/>
  <c r="AJ554" i="2"/>
  <c r="AR553" i="2"/>
  <c r="AS554" i="2"/>
  <c r="AQ555" i="2"/>
  <c r="AP555" i="2"/>
  <c r="AP1099" i="2"/>
  <c r="AR1189" i="2"/>
  <c r="AQ825" i="2"/>
  <c r="AP828" i="2"/>
  <c r="AK1009" i="2"/>
  <c r="AS1007" i="2"/>
  <c r="AP1009" i="2"/>
  <c r="AQ1190" i="2"/>
  <c r="AQ1738" i="2"/>
  <c r="AQ827" i="2"/>
  <c r="AS828" i="2"/>
  <c r="AJ1827" i="2"/>
  <c r="AM1826" i="2"/>
  <c r="AK1828" i="2"/>
  <c r="AL1829" i="2"/>
  <c r="AR1826" i="2"/>
  <c r="AQ1827" i="2"/>
  <c r="AP1826" i="2"/>
  <c r="AS1828" i="2"/>
  <c r="AR1828" i="2"/>
  <c r="AQ1829" i="2"/>
  <c r="AS1829" i="2"/>
  <c r="AJ1918" i="2"/>
  <c r="AM1917" i="2"/>
  <c r="AK1919" i="2"/>
  <c r="AL1920" i="2"/>
  <c r="AP1918" i="2"/>
  <c r="AM188" i="2"/>
  <c r="AJ281" i="2"/>
  <c r="AJ279" i="2"/>
  <c r="AS1098" i="2"/>
  <c r="AS1099" i="2"/>
  <c r="AM371" i="2"/>
  <c r="AQ370" i="2"/>
  <c r="AQ371" i="2"/>
  <c r="AJ462" i="2"/>
  <c r="AJ461" i="2"/>
  <c r="AQ552" i="2"/>
  <c r="AQ553" i="2"/>
  <c r="AJ644" i="2"/>
  <c r="AJ643" i="2"/>
  <c r="AM97" i="2"/>
  <c r="AQ279" i="2"/>
  <c r="AJ371" i="2"/>
  <c r="AJ370" i="2"/>
  <c r="AM1101" i="2"/>
  <c r="AP280" i="2"/>
  <c r="AM189" i="2"/>
  <c r="AL97" i="2"/>
  <c r="AK98" i="2"/>
  <c r="AL99" i="2"/>
  <c r="AK100" i="2"/>
  <c r="AM191" i="2"/>
  <c r="AQ188" i="2"/>
  <c r="AP189" i="2"/>
  <c r="AS190" i="2"/>
  <c r="AR190" i="2"/>
  <c r="AQ190" i="2"/>
  <c r="AQ191" i="2"/>
  <c r="AP191" i="2"/>
  <c r="AK281" i="2"/>
  <c r="AL282" i="2"/>
  <c r="AL98" i="2"/>
  <c r="AR191" i="2"/>
  <c r="AL371" i="2"/>
  <c r="AK370" i="2"/>
  <c r="AM372" i="2"/>
  <c r="AJ373" i="2"/>
  <c r="AS370" i="2"/>
  <c r="AQ372" i="2"/>
  <c r="AR373" i="2"/>
  <c r="AL462" i="2"/>
  <c r="AK461" i="2"/>
  <c r="AM463" i="2"/>
  <c r="AJ464" i="2"/>
  <c r="AL553" i="2"/>
  <c r="AK552" i="2"/>
  <c r="AJ553" i="2"/>
  <c r="AM554" i="2"/>
  <c r="AL554" i="2"/>
  <c r="AK554" i="2"/>
  <c r="AK555" i="2"/>
  <c r="AJ555" i="2"/>
  <c r="AP553" i="2"/>
  <c r="AS552" i="2"/>
  <c r="AQ554" i="2"/>
  <c r="AR555" i="2"/>
  <c r="AK643" i="2"/>
  <c r="AM645" i="2"/>
  <c r="AJ646" i="2"/>
  <c r="AP643" i="2"/>
  <c r="AS644" i="2"/>
  <c r="AP645" i="2"/>
  <c r="AS646" i="2"/>
  <c r="AK734" i="2"/>
  <c r="AM736" i="2"/>
  <c r="AJ737" i="2"/>
  <c r="AK825" i="2"/>
  <c r="AM827" i="2"/>
  <c r="AJ828" i="2"/>
  <c r="AP825" i="2"/>
  <c r="AP827" i="2"/>
  <c r="AR828" i="2"/>
  <c r="AL916" i="2"/>
  <c r="AK917" i="2"/>
  <c r="AL918" i="2"/>
  <c r="AK919" i="2"/>
  <c r="AL1007" i="2"/>
  <c r="AK1008" i="2"/>
  <c r="AJ1008" i="2"/>
  <c r="AM1009" i="2"/>
  <c r="AL1009" i="2"/>
  <c r="AJ1009" i="2"/>
  <c r="AK1010" i="2"/>
  <c r="AM1010" i="2"/>
  <c r="AL1010" i="2"/>
  <c r="AM1281" i="2"/>
  <c r="AP98" i="2"/>
  <c r="AS97" i="2"/>
  <c r="AQ99" i="2"/>
  <c r="AP99" i="2"/>
  <c r="AP100" i="2"/>
  <c r="AR100" i="2"/>
  <c r="AJ97" i="2"/>
  <c r="AM98" i="2"/>
  <c r="AK97" i="2"/>
  <c r="AJ99" i="2"/>
  <c r="AL100" i="2"/>
  <c r="AL188" i="2"/>
  <c r="AK189" i="2"/>
  <c r="AJ189" i="2"/>
  <c r="AM190" i="2"/>
  <c r="AL190" i="2"/>
  <c r="AK191" i="2"/>
  <c r="AL280" i="2"/>
  <c r="AK279" i="2"/>
  <c r="AM281" i="2"/>
  <c r="AJ282" i="2"/>
  <c r="AM553" i="2"/>
  <c r="AL555" i="2"/>
  <c r="AM1099" i="2"/>
  <c r="AQ1192" i="2"/>
  <c r="AK645" i="2"/>
  <c r="AL646" i="2"/>
  <c r="AR643" i="2"/>
  <c r="AQ644" i="2"/>
  <c r="AR645" i="2"/>
  <c r="AQ646" i="2"/>
  <c r="AJ735" i="2"/>
  <c r="AM734" i="2"/>
  <c r="AK736" i="2"/>
  <c r="AL737" i="2"/>
  <c r="AR735" i="2"/>
  <c r="AQ734" i="2"/>
  <c r="AP735" i="2"/>
  <c r="AS736" i="2"/>
  <c r="AQ736" i="2"/>
  <c r="AP737" i="2"/>
  <c r="AS737" i="2"/>
  <c r="AR737" i="2"/>
  <c r="AJ826" i="2"/>
  <c r="AM825" i="2"/>
  <c r="AK827" i="2"/>
  <c r="AL828" i="2"/>
  <c r="AR826" i="2"/>
  <c r="AQ826" i="2"/>
  <c r="AQ828" i="2"/>
  <c r="AJ916" i="2"/>
  <c r="AM917" i="2"/>
  <c r="AJ918" i="2"/>
  <c r="AM919" i="2"/>
  <c r="AR917" i="2"/>
  <c r="AQ917" i="2"/>
  <c r="AP917" i="2"/>
  <c r="AS916" i="2"/>
  <c r="AQ918" i="2"/>
  <c r="AP918" i="2"/>
  <c r="AP919" i="2"/>
  <c r="AR919" i="2"/>
  <c r="AR1008" i="2"/>
  <c r="AQ1008" i="2"/>
  <c r="AP1008" i="2"/>
  <c r="AS1009" i="2"/>
  <c r="AQ1009" i="2"/>
  <c r="AQ1010" i="2"/>
  <c r="AP1010" i="2"/>
  <c r="AS1010" i="2"/>
  <c r="AR1010" i="2"/>
  <c r="AJ1099" i="2"/>
  <c r="AR1099" i="2"/>
  <c r="AQ1099" i="2"/>
  <c r="AR1100" i="2"/>
  <c r="AQ1100" i="2"/>
  <c r="AP1100" i="2"/>
  <c r="AQ1101" i="2"/>
  <c r="AP1101" i="2"/>
  <c r="AJ1189" i="2"/>
  <c r="AM1190" i="2"/>
  <c r="AJ1191" i="2"/>
  <c r="AM1192" i="2"/>
  <c r="AK1281" i="2"/>
  <c r="AL1282" i="2"/>
  <c r="AM1372" i="2"/>
  <c r="AK1554" i="2"/>
  <c r="AK1099" i="2"/>
  <c r="AM1100" i="2"/>
  <c r="AL1100" i="2"/>
  <c r="AK1101" i="2"/>
  <c r="AJ1101" i="2"/>
  <c r="AL1189" i="2"/>
  <c r="AK1190" i="2"/>
  <c r="AL1191" i="2"/>
  <c r="AK1192" i="2"/>
  <c r="AL1280" i="2"/>
  <c r="AM1283" i="2"/>
  <c r="AR1281" i="2"/>
  <c r="AQ1280" i="2"/>
  <c r="AS1282" i="2"/>
  <c r="AP1283" i="2"/>
  <c r="AR1372" i="2"/>
  <c r="AQ1371" i="2"/>
  <c r="AS1373" i="2"/>
  <c r="AP1374" i="2"/>
  <c r="AJ1462" i="2"/>
  <c r="AM1463" i="2"/>
  <c r="AJ1464" i="2"/>
  <c r="AM1465" i="2"/>
  <c r="AL1553" i="2"/>
  <c r="AP1553" i="2"/>
  <c r="AS1554" i="2"/>
  <c r="AP1555" i="2"/>
  <c r="AS1556" i="2"/>
  <c r="AL1644" i="2"/>
  <c r="AK1645" i="2"/>
  <c r="AL1646" i="2"/>
  <c r="AK1647" i="2"/>
  <c r="AP1645" i="2"/>
  <c r="AS1644" i="2"/>
  <c r="AQ1646" i="2"/>
  <c r="AR1647" i="2"/>
  <c r="AL1735" i="2"/>
  <c r="AK1736" i="2"/>
  <c r="AL1737" i="2"/>
  <c r="AK1738" i="2"/>
  <c r="AP1735" i="2"/>
  <c r="AS1736" i="2"/>
  <c r="AP1737" i="2"/>
  <c r="AS1738" i="2"/>
  <c r="AS1917" i="2"/>
  <c r="AL2009" i="2"/>
  <c r="AR1191" i="2"/>
  <c r="AJ1280" i="2"/>
  <c r="AK1283" i="2"/>
  <c r="AP1281" i="2"/>
  <c r="AS1280" i="2"/>
  <c r="AQ1282" i="2"/>
  <c r="AR1283" i="2"/>
  <c r="AL1372" i="2"/>
  <c r="AK1372" i="2"/>
  <c r="AJ1371" i="2"/>
  <c r="AL1373" i="2"/>
  <c r="AK1373" i="2"/>
  <c r="AJ1373" i="2"/>
  <c r="AK1374" i="2"/>
  <c r="AJ1374" i="2"/>
  <c r="AM1374" i="2"/>
  <c r="AP1372" i="2"/>
  <c r="AS1371" i="2"/>
  <c r="AQ1373" i="2"/>
  <c r="AR1374" i="2"/>
  <c r="AL1462" i="2"/>
  <c r="AK1463" i="2"/>
  <c r="AL1464" i="2"/>
  <c r="AK1465" i="2"/>
  <c r="AJ1553" i="2"/>
  <c r="AM1554" i="2"/>
  <c r="AJ1555" i="2"/>
  <c r="AM1555" i="2"/>
  <c r="AL1555" i="2"/>
  <c r="AM1556" i="2"/>
  <c r="AL1556" i="2"/>
  <c r="AK1556" i="2"/>
  <c r="AR1553" i="2"/>
  <c r="AQ1554" i="2"/>
  <c r="AR1555" i="2"/>
  <c r="AQ1556" i="2"/>
  <c r="AJ1644" i="2"/>
  <c r="AM1645" i="2"/>
  <c r="AJ1646" i="2"/>
  <c r="AM1647" i="2"/>
  <c r="AR1645" i="2"/>
  <c r="AQ1644" i="2"/>
  <c r="AP1647" i="2"/>
  <c r="AJ1735" i="2"/>
  <c r="AM1736" i="2"/>
  <c r="AJ1737" i="2"/>
  <c r="AR1735" i="2"/>
  <c r="AQ1736" i="2"/>
  <c r="AR1737" i="2"/>
  <c r="AP1828" i="2"/>
  <c r="AR1829" i="2"/>
  <c r="AP1829" i="2"/>
  <c r="AQ1919" i="2"/>
  <c r="AQ1917" i="2"/>
  <c r="AL1827" i="2"/>
  <c r="AK1826" i="2"/>
  <c r="AM1828" i="2"/>
  <c r="AJ1829" i="2"/>
  <c r="AL1918" i="2"/>
  <c r="AK1917" i="2"/>
  <c r="AM1919" i="2"/>
  <c r="AJ1920" i="2"/>
  <c r="AK2008" i="2"/>
  <c r="AM2010" i="2"/>
  <c r="AJ2011" i="2"/>
  <c r="AP2008" i="2"/>
  <c r="AS2009" i="2"/>
  <c r="AP2010" i="2"/>
  <c r="AS2011" i="2"/>
  <c r="AL2100" i="2"/>
  <c r="AK2099" i="2"/>
  <c r="AM2101" i="2"/>
  <c r="AJ2102" i="2"/>
  <c r="AP2099" i="2"/>
  <c r="AS2100" i="2"/>
  <c r="AP2101" i="2"/>
  <c r="AL2191" i="2"/>
  <c r="AK2190" i="2"/>
  <c r="AJ2190" i="2"/>
  <c r="AM2192" i="2"/>
  <c r="AL2192" i="2"/>
  <c r="AK2192" i="2"/>
  <c r="AK2193" i="2"/>
  <c r="AJ2193" i="2"/>
  <c r="AP2191" i="2"/>
  <c r="AS2190" i="2"/>
  <c r="AQ2192" i="2"/>
  <c r="AR2193" i="2"/>
  <c r="AM2281" i="2"/>
  <c r="AM2283" i="2"/>
  <c r="AL2373" i="2"/>
  <c r="AK2372" i="2"/>
  <c r="AM2374" i="2"/>
  <c r="AJ2375" i="2"/>
  <c r="AP2372" i="2"/>
  <c r="AS2373" i="2"/>
  <c r="AP2374" i="2"/>
  <c r="AS2375" i="2"/>
  <c r="AL2464" i="2"/>
  <c r="AK2463" i="2"/>
  <c r="AM2465" i="2"/>
  <c r="AL2465" i="2"/>
  <c r="AK2465" i="2"/>
  <c r="AK2466" i="2"/>
  <c r="AJ2466" i="2"/>
  <c r="AP2464" i="2"/>
  <c r="AS2463" i="2"/>
  <c r="AQ2465" i="2"/>
  <c r="AR2465" i="2"/>
  <c r="AR2466" i="2"/>
  <c r="AQ2466" i="2"/>
  <c r="AL2555" i="2"/>
  <c r="AK2554" i="2"/>
  <c r="AM2556" i="2"/>
  <c r="AJ2557" i="2"/>
  <c r="AM2008" i="2"/>
  <c r="AK2010" i="2"/>
  <c r="AL2011" i="2"/>
  <c r="AR2008" i="2"/>
  <c r="AQ2009" i="2"/>
  <c r="AR2010" i="2"/>
  <c r="AQ2011" i="2"/>
  <c r="AJ2100" i="2"/>
  <c r="AM2099" i="2"/>
  <c r="AK2101" i="2"/>
  <c r="AL2102" i="2"/>
  <c r="AR2099" i="2"/>
  <c r="AQ2100" i="2"/>
  <c r="AR2101" i="2"/>
  <c r="AQ2102" i="2"/>
  <c r="AJ2191" i="2"/>
  <c r="AR2191" i="2"/>
  <c r="AQ2190" i="2"/>
  <c r="AS2192" i="2"/>
  <c r="AP2193" i="2"/>
  <c r="AK2281" i="2"/>
  <c r="AR2281" i="2"/>
  <c r="AQ2282" i="2"/>
  <c r="AP2282" i="2"/>
  <c r="AS2283" i="2"/>
  <c r="AR2283" i="2"/>
  <c r="AP2283" i="2"/>
  <c r="AQ2284" i="2"/>
  <c r="AS2284" i="2"/>
  <c r="AR2284" i="2"/>
  <c r="AJ2373" i="2"/>
  <c r="AK2374" i="2"/>
  <c r="AL2375" i="2"/>
  <c r="AR2372" i="2"/>
  <c r="AQ2373" i="2"/>
  <c r="AR2374" i="2"/>
  <c r="AQ2375" i="2"/>
  <c r="AR2464" i="2"/>
  <c r="AQ2463" i="2"/>
  <c r="AS2465" i="2"/>
  <c r="AP2466" i="2"/>
  <c r="AJ2555" i="2"/>
  <c r="AK2556" i="2"/>
  <c r="AL2557" i="2"/>
  <c r="AK2283" i="2"/>
  <c r="AJ2284" i="2"/>
  <c r="AM7" i="2"/>
  <c r="AL7" i="2"/>
  <c r="AK7" i="2"/>
  <c r="AM8" i="2"/>
  <c r="AL8" i="2"/>
  <c r="AK8" i="2"/>
  <c r="AJ8" i="2"/>
  <c r="AK9" i="2"/>
  <c r="AJ9" i="2"/>
  <c r="AP1191" i="2"/>
  <c r="AM2554" i="2"/>
  <c r="AP2463" i="2"/>
  <c r="AS2464" i="2"/>
  <c r="AM2463" i="2"/>
  <c r="AJ2463" i="2"/>
  <c r="AM2464" i="2"/>
  <c r="AM2372" i="2"/>
  <c r="AP2281" i="2"/>
  <c r="AQ2281" i="2"/>
  <c r="AM2190" i="2"/>
  <c r="AS2102" i="2"/>
  <c r="AS1919" i="2"/>
  <c r="AQ1826" i="2"/>
  <c r="AP1827" i="2"/>
  <c r="AM1738" i="2"/>
  <c r="AS1646" i="2"/>
  <c r="AK1553" i="2"/>
  <c r="AJ1554" i="2"/>
  <c r="AL1371" i="2"/>
  <c r="AM1371" i="2"/>
  <c r="AP1189" i="2"/>
  <c r="AQ1189" i="2"/>
  <c r="AP1098" i="2"/>
  <c r="AQ1098" i="2"/>
  <c r="AR1098" i="2"/>
  <c r="AL1099" i="2"/>
  <c r="AM1098" i="2"/>
  <c r="AJ1098" i="2"/>
  <c r="AK1098" i="2"/>
  <c r="AQ1007" i="2"/>
  <c r="AR1007" i="2"/>
  <c r="AJ1007" i="2"/>
  <c r="AK1007" i="2"/>
  <c r="AQ916" i="2"/>
  <c r="AS918" i="2"/>
  <c r="AR916" i="2"/>
  <c r="AS919" i="2"/>
  <c r="AP826" i="2"/>
  <c r="AR825" i="2"/>
  <c r="AS827" i="2"/>
  <c r="AR734" i="2"/>
  <c r="AQ735" i="2"/>
  <c r="AJ552" i="2"/>
  <c r="AM552" i="2"/>
  <c r="AS461" i="2"/>
  <c r="AP461" i="2"/>
  <c r="AQ461" i="2"/>
  <c r="AM461" i="2"/>
  <c r="AR279" i="2"/>
  <c r="AS279" i="2"/>
  <c r="AM279" i="2"/>
  <c r="AP188" i="2"/>
  <c r="AS189" i="2"/>
  <c r="AS188" i="2"/>
  <c r="AJ188" i="2"/>
  <c r="AK188" i="2"/>
  <c r="AJ98" i="2"/>
  <c r="AM99" i="2"/>
  <c r="AM100" i="2"/>
  <c r="AQ97" i="2"/>
  <c r="AS99" i="2"/>
  <c r="AR97" i="2"/>
  <c r="AS100" i="2"/>
  <c r="AS6" i="2"/>
  <c r="AQ8" i="2"/>
  <c r="AS9" i="2"/>
  <c r="AQ7" i="2"/>
  <c r="AM6" i="2"/>
  <c r="AS7" i="2"/>
  <c r="AR6" i="2"/>
  <c r="AP6" i="2"/>
  <c r="AS8" i="2"/>
  <c r="AR8" i="2"/>
  <c r="AQ9" i="2"/>
  <c r="AP9" i="2"/>
  <c r="AP8" i="2"/>
  <c r="AR9" i="2"/>
  <c r="AM9" i="2"/>
  <c r="AL9" i="2"/>
  <c r="AQ6" i="2"/>
  <c r="AP7" i="2"/>
  <c r="AK6" i="2"/>
  <c r="AL6" i="2"/>
  <c r="G8" i="2" l="1"/>
  <c r="H8" i="2" s="1"/>
  <c r="I8" i="2" s="1"/>
  <c r="H11" i="2"/>
  <c r="I11" i="2" s="1"/>
  <c r="G7" i="2"/>
  <c r="H7" i="2" s="1"/>
  <c r="I7" i="2" s="1"/>
  <c r="H14" i="2"/>
  <c r="I14" i="2" s="1"/>
  <c r="G6" i="2"/>
  <c r="H13" i="2"/>
  <c r="I13" i="2" s="1"/>
  <c r="G9" i="2"/>
  <c r="H9" i="2" s="1"/>
  <c r="I9" i="2" s="1"/>
  <c r="H25" i="2"/>
  <c r="I25" i="2" s="1"/>
  <c r="AM643" i="2"/>
  <c r="H6" i="2" l="1"/>
  <c r="I6" i="2" s="1"/>
  <c r="W200" i="5"/>
  <c r="AA199" i="5"/>
  <c r="Z199" i="5"/>
  <c r="Y199" i="5"/>
  <c r="X199" i="5"/>
  <c r="W199" i="5"/>
  <c r="AA195" i="5"/>
  <c r="Z195" i="5"/>
  <c r="Y195" i="5"/>
  <c r="X195" i="5"/>
  <c r="W195" i="5"/>
  <c r="AA196" i="5"/>
  <c r="Y196" i="5"/>
  <c r="X196" i="5"/>
  <c r="AA194" i="5"/>
  <c r="Z194" i="5"/>
  <c r="X194" i="5"/>
  <c r="W194" i="5"/>
  <c r="AA188" i="5"/>
  <c r="Z188" i="5"/>
  <c r="Y188" i="5"/>
  <c r="X188" i="5"/>
  <c r="W188" i="5"/>
  <c r="AA187" i="5"/>
  <c r="Z187" i="5"/>
  <c r="Y187" i="5"/>
  <c r="X187" i="5"/>
  <c r="W187" i="5"/>
  <c r="Y189" i="5"/>
  <c r="X189" i="5"/>
  <c r="W190" i="5"/>
  <c r="X190" i="5"/>
  <c r="AA185" i="5"/>
  <c r="Z185" i="5"/>
  <c r="Y185" i="5"/>
  <c r="X185" i="5"/>
  <c r="W185" i="5"/>
  <c r="AA186" i="5"/>
  <c r="Y186" i="5"/>
  <c r="X186" i="5"/>
  <c r="W186" i="5"/>
  <c r="AA191" i="5"/>
  <c r="Z191" i="5"/>
  <c r="Y191" i="5"/>
  <c r="X191" i="5"/>
  <c r="X197" i="5"/>
  <c r="W197" i="5"/>
  <c r="AO161" i="5"/>
  <c r="AN161" i="5"/>
  <c r="AM161" i="5"/>
  <c r="AL161" i="5"/>
  <c r="AJ161" i="5"/>
  <c r="AO66" i="5"/>
  <c r="AN66" i="5"/>
  <c r="AM66" i="5"/>
  <c r="AL66" i="5"/>
  <c r="AO56" i="5"/>
  <c r="AN56" i="5"/>
  <c r="AM56" i="5"/>
  <c r="AL56" i="5"/>
  <c r="AJ56" i="5"/>
  <c r="AL51" i="5"/>
  <c r="AK51" i="5"/>
  <c r="AJ51" i="5"/>
  <c r="AO165" i="5"/>
  <c r="AN165" i="5"/>
  <c r="AM165" i="5"/>
  <c r="AL165" i="5"/>
  <c r="AK165" i="5"/>
  <c r="AJ165" i="5"/>
  <c r="AM145" i="5"/>
  <c r="AJ145" i="5"/>
  <c r="AL121" i="5"/>
  <c r="AK121" i="5"/>
  <c r="AJ121" i="5"/>
  <c r="AJ103" i="5"/>
  <c r="AM91" i="5"/>
  <c r="AJ91" i="5"/>
  <c r="AO79" i="5"/>
  <c r="AN79" i="5"/>
  <c r="AM79" i="5"/>
  <c r="AL79" i="5"/>
  <c r="AJ79" i="5"/>
  <c r="AO70" i="5"/>
  <c r="AK70" i="5"/>
  <c r="AJ70" i="5"/>
  <c r="AO60" i="5"/>
  <c r="AN60" i="5"/>
  <c r="AM60" i="5"/>
  <c r="AL60" i="5"/>
  <c r="AK60" i="5"/>
  <c r="AJ60" i="5"/>
  <c r="M200" i="5"/>
  <c r="AL156" i="5"/>
  <c r="I200" i="5"/>
  <c r="AK200" i="5" s="1"/>
  <c r="AJ156" i="5"/>
  <c r="I195" i="5"/>
  <c r="AJ135" i="5"/>
  <c r="AO36" i="5"/>
  <c r="AN36" i="5"/>
  <c r="AM36" i="5"/>
  <c r="AL36" i="5"/>
  <c r="AJ36" i="5"/>
  <c r="AL25" i="5"/>
  <c r="AK25" i="5"/>
  <c r="AJ25" i="5"/>
  <c r="AN132" i="5"/>
  <c r="AM132" i="5"/>
  <c r="AL132" i="5"/>
  <c r="AJ132" i="5"/>
  <c r="AO118" i="5"/>
  <c r="AN118" i="5"/>
  <c r="AM118" i="5"/>
  <c r="AL118" i="5"/>
  <c r="AO112" i="5"/>
  <c r="AN112" i="5"/>
  <c r="AJ112" i="5"/>
  <c r="AO109" i="5"/>
  <c r="AN109" i="5"/>
  <c r="AM109" i="5"/>
  <c r="AL109" i="5"/>
  <c r="AK109" i="5"/>
  <c r="AJ109" i="5"/>
  <c r="AM85" i="5"/>
  <c r="AL85" i="5"/>
  <c r="AJ85" i="5"/>
  <c r="AO76" i="5"/>
  <c r="AL76" i="5"/>
  <c r="AJ76" i="5"/>
  <c r="AN11" i="5"/>
  <c r="AL11" i="5"/>
  <c r="AJ11" i="5"/>
  <c r="AJ41" i="5"/>
  <c r="AN41" i="5"/>
  <c r="K186" i="5"/>
  <c r="AM186" i="5" s="1"/>
  <c r="AN19" i="5"/>
  <c r="AM19" i="5"/>
  <c r="AL19" i="5"/>
  <c r="H193" i="4"/>
  <c r="H189" i="4"/>
  <c r="AK195" i="5" l="1"/>
  <c r="K191" i="5"/>
  <c r="AM191" i="5" s="1"/>
  <c r="AM30" i="5"/>
  <c r="L190" i="5"/>
  <c r="AN76" i="5"/>
  <c r="K194" i="5"/>
  <c r="AM112" i="5"/>
  <c r="M196" i="5"/>
  <c r="AO196" i="5" s="1"/>
  <c r="AO132" i="5"/>
  <c r="K197" i="5"/>
  <c r="AM25" i="5"/>
  <c r="L195" i="5"/>
  <c r="AN195" i="5" s="1"/>
  <c r="AN135" i="5"/>
  <c r="J185" i="5"/>
  <c r="AL185" i="5" s="1"/>
  <c r="AL70" i="5"/>
  <c r="J187" i="5"/>
  <c r="AL187" i="5" s="1"/>
  <c r="AL91" i="5"/>
  <c r="L188" i="5"/>
  <c r="AN188" i="5" s="1"/>
  <c r="AN103" i="5"/>
  <c r="I199" i="5"/>
  <c r="AK199" i="5" s="1"/>
  <c r="AK145" i="5"/>
  <c r="M199" i="5"/>
  <c r="AO199" i="5" s="1"/>
  <c r="AO145" i="5"/>
  <c r="Z197" i="5"/>
  <c r="AL7" i="5"/>
  <c r="J6" i="5"/>
  <c r="L191" i="5"/>
  <c r="AN191" i="5" s="1"/>
  <c r="AN30" i="5"/>
  <c r="L197" i="5"/>
  <c r="AN25" i="5"/>
  <c r="M195" i="5"/>
  <c r="AO195" i="5" s="1"/>
  <c r="AO135" i="5"/>
  <c r="K200" i="5"/>
  <c r="AM156" i="5"/>
  <c r="K185" i="5"/>
  <c r="AM185" i="5" s="1"/>
  <c r="AM70" i="5"/>
  <c r="I190" i="5"/>
  <c r="AK190" i="5" s="1"/>
  <c r="AK79" i="5"/>
  <c r="I188" i="5"/>
  <c r="AK188" i="5" s="1"/>
  <c r="AK103" i="5"/>
  <c r="M188" i="5"/>
  <c r="AO188" i="5" s="1"/>
  <c r="AO103" i="5"/>
  <c r="K196" i="5"/>
  <c r="AM196" i="5" s="1"/>
  <c r="AM121" i="5"/>
  <c r="J199" i="5"/>
  <c r="AL199" i="5" s="1"/>
  <c r="AL145" i="5"/>
  <c r="AJ66" i="5"/>
  <c r="AA197" i="5"/>
  <c r="AA6" i="5"/>
  <c r="AM7" i="5"/>
  <c r="K6" i="5"/>
  <c r="J186" i="5"/>
  <c r="AL186" i="5" s="1"/>
  <c r="AL41" i="5"/>
  <c r="L189" i="5"/>
  <c r="AN85" i="5"/>
  <c r="AO25" i="5"/>
  <c r="J195" i="5"/>
  <c r="AL195" i="5" s="1"/>
  <c r="AL135" i="5"/>
  <c r="L200" i="5"/>
  <c r="AN156" i="5"/>
  <c r="L185" i="5"/>
  <c r="AN185" i="5" s="1"/>
  <c r="AN70" i="5"/>
  <c r="L187" i="5"/>
  <c r="AN187" i="5" s="1"/>
  <c r="AN91" i="5"/>
  <c r="J188" i="5"/>
  <c r="AL188" i="5" s="1"/>
  <c r="AL103" i="5"/>
  <c r="L196" i="5"/>
  <c r="AN121" i="5"/>
  <c r="L198" i="5"/>
  <c r="AN51" i="5"/>
  <c r="AN7" i="5"/>
  <c r="L6" i="5"/>
  <c r="J191" i="5"/>
  <c r="AL191" i="5" s="1"/>
  <c r="AL30" i="5"/>
  <c r="K190" i="5"/>
  <c r="AM76" i="5"/>
  <c r="I189" i="5"/>
  <c r="AK85" i="5"/>
  <c r="M189" i="5"/>
  <c r="AO85" i="5"/>
  <c r="J194" i="5"/>
  <c r="AL194" i="5" s="1"/>
  <c r="AL112" i="5"/>
  <c r="AJ118" i="5"/>
  <c r="K195" i="5"/>
  <c r="AM195" i="5" s="1"/>
  <c r="AM135" i="5"/>
  <c r="I187" i="5"/>
  <c r="AK187" i="5" s="1"/>
  <c r="AK91" i="5"/>
  <c r="M187" i="5"/>
  <c r="AO187" i="5" s="1"/>
  <c r="AO91" i="5"/>
  <c r="K188" i="5"/>
  <c r="AM188" i="5" s="1"/>
  <c r="AM103" i="5"/>
  <c r="L199" i="5"/>
  <c r="AN199" i="5" s="1"/>
  <c r="AN145" i="5"/>
  <c r="M198" i="5"/>
  <c r="AO51" i="5"/>
  <c r="Y197" i="5"/>
  <c r="Y190" i="5"/>
  <c r="Y194" i="5"/>
  <c r="AA200" i="5"/>
  <c r="AO200" i="5" s="1"/>
  <c r="X200" i="5"/>
  <c r="Y200" i="5"/>
  <c r="Z200" i="5"/>
  <c r="V200" i="5"/>
  <c r="V199" i="5"/>
  <c r="V195" i="5"/>
  <c r="U195" i="5" s="1"/>
  <c r="T195" i="5" s="1"/>
  <c r="S195" i="5" s="1"/>
  <c r="Z196" i="5"/>
  <c r="W196" i="5"/>
  <c r="V196" i="5"/>
  <c r="V194" i="5"/>
  <c r="Z189" i="5"/>
  <c r="W189" i="5"/>
  <c r="AA189" i="5"/>
  <c r="V188" i="5"/>
  <c r="U188" i="5" s="1"/>
  <c r="T188" i="5" s="1"/>
  <c r="S188" i="5" s="1"/>
  <c r="V187" i="5"/>
  <c r="U187" i="5" s="1"/>
  <c r="T187" i="5" s="1"/>
  <c r="S187" i="5" s="1"/>
  <c r="V189" i="5"/>
  <c r="Z190" i="5"/>
  <c r="AA190" i="5"/>
  <c r="V190" i="5"/>
  <c r="U190" i="5" s="1"/>
  <c r="V185" i="5"/>
  <c r="U185" i="5" s="1"/>
  <c r="T185" i="5" s="1"/>
  <c r="S185" i="5" s="1"/>
  <c r="Z186" i="5"/>
  <c r="AA198" i="5"/>
  <c r="Z198" i="5"/>
  <c r="W198" i="5"/>
  <c r="X198" i="5"/>
  <c r="V186" i="5"/>
  <c r="U186" i="5" s="1"/>
  <c r="V191" i="5"/>
  <c r="U191" i="5" s="1"/>
  <c r="T191" i="5" s="1"/>
  <c r="S191" i="5" s="1"/>
  <c r="V197" i="5"/>
  <c r="V6" i="5"/>
  <c r="U6" i="5" s="1"/>
  <c r="T6" i="5" s="1"/>
  <c r="S6" i="5" s="1"/>
  <c r="V202" i="5"/>
  <c r="Z6" i="5"/>
  <c r="Z202" i="5"/>
  <c r="W6" i="5"/>
  <c r="W202" i="5"/>
  <c r="X6" i="5"/>
  <c r="X202" i="5"/>
  <c r="Y6" i="5"/>
  <c r="Y202" i="5"/>
  <c r="H200" i="5"/>
  <c r="AJ200" i="5" s="1"/>
  <c r="J200" i="5"/>
  <c r="AL200" i="5" s="1"/>
  <c r="K199" i="5"/>
  <c r="AM199" i="5" s="1"/>
  <c r="H199" i="5"/>
  <c r="H195" i="5"/>
  <c r="AJ195" i="5" s="1"/>
  <c r="I196" i="5"/>
  <c r="AK196" i="5" s="1"/>
  <c r="J196" i="5"/>
  <c r="AL196" i="5" s="1"/>
  <c r="H196" i="5"/>
  <c r="L194" i="5"/>
  <c r="AN194" i="5" s="1"/>
  <c r="H194" i="5"/>
  <c r="I194" i="5"/>
  <c r="AK194" i="5" s="1"/>
  <c r="M194" i="5"/>
  <c r="AO194" i="5" s="1"/>
  <c r="J189" i="5"/>
  <c r="AL189" i="5" s="1"/>
  <c r="K189" i="5"/>
  <c r="AM189" i="5" s="1"/>
  <c r="H188" i="5"/>
  <c r="AJ188" i="5" s="1"/>
  <c r="K187" i="5"/>
  <c r="AM187" i="5" s="1"/>
  <c r="H187" i="5"/>
  <c r="AJ187" i="5" s="1"/>
  <c r="H189" i="5"/>
  <c r="J190" i="5"/>
  <c r="AL190" i="5" s="1"/>
  <c r="M190" i="5"/>
  <c r="H190" i="5"/>
  <c r="I185" i="5"/>
  <c r="M185" i="5"/>
  <c r="AO185" i="5" s="1"/>
  <c r="L186" i="5"/>
  <c r="H186" i="5"/>
  <c r="I198" i="5"/>
  <c r="J198" i="5"/>
  <c r="AL198" i="5" s="1"/>
  <c r="K198" i="5"/>
  <c r="AM198" i="5" s="1"/>
  <c r="H198" i="5"/>
  <c r="AJ198" i="5" s="1"/>
  <c r="J197" i="5"/>
  <c r="AL197" i="5" s="1"/>
  <c r="I197" i="5"/>
  <c r="AK197" i="5" s="1"/>
  <c r="H197" i="5"/>
  <c r="M197" i="5"/>
  <c r="K202" i="5"/>
  <c r="L202" i="5"/>
  <c r="J202" i="5"/>
  <c r="AL202" i="5" s="1"/>
  <c r="K187" i="4"/>
  <c r="K195" i="4"/>
  <c r="F195" i="4" s="1"/>
  <c r="K193" i="4"/>
  <c r="F193" i="4" s="1"/>
  <c r="K192" i="4"/>
  <c r="F192" i="4" s="1"/>
  <c r="K189" i="4"/>
  <c r="F189" i="4" s="1"/>
  <c r="K188" i="4"/>
  <c r="F188" i="4" s="1"/>
  <c r="K198" i="4"/>
  <c r="K183" i="4"/>
  <c r="F183" i="4" s="1"/>
  <c r="K185" i="4"/>
  <c r="F185" i="4" s="1"/>
  <c r="K186" i="4"/>
  <c r="F186" i="4" s="1"/>
  <c r="K194" i="4"/>
  <c r="K184" i="4"/>
  <c r="K196" i="4"/>
  <c r="F196" i="4" s="1"/>
  <c r="K197" i="4"/>
  <c r="K4" i="4"/>
  <c r="F4" i="4" s="1"/>
  <c r="K200" i="4"/>
  <c r="J199" i="4"/>
  <c r="F199" i="4"/>
  <c r="G186" i="4"/>
  <c r="AJ19" i="5"/>
  <c r="G189" i="4"/>
  <c r="G200" i="4"/>
  <c r="H183" i="4"/>
  <c r="G183" i="4"/>
  <c r="H186" i="4"/>
  <c r="H185" i="4"/>
  <c r="G185" i="4"/>
  <c r="G188" i="4"/>
  <c r="G193" i="4"/>
  <c r="H197" i="4"/>
  <c r="H199" i="4"/>
  <c r="G199" i="4"/>
  <c r="AN186" i="5" l="1"/>
  <c r="U197" i="5"/>
  <c r="T186" i="5"/>
  <c r="S186" i="5" s="1"/>
  <c r="AO197" i="5"/>
  <c r="AM202" i="5"/>
  <c r="AJ190" i="5"/>
  <c r="J193" i="4"/>
  <c r="AJ196" i="5"/>
  <c r="J185" i="4"/>
  <c r="AK198" i="5"/>
  <c r="T197" i="5"/>
  <c r="S197" i="5" s="1"/>
  <c r="U194" i="5"/>
  <c r="T194" i="5" s="1"/>
  <c r="S194" i="5" s="1"/>
  <c r="AN202" i="5"/>
  <c r="AO190" i="5"/>
  <c r="AJ197" i="5"/>
  <c r="AJ186" i="5"/>
  <c r="AJ194" i="5"/>
  <c r="AJ185" i="5"/>
  <c r="AJ199" i="5"/>
  <c r="G188" i="5"/>
  <c r="AI188" i="5" s="1"/>
  <c r="J4" i="4"/>
  <c r="E4" i="4" s="1"/>
  <c r="J189" i="4"/>
  <c r="AI36" i="5"/>
  <c r="AI60" i="5"/>
  <c r="G185" i="5"/>
  <c r="AK185" i="5"/>
  <c r="AI76" i="5"/>
  <c r="AI165" i="5"/>
  <c r="AO198" i="5"/>
  <c r="AN6" i="5"/>
  <c r="AM6" i="5"/>
  <c r="AI56" i="5"/>
  <c r="AI70" i="5"/>
  <c r="G189" i="5"/>
  <c r="AJ189" i="5"/>
  <c r="AI121" i="5"/>
  <c r="AI132" i="5"/>
  <c r="U189" i="5"/>
  <c r="T189" i="5" s="1"/>
  <c r="S189" i="5" s="1"/>
  <c r="AI118" i="5"/>
  <c r="AO189" i="5"/>
  <c r="AM190" i="5"/>
  <c r="AN198" i="5"/>
  <c r="AN189" i="5"/>
  <c r="AI66" i="5"/>
  <c r="AN190" i="5"/>
  <c r="AI25" i="5"/>
  <c r="AI79" i="5"/>
  <c r="AI85" i="5"/>
  <c r="AI103" i="5"/>
  <c r="AI109" i="5"/>
  <c r="AI112" i="5"/>
  <c r="G195" i="5"/>
  <c r="AI145" i="5"/>
  <c r="AI156" i="5"/>
  <c r="T190" i="5"/>
  <c r="S190" i="5" s="1"/>
  <c r="AL6" i="5"/>
  <c r="H191" i="5"/>
  <c r="AJ191" i="5" s="1"/>
  <c r="AJ30" i="5"/>
  <c r="H202" i="5"/>
  <c r="AJ202" i="5" s="1"/>
  <c r="AJ7" i="5"/>
  <c r="H6" i="5"/>
  <c r="AI11" i="5"/>
  <c r="AI15" i="5"/>
  <c r="AI51" i="5"/>
  <c r="G190" i="5"/>
  <c r="AI91" i="5"/>
  <c r="AI135" i="5"/>
  <c r="AI161" i="5"/>
  <c r="AK189" i="5"/>
  <c r="AN196" i="5"/>
  <c r="AN200" i="5"/>
  <c r="AM200" i="5"/>
  <c r="AN197" i="5"/>
  <c r="AM197" i="5"/>
  <c r="AM194" i="5"/>
  <c r="T198" i="5"/>
  <c r="S198" i="5" s="1"/>
  <c r="G194" i="5"/>
  <c r="G187" i="5"/>
  <c r="G198" i="5"/>
  <c r="G197" i="5"/>
  <c r="U201" i="5"/>
  <c r="T201" i="5" s="1"/>
  <c r="S201" i="5" s="1"/>
  <c r="U199" i="5"/>
  <c r="T199" i="5" s="1"/>
  <c r="S199" i="5" s="1"/>
  <c r="U202" i="5"/>
  <c r="T202" i="5" s="1"/>
  <c r="S202" i="5" s="1"/>
  <c r="U200" i="5"/>
  <c r="T200" i="5" s="1"/>
  <c r="S200" i="5" s="1"/>
  <c r="U196" i="5"/>
  <c r="T196" i="5" s="1"/>
  <c r="S196" i="5" s="1"/>
  <c r="H184" i="4"/>
  <c r="J186" i="4"/>
  <c r="G198" i="4"/>
  <c r="J198" i="4"/>
  <c r="F198" i="4"/>
  <c r="H198" i="4"/>
  <c r="G197" i="4"/>
  <c r="J197" i="4"/>
  <c r="F197" i="4"/>
  <c r="F194" i="4"/>
  <c r="H194" i="4"/>
  <c r="J194" i="4"/>
  <c r="G194" i="4"/>
  <c r="G192" i="4"/>
  <c r="J192" i="4"/>
  <c r="H192" i="4"/>
  <c r="F187" i="4"/>
  <c r="J187" i="4"/>
  <c r="G187" i="4"/>
  <c r="H187" i="4"/>
  <c r="J188" i="4"/>
  <c r="H188" i="4"/>
  <c r="J183" i="4"/>
  <c r="G196" i="4"/>
  <c r="H196" i="4"/>
  <c r="J196" i="4"/>
  <c r="E196" i="4" s="1"/>
  <c r="F184" i="4"/>
  <c r="J184" i="4"/>
  <c r="G184" i="4"/>
  <c r="H195" i="4"/>
  <c r="J195" i="4"/>
  <c r="G195" i="4"/>
  <c r="H200" i="4"/>
  <c r="J200" i="4"/>
  <c r="F200" i="4"/>
  <c r="F188" i="5" l="1"/>
  <c r="AJ6" i="5"/>
  <c r="F187" i="5"/>
  <c r="AI187" i="5"/>
  <c r="AG51" i="5"/>
  <c r="AH51" i="5"/>
  <c r="AG11" i="5"/>
  <c r="AH11" i="5"/>
  <c r="F195" i="5"/>
  <c r="AI195" i="5"/>
  <c r="AG109" i="5"/>
  <c r="AH109" i="5"/>
  <c r="AG85" i="5"/>
  <c r="AH85" i="5"/>
  <c r="AG25" i="5"/>
  <c r="AH25" i="5"/>
  <c r="AG132" i="5"/>
  <c r="AH132" i="5"/>
  <c r="F189" i="5"/>
  <c r="AI189" i="5"/>
  <c r="AG56" i="5"/>
  <c r="AH56" i="5"/>
  <c r="F197" i="5"/>
  <c r="AI197" i="5"/>
  <c r="F194" i="5"/>
  <c r="AI194" i="5"/>
  <c r="AG161" i="5"/>
  <c r="AH161" i="5"/>
  <c r="AG91" i="5"/>
  <c r="AH91" i="5"/>
  <c r="AG156" i="5"/>
  <c r="AH156" i="5"/>
  <c r="AG118" i="5"/>
  <c r="AH118" i="5"/>
  <c r="AG165" i="5"/>
  <c r="AH165" i="5"/>
  <c r="AG76" i="5"/>
  <c r="AH76" i="5"/>
  <c r="AG60" i="5"/>
  <c r="AH60" i="5"/>
  <c r="F198" i="5"/>
  <c r="AI198" i="5"/>
  <c r="F190" i="5"/>
  <c r="AI190" i="5"/>
  <c r="AG15" i="5"/>
  <c r="AH15" i="5"/>
  <c r="AG112" i="5"/>
  <c r="AH112" i="5"/>
  <c r="AG103" i="5"/>
  <c r="AH103" i="5"/>
  <c r="AG79" i="5"/>
  <c r="AH79" i="5"/>
  <c r="AG121" i="5"/>
  <c r="AH121" i="5"/>
  <c r="AG70" i="5"/>
  <c r="AH70" i="5"/>
  <c r="AG135" i="5"/>
  <c r="AH135" i="5"/>
  <c r="AG145" i="5"/>
  <c r="AH145" i="5"/>
  <c r="AG66" i="5"/>
  <c r="AH66" i="5"/>
  <c r="E188" i="5"/>
  <c r="AG188" i="5" s="1"/>
  <c r="AH188" i="5"/>
  <c r="F185" i="5"/>
  <c r="AI185" i="5"/>
  <c r="AG36" i="5"/>
  <c r="AH36" i="5"/>
  <c r="E198" i="5" l="1"/>
  <c r="AG198" i="5" s="1"/>
  <c r="AH198" i="5"/>
  <c r="E194" i="5"/>
  <c r="AG194" i="5" s="1"/>
  <c r="AH194" i="5"/>
  <c r="E195" i="5"/>
  <c r="AG195" i="5" s="1"/>
  <c r="AH195" i="5"/>
  <c r="AH185" i="5"/>
  <c r="E185" i="5"/>
  <c r="AG185" i="5" s="1"/>
  <c r="E190" i="5"/>
  <c r="AG190" i="5" s="1"/>
  <c r="AH190" i="5"/>
  <c r="E197" i="5"/>
  <c r="AG197" i="5" s="1"/>
  <c r="AH197" i="5"/>
  <c r="E189" i="5"/>
  <c r="AG189" i="5" s="1"/>
  <c r="AH189" i="5"/>
  <c r="E187" i="5"/>
  <c r="AG187" i="5" s="1"/>
  <c r="AH187" i="5"/>
  <c r="AO41" i="5" l="1"/>
  <c r="M186" i="5" l="1"/>
  <c r="AO186" i="5" s="1"/>
  <c r="G201" i="5"/>
  <c r="AI201" i="5" s="1"/>
  <c r="F201" i="5" l="1"/>
  <c r="AH201" i="5" s="1"/>
  <c r="AJ37" i="2"/>
  <c r="AJ36" i="2"/>
  <c r="AJ11" i="2"/>
  <c r="AO30" i="5" l="1"/>
  <c r="M6" i="5"/>
  <c r="AO6" i="5" s="1"/>
  <c r="M191" i="5"/>
  <c r="AO191" i="5" s="1"/>
  <c r="E201" i="5"/>
  <c r="AG201" i="5" s="1"/>
  <c r="G200" i="5"/>
  <c r="AI200" i="5" s="1"/>
  <c r="AJ7" i="2"/>
  <c r="AJ6" i="2"/>
  <c r="G199" i="5" l="1"/>
  <c r="AI199" i="5" s="1"/>
  <c r="F200" i="5"/>
  <c r="AH200" i="5" s="1"/>
  <c r="E199" i="4"/>
  <c r="B2610" i="2"/>
  <c r="B2580" i="2"/>
  <c r="K2519" i="2"/>
  <c r="B2519" i="2"/>
  <c r="K2489" i="2"/>
  <c r="B2489" i="2"/>
  <c r="K2428" i="2"/>
  <c r="B2428" i="2"/>
  <c r="K2398" i="2"/>
  <c r="B2398" i="2"/>
  <c r="K2337" i="2"/>
  <c r="B2337" i="2"/>
  <c r="K2307" i="2"/>
  <c r="B2307" i="2"/>
  <c r="K2246" i="2"/>
  <c r="B2246" i="2"/>
  <c r="K2216" i="2"/>
  <c r="B2216" i="2"/>
  <c r="K2155" i="2"/>
  <c r="B2155" i="2"/>
  <c r="K2125" i="2"/>
  <c r="B2125" i="2"/>
  <c r="K2064" i="2"/>
  <c r="B2064" i="2"/>
  <c r="K2034" i="2"/>
  <c r="B2034" i="2"/>
  <c r="K1973" i="2"/>
  <c r="B1973" i="2"/>
  <c r="K1943" i="2"/>
  <c r="B1943" i="2"/>
  <c r="K1882" i="2"/>
  <c r="B1882" i="2"/>
  <c r="K1852" i="2"/>
  <c r="B1852" i="2"/>
  <c r="K1791" i="2"/>
  <c r="B1791" i="2"/>
  <c r="K1761" i="2"/>
  <c r="B1761" i="2"/>
  <c r="K1700" i="2"/>
  <c r="B1700" i="2"/>
  <c r="K1670" i="2"/>
  <c r="B1670" i="2"/>
  <c r="K1609" i="2"/>
  <c r="B1609" i="2"/>
  <c r="K1579" i="2"/>
  <c r="B1579" i="2"/>
  <c r="K1518" i="2"/>
  <c r="K1488" i="2"/>
  <c r="K1427" i="2"/>
  <c r="B1427" i="2"/>
  <c r="K1397" i="2"/>
  <c r="B1397" i="2"/>
  <c r="K1336" i="2"/>
  <c r="B1336" i="2"/>
  <c r="K1306" i="2"/>
  <c r="B1306" i="2"/>
  <c r="K1245" i="2"/>
  <c r="B1245" i="2"/>
  <c r="K1215" i="2"/>
  <c r="B1215" i="2"/>
  <c r="K1124" i="2"/>
  <c r="B1124" i="2"/>
  <c r="K1063" i="2"/>
  <c r="B1063" i="2"/>
  <c r="K1033" i="2"/>
  <c r="B1033" i="2"/>
  <c r="K972" i="2"/>
  <c r="B972" i="2"/>
  <c r="K942" i="2"/>
  <c r="B942" i="2"/>
  <c r="K881" i="2"/>
  <c r="B881" i="2"/>
  <c r="K851" i="2"/>
  <c r="B851" i="2"/>
  <c r="K790" i="2"/>
  <c r="B790" i="2"/>
  <c r="K760" i="2"/>
  <c r="B760" i="2"/>
  <c r="K699" i="2"/>
  <c r="B699" i="2"/>
  <c r="K669" i="2"/>
  <c r="B669" i="2"/>
  <c r="K608" i="2"/>
  <c r="B608" i="2"/>
  <c r="K578" i="2"/>
  <c r="B578" i="2"/>
  <c r="K517" i="2"/>
  <c r="B517" i="2"/>
  <c r="K487" i="2"/>
  <c r="B487" i="2"/>
  <c r="K426" i="2"/>
  <c r="B426" i="2"/>
  <c r="K396" i="2"/>
  <c r="B396" i="2"/>
  <c r="K335" i="2"/>
  <c r="B335" i="2"/>
  <c r="K305" i="2"/>
  <c r="B305" i="2"/>
  <c r="K244" i="2"/>
  <c r="B244" i="2"/>
  <c r="K214" i="2"/>
  <c r="B214" i="2"/>
  <c r="K153" i="2"/>
  <c r="B153" i="2"/>
  <c r="K123" i="2"/>
  <c r="B123" i="2"/>
  <c r="K62" i="2"/>
  <c r="B62" i="2"/>
  <c r="K32" i="2"/>
  <c r="B32" i="2"/>
  <c r="I186" i="5" l="1"/>
  <c r="AK186" i="5" s="1"/>
  <c r="AK41" i="5"/>
  <c r="F199" i="5"/>
  <c r="AH199" i="5" s="1"/>
  <c r="AI41" i="5"/>
  <c r="E200" i="5"/>
  <c r="AG200" i="5" s="1"/>
  <c r="E199" i="5" l="1"/>
  <c r="AG199" i="5" s="1"/>
  <c r="AH41" i="5"/>
  <c r="AI30" i="5" l="1"/>
  <c r="AG41" i="5"/>
  <c r="E188" i="4"/>
  <c r="G191" i="5" l="1"/>
  <c r="AI191" i="5" s="1"/>
  <c r="AH30" i="5"/>
  <c r="AI19" i="5" l="1"/>
  <c r="AK19" i="5"/>
  <c r="AG30" i="5"/>
  <c r="F191" i="5"/>
  <c r="AH191" i="5" s="1"/>
  <c r="AH19" i="5"/>
  <c r="I202" i="5" l="1"/>
  <c r="AK202" i="5" s="1"/>
  <c r="AK7" i="5"/>
  <c r="I6" i="5"/>
  <c r="AI7" i="5"/>
  <c r="E191" i="5"/>
  <c r="AG191" i="5" s="1"/>
  <c r="AG19" i="5"/>
  <c r="G196" i="5"/>
  <c r="AI196" i="5" s="1"/>
  <c r="AK6" i="5" l="1"/>
  <c r="G6" i="5"/>
  <c r="F6" i="5" s="1"/>
  <c r="E6" i="5" s="1"/>
  <c r="G202" i="5"/>
  <c r="AI202" i="5" s="1"/>
  <c r="AH7" i="5"/>
  <c r="F196" i="5"/>
  <c r="AH196" i="5" s="1"/>
  <c r="AH6" i="5" l="1"/>
  <c r="AI6" i="5"/>
  <c r="AG7" i="5"/>
  <c r="F202" i="5"/>
  <c r="AH202" i="5" s="1"/>
  <c r="AG6" i="5"/>
  <c r="E196" i="5"/>
  <c r="AG196" i="5" s="1"/>
  <c r="E202" i="5" l="1"/>
  <c r="AG202" i="5" s="1"/>
  <c r="E183" i="4"/>
  <c r="G186" i="5" l="1"/>
  <c r="AI186" i="5" s="1"/>
  <c r="F186" i="5" l="1"/>
  <c r="AH186" i="5" s="1"/>
  <c r="E186" i="5" l="1"/>
  <c r="AG186" i="5" s="1"/>
  <c r="E198" i="4" l="1"/>
  <c r="E197" i="4" l="1"/>
  <c r="E190" i="4" l="1"/>
  <c r="E191" i="4" l="1"/>
  <c r="E193" i="4" l="1"/>
  <c r="E194" i="4" l="1"/>
  <c r="E189" i="4"/>
  <c r="E195" i="4" l="1"/>
  <c r="E192" i="4" l="1"/>
  <c r="E187" i="4" l="1"/>
  <c r="E186" i="4" l="1"/>
  <c r="E200" i="4" l="1"/>
  <c r="E184" i="4" l="1"/>
  <c r="E185" i="4" l="1"/>
  <c r="AB210" i="1"/>
  <c r="AH6" i="1"/>
  <c r="AH210" i="1" s="1"/>
</calcChain>
</file>

<file path=xl/comments1.xml><?xml version="1.0" encoding="utf-8"?>
<comments xmlns="http://schemas.openxmlformats.org/spreadsheetml/2006/main">
  <authors>
    <author>北出晃也</author>
  </authors>
  <commentList>
    <comment ref="C2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北出晃也: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小濱弘憲</author>
  </authors>
  <commentList>
    <comment ref="A1" authorId="0" shapeId="0">
      <text>
        <r>
          <rPr>
            <b/>
            <sz val="12"/>
            <color indexed="81"/>
            <rFont val="ＭＳ Ｐゴシック"/>
            <family val="3"/>
            <charset val="128"/>
          </rPr>
          <t>ファイル「06-01 第1表（元）005_01第5表　世帯の種類（2区分），世帯人員（7区分）別一般世帯数，一般世帯人員，1世帯当たり人員，施設等の世帯数及び施設等の世帯人員 －町丁・字等（小樽市分抜粋）」
シート「第1表元データ」からコピー</t>
        </r>
      </text>
    </comment>
    <comment ref="G88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手入力</t>
        </r>
      </text>
    </comment>
    <comment ref="G154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手入力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小濱弘憲</author>
  </authors>
  <commentList>
    <comment ref="A1" authorId="0" shapeId="0">
      <text>
        <r>
          <rPr>
            <b/>
            <sz val="12"/>
            <color indexed="81"/>
            <rFont val="ＭＳ Ｐゴシック"/>
            <family val="3"/>
            <charset val="128"/>
          </rPr>
          <t>ファイル「06-01 第1表（元）005_01第5表　世帯の種類（2区分），世帯人員（7区分）別一般世帯数，一般世帯人員，1世帯当たり人員，施設等の世帯数及び施設等の世帯人員 －町丁・字等（小樽市分抜粋）」
シート「第1表元データ」からコピー</t>
        </r>
      </text>
    </comment>
    <comment ref="G88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手入力</t>
        </r>
      </text>
    </comment>
    <comment ref="G154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手入力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小濱弘憲</author>
    <author>ba026</author>
  </authors>
  <commentList>
    <comment ref="B1" authorId="0" shapeId="0">
      <text>
        <r>
          <rPr>
            <sz val="9"/>
            <color indexed="81"/>
            <rFont val="ＭＳ Ｐゴシック"/>
            <family val="3"/>
            <charset val="128"/>
          </rPr>
          <t>①直近４回分をそれぞれのひとつ左の列に</t>
        </r>
        <r>
          <rPr>
            <b/>
            <u/>
            <sz val="9"/>
            <color indexed="81"/>
            <rFont val="ＭＳ Ｐゴシック"/>
            <family val="3"/>
            <charset val="128"/>
          </rPr>
          <t>「値のみ」</t>
        </r>
        <r>
          <rPr>
            <sz val="9"/>
            <color indexed="81"/>
            <rFont val="ＭＳ Ｐゴシック"/>
            <family val="3"/>
            <charset val="128"/>
          </rPr>
          <t>コピーする。
②</t>
        </r>
        <r>
          <rPr>
            <b/>
            <u/>
            <sz val="9"/>
            <color indexed="81"/>
            <rFont val="ＭＳ Ｐゴシック"/>
            <family val="3"/>
            <charset val="128"/>
          </rPr>
          <t>表「全市・総数」の調査年欄</t>
        </r>
        <r>
          <rPr>
            <sz val="9"/>
            <color indexed="81"/>
            <rFont val="ＭＳ Ｐゴシック"/>
            <family val="3"/>
            <charset val="128"/>
          </rPr>
          <t>を今回分にあわせて修正入力する。
②今回分の数値はシート「表２元データ」からリンク及び計算式により自動計算される。（数値の入力は必要ない。）</t>
        </r>
      </text>
    </comment>
    <comment ref="L1007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有幌町2名含む</t>
        </r>
      </text>
    </comment>
    <comment ref="M1007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有幌町2名含む</t>
        </r>
      </text>
    </comment>
    <comment ref="N1007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有幌町1名含む
※年齢区分不明</t>
        </r>
      </text>
    </comment>
    <comment ref="O1007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有幌町3名含む
※年齢区分不明</t>
        </r>
      </text>
    </comment>
    <comment ref="L1010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有幌町2名含む</t>
        </r>
      </text>
    </comment>
    <comment ref="M1010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有幌町2名含む</t>
        </r>
      </text>
    </comment>
    <comment ref="L1026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有幌町1名含む</t>
        </r>
      </text>
    </comment>
    <comment ref="L1027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有幌町1名含む</t>
        </r>
      </text>
    </comment>
    <comment ref="M1027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有幌町1名含む</t>
        </r>
      </text>
    </comment>
    <comment ref="M1028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有幌町1名含む</t>
        </r>
      </text>
    </comment>
    <comment ref="L1037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有幌町1名含む</t>
        </r>
      </text>
    </comment>
    <comment ref="M1037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有幌町1名含む</t>
        </r>
      </text>
    </comment>
    <comment ref="O1037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有幌町2名含む
※年齢区分不明</t>
        </r>
      </text>
    </comment>
    <comment ref="L1040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有幌町1名含む</t>
        </r>
      </text>
    </comment>
    <comment ref="M1040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有幌町1名含む</t>
        </r>
      </text>
    </comment>
    <comment ref="L1057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有幌町1名含む</t>
        </r>
      </text>
    </comment>
    <comment ref="M1058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有幌町1名含む</t>
        </r>
      </text>
    </comment>
    <comment ref="L1067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有幌町1名含む</t>
        </r>
      </text>
    </comment>
    <comment ref="M1067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有幌町1名含む</t>
        </r>
      </text>
    </comment>
    <comment ref="N1067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有幌町1名含む
※年齢区分不明</t>
        </r>
      </text>
    </comment>
    <comment ref="O1067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有幌町1名含む
※年齢区分不明</t>
        </r>
      </text>
    </comment>
    <comment ref="L1070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有幌町1名含む</t>
        </r>
      </text>
    </comment>
    <comment ref="M1070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有幌町1名含む</t>
        </r>
      </text>
    </comment>
    <comment ref="L1086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有幌町1名含む</t>
        </r>
      </text>
    </comment>
    <comment ref="M1087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有幌町1名含む</t>
        </r>
      </text>
    </comment>
    <comment ref="F1280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港町10名含む
※年齢区分不明</t>
        </r>
      </text>
    </comment>
    <comment ref="F1310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港町4名含む
※年齢区分不明</t>
        </r>
      </text>
    </comment>
    <comment ref="F1340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港町6名含む
※年齢区分不明</t>
        </r>
      </text>
    </comment>
  </commentList>
</comments>
</file>

<file path=xl/comments5.xml><?xml version="1.0" encoding="utf-8"?>
<comments xmlns="http://schemas.openxmlformats.org/spreadsheetml/2006/main">
  <authors>
    <author>小濱弘憲</author>
    <author>ba026</author>
  </authors>
  <commentList>
    <comment ref="B1" authorId="0" shapeId="0">
      <text>
        <r>
          <rPr>
            <sz val="9"/>
            <color indexed="81"/>
            <rFont val="ＭＳ Ｐゴシック"/>
            <family val="3"/>
            <charset val="128"/>
          </rPr>
          <t>①直近４回分をそれぞれのひとつ左の列に</t>
        </r>
        <r>
          <rPr>
            <b/>
            <u/>
            <sz val="9"/>
            <color indexed="81"/>
            <rFont val="ＭＳ Ｐゴシック"/>
            <family val="3"/>
            <charset val="128"/>
          </rPr>
          <t>「値のみ」</t>
        </r>
        <r>
          <rPr>
            <sz val="9"/>
            <color indexed="81"/>
            <rFont val="ＭＳ Ｐゴシック"/>
            <family val="3"/>
            <charset val="128"/>
          </rPr>
          <t>コピーする。
②</t>
        </r>
        <r>
          <rPr>
            <b/>
            <u/>
            <sz val="9"/>
            <color indexed="81"/>
            <rFont val="ＭＳ Ｐゴシック"/>
            <family val="3"/>
            <charset val="128"/>
          </rPr>
          <t>表「全市・総数」の調査年欄</t>
        </r>
        <r>
          <rPr>
            <sz val="9"/>
            <color indexed="81"/>
            <rFont val="ＭＳ Ｐゴシック"/>
            <family val="3"/>
            <charset val="128"/>
          </rPr>
          <t>を今回分にあわせて修正入力する。
②今回分の数値はシート「表２元データ」からリンク及び計算式により自動計算される。（数値の入力は必要ない。）</t>
        </r>
      </text>
    </comment>
    <comment ref="L1007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有幌町2名含む</t>
        </r>
      </text>
    </comment>
    <comment ref="M1007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有幌町2名含む</t>
        </r>
      </text>
    </comment>
    <comment ref="N1007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有幌町1名含む
※年齢区分不明</t>
        </r>
      </text>
    </comment>
    <comment ref="O1007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有幌町3名含む
※年齢区分不明</t>
        </r>
      </text>
    </comment>
    <comment ref="L1010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有幌町2名含む</t>
        </r>
      </text>
    </comment>
    <comment ref="M1010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有幌町2名含む</t>
        </r>
      </text>
    </comment>
    <comment ref="L1026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有幌町1名含む</t>
        </r>
      </text>
    </comment>
    <comment ref="L1027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有幌町1名含む</t>
        </r>
      </text>
    </comment>
    <comment ref="M1027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有幌町1名含む</t>
        </r>
      </text>
    </comment>
    <comment ref="M1028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有幌町1名含む</t>
        </r>
      </text>
    </comment>
    <comment ref="L1037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有幌町1名含む</t>
        </r>
      </text>
    </comment>
    <comment ref="M1037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有幌町1名含む</t>
        </r>
      </text>
    </comment>
    <comment ref="O1037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有幌町2名含む
※年齢区分不明</t>
        </r>
      </text>
    </comment>
    <comment ref="L1040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有幌町1名含む</t>
        </r>
      </text>
    </comment>
    <comment ref="M1040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有幌町1名含む</t>
        </r>
      </text>
    </comment>
    <comment ref="L1057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有幌町1名含む</t>
        </r>
      </text>
    </comment>
    <comment ref="M1058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有幌町1名含む</t>
        </r>
      </text>
    </comment>
    <comment ref="L1067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有幌町1名含む</t>
        </r>
      </text>
    </comment>
    <comment ref="M1067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有幌町1名含む</t>
        </r>
      </text>
    </comment>
    <comment ref="N1067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有幌町1名含む
※年齢区分不明</t>
        </r>
      </text>
    </comment>
    <comment ref="O1067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有幌町1名含む
※年齢区分不明</t>
        </r>
      </text>
    </comment>
    <comment ref="L1070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有幌町1名含む</t>
        </r>
      </text>
    </comment>
    <comment ref="M1070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有幌町1名含む</t>
        </r>
      </text>
    </comment>
    <comment ref="L1086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有幌町1名含む</t>
        </r>
      </text>
    </comment>
    <comment ref="M1087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有幌町1名含む</t>
        </r>
      </text>
    </comment>
    <comment ref="F1280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港町10名含む
※年齢区分不明</t>
        </r>
      </text>
    </comment>
    <comment ref="F1310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港町4名含む
※年齢区分不明</t>
        </r>
      </text>
    </comment>
    <comment ref="F1340" authorId="1" shapeId="0">
      <text>
        <r>
          <rPr>
            <b/>
            <sz val="9"/>
            <color indexed="81"/>
            <rFont val="ＭＳ Ｐゴシック"/>
            <family val="3"/>
            <charset val="128"/>
          </rPr>
          <t>港町6名含む
※年齢区分不明</t>
        </r>
      </text>
    </comment>
  </commentList>
</comments>
</file>

<file path=xl/comments6.xml><?xml version="1.0" encoding="utf-8"?>
<comments xmlns="http://schemas.openxmlformats.org/spreadsheetml/2006/main">
  <authors>
    <author>小濱弘憲</author>
  </authors>
  <commentList>
    <comment ref="A1" authorId="0" shapeId="0">
      <text>
        <r>
          <rPr>
            <b/>
            <sz val="12"/>
            <color indexed="81"/>
            <rFont val="ＭＳ Ｐゴシック"/>
            <family val="3"/>
            <charset val="128"/>
          </rPr>
          <t>ファイル「06-02 第2表（元）003_01第3表　年齢（5歳階級），男女別人口，総年齢及び平均年齢(外国人―特掲）－町丁・字等（小樽市分抜粋）」
シート「第2表元データ」からコピー</t>
        </r>
      </text>
    </comment>
  </commentList>
</comments>
</file>

<file path=xl/comments7.xml><?xml version="1.0" encoding="utf-8"?>
<comments xmlns="http://schemas.openxmlformats.org/spreadsheetml/2006/main">
  <authors>
    <author>小濱弘憲</author>
  </authors>
  <commentList>
    <comment ref="A1" authorId="0" shapeId="0">
      <text>
        <r>
          <rPr>
            <b/>
            <sz val="12"/>
            <color indexed="81"/>
            <rFont val="ＭＳ Ｐゴシック"/>
            <family val="3"/>
            <charset val="128"/>
          </rPr>
          <t>ファイル「06-03 第3表（元）004_01第4表　配偶関係（3区分），男女別15歳以上人口 －町丁・字等（小樽市分抜粋）」
シート「第3表元データ」からコピー</t>
        </r>
      </text>
    </comment>
  </commentList>
</comments>
</file>

<file path=xl/comments8.xml><?xml version="1.0" encoding="utf-8"?>
<comments xmlns="http://schemas.openxmlformats.org/spreadsheetml/2006/main">
  <authors>
    <author>小濱弘憲</author>
  </authors>
  <commentList>
    <comment ref="A1" authorId="0" shapeId="0">
      <text>
        <r>
          <rPr>
            <b/>
            <sz val="12"/>
            <color indexed="81"/>
            <rFont val="ＭＳ Ｐゴシック"/>
            <family val="3"/>
            <charset val="128"/>
          </rPr>
          <t>ファイル「06-04 第4表（元）007_01第7表　住居の種類・住宅の所有の関係（6区分）別一般世帯数，一般世帯人員及び1世帯当たり人員 －町丁・字等（小樽市分抜粋）」
シート「第43表元データ」からコピー</t>
        </r>
      </text>
    </comment>
  </commentList>
</comments>
</file>

<file path=xl/sharedStrings.xml><?xml version="1.0" encoding="utf-8"?>
<sst xmlns="http://schemas.openxmlformats.org/spreadsheetml/2006/main" count="54094" uniqueCount="825">
  <si>
    <t>世帯数</t>
    <rPh sb="0" eb="3">
      <t>セタイスウ</t>
    </rPh>
    <phoneticPr fontId="1"/>
  </si>
  <si>
    <t>総数</t>
    <rPh sb="0" eb="2">
      <t>ソウスウ</t>
    </rPh>
    <phoneticPr fontId="1"/>
  </si>
  <si>
    <t>増減</t>
    <rPh sb="0" eb="2">
      <t>ゾウゲン</t>
    </rPh>
    <phoneticPr fontId="1"/>
  </si>
  <si>
    <t>蘭島</t>
    <rPh sb="0" eb="2">
      <t>ランシマ</t>
    </rPh>
    <phoneticPr fontId="1"/>
  </si>
  <si>
    <t>１丁目</t>
    <rPh sb="1" eb="3">
      <t>チョウメ</t>
    </rPh>
    <phoneticPr fontId="1"/>
  </si>
  <si>
    <t>２丁目</t>
    <rPh sb="1" eb="3">
      <t>チョウメ</t>
    </rPh>
    <phoneticPr fontId="1"/>
  </si>
  <si>
    <t>３丁目</t>
    <rPh sb="1" eb="3">
      <t>チョウメ</t>
    </rPh>
    <phoneticPr fontId="1"/>
  </si>
  <si>
    <t>忍路</t>
    <rPh sb="0" eb="1">
      <t>ニン</t>
    </rPh>
    <rPh sb="1" eb="2">
      <t>ロ</t>
    </rPh>
    <phoneticPr fontId="1"/>
  </si>
  <si>
    <t>桃内</t>
    <rPh sb="0" eb="2">
      <t>モモナイ</t>
    </rPh>
    <phoneticPr fontId="1"/>
  </si>
  <si>
    <t>塩谷</t>
    <rPh sb="0" eb="2">
      <t>シオヤ</t>
    </rPh>
    <phoneticPr fontId="1"/>
  </si>
  <si>
    <t>４丁目</t>
    <rPh sb="1" eb="3">
      <t>チョウメ</t>
    </rPh>
    <phoneticPr fontId="1"/>
  </si>
  <si>
    <t>５丁目</t>
    <rPh sb="1" eb="3">
      <t>チョウメ</t>
    </rPh>
    <phoneticPr fontId="1"/>
  </si>
  <si>
    <t>オタモイ</t>
    <phoneticPr fontId="1"/>
  </si>
  <si>
    <t>長橋</t>
    <rPh sb="0" eb="2">
      <t>ナガハシ</t>
    </rPh>
    <phoneticPr fontId="1"/>
  </si>
  <si>
    <t>幸</t>
    <rPh sb="0" eb="1">
      <t>サイワ</t>
    </rPh>
    <phoneticPr fontId="1"/>
  </si>
  <si>
    <t>手宮</t>
    <rPh sb="0" eb="1">
      <t>テ</t>
    </rPh>
    <rPh sb="1" eb="2">
      <t>ミヤ</t>
    </rPh>
    <phoneticPr fontId="1"/>
  </si>
  <si>
    <t>清水町</t>
    <rPh sb="0" eb="2">
      <t>シミズ</t>
    </rPh>
    <rPh sb="2" eb="3">
      <t>マチ</t>
    </rPh>
    <phoneticPr fontId="1"/>
  </si>
  <si>
    <t>末広町</t>
    <rPh sb="0" eb="2">
      <t>スエヒロ</t>
    </rPh>
    <rPh sb="2" eb="3">
      <t>マチ</t>
    </rPh>
    <phoneticPr fontId="1"/>
  </si>
  <si>
    <t>梅ヶ枝町</t>
    <rPh sb="0" eb="3">
      <t>ウメガエ</t>
    </rPh>
    <rPh sb="3" eb="4">
      <t>マチ</t>
    </rPh>
    <phoneticPr fontId="1"/>
  </si>
  <si>
    <t>錦町</t>
    <rPh sb="0" eb="1">
      <t>ニシキ</t>
    </rPh>
    <rPh sb="1" eb="2">
      <t>マチ</t>
    </rPh>
    <phoneticPr fontId="1"/>
  </si>
  <si>
    <t>豊川町</t>
    <rPh sb="0" eb="2">
      <t>トヨカワ</t>
    </rPh>
    <rPh sb="2" eb="3">
      <t>マチ</t>
    </rPh>
    <phoneticPr fontId="1"/>
  </si>
  <si>
    <t>石山町</t>
    <rPh sb="0" eb="2">
      <t>イシヤマ</t>
    </rPh>
    <rPh sb="2" eb="3">
      <t>マチ</t>
    </rPh>
    <phoneticPr fontId="1"/>
  </si>
  <si>
    <t>祝津</t>
    <rPh sb="0" eb="1">
      <t>シュク</t>
    </rPh>
    <rPh sb="1" eb="2">
      <t>ツ</t>
    </rPh>
    <phoneticPr fontId="1"/>
  </si>
  <si>
    <t>赤岩</t>
    <rPh sb="0" eb="2">
      <t>アカイワ</t>
    </rPh>
    <phoneticPr fontId="1"/>
  </si>
  <si>
    <t>高島</t>
    <rPh sb="0" eb="2">
      <t>タカシマ</t>
    </rPh>
    <phoneticPr fontId="1"/>
  </si>
  <si>
    <t>色内</t>
    <rPh sb="0" eb="1">
      <t>イロ</t>
    </rPh>
    <rPh sb="1" eb="2">
      <t>ナイ</t>
    </rPh>
    <phoneticPr fontId="1"/>
  </si>
  <si>
    <t>稲穂</t>
    <rPh sb="0" eb="2">
      <t>イナホ</t>
    </rPh>
    <phoneticPr fontId="1"/>
  </si>
  <si>
    <t>富岡</t>
    <rPh sb="0" eb="2">
      <t>トミオカ</t>
    </rPh>
    <phoneticPr fontId="1"/>
  </si>
  <si>
    <t>緑</t>
    <rPh sb="0" eb="1">
      <t>ミドリ</t>
    </rPh>
    <phoneticPr fontId="1"/>
  </si>
  <si>
    <t>最上</t>
    <rPh sb="0" eb="2">
      <t>モガミ</t>
    </rPh>
    <phoneticPr fontId="1"/>
  </si>
  <si>
    <t>天狗山</t>
    <rPh sb="0" eb="2">
      <t>テング</t>
    </rPh>
    <rPh sb="2" eb="3">
      <t>ヤマ</t>
    </rPh>
    <phoneticPr fontId="1"/>
  </si>
  <si>
    <t>花園</t>
    <rPh sb="0" eb="2">
      <t>ハナゾノ</t>
    </rPh>
    <phoneticPr fontId="1"/>
  </si>
  <si>
    <t>旭町</t>
    <rPh sb="0" eb="1">
      <t>アサヒ</t>
    </rPh>
    <rPh sb="1" eb="2">
      <t>マチ</t>
    </rPh>
    <phoneticPr fontId="1"/>
  </si>
  <si>
    <t>山田町</t>
    <rPh sb="0" eb="2">
      <t>ヤマダ</t>
    </rPh>
    <rPh sb="2" eb="3">
      <t>マチ</t>
    </rPh>
    <phoneticPr fontId="1"/>
  </si>
  <si>
    <t>東雲町</t>
    <rPh sb="0" eb="2">
      <t>シノノメ</t>
    </rPh>
    <rPh sb="2" eb="3">
      <t>マチ</t>
    </rPh>
    <phoneticPr fontId="1"/>
  </si>
  <si>
    <t>相生町</t>
    <rPh sb="0" eb="2">
      <t>アイオイ</t>
    </rPh>
    <rPh sb="2" eb="3">
      <t>マチ</t>
    </rPh>
    <phoneticPr fontId="1"/>
  </si>
  <si>
    <t>港町</t>
    <rPh sb="0" eb="1">
      <t>ミナト</t>
    </rPh>
    <rPh sb="1" eb="2">
      <t>マチ</t>
    </rPh>
    <phoneticPr fontId="1"/>
  </si>
  <si>
    <t>堺町</t>
    <rPh sb="0" eb="1">
      <t>サカイ</t>
    </rPh>
    <rPh sb="1" eb="2">
      <t>マチ</t>
    </rPh>
    <phoneticPr fontId="1"/>
  </si>
  <si>
    <t>入船</t>
    <rPh sb="0" eb="2">
      <t>イリフネ</t>
    </rPh>
    <phoneticPr fontId="1"/>
  </si>
  <si>
    <t>松ヶ枝</t>
    <rPh sb="0" eb="3">
      <t>マツガエ</t>
    </rPh>
    <phoneticPr fontId="1"/>
  </si>
  <si>
    <t>住ノ江</t>
    <rPh sb="0" eb="1">
      <t>スミ</t>
    </rPh>
    <rPh sb="2" eb="3">
      <t>エ</t>
    </rPh>
    <phoneticPr fontId="1"/>
  </si>
  <si>
    <t>住吉町</t>
    <rPh sb="0" eb="2">
      <t>スミヨシ</t>
    </rPh>
    <rPh sb="2" eb="3">
      <t>マチ</t>
    </rPh>
    <phoneticPr fontId="1"/>
  </si>
  <si>
    <t>有幌町</t>
    <rPh sb="0" eb="1">
      <t>ア</t>
    </rPh>
    <rPh sb="1" eb="2">
      <t>ホロ</t>
    </rPh>
    <rPh sb="2" eb="3">
      <t>マチ</t>
    </rPh>
    <phoneticPr fontId="1"/>
  </si>
  <si>
    <t>信香町</t>
    <rPh sb="0" eb="1">
      <t>シン</t>
    </rPh>
    <rPh sb="1" eb="2">
      <t>コウ</t>
    </rPh>
    <rPh sb="2" eb="3">
      <t>マチ</t>
    </rPh>
    <phoneticPr fontId="1"/>
  </si>
  <si>
    <t>若松</t>
    <rPh sb="0" eb="2">
      <t>ワカマツ</t>
    </rPh>
    <phoneticPr fontId="1"/>
  </si>
  <si>
    <t>奥沢</t>
    <rPh sb="0" eb="2">
      <t>オクサワ</t>
    </rPh>
    <phoneticPr fontId="1"/>
  </si>
  <si>
    <t>天神</t>
    <rPh sb="0" eb="2">
      <t>テンジン</t>
    </rPh>
    <phoneticPr fontId="1"/>
  </si>
  <si>
    <t>真栄</t>
    <rPh sb="0" eb="2">
      <t>マサカエ</t>
    </rPh>
    <phoneticPr fontId="1"/>
  </si>
  <si>
    <t>潮見台</t>
    <rPh sb="0" eb="3">
      <t>シオミダイ</t>
    </rPh>
    <phoneticPr fontId="1"/>
  </si>
  <si>
    <t>新富町</t>
    <rPh sb="0" eb="2">
      <t>シントミ</t>
    </rPh>
    <rPh sb="2" eb="3">
      <t>マチ</t>
    </rPh>
    <phoneticPr fontId="1"/>
  </si>
  <si>
    <t>勝納町</t>
    <rPh sb="0" eb="1">
      <t>カツ</t>
    </rPh>
    <rPh sb="1" eb="2">
      <t>ノウ</t>
    </rPh>
    <rPh sb="2" eb="3">
      <t>マチ</t>
    </rPh>
    <phoneticPr fontId="1"/>
  </si>
  <si>
    <t>若竹町</t>
    <rPh sb="0" eb="2">
      <t>ワカタケ</t>
    </rPh>
    <rPh sb="2" eb="3">
      <t>マチ</t>
    </rPh>
    <phoneticPr fontId="1"/>
  </si>
  <si>
    <t>築港</t>
    <rPh sb="0" eb="2">
      <t>チッコウ</t>
    </rPh>
    <phoneticPr fontId="1"/>
  </si>
  <si>
    <t>船浜町</t>
    <rPh sb="0" eb="1">
      <t>フナ</t>
    </rPh>
    <rPh sb="1" eb="2">
      <t>ハマ</t>
    </rPh>
    <rPh sb="2" eb="3">
      <t>マチ</t>
    </rPh>
    <phoneticPr fontId="1"/>
  </si>
  <si>
    <t>桜</t>
    <rPh sb="0" eb="1">
      <t>サクラ</t>
    </rPh>
    <phoneticPr fontId="1"/>
  </si>
  <si>
    <t>望洋台</t>
    <rPh sb="0" eb="3">
      <t>ボウヨウダイ</t>
    </rPh>
    <phoneticPr fontId="1"/>
  </si>
  <si>
    <t>朝里</t>
    <rPh sb="0" eb="2">
      <t>アサリ</t>
    </rPh>
    <phoneticPr fontId="1"/>
  </si>
  <si>
    <t>朝里川温泉</t>
    <rPh sb="0" eb="2">
      <t>アサリ</t>
    </rPh>
    <rPh sb="2" eb="3">
      <t>ガワ</t>
    </rPh>
    <rPh sb="3" eb="5">
      <t>オンセン</t>
    </rPh>
    <phoneticPr fontId="1"/>
  </si>
  <si>
    <t>新光</t>
    <rPh sb="0" eb="2">
      <t>シンコウ</t>
    </rPh>
    <phoneticPr fontId="1"/>
  </si>
  <si>
    <t>新光町</t>
    <rPh sb="0" eb="2">
      <t>シンコウ</t>
    </rPh>
    <rPh sb="2" eb="3">
      <t>マチ</t>
    </rPh>
    <phoneticPr fontId="1"/>
  </si>
  <si>
    <t>張碓町</t>
    <rPh sb="0" eb="2">
      <t>ハリウス</t>
    </rPh>
    <rPh sb="2" eb="3">
      <t>マチ</t>
    </rPh>
    <phoneticPr fontId="1"/>
  </si>
  <si>
    <t>春香町</t>
    <rPh sb="0" eb="2">
      <t>ハルカ</t>
    </rPh>
    <rPh sb="2" eb="3">
      <t>マチ</t>
    </rPh>
    <phoneticPr fontId="1"/>
  </si>
  <si>
    <t>桂岡町</t>
    <rPh sb="0" eb="2">
      <t>カツラオカ</t>
    </rPh>
    <rPh sb="2" eb="3">
      <t>マチ</t>
    </rPh>
    <phoneticPr fontId="1"/>
  </si>
  <si>
    <t>見晴町</t>
    <rPh sb="0" eb="2">
      <t>ミハラシ</t>
    </rPh>
    <rPh sb="2" eb="3">
      <t>マチ</t>
    </rPh>
    <phoneticPr fontId="1"/>
  </si>
  <si>
    <t>星野町</t>
    <rPh sb="0" eb="2">
      <t>ホシノ</t>
    </rPh>
    <rPh sb="2" eb="3">
      <t>マチ</t>
    </rPh>
    <phoneticPr fontId="1"/>
  </si>
  <si>
    <t>銭函</t>
    <rPh sb="0" eb="1">
      <t>ゼニ</t>
    </rPh>
    <rPh sb="1" eb="2">
      <t>ハコ</t>
    </rPh>
    <phoneticPr fontId="1"/>
  </si>
  <si>
    <t>水面調査区</t>
    <rPh sb="0" eb="2">
      <t>スイメン</t>
    </rPh>
    <rPh sb="2" eb="5">
      <t>チョウサク</t>
    </rPh>
    <phoneticPr fontId="1"/>
  </si>
  <si>
    <t>（再掲）統計区</t>
    <rPh sb="1" eb="3">
      <t>サイケイ</t>
    </rPh>
    <rPh sb="4" eb="6">
      <t>トウケイ</t>
    </rPh>
    <rPh sb="6" eb="7">
      <t>ク</t>
    </rPh>
    <phoneticPr fontId="1"/>
  </si>
  <si>
    <t>稲穂地区</t>
    <rPh sb="0" eb="2">
      <t>イナホ</t>
    </rPh>
    <rPh sb="2" eb="4">
      <t>チク</t>
    </rPh>
    <phoneticPr fontId="1"/>
  </si>
  <si>
    <t>花園地区</t>
    <rPh sb="0" eb="2">
      <t>ハナゾノ</t>
    </rPh>
    <rPh sb="2" eb="4">
      <t>チク</t>
    </rPh>
    <phoneticPr fontId="1"/>
  </si>
  <si>
    <t>入船地区</t>
    <rPh sb="0" eb="2">
      <t>イリフネ</t>
    </rPh>
    <rPh sb="2" eb="4">
      <t>チク</t>
    </rPh>
    <phoneticPr fontId="1"/>
  </si>
  <si>
    <t>松ヶ枝・最上地区</t>
    <rPh sb="0" eb="3">
      <t>マツガエ</t>
    </rPh>
    <rPh sb="4" eb="6">
      <t>モガミ</t>
    </rPh>
    <rPh sb="6" eb="8">
      <t>チク</t>
    </rPh>
    <phoneticPr fontId="1"/>
  </si>
  <si>
    <t>緑・富岡地区</t>
    <rPh sb="0" eb="1">
      <t>ミドリ</t>
    </rPh>
    <rPh sb="2" eb="4">
      <t>トミオカ</t>
    </rPh>
    <rPh sb="4" eb="6">
      <t>チク</t>
    </rPh>
    <phoneticPr fontId="1"/>
  </si>
  <si>
    <t>長橋地区</t>
    <rPh sb="0" eb="2">
      <t>ナガハシ</t>
    </rPh>
    <rPh sb="2" eb="4">
      <t>チク</t>
    </rPh>
    <phoneticPr fontId="1"/>
  </si>
  <si>
    <t>豊川・石山地区</t>
    <rPh sb="0" eb="2">
      <t>トヨカワ</t>
    </rPh>
    <rPh sb="3" eb="5">
      <t>イシヤマ</t>
    </rPh>
    <rPh sb="5" eb="7">
      <t>チク</t>
    </rPh>
    <phoneticPr fontId="1"/>
  </si>
  <si>
    <t>梅ヶ枝・末広地区</t>
    <rPh sb="0" eb="3">
      <t>ウメガエ</t>
    </rPh>
    <rPh sb="4" eb="6">
      <t>スエヒロ</t>
    </rPh>
    <rPh sb="6" eb="8">
      <t>チク</t>
    </rPh>
    <phoneticPr fontId="1"/>
  </si>
  <si>
    <t>若松・新富地区</t>
    <rPh sb="0" eb="2">
      <t>ワカマツ</t>
    </rPh>
    <rPh sb="3" eb="5">
      <t>シントミ</t>
    </rPh>
    <rPh sb="5" eb="7">
      <t>チク</t>
    </rPh>
    <phoneticPr fontId="1"/>
  </si>
  <si>
    <t>潮見台・若竹地区</t>
    <rPh sb="0" eb="3">
      <t>シオミダイ</t>
    </rPh>
    <rPh sb="4" eb="6">
      <t>ワカタケ</t>
    </rPh>
    <rPh sb="6" eb="8">
      <t>チク</t>
    </rPh>
    <phoneticPr fontId="1"/>
  </si>
  <si>
    <t>奥沢・天神地区</t>
    <rPh sb="0" eb="2">
      <t>オクサワ</t>
    </rPh>
    <rPh sb="3" eb="5">
      <t>テンジン</t>
    </rPh>
    <rPh sb="5" eb="7">
      <t>チク</t>
    </rPh>
    <phoneticPr fontId="1"/>
  </si>
  <si>
    <t>幸・オタモイ地区</t>
    <rPh sb="0" eb="1">
      <t>サイワ</t>
    </rPh>
    <rPh sb="6" eb="8">
      <t>チク</t>
    </rPh>
    <phoneticPr fontId="1"/>
  </si>
  <si>
    <t>赤岩・高島地区</t>
    <rPh sb="0" eb="2">
      <t>アカイワ</t>
    </rPh>
    <rPh sb="3" eb="5">
      <t>タカシマ</t>
    </rPh>
    <rPh sb="5" eb="7">
      <t>チク</t>
    </rPh>
    <phoneticPr fontId="1"/>
  </si>
  <si>
    <t>桜・望洋台地区</t>
    <rPh sb="0" eb="1">
      <t>サクラ</t>
    </rPh>
    <rPh sb="2" eb="5">
      <t>ボウヨウダイ</t>
    </rPh>
    <rPh sb="5" eb="7">
      <t>チク</t>
    </rPh>
    <phoneticPr fontId="1"/>
  </si>
  <si>
    <t>朝里・新光地区</t>
    <rPh sb="0" eb="2">
      <t>アサリ</t>
    </rPh>
    <rPh sb="3" eb="5">
      <t>シンコウ</t>
    </rPh>
    <rPh sb="5" eb="7">
      <t>チク</t>
    </rPh>
    <phoneticPr fontId="1"/>
  </si>
  <si>
    <t>銭函・桂岡地区</t>
    <rPh sb="0" eb="1">
      <t>ゼニ</t>
    </rPh>
    <rPh sb="1" eb="2">
      <t>ハコ</t>
    </rPh>
    <rPh sb="3" eb="5">
      <t>カツラオカ</t>
    </rPh>
    <rPh sb="5" eb="7">
      <t>チク</t>
    </rPh>
    <phoneticPr fontId="1"/>
  </si>
  <si>
    <t>塩谷・蘭島地区</t>
    <rPh sb="0" eb="2">
      <t>シオヤ</t>
    </rPh>
    <rPh sb="3" eb="5">
      <t>ランシマ</t>
    </rPh>
    <rPh sb="5" eb="7">
      <t>チク</t>
    </rPh>
    <phoneticPr fontId="1"/>
  </si>
  <si>
    <t>全市・総数</t>
    <rPh sb="0" eb="2">
      <t>ゼンシ</t>
    </rPh>
    <rPh sb="3" eb="5">
      <t>ソウスウ</t>
    </rPh>
    <phoneticPr fontId="4"/>
  </si>
  <si>
    <t>平成17年</t>
    <rPh sb="0" eb="2">
      <t>ヘイセイ</t>
    </rPh>
    <rPh sb="4" eb="5">
      <t>ネン</t>
    </rPh>
    <phoneticPr fontId="4"/>
  </si>
  <si>
    <t>平成22年</t>
    <rPh sb="0" eb="2">
      <t>ヘイセイ</t>
    </rPh>
    <rPh sb="4" eb="5">
      <t>ネン</t>
    </rPh>
    <phoneticPr fontId="4"/>
  </si>
  <si>
    <t>増減数</t>
    <rPh sb="0" eb="2">
      <t>ゾウゲン</t>
    </rPh>
    <rPh sb="2" eb="3">
      <t>スウ</t>
    </rPh>
    <phoneticPr fontId="4"/>
  </si>
  <si>
    <t>蘭島・総数</t>
    <rPh sb="0" eb="2">
      <t>ランシマ</t>
    </rPh>
    <rPh sb="3" eb="5">
      <t>ソウスウ</t>
    </rPh>
    <phoneticPr fontId="4"/>
  </si>
  <si>
    <t>総数</t>
    <rPh sb="0" eb="2">
      <t>ソウスウ</t>
    </rPh>
    <phoneticPr fontId="4"/>
  </si>
  <si>
    <t>年少人口</t>
    <rPh sb="0" eb="2">
      <t>ネンショウ</t>
    </rPh>
    <rPh sb="2" eb="4">
      <t>ジンコウ</t>
    </rPh>
    <phoneticPr fontId="4"/>
  </si>
  <si>
    <t>生産年齢人口</t>
    <rPh sb="0" eb="2">
      <t>セイサン</t>
    </rPh>
    <rPh sb="2" eb="4">
      <t>ネンレイ</t>
    </rPh>
    <rPh sb="4" eb="6">
      <t>ジンコウ</t>
    </rPh>
    <phoneticPr fontId="4"/>
  </si>
  <si>
    <t>老年人口</t>
    <rPh sb="0" eb="2">
      <t>ロウネン</t>
    </rPh>
    <rPh sb="2" eb="4">
      <t>ジンコウ</t>
    </rPh>
    <phoneticPr fontId="4"/>
  </si>
  <si>
    <t xml:space="preserve">  0 ～  4歳</t>
    <rPh sb="8" eb="9">
      <t>サイ</t>
    </rPh>
    <phoneticPr fontId="4"/>
  </si>
  <si>
    <t xml:space="preserve">  5 ～  9</t>
    <phoneticPr fontId="4"/>
  </si>
  <si>
    <t xml:space="preserve"> 10 ～ 14</t>
    <phoneticPr fontId="4"/>
  </si>
  <si>
    <t xml:space="preserve"> 15 ～ 19</t>
    <phoneticPr fontId="4"/>
  </si>
  <si>
    <t xml:space="preserve"> 20 ～ 24</t>
    <phoneticPr fontId="4"/>
  </si>
  <si>
    <t xml:space="preserve"> 25 ～ 29</t>
    <phoneticPr fontId="4"/>
  </si>
  <si>
    <t xml:space="preserve"> 30 ～ 34</t>
    <phoneticPr fontId="4"/>
  </si>
  <si>
    <t xml:space="preserve"> 40 ～ 44</t>
    <phoneticPr fontId="4"/>
  </si>
  <si>
    <t xml:space="preserve"> 45 ～ 49</t>
    <phoneticPr fontId="4"/>
  </si>
  <si>
    <t xml:space="preserve"> 50 ～ 54</t>
    <phoneticPr fontId="4"/>
  </si>
  <si>
    <t xml:space="preserve"> 55 ～ 59</t>
    <phoneticPr fontId="4"/>
  </si>
  <si>
    <t xml:space="preserve"> 60 ～ 64</t>
    <phoneticPr fontId="4"/>
  </si>
  <si>
    <t xml:space="preserve"> 65 ～ 69</t>
    <phoneticPr fontId="4"/>
  </si>
  <si>
    <t xml:space="preserve"> 70 ～ 74</t>
    <phoneticPr fontId="4"/>
  </si>
  <si>
    <t xml:space="preserve"> 75 ～ 79</t>
    <phoneticPr fontId="4"/>
  </si>
  <si>
    <t xml:space="preserve"> 80 ～ 84</t>
    <phoneticPr fontId="4"/>
  </si>
  <si>
    <t xml:space="preserve"> 85歳以上</t>
    <rPh sb="3" eb="4">
      <t>サイ</t>
    </rPh>
    <rPh sb="4" eb="6">
      <t>イジョウ</t>
    </rPh>
    <phoneticPr fontId="4"/>
  </si>
  <si>
    <t xml:space="preserve"> 年齢不詳</t>
  </si>
  <si>
    <t xml:space="preserve"> 年齢不詳</t>
    <rPh sb="1" eb="3">
      <t>ネンレイ</t>
    </rPh>
    <rPh sb="3" eb="5">
      <t>フショウ</t>
    </rPh>
    <phoneticPr fontId="4"/>
  </si>
  <si>
    <t>花園・総数</t>
    <rPh sb="0" eb="2">
      <t>ハナゾノ</t>
    </rPh>
    <rPh sb="3" eb="5">
      <t>ソウスウ</t>
    </rPh>
    <phoneticPr fontId="4"/>
  </si>
  <si>
    <t xml:space="preserve">  5 ～  9</t>
    <phoneticPr fontId="4"/>
  </si>
  <si>
    <t xml:space="preserve"> 20 ～ 24</t>
    <phoneticPr fontId="4"/>
  </si>
  <si>
    <t xml:space="preserve"> 25 ～ 29</t>
    <phoneticPr fontId="4"/>
  </si>
  <si>
    <t xml:space="preserve"> 30 ～ 34</t>
    <phoneticPr fontId="4"/>
  </si>
  <si>
    <t xml:space="preserve"> 35 ～ 39</t>
    <phoneticPr fontId="4"/>
  </si>
  <si>
    <t xml:space="preserve"> 40 ～ 44</t>
    <phoneticPr fontId="4"/>
  </si>
  <si>
    <t xml:space="preserve"> 45 ～ 49</t>
    <phoneticPr fontId="4"/>
  </si>
  <si>
    <t xml:space="preserve"> 50 ～ 54</t>
    <phoneticPr fontId="4"/>
  </si>
  <si>
    <t xml:space="preserve"> 60 ～ 64</t>
    <phoneticPr fontId="4"/>
  </si>
  <si>
    <t xml:space="preserve">  5 ～  9</t>
    <phoneticPr fontId="4"/>
  </si>
  <si>
    <t xml:space="preserve"> 10 ～ 14</t>
    <phoneticPr fontId="4"/>
  </si>
  <si>
    <t xml:space="preserve"> 15 ～ 19</t>
    <phoneticPr fontId="4"/>
  </si>
  <si>
    <t xml:space="preserve"> 20 ～ 24</t>
    <phoneticPr fontId="4"/>
  </si>
  <si>
    <t xml:space="preserve"> 25 ～ 29</t>
    <phoneticPr fontId="4"/>
  </si>
  <si>
    <t xml:space="preserve"> 30 ～ 34</t>
    <phoneticPr fontId="4"/>
  </si>
  <si>
    <t xml:space="preserve"> 35 ～ 39</t>
    <phoneticPr fontId="4"/>
  </si>
  <si>
    <t xml:space="preserve"> 40 ～ 44</t>
    <phoneticPr fontId="4"/>
  </si>
  <si>
    <t xml:space="preserve"> 45 ～ 49</t>
    <phoneticPr fontId="4"/>
  </si>
  <si>
    <t xml:space="preserve"> 50 ～ 54</t>
    <phoneticPr fontId="4"/>
  </si>
  <si>
    <t xml:space="preserve"> 55 ～ 59</t>
    <phoneticPr fontId="4"/>
  </si>
  <si>
    <t xml:space="preserve"> 60 ～ 64</t>
    <phoneticPr fontId="4"/>
  </si>
  <si>
    <t xml:space="preserve"> 65 ～ 69</t>
    <phoneticPr fontId="4"/>
  </si>
  <si>
    <t xml:space="preserve"> 70 ～ 74</t>
    <phoneticPr fontId="4"/>
  </si>
  <si>
    <t xml:space="preserve"> 75 ～ 79</t>
    <phoneticPr fontId="4"/>
  </si>
  <si>
    <t xml:space="preserve"> 80 ～ 84</t>
    <phoneticPr fontId="4"/>
  </si>
  <si>
    <t>相生町・総数</t>
    <rPh sb="0" eb="3">
      <t>アイオイチョウ</t>
    </rPh>
    <rPh sb="4" eb="6">
      <t>ソウスウ</t>
    </rPh>
    <phoneticPr fontId="4"/>
  </si>
  <si>
    <t xml:space="preserve">  5 ～  9</t>
    <phoneticPr fontId="4"/>
  </si>
  <si>
    <t xml:space="preserve"> 15 ～ 19</t>
    <phoneticPr fontId="4"/>
  </si>
  <si>
    <t xml:space="preserve"> 35 ～ 39</t>
    <phoneticPr fontId="4"/>
  </si>
  <si>
    <t xml:space="preserve"> 40 ～ 44</t>
    <phoneticPr fontId="4"/>
  </si>
  <si>
    <t xml:space="preserve"> 70 ～ 74</t>
    <phoneticPr fontId="4"/>
  </si>
  <si>
    <t xml:space="preserve"> 35 ～ 39</t>
    <phoneticPr fontId="4"/>
  </si>
  <si>
    <t xml:space="preserve"> 40 ～ 44</t>
    <phoneticPr fontId="4"/>
  </si>
  <si>
    <t xml:space="preserve"> 45 ～ 49</t>
    <phoneticPr fontId="4"/>
  </si>
  <si>
    <t xml:space="preserve"> 80 ～ 84</t>
    <phoneticPr fontId="4"/>
  </si>
  <si>
    <t xml:space="preserve">  5 ～  9</t>
    <phoneticPr fontId="4"/>
  </si>
  <si>
    <t>平成7年</t>
    <rPh sb="0" eb="2">
      <t>ヘイセイ</t>
    </rPh>
    <rPh sb="3" eb="4">
      <t>ネン</t>
    </rPh>
    <phoneticPr fontId="4"/>
  </si>
  <si>
    <t>平成12年</t>
    <rPh sb="0" eb="2">
      <t>ヘイセイ</t>
    </rPh>
    <rPh sb="4" eb="5">
      <t>ネン</t>
    </rPh>
    <phoneticPr fontId="4"/>
  </si>
  <si>
    <t xml:space="preserve"> 35 ～ 39</t>
    <phoneticPr fontId="4"/>
  </si>
  <si>
    <t xml:space="preserve">  5 ～  9</t>
    <phoneticPr fontId="4"/>
  </si>
  <si>
    <t xml:space="preserve"> 10 ～ 14</t>
    <phoneticPr fontId="4"/>
  </si>
  <si>
    <t xml:space="preserve"> 15 ～ 19</t>
    <phoneticPr fontId="4"/>
  </si>
  <si>
    <t xml:space="preserve"> 40 ～ 44</t>
    <phoneticPr fontId="4"/>
  </si>
  <si>
    <t xml:space="preserve"> 45 ～ 49</t>
    <phoneticPr fontId="4"/>
  </si>
  <si>
    <t xml:space="preserve"> 50 ～ 54</t>
    <phoneticPr fontId="4"/>
  </si>
  <si>
    <t xml:space="preserve"> 55 ～ 59</t>
    <phoneticPr fontId="4"/>
  </si>
  <si>
    <t xml:space="preserve"> 55 ～ 59</t>
    <phoneticPr fontId="4"/>
  </si>
  <si>
    <t xml:space="preserve"> 65 ～ 69</t>
    <phoneticPr fontId="4"/>
  </si>
  <si>
    <t xml:space="preserve"> 70 ～ 74</t>
    <phoneticPr fontId="4"/>
  </si>
  <si>
    <t xml:space="preserve"> 75 ～ 79</t>
    <phoneticPr fontId="4"/>
  </si>
  <si>
    <t xml:space="preserve"> 75 ～ 79</t>
    <phoneticPr fontId="4"/>
  </si>
  <si>
    <t xml:space="preserve"> 80 ～ 84</t>
    <phoneticPr fontId="4"/>
  </si>
  <si>
    <t xml:space="preserve">  5 ～  9</t>
    <phoneticPr fontId="4"/>
  </si>
  <si>
    <t xml:space="preserve"> 10 ～ 14</t>
    <phoneticPr fontId="4"/>
  </si>
  <si>
    <t xml:space="preserve"> 10 ～ 14</t>
    <phoneticPr fontId="4"/>
  </si>
  <si>
    <t xml:space="preserve"> 20 ～ 24</t>
    <phoneticPr fontId="4"/>
  </si>
  <si>
    <t xml:space="preserve"> 20 ～ 24</t>
    <phoneticPr fontId="4"/>
  </si>
  <si>
    <t xml:space="preserve"> 25 ～ 29</t>
    <phoneticPr fontId="4"/>
  </si>
  <si>
    <t xml:space="preserve"> 25 ～ 29</t>
    <phoneticPr fontId="4"/>
  </si>
  <si>
    <t xml:space="preserve"> 30 ～ 34</t>
    <phoneticPr fontId="4"/>
  </si>
  <si>
    <t xml:space="preserve"> 30 ～ 34</t>
    <phoneticPr fontId="4"/>
  </si>
  <si>
    <t xml:space="preserve"> 45 ～ 49</t>
    <phoneticPr fontId="4"/>
  </si>
  <si>
    <t xml:space="preserve"> 50 ～ 54</t>
    <phoneticPr fontId="4"/>
  </si>
  <si>
    <t xml:space="preserve"> 55 ～ 59</t>
    <phoneticPr fontId="4"/>
  </si>
  <si>
    <t xml:space="preserve"> 60 ～ 64</t>
    <phoneticPr fontId="4"/>
  </si>
  <si>
    <t xml:space="preserve"> 65 ～ 69</t>
    <phoneticPr fontId="4"/>
  </si>
  <si>
    <t>忍路・総数</t>
  </si>
  <si>
    <t>桃内・総数</t>
  </si>
  <si>
    <t xml:space="preserve"> 25 ～ 29</t>
    <phoneticPr fontId="4"/>
  </si>
  <si>
    <t xml:space="preserve"> 40 ～ 44</t>
    <phoneticPr fontId="4"/>
  </si>
  <si>
    <t xml:space="preserve"> 50 ～ 54</t>
    <phoneticPr fontId="4"/>
  </si>
  <si>
    <t xml:space="preserve"> 55 ～ 59</t>
    <phoneticPr fontId="4"/>
  </si>
  <si>
    <t xml:space="preserve"> 60 ～ 64</t>
    <phoneticPr fontId="4"/>
  </si>
  <si>
    <t xml:space="preserve"> 65 ～ 69</t>
    <phoneticPr fontId="4"/>
  </si>
  <si>
    <t xml:space="preserve"> 75 ～ 79</t>
    <phoneticPr fontId="4"/>
  </si>
  <si>
    <t xml:space="preserve">  5 ～  9</t>
    <phoneticPr fontId="4"/>
  </si>
  <si>
    <t xml:space="preserve"> 10 ～ 14</t>
    <phoneticPr fontId="4"/>
  </si>
  <si>
    <t xml:space="preserve"> 15 ～ 19</t>
    <phoneticPr fontId="4"/>
  </si>
  <si>
    <t xml:space="preserve"> 25 ～ 29</t>
    <phoneticPr fontId="4"/>
  </si>
  <si>
    <t xml:space="preserve"> 30 ～ 34</t>
    <phoneticPr fontId="4"/>
  </si>
  <si>
    <t xml:space="preserve"> 35 ～ 39</t>
    <phoneticPr fontId="4"/>
  </si>
  <si>
    <t xml:space="preserve"> 40 ～ 44</t>
    <phoneticPr fontId="4"/>
  </si>
  <si>
    <t xml:space="preserve"> 45 ～ 49</t>
    <phoneticPr fontId="4"/>
  </si>
  <si>
    <t xml:space="preserve"> 55 ～ 59</t>
    <phoneticPr fontId="4"/>
  </si>
  <si>
    <t>塩谷・総数</t>
  </si>
  <si>
    <t>オタモイ・総数</t>
    <phoneticPr fontId="4"/>
  </si>
  <si>
    <t xml:space="preserve">  5 ～  9</t>
    <phoneticPr fontId="4"/>
  </si>
  <si>
    <t xml:space="preserve"> 10 ～ 14</t>
    <phoneticPr fontId="4"/>
  </si>
  <si>
    <t xml:space="preserve"> 15 ～ 19</t>
    <phoneticPr fontId="4"/>
  </si>
  <si>
    <t xml:space="preserve"> 20 ～ 24</t>
    <phoneticPr fontId="4"/>
  </si>
  <si>
    <t xml:space="preserve"> 25 ～ 29</t>
    <phoneticPr fontId="4"/>
  </si>
  <si>
    <t xml:space="preserve"> 30 ～ 34</t>
    <phoneticPr fontId="4"/>
  </si>
  <si>
    <t xml:space="preserve"> 60 ～ 64</t>
    <phoneticPr fontId="4"/>
  </si>
  <si>
    <t xml:space="preserve"> 65 ～ 69</t>
    <phoneticPr fontId="4"/>
  </si>
  <si>
    <t xml:space="preserve"> 70 ～ 74</t>
    <phoneticPr fontId="4"/>
  </si>
  <si>
    <t xml:space="preserve"> 75 ～ 79</t>
    <phoneticPr fontId="4"/>
  </si>
  <si>
    <t xml:space="preserve"> 80 ～ 84</t>
    <phoneticPr fontId="4"/>
  </si>
  <si>
    <t xml:space="preserve">  5 ～  9</t>
    <phoneticPr fontId="4"/>
  </si>
  <si>
    <t xml:space="preserve"> 10 ～ 14</t>
    <phoneticPr fontId="4"/>
  </si>
  <si>
    <t xml:space="preserve"> 15 ～ 19</t>
    <phoneticPr fontId="4"/>
  </si>
  <si>
    <t xml:space="preserve"> 20 ～ 24</t>
    <phoneticPr fontId="4"/>
  </si>
  <si>
    <t>長橋・総数</t>
  </si>
  <si>
    <t>幸・総数</t>
  </si>
  <si>
    <t xml:space="preserve"> 20 ～ 24</t>
    <phoneticPr fontId="4"/>
  </si>
  <si>
    <t>手宮・総数</t>
  </si>
  <si>
    <t>清水町・総数</t>
  </si>
  <si>
    <t xml:space="preserve">  5 ～  9</t>
    <phoneticPr fontId="4"/>
  </si>
  <si>
    <t xml:space="preserve">  5 ～  9</t>
    <phoneticPr fontId="4"/>
  </si>
  <si>
    <t xml:space="preserve">  5 ～  9</t>
    <phoneticPr fontId="4"/>
  </si>
  <si>
    <t xml:space="preserve">  5 ～  9</t>
    <phoneticPr fontId="4"/>
  </si>
  <si>
    <t xml:space="preserve"> 10 ～ 14</t>
    <phoneticPr fontId="4"/>
  </si>
  <si>
    <t xml:space="preserve"> 15 ～ 19</t>
    <phoneticPr fontId="4"/>
  </si>
  <si>
    <t>末広町・総数</t>
  </si>
  <si>
    <t>梅ヶ枝町・総数</t>
  </si>
  <si>
    <t xml:space="preserve"> 35 ～ 39</t>
    <phoneticPr fontId="4"/>
  </si>
  <si>
    <t xml:space="preserve"> 40 ～ 44</t>
    <phoneticPr fontId="4"/>
  </si>
  <si>
    <t xml:space="preserve"> 45 ～ 49</t>
    <phoneticPr fontId="4"/>
  </si>
  <si>
    <t xml:space="preserve"> 50 ～ 54</t>
    <phoneticPr fontId="4"/>
  </si>
  <si>
    <t xml:space="preserve"> 60 ～ 64</t>
    <phoneticPr fontId="4"/>
  </si>
  <si>
    <t xml:space="preserve"> 80 ～ 84</t>
    <phoneticPr fontId="4"/>
  </si>
  <si>
    <t xml:space="preserve"> 35 ～ 39</t>
    <phoneticPr fontId="4"/>
  </si>
  <si>
    <t xml:space="preserve"> 50 ～ 54</t>
    <phoneticPr fontId="4"/>
  </si>
  <si>
    <t xml:space="preserve"> 65 ～ 69</t>
    <phoneticPr fontId="4"/>
  </si>
  <si>
    <t xml:space="preserve"> 75 ～ 79</t>
    <phoneticPr fontId="4"/>
  </si>
  <si>
    <t>錦町・総数</t>
  </si>
  <si>
    <t>豊川町・総数</t>
  </si>
  <si>
    <t xml:space="preserve"> 15 ～ 19</t>
    <phoneticPr fontId="4"/>
  </si>
  <si>
    <t xml:space="preserve"> 40 ～ 44</t>
    <phoneticPr fontId="4"/>
  </si>
  <si>
    <t xml:space="preserve"> 20 ～ 24</t>
    <phoneticPr fontId="4"/>
  </si>
  <si>
    <t xml:space="preserve"> 50 ～ 54</t>
    <phoneticPr fontId="4"/>
  </si>
  <si>
    <t xml:space="preserve"> 60 ～ 64</t>
    <phoneticPr fontId="4"/>
  </si>
  <si>
    <t xml:space="preserve"> 65 ～ 69</t>
    <phoneticPr fontId="4"/>
  </si>
  <si>
    <t xml:space="preserve"> 80 ～ 84</t>
    <phoneticPr fontId="4"/>
  </si>
  <si>
    <t>石山町・総数</t>
  </si>
  <si>
    <t>祝津・総数</t>
  </si>
  <si>
    <t>赤岩・総数</t>
  </si>
  <si>
    <t>高島・総数</t>
  </si>
  <si>
    <t>色内・総数</t>
  </si>
  <si>
    <t>稲穂・総数</t>
  </si>
  <si>
    <t>富岡・総数</t>
  </si>
  <si>
    <t>緑・総数</t>
  </si>
  <si>
    <t>最上・総数</t>
  </si>
  <si>
    <t>山田町・総数</t>
  </si>
  <si>
    <t>東雲町・総数</t>
  </si>
  <si>
    <t>港町・総数</t>
  </si>
  <si>
    <t>堺町・総数</t>
  </si>
  <si>
    <t>入船・総数</t>
  </si>
  <si>
    <t>松ヶ枝・総数</t>
  </si>
  <si>
    <t>住ノ江・総数</t>
  </si>
  <si>
    <t>住吉町・総数</t>
  </si>
  <si>
    <t>有幌町・総数</t>
  </si>
  <si>
    <t>住吉町・男</t>
  </si>
  <si>
    <t>住吉町・女</t>
  </si>
  <si>
    <t>信香町・総数</t>
  </si>
  <si>
    <t>若松・総数</t>
  </si>
  <si>
    <t>奥沢・総数</t>
  </si>
  <si>
    <t>天神・総数</t>
  </si>
  <si>
    <t>真栄・総数</t>
  </si>
  <si>
    <t>潮見台・総数</t>
  </si>
  <si>
    <t>新富町・総数</t>
  </si>
  <si>
    <t>勝納町・総数</t>
  </si>
  <si>
    <t>若竹町・総数</t>
  </si>
  <si>
    <t>築港・総数</t>
  </si>
  <si>
    <t>船浜町・総数</t>
  </si>
  <si>
    <t>桜・総数</t>
  </si>
  <si>
    <t>望洋台・総数</t>
  </si>
  <si>
    <t>朝里・総数</t>
  </si>
  <si>
    <t>朝里川温泉・総数</t>
    <rPh sb="2" eb="3">
      <t>カワ</t>
    </rPh>
    <phoneticPr fontId="4"/>
  </si>
  <si>
    <t>新光・総数</t>
  </si>
  <si>
    <t>新光町・総数</t>
  </si>
  <si>
    <t>張碓町・総数</t>
  </si>
  <si>
    <t>春香町・総数</t>
  </si>
  <si>
    <t>桂岡町・総数</t>
  </si>
  <si>
    <t>見晴町・総数</t>
  </si>
  <si>
    <t>星野町・総数</t>
  </si>
  <si>
    <t>銭函・総数</t>
  </si>
  <si>
    <t>東雲町・女</t>
    <rPh sb="4" eb="5">
      <t>オンナ</t>
    </rPh>
    <phoneticPr fontId="1"/>
  </si>
  <si>
    <t>山田町・女</t>
    <rPh sb="4" eb="5">
      <t>オンナ</t>
    </rPh>
    <phoneticPr fontId="1"/>
  </si>
  <si>
    <t>一般世帯数</t>
    <rPh sb="0" eb="2">
      <t>イッパン</t>
    </rPh>
    <rPh sb="2" eb="5">
      <t>セタイスウ</t>
    </rPh>
    <phoneticPr fontId="1"/>
  </si>
  <si>
    <t>未婚</t>
    <rPh sb="0" eb="2">
      <t>ミコン</t>
    </rPh>
    <phoneticPr fontId="1"/>
  </si>
  <si>
    <t>有配偶</t>
    <rPh sb="0" eb="1">
      <t>ユウ</t>
    </rPh>
    <rPh sb="1" eb="3">
      <t>ハイグウ</t>
    </rPh>
    <phoneticPr fontId="1"/>
  </si>
  <si>
    <t>死別・離別</t>
    <rPh sb="0" eb="2">
      <t>シベツ</t>
    </rPh>
    <rPh sb="3" eb="5">
      <t>リベツ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</si>
  <si>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</si>
  <si>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</si>
  <si>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1)配偶関係「不詳」を含む。</t>
    <rPh sb="2" eb="4">
      <t>ハイグウ</t>
    </rPh>
    <rPh sb="4" eb="6">
      <t>カンケイ</t>
    </rPh>
    <rPh sb="7" eb="9">
      <t>フショウ</t>
    </rPh>
    <rPh sb="11" eb="12">
      <t>フク</t>
    </rPh>
    <phoneticPr fontId="1"/>
  </si>
  <si>
    <t>持ち家</t>
    <rPh sb="0" eb="1">
      <t>モ</t>
    </rPh>
    <rPh sb="2" eb="3">
      <t>イエ</t>
    </rPh>
    <phoneticPr fontId="1"/>
  </si>
  <si>
    <t>民営の借家</t>
    <rPh sb="0" eb="2">
      <t>ミンエイ</t>
    </rPh>
    <rPh sb="3" eb="5">
      <t>シャクヤ</t>
    </rPh>
    <phoneticPr fontId="1"/>
  </si>
  <si>
    <t>給与住宅</t>
    <rPh sb="0" eb="2">
      <t>キュウヨ</t>
    </rPh>
    <rPh sb="2" eb="4">
      <t>ジュウタク</t>
    </rPh>
    <phoneticPr fontId="1"/>
  </si>
  <si>
    <t>間借り</t>
    <rPh sb="0" eb="2">
      <t>マガ</t>
    </rPh>
    <phoneticPr fontId="1"/>
  </si>
  <si>
    <t>住宅以外
に住む
一般世帯</t>
    <rPh sb="0" eb="2">
      <t>ジュウタク</t>
    </rPh>
    <rPh sb="2" eb="4">
      <t>イガイ</t>
    </rPh>
    <rPh sb="6" eb="7">
      <t>ス</t>
    </rPh>
    <rPh sb="9" eb="11">
      <t>イッパン</t>
    </rPh>
    <rPh sb="11" eb="13">
      <t>セタイ</t>
    </rPh>
    <phoneticPr fontId="1"/>
  </si>
  <si>
    <t>主　　　　　　世　　　　　　帯</t>
    <rPh sb="0" eb="1">
      <t>シュ</t>
    </rPh>
    <rPh sb="7" eb="8">
      <t>ヨ</t>
    </rPh>
    <rPh sb="14" eb="15">
      <t>オビ</t>
    </rPh>
    <phoneticPr fontId="1"/>
  </si>
  <si>
    <t>住　　宅　　に　　住　　む　　一　　般　　世　　帯</t>
    <rPh sb="0" eb="1">
      <t>ジュウ</t>
    </rPh>
    <rPh sb="3" eb="4">
      <t>タク</t>
    </rPh>
    <rPh sb="9" eb="10">
      <t>ス</t>
    </rPh>
    <rPh sb="15" eb="16">
      <t>イチ</t>
    </rPh>
    <rPh sb="18" eb="19">
      <t>ハン</t>
    </rPh>
    <rPh sb="21" eb="22">
      <t>ヨ</t>
    </rPh>
    <rPh sb="24" eb="25">
      <t>オビ</t>
    </rPh>
    <phoneticPr fontId="1"/>
  </si>
  <si>
    <t>一般世帯人員</t>
    <rPh sb="0" eb="2">
      <t>イッパン</t>
    </rPh>
    <rPh sb="2" eb="4">
      <t>セタイ</t>
    </rPh>
    <rPh sb="4" eb="6">
      <t>ジンイン</t>
    </rPh>
    <phoneticPr fontId="1"/>
  </si>
  <si>
    <t>第1表　世帯の種類(2区分)、世帯人員(7区分)別一般世帯数、一般世帯人員、1世帯当たり人員、施設等の世帯数及び施設等の世帯人員(統計区－特掲)</t>
    <rPh sb="0" eb="1">
      <t>ダイ</t>
    </rPh>
    <rPh sb="2" eb="3">
      <t>オモテ</t>
    </rPh>
    <rPh sb="4" eb="6">
      <t>セタイ</t>
    </rPh>
    <rPh sb="7" eb="9">
      <t>シュルイ</t>
    </rPh>
    <rPh sb="11" eb="13">
      <t>クブン</t>
    </rPh>
    <rPh sb="15" eb="17">
      <t>セタイ</t>
    </rPh>
    <rPh sb="17" eb="19">
      <t>ジンイン</t>
    </rPh>
    <rPh sb="21" eb="23">
      <t>クブン</t>
    </rPh>
    <rPh sb="24" eb="25">
      <t>ベツ</t>
    </rPh>
    <rPh sb="25" eb="27">
      <t>イッパン</t>
    </rPh>
    <rPh sb="27" eb="30">
      <t>セタイスウ</t>
    </rPh>
    <rPh sb="31" eb="33">
      <t>イッパン</t>
    </rPh>
    <rPh sb="33" eb="35">
      <t>セタイ</t>
    </rPh>
    <rPh sb="35" eb="37">
      <t>ジンイン</t>
    </rPh>
    <rPh sb="39" eb="41">
      <t>セタイ</t>
    </rPh>
    <rPh sb="41" eb="42">
      <t>ア</t>
    </rPh>
    <rPh sb="44" eb="46">
      <t>ジンイン</t>
    </rPh>
    <rPh sb="47" eb="49">
      <t>シセツ</t>
    </rPh>
    <rPh sb="49" eb="50">
      <t>トウ</t>
    </rPh>
    <rPh sb="51" eb="54">
      <t>セタイスウ</t>
    </rPh>
    <rPh sb="54" eb="55">
      <t>オヨ</t>
    </rPh>
    <rPh sb="56" eb="58">
      <t>シセツ</t>
    </rPh>
    <rPh sb="58" eb="59">
      <t>トウ</t>
    </rPh>
    <rPh sb="60" eb="62">
      <t>セタイ</t>
    </rPh>
    <rPh sb="62" eb="64">
      <t>ジンイン</t>
    </rPh>
    <rPh sb="65" eb="67">
      <t>トウケイ</t>
    </rPh>
    <rPh sb="67" eb="68">
      <t>ク</t>
    </rPh>
    <rPh sb="69" eb="70">
      <t>トク</t>
    </rPh>
    <rPh sb="70" eb="71">
      <t>ケイ</t>
    </rPh>
    <phoneticPr fontId="1"/>
  </si>
  <si>
    <t>町　　　　　丁
統計区(18区分)</t>
    <rPh sb="0" eb="1">
      <t>マチ</t>
    </rPh>
    <rPh sb="6" eb="7">
      <t>チョウ</t>
    </rPh>
    <rPh sb="8" eb="10">
      <t>トウケイ</t>
    </rPh>
    <rPh sb="10" eb="11">
      <t>ク</t>
    </rPh>
    <rPh sb="14" eb="16">
      <t>クブン</t>
    </rPh>
    <phoneticPr fontId="1"/>
  </si>
  <si>
    <t>一般世帯1世帯当たり人員</t>
    <rPh sb="0" eb="2">
      <t>イッパン</t>
    </rPh>
    <rPh sb="2" eb="4">
      <t>セタイ</t>
    </rPh>
    <rPh sb="5" eb="7">
      <t>セタイ</t>
    </rPh>
    <rPh sb="7" eb="8">
      <t>ア</t>
    </rPh>
    <rPh sb="10" eb="12">
      <t>ジンイン</t>
    </rPh>
    <phoneticPr fontId="1"/>
  </si>
  <si>
    <t>1丁目</t>
    <rPh sb="1" eb="3">
      <t>チョウメ</t>
    </rPh>
    <phoneticPr fontId="1"/>
  </si>
  <si>
    <t>2丁目</t>
    <rPh sb="1" eb="3">
      <t>チョウメ</t>
    </rPh>
    <phoneticPr fontId="1"/>
  </si>
  <si>
    <t>3丁目</t>
    <rPh sb="1" eb="3">
      <t>チョウメ</t>
    </rPh>
    <phoneticPr fontId="1"/>
  </si>
  <si>
    <t>-</t>
  </si>
  <si>
    <t>X</t>
  </si>
  <si>
    <t>総数</t>
    <rPh sb="0" eb="1">
      <t>フサ</t>
    </rPh>
    <rPh sb="1" eb="2">
      <t>カズ</t>
    </rPh>
    <phoneticPr fontId="1"/>
  </si>
  <si>
    <t>総数
1)</t>
    <rPh sb="0" eb="1">
      <t>フサ</t>
    </rPh>
    <rPh sb="1" eb="2">
      <t>カズ</t>
    </rPh>
    <phoneticPr fontId="1"/>
  </si>
  <si>
    <t>一般世帯</t>
    <rPh sb="0" eb="1">
      <t>イチ</t>
    </rPh>
    <rPh sb="1" eb="2">
      <t>ハン</t>
    </rPh>
    <rPh sb="2" eb="3">
      <t>ヨ</t>
    </rPh>
    <rPh sb="3" eb="4">
      <t>オビ</t>
    </rPh>
    <phoneticPr fontId="1"/>
  </si>
  <si>
    <t>総数
 1)</t>
    <rPh sb="0" eb="1">
      <t>フサ</t>
    </rPh>
    <rPh sb="1" eb="2">
      <t>カズ</t>
    </rPh>
    <phoneticPr fontId="1"/>
  </si>
  <si>
    <t>増減数</t>
    <rPh sb="0" eb="1">
      <t>ゾウ</t>
    </rPh>
    <rPh sb="1" eb="2">
      <t>ゲン</t>
    </rPh>
    <rPh sb="2" eb="3">
      <t>スウ</t>
    </rPh>
    <phoneticPr fontId="1"/>
  </si>
  <si>
    <t>世帯人員</t>
    <rPh sb="0" eb="2">
      <t>セタイ</t>
    </rPh>
    <rPh sb="2" eb="4">
      <t>ジンイン</t>
    </rPh>
    <phoneticPr fontId="1"/>
  </si>
  <si>
    <t>-</t>
    <phoneticPr fontId="1"/>
  </si>
  <si>
    <t>3)</t>
    <phoneticPr fontId="1"/>
  </si>
  <si>
    <t>手宮・色内地区</t>
    <rPh sb="0" eb="1">
      <t>テ</t>
    </rPh>
    <rPh sb="1" eb="2">
      <t>ミヤ</t>
    </rPh>
    <rPh sb="3" eb="4">
      <t>イロ</t>
    </rPh>
    <rPh sb="4" eb="5">
      <t>ナイ</t>
    </rPh>
    <rPh sb="5" eb="7">
      <t>チク</t>
    </rPh>
    <phoneticPr fontId="1"/>
  </si>
  <si>
    <t>2)</t>
    <phoneticPr fontId="1"/>
  </si>
  <si>
    <t>4)</t>
    <phoneticPr fontId="1"/>
  </si>
  <si>
    <t>5)</t>
    <phoneticPr fontId="1"/>
  </si>
  <si>
    <t>5)水面調査区を含みます。</t>
    <rPh sb="2" eb="4">
      <t>スイメン</t>
    </rPh>
    <rPh sb="4" eb="7">
      <t>チョウサク</t>
    </rPh>
    <rPh sb="8" eb="9">
      <t>フク</t>
    </rPh>
    <phoneticPr fontId="1"/>
  </si>
  <si>
    <t>世帯
人員
が1人</t>
    <rPh sb="0" eb="2">
      <t>セタイ</t>
    </rPh>
    <rPh sb="3" eb="5">
      <t>ジンイン</t>
    </rPh>
    <rPh sb="8" eb="9">
      <t>ニン</t>
    </rPh>
    <phoneticPr fontId="1"/>
  </si>
  <si>
    <t>7人
以上</t>
    <rPh sb="1" eb="2">
      <t>ニン</t>
    </rPh>
    <rPh sb="3" eb="5">
      <t>イジョウ</t>
    </rPh>
    <phoneticPr fontId="1"/>
  </si>
  <si>
    <t>世帯数</t>
    <rPh sb="0" eb="3">
      <t>セタイスウ</t>
    </rPh>
    <phoneticPr fontId="1"/>
  </si>
  <si>
    <t>施設
等の
世帯</t>
    <rPh sb="0" eb="2">
      <t>シセツ</t>
    </rPh>
    <rPh sb="3" eb="4">
      <t>トウ</t>
    </rPh>
    <rPh sb="6" eb="8">
      <t>セタイ</t>
    </rPh>
    <phoneticPr fontId="1"/>
  </si>
  <si>
    <t>第1表　世帯の種類(2区分)、世帯人員(7区分)別一般世帯数、一般世帯人員、1世帯当たり人員、</t>
  </si>
  <si>
    <t>施設等の世帯数及び施設等の世帯人員(統計区－特掲)</t>
    <phoneticPr fontId="1"/>
  </si>
  <si>
    <t>施設等の世帯数及び施設等の世帯人員(統計区－特掲)　－ つ づ き ―</t>
    <phoneticPr fontId="1"/>
  </si>
  <si>
    <t>年齢
(5歳階級)</t>
    <rPh sb="0" eb="1">
      <t>トシ</t>
    </rPh>
    <rPh sb="1" eb="2">
      <t>ヨワイ</t>
    </rPh>
    <rPh sb="5" eb="6">
      <t>サイ</t>
    </rPh>
    <rPh sb="6" eb="8">
      <t>カイキュウ</t>
    </rPh>
    <phoneticPr fontId="4"/>
  </si>
  <si>
    <t>※平成2年から平成17年までは「有幌町」を含みます。</t>
    <rPh sb="1" eb="3">
      <t>ヘイセイ</t>
    </rPh>
    <rPh sb="4" eb="5">
      <t>ネン</t>
    </rPh>
    <rPh sb="7" eb="9">
      <t>ヘイセイ</t>
    </rPh>
    <rPh sb="11" eb="12">
      <t>ネン</t>
    </rPh>
    <rPh sb="16" eb="17">
      <t>アリ</t>
    </rPh>
    <rPh sb="17" eb="18">
      <t>ホロ</t>
    </rPh>
    <rPh sb="18" eb="19">
      <t>マチ</t>
    </rPh>
    <rPh sb="21" eb="22">
      <t>フク</t>
    </rPh>
    <phoneticPr fontId="1"/>
  </si>
  <si>
    <t>x</t>
  </si>
  <si>
    <t>※平成17年から「港町」を含みます。</t>
    <rPh sb="1" eb="3">
      <t>ヘイセイ</t>
    </rPh>
    <rPh sb="5" eb="6">
      <t>ネン</t>
    </rPh>
    <rPh sb="9" eb="11">
      <t>ミナトマチ</t>
    </rPh>
    <rPh sb="13" eb="14">
      <t>フク</t>
    </rPh>
    <phoneticPr fontId="4"/>
  </si>
  <si>
    <t>※「花園」、「堺町」にコメントあり</t>
    <rPh sb="2" eb="4">
      <t>ハナゾノ</t>
    </rPh>
    <rPh sb="7" eb="8">
      <t>サカイ</t>
    </rPh>
    <rPh sb="8" eb="9">
      <t>マチ</t>
    </rPh>
    <phoneticPr fontId="4"/>
  </si>
  <si>
    <t>修正箇所</t>
    <rPh sb="0" eb="2">
      <t>シュウセイ</t>
    </rPh>
    <rPh sb="2" eb="4">
      <t>カショ</t>
    </rPh>
    <phoneticPr fontId="1"/>
  </si>
  <si>
    <t>平成2年の「花園」　※合算地区「有幌町」分が合算されていなかった。</t>
    <rPh sb="0" eb="2">
      <t>ヘイセイ</t>
    </rPh>
    <rPh sb="3" eb="4">
      <t>ネン</t>
    </rPh>
    <rPh sb="6" eb="8">
      <t>ハナゾノ</t>
    </rPh>
    <rPh sb="11" eb="13">
      <t>ガッサン</t>
    </rPh>
    <rPh sb="13" eb="15">
      <t>チク</t>
    </rPh>
    <rPh sb="16" eb="19">
      <t>アリホロチョウ</t>
    </rPh>
    <rPh sb="20" eb="21">
      <t>ブン</t>
    </rPh>
    <rPh sb="22" eb="24">
      <t>ガッサン</t>
    </rPh>
    <phoneticPr fontId="1"/>
  </si>
  <si>
    <t>「総数」 ～ (誤)6,307　→　(正)6,309 ※+2人</t>
    <rPh sb="1" eb="3">
      <t>ソウスウ</t>
    </rPh>
    <rPh sb="8" eb="9">
      <t>アヤマ</t>
    </rPh>
    <rPh sb="19" eb="20">
      <t>タダ</t>
    </rPh>
    <rPh sb="30" eb="31">
      <t>ニン</t>
    </rPh>
    <phoneticPr fontId="1"/>
  </si>
  <si>
    <t>「総数(老年人口)」 ～ (誤)1,333　→　(正)1,335 ※ +2人</t>
    <rPh sb="1" eb="3">
      <t>ソウスウ</t>
    </rPh>
    <rPh sb="4" eb="6">
      <t>ロウネン</t>
    </rPh>
    <rPh sb="6" eb="8">
      <t>ジンコウ</t>
    </rPh>
    <rPh sb="14" eb="15">
      <t>アヤマ</t>
    </rPh>
    <rPh sb="25" eb="26">
      <t>タダ</t>
    </rPh>
    <rPh sb="37" eb="38">
      <t>ニン</t>
    </rPh>
    <phoneticPr fontId="1"/>
  </si>
  <si>
    <t>「総数(70～74歳)」 ～ (誤)346　→　(正)347 ※ +1人</t>
    <rPh sb="1" eb="3">
      <t>ソウスウ</t>
    </rPh>
    <rPh sb="9" eb="10">
      <t>サイ</t>
    </rPh>
    <rPh sb="16" eb="17">
      <t>アヤマ</t>
    </rPh>
    <rPh sb="25" eb="26">
      <t>タダ</t>
    </rPh>
    <rPh sb="35" eb="36">
      <t>ニン</t>
    </rPh>
    <phoneticPr fontId="1"/>
  </si>
  <si>
    <t>「総数(75～79歳)」 ～ (誤)277　→　(正)278 ※ +1人</t>
    <rPh sb="1" eb="3">
      <t>ソウスウ</t>
    </rPh>
    <rPh sb="9" eb="10">
      <t>サイ</t>
    </rPh>
    <rPh sb="16" eb="17">
      <t>アヤマ</t>
    </rPh>
    <rPh sb="25" eb="26">
      <t>タダ</t>
    </rPh>
    <rPh sb="35" eb="36">
      <t>ニン</t>
    </rPh>
    <phoneticPr fontId="1"/>
  </si>
  <si>
    <t>「男」 ～ (誤)2,613　→　(正)2,614 ※+1人</t>
    <rPh sb="1" eb="2">
      <t>オトコ</t>
    </rPh>
    <rPh sb="7" eb="8">
      <t>アヤマ</t>
    </rPh>
    <rPh sb="18" eb="19">
      <t>タダ</t>
    </rPh>
    <rPh sb="29" eb="30">
      <t>ニン</t>
    </rPh>
    <phoneticPr fontId="1"/>
  </si>
  <si>
    <t>「男(老年人口)」 ～ (誤)479　→　(正)480 ※ +1人</t>
    <rPh sb="1" eb="2">
      <t>オトコ</t>
    </rPh>
    <rPh sb="3" eb="5">
      <t>ロウネン</t>
    </rPh>
    <rPh sb="5" eb="7">
      <t>ジンコウ</t>
    </rPh>
    <rPh sb="13" eb="14">
      <t>アヤマ</t>
    </rPh>
    <rPh sb="22" eb="23">
      <t>タダ</t>
    </rPh>
    <rPh sb="32" eb="33">
      <t>ニン</t>
    </rPh>
    <phoneticPr fontId="1"/>
  </si>
  <si>
    <t>「女」 ～ (誤)3,694　→　(正)3,695 ※+1人</t>
    <rPh sb="1" eb="2">
      <t>オンナ</t>
    </rPh>
    <rPh sb="7" eb="8">
      <t>アヤマ</t>
    </rPh>
    <rPh sb="18" eb="19">
      <t>タダ</t>
    </rPh>
    <rPh sb="29" eb="30">
      <t>ニン</t>
    </rPh>
    <phoneticPr fontId="1"/>
  </si>
  <si>
    <t>「女(老年人口)」 ～ (誤)854　→　(正)855 ※ +1人</t>
    <rPh sb="1" eb="2">
      <t>オンナ</t>
    </rPh>
    <rPh sb="3" eb="5">
      <t>ロウネン</t>
    </rPh>
    <rPh sb="5" eb="7">
      <t>ジンコウ</t>
    </rPh>
    <rPh sb="13" eb="14">
      <t>アヤマ</t>
    </rPh>
    <rPh sb="22" eb="23">
      <t>タダ</t>
    </rPh>
    <rPh sb="32" eb="33">
      <t>ニン</t>
    </rPh>
    <phoneticPr fontId="1"/>
  </si>
  <si>
    <t>「男(75～79歳)」 ～ (誤)103　→　(正)104 ※ +1人</t>
    <rPh sb="1" eb="2">
      <t>オトコ</t>
    </rPh>
    <rPh sb="8" eb="9">
      <t>サイ</t>
    </rPh>
    <rPh sb="15" eb="16">
      <t>アヤマ</t>
    </rPh>
    <rPh sb="24" eb="25">
      <t>タダ</t>
    </rPh>
    <rPh sb="34" eb="35">
      <t>ニン</t>
    </rPh>
    <phoneticPr fontId="1"/>
  </si>
  <si>
    <t>「女(70～74歳)」 ～ (誤)214　→　(正)215 ※ +1人</t>
    <rPh sb="1" eb="2">
      <t>オンナ</t>
    </rPh>
    <rPh sb="8" eb="9">
      <t>サイ</t>
    </rPh>
    <rPh sb="15" eb="16">
      <t>アヤマ</t>
    </rPh>
    <rPh sb="24" eb="25">
      <t>タダ</t>
    </rPh>
    <rPh sb="34" eb="35">
      <t>ニン</t>
    </rPh>
    <phoneticPr fontId="1"/>
  </si>
  <si>
    <t>平成7年の「花園」　※合算地区「有幌町」分が合算されていなかった。</t>
    <rPh sb="0" eb="2">
      <t>ヘイセイ</t>
    </rPh>
    <rPh sb="3" eb="4">
      <t>ネン</t>
    </rPh>
    <rPh sb="6" eb="8">
      <t>ハナゾノ</t>
    </rPh>
    <rPh sb="11" eb="13">
      <t>ガッサン</t>
    </rPh>
    <rPh sb="13" eb="15">
      <t>チク</t>
    </rPh>
    <rPh sb="16" eb="19">
      <t>アリホロチョウ</t>
    </rPh>
    <rPh sb="20" eb="21">
      <t>ブン</t>
    </rPh>
    <rPh sb="22" eb="24">
      <t>ガッサン</t>
    </rPh>
    <phoneticPr fontId="1"/>
  </si>
  <si>
    <t>「総数(老年人口)」 ～ (誤)1,416　→　(正)1,418 ※ +2人</t>
    <rPh sb="1" eb="3">
      <t>ソウスウ</t>
    </rPh>
    <rPh sb="4" eb="6">
      <t>ロウネン</t>
    </rPh>
    <rPh sb="6" eb="8">
      <t>ジンコウ</t>
    </rPh>
    <rPh sb="14" eb="15">
      <t>アヤマ</t>
    </rPh>
    <rPh sb="25" eb="26">
      <t>タダ</t>
    </rPh>
    <rPh sb="37" eb="38">
      <t>ニン</t>
    </rPh>
    <phoneticPr fontId="1"/>
  </si>
  <si>
    <t>「総数(75～79歳)」 ～ (誤)276　→　(正)277 ※ +1人</t>
    <rPh sb="1" eb="3">
      <t>ソウスウ</t>
    </rPh>
    <rPh sb="9" eb="10">
      <t>サイ</t>
    </rPh>
    <rPh sb="16" eb="17">
      <t>アヤマ</t>
    </rPh>
    <rPh sb="25" eb="26">
      <t>タダ</t>
    </rPh>
    <rPh sb="35" eb="36">
      <t>ニン</t>
    </rPh>
    <phoneticPr fontId="1"/>
  </si>
  <si>
    <t>「総数(80～84歳)」 ～ (誤)178　→　(正)179 ※ +1人</t>
    <rPh sb="1" eb="3">
      <t>ソウスウ</t>
    </rPh>
    <rPh sb="9" eb="10">
      <t>サイ</t>
    </rPh>
    <rPh sb="16" eb="17">
      <t>アヤマ</t>
    </rPh>
    <rPh sb="25" eb="26">
      <t>タダ</t>
    </rPh>
    <rPh sb="35" eb="36">
      <t>ニン</t>
    </rPh>
    <phoneticPr fontId="1"/>
  </si>
  <si>
    <t xml:space="preserve">  5 ～  9</t>
  </si>
  <si>
    <t xml:space="preserve"> 10 ～ 14</t>
  </si>
  <si>
    <t xml:space="preserve"> 15 ～ 19</t>
  </si>
  <si>
    <t xml:space="preserve"> 20 ～ 24</t>
  </si>
  <si>
    <t xml:space="preserve"> 25 ～ 29</t>
  </si>
  <si>
    <t xml:space="preserve"> 30 ～ 34</t>
  </si>
  <si>
    <t xml:space="preserve"> 35 ～ 39</t>
  </si>
  <si>
    <t xml:space="preserve"> 40 ～ 44</t>
  </si>
  <si>
    <t xml:space="preserve"> 45 ～ 49</t>
  </si>
  <si>
    <t xml:space="preserve"> 50 ～ 54</t>
  </si>
  <si>
    <t xml:space="preserve"> 55 ～ 59</t>
  </si>
  <si>
    <t xml:space="preserve"> 60 ～ 64</t>
  </si>
  <si>
    <t xml:space="preserve"> 65 ～ 69</t>
  </si>
  <si>
    <t xml:space="preserve"> 70 ～ 74</t>
  </si>
  <si>
    <t xml:space="preserve"> 75 ～ 79</t>
  </si>
  <si>
    <t xml:space="preserve"> 80 ～ 84</t>
  </si>
  <si>
    <t>水面調査区・総数</t>
    <rPh sb="0" eb="2">
      <t>スイメン</t>
    </rPh>
    <rPh sb="2" eb="5">
      <t>チョウサク</t>
    </rPh>
    <phoneticPr fontId="4"/>
  </si>
  <si>
    <t>総数</t>
    <rPh sb="0" eb="2">
      <t>ソウスウ</t>
    </rPh>
    <phoneticPr fontId="2"/>
  </si>
  <si>
    <t>年少人口</t>
    <rPh sb="0" eb="2">
      <t>ネンショウ</t>
    </rPh>
    <rPh sb="2" eb="4">
      <t>ジンコウ</t>
    </rPh>
    <phoneticPr fontId="2"/>
  </si>
  <si>
    <t>生産年齢人口</t>
    <rPh sb="0" eb="2">
      <t>セイサン</t>
    </rPh>
    <rPh sb="2" eb="4">
      <t>ネンレイ</t>
    </rPh>
    <rPh sb="4" eb="6">
      <t>ジンコウ</t>
    </rPh>
    <phoneticPr fontId="2"/>
  </si>
  <si>
    <t>老年人口</t>
    <rPh sb="0" eb="2">
      <t>ロウネン</t>
    </rPh>
    <rPh sb="2" eb="4">
      <t>ジンコウ</t>
    </rPh>
    <phoneticPr fontId="2"/>
  </si>
  <si>
    <t xml:space="preserve">  0 ～  4歳</t>
    <rPh sb="8" eb="9">
      <t>サイ</t>
    </rPh>
    <phoneticPr fontId="2"/>
  </si>
  <si>
    <t xml:space="preserve"> 85歳以上</t>
    <rPh sb="3" eb="4">
      <t>サイ</t>
    </rPh>
    <rPh sb="4" eb="6">
      <t>イジョウ</t>
    </rPh>
    <phoneticPr fontId="2"/>
  </si>
  <si>
    <t xml:space="preserve"> 年齢不詳</t>
    <rPh sb="1" eb="3">
      <t>ネンレイ</t>
    </rPh>
    <rPh sb="3" eb="5">
      <t>フショウ</t>
    </rPh>
    <phoneticPr fontId="2"/>
  </si>
  <si>
    <t>第3表　配偶関係(3区分)、男女別15歳以上人口(統計区－特掲)</t>
    <rPh sb="0" eb="1">
      <t>ダイ</t>
    </rPh>
    <rPh sb="2" eb="3">
      <t>オモテ</t>
    </rPh>
    <rPh sb="4" eb="6">
      <t>ハイグウ</t>
    </rPh>
    <rPh sb="6" eb="8">
      <t>カンケイ</t>
    </rPh>
    <rPh sb="10" eb="12">
      <t>クブン</t>
    </rPh>
    <rPh sb="14" eb="16">
      <t>ダンジョ</t>
    </rPh>
    <rPh sb="16" eb="17">
      <t>ベツ</t>
    </rPh>
    <rPh sb="19" eb="22">
      <t>サイイジョウ</t>
    </rPh>
    <rPh sb="22" eb="24">
      <t>ジンコウ</t>
    </rPh>
    <rPh sb="25" eb="27">
      <t>トウケイ</t>
    </rPh>
    <rPh sb="27" eb="28">
      <t>ク</t>
    </rPh>
    <rPh sb="29" eb="30">
      <t>トク</t>
    </rPh>
    <rPh sb="30" eb="31">
      <t>ケイ</t>
    </rPh>
    <phoneticPr fontId="1"/>
  </si>
  <si>
    <t>町丁
統計区（18区分）</t>
    <rPh sb="0" eb="1">
      <t>マチ</t>
    </rPh>
    <rPh sb="1" eb="2">
      <t>チョウ</t>
    </rPh>
    <rPh sb="3" eb="5">
      <t>トウケイ</t>
    </rPh>
    <rPh sb="5" eb="6">
      <t>ク</t>
    </rPh>
    <rPh sb="9" eb="11">
      <t>クブン</t>
    </rPh>
    <phoneticPr fontId="1"/>
  </si>
  <si>
    <t>不詳</t>
    <rPh sb="0" eb="2">
      <t>フショウ</t>
    </rPh>
    <phoneticPr fontId="1"/>
  </si>
  <si>
    <t>総数1)</t>
    <rPh sb="0" eb="2">
      <t>ソウスウ</t>
    </rPh>
    <phoneticPr fontId="1"/>
  </si>
  <si>
    <t>第3表 配偶関係(3区分)、男女別15歳以上人口(統計区－特掲)</t>
    <rPh sb="0" eb="1">
      <t>ダイ</t>
    </rPh>
    <rPh sb="2" eb="3">
      <t>オモテ</t>
    </rPh>
    <rPh sb="4" eb="6">
      <t>ハイグウ</t>
    </rPh>
    <rPh sb="6" eb="8">
      <t>カンケイ</t>
    </rPh>
    <rPh sb="10" eb="12">
      <t>クブン</t>
    </rPh>
    <rPh sb="14" eb="16">
      <t>ダンジョ</t>
    </rPh>
    <rPh sb="16" eb="17">
      <t>ベツ</t>
    </rPh>
    <rPh sb="19" eb="22">
      <t>サイイジョウ</t>
    </rPh>
    <rPh sb="22" eb="24">
      <t>ジンコウ</t>
    </rPh>
    <rPh sb="25" eb="27">
      <t>トウケイ</t>
    </rPh>
    <rPh sb="27" eb="28">
      <t>ク</t>
    </rPh>
    <rPh sb="29" eb="30">
      <t>トク</t>
    </rPh>
    <rPh sb="30" eb="31">
      <t>ケイ</t>
    </rPh>
    <phoneticPr fontId="1"/>
  </si>
  <si>
    <t>第3表 配偶関係(3区分)、男女別15歳以上人口(統計区－特掲)　－ つ づ き ―</t>
    <rPh sb="0" eb="1">
      <t>ダイ</t>
    </rPh>
    <rPh sb="2" eb="3">
      <t>オモテ</t>
    </rPh>
    <rPh sb="4" eb="6">
      <t>ハイグウ</t>
    </rPh>
    <rPh sb="6" eb="8">
      <t>カンケイ</t>
    </rPh>
    <rPh sb="10" eb="12">
      <t>クブン</t>
    </rPh>
    <rPh sb="14" eb="16">
      <t>ダンジョ</t>
    </rPh>
    <rPh sb="16" eb="17">
      <t>ベツ</t>
    </rPh>
    <rPh sb="19" eb="22">
      <t>サイイジョウ</t>
    </rPh>
    <rPh sb="22" eb="24">
      <t>ジンコウ</t>
    </rPh>
    <rPh sb="25" eb="27">
      <t>トウケイ</t>
    </rPh>
    <rPh sb="27" eb="28">
      <t>ク</t>
    </rPh>
    <rPh sb="29" eb="30">
      <t>トク</t>
    </rPh>
    <rPh sb="30" eb="31">
      <t>ケイ</t>
    </rPh>
    <phoneticPr fontId="1"/>
  </si>
  <si>
    <t>第4表 住居の種類・住宅の所有の関係(6区分)別一般世帯数、一般世帯人員及び1世帯当たり人員(統計区－特掲)</t>
    <rPh sb="0" eb="1">
      <t>ダイ</t>
    </rPh>
    <rPh sb="2" eb="3">
      <t>オモテ</t>
    </rPh>
    <rPh sb="4" eb="6">
      <t>ジュウキョ</t>
    </rPh>
    <rPh sb="7" eb="9">
      <t>シュルイ</t>
    </rPh>
    <rPh sb="10" eb="12">
      <t>ジュウタク</t>
    </rPh>
    <rPh sb="13" eb="15">
      <t>ショユウ</t>
    </rPh>
    <rPh sb="16" eb="18">
      <t>カンケイ</t>
    </rPh>
    <rPh sb="20" eb="22">
      <t>クブン</t>
    </rPh>
    <rPh sb="23" eb="24">
      <t>ベツ</t>
    </rPh>
    <rPh sb="24" eb="26">
      <t>イッパン</t>
    </rPh>
    <rPh sb="26" eb="29">
      <t>セタイスウ</t>
    </rPh>
    <rPh sb="30" eb="32">
      <t>イッパン</t>
    </rPh>
    <rPh sb="32" eb="34">
      <t>セタイ</t>
    </rPh>
    <rPh sb="34" eb="36">
      <t>ジンイン</t>
    </rPh>
    <rPh sb="36" eb="37">
      <t>オヨ</t>
    </rPh>
    <rPh sb="39" eb="41">
      <t>セタイ</t>
    </rPh>
    <rPh sb="41" eb="42">
      <t>ア</t>
    </rPh>
    <rPh sb="44" eb="46">
      <t>ジンイン</t>
    </rPh>
    <rPh sb="47" eb="49">
      <t>トウケイ</t>
    </rPh>
    <rPh sb="49" eb="50">
      <t>ク</t>
    </rPh>
    <rPh sb="51" eb="52">
      <t>トク</t>
    </rPh>
    <rPh sb="52" eb="53">
      <t>ケイ</t>
    </rPh>
    <phoneticPr fontId="1"/>
  </si>
  <si>
    <t>町丁
統計区(18区分)</t>
    <rPh sb="0" eb="1">
      <t>マチ</t>
    </rPh>
    <rPh sb="1" eb="2">
      <t>チョウ</t>
    </rPh>
    <rPh sb="3" eb="5">
      <t>トウケイ</t>
    </rPh>
    <rPh sb="5" eb="6">
      <t>ク</t>
    </rPh>
    <rPh sb="9" eb="11">
      <t>クブン</t>
    </rPh>
    <phoneticPr fontId="1"/>
  </si>
  <si>
    <t>公営・都市再生機構
・公社の借家</t>
    <phoneticPr fontId="1"/>
  </si>
  <si>
    <t>1世帯当たり人員</t>
    <rPh sb="1" eb="3">
      <t>セタイ</t>
    </rPh>
    <rPh sb="3" eb="4">
      <t>ア</t>
    </rPh>
    <rPh sb="6" eb="8">
      <t>ジンイン</t>
    </rPh>
    <phoneticPr fontId="1"/>
  </si>
  <si>
    <t>2)秘匿処理のため、平成22年分の「オタモイ4丁目」は「オタモイ3丁目」に合算しています。</t>
    <rPh sb="2" eb="4">
      <t>ヒトク</t>
    </rPh>
    <rPh sb="4" eb="6">
      <t>ショリ</t>
    </rPh>
    <rPh sb="10" eb="12">
      <t>ヘイセイ</t>
    </rPh>
    <rPh sb="14" eb="15">
      <t>ネン</t>
    </rPh>
    <rPh sb="15" eb="16">
      <t>ブン</t>
    </rPh>
    <rPh sb="23" eb="25">
      <t>チョウメ</t>
    </rPh>
    <rPh sb="33" eb="35">
      <t>チョウメ</t>
    </rPh>
    <rPh sb="37" eb="39">
      <t>ガッサン</t>
    </rPh>
    <phoneticPr fontId="1"/>
  </si>
  <si>
    <t>4)水面調査区を含みます。</t>
    <rPh sb="2" eb="4">
      <t>スイメン</t>
    </rPh>
    <rPh sb="4" eb="7">
      <t>チョウサク</t>
    </rPh>
    <rPh sb="8" eb="9">
      <t>フク</t>
    </rPh>
    <phoneticPr fontId="1"/>
  </si>
  <si>
    <t>1)</t>
    <phoneticPr fontId="1"/>
  </si>
  <si>
    <t>2人</t>
    <rPh sb="1" eb="2">
      <t>ニン</t>
    </rPh>
    <phoneticPr fontId="1"/>
  </si>
  <si>
    <t>3人</t>
    <rPh sb="1" eb="2">
      <t>ニン</t>
    </rPh>
    <phoneticPr fontId="1"/>
  </si>
  <si>
    <t>4人</t>
    <rPh sb="1" eb="2">
      <t>ニン</t>
    </rPh>
    <phoneticPr fontId="1"/>
  </si>
  <si>
    <t>5人</t>
    <rPh sb="1" eb="2">
      <t>ニン</t>
    </rPh>
    <phoneticPr fontId="1"/>
  </si>
  <si>
    <t>6人</t>
    <rPh sb="1" eb="2">
      <t>ニン</t>
    </rPh>
    <phoneticPr fontId="1"/>
  </si>
  <si>
    <t>増減率(%)</t>
    <phoneticPr fontId="4"/>
  </si>
  <si>
    <t>第4表 住居の種類・住宅の所有の関係(6区分)別一般世帯数、一般世帯人員及び1世帯当たり人員(統計区－特掲)　－ つ づ き ―</t>
    <rPh sb="0" eb="1">
      <t>ダイ</t>
    </rPh>
    <rPh sb="2" eb="3">
      <t>オモテ</t>
    </rPh>
    <rPh sb="4" eb="6">
      <t>ジュウキョ</t>
    </rPh>
    <rPh sb="7" eb="9">
      <t>シュルイ</t>
    </rPh>
    <rPh sb="10" eb="12">
      <t>ジュウタク</t>
    </rPh>
    <rPh sb="13" eb="15">
      <t>ショユウ</t>
    </rPh>
    <rPh sb="16" eb="18">
      <t>カンケイ</t>
    </rPh>
    <rPh sb="20" eb="22">
      <t>クブン</t>
    </rPh>
    <rPh sb="23" eb="24">
      <t>ベツ</t>
    </rPh>
    <rPh sb="24" eb="26">
      <t>イッパン</t>
    </rPh>
    <rPh sb="26" eb="29">
      <t>セタイスウ</t>
    </rPh>
    <rPh sb="30" eb="32">
      <t>イッパン</t>
    </rPh>
    <rPh sb="32" eb="34">
      <t>セタイ</t>
    </rPh>
    <rPh sb="34" eb="36">
      <t>ジンイン</t>
    </rPh>
    <rPh sb="36" eb="37">
      <t>オヨ</t>
    </rPh>
    <rPh sb="39" eb="41">
      <t>セタイ</t>
    </rPh>
    <rPh sb="41" eb="42">
      <t>ア</t>
    </rPh>
    <rPh sb="44" eb="46">
      <t>ジンイン</t>
    </rPh>
    <rPh sb="47" eb="49">
      <t>トウケイ</t>
    </rPh>
    <rPh sb="49" eb="50">
      <t>ク</t>
    </rPh>
    <rPh sb="51" eb="52">
      <t>トク</t>
    </rPh>
    <rPh sb="52" eb="53">
      <t>ケイ</t>
    </rPh>
    <phoneticPr fontId="1"/>
  </si>
  <si>
    <t>※平成2年から平成17年までは「花園」に合算しています。</t>
    <rPh sb="1" eb="3">
      <t>ヘイセイ</t>
    </rPh>
    <rPh sb="4" eb="5">
      <t>ネン</t>
    </rPh>
    <rPh sb="7" eb="9">
      <t>ヘイセイ</t>
    </rPh>
    <rPh sb="11" eb="12">
      <t>ネン</t>
    </rPh>
    <rPh sb="16" eb="18">
      <t>ハナゾノ</t>
    </rPh>
    <rPh sb="20" eb="22">
      <t>ガッサン</t>
    </rPh>
    <phoneticPr fontId="4"/>
  </si>
  <si>
    <t>※平成17年からは「堺町」に合算しています。</t>
    <rPh sb="1" eb="3">
      <t>ヘイセイ</t>
    </rPh>
    <rPh sb="5" eb="6">
      <t>ネン</t>
    </rPh>
    <rPh sb="10" eb="12">
      <t>サカイマチ</t>
    </rPh>
    <rPh sb="14" eb="16">
      <t>ガッサン</t>
    </rPh>
    <phoneticPr fontId="4"/>
  </si>
  <si>
    <t>平成27年</t>
    <rPh sb="0" eb="1">
      <t>ヒラ</t>
    </rPh>
    <rPh sb="1" eb="2">
      <t>シゲル</t>
    </rPh>
    <rPh sb="4" eb="5">
      <t>ネン</t>
    </rPh>
    <phoneticPr fontId="1"/>
  </si>
  <si>
    <t>平成27年</t>
    <rPh sb="0" eb="2">
      <t>ヘイセイ</t>
    </rPh>
    <rPh sb="4" eb="5">
      <t>ネン</t>
    </rPh>
    <phoneticPr fontId="1"/>
  </si>
  <si>
    <t>(10)</t>
  </si>
  <si>
    <t>(4)</t>
  </si>
  <si>
    <t>(6)</t>
  </si>
  <si>
    <t>(2)</t>
  </si>
  <si>
    <t>(1)</t>
  </si>
  <si>
    <t>(3)</t>
  </si>
  <si>
    <t>平成27年</t>
    <rPh sb="0" eb="2">
      <t>ヘイセイ</t>
    </rPh>
    <rPh sb="4" eb="5">
      <t>ネン</t>
    </rPh>
    <phoneticPr fontId="4"/>
  </si>
  <si>
    <t>平成27年国勢調査　小地域集計　（総務省統計局）</t>
  </si>
  <si>
    <t>第3表　年齢（5歳階級），男女別人口，総年齢及び平均年齢(外国人―特掲）－町丁・字等</t>
  </si>
  <si>
    <t>秘匿処理</t>
  </si>
  <si>
    <t>合算地域あり</t>
  </si>
  <si>
    <t>秘匿地域</t>
  </si>
  <si>
    <t>秘匿先情報</t>
  </si>
  <si>
    <t>合算地域</t>
  </si>
  <si>
    <t>大字・町名</t>
  </si>
  <si>
    <t>蘭島</t>
  </si>
  <si>
    <t>忍路</t>
  </si>
  <si>
    <t>桃内</t>
  </si>
  <si>
    <t>塩谷</t>
  </si>
  <si>
    <t>オタモイ</t>
  </si>
  <si>
    <t>長橋</t>
  </si>
  <si>
    <t>幸</t>
  </si>
  <si>
    <t>手宮</t>
  </si>
  <si>
    <t>清水町</t>
  </si>
  <si>
    <t>末広町</t>
  </si>
  <si>
    <t>梅ケ枝町</t>
  </si>
  <si>
    <t>錦町</t>
  </si>
  <si>
    <t>豊川町</t>
  </si>
  <si>
    <t>石山町</t>
  </si>
  <si>
    <t>祝津</t>
  </si>
  <si>
    <t>赤岩</t>
  </si>
  <si>
    <t>高島</t>
  </si>
  <si>
    <t>色内</t>
  </si>
  <si>
    <t>稲穂</t>
  </si>
  <si>
    <t>富岡</t>
  </si>
  <si>
    <t>緑</t>
  </si>
  <si>
    <t>最上</t>
  </si>
  <si>
    <t>天狗山</t>
  </si>
  <si>
    <t>花園</t>
  </si>
  <si>
    <t>旭町</t>
  </si>
  <si>
    <t>山田町</t>
  </si>
  <si>
    <t>東雲町</t>
  </si>
  <si>
    <t>相生町</t>
  </si>
  <si>
    <t>港町</t>
  </si>
  <si>
    <t>堺町</t>
  </si>
  <si>
    <t>入船</t>
  </si>
  <si>
    <t>松ケ枝</t>
  </si>
  <si>
    <t>住ノ江</t>
  </si>
  <si>
    <t>住吉町</t>
  </si>
  <si>
    <t>有幌町</t>
  </si>
  <si>
    <t>信香町</t>
  </si>
  <si>
    <t>若松</t>
  </si>
  <si>
    <t>奥沢</t>
  </si>
  <si>
    <t>天神</t>
  </si>
  <si>
    <t>真栄</t>
  </si>
  <si>
    <t>潮見台</t>
  </si>
  <si>
    <t>新富町</t>
  </si>
  <si>
    <t>勝納町</t>
  </si>
  <si>
    <t>若竹町</t>
  </si>
  <si>
    <t>築港</t>
  </si>
  <si>
    <t>船浜町</t>
  </si>
  <si>
    <t>桜</t>
  </si>
  <si>
    <t>望洋台</t>
  </si>
  <si>
    <t>朝里</t>
  </si>
  <si>
    <t>朝里川温泉</t>
  </si>
  <si>
    <t>新光</t>
  </si>
  <si>
    <t>新光町</t>
  </si>
  <si>
    <t>張碓町</t>
  </si>
  <si>
    <t>春香町</t>
  </si>
  <si>
    <t>桂岡町</t>
  </si>
  <si>
    <t>見晴町</t>
  </si>
  <si>
    <t>星野町</t>
  </si>
  <si>
    <t>銭函</t>
  </si>
  <si>
    <t>水面調査区</t>
  </si>
  <si>
    <t>計</t>
    <rPh sb="0" eb="1">
      <t>ケイ</t>
    </rPh>
    <phoneticPr fontId="1"/>
  </si>
  <si>
    <t>チェック</t>
    <phoneticPr fontId="1"/>
  </si>
  <si>
    <t>総数</t>
    <phoneticPr fontId="1"/>
  </si>
  <si>
    <t>総数（年齢） 1)</t>
  </si>
  <si>
    <t>（再掲）15歳未満</t>
  </si>
  <si>
    <t>（再掲）15～64歳</t>
  </si>
  <si>
    <t>（再掲）65歳以上</t>
  </si>
  <si>
    <t>0～4歳</t>
  </si>
  <si>
    <t>5～9歳</t>
  </si>
  <si>
    <t>10～14歳</t>
  </si>
  <si>
    <t>15～19歳</t>
  </si>
  <si>
    <t>20～24歳</t>
  </si>
  <si>
    <t>25～29歳</t>
  </si>
  <si>
    <t>30～34歳</t>
  </si>
  <si>
    <t>35～39歳</t>
  </si>
  <si>
    <t>40～44歳</t>
  </si>
  <si>
    <t>45～49歳</t>
  </si>
  <si>
    <t>50～54歳</t>
  </si>
  <si>
    <t>55～59歳</t>
  </si>
  <si>
    <t>60～64歳</t>
  </si>
  <si>
    <t>65～69歳</t>
  </si>
  <si>
    <t>70～74歳</t>
  </si>
  <si>
    <t>75～79歳</t>
  </si>
  <si>
    <t>80～84歳</t>
  </si>
  <si>
    <t>（再掲）85歳以上</t>
  </si>
  <si>
    <t>年齢「不詳」</t>
  </si>
  <si>
    <t>平成12年</t>
  </si>
  <si>
    <t>平成17年</t>
  </si>
  <si>
    <t>平成22年</t>
  </si>
  <si>
    <t>平成27年</t>
  </si>
  <si>
    <t>対平成</t>
  </si>
  <si>
    <t>対平成</t>
    <rPh sb="0" eb="1">
      <t>タイ</t>
    </rPh>
    <rPh sb="1" eb="3">
      <t>ヘイセイ</t>
    </rPh>
    <phoneticPr fontId="1"/>
  </si>
  <si>
    <t>22年</t>
    <phoneticPr fontId="1"/>
  </si>
  <si>
    <t>増減率(%)</t>
  </si>
  <si>
    <t>皆減</t>
  </si>
  <si>
    <t>皆増</t>
  </si>
  <si>
    <t>※平成27年は「水面調査区」を含みます。</t>
    <rPh sb="1" eb="3">
      <t>ヘイセイ</t>
    </rPh>
    <rPh sb="5" eb="6">
      <t>ネン</t>
    </rPh>
    <rPh sb="8" eb="10">
      <t>スイメン</t>
    </rPh>
    <rPh sb="10" eb="13">
      <t>チョウサク</t>
    </rPh>
    <rPh sb="15" eb="16">
      <t>フク</t>
    </rPh>
    <phoneticPr fontId="4"/>
  </si>
  <si>
    <t>※平成27年は「高島」に合算しています。</t>
    <rPh sb="1" eb="3">
      <t>ヘイセイ</t>
    </rPh>
    <rPh sb="5" eb="6">
      <t>ネン</t>
    </rPh>
    <rPh sb="8" eb="10">
      <t>タカシマ</t>
    </rPh>
    <rPh sb="12" eb="14">
      <t>ガッサン</t>
    </rPh>
    <phoneticPr fontId="4"/>
  </si>
  <si>
    <t>第5表　世帯の種類（2区分），世帯人員（7区分）別一般世帯数，一般世帯人員，1世帯当たり人員，施設等の世帯数及び施設等の世帯人員 －町丁・字等</t>
  </si>
  <si>
    <t>町丁字コード</t>
  </si>
  <si>
    <t>地域識別番号</t>
  </si>
  <si>
    <t>（番号）</t>
    <rPh sb="1" eb="3">
      <t>バンゴウ</t>
    </rPh>
    <phoneticPr fontId="1"/>
  </si>
  <si>
    <t>字・丁目名</t>
  </si>
  <si>
    <t>（総数）世帯数</t>
  </si>
  <si>
    <t>（一般世帯）世帯数，総数</t>
  </si>
  <si>
    <t>（一般世帯）世帯数，世帯人員が1人</t>
  </si>
  <si>
    <t>（一般世帯）世帯数，世帯人員が2人</t>
  </si>
  <si>
    <t>（一般世帯）世帯数，世帯人員が3人</t>
  </si>
  <si>
    <t>（一般世帯）世帯数，世帯人員が4人</t>
  </si>
  <si>
    <t>（一般世帯）世帯数，世帯人員が5人</t>
  </si>
  <si>
    <t>（一般世帯）世帯数，世帯人員が6人</t>
  </si>
  <si>
    <t>（一般世帯）世帯数，世帯人員が7人以上</t>
  </si>
  <si>
    <t>（施設等の世帯）世帯数</t>
  </si>
  <si>
    <t>（総数）世帯人員</t>
  </si>
  <si>
    <t>（一般世帯）世帯人員</t>
  </si>
  <si>
    <t>（施設等の世帯）世帯人員</t>
  </si>
  <si>
    <t>（一般世帯）1世帯当たり人員</t>
  </si>
  <si>
    <t>１丁目</t>
  </si>
  <si>
    <t>２丁目</t>
  </si>
  <si>
    <t>３丁目</t>
  </si>
  <si>
    <t>069001;069002</t>
  </si>
  <si>
    <t>４丁目</t>
  </si>
  <si>
    <t>５丁目</t>
  </si>
  <si>
    <t>統計区</t>
    <rPh sb="0" eb="2">
      <t>トウケイ</t>
    </rPh>
    <rPh sb="2" eb="3">
      <t>ク</t>
    </rPh>
    <phoneticPr fontId="1"/>
  </si>
  <si>
    <t>稲穂地区</t>
    <rPh sb="0" eb="2">
      <t>イナホ</t>
    </rPh>
    <rPh sb="2" eb="4">
      <t>チク</t>
    </rPh>
    <phoneticPr fontId="4"/>
  </si>
  <si>
    <t>手宮・色内地区</t>
    <rPh sb="0" eb="2">
      <t>テミヤ</t>
    </rPh>
    <rPh sb="3" eb="5">
      <t>イロナイ</t>
    </rPh>
    <rPh sb="5" eb="7">
      <t>チク</t>
    </rPh>
    <phoneticPr fontId="4"/>
  </si>
  <si>
    <t>花園地区</t>
    <rPh sb="0" eb="2">
      <t>ハナゾノ</t>
    </rPh>
    <rPh sb="2" eb="4">
      <t>チク</t>
    </rPh>
    <phoneticPr fontId="4"/>
  </si>
  <si>
    <t>入船地区</t>
    <rPh sb="0" eb="2">
      <t>イリフネ</t>
    </rPh>
    <rPh sb="2" eb="4">
      <t>チク</t>
    </rPh>
    <phoneticPr fontId="4"/>
  </si>
  <si>
    <t>松ヶ枝・最上地区</t>
    <rPh sb="0" eb="3">
      <t>マツガエ</t>
    </rPh>
    <rPh sb="4" eb="6">
      <t>モガミ</t>
    </rPh>
    <rPh sb="6" eb="8">
      <t>チク</t>
    </rPh>
    <phoneticPr fontId="4"/>
  </si>
  <si>
    <t>緑・富岡地区</t>
    <rPh sb="0" eb="1">
      <t>ミドリ</t>
    </rPh>
    <rPh sb="2" eb="4">
      <t>トミオカ</t>
    </rPh>
    <rPh sb="4" eb="6">
      <t>チク</t>
    </rPh>
    <phoneticPr fontId="4"/>
  </si>
  <si>
    <t>長橋地区</t>
    <rPh sb="0" eb="2">
      <t>ナガハシ</t>
    </rPh>
    <rPh sb="2" eb="4">
      <t>チク</t>
    </rPh>
    <phoneticPr fontId="4"/>
  </si>
  <si>
    <t>豊川・石山地区</t>
    <rPh sb="0" eb="2">
      <t>トヨカワ</t>
    </rPh>
    <rPh sb="3" eb="5">
      <t>イシヤマ</t>
    </rPh>
    <rPh sb="5" eb="7">
      <t>チク</t>
    </rPh>
    <phoneticPr fontId="4"/>
  </si>
  <si>
    <t>梅ヶ枝・末広地区</t>
    <rPh sb="0" eb="3">
      <t>ウメガエ</t>
    </rPh>
    <rPh sb="4" eb="6">
      <t>スエヒロ</t>
    </rPh>
    <rPh sb="6" eb="8">
      <t>チク</t>
    </rPh>
    <phoneticPr fontId="4"/>
  </si>
  <si>
    <t>若松・新富地区</t>
    <rPh sb="0" eb="2">
      <t>ワカマツ</t>
    </rPh>
    <rPh sb="3" eb="5">
      <t>シントミ</t>
    </rPh>
    <rPh sb="5" eb="7">
      <t>チク</t>
    </rPh>
    <phoneticPr fontId="4"/>
  </si>
  <si>
    <t>潮見台・若竹地区</t>
    <rPh sb="0" eb="3">
      <t>シオミダイ</t>
    </rPh>
    <rPh sb="4" eb="6">
      <t>ワカタケ</t>
    </rPh>
    <rPh sb="6" eb="8">
      <t>チク</t>
    </rPh>
    <phoneticPr fontId="4"/>
  </si>
  <si>
    <t>奥沢・天神地区</t>
    <rPh sb="0" eb="2">
      <t>オクサワ</t>
    </rPh>
    <rPh sb="3" eb="5">
      <t>テンジン</t>
    </rPh>
    <rPh sb="5" eb="7">
      <t>チク</t>
    </rPh>
    <phoneticPr fontId="4"/>
  </si>
  <si>
    <t>幸・オタモイ地区</t>
    <rPh sb="0" eb="1">
      <t>サイワイ</t>
    </rPh>
    <rPh sb="6" eb="8">
      <t>チク</t>
    </rPh>
    <phoneticPr fontId="4"/>
  </si>
  <si>
    <t>赤岩・高島地区</t>
    <rPh sb="0" eb="2">
      <t>アカイワ</t>
    </rPh>
    <rPh sb="3" eb="5">
      <t>タカシマ</t>
    </rPh>
    <rPh sb="5" eb="7">
      <t>チク</t>
    </rPh>
    <phoneticPr fontId="4"/>
  </si>
  <si>
    <t>桜・望洋台地区</t>
    <rPh sb="0" eb="1">
      <t>サクラ</t>
    </rPh>
    <rPh sb="2" eb="5">
      <t>ボウヨウダイ</t>
    </rPh>
    <rPh sb="5" eb="7">
      <t>チク</t>
    </rPh>
    <phoneticPr fontId="4"/>
  </si>
  <si>
    <t>朝里・新光地区</t>
    <rPh sb="0" eb="2">
      <t>アサリ</t>
    </rPh>
    <rPh sb="3" eb="5">
      <t>シンコウ</t>
    </rPh>
    <rPh sb="5" eb="7">
      <t>チク</t>
    </rPh>
    <phoneticPr fontId="4"/>
  </si>
  <si>
    <t>銭函・桂岡地区</t>
    <rPh sb="0" eb="2">
      <t>ゼニバコ</t>
    </rPh>
    <rPh sb="3" eb="5">
      <t>カツラオカ</t>
    </rPh>
    <rPh sb="5" eb="7">
      <t>チク</t>
    </rPh>
    <phoneticPr fontId="4"/>
  </si>
  <si>
    <t>塩谷・蘭島地区</t>
    <rPh sb="0" eb="2">
      <t>シオヤ</t>
    </rPh>
    <rPh sb="3" eb="5">
      <t>ランシマ</t>
    </rPh>
    <rPh sb="5" eb="7">
      <t>チク</t>
    </rPh>
    <phoneticPr fontId="4"/>
  </si>
  <si>
    <t>統計区計</t>
    <rPh sb="0" eb="2">
      <t>トウケイ</t>
    </rPh>
    <rPh sb="2" eb="3">
      <t>ク</t>
    </rPh>
    <rPh sb="3" eb="4">
      <t>ケイ</t>
    </rPh>
    <phoneticPr fontId="1"/>
  </si>
  <si>
    <t>チェック（総数-計）</t>
    <rPh sb="5" eb="7">
      <t>ソウスウ</t>
    </rPh>
    <rPh sb="8" eb="9">
      <t>ケイ</t>
    </rPh>
    <phoneticPr fontId="1"/>
  </si>
  <si>
    <r>
      <t>第2表 年齢(5歳階級)、男女別人口(平成7年～平成27年)</t>
    </r>
    <r>
      <rPr>
        <b/>
        <sz val="11"/>
        <rFont val="ＭＳ Ｐゴシック"/>
        <family val="3"/>
        <charset val="128"/>
      </rPr>
      <t>加工用</t>
    </r>
    <rPh sb="0" eb="1">
      <t>ダイ</t>
    </rPh>
    <rPh sb="2" eb="3">
      <t>ヒョウ</t>
    </rPh>
    <rPh sb="4" eb="6">
      <t>ネンレイ</t>
    </rPh>
    <rPh sb="8" eb="9">
      <t>サイ</t>
    </rPh>
    <rPh sb="9" eb="11">
      <t>カイキュウ</t>
    </rPh>
    <rPh sb="13" eb="15">
      <t>ダンジョ</t>
    </rPh>
    <rPh sb="15" eb="16">
      <t>ベツ</t>
    </rPh>
    <rPh sb="16" eb="18">
      <t>ジンコウ</t>
    </rPh>
    <rPh sb="19" eb="21">
      <t>ヘイセイ</t>
    </rPh>
    <rPh sb="22" eb="23">
      <t>ネン</t>
    </rPh>
    <rPh sb="24" eb="26">
      <t>ヘイセイ</t>
    </rPh>
    <rPh sb="28" eb="29">
      <t>ネン</t>
    </rPh>
    <rPh sb="30" eb="33">
      <t>カコウヨウ</t>
    </rPh>
    <phoneticPr fontId="4"/>
  </si>
  <si>
    <t>cheku</t>
    <phoneticPr fontId="1"/>
  </si>
  <si>
    <t>第4表　配偶関係（3区分），男女別15歳以上人口 －町丁・字等</t>
  </si>
  <si>
    <t>総数（男女別）</t>
  </si>
  <si>
    <t>男</t>
  </si>
  <si>
    <t>女</t>
  </si>
  <si>
    <t>総数（配偶関係）</t>
  </si>
  <si>
    <t>未婚</t>
  </si>
  <si>
    <t>有配偶</t>
  </si>
  <si>
    <t>死別・離別</t>
  </si>
  <si>
    <t>配偶関係「不詳」</t>
  </si>
  <si>
    <t>第7表　住居の種類・住宅の所有の関係（6区分）別一般世帯数，一般世帯人員及び1世帯当たり人員 －町丁・字等</t>
  </si>
  <si>
    <t>一般世帯数</t>
  </si>
  <si>
    <t>一般世帯人員</t>
  </si>
  <si>
    <t>1世帯当たり人員</t>
  </si>
  <si>
    <t>総数（住居の種類・住宅の所有の関係）</t>
  </si>
  <si>
    <t>住宅に住む一般世帯</t>
  </si>
  <si>
    <t>主世帯</t>
  </si>
  <si>
    <t>持ち家</t>
  </si>
  <si>
    <t>公営・都市再生機構・公社の借家</t>
  </si>
  <si>
    <t>民営の借家</t>
  </si>
  <si>
    <t>給与住宅</t>
  </si>
  <si>
    <t>間借り</t>
  </si>
  <si>
    <t>住宅以外に住む一般世帯</t>
  </si>
  <si>
    <t>住居の種類「不詳」</t>
  </si>
  <si>
    <t xml:space="preserve">総数（住居の種類・住宅の所有の関係）  </t>
  </si>
  <si>
    <t>-</t>
    <phoneticPr fontId="1"/>
  </si>
  <si>
    <t>1)</t>
  </si>
  <si>
    <t>2)</t>
  </si>
  <si>
    <t>3)</t>
  </si>
  <si>
    <t>5)</t>
  </si>
  <si>
    <t>4)</t>
  </si>
  <si>
    <t>3)</t>
    <phoneticPr fontId="1"/>
  </si>
  <si>
    <t>3)</t>
    <phoneticPr fontId="1"/>
  </si>
  <si>
    <t>1)秘匿処理のため、平成22、27年分の「桃内1丁目」と「桃内2丁目」は「桃内」に合算しています。</t>
    <rPh sb="2" eb="4">
      <t>ヒトク</t>
    </rPh>
    <rPh sb="4" eb="6">
      <t>ショリ</t>
    </rPh>
    <rPh sb="10" eb="12">
      <t>ヘイセイ</t>
    </rPh>
    <rPh sb="17" eb="18">
      <t>ネン</t>
    </rPh>
    <rPh sb="18" eb="19">
      <t>ブン</t>
    </rPh>
    <rPh sb="21" eb="23">
      <t>モモナイ</t>
    </rPh>
    <rPh sb="24" eb="26">
      <t>チョウメ</t>
    </rPh>
    <rPh sb="29" eb="31">
      <t>モモナイ</t>
    </rPh>
    <rPh sb="32" eb="34">
      <t>チョウメ</t>
    </rPh>
    <rPh sb="37" eb="39">
      <t>モモナイ</t>
    </rPh>
    <rPh sb="41" eb="43">
      <t>ガッサン</t>
    </rPh>
    <phoneticPr fontId="1"/>
  </si>
  <si>
    <t>4)秘匿処理のため、平成22、27年分の「港町」は「堺町」に合算しています。</t>
    <rPh sb="2" eb="4">
      <t>ヒトク</t>
    </rPh>
    <rPh sb="4" eb="6">
      <t>ショリ</t>
    </rPh>
    <rPh sb="10" eb="12">
      <t>ヘイセイ</t>
    </rPh>
    <rPh sb="17" eb="19">
      <t>ネンブン</t>
    </rPh>
    <rPh sb="21" eb="22">
      <t>ミナト</t>
    </rPh>
    <rPh sb="22" eb="23">
      <t>マチ</t>
    </rPh>
    <rPh sb="26" eb="28">
      <t>サカイマチ</t>
    </rPh>
    <rPh sb="30" eb="32">
      <t>ガッサン</t>
    </rPh>
    <phoneticPr fontId="1"/>
  </si>
  <si>
    <t>3)秘匿処理のため、平成27年分の「水面調査区」は「高島1丁目」に合算しています。</t>
    <rPh sb="2" eb="4">
      <t>ヒトク</t>
    </rPh>
    <rPh sb="4" eb="6">
      <t>ショリ</t>
    </rPh>
    <rPh sb="10" eb="12">
      <t>ヘイセイ</t>
    </rPh>
    <rPh sb="14" eb="16">
      <t>ネンブン</t>
    </rPh>
    <rPh sb="18" eb="20">
      <t>スイメン</t>
    </rPh>
    <rPh sb="20" eb="23">
      <t>チョウサク</t>
    </rPh>
    <rPh sb="26" eb="28">
      <t>タカシマ</t>
    </rPh>
    <rPh sb="29" eb="31">
      <t>チョウメ</t>
    </rPh>
    <rPh sb="33" eb="35">
      <t>ガッサン</t>
    </rPh>
    <phoneticPr fontId="1"/>
  </si>
  <si>
    <t>6)</t>
  </si>
  <si>
    <t>6)</t>
    <phoneticPr fontId="1"/>
  </si>
  <si>
    <t>5）平成22年分の「水面調査区」を含みます。</t>
    <rPh sb="10" eb="12">
      <t>スイメン</t>
    </rPh>
    <rPh sb="12" eb="15">
      <t>チョウサク</t>
    </rPh>
    <rPh sb="17" eb="18">
      <t>フク</t>
    </rPh>
    <phoneticPr fontId="1"/>
  </si>
  <si>
    <t>6）平成27年分の「水面調査区」を含みます。</t>
    <rPh sb="10" eb="12">
      <t>スイメン</t>
    </rPh>
    <rPh sb="12" eb="15">
      <t>チョウサク</t>
    </rPh>
    <rPh sb="17" eb="18">
      <t>フク</t>
    </rPh>
    <phoneticPr fontId="1"/>
  </si>
  <si>
    <t xml:space="preserve">総数
 </t>
    <rPh sb="0" eb="1">
      <t>フサ</t>
    </rPh>
    <rPh sb="1" eb="2">
      <t>カズ</t>
    </rPh>
    <phoneticPr fontId="1"/>
  </si>
  <si>
    <t>2)秘匿処理のため、「桃内1丁目」と「桃内2丁目」は「桃内」に合算しています。</t>
    <rPh sb="2" eb="4">
      <t>ヒトク</t>
    </rPh>
    <rPh sb="4" eb="6">
      <t>ショリ</t>
    </rPh>
    <rPh sb="11" eb="13">
      <t>モモナイ</t>
    </rPh>
    <rPh sb="14" eb="16">
      <t>チョウメ</t>
    </rPh>
    <rPh sb="19" eb="21">
      <t>モモナイ</t>
    </rPh>
    <rPh sb="22" eb="24">
      <t>チョウメ</t>
    </rPh>
    <rPh sb="27" eb="29">
      <t>モモナイ</t>
    </rPh>
    <rPh sb="31" eb="33">
      <t>ガッサン</t>
    </rPh>
    <phoneticPr fontId="1"/>
  </si>
  <si>
    <t>3)</t>
    <phoneticPr fontId="1"/>
  </si>
  <si>
    <t>3)秘匿処理のため、「港町」は「堺町」に合算しています。</t>
    <rPh sb="2" eb="4">
      <t>ヒトク</t>
    </rPh>
    <rPh sb="4" eb="6">
      <t>ショリ</t>
    </rPh>
    <rPh sb="11" eb="12">
      <t>ミナト</t>
    </rPh>
    <rPh sb="12" eb="13">
      <t>マチ</t>
    </rPh>
    <rPh sb="16" eb="18">
      <t>サカイマチ</t>
    </rPh>
    <rPh sb="20" eb="22">
      <t>ガッサン</t>
    </rPh>
    <phoneticPr fontId="1"/>
  </si>
  <si>
    <t>3)秘匿処理のため、「水面調査区」は「高島1丁目」に合算しています。</t>
    <rPh sb="2" eb="4">
      <t>ヒトク</t>
    </rPh>
    <rPh sb="4" eb="6">
      <t>ショリ</t>
    </rPh>
    <rPh sb="11" eb="13">
      <t>スイメン</t>
    </rPh>
    <rPh sb="13" eb="16">
      <t>チョウサク</t>
    </rPh>
    <rPh sb="19" eb="21">
      <t>タカシマ</t>
    </rPh>
    <rPh sb="22" eb="24">
      <t>チョウメ</t>
    </rPh>
    <rPh sb="26" eb="28">
      <t>ガッサン</t>
    </rPh>
    <phoneticPr fontId="1"/>
  </si>
  <si>
    <t>4)秘匿処理のため、「港町」は「堺町」に合算しています。</t>
    <rPh sb="2" eb="4">
      <t>ヒトク</t>
    </rPh>
    <rPh sb="4" eb="6">
      <t>ショリ</t>
    </rPh>
    <rPh sb="11" eb="12">
      <t>ミナト</t>
    </rPh>
    <rPh sb="12" eb="13">
      <t>マチ</t>
    </rPh>
    <rPh sb="16" eb="18">
      <t>サカイマチ</t>
    </rPh>
    <rPh sb="20" eb="22">
      <t>ガッサン</t>
    </rPh>
    <phoneticPr fontId="1"/>
  </si>
  <si>
    <t>4)</t>
    <phoneticPr fontId="1"/>
  </si>
  <si>
    <t>3)</t>
    <phoneticPr fontId="1"/>
  </si>
  <si>
    <t>2)</t>
    <phoneticPr fontId="1"/>
  </si>
  <si>
    <t>1)秘匿処理のため、「桃内1丁目」と「桃内2丁目」は「桃内」に合算しています。</t>
    <rPh sb="2" eb="4">
      <t>ヒトク</t>
    </rPh>
    <rPh sb="4" eb="6">
      <t>ショリ</t>
    </rPh>
    <rPh sb="11" eb="13">
      <t>モモナイ</t>
    </rPh>
    <rPh sb="14" eb="16">
      <t>チョウメ</t>
    </rPh>
    <rPh sb="19" eb="21">
      <t>モモナイ</t>
    </rPh>
    <rPh sb="22" eb="24">
      <t>チョウメ</t>
    </rPh>
    <rPh sb="27" eb="29">
      <t>モモナイ</t>
    </rPh>
    <rPh sb="31" eb="33">
      <t>ガッサン</t>
    </rPh>
    <phoneticPr fontId="1"/>
  </si>
  <si>
    <t>2)秘匿処理のため、「水面調査区」は「高島1丁目」に合算しています。</t>
    <rPh sb="2" eb="4">
      <t>ヒトク</t>
    </rPh>
    <rPh sb="4" eb="6">
      <t>ショリ</t>
    </rPh>
    <rPh sb="11" eb="13">
      <t>スイメン</t>
    </rPh>
    <rPh sb="13" eb="16">
      <t>チョウサク</t>
    </rPh>
    <rPh sb="19" eb="21">
      <t>タカシマ</t>
    </rPh>
    <rPh sb="22" eb="24">
      <t>チョウメ</t>
    </rPh>
    <rPh sb="26" eb="28">
      <t>ガッサン</t>
    </rPh>
    <phoneticPr fontId="1"/>
  </si>
  <si>
    <t>全市・男</t>
  </si>
  <si>
    <t>蘭島・男</t>
  </si>
  <si>
    <t>全市・女</t>
  </si>
  <si>
    <t>蘭島・女</t>
  </si>
  <si>
    <t>忍路・男</t>
  </si>
  <si>
    <t>桃内・男</t>
  </si>
  <si>
    <t>忍路・女</t>
  </si>
  <si>
    <t>桃内・女</t>
  </si>
  <si>
    <t>塩谷・男</t>
  </si>
  <si>
    <t>オタモイ・男</t>
  </si>
  <si>
    <t>塩谷・女</t>
  </si>
  <si>
    <t>オタモイ・女</t>
  </si>
  <si>
    <t>長橋・男</t>
  </si>
  <si>
    <t>幸・男</t>
  </si>
  <si>
    <t>長橋・女</t>
  </si>
  <si>
    <t>幸・女</t>
  </si>
  <si>
    <t>手宮・男</t>
  </si>
  <si>
    <t>清水町・男</t>
  </si>
  <si>
    <t>手宮・女</t>
  </si>
  <si>
    <t>清水町・女</t>
  </si>
  <si>
    <t>末広町・男</t>
  </si>
  <si>
    <t>梅ヶ枝町・男</t>
  </si>
  <si>
    <t>末広町・女</t>
  </si>
  <si>
    <t>梅ヶ枝町・女</t>
  </si>
  <si>
    <t>錦町・男</t>
  </si>
  <si>
    <t>豊川町・男</t>
  </si>
  <si>
    <t>錦町・女</t>
  </si>
  <si>
    <t>豊川町・女</t>
  </si>
  <si>
    <t>石山町・男</t>
  </si>
  <si>
    <t>祝津・男</t>
  </si>
  <si>
    <t>石山町・女</t>
  </si>
  <si>
    <t>祝津・女</t>
  </si>
  <si>
    <t>赤岩・男</t>
  </si>
  <si>
    <t>高島・男</t>
  </si>
  <si>
    <t>赤岩・女</t>
  </si>
  <si>
    <t>高島・女</t>
  </si>
  <si>
    <t>色内・男</t>
  </si>
  <si>
    <t>稲穂・男</t>
  </si>
  <si>
    <t>色内・女</t>
  </si>
  <si>
    <t>稲穂・女</t>
  </si>
  <si>
    <t>富岡・男</t>
  </si>
  <si>
    <t>緑・男</t>
  </si>
  <si>
    <t>富岡・女</t>
  </si>
  <si>
    <t>緑・女</t>
  </si>
  <si>
    <t>最上・男</t>
  </si>
  <si>
    <t>花園・男</t>
  </si>
  <si>
    <t>最上・女</t>
  </si>
  <si>
    <t>花園・女</t>
  </si>
  <si>
    <t>山田町・男</t>
  </si>
  <si>
    <t>東雲町・男</t>
  </si>
  <si>
    <t>相生町・男</t>
  </si>
  <si>
    <t>港町・男</t>
  </si>
  <si>
    <t>相生町・女</t>
  </si>
  <si>
    <t>港町・女</t>
  </si>
  <si>
    <t>堺町・男</t>
  </si>
  <si>
    <t>入船・男</t>
  </si>
  <si>
    <t>堺町・女</t>
  </si>
  <si>
    <t>入船・女</t>
  </si>
  <si>
    <t>松ヶ枝・男</t>
  </si>
  <si>
    <t>住ノ江・男</t>
  </si>
  <si>
    <t>松ヶ枝・女</t>
  </si>
  <si>
    <t>住ノ江・女</t>
  </si>
  <si>
    <t>有幌町・男</t>
  </si>
  <si>
    <t>有幌町・女</t>
  </si>
  <si>
    <t>信香町・男</t>
  </si>
  <si>
    <t>若松・男</t>
  </si>
  <si>
    <t>信香町・女</t>
  </si>
  <si>
    <t>若松・女</t>
  </si>
  <si>
    <t>奥沢・男</t>
  </si>
  <si>
    <t>天神・男</t>
  </si>
  <si>
    <t>奥沢・女</t>
  </si>
  <si>
    <t>天神・女</t>
  </si>
  <si>
    <t>真栄・男</t>
  </si>
  <si>
    <t>潮見台・男</t>
  </si>
  <si>
    <t>真栄・女</t>
  </si>
  <si>
    <t>潮見台・女</t>
  </si>
  <si>
    <t>新富町・男</t>
  </si>
  <si>
    <t>勝納町・男</t>
  </si>
  <si>
    <t>新富町・女</t>
  </si>
  <si>
    <t>勝納町・女</t>
  </si>
  <si>
    <t>若竹町・男</t>
  </si>
  <si>
    <t>築港・男</t>
  </si>
  <si>
    <t>若竹町・女</t>
  </si>
  <si>
    <t>築港・女</t>
  </si>
  <si>
    <t>船浜町・男</t>
  </si>
  <si>
    <t>桜・男</t>
  </si>
  <si>
    <t>船浜町・女</t>
  </si>
  <si>
    <t>桜・女</t>
  </si>
  <si>
    <t>望洋台・男</t>
  </si>
  <si>
    <t>朝里・男</t>
  </si>
  <si>
    <t>望洋台・女</t>
  </si>
  <si>
    <t>朝里・女</t>
  </si>
  <si>
    <t>朝里川温泉・男</t>
  </si>
  <si>
    <t>新光・男</t>
  </si>
  <si>
    <t>朝里川温泉・女</t>
  </si>
  <si>
    <t>新光・女</t>
  </si>
  <si>
    <t>新光町・男</t>
  </si>
  <si>
    <t>張碓町・男</t>
  </si>
  <si>
    <t>新光町・女</t>
  </si>
  <si>
    <t>張碓町・女</t>
  </si>
  <si>
    <t>春香町・男</t>
  </si>
  <si>
    <t>桂岡町・男</t>
  </si>
  <si>
    <t>春香町・女</t>
  </si>
  <si>
    <t>桂岡町・女</t>
  </si>
  <si>
    <t>見晴町・男</t>
  </si>
  <si>
    <t>星野町・男</t>
  </si>
  <si>
    <t>見晴町・女</t>
  </si>
  <si>
    <t>星野町・女</t>
  </si>
  <si>
    <t>銭函・男</t>
  </si>
  <si>
    <t>水面調査区・男</t>
  </si>
  <si>
    <t>銭函・女</t>
  </si>
  <si>
    <t>水面調査区・女</t>
  </si>
  <si>
    <t>統　計　表　目　次　(　報　告　書　掲　載　表　)</t>
    <rPh sb="0" eb="1">
      <t>オサム</t>
    </rPh>
    <rPh sb="2" eb="3">
      <t>ケイ</t>
    </rPh>
    <rPh sb="4" eb="5">
      <t>ヒョウ</t>
    </rPh>
    <rPh sb="6" eb="7">
      <t>メ</t>
    </rPh>
    <rPh sb="8" eb="9">
      <t>ジ</t>
    </rPh>
    <rPh sb="12" eb="13">
      <t>ホウ</t>
    </rPh>
    <rPh sb="14" eb="15">
      <t>コク</t>
    </rPh>
    <rPh sb="16" eb="17">
      <t>ショ</t>
    </rPh>
    <rPh sb="18" eb="19">
      <t>ケイ</t>
    </rPh>
    <rPh sb="20" eb="21">
      <t>ミツル</t>
    </rPh>
    <rPh sb="22" eb="23">
      <t>ヒョウ</t>
    </rPh>
    <phoneticPr fontId="48"/>
  </si>
  <si>
    <t>第1表　世帯の種類(2区分)、世帯人員(7区分)別一般世帯数、一般世帯人員、1世帯当たり人員、施設等の世帯数及び施設等の世帯人員(統計区－特掲)</t>
  </si>
  <si>
    <t>第3表 配偶関係(3区分)、男女別15歳以上人口(統計区－特掲)</t>
  </si>
  <si>
    <t>第4表 住居の種類・住宅の所有の関係(6区分)別一般世帯数、一般世帯人員及び1世帯当たり人員(統計区－特掲)</t>
  </si>
  <si>
    <t>第2表 年齢(5歳階級)、男女別人口(平成7年～平成27年)</t>
    <phoneticPr fontId="1"/>
  </si>
  <si>
    <t>令和2年</t>
    <rPh sb="0" eb="2">
      <t>レイワ</t>
    </rPh>
    <rPh sb="3" eb="4">
      <t>ネン</t>
    </rPh>
    <phoneticPr fontId="1"/>
  </si>
  <si>
    <t>住　　宅　　に　　住　　む　　一　　般　　世　　帯　　員</t>
    <rPh sb="0" eb="1">
      <t>ジュウ</t>
    </rPh>
    <rPh sb="3" eb="4">
      <t>タク</t>
    </rPh>
    <rPh sb="9" eb="10">
      <t>ス</t>
    </rPh>
    <rPh sb="15" eb="16">
      <t>イチ</t>
    </rPh>
    <rPh sb="18" eb="19">
      <t>ハン</t>
    </rPh>
    <rPh sb="21" eb="22">
      <t>ヨ</t>
    </rPh>
    <rPh sb="24" eb="25">
      <t>オビ</t>
    </rPh>
    <rPh sb="27" eb="28">
      <t>イン</t>
    </rPh>
    <phoneticPr fontId="1"/>
  </si>
  <si>
    <t>住宅以外
に住む
一般世帯員</t>
    <rPh sb="0" eb="2">
      <t>ジュウタク</t>
    </rPh>
    <rPh sb="2" eb="4">
      <t>イガイ</t>
    </rPh>
    <rPh sb="6" eb="7">
      <t>ス</t>
    </rPh>
    <rPh sb="9" eb="11">
      <t>イッパン</t>
    </rPh>
    <rPh sb="11" eb="13">
      <t>セタイ</t>
    </rPh>
    <rPh sb="13" eb="14">
      <t>イン</t>
    </rPh>
    <phoneticPr fontId="1"/>
  </si>
  <si>
    <t>1)秘匿処理のため、平成27年、令和2年分の「桃内1丁目」と「桃内2丁目」は「桃内」に合算しています。</t>
    <rPh sb="2" eb="4">
      <t>ヒトク</t>
    </rPh>
    <rPh sb="4" eb="6">
      <t>ショリ</t>
    </rPh>
    <rPh sb="10" eb="12">
      <t>ヘイセイ</t>
    </rPh>
    <rPh sb="14" eb="15">
      <t>ネン</t>
    </rPh>
    <rPh sb="16" eb="18">
      <t>レイワ</t>
    </rPh>
    <rPh sb="19" eb="20">
      <t>ネン</t>
    </rPh>
    <rPh sb="20" eb="21">
      <t>ブン</t>
    </rPh>
    <rPh sb="23" eb="25">
      <t>モモナイ</t>
    </rPh>
    <rPh sb="26" eb="28">
      <t>チョウメ</t>
    </rPh>
    <rPh sb="31" eb="33">
      <t>モモナイ</t>
    </rPh>
    <rPh sb="34" eb="36">
      <t>チョウメ</t>
    </rPh>
    <rPh sb="39" eb="41">
      <t>モモナイ</t>
    </rPh>
    <rPh sb="43" eb="45">
      <t>ガッサン</t>
    </rPh>
    <phoneticPr fontId="1"/>
  </si>
  <si>
    <t>2)秘匿処理のため、平成27年、令和2年分の「港町」は「堺町」に合算しています。</t>
    <rPh sb="2" eb="4">
      <t>ヒトク</t>
    </rPh>
    <rPh sb="4" eb="6">
      <t>ショリ</t>
    </rPh>
    <rPh sb="10" eb="12">
      <t>ヘイセイ</t>
    </rPh>
    <rPh sb="14" eb="15">
      <t>ネン</t>
    </rPh>
    <rPh sb="16" eb="18">
      <t>レイワ</t>
    </rPh>
    <rPh sb="19" eb="21">
      <t>ネンブン</t>
    </rPh>
    <rPh sb="23" eb="24">
      <t>ミナト</t>
    </rPh>
    <rPh sb="24" eb="25">
      <t>マチ</t>
    </rPh>
    <rPh sb="28" eb="30">
      <t>サカイマチ</t>
    </rPh>
    <rPh sb="32" eb="34">
      <t>ガッサン</t>
    </rPh>
    <phoneticPr fontId="1"/>
  </si>
  <si>
    <t>4）平成27年、令和2年分の「水面調査区」を含みます。</t>
    <rPh sb="8" eb="10">
      <t>レイワ</t>
    </rPh>
    <rPh sb="11" eb="12">
      <t>ネン</t>
    </rPh>
    <rPh sb="15" eb="17">
      <t>スイメン</t>
    </rPh>
    <rPh sb="17" eb="20">
      <t>チョウサク</t>
    </rPh>
    <rPh sb="22" eb="23">
      <t>フク</t>
    </rPh>
    <phoneticPr fontId="1"/>
  </si>
  <si>
    <t>令和2年国勢調査　小地域集計　（総務省統計局）</t>
    <rPh sb="0" eb="2">
      <t>レイワ</t>
    </rPh>
    <phoneticPr fontId="1"/>
  </si>
  <si>
    <t>令和2年国勢調査　小地域集計　（総務省統計局）</t>
    <rPh sb="0" eb="2">
      <t>レイワ</t>
    </rPh>
    <phoneticPr fontId="1"/>
  </si>
  <si>
    <t>令和2年</t>
    <rPh sb="0" eb="2">
      <t>レイワ</t>
    </rPh>
    <rPh sb="3" eb="4">
      <t>ネン</t>
    </rPh>
    <phoneticPr fontId="4"/>
  </si>
  <si>
    <t>27年</t>
    <phoneticPr fontId="1"/>
  </si>
  <si>
    <r>
      <t>第2表 年齢(5歳階級)、男女別人口(平成12年～令和2年)</t>
    </r>
    <r>
      <rPr>
        <b/>
        <sz val="11"/>
        <rFont val="ＭＳ Ｐゴシック"/>
        <family val="3"/>
        <charset val="128"/>
      </rPr>
      <t>加工用</t>
    </r>
    <rPh sb="0" eb="1">
      <t>ダイ</t>
    </rPh>
    <rPh sb="2" eb="3">
      <t>ヒョウ</t>
    </rPh>
    <rPh sb="4" eb="6">
      <t>ネンレイ</t>
    </rPh>
    <rPh sb="8" eb="9">
      <t>サイ</t>
    </rPh>
    <rPh sb="9" eb="11">
      <t>カイキュウ</t>
    </rPh>
    <rPh sb="13" eb="15">
      <t>ダンジョ</t>
    </rPh>
    <rPh sb="15" eb="16">
      <t>ベツ</t>
    </rPh>
    <rPh sb="16" eb="18">
      <t>ジンコウ</t>
    </rPh>
    <rPh sb="19" eb="21">
      <t>ヘイセイ</t>
    </rPh>
    <rPh sb="23" eb="24">
      <t>ネン</t>
    </rPh>
    <rPh sb="25" eb="27">
      <t>レイワ</t>
    </rPh>
    <rPh sb="28" eb="29">
      <t>ネン</t>
    </rPh>
    <rPh sb="30" eb="33">
      <t>カコウヨウ</t>
    </rPh>
    <phoneticPr fontId="4"/>
  </si>
  <si>
    <t>小樽市住民基本台帳人口及び世帯数（町名別）</t>
    <rPh sb="0" eb="3">
      <t>オタルシ</t>
    </rPh>
    <rPh sb="3" eb="5">
      <t>ジュウミン</t>
    </rPh>
    <rPh sb="5" eb="7">
      <t>キホン</t>
    </rPh>
    <rPh sb="7" eb="9">
      <t>ダイチョウ</t>
    </rPh>
    <rPh sb="9" eb="11">
      <t>ジンコウ</t>
    </rPh>
    <rPh sb="11" eb="12">
      <t>オヨ</t>
    </rPh>
    <rPh sb="13" eb="16">
      <t>セタイスウ</t>
    </rPh>
    <rPh sb="17" eb="19">
      <t>チョウメイ</t>
    </rPh>
    <rPh sb="19" eb="20">
      <t>ベツ</t>
    </rPh>
    <phoneticPr fontId="48"/>
  </si>
  <si>
    <t>町　　名</t>
    <phoneticPr fontId="48"/>
  </si>
  <si>
    <t>世帯数</t>
  </si>
  <si>
    <t>計</t>
  </si>
  <si>
    <t>蘭　　　　島</t>
  </si>
  <si>
    <t>色　　　　内</t>
  </si>
  <si>
    <t>　　</t>
  </si>
  <si>
    <t>天　　　　神　</t>
  </si>
  <si>
    <t>　　　</t>
  </si>
  <si>
    <t>忍　　　　路</t>
  </si>
  <si>
    <t>稲　　　　穂</t>
  </si>
  <si>
    <t>真　　　　栄　</t>
  </si>
  <si>
    <t>桃　　　　内</t>
  </si>
  <si>
    <t>潮　見　台</t>
  </si>
  <si>
    <t>富　　　　岡</t>
  </si>
  <si>
    <t>塩　　　　谷</t>
  </si>
  <si>
    <t>新　富　町</t>
  </si>
  <si>
    <t>勝　納　町</t>
  </si>
  <si>
    <t>若　竹　町</t>
  </si>
  <si>
    <t>築　　　　港</t>
  </si>
  <si>
    <t>最　　　　上</t>
  </si>
  <si>
    <t>船　浜　町</t>
  </si>
  <si>
    <t>桜　　</t>
  </si>
  <si>
    <t>天　狗　山</t>
  </si>
  <si>
    <t>長　　　　　橋</t>
  </si>
  <si>
    <t>花　　　　園</t>
  </si>
  <si>
    <t>望　洋　台</t>
  </si>
  <si>
    <t>旭　　　　町</t>
  </si>
  <si>
    <t>山　田　町</t>
  </si>
  <si>
    <t>朝　　　　里　</t>
  </si>
  <si>
    <t>東　雲　町</t>
  </si>
  <si>
    <t>手　　　　宮</t>
  </si>
  <si>
    <t>相　生　町</t>
  </si>
  <si>
    <t>港　　　　町</t>
  </si>
  <si>
    <t>堺　　　　町</t>
    <rPh sb="0" eb="1">
      <t>サカイ</t>
    </rPh>
    <phoneticPr fontId="37"/>
  </si>
  <si>
    <t>朝里川温泉</t>
    <rPh sb="0" eb="3">
      <t>アサリガワ</t>
    </rPh>
    <rPh sb="3" eb="5">
      <t>オンセン</t>
    </rPh>
    <phoneticPr fontId="37"/>
  </si>
  <si>
    <t>1丁目</t>
  </si>
  <si>
    <t>清　水　町</t>
  </si>
  <si>
    <t>入　　　　船</t>
  </si>
  <si>
    <t>末　広　町</t>
  </si>
  <si>
    <t>梅ヶ枝町</t>
  </si>
  <si>
    <t>新　　　　光　</t>
  </si>
  <si>
    <t>錦　　　　町</t>
  </si>
  <si>
    <t>豊　川　町</t>
  </si>
  <si>
    <t>石　山　町</t>
  </si>
  <si>
    <t>松　ヶ　枝</t>
  </si>
  <si>
    <t>祝　　　　津</t>
  </si>
  <si>
    <t>住　ノ　江</t>
  </si>
  <si>
    <t>新　光　町</t>
  </si>
  <si>
    <t>張　碓　町</t>
  </si>
  <si>
    <t>住　吉　町</t>
  </si>
  <si>
    <t>春　香　町</t>
  </si>
  <si>
    <t>赤　　　　岩</t>
  </si>
  <si>
    <t>有　幌　町</t>
  </si>
  <si>
    <t>桂　岡　町</t>
  </si>
  <si>
    <t>信　香　町</t>
  </si>
  <si>
    <t>見　晴　町</t>
  </si>
  <si>
    <t>若　　　　松　</t>
  </si>
  <si>
    <t>星　野　町</t>
  </si>
  <si>
    <t>高　　　　島</t>
  </si>
  <si>
    <t>銭　　　　函　</t>
  </si>
  <si>
    <t>奥　　　　沢</t>
  </si>
  <si>
    <t>合　　計</t>
    <rPh sb="0" eb="1">
      <t>ゴウ</t>
    </rPh>
    <rPh sb="3" eb="4">
      <t>ケイ</t>
    </rPh>
    <phoneticPr fontId="48"/>
  </si>
  <si>
    <t>住基人口</t>
    <rPh sb="0" eb="2">
      <t>ジュウキ</t>
    </rPh>
    <rPh sb="2" eb="4">
      <t>ジンコウ</t>
    </rPh>
    <phoneticPr fontId="4"/>
  </si>
  <si>
    <t>第2表 年齢(5歳階級)、男女別人口(平成12年～令和2年)</t>
    <rPh sb="0" eb="1">
      <t>ダイ</t>
    </rPh>
    <rPh sb="2" eb="3">
      <t>ヒョウ</t>
    </rPh>
    <rPh sb="4" eb="6">
      <t>ネンレイ</t>
    </rPh>
    <rPh sb="8" eb="9">
      <t>サイ</t>
    </rPh>
    <rPh sb="9" eb="11">
      <t>カイキュウ</t>
    </rPh>
    <rPh sb="13" eb="15">
      <t>ダンジョ</t>
    </rPh>
    <rPh sb="15" eb="16">
      <t>ベツ</t>
    </rPh>
    <rPh sb="16" eb="18">
      <t>ジンコウ</t>
    </rPh>
    <rPh sb="19" eb="21">
      <t>ヘイセイ</t>
    </rPh>
    <rPh sb="23" eb="24">
      <t>ネン</t>
    </rPh>
    <rPh sb="25" eb="27">
      <t>レイワ</t>
    </rPh>
    <rPh sb="28" eb="29">
      <t>ネン</t>
    </rPh>
    <phoneticPr fontId="4"/>
  </si>
  <si>
    <t>27年</t>
  </si>
  <si>
    <t>27年</t>
    <phoneticPr fontId="1"/>
  </si>
  <si>
    <t>2)</t>
    <phoneticPr fontId="1"/>
  </si>
  <si>
    <t>3)</t>
    <phoneticPr fontId="1"/>
  </si>
  <si>
    <t>1)秘匿処理のため、平成27、令和2年分の「桃内1丁目」と「桃内2丁目」は「桃内」に合算しています。</t>
    <rPh sb="2" eb="4">
      <t>ヒトク</t>
    </rPh>
    <rPh sb="4" eb="6">
      <t>ショリ</t>
    </rPh>
    <rPh sb="10" eb="12">
      <t>ヘイセイ</t>
    </rPh>
    <rPh sb="15" eb="17">
      <t>レイワ</t>
    </rPh>
    <rPh sb="18" eb="19">
      <t>ネン</t>
    </rPh>
    <rPh sb="19" eb="20">
      <t>ブン</t>
    </rPh>
    <rPh sb="22" eb="24">
      <t>モモナイ</t>
    </rPh>
    <rPh sb="25" eb="27">
      <t>チョウメ</t>
    </rPh>
    <rPh sb="30" eb="32">
      <t>モモナイ</t>
    </rPh>
    <rPh sb="33" eb="35">
      <t>チョウメ</t>
    </rPh>
    <rPh sb="38" eb="40">
      <t>モモナイ</t>
    </rPh>
    <rPh sb="42" eb="44">
      <t>ガッサン</t>
    </rPh>
    <phoneticPr fontId="1"/>
  </si>
  <si>
    <t>4)</t>
    <phoneticPr fontId="1"/>
  </si>
  <si>
    <t>総　　　数　　1）　</t>
    <rPh sb="0" eb="1">
      <t>ソウ</t>
    </rPh>
    <rPh sb="4" eb="5">
      <t>カズ</t>
    </rPh>
    <phoneticPr fontId="4"/>
  </si>
  <si>
    <t>1)総数に年齢不詳が含まれています。</t>
    <rPh sb="2" eb="4">
      <t>ソウスウ</t>
    </rPh>
    <rPh sb="5" eb="7">
      <t>ネンレイ</t>
    </rPh>
    <rPh sb="7" eb="9">
      <t>フショウ</t>
    </rPh>
    <rPh sb="10" eb="11">
      <t>フク</t>
    </rPh>
    <phoneticPr fontId="1"/>
  </si>
  <si>
    <t>※）総数に不詳を含む。</t>
    <rPh sb="2" eb="4">
      <t>ソウスウ</t>
    </rPh>
    <rPh sb="5" eb="7">
      <t>フショウ</t>
    </rPh>
    <rPh sb="8" eb="9">
      <t>フク</t>
    </rPh>
    <phoneticPr fontId="1"/>
  </si>
  <si>
    <t>2)秘匿処理のため、令和2年分の「幸1丁目」は「幸2丁目」に合算しています。</t>
    <rPh sb="17" eb="18">
      <t>ユキ</t>
    </rPh>
    <rPh sb="19" eb="21">
      <t>チョウメ</t>
    </rPh>
    <rPh sb="24" eb="25">
      <t>サイワ</t>
    </rPh>
    <phoneticPr fontId="1"/>
  </si>
  <si>
    <t>4)秘匿処理のため、平成27、令和2年分の「港町」は「堺町」に合算しています。</t>
    <phoneticPr fontId="1"/>
  </si>
  <si>
    <t>3)秘匿処理のため、平成27年分の「水面調査区」は「高島1丁目」に合算しています。</t>
    <phoneticPr fontId="1"/>
  </si>
  <si>
    <t>3)秘匿処理のため、「幸1丁目」は「幸2丁目」に合算しています。</t>
    <rPh sb="2" eb="4">
      <t>ヒトク</t>
    </rPh>
    <rPh sb="4" eb="6">
      <t>ショリ</t>
    </rPh>
    <rPh sb="11" eb="12">
      <t>ユキ</t>
    </rPh>
    <rPh sb="13" eb="15">
      <t>チョウメ</t>
    </rPh>
    <rPh sb="18" eb="19">
      <t>ユキ</t>
    </rPh>
    <rPh sb="20" eb="22">
      <t>チョウメ</t>
    </rPh>
    <rPh sb="24" eb="26">
      <t>ガッサン</t>
    </rPh>
    <phoneticPr fontId="1"/>
  </si>
  <si>
    <t>2)秘匿処理のため、「幸1丁目」は「幸2丁目」に合算しています。</t>
    <phoneticPr fontId="1"/>
  </si>
  <si>
    <t>5)令和2年分の「水面調査区」を含みます。</t>
    <phoneticPr fontId="1"/>
  </si>
  <si>
    <t>6)平成27年分の「水面調査区」を含みます。</t>
    <rPh sb="6" eb="7">
      <t>ネン</t>
    </rPh>
    <phoneticPr fontId="1"/>
  </si>
  <si>
    <t>6)</t>
    <phoneticPr fontId="1"/>
  </si>
  <si>
    <t>5)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</si>
</sst>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2" formatCode="_ &quot;¥&quot;* #,##0_ ;_ &quot;¥&quot;* \-#,##0_ ;_ &quot;¥&quot;* &quot;-&quot;_ ;_ @_ "/>
    <numFmt numFmtId="41" formatCode="_ * #,##0_ ;_ * \-#,##0_ ;_ * &quot;-&quot;_ ;_ @_ "/>
    <numFmt numFmtId="176" formatCode="#,##0;&quot;△ &quot;#,##0"/>
    <numFmt numFmtId="177" formatCode="#,##0.00;&quot;△ &quot;#,##0.00"/>
    <numFmt numFmtId="178" formatCode="0.0;&quot;△ &quot;0.0"/>
    <numFmt numFmtId="179" formatCode="\×"/>
    <numFmt numFmtId="180" formatCode="#,##0_);[Red]\(#,##0\)"/>
  </numFmts>
  <fonts count="62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6"/>
      <name val="MS UI Gothic"/>
      <family val="3"/>
      <charset val="128"/>
    </font>
    <font>
      <sz val="11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11"/>
      <name val="ＭＳ Ｐゴシック"/>
      <family val="3"/>
      <charset val="128"/>
    </font>
    <font>
      <sz val="9"/>
      <name val="ＭＳ 明朝"/>
      <family val="1"/>
      <charset val="128"/>
    </font>
    <font>
      <sz val="8"/>
      <name val="ＭＳ 明朝"/>
      <family val="1"/>
      <charset val="128"/>
    </font>
    <font>
      <sz val="11"/>
      <color theme="1"/>
      <name val="ＭＳ Ｐゴシック"/>
      <family val="3"/>
      <charset val="128"/>
    </font>
    <font>
      <sz val="11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11"/>
      <name val="ＭＳ 明朝"/>
      <family val="1"/>
      <charset val="128"/>
    </font>
    <font>
      <sz val="9"/>
      <color theme="1"/>
      <name val="ＭＳ ゴシック"/>
      <family val="3"/>
      <charset val="128"/>
    </font>
    <font>
      <sz val="9"/>
      <color rgb="FF0070C0"/>
      <name val="ＭＳ 明朝"/>
      <family val="1"/>
      <charset val="128"/>
    </font>
    <font>
      <sz val="9"/>
      <color rgb="FFFF0000"/>
      <name val="ＭＳ 明朝"/>
      <family val="1"/>
      <charset val="128"/>
    </font>
    <font>
      <sz val="7.5"/>
      <color theme="1"/>
      <name val="ＭＳ Ｐ明朝"/>
      <family val="1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10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10"/>
      <color theme="1"/>
      <name val="ＭＳ Ｐ明朝"/>
      <family val="1"/>
      <charset val="128"/>
    </font>
    <font>
      <sz val="10"/>
      <name val="ＭＳ Ｐ明朝"/>
      <family val="1"/>
      <charset val="128"/>
    </font>
    <font>
      <sz val="10"/>
      <color theme="1"/>
      <name val="ＭＳ ゴシック"/>
      <family val="3"/>
      <charset val="128"/>
    </font>
    <font>
      <sz val="11"/>
      <color theme="1"/>
      <name val="ＭＳ Ｐ明朝"/>
      <family val="1"/>
      <charset val="128"/>
    </font>
    <font>
      <sz val="8"/>
      <name val="ＭＳ Ｐ明朝"/>
      <family val="1"/>
      <charset val="128"/>
    </font>
    <font>
      <sz val="8"/>
      <color rgb="FFFF0000"/>
      <name val="ＭＳ Ｐ明朝"/>
      <family val="1"/>
      <charset val="128"/>
    </font>
    <font>
      <sz val="10"/>
      <color rgb="FFFF0000"/>
      <name val="ＭＳ Ｐ明朝"/>
      <family val="1"/>
      <charset val="128"/>
    </font>
    <font>
      <b/>
      <sz val="10"/>
      <name val="ＭＳ Ｐ明朝"/>
      <family val="1"/>
      <charset val="128"/>
    </font>
    <font>
      <sz val="9"/>
      <color indexed="81"/>
      <name val="ＭＳ Ｐゴシック"/>
      <family val="3"/>
      <charset val="128"/>
    </font>
    <font>
      <b/>
      <sz val="12"/>
      <color indexed="81"/>
      <name val="ＭＳ Ｐゴシック"/>
      <family val="3"/>
      <charset val="128"/>
    </font>
    <font>
      <b/>
      <u/>
      <sz val="9"/>
      <color indexed="81"/>
      <name val="ＭＳ Ｐゴシック"/>
      <family val="3"/>
      <charset val="128"/>
    </font>
    <font>
      <sz val="9"/>
      <name val="MS UI Gothic"/>
      <family val="3"/>
      <charset val="128"/>
    </font>
    <font>
      <sz val="10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sz val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9"/>
      <color rgb="FFFF0000"/>
      <name val="ＭＳ Ｐ明朝"/>
      <family val="1"/>
      <charset val="128"/>
    </font>
    <font>
      <sz val="9"/>
      <name val="ＭＳ Ｐ明朝"/>
      <family val="1"/>
      <charset val="128"/>
    </font>
    <font>
      <sz val="9"/>
      <color theme="1"/>
      <name val="ＭＳ Ｐゴシック"/>
      <family val="3"/>
      <charset val="128"/>
    </font>
    <font>
      <sz val="9"/>
      <name val="ＭＳ Ｐゴシック"/>
      <family val="3"/>
      <charset val="128"/>
    </font>
    <font>
      <sz val="9"/>
      <color rgb="FFFF0000"/>
      <name val="ＭＳ Ｐゴシック"/>
      <family val="3"/>
      <charset val="128"/>
    </font>
    <font>
      <sz val="9"/>
      <color rgb="FFFF0000"/>
      <name val="ＭＳ ゴシック"/>
      <family val="3"/>
      <charset val="128"/>
    </font>
    <font>
      <sz val="11"/>
      <name val="ＭＳ Ｐ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7.5"/>
      <name val="ＭＳ Ｐ明朝"/>
      <family val="1"/>
      <charset val="128"/>
    </font>
    <font>
      <strike/>
      <sz val="9"/>
      <name val="ＭＳ Ｐ明朝"/>
      <family val="1"/>
      <charset val="128"/>
    </font>
    <font>
      <sz val="9"/>
      <color indexed="81"/>
      <name val="MS P ゴシック"/>
      <family val="3"/>
      <charset val="128"/>
    </font>
    <font>
      <b/>
      <sz val="9"/>
      <color indexed="81"/>
      <name val="MS P ゴシック"/>
      <family val="3"/>
      <charset val="128"/>
    </font>
    <font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color indexed="55"/>
      <name val="ＭＳ Ｐゴシック"/>
      <family val="3"/>
      <charset val="128"/>
    </font>
    <font>
      <sz val="9"/>
      <color indexed="55"/>
      <name val="ＭＳ 明朝"/>
      <family val="1"/>
      <charset val="128"/>
    </font>
    <font>
      <sz val="9"/>
      <color theme="1"/>
      <name val="ＭＳ Ｐゴシック"/>
      <family val="2"/>
      <charset val="128"/>
      <scheme val="minor"/>
    </font>
    <font>
      <strike/>
      <sz val="10"/>
      <name val="ＭＳ Ｐ明朝"/>
      <family val="1"/>
      <charset val="128"/>
    </font>
    <font>
      <strike/>
      <sz val="11"/>
      <name val="ＭＳ Ｐ明朝"/>
      <family val="1"/>
      <charset val="128"/>
    </font>
    <font>
      <b/>
      <strike/>
      <sz val="10"/>
      <name val="ＭＳ Ｐ明朝"/>
      <family val="1"/>
      <charset val="128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5"/>
        <bgColor auto="1"/>
      </patternFill>
    </fill>
    <fill>
      <patternFill patternType="solid">
        <fgColor theme="0"/>
        <bgColor auto="1"/>
      </patternFill>
    </fill>
  </fills>
  <borders count="53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hair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/>
      <diagonal/>
    </border>
    <border>
      <left style="thin">
        <color indexed="64"/>
      </left>
      <right style="thin">
        <color indexed="64"/>
      </right>
      <top style="double">
        <color auto="1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auto="1"/>
      </right>
      <top style="hair">
        <color indexed="64"/>
      </top>
      <bottom style="thin">
        <color indexed="64"/>
      </bottom>
      <diagonal/>
    </border>
  </borders>
  <cellStyleXfs count="6">
    <xf numFmtId="0" fontId="0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7" fillId="0" borderId="0"/>
    <xf numFmtId="0" fontId="34" fillId="0" borderId="0"/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top"/>
      <protection locked="0"/>
    </xf>
  </cellStyleXfs>
  <cellXfs count="627">
    <xf numFmtId="0" fontId="0" fillId="0" borderId="0" xfId="0">
      <alignment vertical="center"/>
    </xf>
    <xf numFmtId="0" fontId="6" fillId="2" borderId="0" xfId="0" applyFont="1" applyFill="1">
      <alignment vertical="center"/>
    </xf>
    <xf numFmtId="0" fontId="6" fillId="2" borderId="0" xfId="0" applyFont="1" applyFill="1" applyBorder="1">
      <alignment vertical="center"/>
    </xf>
    <xf numFmtId="176" fontId="6" fillId="2" borderId="0" xfId="0" applyNumberFormat="1" applyFont="1" applyFill="1" applyBorder="1">
      <alignment vertical="center"/>
    </xf>
    <xf numFmtId="176" fontId="6" fillId="2" borderId="0" xfId="0" applyNumberFormat="1" applyFont="1" applyFill="1" applyBorder="1" applyAlignment="1">
      <alignment horizontal="right" vertical="center"/>
    </xf>
    <xf numFmtId="176" fontId="6" fillId="2" borderId="0" xfId="0" applyNumberFormat="1" applyFont="1" applyFill="1">
      <alignment vertical="center"/>
    </xf>
    <xf numFmtId="0" fontId="6" fillId="2" borderId="3" xfId="0" applyFont="1" applyFill="1" applyBorder="1">
      <alignment vertical="center"/>
    </xf>
    <xf numFmtId="0" fontId="6" fillId="2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distributed" vertical="center"/>
    </xf>
    <xf numFmtId="0" fontId="6" fillId="2" borderId="12" xfId="0" applyFont="1" applyFill="1" applyBorder="1" applyAlignment="1">
      <alignment horizontal="distributed" vertical="center"/>
    </xf>
    <xf numFmtId="0" fontId="10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vertical="center"/>
    </xf>
    <xf numFmtId="0" fontId="10" fillId="2" borderId="0" xfId="0" applyFont="1" applyFill="1" applyBorder="1" applyAlignment="1">
      <alignment horizontal="right" vertical="center"/>
    </xf>
    <xf numFmtId="0" fontId="6" fillId="2" borderId="20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distributed" vertical="center" justifyLastLine="1"/>
    </xf>
    <xf numFmtId="0" fontId="6" fillId="2" borderId="7" xfId="0" applyFont="1" applyFill="1" applyBorder="1" applyAlignment="1">
      <alignment horizontal="distributed" vertical="center" justifyLastLine="1"/>
    </xf>
    <xf numFmtId="0" fontId="12" fillId="2" borderId="0" xfId="0" applyFont="1" applyFill="1" applyBorder="1" applyAlignment="1">
      <alignment vertical="center"/>
    </xf>
    <xf numFmtId="0" fontId="15" fillId="2" borderId="0" xfId="0" applyFont="1" applyFill="1">
      <alignment vertical="center"/>
    </xf>
    <xf numFmtId="0" fontId="6" fillId="2" borderId="11" xfId="0" applyFont="1" applyFill="1" applyBorder="1">
      <alignment vertical="center"/>
    </xf>
    <xf numFmtId="176" fontId="16" fillId="2" borderId="5" xfId="0" applyNumberFormat="1" applyFont="1" applyFill="1" applyBorder="1" applyAlignment="1">
      <alignment horizontal="right" vertical="center"/>
    </xf>
    <xf numFmtId="176" fontId="16" fillId="2" borderId="0" xfId="0" applyNumberFormat="1" applyFont="1" applyFill="1" applyBorder="1" applyAlignment="1">
      <alignment horizontal="right" vertical="center"/>
    </xf>
    <xf numFmtId="176" fontId="17" fillId="2" borderId="0" xfId="0" applyNumberFormat="1" applyFont="1" applyFill="1" applyBorder="1" applyAlignment="1">
      <alignment horizontal="right" vertical="center"/>
    </xf>
    <xf numFmtId="0" fontId="17" fillId="2" borderId="0" xfId="0" applyFont="1" applyFill="1" applyAlignment="1">
      <alignment horizontal="right" vertical="center"/>
    </xf>
    <xf numFmtId="176" fontId="17" fillId="2" borderId="5" xfId="0" applyNumberFormat="1" applyFont="1" applyFill="1" applyBorder="1" applyAlignment="1">
      <alignment horizontal="right" vertical="center"/>
    </xf>
    <xf numFmtId="0" fontId="6" fillId="2" borderId="0" xfId="0" applyFont="1" applyFill="1" applyAlignment="1">
      <alignment horizontal="right" vertical="center"/>
    </xf>
    <xf numFmtId="0" fontId="15" fillId="2" borderId="2" xfId="0" applyFont="1" applyFill="1" applyBorder="1">
      <alignment vertical="center"/>
    </xf>
    <xf numFmtId="0" fontId="6" fillId="2" borderId="10" xfId="0" applyFont="1" applyFill="1" applyBorder="1">
      <alignment vertical="center"/>
    </xf>
    <xf numFmtId="0" fontId="8" fillId="2" borderId="11" xfId="0" applyFont="1" applyFill="1" applyBorder="1" applyAlignment="1">
      <alignment horizontal="center" vertical="center"/>
    </xf>
    <xf numFmtId="177" fontId="17" fillId="2" borderId="0" xfId="0" applyNumberFormat="1" applyFont="1" applyFill="1" applyBorder="1" applyAlignment="1">
      <alignment horizontal="right" vertical="center"/>
    </xf>
    <xf numFmtId="177" fontId="17" fillId="2" borderId="5" xfId="0" applyNumberFormat="1" applyFont="1" applyFill="1" applyBorder="1" applyAlignment="1">
      <alignment horizontal="right" vertical="center"/>
    </xf>
    <xf numFmtId="176" fontId="8" fillId="2" borderId="0" xfId="0" applyNumberFormat="1" applyFont="1" applyFill="1" applyBorder="1">
      <alignment vertical="center"/>
    </xf>
    <xf numFmtId="0" fontId="11" fillId="2" borderId="0" xfId="0" applyFont="1" applyFill="1" applyBorder="1" applyAlignment="1">
      <alignment vertical="center"/>
    </xf>
    <xf numFmtId="0" fontId="14" fillId="2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vertical="center"/>
    </xf>
    <xf numFmtId="0" fontId="8" fillId="2" borderId="0" xfId="0" applyFont="1" applyFill="1">
      <alignment vertical="center"/>
    </xf>
    <xf numFmtId="0" fontId="19" fillId="2" borderId="0" xfId="0" applyFont="1" applyFill="1">
      <alignment vertical="center"/>
    </xf>
    <xf numFmtId="0" fontId="8" fillId="2" borderId="0" xfId="0" applyFont="1" applyFill="1" applyBorder="1">
      <alignment vertical="center"/>
    </xf>
    <xf numFmtId="0" fontId="6" fillId="2" borderId="5" xfId="0" applyFont="1" applyFill="1" applyBorder="1">
      <alignment vertical="center"/>
    </xf>
    <xf numFmtId="0" fontId="6" fillId="2" borderId="0" xfId="0" applyFont="1" applyFill="1" applyBorder="1" applyAlignment="1">
      <alignment horizontal="distributed" vertical="center"/>
    </xf>
    <xf numFmtId="176" fontId="22" fillId="2" borderId="0" xfId="0" applyNumberFormat="1" applyFont="1" applyFill="1" applyBorder="1">
      <alignment vertical="center"/>
    </xf>
    <xf numFmtId="176" fontId="22" fillId="2" borderId="5" xfId="0" applyNumberFormat="1" applyFont="1" applyFill="1" applyBorder="1">
      <alignment vertical="center"/>
    </xf>
    <xf numFmtId="176" fontId="22" fillId="2" borderId="0" xfId="0" quotePrefix="1" applyNumberFormat="1" applyFont="1" applyFill="1" applyBorder="1" applyAlignment="1">
      <alignment horizontal="right" vertical="center"/>
    </xf>
    <xf numFmtId="176" fontId="22" fillId="2" borderId="0" xfId="0" applyNumberFormat="1" applyFont="1" applyFill="1" applyBorder="1" applyAlignment="1">
      <alignment horizontal="right" vertical="center"/>
    </xf>
    <xf numFmtId="177" fontId="22" fillId="2" borderId="0" xfId="0" applyNumberFormat="1" applyFont="1" applyFill="1" applyBorder="1">
      <alignment vertical="center"/>
    </xf>
    <xf numFmtId="176" fontId="22" fillId="2" borderId="5" xfId="0" applyNumberFormat="1" applyFont="1" applyFill="1" applyBorder="1" applyAlignment="1">
      <alignment horizontal="right" vertical="center"/>
    </xf>
    <xf numFmtId="49" fontId="22" fillId="2" borderId="0" xfId="0" applyNumberFormat="1" applyFont="1" applyFill="1" applyAlignment="1">
      <alignment horizontal="right" vertical="center"/>
    </xf>
    <xf numFmtId="49" fontId="22" fillId="2" borderId="0" xfId="0" applyNumberFormat="1" applyFont="1" applyFill="1" applyBorder="1" applyAlignment="1">
      <alignment horizontal="right" vertical="center"/>
    </xf>
    <xf numFmtId="177" fontId="22" fillId="2" borderId="0" xfId="0" applyNumberFormat="1" applyFont="1" applyFill="1" applyBorder="1" applyAlignment="1">
      <alignment horizontal="right" vertical="center"/>
    </xf>
    <xf numFmtId="0" fontId="22" fillId="2" borderId="20" xfId="0" applyFont="1" applyFill="1" applyBorder="1" applyAlignment="1">
      <alignment horizontal="center" vertical="center"/>
    </xf>
    <xf numFmtId="0" fontId="22" fillId="2" borderId="0" xfId="0" applyFont="1" applyFill="1" applyBorder="1" applyAlignment="1">
      <alignment horizontal="distributed" vertical="center" justifyLastLine="1"/>
    </xf>
    <xf numFmtId="0" fontId="22" fillId="2" borderId="19" xfId="0" applyFont="1" applyFill="1" applyBorder="1" applyAlignment="1">
      <alignment horizontal="center" vertical="center"/>
    </xf>
    <xf numFmtId="0" fontId="22" fillId="2" borderId="0" xfId="0" applyFont="1" applyFill="1">
      <alignment vertical="center"/>
    </xf>
    <xf numFmtId="0" fontId="22" fillId="2" borderId="11" xfId="0" applyFont="1" applyFill="1" applyBorder="1" applyAlignment="1">
      <alignment horizontal="center" vertical="center"/>
    </xf>
    <xf numFmtId="0" fontId="22" fillId="2" borderId="0" xfId="0" applyFont="1" applyFill="1" applyBorder="1" applyAlignment="1">
      <alignment horizontal="center" vertical="center"/>
    </xf>
    <xf numFmtId="0" fontId="22" fillId="2" borderId="0" xfId="0" applyFont="1" applyFill="1" applyBorder="1" applyAlignment="1">
      <alignment horizontal="distributed" vertical="center" wrapText="1" justifyLastLine="1"/>
    </xf>
    <xf numFmtId="0" fontId="22" fillId="2" borderId="12" xfId="0" applyFont="1" applyFill="1" applyBorder="1" applyAlignment="1">
      <alignment horizontal="center" vertical="center"/>
    </xf>
    <xf numFmtId="0" fontId="22" fillId="2" borderId="7" xfId="0" applyFont="1" applyFill="1" applyBorder="1" applyAlignment="1">
      <alignment horizontal="distributed" vertical="center" justifyLastLine="1"/>
    </xf>
    <xf numFmtId="0" fontId="22" fillId="2" borderId="7" xfId="0" applyFont="1" applyFill="1" applyBorder="1" applyAlignment="1">
      <alignment horizontal="distributed" vertical="center" wrapText="1" justifyLastLine="1"/>
    </xf>
    <xf numFmtId="0" fontId="22" fillId="2" borderId="3" xfId="0" applyFont="1" applyFill="1" applyBorder="1" applyAlignment="1">
      <alignment horizontal="center" vertical="center"/>
    </xf>
    <xf numFmtId="0" fontId="22" fillId="2" borderId="0" xfId="0" applyFont="1" applyFill="1" applyBorder="1">
      <alignment vertical="center"/>
    </xf>
    <xf numFmtId="0" fontId="21" fillId="2" borderId="0" xfId="0" applyFont="1" applyFill="1" applyBorder="1" applyAlignment="1">
      <alignment horizontal="center" vertical="center"/>
    </xf>
    <xf numFmtId="0" fontId="22" fillId="2" borderId="11" xfId="0" applyFont="1" applyFill="1" applyBorder="1" applyAlignment="1">
      <alignment horizontal="distributed" vertical="center"/>
    </xf>
    <xf numFmtId="0" fontId="21" fillId="2" borderId="20" xfId="0" applyFont="1" applyFill="1" applyBorder="1" applyAlignment="1">
      <alignment horizontal="center" vertical="center"/>
    </xf>
    <xf numFmtId="0" fontId="21" fillId="2" borderId="11" xfId="0" applyFont="1" applyFill="1" applyBorder="1" applyAlignment="1">
      <alignment horizontal="center" vertical="center"/>
    </xf>
    <xf numFmtId="0" fontId="21" fillId="2" borderId="7" xfId="0" applyFont="1" applyFill="1" applyBorder="1" applyAlignment="1">
      <alignment horizontal="distributed" vertical="center" justifyLastLine="1"/>
    </xf>
    <xf numFmtId="0" fontId="20" fillId="2" borderId="2" xfId="0" applyFont="1" applyFill="1" applyBorder="1">
      <alignment vertical="center"/>
    </xf>
    <xf numFmtId="176" fontId="20" fillId="2" borderId="14" xfId="0" applyNumberFormat="1" applyFont="1" applyFill="1" applyBorder="1" applyAlignment="1">
      <alignment horizontal="right" vertical="center"/>
    </xf>
    <xf numFmtId="176" fontId="20" fillId="2" borderId="2" xfId="0" applyNumberFormat="1" applyFont="1" applyFill="1" applyBorder="1" applyAlignment="1">
      <alignment horizontal="right" vertical="center"/>
    </xf>
    <xf numFmtId="0" fontId="21" fillId="2" borderId="0" xfId="0" applyFont="1" applyFill="1" applyBorder="1">
      <alignment vertical="center"/>
    </xf>
    <xf numFmtId="0" fontId="21" fillId="2" borderId="11" xfId="0" applyFont="1" applyFill="1" applyBorder="1">
      <alignment vertical="center"/>
    </xf>
    <xf numFmtId="176" fontId="21" fillId="2" borderId="5" xfId="0" applyNumberFormat="1" applyFont="1" applyFill="1" applyBorder="1" applyAlignment="1">
      <alignment horizontal="right" vertical="center"/>
    </xf>
    <xf numFmtId="176" fontId="21" fillId="2" borderId="0" xfId="0" applyNumberFormat="1" applyFont="1" applyFill="1" applyBorder="1" applyAlignment="1">
      <alignment horizontal="right" vertical="center"/>
    </xf>
    <xf numFmtId="176" fontId="21" fillId="2" borderId="0" xfId="0" applyNumberFormat="1" applyFont="1" applyFill="1" applyAlignment="1">
      <alignment horizontal="right" vertical="center"/>
    </xf>
    <xf numFmtId="176" fontId="21" fillId="2" borderId="0" xfId="0" applyNumberFormat="1" applyFont="1" applyFill="1" applyBorder="1">
      <alignment vertical="center"/>
    </xf>
    <xf numFmtId="0" fontId="21" fillId="2" borderId="0" xfId="0" applyFont="1" applyFill="1">
      <alignment vertical="center"/>
    </xf>
    <xf numFmtId="0" fontId="21" fillId="2" borderId="11" xfId="0" applyFont="1" applyFill="1" applyBorder="1" applyAlignment="1">
      <alignment horizontal="distributed" vertical="center"/>
    </xf>
    <xf numFmtId="0" fontId="24" fillId="2" borderId="7" xfId="0" applyFont="1" applyFill="1" applyBorder="1" applyAlignment="1">
      <alignment horizontal="distributed" vertical="center" justifyLastLine="1"/>
    </xf>
    <xf numFmtId="0" fontId="24" fillId="2" borderId="4" xfId="0" applyFont="1" applyFill="1" applyBorder="1" applyAlignment="1">
      <alignment horizontal="distributed" vertical="center" justifyLastLine="1"/>
    </xf>
    <xf numFmtId="0" fontId="25" fillId="2" borderId="2" xfId="0" applyFont="1" applyFill="1" applyBorder="1">
      <alignment vertical="center"/>
    </xf>
    <xf numFmtId="176" fontId="25" fillId="2" borderId="0" xfId="0" applyNumberFormat="1" applyFont="1" applyFill="1" applyBorder="1">
      <alignment vertical="center"/>
    </xf>
    <xf numFmtId="177" fontId="25" fillId="2" borderId="2" xfId="0" applyNumberFormat="1" applyFont="1" applyFill="1" applyBorder="1">
      <alignment vertical="center"/>
    </xf>
    <xf numFmtId="0" fontId="15" fillId="2" borderId="14" xfId="0" applyFont="1" applyFill="1" applyBorder="1">
      <alignment vertical="center"/>
    </xf>
    <xf numFmtId="0" fontId="25" fillId="2" borderId="0" xfId="0" applyFont="1" applyFill="1">
      <alignment vertical="center"/>
    </xf>
    <xf numFmtId="177" fontId="20" fillId="2" borderId="2" xfId="0" applyNumberFormat="1" applyFont="1" applyFill="1" applyBorder="1" applyAlignment="1">
      <alignment horizontal="right" vertical="center"/>
    </xf>
    <xf numFmtId="177" fontId="21" fillId="2" borderId="5" xfId="0" applyNumberFormat="1" applyFont="1" applyFill="1" applyBorder="1" applyAlignment="1">
      <alignment horizontal="right" vertical="center"/>
    </xf>
    <xf numFmtId="177" fontId="21" fillId="2" borderId="0" xfId="0" applyNumberFormat="1" applyFont="1" applyFill="1" applyBorder="1" applyAlignment="1">
      <alignment horizontal="right" vertical="center"/>
    </xf>
    <xf numFmtId="0" fontId="0" fillId="0" borderId="0" xfId="0" applyFill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 wrapText="1"/>
    </xf>
    <xf numFmtId="0" fontId="0" fillId="4" borderId="0" xfId="0" applyFill="1" applyAlignment="1">
      <alignment vertical="center" wrapText="1"/>
    </xf>
    <xf numFmtId="0" fontId="0" fillId="3" borderId="0" xfId="0" applyFill="1" applyAlignment="1">
      <alignment vertical="center" wrapText="1"/>
    </xf>
    <xf numFmtId="0" fontId="27" fillId="0" borderId="0" xfId="0" applyFont="1" applyFill="1" applyAlignment="1">
      <alignment vertical="center"/>
    </xf>
    <xf numFmtId="0" fontId="28" fillId="0" borderId="0" xfId="0" applyFont="1" applyFill="1" applyAlignment="1">
      <alignment vertical="center"/>
    </xf>
    <xf numFmtId="0" fontId="24" fillId="0" borderId="0" xfId="0" applyNumberFormat="1" applyFont="1" applyFill="1" applyAlignment="1"/>
    <xf numFmtId="0" fontId="24" fillId="0" borderId="0" xfId="0" applyFont="1" applyFill="1" applyAlignment="1">
      <alignment vertical="center"/>
    </xf>
    <xf numFmtId="0" fontId="24" fillId="0" borderId="15" xfId="0" applyFont="1" applyFill="1" applyBorder="1" applyAlignment="1">
      <alignment vertical="center"/>
    </xf>
    <xf numFmtId="0" fontId="24" fillId="0" borderId="0" xfId="0" applyFont="1" applyFill="1" applyBorder="1" applyAlignment="1">
      <alignment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16" xfId="0" applyFont="1" applyFill="1" applyBorder="1" applyAlignment="1">
      <alignment vertical="center"/>
    </xf>
    <xf numFmtId="0" fontId="24" fillId="0" borderId="0" xfId="0" applyFont="1" applyFill="1" applyBorder="1" applyAlignment="1">
      <alignment horizontal="distributed" vertical="center"/>
    </xf>
    <xf numFmtId="176" fontId="24" fillId="0" borderId="5" xfId="1" applyNumberFormat="1" applyFont="1" applyFill="1" applyBorder="1" applyAlignment="1">
      <alignment horizontal="right" vertical="center"/>
    </xf>
    <xf numFmtId="176" fontId="24" fillId="0" borderId="0" xfId="1" applyNumberFormat="1" applyFont="1" applyFill="1" applyBorder="1" applyAlignment="1">
      <alignment horizontal="right" vertical="center"/>
    </xf>
    <xf numFmtId="178" fontId="24" fillId="0" borderId="0" xfId="1" applyNumberFormat="1" applyFont="1" applyFill="1" applyBorder="1" applyAlignment="1">
      <alignment horizontal="right" vertical="center"/>
    </xf>
    <xf numFmtId="0" fontId="24" fillId="0" borderId="11" xfId="0" applyFont="1" applyFill="1" applyBorder="1" applyAlignment="1">
      <alignment horizontal="distributed" vertical="center"/>
    </xf>
    <xf numFmtId="0" fontId="24" fillId="0" borderId="0" xfId="0" applyFont="1" applyFill="1" applyBorder="1" applyAlignment="1">
      <alignment horizontal="distributed" vertical="center" shrinkToFit="1"/>
    </xf>
    <xf numFmtId="0" fontId="24" fillId="0" borderId="11" xfId="0" applyFont="1" applyFill="1" applyBorder="1" applyAlignment="1">
      <alignment horizontal="distributed" vertical="center" shrinkToFit="1"/>
    </xf>
    <xf numFmtId="176" fontId="24" fillId="0" borderId="0" xfId="1" applyNumberFormat="1" applyFont="1" applyFill="1" applyAlignment="1">
      <alignment horizontal="right" vertical="center"/>
    </xf>
    <xf numFmtId="178" fontId="24" fillId="0" borderId="0" xfId="1" applyNumberFormat="1" applyFont="1" applyFill="1" applyAlignment="1">
      <alignment horizontal="right" vertical="center"/>
    </xf>
    <xf numFmtId="0" fontId="24" fillId="0" borderId="11" xfId="0" applyFont="1" applyFill="1" applyBorder="1" applyAlignment="1">
      <alignment vertical="center"/>
    </xf>
    <xf numFmtId="176" fontId="29" fillId="0" borderId="5" xfId="1" applyNumberFormat="1" applyFont="1" applyFill="1" applyBorder="1" applyAlignment="1">
      <alignment horizontal="right" vertical="center"/>
    </xf>
    <xf numFmtId="176" fontId="29" fillId="0" borderId="0" xfId="1" applyNumberFormat="1" applyFont="1" applyFill="1" applyBorder="1" applyAlignment="1">
      <alignment horizontal="right" vertical="center"/>
    </xf>
    <xf numFmtId="0" fontId="23" fillId="0" borderId="0" xfId="0" applyFont="1" applyFill="1" applyAlignment="1">
      <alignment horizontal="right" vertical="center"/>
    </xf>
    <xf numFmtId="0" fontId="30" fillId="0" borderId="0" xfId="0" applyFont="1" applyFill="1" applyAlignment="1">
      <alignment vertical="center"/>
    </xf>
    <xf numFmtId="0" fontId="29" fillId="0" borderId="0" xfId="0" applyFont="1" applyFill="1" applyBorder="1" applyAlignment="1">
      <alignment vertical="center"/>
    </xf>
    <xf numFmtId="176" fontId="29" fillId="0" borderId="5" xfId="1" quotePrefix="1" applyNumberFormat="1" applyFont="1" applyFill="1" applyBorder="1" applyAlignment="1">
      <alignment horizontal="right" vertical="center"/>
    </xf>
    <xf numFmtId="0" fontId="24" fillId="0" borderId="3" xfId="0" applyFont="1" applyFill="1" applyBorder="1" applyAlignment="1">
      <alignment vertical="center"/>
    </xf>
    <xf numFmtId="0" fontId="24" fillId="0" borderId="3" xfId="0" applyFont="1" applyFill="1" applyBorder="1" applyAlignment="1"/>
    <xf numFmtId="176" fontId="29" fillId="0" borderId="0" xfId="1" quotePrefix="1" applyNumberFormat="1" applyFont="1" applyFill="1" applyBorder="1" applyAlignment="1">
      <alignment horizontal="right" vertical="center"/>
    </xf>
    <xf numFmtId="176" fontId="29" fillId="0" borderId="0" xfId="1" applyNumberFormat="1" applyFont="1" applyFill="1" applyAlignment="1">
      <alignment horizontal="right" vertical="center"/>
    </xf>
    <xf numFmtId="178" fontId="29" fillId="0" borderId="0" xfId="1" applyNumberFormat="1" applyFont="1" applyFill="1" applyAlignment="1">
      <alignment horizontal="right" vertical="center"/>
    </xf>
    <xf numFmtId="0" fontId="29" fillId="0" borderId="11" xfId="0" applyFont="1" applyFill="1" applyBorder="1" applyAlignment="1">
      <alignment vertical="center"/>
    </xf>
    <xf numFmtId="0" fontId="24" fillId="0" borderId="3" xfId="0" applyFont="1" applyFill="1" applyBorder="1" applyAlignment="1">
      <alignment horizontal="center" vertical="center"/>
    </xf>
    <xf numFmtId="0" fontId="26" fillId="0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24" fillId="0" borderId="17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24" fillId="0" borderId="8" xfId="0" applyFont="1" applyFill="1" applyBorder="1" applyAlignment="1">
      <alignment horizontal="distributed" vertical="center" justifyLastLine="1"/>
    </xf>
    <xf numFmtId="0" fontId="24" fillId="0" borderId="4" xfId="0" applyFont="1" applyFill="1" applyBorder="1" applyAlignment="1">
      <alignment horizontal="distributed" vertical="center" justifyLastLine="1"/>
    </xf>
    <xf numFmtId="0" fontId="24" fillId="0" borderId="1" xfId="0" applyFont="1" applyFill="1" applyBorder="1" applyAlignment="1">
      <alignment horizontal="distributed" vertical="center" justifyLastLine="1"/>
    </xf>
    <xf numFmtId="0" fontId="24" fillId="0" borderId="14" xfId="0" applyFont="1" applyFill="1" applyBorder="1" applyAlignment="1">
      <alignment vertical="center"/>
    </xf>
    <xf numFmtId="0" fontId="14" fillId="2" borderId="0" xfId="0" applyFont="1" applyFill="1" applyAlignment="1">
      <alignment vertical="center"/>
    </xf>
    <xf numFmtId="0" fontId="9" fillId="2" borderId="0" xfId="0" applyFont="1" applyFill="1" applyAlignment="1">
      <alignment vertical="center"/>
    </xf>
    <xf numFmtId="0" fontId="24" fillId="2" borderId="0" xfId="0" applyNumberFormat="1" applyFont="1" applyFill="1" applyAlignment="1"/>
    <xf numFmtId="0" fontId="21" fillId="2" borderId="0" xfId="0" applyNumberFormat="1" applyFont="1" applyFill="1" applyAlignment="1"/>
    <xf numFmtId="0" fontId="24" fillId="2" borderId="15" xfId="0" applyFont="1" applyFill="1" applyBorder="1" applyAlignment="1">
      <alignment vertical="center"/>
    </xf>
    <xf numFmtId="0" fontId="24" fillId="2" borderId="1" xfId="0" applyFont="1" applyFill="1" applyBorder="1" applyAlignment="1">
      <alignment horizontal="center" vertical="center"/>
    </xf>
    <xf numFmtId="0" fontId="24" fillId="2" borderId="0" xfId="0" applyFont="1" applyFill="1" applyBorder="1" applyAlignment="1">
      <alignment vertical="center"/>
    </xf>
    <xf numFmtId="0" fontId="24" fillId="2" borderId="14" xfId="0" applyFont="1" applyFill="1" applyBorder="1" applyAlignment="1">
      <alignment vertical="center"/>
    </xf>
    <xf numFmtId="0" fontId="24" fillId="2" borderId="0" xfId="0" applyFont="1" applyFill="1" applyBorder="1" applyAlignment="1">
      <alignment horizontal="center" vertical="center"/>
    </xf>
    <xf numFmtId="0" fontId="21" fillId="2" borderId="0" xfId="0" applyFont="1" applyFill="1" applyAlignment="1">
      <alignment vertical="center"/>
    </xf>
    <xf numFmtId="0" fontId="24" fillId="2" borderId="17" xfId="0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distributed" vertical="center" justifyLastLine="1"/>
    </xf>
    <xf numFmtId="0" fontId="24" fillId="2" borderId="16" xfId="0" applyFont="1" applyFill="1" applyBorder="1" applyAlignment="1">
      <alignment vertical="center"/>
    </xf>
    <xf numFmtId="0" fontId="24" fillId="2" borderId="8" xfId="0" applyFont="1" applyFill="1" applyBorder="1" applyAlignment="1">
      <alignment horizontal="distributed" vertical="center" justifyLastLine="1"/>
    </xf>
    <xf numFmtId="176" fontId="24" fillId="2" borderId="5" xfId="1" applyNumberFormat="1" applyFont="1" applyFill="1" applyBorder="1" applyAlignment="1">
      <alignment horizontal="right" vertical="center"/>
    </xf>
    <xf numFmtId="176" fontId="24" fillId="2" borderId="0" xfId="1" applyNumberFormat="1" applyFont="1" applyFill="1" applyBorder="1" applyAlignment="1">
      <alignment horizontal="right" vertical="center"/>
    </xf>
    <xf numFmtId="178" fontId="24" fillId="2" borderId="0" xfId="1" applyNumberFormat="1" applyFont="1" applyFill="1" applyBorder="1" applyAlignment="1">
      <alignment horizontal="right" vertical="center"/>
    </xf>
    <xf numFmtId="0" fontId="20" fillId="2" borderId="0" xfId="0" applyFont="1" applyFill="1" applyAlignment="1">
      <alignment vertical="center"/>
    </xf>
    <xf numFmtId="0" fontId="24" fillId="2" borderId="11" xfId="0" applyFont="1" applyFill="1" applyBorder="1" applyAlignment="1">
      <alignment horizontal="distributed" vertical="center"/>
    </xf>
    <xf numFmtId="0" fontId="24" fillId="2" borderId="0" xfId="0" applyFont="1" applyFill="1" applyBorder="1" applyAlignment="1">
      <alignment horizontal="distributed" vertical="center" shrinkToFit="1"/>
    </xf>
    <xf numFmtId="0" fontId="24" fillId="2" borderId="11" xfId="0" applyFont="1" applyFill="1" applyBorder="1" applyAlignment="1">
      <alignment horizontal="distributed" vertical="center" shrinkToFit="1"/>
    </xf>
    <xf numFmtId="176" fontId="24" fillId="2" borderId="0" xfId="1" applyNumberFormat="1" applyFont="1" applyFill="1" applyAlignment="1">
      <alignment horizontal="right" vertical="center"/>
    </xf>
    <xf numFmtId="178" fontId="24" fillId="2" borderId="0" xfId="1" applyNumberFormat="1" applyFont="1" applyFill="1" applyAlignment="1">
      <alignment horizontal="right" vertical="center"/>
    </xf>
    <xf numFmtId="0" fontId="24" fillId="2" borderId="11" xfId="0" applyFont="1" applyFill="1" applyBorder="1" applyAlignment="1">
      <alignment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30" fillId="2" borderId="0" xfId="0" applyFont="1" applyFill="1" applyAlignment="1">
      <alignment vertical="center"/>
    </xf>
    <xf numFmtId="0" fontId="24" fillId="2" borderId="3" xfId="0" applyFont="1" applyFill="1" applyBorder="1" applyAlignment="1">
      <alignment vertical="center"/>
    </xf>
    <xf numFmtId="0" fontId="24" fillId="2" borderId="3" xfId="0" applyFont="1" applyFill="1" applyBorder="1" applyAlignment="1"/>
    <xf numFmtId="0" fontId="24" fillId="2" borderId="3" xfId="0" applyFont="1" applyFill="1" applyBorder="1" applyAlignment="1">
      <alignment horizontal="center" vertical="center"/>
    </xf>
    <xf numFmtId="0" fontId="27" fillId="2" borderId="0" xfId="0" applyFont="1" applyFill="1" applyAlignment="1">
      <alignment vertical="center"/>
    </xf>
    <xf numFmtId="0" fontId="9" fillId="2" borderId="0" xfId="0" applyFont="1" applyFill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0" fontId="26" fillId="0" borderId="0" xfId="0" applyFont="1" applyFill="1" applyAlignment="1">
      <alignment horizontal="right" vertical="center"/>
    </xf>
    <xf numFmtId="0" fontId="29" fillId="0" borderId="0" xfId="0" applyFont="1" applyFill="1" applyAlignment="1">
      <alignment vertical="center"/>
    </xf>
    <xf numFmtId="0" fontId="0" fillId="0" borderId="0" xfId="0" applyFill="1">
      <alignment vertical="center"/>
    </xf>
    <xf numFmtId="179" fontId="0" fillId="0" borderId="0" xfId="0" applyNumberFormat="1" applyFill="1" applyAlignment="1">
      <alignment horizontal="right" vertical="center"/>
    </xf>
    <xf numFmtId="0" fontId="21" fillId="0" borderId="9" xfId="3" applyFont="1" applyBorder="1" applyAlignment="1">
      <alignment vertical="center"/>
    </xf>
    <xf numFmtId="41" fontId="0" fillId="0" borderId="0" xfId="0" applyNumberFormat="1" applyFill="1">
      <alignment vertical="center"/>
    </xf>
    <xf numFmtId="0" fontId="21" fillId="0" borderId="0" xfId="3" applyFont="1" applyBorder="1" applyAlignment="1">
      <alignment vertical="center"/>
    </xf>
    <xf numFmtId="0" fontId="21" fillId="0" borderId="0" xfId="3" applyFont="1" applyFill="1" applyBorder="1" applyAlignment="1">
      <alignment horizontal="center" vertical="center"/>
    </xf>
    <xf numFmtId="0" fontId="0" fillId="0" borderId="0" xfId="0" applyNumberFormat="1" applyFill="1">
      <alignment vertical="center"/>
    </xf>
    <xf numFmtId="0" fontId="21" fillId="0" borderId="0" xfId="3" applyFont="1" applyFill="1" applyBorder="1" applyAlignment="1">
      <alignment vertical="center"/>
    </xf>
    <xf numFmtId="0" fontId="0" fillId="5" borderId="0" xfId="0" applyFill="1">
      <alignment vertical="center"/>
    </xf>
    <xf numFmtId="0" fontId="35" fillId="2" borderId="0" xfId="0" applyFont="1" applyFill="1" applyAlignment="1">
      <alignment vertical="center"/>
    </xf>
    <xf numFmtId="176" fontId="35" fillId="2" borderId="5" xfId="1" applyNumberFormat="1" applyFont="1" applyFill="1" applyBorder="1" applyAlignment="1">
      <alignment horizontal="right" vertical="center"/>
    </xf>
    <xf numFmtId="176" fontId="35" fillId="2" borderId="0" xfId="1" applyNumberFormat="1" applyFont="1" applyFill="1" applyBorder="1" applyAlignment="1">
      <alignment horizontal="right" vertical="center"/>
    </xf>
    <xf numFmtId="176" fontId="35" fillId="2" borderId="9" xfId="1" applyNumberFormat="1" applyFont="1" applyFill="1" applyBorder="1" applyAlignment="1">
      <alignment horizontal="right" vertical="center"/>
    </xf>
    <xf numFmtId="178" fontId="35" fillId="2" borderId="0" xfId="1" applyNumberFormat="1" applyFont="1" applyFill="1" applyBorder="1" applyAlignment="1">
      <alignment horizontal="right" vertical="center"/>
    </xf>
    <xf numFmtId="0" fontId="35" fillId="2" borderId="0" xfId="0" applyFont="1" applyFill="1" applyBorder="1" applyAlignment="1">
      <alignment vertical="center"/>
    </xf>
    <xf numFmtId="0" fontId="35" fillId="2" borderId="13" xfId="0" applyFont="1" applyFill="1" applyBorder="1" applyAlignment="1">
      <alignment horizontal="distributed" vertical="center"/>
    </xf>
    <xf numFmtId="176" fontId="35" fillId="2" borderId="14" xfId="1" applyNumberFormat="1" applyFont="1" applyFill="1" applyBorder="1" applyAlignment="1">
      <alignment horizontal="right" vertical="center"/>
    </xf>
    <xf numFmtId="0" fontId="35" fillId="2" borderId="9" xfId="0" applyFont="1" applyFill="1" applyBorder="1" applyAlignment="1">
      <alignment horizontal="distributed" vertical="center"/>
    </xf>
    <xf numFmtId="0" fontId="35" fillId="2" borderId="0" xfId="0" applyNumberFormat="1" applyFont="1" applyFill="1" applyAlignment="1"/>
    <xf numFmtId="0" fontId="37" fillId="2" borderId="0" xfId="0" applyFont="1" applyFill="1" applyAlignment="1">
      <alignment vertical="center"/>
    </xf>
    <xf numFmtId="0" fontId="35" fillId="0" borderId="0" xfId="0" applyFont="1" applyFill="1" applyBorder="1" applyAlignment="1">
      <alignment horizontal="distributed" vertical="center"/>
    </xf>
    <xf numFmtId="176" fontId="35" fillId="0" borderId="5" xfId="1" applyNumberFormat="1" applyFont="1" applyFill="1" applyBorder="1" applyAlignment="1">
      <alignment horizontal="right" vertical="center"/>
    </xf>
    <xf numFmtId="176" fontId="35" fillId="0" borderId="0" xfId="1" applyNumberFormat="1" applyFont="1" applyFill="1" applyBorder="1" applyAlignment="1">
      <alignment horizontal="right" vertical="center"/>
    </xf>
    <xf numFmtId="176" fontId="35" fillId="0" borderId="9" xfId="1" applyNumberFormat="1" applyFont="1" applyFill="1" applyBorder="1" applyAlignment="1">
      <alignment horizontal="right" vertical="center"/>
    </xf>
    <xf numFmtId="178" fontId="35" fillId="0" borderId="0" xfId="1" applyNumberFormat="1" applyFont="1" applyFill="1" applyBorder="1" applyAlignment="1">
      <alignment horizontal="right" vertical="center"/>
    </xf>
    <xf numFmtId="0" fontId="35" fillId="0" borderId="0" xfId="0" applyFont="1" applyFill="1" applyBorder="1" applyAlignment="1">
      <alignment vertical="center"/>
    </xf>
    <xf numFmtId="0" fontId="35" fillId="0" borderId="13" xfId="0" applyFont="1" applyFill="1" applyBorder="1" applyAlignment="1">
      <alignment horizontal="distributed" vertical="center"/>
    </xf>
    <xf numFmtId="176" fontId="35" fillId="0" borderId="14" xfId="1" applyNumberFormat="1" applyFont="1" applyFill="1" applyBorder="1" applyAlignment="1">
      <alignment horizontal="right" vertical="center"/>
    </xf>
    <xf numFmtId="0" fontId="35" fillId="0" borderId="0" xfId="0" applyFont="1" applyFill="1" applyAlignment="1">
      <alignment vertical="center"/>
    </xf>
    <xf numFmtId="0" fontId="35" fillId="0" borderId="9" xfId="0" applyFont="1" applyFill="1" applyBorder="1" applyAlignment="1">
      <alignment horizontal="distributed" vertical="center"/>
    </xf>
    <xf numFmtId="0" fontId="35" fillId="0" borderId="0" xfId="0" applyNumberFormat="1" applyFont="1" applyFill="1" applyAlignment="1"/>
    <xf numFmtId="176" fontId="36" fillId="0" borderId="14" xfId="1" applyNumberFormat="1" applyFont="1" applyFill="1" applyBorder="1" applyAlignment="1">
      <alignment horizontal="right" vertical="center"/>
    </xf>
    <xf numFmtId="176" fontId="36" fillId="0" borderId="9" xfId="1" applyNumberFormat="1" applyFont="1" applyFill="1" applyBorder="1" applyAlignment="1">
      <alignment horizontal="right" vertical="center"/>
    </xf>
    <xf numFmtId="0" fontId="36" fillId="0" borderId="0" xfId="0" applyFont="1" applyFill="1" applyAlignment="1">
      <alignment vertical="center"/>
    </xf>
    <xf numFmtId="49" fontId="36" fillId="0" borderId="9" xfId="1" applyNumberFormat="1" applyFont="1" applyFill="1" applyBorder="1" applyAlignment="1">
      <alignment horizontal="right" vertical="center"/>
    </xf>
    <xf numFmtId="49" fontId="36" fillId="0" borderId="14" xfId="1" applyNumberFormat="1" applyFont="1" applyFill="1" applyBorder="1" applyAlignment="1">
      <alignment horizontal="right" vertical="center"/>
    </xf>
    <xf numFmtId="0" fontId="2" fillId="2" borderId="0" xfId="0" applyFont="1" applyFill="1">
      <alignment vertical="center"/>
    </xf>
    <xf numFmtId="0" fontId="2" fillId="2" borderId="20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distributed" vertical="center" justifyLastLine="1"/>
    </xf>
    <xf numFmtId="0" fontId="2" fillId="2" borderId="7" xfId="0" applyFont="1" applyFill="1" applyBorder="1" applyAlignment="1">
      <alignment horizontal="distributed" vertical="center" wrapText="1" justifyLastLine="1"/>
    </xf>
    <xf numFmtId="0" fontId="2" fillId="2" borderId="7" xfId="0" applyFont="1" applyFill="1" applyBorder="1" applyAlignment="1">
      <alignment horizontal="center" vertical="center"/>
    </xf>
    <xf numFmtId="0" fontId="2" fillId="2" borderId="0" xfId="0" applyFont="1" applyFill="1" applyBorder="1">
      <alignment vertical="center"/>
    </xf>
    <xf numFmtId="41" fontId="39" fillId="2" borderId="0" xfId="0" applyNumberFormat="1" applyFont="1" applyFill="1" applyBorder="1" applyAlignment="1">
      <alignment horizontal="right" vertical="center"/>
    </xf>
    <xf numFmtId="41" fontId="2" fillId="2" borderId="0" xfId="0" applyNumberFormat="1" applyFont="1" applyFill="1" applyBorder="1">
      <alignment vertical="center"/>
    </xf>
    <xf numFmtId="41" fontId="39" fillId="2" borderId="5" xfId="0" quotePrefix="1" applyNumberFormat="1" applyFont="1" applyFill="1" applyBorder="1" applyAlignment="1">
      <alignment horizontal="right" vertical="center"/>
    </xf>
    <xf numFmtId="41" fontId="39" fillId="2" borderId="0" xfId="0" applyNumberFormat="1" applyFont="1" applyFill="1" applyBorder="1">
      <alignment vertical="center"/>
    </xf>
    <xf numFmtId="41" fontId="39" fillId="2" borderId="5" xfId="0" applyNumberFormat="1" applyFont="1" applyFill="1" applyBorder="1" applyAlignment="1">
      <alignment horizontal="right" vertical="center"/>
    </xf>
    <xf numFmtId="0" fontId="2" fillId="2" borderId="0" xfId="0" applyFont="1" applyFill="1" applyBorder="1" applyAlignment="1">
      <alignment horizontal="center" vertical="center"/>
    </xf>
    <xf numFmtId="0" fontId="40" fillId="2" borderId="0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distributed" vertical="center"/>
    </xf>
    <xf numFmtId="0" fontId="41" fillId="2" borderId="2" xfId="0" applyFont="1" applyFill="1" applyBorder="1">
      <alignment vertical="center"/>
    </xf>
    <xf numFmtId="0" fontId="41" fillId="2" borderId="0" xfId="0" applyFont="1" applyFill="1">
      <alignment vertical="center"/>
    </xf>
    <xf numFmtId="0" fontId="2" fillId="7" borderId="0" xfId="0" applyFont="1" applyFill="1" applyAlignment="1">
      <alignment horizontal="right" vertical="center"/>
    </xf>
    <xf numFmtId="41" fontId="2" fillId="7" borderId="0" xfId="0" applyNumberFormat="1" applyFont="1" applyFill="1" applyAlignment="1">
      <alignment horizontal="right" vertical="center"/>
    </xf>
    <xf numFmtId="41" fontId="2" fillId="2" borderId="0" xfId="0" applyNumberFormat="1" applyFont="1" applyFill="1">
      <alignment vertical="center"/>
    </xf>
    <xf numFmtId="0" fontId="2" fillId="2" borderId="0" xfId="0" applyNumberFormat="1" applyFont="1" applyFill="1">
      <alignment vertical="center"/>
    </xf>
    <xf numFmtId="176" fontId="22" fillId="2" borderId="0" xfId="0" applyNumberFormat="1" applyFont="1" applyFill="1" applyBorder="1" applyAlignment="1">
      <alignment horizontal="right" vertical="center"/>
    </xf>
    <xf numFmtId="176" fontId="22" fillId="2" borderId="0" xfId="0" applyNumberFormat="1" applyFont="1" applyFill="1" applyAlignment="1">
      <alignment horizontal="right" vertical="center"/>
    </xf>
    <xf numFmtId="176" fontId="22" fillId="2" borderId="0" xfId="0" quotePrefix="1" applyNumberFormat="1" applyFont="1" applyFill="1" applyAlignment="1">
      <alignment horizontal="right" vertical="center"/>
    </xf>
    <xf numFmtId="177" fontId="22" fillId="2" borderId="0" xfId="0" applyNumberFormat="1" applyFont="1" applyFill="1" applyAlignment="1">
      <alignment horizontal="right" vertical="center"/>
    </xf>
    <xf numFmtId="177" fontId="22" fillId="2" borderId="0" xfId="0" applyNumberFormat="1" applyFont="1" applyFill="1" applyBorder="1" applyAlignment="1">
      <alignment horizontal="right" vertical="center"/>
    </xf>
    <xf numFmtId="0" fontId="2" fillId="0" borderId="0" xfId="0" applyFont="1" applyFill="1">
      <alignment vertical="center"/>
    </xf>
    <xf numFmtId="0" fontId="2" fillId="0" borderId="7" xfId="0" applyFont="1" applyFill="1" applyBorder="1" applyAlignment="1">
      <alignment horizontal="distributed" vertical="center" justifyLastLine="1"/>
    </xf>
    <xf numFmtId="0" fontId="2" fillId="0" borderId="7" xfId="0" applyFont="1" applyFill="1" applyBorder="1" applyAlignment="1">
      <alignment horizontal="distributed" vertical="center" wrapText="1" justifyLastLine="1"/>
    </xf>
    <xf numFmtId="0" fontId="2" fillId="0" borderId="7" xfId="0" applyFont="1" applyFill="1" applyBorder="1" applyAlignment="1">
      <alignment horizontal="center" vertical="center"/>
    </xf>
    <xf numFmtId="41" fontId="42" fillId="0" borderId="2" xfId="0" applyNumberFormat="1" applyFont="1" applyFill="1" applyBorder="1">
      <alignment vertical="center"/>
    </xf>
    <xf numFmtId="0" fontId="41" fillId="0" borderId="0" xfId="0" applyFont="1" applyFill="1">
      <alignment vertical="center"/>
    </xf>
    <xf numFmtId="41" fontId="39" fillId="0" borderId="0" xfId="0" applyNumberFormat="1" applyFont="1" applyFill="1" applyBorder="1" applyAlignment="1">
      <alignment horizontal="right" vertical="center"/>
    </xf>
    <xf numFmtId="41" fontId="40" fillId="0" borderId="0" xfId="0" applyNumberFormat="1" applyFont="1" applyFill="1" applyBorder="1">
      <alignment vertical="center"/>
    </xf>
    <xf numFmtId="41" fontId="40" fillId="0" borderId="0" xfId="0" applyNumberFormat="1" applyFont="1" applyFill="1" applyBorder="1" applyAlignment="1">
      <alignment horizontal="right" vertical="center"/>
    </xf>
    <xf numFmtId="41" fontId="2" fillId="0" borderId="0" xfId="0" applyNumberFormat="1" applyFont="1" applyFill="1" applyBorder="1">
      <alignment vertical="center"/>
    </xf>
    <xf numFmtId="41" fontId="39" fillId="0" borderId="0" xfId="0" applyNumberFormat="1" applyFont="1" applyFill="1" applyAlignment="1">
      <alignment horizontal="right" vertical="center"/>
    </xf>
    <xf numFmtId="41" fontId="40" fillId="0" borderId="0" xfId="0" applyNumberFormat="1" applyFont="1" applyFill="1" applyAlignment="1">
      <alignment horizontal="right" vertical="center"/>
    </xf>
    <xf numFmtId="49" fontId="39" fillId="0" borderId="0" xfId="0" applyNumberFormat="1" applyFont="1" applyFill="1" applyAlignment="1">
      <alignment horizontal="right" vertical="center"/>
    </xf>
    <xf numFmtId="49" fontId="40" fillId="0" borderId="0" xfId="0" applyNumberFormat="1" applyFont="1" applyFill="1" applyAlignment="1">
      <alignment horizontal="right" vertical="center"/>
    </xf>
    <xf numFmtId="49" fontId="39" fillId="0" borderId="0" xfId="0" applyNumberFormat="1" applyFont="1" applyFill="1" applyBorder="1" applyAlignment="1">
      <alignment horizontal="right" vertical="center"/>
    </xf>
    <xf numFmtId="41" fontId="39" fillId="0" borderId="0" xfId="0" applyNumberFormat="1" applyFont="1" applyFill="1" applyBorder="1">
      <alignment vertical="center"/>
    </xf>
    <xf numFmtId="177" fontId="39" fillId="0" borderId="0" xfId="0" applyNumberFormat="1" applyFont="1" applyFill="1" applyAlignment="1">
      <alignment horizontal="right" vertical="center"/>
    </xf>
    <xf numFmtId="177" fontId="39" fillId="0" borderId="0" xfId="0" applyNumberFormat="1" applyFont="1" applyFill="1" applyBorder="1" applyAlignment="1">
      <alignment horizontal="right" vertical="center"/>
    </xf>
    <xf numFmtId="177" fontId="40" fillId="0" borderId="0" xfId="0" applyNumberFormat="1" applyFont="1" applyFill="1" applyAlignment="1">
      <alignment horizontal="right" vertical="center"/>
    </xf>
    <xf numFmtId="49" fontId="40" fillId="0" borderId="0" xfId="0" applyNumberFormat="1" applyFont="1" applyFill="1" applyBorder="1" applyAlignment="1">
      <alignment horizontal="right" vertical="center"/>
    </xf>
    <xf numFmtId="177" fontId="2" fillId="0" borderId="0" xfId="0" applyNumberFormat="1" applyFont="1" applyFill="1" applyBorder="1">
      <alignment vertical="center"/>
    </xf>
    <xf numFmtId="177" fontId="40" fillId="0" borderId="0" xfId="0" applyNumberFormat="1" applyFont="1" applyFill="1" applyBorder="1" applyAlignment="1">
      <alignment horizontal="right" vertical="center"/>
    </xf>
    <xf numFmtId="41" fontId="2" fillId="0" borderId="0" xfId="0" applyNumberFormat="1" applyFont="1" applyFill="1">
      <alignment vertical="center"/>
    </xf>
    <xf numFmtId="0" fontId="2" fillId="0" borderId="0" xfId="0" applyNumberFormat="1" applyFont="1" applyFill="1">
      <alignment vertical="center"/>
    </xf>
    <xf numFmtId="41" fontId="42" fillId="2" borderId="14" xfId="0" applyNumberFormat="1" applyFont="1" applyFill="1" applyBorder="1">
      <alignment vertical="center"/>
    </xf>
    <xf numFmtId="41" fontId="40" fillId="2" borderId="5" xfId="0" applyNumberFormat="1" applyFont="1" applyFill="1" applyBorder="1">
      <alignment vertical="center"/>
    </xf>
    <xf numFmtId="41" fontId="40" fillId="0" borderId="0" xfId="0" quotePrefix="1" applyNumberFormat="1" applyFont="1" applyFill="1" applyBorder="1" applyAlignment="1">
      <alignment horizontal="right" vertical="center"/>
    </xf>
    <xf numFmtId="41" fontId="40" fillId="2" borderId="5" xfId="0" quotePrefix="1" applyNumberFormat="1" applyFont="1" applyFill="1" applyBorder="1" applyAlignment="1">
      <alignment horizontal="right" vertical="center"/>
    </xf>
    <xf numFmtId="41" fontId="40" fillId="2" borderId="5" xfId="0" applyNumberFormat="1" applyFont="1" applyFill="1" applyBorder="1" applyAlignment="1">
      <alignment horizontal="right" vertical="center"/>
    </xf>
    <xf numFmtId="179" fontId="2" fillId="7" borderId="0" xfId="0" applyNumberFormat="1" applyFont="1" applyFill="1" applyAlignment="1">
      <alignment horizontal="right" vertical="center"/>
    </xf>
    <xf numFmtId="41" fontId="43" fillId="0" borderId="2" xfId="0" applyNumberFormat="1" applyFont="1" applyFill="1" applyBorder="1">
      <alignment vertical="center"/>
    </xf>
    <xf numFmtId="41" fontId="43" fillId="0" borderId="2" xfId="0" applyNumberFormat="1" applyFont="1" applyFill="1" applyBorder="1" applyAlignment="1">
      <alignment horizontal="right" vertical="center"/>
    </xf>
    <xf numFmtId="41" fontId="43" fillId="2" borderId="14" xfId="0" applyNumberFormat="1" applyFont="1" applyFill="1" applyBorder="1" applyAlignment="1">
      <alignment horizontal="right" vertical="center"/>
    </xf>
    <xf numFmtId="41" fontId="43" fillId="2" borderId="2" xfId="0" applyNumberFormat="1" applyFont="1" applyFill="1" applyBorder="1" applyAlignment="1">
      <alignment horizontal="right" vertical="center"/>
    </xf>
    <xf numFmtId="41" fontId="43" fillId="2" borderId="2" xfId="0" applyNumberFormat="1" applyFont="1" applyFill="1" applyBorder="1">
      <alignment vertical="center"/>
    </xf>
    <xf numFmtId="41" fontId="39" fillId="2" borderId="5" xfId="0" applyNumberFormat="1" applyFont="1" applyFill="1" applyBorder="1">
      <alignment vertical="center"/>
    </xf>
    <xf numFmtId="177" fontId="43" fillId="0" borderId="2" xfId="0" applyNumberFormat="1" applyFont="1" applyFill="1" applyBorder="1">
      <alignment vertical="center"/>
    </xf>
    <xf numFmtId="177" fontId="43" fillId="0" borderId="2" xfId="0" applyNumberFormat="1" applyFont="1" applyFill="1" applyBorder="1" applyAlignment="1">
      <alignment horizontal="right" vertical="center"/>
    </xf>
    <xf numFmtId="177" fontId="42" fillId="0" borderId="2" xfId="0" applyNumberFormat="1" applyFont="1" applyFill="1" applyBorder="1" applyAlignment="1">
      <alignment horizontal="right" vertical="center"/>
    </xf>
    <xf numFmtId="176" fontId="43" fillId="0" borderId="2" xfId="0" applyNumberFormat="1" applyFont="1" applyFill="1" applyBorder="1">
      <alignment vertical="center"/>
    </xf>
    <xf numFmtId="176" fontId="43" fillId="0" borderId="2" xfId="0" applyNumberFormat="1" applyFont="1" applyFill="1" applyBorder="1" applyAlignment="1">
      <alignment horizontal="right" vertical="center"/>
    </xf>
    <xf numFmtId="176" fontId="39" fillId="0" borderId="0" xfId="0" applyNumberFormat="1" applyFont="1" applyFill="1" applyBorder="1" applyAlignment="1">
      <alignment horizontal="right" vertical="center"/>
    </xf>
    <xf numFmtId="176" fontId="39" fillId="0" borderId="0" xfId="0" applyNumberFormat="1" applyFont="1" applyFill="1" applyAlignment="1">
      <alignment horizontal="right" vertical="center"/>
    </xf>
    <xf numFmtId="176" fontId="39" fillId="0" borderId="0" xfId="0" applyNumberFormat="1" applyFont="1" applyFill="1" applyBorder="1">
      <alignment vertical="center"/>
    </xf>
    <xf numFmtId="0" fontId="0" fillId="5" borderId="0" xfId="0" applyFill="1" applyAlignment="1">
      <alignment horizontal="right" vertical="center"/>
    </xf>
    <xf numFmtId="0" fontId="41" fillId="2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176" fontId="25" fillId="2" borderId="14" xfId="0" applyNumberFormat="1" applyFont="1" applyFill="1" applyBorder="1" applyAlignment="1">
      <alignment horizontal="right" vertical="center"/>
    </xf>
    <xf numFmtId="176" fontId="25" fillId="2" borderId="2" xfId="0" applyNumberFormat="1" applyFont="1" applyFill="1" applyBorder="1" applyAlignment="1">
      <alignment horizontal="right" vertical="center"/>
    </xf>
    <xf numFmtId="177" fontId="25" fillId="2" borderId="2" xfId="0" applyNumberFormat="1" applyFont="1" applyFill="1" applyBorder="1" applyAlignment="1">
      <alignment horizontal="right" vertical="center"/>
    </xf>
    <xf numFmtId="41" fontId="0" fillId="0" borderId="0" xfId="0" applyNumberFormat="1" applyFill="1" applyAlignment="1">
      <alignment horizontal="right" vertical="center"/>
    </xf>
    <xf numFmtId="0" fontId="0" fillId="0" borderId="0" xfId="0" applyNumberFormat="1" applyFill="1" applyAlignment="1">
      <alignment horizontal="right" vertical="center"/>
    </xf>
    <xf numFmtId="0" fontId="22" fillId="2" borderId="0" xfId="0" applyFont="1" applyFill="1" applyBorder="1" applyAlignment="1">
      <alignment horizontal="center" vertical="center"/>
    </xf>
    <xf numFmtId="0" fontId="22" fillId="2" borderId="7" xfId="0" applyFont="1" applyFill="1" applyBorder="1" applyAlignment="1">
      <alignment horizontal="distributed" vertical="center" justifyLastLine="1"/>
    </xf>
    <xf numFmtId="0" fontId="22" fillId="2" borderId="7" xfId="0" applyFont="1" applyFill="1" applyBorder="1" applyAlignment="1">
      <alignment horizontal="distributed" vertical="center" wrapText="1" justifyLastLine="1"/>
    </xf>
    <xf numFmtId="176" fontId="8" fillId="7" borderId="0" xfId="0" applyNumberFormat="1" applyFont="1" applyFill="1" applyBorder="1" applyAlignment="1">
      <alignment horizontal="right" vertical="center"/>
    </xf>
    <xf numFmtId="176" fontId="44" fillId="2" borderId="14" xfId="0" applyNumberFormat="1" applyFont="1" applyFill="1" applyBorder="1" applyAlignment="1">
      <alignment horizontal="right" vertical="center"/>
    </xf>
    <xf numFmtId="176" fontId="44" fillId="2" borderId="2" xfId="0" applyNumberFormat="1" applyFont="1" applyFill="1" applyBorder="1" applyAlignment="1">
      <alignment horizontal="right" vertical="center"/>
    </xf>
    <xf numFmtId="176" fontId="17" fillId="2" borderId="6" xfId="0" applyNumberFormat="1" applyFont="1" applyFill="1" applyBorder="1" applyAlignment="1">
      <alignment horizontal="right" vertical="center"/>
    </xf>
    <xf numFmtId="176" fontId="17" fillId="2" borderId="3" xfId="0" applyNumberFormat="1" applyFont="1" applyFill="1" applyBorder="1" applyAlignment="1">
      <alignment horizontal="right" vertical="center"/>
    </xf>
    <xf numFmtId="176" fontId="17" fillId="0" borderId="0" xfId="0" applyNumberFormat="1" applyFont="1" applyFill="1" applyBorder="1" applyAlignment="1">
      <alignment horizontal="right" vertical="center"/>
    </xf>
    <xf numFmtId="177" fontId="44" fillId="2" borderId="2" xfId="0" applyNumberFormat="1" applyFont="1" applyFill="1" applyBorder="1" applyAlignment="1">
      <alignment horizontal="right" vertical="center"/>
    </xf>
    <xf numFmtId="176" fontId="24" fillId="8" borderId="0" xfId="1" applyNumberFormat="1" applyFont="1" applyFill="1" applyBorder="1" applyAlignment="1">
      <alignment horizontal="right" vertical="center"/>
    </xf>
    <xf numFmtId="49" fontId="29" fillId="0" borderId="9" xfId="1" applyNumberFormat="1" applyFont="1" applyFill="1" applyBorder="1" applyAlignment="1">
      <alignment horizontal="right" vertical="center"/>
    </xf>
    <xf numFmtId="176" fontId="24" fillId="0" borderId="9" xfId="1" applyNumberFormat="1" applyFont="1" applyFill="1" applyBorder="1" applyAlignment="1">
      <alignment horizontal="right" vertical="center"/>
    </xf>
    <xf numFmtId="0" fontId="24" fillId="2" borderId="0" xfId="0" applyFont="1" applyFill="1" applyBorder="1" applyAlignment="1">
      <alignment horizontal="distributed" vertical="center"/>
    </xf>
    <xf numFmtId="0" fontId="2" fillId="0" borderId="7" xfId="0" applyFont="1" applyFill="1" applyBorder="1" applyAlignment="1">
      <alignment horizontal="distributed" vertical="center" justifyLastLine="1"/>
    </xf>
    <xf numFmtId="0" fontId="2" fillId="0" borderId="7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distributed" vertical="center" wrapText="1" justifyLastLine="1"/>
    </xf>
    <xf numFmtId="0" fontId="6" fillId="2" borderId="4" xfId="0" applyFont="1" applyFill="1" applyBorder="1" applyAlignment="1">
      <alignment horizontal="distributed" vertical="center" justifyLastLine="1"/>
    </xf>
    <xf numFmtId="0" fontId="7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horizontal="right" vertical="center"/>
    </xf>
    <xf numFmtId="0" fontId="21" fillId="2" borderId="0" xfId="0" applyFont="1" applyFill="1" applyBorder="1" applyAlignment="1">
      <alignment horizontal="distributed" vertical="center" justifyLastLine="1"/>
    </xf>
    <xf numFmtId="0" fontId="21" fillId="2" borderId="0" xfId="0" applyFont="1" applyFill="1" applyBorder="1" applyAlignment="1">
      <alignment horizontal="distributed" vertical="center" wrapText="1" justifyLastLine="1"/>
    </xf>
    <xf numFmtId="0" fontId="21" fillId="2" borderId="7" xfId="0" applyFont="1" applyFill="1" applyBorder="1" applyAlignment="1">
      <alignment horizontal="distributed" vertical="center" wrapText="1" justifyLastLine="1"/>
    </xf>
    <xf numFmtId="176" fontId="20" fillId="2" borderId="0" xfId="0" applyNumberFormat="1" applyFont="1" applyFill="1" applyBorder="1">
      <alignment vertical="center"/>
    </xf>
    <xf numFmtId="177" fontId="20" fillId="2" borderId="2" xfId="0" applyNumberFormat="1" applyFont="1" applyFill="1" applyBorder="1">
      <alignment vertical="center"/>
    </xf>
    <xf numFmtId="0" fontId="19" fillId="2" borderId="14" xfId="0" applyFont="1" applyFill="1" applyBorder="1">
      <alignment vertical="center"/>
    </xf>
    <xf numFmtId="0" fontId="19" fillId="2" borderId="2" xfId="0" applyFont="1" applyFill="1" applyBorder="1">
      <alignment vertical="center"/>
    </xf>
    <xf numFmtId="176" fontId="21" fillId="2" borderId="0" xfId="0" quotePrefix="1" applyNumberFormat="1" applyFont="1" applyFill="1" applyBorder="1" applyAlignment="1">
      <alignment horizontal="right" vertical="center"/>
    </xf>
    <xf numFmtId="177" fontId="21" fillId="2" borderId="0" xfId="0" applyNumberFormat="1" applyFont="1" applyFill="1" applyBorder="1">
      <alignment vertical="center"/>
    </xf>
    <xf numFmtId="0" fontId="8" fillId="2" borderId="5" xfId="0" applyFont="1" applyFill="1" applyBorder="1">
      <alignment vertical="center"/>
    </xf>
    <xf numFmtId="49" fontId="21" fillId="2" borderId="0" xfId="0" applyNumberFormat="1" applyFont="1" applyFill="1" applyAlignment="1">
      <alignment horizontal="right" vertical="center"/>
    </xf>
    <xf numFmtId="49" fontId="21" fillId="2" borderId="0" xfId="0" applyNumberFormat="1" applyFont="1" applyFill="1" applyBorder="1" applyAlignment="1">
      <alignment horizontal="right" vertical="center"/>
    </xf>
    <xf numFmtId="177" fontId="21" fillId="2" borderId="0" xfId="0" applyNumberFormat="1" applyFont="1" applyFill="1" applyAlignment="1">
      <alignment horizontal="right" vertical="center"/>
    </xf>
    <xf numFmtId="176" fontId="21" fillId="2" borderId="0" xfId="0" quotePrefix="1" applyNumberFormat="1" applyFont="1" applyFill="1" applyAlignment="1">
      <alignment horizontal="right" vertical="center"/>
    </xf>
    <xf numFmtId="176" fontId="21" fillId="2" borderId="5" xfId="0" applyNumberFormat="1" applyFont="1" applyFill="1" applyBorder="1">
      <alignment vertical="center"/>
    </xf>
    <xf numFmtId="0" fontId="24" fillId="2" borderId="0" xfId="0" applyFont="1" applyFill="1" applyAlignment="1">
      <alignment horizontal="right" vertical="center"/>
    </xf>
    <xf numFmtId="0" fontId="45" fillId="2" borderId="0" xfId="0" applyFont="1" applyFill="1" applyAlignment="1">
      <alignment horizontal="right" vertical="center"/>
    </xf>
    <xf numFmtId="176" fontId="24" fillId="2" borderId="5" xfId="1" quotePrefix="1" applyNumberFormat="1" applyFont="1" applyFill="1" applyBorder="1" applyAlignment="1">
      <alignment horizontal="right" vertical="center"/>
    </xf>
    <xf numFmtId="176" fontId="24" fillId="2" borderId="0" xfId="1" quotePrefix="1" applyNumberFormat="1" applyFont="1" applyFill="1" applyBorder="1" applyAlignment="1">
      <alignment horizontal="right" vertical="center"/>
    </xf>
    <xf numFmtId="49" fontId="35" fillId="2" borderId="9" xfId="1" applyNumberFormat="1" applyFont="1" applyFill="1" applyBorder="1" applyAlignment="1">
      <alignment horizontal="right" vertical="center"/>
    </xf>
    <xf numFmtId="49" fontId="35" fillId="2" borderId="14" xfId="1" applyNumberFormat="1" applyFont="1" applyFill="1" applyBorder="1" applyAlignment="1">
      <alignment horizontal="right" vertical="center"/>
    </xf>
    <xf numFmtId="0" fontId="47" fillId="0" borderId="0" xfId="4" applyFont="1">
      <alignment vertical="center"/>
    </xf>
    <xf numFmtId="0" fontId="46" fillId="0" borderId="0" xfId="4">
      <alignment vertical="center"/>
    </xf>
    <xf numFmtId="0" fontId="49" fillId="0" borderId="0" xfId="5" applyAlignment="1" applyProtection="1">
      <alignment vertical="center"/>
    </xf>
    <xf numFmtId="0" fontId="20" fillId="2" borderId="0" xfId="0" applyFont="1" applyFill="1">
      <alignment vertical="center"/>
    </xf>
    <xf numFmtId="0" fontId="51" fillId="2" borderId="0" xfId="0" applyFont="1" applyFill="1" applyBorder="1" applyAlignment="1">
      <alignment horizontal="center" vertical="center"/>
    </xf>
    <xf numFmtId="41" fontId="42" fillId="2" borderId="2" xfId="0" applyNumberFormat="1" applyFont="1" applyFill="1" applyBorder="1">
      <alignment vertical="center"/>
    </xf>
    <xf numFmtId="176" fontId="43" fillId="2" borderId="2" xfId="0" applyNumberFormat="1" applyFont="1" applyFill="1" applyBorder="1">
      <alignment vertical="center"/>
    </xf>
    <xf numFmtId="176" fontId="43" fillId="2" borderId="2" xfId="0" applyNumberFormat="1" applyFont="1" applyFill="1" applyBorder="1" applyAlignment="1">
      <alignment horizontal="right" vertical="center"/>
    </xf>
    <xf numFmtId="177" fontId="43" fillId="2" borderId="2" xfId="0" applyNumberFormat="1" applyFont="1" applyFill="1" applyBorder="1" applyAlignment="1">
      <alignment horizontal="right" vertical="center"/>
    </xf>
    <xf numFmtId="177" fontId="42" fillId="2" borderId="2" xfId="0" applyNumberFormat="1" applyFont="1" applyFill="1" applyBorder="1" applyAlignment="1">
      <alignment horizontal="right" vertical="center"/>
    </xf>
    <xf numFmtId="177" fontId="43" fillId="2" borderId="2" xfId="0" applyNumberFormat="1" applyFont="1" applyFill="1" applyBorder="1">
      <alignment vertical="center"/>
    </xf>
    <xf numFmtId="41" fontId="40" fillId="2" borderId="0" xfId="0" applyNumberFormat="1" applyFont="1" applyFill="1" applyBorder="1">
      <alignment vertical="center"/>
    </xf>
    <xf numFmtId="41" fontId="40" fillId="2" borderId="0" xfId="0" quotePrefix="1" applyNumberFormat="1" applyFont="1" applyFill="1" applyBorder="1" applyAlignment="1">
      <alignment horizontal="right" vertical="center"/>
    </xf>
    <xf numFmtId="176" fontId="39" fillId="2" borderId="0" xfId="0" applyNumberFormat="1" applyFont="1" applyFill="1" applyBorder="1" applyAlignment="1">
      <alignment horizontal="right" vertical="center"/>
    </xf>
    <xf numFmtId="0" fontId="2" fillId="2" borderId="0" xfId="0" applyFont="1" applyFill="1" applyAlignment="1">
      <alignment horizontal="right" vertical="center"/>
    </xf>
    <xf numFmtId="41" fontId="2" fillId="2" borderId="0" xfId="0" applyNumberFormat="1" applyFont="1" applyFill="1" applyAlignment="1">
      <alignment horizontal="right" vertical="center"/>
    </xf>
    <xf numFmtId="41" fontId="40" fillId="2" borderId="0" xfId="0" applyNumberFormat="1" applyFont="1" applyFill="1" applyBorder="1" applyAlignment="1">
      <alignment horizontal="right" vertical="center"/>
    </xf>
    <xf numFmtId="177" fontId="39" fillId="2" borderId="0" xfId="0" applyNumberFormat="1" applyFont="1" applyFill="1" applyBorder="1" applyAlignment="1">
      <alignment horizontal="right" vertical="center"/>
    </xf>
    <xf numFmtId="177" fontId="40" fillId="2" borderId="0" xfId="0" applyNumberFormat="1" applyFont="1" applyFill="1" applyBorder="1" applyAlignment="1">
      <alignment horizontal="right" vertical="center"/>
    </xf>
    <xf numFmtId="176" fontId="39" fillId="2" borderId="0" xfId="0" applyNumberFormat="1" applyFont="1" applyFill="1" applyAlignment="1">
      <alignment horizontal="right" vertical="center"/>
    </xf>
    <xf numFmtId="41" fontId="39" fillId="2" borderId="0" xfId="0" applyNumberFormat="1" applyFont="1" applyFill="1" applyAlignment="1">
      <alignment horizontal="right" vertical="center"/>
    </xf>
    <xf numFmtId="41" fontId="40" fillId="2" borderId="0" xfId="0" applyNumberFormat="1" applyFont="1" applyFill="1" applyAlignment="1">
      <alignment horizontal="right" vertical="center"/>
    </xf>
    <xf numFmtId="49" fontId="39" fillId="2" borderId="0" xfId="0" applyNumberFormat="1" applyFont="1" applyFill="1" applyAlignment="1">
      <alignment horizontal="right" vertical="center"/>
    </xf>
    <xf numFmtId="49" fontId="40" fillId="2" borderId="0" xfId="0" applyNumberFormat="1" applyFont="1" applyFill="1" applyAlignment="1">
      <alignment horizontal="right" vertical="center"/>
    </xf>
    <xf numFmtId="49" fontId="39" fillId="2" borderId="0" xfId="0" applyNumberFormat="1" applyFont="1" applyFill="1" applyBorder="1" applyAlignment="1">
      <alignment horizontal="right" vertical="center"/>
    </xf>
    <xf numFmtId="177" fontId="39" fillId="2" borderId="0" xfId="0" applyNumberFormat="1" applyFont="1" applyFill="1" applyAlignment="1">
      <alignment horizontal="right" vertical="center"/>
    </xf>
    <xf numFmtId="177" fontId="40" fillId="2" borderId="0" xfId="0" applyNumberFormat="1" applyFont="1" applyFill="1" applyAlignment="1">
      <alignment horizontal="right" vertical="center"/>
    </xf>
    <xf numFmtId="49" fontId="40" fillId="2" borderId="0" xfId="0" applyNumberFormat="1" applyFont="1" applyFill="1" applyBorder="1" applyAlignment="1">
      <alignment horizontal="right" vertical="center"/>
    </xf>
    <xf numFmtId="176" fontId="39" fillId="2" borderId="0" xfId="0" applyNumberFormat="1" applyFont="1" applyFill="1" applyBorder="1">
      <alignment vertical="center"/>
    </xf>
    <xf numFmtId="177" fontId="2" fillId="2" borderId="0" xfId="0" applyNumberFormat="1" applyFont="1" applyFill="1" applyBorder="1">
      <alignment vertical="center"/>
    </xf>
    <xf numFmtId="41" fontId="0" fillId="2" borderId="0" xfId="0" applyNumberFormat="1" applyFill="1" applyBorder="1">
      <alignment vertical="center"/>
    </xf>
    <xf numFmtId="180" fontId="2" fillId="2" borderId="0" xfId="0" applyNumberFormat="1" applyFont="1" applyFill="1" applyAlignment="1">
      <alignment horizontal="right" vertical="center"/>
    </xf>
    <xf numFmtId="42" fontId="40" fillId="2" borderId="0" xfId="0" applyNumberFormat="1" applyFont="1" applyFill="1" applyBorder="1" applyAlignment="1">
      <alignment horizontal="right" vertical="center"/>
    </xf>
    <xf numFmtId="0" fontId="0" fillId="0" borderId="0" xfId="0" applyFill="1" applyAlignment="1"/>
    <xf numFmtId="0" fontId="37" fillId="0" borderId="27" xfId="0" applyFont="1" applyFill="1" applyBorder="1" applyAlignment="1">
      <alignment horizontal="center" vertical="center"/>
    </xf>
    <xf numFmtId="0" fontId="37" fillId="0" borderId="28" xfId="0" applyFont="1" applyFill="1" applyBorder="1" applyAlignment="1">
      <alignment horizontal="center" vertical="center"/>
    </xf>
    <xf numFmtId="0" fontId="37" fillId="2" borderId="29" xfId="3" applyFont="1" applyFill="1" applyBorder="1" applyAlignment="1">
      <alignment horizontal="distributed" justifyLastLine="1"/>
    </xf>
    <xf numFmtId="0" fontId="37" fillId="2" borderId="30" xfId="3" applyFont="1" applyFill="1" applyBorder="1"/>
    <xf numFmtId="3" fontId="8" fillId="2" borderId="31" xfId="3" applyNumberFormat="1" applyFont="1" applyFill="1" applyBorder="1"/>
    <xf numFmtId="3" fontId="8" fillId="2" borderId="32" xfId="3" applyNumberFormat="1" applyFont="1" applyFill="1" applyBorder="1"/>
    <xf numFmtId="3" fontId="37" fillId="2" borderId="33" xfId="3" applyNumberFormat="1" applyFont="1" applyFill="1" applyBorder="1" applyAlignment="1">
      <alignment horizontal="distributed" justifyLastLine="1"/>
    </xf>
    <xf numFmtId="3" fontId="37" fillId="2" borderId="34" xfId="3" applyNumberFormat="1" applyFont="1" applyFill="1" applyBorder="1"/>
    <xf numFmtId="0" fontId="37" fillId="2" borderId="35" xfId="3" applyFont="1" applyFill="1" applyBorder="1" applyAlignment="1">
      <alignment horizontal="distributed" justifyLastLine="1"/>
    </xf>
    <xf numFmtId="0" fontId="37" fillId="2" borderId="36" xfId="3" applyFont="1" applyFill="1" applyBorder="1"/>
    <xf numFmtId="3" fontId="37" fillId="2" borderId="37" xfId="3" applyNumberFormat="1" applyFont="1" applyFill="1" applyBorder="1" applyAlignment="1">
      <alignment horizontal="distributed" justifyLastLine="1"/>
    </xf>
    <xf numFmtId="3" fontId="37" fillId="2" borderId="36" xfId="3" applyNumberFormat="1" applyFont="1" applyFill="1" applyBorder="1"/>
    <xf numFmtId="3" fontId="8" fillId="2" borderId="38" xfId="3" applyNumberFormat="1" applyFont="1" applyFill="1" applyBorder="1"/>
    <xf numFmtId="3" fontId="8" fillId="2" borderId="41" xfId="3" applyNumberFormat="1" applyFont="1" applyFill="1" applyBorder="1"/>
    <xf numFmtId="3" fontId="8" fillId="2" borderId="42" xfId="3" applyNumberFormat="1" applyFont="1" applyFill="1" applyBorder="1"/>
    <xf numFmtId="3" fontId="37" fillId="2" borderId="40" xfId="3" applyNumberFormat="1" applyFont="1" applyFill="1" applyBorder="1"/>
    <xf numFmtId="0" fontId="0" fillId="0" borderId="0" xfId="0" applyAlignment="1"/>
    <xf numFmtId="0" fontId="56" fillId="0" borderId="0" xfId="0" applyFont="1" applyAlignment="1"/>
    <xf numFmtId="3" fontId="56" fillId="0" borderId="0" xfId="0" applyNumberFormat="1" applyFont="1" applyAlignment="1"/>
    <xf numFmtId="3" fontId="24" fillId="0" borderId="0" xfId="0" applyNumberFormat="1" applyFont="1" applyFill="1" applyAlignment="1"/>
    <xf numFmtId="3" fontId="8" fillId="2" borderId="0" xfId="3" applyNumberFormat="1" applyFont="1" applyFill="1" applyBorder="1"/>
    <xf numFmtId="3" fontId="8" fillId="2" borderId="45" xfId="3" applyNumberFormat="1" applyFont="1" applyFill="1" applyBorder="1"/>
    <xf numFmtId="0" fontId="6" fillId="0" borderId="41" xfId="0" applyFont="1" applyBorder="1" applyAlignment="1"/>
    <xf numFmtId="3" fontId="8" fillId="2" borderId="47" xfId="3" applyNumberFormat="1" applyFont="1" applyFill="1" applyBorder="1"/>
    <xf numFmtId="3" fontId="8" fillId="2" borderId="48" xfId="3" applyNumberFormat="1" applyFont="1" applyFill="1" applyBorder="1"/>
    <xf numFmtId="0" fontId="6" fillId="0" borderId="49" xfId="0" applyFont="1" applyBorder="1" applyAlignment="1"/>
    <xf numFmtId="0" fontId="56" fillId="0" borderId="14" xfId="0" applyFont="1" applyBorder="1" applyAlignment="1"/>
    <xf numFmtId="0" fontId="0" fillId="0" borderId="5" xfId="0" applyBorder="1" applyAlignment="1"/>
    <xf numFmtId="0" fontId="0" fillId="0" borderId="5" xfId="0" applyBorder="1">
      <alignment vertical="center"/>
    </xf>
    <xf numFmtId="0" fontId="6" fillId="0" borderId="4" xfId="0" applyFont="1" applyBorder="1" applyAlignment="1"/>
    <xf numFmtId="0" fontId="6" fillId="0" borderId="1" xfId="0" applyFont="1" applyBorder="1" applyAlignment="1"/>
    <xf numFmtId="0" fontId="6" fillId="0" borderId="8" xfId="0" applyFont="1" applyBorder="1" applyAlignment="1"/>
    <xf numFmtId="3" fontId="58" fillId="0" borderId="0" xfId="0" applyNumberFormat="1" applyFont="1" applyBorder="1">
      <alignment vertical="center"/>
    </xf>
    <xf numFmtId="0" fontId="58" fillId="0" borderId="0" xfId="0" applyFont="1" applyBorder="1">
      <alignment vertical="center"/>
    </xf>
    <xf numFmtId="0" fontId="58" fillId="9" borderId="0" xfId="0" applyFont="1" applyFill="1" applyBorder="1">
      <alignment vertical="center"/>
    </xf>
    <xf numFmtId="3" fontId="8" fillId="10" borderId="0" xfId="3" applyNumberFormat="1" applyFont="1" applyFill="1" applyBorder="1"/>
    <xf numFmtId="0" fontId="0" fillId="9" borderId="0" xfId="0" applyFill="1">
      <alignment vertical="center"/>
    </xf>
    <xf numFmtId="3" fontId="37" fillId="2" borderId="35" xfId="3" applyNumberFormat="1" applyFont="1" applyFill="1" applyBorder="1" applyAlignment="1">
      <alignment horizontal="distributed" justifyLastLine="1"/>
    </xf>
    <xf numFmtId="0" fontId="0" fillId="0" borderId="39" xfId="0" applyBorder="1" applyAlignment="1"/>
    <xf numFmtId="3" fontId="37" fillId="2" borderId="39" xfId="3" applyNumberFormat="1" applyFont="1" applyFill="1" applyBorder="1" applyAlignment="1">
      <alignment horizontal="distributed" justifyLastLine="1"/>
    </xf>
    <xf numFmtId="0" fontId="0" fillId="2" borderId="40" xfId="0" applyFill="1" applyBorder="1" applyAlignment="1"/>
    <xf numFmtId="0" fontId="37" fillId="2" borderId="50" xfId="3" applyFont="1" applyFill="1" applyBorder="1" applyAlignment="1">
      <alignment horizontal="distributed" justifyLastLine="1"/>
    </xf>
    <xf numFmtId="0" fontId="37" fillId="2" borderId="44" xfId="3" applyFont="1" applyFill="1" applyBorder="1"/>
    <xf numFmtId="3" fontId="8" fillId="2" borderId="46" xfId="3" applyNumberFormat="1" applyFont="1" applyFill="1" applyBorder="1"/>
    <xf numFmtId="3" fontId="8" fillId="2" borderId="51" xfId="3" applyNumberFormat="1" applyFont="1" applyFill="1" applyBorder="1"/>
    <xf numFmtId="0" fontId="56" fillId="0" borderId="43" xfId="0" applyFont="1" applyFill="1" applyBorder="1" applyAlignment="1"/>
    <xf numFmtId="3" fontId="57" fillId="0" borderId="43" xfId="0" applyNumberFormat="1" applyFont="1" applyFill="1" applyBorder="1" applyAlignment="1"/>
    <xf numFmtId="3" fontId="57" fillId="0" borderId="52" xfId="0" applyNumberFormat="1" applyFont="1" applyFill="1" applyBorder="1" applyAlignment="1"/>
    <xf numFmtId="38" fontId="43" fillId="2" borderId="2" xfId="1" applyFont="1" applyFill="1" applyBorder="1">
      <alignment vertical="center"/>
    </xf>
    <xf numFmtId="38" fontId="2" fillId="2" borderId="0" xfId="1" applyFont="1" applyFill="1" applyAlignment="1">
      <alignment horizontal="right" vertical="center"/>
    </xf>
    <xf numFmtId="42" fontId="40" fillId="7" borderId="0" xfId="0" applyNumberFormat="1" applyFont="1" applyFill="1" applyBorder="1" applyAlignment="1">
      <alignment horizontal="right" vertical="center"/>
    </xf>
    <xf numFmtId="176" fontId="21" fillId="2" borderId="0" xfId="0" applyNumberFormat="1" applyFont="1" applyFill="1" applyAlignment="1">
      <alignment horizontal="right" vertical="center"/>
    </xf>
    <xf numFmtId="177" fontId="21" fillId="2" borderId="0" xfId="0" applyNumberFormat="1" applyFont="1" applyFill="1" applyAlignment="1">
      <alignment vertical="center"/>
    </xf>
    <xf numFmtId="177" fontId="21" fillId="2" borderId="0" xfId="0" applyNumberFormat="1" applyFont="1" applyFill="1" applyBorder="1" applyAlignment="1">
      <alignment vertical="center"/>
    </xf>
    <xf numFmtId="176" fontId="21" fillId="2" borderId="0" xfId="0" applyNumberFormat="1" applyFont="1" applyFill="1" applyAlignment="1">
      <alignment vertical="center"/>
    </xf>
    <xf numFmtId="177" fontId="21" fillId="2" borderId="0" xfId="0" applyNumberFormat="1" applyFont="1" applyFill="1" applyAlignment="1">
      <alignment horizontal="right" vertical="center"/>
    </xf>
    <xf numFmtId="176" fontId="21" fillId="2" borderId="0" xfId="0" applyNumberFormat="1" applyFont="1" applyFill="1" applyBorder="1" applyAlignment="1">
      <alignment horizontal="right" vertical="center"/>
    </xf>
    <xf numFmtId="176" fontId="21" fillId="2" borderId="0" xfId="0" applyNumberFormat="1" applyFont="1" applyFill="1" applyAlignment="1">
      <alignment horizontal="right" vertical="center"/>
    </xf>
    <xf numFmtId="176" fontId="21" fillId="2" borderId="0" xfId="0" applyNumberFormat="1" applyFont="1" applyFill="1" applyBorder="1" applyAlignment="1">
      <alignment horizontal="right" vertical="center"/>
    </xf>
    <xf numFmtId="0" fontId="24" fillId="2" borderId="0" xfId="0" applyFont="1" applyFill="1" applyBorder="1" applyAlignment="1">
      <alignment horizontal="distributed" vertical="center"/>
    </xf>
    <xf numFmtId="176" fontId="59" fillId="2" borderId="5" xfId="1" applyNumberFormat="1" applyFont="1" applyFill="1" applyBorder="1" applyAlignment="1">
      <alignment horizontal="right" vertical="center"/>
    </xf>
    <xf numFmtId="176" fontId="59" fillId="2" borderId="0" xfId="1" applyNumberFormat="1" applyFont="1" applyFill="1" applyBorder="1" applyAlignment="1">
      <alignment horizontal="right" vertical="center"/>
    </xf>
    <xf numFmtId="0" fontId="59" fillId="2" borderId="0" xfId="0" applyFont="1" applyFill="1" applyBorder="1" applyAlignment="1">
      <alignment vertical="center"/>
    </xf>
    <xf numFmtId="0" fontId="59" fillId="2" borderId="11" xfId="0" applyFont="1" applyFill="1" applyBorder="1" applyAlignment="1">
      <alignment vertical="center"/>
    </xf>
    <xf numFmtId="0" fontId="59" fillId="2" borderId="0" xfId="0" applyFont="1" applyFill="1" applyAlignment="1">
      <alignment horizontal="right" vertical="center"/>
    </xf>
    <xf numFmtId="0" fontId="60" fillId="2" borderId="0" xfId="0" applyFont="1" applyFill="1" applyAlignment="1">
      <alignment horizontal="right" vertical="center"/>
    </xf>
    <xf numFmtId="176" fontId="59" fillId="2" borderId="5" xfId="1" quotePrefix="1" applyNumberFormat="1" applyFont="1" applyFill="1" applyBorder="1" applyAlignment="1">
      <alignment horizontal="right" vertical="center"/>
    </xf>
    <xf numFmtId="176" fontId="29" fillId="2" borderId="0" xfId="1" quotePrefix="1" applyNumberFormat="1" applyFont="1" applyFill="1" applyBorder="1" applyAlignment="1">
      <alignment horizontal="right" vertical="center"/>
    </xf>
    <xf numFmtId="176" fontId="29" fillId="2" borderId="0" xfId="1" applyNumberFormat="1" applyFont="1" applyFill="1" applyBorder="1" applyAlignment="1">
      <alignment horizontal="right" vertical="center"/>
    </xf>
    <xf numFmtId="0" fontId="59" fillId="2" borderId="0" xfId="0" applyFont="1" applyFill="1" applyAlignment="1">
      <alignment vertical="center"/>
    </xf>
    <xf numFmtId="0" fontId="61" fillId="2" borderId="0" xfId="0" applyFont="1" applyFill="1" applyAlignment="1">
      <alignment vertical="center"/>
    </xf>
    <xf numFmtId="176" fontId="59" fillId="2" borderId="0" xfId="1" quotePrefix="1" applyNumberFormat="1" applyFont="1" applyFill="1" applyBorder="1" applyAlignment="1">
      <alignment horizontal="right" vertical="center"/>
    </xf>
    <xf numFmtId="0" fontId="23" fillId="2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horizontal="distributed" vertical="center"/>
    </xf>
    <xf numFmtId="177" fontId="21" fillId="0" borderId="0" xfId="0" applyNumberFormat="1" applyFont="1" applyFill="1" applyBorder="1" applyAlignment="1">
      <alignment horizontal="right" vertical="center"/>
    </xf>
    <xf numFmtId="0" fontId="8" fillId="2" borderId="11" xfId="0" applyFont="1" applyFill="1" applyBorder="1">
      <alignment vertical="center"/>
    </xf>
    <xf numFmtId="0" fontId="8" fillId="2" borderId="11" xfId="0" applyFont="1" applyFill="1" applyBorder="1" applyAlignment="1">
      <alignment horizontal="distributed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/>
    </xf>
    <xf numFmtId="0" fontId="8" fillId="2" borderId="10" xfId="0" applyFont="1" applyFill="1" applyBorder="1">
      <alignment vertical="center"/>
    </xf>
    <xf numFmtId="0" fontId="8" fillId="2" borderId="19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41" fillId="2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177" fontId="21" fillId="2" borderId="0" xfId="0" applyNumberFormat="1" applyFont="1" applyFill="1" applyAlignment="1">
      <alignment vertical="center"/>
    </xf>
    <xf numFmtId="0" fontId="0" fillId="0" borderId="0" xfId="0" applyAlignment="1">
      <alignment vertical="center"/>
    </xf>
    <xf numFmtId="177" fontId="21" fillId="2" borderId="0" xfId="0" applyNumberFormat="1" applyFont="1" applyFill="1" applyBorder="1" applyAlignment="1">
      <alignment vertical="center"/>
    </xf>
    <xf numFmtId="176" fontId="21" fillId="2" borderId="0" xfId="0" applyNumberFormat="1" applyFont="1" applyFill="1" applyBorder="1" applyAlignment="1">
      <alignment vertical="center"/>
    </xf>
    <xf numFmtId="176" fontId="21" fillId="2" borderId="0" xfId="0" applyNumberFormat="1" applyFont="1" applyFill="1" applyAlignment="1">
      <alignment vertical="center"/>
    </xf>
    <xf numFmtId="176" fontId="21" fillId="2" borderId="0" xfId="0" applyNumberFormat="1" applyFont="1" applyFill="1" applyBorder="1" applyAlignment="1">
      <alignment horizontal="right" vertical="center"/>
    </xf>
    <xf numFmtId="0" fontId="0" fillId="0" borderId="0" xfId="0" applyAlignment="1">
      <alignment horizontal="right" vertical="center"/>
    </xf>
    <xf numFmtId="176" fontId="21" fillId="2" borderId="0" xfId="0" applyNumberFormat="1" applyFont="1" applyFill="1" applyAlignment="1">
      <alignment horizontal="right" vertical="center"/>
    </xf>
    <xf numFmtId="0" fontId="21" fillId="2" borderId="7" xfId="0" applyFont="1" applyFill="1" applyBorder="1" applyAlignment="1">
      <alignment horizontal="distributed" vertical="center" justifyLastLine="1"/>
    </xf>
    <xf numFmtId="0" fontId="21" fillId="2" borderId="7" xfId="0" applyFont="1" applyFill="1" applyBorder="1" applyAlignment="1">
      <alignment horizontal="distributed" vertical="center" wrapText="1" justifyLastLine="1"/>
    </xf>
    <xf numFmtId="0" fontId="21" fillId="2" borderId="15" xfId="0" applyFont="1" applyFill="1" applyBorder="1" applyAlignment="1">
      <alignment horizontal="distributed" vertical="center" wrapText="1" justifyLastLine="1"/>
    </xf>
    <xf numFmtId="0" fontId="21" fillId="2" borderId="16" xfId="0" applyFont="1" applyFill="1" applyBorder="1" applyAlignment="1">
      <alignment horizontal="distributed" vertical="center" justifyLastLine="1"/>
    </xf>
    <xf numFmtId="0" fontId="21" fillId="2" borderId="7" xfId="0" applyFont="1" applyFill="1" applyBorder="1" applyAlignment="1">
      <alignment horizontal="center" vertical="center"/>
    </xf>
    <xf numFmtId="0" fontId="24" fillId="2" borderId="0" xfId="0" applyFont="1" applyFill="1" applyBorder="1" applyAlignment="1">
      <alignment horizontal="distributed" vertical="center"/>
    </xf>
    <xf numFmtId="0" fontId="8" fillId="2" borderId="0" xfId="0" applyFont="1" applyFill="1" applyBorder="1" applyAlignment="1">
      <alignment horizontal="distributed" vertical="center"/>
    </xf>
    <xf numFmtId="0" fontId="14" fillId="2" borderId="0" xfId="0" applyFont="1" applyFill="1" applyBorder="1" applyAlignment="1">
      <alignment horizontal="distributed" vertical="center"/>
    </xf>
    <xf numFmtId="176" fontId="21" fillId="2" borderId="0" xfId="0" applyNumberFormat="1" applyFont="1" applyFill="1" applyBorder="1" applyAlignment="1">
      <alignment horizontal="center" vertical="center"/>
    </xf>
    <xf numFmtId="176" fontId="21" fillId="2" borderId="0" xfId="0" applyNumberFormat="1" applyFont="1" applyFill="1" applyAlignment="1">
      <alignment horizontal="center" vertical="center"/>
    </xf>
    <xf numFmtId="176" fontId="21" fillId="2" borderId="0" xfId="0" quotePrefix="1" applyNumberFormat="1" applyFont="1" applyFill="1" applyAlignment="1">
      <alignment horizontal="right" vertical="center"/>
    </xf>
    <xf numFmtId="0" fontId="21" fillId="2" borderId="14" xfId="0" applyFont="1" applyFill="1" applyBorder="1" applyAlignment="1">
      <alignment horizontal="distributed" vertical="center" justifyLastLine="1"/>
    </xf>
    <xf numFmtId="0" fontId="21" fillId="2" borderId="10" xfId="0" applyFont="1" applyFill="1" applyBorder="1" applyAlignment="1">
      <alignment horizontal="distributed" vertical="center" justifyLastLine="1"/>
    </xf>
    <xf numFmtId="0" fontId="21" fillId="2" borderId="5" xfId="0" applyFont="1" applyFill="1" applyBorder="1" applyAlignment="1">
      <alignment horizontal="distributed" vertical="center" justifyLastLine="1"/>
    </xf>
    <xf numFmtId="0" fontId="21" fillId="2" borderId="11" xfId="0" applyFont="1" applyFill="1" applyBorder="1" applyAlignment="1">
      <alignment horizontal="distributed" vertical="center" justifyLastLine="1"/>
    </xf>
    <xf numFmtId="0" fontId="21" fillId="2" borderId="6" xfId="0" applyFont="1" applyFill="1" applyBorder="1" applyAlignment="1">
      <alignment horizontal="distributed" vertical="center" justifyLastLine="1"/>
    </xf>
    <xf numFmtId="0" fontId="21" fillId="2" borderId="12" xfId="0" applyFont="1" applyFill="1" applyBorder="1" applyAlignment="1">
      <alignment horizontal="distributed" vertical="center" justifyLastLine="1"/>
    </xf>
    <xf numFmtId="0" fontId="21" fillId="2" borderId="4" xfId="0" applyFont="1" applyFill="1" applyBorder="1" applyAlignment="1">
      <alignment horizontal="distributed" vertical="center" justifyLastLine="1"/>
    </xf>
    <xf numFmtId="0" fontId="21" fillId="2" borderId="1" xfId="0" applyFont="1" applyFill="1" applyBorder="1" applyAlignment="1">
      <alignment horizontal="distributed" vertical="center" justifyLastLine="1"/>
    </xf>
    <xf numFmtId="0" fontId="21" fillId="2" borderId="8" xfId="0" applyFont="1" applyFill="1" applyBorder="1" applyAlignment="1">
      <alignment horizontal="distributed" vertical="center" justifyLastLine="1"/>
    </xf>
    <xf numFmtId="0" fontId="21" fillId="2" borderId="14" xfId="0" applyFont="1" applyFill="1" applyBorder="1" applyAlignment="1">
      <alignment horizontal="distributed" vertical="center" wrapText="1" justifyLastLine="1"/>
    </xf>
    <xf numFmtId="0" fontId="21" fillId="2" borderId="15" xfId="0" applyFont="1" applyFill="1" applyBorder="1" applyAlignment="1">
      <alignment horizontal="center" vertical="center" wrapText="1"/>
    </xf>
    <xf numFmtId="0" fontId="21" fillId="2" borderId="16" xfId="0" applyFont="1" applyFill="1" applyBorder="1" applyAlignment="1">
      <alignment horizontal="center" vertical="center"/>
    </xf>
    <xf numFmtId="0" fontId="21" fillId="2" borderId="15" xfId="0" applyFont="1" applyFill="1" applyBorder="1" applyAlignment="1">
      <alignment horizontal="center" vertical="center"/>
    </xf>
    <xf numFmtId="0" fontId="21" fillId="2" borderId="19" xfId="0" applyFont="1" applyFill="1" applyBorder="1" applyAlignment="1">
      <alignment horizontal="center" vertical="center" wrapText="1"/>
    </xf>
    <xf numFmtId="0" fontId="21" fillId="2" borderId="19" xfId="0" applyFont="1" applyFill="1" applyBorder="1" applyAlignment="1">
      <alignment horizontal="center" vertical="center"/>
    </xf>
    <xf numFmtId="0" fontId="21" fillId="2" borderId="0" xfId="0" applyFont="1" applyFill="1" applyBorder="1" applyAlignment="1">
      <alignment horizontal="center" vertical="center"/>
    </xf>
    <xf numFmtId="0" fontId="21" fillId="2" borderId="3" xfId="0" applyFont="1" applyFill="1" applyBorder="1" applyAlignment="1">
      <alignment horizontal="center" vertical="center"/>
    </xf>
    <xf numFmtId="0" fontId="21" fillId="2" borderId="23" xfId="0" applyFont="1" applyFill="1" applyBorder="1" applyAlignment="1">
      <alignment horizontal="center" vertical="center"/>
    </xf>
    <xf numFmtId="0" fontId="21" fillId="2" borderId="21" xfId="0" applyFont="1" applyFill="1" applyBorder="1" applyAlignment="1">
      <alignment horizontal="center" vertical="center"/>
    </xf>
    <xf numFmtId="0" fontId="21" fillId="2" borderId="24" xfId="0" applyFont="1" applyFill="1" applyBorder="1" applyAlignment="1">
      <alignment horizontal="center" vertical="center" wrapText="1"/>
    </xf>
    <xf numFmtId="0" fontId="21" fillId="2" borderId="5" xfId="0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distributed" vertical="center" justifyLastLine="1"/>
    </xf>
    <xf numFmtId="0" fontId="21" fillId="2" borderId="21" xfId="0" applyFont="1" applyFill="1" applyBorder="1" applyAlignment="1">
      <alignment horizontal="distributed" vertical="center" justifyLastLine="1"/>
    </xf>
    <xf numFmtId="0" fontId="21" fillId="2" borderId="18" xfId="0" applyFont="1" applyFill="1" applyBorder="1" applyAlignment="1">
      <alignment horizontal="distributed" vertical="center" justifyLastLine="1"/>
    </xf>
    <xf numFmtId="0" fontId="21" fillId="2" borderId="22" xfId="0" applyFont="1" applyFill="1" applyBorder="1" applyAlignment="1">
      <alignment horizontal="distributed" vertical="center" justifyLastLine="1"/>
    </xf>
    <xf numFmtId="0" fontId="24" fillId="2" borderId="2" xfId="0" applyFont="1" applyFill="1" applyBorder="1" applyAlignment="1">
      <alignment horizontal="distributed" vertical="center" wrapText="1" justifyLastLine="1"/>
    </xf>
    <xf numFmtId="0" fontId="24" fillId="2" borderId="0" xfId="0" applyFont="1" applyFill="1" applyBorder="1" applyAlignment="1">
      <alignment horizontal="distributed" vertical="center" justifyLastLine="1"/>
    </xf>
    <xf numFmtId="0" fontId="24" fillId="2" borderId="3" xfId="0" applyFont="1" applyFill="1" applyBorder="1" applyAlignment="1">
      <alignment horizontal="distributed" vertical="center" justifyLastLine="1"/>
    </xf>
    <xf numFmtId="0" fontId="7" fillId="2" borderId="0" xfId="0" applyFont="1" applyFill="1" applyAlignment="1">
      <alignment vertical="center"/>
    </xf>
    <xf numFmtId="0" fontId="21" fillId="2" borderId="19" xfId="0" applyFont="1" applyFill="1" applyBorder="1" applyAlignment="1">
      <alignment horizontal="distributed" vertical="center" wrapText="1" justifyLastLine="1"/>
    </xf>
    <xf numFmtId="0" fontId="21" fillId="2" borderId="19" xfId="0" applyFont="1" applyFill="1" applyBorder="1" applyAlignment="1">
      <alignment horizontal="distributed" vertical="center" justifyLastLine="1"/>
    </xf>
    <xf numFmtId="0" fontId="21" fillId="2" borderId="3" xfId="0" applyFont="1" applyFill="1" applyBorder="1" applyAlignment="1">
      <alignment horizontal="distributed" vertical="center" justifyLastLine="1"/>
    </xf>
    <xf numFmtId="0" fontId="21" fillId="2" borderId="21" xfId="0" applyFont="1" applyFill="1" applyBorder="1" applyAlignment="1">
      <alignment horizontal="center" vertical="center" justifyLastLine="1"/>
    </xf>
    <xf numFmtId="0" fontId="21" fillId="2" borderId="18" xfId="0" applyFont="1" applyFill="1" applyBorder="1" applyAlignment="1">
      <alignment horizontal="center" vertical="center" justifyLastLine="1"/>
    </xf>
    <xf numFmtId="0" fontId="21" fillId="2" borderId="24" xfId="0" applyFont="1" applyFill="1" applyBorder="1" applyAlignment="1">
      <alignment horizontal="center" vertical="center" justifyLastLine="1"/>
    </xf>
    <xf numFmtId="0" fontId="21" fillId="2" borderId="19" xfId="0" applyFont="1" applyFill="1" applyBorder="1" applyAlignment="1">
      <alignment horizontal="center" vertical="center" justifyLastLine="1"/>
    </xf>
    <xf numFmtId="0" fontId="20" fillId="2" borderId="2" xfId="0" applyFont="1" applyFill="1" applyBorder="1" applyAlignment="1">
      <alignment horizontal="distributed" vertical="center"/>
    </xf>
    <xf numFmtId="0" fontId="21" fillId="2" borderId="15" xfId="0" applyFont="1" applyFill="1" applyBorder="1" applyAlignment="1">
      <alignment horizontal="distributed" vertical="center" justifyLastLine="1"/>
    </xf>
    <xf numFmtId="0" fontId="50" fillId="2" borderId="15" xfId="0" applyFont="1" applyFill="1" applyBorder="1" applyAlignment="1">
      <alignment horizontal="distributed" vertical="center" wrapText="1" justifyLastLine="1"/>
    </xf>
    <xf numFmtId="0" fontId="50" fillId="2" borderId="16" xfId="0" applyFont="1" applyFill="1" applyBorder="1" applyAlignment="1">
      <alignment horizontal="distributed" vertical="center" justifyLastLine="1"/>
    </xf>
    <xf numFmtId="0" fontId="21" fillId="2" borderId="24" xfId="0" applyFont="1" applyFill="1" applyBorder="1" applyAlignment="1">
      <alignment horizontal="distributed" vertical="center" justifyLastLine="1"/>
    </xf>
    <xf numFmtId="0" fontId="21" fillId="2" borderId="17" xfId="0" applyFont="1" applyFill="1" applyBorder="1" applyAlignment="1">
      <alignment horizontal="distributed" vertical="center" justifyLastLine="1"/>
    </xf>
    <xf numFmtId="0" fontId="21" fillId="2" borderId="25" xfId="0" applyFont="1" applyFill="1" applyBorder="1" applyAlignment="1">
      <alignment horizontal="distributed" vertical="center" justifyLastLine="1"/>
    </xf>
    <xf numFmtId="0" fontId="21" fillId="2" borderId="0" xfId="0" applyFont="1" applyFill="1" applyBorder="1" applyAlignment="1">
      <alignment horizontal="distributed" vertical="center" wrapText="1" justifyLastLine="1"/>
    </xf>
    <xf numFmtId="0" fontId="21" fillId="2" borderId="0" xfId="0" applyFont="1" applyFill="1" applyBorder="1" applyAlignment="1">
      <alignment horizontal="distributed" vertical="center" justifyLastLine="1"/>
    </xf>
    <xf numFmtId="0" fontId="22" fillId="2" borderId="14" xfId="0" applyFont="1" applyFill="1" applyBorder="1" applyAlignment="1">
      <alignment horizontal="distributed" vertical="center" justifyLastLine="1"/>
    </xf>
    <xf numFmtId="0" fontId="22" fillId="2" borderId="10" xfId="0" applyFont="1" applyFill="1" applyBorder="1" applyAlignment="1">
      <alignment horizontal="distributed" vertical="center" justifyLastLine="1"/>
    </xf>
    <xf numFmtId="0" fontId="22" fillId="2" borderId="5" xfId="0" applyFont="1" applyFill="1" applyBorder="1" applyAlignment="1">
      <alignment horizontal="distributed" vertical="center" justifyLastLine="1"/>
    </xf>
    <xf numFmtId="0" fontId="22" fillId="2" borderId="11" xfId="0" applyFont="1" applyFill="1" applyBorder="1" applyAlignment="1">
      <alignment horizontal="distributed" vertical="center" justifyLastLine="1"/>
    </xf>
    <xf numFmtId="0" fontId="22" fillId="2" borderId="6" xfId="0" applyFont="1" applyFill="1" applyBorder="1" applyAlignment="1">
      <alignment horizontal="distributed" vertical="center" justifyLastLine="1"/>
    </xf>
    <xf numFmtId="0" fontId="22" fillId="2" borderId="12" xfId="0" applyFont="1" applyFill="1" applyBorder="1" applyAlignment="1">
      <alignment horizontal="distributed" vertical="center" justifyLastLine="1"/>
    </xf>
    <xf numFmtId="0" fontId="22" fillId="2" borderId="19" xfId="0" applyFont="1" applyFill="1" applyBorder="1" applyAlignment="1">
      <alignment horizontal="center" vertical="center" wrapText="1"/>
    </xf>
    <xf numFmtId="0" fontId="22" fillId="2" borderId="19" xfId="0" applyFont="1" applyFill="1" applyBorder="1" applyAlignment="1">
      <alignment horizontal="center" vertical="center"/>
    </xf>
    <xf numFmtId="0" fontId="22" fillId="2" borderId="0" xfId="0" applyFont="1" applyFill="1" applyBorder="1" applyAlignment="1">
      <alignment horizontal="center" vertical="center"/>
    </xf>
    <xf numFmtId="0" fontId="22" fillId="2" borderId="3" xfId="0" applyFont="1" applyFill="1" applyBorder="1" applyAlignment="1">
      <alignment horizontal="center" vertical="center"/>
    </xf>
    <xf numFmtId="0" fontId="22" fillId="2" borderId="21" xfId="0" applyFont="1" applyFill="1" applyBorder="1" applyAlignment="1">
      <alignment horizontal="distributed" vertical="center" justifyLastLine="1"/>
    </xf>
    <xf numFmtId="0" fontId="22" fillId="2" borderId="18" xfId="0" applyFont="1" applyFill="1" applyBorder="1" applyAlignment="1">
      <alignment horizontal="distributed" vertical="center" justifyLastLine="1"/>
    </xf>
    <xf numFmtId="0" fontId="22" fillId="2" borderId="22" xfId="0" applyFont="1" applyFill="1" applyBorder="1" applyAlignment="1">
      <alignment horizontal="distributed" vertical="center" justifyLastLine="1"/>
    </xf>
    <xf numFmtId="0" fontId="22" fillId="2" borderId="23" xfId="0" applyFont="1" applyFill="1" applyBorder="1" applyAlignment="1">
      <alignment horizontal="center" vertical="center"/>
    </xf>
    <xf numFmtId="0" fontId="22" fillId="2" borderId="21" xfId="0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distributed" vertical="center" justifyLastLine="1"/>
    </xf>
    <xf numFmtId="0" fontId="22" fillId="2" borderId="1" xfId="0" applyFont="1" applyFill="1" applyBorder="1" applyAlignment="1">
      <alignment horizontal="distributed" vertical="center" justifyLastLine="1"/>
    </xf>
    <xf numFmtId="0" fontId="22" fillId="2" borderId="8" xfId="0" applyFont="1" applyFill="1" applyBorder="1" applyAlignment="1">
      <alignment horizontal="distributed" vertical="center" justifyLastLine="1"/>
    </xf>
    <xf numFmtId="0" fontId="22" fillId="2" borderId="7" xfId="0" applyFont="1" applyFill="1" applyBorder="1" applyAlignment="1">
      <alignment horizontal="distributed" vertical="center" justifyLastLine="1"/>
    </xf>
    <xf numFmtId="0" fontId="22" fillId="2" borderId="15" xfId="0" applyFont="1" applyFill="1" applyBorder="1" applyAlignment="1">
      <alignment horizontal="distributed" vertical="center" wrapText="1" justifyLastLine="1"/>
    </xf>
    <xf numFmtId="0" fontId="22" fillId="2" borderId="16" xfId="0" applyFont="1" applyFill="1" applyBorder="1" applyAlignment="1">
      <alignment horizontal="distributed" vertical="center" justifyLastLine="1"/>
    </xf>
    <xf numFmtId="0" fontId="22" fillId="2" borderId="14" xfId="0" applyFont="1" applyFill="1" applyBorder="1" applyAlignment="1">
      <alignment horizontal="distributed" vertical="center" wrapText="1" justifyLastLine="1"/>
    </xf>
    <xf numFmtId="0" fontId="22" fillId="2" borderId="7" xfId="0" applyFont="1" applyFill="1" applyBorder="1" applyAlignment="1">
      <alignment horizontal="center" vertical="center"/>
    </xf>
    <xf numFmtId="0" fontId="22" fillId="2" borderId="7" xfId="0" applyFont="1" applyFill="1" applyBorder="1" applyAlignment="1">
      <alignment horizontal="distributed" vertical="center" wrapText="1" justifyLastLine="1"/>
    </xf>
    <xf numFmtId="0" fontId="22" fillId="2" borderId="15" xfId="0" applyFont="1" applyFill="1" applyBorder="1" applyAlignment="1">
      <alignment horizontal="center" vertical="center" wrapText="1"/>
    </xf>
    <xf numFmtId="0" fontId="22" fillId="2" borderId="16" xfId="0" applyFont="1" applyFill="1" applyBorder="1" applyAlignment="1">
      <alignment horizontal="center" vertical="center"/>
    </xf>
    <xf numFmtId="0" fontId="22" fillId="2" borderId="15" xfId="0" applyFont="1" applyFill="1" applyBorder="1" applyAlignment="1">
      <alignment horizontal="center" vertical="center"/>
    </xf>
    <xf numFmtId="0" fontId="23" fillId="2" borderId="0" xfId="0" applyFont="1" applyFill="1" applyBorder="1" applyAlignment="1">
      <alignment horizontal="distributed" vertical="center"/>
    </xf>
    <xf numFmtId="0" fontId="22" fillId="2" borderId="24" xfId="0" applyFont="1" applyFill="1" applyBorder="1" applyAlignment="1">
      <alignment horizontal="center" vertical="center" wrapText="1"/>
    </xf>
    <xf numFmtId="0" fontId="22" fillId="2" borderId="5" xfId="0" applyFont="1" applyFill="1" applyBorder="1" applyAlignment="1">
      <alignment horizontal="center" vertical="center"/>
    </xf>
    <xf numFmtId="0" fontId="22" fillId="2" borderId="6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distributed" vertical="center"/>
    </xf>
    <xf numFmtId="0" fontId="5" fillId="2" borderId="0" xfId="0" applyFont="1" applyFill="1" applyBorder="1" applyAlignment="1">
      <alignment horizontal="distributed" vertical="center"/>
    </xf>
    <xf numFmtId="0" fontId="2" fillId="0" borderId="23" xfId="0" applyFont="1" applyFill="1" applyBorder="1" applyAlignment="1">
      <alignment horizontal="center" vertical="center"/>
    </xf>
    <xf numFmtId="0" fontId="2" fillId="0" borderId="21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distributed" vertical="center" justifyLastLine="1"/>
    </xf>
    <xf numFmtId="0" fontId="2" fillId="2" borderId="1" xfId="0" applyFont="1" applyFill="1" applyBorder="1" applyAlignment="1">
      <alignment horizontal="distributed" vertical="center" justifyLastLine="1"/>
    </xf>
    <xf numFmtId="0" fontId="2" fillId="2" borderId="8" xfId="0" applyFont="1" applyFill="1" applyBorder="1" applyAlignment="1">
      <alignment horizontal="distributed" vertical="center" justifyLastLine="1"/>
    </xf>
    <xf numFmtId="0" fontId="2" fillId="0" borderId="4" xfId="0" applyFont="1" applyFill="1" applyBorder="1" applyAlignment="1">
      <alignment horizontal="distributed" vertical="center" justifyLastLine="1"/>
    </xf>
    <xf numFmtId="0" fontId="2" fillId="0" borderId="1" xfId="0" applyFont="1" applyFill="1" applyBorder="1" applyAlignment="1">
      <alignment horizontal="distributed" vertical="center" justifyLastLine="1"/>
    </xf>
    <xf numFmtId="0" fontId="2" fillId="0" borderId="8" xfId="0" applyFont="1" applyFill="1" applyBorder="1" applyAlignment="1">
      <alignment horizontal="distributed" vertical="center" justifyLastLine="1"/>
    </xf>
    <xf numFmtId="0" fontId="26" fillId="0" borderId="7" xfId="0" applyFont="1" applyFill="1" applyBorder="1" applyAlignment="1">
      <alignment horizontal="distributed" vertical="center" justifyLastLine="1"/>
    </xf>
    <xf numFmtId="0" fontId="26" fillId="0" borderId="4" xfId="0" applyFont="1" applyFill="1" applyBorder="1" applyAlignment="1">
      <alignment horizontal="distributed" vertical="center" justifyLastLine="1"/>
    </xf>
    <xf numFmtId="0" fontId="2" fillId="2" borderId="14" xfId="0" applyFont="1" applyFill="1" applyBorder="1" applyAlignment="1">
      <alignment horizontal="distributed" vertical="center" justifyLastLine="1"/>
    </xf>
    <xf numFmtId="0" fontId="26" fillId="2" borderId="6" xfId="0" applyFont="1" applyFill="1" applyBorder="1" applyAlignment="1">
      <alignment horizontal="distributed" vertical="center" justifyLastLine="1"/>
    </xf>
    <xf numFmtId="0" fontId="26" fillId="2" borderId="1" xfId="0" applyFont="1" applyFill="1" applyBorder="1" applyAlignment="1">
      <alignment horizontal="distributed" vertical="center" justifyLastLine="1"/>
    </xf>
    <xf numFmtId="0" fontId="26" fillId="2" borderId="8" xfId="0" applyFont="1" applyFill="1" applyBorder="1" applyAlignment="1">
      <alignment horizontal="distributed" vertical="center" justifyLastLine="1"/>
    </xf>
    <xf numFmtId="0" fontId="2" fillId="2" borderId="15" xfId="0" applyFont="1" applyFill="1" applyBorder="1" applyAlignment="1">
      <alignment horizontal="distributed" vertical="center" wrapText="1" justifyLastLine="1"/>
    </xf>
    <xf numFmtId="0" fontId="26" fillId="2" borderId="16" xfId="0" applyFont="1" applyFill="1" applyBorder="1" applyAlignment="1">
      <alignment horizontal="distributed" vertical="center" justifyLastLine="1"/>
    </xf>
    <xf numFmtId="0" fontId="2" fillId="0" borderId="7" xfId="0" applyFont="1" applyFill="1" applyBorder="1" applyAlignment="1">
      <alignment horizontal="distributed" vertical="center" wrapText="1" justifyLastLine="1"/>
    </xf>
    <xf numFmtId="0" fontId="2" fillId="2" borderId="0" xfId="0" applyFont="1" applyFill="1" applyBorder="1" applyAlignment="1">
      <alignment horizontal="distributed" vertical="center"/>
    </xf>
    <xf numFmtId="0" fontId="26" fillId="2" borderId="0" xfId="0" applyFont="1" applyFill="1" applyBorder="1" applyAlignment="1">
      <alignment horizontal="distributed" vertical="center"/>
    </xf>
    <xf numFmtId="0" fontId="2" fillId="0" borderId="15" xfId="0" applyFont="1" applyFill="1" applyBorder="1" applyAlignment="1">
      <alignment horizontal="distributed" vertical="center" wrapText="1" justifyLastLine="1"/>
    </xf>
    <xf numFmtId="0" fontId="26" fillId="0" borderId="16" xfId="0" applyFont="1" applyFill="1" applyBorder="1" applyAlignment="1">
      <alignment horizontal="distributed" vertical="center" justifyLastLine="1"/>
    </xf>
    <xf numFmtId="0" fontId="2" fillId="0" borderId="7" xfId="0" applyFont="1" applyFill="1" applyBorder="1" applyAlignment="1">
      <alignment horizontal="center" vertical="center"/>
    </xf>
    <xf numFmtId="0" fontId="26" fillId="0" borderId="7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distributed" vertical="center" justifyLastLine="1"/>
    </xf>
    <xf numFmtId="0" fontId="26" fillId="0" borderId="8" xfId="0" applyFont="1" applyFill="1" applyBorder="1" applyAlignment="1">
      <alignment horizontal="distributed" vertical="center" justifyLastLine="1"/>
    </xf>
    <xf numFmtId="0" fontId="2" fillId="0" borderId="15" xfId="0" applyFont="1" applyFill="1" applyBorder="1" applyAlignment="1">
      <alignment horizontal="center" vertical="center" wrapText="1"/>
    </xf>
    <xf numFmtId="0" fontId="26" fillId="0" borderId="16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center" vertical="center" wrapText="1"/>
    </xf>
    <xf numFmtId="0" fontId="26" fillId="2" borderId="19" xfId="0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6" fillId="2" borderId="3" xfId="0" applyFont="1" applyFill="1" applyBorder="1" applyAlignment="1">
      <alignment horizontal="center" vertical="center"/>
    </xf>
    <xf numFmtId="0" fontId="2" fillId="2" borderId="21" xfId="0" applyFont="1" applyFill="1" applyBorder="1" applyAlignment="1">
      <alignment horizontal="distributed" vertical="center" justifyLastLine="1"/>
    </xf>
    <xf numFmtId="0" fontId="2" fillId="2" borderId="18" xfId="0" applyFont="1" applyFill="1" applyBorder="1" applyAlignment="1">
      <alignment horizontal="distributed" vertical="center" justifyLastLine="1"/>
    </xf>
    <xf numFmtId="0" fontId="2" fillId="0" borderId="21" xfId="0" applyFont="1" applyFill="1" applyBorder="1" applyAlignment="1">
      <alignment horizontal="distributed" vertical="center" justifyLastLine="1"/>
    </xf>
    <xf numFmtId="0" fontId="2" fillId="0" borderId="18" xfId="0" applyFont="1" applyFill="1" applyBorder="1" applyAlignment="1">
      <alignment horizontal="distributed" vertical="center" justifyLastLine="1"/>
    </xf>
    <xf numFmtId="0" fontId="2" fillId="0" borderId="22" xfId="0" applyFont="1" applyFill="1" applyBorder="1" applyAlignment="1">
      <alignment horizontal="distributed" vertical="center" justifyLastLine="1"/>
    </xf>
    <xf numFmtId="0" fontId="7" fillId="6" borderId="0" xfId="0" applyFont="1" applyFill="1" applyAlignment="1">
      <alignment vertical="center"/>
    </xf>
    <xf numFmtId="0" fontId="10" fillId="6" borderId="0" xfId="0" applyFont="1" applyFill="1" applyAlignment="1">
      <alignment vertical="center"/>
    </xf>
    <xf numFmtId="0" fontId="24" fillId="0" borderId="2" xfId="0" applyFont="1" applyFill="1" applyBorder="1" applyAlignment="1">
      <alignment horizontal="distributed" vertical="center" wrapText="1" justifyLastLine="1"/>
    </xf>
    <xf numFmtId="0" fontId="24" fillId="0" borderId="0" xfId="0" applyFont="1" applyFill="1" applyBorder="1" applyAlignment="1">
      <alignment horizontal="distributed" vertical="center" justifyLastLine="1"/>
    </xf>
    <xf numFmtId="0" fontId="24" fillId="0" borderId="3" xfId="0" applyFont="1" applyFill="1" applyBorder="1" applyAlignment="1">
      <alignment horizontal="distributed" vertical="center" justifyLastLine="1"/>
    </xf>
    <xf numFmtId="3" fontId="37" fillId="0" borderId="1" xfId="0" applyNumberFormat="1" applyFont="1" applyFill="1" applyBorder="1" applyAlignment="1">
      <alignment horizontal="center"/>
    </xf>
    <xf numFmtId="0" fontId="54" fillId="0" borderId="0" xfId="0" applyFont="1" applyFill="1" applyAlignment="1">
      <alignment horizontal="center" vertical="center"/>
    </xf>
    <xf numFmtId="49" fontId="55" fillId="0" borderId="0" xfId="0" applyNumberFormat="1" applyFont="1" applyFill="1" applyAlignment="1">
      <alignment horizontal="right" vertical="center"/>
    </xf>
    <xf numFmtId="0" fontId="55" fillId="0" borderId="0" xfId="0" applyFont="1" applyFill="1" applyAlignment="1">
      <alignment horizontal="right" vertical="center"/>
    </xf>
    <xf numFmtId="0" fontId="37" fillId="0" borderId="4" xfId="0" applyFont="1" applyFill="1" applyBorder="1" applyAlignment="1">
      <alignment horizontal="center" vertical="center"/>
    </xf>
    <xf numFmtId="0" fontId="37" fillId="0" borderId="26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/>
    </xf>
    <xf numFmtId="0" fontId="6" fillId="2" borderId="19" xfId="0" applyFont="1" applyFill="1" applyBorder="1" applyAlignment="1">
      <alignment horizontal="distributed" vertical="center" wrapText="1" justifyLastLine="1"/>
    </xf>
    <xf numFmtId="0" fontId="5" fillId="2" borderId="19" xfId="0" applyFont="1" applyFill="1" applyBorder="1" applyAlignment="1">
      <alignment horizontal="distributed" vertical="center" justifyLastLine="1"/>
    </xf>
    <xf numFmtId="0" fontId="5" fillId="2" borderId="3" xfId="0" applyFont="1" applyFill="1" applyBorder="1" applyAlignment="1">
      <alignment horizontal="distributed" vertical="center" justifyLastLine="1"/>
    </xf>
    <xf numFmtId="0" fontId="6" fillId="2" borderId="21" xfId="0" applyFont="1" applyFill="1" applyBorder="1" applyAlignment="1">
      <alignment horizontal="distributed" vertical="center" justifyLastLine="1"/>
    </xf>
    <xf numFmtId="0" fontId="6" fillId="2" borderId="18" xfId="0" applyFont="1" applyFill="1" applyBorder="1" applyAlignment="1">
      <alignment horizontal="distributed" vertical="center" justifyLastLine="1"/>
    </xf>
    <xf numFmtId="0" fontId="6" fillId="2" borderId="22" xfId="0" applyFont="1" applyFill="1" applyBorder="1" applyAlignment="1">
      <alignment horizontal="distributed" vertical="center" justifyLastLine="1"/>
    </xf>
    <xf numFmtId="0" fontId="6" fillId="2" borderId="21" xfId="0" applyFont="1" applyFill="1" applyBorder="1" applyAlignment="1">
      <alignment horizontal="center" vertical="center" justifyLastLine="1"/>
    </xf>
    <xf numFmtId="0" fontId="6" fillId="2" borderId="18" xfId="0" applyFont="1" applyFill="1" applyBorder="1" applyAlignment="1">
      <alignment horizontal="center" vertical="center" justifyLastLine="1"/>
    </xf>
    <xf numFmtId="0" fontId="6" fillId="2" borderId="22" xfId="0" applyFont="1" applyFill="1" applyBorder="1" applyAlignment="1">
      <alignment horizontal="center" vertical="center" justifyLastLine="1"/>
    </xf>
    <xf numFmtId="0" fontId="6" fillId="2" borderId="24" xfId="0" applyFont="1" applyFill="1" applyBorder="1" applyAlignment="1">
      <alignment horizontal="center" vertical="center" justifyLastLine="1"/>
    </xf>
    <xf numFmtId="0" fontId="6" fillId="2" borderId="19" xfId="0" applyFont="1" applyFill="1" applyBorder="1" applyAlignment="1">
      <alignment horizontal="center" vertical="center" justifyLastLine="1"/>
    </xf>
    <xf numFmtId="0" fontId="15" fillId="2" borderId="2" xfId="0" applyFont="1" applyFill="1" applyBorder="1" applyAlignment="1">
      <alignment horizontal="distributed" vertical="center"/>
    </xf>
    <xf numFmtId="0" fontId="12" fillId="2" borderId="2" xfId="0" applyFont="1" applyFill="1" applyBorder="1" applyAlignment="1">
      <alignment horizontal="distributed" vertical="center"/>
    </xf>
    <xf numFmtId="0" fontId="6" fillId="2" borderId="3" xfId="0" applyFont="1" applyFill="1" applyBorder="1" applyAlignment="1">
      <alignment horizontal="distributed" vertical="center"/>
    </xf>
    <xf numFmtId="0" fontId="5" fillId="2" borderId="3" xfId="0" applyFont="1" applyFill="1" applyBorder="1" applyAlignment="1">
      <alignment horizontal="distributed" vertical="center"/>
    </xf>
    <xf numFmtId="0" fontId="6" fillId="2" borderId="15" xfId="0" applyFont="1" applyFill="1" applyBorder="1" applyAlignment="1">
      <alignment horizontal="distributed" vertical="center" justifyLastLine="1"/>
    </xf>
    <xf numFmtId="0" fontId="5" fillId="2" borderId="17" xfId="0" applyFont="1" applyFill="1" applyBorder="1" applyAlignment="1">
      <alignment horizontal="distributed" vertical="center" justifyLastLine="1"/>
    </xf>
    <xf numFmtId="0" fontId="5" fillId="2" borderId="16" xfId="0" applyFont="1" applyFill="1" applyBorder="1" applyAlignment="1">
      <alignment horizontal="distributed" vertical="center" justifyLastLine="1"/>
    </xf>
    <xf numFmtId="0" fontId="6" fillId="2" borderId="4" xfId="0" applyFont="1" applyFill="1" applyBorder="1" applyAlignment="1">
      <alignment horizontal="distributed" vertical="center" justifyLastLine="1"/>
    </xf>
    <xf numFmtId="0" fontId="5" fillId="2" borderId="1" xfId="0" applyFont="1" applyFill="1" applyBorder="1" applyAlignment="1">
      <alignment horizontal="distributed" vertical="center" justifyLastLine="1"/>
    </xf>
    <xf numFmtId="0" fontId="5" fillId="2" borderId="8" xfId="0" applyFont="1" applyFill="1" applyBorder="1" applyAlignment="1">
      <alignment horizontal="distributed" vertical="center" justifyLastLine="1"/>
    </xf>
    <xf numFmtId="0" fontId="6" fillId="2" borderId="24" xfId="0" applyFont="1" applyFill="1" applyBorder="1" applyAlignment="1">
      <alignment horizontal="distributed" vertical="center" justifyLastLine="1"/>
    </xf>
    <xf numFmtId="0" fontId="5" fillId="2" borderId="5" xfId="0" applyFont="1" applyFill="1" applyBorder="1" applyAlignment="1">
      <alignment horizontal="distributed" vertical="center" justifyLastLine="1"/>
    </xf>
    <xf numFmtId="0" fontId="5" fillId="2" borderId="6" xfId="0" applyFont="1" applyFill="1" applyBorder="1" applyAlignment="1">
      <alignment horizontal="distributed" vertical="center" justifyLastLine="1"/>
    </xf>
    <xf numFmtId="0" fontId="5" fillId="2" borderId="18" xfId="0" applyFont="1" applyFill="1" applyBorder="1" applyAlignment="1">
      <alignment horizontal="distributed" vertical="center" justifyLastLine="1"/>
    </xf>
    <xf numFmtId="0" fontId="5" fillId="2" borderId="22" xfId="0" applyFont="1" applyFill="1" applyBorder="1" applyAlignment="1">
      <alignment horizontal="distributed" vertical="center" justifyLastLine="1"/>
    </xf>
    <xf numFmtId="0" fontId="6" fillId="2" borderId="24" xfId="0" applyFont="1" applyFill="1" applyBorder="1" applyAlignment="1">
      <alignment horizontal="distributed" vertical="center" wrapText="1" justifyLastLine="1"/>
    </xf>
    <xf numFmtId="0" fontId="6" fillId="2" borderId="19" xfId="0" applyFont="1" applyFill="1" applyBorder="1" applyAlignment="1">
      <alignment horizontal="distributed" vertical="center" justifyLastLine="1"/>
    </xf>
    <xf numFmtId="0" fontId="6" fillId="2" borderId="0" xfId="0" applyFont="1" applyFill="1" applyBorder="1" applyAlignment="1">
      <alignment horizontal="distributed" vertical="center" wrapText="1" justifyLastLine="1"/>
    </xf>
    <xf numFmtId="0" fontId="6" fillId="2" borderId="0" xfId="0" applyFont="1" applyFill="1" applyBorder="1" applyAlignment="1">
      <alignment horizontal="distributed" vertical="center" justifyLastLine="1"/>
    </xf>
    <xf numFmtId="0" fontId="6" fillId="2" borderId="3" xfId="0" applyFont="1" applyFill="1" applyBorder="1" applyAlignment="1">
      <alignment horizontal="distributed" vertical="center" justifyLastLine="1"/>
    </xf>
    <xf numFmtId="0" fontId="6" fillId="2" borderId="25" xfId="0" applyFont="1" applyFill="1" applyBorder="1" applyAlignment="1">
      <alignment horizontal="distributed" vertical="center" justifyLastLine="1"/>
    </xf>
    <xf numFmtId="0" fontId="18" fillId="2" borderId="15" xfId="0" applyFont="1" applyFill="1" applyBorder="1" applyAlignment="1">
      <alignment horizontal="distributed" vertical="center" wrapText="1" justifyLastLine="1"/>
    </xf>
    <xf numFmtId="0" fontId="18" fillId="2" borderId="16" xfId="0" applyFont="1" applyFill="1" applyBorder="1" applyAlignment="1">
      <alignment horizontal="distributed" vertical="center" justifyLastLine="1"/>
    </xf>
  </cellXfs>
  <cellStyles count="6">
    <cellStyle name="ハイパーリンク" xfId="5" builtinId="8"/>
    <cellStyle name="桁区切り" xfId="1" builtinId="6"/>
    <cellStyle name="標準" xfId="0" builtinId="0"/>
    <cellStyle name="標準 2" xfId="3"/>
    <cellStyle name="標準 3" xfId="2"/>
    <cellStyle name="標準 4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28576</xdr:colOff>
      <xdr:row>14</xdr:row>
      <xdr:rowOff>57150</xdr:rowOff>
    </xdr:from>
    <xdr:to>
      <xdr:col>28</xdr:col>
      <xdr:colOff>119062</xdr:colOff>
      <xdr:row>16</xdr:row>
      <xdr:rowOff>152399</xdr:rowOff>
    </xdr:to>
    <xdr:sp macro="" textlink="">
      <xdr:nvSpPr>
        <xdr:cNvPr id="2" name="大かっこ 1"/>
        <xdr:cNvSpPr/>
      </xdr:nvSpPr>
      <xdr:spPr>
        <a:xfrm>
          <a:off x="10934701" y="3236119"/>
          <a:ext cx="1924049" cy="523874"/>
        </a:xfrm>
        <a:prstGeom prst="bracketPair">
          <a:avLst>
            <a:gd name="adj" fmla="val 12667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34</xdr:col>
      <xdr:colOff>95249</xdr:colOff>
      <xdr:row>14</xdr:row>
      <xdr:rowOff>57150</xdr:rowOff>
    </xdr:from>
    <xdr:to>
      <xdr:col>37</xdr:col>
      <xdr:colOff>83344</xdr:colOff>
      <xdr:row>16</xdr:row>
      <xdr:rowOff>152399</xdr:rowOff>
    </xdr:to>
    <xdr:sp macro="" textlink="">
      <xdr:nvSpPr>
        <xdr:cNvPr id="5" name="大かっこ 4"/>
        <xdr:cNvSpPr/>
      </xdr:nvSpPr>
      <xdr:spPr>
        <a:xfrm>
          <a:off x="16216312" y="3236119"/>
          <a:ext cx="1881188" cy="523874"/>
        </a:xfrm>
        <a:prstGeom prst="bracketPair">
          <a:avLst>
            <a:gd name="adj" fmla="val 12667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37</xdr:col>
      <xdr:colOff>166687</xdr:colOff>
      <xdr:row>14</xdr:row>
      <xdr:rowOff>57150</xdr:rowOff>
    </xdr:from>
    <xdr:to>
      <xdr:col>40</xdr:col>
      <xdr:colOff>95249</xdr:colOff>
      <xdr:row>16</xdr:row>
      <xdr:rowOff>152399</xdr:rowOff>
    </xdr:to>
    <xdr:sp macro="" textlink="">
      <xdr:nvSpPr>
        <xdr:cNvPr id="6" name="大かっこ 5"/>
        <xdr:cNvSpPr/>
      </xdr:nvSpPr>
      <xdr:spPr>
        <a:xfrm>
          <a:off x="18180843" y="3236119"/>
          <a:ext cx="1845469" cy="523874"/>
        </a:xfrm>
        <a:prstGeom prst="bracketPair">
          <a:avLst>
            <a:gd name="adj" fmla="val 12667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25</xdr:col>
      <xdr:colOff>35719</xdr:colOff>
      <xdr:row>26</xdr:row>
      <xdr:rowOff>202407</xdr:rowOff>
    </xdr:from>
    <xdr:to>
      <xdr:col>28</xdr:col>
      <xdr:colOff>130968</xdr:colOff>
      <xdr:row>28</xdr:row>
      <xdr:rowOff>178595</xdr:rowOff>
    </xdr:to>
    <xdr:sp macro="" textlink="">
      <xdr:nvSpPr>
        <xdr:cNvPr id="14" name="大かっこ 13"/>
        <xdr:cNvSpPr/>
      </xdr:nvSpPr>
      <xdr:spPr>
        <a:xfrm>
          <a:off x="10941844" y="5953126"/>
          <a:ext cx="1928812" cy="404813"/>
        </a:xfrm>
        <a:prstGeom prst="bracketPair">
          <a:avLst>
            <a:gd name="adj" fmla="val 12667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34</xdr:col>
      <xdr:colOff>95249</xdr:colOff>
      <xdr:row>27</xdr:row>
      <xdr:rowOff>1</xdr:rowOff>
    </xdr:from>
    <xdr:to>
      <xdr:col>37</xdr:col>
      <xdr:colOff>71438</xdr:colOff>
      <xdr:row>28</xdr:row>
      <xdr:rowOff>190501</xdr:rowOff>
    </xdr:to>
    <xdr:sp macro="" textlink="">
      <xdr:nvSpPr>
        <xdr:cNvPr id="15" name="大かっこ 14"/>
        <xdr:cNvSpPr/>
      </xdr:nvSpPr>
      <xdr:spPr>
        <a:xfrm>
          <a:off x="16216312" y="5965032"/>
          <a:ext cx="1869282" cy="404813"/>
        </a:xfrm>
        <a:prstGeom prst="bracketPair">
          <a:avLst>
            <a:gd name="adj" fmla="val 12667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37</xdr:col>
      <xdr:colOff>154781</xdr:colOff>
      <xdr:row>27</xdr:row>
      <xdr:rowOff>1</xdr:rowOff>
    </xdr:from>
    <xdr:to>
      <xdr:col>40</xdr:col>
      <xdr:colOff>95250</xdr:colOff>
      <xdr:row>28</xdr:row>
      <xdr:rowOff>190501</xdr:rowOff>
    </xdr:to>
    <xdr:sp macro="" textlink="">
      <xdr:nvSpPr>
        <xdr:cNvPr id="16" name="大かっこ 15"/>
        <xdr:cNvSpPr/>
      </xdr:nvSpPr>
      <xdr:spPr>
        <a:xfrm>
          <a:off x="18168937" y="5965032"/>
          <a:ext cx="1857376" cy="404813"/>
        </a:xfrm>
        <a:prstGeom prst="bracketPair">
          <a:avLst>
            <a:gd name="adj" fmla="val 12667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25</xdr:col>
      <xdr:colOff>35718</xdr:colOff>
      <xdr:row>112</xdr:row>
      <xdr:rowOff>19050</xdr:rowOff>
    </xdr:from>
    <xdr:to>
      <xdr:col>28</xdr:col>
      <xdr:colOff>95248</xdr:colOff>
      <xdr:row>114</xdr:row>
      <xdr:rowOff>0</xdr:rowOff>
    </xdr:to>
    <xdr:sp macro="" textlink="">
      <xdr:nvSpPr>
        <xdr:cNvPr id="17" name="大かっこ 16"/>
        <xdr:cNvSpPr/>
      </xdr:nvSpPr>
      <xdr:spPr>
        <a:xfrm>
          <a:off x="10941843" y="24164925"/>
          <a:ext cx="1893093" cy="409575"/>
        </a:xfrm>
        <a:prstGeom prst="bracketPair">
          <a:avLst>
            <a:gd name="adj" fmla="val 12667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34</xdr:col>
      <xdr:colOff>119062</xdr:colOff>
      <xdr:row>112</xdr:row>
      <xdr:rowOff>9525</xdr:rowOff>
    </xdr:from>
    <xdr:to>
      <xdr:col>37</xdr:col>
      <xdr:colOff>59531</xdr:colOff>
      <xdr:row>113</xdr:row>
      <xdr:rowOff>200025</xdr:rowOff>
    </xdr:to>
    <xdr:sp macro="" textlink="">
      <xdr:nvSpPr>
        <xdr:cNvPr id="18" name="大かっこ 17"/>
        <xdr:cNvSpPr/>
      </xdr:nvSpPr>
      <xdr:spPr>
        <a:xfrm>
          <a:off x="16240125" y="24155400"/>
          <a:ext cx="1833562" cy="404813"/>
        </a:xfrm>
        <a:prstGeom prst="bracketPair">
          <a:avLst>
            <a:gd name="adj" fmla="val 12667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37</xdr:col>
      <xdr:colOff>119063</xdr:colOff>
      <xdr:row>112</xdr:row>
      <xdr:rowOff>9525</xdr:rowOff>
    </xdr:from>
    <xdr:to>
      <xdr:col>40</xdr:col>
      <xdr:colOff>95250</xdr:colOff>
      <xdr:row>113</xdr:row>
      <xdr:rowOff>200025</xdr:rowOff>
    </xdr:to>
    <xdr:sp macro="" textlink="">
      <xdr:nvSpPr>
        <xdr:cNvPr id="19" name="大かっこ 18"/>
        <xdr:cNvSpPr/>
      </xdr:nvSpPr>
      <xdr:spPr>
        <a:xfrm>
          <a:off x="18133219" y="24155400"/>
          <a:ext cx="1893094" cy="404813"/>
        </a:xfrm>
        <a:prstGeom prst="bracketPair">
          <a:avLst>
            <a:gd name="adj" fmla="val 12667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46</xdr:col>
      <xdr:colOff>508000</xdr:colOff>
      <xdr:row>5</xdr:row>
      <xdr:rowOff>111125</xdr:rowOff>
    </xdr:from>
    <xdr:to>
      <xdr:col>52</xdr:col>
      <xdr:colOff>412750</xdr:colOff>
      <xdr:row>12</xdr:row>
      <xdr:rowOff>63500</xdr:rowOff>
    </xdr:to>
    <xdr:sp macro="" textlink="">
      <xdr:nvSpPr>
        <xdr:cNvPr id="3" name="テキスト ボックス 2"/>
        <xdr:cNvSpPr txBox="1"/>
      </xdr:nvSpPr>
      <xdr:spPr>
        <a:xfrm>
          <a:off x="22399625" y="1381125"/>
          <a:ext cx="4000500" cy="1397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第</a:t>
          </a:r>
          <a:r>
            <a:rPr kumimoji="1" lang="en-US" altLang="ja-JP" sz="1100"/>
            <a:t>5-2</a:t>
          </a:r>
          <a:r>
            <a:rPr kumimoji="1" lang="ja-JP" altLang="en-US" sz="1100"/>
            <a:t>表　世帯人員の人数別一般世帯数及び一般世帯の</a:t>
          </a:r>
          <a:r>
            <a:rPr kumimoji="1" lang="en-US" altLang="ja-JP" sz="1100"/>
            <a:t>1</a:t>
          </a:r>
          <a:r>
            <a:rPr kumimoji="1" lang="ja-JP" altLang="en-US" sz="1100"/>
            <a:t>世帯当たり人員－町丁・字等  </a:t>
          </a:r>
          <a:r>
            <a:rPr kumimoji="1" lang="en-US" altLang="ja-JP" sz="1100"/>
            <a:t>2022/2/10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523875</xdr:colOff>
      <xdr:row>8</xdr:row>
      <xdr:rowOff>59531</xdr:rowOff>
    </xdr:from>
    <xdr:to>
      <xdr:col>27</xdr:col>
      <xdr:colOff>559593</xdr:colOff>
      <xdr:row>14</xdr:row>
      <xdr:rowOff>35718</xdr:rowOff>
    </xdr:to>
    <xdr:sp macro="" textlink="">
      <xdr:nvSpPr>
        <xdr:cNvPr id="2" name="テキスト ボックス 1"/>
        <xdr:cNvSpPr txBox="1"/>
      </xdr:nvSpPr>
      <xdr:spPr>
        <a:xfrm>
          <a:off x="12108656" y="1535906"/>
          <a:ext cx="4869656" cy="1047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第</a:t>
          </a:r>
          <a:r>
            <a:rPr kumimoji="1" lang="en-US" altLang="ja-JP" sz="1100"/>
            <a:t>3</a:t>
          </a:r>
          <a:r>
            <a:rPr kumimoji="1" lang="ja-JP" altLang="en-US" sz="1100"/>
            <a:t>表　男女，年齢（</a:t>
          </a:r>
          <a:r>
            <a:rPr kumimoji="1" lang="en-US" altLang="ja-JP" sz="1100"/>
            <a:t>5</a:t>
          </a:r>
          <a:r>
            <a:rPr kumimoji="1" lang="ja-JP" altLang="en-US" sz="1100"/>
            <a:t>歳階級）別人口，平均年齢及び総年齢－町丁・字等</a:t>
          </a:r>
          <a:endParaRPr kumimoji="1" lang="en-US" altLang="ja-JP" sz="1100"/>
        </a:p>
        <a:p>
          <a:r>
            <a:rPr kumimoji="1" lang="en-US" altLang="ja-JP" sz="1100"/>
            <a:t>2022/2/10</a:t>
          </a:r>
          <a:endParaRPr kumimoji="1" lang="ja-JP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79375</xdr:colOff>
      <xdr:row>11</xdr:row>
      <xdr:rowOff>111125</xdr:rowOff>
    </xdr:from>
    <xdr:to>
      <xdr:col>31</xdr:col>
      <xdr:colOff>254000</xdr:colOff>
      <xdr:row>21</xdr:row>
      <xdr:rowOff>111125</xdr:rowOff>
    </xdr:to>
    <xdr:sp macro="" textlink="">
      <xdr:nvSpPr>
        <xdr:cNvPr id="2" name="テキスト ボックス 1"/>
        <xdr:cNvSpPr txBox="1"/>
      </xdr:nvSpPr>
      <xdr:spPr>
        <a:xfrm>
          <a:off x="12747625" y="2444750"/>
          <a:ext cx="7683500" cy="2063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第</a:t>
          </a:r>
          <a:r>
            <a:rPr kumimoji="1" lang="en-US" altLang="ja-JP" sz="1100"/>
            <a:t>4</a:t>
          </a:r>
          <a:r>
            <a:rPr kumimoji="1" lang="ja-JP" altLang="en-US" sz="1100"/>
            <a:t>表　男女，配偶関係別人口（</a:t>
          </a:r>
          <a:r>
            <a:rPr kumimoji="1" lang="en-US" altLang="ja-JP" sz="1100"/>
            <a:t>15</a:t>
          </a:r>
          <a:r>
            <a:rPr kumimoji="1" lang="ja-JP" altLang="en-US" sz="1100"/>
            <a:t>歳以上）－町丁・字等　　</a:t>
          </a:r>
          <a:r>
            <a:rPr kumimoji="1" lang="en-US" altLang="ja-JP" sz="1100"/>
            <a:t>2022/2/10</a:t>
          </a:r>
          <a:endParaRPr kumimoji="1" lang="ja-JP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108857</xdr:colOff>
      <xdr:row>12</xdr:row>
      <xdr:rowOff>0</xdr:rowOff>
    </xdr:from>
    <xdr:to>
      <xdr:col>52</xdr:col>
      <xdr:colOff>625929</xdr:colOff>
      <xdr:row>21</xdr:row>
      <xdr:rowOff>176893</xdr:rowOff>
    </xdr:to>
    <xdr:sp macro="" textlink="">
      <xdr:nvSpPr>
        <xdr:cNvPr id="2" name="テキスト ボックス 1"/>
        <xdr:cNvSpPr txBox="1"/>
      </xdr:nvSpPr>
      <xdr:spPr>
        <a:xfrm>
          <a:off x="31895143" y="2490107"/>
          <a:ext cx="6640286" cy="201385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第</a:t>
          </a:r>
          <a:r>
            <a:rPr kumimoji="1" lang="en-US" altLang="ja-JP" sz="1100"/>
            <a:t>7-1</a:t>
          </a:r>
          <a:r>
            <a:rPr kumimoji="1" lang="ja-JP" altLang="en-US" sz="1100"/>
            <a:t>表　住宅の所有の関係別一般世帯数－町丁・字等</a:t>
          </a:r>
          <a:endParaRPr kumimoji="1" lang="en-US" altLang="ja-JP" sz="1100"/>
        </a:p>
        <a:p>
          <a:r>
            <a:rPr kumimoji="1" lang="ja-JP" altLang="en-US" sz="1100"/>
            <a:t>第</a:t>
          </a:r>
          <a:r>
            <a:rPr kumimoji="1" lang="en-US" altLang="ja-JP" sz="1100"/>
            <a:t>7-2</a:t>
          </a:r>
          <a:r>
            <a:rPr kumimoji="1" lang="ja-JP" altLang="en-US" sz="1100"/>
            <a:t>表　住宅の所有の関係別一般世帯人員－町丁・字等</a:t>
          </a:r>
          <a:endParaRPr kumimoji="1" lang="en-US" altLang="ja-JP" sz="1100"/>
        </a:p>
        <a:p>
          <a:r>
            <a:rPr kumimoji="1" lang="ja-JP" altLang="en-US" sz="1100"/>
            <a:t>第</a:t>
          </a:r>
          <a:r>
            <a:rPr kumimoji="1" lang="en-US" altLang="ja-JP" sz="1100"/>
            <a:t>7-3</a:t>
          </a:r>
          <a:r>
            <a:rPr kumimoji="1" lang="ja-JP" altLang="en-US" sz="1100"/>
            <a:t>表　住宅の所有の関係別一般世帯の</a:t>
          </a:r>
          <a:r>
            <a:rPr kumimoji="1" lang="en-US" altLang="ja-JP" sz="1100"/>
            <a:t>1</a:t>
          </a:r>
          <a:r>
            <a:rPr kumimoji="1" lang="ja-JP" altLang="en-US" sz="1100"/>
            <a:t>世帯当たり人員－町丁・字等</a:t>
          </a:r>
          <a:endParaRPr kumimoji="1" lang="en-US" altLang="ja-JP" sz="1100"/>
        </a:p>
        <a:p>
          <a:r>
            <a:rPr kumimoji="1" lang="en-US" altLang="ja-JP" sz="1100"/>
            <a:t>2022/2/10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47625</xdr:colOff>
      <xdr:row>14</xdr:row>
      <xdr:rowOff>47625</xdr:rowOff>
    </xdr:from>
    <xdr:to>
      <xdr:col>28</xdr:col>
      <xdr:colOff>85725</xdr:colOff>
      <xdr:row>16</xdr:row>
      <xdr:rowOff>142874</xdr:rowOff>
    </xdr:to>
    <xdr:sp macro="" textlink="">
      <xdr:nvSpPr>
        <xdr:cNvPr id="5" name="大かっこ 4"/>
        <xdr:cNvSpPr/>
      </xdr:nvSpPr>
      <xdr:spPr>
        <a:xfrm>
          <a:off x="10848975" y="3019425"/>
          <a:ext cx="1724025" cy="476249"/>
        </a:xfrm>
        <a:prstGeom prst="bracketPair">
          <a:avLst>
            <a:gd name="adj" fmla="val 12667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25</xdr:col>
      <xdr:colOff>38100</xdr:colOff>
      <xdr:row>111</xdr:row>
      <xdr:rowOff>38100</xdr:rowOff>
    </xdr:from>
    <xdr:to>
      <xdr:col>28</xdr:col>
      <xdr:colOff>76200</xdr:colOff>
      <xdr:row>112</xdr:row>
      <xdr:rowOff>142875</xdr:rowOff>
    </xdr:to>
    <xdr:sp macro="" textlink="">
      <xdr:nvSpPr>
        <xdr:cNvPr id="8" name="大かっこ 7"/>
        <xdr:cNvSpPr/>
      </xdr:nvSpPr>
      <xdr:spPr>
        <a:xfrm>
          <a:off x="10839450" y="21412200"/>
          <a:ext cx="1724025" cy="295275"/>
        </a:xfrm>
        <a:prstGeom prst="bracketPair">
          <a:avLst>
            <a:gd name="adj" fmla="val 12667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34</xdr:col>
      <xdr:colOff>114300</xdr:colOff>
      <xdr:row>14</xdr:row>
      <xdr:rowOff>47625</xdr:rowOff>
    </xdr:from>
    <xdr:to>
      <xdr:col>37</xdr:col>
      <xdr:colOff>19051</xdr:colOff>
      <xdr:row>16</xdr:row>
      <xdr:rowOff>142874</xdr:rowOff>
    </xdr:to>
    <xdr:sp macro="" textlink="">
      <xdr:nvSpPr>
        <xdr:cNvPr id="9" name="大かっこ 8"/>
        <xdr:cNvSpPr/>
      </xdr:nvSpPr>
      <xdr:spPr>
        <a:xfrm>
          <a:off x="16316325" y="3019425"/>
          <a:ext cx="1876426" cy="476249"/>
        </a:xfrm>
        <a:prstGeom prst="bracketPair">
          <a:avLst>
            <a:gd name="adj" fmla="val 12667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37</xdr:col>
      <xdr:colOff>104774</xdr:colOff>
      <xdr:row>14</xdr:row>
      <xdr:rowOff>47625</xdr:rowOff>
    </xdr:from>
    <xdr:to>
      <xdr:col>40</xdr:col>
      <xdr:colOff>57150</xdr:colOff>
      <xdr:row>16</xdr:row>
      <xdr:rowOff>142874</xdr:rowOff>
    </xdr:to>
    <xdr:sp macro="" textlink="">
      <xdr:nvSpPr>
        <xdr:cNvPr id="10" name="大かっこ 9"/>
        <xdr:cNvSpPr/>
      </xdr:nvSpPr>
      <xdr:spPr>
        <a:xfrm>
          <a:off x="18249899" y="3019425"/>
          <a:ext cx="1581151" cy="476249"/>
        </a:xfrm>
        <a:prstGeom prst="bracketPair">
          <a:avLst>
            <a:gd name="adj" fmla="val 12667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34</xdr:col>
      <xdr:colOff>85724</xdr:colOff>
      <xdr:row>27</xdr:row>
      <xdr:rowOff>47625</xdr:rowOff>
    </xdr:from>
    <xdr:to>
      <xdr:col>37</xdr:col>
      <xdr:colOff>28574</xdr:colOff>
      <xdr:row>28</xdr:row>
      <xdr:rowOff>152400</xdr:rowOff>
    </xdr:to>
    <xdr:sp macro="" textlink="">
      <xdr:nvSpPr>
        <xdr:cNvPr id="12" name="大かっこ 11"/>
        <xdr:cNvSpPr/>
      </xdr:nvSpPr>
      <xdr:spPr>
        <a:xfrm>
          <a:off x="16287749" y="5495925"/>
          <a:ext cx="1914525" cy="295275"/>
        </a:xfrm>
        <a:prstGeom prst="bracketPair">
          <a:avLst>
            <a:gd name="adj" fmla="val 12667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37</xdr:col>
      <xdr:colOff>95251</xdr:colOff>
      <xdr:row>27</xdr:row>
      <xdr:rowOff>47625</xdr:rowOff>
    </xdr:from>
    <xdr:to>
      <xdr:col>40</xdr:col>
      <xdr:colOff>57150</xdr:colOff>
      <xdr:row>28</xdr:row>
      <xdr:rowOff>152400</xdr:rowOff>
    </xdr:to>
    <xdr:sp macro="" textlink="">
      <xdr:nvSpPr>
        <xdr:cNvPr id="13" name="大かっこ 12"/>
        <xdr:cNvSpPr/>
      </xdr:nvSpPr>
      <xdr:spPr>
        <a:xfrm>
          <a:off x="18240376" y="5495925"/>
          <a:ext cx="1590674" cy="295275"/>
        </a:xfrm>
        <a:prstGeom prst="bracketPair">
          <a:avLst>
            <a:gd name="adj" fmla="val 12667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34</xdr:col>
      <xdr:colOff>104775</xdr:colOff>
      <xdr:row>111</xdr:row>
      <xdr:rowOff>47625</xdr:rowOff>
    </xdr:from>
    <xdr:to>
      <xdr:col>37</xdr:col>
      <xdr:colOff>19050</xdr:colOff>
      <xdr:row>112</xdr:row>
      <xdr:rowOff>152400</xdr:rowOff>
    </xdr:to>
    <xdr:sp macro="" textlink="">
      <xdr:nvSpPr>
        <xdr:cNvPr id="14" name="大かっこ 13"/>
        <xdr:cNvSpPr/>
      </xdr:nvSpPr>
      <xdr:spPr>
        <a:xfrm>
          <a:off x="16306800" y="21421725"/>
          <a:ext cx="1885950" cy="295275"/>
        </a:xfrm>
        <a:prstGeom prst="bracketPair">
          <a:avLst>
            <a:gd name="adj" fmla="val 12667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37</xdr:col>
      <xdr:colOff>95250</xdr:colOff>
      <xdr:row>111</xdr:row>
      <xdr:rowOff>47625</xdr:rowOff>
    </xdr:from>
    <xdr:to>
      <xdr:col>40</xdr:col>
      <xdr:colOff>57150</xdr:colOff>
      <xdr:row>112</xdr:row>
      <xdr:rowOff>152400</xdr:rowOff>
    </xdr:to>
    <xdr:sp macro="" textlink="">
      <xdr:nvSpPr>
        <xdr:cNvPr id="15" name="大かっこ 14"/>
        <xdr:cNvSpPr/>
      </xdr:nvSpPr>
      <xdr:spPr>
        <a:xfrm>
          <a:off x="18240375" y="21421725"/>
          <a:ext cx="1590675" cy="295275"/>
        </a:xfrm>
        <a:prstGeom prst="bracketPair">
          <a:avLst>
            <a:gd name="adj" fmla="val 12667"/>
          </a:avLst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6032;&#12501;&#12457;&#12523;&#12480;/&#65318;&#65294;&#32113;&#35336;/&#9679;&#20154;&#21475;&#38306;&#20418;%20%20%20&#65288;&#27598;&#26376;&#20837;&#21147;&#65289;/&#9733;&#20154;&#21475;&#12487;&#12540;&#12479;%20H24.3&#26376;&#26411;&#65374;/&#25144;&#31821;&#20303;&#27665;&#35506;&#12363;&#12425;/&#20196;&#21644;2&#24180;/R2.9&#26376;&#26411;/13&#25104;&#26524;&#21697;/R2&#24180;9&#26376;&#26411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総表"/>
      <sheetName val="事由別異動調べ"/>
      <sheetName val="年齢構成表"/>
      <sheetName val="町別一覧表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2:O19"/>
  <sheetViews>
    <sheetView workbookViewId="0">
      <selection activeCell="B7" sqref="B7"/>
    </sheetView>
  </sheetViews>
  <sheetFormatPr defaultRowHeight="13.5"/>
  <cols>
    <col min="1" max="1" width="2.625" style="328" customWidth="1"/>
    <col min="2" max="256" width="9" style="328"/>
    <col min="257" max="257" width="2.625" style="328" customWidth="1"/>
    <col min="258" max="512" width="9" style="328"/>
    <col min="513" max="513" width="2.625" style="328" customWidth="1"/>
    <col min="514" max="768" width="9" style="328"/>
    <col min="769" max="769" width="2.625" style="328" customWidth="1"/>
    <col min="770" max="1024" width="9" style="328"/>
    <col min="1025" max="1025" width="2.625" style="328" customWidth="1"/>
    <col min="1026" max="1280" width="9" style="328"/>
    <col min="1281" max="1281" width="2.625" style="328" customWidth="1"/>
    <col min="1282" max="1536" width="9" style="328"/>
    <col min="1537" max="1537" width="2.625" style="328" customWidth="1"/>
    <col min="1538" max="1792" width="9" style="328"/>
    <col min="1793" max="1793" width="2.625" style="328" customWidth="1"/>
    <col min="1794" max="2048" width="9" style="328"/>
    <col min="2049" max="2049" width="2.625" style="328" customWidth="1"/>
    <col min="2050" max="2304" width="9" style="328"/>
    <col min="2305" max="2305" width="2.625" style="328" customWidth="1"/>
    <col min="2306" max="2560" width="9" style="328"/>
    <col min="2561" max="2561" width="2.625" style="328" customWidth="1"/>
    <col min="2562" max="2816" width="9" style="328"/>
    <col min="2817" max="2817" width="2.625" style="328" customWidth="1"/>
    <col min="2818" max="3072" width="9" style="328"/>
    <col min="3073" max="3073" width="2.625" style="328" customWidth="1"/>
    <col min="3074" max="3328" width="9" style="328"/>
    <col min="3329" max="3329" width="2.625" style="328" customWidth="1"/>
    <col min="3330" max="3584" width="9" style="328"/>
    <col min="3585" max="3585" width="2.625" style="328" customWidth="1"/>
    <col min="3586" max="3840" width="9" style="328"/>
    <col min="3841" max="3841" width="2.625" style="328" customWidth="1"/>
    <col min="3842" max="4096" width="9" style="328"/>
    <col min="4097" max="4097" width="2.625" style="328" customWidth="1"/>
    <col min="4098" max="4352" width="9" style="328"/>
    <col min="4353" max="4353" width="2.625" style="328" customWidth="1"/>
    <col min="4354" max="4608" width="9" style="328"/>
    <col min="4609" max="4609" width="2.625" style="328" customWidth="1"/>
    <col min="4610" max="4864" width="9" style="328"/>
    <col min="4865" max="4865" width="2.625" style="328" customWidth="1"/>
    <col min="4866" max="5120" width="9" style="328"/>
    <col min="5121" max="5121" width="2.625" style="328" customWidth="1"/>
    <col min="5122" max="5376" width="9" style="328"/>
    <col min="5377" max="5377" width="2.625" style="328" customWidth="1"/>
    <col min="5378" max="5632" width="9" style="328"/>
    <col min="5633" max="5633" width="2.625" style="328" customWidth="1"/>
    <col min="5634" max="5888" width="9" style="328"/>
    <col min="5889" max="5889" width="2.625" style="328" customWidth="1"/>
    <col min="5890" max="6144" width="9" style="328"/>
    <col min="6145" max="6145" width="2.625" style="328" customWidth="1"/>
    <col min="6146" max="6400" width="9" style="328"/>
    <col min="6401" max="6401" width="2.625" style="328" customWidth="1"/>
    <col min="6402" max="6656" width="9" style="328"/>
    <col min="6657" max="6657" width="2.625" style="328" customWidth="1"/>
    <col min="6658" max="6912" width="9" style="328"/>
    <col min="6913" max="6913" width="2.625" style="328" customWidth="1"/>
    <col min="6914" max="7168" width="9" style="328"/>
    <col min="7169" max="7169" width="2.625" style="328" customWidth="1"/>
    <col min="7170" max="7424" width="9" style="328"/>
    <col min="7425" max="7425" width="2.625" style="328" customWidth="1"/>
    <col min="7426" max="7680" width="9" style="328"/>
    <col min="7681" max="7681" width="2.625" style="328" customWidth="1"/>
    <col min="7682" max="7936" width="9" style="328"/>
    <col min="7937" max="7937" width="2.625" style="328" customWidth="1"/>
    <col min="7938" max="8192" width="9" style="328"/>
    <col min="8193" max="8193" width="2.625" style="328" customWidth="1"/>
    <col min="8194" max="8448" width="9" style="328"/>
    <col min="8449" max="8449" width="2.625" style="328" customWidth="1"/>
    <col min="8450" max="8704" width="9" style="328"/>
    <col min="8705" max="8705" width="2.625" style="328" customWidth="1"/>
    <col min="8706" max="8960" width="9" style="328"/>
    <col min="8961" max="8961" width="2.625" style="328" customWidth="1"/>
    <col min="8962" max="9216" width="9" style="328"/>
    <col min="9217" max="9217" width="2.625" style="328" customWidth="1"/>
    <col min="9218" max="9472" width="9" style="328"/>
    <col min="9473" max="9473" width="2.625" style="328" customWidth="1"/>
    <col min="9474" max="9728" width="9" style="328"/>
    <col min="9729" max="9729" width="2.625" style="328" customWidth="1"/>
    <col min="9730" max="9984" width="9" style="328"/>
    <col min="9985" max="9985" width="2.625" style="328" customWidth="1"/>
    <col min="9986" max="10240" width="9" style="328"/>
    <col min="10241" max="10241" width="2.625" style="328" customWidth="1"/>
    <col min="10242" max="10496" width="9" style="328"/>
    <col min="10497" max="10497" width="2.625" style="328" customWidth="1"/>
    <col min="10498" max="10752" width="9" style="328"/>
    <col min="10753" max="10753" width="2.625" style="328" customWidth="1"/>
    <col min="10754" max="11008" width="9" style="328"/>
    <col min="11009" max="11009" width="2.625" style="328" customWidth="1"/>
    <col min="11010" max="11264" width="9" style="328"/>
    <col min="11265" max="11265" width="2.625" style="328" customWidth="1"/>
    <col min="11266" max="11520" width="9" style="328"/>
    <col min="11521" max="11521" width="2.625" style="328" customWidth="1"/>
    <col min="11522" max="11776" width="9" style="328"/>
    <col min="11777" max="11777" width="2.625" style="328" customWidth="1"/>
    <col min="11778" max="12032" width="9" style="328"/>
    <col min="12033" max="12033" width="2.625" style="328" customWidth="1"/>
    <col min="12034" max="12288" width="9" style="328"/>
    <col min="12289" max="12289" width="2.625" style="328" customWidth="1"/>
    <col min="12290" max="12544" width="9" style="328"/>
    <col min="12545" max="12545" width="2.625" style="328" customWidth="1"/>
    <col min="12546" max="12800" width="9" style="328"/>
    <col min="12801" max="12801" width="2.625" style="328" customWidth="1"/>
    <col min="12802" max="13056" width="9" style="328"/>
    <col min="13057" max="13057" width="2.625" style="328" customWidth="1"/>
    <col min="13058" max="13312" width="9" style="328"/>
    <col min="13313" max="13313" width="2.625" style="328" customWidth="1"/>
    <col min="13314" max="13568" width="9" style="328"/>
    <col min="13569" max="13569" width="2.625" style="328" customWidth="1"/>
    <col min="13570" max="13824" width="9" style="328"/>
    <col min="13825" max="13825" width="2.625" style="328" customWidth="1"/>
    <col min="13826" max="14080" width="9" style="328"/>
    <col min="14081" max="14081" width="2.625" style="328" customWidth="1"/>
    <col min="14082" max="14336" width="9" style="328"/>
    <col min="14337" max="14337" width="2.625" style="328" customWidth="1"/>
    <col min="14338" max="14592" width="9" style="328"/>
    <col min="14593" max="14593" width="2.625" style="328" customWidth="1"/>
    <col min="14594" max="14848" width="9" style="328"/>
    <col min="14849" max="14849" width="2.625" style="328" customWidth="1"/>
    <col min="14850" max="15104" width="9" style="328"/>
    <col min="15105" max="15105" width="2.625" style="328" customWidth="1"/>
    <col min="15106" max="15360" width="9" style="328"/>
    <col min="15361" max="15361" width="2.625" style="328" customWidth="1"/>
    <col min="15362" max="15616" width="9" style="328"/>
    <col min="15617" max="15617" width="2.625" style="328" customWidth="1"/>
    <col min="15618" max="15872" width="9" style="328"/>
    <col min="15873" max="15873" width="2.625" style="328" customWidth="1"/>
    <col min="15874" max="16128" width="9" style="328"/>
    <col min="16129" max="16129" width="2.625" style="328" customWidth="1"/>
    <col min="16130" max="16384" width="9" style="328"/>
  </cols>
  <sheetData>
    <row r="2" spans="2:15" ht="17.25">
      <c r="B2" s="327" t="s">
        <v>726</v>
      </c>
    </row>
    <row r="4" spans="2:15" ht="20.100000000000001" customHeight="1">
      <c r="B4" s="329" t="s">
        <v>727</v>
      </c>
      <c r="C4" s="329"/>
      <c r="D4" s="329"/>
      <c r="E4" s="329"/>
      <c r="F4" s="329"/>
      <c r="G4" s="329"/>
      <c r="H4" s="329"/>
      <c r="I4" s="329"/>
      <c r="J4" s="329"/>
      <c r="K4" s="329"/>
      <c r="L4" s="329"/>
      <c r="M4" s="329"/>
      <c r="N4" s="329"/>
      <c r="O4" s="329"/>
    </row>
    <row r="5" spans="2:15" ht="20.100000000000001" customHeight="1">
      <c r="B5" s="329" t="s">
        <v>730</v>
      </c>
      <c r="C5" s="329"/>
      <c r="D5" s="329"/>
      <c r="E5" s="329"/>
      <c r="F5" s="329"/>
      <c r="G5" s="329"/>
    </row>
    <row r="6" spans="2:15" ht="20.100000000000001" customHeight="1">
      <c r="B6" s="329" t="s">
        <v>728</v>
      </c>
    </row>
    <row r="7" spans="2:15" ht="20.100000000000001" customHeight="1">
      <c r="B7" s="329" t="s">
        <v>729</v>
      </c>
      <c r="C7" s="329"/>
      <c r="D7" s="329"/>
      <c r="E7" s="329"/>
      <c r="F7" s="329"/>
      <c r="G7" s="329"/>
      <c r="H7" s="329"/>
      <c r="I7" s="329"/>
      <c r="J7" s="329"/>
      <c r="K7" s="329"/>
      <c r="L7" s="329"/>
    </row>
    <row r="8" spans="2:15">
      <c r="B8" s="329"/>
    </row>
    <row r="9" spans="2:15">
      <c r="B9" s="329"/>
    </row>
    <row r="10" spans="2:15">
      <c r="B10" s="329"/>
    </row>
    <row r="11" spans="2:15">
      <c r="B11" s="329"/>
    </row>
    <row r="12" spans="2:15">
      <c r="B12" s="329"/>
    </row>
    <row r="13" spans="2:15">
      <c r="B13" s="329"/>
    </row>
    <row r="14" spans="2:15">
      <c r="B14" s="329"/>
    </row>
    <row r="15" spans="2:15">
      <c r="B15" s="329"/>
    </row>
    <row r="16" spans="2:15">
      <c r="B16" s="329"/>
    </row>
    <row r="17" spans="2:2">
      <c r="B17" s="329"/>
    </row>
    <row r="18" spans="2:2">
      <c r="B18" s="329"/>
    </row>
    <row r="19" spans="2:2">
      <c r="B19" s="329"/>
    </row>
  </sheetData>
  <phoneticPr fontId="1"/>
  <hyperlinks>
    <hyperlink ref="B4:O4" location="'第1表(印刷用)'!A1" display="第1表　世帯の種類(2区分)、世帯人員(7区分)別一般世帯数、一般世帯人員、1世帯当たり人員、施設等の世帯数及び施設等の世帯人員(統計区－特掲)"/>
    <hyperlink ref="B5:G5" location="'第2表(印刷用)'!A1" display="第2表 年齢(5歳階級)、男女別人口(平成7年～平成27年)"/>
    <hyperlink ref="B6" location="'第3表(印刷用)'!A1" display="第3表 配偶関係(3区分)、男女別15歳以上人口(統計区－特掲)"/>
    <hyperlink ref="B7:L7" location="'第4表(印刷用)'!A1" display="第4表 住居の種類・住宅の所有の関係(6区分)別一般世帯数、一般世帯人員及び1世帯当たり人員(統計区－特掲)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X203"/>
  <sheetViews>
    <sheetView topLeftCell="A154" zoomScale="80" zoomScaleNormal="80" workbookViewId="0">
      <selection activeCell="Q172" sqref="Q172"/>
    </sheetView>
  </sheetViews>
  <sheetFormatPr defaultRowHeight="13.5"/>
  <cols>
    <col min="2" max="2" width="11.875" bestFit="1" customWidth="1"/>
    <col min="3" max="3" width="13" bestFit="1" customWidth="1"/>
    <col min="4" max="4" width="12.375" bestFit="1" customWidth="1"/>
    <col min="5" max="5" width="11" bestFit="1" customWidth="1"/>
    <col min="6" max="6" width="14.25" bestFit="1" customWidth="1"/>
    <col min="7" max="7" width="7.25" bestFit="1" customWidth="1"/>
    <col min="8" max="8" width="11" bestFit="1" customWidth="1"/>
    <col min="9" max="9" width="10" bestFit="1" customWidth="1"/>
    <col min="11" max="11" width="0" hidden="1" customWidth="1"/>
    <col min="20" max="21" width="0" hidden="1" customWidth="1"/>
  </cols>
  <sheetData>
    <row r="1" spans="1:23">
      <c r="A1" t="s">
        <v>737</v>
      </c>
    </row>
    <row r="2" spans="1:23">
      <c r="A2" t="s">
        <v>516</v>
      </c>
    </row>
    <row r="3" spans="1:23">
      <c r="A3">
        <v>3</v>
      </c>
    </row>
    <row r="4" spans="1:23" s="94" customFormat="1" ht="67.5">
      <c r="A4" s="94">
        <v>4</v>
      </c>
      <c r="B4" s="94" t="s">
        <v>517</v>
      </c>
      <c r="C4" s="94" t="s">
        <v>518</v>
      </c>
      <c r="D4" s="94" t="s">
        <v>413</v>
      </c>
      <c r="E4" s="94" t="s">
        <v>416</v>
      </c>
      <c r="F4" s="94" t="s">
        <v>417</v>
      </c>
      <c r="G4" s="94" t="s">
        <v>519</v>
      </c>
      <c r="H4" s="94" t="s">
        <v>418</v>
      </c>
      <c r="I4" s="94" t="s">
        <v>520</v>
      </c>
      <c r="J4" s="94" t="s">
        <v>521</v>
      </c>
      <c r="K4" s="94" t="s">
        <v>531</v>
      </c>
      <c r="L4" s="94" t="s">
        <v>522</v>
      </c>
      <c r="M4" s="94" t="s">
        <v>523</v>
      </c>
      <c r="N4" s="94" t="s">
        <v>524</v>
      </c>
      <c r="O4" s="94" t="s">
        <v>525</v>
      </c>
      <c r="P4" s="94" t="s">
        <v>526</v>
      </c>
      <c r="Q4" s="94" t="s">
        <v>527</v>
      </c>
      <c r="R4" s="94" t="s">
        <v>528</v>
      </c>
      <c r="S4" s="94" t="s">
        <v>529</v>
      </c>
      <c r="T4" s="94" t="s">
        <v>532</v>
      </c>
      <c r="U4" s="94" t="s">
        <v>534</v>
      </c>
      <c r="V4" s="94" t="s">
        <v>530</v>
      </c>
      <c r="W4" s="94" t="s">
        <v>533</v>
      </c>
    </row>
    <row r="5" spans="1:23">
      <c r="A5">
        <v>6703</v>
      </c>
      <c r="C5">
        <v>1</v>
      </c>
      <c r="G5">
        <v>0</v>
      </c>
      <c r="J5">
        <v>52817</v>
      </c>
      <c r="K5">
        <v>111299</v>
      </c>
      <c r="L5">
        <v>52615</v>
      </c>
      <c r="M5">
        <v>20657</v>
      </c>
      <c r="N5">
        <v>18398</v>
      </c>
      <c r="O5">
        <v>7761</v>
      </c>
      <c r="P5">
        <v>4178</v>
      </c>
      <c r="Q5">
        <v>1226</v>
      </c>
      <c r="R5">
        <v>298</v>
      </c>
      <c r="S5">
        <v>97</v>
      </c>
      <c r="T5">
        <v>106082</v>
      </c>
      <c r="U5">
        <v>2.0161899999999999</v>
      </c>
      <c r="V5">
        <v>202</v>
      </c>
      <c r="W5">
        <v>5217</v>
      </c>
    </row>
    <row r="6" spans="1:23">
      <c r="A6">
        <v>6873</v>
      </c>
      <c r="B6">
        <v>710</v>
      </c>
      <c r="C6">
        <v>2</v>
      </c>
      <c r="G6">
        <v>1</v>
      </c>
      <c r="H6" t="s">
        <v>419</v>
      </c>
      <c r="J6">
        <v>321</v>
      </c>
      <c r="K6">
        <v>644</v>
      </c>
      <c r="L6">
        <v>321</v>
      </c>
      <c r="M6">
        <v>108</v>
      </c>
      <c r="N6">
        <v>144</v>
      </c>
      <c r="O6">
        <v>42</v>
      </c>
      <c r="P6">
        <v>19</v>
      </c>
      <c r="Q6">
        <v>4</v>
      </c>
      <c r="R6">
        <v>2</v>
      </c>
      <c r="S6">
        <v>2</v>
      </c>
      <c r="T6">
        <v>644</v>
      </c>
      <c r="U6">
        <v>2.00623</v>
      </c>
      <c r="V6" t="s">
        <v>313</v>
      </c>
      <c r="W6" t="s">
        <v>313</v>
      </c>
    </row>
    <row r="7" spans="1:23">
      <c r="A7">
        <v>6874</v>
      </c>
      <c r="B7">
        <v>71001</v>
      </c>
      <c r="C7">
        <v>3</v>
      </c>
      <c r="G7">
        <v>2</v>
      </c>
      <c r="H7" t="s">
        <v>419</v>
      </c>
      <c r="I7" t="s">
        <v>535</v>
      </c>
      <c r="J7">
        <v>284</v>
      </c>
      <c r="K7">
        <v>577</v>
      </c>
      <c r="L7">
        <v>284</v>
      </c>
      <c r="M7">
        <v>96</v>
      </c>
      <c r="N7">
        <v>123</v>
      </c>
      <c r="O7">
        <v>39</v>
      </c>
      <c r="P7">
        <v>18</v>
      </c>
      <c r="Q7">
        <v>4</v>
      </c>
      <c r="R7">
        <v>2</v>
      </c>
      <c r="S7">
        <v>2</v>
      </c>
      <c r="T7">
        <v>577</v>
      </c>
      <c r="U7">
        <v>2.0316900000000002</v>
      </c>
      <c r="V7" t="s">
        <v>313</v>
      </c>
      <c r="W7" t="s">
        <v>313</v>
      </c>
    </row>
    <row r="8" spans="1:23">
      <c r="A8">
        <v>6875</v>
      </c>
      <c r="B8">
        <v>71002</v>
      </c>
      <c r="C8">
        <v>3</v>
      </c>
      <c r="G8">
        <v>3</v>
      </c>
      <c r="H8" t="s">
        <v>419</v>
      </c>
      <c r="I8" t="s">
        <v>536</v>
      </c>
      <c r="J8">
        <v>37</v>
      </c>
      <c r="K8">
        <v>67</v>
      </c>
      <c r="L8">
        <v>37</v>
      </c>
      <c r="M8">
        <v>12</v>
      </c>
      <c r="N8">
        <v>21</v>
      </c>
      <c r="O8">
        <v>3</v>
      </c>
      <c r="P8">
        <v>1</v>
      </c>
      <c r="Q8" t="s">
        <v>313</v>
      </c>
      <c r="R8" t="s">
        <v>313</v>
      </c>
      <c r="S8" t="s">
        <v>313</v>
      </c>
      <c r="T8">
        <v>67</v>
      </c>
      <c r="U8">
        <v>1.81081</v>
      </c>
      <c r="V8" t="s">
        <v>313</v>
      </c>
      <c r="W8" t="s">
        <v>313</v>
      </c>
    </row>
    <row r="9" spans="1:23">
      <c r="A9">
        <v>6876</v>
      </c>
      <c r="B9">
        <v>71003</v>
      </c>
      <c r="C9">
        <v>3</v>
      </c>
      <c r="G9">
        <v>4</v>
      </c>
      <c r="H9" t="s">
        <v>419</v>
      </c>
      <c r="I9" t="s">
        <v>537</v>
      </c>
      <c r="J9" t="s">
        <v>313</v>
      </c>
      <c r="K9" t="s">
        <v>313</v>
      </c>
      <c r="L9" t="s">
        <v>313</v>
      </c>
      <c r="M9" t="s">
        <v>313</v>
      </c>
      <c r="N9" t="s">
        <v>313</v>
      </c>
      <c r="O9" t="s">
        <v>313</v>
      </c>
      <c r="P9" t="s">
        <v>313</v>
      </c>
      <c r="Q9" t="s">
        <v>313</v>
      </c>
      <c r="R9" t="s">
        <v>313</v>
      </c>
      <c r="S9" t="s">
        <v>313</v>
      </c>
      <c r="T9" t="s">
        <v>313</v>
      </c>
      <c r="U9" t="s">
        <v>313</v>
      </c>
      <c r="V9" t="s">
        <v>313</v>
      </c>
      <c r="W9" t="s">
        <v>313</v>
      </c>
    </row>
    <row r="10" spans="1:23">
      <c r="A10">
        <v>6869</v>
      </c>
      <c r="B10">
        <v>700</v>
      </c>
      <c r="C10">
        <v>2</v>
      </c>
      <c r="G10">
        <v>5</v>
      </c>
      <c r="H10" t="s">
        <v>420</v>
      </c>
      <c r="J10">
        <v>111</v>
      </c>
      <c r="K10">
        <v>223</v>
      </c>
      <c r="L10">
        <v>111</v>
      </c>
      <c r="M10">
        <v>44</v>
      </c>
      <c r="N10">
        <v>41</v>
      </c>
      <c r="O10">
        <v>12</v>
      </c>
      <c r="P10">
        <v>10</v>
      </c>
      <c r="Q10">
        <v>3</v>
      </c>
      <c r="R10">
        <v>1</v>
      </c>
      <c r="S10" t="s">
        <v>313</v>
      </c>
      <c r="T10">
        <v>223</v>
      </c>
      <c r="U10">
        <v>2.00901</v>
      </c>
      <c r="V10" t="s">
        <v>313</v>
      </c>
      <c r="W10" t="s">
        <v>313</v>
      </c>
    </row>
    <row r="11" spans="1:23">
      <c r="A11">
        <v>6870</v>
      </c>
      <c r="B11">
        <v>70001</v>
      </c>
      <c r="C11">
        <v>3</v>
      </c>
      <c r="G11">
        <v>6</v>
      </c>
      <c r="H11" t="s">
        <v>420</v>
      </c>
      <c r="I11" t="s">
        <v>535</v>
      </c>
      <c r="J11">
        <v>82</v>
      </c>
      <c r="K11">
        <v>157</v>
      </c>
      <c r="L11">
        <v>82</v>
      </c>
      <c r="M11">
        <v>34</v>
      </c>
      <c r="N11">
        <v>32</v>
      </c>
      <c r="O11">
        <v>8</v>
      </c>
      <c r="P11">
        <v>6</v>
      </c>
      <c r="Q11">
        <v>1</v>
      </c>
      <c r="R11">
        <v>1</v>
      </c>
      <c r="S11" t="s">
        <v>313</v>
      </c>
      <c r="T11">
        <v>157</v>
      </c>
      <c r="U11">
        <v>1.9146300000000001</v>
      </c>
      <c r="V11" t="s">
        <v>313</v>
      </c>
      <c r="W11" t="s">
        <v>313</v>
      </c>
    </row>
    <row r="12" spans="1:23">
      <c r="A12">
        <v>6871</v>
      </c>
      <c r="B12">
        <v>70002</v>
      </c>
      <c r="C12">
        <v>3</v>
      </c>
      <c r="G12">
        <v>7</v>
      </c>
      <c r="H12" t="s">
        <v>420</v>
      </c>
      <c r="I12" t="s">
        <v>536</v>
      </c>
      <c r="J12">
        <v>29</v>
      </c>
      <c r="K12">
        <v>66</v>
      </c>
      <c r="L12">
        <v>29</v>
      </c>
      <c r="M12">
        <v>10</v>
      </c>
      <c r="N12">
        <v>9</v>
      </c>
      <c r="O12">
        <v>4</v>
      </c>
      <c r="P12">
        <v>4</v>
      </c>
      <c r="Q12">
        <v>2</v>
      </c>
      <c r="R12" t="s">
        <v>313</v>
      </c>
      <c r="S12" t="s">
        <v>313</v>
      </c>
      <c r="T12">
        <v>66</v>
      </c>
      <c r="U12">
        <v>2.2758600000000002</v>
      </c>
      <c r="V12" t="s">
        <v>313</v>
      </c>
      <c r="W12" t="s">
        <v>313</v>
      </c>
    </row>
    <row r="13" spans="1:23">
      <c r="A13">
        <v>6872</v>
      </c>
      <c r="B13">
        <v>70003</v>
      </c>
      <c r="C13">
        <v>3</v>
      </c>
      <c r="G13">
        <v>8</v>
      </c>
      <c r="H13" t="s">
        <v>420</v>
      </c>
      <c r="I13" t="s">
        <v>537</v>
      </c>
      <c r="J13" t="s">
        <v>313</v>
      </c>
      <c r="K13" t="s">
        <v>313</v>
      </c>
      <c r="L13" t="s">
        <v>313</v>
      </c>
      <c r="M13" t="s">
        <v>313</v>
      </c>
      <c r="N13" t="s">
        <v>313</v>
      </c>
      <c r="O13" t="s">
        <v>313</v>
      </c>
      <c r="P13" t="s">
        <v>313</v>
      </c>
      <c r="Q13" t="s">
        <v>313</v>
      </c>
      <c r="R13" t="s">
        <v>313</v>
      </c>
      <c r="S13" t="s">
        <v>313</v>
      </c>
      <c r="T13" t="s">
        <v>313</v>
      </c>
      <c r="U13" t="s">
        <v>313</v>
      </c>
      <c r="V13" t="s">
        <v>313</v>
      </c>
      <c r="W13" t="s">
        <v>313</v>
      </c>
    </row>
    <row r="14" spans="1:23">
      <c r="A14">
        <v>6865</v>
      </c>
      <c r="B14">
        <v>690</v>
      </c>
      <c r="C14">
        <v>2</v>
      </c>
      <c r="D14" t="s">
        <v>414</v>
      </c>
      <c r="F14" t="s">
        <v>538</v>
      </c>
      <c r="G14">
        <v>9</v>
      </c>
      <c r="H14" t="s">
        <v>421</v>
      </c>
      <c r="J14">
        <v>64</v>
      </c>
      <c r="K14">
        <v>136</v>
      </c>
      <c r="L14">
        <v>64</v>
      </c>
      <c r="M14">
        <v>16</v>
      </c>
      <c r="N14">
        <v>31</v>
      </c>
      <c r="O14">
        <v>10</v>
      </c>
      <c r="P14">
        <v>7</v>
      </c>
      <c r="Q14" t="s">
        <v>313</v>
      </c>
      <c r="R14" t="s">
        <v>313</v>
      </c>
      <c r="S14" t="s">
        <v>313</v>
      </c>
      <c r="T14">
        <v>136</v>
      </c>
      <c r="U14">
        <v>2.125</v>
      </c>
      <c r="V14" t="s">
        <v>313</v>
      </c>
      <c r="W14" t="s">
        <v>313</v>
      </c>
    </row>
    <row r="15" spans="1:23">
      <c r="A15">
        <v>6866</v>
      </c>
      <c r="B15">
        <v>69001</v>
      </c>
      <c r="C15">
        <v>3</v>
      </c>
      <c r="D15" t="s">
        <v>415</v>
      </c>
      <c r="E15">
        <v>690</v>
      </c>
      <c r="G15">
        <v>10</v>
      </c>
      <c r="H15" t="s">
        <v>421</v>
      </c>
      <c r="I15" t="s">
        <v>535</v>
      </c>
      <c r="J15" t="s">
        <v>314</v>
      </c>
      <c r="K15" t="s">
        <v>314</v>
      </c>
      <c r="L15" t="s">
        <v>314</v>
      </c>
      <c r="M15" t="s">
        <v>314</v>
      </c>
      <c r="N15" t="s">
        <v>314</v>
      </c>
      <c r="O15" t="s">
        <v>314</v>
      </c>
      <c r="P15" t="s">
        <v>314</v>
      </c>
      <c r="Q15" t="s">
        <v>314</v>
      </c>
      <c r="R15" t="s">
        <v>314</v>
      </c>
      <c r="S15" t="s">
        <v>314</v>
      </c>
      <c r="T15" t="s">
        <v>314</v>
      </c>
      <c r="U15" t="s">
        <v>314</v>
      </c>
      <c r="V15" t="s">
        <v>314</v>
      </c>
      <c r="W15" t="s">
        <v>314</v>
      </c>
    </row>
    <row r="16" spans="1:23">
      <c r="A16">
        <v>6867</v>
      </c>
      <c r="B16">
        <v>69002</v>
      </c>
      <c r="C16">
        <v>3</v>
      </c>
      <c r="D16" t="s">
        <v>415</v>
      </c>
      <c r="E16">
        <v>690</v>
      </c>
      <c r="G16">
        <v>11</v>
      </c>
      <c r="H16" t="s">
        <v>421</v>
      </c>
      <c r="I16" t="s">
        <v>536</v>
      </c>
      <c r="J16" t="s">
        <v>314</v>
      </c>
      <c r="K16" t="s">
        <v>314</v>
      </c>
      <c r="L16" t="s">
        <v>314</v>
      </c>
      <c r="M16" t="s">
        <v>314</v>
      </c>
      <c r="N16" t="s">
        <v>314</v>
      </c>
      <c r="O16" t="s">
        <v>314</v>
      </c>
      <c r="P16" t="s">
        <v>314</v>
      </c>
      <c r="Q16" t="s">
        <v>314</v>
      </c>
      <c r="R16" t="s">
        <v>314</v>
      </c>
      <c r="S16" t="s">
        <v>314</v>
      </c>
      <c r="T16" t="s">
        <v>314</v>
      </c>
      <c r="U16" t="s">
        <v>314</v>
      </c>
      <c r="V16" t="s">
        <v>314</v>
      </c>
      <c r="W16" t="s">
        <v>314</v>
      </c>
    </row>
    <row r="17" spans="1:23">
      <c r="A17">
        <v>6868</v>
      </c>
      <c r="B17">
        <v>69003</v>
      </c>
      <c r="C17">
        <v>3</v>
      </c>
      <c r="G17">
        <v>12</v>
      </c>
      <c r="H17" t="s">
        <v>421</v>
      </c>
      <c r="I17" t="s">
        <v>537</v>
      </c>
      <c r="J17" t="s">
        <v>313</v>
      </c>
      <c r="K17" t="s">
        <v>313</v>
      </c>
      <c r="L17" t="s">
        <v>313</v>
      </c>
      <c r="M17" t="s">
        <v>313</v>
      </c>
      <c r="N17" t="s">
        <v>313</v>
      </c>
      <c r="O17" t="s">
        <v>313</v>
      </c>
      <c r="P17" t="s">
        <v>313</v>
      </c>
      <c r="Q17" t="s">
        <v>313</v>
      </c>
      <c r="R17" t="s">
        <v>313</v>
      </c>
      <c r="S17" t="s">
        <v>313</v>
      </c>
      <c r="T17" t="s">
        <v>313</v>
      </c>
      <c r="U17" t="s">
        <v>313</v>
      </c>
      <c r="V17" t="s">
        <v>313</v>
      </c>
      <c r="W17" t="s">
        <v>313</v>
      </c>
    </row>
    <row r="18" spans="1:23">
      <c r="A18">
        <v>6859</v>
      </c>
      <c r="B18">
        <v>680</v>
      </c>
      <c r="C18">
        <v>2</v>
      </c>
      <c r="G18">
        <v>13</v>
      </c>
      <c r="H18" t="s">
        <v>422</v>
      </c>
      <c r="J18">
        <v>1223</v>
      </c>
      <c r="K18">
        <v>2642</v>
      </c>
      <c r="L18">
        <v>1218</v>
      </c>
      <c r="M18">
        <v>454</v>
      </c>
      <c r="N18">
        <v>475</v>
      </c>
      <c r="O18">
        <v>173</v>
      </c>
      <c r="P18">
        <v>72</v>
      </c>
      <c r="Q18">
        <v>26</v>
      </c>
      <c r="R18">
        <v>16</v>
      </c>
      <c r="S18">
        <v>2</v>
      </c>
      <c r="T18">
        <v>2455</v>
      </c>
      <c r="U18">
        <v>2.0156000000000001</v>
      </c>
      <c r="V18">
        <v>5</v>
      </c>
      <c r="W18">
        <v>187</v>
      </c>
    </row>
    <row r="19" spans="1:23">
      <c r="A19">
        <v>6860</v>
      </c>
      <c r="B19">
        <v>68001</v>
      </c>
      <c r="C19">
        <v>3</v>
      </c>
      <c r="G19">
        <v>14</v>
      </c>
      <c r="H19" t="s">
        <v>422</v>
      </c>
      <c r="I19" t="s">
        <v>535</v>
      </c>
      <c r="J19">
        <v>593</v>
      </c>
      <c r="K19">
        <v>1159</v>
      </c>
      <c r="L19">
        <v>592</v>
      </c>
      <c r="M19">
        <v>257</v>
      </c>
      <c r="N19">
        <v>205</v>
      </c>
      <c r="O19">
        <v>67</v>
      </c>
      <c r="P19">
        <v>39</v>
      </c>
      <c r="Q19">
        <v>15</v>
      </c>
      <c r="R19">
        <v>8</v>
      </c>
      <c r="S19">
        <v>1</v>
      </c>
      <c r="T19">
        <v>1155</v>
      </c>
      <c r="U19">
        <v>1.9510099999999999</v>
      </c>
      <c r="V19">
        <v>1</v>
      </c>
      <c r="W19">
        <v>4</v>
      </c>
    </row>
    <row r="20" spans="1:23">
      <c r="A20">
        <v>6861</v>
      </c>
      <c r="B20">
        <v>68002</v>
      </c>
      <c r="C20">
        <v>3</v>
      </c>
      <c r="G20">
        <v>15</v>
      </c>
      <c r="H20" t="s">
        <v>422</v>
      </c>
      <c r="I20" t="s">
        <v>536</v>
      </c>
      <c r="J20">
        <v>489</v>
      </c>
      <c r="K20">
        <v>1183</v>
      </c>
      <c r="L20">
        <v>486</v>
      </c>
      <c r="M20">
        <v>151</v>
      </c>
      <c r="N20">
        <v>211</v>
      </c>
      <c r="O20">
        <v>84</v>
      </c>
      <c r="P20">
        <v>25</v>
      </c>
      <c r="Q20">
        <v>8</v>
      </c>
      <c r="R20">
        <v>6</v>
      </c>
      <c r="S20">
        <v>1</v>
      </c>
      <c r="T20">
        <v>1011</v>
      </c>
      <c r="U20">
        <v>2.0802499999999999</v>
      </c>
      <c r="V20">
        <v>3</v>
      </c>
      <c r="W20">
        <v>172</v>
      </c>
    </row>
    <row r="21" spans="1:23">
      <c r="A21">
        <v>6862</v>
      </c>
      <c r="B21">
        <v>68003</v>
      </c>
      <c r="C21">
        <v>3</v>
      </c>
      <c r="G21">
        <v>16</v>
      </c>
      <c r="H21" t="s">
        <v>422</v>
      </c>
      <c r="I21" t="s">
        <v>537</v>
      </c>
      <c r="J21">
        <v>56</v>
      </c>
      <c r="K21">
        <v>113</v>
      </c>
      <c r="L21">
        <v>56</v>
      </c>
      <c r="M21">
        <v>20</v>
      </c>
      <c r="N21">
        <v>20</v>
      </c>
      <c r="O21">
        <v>12</v>
      </c>
      <c r="P21">
        <v>3</v>
      </c>
      <c r="Q21">
        <v>1</v>
      </c>
      <c r="R21" t="s">
        <v>313</v>
      </c>
      <c r="S21" t="s">
        <v>313</v>
      </c>
      <c r="T21">
        <v>113</v>
      </c>
      <c r="U21">
        <v>2.0178600000000002</v>
      </c>
      <c r="V21" t="s">
        <v>313</v>
      </c>
      <c r="W21" t="s">
        <v>313</v>
      </c>
    </row>
    <row r="22" spans="1:23">
      <c r="A22">
        <v>6863</v>
      </c>
      <c r="B22">
        <v>68004</v>
      </c>
      <c r="C22">
        <v>3</v>
      </c>
      <c r="G22">
        <v>17</v>
      </c>
      <c r="H22" t="s">
        <v>422</v>
      </c>
      <c r="I22" t="s">
        <v>539</v>
      </c>
      <c r="J22">
        <v>85</v>
      </c>
      <c r="K22">
        <v>187</v>
      </c>
      <c r="L22">
        <v>84</v>
      </c>
      <c r="M22">
        <v>26</v>
      </c>
      <c r="N22">
        <v>39</v>
      </c>
      <c r="O22">
        <v>10</v>
      </c>
      <c r="P22">
        <v>5</v>
      </c>
      <c r="Q22">
        <v>2</v>
      </c>
      <c r="R22">
        <v>2</v>
      </c>
      <c r="S22" t="s">
        <v>313</v>
      </c>
      <c r="T22">
        <v>176</v>
      </c>
      <c r="U22">
        <v>2.09524</v>
      </c>
      <c r="V22">
        <v>1</v>
      </c>
      <c r="W22">
        <v>11</v>
      </c>
    </row>
    <row r="23" spans="1:23">
      <c r="A23">
        <v>6864</v>
      </c>
      <c r="B23">
        <v>68005</v>
      </c>
      <c r="C23">
        <v>3</v>
      </c>
      <c r="G23">
        <v>18</v>
      </c>
      <c r="H23" t="s">
        <v>422</v>
      </c>
      <c r="I23" t="s">
        <v>540</v>
      </c>
      <c r="J23" t="s">
        <v>313</v>
      </c>
      <c r="K23" t="s">
        <v>313</v>
      </c>
      <c r="L23" t="s">
        <v>313</v>
      </c>
      <c r="M23" t="s">
        <v>313</v>
      </c>
      <c r="N23" t="s">
        <v>313</v>
      </c>
      <c r="O23" t="s">
        <v>313</v>
      </c>
      <c r="P23" t="s">
        <v>313</v>
      </c>
      <c r="Q23" t="s">
        <v>313</v>
      </c>
      <c r="R23" t="s">
        <v>313</v>
      </c>
      <c r="S23" t="s">
        <v>313</v>
      </c>
      <c r="T23" t="s">
        <v>313</v>
      </c>
      <c r="U23" t="s">
        <v>313</v>
      </c>
      <c r="V23" t="s">
        <v>313</v>
      </c>
      <c r="W23" t="s">
        <v>313</v>
      </c>
    </row>
    <row r="24" spans="1:23">
      <c r="A24">
        <v>6839</v>
      </c>
      <c r="B24">
        <v>640</v>
      </c>
      <c r="C24">
        <v>2</v>
      </c>
      <c r="G24">
        <v>19</v>
      </c>
      <c r="H24" t="s">
        <v>423</v>
      </c>
      <c r="J24">
        <v>1451</v>
      </c>
      <c r="K24">
        <v>3348</v>
      </c>
      <c r="L24">
        <v>1448</v>
      </c>
      <c r="M24">
        <v>475</v>
      </c>
      <c r="N24">
        <v>565</v>
      </c>
      <c r="O24">
        <v>229</v>
      </c>
      <c r="P24">
        <v>123</v>
      </c>
      <c r="Q24">
        <v>43</v>
      </c>
      <c r="R24">
        <v>11</v>
      </c>
      <c r="S24">
        <v>2</v>
      </c>
      <c r="T24">
        <v>3079</v>
      </c>
      <c r="U24">
        <v>2.1263800000000002</v>
      </c>
      <c r="V24">
        <v>3</v>
      </c>
      <c r="W24">
        <v>269</v>
      </c>
    </row>
    <row r="25" spans="1:23">
      <c r="A25">
        <v>6840</v>
      </c>
      <c r="B25">
        <v>64001</v>
      </c>
      <c r="C25">
        <v>3</v>
      </c>
      <c r="G25">
        <v>20</v>
      </c>
      <c r="H25" t="s">
        <v>423</v>
      </c>
      <c r="I25" t="s">
        <v>535</v>
      </c>
      <c r="J25">
        <v>891</v>
      </c>
      <c r="K25">
        <v>2076</v>
      </c>
      <c r="L25">
        <v>889</v>
      </c>
      <c r="M25">
        <v>342</v>
      </c>
      <c r="N25">
        <v>320</v>
      </c>
      <c r="O25">
        <v>121</v>
      </c>
      <c r="P25">
        <v>72</v>
      </c>
      <c r="Q25">
        <v>29</v>
      </c>
      <c r="R25">
        <v>5</v>
      </c>
      <c r="S25" t="s">
        <v>313</v>
      </c>
      <c r="T25">
        <v>1808</v>
      </c>
      <c r="U25">
        <v>2.0337499999999999</v>
      </c>
      <c r="V25">
        <v>2</v>
      </c>
      <c r="W25">
        <v>268</v>
      </c>
    </row>
    <row r="26" spans="1:23">
      <c r="A26">
        <v>6841</v>
      </c>
      <c r="B26">
        <v>64002</v>
      </c>
      <c r="C26">
        <v>3</v>
      </c>
      <c r="G26">
        <v>21</v>
      </c>
      <c r="H26" t="s">
        <v>423</v>
      </c>
      <c r="I26" t="s">
        <v>536</v>
      </c>
      <c r="J26">
        <v>117</v>
      </c>
      <c r="K26">
        <v>259</v>
      </c>
      <c r="L26">
        <v>117</v>
      </c>
      <c r="M26">
        <v>31</v>
      </c>
      <c r="N26">
        <v>52</v>
      </c>
      <c r="O26">
        <v>19</v>
      </c>
      <c r="P26">
        <v>10</v>
      </c>
      <c r="Q26">
        <v>3</v>
      </c>
      <c r="R26">
        <v>2</v>
      </c>
      <c r="S26" t="s">
        <v>313</v>
      </c>
      <c r="T26">
        <v>259</v>
      </c>
      <c r="U26">
        <v>2.2136800000000001</v>
      </c>
      <c r="V26" t="s">
        <v>313</v>
      </c>
      <c r="W26" t="s">
        <v>313</v>
      </c>
    </row>
    <row r="27" spans="1:23">
      <c r="A27">
        <v>6842</v>
      </c>
      <c r="B27">
        <v>64003</v>
      </c>
      <c r="C27">
        <v>3</v>
      </c>
      <c r="G27">
        <v>22</v>
      </c>
      <c r="H27" t="s">
        <v>423</v>
      </c>
      <c r="I27" t="s">
        <v>537</v>
      </c>
      <c r="J27">
        <v>443</v>
      </c>
      <c r="K27">
        <v>1013</v>
      </c>
      <c r="L27">
        <v>442</v>
      </c>
      <c r="M27">
        <v>102</v>
      </c>
      <c r="N27">
        <v>193</v>
      </c>
      <c r="O27">
        <v>89</v>
      </c>
      <c r="P27">
        <v>41</v>
      </c>
      <c r="Q27">
        <v>11</v>
      </c>
      <c r="R27">
        <v>4</v>
      </c>
      <c r="S27">
        <v>2</v>
      </c>
      <c r="T27">
        <v>1012</v>
      </c>
      <c r="U27">
        <v>2.28959</v>
      </c>
      <c r="V27">
        <v>1</v>
      </c>
      <c r="W27">
        <v>1</v>
      </c>
    </row>
    <row r="28" spans="1:23">
      <c r="A28">
        <v>6843</v>
      </c>
      <c r="B28">
        <v>64004</v>
      </c>
      <c r="C28">
        <v>3</v>
      </c>
      <c r="G28">
        <v>23</v>
      </c>
      <c r="H28" t="s">
        <v>423</v>
      </c>
      <c r="I28" t="s">
        <v>539</v>
      </c>
      <c r="J28" t="s">
        <v>313</v>
      </c>
      <c r="K28" t="s">
        <v>313</v>
      </c>
      <c r="L28" t="s">
        <v>313</v>
      </c>
      <c r="M28" t="s">
        <v>313</v>
      </c>
      <c r="N28" t="s">
        <v>313</v>
      </c>
      <c r="O28" t="s">
        <v>313</v>
      </c>
      <c r="P28" t="s">
        <v>313</v>
      </c>
      <c r="Q28" t="s">
        <v>313</v>
      </c>
      <c r="R28" t="s">
        <v>313</v>
      </c>
      <c r="S28" t="s">
        <v>313</v>
      </c>
      <c r="T28" t="s">
        <v>313</v>
      </c>
      <c r="U28" t="s">
        <v>313</v>
      </c>
      <c r="V28" t="s">
        <v>313</v>
      </c>
      <c r="W28" t="s">
        <v>313</v>
      </c>
    </row>
    <row r="29" spans="1:23">
      <c r="A29">
        <v>6828</v>
      </c>
      <c r="B29">
        <v>620</v>
      </c>
      <c r="C29">
        <v>2</v>
      </c>
      <c r="G29">
        <v>24</v>
      </c>
      <c r="H29" t="s">
        <v>424</v>
      </c>
      <c r="J29">
        <v>2384</v>
      </c>
      <c r="K29">
        <v>5330</v>
      </c>
      <c r="L29">
        <v>2361</v>
      </c>
      <c r="M29">
        <v>868</v>
      </c>
      <c r="N29">
        <v>869</v>
      </c>
      <c r="O29">
        <v>366</v>
      </c>
      <c r="P29">
        <v>195</v>
      </c>
      <c r="Q29">
        <v>42</v>
      </c>
      <c r="R29">
        <v>15</v>
      </c>
      <c r="S29">
        <v>6</v>
      </c>
      <c r="T29">
        <v>4826</v>
      </c>
      <c r="U29">
        <v>2.0440499999999999</v>
      </c>
      <c r="V29">
        <v>23</v>
      </c>
      <c r="W29">
        <v>504</v>
      </c>
    </row>
    <row r="30" spans="1:23">
      <c r="A30">
        <v>6829</v>
      </c>
      <c r="B30">
        <v>62001</v>
      </c>
      <c r="C30">
        <v>3</v>
      </c>
      <c r="G30">
        <v>25</v>
      </c>
      <c r="H30" t="s">
        <v>424</v>
      </c>
      <c r="I30" t="s">
        <v>535</v>
      </c>
      <c r="J30">
        <v>389</v>
      </c>
      <c r="K30">
        <v>791</v>
      </c>
      <c r="L30">
        <v>387</v>
      </c>
      <c r="M30">
        <v>146</v>
      </c>
      <c r="N30">
        <v>146</v>
      </c>
      <c r="O30">
        <v>56</v>
      </c>
      <c r="P30">
        <v>24</v>
      </c>
      <c r="Q30">
        <v>11</v>
      </c>
      <c r="R30">
        <v>3</v>
      </c>
      <c r="S30">
        <v>1</v>
      </c>
      <c r="T30">
        <v>782</v>
      </c>
      <c r="U30">
        <v>2.02067</v>
      </c>
      <c r="V30">
        <v>2</v>
      </c>
      <c r="W30">
        <v>9</v>
      </c>
    </row>
    <row r="31" spans="1:23">
      <c r="A31">
        <v>6830</v>
      </c>
      <c r="B31">
        <v>62002</v>
      </c>
      <c r="C31">
        <v>3</v>
      </c>
      <c r="G31">
        <v>26</v>
      </c>
      <c r="H31" t="s">
        <v>424</v>
      </c>
      <c r="I31" t="s">
        <v>536</v>
      </c>
      <c r="J31">
        <v>432</v>
      </c>
      <c r="K31">
        <v>934</v>
      </c>
      <c r="L31">
        <v>430</v>
      </c>
      <c r="M31">
        <v>151</v>
      </c>
      <c r="N31">
        <v>161</v>
      </c>
      <c r="O31">
        <v>74</v>
      </c>
      <c r="P31">
        <v>33</v>
      </c>
      <c r="Q31">
        <v>5</v>
      </c>
      <c r="R31">
        <v>5</v>
      </c>
      <c r="S31">
        <v>1</v>
      </c>
      <c r="T31">
        <v>889</v>
      </c>
      <c r="U31">
        <v>2.0674399999999999</v>
      </c>
      <c r="V31">
        <v>2</v>
      </c>
      <c r="W31">
        <v>45</v>
      </c>
    </row>
    <row r="32" spans="1:23">
      <c r="A32">
        <v>6831</v>
      </c>
      <c r="B32">
        <v>62003</v>
      </c>
      <c r="C32">
        <v>3</v>
      </c>
      <c r="G32">
        <v>27</v>
      </c>
      <c r="H32" t="s">
        <v>424</v>
      </c>
      <c r="I32" t="s">
        <v>537</v>
      </c>
      <c r="J32">
        <v>546</v>
      </c>
      <c r="K32">
        <v>1345</v>
      </c>
      <c r="L32">
        <v>537</v>
      </c>
      <c r="M32">
        <v>224</v>
      </c>
      <c r="N32">
        <v>190</v>
      </c>
      <c r="O32">
        <v>72</v>
      </c>
      <c r="P32">
        <v>43</v>
      </c>
      <c r="Q32">
        <v>6</v>
      </c>
      <c r="R32">
        <v>1</v>
      </c>
      <c r="S32">
        <v>1</v>
      </c>
      <c r="T32">
        <v>1035</v>
      </c>
      <c r="U32">
        <v>1.92737</v>
      </c>
      <c r="V32">
        <v>9</v>
      </c>
      <c r="W32">
        <v>310</v>
      </c>
    </row>
    <row r="33" spans="1:23">
      <c r="A33">
        <v>6832</v>
      </c>
      <c r="B33">
        <v>62004</v>
      </c>
      <c r="C33">
        <v>3</v>
      </c>
      <c r="G33">
        <v>28</v>
      </c>
      <c r="H33" t="s">
        <v>424</v>
      </c>
      <c r="I33" t="s">
        <v>539</v>
      </c>
      <c r="J33">
        <v>520</v>
      </c>
      <c r="K33">
        <v>1117</v>
      </c>
      <c r="L33">
        <v>517</v>
      </c>
      <c r="M33">
        <v>187</v>
      </c>
      <c r="N33">
        <v>174</v>
      </c>
      <c r="O33">
        <v>81</v>
      </c>
      <c r="P33">
        <v>56</v>
      </c>
      <c r="Q33">
        <v>13</v>
      </c>
      <c r="R33">
        <v>4</v>
      </c>
      <c r="S33">
        <v>2</v>
      </c>
      <c r="T33">
        <v>1105</v>
      </c>
      <c r="U33">
        <v>2.13733</v>
      </c>
      <c r="V33">
        <v>3</v>
      </c>
      <c r="W33">
        <v>12</v>
      </c>
    </row>
    <row r="34" spans="1:23">
      <c r="A34">
        <v>6833</v>
      </c>
      <c r="B34">
        <v>62005</v>
      </c>
      <c r="C34">
        <v>3</v>
      </c>
      <c r="G34">
        <v>29</v>
      </c>
      <c r="H34" t="s">
        <v>424</v>
      </c>
      <c r="I34" t="s">
        <v>540</v>
      </c>
      <c r="J34">
        <v>497</v>
      </c>
      <c r="K34">
        <v>1143</v>
      </c>
      <c r="L34">
        <v>490</v>
      </c>
      <c r="M34">
        <v>160</v>
      </c>
      <c r="N34">
        <v>198</v>
      </c>
      <c r="O34">
        <v>83</v>
      </c>
      <c r="P34">
        <v>39</v>
      </c>
      <c r="Q34">
        <v>7</v>
      </c>
      <c r="R34">
        <v>2</v>
      </c>
      <c r="S34">
        <v>1</v>
      </c>
      <c r="T34">
        <v>1015</v>
      </c>
      <c r="U34">
        <v>2.0714299999999999</v>
      </c>
      <c r="V34">
        <v>7</v>
      </c>
      <c r="W34">
        <v>128</v>
      </c>
    </row>
    <row r="35" spans="1:23">
      <c r="A35">
        <v>6834</v>
      </c>
      <c r="B35">
        <v>630</v>
      </c>
      <c r="C35">
        <v>2</v>
      </c>
      <c r="G35">
        <v>30</v>
      </c>
      <c r="H35" t="s">
        <v>425</v>
      </c>
      <c r="J35">
        <v>1548</v>
      </c>
      <c r="K35">
        <v>3684</v>
      </c>
      <c r="L35">
        <v>1543</v>
      </c>
      <c r="M35">
        <v>356</v>
      </c>
      <c r="N35">
        <v>643</v>
      </c>
      <c r="O35">
        <v>301</v>
      </c>
      <c r="P35">
        <v>164</v>
      </c>
      <c r="Q35">
        <v>55</v>
      </c>
      <c r="R35">
        <v>15</v>
      </c>
      <c r="S35">
        <v>9</v>
      </c>
      <c r="T35">
        <v>3631</v>
      </c>
      <c r="U35">
        <v>2.3532099999999998</v>
      </c>
      <c r="V35">
        <v>5</v>
      </c>
      <c r="W35">
        <v>53</v>
      </c>
    </row>
    <row r="36" spans="1:23">
      <c r="A36">
        <v>6835</v>
      </c>
      <c r="B36">
        <v>63001</v>
      </c>
      <c r="C36">
        <v>3</v>
      </c>
      <c r="G36">
        <v>31</v>
      </c>
      <c r="H36" t="s">
        <v>425</v>
      </c>
      <c r="I36" t="s">
        <v>535</v>
      </c>
      <c r="J36" t="s">
        <v>314</v>
      </c>
      <c r="K36" t="s">
        <v>314</v>
      </c>
      <c r="L36" t="s">
        <v>314</v>
      </c>
      <c r="M36" t="s">
        <v>314</v>
      </c>
      <c r="N36" t="s">
        <v>314</v>
      </c>
      <c r="O36" t="s">
        <v>314</v>
      </c>
      <c r="P36" t="s">
        <v>314</v>
      </c>
      <c r="Q36" t="s">
        <v>314</v>
      </c>
      <c r="R36" t="s">
        <v>314</v>
      </c>
      <c r="S36" t="s">
        <v>314</v>
      </c>
      <c r="T36" t="s">
        <v>314</v>
      </c>
      <c r="U36" t="s">
        <v>314</v>
      </c>
      <c r="V36" t="s">
        <v>314</v>
      </c>
      <c r="W36" t="s">
        <v>314</v>
      </c>
    </row>
    <row r="37" spans="1:23">
      <c r="A37">
        <v>6836</v>
      </c>
      <c r="B37">
        <v>63002</v>
      </c>
      <c r="C37">
        <v>3</v>
      </c>
      <c r="G37">
        <v>32</v>
      </c>
      <c r="H37" t="s">
        <v>425</v>
      </c>
      <c r="I37" t="s">
        <v>536</v>
      </c>
      <c r="J37">
        <v>675</v>
      </c>
      <c r="K37">
        <v>1698</v>
      </c>
      <c r="L37">
        <v>673</v>
      </c>
      <c r="M37">
        <v>144</v>
      </c>
      <c r="N37">
        <v>258</v>
      </c>
      <c r="O37">
        <v>145</v>
      </c>
      <c r="P37">
        <v>84</v>
      </c>
      <c r="Q37">
        <v>29</v>
      </c>
      <c r="R37">
        <v>11</v>
      </c>
      <c r="S37">
        <v>2</v>
      </c>
      <c r="T37">
        <v>1656</v>
      </c>
      <c r="U37">
        <v>2.46062</v>
      </c>
      <c r="V37">
        <v>2</v>
      </c>
      <c r="W37">
        <v>42</v>
      </c>
    </row>
    <row r="38" spans="1:23">
      <c r="A38">
        <v>6837</v>
      </c>
      <c r="B38">
        <v>63003</v>
      </c>
      <c r="C38">
        <v>3</v>
      </c>
      <c r="G38">
        <v>33</v>
      </c>
      <c r="H38" t="s">
        <v>425</v>
      </c>
      <c r="I38" t="s">
        <v>537</v>
      </c>
      <c r="J38">
        <v>403</v>
      </c>
      <c r="K38">
        <v>914</v>
      </c>
      <c r="L38">
        <v>401</v>
      </c>
      <c r="M38">
        <v>97</v>
      </c>
      <c r="N38">
        <v>174</v>
      </c>
      <c r="O38">
        <v>79</v>
      </c>
      <c r="P38">
        <v>37</v>
      </c>
      <c r="Q38">
        <v>11</v>
      </c>
      <c r="R38" t="s">
        <v>313</v>
      </c>
      <c r="S38">
        <v>3</v>
      </c>
      <c r="T38">
        <v>906</v>
      </c>
      <c r="U38">
        <v>2.25935</v>
      </c>
      <c r="V38">
        <v>2</v>
      </c>
      <c r="W38">
        <v>8</v>
      </c>
    </row>
    <row r="39" spans="1:23">
      <c r="A39">
        <v>6838</v>
      </c>
      <c r="B39">
        <v>63004</v>
      </c>
      <c r="C39">
        <v>3</v>
      </c>
      <c r="G39">
        <v>34</v>
      </c>
      <c r="H39" t="s">
        <v>425</v>
      </c>
      <c r="I39" t="s">
        <v>539</v>
      </c>
      <c r="J39">
        <v>470</v>
      </c>
      <c r="K39">
        <v>1072</v>
      </c>
      <c r="L39">
        <v>469</v>
      </c>
      <c r="M39">
        <v>115</v>
      </c>
      <c r="N39">
        <v>211</v>
      </c>
      <c r="O39">
        <v>77</v>
      </c>
      <c r="P39">
        <v>43</v>
      </c>
      <c r="Q39">
        <v>15</v>
      </c>
      <c r="R39">
        <v>4</v>
      </c>
      <c r="S39">
        <v>4</v>
      </c>
      <c r="T39">
        <v>1069</v>
      </c>
      <c r="U39">
        <v>2.2793199999999998</v>
      </c>
      <c r="V39">
        <v>1</v>
      </c>
      <c r="W39">
        <v>3</v>
      </c>
    </row>
    <row r="40" spans="1:23">
      <c r="A40">
        <v>6821</v>
      </c>
      <c r="B40">
        <v>580</v>
      </c>
      <c r="C40">
        <v>2</v>
      </c>
      <c r="G40">
        <v>35</v>
      </c>
      <c r="H40" t="s">
        <v>426</v>
      </c>
      <c r="J40">
        <v>299</v>
      </c>
      <c r="K40">
        <v>640</v>
      </c>
      <c r="L40">
        <v>295</v>
      </c>
      <c r="M40">
        <v>101</v>
      </c>
      <c r="N40">
        <v>113</v>
      </c>
      <c r="O40">
        <v>54</v>
      </c>
      <c r="P40">
        <v>20</v>
      </c>
      <c r="Q40">
        <v>6</v>
      </c>
      <c r="R40">
        <v>1</v>
      </c>
      <c r="S40" t="s">
        <v>313</v>
      </c>
      <c r="T40">
        <v>605</v>
      </c>
      <c r="U40">
        <v>2.0508500000000001</v>
      </c>
      <c r="V40">
        <v>4</v>
      </c>
      <c r="W40">
        <v>35</v>
      </c>
    </row>
    <row r="41" spans="1:23">
      <c r="A41">
        <v>6822</v>
      </c>
      <c r="B41">
        <v>58001</v>
      </c>
      <c r="C41">
        <v>3</v>
      </c>
      <c r="G41">
        <v>36</v>
      </c>
      <c r="H41" t="s">
        <v>426</v>
      </c>
      <c r="I41" t="s">
        <v>535</v>
      </c>
      <c r="J41">
        <v>60</v>
      </c>
      <c r="K41">
        <v>153</v>
      </c>
      <c r="L41">
        <v>56</v>
      </c>
      <c r="M41">
        <v>15</v>
      </c>
      <c r="N41">
        <v>26</v>
      </c>
      <c r="O41">
        <v>11</v>
      </c>
      <c r="P41">
        <v>2</v>
      </c>
      <c r="Q41">
        <v>2</v>
      </c>
      <c r="R41" t="s">
        <v>313</v>
      </c>
      <c r="S41" t="s">
        <v>313</v>
      </c>
      <c r="T41">
        <v>118</v>
      </c>
      <c r="U41">
        <v>2.1071399999999998</v>
      </c>
      <c r="V41">
        <v>4</v>
      </c>
      <c r="W41">
        <v>35</v>
      </c>
    </row>
    <row r="42" spans="1:23">
      <c r="A42">
        <v>6823</v>
      </c>
      <c r="B42">
        <v>58002</v>
      </c>
      <c r="C42">
        <v>3</v>
      </c>
      <c r="G42">
        <v>37</v>
      </c>
      <c r="H42" t="s">
        <v>426</v>
      </c>
      <c r="I42" t="s">
        <v>536</v>
      </c>
      <c r="J42">
        <v>137</v>
      </c>
      <c r="K42">
        <v>272</v>
      </c>
      <c r="L42">
        <v>137</v>
      </c>
      <c r="M42">
        <v>55</v>
      </c>
      <c r="N42">
        <v>43</v>
      </c>
      <c r="O42">
        <v>27</v>
      </c>
      <c r="P42">
        <v>10</v>
      </c>
      <c r="Q42">
        <v>2</v>
      </c>
      <c r="R42" t="s">
        <v>313</v>
      </c>
      <c r="S42" t="s">
        <v>313</v>
      </c>
      <c r="T42">
        <v>272</v>
      </c>
      <c r="U42">
        <v>1.9854000000000001</v>
      </c>
      <c r="V42" t="s">
        <v>313</v>
      </c>
      <c r="W42" t="s">
        <v>313</v>
      </c>
    </row>
    <row r="43" spans="1:23">
      <c r="A43">
        <v>6824</v>
      </c>
      <c r="B43">
        <v>58003</v>
      </c>
      <c r="C43">
        <v>3</v>
      </c>
      <c r="G43">
        <v>38</v>
      </c>
      <c r="H43" t="s">
        <v>426</v>
      </c>
      <c r="I43" t="s">
        <v>537</v>
      </c>
      <c r="J43">
        <v>102</v>
      </c>
      <c r="K43">
        <v>215</v>
      </c>
      <c r="L43">
        <v>102</v>
      </c>
      <c r="M43">
        <v>31</v>
      </c>
      <c r="N43">
        <v>44</v>
      </c>
      <c r="O43">
        <v>16</v>
      </c>
      <c r="P43">
        <v>8</v>
      </c>
      <c r="Q43">
        <v>2</v>
      </c>
      <c r="R43">
        <v>1</v>
      </c>
      <c r="S43" t="s">
        <v>313</v>
      </c>
      <c r="T43">
        <v>215</v>
      </c>
      <c r="U43">
        <v>2.1078399999999999</v>
      </c>
      <c r="V43" t="s">
        <v>313</v>
      </c>
      <c r="W43" t="s">
        <v>313</v>
      </c>
    </row>
    <row r="44" spans="1:23">
      <c r="A44">
        <v>6827</v>
      </c>
      <c r="B44">
        <v>610</v>
      </c>
      <c r="C44">
        <v>2</v>
      </c>
      <c r="G44">
        <v>39</v>
      </c>
      <c r="H44" t="s">
        <v>427</v>
      </c>
      <c r="J44">
        <v>431</v>
      </c>
      <c r="K44">
        <v>896</v>
      </c>
      <c r="L44">
        <v>430</v>
      </c>
      <c r="M44">
        <v>151</v>
      </c>
      <c r="N44">
        <v>165</v>
      </c>
      <c r="O44">
        <v>74</v>
      </c>
      <c r="P44">
        <v>28</v>
      </c>
      <c r="Q44">
        <v>9</v>
      </c>
      <c r="R44">
        <v>2</v>
      </c>
      <c r="S44">
        <v>1</v>
      </c>
      <c r="T44">
        <v>879</v>
      </c>
      <c r="U44">
        <v>2.04419</v>
      </c>
      <c r="V44">
        <v>1</v>
      </c>
      <c r="W44">
        <v>17</v>
      </c>
    </row>
    <row r="45" spans="1:23">
      <c r="A45">
        <v>6825</v>
      </c>
      <c r="B45">
        <v>590</v>
      </c>
      <c r="C45">
        <v>2</v>
      </c>
      <c r="G45">
        <v>40</v>
      </c>
      <c r="H45" t="s">
        <v>428</v>
      </c>
      <c r="J45">
        <v>666</v>
      </c>
      <c r="K45">
        <v>1354</v>
      </c>
      <c r="L45">
        <v>666</v>
      </c>
      <c r="M45">
        <v>262</v>
      </c>
      <c r="N45">
        <v>230</v>
      </c>
      <c r="O45">
        <v>108</v>
      </c>
      <c r="P45">
        <v>39</v>
      </c>
      <c r="Q45">
        <v>16</v>
      </c>
      <c r="R45">
        <v>9</v>
      </c>
      <c r="S45">
        <v>2</v>
      </c>
      <c r="T45">
        <v>1354</v>
      </c>
      <c r="U45">
        <v>2.0330300000000001</v>
      </c>
      <c r="V45" t="s">
        <v>313</v>
      </c>
      <c r="W45" t="s">
        <v>313</v>
      </c>
    </row>
    <row r="46" spans="1:23">
      <c r="A46">
        <v>6826</v>
      </c>
      <c r="B46">
        <v>600</v>
      </c>
      <c r="C46">
        <v>2</v>
      </c>
      <c r="G46">
        <v>41</v>
      </c>
      <c r="H46" t="s">
        <v>429</v>
      </c>
      <c r="J46">
        <v>524</v>
      </c>
      <c r="K46">
        <v>1035</v>
      </c>
      <c r="L46">
        <v>524</v>
      </c>
      <c r="M46">
        <v>209</v>
      </c>
      <c r="N46">
        <v>187</v>
      </c>
      <c r="O46">
        <v>77</v>
      </c>
      <c r="P46">
        <v>37</v>
      </c>
      <c r="Q46">
        <v>12</v>
      </c>
      <c r="R46">
        <v>1</v>
      </c>
      <c r="S46">
        <v>1</v>
      </c>
      <c r="T46">
        <v>1035</v>
      </c>
      <c r="U46">
        <v>1.97519</v>
      </c>
      <c r="V46" t="s">
        <v>313</v>
      </c>
      <c r="W46" t="s">
        <v>313</v>
      </c>
    </row>
    <row r="47" spans="1:23">
      <c r="A47">
        <v>6818</v>
      </c>
      <c r="B47">
        <v>550</v>
      </c>
      <c r="C47">
        <v>2</v>
      </c>
      <c r="G47">
        <v>42</v>
      </c>
      <c r="H47" t="s">
        <v>430</v>
      </c>
      <c r="J47">
        <v>292</v>
      </c>
      <c r="K47">
        <v>564</v>
      </c>
      <c r="L47">
        <v>291</v>
      </c>
      <c r="M47">
        <v>135</v>
      </c>
      <c r="N47">
        <v>83</v>
      </c>
      <c r="O47">
        <v>46</v>
      </c>
      <c r="P47">
        <v>15</v>
      </c>
      <c r="Q47">
        <v>10</v>
      </c>
      <c r="R47">
        <v>1</v>
      </c>
      <c r="S47">
        <v>1</v>
      </c>
      <c r="T47">
        <v>562</v>
      </c>
      <c r="U47">
        <v>1.93127</v>
      </c>
      <c r="V47">
        <v>1</v>
      </c>
      <c r="W47">
        <v>2</v>
      </c>
    </row>
    <row r="48" spans="1:23">
      <c r="A48">
        <v>6819</v>
      </c>
      <c r="B48">
        <v>560</v>
      </c>
      <c r="C48">
        <v>2</v>
      </c>
      <c r="G48">
        <v>43</v>
      </c>
      <c r="H48" t="s">
        <v>431</v>
      </c>
      <c r="J48">
        <v>324</v>
      </c>
      <c r="K48">
        <v>643</v>
      </c>
      <c r="L48">
        <v>324</v>
      </c>
      <c r="M48">
        <v>127</v>
      </c>
      <c r="N48">
        <v>115</v>
      </c>
      <c r="O48">
        <v>52</v>
      </c>
      <c r="P48">
        <v>22</v>
      </c>
      <c r="Q48">
        <v>7</v>
      </c>
      <c r="R48" t="s">
        <v>313</v>
      </c>
      <c r="S48">
        <v>1</v>
      </c>
      <c r="T48">
        <v>643</v>
      </c>
      <c r="U48">
        <v>1.9845699999999999</v>
      </c>
      <c r="V48" t="s">
        <v>313</v>
      </c>
      <c r="W48" t="s">
        <v>313</v>
      </c>
    </row>
    <row r="49" spans="1:23">
      <c r="A49">
        <v>6820</v>
      </c>
      <c r="B49">
        <v>570</v>
      </c>
      <c r="C49">
        <v>2</v>
      </c>
      <c r="G49">
        <v>44</v>
      </c>
      <c r="H49" t="s">
        <v>432</v>
      </c>
      <c r="J49">
        <v>461</v>
      </c>
      <c r="K49">
        <v>941</v>
      </c>
      <c r="L49">
        <v>461</v>
      </c>
      <c r="M49">
        <v>176</v>
      </c>
      <c r="N49">
        <v>167</v>
      </c>
      <c r="O49">
        <v>66</v>
      </c>
      <c r="P49">
        <v>34</v>
      </c>
      <c r="Q49">
        <v>14</v>
      </c>
      <c r="R49">
        <v>2</v>
      </c>
      <c r="S49">
        <v>2</v>
      </c>
      <c r="T49">
        <v>941</v>
      </c>
      <c r="U49">
        <v>2.04121</v>
      </c>
      <c r="V49" t="s">
        <v>313</v>
      </c>
      <c r="W49" t="s">
        <v>313</v>
      </c>
    </row>
    <row r="50" spans="1:23">
      <c r="A50">
        <v>6854</v>
      </c>
      <c r="B50">
        <v>670</v>
      </c>
      <c r="C50">
        <v>2</v>
      </c>
      <c r="G50">
        <v>45</v>
      </c>
      <c r="H50" t="s">
        <v>433</v>
      </c>
      <c r="J50">
        <v>765</v>
      </c>
      <c r="K50">
        <v>1578</v>
      </c>
      <c r="L50">
        <v>765</v>
      </c>
      <c r="M50">
        <v>271</v>
      </c>
      <c r="N50">
        <v>295</v>
      </c>
      <c r="O50">
        <v>121</v>
      </c>
      <c r="P50">
        <v>48</v>
      </c>
      <c r="Q50">
        <v>24</v>
      </c>
      <c r="R50">
        <v>4</v>
      </c>
      <c r="S50">
        <v>2</v>
      </c>
      <c r="T50">
        <v>1578</v>
      </c>
      <c r="U50">
        <v>2.0627499999999999</v>
      </c>
      <c r="V50" t="s">
        <v>313</v>
      </c>
      <c r="W50" t="s">
        <v>313</v>
      </c>
    </row>
    <row r="51" spans="1:23">
      <c r="A51">
        <v>6855</v>
      </c>
      <c r="B51">
        <v>67001</v>
      </c>
      <c r="C51">
        <v>3</v>
      </c>
      <c r="G51">
        <v>46</v>
      </c>
      <c r="H51" t="s">
        <v>433</v>
      </c>
      <c r="I51" t="s">
        <v>535</v>
      </c>
      <c r="J51">
        <v>351</v>
      </c>
      <c r="K51">
        <v>665</v>
      </c>
      <c r="L51">
        <v>351</v>
      </c>
      <c r="M51">
        <v>154</v>
      </c>
      <c r="N51">
        <v>126</v>
      </c>
      <c r="O51">
        <v>40</v>
      </c>
      <c r="P51">
        <v>19</v>
      </c>
      <c r="Q51">
        <v>9</v>
      </c>
      <c r="R51">
        <v>3</v>
      </c>
      <c r="S51" t="s">
        <v>313</v>
      </c>
      <c r="T51">
        <v>665</v>
      </c>
      <c r="U51">
        <v>1.89459</v>
      </c>
      <c r="V51" t="s">
        <v>313</v>
      </c>
      <c r="W51" t="s">
        <v>313</v>
      </c>
    </row>
    <row r="52" spans="1:23">
      <c r="A52">
        <v>6856</v>
      </c>
      <c r="B52">
        <v>67002</v>
      </c>
      <c r="C52">
        <v>3</v>
      </c>
      <c r="G52">
        <v>47</v>
      </c>
      <c r="H52" t="s">
        <v>433</v>
      </c>
      <c r="I52" t="s">
        <v>536</v>
      </c>
      <c r="J52">
        <v>235</v>
      </c>
      <c r="K52">
        <v>503</v>
      </c>
      <c r="L52">
        <v>235</v>
      </c>
      <c r="M52">
        <v>70</v>
      </c>
      <c r="N52">
        <v>96</v>
      </c>
      <c r="O52">
        <v>42</v>
      </c>
      <c r="P52">
        <v>20</v>
      </c>
      <c r="Q52">
        <v>7</v>
      </c>
      <c r="R52" t="s">
        <v>313</v>
      </c>
      <c r="S52" t="s">
        <v>313</v>
      </c>
      <c r="T52">
        <v>503</v>
      </c>
      <c r="U52">
        <v>2.1404299999999998</v>
      </c>
      <c r="V52" t="s">
        <v>313</v>
      </c>
      <c r="W52" t="s">
        <v>313</v>
      </c>
    </row>
    <row r="53" spans="1:23">
      <c r="A53">
        <v>6857</v>
      </c>
      <c r="B53">
        <v>67003</v>
      </c>
      <c r="C53">
        <v>3</v>
      </c>
      <c r="G53">
        <v>48</v>
      </c>
      <c r="H53" t="s">
        <v>433</v>
      </c>
      <c r="I53" t="s">
        <v>537</v>
      </c>
      <c r="J53">
        <v>179</v>
      </c>
      <c r="K53">
        <v>410</v>
      </c>
      <c r="L53">
        <v>179</v>
      </c>
      <c r="M53">
        <v>47</v>
      </c>
      <c r="N53">
        <v>73</v>
      </c>
      <c r="O53">
        <v>39</v>
      </c>
      <c r="P53">
        <v>9</v>
      </c>
      <c r="Q53">
        <v>8</v>
      </c>
      <c r="R53">
        <v>1</v>
      </c>
      <c r="S53">
        <v>2</v>
      </c>
      <c r="T53">
        <v>410</v>
      </c>
      <c r="U53">
        <v>2.2905000000000002</v>
      </c>
      <c r="V53" t="s">
        <v>313</v>
      </c>
      <c r="W53" t="s">
        <v>313</v>
      </c>
    </row>
    <row r="54" spans="1:23">
      <c r="A54">
        <v>6858</v>
      </c>
      <c r="B54">
        <v>67004</v>
      </c>
      <c r="C54">
        <v>3</v>
      </c>
      <c r="G54">
        <v>49</v>
      </c>
      <c r="H54" t="s">
        <v>433</v>
      </c>
      <c r="I54" t="s">
        <v>539</v>
      </c>
      <c r="J54" t="s">
        <v>313</v>
      </c>
      <c r="K54" t="s">
        <v>313</v>
      </c>
      <c r="L54" t="s">
        <v>313</v>
      </c>
      <c r="M54" t="s">
        <v>313</v>
      </c>
      <c r="N54" t="s">
        <v>313</v>
      </c>
      <c r="O54" t="s">
        <v>313</v>
      </c>
      <c r="P54" t="s">
        <v>313</v>
      </c>
      <c r="Q54" t="s">
        <v>313</v>
      </c>
      <c r="R54" t="s">
        <v>313</v>
      </c>
      <c r="S54" t="s">
        <v>313</v>
      </c>
      <c r="T54" t="s">
        <v>313</v>
      </c>
      <c r="U54" t="s">
        <v>313</v>
      </c>
      <c r="V54" t="s">
        <v>313</v>
      </c>
      <c r="W54" t="s">
        <v>313</v>
      </c>
    </row>
    <row r="55" spans="1:23">
      <c r="A55">
        <v>6850</v>
      </c>
      <c r="B55">
        <v>660</v>
      </c>
      <c r="C55">
        <v>2</v>
      </c>
      <c r="G55">
        <v>50</v>
      </c>
      <c r="H55" t="s">
        <v>434</v>
      </c>
      <c r="J55">
        <v>1248</v>
      </c>
      <c r="K55">
        <v>2871</v>
      </c>
      <c r="L55">
        <v>1244</v>
      </c>
      <c r="M55">
        <v>411</v>
      </c>
      <c r="N55">
        <v>461</v>
      </c>
      <c r="O55">
        <v>203</v>
      </c>
      <c r="P55">
        <v>117</v>
      </c>
      <c r="Q55">
        <v>42</v>
      </c>
      <c r="R55">
        <v>5</v>
      </c>
      <c r="S55">
        <v>5</v>
      </c>
      <c r="T55">
        <v>2686</v>
      </c>
      <c r="U55">
        <v>2.15916</v>
      </c>
      <c r="V55">
        <v>4</v>
      </c>
      <c r="W55">
        <v>185</v>
      </c>
    </row>
    <row r="56" spans="1:23">
      <c r="A56">
        <v>6851</v>
      </c>
      <c r="B56">
        <v>66001</v>
      </c>
      <c r="C56">
        <v>3</v>
      </c>
      <c r="G56">
        <v>51</v>
      </c>
      <c r="H56" t="s">
        <v>434</v>
      </c>
      <c r="I56" t="s">
        <v>535</v>
      </c>
      <c r="J56">
        <v>642</v>
      </c>
      <c r="K56">
        <v>1396</v>
      </c>
      <c r="L56">
        <v>642</v>
      </c>
      <c r="M56">
        <v>209</v>
      </c>
      <c r="N56">
        <v>249</v>
      </c>
      <c r="O56">
        <v>92</v>
      </c>
      <c r="P56">
        <v>60</v>
      </c>
      <c r="Q56">
        <v>24</v>
      </c>
      <c r="R56">
        <v>4</v>
      </c>
      <c r="S56">
        <v>4</v>
      </c>
      <c r="T56">
        <v>1396</v>
      </c>
      <c r="U56">
        <v>2.1744500000000002</v>
      </c>
      <c r="V56" t="s">
        <v>313</v>
      </c>
      <c r="W56" t="s">
        <v>313</v>
      </c>
    </row>
    <row r="57" spans="1:23">
      <c r="A57">
        <v>6852</v>
      </c>
      <c r="B57">
        <v>66002</v>
      </c>
      <c r="C57">
        <v>3</v>
      </c>
      <c r="G57">
        <v>52</v>
      </c>
      <c r="H57" t="s">
        <v>434</v>
      </c>
      <c r="I57" t="s">
        <v>536</v>
      </c>
      <c r="J57">
        <v>606</v>
      </c>
      <c r="K57">
        <v>1475</v>
      </c>
      <c r="L57">
        <v>602</v>
      </c>
      <c r="M57">
        <v>202</v>
      </c>
      <c r="N57">
        <v>212</v>
      </c>
      <c r="O57">
        <v>111</v>
      </c>
      <c r="P57">
        <v>57</v>
      </c>
      <c r="Q57">
        <v>18</v>
      </c>
      <c r="R57">
        <v>1</v>
      </c>
      <c r="S57">
        <v>1</v>
      </c>
      <c r="T57">
        <v>1290</v>
      </c>
      <c r="U57">
        <v>2.1428600000000002</v>
      </c>
      <c r="V57">
        <v>4</v>
      </c>
      <c r="W57">
        <v>185</v>
      </c>
    </row>
    <row r="58" spans="1:23">
      <c r="A58">
        <v>6853</v>
      </c>
      <c r="B58">
        <v>66003</v>
      </c>
      <c r="C58">
        <v>3</v>
      </c>
      <c r="G58">
        <v>53</v>
      </c>
      <c r="H58" t="s">
        <v>434</v>
      </c>
      <c r="I58" t="s">
        <v>537</v>
      </c>
      <c r="J58" t="s">
        <v>313</v>
      </c>
      <c r="K58" t="s">
        <v>313</v>
      </c>
      <c r="L58" t="s">
        <v>313</v>
      </c>
      <c r="M58" t="s">
        <v>313</v>
      </c>
      <c r="N58" t="s">
        <v>313</v>
      </c>
      <c r="O58" t="s">
        <v>313</v>
      </c>
      <c r="P58" t="s">
        <v>313</v>
      </c>
      <c r="Q58" t="s">
        <v>313</v>
      </c>
      <c r="R58" t="s">
        <v>313</v>
      </c>
      <c r="S58" t="s">
        <v>313</v>
      </c>
      <c r="T58" t="s">
        <v>313</v>
      </c>
      <c r="U58" t="s">
        <v>313</v>
      </c>
      <c r="V58" t="s">
        <v>313</v>
      </c>
      <c r="W58" t="s">
        <v>313</v>
      </c>
    </row>
    <row r="59" spans="1:23">
      <c r="A59">
        <v>6844</v>
      </c>
      <c r="B59">
        <v>650</v>
      </c>
      <c r="C59">
        <v>2</v>
      </c>
      <c r="G59">
        <v>54</v>
      </c>
      <c r="H59" t="s">
        <v>435</v>
      </c>
      <c r="J59">
        <v>1160</v>
      </c>
      <c r="K59">
        <v>2497</v>
      </c>
      <c r="L59">
        <v>1153</v>
      </c>
      <c r="M59">
        <v>399</v>
      </c>
      <c r="N59">
        <v>407</v>
      </c>
      <c r="O59">
        <v>212</v>
      </c>
      <c r="P59">
        <v>88</v>
      </c>
      <c r="Q59">
        <v>34</v>
      </c>
      <c r="R59">
        <v>12</v>
      </c>
      <c r="S59">
        <v>1</v>
      </c>
      <c r="T59">
        <v>2451</v>
      </c>
      <c r="U59">
        <v>2.1257600000000001</v>
      </c>
      <c r="V59">
        <v>7</v>
      </c>
      <c r="W59">
        <v>46</v>
      </c>
    </row>
    <row r="60" spans="1:23">
      <c r="A60">
        <v>6845</v>
      </c>
      <c r="B60">
        <v>65001</v>
      </c>
      <c r="C60">
        <v>3</v>
      </c>
      <c r="D60" t="s">
        <v>414</v>
      </c>
      <c r="F60">
        <v>720</v>
      </c>
      <c r="G60">
        <v>55</v>
      </c>
      <c r="H60" t="s">
        <v>435</v>
      </c>
      <c r="I60" t="s">
        <v>535</v>
      </c>
      <c r="J60">
        <v>105</v>
      </c>
      <c r="K60">
        <v>244</v>
      </c>
      <c r="L60">
        <v>104</v>
      </c>
      <c r="M60">
        <v>33</v>
      </c>
      <c r="N60">
        <v>34</v>
      </c>
      <c r="O60">
        <v>21</v>
      </c>
      <c r="P60">
        <v>7</v>
      </c>
      <c r="Q60">
        <v>6</v>
      </c>
      <c r="R60">
        <v>3</v>
      </c>
      <c r="S60" t="s">
        <v>313</v>
      </c>
      <c r="T60">
        <v>240</v>
      </c>
      <c r="U60">
        <v>2.30769</v>
      </c>
      <c r="V60">
        <v>1</v>
      </c>
      <c r="W60">
        <v>4</v>
      </c>
    </row>
    <row r="61" spans="1:23">
      <c r="A61">
        <v>6846</v>
      </c>
      <c r="B61">
        <v>65002</v>
      </c>
      <c r="C61">
        <v>3</v>
      </c>
      <c r="G61">
        <v>56</v>
      </c>
      <c r="H61" t="s">
        <v>435</v>
      </c>
      <c r="I61" t="s">
        <v>536</v>
      </c>
      <c r="J61">
        <v>216</v>
      </c>
      <c r="K61">
        <v>467</v>
      </c>
      <c r="L61">
        <v>213</v>
      </c>
      <c r="M61">
        <v>64</v>
      </c>
      <c r="N61">
        <v>85</v>
      </c>
      <c r="O61">
        <v>44</v>
      </c>
      <c r="P61">
        <v>18</v>
      </c>
      <c r="Q61">
        <v>1</v>
      </c>
      <c r="R61" t="s">
        <v>313</v>
      </c>
      <c r="S61">
        <v>1</v>
      </c>
      <c r="T61">
        <v>451</v>
      </c>
      <c r="U61">
        <v>2.1173700000000002</v>
      </c>
      <c r="V61">
        <v>3</v>
      </c>
      <c r="W61">
        <v>16</v>
      </c>
    </row>
    <row r="62" spans="1:23">
      <c r="A62">
        <v>6847</v>
      </c>
      <c r="B62">
        <v>65003</v>
      </c>
      <c r="C62">
        <v>3</v>
      </c>
      <c r="G62">
        <v>57</v>
      </c>
      <c r="H62" t="s">
        <v>435</v>
      </c>
      <c r="I62" t="s">
        <v>537</v>
      </c>
      <c r="J62">
        <v>289</v>
      </c>
      <c r="K62">
        <v>591</v>
      </c>
      <c r="L62">
        <v>287</v>
      </c>
      <c r="M62">
        <v>119</v>
      </c>
      <c r="N62">
        <v>96</v>
      </c>
      <c r="O62">
        <v>40</v>
      </c>
      <c r="P62">
        <v>21</v>
      </c>
      <c r="Q62">
        <v>6</v>
      </c>
      <c r="R62">
        <v>5</v>
      </c>
      <c r="S62" t="s">
        <v>313</v>
      </c>
      <c r="T62">
        <v>575</v>
      </c>
      <c r="U62">
        <v>2.0034800000000001</v>
      </c>
      <c r="V62">
        <v>2</v>
      </c>
      <c r="W62">
        <v>16</v>
      </c>
    </row>
    <row r="63" spans="1:23">
      <c r="A63">
        <v>6848</v>
      </c>
      <c r="B63">
        <v>65004</v>
      </c>
      <c r="C63">
        <v>3</v>
      </c>
      <c r="G63">
        <v>58</v>
      </c>
      <c r="H63" t="s">
        <v>435</v>
      </c>
      <c r="I63" t="s">
        <v>539</v>
      </c>
      <c r="J63">
        <v>183</v>
      </c>
      <c r="K63">
        <v>405</v>
      </c>
      <c r="L63">
        <v>183</v>
      </c>
      <c r="M63">
        <v>58</v>
      </c>
      <c r="N63">
        <v>63</v>
      </c>
      <c r="O63">
        <v>38</v>
      </c>
      <c r="P63">
        <v>15</v>
      </c>
      <c r="Q63">
        <v>7</v>
      </c>
      <c r="R63">
        <v>2</v>
      </c>
      <c r="S63" t="s">
        <v>313</v>
      </c>
      <c r="T63">
        <v>405</v>
      </c>
      <c r="U63">
        <v>2.2131099999999999</v>
      </c>
      <c r="V63" t="s">
        <v>313</v>
      </c>
      <c r="W63" t="s">
        <v>313</v>
      </c>
    </row>
    <row r="64" spans="1:23">
      <c r="A64">
        <v>6849</v>
      </c>
      <c r="B64">
        <v>65005</v>
      </c>
      <c r="C64">
        <v>3</v>
      </c>
      <c r="G64">
        <v>59</v>
      </c>
      <c r="H64" t="s">
        <v>435</v>
      </c>
      <c r="I64" t="s">
        <v>540</v>
      </c>
      <c r="J64">
        <v>367</v>
      </c>
      <c r="K64">
        <v>790</v>
      </c>
      <c r="L64">
        <v>366</v>
      </c>
      <c r="M64">
        <v>125</v>
      </c>
      <c r="N64">
        <v>129</v>
      </c>
      <c r="O64">
        <v>69</v>
      </c>
      <c r="P64">
        <v>27</v>
      </c>
      <c r="Q64">
        <v>14</v>
      </c>
      <c r="R64">
        <v>2</v>
      </c>
      <c r="S64" t="s">
        <v>313</v>
      </c>
      <c r="T64">
        <v>780</v>
      </c>
      <c r="U64">
        <v>2.1311499999999999</v>
      </c>
      <c r="V64">
        <v>1</v>
      </c>
      <c r="W64">
        <v>10</v>
      </c>
    </row>
    <row r="65" spans="1:23">
      <c r="A65">
        <v>6798</v>
      </c>
      <c r="B65">
        <v>500</v>
      </c>
      <c r="C65">
        <v>2</v>
      </c>
      <c r="G65">
        <v>60</v>
      </c>
      <c r="H65" t="s">
        <v>436</v>
      </c>
      <c r="J65">
        <v>927</v>
      </c>
      <c r="K65">
        <v>1590</v>
      </c>
      <c r="L65">
        <v>927</v>
      </c>
      <c r="M65">
        <v>499</v>
      </c>
      <c r="N65">
        <v>271</v>
      </c>
      <c r="O65">
        <v>94</v>
      </c>
      <c r="P65">
        <v>51</v>
      </c>
      <c r="Q65">
        <v>9</v>
      </c>
      <c r="R65">
        <v>3</v>
      </c>
      <c r="S65" t="s">
        <v>313</v>
      </c>
      <c r="T65">
        <v>1590</v>
      </c>
      <c r="U65">
        <v>1.7152099999999999</v>
      </c>
      <c r="V65" t="s">
        <v>313</v>
      </c>
      <c r="W65" t="s">
        <v>313</v>
      </c>
    </row>
    <row r="66" spans="1:23">
      <c r="A66">
        <v>6799</v>
      </c>
      <c r="B66">
        <v>50001</v>
      </c>
      <c r="C66">
        <v>3</v>
      </c>
      <c r="G66">
        <v>61</v>
      </c>
      <c r="H66" t="s">
        <v>436</v>
      </c>
      <c r="I66" t="s">
        <v>535</v>
      </c>
      <c r="J66">
        <v>487</v>
      </c>
      <c r="K66">
        <v>797</v>
      </c>
      <c r="L66">
        <v>487</v>
      </c>
      <c r="M66">
        <v>283</v>
      </c>
      <c r="N66">
        <v>134</v>
      </c>
      <c r="O66">
        <v>42</v>
      </c>
      <c r="P66">
        <v>22</v>
      </c>
      <c r="Q66">
        <v>4</v>
      </c>
      <c r="R66">
        <v>2</v>
      </c>
      <c r="S66" t="s">
        <v>313</v>
      </c>
      <c r="T66">
        <v>797</v>
      </c>
      <c r="U66">
        <v>1.6365499999999999</v>
      </c>
      <c r="V66" t="s">
        <v>313</v>
      </c>
      <c r="W66" t="s">
        <v>313</v>
      </c>
    </row>
    <row r="67" spans="1:23">
      <c r="A67">
        <v>6800</v>
      </c>
      <c r="B67">
        <v>50002</v>
      </c>
      <c r="C67">
        <v>3</v>
      </c>
      <c r="G67">
        <v>62</v>
      </c>
      <c r="H67" t="s">
        <v>436</v>
      </c>
      <c r="I67" t="s">
        <v>536</v>
      </c>
      <c r="J67">
        <v>364</v>
      </c>
      <c r="K67">
        <v>650</v>
      </c>
      <c r="L67">
        <v>364</v>
      </c>
      <c r="M67">
        <v>181</v>
      </c>
      <c r="N67">
        <v>113</v>
      </c>
      <c r="O67">
        <v>43</v>
      </c>
      <c r="P67">
        <v>22</v>
      </c>
      <c r="Q67">
        <v>4</v>
      </c>
      <c r="R67">
        <v>1</v>
      </c>
      <c r="S67" t="s">
        <v>313</v>
      </c>
      <c r="T67">
        <v>650</v>
      </c>
      <c r="U67">
        <v>1.7857099999999999</v>
      </c>
      <c r="V67" t="s">
        <v>313</v>
      </c>
      <c r="W67" t="s">
        <v>313</v>
      </c>
    </row>
    <row r="68" spans="1:23">
      <c r="A68">
        <v>6801</v>
      </c>
      <c r="B68">
        <v>50003</v>
      </c>
      <c r="C68">
        <v>3</v>
      </c>
      <c r="G68">
        <v>63</v>
      </c>
      <c r="H68" t="s">
        <v>436</v>
      </c>
      <c r="I68" t="s">
        <v>537</v>
      </c>
      <c r="J68">
        <v>76</v>
      </c>
      <c r="K68">
        <v>143</v>
      </c>
      <c r="L68">
        <v>76</v>
      </c>
      <c r="M68">
        <v>35</v>
      </c>
      <c r="N68">
        <v>24</v>
      </c>
      <c r="O68">
        <v>9</v>
      </c>
      <c r="P68">
        <v>7</v>
      </c>
      <c r="Q68">
        <v>1</v>
      </c>
      <c r="R68" t="s">
        <v>313</v>
      </c>
      <c r="S68" t="s">
        <v>313</v>
      </c>
      <c r="T68">
        <v>143</v>
      </c>
      <c r="U68">
        <v>1.88158</v>
      </c>
      <c r="V68" t="s">
        <v>313</v>
      </c>
      <c r="W68" t="s">
        <v>313</v>
      </c>
    </row>
    <row r="69" spans="1:23">
      <c r="A69">
        <v>6802</v>
      </c>
      <c r="B69">
        <v>510</v>
      </c>
      <c r="C69">
        <v>2</v>
      </c>
      <c r="G69">
        <v>64</v>
      </c>
      <c r="H69" t="s">
        <v>437</v>
      </c>
      <c r="J69">
        <v>2481</v>
      </c>
      <c r="K69">
        <v>4418</v>
      </c>
      <c r="L69">
        <v>2475</v>
      </c>
      <c r="M69">
        <v>1425</v>
      </c>
      <c r="N69">
        <v>664</v>
      </c>
      <c r="O69">
        <v>245</v>
      </c>
      <c r="P69">
        <v>99</v>
      </c>
      <c r="Q69">
        <v>31</v>
      </c>
      <c r="R69">
        <v>11</v>
      </c>
      <c r="S69" t="s">
        <v>313</v>
      </c>
      <c r="T69">
        <v>4105</v>
      </c>
      <c r="U69">
        <v>1.65859</v>
      </c>
      <c r="V69">
        <v>6</v>
      </c>
      <c r="W69">
        <v>313</v>
      </c>
    </row>
    <row r="70" spans="1:23">
      <c r="A70">
        <v>6803</v>
      </c>
      <c r="B70">
        <v>51001</v>
      </c>
      <c r="C70">
        <v>3</v>
      </c>
      <c r="G70">
        <v>65</v>
      </c>
      <c r="H70" t="s">
        <v>437</v>
      </c>
      <c r="I70" t="s">
        <v>535</v>
      </c>
      <c r="J70">
        <v>299</v>
      </c>
      <c r="K70">
        <v>641</v>
      </c>
      <c r="L70">
        <v>295</v>
      </c>
      <c r="M70">
        <v>191</v>
      </c>
      <c r="N70">
        <v>69</v>
      </c>
      <c r="O70">
        <v>18</v>
      </c>
      <c r="P70">
        <v>10</v>
      </c>
      <c r="Q70">
        <v>4</v>
      </c>
      <c r="R70">
        <v>3</v>
      </c>
      <c r="S70" t="s">
        <v>313</v>
      </c>
      <c r="T70">
        <v>461</v>
      </c>
      <c r="U70">
        <v>1.56271</v>
      </c>
      <c r="V70">
        <v>4</v>
      </c>
      <c r="W70">
        <v>180</v>
      </c>
    </row>
    <row r="71" spans="1:23">
      <c r="A71">
        <v>6804</v>
      </c>
      <c r="B71">
        <v>51002</v>
      </c>
      <c r="C71">
        <v>3</v>
      </c>
      <c r="G71">
        <v>66</v>
      </c>
      <c r="H71" t="s">
        <v>437</v>
      </c>
      <c r="I71" t="s">
        <v>536</v>
      </c>
      <c r="J71">
        <v>346</v>
      </c>
      <c r="K71">
        <v>628</v>
      </c>
      <c r="L71">
        <v>345</v>
      </c>
      <c r="M71">
        <v>231</v>
      </c>
      <c r="N71">
        <v>72</v>
      </c>
      <c r="O71">
        <v>32</v>
      </c>
      <c r="P71">
        <v>9</v>
      </c>
      <c r="Q71">
        <v>1</v>
      </c>
      <c r="R71" t="s">
        <v>313</v>
      </c>
      <c r="S71" t="s">
        <v>313</v>
      </c>
      <c r="T71">
        <v>512</v>
      </c>
      <c r="U71">
        <v>1.4840599999999999</v>
      </c>
      <c r="V71">
        <v>1</v>
      </c>
      <c r="W71">
        <v>116</v>
      </c>
    </row>
    <row r="72" spans="1:23">
      <c r="A72">
        <v>6805</v>
      </c>
      <c r="B72">
        <v>51003</v>
      </c>
      <c r="C72">
        <v>3</v>
      </c>
      <c r="G72">
        <v>67</v>
      </c>
      <c r="H72" t="s">
        <v>437</v>
      </c>
      <c r="I72" t="s">
        <v>537</v>
      </c>
      <c r="J72">
        <v>638</v>
      </c>
      <c r="K72">
        <v>982</v>
      </c>
      <c r="L72">
        <v>638</v>
      </c>
      <c r="M72">
        <v>407</v>
      </c>
      <c r="N72">
        <v>154</v>
      </c>
      <c r="O72">
        <v>50</v>
      </c>
      <c r="P72">
        <v>20</v>
      </c>
      <c r="Q72">
        <v>5</v>
      </c>
      <c r="R72">
        <v>2</v>
      </c>
      <c r="S72" t="s">
        <v>313</v>
      </c>
      <c r="T72">
        <v>982</v>
      </c>
      <c r="U72">
        <v>1.53918</v>
      </c>
      <c r="V72" t="s">
        <v>313</v>
      </c>
      <c r="W72" t="s">
        <v>313</v>
      </c>
    </row>
    <row r="73" spans="1:23">
      <c r="A73">
        <v>6806</v>
      </c>
      <c r="B73">
        <v>51004</v>
      </c>
      <c r="C73">
        <v>3</v>
      </c>
      <c r="G73">
        <v>68</v>
      </c>
      <c r="H73" t="s">
        <v>437</v>
      </c>
      <c r="I73" t="s">
        <v>539</v>
      </c>
      <c r="J73">
        <v>525</v>
      </c>
      <c r="K73">
        <v>920</v>
      </c>
      <c r="L73">
        <v>525</v>
      </c>
      <c r="M73">
        <v>280</v>
      </c>
      <c r="N73">
        <v>149</v>
      </c>
      <c r="O73">
        <v>58</v>
      </c>
      <c r="P73">
        <v>24</v>
      </c>
      <c r="Q73">
        <v>12</v>
      </c>
      <c r="R73">
        <v>2</v>
      </c>
      <c r="S73" t="s">
        <v>313</v>
      </c>
      <c r="T73">
        <v>920</v>
      </c>
      <c r="U73">
        <v>1.75238</v>
      </c>
      <c r="V73" t="s">
        <v>313</v>
      </c>
      <c r="W73" t="s">
        <v>313</v>
      </c>
    </row>
    <row r="74" spans="1:23">
      <c r="A74">
        <v>6807</v>
      </c>
      <c r="B74">
        <v>51005</v>
      </c>
      <c r="C74">
        <v>3</v>
      </c>
      <c r="G74">
        <v>69</v>
      </c>
      <c r="H74" t="s">
        <v>437</v>
      </c>
      <c r="I74" t="s">
        <v>540</v>
      </c>
      <c r="J74">
        <v>673</v>
      </c>
      <c r="K74">
        <v>1247</v>
      </c>
      <c r="L74">
        <v>672</v>
      </c>
      <c r="M74">
        <v>316</v>
      </c>
      <c r="N74">
        <v>220</v>
      </c>
      <c r="O74">
        <v>87</v>
      </c>
      <c r="P74">
        <v>36</v>
      </c>
      <c r="Q74">
        <v>9</v>
      </c>
      <c r="R74">
        <v>4</v>
      </c>
      <c r="S74" t="s">
        <v>313</v>
      </c>
      <c r="T74">
        <v>1230</v>
      </c>
      <c r="U74">
        <v>1.83036</v>
      </c>
      <c r="V74">
        <v>1</v>
      </c>
      <c r="W74">
        <v>17</v>
      </c>
    </row>
    <row r="75" spans="1:23">
      <c r="A75">
        <v>6808</v>
      </c>
      <c r="B75">
        <v>520</v>
      </c>
      <c r="C75">
        <v>2</v>
      </c>
      <c r="G75">
        <v>70</v>
      </c>
      <c r="H75" t="s">
        <v>438</v>
      </c>
      <c r="J75">
        <v>1552</v>
      </c>
      <c r="K75">
        <v>2919</v>
      </c>
      <c r="L75">
        <v>1551</v>
      </c>
      <c r="M75">
        <v>755</v>
      </c>
      <c r="N75">
        <v>446</v>
      </c>
      <c r="O75">
        <v>205</v>
      </c>
      <c r="P75">
        <v>100</v>
      </c>
      <c r="Q75">
        <v>33</v>
      </c>
      <c r="R75">
        <v>10</v>
      </c>
      <c r="S75">
        <v>2</v>
      </c>
      <c r="T75">
        <v>2901</v>
      </c>
      <c r="U75">
        <v>1.8704099999999999</v>
      </c>
      <c r="V75">
        <v>1</v>
      </c>
      <c r="W75">
        <v>18</v>
      </c>
    </row>
    <row r="76" spans="1:23">
      <c r="A76">
        <v>6809</v>
      </c>
      <c r="B76">
        <v>52001</v>
      </c>
      <c r="C76">
        <v>3</v>
      </c>
      <c r="G76">
        <v>71</v>
      </c>
      <c r="H76" t="s">
        <v>438</v>
      </c>
      <c r="I76" t="s">
        <v>535</v>
      </c>
      <c r="J76">
        <v>725</v>
      </c>
      <c r="K76">
        <v>1231</v>
      </c>
      <c r="L76">
        <v>725</v>
      </c>
      <c r="M76">
        <v>424</v>
      </c>
      <c r="N76">
        <v>171</v>
      </c>
      <c r="O76">
        <v>77</v>
      </c>
      <c r="P76">
        <v>38</v>
      </c>
      <c r="Q76">
        <v>9</v>
      </c>
      <c r="R76">
        <v>5</v>
      </c>
      <c r="S76">
        <v>1</v>
      </c>
      <c r="T76">
        <v>1231</v>
      </c>
      <c r="U76">
        <v>1.6979299999999999</v>
      </c>
      <c r="V76" t="s">
        <v>313</v>
      </c>
      <c r="W76" t="s">
        <v>313</v>
      </c>
    </row>
    <row r="77" spans="1:23">
      <c r="A77">
        <v>6810</v>
      </c>
      <c r="B77">
        <v>52002</v>
      </c>
      <c r="C77">
        <v>3</v>
      </c>
      <c r="G77">
        <v>72</v>
      </c>
      <c r="H77" t="s">
        <v>438</v>
      </c>
      <c r="I77" t="s">
        <v>536</v>
      </c>
      <c r="J77">
        <v>827</v>
      </c>
      <c r="K77">
        <v>1688</v>
      </c>
      <c r="L77">
        <v>826</v>
      </c>
      <c r="M77">
        <v>331</v>
      </c>
      <c r="N77">
        <v>275</v>
      </c>
      <c r="O77">
        <v>128</v>
      </c>
      <c r="P77">
        <v>62</v>
      </c>
      <c r="Q77">
        <v>24</v>
      </c>
      <c r="R77">
        <v>5</v>
      </c>
      <c r="S77">
        <v>1</v>
      </c>
      <c r="T77">
        <v>1670</v>
      </c>
      <c r="U77">
        <v>2.0217900000000002</v>
      </c>
      <c r="V77">
        <v>1</v>
      </c>
      <c r="W77">
        <v>18</v>
      </c>
    </row>
    <row r="78" spans="1:23">
      <c r="A78">
        <v>6811</v>
      </c>
      <c r="B78">
        <v>530</v>
      </c>
      <c r="C78">
        <v>2</v>
      </c>
      <c r="G78">
        <v>73</v>
      </c>
      <c r="H78" t="s">
        <v>439</v>
      </c>
      <c r="J78">
        <v>2694</v>
      </c>
      <c r="K78">
        <v>4801</v>
      </c>
      <c r="L78">
        <v>2691</v>
      </c>
      <c r="M78">
        <v>1470</v>
      </c>
      <c r="N78">
        <v>696</v>
      </c>
      <c r="O78">
        <v>308</v>
      </c>
      <c r="P78">
        <v>165</v>
      </c>
      <c r="Q78">
        <v>45</v>
      </c>
      <c r="R78">
        <v>5</v>
      </c>
      <c r="S78">
        <v>2</v>
      </c>
      <c r="T78">
        <v>4715</v>
      </c>
      <c r="U78">
        <v>1.75214</v>
      </c>
      <c r="V78">
        <v>3</v>
      </c>
      <c r="W78">
        <v>86</v>
      </c>
    </row>
    <row r="79" spans="1:23">
      <c r="A79">
        <v>6812</v>
      </c>
      <c r="B79">
        <v>53001</v>
      </c>
      <c r="C79">
        <v>3</v>
      </c>
      <c r="G79">
        <v>74</v>
      </c>
      <c r="H79" t="s">
        <v>439</v>
      </c>
      <c r="I79" t="s">
        <v>535</v>
      </c>
      <c r="J79">
        <v>1142</v>
      </c>
      <c r="K79">
        <v>1864</v>
      </c>
      <c r="L79">
        <v>1140</v>
      </c>
      <c r="M79">
        <v>719</v>
      </c>
      <c r="N79">
        <v>235</v>
      </c>
      <c r="O79">
        <v>109</v>
      </c>
      <c r="P79">
        <v>60</v>
      </c>
      <c r="Q79">
        <v>16</v>
      </c>
      <c r="R79">
        <v>1</v>
      </c>
      <c r="S79" t="s">
        <v>313</v>
      </c>
      <c r="T79">
        <v>1842</v>
      </c>
      <c r="U79">
        <v>1.6157900000000001</v>
      </c>
      <c r="V79">
        <v>2</v>
      </c>
      <c r="W79">
        <v>22</v>
      </c>
    </row>
    <row r="80" spans="1:23">
      <c r="A80">
        <v>6813</v>
      </c>
      <c r="B80">
        <v>53002</v>
      </c>
      <c r="C80">
        <v>3</v>
      </c>
      <c r="G80">
        <v>75</v>
      </c>
      <c r="H80" t="s">
        <v>439</v>
      </c>
      <c r="I80" t="s">
        <v>536</v>
      </c>
      <c r="J80">
        <v>866</v>
      </c>
      <c r="K80">
        <v>1710</v>
      </c>
      <c r="L80">
        <v>866</v>
      </c>
      <c r="M80">
        <v>359</v>
      </c>
      <c r="N80">
        <v>290</v>
      </c>
      <c r="O80">
        <v>128</v>
      </c>
      <c r="P80">
        <v>64</v>
      </c>
      <c r="Q80">
        <v>20</v>
      </c>
      <c r="R80">
        <v>4</v>
      </c>
      <c r="S80">
        <v>1</v>
      </c>
      <c r="T80">
        <v>1710</v>
      </c>
      <c r="U80">
        <v>1.9745999999999999</v>
      </c>
      <c r="V80" t="s">
        <v>313</v>
      </c>
      <c r="W80" t="s">
        <v>313</v>
      </c>
    </row>
    <row r="81" spans="1:23">
      <c r="A81">
        <v>6814</v>
      </c>
      <c r="B81">
        <v>53003</v>
      </c>
      <c r="C81">
        <v>3</v>
      </c>
      <c r="G81">
        <v>76</v>
      </c>
      <c r="H81" t="s">
        <v>439</v>
      </c>
      <c r="I81" t="s">
        <v>537</v>
      </c>
      <c r="J81">
        <v>623</v>
      </c>
      <c r="K81">
        <v>1081</v>
      </c>
      <c r="L81">
        <v>623</v>
      </c>
      <c r="M81">
        <v>346</v>
      </c>
      <c r="N81">
        <v>158</v>
      </c>
      <c r="O81">
        <v>69</v>
      </c>
      <c r="P81">
        <v>40</v>
      </c>
      <c r="Q81">
        <v>9</v>
      </c>
      <c r="R81" t="s">
        <v>313</v>
      </c>
      <c r="S81">
        <v>1</v>
      </c>
      <c r="T81">
        <v>1081</v>
      </c>
      <c r="U81">
        <v>1.73515</v>
      </c>
      <c r="V81" t="s">
        <v>313</v>
      </c>
      <c r="W81" t="s">
        <v>313</v>
      </c>
    </row>
    <row r="82" spans="1:23">
      <c r="A82">
        <v>6815</v>
      </c>
      <c r="B82">
        <v>53004</v>
      </c>
      <c r="C82">
        <v>3</v>
      </c>
      <c r="G82">
        <v>77</v>
      </c>
      <c r="H82" t="s">
        <v>439</v>
      </c>
      <c r="I82" t="s">
        <v>539</v>
      </c>
      <c r="J82">
        <v>57</v>
      </c>
      <c r="K82">
        <v>136</v>
      </c>
      <c r="L82">
        <v>56</v>
      </c>
      <c r="M82">
        <v>43</v>
      </c>
      <c r="N82">
        <v>11</v>
      </c>
      <c r="O82">
        <v>1</v>
      </c>
      <c r="P82">
        <v>1</v>
      </c>
      <c r="Q82" t="s">
        <v>313</v>
      </c>
      <c r="R82" t="s">
        <v>313</v>
      </c>
      <c r="S82" t="s">
        <v>313</v>
      </c>
      <c r="T82">
        <v>72</v>
      </c>
      <c r="U82">
        <v>1.2857099999999999</v>
      </c>
      <c r="V82">
        <v>1</v>
      </c>
      <c r="W82">
        <v>64</v>
      </c>
    </row>
    <row r="83" spans="1:23">
      <c r="A83">
        <v>6816</v>
      </c>
      <c r="B83">
        <v>53005</v>
      </c>
      <c r="C83">
        <v>3</v>
      </c>
      <c r="G83">
        <v>78</v>
      </c>
      <c r="H83" t="s">
        <v>439</v>
      </c>
      <c r="I83" t="s">
        <v>540</v>
      </c>
      <c r="J83">
        <v>6</v>
      </c>
      <c r="K83">
        <v>10</v>
      </c>
      <c r="L83">
        <v>6</v>
      </c>
      <c r="M83">
        <v>3</v>
      </c>
      <c r="N83">
        <v>2</v>
      </c>
      <c r="O83">
        <v>1</v>
      </c>
      <c r="P83" t="s">
        <v>313</v>
      </c>
      <c r="Q83" t="s">
        <v>313</v>
      </c>
      <c r="R83" t="s">
        <v>313</v>
      </c>
      <c r="S83" t="s">
        <v>313</v>
      </c>
      <c r="T83">
        <v>10</v>
      </c>
      <c r="U83">
        <v>1.6666700000000001</v>
      </c>
      <c r="V83" t="s">
        <v>313</v>
      </c>
      <c r="W83" t="s">
        <v>313</v>
      </c>
    </row>
    <row r="84" spans="1:23">
      <c r="A84">
        <v>6729</v>
      </c>
      <c r="B84">
        <v>120</v>
      </c>
      <c r="C84">
        <v>2</v>
      </c>
      <c r="G84">
        <v>79</v>
      </c>
      <c r="H84" t="s">
        <v>440</v>
      </c>
      <c r="J84">
        <v>1452</v>
      </c>
      <c r="K84">
        <v>2991</v>
      </c>
      <c r="L84">
        <v>1449</v>
      </c>
      <c r="M84">
        <v>514</v>
      </c>
      <c r="N84">
        <v>567</v>
      </c>
      <c r="O84">
        <v>210</v>
      </c>
      <c r="P84">
        <v>125</v>
      </c>
      <c r="Q84">
        <v>28</v>
      </c>
      <c r="R84">
        <v>4</v>
      </c>
      <c r="S84">
        <v>1</v>
      </c>
      <c r="T84">
        <v>2949</v>
      </c>
      <c r="U84">
        <v>2.0352000000000001</v>
      </c>
      <c r="V84">
        <v>3</v>
      </c>
      <c r="W84">
        <v>42</v>
      </c>
    </row>
    <row r="85" spans="1:23">
      <c r="A85">
        <v>6730</v>
      </c>
      <c r="B85">
        <v>12001</v>
      </c>
      <c r="C85">
        <v>3</v>
      </c>
      <c r="G85">
        <v>80</v>
      </c>
      <c r="H85" t="s">
        <v>440</v>
      </c>
      <c r="I85" t="s">
        <v>535</v>
      </c>
      <c r="J85">
        <v>660</v>
      </c>
      <c r="K85">
        <v>1350</v>
      </c>
      <c r="L85">
        <v>658</v>
      </c>
      <c r="M85">
        <v>252</v>
      </c>
      <c r="N85">
        <v>236</v>
      </c>
      <c r="O85">
        <v>96</v>
      </c>
      <c r="P85">
        <v>58</v>
      </c>
      <c r="Q85">
        <v>14</v>
      </c>
      <c r="R85">
        <v>2</v>
      </c>
      <c r="S85" t="s">
        <v>313</v>
      </c>
      <c r="T85">
        <v>1326</v>
      </c>
      <c r="U85">
        <v>2.0152000000000001</v>
      </c>
      <c r="V85">
        <v>2</v>
      </c>
      <c r="W85">
        <v>24</v>
      </c>
    </row>
    <row r="86" spans="1:23">
      <c r="A86">
        <v>6731</v>
      </c>
      <c r="B86">
        <v>12002</v>
      </c>
      <c r="C86">
        <v>3</v>
      </c>
      <c r="G86">
        <v>81</v>
      </c>
      <c r="H86" t="s">
        <v>440</v>
      </c>
      <c r="I86" t="s">
        <v>536</v>
      </c>
      <c r="J86">
        <v>792</v>
      </c>
      <c r="K86">
        <v>1641</v>
      </c>
      <c r="L86">
        <v>791</v>
      </c>
      <c r="M86">
        <v>262</v>
      </c>
      <c r="N86">
        <v>331</v>
      </c>
      <c r="O86">
        <v>114</v>
      </c>
      <c r="P86">
        <v>67</v>
      </c>
      <c r="Q86">
        <v>14</v>
      </c>
      <c r="R86">
        <v>2</v>
      </c>
      <c r="S86">
        <v>1</v>
      </c>
      <c r="T86">
        <v>1623</v>
      </c>
      <c r="U86">
        <v>2.0518299999999998</v>
      </c>
      <c r="V86">
        <v>1</v>
      </c>
      <c r="W86">
        <v>18</v>
      </c>
    </row>
    <row r="87" spans="1:23">
      <c r="A87">
        <v>6732</v>
      </c>
      <c r="B87">
        <v>130</v>
      </c>
      <c r="C87">
        <v>2</v>
      </c>
      <c r="G87">
        <v>82</v>
      </c>
      <c r="H87" t="s">
        <v>441</v>
      </c>
      <c r="J87" t="s">
        <v>313</v>
      </c>
      <c r="K87" t="s">
        <v>313</v>
      </c>
      <c r="L87" t="s">
        <v>313</v>
      </c>
      <c r="M87" t="s">
        <v>313</v>
      </c>
      <c r="N87" t="s">
        <v>313</v>
      </c>
      <c r="O87" t="s">
        <v>313</v>
      </c>
      <c r="P87" t="s">
        <v>313</v>
      </c>
      <c r="Q87" t="s">
        <v>313</v>
      </c>
      <c r="R87" t="s">
        <v>313</v>
      </c>
      <c r="S87" t="s">
        <v>313</v>
      </c>
      <c r="T87" t="s">
        <v>313</v>
      </c>
      <c r="U87" t="s">
        <v>313</v>
      </c>
      <c r="V87" t="s">
        <v>313</v>
      </c>
      <c r="W87" t="s">
        <v>313</v>
      </c>
    </row>
    <row r="88" spans="1:23">
      <c r="G88" s="179">
        <v>83</v>
      </c>
      <c r="H88" s="179" t="s">
        <v>441</v>
      </c>
      <c r="I88" s="179" t="s">
        <v>535</v>
      </c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</row>
    <row r="89" spans="1:23">
      <c r="G89" s="179">
        <v>84</v>
      </c>
      <c r="H89" s="179" t="s">
        <v>441</v>
      </c>
      <c r="I89" s="179" t="s">
        <v>536</v>
      </c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</row>
    <row r="90" spans="1:23">
      <c r="A90">
        <v>6709</v>
      </c>
      <c r="B90">
        <v>60</v>
      </c>
      <c r="C90">
        <v>2</v>
      </c>
      <c r="G90">
        <v>85</v>
      </c>
      <c r="H90" t="s">
        <v>442</v>
      </c>
      <c r="J90">
        <v>2385</v>
      </c>
      <c r="K90">
        <v>4097</v>
      </c>
      <c r="L90">
        <v>2383</v>
      </c>
      <c r="M90">
        <v>1356</v>
      </c>
      <c r="N90">
        <v>628</v>
      </c>
      <c r="O90">
        <v>243</v>
      </c>
      <c r="P90">
        <v>113</v>
      </c>
      <c r="Q90">
        <v>33</v>
      </c>
      <c r="R90">
        <v>7</v>
      </c>
      <c r="S90">
        <v>3</v>
      </c>
      <c r="T90">
        <v>4022</v>
      </c>
      <c r="U90">
        <v>1.6877899999999999</v>
      </c>
      <c r="V90">
        <v>2</v>
      </c>
      <c r="W90">
        <v>75</v>
      </c>
    </row>
    <row r="91" spans="1:23">
      <c r="A91">
        <v>6710</v>
      </c>
      <c r="B91">
        <v>6001</v>
      </c>
      <c r="C91">
        <v>3</v>
      </c>
      <c r="G91">
        <v>86</v>
      </c>
      <c r="H91" t="s">
        <v>442</v>
      </c>
      <c r="I91" t="s">
        <v>535</v>
      </c>
      <c r="J91">
        <v>207</v>
      </c>
      <c r="K91">
        <v>287</v>
      </c>
      <c r="L91">
        <v>207</v>
      </c>
      <c r="M91">
        <v>152</v>
      </c>
      <c r="N91">
        <v>39</v>
      </c>
      <c r="O91">
        <v>12</v>
      </c>
      <c r="P91">
        <v>1</v>
      </c>
      <c r="Q91">
        <v>1</v>
      </c>
      <c r="R91">
        <v>2</v>
      </c>
      <c r="S91" t="s">
        <v>313</v>
      </c>
      <c r="T91">
        <v>287</v>
      </c>
      <c r="U91">
        <v>1.3864700000000001</v>
      </c>
      <c r="V91" t="s">
        <v>313</v>
      </c>
      <c r="W91" t="s">
        <v>313</v>
      </c>
    </row>
    <row r="92" spans="1:23">
      <c r="A92">
        <v>6711</v>
      </c>
      <c r="B92">
        <v>6002</v>
      </c>
      <c r="C92">
        <v>3</v>
      </c>
      <c r="G92">
        <v>87</v>
      </c>
      <c r="H92" t="s">
        <v>442</v>
      </c>
      <c r="I92" t="s">
        <v>536</v>
      </c>
      <c r="J92">
        <v>445</v>
      </c>
      <c r="K92">
        <v>867</v>
      </c>
      <c r="L92">
        <v>443</v>
      </c>
      <c r="M92">
        <v>224</v>
      </c>
      <c r="N92">
        <v>132</v>
      </c>
      <c r="O92">
        <v>50</v>
      </c>
      <c r="P92">
        <v>32</v>
      </c>
      <c r="Q92">
        <v>4</v>
      </c>
      <c r="R92">
        <v>1</v>
      </c>
      <c r="S92" t="s">
        <v>313</v>
      </c>
      <c r="T92">
        <v>792</v>
      </c>
      <c r="U92">
        <v>1.7878099999999999</v>
      </c>
      <c r="V92">
        <v>2</v>
      </c>
      <c r="W92">
        <v>75</v>
      </c>
    </row>
    <row r="93" spans="1:23">
      <c r="A93">
        <v>6712</v>
      </c>
      <c r="B93">
        <v>6003</v>
      </c>
      <c r="C93">
        <v>3</v>
      </c>
      <c r="G93">
        <v>88</v>
      </c>
      <c r="H93" t="s">
        <v>442</v>
      </c>
      <c r="I93" t="s">
        <v>537</v>
      </c>
      <c r="J93">
        <v>844</v>
      </c>
      <c r="K93">
        <v>1360</v>
      </c>
      <c r="L93">
        <v>844</v>
      </c>
      <c r="M93">
        <v>498</v>
      </c>
      <c r="N93">
        <v>232</v>
      </c>
      <c r="O93">
        <v>71</v>
      </c>
      <c r="P93">
        <v>33</v>
      </c>
      <c r="Q93">
        <v>8</v>
      </c>
      <c r="R93">
        <v>1</v>
      </c>
      <c r="S93">
        <v>1</v>
      </c>
      <c r="T93">
        <v>1360</v>
      </c>
      <c r="U93">
        <v>1.61137</v>
      </c>
      <c r="V93" t="s">
        <v>313</v>
      </c>
      <c r="W93" t="s">
        <v>313</v>
      </c>
    </row>
    <row r="94" spans="1:23">
      <c r="A94">
        <v>6713</v>
      </c>
      <c r="B94">
        <v>6004</v>
      </c>
      <c r="C94">
        <v>3</v>
      </c>
      <c r="G94">
        <v>89</v>
      </c>
      <c r="H94" t="s">
        <v>442</v>
      </c>
      <c r="I94" t="s">
        <v>539</v>
      </c>
      <c r="J94">
        <v>758</v>
      </c>
      <c r="K94">
        <v>1311</v>
      </c>
      <c r="L94">
        <v>758</v>
      </c>
      <c r="M94">
        <v>430</v>
      </c>
      <c r="N94">
        <v>183</v>
      </c>
      <c r="O94">
        <v>91</v>
      </c>
      <c r="P94">
        <v>33</v>
      </c>
      <c r="Q94">
        <v>17</v>
      </c>
      <c r="R94">
        <v>3</v>
      </c>
      <c r="S94">
        <v>1</v>
      </c>
      <c r="T94">
        <v>1311</v>
      </c>
      <c r="U94">
        <v>1.7295499999999999</v>
      </c>
      <c r="V94" t="s">
        <v>313</v>
      </c>
      <c r="W94" t="s">
        <v>313</v>
      </c>
    </row>
    <row r="95" spans="1:23">
      <c r="A95">
        <v>6714</v>
      </c>
      <c r="B95">
        <v>6005</v>
      </c>
      <c r="C95">
        <v>3</v>
      </c>
      <c r="G95">
        <v>90</v>
      </c>
      <c r="H95" t="s">
        <v>442</v>
      </c>
      <c r="I95" t="s">
        <v>540</v>
      </c>
      <c r="J95">
        <v>131</v>
      </c>
      <c r="K95">
        <v>272</v>
      </c>
      <c r="L95">
        <v>131</v>
      </c>
      <c r="M95">
        <v>52</v>
      </c>
      <c r="N95">
        <v>42</v>
      </c>
      <c r="O95">
        <v>19</v>
      </c>
      <c r="P95">
        <v>14</v>
      </c>
      <c r="Q95">
        <v>3</v>
      </c>
      <c r="R95" t="s">
        <v>313</v>
      </c>
      <c r="S95">
        <v>1</v>
      </c>
      <c r="T95">
        <v>272</v>
      </c>
      <c r="U95">
        <v>2.0763400000000001</v>
      </c>
      <c r="V95" t="s">
        <v>313</v>
      </c>
      <c r="W95" t="s">
        <v>313</v>
      </c>
    </row>
    <row r="96" spans="1:23">
      <c r="A96">
        <v>6817</v>
      </c>
      <c r="B96">
        <v>540</v>
      </c>
      <c r="C96">
        <v>2</v>
      </c>
      <c r="G96">
        <v>91</v>
      </c>
      <c r="H96" t="s">
        <v>443</v>
      </c>
      <c r="J96" t="s">
        <v>313</v>
      </c>
      <c r="K96" t="s">
        <v>313</v>
      </c>
      <c r="L96" t="s">
        <v>313</v>
      </c>
      <c r="M96" t="s">
        <v>313</v>
      </c>
      <c r="N96" t="s">
        <v>313</v>
      </c>
      <c r="O96" t="s">
        <v>313</v>
      </c>
      <c r="P96" t="s">
        <v>313</v>
      </c>
      <c r="Q96" t="s">
        <v>313</v>
      </c>
      <c r="R96" t="s">
        <v>313</v>
      </c>
      <c r="S96" t="s">
        <v>313</v>
      </c>
      <c r="T96" t="s">
        <v>313</v>
      </c>
      <c r="U96" t="s">
        <v>313</v>
      </c>
      <c r="V96" t="s">
        <v>313</v>
      </c>
      <c r="W96" t="s">
        <v>313</v>
      </c>
    </row>
    <row r="97" spans="1:23">
      <c r="A97">
        <v>6708</v>
      </c>
      <c r="B97">
        <v>50</v>
      </c>
      <c r="C97">
        <v>2</v>
      </c>
      <c r="G97">
        <v>92</v>
      </c>
      <c r="H97" t="s">
        <v>444</v>
      </c>
      <c r="J97">
        <v>383</v>
      </c>
      <c r="K97">
        <v>637</v>
      </c>
      <c r="L97">
        <v>383</v>
      </c>
      <c r="M97">
        <v>211</v>
      </c>
      <c r="N97">
        <v>117</v>
      </c>
      <c r="O97">
        <v>34</v>
      </c>
      <c r="P97">
        <v>15</v>
      </c>
      <c r="Q97">
        <v>6</v>
      </c>
      <c r="R97" t="s">
        <v>313</v>
      </c>
      <c r="S97" t="s">
        <v>313</v>
      </c>
      <c r="T97">
        <v>637</v>
      </c>
      <c r="U97">
        <v>1.6631899999999999</v>
      </c>
      <c r="V97" t="s">
        <v>313</v>
      </c>
      <c r="W97" t="s">
        <v>313</v>
      </c>
    </row>
    <row r="98" spans="1:23">
      <c r="A98">
        <v>6706</v>
      </c>
      <c r="B98">
        <v>30</v>
      </c>
      <c r="C98">
        <v>2</v>
      </c>
      <c r="G98">
        <v>93</v>
      </c>
      <c r="H98" t="s">
        <v>445</v>
      </c>
      <c r="J98">
        <v>385</v>
      </c>
      <c r="K98">
        <v>589</v>
      </c>
      <c r="L98">
        <v>385</v>
      </c>
      <c r="M98">
        <v>235</v>
      </c>
      <c r="N98">
        <v>112</v>
      </c>
      <c r="O98">
        <v>24</v>
      </c>
      <c r="P98">
        <v>12</v>
      </c>
      <c r="Q98">
        <v>2</v>
      </c>
      <c r="R98" t="s">
        <v>313</v>
      </c>
      <c r="S98" t="s">
        <v>313</v>
      </c>
      <c r="T98">
        <v>589</v>
      </c>
      <c r="U98">
        <v>1.5298700000000001</v>
      </c>
      <c r="V98" t="s">
        <v>313</v>
      </c>
      <c r="W98" t="s">
        <v>313</v>
      </c>
    </row>
    <row r="99" spans="1:23">
      <c r="A99">
        <v>6707</v>
      </c>
      <c r="B99">
        <v>40</v>
      </c>
      <c r="C99">
        <v>2</v>
      </c>
      <c r="G99">
        <v>94</v>
      </c>
      <c r="H99" t="s">
        <v>446</v>
      </c>
      <c r="J99">
        <v>286</v>
      </c>
      <c r="K99">
        <v>494</v>
      </c>
      <c r="L99">
        <v>286</v>
      </c>
      <c r="M99">
        <v>154</v>
      </c>
      <c r="N99">
        <v>82</v>
      </c>
      <c r="O99">
        <v>32</v>
      </c>
      <c r="P99">
        <v>12</v>
      </c>
      <c r="Q99">
        <v>4</v>
      </c>
      <c r="R99">
        <v>2</v>
      </c>
      <c r="S99" t="s">
        <v>313</v>
      </c>
      <c r="T99">
        <v>494</v>
      </c>
      <c r="U99">
        <v>1.7272700000000001</v>
      </c>
      <c r="V99" t="s">
        <v>313</v>
      </c>
      <c r="W99" t="s">
        <v>313</v>
      </c>
    </row>
    <row r="100" spans="1:23">
      <c r="A100">
        <v>6704</v>
      </c>
      <c r="B100">
        <v>10</v>
      </c>
      <c r="C100">
        <v>2</v>
      </c>
      <c r="D100" t="s">
        <v>415</v>
      </c>
      <c r="E100">
        <v>20</v>
      </c>
      <c r="G100">
        <v>95</v>
      </c>
      <c r="H100" t="s">
        <v>447</v>
      </c>
      <c r="J100" t="s">
        <v>314</v>
      </c>
      <c r="K100" t="s">
        <v>314</v>
      </c>
      <c r="L100" t="s">
        <v>314</v>
      </c>
      <c r="M100" t="s">
        <v>314</v>
      </c>
      <c r="N100" t="s">
        <v>314</v>
      </c>
      <c r="O100" t="s">
        <v>314</v>
      </c>
      <c r="P100" t="s">
        <v>314</v>
      </c>
      <c r="Q100" t="s">
        <v>314</v>
      </c>
      <c r="R100" t="s">
        <v>314</v>
      </c>
      <c r="S100" t="s">
        <v>314</v>
      </c>
      <c r="T100" t="s">
        <v>314</v>
      </c>
      <c r="U100" t="s">
        <v>314</v>
      </c>
      <c r="V100" t="s">
        <v>314</v>
      </c>
      <c r="W100" t="s">
        <v>314</v>
      </c>
    </row>
    <row r="101" spans="1:23">
      <c r="A101">
        <v>6705</v>
      </c>
      <c r="B101">
        <v>20</v>
      </c>
      <c r="C101">
        <v>2</v>
      </c>
      <c r="D101" t="s">
        <v>414</v>
      </c>
      <c r="F101">
        <v>10</v>
      </c>
      <c r="G101">
        <v>96</v>
      </c>
      <c r="H101" t="s">
        <v>448</v>
      </c>
      <c r="J101">
        <v>25</v>
      </c>
      <c r="K101">
        <v>50</v>
      </c>
      <c r="L101">
        <v>25</v>
      </c>
      <c r="M101">
        <v>10</v>
      </c>
      <c r="N101">
        <v>9</v>
      </c>
      <c r="O101">
        <v>2</v>
      </c>
      <c r="P101">
        <v>4</v>
      </c>
      <c r="Q101" t="s">
        <v>313</v>
      </c>
      <c r="R101" t="s">
        <v>313</v>
      </c>
      <c r="S101" t="s">
        <v>313</v>
      </c>
      <c r="T101">
        <v>50</v>
      </c>
      <c r="U101">
        <v>2</v>
      </c>
      <c r="V101" t="s">
        <v>313</v>
      </c>
      <c r="W101" t="s">
        <v>313</v>
      </c>
    </row>
    <row r="102" spans="1:23">
      <c r="A102">
        <v>6720</v>
      </c>
      <c r="B102">
        <v>100</v>
      </c>
      <c r="C102">
        <v>2</v>
      </c>
      <c r="G102">
        <v>97</v>
      </c>
      <c r="H102" t="s">
        <v>449</v>
      </c>
      <c r="J102">
        <v>2416</v>
      </c>
      <c r="K102">
        <v>4699</v>
      </c>
      <c r="L102">
        <v>2410</v>
      </c>
      <c r="M102">
        <v>1119</v>
      </c>
      <c r="N102">
        <v>751</v>
      </c>
      <c r="O102">
        <v>296</v>
      </c>
      <c r="P102">
        <v>180</v>
      </c>
      <c r="Q102">
        <v>53</v>
      </c>
      <c r="R102">
        <v>8</v>
      </c>
      <c r="S102">
        <v>3</v>
      </c>
      <c r="T102">
        <v>4564</v>
      </c>
      <c r="U102">
        <v>1.89378</v>
      </c>
      <c r="V102">
        <v>6</v>
      </c>
      <c r="W102">
        <v>135</v>
      </c>
    </row>
    <row r="103" spans="1:23">
      <c r="A103">
        <v>6721</v>
      </c>
      <c r="B103">
        <v>10001</v>
      </c>
      <c r="C103">
        <v>3</v>
      </c>
      <c r="G103">
        <v>98</v>
      </c>
      <c r="H103" t="s">
        <v>449</v>
      </c>
      <c r="I103" t="s">
        <v>535</v>
      </c>
      <c r="J103">
        <v>482</v>
      </c>
      <c r="K103">
        <v>750</v>
      </c>
      <c r="L103">
        <v>481</v>
      </c>
      <c r="M103">
        <v>319</v>
      </c>
      <c r="N103">
        <v>100</v>
      </c>
      <c r="O103">
        <v>39</v>
      </c>
      <c r="P103">
        <v>20</v>
      </c>
      <c r="Q103">
        <v>3</v>
      </c>
      <c r="R103" t="s">
        <v>313</v>
      </c>
      <c r="S103" t="s">
        <v>313</v>
      </c>
      <c r="T103">
        <v>731</v>
      </c>
      <c r="U103">
        <v>1.5197499999999999</v>
      </c>
      <c r="V103">
        <v>1</v>
      </c>
      <c r="W103">
        <v>19</v>
      </c>
    </row>
    <row r="104" spans="1:23">
      <c r="A104">
        <v>6722</v>
      </c>
      <c r="B104">
        <v>10002</v>
      </c>
      <c r="C104">
        <v>3</v>
      </c>
      <c r="G104">
        <v>99</v>
      </c>
      <c r="H104" t="s">
        <v>449</v>
      </c>
      <c r="I104" t="s">
        <v>536</v>
      </c>
      <c r="J104">
        <v>417</v>
      </c>
      <c r="K104">
        <v>834</v>
      </c>
      <c r="L104">
        <v>416</v>
      </c>
      <c r="M104">
        <v>185</v>
      </c>
      <c r="N104">
        <v>136</v>
      </c>
      <c r="O104">
        <v>50</v>
      </c>
      <c r="P104">
        <v>31</v>
      </c>
      <c r="Q104">
        <v>10</v>
      </c>
      <c r="R104">
        <v>3</v>
      </c>
      <c r="S104">
        <v>1</v>
      </c>
      <c r="T104">
        <v>807</v>
      </c>
      <c r="U104">
        <v>1.9399</v>
      </c>
      <c r="V104">
        <v>1</v>
      </c>
      <c r="W104">
        <v>27</v>
      </c>
    </row>
    <row r="105" spans="1:23">
      <c r="A105">
        <v>6723</v>
      </c>
      <c r="B105">
        <v>10003</v>
      </c>
      <c r="C105">
        <v>3</v>
      </c>
      <c r="G105">
        <v>100</v>
      </c>
      <c r="H105" t="s">
        <v>449</v>
      </c>
      <c r="I105" t="s">
        <v>537</v>
      </c>
      <c r="J105">
        <v>455</v>
      </c>
      <c r="K105">
        <v>880</v>
      </c>
      <c r="L105">
        <v>455</v>
      </c>
      <c r="M105">
        <v>203</v>
      </c>
      <c r="N105">
        <v>149</v>
      </c>
      <c r="O105">
        <v>56</v>
      </c>
      <c r="P105">
        <v>31</v>
      </c>
      <c r="Q105">
        <v>11</v>
      </c>
      <c r="R105">
        <v>3</v>
      </c>
      <c r="S105">
        <v>2</v>
      </c>
      <c r="T105">
        <v>880</v>
      </c>
      <c r="U105">
        <v>1.93407</v>
      </c>
      <c r="V105" t="s">
        <v>313</v>
      </c>
      <c r="W105" t="s">
        <v>313</v>
      </c>
    </row>
    <row r="106" spans="1:23">
      <c r="A106">
        <v>6724</v>
      </c>
      <c r="B106">
        <v>10004</v>
      </c>
      <c r="C106">
        <v>3</v>
      </c>
      <c r="G106">
        <v>101</v>
      </c>
      <c r="H106" t="s">
        <v>449</v>
      </c>
      <c r="I106" t="s">
        <v>539</v>
      </c>
      <c r="J106">
        <v>662</v>
      </c>
      <c r="K106">
        <v>1367</v>
      </c>
      <c r="L106">
        <v>659</v>
      </c>
      <c r="M106">
        <v>279</v>
      </c>
      <c r="N106">
        <v>220</v>
      </c>
      <c r="O106">
        <v>83</v>
      </c>
      <c r="P106">
        <v>59</v>
      </c>
      <c r="Q106">
        <v>16</v>
      </c>
      <c r="R106">
        <v>2</v>
      </c>
      <c r="S106" t="s">
        <v>313</v>
      </c>
      <c r="T106">
        <v>1296</v>
      </c>
      <c r="U106">
        <v>1.96662</v>
      </c>
      <c r="V106">
        <v>3</v>
      </c>
      <c r="W106">
        <v>71</v>
      </c>
    </row>
    <row r="107" spans="1:23">
      <c r="A107">
        <v>6725</v>
      </c>
      <c r="B107">
        <v>10005</v>
      </c>
      <c r="C107">
        <v>3</v>
      </c>
      <c r="G107">
        <v>102</v>
      </c>
      <c r="H107" t="s">
        <v>449</v>
      </c>
      <c r="I107" t="s">
        <v>540</v>
      </c>
      <c r="J107">
        <v>400</v>
      </c>
      <c r="K107">
        <v>868</v>
      </c>
      <c r="L107">
        <v>399</v>
      </c>
      <c r="M107">
        <v>133</v>
      </c>
      <c r="N107">
        <v>146</v>
      </c>
      <c r="O107">
        <v>68</v>
      </c>
      <c r="P107">
        <v>39</v>
      </c>
      <c r="Q107">
        <v>13</v>
      </c>
      <c r="R107" t="s">
        <v>313</v>
      </c>
      <c r="S107" t="s">
        <v>313</v>
      </c>
      <c r="T107">
        <v>850</v>
      </c>
      <c r="U107">
        <v>2.1303299999999998</v>
      </c>
      <c r="V107">
        <v>1</v>
      </c>
      <c r="W107">
        <v>18</v>
      </c>
    </row>
    <row r="108" spans="1:23">
      <c r="A108">
        <v>6726</v>
      </c>
      <c r="B108">
        <v>110</v>
      </c>
      <c r="C108">
        <v>2</v>
      </c>
      <c r="G108">
        <v>103</v>
      </c>
      <c r="H108" t="s">
        <v>450</v>
      </c>
      <c r="J108">
        <v>977</v>
      </c>
      <c r="K108">
        <v>2032</v>
      </c>
      <c r="L108">
        <v>977</v>
      </c>
      <c r="M108">
        <v>369</v>
      </c>
      <c r="N108">
        <v>328</v>
      </c>
      <c r="O108">
        <v>157</v>
      </c>
      <c r="P108">
        <v>86</v>
      </c>
      <c r="Q108">
        <v>30</v>
      </c>
      <c r="R108">
        <v>7</v>
      </c>
      <c r="S108" t="s">
        <v>313</v>
      </c>
      <c r="T108">
        <v>2032</v>
      </c>
      <c r="U108">
        <v>2.0798399999999999</v>
      </c>
      <c r="V108" t="s">
        <v>313</v>
      </c>
      <c r="W108" t="s">
        <v>313</v>
      </c>
    </row>
    <row r="109" spans="1:23">
      <c r="A109">
        <v>6727</v>
      </c>
      <c r="B109">
        <v>11001</v>
      </c>
      <c r="C109">
        <v>3</v>
      </c>
      <c r="G109">
        <v>104</v>
      </c>
      <c r="H109" t="s">
        <v>450</v>
      </c>
      <c r="I109" t="s">
        <v>535</v>
      </c>
      <c r="J109">
        <v>629</v>
      </c>
      <c r="K109">
        <v>1314</v>
      </c>
      <c r="L109">
        <v>629</v>
      </c>
      <c r="M109">
        <v>244</v>
      </c>
      <c r="N109">
        <v>198</v>
      </c>
      <c r="O109">
        <v>101</v>
      </c>
      <c r="P109">
        <v>63</v>
      </c>
      <c r="Q109">
        <v>19</v>
      </c>
      <c r="R109">
        <v>4</v>
      </c>
      <c r="S109" t="s">
        <v>313</v>
      </c>
      <c r="T109">
        <v>1314</v>
      </c>
      <c r="U109">
        <v>2.0890300000000002</v>
      </c>
      <c r="V109" t="s">
        <v>313</v>
      </c>
      <c r="W109" t="s">
        <v>313</v>
      </c>
    </row>
    <row r="110" spans="1:23">
      <c r="A110">
        <v>6728</v>
      </c>
      <c r="B110">
        <v>11002</v>
      </c>
      <c r="C110">
        <v>3</v>
      </c>
      <c r="G110">
        <v>105</v>
      </c>
      <c r="H110" t="s">
        <v>450</v>
      </c>
      <c r="I110" t="s">
        <v>536</v>
      </c>
      <c r="J110">
        <v>348</v>
      </c>
      <c r="K110">
        <v>718</v>
      </c>
      <c r="L110">
        <v>348</v>
      </c>
      <c r="M110">
        <v>125</v>
      </c>
      <c r="N110">
        <v>130</v>
      </c>
      <c r="O110">
        <v>56</v>
      </c>
      <c r="P110">
        <v>23</v>
      </c>
      <c r="Q110">
        <v>11</v>
      </c>
      <c r="R110">
        <v>3</v>
      </c>
      <c r="S110" t="s">
        <v>313</v>
      </c>
      <c r="T110">
        <v>718</v>
      </c>
      <c r="U110">
        <v>2.0632199999999998</v>
      </c>
      <c r="V110" t="s">
        <v>313</v>
      </c>
      <c r="W110" t="s">
        <v>313</v>
      </c>
    </row>
    <row r="111" spans="1:23">
      <c r="A111">
        <v>6717</v>
      </c>
      <c r="B111">
        <v>90</v>
      </c>
      <c r="C111">
        <v>2</v>
      </c>
      <c r="G111">
        <v>106</v>
      </c>
      <c r="H111" t="s">
        <v>451</v>
      </c>
      <c r="J111">
        <v>331</v>
      </c>
      <c r="K111">
        <v>621</v>
      </c>
      <c r="L111">
        <v>330</v>
      </c>
      <c r="M111">
        <v>155</v>
      </c>
      <c r="N111">
        <v>105</v>
      </c>
      <c r="O111">
        <v>41</v>
      </c>
      <c r="P111">
        <v>23</v>
      </c>
      <c r="Q111">
        <v>5</v>
      </c>
      <c r="R111">
        <v>1</v>
      </c>
      <c r="S111" t="s">
        <v>313</v>
      </c>
      <c r="T111">
        <v>611</v>
      </c>
      <c r="U111">
        <v>1.8515200000000001</v>
      </c>
      <c r="V111">
        <v>1</v>
      </c>
      <c r="W111">
        <v>10</v>
      </c>
    </row>
    <row r="112" spans="1:23">
      <c r="A112">
        <v>6718</v>
      </c>
      <c r="B112">
        <v>9001</v>
      </c>
      <c r="C112">
        <v>3</v>
      </c>
      <c r="G112">
        <v>107</v>
      </c>
      <c r="H112" t="s">
        <v>451</v>
      </c>
      <c r="I112" t="s">
        <v>535</v>
      </c>
      <c r="J112">
        <v>201</v>
      </c>
      <c r="K112">
        <v>380</v>
      </c>
      <c r="L112">
        <v>200</v>
      </c>
      <c r="M112">
        <v>90</v>
      </c>
      <c r="N112">
        <v>70</v>
      </c>
      <c r="O112">
        <v>24</v>
      </c>
      <c r="P112">
        <v>13</v>
      </c>
      <c r="Q112">
        <v>2</v>
      </c>
      <c r="R112">
        <v>1</v>
      </c>
      <c r="S112" t="s">
        <v>313</v>
      </c>
      <c r="T112">
        <v>370</v>
      </c>
      <c r="U112">
        <v>1.85</v>
      </c>
      <c r="V112">
        <v>1</v>
      </c>
      <c r="W112">
        <v>10</v>
      </c>
    </row>
    <row r="113" spans="1:23">
      <c r="A113">
        <v>6719</v>
      </c>
      <c r="B113">
        <v>9002</v>
      </c>
      <c r="C113">
        <v>3</v>
      </c>
      <c r="G113">
        <v>108</v>
      </c>
      <c r="H113" t="s">
        <v>451</v>
      </c>
      <c r="I113" t="s">
        <v>536</v>
      </c>
      <c r="J113">
        <v>130</v>
      </c>
      <c r="K113">
        <v>241</v>
      </c>
      <c r="L113">
        <v>130</v>
      </c>
      <c r="M113">
        <v>65</v>
      </c>
      <c r="N113">
        <v>35</v>
      </c>
      <c r="O113">
        <v>17</v>
      </c>
      <c r="P113">
        <v>10</v>
      </c>
      <c r="Q113">
        <v>3</v>
      </c>
      <c r="R113" t="s">
        <v>313</v>
      </c>
      <c r="S113" t="s">
        <v>313</v>
      </c>
      <c r="T113">
        <v>241</v>
      </c>
      <c r="U113">
        <v>1.85385</v>
      </c>
      <c r="V113" t="s">
        <v>313</v>
      </c>
      <c r="W113" t="s">
        <v>313</v>
      </c>
    </row>
    <row r="114" spans="1:23">
      <c r="A114">
        <v>6716</v>
      </c>
      <c r="B114">
        <v>80</v>
      </c>
      <c r="C114">
        <v>2</v>
      </c>
      <c r="G114">
        <v>109</v>
      </c>
      <c r="H114" t="s">
        <v>452</v>
      </c>
      <c r="J114">
        <v>515</v>
      </c>
      <c r="K114">
        <v>998</v>
      </c>
      <c r="L114">
        <v>514</v>
      </c>
      <c r="M114">
        <v>203</v>
      </c>
      <c r="N114">
        <v>205</v>
      </c>
      <c r="O114">
        <v>66</v>
      </c>
      <c r="P114">
        <v>31</v>
      </c>
      <c r="Q114">
        <v>8</v>
      </c>
      <c r="R114">
        <v>1</v>
      </c>
      <c r="S114" t="s">
        <v>313</v>
      </c>
      <c r="T114">
        <v>981</v>
      </c>
      <c r="U114">
        <v>1.90856</v>
      </c>
      <c r="V114">
        <v>1</v>
      </c>
      <c r="W114">
        <v>17</v>
      </c>
    </row>
    <row r="115" spans="1:23">
      <c r="A115">
        <v>6715</v>
      </c>
      <c r="B115">
        <v>70</v>
      </c>
      <c r="C115">
        <v>2</v>
      </c>
      <c r="G115">
        <v>110</v>
      </c>
      <c r="H115" t="s">
        <v>453</v>
      </c>
      <c r="J115" t="s">
        <v>313</v>
      </c>
      <c r="K115" t="s">
        <v>313</v>
      </c>
      <c r="L115" t="s">
        <v>313</v>
      </c>
      <c r="M115" t="s">
        <v>313</v>
      </c>
      <c r="N115" t="s">
        <v>313</v>
      </c>
      <c r="O115" t="s">
        <v>313</v>
      </c>
      <c r="P115" t="s">
        <v>313</v>
      </c>
      <c r="Q115" t="s">
        <v>313</v>
      </c>
      <c r="R115" t="s">
        <v>313</v>
      </c>
      <c r="S115" t="s">
        <v>313</v>
      </c>
      <c r="T115" t="s">
        <v>313</v>
      </c>
      <c r="U115" t="s">
        <v>313</v>
      </c>
      <c r="V115" t="s">
        <v>313</v>
      </c>
      <c r="W115" t="s">
        <v>313</v>
      </c>
    </row>
    <row r="116" spans="1:23">
      <c r="A116">
        <v>6733</v>
      </c>
      <c r="B116">
        <v>140</v>
      </c>
      <c r="C116">
        <v>2</v>
      </c>
      <c r="G116">
        <v>111</v>
      </c>
      <c r="H116" t="s">
        <v>454</v>
      </c>
      <c r="J116">
        <v>149</v>
      </c>
      <c r="K116">
        <v>322</v>
      </c>
      <c r="L116">
        <v>148</v>
      </c>
      <c r="M116">
        <v>60</v>
      </c>
      <c r="N116">
        <v>45</v>
      </c>
      <c r="O116">
        <v>18</v>
      </c>
      <c r="P116">
        <v>18</v>
      </c>
      <c r="Q116">
        <v>7</v>
      </c>
      <c r="R116" t="s">
        <v>313</v>
      </c>
      <c r="S116" t="s">
        <v>313</v>
      </c>
      <c r="T116">
        <v>311</v>
      </c>
      <c r="U116">
        <v>2.1013500000000001</v>
      </c>
      <c r="V116">
        <v>1</v>
      </c>
      <c r="W116">
        <v>11</v>
      </c>
    </row>
    <row r="117" spans="1:23">
      <c r="A117">
        <v>6734</v>
      </c>
      <c r="B117">
        <v>150</v>
      </c>
      <c r="C117">
        <v>2</v>
      </c>
      <c r="G117">
        <v>112</v>
      </c>
      <c r="H117" t="s">
        <v>455</v>
      </c>
      <c r="J117">
        <v>464</v>
      </c>
      <c r="K117">
        <v>1001</v>
      </c>
      <c r="L117">
        <v>460</v>
      </c>
      <c r="M117">
        <v>188</v>
      </c>
      <c r="N117">
        <v>174</v>
      </c>
      <c r="O117">
        <v>62</v>
      </c>
      <c r="P117">
        <v>29</v>
      </c>
      <c r="Q117">
        <v>6</v>
      </c>
      <c r="R117" t="s">
        <v>313</v>
      </c>
      <c r="S117">
        <v>1</v>
      </c>
      <c r="T117">
        <v>875</v>
      </c>
      <c r="U117">
        <v>1.9021699999999999</v>
      </c>
      <c r="V117">
        <v>4</v>
      </c>
      <c r="W117">
        <v>126</v>
      </c>
    </row>
    <row r="118" spans="1:23">
      <c r="A118">
        <v>6735</v>
      </c>
      <c r="B118">
        <v>15001</v>
      </c>
      <c r="C118">
        <v>3</v>
      </c>
      <c r="G118">
        <v>113</v>
      </c>
      <c r="H118" t="s">
        <v>455</v>
      </c>
      <c r="I118" t="s">
        <v>535</v>
      </c>
      <c r="J118">
        <v>250</v>
      </c>
      <c r="K118">
        <v>493</v>
      </c>
      <c r="L118">
        <v>249</v>
      </c>
      <c r="M118">
        <v>114</v>
      </c>
      <c r="N118">
        <v>89</v>
      </c>
      <c r="O118">
        <v>30</v>
      </c>
      <c r="P118">
        <v>13</v>
      </c>
      <c r="Q118">
        <v>3</v>
      </c>
      <c r="R118" t="s">
        <v>313</v>
      </c>
      <c r="S118" t="s">
        <v>313</v>
      </c>
      <c r="T118">
        <v>449</v>
      </c>
      <c r="U118">
        <v>1.80321</v>
      </c>
      <c r="V118">
        <v>1</v>
      </c>
      <c r="W118">
        <v>44</v>
      </c>
    </row>
    <row r="119" spans="1:23">
      <c r="A119">
        <v>6736</v>
      </c>
      <c r="B119">
        <v>15002</v>
      </c>
      <c r="C119">
        <v>3</v>
      </c>
      <c r="G119">
        <v>114</v>
      </c>
      <c r="H119" t="s">
        <v>455</v>
      </c>
      <c r="I119" t="s">
        <v>536</v>
      </c>
      <c r="J119">
        <v>214</v>
      </c>
      <c r="K119">
        <v>508</v>
      </c>
      <c r="L119">
        <v>211</v>
      </c>
      <c r="M119">
        <v>74</v>
      </c>
      <c r="N119">
        <v>85</v>
      </c>
      <c r="O119">
        <v>32</v>
      </c>
      <c r="P119">
        <v>16</v>
      </c>
      <c r="Q119">
        <v>3</v>
      </c>
      <c r="R119" t="s">
        <v>313</v>
      </c>
      <c r="S119">
        <v>1</v>
      </c>
      <c r="T119">
        <v>426</v>
      </c>
      <c r="U119">
        <v>2.0189599999999999</v>
      </c>
      <c r="V119">
        <v>3</v>
      </c>
      <c r="W119">
        <v>82</v>
      </c>
    </row>
    <row r="120" spans="1:23">
      <c r="A120">
        <v>6737</v>
      </c>
      <c r="B120">
        <v>160</v>
      </c>
      <c r="C120">
        <v>2</v>
      </c>
      <c r="G120">
        <v>115</v>
      </c>
      <c r="H120" t="s">
        <v>456</v>
      </c>
      <c r="J120">
        <v>1964</v>
      </c>
      <c r="K120">
        <v>4118</v>
      </c>
      <c r="L120">
        <v>1960</v>
      </c>
      <c r="M120">
        <v>746</v>
      </c>
      <c r="N120">
        <v>709</v>
      </c>
      <c r="O120">
        <v>279</v>
      </c>
      <c r="P120">
        <v>168</v>
      </c>
      <c r="Q120">
        <v>42</v>
      </c>
      <c r="R120">
        <v>12</v>
      </c>
      <c r="S120">
        <v>4</v>
      </c>
      <c r="T120">
        <v>3985</v>
      </c>
      <c r="U120">
        <v>2.0331600000000001</v>
      </c>
      <c r="V120">
        <v>4</v>
      </c>
      <c r="W120">
        <v>133</v>
      </c>
    </row>
    <row r="121" spans="1:23">
      <c r="A121">
        <v>6738</v>
      </c>
      <c r="B121">
        <v>16001</v>
      </c>
      <c r="C121">
        <v>3</v>
      </c>
      <c r="G121">
        <v>116</v>
      </c>
      <c r="H121" t="s">
        <v>456</v>
      </c>
      <c r="I121" t="s">
        <v>535</v>
      </c>
      <c r="J121">
        <v>520</v>
      </c>
      <c r="K121">
        <v>1076</v>
      </c>
      <c r="L121">
        <v>517</v>
      </c>
      <c r="M121">
        <v>245</v>
      </c>
      <c r="N121">
        <v>159</v>
      </c>
      <c r="O121">
        <v>64</v>
      </c>
      <c r="P121">
        <v>40</v>
      </c>
      <c r="Q121">
        <v>8</v>
      </c>
      <c r="R121">
        <v>1</v>
      </c>
      <c r="S121" t="s">
        <v>313</v>
      </c>
      <c r="T121">
        <v>961</v>
      </c>
      <c r="U121">
        <v>1.8588</v>
      </c>
      <c r="V121">
        <v>3</v>
      </c>
      <c r="W121">
        <v>115</v>
      </c>
    </row>
    <row r="122" spans="1:23">
      <c r="A122">
        <v>6739</v>
      </c>
      <c r="B122">
        <v>16002</v>
      </c>
      <c r="C122">
        <v>3</v>
      </c>
      <c r="G122">
        <v>117</v>
      </c>
      <c r="H122" t="s">
        <v>456</v>
      </c>
      <c r="I122" t="s">
        <v>536</v>
      </c>
      <c r="J122">
        <v>199</v>
      </c>
      <c r="K122">
        <v>420</v>
      </c>
      <c r="L122">
        <v>198</v>
      </c>
      <c r="M122">
        <v>67</v>
      </c>
      <c r="N122">
        <v>82</v>
      </c>
      <c r="O122">
        <v>31</v>
      </c>
      <c r="P122">
        <v>15</v>
      </c>
      <c r="Q122">
        <v>1</v>
      </c>
      <c r="R122">
        <v>1</v>
      </c>
      <c r="S122">
        <v>1</v>
      </c>
      <c r="T122">
        <v>402</v>
      </c>
      <c r="U122">
        <v>2.0303</v>
      </c>
      <c r="V122">
        <v>1</v>
      </c>
      <c r="W122">
        <v>18</v>
      </c>
    </row>
    <row r="123" spans="1:23">
      <c r="A123">
        <v>6740</v>
      </c>
      <c r="B123">
        <v>16003</v>
      </c>
      <c r="C123">
        <v>3</v>
      </c>
      <c r="G123">
        <v>118</v>
      </c>
      <c r="H123" t="s">
        <v>456</v>
      </c>
      <c r="I123" t="s">
        <v>537</v>
      </c>
      <c r="J123">
        <v>501</v>
      </c>
      <c r="K123">
        <v>1071</v>
      </c>
      <c r="L123">
        <v>501</v>
      </c>
      <c r="M123">
        <v>173</v>
      </c>
      <c r="N123">
        <v>187</v>
      </c>
      <c r="O123">
        <v>65</v>
      </c>
      <c r="P123">
        <v>56</v>
      </c>
      <c r="Q123">
        <v>15</v>
      </c>
      <c r="R123">
        <v>5</v>
      </c>
      <c r="S123" t="s">
        <v>313</v>
      </c>
      <c r="T123">
        <v>1071</v>
      </c>
      <c r="U123">
        <v>2.1377199999999998</v>
      </c>
      <c r="V123" t="s">
        <v>313</v>
      </c>
      <c r="W123" t="s">
        <v>313</v>
      </c>
    </row>
    <row r="124" spans="1:23">
      <c r="A124">
        <v>6741</v>
      </c>
      <c r="B124">
        <v>16004</v>
      </c>
      <c r="C124">
        <v>3</v>
      </c>
      <c r="G124">
        <v>119</v>
      </c>
      <c r="H124" t="s">
        <v>456</v>
      </c>
      <c r="I124" t="s">
        <v>539</v>
      </c>
      <c r="J124">
        <v>601</v>
      </c>
      <c r="K124">
        <v>1235</v>
      </c>
      <c r="L124">
        <v>601</v>
      </c>
      <c r="M124">
        <v>224</v>
      </c>
      <c r="N124">
        <v>217</v>
      </c>
      <c r="O124">
        <v>93</v>
      </c>
      <c r="P124">
        <v>48</v>
      </c>
      <c r="Q124">
        <v>12</v>
      </c>
      <c r="R124">
        <v>5</v>
      </c>
      <c r="S124">
        <v>2</v>
      </c>
      <c r="T124">
        <v>1235</v>
      </c>
      <c r="U124">
        <v>2.05491</v>
      </c>
      <c r="V124" t="s">
        <v>313</v>
      </c>
      <c r="W124" t="s">
        <v>313</v>
      </c>
    </row>
    <row r="125" spans="1:23">
      <c r="A125">
        <v>6742</v>
      </c>
      <c r="B125">
        <v>16005</v>
      </c>
      <c r="C125">
        <v>3</v>
      </c>
      <c r="G125">
        <v>120</v>
      </c>
      <c r="H125" t="s">
        <v>456</v>
      </c>
      <c r="I125" t="s">
        <v>540</v>
      </c>
      <c r="J125">
        <v>143</v>
      </c>
      <c r="K125">
        <v>316</v>
      </c>
      <c r="L125">
        <v>143</v>
      </c>
      <c r="M125">
        <v>37</v>
      </c>
      <c r="N125">
        <v>64</v>
      </c>
      <c r="O125">
        <v>26</v>
      </c>
      <c r="P125">
        <v>9</v>
      </c>
      <c r="Q125">
        <v>6</v>
      </c>
      <c r="R125" t="s">
        <v>313</v>
      </c>
      <c r="S125">
        <v>1</v>
      </c>
      <c r="T125">
        <v>316</v>
      </c>
      <c r="U125">
        <v>2.2097899999999999</v>
      </c>
      <c r="V125" t="s">
        <v>313</v>
      </c>
      <c r="W125" t="s">
        <v>313</v>
      </c>
    </row>
    <row r="126" spans="1:23">
      <c r="A126">
        <v>6743</v>
      </c>
      <c r="B126">
        <v>170</v>
      </c>
      <c r="C126">
        <v>2</v>
      </c>
      <c r="G126">
        <v>121</v>
      </c>
      <c r="H126" t="s">
        <v>457</v>
      </c>
      <c r="J126">
        <v>845</v>
      </c>
      <c r="K126">
        <v>1832</v>
      </c>
      <c r="L126">
        <v>821</v>
      </c>
      <c r="M126">
        <v>240</v>
      </c>
      <c r="N126">
        <v>349</v>
      </c>
      <c r="O126">
        <v>155</v>
      </c>
      <c r="P126">
        <v>52</v>
      </c>
      <c r="Q126">
        <v>20</v>
      </c>
      <c r="R126">
        <v>2</v>
      </c>
      <c r="S126">
        <v>3</v>
      </c>
      <c r="T126">
        <v>1745</v>
      </c>
      <c r="U126">
        <v>2.1254599999999999</v>
      </c>
      <c r="V126">
        <v>24</v>
      </c>
      <c r="W126">
        <v>87</v>
      </c>
    </row>
    <row r="127" spans="1:23">
      <c r="A127">
        <v>6744</v>
      </c>
      <c r="B127">
        <v>17001</v>
      </c>
      <c r="C127">
        <v>3</v>
      </c>
      <c r="G127">
        <v>122</v>
      </c>
      <c r="H127" t="s">
        <v>457</v>
      </c>
      <c r="I127" t="s">
        <v>535</v>
      </c>
      <c r="J127">
        <v>579</v>
      </c>
      <c r="K127">
        <v>1232</v>
      </c>
      <c r="L127">
        <v>579</v>
      </c>
      <c r="M127">
        <v>166</v>
      </c>
      <c r="N127">
        <v>252</v>
      </c>
      <c r="O127">
        <v>109</v>
      </c>
      <c r="P127">
        <v>34</v>
      </c>
      <c r="Q127">
        <v>13</v>
      </c>
      <c r="R127">
        <v>2</v>
      </c>
      <c r="S127">
        <v>3</v>
      </c>
      <c r="T127">
        <v>1232</v>
      </c>
      <c r="U127">
        <v>2.1278100000000002</v>
      </c>
      <c r="V127" t="s">
        <v>313</v>
      </c>
      <c r="W127" t="s">
        <v>313</v>
      </c>
    </row>
    <row r="128" spans="1:23">
      <c r="A128">
        <v>6745</v>
      </c>
      <c r="B128">
        <v>17002</v>
      </c>
      <c r="C128">
        <v>3</v>
      </c>
      <c r="G128">
        <v>123</v>
      </c>
      <c r="H128" t="s">
        <v>457</v>
      </c>
      <c r="I128" t="s">
        <v>536</v>
      </c>
      <c r="J128">
        <v>203</v>
      </c>
      <c r="K128">
        <v>465</v>
      </c>
      <c r="L128">
        <v>179</v>
      </c>
      <c r="M128">
        <v>52</v>
      </c>
      <c r="N128">
        <v>75</v>
      </c>
      <c r="O128">
        <v>35</v>
      </c>
      <c r="P128">
        <v>14</v>
      </c>
      <c r="Q128">
        <v>3</v>
      </c>
      <c r="R128" t="s">
        <v>313</v>
      </c>
      <c r="S128" t="s">
        <v>313</v>
      </c>
      <c r="T128">
        <v>378</v>
      </c>
      <c r="U128">
        <v>2.1117300000000001</v>
      </c>
      <c r="V128">
        <v>24</v>
      </c>
      <c r="W128">
        <v>87</v>
      </c>
    </row>
    <row r="129" spans="1:23">
      <c r="A129">
        <v>6746</v>
      </c>
      <c r="B129">
        <v>17003</v>
      </c>
      <c r="C129">
        <v>3</v>
      </c>
      <c r="G129">
        <v>124</v>
      </c>
      <c r="H129" t="s">
        <v>457</v>
      </c>
      <c r="I129" t="s">
        <v>537</v>
      </c>
      <c r="J129">
        <v>63</v>
      </c>
      <c r="K129">
        <v>135</v>
      </c>
      <c r="L129">
        <v>63</v>
      </c>
      <c r="M129">
        <v>22</v>
      </c>
      <c r="N129">
        <v>22</v>
      </c>
      <c r="O129">
        <v>11</v>
      </c>
      <c r="P129">
        <v>4</v>
      </c>
      <c r="Q129">
        <v>4</v>
      </c>
      <c r="R129" t="s">
        <v>313</v>
      </c>
      <c r="S129" t="s">
        <v>313</v>
      </c>
      <c r="T129">
        <v>135</v>
      </c>
      <c r="U129">
        <v>2.1428600000000002</v>
      </c>
      <c r="V129" t="s">
        <v>313</v>
      </c>
      <c r="W129" t="s">
        <v>313</v>
      </c>
    </row>
    <row r="130" spans="1:23">
      <c r="A130">
        <v>6747</v>
      </c>
      <c r="B130">
        <v>17004</v>
      </c>
      <c r="C130">
        <v>3</v>
      </c>
      <c r="G130">
        <v>125</v>
      </c>
      <c r="H130" t="s">
        <v>457</v>
      </c>
      <c r="I130" t="s">
        <v>539</v>
      </c>
      <c r="J130" t="s">
        <v>313</v>
      </c>
      <c r="K130" t="s">
        <v>313</v>
      </c>
      <c r="L130" t="s">
        <v>313</v>
      </c>
      <c r="M130" t="s">
        <v>313</v>
      </c>
      <c r="N130" t="s">
        <v>313</v>
      </c>
      <c r="O130" t="s">
        <v>313</v>
      </c>
      <c r="P130" t="s">
        <v>313</v>
      </c>
      <c r="Q130" t="s">
        <v>313</v>
      </c>
      <c r="R130" t="s">
        <v>313</v>
      </c>
      <c r="S130" t="s">
        <v>313</v>
      </c>
      <c r="T130" t="s">
        <v>313</v>
      </c>
      <c r="U130" t="s">
        <v>313</v>
      </c>
      <c r="V130" t="s">
        <v>313</v>
      </c>
      <c r="W130" t="s">
        <v>313</v>
      </c>
    </row>
    <row r="131" spans="1:23">
      <c r="A131">
        <v>6749</v>
      </c>
      <c r="B131">
        <v>190</v>
      </c>
      <c r="C131">
        <v>2</v>
      </c>
      <c r="G131">
        <v>126</v>
      </c>
      <c r="H131" t="s">
        <v>458</v>
      </c>
      <c r="J131">
        <v>531</v>
      </c>
      <c r="K131">
        <v>1100</v>
      </c>
      <c r="L131">
        <v>531</v>
      </c>
      <c r="M131">
        <v>188</v>
      </c>
      <c r="N131">
        <v>194</v>
      </c>
      <c r="O131">
        <v>86</v>
      </c>
      <c r="P131">
        <v>52</v>
      </c>
      <c r="Q131">
        <v>8</v>
      </c>
      <c r="R131">
        <v>3</v>
      </c>
      <c r="S131" t="s">
        <v>313</v>
      </c>
      <c r="T131">
        <v>1100</v>
      </c>
      <c r="U131">
        <v>2.0715599999999998</v>
      </c>
      <c r="V131" t="s">
        <v>313</v>
      </c>
      <c r="W131" t="s">
        <v>313</v>
      </c>
    </row>
    <row r="132" spans="1:23">
      <c r="A132">
        <v>6750</v>
      </c>
      <c r="B132">
        <v>19001</v>
      </c>
      <c r="C132">
        <v>3</v>
      </c>
      <c r="G132">
        <v>127</v>
      </c>
      <c r="H132" t="s">
        <v>458</v>
      </c>
      <c r="I132" t="s">
        <v>535</v>
      </c>
      <c r="J132">
        <v>480</v>
      </c>
      <c r="K132">
        <v>1007</v>
      </c>
      <c r="L132">
        <v>480</v>
      </c>
      <c r="M132">
        <v>167</v>
      </c>
      <c r="N132">
        <v>173</v>
      </c>
      <c r="O132">
        <v>80</v>
      </c>
      <c r="P132">
        <v>49</v>
      </c>
      <c r="Q132">
        <v>8</v>
      </c>
      <c r="R132">
        <v>3</v>
      </c>
      <c r="S132" t="s">
        <v>313</v>
      </c>
      <c r="T132">
        <v>1007</v>
      </c>
      <c r="U132">
        <v>2.0979199999999998</v>
      </c>
      <c r="V132" t="s">
        <v>313</v>
      </c>
      <c r="W132" t="s">
        <v>313</v>
      </c>
    </row>
    <row r="133" spans="1:23">
      <c r="A133">
        <v>6751</v>
      </c>
      <c r="B133">
        <v>19002</v>
      </c>
      <c r="C133">
        <v>3</v>
      </c>
      <c r="G133">
        <v>128</v>
      </c>
      <c r="H133" t="s">
        <v>458</v>
      </c>
      <c r="I133" t="s">
        <v>536</v>
      </c>
      <c r="J133">
        <v>51</v>
      </c>
      <c r="K133">
        <v>93</v>
      </c>
      <c r="L133">
        <v>51</v>
      </c>
      <c r="M133">
        <v>21</v>
      </c>
      <c r="N133">
        <v>21</v>
      </c>
      <c r="O133">
        <v>6</v>
      </c>
      <c r="P133">
        <v>3</v>
      </c>
      <c r="Q133" t="s">
        <v>313</v>
      </c>
      <c r="R133" t="s">
        <v>313</v>
      </c>
      <c r="S133" t="s">
        <v>313</v>
      </c>
      <c r="T133">
        <v>93</v>
      </c>
      <c r="U133">
        <v>1.8235300000000001</v>
      </c>
      <c r="V133" t="s">
        <v>313</v>
      </c>
      <c r="W133" t="s">
        <v>313</v>
      </c>
    </row>
    <row r="134" spans="1:23">
      <c r="A134">
        <v>6755</v>
      </c>
      <c r="B134">
        <v>230</v>
      </c>
      <c r="C134">
        <v>2</v>
      </c>
      <c r="G134">
        <v>129</v>
      </c>
      <c r="H134" t="s">
        <v>459</v>
      </c>
      <c r="J134">
        <v>661</v>
      </c>
      <c r="K134">
        <v>1583</v>
      </c>
      <c r="L134">
        <v>657</v>
      </c>
      <c r="M134">
        <v>216</v>
      </c>
      <c r="N134">
        <v>265</v>
      </c>
      <c r="O134">
        <v>98</v>
      </c>
      <c r="P134">
        <v>45</v>
      </c>
      <c r="Q134">
        <v>20</v>
      </c>
      <c r="R134">
        <v>4</v>
      </c>
      <c r="S134">
        <v>9</v>
      </c>
      <c r="T134">
        <v>1408</v>
      </c>
      <c r="U134">
        <v>2.1430699999999998</v>
      </c>
      <c r="V134">
        <v>4</v>
      </c>
      <c r="W134">
        <v>175</v>
      </c>
    </row>
    <row r="135" spans="1:23">
      <c r="A135">
        <v>6756</v>
      </c>
      <c r="B135">
        <v>23001</v>
      </c>
      <c r="C135">
        <v>3</v>
      </c>
      <c r="G135">
        <v>130</v>
      </c>
      <c r="H135" t="s">
        <v>459</v>
      </c>
      <c r="I135" t="s">
        <v>535</v>
      </c>
      <c r="J135">
        <v>311</v>
      </c>
      <c r="K135">
        <v>782</v>
      </c>
      <c r="L135">
        <v>309</v>
      </c>
      <c r="M135">
        <v>101</v>
      </c>
      <c r="N135">
        <v>130</v>
      </c>
      <c r="O135">
        <v>48</v>
      </c>
      <c r="P135">
        <v>21</v>
      </c>
      <c r="Q135">
        <v>4</v>
      </c>
      <c r="R135">
        <v>1</v>
      </c>
      <c r="S135">
        <v>4</v>
      </c>
      <c r="T135">
        <v>643</v>
      </c>
      <c r="U135">
        <v>2.0809099999999998</v>
      </c>
      <c r="V135">
        <v>2</v>
      </c>
      <c r="W135">
        <v>139</v>
      </c>
    </row>
    <row r="136" spans="1:23">
      <c r="A136">
        <v>6757</v>
      </c>
      <c r="B136">
        <v>23002</v>
      </c>
      <c r="C136">
        <v>3</v>
      </c>
      <c r="G136">
        <v>131</v>
      </c>
      <c r="H136" t="s">
        <v>459</v>
      </c>
      <c r="I136" t="s">
        <v>536</v>
      </c>
      <c r="J136">
        <v>325</v>
      </c>
      <c r="K136">
        <v>754</v>
      </c>
      <c r="L136">
        <v>323</v>
      </c>
      <c r="M136">
        <v>106</v>
      </c>
      <c r="N136">
        <v>122</v>
      </c>
      <c r="O136">
        <v>48</v>
      </c>
      <c r="P136">
        <v>24</v>
      </c>
      <c r="Q136">
        <v>16</v>
      </c>
      <c r="R136">
        <v>2</v>
      </c>
      <c r="S136">
        <v>5</v>
      </c>
      <c r="T136">
        <v>718</v>
      </c>
      <c r="U136">
        <v>2.2229100000000002</v>
      </c>
      <c r="V136">
        <v>2</v>
      </c>
      <c r="W136">
        <v>36</v>
      </c>
    </row>
    <row r="137" spans="1:23">
      <c r="A137">
        <v>6758</v>
      </c>
      <c r="B137">
        <v>23003</v>
      </c>
      <c r="C137">
        <v>3</v>
      </c>
      <c r="G137">
        <v>132</v>
      </c>
      <c r="H137" t="s">
        <v>459</v>
      </c>
      <c r="I137" t="s">
        <v>537</v>
      </c>
      <c r="J137">
        <v>18</v>
      </c>
      <c r="K137">
        <v>32</v>
      </c>
      <c r="L137">
        <v>18</v>
      </c>
      <c r="M137">
        <v>8</v>
      </c>
      <c r="N137">
        <v>9</v>
      </c>
      <c r="O137" t="s">
        <v>313</v>
      </c>
      <c r="P137" t="s">
        <v>313</v>
      </c>
      <c r="Q137" t="s">
        <v>313</v>
      </c>
      <c r="R137">
        <v>1</v>
      </c>
      <c r="S137" t="s">
        <v>313</v>
      </c>
      <c r="T137">
        <v>32</v>
      </c>
      <c r="U137">
        <v>1.7777799999999999</v>
      </c>
      <c r="V137" t="s">
        <v>313</v>
      </c>
      <c r="W137" t="s">
        <v>313</v>
      </c>
    </row>
    <row r="138" spans="1:23">
      <c r="A138">
        <v>6759</v>
      </c>
      <c r="B138">
        <v>23004</v>
      </c>
      <c r="C138">
        <v>3</v>
      </c>
      <c r="G138">
        <v>133</v>
      </c>
      <c r="H138" t="s">
        <v>459</v>
      </c>
      <c r="I138" t="s">
        <v>539</v>
      </c>
      <c r="J138">
        <v>7</v>
      </c>
      <c r="K138">
        <v>15</v>
      </c>
      <c r="L138">
        <v>7</v>
      </c>
      <c r="M138">
        <v>1</v>
      </c>
      <c r="N138">
        <v>4</v>
      </c>
      <c r="O138">
        <v>2</v>
      </c>
      <c r="P138" t="s">
        <v>313</v>
      </c>
      <c r="Q138" t="s">
        <v>313</v>
      </c>
      <c r="R138" t="s">
        <v>313</v>
      </c>
      <c r="S138" t="s">
        <v>313</v>
      </c>
      <c r="T138">
        <v>15</v>
      </c>
      <c r="U138">
        <v>2.1428600000000002</v>
      </c>
      <c r="V138" t="s">
        <v>313</v>
      </c>
      <c r="W138" t="s">
        <v>313</v>
      </c>
    </row>
    <row r="139" spans="1:23">
      <c r="A139">
        <v>6748</v>
      </c>
      <c r="B139">
        <v>180</v>
      </c>
      <c r="C139">
        <v>2</v>
      </c>
      <c r="G139">
        <v>134</v>
      </c>
      <c r="H139" t="s">
        <v>460</v>
      </c>
      <c r="J139">
        <v>584</v>
      </c>
      <c r="K139">
        <v>1054</v>
      </c>
      <c r="L139">
        <v>584</v>
      </c>
      <c r="M139">
        <v>303</v>
      </c>
      <c r="N139">
        <v>160</v>
      </c>
      <c r="O139">
        <v>69</v>
      </c>
      <c r="P139">
        <v>39</v>
      </c>
      <c r="Q139">
        <v>11</v>
      </c>
      <c r="R139">
        <v>1</v>
      </c>
      <c r="S139">
        <v>1</v>
      </c>
      <c r="T139">
        <v>1054</v>
      </c>
      <c r="U139">
        <v>1.8047899999999999</v>
      </c>
      <c r="V139" t="s">
        <v>313</v>
      </c>
      <c r="W139" t="s">
        <v>313</v>
      </c>
    </row>
    <row r="140" spans="1:23">
      <c r="A140">
        <v>6753</v>
      </c>
      <c r="B140">
        <v>210</v>
      </c>
      <c r="C140">
        <v>2</v>
      </c>
      <c r="G140">
        <v>135</v>
      </c>
      <c r="H140" t="s">
        <v>461</v>
      </c>
      <c r="J140">
        <v>543</v>
      </c>
      <c r="K140">
        <v>986</v>
      </c>
      <c r="L140">
        <v>543</v>
      </c>
      <c r="M140">
        <v>276</v>
      </c>
      <c r="N140">
        <v>151</v>
      </c>
      <c r="O140">
        <v>70</v>
      </c>
      <c r="P140">
        <v>34</v>
      </c>
      <c r="Q140">
        <v>10</v>
      </c>
      <c r="R140">
        <v>2</v>
      </c>
      <c r="S140" t="s">
        <v>313</v>
      </c>
      <c r="T140">
        <v>986</v>
      </c>
      <c r="U140">
        <v>1.8158399999999999</v>
      </c>
      <c r="V140" t="s">
        <v>313</v>
      </c>
      <c r="W140" t="s">
        <v>313</v>
      </c>
    </row>
    <row r="141" spans="1:23">
      <c r="A141">
        <v>6754</v>
      </c>
      <c r="B141">
        <v>220</v>
      </c>
      <c r="C141">
        <v>2</v>
      </c>
      <c r="G141">
        <v>136</v>
      </c>
      <c r="H141" t="s">
        <v>462</v>
      </c>
      <c r="J141">
        <v>1163</v>
      </c>
      <c r="K141">
        <v>2461</v>
      </c>
      <c r="L141">
        <v>1160</v>
      </c>
      <c r="M141">
        <v>463</v>
      </c>
      <c r="N141">
        <v>387</v>
      </c>
      <c r="O141">
        <v>176</v>
      </c>
      <c r="P141">
        <v>96</v>
      </c>
      <c r="Q141">
        <v>30</v>
      </c>
      <c r="R141">
        <v>8</v>
      </c>
      <c r="S141" t="s">
        <v>313</v>
      </c>
      <c r="T141">
        <v>2347</v>
      </c>
      <c r="U141">
        <v>2.0232800000000002</v>
      </c>
      <c r="V141">
        <v>3</v>
      </c>
      <c r="W141">
        <v>114</v>
      </c>
    </row>
    <row r="142" spans="1:23">
      <c r="A142">
        <v>6752</v>
      </c>
      <c r="B142">
        <v>200</v>
      </c>
      <c r="C142">
        <v>2</v>
      </c>
      <c r="G142">
        <v>137</v>
      </c>
      <c r="H142" t="s">
        <v>463</v>
      </c>
      <c r="J142">
        <v>613</v>
      </c>
      <c r="K142">
        <v>1100</v>
      </c>
      <c r="L142">
        <v>611</v>
      </c>
      <c r="M142">
        <v>335</v>
      </c>
      <c r="N142">
        <v>209</v>
      </c>
      <c r="O142">
        <v>48</v>
      </c>
      <c r="P142">
        <v>18</v>
      </c>
      <c r="Q142">
        <v>1</v>
      </c>
      <c r="R142" t="s">
        <v>313</v>
      </c>
      <c r="S142" t="s">
        <v>313</v>
      </c>
      <c r="T142">
        <v>974</v>
      </c>
      <c r="U142">
        <v>1.5941099999999999</v>
      </c>
      <c r="V142">
        <v>2</v>
      </c>
      <c r="W142">
        <v>126</v>
      </c>
    </row>
    <row r="143" spans="1:23">
      <c r="A143">
        <v>6760</v>
      </c>
      <c r="B143">
        <v>240</v>
      </c>
      <c r="C143">
        <v>2</v>
      </c>
      <c r="G143">
        <v>138</v>
      </c>
      <c r="H143" t="s">
        <v>464</v>
      </c>
      <c r="J143">
        <v>60</v>
      </c>
      <c r="K143">
        <v>114</v>
      </c>
      <c r="L143">
        <v>60</v>
      </c>
      <c r="M143">
        <v>21</v>
      </c>
      <c r="N143">
        <v>28</v>
      </c>
      <c r="O143">
        <v>8</v>
      </c>
      <c r="P143">
        <v>2</v>
      </c>
      <c r="Q143">
        <v>1</v>
      </c>
      <c r="R143" t="s">
        <v>313</v>
      </c>
      <c r="S143" t="s">
        <v>313</v>
      </c>
      <c r="T143">
        <v>114</v>
      </c>
      <c r="U143">
        <v>1.9</v>
      </c>
      <c r="V143" t="s">
        <v>313</v>
      </c>
      <c r="W143" t="s">
        <v>313</v>
      </c>
    </row>
    <row r="144" spans="1:23">
      <c r="A144">
        <v>6761</v>
      </c>
      <c r="B144">
        <v>250</v>
      </c>
      <c r="C144">
        <v>2</v>
      </c>
      <c r="G144">
        <v>139</v>
      </c>
      <c r="H144" t="s">
        <v>465</v>
      </c>
      <c r="J144">
        <v>4142</v>
      </c>
      <c r="K144">
        <v>9307</v>
      </c>
      <c r="L144">
        <v>4120</v>
      </c>
      <c r="M144">
        <v>1289</v>
      </c>
      <c r="N144">
        <v>1586</v>
      </c>
      <c r="O144">
        <v>674</v>
      </c>
      <c r="P144">
        <v>411</v>
      </c>
      <c r="Q144">
        <v>120</v>
      </c>
      <c r="R144">
        <v>27</v>
      </c>
      <c r="S144">
        <v>13</v>
      </c>
      <c r="T144">
        <v>8988</v>
      </c>
      <c r="U144">
        <v>2.1815500000000001</v>
      </c>
      <c r="V144">
        <v>22</v>
      </c>
      <c r="W144">
        <v>319</v>
      </c>
    </row>
    <row r="145" spans="1:23">
      <c r="A145">
        <v>6762</v>
      </c>
      <c r="B145">
        <v>25001</v>
      </c>
      <c r="C145">
        <v>3</v>
      </c>
      <c r="G145">
        <v>140</v>
      </c>
      <c r="H145" t="s">
        <v>465</v>
      </c>
      <c r="I145" t="s">
        <v>535</v>
      </c>
      <c r="J145">
        <v>922</v>
      </c>
      <c r="K145">
        <v>2013</v>
      </c>
      <c r="L145">
        <v>919</v>
      </c>
      <c r="M145">
        <v>307</v>
      </c>
      <c r="N145">
        <v>342</v>
      </c>
      <c r="O145">
        <v>147</v>
      </c>
      <c r="P145">
        <v>86</v>
      </c>
      <c r="Q145">
        <v>32</v>
      </c>
      <c r="R145">
        <v>4</v>
      </c>
      <c r="S145">
        <v>1</v>
      </c>
      <c r="T145">
        <v>1967</v>
      </c>
      <c r="U145">
        <v>2.1403699999999999</v>
      </c>
      <c r="V145">
        <v>3</v>
      </c>
      <c r="W145">
        <v>46</v>
      </c>
    </row>
    <row r="146" spans="1:23">
      <c r="A146">
        <v>6763</v>
      </c>
      <c r="B146">
        <v>25002</v>
      </c>
      <c r="C146">
        <v>3</v>
      </c>
      <c r="G146">
        <v>141</v>
      </c>
      <c r="H146" t="s">
        <v>465</v>
      </c>
      <c r="I146" t="s">
        <v>536</v>
      </c>
      <c r="J146">
        <v>1219</v>
      </c>
      <c r="K146">
        <v>2642</v>
      </c>
      <c r="L146">
        <v>1212</v>
      </c>
      <c r="M146">
        <v>404</v>
      </c>
      <c r="N146">
        <v>469</v>
      </c>
      <c r="O146">
        <v>186</v>
      </c>
      <c r="P146">
        <v>108</v>
      </c>
      <c r="Q146">
        <v>31</v>
      </c>
      <c r="R146">
        <v>11</v>
      </c>
      <c r="S146">
        <v>3</v>
      </c>
      <c r="T146">
        <v>2576</v>
      </c>
      <c r="U146">
        <v>2.12541</v>
      </c>
      <c r="V146">
        <v>7</v>
      </c>
      <c r="W146">
        <v>66</v>
      </c>
    </row>
    <row r="147" spans="1:23">
      <c r="A147">
        <v>6764</v>
      </c>
      <c r="B147">
        <v>25003</v>
      </c>
      <c r="C147">
        <v>3</v>
      </c>
      <c r="G147">
        <v>142</v>
      </c>
      <c r="H147" t="s">
        <v>465</v>
      </c>
      <c r="I147" t="s">
        <v>537</v>
      </c>
      <c r="J147">
        <v>740</v>
      </c>
      <c r="K147">
        <v>1720</v>
      </c>
      <c r="L147">
        <v>734</v>
      </c>
      <c r="M147">
        <v>222</v>
      </c>
      <c r="N147">
        <v>290</v>
      </c>
      <c r="O147">
        <v>112</v>
      </c>
      <c r="P147">
        <v>76</v>
      </c>
      <c r="Q147">
        <v>28</v>
      </c>
      <c r="R147">
        <v>4</v>
      </c>
      <c r="S147">
        <v>2</v>
      </c>
      <c r="T147">
        <v>1620</v>
      </c>
      <c r="U147">
        <v>2.2070799999999999</v>
      </c>
      <c r="V147">
        <v>6</v>
      </c>
      <c r="W147">
        <v>100</v>
      </c>
    </row>
    <row r="148" spans="1:23">
      <c r="A148">
        <v>6765</v>
      </c>
      <c r="B148">
        <v>25004</v>
      </c>
      <c r="C148">
        <v>3</v>
      </c>
      <c r="G148">
        <v>143</v>
      </c>
      <c r="H148" t="s">
        <v>465</v>
      </c>
      <c r="I148" t="s">
        <v>539</v>
      </c>
      <c r="J148">
        <v>300</v>
      </c>
      <c r="K148">
        <v>737</v>
      </c>
      <c r="L148">
        <v>296</v>
      </c>
      <c r="M148">
        <v>69</v>
      </c>
      <c r="N148">
        <v>133</v>
      </c>
      <c r="O148">
        <v>53</v>
      </c>
      <c r="P148">
        <v>33</v>
      </c>
      <c r="Q148">
        <v>7</v>
      </c>
      <c r="R148">
        <v>1</v>
      </c>
      <c r="S148" t="s">
        <v>313</v>
      </c>
      <c r="T148">
        <v>667</v>
      </c>
      <c r="U148">
        <v>2.2533799999999999</v>
      </c>
      <c r="V148">
        <v>4</v>
      </c>
      <c r="W148">
        <v>70</v>
      </c>
    </row>
    <row r="149" spans="1:23">
      <c r="A149">
        <v>6766</v>
      </c>
      <c r="B149">
        <v>25005</v>
      </c>
      <c r="C149">
        <v>3</v>
      </c>
      <c r="G149">
        <v>144</v>
      </c>
      <c r="H149" t="s">
        <v>465</v>
      </c>
      <c r="I149" t="s">
        <v>540</v>
      </c>
      <c r="J149">
        <v>961</v>
      </c>
      <c r="K149">
        <v>2195</v>
      </c>
      <c r="L149">
        <v>959</v>
      </c>
      <c r="M149">
        <v>287</v>
      </c>
      <c r="N149">
        <v>352</v>
      </c>
      <c r="O149">
        <v>176</v>
      </c>
      <c r="P149">
        <v>108</v>
      </c>
      <c r="Q149">
        <v>22</v>
      </c>
      <c r="R149">
        <v>7</v>
      </c>
      <c r="S149">
        <v>7</v>
      </c>
      <c r="T149">
        <v>2158</v>
      </c>
      <c r="U149">
        <v>2.2502599999999999</v>
      </c>
      <c r="V149">
        <v>2</v>
      </c>
      <c r="W149">
        <v>37</v>
      </c>
    </row>
    <row r="150" spans="1:23">
      <c r="A150">
        <v>6783</v>
      </c>
      <c r="B150">
        <v>290</v>
      </c>
      <c r="C150">
        <v>2</v>
      </c>
      <c r="G150">
        <v>145</v>
      </c>
      <c r="H150" t="s">
        <v>466</v>
      </c>
      <c r="J150">
        <v>1339</v>
      </c>
      <c r="K150">
        <v>3440</v>
      </c>
      <c r="L150">
        <v>1332</v>
      </c>
      <c r="M150">
        <v>236</v>
      </c>
      <c r="N150">
        <v>554</v>
      </c>
      <c r="O150">
        <v>272</v>
      </c>
      <c r="P150">
        <v>199</v>
      </c>
      <c r="Q150">
        <v>62</v>
      </c>
      <c r="R150">
        <v>6</v>
      </c>
      <c r="S150">
        <v>3</v>
      </c>
      <c r="T150">
        <v>3323</v>
      </c>
      <c r="U150">
        <v>2.4947400000000002</v>
      </c>
      <c r="V150">
        <v>7</v>
      </c>
      <c r="W150">
        <v>117</v>
      </c>
    </row>
    <row r="151" spans="1:23">
      <c r="A151">
        <v>6784</v>
      </c>
      <c r="B151">
        <v>29001</v>
      </c>
      <c r="C151">
        <v>3</v>
      </c>
      <c r="G151">
        <v>146</v>
      </c>
      <c r="H151" t="s">
        <v>466</v>
      </c>
      <c r="I151" t="s">
        <v>535</v>
      </c>
      <c r="J151">
        <v>396</v>
      </c>
      <c r="K151">
        <v>941</v>
      </c>
      <c r="L151">
        <v>394</v>
      </c>
      <c r="M151">
        <v>79</v>
      </c>
      <c r="N151">
        <v>176</v>
      </c>
      <c r="O151">
        <v>72</v>
      </c>
      <c r="P151">
        <v>52</v>
      </c>
      <c r="Q151">
        <v>14</v>
      </c>
      <c r="R151" t="s">
        <v>313</v>
      </c>
      <c r="S151">
        <v>1</v>
      </c>
      <c r="T151">
        <v>932</v>
      </c>
      <c r="U151">
        <v>2.3654799999999998</v>
      </c>
      <c r="V151">
        <v>2</v>
      </c>
      <c r="W151">
        <v>9</v>
      </c>
    </row>
    <row r="152" spans="1:23">
      <c r="A152">
        <v>6785</v>
      </c>
      <c r="B152">
        <v>29002</v>
      </c>
      <c r="C152">
        <v>3</v>
      </c>
      <c r="G152">
        <v>147</v>
      </c>
      <c r="H152" t="s">
        <v>466</v>
      </c>
      <c r="I152" t="s">
        <v>536</v>
      </c>
      <c r="J152">
        <v>688</v>
      </c>
      <c r="K152">
        <v>1769</v>
      </c>
      <c r="L152">
        <v>685</v>
      </c>
      <c r="M152">
        <v>125</v>
      </c>
      <c r="N152">
        <v>292</v>
      </c>
      <c r="O152">
        <v>145</v>
      </c>
      <c r="P152">
        <v>95</v>
      </c>
      <c r="Q152">
        <v>25</v>
      </c>
      <c r="R152">
        <v>3</v>
      </c>
      <c r="S152" t="s">
        <v>313</v>
      </c>
      <c r="T152">
        <v>1667</v>
      </c>
      <c r="U152">
        <v>2.4335800000000001</v>
      </c>
      <c r="V152">
        <v>3</v>
      </c>
      <c r="W152">
        <v>102</v>
      </c>
    </row>
    <row r="153" spans="1:23">
      <c r="A153">
        <v>6786</v>
      </c>
      <c r="B153">
        <v>29003</v>
      </c>
      <c r="C153">
        <v>3</v>
      </c>
      <c r="G153">
        <v>148</v>
      </c>
      <c r="H153" t="s">
        <v>466</v>
      </c>
      <c r="I153" t="s">
        <v>537</v>
      </c>
      <c r="J153">
        <v>255</v>
      </c>
      <c r="K153">
        <v>730</v>
      </c>
      <c r="L153">
        <v>253</v>
      </c>
      <c r="M153">
        <v>32</v>
      </c>
      <c r="N153">
        <v>86</v>
      </c>
      <c r="O153">
        <v>55</v>
      </c>
      <c r="P153">
        <v>52</v>
      </c>
      <c r="Q153">
        <v>23</v>
      </c>
      <c r="R153">
        <v>3</v>
      </c>
      <c r="S153">
        <v>2</v>
      </c>
      <c r="T153">
        <v>724</v>
      </c>
      <c r="U153">
        <v>2.8616600000000001</v>
      </c>
      <c r="V153">
        <v>2</v>
      </c>
      <c r="W153">
        <v>6</v>
      </c>
    </row>
    <row r="154" spans="1:23">
      <c r="G154" s="179">
        <v>149</v>
      </c>
      <c r="H154" s="179" t="s">
        <v>466</v>
      </c>
      <c r="I154" s="179" t="s">
        <v>539</v>
      </c>
      <c r="J154" s="278" t="s">
        <v>313</v>
      </c>
      <c r="K154" s="278" t="s">
        <v>313</v>
      </c>
      <c r="L154" s="278" t="s">
        <v>313</v>
      </c>
      <c r="M154" s="278" t="s">
        <v>313</v>
      </c>
      <c r="N154" s="278" t="s">
        <v>313</v>
      </c>
      <c r="O154" s="278" t="s">
        <v>313</v>
      </c>
      <c r="P154" s="278" t="s">
        <v>313</v>
      </c>
      <c r="Q154" s="278" t="s">
        <v>313</v>
      </c>
      <c r="R154" s="278" t="s">
        <v>313</v>
      </c>
      <c r="S154" s="278" t="s">
        <v>313</v>
      </c>
      <c r="T154" s="278" t="s">
        <v>313</v>
      </c>
      <c r="U154" s="278" t="s">
        <v>313</v>
      </c>
      <c r="V154" s="278" t="s">
        <v>313</v>
      </c>
      <c r="W154" s="278" t="s">
        <v>313</v>
      </c>
    </row>
    <row r="155" spans="1:23">
      <c r="A155">
        <v>6767</v>
      </c>
      <c r="B155">
        <v>260</v>
      </c>
      <c r="C155">
        <v>2</v>
      </c>
      <c r="G155">
        <v>150</v>
      </c>
      <c r="H155" t="s">
        <v>467</v>
      </c>
      <c r="J155">
        <v>749</v>
      </c>
      <c r="K155">
        <v>1654</v>
      </c>
      <c r="L155">
        <v>748</v>
      </c>
      <c r="M155">
        <v>228</v>
      </c>
      <c r="N155">
        <v>300</v>
      </c>
      <c r="O155">
        <v>110</v>
      </c>
      <c r="P155">
        <v>81</v>
      </c>
      <c r="Q155">
        <v>19</v>
      </c>
      <c r="R155">
        <v>9</v>
      </c>
      <c r="S155">
        <v>1</v>
      </c>
      <c r="T155">
        <v>1638</v>
      </c>
      <c r="U155">
        <v>2.1898399999999998</v>
      </c>
      <c r="V155">
        <v>1</v>
      </c>
      <c r="W155">
        <v>16</v>
      </c>
    </row>
    <row r="156" spans="1:23">
      <c r="A156">
        <v>6768</v>
      </c>
      <c r="B156">
        <v>26001</v>
      </c>
      <c r="C156">
        <v>3</v>
      </c>
      <c r="G156">
        <v>151</v>
      </c>
      <c r="H156" t="s">
        <v>467</v>
      </c>
      <c r="I156" t="s">
        <v>535</v>
      </c>
      <c r="J156">
        <v>45</v>
      </c>
      <c r="K156">
        <v>87</v>
      </c>
      <c r="L156">
        <v>45</v>
      </c>
      <c r="M156">
        <v>17</v>
      </c>
      <c r="N156">
        <v>21</v>
      </c>
      <c r="O156">
        <v>2</v>
      </c>
      <c r="P156">
        <v>4</v>
      </c>
      <c r="Q156" t="s">
        <v>313</v>
      </c>
      <c r="R156">
        <v>1</v>
      </c>
      <c r="S156" t="s">
        <v>313</v>
      </c>
      <c r="T156">
        <v>87</v>
      </c>
      <c r="U156">
        <v>1.93333</v>
      </c>
      <c r="V156" t="s">
        <v>313</v>
      </c>
      <c r="W156" t="s">
        <v>313</v>
      </c>
    </row>
    <row r="157" spans="1:23">
      <c r="A157">
        <v>6769</v>
      </c>
      <c r="B157">
        <v>26002</v>
      </c>
      <c r="C157">
        <v>3</v>
      </c>
      <c r="G157">
        <v>152</v>
      </c>
      <c r="H157" t="s">
        <v>467</v>
      </c>
      <c r="I157" t="s">
        <v>536</v>
      </c>
      <c r="J157">
        <v>279</v>
      </c>
      <c r="K157">
        <v>608</v>
      </c>
      <c r="L157">
        <v>278</v>
      </c>
      <c r="M157">
        <v>87</v>
      </c>
      <c r="N157">
        <v>110</v>
      </c>
      <c r="O157">
        <v>48</v>
      </c>
      <c r="P157">
        <v>26</v>
      </c>
      <c r="Q157">
        <v>5</v>
      </c>
      <c r="R157">
        <v>2</v>
      </c>
      <c r="S157" t="s">
        <v>313</v>
      </c>
      <c r="T157">
        <v>592</v>
      </c>
      <c r="U157">
        <v>2.1295000000000002</v>
      </c>
      <c r="V157">
        <v>1</v>
      </c>
      <c r="W157">
        <v>16</v>
      </c>
    </row>
    <row r="158" spans="1:23">
      <c r="A158">
        <v>6770</v>
      </c>
      <c r="B158">
        <v>26003</v>
      </c>
      <c r="C158">
        <v>3</v>
      </c>
      <c r="G158">
        <v>153</v>
      </c>
      <c r="H158" t="s">
        <v>467</v>
      </c>
      <c r="I158" t="s">
        <v>537</v>
      </c>
      <c r="J158">
        <v>337</v>
      </c>
      <c r="K158">
        <v>754</v>
      </c>
      <c r="L158">
        <v>337</v>
      </c>
      <c r="M158">
        <v>109</v>
      </c>
      <c r="N158">
        <v>123</v>
      </c>
      <c r="O158">
        <v>48</v>
      </c>
      <c r="P158">
        <v>38</v>
      </c>
      <c r="Q158">
        <v>12</v>
      </c>
      <c r="R158">
        <v>6</v>
      </c>
      <c r="S158">
        <v>1</v>
      </c>
      <c r="T158">
        <v>754</v>
      </c>
      <c r="U158">
        <v>2.23739</v>
      </c>
      <c r="V158" t="s">
        <v>313</v>
      </c>
      <c r="W158" t="s">
        <v>313</v>
      </c>
    </row>
    <row r="159" spans="1:23">
      <c r="A159">
        <v>6771</v>
      </c>
      <c r="B159">
        <v>26004</v>
      </c>
      <c r="C159">
        <v>3</v>
      </c>
      <c r="G159">
        <v>154</v>
      </c>
      <c r="H159" t="s">
        <v>467</v>
      </c>
      <c r="I159" t="s">
        <v>539</v>
      </c>
      <c r="J159">
        <v>88</v>
      </c>
      <c r="K159">
        <v>205</v>
      </c>
      <c r="L159">
        <v>88</v>
      </c>
      <c r="M159">
        <v>15</v>
      </c>
      <c r="N159">
        <v>46</v>
      </c>
      <c r="O159">
        <v>12</v>
      </c>
      <c r="P159">
        <v>13</v>
      </c>
      <c r="Q159">
        <v>2</v>
      </c>
      <c r="R159" t="s">
        <v>313</v>
      </c>
      <c r="S159" t="s">
        <v>313</v>
      </c>
      <c r="T159">
        <v>205</v>
      </c>
      <c r="U159">
        <v>2.3295499999999998</v>
      </c>
      <c r="V159" t="s">
        <v>313</v>
      </c>
      <c r="W159" t="s">
        <v>313</v>
      </c>
    </row>
    <row r="160" spans="1:23">
      <c r="A160">
        <v>6779</v>
      </c>
      <c r="B160">
        <v>280</v>
      </c>
      <c r="C160">
        <v>2</v>
      </c>
      <c r="G160">
        <v>155</v>
      </c>
      <c r="H160" t="s">
        <v>468</v>
      </c>
      <c r="J160">
        <v>292</v>
      </c>
      <c r="K160">
        <v>892</v>
      </c>
      <c r="L160">
        <v>284</v>
      </c>
      <c r="M160">
        <v>98</v>
      </c>
      <c r="N160">
        <v>114</v>
      </c>
      <c r="O160">
        <v>40</v>
      </c>
      <c r="P160">
        <v>22</v>
      </c>
      <c r="Q160">
        <v>8</v>
      </c>
      <c r="R160">
        <v>2</v>
      </c>
      <c r="S160" t="s">
        <v>313</v>
      </c>
      <c r="T160">
        <v>586</v>
      </c>
      <c r="U160">
        <v>2.06338</v>
      </c>
      <c r="V160">
        <v>8</v>
      </c>
      <c r="W160">
        <v>306</v>
      </c>
    </row>
    <row r="161" spans="1:23">
      <c r="A161">
        <v>6780</v>
      </c>
      <c r="B161">
        <v>28001</v>
      </c>
      <c r="C161">
        <v>3</v>
      </c>
      <c r="G161">
        <v>156</v>
      </c>
      <c r="H161" t="s">
        <v>468</v>
      </c>
      <c r="I161" t="s">
        <v>535</v>
      </c>
      <c r="J161">
        <v>230</v>
      </c>
      <c r="K161">
        <v>540</v>
      </c>
      <c r="L161">
        <v>229</v>
      </c>
      <c r="M161">
        <v>74</v>
      </c>
      <c r="N161">
        <v>91</v>
      </c>
      <c r="O161">
        <v>35</v>
      </c>
      <c r="P161">
        <v>19</v>
      </c>
      <c r="Q161">
        <v>8</v>
      </c>
      <c r="R161">
        <v>2</v>
      </c>
      <c r="S161" t="s">
        <v>313</v>
      </c>
      <c r="T161">
        <v>489</v>
      </c>
      <c r="U161">
        <v>2.13537</v>
      </c>
      <c r="V161">
        <v>1</v>
      </c>
      <c r="W161">
        <v>51</v>
      </c>
    </row>
    <row r="162" spans="1:23">
      <c r="A162">
        <v>6781</v>
      </c>
      <c r="B162">
        <v>28002</v>
      </c>
      <c r="C162">
        <v>3</v>
      </c>
      <c r="G162">
        <v>157</v>
      </c>
      <c r="H162" t="s">
        <v>468</v>
      </c>
      <c r="I162" t="s">
        <v>536</v>
      </c>
      <c r="J162">
        <v>62</v>
      </c>
      <c r="K162">
        <v>352</v>
      </c>
      <c r="L162">
        <v>55</v>
      </c>
      <c r="M162">
        <v>24</v>
      </c>
      <c r="N162">
        <v>23</v>
      </c>
      <c r="O162">
        <v>5</v>
      </c>
      <c r="P162">
        <v>3</v>
      </c>
      <c r="Q162" t="s">
        <v>313</v>
      </c>
      <c r="R162" t="s">
        <v>313</v>
      </c>
      <c r="S162" t="s">
        <v>313</v>
      </c>
      <c r="T162">
        <v>97</v>
      </c>
      <c r="U162">
        <v>1.7636400000000001</v>
      </c>
      <c r="V162">
        <v>7</v>
      </c>
      <c r="W162">
        <v>255</v>
      </c>
    </row>
    <row r="163" spans="1:23">
      <c r="A163">
        <v>6782</v>
      </c>
      <c r="B163">
        <v>28003</v>
      </c>
      <c r="C163">
        <v>3</v>
      </c>
      <c r="G163">
        <v>158</v>
      </c>
      <c r="H163" t="s">
        <v>468</v>
      </c>
      <c r="I163" t="s">
        <v>537</v>
      </c>
      <c r="J163" t="s">
        <v>313</v>
      </c>
      <c r="K163" t="s">
        <v>313</v>
      </c>
      <c r="L163" t="s">
        <v>313</v>
      </c>
      <c r="M163" t="s">
        <v>313</v>
      </c>
      <c r="N163" t="s">
        <v>313</v>
      </c>
      <c r="O163" t="s">
        <v>313</v>
      </c>
      <c r="P163" t="s">
        <v>313</v>
      </c>
      <c r="Q163" t="s">
        <v>313</v>
      </c>
      <c r="R163" t="s">
        <v>313</v>
      </c>
      <c r="S163" t="s">
        <v>313</v>
      </c>
      <c r="T163" t="s">
        <v>313</v>
      </c>
      <c r="U163" t="s">
        <v>313</v>
      </c>
      <c r="V163" t="s">
        <v>313</v>
      </c>
      <c r="W163" t="s">
        <v>313</v>
      </c>
    </row>
    <row r="164" spans="1:23">
      <c r="A164">
        <v>6772</v>
      </c>
      <c r="B164">
        <v>271</v>
      </c>
      <c r="C164">
        <v>2</v>
      </c>
      <c r="G164">
        <v>159</v>
      </c>
      <c r="H164" t="s">
        <v>469</v>
      </c>
      <c r="J164">
        <v>3435</v>
      </c>
      <c r="K164">
        <v>8325</v>
      </c>
      <c r="L164">
        <v>3422</v>
      </c>
      <c r="M164">
        <v>1071</v>
      </c>
      <c r="N164">
        <v>1318</v>
      </c>
      <c r="O164">
        <v>577</v>
      </c>
      <c r="P164">
        <v>331</v>
      </c>
      <c r="Q164">
        <v>91</v>
      </c>
      <c r="R164">
        <v>33</v>
      </c>
      <c r="S164">
        <v>1</v>
      </c>
      <c r="T164">
        <v>7422</v>
      </c>
      <c r="U164">
        <v>2.1689099999999999</v>
      </c>
      <c r="V164">
        <v>13</v>
      </c>
      <c r="W164">
        <v>903</v>
      </c>
    </row>
    <row r="165" spans="1:23">
      <c r="A165">
        <v>6773</v>
      </c>
      <c r="B165">
        <v>27101</v>
      </c>
      <c r="C165">
        <v>3</v>
      </c>
      <c r="G165">
        <v>160</v>
      </c>
      <c r="H165" t="s">
        <v>469</v>
      </c>
      <c r="I165" t="s">
        <v>535</v>
      </c>
      <c r="J165">
        <v>1138</v>
      </c>
      <c r="K165">
        <v>2887</v>
      </c>
      <c r="L165">
        <v>1131</v>
      </c>
      <c r="M165">
        <v>395</v>
      </c>
      <c r="N165">
        <v>415</v>
      </c>
      <c r="O165">
        <v>163</v>
      </c>
      <c r="P165">
        <v>117</v>
      </c>
      <c r="Q165">
        <v>31</v>
      </c>
      <c r="R165">
        <v>9</v>
      </c>
      <c r="S165">
        <v>1</v>
      </c>
      <c r="T165">
        <v>2398</v>
      </c>
      <c r="U165">
        <v>2.12025</v>
      </c>
      <c r="V165">
        <v>7</v>
      </c>
      <c r="W165">
        <v>489</v>
      </c>
    </row>
    <row r="166" spans="1:23">
      <c r="A166">
        <v>6774</v>
      </c>
      <c r="B166">
        <v>27102</v>
      </c>
      <c r="C166">
        <v>3</v>
      </c>
      <c r="G166">
        <v>161</v>
      </c>
      <c r="H166" t="s">
        <v>469</v>
      </c>
      <c r="I166" t="s">
        <v>536</v>
      </c>
      <c r="J166">
        <v>538</v>
      </c>
      <c r="K166">
        <v>1432</v>
      </c>
      <c r="L166">
        <v>535</v>
      </c>
      <c r="M166">
        <v>194</v>
      </c>
      <c r="N166">
        <v>186</v>
      </c>
      <c r="O166">
        <v>77</v>
      </c>
      <c r="P166">
        <v>58</v>
      </c>
      <c r="Q166">
        <v>18</v>
      </c>
      <c r="R166">
        <v>2</v>
      </c>
      <c r="S166" t="s">
        <v>313</v>
      </c>
      <c r="T166">
        <v>1131</v>
      </c>
      <c r="U166">
        <v>2.11402</v>
      </c>
      <c r="V166">
        <v>3</v>
      </c>
      <c r="W166">
        <v>301</v>
      </c>
    </row>
    <row r="167" spans="1:23">
      <c r="A167">
        <v>6775</v>
      </c>
      <c r="B167">
        <v>27103</v>
      </c>
      <c r="C167">
        <v>3</v>
      </c>
      <c r="G167">
        <v>162</v>
      </c>
      <c r="H167" t="s">
        <v>469</v>
      </c>
      <c r="I167" t="s">
        <v>537</v>
      </c>
      <c r="J167">
        <v>765</v>
      </c>
      <c r="K167">
        <v>1711</v>
      </c>
      <c r="L167">
        <v>765</v>
      </c>
      <c r="M167">
        <v>197</v>
      </c>
      <c r="N167">
        <v>316</v>
      </c>
      <c r="O167">
        <v>155</v>
      </c>
      <c r="P167">
        <v>75</v>
      </c>
      <c r="Q167">
        <v>15</v>
      </c>
      <c r="R167">
        <v>7</v>
      </c>
      <c r="S167" t="s">
        <v>313</v>
      </c>
      <c r="T167">
        <v>1711</v>
      </c>
      <c r="U167">
        <v>2.2366000000000001</v>
      </c>
      <c r="V167" t="s">
        <v>313</v>
      </c>
      <c r="W167" t="s">
        <v>313</v>
      </c>
    </row>
    <row r="168" spans="1:23">
      <c r="A168">
        <v>6776</v>
      </c>
      <c r="B168">
        <v>27104</v>
      </c>
      <c r="C168">
        <v>3</v>
      </c>
      <c r="G168">
        <v>163</v>
      </c>
      <c r="H168" t="s">
        <v>469</v>
      </c>
      <c r="I168" t="s">
        <v>539</v>
      </c>
      <c r="J168">
        <v>470</v>
      </c>
      <c r="K168">
        <v>1141</v>
      </c>
      <c r="L168">
        <v>467</v>
      </c>
      <c r="M168">
        <v>138</v>
      </c>
      <c r="N168">
        <v>189</v>
      </c>
      <c r="O168">
        <v>84</v>
      </c>
      <c r="P168">
        <v>31</v>
      </c>
      <c r="Q168">
        <v>14</v>
      </c>
      <c r="R168">
        <v>11</v>
      </c>
      <c r="S168" t="s">
        <v>313</v>
      </c>
      <c r="T168">
        <v>1028</v>
      </c>
      <c r="U168">
        <v>2.2012800000000001</v>
      </c>
      <c r="V168">
        <v>3</v>
      </c>
      <c r="W168">
        <v>113</v>
      </c>
    </row>
    <row r="169" spans="1:23">
      <c r="A169">
        <v>6777</v>
      </c>
      <c r="B169">
        <v>27105</v>
      </c>
      <c r="C169">
        <v>3</v>
      </c>
      <c r="G169">
        <v>164</v>
      </c>
      <c r="H169" t="s">
        <v>469</v>
      </c>
      <c r="I169" t="s">
        <v>540</v>
      </c>
      <c r="J169">
        <v>524</v>
      </c>
      <c r="K169">
        <v>1154</v>
      </c>
      <c r="L169">
        <v>524</v>
      </c>
      <c r="M169">
        <v>147</v>
      </c>
      <c r="N169">
        <v>212</v>
      </c>
      <c r="O169">
        <v>98</v>
      </c>
      <c r="P169">
        <v>50</v>
      </c>
      <c r="Q169">
        <v>13</v>
      </c>
      <c r="R169">
        <v>4</v>
      </c>
      <c r="S169" t="s">
        <v>313</v>
      </c>
      <c r="T169">
        <v>1154</v>
      </c>
      <c r="U169">
        <v>2.2022900000000001</v>
      </c>
      <c r="V169" t="s">
        <v>313</v>
      </c>
      <c r="W169" t="s">
        <v>313</v>
      </c>
    </row>
    <row r="170" spans="1:23">
      <c r="A170">
        <v>6778</v>
      </c>
      <c r="B170">
        <v>272</v>
      </c>
      <c r="C170">
        <v>2</v>
      </c>
      <c r="G170">
        <v>165</v>
      </c>
      <c r="H170" t="s">
        <v>470</v>
      </c>
      <c r="J170">
        <v>265</v>
      </c>
      <c r="K170">
        <v>811</v>
      </c>
      <c r="L170">
        <v>265</v>
      </c>
      <c r="M170">
        <v>21</v>
      </c>
      <c r="N170">
        <v>67</v>
      </c>
      <c r="O170">
        <v>80</v>
      </c>
      <c r="P170">
        <v>76</v>
      </c>
      <c r="Q170">
        <v>16</v>
      </c>
      <c r="R170">
        <v>3</v>
      </c>
      <c r="S170">
        <v>2</v>
      </c>
      <c r="T170">
        <v>811</v>
      </c>
      <c r="U170">
        <v>3.0603799999999999</v>
      </c>
      <c r="V170" t="s">
        <v>313</v>
      </c>
      <c r="W170" t="s">
        <v>313</v>
      </c>
    </row>
    <row r="171" spans="1:23">
      <c r="A171">
        <v>6787</v>
      </c>
      <c r="B171">
        <v>300</v>
      </c>
      <c r="C171">
        <v>2</v>
      </c>
      <c r="G171">
        <v>166</v>
      </c>
      <c r="H171" t="s">
        <v>471</v>
      </c>
      <c r="J171">
        <v>304</v>
      </c>
      <c r="K171">
        <v>698</v>
      </c>
      <c r="L171">
        <v>303</v>
      </c>
      <c r="M171">
        <v>77</v>
      </c>
      <c r="N171">
        <v>126</v>
      </c>
      <c r="O171">
        <v>59</v>
      </c>
      <c r="P171">
        <v>30</v>
      </c>
      <c r="Q171">
        <v>9</v>
      </c>
      <c r="R171">
        <v>2</v>
      </c>
      <c r="S171" t="s">
        <v>313</v>
      </c>
      <c r="T171">
        <v>683</v>
      </c>
      <c r="U171">
        <v>2.25413</v>
      </c>
      <c r="V171">
        <v>1</v>
      </c>
      <c r="W171">
        <v>15</v>
      </c>
    </row>
    <row r="172" spans="1:23">
      <c r="A172">
        <v>6788</v>
      </c>
      <c r="B172">
        <v>310</v>
      </c>
      <c r="C172">
        <v>2</v>
      </c>
      <c r="G172">
        <v>167</v>
      </c>
      <c r="H172" t="s">
        <v>472</v>
      </c>
      <c r="J172">
        <v>94</v>
      </c>
      <c r="K172">
        <v>207</v>
      </c>
      <c r="L172">
        <v>94</v>
      </c>
      <c r="M172">
        <v>35</v>
      </c>
      <c r="N172">
        <v>33</v>
      </c>
      <c r="O172">
        <v>7</v>
      </c>
      <c r="P172">
        <v>12</v>
      </c>
      <c r="Q172">
        <v>5</v>
      </c>
      <c r="R172">
        <v>2</v>
      </c>
      <c r="S172" t="s">
        <v>313</v>
      </c>
      <c r="T172">
        <v>207</v>
      </c>
      <c r="U172">
        <v>2.2021299999999999</v>
      </c>
      <c r="V172" t="s">
        <v>313</v>
      </c>
      <c r="W172" t="s">
        <v>313</v>
      </c>
    </row>
    <row r="173" spans="1:23">
      <c r="A173">
        <v>6797</v>
      </c>
      <c r="B173">
        <v>350</v>
      </c>
      <c r="C173">
        <v>2</v>
      </c>
      <c r="G173">
        <v>168</v>
      </c>
      <c r="H173" t="s">
        <v>473</v>
      </c>
      <c r="J173">
        <v>1115</v>
      </c>
      <c r="K173">
        <v>2185</v>
      </c>
      <c r="L173">
        <v>1112</v>
      </c>
      <c r="M173">
        <v>449</v>
      </c>
      <c r="N173">
        <v>408</v>
      </c>
      <c r="O173">
        <v>159</v>
      </c>
      <c r="P173">
        <v>71</v>
      </c>
      <c r="Q173">
        <v>19</v>
      </c>
      <c r="R173">
        <v>5</v>
      </c>
      <c r="S173">
        <v>1</v>
      </c>
      <c r="T173">
        <v>2158</v>
      </c>
      <c r="U173">
        <v>1.94065</v>
      </c>
      <c r="V173">
        <v>3</v>
      </c>
      <c r="W173">
        <v>27</v>
      </c>
    </row>
    <row r="174" spans="1:23">
      <c r="A174">
        <v>6795</v>
      </c>
      <c r="B174">
        <v>330</v>
      </c>
      <c r="C174">
        <v>2</v>
      </c>
      <c r="G174">
        <v>169</v>
      </c>
      <c r="H174" t="s">
        <v>474</v>
      </c>
      <c r="J174">
        <v>285</v>
      </c>
      <c r="K174">
        <v>913</v>
      </c>
      <c r="L174">
        <v>272</v>
      </c>
      <c r="M174">
        <v>70</v>
      </c>
      <c r="N174">
        <v>108</v>
      </c>
      <c r="O174">
        <v>56</v>
      </c>
      <c r="P174">
        <v>25</v>
      </c>
      <c r="Q174">
        <v>10</v>
      </c>
      <c r="R174">
        <v>2</v>
      </c>
      <c r="S174">
        <v>1</v>
      </c>
      <c r="T174">
        <v>625</v>
      </c>
      <c r="U174">
        <v>2.29779</v>
      </c>
      <c r="V174">
        <v>13</v>
      </c>
      <c r="W174">
        <v>288</v>
      </c>
    </row>
    <row r="175" spans="1:23">
      <c r="A175">
        <v>6796</v>
      </c>
      <c r="B175">
        <v>340</v>
      </c>
      <c r="C175">
        <v>2</v>
      </c>
      <c r="G175">
        <v>170</v>
      </c>
      <c r="H175" t="s">
        <v>475</v>
      </c>
      <c r="J175">
        <v>566</v>
      </c>
      <c r="K175">
        <v>1419</v>
      </c>
      <c r="L175">
        <v>565</v>
      </c>
      <c r="M175">
        <v>107</v>
      </c>
      <c r="N175">
        <v>231</v>
      </c>
      <c r="O175">
        <v>120</v>
      </c>
      <c r="P175">
        <v>79</v>
      </c>
      <c r="Q175">
        <v>17</v>
      </c>
      <c r="R175">
        <v>8</v>
      </c>
      <c r="S175">
        <v>3</v>
      </c>
      <c r="T175">
        <v>1402</v>
      </c>
      <c r="U175">
        <v>2.48142</v>
      </c>
      <c r="V175">
        <v>1</v>
      </c>
      <c r="W175">
        <v>17</v>
      </c>
    </row>
    <row r="176" spans="1:23">
      <c r="A176">
        <v>6789</v>
      </c>
      <c r="B176">
        <v>320</v>
      </c>
      <c r="C176">
        <v>2</v>
      </c>
      <c r="G176">
        <v>171</v>
      </c>
      <c r="H176" t="s">
        <v>476</v>
      </c>
      <c r="J176">
        <v>2569</v>
      </c>
      <c r="K176">
        <v>5811</v>
      </c>
      <c r="L176">
        <v>2554</v>
      </c>
      <c r="M176">
        <v>898</v>
      </c>
      <c r="N176">
        <v>910</v>
      </c>
      <c r="O176">
        <v>435</v>
      </c>
      <c r="P176">
        <v>234</v>
      </c>
      <c r="Q176">
        <v>60</v>
      </c>
      <c r="R176">
        <v>11</v>
      </c>
      <c r="S176">
        <v>6</v>
      </c>
      <c r="T176">
        <v>5368</v>
      </c>
      <c r="U176">
        <v>2.1017999999999999</v>
      </c>
      <c r="V176">
        <v>15</v>
      </c>
      <c r="W176">
        <v>443</v>
      </c>
    </row>
    <row r="177" spans="1:24">
      <c r="A177">
        <v>6790</v>
      </c>
      <c r="B177">
        <v>32001</v>
      </c>
      <c r="C177">
        <v>3</v>
      </c>
      <c r="G177">
        <v>172</v>
      </c>
      <c r="H177" t="s">
        <v>476</v>
      </c>
      <c r="I177" t="s">
        <v>535</v>
      </c>
      <c r="J177">
        <v>1007</v>
      </c>
      <c r="K177">
        <v>2231</v>
      </c>
      <c r="L177">
        <v>998</v>
      </c>
      <c r="M177">
        <v>387</v>
      </c>
      <c r="N177">
        <v>335</v>
      </c>
      <c r="O177">
        <v>161</v>
      </c>
      <c r="P177">
        <v>87</v>
      </c>
      <c r="Q177">
        <v>20</v>
      </c>
      <c r="R177">
        <v>6</v>
      </c>
      <c r="S177">
        <v>2</v>
      </c>
      <c r="T177">
        <v>2038</v>
      </c>
      <c r="U177">
        <v>2.0420799999999999</v>
      </c>
      <c r="V177">
        <v>9</v>
      </c>
      <c r="W177">
        <v>193</v>
      </c>
    </row>
    <row r="178" spans="1:24">
      <c r="A178">
        <v>6791</v>
      </c>
      <c r="B178">
        <v>32002</v>
      </c>
      <c r="C178">
        <v>3</v>
      </c>
      <c r="G178">
        <v>173</v>
      </c>
      <c r="H178" t="s">
        <v>476</v>
      </c>
      <c r="I178" t="s">
        <v>536</v>
      </c>
      <c r="J178">
        <v>1048</v>
      </c>
      <c r="K178">
        <v>2190</v>
      </c>
      <c r="L178">
        <v>1045</v>
      </c>
      <c r="M178">
        <v>381</v>
      </c>
      <c r="N178">
        <v>371</v>
      </c>
      <c r="O178">
        <v>174</v>
      </c>
      <c r="P178">
        <v>92</v>
      </c>
      <c r="Q178">
        <v>20</v>
      </c>
      <c r="R178">
        <v>3</v>
      </c>
      <c r="S178">
        <v>4</v>
      </c>
      <c r="T178">
        <v>2160</v>
      </c>
      <c r="U178">
        <v>2.0669900000000001</v>
      </c>
      <c r="V178">
        <v>3</v>
      </c>
      <c r="W178">
        <v>30</v>
      </c>
    </row>
    <row r="179" spans="1:24">
      <c r="A179">
        <v>6792</v>
      </c>
      <c r="B179">
        <v>32003</v>
      </c>
      <c r="C179">
        <v>3</v>
      </c>
      <c r="G179">
        <v>174</v>
      </c>
      <c r="H179" t="s">
        <v>476</v>
      </c>
      <c r="I179" t="s">
        <v>537</v>
      </c>
      <c r="J179">
        <v>514</v>
      </c>
      <c r="K179">
        <v>1390</v>
      </c>
      <c r="L179">
        <v>511</v>
      </c>
      <c r="M179">
        <v>130</v>
      </c>
      <c r="N179">
        <v>204</v>
      </c>
      <c r="O179">
        <v>100</v>
      </c>
      <c r="P179">
        <v>55</v>
      </c>
      <c r="Q179">
        <v>20</v>
      </c>
      <c r="R179">
        <v>2</v>
      </c>
      <c r="S179" t="s">
        <v>313</v>
      </c>
      <c r="T179">
        <v>1170</v>
      </c>
      <c r="U179">
        <v>2.2896299999999998</v>
      </c>
      <c r="V179">
        <v>3</v>
      </c>
      <c r="W179">
        <v>220</v>
      </c>
    </row>
    <row r="180" spans="1:24">
      <c r="A180">
        <v>6793</v>
      </c>
      <c r="B180">
        <v>32004</v>
      </c>
      <c r="C180">
        <v>3</v>
      </c>
      <c r="G180">
        <v>175</v>
      </c>
      <c r="H180" t="s">
        <v>476</v>
      </c>
      <c r="I180" t="s">
        <v>539</v>
      </c>
      <c r="J180" t="s">
        <v>313</v>
      </c>
      <c r="K180" t="s">
        <v>313</v>
      </c>
      <c r="L180" t="s">
        <v>313</v>
      </c>
      <c r="M180" t="s">
        <v>313</v>
      </c>
      <c r="N180" t="s">
        <v>313</v>
      </c>
      <c r="O180" t="s">
        <v>313</v>
      </c>
      <c r="P180" t="s">
        <v>313</v>
      </c>
      <c r="Q180" t="s">
        <v>313</v>
      </c>
      <c r="R180" t="s">
        <v>313</v>
      </c>
      <c r="S180" t="s">
        <v>313</v>
      </c>
      <c r="T180" t="s">
        <v>313</v>
      </c>
      <c r="U180" t="s">
        <v>313</v>
      </c>
      <c r="V180" t="s">
        <v>313</v>
      </c>
      <c r="W180" t="s">
        <v>313</v>
      </c>
    </row>
    <row r="181" spans="1:24">
      <c r="A181">
        <v>6794</v>
      </c>
      <c r="B181">
        <v>32005</v>
      </c>
      <c r="C181">
        <v>3</v>
      </c>
      <c r="G181">
        <v>176</v>
      </c>
      <c r="H181" t="s">
        <v>476</v>
      </c>
      <c r="I181" t="s">
        <v>540</v>
      </c>
      <c r="J181" t="s">
        <v>313</v>
      </c>
      <c r="K181" t="s">
        <v>313</v>
      </c>
      <c r="L181" t="s">
        <v>313</v>
      </c>
      <c r="M181" t="s">
        <v>313</v>
      </c>
      <c r="N181" t="s">
        <v>313</v>
      </c>
      <c r="O181" t="s">
        <v>313</v>
      </c>
      <c r="P181" t="s">
        <v>313</v>
      </c>
      <c r="Q181" t="s">
        <v>313</v>
      </c>
      <c r="R181" t="s">
        <v>313</v>
      </c>
      <c r="S181" t="s">
        <v>313</v>
      </c>
      <c r="T181" t="s">
        <v>313</v>
      </c>
      <c r="U181" t="s">
        <v>313</v>
      </c>
      <c r="V181" t="s">
        <v>313</v>
      </c>
      <c r="W181" t="s">
        <v>313</v>
      </c>
    </row>
    <row r="182" spans="1:24">
      <c r="A182">
        <v>6877</v>
      </c>
      <c r="B182">
        <v>720</v>
      </c>
      <c r="C182">
        <v>2</v>
      </c>
      <c r="D182" t="s">
        <v>415</v>
      </c>
      <c r="E182">
        <v>65001</v>
      </c>
      <c r="G182">
        <v>177</v>
      </c>
      <c r="H182" t="s">
        <v>477</v>
      </c>
      <c r="J182">
        <v>4</v>
      </c>
      <c r="K182">
        <v>4</v>
      </c>
      <c r="L182">
        <v>4</v>
      </c>
      <c r="M182">
        <v>4</v>
      </c>
      <c r="N182" t="s">
        <v>313</v>
      </c>
      <c r="O182" t="s">
        <v>313</v>
      </c>
      <c r="P182" t="s">
        <v>313</v>
      </c>
      <c r="Q182" t="s">
        <v>313</v>
      </c>
      <c r="R182" t="s">
        <v>313</v>
      </c>
      <c r="S182" t="s">
        <v>313</v>
      </c>
      <c r="T182">
        <v>4</v>
      </c>
      <c r="U182">
        <v>1</v>
      </c>
      <c r="V182" t="s">
        <v>313</v>
      </c>
      <c r="W182" t="s">
        <v>313</v>
      </c>
    </row>
    <row r="183" spans="1:24">
      <c r="H183" t="s">
        <v>541</v>
      </c>
      <c r="J183" s="172"/>
      <c r="K183" s="172"/>
      <c r="L183" s="172"/>
      <c r="M183" s="172"/>
      <c r="N183" s="172"/>
      <c r="O183" s="172"/>
      <c r="P183" s="172"/>
      <c r="Q183" s="172"/>
      <c r="R183" s="172"/>
      <c r="S183" s="172"/>
      <c r="T183" s="172"/>
      <c r="U183" s="172"/>
      <c r="V183" s="172"/>
      <c r="W183" s="172"/>
    </row>
    <row r="184" spans="1:24">
      <c r="G184">
        <v>1</v>
      </c>
      <c r="H184" s="173" t="s">
        <v>542</v>
      </c>
      <c r="J184" s="174">
        <f t="shared" ref="J184:T184" si="0">SUM(J69)</f>
        <v>2481</v>
      </c>
      <c r="K184" s="174">
        <f t="shared" si="0"/>
        <v>4418</v>
      </c>
      <c r="L184" s="174">
        <f t="shared" si="0"/>
        <v>2475</v>
      </c>
      <c r="M184" s="174">
        <f t="shared" si="0"/>
        <v>1425</v>
      </c>
      <c r="N184" s="174">
        <f t="shared" si="0"/>
        <v>664</v>
      </c>
      <c r="O184" s="174">
        <f t="shared" si="0"/>
        <v>245</v>
      </c>
      <c r="P184" s="174">
        <f t="shared" si="0"/>
        <v>99</v>
      </c>
      <c r="Q184" s="174">
        <f t="shared" si="0"/>
        <v>31</v>
      </c>
      <c r="R184" s="174">
        <f t="shared" si="0"/>
        <v>11</v>
      </c>
      <c r="S184" s="174">
        <f t="shared" si="0"/>
        <v>0</v>
      </c>
      <c r="T184" s="174">
        <f t="shared" si="0"/>
        <v>4105</v>
      </c>
      <c r="U184" s="90">
        <f t="shared" ref="U184:U201" si="1">IF(ISERROR(T184/L184),"-",T184/L184)</f>
        <v>1.6585858585858586</v>
      </c>
      <c r="V184" s="174">
        <f>SUM(V69)</f>
        <v>6</v>
      </c>
      <c r="W184" s="174">
        <f>SUM(W69)</f>
        <v>313</v>
      </c>
    </row>
    <row r="185" spans="1:24">
      <c r="G185">
        <v>2</v>
      </c>
      <c r="H185" s="175" t="s">
        <v>543</v>
      </c>
      <c r="J185" s="174">
        <f t="shared" ref="J185:T185" si="2">SUM(J40,J65,J97,J98,J101,J99,J100)</f>
        <v>2305</v>
      </c>
      <c r="K185" s="174">
        <f t="shared" si="2"/>
        <v>4000</v>
      </c>
      <c r="L185" s="174">
        <f t="shared" si="2"/>
        <v>2301</v>
      </c>
      <c r="M185" s="174">
        <f t="shared" si="2"/>
        <v>1210</v>
      </c>
      <c r="N185" s="174">
        <f t="shared" si="2"/>
        <v>704</v>
      </c>
      <c r="O185" s="174">
        <f t="shared" si="2"/>
        <v>240</v>
      </c>
      <c r="P185" s="174">
        <f t="shared" si="2"/>
        <v>114</v>
      </c>
      <c r="Q185" s="174">
        <f t="shared" si="2"/>
        <v>27</v>
      </c>
      <c r="R185" s="174">
        <f t="shared" si="2"/>
        <v>6</v>
      </c>
      <c r="S185" s="174">
        <f t="shared" si="2"/>
        <v>0</v>
      </c>
      <c r="T185" s="174">
        <f t="shared" si="2"/>
        <v>3965</v>
      </c>
      <c r="U185" s="90">
        <f t="shared" si="1"/>
        <v>1.7231638418079096</v>
      </c>
      <c r="V185" s="174">
        <f>SUM(V40,V65,V97,V98,V101,V99,V100)</f>
        <v>4</v>
      </c>
      <c r="W185" s="174">
        <f>SUM(W40,W65,W97,W98,W101,W99,W100)</f>
        <v>35</v>
      </c>
    </row>
    <row r="186" spans="1:24">
      <c r="G186">
        <v>3</v>
      </c>
      <c r="H186" s="175" t="s">
        <v>544</v>
      </c>
      <c r="J186" s="174">
        <f t="shared" ref="J186:T186" si="3">SUM(J90)</f>
        <v>2385</v>
      </c>
      <c r="K186" s="174">
        <f t="shared" si="3"/>
        <v>4097</v>
      </c>
      <c r="L186" s="174">
        <f t="shared" si="3"/>
        <v>2383</v>
      </c>
      <c r="M186" s="174">
        <f t="shared" si="3"/>
        <v>1356</v>
      </c>
      <c r="N186" s="174">
        <f t="shared" si="3"/>
        <v>628</v>
      </c>
      <c r="O186" s="174">
        <f t="shared" si="3"/>
        <v>243</v>
      </c>
      <c r="P186" s="174">
        <f t="shared" si="3"/>
        <v>113</v>
      </c>
      <c r="Q186" s="174">
        <f t="shared" si="3"/>
        <v>33</v>
      </c>
      <c r="R186" s="174">
        <f t="shared" si="3"/>
        <v>7</v>
      </c>
      <c r="S186" s="174">
        <f t="shared" si="3"/>
        <v>3</v>
      </c>
      <c r="T186" s="174">
        <f t="shared" si="3"/>
        <v>4022</v>
      </c>
      <c r="U186" s="90">
        <f t="shared" si="1"/>
        <v>1.687788501888376</v>
      </c>
      <c r="V186" s="174">
        <f>SUM(V90)</f>
        <v>2</v>
      </c>
      <c r="W186" s="174">
        <f>SUM(W90)</f>
        <v>75</v>
      </c>
      <c r="X186" s="90">
        <f>IF(ISERROR(V186/L186),"-",V186/L186)</f>
        <v>8.3927822073017204E-4</v>
      </c>
    </row>
    <row r="187" spans="1:24">
      <c r="G187">
        <v>4</v>
      </c>
      <c r="H187" s="175" t="s">
        <v>545</v>
      </c>
      <c r="J187" s="174">
        <f t="shared" ref="J187:T187" si="4">SUM(J102)</f>
        <v>2416</v>
      </c>
      <c r="K187" s="174">
        <f t="shared" si="4"/>
        <v>4699</v>
      </c>
      <c r="L187" s="174">
        <f t="shared" si="4"/>
        <v>2410</v>
      </c>
      <c r="M187" s="174">
        <f t="shared" si="4"/>
        <v>1119</v>
      </c>
      <c r="N187" s="174">
        <f t="shared" si="4"/>
        <v>751</v>
      </c>
      <c r="O187" s="174">
        <f t="shared" si="4"/>
        <v>296</v>
      </c>
      <c r="P187" s="174">
        <f t="shared" si="4"/>
        <v>180</v>
      </c>
      <c r="Q187" s="174">
        <f t="shared" si="4"/>
        <v>53</v>
      </c>
      <c r="R187" s="174">
        <f t="shared" si="4"/>
        <v>8</v>
      </c>
      <c r="S187" s="174">
        <f t="shared" si="4"/>
        <v>3</v>
      </c>
      <c r="T187" s="174">
        <f t="shared" si="4"/>
        <v>4564</v>
      </c>
      <c r="U187" s="90">
        <f t="shared" si="1"/>
        <v>1.8937759336099584</v>
      </c>
      <c r="V187" s="174">
        <f>SUM(V102)</f>
        <v>6</v>
      </c>
      <c r="W187" s="174">
        <f>SUM(W102)</f>
        <v>135</v>
      </c>
    </row>
    <row r="188" spans="1:24">
      <c r="G188">
        <v>5</v>
      </c>
      <c r="H188" s="175" t="s">
        <v>546</v>
      </c>
      <c r="J188" s="174">
        <f t="shared" ref="J188:T188" si="5">SUM(J108,J84,J87)</f>
        <v>2429</v>
      </c>
      <c r="K188" s="174">
        <f t="shared" si="5"/>
        <v>5023</v>
      </c>
      <c r="L188" s="174">
        <f t="shared" si="5"/>
        <v>2426</v>
      </c>
      <c r="M188" s="174">
        <f t="shared" si="5"/>
        <v>883</v>
      </c>
      <c r="N188" s="174">
        <f t="shared" si="5"/>
        <v>895</v>
      </c>
      <c r="O188" s="174">
        <f t="shared" si="5"/>
        <v>367</v>
      </c>
      <c r="P188" s="174">
        <f t="shared" si="5"/>
        <v>211</v>
      </c>
      <c r="Q188" s="174">
        <f t="shared" si="5"/>
        <v>58</v>
      </c>
      <c r="R188" s="174">
        <f t="shared" si="5"/>
        <v>11</v>
      </c>
      <c r="S188" s="174">
        <f t="shared" si="5"/>
        <v>1</v>
      </c>
      <c r="T188" s="174">
        <f t="shared" si="5"/>
        <v>4981</v>
      </c>
      <c r="U188" s="90">
        <f t="shared" si="1"/>
        <v>2.0531739488870571</v>
      </c>
      <c r="V188" s="174">
        <f>SUM(V108,V84,V87)</f>
        <v>3</v>
      </c>
      <c r="W188" s="174">
        <f>SUM(W108,W84,W87)</f>
        <v>42</v>
      </c>
    </row>
    <row r="189" spans="1:24">
      <c r="G189">
        <v>6</v>
      </c>
      <c r="H189" s="175" t="s">
        <v>547</v>
      </c>
      <c r="J189" s="174">
        <f t="shared" ref="J189:T189" si="6">SUM(J78,J75,J96)</f>
        <v>4246</v>
      </c>
      <c r="K189" s="174">
        <f t="shared" si="6"/>
        <v>7720</v>
      </c>
      <c r="L189" s="174">
        <f t="shared" si="6"/>
        <v>4242</v>
      </c>
      <c r="M189" s="174">
        <f t="shared" si="6"/>
        <v>2225</v>
      </c>
      <c r="N189" s="174">
        <f t="shared" si="6"/>
        <v>1142</v>
      </c>
      <c r="O189" s="174">
        <f t="shared" si="6"/>
        <v>513</v>
      </c>
      <c r="P189" s="174">
        <f t="shared" si="6"/>
        <v>265</v>
      </c>
      <c r="Q189" s="174">
        <f t="shared" si="6"/>
        <v>78</v>
      </c>
      <c r="R189" s="174">
        <f t="shared" si="6"/>
        <v>15</v>
      </c>
      <c r="S189" s="174">
        <f t="shared" si="6"/>
        <v>4</v>
      </c>
      <c r="T189" s="174">
        <f t="shared" si="6"/>
        <v>7616</v>
      </c>
      <c r="U189" s="90">
        <f t="shared" si="1"/>
        <v>1.7953795379537953</v>
      </c>
      <c r="V189" s="174">
        <f>SUM(V78,V75,V96)</f>
        <v>4</v>
      </c>
      <c r="W189" s="174">
        <f>SUM(W78,W75,W96)</f>
        <v>104</v>
      </c>
    </row>
    <row r="190" spans="1:24">
      <c r="G190">
        <v>7</v>
      </c>
      <c r="H190" s="175" t="s">
        <v>548</v>
      </c>
      <c r="J190" s="174">
        <f t="shared" ref="J190:T190" si="7">SUM(J29)</f>
        <v>2384</v>
      </c>
      <c r="K190" s="174">
        <f t="shared" si="7"/>
        <v>5330</v>
      </c>
      <c r="L190" s="174">
        <f t="shared" si="7"/>
        <v>2361</v>
      </c>
      <c r="M190" s="174">
        <f t="shared" si="7"/>
        <v>868</v>
      </c>
      <c r="N190" s="174">
        <f t="shared" si="7"/>
        <v>869</v>
      </c>
      <c r="O190" s="174">
        <f t="shared" si="7"/>
        <v>366</v>
      </c>
      <c r="P190" s="174">
        <f t="shared" si="7"/>
        <v>195</v>
      </c>
      <c r="Q190" s="174">
        <f t="shared" si="7"/>
        <v>42</v>
      </c>
      <c r="R190" s="174">
        <f t="shared" si="7"/>
        <v>15</v>
      </c>
      <c r="S190" s="174">
        <f t="shared" si="7"/>
        <v>6</v>
      </c>
      <c r="T190" s="174">
        <f t="shared" si="7"/>
        <v>4826</v>
      </c>
      <c r="U190" s="90">
        <f t="shared" si="1"/>
        <v>2.0440491317238458</v>
      </c>
      <c r="V190" s="174">
        <f>SUM(V29)</f>
        <v>23</v>
      </c>
      <c r="W190" s="174">
        <f>SUM(W29)</f>
        <v>504</v>
      </c>
    </row>
    <row r="191" spans="1:24">
      <c r="G191">
        <v>8</v>
      </c>
      <c r="H191" s="175" t="s">
        <v>549</v>
      </c>
      <c r="J191" s="174">
        <f t="shared" ref="J191:T191" si="8">SUM(J48,J47,J49)</f>
        <v>1077</v>
      </c>
      <c r="K191" s="174">
        <f t="shared" si="8"/>
        <v>2148</v>
      </c>
      <c r="L191" s="174">
        <f t="shared" si="8"/>
        <v>1076</v>
      </c>
      <c r="M191" s="174">
        <f t="shared" si="8"/>
        <v>438</v>
      </c>
      <c r="N191" s="174">
        <f t="shared" si="8"/>
        <v>365</v>
      </c>
      <c r="O191" s="174">
        <f t="shared" si="8"/>
        <v>164</v>
      </c>
      <c r="P191" s="174">
        <f t="shared" si="8"/>
        <v>71</v>
      </c>
      <c r="Q191" s="174">
        <f t="shared" si="8"/>
        <v>31</v>
      </c>
      <c r="R191" s="174">
        <f t="shared" si="8"/>
        <v>3</v>
      </c>
      <c r="S191" s="174">
        <f t="shared" si="8"/>
        <v>4</v>
      </c>
      <c r="T191" s="174">
        <f t="shared" si="8"/>
        <v>2146</v>
      </c>
      <c r="U191" s="90">
        <f t="shared" si="1"/>
        <v>1.9944237918215613</v>
      </c>
      <c r="V191" s="174">
        <f>SUM(V48,V47,V49)</f>
        <v>1</v>
      </c>
      <c r="W191" s="174">
        <f>SUM(W48,W47,W49)</f>
        <v>2</v>
      </c>
    </row>
    <row r="192" spans="1:24">
      <c r="G192">
        <v>9</v>
      </c>
      <c r="H192" s="175" t="s">
        <v>550</v>
      </c>
      <c r="J192" s="174">
        <f t="shared" ref="J192:T192" si="9">SUM(J44,J46,J45)</f>
        <v>1621</v>
      </c>
      <c r="K192" s="174">
        <f t="shared" si="9"/>
        <v>3285</v>
      </c>
      <c r="L192" s="174">
        <f t="shared" si="9"/>
        <v>1620</v>
      </c>
      <c r="M192" s="174">
        <f t="shared" si="9"/>
        <v>622</v>
      </c>
      <c r="N192" s="174">
        <f t="shared" si="9"/>
        <v>582</v>
      </c>
      <c r="O192" s="174">
        <f t="shared" si="9"/>
        <v>259</v>
      </c>
      <c r="P192" s="174">
        <f t="shared" si="9"/>
        <v>104</v>
      </c>
      <c r="Q192" s="174">
        <f t="shared" si="9"/>
        <v>37</v>
      </c>
      <c r="R192" s="174">
        <f t="shared" si="9"/>
        <v>12</v>
      </c>
      <c r="S192" s="174">
        <f t="shared" si="9"/>
        <v>4</v>
      </c>
      <c r="T192" s="174">
        <f t="shared" si="9"/>
        <v>3268</v>
      </c>
      <c r="U192" s="90">
        <f t="shared" si="1"/>
        <v>2.0172839506172839</v>
      </c>
      <c r="V192" s="174">
        <f>SUM(V44,V46,V45)</f>
        <v>1</v>
      </c>
      <c r="W192" s="174">
        <f>SUM(W44,W46,W45)</f>
        <v>17</v>
      </c>
    </row>
    <row r="193" spans="7:23">
      <c r="G193">
        <v>10</v>
      </c>
      <c r="H193" s="175" t="s">
        <v>551</v>
      </c>
      <c r="J193" s="174">
        <f t="shared" ref="J193:T193" si="10">SUM(J114,J116,J117,J111,J139,J115)</f>
        <v>2043</v>
      </c>
      <c r="K193" s="174">
        <f t="shared" si="10"/>
        <v>3996</v>
      </c>
      <c r="L193" s="174">
        <f t="shared" si="10"/>
        <v>2036</v>
      </c>
      <c r="M193" s="174">
        <f t="shared" si="10"/>
        <v>909</v>
      </c>
      <c r="N193" s="174">
        <f t="shared" si="10"/>
        <v>689</v>
      </c>
      <c r="O193" s="174">
        <f t="shared" si="10"/>
        <v>256</v>
      </c>
      <c r="P193" s="174">
        <f t="shared" si="10"/>
        <v>140</v>
      </c>
      <c r="Q193" s="174">
        <f t="shared" si="10"/>
        <v>37</v>
      </c>
      <c r="R193" s="174">
        <f t="shared" si="10"/>
        <v>3</v>
      </c>
      <c r="S193" s="174">
        <f t="shared" si="10"/>
        <v>2</v>
      </c>
      <c r="T193" s="174">
        <f t="shared" si="10"/>
        <v>3832</v>
      </c>
      <c r="U193" s="90">
        <f t="shared" si="1"/>
        <v>1.882121807465619</v>
      </c>
      <c r="V193" s="174">
        <f>SUM(V114,V116,V117,V111,V139,V115)</f>
        <v>7</v>
      </c>
      <c r="W193" s="174">
        <f>SUM(W114,W116,W117,W111,W139,W115)</f>
        <v>164</v>
      </c>
    </row>
    <row r="194" spans="7:23">
      <c r="G194">
        <v>11</v>
      </c>
      <c r="H194" s="175" t="s">
        <v>552</v>
      </c>
      <c r="J194" s="174">
        <f t="shared" ref="J194:T194" si="11">SUM(J140,J134,J142,J141)</f>
        <v>2980</v>
      </c>
      <c r="K194" s="174">
        <f t="shared" si="11"/>
        <v>6130</v>
      </c>
      <c r="L194" s="174">
        <f t="shared" si="11"/>
        <v>2971</v>
      </c>
      <c r="M194" s="174">
        <f t="shared" si="11"/>
        <v>1290</v>
      </c>
      <c r="N194" s="174">
        <f t="shared" si="11"/>
        <v>1012</v>
      </c>
      <c r="O194" s="174">
        <f t="shared" si="11"/>
        <v>392</v>
      </c>
      <c r="P194" s="174">
        <f t="shared" si="11"/>
        <v>193</v>
      </c>
      <c r="Q194" s="174">
        <f t="shared" si="11"/>
        <v>61</v>
      </c>
      <c r="R194" s="174">
        <f t="shared" si="11"/>
        <v>14</v>
      </c>
      <c r="S194" s="174">
        <f t="shared" si="11"/>
        <v>9</v>
      </c>
      <c r="T194" s="174">
        <f t="shared" si="11"/>
        <v>5715</v>
      </c>
      <c r="U194" s="90">
        <f t="shared" si="1"/>
        <v>1.9235947492426793</v>
      </c>
      <c r="V194" s="174">
        <f>SUM(V140,V134,V142,V141)</f>
        <v>9</v>
      </c>
      <c r="W194" s="174">
        <f>SUM(W140,W134,W142,W141)</f>
        <v>415</v>
      </c>
    </row>
    <row r="195" spans="7:23">
      <c r="G195">
        <v>12</v>
      </c>
      <c r="H195" s="175" t="s">
        <v>553</v>
      </c>
      <c r="J195" s="174">
        <f t="shared" ref="J195:T195" si="12">SUM(J120,J131,J126)</f>
        <v>3340</v>
      </c>
      <c r="K195" s="174">
        <f t="shared" si="12"/>
        <v>7050</v>
      </c>
      <c r="L195" s="174">
        <f t="shared" si="12"/>
        <v>3312</v>
      </c>
      <c r="M195" s="174">
        <f t="shared" si="12"/>
        <v>1174</v>
      </c>
      <c r="N195" s="174">
        <f t="shared" si="12"/>
        <v>1252</v>
      </c>
      <c r="O195" s="174">
        <f t="shared" si="12"/>
        <v>520</v>
      </c>
      <c r="P195" s="174">
        <f t="shared" si="12"/>
        <v>272</v>
      </c>
      <c r="Q195" s="174">
        <f t="shared" si="12"/>
        <v>70</v>
      </c>
      <c r="R195" s="174">
        <f t="shared" si="12"/>
        <v>17</v>
      </c>
      <c r="S195" s="174">
        <f t="shared" si="12"/>
        <v>7</v>
      </c>
      <c r="T195" s="174">
        <f t="shared" si="12"/>
        <v>6830</v>
      </c>
      <c r="U195" s="90">
        <f t="shared" si="1"/>
        <v>2.0621980676328504</v>
      </c>
      <c r="V195" s="174">
        <f>SUM(V120,V131,V126)</f>
        <v>28</v>
      </c>
      <c r="W195" s="174">
        <f>SUM(W120,W131,W126)</f>
        <v>220</v>
      </c>
    </row>
    <row r="196" spans="7:23">
      <c r="G196">
        <v>13</v>
      </c>
      <c r="H196" s="175" t="s">
        <v>554</v>
      </c>
      <c r="J196" s="174">
        <f t="shared" ref="J196:T196" si="13">SUM(J35,J24)</f>
        <v>2999</v>
      </c>
      <c r="K196" s="174">
        <f t="shared" si="13"/>
        <v>7032</v>
      </c>
      <c r="L196" s="174">
        <f t="shared" si="13"/>
        <v>2991</v>
      </c>
      <c r="M196" s="174">
        <f t="shared" si="13"/>
        <v>831</v>
      </c>
      <c r="N196" s="174">
        <f t="shared" si="13"/>
        <v>1208</v>
      </c>
      <c r="O196" s="174">
        <f t="shared" si="13"/>
        <v>530</v>
      </c>
      <c r="P196" s="174">
        <f t="shared" si="13"/>
        <v>287</v>
      </c>
      <c r="Q196" s="174">
        <f t="shared" si="13"/>
        <v>98</v>
      </c>
      <c r="R196" s="174">
        <f t="shared" si="13"/>
        <v>26</v>
      </c>
      <c r="S196" s="174">
        <f t="shared" si="13"/>
        <v>11</v>
      </c>
      <c r="T196" s="174">
        <f t="shared" si="13"/>
        <v>6710</v>
      </c>
      <c r="U196" s="90">
        <f t="shared" si="1"/>
        <v>2.2433968572383818</v>
      </c>
      <c r="V196" s="174">
        <f>SUM(V35,V24)</f>
        <v>8</v>
      </c>
      <c r="W196" s="174">
        <f>SUM(W35,W24)</f>
        <v>322</v>
      </c>
    </row>
    <row r="197" spans="7:23">
      <c r="G197">
        <v>14</v>
      </c>
      <c r="H197" s="175" t="s">
        <v>555</v>
      </c>
      <c r="J197" s="174">
        <f>SUM(J55,J50,J59,J182)</f>
        <v>3177</v>
      </c>
      <c r="K197" s="174">
        <f t="shared" ref="K197:S197" si="14">SUM(K55,K50,K59,K182)</f>
        <v>6950</v>
      </c>
      <c r="L197" s="174">
        <f t="shared" si="14"/>
        <v>3166</v>
      </c>
      <c r="M197" s="174">
        <f t="shared" si="14"/>
        <v>1085</v>
      </c>
      <c r="N197" s="174">
        <f t="shared" si="14"/>
        <v>1163</v>
      </c>
      <c r="O197" s="174">
        <f t="shared" si="14"/>
        <v>536</v>
      </c>
      <c r="P197" s="174">
        <f t="shared" si="14"/>
        <v>253</v>
      </c>
      <c r="Q197" s="174">
        <f t="shared" si="14"/>
        <v>100</v>
      </c>
      <c r="R197" s="174">
        <f t="shared" si="14"/>
        <v>21</v>
      </c>
      <c r="S197" s="174">
        <f t="shared" si="14"/>
        <v>8</v>
      </c>
      <c r="T197" s="174">
        <f>SUM(T55,T50,T59,T182)</f>
        <v>6719</v>
      </c>
      <c r="U197" s="90">
        <f t="shared" si="1"/>
        <v>2.1222362602653191</v>
      </c>
      <c r="V197" s="174">
        <f>SUM(V55,V50,V59,V182)</f>
        <v>11</v>
      </c>
      <c r="W197" s="174">
        <f t="shared" ref="W197" si="15">SUM(W55,W50,W59,W182)</f>
        <v>231</v>
      </c>
    </row>
    <row r="198" spans="7:23">
      <c r="G198">
        <v>15</v>
      </c>
      <c r="H198" s="175" t="s">
        <v>556</v>
      </c>
      <c r="J198" s="174">
        <f t="shared" ref="J198:T198" si="16">SUM(J143,J144,J150)</f>
        <v>5541</v>
      </c>
      <c r="K198" s="174">
        <f t="shared" si="16"/>
        <v>12861</v>
      </c>
      <c r="L198" s="174">
        <f t="shared" si="16"/>
        <v>5512</v>
      </c>
      <c r="M198" s="174">
        <f t="shared" si="16"/>
        <v>1546</v>
      </c>
      <c r="N198" s="174">
        <f t="shared" si="16"/>
        <v>2168</v>
      </c>
      <c r="O198" s="174">
        <f t="shared" si="16"/>
        <v>954</v>
      </c>
      <c r="P198" s="174">
        <f t="shared" si="16"/>
        <v>612</v>
      </c>
      <c r="Q198" s="174">
        <f t="shared" si="16"/>
        <v>183</v>
      </c>
      <c r="R198" s="174">
        <f t="shared" si="16"/>
        <v>33</v>
      </c>
      <c r="S198" s="174">
        <f t="shared" si="16"/>
        <v>16</v>
      </c>
      <c r="T198" s="174">
        <f t="shared" si="16"/>
        <v>12425</v>
      </c>
      <c r="U198" s="90">
        <f t="shared" si="1"/>
        <v>2.2541727140783743</v>
      </c>
      <c r="V198" s="174">
        <f>SUM(V143,V144,V150)</f>
        <v>29</v>
      </c>
      <c r="W198" s="174">
        <f>SUM(W143,W144,W150)</f>
        <v>436</v>
      </c>
    </row>
    <row r="199" spans="7:23">
      <c r="G199">
        <v>16</v>
      </c>
      <c r="H199" s="175" t="s">
        <v>557</v>
      </c>
      <c r="J199" s="174">
        <f t="shared" ref="J199:T199" si="17">SUM(J155,J164,J170,J160)</f>
        <v>4741</v>
      </c>
      <c r="K199" s="174">
        <f t="shared" si="17"/>
        <v>11682</v>
      </c>
      <c r="L199" s="174">
        <f t="shared" si="17"/>
        <v>4719</v>
      </c>
      <c r="M199" s="174">
        <f t="shared" si="17"/>
        <v>1418</v>
      </c>
      <c r="N199" s="174">
        <f t="shared" si="17"/>
        <v>1799</v>
      </c>
      <c r="O199" s="174">
        <f t="shared" si="17"/>
        <v>807</v>
      </c>
      <c r="P199" s="174">
        <f t="shared" si="17"/>
        <v>510</v>
      </c>
      <c r="Q199" s="174">
        <f t="shared" si="17"/>
        <v>134</v>
      </c>
      <c r="R199" s="174">
        <f t="shared" si="17"/>
        <v>47</v>
      </c>
      <c r="S199" s="174">
        <f t="shared" si="17"/>
        <v>4</v>
      </c>
      <c r="T199" s="174">
        <f t="shared" si="17"/>
        <v>10457</v>
      </c>
      <c r="U199" s="90">
        <f t="shared" si="1"/>
        <v>2.2159355795719433</v>
      </c>
      <c r="V199" s="174">
        <f>SUM(V155,V164,V170,V160)</f>
        <v>22</v>
      </c>
      <c r="W199" s="174">
        <f>SUM(W155,W164,W170,W160)</f>
        <v>1225</v>
      </c>
    </row>
    <row r="200" spans="7:23">
      <c r="G200">
        <v>17</v>
      </c>
      <c r="H200" s="175" t="s">
        <v>558</v>
      </c>
      <c r="J200" s="174">
        <f t="shared" ref="J200:T200" si="18">SUM(J171,J176,J175,J174,J173,J172)</f>
        <v>4933</v>
      </c>
      <c r="K200" s="174">
        <f t="shared" si="18"/>
        <v>11233</v>
      </c>
      <c r="L200" s="174">
        <f t="shared" si="18"/>
        <v>4900</v>
      </c>
      <c r="M200" s="174">
        <f t="shared" si="18"/>
        <v>1636</v>
      </c>
      <c r="N200" s="174">
        <f t="shared" si="18"/>
        <v>1816</v>
      </c>
      <c r="O200" s="174">
        <f t="shared" si="18"/>
        <v>836</v>
      </c>
      <c r="P200" s="174">
        <f t="shared" si="18"/>
        <v>451</v>
      </c>
      <c r="Q200" s="174">
        <f t="shared" si="18"/>
        <v>120</v>
      </c>
      <c r="R200" s="174">
        <f t="shared" si="18"/>
        <v>30</v>
      </c>
      <c r="S200" s="174">
        <f t="shared" si="18"/>
        <v>11</v>
      </c>
      <c r="T200" s="174">
        <f t="shared" si="18"/>
        <v>10443</v>
      </c>
      <c r="U200" s="90">
        <f t="shared" si="1"/>
        <v>2.1312244897959185</v>
      </c>
      <c r="V200" s="174">
        <f>SUM(V171,V176,V175,V174,V173,V172)</f>
        <v>33</v>
      </c>
      <c r="W200" s="174">
        <f>SUM(W171,W176,W175,W174,W173,W172)</f>
        <v>790</v>
      </c>
    </row>
    <row r="201" spans="7:23">
      <c r="G201">
        <v>18</v>
      </c>
      <c r="H201" s="175" t="s">
        <v>559</v>
      </c>
      <c r="J201" s="174">
        <f t="shared" ref="J201:T201" si="19">SUM(J18,J14,J10,J6)</f>
        <v>1719</v>
      </c>
      <c r="K201" s="174">
        <f t="shared" si="19"/>
        <v>3645</v>
      </c>
      <c r="L201" s="174">
        <f t="shared" si="19"/>
        <v>1714</v>
      </c>
      <c r="M201" s="174">
        <f t="shared" si="19"/>
        <v>622</v>
      </c>
      <c r="N201" s="174">
        <f t="shared" si="19"/>
        <v>691</v>
      </c>
      <c r="O201" s="174">
        <f t="shared" si="19"/>
        <v>237</v>
      </c>
      <c r="P201" s="174">
        <f t="shared" si="19"/>
        <v>108</v>
      </c>
      <c r="Q201" s="174">
        <f t="shared" si="19"/>
        <v>33</v>
      </c>
      <c r="R201" s="174">
        <f t="shared" si="19"/>
        <v>19</v>
      </c>
      <c r="S201" s="174">
        <f t="shared" si="19"/>
        <v>4</v>
      </c>
      <c r="T201" s="174">
        <f t="shared" si="19"/>
        <v>3458</v>
      </c>
      <c r="U201" s="90">
        <f t="shared" si="1"/>
        <v>2.0175029171528589</v>
      </c>
      <c r="V201" s="174">
        <f>SUM(V18,V14,V10,V6)</f>
        <v>5</v>
      </c>
      <c r="W201" s="174">
        <f>SUM(W18,W14,W10,W6)</f>
        <v>187</v>
      </c>
    </row>
    <row r="202" spans="7:23">
      <c r="H202" s="176" t="s">
        <v>560</v>
      </c>
      <c r="J202" s="174">
        <f t="shared" ref="J202:T202" si="20">SUM(J184:J201)</f>
        <v>52817</v>
      </c>
      <c r="K202" s="174">
        <f t="shared" si="20"/>
        <v>111299</v>
      </c>
      <c r="L202" s="174">
        <f t="shared" si="20"/>
        <v>52615</v>
      </c>
      <c r="M202" s="174">
        <f t="shared" si="20"/>
        <v>20657</v>
      </c>
      <c r="N202" s="174">
        <f t="shared" si="20"/>
        <v>18398</v>
      </c>
      <c r="O202" s="174">
        <f t="shared" si="20"/>
        <v>7761</v>
      </c>
      <c r="P202" s="174">
        <f t="shared" si="20"/>
        <v>4178</v>
      </c>
      <c r="Q202" s="174">
        <f t="shared" si="20"/>
        <v>1226</v>
      </c>
      <c r="R202" s="174">
        <f t="shared" si="20"/>
        <v>298</v>
      </c>
      <c r="S202" s="177">
        <f t="shared" si="20"/>
        <v>97</v>
      </c>
      <c r="T202" s="177">
        <f t="shared" si="20"/>
        <v>106082</v>
      </c>
      <c r="U202" s="90">
        <f t="shared" ref="U202" si="21">IF(ISERROR(T202/L202),"-",T202/L202)</f>
        <v>2.0161931008267606</v>
      </c>
      <c r="V202" s="174">
        <f>SUM(V184:V201)</f>
        <v>202</v>
      </c>
      <c r="W202" s="177">
        <f>SUM(W184:W201)</f>
        <v>5217</v>
      </c>
    </row>
    <row r="203" spans="7:23">
      <c r="H203" s="178" t="s">
        <v>561</v>
      </c>
      <c r="J203" s="171">
        <f t="shared" ref="J203:T203" si="22">J5-J202</f>
        <v>0</v>
      </c>
      <c r="K203" s="171">
        <f t="shared" si="22"/>
        <v>0</v>
      </c>
      <c r="L203" s="171">
        <f t="shared" si="22"/>
        <v>0</v>
      </c>
      <c r="M203" s="171">
        <f t="shared" si="22"/>
        <v>0</v>
      </c>
      <c r="N203" s="171">
        <f t="shared" si="22"/>
        <v>0</v>
      </c>
      <c r="O203" s="171">
        <f t="shared" si="22"/>
        <v>0</v>
      </c>
      <c r="P203" s="174">
        <f>P5-P202</f>
        <v>0</v>
      </c>
      <c r="Q203" s="171">
        <f t="shared" si="22"/>
        <v>0</v>
      </c>
      <c r="R203" s="171">
        <f t="shared" si="22"/>
        <v>0</v>
      </c>
      <c r="S203" s="171">
        <f t="shared" si="22"/>
        <v>0</v>
      </c>
      <c r="T203" s="171">
        <f t="shared" si="22"/>
        <v>0</v>
      </c>
      <c r="U203" s="171" t="s">
        <v>321</v>
      </c>
      <c r="V203" s="171">
        <f>V5-V202</f>
        <v>0</v>
      </c>
      <c r="W203" s="171">
        <f>W5-W202</f>
        <v>0</v>
      </c>
    </row>
  </sheetData>
  <phoneticPr fontId="1"/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tabColor rgb="FFFF0000"/>
  </sheetPr>
  <dimension ref="A1:X203"/>
  <sheetViews>
    <sheetView zoomScale="80" zoomScaleNormal="80" workbookViewId="0">
      <selection activeCell="J140" sqref="J140"/>
    </sheetView>
  </sheetViews>
  <sheetFormatPr defaultRowHeight="13.5"/>
  <cols>
    <col min="2" max="2" width="11.875" bestFit="1" customWidth="1"/>
    <col min="3" max="3" width="13" bestFit="1" customWidth="1"/>
    <col min="4" max="4" width="12.375" bestFit="1" customWidth="1"/>
    <col min="5" max="5" width="11" bestFit="1" customWidth="1"/>
    <col min="6" max="6" width="14.25" bestFit="1" customWidth="1"/>
    <col min="7" max="7" width="7.25" bestFit="1" customWidth="1"/>
    <col min="8" max="8" width="11" bestFit="1" customWidth="1"/>
    <col min="9" max="9" width="10" bestFit="1" customWidth="1"/>
  </cols>
  <sheetData>
    <row r="1" spans="1:23">
      <c r="A1" t="s">
        <v>411</v>
      </c>
    </row>
    <row r="2" spans="1:23">
      <c r="A2" t="s">
        <v>516</v>
      </c>
    </row>
    <row r="3" spans="1:23">
      <c r="A3">
        <v>3</v>
      </c>
    </row>
    <row r="4" spans="1:23" s="94" customFormat="1" ht="67.5">
      <c r="A4" s="94">
        <v>4</v>
      </c>
      <c r="B4" s="94" t="s">
        <v>517</v>
      </c>
      <c r="C4" s="94" t="s">
        <v>518</v>
      </c>
      <c r="D4" s="94" t="s">
        <v>413</v>
      </c>
      <c r="E4" s="94" t="s">
        <v>416</v>
      </c>
      <c r="F4" s="94" t="s">
        <v>417</v>
      </c>
      <c r="G4" s="94" t="s">
        <v>519</v>
      </c>
      <c r="H4" s="94" t="s">
        <v>418</v>
      </c>
      <c r="I4" s="94" t="s">
        <v>520</v>
      </c>
      <c r="J4" s="94" t="s">
        <v>521</v>
      </c>
      <c r="K4" s="94" t="s">
        <v>531</v>
      </c>
      <c r="L4" s="94" t="s">
        <v>522</v>
      </c>
      <c r="M4" s="94" t="s">
        <v>523</v>
      </c>
      <c r="N4" s="94" t="s">
        <v>524</v>
      </c>
      <c r="O4" s="94" t="s">
        <v>525</v>
      </c>
      <c r="P4" s="94" t="s">
        <v>526</v>
      </c>
      <c r="Q4" s="94" t="s">
        <v>527</v>
      </c>
      <c r="R4" s="94" t="s">
        <v>528</v>
      </c>
      <c r="S4" s="94" t="s">
        <v>529</v>
      </c>
      <c r="T4" s="94" t="s">
        <v>532</v>
      </c>
      <c r="U4" s="94" t="s">
        <v>534</v>
      </c>
      <c r="V4" s="94" t="s">
        <v>530</v>
      </c>
      <c r="W4" s="94" t="s">
        <v>533</v>
      </c>
    </row>
    <row r="5" spans="1:23">
      <c r="A5">
        <v>6703</v>
      </c>
      <c r="C5">
        <v>1</v>
      </c>
      <c r="G5">
        <v>0</v>
      </c>
      <c r="J5">
        <v>52817</v>
      </c>
      <c r="K5">
        <v>111299</v>
      </c>
      <c r="L5">
        <v>52615</v>
      </c>
      <c r="M5">
        <v>20657</v>
      </c>
      <c r="N5">
        <v>18398</v>
      </c>
      <c r="O5">
        <v>7761</v>
      </c>
      <c r="P5">
        <v>4178</v>
      </c>
      <c r="Q5">
        <v>1226</v>
      </c>
      <c r="R5">
        <v>298</v>
      </c>
      <c r="S5">
        <v>97</v>
      </c>
      <c r="T5">
        <v>106082</v>
      </c>
      <c r="U5">
        <v>2.0161899999999999</v>
      </c>
      <c r="V5">
        <v>202</v>
      </c>
      <c r="W5">
        <v>5217</v>
      </c>
    </row>
    <row r="6" spans="1:23">
      <c r="A6">
        <v>6873</v>
      </c>
      <c r="B6">
        <v>710</v>
      </c>
      <c r="C6">
        <v>2</v>
      </c>
      <c r="G6">
        <v>1</v>
      </c>
      <c r="H6" t="s">
        <v>419</v>
      </c>
      <c r="J6">
        <v>321</v>
      </c>
      <c r="K6">
        <v>644</v>
      </c>
      <c r="L6">
        <v>321</v>
      </c>
      <c r="M6">
        <v>108</v>
      </c>
      <c r="N6">
        <v>144</v>
      </c>
      <c r="O6">
        <v>42</v>
      </c>
      <c r="P6">
        <v>19</v>
      </c>
      <c r="Q6">
        <v>4</v>
      </c>
      <c r="R6">
        <v>2</v>
      </c>
      <c r="S6">
        <v>2</v>
      </c>
      <c r="T6">
        <v>644</v>
      </c>
      <c r="U6">
        <v>2.00623</v>
      </c>
      <c r="V6" t="s">
        <v>313</v>
      </c>
      <c r="W6" t="s">
        <v>313</v>
      </c>
    </row>
    <row r="7" spans="1:23">
      <c r="A7">
        <v>6874</v>
      </c>
      <c r="B7">
        <v>71001</v>
      </c>
      <c r="C7">
        <v>3</v>
      </c>
      <c r="G7">
        <v>2</v>
      </c>
      <c r="H7" t="s">
        <v>419</v>
      </c>
      <c r="I7" t="s">
        <v>535</v>
      </c>
      <c r="J7">
        <v>284</v>
      </c>
      <c r="K7">
        <v>577</v>
      </c>
      <c r="L7">
        <v>284</v>
      </c>
      <c r="M7">
        <v>96</v>
      </c>
      <c r="N7">
        <v>123</v>
      </c>
      <c r="O7">
        <v>39</v>
      </c>
      <c r="P7">
        <v>18</v>
      </c>
      <c r="Q7">
        <v>4</v>
      </c>
      <c r="R7">
        <v>2</v>
      </c>
      <c r="S7">
        <v>2</v>
      </c>
      <c r="T7">
        <v>577</v>
      </c>
      <c r="U7">
        <v>2.0316900000000002</v>
      </c>
      <c r="V7" t="s">
        <v>313</v>
      </c>
      <c r="W7" t="s">
        <v>313</v>
      </c>
    </row>
    <row r="8" spans="1:23">
      <c r="A8">
        <v>6875</v>
      </c>
      <c r="B8">
        <v>71002</v>
      </c>
      <c r="C8">
        <v>3</v>
      </c>
      <c r="G8">
        <v>3</v>
      </c>
      <c r="H8" t="s">
        <v>419</v>
      </c>
      <c r="I8" t="s">
        <v>536</v>
      </c>
      <c r="J8">
        <v>37</v>
      </c>
      <c r="K8">
        <v>67</v>
      </c>
      <c r="L8">
        <v>37</v>
      </c>
      <c r="M8">
        <v>12</v>
      </c>
      <c r="N8">
        <v>21</v>
      </c>
      <c r="O8">
        <v>3</v>
      </c>
      <c r="P8">
        <v>1</v>
      </c>
      <c r="Q8" t="s">
        <v>313</v>
      </c>
      <c r="R8" t="s">
        <v>313</v>
      </c>
      <c r="S8" t="s">
        <v>313</v>
      </c>
      <c r="T8">
        <v>67</v>
      </c>
      <c r="U8">
        <v>1.81081</v>
      </c>
      <c r="V8" t="s">
        <v>313</v>
      </c>
      <c r="W8" t="s">
        <v>313</v>
      </c>
    </row>
    <row r="9" spans="1:23">
      <c r="A9">
        <v>6876</v>
      </c>
      <c r="B9">
        <v>71003</v>
      </c>
      <c r="C9">
        <v>3</v>
      </c>
      <c r="G9">
        <v>4</v>
      </c>
      <c r="H9" t="s">
        <v>419</v>
      </c>
      <c r="I9" t="s">
        <v>537</v>
      </c>
      <c r="J9" t="s">
        <v>313</v>
      </c>
      <c r="K9" t="s">
        <v>313</v>
      </c>
      <c r="L9" t="s">
        <v>313</v>
      </c>
      <c r="M9" t="s">
        <v>313</v>
      </c>
      <c r="N9" t="s">
        <v>313</v>
      </c>
      <c r="O9" t="s">
        <v>313</v>
      </c>
      <c r="P9" t="s">
        <v>313</v>
      </c>
      <c r="Q9" t="s">
        <v>313</v>
      </c>
      <c r="R9" t="s">
        <v>313</v>
      </c>
      <c r="S9" t="s">
        <v>313</v>
      </c>
      <c r="T9" t="s">
        <v>313</v>
      </c>
      <c r="U9" t="s">
        <v>313</v>
      </c>
      <c r="V9" t="s">
        <v>313</v>
      </c>
      <c r="W9" t="s">
        <v>313</v>
      </c>
    </row>
    <row r="10" spans="1:23">
      <c r="A10">
        <v>6869</v>
      </c>
      <c r="B10">
        <v>700</v>
      </c>
      <c r="C10">
        <v>2</v>
      </c>
      <c r="G10">
        <v>5</v>
      </c>
      <c r="H10" t="s">
        <v>420</v>
      </c>
      <c r="J10">
        <v>111</v>
      </c>
      <c r="K10">
        <v>223</v>
      </c>
      <c r="L10">
        <v>111</v>
      </c>
      <c r="M10">
        <v>44</v>
      </c>
      <c r="N10">
        <v>41</v>
      </c>
      <c r="O10">
        <v>12</v>
      </c>
      <c r="P10">
        <v>10</v>
      </c>
      <c r="Q10">
        <v>3</v>
      </c>
      <c r="R10">
        <v>1</v>
      </c>
      <c r="S10" t="s">
        <v>313</v>
      </c>
      <c r="T10">
        <v>223</v>
      </c>
      <c r="U10">
        <v>2.00901</v>
      </c>
      <c r="V10" t="s">
        <v>313</v>
      </c>
      <c r="W10" t="s">
        <v>313</v>
      </c>
    </row>
    <row r="11" spans="1:23">
      <c r="A11">
        <v>6870</v>
      </c>
      <c r="B11">
        <v>70001</v>
      </c>
      <c r="C11">
        <v>3</v>
      </c>
      <c r="G11">
        <v>6</v>
      </c>
      <c r="H11" t="s">
        <v>420</v>
      </c>
      <c r="I11" t="s">
        <v>535</v>
      </c>
      <c r="J11">
        <v>82</v>
      </c>
      <c r="K11">
        <v>157</v>
      </c>
      <c r="L11">
        <v>82</v>
      </c>
      <c r="M11">
        <v>34</v>
      </c>
      <c r="N11">
        <v>32</v>
      </c>
      <c r="O11">
        <v>8</v>
      </c>
      <c r="P11">
        <v>6</v>
      </c>
      <c r="Q11">
        <v>1</v>
      </c>
      <c r="R11">
        <v>1</v>
      </c>
      <c r="S11" t="s">
        <v>313</v>
      </c>
      <c r="T11">
        <v>157</v>
      </c>
      <c r="U11">
        <v>1.9146300000000001</v>
      </c>
      <c r="V11" t="s">
        <v>313</v>
      </c>
      <c r="W11" t="s">
        <v>313</v>
      </c>
    </row>
    <row r="12" spans="1:23">
      <c r="A12">
        <v>6871</v>
      </c>
      <c r="B12">
        <v>70002</v>
      </c>
      <c r="C12">
        <v>3</v>
      </c>
      <c r="G12">
        <v>7</v>
      </c>
      <c r="H12" t="s">
        <v>420</v>
      </c>
      <c r="I12" t="s">
        <v>536</v>
      </c>
      <c r="J12">
        <v>29</v>
      </c>
      <c r="K12">
        <v>66</v>
      </c>
      <c r="L12">
        <v>29</v>
      </c>
      <c r="M12">
        <v>10</v>
      </c>
      <c r="N12">
        <v>9</v>
      </c>
      <c r="O12">
        <v>4</v>
      </c>
      <c r="P12">
        <v>4</v>
      </c>
      <c r="Q12">
        <v>2</v>
      </c>
      <c r="R12" t="s">
        <v>313</v>
      </c>
      <c r="S12" t="s">
        <v>313</v>
      </c>
      <c r="T12">
        <v>66</v>
      </c>
      <c r="U12">
        <v>2.2758600000000002</v>
      </c>
      <c r="V12" t="s">
        <v>313</v>
      </c>
      <c r="W12" t="s">
        <v>313</v>
      </c>
    </row>
    <row r="13" spans="1:23">
      <c r="A13">
        <v>6872</v>
      </c>
      <c r="B13">
        <v>70003</v>
      </c>
      <c r="C13">
        <v>3</v>
      </c>
      <c r="G13">
        <v>8</v>
      </c>
      <c r="H13" t="s">
        <v>420</v>
      </c>
      <c r="I13" t="s">
        <v>537</v>
      </c>
      <c r="J13" t="s">
        <v>313</v>
      </c>
      <c r="K13" t="s">
        <v>313</v>
      </c>
      <c r="L13" t="s">
        <v>313</v>
      </c>
      <c r="M13" t="s">
        <v>313</v>
      </c>
      <c r="N13" t="s">
        <v>313</v>
      </c>
      <c r="O13" t="s">
        <v>313</v>
      </c>
      <c r="P13" t="s">
        <v>313</v>
      </c>
      <c r="Q13" t="s">
        <v>313</v>
      </c>
      <c r="R13" t="s">
        <v>313</v>
      </c>
      <c r="S13" t="s">
        <v>313</v>
      </c>
      <c r="T13" t="s">
        <v>313</v>
      </c>
      <c r="U13" t="s">
        <v>313</v>
      </c>
      <c r="V13" t="s">
        <v>313</v>
      </c>
      <c r="W13" t="s">
        <v>313</v>
      </c>
    </row>
    <row r="14" spans="1:23">
      <c r="A14">
        <v>6865</v>
      </c>
      <c r="B14">
        <v>690</v>
      </c>
      <c r="C14">
        <v>2</v>
      </c>
      <c r="D14" t="s">
        <v>414</v>
      </c>
      <c r="F14" t="s">
        <v>538</v>
      </c>
      <c r="G14">
        <v>9</v>
      </c>
      <c r="H14" t="s">
        <v>421</v>
      </c>
      <c r="J14">
        <v>64</v>
      </c>
      <c r="K14">
        <v>136</v>
      </c>
      <c r="L14">
        <v>64</v>
      </c>
      <c r="M14">
        <v>16</v>
      </c>
      <c r="N14">
        <v>31</v>
      </c>
      <c r="O14">
        <v>10</v>
      </c>
      <c r="P14">
        <v>7</v>
      </c>
      <c r="Q14" t="s">
        <v>313</v>
      </c>
      <c r="R14" t="s">
        <v>313</v>
      </c>
      <c r="S14" t="s">
        <v>313</v>
      </c>
      <c r="T14">
        <v>136</v>
      </c>
      <c r="U14">
        <v>2.125</v>
      </c>
      <c r="V14" t="s">
        <v>313</v>
      </c>
      <c r="W14" t="s">
        <v>313</v>
      </c>
    </row>
    <row r="15" spans="1:23">
      <c r="A15">
        <v>6866</v>
      </c>
      <c r="B15">
        <v>69001</v>
      </c>
      <c r="C15">
        <v>3</v>
      </c>
      <c r="D15" t="s">
        <v>415</v>
      </c>
      <c r="E15">
        <v>690</v>
      </c>
      <c r="G15">
        <v>10</v>
      </c>
      <c r="H15" t="s">
        <v>421</v>
      </c>
      <c r="I15" t="s">
        <v>535</v>
      </c>
      <c r="J15" t="s">
        <v>314</v>
      </c>
      <c r="K15" t="s">
        <v>314</v>
      </c>
      <c r="L15" t="s">
        <v>314</v>
      </c>
      <c r="M15" t="s">
        <v>314</v>
      </c>
      <c r="N15" t="s">
        <v>314</v>
      </c>
      <c r="O15" t="s">
        <v>314</v>
      </c>
      <c r="P15" t="s">
        <v>314</v>
      </c>
      <c r="Q15" t="s">
        <v>314</v>
      </c>
      <c r="R15" t="s">
        <v>314</v>
      </c>
      <c r="S15" t="s">
        <v>314</v>
      </c>
      <c r="T15" t="s">
        <v>314</v>
      </c>
      <c r="U15" t="s">
        <v>314</v>
      </c>
      <c r="V15" t="s">
        <v>314</v>
      </c>
      <c r="W15" t="s">
        <v>314</v>
      </c>
    </row>
    <row r="16" spans="1:23">
      <c r="A16">
        <v>6867</v>
      </c>
      <c r="B16">
        <v>69002</v>
      </c>
      <c r="C16">
        <v>3</v>
      </c>
      <c r="D16" t="s">
        <v>415</v>
      </c>
      <c r="E16">
        <v>690</v>
      </c>
      <c r="G16">
        <v>11</v>
      </c>
      <c r="H16" t="s">
        <v>421</v>
      </c>
      <c r="I16" t="s">
        <v>536</v>
      </c>
      <c r="J16" t="s">
        <v>314</v>
      </c>
      <c r="K16" t="s">
        <v>314</v>
      </c>
      <c r="L16" t="s">
        <v>314</v>
      </c>
      <c r="M16" t="s">
        <v>314</v>
      </c>
      <c r="N16" t="s">
        <v>314</v>
      </c>
      <c r="O16" t="s">
        <v>314</v>
      </c>
      <c r="P16" t="s">
        <v>314</v>
      </c>
      <c r="Q16" t="s">
        <v>314</v>
      </c>
      <c r="R16" t="s">
        <v>314</v>
      </c>
      <c r="S16" t="s">
        <v>314</v>
      </c>
      <c r="T16" t="s">
        <v>314</v>
      </c>
      <c r="U16" t="s">
        <v>314</v>
      </c>
      <c r="V16" t="s">
        <v>314</v>
      </c>
      <c r="W16" t="s">
        <v>314</v>
      </c>
    </row>
    <row r="17" spans="1:23">
      <c r="A17">
        <v>6868</v>
      </c>
      <c r="B17">
        <v>69003</v>
      </c>
      <c r="C17">
        <v>3</v>
      </c>
      <c r="G17">
        <v>12</v>
      </c>
      <c r="H17" t="s">
        <v>421</v>
      </c>
      <c r="I17" t="s">
        <v>537</v>
      </c>
      <c r="J17" t="s">
        <v>313</v>
      </c>
      <c r="K17" t="s">
        <v>313</v>
      </c>
      <c r="L17" t="s">
        <v>313</v>
      </c>
      <c r="M17" t="s">
        <v>313</v>
      </c>
      <c r="N17" t="s">
        <v>313</v>
      </c>
      <c r="O17" t="s">
        <v>313</v>
      </c>
      <c r="P17" t="s">
        <v>313</v>
      </c>
      <c r="Q17" t="s">
        <v>313</v>
      </c>
      <c r="R17" t="s">
        <v>313</v>
      </c>
      <c r="S17" t="s">
        <v>313</v>
      </c>
      <c r="T17" t="s">
        <v>313</v>
      </c>
      <c r="U17" t="s">
        <v>313</v>
      </c>
      <c r="V17" t="s">
        <v>313</v>
      </c>
      <c r="W17" t="s">
        <v>313</v>
      </c>
    </row>
    <row r="18" spans="1:23">
      <c r="A18">
        <v>6859</v>
      </c>
      <c r="B18">
        <v>680</v>
      </c>
      <c r="C18">
        <v>2</v>
      </c>
      <c r="G18">
        <v>13</v>
      </c>
      <c r="H18" t="s">
        <v>422</v>
      </c>
      <c r="J18">
        <v>1223</v>
      </c>
      <c r="K18">
        <v>2642</v>
      </c>
      <c r="L18">
        <v>1218</v>
      </c>
      <c r="M18">
        <v>454</v>
      </c>
      <c r="N18">
        <v>475</v>
      </c>
      <c r="O18">
        <v>173</v>
      </c>
      <c r="P18">
        <v>72</v>
      </c>
      <c r="Q18">
        <v>26</v>
      </c>
      <c r="R18">
        <v>16</v>
      </c>
      <c r="S18">
        <v>2</v>
      </c>
      <c r="T18">
        <v>2455</v>
      </c>
      <c r="U18">
        <v>2.0156000000000001</v>
      </c>
      <c r="V18">
        <v>5</v>
      </c>
      <c r="W18">
        <v>187</v>
      </c>
    </row>
    <row r="19" spans="1:23">
      <c r="A19">
        <v>6860</v>
      </c>
      <c r="B19">
        <v>68001</v>
      </c>
      <c r="C19">
        <v>3</v>
      </c>
      <c r="G19">
        <v>14</v>
      </c>
      <c r="H19" t="s">
        <v>422</v>
      </c>
      <c r="I19" t="s">
        <v>535</v>
      </c>
      <c r="J19">
        <v>593</v>
      </c>
      <c r="K19">
        <v>1159</v>
      </c>
      <c r="L19">
        <v>592</v>
      </c>
      <c r="M19">
        <v>257</v>
      </c>
      <c r="N19">
        <v>205</v>
      </c>
      <c r="O19">
        <v>67</v>
      </c>
      <c r="P19">
        <v>39</v>
      </c>
      <c r="Q19">
        <v>15</v>
      </c>
      <c r="R19">
        <v>8</v>
      </c>
      <c r="S19">
        <v>1</v>
      </c>
      <c r="T19">
        <v>1155</v>
      </c>
      <c r="U19">
        <v>1.9510099999999999</v>
      </c>
      <c r="V19">
        <v>1</v>
      </c>
      <c r="W19">
        <v>4</v>
      </c>
    </row>
    <row r="20" spans="1:23">
      <c r="A20">
        <v>6861</v>
      </c>
      <c r="B20">
        <v>68002</v>
      </c>
      <c r="C20">
        <v>3</v>
      </c>
      <c r="G20">
        <v>15</v>
      </c>
      <c r="H20" t="s">
        <v>422</v>
      </c>
      <c r="I20" t="s">
        <v>536</v>
      </c>
      <c r="J20">
        <v>489</v>
      </c>
      <c r="K20">
        <v>1183</v>
      </c>
      <c r="L20">
        <v>486</v>
      </c>
      <c r="M20">
        <v>151</v>
      </c>
      <c r="N20">
        <v>211</v>
      </c>
      <c r="O20">
        <v>84</v>
      </c>
      <c r="P20">
        <v>25</v>
      </c>
      <c r="Q20">
        <v>8</v>
      </c>
      <c r="R20">
        <v>6</v>
      </c>
      <c r="S20">
        <v>1</v>
      </c>
      <c r="T20">
        <v>1011</v>
      </c>
      <c r="U20">
        <v>2.0802499999999999</v>
      </c>
      <c r="V20">
        <v>3</v>
      </c>
      <c r="W20">
        <v>172</v>
      </c>
    </row>
    <row r="21" spans="1:23">
      <c r="A21">
        <v>6862</v>
      </c>
      <c r="B21">
        <v>68003</v>
      </c>
      <c r="C21">
        <v>3</v>
      </c>
      <c r="G21">
        <v>16</v>
      </c>
      <c r="H21" t="s">
        <v>422</v>
      </c>
      <c r="I21" t="s">
        <v>537</v>
      </c>
      <c r="J21">
        <v>56</v>
      </c>
      <c r="K21">
        <v>113</v>
      </c>
      <c r="L21">
        <v>56</v>
      </c>
      <c r="M21">
        <v>20</v>
      </c>
      <c r="N21">
        <v>20</v>
      </c>
      <c r="O21">
        <v>12</v>
      </c>
      <c r="P21">
        <v>3</v>
      </c>
      <c r="Q21">
        <v>1</v>
      </c>
      <c r="R21" t="s">
        <v>313</v>
      </c>
      <c r="S21" t="s">
        <v>313</v>
      </c>
      <c r="T21">
        <v>113</v>
      </c>
      <c r="U21">
        <v>2.0178600000000002</v>
      </c>
      <c r="V21" t="s">
        <v>313</v>
      </c>
      <c r="W21" t="s">
        <v>313</v>
      </c>
    </row>
    <row r="22" spans="1:23">
      <c r="A22">
        <v>6863</v>
      </c>
      <c r="B22">
        <v>68004</v>
      </c>
      <c r="C22">
        <v>3</v>
      </c>
      <c r="G22">
        <v>17</v>
      </c>
      <c r="H22" t="s">
        <v>422</v>
      </c>
      <c r="I22" t="s">
        <v>539</v>
      </c>
      <c r="J22">
        <v>85</v>
      </c>
      <c r="K22">
        <v>187</v>
      </c>
      <c r="L22">
        <v>84</v>
      </c>
      <c r="M22">
        <v>26</v>
      </c>
      <c r="N22">
        <v>39</v>
      </c>
      <c r="O22">
        <v>10</v>
      </c>
      <c r="P22">
        <v>5</v>
      </c>
      <c r="Q22">
        <v>2</v>
      </c>
      <c r="R22">
        <v>2</v>
      </c>
      <c r="S22" t="s">
        <v>313</v>
      </c>
      <c r="T22">
        <v>176</v>
      </c>
      <c r="U22">
        <v>2.09524</v>
      </c>
      <c r="V22">
        <v>1</v>
      </c>
      <c r="W22">
        <v>11</v>
      </c>
    </row>
    <row r="23" spans="1:23">
      <c r="A23">
        <v>6864</v>
      </c>
      <c r="B23">
        <v>68005</v>
      </c>
      <c r="C23">
        <v>3</v>
      </c>
      <c r="G23">
        <v>18</v>
      </c>
      <c r="H23" t="s">
        <v>422</v>
      </c>
      <c r="I23" t="s">
        <v>540</v>
      </c>
      <c r="J23" t="s">
        <v>313</v>
      </c>
      <c r="K23" t="s">
        <v>313</v>
      </c>
      <c r="L23" t="s">
        <v>313</v>
      </c>
      <c r="M23" t="s">
        <v>313</v>
      </c>
      <c r="N23" t="s">
        <v>313</v>
      </c>
      <c r="O23" t="s">
        <v>313</v>
      </c>
      <c r="P23" t="s">
        <v>313</v>
      </c>
      <c r="Q23" t="s">
        <v>313</v>
      </c>
      <c r="R23" t="s">
        <v>313</v>
      </c>
      <c r="S23" t="s">
        <v>313</v>
      </c>
      <c r="T23" t="s">
        <v>313</v>
      </c>
      <c r="U23" t="s">
        <v>313</v>
      </c>
      <c r="V23" t="s">
        <v>313</v>
      </c>
      <c r="W23" t="s">
        <v>313</v>
      </c>
    </row>
    <row r="24" spans="1:23">
      <c r="A24">
        <v>6839</v>
      </c>
      <c r="B24">
        <v>640</v>
      </c>
      <c r="C24">
        <v>2</v>
      </c>
      <c r="G24">
        <v>19</v>
      </c>
      <c r="H24" t="s">
        <v>423</v>
      </c>
      <c r="J24">
        <v>1451</v>
      </c>
      <c r="K24">
        <v>3348</v>
      </c>
      <c r="L24">
        <v>1448</v>
      </c>
      <c r="M24">
        <v>475</v>
      </c>
      <c r="N24">
        <v>565</v>
      </c>
      <c r="O24">
        <v>229</v>
      </c>
      <c r="P24">
        <v>123</v>
      </c>
      <c r="Q24">
        <v>43</v>
      </c>
      <c r="R24">
        <v>11</v>
      </c>
      <c r="S24">
        <v>2</v>
      </c>
      <c r="T24">
        <v>3079</v>
      </c>
      <c r="U24">
        <v>2.1263800000000002</v>
      </c>
      <c r="V24">
        <v>3</v>
      </c>
      <c r="W24">
        <v>269</v>
      </c>
    </row>
    <row r="25" spans="1:23">
      <c r="A25">
        <v>6840</v>
      </c>
      <c r="B25">
        <v>64001</v>
      </c>
      <c r="C25">
        <v>3</v>
      </c>
      <c r="G25">
        <v>20</v>
      </c>
      <c r="H25" t="s">
        <v>423</v>
      </c>
      <c r="I25" t="s">
        <v>535</v>
      </c>
      <c r="J25">
        <v>891</v>
      </c>
      <c r="K25">
        <v>2076</v>
      </c>
      <c r="L25">
        <v>889</v>
      </c>
      <c r="M25">
        <v>342</v>
      </c>
      <c r="N25">
        <v>320</v>
      </c>
      <c r="O25">
        <v>121</v>
      </c>
      <c r="P25">
        <v>72</v>
      </c>
      <c r="Q25">
        <v>29</v>
      </c>
      <c r="R25">
        <v>5</v>
      </c>
      <c r="S25" t="s">
        <v>313</v>
      </c>
      <c r="T25">
        <v>1808</v>
      </c>
      <c r="U25">
        <v>2.0337499999999999</v>
      </c>
      <c r="V25">
        <v>2</v>
      </c>
      <c r="W25">
        <v>268</v>
      </c>
    </row>
    <row r="26" spans="1:23">
      <c r="A26">
        <v>6841</v>
      </c>
      <c r="B26">
        <v>64002</v>
      </c>
      <c r="C26">
        <v>3</v>
      </c>
      <c r="G26">
        <v>21</v>
      </c>
      <c r="H26" t="s">
        <v>423</v>
      </c>
      <c r="I26" t="s">
        <v>536</v>
      </c>
      <c r="J26">
        <v>117</v>
      </c>
      <c r="K26">
        <v>259</v>
      </c>
      <c r="L26">
        <v>117</v>
      </c>
      <c r="M26">
        <v>31</v>
      </c>
      <c r="N26">
        <v>52</v>
      </c>
      <c r="O26">
        <v>19</v>
      </c>
      <c r="P26">
        <v>10</v>
      </c>
      <c r="Q26">
        <v>3</v>
      </c>
      <c r="R26">
        <v>2</v>
      </c>
      <c r="S26" t="s">
        <v>313</v>
      </c>
      <c r="T26">
        <v>259</v>
      </c>
      <c r="U26">
        <v>2.2136800000000001</v>
      </c>
      <c r="V26" t="s">
        <v>313</v>
      </c>
      <c r="W26" t="s">
        <v>313</v>
      </c>
    </row>
    <row r="27" spans="1:23">
      <c r="A27">
        <v>6842</v>
      </c>
      <c r="B27">
        <v>64003</v>
      </c>
      <c r="C27">
        <v>3</v>
      </c>
      <c r="G27">
        <v>22</v>
      </c>
      <c r="H27" t="s">
        <v>423</v>
      </c>
      <c r="I27" t="s">
        <v>537</v>
      </c>
      <c r="J27">
        <v>443</v>
      </c>
      <c r="K27">
        <v>1013</v>
      </c>
      <c r="L27">
        <v>442</v>
      </c>
      <c r="M27">
        <v>102</v>
      </c>
      <c r="N27">
        <v>193</v>
      </c>
      <c r="O27">
        <v>89</v>
      </c>
      <c r="P27">
        <v>41</v>
      </c>
      <c r="Q27">
        <v>11</v>
      </c>
      <c r="R27">
        <v>4</v>
      </c>
      <c r="S27">
        <v>2</v>
      </c>
      <c r="T27">
        <v>1012</v>
      </c>
      <c r="U27">
        <v>2.28959</v>
      </c>
      <c r="V27">
        <v>1</v>
      </c>
      <c r="W27">
        <v>1</v>
      </c>
    </row>
    <row r="28" spans="1:23">
      <c r="A28">
        <v>6843</v>
      </c>
      <c r="B28">
        <v>64004</v>
      </c>
      <c r="C28">
        <v>3</v>
      </c>
      <c r="G28">
        <v>23</v>
      </c>
      <c r="H28" t="s">
        <v>423</v>
      </c>
      <c r="I28" t="s">
        <v>539</v>
      </c>
      <c r="J28" t="s">
        <v>313</v>
      </c>
      <c r="K28" t="s">
        <v>313</v>
      </c>
      <c r="L28" t="s">
        <v>313</v>
      </c>
      <c r="M28" t="s">
        <v>313</v>
      </c>
      <c r="N28" t="s">
        <v>313</v>
      </c>
      <c r="O28" t="s">
        <v>313</v>
      </c>
      <c r="P28" t="s">
        <v>313</v>
      </c>
      <c r="Q28" t="s">
        <v>313</v>
      </c>
      <c r="R28" t="s">
        <v>313</v>
      </c>
      <c r="S28" t="s">
        <v>313</v>
      </c>
      <c r="T28" t="s">
        <v>313</v>
      </c>
      <c r="U28" t="s">
        <v>313</v>
      </c>
      <c r="V28" t="s">
        <v>313</v>
      </c>
      <c r="W28" t="s">
        <v>313</v>
      </c>
    </row>
    <row r="29" spans="1:23">
      <c r="A29">
        <v>6828</v>
      </c>
      <c r="B29">
        <v>620</v>
      </c>
      <c r="C29">
        <v>2</v>
      </c>
      <c r="G29">
        <v>24</v>
      </c>
      <c r="H29" t="s">
        <v>424</v>
      </c>
      <c r="J29">
        <v>2384</v>
      </c>
      <c r="K29">
        <v>5330</v>
      </c>
      <c r="L29">
        <v>2361</v>
      </c>
      <c r="M29">
        <v>868</v>
      </c>
      <c r="N29">
        <v>869</v>
      </c>
      <c r="O29">
        <v>366</v>
      </c>
      <c r="P29">
        <v>195</v>
      </c>
      <c r="Q29">
        <v>42</v>
      </c>
      <c r="R29">
        <v>15</v>
      </c>
      <c r="S29">
        <v>6</v>
      </c>
      <c r="T29">
        <v>4826</v>
      </c>
      <c r="U29">
        <v>2.0440499999999999</v>
      </c>
      <c r="V29">
        <v>23</v>
      </c>
      <c r="W29">
        <v>504</v>
      </c>
    </row>
    <row r="30" spans="1:23">
      <c r="A30">
        <v>6829</v>
      </c>
      <c r="B30">
        <v>62001</v>
      </c>
      <c r="C30">
        <v>3</v>
      </c>
      <c r="G30">
        <v>25</v>
      </c>
      <c r="H30" t="s">
        <v>424</v>
      </c>
      <c r="I30" t="s">
        <v>535</v>
      </c>
      <c r="J30">
        <v>389</v>
      </c>
      <c r="K30">
        <v>791</v>
      </c>
      <c r="L30">
        <v>387</v>
      </c>
      <c r="M30">
        <v>146</v>
      </c>
      <c r="N30">
        <v>146</v>
      </c>
      <c r="O30">
        <v>56</v>
      </c>
      <c r="P30">
        <v>24</v>
      </c>
      <c r="Q30">
        <v>11</v>
      </c>
      <c r="R30">
        <v>3</v>
      </c>
      <c r="S30">
        <v>1</v>
      </c>
      <c r="T30">
        <v>782</v>
      </c>
      <c r="U30">
        <v>2.02067</v>
      </c>
      <c r="V30">
        <v>2</v>
      </c>
      <c r="W30">
        <v>9</v>
      </c>
    </row>
    <row r="31" spans="1:23">
      <c r="A31">
        <v>6830</v>
      </c>
      <c r="B31">
        <v>62002</v>
      </c>
      <c r="C31">
        <v>3</v>
      </c>
      <c r="G31">
        <v>26</v>
      </c>
      <c r="H31" t="s">
        <v>424</v>
      </c>
      <c r="I31" t="s">
        <v>536</v>
      </c>
      <c r="J31">
        <v>432</v>
      </c>
      <c r="K31">
        <v>934</v>
      </c>
      <c r="L31">
        <v>430</v>
      </c>
      <c r="M31">
        <v>151</v>
      </c>
      <c r="N31">
        <v>161</v>
      </c>
      <c r="O31">
        <v>74</v>
      </c>
      <c r="P31">
        <v>33</v>
      </c>
      <c r="Q31">
        <v>5</v>
      </c>
      <c r="R31">
        <v>5</v>
      </c>
      <c r="S31">
        <v>1</v>
      </c>
      <c r="T31">
        <v>889</v>
      </c>
      <c r="U31">
        <v>2.0674399999999999</v>
      </c>
      <c r="V31">
        <v>2</v>
      </c>
      <c r="W31">
        <v>45</v>
      </c>
    </row>
    <row r="32" spans="1:23">
      <c r="A32">
        <v>6831</v>
      </c>
      <c r="B32">
        <v>62003</v>
      </c>
      <c r="C32">
        <v>3</v>
      </c>
      <c r="G32">
        <v>27</v>
      </c>
      <c r="H32" t="s">
        <v>424</v>
      </c>
      <c r="I32" t="s">
        <v>537</v>
      </c>
      <c r="J32">
        <v>546</v>
      </c>
      <c r="K32">
        <v>1345</v>
      </c>
      <c r="L32">
        <v>537</v>
      </c>
      <c r="M32">
        <v>224</v>
      </c>
      <c r="N32">
        <v>190</v>
      </c>
      <c r="O32">
        <v>72</v>
      </c>
      <c r="P32">
        <v>43</v>
      </c>
      <c r="Q32">
        <v>6</v>
      </c>
      <c r="R32">
        <v>1</v>
      </c>
      <c r="S32">
        <v>1</v>
      </c>
      <c r="T32">
        <v>1035</v>
      </c>
      <c r="U32">
        <v>1.92737</v>
      </c>
      <c r="V32">
        <v>9</v>
      </c>
      <c r="W32">
        <v>310</v>
      </c>
    </row>
    <row r="33" spans="1:23">
      <c r="A33">
        <v>6832</v>
      </c>
      <c r="B33">
        <v>62004</v>
      </c>
      <c r="C33">
        <v>3</v>
      </c>
      <c r="G33">
        <v>28</v>
      </c>
      <c r="H33" t="s">
        <v>424</v>
      </c>
      <c r="I33" t="s">
        <v>539</v>
      </c>
      <c r="J33">
        <v>520</v>
      </c>
      <c r="K33">
        <v>1117</v>
      </c>
      <c r="L33">
        <v>517</v>
      </c>
      <c r="M33">
        <v>187</v>
      </c>
      <c r="N33">
        <v>174</v>
      </c>
      <c r="O33">
        <v>81</v>
      </c>
      <c r="P33">
        <v>56</v>
      </c>
      <c r="Q33">
        <v>13</v>
      </c>
      <c r="R33">
        <v>4</v>
      </c>
      <c r="S33">
        <v>2</v>
      </c>
      <c r="T33">
        <v>1105</v>
      </c>
      <c r="U33">
        <v>2.13733</v>
      </c>
      <c r="V33">
        <v>3</v>
      </c>
      <c r="W33">
        <v>12</v>
      </c>
    </row>
    <row r="34" spans="1:23">
      <c r="A34">
        <v>6833</v>
      </c>
      <c r="B34">
        <v>62005</v>
      </c>
      <c r="C34">
        <v>3</v>
      </c>
      <c r="G34">
        <v>29</v>
      </c>
      <c r="H34" t="s">
        <v>424</v>
      </c>
      <c r="I34" t="s">
        <v>540</v>
      </c>
      <c r="J34">
        <v>497</v>
      </c>
      <c r="K34">
        <v>1143</v>
      </c>
      <c r="L34">
        <v>490</v>
      </c>
      <c r="M34">
        <v>160</v>
      </c>
      <c r="N34">
        <v>198</v>
      </c>
      <c r="O34">
        <v>83</v>
      </c>
      <c r="P34">
        <v>39</v>
      </c>
      <c r="Q34">
        <v>7</v>
      </c>
      <c r="R34">
        <v>2</v>
      </c>
      <c r="S34">
        <v>1</v>
      </c>
      <c r="T34">
        <v>1015</v>
      </c>
      <c r="U34">
        <v>2.0714299999999999</v>
      </c>
      <c r="V34">
        <v>7</v>
      </c>
      <c r="W34">
        <v>128</v>
      </c>
    </row>
    <row r="35" spans="1:23">
      <c r="A35">
        <v>6834</v>
      </c>
      <c r="B35">
        <v>630</v>
      </c>
      <c r="C35">
        <v>2</v>
      </c>
      <c r="G35">
        <v>30</v>
      </c>
      <c r="H35" t="s">
        <v>425</v>
      </c>
      <c r="J35">
        <v>1548</v>
      </c>
      <c r="K35">
        <v>3684</v>
      </c>
      <c r="L35">
        <v>1543</v>
      </c>
      <c r="M35">
        <v>356</v>
      </c>
      <c r="N35">
        <v>643</v>
      </c>
      <c r="O35">
        <v>301</v>
      </c>
      <c r="P35">
        <v>164</v>
      </c>
      <c r="Q35">
        <v>55</v>
      </c>
      <c r="R35">
        <v>15</v>
      </c>
      <c r="S35">
        <v>9</v>
      </c>
      <c r="T35">
        <v>3631</v>
      </c>
      <c r="U35">
        <v>2.3532099999999998</v>
      </c>
      <c r="V35">
        <v>5</v>
      </c>
      <c r="W35">
        <v>53</v>
      </c>
    </row>
    <row r="36" spans="1:23">
      <c r="A36">
        <v>6835</v>
      </c>
      <c r="B36">
        <v>63001</v>
      </c>
      <c r="C36">
        <v>3</v>
      </c>
      <c r="G36">
        <v>31</v>
      </c>
      <c r="H36" t="s">
        <v>425</v>
      </c>
      <c r="I36" t="s">
        <v>535</v>
      </c>
      <c r="J36" t="s">
        <v>314</v>
      </c>
      <c r="K36" t="s">
        <v>314</v>
      </c>
      <c r="L36" t="s">
        <v>314</v>
      </c>
      <c r="M36" t="s">
        <v>314</v>
      </c>
      <c r="N36" t="s">
        <v>314</v>
      </c>
      <c r="O36" t="s">
        <v>314</v>
      </c>
      <c r="P36" t="s">
        <v>314</v>
      </c>
      <c r="Q36" t="s">
        <v>314</v>
      </c>
      <c r="R36" t="s">
        <v>314</v>
      </c>
      <c r="S36" t="s">
        <v>314</v>
      </c>
      <c r="T36" t="s">
        <v>314</v>
      </c>
      <c r="U36" t="s">
        <v>314</v>
      </c>
      <c r="V36" t="s">
        <v>314</v>
      </c>
      <c r="W36" t="s">
        <v>314</v>
      </c>
    </row>
    <row r="37" spans="1:23">
      <c r="A37">
        <v>6836</v>
      </c>
      <c r="B37">
        <v>63002</v>
      </c>
      <c r="C37">
        <v>3</v>
      </c>
      <c r="G37">
        <v>32</v>
      </c>
      <c r="H37" t="s">
        <v>425</v>
      </c>
      <c r="I37" t="s">
        <v>536</v>
      </c>
      <c r="J37">
        <v>675</v>
      </c>
      <c r="K37">
        <v>1698</v>
      </c>
      <c r="L37">
        <v>673</v>
      </c>
      <c r="M37">
        <v>144</v>
      </c>
      <c r="N37">
        <v>258</v>
      </c>
      <c r="O37">
        <v>145</v>
      </c>
      <c r="P37">
        <v>84</v>
      </c>
      <c r="Q37">
        <v>29</v>
      </c>
      <c r="R37">
        <v>11</v>
      </c>
      <c r="S37">
        <v>2</v>
      </c>
      <c r="T37">
        <v>1656</v>
      </c>
      <c r="U37">
        <v>2.46062</v>
      </c>
      <c r="V37">
        <v>2</v>
      </c>
      <c r="W37">
        <v>42</v>
      </c>
    </row>
    <row r="38" spans="1:23">
      <c r="A38">
        <v>6837</v>
      </c>
      <c r="B38">
        <v>63003</v>
      </c>
      <c r="C38">
        <v>3</v>
      </c>
      <c r="G38">
        <v>33</v>
      </c>
      <c r="H38" t="s">
        <v>425</v>
      </c>
      <c r="I38" t="s">
        <v>537</v>
      </c>
      <c r="J38">
        <v>403</v>
      </c>
      <c r="K38">
        <v>914</v>
      </c>
      <c r="L38">
        <v>401</v>
      </c>
      <c r="M38">
        <v>97</v>
      </c>
      <c r="N38">
        <v>174</v>
      </c>
      <c r="O38">
        <v>79</v>
      </c>
      <c r="P38">
        <v>37</v>
      </c>
      <c r="Q38">
        <v>11</v>
      </c>
      <c r="R38" t="s">
        <v>313</v>
      </c>
      <c r="S38">
        <v>3</v>
      </c>
      <c r="T38">
        <v>906</v>
      </c>
      <c r="U38">
        <v>2.25935</v>
      </c>
      <c r="V38">
        <v>2</v>
      </c>
      <c r="W38">
        <v>8</v>
      </c>
    </row>
    <row r="39" spans="1:23">
      <c r="A39">
        <v>6838</v>
      </c>
      <c r="B39">
        <v>63004</v>
      </c>
      <c r="C39">
        <v>3</v>
      </c>
      <c r="G39">
        <v>34</v>
      </c>
      <c r="H39" t="s">
        <v>425</v>
      </c>
      <c r="I39" t="s">
        <v>539</v>
      </c>
      <c r="J39">
        <v>470</v>
      </c>
      <c r="K39">
        <v>1072</v>
      </c>
      <c r="L39">
        <v>469</v>
      </c>
      <c r="M39">
        <v>115</v>
      </c>
      <c r="N39">
        <v>211</v>
      </c>
      <c r="O39">
        <v>77</v>
      </c>
      <c r="P39">
        <v>43</v>
      </c>
      <c r="Q39">
        <v>15</v>
      </c>
      <c r="R39">
        <v>4</v>
      </c>
      <c r="S39">
        <v>4</v>
      </c>
      <c r="T39">
        <v>1069</v>
      </c>
      <c r="U39">
        <v>2.2793199999999998</v>
      </c>
      <c r="V39">
        <v>1</v>
      </c>
      <c r="W39">
        <v>3</v>
      </c>
    </row>
    <row r="40" spans="1:23">
      <c r="A40">
        <v>6821</v>
      </c>
      <c r="B40">
        <v>580</v>
      </c>
      <c r="C40">
        <v>2</v>
      </c>
      <c r="G40">
        <v>35</v>
      </c>
      <c r="H40" t="s">
        <v>426</v>
      </c>
      <c r="J40">
        <v>299</v>
      </c>
      <c r="K40">
        <v>640</v>
      </c>
      <c r="L40">
        <v>295</v>
      </c>
      <c r="M40">
        <v>101</v>
      </c>
      <c r="N40">
        <v>113</v>
      </c>
      <c r="O40">
        <v>54</v>
      </c>
      <c r="P40">
        <v>20</v>
      </c>
      <c r="Q40">
        <v>6</v>
      </c>
      <c r="R40">
        <v>1</v>
      </c>
      <c r="S40" t="s">
        <v>313</v>
      </c>
      <c r="T40">
        <v>605</v>
      </c>
      <c r="U40">
        <v>2.0508500000000001</v>
      </c>
      <c r="V40">
        <v>4</v>
      </c>
      <c r="W40">
        <v>35</v>
      </c>
    </row>
    <row r="41" spans="1:23">
      <c r="A41">
        <v>6822</v>
      </c>
      <c r="B41">
        <v>58001</v>
      </c>
      <c r="C41">
        <v>3</v>
      </c>
      <c r="G41">
        <v>36</v>
      </c>
      <c r="H41" t="s">
        <v>426</v>
      </c>
      <c r="I41" t="s">
        <v>535</v>
      </c>
      <c r="J41">
        <v>60</v>
      </c>
      <c r="K41">
        <v>153</v>
      </c>
      <c r="L41">
        <v>56</v>
      </c>
      <c r="M41">
        <v>15</v>
      </c>
      <c r="N41">
        <v>26</v>
      </c>
      <c r="O41">
        <v>11</v>
      </c>
      <c r="P41">
        <v>2</v>
      </c>
      <c r="Q41">
        <v>2</v>
      </c>
      <c r="R41" t="s">
        <v>313</v>
      </c>
      <c r="S41" t="s">
        <v>313</v>
      </c>
      <c r="T41">
        <v>118</v>
      </c>
      <c r="U41">
        <v>2.1071399999999998</v>
      </c>
      <c r="V41">
        <v>4</v>
      </c>
      <c r="W41">
        <v>35</v>
      </c>
    </row>
    <row r="42" spans="1:23">
      <c r="A42">
        <v>6823</v>
      </c>
      <c r="B42">
        <v>58002</v>
      </c>
      <c r="C42">
        <v>3</v>
      </c>
      <c r="G42">
        <v>37</v>
      </c>
      <c r="H42" t="s">
        <v>426</v>
      </c>
      <c r="I42" t="s">
        <v>536</v>
      </c>
      <c r="J42">
        <v>137</v>
      </c>
      <c r="K42">
        <v>272</v>
      </c>
      <c r="L42">
        <v>137</v>
      </c>
      <c r="M42">
        <v>55</v>
      </c>
      <c r="N42">
        <v>43</v>
      </c>
      <c r="O42">
        <v>27</v>
      </c>
      <c r="P42">
        <v>10</v>
      </c>
      <c r="Q42">
        <v>2</v>
      </c>
      <c r="R42" t="s">
        <v>313</v>
      </c>
      <c r="S42" t="s">
        <v>313</v>
      </c>
      <c r="T42">
        <v>272</v>
      </c>
      <c r="U42">
        <v>1.9854000000000001</v>
      </c>
      <c r="V42" t="s">
        <v>313</v>
      </c>
      <c r="W42" t="s">
        <v>313</v>
      </c>
    </row>
    <row r="43" spans="1:23">
      <c r="A43">
        <v>6824</v>
      </c>
      <c r="B43">
        <v>58003</v>
      </c>
      <c r="C43">
        <v>3</v>
      </c>
      <c r="G43">
        <v>38</v>
      </c>
      <c r="H43" t="s">
        <v>426</v>
      </c>
      <c r="I43" t="s">
        <v>537</v>
      </c>
      <c r="J43">
        <v>102</v>
      </c>
      <c r="K43">
        <v>215</v>
      </c>
      <c r="L43">
        <v>102</v>
      </c>
      <c r="M43">
        <v>31</v>
      </c>
      <c r="N43">
        <v>44</v>
      </c>
      <c r="O43">
        <v>16</v>
      </c>
      <c r="P43">
        <v>8</v>
      </c>
      <c r="Q43">
        <v>2</v>
      </c>
      <c r="R43">
        <v>1</v>
      </c>
      <c r="S43" t="s">
        <v>313</v>
      </c>
      <c r="T43">
        <v>215</v>
      </c>
      <c r="U43">
        <v>2.1078399999999999</v>
      </c>
      <c r="V43" t="s">
        <v>313</v>
      </c>
      <c r="W43" t="s">
        <v>313</v>
      </c>
    </row>
    <row r="44" spans="1:23">
      <c r="A44">
        <v>6827</v>
      </c>
      <c r="B44">
        <v>610</v>
      </c>
      <c r="C44">
        <v>2</v>
      </c>
      <c r="G44">
        <v>39</v>
      </c>
      <c r="H44" t="s">
        <v>427</v>
      </c>
      <c r="J44">
        <v>431</v>
      </c>
      <c r="K44">
        <v>896</v>
      </c>
      <c r="L44">
        <v>430</v>
      </c>
      <c r="M44">
        <v>151</v>
      </c>
      <c r="N44">
        <v>165</v>
      </c>
      <c r="O44">
        <v>74</v>
      </c>
      <c r="P44">
        <v>28</v>
      </c>
      <c r="Q44">
        <v>9</v>
      </c>
      <c r="R44">
        <v>2</v>
      </c>
      <c r="S44">
        <v>1</v>
      </c>
      <c r="T44">
        <v>879</v>
      </c>
      <c r="U44">
        <v>2.04419</v>
      </c>
      <c r="V44">
        <v>1</v>
      </c>
      <c r="W44">
        <v>17</v>
      </c>
    </row>
    <row r="45" spans="1:23">
      <c r="A45">
        <v>6825</v>
      </c>
      <c r="B45">
        <v>590</v>
      </c>
      <c r="C45">
        <v>2</v>
      </c>
      <c r="G45">
        <v>40</v>
      </c>
      <c r="H45" t="s">
        <v>428</v>
      </c>
      <c r="J45">
        <v>666</v>
      </c>
      <c r="K45">
        <v>1354</v>
      </c>
      <c r="L45">
        <v>666</v>
      </c>
      <c r="M45">
        <v>262</v>
      </c>
      <c r="N45">
        <v>230</v>
      </c>
      <c r="O45">
        <v>108</v>
      </c>
      <c r="P45">
        <v>39</v>
      </c>
      <c r="Q45">
        <v>16</v>
      </c>
      <c r="R45">
        <v>9</v>
      </c>
      <c r="S45">
        <v>2</v>
      </c>
      <c r="T45">
        <v>1354</v>
      </c>
      <c r="U45">
        <v>2.0330300000000001</v>
      </c>
      <c r="V45" t="s">
        <v>313</v>
      </c>
      <c r="W45" t="s">
        <v>313</v>
      </c>
    </row>
    <row r="46" spans="1:23">
      <c r="A46">
        <v>6826</v>
      </c>
      <c r="B46">
        <v>600</v>
      </c>
      <c r="C46">
        <v>2</v>
      </c>
      <c r="G46">
        <v>41</v>
      </c>
      <c r="H46" t="s">
        <v>429</v>
      </c>
      <c r="J46">
        <v>524</v>
      </c>
      <c r="K46">
        <v>1035</v>
      </c>
      <c r="L46">
        <v>524</v>
      </c>
      <c r="M46">
        <v>209</v>
      </c>
      <c r="N46">
        <v>187</v>
      </c>
      <c r="O46">
        <v>77</v>
      </c>
      <c r="P46">
        <v>37</v>
      </c>
      <c r="Q46">
        <v>12</v>
      </c>
      <c r="R46">
        <v>1</v>
      </c>
      <c r="S46">
        <v>1</v>
      </c>
      <c r="T46">
        <v>1035</v>
      </c>
      <c r="U46">
        <v>1.97519</v>
      </c>
      <c r="V46" t="s">
        <v>313</v>
      </c>
      <c r="W46" t="s">
        <v>313</v>
      </c>
    </row>
    <row r="47" spans="1:23">
      <c r="A47">
        <v>6818</v>
      </c>
      <c r="B47">
        <v>550</v>
      </c>
      <c r="C47">
        <v>2</v>
      </c>
      <c r="G47">
        <v>42</v>
      </c>
      <c r="H47" t="s">
        <v>430</v>
      </c>
      <c r="J47">
        <v>292</v>
      </c>
      <c r="K47">
        <v>564</v>
      </c>
      <c r="L47">
        <v>291</v>
      </c>
      <c r="M47">
        <v>135</v>
      </c>
      <c r="N47">
        <v>83</v>
      </c>
      <c r="O47">
        <v>46</v>
      </c>
      <c r="P47">
        <v>15</v>
      </c>
      <c r="Q47">
        <v>10</v>
      </c>
      <c r="R47">
        <v>1</v>
      </c>
      <c r="S47">
        <v>1</v>
      </c>
      <c r="T47">
        <v>562</v>
      </c>
      <c r="U47">
        <v>1.93127</v>
      </c>
      <c r="V47">
        <v>1</v>
      </c>
      <c r="W47">
        <v>2</v>
      </c>
    </row>
    <row r="48" spans="1:23">
      <c r="A48">
        <v>6819</v>
      </c>
      <c r="B48">
        <v>560</v>
      </c>
      <c r="C48">
        <v>2</v>
      </c>
      <c r="G48">
        <v>43</v>
      </c>
      <c r="H48" t="s">
        <v>431</v>
      </c>
      <c r="J48">
        <v>324</v>
      </c>
      <c r="K48">
        <v>643</v>
      </c>
      <c r="L48">
        <v>324</v>
      </c>
      <c r="M48">
        <v>127</v>
      </c>
      <c r="N48">
        <v>115</v>
      </c>
      <c r="O48">
        <v>52</v>
      </c>
      <c r="P48">
        <v>22</v>
      </c>
      <c r="Q48">
        <v>7</v>
      </c>
      <c r="R48" t="s">
        <v>313</v>
      </c>
      <c r="S48">
        <v>1</v>
      </c>
      <c r="T48">
        <v>643</v>
      </c>
      <c r="U48">
        <v>1.9845699999999999</v>
      </c>
      <c r="V48" t="s">
        <v>313</v>
      </c>
      <c r="W48" t="s">
        <v>313</v>
      </c>
    </row>
    <row r="49" spans="1:23">
      <c r="A49">
        <v>6820</v>
      </c>
      <c r="B49">
        <v>570</v>
      </c>
      <c r="C49">
        <v>2</v>
      </c>
      <c r="G49">
        <v>44</v>
      </c>
      <c r="H49" t="s">
        <v>432</v>
      </c>
      <c r="J49">
        <v>461</v>
      </c>
      <c r="K49">
        <v>941</v>
      </c>
      <c r="L49">
        <v>461</v>
      </c>
      <c r="M49">
        <v>176</v>
      </c>
      <c r="N49">
        <v>167</v>
      </c>
      <c r="O49">
        <v>66</v>
      </c>
      <c r="P49">
        <v>34</v>
      </c>
      <c r="Q49">
        <v>14</v>
      </c>
      <c r="R49">
        <v>2</v>
      </c>
      <c r="S49">
        <v>2</v>
      </c>
      <c r="T49">
        <v>941</v>
      </c>
      <c r="U49">
        <v>2.04121</v>
      </c>
      <c r="V49" t="s">
        <v>313</v>
      </c>
      <c r="W49" t="s">
        <v>313</v>
      </c>
    </row>
    <row r="50" spans="1:23">
      <c r="A50">
        <v>6854</v>
      </c>
      <c r="B50">
        <v>670</v>
      </c>
      <c r="C50">
        <v>2</v>
      </c>
      <c r="G50">
        <v>45</v>
      </c>
      <c r="H50" t="s">
        <v>433</v>
      </c>
      <c r="J50">
        <v>765</v>
      </c>
      <c r="K50">
        <v>1578</v>
      </c>
      <c r="L50">
        <v>765</v>
      </c>
      <c r="M50">
        <v>271</v>
      </c>
      <c r="N50">
        <v>295</v>
      </c>
      <c r="O50">
        <v>121</v>
      </c>
      <c r="P50">
        <v>48</v>
      </c>
      <c r="Q50">
        <v>24</v>
      </c>
      <c r="R50">
        <v>4</v>
      </c>
      <c r="S50">
        <v>2</v>
      </c>
      <c r="T50">
        <v>1578</v>
      </c>
      <c r="U50">
        <v>2.0627499999999999</v>
      </c>
      <c r="V50" t="s">
        <v>313</v>
      </c>
      <c r="W50" t="s">
        <v>313</v>
      </c>
    </row>
    <row r="51" spans="1:23">
      <c r="A51">
        <v>6855</v>
      </c>
      <c r="B51">
        <v>67001</v>
      </c>
      <c r="C51">
        <v>3</v>
      </c>
      <c r="G51">
        <v>46</v>
      </c>
      <c r="H51" t="s">
        <v>433</v>
      </c>
      <c r="I51" t="s">
        <v>535</v>
      </c>
      <c r="J51">
        <v>351</v>
      </c>
      <c r="K51">
        <v>665</v>
      </c>
      <c r="L51">
        <v>351</v>
      </c>
      <c r="M51">
        <v>154</v>
      </c>
      <c r="N51">
        <v>126</v>
      </c>
      <c r="O51">
        <v>40</v>
      </c>
      <c r="P51">
        <v>19</v>
      </c>
      <c r="Q51">
        <v>9</v>
      </c>
      <c r="R51">
        <v>3</v>
      </c>
      <c r="S51" t="s">
        <v>313</v>
      </c>
      <c r="T51">
        <v>665</v>
      </c>
      <c r="U51">
        <v>1.89459</v>
      </c>
      <c r="V51" t="s">
        <v>313</v>
      </c>
      <c r="W51" t="s">
        <v>313</v>
      </c>
    </row>
    <row r="52" spans="1:23">
      <c r="A52">
        <v>6856</v>
      </c>
      <c r="B52">
        <v>67002</v>
      </c>
      <c r="C52">
        <v>3</v>
      </c>
      <c r="G52">
        <v>47</v>
      </c>
      <c r="H52" t="s">
        <v>433</v>
      </c>
      <c r="I52" t="s">
        <v>536</v>
      </c>
      <c r="J52">
        <v>235</v>
      </c>
      <c r="K52">
        <v>503</v>
      </c>
      <c r="L52">
        <v>235</v>
      </c>
      <c r="M52">
        <v>70</v>
      </c>
      <c r="N52">
        <v>96</v>
      </c>
      <c r="O52">
        <v>42</v>
      </c>
      <c r="P52">
        <v>20</v>
      </c>
      <c r="Q52">
        <v>7</v>
      </c>
      <c r="R52" t="s">
        <v>313</v>
      </c>
      <c r="S52" t="s">
        <v>313</v>
      </c>
      <c r="T52">
        <v>503</v>
      </c>
      <c r="U52">
        <v>2.1404299999999998</v>
      </c>
      <c r="V52" t="s">
        <v>313</v>
      </c>
      <c r="W52" t="s">
        <v>313</v>
      </c>
    </row>
    <row r="53" spans="1:23">
      <c r="A53">
        <v>6857</v>
      </c>
      <c r="B53">
        <v>67003</v>
      </c>
      <c r="C53">
        <v>3</v>
      </c>
      <c r="G53">
        <v>48</v>
      </c>
      <c r="H53" t="s">
        <v>433</v>
      </c>
      <c r="I53" t="s">
        <v>537</v>
      </c>
      <c r="J53">
        <v>179</v>
      </c>
      <c r="K53">
        <v>410</v>
      </c>
      <c r="L53">
        <v>179</v>
      </c>
      <c r="M53">
        <v>47</v>
      </c>
      <c r="N53">
        <v>73</v>
      </c>
      <c r="O53">
        <v>39</v>
      </c>
      <c r="P53">
        <v>9</v>
      </c>
      <c r="Q53">
        <v>8</v>
      </c>
      <c r="R53">
        <v>1</v>
      </c>
      <c r="S53">
        <v>2</v>
      </c>
      <c r="T53">
        <v>410</v>
      </c>
      <c r="U53">
        <v>2.2905000000000002</v>
      </c>
      <c r="V53" t="s">
        <v>313</v>
      </c>
      <c r="W53" t="s">
        <v>313</v>
      </c>
    </row>
    <row r="54" spans="1:23">
      <c r="A54">
        <v>6858</v>
      </c>
      <c r="B54">
        <v>67004</v>
      </c>
      <c r="C54">
        <v>3</v>
      </c>
      <c r="G54">
        <v>49</v>
      </c>
      <c r="H54" t="s">
        <v>433</v>
      </c>
      <c r="I54" t="s">
        <v>539</v>
      </c>
      <c r="J54" t="s">
        <v>313</v>
      </c>
      <c r="K54" t="s">
        <v>313</v>
      </c>
      <c r="L54" t="s">
        <v>313</v>
      </c>
      <c r="M54" t="s">
        <v>313</v>
      </c>
      <c r="N54" t="s">
        <v>313</v>
      </c>
      <c r="O54" t="s">
        <v>313</v>
      </c>
      <c r="P54" t="s">
        <v>313</v>
      </c>
      <c r="Q54" t="s">
        <v>313</v>
      </c>
      <c r="R54" t="s">
        <v>313</v>
      </c>
      <c r="S54" t="s">
        <v>313</v>
      </c>
      <c r="T54" t="s">
        <v>313</v>
      </c>
      <c r="U54" t="s">
        <v>313</v>
      </c>
      <c r="V54" t="s">
        <v>313</v>
      </c>
      <c r="W54" t="s">
        <v>313</v>
      </c>
    </row>
    <row r="55" spans="1:23">
      <c r="A55">
        <v>6850</v>
      </c>
      <c r="B55">
        <v>660</v>
      </c>
      <c r="C55">
        <v>2</v>
      </c>
      <c r="G55">
        <v>50</v>
      </c>
      <c r="H55" t="s">
        <v>434</v>
      </c>
      <c r="J55">
        <v>1248</v>
      </c>
      <c r="K55">
        <v>2871</v>
      </c>
      <c r="L55">
        <v>1244</v>
      </c>
      <c r="M55">
        <v>411</v>
      </c>
      <c r="N55">
        <v>461</v>
      </c>
      <c r="O55">
        <v>203</v>
      </c>
      <c r="P55">
        <v>117</v>
      </c>
      <c r="Q55">
        <v>42</v>
      </c>
      <c r="R55">
        <v>5</v>
      </c>
      <c r="S55">
        <v>5</v>
      </c>
      <c r="T55">
        <v>2686</v>
      </c>
      <c r="U55">
        <v>2.15916</v>
      </c>
      <c r="V55">
        <v>4</v>
      </c>
      <c r="W55">
        <v>185</v>
      </c>
    </row>
    <row r="56" spans="1:23">
      <c r="A56">
        <v>6851</v>
      </c>
      <c r="B56">
        <v>66001</v>
      </c>
      <c r="C56">
        <v>3</v>
      </c>
      <c r="G56">
        <v>51</v>
      </c>
      <c r="H56" t="s">
        <v>434</v>
      </c>
      <c r="I56" t="s">
        <v>535</v>
      </c>
      <c r="J56">
        <v>642</v>
      </c>
      <c r="K56">
        <v>1396</v>
      </c>
      <c r="L56">
        <v>642</v>
      </c>
      <c r="M56">
        <v>209</v>
      </c>
      <c r="N56">
        <v>249</v>
      </c>
      <c r="O56">
        <v>92</v>
      </c>
      <c r="P56">
        <v>60</v>
      </c>
      <c r="Q56">
        <v>24</v>
      </c>
      <c r="R56">
        <v>4</v>
      </c>
      <c r="S56">
        <v>4</v>
      </c>
      <c r="T56">
        <v>1396</v>
      </c>
      <c r="U56">
        <v>2.1744500000000002</v>
      </c>
      <c r="V56" t="s">
        <v>313</v>
      </c>
      <c r="W56" t="s">
        <v>313</v>
      </c>
    </row>
    <row r="57" spans="1:23">
      <c r="A57">
        <v>6852</v>
      </c>
      <c r="B57">
        <v>66002</v>
      </c>
      <c r="C57">
        <v>3</v>
      </c>
      <c r="G57">
        <v>52</v>
      </c>
      <c r="H57" t="s">
        <v>434</v>
      </c>
      <c r="I57" t="s">
        <v>536</v>
      </c>
      <c r="J57">
        <v>606</v>
      </c>
      <c r="K57">
        <v>1475</v>
      </c>
      <c r="L57">
        <v>602</v>
      </c>
      <c r="M57">
        <v>202</v>
      </c>
      <c r="N57">
        <v>212</v>
      </c>
      <c r="O57">
        <v>111</v>
      </c>
      <c r="P57">
        <v>57</v>
      </c>
      <c r="Q57">
        <v>18</v>
      </c>
      <c r="R57">
        <v>1</v>
      </c>
      <c r="S57">
        <v>1</v>
      </c>
      <c r="T57">
        <v>1290</v>
      </c>
      <c r="U57">
        <v>2.1428600000000002</v>
      </c>
      <c r="V57">
        <v>4</v>
      </c>
      <c r="W57">
        <v>185</v>
      </c>
    </row>
    <row r="58" spans="1:23">
      <c r="A58">
        <v>6853</v>
      </c>
      <c r="B58">
        <v>66003</v>
      </c>
      <c r="C58">
        <v>3</v>
      </c>
      <c r="G58">
        <v>53</v>
      </c>
      <c r="H58" t="s">
        <v>434</v>
      </c>
      <c r="I58" t="s">
        <v>537</v>
      </c>
      <c r="J58" t="s">
        <v>313</v>
      </c>
      <c r="K58" t="s">
        <v>313</v>
      </c>
      <c r="L58" t="s">
        <v>313</v>
      </c>
      <c r="M58" t="s">
        <v>313</v>
      </c>
      <c r="N58" t="s">
        <v>313</v>
      </c>
      <c r="O58" t="s">
        <v>313</v>
      </c>
      <c r="P58" t="s">
        <v>313</v>
      </c>
      <c r="Q58" t="s">
        <v>313</v>
      </c>
      <c r="R58" t="s">
        <v>313</v>
      </c>
      <c r="S58" t="s">
        <v>313</v>
      </c>
      <c r="T58" t="s">
        <v>313</v>
      </c>
      <c r="U58" t="s">
        <v>313</v>
      </c>
      <c r="V58" t="s">
        <v>313</v>
      </c>
      <c r="W58" t="s">
        <v>313</v>
      </c>
    </row>
    <row r="59" spans="1:23">
      <c r="A59">
        <v>6844</v>
      </c>
      <c r="B59">
        <v>650</v>
      </c>
      <c r="C59">
        <v>2</v>
      </c>
      <c r="G59">
        <v>54</v>
      </c>
      <c r="H59" t="s">
        <v>435</v>
      </c>
      <c r="J59">
        <v>1160</v>
      </c>
      <c r="K59">
        <v>2497</v>
      </c>
      <c r="L59">
        <v>1153</v>
      </c>
      <c r="M59">
        <v>399</v>
      </c>
      <c r="N59">
        <v>407</v>
      </c>
      <c r="O59">
        <v>212</v>
      </c>
      <c r="P59">
        <v>88</v>
      </c>
      <c r="Q59">
        <v>34</v>
      </c>
      <c r="R59">
        <v>12</v>
      </c>
      <c r="S59">
        <v>1</v>
      </c>
      <c r="T59">
        <v>2451</v>
      </c>
      <c r="U59">
        <v>2.1257600000000001</v>
      </c>
      <c r="V59">
        <v>7</v>
      </c>
      <c r="W59">
        <v>46</v>
      </c>
    </row>
    <row r="60" spans="1:23">
      <c r="A60">
        <v>6845</v>
      </c>
      <c r="B60">
        <v>65001</v>
      </c>
      <c r="C60">
        <v>3</v>
      </c>
      <c r="D60" t="s">
        <v>414</v>
      </c>
      <c r="F60">
        <v>720</v>
      </c>
      <c r="G60">
        <v>55</v>
      </c>
      <c r="H60" t="s">
        <v>435</v>
      </c>
      <c r="I60" t="s">
        <v>535</v>
      </c>
      <c r="J60">
        <v>105</v>
      </c>
      <c r="K60">
        <v>244</v>
      </c>
      <c r="L60">
        <v>104</v>
      </c>
      <c r="M60">
        <v>33</v>
      </c>
      <c r="N60">
        <v>34</v>
      </c>
      <c r="O60">
        <v>21</v>
      </c>
      <c r="P60">
        <v>7</v>
      </c>
      <c r="Q60">
        <v>6</v>
      </c>
      <c r="R60">
        <v>3</v>
      </c>
      <c r="S60" t="s">
        <v>313</v>
      </c>
      <c r="T60">
        <v>240</v>
      </c>
      <c r="U60">
        <v>2.30769</v>
      </c>
      <c r="V60">
        <v>1</v>
      </c>
      <c r="W60">
        <v>4</v>
      </c>
    </row>
    <row r="61" spans="1:23">
      <c r="A61">
        <v>6846</v>
      </c>
      <c r="B61">
        <v>65002</v>
      </c>
      <c r="C61">
        <v>3</v>
      </c>
      <c r="G61">
        <v>56</v>
      </c>
      <c r="H61" t="s">
        <v>435</v>
      </c>
      <c r="I61" t="s">
        <v>536</v>
      </c>
      <c r="J61">
        <v>216</v>
      </c>
      <c r="K61">
        <v>467</v>
      </c>
      <c r="L61">
        <v>213</v>
      </c>
      <c r="M61">
        <v>64</v>
      </c>
      <c r="N61">
        <v>85</v>
      </c>
      <c r="O61">
        <v>44</v>
      </c>
      <c r="P61">
        <v>18</v>
      </c>
      <c r="Q61">
        <v>1</v>
      </c>
      <c r="R61" t="s">
        <v>313</v>
      </c>
      <c r="S61">
        <v>1</v>
      </c>
      <c r="T61">
        <v>451</v>
      </c>
      <c r="U61">
        <v>2.1173700000000002</v>
      </c>
      <c r="V61">
        <v>3</v>
      </c>
      <c r="W61">
        <v>16</v>
      </c>
    </row>
    <row r="62" spans="1:23">
      <c r="A62">
        <v>6847</v>
      </c>
      <c r="B62">
        <v>65003</v>
      </c>
      <c r="C62">
        <v>3</v>
      </c>
      <c r="G62">
        <v>57</v>
      </c>
      <c r="H62" t="s">
        <v>435</v>
      </c>
      <c r="I62" t="s">
        <v>537</v>
      </c>
      <c r="J62">
        <v>289</v>
      </c>
      <c r="K62">
        <v>591</v>
      </c>
      <c r="L62">
        <v>287</v>
      </c>
      <c r="M62">
        <v>119</v>
      </c>
      <c r="N62">
        <v>96</v>
      </c>
      <c r="O62">
        <v>40</v>
      </c>
      <c r="P62">
        <v>21</v>
      </c>
      <c r="Q62">
        <v>6</v>
      </c>
      <c r="R62">
        <v>5</v>
      </c>
      <c r="S62" t="s">
        <v>313</v>
      </c>
      <c r="T62">
        <v>575</v>
      </c>
      <c r="U62">
        <v>2.0034800000000001</v>
      </c>
      <c r="V62">
        <v>2</v>
      </c>
      <c r="W62">
        <v>16</v>
      </c>
    </row>
    <row r="63" spans="1:23">
      <c r="A63">
        <v>6848</v>
      </c>
      <c r="B63">
        <v>65004</v>
      </c>
      <c r="C63">
        <v>3</v>
      </c>
      <c r="G63">
        <v>58</v>
      </c>
      <c r="H63" t="s">
        <v>435</v>
      </c>
      <c r="I63" t="s">
        <v>539</v>
      </c>
      <c r="J63">
        <v>183</v>
      </c>
      <c r="K63">
        <v>405</v>
      </c>
      <c r="L63">
        <v>183</v>
      </c>
      <c r="M63">
        <v>58</v>
      </c>
      <c r="N63">
        <v>63</v>
      </c>
      <c r="O63">
        <v>38</v>
      </c>
      <c r="P63">
        <v>15</v>
      </c>
      <c r="Q63">
        <v>7</v>
      </c>
      <c r="R63">
        <v>2</v>
      </c>
      <c r="S63" t="s">
        <v>313</v>
      </c>
      <c r="T63">
        <v>405</v>
      </c>
      <c r="U63">
        <v>2.2131099999999999</v>
      </c>
      <c r="V63" t="s">
        <v>313</v>
      </c>
      <c r="W63" t="s">
        <v>313</v>
      </c>
    </row>
    <row r="64" spans="1:23">
      <c r="A64">
        <v>6849</v>
      </c>
      <c r="B64">
        <v>65005</v>
      </c>
      <c r="C64">
        <v>3</v>
      </c>
      <c r="G64">
        <v>59</v>
      </c>
      <c r="H64" t="s">
        <v>435</v>
      </c>
      <c r="I64" t="s">
        <v>540</v>
      </c>
      <c r="J64">
        <v>367</v>
      </c>
      <c r="K64">
        <v>790</v>
      </c>
      <c r="L64">
        <v>366</v>
      </c>
      <c r="M64">
        <v>125</v>
      </c>
      <c r="N64">
        <v>129</v>
      </c>
      <c r="O64">
        <v>69</v>
      </c>
      <c r="P64">
        <v>27</v>
      </c>
      <c r="Q64">
        <v>14</v>
      </c>
      <c r="R64">
        <v>2</v>
      </c>
      <c r="S64" t="s">
        <v>313</v>
      </c>
      <c r="T64">
        <v>780</v>
      </c>
      <c r="U64">
        <v>2.1311499999999999</v>
      </c>
      <c r="V64">
        <v>1</v>
      </c>
      <c r="W64">
        <v>10</v>
      </c>
    </row>
    <row r="65" spans="1:23">
      <c r="A65">
        <v>6798</v>
      </c>
      <c r="B65">
        <v>500</v>
      </c>
      <c r="C65">
        <v>2</v>
      </c>
      <c r="G65">
        <v>60</v>
      </c>
      <c r="H65" t="s">
        <v>436</v>
      </c>
      <c r="J65">
        <v>927</v>
      </c>
      <c r="K65">
        <v>1590</v>
      </c>
      <c r="L65">
        <v>927</v>
      </c>
      <c r="M65">
        <v>499</v>
      </c>
      <c r="N65">
        <v>271</v>
      </c>
      <c r="O65">
        <v>94</v>
      </c>
      <c r="P65">
        <v>51</v>
      </c>
      <c r="Q65">
        <v>9</v>
      </c>
      <c r="R65">
        <v>3</v>
      </c>
      <c r="S65" t="s">
        <v>313</v>
      </c>
      <c r="T65">
        <v>1590</v>
      </c>
      <c r="U65">
        <v>1.7152099999999999</v>
      </c>
      <c r="V65" t="s">
        <v>313</v>
      </c>
      <c r="W65" t="s">
        <v>313</v>
      </c>
    </row>
    <row r="66" spans="1:23">
      <c r="A66">
        <v>6799</v>
      </c>
      <c r="B66">
        <v>50001</v>
      </c>
      <c r="C66">
        <v>3</v>
      </c>
      <c r="G66">
        <v>61</v>
      </c>
      <c r="H66" t="s">
        <v>436</v>
      </c>
      <c r="I66" t="s">
        <v>535</v>
      </c>
      <c r="J66">
        <v>487</v>
      </c>
      <c r="K66">
        <v>797</v>
      </c>
      <c r="L66">
        <v>487</v>
      </c>
      <c r="M66">
        <v>283</v>
      </c>
      <c r="N66">
        <v>134</v>
      </c>
      <c r="O66">
        <v>42</v>
      </c>
      <c r="P66">
        <v>22</v>
      </c>
      <c r="Q66">
        <v>4</v>
      </c>
      <c r="R66">
        <v>2</v>
      </c>
      <c r="S66" t="s">
        <v>313</v>
      </c>
      <c r="T66">
        <v>797</v>
      </c>
      <c r="U66">
        <v>1.6365499999999999</v>
      </c>
      <c r="V66" t="s">
        <v>313</v>
      </c>
      <c r="W66" t="s">
        <v>313</v>
      </c>
    </row>
    <row r="67" spans="1:23">
      <c r="A67">
        <v>6800</v>
      </c>
      <c r="B67">
        <v>50002</v>
      </c>
      <c r="C67">
        <v>3</v>
      </c>
      <c r="G67">
        <v>62</v>
      </c>
      <c r="H67" t="s">
        <v>436</v>
      </c>
      <c r="I67" t="s">
        <v>536</v>
      </c>
      <c r="J67">
        <v>364</v>
      </c>
      <c r="K67">
        <v>650</v>
      </c>
      <c r="L67">
        <v>364</v>
      </c>
      <c r="M67">
        <v>181</v>
      </c>
      <c r="N67">
        <v>113</v>
      </c>
      <c r="O67">
        <v>43</v>
      </c>
      <c r="P67">
        <v>22</v>
      </c>
      <c r="Q67">
        <v>4</v>
      </c>
      <c r="R67">
        <v>1</v>
      </c>
      <c r="S67" t="s">
        <v>313</v>
      </c>
      <c r="T67">
        <v>650</v>
      </c>
      <c r="U67">
        <v>1.7857099999999999</v>
      </c>
      <c r="V67" t="s">
        <v>313</v>
      </c>
      <c r="W67" t="s">
        <v>313</v>
      </c>
    </row>
    <row r="68" spans="1:23">
      <c r="A68">
        <v>6801</v>
      </c>
      <c r="B68">
        <v>50003</v>
      </c>
      <c r="C68">
        <v>3</v>
      </c>
      <c r="G68">
        <v>63</v>
      </c>
      <c r="H68" t="s">
        <v>436</v>
      </c>
      <c r="I68" t="s">
        <v>537</v>
      </c>
      <c r="J68">
        <v>76</v>
      </c>
      <c r="K68">
        <v>143</v>
      </c>
      <c r="L68">
        <v>76</v>
      </c>
      <c r="M68">
        <v>35</v>
      </c>
      <c r="N68">
        <v>24</v>
      </c>
      <c r="O68">
        <v>9</v>
      </c>
      <c r="P68">
        <v>7</v>
      </c>
      <c r="Q68">
        <v>1</v>
      </c>
      <c r="R68" t="s">
        <v>313</v>
      </c>
      <c r="S68" t="s">
        <v>313</v>
      </c>
      <c r="T68">
        <v>143</v>
      </c>
      <c r="U68">
        <v>1.88158</v>
      </c>
      <c r="V68" t="s">
        <v>313</v>
      </c>
      <c r="W68" t="s">
        <v>313</v>
      </c>
    </row>
    <row r="69" spans="1:23">
      <c r="A69">
        <v>6802</v>
      </c>
      <c r="B69">
        <v>510</v>
      </c>
      <c r="C69">
        <v>2</v>
      </c>
      <c r="G69">
        <v>64</v>
      </c>
      <c r="H69" t="s">
        <v>437</v>
      </c>
      <c r="J69">
        <v>2481</v>
      </c>
      <c r="K69">
        <v>4418</v>
      </c>
      <c r="L69">
        <v>2475</v>
      </c>
      <c r="M69">
        <v>1425</v>
      </c>
      <c r="N69">
        <v>664</v>
      </c>
      <c r="O69">
        <v>245</v>
      </c>
      <c r="P69">
        <v>99</v>
      </c>
      <c r="Q69">
        <v>31</v>
      </c>
      <c r="R69">
        <v>11</v>
      </c>
      <c r="S69" t="s">
        <v>313</v>
      </c>
      <c r="T69">
        <v>4105</v>
      </c>
      <c r="U69">
        <v>1.65859</v>
      </c>
      <c r="V69">
        <v>6</v>
      </c>
      <c r="W69">
        <v>313</v>
      </c>
    </row>
    <row r="70" spans="1:23">
      <c r="A70">
        <v>6803</v>
      </c>
      <c r="B70">
        <v>51001</v>
      </c>
      <c r="C70">
        <v>3</v>
      </c>
      <c r="G70">
        <v>65</v>
      </c>
      <c r="H70" t="s">
        <v>437</v>
      </c>
      <c r="I70" t="s">
        <v>535</v>
      </c>
      <c r="J70">
        <v>299</v>
      </c>
      <c r="K70">
        <v>641</v>
      </c>
      <c r="L70">
        <v>295</v>
      </c>
      <c r="M70">
        <v>191</v>
      </c>
      <c r="N70">
        <v>69</v>
      </c>
      <c r="O70">
        <v>18</v>
      </c>
      <c r="P70">
        <v>10</v>
      </c>
      <c r="Q70">
        <v>4</v>
      </c>
      <c r="R70">
        <v>3</v>
      </c>
      <c r="S70" t="s">
        <v>313</v>
      </c>
      <c r="T70">
        <v>461</v>
      </c>
      <c r="U70">
        <v>1.56271</v>
      </c>
      <c r="V70">
        <v>4</v>
      </c>
      <c r="W70">
        <v>180</v>
      </c>
    </row>
    <row r="71" spans="1:23">
      <c r="A71">
        <v>6804</v>
      </c>
      <c r="B71">
        <v>51002</v>
      </c>
      <c r="C71">
        <v>3</v>
      </c>
      <c r="G71">
        <v>66</v>
      </c>
      <c r="H71" t="s">
        <v>437</v>
      </c>
      <c r="I71" t="s">
        <v>536</v>
      </c>
      <c r="J71">
        <v>346</v>
      </c>
      <c r="K71">
        <v>628</v>
      </c>
      <c r="L71">
        <v>345</v>
      </c>
      <c r="M71">
        <v>231</v>
      </c>
      <c r="N71">
        <v>72</v>
      </c>
      <c r="O71">
        <v>32</v>
      </c>
      <c r="P71">
        <v>9</v>
      </c>
      <c r="Q71">
        <v>1</v>
      </c>
      <c r="R71" t="s">
        <v>313</v>
      </c>
      <c r="S71" t="s">
        <v>313</v>
      </c>
      <c r="T71">
        <v>512</v>
      </c>
      <c r="U71">
        <v>1.4840599999999999</v>
      </c>
      <c r="V71">
        <v>1</v>
      </c>
      <c r="W71">
        <v>116</v>
      </c>
    </row>
    <row r="72" spans="1:23">
      <c r="A72">
        <v>6805</v>
      </c>
      <c r="B72">
        <v>51003</v>
      </c>
      <c r="C72">
        <v>3</v>
      </c>
      <c r="G72">
        <v>67</v>
      </c>
      <c r="H72" t="s">
        <v>437</v>
      </c>
      <c r="I72" t="s">
        <v>537</v>
      </c>
      <c r="J72">
        <v>638</v>
      </c>
      <c r="K72">
        <v>982</v>
      </c>
      <c r="L72">
        <v>638</v>
      </c>
      <c r="M72">
        <v>407</v>
      </c>
      <c r="N72">
        <v>154</v>
      </c>
      <c r="O72">
        <v>50</v>
      </c>
      <c r="P72">
        <v>20</v>
      </c>
      <c r="Q72">
        <v>5</v>
      </c>
      <c r="R72">
        <v>2</v>
      </c>
      <c r="S72" t="s">
        <v>313</v>
      </c>
      <c r="T72">
        <v>982</v>
      </c>
      <c r="U72">
        <v>1.53918</v>
      </c>
      <c r="V72" t="s">
        <v>313</v>
      </c>
      <c r="W72" t="s">
        <v>313</v>
      </c>
    </row>
    <row r="73" spans="1:23">
      <c r="A73">
        <v>6806</v>
      </c>
      <c r="B73">
        <v>51004</v>
      </c>
      <c r="C73">
        <v>3</v>
      </c>
      <c r="G73">
        <v>68</v>
      </c>
      <c r="H73" t="s">
        <v>437</v>
      </c>
      <c r="I73" t="s">
        <v>539</v>
      </c>
      <c r="J73">
        <v>525</v>
      </c>
      <c r="K73">
        <v>920</v>
      </c>
      <c r="L73">
        <v>525</v>
      </c>
      <c r="M73">
        <v>280</v>
      </c>
      <c r="N73">
        <v>149</v>
      </c>
      <c r="O73">
        <v>58</v>
      </c>
      <c r="P73">
        <v>24</v>
      </c>
      <c r="Q73">
        <v>12</v>
      </c>
      <c r="R73">
        <v>2</v>
      </c>
      <c r="S73" t="s">
        <v>313</v>
      </c>
      <c r="T73">
        <v>920</v>
      </c>
      <c r="U73">
        <v>1.75238</v>
      </c>
      <c r="V73" t="s">
        <v>313</v>
      </c>
      <c r="W73" t="s">
        <v>313</v>
      </c>
    </row>
    <row r="74" spans="1:23">
      <c r="A74">
        <v>6807</v>
      </c>
      <c r="B74">
        <v>51005</v>
      </c>
      <c r="C74">
        <v>3</v>
      </c>
      <c r="G74">
        <v>69</v>
      </c>
      <c r="H74" t="s">
        <v>437</v>
      </c>
      <c r="I74" t="s">
        <v>540</v>
      </c>
      <c r="J74">
        <v>673</v>
      </c>
      <c r="K74">
        <v>1247</v>
      </c>
      <c r="L74">
        <v>672</v>
      </c>
      <c r="M74">
        <v>316</v>
      </c>
      <c r="N74">
        <v>220</v>
      </c>
      <c r="O74">
        <v>87</v>
      </c>
      <c r="P74">
        <v>36</v>
      </c>
      <c r="Q74">
        <v>9</v>
      </c>
      <c r="R74">
        <v>4</v>
      </c>
      <c r="S74" t="s">
        <v>313</v>
      </c>
      <c r="T74">
        <v>1230</v>
      </c>
      <c r="U74">
        <v>1.83036</v>
      </c>
      <c r="V74">
        <v>1</v>
      </c>
      <c r="W74">
        <v>17</v>
      </c>
    </row>
    <row r="75" spans="1:23">
      <c r="A75">
        <v>6808</v>
      </c>
      <c r="B75">
        <v>520</v>
      </c>
      <c r="C75">
        <v>2</v>
      </c>
      <c r="G75">
        <v>70</v>
      </c>
      <c r="H75" t="s">
        <v>438</v>
      </c>
      <c r="J75">
        <v>1552</v>
      </c>
      <c r="K75">
        <v>2919</v>
      </c>
      <c r="L75">
        <v>1551</v>
      </c>
      <c r="M75">
        <v>755</v>
      </c>
      <c r="N75">
        <v>446</v>
      </c>
      <c r="O75">
        <v>205</v>
      </c>
      <c r="P75">
        <v>100</v>
      </c>
      <c r="Q75">
        <v>33</v>
      </c>
      <c r="R75">
        <v>10</v>
      </c>
      <c r="S75">
        <v>2</v>
      </c>
      <c r="T75">
        <v>2901</v>
      </c>
      <c r="U75">
        <v>1.8704099999999999</v>
      </c>
      <c r="V75">
        <v>1</v>
      </c>
      <c r="W75">
        <v>18</v>
      </c>
    </row>
    <row r="76" spans="1:23">
      <c r="A76">
        <v>6809</v>
      </c>
      <c r="B76">
        <v>52001</v>
      </c>
      <c r="C76">
        <v>3</v>
      </c>
      <c r="G76">
        <v>71</v>
      </c>
      <c r="H76" t="s">
        <v>438</v>
      </c>
      <c r="I76" t="s">
        <v>535</v>
      </c>
      <c r="J76">
        <v>725</v>
      </c>
      <c r="K76">
        <v>1231</v>
      </c>
      <c r="L76">
        <v>725</v>
      </c>
      <c r="M76">
        <v>424</v>
      </c>
      <c r="N76">
        <v>171</v>
      </c>
      <c r="O76">
        <v>77</v>
      </c>
      <c r="P76">
        <v>38</v>
      </c>
      <c r="Q76">
        <v>9</v>
      </c>
      <c r="R76">
        <v>5</v>
      </c>
      <c r="S76">
        <v>1</v>
      </c>
      <c r="T76">
        <v>1231</v>
      </c>
      <c r="U76">
        <v>1.6979299999999999</v>
      </c>
      <c r="V76" t="s">
        <v>313</v>
      </c>
      <c r="W76" t="s">
        <v>313</v>
      </c>
    </row>
    <row r="77" spans="1:23">
      <c r="A77">
        <v>6810</v>
      </c>
      <c r="B77">
        <v>52002</v>
      </c>
      <c r="C77">
        <v>3</v>
      </c>
      <c r="G77">
        <v>72</v>
      </c>
      <c r="H77" t="s">
        <v>438</v>
      </c>
      <c r="I77" t="s">
        <v>536</v>
      </c>
      <c r="J77">
        <v>827</v>
      </c>
      <c r="K77">
        <v>1688</v>
      </c>
      <c r="L77">
        <v>826</v>
      </c>
      <c r="M77">
        <v>331</v>
      </c>
      <c r="N77">
        <v>275</v>
      </c>
      <c r="O77">
        <v>128</v>
      </c>
      <c r="P77">
        <v>62</v>
      </c>
      <c r="Q77">
        <v>24</v>
      </c>
      <c r="R77">
        <v>5</v>
      </c>
      <c r="S77">
        <v>1</v>
      </c>
      <c r="T77">
        <v>1670</v>
      </c>
      <c r="U77">
        <v>2.0217900000000002</v>
      </c>
      <c r="V77">
        <v>1</v>
      </c>
      <c r="W77">
        <v>18</v>
      </c>
    </row>
    <row r="78" spans="1:23">
      <c r="A78">
        <v>6811</v>
      </c>
      <c r="B78">
        <v>530</v>
      </c>
      <c r="C78">
        <v>2</v>
      </c>
      <c r="G78">
        <v>73</v>
      </c>
      <c r="H78" t="s">
        <v>439</v>
      </c>
      <c r="J78">
        <v>2694</v>
      </c>
      <c r="K78">
        <v>4801</v>
      </c>
      <c r="L78">
        <v>2691</v>
      </c>
      <c r="M78">
        <v>1470</v>
      </c>
      <c r="N78">
        <v>696</v>
      </c>
      <c r="O78">
        <v>308</v>
      </c>
      <c r="P78">
        <v>165</v>
      </c>
      <c r="Q78">
        <v>45</v>
      </c>
      <c r="R78">
        <v>5</v>
      </c>
      <c r="S78">
        <v>2</v>
      </c>
      <c r="T78">
        <v>4715</v>
      </c>
      <c r="U78">
        <v>1.75214</v>
      </c>
      <c r="V78">
        <v>3</v>
      </c>
      <c r="W78">
        <v>86</v>
      </c>
    </row>
    <row r="79" spans="1:23">
      <c r="A79">
        <v>6812</v>
      </c>
      <c r="B79">
        <v>53001</v>
      </c>
      <c r="C79">
        <v>3</v>
      </c>
      <c r="G79">
        <v>74</v>
      </c>
      <c r="H79" t="s">
        <v>439</v>
      </c>
      <c r="I79" t="s">
        <v>535</v>
      </c>
      <c r="J79">
        <v>1142</v>
      </c>
      <c r="K79">
        <v>1864</v>
      </c>
      <c r="L79">
        <v>1140</v>
      </c>
      <c r="M79">
        <v>719</v>
      </c>
      <c r="N79">
        <v>235</v>
      </c>
      <c r="O79">
        <v>109</v>
      </c>
      <c r="P79">
        <v>60</v>
      </c>
      <c r="Q79">
        <v>16</v>
      </c>
      <c r="R79">
        <v>1</v>
      </c>
      <c r="S79" t="s">
        <v>313</v>
      </c>
      <c r="T79">
        <v>1842</v>
      </c>
      <c r="U79">
        <v>1.6157900000000001</v>
      </c>
      <c r="V79">
        <v>2</v>
      </c>
      <c r="W79">
        <v>22</v>
      </c>
    </row>
    <row r="80" spans="1:23">
      <c r="A80">
        <v>6813</v>
      </c>
      <c r="B80">
        <v>53002</v>
      </c>
      <c r="C80">
        <v>3</v>
      </c>
      <c r="G80">
        <v>75</v>
      </c>
      <c r="H80" t="s">
        <v>439</v>
      </c>
      <c r="I80" t="s">
        <v>536</v>
      </c>
      <c r="J80">
        <v>866</v>
      </c>
      <c r="K80">
        <v>1710</v>
      </c>
      <c r="L80">
        <v>866</v>
      </c>
      <c r="M80">
        <v>359</v>
      </c>
      <c r="N80">
        <v>290</v>
      </c>
      <c r="O80">
        <v>128</v>
      </c>
      <c r="P80">
        <v>64</v>
      </c>
      <c r="Q80">
        <v>20</v>
      </c>
      <c r="R80">
        <v>4</v>
      </c>
      <c r="S80">
        <v>1</v>
      </c>
      <c r="T80">
        <v>1710</v>
      </c>
      <c r="U80">
        <v>1.9745999999999999</v>
      </c>
      <c r="V80" t="s">
        <v>313</v>
      </c>
      <c r="W80" t="s">
        <v>313</v>
      </c>
    </row>
    <row r="81" spans="1:23">
      <c r="A81">
        <v>6814</v>
      </c>
      <c r="B81">
        <v>53003</v>
      </c>
      <c r="C81">
        <v>3</v>
      </c>
      <c r="G81">
        <v>76</v>
      </c>
      <c r="H81" t="s">
        <v>439</v>
      </c>
      <c r="I81" t="s">
        <v>537</v>
      </c>
      <c r="J81">
        <v>623</v>
      </c>
      <c r="K81">
        <v>1081</v>
      </c>
      <c r="L81">
        <v>623</v>
      </c>
      <c r="M81">
        <v>346</v>
      </c>
      <c r="N81">
        <v>158</v>
      </c>
      <c r="O81">
        <v>69</v>
      </c>
      <c r="P81">
        <v>40</v>
      </c>
      <c r="Q81">
        <v>9</v>
      </c>
      <c r="R81" t="s">
        <v>313</v>
      </c>
      <c r="S81">
        <v>1</v>
      </c>
      <c r="T81">
        <v>1081</v>
      </c>
      <c r="U81">
        <v>1.73515</v>
      </c>
      <c r="V81" t="s">
        <v>313</v>
      </c>
      <c r="W81" t="s">
        <v>313</v>
      </c>
    </row>
    <row r="82" spans="1:23">
      <c r="A82">
        <v>6815</v>
      </c>
      <c r="B82">
        <v>53004</v>
      </c>
      <c r="C82">
        <v>3</v>
      </c>
      <c r="G82">
        <v>77</v>
      </c>
      <c r="H82" t="s">
        <v>439</v>
      </c>
      <c r="I82" t="s">
        <v>539</v>
      </c>
      <c r="J82">
        <v>57</v>
      </c>
      <c r="K82">
        <v>136</v>
      </c>
      <c r="L82">
        <v>56</v>
      </c>
      <c r="M82">
        <v>43</v>
      </c>
      <c r="N82">
        <v>11</v>
      </c>
      <c r="O82">
        <v>1</v>
      </c>
      <c r="P82">
        <v>1</v>
      </c>
      <c r="Q82" t="s">
        <v>313</v>
      </c>
      <c r="R82" t="s">
        <v>313</v>
      </c>
      <c r="S82" t="s">
        <v>313</v>
      </c>
      <c r="T82">
        <v>72</v>
      </c>
      <c r="U82">
        <v>1.2857099999999999</v>
      </c>
      <c r="V82">
        <v>1</v>
      </c>
      <c r="W82">
        <v>64</v>
      </c>
    </row>
    <row r="83" spans="1:23">
      <c r="A83">
        <v>6816</v>
      </c>
      <c r="B83">
        <v>53005</v>
      </c>
      <c r="C83">
        <v>3</v>
      </c>
      <c r="G83">
        <v>78</v>
      </c>
      <c r="H83" t="s">
        <v>439</v>
      </c>
      <c r="I83" t="s">
        <v>540</v>
      </c>
      <c r="J83">
        <v>6</v>
      </c>
      <c r="K83">
        <v>10</v>
      </c>
      <c r="L83">
        <v>6</v>
      </c>
      <c r="M83">
        <v>3</v>
      </c>
      <c r="N83">
        <v>2</v>
      </c>
      <c r="O83">
        <v>1</v>
      </c>
      <c r="P83" t="s">
        <v>313</v>
      </c>
      <c r="Q83" t="s">
        <v>313</v>
      </c>
      <c r="R83" t="s">
        <v>313</v>
      </c>
      <c r="S83" t="s">
        <v>313</v>
      </c>
      <c r="T83">
        <v>10</v>
      </c>
      <c r="U83">
        <v>1.6666700000000001</v>
      </c>
      <c r="V83" t="s">
        <v>313</v>
      </c>
      <c r="W83" t="s">
        <v>313</v>
      </c>
    </row>
    <row r="84" spans="1:23">
      <c r="A84">
        <v>6729</v>
      </c>
      <c r="B84">
        <v>120</v>
      </c>
      <c r="C84">
        <v>2</v>
      </c>
      <c r="G84">
        <v>79</v>
      </c>
      <c r="H84" t="s">
        <v>440</v>
      </c>
      <c r="J84">
        <v>1452</v>
      </c>
      <c r="K84">
        <v>2991</v>
      </c>
      <c r="L84">
        <v>1449</v>
      </c>
      <c r="M84">
        <v>514</v>
      </c>
      <c r="N84">
        <v>567</v>
      </c>
      <c r="O84">
        <v>210</v>
      </c>
      <c r="P84">
        <v>125</v>
      </c>
      <c r="Q84">
        <v>28</v>
      </c>
      <c r="R84">
        <v>4</v>
      </c>
      <c r="S84">
        <v>1</v>
      </c>
      <c r="T84">
        <v>2949</v>
      </c>
      <c r="U84">
        <v>2.0352000000000001</v>
      </c>
      <c r="V84">
        <v>3</v>
      </c>
      <c r="W84">
        <v>42</v>
      </c>
    </row>
    <row r="85" spans="1:23">
      <c r="A85">
        <v>6730</v>
      </c>
      <c r="B85">
        <v>12001</v>
      </c>
      <c r="C85">
        <v>3</v>
      </c>
      <c r="G85">
        <v>80</v>
      </c>
      <c r="H85" t="s">
        <v>440</v>
      </c>
      <c r="I85" t="s">
        <v>535</v>
      </c>
      <c r="J85">
        <v>660</v>
      </c>
      <c r="K85">
        <v>1350</v>
      </c>
      <c r="L85">
        <v>658</v>
      </c>
      <c r="M85">
        <v>252</v>
      </c>
      <c r="N85">
        <v>236</v>
      </c>
      <c r="O85">
        <v>96</v>
      </c>
      <c r="P85">
        <v>58</v>
      </c>
      <c r="Q85">
        <v>14</v>
      </c>
      <c r="R85">
        <v>2</v>
      </c>
      <c r="S85" t="s">
        <v>313</v>
      </c>
      <c r="T85">
        <v>1326</v>
      </c>
      <c r="U85">
        <v>2.0152000000000001</v>
      </c>
      <c r="V85">
        <v>2</v>
      </c>
      <c r="W85">
        <v>24</v>
      </c>
    </row>
    <row r="86" spans="1:23">
      <c r="A86">
        <v>6731</v>
      </c>
      <c r="B86">
        <v>12002</v>
      </c>
      <c r="C86">
        <v>3</v>
      </c>
      <c r="G86">
        <v>81</v>
      </c>
      <c r="H86" t="s">
        <v>440</v>
      </c>
      <c r="I86" t="s">
        <v>536</v>
      </c>
      <c r="J86">
        <v>792</v>
      </c>
      <c r="K86">
        <v>1641</v>
      </c>
      <c r="L86">
        <v>791</v>
      </c>
      <c r="M86">
        <v>262</v>
      </c>
      <c r="N86">
        <v>331</v>
      </c>
      <c r="O86">
        <v>114</v>
      </c>
      <c r="P86">
        <v>67</v>
      </c>
      <c r="Q86">
        <v>14</v>
      </c>
      <c r="R86">
        <v>2</v>
      </c>
      <c r="S86">
        <v>1</v>
      </c>
      <c r="T86">
        <v>1623</v>
      </c>
      <c r="U86">
        <v>2.0518299999999998</v>
      </c>
      <c r="V86">
        <v>1</v>
      </c>
      <c r="W86">
        <v>18</v>
      </c>
    </row>
    <row r="87" spans="1:23">
      <c r="A87">
        <v>6732</v>
      </c>
      <c r="B87">
        <v>130</v>
      </c>
      <c r="C87">
        <v>2</v>
      </c>
      <c r="G87">
        <v>82</v>
      </c>
      <c r="H87" t="s">
        <v>441</v>
      </c>
      <c r="J87" t="s">
        <v>313</v>
      </c>
      <c r="K87" t="s">
        <v>313</v>
      </c>
      <c r="L87" t="s">
        <v>313</v>
      </c>
      <c r="M87" t="s">
        <v>313</v>
      </c>
      <c r="N87" t="s">
        <v>313</v>
      </c>
      <c r="O87" t="s">
        <v>313</v>
      </c>
      <c r="P87" t="s">
        <v>313</v>
      </c>
      <c r="Q87" t="s">
        <v>313</v>
      </c>
      <c r="R87" t="s">
        <v>313</v>
      </c>
      <c r="S87" t="s">
        <v>313</v>
      </c>
      <c r="T87" t="s">
        <v>313</v>
      </c>
      <c r="U87" t="s">
        <v>313</v>
      </c>
      <c r="V87" t="s">
        <v>313</v>
      </c>
      <c r="W87" t="s">
        <v>313</v>
      </c>
    </row>
    <row r="88" spans="1:23">
      <c r="G88" s="179">
        <v>83</v>
      </c>
      <c r="H88" s="179" t="s">
        <v>441</v>
      </c>
      <c r="I88" s="179" t="s">
        <v>535</v>
      </c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</row>
    <row r="89" spans="1:23">
      <c r="G89" s="179">
        <v>84</v>
      </c>
      <c r="H89" s="179" t="s">
        <v>441</v>
      </c>
      <c r="I89" s="179" t="s">
        <v>536</v>
      </c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</row>
    <row r="90" spans="1:23">
      <c r="A90">
        <v>6709</v>
      </c>
      <c r="B90">
        <v>60</v>
      </c>
      <c r="C90">
        <v>2</v>
      </c>
      <c r="G90">
        <v>85</v>
      </c>
      <c r="H90" t="s">
        <v>442</v>
      </c>
      <c r="J90">
        <v>2385</v>
      </c>
      <c r="K90">
        <v>4097</v>
      </c>
      <c r="L90">
        <v>2383</v>
      </c>
      <c r="M90">
        <v>1356</v>
      </c>
      <c r="N90">
        <v>628</v>
      </c>
      <c r="O90">
        <v>243</v>
      </c>
      <c r="P90">
        <v>113</v>
      </c>
      <c r="Q90">
        <v>33</v>
      </c>
      <c r="R90">
        <v>7</v>
      </c>
      <c r="S90">
        <v>3</v>
      </c>
      <c r="T90">
        <v>4022</v>
      </c>
      <c r="U90">
        <v>1.6877899999999999</v>
      </c>
      <c r="V90">
        <v>2</v>
      </c>
      <c r="W90">
        <v>75</v>
      </c>
    </row>
    <row r="91" spans="1:23">
      <c r="A91">
        <v>6710</v>
      </c>
      <c r="B91">
        <v>6001</v>
      </c>
      <c r="C91">
        <v>3</v>
      </c>
      <c r="G91">
        <v>86</v>
      </c>
      <c r="H91" t="s">
        <v>442</v>
      </c>
      <c r="I91" t="s">
        <v>535</v>
      </c>
      <c r="J91">
        <v>207</v>
      </c>
      <c r="K91">
        <v>287</v>
      </c>
      <c r="L91">
        <v>207</v>
      </c>
      <c r="M91">
        <v>152</v>
      </c>
      <c r="N91">
        <v>39</v>
      </c>
      <c r="O91">
        <v>12</v>
      </c>
      <c r="P91">
        <v>1</v>
      </c>
      <c r="Q91">
        <v>1</v>
      </c>
      <c r="R91">
        <v>2</v>
      </c>
      <c r="S91" t="s">
        <v>313</v>
      </c>
      <c r="T91">
        <v>287</v>
      </c>
      <c r="U91">
        <v>1.3864700000000001</v>
      </c>
      <c r="V91" t="s">
        <v>313</v>
      </c>
      <c r="W91" t="s">
        <v>313</v>
      </c>
    </row>
    <row r="92" spans="1:23">
      <c r="A92">
        <v>6711</v>
      </c>
      <c r="B92">
        <v>6002</v>
      </c>
      <c r="C92">
        <v>3</v>
      </c>
      <c r="G92">
        <v>87</v>
      </c>
      <c r="H92" t="s">
        <v>442</v>
      </c>
      <c r="I92" t="s">
        <v>536</v>
      </c>
      <c r="J92">
        <v>445</v>
      </c>
      <c r="K92">
        <v>867</v>
      </c>
      <c r="L92">
        <v>443</v>
      </c>
      <c r="M92">
        <v>224</v>
      </c>
      <c r="N92">
        <v>132</v>
      </c>
      <c r="O92">
        <v>50</v>
      </c>
      <c r="P92">
        <v>32</v>
      </c>
      <c r="Q92">
        <v>4</v>
      </c>
      <c r="R92">
        <v>1</v>
      </c>
      <c r="S92" t="s">
        <v>313</v>
      </c>
      <c r="T92">
        <v>792</v>
      </c>
      <c r="U92">
        <v>1.7878099999999999</v>
      </c>
      <c r="V92">
        <v>2</v>
      </c>
      <c r="W92">
        <v>75</v>
      </c>
    </row>
    <row r="93" spans="1:23">
      <c r="A93">
        <v>6712</v>
      </c>
      <c r="B93">
        <v>6003</v>
      </c>
      <c r="C93">
        <v>3</v>
      </c>
      <c r="G93">
        <v>88</v>
      </c>
      <c r="H93" t="s">
        <v>442</v>
      </c>
      <c r="I93" t="s">
        <v>537</v>
      </c>
      <c r="J93">
        <v>844</v>
      </c>
      <c r="K93">
        <v>1360</v>
      </c>
      <c r="L93">
        <v>844</v>
      </c>
      <c r="M93">
        <v>498</v>
      </c>
      <c r="N93">
        <v>232</v>
      </c>
      <c r="O93">
        <v>71</v>
      </c>
      <c r="P93">
        <v>33</v>
      </c>
      <c r="Q93">
        <v>8</v>
      </c>
      <c r="R93">
        <v>1</v>
      </c>
      <c r="S93">
        <v>1</v>
      </c>
      <c r="T93">
        <v>1360</v>
      </c>
      <c r="U93">
        <v>1.61137</v>
      </c>
      <c r="V93" t="s">
        <v>313</v>
      </c>
      <c r="W93" t="s">
        <v>313</v>
      </c>
    </row>
    <row r="94" spans="1:23">
      <c r="A94">
        <v>6713</v>
      </c>
      <c r="B94">
        <v>6004</v>
      </c>
      <c r="C94">
        <v>3</v>
      </c>
      <c r="G94">
        <v>89</v>
      </c>
      <c r="H94" t="s">
        <v>442</v>
      </c>
      <c r="I94" t="s">
        <v>539</v>
      </c>
      <c r="J94">
        <v>758</v>
      </c>
      <c r="K94">
        <v>1311</v>
      </c>
      <c r="L94">
        <v>758</v>
      </c>
      <c r="M94">
        <v>430</v>
      </c>
      <c r="N94">
        <v>183</v>
      </c>
      <c r="O94">
        <v>91</v>
      </c>
      <c r="P94">
        <v>33</v>
      </c>
      <c r="Q94">
        <v>17</v>
      </c>
      <c r="R94">
        <v>3</v>
      </c>
      <c r="S94">
        <v>1</v>
      </c>
      <c r="T94">
        <v>1311</v>
      </c>
      <c r="U94">
        <v>1.7295499999999999</v>
      </c>
      <c r="V94" t="s">
        <v>313</v>
      </c>
      <c r="W94" t="s">
        <v>313</v>
      </c>
    </row>
    <row r="95" spans="1:23">
      <c r="A95">
        <v>6714</v>
      </c>
      <c r="B95">
        <v>6005</v>
      </c>
      <c r="C95">
        <v>3</v>
      </c>
      <c r="G95">
        <v>90</v>
      </c>
      <c r="H95" t="s">
        <v>442</v>
      </c>
      <c r="I95" t="s">
        <v>540</v>
      </c>
      <c r="J95">
        <v>131</v>
      </c>
      <c r="K95">
        <v>272</v>
      </c>
      <c r="L95">
        <v>131</v>
      </c>
      <c r="M95">
        <v>52</v>
      </c>
      <c r="N95">
        <v>42</v>
      </c>
      <c r="O95">
        <v>19</v>
      </c>
      <c r="P95">
        <v>14</v>
      </c>
      <c r="Q95">
        <v>3</v>
      </c>
      <c r="R95" t="s">
        <v>313</v>
      </c>
      <c r="S95">
        <v>1</v>
      </c>
      <c r="T95">
        <v>272</v>
      </c>
      <c r="U95">
        <v>2.0763400000000001</v>
      </c>
      <c r="V95" t="s">
        <v>313</v>
      </c>
      <c r="W95" t="s">
        <v>313</v>
      </c>
    </row>
    <row r="96" spans="1:23">
      <c r="A96">
        <v>6817</v>
      </c>
      <c r="B96">
        <v>540</v>
      </c>
      <c r="C96">
        <v>2</v>
      </c>
      <c r="G96">
        <v>91</v>
      </c>
      <c r="H96" t="s">
        <v>443</v>
      </c>
      <c r="J96" t="s">
        <v>313</v>
      </c>
      <c r="K96" t="s">
        <v>313</v>
      </c>
      <c r="L96" t="s">
        <v>313</v>
      </c>
      <c r="M96" t="s">
        <v>313</v>
      </c>
      <c r="N96" t="s">
        <v>313</v>
      </c>
      <c r="O96" t="s">
        <v>313</v>
      </c>
      <c r="P96" t="s">
        <v>313</v>
      </c>
      <c r="Q96" t="s">
        <v>313</v>
      </c>
      <c r="R96" t="s">
        <v>313</v>
      </c>
      <c r="S96" t="s">
        <v>313</v>
      </c>
      <c r="T96" t="s">
        <v>313</v>
      </c>
      <c r="U96" t="s">
        <v>313</v>
      </c>
      <c r="V96" t="s">
        <v>313</v>
      </c>
      <c r="W96" t="s">
        <v>313</v>
      </c>
    </row>
    <row r="97" spans="1:23">
      <c r="A97">
        <v>6708</v>
      </c>
      <c r="B97">
        <v>50</v>
      </c>
      <c r="C97">
        <v>2</v>
      </c>
      <c r="G97">
        <v>92</v>
      </c>
      <c r="H97" t="s">
        <v>444</v>
      </c>
      <c r="J97">
        <v>383</v>
      </c>
      <c r="K97">
        <v>637</v>
      </c>
      <c r="L97">
        <v>383</v>
      </c>
      <c r="M97">
        <v>211</v>
      </c>
      <c r="N97">
        <v>117</v>
      </c>
      <c r="O97">
        <v>34</v>
      </c>
      <c r="P97">
        <v>15</v>
      </c>
      <c r="Q97">
        <v>6</v>
      </c>
      <c r="R97" t="s">
        <v>313</v>
      </c>
      <c r="S97" t="s">
        <v>313</v>
      </c>
      <c r="T97">
        <v>637</v>
      </c>
      <c r="U97">
        <v>1.6631899999999999</v>
      </c>
      <c r="V97" t="s">
        <v>313</v>
      </c>
      <c r="W97" t="s">
        <v>313</v>
      </c>
    </row>
    <row r="98" spans="1:23">
      <c r="A98">
        <v>6706</v>
      </c>
      <c r="B98">
        <v>30</v>
      </c>
      <c r="C98">
        <v>2</v>
      </c>
      <c r="G98">
        <v>93</v>
      </c>
      <c r="H98" t="s">
        <v>445</v>
      </c>
      <c r="J98">
        <v>385</v>
      </c>
      <c r="K98">
        <v>589</v>
      </c>
      <c r="L98">
        <v>385</v>
      </c>
      <c r="M98">
        <v>235</v>
      </c>
      <c r="N98">
        <v>112</v>
      </c>
      <c r="O98">
        <v>24</v>
      </c>
      <c r="P98">
        <v>12</v>
      </c>
      <c r="Q98">
        <v>2</v>
      </c>
      <c r="R98" t="s">
        <v>313</v>
      </c>
      <c r="S98" t="s">
        <v>313</v>
      </c>
      <c r="T98">
        <v>589</v>
      </c>
      <c r="U98">
        <v>1.5298700000000001</v>
      </c>
      <c r="V98" t="s">
        <v>313</v>
      </c>
      <c r="W98" t="s">
        <v>313</v>
      </c>
    </row>
    <row r="99" spans="1:23">
      <c r="A99">
        <v>6707</v>
      </c>
      <c r="B99">
        <v>40</v>
      </c>
      <c r="C99">
        <v>2</v>
      </c>
      <c r="G99">
        <v>94</v>
      </c>
      <c r="H99" t="s">
        <v>446</v>
      </c>
      <c r="J99">
        <v>286</v>
      </c>
      <c r="K99">
        <v>494</v>
      </c>
      <c r="L99">
        <v>286</v>
      </c>
      <c r="M99">
        <v>154</v>
      </c>
      <c r="N99">
        <v>82</v>
      </c>
      <c r="O99">
        <v>32</v>
      </c>
      <c r="P99">
        <v>12</v>
      </c>
      <c r="Q99">
        <v>4</v>
      </c>
      <c r="R99">
        <v>2</v>
      </c>
      <c r="S99" t="s">
        <v>313</v>
      </c>
      <c r="T99">
        <v>494</v>
      </c>
      <c r="U99">
        <v>1.7272700000000001</v>
      </c>
      <c r="V99" t="s">
        <v>313</v>
      </c>
      <c r="W99" t="s">
        <v>313</v>
      </c>
    </row>
    <row r="100" spans="1:23">
      <c r="A100">
        <v>6704</v>
      </c>
      <c r="B100">
        <v>10</v>
      </c>
      <c r="C100">
        <v>2</v>
      </c>
      <c r="D100" t="s">
        <v>415</v>
      </c>
      <c r="E100">
        <v>20</v>
      </c>
      <c r="G100">
        <v>95</v>
      </c>
      <c r="H100" t="s">
        <v>447</v>
      </c>
      <c r="J100" t="s">
        <v>314</v>
      </c>
      <c r="K100" t="s">
        <v>314</v>
      </c>
      <c r="L100" t="s">
        <v>314</v>
      </c>
      <c r="M100" t="s">
        <v>314</v>
      </c>
      <c r="N100" t="s">
        <v>314</v>
      </c>
      <c r="O100" t="s">
        <v>314</v>
      </c>
      <c r="P100" t="s">
        <v>314</v>
      </c>
      <c r="Q100" t="s">
        <v>314</v>
      </c>
      <c r="R100" t="s">
        <v>314</v>
      </c>
      <c r="S100" t="s">
        <v>314</v>
      </c>
      <c r="T100" t="s">
        <v>314</v>
      </c>
      <c r="U100" t="s">
        <v>314</v>
      </c>
      <c r="V100" t="s">
        <v>314</v>
      </c>
      <c r="W100" t="s">
        <v>314</v>
      </c>
    </row>
    <row r="101" spans="1:23">
      <c r="A101">
        <v>6705</v>
      </c>
      <c r="B101">
        <v>20</v>
      </c>
      <c r="C101">
        <v>2</v>
      </c>
      <c r="D101" t="s">
        <v>414</v>
      </c>
      <c r="F101">
        <v>10</v>
      </c>
      <c r="G101">
        <v>96</v>
      </c>
      <c r="H101" t="s">
        <v>448</v>
      </c>
      <c r="J101">
        <v>25</v>
      </c>
      <c r="K101">
        <v>50</v>
      </c>
      <c r="L101">
        <v>25</v>
      </c>
      <c r="M101">
        <v>10</v>
      </c>
      <c r="N101">
        <v>9</v>
      </c>
      <c r="O101">
        <v>2</v>
      </c>
      <c r="P101">
        <v>4</v>
      </c>
      <c r="Q101" t="s">
        <v>313</v>
      </c>
      <c r="R101" t="s">
        <v>313</v>
      </c>
      <c r="S101" t="s">
        <v>313</v>
      </c>
      <c r="T101">
        <v>50</v>
      </c>
      <c r="U101">
        <v>2</v>
      </c>
      <c r="V101" t="s">
        <v>313</v>
      </c>
      <c r="W101" t="s">
        <v>313</v>
      </c>
    </row>
    <row r="102" spans="1:23">
      <c r="A102">
        <v>6720</v>
      </c>
      <c r="B102">
        <v>100</v>
      </c>
      <c r="C102">
        <v>2</v>
      </c>
      <c r="G102">
        <v>97</v>
      </c>
      <c r="H102" t="s">
        <v>449</v>
      </c>
      <c r="J102">
        <v>2416</v>
      </c>
      <c r="K102">
        <v>4699</v>
      </c>
      <c r="L102">
        <v>2410</v>
      </c>
      <c r="M102">
        <v>1119</v>
      </c>
      <c r="N102">
        <v>751</v>
      </c>
      <c r="O102">
        <v>296</v>
      </c>
      <c r="P102">
        <v>180</v>
      </c>
      <c r="Q102">
        <v>53</v>
      </c>
      <c r="R102">
        <v>8</v>
      </c>
      <c r="S102">
        <v>3</v>
      </c>
      <c r="T102">
        <v>4564</v>
      </c>
      <c r="U102">
        <v>1.89378</v>
      </c>
      <c r="V102">
        <v>6</v>
      </c>
      <c r="W102">
        <v>135</v>
      </c>
    </row>
    <row r="103" spans="1:23">
      <c r="A103">
        <v>6721</v>
      </c>
      <c r="B103">
        <v>10001</v>
      </c>
      <c r="C103">
        <v>3</v>
      </c>
      <c r="G103">
        <v>98</v>
      </c>
      <c r="H103" t="s">
        <v>449</v>
      </c>
      <c r="I103" t="s">
        <v>535</v>
      </c>
      <c r="J103">
        <v>482</v>
      </c>
      <c r="K103">
        <v>750</v>
      </c>
      <c r="L103">
        <v>481</v>
      </c>
      <c r="M103">
        <v>319</v>
      </c>
      <c r="N103">
        <v>100</v>
      </c>
      <c r="O103">
        <v>39</v>
      </c>
      <c r="P103">
        <v>20</v>
      </c>
      <c r="Q103">
        <v>3</v>
      </c>
      <c r="R103" t="s">
        <v>313</v>
      </c>
      <c r="S103" t="s">
        <v>313</v>
      </c>
      <c r="T103">
        <v>731</v>
      </c>
      <c r="U103">
        <v>1.5197499999999999</v>
      </c>
      <c r="V103">
        <v>1</v>
      </c>
      <c r="W103">
        <v>19</v>
      </c>
    </row>
    <row r="104" spans="1:23">
      <c r="A104">
        <v>6722</v>
      </c>
      <c r="B104">
        <v>10002</v>
      </c>
      <c r="C104">
        <v>3</v>
      </c>
      <c r="G104">
        <v>99</v>
      </c>
      <c r="H104" t="s">
        <v>449</v>
      </c>
      <c r="I104" t="s">
        <v>536</v>
      </c>
      <c r="J104">
        <v>417</v>
      </c>
      <c r="K104">
        <v>834</v>
      </c>
      <c r="L104">
        <v>416</v>
      </c>
      <c r="M104">
        <v>185</v>
      </c>
      <c r="N104">
        <v>136</v>
      </c>
      <c r="O104">
        <v>50</v>
      </c>
      <c r="P104">
        <v>31</v>
      </c>
      <c r="Q104">
        <v>10</v>
      </c>
      <c r="R104">
        <v>3</v>
      </c>
      <c r="S104">
        <v>1</v>
      </c>
      <c r="T104">
        <v>807</v>
      </c>
      <c r="U104">
        <v>1.9399</v>
      </c>
      <c r="V104">
        <v>1</v>
      </c>
      <c r="W104">
        <v>27</v>
      </c>
    </row>
    <row r="105" spans="1:23">
      <c r="A105">
        <v>6723</v>
      </c>
      <c r="B105">
        <v>10003</v>
      </c>
      <c r="C105">
        <v>3</v>
      </c>
      <c r="G105">
        <v>100</v>
      </c>
      <c r="H105" t="s">
        <v>449</v>
      </c>
      <c r="I105" t="s">
        <v>537</v>
      </c>
      <c r="J105">
        <v>455</v>
      </c>
      <c r="K105">
        <v>880</v>
      </c>
      <c r="L105">
        <v>455</v>
      </c>
      <c r="M105">
        <v>203</v>
      </c>
      <c r="N105">
        <v>149</v>
      </c>
      <c r="O105">
        <v>56</v>
      </c>
      <c r="P105">
        <v>31</v>
      </c>
      <c r="Q105">
        <v>11</v>
      </c>
      <c r="R105">
        <v>3</v>
      </c>
      <c r="S105">
        <v>2</v>
      </c>
      <c r="T105">
        <v>880</v>
      </c>
      <c r="U105">
        <v>1.93407</v>
      </c>
      <c r="V105" t="s">
        <v>313</v>
      </c>
      <c r="W105" t="s">
        <v>313</v>
      </c>
    </row>
    <row r="106" spans="1:23">
      <c r="A106">
        <v>6724</v>
      </c>
      <c r="B106">
        <v>10004</v>
      </c>
      <c r="C106">
        <v>3</v>
      </c>
      <c r="G106">
        <v>101</v>
      </c>
      <c r="H106" t="s">
        <v>449</v>
      </c>
      <c r="I106" t="s">
        <v>539</v>
      </c>
      <c r="J106">
        <v>662</v>
      </c>
      <c r="K106">
        <v>1367</v>
      </c>
      <c r="L106">
        <v>659</v>
      </c>
      <c r="M106">
        <v>279</v>
      </c>
      <c r="N106">
        <v>220</v>
      </c>
      <c r="O106">
        <v>83</v>
      </c>
      <c r="P106">
        <v>59</v>
      </c>
      <c r="Q106">
        <v>16</v>
      </c>
      <c r="R106">
        <v>2</v>
      </c>
      <c r="S106" t="s">
        <v>313</v>
      </c>
      <c r="T106">
        <v>1296</v>
      </c>
      <c r="U106">
        <v>1.96662</v>
      </c>
      <c r="V106">
        <v>3</v>
      </c>
      <c r="W106">
        <v>71</v>
      </c>
    </row>
    <row r="107" spans="1:23">
      <c r="A107">
        <v>6725</v>
      </c>
      <c r="B107">
        <v>10005</v>
      </c>
      <c r="C107">
        <v>3</v>
      </c>
      <c r="G107">
        <v>102</v>
      </c>
      <c r="H107" t="s">
        <v>449</v>
      </c>
      <c r="I107" t="s">
        <v>540</v>
      </c>
      <c r="J107">
        <v>400</v>
      </c>
      <c r="K107">
        <v>868</v>
      </c>
      <c r="L107">
        <v>399</v>
      </c>
      <c r="M107">
        <v>133</v>
      </c>
      <c r="N107">
        <v>146</v>
      </c>
      <c r="O107">
        <v>68</v>
      </c>
      <c r="P107">
        <v>39</v>
      </c>
      <c r="Q107">
        <v>13</v>
      </c>
      <c r="R107" t="s">
        <v>313</v>
      </c>
      <c r="S107" t="s">
        <v>313</v>
      </c>
      <c r="T107">
        <v>850</v>
      </c>
      <c r="U107">
        <v>2.1303299999999998</v>
      </c>
      <c r="V107">
        <v>1</v>
      </c>
      <c r="W107">
        <v>18</v>
      </c>
    </row>
    <row r="108" spans="1:23">
      <c r="A108">
        <v>6726</v>
      </c>
      <c r="B108">
        <v>110</v>
      </c>
      <c r="C108">
        <v>2</v>
      </c>
      <c r="G108">
        <v>103</v>
      </c>
      <c r="H108" t="s">
        <v>450</v>
      </c>
      <c r="J108">
        <v>977</v>
      </c>
      <c r="K108">
        <v>2032</v>
      </c>
      <c r="L108">
        <v>977</v>
      </c>
      <c r="M108">
        <v>369</v>
      </c>
      <c r="N108">
        <v>328</v>
      </c>
      <c r="O108">
        <v>157</v>
      </c>
      <c r="P108">
        <v>86</v>
      </c>
      <c r="Q108">
        <v>30</v>
      </c>
      <c r="R108">
        <v>7</v>
      </c>
      <c r="S108" t="s">
        <v>313</v>
      </c>
      <c r="T108">
        <v>2032</v>
      </c>
      <c r="U108">
        <v>2.0798399999999999</v>
      </c>
      <c r="V108" t="s">
        <v>313</v>
      </c>
      <c r="W108" t="s">
        <v>313</v>
      </c>
    </row>
    <row r="109" spans="1:23">
      <c r="A109">
        <v>6727</v>
      </c>
      <c r="B109">
        <v>11001</v>
      </c>
      <c r="C109">
        <v>3</v>
      </c>
      <c r="G109">
        <v>104</v>
      </c>
      <c r="H109" t="s">
        <v>450</v>
      </c>
      <c r="I109" t="s">
        <v>535</v>
      </c>
      <c r="J109">
        <v>629</v>
      </c>
      <c r="K109">
        <v>1314</v>
      </c>
      <c r="L109">
        <v>629</v>
      </c>
      <c r="M109">
        <v>244</v>
      </c>
      <c r="N109">
        <v>198</v>
      </c>
      <c r="O109">
        <v>101</v>
      </c>
      <c r="P109">
        <v>63</v>
      </c>
      <c r="Q109">
        <v>19</v>
      </c>
      <c r="R109">
        <v>4</v>
      </c>
      <c r="S109" t="s">
        <v>313</v>
      </c>
      <c r="T109">
        <v>1314</v>
      </c>
      <c r="U109">
        <v>2.0890300000000002</v>
      </c>
      <c r="V109" t="s">
        <v>313</v>
      </c>
      <c r="W109" t="s">
        <v>313</v>
      </c>
    </row>
    <row r="110" spans="1:23">
      <c r="A110">
        <v>6728</v>
      </c>
      <c r="B110">
        <v>11002</v>
      </c>
      <c r="C110">
        <v>3</v>
      </c>
      <c r="G110">
        <v>105</v>
      </c>
      <c r="H110" t="s">
        <v>450</v>
      </c>
      <c r="I110" t="s">
        <v>536</v>
      </c>
      <c r="J110">
        <v>348</v>
      </c>
      <c r="K110">
        <v>718</v>
      </c>
      <c r="L110">
        <v>348</v>
      </c>
      <c r="M110">
        <v>125</v>
      </c>
      <c r="N110">
        <v>130</v>
      </c>
      <c r="O110">
        <v>56</v>
      </c>
      <c r="P110">
        <v>23</v>
      </c>
      <c r="Q110">
        <v>11</v>
      </c>
      <c r="R110">
        <v>3</v>
      </c>
      <c r="S110" t="s">
        <v>313</v>
      </c>
      <c r="T110">
        <v>718</v>
      </c>
      <c r="U110">
        <v>2.0632199999999998</v>
      </c>
      <c r="V110" t="s">
        <v>313</v>
      </c>
      <c r="W110" t="s">
        <v>313</v>
      </c>
    </row>
    <row r="111" spans="1:23">
      <c r="A111">
        <v>6717</v>
      </c>
      <c r="B111">
        <v>90</v>
      </c>
      <c r="C111">
        <v>2</v>
      </c>
      <c r="G111">
        <v>106</v>
      </c>
      <c r="H111" t="s">
        <v>451</v>
      </c>
      <c r="J111">
        <v>331</v>
      </c>
      <c r="K111">
        <v>621</v>
      </c>
      <c r="L111">
        <v>330</v>
      </c>
      <c r="M111">
        <v>155</v>
      </c>
      <c r="N111">
        <v>105</v>
      </c>
      <c r="O111">
        <v>41</v>
      </c>
      <c r="P111">
        <v>23</v>
      </c>
      <c r="Q111">
        <v>5</v>
      </c>
      <c r="R111">
        <v>1</v>
      </c>
      <c r="S111" t="s">
        <v>313</v>
      </c>
      <c r="T111">
        <v>611</v>
      </c>
      <c r="U111">
        <v>1.8515200000000001</v>
      </c>
      <c r="V111">
        <v>1</v>
      </c>
      <c r="W111">
        <v>10</v>
      </c>
    </row>
    <row r="112" spans="1:23">
      <c r="A112">
        <v>6718</v>
      </c>
      <c r="B112">
        <v>9001</v>
      </c>
      <c r="C112">
        <v>3</v>
      </c>
      <c r="G112">
        <v>107</v>
      </c>
      <c r="H112" t="s">
        <v>451</v>
      </c>
      <c r="I112" t="s">
        <v>535</v>
      </c>
      <c r="J112">
        <v>201</v>
      </c>
      <c r="K112">
        <v>380</v>
      </c>
      <c r="L112">
        <v>200</v>
      </c>
      <c r="M112">
        <v>90</v>
      </c>
      <c r="N112">
        <v>70</v>
      </c>
      <c r="O112">
        <v>24</v>
      </c>
      <c r="P112">
        <v>13</v>
      </c>
      <c r="Q112">
        <v>2</v>
      </c>
      <c r="R112">
        <v>1</v>
      </c>
      <c r="S112" t="s">
        <v>313</v>
      </c>
      <c r="T112">
        <v>370</v>
      </c>
      <c r="U112">
        <v>1.85</v>
      </c>
      <c r="V112">
        <v>1</v>
      </c>
      <c r="W112">
        <v>10</v>
      </c>
    </row>
    <row r="113" spans="1:23">
      <c r="A113">
        <v>6719</v>
      </c>
      <c r="B113">
        <v>9002</v>
      </c>
      <c r="C113">
        <v>3</v>
      </c>
      <c r="G113">
        <v>108</v>
      </c>
      <c r="H113" t="s">
        <v>451</v>
      </c>
      <c r="I113" t="s">
        <v>536</v>
      </c>
      <c r="J113">
        <v>130</v>
      </c>
      <c r="K113">
        <v>241</v>
      </c>
      <c r="L113">
        <v>130</v>
      </c>
      <c r="M113">
        <v>65</v>
      </c>
      <c r="N113">
        <v>35</v>
      </c>
      <c r="O113">
        <v>17</v>
      </c>
      <c r="P113">
        <v>10</v>
      </c>
      <c r="Q113">
        <v>3</v>
      </c>
      <c r="R113" t="s">
        <v>313</v>
      </c>
      <c r="S113" t="s">
        <v>313</v>
      </c>
      <c r="T113">
        <v>241</v>
      </c>
      <c r="U113">
        <v>1.85385</v>
      </c>
      <c r="V113" t="s">
        <v>313</v>
      </c>
      <c r="W113" t="s">
        <v>313</v>
      </c>
    </row>
    <row r="114" spans="1:23">
      <c r="A114">
        <v>6716</v>
      </c>
      <c r="B114">
        <v>80</v>
      </c>
      <c r="C114">
        <v>2</v>
      </c>
      <c r="G114">
        <v>109</v>
      </c>
      <c r="H114" t="s">
        <v>452</v>
      </c>
      <c r="J114">
        <v>515</v>
      </c>
      <c r="K114">
        <v>998</v>
      </c>
      <c r="L114">
        <v>514</v>
      </c>
      <c r="M114">
        <v>203</v>
      </c>
      <c r="N114">
        <v>205</v>
      </c>
      <c r="O114">
        <v>66</v>
      </c>
      <c r="P114">
        <v>31</v>
      </c>
      <c r="Q114">
        <v>8</v>
      </c>
      <c r="R114">
        <v>1</v>
      </c>
      <c r="S114" t="s">
        <v>313</v>
      </c>
      <c r="T114">
        <v>981</v>
      </c>
      <c r="U114">
        <v>1.90856</v>
      </c>
      <c r="V114">
        <v>1</v>
      </c>
      <c r="W114">
        <v>17</v>
      </c>
    </row>
    <row r="115" spans="1:23">
      <c r="A115">
        <v>6715</v>
      </c>
      <c r="B115">
        <v>70</v>
      </c>
      <c r="C115">
        <v>2</v>
      </c>
      <c r="G115">
        <v>110</v>
      </c>
      <c r="H115" t="s">
        <v>453</v>
      </c>
      <c r="J115" t="s">
        <v>313</v>
      </c>
      <c r="K115" t="s">
        <v>313</v>
      </c>
      <c r="L115" t="s">
        <v>313</v>
      </c>
      <c r="M115" t="s">
        <v>313</v>
      </c>
      <c r="N115" t="s">
        <v>313</v>
      </c>
      <c r="O115" t="s">
        <v>313</v>
      </c>
      <c r="P115" t="s">
        <v>313</v>
      </c>
      <c r="Q115" t="s">
        <v>313</v>
      </c>
      <c r="R115" t="s">
        <v>313</v>
      </c>
      <c r="S115" t="s">
        <v>313</v>
      </c>
      <c r="T115" t="s">
        <v>313</v>
      </c>
      <c r="U115" t="s">
        <v>313</v>
      </c>
      <c r="V115" t="s">
        <v>313</v>
      </c>
      <c r="W115" t="s">
        <v>313</v>
      </c>
    </row>
    <row r="116" spans="1:23">
      <c r="A116">
        <v>6733</v>
      </c>
      <c r="B116">
        <v>140</v>
      </c>
      <c r="C116">
        <v>2</v>
      </c>
      <c r="G116">
        <v>111</v>
      </c>
      <c r="H116" t="s">
        <v>454</v>
      </c>
      <c r="J116">
        <v>149</v>
      </c>
      <c r="K116">
        <v>322</v>
      </c>
      <c r="L116">
        <v>148</v>
      </c>
      <c r="M116">
        <v>60</v>
      </c>
      <c r="N116">
        <v>45</v>
      </c>
      <c r="O116">
        <v>18</v>
      </c>
      <c r="P116">
        <v>18</v>
      </c>
      <c r="Q116">
        <v>7</v>
      </c>
      <c r="R116" t="s">
        <v>313</v>
      </c>
      <c r="S116" t="s">
        <v>313</v>
      </c>
      <c r="T116">
        <v>311</v>
      </c>
      <c r="U116">
        <v>2.1013500000000001</v>
      </c>
      <c r="V116">
        <v>1</v>
      </c>
      <c r="W116">
        <v>11</v>
      </c>
    </row>
    <row r="117" spans="1:23">
      <c r="A117">
        <v>6734</v>
      </c>
      <c r="B117">
        <v>150</v>
      </c>
      <c r="C117">
        <v>2</v>
      </c>
      <c r="G117">
        <v>112</v>
      </c>
      <c r="H117" t="s">
        <v>455</v>
      </c>
      <c r="J117">
        <v>464</v>
      </c>
      <c r="K117">
        <v>1001</v>
      </c>
      <c r="L117">
        <v>460</v>
      </c>
      <c r="M117">
        <v>188</v>
      </c>
      <c r="N117">
        <v>174</v>
      </c>
      <c r="O117">
        <v>62</v>
      </c>
      <c r="P117">
        <v>29</v>
      </c>
      <c r="Q117">
        <v>6</v>
      </c>
      <c r="R117" t="s">
        <v>313</v>
      </c>
      <c r="S117">
        <v>1</v>
      </c>
      <c r="T117">
        <v>875</v>
      </c>
      <c r="U117">
        <v>1.9021699999999999</v>
      </c>
      <c r="V117">
        <v>4</v>
      </c>
      <c r="W117">
        <v>126</v>
      </c>
    </row>
    <row r="118" spans="1:23">
      <c r="A118">
        <v>6735</v>
      </c>
      <c r="B118">
        <v>15001</v>
      </c>
      <c r="C118">
        <v>3</v>
      </c>
      <c r="G118">
        <v>113</v>
      </c>
      <c r="H118" t="s">
        <v>455</v>
      </c>
      <c r="I118" t="s">
        <v>535</v>
      </c>
      <c r="J118">
        <v>250</v>
      </c>
      <c r="K118">
        <v>493</v>
      </c>
      <c r="L118">
        <v>249</v>
      </c>
      <c r="M118">
        <v>114</v>
      </c>
      <c r="N118">
        <v>89</v>
      </c>
      <c r="O118">
        <v>30</v>
      </c>
      <c r="P118">
        <v>13</v>
      </c>
      <c r="Q118">
        <v>3</v>
      </c>
      <c r="R118" t="s">
        <v>313</v>
      </c>
      <c r="S118" t="s">
        <v>313</v>
      </c>
      <c r="T118">
        <v>449</v>
      </c>
      <c r="U118">
        <v>1.80321</v>
      </c>
      <c r="V118">
        <v>1</v>
      </c>
      <c r="W118">
        <v>44</v>
      </c>
    </row>
    <row r="119" spans="1:23">
      <c r="A119">
        <v>6736</v>
      </c>
      <c r="B119">
        <v>15002</v>
      </c>
      <c r="C119">
        <v>3</v>
      </c>
      <c r="G119">
        <v>114</v>
      </c>
      <c r="H119" t="s">
        <v>455</v>
      </c>
      <c r="I119" t="s">
        <v>536</v>
      </c>
      <c r="J119">
        <v>214</v>
      </c>
      <c r="K119">
        <v>508</v>
      </c>
      <c r="L119">
        <v>211</v>
      </c>
      <c r="M119">
        <v>74</v>
      </c>
      <c r="N119">
        <v>85</v>
      </c>
      <c r="O119">
        <v>32</v>
      </c>
      <c r="P119">
        <v>16</v>
      </c>
      <c r="Q119">
        <v>3</v>
      </c>
      <c r="R119" t="s">
        <v>313</v>
      </c>
      <c r="S119">
        <v>1</v>
      </c>
      <c r="T119">
        <v>426</v>
      </c>
      <c r="U119">
        <v>2.0189599999999999</v>
      </c>
      <c r="V119">
        <v>3</v>
      </c>
      <c r="W119">
        <v>82</v>
      </c>
    </row>
    <row r="120" spans="1:23">
      <c r="A120">
        <v>6737</v>
      </c>
      <c r="B120">
        <v>160</v>
      </c>
      <c r="C120">
        <v>2</v>
      </c>
      <c r="G120">
        <v>115</v>
      </c>
      <c r="H120" t="s">
        <v>456</v>
      </c>
      <c r="J120">
        <v>1964</v>
      </c>
      <c r="K120">
        <v>4118</v>
      </c>
      <c r="L120">
        <v>1960</v>
      </c>
      <c r="M120">
        <v>746</v>
      </c>
      <c r="N120">
        <v>709</v>
      </c>
      <c r="O120">
        <v>279</v>
      </c>
      <c r="P120">
        <v>168</v>
      </c>
      <c r="Q120">
        <v>42</v>
      </c>
      <c r="R120">
        <v>12</v>
      </c>
      <c r="S120">
        <v>4</v>
      </c>
      <c r="T120">
        <v>3985</v>
      </c>
      <c r="U120">
        <v>2.0331600000000001</v>
      </c>
      <c r="V120">
        <v>4</v>
      </c>
      <c r="W120">
        <v>133</v>
      </c>
    </row>
    <row r="121" spans="1:23">
      <c r="A121">
        <v>6738</v>
      </c>
      <c r="B121">
        <v>16001</v>
      </c>
      <c r="C121">
        <v>3</v>
      </c>
      <c r="G121">
        <v>116</v>
      </c>
      <c r="H121" t="s">
        <v>456</v>
      </c>
      <c r="I121" t="s">
        <v>535</v>
      </c>
      <c r="J121">
        <v>520</v>
      </c>
      <c r="K121">
        <v>1076</v>
      </c>
      <c r="L121">
        <v>517</v>
      </c>
      <c r="M121">
        <v>245</v>
      </c>
      <c r="N121">
        <v>159</v>
      </c>
      <c r="O121">
        <v>64</v>
      </c>
      <c r="P121">
        <v>40</v>
      </c>
      <c r="Q121">
        <v>8</v>
      </c>
      <c r="R121">
        <v>1</v>
      </c>
      <c r="S121" t="s">
        <v>313</v>
      </c>
      <c r="T121">
        <v>961</v>
      </c>
      <c r="U121">
        <v>1.8588</v>
      </c>
      <c r="V121">
        <v>3</v>
      </c>
      <c r="W121">
        <v>115</v>
      </c>
    </row>
    <row r="122" spans="1:23">
      <c r="A122">
        <v>6739</v>
      </c>
      <c r="B122">
        <v>16002</v>
      </c>
      <c r="C122">
        <v>3</v>
      </c>
      <c r="G122">
        <v>117</v>
      </c>
      <c r="H122" t="s">
        <v>456</v>
      </c>
      <c r="I122" t="s">
        <v>536</v>
      </c>
      <c r="J122">
        <v>199</v>
      </c>
      <c r="K122">
        <v>420</v>
      </c>
      <c r="L122">
        <v>198</v>
      </c>
      <c r="M122">
        <v>67</v>
      </c>
      <c r="N122">
        <v>82</v>
      </c>
      <c r="O122">
        <v>31</v>
      </c>
      <c r="P122">
        <v>15</v>
      </c>
      <c r="Q122">
        <v>1</v>
      </c>
      <c r="R122">
        <v>1</v>
      </c>
      <c r="S122">
        <v>1</v>
      </c>
      <c r="T122">
        <v>402</v>
      </c>
      <c r="U122">
        <v>2.0303</v>
      </c>
      <c r="V122">
        <v>1</v>
      </c>
      <c r="W122">
        <v>18</v>
      </c>
    </row>
    <row r="123" spans="1:23">
      <c r="A123">
        <v>6740</v>
      </c>
      <c r="B123">
        <v>16003</v>
      </c>
      <c r="C123">
        <v>3</v>
      </c>
      <c r="G123">
        <v>118</v>
      </c>
      <c r="H123" t="s">
        <v>456</v>
      </c>
      <c r="I123" t="s">
        <v>537</v>
      </c>
      <c r="J123">
        <v>501</v>
      </c>
      <c r="K123">
        <v>1071</v>
      </c>
      <c r="L123">
        <v>501</v>
      </c>
      <c r="M123">
        <v>173</v>
      </c>
      <c r="N123">
        <v>187</v>
      </c>
      <c r="O123">
        <v>65</v>
      </c>
      <c r="P123">
        <v>56</v>
      </c>
      <c r="Q123">
        <v>15</v>
      </c>
      <c r="R123">
        <v>5</v>
      </c>
      <c r="S123" t="s">
        <v>313</v>
      </c>
      <c r="T123">
        <v>1071</v>
      </c>
      <c r="U123">
        <v>2.1377199999999998</v>
      </c>
      <c r="V123" t="s">
        <v>313</v>
      </c>
      <c r="W123" t="s">
        <v>313</v>
      </c>
    </row>
    <row r="124" spans="1:23">
      <c r="A124">
        <v>6741</v>
      </c>
      <c r="B124">
        <v>16004</v>
      </c>
      <c r="C124">
        <v>3</v>
      </c>
      <c r="G124">
        <v>119</v>
      </c>
      <c r="H124" t="s">
        <v>456</v>
      </c>
      <c r="I124" t="s">
        <v>539</v>
      </c>
      <c r="J124">
        <v>601</v>
      </c>
      <c r="K124">
        <v>1235</v>
      </c>
      <c r="L124">
        <v>601</v>
      </c>
      <c r="M124">
        <v>224</v>
      </c>
      <c r="N124">
        <v>217</v>
      </c>
      <c r="O124">
        <v>93</v>
      </c>
      <c r="P124">
        <v>48</v>
      </c>
      <c r="Q124">
        <v>12</v>
      </c>
      <c r="R124">
        <v>5</v>
      </c>
      <c r="S124">
        <v>2</v>
      </c>
      <c r="T124">
        <v>1235</v>
      </c>
      <c r="U124">
        <v>2.05491</v>
      </c>
      <c r="V124" t="s">
        <v>313</v>
      </c>
      <c r="W124" t="s">
        <v>313</v>
      </c>
    </row>
    <row r="125" spans="1:23">
      <c r="A125">
        <v>6742</v>
      </c>
      <c r="B125">
        <v>16005</v>
      </c>
      <c r="C125">
        <v>3</v>
      </c>
      <c r="G125">
        <v>120</v>
      </c>
      <c r="H125" t="s">
        <v>456</v>
      </c>
      <c r="I125" t="s">
        <v>540</v>
      </c>
      <c r="J125">
        <v>143</v>
      </c>
      <c r="K125">
        <v>316</v>
      </c>
      <c r="L125">
        <v>143</v>
      </c>
      <c r="M125">
        <v>37</v>
      </c>
      <c r="N125">
        <v>64</v>
      </c>
      <c r="O125">
        <v>26</v>
      </c>
      <c r="P125">
        <v>9</v>
      </c>
      <c r="Q125">
        <v>6</v>
      </c>
      <c r="R125" t="s">
        <v>313</v>
      </c>
      <c r="S125">
        <v>1</v>
      </c>
      <c r="T125">
        <v>316</v>
      </c>
      <c r="U125">
        <v>2.2097899999999999</v>
      </c>
      <c r="V125" t="s">
        <v>313</v>
      </c>
      <c r="W125" t="s">
        <v>313</v>
      </c>
    </row>
    <row r="126" spans="1:23">
      <c r="A126">
        <v>6743</v>
      </c>
      <c r="B126">
        <v>170</v>
      </c>
      <c r="C126">
        <v>2</v>
      </c>
      <c r="G126">
        <v>121</v>
      </c>
      <c r="H126" t="s">
        <v>457</v>
      </c>
      <c r="J126">
        <v>845</v>
      </c>
      <c r="K126">
        <v>1832</v>
      </c>
      <c r="L126">
        <v>821</v>
      </c>
      <c r="M126">
        <v>240</v>
      </c>
      <c r="N126">
        <v>349</v>
      </c>
      <c r="O126">
        <v>155</v>
      </c>
      <c r="P126">
        <v>52</v>
      </c>
      <c r="Q126">
        <v>20</v>
      </c>
      <c r="R126">
        <v>2</v>
      </c>
      <c r="S126">
        <v>3</v>
      </c>
      <c r="T126">
        <v>1745</v>
      </c>
      <c r="U126">
        <v>2.1254599999999999</v>
      </c>
      <c r="V126">
        <v>24</v>
      </c>
      <c r="W126">
        <v>87</v>
      </c>
    </row>
    <row r="127" spans="1:23">
      <c r="A127">
        <v>6744</v>
      </c>
      <c r="B127">
        <v>17001</v>
      </c>
      <c r="C127">
        <v>3</v>
      </c>
      <c r="G127">
        <v>122</v>
      </c>
      <c r="H127" t="s">
        <v>457</v>
      </c>
      <c r="I127" t="s">
        <v>535</v>
      </c>
      <c r="J127">
        <v>579</v>
      </c>
      <c r="K127">
        <v>1232</v>
      </c>
      <c r="L127">
        <v>579</v>
      </c>
      <c r="M127">
        <v>166</v>
      </c>
      <c r="N127">
        <v>252</v>
      </c>
      <c r="O127">
        <v>109</v>
      </c>
      <c r="P127">
        <v>34</v>
      </c>
      <c r="Q127">
        <v>13</v>
      </c>
      <c r="R127">
        <v>2</v>
      </c>
      <c r="S127">
        <v>3</v>
      </c>
      <c r="T127">
        <v>1232</v>
      </c>
      <c r="U127">
        <v>2.1278100000000002</v>
      </c>
      <c r="V127" t="s">
        <v>313</v>
      </c>
      <c r="W127" t="s">
        <v>313</v>
      </c>
    </row>
    <row r="128" spans="1:23">
      <c r="A128">
        <v>6745</v>
      </c>
      <c r="B128">
        <v>17002</v>
      </c>
      <c r="C128">
        <v>3</v>
      </c>
      <c r="G128">
        <v>123</v>
      </c>
      <c r="H128" t="s">
        <v>457</v>
      </c>
      <c r="I128" t="s">
        <v>536</v>
      </c>
      <c r="J128">
        <v>203</v>
      </c>
      <c r="K128">
        <v>465</v>
      </c>
      <c r="L128">
        <v>179</v>
      </c>
      <c r="M128">
        <v>52</v>
      </c>
      <c r="N128">
        <v>75</v>
      </c>
      <c r="O128">
        <v>35</v>
      </c>
      <c r="P128">
        <v>14</v>
      </c>
      <c r="Q128">
        <v>3</v>
      </c>
      <c r="R128" t="s">
        <v>313</v>
      </c>
      <c r="S128" t="s">
        <v>313</v>
      </c>
      <c r="T128">
        <v>378</v>
      </c>
      <c r="U128">
        <v>2.1117300000000001</v>
      </c>
      <c r="V128">
        <v>24</v>
      </c>
      <c r="W128">
        <v>87</v>
      </c>
    </row>
    <row r="129" spans="1:23">
      <c r="A129">
        <v>6746</v>
      </c>
      <c r="B129">
        <v>17003</v>
      </c>
      <c r="C129">
        <v>3</v>
      </c>
      <c r="G129">
        <v>124</v>
      </c>
      <c r="H129" t="s">
        <v>457</v>
      </c>
      <c r="I129" t="s">
        <v>537</v>
      </c>
      <c r="J129">
        <v>63</v>
      </c>
      <c r="K129">
        <v>135</v>
      </c>
      <c r="L129">
        <v>63</v>
      </c>
      <c r="M129">
        <v>22</v>
      </c>
      <c r="N129">
        <v>22</v>
      </c>
      <c r="O129">
        <v>11</v>
      </c>
      <c r="P129">
        <v>4</v>
      </c>
      <c r="Q129">
        <v>4</v>
      </c>
      <c r="R129" t="s">
        <v>313</v>
      </c>
      <c r="S129" t="s">
        <v>313</v>
      </c>
      <c r="T129">
        <v>135</v>
      </c>
      <c r="U129">
        <v>2.1428600000000002</v>
      </c>
      <c r="V129" t="s">
        <v>313</v>
      </c>
      <c r="W129" t="s">
        <v>313</v>
      </c>
    </row>
    <row r="130" spans="1:23">
      <c r="A130">
        <v>6747</v>
      </c>
      <c r="B130">
        <v>17004</v>
      </c>
      <c r="C130">
        <v>3</v>
      </c>
      <c r="G130">
        <v>125</v>
      </c>
      <c r="H130" t="s">
        <v>457</v>
      </c>
      <c r="I130" t="s">
        <v>539</v>
      </c>
      <c r="J130" t="s">
        <v>313</v>
      </c>
      <c r="K130" t="s">
        <v>313</v>
      </c>
      <c r="L130" t="s">
        <v>313</v>
      </c>
      <c r="M130" t="s">
        <v>313</v>
      </c>
      <c r="N130" t="s">
        <v>313</v>
      </c>
      <c r="O130" t="s">
        <v>313</v>
      </c>
      <c r="P130" t="s">
        <v>313</v>
      </c>
      <c r="Q130" t="s">
        <v>313</v>
      </c>
      <c r="R130" t="s">
        <v>313</v>
      </c>
      <c r="S130" t="s">
        <v>313</v>
      </c>
      <c r="T130" t="s">
        <v>313</v>
      </c>
      <c r="U130" t="s">
        <v>313</v>
      </c>
      <c r="V130" t="s">
        <v>313</v>
      </c>
      <c r="W130" t="s">
        <v>313</v>
      </c>
    </row>
    <row r="131" spans="1:23">
      <c r="A131">
        <v>6749</v>
      </c>
      <c r="B131">
        <v>190</v>
      </c>
      <c r="C131">
        <v>2</v>
      </c>
      <c r="G131">
        <v>126</v>
      </c>
      <c r="H131" t="s">
        <v>458</v>
      </c>
      <c r="J131">
        <v>531</v>
      </c>
      <c r="K131">
        <v>1100</v>
      </c>
      <c r="L131">
        <v>531</v>
      </c>
      <c r="M131">
        <v>188</v>
      </c>
      <c r="N131">
        <v>194</v>
      </c>
      <c r="O131">
        <v>86</v>
      </c>
      <c r="P131">
        <v>52</v>
      </c>
      <c r="Q131">
        <v>8</v>
      </c>
      <c r="R131">
        <v>3</v>
      </c>
      <c r="S131" t="s">
        <v>313</v>
      </c>
      <c r="T131">
        <v>1100</v>
      </c>
      <c r="U131">
        <v>2.0715599999999998</v>
      </c>
      <c r="V131" t="s">
        <v>313</v>
      </c>
      <c r="W131" t="s">
        <v>313</v>
      </c>
    </row>
    <row r="132" spans="1:23">
      <c r="A132">
        <v>6750</v>
      </c>
      <c r="B132">
        <v>19001</v>
      </c>
      <c r="C132">
        <v>3</v>
      </c>
      <c r="G132">
        <v>127</v>
      </c>
      <c r="H132" t="s">
        <v>458</v>
      </c>
      <c r="I132" t="s">
        <v>535</v>
      </c>
      <c r="J132">
        <v>480</v>
      </c>
      <c r="K132">
        <v>1007</v>
      </c>
      <c r="L132">
        <v>480</v>
      </c>
      <c r="M132">
        <v>167</v>
      </c>
      <c r="N132">
        <v>173</v>
      </c>
      <c r="O132">
        <v>80</v>
      </c>
      <c r="P132">
        <v>49</v>
      </c>
      <c r="Q132">
        <v>8</v>
      </c>
      <c r="R132">
        <v>3</v>
      </c>
      <c r="S132" t="s">
        <v>313</v>
      </c>
      <c r="T132">
        <v>1007</v>
      </c>
      <c r="U132">
        <v>2.0979199999999998</v>
      </c>
      <c r="V132" t="s">
        <v>313</v>
      </c>
      <c r="W132" t="s">
        <v>313</v>
      </c>
    </row>
    <row r="133" spans="1:23">
      <c r="A133">
        <v>6751</v>
      </c>
      <c r="B133">
        <v>19002</v>
      </c>
      <c r="C133">
        <v>3</v>
      </c>
      <c r="G133">
        <v>128</v>
      </c>
      <c r="H133" t="s">
        <v>458</v>
      </c>
      <c r="I133" t="s">
        <v>536</v>
      </c>
      <c r="J133">
        <v>51</v>
      </c>
      <c r="K133">
        <v>93</v>
      </c>
      <c r="L133">
        <v>51</v>
      </c>
      <c r="M133">
        <v>21</v>
      </c>
      <c r="N133">
        <v>21</v>
      </c>
      <c r="O133">
        <v>6</v>
      </c>
      <c r="P133">
        <v>3</v>
      </c>
      <c r="Q133" t="s">
        <v>313</v>
      </c>
      <c r="R133" t="s">
        <v>313</v>
      </c>
      <c r="S133" t="s">
        <v>313</v>
      </c>
      <c r="T133">
        <v>93</v>
      </c>
      <c r="U133">
        <v>1.8235300000000001</v>
      </c>
      <c r="V133" t="s">
        <v>313</v>
      </c>
      <c r="W133" t="s">
        <v>313</v>
      </c>
    </row>
    <row r="134" spans="1:23">
      <c r="A134">
        <v>6755</v>
      </c>
      <c r="B134">
        <v>230</v>
      </c>
      <c r="C134">
        <v>2</v>
      </c>
      <c r="G134">
        <v>129</v>
      </c>
      <c r="H134" t="s">
        <v>459</v>
      </c>
      <c r="J134">
        <v>661</v>
      </c>
      <c r="K134">
        <v>1583</v>
      </c>
      <c r="L134">
        <v>657</v>
      </c>
      <c r="M134">
        <v>216</v>
      </c>
      <c r="N134">
        <v>265</v>
      </c>
      <c r="O134">
        <v>98</v>
      </c>
      <c r="P134">
        <v>45</v>
      </c>
      <c r="Q134">
        <v>20</v>
      </c>
      <c r="R134">
        <v>4</v>
      </c>
      <c r="S134">
        <v>9</v>
      </c>
      <c r="T134">
        <v>1408</v>
      </c>
      <c r="U134">
        <v>2.1430699999999998</v>
      </c>
      <c r="V134">
        <v>4</v>
      </c>
      <c r="W134">
        <v>175</v>
      </c>
    </row>
    <row r="135" spans="1:23">
      <c r="A135">
        <v>6756</v>
      </c>
      <c r="B135">
        <v>23001</v>
      </c>
      <c r="C135">
        <v>3</v>
      </c>
      <c r="G135">
        <v>130</v>
      </c>
      <c r="H135" t="s">
        <v>459</v>
      </c>
      <c r="I135" t="s">
        <v>535</v>
      </c>
      <c r="J135">
        <v>311</v>
      </c>
      <c r="K135">
        <v>782</v>
      </c>
      <c r="L135">
        <v>309</v>
      </c>
      <c r="M135">
        <v>101</v>
      </c>
      <c r="N135">
        <v>130</v>
      </c>
      <c r="O135">
        <v>48</v>
      </c>
      <c r="P135">
        <v>21</v>
      </c>
      <c r="Q135">
        <v>4</v>
      </c>
      <c r="R135">
        <v>1</v>
      </c>
      <c r="S135">
        <v>4</v>
      </c>
      <c r="T135">
        <v>643</v>
      </c>
      <c r="U135">
        <v>2.0809099999999998</v>
      </c>
      <c r="V135">
        <v>2</v>
      </c>
      <c r="W135">
        <v>139</v>
      </c>
    </row>
    <row r="136" spans="1:23">
      <c r="A136">
        <v>6757</v>
      </c>
      <c r="B136">
        <v>23002</v>
      </c>
      <c r="C136">
        <v>3</v>
      </c>
      <c r="G136">
        <v>131</v>
      </c>
      <c r="H136" t="s">
        <v>459</v>
      </c>
      <c r="I136" t="s">
        <v>536</v>
      </c>
      <c r="J136">
        <v>325</v>
      </c>
      <c r="K136">
        <v>754</v>
      </c>
      <c r="L136">
        <v>323</v>
      </c>
      <c r="M136">
        <v>106</v>
      </c>
      <c r="N136">
        <v>122</v>
      </c>
      <c r="O136">
        <v>48</v>
      </c>
      <c r="P136">
        <v>24</v>
      </c>
      <c r="Q136">
        <v>16</v>
      </c>
      <c r="R136">
        <v>2</v>
      </c>
      <c r="S136">
        <v>5</v>
      </c>
      <c r="T136">
        <v>718</v>
      </c>
      <c r="U136">
        <v>2.2229100000000002</v>
      </c>
      <c r="V136">
        <v>2</v>
      </c>
      <c r="W136">
        <v>36</v>
      </c>
    </row>
    <row r="137" spans="1:23">
      <c r="A137">
        <v>6758</v>
      </c>
      <c r="B137">
        <v>23003</v>
      </c>
      <c r="C137">
        <v>3</v>
      </c>
      <c r="G137">
        <v>132</v>
      </c>
      <c r="H137" t="s">
        <v>459</v>
      </c>
      <c r="I137" t="s">
        <v>537</v>
      </c>
      <c r="J137">
        <v>18</v>
      </c>
      <c r="K137">
        <v>32</v>
      </c>
      <c r="L137">
        <v>18</v>
      </c>
      <c r="M137">
        <v>8</v>
      </c>
      <c r="N137">
        <v>9</v>
      </c>
      <c r="O137" t="s">
        <v>313</v>
      </c>
      <c r="P137" t="s">
        <v>313</v>
      </c>
      <c r="Q137" t="s">
        <v>313</v>
      </c>
      <c r="R137">
        <v>1</v>
      </c>
      <c r="S137" t="s">
        <v>313</v>
      </c>
      <c r="T137">
        <v>32</v>
      </c>
      <c r="U137">
        <v>1.7777799999999999</v>
      </c>
      <c r="V137" t="s">
        <v>313</v>
      </c>
      <c r="W137" t="s">
        <v>313</v>
      </c>
    </row>
    <row r="138" spans="1:23">
      <c r="A138">
        <v>6759</v>
      </c>
      <c r="B138">
        <v>23004</v>
      </c>
      <c r="C138">
        <v>3</v>
      </c>
      <c r="G138">
        <v>133</v>
      </c>
      <c r="H138" t="s">
        <v>459</v>
      </c>
      <c r="I138" t="s">
        <v>539</v>
      </c>
      <c r="J138">
        <v>7</v>
      </c>
      <c r="K138">
        <v>15</v>
      </c>
      <c r="L138">
        <v>7</v>
      </c>
      <c r="M138">
        <v>1</v>
      </c>
      <c r="N138">
        <v>4</v>
      </c>
      <c r="O138">
        <v>2</v>
      </c>
      <c r="P138" t="s">
        <v>313</v>
      </c>
      <c r="Q138" t="s">
        <v>313</v>
      </c>
      <c r="R138" t="s">
        <v>313</v>
      </c>
      <c r="S138" t="s">
        <v>313</v>
      </c>
      <c r="T138">
        <v>15</v>
      </c>
      <c r="U138">
        <v>2.1428600000000002</v>
      </c>
      <c r="V138" t="s">
        <v>313</v>
      </c>
      <c r="W138" t="s">
        <v>313</v>
      </c>
    </row>
    <row r="139" spans="1:23">
      <c r="A139">
        <v>6748</v>
      </c>
      <c r="B139">
        <v>180</v>
      </c>
      <c r="C139">
        <v>2</v>
      </c>
      <c r="G139">
        <v>134</v>
      </c>
      <c r="H139" t="s">
        <v>460</v>
      </c>
      <c r="J139">
        <v>584</v>
      </c>
      <c r="K139">
        <v>1054</v>
      </c>
      <c r="L139">
        <v>584</v>
      </c>
      <c r="M139">
        <v>303</v>
      </c>
      <c r="N139">
        <v>160</v>
      </c>
      <c r="O139">
        <v>69</v>
      </c>
      <c r="P139">
        <v>39</v>
      </c>
      <c r="Q139">
        <v>11</v>
      </c>
      <c r="R139">
        <v>1</v>
      </c>
      <c r="S139">
        <v>1</v>
      </c>
      <c r="T139">
        <v>1054</v>
      </c>
      <c r="U139">
        <v>1.8047899999999999</v>
      </c>
      <c r="V139" t="s">
        <v>313</v>
      </c>
      <c r="W139" t="s">
        <v>313</v>
      </c>
    </row>
    <row r="140" spans="1:23">
      <c r="A140">
        <v>6753</v>
      </c>
      <c r="B140">
        <v>210</v>
      </c>
      <c r="C140">
        <v>2</v>
      </c>
      <c r="G140">
        <v>135</v>
      </c>
      <c r="H140" t="s">
        <v>461</v>
      </c>
      <c r="J140">
        <v>543</v>
      </c>
      <c r="K140">
        <v>986</v>
      </c>
      <c r="L140">
        <v>543</v>
      </c>
      <c r="M140">
        <v>276</v>
      </c>
      <c r="N140">
        <v>151</v>
      </c>
      <c r="O140">
        <v>70</v>
      </c>
      <c r="P140">
        <v>34</v>
      </c>
      <c r="Q140">
        <v>10</v>
      </c>
      <c r="R140">
        <v>2</v>
      </c>
      <c r="S140" t="s">
        <v>313</v>
      </c>
      <c r="T140">
        <v>986</v>
      </c>
      <c r="U140">
        <v>1.8158399999999999</v>
      </c>
      <c r="V140" t="s">
        <v>313</v>
      </c>
      <c r="W140" t="s">
        <v>313</v>
      </c>
    </row>
    <row r="141" spans="1:23">
      <c r="A141">
        <v>6754</v>
      </c>
      <c r="B141">
        <v>220</v>
      </c>
      <c r="C141">
        <v>2</v>
      </c>
      <c r="G141">
        <v>136</v>
      </c>
      <c r="H141" t="s">
        <v>462</v>
      </c>
      <c r="J141">
        <v>1163</v>
      </c>
      <c r="K141">
        <v>2461</v>
      </c>
      <c r="L141">
        <v>1160</v>
      </c>
      <c r="M141">
        <v>463</v>
      </c>
      <c r="N141">
        <v>387</v>
      </c>
      <c r="O141">
        <v>176</v>
      </c>
      <c r="P141">
        <v>96</v>
      </c>
      <c r="Q141">
        <v>30</v>
      </c>
      <c r="R141">
        <v>8</v>
      </c>
      <c r="S141" t="s">
        <v>313</v>
      </c>
      <c r="T141">
        <v>2347</v>
      </c>
      <c r="U141">
        <v>2.0232800000000002</v>
      </c>
      <c r="V141">
        <v>3</v>
      </c>
      <c r="W141">
        <v>114</v>
      </c>
    </row>
    <row r="142" spans="1:23">
      <c r="A142">
        <v>6752</v>
      </c>
      <c r="B142">
        <v>200</v>
      </c>
      <c r="C142">
        <v>2</v>
      </c>
      <c r="G142">
        <v>137</v>
      </c>
      <c r="H142" t="s">
        <v>463</v>
      </c>
      <c r="J142">
        <v>613</v>
      </c>
      <c r="K142">
        <v>1100</v>
      </c>
      <c r="L142">
        <v>611</v>
      </c>
      <c r="M142">
        <v>335</v>
      </c>
      <c r="N142">
        <v>209</v>
      </c>
      <c r="O142">
        <v>48</v>
      </c>
      <c r="P142">
        <v>18</v>
      </c>
      <c r="Q142">
        <v>1</v>
      </c>
      <c r="R142" t="s">
        <v>313</v>
      </c>
      <c r="S142" t="s">
        <v>313</v>
      </c>
      <c r="T142">
        <v>974</v>
      </c>
      <c r="U142">
        <v>1.5941099999999999</v>
      </c>
      <c r="V142">
        <v>2</v>
      </c>
      <c r="W142">
        <v>126</v>
      </c>
    </row>
    <row r="143" spans="1:23">
      <c r="A143">
        <v>6760</v>
      </c>
      <c r="B143">
        <v>240</v>
      </c>
      <c r="C143">
        <v>2</v>
      </c>
      <c r="G143">
        <v>138</v>
      </c>
      <c r="H143" t="s">
        <v>464</v>
      </c>
      <c r="J143">
        <v>60</v>
      </c>
      <c r="K143">
        <v>114</v>
      </c>
      <c r="L143">
        <v>60</v>
      </c>
      <c r="M143">
        <v>21</v>
      </c>
      <c r="N143">
        <v>28</v>
      </c>
      <c r="O143">
        <v>8</v>
      </c>
      <c r="P143">
        <v>2</v>
      </c>
      <c r="Q143">
        <v>1</v>
      </c>
      <c r="R143" t="s">
        <v>313</v>
      </c>
      <c r="S143" t="s">
        <v>313</v>
      </c>
      <c r="T143">
        <v>114</v>
      </c>
      <c r="U143">
        <v>1.9</v>
      </c>
      <c r="V143" t="s">
        <v>313</v>
      </c>
      <c r="W143" t="s">
        <v>313</v>
      </c>
    </row>
    <row r="144" spans="1:23">
      <c r="A144">
        <v>6761</v>
      </c>
      <c r="B144">
        <v>250</v>
      </c>
      <c r="C144">
        <v>2</v>
      </c>
      <c r="G144">
        <v>139</v>
      </c>
      <c r="H144" t="s">
        <v>465</v>
      </c>
      <c r="J144">
        <v>4142</v>
      </c>
      <c r="K144">
        <v>9307</v>
      </c>
      <c r="L144">
        <v>4120</v>
      </c>
      <c r="M144">
        <v>1289</v>
      </c>
      <c r="N144">
        <v>1586</v>
      </c>
      <c r="O144">
        <v>674</v>
      </c>
      <c r="P144">
        <v>411</v>
      </c>
      <c r="Q144">
        <v>120</v>
      </c>
      <c r="R144">
        <v>27</v>
      </c>
      <c r="S144">
        <v>13</v>
      </c>
      <c r="T144">
        <v>8988</v>
      </c>
      <c r="U144">
        <v>2.1815500000000001</v>
      </c>
      <c r="V144">
        <v>22</v>
      </c>
      <c r="W144">
        <v>319</v>
      </c>
    </row>
    <row r="145" spans="1:23">
      <c r="A145">
        <v>6762</v>
      </c>
      <c r="B145">
        <v>25001</v>
      </c>
      <c r="C145">
        <v>3</v>
      </c>
      <c r="G145">
        <v>140</v>
      </c>
      <c r="H145" t="s">
        <v>465</v>
      </c>
      <c r="I145" t="s">
        <v>535</v>
      </c>
      <c r="J145">
        <v>922</v>
      </c>
      <c r="K145">
        <v>2013</v>
      </c>
      <c r="L145">
        <v>919</v>
      </c>
      <c r="M145">
        <v>307</v>
      </c>
      <c r="N145">
        <v>342</v>
      </c>
      <c r="O145">
        <v>147</v>
      </c>
      <c r="P145">
        <v>86</v>
      </c>
      <c r="Q145">
        <v>32</v>
      </c>
      <c r="R145">
        <v>4</v>
      </c>
      <c r="S145">
        <v>1</v>
      </c>
      <c r="T145">
        <v>1967</v>
      </c>
      <c r="U145">
        <v>2.1403699999999999</v>
      </c>
      <c r="V145">
        <v>3</v>
      </c>
      <c r="W145">
        <v>46</v>
      </c>
    </row>
    <row r="146" spans="1:23">
      <c r="A146">
        <v>6763</v>
      </c>
      <c r="B146">
        <v>25002</v>
      </c>
      <c r="C146">
        <v>3</v>
      </c>
      <c r="G146">
        <v>141</v>
      </c>
      <c r="H146" t="s">
        <v>465</v>
      </c>
      <c r="I146" t="s">
        <v>536</v>
      </c>
      <c r="J146">
        <v>1219</v>
      </c>
      <c r="K146">
        <v>2642</v>
      </c>
      <c r="L146">
        <v>1212</v>
      </c>
      <c r="M146">
        <v>404</v>
      </c>
      <c r="N146">
        <v>469</v>
      </c>
      <c r="O146">
        <v>186</v>
      </c>
      <c r="P146">
        <v>108</v>
      </c>
      <c r="Q146">
        <v>31</v>
      </c>
      <c r="R146">
        <v>11</v>
      </c>
      <c r="S146">
        <v>3</v>
      </c>
      <c r="T146">
        <v>2576</v>
      </c>
      <c r="U146">
        <v>2.12541</v>
      </c>
      <c r="V146">
        <v>7</v>
      </c>
      <c r="W146">
        <v>66</v>
      </c>
    </row>
    <row r="147" spans="1:23">
      <c r="A147">
        <v>6764</v>
      </c>
      <c r="B147">
        <v>25003</v>
      </c>
      <c r="C147">
        <v>3</v>
      </c>
      <c r="G147">
        <v>142</v>
      </c>
      <c r="H147" t="s">
        <v>465</v>
      </c>
      <c r="I147" t="s">
        <v>537</v>
      </c>
      <c r="J147">
        <v>740</v>
      </c>
      <c r="K147">
        <v>1720</v>
      </c>
      <c r="L147">
        <v>734</v>
      </c>
      <c r="M147">
        <v>222</v>
      </c>
      <c r="N147">
        <v>290</v>
      </c>
      <c r="O147">
        <v>112</v>
      </c>
      <c r="P147">
        <v>76</v>
      </c>
      <c r="Q147">
        <v>28</v>
      </c>
      <c r="R147">
        <v>4</v>
      </c>
      <c r="S147">
        <v>2</v>
      </c>
      <c r="T147">
        <v>1620</v>
      </c>
      <c r="U147">
        <v>2.2070799999999999</v>
      </c>
      <c r="V147">
        <v>6</v>
      </c>
      <c r="W147">
        <v>100</v>
      </c>
    </row>
    <row r="148" spans="1:23">
      <c r="A148">
        <v>6765</v>
      </c>
      <c r="B148">
        <v>25004</v>
      </c>
      <c r="C148">
        <v>3</v>
      </c>
      <c r="G148">
        <v>143</v>
      </c>
      <c r="H148" t="s">
        <v>465</v>
      </c>
      <c r="I148" t="s">
        <v>539</v>
      </c>
      <c r="J148">
        <v>300</v>
      </c>
      <c r="K148">
        <v>737</v>
      </c>
      <c r="L148">
        <v>296</v>
      </c>
      <c r="M148">
        <v>69</v>
      </c>
      <c r="N148">
        <v>133</v>
      </c>
      <c r="O148">
        <v>53</v>
      </c>
      <c r="P148">
        <v>33</v>
      </c>
      <c r="Q148">
        <v>7</v>
      </c>
      <c r="R148">
        <v>1</v>
      </c>
      <c r="S148" t="s">
        <v>313</v>
      </c>
      <c r="T148">
        <v>667</v>
      </c>
      <c r="U148">
        <v>2.2533799999999999</v>
      </c>
      <c r="V148">
        <v>4</v>
      </c>
      <c r="W148">
        <v>70</v>
      </c>
    </row>
    <row r="149" spans="1:23">
      <c r="A149">
        <v>6766</v>
      </c>
      <c r="B149">
        <v>25005</v>
      </c>
      <c r="C149">
        <v>3</v>
      </c>
      <c r="G149">
        <v>144</v>
      </c>
      <c r="H149" t="s">
        <v>465</v>
      </c>
      <c r="I149" t="s">
        <v>540</v>
      </c>
      <c r="J149">
        <v>961</v>
      </c>
      <c r="K149">
        <v>2195</v>
      </c>
      <c r="L149">
        <v>959</v>
      </c>
      <c r="M149">
        <v>287</v>
      </c>
      <c r="N149">
        <v>352</v>
      </c>
      <c r="O149">
        <v>176</v>
      </c>
      <c r="P149">
        <v>108</v>
      </c>
      <c r="Q149">
        <v>22</v>
      </c>
      <c r="R149">
        <v>7</v>
      </c>
      <c r="S149">
        <v>7</v>
      </c>
      <c r="T149">
        <v>2158</v>
      </c>
      <c r="U149">
        <v>2.2502599999999999</v>
      </c>
      <c r="V149">
        <v>2</v>
      </c>
      <c r="W149">
        <v>37</v>
      </c>
    </row>
    <row r="150" spans="1:23">
      <c r="A150">
        <v>6783</v>
      </c>
      <c r="B150">
        <v>290</v>
      </c>
      <c r="C150">
        <v>2</v>
      </c>
      <c r="G150">
        <v>145</v>
      </c>
      <c r="H150" t="s">
        <v>466</v>
      </c>
      <c r="J150">
        <v>1339</v>
      </c>
      <c r="K150">
        <v>3440</v>
      </c>
      <c r="L150">
        <v>1332</v>
      </c>
      <c r="M150">
        <v>236</v>
      </c>
      <c r="N150">
        <v>554</v>
      </c>
      <c r="O150">
        <v>272</v>
      </c>
      <c r="P150">
        <v>199</v>
      </c>
      <c r="Q150">
        <v>62</v>
      </c>
      <c r="R150">
        <v>6</v>
      </c>
      <c r="S150">
        <v>3</v>
      </c>
      <c r="T150">
        <v>3323</v>
      </c>
      <c r="U150">
        <v>2.4947400000000002</v>
      </c>
      <c r="V150">
        <v>7</v>
      </c>
      <c r="W150">
        <v>117</v>
      </c>
    </row>
    <row r="151" spans="1:23">
      <c r="A151">
        <v>6784</v>
      </c>
      <c r="B151">
        <v>29001</v>
      </c>
      <c r="C151">
        <v>3</v>
      </c>
      <c r="G151">
        <v>146</v>
      </c>
      <c r="H151" t="s">
        <v>466</v>
      </c>
      <c r="I151" t="s">
        <v>535</v>
      </c>
      <c r="J151">
        <v>396</v>
      </c>
      <c r="K151">
        <v>941</v>
      </c>
      <c r="L151">
        <v>394</v>
      </c>
      <c r="M151">
        <v>79</v>
      </c>
      <c r="N151">
        <v>176</v>
      </c>
      <c r="O151">
        <v>72</v>
      </c>
      <c r="P151">
        <v>52</v>
      </c>
      <c r="Q151">
        <v>14</v>
      </c>
      <c r="R151" t="s">
        <v>313</v>
      </c>
      <c r="S151">
        <v>1</v>
      </c>
      <c r="T151">
        <v>932</v>
      </c>
      <c r="U151">
        <v>2.3654799999999998</v>
      </c>
      <c r="V151">
        <v>2</v>
      </c>
      <c r="W151">
        <v>9</v>
      </c>
    </row>
    <row r="152" spans="1:23">
      <c r="A152">
        <v>6785</v>
      </c>
      <c r="B152">
        <v>29002</v>
      </c>
      <c r="C152">
        <v>3</v>
      </c>
      <c r="G152">
        <v>147</v>
      </c>
      <c r="H152" t="s">
        <v>466</v>
      </c>
      <c r="I152" t="s">
        <v>536</v>
      </c>
      <c r="J152">
        <v>688</v>
      </c>
      <c r="K152">
        <v>1769</v>
      </c>
      <c r="L152">
        <v>685</v>
      </c>
      <c r="M152">
        <v>125</v>
      </c>
      <c r="N152">
        <v>292</v>
      </c>
      <c r="O152">
        <v>145</v>
      </c>
      <c r="P152">
        <v>95</v>
      </c>
      <c r="Q152">
        <v>25</v>
      </c>
      <c r="R152">
        <v>3</v>
      </c>
      <c r="S152" t="s">
        <v>313</v>
      </c>
      <c r="T152">
        <v>1667</v>
      </c>
      <c r="U152">
        <v>2.4335800000000001</v>
      </c>
      <c r="V152">
        <v>3</v>
      </c>
      <c r="W152">
        <v>102</v>
      </c>
    </row>
    <row r="153" spans="1:23">
      <c r="A153">
        <v>6786</v>
      </c>
      <c r="B153">
        <v>29003</v>
      </c>
      <c r="C153">
        <v>3</v>
      </c>
      <c r="G153">
        <v>148</v>
      </c>
      <c r="H153" t="s">
        <v>466</v>
      </c>
      <c r="I153" t="s">
        <v>537</v>
      </c>
      <c r="J153">
        <v>255</v>
      </c>
      <c r="K153">
        <v>730</v>
      </c>
      <c r="L153">
        <v>253</v>
      </c>
      <c r="M153">
        <v>32</v>
      </c>
      <c r="N153">
        <v>86</v>
      </c>
      <c r="O153">
        <v>55</v>
      </c>
      <c r="P153">
        <v>52</v>
      </c>
      <c r="Q153">
        <v>23</v>
      </c>
      <c r="R153">
        <v>3</v>
      </c>
      <c r="S153">
        <v>2</v>
      </c>
      <c r="T153">
        <v>724</v>
      </c>
      <c r="U153">
        <v>2.8616600000000001</v>
      </c>
      <c r="V153">
        <v>2</v>
      </c>
      <c r="W153">
        <v>6</v>
      </c>
    </row>
    <row r="154" spans="1:23">
      <c r="G154" s="179">
        <v>149</v>
      </c>
      <c r="H154" s="179" t="s">
        <v>466</v>
      </c>
      <c r="I154" s="179" t="s">
        <v>539</v>
      </c>
      <c r="J154" s="278" t="s">
        <v>313</v>
      </c>
      <c r="K154" s="278" t="s">
        <v>313</v>
      </c>
      <c r="L154" s="278" t="s">
        <v>313</v>
      </c>
      <c r="M154" s="278" t="s">
        <v>313</v>
      </c>
      <c r="N154" s="278" t="s">
        <v>313</v>
      </c>
      <c r="O154" s="278" t="s">
        <v>313</v>
      </c>
      <c r="P154" s="278" t="s">
        <v>313</v>
      </c>
      <c r="Q154" s="278" t="s">
        <v>313</v>
      </c>
      <c r="R154" s="278" t="s">
        <v>313</v>
      </c>
      <c r="S154" s="278" t="s">
        <v>313</v>
      </c>
      <c r="T154" s="278" t="s">
        <v>313</v>
      </c>
      <c r="U154" s="278" t="s">
        <v>313</v>
      </c>
      <c r="V154" s="278" t="s">
        <v>313</v>
      </c>
      <c r="W154" s="278" t="s">
        <v>313</v>
      </c>
    </row>
    <row r="155" spans="1:23">
      <c r="A155">
        <v>6767</v>
      </c>
      <c r="B155">
        <v>260</v>
      </c>
      <c r="C155">
        <v>2</v>
      </c>
      <c r="G155">
        <v>150</v>
      </c>
      <c r="H155" t="s">
        <v>467</v>
      </c>
      <c r="J155">
        <v>749</v>
      </c>
      <c r="K155">
        <v>1654</v>
      </c>
      <c r="L155">
        <v>748</v>
      </c>
      <c r="M155">
        <v>228</v>
      </c>
      <c r="N155">
        <v>300</v>
      </c>
      <c r="O155">
        <v>110</v>
      </c>
      <c r="P155">
        <v>81</v>
      </c>
      <c r="Q155">
        <v>19</v>
      </c>
      <c r="R155">
        <v>9</v>
      </c>
      <c r="S155">
        <v>1</v>
      </c>
      <c r="T155">
        <v>1638</v>
      </c>
      <c r="U155">
        <v>2.1898399999999998</v>
      </c>
      <c r="V155">
        <v>1</v>
      </c>
      <c r="W155">
        <v>16</v>
      </c>
    </row>
    <row r="156" spans="1:23">
      <c r="A156">
        <v>6768</v>
      </c>
      <c r="B156">
        <v>26001</v>
      </c>
      <c r="C156">
        <v>3</v>
      </c>
      <c r="G156">
        <v>151</v>
      </c>
      <c r="H156" t="s">
        <v>467</v>
      </c>
      <c r="I156" t="s">
        <v>535</v>
      </c>
      <c r="J156">
        <v>45</v>
      </c>
      <c r="K156">
        <v>87</v>
      </c>
      <c r="L156">
        <v>45</v>
      </c>
      <c r="M156">
        <v>17</v>
      </c>
      <c r="N156">
        <v>21</v>
      </c>
      <c r="O156">
        <v>2</v>
      </c>
      <c r="P156">
        <v>4</v>
      </c>
      <c r="Q156" t="s">
        <v>313</v>
      </c>
      <c r="R156">
        <v>1</v>
      </c>
      <c r="S156" t="s">
        <v>313</v>
      </c>
      <c r="T156">
        <v>87</v>
      </c>
      <c r="U156">
        <v>1.93333</v>
      </c>
      <c r="V156" t="s">
        <v>313</v>
      </c>
      <c r="W156" t="s">
        <v>313</v>
      </c>
    </row>
    <row r="157" spans="1:23">
      <c r="A157">
        <v>6769</v>
      </c>
      <c r="B157">
        <v>26002</v>
      </c>
      <c r="C157">
        <v>3</v>
      </c>
      <c r="G157">
        <v>152</v>
      </c>
      <c r="H157" t="s">
        <v>467</v>
      </c>
      <c r="I157" t="s">
        <v>536</v>
      </c>
      <c r="J157">
        <v>279</v>
      </c>
      <c r="K157">
        <v>608</v>
      </c>
      <c r="L157">
        <v>278</v>
      </c>
      <c r="M157">
        <v>87</v>
      </c>
      <c r="N157">
        <v>110</v>
      </c>
      <c r="O157">
        <v>48</v>
      </c>
      <c r="P157">
        <v>26</v>
      </c>
      <c r="Q157">
        <v>5</v>
      </c>
      <c r="R157">
        <v>2</v>
      </c>
      <c r="S157" t="s">
        <v>313</v>
      </c>
      <c r="T157">
        <v>592</v>
      </c>
      <c r="U157">
        <v>2.1295000000000002</v>
      </c>
      <c r="V157">
        <v>1</v>
      </c>
      <c r="W157">
        <v>16</v>
      </c>
    </row>
    <row r="158" spans="1:23">
      <c r="A158">
        <v>6770</v>
      </c>
      <c r="B158">
        <v>26003</v>
      </c>
      <c r="C158">
        <v>3</v>
      </c>
      <c r="G158">
        <v>153</v>
      </c>
      <c r="H158" t="s">
        <v>467</v>
      </c>
      <c r="I158" t="s">
        <v>537</v>
      </c>
      <c r="J158">
        <v>337</v>
      </c>
      <c r="K158">
        <v>754</v>
      </c>
      <c r="L158">
        <v>337</v>
      </c>
      <c r="M158">
        <v>109</v>
      </c>
      <c r="N158">
        <v>123</v>
      </c>
      <c r="O158">
        <v>48</v>
      </c>
      <c r="P158">
        <v>38</v>
      </c>
      <c r="Q158">
        <v>12</v>
      </c>
      <c r="R158">
        <v>6</v>
      </c>
      <c r="S158">
        <v>1</v>
      </c>
      <c r="T158">
        <v>754</v>
      </c>
      <c r="U158">
        <v>2.23739</v>
      </c>
      <c r="V158" t="s">
        <v>313</v>
      </c>
      <c r="W158" t="s">
        <v>313</v>
      </c>
    </row>
    <row r="159" spans="1:23">
      <c r="A159">
        <v>6771</v>
      </c>
      <c r="B159">
        <v>26004</v>
      </c>
      <c r="C159">
        <v>3</v>
      </c>
      <c r="G159">
        <v>154</v>
      </c>
      <c r="H159" t="s">
        <v>467</v>
      </c>
      <c r="I159" t="s">
        <v>539</v>
      </c>
      <c r="J159">
        <v>88</v>
      </c>
      <c r="K159">
        <v>205</v>
      </c>
      <c r="L159">
        <v>88</v>
      </c>
      <c r="M159">
        <v>15</v>
      </c>
      <c r="N159">
        <v>46</v>
      </c>
      <c r="O159">
        <v>12</v>
      </c>
      <c r="P159">
        <v>13</v>
      </c>
      <c r="Q159">
        <v>2</v>
      </c>
      <c r="R159" t="s">
        <v>313</v>
      </c>
      <c r="S159" t="s">
        <v>313</v>
      </c>
      <c r="T159">
        <v>205</v>
      </c>
      <c r="U159">
        <v>2.3295499999999998</v>
      </c>
      <c r="V159" t="s">
        <v>313</v>
      </c>
      <c r="W159" t="s">
        <v>313</v>
      </c>
    </row>
    <row r="160" spans="1:23">
      <c r="A160">
        <v>6779</v>
      </c>
      <c r="B160">
        <v>280</v>
      </c>
      <c r="C160">
        <v>2</v>
      </c>
      <c r="G160">
        <v>155</v>
      </c>
      <c r="H160" t="s">
        <v>468</v>
      </c>
      <c r="J160">
        <v>292</v>
      </c>
      <c r="K160">
        <v>892</v>
      </c>
      <c r="L160">
        <v>284</v>
      </c>
      <c r="M160">
        <v>98</v>
      </c>
      <c r="N160">
        <v>114</v>
      </c>
      <c r="O160">
        <v>40</v>
      </c>
      <c r="P160">
        <v>22</v>
      </c>
      <c r="Q160">
        <v>8</v>
      </c>
      <c r="R160">
        <v>2</v>
      </c>
      <c r="S160" t="s">
        <v>313</v>
      </c>
      <c r="T160">
        <v>586</v>
      </c>
      <c r="U160">
        <v>2.06338</v>
      </c>
      <c r="V160">
        <v>8</v>
      </c>
      <c r="W160">
        <v>306</v>
      </c>
    </row>
    <row r="161" spans="1:23">
      <c r="A161">
        <v>6780</v>
      </c>
      <c r="B161">
        <v>28001</v>
      </c>
      <c r="C161">
        <v>3</v>
      </c>
      <c r="G161">
        <v>156</v>
      </c>
      <c r="H161" t="s">
        <v>468</v>
      </c>
      <c r="I161" t="s">
        <v>535</v>
      </c>
      <c r="J161">
        <v>230</v>
      </c>
      <c r="K161">
        <v>540</v>
      </c>
      <c r="L161">
        <v>229</v>
      </c>
      <c r="M161">
        <v>74</v>
      </c>
      <c r="N161">
        <v>91</v>
      </c>
      <c r="O161">
        <v>35</v>
      </c>
      <c r="P161">
        <v>19</v>
      </c>
      <c r="Q161">
        <v>8</v>
      </c>
      <c r="R161">
        <v>2</v>
      </c>
      <c r="S161" t="s">
        <v>313</v>
      </c>
      <c r="T161">
        <v>489</v>
      </c>
      <c r="U161">
        <v>2.13537</v>
      </c>
      <c r="V161">
        <v>1</v>
      </c>
      <c r="W161">
        <v>51</v>
      </c>
    </row>
    <row r="162" spans="1:23">
      <c r="A162">
        <v>6781</v>
      </c>
      <c r="B162">
        <v>28002</v>
      </c>
      <c r="C162">
        <v>3</v>
      </c>
      <c r="G162">
        <v>157</v>
      </c>
      <c r="H162" t="s">
        <v>468</v>
      </c>
      <c r="I162" t="s">
        <v>536</v>
      </c>
      <c r="J162">
        <v>62</v>
      </c>
      <c r="K162">
        <v>352</v>
      </c>
      <c r="L162">
        <v>55</v>
      </c>
      <c r="M162">
        <v>24</v>
      </c>
      <c r="N162">
        <v>23</v>
      </c>
      <c r="O162">
        <v>5</v>
      </c>
      <c r="P162">
        <v>3</v>
      </c>
      <c r="Q162" t="s">
        <v>313</v>
      </c>
      <c r="R162" t="s">
        <v>313</v>
      </c>
      <c r="S162" t="s">
        <v>313</v>
      </c>
      <c r="T162">
        <v>97</v>
      </c>
      <c r="U162">
        <v>1.7636400000000001</v>
      </c>
      <c r="V162">
        <v>7</v>
      </c>
      <c r="W162">
        <v>255</v>
      </c>
    </row>
    <row r="163" spans="1:23">
      <c r="A163">
        <v>6782</v>
      </c>
      <c r="B163">
        <v>28003</v>
      </c>
      <c r="C163">
        <v>3</v>
      </c>
      <c r="G163">
        <v>158</v>
      </c>
      <c r="H163" t="s">
        <v>468</v>
      </c>
      <c r="I163" t="s">
        <v>537</v>
      </c>
      <c r="J163" t="s">
        <v>313</v>
      </c>
      <c r="K163" t="s">
        <v>313</v>
      </c>
      <c r="L163" t="s">
        <v>313</v>
      </c>
      <c r="M163" t="s">
        <v>313</v>
      </c>
      <c r="N163" t="s">
        <v>313</v>
      </c>
      <c r="O163" t="s">
        <v>313</v>
      </c>
      <c r="P163" t="s">
        <v>313</v>
      </c>
      <c r="Q163" t="s">
        <v>313</v>
      </c>
      <c r="R163" t="s">
        <v>313</v>
      </c>
      <c r="S163" t="s">
        <v>313</v>
      </c>
      <c r="T163" t="s">
        <v>313</v>
      </c>
      <c r="U163" t="s">
        <v>313</v>
      </c>
      <c r="V163" t="s">
        <v>313</v>
      </c>
      <c r="W163" t="s">
        <v>313</v>
      </c>
    </row>
    <row r="164" spans="1:23">
      <c r="A164">
        <v>6772</v>
      </c>
      <c r="B164">
        <v>271</v>
      </c>
      <c r="C164">
        <v>2</v>
      </c>
      <c r="G164">
        <v>159</v>
      </c>
      <c r="H164" t="s">
        <v>469</v>
      </c>
      <c r="J164">
        <v>3435</v>
      </c>
      <c r="K164">
        <v>8325</v>
      </c>
      <c r="L164">
        <v>3422</v>
      </c>
      <c r="M164">
        <v>1071</v>
      </c>
      <c r="N164">
        <v>1318</v>
      </c>
      <c r="O164">
        <v>577</v>
      </c>
      <c r="P164">
        <v>331</v>
      </c>
      <c r="Q164">
        <v>91</v>
      </c>
      <c r="R164">
        <v>33</v>
      </c>
      <c r="S164">
        <v>1</v>
      </c>
      <c r="T164">
        <v>7422</v>
      </c>
      <c r="U164">
        <v>2.1689099999999999</v>
      </c>
      <c r="V164">
        <v>13</v>
      </c>
      <c r="W164">
        <v>903</v>
      </c>
    </row>
    <row r="165" spans="1:23">
      <c r="A165">
        <v>6773</v>
      </c>
      <c r="B165">
        <v>27101</v>
      </c>
      <c r="C165">
        <v>3</v>
      </c>
      <c r="G165">
        <v>160</v>
      </c>
      <c r="H165" t="s">
        <v>469</v>
      </c>
      <c r="I165" t="s">
        <v>535</v>
      </c>
      <c r="J165">
        <v>1138</v>
      </c>
      <c r="K165">
        <v>2887</v>
      </c>
      <c r="L165">
        <v>1131</v>
      </c>
      <c r="M165">
        <v>395</v>
      </c>
      <c r="N165">
        <v>415</v>
      </c>
      <c r="O165">
        <v>163</v>
      </c>
      <c r="P165">
        <v>117</v>
      </c>
      <c r="Q165">
        <v>31</v>
      </c>
      <c r="R165">
        <v>9</v>
      </c>
      <c r="S165">
        <v>1</v>
      </c>
      <c r="T165">
        <v>2398</v>
      </c>
      <c r="U165">
        <v>2.12025</v>
      </c>
      <c r="V165">
        <v>7</v>
      </c>
      <c r="W165">
        <v>489</v>
      </c>
    </row>
    <row r="166" spans="1:23">
      <c r="A166">
        <v>6774</v>
      </c>
      <c r="B166">
        <v>27102</v>
      </c>
      <c r="C166">
        <v>3</v>
      </c>
      <c r="G166">
        <v>161</v>
      </c>
      <c r="H166" t="s">
        <v>469</v>
      </c>
      <c r="I166" t="s">
        <v>536</v>
      </c>
      <c r="J166">
        <v>538</v>
      </c>
      <c r="K166">
        <v>1432</v>
      </c>
      <c r="L166">
        <v>535</v>
      </c>
      <c r="M166">
        <v>194</v>
      </c>
      <c r="N166">
        <v>186</v>
      </c>
      <c r="O166">
        <v>77</v>
      </c>
      <c r="P166">
        <v>58</v>
      </c>
      <c r="Q166">
        <v>18</v>
      </c>
      <c r="R166">
        <v>2</v>
      </c>
      <c r="S166" t="s">
        <v>313</v>
      </c>
      <c r="T166">
        <v>1131</v>
      </c>
      <c r="U166">
        <v>2.11402</v>
      </c>
      <c r="V166">
        <v>3</v>
      </c>
      <c r="W166">
        <v>301</v>
      </c>
    </row>
    <row r="167" spans="1:23">
      <c r="A167">
        <v>6775</v>
      </c>
      <c r="B167">
        <v>27103</v>
      </c>
      <c r="C167">
        <v>3</v>
      </c>
      <c r="G167">
        <v>162</v>
      </c>
      <c r="H167" t="s">
        <v>469</v>
      </c>
      <c r="I167" t="s">
        <v>537</v>
      </c>
      <c r="J167">
        <v>765</v>
      </c>
      <c r="K167">
        <v>1711</v>
      </c>
      <c r="L167">
        <v>765</v>
      </c>
      <c r="M167">
        <v>197</v>
      </c>
      <c r="N167">
        <v>316</v>
      </c>
      <c r="O167">
        <v>155</v>
      </c>
      <c r="P167">
        <v>75</v>
      </c>
      <c r="Q167">
        <v>15</v>
      </c>
      <c r="R167">
        <v>7</v>
      </c>
      <c r="S167" t="s">
        <v>313</v>
      </c>
      <c r="T167">
        <v>1711</v>
      </c>
      <c r="U167">
        <v>2.2366000000000001</v>
      </c>
      <c r="V167" t="s">
        <v>313</v>
      </c>
      <c r="W167" t="s">
        <v>313</v>
      </c>
    </row>
    <row r="168" spans="1:23">
      <c r="A168">
        <v>6776</v>
      </c>
      <c r="B168">
        <v>27104</v>
      </c>
      <c r="C168">
        <v>3</v>
      </c>
      <c r="G168">
        <v>163</v>
      </c>
      <c r="H168" t="s">
        <v>469</v>
      </c>
      <c r="I168" t="s">
        <v>539</v>
      </c>
      <c r="J168">
        <v>470</v>
      </c>
      <c r="K168">
        <v>1141</v>
      </c>
      <c r="L168">
        <v>467</v>
      </c>
      <c r="M168">
        <v>138</v>
      </c>
      <c r="N168">
        <v>189</v>
      </c>
      <c r="O168">
        <v>84</v>
      </c>
      <c r="P168">
        <v>31</v>
      </c>
      <c r="Q168">
        <v>14</v>
      </c>
      <c r="R168">
        <v>11</v>
      </c>
      <c r="S168" t="s">
        <v>313</v>
      </c>
      <c r="T168">
        <v>1028</v>
      </c>
      <c r="U168">
        <v>2.2012800000000001</v>
      </c>
      <c r="V168">
        <v>3</v>
      </c>
      <c r="W168">
        <v>113</v>
      </c>
    </row>
    <row r="169" spans="1:23">
      <c r="A169">
        <v>6777</v>
      </c>
      <c r="B169">
        <v>27105</v>
      </c>
      <c r="C169">
        <v>3</v>
      </c>
      <c r="G169">
        <v>164</v>
      </c>
      <c r="H169" t="s">
        <v>469</v>
      </c>
      <c r="I169" t="s">
        <v>540</v>
      </c>
      <c r="J169">
        <v>524</v>
      </c>
      <c r="K169">
        <v>1154</v>
      </c>
      <c r="L169">
        <v>524</v>
      </c>
      <c r="M169">
        <v>147</v>
      </c>
      <c r="N169">
        <v>212</v>
      </c>
      <c r="O169">
        <v>98</v>
      </c>
      <c r="P169">
        <v>50</v>
      </c>
      <c r="Q169">
        <v>13</v>
      </c>
      <c r="R169">
        <v>4</v>
      </c>
      <c r="S169" t="s">
        <v>313</v>
      </c>
      <c r="T169">
        <v>1154</v>
      </c>
      <c r="U169">
        <v>2.2022900000000001</v>
      </c>
      <c r="V169" t="s">
        <v>313</v>
      </c>
      <c r="W169" t="s">
        <v>313</v>
      </c>
    </row>
    <row r="170" spans="1:23">
      <c r="A170">
        <v>6778</v>
      </c>
      <c r="B170">
        <v>272</v>
      </c>
      <c r="C170">
        <v>2</v>
      </c>
      <c r="G170">
        <v>165</v>
      </c>
      <c r="H170" t="s">
        <v>470</v>
      </c>
      <c r="J170">
        <v>265</v>
      </c>
      <c r="K170">
        <v>811</v>
      </c>
      <c r="L170">
        <v>265</v>
      </c>
      <c r="M170">
        <v>21</v>
      </c>
      <c r="N170">
        <v>67</v>
      </c>
      <c r="O170">
        <v>80</v>
      </c>
      <c r="P170">
        <v>76</v>
      </c>
      <c r="Q170">
        <v>16</v>
      </c>
      <c r="R170">
        <v>3</v>
      </c>
      <c r="S170">
        <v>2</v>
      </c>
      <c r="T170">
        <v>811</v>
      </c>
      <c r="U170">
        <v>3.0603799999999999</v>
      </c>
      <c r="V170" t="s">
        <v>313</v>
      </c>
      <c r="W170" t="s">
        <v>313</v>
      </c>
    </row>
    <row r="171" spans="1:23">
      <c r="A171">
        <v>6787</v>
      </c>
      <c r="B171">
        <v>300</v>
      </c>
      <c r="C171">
        <v>2</v>
      </c>
      <c r="G171">
        <v>166</v>
      </c>
      <c r="H171" t="s">
        <v>471</v>
      </c>
      <c r="J171">
        <v>304</v>
      </c>
      <c r="K171">
        <v>698</v>
      </c>
      <c r="L171">
        <v>303</v>
      </c>
      <c r="M171">
        <v>77</v>
      </c>
      <c r="N171">
        <v>126</v>
      </c>
      <c r="O171">
        <v>59</v>
      </c>
      <c r="P171">
        <v>30</v>
      </c>
      <c r="Q171">
        <v>9</v>
      </c>
      <c r="R171">
        <v>2</v>
      </c>
      <c r="S171" t="s">
        <v>313</v>
      </c>
      <c r="T171">
        <v>683</v>
      </c>
      <c r="U171">
        <v>2.25413</v>
      </c>
      <c r="V171">
        <v>1</v>
      </c>
      <c r="W171">
        <v>15</v>
      </c>
    </row>
    <row r="172" spans="1:23">
      <c r="A172">
        <v>6788</v>
      </c>
      <c r="B172">
        <v>310</v>
      </c>
      <c r="C172">
        <v>2</v>
      </c>
      <c r="G172">
        <v>167</v>
      </c>
      <c r="H172" t="s">
        <v>472</v>
      </c>
      <c r="J172">
        <v>94</v>
      </c>
      <c r="K172">
        <v>207</v>
      </c>
      <c r="L172">
        <v>94</v>
      </c>
      <c r="M172">
        <v>35</v>
      </c>
      <c r="N172">
        <v>33</v>
      </c>
      <c r="O172">
        <v>7</v>
      </c>
      <c r="P172">
        <v>12</v>
      </c>
      <c r="Q172">
        <v>5</v>
      </c>
      <c r="R172">
        <v>2</v>
      </c>
      <c r="S172" t="s">
        <v>313</v>
      </c>
      <c r="T172">
        <v>207</v>
      </c>
      <c r="U172">
        <v>2.2021299999999999</v>
      </c>
      <c r="V172" t="s">
        <v>313</v>
      </c>
      <c r="W172" t="s">
        <v>313</v>
      </c>
    </row>
    <row r="173" spans="1:23">
      <c r="A173">
        <v>6797</v>
      </c>
      <c r="B173">
        <v>350</v>
      </c>
      <c r="C173">
        <v>2</v>
      </c>
      <c r="G173">
        <v>168</v>
      </c>
      <c r="H173" t="s">
        <v>473</v>
      </c>
      <c r="J173">
        <v>1115</v>
      </c>
      <c r="K173">
        <v>2185</v>
      </c>
      <c r="L173">
        <v>1112</v>
      </c>
      <c r="M173">
        <v>449</v>
      </c>
      <c r="N173">
        <v>408</v>
      </c>
      <c r="O173">
        <v>159</v>
      </c>
      <c r="P173">
        <v>71</v>
      </c>
      <c r="Q173">
        <v>19</v>
      </c>
      <c r="R173">
        <v>5</v>
      </c>
      <c r="S173">
        <v>1</v>
      </c>
      <c r="T173">
        <v>2158</v>
      </c>
      <c r="U173">
        <v>1.94065</v>
      </c>
      <c r="V173">
        <v>3</v>
      </c>
      <c r="W173">
        <v>27</v>
      </c>
    </row>
    <row r="174" spans="1:23">
      <c r="A174">
        <v>6795</v>
      </c>
      <c r="B174">
        <v>330</v>
      </c>
      <c r="C174">
        <v>2</v>
      </c>
      <c r="G174">
        <v>169</v>
      </c>
      <c r="H174" t="s">
        <v>474</v>
      </c>
      <c r="J174">
        <v>285</v>
      </c>
      <c r="K174">
        <v>913</v>
      </c>
      <c r="L174">
        <v>272</v>
      </c>
      <c r="M174">
        <v>70</v>
      </c>
      <c r="N174">
        <v>108</v>
      </c>
      <c r="O174">
        <v>56</v>
      </c>
      <c r="P174">
        <v>25</v>
      </c>
      <c r="Q174">
        <v>10</v>
      </c>
      <c r="R174">
        <v>2</v>
      </c>
      <c r="S174">
        <v>1</v>
      </c>
      <c r="T174">
        <v>625</v>
      </c>
      <c r="U174">
        <v>2.29779</v>
      </c>
      <c r="V174">
        <v>13</v>
      </c>
      <c r="W174">
        <v>288</v>
      </c>
    </row>
    <row r="175" spans="1:23">
      <c r="A175">
        <v>6796</v>
      </c>
      <c r="B175">
        <v>340</v>
      </c>
      <c r="C175">
        <v>2</v>
      </c>
      <c r="G175">
        <v>170</v>
      </c>
      <c r="H175" t="s">
        <v>475</v>
      </c>
      <c r="J175">
        <v>566</v>
      </c>
      <c r="K175">
        <v>1419</v>
      </c>
      <c r="L175">
        <v>565</v>
      </c>
      <c r="M175">
        <v>107</v>
      </c>
      <c r="N175">
        <v>231</v>
      </c>
      <c r="O175">
        <v>120</v>
      </c>
      <c r="P175">
        <v>79</v>
      </c>
      <c r="Q175">
        <v>17</v>
      </c>
      <c r="R175">
        <v>8</v>
      </c>
      <c r="S175">
        <v>3</v>
      </c>
      <c r="T175">
        <v>1402</v>
      </c>
      <c r="U175">
        <v>2.48142</v>
      </c>
      <c r="V175">
        <v>1</v>
      </c>
      <c r="W175">
        <v>17</v>
      </c>
    </row>
    <row r="176" spans="1:23">
      <c r="A176">
        <v>6789</v>
      </c>
      <c r="B176">
        <v>320</v>
      </c>
      <c r="C176">
        <v>2</v>
      </c>
      <c r="G176">
        <v>171</v>
      </c>
      <c r="H176" t="s">
        <v>476</v>
      </c>
      <c r="J176">
        <v>2569</v>
      </c>
      <c r="K176">
        <v>5811</v>
      </c>
      <c r="L176">
        <v>2554</v>
      </c>
      <c r="M176">
        <v>898</v>
      </c>
      <c r="N176">
        <v>910</v>
      </c>
      <c r="O176">
        <v>435</v>
      </c>
      <c r="P176">
        <v>234</v>
      </c>
      <c r="Q176">
        <v>60</v>
      </c>
      <c r="R176">
        <v>11</v>
      </c>
      <c r="S176">
        <v>6</v>
      </c>
      <c r="T176">
        <v>5368</v>
      </c>
      <c r="U176">
        <v>2.1017999999999999</v>
      </c>
      <c r="V176">
        <v>15</v>
      </c>
      <c r="W176">
        <v>443</v>
      </c>
    </row>
    <row r="177" spans="1:24">
      <c r="A177">
        <v>6790</v>
      </c>
      <c r="B177">
        <v>32001</v>
      </c>
      <c r="C177">
        <v>3</v>
      </c>
      <c r="G177">
        <v>172</v>
      </c>
      <c r="H177" t="s">
        <v>476</v>
      </c>
      <c r="I177" t="s">
        <v>535</v>
      </c>
      <c r="J177">
        <v>1007</v>
      </c>
      <c r="K177">
        <v>2231</v>
      </c>
      <c r="L177">
        <v>998</v>
      </c>
      <c r="M177">
        <v>387</v>
      </c>
      <c r="N177">
        <v>335</v>
      </c>
      <c r="O177">
        <v>161</v>
      </c>
      <c r="P177">
        <v>87</v>
      </c>
      <c r="Q177">
        <v>20</v>
      </c>
      <c r="R177">
        <v>6</v>
      </c>
      <c r="S177">
        <v>2</v>
      </c>
      <c r="T177">
        <v>2038</v>
      </c>
      <c r="U177">
        <v>2.0420799999999999</v>
      </c>
      <c r="V177">
        <v>9</v>
      </c>
      <c r="W177">
        <v>193</v>
      </c>
    </row>
    <row r="178" spans="1:24">
      <c r="A178">
        <v>6791</v>
      </c>
      <c r="B178">
        <v>32002</v>
      </c>
      <c r="C178">
        <v>3</v>
      </c>
      <c r="G178">
        <v>173</v>
      </c>
      <c r="H178" t="s">
        <v>476</v>
      </c>
      <c r="I178" t="s">
        <v>536</v>
      </c>
      <c r="J178">
        <v>1048</v>
      </c>
      <c r="K178">
        <v>2190</v>
      </c>
      <c r="L178">
        <v>1045</v>
      </c>
      <c r="M178">
        <v>381</v>
      </c>
      <c r="N178">
        <v>371</v>
      </c>
      <c r="O178">
        <v>174</v>
      </c>
      <c r="P178">
        <v>92</v>
      </c>
      <c r="Q178">
        <v>20</v>
      </c>
      <c r="R178">
        <v>3</v>
      </c>
      <c r="S178">
        <v>4</v>
      </c>
      <c r="T178">
        <v>2160</v>
      </c>
      <c r="U178">
        <v>2.0669900000000001</v>
      </c>
      <c r="V178">
        <v>3</v>
      </c>
      <c r="W178">
        <v>30</v>
      </c>
    </row>
    <row r="179" spans="1:24">
      <c r="A179">
        <v>6792</v>
      </c>
      <c r="B179">
        <v>32003</v>
      </c>
      <c r="C179">
        <v>3</v>
      </c>
      <c r="G179">
        <v>174</v>
      </c>
      <c r="H179" t="s">
        <v>476</v>
      </c>
      <c r="I179" t="s">
        <v>537</v>
      </c>
      <c r="J179">
        <v>514</v>
      </c>
      <c r="K179">
        <v>1390</v>
      </c>
      <c r="L179">
        <v>511</v>
      </c>
      <c r="M179">
        <v>130</v>
      </c>
      <c r="N179">
        <v>204</v>
      </c>
      <c r="O179">
        <v>100</v>
      </c>
      <c r="P179">
        <v>55</v>
      </c>
      <c r="Q179">
        <v>20</v>
      </c>
      <c r="R179">
        <v>2</v>
      </c>
      <c r="S179" t="s">
        <v>313</v>
      </c>
      <c r="T179">
        <v>1170</v>
      </c>
      <c r="U179">
        <v>2.2896299999999998</v>
      </c>
      <c r="V179">
        <v>3</v>
      </c>
      <c r="W179">
        <v>220</v>
      </c>
    </row>
    <row r="180" spans="1:24">
      <c r="A180">
        <v>6793</v>
      </c>
      <c r="B180">
        <v>32004</v>
      </c>
      <c r="C180">
        <v>3</v>
      </c>
      <c r="G180">
        <v>175</v>
      </c>
      <c r="H180" t="s">
        <v>476</v>
      </c>
      <c r="I180" t="s">
        <v>539</v>
      </c>
      <c r="J180" t="s">
        <v>313</v>
      </c>
      <c r="K180" t="s">
        <v>313</v>
      </c>
      <c r="L180" t="s">
        <v>313</v>
      </c>
      <c r="M180" t="s">
        <v>313</v>
      </c>
      <c r="N180" t="s">
        <v>313</v>
      </c>
      <c r="O180" t="s">
        <v>313</v>
      </c>
      <c r="P180" t="s">
        <v>313</v>
      </c>
      <c r="Q180" t="s">
        <v>313</v>
      </c>
      <c r="R180" t="s">
        <v>313</v>
      </c>
      <c r="S180" t="s">
        <v>313</v>
      </c>
      <c r="T180" t="s">
        <v>313</v>
      </c>
      <c r="U180" t="s">
        <v>313</v>
      </c>
      <c r="V180" t="s">
        <v>313</v>
      </c>
      <c r="W180" t="s">
        <v>313</v>
      </c>
    </row>
    <row r="181" spans="1:24">
      <c r="A181">
        <v>6794</v>
      </c>
      <c r="B181">
        <v>32005</v>
      </c>
      <c r="C181">
        <v>3</v>
      </c>
      <c r="G181">
        <v>176</v>
      </c>
      <c r="H181" t="s">
        <v>476</v>
      </c>
      <c r="I181" t="s">
        <v>540</v>
      </c>
      <c r="J181" t="s">
        <v>313</v>
      </c>
      <c r="K181" t="s">
        <v>313</v>
      </c>
      <c r="L181" t="s">
        <v>313</v>
      </c>
      <c r="M181" t="s">
        <v>313</v>
      </c>
      <c r="N181" t="s">
        <v>313</v>
      </c>
      <c r="O181" t="s">
        <v>313</v>
      </c>
      <c r="P181" t="s">
        <v>313</v>
      </c>
      <c r="Q181" t="s">
        <v>313</v>
      </c>
      <c r="R181" t="s">
        <v>313</v>
      </c>
      <c r="S181" t="s">
        <v>313</v>
      </c>
      <c r="T181" t="s">
        <v>313</v>
      </c>
      <c r="U181" t="s">
        <v>313</v>
      </c>
      <c r="V181" t="s">
        <v>313</v>
      </c>
      <c r="W181" t="s">
        <v>313</v>
      </c>
    </row>
    <row r="182" spans="1:24">
      <c r="A182">
        <v>6877</v>
      </c>
      <c r="B182">
        <v>720</v>
      </c>
      <c r="C182">
        <v>2</v>
      </c>
      <c r="D182" t="s">
        <v>415</v>
      </c>
      <c r="E182">
        <v>65001</v>
      </c>
      <c r="G182">
        <v>177</v>
      </c>
      <c r="H182" t="s">
        <v>477</v>
      </c>
      <c r="J182">
        <v>4</v>
      </c>
      <c r="K182">
        <v>4</v>
      </c>
      <c r="L182">
        <v>4</v>
      </c>
      <c r="M182">
        <v>4</v>
      </c>
      <c r="N182" t="s">
        <v>313</v>
      </c>
      <c r="O182" t="s">
        <v>313</v>
      </c>
      <c r="P182" t="s">
        <v>313</v>
      </c>
      <c r="Q182" t="s">
        <v>313</v>
      </c>
      <c r="R182" t="s">
        <v>313</v>
      </c>
      <c r="S182" t="s">
        <v>313</v>
      </c>
      <c r="T182">
        <v>4</v>
      </c>
      <c r="U182">
        <v>1</v>
      </c>
      <c r="V182" t="s">
        <v>313</v>
      </c>
      <c r="W182" t="s">
        <v>313</v>
      </c>
    </row>
    <row r="183" spans="1:24">
      <c r="H183" t="s">
        <v>541</v>
      </c>
      <c r="J183" s="172"/>
      <c r="K183" s="172"/>
      <c r="L183" s="172"/>
      <c r="M183" s="172"/>
      <c r="N183" s="172"/>
      <c r="O183" s="172"/>
      <c r="P183" s="172"/>
      <c r="Q183" s="172"/>
      <c r="R183" s="172"/>
      <c r="S183" s="172"/>
      <c r="T183" s="172"/>
      <c r="U183" s="172"/>
      <c r="V183" s="172"/>
      <c r="W183" s="172"/>
    </row>
    <row r="184" spans="1:24">
      <c r="G184">
        <v>1</v>
      </c>
      <c r="H184" s="173" t="s">
        <v>542</v>
      </c>
      <c r="J184" s="174">
        <v>2481</v>
      </c>
      <c r="K184" s="174">
        <v>4418</v>
      </c>
      <c r="L184" s="174">
        <v>2475</v>
      </c>
      <c r="M184" s="174">
        <v>1425</v>
      </c>
      <c r="N184" s="174">
        <v>664</v>
      </c>
      <c r="O184" s="174">
        <v>245</v>
      </c>
      <c r="P184" s="174">
        <v>99</v>
      </c>
      <c r="Q184" s="174">
        <v>31</v>
      </c>
      <c r="R184" s="174">
        <v>11</v>
      </c>
      <c r="S184" s="174">
        <v>0</v>
      </c>
      <c r="T184" s="174">
        <v>4105</v>
      </c>
      <c r="U184" s="90">
        <v>1.6585858585858586</v>
      </c>
      <c r="V184" s="174">
        <v>6</v>
      </c>
      <c r="W184" s="174">
        <v>313</v>
      </c>
    </row>
    <row r="185" spans="1:24">
      <c r="G185">
        <v>2</v>
      </c>
      <c r="H185" s="175" t="s">
        <v>543</v>
      </c>
      <c r="J185" s="174">
        <v>2305</v>
      </c>
      <c r="K185" s="174">
        <v>4000</v>
      </c>
      <c r="L185" s="174">
        <v>2301</v>
      </c>
      <c r="M185" s="174">
        <v>1210</v>
      </c>
      <c r="N185" s="174">
        <v>704</v>
      </c>
      <c r="O185" s="174">
        <v>240</v>
      </c>
      <c r="P185" s="174">
        <v>114</v>
      </c>
      <c r="Q185" s="174">
        <v>27</v>
      </c>
      <c r="R185" s="174">
        <v>6</v>
      </c>
      <c r="S185" s="174">
        <v>0</v>
      </c>
      <c r="T185" s="174">
        <v>3965</v>
      </c>
      <c r="U185" s="90">
        <v>1.7231638418079096</v>
      </c>
      <c r="V185" s="174">
        <v>4</v>
      </c>
      <c r="W185" s="174">
        <v>35</v>
      </c>
    </row>
    <row r="186" spans="1:24">
      <c r="G186">
        <v>3</v>
      </c>
      <c r="H186" s="175" t="s">
        <v>544</v>
      </c>
      <c r="J186" s="174">
        <v>2385</v>
      </c>
      <c r="K186" s="174">
        <v>4097</v>
      </c>
      <c r="L186" s="174">
        <v>2383</v>
      </c>
      <c r="M186" s="174">
        <v>1356</v>
      </c>
      <c r="N186" s="174">
        <v>628</v>
      </c>
      <c r="O186" s="174">
        <v>243</v>
      </c>
      <c r="P186" s="174">
        <v>113</v>
      </c>
      <c r="Q186" s="174">
        <v>33</v>
      </c>
      <c r="R186" s="174">
        <v>7</v>
      </c>
      <c r="S186" s="174">
        <v>3</v>
      </c>
      <c r="T186" s="174">
        <v>4022</v>
      </c>
      <c r="U186" s="90">
        <v>1.687788501888376</v>
      </c>
      <c r="V186" s="174">
        <v>2</v>
      </c>
      <c r="W186" s="174">
        <v>75</v>
      </c>
      <c r="X186" s="90">
        <f>IF(ISERROR(V186/L186),"-",V186/L186)</f>
        <v>8.3927822073017204E-4</v>
      </c>
    </row>
    <row r="187" spans="1:24">
      <c r="G187">
        <v>4</v>
      </c>
      <c r="H187" s="175" t="s">
        <v>545</v>
      </c>
      <c r="J187" s="174">
        <v>2416</v>
      </c>
      <c r="K187" s="174">
        <v>4699</v>
      </c>
      <c r="L187" s="174">
        <v>2410</v>
      </c>
      <c r="M187" s="174">
        <v>1119</v>
      </c>
      <c r="N187" s="174">
        <v>751</v>
      </c>
      <c r="O187" s="174">
        <v>296</v>
      </c>
      <c r="P187" s="174">
        <v>180</v>
      </c>
      <c r="Q187" s="174">
        <v>53</v>
      </c>
      <c r="R187" s="174">
        <v>8</v>
      </c>
      <c r="S187" s="174">
        <v>3</v>
      </c>
      <c r="T187" s="174">
        <v>4564</v>
      </c>
      <c r="U187" s="90">
        <v>1.8937759336099584</v>
      </c>
      <c r="V187" s="174">
        <v>6</v>
      </c>
      <c r="W187" s="174">
        <v>135</v>
      </c>
    </row>
    <row r="188" spans="1:24">
      <c r="G188">
        <v>5</v>
      </c>
      <c r="H188" s="175" t="s">
        <v>546</v>
      </c>
      <c r="J188" s="174">
        <v>2429</v>
      </c>
      <c r="K188" s="174">
        <v>5023</v>
      </c>
      <c r="L188" s="174">
        <v>2426</v>
      </c>
      <c r="M188" s="174">
        <v>883</v>
      </c>
      <c r="N188" s="174">
        <v>895</v>
      </c>
      <c r="O188" s="174">
        <v>367</v>
      </c>
      <c r="P188" s="174">
        <v>211</v>
      </c>
      <c r="Q188" s="174">
        <v>58</v>
      </c>
      <c r="R188" s="174">
        <v>11</v>
      </c>
      <c r="S188" s="174">
        <v>1</v>
      </c>
      <c r="T188" s="174">
        <v>4981</v>
      </c>
      <c r="U188" s="90">
        <v>2.0531739488870571</v>
      </c>
      <c r="V188" s="174">
        <v>3</v>
      </c>
      <c r="W188" s="174">
        <v>42</v>
      </c>
    </row>
    <row r="189" spans="1:24">
      <c r="G189">
        <v>6</v>
      </c>
      <c r="H189" s="175" t="s">
        <v>547</v>
      </c>
      <c r="J189" s="174">
        <v>4246</v>
      </c>
      <c r="K189" s="174">
        <v>7720</v>
      </c>
      <c r="L189" s="174">
        <v>4242</v>
      </c>
      <c r="M189" s="174">
        <v>2225</v>
      </c>
      <c r="N189" s="174">
        <v>1142</v>
      </c>
      <c r="O189" s="174">
        <v>513</v>
      </c>
      <c r="P189" s="174">
        <v>265</v>
      </c>
      <c r="Q189" s="174">
        <v>78</v>
      </c>
      <c r="R189" s="174">
        <v>15</v>
      </c>
      <c r="S189" s="174">
        <v>4</v>
      </c>
      <c r="T189" s="174">
        <v>7616</v>
      </c>
      <c r="U189" s="90">
        <v>1.7953795379537953</v>
      </c>
      <c r="V189" s="174">
        <v>4</v>
      </c>
      <c r="W189" s="174">
        <v>104</v>
      </c>
    </row>
    <row r="190" spans="1:24">
      <c r="G190">
        <v>7</v>
      </c>
      <c r="H190" s="175" t="s">
        <v>548</v>
      </c>
      <c r="J190" s="174">
        <v>2384</v>
      </c>
      <c r="K190" s="174">
        <v>5330</v>
      </c>
      <c r="L190" s="174">
        <v>2361</v>
      </c>
      <c r="M190" s="174">
        <v>868</v>
      </c>
      <c r="N190" s="174">
        <v>869</v>
      </c>
      <c r="O190" s="174">
        <v>366</v>
      </c>
      <c r="P190" s="174">
        <v>195</v>
      </c>
      <c r="Q190" s="174">
        <v>42</v>
      </c>
      <c r="R190" s="174">
        <v>15</v>
      </c>
      <c r="S190" s="174">
        <v>6</v>
      </c>
      <c r="T190" s="174">
        <v>4826</v>
      </c>
      <c r="U190" s="90">
        <v>2.0440491317238458</v>
      </c>
      <c r="V190" s="174">
        <v>23</v>
      </c>
      <c r="W190" s="174">
        <v>504</v>
      </c>
    </row>
    <row r="191" spans="1:24">
      <c r="G191">
        <v>8</v>
      </c>
      <c r="H191" s="175" t="s">
        <v>549</v>
      </c>
      <c r="J191" s="174">
        <v>1077</v>
      </c>
      <c r="K191" s="174">
        <v>2148</v>
      </c>
      <c r="L191" s="174">
        <v>1076</v>
      </c>
      <c r="M191" s="174">
        <v>438</v>
      </c>
      <c r="N191" s="174">
        <v>365</v>
      </c>
      <c r="O191" s="174">
        <v>164</v>
      </c>
      <c r="P191" s="174">
        <v>71</v>
      </c>
      <c r="Q191" s="174">
        <v>31</v>
      </c>
      <c r="R191" s="174">
        <v>3</v>
      </c>
      <c r="S191" s="174">
        <v>4</v>
      </c>
      <c r="T191" s="174">
        <v>2146</v>
      </c>
      <c r="U191" s="90">
        <v>1.9944237918215613</v>
      </c>
      <c r="V191" s="174">
        <v>1</v>
      </c>
      <c r="W191" s="174">
        <v>2</v>
      </c>
    </row>
    <row r="192" spans="1:24">
      <c r="G192">
        <v>9</v>
      </c>
      <c r="H192" s="175" t="s">
        <v>550</v>
      </c>
      <c r="J192" s="174">
        <v>1621</v>
      </c>
      <c r="K192" s="174">
        <v>3285</v>
      </c>
      <c r="L192" s="174">
        <v>1620</v>
      </c>
      <c r="M192" s="174">
        <v>622</v>
      </c>
      <c r="N192" s="174">
        <v>582</v>
      </c>
      <c r="O192" s="174">
        <v>259</v>
      </c>
      <c r="P192" s="174">
        <v>104</v>
      </c>
      <c r="Q192" s="174">
        <v>37</v>
      </c>
      <c r="R192" s="174">
        <v>12</v>
      </c>
      <c r="S192" s="174">
        <v>4</v>
      </c>
      <c r="T192" s="174">
        <v>3268</v>
      </c>
      <c r="U192" s="90">
        <v>2.0172839506172839</v>
      </c>
      <c r="V192" s="174">
        <v>1</v>
      </c>
      <c r="W192" s="174">
        <v>17</v>
      </c>
    </row>
    <row r="193" spans="7:23">
      <c r="G193">
        <v>10</v>
      </c>
      <c r="H193" s="175" t="s">
        <v>551</v>
      </c>
      <c r="J193" s="174">
        <v>2043</v>
      </c>
      <c r="K193" s="174">
        <v>3996</v>
      </c>
      <c r="L193" s="174">
        <v>2036</v>
      </c>
      <c r="M193" s="174">
        <v>909</v>
      </c>
      <c r="N193" s="174">
        <v>689</v>
      </c>
      <c r="O193" s="174">
        <v>256</v>
      </c>
      <c r="P193" s="174">
        <v>140</v>
      </c>
      <c r="Q193" s="174">
        <v>37</v>
      </c>
      <c r="R193" s="174">
        <v>3</v>
      </c>
      <c r="S193" s="174">
        <v>2</v>
      </c>
      <c r="T193" s="174">
        <v>3832</v>
      </c>
      <c r="U193" s="90">
        <v>1.882121807465619</v>
      </c>
      <c r="V193" s="174">
        <v>7</v>
      </c>
      <c r="W193" s="174">
        <v>164</v>
      </c>
    </row>
    <row r="194" spans="7:23">
      <c r="G194">
        <v>11</v>
      </c>
      <c r="H194" s="175" t="s">
        <v>552</v>
      </c>
      <c r="J194" s="174">
        <v>2980</v>
      </c>
      <c r="K194" s="174">
        <v>6130</v>
      </c>
      <c r="L194" s="174">
        <v>2971</v>
      </c>
      <c r="M194" s="174">
        <v>1290</v>
      </c>
      <c r="N194" s="174">
        <v>1012</v>
      </c>
      <c r="O194" s="174">
        <v>392</v>
      </c>
      <c r="P194" s="174">
        <v>193</v>
      </c>
      <c r="Q194" s="174">
        <v>61</v>
      </c>
      <c r="R194" s="174">
        <v>14</v>
      </c>
      <c r="S194" s="174">
        <v>9</v>
      </c>
      <c r="T194" s="174">
        <v>5715</v>
      </c>
      <c r="U194" s="90">
        <v>1.9235947492426793</v>
      </c>
      <c r="V194" s="174">
        <v>9</v>
      </c>
      <c r="W194" s="174">
        <v>415</v>
      </c>
    </row>
    <row r="195" spans="7:23">
      <c r="G195">
        <v>12</v>
      </c>
      <c r="H195" s="175" t="s">
        <v>553</v>
      </c>
      <c r="J195" s="174">
        <v>3340</v>
      </c>
      <c r="K195" s="174">
        <v>7050</v>
      </c>
      <c r="L195" s="174">
        <v>3312</v>
      </c>
      <c r="M195" s="174">
        <v>1174</v>
      </c>
      <c r="N195" s="174">
        <v>1252</v>
      </c>
      <c r="O195" s="174">
        <v>520</v>
      </c>
      <c r="P195" s="174">
        <v>272</v>
      </c>
      <c r="Q195" s="174">
        <v>70</v>
      </c>
      <c r="R195" s="174">
        <v>17</v>
      </c>
      <c r="S195" s="174">
        <v>7</v>
      </c>
      <c r="T195" s="174">
        <v>6830</v>
      </c>
      <c r="U195" s="90">
        <v>2.0621980676328504</v>
      </c>
      <c r="V195" s="174">
        <v>28</v>
      </c>
      <c r="W195" s="174">
        <v>220</v>
      </c>
    </row>
    <row r="196" spans="7:23">
      <c r="G196">
        <v>13</v>
      </c>
      <c r="H196" s="175" t="s">
        <v>554</v>
      </c>
      <c r="J196" s="174">
        <v>2999</v>
      </c>
      <c r="K196" s="174">
        <v>7032</v>
      </c>
      <c r="L196" s="174">
        <v>2991</v>
      </c>
      <c r="M196" s="174">
        <v>831</v>
      </c>
      <c r="N196" s="174">
        <v>1208</v>
      </c>
      <c r="O196" s="174">
        <v>530</v>
      </c>
      <c r="P196" s="174">
        <v>287</v>
      </c>
      <c r="Q196" s="174">
        <v>98</v>
      </c>
      <c r="R196" s="174">
        <v>26</v>
      </c>
      <c r="S196" s="174">
        <v>11</v>
      </c>
      <c r="T196" s="174">
        <v>6710</v>
      </c>
      <c r="U196" s="90">
        <v>2.2433968572383818</v>
      </c>
      <c r="V196" s="174">
        <v>8</v>
      </c>
      <c r="W196" s="174">
        <v>322</v>
      </c>
    </row>
    <row r="197" spans="7:23">
      <c r="G197">
        <v>14</v>
      </c>
      <c r="H197" s="175" t="s">
        <v>555</v>
      </c>
      <c r="J197" s="174">
        <v>3177</v>
      </c>
      <c r="K197" s="174">
        <v>6950</v>
      </c>
      <c r="L197" s="174">
        <v>3166</v>
      </c>
      <c r="M197" s="174">
        <v>1085</v>
      </c>
      <c r="N197" s="174">
        <v>1163</v>
      </c>
      <c r="O197" s="174">
        <v>536</v>
      </c>
      <c r="P197" s="174">
        <v>253</v>
      </c>
      <c r="Q197" s="174">
        <v>100</v>
      </c>
      <c r="R197" s="174">
        <v>21</v>
      </c>
      <c r="S197" s="174">
        <v>8</v>
      </c>
      <c r="T197" s="174">
        <v>6719</v>
      </c>
      <c r="U197" s="90">
        <v>2.1222362602653191</v>
      </c>
      <c r="V197" s="174">
        <v>11</v>
      </c>
      <c r="W197" s="174">
        <v>231</v>
      </c>
    </row>
    <row r="198" spans="7:23">
      <c r="G198">
        <v>15</v>
      </c>
      <c r="H198" s="175" t="s">
        <v>556</v>
      </c>
      <c r="J198" s="174">
        <v>5541</v>
      </c>
      <c r="K198" s="174">
        <v>12861</v>
      </c>
      <c r="L198" s="174">
        <v>5512</v>
      </c>
      <c r="M198" s="174">
        <v>1546</v>
      </c>
      <c r="N198" s="174">
        <v>2168</v>
      </c>
      <c r="O198" s="174">
        <v>954</v>
      </c>
      <c r="P198" s="174">
        <v>612</v>
      </c>
      <c r="Q198" s="174">
        <v>183</v>
      </c>
      <c r="R198" s="174">
        <v>33</v>
      </c>
      <c r="S198" s="174">
        <v>16</v>
      </c>
      <c r="T198" s="174">
        <v>12425</v>
      </c>
      <c r="U198" s="90">
        <v>2.2541727140783743</v>
      </c>
      <c r="V198" s="174">
        <v>29</v>
      </c>
      <c r="W198" s="174">
        <v>436</v>
      </c>
    </row>
    <row r="199" spans="7:23">
      <c r="G199">
        <v>16</v>
      </c>
      <c r="H199" s="175" t="s">
        <v>557</v>
      </c>
      <c r="J199" s="174">
        <v>4741</v>
      </c>
      <c r="K199" s="174">
        <v>11682</v>
      </c>
      <c r="L199" s="174">
        <v>4719</v>
      </c>
      <c r="M199" s="174">
        <v>1418</v>
      </c>
      <c r="N199" s="174">
        <v>1799</v>
      </c>
      <c r="O199" s="174">
        <v>807</v>
      </c>
      <c r="P199" s="174">
        <v>510</v>
      </c>
      <c r="Q199" s="174">
        <v>134</v>
      </c>
      <c r="R199" s="174">
        <v>47</v>
      </c>
      <c r="S199" s="174">
        <v>4</v>
      </c>
      <c r="T199" s="174">
        <v>10457</v>
      </c>
      <c r="U199" s="90">
        <v>2.2159355795719433</v>
      </c>
      <c r="V199" s="174">
        <v>22</v>
      </c>
      <c r="W199" s="174">
        <v>1225</v>
      </c>
    </row>
    <row r="200" spans="7:23">
      <c r="G200">
        <v>17</v>
      </c>
      <c r="H200" s="175" t="s">
        <v>558</v>
      </c>
      <c r="J200" s="174">
        <v>4933</v>
      </c>
      <c r="K200" s="174">
        <v>11233</v>
      </c>
      <c r="L200" s="174">
        <v>4900</v>
      </c>
      <c r="M200" s="174">
        <v>1636</v>
      </c>
      <c r="N200" s="174">
        <v>1816</v>
      </c>
      <c r="O200" s="174">
        <v>836</v>
      </c>
      <c r="P200" s="174">
        <v>451</v>
      </c>
      <c r="Q200" s="174">
        <v>120</v>
      </c>
      <c r="R200" s="174">
        <v>30</v>
      </c>
      <c r="S200" s="174">
        <v>11</v>
      </c>
      <c r="T200" s="174">
        <v>10443</v>
      </c>
      <c r="U200" s="90">
        <v>2.1312244897959185</v>
      </c>
      <c r="V200" s="174">
        <v>33</v>
      </c>
      <c r="W200" s="174">
        <v>790</v>
      </c>
    </row>
    <row r="201" spans="7:23">
      <c r="G201">
        <v>18</v>
      </c>
      <c r="H201" s="175" t="s">
        <v>559</v>
      </c>
      <c r="J201" s="174">
        <v>1719</v>
      </c>
      <c r="K201" s="174">
        <v>3645</v>
      </c>
      <c r="L201" s="174">
        <v>1714</v>
      </c>
      <c r="M201" s="174">
        <v>622</v>
      </c>
      <c r="N201" s="174">
        <v>691</v>
      </c>
      <c r="O201" s="174">
        <v>237</v>
      </c>
      <c r="P201" s="174">
        <v>108</v>
      </c>
      <c r="Q201" s="174">
        <v>33</v>
      </c>
      <c r="R201" s="174">
        <v>19</v>
      </c>
      <c r="S201" s="174">
        <v>4</v>
      </c>
      <c r="T201" s="174">
        <v>3458</v>
      </c>
      <c r="U201" s="90">
        <v>2.0175029171528589</v>
      </c>
      <c r="V201" s="174">
        <v>5</v>
      </c>
      <c r="W201" s="174">
        <v>187</v>
      </c>
    </row>
    <row r="202" spans="7:23">
      <c r="H202" s="176" t="s">
        <v>560</v>
      </c>
      <c r="J202" s="174">
        <f t="shared" ref="J202:T202" si="0">SUM(J184:J201)</f>
        <v>52817</v>
      </c>
      <c r="K202" s="174">
        <f t="shared" si="0"/>
        <v>111299</v>
      </c>
      <c r="L202" s="174">
        <f t="shared" si="0"/>
        <v>52615</v>
      </c>
      <c r="M202" s="174">
        <f t="shared" si="0"/>
        <v>20657</v>
      </c>
      <c r="N202" s="174">
        <f t="shared" si="0"/>
        <v>18398</v>
      </c>
      <c r="O202" s="174">
        <f t="shared" si="0"/>
        <v>7761</v>
      </c>
      <c r="P202" s="174">
        <f t="shared" si="0"/>
        <v>4178</v>
      </c>
      <c r="Q202" s="174">
        <f t="shared" si="0"/>
        <v>1226</v>
      </c>
      <c r="R202" s="174">
        <f t="shared" si="0"/>
        <v>298</v>
      </c>
      <c r="S202" s="177">
        <f t="shared" si="0"/>
        <v>97</v>
      </c>
      <c r="T202" s="177">
        <f t="shared" si="0"/>
        <v>106082</v>
      </c>
      <c r="U202" s="90">
        <f t="shared" ref="U202" si="1">IF(ISERROR(T202/L202),"-",T202/L202)</f>
        <v>2.0161931008267606</v>
      </c>
      <c r="V202" s="177">
        <f>SUM(V184:V201)</f>
        <v>202</v>
      </c>
      <c r="W202" s="177">
        <f>SUM(W184:W201)</f>
        <v>5217</v>
      </c>
    </row>
    <row r="203" spans="7:23">
      <c r="H203" s="178" t="s">
        <v>561</v>
      </c>
      <c r="J203" s="171">
        <f t="shared" ref="J203:T203" si="2">J5-J202</f>
        <v>0</v>
      </c>
      <c r="K203" s="171">
        <f t="shared" si="2"/>
        <v>0</v>
      </c>
      <c r="L203" s="171">
        <f t="shared" si="2"/>
        <v>0</v>
      </c>
      <c r="M203" s="171">
        <f t="shared" si="2"/>
        <v>0</v>
      </c>
      <c r="N203" s="171">
        <f t="shared" si="2"/>
        <v>0</v>
      </c>
      <c r="O203" s="171">
        <f t="shared" si="2"/>
        <v>0</v>
      </c>
      <c r="P203" s="171">
        <f t="shared" si="2"/>
        <v>0</v>
      </c>
      <c r="Q203" s="171">
        <f t="shared" si="2"/>
        <v>0</v>
      </c>
      <c r="R203" s="171">
        <f t="shared" si="2"/>
        <v>0</v>
      </c>
      <c r="S203" s="171">
        <f t="shared" si="2"/>
        <v>0</v>
      </c>
      <c r="T203" s="171">
        <f t="shared" si="2"/>
        <v>0</v>
      </c>
      <c r="U203" s="171" t="s">
        <v>321</v>
      </c>
      <c r="V203" s="171">
        <f>V5-V202</f>
        <v>0</v>
      </c>
      <c r="W203" s="171">
        <f>W5-W202</f>
        <v>0</v>
      </c>
    </row>
  </sheetData>
  <phoneticPr fontId="1"/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>
    <tabColor rgb="FFFF0000"/>
  </sheetPr>
  <dimension ref="B1:AS2638"/>
  <sheetViews>
    <sheetView zoomScale="90" zoomScaleNormal="90" workbookViewId="0">
      <selection activeCell="T8" sqref="T8"/>
    </sheetView>
  </sheetViews>
  <sheetFormatPr defaultRowHeight="14.25" customHeight="1"/>
  <cols>
    <col min="1" max="1" width="1.625" style="97" customWidth="1"/>
    <col min="2" max="2" width="11.625" style="97" customWidth="1"/>
    <col min="3" max="7" width="7.625" style="97" customWidth="1"/>
    <col min="8" max="9" width="9.375" style="97" customWidth="1"/>
    <col min="10" max="10" width="2.625" style="97" customWidth="1"/>
    <col min="11" max="11" width="11.625" style="97" customWidth="1"/>
    <col min="12" max="15" width="7.625" style="97" customWidth="1"/>
    <col min="16" max="16" width="7.625" style="168" customWidth="1"/>
    <col min="17" max="18" width="9.375" style="97" customWidth="1"/>
    <col min="19" max="19" width="1.625" style="97" customWidth="1"/>
    <col min="20" max="20" width="4.125" style="97" bestFit="1" customWidth="1"/>
    <col min="21" max="21" width="9.125" style="97" bestFit="1" customWidth="1"/>
    <col min="22" max="22" width="9" style="97"/>
    <col min="23" max="27" width="9.125" style="97" bestFit="1" customWidth="1"/>
    <col min="28" max="29" width="9" style="97"/>
    <col min="30" max="33" width="9.125" style="97" bestFit="1" customWidth="1"/>
    <col min="34" max="258" width="9" style="97"/>
    <col min="259" max="259" width="9.625" style="97" customWidth="1"/>
    <col min="260" max="262" width="0" style="97" hidden="1" customWidth="1"/>
    <col min="263" max="266" width="6.625" style="97" customWidth="1"/>
    <col min="267" max="267" width="4.625" style="97" customWidth="1"/>
    <col min="268" max="268" width="9.75" style="97" customWidth="1"/>
    <col min="269" max="271" width="0" style="97" hidden="1" customWidth="1"/>
    <col min="272" max="275" width="6.625" style="97" customWidth="1"/>
    <col min="276" max="514" width="9" style="97"/>
    <col min="515" max="515" width="9.625" style="97" customWidth="1"/>
    <col min="516" max="518" width="0" style="97" hidden="1" customWidth="1"/>
    <col min="519" max="522" width="6.625" style="97" customWidth="1"/>
    <col min="523" max="523" width="4.625" style="97" customWidth="1"/>
    <col min="524" max="524" width="9.75" style="97" customWidth="1"/>
    <col min="525" max="527" width="0" style="97" hidden="1" customWidth="1"/>
    <col min="528" max="531" width="6.625" style="97" customWidth="1"/>
    <col min="532" max="770" width="9" style="97"/>
    <col min="771" max="771" width="9.625" style="97" customWidth="1"/>
    <col min="772" max="774" width="0" style="97" hidden="1" customWidth="1"/>
    <col min="775" max="778" width="6.625" style="97" customWidth="1"/>
    <col min="779" max="779" width="4.625" style="97" customWidth="1"/>
    <col min="780" max="780" width="9.75" style="97" customWidth="1"/>
    <col min="781" max="783" width="0" style="97" hidden="1" customWidth="1"/>
    <col min="784" max="787" width="6.625" style="97" customWidth="1"/>
    <col min="788" max="1026" width="9" style="97"/>
    <col min="1027" max="1027" width="9.625" style="97" customWidth="1"/>
    <col min="1028" max="1030" width="0" style="97" hidden="1" customWidth="1"/>
    <col min="1031" max="1034" width="6.625" style="97" customWidth="1"/>
    <col min="1035" max="1035" width="4.625" style="97" customWidth="1"/>
    <col min="1036" max="1036" width="9.75" style="97" customWidth="1"/>
    <col min="1037" max="1039" width="0" style="97" hidden="1" customWidth="1"/>
    <col min="1040" max="1043" width="6.625" style="97" customWidth="1"/>
    <col min="1044" max="1282" width="9" style="97"/>
    <col min="1283" max="1283" width="9.625" style="97" customWidth="1"/>
    <col min="1284" max="1286" width="0" style="97" hidden="1" customWidth="1"/>
    <col min="1287" max="1290" width="6.625" style="97" customWidth="1"/>
    <col min="1291" max="1291" width="4.625" style="97" customWidth="1"/>
    <col min="1292" max="1292" width="9.75" style="97" customWidth="1"/>
    <col min="1293" max="1295" width="0" style="97" hidden="1" customWidth="1"/>
    <col min="1296" max="1299" width="6.625" style="97" customWidth="1"/>
    <col min="1300" max="1538" width="9" style="97"/>
    <col min="1539" max="1539" width="9.625" style="97" customWidth="1"/>
    <col min="1540" max="1542" width="0" style="97" hidden="1" customWidth="1"/>
    <col min="1543" max="1546" width="6.625" style="97" customWidth="1"/>
    <col min="1547" max="1547" width="4.625" style="97" customWidth="1"/>
    <col min="1548" max="1548" width="9.75" style="97" customWidth="1"/>
    <col min="1549" max="1551" width="0" style="97" hidden="1" customWidth="1"/>
    <col min="1552" max="1555" width="6.625" style="97" customWidth="1"/>
    <col min="1556" max="1794" width="9" style="97"/>
    <col min="1795" max="1795" width="9.625" style="97" customWidth="1"/>
    <col min="1796" max="1798" width="0" style="97" hidden="1" customWidth="1"/>
    <col min="1799" max="1802" width="6.625" style="97" customWidth="1"/>
    <col min="1803" max="1803" width="4.625" style="97" customWidth="1"/>
    <col min="1804" max="1804" width="9.75" style="97" customWidth="1"/>
    <col min="1805" max="1807" width="0" style="97" hidden="1" customWidth="1"/>
    <col min="1808" max="1811" width="6.625" style="97" customWidth="1"/>
    <col min="1812" max="2050" width="9" style="97"/>
    <col min="2051" max="2051" width="9.625" style="97" customWidth="1"/>
    <col min="2052" max="2054" width="0" style="97" hidden="1" customWidth="1"/>
    <col min="2055" max="2058" width="6.625" style="97" customWidth="1"/>
    <col min="2059" max="2059" width="4.625" style="97" customWidth="1"/>
    <col min="2060" max="2060" width="9.75" style="97" customWidth="1"/>
    <col min="2061" max="2063" width="0" style="97" hidden="1" customWidth="1"/>
    <col min="2064" max="2067" width="6.625" style="97" customWidth="1"/>
    <col min="2068" max="2306" width="9" style="97"/>
    <col min="2307" max="2307" width="9.625" style="97" customWidth="1"/>
    <col min="2308" max="2310" width="0" style="97" hidden="1" customWidth="1"/>
    <col min="2311" max="2314" width="6.625" style="97" customWidth="1"/>
    <col min="2315" max="2315" width="4.625" style="97" customWidth="1"/>
    <col min="2316" max="2316" width="9.75" style="97" customWidth="1"/>
    <col min="2317" max="2319" width="0" style="97" hidden="1" customWidth="1"/>
    <col min="2320" max="2323" width="6.625" style="97" customWidth="1"/>
    <col min="2324" max="2562" width="9" style="97"/>
    <col min="2563" max="2563" width="9.625" style="97" customWidth="1"/>
    <col min="2564" max="2566" width="0" style="97" hidden="1" customWidth="1"/>
    <col min="2567" max="2570" width="6.625" style="97" customWidth="1"/>
    <col min="2571" max="2571" width="4.625" style="97" customWidth="1"/>
    <col min="2572" max="2572" width="9.75" style="97" customWidth="1"/>
    <col min="2573" max="2575" width="0" style="97" hidden="1" customWidth="1"/>
    <col min="2576" max="2579" width="6.625" style="97" customWidth="1"/>
    <col min="2580" max="2818" width="9" style="97"/>
    <col min="2819" max="2819" width="9.625" style="97" customWidth="1"/>
    <col min="2820" max="2822" width="0" style="97" hidden="1" customWidth="1"/>
    <col min="2823" max="2826" width="6.625" style="97" customWidth="1"/>
    <col min="2827" max="2827" width="4.625" style="97" customWidth="1"/>
    <col min="2828" max="2828" width="9.75" style="97" customWidth="1"/>
    <col min="2829" max="2831" width="0" style="97" hidden="1" customWidth="1"/>
    <col min="2832" max="2835" width="6.625" style="97" customWidth="1"/>
    <col min="2836" max="3074" width="9" style="97"/>
    <col min="3075" max="3075" width="9.625" style="97" customWidth="1"/>
    <col min="3076" max="3078" width="0" style="97" hidden="1" customWidth="1"/>
    <col min="3079" max="3082" width="6.625" style="97" customWidth="1"/>
    <col min="3083" max="3083" width="4.625" style="97" customWidth="1"/>
    <col min="3084" max="3084" width="9.75" style="97" customWidth="1"/>
    <col min="3085" max="3087" width="0" style="97" hidden="1" customWidth="1"/>
    <col min="3088" max="3091" width="6.625" style="97" customWidth="1"/>
    <col min="3092" max="3330" width="9" style="97"/>
    <col min="3331" max="3331" width="9.625" style="97" customWidth="1"/>
    <col min="3332" max="3334" width="0" style="97" hidden="1" customWidth="1"/>
    <col min="3335" max="3338" width="6.625" style="97" customWidth="1"/>
    <col min="3339" max="3339" width="4.625" style="97" customWidth="1"/>
    <col min="3340" max="3340" width="9.75" style="97" customWidth="1"/>
    <col min="3341" max="3343" width="0" style="97" hidden="1" customWidth="1"/>
    <col min="3344" max="3347" width="6.625" style="97" customWidth="1"/>
    <col min="3348" max="3586" width="9" style="97"/>
    <col min="3587" max="3587" width="9.625" style="97" customWidth="1"/>
    <col min="3588" max="3590" width="0" style="97" hidden="1" customWidth="1"/>
    <col min="3591" max="3594" width="6.625" style="97" customWidth="1"/>
    <col min="3595" max="3595" width="4.625" style="97" customWidth="1"/>
    <col min="3596" max="3596" width="9.75" style="97" customWidth="1"/>
    <col min="3597" max="3599" width="0" style="97" hidden="1" customWidth="1"/>
    <col min="3600" max="3603" width="6.625" style="97" customWidth="1"/>
    <col min="3604" max="3842" width="9" style="97"/>
    <col min="3843" max="3843" width="9.625" style="97" customWidth="1"/>
    <col min="3844" max="3846" width="0" style="97" hidden="1" customWidth="1"/>
    <col min="3847" max="3850" width="6.625" style="97" customWidth="1"/>
    <col min="3851" max="3851" width="4.625" style="97" customWidth="1"/>
    <col min="3852" max="3852" width="9.75" style="97" customWidth="1"/>
    <col min="3853" max="3855" width="0" style="97" hidden="1" customWidth="1"/>
    <col min="3856" max="3859" width="6.625" style="97" customWidth="1"/>
    <col min="3860" max="4098" width="9" style="97"/>
    <col min="4099" max="4099" width="9.625" style="97" customWidth="1"/>
    <col min="4100" max="4102" width="0" style="97" hidden="1" customWidth="1"/>
    <col min="4103" max="4106" width="6.625" style="97" customWidth="1"/>
    <col min="4107" max="4107" width="4.625" style="97" customWidth="1"/>
    <col min="4108" max="4108" width="9.75" style="97" customWidth="1"/>
    <col min="4109" max="4111" width="0" style="97" hidden="1" customWidth="1"/>
    <col min="4112" max="4115" width="6.625" style="97" customWidth="1"/>
    <col min="4116" max="4354" width="9" style="97"/>
    <col min="4355" max="4355" width="9.625" style="97" customWidth="1"/>
    <col min="4356" max="4358" width="0" style="97" hidden="1" customWidth="1"/>
    <col min="4359" max="4362" width="6.625" style="97" customWidth="1"/>
    <col min="4363" max="4363" width="4.625" style="97" customWidth="1"/>
    <col min="4364" max="4364" width="9.75" style="97" customWidth="1"/>
    <col min="4365" max="4367" width="0" style="97" hidden="1" customWidth="1"/>
    <col min="4368" max="4371" width="6.625" style="97" customWidth="1"/>
    <col min="4372" max="4610" width="9" style="97"/>
    <col min="4611" max="4611" width="9.625" style="97" customWidth="1"/>
    <col min="4612" max="4614" width="0" style="97" hidden="1" customWidth="1"/>
    <col min="4615" max="4618" width="6.625" style="97" customWidth="1"/>
    <col min="4619" max="4619" width="4.625" style="97" customWidth="1"/>
    <col min="4620" max="4620" width="9.75" style="97" customWidth="1"/>
    <col min="4621" max="4623" width="0" style="97" hidden="1" customWidth="1"/>
    <col min="4624" max="4627" width="6.625" style="97" customWidth="1"/>
    <col min="4628" max="4866" width="9" style="97"/>
    <col min="4867" max="4867" width="9.625" style="97" customWidth="1"/>
    <col min="4868" max="4870" width="0" style="97" hidden="1" customWidth="1"/>
    <col min="4871" max="4874" width="6.625" style="97" customWidth="1"/>
    <col min="4875" max="4875" width="4.625" style="97" customWidth="1"/>
    <col min="4876" max="4876" width="9.75" style="97" customWidth="1"/>
    <col min="4877" max="4879" width="0" style="97" hidden="1" customWidth="1"/>
    <col min="4880" max="4883" width="6.625" style="97" customWidth="1"/>
    <col min="4884" max="5122" width="9" style="97"/>
    <col min="5123" max="5123" width="9.625" style="97" customWidth="1"/>
    <col min="5124" max="5126" width="0" style="97" hidden="1" customWidth="1"/>
    <col min="5127" max="5130" width="6.625" style="97" customWidth="1"/>
    <col min="5131" max="5131" width="4.625" style="97" customWidth="1"/>
    <col min="5132" max="5132" width="9.75" style="97" customWidth="1"/>
    <col min="5133" max="5135" width="0" style="97" hidden="1" customWidth="1"/>
    <col min="5136" max="5139" width="6.625" style="97" customWidth="1"/>
    <col min="5140" max="5378" width="9" style="97"/>
    <col min="5379" max="5379" width="9.625" style="97" customWidth="1"/>
    <col min="5380" max="5382" width="0" style="97" hidden="1" customWidth="1"/>
    <col min="5383" max="5386" width="6.625" style="97" customWidth="1"/>
    <col min="5387" max="5387" width="4.625" style="97" customWidth="1"/>
    <col min="5388" max="5388" width="9.75" style="97" customWidth="1"/>
    <col min="5389" max="5391" width="0" style="97" hidden="1" customWidth="1"/>
    <col min="5392" max="5395" width="6.625" style="97" customWidth="1"/>
    <col min="5396" max="5634" width="9" style="97"/>
    <col min="5635" max="5635" width="9.625" style="97" customWidth="1"/>
    <col min="5636" max="5638" width="0" style="97" hidden="1" customWidth="1"/>
    <col min="5639" max="5642" width="6.625" style="97" customWidth="1"/>
    <col min="5643" max="5643" width="4.625" style="97" customWidth="1"/>
    <col min="5644" max="5644" width="9.75" style="97" customWidth="1"/>
    <col min="5645" max="5647" width="0" style="97" hidden="1" customWidth="1"/>
    <col min="5648" max="5651" width="6.625" style="97" customWidth="1"/>
    <col min="5652" max="5890" width="9" style="97"/>
    <col min="5891" max="5891" width="9.625" style="97" customWidth="1"/>
    <col min="5892" max="5894" width="0" style="97" hidden="1" customWidth="1"/>
    <col min="5895" max="5898" width="6.625" style="97" customWidth="1"/>
    <col min="5899" max="5899" width="4.625" style="97" customWidth="1"/>
    <col min="5900" max="5900" width="9.75" style="97" customWidth="1"/>
    <col min="5901" max="5903" width="0" style="97" hidden="1" customWidth="1"/>
    <col min="5904" max="5907" width="6.625" style="97" customWidth="1"/>
    <col min="5908" max="6146" width="9" style="97"/>
    <col min="6147" max="6147" width="9.625" style="97" customWidth="1"/>
    <col min="6148" max="6150" width="0" style="97" hidden="1" customWidth="1"/>
    <col min="6151" max="6154" width="6.625" style="97" customWidth="1"/>
    <col min="6155" max="6155" width="4.625" style="97" customWidth="1"/>
    <col min="6156" max="6156" width="9.75" style="97" customWidth="1"/>
    <col min="6157" max="6159" width="0" style="97" hidden="1" customWidth="1"/>
    <col min="6160" max="6163" width="6.625" style="97" customWidth="1"/>
    <col min="6164" max="6402" width="9" style="97"/>
    <col min="6403" max="6403" width="9.625" style="97" customWidth="1"/>
    <col min="6404" max="6406" width="0" style="97" hidden="1" customWidth="1"/>
    <col min="6407" max="6410" width="6.625" style="97" customWidth="1"/>
    <col min="6411" max="6411" width="4.625" style="97" customWidth="1"/>
    <col min="6412" max="6412" width="9.75" style="97" customWidth="1"/>
    <col min="6413" max="6415" width="0" style="97" hidden="1" customWidth="1"/>
    <col min="6416" max="6419" width="6.625" style="97" customWidth="1"/>
    <col min="6420" max="6658" width="9" style="97"/>
    <col min="6659" max="6659" width="9.625" style="97" customWidth="1"/>
    <col min="6660" max="6662" width="0" style="97" hidden="1" customWidth="1"/>
    <col min="6663" max="6666" width="6.625" style="97" customWidth="1"/>
    <col min="6667" max="6667" width="4.625" style="97" customWidth="1"/>
    <col min="6668" max="6668" width="9.75" style="97" customWidth="1"/>
    <col min="6669" max="6671" width="0" style="97" hidden="1" customWidth="1"/>
    <col min="6672" max="6675" width="6.625" style="97" customWidth="1"/>
    <col min="6676" max="6914" width="9" style="97"/>
    <col min="6915" max="6915" width="9.625" style="97" customWidth="1"/>
    <col min="6916" max="6918" width="0" style="97" hidden="1" customWidth="1"/>
    <col min="6919" max="6922" width="6.625" style="97" customWidth="1"/>
    <col min="6923" max="6923" width="4.625" style="97" customWidth="1"/>
    <col min="6924" max="6924" width="9.75" style="97" customWidth="1"/>
    <col min="6925" max="6927" width="0" style="97" hidden="1" customWidth="1"/>
    <col min="6928" max="6931" width="6.625" style="97" customWidth="1"/>
    <col min="6932" max="7170" width="9" style="97"/>
    <col min="7171" max="7171" width="9.625" style="97" customWidth="1"/>
    <col min="7172" max="7174" width="0" style="97" hidden="1" customWidth="1"/>
    <col min="7175" max="7178" width="6.625" style="97" customWidth="1"/>
    <col min="7179" max="7179" width="4.625" style="97" customWidth="1"/>
    <col min="7180" max="7180" width="9.75" style="97" customWidth="1"/>
    <col min="7181" max="7183" width="0" style="97" hidden="1" customWidth="1"/>
    <col min="7184" max="7187" width="6.625" style="97" customWidth="1"/>
    <col min="7188" max="7426" width="9" style="97"/>
    <col min="7427" max="7427" width="9.625" style="97" customWidth="1"/>
    <col min="7428" max="7430" width="0" style="97" hidden="1" customWidth="1"/>
    <col min="7431" max="7434" width="6.625" style="97" customWidth="1"/>
    <col min="7435" max="7435" width="4.625" style="97" customWidth="1"/>
    <col min="7436" max="7436" width="9.75" style="97" customWidth="1"/>
    <col min="7437" max="7439" width="0" style="97" hidden="1" customWidth="1"/>
    <col min="7440" max="7443" width="6.625" style="97" customWidth="1"/>
    <col min="7444" max="7682" width="9" style="97"/>
    <col min="7683" max="7683" width="9.625" style="97" customWidth="1"/>
    <col min="7684" max="7686" width="0" style="97" hidden="1" customWidth="1"/>
    <col min="7687" max="7690" width="6.625" style="97" customWidth="1"/>
    <col min="7691" max="7691" width="4.625" style="97" customWidth="1"/>
    <col min="7692" max="7692" width="9.75" style="97" customWidth="1"/>
    <col min="7693" max="7695" width="0" style="97" hidden="1" customWidth="1"/>
    <col min="7696" max="7699" width="6.625" style="97" customWidth="1"/>
    <col min="7700" max="7938" width="9" style="97"/>
    <col min="7939" max="7939" width="9.625" style="97" customWidth="1"/>
    <col min="7940" max="7942" width="0" style="97" hidden="1" customWidth="1"/>
    <col min="7943" max="7946" width="6.625" style="97" customWidth="1"/>
    <col min="7947" max="7947" width="4.625" style="97" customWidth="1"/>
    <col min="7948" max="7948" width="9.75" style="97" customWidth="1"/>
    <col min="7949" max="7951" width="0" style="97" hidden="1" customWidth="1"/>
    <col min="7952" max="7955" width="6.625" style="97" customWidth="1"/>
    <col min="7956" max="8194" width="9" style="97"/>
    <col min="8195" max="8195" width="9.625" style="97" customWidth="1"/>
    <col min="8196" max="8198" width="0" style="97" hidden="1" customWidth="1"/>
    <col min="8199" max="8202" width="6.625" style="97" customWidth="1"/>
    <col min="8203" max="8203" width="4.625" style="97" customWidth="1"/>
    <col min="8204" max="8204" width="9.75" style="97" customWidth="1"/>
    <col min="8205" max="8207" width="0" style="97" hidden="1" customWidth="1"/>
    <col min="8208" max="8211" width="6.625" style="97" customWidth="1"/>
    <col min="8212" max="8450" width="9" style="97"/>
    <col min="8451" max="8451" width="9.625" style="97" customWidth="1"/>
    <col min="8452" max="8454" width="0" style="97" hidden="1" customWidth="1"/>
    <col min="8455" max="8458" width="6.625" style="97" customWidth="1"/>
    <col min="8459" max="8459" width="4.625" style="97" customWidth="1"/>
    <col min="8460" max="8460" width="9.75" style="97" customWidth="1"/>
    <col min="8461" max="8463" width="0" style="97" hidden="1" customWidth="1"/>
    <col min="8464" max="8467" width="6.625" style="97" customWidth="1"/>
    <col min="8468" max="8706" width="9" style="97"/>
    <col min="8707" max="8707" width="9.625" style="97" customWidth="1"/>
    <col min="8708" max="8710" width="0" style="97" hidden="1" customWidth="1"/>
    <col min="8711" max="8714" width="6.625" style="97" customWidth="1"/>
    <col min="8715" max="8715" width="4.625" style="97" customWidth="1"/>
    <col min="8716" max="8716" width="9.75" style="97" customWidth="1"/>
    <col min="8717" max="8719" width="0" style="97" hidden="1" customWidth="1"/>
    <col min="8720" max="8723" width="6.625" style="97" customWidth="1"/>
    <col min="8724" max="8962" width="9" style="97"/>
    <col min="8963" max="8963" width="9.625" style="97" customWidth="1"/>
    <col min="8964" max="8966" width="0" style="97" hidden="1" customWidth="1"/>
    <col min="8967" max="8970" width="6.625" style="97" customWidth="1"/>
    <col min="8971" max="8971" width="4.625" style="97" customWidth="1"/>
    <col min="8972" max="8972" width="9.75" style="97" customWidth="1"/>
    <col min="8973" max="8975" width="0" style="97" hidden="1" customWidth="1"/>
    <col min="8976" max="8979" width="6.625" style="97" customWidth="1"/>
    <col min="8980" max="9218" width="9" style="97"/>
    <col min="9219" max="9219" width="9.625" style="97" customWidth="1"/>
    <col min="9220" max="9222" width="0" style="97" hidden="1" customWidth="1"/>
    <col min="9223" max="9226" width="6.625" style="97" customWidth="1"/>
    <col min="9227" max="9227" width="4.625" style="97" customWidth="1"/>
    <col min="9228" max="9228" width="9.75" style="97" customWidth="1"/>
    <col min="9229" max="9231" width="0" style="97" hidden="1" customWidth="1"/>
    <col min="9232" max="9235" width="6.625" style="97" customWidth="1"/>
    <col min="9236" max="9474" width="9" style="97"/>
    <col min="9475" max="9475" width="9.625" style="97" customWidth="1"/>
    <col min="9476" max="9478" width="0" style="97" hidden="1" customWidth="1"/>
    <col min="9479" max="9482" width="6.625" style="97" customWidth="1"/>
    <col min="9483" max="9483" width="4.625" style="97" customWidth="1"/>
    <col min="9484" max="9484" width="9.75" style="97" customWidth="1"/>
    <col min="9485" max="9487" width="0" style="97" hidden="1" customWidth="1"/>
    <col min="9488" max="9491" width="6.625" style="97" customWidth="1"/>
    <col min="9492" max="9730" width="9" style="97"/>
    <col min="9731" max="9731" width="9.625" style="97" customWidth="1"/>
    <col min="9732" max="9734" width="0" style="97" hidden="1" customWidth="1"/>
    <col min="9735" max="9738" width="6.625" style="97" customWidth="1"/>
    <col min="9739" max="9739" width="4.625" style="97" customWidth="1"/>
    <col min="9740" max="9740" width="9.75" style="97" customWidth="1"/>
    <col min="9741" max="9743" width="0" style="97" hidden="1" customWidth="1"/>
    <col min="9744" max="9747" width="6.625" style="97" customWidth="1"/>
    <col min="9748" max="9986" width="9" style="97"/>
    <col min="9987" max="9987" width="9.625" style="97" customWidth="1"/>
    <col min="9988" max="9990" width="0" style="97" hidden="1" customWidth="1"/>
    <col min="9991" max="9994" width="6.625" style="97" customWidth="1"/>
    <col min="9995" max="9995" width="4.625" style="97" customWidth="1"/>
    <col min="9996" max="9996" width="9.75" style="97" customWidth="1"/>
    <col min="9997" max="9999" width="0" style="97" hidden="1" customWidth="1"/>
    <col min="10000" max="10003" width="6.625" style="97" customWidth="1"/>
    <col min="10004" max="10242" width="9" style="97"/>
    <col min="10243" max="10243" width="9.625" style="97" customWidth="1"/>
    <col min="10244" max="10246" width="0" style="97" hidden="1" customWidth="1"/>
    <col min="10247" max="10250" width="6.625" style="97" customWidth="1"/>
    <col min="10251" max="10251" width="4.625" style="97" customWidth="1"/>
    <col min="10252" max="10252" width="9.75" style="97" customWidth="1"/>
    <col min="10253" max="10255" width="0" style="97" hidden="1" customWidth="1"/>
    <col min="10256" max="10259" width="6.625" style="97" customWidth="1"/>
    <col min="10260" max="10498" width="9" style="97"/>
    <col min="10499" max="10499" width="9.625" style="97" customWidth="1"/>
    <col min="10500" max="10502" width="0" style="97" hidden="1" customWidth="1"/>
    <col min="10503" max="10506" width="6.625" style="97" customWidth="1"/>
    <col min="10507" max="10507" width="4.625" style="97" customWidth="1"/>
    <col min="10508" max="10508" width="9.75" style="97" customWidth="1"/>
    <col min="10509" max="10511" width="0" style="97" hidden="1" customWidth="1"/>
    <col min="10512" max="10515" width="6.625" style="97" customWidth="1"/>
    <col min="10516" max="10754" width="9" style="97"/>
    <col min="10755" max="10755" width="9.625" style="97" customWidth="1"/>
    <col min="10756" max="10758" width="0" style="97" hidden="1" customWidth="1"/>
    <col min="10759" max="10762" width="6.625" style="97" customWidth="1"/>
    <col min="10763" max="10763" width="4.625" style="97" customWidth="1"/>
    <col min="10764" max="10764" width="9.75" style="97" customWidth="1"/>
    <col min="10765" max="10767" width="0" style="97" hidden="1" customWidth="1"/>
    <col min="10768" max="10771" width="6.625" style="97" customWidth="1"/>
    <col min="10772" max="11010" width="9" style="97"/>
    <col min="11011" max="11011" width="9.625" style="97" customWidth="1"/>
    <col min="11012" max="11014" width="0" style="97" hidden="1" customWidth="1"/>
    <col min="11015" max="11018" width="6.625" style="97" customWidth="1"/>
    <col min="11019" max="11019" width="4.625" style="97" customWidth="1"/>
    <col min="11020" max="11020" width="9.75" style="97" customWidth="1"/>
    <col min="11021" max="11023" width="0" style="97" hidden="1" customWidth="1"/>
    <col min="11024" max="11027" width="6.625" style="97" customWidth="1"/>
    <col min="11028" max="11266" width="9" style="97"/>
    <col min="11267" max="11267" width="9.625" style="97" customWidth="1"/>
    <col min="11268" max="11270" width="0" style="97" hidden="1" customWidth="1"/>
    <col min="11271" max="11274" width="6.625" style="97" customWidth="1"/>
    <col min="11275" max="11275" width="4.625" style="97" customWidth="1"/>
    <col min="11276" max="11276" width="9.75" style="97" customWidth="1"/>
    <col min="11277" max="11279" width="0" style="97" hidden="1" customWidth="1"/>
    <col min="11280" max="11283" width="6.625" style="97" customWidth="1"/>
    <col min="11284" max="11522" width="9" style="97"/>
    <col min="11523" max="11523" width="9.625" style="97" customWidth="1"/>
    <col min="11524" max="11526" width="0" style="97" hidden="1" customWidth="1"/>
    <col min="11527" max="11530" width="6.625" style="97" customWidth="1"/>
    <col min="11531" max="11531" width="4.625" style="97" customWidth="1"/>
    <col min="11532" max="11532" width="9.75" style="97" customWidth="1"/>
    <col min="11533" max="11535" width="0" style="97" hidden="1" customWidth="1"/>
    <col min="11536" max="11539" width="6.625" style="97" customWidth="1"/>
    <col min="11540" max="11778" width="9" style="97"/>
    <col min="11779" max="11779" width="9.625" style="97" customWidth="1"/>
    <col min="11780" max="11782" width="0" style="97" hidden="1" customWidth="1"/>
    <col min="11783" max="11786" width="6.625" style="97" customWidth="1"/>
    <col min="11787" max="11787" width="4.625" style="97" customWidth="1"/>
    <col min="11788" max="11788" width="9.75" style="97" customWidth="1"/>
    <col min="11789" max="11791" width="0" style="97" hidden="1" customWidth="1"/>
    <col min="11792" max="11795" width="6.625" style="97" customWidth="1"/>
    <col min="11796" max="12034" width="9" style="97"/>
    <col min="12035" max="12035" width="9.625" style="97" customWidth="1"/>
    <col min="12036" max="12038" width="0" style="97" hidden="1" customWidth="1"/>
    <col min="12039" max="12042" width="6.625" style="97" customWidth="1"/>
    <col min="12043" max="12043" width="4.625" style="97" customWidth="1"/>
    <col min="12044" max="12044" width="9.75" style="97" customWidth="1"/>
    <col min="12045" max="12047" width="0" style="97" hidden="1" customWidth="1"/>
    <col min="12048" max="12051" width="6.625" style="97" customWidth="1"/>
    <col min="12052" max="12290" width="9" style="97"/>
    <col min="12291" max="12291" width="9.625" style="97" customWidth="1"/>
    <col min="12292" max="12294" width="0" style="97" hidden="1" customWidth="1"/>
    <col min="12295" max="12298" width="6.625" style="97" customWidth="1"/>
    <col min="12299" max="12299" width="4.625" style="97" customWidth="1"/>
    <col min="12300" max="12300" width="9.75" style="97" customWidth="1"/>
    <col min="12301" max="12303" width="0" style="97" hidden="1" customWidth="1"/>
    <col min="12304" max="12307" width="6.625" style="97" customWidth="1"/>
    <col min="12308" max="12546" width="9" style="97"/>
    <col min="12547" max="12547" width="9.625" style="97" customWidth="1"/>
    <col min="12548" max="12550" width="0" style="97" hidden="1" customWidth="1"/>
    <col min="12551" max="12554" width="6.625" style="97" customWidth="1"/>
    <col min="12555" max="12555" width="4.625" style="97" customWidth="1"/>
    <col min="12556" max="12556" width="9.75" style="97" customWidth="1"/>
    <col min="12557" max="12559" width="0" style="97" hidden="1" customWidth="1"/>
    <col min="12560" max="12563" width="6.625" style="97" customWidth="1"/>
    <col min="12564" max="12802" width="9" style="97"/>
    <col min="12803" max="12803" width="9.625" style="97" customWidth="1"/>
    <col min="12804" max="12806" width="0" style="97" hidden="1" customWidth="1"/>
    <col min="12807" max="12810" width="6.625" style="97" customWidth="1"/>
    <col min="12811" max="12811" width="4.625" style="97" customWidth="1"/>
    <col min="12812" max="12812" width="9.75" style="97" customWidth="1"/>
    <col min="12813" max="12815" width="0" style="97" hidden="1" customWidth="1"/>
    <col min="12816" max="12819" width="6.625" style="97" customWidth="1"/>
    <col min="12820" max="13058" width="9" style="97"/>
    <col min="13059" max="13059" width="9.625" style="97" customWidth="1"/>
    <col min="13060" max="13062" width="0" style="97" hidden="1" customWidth="1"/>
    <col min="13063" max="13066" width="6.625" style="97" customWidth="1"/>
    <col min="13067" max="13067" width="4.625" style="97" customWidth="1"/>
    <col min="13068" max="13068" width="9.75" style="97" customWidth="1"/>
    <col min="13069" max="13071" width="0" style="97" hidden="1" customWidth="1"/>
    <col min="13072" max="13075" width="6.625" style="97" customWidth="1"/>
    <col min="13076" max="13314" width="9" style="97"/>
    <col min="13315" max="13315" width="9.625" style="97" customWidth="1"/>
    <col min="13316" max="13318" width="0" style="97" hidden="1" customWidth="1"/>
    <col min="13319" max="13322" width="6.625" style="97" customWidth="1"/>
    <col min="13323" max="13323" width="4.625" style="97" customWidth="1"/>
    <col min="13324" max="13324" width="9.75" style="97" customWidth="1"/>
    <col min="13325" max="13327" width="0" style="97" hidden="1" customWidth="1"/>
    <col min="13328" max="13331" width="6.625" style="97" customWidth="1"/>
    <col min="13332" max="13570" width="9" style="97"/>
    <col min="13571" max="13571" width="9.625" style="97" customWidth="1"/>
    <col min="13572" max="13574" width="0" style="97" hidden="1" customWidth="1"/>
    <col min="13575" max="13578" width="6.625" style="97" customWidth="1"/>
    <col min="13579" max="13579" width="4.625" style="97" customWidth="1"/>
    <col min="13580" max="13580" width="9.75" style="97" customWidth="1"/>
    <col min="13581" max="13583" width="0" style="97" hidden="1" customWidth="1"/>
    <col min="13584" max="13587" width="6.625" style="97" customWidth="1"/>
    <col min="13588" max="13826" width="9" style="97"/>
    <col min="13827" max="13827" width="9.625" style="97" customWidth="1"/>
    <col min="13828" max="13830" width="0" style="97" hidden="1" customWidth="1"/>
    <col min="13831" max="13834" width="6.625" style="97" customWidth="1"/>
    <col min="13835" max="13835" width="4.625" style="97" customWidth="1"/>
    <col min="13836" max="13836" width="9.75" style="97" customWidth="1"/>
    <col min="13837" max="13839" width="0" style="97" hidden="1" customWidth="1"/>
    <col min="13840" max="13843" width="6.625" style="97" customWidth="1"/>
    <col min="13844" max="14082" width="9" style="97"/>
    <col min="14083" max="14083" width="9.625" style="97" customWidth="1"/>
    <col min="14084" max="14086" width="0" style="97" hidden="1" customWidth="1"/>
    <col min="14087" max="14090" width="6.625" style="97" customWidth="1"/>
    <col min="14091" max="14091" width="4.625" style="97" customWidth="1"/>
    <col min="14092" max="14092" width="9.75" style="97" customWidth="1"/>
    <col min="14093" max="14095" width="0" style="97" hidden="1" customWidth="1"/>
    <col min="14096" max="14099" width="6.625" style="97" customWidth="1"/>
    <col min="14100" max="14338" width="9" style="97"/>
    <col min="14339" max="14339" width="9.625" style="97" customWidth="1"/>
    <col min="14340" max="14342" width="0" style="97" hidden="1" customWidth="1"/>
    <col min="14343" max="14346" width="6.625" style="97" customWidth="1"/>
    <col min="14347" max="14347" width="4.625" style="97" customWidth="1"/>
    <col min="14348" max="14348" width="9.75" style="97" customWidth="1"/>
    <col min="14349" max="14351" width="0" style="97" hidden="1" customWidth="1"/>
    <col min="14352" max="14355" width="6.625" style="97" customWidth="1"/>
    <col min="14356" max="14594" width="9" style="97"/>
    <col min="14595" max="14595" width="9.625" style="97" customWidth="1"/>
    <col min="14596" max="14598" width="0" style="97" hidden="1" customWidth="1"/>
    <col min="14599" max="14602" width="6.625" style="97" customWidth="1"/>
    <col min="14603" max="14603" width="4.625" style="97" customWidth="1"/>
    <col min="14604" max="14604" width="9.75" style="97" customWidth="1"/>
    <col min="14605" max="14607" width="0" style="97" hidden="1" customWidth="1"/>
    <col min="14608" max="14611" width="6.625" style="97" customWidth="1"/>
    <col min="14612" max="14850" width="9" style="97"/>
    <col min="14851" max="14851" width="9.625" style="97" customWidth="1"/>
    <col min="14852" max="14854" width="0" style="97" hidden="1" customWidth="1"/>
    <col min="14855" max="14858" width="6.625" style="97" customWidth="1"/>
    <col min="14859" max="14859" width="4.625" style="97" customWidth="1"/>
    <col min="14860" max="14860" width="9.75" style="97" customWidth="1"/>
    <col min="14861" max="14863" width="0" style="97" hidden="1" customWidth="1"/>
    <col min="14864" max="14867" width="6.625" style="97" customWidth="1"/>
    <col min="14868" max="15106" width="9" style="97"/>
    <col min="15107" max="15107" width="9.625" style="97" customWidth="1"/>
    <col min="15108" max="15110" width="0" style="97" hidden="1" customWidth="1"/>
    <col min="15111" max="15114" width="6.625" style="97" customWidth="1"/>
    <col min="15115" max="15115" width="4.625" style="97" customWidth="1"/>
    <col min="15116" max="15116" width="9.75" style="97" customWidth="1"/>
    <col min="15117" max="15119" width="0" style="97" hidden="1" customWidth="1"/>
    <col min="15120" max="15123" width="6.625" style="97" customWidth="1"/>
    <col min="15124" max="15362" width="9" style="97"/>
    <col min="15363" max="15363" width="9.625" style="97" customWidth="1"/>
    <col min="15364" max="15366" width="0" style="97" hidden="1" customWidth="1"/>
    <col min="15367" max="15370" width="6.625" style="97" customWidth="1"/>
    <col min="15371" max="15371" width="4.625" style="97" customWidth="1"/>
    <col min="15372" max="15372" width="9.75" style="97" customWidth="1"/>
    <col min="15373" max="15375" width="0" style="97" hidden="1" customWidth="1"/>
    <col min="15376" max="15379" width="6.625" style="97" customWidth="1"/>
    <col min="15380" max="15618" width="9" style="97"/>
    <col min="15619" max="15619" width="9.625" style="97" customWidth="1"/>
    <col min="15620" max="15622" width="0" style="97" hidden="1" customWidth="1"/>
    <col min="15623" max="15626" width="6.625" style="97" customWidth="1"/>
    <col min="15627" max="15627" width="4.625" style="97" customWidth="1"/>
    <col min="15628" max="15628" width="9.75" style="97" customWidth="1"/>
    <col min="15629" max="15631" width="0" style="97" hidden="1" customWidth="1"/>
    <col min="15632" max="15635" width="6.625" style="97" customWidth="1"/>
    <col min="15636" max="15874" width="9" style="97"/>
    <col min="15875" max="15875" width="9.625" style="97" customWidth="1"/>
    <col min="15876" max="15878" width="0" style="97" hidden="1" customWidth="1"/>
    <col min="15879" max="15882" width="6.625" style="97" customWidth="1"/>
    <col min="15883" max="15883" width="4.625" style="97" customWidth="1"/>
    <col min="15884" max="15884" width="9.75" style="97" customWidth="1"/>
    <col min="15885" max="15887" width="0" style="97" hidden="1" customWidth="1"/>
    <col min="15888" max="15891" width="6.625" style="97" customWidth="1"/>
    <col min="15892" max="16130" width="9" style="97"/>
    <col min="16131" max="16131" width="9.625" style="97" customWidth="1"/>
    <col min="16132" max="16134" width="0" style="97" hidden="1" customWidth="1"/>
    <col min="16135" max="16138" width="6.625" style="97" customWidth="1"/>
    <col min="16139" max="16139" width="4.625" style="97" customWidth="1"/>
    <col min="16140" max="16140" width="9.75" style="97" customWidth="1"/>
    <col min="16141" max="16143" width="0" style="97" hidden="1" customWidth="1"/>
    <col min="16144" max="16147" width="6.625" style="97" customWidth="1"/>
    <col min="16148" max="16384" width="9" style="97"/>
  </cols>
  <sheetData>
    <row r="1" spans="2:45" ht="18" customHeight="1">
      <c r="B1" s="581" t="s">
        <v>562</v>
      </c>
      <c r="C1" s="582"/>
      <c r="D1" s="582"/>
      <c r="E1" s="582"/>
      <c r="F1" s="582"/>
      <c r="G1" s="582"/>
      <c r="H1" s="582"/>
      <c r="I1" s="582"/>
      <c r="J1" s="582"/>
      <c r="K1" s="582"/>
      <c r="L1" s="582"/>
      <c r="M1" s="582"/>
      <c r="N1" s="582"/>
      <c r="O1" s="582"/>
      <c r="P1" s="582"/>
      <c r="Q1" s="582"/>
      <c r="R1" s="582"/>
      <c r="S1" s="128"/>
      <c r="U1" s="98" t="s">
        <v>339</v>
      </c>
    </row>
    <row r="2" spans="2:45" s="99" customFormat="1" ht="14.25" customHeight="1">
      <c r="B2" s="99" t="s">
        <v>85</v>
      </c>
      <c r="K2" s="99" t="s">
        <v>89</v>
      </c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</row>
    <row r="3" spans="2:45" s="100" customFormat="1" ht="14.25" customHeight="1">
      <c r="B3" s="583" t="s">
        <v>335</v>
      </c>
      <c r="C3" s="101"/>
      <c r="D3" s="101"/>
      <c r="E3" s="101"/>
      <c r="F3" s="101"/>
      <c r="G3" s="135"/>
      <c r="H3" s="131"/>
      <c r="I3" s="131"/>
      <c r="J3" s="102"/>
      <c r="K3" s="583" t="s">
        <v>335</v>
      </c>
      <c r="L3" s="101"/>
      <c r="M3" s="101"/>
      <c r="N3" s="101"/>
      <c r="O3" s="101"/>
      <c r="P3" s="135"/>
      <c r="Q3" s="131"/>
      <c r="R3" s="131"/>
      <c r="S3" s="103"/>
    </row>
    <row r="4" spans="2:45" s="100" customFormat="1" ht="14.25" customHeight="1">
      <c r="B4" s="584"/>
      <c r="C4" s="130" t="s">
        <v>150</v>
      </c>
      <c r="D4" s="130" t="s">
        <v>151</v>
      </c>
      <c r="E4" s="130" t="s">
        <v>86</v>
      </c>
      <c r="F4" s="130" t="s">
        <v>87</v>
      </c>
      <c r="G4" s="130" t="s">
        <v>410</v>
      </c>
      <c r="H4" s="133" t="s">
        <v>509</v>
      </c>
      <c r="I4" s="134" t="s">
        <v>510</v>
      </c>
      <c r="J4" s="102"/>
      <c r="K4" s="584"/>
      <c r="L4" s="130" t="str">
        <f>$C$4</f>
        <v>平成7年</v>
      </c>
      <c r="M4" s="130" t="str">
        <f>$D$4</f>
        <v>平成12年</v>
      </c>
      <c r="N4" s="130" t="str">
        <f>$E$4</f>
        <v>平成17年</v>
      </c>
      <c r="O4" s="130" t="str">
        <f>$F$4</f>
        <v>平成22年</v>
      </c>
      <c r="P4" s="130" t="s">
        <v>410</v>
      </c>
      <c r="Q4" s="133" t="str">
        <f>$H$4</f>
        <v>対平成</v>
      </c>
      <c r="R4" s="134" t="str">
        <f>$I$4</f>
        <v>22年</v>
      </c>
      <c r="S4" s="103"/>
    </row>
    <row r="5" spans="2:45" s="100" customFormat="1" ht="14.25" customHeight="1">
      <c r="B5" s="585"/>
      <c r="C5" s="104"/>
      <c r="D5" s="104"/>
      <c r="E5" s="104"/>
      <c r="F5" s="104"/>
      <c r="G5" s="104"/>
      <c r="H5" s="132" t="s">
        <v>88</v>
      </c>
      <c r="I5" s="133" t="s">
        <v>398</v>
      </c>
      <c r="J5" s="102"/>
      <c r="K5" s="585"/>
      <c r="L5" s="104"/>
      <c r="M5" s="104"/>
      <c r="N5" s="104"/>
      <c r="O5" s="104"/>
      <c r="P5" s="104"/>
      <c r="Q5" s="132" t="s">
        <v>88</v>
      </c>
      <c r="R5" s="133" t="s">
        <v>398</v>
      </c>
      <c r="S5" s="103"/>
    </row>
    <row r="6" spans="2:45" s="199" customFormat="1" ht="14.25" customHeight="1">
      <c r="B6" s="191" t="s">
        <v>90</v>
      </c>
      <c r="C6" s="192">
        <v>157022</v>
      </c>
      <c r="D6" s="193">
        <v>150687</v>
      </c>
      <c r="E6" s="193">
        <v>142161</v>
      </c>
      <c r="F6" s="193">
        <v>131928</v>
      </c>
      <c r="G6" s="194">
        <f>IF(COUNTIF(G11:G29,"x"),"x",IF(SUM(G11:G29)=0,"-",SUM(G11:G29)))</f>
        <v>111299</v>
      </c>
      <c r="H6" s="193">
        <f>IF(G6="x","x",IF(AND(G6="-",F6="-"),"-",IF(AND(G6="-",F6&gt;0),F6*-1,IF(AND(G6&gt;0,F6="-"),G6,G6-F6))))</f>
        <v>-20629</v>
      </c>
      <c r="I6" s="195">
        <f>IF(H6="x","x",IF(H6="-","-",IF(AND(F6="-",G6&gt;0),"皆増",IF(AND(F6&gt;0,G6="-"),"皆減",H6/F6*100))))</f>
        <v>-15.636559335395065</v>
      </c>
      <c r="J6" s="196"/>
      <c r="K6" s="197" t="s">
        <v>90</v>
      </c>
      <c r="L6" s="198">
        <v>1283</v>
      </c>
      <c r="M6" s="194">
        <v>1117</v>
      </c>
      <c r="N6" s="194">
        <v>941</v>
      </c>
      <c r="O6" s="194">
        <v>837</v>
      </c>
      <c r="P6" s="194">
        <f>IF(COUNTIF(P11:P29,"x"),"x",IF(SUM(P11:P29)=0,"-",SUM(P11:P29)))</f>
        <v>644</v>
      </c>
      <c r="Q6" s="193">
        <f t="shared" ref="Q6:Q9" si="0">IF(P6="x","x",IF(AND(P6="-",O6="-"),"-",IF(AND(P6="-",O6&gt;0),O6*-1,IF(AND(P6&gt;0,O6="-"),P6,P6-O6))))</f>
        <v>-193</v>
      </c>
      <c r="R6" s="195">
        <f t="shared" ref="R6:R9" si="1">IF(Q6="x","x",IF(Q6="-","-",IF(AND(O6="-",P6&gt;0),"皆増",IF(AND(O6&gt;0,P6="-"),"皆減",Q6/O6*100))))</f>
        <v>-23.058542413381122</v>
      </c>
      <c r="S6" s="195"/>
      <c r="U6" s="199">
        <v>150687.12700000001</v>
      </c>
      <c r="W6" s="199" t="s">
        <v>373</v>
      </c>
      <c r="X6" s="199">
        <v>163211</v>
      </c>
      <c r="Y6" s="199">
        <v>157022</v>
      </c>
      <c r="Z6" s="199">
        <v>150687</v>
      </c>
      <c r="AA6" s="199">
        <v>142161</v>
      </c>
      <c r="AC6" s="199" t="s">
        <v>373</v>
      </c>
      <c r="AD6" s="199">
        <v>1439</v>
      </c>
      <c r="AE6" s="199">
        <v>1283</v>
      </c>
      <c r="AF6" s="199">
        <v>1117</v>
      </c>
      <c r="AG6" s="199">
        <v>941</v>
      </c>
      <c r="AJ6" s="199" t="str">
        <f>IF(C6=X6,"○","●")</f>
        <v>●</v>
      </c>
      <c r="AK6" s="199" t="str">
        <f t="shared" ref="AK6:AM21" si="2">IF(D6=Y6,"○","●")</f>
        <v>●</v>
      </c>
      <c r="AL6" s="199" t="str">
        <f t="shared" si="2"/>
        <v>●</v>
      </c>
      <c r="AM6" s="199" t="str">
        <f t="shared" si="2"/>
        <v>●</v>
      </c>
      <c r="AP6" s="199" t="str">
        <f>IF(L6=AD6,"○","●")</f>
        <v>●</v>
      </c>
      <c r="AQ6" s="199" t="str">
        <f t="shared" ref="AQ6:AS21" si="3">IF(M6=AE6,"○","●")</f>
        <v>●</v>
      </c>
      <c r="AR6" s="199" t="str">
        <f t="shared" si="3"/>
        <v>●</v>
      </c>
      <c r="AS6" s="199" t="str">
        <f t="shared" si="3"/>
        <v>●</v>
      </c>
    </row>
    <row r="7" spans="2:45" s="100" customFormat="1" ht="14.25" customHeight="1">
      <c r="B7" s="105" t="s">
        <v>91</v>
      </c>
      <c r="C7" s="106">
        <v>20352</v>
      </c>
      <c r="D7" s="107">
        <v>17398</v>
      </c>
      <c r="E7" s="107">
        <v>15082</v>
      </c>
      <c r="F7" s="107">
        <v>13105</v>
      </c>
      <c r="G7" s="107">
        <f>IF(COUNTIF(G11:G13,"x"),"x",IF(SUM(G11:G13)=0,"-",SUM(G11:G13)))</f>
        <v>9169</v>
      </c>
      <c r="H7" s="107">
        <f t="shared" ref="H7:H9" si="4">IF(G7="x","x",IF(AND(G7="-",F7="-"),"-",IF(AND(G7="-",F7&gt;0),F7*-1,IF(AND(G7&gt;0,F7="-"),G7,G7-F7))))</f>
        <v>-3936</v>
      </c>
      <c r="I7" s="108">
        <f t="shared" ref="I7:I9" si="5">IF(H7="x","x",IF(H7="-","-",IF(AND(F7="-",G7&gt;0),"皆増",IF(AND(F7&gt;0,G7="-"),"皆減",H7/F7*100))))</f>
        <v>-30.034338038916442</v>
      </c>
      <c r="J7" s="102"/>
      <c r="K7" s="109" t="s">
        <v>91</v>
      </c>
      <c r="L7" s="106">
        <v>138</v>
      </c>
      <c r="M7" s="107">
        <v>71</v>
      </c>
      <c r="N7" s="107">
        <v>61</v>
      </c>
      <c r="O7" s="107">
        <v>57</v>
      </c>
      <c r="P7" s="107">
        <f>IF(COUNTIF(P11:P13,"x"),"x",IF(SUM(P11:P13)=0,"-",SUM(P11:P13)))</f>
        <v>38</v>
      </c>
      <c r="Q7" s="107">
        <f t="shared" si="0"/>
        <v>-19</v>
      </c>
      <c r="R7" s="108">
        <f t="shared" si="1"/>
        <v>-33.333333333333329</v>
      </c>
      <c r="S7" s="108"/>
      <c r="W7" s="100" t="s">
        <v>374</v>
      </c>
      <c r="X7" s="100">
        <v>25242</v>
      </c>
      <c r="Y7" s="100">
        <v>20352</v>
      </c>
      <c r="Z7" s="100">
        <v>17398</v>
      </c>
      <c r="AA7" s="100">
        <v>15082</v>
      </c>
      <c r="AC7" s="100" t="s">
        <v>374</v>
      </c>
      <c r="AD7" s="100">
        <v>216</v>
      </c>
      <c r="AE7" s="100">
        <v>138</v>
      </c>
      <c r="AF7" s="100">
        <v>71</v>
      </c>
      <c r="AG7" s="100">
        <v>61</v>
      </c>
      <c r="AJ7" s="100" t="str">
        <f>IF(C7=X7,"○","●")</f>
        <v>●</v>
      </c>
      <c r="AK7" s="100" t="str">
        <f>IF(D7=Y7,"○","●")</f>
        <v>●</v>
      </c>
      <c r="AL7" s="100" t="str">
        <f t="shared" si="2"/>
        <v>●</v>
      </c>
      <c r="AM7" s="100" t="str">
        <f t="shared" si="2"/>
        <v>●</v>
      </c>
      <c r="AP7" s="100" t="str">
        <f>IF(L7=AD7,"○","●")</f>
        <v>●</v>
      </c>
      <c r="AQ7" s="100" t="str">
        <f t="shared" si="3"/>
        <v>●</v>
      </c>
      <c r="AR7" s="100" t="str">
        <f t="shared" si="3"/>
        <v>●</v>
      </c>
      <c r="AS7" s="100" t="str">
        <f t="shared" si="3"/>
        <v>●</v>
      </c>
    </row>
    <row r="8" spans="2:45" s="100" customFormat="1" ht="14.25" customHeight="1">
      <c r="B8" s="110" t="s">
        <v>92</v>
      </c>
      <c r="C8" s="106">
        <v>106146</v>
      </c>
      <c r="D8" s="107">
        <v>98035</v>
      </c>
      <c r="E8" s="107">
        <v>88088</v>
      </c>
      <c r="F8" s="107">
        <v>77215</v>
      </c>
      <c r="G8" s="296">
        <f>IF(COUNTIF(G14:G23,"x"),"x",IF(SUM(G14:G23)=0,"-",SUM(G14:G23)))</f>
        <v>55643</v>
      </c>
      <c r="H8" s="107">
        <f t="shared" si="4"/>
        <v>-21572</v>
      </c>
      <c r="I8" s="108">
        <f t="shared" si="5"/>
        <v>-27.937576895680895</v>
      </c>
      <c r="J8" s="102"/>
      <c r="K8" s="111" t="s">
        <v>92</v>
      </c>
      <c r="L8" s="106">
        <v>754</v>
      </c>
      <c r="M8" s="107">
        <v>682</v>
      </c>
      <c r="N8" s="107">
        <v>532</v>
      </c>
      <c r="O8" s="107">
        <v>420</v>
      </c>
      <c r="P8" s="296">
        <f>IF(COUNTIF(P14:P23,"x"),"x",IF(SUM(P14:P23)=0,"-",SUM(P14:P23)))</f>
        <v>241</v>
      </c>
      <c r="Q8" s="107">
        <f t="shared" si="0"/>
        <v>-179</v>
      </c>
      <c r="R8" s="108">
        <f t="shared" si="1"/>
        <v>-42.61904761904762</v>
      </c>
      <c r="S8" s="108"/>
      <c r="W8" s="100" t="s">
        <v>375</v>
      </c>
      <c r="X8" s="100">
        <v>112165</v>
      </c>
      <c r="Y8" s="100">
        <v>106146</v>
      </c>
      <c r="Z8" s="100">
        <v>98035</v>
      </c>
      <c r="AA8" s="100">
        <v>88088</v>
      </c>
      <c r="AC8" s="100" t="s">
        <v>375</v>
      </c>
      <c r="AD8" s="100">
        <v>862</v>
      </c>
      <c r="AE8" s="100">
        <v>754</v>
      </c>
      <c r="AF8" s="100">
        <v>682</v>
      </c>
      <c r="AG8" s="100">
        <v>532</v>
      </c>
      <c r="AJ8" s="100" t="str">
        <f t="shared" ref="AJ8:AM28" si="6">IF(C8=X8,"○","●")</f>
        <v>●</v>
      </c>
      <c r="AK8" s="100" t="str">
        <f t="shared" si="2"/>
        <v>●</v>
      </c>
      <c r="AL8" s="100" t="str">
        <f>IF(E8=Z8,"○","●")</f>
        <v>●</v>
      </c>
      <c r="AM8" s="100" t="str">
        <f t="shared" si="2"/>
        <v>●</v>
      </c>
      <c r="AP8" s="100" t="str">
        <f t="shared" ref="AP8:AS28" si="7">IF(L8=AD8,"○","●")</f>
        <v>●</v>
      </c>
      <c r="AQ8" s="100" t="str">
        <f t="shared" si="3"/>
        <v>●</v>
      </c>
      <c r="AR8" s="100" t="str">
        <f t="shared" si="3"/>
        <v>●</v>
      </c>
      <c r="AS8" s="100" t="str">
        <f t="shared" si="3"/>
        <v>●</v>
      </c>
    </row>
    <row r="9" spans="2:45" s="100" customFormat="1" ht="14.25" customHeight="1">
      <c r="B9" s="105" t="s">
        <v>93</v>
      </c>
      <c r="C9" s="106">
        <v>30524</v>
      </c>
      <c r="D9" s="107">
        <v>35253</v>
      </c>
      <c r="E9" s="107">
        <v>38984</v>
      </c>
      <c r="F9" s="107">
        <v>41607</v>
      </c>
      <c r="G9" s="107">
        <f>IF(COUNTIF(G24:G28,"x"),"x",IF(SUM(G24,G28)=0,"-",SUM(G24:G28)))</f>
        <v>45426</v>
      </c>
      <c r="H9" s="107">
        <f t="shared" si="4"/>
        <v>3819</v>
      </c>
      <c r="I9" s="108">
        <f t="shared" si="5"/>
        <v>9.1787439613526569</v>
      </c>
      <c r="J9" s="102"/>
      <c r="K9" s="109" t="s">
        <v>93</v>
      </c>
      <c r="L9" s="106">
        <v>391</v>
      </c>
      <c r="M9" s="107">
        <v>364</v>
      </c>
      <c r="N9" s="107">
        <v>348</v>
      </c>
      <c r="O9" s="107">
        <v>360</v>
      </c>
      <c r="P9" s="107">
        <f>IF(COUNTIF(P24:P28,"x"),"x",IF(SUM(P24,P28)=0,"-",SUM(P24:P28)))</f>
        <v>364</v>
      </c>
      <c r="Q9" s="107">
        <f t="shared" si="0"/>
        <v>4</v>
      </c>
      <c r="R9" s="108">
        <f t="shared" si="1"/>
        <v>1.1111111111111112</v>
      </c>
      <c r="S9" s="108"/>
      <c r="W9" s="100" t="s">
        <v>376</v>
      </c>
      <c r="X9" s="100">
        <v>25804</v>
      </c>
      <c r="Y9" s="100">
        <v>30524</v>
      </c>
      <c r="Z9" s="100">
        <v>35253</v>
      </c>
      <c r="AA9" s="100">
        <v>38984</v>
      </c>
      <c r="AC9" s="100" t="s">
        <v>376</v>
      </c>
      <c r="AD9" s="100">
        <v>361</v>
      </c>
      <c r="AE9" s="100">
        <v>391</v>
      </c>
      <c r="AF9" s="100">
        <v>364</v>
      </c>
      <c r="AG9" s="100">
        <v>348</v>
      </c>
      <c r="AJ9" s="100" t="str">
        <f t="shared" si="6"/>
        <v>●</v>
      </c>
      <c r="AK9" s="100" t="str">
        <f t="shared" si="2"/>
        <v>●</v>
      </c>
      <c r="AL9" s="100" t="str">
        <f t="shared" si="2"/>
        <v>●</v>
      </c>
      <c r="AM9" s="100" t="str">
        <f t="shared" si="2"/>
        <v>●</v>
      </c>
      <c r="AP9" s="100" t="str">
        <f t="shared" si="7"/>
        <v>●</v>
      </c>
      <c r="AQ9" s="100" t="str">
        <f t="shared" si="3"/>
        <v>●</v>
      </c>
      <c r="AR9" s="100" t="str">
        <f t="shared" si="3"/>
        <v>●</v>
      </c>
      <c r="AS9" s="100" t="str">
        <f t="shared" si="3"/>
        <v>●</v>
      </c>
    </row>
    <row r="10" spans="2:45" s="100" customFormat="1" ht="14.25" customHeight="1">
      <c r="B10" s="102"/>
      <c r="C10" s="106"/>
      <c r="D10" s="112"/>
      <c r="E10" s="112"/>
      <c r="F10" s="112"/>
      <c r="G10" s="112"/>
      <c r="H10" s="112"/>
      <c r="I10" s="113"/>
      <c r="J10" s="102"/>
      <c r="K10" s="114"/>
      <c r="L10" s="106"/>
      <c r="M10" s="112"/>
      <c r="N10" s="112"/>
      <c r="O10" s="112"/>
      <c r="P10" s="112"/>
      <c r="Q10" s="112"/>
      <c r="R10" s="113"/>
      <c r="S10" s="113"/>
      <c r="AJ10" s="100" t="str">
        <f t="shared" si="6"/>
        <v>○</v>
      </c>
      <c r="AK10" s="100" t="str">
        <f t="shared" si="2"/>
        <v>○</v>
      </c>
      <c r="AL10" s="100" t="str">
        <f t="shared" si="2"/>
        <v>○</v>
      </c>
      <c r="AM10" s="100" t="str">
        <f t="shared" si="2"/>
        <v>○</v>
      </c>
      <c r="AP10" s="100" t="str">
        <f t="shared" si="7"/>
        <v>○</v>
      </c>
      <c r="AQ10" s="100" t="str">
        <f t="shared" si="3"/>
        <v>○</v>
      </c>
      <c r="AR10" s="100" t="str">
        <f t="shared" si="3"/>
        <v>○</v>
      </c>
      <c r="AS10" s="100" t="str">
        <f t="shared" si="3"/>
        <v>○</v>
      </c>
    </row>
    <row r="11" spans="2:45" s="100" customFormat="1" ht="14.25" customHeight="1">
      <c r="B11" s="102" t="s">
        <v>94</v>
      </c>
      <c r="C11" s="106">
        <v>5511</v>
      </c>
      <c r="D11" s="107">
        <v>5170</v>
      </c>
      <c r="E11" s="107">
        <v>4417</v>
      </c>
      <c r="F11" s="107">
        <v>3777</v>
      </c>
      <c r="G11" s="107">
        <f t="shared" ref="G11:G29" si="8">IF(COUNTIF(G41:G71,"x"),"x",IF(SUM(G41,G71)=0,"-",SUM(G41,G71)))</f>
        <v>2382</v>
      </c>
      <c r="H11" s="107">
        <f>IF(G11="x","x",IF(AND(G11="-",F11="-"),"-",IF(AND(G11="-",F11&gt;0),F11*-1,IF(AND(G11&gt;0,F11="-"),G11,G11-F11))))</f>
        <v>-1395</v>
      </c>
      <c r="I11" s="108">
        <f>IF(H11="x","x",IF(H11="-","-",IF(AND(F11="-",G11&gt;0),"皆増",IF(AND(F11&gt;0,G11="-"),"皆減",H11/F11*100))))</f>
        <v>-36.934074662430497</v>
      </c>
      <c r="J11" s="102"/>
      <c r="K11" s="114" t="s">
        <v>94</v>
      </c>
      <c r="L11" s="106">
        <v>19</v>
      </c>
      <c r="M11" s="107">
        <v>13</v>
      </c>
      <c r="N11" s="107">
        <v>16</v>
      </c>
      <c r="O11" s="107">
        <v>16</v>
      </c>
      <c r="P11" s="107">
        <f t="shared" ref="P11:P29" si="9">IF(COUNTIF(P41:P71,"x"),"x",IF(SUM(P41,P71)=0,"-",SUM(P41,P71)))</f>
        <v>3</v>
      </c>
      <c r="Q11" s="107">
        <f>IF(P11="x","x",IF(AND(P11="-",O11="-"),"-",IF(AND(P11="-",O11&gt;0),O11*-1,IF(AND(P11&gt;0,O11="-"),P11,P11-O11))))</f>
        <v>-13</v>
      </c>
      <c r="R11" s="108">
        <f>IF(Q11="x","x",IF(Q11="-","-",IF(AND(O11="-",P11&gt;0),"皆増",IF(AND(O11&gt;0,P11="-"),"皆減",Q11/O11*100))))</f>
        <v>-81.25</v>
      </c>
      <c r="S11" s="108"/>
      <c r="W11" s="100" t="s">
        <v>377</v>
      </c>
      <c r="X11" s="100">
        <v>6247</v>
      </c>
      <c r="Y11" s="100">
        <v>5511</v>
      </c>
      <c r="Z11" s="100">
        <v>5170</v>
      </c>
      <c r="AA11" s="100">
        <v>4417</v>
      </c>
      <c r="AC11" s="100" t="s">
        <v>377</v>
      </c>
      <c r="AD11" s="100">
        <v>29</v>
      </c>
      <c r="AE11" s="100">
        <v>19</v>
      </c>
      <c r="AF11" s="100">
        <v>13</v>
      </c>
      <c r="AG11" s="100">
        <v>16</v>
      </c>
      <c r="AJ11" s="100" t="str">
        <f t="shared" si="6"/>
        <v>●</v>
      </c>
      <c r="AK11" s="100" t="str">
        <f t="shared" si="2"/>
        <v>●</v>
      </c>
      <c r="AL11" s="100" t="str">
        <f t="shared" si="2"/>
        <v>●</v>
      </c>
      <c r="AM11" s="100" t="str">
        <f t="shared" si="2"/>
        <v>●</v>
      </c>
      <c r="AP11" s="100" t="str">
        <f t="shared" si="7"/>
        <v>●</v>
      </c>
      <c r="AQ11" s="100" t="str">
        <f t="shared" si="3"/>
        <v>●</v>
      </c>
      <c r="AR11" s="100" t="str">
        <f t="shared" si="3"/>
        <v>●</v>
      </c>
      <c r="AS11" s="100" t="str">
        <f t="shared" si="3"/>
        <v>○</v>
      </c>
    </row>
    <row r="12" spans="2:45" s="100" customFormat="1" ht="14.25" customHeight="1">
      <c r="B12" s="102" t="s">
        <v>95</v>
      </c>
      <c r="C12" s="106">
        <v>6491</v>
      </c>
      <c r="D12" s="107">
        <v>5702</v>
      </c>
      <c r="E12" s="107">
        <v>5046</v>
      </c>
      <c r="F12" s="107">
        <v>4329</v>
      </c>
      <c r="G12" s="107">
        <f t="shared" si="8"/>
        <v>3086</v>
      </c>
      <c r="H12" s="107">
        <f t="shared" ref="H12:H28" si="10">IF(G12="x","x",IF(AND(G12="-",F12="-"),"-",IF(AND(G12="-",F12&gt;0),F12*-1,IF(AND(G12&gt;0,F12="-"),G12,G12-F12))))</f>
        <v>-1243</v>
      </c>
      <c r="I12" s="108">
        <f t="shared" ref="I12:I28" si="11">IF(H12="x","x",IF(H12="-","-",IF(AND(F12="-",G12&gt;0),"皆増",IF(AND(F12&gt;0,G12="-"),"皆減",H12/F12*100))))</f>
        <v>-28.713328713328711</v>
      </c>
      <c r="J12" s="102"/>
      <c r="K12" s="114" t="s">
        <v>95</v>
      </c>
      <c r="L12" s="106">
        <v>34</v>
      </c>
      <c r="M12" s="107">
        <v>26</v>
      </c>
      <c r="N12" s="107">
        <v>19</v>
      </c>
      <c r="O12" s="107">
        <v>24</v>
      </c>
      <c r="P12" s="107">
        <f t="shared" si="9"/>
        <v>17</v>
      </c>
      <c r="Q12" s="107">
        <f t="shared" ref="Q12:Q28" si="12">IF(P12="x","x",IF(AND(P12="-",O12="-"),"-",IF(AND(P12="-",O12&gt;0),O12*-1,IF(AND(P12&gt;0,O12="-"),P12,P12-O12))))</f>
        <v>-7</v>
      </c>
      <c r="R12" s="108">
        <f>IF(Q12="x","x",IF(Q12="-","-",IF(AND(O12="-",P12&gt;0),"皆増",IF(AND(O12&gt;0,P12="-"),"皆減",Q12/O12*100))))</f>
        <v>-29.166666666666668</v>
      </c>
      <c r="S12" s="108"/>
      <c r="W12" s="100" t="s">
        <v>356</v>
      </c>
      <c r="X12" s="100">
        <v>8217</v>
      </c>
      <c r="Y12" s="100">
        <v>6491</v>
      </c>
      <c r="Z12" s="100">
        <v>5702</v>
      </c>
      <c r="AA12" s="100">
        <v>5046</v>
      </c>
      <c r="AC12" s="100" t="s">
        <v>356</v>
      </c>
      <c r="AD12" s="100">
        <v>77</v>
      </c>
      <c r="AE12" s="100">
        <v>34</v>
      </c>
      <c r="AF12" s="100">
        <v>26</v>
      </c>
      <c r="AG12" s="100">
        <v>19</v>
      </c>
      <c r="AJ12" s="100" t="str">
        <f t="shared" si="6"/>
        <v>●</v>
      </c>
      <c r="AK12" s="100" t="str">
        <f t="shared" si="2"/>
        <v>●</v>
      </c>
      <c r="AL12" s="100" t="str">
        <f t="shared" si="2"/>
        <v>●</v>
      </c>
      <c r="AM12" s="100" t="str">
        <f t="shared" si="2"/>
        <v>●</v>
      </c>
      <c r="AP12" s="100" t="str">
        <f t="shared" si="7"/>
        <v>●</v>
      </c>
      <c r="AQ12" s="100" t="str">
        <f t="shared" si="3"/>
        <v>●</v>
      </c>
      <c r="AR12" s="100" t="str">
        <f t="shared" si="3"/>
        <v>●</v>
      </c>
      <c r="AS12" s="100" t="str">
        <f t="shared" si="3"/>
        <v>●</v>
      </c>
    </row>
    <row r="13" spans="2:45" s="100" customFormat="1" ht="14.25" customHeight="1">
      <c r="B13" s="102" t="s">
        <v>96</v>
      </c>
      <c r="C13" s="106">
        <v>8350</v>
      </c>
      <c r="D13" s="107">
        <v>6526</v>
      </c>
      <c r="E13" s="107">
        <v>5619</v>
      </c>
      <c r="F13" s="107">
        <v>4999</v>
      </c>
      <c r="G13" s="107">
        <f t="shared" si="8"/>
        <v>3701</v>
      </c>
      <c r="H13" s="107">
        <f t="shared" si="10"/>
        <v>-1298</v>
      </c>
      <c r="I13" s="108">
        <f t="shared" si="11"/>
        <v>-25.965193038607719</v>
      </c>
      <c r="J13" s="102"/>
      <c r="K13" s="114" t="s">
        <v>96</v>
      </c>
      <c r="L13" s="106">
        <v>85</v>
      </c>
      <c r="M13" s="107">
        <v>32</v>
      </c>
      <c r="N13" s="107">
        <v>26</v>
      </c>
      <c r="O13" s="107">
        <v>17</v>
      </c>
      <c r="P13" s="107">
        <f t="shared" si="9"/>
        <v>18</v>
      </c>
      <c r="Q13" s="107">
        <f>IF(P13="x","x",IF(AND(P13="-",O13="-"),"-",IF(AND(P13="-",O13&gt;0),O13*-1,IF(AND(P13&gt;0,O13="-"),P13,P13-O13))))</f>
        <v>1</v>
      </c>
      <c r="R13" s="108">
        <f>IF(Q13="x","x",IF(Q13="-","-",IF(AND(O13="-",P13&gt;0),"皆増",IF(AND(O13&gt;0,P13="-"),"皆減",Q13/O13*100))))</f>
        <v>5.8823529411764701</v>
      </c>
      <c r="S13" s="108"/>
      <c r="W13" s="100" t="s">
        <v>357</v>
      </c>
      <c r="X13" s="100">
        <v>10778</v>
      </c>
      <c r="Y13" s="100">
        <v>8350</v>
      </c>
      <c r="Z13" s="100">
        <v>6526</v>
      </c>
      <c r="AA13" s="100">
        <v>5619</v>
      </c>
      <c r="AC13" s="100" t="s">
        <v>357</v>
      </c>
      <c r="AD13" s="100">
        <v>110</v>
      </c>
      <c r="AE13" s="100">
        <v>85</v>
      </c>
      <c r="AF13" s="100">
        <v>32</v>
      </c>
      <c r="AG13" s="100">
        <v>26</v>
      </c>
      <c r="AJ13" s="100" t="str">
        <f t="shared" si="6"/>
        <v>●</v>
      </c>
      <c r="AK13" s="100" t="str">
        <f t="shared" si="2"/>
        <v>●</v>
      </c>
      <c r="AL13" s="100" t="str">
        <f t="shared" si="2"/>
        <v>●</v>
      </c>
      <c r="AM13" s="100" t="str">
        <f t="shared" si="2"/>
        <v>●</v>
      </c>
      <c r="AP13" s="100" t="str">
        <f t="shared" si="7"/>
        <v>●</v>
      </c>
      <c r="AQ13" s="100" t="str">
        <f t="shared" si="3"/>
        <v>●</v>
      </c>
      <c r="AR13" s="100" t="str">
        <f t="shared" si="3"/>
        <v>●</v>
      </c>
      <c r="AS13" s="100" t="str">
        <f t="shared" si="3"/>
        <v>●</v>
      </c>
    </row>
    <row r="14" spans="2:45" s="100" customFormat="1" ht="14.25" customHeight="1">
      <c r="B14" s="102" t="s">
        <v>97</v>
      </c>
      <c r="C14" s="106">
        <v>11111</v>
      </c>
      <c r="D14" s="107">
        <v>8581</v>
      </c>
      <c r="E14" s="107">
        <v>6718</v>
      </c>
      <c r="F14" s="107">
        <v>5806</v>
      </c>
      <c r="G14" s="107">
        <f t="shared" si="8"/>
        <v>4463</v>
      </c>
      <c r="H14" s="107">
        <f t="shared" si="10"/>
        <v>-1343</v>
      </c>
      <c r="I14" s="108">
        <f t="shared" si="11"/>
        <v>-23.131243541164313</v>
      </c>
      <c r="J14" s="102"/>
      <c r="K14" s="114" t="s">
        <v>97</v>
      </c>
      <c r="L14" s="106">
        <v>97</v>
      </c>
      <c r="M14" s="107">
        <v>65</v>
      </c>
      <c r="N14" s="107">
        <v>25</v>
      </c>
      <c r="O14" s="107">
        <v>17</v>
      </c>
      <c r="P14" s="107">
        <f t="shared" si="9"/>
        <v>23</v>
      </c>
      <c r="Q14" s="107">
        <f t="shared" si="12"/>
        <v>6</v>
      </c>
      <c r="R14" s="108">
        <f t="shared" ref="R14:R28" si="13">IF(Q14="x","x",IF(Q14="-","-",IF(AND(O14="-",P14&gt;0),"皆増",IF(AND(O14&gt;0,P14="-"),"皆減",Q14/O14*100))))</f>
        <v>35.294117647058826</v>
      </c>
      <c r="S14" s="108"/>
      <c r="W14" s="100" t="s">
        <v>358</v>
      </c>
      <c r="X14" s="100">
        <v>13404</v>
      </c>
      <c r="Y14" s="100">
        <v>11111</v>
      </c>
      <c r="Z14" s="100">
        <v>8581</v>
      </c>
      <c r="AA14" s="100">
        <v>6718</v>
      </c>
      <c r="AC14" s="100" t="s">
        <v>358</v>
      </c>
      <c r="AD14" s="100">
        <v>99</v>
      </c>
      <c r="AE14" s="100">
        <v>97</v>
      </c>
      <c r="AF14" s="100">
        <v>65</v>
      </c>
      <c r="AG14" s="100">
        <v>25</v>
      </c>
      <c r="AJ14" s="100" t="str">
        <f t="shared" si="6"/>
        <v>●</v>
      </c>
      <c r="AK14" s="100" t="str">
        <f t="shared" si="2"/>
        <v>●</v>
      </c>
      <c r="AL14" s="100" t="str">
        <f t="shared" si="2"/>
        <v>●</v>
      </c>
      <c r="AM14" s="100" t="str">
        <f t="shared" si="2"/>
        <v>●</v>
      </c>
      <c r="AP14" s="100" t="str">
        <f t="shared" si="7"/>
        <v>●</v>
      </c>
      <c r="AQ14" s="100" t="str">
        <f t="shared" si="3"/>
        <v>●</v>
      </c>
      <c r="AR14" s="100" t="str">
        <f t="shared" si="3"/>
        <v>●</v>
      </c>
      <c r="AS14" s="100" t="str">
        <f t="shared" si="3"/>
        <v>●</v>
      </c>
    </row>
    <row r="15" spans="2:45" s="100" customFormat="1" ht="14.25" customHeight="1">
      <c r="B15" s="102" t="s">
        <v>98</v>
      </c>
      <c r="C15" s="106">
        <v>11166</v>
      </c>
      <c r="D15" s="107">
        <v>9257</v>
      </c>
      <c r="E15" s="107">
        <v>7316</v>
      </c>
      <c r="F15" s="107">
        <v>5587</v>
      </c>
      <c r="G15" s="107">
        <f>IF(COUNTIF(G45:G75,"x"),"x",IF(SUM(G45,G75)=0,"-",SUM(G45,G75)))</f>
        <v>4070</v>
      </c>
      <c r="H15" s="107">
        <f t="shared" si="10"/>
        <v>-1517</v>
      </c>
      <c r="I15" s="108">
        <f t="shared" si="11"/>
        <v>-27.152317880794701</v>
      </c>
      <c r="J15" s="102"/>
      <c r="K15" s="114" t="s">
        <v>98</v>
      </c>
      <c r="L15" s="106">
        <v>57</v>
      </c>
      <c r="M15" s="107">
        <v>62</v>
      </c>
      <c r="N15" s="107">
        <v>34</v>
      </c>
      <c r="O15" s="107">
        <v>8</v>
      </c>
      <c r="P15" s="107">
        <f t="shared" si="9"/>
        <v>9</v>
      </c>
      <c r="Q15" s="107">
        <f t="shared" si="12"/>
        <v>1</v>
      </c>
      <c r="R15" s="108">
        <f t="shared" si="13"/>
        <v>12.5</v>
      </c>
      <c r="S15" s="108"/>
      <c r="W15" s="100" t="s">
        <v>359</v>
      </c>
      <c r="X15" s="100">
        <v>10343</v>
      </c>
      <c r="Y15" s="100">
        <v>11166</v>
      </c>
      <c r="Z15" s="100">
        <v>9257</v>
      </c>
      <c r="AA15" s="100">
        <v>7316</v>
      </c>
      <c r="AC15" s="100" t="s">
        <v>359</v>
      </c>
      <c r="AD15" s="100">
        <v>52</v>
      </c>
      <c r="AE15" s="100">
        <v>57</v>
      </c>
      <c r="AF15" s="100">
        <v>62</v>
      </c>
      <c r="AG15" s="100">
        <v>34</v>
      </c>
      <c r="AJ15" s="100" t="str">
        <f t="shared" si="6"/>
        <v>●</v>
      </c>
      <c r="AK15" s="100" t="str">
        <f t="shared" si="2"/>
        <v>●</v>
      </c>
      <c r="AL15" s="100" t="str">
        <f t="shared" si="2"/>
        <v>●</v>
      </c>
      <c r="AM15" s="100" t="str">
        <f t="shared" si="2"/>
        <v>●</v>
      </c>
      <c r="AP15" s="100" t="str">
        <f t="shared" si="7"/>
        <v>●</v>
      </c>
      <c r="AQ15" s="100" t="str">
        <f t="shared" si="3"/>
        <v>●</v>
      </c>
      <c r="AR15" s="100" t="str">
        <f t="shared" si="3"/>
        <v>●</v>
      </c>
      <c r="AS15" s="100" t="str">
        <f t="shared" si="3"/>
        <v>●</v>
      </c>
    </row>
    <row r="16" spans="2:45" s="100" customFormat="1" ht="14.25" customHeight="1">
      <c r="B16" s="102" t="s">
        <v>99</v>
      </c>
      <c r="C16" s="106">
        <v>8328</v>
      </c>
      <c r="D16" s="107">
        <v>9263</v>
      </c>
      <c r="E16" s="107">
        <v>7175</v>
      </c>
      <c r="F16" s="107">
        <v>5259</v>
      </c>
      <c r="G16" s="107">
        <f t="shared" si="8"/>
        <v>3360</v>
      </c>
      <c r="H16" s="107">
        <f t="shared" si="10"/>
        <v>-1899</v>
      </c>
      <c r="I16" s="108">
        <f t="shared" si="11"/>
        <v>-36.109526525955502</v>
      </c>
      <c r="J16" s="102"/>
      <c r="K16" s="114" t="s">
        <v>99</v>
      </c>
      <c r="L16" s="106">
        <v>38</v>
      </c>
      <c r="M16" s="107">
        <v>46</v>
      </c>
      <c r="N16" s="107">
        <v>32</v>
      </c>
      <c r="O16" s="107">
        <v>23</v>
      </c>
      <c r="P16" s="107">
        <f t="shared" si="9"/>
        <v>7</v>
      </c>
      <c r="Q16" s="107">
        <f t="shared" si="12"/>
        <v>-16</v>
      </c>
      <c r="R16" s="108">
        <f t="shared" si="13"/>
        <v>-69.565217391304344</v>
      </c>
      <c r="S16" s="108"/>
      <c r="U16" s="100">
        <v>7978.1270000000004</v>
      </c>
      <c r="W16" s="100" t="s">
        <v>360</v>
      </c>
      <c r="X16" s="100">
        <v>8218</v>
      </c>
      <c r="Y16" s="100">
        <v>8328</v>
      </c>
      <c r="Z16" s="100">
        <v>9263</v>
      </c>
      <c r="AA16" s="100">
        <v>7175</v>
      </c>
      <c r="AC16" s="100" t="s">
        <v>360</v>
      </c>
      <c r="AD16" s="100">
        <v>44</v>
      </c>
      <c r="AE16" s="100">
        <v>38</v>
      </c>
      <c r="AF16" s="100">
        <v>46</v>
      </c>
      <c r="AG16" s="100">
        <v>32</v>
      </c>
      <c r="AJ16" s="100" t="str">
        <f t="shared" si="6"/>
        <v>●</v>
      </c>
      <c r="AK16" s="100" t="str">
        <f t="shared" si="2"/>
        <v>●</v>
      </c>
      <c r="AL16" s="100" t="str">
        <f t="shared" si="2"/>
        <v>●</v>
      </c>
      <c r="AM16" s="100" t="str">
        <f t="shared" si="2"/>
        <v>●</v>
      </c>
      <c r="AP16" s="100" t="str">
        <f t="shared" si="7"/>
        <v>●</v>
      </c>
      <c r="AQ16" s="100" t="str">
        <f t="shared" si="3"/>
        <v>●</v>
      </c>
      <c r="AR16" s="100" t="str">
        <f t="shared" si="3"/>
        <v>●</v>
      </c>
      <c r="AS16" s="100" t="str">
        <f t="shared" si="3"/>
        <v>●</v>
      </c>
    </row>
    <row r="17" spans="2:45" s="100" customFormat="1" ht="14.25" customHeight="1">
      <c r="B17" s="102" t="s">
        <v>100</v>
      </c>
      <c r="C17" s="106">
        <v>7881</v>
      </c>
      <c r="D17" s="107">
        <v>8108</v>
      </c>
      <c r="E17" s="107">
        <v>8348</v>
      </c>
      <c r="F17" s="107">
        <v>6421</v>
      </c>
      <c r="G17" s="107">
        <f t="shared" si="8"/>
        <v>3646</v>
      </c>
      <c r="H17" s="107">
        <f t="shared" si="10"/>
        <v>-2775</v>
      </c>
      <c r="I17" s="108">
        <f t="shared" si="11"/>
        <v>-43.21756735710948</v>
      </c>
      <c r="J17" s="102"/>
      <c r="K17" s="114" t="s">
        <v>100</v>
      </c>
      <c r="L17" s="106">
        <v>23</v>
      </c>
      <c r="M17" s="107">
        <v>30</v>
      </c>
      <c r="N17" s="107">
        <v>32</v>
      </c>
      <c r="O17" s="107">
        <v>44</v>
      </c>
      <c r="P17" s="107">
        <f t="shared" si="9"/>
        <v>11</v>
      </c>
      <c r="Q17" s="107">
        <f t="shared" si="12"/>
        <v>-33</v>
      </c>
      <c r="R17" s="108">
        <f t="shared" si="13"/>
        <v>-75</v>
      </c>
      <c r="S17" s="108"/>
      <c r="W17" s="100" t="s">
        <v>361</v>
      </c>
      <c r="X17" s="100">
        <v>7989</v>
      </c>
      <c r="Y17" s="100">
        <v>7881</v>
      </c>
      <c r="Z17" s="100">
        <v>8108</v>
      </c>
      <c r="AA17" s="100">
        <v>8348</v>
      </c>
      <c r="AC17" s="100" t="s">
        <v>361</v>
      </c>
      <c r="AD17" s="100">
        <v>49</v>
      </c>
      <c r="AE17" s="100">
        <v>23</v>
      </c>
      <c r="AF17" s="100">
        <v>30</v>
      </c>
      <c r="AG17" s="100">
        <v>32</v>
      </c>
      <c r="AJ17" s="100" t="str">
        <f t="shared" si="6"/>
        <v>●</v>
      </c>
      <c r="AK17" s="100" t="str">
        <f t="shared" si="2"/>
        <v>●</v>
      </c>
      <c r="AL17" s="100" t="str">
        <f t="shared" si="2"/>
        <v>●</v>
      </c>
      <c r="AM17" s="100" t="str">
        <f t="shared" si="2"/>
        <v>●</v>
      </c>
      <c r="AP17" s="100" t="str">
        <f t="shared" si="7"/>
        <v>●</v>
      </c>
      <c r="AQ17" s="100" t="str">
        <f t="shared" si="3"/>
        <v>●</v>
      </c>
      <c r="AR17" s="100" t="str">
        <f t="shared" si="3"/>
        <v>●</v>
      </c>
      <c r="AS17" s="100" t="str">
        <f t="shared" si="3"/>
        <v>●</v>
      </c>
    </row>
    <row r="18" spans="2:45" s="100" customFormat="1" ht="14.25" customHeight="1">
      <c r="B18" s="102" t="s">
        <v>118</v>
      </c>
      <c r="C18" s="106">
        <v>7983</v>
      </c>
      <c r="D18" s="107">
        <v>7814</v>
      </c>
      <c r="E18" s="107">
        <v>7704</v>
      </c>
      <c r="F18" s="107">
        <v>7959</v>
      </c>
      <c r="G18" s="107">
        <f t="shared" si="8"/>
        <v>4532</v>
      </c>
      <c r="H18" s="107">
        <f t="shared" si="10"/>
        <v>-3427</v>
      </c>
      <c r="I18" s="108">
        <f t="shared" si="11"/>
        <v>-43.058173137328808</v>
      </c>
      <c r="J18" s="102"/>
      <c r="K18" s="114" t="s">
        <v>118</v>
      </c>
      <c r="L18" s="106">
        <v>49</v>
      </c>
      <c r="M18" s="107">
        <v>28</v>
      </c>
      <c r="N18" s="107">
        <v>23</v>
      </c>
      <c r="O18" s="107">
        <v>41</v>
      </c>
      <c r="P18" s="107">
        <f t="shared" si="9"/>
        <v>24</v>
      </c>
      <c r="Q18" s="107">
        <f t="shared" si="12"/>
        <v>-17</v>
      </c>
      <c r="R18" s="108">
        <f t="shared" si="13"/>
        <v>-41.463414634146339</v>
      </c>
      <c r="S18" s="108"/>
      <c r="W18" s="100" t="s">
        <v>362</v>
      </c>
      <c r="X18" s="100">
        <v>11065</v>
      </c>
      <c r="Y18" s="100">
        <v>7983</v>
      </c>
      <c r="Z18" s="100">
        <v>7814</v>
      </c>
      <c r="AA18" s="100">
        <v>7704</v>
      </c>
      <c r="AC18" s="100" t="s">
        <v>362</v>
      </c>
      <c r="AD18" s="100">
        <v>100</v>
      </c>
      <c r="AE18" s="100">
        <v>49</v>
      </c>
      <c r="AF18" s="100">
        <v>28</v>
      </c>
      <c r="AG18" s="100">
        <v>23</v>
      </c>
      <c r="AJ18" s="100" t="str">
        <f t="shared" si="6"/>
        <v>●</v>
      </c>
      <c r="AK18" s="100" t="str">
        <f t="shared" si="2"/>
        <v>●</v>
      </c>
      <c r="AL18" s="100" t="str">
        <f t="shared" si="2"/>
        <v>●</v>
      </c>
      <c r="AM18" s="100" t="str">
        <f t="shared" si="2"/>
        <v>●</v>
      </c>
      <c r="AP18" s="100" t="str">
        <f t="shared" si="7"/>
        <v>●</v>
      </c>
      <c r="AQ18" s="100" t="str">
        <f t="shared" si="3"/>
        <v>●</v>
      </c>
      <c r="AR18" s="100" t="str">
        <f t="shared" si="3"/>
        <v>●</v>
      </c>
      <c r="AS18" s="100" t="str">
        <f t="shared" si="3"/>
        <v>●</v>
      </c>
    </row>
    <row r="19" spans="2:45" s="100" customFormat="1" ht="14.25" customHeight="1">
      <c r="B19" s="102" t="s">
        <v>101</v>
      </c>
      <c r="C19" s="106">
        <v>11076</v>
      </c>
      <c r="D19" s="107">
        <v>7978</v>
      </c>
      <c r="E19" s="107">
        <v>7620</v>
      </c>
      <c r="F19" s="107">
        <v>7517</v>
      </c>
      <c r="G19" s="107">
        <f t="shared" si="8"/>
        <v>6076</v>
      </c>
      <c r="H19" s="107">
        <f t="shared" si="10"/>
        <v>-1441</v>
      </c>
      <c r="I19" s="108">
        <f t="shared" si="11"/>
        <v>-19.169881601702805</v>
      </c>
      <c r="J19" s="102"/>
      <c r="K19" s="114" t="s">
        <v>101</v>
      </c>
      <c r="L19" s="106">
        <v>97</v>
      </c>
      <c r="M19" s="107">
        <v>51</v>
      </c>
      <c r="N19" s="107">
        <v>28</v>
      </c>
      <c r="O19" s="107">
        <v>21</v>
      </c>
      <c r="P19" s="107">
        <f t="shared" si="9"/>
        <v>37</v>
      </c>
      <c r="Q19" s="107">
        <f t="shared" si="12"/>
        <v>16</v>
      </c>
      <c r="R19" s="108">
        <f t="shared" si="13"/>
        <v>76.19047619047619</v>
      </c>
      <c r="S19" s="108"/>
      <c r="W19" s="100" t="s">
        <v>363</v>
      </c>
      <c r="X19" s="100">
        <v>14104</v>
      </c>
      <c r="Y19" s="100">
        <v>11076</v>
      </c>
      <c r="Z19" s="100">
        <v>7978</v>
      </c>
      <c r="AA19" s="100">
        <v>7620</v>
      </c>
      <c r="AC19" s="100" t="s">
        <v>363</v>
      </c>
      <c r="AD19" s="100">
        <v>109</v>
      </c>
      <c r="AE19" s="100">
        <v>97</v>
      </c>
      <c r="AF19" s="100">
        <v>51</v>
      </c>
      <c r="AG19" s="100">
        <v>28</v>
      </c>
      <c r="AJ19" s="100" t="str">
        <f t="shared" si="6"/>
        <v>●</v>
      </c>
      <c r="AK19" s="100" t="str">
        <f t="shared" si="2"/>
        <v>●</v>
      </c>
      <c r="AL19" s="100" t="str">
        <f>IF(E19=Z19,"○","●")</f>
        <v>●</v>
      </c>
      <c r="AM19" s="100" t="str">
        <f t="shared" si="2"/>
        <v>●</v>
      </c>
      <c r="AP19" s="100" t="str">
        <f t="shared" si="7"/>
        <v>●</v>
      </c>
      <c r="AQ19" s="100" t="str">
        <f t="shared" si="3"/>
        <v>●</v>
      </c>
      <c r="AR19" s="100" t="str">
        <f t="shared" si="3"/>
        <v>●</v>
      </c>
      <c r="AS19" s="100" t="str">
        <f t="shared" si="3"/>
        <v>●</v>
      </c>
    </row>
    <row r="20" spans="2:45" s="100" customFormat="1" ht="14.25" customHeight="1">
      <c r="B20" s="102" t="s">
        <v>102</v>
      </c>
      <c r="C20" s="106">
        <v>13939</v>
      </c>
      <c r="D20" s="107">
        <v>10882</v>
      </c>
      <c r="E20" s="107">
        <v>7779</v>
      </c>
      <c r="F20" s="107">
        <v>7456</v>
      </c>
      <c r="G20" s="107">
        <f t="shared" si="8"/>
        <v>7642</v>
      </c>
      <c r="H20" s="107">
        <f t="shared" si="10"/>
        <v>186</v>
      </c>
      <c r="I20" s="108">
        <f t="shared" si="11"/>
        <v>2.4946351931330475</v>
      </c>
      <c r="J20" s="102"/>
      <c r="K20" s="114" t="s">
        <v>102</v>
      </c>
      <c r="L20" s="106">
        <v>107</v>
      </c>
      <c r="M20" s="107">
        <v>99</v>
      </c>
      <c r="N20" s="107">
        <v>45</v>
      </c>
      <c r="O20" s="107">
        <v>27</v>
      </c>
      <c r="P20" s="107">
        <f t="shared" si="9"/>
        <v>33</v>
      </c>
      <c r="Q20" s="107">
        <f t="shared" si="12"/>
        <v>6</v>
      </c>
      <c r="R20" s="108">
        <f t="shared" si="13"/>
        <v>22.222222222222221</v>
      </c>
      <c r="S20" s="108"/>
      <c r="W20" s="100" t="s">
        <v>364</v>
      </c>
      <c r="X20" s="100">
        <v>12015</v>
      </c>
      <c r="Y20" s="100">
        <v>13939</v>
      </c>
      <c r="Z20" s="100">
        <v>10882</v>
      </c>
      <c r="AA20" s="100">
        <v>7779</v>
      </c>
      <c r="AC20" s="100" t="s">
        <v>364</v>
      </c>
      <c r="AD20" s="100">
        <v>101</v>
      </c>
      <c r="AE20" s="100">
        <v>107</v>
      </c>
      <c r="AF20" s="100">
        <v>99</v>
      </c>
      <c r="AG20" s="100">
        <v>45</v>
      </c>
      <c r="AJ20" s="100" t="str">
        <f t="shared" si="6"/>
        <v>●</v>
      </c>
      <c r="AK20" s="100" t="str">
        <f t="shared" si="2"/>
        <v>●</v>
      </c>
      <c r="AL20" s="100" t="str">
        <f t="shared" si="2"/>
        <v>●</v>
      </c>
      <c r="AM20" s="100" t="str">
        <f t="shared" si="2"/>
        <v>●</v>
      </c>
      <c r="AP20" s="100" t="str">
        <f t="shared" si="7"/>
        <v>●</v>
      </c>
      <c r="AQ20" s="100" t="str">
        <f t="shared" si="3"/>
        <v>●</v>
      </c>
      <c r="AR20" s="100" t="str">
        <f t="shared" si="3"/>
        <v>●</v>
      </c>
      <c r="AS20" s="100" t="str">
        <f t="shared" si="3"/>
        <v>●</v>
      </c>
    </row>
    <row r="21" spans="2:45" s="100" customFormat="1" ht="14.25" customHeight="1">
      <c r="B21" s="102" t="s">
        <v>103</v>
      </c>
      <c r="C21" s="106">
        <v>11727</v>
      </c>
      <c r="D21" s="107">
        <v>13776</v>
      </c>
      <c r="E21" s="107">
        <v>10710</v>
      </c>
      <c r="F21" s="107">
        <v>7658</v>
      </c>
      <c r="G21" s="107">
        <f t="shared" si="8"/>
        <v>7276</v>
      </c>
      <c r="H21" s="107">
        <f t="shared" si="10"/>
        <v>-382</v>
      </c>
      <c r="I21" s="108">
        <f t="shared" si="11"/>
        <v>-4.988247584225646</v>
      </c>
      <c r="J21" s="102"/>
      <c r="K21" s="114" t="s">
        <v>103</v>
      </c>
      <c r="L21" s="106">
        <v>97</v>
      </c>
      <c r="M21" s="107">
        <v>112</v>
      </c>
      <c r="N21" s="107">
        <v>97</v>
      </c>
      <c r="O21" s="107">
        <v>41</v>
      </c>
      <c r="P21" s="107">
        <f t="shared" si="9"/>
        <v>27</v>
      </c>
      <c r="Q21" s="107">
        <f t="shared" si="12"/>
        <v>-14</v>
      </c>
      <c r="R21" s="108">
        <f t="shared" si="13"/>
        <v>-34.146341463414636</v>
      </c>
      <c r="S21" s="108"/>
      <c r="W21" s="100" t="s">
        <v>365</v>
      </c>
      <c r="X21" s="100">
        <v>11475</v>
      </c>
      <c r="Y21" s="100">
        <v>11727</v>
      </c>
      <c r="Z21" s="100">
        <v>13776</v>
      </c>
      <c r="AA21" s="100">
        <v>10710</v>
      </c>
      <c r="AC21" s="100" t="s">
        <v>365</v>
      </c>
      <c r="AD21" s="100">
        <v>90</v>
      </c>
      <c r="AE21" s="100">
        <v>97</v>
      </c>
      <c r="AF21" s="100">
        <v>112</v>
      </c>
      <c r="AG21" s="100">
        <v>97</v>
      </c>
      <c r="AJ21" s="100" t="str">
        <f>IF(C21=X21,"○","●")</f>
        <v>●</v>
      </c>
      <c r="AK21" s="100" t="str">
        <f t="shared" si="2"/>
        <v>●</v>
      </c>
      <c r="AL21" s="100" t="str">
        <f t="shared" si="2"/>
        <v>●</v>
      </c>
      <c r="AM21" s="100" t="str">
        <f t="shared" si="2"/>
        <v>●</v>
      </c>
      <c r="AP21" s="100" t="str">
        <f t="shared" si="7"/>
        <v>●</v>
      </c>
      <c r="AQ21" s="100" t="str">
        <f t="shared" si="3"/>
        <v>●</v>
      </c>
      <c r="AR21" s="100" t="str">
        <f t="shared" si="3"/>
        <v>●</v>
      </c>
      <c r="AS21" s="100" t="str">
        <f t="shared" si="3"/>
        <v>●</v>
      </c>
    </row>
    <row r="22" spans="2:45" s="100" customFormat="1" ht="14.25" customHeight="1">
      <c r="B22" s="102" t="s">
        <v>104</v>
      </c>
      <c r="C22" s="106">
        <v>11184</v>
      </c>
      <c r="D22" s="107">
        <v>11484</v>
      </c>
      <c r="E22" s="107">
        <v>13459</v>
      </c>
      <c r="F22" s="107">
        <v>10459</v>
      </c>
      <c r="G22" s="107">
        <f t="shared" si="8"/>
        <v>7197</v>
      </c>
      <c r="H22" s="107">
        <f t="shared" si="10"/>
        <v>-3262</v>
      </c>
      <c r="I22" s="108">
        <f t="shared" si="11"/>
        <v>-31.188450138636583</v>
      </c>
      <c r="J22" s="102"/>
      <c r="K22" s="114" t="s">
        <v>104</v>
      </c>
      <c r="L22" s="106">
        <v>84</v>
      </c>
      <c r="M22" s="107">
        <v>101</v>
      </c>
      <c r="N22" s="107">
        <v>111</v>
      </c>
      <c r="O22" s="107">
        <v>94</v>
      </c>
      <c r="P22" s="107">
        <f t="shared" si="9"/>
        <v>32</v>
      </c>
      <c r="Q22" s="107">
        <f t="shared" si="12"/>
        <v>-62</v>
      </c>
      <c r="R22" s="108">
        <f t="shared" si="13"/>
        <v>-65.957446808510639</v>
      </c>
      <c r="S22" s="108"/>
      <c r="W22" s="100" t="s">
        <v>366</v>
      </c>
      <c r="X22" s="100">
        <v>12207</v>
      </c>
      <c r="Y22" s="100">
        <v>11184</v>
      </c>
      <c r="Z22" s="100">
        <v>11484</v>
      </c>
      <c r="AA22" s="100">
        <v>13459</v>
      </c>
      <c r="AC22" s="100" t="s">
        <v>366</v>
      </c>
      <c r="AD22" s="100">
        <v>109</v>
      </c>
      <c r="AE22" s="100">
        <v>84</v>
      </c>
      <c r="AF22" s="100">
        <v>101</v>
      </c>
      <c r="AG22" s="100">
        <v>111</v>
      </c>
      <c r="AJ22" s="100" t="str">
        <f t="shared" si="6"/>
        <v>●</v>
      </c>
      <c r="AK22" s="100" t="str">
        <f t="shared" si="6"/>
        <v>●</v>
      </c>
      <c r="AL22" s="100" t="str">
        <f t="shared" si="6"/>
        <v>●</v>
      </c>
      <c r="AM22" s="100" t="str">
        <f t="shared" si="6"/>
        <v>●</v>
      </c>
      <c r="AP22" s="100" t="str">
        <f t="shared" si="7"/>
        <v>●</v>
      </c>
      <c r="AQ22" s="100" t="str">
        <f t="shared" si="7"/>
        <v>●</v>
      </c>
      <c r="AR22" s="100" t="str">
        <f t="shared" si="7"/>
        <v>●</v>
      </c>
      <c r="AS22" s="100" t="str">
        <f t="shared" si="7"/>
        <v>●</v>
      </c>
    </row>
    <row r="23" spans="2:45" s="100" customFormat="1" ht="14.25" customHeight="1">
      <c r="B23" s="102" t="s">
        <v>105</v>
      </c>
      <c r="C23" s="106">
        <v>11751</v>
      </c>
      <c r="D23" s="107">
        <v>10892</v>
      </c>
      <c r="E23" s="107">
        <v>11259</v>
      </c>
      <c r="F23" s="107">
        <v>13093</v>
      </c>
      <c r="G23" s="107">
        <f t="shared" si="8"/>
        <v>7381</v>
      </c>
      <c r="H23" s="107">
        <f t="shared" si="10"/>
        <v>-5712</v>
      </c>
      <c r="I23" s="108">
        <f t="shared" si="11"/>
        <v>-43.626365233330787</v>
      </c>
      <c r="J23" s="102"/>
      <c r="K23" s="114" t="s">
        <v>105</v>
      </c>
      <c r="L23" s="106">
        <v>105</v>
      </c>
      <c r="M23" s="107">
        <v>88</v>
      </c>
      <c r="N23" s="107">
        <v>105</v>
      </c>
      <c r="O23" s="107">
        <v>104</v>
      </c>
      <c r="P23" s="107">
        <f t="shared" si="9"/>
        <v>38</v>
      </c>
      <c r="Q23" s="107">
        <f t="shared" si="12"/>
        <v>-66</v>
      </c>
      <c r="R23" s="108">
        <f t="shared" si="13"/>
        <v>-63.46153846153846</v>
      </c>
      <c r="S23" s="108"/>
      <c r="W23" s="100" t="s">
        <v>367</v>
      </c>
      <c r="X23" s="100">
        <v>11345</v>
      </c>
      <c r="Y23" s="100">
        <v>11751</v>
      </c>
      <c r="Z23" s="100">
        <v>10892</v>
      </c>
      <c r="AA23" s="100">
        <v>11259</v>
      </c>
      <c r="AC23" s="100" t="s">
        <v>367</v>
      </c>
      <c r="AD23" s="100">
        <v>109</v>
      </c>
      <c r="AE23" s="100">
        <v>105</v>
      </c>
      <c r="AF23" s="100">
        <v>88</v>
      </c>
      <c r="AG23" s="100">
        <v>105</v>
      </c>
      <c r="AJ23" s="100" t="str">
        <f t="shared" si="6"/>
        <v>●</v>
      </c>
      <c r="AK23" s="100" t="str">
        <f t="shared" si="6"/>
        <v>●</v>
      </c>
      <c r="AL23" s="100" t="str">
        <f t="shared" si="6"/>
        <v>●</v>
      </c>
      <c r="AM23" s="100" t="str">
        <f t="shared" si="6"/>
        <v>●</v>
      </c>
      <c r="AP23" s="100" t="str">
        <f t="shared" si="7"/>
        <v>●</v>
      </c>
      <c r="AQ23" s="100" t="str">
        <f t="shared" si="7"/>
        <v>●</v>
      </c>
      <c r="AR23" s="100" t="str">
        <f t="shared" si="7"/>
        <v>●</v>
      </c>
      <c r="AS23" s="100" t="str">
        <f t="shared" si="7"/>
        <v>●</v>
      </c>
    </row>
    <row r="24" spans="2:45" s="100" customFormat="1" ht="14.25" customHeight="1">
      <c r="B24" s="102" t="s">
        <v>106</v>
      </c>
      <c r="C24" s="106">
        <v>10575</v>
      </c>
      <c r="D24" s="107">
        <v>11122</v>
      </c>
      <c r="E24" s="107">
        <v>10350</v>
      </c>
      <c r="F24" s="107">
        <v>10694</v>
      </c>
      <c r="G24" s="107">
        <f t="shared" si="8"/>
        <v>9813</v>
      </c>
      <c r="H24" s="107">
        <f t="shared" si="10"/>
        <v>-881</v>
      </c>
      <c r="I24" s="108">
        <f t="shared" si="11"/>
        <v>-8.2382644473536555</v>
      </c>
      <c r="J24" s="102"/>
      <c r="K24" s="114" t="s">
        <v>106</v>
      </c>
      <c r="L24" s="106">
        <v>110</v>
      </c>
      <c r="M24" s="107">
        <v>99</v>
      </c>
      <c r="N24" s="107">
        <v>82</v>
      </c>
      <c r="O24" s="107">
        <v>98</v>
      </c>
      <c r="P24" s="107">
        <f t="shared" si="9"/>
        <v>88</v>
      </c>
      <c r="Q24" s="107">
        <f t="shared" si="12"/>
        <v>-10</v>
      </c>
      <c r="R24" s="108">
        <f t="shared" si="13"/>
        <v>-10.204081632653061</v>
      </c>
      <c r="S24" s="108"/>
      <c r="W24" s="100" t="s">
        <v>368</v>
      </c>
      <c r="X24" s="100">
        <v>9364</v>
      </c>
      <c r="Y24" s="100">
        <v>10575</v>
      </c>
      <c r="Z24" s="100">
        <v>11122</v>
      </c>
      <c r="AA24" s="100">
        <v>10350</v>
      </c>
      <c r="AC24" s="100" t="s">
        <v>368</v>
      </c>
      <c r="AD24" s="100">
        <v>145</v>
      </c>
      <c r="AE24" s="100">
        <v>110</v>
      </c>
      <c r="AF24" s="100">
        <v>99</v>
      </c>
      <c r="AG24" s="100">
        <v>82</v>
      </c>
      <c r="AJ24" s="100" t="str">
        <f t="shared" si="6"/>
        <v>●</v>
      </c>
      <c r="AK24" s="100" t="str">
        <f t="shared" si="6"/>
        <v>●</v>
      </c>
      <c r="AL24" s="100" t="str">
        <f t="shared" si="6"/>
        <v>●</v>
      </c>
      <c r="AM24" s="100" t="str">
        <f t="shared" si="6"/>
        <v>●</v>
      </c>
      <c r="AP24" s="100" t="str">
        <f t="shared" si="7"/>
        <v>●</v>
      </c>
      <c r="AQ24" s="100" t="str">
        <f t="shared" si="7"/>
        <v>●</v>
      </c>
      <c r="AR24" s="100" t="str">
        <f t="shared" si="7"/>
        <v>●</v>
      </c>
      <c r="AS24" s="100" t="str">
        <f t="shared" si="7"/>
        <v>●</v>
      </c>
    </row>
    <row r="25" spans="2:45" s="100" customFormat="1" ht="14.25" customHeight="1">
      <c r="B25" s="102" t="s">
        <v>107</v>
      </c>
      <c r="C25" s="106">
        <v>8289</v>
      </c>
      <c r="D25" s="107">
        <v>9467</v>
      </c>
      <c r="E25" s="107">
        <v>10220</v>
      </c>
      <c r="F25" s="107">
        <v>9506</v>
      </c>
      <c r="G25" s="107">
        <f t="shared" si="8"/>
        <v>11527</v>
      </c>
      <c r="H25" s="107">
        <f t="shared" si="10"/>
        <v>2021</v>
      </c>
      <c r="I25" s="108">
        <f t="shared" si="11"/>
        <v>21.260256679991585</v>
      </c>
      <c r="J25" s="102"/>
      <c r="K25" s="114" t="s">
        <v>107</v>
      </c>
      <c r="L25" s="106">
        <v>114</v>
      </c>
      <c r="M25" s="107">
        <v>88</v>
      </c>
      <c r="N25" s="107">
        <v>90</v>
      </c>
      <c r="O25" s="107">
        <v>70</v>
      </c>
      <c r="P25" s="107">
        <f t="shared" si="9"/>
        <v>99</v>
      </c>
      <c r="Q25" s="107">
        <f t="shared" si="12"/>
        <v>29</v>
      </c>
      <c r="R25" s="108">
        <f t="shared" si="13"/>
        <v>41.428571428571431</v>
      </c>
      <c r="S25" s="108"/>
      <c r="W25" s="100" t="s">
        <v>369</v>
      </c>
      <c r="X25" s="100">
        <v>6787</v>
      </c>
      <c r="Y25" s="100">
        <v>8289</v>
      </c>
      <c r="Z25" s="100">
        <v>9467</v>
      </c>
      <c r="AA25" s="100">
        <v>10220</v>
      </c>
      <c r="AC25" s="100" t="s">
        <v>369</v>
      </c>
      <c r="AD25" s="100">
        <v>104</v>
      </c>
      <c r="AE25" s="100">
        <v>114</v>
      </c>
      <c r="AF25" s="100">
        <v>88</v>
      </c>
      <c r="AG25" s="100">
        <v>90</v>
      </c>
      <c r="AJ25" s="100" t="str">
        <f t="shared" si="6"/>
        <v>●</v>
      </c>
      <c r="AK25" s="100" t="str">
        <f>IF(D25=Y25,"○","●")</f>
        <v>●</v>
      </c>
      <c r="AL25" s="100" t="str">
        <f t="shared" si="6"/>
        <v>●</v>
      </c>
      <c r="AM25" s="100" t="str">
        <f t="shared" si="6"/>
        <v>●</v>
      </c>
      <c r="AP25" s="100" t="str">
        <f t="shared" si="7"/>
        <v>●</v>
      </c>
      <c r="AQ25" s="100" t="str">
        <f t="shared" si="7"/>
        <v>●</v>
      </c>
      <c r="AR25" s="100" t="str">
        <f t="shared" si="7"/>
        <v>●</v>
      </c>
      <c r="AS25" s="100" t="str">
        <f t="shared" si="7"/>
        <v>●</v>
      </c>
    </row>
    <row r="26" spans="2:45" s="100" customFormat="1" ht="14.25" customHeight="1">
      <c r="B26" s="102" t="s">
        <v>108</v>
      </c>
      <c r="C26" s="106">
        <v>5624</v>
      </c>
      <c r="D26" s="107">
        <v>7113</v>
      </c>
      <c r="E26" s="107">
        <v>8259</v>
      </c>
      <c r="F26" s="107">
        <v>8887</v>
      </c>
      <c r="G26" s="107">
        <f t="shared" si="8"/>
        <v>8713</v>
      </c>
      <c r="H26" s="107">
        <f t="shared" si="10"/>
        <v>-174</v>
      </c>
      <c r="I26" s="108">
        <f t="shared" si="11"/>
        <v>-1.957916057162147</v>
      </c>
      <c r="J26" s="102"/>
      <c r="K26" s="114" t="s">
        <v>108</v>
      </c>
      <c r="L26" s="106">
        <v>88</v>
      </c>
      <c r="M26" s="107">
        <v>89</v>
      </c>
      <c r="N26" s="107">
        <v>71</v>
      </c>
      <c r="O26" s="107">
        <v>77</v>
      </c>
      <c r="P26" s="107">
        <f t="shared" si="9"/>
        <v>79</v>
      </c>
      <c r="Q26" s="107">
        <f t="shared" si="12"/>
        <v>2</v>
      </c>
      <c r="R26" s="108">
        <f t="shared" si="13"/>
        <v>2.5974025974025974</v>
      </c>
      <c r="S26" s="108"/>
      <c r="W26" s="100" t="s">
        <v>370</v>
      </c>
      <c r="X26" s="100">
        <v>5099</v>
      </c>
      <c r="Y26" s="100">
        <v>5624</v>
      </c>
      <c r="Z26" s="100">
        <v>7113</v>
      </c>
      <c r="AA26" s="100">
        <v>8259</v>
      </c>
      <c r="AC26" s="100" t="s">
        <v>370</v>
      </c>
      <c r="AD26" s="100">
        <v>62</v>
      </c>
      <c r="AE26" s="100">
        <v>88</v>
      </c>
      <c r="AF26" s="100">
        <v>89</v>
      </c>
      <c r="AG26" s="100">
        <v>71</v>
      </c>
      <c r="AJ26" s="100" t="str">
        <f t="shared" si="6"/>
        <v>●</v>
      </c>
      <c r="AK26" s="100" t="str">
        <f t="shared" si="6"/>
        <v>●</v>
      </c>
      <c r="AL26" s="100" t="str">
        <f t="shared" si="6"/>
        <v>●</v>
      </c>
      <c r="AM26" s="100" t="str">
        <f t="shared" si="6"/>
        <v>●</v>
      </c>
      <c r="AP26" s="100" t="str">
        <f t="shared" si="7"/>
        <v>●</v>
      </c>
      <c r="AQ26" s="100" t="str">
        <f t="shared" si="7"/>
        <v>●</v>
      </c>
      <c r="AR26" s="100" t="str">
        <f t="shared" si="7"/>
        <v>●</v>
      </c>
      <c r="AS26" s="100" t="str">
        <f t="shared" si="7"/>
        <v>●</v>
      </c>
    </row>
    <row r="27" spans="2:45" s="100" customFormat="1" ht="14.25" customHeight="1">
      <c r="B27" s="102" t="s">
        <v>109</v>
      </c>
      <c r="C27" s="106">
        <v>3627</v>
      </c>
      <c r="D27" s="107">
        <v>4223</v>
      </c>
      <c r="E27" s="107">
        <v>5625</v>
      </c>
      <c r="F27" s="107">
        <v>6627</v>
      </c>
      <c r="G27" s="107">
        <f t="shared" si="8"/>
        <v>6895</v>
      </c>
      <c r="H27" s="107">
        <f t="shared" si="10"/>
        <v>268</v>
      </c>
      <c r="I27" s="108">
        <f t="shared" si="11"/>
        <v>4.04406216991097</v>
      </c>
      <c r="J27" s="102"/>
      <c r="K27" s="114" t="s">
        <v>109</v>
      </c>
      <c r="L27" s="106">
        <v>47</v>
      </c>
      <c r="M27" s="107">
        <v>61</v>
      </c>
      <c r="N27" s="107">
        <v>60</v>
      </c>
      <c r="O27" s="107">
        <v>57</v>
      </c>
      <c r="P27" s="107">
        <f t="shared" si="9"/>
        <v>44</v>
      </c>
      <c r="Q27" s="107">
        <f t="shared" si="12"/>
        <v>-13</v>
      </c>
      <c r="R27" s="108">
        <f t="shared" si="13"/>
        <v>-22.807017543859647</v>
      </c>
      <c r="S27" s="108"/>
      <c r="W27" s="100" t="s">
        <v>371</v>
      </c>
      <c r="X27" s="100">
        <v>2885</v>
      </c>
      <c r="Y27" s="100">
        <v>3627</v>
      </c>
      <c r="Z27" s="100">
        <v>4223</v>
      </c>
      <c r="AA27" s="100">
        <v>5625</v>
      </c>
      <c r="AC27" s="100" t="s">
        <v>371</v>
      </c>
      <c r="AD27" s="100">
        <v>35</v>
      </c>
      <c r="AE27" s="100">
        <v>47</v>
      </c>
      <c r="AF27" s="100">
        <v>61</v>
      </c>
      <c r="AG27" s="100">
        <v>60</v>
      </c>
      <c r="AJ27" s="100" t="str">
        <f t="shared" si="6"/>
        <v>●</v>
      </c>
      <c r="AK27" s="100" t="str">
        <f t="shared" si="6"/>
        <v>●</v>
      </c>
      <c r="AL27" s="100" t="str">
        <f t="shared" si="6"/>
        <v>●</v>
      </c>
      <c r="AM27" s="100" t="str">
        <f t="shared" si="6"/>
        <v>●</v>
      </c>
      <c r="AP27" s="100" t="str">
        <f t="shared" si="7"/>
        <v>●</v>
      </c>
      <c r="AQ27" s="100" t="str">
        <f t="shared" si="7"/>
        <v>●</v>
      </c>
      <c r="AR27" s="100" t="str">
        <f t="shared" si="7"/>
        <v>●</v>
      </c>
      <c r="AS27" s="100" t="str">
        <f t="shared" si="7"/>
        <v>●</v>
      </c>
    </row>
    <row r="28" spans="2:45" s="100" customFormat="1" ht="14.25" customHeight="1">
      <c r="B28" s="102" t="s">
        <v>110</v>
      </c>
      <c r="C28" s="106">
        <v>2409</v>
      </c>
      <c r="D28" s="107">
        <v>3328</v>
      </c>
      <c r="E28" s="107">
        <v>4530</v>
      </c>
      <c r="F28" s="107">
        <v>5893</v>
      </c>
      <c r="G28" s="107">
        <f t="shared" si="8"/>
        <v>8478</v>
      </c>
      <c r="H28" s="107">
        <f t="shared" si="10"/>
        <v>2585</v>
      </c>
      <c r="I28" s="108">
        <f t="shared" si="11"/>
        <v>43.865603258102837</v>
      </c>
      <c r="J28" s="102"/>
      <c r="K28" s="114" t="s">
        <v>110</v>
      </c>
      <c r="L28" s="106">
        <v>32</v>
      </c>
      <c r="M28" s="107">
        <v>27</v>
      </c>
      <c r="N28" s="107">
        <v>45</v>
      </c>
      <c r="O28" s="107">
        <v>58</v>
      </c>
      <c r="P28" s="107">
        <f t="shared" si="9"/>
        <v>54</v>
      </c>
      <c r="Q28" s="107">
        <f t="shared" si="12"/>
        <v>-4</v>
      </c>
      <c r="R28" s="108">
        <f t="shared" si="13"/>
        <v>-6.8965517241379306</v>
      </c>
      <c r="S28" s="108"/>
      <c r="W28" s="100" t="s">
        <v>378</v>
      </c>
      <c r="X28" s="100">
        <v>1669</v>
      </c>
      <c r="Y28" s="100">
        <v>2409</v>
      </c>
      <c r="Z28" s="100">
        <v>3328</v>
      </c>
      <c r="AA28" s="100">
        <v>4530</v>
      </c>
      <c r="AC28" s="100" t="s">
        <v>378</v>
      </c>
      <c r="AD28" s="100">
        <v>15</v>
      </c>
      <c r="AE28" s="100">
        <v>32</v>
      </c>
      <c r="AF28" s="100">
        <v>27</v>
      </c>
      <c r="AG28" s="100">
        <v>45</v>
      </c>
      <c r="AJ28" s="100" t="str">
        <f t="shared" si="6"/>
        <v>●</v>
      </c>
      <c r="AK28" s="100" t="str">
        <f t="shared" si="6"/>
        <v>●</v>
      </c>
      <c r="AL28" s="100" t="str">
        <f t="shared" si="6"/>
        <v>●</v>
      </c>
      <c r="AM28" s="100" t="str">
        <f t="shared" si="6"/>
        <v>●</v>
      </c>
      <c r="AP28" s="100" t="str">
        <f t="shared" si="7"/>
        <v>●</v>
      </c>
      <c r="AQ28" s="100" t="str">
        <f t="shared" si="7"/>
        <v>●</v>
      </c>
      <c r="AR28" s="100" t="str">
        <f t="shared" si="7"/>
        <v>●</v>
      </c>
      <c r="AS28" s="100" t="str">
        <f t="shared" si="7"/>
        <v>●</v>
      </c>
    </row>
    <row r="29" spans="2:45" s="100" customFormat="1" ht="14.25" customHeight="1">
      <c r="B29" s="102" t="s">
        <v>111</v>
      </c>
      <c r="C29" s="115" t="s">
        <v>313</v>
      </c>
      <c r="D29" s="116">
        <v>1</v>
      </c>
      <c r="E29" s="107">
        <v>7</v>
      </c>
      <c r="F29" s="107">
        <v>1</v>
      </c>
      <c r="G29" s="107">
        <f t="shared" si="8"/>
        <v>1061</v>
      </c>
      <c r="H29" s="107"/>
      <c r="I29" s="108"/>
      <c r="J29" s="102"/>
      <c r="K29" s="114" t="s">
        <v>111</v>
      </c>
      <c r="L29" s="115" t="s">
        <v>313</v>
      </c>
      <c r="M29" s="116" t="s">
        <v>313</v>
      </c>
      <c r="N29" s="116" t="s">
        <v>313</v>
      </c>
      <c r="O29" s="116" t="s">
        <v>313</v>
      </c>
      <c r="P29" s="107">
        <f t="shared" si="9"/>
        <v>1</v>
      </c>
      <c r="Q29" s="107"/>
      <c r="R29" s="108"/>
      <c r="S29" s="108"/>
      <c r="W29" s="100" t="s">
        <v>111</v>
      </c>
      <c r="X29" s="100">
        <v>0</v>
      </c>
      <c r="Y29" s="100">
        <v>0</v>
      </c>
      <c r="Z29" s="100">
        <v>1</v>
      </c>
      <c r="AA29" s="100">
        <v>7</v>
      </c>
    </row>
    <row r="30" spans="2:45" s="100" customFormat="1" ht="14.25" customHeight="1">
      <c r="P30" s="168"/>
    </row>
    <row r="31" spans="2:45" s="100" customFormat="1" ht="14.25" customHeight="1">
      <c r="P31" s="168"/>
    </row>
    <row r="32" spans="2:45" s="99" customFormat="1" ht="14.25" customHeight="1">
      <c r="B32" s="99" t="str">
        <f>LEFT(B2,LEN(B2)-2)&amp;+"男"</f>
        <v>全市・男</v>
      </c>
      <c r="K32" s="99" t="str">
        <f>LEFT(K2,LEN(K2)-2)&amp;+"男"</f>
        <v>蘭島・男</v>
      </c>
      <c r="W32" s="100"/>
      <c r="X32" s="100"/>
      <c r="Y32" s="100"/>
      <c r="Z32" s="100"/>
      <c r="AA32" s="100"/>
      <c r="AB32" s="100"/>
      <c r="AC32" s="100"/>
      <c r="AD32" s="100"/>
      <c r="AE32" s="100"/>
      <c r="AF32" s="100"/>
      <c r="AG32" s="100"/>
    </row>
    <row r="33" spans="2:45" s="100" customFormat="1" ht="14.25" customHeight="1">
      <c r="B33" s="583" t="s">
        <v>335</v>
      </c>
      <c r="C33" s="101"/>
      <c r="D33" s="101"/>
      <c r="E33" s="101"/>
      <c r="F33" s="101"/>
      <c r="G33" s="135"/>
      <c r="H33" s="131"/>
      <c r="I33" s="131"/>
      <c r="J33" s="102"/>
      <c r="K33" s="583" t="s">
        <v>335</v>
      </c>
      <c r="L33" s="101"/>
      <c r="M33" s="101"/>
      <c r="N33" s="101"/>
      <c r="O33" s="101"/>
      <c r="P33" s="135"/>
      <c r="Q33" s="131"/>
      <c r="R33" s="131"/>
      <c r="S33" s="103"/>
    </row>
    <row r="34" spans="2:45" s="100" customFormat="1" ht="14.25" customHeight="1">
      <c r="B34" s="584"/>
      <c r="C34" s="130" t="str">
        <f>$C$4</f>
        <v>平成7年</v>
      </c>
      <c r="D34" s="130" t="str">
        <f>$D$4</f>
        <v>平成12年</v>
      </c>
      <c r="E34" s="130" t="str">
        <f>$E$4</f>
        <v>平成17年</v>
      </c>
      <c r="F34" s="130" t="str">
        <f>$F$4</f>
        <v>平成22年</v>
      </c>
      <c r="G34" s="130" t="s">
        <v>410</v>
      </c>
      <c r="H34" s="133" t="s">
        <v>509</v>
      </c>
      <c r="I34" s="134" t="s">
        <v>510</v>
      </c>
      <c r="J34" s="102"/>
      <c r="K34" s="584"/>
      <c r="L34" s="130" t="str">
        <f>$C$4</f>
        <v>平成7年</v>
      </c>
      <c r="M34" s="130" t="str">
        <f>$D$4</f>
        <v>平成12年</v>
      </c>
      <c r="N34" s="130" t="str">
        <f>$E$4</f>
        <v>平成17年</v>
      </c>
      <c r="O34" s="130" t="str">
        <f>$F$4</f>
        <v>平成22年</v>
      </c>
      <c r="P34" s="130" t="s">
        <v>410</v>
      </c>
      <c r="Q34" s="133" t="str">
        <f>$H$4</f>
        <v>対平成</v>
      </c>
      <c r="R34" s="134" t="str">
        <f>$I$4</f>
        <v>22年</v>
      </c>
      <c r="S34" s="103"/>
    </row>
    <row r="35" spans="2:45" s="100" customFormat="1" ht="14.25" customHeight="1">
      <c r="B35" s="585"/>
      <c r="C35" s="104"/>
      <c r="D35" s="104"/>
      <c r="E35" s="104"/>
      <c r="F35" s="104"/>
      <c r="G35" s="104"/>
      <c r="H35" s="132" t="s">
        <v>88</v>
      </c>
      <c r="I35" s="133" t="s">
        <v>398</v>
      </c>
      <c r="J35" s="102"/>
      <c r="K35" s="585"/>
      <c r="L35" s="104"/>
      <c r="M35" s="104"/>
      <c r="N35" s="104"/>
      <c r="O35" s="104"/>
      <c r="P35" s="104"/>
      <c r="Q35" s="132" t="s">
        <v>88</v>
      </c>
      <c r="R35" s="133" t="s">
        <v>398</v>
      </c>
      <c r="S35" s="103"/>
    </row>
    <row r="36" spans="2:45" s="199" customFormat="1" ht="14.25" customHeight="1">
      <c r="B36" s="200" t="s">
        <v>90</v>
      </c>
      <c r="C36" s="198">
        <v>71914</v>
      </c>
      <c r="D36" s="194">
        <v>68687</v>
      </c>
      <c r="E36" s="194">
        <v>64436</v>
      </c>
      <c r="F36" s="194">
        <v>59514</v>
      </c>
      <c r="G36" s="194">
        <f>IF(COUNTIF(G41:G59,"x"),"x",IF(SUM(G41:G59)=0,"-",SUM(G41:G59)))</f>
        <v>50136</v>
      </c>
      <c r="H36" s="193">
        <f t="shared" ref="H36:H39" si="14">IF(G36="x","x",IF(AND(G36="-",F36="-"),"-",IF(AND(G36="-",F36&gt;0),F36*-1,IF(AND(G36&gt;0,F36="-"),G36,G36-F36))))</f>
        <v>-9378</v>
      </c>
      <c r="I36" s="195">
        <f t="shared" ref="I36:I39" si="15">IF(H36="x","x",IF(H36="-","-",IF(AND(F36="-",G36&gt;0),"皆増",IF(AND(F36&gt;0,G36="-"),"皆減",H36/F36*100))))</f>
        <v>-15.757636858554289</v>
      </c>
      <c r="J36" s="196"/>
      <c r="K36" s="197" t="s">
        <v>90</v>
      </c>
      <c r="L36" s="198">
        <v>585</v>
      </c>
      <c r="M36" s="194">
        <v>504</v>
      </c>
      <c r="N36" s="194">
        <v>419</v>
      </c>
      <c r="O36" s="194">
        <v>375</v>
      </c>
      <c r="P36" s="194">
        <f>IF(COUNTIF(P41:P59,"x"),"x",IF(SUM(P41:P59)=0,"-",SUM(P41:P59)))</f>
        <v>300</v>
      </c>
      <c r="Q36" s="193">
        <f t="shared" ref="Q36:Q39" si="16">IF(P36="x","x",IF(AND(P36="-",O36="-"),"-",IF(AND(P36="-",O36&gt;0),O36*-1,IF(AND(P36&gt;0,O36="-"),P36,P36-O36))))</f>
        <v>-75</v>
      </c>
      <c r="R36" s="195">
        <f t="shared" ref="R36:R39" si="17">IF(Q36="x","x",IF(Q36="-","-",IF(AND(O36="-",P36&gt;0),"皆増",IF(AND(O36&gt;0,P36="-"),"皆減",Q36/O36*100))))</f>
        <v>-20</v>
      </c>
      <c r="S36" s="195"/>
      <c r="W36" s="199" t="s">
        <v>373</v>
      </c>
      <c r="X36" s="199">
        <v>75453</v>
      </c>
      <c r="Y36" s="199">
        <v>71914</v>
      </c>
      <c r="Z36" s="199">
        <v>68687</v>
      </c>
      <c r="AA36" s="199">
        <v>64436</v>
      </c>
      <c r="AC36" s="199" t="s">
        <v>373</v>
      </c>
      <c r="AD36" s="199">
        <v>660</v>
      </c>
      <c r="AE36" s="199">
        <v>585</v>
      </c>
      <c r="AF36" s="199">
        <v>504</v>
      </c>
      <c r="AG36" s="199">
        <v>419</v>
      </c>
      <c r="AJ36" s="199" t="str">
        <f>IF(C36=X36,"○","●")</f>
        <v>●</v>
      </c>
      <c r="AK36" s="199" t="str">
        <f t="shared" ref="AK36:AM58" si="18">IF(D36=Y36,"○","●")</f>
        <v>●</v>
      </c>
      <c r="AL36" s="199" t="str">
        <f t="shared" si="18"/>
        <v>●</v>
      </c>
      <c r="AM36" s="199" t="str">
        <f t="shared" si="18"/>
        <v>●</v>
      </c>
      <c r="AP36" s="199" t="str">
        <f>IF(L36=AD36,"○","●")</f>
        <v>●</v>
      </c>
      <c r="AQ36" s="199" t="str">
        <f t="shared" ref="AQ36:AS58" si="19">IF(M36=AE36,"○","●")</f>
        <v>●</v>
      </c>
      <c r="AR36" s="199" t="str">
        <f t="shared" si="19"/>
        <v>●</v>
      </c>
      <c r="AS36" s="199" t="str">
        <f t="shared" si="19"/>
        <v>●</v>
      </c>
    </row>
    <row r="37" spans="2:45" s="100" customFormat="1" ht="14.25" customHeight="1">
      <c r="B37" s="105" t="s">
        <v>91</v>
      </c>
      <c r="C37" s="106">
        <v>10425</v>
      </c>
      <c r="D37" s="107">
        <v>8813</v>
      </c>
      <c r="E37" s="107">
        <v>7614</v>
      </c>
      <c r="F37" s="107">
        <v>6611</v>
      </c>
      <c r="G37" s="107">
        <f>IF(COUNTIF(G41:G43,"x"),"x",IF(SUM(G41:G43)=0,"-",SUM(G41:G43)))</f>
        <v>4678</v>
      </c>
      <c r="H37" s="107">
        <f t="shared" si="14"/>
        <v>-1933</v>
      </c>
      <c r="I37" s="108">
        <f t="shared" si="15"/>
        <v>-29.239146876418094</v>
      </c>
      <c r="J37" s="102"/>
      <c r="K37" s="109" t="s">
        <v>91</v>
      </c>
      <c r="L37" s="106">
        <v>79</v>
      </c>
      <c r="M37" s="107">
        <v>38</v>
      </c>
      <c r="N37" s="107">
        <v>34</v>
      </c>
      <c r="O37" s="107">
        <v>34</v>
      </c>
      <c r="P37" s="107">
        <f>IF(COUNTIF(P41:P43,"x"),"x",IF(SUM(P41:P43)=0,"-",SUM(P41:P43)))</f>
        <v>23</v>
      </c>
      <c r="Q37" s="107">
        <f t="shared" si="16"/>
        <v>-11</v>
      </c>
      <c r="R37" s="108">
        <f t="shared" si="17"/>
        <v>-32.352941176470587</v>
      </c>
      <c r="S37" s="108"/>
      <c r="W37" s="100" t="s">
        <v>374</v>
      </c>
      <c r="X37" s="100">
        <v>12963</v>
      </c>
      <c r="Y37" s="100">
        <v>10425</v>
      </c>
      <c r="Z37" s="100">
        <v>8813</v>
      </c>
      <c r="AA37" s="100">
        <v>7614</v>
      </c>
      <c r="AC37" s="100" t="s">
        <v>374</v>
      </c>
      <c r="AD37" s="100">
        <v>111</v>
      </c>
      <c r="AE37" s="100">
        <v>79</v>
      </c>
      <c r="AF37" s="100">
        <v>38</v>
      </c>
      <c r="AG37" s="100">
        <v>34</v>
      </c>
      <c r="AJ37" s="100" t="str">
        <f t="shared" ref="AJ37:AJ58" si="20">IF(C37=X37,"○","●")</f>
        <v>●</v>
      </c>
      <c r="AK37" s="100" t="str">
        <f t="shared" si="18"/>
        <v>●</v>
      </c>
      <c r="AL37" s="100" t="str">
        <f t="shared" si="18"/>
        <v>●</v>
      </c>
      <c r="AM37" s="100" t="str">
        <f t="shared" si="18"/>
        <v>●</v>
      </c>
      <c r="AP37" s="100" t="str">
        <f t="shared" ref="AP37:AP58" si="21">IF(L37=AD37,"○","●")</f>
        <v>●</v>
      </c>
      <c r="AQ37" s="100" t="str">
        <f t="shared" si="19"/>
        <v>●</v>
      </c>
      <c r="AR37" s="100" t="str">
        <f t="shared" si="19"/>
        <v>●</v>
      </c>
      <c r="AS37" s="100" t="str">
        <f t="shared" si="19"/>
        <v>○</v>
      </c>
    </row>
    <row r="38" spans="2:45" s="100" customFormat="1" ht="14.25" customHeight="1">
      <c r="B38" s="110" t="s">
        <v>92</v>
      </c>
      <c r="C38" s="106">
        <v>49337</v>
      </c>
      <c r="D38" s="107">
        <v>45785</v>
      </c>
      <c r="E38" s="107">
        <v>41412</v>
      </c>
      <c r="F38" s="107">
        <v>36495</v>
      </c>
      <c r="G38" s="296">
        <f>IF(COUNTIF(G44:G53,"x"),"x",IF(SUM(G44:G53)=0,"-",SUM(G44:G53)))</f>
        <v>26790</v>
      </c>
      <c r="H38" s="107">
        <f t="shared" si="14"/>
        <v>-9705</v>
      </c>
      <c r="I38" s="108">
        <f t="shared" si="15"/>
        <v>-26.592683929305384</v>
      </c>
      <c r="J38" s="102"/>
      <c r="K38" s="111" t="s">
        <v>92</v>
      </c>
      <c r="L38" s="106">
        <v>350</v>
      </c>
      <c r="M38" s="107">
        <v>330</v>
      </c>
      <c r="N38" s="107">
        <v>247</v>
      </c>
      <c r="O38" s="107">
        <v>193</v>
      </c>
      <c r="P38" s="296">
        <f>IF(COUNTIF(P44:P53,"x"),"x",IF(SUM(P44:P53)=0,"-",SUM(P44:P53)))</f>
        <v>121</v>
      </c>
      <c r="Q38" s="107">
        <f t="shared" si="16"/>
        <v>-72</v>
      </c>
      <c r="R38" s="108">
        <f t="shared" si="17"/>
        <v>-37.305699481865283</v>
      </c>
      <c r="S38" s="108"/>
      <c r="W38" s="99" t="s">
        <v>375</v>
      </c>
      <c r="X38" s="99">
        <v>52185</v>
      </c>
      <c r="Y38" s="99">
        <v>49337</v>
      </c>
      <c r="Z38" s="99">
        <v>45785</v>
      </c>
      <c r="AA38" s="99">
        <v>41412</v>
      </c>
      <c r="AB38" s="99"/>
      <c r="AC38" s="99" t="s">
        <v>375</v>
      </c>
      <c r="AD38" s="99">
        <v>397</v>
      </c>
      <c r="AE38" s="99">
        <v>350</v>
      </c>
      <c r="AF38" s="99">
        <v>330</v>
      </c>
      <c r="AG38" s="99">
        <v>247</v>
      </c>
      <c r="AJ38" s="100" t="str">
        <f t="shared" si="20"/>
        <v>●</v>
      </c>
      <c r="AK38" s="100" t="str">
        <f t="shared" si="18"/>
        <v>●</v>
      </c>
      <c r="AL38" s="100" t="str">
        <f>IF(E38=Z38,"○","●")</f>
        <v>●</v>
      </c>
      <c r="AM38" s="100" t="str">
        <f t="shared" si="18"/>
        <v>●</v>
      </c>
      <c r="AP38" s="100" t="str">
        <f t="shared" si="21"/>
        <v>●</v>
      </c>
      <c r="AQ38" s="100" t="str">
        <f t="shared" si="19"/>
        <v>●</v>
      </c>
      <c r="AR38" s="100" t="str">
        <f t="shared" si="19"/>
        <v>●</v>
      </c>
      <c r="AS38" s="100" t="str">
        <f t="shared" si="19"/>
        <v>●</v>
      </c>
    </row>
    <row r="39" spans="2:45" s="100" customFormat="1" ht="14.25" customHeight="1">
      <c r="B39" s="105" t="s">
        <v>93</v>
      </c>
      <c r="C39" s="106">
        <v>12152</v>
      </c>
      <c r="D39" s="107">
        <v>14088</v>
      </c>
      <c r="E39" s="107">
        <v>15406</v>
      </c>
      <c r="F39" s="107">
        <v>16407</v>
      </c>
      <c r="G39" s="107">
        <f>IF(COUNTIF(G54:G58,"x"),"x",IF(SUM(G54,G58)=0,"-",SUM(G54:G58)))</f>
        <v>18009</v>
      </c>
      <c r="H39" s="107">
        <f t="shared" si="14"/>
        <v>1602</v>
      </c>
      <c r="I39" s="108">
        <f t="shared" si="15"/>
        <v>9.7641250685682941</v>
      </c>
      <c r="J39" s="102"/>
      <c r="K39" s="109" t="s">
        <v>93</v>
      </c>
      <c r="L39" s="106">
        <v>156</v>
      </c>
      <c r="M39" s="107">
        <v>136</v>
      </c>
      <c r="N39" s="107">
        <v>138</v>
      </c>
      <c r="O39" s="107">
        <v>148</v>
      </c>
      <c r="P39" s="107">
        <f>IF(COUNTIF(P54:P58,"x"),"x",IF(SUM(P54,P58)=0,"-",SUM(P54:P58)))</f>
        <v>155</v>
      </c>
      <c r="Q39" s="107">
        <f t="shared" si="16"/>
        <v>7</v>
      </c>
      <c r="R39" s="108">
        <f t="shared" si="17"/>
        <v>4.7297297297297298</v>
      </c>
      <c r="S39" s="108"/>
      <c r="W39" s="100" t="s">
        <v>376</v>
      </c>
      <c r="X39" s="100">
        <v>10305</v>
      </c>
      <c r="Y39" s="100">
        <v>12152</v>
      </c>
      <c r="Z39" s="100">
        <v>14088</v>
      </c>
      <c r="AA39" s="100">
        <v>15406</v>
      </c>
      <c r="AC39" s="100" t="s">
        <v>376</v>
      </c>
      <c r="AD39" s="100">
        <v>152</v>
      </c>
      <c r="AE39" s="100">
        <v>156</v>
      </c>
      <c r="AF39" s="100">
        <v>136</v>
      </c>
      <c r="AG39" s="100">
        <v>138</v>
      </c>
      <c r="AJ39" s="100" t="str">
        <f>IF(C39=X39,"○","●")</f>
        <v>●</v>
      </c>
      <c r="AK39" s="100" t="str">
        <f t="shared" si="18"/>
        <v>●</v>
      </c>
      <c r="AL39" s="100" t="str">
        <f t="shared" si="18"/>
        <v>●</v>
      </c>
      <c r="AM39" s="100" t="str">
        <f t="shared" si="18"/>
        <v>●</v>
      </c>
      <c r="AP39" s="100" t="str">
        <f t="shared" si="21"/>
        <v>●</v>
      </c>
      <c r="AQ39" s="100" t="str">
        <f t="shared" si="19"/>
        <v>●</v>
      </c>
      <c r="AR39" s="100" t="str">
        <f t="shared" si="19"/>
        <v>●</v>
      </c>
      <c r="AS39" s="100" t="str">
        <f t="shared" si="19"/>
        <v>●</v>
      </c>
    </row>
    <row r="40" spans="2:45" s="100" customFormat="1" ht="14.25" customHeight="1">
      <c r="B40" s="102"/>
      <c r="C40" s="106"/>
      <c r="D40" s="112"/>
      <c r="E40" s="112"/>
      <c r="F40" s="112"/>
      <c r="G40" s="112"/>
      <c r="H40" s="112"/>
      <c r="I40" s="113"/>
      <c r="J40" s="102"/>
      <c r="K40" s="114"/>
      <c r="L40" s="106"/>
      <c r="M40" s="112"/>
      <c r="N40" s="112"/>
      <c r="O40" s="112"/>
      <c r="P40" s="112"/>
      <c r="Q40" s="112"/>
      <c r="R40" s="113"/>
      <c r="S40" s="113"/>
      <c r="AJ40" s="100" t="str">
        <f t="shared" si="20"/>
        <v>○</v>
      </c>
      <c r="AK40" s="100" t="str">
        <f t="shared" si="18"/>
        <v>○</v>
      </c>
      <c r="AL40" s="100" t="str">
        <f t="shared" si="18"/>
        <v>○</v>
      </c>
      <c r="AM40" s="100" t="str">
        <f t="shared" si="18"/>
        <v>○</v>
      </c>
      <c r="AP40" s="100" t="str">
        <f t="shared" si="21"/>
        <v>○</v>
      </c>
      <c r="AQ40" s="100" t="str">
        <f t="shared" si="19"/>
        <v>○</v>
      </c>
      <c r="AR40" s="100" t="str">
        <f t="shared" si="19"/>
        <v>○</v>
      </c>
      <c r="AS40" s="100" t="str">
        <f t="shared" si="19"/>
        <v>○</v>
      </c>
    </row>
    <row r="41" spans="2:45" s="100" customFormat="1" ht="14.25" customHeight="1">
      <c r="B41" s="102" t="s">
        <v>94</v>
      </c>
      <c r="C41" s="106">
        <v>2800</v>
      </c>
      <c r="D41" s="107">
        <v>2574</v>
      </c>
      <c r="E41" s="107">
        <v>2216</v>
      </c>
      <c r="F41" s="107">
        <v>1921</v>
      </c>
      <c r="G41" s="107">
        <f t="shared" ref="G41:G59" si="22">SUMIF($T$93:$T$2637,$T41,$G$93:$G$2637)+SUMIF($T$2:$T$2637,$T41,$P$2:$P$2637)</f>
        <v>1211</v>
      </c>
      <c r="H41" s="107">
        <f t="shared" ref="H41:H58" si="23">IF(G41="x","x",IF(AND(G41="-",F41="-"),"-",IF(AND(G41="-",F41&gt;0),F41*-1,IF(AND(G41&gt;0,F41="-"),G41,G41-F41))))</f>
        <v>-710</v>
      </c>
      <c r="I41" s="108">
        <f t="shared" ref="I41:I58" si="24">IF(H41="x","x",IF(H41="-","-",IF(AND(F41="-",G41&gt;0),"皆増",IF(AND(F41&gt;0,G41="-"),"皆減",H41/F41*100))))</f>
        <v>-36.959916710046855</v>
      </c>
      <c r="J41" s="102"/>
      <c r="K41" s="114" t="s">
        <v>94</v>
      </c>
      <c r="L41" s="106">
        <v>12</v>
      </c>
      <c r="M41" s="107">
        <v>6</v>
      </c>
      <c r="N41" s="107">
        <v>10</v>
      </c>
      <c r="O41" s="107">
        <v>11</v>
      </c>
      <c r="P41" s="117" t="str">
        <f>第2表01元データ!C40</f>
        <v>-</v>
      </c>
      <c r="Q41" s="107">
        <f t="shared" ref="Q41:Q58" si="25">IF(P41="x","x",IF(AND(P41="-",O41="-"),"-",IF(AND(P41="-",O41&gt;0),O41*-1,IF(AND(P41&gt;0,O41="-"),P41,P41-O41))))</f>
        <v>-11</v>
      </c>
      <c r="R41" s="108" t="str">
        <f t="shared" ref="R41:R58" si="26">IF(Q41="x","x",IF(Q41="-","-",IF(AND(O41="-",P41&gt;0),"皆増",IF(AND(O41&gt;0,P41="-"),"皆減",Q41/O41*100))))</f>
        <v>皆減</v>
      </c>
      <c r="S41" s="108"/>
      <c r="T41" s="100">
        <v>101</v>
      </c>
      <c r="W41" s="100" t="s">
        <v>377</v>
      </c>
      <c r="X41" s="100">
        <v>3243</v>
      </c>
      <c r="Y41" s="100">
        <v>2800</v>
      </c>
      <c r="Z41" s="100">
        <v>2574</v>
      </c>
      <c r="AA41" s="100">
        <v>2216</v>
      </c>
      <c r="AC41" s="100" t="s">
        <v>377</v>
      </c>
      <c r="AD41" s="100">
        <v>14</v>
      </c>
      <c r="AE41" s="100">
        <v>12</v>
      </c>
      <c r="AF41" s="100">
        <v>6</v>
      </c>
      <c r="AG41" s="100">
        <v>10</v>
      </c>
      <c r="AJ41" s="100" t="str">
        <f t="shared" si="20"/>
        <v>●</v>
      </c>
      <c r="AK41" s="100" t="str">
        <f t="shared" si="18"/>
        <v>●</v>
      </c>
      <c r="AL41" s="100" t="str">
        <f t="shared" si="18"/>
        <v>●</v>
      </c>
      <c r="AM41" s="100" t="str">
        <f t="shared" si="18"/>
        <v>●</v>
      </c>
      <c r="AP41" s="100" t="str">
        <f t="shared" si="21"/>
        <v>●</v>
      </c>
      <c r="AQ41" s="100" t="str">
        <f t="shared" si="19"/>
        <v>●</v>
      </c>
      <c r="AR41" s="100" t="str">
        <f t="shared" si="19"/>
        <v>●</v>
      </c>
      <c r="AS41" s="100" t="str">
        <f t="shared" si="19"/>
        <v>●</v>
      </c>
    </row>
    <row r="42" spans="2:45" s="100" customFormat="1" ht="14.25" customHeight="1">
      <c r="B42" s="102" t="s">
        <v>95</v>
      </c>
      <c r="C42" s="106">
        <v>3336</v>
      </c>
      <c r="D42" s="107">
        <v>2902</v>
      </c>
      <c r="E42" s="107">
        <v>2542</v>
      </c>
      <c r="F42" s="107">
        <v>2190</v>
      </c>
      <c r="G42" s="107">
        <f t="shared" si="22"/>
        <v>1570</v>
      </c>
      <c r="H42" s="107">
        <f t="shared" si="23"/>
        <v>-620</v>
      </c>
      <c r="I42" s="108">
        <f t="shared" si="24"/>
        <v>-28.31050228310502</v>
      </c>
      <c r="J42" s="102"/>
      <c r="K42" s="114" t="s">
        <v>95</v>
      </c>
      <c r="L42" s="106">
        <v>20</v>
      </c>
      <c r="M42" s="107">
        <v>15</v>
      </c>
      <c r="N42" s="107">
        <v>9</v>
      </c>
      <c r="O42" s="107">
        <v>15</v>
      </c>
      <c r="P42" s="117">
        <f>第2表01元データ!C41</f>
        <v>13</v>
      </c>
      <c r="Q42" s="107">
        <f t="shared" si="25"/>
        <v>-2</v>
      </c>
      <c r="R42" s="108">
        <f t="shared" si="26"/>
        <v>-13.333333333333334</v>
      </c>
      <c r="S42" s="108"/>
      <c r="T42" s="100">
        <v>102</v>
      </c>
      <c r="W42" s="100" t="s">
        <v>356</v>
      </c>
      <c r="X42" s="100">
        <v>4219</v>
      </c>
      <c r="Y42" s="100">
        <v>3336</v>
      </c>
      <c r="Z42" s="100">
        <v>2902</v>
      </c>
      <c r="AA42" s="100">
        <v>2542</v>
      </c>
      <c r="AC42" s="100" t="s">
        <v>356</v>
      </c>
      <c r="AD42" s="100">
        <v>41</v>
      </c>
      <c r="AE42" s="100">
        <v>20</v>
      </c>
      <c r="AF42" s="100">
        <v>15</v>
      </c>
      <c r="AG42" s="100">
        <v>9</v>
      </c>
      <c r="AJ42" s="100" t="str">
        <f t="shared" si="20"/>
        <v>●</v>
      </c>
      <c r="AK42" s="100" t="str">
        <f t="shared" si="18"/>
        <v>●</v>
      </c>
      <c r="AL42" s="100" t="str">
        <f t="shared" si="18"/>
        <v>●</v>
      </c>
      <c r="AM42" s="100" t="str">
        <f t="shared" si="18"/>
        <v>●</v>
      </c>
      <c r="AP42" s="100" t="str">
        <f t="shared" si="21"/>
        <v>●</v>
      </c>
      <c r="AQ42" s="100" t="str">
        <f t="shared" si="19"/>
        <v>●</v>
      </c>
      <c r="AR42" s="100" t="str">
        <f t="shared" si="19"/>
        <v>●</v>
      </c>
      <c r="AS42" s="100" t="str">
        <f t="shared" si="19"/>
        <v>●</v>
      </c>
    </row>
    <row r="43" spans="2:45" s="100" customFormat="1" ht="14.25" customHeight="1">
      <c r="B43" s="102" t="s">
        <v>96</v>
      </c>
      <c r="C43" s="106">
        <v>4289</v>
      </c>
      <c r="D43" s="107">
        <v>3337</v>
      </c>
      <c r="E43" s="107">
        <v>2856</v>
      </c>
      <c r="F43" s="107">
        <v>2500</v>
      </c>
      <c r="G43" s="107">
        <f t="shared" si="22"/>
        <v>1897</v>
      </c>
      <c r="H43" s="107">
        <f t="shared" si="23"/>
        <v>-603</v>
      </c>
      <c r="I43" s="108">
        <f t="shared" si="24"/>
        <v>-24.12</v>
      </c>
      <c r="J43" s="102"/>
      <c r="K43" s="114" t="s">
        <v>96</v>
      </c>
      <c r="L43" s="106">
        <v>47</v>
      </c>
      <c r="M43" s="107">
        <v>17</v>
      </c>
      <c r="N43" s="107">
        <v>15</v>
      </c>
      <c r="O43" s="107">
        <v>8</v>
      </c>
      <c r="P43" s="117">
        <f>第2表01元データ!C42</f>
        <v>10</v>
      </c>
      <c r="Q43" s="107">
        <f t="shared" si="25"/>
        <v>2</v>
      </c>
      <c r="R43" s="108">
        <f t="shared" si="26"/>
        <v>25</v>
      </c>
      <c r="S43" s="108"/>
      <c r="T43" s="100">
        <v>103</v>
      </c>
      <c r="W43" s="100" t="s">
        <v>357</v>
      </c>
      <c r="X43" s="100">
        <v>5501</v>
      </c>
      <c r="Y43" s="100">
        <v>4289</v>
      </c>
      <c r="Z43" s="100">
        <v>3337</v>
      </c>
      <c r="AA43" s="100">
        <v>2856</v>
      </c>
      <c r="AC43" s="100" t="s">
        <v>357</v>
      </c>
      <c r="AD43" s="100">
        <v>56</v>
      </c>
      <c r="AE43" s="100">
        <v>47</v>
      </c>
      <c r="AF43" s="100">
        <v>17</v>
      </c>
      <c r="AG43" s="100">
        <v>15</v>
      </c>
      <c r="AJ43" s="100" t="str">
        <f t="shared" si="20"/>
        <v>●</v>
      </c>
      <c r="AK43" s="100" t="str">
        <f t="shared" si="18"/>
        <v>●</v>
      </c>
      <c r="AL43" s="100" t="str">
        <f t="shared" si="18"/>
        <v>●</v>
      </c>
      <c r="AM43" s="100" t="str">
        <f t="shared" si="18"/>
        <v>●</v>
      </c>
      <c r="AP43" s="100" t="str">
        <f t="shared" si="21"/>
        <v>●</v>
      </c>
      <c r="AQ43" s="100" t="str">
        <f t="shared" si="19"/>
        <v>●</v>
      </c>
      <c r="AR43" s="100" t="str">
        <f t="shared" si="19"/>
        <v>●</v>
      </c>
      <c r="AS43" s="100" t="str">
        <f t="shared" si="19"/>
        <v>●</v>
      </c>
    </row>
    <row r="44" spans="2:45" s="100" customFormat="1" ht="14.25" customHeight="1">
      <c r="B44" s="102" t="s">
        <v>97</v>
      </c>
      <c r="C44" s="106">
        <v>5517</v>
      </c>
      <c r="D44" s="107">
        <v>4345</v>
      </c>
      <c r="E44" s="107">
        <v>3445</v>
      </c>
      <c r="F44" s="107">
        <v>2991</v>
      </c>
      <c r="G44" s="107">
        <f t="shared" si="22"/>
        <v>2287</v>
      </c>
      <c r="H44" s="107">
        <f t="shared" si="23"/>
        <v>-704</v>
      </c>
      <c r="I44" s="108">
        <f t="shared" si="24"/>
        <v>-23.537278502173187</v>
      </c>
      <c r="J44" s="102"/>
      <c r="K44" s="114" t="s">
        <v>97</v>
      </c>
      <c r="L44" s="106">
        <v>46</v>
      </c>
      <c r="M44" s="107">
        <v>33</v>
      </c>
      <c r="N44" s="107">
        <v>11</v>
      </c>
      <c r="O44" s="107">
        <v>8</v>
      </c>
      <c r="P44" s="117">
        <f>第2表01元データ!C43</f>
        <v>13</v>
      </c>
      <c r="Q44" s="107">
        <f t="shared" si="25"/>
        <v>5</v>
      </c>
      <c r="R44" s="108">
        <f t="shared" si="26"/>
        <v>62.5</v>
      </c>
      <c r="S44" s="108"/>
      <c r="T44" s="100">
        <v>104</v>
      </c>
      <c r="W44" s="100" t="s">
        <v>358</v>
      </c>
      <c r="X44" s="100">
        <v>6753</v>
      </c>
      <c r="Y44" s="100">
        <v>5517</v>
      </c>
      <c r="Z44" s="100">
        <v>4345</v>
      </c>
      <c r="AA44" s="100">
        <v>3445</v>
      </c>
      <c r="AC44" s="100" t="s">
        <v>358</v>
      </c>
      <c r="AD44" s="100">
        <v>53</v>
      </c>
      <c r="AE44" s="100">
        <v>46</v>
      </c>
      <c r="AF44" s="100">
        <v>33</v>
      </c>
      <c r="AG44" s="100">
        <v>11</v>
      </c>
      <c r="AJ44" s="100" t="str">
        <f t="shared" si="20"/>
        <v>●</v>
      </c>
      <c r="AK44" s="100" t="str">
        <f t="shared" si="18"/>
        <v>●</v>
      </c>
      <c r="AL44" s="100" t="str">
        <f t="shared" si="18"/>
        <v>●</v>
      </c>
      <c r="AM44" s="100" t="str">
        <f t="shared" si="18"/>
        <v>●</v>
      </c>
      <c r="AP44" s="100" t="str">
        <f t="shared" si="21"/>
        <v>●</v>
      </c>
      <c r="AQ44" s="100" t="str">
        <f t="shared" si="19"/>
        <v>●</v>
      </c>
      <c r="AR44" s="100" t="str">
        <f t="shared" si="19"/>
        <v>●</v>
      </c>
      <c r="AS44" s="100" t="str">
        <f t="shared" si="19"/>
        <v>●</v>
      </c>
    </row>
    <row r="45" spans="2:45" s="100" customFormat="1" ht="14.25" customHeight="1">
      <c r="B45" s="102" t="s">
        <v>98</v>
      </c>
      <c r="C45" s="106">
        <v>5246</v>
      </c>
      <c r="D45" s="107">
        <v>4451</v>
      </c>
      <c r="E45" s="107">
        <v>3583</v>
      </c>
      <c r="F45" s="107">
        <v>2761</v>
      </c>
      <c r="G45" s="107">
        <f t="shared" si="22"/>
        <v>2010</v>
      </c>
      <c r="H45" s="107">
        <f t="shared" si="23"/>
        <v>-751</v>
      </c>
      <c r="I45" s="108">
        <f t="shared" si="24"/>
        <v>-27.200289750090544</v>
      </c>
      <c r="J45" s="102"/>
      <c r="K45" s="114" t="s">
        <v>98</v>
      </c>
      <c r="L45" s="106">
        <v>28</v>
      </c>
      <c r="M45" s="107">
        <v>31</v>
      </c>
      <c r="N45" s="107">
        <v>15</v>
      </c>
      <c r="O45" s="107">
        <v>4</v>
      </c>
      <c r="P45" s="117">
        <f>第2表01元データ!C44</f>
        <v>4</v>
      </c>
      <c r="Q45" s="107">
        <f t="shared" si="25"/>
        <v>0</v>
      </c>
      <c r="R45" s="108">
        <f t="shared" si="26"/>
        <v>0</v>
      </c>
      <c r="S45" s="108"/>
      <c r="T45" s="100">
        <v>105</v>
      </c>
      <c r="W45" s="100" t="s">
        <v>359</v>
      </c>
      <c r="X45" s="100">
        <v>4786</v>
      </c>
      <c r="Y45" s="100">
        <v>5246</v>
      </c>
      <c r="Z45" s="100">
        <v>4451</v>
      </c>
      <c r="AA45" s="100">
        <v>3583</v>
      </c>
      <c r="AC45" s="100" t="s">
        <v>359</v>
      </c>
      <c r="AD45" s="100">
        <v>25</v>
      </c>
      <c r="AE45" s="100">
        <v>28</v>
      </c>
      <c r="AF45" s="100">
        <v>31</v>
      </c>
      <c r="AG45" s="100">
        <v>15</v>
      </c>
      <c r="AJ45" s="100" t="str">
        <f t="shared" si="20"/>
        <v>●</v>
      </c>
      <c r="AK45" s="100" t="str">
        <f t="shared" si="18"/>
        <v>●</v>
      </c>
      <c r="AL45" s="100" t="str">
        <f t="shared" si="18"/>
        <v>●</v>
      </c>
      <c r="AM45" s="100" t="str">
        <f t="shared" si="18"/>
        <v>●</v>
      </c>
      <c r="AP45" s="100" t="str">
        <f t="shared" si="21"/>
        <v>●</v>
      </c>
      <c r="AQ45" s="100" t="str">
        <f t="shared" si="19"/>
        <v>●</v>
      </c>
      <c r="AR45" s="100" t="str">
        <f t="shared" si="19"/>
        <v>●</v>
      </c>
      <c r="AS45" s="100" t="str">
        <f t="shared" si="19"/>
        <v>●</v>
      </c>
    </row>
    <row r="46" spans="2:45" s="100" customFormat="1" ht="14.25" customHeight="1">
      <c r="B46" s="102" t="s">
        <v>99</v>
      </c>
      <c r="C46" s="106">
        <v>3820</v>
      </c>
      <c r="D46" s="107">
        <v>4395</v>
      </c>
      <c r="E46" s="107">
        <v>3432</v>
      </c>
      <c r="F46" s="107">
        <v>2568</v>
      </c>
      <c r="G46" s="107">
        <f t="shared" si="22"/>
        <v>1656</v>
      </c>
      <c r="H46" s="107">
        <f t="shared" si="23"/>
        <v>-912</v>
      </c>
      <c r="I46" s="108">
        <f t="shared" si="24"/>
        <v>-35.514018691588781</v>
      </c>
      <c r="J46" s="102"/>
      <c r="K46" s="114" t="s">
        <v>99</v>
      </c>
      <c r="L46" s="106">
        <v>19</v>
      </c>
      <c r="M46" s="107">
        <v>23</v>
      </c>
      <c r="N46" s="107">
        <v>14</v>
      </c>
      <c r="O46" s="107">
        <v>10</v>
      </c>
      <c r="P46" s="117">
        <f>第2表01元データ!C45</f>
        <v>3</v>
      </c>
      <c r="Q46" s="107">
        <f t="shared" si="25"/>
        <v>-7</v>
      </c>
      <c r="R46" s="108">
        <f t="shared" si="26"/>
        <v>-70</v>
      </c>
      <c r="S46" s="108"/>
      <c r="T46" s="100">
        <v>106</v>
      </c>
      <c r="W46" s="100" t="s">
        <v>360</v>
      </c>
      <c r="X46" s="100">
        <v>3758</v>
      </c>
      <c r="Y46" s="100">
        <v>3820</v>
      </c>
      <c r="Z46" s="100">
        <v>4395</v>
      </c>
      <c r="AA46" s="100">
        <v>3432</v>
      </c>
      <c r="AC46" s="100" t="s">
        <v>360</v>
      </c>
      <c r="AD46" s="100">
        <v>18</v>
      </c>
      <c r="AE46" s="100">
        <v>19</v>
      </c>
      <c r="AF46" s="100">
        <v>23</v>
      </c>
      <c r="AG46" s="100">
        <v>14</v>
      </c>
      <c r="AJ46" s="100" t="str">
        <f t="shared" si="20"/>
        <v>●</v>
      </c>
      <c r="AK46" s="100" t="str">
        <f t="shared" si="18"/>
        <v>●</v>
      </c>
      <c r="AL46" s="100" t="str">
        <f t="shared" si="18"/>
        <v>●</v>
      </c>
      <c r="AM46" s="100" t="str">
        <f t="shared" si="18"/>
        <v>●</v>
      </c>
      <c r="AP46" s="100" t="str">
        <f t="shared" si="21"/>
        <v>●</v>
      </c>
      <c r="AQ46" s="100" t="str">
        <f t="shared" si="19"/>
        <v>●</v>
      </c>
      <c r="AR46" s="100" t="str">
        <f t="shared" si="19"/>
        <v>●</v>
      </c>
      <c r="AS46" s="100" t="str">
        <f t="shared" si="19"/>
        <v>●</v>
      </c>
    </row>
    <row r="47" spans="2:45" s="100" customFormat="1" ht="14.25" customHeight="1">
      <c r="B47" s="102" t="s">
        <v>100</v>
      </c>
      <c r="C47" s="106">
        <v>3676</v>
      </c>
      <c r="D47" s="107">
        <v>3819</v>
      </c>
      <c r="E47" s="107">
        <v>4034</v>
      </c>
      <c r="F47" s="107">
        <v>3123</v>
      </c>
      <c r="G47" s="107">
        <f t="shared" si="22"/>
        <v>1828</v>
      </c>
      <c r="H47" s="107">
        <f t="shared" si="23"/>
        <v>-1295</v>
      </c>
      <c r="I47" s="108">
        <f t="shared" si="24"/>
        <v>-41.466538584694206</v>
      </c>
      <c r="J47" s="102"/>
      <c r="K47" s="114" t="s">
        <v>100</v>
      </c>
      <c r="L47" s="106">
        <v>10</v>
      </c>
      <c r="M47" s="107">
        <v>11</v>
      </c>
      <c r="N47" s="107">
        <v>15</v>
      </c>
      <c r="O47" s="107">
        <v>17</v>
      </c>
      <c r="P47" s="117">
        <f>第2表01元データ!C46</f>
        <v>5</v>
      </c>
      <c r="Q47" s="107">
        <f t="shared" si="25"/>
        <v>-12</v>
      </c>
      <c r="R47" s="108">
        <f t="shared" si="26"/>
        <v>-70.588235294117652</v>
      </c>
      <c r="S47" s="108"/>
      <c r="T47" s="100">
        <v>107</v>
      </c>
      <c r="W47" s="100" t="s">
        <v>361</v>
      </c>
      <c r="X47" s="100">
        <v>3704</v>
      </c>
      <c r="Y47" s="100">
        <v>3676</v>
      </c>
      <c r="Z47" s="100">
        <v>3819</v>
      </c>
      <c r="AA47" s="100">
        <v>4034</v>
      </c>
      <c r="AC47" s="100" t="s">
        <v>361</v>
      </c>
      <c r="AD47" s="100">
        <v>20</v>
      </c>
      <c r="AE47" s="100">
        <v>10</v>
      </c>
      <c r="AF47" s="100">
        <v>11</v>
      </c>
      <c r="AG47" s="100">
        <v>15</v>
      </c>
      <c r="AJ47" s="100" t="str">
        <f t="shared" si="20"/>
        <v>●</v>
      </c>
      <c r="AK47" s="100" t="str">
        <f t="shared" si="18"/>
        <v>●</v>
      </c>
      <c r="AL47" s="100" t="str">
        <f t="shared" si="18"/>
        <v>●</v>
      </c>
      <c r="AM47" s="100" t="str">
        <f t="shared" si="18"/>
        <v>●</v>
      </c>
      <c r="AP47" s="100" t="str">
        <f t="shared" si="21"/>
        <v>●</v>
      </c>
      <c r="AQ47" s="100" t="str">
        <f t="shared" si="19"/>
        <v>●</v>
      </c>
      <c r="AR47" s="100" t="str">
        <f t="shared" si="19"/>
        <v>●</v>
      </c>
      <c r="AS47" s="100" t="str">
        <f t="shared" si="19"/>
        <v>●</v>
      </c>
    </row>
    <row r="48" spans="2:45" s="100" customFormat="1" ht="14.25" customHeight="1">
      <c r="B48" s="102" t="s">
        <v>118</v>
      </c>
      <c r="C48" s="106">
        <v>3748</v>
      </c>
      <c r="D48" s="107">
        <v>3608</v>
      </c>
      <c r="E48" s="107">
        <v>3605</v>
      </c>
      <c r="F48" s="107">
        <v>3837</v>
      </c>
      <c r="G48" s="107">
        <f t="shared" si="22"/>
        <v>2221</v>
      </c>
      <c r="H48" s="107">
        <f t="shared" si="23"/>
        <v>-1616</v>
      </c>
      <c r="I48" s="108">
        <f t="shared" si="24"/>
        <v>-42.11623664321084</v>
      </c>
      <c r="J48" s="102"/>
      <c r="K48" s="114" t="s">
        <v>118</v>
      </c>
      <c r="L48" s="106">
        <v>20</v>
      </c>
      <c r="M48" s="107">
        <v>11</v>
      </c>
      <c r="N48" s="107">
        <v>10</v>
      </c>
      <c r="O48" s="107">
        <v>21</v>
      </c>
      <c r="P48" s="117">
        <f>第2表01元データ!C47</f>
        <v>15</v>
      </c>
      <c r="Q48" s="107">
        <f t="shared" si="25"/>
        <v>-6</v>
      </c>
      <c r="R48" s="108">
        <f t="shared" si="26"/>
        <v>-28.571428571428569</v>
      </c>
      <c r="S48" s="108"/>
      <c r="T48" s="100">
        <v>108</v>
      </c>
      <c r="W48" s="100" t="s">
        <v>362</v>
      </c>
      <c r="X48" s="100">
        <v>5056</v>
      </c>
      <c r="Y48" s="100">
        <v>3748</v>
      </c>
      <c r="Z48" s="100">
        <v>3608</v>
      </c>
      <c r="AA48" s="100">
        <v>3605</v>
      </c>
      <c r="AC48" s="100" t="s">
        <v>362</v>
      </c>
      <c r="AD48" s="100">
        <v>47</v>
      </c>
      <c r="AE48" s="100">
        <v>20</v>
      </c>
      <c r="AF48" s="100">
        <v>11</v>
      </c>
      <c r="AG48" s="100">
        <v>10</v>
      </c>
      <c r="AJ48" s="100" t="str">
        <f t="shared" si="20"/>
        <v>●</v>
      </c>
      <c r="AK48" s="100" t="str">
        <f t="shared" si="18"/>
        <v>●</v>
      </c>
      <c r="AL48" s="100" t="str">
        <f t="shared" si="18"/>
        <v>●</v>
      </c>
      <c r="AM48" s="100" t="str">
        <f t="shared" si="18"/>
        <v>●</v>
      </c>
      <c r="AP48" s="100" t="str">
        <f t="shared" si="21"/>
        <v>●</v>
      </c>
      <c r="AQ48" s="100" t="str">
        <f t="shared" si="19"/>
        <v>●</v>
      </c>
      <c r="AR48" s="100" t="str">
        <f t="shared" si="19"/>
        <v>●</v>
      </c>
      <c r="AS48" s="100" t="str">
        <f t="shared" si="19"/>
        <v>●</v>
      </c>
    </row>
    <row r="49" spans="2:45" s="100" customFormat="1" ht="14.25" customHeight="1">
      <c r="B49" s="102" t="s">
        <v>101</v>
      </c>
      <c r="C49" s="106">
        <v>5062</v>
      </c>
      <c r="D49" s="107">
        <v>3760</v>
      </c>
      <c r="E49" s="107">
        <v>3541</v>
      </c>
      <c r="F49" s="107">
        <v>3500</v>
      </c>
      <c r="G49" s="107">
        <f t="shared" si="22"/>
        <v>2938</v>
      </c>
      <c r="H49" s="107">
        <f t="shared" si="23"/>
        <v>-562</v>
      </c>
      <c r="I49" s="108">
        <f t="shared" si="24"/>
        <v>-16.057142857142857</v>
      </c>
      <c r="J49" s="102"/>
      <c r="K49" s="114" t="s">
        <v>101</v>
      </c>
      <c r="L49" s="106">
        <v>45</v>
      </c>
      <c r="M49" s="107">
        <v>24</v>
      </c>
      <c r="N49" s="107">
        <v>10</v>
      </c>
      <c r="O49" s="107">
        <v>12</v>
      </c>
      <c r="P49" s="117">
        <f>第2表01元データ!C48</f>
        <v>17</v>
      </c>
      <c r="Q49" s="107">
        <f t="shared" si="25"/>
        <v>5</v>
      </c>
      <c r="R49" s="108">
        <f t="shared" si="26"/>
        <v>41.666666666666671</v>
      </c>
      <c r="S49" s="108"/>
      <c r="T49" s="100">
        <v>109</v>
      </c>
      <c r="W49" s="100" t="s">
        <v>363</v>
      </c>
      <c r="X49" s="100">
        <v>6543</v>
      </c>
      <c r="Y49" s="100">
        <v>5062</v>
      </c>
      <c r="Z49" s="100">
        <v>3760</v>
      </c>
      <c r="AA49" s="100">
        <v>3541</v>
      </c>
      <c r="AC49" s="100" t="s">
        <v>363</v>
      </c>
      <c r="AD49" s="100">
        <v>42</v>
      </c>
      <c r="AE49" s="100">
        <v>45</v>
      </c>
      <c r="AF49" s="100">
        <v>24</v>
      </c>
      <c r="AG49" s="100">
        <v>10</v>
      </c>
      <c r="AJ49" s="100" t="str">
        <f t="shared" si="20"/>
        <v>●</v>
      </c>
      <c r="AK49" s="100" t="str">
        <f t="shared" si="18"/>
        <v>●</v>
      </c>
      <c r="AL49" s="100" t="str">
        <f>IF(E49=Z49,"○","●")</f>
        <v>●</v>
      </c>
      <c r="AM49" s="100" t="str">
        <f t="shared" si="18"/>
        <v>●</v>
      </c>
      <c r="AP49" s="100" t="str">
        <f t="shared" si="21"/>
        <v>●</v>
      </c>
      <c r="AQ49" s="100" t="str">
        <f t="shared" si="19"/>
        <v>●</v>
      </c>
      <c r="AR49" s="100" t="str">
        <f t="shared" si="19"/>
        <v>●</v>
      </c>
      <c r="AS49" s="100" t="str">
        <f t="shared" si="19"/>
        <v>●</v>
      </c>
    </row>
    <row r="50" spans="2:45" s="100" customFormat="1" ht="14.25" customHeight="1">
      <c r="B50" s="102" t="s">
        <v>102</v>
      </c>
      <c r="C50" s="106">
        <v>6431</v>
      </c>
      <c r="D50" s="107">
        <v>4966</v>
      </c>
      <c r="E50" s="107">
        <v>3652</v>
      </c>
      <c r="F50" s="107">
        <v>3441</v>
      </c>
      <c r="G50" s="107">
        <f t="shared" si="22"/>
        <v>3650</v>
      </c>
      <c r="H50" s="107">
        <f t="shared" si="23"/>
        <v>209</v>
      </c>
      <c r="I50" s="108">
        <f t="shared" si="24"/>
        <v>6.0738157512351059</v>
      </c>
      <c r="J50" s="102"/>
      <c r="K50" s="114" t="s">
        <v>102</v>
      </c>
      <c r="L50" s="106">
        <v>41</v>
      </c>
      <c r="M50" s="107">
        <v>48</v>
      </c>
      <c r="N50" s="107">
        <v>22</v>
      </c>
      <c r="O50" s="107">
        <v>11</v>
      </c>
      <c r="P50" s="117">
        <f>第2表01元データ!C49</f>
        <v>16</v>
      </c>
      <c r="Q50" s="107">
        <f t="shared" si="25"/>
        <v>5</v>
      </c>
      <c r="R50" s="108">
        <f t="shared" si="26"/>
        <v>45.454545454545453</v>
      </c>
      <c r="S50" s="108"/>
      <c r="T50" s="100">
        <v>110</v>
      </c>
      <c r="W50" s="100" t="s">
        <v>364</v>
      </c>
      <c r="X50" s="100">
        <v>5477</v>
      </c>
      <c r="Y50" s="100">
        <v>6431</v>
      </c>
      <c r="Z50" s="100">
        <v>4966</v>
      </c>
      <c r="AA50" s="100">
        <v>3652</v>
      </c>
      <c r="AC50" s="100" t="s">
        <v>364</v>
      </c>
      <c r="AD50" s="100">
        <v>51</v>
      </c>
      <c r="AE50" s="100">
        <v>41</v>
      </c>
      <c r="AF50" s="100">
        <v>48</v>
      </c>
      <c r="AG50" s="100">
        <v>22</v>
      </c>
      <c r="AJ50" s="100" t="str">
        <f t="shared" si="20"/>
        <v>●</v>
      </c>
      <c r="AK50" s="100" t="str">
        <f t="shared" si="18"/>
        <v>●</v>
      </c>
      <c r="AL50" s="100" t="str">
        <f t="shared" si="18"/>
        <v>●</v>
      </c>
      <c r="AM50" s="100" t="str">
        <f t="shared" si="18"/>
        <v>●</v>
      </c>
      <c r="AP50" s="100" t="str">
        <f t="shared" si="21"/>
        <v>●</v>
      </c>
      <c r="AQ50" s="100" t="str">
        <f t="shared" si="19"/>
        <v>●</v>
      </c>
      <c r="AR50" s="100" t="str">
        <f t="shared" si="19"/>
        <v>●</v>
      </c>
      <c r="AS50" s="100" t="str">
        <f t="shared" si="19"/>
        <v>●</v>
      </c>
    </row>
    <row r="51" spans="2:45" s="100" customFormat="1" ht="14.25" customHeight="1">
      <c r="B51" s="102" t="s">
        <v>103</v>
      </c>
      <c r="C51" s="106">
        <v>5376</v>
      </c>
      <c r="D51" s="107">
        <v>6337</v>
      </c>
      <c r="E51" s="107">
        <v>4874</v>
      </c>
      <c r="F51" s="107">
        <v>3589</v>
      </c>
      <c r="G51" s="107">
        <f t="shared" si="22"/>
        <v>3418</v>
      </c>
      <c r="H51" s="107">
        <f t="shared" si="23"/>
        <v>-171</v>
      </c>
      <c r="I51" s="108">
        <f t="shared" si="24"/>
        <v>-4.7645583728057952</v>
      </c>
      <c r="J51" s="102"/>
      <c r="K51" s="114" t="s">
        <v>103</v>
      </c>
      <c r="L51" s="106">
        <v>50</v>
      </c>
      <c r="M51" s="107">
        <v>45</v>
      </c>
      <c r="N51" s="107">
        <v>48</v>
      </c>
      <c r="O51" s="107">
        <v>20</v>
      </c>
      <c r="P51" s="117">
        <f>第2表01元データ!C50</f>
        <v>14</v>
      </c>
      <c r="Q51" s="107">
        <f t="shared" si="25"/>
        <v>-6</v>
      </c>
      <c r="R51" s="108">
        <f t="shared" si="26"/>
        <v>-30</v>
      </c>
      <c r="S51" s="108"/>
      <c r="T51" s="100">
        <v>111</v>
      </c>
      <c r="W51" s="100" t="s">
        <v>365</v>
      </c>
      <c r="X51" s="100">
        <v>5249</v>
      </c>
      <c r="Y51" s="100">
        <v>5376</v>
      </c>
      <c r="Z51" s="100">
        <v>6337</v>
      </c>
      <c r="AA51" s="100">
        <v>4874</v>
      </c>
      <c r="AC51" s="100" t="s">
        <v>365</v>
      </c>
      <c r="AD51" s="100">
        <v>50</v>
      </c>
      <c r="AE51" s="100">
        <v>50</v>
      </c>
      <c r="AF51" s="100">
        <v>45</v>
      </c>
      <c r="AG51" s="100">
        <v>48</v>
      </c>
      <c r="AJ51" s="100" t="str">
        <f t="shared" si="20"/>
        <v>●</v>
      </c>
      <c r="AK51" s="100" t="str">
        <f t="shared" si="18"/>
        <v>●</v>
      </c>
      <c r="AL51" s="100" t="str">
        <f t="shared" si="18"/>
        <v>●</v>
      </c>
      <c r="AM51" s="100" t="str">
        <f t="shared" si="18"/>
        <v>●</v>
      </c>
      <c r="AP51" s="100" t="str">
        <f t="shared" si="21"/>
        <v>○</v>
      </c>
      <c r="AQ51" s="100" t="str">
        <f t="shared" si="19"/>
        <v>●</v>
      </c>
      <c r="AR51" s="100" t="str">
        <f t="shared" si="19"/>
        <v>●</v>
      </c>
      <c r="AS51" s="100" t="str">
        <f t="shared" si="19"/>
        <v>●</v>
      </c>
    </row>
    <row r="52" spans="2:45" s="100" customFormat="1" ht="14.25" customHeight="1">
      <c r="B52" s="102" t="s">
        <v>104</v>
      </c>
      <c r="C52" s="106">
        <v>5058</v>
      </c>
      <c r="D52" s="107">
        <v>5215</v>
      </c>
      <c r="E52" s="107">
        <v>6145</v>
      </c>
      <c r="F52" s="107">
        <v>4728</v>
      </c>
      <c r="G52" s="107">
        <f t="shared" si="22"/>
        <v>3309</v>
      </c>
      <c r="H52" s="107">
        <f t="shared" si="23"/>
        <v>-1419</v>
      </c>
      <c r="I52" s="108">
        <f t="shared" si="24"/>
        <v>-30.012690355329951</v>
      </c>
      <c r="J52" s="102"/>
      <c r="K52" s="114" t="s">
        <v>104</v>
      </c>
      <c r="L52" s="106">
        <v>47</v>
      </c>
      <c r="M52" s="107">
        <v>56</v>
      </c>
      <c r="N52" s="107">
        <v>49</v>
      </c>
      <c r="O52" s="107">
        <v>44</v>
      </c>
      <c r="P52" s="117">
        <f>第2表01元データ!C51</f>
        <v>15</v>
      </c>
      <c r="Q52" s="107">
        <f t="shared" si="25"/>
        <v>-29</v>
      </c>
      <c r="R52" s="108">
        <f t="shared" si="26"/>
        <v>-65.909090909090907</v>
      </c>
      <c r="S52" s="108"/>
      <c r="T52" s="100">
        <v>112</v>
      </c>
      <c r="W52" s="100" t="s">
        <v>366</v>
      </c>
      <c r="X52" s="100">
        <v>5671</v>
      </c>
      <c r="Y52" s="100">
        <v>5058</v>
      </c>
      <c r="Z52" s="100">
        <v>5215</v>
      </c>
      <c r="AA52" s="100">
        <v>6145</v>
      </c>
      <c r="AC52" s="100" t="s">
        <v>366</v>
      </c>
      <c r="AD52" s="100">
        <v>48</v>
      </c>
      <c r="AE52" s="100">
        <v>47</v>
      </c>
      <c r="AF52" s="100">
        <v>56</v>
      </c>
      <c r="AG52" s="100">
        <v>49</v>
      </c>
      <c r="AJ52" s="100" t="str">
        <f t="shared" si="20"/>
        <v>●</v>
      </c>
      <c r="AK52" s="100" t="str">
        <f t="shared" si="18"/>
        <v>●</v>
      </c>
      <c r="AL52" s="100" t="str">
        <f t="shared" si="18"/>
        <v>●</v>
      </c>
      <c r="AM52" s="100" t="str">
        <f t="shared" si="18"/>
        <v>●</v>
      </c>
      <c r="AP52" s="100" t="str">
        <f t="shared" si="21"/>
        <v>●</v>
      </c>
      <c r="AQ52" s="100" t="str">
        <f t="shared" si="19"/>
        <v>●</v>
      </c>
      <c r="AR52" s="100" t="str">
        <f t="shared" si="19"/>
        <v>●</v>
      </c>
      <c r="AS52" s="100" t="str">
        <f t="shared" si="19"/>
        <v>●</v>
      </c>
    </row>
    <row r="53" spans="2:45" s="100" customFormat="1" ht="14.25" customHeight="1">
      <c r="B53" s="102" t="s">
        <v>105</v>
      </c>
      <c r="C53" s="106">
        <v>5403</v>
      </c>
      <c r="D53" s="107">
        <v>4889</v>
      </c>
      <c r="E53" s="107">
        <v>5101</v>
      </c>
      <c r="F53" s="107">
        <v>5957</v>
      </c>
      <c r="G53" s="107">
        <f t="shared" si="22"/>
        <v>3473</v>
      </c>
      <c r="H53" s="107">
        <f t="shared" si="23"/>
        <v>-2484</v>
      </c>
      <c r="I53" s="108">
        <f t="shared" si="24"/>
        <v>-41.698841698841697</v>
      </c>
      <c r="J53" s="102"/>
      <c r="K53" s="114" t="s">
        <v>105</v>
      </c>
      <c r="L53" s="106">
        <v>44</v>
      </c>
      <c r="M53" s="107">
        <v>48</v>
      </c>
      <c r="N53" s="107">
        <v>53</v>
      </c>
      <c r="O53" s="107">
        <v>46</v>
      </c>
      <c r="P53" s="117">
        <f>第2表01元データ!C52</f>
        <v>19</v>
      </c>
      <c r="Q53" s="107">
        <f t="shared" si="25"/>
        <v>-27</v>
      </c>
      <c r="R53" s="108">
        <f t="shared" si="26"/>
        <v>-58.695652173913047</v>
      </c>
      <c r="S53" s="108"/>
      <c r="T53" s="100">
        <v>113</v>
      </c>
      <c r="W53" s="100" t="s">
        <v>367</v>
      </c>
      <c r="X53" s="100">
        <v>5188</v>
      </c>
      <c r="Y53" s="100">
        <v>5403</v>
      </c>
      <c r="Z53" s="100">
        <v>4889</v>
      </c>
      <c r="AA53" s="100">
        <v>5101</v>
      </c>
      <c r="AC53" s="100" t="s">
        <v>367</v>
      </c>
      <c r="AD53" s="100">
        <v>43</v>
      </c>
      <c r="AE53" s="100">
        <v>44</v>
      </c>
      <c r="AF53" s="100">
        <v>48</v>
      </c>
      <c r="AG53" s="100">
        <v>53</v>
      </c>
      <c r="AJ53" s="100" t="str">
        <f t="shared" si="20"/>
        <v>●</v>
      </c>
      <c r="AK53" s="100" t="str">
        <f t="shared" si="18"/>
        <v>●</v>
      </c>
      <c r="AL53" s="100" t="str">
        <f t="shared" si="18"/>
        <v>●</v>
      </c>
      <c r="AM53" s="100" t="str">
        <f t="shared" si="18"/>
        <v>●</v>
      </c>
      <c r="AP53" s="100" t="str">
        <f t="shared" si="21"/>
        <v>●</v>
      </c>
      <c r="AQ53" s="100" t="str">
        <f t="shared" si="19"/>
        <v>●</v>
      </c>
      <c r="AR53" s="100" t="str">
        <f t="shared" si="19"/>
        <v>●</v>
      </c>
      <c r="AS53" s="100" t="str">
        <f t="shared" si="19"/>
        <v>●</v>
      </c>
    </row>
    <row r="54" spans="2:45" s="100" customFormat="1" ht="14.25" customHeight="1">
      <c r="B54" s="102" t="s">
        <v>106</v>
      </c>
      <c r="C54" s="106">
        <v>4697</v>
      </c>
      <c r="D54" s="107">
        <v>5018</v>
      </c>
      <c r="E54" s="107">
        <v>4551</v>
      </c>
      <c r="F54" s="107">
        <v>4771</v>
      </c>
      <c r="G54" s="107">
        <f t="shared" si="22"/>
        <v>4417</v>
      </c>
      <c r="H54" s="107">
        <f t="shared" si="23"/>
        <v>-354</v>
      </c>
      <c r="I54" s="108">
        <f t="shared" si="24"/>
        <v>-7.4198281282749949</v>
      </c>
      <c r="J54" s="102"/>
      <c r="K54" s="114" t="s">
        <v>106</v>
      </c>
      <c r="L54" s="106">
        <v>44</v>
      </c>
      <c r="M54" s="107">
        <v>44</v>
      </c>
      <c r="N54" s="107">
        <v>46</v>
      </c>
      <c r="O54" s="107">
        <v>51</v>
      </c>
      <c r="P54" s="117">
        <f>第2表01元データ!C53</f>
        <v>40</v>
      </c>
      <c r="Q54" s="107">
        <f t="shared" si="25"/>
        <v>-11</v>
      </c>
      <c r="R54" s="108">
        <f t="shared" si="26"/>
        <v>-21.568627450980394</v>
      </c>
      <c r="S54" s="108"/>
      <c r="T54" s="100">
        <v>114</v>
      </c>
      <c r="W54" s="100" t="s">
        <v>368</v>
      </c>
      <c r="X54" s="100">
        <v>3914</v>
      </c>
      <c r="Y54" s="100">
        <v>4697</v>
      </c>
      <c r="Z54" s="100">
        <v>5018</v>
      </c>
      <c r="AA54" s="100">
        <v>4551</v>
      </c>
      <c r="AC54" s="100" t="s">
        <v>368</v>
      </c>
      <c r="AD54" s="100">
        <v>65</v>
      </c>
      <c r="AE54" s="100">
        <v>44</v>
      </c>
      <c r="AF54" s="100">
        <v>44</v>
      </c>
      <c r="AG54" s="100">
        <v>46</v>
      </c>
      <c r="AJ54" s="100" t="str">
        <f t="shared" si="20"/>
        <v>●</v>
      </c>
      <c r="AK54" s="100" t="str">
        <f t="shared" si="18"/>
        <v>●</v>
      </c>
      <c r="AL54" s="100" t="str">
        <f t="shared" si="18"/>
        <v>●</v>
      </c>
      <c r="AM54" s="100" t="str">
        <f t="shared" si="18"/>
        <v>●</v>
      </c>
      <c r="AP54" s="100" t="str">
        <f t="shared" si="21"/>
        <v>●</v>
      </c>
      <c r="AQ54" s="100" t="str">
        <f t="shared" si="19"/>
        <v>○</v>
      </c>
      <c r="AR54" s="100" t="str">
        <f t="shared" si="19"/>
        <v>●</v>
      </c>
      <c r="AS54" s="100" t="str">
        <f t="shared" si="19"/>
        <v>●</v>
      </c>
    </row>
    <row r="55" spans="2:45" s="100" customFormat="1" ht="14.25" customHeight="1">
      <c r="B55" s="102" t="s">
        <v>107</v>
      </c>
      <c r="C55" s="106">
        <v>3296</v>
      </c>
      <c r="D55" s="107">
        <v>4009</v>
      </c>
      <c r="E55" s="107">
        <v>4442</v>
      </c>
      <c r="F55" s="107">
        <v>4014</v>
      </c>
      <c r="G55" s="107">
        <f t="shared" si="22"/>
        <v>5033</v>
      </c>
      <c r="H55" s="107">
        <f t="shared" si="23"/>
        <v>1019</v>
      </c>
      <c r="I55" s="108">
        <f t="shared" si="24"/>
        <v>25.38614848031888</v>
      </c>
      <c r="J55" s="102"/>
      <c r="K55" s="114" t="s">
        <v>107</v>
      </c>
      <c r="L55" s="106">
        <v>46</v>
      </c>
      <c r="M55" s="107">
        <v>30</v>
      </c>
      <c r="N55" s="107">
        <v>38</v>
      </c>
      <c r="O55" s="107">
        <v>36</v>
      </c>
      <c r="P55" s="117">
        <f>第2表01元データ!C54</f>
        <v>39</v>
      </c>
      <c r="Q55" s="107">
        <f t="shared" si="25"/>
        <v>3</v>
      </c>
      <c r="R55" s="108">
        <f t="shared" si="26"/>
        <v>8.3333333333333321</v>
      </c>
      <c r="S55" s="108"/>
      <c r="T55" s="100">
        <v>115</v>
      </c>
      <c r="W55" s="100" t="s">
        <v>369</v>
      </c>
      <c r="X55" s="100">
        <v>2757</v>
      </c>
      <c r="Y55" s="100">
        <v>3296</v>
      </c>
      <c r="Z55" s="100">
        <v>4009</v>
      </c>
      <c r="AA55" s="100">
        <v>4442</v>
      </c>
      <c r="AC55" s="100" t="s">
        <v>369</v>
      </c>
      <c r="AD55" s="100">
        <v>36</v>
      </c>
      <c r="AE55" s="100">
        <v>46</v>
      </c>
      <c r="AF55" s="100">
        <v>30</v>
      </c>
      <c r="AG55" s="100">
        <v>38</v>
      </c>
      <c r="AJ55" s="100" t="str">
        <f t="shared" si="20"/>
        <v>●</v>
      </c>
      <c r="AK55" s="100" t="str">
        <f t="shared" si="18"/>
        <v>●</v>
      </c>
      <c r="AL55" s="100" t="str">
        <f t="shared" si="18"/>
        <v>●</v>
      </c>
      <c r="AM55" s="100" t="str">
        <f t="shared" si="18"/>
        <v>●</v>
      </c>
      <c r="AP55" s="100" t="str">
        <f t="shared" si="21"/>
        <v>●</v>
      </c>
      <c r="AQ55" s="100" t="str">
        <f t="shared" si="19"/>
        <v>●</v>
      </c>
      <c r="AR55" s="100" t="str">
        <f t="shared" si="19"/>
        <v>●</v>
      </c>
      <c r="AS55" s="100" t="str">
        <f t="shared" si="19"/>
        <v>●</v>
      </c>
    </row>
    <row r="56" spans="2:45" s="100" customFormat="1" ht="14.25" customHeight="1">
      <c r="B56" s="102" t="s">
        <v>108</v>
      </c>
      <c r="C56" s="106">
        <v>2122</v>
      </c>
      <c r="D56" s="107">
        <v>2624</v>
      </c>
      <c r="E56" s="107">
        <v>3290</v>
      </c>
      <c r="F56" s="107">
        <v>3683</v>
      </c>
      <c r="G56" s="107">
        <f t="shared" si="22"/>
        <v>3561</v>
      </c>
      <c r="H56" s="107">
        <f t="shared" si="23"/>
        <v>-122</v>
      </c>
      <c r="I56" s="108">
        <f t="shared" si="24"/>
        <v>-3.3125169698615258</v>
      </c>
      <c r="J56" s="102"/>
      <c r="K56" s="114" t="s">
        <v>108</v>
      </c>
      <c r="L56" s="106">
        <v>31</v>
      </c>
      <c r="M56" s="107">
        <v>33</v>
      </c>
      <c r="N56" s="107">
        <v>21</v>
      </c>
      <c r="O56" s="107">
        <v>32</v>
      </c>
      <c r="P56" s="117">
        <f>第2表01元データ!C55</f>
        <v>41</v>
      </c>
      <c r="Q56" s="107">
        <f t="shared" si="25"/>
        <v>9</v>
      </c>
      <c r="R56" s="108">
        <f t="shared" si="26"/>
        <v>28.125</v>
      </c>
      <c r="S56" s="108"/>
      <c r="T56" s="100">
        <v>116</v>
      </c>
      <c r="W56" s="100" t="s">
        <v>370</v>
      </c>
      <c r="X56" s="100">
        <v>2051</v>
      </c>
      <c r="Y56" s="100">
        <v>2122</v>
      </c>
      <c r="Z56" s="100">
        <v>2624</v>
      </c>
      <c r="AA56" s="100">
        <v>3290</v>
      </c>
      <c r="AC56" s="100" t="s">
        <v>370</v>
      </c>
      <c r="AD56" s="100">
        <v>30</v>
      </c>
      <c r="AE56" s="100">
        <v>31</v>
      </c>
      <c r="AF56" s="100">
        <v>33</v>
      </c>
      <c r="AG56" s="100">
        <v>21</v>
      </c>
      <c r="AJ56" s="100" t="str">
        <f t="shared" si="20"/>
        <v>●</v>
      </c>
      <c r="AK56" s="100" t="str">
        <f t="shared" si="18"/>
        <v>●</v>
      </c>
      <c r="AL56" s="100" t="str">
        <f t="shared" si="18"/>
        <v>●</v>
      </c>
      <c r="AM56" s="100" t="str">
        <f t="shared" si="18"/>
        <v>●</v>
      </c>
      <c r="AP56" s="100" t="str">
        <f t="shared" si="21"/>
        <v>●</v>
      </c>
      <c r="AQ56" s="100" t="str">
        <f t="shared" si="19"/>
        <v>●</v>
      </c>
      <c r="AR56" s="100" t="str">
        <f t="shared" si="19"/>
        <v>●</v>
      </c>
      <c r="AS56" s="100" t="str">
        <f t="shared" si="19"/>
        <v>●</v>
      </c>
    </row>
    <row r="57" spans="2:45" s="100" customFormat="1" ht="14.25" customHeight="1">
      <c r="B57" s="102" t="s">
        <v>109</v>
      </c>
      <c r="C57" s="106">
        <v>1314</v>
      </c>
      <c r="D57" s="107">
        <v>1470</v>
      </c>
      <c r="E57" s="107">
        <v>1879</v>
      </c>
      <c r="F57" s="107">
        <v>2361</v>
      </c>
      <c r="G57" s="107">
        <f t="shared" si="22"/>
        <v>2544</v>
      </c>
      <c r="H57" s="107">
        <f t="shared" si="23"/>
        <v>183</v>
      </c>
      <c r="I57" s="108">
        <f t="shared" si="24"/>
        <v>7.7509529860228712</v>
      </c>
      <c r="J57" s="102"/>
      <c r="K57" s="114" t="s">
        <v>109</v>
      </c>
      <c r="L57" s="106">
        <v>22</v>
      </c>
      <c r="M57" s="107">
        <v>17</v>
      </c>
      <c r="N57" s="107">
        <v>16</v>
      </c>
      <c r="O57" s="107">
        <v>17</v>
      </c>
      <c r="P57" s="117">
        <f>第2表01元データ!C56</f>
        <v>21</v>
      </c>
      <c r="Q57" s="107">
        <f t="shared" si="25"/>
        <v>4</v>
      </c>
      <c r="R57" s="108">
        <f t="shared" si="26"/>
        <v>23.52941176470588</v>
      </c>
      <c r="S57" s="108"/>
      <c r="T57" s="100">
        <v>117</v>
      </c>
      <c r="W57" s="100" t="s">
        <v>371</v>
      </c>
      <c r="X57" s="100">
        <v>1061</v>
      </c>
      <c r="Y57" s="100">
        <v>1314</v>
      </c>
      <c r="Z57" s="100">
        <v>1470</v>
      </c>
      <c r="AA57" s="100">
        <v>1879</v>
      </c>
      <c r="AC57" s="100" t="s">
        <v>371</v>
      </c>
      <c r="AD57" s="100">
        <v>15</v>
      </c>
      <c r="AE57" s="100">
        <v>22</v>
      </c>
      <c r="AF57" s="100">
        <v>17</v>
      </c>
      <c r="AG57" s="100">
        <v>16</v>
      </c>
      <c r="AJ57" s="100" t="str">
        <f t="shared" si="20"/>
        <v>●</v>
      </c>
      <c r="AK57" s="100" t="str">
        <f t="shared" si="18"/>
        <v>●</v>
      </c>
      <c r="AL57" s="100" t="str">
        <f t="shared" si="18"/>
        <v>●</v>
      </c>
      <c r="AM57" s="100" t="str">
        <f t="shared" si="18"/>
        <v>●</v>
      </c>
      <c r="AP57" s="100" t="str">
        <f t="shared" si="21"/>
        <v>●</v>
      </c>
      <c r="AQ57" s="100" t="str">
        <f t="shared" si="19"/>
        <v>●</v>
      </c>
      <c r="AR57" s="100" t="str">
        <f t="shared" si="19"/>
        <v>●</v>
      </c>
      <c r="AS57" s="100" t="str">
        <f t="shared" si="19"/>
        <v>●</v>
      </c>
    </row>
    <row r="58" spans="2:45" s="100" customFormat="1" ht="14.25" customHeight="1">
      <c r="B58" s="102" t="s">
        <v>110</v>
      </c>
      <c r="C58" s="106">
        <v>723</v>
      </c>
      <c r="D58" s="107">
        <v>967</v>
      </c>
      <c r="E58" s="107">
        <v>1244</v>
      </c>
      <c r="F58" s="107">
        <v>1578</v>
      </c>
      <c r="G58" s="107">
        <f t="shared" si="22"/>
        <v>2454</v>
      </c>
      <c r="H58" s="107">
        <f t="shared" si="23"/>
        <v>876</v>
      </c>
      <c r="I58" s="108">
        <f t="shared" si="24"/>
        <v>55.51330798479087</v>
      </c>
      <c r="J58" s="102"/>
      <c r="K58" s="114" t="s">
        <v>110</v>
      </c>
      <c r="L58" s="106">
        <v>13</v>
      </c>
      <c r="M58" s="107">
        <v>12</v>
      </c>
      <c r="N58" s="107">
        <v>17</v>
      </c>
      <c r="O58" s="107">
        <v>12</v>
      </c>
      <c r="P58" s="117">
        <f>第2表01元データ!C57</f>
        <v>14</v>
      </c>
      <c r="Q58" s="107">
        <f t="shared" si="25"/>
        <v>2</v>
      </c>
      <c r="R58" s="108">
        <f t="shared" si="26"/>
        <v>16.666666666666664</v>
      </c>
      <c r="S58" s="108"/>
      <c r="T58" s="100">
        <v>118</v>
      </c>
      <c r="W58" s="100" t="s">
        <v>378</v>
      </c>
      <c r="X58" s="100">
        <v>522</v>
      </c>
      <c r="Y58" s="100">
        <v>723</v>
      </c>
      <c r="Z58" s="100">
        <v>967</v>
      </c>
      <c r="AA58" s="100">
        <v>1244</v>
      </c>
      <c r="AC58" s="100" t="s">
        <v>378</v>
      </c>
      <c r="AD58" s="100">
        <v>6</v>
      </c>
      <c r="AE58" s="100">
        <v>13</v>
      </c>
      <c r="AF58" s="100">
        <v>12</v>
      </c>
      <c r="AG58" s="100">
        <v>17</v>
      </c>
      <c r="AJ58" s="100" t="str">
        <f t="shared" si="20"/>
        <v>●</v>
      </c>
      <c r="AK58" s="100" t="str">
        <f t="shared" si="18"/>
        <v>●</v>
      </c>
      <c r="AL58" s="100" t="str">
        <f t="shared" si="18"/>
        <v>●</v>
      </c>
      <c r="AM58" s="100" t="str">
        <f t="shared" si="18"/>
        <v>●</v>
      </c>
      <c r="AP58" s="100" t="str">
        <f t="shared" si="21"/>
        <v>●</v>
      </c>
      <c r="AQ58" s="100" t="str">
        <f t="shared" si="19"/>
        <v>●</v>
      </c>
      <c r="AR58" s="100" t="str">
        <f t="shared" si="19"/>
        <v>●</v>
      </c>
      <c r="AS58" s="100" t="str">
        <f t="shared" si="19"/>
        <v>●</v>
      </c>
    </row>
    <row r="59" spans="2:45" s="100" customFormat="1" ht="14.25" customHeight="1">
      <c r="B59" s="102" t="s">
        <v>112</v>
      </c>
      <c r="C59" s="115" t="s">
        <v>313</v>
      </c>
      <c r="D59" s="116">
        <v>1</v>
      </c>
      <c r="E59" s="107">
        <v>4</v>
      </c>
      <c r="F59" s="107">
        <v>1</v>
      </c>
      <c r="G59" s="107">
        <f t="shared" si="22"/>
        <v>659</v>
      </c>
      <c r="H59" s="107"/>
      <c r="I59" s="108"/>
      <c r="J59" s="102"/>
      <c r="K59" s="114" t="s">
        <v>112</v>
      </c>
      <c r="L59" s="106" t="s">
        <v>313</v>
      </c>
      <c r="M59" s="107" t="s">
        <v>313</v>
      </c>
      <c r="N59" s="107" t="s">
        <v>313</v>
      </c>
      <c r="O59" s="107" t="s">
        <v>313</v>
      </c>
      <c r="P59" s="117">
        <f>第2表01元データ!C58</f>
        <v>1</v>
      </c>
      <c r="Q59" s="107"/>
      <c r="R59" s="108"/>
      <c r="T59" s="100">
        <v>119</v>
      </c>
      <c r="W59" s="100" t="s">
        <v>379</v>
      </c>
      <c r="X59" s="100">
        <v>0</v>
      </c>
      <c r="Y59" s="100">
        <v>0</v>
      </c>
      <c r="Z59" s="100">
        <v>1</v>
      </c>
      <c r="AA59" s="100">
        <v>4</v>
      </c>
    </row>
    <row r="60" spans="2:45" s="100" customFormat="1" ht="14.25" customHeight="1">
      <c r="B60" s="102"/>
      <c r="C60" s="116"/>
      <c r="D60" s="116"/>
      <c r="E60" s="107"/>
      <c r="F60" s="107"/>
      <c r="G60" s="107"/>
      <c r="H60" s="107"/>
      <c r="I60" s="108"/>
      <c r="J60" s="102"/>
      <c r="K60" s="102"/>
      <c r="L60" s="107"/>
      <c r="M60" s="107"/>
      <c r="N60" s="107"/>
      <c r="O60" s="107"/>
      <c r="P60" s="117"/>
      <c r="Q60" s="107"/>
      <c r="R60" s="108"/>
    </row>
    <row r="61" spans="2:45" s="100" customFormat="1" ht="14.25" customHeight="1">
      <c r="P61" s="168"/>
    </row>
    <row r="62" spans="2:45" s="99" customFormat="1" ht="14.25" customHeight="1">
      <c r="B62" s="99" t="str">
        <f>LEFT(B2,LEN(B2)-2)&amp;+"女"</f>
        <v>全市・女</v>
      </c>
      <c r="K62" s="99" t="str">
        <f>LEFT(K2,LEN(K2)-2)&amp;+"女"</f>
        <v>蘭島・女</v>
      </c>
      <c r="W62" s="100"/>
      <c r="X62" s="100"/>
      <c r="Y62" s="100"/>
      <c r="Z62" s="100"/>
      <c r="AA62" s="100"/>
      <c r="AB62" s="100"/>
      <c r="AC62" s="100"/>
      <c r="AD62" s="100"/>
      <c r="AE62" s="100"/>
      <c r="AF62" s="100"/>
      <c r="AG62" s="100"/>
    </row>
    <row r="63" spans="2:45" s="100" customFormat="1" ht="14.25" customHeight="1">
      <c r="B63" s="583" t="s">
        <v>335</v>
      </c>
      <c r="C63" s="101"/>
      <c r="D63" s="101"/>
      <c r="E63" s="101"/>
      <c r="F63" s="101"/>
      <c r="G63" s="135"/>
      <c r="H63" s="131"/>
      <c r="I63" s="131"/>
      <c r="J63" s="102"/>
      <c r="K63" s="583" t="s">
        <v>335</v>
      </c>
      <c r="L63" s="101"/>
      <c r="M63" s="101"/>
      <c r="N63" s="101"/>
      <c r="O63" s="101"/>
      <c r="P63" s="135"/>
      <c r="Q63" s="131"/>
      <c r="R63" s="131"/>
      <c r="S63" s="103"/>
    </row>
    <row r="64" spans="2:45" s="100" customFormat="1" ht="14.25" customHeight="1">
      <c r="B64" s="584"/>
      <c r="C64" s="130" t="str">
        <f>$C$4</f>
        <v>平成7年</v>
      </c>
      <c r="D64" s="130" t="str">
        <f>$D$4</f>
        <v>平成12年</v>
      </c>
      <c r="E64" s="130" t="str">
        <f>$E$4</f>
        <v>平成17年</v>
      </c>
      <c r="F64" s="130" t="str">
        <f>$F$4</f>
        <v>平成22年</v>
      </c>
      <c r="G64" s="130" t="s">
        <v>410</v>
      </c>
      <c r="H64" s="133" t="s">
        <v>509</v>
      </c>
      <c r="I64" s="134" t="s">
        <v>510</v>
      </c>
      <c r="J64" s="102"/>
      <c r="K64" s="584"/>
      <c r="L64" s="130" t="str">
        <f>$C$4</f>
        <v>平成7年</v>
      </c>
      <c r="M64" s="130" t="str">
        <f>$D$4</f>
        <v>平成12年</v>
      </c>
      <c r="N64" s="130" t="str">
        <f>$E$4</f>
        <v>平成17年</v>
      </c>
      <c r="O64" s="130" t="str">
        <f>$F$4</f>
        <v>平成22年</v>
      </c>
      <c r="P64" s="130" t="s">
        <v>410</v>
      </c>
      <c r="Q64" s="133" t="str">
        <f>$H$4</f>
        <v>対平成</v>
      </c>
      <c r="R64" s="134" t="str">
        <f>$I$4</f>
        <v>22年</v>
      </c>
      <c r="S64" s="103"/>
    </row>
    <row r="65" spans="2:45" s="100" customFormat="1" ht="14.25" customHeight="1">
      <c r="B65" s="585"/>
      <c r="C65" s="104"/>
      <c r="D65" s="104"/>
      <c r="E65" s="104"/>
      <c r="F65" s="104"/>
      <c r="G65" s="104"/>
      <c r="H65" s="132" t="s">
        <v>88</v>
      </c>
      <c r="I65" s="133" t="s">
        <v>398</v>
      </c>
      <c r="J65" s="102"/>
      <c r="K65" s="585"/>
      <c r="L65" s="104"/>
      <c r="M65" s="104"/>
      <c r="N65" s="104"/>
      <c r="O65" s="104"/>
      <c r="P65" s="104"/>
      <c r="Q65" s="132" t="s">
        <v>88</v>
      </c>
      <c r="R65" s="133" t="s">
        <v>398</v>
      </c>
      <c r="S65" s="103"/>
    </row>
    <row r="66" spans="2:45" s="199" customFormat="1" ht="14.25" customHeight="1">
      <c r="B66" s="200" t="s">
        <v>90</v>
      </c>
      <c r="C66" s="198">
        <v>85108</v>
      </c>
      <c r="D66" s="194">
        <v>82000</v>
      </c>
      <c r="E66" s="194">
        <v>77725</v>
      </c>
      <c r="F66" s="194">
        <v>72414</v>
      </c>
      <c r="G66" s="194">
        <f>IF(COUNTIF(G71:G89,"x"),"x",IF(SUM(G71:G89)=0,"-",SUM(G71:G89)))</f>
        <v>61163</v>
      </c>
      <c r="H66" s="193">
        <f t="shared" ref="H66:H69" si="27">IF(G66="x","x",IF(AND(G66="-",F66="-"),"-",IF(AND(G66="-",F66&gt;0),F66*-1,IF(AND(G66&gt;0,F66="-"),G66,G66-F66))))</f>
        <v>-11251</v>
      </c>
      <c r="I66" s="195">
        <f t="shared" ref="I66:I69" si="28">IF(H66="x","x",IF(H66="-","-",IF(AND(F66="-",G66&gt;0),"皆増",IF(AND(F66&gt;0,G66="-"),"皆減",H66/F66*100))))</f>
        <v>-15.537050846521391</v>
      </c>
      <c r="J66" s="196"/>
      <c r="K66" s="197" t="s">
        <v>90</v>
      </c>
      <c r="L66" s="198">
        <v>698</v>
      </c>
      <c r="M66" s="194">
        <v>613</v>
      </c>
      <c r="N66" s="194">
        <v>522</v>
      </c>
      <c r="O66" s="194">
        <v>462</v>
      </c>
      <c r="P66" s="194">
        <f>IF(COUNTIF(P71:P89,"x"),"x",IF(SUM(P71:P89)=0,"-",SUM(P71:P89)))</f>
        <v>344</v>
      </c>
      <c r="Q66" s="193">
        <f t="shared" ref="Q66:Q69" si="29">IF(P66="x","x",IF(AND(P66="-",O66="-"),"-",IF(AND(P66="-",O66&gt;0),O66*-1,IF(AND(P66&gt;0,O66="-"),P66,P66-O66))))</f>
        <v>-118</v>
      </c>
      <c r="R66" s="195">
        <f t="shared" ref="R66:R69" si="30">IF(Q66="x","x",IF(Q66="-","-",IF(AND(O66="-",P66&gt;0),"皆増",IF(AND(O66&gt;0,P66="-"),"皆減",Q66/O66*100))))</f>
        <v>-25.541125541125542</v>
      </c>
      <c r="S66" s="195"/>
      <c r="W66" s="199" t="s">
        <v>373</v>
      </c>
      <c r="X66" s="199">
        <v>87758</v>
      </c>
      <c r="Y66" s="199">
        <v>85108</v>
      </c>
      <c r="Z66" s="199">
        <v>82000</v>
      </c>
      <c r="AA66" s="199">
        <v>77725</v>
      </c>
      <c r="AC66" s="199" t="s">
        <v>373</v>
      </c>
      <c r="AD66" s="199">
        <v>779</v>
      </c>
      <c r="AE66" s="199">
        <v>698</v>
      </c>
      <c r="AF66" s="199">
        <v>613</v>
      </c>
      <c r="AG66" s="199">
        <v>522</v>
      </c>
      <c r="AJ66" s="199" t="str">
        <f>IF(C66=X66,"○","●")</f>
        <v>●</v>
      </c>
      <c r="AK66" s="199" t="str">
        <f t="shared" ref="AK66:AM88" si="31">IF(D66=Y66,"○","●")</f>
        <v>●</v>
      </c>
      <c r="AL66" s="199" t="str">
        <f t="shared" si="31"/>
        <v>●</v>
      </c>
      <c r="AM66" s="199" t="str">
        <f t="shared" si="31"/>
        <v>●</v>
      </c>
      <c r="AP66" s="199" t="str">
        <f>IF(L66=AD66,"○","●")</f>
        <v>●</v>
      </c>
      <c r="AQ66" s="199" t="str">
        <f t="shared" ref="AQ66:AS88" si="32">IF(M66=AE66,"○","●")</f>
        <v>●</v>
      </c>
      <c r="AR66" s="199" t="str">
        <f t="shared" si="32"/>
        <v>●</v>
      </c>
      <c r="AS66" s="199" t="str">
        <f t="shared" si="32"/>
        <v>●</v>
      </c>
    </row>
    <row r="67" spans="2:45" s="100" customFormat="1" ht="14.25" customHeight="1">
      <c r="B67" s="105" t="s">
        <v>91</v>
      </c>
      <c r="C67" s="106">
        <v>9927</v>
      </c>
      <c r="D67" s="107">
        <v>8585</v>
      </c>
      <c r="E67" s="107">
        <v>7468</v>
      </c>
      <c r="F67" s="107">
        <v>6494</v>
      </c>
      <c r="G67" s="107">
        <f>IF(COUNTIF(G71:G73,"x"),"x",IF(SUM(G71:G73)=0,"-",SUM(G71:G73)))</f>
        <v>4491</v>
      </c>
      <c r="H67" s="107">
        <f t="shared" si="27"/>
        <v>-2003</v>
      </c>
      <c r="I67" s="108">
        <f t="shared" si="28"/>
        <v>-30.843855866954112</v>
      </c>
      <c r="J67" s="102"/>
      <c r="K67" s="109" t="s">
        <v>91</v>
      </c>
      <c r="L67" s="106">
        <v>59</v>
      </c>
      <c r="M67" s="107">
        <v>33</v>
      </c>
      <c r="N67" s="107">
        <v>27</v>
      </c>
      <c r="O67" s="107">
        <v>23</v>
      </c>
      <c r="P67" s="107">
        <f>IF(COUNTIF(P71:P73,"x"),"x",IF(SUM(P71:P73)=0,"-",SUM(P71:P73)))</f>
        <v>15</v>
      </c>
      <c r="Q67" s="107">
        <f t="shared" si="29"/>
        <v>-8</v>
      </c>
      <c r="R67" s="108">
        <f t="shared" si="30"/>
        <v>-34.782608695652172</v>
      </c>
      <c r="S67" s="108"/>
      <c r="W67" s="100" t="s">
        <v>374</v>
      </c>
      <c r="X67" s="100">
        <v>12279</v>
      </c>
      <c r="Y67" s="100">
        <v>9927</v>
      </c>
      <c r="Z67" s="100">
        <v>8585</v>
      </c>
      <c r="AA67" s="100">
        <v>7468</v>
      </c>
      <c r="AC67" s="100" t="s">
        <v>374</v>
      </c>
      <c r="AD67" s="100">
        <v>105</v>
      </c>
      <c r="AE67" s="100">
        <v>59</v>
      </c>
      <c r="AF67" s="100">
        <v>33</v>
      </c>
      <c r="AG67" s="100">
        <v>27</v>
      </c>
      <c r="AJ67" s="100" t="str">
        <f t="shared" ref="AJ67:AJ88" si="33">IF(C67=X67,"○","●")</f>
        <v>●</v>
      </c>
      <c r="AK67" s="100" t="str">
        <f t="shared" si="31"/>
        <v>●</v>
      </c>
      <c r="AL67" s="100" t="str">
        <f t="shared" si="31"/>
        <v>●</v>
      </c>
      <c r="AM67" s="100" t="str">
        <f t="shared" si="31"/>
        <v>●</v>
      </c>
      <c r="AP67" s="100" t="str">
        <f t="shared" ref="AP67:AP88" si="34">IF(L67=AD67,"○","●")</f>
        <v>●</v>
      </c>
      <c r="AQ67" s="100" t="str">
        <f t="shared" si="32"/>
        <v>●</v>
      </c>
      <c r="AR67" s="100" t="str">
        <f t="shared" si="32"/>
        <v>●</v>
      </c>
      <c r="AS67" s="100" t="str">
        <f t="shared" si="32"/>
        <v>●</v>
      </c>
    </row>
    <row r="68" spans="2:45" s="100" customFormat="1" ht="14.25" customHeight="1">
      <c r="B68" s="110" t="s">
        <v>92</v>
      </c>
      <c r="C68" s="106">
        <v>56809</v>
      </c>
      <c r="D68" s="107">
        <v>52250</v>
      </c>
      <c r="E68" s="107">
        <v>46676</v>
      </c>
      <c r="F68" s="107">
        <v>40720</v>
      </c>
      <c r="G68" s="296">
        <f>IF(COUNTIF(G74:G83,"x"),"x",IF(SUM(G74:G83)=0,"-",SUM(G74:G83)))</f>
        <v>28853</v>
      </c>
      <c r="H68" s="107">
        <f t="shared" si="27"/>
        <v>-11867</v>
      </c>
      <c r="I68" s="108">
        <f t="shared" si="28"/>
        <v>-29.142927308447934</v>
      </c>
      <c r="J68" s="102"/>
      <c r="K68" s="111" t="s">
        <v>92</v>
      </c>
      <c r="L68" s="106">
        <v>404</v>
      </c>
      <c r="M68" s="107">
        <v>352</v>
      </c>
      <c r="N68" s="107">
        <v>285</v>
      </c>
      <c r="O68" s="107">
        <v>227</v>
      </c>
      <c r="P68" s="296">
        <f>IF(COUNTIF(P74:P83,"x"),"x",IF(SUM(P74:P83)=0,"-",SUM(P74:P83)))</f>
        <v>120</v>
      </c>
      <c r="Q68" s="107">
        <f t="shared" si="29"/>
        <v>-107</v>
      </c>
      <c r="R68" s="108">
        <f t="shared" si="30"/>
        <v>-47.136563876651984</v>
      </c>
      <c r="S68" s="108"/>
      <c r="W68" s="100" t="s">
        <v>375</v>
      </c>
      <c r="X68" s="100">
        <v>59980</v>
      </c>
      <c r="Y68" s="100">
        <v>56809</v>
      </c>
      <c r="Z68" s="100">
        <v>52250</v>
      </c>
      <c r="AA68" s="100">
        <v>46676</v>
      </c>
      <c r="AC68" s="100" t="s">
        <v>375</v>
      </c>
      <c r="AD68" s="100">
        <v>465</v>
      </c>
      <c r="AE68" s="100">
        <v>404</v>
      </c>
      <c r="AF68" s="100">
        <v>352</v>
      </c>
      <c r="AG68" s="100">
        <v>285</v>
      </c>
      <c r="AJ68" s="100" t="str">
        <f t="shared" si="33"/>
        <v>●</v>
      </c>
      <c r="AK68" s="100" t="str">
        <f t="shared" si="31"/>
        <v>●</v>
      </c>
      <c r="AL68" s="100" t="str">
        <f>IF(E68=Z68,"○","●")</f>
        <v>●</v>
      </c>
      <c r="AM68" s="100" t="str">
        <f t="shared" si="31"/>
        <v>●</v>
      </c>
      <c r="AP68" s="100" t="str">
        <f t="shared" si="34"/>
        <v>●</v>
      </c>
      <c r="AQ68" s="100" t="str">
        <f t="shared" si="32"/>
        <v>●</v>
      </c>
      <c r="AR68" s="100" t="str">
        <f t="shared" si="32"/>
        <v>●</v>
      </c>
      <c r="AS68" s="100" t="str">
        <f t="shared" si="32"/>
        <v>●</v>
      </c>
    </row>
    <row r="69" spans="2:45" s="100" customFormat="1" ht="14.25" customHeight="1">
      <c r="B69" s="105" t="s">
        <v>93</v>
      </c>
      <c r="C69" s="106">
        <v>18372</v>
      </c>
      <c r="D69" s="107">
        <v>21165</v>
      </c>
      <c r="E69" s="107">
        <v>23578</v>
      </c>
      <c r="F69" s="107">
        <v>25200</v>
      </c>
      <c r="G69" s="107">
        <f>IF(COUNTIF(G84:G88,"x"),"x",IF(SUM(G84,G88)=0,"-",SUM(G84:G88)))</f>
        <v>27417</v>
      </c>
      <c r="H69" s="107">
        <f t="shared" si="27"/>
        <v>2217</v>
      </c>
      <c r="I69" s="108">
        <f t="shared" si="28"/>
        <v>8.7976190476190474</v>
      </c>
      <c r="J69" s="102"/>
      <c r="K69" s="109" t="s">
        <v>93</v>
      </c>
      <c r="L69" s="106">
        <v>235</v>
      </c>
      <c r="M69" s="107">
        <v>228</v>
      </c>
      <c r="N69" s="107">
        <v>210</v>
      </c>
      <c r="O69" s="107">
        <v>212</v>
      </c>
      <c r="P69" s="107">
        <f>IF(COUNTIF(P84:P88,"x"),"x",IF(SUM(P84,P88)=0,"-",SUM(P84:P88)))</f>
        <v>209</v>
      </c>
      <c r="Q69" s="107">
        <f t="shared" si="29"/>
        <v>-3</v>
      </c>
      <c r="R69" s="108">
        <f t="shared" si="30"/>
        <v>-1.4150943396226416</v>
      </c>
      <c r="S69" s="108"/>
      <c r="W69" s="100" t="s">
        <v>376</v>
      </c>
      <c r="X69" s="100">
        <v>15499</v>
      </c>
      <c r="Y69" s="100">
        <v>18372</v>
      </c>
      <c r="Z69" s="100">
        <v>21165</v>
      </c>
      <c r="AA69" s="100">
        <v>23578</v>
      </c>
      <c r="AC69" s="100" t="s">
        <v>376</v>
      </c>
      <c r="AD69" s="100">
        <v>209</v>
      </c>
      <c r="AE69" s="100">
        <v>235</v>
      </c>
      <c r="AF69" s="100">
        <v>228</v>
      </c>
      <c r="AG69" s="100">
        <v>210</v>
      </c>
      <c r="AJ69" s="100" t="str">
        <f t="shared" si="33"/>
        <v>●</v>
      </c>
      <c r="AK69" s="100" t="str">
        <f t="shared" si="31"/>
        <v>●</v>
      </c>
      <c r="AL69" s="100" t="str">
        <f t="shared" si="31"/>
        <v>●</v>
      </c>
      <c r="AM69" s="100" t="str">
        <f t="shared" si="31"/>
        <v>●</v>
      </c>
      <c r="AP69" s="100" t="str">
        <f t="shared" si="34"/>
        <v>●</v>
      </c>
      <c r="AQ69" s="100" t="str">
        <f t="shared" si="32"/>
        <v>●</v>
      </c>
      <c r="AR69" s="100" t="str">
        <f t="shared" si="32"/>
        <v>●</v>
      </c>
      <c r="AS69" s="100" t="str">
        <f t="shared" si="32"/>
        <v>●</v>
      </c>
    </row>
    <row r="70" spans="2:45" s="100" customFormat="1" ht="14.25" customHeight="1">
      <c r="B70" s="102"/>
      <c r="C70" s="106"/>
      <c r="D70" s="112"/>
      <c r="E70" s="112"/>
      <c r="F70" s="112"/>
      <c r="G70" s="112"/>
      <c r="H70" s="112"/>
      <c r="I70" s="113"/>
      <c r="J70" s="102"/>
      <c r="K70" s="114"/>
      <c r="L70" s="106"/>
      <c r="M70" s="112"/>
      <c r="N70" s="112"/>
      <c r="O70" s="112"/>
      <c r="P70" s="112"/>
      <c r="Q70" s="112"/>
      <c r="R70" s="113"/>
      <c r="S70" s="113"/>
      <c r="AJ70" s="100" t="str">
        <f t="shared" si="33"/>
        <v>○</v>
      </c>
      <c r="AK70" s="100" t="str">
        <f t="shared" si="31"/>
        <v>○</v>
      </c>
      <c r="AL70" s="100" t="str">
        <f t="shared" si="31"/>
        <v>○</v>
      </c>
      <c r="AM70" s="100" t="str">
        <f t="shared" si="31"/>
        <v>○</v>
      </c>
      <c r="AP70" s="100" t="str">
        <f t="shared" si="34"/>
        <v>○</v>
      </c>
      <c r="AQ70" s="100" t="str">
        <f t="shared" si="32"/>
        <v>○</v>
      </c>
      <c r="AR70" s="100" t="str">
        <f t="shared" si="32"/>
        <v>○</v>
      </c>
      <c r="AS70" s="100" t="str">
        <f t="shared" si="32"/>
        <v>○</v>
      </c>
    </row>
    <row r="71" spans="2:45" s="100" customFormat="1" ht="14.25" customHeight="1">
      <c r="B71" s="102" t="s">
        <v>94</v>
      </c>
      <c r="C71" s="106">
        <v>2711</v>
      </c>
      <c r="D71" s="107">
        <v>2596</v>
      </c>
      <c r="E71" s="107">
        <v>2201</v>
      </c>
      <c r="F71" s="107">
        <v>1856</v>
      </c>
      <c r="G71" s="107">
        <f t="shared" ref="G71:G89" si="35">SUMIF($T$93:$T$2637,$T71,$G$93:$G$2637)+SUMIF($T$2:$T$2637,$T71,$P$2:$P$2637)</f>
        <v>1171</v>
      </c>
      <c r="H71" s="107">
        <f t="shared" ref="H71:H88" si="36">IF(G71="x","x",IF(AND(G71="-",F71="-"),"-",IF(AND(G71="-",F71&gt;0),F71*-1,IF(AND(G71&gt;0,F71="-"),G71,G71-F71))))</f>
        <v>-685</v>
      </c>
      <c r="I71" s="108">
        <f t="shared" ref="I71:I88" si="37">IF(H71="x","x",IF(H71="-","-",IF(AND(F71="-",G71&gt;0),"皆増",IF(AND(F71&gt;0,G71="-"),"皆減",H71/F71*100))))</f>
        <v>-36.907327586206897</v>
      </c>
      <c r="J71" s="102"/>
      <c r="K71" s="114" t="s">
        <v>94</v>
      </c>
      <c r="L71" s="106">
        <v>7</v>
      </c>
      <c r="M71" s="107">
        <v>7</v>
      </c>
      <c r="N71" s="107">
        <v>6</v>
      </c>
      <c r="O71" s="107">
        <v>5</v>
      </c>
      <c r="P71" s="117">
        <f>第2表01元データ!C66</f>
        <v>3</v>
      </c>
      <c r="Q71" s="107">
        <f t="shared" ref="Q71:Q88" si="38">IF(P71="x","x",IF(AND(P71="-",O71="-"),"-",IF(AND(P71="-",O71&gt;0),O71*-1,IF(AND(P71&gt;0,O71="-"),P71,P71-O71))))</f>
        <v>-2</v>
      </c>
      <c r="R71" s="108">
        <f t="shared" ref="R71:R88" si="39">IF(Q71="x","x",IF(Q71="-","-",IF(AND(O71="-",P71&gt;0),"皆増",IF(AND(O71&gt;0,P71="-"),"皆減",Q71/O71*100))))</f>
        <v>-40</v>
      </c>
      <c r="S71" s="108"/>
      <c r="T71" s="100">
        <v>201</v>
      </c>
      <c r="W71" s="99" t="s">
        <v>377</v>
      </c>
      <c r="X71" s="99">
        <v>3004</v>
      </c>
      <c r="Y71" s="99">
        <v>2711</v>
      </c>
      <c r="Z71" s="99">
        <v>2596</v>
      </c>
      <c r="AA71" s="99">
        <v>2201</v>
      </c>
      <c r="AB71" s="99"/>
      <c r="AC71" s="99" t="s">
        <v>377</v>
      </c>
      <c r="AD71" s="99">
        <v>15</v>
      </c>
      <c r="AE71" s="99">
        <v>7</v>
      </c>
      <c r="AF71" s="99">
        <v>7</v>
      </c>
      <c r="AG71" s="99">
        <v>6</v>
      </c>
      <c r="AJ71" s="100" t="str">
        <f t="shared" si="33"/>
        <v>●</v>
      </c>
      <c r="AK71" s="100" t="str">
        <f t="shared" si="31"/>
        <v>●</v>
      </c>
      <c r="AL71" s="100" t="str">
        <f t="shared" si="31"/>
        <v>●</v>
      </c>
      <c r="AM71" s="100" t="str">
        <f t="shared" si="31"/>
        <v>●</v>
      </c>
      <c r="AP71" s="100" t="str">
        <f t="shared" si="34"/>
        <v>●</v>
      </c>
      <c r="AQ71" s="100" t="str">
        <f t="shared" si="32"/>
        <v>○</v>
      </c>
      <c r="AR71" s="100" t="str">
        <f t="shared" si="32"/>
        <v>●</v>
      </c>
      <c r="AS71" s="100" t="str">
        <f t="shared" si="32"/>
        <v>●</v>
      </c>
    </row>
    <row r="72" spans="2:45" s="100" customFormat="1" ht="14.25" customHeight="1">
      <c r="B72" s="102" t="s">
        <v>95</v>
      </c>
      <c r="C72" s="106">
        <v>3155</v>
      </c>
      <c r="D72" s="107">
        <v>2800</v>
      </c>
      <c r="E72" s="107">
        <v>2504</v>
      </c>
      <c r="F72" s="107">
        <v>2139</v>
      </c>
      <c r="G72" s="107">
        <f t="shared" si="35"/>
        <v>1516</v>
      </c>
      <c r="H72" s="107">
        <f t="shared" si="36"/>
        <v>-623</v>
      </c>
      <c r="I72" s="108">
        <f t="shared" si="37"/>
        <v>-29.125759700794763</v>
      </c>
      <c r="J72" s="102"/>
      <c r="K72" s="114" t="s">
        <v>95</v>
      </c>
      <c r="L72" s="106">
        <v>14</v>
      </c>
      <c r="M72" s="107">
        <v>11</v>
      </c>
      <c r="N72" s="107">
        <v>10</v>
      </c>
      <c r="O72" s="107">
        <v>9</v>
      </c>
      <c r="P72" s="117">
        <f>第2表01元データ!C67</f>
        <v>4</v>
      </c>
      <c r="Q72" s="107">
        <f t="shared" si="38"/>
        <v>-5</v>
      </c>
      <c r="R72" s="108">
        <f t="shared" si="39"/>
        <v>-55.555555555555557</v>
      </c>
      <c r="S72" s="108"/>
      <c r="T72" s="100">
        <v>202</v>
      </c>
      <c r="W72" s="100" t="s">
        <v>356</v>
      </c>
      <c r="X72" s="100">
        <v>3998</v>
      </c>
      <c r="Y72" s="100">
        <v>3155</v>
      </c>
      <c r="Z72" s="100">
        <v>2800</v>
      </c>
      <c r="AA72" s="100">
        <v>2504</v>
      </c>
      <c r="AC72" s="100" t="s">
        <v>356</v>
      </c>
      <c r="AD72" s="100">
        <v>36</v>
      </c>
      <c r="AE72" s="100">
        <v>14</v>
      </c>
      <c r="AF72" s="100">
        <v>11</v>
      </c>
      <c r="AG72" s="100">
        <v>10</v>
      </c>
      <c r="AJ72" s="100" t="str">
        <f t="shared" si="33"/>
        <v>●</v>
      </c>
      <c r="AK72" s="100" t="str">
        <f t="shared" si="31"/>
        <v>●</v>
      </c>
      <c r="AL72" s="100" t="str">
        <f t="shared" si="31"/>
        <v>●</v>
      </c>
      <c r="AM72" s="100" t="str">
        <f t="shared" si="31"/>
        <v>●</v>
      </c>
      <c r="AP72" s="100" t="str">
        <f t="shared" si="34"/>
        <v>●</v>
      </c>
      <c r="AQ72" s="100" t="str">
        <f t="shared" si="32"/>
        <v>●</v>
      </c>
      <c r="AR72" s="100" t="str">
        <f t="shared" si="32"/>
        <v>●</v>
      </c>
      <c r="AS72" s="100" t="str">
        <f t="shared" si="32"/>
        <v>●</v>
      </c>
    </row>
    <row r="73" spans="2:45" s="100" customFormat="1" ht="14.25" customHeight="1">
      <c r="B73" s="102" t="s">
        <v>96</v>
      </c>
      <c r="C73" s="106">
        <v>4061</v>
      </c>
      <c r="D73" s="107">
        <v>3189</v>
      </c>
      <c r="E73" s="107">
        <v>2763</v>
      </c>
      <c r="F73" s="107">
        <v>2499</v>
      </c>
      <c r="G73" s="107">
        <f t="shared" si="35"/>
        <v>1804</v>
      </c>
      <c r="H73" s="107">
        <f t="shared" si="36"/>
        <v>-695</v>
      </c>
      <c r="I73" s="108">
        <f t="shared" si="37"/>
        <v>-27.811124449779911</v>
      </c>
      <c r="J73" s="102"/>
      <c r="K73" s="114" t="s">
        <v>96</v>
      </c>
      <c r="L73" s="106">
        <v>38</v>
      </c>
      <c r="M73" s="107">
        <v>15</v>
      </c>
      <c r="N73" s="107">
        <v>11</v>
      </c>
      <c r="O73" s="107">
        <v>9</v>
      </c>
      <c r="P73" s="117">
        <f>第2表01元データ!C68</f>
        <v>8</v>
      </c>
      <c r="Q73" s="107">
        <f t="shared" si="38"/>
        <v>-1</v>
      </c>
      <c r="R73" s="108">
        <f t="shared" si="39"/>
        <v>-11.111111111111111</v>
      </c>
      <c r="S73" s="108"/>
      <c r="T73" s="100">
        <v>203</v>
      </c>
      <c r="W73" s="100" t="s">
        <v>357</v>
      </c>
      <c r="X73" s="100">
        <v>5277</v>
      </c>
      <c r="Y73" s="100">
        <v>4061</v>
      </c>
      <c r="Z73" s="100">
        <v>3189</v>
      </c>
      <c r="AA73" s="100">
        <v>2763</v>
      </c>
      <c r="AC73" s="100" t="s">
        <v>357</v>
      </c>
      <c r="AD73" s="100">
        <v>54</v>
      </c>
      <c r="AE73" s="100">
        <v>38</v>
      </c>
      <c r="AF73" s="100">
        <v>15</v>
      </c>
      <c r="AG73" s="100">
        <v>11</v>
      </c>
      <c r="AJ73" s="100" t="str">
        <f t="shared" si="33"/>
        <v>●</v>
      </c>
      <c r="AK73" s="100" t="str">
        <f t="shared" si="31"/>
        <v>●</v>
      </c>
      <c r="AL73" s="100" t="str">
        <f t="shared" si="31"/>
        <v>●</v>
      </c>
      <c r="AM73" s="100" t="str">
        <f t="shared" si="31"/>
        <v>●</v>
      </c>
      <c r="AP73" s="100" t="str">
        <f t="shared" si="34"/>
        <v>●</v>
      </c>
      <c r="AQ73" s="100" t="str">
        <f t="shared" si="32"/>
        <v>●</v>
      </c>
      <c r="AR73" s="100" t="str">
        <f t="shared" si="32"/>
        <v>●</v>
      </c>
      <c r="AS73" s="100" t="str">
        <f t="shared" si="32"/>
        <v>●</v>
      </c>
    </row>
    <row r="74" spans="2:45" s="100" customFormat="1" ht="14.25" customHeight="1">
      <c r="B74" s="102" t="s">
        <v>97</v>
      </c>
      <c r="C74" s="106">
        <v>5594</v>
      </c>
      <c r="D74" s="107">
        <v>4236</v>
      </c>
      <c r="E74" s="107">
        <v>3273</v>
      </c>
      <c r="F74" s="107">
        <v>2815</v>
      </c>
      <c r="G74" s="107">
        <f t="shared" si="35"/>
        <v>2176</v>
      </c>
      <c r="H74" s="107">
        <f t="shared" si="36"/>
        <v>-639</v>
      </c>
      <c r="I74" s="108">
        <f t="shared" si="37"/>
        <v>-22.699822380106571</v>
      </c>
      <c r="J74" s="102"/>
      <c r="K74" s="114" t="s">
        <v>97</v>
      </c>
      <c r="L74" s="106">
        <v>51</v>
      </c>
      <c r="M74" s="107">
        <v>32</v>
      </c>
      <c r="N74" s="107">
        <v>14</v>
      </c>
      <c r="O74" s="107">
        <v>9</v>
      </c>
      <c r="P74" s="117">
        <f>第2表01元データ!C69</f>
        <v>10</v>
      </c>
      <c r="Q74" s="107">
        <f t="shared" si="38"/>
        <v>1</v>
      </c>
      <c r="R74" s="108">
        <f t="shared" si="39"/>
        <v>11.111111111111111</v>
      </c>
      <c r="S74" s="108"/>
      <c r="T74" s="100">
        <v>204</v>
      </c>
      <c r="W74" s="100" t="s">
        <v>358</v>
      </c>
      <c r="X74" s="100">
        <v>6651</v>
      </c>
      <c r="Y74" s="100">
        <v>5594</v>
      </c>
      <c r="Z74" s="100">
        <v>4236</v>
      </c>
      <c r="AA74" s="100">
        <v>3273</v>
      </c>
      <c r="AC74" s="100" t="s">
        <v>358</v>
      </c>
      <c r="AD74" s="100">
        <v>46</v>
      </c>
      <c r="AE74" s="100">
        <v>51</v>
      </c>
      <c r="AF74" s="100">
        <v>32</v>
      </c>
      <c r="AG74" s="100">
        <v>14</v>
      </c>
      <c r="AJ74" s="100" t="str">
        <f t="shared" si="33"/>
        <v>●</v>
      </c>
      <c r="AK74" s="100" t="str">
        <f t="shared" si="31"/>
        <v>●</v>
      </c>
      <c r="AL74" s="100" t="str">
        <f t="shared" si="31"/>
        <v>●</v>
      </c>
      <c r="AM74" s="100" t="str">
        <f t="shared" si="31"/>
        <v>●</v>
      </c>
      <c r="AP74" s="100" t="str">
        <f t="shared" si="34"/>
        <v>●</v>
      </c>
      <c r="AQ74" s="100" t="str">
        <f t="shared" si="32"/>
        <v>●</v>
      </c>
      <c r="AR74" s="100" t="str">
        <f t="shared" si="32"/>
        <v>●</v>
      </c>
      <c r="AS74" s="100" t="str">
        <f t="shared" si="32"/>
        <v>●</v>
      </c>
    </row>
    <row r="75" spans="2:45" s="100" customFormat="1" ht="14.25" customHeight="1">
      <c r="B75" s="102" t="s">
        <v>98</v>
      </c>
      <c r="C75" s="106">
        <v>5920</v>
      </c>
      <c r="D75" s="107">
        <v>4806</v>
      </c>
      <c r="E75" s="107">
        <v>3733</v>
      </c>
      <c r="F75" s="107">
        <v>2826</v>
      </c>
      <c r="G75" s="107">
        <f t="shared" si="35"/>
        <v>2060</v>
      </c>
      <c r="H75" s="107">
        <f t="shared" si="36"/>
        <v>-766</v>
      </c>
      <c r="I75" s="108">
        <f t="shared" si="37"/>
        <v>-27.105449398443028</v>
      </c>
      <c r="J75" s="102"/>
      <c r="K75" s="114" t="s">
        <v>98</v>
      </c>
      <c r="L75" s="106">
        <v>29</v>
      </c>
      <c r="M75" s="107">
        <v>31</v>
      </c>
      <c r="N75" s="107">
        <v>19</v>
      </c>
      <c r="O75" s="107">
        <v>4</v>
      </c>
      <c r="P75" s="117">
        <f>第2表01元データ!C70</f>
        <v>5</v>
      </c>
      <c r="Q75" s="107">
        <f t="shared" si="38"/>
        <v>1</v>
      </c>
      <c r="R75" s="108">
        <f t="shared" si="39"/>
        <v>25</v>
      </c>
      <c r="S75" s="108"/>
      <c r="T75" s="100">
        <v>205</v>
      </c>
      <c r="W75" s="100" t="s">
        <v>359</v>
      </c>
      <c r="X75" s="100">
        <v>5557</v>
      </c>
      <c r="Y75" s="100">
        <v>5920</v>
      </c>
      <c r="Z75" s="100">
        <v>4806</v>
      </c>
      <c r="AA75" s="100">
        <v>3733</v>
      </c>
      <c r="AC75" s="100" t="s">
        <v>359</v>
      </c>
      <c r="AD75" s="100">
        <v>27</v>
      </c>
      <c r="AE75" s="100">
        <v>29</v>
      </c>
      <c r="AF75" s="100">
        <v>31</v>
      </c>
      <c r="AG75" s="100">
        <v>19</v>
      </c>
      <c r="AJ75" s="100" t="str">
        <f t="shared" si="33"/>
        <v>●</v>
      </c>
      <c r="AK75" s="100" t="str">
        <f t="shared" si="31"/>
        <v>●</v>
      </c>
      <c r="AL75" s="100" t="str">
        <f t="shared" si="31"/>
        <v>●</v>
      </c>
      <c r="AM75" s="100" t="str">
        <f t="shared" si="31"/>
        <v>●</v>
      </c>
      <c r="AP75" s="100" t="str">
        <f t="shared" si="34"/>
        <v>●</v>
      </c>
      <c r="AQ75" s="100" t="str">
        <f t="shared" si="32"/>
        <v>●</v>
      </c>
      <c r="AR75" s="100" t="str">
        <f t="shared" si="32"/>
        <v>●</v>
      </c>
      <c r="AS75" s="100" t="str">
        <f t="shared" si="32"/>
        <v>●</v>
      </c>
    </row>
    <row r="76" spans="2:45" s="100" customFormat="1" ht="14.25" customHeight="1">
      <c r="B76" s="102" t="s">
        <v>99</v>
      </c>
      <c r="C76" s="106">
        <v>4508</v>
      </c>
      <c r="D76" s="107">
        <v>4868</v>
      </c>
      <c r="E76" s="107">
        <v>3743</v>
      </c>
      <c r="F76" s="107">
        <v>2691</v>
      </c>
      <c r="G76" s="107">
        <f t="shared" si="35"/>
        <v>1704</v>
      </c>
      <c r="H76" s="107">
        <f t="shared" si="36"/>
        <v>-987</v>
      </c>
      <c r="I76" s="108">
        <f t="shared" si="37"/>
        <v>-36.677814938684506</v>
      </c>
      <c r="J76" s="102"/>
      <c r="K76" s="114" t="s">
        <v>99</v>
      </c>
      <c r="L76" s="106">
        <v>19</v>
      </c>
      <c r="M76" s="107">
        <v>23</v>
      </c>
      <c r="N76" s="107">
        <v>18</v>
      </c>
      <c r="O76" s="107">
        <v>13</v>
      </c>
      <c r="P76" s="117">
        <f>第2表01元データ!C71</f>
        <v>4</v>
      </c>
      <c r="Q76" s="107">
        <f t="shared" si="38"/>
        <v>-9</v>
      </c>
      <c r="R76" s="108">
        <f t="shared" si="39"/>
        <v>-69.230769230769226</v>
      </c>
      <c r="S76" s="108"/>
      <c r="T76" s="100">
        <v>206</v>
      </c>
      <c r="W76" s="100" t="s">
        <v>360</v>
      </c>
      <c r="X76" s="100">
        <v>4460</v>
      </c>
      <c r="Y76" s="100">
        <v>4508</v>
      </c>
      <c r="Z76" s="100">
        <v>4868</v>
      </c>
      <c r="AA76" s="100">
        <v>3743</v>
      </c>
      <c r="AC76" s="100" t="s">
        <v>360</v>
      </c>
      <c r="AD76" s="100">
        <v>26</v>
      </c>
      <c r="AE76" s="100">
        <v>19</v>
      </c>
      <c r="AF76" s="100">
        <v>23</v>
      </c>
      <c r="AG76" s="100">
        <v>18</v>
      </c>
      <c r="AJ76" s="100" t="str">
        <f t="shared" si="33"/>
        <v>●</v>
      </c>
      <c r="AK76" s="100" t="str">
        <f t="shared" si="31"/>
        <v>●</v>
      </c>
      <c r="AL76" s="100" t="str">
        <f t="shared" si="31"/>
        <v>●</v>
      </c>
      <c r="AM76" s="100" t="str">
        <f t="shared" si="31"/>
        <v>●</v>
      </c>
      <c r="AP76" s="100" t="str">
        <f t="shared" si="34"/>
        <v>●</v>
      </c>
      <c r="AQ76" s="100" t="str">
        <f t="shared" si="32"/>
        <v>●</v>
      </c>
      <c r="AR76" s="100" t="str">
        <f t="shared" si="32"/>
        <v>●</v>
      </c>
      <c r="AS76" s="100" t="str">
        <f t="shared" si="32"/>
        <v>●</v>
      </c>
    </row>
    <row r="77" spans="2:45" s="100" customFormat="1" ht="14.25" customHeight="1">
      <c r="B77" s="102" t="s">
        <v>100</v>
      </c>
      <c r="C77" s="106">
        <v>4205</v>
      </c>
      <c r="D77" s="107">
        <v>4289</v>
      </c>
      <c r="E77" s="107">
        <v>4314</v>
      </c>
      <c r="F77" s="107">
        <v>3298</v>
      </c>
      <c r="G77" s="107">
        <f t="shared" si="35"/>
        <v>1818</v>
      </c>
      <c r="H77" s="107">
        <f t="shared" si="36"/>
        <v>-1480</v>
      </c>
      <c r="I77" s="108">
        <f t="shared" si="37"/>
        <v>-44.875682231655553</v>
      </c>
      <c r="J77" s="102"/>
      <c r="K77" s="114" t="s">
        <v>100</v>
      </c>
      <c r="L77" s="106">
        <v>13</v>
      </c>
      <c r="M77" s="107">
        <v>19</v>
      </c>
      <c r="N77" s="107">
        <v>17</v>
      </c>
      <c r="O77" s="107">
        <v>27</v>
      </c>
      <c r="P77" s="117">
        <f>第2表01元データ!C72</f>
        <v>6</v>
      </c>
      <c r="Q77" s="107">
        <f t="shared" si="38"/>
        <v>-21</v>
      </c>
      <c r="R77" s="108">
        <f t="shared" si="39"/>
        <v>-77.777777777777786</v>
      </c>
      <c r="S77" s="108"/>
      <c r="T77" s="100">
        <v>207</v>
      </c>
      <c r="W77" s="100" t="s">
        <v>361</v>
      </c>
      <c r="X77" s="100">
        <v>4285</v>
      </c>
      <c r="Y77" s="100">
        <v>4205</v>
      </c>
      <c r="Z77" s="100">
        <v>4289</v>
      </c>
      <c r="AA77" s="100">
        <v>4314</v>
      </c>
      <c r="AC77" s="100" t="s">
        <v>361</v>
      </c>
      <c r="AD77" s="100">
        <v>29</v>
      </c>
      <c r="AE77" s="100">
        <v>13</v>
      </c>
      <c r="AF77" s="100">
        <v>19</v>
      </c>
      <c r="AG77" s="100">
        <v>17</v>
      </c>
      <c r="AJ77" s="100" t="str">
        <f t="shared" si="33"/>
        <v>●</v>
      </c>
      <c r="AK77" s="100" t="str">
        <f t="shared" si="31"/>
        <v>●</v>
      </c>
      <c r="AL77" s="100" t="str">
        <f t="shared" si="31"/>
        <v>●</v>
      </c>
      <c r="AM77" s="100" t="str">
        <f t="shared" si="31"/>
        <v>●</v>
      </c>
      <c r="AP77" s="100" t="str">
        <f t="shared" si="34"/>
        <v>●</v>
      </c>
      <c r="AQ77" s="100" t="str">
        <f t="shared" si="32"/>
        <v>●</v>
      </c>
      <c r="AR77" s="100" t="str">
        <f t="shared" si="32"/>
        <v>●</v>
      </c>
      <c r="AS77" s="100" t="str">
        <f t="shared" si="32"/>
        <v>●</v>
      </c>
    </row>
    <row r="78" spans="2:45" s="100" customFormat="1" ht="14.25" customHeight="1">
      <c r="B78" s="102" t="s">
        <v>118</v>
      </c>
      <c r="C78" s="106">
        <v>4235</v>
      </c>
      <c r="D78" s="107">
        <v>4206</v>
      </c>
      <c r="E78" s="107">
        <v>4099</v>
      </c>
      <c r="F78" s="107">
        <v>4122</v>
      </c>
      <c r="G78" s="107">
        <f t="shared" si="35"/>
        <v>2311</v>
      </c>
      <c r="H78" s="107">
        <f t="shared" si="36"/>
        <v>-1811</v>
      </c>
      <c r="I78" s="108">
        <f t="shared" si="37"/>
        <v>-43.934983017952447</v>
      </c>
      <c r="J78" s="102"/>
      <c r="K78" s="114" t="s">
        <v>118</v>
      </c>
      <c r="L78" s="106">
        <v>29</v>
      </c>
      <c r="M78" s="107">
        <v>17</v>
      </c>
      <c r="N78" s="107">
        <v>13</v>
      </c>
      <c r="O78" s="107">
        <v>20</v>
      </c>
      <c r="P78" s="117">
        <f>第2表01元データ!C73</f>
        <v>9</v>
      </c>
      <c r="Q78" s="107">
        <f t="shared" si="38"/>
        <v>-11</v>
      </c>
      <c r="R78" s="108">
        <f t="shared" si="39"/>
        <v>-55.000000000000007</v>
      </c>
      <c r="S78" s="108"/>
      <c r="T78" s="100">
        <v>208</v>
      </c>
      <c r="W78" s="100" t="s">
        <v>362</v>
      </c>
      <c r="X78" s="100">
        <v>6009</v>
      </c>
      <c r="Y78" s="100">
        <v>4235</v>
      </c>
      <c r="Z78" s="100">
        <v>4206</v>
      </c>
      <c r="AA78" s="100">
        <v>4099</v>
      </c>
      <c r="AC78" s="100" t="s">
        <v>362</v>
      </c>
      <c r="AD78" s="100">
        <v>53</v>
      </c>
      <c r="AE78" s="100">
        <v>29</v>
      </c>
      <c r="AF78" s="100">
        <v>17</v>
      </c>
      <c r="AG78" s="100">
        <v>13</v>
      </c>
      <c r="AJ78" s="100" t="str">
        <f t="shared" si="33"/>
        <v>●</v>
      </c>
      <c r="AK78" s="100" t="str">
        <f t="shared" si="31"/>
        <v>●</v>
      </c>
      <c r="AL78" s="100" t="str">
        <f t="shared" si="31"/>
        <v>●</v>
      </c>
      <c r="AM78" s="100" t="str">
        <f t="shared" si="31"/>
        <v>●</v>
      </c>
      <c r="AP78" s="100" t="str">
        <f t="shared" si="34"/>
        <v>●</v>
      </c>
      <c r="AQ78" s="100" t="str">
        <f t="shared" si="32"/>
        <v>●</v>
      </c>
      <c r="AR78" s="100" t="str">
        <f t="shared" si="32"/>
        <v>●</v>
      </c>
      <c r="AS78" s="100" t="str">
        <f t="shared" si="32"/>
        <v>●</v>
      </c>
    </row>
    <row r="79" spans="2:45" s="100" customFormat="1" ht="14.25" customHeight="1">
      <c r="B79" s="102" t="s">
        <v>101</v>
      </c>
      <c r="C79" s="106">
        <v>6014</v>
      </c>
      <c r="D79" s="107">
        <v>4218</v>
      </c>
      <c r="E79" s="107">
        <v>4079</v>
      </c>
      <c r="F79" s="107">
        <v>4017</v>
      </c>
      <c r="G79" s="107">
        <f t="shared" si="35"/>
        <v>3138</v>
      </c>
      <c r="H79" s="107">
        <f t="shared" si="36"/>
        <v>-879</v>
      </c>
      <c r="I79" s="108">
        <f t="shared" si="37"/>
        <v>-21.882001493651977</v>
      </c>
      <c r="J79" s="102"/>
      <c r="K79" s="114" t="s">
        <v>101</v>
      </c>
      <c r="L79" s="106">
        <v>52</v>
      </c>
      <c r="M79" s="107">
        <v>27</v>
      </c>
      <c r="N79" s="107">
        <v>18</v>
      </c>
      <c r="O79" s="107">
        <v>9</v>
      </c>
      <c r="P79" s="117">
        <f>第2表01元データ!C74</f>
        <v>20</v>
      </c>
      <c r="Q79" s="107">
        <f t="shared" si="38"/>
        <v>11</v>
      </c>
      <c r="R79" s="108">
        <f t="shared" si="39"/>
        <v>122.22222222222223</v>
      </c>
      <c r="S79" s="108"/>
      <c r="T79" s="100">
        <v>209</v>
      </c>
      <c r="W79" s="100" t="s">
        <v>363</v>
      </c>
      <c r="X79" s="100">
        <v>7561</v>
      </c>
      <c r="Y79" s="100">
        <v>6014</v>
      </c>
      <c r="Z79" s="100">
        <v>4218</v>
      </c>
      <c r="AA79" s="100">
        <v>4079</v>
      </c>
      <c r="AC79" s="100" t="s">
        <v>363</v>
      </c>
      <c r="AD79" s="100">
        <v>67</v>
      </c>
      <c r="AE79" s="100">
        <v>52</v>
      </c>
      <c r="AF79" s="100">
        <v>27</v>
      </c>
      <c r="AG79" s="100">
        <v>18</v>
      </c>
      <c r="AJ79" s="100" t="str">
        <f t="shared" si="33"/>
        <v>●</v>
      </c>
      <c r="AK79" s="100" t="str">
        <f t="shared" si="31"/>
        <v>●</v>
      </c>
      <c r="AL79" s="100" t="str">
        <f>IF(E79=Z79,"○","●")</f>
        <v>●</v>
      </c>
      <c r="AM79" s="100" t="str">
        <f t="shared" si="31"/>
        <v>●</v>
      </c>
      <c r="AP79" s="100" t="str">
        <f t="shared" si="34"/>
        <v>●</v>
      </c>
      <c r="AQ79" s="100" t="str">
        <f t="shared" si="32"/>
        <v>●</v>
      </c>
      <c r="AR79" s="100" t="str">
        <f t="shared" si="32"/>
        <v>●</v>
      </c>
      <c r="AS79" s="100" t="str">
        <f t="shared" si="32"/>
        <v>●</v>
      </c>
    </row>
    <row r="80" spans="2:45" s="100" customFormat="1" ht="14.25" customHeight="1">
      <c r="B80" s="102" t="s">
        <v>102</v>
      </c>
      <c r="C80" s="106">
        <v>7508</v>
      </c>
      <c r="D80" s="107">
        <v>5916</v>
      </c>
      <c r="E80" s="107">
        <v>4127</v>
      </c>
      <c r="F80" s="107">
        <v>4015</v>
      </c>
      <c r="G80" s="107">
        <f t="shared" si="35"/>
        <v>3992</v>
      </c>
      <c r="H80" s="107">
        <f t="shared" si="36"/>
        <v>-23</v>
      </c>
      <c r="I80" s="108">
        <f t="shared" si="37"/>
        <v>-0.57285180572851802</v>
      </c>
      <c r="J80" s="102"/>
      <c r="K80" s="114" t="s">
        <v>102</v>
      </c>
      <c r="L80" s="106">
        <v>66</v>
      </c>
      <c r="M80" s="107">
        <v>51</v>
      </c>
      <c r="N80" s="107">
        <v>23</v>
      </c>
      <c r="O80" s="107">
        <v>16</v>
      </c>
      <c r="P80" s="117">
        <f>第2表01元データ!C75</f>
        <v>17</v>
      </c>
      <c r="Q80" s="107">
        <f t="shared" si="38"/>
        <v>1</v>
      </c>
      <c r="R80" s="108">
        <f t="shared" si="39"/>
        <v>6.25</v>
      </c>
      <c r="S80" s="108"/>
      <c r="T80" s="100">
        <v>210</v>
      </c>
      <c r="W80" s="100" t="s">
        <v>364</v>
      </c>
      <c r="X80" s="100">
        <v>6538</v>
      </c>
      <c r="Y80" s="100">
        <v>7508</v>
      </c>
      <c r="Z80" s="100">
        <v>5916</v>
      </c>
      <c r="AA80" s="100">
        <v>4127</v>
      </c>
      <c r="AC80" s="100" t="s">
        <v>364</v>
      </c>
      <c r="AD80" s="100">
        <v>50</v>
      </c>
      <c r="AE80" s="100">
        <v>66</v>
      </c>
      <c r="AF80" s="100">
        <v>51</v>
      </c>
      <c r="AG80" s="100">
        <v>23</v>
      </c>
      <c r="AJ80" s="100" t="str">
        <f t="shared" si="33"/>
        <v>●</v>
      </c>
      <c r="AK80" s="100" t="str">
        <f t="shared" si="31"/>
        <v>●</v>
      </c>
      <c r="AL80" s="100" t="str">
        <f t="shared" si="31"/>
        <v>●</v>
      </c>
      <c r="AM80" s="100" t="str">
        <f t="shared" si="31"/>
        <v>●</v>
      </c>
      <c r="AP80" s="100" t="str">
        <f t="shared" si="34"/>
        <v>●</v>
      </c>
      <c r="AQ80" s="100" t="str">
        <f t="shared" si="32"/>
        <v>●</v>
      </c>
      <c r="AR80" s="100" t="str">
        <f t="shared" si="32"/>
        <v>●</v>
      </c>
      <c r="AS80" s="100" t="str">
        <f t="shared" si="32"/>
        <v>●</v>
      </c>
    </row>
    <row r="81" spans="2:45" s="100" customFormat="1" ht="14.25" customHeight="1">
      <c r="B81" s="102" t="s">
        <v>103</v>
      </c>
      <c r="C81" s="106">
        <v>6351</v>
      </c>
      <c r="D81" s="107">
        <v>7439</v>
      </c>
      <c r="E81" s="107">
        <v>5836</v>
      </c>
      <c r="F81" s="107">
        <v>4069</v>
      </c>
      <c r="G81" s="107">
        <f t="shared" si="35"/>
        <v>3858</v>
      </c>
      <c r="H81" s="107">
        <f t="shared" si="36"/>
        <v>-211</v>
      </c>
      <c r="I81" s="108">
        <f t="shared" si="37"/>
        <v>-5.185549275006144</v>
      </c>
      <c r="J81" s="102"/>
      <c r="K81" s="114" t="s">
        <v>103</v>
      </c>
      <c r="L81" s="106">
        <v>47</v>
      </c>
      <c r="M81" s="107">
        <v>67</v>
      </c>
      <c r="N81" s="107">
        <v>49</v>
      </c>
      <c r="O81" s="107">
        <v>21</v>
      </c>
      <c r="P81" s="117">
        <f>第2表01元データ!C76</f>
        <v>13</v>
      </c>
      <c r="Q81" s="107">
        <f t="shared" si="38"/>
        <v>-8</v>
      </c>
      <c r="R81" s="108">
        <f t="shared" si="39"/>
        <v>-38.095238095238095</v>
      </c>
      <c r="S81" s="108"/>
      <c r="T81" s="100">
        <v>211</v>
      </c>
      <c r="W81" s="100" t="s">
        <v>365</v>
      </c>
      <c r="X81" s="100">
        <v>6226</v>
      </c>
      <c r="Y81" s="100">
        <v>6351</v>
      </c>
      <c r="Z81" s="100">
        <v>7439</v>
      </c>
      <c r="AA81" s="100">
        <v>5836</v>
      </c>
      <c r="AC81" s="100" t="s">
        <v>365</v>
      </c>
      <c r="AD81" s="100">
        <v>40</v>
      </c>
      <c r="AE81" s="100">
        <v>47</v>
      </c>
      <c r="AF81" s="100">
        <v>67</v>
      </c>
      <c r="AG81" s="100">
        <v>49</v>
      </c>
      <c r="AJ81" s="100" t="str">
        <f t="shared" si="33"/>
        <v>●</v>
      </c>
      <c r="AK81" s="100" t="str">
        <f t="shared" si="31"/>
        <v>●</v>
      </c>
      <c r="AL81" s="100" t="str">
        <f t="shared" si="31"/>
        <v>●</v>
      </c>
      <c r="AM81" s="100" t="str">
        <f t="shared" si="31"/>
        <v>●</v>
      </c>
      <c r="AP81" s="100" t="str">
        <f t="shared" si="34"/>
        <v>●</v>
      </c>
      <c r="AQ81" s="100" t="str">
        <f t="shared" si="32"/>
        <v>●</v>
      </c>
      <c r="AR81" s="100" t="str">
        <f t="shared" si="32"/>
        <v>●</v>
      </c>
      <c r="AS81" s="100" t="str">
        <f t="shared" si="32"/>
        <v>●</v>
      </c>
    </row>
    <row r="82" spans="2:45" s="100" customFormat="1" ht="14.25" customHeight="1">
      <c r="B82" s="102" t="s">
        <v>104</v>
      </c>
      <c r="C82" s="106">
        <v>6126</v>
      </c>
      <c r="D82" s="107">
        <v>6269</v>
      </c>
      <c r="E82" s="107">
        <v>7314</v>
      </c>
      <c r="F82" s="107">
        <v>5731</v>
      </c>
      <c r="G82" s="107">
        <f t="shared" si="35"/>
        <v>3888</v>
      </c>
      <c r="H82" s="107">
        <f t="shared" si="36"/>
        <v>-1843</v>
      </c>
      <c r="I82" s="108">
        <f t="shared" si="37"/>
        <v>-32.158436573023906</v>
      </c>
      <c r="J82" s="102"/>
      <c r="K82" s="114" t="s">
        <v>104</v>
      </c>
      <c r="L82" s="106">
        <v>37</v>
      </c>
      <c r="M82" s="107">
        <v>45</v>
      </c>
      <c r="N82" s="107">
        <v>62</v>
      </c>
      <c r="O82" s="107">
        <v>50</v>
      </c>
      <c r="P82" s="117">
        <f>第2表01元データ!C77</f>
        <v>17</v>
      </c>
      <c r="Q82" s="107">
        <f t="shared" si="38"/>
        <v>-33</v>
      </c>
      <c r="R82" s="108">
        <f t="shared" si="39"/>
        <v>-66</v>
      </c>
      <c r="S82" s="108"/>
      <c r="T82" s="100">
        <v>212</v>
      </c>
      <c r="W82" s="100" t="s">
        <v>366</v>
      </c>
      <c r="X82" s="100">
        <v>6536</v>
      </c>
      <c r="Y82" s="100">
        <v>6126</v>
      </c>
      <c r="Z82" s="100">
        <v>6269</v>
      </c>
      <c r="AA82" s="100">
        <v>7314</v>
      </c>
      <c r="AC82" s="100" t="s">
        <v>366</v>
      </c>
      <c r="AD82" s="100">
        <v>61</v>
      </c>
      <c r="AE82" s="100">
        <v>37</v>
      </c>
      <c r="AF82" s="100">
        <v>45</v>
      </c>
      <c r="AG82" s="100">
        <v>62</v>
      </c>
      <c r="AJ82" s="100" t="str">
        <f t="shared" si="33"/>
        <v>●</v>
      </c>
      <c r="AK82" s="100" t="str">
        <f t="shared" si="31"/>
        <v>●</v>
      </c>
      <c r="AL82" s="100" t="str">
        <f t="shared" si="31"/>
        <v>●</v>
      </c>
      <c r="AM82" s="100" t="str">
        <f t="shared" si="31"/>
        <v>●</v>
      </c>
      <c r="AP82" s="100" t="str">
        <f t="shared" si="34"/>
        <v>●</v>
      </c>
      <c r="AQ82" s="100" t="str">
        <f t="shared" si="32"/>
        <v>●</v>
      </c>
      <c r="AR82" s="100" t="str">
        <f t="shared" si="32"/>
        <v>●</v>
      </c>
      <c r="AS82" s="100" t="str">
        <f t="shared" si="32"/>
        <v>●</v>
      </c>
    </row>
    <row r="83" spans="2:45" s="100" customFormat="1" ht="14.25" customHeight="1">
      <c r="B83" s="102" t="s">
        <v>105</v>
      </c>
      <c r="C83" s="106">
        <v>6348</v>
      </c>
      <c r="D83" s="107">
        <v>6003</v>
      </c>
      <c r="E83" s="107">
        <v>6158</v>
      </c>
      <c r="F83" s="107">
        <v>7136</v>
      </c>
      <c r="G83" s="107">
        <f t="shared" si="35"/>
        <v>3908</v>
      </c>
      <c r="H83" s="107">
        <f t="shared" si="36"/>
        <v>-3228</v>
      </c>
      <c r="I83" s="108">
        <f t="shared" si="37"/>
        <v>-45.235426008968609</v>
      </c>
      <c r="J83" s="102"/>
      <c r="K83" s="114" t="s">
        <v>105</v>
      </c>
      <c r="L83" s="106">
        <v>61</v>
      </c>
      <c r="M83" s="107">
        <v>40</v>
      </c>
      <c r="N83" s="107">
        <v>52</v>
      </c>
      <c r="O83" s="107">
        <v>58</v>
      </c>
      <c r="P83" s="117">
        <f>第2表01元データ!C78</f>
        <v>19</v>
      </c>
      <c r="Q83" s="107">
        <f t="shared" si="38"/>
        <v>-39</v>
      </c>
      <c r="R83" s="108">
        <f t="shared" si="39"/>
        <v>-67.241379310344826</v>
      </c>
      <c r="S83" s="108"/>
      <c r="T83" s="100">
        <v>213</v>
      </c>
      <c r="W83" s="100" t="s">
        <v>367</v>
      </c>
      <c r="X83" s="100">
        <v>6157</v>
      </c>
      <c r="Y83" s="100">
        <v>6348</v>
      </c>
      <c r="Z83" s="100">
        <v>6003</v>
      </c>
      <c r="AA83" s="100">
        <v>6158</v>
      </c>
      <c r="AC83" s="100" t="s">
        <v>367</v>
      </c>
      <c r="AD83" s="100">
        <v>66</v>
      </c>
      <c r="AE83" s="100">
        <v>61</v>
      </c>
      <c r="AF83" s="100">
        <v>40</v>
      </c>
      <c r="AG83" s="100">
        <v>52</v>
      </c>
      <c r="AJ83" s="100" t="str">
        <f t="shared" si="33"/>
        <v>●</v>
      </c>
      <c r="AK83" s="100" t="str">
        <f t="shared" si="31"/>
        <v>●</v>
      </c>
      <c r="AL83" s="100" t="str">
        <f t="shared" si="31"/>
        <v>●</v>
      </c>
      <c r="AM83" s="100" t="str">
        <f t="shared" si="31"/>
        <v>●</v>
      </c>
      <c r="AP83" s="100" t="str">
        <f t="shared" si="34"/>
        <v>●</v>
      </c>
      <c r="AQ83" s="100" t="str">
        <f t="shared" si="32"/>
        <v>●</v>
      </c>
      <c r="AR83" s="100" t="str">
        <f t="shared" si="32"/>
        <v>●</v>
      </c>
      <c r="AS83" s="100" t="str">
        <f t="shared" si="32"/>
        <v>●</v>
      </c>
    </row>
    <row r="84" spans="2:45" s="100" customFormat="1" ht="14.25" customHeight="1">
      <c r="B84" s="102" t="s">
        <v>106</v>
      </c>
      <c r="C84" s="106">
        <v>5878</v>
      </c>
      <c r="D84" s="107">
        <v>6104</v>
      </c>
      <c r="E84" s="107">
        <v>5799</v>
      </c>
      <c r="F84" s="107">
        <v>5923</v>
      </c>
      <c r="G84" s="107">
        <f t="shared" si="35"/>
        <v>5396</v>
      </c>
      <c r="H84" s="107">
        <f t="shared" si="36"/>
        <v>-527</v>
      </c>
      <c r="I84" s="108">
        <f t="shared" si="37"/>
        <v>-8.8975181495863591</v>
      </c>
      <c r="J84" s="102"/>
      <c r="K84" s="114" t="s">
        <v>106</v>
      </c>
      <c r="L84" s="106">
        <v>66</v>
      </c>
      <c r="M84" s="107">
        <v>55</v>
      </c>
      <c r="N84" s="107">
        <v>36</v>
      </c>
      <c r="O84" s="107">
        <v>47</v>
      </c>
      <c r="P84" s="117">
        <f>第2表01元データ!C79</f>
        <v>48</v>
      </c>
      <c r="Q84" s="107">
        <f t="shared" si="38"/>
        <v>1</v>
      </c>
      <c r="R84" s="108">
        <f t="shared" si="39"/>
        <v>2.1276595744680851</v>
      </c>
      <c r="S84" s="108"/>
      <c r="T84" s="100">
        <v>214</v>
      </c>
      <c r="W84" s="100" t="s">
        <v>368</v>
      </c>
      <c r="X84" s="100">
        <v>5450</v>
      </c>
      <c r="Y84" s="100">
        <v>5878</v>
      </c>
      <c r="Z84" s="100">
        <v>6104</v>
      </c>
      <c r="AA84" s="100">
        <v>5799</v>
      </c>
      <c r="AC84" s="100" t="s">
        <v>368</v>
      </c>
      <c r="AD84" s="100">
        <v>80</v>
      </c>
      <c r="AE84" s="100">
        <v>66</v>
      </c>
      <c r="AF84" s="100">
        <v>55</v>
      </c>
      <c r="AG84" s="100">
        <v>36</v>
      </c>
      <c r="AJ84" s="100" t="str">
        <f t="shared" si="33"/>
        <v>●</v>
      </c>
      <c r="AK84" s="100" t="str">
        <f t="shared" si="31"/>
        <v>●</v>
      </c>
      <c r="AL84" s="100" t="str">
        <f t="shared" si="31"/>
        <v>●</v>
      </c>
      <c r="AM84" s="100" t="str">
        <f t="shared" si="31"/>
        <v>●</v>
      </c>
      <c r="AP84" s="100" t="str">
        <f t="shared" si="34"/>
        <v>●</v>
      </c>
      <c r="AQ84" s="100" t="str">
        <f t="shared" si="32"/>
        <v>●</v>
      </c>
      <c r="AR84" s="100" t="str">
        <f t="shared" si="32"/>
        <v>●</v>
      </c>
      <c r="AS84" s="100" t="str">
        <f t="shared" si="32"/>
        <v>●</v>
      </c>
    </row>
    <row r="85" spans="2:45" s="100" customFormat="1" ht="14.25" customHeight="1">
      <c r="B85" s="102" t="s">
        <v>107</v>
      </c>
      <c r="C85" s="106">
        <v>4993</v>
      </c>
      <c r="D85" s="107">
        <v>5458</v>
      </c>
      <c r="E85" s="107">
        <v>5778</v>
      </c>
      <c r="F85" s="107">
        <v>5492</v>
      </c>
      <c r="G85" s="107">
        <f t="shared" si="35"/>
        <v>6494</v>
      </c>
      <c r="H85" s="107">
        <f t="shared" si="36"/>
        <v>1002</v>
      </c>
      <c r="I85" s="108">
        <f t="shared" si="37"/>
        <v>18.244719592134011</v>
      </c>
      <c r="J85" s="102"/>
      <c r="K85" s="114" t="s">
        <v>107</v>
      </c>
      <c r="L85" s="106">
        <v>68</v>
      </c>
      <c r="M85" s="107">
        <v>58</v>
      </c>
      <c r="N85" s="107">
        <v>52</v>
      </c>
      <c r="O85" s="107">
        <v>34</v>
      </c>
      <c r="P85" s="117">
        <f>第2表01元データ!C80</f>
        <v>60</v>
      </c>
      <c r="Q85" s="107">
        <f t="shared" si="38"/>
        <v>26</v>
      </c>
      <c r="R85" s="108">
        <f t="shared" si="39"/>
        <v>76.470588235294116</v>
      </c>
      <c r="S85" s="108"/>
      <c r="T85" s="100">
        <v>215</v>
      </c>
      <c r="W85" s="100" t="s">
        <v>369</v>
      </c>
      <c r="X85" s="100">
        <v>4030</v>
      </c>
      <c r="Y85" s="100">
        <v>4993</v>
      </c>
      <c r="Z85" s="100">
        <v>5458</v>
      </c>
      <c r="AA85" s="100">
        <v>5778</v>
      </c>
      <c r="AC85" s="100" t="s">
        <v>369</v>
      </c>
      <c r="AD85" s="100">
        <v>68</v>
      </c>
      <c r="AE85" s="100">
        <v>68</v>
      </c>
      <c r="AF85" s="100">
        <v>58</v>
      </c>
      <c r="AG85" s="100">
        <v>52</v>
      </c>
      <c r="AJ85" s="100" t="str">
        <f t="shared" si="33"/>
        <v>●</v>
      </c>
      <c r="AK85" s="100" t="str">
        <f t="shared" si="31"/>
        <v>●</v>
      </c>
      <c r="AL85" s="100" t="str">
        <f t="shared" si="31"/>
        <v>●</v>
      </c>
      <c r="AM85" s="100" t="str">
        <f t="shared" si="31"/>
        <v>●</v>
      </c>
      <c r="AP85" s="100" t="str">
        <f t="shared" si="34"/>
        <v>○</v>
      </c>
      <c r="AQ85" s="100" t="str">
        <f t="shared" si="32"/>
        <v>●</v>
      </c>
      <c r="AR85" s="100" t="str">
        <f t="shared" si="32"/>
        <v>●</v>
      </c>
      <c r="AS85" s="100" t="str">
        <f t="shared" si="32"/>
        <v>●</v>
      </c>
    </row>
    <row r="86" spans="2:45" s="100" customFormat="1" ht="14.25" customHeight="1">
      <c r="B86" s="102" t="s">
        <v>108</v>
      </c>
      <c r="C86" s="106">
        <v>3502</v>
      </c>
      <c r="D86" s="107">
        <v>4489</v>
      </c>
      <c r="E86" s="107">
        <v>4969</v>
      </c>
      <c r="F86" s="107">
        <v>5204</v>
      </c>
      <c r="G86" s="107">
        <f t="shared" si="35"/>
        <v>5152</v>
      </c>
      <c r="H86" s="107">
        <f t="shared" si="36"/>
        <v>-52</v>
      </c>
      <c r="I86" s="108">
        <f t="shared" si="37"/>
        <v>-0.99923136049192929</v>
      </c>
      <c r="J86" s="102"/>
      <c r="K86" s="114" t="s">
        <v>108</v>
      </c>
      <c r="L86" s="106">
        <v>57</v>
      </c>
      <c r="M86" s="107">
        <v>56</v>
      </c>
      <c r="N86" s="107">
        <v>50</v>
      </c>
      <c r="O86" s="107">
        <v>45</v>
      </c>
      <c r="P86" s="117">
        <f>第2表01元データ!C81</f>
        <v>38</v>
      </c>
      <c r="Q86" s="107">
        <f t="shared" si="38"/>
        <v>-7</v>
      </c>
      <c r="R86" s="108">
        <f t="shared" si="39"/>
        <v>-15.555555555555555</v>
      </c>
      <c r="S86" s="108"/>
      <c r="T86" s="100">
        <v>216</v>
      </c>
      <c r="W86" s="100" t="s">
        <v>370</v>
      </c>
      <c r="X86" s="100">
        <v>3048</v>
      </c>
      <c r="Y86" s="100">
        <v>3502</v>
      </c>
      <c r="Z86" s="100">
        <v>4489</v>
      </c>
      <c r="AA86" s="100">
        <v>4969</v>
      </c>
      <c r="AC86" s="100" t="s">
        <v>370</v>
      </c>
      <c r="AD86" s="100">
        <v>32</v>
      </c>
      <c r="AE86" s="100">
        <v>57</v>
      </c>
      <c r="AF86" s="100">
        <v>56</v>
      </c>
      <c r="AG86" s="100">
        <v>50</v>
      </c>
      <c r="AJ86" s="100" t="str">
        <f t="shared" si="33"/>
        <v>●</v>
      </c>
      <c r="AK86" s="100" t="str">
        <f t="shared" si="31"/>
        <v>●</v>
      </c>
      <c r="AL86" s="100" t="str">
        <f t="shared" si="31"/>
        <v>●</v>
      </c>
      <c r="AM86" s="100" t="str">
        <f t="shared" si="31"/>
        <v>●</v>
      </c>
      <c r="AP86" s="100" t="str">
        <f t="shared" si="34"/>
        <v>●</v>
      </c>
      <c r="AQ86" s="100" t="str">
        <f t="shared" si="32"/>
        <v>●</v>
      </c>
      <c r="AR86" s="100" t="str">
        <f t="shared" si="32"/>
        <v>●</v>
      </c>
      <c r="AS86" s="100" t="str">
        <f t="shared" si="32"/>
        <v>●</v>
      </c>
    </row>
    <row r="87" spans="2:45" s="100" customFormat="1" ht="14.25" customHeight="1">
      <c r="B87" s="102" t="s">
        <v>109</v>
      </c>
      <c r="C87" s="106">
        <v>2313</v>
      </c>
      <c r="D87" s="107">
        <v>2753</v>
      </c>
      <c r="E87" s="107">
        <v>3746</v>
      </c>
      <c r="F87" s="107">
        <v>4266</v>
      </c>
      <c r="G87" s="107">
        <f t="shared" si="35"/>
        <v>4351</v>
      </c>
      <c r="H87" s="107">
        <f t="shared" si="36"/>
        <v>85</v>
      </c>
      <c r="I87" s="108">
        <f t="shared" si="37"/>
        <v>1.9924988279418661</v>
      </c>
      <c r="J87" s="102"/>
      <c r="K87" s="114" t="s">
        <v>109</v>
      </c>
      <c r="L87" s="106">
        <v>25</v>
      </c>
      <c r="M87" s="107">
        <v>44</v>
      </c>
      <c r="N87" s="107">
        <v>44</v>
      </c>
      <c r="O87" s="107">
        <v>40</v>
      </c>
      <c r="P87" s="117">
        <f>第2表01元データ!C82</f>
        <v>23</v>
      </c>
      <c r="Q87" s="107">
        <f t="shared" si="38"/>
        <v>-17</v>
      </c>
      <c r="R87" s="108">
        <f t="shared" si="39"/>
        <v>-42.5</v>
      </c>
      <c r="S87" s="108"/>
      <c r="T87" s="100">
        <v>217</v>
      </c>
      <c r="W87" s="100" t="s">
        <v>371</v>
      </c>
      <c r="X87" s="100">
        <v>1824</v>
      </c>
      <c r="Y87" s="100">
        <v>2313</v>
      </c>
      <c r="Z87" s="100">
        <v>2753</v>
      </c>
      <c r="AA87" s="100">
        <v>3746</v>
      </c>
      <c r="AC87" s="100" t="s">
        <v>371</v>
      </c>
      <c r="AD87" s="100">
        <v>20</v>
      </c>
      <c r="AE87" s="100">
        <v>25</v>
      </c>
      <c r="AF87" s="100">
        <v>44</v>
      </c>
      <c r="AG87" s="100">
        <v>44</v>
      </c>
      <c r="AJ87" s="100" t="str">
        <f t="shared" si="33"/>
        <v>●</v>
      </c>
      <c r="AK87" s="100" t="str">
        <f t="shared" si="31"/>
        <v>●</v>
      </c>
      <c r="AL87" s="100" t="str">
        <f t="shared" si="31"/>
        <v>●</v>
      </c>
      <c r="AM87" s="100" t="str">
        <f t="shared" si="31"/>
        <v>●</v>
      </c>
      <c r="AP87" s="100" t="str">
        <f t="shared" si="34"/>
        <v>●</v>
      </c>
      <c r="AQ87" s="100" t="str">
        <f t="shared" si="32"/>
        <v>●</v>
      </c>
      <c r="AR87" s="100" t="str">
        <f t="shared" si="32"/>
        <v>○</v>
      </c>
      <c r="AS87" s="100" t="str">
        <f t="shared" si="32"/>
        <v>●</v>
      </c>
    </row>
    <row r="88" spans="2:45" s="100" customFormat="1" ht="14.25" customHeight="1">
      <c r="B88" s="102" t="s">
        <v>110</v>
      </c>
      <c r="C88" s="106">
        <v>1686</v>
      </c>
      <c r="D88" s="107">
        <v>2361</v>
      </c>
      <c r="E88" s="107">
        <v>3286</v>
      </c>
      <c r="F88" s="107">
        <v>4315</v>
      </c>
      <c r="G88" s="107">
        <f t="shared" si="35"/>
        <v>6024</v>
      </c>
      <c r="H88" s="107">
        <f t="shared" si="36"/>
        <v>1709</v>
      </c>
      <c r="I88" s="108">
        <f t="shared" si="37"/>
        <v>39.606025492468135</v>
      </c>
      <c r="J88" s="102"/>
      <c r="K88" s="114" t="s">
        <v>110</v>
      </c>
      <c r="L88" s="106">
        <v>19</v>
      </c>
      <c r="M88" s="107">
        <v>15</v>
      </c>
      <c r="N88" s="107">
        <v>28</v>
      </c>
      <c r="O88" s="107">
        <v>46</v>
      </c>
      <c r="P88" s="117">
        <f>第2表01元データ!C83</f>
        <v>40</v>
      </c>
      <c r="Q88" s="107">
        <f t="shared" si="38"/>
        <v>-6</v>
      </c>
      <c r="R88" s="108">
        <f t="shared" si="39"/>
        <v>-13.043478260869565</v>
      </c>
      <c r="S88" s="108"/>
      <c r="T88" s="100">
        <v>218</v>
      </c>
      <c r="W88" s="100" t="s">
        <v>378</v>
      </c>
      <c r="X88" s="100">
        <v>1147</v>
      </c>
      <c r="Y88" s="100">
        <v>1686</v>
      </c>
      <c r="Z88" s="100">
        <v>2361</v>
      </c>
      <c r="AA88" s="100">
        <v>3286</v>
      </c>
      <c r="AC88" s="100" t="s">
        <v>378</v>
      </c>
      <c r="AD88" s="100">
        <v>9</v>
      </c>
      <c r="AE88" s="100">
        <v>19</v>
      </c>
      <c r="AF88" s="100">
        <v>15</v>
      </c>
      <c r="AG88" s="100">
        <v>28</v>
      </c>
      <c r="AJ88" s="100" t="str">
        <f t="shared" si="33"/>
        <v>●</v>
      </c>
      <c r="AK88" s="100" t="str">
        <f t="shared" si="31"/>
        <v>●</v>
      </c>
      <c r="AL88" s="100" t="str">
        <f t="shared" si="31"/>
        <v>●</v>
      </c>
      <c r="AM88" s="100" t="str">
        <f t="shared" si="31"/>
        <v>●</v>
      </c>
      <c r="AP88" s="100" t="str">
        <f t="shared" si="34"/>
        <v>●</v>
      </c>
      <c r="AQ88" s="100" t="str">
        <f t="shared" si="32"/>
        <v>●</v>
      </c>
      <c r="AR88" s="100" t="str">
        <f t="shared" si="32"/>
        <v>●</v>
      </c>
      <c r="AS88" s="100" t="str">
        <f t="shared" si="32"/>
        <v>●</v>
      </c>
    </row>
    <row r="89" spans="2:45" s="100" customFormat="1" ht="14.25" customHeight="1">
      <c r="B89" s="102" t="s">
        <v>112</v>
      </c>
      <c r="C89" s="115" t="s">
        <v>313</v>
      </c>
      <c r="D89" s="116" t="s">
        <v>313</v>
      </c>
      <c r="E89" s="116">
        <v>3</v>
      </c>
      <c r="F89" s="107" t="s">
        <v>313</v>
      </c>
      <c r="G89" s="107">
        <f t="shared" si="35"/>
        <v>402</v>
      </c>
      <c r="H89" s="107"/>
      <c r="I89" s="108"/>
      <c r="J89" s="102"/>
      <c r="K89" s="102" t="s">
        <v>112</v>
      </c>
      <c r="L89" s="115" t="s">
        <v>313</v>
      </c>
      <c r="M89" s="116" t="s">
        <v>313</v>
      </c>
      <c r="N89" s="116" t="s">
        <v>313</v>
      </c>
      <c r="O89" s="116" t="s">
        <v>313</v>
      </c>
      <c r="P89" s="117" t="str">
        <f>第2表01元データ!C84</f>
        <v>-</v>
      </c>
      <c r="Q89" s="107"/>
      <c r="R89" s="108"/>
      <c r="T89" s="100">
        <v>219</v>
      </c>
      <c r="W89" s="100" t="s">
        <v>379</v>
      </c>
      <c r="X89" s="100">
        <v>0</v>
      </c>
      <c r="Y89" s="100">
        <v>0</v>
      </c>
      <c r="Z89" s="100">
        <v>0</v>
      </c>
      <c r="AA89" s="100">
        <v>3</v>
      </c>
    </row>
    <row r="90" spans="2:45" s="100" customFormat="1" ht="14.25" customHeight="1">
      <c r="B90" s="102"/>
      <c r="C90" s="116"/>
      <c r="D90" s="116"/>
      <c r="E90" s="116"/>
      <c r="F90" s="107"/>
      <c r="G90" s="107"/>
      <c r="H90" s="107"/>
      <c r="I90" s="108"/>
      <c r="J90" s="102"/>
      <c r="K90" s="102"/>
      <c r="L90" s="116"/>
      <c r="M90" s="116"/>
      <c r="N90" s="116"/>
      <c r="O90" s="116"/>
      <c r="P90" s="117"/>
      <c r="Q90" s="107"/>
      <c r="R90" s="108"/>
    </row>
    <row r="91" spans="2:45" s="100" customFormat="1" ht="14.25" customHeight="1">
      <c r="B91" s="118"/>
      <c r="C91" s="118"/>
      <c r="D91" s="118"/>
      <c r="E91" s="118"/>
      <c r="F91" s="118"/>
      <c r="G91" s="118"/>
      <c r="H91" s="118"/>
      <c r="I91" s="118"/>
      <c r="J91" s="118"/>
      <c r="K91" s="118"/>
      <c r="L91" s="118"/>
      <c r="M91" s="118"/>
      <c r="N91" s="118"/>
      <c r="O91" s="118"/>
      <c r="P91" s="168"/>
      <c r="W91" s="100">
        <v>38</v>
      </c>
    </row>
    <row r="92" spans="2:45" s="100" customFormat="1" ht="14.25" customHeight="1">
      <c r="B92" s="118"/>
      <c r="C92" s="118"/>
      <c r="D92" s="118"/>
      <c r="E92" s="118"/>
      <c r="F92" s="118"/>
      <c r="G92" s="118"/>
      <c r="H92" s="118"/>
      <c r="I92" s="118"/>
      <c r="J92" s="118"/>
      <c r="K92" s="118"/>
      <c r="L92" s="118"/>
      <c r="M92" s="118"/>
      <c r="N92" s="118"/>
      <c r="O92" s="118"/>
      <c r="P92" s="168"/>
    </row>
    <row r="93" spans="2:45" s="99" customFormat="1" ht="14.25" customHeight="1">
      <c r="B93" s="99" t="s">
        <v>180</v>
      </c>
      <c r="K93" s="99" t="s">
        <v>181</v>
      </c>
      <c r="W93" s="100"/>
      <c r="X93" s="100"/>
      <c r="Y93" s="100"/>
      <c r="Z93" s="100"/>
      <c r="AA93" s="100"/>
      <c r="AB93" s="100"/>
      <c r="AC93" s="100"/>
      <c r="AD93" s="100"/>
      <c r="AE93" s="100"/>
      <c r="AF93" s="100"/>
      <c r="AG93" s="100"/>
    </row>
    <row r="94" spans="2:45" s="100" customFormat="1" ht="14.25" customHeight="1">
      <c r="B94" s="583" t="s">
        <v>335</v>
      </c>
      <c r="C94" s="101"/>
      <c r="D94" s="101"/>
      <c r="E94" s="101"/>
      <c r="F94" s="101"/>
      <c r="G94" s="135"/>
      <c r="H94" s="131"/>
      <c r="I94" s="131"/>
      <c r="J94" s="102"/>
      <c r="K94" s="583" t="s">
        <v>335</v>
      </c>
      <c r="L94" s="101"/>
      <c r="M94" s="101"/>
      <c r="N94" s="101"/>
      <c r="O94" s="101"/>
      <c r="P94" s="135"/>
      <c r="Q94" s="131"/>
      <c r="R94" s="131"/>
      <c r="S94" s="103"/>
    </row>
    <row r="95" spans="2:45" s="100" customFormat="1" ht="14.25" customHeight="1">
      <c r="B95" s="584"/>
      <c r="C95" s="130" t="str">
        <f>$C$4</f>
        <v>平成7年</v>
      </c>
      <c r="D95" s="130" t="str">
        <f>$D$4</f>
        <v>平成12年</v>
      </c>
      <c r="E95" s="130" t="str">
        <f>$E$4</f>
        <v>平成17年</v>
      </c>
      <c r="F95" s="130" t="str">
        <f>$F$4</f>
        <v>平成22年</v>
      </c>
      <c r="G95" s="130" t="s">
        <v>410</v>
      </c>
      <c r="H95" s="133" t="s">
        <v>509</v>
      </c>
      <c r="I95" s="134" t="s">
        <v>510</v>
      </c>
      <c r="J95" s="102"/>
      <c r="K95" s="584"/>
      <c r="L95" s="130" t="str">
        <f>$C$4</f>
        <v>平成7年</v>
      </c>
      <c r="M95" s="130" t="str">
        <f>$D$4</f>
        <v>平成12年</v>
      </c>
      <c r="N95" s="130" t="str">
        <f>$E$4</f>
        <v>平成17年</v>
      </c>
      <c r="O95" s="130" t="str">
        <f>$F$4</f>
        <v>平成22年</v>
      </c>
      <c r="P95" s="130" t="s">
        <v>410</v>
      </c>
      <c r="Q95" s="133" t="str">
        <f>$H$4</f>
        <v>対平成</v>
      </c>
      <c r="R95" s="134" t="str">
        <f>$I$4</f>
        <v>22年</v>
      </c>
      <c r="S95" s="103"/>
    </row>
    <row r="96" spans="2:45" s="100" customFormat="1" ht="14.25" customHeight="1">
      <c r="B96" s="585"/>
      <c r="C96" s="104"/>
      <c r="D96" s="104"/>
      <c r="E96" s="104"/>
      <c r="F96" s="104"/>
      <c r="G96" s="104"/>
      <c r="H96" s="132" t="s">
        <v>88</v>
      </c>
      <c r="I96" s="133" t="s">
        <v>398</v>
      </c>
      <c r="J96" s="102"/>
      <c r="K96" s="585"/>
      <c r="L96" s="104"/>
      <c r="M96" s="104"/>
      <c r="N96" s="104"/>
      <c r="O96" s="104"/>
      <c r="P96" s="104"/>
      <c r="Q96" s="132" t="s">
        <v>88</v>
      </c>
      <c r="R96" s="133" t="s">
        <v>398</v>
      </c>
      <c r="S96" s="103"/>
    </row>
    <row r="97" spans="2:45" s="199" customFormat="1" ht="14.25" customHeight="1">
      <c r="B97" s="200" t="s">
        <v>90</v>
      </c>
      <c r="C97" s="198">
        <v>569</v>
      </c>
      <c r="D97" s="194">
        <v>488</v>
      </c>
      <c r="E97" s="194">
        <v>412</v>
      </c>
      <c r="F97" s="194">
        <v>378</v>
      </c>
      <c r="G97" s="194">
        <f>IF(COUNTIF(G102:G120,"x"),"x",IF(SUM(G102:G120)=0,"-",SUM(G102:G120)))</f>
        <v>223</v>
      </c>
      <c r="H97" s="193">
        <f t="shared" ref="H97:H100" si="40">IF(G97="x","x",IF(AND(G97="-",F97="-"),"-",IF(AND(G97="-",F97&gt;0),F97*-1,IF(AND(G97&gt;0,F97="-"),G97,G97-F97))))</f>
        <v>-155</v>
      </c>
      <c r="I97" s="195">
        <f t="shared" ref="I97:I100" si="41">IF(H97="x","x",IF(H97="-","-",IF(AND(F97="-",G97&gt;0),"皆増",IF(AND(F97&gt;0,G97="-"),"皆減",H97/F97*100))))</f>
        <v>-41.005291005291006</v>
      </c>
      <c r="J97" s="196"/>
      <c r="K97" s="197" t="s">
        <v>90</v>
      </c>
      <c r="L97" s="198">
        <v>256</v>
      </c>
      <c r="M97" s="194">
        <v>233</v>
      </c>
      <c r="N97" s="194">
        <v>209</v>
      </c>
      <c r="O97" s="194">
        <v>184</v>
      </c>
      <c r="P97" s="194">
        <f>IF(COUNTIF(P102:P120,"x"),"x",IF(SUM(P102:P120)=0,"-",SUM(P102:P120)))</f>
        <v>136</v>
      </c>
      <c r="Q97" s="193">
        <f t="shared" ref="Q97:Q100" si="42">IF(P97="x","x",IF(AND(P97="-",O97="-"),"-",IF(AND(P97="-",O97&gt;0),O97*-1,IF(AND(P97&gt;0,O97="-"),P97,P97-O97))))</f>
        <v>-48</v>
      </c>
      <c r="R97" s="195">
        <f t="shared" ref="R97:R100" si="43">IF(Q97="x","x",IF(Q97="-","-",IF(AND(O97="-",P97&gt;0),"皆増",IF(AND(O97&gt;0,P97="-"),"皆減",Q97/O97*100))))</f>
        <v>-26.086956521739129</v>
      </c>
      <c r="S97" s="195"/>
      <c r="W97" s="199" t="s">
        <v>373</v>
      </c>
      <c r="X97" s="199">
        <v>662</v>
      </c>
      <c r="Y97" s="199">
        <v>569</v>
      </c>
      <c r="Z97" s="199">
        <v>488</v>
      </c>
      <c r="AA97" s="199">
        <v>412</v>
      </c>
      <c r="AC97" s="199" t="s">
        <v>373</v>
      </c>
      <c r="AD97" s="199">
        <v>298</v>
      </c>
      <c r="AE97" s="199">
        <v>256</v>
      </c>
      <c r="AF97" s="199">
        <v>233</v>
      </c>
      <c r="AG97" s="199">
        <v>209</v>
      </c>
      <c r="AJ97" s="199" t="str">
        <f>IF(C97=X97,"○","●")</f>
        <v>●</v>
      </c>
      <c r="AK97" s="199" t="str">
        <f t="shared" ref="AK97:AM119" si="44">IF(D97=Y97,"○","●")</f>
        <v>●</v>
      </c>
      <c r="AL97" s="199" t="str">
        <f t="shared" si="44"/>
        <v>●</v>
      </c>
      <c r="AM97" s="199" t="str">
        <f t="shared" si="44"/>
        <v>●</v>
      </c>
      <c r="AP97" s="199" t="str">
        <f>IF(L97=AD97,"○","●")</f>
        <v>●</v>
      </c>
      <c r="AQ97" s="199" t="str">
        <f t="shared" ref="AQ97:AS119" si="45">IF(M97=AE97,"○","●")</f>
        <v>●</v>
      </c>
      <c r="AR97" s="199" t="str">
        <f t="shared" si="45"/>
        <v>●</v>
      </c>
      <c r="AS97" s="199" t="str">
        <f t="shared" si="45"/>
        <v>●</v>
      </c>
    </row>
    <row r="98" spans="2:45" s="100" customFormat="1" ht="14.25" customHeight="1">
      <c r="B98" s="105" t="s">
        <v>91</v>
      </c>
      <c r="C98" s="106">
        <v>83</v>
      </c>
      <c r="D98" s="107">
        <v>56</v>
      </c>
      <c r="E98" s="107">
        <v>29</v>
      </c>
      <c r="F98" s="107">
        <v>30</v>
      </c>
      <c r="G98" s="107">
        <f>IF(COUNTIF(G102:G104,"x"),"x",IF(SUM(G102:G104)=0,"-",SUM(G102:G104)))</f>
        <v>9</v>
      </c>
      <c r="H98" s="107">
        <f t="shared" si="40"/>
        <v>-21</v>
      </c>
      <c r="I98" s="108">
        <f t="shared" si="41"/>
        <v>-70</v>
      </c>
      <c r="J98" s="102"/>
      <c r="K98" s="109" t="s">
        <v>91</v>
      </c>
      <c r="L98" s="106">
        <v>25</v>
      </c>
      <c r="M98" s="107">
        <v>11</v>
      </c>
      <c r="N98" s="107">
        <v>6</v>
      </c>
      <c r="O98" s="107">
        <v>3</v>
      </c>
      <c r="P98" s="107">
        <f>IF(COUNTIF(P102:P104,"x"),"x",IF(SUM(P102:P104)=0,"-",SUM(P102:P104)))</f>
        <v>2</v>
      </c>
      <c r="Q98" s="107">
        <f t="shared" si="42"/>
        <v>-1</v>
      </c>
      <c r="R98" s="108">
        <f t="shared" si="43"/>
        <v>-33.333333333333329</v>
      </c>
      <c r="S98" s="108"/>
      <c r="W98" s="100" t="s">
        <v>374</v>
      </c>
      <c r="X98" s="100">
        <v>98</v>
      </c>
      <c r="Y98" s="100">
        <v>83</v>
      </c>
      <c r="Z98" s="100">
        <v>56</v>
      </c>
      <c r="AA98" s="100">
        <v>29</v>
      </c>
      <c r="AC98" s="100" t="s">
        <v>374</v>
      </c>
      <c r="AD98" s="100">
        <v>34</v>
      </c>
      <c r="AE98" s="100">
        <v>25</v>
      </c>
      <c r="AF98" s="100">
        <v>11</v>
      </c>
      <c r="AG98" s="100">
        <v>6</v>
      </c>
      <c r="AJ98" s="100" t="str">
        <f t="shared" ref="AJ98:AJ119" si="46">IF(C98=X98,"○","●")</f>
        <v>●</v>
      </c>
      <c r="AK98" s="100" t="str">
        <f t="shared" si="44"/>
        <v>●</v>
      </c>
      <c r="AL98" s="100" t="str">
        <f t="shared" si="44"/>
        <v>●</v>
      </c>
      <c r="AM98" s="100" t="str">
        <f t="shared" si="44"/>
        <v>●</v>
      </c>
      <c r="AP98" s="100" t="str">
        <f t="shared" ref="AP98:AP119" si="47">IF(L98=AD98,"○","●")</f>
        <v>●</v>
      </c>
      <c r="AQ98" s="100" t="str">
        <f t="shared" si="45"/>
        <v>●</v>
      </c>
      <c r="AR98" s="100" t="str">
        <f t="shared" si="45"/>
        <v>●</v>
      </c>
      <c r="AS98" s="100" t="str">
        <f t="shared" si="45"/>
        <v>●</v>
      </c>
    </row>
    <row r="99" spans="2:45" s="100" customFormat="1" ht="14.25" customHeight="1">
      <c r="B99" s="105" t="s">
        <v>92</v>
      </c>
      <c r="C99" s="106">
        <v>327</v>
      </c>
      <c r="D99" s="107">
        <v>268</v>
      </c>
      <c r="E99" s="107">
        <v>228</v>
      </c>
      <c r="F99" s="107">
        <v>201</v>
      </c>
      <c r="G99" s="296">
        <f>IF(COUNTIF(G105:G114,"x"),"x",IF(SUM(G105:G114)=0,"-",SUM(G105:G114)))</f>
        <v>98</v>
      </c>
      <c r="H99" s="107">
        <f t="shared" si="40"/>
        <v>-103</v>
      </c>
      <c r="I99" s="108">
        <f t="shared" si="41"/>
        <v>-51.243781094527364</v>
      </c>
      <c r="J99" s="102"/>
      <c r="K99" s="109" t="s">
        <v>92</v>
      </c>
      <c r="L99" s="106">
        <v>159</v>
      </c>
      <c r="M99" s="107">
        <v>147</v>
      </c>
      <c r="N99" s="107">
        <v>119</v>
      </c>
      <c r="O99" s="107">
        <v>95</v>
      </c>
      <c r="P99" s="296">
        <f>IF(COUNTIF(P105:P114,"x"),"x",IF(SUM(P105:P114)=0,"-",SUM(P105:P114)))</f>
        <v>49</v>
      </c>
      <c r="Q99" s="107">
        <f t="shared" si="42"/>
        <v>-46</v>
      </c>
      <c r="R99" s="108">
        <f t="shared" si="43"/>
        <v>-48.421052631578945</v>
      </c>
      <c r="S99" s="108"/>
      <c r="W99" s="100" t="s">
        <v>375</v>
      </c>
      <c r="X99" s="100">
        <v>413</v>
      </c>
      <c r="Y99" s="100">
        <v>327</v>
      </c>
      <c r="Z99" s="100">
        <v>268</v>
      </c>
      <c r="AA99" s="100">
        <v>228</v>
      </c>
      <c r="AC99" s="100" t="s">
        <v>375</v>
      </c>
      <c r="AD99" s="100">
        <v>195</v>
      </c>
      <c r="AE99" s="100">
        <v>159</v>
      </c>
      <c r="AF99" s="100">
        <v>147</v>
      </c>
      <c r="AG99" s="100">
        <v>119</v>
      </c>
      <c r="AJ99" s="100" t="str">
        <f t="shared" si="46"/>
        <v>●</v>
      </c>
      <c r="AK99" s="100" t="str">
        <f t="shared" si="44"/>
        <v>●</v>
      </c>
      <c r="AL99" s="100" t="str">
        <f>IF(E99=Z99,"○","●")</f>
        <v>●</v>
      </c>
      <c r="AM99" s="100" t="str">
        <f t="shared" si="44"/>
        <v>●</v>
      </c>
      <c r="AP99" s="100" t="str">
        <f t="shared" si="47"/>
        <v>●</v>
      </c>
      <c r="AQ99" s="100" t="str">
        <f t="shared" si="45"/>
        <v>●</v>
      </c>
      <c r="AR99" s="100" t="str">
        <f t="shared" si="45"/>
        <v>●</v>
      </c>
      <c r="AS99" s="100" t="str">
        <f t="shared" si="45"/>
        <v>●</v>
      </c>
    </row>
    <row r="100" spans="2:45" s="100" customFormat="1" ht="14.25" customHeight="1">
      <c r="B100" s="105" t="s">
        <v>93</v>
      </c>
      <c r="C100" s="106">
        <v>159</v>
      </c>
      <c r="D100" s="107">
        <v>164</v>
      </c>
      <c r="E100" s="107">
        <v>155</v>
      </c>
      <c r="F100" s="107">
        <v>147</v>
      </c>
      <c r="G100" s="107">
        <f>IF(COUNTIF(G115:G119,"x"),"x",IF(SUM(G115,G119)=0,"-",SUM(G115:G119)))</f>
        <v>113</v>
      </c>
      <c r="H100" s="107">
        <f t="shared" si="40"/>
        <v>-34</v>
      </c>
      <c r="I100" s="108">
        <f t="shared" si="41"/>
        <v>-23.129251700680271</v>
      </c>
      <c r="J100" s="102"/>
      <c r="K100" s="109" t="s">
        <v>93</v>
      </c>
      <c r="L100" s="106">
        <v>72</v>
      </c>
      <c r="M100" s="107">
        <v>75</v>
      </c>
      <c r="N100" s="107">
        <v>84</v>
      </c>
      <c r="O100" s="107">
        <v>86</v>
      </c>
      <c r="P100" s="107">
        <f>IF(COUNTIF(P115:P119,"x"),"x",IF(SUM(P115,P119)=0,"-",SUM(P115:P119)))</f>
        <v>85</v>
      </c>
      <c r="Q100" s="107">
        <f t="shared" si="42"/>
        <v>-1</v>
      </c>
      <c r="R100" s="108">
        <f t="shared" si="43"/>
        <v>-1.1627906976744187</v>
      </c>
      <c r="S100" s="108"/>
      <c r="W100" s="100" t="s">
        <v>376</v>
      </c>
      <c r="X100" s="100">
        <v>151</v>
      </c>
      <c r="Y100" s="100">
        <v>159</v>
      </c>
      <c r="Z100" s="100">
        <v>164</v>
      </c>
      <c r="AA100" s="100">
        <v>155</v>
      </c>
      <c r="AC100" s="100" t="s">
        <v>376</v>
      </c>
      <c r="AD100" s="100">
        <v>69</v>
      </c>
      <c r="AE100" s="100">
        <v>72</v>
      </c>
      <c r="AF100" s="100">
        <v>75</v>
      </c>
      <c r="AG100" s="100">
        <v>84</v>
      </c>
      <c r="AJ100" s="100" t="str">
        <f t="shared" si="46"/>
        <v>●</v>
      </c>
      <c r="AK100" s="100" t="str">
        <f t="shared" si="44"/>
        <v>●</v>
      </c>
      <c r="AL100" s="100" t="str">
        <f t="shared" si="44"/>
        <v>●</v>
      </c>
      <c r="AM100" s="100" t="str">
        <f t="shared" si="44"/>
        <v>●</v>
      </c>
      <c r="AP100" s="100" t="str">
        <f t="shared" si="47"/>
        <v>●</v>
      </c>
      <c r="AQ100" s="100" t="str">
        <f t="shared" si="45"/>
        <v>●</v>
      </c>
      <c r="AR100" s="100" t="str">
        <f t="shared" si="45"/>
        <v>●</v>
      </c>
      <c r="AS100" s="100" t="str">
        <f t="shared" si="45"/>
        <v>●</v>
      </c>
    </row>
    <row r="101" spans="2:45" s="100" customFormat="1" ht="14.25" customHeight="1">
      <c r="B101" s="102"/>
      <c r="C101" s="106"/>
      <c r="D101" s="112"/>
      <c r="E101" s="112"/>
      <c r="F101" s="112"/>
      <c r="G101" s="112"/>
      <c r="H101" s="112"/>
      <c r="I101" s="113"/>
      <c r="J101" s="102"/>
      <c r="K101" s="114"/>
      <c r="L101" s="106"/>
      <c r="M101" s="112"/>
      <c r="N101" s="112"/>
      <c r="O101" s="112"/>
      <c r="P101" s="112"/>
      <c r="Q101" s="112"/>
      <c r="R101" s="113"/>
      <c r="S101" s="113"/>
      <c r="AJ101" s="100" t="str">
        <f t="shared" si="46"/>
        <v>○</v>
      </c>
      <c r="AK101" s="100" t="str">
        <f t="shared" si="44"/>
        <v>○</v>
      </c>
      <c r="AL101" s="100" t="str">
        <f t="shared" si="44"/>
        <v>○</v>
      </c>
      <c r="AM101" s="100" t="str">
        <f t="shared" si="44"/>
        <v>○</v>
      </c>
      <c r="AP101" s="100" t="str">
        <f t="shared" si="47"/>
        <v>○</v>
      </c>
      <c r="AQ101" s="100" t="str">
        <f t="shared" si="45"/>
        <v>○</v>
      </c>
      <c r="AR101" s="100" t="str">
        <f t="shared" si="45"/>
        <v>○</v>
      </c>
      <c r="AS101" s="100" t="str">
        <f t="shared" si="45"/>
        <v>○</v>
      </c>
    </row>
    <row r="102" spans="2:45" s="100" customFormat="1" ht="14.25" customHeight="1">
      <c r="B102" s="102" t="s">
        <v>94</v>
      </c>
      <c r="C102" s="106">
        <v>20</v>
      </c>
      <c r="D102" s="107">
        <v>8</v>
      </c>
      <c r="E102" s="107">
        <v>7</v>
      </c>
      <c r="F102" s="107">
        <v>13</v>
      </c>
      <c r="G102" s="107">
        <f t="shared" ref="G102:G120" si="48">IF(COUNTIF(G132:G162,"x"),"x",IF(SUM(G132,G162)=0,"-",SUM(G132,G162)))</f>
        <v>2</v>
      </c>
      <c r="H102" s="107">
        <f>IF(G102="x","x",IF(AND(G102="-",F102="-"),"-",IF(AND(G102="-",F102&gt;0),F102*-1,IF(AND(G102&gt;0,F102="-"),G102,G102-F102))))</f>
        <v>-11</v>
      </c>
      <c r="I102" s="108">
        <f>IF(H102="x","x",IF(H102="-","-",IF(AND(F102="-",G102&gt;0),"皆増",IF(AND(F102&gt;0,G102="-"),"皆減",H102/F102*100))))</f>
        <v>-84.615384615384613</v>
      </c>
      <c r="J102" s="102"/>
      <c r="K102" s="114" t="s">
        <v>94</v>
      </c>
      <c r="L102" s="106">
        <v>4</v>
      </c>
      <c r="M102" s="107">
        <v>3</v>
      </c>
      <c r="N102" s="107">
        <v>1</v>
      </c>
      <c r="O102" s="107">
        <v>1</v>
      </c>
      <c r="P102" s="107">
        <f t="shared" ref="P102:P120" si="49">IF(COUNTIF(P132:P162,"x"),"x",IF(SUM(P132,P162)=0,"-",SUM(P132,P162)))</f>
        <v>1</v>
      </c>
      <c r="Q102" s="107">
        <f>IF(P102="x","x",IF(AND(P102="-",O102="-"),"-",IF(AND(P102="-",O102&gt;0),O102*-1,IF(AND(P102&gt;0,O102="-"),P102,P102-O102))))</f>
        <v>0</v>
      </c>
      <c r="R102" s="108">
        <f>IF(Q102="x","x",IF(Q102="-","-",IF(AND(O102="-",P102&gt;0),"皆増",IF(AND(O102&gt;0,P102="-"),"皆減",Q102/O102*100))))</f>
        <v>0</v>
      </c>
      <c r="S102" s="108"/>
      <c r="W102" s="100" t="s">
        <v>377</v>
      </c>
      <c r="X102" s="100">
        <v>35</v>
      </c>
      <c r="Y102" s="100">
        <v>20</v>
      </c>
      <c r="Z102" s="100">
        <v>8</v>
      </c>
      <c r="AA102" s="100">
        <v>7</v>
      </c>
      <c r="AC102" s="100" t="s">
        <v>377</v>
      </c>
      <c r="AD102" s="100">
        <v>3</v>
      </c>
      <c r="AE102" s="100">
        <v>4</v>
      </c>
      <c r="AF102" s="100">
        <v>3</v>
      </c>
      <c r="AG102" s="100">
        <v>1</v>
      </c>
      <c r="AJ102" s="100" t="str">
        <f t="shared" si="46"/>
        <v>●</v>
      </c>
      <c r="AK102" s="100" t="str">
        <f t="shared" si="44"/>
        <v>●</v>
      </c>
      <c r="AL102" s="100" t="str">
        <f t="shared" si="44"/>
        <v>●</v>
      </c>
      <c r="AM102" s="100" t="str">
        <f t="shared" si="44"/>
        <v>●</v>
      </c>
      <c r="AP102" s="100" t="str">
        <f t="shared" si="47"/>
        <v>●</v>
      </c>
      <c r="AQ102" s="100" t="str">
        <f t="shared" si="45"/>
        <v>●</v>
      </c>
      <c r="AR102" s="100" t="str">
        <f t="shared" si="45"/>
        <v>●</v>
      </c>
      <c r="AS102" s="100" t="str">
        <f t="shared" si="45"/>
        <v>○</v>
      </c>
    </row>
    <row r="103" spans="2:45" s="100" customFormat="1" ht="14.25" customHeight="1">
      <c r="B103" s="102" t="s">
        <v>95</v>
      </c>
      <c r="C103" s="106">
        <v>33</v>
      </c>
      <c r="D103" s="107">
        <v>16</v>
      </c>
      <c r="E103" s="107">
        <v>8</v>
      </c>
      <c r="F103" s="107">
        <v>7</v>
      </c>
      <c r="G103" s="107">
        <f t="shared" si="48"/>
        <v>1</v>
      </c>
      <c r="H103" s="107">
        <f t="shared" ref="H103:H119" si="50">IF(G103="x","x",IF(AND(G103="-",F103="-"),"-",IF(AND(G103="-",F103&gt;0),F103*-1,IF(AND(G103&gt;0,F103="-"),G103,G103-F103))))</f>
        <v>-6</v>
      </c>
      <c r="I103" s="108">
        <f t="shared" ref="I103:I119" si="51">IF(H103="x","x",IF(H103="-","-",IF(AND(F103="-",G103&gt;0),"皆増",IF(AND(F103&gt;0,G103="-"),"皆減",H103/F103*100))))</f>
        <v>-85.714285714285708</v>
      </c>
      <c r="J103" s="102"/>
      <c r="K103" s="114" t="s">
        <v>95</v>
      </c>
      <c r="L103" s="106">
        <v>4</v>
      </c>
      <c r="M103" s="107">
        <v>4</v>
      </c>
      <c r="N103" s="107">
        <v>1</v>
      </c>
      <c r="O103" s="107" t="s">
        <v>313</v>
      </c>
      <c r="P103" s="107" t="str">
        <f t="shared" si="49"/>
        <v>-</v>
      </c>
      <c r="Q103" s="107" t="str">
        <f t="shared" ref="Q103:Q119" si="52">IF(P103="x","x",IF(AND(P103="-",O103="-"),"-",IF(AND(P103="-",O103&gt;0),O103*-1,IF(AND(P103&gt;0,O103="-"),P103,P103-O103))))</f>
        <v>-</v>
      </c>
      <c r="R103" s="108" t="str">
        <f t="shared" ref="R103:R119" si="53">IF(Q103="x","x",IF(Q103="-","-",IF(AND(O103="-",P103&gt;0),"皆増",IF(AND(O103&gt;0,P103="-"),"皆減",Q103/O103*100))))</f>
        <v>-</v>
      </c>
      <c r="S103" s="108"/>
      <c r="W103" s="100" t="s">
        <v>356</v>
      </c>
      <c r="X103" s="100">
        <v>34</v>
      </c>
      <c r="Y103" s="100">
        <v>33</v>
      </c>
      <c r="Z103" s="100">
        <v>16</v>
      </c>
      <c r="AA103" s="100">
        <v>8</v>
      </c>
      <c r="AC103" s="100" t="s">
        <v>356</v>
      </c>
      <c r="AD103" s="100">
        <v>15</v>
      </c>
      <c r="AE103" s="100">
        <v>4</v>
      </c>
      <c r="AF103" s="100">
        <v>4</v>
      </c>
      <c r="AG103" s="100">
        <v>1</v>
      </c>
      <c r="AJ103" s="100" t="str">
        <f t="shared" si="46"/>
        <v>●</v>
      </c>
      <c r="AK103" s="100" t="str">
        <f t="shared" si="44"/>
        <v>●</v>
      </c>
      <c r="AL103" s="100" t="str">
        <f t="shared" si="44"/>
        <v>●</v>
      </c>
      <c r="AM103" s="100" t="str">
        <f t="shared" si="44"/>
        <v>●</v>
      </c>
      <c r="AP103" s="100" t="str">
        <f t="shared" si="47"/>
        <v>●</v>
      </c>
      <c r="AQ103" s="100" t="str">
        <f t="shared" si="45"/>
        <v>○</v>
      </c>
      <c r="AR103" s="100" t="str">
        <f t="shared" si="45"/>
        <v>●</v>
      </c>
      <c r="AS103" s="100" t="str">
        <f t="shared" si="45"/>
        <v>●</v>
      </c>
    </row>
    <row r="104" spans="2:45" s="100" customFormat="1" ht="14.25" customHeight="1">
      <c r="B104" s="102" t="s">
        <v>96</v>
      </c>
      <c r="C104" s="106">
        <v>30</v>
      </c>
      <c r="D104" s="107">
        <v>32</v>
      </c>
      <c r="E104" s="107">
        <v>14</v>
      </c>
      <c r="F104" s="107">
        <v>10</v>
      </c>
      <c r="G104" s="107">
        <f t="shared" si="48"/>
        <v>6</v>
      </c>
      <c r="H104" s="107">
        <f t="shared" si="50"/>
        <v>-4</v>
      </c>
      <c r="I104" s="108">
        <f t="shared" si="51"/>
        <v>-40</v>
      </c>
      <c r="J104" s="102"/>
      <c r="K104" s="114" t="s">
        <v>96</v>
      </c>
      <c r="L104" s="106">
        <v>17</v>
      </c>
      <c r="M104" s="107">
        <v>4</v>
      </c>
      <c r="N104" s="107">
        <v>4</v>
      </c>
      <c r="O104" s="107">
        <v>2</v>
      </c>
      <c r="P104" s="107">
        <f t="shared" si="49"/>
        <v>1</v>
      </c>
      <c r="Q104" s="107">
        <f t="shared" si="52"/>
        <v>-1</v>
      </c>
      <c r="R104" s="108">
        <f t="shared" si="53"/>
        <v>-50</v>
      </c>
      <c r="S104" s="108"/>
      <c r="W104" s="99" t="s">
        <v>357</v>
      </c>
      <c r="X104" s="99">
        <v>29</v>
      </c>
      <c r="Y104" s="99">
        <v>30</v>
      </c>
      <c r="Z104" s="99">
        <v>32</v>
      </c>
      <c r="AA104" s="99">
        <v>14</v>
      </c>
      <c r="AB104" s="99"/>
      <c r="AC104" s="99" t="s">
        <v>357</v>
      </c>
      <c r="AD104" s="99">
        <v>16</v>
      </c>
      <c r="AE104" s="99">
        <v>17</v>
      </c>
      <c r="AF104" s="99">
        <v>4</v>
      </c>
      <c r="AG104" s="99">
        <v>4</v>
      </c>
      <c r="AJ104" s="100" t="str">
        <f t="shared" si="46"/>
        <v>●</v>
      </c>
      <c r="AK104" s="100" t="str">
        <f t="shared" si="44"/>
        <v>●</v>
      </c>
      <c r="AL104" s="100" t="str">
        <f t="shared" si="44"/>
        <v>●</v>
      </c>
      <c r="AM104" s="100" t="str">
        <f t="shared" si="44"/>
        <v>●</v>
      </c>
      <c r="AP104" s="100" t="str">
        <f t="shared" si="47"/>
        <v>●</v>
      </c>
      <c r="AQ104" s="100" t="str">
        <f t="shared" si="45"/>
        <v>●</v>
      </c>
      <c r="AR104" s="100" t="str">
        <f t="shared" si="45"/>
        <v>○</v>
      </c>
      <c r="AS104" s="100" t="str">
        <f t="shared" si="45"/>
        <v>●</v>
      </c>
    </row>
    <row r="105" spans="2:45" s="100" customFormat="1" ht="14.25" customHeight="1">
      <c r="B105" s="102" t="s">
        <v>97</v>
      </c>
      <c r="C105" s="106">
        <v>25</v>
      </c>
      <c r="D105" s="107">
        <v>23</v>
      </c>
      <c r="E105" s="107">
        <v>30</v>
      </c>
      <c r="F105" s="107">
        <v>15</v>
      </c>
      <c r="G105" s="107">
        <f t="shared" si="48"/>
        <v>5</v>
      </c>
      <c r="H105" s="107">
        <f t="shared" si="50"/>
        <v>-10</v>
      </c>
      <c r="I105" s="108">
        <f t="shared" si="51"/>
        <v>-66.666666666666657</v>
      </c>
      <c r="J105" s="102"/>
      <c r="K105" s="114" t="s">
        <v>97</v>
      </c>
      <c r="L105" s="106">
        <v>14</v>
      </c>
      <c r="M105" s="107">
        <v>17</v>
      </c>
      <c r="N105" s="107">
        <v>4</v>
      </c>
      <c r="O105" s="107">
        <v>4</v>
      </c>
      <c r="P105" s="107" t="str">
        <f t="shared" si="49"/>
        <v>-</v>
      </c>
      <c r="Q105" s="107">
        <f t="shared" si="52"/>
        <v>-4</v>
      </c>
      <c r="R105" s="108" t="str">
        <f t="shared" si="53"/>
        <v>皆減</v>
      </c>
      <c r="S105" s="108"/>
      <c r="W105" s="100" t="s">
        <v>358</v>
      </c>
      <c r="X105" s="100">
        <v>37</v>
      </c>
      <c r="Y105" s="100">
        <v>25</v>
      </c>
      <c r="Z105" s="100">
        <v>23</v>
      </c>
      <c r="AA105" s="100">
        <v>30</v>
      </c>
      <c r="AC105" s="100" t="s">
        <v>358</v>
      </c>
      <c r="AD105" s="100">
        <v>21</v>
      </c>
      <c r="AE105" s="100">
        <v>14</v>
      </c>
      <c r="AF105" s="100">
        <v>17</v>
      </c>
      <c r="AG105" s="100">
        <v>4</v>
      </c>
      <c r="AJ105" s="100" t="str">
        <f t="shared" si="46"/>
        <v>●</v>
      </c>
      <c r="AK105" s="100" t="str">
        <f t="shared" si="44"/>
        <v>●</v>
      </c>
      <c r="AL105" s="100" t="str">
        <f t="shared" si="44"/>
        <v>●</v>
      </c>
      <c r="AM105" s="100" t="str">
        <f t="shared" si="44"/>
        <v>●</v>
      </c>
      <c r="AP105" s="100" t="str">
        <f t="shared" si="47"/>
        <v>●</v>
      </c>
      <c r="AQ105" s="100" t="str">
        <f t="shared" si="45"/>
        <v>●</v>
      </c>
      <c r="AR105" s="100" t="str">
        <f t="shared" si="45"/>
        <v>●</v>
      </c>
      <c r="AS105" s="100" t="str">
        <f t="shared" si="45"/>
        <v>○</v>
      </c>
    </row>
    <row r="106" spans="2:45" s="100" customFormat="1" ht="14.25" customHeight="1">
      <c r="B106" s="102" t="s">
        <v>98</v>
      </c>
      <c r="C106" s="106">
        <v>26</v>
      </c>
      <c r="D106" s="107">
        <v>17</v>
      </c>
      <c r="E106" s="107">
        <v>14</v>
      </c>
      <c r="F106" s="107">
        <v>22</v>
      </c>
      <c r="G106" s="107">
        <f t="shared" si="48"/>
        <v>2</v>
      </c>
      <c r="H106" s="107">
        <f t="shared" si="50"/>
        <v>-20</v>
      </c>
      <c r="I106" s="108">
        <f t="shared" si="51"/>
        <v>-90.909090909090907</v>
      </c>
      <c r="J106" s="102"/>
      <c r="K106" s="114" t="s">
        <v>98</v>
      </c>
      <c r="L106" s="106">
        <v>13</v>
      </c>
      <c r="M106" s="107">
        <v>7</v>
      </c>
      <c r="N106" s="107">
        <v>10</v>
      </c>
      <c r="O106" s="107">
        <v>4</v>
      </c>
      <c r="P106" s="107">
        <f t="shared" si="49"/>
        <v>2</v>
      </c>
      <c r="Q106" s="107">
        <f t="shared" si="52"/>
        <v>-2</v>
      </c>
      <c r="R106" s="108">
        <f t="shared" si="53"/>
        <v>-50</v>
      </c>
      <c r="S106" s="108"/>
      <c r="W106" s="100" t="s">
        <v>359</v>
      </c>
      <c r="X106" s="100">
        <v>37</v>
      </c>
      <c r="Y106" s="100">
        <v>26</v>
      </c>
      <c r="Z106" s="100">
        <v>17</v>
      </c>
      <c r="AA106" s="100">
        <v>14</v>
      </c>
      <c r="AC106" s="100" t="s">
        <v>359</v>
      </c>
      <c r="AD106" s="100">
        <v>24</v>
      </c>
      <c r="AE106" s="100">
        <v>13</v>
      </c>
      <c r="AF106" s="100">
        <v>7</v>
      </c>
      <c r="AG106" s="100">
        <v>10</v>
      </c>
      <c r="AJ106" s="100" t="str">
        <f t="shared" si="46"/>
        <v>●</v>
      </c>
      <c r="AK106" s="100" t="str">
        <f t="shared" si="44"/>
        <v>●</v>
      </c>
      <c r="AL106" s="100" t="str">
        <f t="shared" si="44"/>
        <v>●</v>
      </c>
      <c r="AM106" s="100" t="str">
        <f t="shared" si="44"/>
        <v>●</v>
      </c>
      <c r="AP106" s="100" t="str">
        <f t="shared" si="47"/>
        <v>●</v>
      </c>
      <c r="AQ106" s="100" t="str">
        <f t="shared" si="45"/>
        <v>●</v>
      </c>
      <c r="AR106" s="100" t="str">
        <f t="shared" si="45"/>
        <v>●</v>
      </c>
      <c r="AS106" s="100" t="str">
        <f t="shared" si="45"/>
        <v>●</v>
      </c>
    </row>
    <row r="107" spans="2:45" s="100" customFormat="1" ht="14.25" customHeight="1">
      <c r="B107" s="102" t="s">
        <v>99</v>
      </c>
      <c r="C107" s="106">
        <v>20</v>
      </c>
      <c r="D107" s="107">
        <v>15</v>
      </c>
      <c r="E107" s="107">
        <v>9</v>
      </c>
      <c r="F107" s="107">
        <v>13</v>
      </c>
      <c r="G107" s="107">
        <f t="shared" si="48"/>
        <v>4</v>
      </c>
      <c r="H107" s="107">
        <f t="shared" si="50"/>
        <v>-9</v>
      </c>
      <c r="I107" s="108">
        <f t="shared" si="51"/>
        <v>-69.230769230769226</v>
      </c>
      <c r="J107" s="102"/>
      <c r="K107" s="114" t="s">
        <v>99</v>
      </c>
      <c r="L107" s="106">
        <v>12</v>
      </c>
      <c r="M107" s="107">
        <v>6</v>
      </c>
      <c r="N107" s="107">
        <v>5</v>
      </c>
      <c r="O107" s="107">
        <v>7</v>
      </c>
      <c r="P107" s="107">
        <f t="shared" si="49"/>
        <v>2</v>
      </c>
      <c r="Q107" s="107">
        <f t="shared" si="52"/>
        <v>-5</v>
      </c>
      <c r="R107" s="108">
        <f t="shared" si="53"/>
        <v>-71.428571428571431</v>
      </c>
      <c r="S107" s="108"/>
      <c r="W107" s="100" t="s">
        <v>360</v>
      </c>
      <c r="X107" s="100">
        <v>36</v>
      </c>
      <c r="Y107" s="100">
        <v>20</v>
      </c>
      <c r="Z107" s="100">
        <v>15</v>
      </c>
      <c r="AA107" s="100">
        <v>9</v>
      </c>
      <c r="AC107" s="100" t="s">
        <v>360</v>
      </c>
      <c r="AD107" s="100">
        <v>8</v>
      </c>
      <c r="AE107" s="100">
        <v>12</v>
      </c>
      <c r="AF107" s="100">
        <v>6</v>
      </c>
      <c r="AG107" s="100">
        <v>5</v>
      </c>
      <c r="AJ107" s="100" t="str">
        <f t="shared" si="46"/>
        <v>●</v>
      </c>
      <c r="AK107" s="100" t="str">
        <f t="shared" si="44"/>
        <v>●</v>
      </c>
      <c r="AL107" s="100" t="str">
        <f t="shared" si="44"/>
        <v>●</v>
      </c>
      <c r="AM107" s="100" t="str">
        <f t="shared" si="44"/>
        <v>●</v>
      </c>
      <c r="AP107" s="100" t="str">
        <f t="shared" si="47"/>
        <v>●</v>
      </c>
      <c r="AQ107" s="100" t="str">
        <f t="shared" si="45"/>
        <v>●</v>
      </c>
      <c r="AR107" s="100" t="str">
        <f t="shared" si="45"/>
        <v>●</v>
      </c>
      <c r="AS107" s="100" t="str">
        <f t="shared" si="45"/>
        <v>●</v>
      </c>
    </row>
    <row r="108" spans="2:45" s="100" customFormat="1" ht="14.25" customHeight="1">
      <c r="B108" s="102" t="s">
        <v>100</v>
      </c>
      <c r="C108" s="106">
        <v>32</v>
      </c>
      <c r="D108" s="107">
        <v>15</v>
      </c>
      <c r="E108" s="107">
        <v>12</v>
      </c>
      <c r="F108" s="107">
        <v>13</v>
      </c>
      <c r="G108" s="107">
        <f t="shared" si="48"/>
        <v>6</v>
      </c>
      <c r="H108" s="107">
        <f t="shared" si="50"/>
        <v>-7</v>
      </c>
      <c r="I108" s="108">
        <f t="shared" si="51"/>
        <v>-53.846153846153847</v>
      </c>
      <c r="J108" s="102"/>
      <c r="K108" s="114" t="s">
        <v>100</v>
      </c>
      <c r="L108" s="106">
        <v>4</v>
      </c>
      <c r="M108" s="107">
        <v>9</v>
      </c>
      <c r="N108" s="107">
        <v>9</v>
      </c>
      <c r="O108" s="107">
        <v>3</v>
      </c>
      <c r="P108" s="107">
        <f t="shared" si="49"/>
        <v>2</v>
      </c>
      <c r="Q108" s="107">
        <f t="shared" si="52"/>
        <v>-1</v>
      </c>
      <c r="R108" s="108">
        <f t="shared" si="53"/>
        <v>-33.333333333333329</v>
      </c>
      <c r="S108" s="108"/>
      <c r="W108" s="100" t="s">
        <v>361</v>
      </c>
      <c r="X108" s="100">
        <v>30</v>
      </c>
      <c r="Y108" s="100">
        <v>32</v>
      </c>
      <c r="Z108" s="100">
        <v>15</v>
      </c>
      <c r="AA108" s="100">
        <v>12</v>
      </c>
      <c r="AC108" s="100" t="s">
        <v>361</v>
      </c>
      <c r="AD108" s="100">
        <v>13</v>
      </c>
      <c r="AE108" s="100">
        <v>4</v>
      </c>
      <c r="AF108" s="100">
        <v>9</v>
      </c>
      <c r="AG108" s="100">
        <v>9</v>
      </c>
      <c r="AJ108" s="100" t="str">
        <f t="shared" si="46"/>
        <v>●</v>
      </c>
      <c r="AK108" s="100" t="str">
        <f t="shared" si="44"/>
        <v>●</v>
      </c>
      <c r="AL108" s="100" t="str">
        <f t="shared" si="44"/>
        <v>●</v>
      </c>
      <c r="AM108" s="100" t="str">
        <f t="shared" si="44"/>
        <v>●</v>
      </c>
      <c r="AP108" s="100" t="str">
        <f t="shared" si="47"/>
        <v>●</v>
      </c>
      <c r="AQ108" s="100" t="str">
        <f t="shared" si="45"/>
        <v>●</v>
      </c>
      <c r="AR108" s="100" t="str">
        <f t="shared" si="45"/>
        <v>○</v>
      </c>
      <c r="AS108" s="100" t="str">
        <f t="shared" si="45"/>
        <v>●</v>
      </c>
    </row>
    <row r="109" spans="2:45" s="100" customFormat="1" ht="14.25" customHeight="1">
      <c r="B109" s="102" t="s">
        <v>118</v>
      </c>
      <c r="C109" s="106">
        <v>25</v>
      </c>
      <c r="D109" s="107">
        <v>31</v>
      </c>
      <c r="E109" s="107">
        <v>14</v>
      </c>
      <c r="F109" s="107">
        <v>12</v>
      </c>
      <c r="G109" s="107">
        <f t="shared" si="48"/>
        <v>10</v>
      </c>
      <c r="H109" s="107">
        <f t="shared" si="50"/>
        <v>-2</v>
      </c>
      <c r="I109" s="108">
        <f t="shared" si="51"/>
        <v>-16.666666666666664</v>
      </c>
      <c r="J109" s="102"/>
      <c r="K109" s="114" t="s">
        <v>118</v>
      </c>
      <c r="L109" s="106">
        <v>15</v>
      </c>
      <c r="M109" s="107">
        <v>4</v>
      </c>
      <c r="N109" s="107">
        <v>8</v>
      </c>
      <c r="O109" s="107">
        <v>4</v>
      </c>
      <c r="P109" s="107">
        <f t="shared" si="49"/>
        <v>7</v>
      </c>
      <c r="Q109" s="107">
        <f t="shared" si="52"/>
        <v>3</v>
      </c>
      <c r="R109" s="108">
        <f t="shared" si="53"/>
        <v>75</v>
      </c>
      <c r="S109" s="108"/>
      <c r="W109" s="100" t="s">
        <v>362</v>
      </c>
      <c r="X109" s="100">
        <v>45</v>
      </c>
      <c r="Y109" s="100">
        <v>25</v>
      </c>
      <c r="Z109" s="100">
        <v>31</v>
      </c>
      <c r="AA109" s="100">
        <v>14</v>
      </c>
      <c r="AC109" s="100" t="s">
        <v>362</v>
      </c>
      <c r="AD109" s="100">
        <v>12</v>
      </c>
      <c r="AE109" s="100">
        <v>15</v>
      </c>
      <c r="AF109" s="100">
        <v>4</v>
      </c>
      <c r="AG109" s="100">
        <v>8</v>
      </c>
      <c r="AJ109" s="100" t="str">
        <f t="shared" si="46"/>
        <v>●</v>
      </c>
      <c r="AK109" s="100" t="str">
        <f t="shared" si="44"/>
        <v>●</v>
      </c>
      <c r="AL109" s="100" t="str">
        <f t="shared" si="44"/>
        <v>●</v>
      </c>
      <c r="AM109" s="100" t="str">
        <f t="shared" si="44"/>
        <v>●</v>
      </c>
      <c r="AP109" s="100" t="str">
        <f t="shared" si="47"/>
        <v>●</v>
      </c>
      <c r="AQ109" s="100" t="str">
        <f t="shared" si="45"/>
        <v>●</v>
      </c>
      <c r="AR109" s="100" t="str">
        <f t="shared" si="45"/>
        <v>●</v>
      </c>
      <c r="AS109" s="100" t="str">
        <f t="shared" si="45"/>
        <v>●</v>
      </c>
    </row>
    <row r="110" spans="2:45" s="100" customFormat="1" ht="14.25" customHeight="1">
      <c r="B110" s="102" t="s">
        <v>101</v>
      </c>
      <c r="C110" s="106">
        <v>39</v>
      </c>
      <c r="D110" s="107">
        <v>28</v>
      </c>
      <c r="E110" s="107">
        <v>28</v>
      </c>
      <c r="F110" s="107">
        <v>14</v>
      </c>
      <c r="G110" s="107">
        <f t="shared" si="48"/>
        <v>6</v>
      </c>
      <c r="H110" s="107">
        <f t="shared" si="50"/>
        <v>-8</v>
      </c>
      <c r="I110" s="108">
        <f t="shared" si="51"/>
        <v>-57.142857142857139</v>
      </c>
      <c r="J110" s="102"/>
      <c r="K110" s="114" t="s">
        <v>101</v>
      </c>
      <c r="L110" s="106">
        <v>11</v>
      </c>
      <c r="M110" s="107">
        <v>13</v>
      </c>
      <c r="N110" s="107">
        <v>2</v>
      </c>
      <c r="O110" s="107">
        <v>9</v>
      </c>
      <c r="P110" s="107">
        <f t="shared" si="49"/>
        <v>3</v>
      </c>
      <c r="Q110" s="107">
        <f t="shared" si="52"/>
        <v>-6</v>
      </c>
      <c r="R110" s="108">
        <f t="shared" si="53"/>
        <v>-66.666666666666657</v>
      </c>
      <c r="S110" s="108"/>
      <c r="W110" s="100" t="s">
        <v>363</v>
      </c>
      <c r="X110" s="100">
        <v>37</v>
      </c>
      <c r="Y110" s="100">
        <v>39</v>
      </c>
      <c r="Z110" s="100">
        <v>28</v>
      </c>
      <c r="AA110" s="100">
        <v>28</v>
      </c>
      <c r="AC110" s="100" t="s">
        <v>363</v>
      </c>
      <c r="AD110" s="100">
        <v>26</v>
      </c>
      <c r="AE110" s="100">
        <v>11</v>
      </c>
      <c r="AF110" s="100">
        <v>13</v>
      </c>
      <c r="AG110" s="100">
        <v>2</v>
      </c>
      <c r="AJ110" s="100" t="str">
        <f t="shared" si="46"/>
        <v>●</v>
      </c>
      <c r="AK110" s="100" t="str">
        <f t="shared" si="44"/>
        <v>●</v>
      </c>
      <c r="AL110" s="100" t="str">
        <f>IF(E110=Z110,"○","●")</f>
        <v>○</v>
      </c>
      <c r="AM110" s="100" t="str">
        <f t="shared" si="44"/>
        <v>●</v>
      </c>
      <c r="AP110" s="100" t="str">
        <f t="shared" si="47"/>
        <v>●</v>
      </c>
      <c r="AQ110" s="100" t="str">
        <f t="shared" si="45"/>
        <v>●</v>
      </c>
      <c r="AR110" s="100" t="str">
        <f t="shared" si="45"/>
        <v>●</v>
      </c>
      <c r="AS110" s="100" t="str">
        <f t="shared" si="45"/>
        <v>●</v>
      </c>
    </row>
    <row r="111" spans="2:45" s="100" customFormat="1" ht="14.25" customHeight="1">
      <c r="B111" s="102" t="s">
        <v>102</v>
      </c>
      <c r="C111" s="106">
        <v>31</v>
      </c>
      <c r="D111" s="107">
        <v>37</v>
      </c>
      <c r="E111" s="107">
        <v>27</v>
      </c>
      <c r="F111" s="107">
        <v>28</v>
      </c>
      <c r="G111" s="107">
        <f t="shared" si="48"/>
        <v>7</v>
      </c>
      <c r="H111" s="107">
        <f t="shared" si="50"/>
        <v>-21</v>
      </c>
      <c r="I111" s="108">
        <f t="shared" si="51"/>
        <v>-75</v>
      </c>
      <c r="J111" s="102"/>
      <c r="K111" s="114" t="s">
        <v>102</v>
      </c>
      <c r="L111" s="106">
        <v>27</v>
      </c>
      <c r="M111" s="107">
        <v>14</v>
      </c>
      <c r="N111" s="107">
        <v>12</v>
      </c>
      <c r="O111" s="107">
        <v>5</v>
      </c>
      <c r="P111" s="107">
        <f t="shared" si="49"/>
        <v>4</v>
      </c>
      <c r="Q111" s="107">
        <f t="shared" si="52"/>
        <v>-1</v>
      </c>
      <c r="R111" s="108">
        <f t="shared" si="53"/>
        <v>-20</v>
      </c>
      <c r="S111" s="108"/>
      <c r="W111" s="100" t="s">
        <v>364</v>
      </c>
      <c r="X111" s="100">
        <v>32</v>
      </c>
      <c r="Y111" s="100">
        <v>31</v>
      </c>
      <c r="Z111" s="100">
        <v>37</v>
      </c>
      <c r="AA111" s="100">
        <v>27</v>
      </c>
      <c r="AC111" s="100" t="s">
        <v>364</v>
      </c>
      <c r="AD111" s="100">
        <v>28</v>
      </c>
      <c r="AE111" s="100">
        <v>27</v>
      </c>
      <c r="AF111" s="100">
        <v>14</v>
      </c>
      <c r="AG111" s="100">
        <v>12</v>
      </c>
      <c r="AJ111" s="100" t="str">
        <f t="shared" si="46"/>
        <v>●</v>
      </c>
      <c r="AK111" s="100" t="str">
        <f t="shared" si="44"/>
        <v>●</v>
      </c>
      <c r="AL111" s="100" t="str">
        <f t="shared" si="44"/>
        <v>●</v>
      </c>
      <c r="AM111" s="100" t="str">
        <f t="shared" si="44"/>
        <v>●</v>
      </c>
      <c r="AP111" s="100" t="str">
        <f t="shared" si="47"/>
        <v>●</v>
      </c>
      <c r="AQ111" s="100" t="str">
        <f t="shared" si="45"/>
        <v>●</v>
      </c>
      <c r="AR111" s="100" t="str">
        <f t="shared" si="45"/>
        <v>●</v>
      </c>
      <c r="AS111" s="100" t="str">
        <f t="shared" si="45"/>
        <v>●</v>
      </c>
    </row>
    <row r="112" spans="2:45" s="100" customFormat="1" ht="14.25" customHeight="1">
      <c r="B112" s="102" t="s">
        <v>103</v>
      </c>
      <c r="C112" s="106">
        <v>35</v>
      </c>
      <c r="D112" s="107">
        <v>32</v>
      </c>
      <c r="E112" s="107">
        <v>37</v>
      </c>
      <c r="F112" s="107">
        <v>25</v>
      </c>
      <c r="G112" s="107">
        <f t="shared" si="48"/>
        <v>12</v>
      </c>
      <c r="H112" s="107">
        <f t="shared" si="50"/>
        <v>-13</v>
      </c>
      <c r="I112" s="108">
        <f t="shared" si="51"/>
        <v>-52</v>
      </c>
      <c r="J112" s="102"/>
      <c r="K112" s="114" t="s">
        <v>103</v>
      </c>
      <c r="L112" s="106">
        <v>24</v>
      </c>
      <c r="M112" s="107">
        <v>29</v>
      </c>
      <c r="N112" s="107">
        <v>14</v>
      </c>
      <c r="O112" s="107">
        <v>13</v>
      </c>
      <c r="P112" s="107">
        <f t="shared" si="49"/>
        <v>8</v>
      </c>
      <c r="Q112" s="107">
        <f t="shared" si="52"/>
        <v>-5</v>
      </c>
      <c r="R112" s="108">
        <f t="shared" si="53"/>
        <v>-38.461538461538467</v>
      </c>
      <c r="S112" s="108"/>
      <c r="W112" s="100" t="s">
        <v>365</v>
      </c>
      <c r="X112" s="100">
        <v>45</v>
      </c>
      <c r="Y112" s="100">
        <v>35</v>
      </c>
      <c r="Z112" s="100">
        <v>32</v>
      </c>
      <c r="AA112" s="100">
        <v>37</v>
      </c>
      <c r="AC112" s="100" t="s">
        <v>365</v>
      </c>
      <c r="AD112" s="100">
        <v>21</v>
      </c>
      <c r="AE112" s="100">
        <v>24</v>
      </c>
      <c r="AF112" s="100">
        <v>29</v>
      </c>
      <c r="AG112" s="100">
        <v>14</v>
      </c>
      <c r="AJ112" s="100" t="str">
        <f t="shared" si="46"/>
        <v>●</v>
      </c>
      <c r="AK112" s="100" t="str">
        <f t="shared" si="44"/>
        <v>●</v>
      </c>
      <c r="AL112" s="100" t="str">
        <f t="shared" si="44"/>
        <v>●</v>
      </c>
      <c r="AM112" s="100" t="str">
        <f t="shared" si="44"/>
        <v>●</v>
      </c>
      <c r="AP112" s="100" t="str">
        <f t="shared" si="47"/>
        <v>●</v>
      </c>
      <c r="AQ112" s="100" t="str">
        <f t="shared" si="45"/>
        <v>●</v>
      </c>
      <c r="AR112" s="100" t="str">
        <f t="shared" si="45"/>
        <v>●</v>
      </c>
      <c r="AS112" s="100" t="str">
        <f t="shared" si="45"/>
        <v>●</v>
      </c>
    </row>
    <row r="113" spans="2:45" s="100" customFormat="1" ht="14.25" customHeight="1">
      <c r="B113" s="102" t="s">
        <v>104</v>
      </c>
      <c r="C113" s="106">
        <v>44</v>
      </c>
      <c r="D113" s="107">
        <v>28</v>
      </c>
      <c r="E113" s="107">
        <v>28</v>
      </c>
      <c r="F113" s="107">
        <v>33</v>
      </c>
      <c r="G113" s="107">
        <f t="shared" si="48"/>
        <v>26</v>
      </c>
      <c r="H113" s="107">
        <f t="shared" si="50"/>
        <v>-7</v>
      </c>
      <c r="I113" s="108">
        <f t="shared" si="51"/>
        <v>-21.212121212121211</v>
      </c>
      <c r="J113" s="102"/>
      <c r="K113" s="114" t="s">
        <v>104</v>
      </c>
      <c r="L113" s="106">
        <v>21</v>
      </c>
      <c r="M113" s="107">
        <v>26</v>
      </c>
      <c r="N113" s="107">
        <v>29</v>
      </c>
      <c r="O113" s="107">
        <v>13</v>
      </c>
      <c r="P113" s="107">
        <f t="shared" si="49"/>
        <v>5</v>
      </c>
      <c r="Q113" s="107">
        <f t="shared" si="52"/>
        <v>-8</v>
      </c>
      <c r="R113" s="108">
        <f t="shared" si="53"/>
        <v>-61.53846153846154</v>
      </c>
      <c r="S113" s="108"/>
      <c r="W113" s="100" t="s">
        <v>366</v>
      </c>
      <c r="X113" s="100">
        <v>55</v>
      </c>
      <c r="Y113" s="100">
        <v>44</v>
      </c>
      <c r="Z113" s="100">
        <v>28</v>
      </c>
      <c r="AA113" s="100">
        <v>28</v>
      </c>
      <c r="AC113" s="100" t="s">
        <v>366</v>
      </c>
      <c r="AD113" s="100">
        <v>18</v>
      </c>
      <c r="AE113" s="100">
        <v>21</v>
      </c>
      <c r="AF113" s="100">
        <v>26</v>
      </c>
      <c r="AG113" s="100">
        <v>29</v>
      </c>
      <c r="AJ113" s="100" t="str">
        <f t="shared" si="46"/>
        <v>●</v>
      </c>
      <c r="AK113" s="100" t="str">
        <f t="shared" si="44"/>
        <v>●</v>
      </c>
      <c r="AL113" s="100" t="str">
        <f t="shared" si="44"/>
        <v>○</v>
      </c>
      <c r="AM113" s="100" t="str">
        <f t="shared" si="44"/>
        <v>●</v>
      </c>
      <c r="AP113" s="100" t="str">
        <f t="shared" si="47"/>
        <v>●</v>
      </c>
      <c r="AQ113" s="100" t="str">
        <f t="shared" si="45"/>
        <v>●</v>
      </c>
      <c r="AR113" s="100" t="str">
        <f t="shared" si="45"/>
        <v>●</v>
      </c>
      <c r="AS113" s="100" t="str">
        <f t="shared" si="45"/>
        <v>●</v>
      </c>
    </row>
    <row r="114" spans="2:45" s="100" customFormat="1" ht="14.25" customHeight="1">
      <c r="B114" s="102" t="s">
        <v>105</v>
      </c>
      <c r="C114" s="106">
        <v>50</v>
      </c>
      <c r="D114" s="107">
        <v>42</v>
      </c>
      <c r="E114" s="107">
        <v>29</v>
      </c>
      <c r="F114" s="107">
        <v>26</v>
      </c>
      <c r="G114" s="107">
        <f t="shared" si="48"/>
        <v>20</v>
      </c>
      <c r="H114" s="107">
        <f t="shared" si="50"/>
        <v>-6</v>
      </c>
      <c r="I114" s="108">
        <f t="shared" si="51"/>
        <v>-23.076923076923077</v>
      </c>
      <c r="J114" s="102"/>
      <c r="K114" s="114" t="s">
        <v>105</v>
      </c>
      <c r="L114" s="106">
        <v>18</v>
      </c>
      <c r="M114" s="107">
        <v>22</v>
      </c>
      <c r="N114" s="107">
        <v>26</v>
      </c>
      <c r="O114" s="107">
        <v>33</v>
      </c>
      <c r="P114" s="107">
        <f t="shared" si="49"/>
        <v>16</v>
      </c>
      <c r="Q114" s="107">
        <f t="shared" si="52"/>
        <v>-17</v>
      </c>
      <c r="R114" s="108">
        <f t="shared" si="53"/>
        <v>-51.515151515151516</v>
      </c>
      <c r="S114" s="108"/>
      <c r="W114" s="100" t="s">
        <v>367</v>
      </c>
      <c r="X114" s="100">
        <v>59</v>
      </c>
      <c r="Y114" s="100">
        <v>50</v>
      </c>
      <c r="Z114" s="100">
        <v>42</v>
      </c>
      <c r="AA114" s="100">
        <v>29</v>
      </c>
      <c r="AC114" s="100" t="s">
        <v>367</v>
      </c>
      <c r="AD114" s="100">
        <v>24</v>
      </c>
      <c r="AE114" s="100">
        <v>18</v>
      </c>
      <c r="AF114" s="100">
        <v>22</v>
      </c>
      <c r="AG114" s="100">
        <v>26</v>
      </c>
      <c r="AJ114" s="100" t="str">
        <f t="shared" si="46"/>
        <v>●</v>
      </c>
      <c r="AK114" s="100" t="str">
        <f t="shared" si="44"/>
        <v>●</v>
      </c>
      <c r="AL114" s="100" t="str">
        <f t="shared" si="44"/>
        <v>●</v>
      </c>
      <c r="AM114" s="100" t="str">
        <f t="shared" si="44"/>
        <v>●</v>
      </c>
      <c r="AP114" s="100" t="str">
        <f t="shared" si="47"/>
        <v>●</v>
      </c>
      <c r="AQ114" s="100" t="str">
        <f t="shared" si="45"/>
        <v>●</v>
      </c>
      <c r="AR114" s="100" t="str">
        <f t="shared" si="45"/>
        <v>●</v>
      </c>
      <c r="AS114" s="100" t="str">
        <f t="shared" si="45"/>
        <v>●</v>
      </c>
    </row>
    <row r="115" spans="2:45" s="100" customFormat="1" ht="14.25" customHeight="1">
      <c r="B115" s="102" t="s">
        <v>106</v>
      </c>
      <c r="C115" s="106">
        <v>54</v>
      </c>
      <c r="D115" s="107">
        <v>46</v>
      </c>
      <c r="E115" s="107">
        <v>38</v>
      </c>
      <c r="F115" s="107">
        <v>29</v>
      </c>
      <c r="G115" s="107">
        <f t="shared" si="48"/>
        <v>30</v>
      </c>
      <c r="H115" s="107">
        <f t="shared" si="50"/>
        <v>1</v>
      </c>
      <c r="I115" s="108">
        <f t="shared" si="51"/>
        <v>3.4482758620689653</v>
      </c>
      <c r="J115" s="102"/>
      <c r="K115" s="114" t="s">
        <v>106</v>
      </c>
      <c r="L115" s="106">
        <v>19</v>
      </c>
      <c r="M115" s="107">
        <v>17</v>
      </c>
      <c r="N115" s="107">
        <v>21</v>
      </c>
      <c r="O115" s="107">
        <v>26</v>
      </c>
      <c r="P115" s="107">
        <f t="shared" si="49"/>
        <v>12</v>
      </c>
      <c r="Q115" s="107">
        <f t="shared" si="52"/>
        <v>-14</v>
      </c>
      <c r="R115" s="108">
        <f t="shared" si="53"/>
        <v>-53.846153846153847</v>
      </c>
      <c r="S115" s="108"/>
      <c r="W115" s="100" t="s">
        <v>368</v>
      </c>
      <c r="X115" s="100">
        <v>49</v>
      </c>
      <c r="Y115" s="100">
        <v>54</v>
      </c>
      <c r="Z115" s="100">
        <v>46</v>
      </c>
      <c r="AA115" s="100">
        <v>38</v>
      </c>
      <c r="AC115" s="100" t="s">
        <v>368</v>
      </c>
      <c r="AD115" s="100">
        <v>27</v>
      </c>
      <c r="AE115" s="100">
        <v>19</v>
      </c>
      <c r="AF115" s="100">
        <v>17</v>
      </c>
      <c r="AG115" s="100">
        <v>21</v>
      </c>
      <c r="AJ115" s="100" t="str">
        <f t="shared" si="46"/>
        <v>●</v>
      </c>
      <c r="AK115" s="100" t="str">
        <f t="shared" si="44"/>
        <v>●</v>
      </c>
      <c r="AL115" s="100" t="str">
        <f t="shared" si="44"/>
        <v>●</v>
      </c>
      <c r="AM115" s="100" t="str">
        <f t="shared" si="44"/>
        <v>●</v>
      </c>
      <c r="AP115" s="100" t="str">
        <f t="shared" si="47"/>
        <v>●</v>
      </c>
      <c r="AQ115" s="100" t="str">
        <f t="shared" si="45"/>
        <v>●</v>
      </c>
      <c r="AR115" s="100" t="str">
        <f t="shared" si="45"/>
        <v>●</v>
      </c>
      <c r="AS115" s="100" t="str">
        <f t="shared" si="45"/>
        <v>●</v>
      </c>
    </row>
    <row r="116" spans="2:45" s="100" customFormat="1" ht="14.25" customHeight="1">
      <c r="B116" s="102" t="s">
        <v>107</v>
      </c>
      <c r="C116" s="106">
        <v>41</v>
      </c>
      <c r="D116" s="107">
        <v>51</v>
      </c>
      <c r="E116" s="107">
        <v>42</v>
      </c>
      <c r="F116" s="107">
        <v>33</v>
      </c>
      <c r="G116" s="107">
        <f t="shared" si="48"/>
        <v>20</v>
      </c>
      <c r="H116" s="107">
        <f t="shared" si="50"/>
        <v>-13</v>
      </c>
      <c r="I116" s="108">
        <f t="shared" si="51"/>
        <v>-39.393939393939391</v>
      </c>
      <c r="J116" s="102"/>
      <c r="K116" s="114" t="s">
        <v>107</v>
      </c>
      <c r="L116" s="106">
        <v>23</v>
      </c>
      <c r="M116" s="107">
        <v>16</v>
      </c>
      <c r="N116" s="107">
        <v>18</v>
      </c>
      <c r="O116" s="107">
        <v>20</v>
      </c>
      <c r="P116" s="107">
        <f t="shared" si="49"/>
        <v>29</v>
      </c>
      <c r="Q116" s="107">
        <f t="shared" si="52"/>
        <v>9</v>
      </c>
      <c r="R116" s="108">
        <f t="shared" si="53"/>
        <v>45</v>
      </c>
      <c r="S116" s="108"/>
      <c r="W116" s="100" t="s">
        <v>369</v>
      </c>
      <c r="X116" s="100">
        <v>41</v>
      </c>
      <c r="Y116" s="100">
        <v>41</v>
      </c>
      <c r="Z116" s="100">
        <v>51</v>
      </c>
      <c r="AA116" s="100">
        <v>42</v>
      </c>
      <c r="AC116" s="100" t="s">
        <v>369</v>
      </c>
      <c r="AD116" s="100">
        <v>21</v>
      </c>
      <c r="AE116" s="100">
        <v>23</v>
      </c>
      <c r="AF116" s="100">
        <v>16</v>
      </c>
      <c r="AG116" s="100">
        <v>18</v>
      </c>
      <c r="AJ116" s="100" t="str">
        <f t="shared" si="46"/>
        <v>○</v>
      </c>
      <c r="AK116" s="100" t="str">
        <f t="shared" si="44"/>
        <v>●</v>
      </c>
      <c r="AL116" s="100" t="str">
        <f t="shared" si="44"/>
        <v>●</v>
      </c>
      <c r="AM116" s="100" t="str">
        <f t="shared" si="44"/>
        <v>●</v>
      </c>
      <c r="AP116" s="100" t="str">
        <f t="shared" si="47"/>
        <v>●</v>
      </c>
      <c r="AQ116" s="100" t="str">
        <f t="shared" si="45"/>
        <v>●</v>
      </c>
      <c r="AR116" s="100" t="str">
        <f t="shared" si="45"/>
        <v>●</v>
      </c>
      <c r="AS116" s="100" t="str">
        <f t="shared" si="45"/>
        <v>●</v>
      </c>
    </row>
    <row r="117" spans="2:45" s="100" customFormat="1" ht="14.25" customHeight="1">
      <c r="B117" s="102" t="s">
        <v>108</v>
      </c>
      <c r="C117" s="106">
        <v>33</v>
      </c>
      <c r="D117" s="107">
        <v>30</v>
      </c>
      <c r="E117" s="107">
        <v>38</v>
      </c>
      <c r="F117" s="107">
        <v>36</v>
      </c>
      <c r="G117" s="107">
        <f t="shared" si="48"/>
        <v>18</v>
      </c>
      <c r="H117" s="107">
        <f t="shared" si="50"/>
        <v>-18</v>
      </c>
      <c r="I117" s="108">
        <f t="shared" si="51"/>
        <v>-50</v>
      </c>
      <c r="J117" s="102"/>
      <c r="K117" s="114" t="s">
        <v>108</v>
      </c>
      <c r="L117" s="106">
        <v>18</v>
      </c>
      <c r="M117" s="107">
        <v>23</v>
      </c>
      <c r="N117" s="107">
        <v>14</v>
      </c>
      <c r="O117" s="107">
        <v>16</v>
      </c>
      <c r="P117" s="107">
        <f t="shared" si="49"/>
        <v>18</v>
      </c>
      <c r="Q117" s="107">
        <f t="shared" si="52"/>
        <v>2</v>
      </c>
      <c r="R117" s="108">
        <f t="shared" si="53"/>
        <v>12.5</v>
      </c>
      <c r="S117" s="108"/>
      <c r="W117" s="100" t="s">
        <v>370</v>
      </c>
      <c r="X117" s="100">
        <v>32</v>
      </c>
      <c r="Y117" s="100">
        <v>33</v>
      </c>
      <c r="Z117" s="100">
        <v>30</v>
      </c>
      <c r="AA117" s="100">
        <v>38</v>
      </c>
      <c r="AC117" s="100" t="s">
        <v>370</v>
      </c>
      <c r="AD117" s="100">
        <v>12</v>
      </c>
      <c r="AE117" s="100">
        <v>18</v>
      </c>
      <c r="AF117" s="100">
        <v>23</v>
      </c>
      <c r="AG117" s="100">
        <v>14</v>
      </c>
      <c r="AJ117" s="100" t="str">
        <f t="shared" si="46"/>
        <v>●</v>
      </c>
      <c r="AK117" s="100" t="str">
        <f t="shared" si="44"/>
        <v>●</v>
      </c>
      <c r="AL117" s="100" t="str">
        <f t="shared" si="44"/>
        <v>●</v>
      </c>
      <c r="AM117" s="100" t="str">
        <f t="shared" si="44"/>
        <v>●</v>
      </c>
      <c r="AP117" s="100" t="str">
        <f t="shared" si="47"/>
        <v>●</v>
      </c>
      <c r="AQ117" s="100" t="str">
        <f t="shared" si="45"/>
        <v>●</v>
      </c>
      <c r="AR117" s="100" t="str">
        <f t="shared" si="45"/>
        <v>●</v>
      </c>
      <c r="AS117" s="100" t="str">
        <f t="shared" si="45"/>
        <v>●</v>
      </c>
    </row>
    <row r="118" spans="2:45" s="100" customFormat="1" ht="14.25" customHeight="1">
      <c r="B118" s="102" t="s">
        <v>109</v>
      </c>
      <c r="C118" s="106">
        <v>16</v>
      </c>
      <c r="D118" s="107">
        <v>23</v>
      </c>
      <c r="E118" s="107">
        <v>23</v>
      </c>
      <c r="F118" s="107">
        <v>30</v>
      </c>
      <c r="G118" s="107">
        <f t="shared" si="48"/>
        <v>17</v>
      </c>
      <c r="H118" s="107">
        <f t="shared" si="50"/>
        <v>-13</v>
      </c>
      <c r="I118" s="108">
        <f t="shared" si="51"/>
        <v>-43.333333333333336</v>
      </c>
      <c r="J118" s="102"/>
      <c r="K118" s="114" t="s">
        <v>109</v>
      </c>
      <c r="L118" s="106">
        <v>7</v>
      </c>
      <c r="M118" s="107">
        <v>11</v>
      </c>
      <c r="N118" s="107">
        <v>19</v>
      </c>
      <c r="O118" s="107">
        <v>13</v>
      </c>
      <c r="P118" s="107">
        <f t="shared" si="49"/>
        <v>16</v>
      </c>
      <c r="Q118" s="107">
        <f t="shared" si="52"/>
        <v>3</v>
      </c>
      <c r="R118" s="108">
        <f t="shared" si="53"/>
        <v>23.076923076923077</v>
      </c>
      <c r="S118" s="108"/>
      <c r="W118" s="100" t="s">
        <v>371</v>
      </c>
      <c r="X118" s="100">
        <v>17</v>
      </c>
      <c r="Y118" s="100">
        <v>16</v>
      </c>
      <c r="Z118" s="100">
        <v>23</v>
      </c>
      <c r="AA118" s="100">
        <v>23</v>
      </c>
      <c r="AC118" s="100" t="s">
        <v>371</v>
      </c>
      <c r="AD118" s="100">
        <v>3</v>
      </c>
      <c r="AE118" s="100">
        <v>7</v>
      </c>
      <c r="AF118" s="100">
        <v>11</v>
      </c>
      <c r="AG118" s="100">
        <v>19</v>
      </c>
      <c r="AJ118" s="100" t="str">
        <f t="shared" si="46"/>
        <v>●</v>
      </c>
      <c r="AK118" s="100" t="str">
        <f t="shared" si="44"/>
        <v>●</v>
      </c>
      <c r="AL118" s="100" t="str">
        <f t="shared" si="44"/>
        <v>○</v>
      </c>
      <c r="AM118" s="100" t="str">
        <f t="shared" si="44"/>
        <v>●</v>
      </c>
      <c r="AP118" s="100" t="str">
        <f t="shared" si="47"/>
        <v>●</v>
      </c>
      <c r="AQ118" s="100" t="str">
        <f t="shared" si="45"/>
        <v>●</v>
      </c>
      <c r="AR118" s="100" t="str">
        <f t="shared" si="45"/>
        <v>●</v>
      </c>
      <c r="AS118" s="100" t="str">
        <f t="shared" si="45"/>
        <v>●</v>
      </c>
    </row>
    <row r="119" spans="2:45" s="100" customFormat="1" ht="14.25" customHeight="1">
      <c r="B119" s="102" t="s">
        <v>110</v>
      </c>
      <c r="C119" s="106">
        <v>15</v>
      </c>
      <c r="D119" s="107">
        <v>14</v>
      </c>
      <c r="E119" s="107">
        <v>14</v>
      </c>
      <c r="F119" s="107">
        <v>19</v>
      </c>
      <c r="G119" s="107">
        <f t="shared" si="48"/>
        <v>28</v>
      </c>
      <c r="H119" s="107">
        <f t="shared" si="50"/>
        <v>9</v>
      </c>
      <c r="I119" s="108">
        <f t="shared" si="51"/>
        <v>47.368421052631575</v>
      </c>
      <c r="J119" s="102"/>
      <c r="K119" s="114" t="s">
        <v>110</v>
      </c>
      <c r="L119" s="106">
        <v>5</v>
      </c>
      <c r="M119" s="107">
        <v>8</v>
      </c>
      <c r="N119" s="107">
        <v>12</v>
      </c>
      <c r="O119" s="107">
        <v>11</v>
      </c>
      <c r="P119" s="107">
        <f t="shared" si="49"/>
        <v>10</v>
      </c>
      <c r="Q119" s="107">
        <f t="shared" si="52"/>
        <v>-1</v>
      </c>
      <c r="R119" s="108">
        <f t="shared" si="53"/>
        <v>-9.0909090909090917</v>
      </c>
      <c r="S119" s="108"/>
      <c r="W119" s="100" t="s">
        <v>378</v>
      </c>
      <c r="X119" s="100">
        <v>12</v>
      </c>
      <c r="Y119" s="100">
        <v>15</v>
      </c>
      <c r="Z119" s="100">
        <v>14</v>
      </c>
      <c r="AA119" s="100">
        <v>14</v>
      </c>
      <c r="AC119" s="100" t="s">
        <v>378</v>
      </c>
      <c r="AD119" s="100">
        <v>6</v>
      </c>
      <c r="AE119" s="100">
        <v>5</v>
      </c>
      <c r="AF119" s="100">
        <v>8</v>
      </c>
      <c r="AG119" s="100">
        <v>12</v>
      </c>
      <c r="AJ119" s="100" t="str">
        <f t="shared" si="46"/>
        <v>●</v>
      </c>
      <c r="AK119" s="100" t="str">
        <f t="shared" si="44"/>
        <v>●</v>
      </c>
      <c r="AL119" s="100" t="str">
        <f t="shared" si="44"/>
        <v>○</v>
      </c>
      <c r="AM119" s="100" t="str">
        <f t="shared" si="44"/>
        <v>●</v>
      </c>
      <c r="AP119" s="100" t="str">
        <f t="shared" si="47"/>
        <v>●</v>
      </c>
      <c r="AQ119" s="100" t="str">
        <f t="shared" si="45"/>
        <v>●</v>
      </c>
      <c r="AR119" s="100" t="str">
        <f t="shared" si="45"/>
        <v>●</v>
      </c>
      <c r="AS119" s="100" t="str">
        <f t="shared" si="45"/>
        <v>●</v>
      </c>
    </row>
    <row r="120" spans="2:45" s="100" customFormat="1" ht="14.25" customHeight="1">
      <c r="B120" s="102" t="s">
        <v>112</v>
      </c>
      <c r="C120" s="115" t="s">
        <v>313</v>
      </c>
      <c r="D120" s="116" t="s">
        <v>313</v>
      </c>
      <c r="E120" s="116" t="s">
        <v>313</v>
      </c>
      <c r="F120" s="116" t="s">
        <v>313</v>
      </c>
      <c r="G120" s="107">
        <f t="shared" si="48"/>
        <v>3</v>
      </c>
      <c r="H120" s="107"/>
      <c r="I120" s="108"/>
      <c r="K120" s="102" t="s">
        <v>112</v>
      </c>
      <c r="L120" s="115" t="s">
        <v>313</v>
      </c>
      <c r="M120" s="116" t="s">
        <v>313</v>
      </c>
      <c r="N120" s="116" t="s">
        <v>313</v>
      </c>
      <c r="O120" s="116" t="s">
        <v>313</v>
      </c>
      <c r="P120" s="107" t="str">
        <f t="shared" si="49"/>
        <v>-</v>
      </c>
      <c r="Q120" s="107"/>
      <c r="R120" s="108"/>
    </row>
    <row r="121" spans="2:45" s="100" customFormat="1" ht="14.25" customHeight="1">
      <c r="B121" s="102"/>
      <c r="C121" s="116"/>
      <c r="D121" s="116"/>
      <c r="E121" s="116"/>
      <c r="F121" s="116"/>
      <c r="G121" s="107"/>
      <c r="H121" s="107"/>
      <c r="I121" s="108"/>
      <c r="K121" s="102"/>
      <c r="L121" s="116"/>
      <c r="M121" s="116"/>
      <c r="N121" s="116"/>
      <c r="O121" s="116"/>
      <c r="P121" s="107"/>
      <c r="Q121" s="107"/>
      <c r="R121" s="108"/>
    </row>
    <row r="122" spans="2:45" s="100" customFormat="1" ht="14.25" customHeight="1">
      <c r="G122" s="168"/>
      <c r="P122" s="168"/>
    </row>
    <row r="123" spans="2:45" s="99" customFormat="1" ht="14.25" customHeight="1">
      <c r="B123" s="99" t="str">
        <f>LEFT(B93,LEN(B93)-2)&amp;+"男"</f>
        <v>忍路・男</v>
      </c>
      <c r="K123" s="99" t="str">
        <f>LEFT(K93,LEN(K93)-2)&amp;+"男"</f>
        <v>桃内・男</v>
      </c>
      <c r="W123" s="100"/>
      <c r="X123" s="100"/>
      <c r="Y123" s="100"/>
      <c r="Z123" s="100"/>
      <c r="AA123" s="100"/>
      <c r="AB123" s="100"/>
      <c r="AC123" s="100"/>
      <c r="AD123" s="100"/>
      <c r="AE123" s="100"/>
      <c r="AF123" s="100"/>
      <c r="AG123" s="100"/>
    </row>
    <row r="124" spans="2:45" s="100" customFormat="1" ht="14.25" customHeight="1">
      <c r="B124" s="583" t="s">
        <v>335</v>
      </c>
      <c r="C124" s="101"/>
      <c r="D124" s="101"/>
      <c r="E124" s="101"/>
      <c r="F124" s="101"/>
      <c r="G124" s="135"/>
      <c r="H124" s="131"/>
      <c r="I124" s="131"/>
      <c r="J124" s="102"/>
      <c r="K124" s="583" t="s">
        <v>335</v>
      </c>
      <c r="L124" s="101"/>
      <c r="M124" s="101"/>
      <c r="N124" s="101"/>
      <c r="O124" s="101"/>
      <c r="P124" s="135"/>
      <c r="Q124" s="131"/>
      <c r="R124" s="131"/>
      <c r="S124" s="103"/>
    </row>
    <row r="125" spans="2:45" s="100" customFormat="1" ht="14.25" customHeight="1">
      <c r="B125" s="584"/>
      <c r="C125" s="130" t="str">
        <f>$C$4</f>
        <v>平成7年</v>
      </c>
      <c r="D125" s="130" t="str">
        <f>$D$4</f>
        <v>平成12年</v>
      </c>
      <c r="E125" s="130" t="str">
        <f>$E$4</f>
        <v>平成17年</v>
      </c>
      <c r="F125" s="130" t="str">
        <f>$F$4</f>
        <v>平成22年</v>
      </c>
      <c r="G125" s="130" t="s">
        <v>410</v>
      </c>
      <c r="H125" s="133" t="s">
        <v>509</v>
      </c>
      <c r="I125" s="134" t="s">
        <v>510</v>
      </c>
      <c r="J125" s="102"/>
      <c r="K125" s="584"/>
      <c r="L125" s="130" t="str">
        <f>$C$4</f>
        <v>平成7年</v>
      </c>
      <c r="M125" s="130" t="str">
        <f>$D$4</f>
        <v>平成12年</v>
      </c>
      <c r="N125" s="130" t="str">
        <f>$E$4</f>
        <v>平成17年</v>
      </c>
      <c r="O125" s="130" t="str">
        <f>$F$4</f>
        <v>平成22年</v>
      </c>
      <c r="P125" s="130" t="s">
        <v>410</v>
      </c>
      <c r="Q125" s="133" t="str">
        <f>$H$4</f>
        <v>対平成</v>
      </c>
      <c r="R125" s="134" t="str">
        <f>$I$4</f>
        <v>22年</v>
      </c>
      <c r="S125" s="103"/>
    </row>
    <row r="126" spans="2:45" s="100" customFormat="1" ht="14.25" customHeight="1">
      <c r="B126" s="585"/>
      <c r="C126" s="104"/>
      <c r="D126" s="104"/>
      <c r="E126" s="104"/>
      <c r="F126" s="104"/>
      <c r="G126" s="104"/>
      <c r="H126" s="132" t="s">
        <v>88</v>
      </c>
      <c r="I126" s="133" t="s">
        <v>398</v>
      </c>
      <c r="J126" s="102"/>
      <c r="K126" s="585"/>
      <c r="L126" s="104"/>
      <c r="M126" s="104"/>
      <c r="N126" s="104"/>
      <c r="O126" s="104"/>
      <c r="P126" s="104"/>
      <c r="Q126" s="132" t="s">
        <v>88</v>
      </c>
      <c r="R126" s="133" t="s">
        <v>398</v>
      </c>
      <c r="S126" s="103"/>
    </row>
    <row r="127" spans="2:45" s="199" customFormat="1" ht="14.25" customHeight="1">
      <c r="B127" s="200" t="s">
        <v>90</v>
      </c>
      <c r="C127" s="198">
        <v>261</v>
      </c>
      <c r="D127" s="194">
        <v>223</v>
      </c>
      <c r="E127" s="194">
        <v>194</v>
      </c>
      <c r="F127" s="194">
        <v>168</v>
      </c>
      <c r="G127" s="194">
        <f>IF(COUNTIF(G132:G150,"x"),"x",IF(SUM(G132:G150)=0,"-",SUM(G132:G150)))</f>
        <v>101</v>
      </c>
      <c r="H127" s="193">
        <f t="shared" ref="H127:H130" si="54">IF(G127="x","x",IF(AND(G127="-",F127="-"),"-",IF(AND(G127="-",F127&gt;0),F127*-1,IF(AND(G127&gt;0,F127="-"),G127,G127-F127))))</f>
        <v>-67</v>
      </c>
      <c r="I127" s="195">
        <f t="shared" ref="I127:I130" si="55">IF(H127="x","x",IF(H127="-","-",IF(AND(F127="-",G127&gt;0),"皆増",IF(AND(F127&gt;0,G127="-"),"皆減",H127/F127*100))))</f>
        <v>-39.880952380952387</v>
      </c>
      <c r="J127" s="196"/>
      <c r="K127" s="197" t="s">
        <v>90</v>
      </c>
      <c r="L127" s="198">
        <v>120</v>
      </c>
      <c r="M127" s="194">
        <v>110</v>
      </c>
      <c r="N127" s="194">
        <v>103</v>
      </c>
      <c r="O127" s="194">
        <v>89</v>
      </c>
      <c r="P127" s="194">
        <f>IF(COUNTIF(P132:P150,"x"),"x",IF(SUM(P132:P150)=0,"-",SUM(P132:P150)))</f>
        <v>62</v>
      </c>
      <c r="Q127" s="193">
        <f t="shared" ref="Q127:Q130" si="56">IF(P127="x","x",IF(AND(P127="-",O127="-"),"-",IF(AND(P127="-",O127&gt;0),O127*-1,IF(AND(P127&gt;0,O127="-"),P127,P127-O127))))</f>
        <v>-27</v>
      </c>
      <c r="R127" s="195">
        <f t="shared" ref="R127:R130" si="57">IF(Q127="x","x",IF(Q127="-","-",IF(AND(O127="-",P127&gt;0),"皆増",IF(AND(O127&gt;0,P127="-"),"皆減",Q127/O127*100))))</f>
        <v>-30.337078651685395</v>
      </c>
      <c r="S127" s="195"/>
      <c r="W127" s="199" t="s">
        <v>373</v>
      </c>
      <c r="X127" s="199">
        <v>311</v>
      </c>
      <c r="Y127" s="199">
        <v>261</v>
      </c>
      <c r="Z127" s="199">
        <v>223</v>
      </c>
      <c r="AA127" s="199">
        <v>194</v>
      </c>
      <c r="AC127" s="199" t="s">
        <v>373</v>
      </c>
      <c r="AD127" s="199">
        <v>148</v>
      </c>
      <c r="AE127" s="199">
        <v>120</v>
      </c>
      <c r="AF127" s="199">
        <v>110</v>
      </c>
      <c r="AG127" s="199">
        <v>103</v>
      </c>
      <c r="AJ127" s="199" t="str">
        <f>IF(C127=X127,"○","●")</f>
        <v>●</v>
      </c>
      <c r="AK127" s="199" t="str">
        <f t="shared" ref="AK127:AM149" si="58">IF(D127=Y127,"○","●")</f>
        <v>●</v>
      </c>
      <c r="AL127" s="199" t="str">
        <f t="shared" si="58"/>
        <v>●</v>
      </c>
      <c r="AM127" s="199" t="str">
        <f t="shared" si="58"/>
        <v>●</v>
      </c>
      <c r="AP127" s="199" t="str">
        <f>IF(L127=AD127,"○","●")</f>
        <v>●</v>
      </c>
      <c r="AQ127" s="199" t="str">
        <f t="shared" ref="AQ127:AS149" si="59">IF(M127=AE127,"○","●")</f>
        <v>●</v>
      </c>
      <c r="AR127" s="199" t="str">
        <f t="shared" si="59"/>
        <v>●</v>
      </c>
      <c r="AS127" s="199" t="str">
        <f t="shared" si="59"/>
        <v>●</v>
      </c>
    </row>
    <row r="128" spans="2:45" s="100" customFormat="1" ht="14.25" customHeight="1">
      <c r="B128" s="105" t="s">
        <v>91</v>
      </c>
      <c r="C128" s="106">
        <v>45</v>
      </c>
      <c r="D128" s="107">
        <v>30</v>
      </c>
      <c r="E128" s="107">
        <v>13</v>
      </c>
      <c r="F128" s="107">
        <v>12</v>
      </c>
      <c r="G128" s="107">
        <f>IF(COUNTIF(G132:G134,"x"),"x",IF(SUM(G132:G134)=0,"-",SUM(G132:G134)))</f>
        <v>4</v>
      </c>
      <c r="H128" s="107">
        <f t="shared" si="54"/>
        <v>-8</v>
      </c>
      <c r="I128" s="108">
        <f t="shared" si="55"/>
        <v>-66.666666666666657</v>
      </c>
      <c r="J128" s="102"/>
      <c r="K128" s="109" t="s">
        <v>91</v>
      </c>
      <c r="L128" s="106">
        <v>17</v>
      </c>
      <c r="M128" s="107">
        <v>8</v>
      </c>
      <c r="N128" s="107">
        <v>6</v>
      </c>
      <c r="O128" s="107">
        <v>2</v>
      </c>
      <c r="P128" s="107" t="str">
        <f>IF(COUNTIF(P132:P134,"x"),"x",IF(SUM(P132:P134)=0,"-",SUM(P132:P134)))</f>
        <v>-</v>
      </c>
      <c r="Q128" s="107">
        <f t="shared" si="56"/>
        <v>-2</v>
      </c>
      <c r="R128" s="108" t="str">
        <f t="shared" si="57"/>
        <v>皆減</v>
      </c>
      <c r="S128" s="108"/>
      <c r="W128" s="100" t="s">
        <v>374</v>
      </c>
      <c r="X128" s="100">
        <v>51</v>
      </c>
      <c r="Y128" s="100">
        <v>45</v>
      </c>
      <c r="Z128" s="100">
        <v>30</v>
      </c>
      <c r="AA128" s="100">
        <v>13</v>
      </c>
      <c r="AC128" s="100" t="s">
        <v>374</v>
      </c>
      <c r="AD128" s="100">
        <v>16</v>
      </c>
      <c r="AE128" s="100">
        <v>17</v>
      </c>
      <c r="AF128" s="100">
        <v>8</v>
      </c>
      <c r="AG128" s="100">
        <v>6</v>
      </c>
      <c r="AJ128" s="100" t="str">
        <f t="shared" ref="AJ128:AJ149" si="60">IF(C128=X128,"○","●")</f>
        <v>●</v>
      </c>
      <c r="AK128" s="100" t="str">
        <f t="shared" si="58"/>
        <v>●</v>
      </c>
      <c r="AL128" s="100" t="str">
        <f t="shared" si="58"/>
        <v>●</v>
      </c>
      <c r="AM128" s="100" t="str">
        <f t="shared" si="58"/>
        <v>●</v>
      </c>
      <c r="AP128" s="100" t="str">
        <f t="shared" ref="AP128:AP149" si="61">IF(L128=AD128,"○","●")</f>
        <v>●</v>
      </c>
      <c r="AQ128" s="100" t="str">
        <f t="shared" si="59"/>
        <v>●</v>
      </c>
      <c r="AR128" s="100" t="str">
        <f t="shared" si="59"/>
        <v>●</v>
      </c>
      <c r="AS128" s="100" t="str">
        <f t="shared" si="59"/>
        <v>●</v>
      </c>
    </row>
    <row r="129" spans="2:45" s="100" customFormat="1" ht="14.25" customHeight="1">
      <c r="B129" s="105" t="s">
        <v>92</v>
      </c>
      <c r="C129" s="106">
        <v>153</v>
      </c>
      <c r="D129" s="107">
        <v>127</v>
      </c>
      <c r="E129" s="107">
        <v>112</v>
      </c>
      <c r="F129" s="107">
        <v>98</v>
      </c>
      <c r="G129" s="296">
        <f>IF(COUNTIF(G135:G144,"x"),"x",IF(SUM(G135:G144)=0,"-",SUM(G135:G144)))</f>
        <v>46</v>
      </c>
      <c r="H129" s="107">
        <f t="shared" si="54"/>
        <v>-52</v>
      </c>
      <c r="I129" s="108">
        <f t="shared" si="55"/>
        <v>-53.061224489795919</v>
      </c>
      <c r="J129" s="102"/>
      <c r="K129" s="109" t="s">
        <v>92</v>
      </c>
      <c r="L129" s="106">
        <v>72</v>
      </c>
      <c r="M129" s="107">
        <v>71</v>
      </c>
      <c r="N129" s="107">
        <v>60</v>
      </c>
      <c r="O129" s="107">
        <v>50</v>
      </c>
      <c r="P129" s="296">
        <f>IF(COUNTIF(P135:P144,"x"),"x",IF(SUM(P135:P144)=0,"-",SUM(P135:P144)))</f>
        <v>27</v>
      </c>
      <c r="Q129" s="107">
        <f t="shared" si="56"/>
        <v>-23</v>
      </c>
      <c r="R129" s="108">
        <f t="shared" si="57"/>
        <v>-46</v>
      </c>
      <c r="S129" s="108"/>
      <c r="W129" s="100" t="s">
        <v>375</v>
      </c>
      <c r="X129" s="100">
        <v>199</v>
      </c>
      <c r="Y129" s="100">
        <v>153</v>
      </c>
      <c r="Z129" s="100">
        <v>127</v>
      </c>
      <c r="AA129" s="100">
        <v>112</v>
      </c>
      <c r="AC129" s="100" t="s">
        <v>375</v>
      </c>
      <c r="AD129" s="100">
        <v>97</v>
      </c>
      <c r="AE129" s="100">
        <v>72</v>
      </c>
      <c r="AF129" s="100">
        <v>71</v>
      </c>
      <c r="AG129" s="100">
        <v>60</v>
      </c>
      <c r="AJ129" s="100" t="str">
        <f t="shared" si="60"/>
        <v>●</v>
      </c>
      <c r="AK129" s="100" t="str">
        <f t="shared" si="58"/>
        <v>●</v>
      </c>
      <c r="AL129" s="100" t="str">
        <f>IF(E129=Z129,"○","●")</f>
        <v>●</v>
      </c>
      <c r="AM129" s="100" t="str">
        <f t="shared" si="58"/>
        <v>●</v>
      </c>
      <c r="AP129" s="100" t="str">
        <f t="shared" si="61"/>
        <v>●</v>
      </c>
      <c r="AQ129" s="100" t="str">
        <f t="shared" si="59"/>
        <v>●</v>
      </c>
      <c r="AR129" s="100" t="str">
        <f t="shared" si="59"/>
        <v>●</v>
      </c>
      <c r="AS129" s="100" t="str">
        <f t="shared" si="59"/>
        <v>●</v>
      </c>
    </row>
    <row r="130" spans="2:45" s="100" customFormat="1" ht="14.25" customHeight="1">
      <c r="B130" s="105" t="s">
        <v>93</v>
      </c>
      <c r="C130" s="106">
        <v>63</v>
      </c>
      <c r="D130" s="107">
        <v>66</v>
      </c>
      <c r="E130" s="107">
        <v>69</v>
      </c>
      <c r="F130" s="107">
        <v>58</v>
      </c>
      <c r="G130" s="107">
        <f>IF(COUNTIF(G145:G149,"x"),"x",IF(SUM(G145,G149)=0,"-",SUM(G145:G149)))</f>
        <v>49</v>
      </c>
      <c r="H130" s="107">
        <f t="shared" si="54"/>
        <v>-9</v>
      </c>
      <c r="I130" s="108">
        <f t="shared" si="55"/>
        <v>-15.517241379310345</v>
      </c>
      <c r="J130" s="102"/>
      <c r="K130" s="109" t="s">
        <v>93</v>
      </c>
      <c r="L130" s="106">
        <v>31</v>
      </c>
      <c r="M130" s="107">
        <v>31</v>
      </c>
      <c r="N130" s="107">
        <v>37</v>
      </c>
      <c r="O130" s="107">
        <v>37</v>
      </c>
      <c r="P130" s="107">
        <f>IF(COUNTIF(P145:P149,"x"),"x",IF(SUM(P145,P149)=0,"-",SUM(P145:P149)))</f>
        <v>35</v>
      </c>
      <c r="Q130" s="107">
        <f t="shared" si="56"/>
        <v>-2</v>
      </c>
      <c r="R130" s="108">
        <f t="shared" si="57"/>
        <v>-5.4054054054054053</v>
      </c>
      <c r="S130" s="108"/>
      <c r="W130" s="100" t="s">
        <v>376</v>
      </c>
      <c r="X130" s="100">
        <v>61</v>
      </c>
      <c r="Y130" s="100">
        <v>63</v>
      </c>
      <c r="Z130" s="100">
        <v>66</v>
      </c>
      <c r="AA130" s="100">
        <v>69</v>
      </c>
      <c r="AC130" s="100" t="s">
        <v>376</v>
      </c>
      <c r="AD130" s="100">
        <v>35</v>
      </c>
      <c r="AE130" s="100">
        <v>31</v>
      </c>
      <c r="AF130" s="100">
        <v>31</v>
      </c>
      <c r="AG130" s="100">
        <v>37</v>
      </c>
      <c r="AJ130" s="100" t="str">
        <f t="shared" si="60"/>
        <v>●</v>
      </c>
      <c r="AK130" s="100" t="str">
        <f t="shared" si="58"/>
        <v>●</v>
      </c>
      <c r="AL130" s="100" t="str">
        <f t="shared" si="58"/>
        <v>●</v>
      </c>
      <c r="AM130" s="100" t="str">
        <f t="shared" si="58"/>
        <v>●</v>
      </c>
      <c r="AP130" s="100" t="str">
        <f t="shared" si="61"/>
        <v>●</v>
      </c>
      <c r="AQ130" s="100" t="str">
        <f t="shared" si="59"/>
        <v>○</v>
      </c>
      <c r="AR130" s="100" t="str">
        <f t="shared" si="59"/>
        <v>●</v>
      </c>
      <c r="AS130" s="100" t="str">
        <f t="shared" si="59"/>
        <v>○</v>
      </c>
    </row>
    <row r="131" spans="2:45" s="100" customFormat="1" ht="14.25" customHeight="1">
      <c r="B131" s="102"/>
      <c r="C131" s="106"/>
      <c r="D131" s="112"/>
      <c r="E131" s="112"/>
      <c r="F131" s="112"/>
      <c r="G131" s="112"/>
      <c r="H131" s="112"/>
      <c r="I131" s="113"/>
      <c r="J131" s="102"/>
      <c r="K131" s="114"/>
      <c r="L131" s="106"/>
      <c r="M131" s="112"/>
      <c r="N131" s="112"/>
      <c r="O131" s="112"/>
      <c r="P131" s="112"/>
      <c r="Q131" s="112"/>
      <c r="R131" s="113"/>
      <c r="S131" s="113"/>
      <c r="AJ131" s="100" t="str">
        <f t="shared" si="60"/>
        <v>○</v>
      </c>
      <c r="AK131" s="100" t="str">
        <f t="shared" si="58"/>
        <v>○</v>
      </c>
      <c r="AL131" s="100" t="str">
        <f t="shared" si="58"/>
        <v>○</v>
      </c>
      <c r="AM131" s="100" t="str">
        <f t="shared" si="58"/>
        <v>○</v>
      </c>
      <c r="AP131" s="100" t="str">
        <f t="shared" si="61"/>
        <v>○</v>
      </c>
      <c r="AQ131" s="100" t="str">
        <f t="shared" si="59"/>
        <v>○</v>
      </c>
      <c r="AR131" s="100" t="str">
        <f t="shared" si="59"/>
        <v>○</v>
      </c>
      <c r="AS131" s="100" t="str">
        <f t="shared" si="59"/>
        <v>○</v>
      </c>
    </row>
    <row r="132" spans="2:45" s="100" customFormat="1" ht="14.25" customHeight="1">
      <c r="B132" s="102" t="s">
        <v>94</v>
      </c>
      <c r="C132" s="106">
        <v>11</v>
      </c>
      <c r="D132" s="107">
        <v>3</v>
      </c>
      <c r="E132" s="107">
        <v>2</v>
      </c>
      <c r="F132" s="107">
        <v>8</v>
      </c>
      <c r="G132" s="169">
        <f>第2表01元データ!D40</f>
        <v>2</v>
      </c>
      <c r="H132" s="107">
        <f t="shared" ref="H132:H149" si="62">IF(G132="x","x",IF(AND(G132="-",F132="-"),"-",IF(AND(G132="-",F132&gt;0),F132*-1,IF(AND(G132&gt;0,F132="-"),G132,G132-F132))))</f>
        <v>-6</v>
      </c>
      <c r="I132" s="108">
        <f t="shared" ref="I132:I149" si="63">IF(H132="x","x",IF(H132="-","-",IF(AND(F132="-",G132&gt;0),"皆増",IF(AND(F132&gt;0,G132="-"),"皆減",H132/F132*100))))</f>
        <v>-75</v>
      </c>
      <c r="J132" s="102"/>
      <c r="K132" s="114" t="s">
        <v>94</v>
      </c>
      <c r="L132" s="106">
        <v>4</v>
      </c>
      <c r="M132" s="107">
        <v>1</v>
      </c>
      <c r="N132" s="107">
        <v>1</v>
      </c>
      <c r="O132" s="107" t="s">
        <v>313</v>
      </c>
      <c r="P132" s="169" t="str">
        <f>第2表01元データ!E40</f>
        <v>-</v>
      </c>
      <c r="Q132" s="107" t="str">
        <f t="shared" ref="Q132:Q149" si="64">IF(P132="x","x",IF(AND(P132="-",O132="-"),"-",IF(AND(P132="-",O132&gt;0),O132*-1,IF(AND(P132&gt;0,O132="-"),P132,P132-O132))))</f>
        <v>-</v>
      </c>
      <c r="R132" s="108" t="str">
        <f t="shared" ref="R132:R149" si="65">IF(Q132="x","x",IF(Q132="-","-",IF(AND(O132="-",P132&gt;0),"皆増",IF(AND(O132&gt;0,P132="-"),"皆減",Q132/O132*100))))</f>
        <v>-</v>
      </c>
      <c r="S132" s="108"/>
      <c r="T132" s="100">
        <v>101</v>
      </c>
      <c r="W132" s="100" t="s">
        <v>377</v>
      </c>
      <c r="X132" s="100">
        <v>20</v>
      </c>
      <c r="Y132" s="100">
        <v>11</v>
      </c>
      <c r="Z132" s="100">
        <v>3</v>
      </c>
      <c r="AA132" s="100">
        <v>2</v>
      </c>
      <c r="AC132" s="100" t="s">
        <v>377</v>
      </c>
      <c r="AD132" s="100">
        <v>2</v>
      </c>
      <c r="AE132" s="100">
        <v>4</v>
      </c>
      <c r="AF132" s="100">
        <v>1</v>
      </c>
      <c r="AG132" s="100">
        <v>1</v>
      </c>
      <c r="AJ132" s="100" t="str">
        <f t="shared" si="60"/>
        <v>●</v>
      </c>
      <c r="AK132" s="100" t="str">
        <f t="shared" si="58"/>
        <v>●</v>
      </c>
      <c r="AL132" s="100" t="str">
        <f t="shared" si="58"/>
        <v>●</v>
      </c>
      <c r="AM132" s="100" t="str">
        <f t="shared" si="58"/>
        <v>●</v>
      </c>
      <c r="AP132" s="100" t="str">
        <f t="shared" si="61"/>
        <v>●</v>
      </c>
      <c r="AQ132" s="100" t="str">
        <f t="shared" si="59"/>
        <v>●</v>
      </c>
      <c r="AR132" s="100" t="str">
        <f t="shared" si="59"/>
        <v>○</v>
      </c>
      <c r="AS132" s="100" t="str">
        <f t="shared" si="59"/>
        <v>●</v>
      </c>
    </row>
    <row r="133" spans="2:45" s="100" customFormat="1" ht="14.25" customHeight="1">
      <c r="B133" s="102" t="s">
        <v>95</v>
      </c>
      <c r="C133" s="106">
        <v>18</v>
      </c>
      <c r="D133" s="107">
        <v>10</v>
      </c>
      <c r="E133" s="107">
        <v>2</v>
      </c>
      <c r="F133" s="107">
        <v>2</v>
      </c>
      <c r="G133" s="169" t="str">
        <f>第2表01元データ!D41</f>
        <v>-</v>
      </c>
      <c r="H133" s="107">
        <f t="shared" si="62"/>
        <v>-2</v>
      </c>
      <c r="I133" s="108" t="str">
        <f t="shared" si="63"/>
        <v>皆減</v>
      </c>
      <c r="J133" s="102"/>
      <c r="K133" s="114" t="s">
        <v>95</v>
      </c>
      <c r="L133" s="106">
        <v>3</v>
      </c>
      <c r="M133" s="107">
        <v>4</v>
      </c>
      <c r="N133" s="107">
        <v>1</v>
      </c>
      <c r="O133" s="107" t="s">
        <v>313</v>
      </c>
      <c r="P133" s="169" t="str">
        <f>第2表01元データ!E41</f>
        <v>-</v>
      </c>
      <c r="Q133" s="107" t="str">
        <f t="shared" si="64"/>
        <v>-</v>
      </c>
      <c r="R133" s="108" t="str">
        <f t="shared" si="65"/>
        <v>-</v>
      </c>
      <c r="S133" s="108"/>
      <c r="T133" s="100">
        <v>102</v>
      </c>
      <c r="W133" s="100" t="s">
        <v>356</v>
      </c>
      <c r="X133" s="100">
        <v>19</v>
      </c>
      <c r="Y133" s="100">
        <v>18</v>
      </c>
      <c r="Z133" s="100">
        <v>10</v>
      </c>
      <c r="AA133" s="100">
        <v>2</v>
      </c>
      <c r="AC133" s="100" t="s">
        <v>356</v>
      </c>
      <c r="AD133" s="100">
        <v>7</v>
      </c>
      <c r="AE133" s="100">
        <v>3</v>
      </c>
      <c r="AF133" s="100">
        <v>4</v>
      </c>
      <c r="AG133" s="100">
        <v>1</v>
      </c>
      <c r="AJ133" s="100" t="str">
        <f t="shared" si="60"/>
        <v>●</v>
      </c>
      <c r="AK133" s="100" t="str">
        <f t="shared" si="58"/>
        <v>●</v>
      </c>
      <c r="AL133" s="100" t="str">
        <f t="shared" si="58"/>
        <v>●</v>
      </c>
      <c r="AM133" s="100" t="str">
        <f t="shared" si="58"/>
        <v>○</v>
      </c>
      <c r="AP133" s="100" t="str">
        <f t="shared" si="61"/>
        <v>●</v>
      </c>
      <c r="AQ133" s="100" t="str">
        <f t="shared" si="59"/>
        <v>●</v>
      </c>
      <c r="AR133" s="100" t="str">
        <f t="shared" si="59"/>
        <v>●</v>
      </c>
      <c r="AS133" s="100" t="str">
        <f t="shared" si="59"/>
        <v>●</v>
      </c>
    </row>
    <row r="134" spans="2:45" s="100" customFormat="1" ht="14.25" customHeight="1">
      <c r="B134" s="102" t="s">
        <v>96</v>
      </c>
      <c r="C134" s="106">
        <v>16</v>
      </c>
      <c r="D134" s="107">
        <v>17</v>
      </c>
      <c r="E134" s="107">
        <v>9</v>
      </c>
      <c r="F134" s="107">
        <v>2</v>
      </c>
      <c r="G134" s="169">
        <f>第2表01元データ!D42</f>
        <v>2</v>
      </c>
      <c r="H134" s="107">
        <f t="shared" si="62"/>
        <v>0</v>
      </c>
      <c r="I134" s="108">
        <f t="shared" si="63"/>
        <v>0</v>
      </c>
      <c r="J134" s="102"/>
      <c r="K134" s="114" t="s">
        <v>96</v>
      </c>
      <c r="L134" s="106">
        <v>10</v>
      </c>
      <c r="M134" s="107">
        <v>3</v>
      </c>
      <c r="N134" s="107">
        <v>4</v>
      </c>
      <c r="O134" s="107">
        <v>2</v>
      </c>
      <c r="P134" s="169" t="str">
        <f>第2表01元データ!E42</f>
        <v>-</v>
      </c>
      <c r="Q134" s="107">
        <f t="shared" si="64"/>
        <v>-2</v>
      </c>
      <c r="R134" s="108" t="str">
        <f t="shared" si="65"/>
        <v>皆減</v>
      </c>
      <c r="S134" s="108"/>
      <c r="T134" s="100">
        <v>103</v>
      </c>
      <c r="W134" s="100" t="s">
        <v>357</v>
      </c>
      <c r="X134" s="100">
        <v>12</v>
      </c>
      <c r="Y134" s="100">
        <v>16</v>
      </c>
      <c r="Z134" s="100">
        <v>17</v>
      </c>
      <c r="AA134" s="100">
        <v>9</v>
      </c>
      <c r="AC134" s="100" t="s">
        <v>357</v>
      </c>
      <c r="AD134" s="100">
        <v>7</v>
      </c>
      <c r="AE134" s="100">
        <v>10</v>
      </c>
      <c r="AF134" s="100">
        <v>3</v>
      </c>
      <c r="AG134" s="100">
        <v>4</v>
      </c>
      <c r="AJ134" s="100" t="str">
        <f t="shared" si="60"/>
        <v>●</v>
      </c>
      <c r="AK134" s="100" t="str">
        <f t="shared" si="58"/>
        <v>●</v>
      </c>
      <c r="AL134" s="100" t="str">
        <f t="shared" si="58"/>
        <v>●</v>
      </c>
      <c r="AM134" s="100" t="str">
        <f t="shared" si="58"/>
        <v>●</v>
      </c>
      <c r="AP134" s="100" t="str">
        <f t="shared" si="61"/>
        <v>●</v>
      </c>
      <c r="AQ134" s="100" t="str">
        <f t="shared" si="59"/>
        <v>●</v>
      </c>
      <c r="AR134" s="100" t="str">
        <f t="shared" si="59"/>
        <v>●</v>
      </c>
      <c r="AS134" s="100" t="str">
        <f t="shared" si="59"/>
        <v>●</v>
      </c>
    </row>
    <row r="135" spans="2:45" s="100" customFormat="1" ht="14.25" customHeight="1">
      <c r="B135" s="102" t="s">
        <v>97</v>
      </c>
      <c r="C135" s="106">
        <v>8</v>
      </c>
      <c r="D135" s="107">
        <v>11</v>
      </c>
      <c r="E135" s="107">
        <v>17</v>
      </c>
      <c r="F135" s="107">
        <v>9</v>
      </c>
      <c r="G135" s="169">
        <f>第2表01元データ!D43</f>
        <v>2</v>
      </c>
      <c r="H135" s="107">
        <f t="shared" si="62"/>
        <v>-7</v>
      </c>
      <c r="I135" s="108">
        <f t="shared" si="63"/>
        <v>-77.777777777777786</v>
      </c>
      <c r="J135" s="102"/>
      <c r="K135" s="114" t="s">
        <v>97</v>
      </c>
      <c r="L135" s="106">
        <v>5</v>
      </c>
      <c r="M135" s="107">
        <v>10</v>
      </c>
      <c r="N135" s="107">
        <v>3</v>
      </c>
      <c r="O135" s="107">
        <v>4</v>
      </c>
      <c r="P135" s="169" t="str">
        <f>第2表01元データ!E43</f>
        <v>-</v>
      </c>
      <c r="Q135" s="107">
        <f t="shared" si="64"/>
        <v>-4</v>
      </c>
      <c r="R135" s="108" t="str">
        <f t="shared" si="65"/>
        <v>皆減</v>
      </c>
      <c r="S135" s="108"/>
      <c r="T135" s="100">
        <v>104</v>
      </c>
      <c r="W135" s="100" t="s">
        <v>358</v>
      </c>
      <c r="X135" s="100">
        <v>20</v>
      </c>
      <c r="Y135" s="100">
        <v>8</v>
      </c>
      <c r="Z135" s="100">
        <v>11</v>
      </c>
      <c r="AA135" s="100">
        <v>17</v>
      </c>
      <c r="AC135" s="100" t="s">
        <v>358</v>
      </c>
      <c r="AD135" s="100">
        <v>15</v>
      </c>
      <c r="AE135" s="100">
        <v>5</v>
      </c>
      <c r="AF135" s="100">
        <v>10</v>
      </c>
      <c r="AG135" s="100">
        <v>3</v>
      </c>
      <c r="AJ135" s="100" t="str">
        <f t="shared" si="60"/>
        <v>●</v>
      </c>
      <c r="AK135" s="100" t="str">
        <f t="shared" si="58"/>
        <v>●</v>
      </c>
      <c r="AL135" s="100" t="str">
        <f t="shared" si="58"/>
        <v>●</v>
      </c>
      <c r="AM135" s="100" t="str">
        <f t="shared" si="58"/>
        <v>●</v>
      </c>
      <c r="AP135" s="100" t="str">
        <f t="shared" si="61"/>
        <v>●</v>
      </c>
      <c r="AQ135" s="100" t="str">
        <f t="shared" si="59"/>
        <v>●</v>
      </c>
      <c r="AR135" s="100" t="str">
        <f t="shared" si="59"/>
        <v>●</v>
      </c>
      <c r="AS135" s="100" t="str">
        <f t="shared" si="59"/>
        <v>●</v>
      </c>
    </row>
    <row r="136" spans="2:45" s="100" customFormat="1" ht="14.25" customHeight="1">
      <c r="B136" s="102" t="s">
        <v>98</v>
      </c>
      <c r="C136" s="106">
        <v>14</v>
      </c>
      <c r="D136" s="107">
        <v>6</v>
      </c>
      <c r="E136" s="107">
        <v>5</v>
      </c>
      <c r="F136" s="107">
        <v>10</v>
      </c>
      <c r="G136" s="169">
        <f>第2表01元データ!D44</f>
        <v>1</v>
      </c>
      <c r="H136" s="107">
        <f t="shared" si="62"/>
        <v>-9</v>
      </c>
      <c r="I136" s="108">
        <f t="shared" si="63"/>
        <v>-90</v>
      </c>
      <c r="J136" s="102"/>
      <c r="K136" s="114" t="s">
        <v>98</v>
      </c>
      <c r="L136" s="106">
        <v>8</v>
      </c>
      <c r="M136" s="107">
        <v>2</v>
      </c>
      <c r="N136" s="107">
        <v>5</v>
      </c>
      <c r="O136" s="107">
        <v>4</v>
      </c>
      <c r="P136" s="169">
        <f>第2表01元データ!E44</f>
        <v>2</v>
      </c>
      <c r="Q136" s="107">
        <f t="shared" si="64"/>
        <v>-2</v>
      </c>
      <c r="R136" s="108">
        <f t="shared" si="65"/>
        <v>-50</v>
      </c>
      <c r="S136" s="108"/>
      <c r="T136" s="100">
        <v>105</v>
      </c>
      <c r="W136" s="100" t="s">
        <v>359</v>
      </c>
      <c r="X136" s="100">
        <v>18</v>
      </c>
      <c r="Y136" s="100">
        <v>14</v>
      </c>
      <c r="Z136" s="100">
        <v>6</v>
      </c>
      <c r="AA136" s="100">
        <v>5</v>
      </c>
      <c r="AC136" s="100" t="s">
        <v>359</v>
      </c>
      <c r="AD136" s="100">
        <v>13</v>
      </c>
      <c r="AE136" s="100">
        <v>8</v>
      </c>
      <c r="AF136" s="100">
        <v>2</v>
      </c>
      <c r="AG136" s="100">
        <v>5</v>
      </c>
      <c r="AJ136" s="100" t="str">
        <f t="shared" si="60"/>
        <v>●</v>
      </c>
      <c r="AK136" s="100" t="str">
        <f t="shared" si="58"/>
        <v>●</v>
      </c>
      <c r="AL136" s="100" t="str">
        <f t="shared" si="58"/>
        <v>●</v>
      </c>
      <c r="AM136" s="100" t="str">
        <f t="shared" si="58"/>
        <v>●</v>
      </c>
      <c r="AP136" s="100" t="str">
        <f t="shared" si="61"/>
        <v>●</v>
      </c>
      <c r="AQ136" s="100" t="str">
        <f t="shared" si="59"/>
        <v>●</v>
      </c>
      <c r="AR136" s="100" t="str">
        <f t="shared" si="59"/>
        <v>●</v>
      </c>
      <c r="AS136" s="100" t="str">
        <f t="shared" si="59"/>
        <v>●</v>
      </c>
    </row>
    <row r="137" spans="2:45" s="100" customFormat="1" ht="14.25" customHeight="1">
      <c r="B137" s="102" t="s">
        <v>99</v>
      </c>
      <c r="C137" s="106">
        <v>11</v>
      </c>
      <c r="D137" s="107">
        <v>7</v>
      </c>
      <c r="E137" s="107">
        <v>3</v>
      </c>
      <c r="F137" s="107">
        <v>5</v>
      </c>
      <c r="G137" s="169">
        <f>第2表01元データ!D45</f>
        <v>3</v>
      </c>
      <c r="H137" s="107">
        <f t="shared" si="62"/>
        <v>-2</v>
      </c>
      <c r="I137" s="108">
        <f t="shared" si="63"/>
        <v>-40</v>
      </c>
      <c r="J137" s="102"/>
      <c r="K137" s="114" t="s">
        <v>99</v>
      </c>
      <c r="L137" s="106">
        <v>4</v>
      </c>
      <c r="M137" s="107">
        <v>4</v>
      </c>
      <c r="N137" s="107">
        <v>3</v>
      </c>
      <c r="O137" s="107">
        <v>4</v>
      </c>
      <c r="P137" s="169">
        <f>第2表01元データ!E45</f>
        <v>2</v>
      </c>
      <c r="Q137" s="107">
        <f t="shared" si="64"/>
        <v>-2</v>
      </c>
      <c r="R137" s="108">
        <f t="shared" si="65"/>
        <v>-50</v>
      </c>
      <c r="S137" s="108"/>
      <c r="T137" s="100">
        <v>106</v>
      </c>
      <c r="W137" s="99" t="s">
        <v>360</v>
      </c>
      <c r="X137" s="99">
        <v>20</v>
      </c>
      <c r="Y137" s="99">
        <v>11</v>
      </c>
      <c r="Z137" s="99">
        <v>7</v>
      </c>
      <c r="AA137" s="99">
        <v>3</v>
      </c>
      <c r="AB137" s="99"/>
      <c r="AC137" s="99" t="s">
        <v>360</v>
      </c>
      <c r="AD137" s="99">
        <v>6</v>
      </c>
      <c r="AE137" s="99">
        <v>4</v>
      </c>
      <c r="AF137" s="99">
        <v>4</v>
      </c>
      <c r="AG137" s="99">
        <v>3</v>
      </c>
      <c r="AJ137" s="100" t="str">
        <f t="shared" si="60"/>
        <v>●</v>
      </c>
      <c r="AK137" s="100" t="str">
        <f t="shared" si="58"/>
        <v>●</v>
      </c>
      <c r="AL137" s="100" t="str">
        <f t="shared" si="58"/>
        <v>●</v>
      </c>
      <c r="AM137" s="100" t="str">
        <f t="shared" si="58"/>
        <v>●</v>
      </c>
      <c r="AP137" s="100" t="str">
        <f t="shared" si="61"/>
        <v>●</v>
      </c>
      <c r="AQ137" s="100" t="str">
        <f t="shared" si="59"/>
        <v>○</v>
      </c>
      <c r="AR137" s="100" t="str">
        <f t="shared" si="59"/>
        <v>●</v>
      </c>
      <c r="AS137" s="100" t="str">
        <f t="shared" si="59"/>
        <v>●</v>
      </c>
    </row>
    <row r="138" spans="2:45" s="100" customFormat="1" ht="14.25" customHeight="1">
      <c r="B138" s="102" t="s">
        <v>100</v>
      </c>
      <c r="C138" s="106">
        <v>17</v>
      </c>
      <c r="D138" s="107">
        <v>8</v>
      </c>
      <c r="E138" s="107">
        <v>7</v>
      </c>
      <c r="F138" s="107">
        <v>5</v>
      </c>
      <c r="G138" s="169">
        <f>第2表01元データ!D46</f>
        <v>5</v>
      </c>
      <c r="H138" s="107">
        <f t="shared" si="62"/>
        <v>0</v>
      </c>
      <c r="I138" s="108">
        <f t="shared" si="63"/>
        <v>0</v>
      </c>
      <c r="J138" s="102"/>
      <c r="K138" s="114" t="s">
        <v>100</v>
      </c>
      <c r="L138" s="106">
        <v>4</v>
      </c>
      <c r="M138" s="107">
        <v>4</v>
      </c>
      <c r="N138" s="107">
        <v>5</v>
      </c>
      <c r="O138" s="107">
        <v>1</v>
      </c>
      <c r="P138" s="169">
        <f>第2表01元データ!E46</f>
        <v>2</v>
      </c>
      <c r="Q138" s="107">
        <f t="shared" si="64"/>
        <v>1</v>
      </c>
      <c r="R138" s="108">
        <f t="shared" si="65"/>
        <v>100</v>
      </c>
      <c r="S138" s="108"/>
      <c r="T138" s="100">
        <v>107</v>
      </c>
      <c r="W138" s="100" t="s">
        <v>361</v>
      </c>
      <c r="X138" s="100">
        <v>14</v>
      </c>
      <c r="Y138" s="100">
        <v>17</v>
      </c>
      <c r="Z138" s="100">
        <v>8</v>
      </c>
      <c r="AA138" s="100">
        <v>7</v>
      </c>
      <c r="AC138" s="100" t="s">
        <v>361</v>
      </c>
      <c r="AD138" s="100">
        <v>6</v>
      </c>
      <c r="AE138" s="100">
        <v>4</v>
      </c>
      <c r="AF138" s="100">
        <v>4</v>
      </c>
      <c r="AG138" s="100">
        <v>5</v>
      </c>
      <c r="AJ138" s="100" t="str">
        <f t="shared" si="60"/>
        <v>●</v>
      </c>
      <c r="AK138" s="100" t="str">
        <f t="shared" si="58"/>
        <v>●</v>
      </c>
      <c r="AL138" s="100" t="str">
        <f t="shared" si="58"/>
        <v>●</v>
      </c>
      <c r="AM138" s="100" t="str">
        <f t="shared" si="58"/>
        <v>●</v>
      </c>
      <c r="AP138" s="100" t="str">
        <f t="shared" si="61"/>
        <v>●</v>
      </c>
      <c r="AQ138" s="100" t="str">
        <f t="shared" si="59"/>
        <v>○</v>
      </c>
      <c r="AR138" s="100" t="str">
        <f t="shared" si="59"/>
        <v>●</v>
      </c>
      <c r="AS138" s="100" t="str">
        <f t="shared" si="59"/>
        <v>●</v>
      </c>
    </row>
    <row r="139" spans="2:45" s="100" customFormat="1" ht="14.25" customHeight="1">
      <c r="B139" s="102" t="s">
        <v>118</v>
      </c>
      <c r="C139" s="106">
        <v>12</v>
      </c>
      <c r="D139" s="107">
        <v>14</v>
      </c>
      <c r="E139" s="107">
        <v>6</v>
      </c>
      <c r="F139" s="107">
        <v>6</v>
      </c>
      <c r="G139" s="169">
        <f>第2表01元データ!D47</f>
        <v>3</v>
      </c>
      <c r="H139" s="107">
        <f t="shared" si="62"/>
        <v>-3</v>
      </c>
      <c r="I139" s="108">
        <f t="shared" si="63"/>
        <v>-50</v>
      </c>
      <c r="J139" s="102"/>
      <c r="K139" s="114" t="s">
        <v>118</v>
      </c>
      <c r="L139" s="106">
        <v>6</v>
      </c>
      <c r="M139" s="107">
        <v>3</v>
      </c>
      <c r="N139" s="107">
        <v>4</v>
      </c>
      <c r="O139" s="107">
        <v>2</v>
      </c>
      <c r="P139" s="169">
        <f>第2表01元データ!E47</f>
        <v>5</v>
      </c>
      <c r="Q139" s="107">
        <f t="shared" si="64"/>
        <v>3</v>
      </c>
      <c r="R139" s="108">
        <f t="shared" si="65"/>
        <v>150</v>
      </c>
      <c r="S139" s="108"/>
      <c r="T139" s="100">
        <v>108</v>
      </c>
      <c r="W139" s="100" t="s">
        <v>362</v>
      </c>
      <c r="X139" s="100">
        <v>24</v>
      </c>
      <c r="Y139" s="100">
        <v>12</v>
      </c>
      <c r="Z139" s="100">
        <v>14</v>
      </c>
      <c r="AA139" s="100">
        <v>6</v>
      </c>
      <c r="AC139" s="100" t="s">
        <v>362</v>
      </c>
      <c r="AD139" s="100">
        <v>3</v>
      </c>
      <c r="AE139" s="100">
        <v>6</v>
      </c>
      <c r="AF139" s="100">
        <v>3</v>
      </c>
      <c r="AG139" s="100">
        <v>4</v>
      </c>
      <c r="AJ139" s="100" t="str">
        <f t="shared" si="60"/>
        <v>●</v>
      </c>
      <c r="AK139" s="100" t="str">
        <f t="shared" si="58"/>
        <v>●</v>
      </c>
      <c r="AL139" s="100" t="str">
        <f t="shared" si="58"/>
        <v>●</v>
      </c>
      <c r="AM139" s="100" t="str">
        <f t="shared" si="58"/>
        <v>○</v>
      </c>
      <c r="AP139" s="100" t="str">
        <f t="shared" si="61"/>
        <v>●</v>
      </c>
      <c r="AQ139" s="100" t="str">
        <f t="shared" si="59"/>
        <v>●</v>
      </c>
      <c r="AR139" s="100" t="str">
        <f t="shared" si="59"/>
        <v>●</v>
      </c>
      <c r="AS139" s="100" t="str">
        <f t="shared" si="59"/>
        <v>●</v>
      </c>
    </row>
    <row r="140" spans="2:45" s="100" customFormat="1" ht="14.25" customHeight="1">
      <c r="B140" s="102" t="s">
        <v>101</v>
      </c>
      <c r="C140" s="106">
        <v>21</v>
      </c>
      <c r="D140" s="107">
        <v>13</v>
      </c>
      <c r="E140" s="107">
        <v>13</v>
      </c>
      <c r="F140" s="107">
        <v>6</v>
      </c>
      <c r="G140" s="169">
        <f>第2表01元データ!D48</f>
        <v>2</v>
      </c>
      <c r="H140" s="107">
        <f t="shared" si="62"/>
        <v>-4</v>
      </c>
      <c r="I140" s="108">
        <f t="shared" si="63"/>
        <v>-66.666666666666657</v>
      </c>
      <c r="J140" s="102"/>
      <c r="K140" s="114" t="s">
        <v>101</v>
      </c>
      <c r="L140" s="106">
        <v>3</v>
      </c>
      <c r="M140" s="107">
        <v>6</v>
      </c>
      <c r="N140" s="107">
        <v>2</v>
      </c>
      <c r="O140" s="107">
        <v>6</v>
      </c>
      <c r="P140" s="169">
        <f>第2表01元データ!E48</f>
        <v>1</v>
      </c>
      <c r="Q140" s="107">
        <f t="shared" si="64"/>
        <v>-5</v>
      </c>
      <c r="R140" s="108">
        <f t="shared" si="65"/>
        <v>-83.333333333333343</v>
      </c>
      <c r="S140" s="108"/>
      <c r="T140" s="100">
        <v>109</v>
      </c>
      <c r="W140" s="100" t="s">
        <v>363</v>
      </c>
      <c r="X140" s="100">
        <v>20</v>
      </c>
      <c r="Y140" s="100">
        <v>21</v>
      </c>
      <c r="Z140" s="100">
        <v>13</v>
      </c>
      <c r="AA140" s="100">
        <v>13</v>
      </c>
      <c r="AC140" s="100" t="s">
        <v>363</v>
      </c>
      <c r="AD140" s="100">
        <v>13</v>
      </c>
      <c r="AE140" s="100">
        <v>3</v>
      </c>
      <c r="AF140" s="100">
        <v>6</v>
      </c>
      <c r="AG140" s="100">
        <v>2</v>
      </c>
      <c r="AJ140" s="100" t="str">
        <f t="shared" si="60"/>
        <v>●</v>
      </c>
      <c r="AK140" s="100" t="str">
        <f t="shared" si="58"/>
        <v>●</v>
      </c>
      <c r="AL140" s="100" t="str">
        <f>IF(E140=Z140,"○","●")</f>
        <v>○</v>
      </c>
      <c r="AM140" s="100" t="str">
        <f t="shared" si="58"/>
        <v>●</v>
      </c>
      <c r="AP140" s="100" t="str">
        <f t="shared" si="61"/>
        <v>●</v>
      </c>
      <c r="AQ140" s="100" t="str">
        <f t="shared" si="59"/>
        <v>●</v>
      </c>
      <c r="AR140" s="100" t="str">
        <f t="shared" si="59"/>
        <v>●</v>
      </c>
      <c r="AS140" s="100" t="str">
        <f t="shared" si="59"/>
        <v>●</v>
      </c>
    </row>
    <row r="141" spans="2:45" s="100" customFormat="1" ht="14.25" customHeight="1">
      <c r="B141" s="102" t="s">
        <v>102</v>
      </c>
      <c r="C141" s="106">
        <v>15</v>
      </c>
      <c r="D141" s="107">
        <v>20</v>
      </c>
      <c r="E141" s="107">
        <v>14</v>
      </c>
      <c r="F141" s="107">
        <v>13</v>
      </c>
      <c r="G141" s="169">
        <f>第2表01元データ!D49</f>
        <v>4</v>
      </c>
      <c r="H141" s="107">
        <f t="shared" si="62"/>
        <v>-9</v>
      </c>
      <c r="I141" s="108">
        <f t="shared" si="63"/>
        <v>-69.230769230769226</v>
      </c>
      <c r="J141" s="102"/>
      <c r="K141" s="114" t="s">
        <v>102</v>
      </c>
      <c r="L141" s="106">
        <v>14</v>
      </c>
      <c r="M141" s="107">
        <v>5</v>
      </c>
      <c r="N141" s="107">
        <v>6</v>
      </c>
      <c r="O141" s="107">
        <v>3</v>
      </c>
      <c r="P141" s="169">
        <f>第2表01元データ!E49</f>
        <v>2</v>
      </c>
      <c r="Q141" s="107">
        <f t="shared" si="64"/>
        <v>-1</v>
      </c>
      <c r="R141" s="108">
        <f t="shared" si="65"/>
        <v>-33.333333333333329</v>
      </c>
      <c r="S141" s="108"/>
      <c r="T141" s="100">
        <v>110</v>
      </c>
      <c r="W141" s="100" t="s">
        <v>364</v>
      </c>
      <c r="X141" s="100">
        <v>12</v>
      </c>
      <c r="Y141" s="100">
        <v>15</v>
      </c>
      <c r="Z141" s="100">
        <v>20</v>
      </c>
      <c r="AA141" s="100">
        <v>14</v>
      </c>
      <c r="AC141" s="100" t="s">
        <v>364</v>
      </c>
      <c r="AD141" s="100">
        <v>13</v>
      </c>
      <c r="AE141" s="100">
        <v>14</v>
      </c>
      <c r="AF141" s="100">
        <v>5</v>
      </c>
      <c r="AG141" s="100">
        <v>6</v>
      </c>
      <c r="AJ141" s="100" t="str">
        <f t="shared" si="60"/>
        <v>●</v>
      </c>
      <c r="AK141" s="100" t="str">
        <f t="shared" si="58"/>
        <v>●</v>
      </c>
      <c r="AL141" s="100" t="str">
        <f t="shared" si="58"/>
        <v>●</v>
      </c>
      <c r="AM141" s="100" t="str">
        <f t="shared" si="58"/>
        <v>●</v>
      </c>
      <c r="AP141" s="100" t="str">
        <f t="shared" si="61"/>
        <v>●</v>
      </c>
      <c r="AQ141" s="100" t="str">
        <f t="shared" si="59"/>
        <v>●</v>
      </c>
      <c r="AR141" s="100" t="str">
        <f t="shared" si="59"/>
        <v>●</v>
      </c>
      <c r="AS141" s="100" t="str">
        <f t="shared" si="59"/>
        <v>●</v>
      </c>
    </row>
    <row r="142" spans="2:45" s="100" customFormat="1" ht="14.25" customHeight="1">
      <c r="B142" s="102" t="s">
        <v>103</v>
      </c>
      <c r="C142" s="106">
        <v>14</v>
      </c>
      <c r="D142" s="107">
        <v>17</v>
      </c>
      <c r="E142" s="107">
        <v>22</v>
      </c>
      <c r="F142" s="107">
        <v>12</v>
      </c>
      <c r="G142" s="169">
        <f>第2表01元データ!D50</f>
        <v>4</v>
      </c>
      <c r="H142" s="107">
        <f t="shared" si="62"/>
        <v>-8</v>
      </c>
      <c r="I142" s="108">
        <f t="shared" si="63"/>
        <v>-66.666666666666657</v>
      </c>
      <c r="J142" s="102"/>
      <c r="K142" s="114" t="s">
        <v>103</v>
      </c>
      <c r="L142" s="106">
        <v>11</v>
      </c>
      <c r="M142" s="107">
        <v>15</v>
      </c>
      <c r="N142" s="107">
        <v>5</v>
      </c>
      <c r="O142" s="107">
        <v>5</v>
      </c>
      <c r="P142" s="169">
        <f>第2表01元データ!E50</f>
        <v>4</v>
      </c>
      <c r="Q142" s="107">
        <f t="shared" si="64"/>
        <v>-1</v>
      </c>
      <c r="R142" s="108">
        <f t="shared" si="65"/>
        <v>-20</v>
      </c>
      <c r="S142" s="108"/>
      <c r="T142" s="100">
        <v>111</v>
      </c>
      <c r="W142" s="100" t="s">
        <v>365</v>
      </c>
      <c r="X142" s="100">
        <v>21</v>
      </c>
      <c r="Y142" s="100">
        <v>14</v>
      </c>
      <c r="Z142" s="100">
        <v>17</v>
      </c>
      <c r="AA142" s="100">
        <v>22</v>
      </c>
      <c r="AC142" s="100" t="s">
        <v>365</v>
      </c>
      <c r="AD142" s="100">
        <v>11</v>
      </c>
      <c r="AE142" s="100">
        <v>11</v>
      </c>
      <c r="AF142" s="100">
        <v>15</v>
      </c>
      <c r="AG142" s="100">
        <v>5</v>
      </c>
      <c r="AJ142" s="100" t="str">
        <f t="shared" si="60"/>
        <v>●</v>
      </c>
      <c r="AK142" s="100" t="str">
        <f t="shared" si="58"/>
        <v>●</v>
      </c>
      <c r="AL142" s="100" t="str">
        <f t="shared" si="58"/>
        <v>●</v>
      </c>
      <c r="AM142" s="100" t="str">
        <f t="shared" si="58"/>
        <v>●</v>
      </c>
      <c r="AP142" s="100" t="str">
        <f t="shared" si="61"/>
        <v>○</v>
      </c>
      <c r="AQ142" s="100" t="str">
        <f t="shared" si="59"/>
        <v>●</v>
      </c>
      <c r="AR142" s="100" t="str">
        <f t="shared" si="59"/>
        <v>●</v>
      </c>
      <c r="AS142" s="100" t="str">
        <f t="shared" si="59"/>
        <v>○</v>
      </c>
    </row>
    <row r="143" spans="2:45" s="100" customFormat="1" ht="14.25" customHeight="1">
      <c r="B143" s="102" t="s">
        <v>104</v>
      </c>
      <c r="C143" s="106">
        <v>21</v>
      </c>
      <c r="D143" s="107">
        <v>10</v>
      </c>
      <c r="E143" s="107">
        <v>15</v>
      </c>
      <c r="F143" s="107">
        <v>18</v>
      </c>
      <c r="G143" s="169">
        <f>第2表01元データ!D51</f>
        <v>11</v>
      </c>
      <c r="H143" s="107">
        <f t="shared" si="62"/>
        <v>-7</v>
      </c>
      <c r="I143" s="108">
        <f t="shared" si="63"/>
        <v>-38.888888888888893</v>
      </c>
      <c r="J143" s="102"/>
      <c r="K143" s="114" t="s">
        <v>104</v>
      </c>
      <c r="L143" s="106">
        <v>10</v>
      </c>
      <c r="M143" s="107">
        <v>12</v>
      </c>
      <c r="N143" s="107">
        <v>15</v>
      </c>
      <c r="O143" s="107">
        <v>4</v>
      </c>
      <c r="P143" s="169">
        <f>第2表01元データ!E51</f>
        <v>2</v>
      </c>
      <c r="Q143" s="107">
        <f t="shared" si="64"/>
        <v>-2</v>
      </c>
      <c r="R143" s="108">
        <f t="shared" si="65"/>
        <v>-50</v>
      </c>
      <c r="S143" s="108"/>
      <c r="T143" s="100">
        <v>112</v>
      </c>
      <c r="W143" s="100" t="s">
        <v>366</v>
      </c>
      <c r="X143" s="100">
        <v>23</v>
      </c>
      <c r="Y143" s="100">
        <v>21</v>
      </c>
      <c r="Z143" s="100">
        <v>10</v>
      </c>
      <c r="AA143" s="100">
        <v>15</v>
      </c>
      <c r="AC143" s="100" t="s">
        <v>366</v>
      </c>
      <c r="AD143" s="100">
        <v>7</v>
      </c>
      <c r="AE143" s="100">
        <v>10</v>
      </c>
      <c r="AF143" s="100">
        <v>12</v>
      </c>
      <c r="AG143" s="100">
        <v>15</v>
      </c>
      <c r="AJ143" s="100" t="str">
        <f t="shared" si="60"/>
        <v>●</v>
      </c>
      <c r="AK143" s="100" t="str">
        <f t="shared" si="58"/>
        <v>●</v>
      </c>
      <c r="AL143" s="100" t="str">
        <f t="shared" si="58"/>
        <v>●</v>
      </c>
      <c r="AM143" s="100" t="str">
        <f t="shared" si="58"/>
        <v>●</v>
      </c>
      <c r="AP143" s="100" t="str">
        <f t="shared" si="61"/>
        <v>●</v>
      </c>
      <c r="AQ143" s="100" t="str">
        <f t="shared" si="59"/>
        <v>●</v>
      </c>
      <c r="AR143" s="100" t="str">
        <f t="shared" si="59"/>
        <v>●</v>
      </c>
      <c r="AS143" s="100" t="str">
        <f t="shared" si="59"/>
        <v>●</v>
      </c>
    </row>
    <row r="144" spans="2:45" s="100" customFormat="1" ht="14.25" customHeight="1">
      <c r="B144" s="102" t="s">
        <v>105</v>
      </c>
      <c r="C144" s="106">
        <v>20</v>
      </c>
      <c r="D144" s="107">
        <v>21</v>
      </c>
      <c r="E144" s="107">
        <v>10</v>
      </c>
      <c r="F144" s="107">
        <v>14</v>
      </c>
      <c r="G144" s="169">
        <f>第2表01元データ!D52</f>
        <v>11</v>
      </c>
      <c r="H144" s="107">
        <f t="shared" si="62"/>
        <v>-3</v>
      </c>
      <c r="I144" s="108">
        <f t="shared" si="63"/>
        <v>-21.428571428571427</v>
      </c>
      <c r="J144" s="102"/>
      <c r="K144" s="114" t="s">
        <v>105</v>
      </c>
      <c r="L144" s="106">
        <v>7</v>
      </c>
      <c r="M144" s="107">
        <v>10</v>
      </c>
      <c r="N144" s="107">
        <v>12</v>
      </c>
      <c r="O144" s="107">
        <v>17</v>
      </c>
      <c r="P144" s="169">
        <f>第2表01元データ!E52</f>
        <v>7</v>
      </c>
      <c r="Q144" s="107">
        <f t="shared" si="64"/>
        <v>-10</v>
      </c>
      <c r="R144" s="108">
        <f t="shared" si="65"/>
        <v>-58.82352941176471</v>
      </c>
      <c r="S144" s="108"/>
      <c r="T144" s="100">
        <v>113</v>
      </c>
      <c r="W144" s="100" t="s">
        <v>367</v>
      </c>
      <c r="X144" s="100">
        <v>27</v>
      </c>
      <c r="Y144" s="100">
        <v>20</v>
      </c>
      <c r="Z144" s="100">
        <v>21</v>
      </c>
      <c r="AA144" s="100">
        <v>10</v>
      </c>
      <c r="AC144" s="100" t="s">
        <v>367</v>
      </c>
      <c r="AD144" s="100">
        <v>10</v>
      </c>
      <c r="AE144" s="100">
        <v>7</v>
      </c>
      <c r="AF144" s="100">
        <v>10</v>
      </c>
      <c r="AG144" s="100">
        <v>12</v>
      </c>
      <c r="AJ144" s="100" t="str">
        <f t="shared" si="60"/>
        <v>●</v>
      </c>
      <c r="AK144" s="100" t="str">
        <f t="shared" si="58"/>
        <v>●</v>
      </c>
      <c r="AL144" s="100" t="str">
        <f t="shared" si="58"/>
        <v>●</v>
      </c>
      <c r="AM144" s="100" t="str">
        <f t="shared" si="58"/>
        <v>●</v>
      </c>
      <c r="AP144" s="100" t="str">
        <f t="shared" si="61"/>
        <v>●</v>
      </c>
      <c r="AQ144" s="100" t="str">
        <f t="shared" si="59"/>
        <v>●</v>
      </c>
      <c r="AR144" s="100" t="str">
        <f t="shared" si="59"/>
        <v>●</v>
      </c>
      <c r="AS144" s="100" t="str">
        <f t="shared" si="59"/>
        <v>●</v>
      </c>
    </row>
    <row r="145" spans="2:45" s="100" customFormat="1" ht="14.25" customHeight="1">
      <c r="B145" s="102" t="s">
        <v>106</v>
      </c>
      <c r="C145" s="106">
        <v>22</v>
      </c>
      <c r="D145" s="107">
        <v>19</v>
      </c>
      <c r="E145" s="107">
        <v>20</v>
      </c>
      <c r="F145" s="107">
        <v>9</v>
      </c>
      <c r="G145" s="169">
        <f>第2表01元データ!D53</f>
        <v>17</v>
      </c>
      <c r="H145" s="107">
        <f t="shared" si="62"/>
        <v>8</v>
      </c>
      <c r="I145" s="108">
        <f t="shared" si="63"/>
        <v>88.888888888888886</v>
      </c>
      <c r="J145" s="102"/>
      <c r="K145" s="114" t="s">
        <v>106</v>
      </c>
      <c r="L145" s="106">
        <v>5</v>
      </c>
      <c r="M145" s="107">
        <v>6</v>
      </c>
      <c r="N145" s="107">
        <v>10</v>
      </c>
      <c r="O145" s="107">
        <v>12</v>
      </c>
      <c r="P145" s="169">
        <f>第2表01元データ!E53</f>
        <v>3</v>
      </c>
      <c r="Q145" s="107">
        <f t="shared" si="64"/>
        <v>-9</v>
      </c>
      <c r="R145" s="108">
        <f t="shared" si="65"/>
        <v>-75</v>
      </c>
      <c r="S145" s="108"/>
      <c r="T145" s="100">
        <v>114</v>
      </c>
      <c r="W145" s="100" t="s">
        <v>368</v>
      </c>
      <c r="X145" s="100">
        <v>22</v>
      </c>
      <c r="Y145" s="100">
        <v>22</v>
      </c>
      <c r="Z145" s="100">
        <v>19</v>
      </c>
      <c r="AA145" s="100">
        <v>20</v>
      </c>
      <c r="AC145" s="100" t="s">
        <v>368</v>
      </c>
      <c r="AD145" s="100">
        <v>16</v>
      </c>
      <c r="AE145" s="100">
        <v>5</v>
      </c>
      <c r="AF145" s="100">
        <v>6</v>
      </c>
      <c r="AG145" s="100">
        <v>10</v>
      </c>
      <c r="AJ145" s="100" t="str">
        <f t="shared" si="60"/>
        <v>○</v>
      </c>
      <c r="AK145" s="100" t="str">
        <f t="shared" si="58"/>
        <v>●</v>
      </c>
      <c r="AL145" s="100" t="str">
        <f t="shared" si="58"/>
        <v>●</v>
      </c>
      <c r="AM145" s="100" t="str">
        <f t="shared" si="58"/>
        <v>●</v>
      </c>
      <c r="AP145" s="100" t="str">
        <f t="shared" si="61"/>
        <v>●</v>
      </c>
      <c r="AQ145" s="100" t="str">
        <f t="shared" si="59"/>
        <v>●</v>
      </c>
      <c r="AR145" s="100" t="str">
        <f t="shared" si="59"/>
        <v>●</v>
      </c>
      <c r="AS145" s="100" t="str">
        <f t="shared" si="59"/>
        <v>●</v>
      </c>
    </row>
    <row r="146" spans="2:45" s="100" customFormat="1" ht="14.25" customHeight="1">
      <c r="B146" s="102" t="s">
        <v>107</v>
      </c>
      <c r="C146" s="106">
        <v>17</v>
      </c>
      <c r="D146" s="107">
        <v>22</v>
      </c>
      <c r="E146" s="107">
        <v>20</v>
      </c>
      <c r="F146" s="107">
        <v>17</v>
      </c>
      <c r="G146" s="169">
        <f>第2表01元データ!D54</f>
        <v>9</v>
      </c>
      <c r="H146" s="107">
        <f t="shared" si="62"/>
        <v>-8</v>
      </c>
      <c r="I146" s="108">
        <f t="shared" si="63"/>
        <v>-47.058823529411761</v>
      </c>
      <c r="J146" s="102"/>
      <c r="K146" s="114" t="s">
        <v>107</v>
      </c>
      <c r="L146" s="106">
        <v>14</v>
      </c>
      <c r="M146" s="107">
        <v>4</v>
      </c>
      <c r="N146" s="107">
        <v>7</v>
      </c>
      <c r="O146" s="107">
        <v>8</v>
      </c>
      <c r="P146" s="169">
        <f>第2表01元データ!E54</f>
        <v>15</v>
      </c>
      <c r="Q146" s="107">
        <f t="shared" si="64"/>
        <v>7</v>
      </c>
      <c r="R146" s="108">
        <f t="shared" si="65"/>
        <v>87.5</v>
      </c>
      <c r="S146" s="108"/>
      <c r="T146" s="100">
        <v>115</v>
      </c>
      <c r="W146" s="100" t="s">
        <v>369</v>
      </c>
      <c r="X146" s="100">
        <v>15</v>
      </c>
      <c r="Y146" s="100">
        <v>17</v>
      </c>
      <c r="Z146" s="100">
        <v>22</v>
      </c>
      <c r="AA146" s="100">
        <v>20</v>
      </c>
      <c r="AC146" s="100" t="s">
        <v>369</v>
      </c>
      <c r="AD146" s="100">
        <v>10</v>
      </c>
      <c r="AE146" s="100">
        <v>14</v>
      </c>
      <c r="AF146" s="100">
        <v>4</v>
      </c>
      <c r="AG146" s="100">
        <v>7</v>
      </c>
      <c r="AJ146" s="100" t="str">
        <f t="shared" si="60"/>
        <v>●</v>
      </c>
      <c r="AK146" s="100" t="str">
        <f t="shared" si="58"/>
        <v>●</v>
      </c>
      <c r="AL146" s="100" t="str">
        <f t="shared" si="58"/>
        <v>●</v>
      </c>
      <c r="AM146" s="100" t="str">
        <f t="shared" si="58"/>
        <v>●</v>
      </c>
      <c r="AP146" s="100" t="str">
        <f t="shared" si="61"/>
        <v>●</v>
      </c>
      <c r="AQ146" s="100" t="str">
        <f t="shared" si="59"/>
        <v>●</v>
      </c>
      <c r="AR146" s="100" t="str">
        <f t="shared" si="59"/>
        <v>●</v>
      </c>
      <c r="AS146" s="100" t="str">
        <f t="shared" si="59"/>
        <v>●</v>
      </c>
    </row>
    <row r="147" spans="2:45" s="100" customFormat="1" ht="14.25" customHeight="1">
      <c r="B147" s="102" t="s">
        <v>108</v>
      </c>
      <c r="C147" s="106">
        <v>12</v>
      </c>
      <c r="D147" s="107">
        <v>13</v>
      </c>
      <c r="E147" s="107">
        <v>15</v>
      </c>
      <c r="F147" s="107">
        <v>16</v>
      </c>
      <c r="G147" s="169">
        <f>第2表01元データ!D55</f>
        <v>4</v>
      </c>
      <c r="H147" s="107">
        <f t="shared" si="62"/>
        <v>-12</v>
      </c>
      <c r="I147" s="108">
        <f t="shared" si="63"/>
        <v>-75</v>
      </c>
      <c r="J147" s="102"/>
      <c r="K147" s="114" t="s">
        <v>108</v>
      </c>
      <c r="L147" s="106">
        <v>7</v>
      </c>
      <c r="M147" s="107">
        <v>14</v>
      </c>
      <c r="N147" s="107">
        <v>3</v>
      </c>
      <c r="O147" s="107">
        <v>7</v>
      </c>
      <c r="P147" s="169">
        <f>第2表01元データ!E55</f>
        <v>6</v>
      </c>
      <c r="Q147" s="107">
        <f t="shared" si="64"/>
        <v>-1</v>
      </c>
      <c r="R147" s="108">
        <f t="shared" si="65"/>
        <v>-14.285714285714285</v>
      </c>
      <c r="S147" s="108"/>
      <c r="T147" s="100">
        <v>116</v>
      </c>
      <c r="W147" s="100" t="s">
        <v>370</v>
      </c>
      <c r="X147" s="100">
        <v>12</v>
      </c>
      <c r="Y147" s="100">
        <v>12</v>
      </c>
      <c r="Z147" s="100">
        <v>13</v>
      </c>
      <c r="AA147" s="100">
        <v>15</v>
      </c>
      <c r="AC147" s="100" t="s">
        <v>370</v>
      </c>
      <c r="AD147" s="100">
        <v>4</v>
      </c>
      <c r="AE147" s="100">
        <v>7</v>
      </c>
      <c r="AF147" s="100">
        <v>14</v>
      </c>
      <c r="AG147" s="100">
        <v>3</v>
      </c>
      <c r="AJ147" s="100" t="str">
        <f t="shared" si="60"/>
        <v>○</v>
      </c>
      <c r="AK147" s="100" t="str">
        <f t="shared" si="58"/>
        <v>●</v>
      </c>
      <c r="AL147" s="100" t="str">
        <f t="shared" si="58"/>
        <v>●</v>
      </c>
      <c r="AM147" s="100" t="str">
        <f t="shared" si="58"/>
        <v>●</v>
      </c>
      <c r="AP147" s="100" t="str">
        <f t="shared" si="61"/>
        <v>●</v>
      </c>
      <c r="AQ147" s="100" t="str">
        <f t="shared" si="59"/>
        <v>●</v>
      </c>
      <c r="AR147" s="100" t="str">
        <f t="shared" si="59"/>
        <v>●</v>
      </c>
      <c r="AS147" s="100" t="str">
        <f t="shared" si="59"/>
        <v>●</v>
      </c>
    </row>
    <row r="148" spans="2:45" s="100" customFormat="1" ht="14.25" customHeight="1">
      <c r="B148" s="102" t="s">
        <v>109</v>
      </c>
      <c r="C148" s="106">
        <v>6</v>
      </c>
      <c r="D148" s="107">
        <v>7</v>
      </c>
      <c r="E148" s="107">
        <v>9</v>
      </c>
      <c r="F148" s="107">
        <v>9</v>
      </c>
      <c r="G148" s="169">
        <f>第2表01元データ!D56</f>
        <v>9</v>
      </c>
      <c r="H148" s="107">
        <f t="shared" si="62"/>
        <v>0</v>
      </c>
      <c r="I148" s="108">
        <f t="shared" si="63"/>
        <v>0</v>
      </c>
      <c r="J148" s="102"/>
      <c r="K148" s="114" t="s">
        <v>109</v>
      </c>
      <c r="L148" s="106">
        <v>2</v>
      </c>
      <c r="M148" s="107">
        <v>4</v>
      </c>
      <c r="N148" s="107">
        <v>12</v>
      </c>
      <c r="O148" s="107">
        <v>4</v>
      </c>
      <c r="P148" s="169">
        <f>第2表01元データ!E56</f>
        <v>6</v>
      </c>
      <c r="Q148" s="107">
        <f t="shared" si="64"/>
        <v>2</v>
      </c>
      <c r="R148" s="108">
        <f t="shared" si="65"/>
        <v>50</v>
      </c>
      <c r="S148" s="108"/>
      <c r="T148" s="100">
        <v>117</v>
      </c>
      <c r="W148" s="100" t="s">
        <v>371</v>
      </c>
      <c r="X148" s="100">
        <v>8</v>
      </c>
      <c r="Y148" s="100">
        <v>6</v>
      </c>
      <c r="Z148" s="100">
        <v>7</v>
      </c>
      <c r="AA148" s="100">
        <v>9</v>
      </c>
      <c r="AC148" s="100" t="s">
        <v>371</v>
      </c>
      <c r="AD148" s="100">
        <v>2</v>
      </c>
      <c r="AE148" s="100">
        <v>2</v>
      </c>
      <c r="AF148" s="100">
        <v>4</v>
      </c>
      <c r="AG148" s="100">
        <v>12</v>
      </c>
      <c r="AJ148" s="100" t="str">
        <f t="shared" si="60"/>
        <v>●</v>
      </c>
      <c r="AK148" s="100" t="str">
        <f t="shared" si="58"/>
        <v>●</v>
      </c>
      <c r="AL148" s="100" t="str">
        <f t="shared" si="58"/>
        <v>●</v>
      </c>
      <c r="AM148" s="100" t="str">
        <f t="shared" si="58"/>
        <v>○</v>
      </c>
      <c r="AP148" s="100" t="str">
        <f t="shared" si="61"/>
        <v>○</v>
      </c>
      <c r="AQ148" s="100" t="str">
        <f t="shared" si="59"/>
        <v>●</v>
      </c>
      <c r="AR148" s="100" t="str">
        <f t="shared" si="59"/>
        <v>●</v>
      </c>
      <c r="AS148" s="100" t="str">
        <f t="shared" si="59"/>
        <v>●</v>
      </c>
    </row>
    <row r="149" spans="2:45" s="100" customFormat="1" ht="14.25" customHeight="1">
      <c r="B149" s="102" t="s">
        <v>110</v>
      </c>
      <c r="C149" s="106">
        <v>6</v>
      </c>
      <c r="D149" s="107">
        <v>5</v>
      </c>
      <c r="E149" s="107">
        <v>5</v>
      </c>
      <c r="F149" s="107">
        <v>7</v>
      </c>
      <c r="G149" s="169">
        <f>第2表01元データ!D57</f>
        <v>10</v>
      </c>
      <c r="H149" s="107">
        <f t="shared" si="62"/>
        <v>3</v>
      </c>
      <c r="I149" s="108">
        <f t="shared" si="63"/>
        <v>42.857142857142854</v>
      </c>
      <c r="J149" s="102"/>
      <c r="K149" s="114" t="s">
        <v>110</v>
      </c>
      <c r="L149" s="106">
        <v>3</v>
      </c>
      <c r="M149" s="107">
        <v>3</v>
      </c>
      <c r="N149" s="107">
        <v>5</v>
      </c>
      <c r="O149" s="107">
        <v>6</v>
      </c>
      <c r="P149" s="169">
        <f>第2表01元データ!E57</f>
        <v>5</v>
      </c>
      <c r="Q149" s="107">
        <f t="shared" si="64"/>
        <v>-1</v>
      </c>
      <c r="R149" s="108">
        <f t="shared" si="65"/>
        <v>-16.666666666666664</v>
      </c>
      <c r="S149" s="108"/>
      <c r="T149" s="100">
        <v>118</v>
      </c>
      <c r="W149" s="100" t="s">
        <v>378</v>
      </c>
      <c r="X149" s="100">
        <v>4</v>
      </c>
      <c r="Y149" s="100">
        <v>6</v>
      </c>
      <c r="Z149" s="100">
        <v>5</v>
      </c>
      <c r="AA149" s="100">
        <v>5</v>
      </c>
      <c r="AC149" s="100" t="s">
        <v>378</v>
      </c>
      <c r="AD149" s="100">
        <v>3</v>
      </c>
      <c r="AE149" s="100">
        <v>3</v>
      </c>
      <c r="AF149" s="100">
        <v>3</v>
      </c>
      <c r="AG149" s="100">
        <v>5</v>
      </c>
      <c r="AJ149" s="100" t="str">
        <f t="shared" si="60"/>
        <v>●</v>
      </c>
      <c r="AK149" s="100" t="str">
        <f t="shared" si="58"/>
        <v>●</v>
      </c>
      <c r="AL149" s="100" t="str">
        <f t="shared" si="58"/>
        <v>○</v>
      </c>
      <c r="AM149" s="100" t="str">
        <f t="shared" si="58"/>
        <v>●</v>
      </c>
      <c r="AP149" s="100" t="str">
        <f t="shared" si="61"/>
        <v>○</v>
      </c>
      <c r="AQ149" s="100" t="str">
        <f t="shared" si="59"/>
        <v>○</v>
      </c>
      <c r="AR149" s="100" t="str">
        <f t="shared" si="59"/>
        <v>●</v>
      </c>
      <c r="AS149" s="100" t="str">
        <f t="shared" si="59"/>
        <v>●</v>
      </c>
    </row>
    <row r="150" spans="2:45" s="100" customFormat="1" ht="14.25" customHeight="1">
      <c r="B150" s="102" t="s">
        <v>112</v>
      </c>
      <c r="C150" s="115" t="s">
        <v>313</v>
      </c>
      <c r="D150" s="116" t="s">
        <v>313</v>
      </c>
      <c r="E150" s="116" t="s">
        <v>313</v>
      </c>
      <c r="F150" s="116" t="s">
        <v>313</v>
      </c>
      <c r="G150" s="169">
        <f>第2表01元データ!D58</f>
        <v>2</v>
      </c>
      <c r="H150" s="107"/>
      <c r="I150" s="108"/>
      <c r="K150" s="102" t="s">
        <v>112</v>
      </c>
      <c r="L150" s="115" t="s">
        <v>313</v>
      </c>
      <c r="M150" s="116" t="s">
        <v>313</v>
      </c>
      <c r="N150" s="116" t="s">
        <v>313</v>
      </c>
      <c r="O150" s="116" t="s">
        <v>313</v>
      </c>
      <c r="P150" s="169" t="str">
        <f>第2表01元データ!E58</f>
        <v>-</v>
      </c>
      <c r="Q150" s="107"/>
      <c r="R150" s="108"/>
      <c r="T150" s="100">
        <v>119</v>
      </c>
    </row>
    <row r="151" spans="2:45" s="100" customFormat="1" ht="14.25" customHeight="1">
      <c r="B151" s="102"/>
      <c r="C151" s="116"/>
      <c r="D151" s="116"/>
      <c r="E151" s="116"/>
      <c r="F151" s="116"/>
      <c r="G151" s="169"/>
      <c r="H151" s="107"/>
      <c r="I151" s="108"/>
      <c r="K151" s="102"/>
      <c r="L151" s="116"/>
      <c r="M151" s="116"/>
      <c r="N151" s="116"/>
      <c r="O151" s="116"/>
      <c r="P151" s="169"/>
      <c r="Q151" s="107"/>
      <c r="R151" s="108"/>
    </row>
    <row r="152" spans="2:45" s="100" customFormat="1" ht="14.25" customHeight="1">
      <c r="G152" s="168"/>
      <c r="P152" s="168"/>
    </row>
    <row r="153" spans="2:45" s="99" customFormat="1" ht="14.25" customHeight="1">
      <c r="B153" s="99" t="str">
        <f>LEFT(B93,LEN(B93)-2)&amp;+"女"</f>
        <v>忍路・女</v>
      </c>
      <c r="K153" s="99" t="str">
        <f>LEFT(K93,LEN(K93)-2)&amp;+"女"</f>
        <v>桃内・女</v>
      </c>
      <c r="W153" s="100"/>
      <c r="X153" s="100"/>
      <c r="Y153" s="100"/>
      <c r="Z153" s="100"/>
      <c r="AA153" s="100"/>
      <c r="AB153" s="100"/>
      <c r="AC153" s="100"/>
      <c r="AD153" s="100"/>
      <c r="AE153" s="100"/>
      <c r="AF153" s="100"/>
      <c r="AG153" s="100"/>
    </row>
    <row r="154" spans="2:45" s="100" customFormat="1" ht="14.25" customHeight="1">
      <c r="B154" s="583" t="s">
        <v>335</v>
      </c>
      <c r="C154" s="101"/>
      <c r="D154" s="101"/>
      <c r="E154" s="101"/>
      <c r="F154" s="101"/>
      <c r="G154" s="135"/>
      <c r="H154" s="131"/>
      <c r="I154" s="131"/>
      <c r="J154" s="102"/>
      <c r="K154" s="583" t="s">
        <v>335</v>
      </c>
      <c r="L154" s="101"/>
      <c r="M154" s="101"/>
      <c r="N154" s="101"/>
      <c r="O154" s="101"/>
      <c r="P154" s="135"/>
      <c r="Q154" s="131"/>
      <c r="R154" s="131"/>
      <c r="S154" s="103"/>
    </row>
    <row r="155" spans="2:45" s="100" customFormat="1" ht="14.25" customHeight="1">
      <c r="B155" s="584"/>
      <c r="C155" s="130" t="str">
        <f>$C$4</f>
        <v>平成7年</v>
      </c>
      <c r="D155" s="130" t="str">
        <f>$D$4</f>
        <v>平成12年</v>
      </c>
      <c r="E155" s="130" t="str">
        <f>$E$4</f>
        <v>平成17年</v>
      </c>
      <c r="F155" s="130" t="str">
        <f>$F$4</f>
        <v>平成22年</v>
      </c>
      <c r="G155" s="130" t="s">
        <v>410</v>
      </c>
      <c r="H155" s="133" t="s">
        <v>509</v>
      </c>
      <c r="I155" s="134" t="s">
        <v>510</v>
      </c>
      <c r="J155" s="102"/>
      <c r="K155" s="584"/>
      <c r="L155" s="130" t="str">
        <f>$C$4</f>
        <v>平成7年</v>
      </c>
      <c r="M155" s="130" t="str">
        <f>$D$4</f>
        <v>平成12年</v>
      </c>
      <c r="N155" s="130" t="str">
        <f>$E$4</f>
        <v>平成17年</v>
      </c>
      <c r="O155" s="130" t="str">
        <f>$F$4</f>
        <v>平成22年</v>
      </c>
      <c r="P155" s="130" t="s">
        <v>410</v>
      </c>
      <c r="Q155" s="133" t="str">
        <f>$H$4</f>
        <v>対平成</v>
      </c>
      <c r="R155" s="134" t="str">
        <f>$I$4</f>
        <v>22年</v>
      </c>
      <c r="S155" s="103"/>
    </row>
    <row r="156" spans="2:45" s="100" customFormat="1" ht="14.25" customHeight="1">
      <c r="B156" s="585"/>
      <c r="C156" s="104"/>
      <c r="D156" s="104"/>
      <c r="E156" s="104"/>
      <c r="F156" s="104"/>
      <c r="G156" s="104"/>
      <c r="H156" s="132" t="s">
        <v>88</v>
      </c>
      <c r="I156" s="133" t="s">
        <v>398</v>
      </c>
      <c r="J156" s="102"/>
      <c r="K156" s="585"/>
      <c r="L156" s="104"/>
      <c r="M156" s="104"/>
      <c r="N156" s="104"/>
      <c r="O156" s="104"/>
      <c r="P156" s="104"/>
      <c r="Q156" s="132" t="s">
        <v>88</v>
      </c>
      <c r="R156" s="133" t="s">
        <v>398</v>
      </c>
      <c r="S156" s="103"/>
    </row>
    <row r="157" spans="2:45" s="199" customFormat="1" ht="14.25" customHeight="1">
      <c r="B157" s="200" t="s">
        <v>90</v>
      </c>
      <c r="C157" s="198">
        <v>308</v>
      </c>
      <c r="D157" s="194">
        <v>265</v>
      </c>
      <c r="E157" s="194">
        <v>218</v>
      </c>
      <c r="F157" s="194">
        <v>210</v>
      </c>
      <c r="G157" s="194">
        <f>IF(COUNTIF(G162:G180,"x"),"x",IF(SUM(G162:G180)=0,"-",SUM(G162:G180)))</f>
        <v>122</v>
      </c>
      <c r="H157" s="193">
        <f t="shared" ref="H157:H160" si="66">IF(G157="x","x",IF(AND(G157="-",F157="-"),"-",IF(AND(G157="-",F157&gt;0),F157*-1,IF(AND(G157&gt;0,F157="-"),G157,G157-F157))))</f>
        <v>-88</v>
      </c>
      <c r="I157" s="195">
        <f t="shared" ref="I157:I160" si="67">IF(H157="x","x",IF(H157="-","-",IF(AND(F157="-",G157&gt;0),"皆増",IF(AND(F157&gt;0,G157="-"),"皆減",H157/F157*100))))</f>
        <v>-41.904761904761905</v>
      </c>
      <c r="J157" s="196"/>
      <c r="K157" s="197" t="s">
        <v>90</v>
      </c>
      <c r="L157" s="198">
        <v>136</v>
      </c>
      <c r="M157" s="194">
        <v>123</v>
      </c>
      <c r="N157" s="194">
        <v>106</v>
      </c>
      <c r="O157" s="194">
        <v>95</v>
      </c>
      <c r="P157" s="194">
        <f>IF(COUNTIF(P162:P180,"x"),"x",IF(SUM(P162:P180)=0,"-",SUM(P162:P180)))</f>
        <v>74</v>
      </c>
      <c r="Q157" s="193">
        <f t="shared" ref="Q157:Q160" si="68">IF(P157="x","x",IF(AND(P157="-",O157="-"),"-",IF(AND(P157="-",O157&gt;0),O157*-1,IF(AND(P157&gt;0,O157="-"),P157,P157-O157))))</f>
        <v>-21</v>
      </c>
      <c r="R157" s="195">
        <f t="shared" ref="R157:R160" si="69">IF(Q157="x","x",IF(Q157="-","-",IF(AND(O157="-",P157&gt;0),"皆増",IF(AND(O157&gt;0,P157="-"),"皆減",Q157/O157*100))))</f>
        <v>-22.105263157894736</v>
      </c>
      <c r="S157" s="195"/>
      <c r="W157" s="199" t="s">
        <v>373</v>
      </c>
      <c r="X157" s="199">
        <v>351</v>
      </c>
      <c r="Y157" s="199">
        <v>308</v>
      </c>
      <c r="Z157" s="199">
        <v>265</v>
      </c>
      <c r="AA157" s="199">
        <v>218</v>
      </c>
      <c r="AC157" s="199" t="s">
        <v>373</v>
      </c>
      <c r="AD157" s="199">
        <v>150</v>
      </c>
      <c r="AE157" s="199">
        <v>136</v>
      </c>
      <c r="AF157" s="199">
        <v>123</v>
      </c>
      <c r="AG157" s="199">
        <v>106</v>
      </c>
      <c r="AJ157" s="199" t="str">
        <f>IF(C157=X157,"○","●")</f>
        <v>●</v>
      </c>
      <c r="AK157" s="199" t="str">
        <f t="shared" ref="AK157:AM179" si="70">IF(D157=Y157,"○","●")</f>
        <v>●</v>
      </c>
      <c r="AL157" s="199" t="str">
        <f t="shared" si="70"/>
        <v>●</v>
      </c>
      <c r="AM157" s="199" t="str">
        <f t="shared" si="70"/>
        <v>●</v>
      </c>
      <c r="AP157" s="199" t="str">
        <f>IF(L157=AD157,"○","●")</f>
        <v>●</v>
      </c>
      <c r="AQ157" s="199" t="str">
        <f t="shared" ref="AQ157:AS179" si="71">IF(M157=AE157,"○","●")</f>
        <v>●</v>
      </c>
      <c r="AR157" s="199" t="str">
        <f t="shared" si="71"/>
        <v>●</v>
      </c>
      <c r="AS157" s="199" t="str">
        <f t="shared" si="71"/>
        <v>●</v>
      </c>
    </row>
    <row r="158" spans="2:45" s="100" customFormat="1" ht="14.25" customHeight="1">
      <c r="B158" s="105" t="s">
        <v>91</v>
      </c>
      <c r="C158" s="106">
        <v>38</v>
      </c>
      <c r="D158" s="107">
        <v>26</v>
      </c>
      <c r="E158" s="107">
        <v>16</v>
      </c>
      <c r="F158" s="107">
        <v>18</v>
      </c>
      <c r="G158" s="107">
        <f>IF(COUNTIF(G162:G164,"x"),"x",IF(SUM(G162:G164)=0,"-",SUM(G162:G164)))</f>
        <v>5</v>
      </c>
      <c r="H158" s="107">
        <f t="shared" si="66"/>
        <v>-13</v>
      </c>
      <c r="I158" s="108">
        <f t="shared" si="67"/>
        <v>-72.222222222222214</v>
      </c>
      <c r="J158" s="102"/>
      <c r="K158" s="109" t="s">
        <v>91</v>
      </c>
      <c r="L158" s="106">
        <v>8</v>
      </c>
      <c r="M158" s="107">
        <v>3</v>
      </c>
      <c r="N158" s="107" t="s">
        <v>313</v>
      </c>
      <c r="O158" s="116">
        <v>1</v>
      </c>
      <c r="P158" s="107">
        <f>IF(COUNTIF(P162:P164,"x"),"x",IF(SUM(P162:P164)=0,"-",SUM(P162:P164)))</f>
        <v>2</v>
      </c>
      <c r="Q158" s="107">
        <f t="shared" si="68"/>
        <v>1</v>
      </c>
      <c r="R158" s="108">
        <f t="shared" si="69"/>
        <v>100</v>
      </c>
      <c r="S158" s="108"/>
      <c r="W158" s="100" t="s">
        <v>374</v>
      </c>
      <c r="X158" s="100">
        <v>47</v>
      </c>
      <c r="Y158" s="100">
        <v>38</v>
      </c>
      <c r="Z158" s="100">
        <v>26</v>
      </c>
      <c r="AA158" s="100">
        <v>16</v>
      </c>
      <c r="AC158" s="100" t="s">
        <v>374</v>
      </c>
      <c r="AD158" s="100">
        <v>18</v>
      </c>
      <c r="AE158" s="100">
        <v>8</v>
      </c>
      <c r="AF158" s="100">
        <v>3</v>
      </c>
      <c r="AG158" s="100" t="s">
        <v>313</v>
      </c>
      <c r="AJ158" s="100" t="str">
        <f t="shared" ref="AJ158:AJ179" si="72">IF(C158=X158,"○","●")</f>
        <v>●</v>
      </c>
      <c r="AK158" s="100" t="str">
        <f t="shared" si="70"/>
        <v>●</v>
      </c>
      <c r="AL158" s="100" t="str">
        <f t="shared" si="70"/>
        <v>●</v>
      </c>
      <c r="AM158" s="100" t="str">
        <f t="shared" si="70"/>
        <v>●</v>
      </c>
      <c r="AP158" s="100" t="str">
        <f t="shared" ref="AP158:AP179" si="73">IF(L158=AD158,"○","●")</f>
        <v>●</v>
      </c>
      <c r="AQ158" s="100" t="str">
        <f t="shared" si="71"/>
        <v>●</v>
      </c>
      <c r="AR158" s="100" t="str">
        <f t="shared" si="71"/>
        <v>●</v>
      </c>
      <c r="AS158" s="100" t="str">
        <f>IF(O158=AG158,"○","●")</f>
        <v>●</v>
      </c>
    </row>
    <row r="159" spans="2:45" s="100" customFormat="1" ht="14.25" customHeight="1">
      <c r="B159" s="105" t="s">
        <v>92</v>
      </c>
      <c r="C159" s="106">
        <v>174</v>
      </c>
      <c r="D159" s="107">
        <v>141</v>
      </c>
      <c r="E159" s="107">
        <v>116</v>
      </c>
      <c r="F159" s="107">
        <v>103</v>
      </c>
      <c r="G159" s="296">
        <f>IF(COUNTIF(G165:G174,"x"),"x",IF(SUM(G165:G174)=0,"-",SUM(G165:G174)))</f>
        <v>52</v>
      </c>
      <c r="H159" s="107">
        <f t="shared" si="66"/>
        <v>-51</v>
      </c>
      <c r="I159" s="108">
        <f t="shared" si="67"/>
        <v>-49.514563106796118</v>
      </c>
      <c r="J159" s="102"/>
      <c r="K159" s="109" t="s">
        <v>92</v>
      </c>
      <c r="L159" s="106">
        <v>87</v>
      </c>
      <c r="M159" s="107">
        <v>76</v>
      </c>
      <c r="N159" s="107">
        <v>59</v>
      </c>
      <c r="O159" s="107">
        <v>45</v>
      </c>
      <c r="P159" s="296">
        <f>IF(COUNTIF(P165:P174,"x"),"x",IF(SUM(P165:P174)=0,"-",SUM(P165:P174)))</f>
        <v>22</v>
      </c>
      <c r="Q159" s="107">
        <f t="shared" si="68"/>
        <v>-23</v>
      </c>
      <c r="R159" s="108">
        <f t="shared" si="69"/>
        <v>-51.111111111111107</v>
      </c>
      <c r="S159" s="108"/>
      <c r="W159" s="100" t="s">
        <v>375</v>
      </c>
      <c r="X159" s="100">
        <v>214</v>
      </c>
      <c r="Y159" s="100">
        <v>174</v>
      </c>
      <c r="Z159" s="100">
        <v>141</v>
      </c>
      <c r="AA159" s="100">
        <v>116</v>
      </c>
      <c r="AC159" s="100" t="s">
        <v>375</v>
      </c>
      <c r="AD159" s="100">
        <v>98</v>
      </c>
      <c r="AE159" s="100">
        <v>87</v>
      </c>
      <c r="AF159" s="100">
        <v>76</v>
      </c>
      <c r="AG159" s="100">
        <v>59</v>
      </c>
      <c r="AJ159" s="100" t="str">
        <f t="shared" si="72"/>
        <v>●</v>
      </c>
      <c r="AK159" s="100" t="str">
        <f t="shared" si="70"/>
        <v>●</v>
      </c>
      <c r="AL159" s="100" t="str">
        <f>IF(E159=Z159,"○","●")</f>
        <v>●</v>
      </c>
      <c r="AM159" s="100" t="str">
        <f t="shared" si="70"/>
        <v>●</v>
      </c>
      <c r="AP159" s="100" t="str">
        <f t="shared" si="73"/>
        <v>●</v>
      </c>
      <c r="AQ159" s="100" t="str">
        <f t="shared" si="71"/>
        <v>●</v>
      </c>
      <c r="AR159" s="100" t="str">
        <f t="shared" si="71"/>
        <v>●</v>
      </c>
      <c r="AS159" s="100" t="str">
        <f t="shared" si="71"/>
        <v>●</v>
      </c>
    </row>
    <row r="160" spans="2:45" s="100" customFormat="1" ht="14.25" customHeight="1">
      <c r="B160" s="105" t="s">
        <v>93</v>
      </c>
      <c r="C160" s="106">
        <v>96</v>
      </c>
      <c r="D160" s="107">
        <v>98</v>
      </c>
      <c r="E160" s="107">
        <v>86</v>
      </c>
      <c r="F160" s="107">
        <v>89</v>
      </c>
      <c r="G160" s="107">
        <f>IF(COUNTIF(G175:G179,"x"),"x",IF(SUM(G175,G179)=0,"-",SUM(G175:G179)))</f>
        <v>64</v>
      </c>
      <c r="H160" s="107">
        <f t="shared" si="66"/>
        <v>-25</v>
      </c>
      <c r="I160" s="108">
        <f t="shared" si="67"/>
        <v>-28.08988764044944</v>
      </c>
      <c r="J160" s="102"/>
      <c r="K160" s="109" t="s">
        <v>93</v>
      </c>
      <c r="L160" s="106">
        <v>41</v>
      </c>
      <c r="M160" s="107">
        <v>44</v>
      </c>
      <c r="N160" s="107">
        <v>47</v>
      </c>
      <c r="O160" s="107">
        <v>49</v>
      </c>
      <c r="P160" s="107">
        <f>IF(COUNTIF(P175:P179,"x"),"x",IF(SUM(P175,P179)=0,"-",SUM(P175:P179)))</f>
        <v>50</v>
      </c>
      <c r="Q160" s="107">
        <f t="shared" si="68"/>
        <v>1</v>
      </c>
      <c r="R160" s="108">
        <f t="shared" si="69"/>
        <v>2.0408163265306123</v>
      </c>
      <c r="S160" s="108"/>
      <c r="W160" s="100" t="s">
        <v>376</v>
      </c>
      <c r="X160" s="100">
        <v>90</v>
      </c>
      <c r="Y160" s="100">
        <v>96</v>
      </c>
      <c r="Z160" s="100">
        <v>98</v>
      </c>
      <c r="AA160" s="100">
        <v>86</v>
      </c>
      <c r="AC160" s="100" t="s">
        <v>376</v>
      </c>
      <c r="AD160" s="100">
        <v>34</v>
      </c>
      <c r="AE160" s="100">
        <v>41</v>
      </c>
      <c r="AF160" s="100">
        <v>44</v>
      </c>
      <c r="AG160" s="100">
        <v>47</v>
      </c>
      <c r="AJ160" s="100" t="str">
        <f t="shared" si="72"/>
        <v>●</v>
      </c>
      <c r="AK160" s="100" t="str">
        <f t="shared" si="70"/>
        <v>●</v>
      </c>
      <c r="AL160" s="100" t="str">
        <f t="shared" si="70"/>
        <v>●</v>
      </c>
      <c r="AM160" s="100" t="str">
        <f t="shared" si="70"/>
        <v>●</v>
      </c>
      <c r="AP160" s="100" t="str">
        <f t="shared" si="73"/>
        <v>●</v>
      </c>
      <c r="AQ160" s="100" t="str">
        <f t="shared" si="71"/>
        <v>●</v>
      </c>
      <c r="AR160" s="100" t="str">
        <f t="shared" si="71"/>
        <v>●</v>
      </c>
      <c r="AS160" s="100" t="str">
        <f t="shared" si="71"/>
        <v>●</v>
      </c>
    </row>
    <row r="161" spans="2:45" s="100" customFormat="1" ht="14.25" customHeight="1">
      <c r="B161" s="102"/>
      <c r="C161" s="106"/>
      <c r="D161" s="112"/>
      <c r="E161" s="112"/>
      <c r="F161" s="112"/>
      <c r="G161" s="112"/>
      <c r="H161" s="112"/>
      <c r="I161" s="113"/>
      <c r="J161" s="102"/>
      <c r="K161" s="114"/>
      <c r="L161" s="106"/>
      <c r="M161" s="112"/>
      <c r="N161" s="112"/>
      <c r="O161" s="112"/>
      <c r="P161" s="112"/>
      <c r="Q161" s="112"/>
      <c r="R161" s="113"/>
      <c r="S161" s="113"/>
      <c r="AJ161" s="100" t="str">
        <f t="shared" si="72"/>
        <v>○</v>
      </c>
      <c r="AK161" s="100" t="str">
        <f t="shared" si="70"/>
        <v>○</v>
      </c>
      <c r="AL161" s="100" t="str">
        <f t="shared" si="70"/>
        <v>○</v>
      </c>
      <c r="AM161" s="100" t="str">
        <f t="shared" si="70"/>
        <v>○</v>
      </c>
      <c r="AP161" s="100" t="str">
        <f t="shared" si="73"/>
        <v>○</v>
      </c>
      <c r="AQ161" s="100" t="str">
        <f t="shared" si="71"/>
        <v>○</v>
      </c>
      <c r="AR161" s="100" t="str">
        <f t="shared" si="71"/>
        <v>○</v>
      </c>
      <c r="AS161" s="100" t="str">
        <f t="shared" si="71"/>
        <v>○</v>
      </c>
    </row>
    <row r="162" spans="2:45" s="100" customFormat="1" ht="14.25" customHeight="1">
      <c r="B162" s="102" t="s">
        <v>94</v>
      </c>
      <c r="C162" s="106">
        <v>9</v>
      </c>
      <c r="D162" s="107">
        <v>5</v>
      </c>
      <c r="E162" s="107">
        <v>5</v>
      </c>
      <c r="F162" s="107">
        <v>5</v>
      </c>
      <c r="G162" s="169" t="str">
        <f>第2表01元データ!D66</f>
        <v>-</v>
      </c>
      <c r="H162" s="107">
        <f t="shared" ref="H162:H179" si="74">IF(G162="x","x",IF(AND(G162="-",F162="-"),"-",IF(AND(G162="-",F162&gt;0),F162*-1,IF(AND(G162&gt;0,F162="-"),G162,G162-F162))))</f>
        <v>-5</v>
      </c>
      <c r="I162" s="108" t="str">
        <f t="shared" ref="I162:I179" si="75">IF(H162="x","x",IF(H162="-","-",IF(AND(F162="-",G162&gt;0),"皆増",IF(AND(F162&gt;0,G162="-"),"皆減",H162/F162*100))))</f>
        <v>皆減</v>
      </c>
      <c r="J162" s="102"/>
      <c r="K162" s="114" t="s">
        <v>94</v>
      </c>
      <c r="L162" s="106" t="s">
        <v>313</v>
      </c>
      <c r="M162" s="116">
        <v>2</v>
      </c>
      <c r="N162" s="107" t="s">
        <v>313</v>
      </c>
      <c r="O162" s="116">
        <v>1</v>
      </c>
      <c r="P162" s="169">
        <f>第2表01元データ!E66</f>
        <v>1</v>
      </c>
      <c r="Q162" s="107">
        <f t="shared" ref="Q162:Q179" si="76">IF(P162="x","x",IF(AND(P162="-",O162="-"),"-",IF(AND(P162="-",O162&gt;0),O162*-1,IF(AND(P162&gt;0,O162="-"),P162,P162-O162))))</f>
        <v>0</v>
      </c>
      <c r="R162" s="108">
        <f t="shared" ref="R162:R179" si="77">IF(Q162="x","x",IF(Q162="-","-",IF(AND(O162="-",P162&gt;0),"皆増",IF(AND(O162&gt;0,P162="-"),"皆減",Q162/O162*100))))</f>
        <v>0</v>
      </c>
      <c r="S162" s="108"/>
      <c r="T162" s="100">
        <v>201</v>
      </c>
      <c r="W162" s="100" t="s">
        <v>377</v>
      </c>
      <c r="X162" s="100">
        <v>15</v>
      </c>
      <c r="Y162" s="100">
        <v>9</v>
      </c>
      <c r="Z162" s="100">
        <v>5</v>
      </c>
      <c r="AA162" s="100">
        <v>5</v>
      </c>
      <c r="AC162" s="100" t="s">
        <v>377</v>
      </c>
      <c r="AD162" s="100">
        <v>1</v>
      </c>
      <c r="AE162" s="100" t="s">
        <v>313</v>
      </c>
      <c r="AF162" s="100">
        <v>2</v>
      </c>
      <c r="AG162" s="100" t="s">
        <v>313</v>
      </c>
      <c r="AJ162" s="100" t="str">
        <f t="shared" si="72"/>
        <v>●</v>
      </c>
      <c r="AK162" s="100" t="str">
        <f t="shared" si="70"/>
        <v>●</v>
      </c>
      <c r="AL162" s="100" t="str">
        <f t="shared" si="70"/>
        <v>○</v>
      </c>
      <c r="AM162" s="100" t="str">
        <f t="shared" si="70"/>
        <v>○</v>
      </c>
      <c r="AP162" s="100" t="str">
        <f t="shared" si="73"/>
        <v>●</v>
      </c>
      <c r="AQ162" s="100" t="str">
        <f t="shared" si="71"/>
        <v>●</v>
      </c>
      <c r="AR162" s="100" t="str">
        <f t="shared" si="71"/>
        <v>●</v>
      </c>
      <c r="AS162" s="100" t="str">
        <f t="shared" si="71"/>
        <v>●</v>
      </c>
    </row>
    <row r="163" spans="2:45" s="100" customFormat="1" ht="14.25" customHeight="1">
      <c r="B163" s="102" t="s">
        <v>95</v>
      </c>
      <c r="C163" s="106">
        <v>15</v>
      </c>
      <c r="D163" s="107">
        <v>6</v>
      </c>
      <c r="E163" s="107">
        <v>6</v>
      </c>
      <c r="F163" s="107">
        <v>5</v>
      </c>
      <c r="G163" s="169">
        <f>第2表01元データ!D67</f>
        <v>1</v>
      </c>
      <c r="H163" s="107">
        <f t="shared" si="74"/>
        <v>-4</v>
      </c>
      <c r="I163" s="108">
        <f t="shared" si="75"/>
        <v>-80</v>
      </c>
      <c r="J163" s="102"/>
      <c r="K163" s="114" t="s">
        <v>95</v>
      </c>
      <c r="L163" s="106">
        <v>1</v>
      </c>
      <c r="M163" s="107" t="s">
        <v>313</v>
      </c>
      <c r="N163" s="116" t="s">
        <v>313</v>
      </c>
      <c r="O163" s="116" t="s">
        <v>313</v>
      </c>
      <c r="P163" s="169" t="str">
        <f>第2表01元データ!E67</f>
        <v>-</v>
      </c>
      <c r="Q163" s="107" t="str">
        <f t="shared" si="76"/>
        <v>-</v>
      </c>
      <c r="R163" s="108" t="str">
        <f t="shared" si="77"/>
        <v>-</v>
      </c>
      <c r="S163" s="108"/>
      <c r="T163" s="100">
        <v>202</v>
      </c>
      <c r="W163" s="100" t="s">
        <v>356</v>
      </c>
      <c r="X163" s="100">
        <v>15</v>
      </c>
      <c r="Y163" s="100">
        <v>15</v>
      </c>
      <c r="Z163" s="100">
        <v>6</v>
      </c>
      <c r="AA163" s="100">
        <v>6</v>
      </c>
      <c r="AC163" s="100" t="s">
        <v>356</v>
      </c>
      <c r="AD163" s="100">
        <v>8</v>
      </c>
      <c r="AE163" s="100">
        <v>1</v>
      </c>
      <c r="AF163" s="100" t="s">
        <v>313</v>
      </c>
      <c r="AG163" s="100" t="s">
        <v>313</v>
      </c>
      <c r="AJ163" s="100" t="str">
        <f t="shared" si="72"/>
        <v>○</v>
      </c>
      <c r="AK163" s="100" t="str">
        <f t="shared" si="70"/>
        <v>●</v>
      </c>
      <c r="AL163" s="100" t="str">
        <f t="shared" si="70"/>
        <v>○</v>
      </c>
      <c r="AM163" s="100" t="str">
        <f t="shared" si="70"/>
        <v>●</v>
      </c>
      <c r="AP163" s="100" t="str">
        <f t="shared" si="73"/>
        <v>●</v>
      </c>
      <c r="AQ163" s="100" t="str">
        <f t="shared" si="71"/>
        <v>●</v>
      </c>
      <c r="AR163" s="100" t="str">
        <f t="shared" si="71"/>
        <v>○</v>
      </c>
      <c r="AS163" s="100" t="str">
        <f t="shared" si="71"/>
        <v>○</v>
      </c>
    </row>
    <row r="164" spans="2:45" s="100" customFormat="1" ht="14.25" customHeight="1">
      <c r="B164" s="102" t="s">
        <v>96</v>
      </c>
      <c r="C164" s="106">
        <v>14</v>
      </c>
      <c r="D164" s="107">
        <v>15</v>
      </c>
      <c r="E164" s="107">
        <v>5</v>
      </c>
      <c r="F164" s="107">
        <v>8</v>
      </c>
      <c r="G164" s="169">
        <f>第2表01元データ!D68</f>
        <v>4</v>
      </c>
      <c r="H164" s="107">
        <f t="shared" si="74"/>
        <v>-4</v>
      </c>
      <c r="I164" s="108">
        <f t="shared" si="75"/>
        <v>-50</v>
      </c>
      <c r="J164" s="102"/>
      <c r="K164" s="114" t="s">
        <v>96</v>
      </c>
      <c r="L164" s="106">
        <v>7</v>
      </c>
      <c r="M164" s="107">
        <v>1</v>
      </c>
      <c r="N164" s="107" t="s">
        <v>313</v>
      </c>
      <c r="O164" s="116" t="s">
        <v>313</v>
      </c>
      <c r="P164" s="169">
        <f>第2表01元データ!E68</f>
        <v>1</v>
      </c>
      <c r="Q164" s="107">
        <f t="shared" si="76"/>
        <v>1</v>
      </c>
      <c r="R164" s="108" t="str">
        <f t="shared" si="77"/>
        <v>皆増</v>
      </c>
      <c r="S164" s="108"/>
      <c r="T164" s="100">
        <v>203</v>
      </c>
      <c r="W164" s="100" t="s">
        <v>357</v>
      </c>
      <c r="X164" s="100">
        <v>17</v>
      </c>
      <c r="Y164" s="100">
        <v>14</v>
      </c>
      <c r="Z164" s="100">
        <v>15</v>
      </c>
      <c r="AA164" s="100">
        <v>5</v>
      </c>
      <c r="AC164" s="100" t="s">
        <v>357</v>
      </c>
      <c r="AD164" s="100">
        <v>9</v>
      </c>
      <c r="AE164" s="100">
        <v>7</v>
      </c>
      <c r="AF164" s="100">
        <v>1</v>
      </c>
      <c r="AG164" s="100" t="s">
        <v>313</v>
      </c>
      <c r="AJ164" s="100" t="str">
        <f t="shared" si="72"/>
        <v>●</v>
      </c>
      <c r="AK164" s="100" t="str">
        <f t="shared" si="70"/>
        <v>●</v>
      </c>
      <c r="AL164" s="100" t="str">
        <f t="shared" si="70"/>
        <v>●</v>
      </c>
      <c r="AM164" s="100" t="str">
        <f t="shared" si="70"/>
        <v>●</v>
      </c>
      <c r="AP164" s="100" t="str">
        <f t="shared" si="73"/>
        <v>●</v>
      </c>
      <c r="AQ164" s="100" t="str">
        <f t="shared" si="71"/>
        <v>●</v>
      </c>
      <c r="AR164" s="100" t="str">
        <f t="shared" si="71"/>
        <v>●</v>
      </c>
      <c r="AS164" s="100" t="str">
        <f t="shared" si="71"/>
        <v>○</v>
      </c>
    </row>
    <row r="165" spans="2:45" s="100" customFormat="1" ht="14.25" customHeight="1">
      <c r="B165" s="102" t="s">
        <v>97</v>
      </c>
      <c r="C165" s="106">
        <v>17</v>
      </c>
      <c r="D165" s="107">
        <v>12</v>
      </c>
      <c r="E165" s="107">
        <v>13</v>
      </c>
      <c r="F165" s="107">
        <v>6</v>
      </c>
      <c r="G165" s="169">
        <f>第2表01元データ!D69</f>
        <v>3</v>
      </c>
      <c r="H165" s="107">
        <f t="shared" si="74"/>
        <v>-3</v>
      </c>
      <c r="I165" s="108">
        <f t="shared" si="75"/>
        <v>-50</v>
      </c>
      <c r="J165" s="102"/>
      <c r="K165" s="114" t="s">
        <v>97</v>
      </c>
      <c r="L165" s="106">
        <v>9</v>
      </c>
      <c r="M165" s="107">
        <v>7</v>
      </c>
      <c r="N165" s="107">
        <v>1</v>
      </c>
      <c r="O165" s="107" t="s">
        <v>313</v>
      </c>
      <c r="P165" s="169" t="str">
        <f>第2表01元データ!E69</f>
        <v>-</v>
      </c>
      <c r="Q165" s="107" t="str">
        <f t="shared" si="76"/>
        <v>-</v>
      </c>
      <c r="R165" s="108" t="str">
        <f t="shared" si="77"/>
        <v>-</v>
      </c>
      <c r="S165" s="108"/>
      <c r="T165" s="100">
        <v>204</v>
      </c>
      <c r="W165" s="100" t="s">
        <v>358</v>
      </c>
      <c r="X165" s="100">
        <v>17</v>
      </c>
      <c r="Y165" s="100">
        <v>17</v>
      </c>
      <c r="Z165" s="100">
        <v>12</v>
      </c>
      <c r="AA165" s="100">
        <v>13</v>
      </c>
      <c r="AC165" s="100" t="s">
        <v>358</v>
      </c>
      <c r="AD165" s="100">
        <v>6</v>
      </c>
      <c r="AE165" s="100">
        <v>9</v>
      </c>
      <c r="AF165" s="100">
        <v>7</v>
      </c>
      <c r="AG165" s="100">
        <v>1</v>
      </c>
      <c r="AJ165" s="100" t="str">
        <f t="shared" si="72"/>
        <v>○</v>
      </c>
      <c r="AK165" s="100" t="str">
        <f t="shared" si="70"/>
        <v>●</v>
      </c>
      <c r="AL165" s="100" t="str">
        <f t="shared" si="70"/>
        <v>●</v>
      </c>
      <c r="AM165" s="100" t="str">
        <f t="shared" si="70"/>
        <v>●</v>
      </c>
      <c r="AP165" s="100" t="str">
        <f t="shared" si="73"/>
        <v>●</v>
      </c>
      <c r="AQ165" s="100" t="str">
        <f t="shared" si="71"/>
        <v>●</v>
      </c>
      <c r="AR165" s="100" t="str">
        <f t="shared" si="71"/>
        <v>●</v>
      </c>
      <c r="AS165" s="100" t="str">
        <f t="shared" si="71"/>
        <v>●</v>
      </c>
    </row>
    <row r="166" spans="2:45" s="100" customFormat="1" ht="14.25" customHeight="1">
      <c r="B166" s="102" t="s">
        <v>98</v>
      </c>
      <c r="C166" s="106">
        <v>12</v>
      </c>
      <c r="D166" s="107">
        <v>11</v>
      </c>
      <c r="E166" s="107">
        <v>9</v>
      </c>
      <c r="F166" s="107">
        <v>12</v>
      </c>
      <c r="G166" s="169">
        <f>第2表01元データ!D70</f>
        <v>1</v>
      </c>
      <c r="H166" s="107">
        <f t="shared" si="74"/>
        <v>-11</v>
      </c>
      <c r="I166" s="108">
        <f t="shared" si="75"/>
        <v>-91.666666666666657</v>
      </c>
      <c r="J166" s="102"/>
      <c r="K166" s="114" t="s">
        <v>98</v>
      </c>
      <c r="L166" s="106">
        <v>5</v>
      </c>
      <c r="M166" s="107">
        <v>5</v>
      </c>
      <c r="N166" s="107">
        <v>5</v>
      </c>
      <c r="O166" s="107" t="s">
        <v>313</v>
      </c>
      <c r="P166" s="169" t="str">
        <f>第2表01元データ!E70</f>
        <v>-</v>
      </c>
      <c r="Q166" s="107" t="str">
        <f t="shared" si="76"/>
        <v>-</v>
      </c>
      <c r="R166" s="108" t="str">
        <f t="shared" si="77"/>
        <v>-</v>
      </c>
      <c r="S166" s="108"/>
      <c r="T166" s="100">
        <v>205</v>
      </c>
      <c r="W166" s="100" t="s">
        <v>359</v>
      </c>
      <c r="X166" s="100">
        <v>19</v>
      </c>
      <c r="Y166" s="100">
        <v>12</v>
      </c>
      <c r="Z166" s="100">
        <v>11</v>
      </c>
      <c r="AA166" s="100">
        <v>9</v>
      </c>
      <c r="AC166" s="100" t="s">
        <v>359</v>
      </c>
      <c r="AD166" s="100">
        <v>11</v>
      </c>
      <c r="AE166" s="100">
        <v>5</v>
      </c>
      <c r="AF166" s="100">
        <v>5</v>
      </c>
      <c r="AG166" s="100">
        <v>5</v>
      </c>
      <c r="AJ166" s="100" t="str">
        <f t="shared" si="72"/>
        <v>●</v>
      </c>
      <c r="AK166" s="100" t="str">
        <f t="shared" si="70"/>
        <v>●</v>
      </c>
      <c r="AL166" s="100" t="str">
        <f t="shared" si="70"/>
        <v>●</v>
      </c>
      <c r="AM166" s="100" t="str">
        <f t="shared" si="70"/>
        <v>●</v>
      </c>
      <c r="AP166" s="100" t="str">
        <f t="shared" si="73"/>
        <v>●</v>
      </c>
      <c r="AQ166" s="100" t="str">
        <f t="shared" si="71"/>
        <v>○</v>
      </c>
      <c r="AR166" s="100" t="str">
        <f t="shared" si="71"/>
        <v>○</v>
      </c>
      <c r="AS166" s="100" t="str">
        <f t="shared" si="71"/>
        <v>●</v>
      </c>
    </row>
    <row r="167" spans="2:45" s="100" customFormat="1" ht="14.25" customHeight="1">
      <c r="B167" s="102" t="s">
        <v>99</v>
      </c>
      <c r="C167" s="106">
        <v>9</v>
      </c>
      <c r="D167" s="107">
        <v>8</v>
      </c>
      <c r="E167" s="107">
        <v>6</v>
      </c>
      <c r="F167" s="107">
        <v>8</v>
      </c>
      <c r="G167" s="169">
        <f>第2表01元データ!D71</f>
        <v>1</v>
      </c>
      <c r="H167" s="107">
        <f t="shared" si="74"/>
        <v>-7</v>
      </c>
      <c r="I167" s="108">
        <f t="shared" si="75"/>
        <v>-87.5</v>
      </c>
      <c r="J167" s="102"/>
      <c r="K167" s="114" t="s">
        <v>99</v>
      </c>
      <c r="L167" s="106">
        <v>8</v>
      </c>
      <c r="M167" s="107">
        <v>2</v>
      </c>
      <c r="N167" s="107">
        <v>2</v>
      </c>
      <c r="O167" s="107">
        <v>3</v>
      </c>
      <c r="P167" s="169" t="str">
        <f>第2表01元データ!E71</f>
        <v>-</v>
      </c>
      <c r="Q167" s="107">
        <f t="shared" si="76"/>
        <v>-3</v>
      </c>
      <c r="R167" s="108" t="str">
        <f t="shared" si="77"/>
        <v>皆減</v>
      </c>
      <c r="S167" s="108"/>
      <c r="T167" s="100">
        <v>206</v>
      </c>
      <c r="W167" s="100" t="s">
        <v>360</v>
      </c>
      <c r="X167" s="100">
        <v>16</v>
      </c>
      <c r="Y167" s="100">
        <v>9</v>
      </c>
      <c r="Z167" s="100">
        <v>8</v>
      </c>
      <c r="AA167" s="100">
        <v>6</v>
      </c>
      <c r="AC167" s="100" t="s">
        <v>360</v>
      </c>
      <c r="AD167" s="100">
        <v>2</v>
      </c>
      <c r="AE167" s="100">
        <v>8</v>
      </c>
      <c r="AF167" s="100">
        <v>2</v>
      </c>
      <c r="AG167" s="100">
        <v>2</v>
      </c>
      <c r="AJ167" s="100" t="str">
        <f t="shared" si="72"/>
        <v>●</v>
      </c>
      <c r="AK167" s="100" t="str">
        <f t="shared" si="70"/>
        <v>●</v>
      </c>
      <c r="AL167" s="100" t="str">
        <f t="shared" si="70"/>
        <v>●</v>
      </c>
      <c r="AM167" s="100" t="str">
        <f t="shared" si="70"/>
        <v>●</v>
      </c>
      <c r="AP167" s="100" t="str">
        <f t="shared" si="73"/>
        <v>●</v>
      </c>
      <c r="AQ167" s="100" t="str">
        <f t="shared" si="71"/>
        <v>●</v>
      </c>
      <c r="AR167" s="100" t="str">
        <f t="shared" si="71"/>
        <v>○</v>
      </c>
      <c r="AS167" s="100" t="str">
        <f t="shared" si="71"/>
        <v>●</v>
      </c>
    </row>
    <row r="168" spans="2:45" s="100" customFormat="1" ht="14.25" customHeight="1">
      <c r="B168" s="102" t="s">
        <v>100</v>
      </c>
      <c r="C168" s="106">
        <v>15</v>
      </c>
      <c r="D168" s="107">
        <v>7</v>
      </c>
      <c r="E168" s="107">
        <v>5</v>
      </c>
      <c r="F168" s="107">
        <v>8</v>
      </c>
      <c r="G168" s="169">
        <f>第2表01元データ!D72</f>
        <v>1</v>
      </c>
      <c r="H168" s="107">
        <f t="shared" si="74"/>
        <v>-7</v>
      </c>
      <c r="I168" s="108">
        <f t="shared" si="75"/>
        <v>-87.5</v>
      </c>
      <c r="J168" s="102"/>
      <c r="K168" s="114" t="s">
        <v>100</v>
      </c>
      <c r="L168" s="106" t="s">
        <v>313</v>
      </c>
      <c r="M168" s="116">
        <v>5</v>
      </c>
      <c r="N168" s="107">
        <v>4</v>
      </c>
      <c r="O168" s="107">
        <v>2</v>
      </c>
      <c r="P168" s="169" t="str">
        <f>第2表01元データ!E72</f>
        <v>-</v>
      </c>
      <c r="Q168" s="107">
        <f t="shared" si="76"/>
        <v>-2</v>
      </c>
      <c r="R168" s="108" t="str">
        <f t="shared" si="77"/>
        <v>皆減</v>
      </c>
      <c r="S168" s="108"/>
      <c r="T168" s="100">
        <v>207</v>
      </c>
      <c r="W168" s="100" t="s">
        <v>361</v>
      </c>
      <c r="X168" s="100">
        <v>16</v>
      </c>
      <c r="Y168" s="100">
        <v>15</v>
      </c>
      <c r="Z168" s="100">
        <v>7</v>
      </c>
      <c r="AA168" s="100">
        <v>5</v>
      </c>
      <c r="AC168" s="100" t="s">
        <v>361</v>
      </c>
      <c r="AD168" s="100">
        <v>7</v>
      </c>
      <c r="AE168" s="100" t="s">
        <v>313</v>
      </c>
      <c r="AF168" s="100">
        <v>5</v>
      </c>
      <c r="AG168" s="100">
        <v>4</v>
      </c>
      <c r="AJ168" s="100" t="str">
        <f t="shared" si="72"/>
        <v>●</v>
      </c>
      <c r="AK168" s="100" t="str">
        <f t="shared" si="70"/>
        <v>●</v>
      </c>
      <c r="AL168" s="100" t="str">
        <f t="shared" si="70"/>
        <v>●</v>
      </c>
      <c r="AM168" s="100" t="str">
        <f t="shared" si="70"/>
        <v>●</v>
      </c>
      <c r="AP168" s="100" t="str">
        <f t="shared" si="73"/>
        <v>●</v>
      </c>
      <c r="AQ168" s="100" t="str">
        <f t="shared" si="71"/>
        <v>●</v>
      </c>
      <c r="AR168" s="100" t="str">
        <f t="shared" si="71"/>
        <v>●</v>
      </c>
      <c r="AS168" s="100" t="str">
        <f t="shared" si="71"/>
        <v>●</v>
      </c>
    </row>
    <row r="169" spans="2:45" s="100" customFormat="1" ht="14.25" customHeight="1">
      <c r="B169" s="102" t="s">
        <v>118</v>
      </c>
      <c r="C169" s="106">
        <v>13</v>
      </c>
      <c r="D169" s="107">
        <v>17</v>
      </c>
      <c r="E169" s="107">
        <v>8</v>
      </c>
      <c r="F169" s="107">
        <v>6</v>
      </c>
      <c r="G169" s="169">
        <f>第2表01元データ!D73</f>
        <v>7</v>
      </c>
      <c r="H169" s="107">
        <f t="shared" si="74"/>
        <v>1</v>
      </c>
      <c r="I169" s="108">
        <f t="shared" si="75"/>
        <v>16.666666666666664</v>
      </c>
      <c r="J169" s="102"/>
      <c r="K169" s="114" t="s">
        <v>118</v>
      </c>
      <c r="L169" s="106">
        <v>9</v>
      </c>
      <c r="M169" s="107">
        <v>1</v>
      </c>
      <c r="N169" s="107">
        <v>4</v>
      </c>
      <c r="O169" s="107">
        <v>2</v>
      </c>
      <c r="P169" s="169">
        <f>第2表01元データ!E73</f>
        <v>2</v>
      </c>
      <c r="Q169" s="107">
        <f t="shared" si="76"/>
        <v>0</v>
      </c>
      <c r="R169" s="108">
        <f t="shared" si="77"/>
        <v>0</v>
      </c>
      <c r="S169" s="108"/>
      <c r="T169" s="100">
        <v>208</v>
      </c>
      <c r="W169" s="100" t="s">
        <v>362</v>
      </c>
      <c r="X169" s="100">
        <v>21</v>
      </c>
      <c r="Y169" s="100">
        <v>13</v>
      </c>
      <c r="Z169" s="100">
        <v>17</v>
      </c>
      <c r="AA169" s="100">
        <v>8</v>
      </c>
      <c r="AC169" s="100" t="s">
        <v>362</v>
      </c>
      <c r="AD169" s="100">
        <v>9</v>
      </c>
      <c r="AE169" s="100">
        <v>9</v>
      </c>
      <c r="AF169" s="100">
        <v>1</v>
      </c>
      <c r="AG169" s="100">
        <v>4</v>
      </c>
      <c r="AJ169" s="100" t="str">
        <f t="shared" si="72"/>
        <v>●</v>
      </c>
      <c r="AK169" s="100" t="str">
        <f t="shared" si="70"/>
        <v>●</v>
      </c>
      <c r="AL169" s="100" t="str">
        <f t="shared" si="70"/>
        <v>●</v>
      </c>
      <c r="AM169" s="100" t="str">
        <f t="shared" si="70"/>
        <v>●</v>
      </c>
      <c r="AP169" s="100" t="str">
        <f t="shared" si="73"/>
        <v>○</v>
      </c>
      <c r="AQ169" s="100" t="str">
        <f t="shared" si="71"/>
        <v>●</v>
      </c>
      <c r="AR169" s="100" t="str">
        <f t="shared" si="71"/>
        <v>●</v>
      </c>
      <c r="AS169" s="100" t="str">
        <f t="shared" si="71"/>
        <v>●</v>
      </c>
    </row>
    <row r="170" spans="2:45" s="100" customFormat="1" ht="14.25" customHeight="1">
      <c r="B170" s="102" t="s">
        <v>101</v>
      </c>
      <c r="C170" s="106">
        <v>18</v>
      </c>
      <c r="D170" s="107">
        <v>15</v>
      </c>
      <c r="E170" s="107">
        <v>15</v>
      </c>
      <c r="F170" s="107">
        <v>8</v>
      </c>
      <c r="G170" s="169">
        <f>第2表01元データ!D74</f>
        <v>4</v>
      </c>
      <c r="H170" s="107">
        <f t="shared" si="74"/>
        <v>-4</v>
      </c>
      <c r="I170" s="108">
        <f t="shared" si="75"/>
        <v>-50</v>
      </c>
      <c r="J170" s="102"/>
      <c r="K170" s="114" t="s">
        <v>101</v>
      </c>
      <c r="L170" s="106">
        <v>8</v>
      </c>
      <c r="M170" s="107">
        <v>7</v>
      </c>
      <c r="N170" s="107" t="s">
        <v>313</v>
      </c>
      <c r="O170" s="116">
        <v>3</v>
      </c>
      <c r="P170" s="169">
        <f>第2表01元データ!E74</f>
        <v>2</v>
      </c>
      <c r="Q170" s="107">
        <f t="shared" si="76"/>
        <v>-1</v>
      </c>
      <c r="R170" s="108">
        <f t="shared" si="77"/>
        <v>-33.333333333333329</v>
      </c>
      <c r="S170" s="108"/>
      <c r="T170" s="100">
        <v>209</v>
      </c>
      <c r="W170" s="99" t="s">
        <v>363</v>
      </c>
      <c r="X170" s="99">
        <v>17</v>
      </c>
      <c r="Y170" s="99">
        <v>18</v>
      </c>
      <c r="Z170" s="99">
        <v>15</v>
      </c>
      <c r="AA170" s="99">
        <v>15</v>
      </c>
      <c r="AB170" s="99"/>
      <c r="AC170" s="99" t="s">
        <v>363</v>
      </c>
      <c r="AD170" s="99">
        <v>13</v>
      </c>
      <c r="AE170" s="99">
        <v>8</v>
      </c>
      <c r="AF170" s="99">
        <v>7</v>
      </c>
      <c r="AG170" s="99" t="s">
        <v>313</v>
      </c>
      <c r="AJ170" s="100" t="str">
        <f t="shared" si="72"/>
        <v>●</v>
      </c>
      <c r="AK170" s="100" t="str">
        <f t="shared" si="70"/>
        <v>●</v>
      </c>
      <c r="AL170" s="100" t="str">
        <f>IF(E170=Z170,"○","●")</f>
        <v>○</v>
      </c>
      <c r="AM170" s="100" t="str">
        <f t="shared" si="70"/>
        <v>●</v>
      </c>
      <c r="AP170" s="100" t="str">
        <f t="shared" si="73"/>
        <v>●</v>
      </c>
      <c r="AQ170" s="100" t="str">
        <f t="shared" si="71"/>
        <v>●</v>
      </c>
      <c r="AR170" s="100" t="str">
        <f t="shared" si="71"/>
        <v>●</v>
      </c>
      <c r="AS170" s="100" t="str">
        <f t="shared" si="71"/>
        <v>●</v>
      </c>
    </row>
    <row r="171" spans="2:45" s="100" customFormat="1" ht="14.25" customHeight="1">
      <c r="B171" s="102" t="s">
        <v>102</v>
      </c>
      <c r="C171" s="106">
        <v>16</v>
      </c>
      <c r="D171" s="107">
        <v>17</v>
      </c>
      <c r="E171" s="107">
        <v>13</v>
      </c>
      <c r="F171" s="107">
        <v>15</v>
      </c>
      <c r="G171" s="169">
        <f>第2表01元データ!D75</f>
        <v>3</v>
      </c>
      <c r="H171" s="107">
        <f t="shared" si="74"/>
        <v>-12</v>
      </c>
      <c r="I171" s="108">
        <f t="shared" si="75"/>
        <v>-80</v>
      </c>
      <c r="J171" s="102"/>
      <c r="K171" s="114" t="s">
        <v>102</v>
      </c>
      <c r="L171" s="106">
        <v>13</v>
      </c>
      <c r="M171" s="107">
        <v>9</v>
      </c>
      <c r="N171" s="107">
        <v>6</v>
      </c>
      <c r="O171" s="107">
        <v>2</v>
      </c>
      <c r="P171" s="169">
        <f>第2表01元データ!E75</f>
        <v>2</v>
      </c>
      <c r="Q171" s="107">
        <f t="shared" si="76"/>
        <v>0</v>
      </c>
      <c r="R171" s="108">
        <f t="shared" si="77"/>
        <v>0</v>
      </c>
      <c r="S171" s="108"/>
      <c r="T171" s="100">
        <v>210</v>
      </c>
      <c r="W171" s="100" t="s">
        <v>364</v>
      </c>
      <c r="X171" s="100">
        <v>20</v>
      </c>
      <c r="Y171" s="100">
        <v>16</v>
      </c>
      <c r="Z171" s="100">
        <v>17</v>
      </c>
      <c r="AA171" s="100">
        <v>13</v>
      </c>
      <c r="AC171" s="100" t="s">
        <v>364</v>
      </c>
      <c r="AD171" s="100">
        <v>15</v>
      </c>
      <c r="AE171" s="100">
        <v>13</v>
      </c>
      <c r="AF171" s="100">
        <v>9</v>
      </c>
      <c r="AG171" s="100">
        <v>6</v>
      </c>
      <c r="AJ171" s="100" t="str">
        <f t="shared" si="72"/>
        <v>●</v>
      </c>
      <c r="AK171" s="100" t="str">
        <f t="shared" si="70"/>
        <v>●</v>
      </c>
      <c r="AL171" s="100" t="str">
        <f t="shared" si="70"/>
        <v>●</v>
      </c>
      <c r="AM171" s="100" t="str">
        <f t="shared" si="70"/>
        <v>●</v>
      </c>
      <c r="AP171" s="100" t="str">
        <f t="shared" si="73"/>
        <v>●</v>
      </c>
      <c r="AQ171" s="100" t="str">
        <f t="shared" si="71"/>
        <v>●</v>
      </c>
      <c r="AR171" s="100" t="str">
        <f t="shared" si="71"/>
        <v>●</v>
      </c>
      <c r="AS171" s="100" t="str">
        <f t="shared" si="71"/>
        <v>●</v>
      </c>
    </row>
    <row r="172" spans="2:45" s="100" customFormat="1" ht="14.25" customHeight="1">
      <c r="B172" s="102" t="s">
        <v>103</v>
      </c>
      <c r="C172" s="106">
        <v>21</v>
      </c>
      <c r="D172" s="107">
        <v>15</v>
      </c>
      <c r="E172" s="107">
        <v>15</v>
      </c>
      <c r="F172" s="107">
        <v>13</v>
      </c>
      <c r="G172" s="169">
        <f>第2表01元データ!D76</f>
        <v>8</v>
      </c>
      <c r="H172" s="107">
        <f t="shared" si="74"/>
        <v>-5</v>
      </c>
      <c r="I172" s="108">
        <f t="shared" si="75"/>
        <v>-38.461538461538467</v>
      </c>
      <c r="J172" s="102"/>
      <c r="K172" s="114" t="s">
        <v>103</v>
      </c>
      <c r="L172" s="106">
        <v>13</v>
      </c>
      <c r="M172" s="107">
        <v>14</v>
      </c>
      <c r="N172" s="107">
        <v>9</v>
      </c>
      <c r="O172" s="107">
        <v>8</v>
      </c>
      <c r="P172" s="169">
        <f>第2表01元データ!E76</f>
        <v>4</v>
      </c>
      <c r="Q172" s="107">
        <f t="shared" si="76"/>
        <v>-4</v>
      </c>
      <c r="R172" s="108">
        <f t="shared" si="77"/>
        <v>-50</v>
      </c>
      <c r="S172" s="108"/>
      <c r="T172" s="100">
        <v>211</v>
      </c>
      <c r="W172" s="100" t="s">
        <v>365</v>
      </c>
      <c r="X172" s="100">
        <v>24</v>
      </c>
      <c r="Y172" s="100">
        <v>21</v>
      </c>
      <c r="Z172" s="100">
        <v>15</v>
      </c>
      <c r="AA172" s="100">
        <v>15</v>
      </c>
      <c r="AC172" s="100" t="s">
        <v>365</v>
      </c>
      <c r="AD172" s="100">
        <v>10</v>
      </c>
      <c r="AE172" s="100">
        <v>13</v>
      </c>
      <c r="AF172" s="100">
        <v>14</v>
      </c>
      <c r="AG172" s="100">
        <v>9</v>
      </c>
      <c r="AJ172" s="100" t="str">
        <f t="shared" si="72"/>
        <v>●</v>
      </c>
      <c r="AK172" s="100" t="str">
        <f t="shared" si="70"/>
        <v>●</v>
      </c>
      <c r="AL172" s="100" t="str">
        <f t="shared" si="70"/>
        <v>○</v>
      </c>
      <c r="AM172" s="100" t="str">
        <f t="shared" si="70"/>
        <v>●</v>
      </c>
      <c r="AP172" s="100" t="str">
        <f t="shared" si="73"/>
        <v>●</v>
      </c>
      <c r="AQ172" s="100" t="str">
        <f t="shared" si="71"/>
        <v>●</v>
      </c>
      <c r="AR172" s="100" t="str">
        <f t="shared" si="71"/>
        <v>●</v>
      </c>
      <c r="AS172" s="100" t="str">
        <f t="shared" si="71"/>
        <v>●</v>
      </c>
    </row>
    <row r="173" spans="2:45" s="100" customFormat="1" ht="14.25" customHeight="1">
      <c r="B173" s="102" t="s">
        <v>104</v>
      </c>
      <c r="C173" s="106">
        <v>23</v>
      </c>
      <c r="D173" s="107">
        <v>18</v>
      </c>
      <c r="E173" s="107">
        <v>13</v>
      </c>
      <c r="F173" s="107">
        <v>15</v>
      </c>
      <c r="G173" s="169">
        <f>第2表01元データ!D77</f>
        <v>15</v>
      </c>
      <c r="H173" s="107">
        <f t="shared" si="74"/>
        <v>0</v>
      </c>
      <c r="I173" s="108">
        <f t="shared" si="75"/>
        <v>0</v>
      </c>
      <c r="J173" s="102"/>
      <c r="K173" s="114" t="s">
        <v>104</v>
      </c>
      <c r="L173" s="106">
        <v>11</v>
      </c>
      <c r="M173" s="107">
        <v>14</v>
      </c>
      <c r="N173" s="107">
        <v>14</v>
      </c>
      <c r="O173" s="107">
        <v>9</v>
      </c>
      <c r="P173" s="169">
        <f>第2表01元データ!E77</f>
        <v>3</v>
      </c>
      <c r="Q173" s="107">
        <f t="shared" si="76"/>
        <v>-6</v>
      </c>
      <c r="R173" s="108">
        <f t="shared" si="77"/>
        <v>-66.666666666666657</v>
      </c>
      <c r="S173" s="108"/>
      <c r="T173" s="100">
        <v>212</v>
      </c>
      <c r="W173" s="100" t="s">
        <v>366</v>
      </c>
      <c r="X173" s="100">
        <v>32</v>
      </c>
      <c r="Y173" s="100">
        <v>23</v>
      </c>
      <c r="Z173" s="100">
        <v>18</v>
      </c>
      <c r="AA173" s="100">
        <v>13</v>
      </c>
      <c r="AC173" s="100" t="s">
        <v>366</v>
      </c>
      <c r="AD173" s="100">
        <v>11</v>
      </c>
      <c r="AE173" s="100">
        <v>11</v>
      </c>
      <c r="AF173" s="100">
        <v>14</v>
      </c>
      <c r="AG173" s="100">
        <v>14</v>
      </c>
      <c r="AJ173" s="100" t="str">
        <f t="shared" si="72"/>
        <v>●</v>
      </c>
      <c r="AK173" s="100" t="str">
        <f t="shared" si="70"/>
        <v>●</v>
      </c>
      <c r="AL173" s="100" t="str">
        <f t="shared" si="70"/>
        <v>●</v>
      </c>
      <c r="AM173" s="100" t="str">
        <f t="shared" si="70"/>
        <v>●</v>
      </c>
      <c r="AP173" s="100" t="str">
        <f t="shared" si="73"/>
        <v>○</v>
      </c>
      <c r="AQ173" s="100" t="str">
        <f t="shared" si="71"/>
        <v>●</v>
      </c>
      <c r="AR173" s="100" t="str">
        <f t="shared" si="71"/>
        <v>○</v>
      </c>
      <c r="AS173" s="100" t="str">
        <f t="shared" si="71"/>
        <v>●</v>
      </c>
    </row>
    <row r="174" spans="2:45" s="100" customFormat="1" ht="14.25" customHeight="1">
      <c r="B174" s="102" t="s">
        <v>105</v>
      </c>
      <c r="C174" s="106">
        <v>30</v>
      </c>
      <c r="D174" s="107">
        <v>21</v>
      </c>
      <c r="E174" s="107">
        <v>19</v>
      </c>
      <c r="F174" s="107">
        <v>12</v>
      </c>
      <c r="G174" s="169">
        <f>第2表01元データ!D78</f>
        <v>9</v>
      </c>
      <c r="H174" s="107">
        <f t="shared" si="74"/>
        <v>-3</v>
      </c>
      <c r="I174" s="108">
        <f t="shared" si="75"/>
        <v>-25</v>
      </c>
      <c r="J174" s="102"/>
      <c r="K174" s="114" t="s">
        <v>105</v>
      </c>
      <c r="L174" s="106">
        <v>11</v>
      </c>
      <c r="M174" s="107">
        <v>12</v>
      </c>
      <c r="N174" s="107">
        <v>14</v>
      </c>
      <c r="O174" s="107">
        <v>16</v>
      </c>
      <c r="P174" s="169">
        <f>第2表01元データ!E78</f>
        <v>9</v>
      </c>
      <c r="Q174" s="107">
        <f t="shared" si="76"/>
        <v>-7</v>
      </c>
      <c r="R174" s="108">
        <f t="shared" si="77"/>
        <v>-43.75</v>
      </c>
      <c r="S174" s="108"/>
      <c r="T174" s="100">
        <v>213</v>
      </c>
      <c r="W174" s="100" t="s">
        <v>367</v>
      </c>
      <c r="X174" s="100">
        <v>32</v>
      </c>
      <c r="Y174" s="100">
        <v>30</v>
      </c>
      <c r="Z174" s="100">
        <v>21</v>
      </c>
      <c r="AA174" s="100">
        <v>19</v>
      </c>
      <c r="AC174" s="100" t="s">
        <v>367</v>
      </c>
      <c r="AD174" s="100">
        <v>14</v>
      </c>
      <c r="AE174" s="100">
        <v>11</v>
      </c>
      <c r="AF174" s="100">
        <v>12</v>
      </c>
      <c r="AG174" s="100">
        <v>14</v>
      </c>
      <c r="AJ174" s="100" t="str">
        <f t="shared" si="72"/>
        <v>●</v>
      </c>
      <c r="AK174" s="100" t="str">
        <f t="shared" si="70"/>
        <v>●</v>
      </c>
      <c r="AL174" s="100" t="str">
        <f t="shared" si="70"/>
        <v>●</v>
      </c>
      <c r="AM174" s="100" t="str">
        <f t="shared" si="70"/>
        <v>●</v>
      </c>
      <c r="AP174" s="100" t="str">
        <f t="shared" si="73"/>
        <v>●</v>
      </c>
      <c r="AQ174" s="100" t="str">
        <f t="shared" si="71"/>
        <v>●</v>
      </c>
      <c r="AR174" s="100" t="str">
        <f t="shared" si="71"/>
        <v>●</v>
      </c>
      <c r="AS174" s="100" t="str">
        <f t="shared" si="71"/>
        <v>●</v>
      </c>
    </row>
    <row r="175" spans="2:45" s="100" customFormat="1" ht="14.25" customHeight="1">
      <c r="B175" s="102" t="s">
        <v>106</v>
      </c>
      <c r="C175" s="106">
        <v>32</v>
      </c>
      <c r="D175" s="107">
        <v>27</v>
      </c>
      <c r="E175" s="107">
        <v>18</v>
      </c>
      <c r="F175" s="107">
        <v>20</v>
      </c>
      <c r="G175" s="169">
        <f>第2表01元データ!D79</f>
        <v>13</v>
      </c>
      <c r="H175" s="107">
        <f t="shared" si="74"/>
        <v>-7</v>
      </c>
      <c r="I175" s="108">
        <f t="shared" si="75"/>
        <v>-35</v>
      </c>
      <c r="J175" s="102"/>
      <c r="K175" s="114" t="s">
        <v>106</v>
      </c>
      <c r="L175" s="106">
        <v>14</v>
      </c>
      <c r="M175" s="107">
        <v>11</v>
      </c>
      <c r="N175" s="107">
        <v>11</v>
      </c>
      <c r="O175" s="107">
        <v>14</v>
      </c>
      <c r="P175" s="169">
        <f>第2表01元データ!E79</f>
        <v>9</v>
      </c>
      <c r="Q175" s="107">
        <f t="shared" si="76"/>
        <v>-5</v>
      </c>
      <c r="R175" s="108">
        <f t="shared" si="77"/>
        <v>-35.714285714285715</v>
      </c>
      <c r="S175" s="108"/>
      <c r="T175" s="100">
        <v>214</v>
      </c>
      <c r="W175" s="100" t="s">
        <v>368</v>
      </c>
      <c r="X175" s="100">
        <v>27</v>
      </c>
      <c r="Y175" s="100">
        <v>32</v>
      </c>
      <c r="Z175" s="100">
        <v>27</v>
      </c>
      <c r="AA175" s="100">
        <v>18</v>
      </c>
      <c r="AC175" s="100" t="s">
        <v>368</v>
      </c>
      <c r="AD175" s="100">
        <v>11</v>
      </c>
      <c r="AE175" s="100">
        <v>14</v>
      </c>
      <c r="AF175" s="100">
        <v>11</v>
      </c>
      <c r="AG175" s="100">
        <v>11</v>
      </c>
      <c r="AJ175" s="100" t="str">
        <f t="shared" si="72"/>
        <v>●</v>
      </c>
      <c r="AK175" s="100" t="str">
        <f t="shared" si="70"/>
        <v>●</v>
      </c>
      <c r="AL175" s="100" t="str">
        <f t="shared" si="70"/>
        <v>●</v>
      </c>
      <c r="AM175" s="100" t="str">
        <f t="shared" si="70"/>
        <v>●</v>
      </c>
      <c r="AP175" s="100" t="str">
        <f t="shared" si="73"/>
        <v>●</v>
      </c>
      <c r="AQ175" s="100" t="str">
        <f t="shared" si="71"/>
        <v>●</v>
      </c>
      <c r="AR175" s="100" t="str">
        <f t="shared" si="71"/>
        <v>○</v>
      </c>
      <c r="AS175" s="100" t="str">
        <f t="shared" si="71"/>
        <v>●</v>
      </c>
    </row>
    <row r="176" spans="2:45" s="100" customFormat="1" ht="14.25" customHeight="1">
      <c r="B176" s="102" t="s">
        <v>107</v>
      </c>
      <c r="C176" s="106">
        <v>24</v>
      </c>
      <c r="D176" s="107">
        <v>29</v>
      </c>
      <c r="E176" s="107">
        <v>22</v>
      </c>
      <c r="F176" s="107">
        <v>16</v>
      </c>
      <c r="G176" s="169">
        <f>第2表01元データ!D80</f>
        <v>11</v>
      </c>
      <c r="H176" s="107">
        <f t="shared" si="74"/>
        <v>-5</v>
      </c>
      <c r="I176" s="108">
        <f t="shared" si="75"/>
        <v>-31.25</v>
      </c>
      <c r="J176" s="102"/>
      <c r="K176" s="114" t="s">
        <v>107</v>
      </c>
      <c r="L176" s="106">
        <v>9</v>
      </c>
      <c r="M176" s="107">
        <v>12</v>
      </c>
      <c r="N176" s="107">
        <v>11</v>
      </c>
      <c r="O176" s="107">
        <v>12</v>
      </c>
      <c r="P176" s="169">
        <f>第2表01元データ!E80</f>
        <v>14</v>
      </c>
      <c r="Q176" s="107">
        <f t="shared" si="76"/>
        <v>2</v>
      </c>
      <c r="R176" s="108">
        <f t="shared" si="77"/>
        <v>16.666666666666664</v>
      </c>
      <c r="S176" s="108"/>
      <c r="T176" s="100">
        <v>215</v>
      </c>
      <c r="W176" s="100" t="s">
        <v>369</v>
      </c>
      <c r="X176" s="100">
        <v>26</v>
      </c>
      <c r="Y176" s="100">
        <v>24</v>
      </c>
      <c r="Z176" s="100">
        <v>29</v>
      </c>
      <c r="AA176" s="100">
        <v>22</v>
      </c>
      <c r="AC176" s="100" t="s">
        <v>369</v>
      </c>
      <c r="AD176" s="100">
        <v>11</v>
      </c>
      <c r="AE176" s="100">
        <v>9</v>
      </c>
      <c r="AF176" s="100">
        <v>12</v>
      </c>
      <c r="AG176" s="100">
        <v>11</v>
      </c>
      <c r="AJ176" s="100" t="str">
        <f t="shared" si="72"/>
        <v>●</v>
      </c>
      <c r="AK176" s="100" t="str">
        <f t="shared" si="70"/>
        <v>●</v>
      </c>
      <c r="AL176" s="100" t="str">
        <f t="shared" si="70"/>
        <v>●</v>
      </c>
      <c r="AM176" s="100" t="str">
        <f t="shared" si="70"/>
        <v>●</v>
      </c>
      <c r="AP176" s="100" t="str">
        <f t="shared" si="73"/>
        <v>●</v>
      </c>
      <c r="AQ176" s="100" t="str">
        <f t="shared" si="71"/>
        <v>●</v>
      </c>
      <c r="AR176" s="100" t="str">
        <f t="shared" si="71"/>
        <v>●</v>
      </c>
      <c r="AS176" s="100" t="str">
        <f t="shared" si="71"/>
        <v>●</v>
      </c>
    </row>
    <row r="177" spans="2:45" s="100" customFormat="1" ht="14.25" customHeight="1">
      <c r="B177" s="102" t="s">
        <v>108</v>
      </c>
      <c r="C177" s="106">
        <v>21</v>
      </c>
      <c r="D177" s="107">
        <v>17</v>
      </c>
      <c r="E177" s="107">
        <v>23</v>
      </c>
      <c r="F177" s="107">
        <v>20</v>
      </c>
      <c r="G177" s="169">
        <f>第2表01元データ!D81</f>
        <v>14</v>
      </c>
      <c r="H177" s="107">
        <f t="shared" si="74"/>
        <v>-6</v>
      </c>
      <c r="I177" s="108">
        <f t="shared" si="75"/>
        <v>-30</v>
      </c>
      <c r="J177" s="102"/>
      <c r="K177" s="114" t="s">
        <v>108</v>
      </c>
      <c r="L177" s="106">
        <v>11</v>
      </c>
      <c r="M177" s="107">
        <v>9</v>
      </c>
      <c r="N177" s="107">
        <v>11</v>
      </c>
      <c r="O177" s="107">
        <v>9</v>
      </c>
      <c r="P177" s="169">
        <f>第2表01元データ!E81</f>
        <v>12</v>
      </c>
      <c r="Q177" s="107">
        <f t="shared" si="76"/>
        <v>3</v>
      </c>
      <c r="R177" s="108">
        <f t="shared" si="77"/>
        <v>33.333333333333329</v>
      </c>
      <c r="S177" s="108"/>
      <c r="T177" s="100">
        <v>216</v>
      </c>
      <c r="W177" s="100" t="s">
        <v>370</v>
      </c>
      <c r="X177" s="100">
        <v>20</v>
      </c>
      <c r="Y177" s="100">
        <v>21</v>
      </c>
      <c r="Z177" s="100">
        <v>17</v>
      </c>
      <c r="AA177" s="100">
        <v>23</v>
      </c>
      <c r="AC177" s="100" t="s">
        <v>370</v>
      </c>
      <c r="AD177" s="100">
        <v>8</v>
      </c>
      <c r="AE177" s="100">
        <v>11</v>
      </c>
      <c r="AF177" s="100">
        <v>9</v>
      </c>
      <c r="AG177" s="100">
        <v>11</v>
      </c>
      <c r="AJ177" s="100" t="str">
        <f t="shared" si="72"/>
        <v>●</v>
      </c>
      <c r="AK177" s="100" t="str">
        <f t="shared" si="70"/>
        <v>●</v>
      </c>
      <c r="AL177" s="100" t="str">
        <f t="shared" si="70"/>
        <v>●</v>
      </c>
      <c r="AM177" s="100" t="str">
        <f t="shared" si="70"/>
        <v>●</v>
      </c>
      <c r="AP177" s="100" t="str">
        <f t="shared" si="73"/>
        <v>●</v>
      </c>
      <c r="AQ177" s="100" t="str">
        <f t="shared" si="71"/>
        <v>●</v>
      </c>
      <c r="AR177" s="100" t="str">
        <f t="shared" si="71"/>
        <v>●</v>
      </c>
      <c r="AS177" s="100" t="str">
        <f t="shared" si="71"/>
        <v>●</v>
      </c>
    </row>
    <row r="178" spans="2:45" s="100" customFormat="1" ht="14.25" customHeight="1">
      <c r="B178" s="102" t="s">
        <v>109</v>
      </c>
      <c r="C178" s="106">
        <v>10</v>
      </c>
      <c r="D178" s="107">
        <v>16</v>
      </c>
      <c r="E178" s="107">
        <v>14</v>
      </c>
      <c r="F178" s="107">
        <v>21</v>
      </c>
      <c r="G178" s="169">
        <f>第2表01元データ!D82</f>
        <v>8</v>
      </c>
      <c r="H178" s="107">
        <f t="shared" si="74"/>
        <v>-13</v>
      </c>
      <c r="I178" s="108">
        <f t="shared" si="75"/>
        <v>-61.904761904761905</v>
      </c>
      <c r="J178" s="102"/>
      <c r="K178" s="114" t="s">
        <v>109</v>
      </c>
      <c r="L178" s="106">
        <v>5</v>
      </c>
      <c r="M178" s="107">
        <v>7</v>
      </c>
      <c r="N178" s="107">
        <v>7</v>
      </c>
      <c r="O178" s="107">
        <v>9</v>
      </c>
      <c r="P178" s="169">
        <f>第2表01元データ!E82</f>
        <v>10</v>
      </c>
      <c r="Q178" s="107">
        <f t="shared" si="76"/>
        <v>1</v>
      </c>
      <c r="R178" s="108">
        <f t="shared" si="77"/>
        <v>11.111111111111111</v>
      </c>
      <c r="S178" s="108"/>
      <c r="T178" s="100">
        <v>217</v>
      </c>
      <c r="W178" s="100" t="s">
        <v>371</v>
      </c>
      <c r="X178" s="100">
        <v>9</v>
      </c>
      <c r="Y178" s="100">
        <v>10</v>
      </c>
      <c r="Z178" s="100">
        <v>16</v>
      </c>
      <c r="AA178" s="100">
        <v>14</v>
      </c>
      <c r="AC178" s="100" t="s">
        <v>371</v>
      </c>
      <c r="AD178" s="100">
        <v>1</v>
      </c>
      <c r="AE178" s="100">
        <v>5</v>
      </c>
      <c r="AF178" s="100">
        <v>7</v>
      </c>
      <c r="AG178" s="100">
        <v>7</v>
      </c>
      <c r="AJ178" s="100" t="str">
        <f t="shared" si="72"/>
        <v>●</v>
      </c>
      <c r="AK178" s="100" t="str">
        <f t="shared" si="70"/>
        <v>●</v>
      </c>
      <c r="AL178" s="100" t="str">
        <f t="shared" si="70"/>
        <v>●</v>
      </c>
      <c r="AM178" s="100" t="str">
        <f t="shared" si="70"/>
        <v>●</v>
      </c>
      <c r="AP178" s="100" t="str">
        <f t="shared" si="73"/>
        <v>●</v>
      </c>
      <c r="AQ178" s="100" t="str">
        <f t="shared" si="71"/>
        <v>●</v>
      </c>
      <c r="AR178" s="100" t="str">
        <f t="shared" si="71"/>
        <v>○</v>
      </c>
      <c r="AS178" s="100" t="str">
        <f t="shared" si="71"/>
        <v>●</v>
      </c>
    </row>
    <row r="179" spans="2:45" s="100" customFormat="1" ht="14.25" customHeight="1">
      <c r="B179" s="102" t="s">
        <v>110</v>
      </c>
      <c r="C179" s="106">
        <v>9</v>
      </c>
      <c r="D179" s="107">
        <v>9</v>
      </c>
      <c r="E179" s="107">
        <v>9</v>
      </c>
      <c r="F179" s="107">
        <v>12</v>
      </c>
      <c r="G179" s="169">
        <f>第2表01元データ!D83</f>
        <v>18</v>
      </c>
      <c r="H179" s="107">
        <f t="shared" si="74"/>
        <v>6</v>
      </c>
      <c r="I179" s="108">
        <f t="shared" si="75"/>
        <v>50</v>
      </c>
      <c r="J179" s="102"/>
      <c r="K179" s="114" t="s">
        <v>110</v>
      </c>
      <c r="L179" s="106">
        <v>2</v>
      </c>
      <c r="M179" s="107">
        <v>5</v>
      </c>
      <c r="N179" s="107">
        <v>7</v>
      </c>
      <c r="O179" s="107">
        <v>5</v>
      </c>
      <c r="P179" s="169">
        <f>第2表01元データ!E83</f>
        <v>5</v>
      </c>
      <c r="Q179" s="107">
        <f t="shared" si="76"/>
        <v>0</v>
      </c>
      <c r="R179" s="108">
        <f t="shared" si="77"/>
        <v>0</v>
      </c>
      <c r="S179" s="108"/>
      <c r="T179" s="100">
        <v>218</v>
      </c>
      <c r="W179" s="100" t="s">
        <v>378</v>
      </c>
      <c r="X179" s="100">
        <v>8</v>
      </c>
      <c r="Y179" s="100">
        <v>9</v>
      </c>
      <c r="Z179" s="100">
        <v>9</v>
      </c>
      <c r="AA179" s="100">
        <v>9</v>
      </c>
      <c r="AC179" s="100" t="s">
        <v>378</v>
      </c>
      <c r="AD179" s="100">
        <v>3</v>
      </c>
      <c r="AE179" s="100">
        <v>2</v>
      </c>
      <c r="AF179" s="100">
        <v>5</v>
      </c>
      <c r="AG179" s="100">
        <v>7</v>
      </c>
      <c r="AJ179" s="100" t="str">
        <f t="shared" si="72"/>
        <v>●</v>
      </c>
      <c r="AK179" s="100" t="str">
        <f t="shared" si="70"/>
        <v>○</v>
      </c>
      <c r="AL179" s="100" t="str">
        <f t="shared" si="70"/>
        <v>○</v>
      </c>
      <c r="AM179" s="100" t="str">
        <f t="shared" si="70"/>
        <v>●</v>
      </c>
      <c r="AP179" s="100" t="str">
        <f t="shared" si="73"/>
        <v>●</v>
      </c>
      <c r="AQ179" s="100" t="str">
        <f t="shared" si="71"/>
        <v>●</v>
      </c>
      <c r="AR179" s="100" t="str">
        <f t="shared" si="71"/>
        <v>●</v>
      </c>
      <c r="AS179" s="100" t="str">
        <f t="shared" si="71"/>
        <v>●</v>
      </c>
    </row>
    <row r="180" spans="2:45" s="100" customFormat="1" ht="14.25" customHeight="1">
      <c r="B180" s="102" t="s">
        <v>112</v>
      </c>
      <c r="C180" s="115" t="s">
        <v>313</v>
      </c>
      <c r="D180" s="116" t="s">
        <v>313</v>
      </c>
      <c r="E180" s="116" t="s">
        <v>313</v>
      </c>
      <c r="F180" s="116" t="s">
        <v>313</v>
      </c>
      <c r="G180" s="169">
        <f>第2表01元データ!D84</f>
        <v>1</v>
      </c>
      <c r="H180" s="107"/>
      <c r="I180" s="108"/>
      <c r="K180" s="102" t="s">
        <v>112</v>
      </c>
      <c r="L180" s="115" t="s">
        <v>313</v>
      </c>
      <c r="M180" s="116" t="s">
        <v>313</v>
      </c>
      <c r="N180" s="116" t="s">
        <v>313</v>
      </c>
      <c r="O180" s="116" t="s">
        <v>313</v>
      </c>
      <c r="P180" s="169" t="str">
        <f>第2表01元データ!E84</f>
        <v>-</v>
      </c>
      <c r="Q180" s="107"/>
      <c r="R180" s="108"/>
      <c r="T180" s="100">
        <v>219</v>
      </c>
    </row>
    <row r="181" spans="2:45" s="100" customFormat="1" ht="14.25" customHeight="1">
      <c r="B181" s="102"/>
      <c r="C181" s="116"/>
      <c r="D181" s="116"/>
      <c r="E181" s="116"/>
      <c r="F181" s="116"/>
      <c r="G181" s="169"/>
      <c r="H181" s="107"/>
      <c r="I181" s="108"/>
      <c r="K181" s="102"/>
      <c r="L181" s="116"/>
      <c r="M181" s="116"/>
      <c r="N181" s="116"/>
      <c r="O181" s="116"/>
      <c r="P181" s="169"/>
      <c r="Q181" s="107"/>
      <c r="R181" s="108"/>
    </row>
    <row r="182" spans="2:45" s="100" customFormat="1" ht="14.25" customHeight="1">
      <c r="B182" s="118"/>
      <c r="C182" s="118"/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  <c r="O182" s="118"/>
      <c r="P182" s="168"/>
      <c r="W182" s="100">
        <v>39</v>
      </c>
    </row>
    <row r="183" spans="2:45" s="100" customFormat="1" ht="14.25" customHeight="1">
      <c r="B183" s="118"/>
      <c r="C183" s="118"/>
      <c r="D183" s="118"/>
      <c r="E183" s="118"/>
      <c r="F183" s="118"/>
      <c r="G183" s="118"/>
      <c r="H183" s="118"/>
      <c r="I183" s="118"/>
      <c r="J183" s="118"/>
      <c r="K183" s="118"/>
      <c r="L183" s="118"/>
      <c r="M183" s="118"/>
      <c r="N183" s="118"/>
      <c r="O183" s="118"/>
      <c r="P183" s="168"/>
    </row>
    <row r="184" spans="2:45" s="99" customFormat="1" ht="14.25" customHeight="1">
      <c r="B184" s="99" t="s">
        <v>198</v>
      </c>
      <c r="K184" s="99" t="s">
        <v>199</v>
      </c>
      <c r="W184" s="100"/>
      <c r="X184" s="100"/>
      <c r="Y184" s="100"/>
      <c r="Z184" s="100"/>
      <c r="AA184" s="100"/>
      <c r="AB184" s="100"/>
      <c r="AC184" s="100"/>
      <c r="AD184" s="100"/>
      <c r="AE184" s="100"/>
      <c r="AF184" s="100"/>
      <c r="AG184" s="100"/>
    </row>
    <row r="185" spans="2:45" s="100" customFormat="1" ht="14.25" customHeight="1">
      <c r="B185" s="583" t="s">
        <v>335</v>
      </c>
      <c r="C185" s="101"/>
      <c r="D185" s="101"/>
      <c r="E185" s="101"/>
      <c r="F185" s="101"/>
      <c r="G185" s="135"/>
      <c r="H185" s="131"/>
      <c r="I185" s="131"/>
      <c r="J185" s="102"/>
      <c r="K185" s="583" t="s">
        <v>335</v>
      </c>
      <c r="L185" s="101"/>
      <c r="M185" s="101"/>
      <c r="N185" s="101"/>
      <c r="O185" s="101"/>
      <c r="P185" s="135"/>
      <c r="Q185" s="131"/>
      <c r="R185" s="131"/>
      <c r="S185" s="103"/>
    </row>
    <row r="186" spans="2:45" s="100" customFormat="1" ht="14.25" customHeight="1">
      <c r="B186" s="584"/>
      <c r="C186" s="130" t="str">
        <f>$C$4</f>
        <v>平成7年</v>
      </c>
      <c r="D186" s="130" t="str">
        <f>$D$4</f>
        <v>平成12年</v>
      </c>
      <c r="E186" s="130" t="str">
        <f>$E$4</f>
        <v>平成17年</v>
      </c>
      <c r="F186" s="130" t="str">
        <f>$F$4</f>
        <v>平成22年</v>
      </c>
      <c r="G186" s="130" t="s">
        <v>410</v>
      </c>
      <c r="H186" s="133" t="s">
        <v>509</v>
      </c>
      <c r="I186" s="134" t="s">
        <v>510</v>
      </c>
      <c r="J186" s="102"/>
      <c r="K186" s="584"/>
      <c r="L186" s="130" t="str">
        <f>$C$4</f>
        <v>平成7年</v>
      </c>
      <c r="M186" s="130" t="str">
        <f>$D$4</f>
        <v>平成12年</v>
      </c>
      <c r="N186" s="130" t="str">
        <f>$E$4</f>
        <v>平成17年</v>
      </c>
      <c r="O186" s="130" t="str">
        <f>$F$4</f>
        <v>平成22年</v>
      </c>
      <c r="P186" s="130" t="s">
        <v>410</v>
      </c>
      <c r="Q186" s="133" t="str">
        <f>$H$4</f>
        <v>対平成</v>
      </c>
      <c r="R186" s="134" t="str">
        <f>$I$4</f>
        <v>22年</v>
      </c>
      <c r="S186" s="103"/>
    </row>
    <row r="187" spans="2:45" s="100" customFormat="1" ht="14.25" customHeight="1">
      <c r="B187" s="585"/>
      <c r="C187" s="104"/>
      <c r="D187" s="104"/>
      <c r="E187" s="104"/>
      <c r="F187" s="104"/>
      <c r="G187" s="104"/>
      <c r="H187" s="132" t="s">
        <v>88</v>
      </c>
      <c r="I187" s="133" t="s">
        <v>398</v>
      </c>
      <c r="J187" s="102"/>
      <c r="K187" s="585"/>
      <c r="L187" s="104"/>
      <c r="M187" s="104"/>
      <c r="N187" s="104"/>
      <c r="O187" s="104"/>
      <c r="P187" s="104"/>
      <c r="Q187" s="132" t="s">
        <v>88</v>
      </c>
      <c r="R187" s="133" t="s">
        <v>398</v>
      </c>
      <c r="S187" s="103"/>
    </row>
    <row r="188" spans="2:45" s="199" customFormat="1" ht="14.25" customHeight="1">
      <c r="B188" s="200" t="s">
        <v>90</v>
      </c>
      <c r="C188" s="198">
        <v>4769</v>
      </c>
      <c r="D188" s="194">
        <v>4398</v>
      </c>
      <c r="E188" s="194">
        <v>3966</v>
      </c>
      <c r="F188" s="194">
        <v>3535</v>
      </c>
      <c r="G188" s="194">
        <f>IF(COUNTIF(G193:G211,"x"),"x",IF(SUM(G193:G211)=0,"-",SUM(G193:G211)))</f>
        <v>2642</v>
      </c>
      <c r="H188" s="193">
        <f t="shared" ref="H188:H191" si="78">IF(G188="x","x",IF(AND(G188="-",F188="-"),"-",IF(AND(G188="-",F188&gt;0),F188*-1,IF(AND(G188&gt;0,F188="-"),G188,G188-F188))))</f>
        <v>-893</v>
      </c>
      <c r="I188" s="195">
        <f t="shared" ref="I188:I191" si="79">IF(H188="x","x",IF(H188="-","-",IF(AND(F188="-",G188&gt;0),"皆増",IF(AND(F188&gt;0,G188="-"),"皆減",H188/F188*100))))</f>
        <v>-25.261669024045265</v>
      </c>
      <c r="J188" s="196"/>
      <c r="K188" s="197" t="s">
        <v>90</v>
      </c>
      <c r="L188" s="198">
        <v>5181</v>
      </c>
      <c r="M188" s="194">
        <v>4840</v>
      </c>
      <c r="N188" s="194">
        <v>4436</v>
      </c>
      <c r="O188" s="194">
        <v>4066</v>
      </c>
      <c r="P188" s="194">
        <f>IF(COUNTIF(P193:P211,"x"),"x",IF(SUM(P193:P211)=0,"-",SUM(P193:P211)))</f>
        <v>3348</v>
      </c>
      <c r="Q188" s="193">
        <f t="shared" ref="Q188:Q191" si="80">IF(P188="x","x",IF(AND(P188="-",O188="-"),"-",IF(AND(P188="-",O188&gt;0),O188*-1,IF(AND(P188&gt;0,O188="-"),P188,P188-O188))))</f>
        <v>-718</v>
      </c>
      <c r="R188" s="195">
        <f t="shared" ref="R188:R191" si="81">IF(Q188="x","x",IF(Q188="-","-",IF(AND(O188="-",P188&gt;0),"皆増",IF(AND(O188&gt;0,P188="-"),"皆減",Q188/O188*100))))</f>
        <v>-17.658632562715198</v>
      </c>
      <c r="S188" s="195"/>
      <c r="W188" s="199" t="s">
        <v>373</v>
      </c>
      <c r="X188" s="199">
        <v>5398</v>
      </c>
      <c r="Y188" s="199">
        <v>4769</v>
      </c>
      <c r="Z188" s="199">
        <v>4398</v>
      </c>
      <c r="AA188" s="199">
        <v>3966</v>
      </c>
      <c r="AC188" s="199" t="s">
        <v>373</v>
      </c>
      <c r="AD188" s="199">
        <v>5389</v>
      </c>
      <c r="AE188" s="199">
        <v>5181</v>
      </c>
      <c r="AF188" s="199">
        <v>4840</v>
      </c>
      <c r="AG188" s="199">
        <v>4436</v>
      </c>
      <c r="AJ188" s="199" t="str">
        <f>IF(C188=X188,"○","●")</f>
        <v>●</v>
      </c>
      <c r="AK188" s="199" t="str">
        <f t="shared" ref="AK188:AM210" si="82">IF(D188=Y188,"○","●")</f>
        <v>●</v>
      </c>
      <c r="AL188" s="199" t="str">
        <f t="shared" si="82"/>
        <v>●</v>
      </c>
      <c r="AM188" s="199" t="str">
        <f t="shared" si="82"/>
        <v>●</v>
      </c>
      <c r="AP188" s="199" t="str">
        <f>IF(L188=AD188,"○","●")</f>
        <v>●</v>
      </c>
      <c r="AQ188" s="199" t="str">
        <f t="shared" ref="AQ188:AS210" si="83">IF(M188=AE188,"○","●")</f>
        <v>●</v>
      </c>
      <c r="AR188" s="199" t="str">
        <f t="shared" si="83"/>
        <v>●</v>
      </c>
      <c r="AS188" s="199" t="str">
        <f t="shared" si="83"/>
        <v>●</v>
      </c>
    </row>
    <row r="189" spans="2:45" s="100" customFormat="1" ht="14.25" customHeight="1">
      <c r="B189" s="105" t="s">
        <v>91</v>
      </c>
      <c r="C189" s="106">
        <v>677</v>
      </c>
      <c r="D189" s="107">
        <v>525</v>
      </c>
      <c r="E189" s="107">
        <v>382</v>
      </c>
      <c r="F189" s="107">
        <v>314</v>
      </c>
      <c r="G189" s="107">
        <f>IF(COUNTIF(G193:G195,"x"),"x",IF(SUM(G193:G195)=0,"-",SUM(G193:G195)))</f>
        <v>160</v>
      </c>
      <c r="H189" s="107">
        <f t="shared" si="78"/>
        <v>-154</v>
      </c>
      <c r="I189" s="108">
        <f t="shared" si="79"/>
        <v>-49.044585987261144</v>
      </c>
      <c r="J189" s="102"/>
      <c r="K189" s="109" t="s">
        <v>91</v>
      </c>
      <c r="L189" s="106">
        <v>619</v>
      </c>
      <c r="M189" s="107">
        <v>557</v>
      </c>
      <c r="N189" s="107">
        <v>499</v>
      </c>
      <c r="O189" s="107">
        <v>402</v>
      </c>
      <c r="P189" s="107">
        <f>IF(COUNTIF(P193:P195,"x"),"x",IF(SUM(P193:P195)=0,"-",SUM(P193:P195)))</f>
        <v>248</v>
      </c>
      <c r="Q189" s="107">
        <f t="shared" si="80"/>
        <v>-154</v>
      </c>
      <c r="R189" s="108">
        <f t="shared" si="81"/>
        <v>-38.308457711442784</v>
      </c>
      <c r="S189" s="108"/>
      <c r="W189" s="100" t="s">
        <v>374</v>
      </c>
      <c r="X189" s="100">
        <v>1057</v>
      </c>
      <c r="Y189" s="100">
        <v>677</v>
      </c>
      <c r="Z189" s="100">
        <v>525</v>
      </c>
      <c r="AA189" s="100">
        <v>382</v>
      </c>
      <c r="AC189" s="100" t="s">
        <v>374</v>
      </c>
      <c r="AD189" s="100">
        <v>851</v>
      </c>
      <c r="AE189" s="100">
        <v>619</v>
      </c>
      <c r="AF189" s="100">
        <v>557</v>
      </c>
      <c r="AG189" s="100">
        <v>499</v>
      </c>
      <c r="AJ189" s="100" t="str">
        <f t="shared" ref="AJ189:AJ210" si="84">IF(C189=X189,"○","●")</f>
        <v>●</v>
      </c>
      <c r="AK189" s="100" t="str">
        <f t="shared" si="82"/>
        <v>●</v>
      </c>
      <c r="AL189" s="100" t="str">
        <f t="shared" si="82"/>
        <v>●</v>
      </c>
      <c r="AM189" s="100" t="str">
        <f t="shared" si="82"/>
        <v>●</v>
      </c>
      <c r="AP189" s="100" t="str">
        <f t="shared" ref="AP189:AP210" si="85">IF(L189=AD189,"○","●")</f>
        <v>●</v>
      </c>
      <c r="AQ189" s="100" t="str">
        <f t="shared" si="83"/>
        <v>●</v>
      </c>
      <c r="AR189" s="100" t="str">
        <f t="shared" si="83"/>
        <v>●</v>
      </c>
      <c r="AS189" s="100" t="str">
        <f>IF(O189=AG189,"○","●")</f>
        <v>●</v>
      </c>
    </row>
    <row r="190" spans="2:45" s="100" customFormat="1" ht="14.25" customHeight="1">
      <c r="B190" s="105" t="s">
        <v>92</v>
      </c>
      <c r="C190" s="106">
        <v>3202</v>
      </c>
      <c r="D190" s="107">
        <v>2773</v>
      </c>
      <c r="E190" s="107">
        <v>2372</v>
      </c>
      <c r="F190" s="107">
        <v>1971</v>
      </c>
      <c r="G190" s="296">
        <f>IF(COUNTIF(G196:G205,"x"),"x",IF(SUM(G196:G205)=0,"-",SUM(G196:G205)))</f>
        <v>1061</v>
      </c>
      <c r="H190" s="107">
        <f t="shared" si="78"/>
        <v>-910</v>
      </c>
      <c r="I190" s="108">
        <f t="shared" si="79"/>
        <v>-46.169457128361238</v>
      </c>
      <c r="J190" s="102"/>
      <c r="K190" s="109" t="s">
        <v>92</v>
      </c>
      <c r="L190" s="106">
        <v>3528</v>
      </c>
      <c r="M190" s="107">
        <v>3074</v>
      </c>
      <c r="N190" s="107">
        <v>2635</v>
      </c>
      <c r="O190" s="107">
        <v>2226</v>
      </c>
      <c r="P190" s="296">
        <f>IF(COUNTIF(P196:P205,"x"),"x",IF(SUM(P196:P205)=0,"-",SUM(P196:P205)))</f>
        <v>1511</v>
      </c>
      <c r="Q190" s="107">
        <f t="shared" si="80"/>
        <v>-715</v>
      </c>
      <c r="R190" s="108">
        <f t="shared" si="81"/>
        <v>-32.120395327942497</v>
      </c>
      <c r="S190" s="108"/>
      <c r="W190" s="100" t="s">
        <v>375</v>
      </c>
      <c r="X190" s="100">
        <v>3642</v>
      </c>
      <c r="Y190" s="100">
        <v>3202</v>
      </c>
      <c r="Z190" s="100">
        <v>2773</v>
      </c>
      <c r="AA190" s="100">
        <v>2372</v>
      </c>
      <c r="AC190" s="100" t="s">
        <v>375</v>
      </c>
      <c r="AD190" s="100">
        <v>3709</v>
      </c>
      <c r="AE190" s="100">
        <v>3528</v>
      </c>
      <c r="AF190" s="100">
        <v>3074</v>
      </c>
      <c r="AG190" s="100">
        <v>2635</v>
      </c>
      <c r="AJ190" s="100" t="str">
        <f t="shared" si="84"/>
        <v>●</v>
      </c>
      <c r="AK190" s="100" t="str">
        <f t="shared" si="82"/>
        <v>●</v>
      </c>
      <c r="AL190" s="100" t="str">
        <f>IF(E190=Z190,"○","●")</f>
        <v>●</v>
      </c>
      <c r="AM190" s="100" t="str">
        <f t="shared" si="82"/>
        <v>●</v>
      </c>
      <c r="AP190" s="100" t="str">
        <f t="shared" si="85"/>
        <v>●</v>
      </c>
      <c r="AQ190" s="100" t="str">
        <f t="shared" si="83"/>
        <v>●</v>
      </c>
      <c r="AR190" s="100" t="str">
        <f t="shared" si="83"/>
        <v>●</v>
      </c>
      <c r="AS190" s="100" t="str">
        <f t="shared" si="83"/>
        <v>●</v>
      </c>
    </row>
    <row r="191" spans="2:45" s="100" customFormat="1" ht="14.25" customHeight="1">
      <c r="B191" s="105" t="s">
        <v>93</v>
      </c>
      <c r="C191" s="106">
        <v>890</v>
      </c>
      <c r="D191" s="107">
        <v>1100</v>
      </c>
      <c r="E191" s="107">
        <v>1212</v>
      </c>
      <c r="F191" s="107">
        <v>1250</v>
      </c>
      <c r="G191" s="107">
        <f>IF(COUNTIF(G206:G210,"x"),"x",IF(SUM(G206,G210)=0,"-",SUM(G206:G210)))</f>
        <v>1412</v>
      </c>
      <c r="H191" s="107">
        <f t="shared" si="78"/>
        <v>162</v>
      </c>
      <c r="I191" s="108">
        <f t="shared" si="79"/>
        <v>12.959999999999999</v>
      </c>
      <c r="J191" s="102"/>
      <c r="K191" s="109" t="s">
        <v>93</v>
      </c>
      <c r="L191" s="106">
        <v>1034</v>
      </c>
      <c r="M191" s="107">
        <v>1209</v>
      </c>
      <c r="N191" s="107">
        <v>1302</v>
      </c>
      <c r="O191" s="107">
        <v>1438</v>
      </c>
      <c r="P191" s="107">
        <f>IF(COUNTIF(P206:P210,"x"),"x",IF(SUM(P206,P210)=0,"-",SUM(P206:P210)))</f>
        <v>1561</v>
      </c>
      <c r="Q191" s="107">
        <f t="shared" si="80"/>
        <v>123</v>
      </c>
      <c r="R191" s="108">
        <f t="shared" si="81"/>
        <v>8.5535465924895693</v>
      </c>
      <c r="S191" s="108"/>
      <c r="W191" s="100" t="s">
        <v>376</v>
      </c>
      <c r="X191" s="100">
        <v>699</v>
      </c>
      <c r="Y191" s="100">
        <v>890</v>
      </c>
      <c r="Z191" s="100">
        <v>1100</v>
      </c>
      <c r="AA191" s="100">
        <v>1212</v>
      </c>
      <c r="AC191" s="100" t="s">
        <v>376</v>
      </c>
      <c r="AD191" s="100">
        <v>829</v>
      </c>
      <c r="AE191" s="100">
        <v>1034</v>
      </c>
      <c r="AF191" s="100">
        <v>1209</v>
      </c>
      <c r="AG191" s="100">
        <v>1302</v>
      </c>
      <c r="AJ191" s="100" t="str">
        <f t="shared" si="84"/>
        <v>●</v>
      </c>
      <c r="AK191" s="100" t="str">
        <f t="shared" si="82"/>
        <v>●</v>
      </c>
      <c r="AL191" s="100" t="str">
        <f t="shared" si="82"/>
        <v>●</v>
      </c>
      <c r="AM191" s="100" t="str">
        <f t="shared" si="82"/>
        <v>●</v>
      </c>
      <c r="AP191" s="100" t="str">
        <f t="shared" si="85"/>
        <v>●</v>
      </c>
      <c r="AQ191" s="100" t="str">
        <f t="shared" si="83"/>
        <v>●</v>
      </c>
      <c r="AR191" s="100" t="str">
        <f t="shared" si="83"/>
        <v>●</v>
      </c>
      <c r="AS191" s="100" t="str">
        <f t="shared" si="83"/>
        <v>●</v>
      </c>
    </row>
    <row r="192" spans="2:45" s="100" customFormat="1" ht="14.25" customHeight="1">
      <c r="B192" s="102"/>
      <c r="C192" s="106"/>
      <c r="D192" s="112"/>
      <c r="E192" s="112"/>
      <c r="F192" s="112"/>
      <c r="G192" s="112"/>
      <c r="H192" s="112"/>
      <c r="I192" s="113"/>
      <c r="J192" s="102"/>
      <c r="K192" s="114"/>
      <c r="L192" s="106"/>
      <c r="M192" s="112"/>
      <c r="N192" s="112"/>
      <c r="O192" s="112"/>
      <c r="P192" s="112"/>
      <c r="Q192" s="112"/>
      <c r="R192" s="113"/>
      <c r="S192" s="113"/>
      <c r="AJ192" s="100" t="str">
        <f t="shared" si="84"/>
        <v>○</v>
      </c>
      <c r="AK192" s="100" t="str">
        <f t="shared" si="82"/>
        <v>○</v>
      </c>
      <c r="AL192" s="100" t="str">
        <f t="shared" si="82"/>
        <v>○</v>
      </c>
      <c r="AM192" s="100" t="str">
        <f t="shared" si="82"/>
        <v>○</v>
      </c>
      <c r="AP192" s="100" t="str">
        <f t="shared" si="85"/>
        <v>○</v>
      </c>
      <c r="AQ192" s="100" t="str">
        <f t="shared" si="83"/>
        <v>○</v>
      </c>
      <c r="AR192" s="100" t="str">
        <f t="shared" si="83"/>
        <v>○</v>
      </c>
      <c r="AS192" s="100" t="str">
        <f t="shared" si="83"/>
        <v>○</v>
      </c>
    </row>
    <row r="193" spans="2:45" s="100" customFormat="1" ht="14.25" customHeight="1">
      <c r="B193" s="102" t="s">
        <v>94</v>
      </c>
      <c r="C193" s="106">
        <v>167</v>
      </c>
      <c r="D193" s="107">
        <v>152</v>
      </c>
      <c r="E193" s="107">
        <v>111</v>
      </c>
      <c r="F193" s="107">
        <v>82</v>
      </c>
      <c r="G193" s="107">
        <f t="shared" ref="G193:G211" si="86">IF(COUNTIF(G223:G253,"x"),"x",IF(SUM(G223,G253)=0,"-",SUM(G223,G253)))</f>
        <v>23</v>
      </c>
      <c r="H193" s="107">
        <f>IF(G193="x","x",IF(AND(G193="-",F193="-"),"-",IF(AND(G193="-",F193&gt;0),F193*-1,IF(AND(G193&gt;0,F193="-"),G193,G193-F193))))</f>
        <v>-59</v>
      </c>
      <c r="I193" s="108">
        <f>IF(H193="x","x",IF(H193="-","-",IF(AND(F193="-",G193&gt;0),"皆増",IF(AND(F193&gt;0,G193="-"),"皆減",H193/F193*100))))</f>
        <v>-71.951219512195124</v>
      </c>
      <c r="J193" s="102"/>
      <c r="K193" s="114" t="s">
        <v>94</v>
      </c>
      <c r="L193" s="106">
        <v>182</v>
      </c>
      <c r="M193" s="107">
        <v>169</v>
      </c>
      <c r="N193" s="107">
        <v>125</v>
      </c>
      <c r="O193" s="107">
        <v>118</v>
      </c>
      <c r="P193" s="107">
        <f t="shared" ref="P193:P211" si="87">IF(COUNTIF(P223:P253,"x"),"x",IF(SUM(P223,P253)=0,"-",SUM(P223,P253)))</f>
        <v>66</v>
      </c>
      <c r="Q193" s="107">
        <f>IF(P193="x","x",IF(AND(P193="-",O193="-"),"-",IF(AND(P193="-",O193&gt;0),O193*-1,IF(AND(P193&gt;0,O193="-"),P193,P193-O193))))</f>
        <v>-52</v>
      </c>
      <c r="R193" s="108">
        <f>IF(Q193="x","x",IF(Q193="-","-",IF(AND(O193="-",P193&gt;0),"皆増",IF(AND(O193&gt;0,P193="-"),"皆減",Q193/O193*100))))</f>
        <v>-44.067796610169488</v>
      </c>
      <c r="S193" s="108"/>
      <c r="W193" s="100" t="s">
        <v>377</v>
      </c>
      <c r="X193" s="100">
        <v>258</v>
      </c>
      <c r="Y193" s="100">
        <v>167</v>
      </c>
      <c r="Z193" s="100">
        <v>152</v>
      </c>
      <c r="AA193" s="100">
        <v>111</v>
      </c>
      <c r="AC193" s="100" t="s">
        <v>377</v>
      </c>
      <c r="AD193" s="100">
        <v>188</v>
      </c>
      <c r="AE193" s="100">
        <v>182</v>
      </c>
      <c r="AF193" s="100">
        <v>169</v>
      </c>
      <c r="AG193" s="100">
        <v>125</v>
      </c>
      <c r="AJ193" s="100" t="str">
        <f t="shared" si="84"/>
        <v>●</v>
      </c>
      <c r="AK193" s="100" t="str">
        <f t="shared" si="82"/>
        <v>●</v>
      </c>
      <c r="AL193" s="100" t="str">
        <f t="shared" si="82"/>
        <v>●</v>
      </c>
      <c r="AM193" s="100" t="str">
        <f t="shared" si="82"/>
        <v>●</v>
      </c>
      <c r="AP193" s="100" t="str">
        <f t="shared" si="85"/>
        <v>●</v>
      </c>
      <c r="AQ193" s="100" t="str">
        <f t="shared" si="83"/>
        <v>●</v>
      </c>
      <c r="AR193" s="100" t="str">
        <f t="shared" si="83"/>
        <v>●</v>
      </c>
      <c r="AS193" s="100" t="str">
        <f t="shared" si="83"/>
        <v>●</v>
      </c>
    </row>
    <row r="194" spans="2:45" s="100" customFormat="1" ht="14.25" customHeight="1">
      <c r="B194" s="102" t="s">
        <v>95</v>
      </c>
      <c r="C194" s="106">
        <v>212</v>
      </c>
      <c r="D194" s="107">
        <v>167</v>
      </c>
      <c r="E194" s="107">
        <v>129</v>
      </c>
      <c r="F194" s="107">
        <v>96</v>
      </c>
      <c r="G194" s="107">
        <f t="shared" si="86"/>
        <v>55</v>
      </c>
      <c r="H194" s="107">
        <f t="shared" ref="H194:H210" si="88">IF(G194="x","x",IF(AND(G194="-",F194="-"),"-",IF(AND(G194="-",F194&gt;0),F194*-1,IF(AND(G194&gt;0,F194="-"),G194,G194-F194))))</f>
        <v>-41</v>
      </c>
      <c r="I194" s="108">
        <f t="shared" ref="I194:I210" si="89">IF(H194="x","x",IF(H194="-","-",IF(AND(F194="-",G194&gt;0),"皆増",IF(AND(F194&gt;0,G194="-"),"皆減",H194/F194*100))))</f>
        <v>-42.708333333333329</v>
      </c>
      <c r="J194" s="102"/>
      <c r="K194" s="114" t="s">
        <v>95</v>
      </c>
      <c r="L194" s="106">
        <v>177</v>
      </c>
      <c r="M194" s="107">
        <v>195</v>
      </c>
      <c r="N194" s="107">
        <v>171</v>
      </c>
      <c r="O194" s="107">
        <v>122</v>
      </c>
      <c r="P194" s="107">
        <f t="shared" si="87"/>
        <v>78</v>
      </c>
      <c r="Q194" s="107">
        <f t="shared" ref="Q194:Q210" si="90">IF(P194="x","x",IF(AND(P194="-",O194="-"),"-",IF(AND(P194="-",O194&gt;0),O194*-1,IF(AND(P194&gt;0,O194="-"),P194,P194-O194))))</f>
        <v>-44</v>
      </c>
      <c r="R194" s="108">
        <f t="shared" ref="R194:R210" si="91">IF(Q194="x","x",IF(Q194="-","-",IF(AND(O194="-",P194&gt;0),"皆増",IF(AND(O194&gt;0,P194="-"),"皆減",Q194/O194*100))))</f>
        <v>-36.065573770491802</v>
      </c>
      <c r="S194" s="108"/>
      <c r="W194" s="100" t="s">
        <v>356</v>
      </c>
      <c r="X194" s="100">
        <v>333</v>
      </c>
      <c r="Y194" s="100">
        <v>212</v>
      </c>
      <c r="Z194" s="100">
        <v>167</v>
      </c>
      <c r="AA194" s="100">
        <v>129</v>
      </c>
      <c r="AC194" s="100" t="s">
        <v>356</v>
      </c>
      <c r="AD194" s="100">
        <v>264</v>
      </c>
      <c r="AE194" s="100">
        <v>177</v>
      </c>
      <c r="AF194" s="100">
        <v>195</v>
      </c>
      <c r="AG194" s="100">
        <v>171</v>
      </c>
      <c r="AJ194" s="100" t="str">
        <f t="shared" si="84"/>
        <v>●</v>
      </c>
      <c r="AK194" s="100" t="str">
        <f t="shared" si="82"/>
        <v>●</v>
      </c>
      <c r="AL194" s="100" t="str">
        <f t="shared" si="82"/>
        <v>●</v>
      </c>
      <c r="AM194" s="100" t="str">
        <f t="shared" si="82"/>
        <v>●</v>
      </c>
      <c r="AP194" s="100" t="str">
        <f t="shared" si="85"/>
        <v>●</v>
      </c>
      <c r="AQ194" s="100" t="str">
        <f t="shared" si="83"/>
        <v>●</v>
      </c>
      <c r="AR194" s="100" t="str">
        <f t="shared" si="83"/>
        <v>●</v>
      </c>
      <c r="AS194" s="100" t="str">
        <f t="shared" si="83"/>
        <v>●</v>
      </c>
    </row>
    <row r="195" spans="2:45" s="100" customFormat="1" ht="14.25" customHeight="1">
      <c r="B195" s="102" t="s">
        <v>96</v>
      </c>
      <c r="C195" s="106">
        <v>298</v>
      </c>
      <c r="D195" s="107">
        <v>206</v>
      </c>
      <c r="E195" s="107">
        <v>142</v>
      </c>
      <c r="F195" s="107">
        <v>136</v>
      </c>
      <c r="G195" s="107">
        <f t="shared" si="86"/>
        <v>82</v>
      </c>
      <c r="H195" s="107">
        <f t="shared" si="88"/>
        <v>-54</v>
      </c>
      <c r="I195" s="108">
        <f t="shared" si="89"/>
        <v>-39.705882352941174</v>
      </c>
      <c r="J195" s="102"/>
      <c r="K195" s="114" t="s">
        <v>96</v>
      </c>
      <c r="L195" s="106">
        <v>260</v>
      </c>
      <c r="M195" s="107">
        <v>193</v>
      </c>
      <c r="N195" s="107">
        <v>203</v>
      </c>
      <c r="O195" s="107">
        <v>162</v>
      </c>
      <c r="P195" s="107">
        <f t="shared" si="87"/>
        <v>104</v>
      </c>
      <c r="Q195" s="107">
        <f t="shared" si="90"/>
        <v>-58</v>
      </c>
      <c r="R195" s="108">
        <f t="shared" si="91"/>
        <v>-35.802469135802468</v>
      </c>
      <c r="S195" s="108"/>
      <c r="W195" s="100" t="s">
        <v>357</v>
      </c>
      <c r="X195" s="100">
        <v>466</v>
      </c>
      <c r="Y195" s="100">
        <v>298</v>
      </c>
      <c r="Z195" s="100">
        <v>206</v>
      </c>
      <c r="AA195" s="100">
        <v>142</v>
      </c>
      <c r="AC195" s="100" t="s">
        <v>357</v>
      </c>
      <c r="AD195" s="100">
        <v>399</v>
      </c>
      <c r="AE195" s="100">
        <v>260</v>
      </c>
      <c r="AF195" s="100">
        <v>193</v>
      </c>
      <c r="AG195" s="100">
        <v>203</v>
      </c>
      <c r="AJ195" s="100" t="str">
        <f t="shared" si="84"/>
        <v>●</v>
      </c>
      <c r="AK195" s="100" t="str">
        <f t="shared" si="82"/>
        <v>●</v>
      </c>
      <c r="AL195" s="100" t="str">
        <f t="shared" si="82"/>
        <v>●</v>
      </c>
      <c r="AM195" s="100" t="str">
        <f t="shared" si="82"/>
        <v>●</v>
      </c>
      <c r="AP195" s="100" t="str">
        <f t="shared" si="85"/>
        <v>●</v>
      </c>
      <c r="AQ195" s="100" t="str">
        <f t="shared" si="83"/>
        <v>●</v>
      </c>
      <c r="AR195" s="100" t="str">
        <f t="shared" si="83"/>
        <v>●</v>
      </c>
      <c r="AS195" s="100" t="str">
        <f t="shared" si="83"/>
        <v>●</v>
      </c>
    </row>
    <row r="196" spans="2:45" s="100" customFormat="1" ht="14.25" customHeight="1">
      <c r="B196" s="102" t="s">
        <v>97</v>
      </c>
      <c r="C196" s="106">
        <v>392</v>
      </c>
      <c r="D196" s="107">
        <v>248</v>
      </c>
      <c r="E196" s="107">
        <v>167</v>
      </c>
      <c r="F196" s="107">
        <v>121</v>
      </c>
      <c r="G196" s="107">
        <f t="shared" si="86"/>
        <v>71</v>
      </c>
      <c r="H196" s="107">
        <f t="shared" si="88"/>
        <v>-50</v>
      </c>
      <c r="I196" s="108">
        <f t="shared" si="89"/>
        <v>-41.32231404958678</v>
      </c>
      <c r="J196" s="102"/>
      <c r="K196" s="114" t="s">
        <v>97</v>
      </c>
      <c r="L196" s="106">
        <v>374</v>
      </c>
      <c r="M196" s="107">
        <v>229</v>
      </c>
      <c r="N196" s="107">
        <v>175</v>
      </c>
      <c r="O196" s="107">
        <v>173</v>
      </c>
      <c r="P196" s="107">
        <f t="shared" si="87"/>
        <v>117</v>
      </c>
      <c r="Q196" s="107">
        <f t="shared" si="90"/>
        <v>-56</v>
      </c>
      <c r="R196" s="108">
        <f t="shared" si="91"/>
        <v>-32.369942196531795</v>
      </c>
      <c r="S196" s="108"/>
      <c r="W196" s="100" t="s">
        <v>358</v>
      </c>
      <c r="X196" s="100">
        <v>517</v>
      </c>
      <c r="Y196" s="100">
        <v>392</v>
      </c>
      <c r="Z196" s="100">
        <v>248</v>
      </c>
      <c r="AA196" s="100">
        <v>167</v>
      </c>
      <c r="AC196" s="100" t="s">
        <v>358</v>
      </c>
      <c r="AD196" s="100">
        <v>506</v>
      </c>
      <c r="AE196" s="100">
        <v>374</v>
      </c>
      <c r="AF196" s="100">
        <v>229</v>
      </c>
      <c r="AG196" s="100">
        <v>175</v>
      </c>
      <c r="AJ196" s="100" t="str">
        <f t="shared" si="84"/>
        <v>●</v>
      </c>
      <c r="AK196" s="100" t="str">
        <f t="shared" si="82"/>
        <v>●</v>
      </c>
      <c r="AL196" s="100" t="str">
        <f t="shared" si="82"/>
        <v>●</v>
      </c>
      <c r="AM196" s="100" t="str">
        <f t="shared" si="82"/>
        <v>●</v>
      </c>
      <c r="AP196" s="100" t="str">
        <f t="shared" si="85"/>
        <v>●</v>
      </c>
      <c r="AQ196" s="100" t="str">
        <f t="shared" si="83"/>
        <v>●</v>
      </c>
      <c r="AR196" s="100" t="str">
        <f t="shared" si="83"/>
        <v>●</v>
      </c>
      <c r="AS196" s="100" t="str">
        <f t="shared" si="83"/>
        <v>●</v>
      </c>
    </row>
    <row r="197" spans="2:45" s="100" customFormat="1" ht="14.25" customHeight="1">
      <c r="B197" s="102" t="s">
        <v>98</v>
      </c>
      <c r="C197" s="106">
        <v>320</v>
      </c>
      <c r="D197" s="107">
        <v>270</v>
      </c>
      <c r="E197" s="107">
        <v>172</v>
      </c>
      <c r="F197" s="107">
        <v>127</v>
      </c>
      <c r="G197" s="107">
        <f t="shared" si="86"/>
        <v>64</v>
      </c>
      <c r="H197" s="107">
        <f t="shared" si="88"/>
        <v>-63</v>
      </c>
      <c r="I197" s="108">
        <f t="shared" si="89"/>
        <v>-49.606299212598429</v>
      </c>
      <c r="J197" s="102"/>
      <c r="K197" s="114" t="s">
        <v>98</v>
      </c>
      <c r="L197" s="106">
        <v>362</v>
      </c>
      <c r="M197" s="107">
        <v>245</v>
      </c>
      <c r="N197" s="107">
        <v>168</v>
      </c>
      <c r="O197" s="107">
        <v>137</v>
      </c>
      <c r="P197" s="107">
        <f t="shared" si="87"/>
        <v>99</v>
      </c>
      <c r="Q197" s="107">
        <f t="shared" si="90"/>
        <v>-38</v>
      </c>
      <c r="R197" s="108">
        <f t="shared" si="91"/>
        <v>-27.737226277372262</v>
      </c>
      <c r="S197" s="108"/>
      <c r="W197" s="100" t="s">
        <v>359</v>
      </c>
      <c r="X197" s="100">
        <v>299</v>
      </c>
      <c r="Y197" s="100">
        <v>320</v>
      </c>
      <c r="Z197" s="100">
        <v>270</v>
      </c>
      <c r="AA197" s="100">
        <v>172</v>
      </c>
      <c r="AC197" s="100" t="s">
        <v>359</v>
      </c>
      <c r="AD197" s="100">
        <v>320</v>
      </c>
      <c r="AE197" s="100">
        <v>362</v>
      </c>
      <c r="AF197" s="100">
        <v>245</v>
      </c>
      <c r="AG197" s="100">
        <v>168</v>
      </c>
      <c r="AJ197" s="100" t="str">
        <f t="shared" si="84"/>
        <v>●</v>
      </c>
      <c r="AK197" s="100" t="str">
        <f t="shared" si="82"/>
        <v>●</v>
      </c>
      <c r="AL197" s="100" t="str">
        <f t="shared" si="82"/>
        <v>●</v>
      </c>
      <c r="AM197" s="100" t="str">
        <f t="shared" si="82"/>
        <v>●</v>
      </c>
      <c r="AP197" s="100" t="str">
        <f t="shared" si="85"/>
        <v>●</v>
      </c>
      <c r="AQ197" s="100" t="str">
        <f t="shared" si="83"/>
        <v>●</v>
      </c>
      <c r="AR197" s="100" t="str">
        <f t="shared" si="83"/>
        <v>●</v>
      </c>
      <c r="AS197" s="100" t="str">
        <f t="shared" si="83"/>
        <v>●</v>
      </c>
    </row>
    <row r="198" spans="2:45" s="100" customFormat="1" ht="14.25" customHeight="1">
      <c r="B198" s="102" t="s">
        <v>99</v>
      </c>
      <c r="C198" s="106">
        <v>217</v>
      </c>
      <c r="D198" s="107">
        <v>261</v>
      </c>
      <c r="E198" s="107">
        <v>168</v>
      </c>
      <c r="F198" s="107">
        <v>125</v>
      </c>
      <c r="G198" s="107">
        <f t="shared" si="86"/>
        <v>41</v>
      </c>
      <c r="H198" s="107">
        <f t="shared" si="88"/>
        <v>-84</v>
      </c>
      <c r="I198" s="108">
        <f t="shared" si="89"/>
        <v>-67.2</v>
      </c>
      <c r="J198" s="102"/>
      <c r="K198" s="114" t="s">
        <v>99</v>
      </c>
      <c r="L198" s="106">
        <v>272</v>
      </c>
      <c r="M198" s="107">
        <v>274</v>
      </c>
      <c r="N198" s="107">
        <v>198</v>
      </c>
      <c r="O198" s="107">
        <v>132</v>
      </c>
      <c r="P198" s="107">
        <f t="shared" si="87"/>
        <v>72</v>
      </c>
      <c r="Q198" s="107">
        <f t="shared" si="90"/>
        <v>-60</v>
      </c>
      <c r="R198" s="108">
        <f t="shared" si="91"/>
        <v>-45.454545454545453</v>
      </c>
      <c r="S198" s="108"/>
      <c r="W198" s="100" t="s">
        <v>360</v>
      </c>
      <c r="X198" s="100">
        <v>246</v>
      </c>
      <c r="Y198" s="100">
        <v>217</v>
      </c>
      <c r="Z198" s="100">
        <v>261</v>
      </c>
      <c r="AA198" s="100">
        <v>168</v>
      </c>
      <c r="AC198" s="100" t="s">
        <v>360</v>
      </c>
      <c r="AD198" s="100">
        <v>252</v>
      </c>
      <c r="AE198" s="100">
        <v>272</v>
      </c>
      <c r="AF198" s="100">
        <v>274</v>
      </c>
      <c r="AG198" s="100">
        <v>198</v>
      </c>
      <c r="AJ198" s="100" t="str">
        <f t="shared" si="84"/>
        <v>●</v>
      </c>
      <c r="AK198" s="100" t="str">
        <f t="shared" si="82"/>
        <v>●</v>
      </c>
      <c r="AL198" s="100" t="str">
        <f t="shared" si="82"/>
        <v>●</v>
      </c>
      <c r="AM198" s="100" t="str">
        <f t="shared" si="82"/>
        <v>●</v>
      </c>
      <c r="AP198" s="100" t="str">
        <f t="shared" si="85"/>
        <v>●</v>
      </c>
      <c r="AQ198" s="100" t="str">
        <f t="shared" si="83"/>
        <v>●</v>
      </c>
      <c r="AR198" s="100" t="str">
        <f t="shared" si="83"/>
        <v>●</v>
      </c>
      <c r="AS198" s="100" t="str">
        <f t="shared" si="83"/>
        <v>●</v>
      </c>
    </row>
    <row r="199" spans="2:45" s="100" customFormat="1" ht="14.25" customHeight="1">
      <c r="B199" s="102" t="s">
        <v>100</v>
      </c>
      <c r="C199" s="106">
        <v>182</v>
      </c>
      <c r="D199" s="107">
        <v>166</v>
      </c>
      <c r="E199" s="107">
        <v>222</v>
      </c>
      <c r="F199" s="107">
        <v>131</v>
      </c>
      <c r="G199" s="107">
        <f t="shared" si="86"/>
        <v>61</v>
      </c>
      <c r="H199" s="107">
        <f t="shared" si="88"/>
        <v>-70</v>
      </c>
      <c r="I199" s="108">
        <f t="shared" si="89"/>
        <v>-53.435114503816791</v>
      </c>
      <c r="J199" s="102"/>
      <c r="K199" s="114" t="s">
        <v>100</v>
      </c>
      <c r="L199" s="106">
        <v>245</v>
      </c>
      <c r="M199" s="107">
        <v>249</v>
      </c>
      <c r="N199" s="107">
        <v>255</v>
      </c>
      <c r="O199" s="107">
        <v>160</v>
      </c>
      <c r="P199" s="107">
        <f t="shared" si="87"/>
        <v>71</v>
      </c>
      <c r="Q199" s="107">
        <f t="shared" si="90"/>
        <v>-89</v>
      </c>
      <c r="R199" s="108">
        <f t="shared" si="91"/>
        <v>-55.625</v>
      </c>
      <c r="S199" s="108"/>
      <c r="W199" s="100" t="s">
        <v>361</v>
      </c>
      <c r="X199" s="100">
        <v>264</v>
      </c>
      <c r="Y199" s="100">
        <v>182</v>
      </c>
      <c r="Z199" s="100">
        <v>166</v>
      </c>
      <c r="AA199" s="100">
        <v>222</v>
      </c>
      <c r="AC199" s="100" t="s">
        <v>361</v>
      </c>
      <c r="AD199" s="100">
        <v>216</v>
      </c>
      <c r="AE199" s="100">
        <v>245</v>
      </c>
      <c r="AF199" s="100">
        <v>249</v>
      </c>
      <c r="AG199" s="100">
        <v>255</v>
      </c>
      <c r="AJ199" s="100" t="str">
        <f t="shared" si="84"/>
        <v>●</v>
      </c>
      <c r="AK199" s="100" t="str">
        <f t="shared" si="82"/>
        <v>●</v>
      </c>
      <c r="AL199" s="100" t="str">
        <f t="shared" si="82"/>
        <v>●</v>
      </c>
      <c r="AM199" s="100" t="str">
        <f t="shared" si="82"/>
        <v>●</v>
      </c>
      <c r="AP199" s="100" t="str">
        <f t="shared" si="85"/>
        <v>●</v>
      </c>
      <c r="AQ199" s="100" t="str">
        <f t="shared" si="83"/>
        <v>●</v>
      </c>
      <c r="AR199" s="100" t="str">
        <f t="shared" si="83"/>
        <v>●</v>
      </c>
      <c r="AS199" s="100" t="str">
        <f t="shared" si="83"/>
        <v>●</v>
      </c>
    </row>
    <row r="200" spans="2:45" s="100" customFormat="1" ht="14.25" customHeight="1">
      <c r="B200" s="102" t="s">
        <v>118</v>
      </c>
      <c r="C200" s="106">
        <v>236</v>
      </c>
      <c r="D200" s="107">
        <v>162</v>
      </c>
      <c r="E200" s="107">
        <v>154</v>
      </c>
      <c r="F200" s="107">
        <v>192</v>
      </c>
      <c r="G200" s="107">
        <f t="shared" si="86"/>
        <v>80</v>
      </c>
      <c r="H200" s="107">
        <f t="shared" si="88"/>
        <v>-112</v>
      </c>
      <c r="I200" s="108">
        <f t="shared" si="89"/>
        <v>-58.333333333333336</v>
      </c>
      <c r="J200" s="102"/>
      <c r="K200" s="114" t="s">
        <v>118</v>
      </c>
      <c r="L200" s="106">
        <v>200</v>
      </c>
      <c r="M200" s="107">
        <v>246</v>
      </c>
      <c r="N200" s="107">
        <v>239</v>
      </c>
      <c r="O200" s="107">
        <v>228</v>
      </c>
      <c r="P200" s="107">
        <f t="shared" si="87"/>
        <v>117</v>
      </c>
      <c r="Q200" s="107">
        <f t="shared" si="90"/>
        <v>-111</v>
      </c>
      <c r="R200" s="108">
        <f t="shared" si="91"/>
        <v>-48.684210526315788</v>
      </c>
      <c r="S200" s="108"/>
      <c r="W200" s="100" t="s">
        <v>362</v>
      </c>
      <c r="X200" s="100">
        <v>426</v>
      </c>
      <c r="Y200" s="100">
        <v>236</v>
      </c>
      <c r="Z200" s="100">
        <v>162</v>
      </c>
      <c r="AA200" s="100">
        <v>154</v>
      </c>
      <c r="AC200" s="100" t="s">
        <v>362</v>
      </c>
      <c r="AD200" s="100">
        <v>366</v>
      </c>
      <c r="AE200" s="100">
        <v>200</v>
      </c>
      <c r="AF200" s="100">
        <v>246</v>
      </c>
      <c r="AG200" s="100">
        <v>239</v>
      </c>
      <c r="AJ200" s="100" t="str">
        <f t="shared" si="84"/>
        <v>●</v>
      </c>
      <c r="AK200" s="100" t="str">
        <f t="shared" si="82"/>
        <v>●</v>
      </c>
      <c r="AL200" s="100" t="str">
        <f t="shared" si="82"/>
        <v>●</v>
      </c>
      <c r="AM200" s="100" t="str">
        <f t="shared" si="82"/>
        <v>●</v>
      </c>
      <c r="AP200" s="100" t="str">
        <f t="shared" si="85"/>
        <v>●</v>
      </c>
      <c r="AQ200" s="100" t="str">
        <f t="shared" si="83"/>
        <v>●</v>
      </c>
      <c r="AR200" s="100" t="str">
        <f t="shared" si="83"/>
        <v>●</v>
      </c>
      <c r="AS200" s="100" t="str">
        <f t="shared" si="83"/>
        <v>●</v>
      </c>
    </row>
    <row r="201" spans="2:45" s="100" customFormat="1" ht="14.25" customHeight="1">
      <c r="B201" s="102" t="s">
        <v>101</v>
      </c>
      <c r="C201" s="106">
        <v>380</v>
      </c>
      <c r="D201" s="107">
        <v>223</v>
      </c>
      <c r="E201" s="107">
        <v>156</v>
      </c>
      <c r="F201" s="107">
        <v>158</v>
      </c>
      <c r="G201" s="107">
        <f t="shared" si="86"/>
        <v>120</v>
      </c>
      <c r="H201" s="107">
        <f t="shared" si="88"/>
        <v>-38</v>
      </c>
      <c r="I201" s="108">
        <f t="shared" si="89"/>
        <v>-24.050632911392405</v>
      </c>
      <c r="J201" s="102"/>
      <c r="K201" s="114" t="s">
        <v>101</v>
      </c>
      <c r="L201" s="106">
        <v>362</v>
      </c>
      <c r="M201" s="107">
        <v>229</v>
      </c>
      <c r="N201" s="107">
        <v>240</v>
      </c>
      <c r="O201" s="107">
        <v>229</v>
      </c>
      <c r="P201" s="107">
        <f t="shared" si="87"/>
        <v>154</v>
      </c>
      <c r="Q201" s="107">
        <f t="shared" si="90"/>
        <v>-75</v>
      </c>
      <c r="R201" s="108">
        <f t="shared" si="91"/>
        <v>-32.751091703056765</v>
      </c>
      <c r="S201" s="108"/>
      <c r="W201" s="100" t="s">
        <v>363</v>
      </c>
      <c r="X201" s="100">
        <v>543</v>
      </c>
      <c r="Y201" s="100">
        <v>380</v>
      </c>
      <c r="Z201" s="100">
        <v>223</v>
      </c>
      <c r="AA201" s="100">
        <v>156</v>
      </c>
      <c r="AC201" s="100" t="s">
        <v>363</v>
      </c>
      <c r="AD201" s="100">
        <v>484</v>
      </c>
      <c r="AE201" s="100">
        <v>362</v>
      </c>
      <c r="AF201" s="100">
        <v>229</v>
      </c>
      <c r="AG201" s="100">
        <v>240</v>
      </c>
      <c r="AJ201" s="100" t="str">
        <f t="shared" si="84"/>
        <v>●</v>
      </c>
      <c r="AK201" s="100" t="str">
        <f t="shared" si="82"/>
        <v>●</v>
      </c>
      <c r="AL201" s="100" t="str">
        <f>IF(E201=Z201,"○","●")</f>
        <v>●</v>
      </c>
      <c r="AM201" s="100" t="str">
        <f t="shared" si="82"/>
        <v>●</v>
      </c>
      <c r="AP201" s="100" t="str">
        <f t="shared" si="85"/>
        <v>●</v>
      </c>
      <c r="AQ201" s="100" t="str">
        <f t="shared" si="83"/>
        <v>●</v>
      </c>
      <c r="AR201" s="100" t="str">
        <f t="shared" si="83"/>
        <v>●</v>
      </c>
      <c r="AS201" s="100" t="str">
        <f t="shared" si="83"/>
        <v>●</v>
      </c>
    </row>
    <row r="202" spans="2:45" s="100" customFormat="1" ht="14.25" customHeight="1">
      <c r="B202" s="102" t="s">
        <v>102</v>
      </c>
      <c r="C202" s="106">
        <v>500</v>
      </c>
      <c r="D202" s="107">
        <v>346</v>
      </c>
      <c r="E202" s="107">
        <v>209</v>
      </c>
      <c r="F202" s="107">
        <v>140</v>
      </c>
      <c r="G202" s="107">
        <f t="shared" si="86"/>
        <v>186</v>
      </c>
      <c r="H202" s="107">
        <f t="shared" si="88"/>
        <v>46</v>
      </c>
      <c r="I202" s="108">
        <f t="shared" si="89"/>
        <v>32.857142857142854</v>
      </c>
      <c r="J202" s="102"/>
      <c r="K202" s="114" t="s">
        <v>102</v>
      </c>
      <c r="L202" s="106">
        <v>473</v>
      </c>
      <c r="M202" s="107">
        <v>355</v>
      </c>
      <c r="N202" s="107">
        <v>217</v>
      </c>
      <c r="O202" s="107">
        <v>223</v>
      </c>
      <c r="P202" s="107">
        <f t="shared" si="87"/>
        <v>217</v>
      </c>
      <c r="Q202" s="107">
        <f t="shared" si="90"/>
        <v>-6</v>
      </c>
      <c r="R202" s="108">
        <f t="shared" si="91"/>
        <v>-2.6905829596412558</v>
      </c>
      <c r="S202" s="108"/>
      <c r="W202" s="100" t="s">
        <v>364</v>
      </c>
      <c r="X202" s="100">
        <v>361</v>
      </c>
      <c r="Y202" s="100">
        <v>500</v>
      </c>
      <c r="Z202" s="100">
        <v>346</v>
      </c>
      <c r="AA202" s="100">
        <v>209</v>
      </c>
      <c r="AC202" s="100" t="s">
        <v>364</v>
      </c>
      <c r="AD202" s="100">
        <v>449</v>
      </c>
      <c r="AE202" s="100">
        <v>473</v>
      </c>
      <c r="AF202" s="100">
        <v>355</v>
      </c>
      <c r="AG202" s="100">
        <v>217</v>
      </c>
      <c r="AJ202" s="100" t="str">
        <f t="shared" si="84"/>
        <v>●</v>
      </c>
      <c r="AK202" s="100" t="str">
        <f t="shared" si="82"/>
        <v>●</v>
      </c>
      <c r="AL202" s="100" t="str">
        <f t="shared" si="82"/>
        <v>●</v>
      </c>
      <c r="AM202" s="100" t="str">
        <f t="shared" si="82"/>
        <v>●</v>
      </c>
      <c r="AP202" s="100" t="str">
        <f t="shared" si="85"/>
        <v>●</v>
      </c>
      <c r="AQ202" s="100" t="str">
        <f t="shared" si="83"/>
        <v>●</v>
      </c>
      <c r="AR202" s="100" t="str">
        <f t="shared" si="83"/>
        <v>●</v>
      </c>
      <c r="AS202" s="100" t="str">
        <f t="shared" si="83"/>
        <v>●</v>
      </c>
    </row>
    <row r="203" spans="2:45" s="100" customFormat="1" ht="14.25" customHeight="1">
      <c r="B203" s="102" t="s">
        <v>103</v>
      </c>
      <c r="C203" s="106">
        <v>329</v>
      </c>
      <c r="D203" s="107">
        <v>450</v>
      </c>
      <c r="E203" s="107">
        <v>333</v>
      </c>
      <c r="F203" s="107">
        <v>209</v>
      </c>
      <c r="G203" s="107">
        <f t="shared" si="86"/>
        <v>135</v>
      </c>
      <c r="H203" s="107">
        <f t="shared" si="88"/>
        <v>-74</v>
      </c>
      <c r="I203" s="108">
        <f t="shared" si="89"/>
        <v>-35.406698564593306</v>
      </c>
      <c r="J203" s="102"/>
      <c r="K203" s="114" t="s">
        <v>103</v>
      </c>
      <c r="L203" s="106">
        <v>420</v>
      </c>
      <c r="M203" s="107">
        <v>447</v>
      </c>
      <c r="N203" s="107">
        <v>334</v>
      </c>
      <c r="O203" s="107">
        <v>211</v>
      </c>
      <c r="P203" s="107">
        <f t="shared" si="87"/>
        <v>237</v>
      </c>
      <c r="Q203" s="107">
        <f t="shared" si="90"/>
        <v>26</v>
      </c>
      <c r="R203" s="108">
        <f t="shared" si="91"/>
        <v>12.322274881516588</v>
      </c>
      <c r="S203" s="108"/>
      <c r="W203" s="99" t="s">
        <v>365</v>
      </c>
      <c r="X203" s="99">
        <v>306</v>
      </c>
      <c r="Y203" s="99">
        <v>329</v>
      </c>
      <c r="Z203" s="99">
        <v>450</v>
      </c>
      <c r="AA203" s="99">
        <v>333</v>
      </c>
      <c r="AB203" s="99"/>
      <c r="AC203" s="99" t="s">
        <v>365</v>
      </c>
      <c r="AD203" s="99">
        <v>406</v>
      </c>
      <c r="AE203" s="99">
        <v>420</v>
      </c>
      <c r="AF203" s="99">
        <v>447</v>
      </c>
      <c r="AG203" s="99">
        <v>334</v>
      </c>
      <c r="AJ203" s="100" t="str">
        <f t="shared" si="84"/>
        <v>●</v>
      </c>
      <c r="AK203" s="100" t="str">
        <f t="shared" si="82"/>
        <v>●</v>
      </c>
      <c r="AL203" s="100" t="str">
        <f t="shared" si="82"/>
        <v>●</v>
      </c>
      <c r="AM203" s="100" t="str">
        <f t="shared" si="82"/>
        <v>●</v>
      </c>
      <c r="AP203" s="100" t="str">
        <f t="shared" si="85"/>
        <v>●</v>
      </c>
      <c r="AQ203" s="100" t="str">
        <f t="shared" si="83"/>
        <v>●</v>
      </c>
      <c r="AR203" s="100" t="str">
        <f t="shared" si="83"/>
        <v>●</v>
      </c>
      <c r="AS203" s="100" t="str">
        <f t="shared" si="83"/>
        <v>●</v>
      </c>
    </row>
    <row r="204" spans="2:45" s="100" customFormat="1" ht="14.25" customHeight="1">
      <c r="B204" s="102" t="s">
        <v>104</v>
      </c>
      <c r="C204" s="106">
        <v>302</v>
      </c>
      <c r="D204" s="107">
        <v>327</v>
      </c>
      <c r="E204" s="107">
        <v>450</v>
      </c>
      <c r="F204" s="107">
        <v>345</v>
      </c>
      <c r="G204" s="107">
        <f t="shared" si="86"/>
        <v>119</v>
      </c>
      <c r="H204" s="107">
        <f t="shared" si="88"/>
        <v>-226</v>
      </c>
      <c r="I204" s="108">
        <f t="shared" si="89"/>
        <v>-65.507246376811594</v>
      </c>
      <c r="J204" s="102"/>
      <c r="K204" s="114" t="s">
        <v>104</v>
      </c>
      <c r="L204" s="106">
        <v>412</v>
      </c>
      <c r="M204" s="107">
        <v>394</v>
      </c>
      <c r="N204" s="107">
        <v>434</v>
      </c>
      <c r="O204" s="107">
        <v>328</v>
      </c>
      <c r="P204" s="107">
        <f t="shared" si="87"/>
        <v>218</v>
      </c>
      <c r="Q204" s="107">
        <f t="shared" si="90"/>
        <v>-110</v>
      </c>
      <c r="R204" s="108">
        <f t="shared" si="91"/>
        <v>-33.536585365853661</v>
      </c>
      <c r="S204" s="108"/>
      <c r="W204" s="100" t="s">
        <v>366</v>
      </c>
      <c r="X204" s="100">
        <v>348</v>
      </c>
      <c r="Y204" s="100">
        <v>302</v>
      </c>
      <c r="Z204" s="100">
        <v>327</v>
      </c>
      <c r="AA204" s="100">
        <v>450</v>
      </c>
      <c r="AC204" s="100" t="s">
        <v>366</v>
      </c>
      <c r="AD204" s="100">
        <v>390</v>
      </c>
      <c r="AE204" s="100">
        <v>412</v>
      </c>
      <c r="AF204" s="100">
        <v>394</v>
      </c>
      <c r="AG204" s="100">
        <v>434</v>
      </c>
      <c r="AJ204" s="100" t="str">
        <f t="shared" si="84"/>
        <v>●</v>
      </c>
      <c r="AK204" s="100" t="str">
        <f t="shared" si="82"/>
        <v>●</v>
      </c>
      <c r="AL204" s="100" t="str">
        <f t="shared" si="82"/>
        <v>●</v>
      </c>
      <c r="AM204" s="100" t="str">
        <f t="shared" si="82"/>
        <v>●</v>
      </c>
      <c r="AP204" s="100" t="str">
        <f t="shared" si="85"/>
        <v>●</v>
      </c>
      <c r="AQ204" s="100" t="str">
        <f t="shared" si="83"/>
        <v>●</v>
      </c>
      <c r="AR204" s="100" t="str">
        <f t="shared" si="83"/>
        <v>●</v>
      </c>
      <c r="AS204" s="100" t="str">
        <f t="shared" si="83"/>
        <v>●</v>
      </c>
    </row>
    <row r="205" spans="2:45" s="100" customFormat="1" ht="14.25" customHeight="1">
      <c r="B205" s="102" t="s">
        <v>105</v>
      </c>
      <c r="C205" s="106">
        <v>344</v>
      </c>
      <c r="D205" s="107">
        <v>320</v>
      </c>
      <c r="E205" s="107">
        <v>341</v>
      </c>
      <c r="F205" s="107">
        <v>423</v>
      </c>
      <c r="G205" s="107">
        <f t="shared" si="86"/>
        <v>184</v>
      </c>
      <c r="H205" s="107">
        <f t="shared" si="88"/>
        <v>-239</v>
      </c>
      <c r="I205" s="108">
        <f t="shared" si="89"/>
        <v>-56.501182033096931</v>
      </c>
      <c r="J205" s="102"/>
      <c r="K205" s="114" t="s">
        <v>105</v>
      </c>
      <c r="L205" s="106">
        <v>408</v>
      </c>
      <c r="M205" s="107">
        <v>406</v>
      </c>
      <c r="N205" s="107">
        <v>375</v>
      </c>
      <c r="O205" s="107">
        <v>405</v>
      </c>
      <c r="P205" s="107">
        <f t="shared" si="87"/>
        <v>209</v>
      </c>
      <c r="Q205" s="107">
        <f t="shared" si="90"/>
        <v>-196</v>
      </c>
      <c r="R205" s="108">
        <f t="shared" si="91"/>
        <v>-48.395061728395063</v>
      </c>
      <c r="S205" s="108"/>
      <c r="W205" s="100" t="s">
        <v>367</v>
      </c>
      <c r="X205" s="100">
        <v>332</v>
      </c>
      <c r="Y205" s="100">
        <v>344</v>
      </c>
      <c r="Z205" s="100">
        <v>320</v>
      </c>
      <c r="AA205" s="100">
        <v>341</v>
      </c>
      <c r="AC205" s="100" t="s">
        <v>367</v>
      </c>
      <c r="AD205" s="100">
        <v>320</v>
      </c>
      <c r="AE205" s="100">
        <v>408</v>
      </c>
      <c r="AF205" s="100">
        <v>406</v>
      </c>
      <c r="AG205" s="100">
        <v>375</v>
      </c>
      <c r="AJ205" s="100" t="str">
        <f t="shared" si="84"/>
        <v>●</v>
      </c>
      <c r="AK205" s="100" t="str">
        <f t="shared" si="82"/>
        <v>●</v>
      </c>
      <c r="AL205" s="100" t="str">
        <f t="shared" si="82"/>
        <v>●</v>
      </c>
      <c r="AM205" s="100" t="str">
        <f t="shared" si="82"/>
        <v>●</v>
      </c>
      <c r="AP205" s="100" t="str">
        <f t="shared" si="85"/>
        <v>●</v>
      </c>
      <c r="AQ205" s="100" t="str">
        <f t="shared" si="83"/>
        <v>●</v>
      </c>
      <c r="AR205" s="100" t="str">
        <f t="shared" si="83"/>
        <v>●</v>
      </c>
      <c r="AS205" s="100" t="str">
        <f t="shared" si="83"/>
        <v>●</v>
      </c>
    </row>
    <row r="206" spans="2:45" s="100" customFormat="1" ht="14.25" customHeight="1">
      <c r="B206" s="102" t="s">
        <v>106</v>
      </c>
      <c r="C206" s="106">
        <v>317</v>
      </c>
      <c r="D206" s="107">
        <v>327</v>
      </c>
      <c r="E206" s="107">
        <v>321</v>
      </c>
      <c r="F206" s="107">
        <v>320</v>
      </c>
      <c r="G206" s="107">
        <f t="shared" si="86"/>
        <v>313</v>
      </c>
      <c r="H206" s="107">
        <f t="shared" si="88"/>
        <v>-7</v>
      </c>
      <c r="I206" s="108">
        <f t="shared" si="89"/>
        <v>-2.1875</v>
      </c>
      <c r="J206" s="102"/>
      <c r="K206" s="114" t="s">
        <v>106</v>
      </c>
      <c r="L206" s="106">
        <v>317</v>
      </c>
      <c r="M206" s="107">
        <v>396</v>
      </c>
      <c r="N206" s="107">
        <v>363</v>
      </c>
      <c r="O206" s="107">
        <v>353</v>
      </c>
      <c r="P206" s="107">
        <f t="shared" si="87"/>
        <v>295</v>
      </c>
      <c r="Q206" s="107">
        <f t="shared" si="90"/>
        <v>-58</v>
      </c>
      <c r="R206" s="108">
        <f t="shared" si="91"/>
        <v>-16.430594900849862</v>
      </c>
      <c r="S206" s="108"/>
      <c r="W206" s="100" t="s">
        <v>368</v>
      </c>
      <c r="X206" s="100">
        <v>281</v>
      </c>
      <c r="Y206" s="100">
        <v>317</v>
      </c>
      <c r="Z206" s="100">
        <v>327</v>
      </c>
      <c r="AA206" s="100">
        <v>321</v>
      </c>
      <c r="AC206" s="100" t="s">
        <v>368</v>
      </c>
      <c r="AD206" s="100">
        <v>268</v>
      </c>
      <c r="AE206" s="100">
        <v>317</v>
      </c>
      <c r="AF206" s="100">
        <v>396</v>
      </c>
      <c r="AG206" s="100">
        <v>363</v>
      </c>
      <c r="AJ206" s="100" t="str">
        <f t="shared" si="84"/>
        <v>●</v>
      </c>
      <c r="AK206" s="100" t="str">
        <f t="shared" si="82"/>
        <v>●</v>
      </c>
      <c r="AL206" s="100" t="str">
        <f t="shared" si="82"/>
        <v>●</v>
      </c>
      <c r="AM206" s="100" t="str">
        <f t="shared" si="82"/>
        <v>●</v>
      </c>
      <c r="AP206" s="100" t="str">
        <f t="shared" si="85"/>
        <v>●</v>
      </c>
      <c r="AQ206" s="100" t="str">
        <f t="shared" si="83"/>
        <v>●</v>
      </c>
      <c r="AR206" s="100" t="str">
        <f t="shared" si="83"/>
        <v>●</v>
      </c>
      <c r="AS206" s="100" t="str">
        <f t="shared" si="83"/>
        <v>●</v>
      </c>
    </row>
    <row r="207" spans="2:45" s="100" customFormat="1" ht="14.25" customHeight="1">
      <c r="B207" s="102" t="s">
        <v>107</v>
      </c>
      <c r="C207" s="106">
        <v>256</v>
      </c>
      <c r="D207" s="107">
        <v>291</v>
      </c>
      <c r="E207" s="107">
        <v>308</v>
      </c>
      <c r="F207" s="107">
        <v>304</v>
      </c>
      <c r="G207" s="107">
        <f t="shared" si="86"/>
        <v>351</v>
      </c>
      <c r="H207" s="107">
        <f t="shared" si="88"/>
        <v>47</v>
      </c>
      <c r="I207" s="108">
        <f t="shared" si="89"/>
        <v>15.460526315789474</v>
      </c>
      <c r="J207" s="102"/>
      <c r="K207" s="114" t="s">
        <v>107</v>
      </c>
      <c r="L207" s="106">
        <v>267</v>
      </c>
      <c r="M207" s="107">
        <v>278</v>
      </c>
      <c r="N207" s="107">
        <v>343</v>
      </c>
      <c r="O207" s="107">
        <v>351</v>
      </c>
      <c r="P207" s="107">
        <f t="shared" si="87"/>
        <v>368</v>
      </c>
      <c r="Q207" s="107">
        <f t="shared" si="90"/>
        <v>17</v>
      </c>
      <c r="R207" s="108">
        <f t="shared" si="91"/>
        <v>4.8433048433048427</v>
      </c>
      <c r="S207" s="108"/>
      <c r="W207" s="100" t="s">
        <v>369</v>
      </c>
      <c r="X207" s="100">
        <v>184</v>
      </c>
      <c r="Y207" s="100">
        <v>256</v>
      </c>
      <c r="Z207" s="100">
        <v>291</v>
      </c>
      <c r="AA207" s="100">
        <v>308</v>
      </c>
      <c r="AC207" s="100" t="s">
        <v>369</v>
      </c>
      <c r="AD207" s="100">
        <v>197</v>
      </c>
      <c r="AE207" s="100">
        <v>267</v>
      </c>
      <c r="AF207" s="100">
        <v>278</v>
      </c>
      <c r="AG207" s="100">
        <v>343</v>
      </c>
      <c r="AJ207" s="100" t="str">
        <f t="shared" si="84"/>
        <v>●</v>
      </c>
      <c r="AK207" s="100" t="str">
        <f t="shared" si="82"/>
        <v>●</v>
      </c>
      <c r="AL207" s="100" t="str">
        <f t="shared" si="82"/>
        <v>●</v>
      </c>
      <c r="AM207" s="100" t="str">
        <f t="shared" si="82"/>
        <v>●</v>
      </c>
      <c r="AP207" s="100" t="str">
        <f t="shared" si="85"/>
        <v>●</v>
      </c>
      <c r="AQ207" s="100" t="str">
        <f t="shared" si="83"/>
        <v>●</v>
      </c>
      <c r="AR207" s="100" t="str">
        <f t="shared" si="83"/>
        <v>●</v>
      </c>
      <c r="AS207" s="100" t="str">
        <f t="shared" si="83"/>
        <v>●</v>
      </c>
    </row>
    <row r="208" spans="2:45" s="100" customFormat="1" ht="14.25" customHeight="1">
      <c r="B208" s="102" t="s">
        <v>108</v>
      </c>
      <c r="C208" s="106">
        <v>156</v>
      </c>
      <c r="D208" s="107">
        <v>229</v>
      </c>
      <c r="E208" s="107">
        <v>263</v>
      </c>
      <c r="F208" s="107">
        <v>261</v>
      </c>
      <c r="G208" s="107">
        <f t="shared" si="86"/>
        <v>250</v>
      </c>
      <c r="H208" s="107">
        <f t="shared" si="88"/>
        <v>-11</v>
      </c>
      <c r="I208" s="108">
        <f t="shared" si="89"/>
        <v>-4.2145593869731801</v>
      </c>
      <c r="J208" s="102"/>
      <c r="K208" s="114" t="s">
        <v>108</v>
      </c>
      <c r="L208" s="106">
        <v>182</v>
      </c>
      <c r="M208" s="107">
        <v>237</v>
      </c>
      <c r="N208" s="107">
        <v>227</v>
      </c>
      <c r="O208" s="107">
        <v>312</v>
      </c>
      <c r="P208" s="107">
        <f t="shared" si="87"/>
        <v>319</v>
      </c>
      <c r="Q208" s="107">
        <f t="shared" si="90"/>
        <v>7</v>
      </c>
      <c r="R208" s="108">
        <f t="shared" si="91"/>
        <v>2.2435897435897436</v>
      </c>
      <c r="S208" s="108"/>
      <c r="W208" s="100" t="s">
        <v>370</v>
      </c>
      <c r="X208" s="100">
        <v>139</v>
      </c>
      <c r="Y208" s="100">
        <v>156</v>
      </c>
      <c r="Z208" s="100">
        <v>229</v>
      </c>
      <c r="AA208" s="100">
        <v>263</v>
      </c>
      <c r="AC208" s="100" t="s">
        <v>370</v>
      </c>
      <c r="AD208" s="100">
        <v>168</v>
      </c>
      <c r="AE208" s="100">
        <v>182</v>
      </c>
      <c r="AF208" s="100">
        <v>237</v>
      </c>
      <c r="AG208" s="100">
        <v>227</v>
      </c>
      <c r="AJ208" s="100" t="str">
        <f t="shared" si="84"/>
        <v>●</v>
      </c>
      <c r="AK208" s="100" t="str">
        <f t="shared" si="82"/>
        <v>●</v>
      </c>
      <c r="AL208" s="100" t="str">
        <f t="shared" si="82"/>
        <v>●</v>
      </c>
      <c r="AM208" s="100" t="str">
        <f t="shared" si="82"/>
        <v>●</v>
      </c>
      <c r="AP208" s="100" t="str">
        <f t="shared" si="85"/>
        <v>●</v>
      </c>
      <c r="AQ208" s="100" t="str">
        <f t="shared" si="83"/>
        <v>●</v>
      </c>
      <c r="AR208" s="100" t="str">
        <f t="shared" si="83"/>
        <v>●</v>
      </c>
      <c r="AS208" s="100" t="str">
        <f t="shared" si="83"/>
        <v>●</v>
      </c>
    </row>
    <row r="209" spans="2:45" s="100" customFormat="1" ht="14.25" customHeight="1">
      <c r="B209" s="102" t="s">
        <v>109</v>
      </c>
      <c r="C209" s="106">
        <v>104</v>
      </c>
      <c r="D209" s="107">
        <v>136</v>
      </c>
      <c r="E209" s="107">
        <v>177</v>
      </c>
      <c r="F209" s="107">
        <v>202</v>
      </c>
      <c r="G209" s="107">
        <f t="shared" si="86"/>
        <v>203</v>
      </c>
      <c r="H209" s="107">
        <f t="shared" si="88"/>
        <v>1</v>
      </c>
      <c r="I209" s="108">
        <f t="shared" si="89"/>
        <v>0.49504950495049505</v>
      </c>
      <c r="J209" s="102"/>
      <c r="K209" s="114" t="s">
        <v>109</v>
      </c>
      <c r="L209" s="106">
        <v>140</v>
      </c>
      <c r="M209" s="107">
        <v>135</v>
      </c>
      <c r="N209" s="107">
        <v>175</v>
      </c>
      <c r="O209" s="107">
        <v>183</v>
      </c>
      <c r="P209" s="107">
        <f t="shared" si="87"/>
        <v>275</v>
      </c>
      <c r="Q209" s="107">
        <f t="shared" si="90"/>
        <v>92</v>
      </c>
      <c r="R209" s="108">
        <f t="shared" si="91"/>
        <v>50.27322404371585</v>
      </c>
      <c r="S209" s="108"/>
      <c r="W209" s="100" t="s">
        <v>371</v>
      </c>
      <c r="X209" s="100">
        <v>63</v>
      </c>
      <c r="Y209" s="100">
        <v>104</v>
      </c>
      <c r="Z209" s="100">
        <v>136</v>
      </c>
      <c r="AA209" s="100">
        <v>177</v>
      </c>
      <c r="AC209" s="100" t="s">
        <v>371</v>
      </c>
      <c r="AD209" s="100">
        <v>120</v>
      </c>
      <c r="AE209" s="100">
        <v>140</v>
      </c>
      <c r="AF209" s="100">
        <v>135</v>
      </c>
      <c r="AG209" s="100">
        <v>175</v>
      </c>
      <c r="AJ209" s="100" t="str">
        <f t="shared" si="84"/>
        <v>●</v>
      </c>
      <c r="AK209" s="100" t="str">
        <f t="shared" si="82"/>
        <v>●</v>
      </c>
      <c r="AL209" s="100" t="str">
        <f t="shared" si="82"/>
        <v>●</v>
      </c>
      <c r="AM209" s="100" t="str">
        <f t="shared" si="82"/>
        <v>●</v>
      </c>
      <c r="AP209" s="100" t="str">
        <f t="shared" si="85"/>
        <v>●</v>
      </c>
      <c r="AQ209" s="100" t="str">
        <f t="shared" si="83"/>
        <v>●</v>
      </c>
      <c r="AR209" s="100" t="str">
        <f t="shared" si="83"/>
        <v>●</v>
      </c>
      <c r="AS209" s="100" t="str">
        <f t="shared" si="83"/>
        <v>●</v>
      </c>
    </row>
    <row r="210" spans="2:45" s="100" customFormat="1" ht="14.25" customHeight="1">
      <c r="B210" s="102" t="s">
        <v>110</v>
      </c>
      <c r="C210" s="106">
        <v>57</v>
      </c>
      <c r="D210" s="107">
        <v>117</v>
      </c>
      <c r="E210" s="107">
        <v>143</v>
      </c>
      <c r="F210" s="107">
        <v>163</v>
      </c>
      <c r="G210" s="107">
        <f t="shared" si="86"/>
        <v>295</v>
      </c>
      <c r="H210" s="107">
        <f t="shared" si="88"/>
        <v>132</v>
      </c>
      <c r="I210" s="108">
        <f t="shared" si="89"/>
        <v>80.981595092024534</v>
      </c>
      <c r="J210" s="102"/>
      <c r="K210" s="114" t="s">
        <v>110</v>
      </c>
      <c r="L210" s="106">
        <v>128</v>
      </c>
      <c r="M210" s="107">
        <v>163</v>
      </c>
      <c r="N210" s="107">
        <v>194</v>
      </c>
      <c r="O210" s="107">
        <v>239</v>
      </c>
      <c r="P210" s="107">
        <f t="shared" si="87"/>
        <v>304</v>
      </c>
      <c r="Q210" s="107">
        <f t="shared" si="90"/>
        <v>65</v>
      </c>
      <c r="R210" s="108">
        <f t="shared" si="91"/>
        <v>27.19665271966527</v>
      </c>
      <c r="S210" s="108"/>
      <c r="W210" s="100" t="s">
        <v>378</v>
      </c>
      <c r="X210" s="100">
        <v>32</v>
      </c>
      <c r="Y210" s="100">
        <v>57</v>
      </c>
      <c r="Z210" s="100">
        <v>117</v>
      </c>
      <c r="AA210" s="100">
        <v>143</v>
      </c>
      <c r="AC210" s="100" t="s">
        <v>378</v>
      </c>
      <c r="AD210" s="100">
        <v>76</v>
      </c>
      <c r="AE210" s="100">
        <v>128</v>
      </c>
      <c r="AF210" s="100">
        <v>163</v>
      </c>
      <c r="AG210" s="100">
        <v>194</v>
      </c>
      <c r="AJ210" s="100" t="str">
        <f t="shared" si="84"/>
        <v>●</v>
      </c>
      <c r="AK210" s="100" t="str">
        <f t="shared" si="82"/>
        <v>●</v>
      </c>
      <c r="AL210" s="100" t="str">
        <f t="shared" si="82"/>
        <v>●</v>
      </c>
      <c r="AM210" s="100" t="str">
        <f t="shared" si="82"/>
        <v>●</v>
      </c>
      <c r="AP210" s="100" t="str">
        <f t="shared" si="85"/>
        <v>●</v>
      </c>
      <c r="AQ210" s="100" t="str">
        <f t="shared" si="83"/>
        <v>●</v>
      </c>
      <c r="AR210" s="100" t="str">
        <f t="shared" si="83"/>
        <v>●</v>
      </c>
      <c r="AS210" s="100" t="str">
        <f t="shared" si="83"/>
        <v>●</v>
      </c>
    </row>
    <row r="211" spans="2:45" s="100" customFormat="1" ht="14.25" customHeight="1">
      <c r="B211" s="102" t="s">
        <v>112</v>
      </c>
      <c r="C211" s="115" t="s">
        <v>313</v>
      </c>
      <c r="D211" s="116" t="s">
        <v>313</v>
      </c>
      <c r="E211" s="116" t="s">
        <v>313</v>
      </c>
      <c r="F211" s="116" t="s">
        <v>313</v>
      </c>
      <c r="G211" s="107">
        <f t="shared" si="86"/>
        <v>9</v>
      </c>
      <c r="H211" s="107"/>
      <c r="I211" s="108"/>
      <c r="K211" s="102" t="s">
        <v>112</v>
      </c>
      <c r="L211" s="115" t="s">
        <v>313</v>
      </c>
      <c r="M211" s="116" t="s">
        <v>313</v>
      </c>
      <c r="N211" s="116" t="s">
        <v>313</v>
      </c>
      <c r="O211" s="116" t="s">
        <v>313</v>
      </c>
      <c r="P211" s="107">
        <f t="shared" si="87"/>
        <v>28</v>
      </c>
      <c r="Q211" s="107"/>
      <c r="R211" s="108"/>
    </row>
    <row r="212" spans="2:45" s="100" customFormat="1" ht="14.25" customHeight="1">
      <c r="B212" s="102"/>
      <c r="C212" s="116"/>
      <c r="D212" s="116"/>
      <c r="E212" s="116"/>
      <c r="F212" s="116"/>
      <c r="G212" s="107"/>
      <c r="H212" s="107"/>
      <c r="I212" s="108"/>
      <c r="K212" s="102"/>
      <c r="L212" s="116"/>
      <c r="M212" s="116"/>
      <c r="N212" s="116"/>
      <c r="O212" s="116"/>
      <c r="P212" s="107"/>
      <c r="Q212" s="107"/>
      <c r="R212" s="108"/>
    </row>
    <row r="213" spans="2:45" s="100" customFormat="1" ht="14.25" customHeight="1">
      <c r="G213" s="168"/>
      <c r="P213" s="168"/>
    </row>
    <row r="214" spans="2:45" s="99" customFormat="1" ht="14.25" customHeight="1">
      <c r="B214" s="99" t="str">
        <f>LEFT(B184,LEN(B184)-2)&amp;+"男"</f>
        <v>塩谷・男</v>
      </c>
      <c r="K214" s="99" t="str">
        <f>LEFT(K184,LEN(K184)-2)&amp;+"男"</f>
        <v>オタモイ・男</v>
      </c>
      <c r="W214" s="100"/>
      <c r="X214" s="100"/>
      <c r="Y214" s="100"/>
      <c r="Z214" s="100"/>
      <c r="AA214" s="100"/>
      <c r="AB214" s="100"/>
      <c r="AC214" s="100"/>
      <c r="AD214" s="100"/>
      <c r="AE214" s="100"/>
      <c r="AF214" s="100"/>
      <c r="AG214" s="100"/>
    </row>
    <row r="215" spans="2:45" s="100" customFormat="1" ht="14.25" customHeight="1">
      <c r="B215" s="583" t="s">
        <v>335</v>
      </c>
      <c r="C215" s="101"/>
      <c r="D215" s="101"/>
      <c r="E215" s="101"/>
      <c r="F215" s="101"/>
      <c r="G215" s="135"/>
      <c r="H215" s="131"/>
      <c r="I215" s="131"/>
      <c r="J215" s="102"/>
      <c r="K215" s="583" t="s">
        <v>335</v>
      </c>
      <c r="L215" s="101"/>
      <c r="M215" s="101"/>
      <c r="N215" s="101"/>
      <c r="O215" s="101"/>
      <c r="P215" s="135"/>
      <c r="Q215" s="131"/>
      <c r="R215" s="131"/>
      <c r="S215" s="103"/>
    </row>
    <row r="216" spans="2:45" s="100" customFormat="1" ht="14.25" customHeight="1">
      <c r="B216" s="584"/>
      <c r="C216" s="130" t="str">
        <f>$C$4</f>
        <v>平成7年</v>
      </c>
      <c r="D216" s="130" t="str">
        <f>$D$4</f>
        <v>平成12年</v>
      </c>
      <c r="E216" s="130" t="str">
        <f>$E$4</f>
        <v>平成17年</v>
      </c>
      <c r="F216" s="130" t="str">
        <f>$F$4</f>
        <v>平成22年</v>
      </c>
      <c r="G216" s="130" t="s">
        <v>410</v>
      </c>
      <c r="H216" s="133" t="s">
        <v>509</v>
      </c>
      <c r="I216" s="134" t="s">
        <v>510</v>
      </c>
      <c r="J216" s="102"/>
      <c r="K216" s="584"/>
      <c r="L216" s="130" t="str">
        <f>$C$4</f>
        <v>平成7年</v>
      </c>
      <c r="M216" s="130" t="str">
        <f>$D$4</f>
        <v>平成12年</v>
      </c>
      <c r="N216" s="130" t="str">
        <f>$E$4</f>
        <v>平成17年</v>
      </c>
      <c r="O216" s="130" t="str">
        <f>$F$4</f>
        <v>平成22年</v>
      </c>
      <c r="P216" s="130" t="s">
        <v>410</v>
      </c>
      <c r="Q216" s="133" t="str">
        <f>$H$4</f>
        <v>対平成</v>
      </c>
      <c r="R216" s="134" t="str">
        <f>$I$4</f>
        <v>22年</v>
      </c>
      <c r="S216" s="103"/>
    </row>
    <row r="217" spans="2:45" s="100" customFormat="1" ht="14.25" customHeight="1">
      <c r="B217" s="585"/>
      <c r="C217" s="104"/>
      <c r="D217" s="104"/>
      <c r="E217" s="104"/>
      <c r="F217" s="104"/>
      <c r="G217" s="104"/>
      <c r="H217" s="132" t="s">
        <v>88</v>
      </c>
      <c r="I217" s="133" t="s">
        <v>398</v>
      </c>
      <c r="J217" s="102"/>
      <c r="K217" s="585"/>
      <c r="L217" s="104"/>
      <c r="M217" s="104"/>
      <c r="N217" s="104"/>
      <c r="O217" s="104"/>
      <c r="P217" s="104"/>
      <c r="Q217" s="132" t="s">
        <v>88</v>
      </c>
      <c r="R217" s="133" t="s">
        <v>398</v>
      </c>
      <c r="S217" s="103"/>
    </row>
    <row r="218" spans="2:45" s="199" customFormat="1" ht="14.25" customHeight="1">
      <c r="B218" s="200" t="s">
        <v>90</v>
      </c>
      <c r="C218" s="198">
        <v>2222</v>
      </c>
      <c r="D218" s="194">
        <v>2015</v>
      </c>
      <c r="E218" s="194">
        <v>1778</v>
      </c>
      <c r="F218" s="194">
        <v>1602</v>
      </c>
      <c r="G218" s="194">
        <f>IF(COUNTIF(G223:G241,"x"),"x",IF(SUM(G223:G241)=0,"-",SUM(G223:G241)))</f>
        <v>1185</v>
      </c>
      <c r="H218" s="193">
        <f t="shared" ref="H218:H221" si="92">IF(G218="x","x",IF(AND(G218="-",F218="-"),"-",IF(AND(G218="-",F218&gt;0),F218*-1,IF(AND(G218&gt;0,F218="-"),G218,G218-F218))))</f>
        <v>-417</v>
      </c>
      <c r="I218" s="195">
        <f t="shared" ref="I218:I221" si="93">IF(H218="x","x",IF(H218="-","-",IF(AND(F218="-",G218&gt;0),"皆増",IF(AND(F218&gt;0,G218="-"),"皆減",H218/F218*100))))</f>
        <v>-26.029962546816481</v>
      </c>
      <c r="J218" s="196"/>
      <c r="K218" s="197" t="s">
        <v>90</v>
      </c>
      <c r="L218" s="198">
        <v>2378</v>
      </c>
      <c r="M218" s="194">
        <v>2190</v>
      </c>
      <c r="N218" s="194">
        <v>1997</v>
      </c>
      <c r="O218" s="194">
        <v>1794</v>
      </c>
      <c r="P218" s="194">
        <f>IF(COUNTIF(P223:P241,"x"),"x",IF(SUM(P223:P241)=0,"-",SUM(P223:P241)))</f>
        <v>1446</v>
      </c>
      <c r="Q218" s="193">
        <f t="shared" ref="Q218:Q221" si="94">IF(P218="x","x",IF(AND(P218="-",O218="-"),"-",IF(AND(P218="-",O218&gt;0),O218*-1,IF(AND(P218&gt;0,O218="-"),P218,P218-O218))))</f>
        <v>-348</v>
      </c>
      <c r="R218" s="195">
        <f t="shared" ref="R218:R221" si="95">IF(Q218="x","x",IF(Q218="-","-",IF(AND(O218="-",P218&gt;0),"皆増",IF(AND(O218&gt;0,P218="-"),"皆減",Q218/O218*100))))</f>
        <v>-19.397993311036789</v>
      </c>
      <c r="S218" s="195"/>
      <c r="W218" s="199" t="s">
        <v>373</v>
      </c>
      <c r="X218" s="199">
        <v>2589</v>
      </c>
      <c r="Y218" s="199">
        <v>2222</v>
      </c>
      <c r="Z218" s="199">
        <v>2015</v>
      </c>
      <c r="AA218" s="199">
        <v>1778</v>
      </c>
      <c r="AC218" s="199" t="s">
        <v>373</v>
      </c>
      <c r="AD218" s="199">
        <v>2490</v>
      </c>
      <c r="AE218" s="199">
        <v>2378</v>
      </c>
      <c r="AF218" s="199">
        <v>2190</v>
      </c>
      <c r="AG218" s="199">
        <v>1997</v>
      </c>
      <c r="AJ218" s="199" t="str">
        <f>IF(C218=X218,"○","●")</f>
        <v>●</v>
      </c>
      <c r="AK218" s="199" t="str">
        <f t="shared" ref="AK218:AM240" si="96">IF(D218=Y218,"○","●")</f>
        <v>●</v>
      </c>
      <c r="AL218" s="199" t="str">
        <f t="shared" si="96"/>
        <v>●</v>
      </c>
      <c r="AM218" s="199" t="str">
        <f t="shared" si="96"/>
        <v>●</v>
      </c>
      <c r="AP218" s="199" t="str">
        <f>IF(L218=AD218,"○","●")</f>
        <v>●</v>
      </c>
      <c r="AQ218" s="199" t="str">
        <f t="shared" ref="AQ218:AS240" si="97">IF(M218=AE218,"○","●")</f>
        <v>●</v>
      </c>
      <c r="AR218" s="199" t="str">
        <f t="shared" si="97"/>
        <v>●</v>
      </c>
      <c r="AS218" s="199" t="str">
        <f t="shared" si="97"/>
        <v>●</v>
      </c>
    </row>
    <row r="219" spans="2:45" s="100" customFormat="1" ht="14.25" customHeight="1">
      <c r="B219" s="105" t="s">
        <v>91</v>
      </c>
      <c r="C219" s="106">
        <v>375</v>
      </c>
      <c r="D219" s="107">
        <v>289</v>
      </c>
      <c r="E219" s="107">
        <v>197</v>
      </c>
      <c r="F219" s="107">
        <v>157</v>
      </c>
      <c r="G219" s="107">
        <f>IF(COUNTIF(G223:G225,"x"),"x",IF(SUM(G223:G225)=0,"-",SUM(G223:G225)))</f>
        <v>86</v>
      </c>
      <c r="H219" s="107">
        <f t="shared" si="92"/>
        <v>-71</v>
      </c>
      <c r="I219" s="108">
        <f t="shared" si="93"/>
        <v>-45.222929936305732</v>
      </c>
      <c r="J219" s="102"/>
      <c r="K219" s="109" t="s">
        <v>91</v>
      </c>
      <c r="L219" s="106">
        <v>307</v>
      </c>
      <c r="M219" s="107">
        <v>284</v>
      </c>
      <c r="N219" s="107">
        <v>237</v>
      </c>
      <c r="O219" s="107">
        <v>196</v>
      </c>
      <c r="P219" s="107">
        <f>IF(COUNTIF(P223:P225,"x"),"x",IF(SUM(P223:P225)=0,"-",SUM(P223:P225)))</f>
        <v>113</v>
      </c>
      <c r="Q219" s="107">
        <f t="shared" si="94"/>
        <v>-83</v>
      </c>
      <c r="R219" s="108">
        <f t="shared" si="95"/>
        <v>-42.346938775510203</v>
      </c>
      <c r="S219" s="108"/>
      <c r="W219" s="100" t="s">
        <v>374</v>
      </c>
      <c r="X219" s="100">
        <v>579</v>
      </c>
      <c r="Y219" s="100">
        <v>375</v>
      </c>
      <c r="Z219" s="100">
        <v>289</v>
      </c>
      <c r="AA219" s="100">
        <v>197</v>
      </c>
      <c r="AC219" s="100" t="s">
        <v>374</v>
      </c>
      <c r="AD219" s="100">
        <v>450</v>
      </c>
      <c r="AE219" s="100">
        <v>307</v>
      </c>
      <c r="AF219" s="100">
        <v>284</v>
      </c>
      <c r="AG219" s="100">
        <v>237</v>
      </c>
      <c r="AJ219" s="100" t="str">
        <f t="shared" ref="AJ219:AJ240" si="98">IF(C219=X219,"○","●")</f>
        <v>●</v>
      </c>
      <c r="AK219" s="100" t="str">
        <f t="shared" si="96"/>
        <v>●</v>
      </c>
      <c r="AL219" s="100" t="str">
        <f t="shared" si="96"/>
        <v>●</v>
      </c>
      <c r="AM219" s="100" t="str">
        <f t="shared" si="96"/>
        <v>●</v>
      </c>
      <c r="AP219" s="100" t="str">
        <f t="shared" ref="AP219:AP240" si="99">IF(L219=AD219,"○","●")</f>
        <v>●</v>
      </c>
      <c r="AQ219" s="100" t="str">
        <f t="shared" si="97"/>
        <v>●</v>
      </c>
      <c r="AR219" s="100" t="str">
        <f t="shared" si="97"/>
        <v>●</v>
      </c>
      <c r="AS219" s="100" t="str">
        <f>IF(O219=AG219,"○","●")</f>
        <v>●</v>
      </c>
    </row>
    <row r="220" spans="2:45" s="100" customFormat="1" ht="14.25" customHeight="1">
      <c r="B220" s="105" t="s">
        <v>92</v>
      </c>
      <c r="C220" s="106">
        <v>1478</v>
      </c>
      <c r="D220" s="107">
        <v>1290</v>
      </c>
      <c r="E220" s="107">
        <v>1102</v>
      </c>
      <c r="F220" s="107">
        <v>937</v>
      </c>
      <c r="G220" s="296">
        <f>IF(COUNTIF(G226:G235,"x"),"x",IF(SUM(G226:G235)=0,"-",SUM(G226:G235)))</f>
        <v>527</v>
      </c>
      <c r="H220" s="107">
        <f t="shared" si="92"/>
        <v>-410</v>
      </c>
      <c r="I220" s="108">
        <f t="shared" si="93"/>
        <v>-43.756670224119532</v>
      </c>
      <c r="J220" s="102"/>
      <c r="K220" s="109" t="s">
        <v>92</v>
      </c>
      <c r="L220" s="106">
        <v>1682</v>
      </c>
      <c r="M220" s="107">
        <v>1444</v>
      </c>
      <c r="N220" s="107">
        <v>1249</v>
      </c>
      <c r="O220" s="107">
        <v>1022</v>
      </c>
      <c r="P220" s="296">
        <f>IF(COUNTIF(P226:P235,"x"),"x",IF(SUM(P226:P235)=0,"-",SUM(P226:P235)))</f>
        <v>732</v>
      </c>
      <c r="Q220" s="107">
        <f t="shared" si="94"/>
        <v>-290</v>
      </c>
      <c r="R220" s="108">
        <f t="shared" si="95"/>
        <v>-28.37573385518591</v>
      </c>
      <c r="S220" s="108"/>
      <c r="W220" s="100" t="s">
        <v>375</v>
      </c>
      <c r="X220" s="100">
        <v>1716</v>
      </c>
      <c r="Y220" s="100">
        <v>1478</v>
      </c>
      <c r="Z220" s="100">
        <v>1290</v>
      </c>
      <c r="AA220" s="100">
        <v>1102</v>
      </c>
      <c r="AC220" s="100" t="s">
        <v>375</v>
      </c>
      <c r="AD220" s="100">
        <v>1744</v>
      </c>
      <c r="AE220" s="100">
        <v>1682</v>
      </c>
      <c r="AF220" s="100">
        <v>1444</v>
      </c>
      <c r="AG220" s="100">
        <v>1249</v>
      </c>
      <c r="AJ220" s="100" t="str">
        <f t="shared" si="98"/>
        <v>●</v>
      </c>
      <c r="AK220" s="100" t="str">
        <f t="shared" si="96"/>
        <v>●</v>
      </c>
      <c r="AL220" s="100" t="str">
        <f>IF(E220=Z220,"○","●")</f>
        <v>●</v>
      </c>
      <c r="AM220" s="100" t="str">
        <f t="shared" si="96"/>
        <v>●</v>
      </c>
      <c r="AP220" s="100" t="str">
        <f t="shared" si="99"/>
        <v>●</v>
      </c>
      <c r="AQ220" s="100" t="str">
        <f t="shared" si="97"/>
        <v>●</v>
      </c>
      <c r="AR220" s="100" t="str">
        <f t="shared" si="97"/>
        <v>●</v>
      </c>
      <c r="AS220" s="100" t="str">
        <f t="shared" si="97"/>
        <v>●</v>
      </c>
    </row>
    <row r="221" spans="2:45" s="100" customFormat="1" ht="14.25" customHeight="1">
      <c r="B221" s="105" t="s">
        <v>93</v>
      </c>
      <c r="C221" s="106">
        <v>369</v>
      </c>
      <c r="D221" s="107">
        <v>436</v>
      </c>
      <c r="E221" s="107">
        <v>479</v>
      </c>
      <c r="F221" s="107">
        <v>508</v>
      </c>
      <c r="G221" s="107">
        <f>IF(COUNTIF(G236:G240,"x"),"x",IF(SUM(G236,G240)=0,"-",SUM(G236:G240)))</f>
        <v>568</v>
      </c>
      <c r="H221" s="107">
        <f t="shared" si="92"/>
        <v>60</v>
      </c>
      <c r="I221" s="108">
        <f t="shared" si="93"/>
        <v>11.811023622047244</v>
      </c>
      <c r="J221" s="102"/>
      <c r="K221" s="109" t="s">
        <v>93</v>
      </c>
      <c r="L221" s="106">
        <v>389</v>
      </c>
      <c r="M221" s="107">
        <v>462</v>
      </c>
      <c r="N221" s="107">
        <v>511</v>
      </c>
      <c r="O221" s="107">
        <v>576</v>
      </c>
      <c r="P221" s="107">
        <f>IF(COUNTIF(P236:P240,"x"),"x",IF(SUM(P236,P240)=0,"-",SUM(P236:P240)))</f>
        <v>584</v>
      </c>
      <c r="Q221" s="107">
        <f t="shared" si="94"/>
        <v>8</v>
      </c>
      <c r="R221" s="108">
        <f t="shared" si="95"/>
        <v>1.3888888888888888</v>
      </c>
      <c r="S221" s="108"/>
      <c r="W221" s="100" t="s">
        <v>376</v>
      </c>
      <c r="X221" s="100">
        <v>294</v>
      </c>
      <c r="Y221" s="100">
        <v>369</v>
      </c>
      <c r="Z221" s="100">
        <v>436</v>
      </c>
      <c r="AA221" s="100">
        <v>479</v>
      </c>
      <c r="AC221" s="100" t="s">
        <v>376</v>
      </c>
      <c r="AD221" s="100">
        <v>296</v>
      </c>
      <c r="AE221" s="100">
        <v>389</v>
      </c>
      <c r="AF221" s="100">
        <v>462</v>
      </c>
      <c r="AG221" s="100">
        <v>511</v>
      </c>
      <c r="AJ221" s="100" t="str">
        <f t="shared" si="98"/>
        <v>●</v>
      </c>
      <c r="AK221" s="100" t="str">
        <f t="shared" si="96"/>
        <v>●</v>
      </c>
      <c r="AL221" s="100" t="str">
        <f t="shared" si="96"/>
        <v>●</v>
      </c>
      <c r="AM221" s="100" t="str">
        <f t="shared" si="96"/>
        <v>●</v>
      </c>
      <c r="AP221" s="100" t="str">
        <f t="shared" si="99"/>
        <v>●</v>
      </c>
      <c r="AQ221" s="100" t="str">
        <f t="shared" si="97"/>
        <v>●</v>
      </c>
      <c r="AR221" s="100" t="str">
        <f t="shared" si="97"/>
        <v>●</v>
      </c>
      <c r="AS221" s="100" t="str">
        <f t="shared" si="97"/>
        <v>●</v>
      </c>
    </row>
    <row r="222" spans="2:45" s="100" customFormat="1" ht="14.25" customHeight="1">
      <c r="B222" s="102"/>
      <c r="C222" s="106"/>
      <c r="D222" s="112"/>
      <c r="E222" s="112"/>
      <c r="F222" s="112"/>
      <c r="G222" s="112"/>
      <c r="H222" s="112"/>
      <c r="I222" s="113"/>
      <c r="J222" s="102"/>
      <c r="K222" s="114"/>
      <c r="L222" s="106"/>
      <c r="M222" s="112"/>
      <c r="N222" s="112"/>
      <c r="O222" s="112"/>
      <c r="P222" s="112"/>
      <c r="Q222" s="112"/>
      <c r="R222" s="113"/>
      <c r="S222" s="113"/>
      <c r="AJ222" s="100" t="str">
        <f t="shared" si="98"/>
        <v>○</v>
      </c>
      <c r="AK222" s="100" t="str">
        <f t="shared" si="96"/>
        <v>○</v>
      </c>
      <c r="AL222" s="100" t="str">
        <f t="shared" si="96"/>
        <v>○</v>
      </c>
      <c r="AM222" s="100" t="str">
        <f t="shared" si="96"/>
        <v>○</v>
      </c>
      <c r="AP222" s="100" t="str">
        <f t="shared" si="99"/>
        <v>○</v>
      </c>
      <c r="AQ222" s="100" t="str">
        <f t="shared" si="97"/>
        <v>○</v>
      </c>
      <c r="AR222" s="100" t="str">
        <f t="shared" si="97"/>
        <v>○</v>
      </c>
      <c r="AS222" s="100" t="str">
        <f t="shared" si="97"/>
        <v>○</v>
      </c>
    </row>
    <row r="223" spans="2:45" s="100" customFormat="1" ht="14.25" customHeight="1">
      <c r="B223" s="102" t="s">
        <v>94</v>
      </c>
      <c r="C223" s="106">
        <v>97</v>
      </c>
      <c r="D223" s="107">
        <v>83</v>
      </c>
      <c r="E223" s="107">
        <v>45</v>
      </c>
      <c r="F223" s="107">
        <v>40</v>
      </c>
      <c r="G223" s="107">
        <f>第2表01元データ!F40</f>
        <v>9</v>
      </c>
      <c r="H223" s="107">
        <f t="shared" ref="H223:H240" si="100">IF(G223="x","x",IF(AND(G223="-",F223="-"),"-",IF(AND(G223="-",F223&gt;0),F223*-1,IF(AND(G223&gt;0,F223="-"),G223,G223-F223))))</f>
        <v>-31</v>
      </c>
      <c r="I223" s="108">
        <f t="shared" ref="I223:I240" si="101">IF(H223="x","x",IF(H223="-","-",IF(AND(F223="-",G223&gt;0),"皆増",IF(AND(F223&gt;0,G223="-"),"皆減",H223/F223*100))))</f>
        <v>-77.5</v>
      </c>
      <c r="J223" s="102"/>
      <c r="K223" s="114" t="s">
        <v>94</v>
      </c>
      <c r="L223" s="106">
        <v>94</v>
      </c>
      <c r="M223" s="107">
        <v>84</v>
      </c>
      <c r="N223" s="107">
        <v>60</v>
      </c>
      <c r="O223" s="107">
        <v>52</v>
      </c>
      <c r="P223" s="107">
        <f>第2表01元データ!G40</f>
        <v>30</v>
      </c>
      <c r="Q223" s="107">
        <f t="shared" ref="Q223:Q240" si="102">IF(P223="x","x",IF(AND(P223="-",O223="-"),"-",IF(AND(P223="-",O223&gt;0),O223*-1,IF(AND(P223&gt;0,O223="-"),P223,P223-O223))))</f>
        <v>-22</v>
      </c>
      <c r="R223" s="108">
        <f t="shared" ref="R223:R240" si="103">IF(Q223="x","x",IF(Q223="-","-",IF(AND(O223="-",P223&gt;0),"皆増",IF(AND(O223&gt;0,P223="-"),"皆減",Q223/O223*100))))</f>
        <v>-42.307692307692307</v>
      </c>
      <c r="S223" s="108"/>
      <c r="T223" s="100">
        <v>101</v>
      </c>
      <c r="W223" s="100" t="s">
        <v>377</v>
      </c>
      <c r="X223" s="100">
        <v>144</v>
      </c>
      <c r="Y223" s="100">
        <v>97</v>
      </c>
      <c r="Z223" s="100">
        <v>83</v>
      </c>
      <c r="AA223" s="100">
        <v>45</v>
      </c>
      <c r="AC223" s="100" t="s">
        <v>377</v>
      </c>
      <c r="AD223" s="100">
        <v>92</v>
      </c>
      <c r="AE223" s="100">
        <v>94</v>
      </c>
      <c r="AF223" s="100">
        <v>84</v>
      </c>
      <c r="AG223" s="100">
        <v>60</v>
      </c>
      <c r="AJ223" s="100" t="str">
        <f t="shared" si="98"/>
        <v>●</v>
      </c>
      <c r="AK223" s="100" t="str">
        <f t="shared" si="96"/>
        <v>●</v>
      </c>
      <c r="AL223" s="100" t="str">
        <f t="shared" si="96"/>
        <v>●</v>
      </c>
      <c r="AM223" s="100" t="str">
        <f t="shared" si="96"/>
        <v>●</v>
      </c>
      <c r="AP223" s="100" t="str">
        <f t="shared" si="99"/>
        <v>●</v>
      </c>
      <c r="AQ223" s="100" t="str">
        <f t="shared" si="97"/>
        <v>●</v>
      </c>
      <c r="AR223" s="100" t="str">
        <f t="shared" si="97"/>
        <v>●</v>
      </c>
      <c r="AS223" s="100" t="str">
        <f t="shared" si="97"/>
        <v>●</v>
      </c>
    </row>
    <row r="224" spans="2:45" s="100" customFormat="1" ht="14.25" customHeight="1">
      <c r="B224" s="102" t="s">
        <v>95</v>
      </c>
      <c r="C224" s="106">
        <v>117</v>
      </c>
      <c r="D224" s="107">
        <v>88</v>
      </c>
      <c r="E224" s="107">
        <v>69</v>
      </c>
      <c r="F224" s="107">
        <v>42</v>
      </c>
      <c r="G224" s="107">
        <f>第2表01元データ!F41</f>
        <v>30</v>
      </c>
      <c r="H224" s="107">
        <f t="shared" si="100"/>
        <v>-12</v>
      </c>
      <c r="I224" s="108">
        <f t="shared" si="101"/>
        <v>-28.571428571428569</v>
      </c>
      <c r="J224" s="102"/>
      <c r="K224" s="114" t="s">
        <v>95</v>
      </c>
      <c r="L224" s="106">
        <v>84</v>
      </c>
      <c r="M224" s="107">
        <v>98</v>
      </c>
      <c r="N224" s="107">
        <v>80</v>
      </c>
      <c r="O224" s="107">
        <v>67</v>
      </c>
      <c r="P224" s="107">
        <f>第2表01元データ!G41</f>
        <v>35</v>
      </c>
      <c r="Q224" s="107">
        <f t="shared" si="102"/>
        <v>-32</v>
      </c>
      <c r="R224" s="108">
        <f t="shared" si="103"/>
        <v>-47.761194029850742</v>
      </c>
      <c r="S224" s="108"/>
      <c r="T224" s="100">
        <v>102</v>
      </c>
      <c r="W224" s="100" t="s">
        <v>356</v>
      </c>
      <c r="X224" s="100">
        <v>190</v>
      </c>
      <c r="Y224" s="100">
        <v>117</v>
      </c>
      <c r="Z224" s="100">
        <v>88</v>
      </c>
      <c r="AA224" s="100">
        <v>69</v>
      </c>
      <c r="AC224" s="100" t="s">
        <v>356</v>
      </c>
      <c r="AD224" s="100">
        <v>136</v>
      </c>
      <c r="AE224" s="100">
        <v>84</v>
      </c>
      <c r="AF224" s="100">
        <v>98</v>
      </c>
      <c r="AG224" s="100">
        <v>80</v>
      </c>
      <c r="AJ224" s="100" t="str">
        <f t="shared" si="98"/>
        <v>●</v>
      </c>
      <c r="AK224" s="100" t="str">
        <f t="shared" si="96"/>
        <v>●</v>
      </c>
      <c r="AL224" s="100" t="str">
        <f t="shared" si="96"/>
        <v>●</v>
      </c>
      <c r="AM224" s="100" t="str">
        <f t="shared" si="96"/>
        <v>●</v>
      </c>
      <c r="AP224" s="100" t="str">
        <f t="shared" si="99"/>
        <v>●</v>
      </c>
      <c r="AQ224" s="100" t="str">
        <f t="shared" si="97"/>
        <v>●</v>
      </c>
      <c r="AR224" s="100" t="str">
        <f t="shared" si="97"/>
        <v>●</v>
      </c>
      <c r="AS224" s="100" t="str">
        <f t="shared" si="97"/>
        <v>●</v>
      </c>
    </row>
    <row r="225" spans="2:45" s="100" customFormat="1" ht="14.25" customHeight="1">
      <c r="B225" s="102" t="s">
        <v>96</v>
      </c>
      <c r="C225" s="106">
        <v>161</v>
      </c>
      <c r="D225" s="107">
        <v>118</v>
      </c>
      <c r="E225" s="107">
        <v>83</v>
      </c>
      <c r="F225" s="107">
        <v>75</v>
      </c>
      <c r="G225" s="107">
        <f>第2表01元データ!F42</f>
        <v>47</v>
      </c>
      <c r="H225" s="107">
        <f t="shared" si="100"/>
        <v>-28</v>
      </c>
      <c r="I225" s="108">
        <f t="shared" si="101"/>
        <v>-37.333333333333336</v>
      </c>
      <c r="J225" s="102"/>
      <c r="K225" s="114" t="s">
        <v>96</v>
      </c>
      <c r="L225" s="106">
        <v>129</v>
      </c>
      <c r="M225" s="107">
        <v>102</v>
      </c>
      <c r="N225" s="107">
        <v>97</v>
      </c>
      <c r="O225" s="107">
        <v>77</v>
      </c>
      <c r="P225" s="107">
        <f>第2表01元データ!G42</f>
        <v>48</v>
      </c>
      <c r="Q225" s="107">
        <f t="shared" si="102"/>
        <v>-29</v>
      </c>
      <c r="R225" s="108">
        <f t="shared" si="103"/>
        <v>-37.662337662337663</v>
      </c>
      <c r="S225" s="108"/>
      <c r="T225" s="100">
        <v>103</v>
      </c>
      <c r="W225" s="100" t="s">
        <v>357</v>
      </c>
      <c r="X225" s="100">
        <v>245</v>
      </c>
      <c r="Y225" s="100">
        <v>161</v>
      </c>
      <c r="Z225" s="100">
        <v>118</v>
      </c>
      <c r="AA225" s="100">
        <v>83</v>
      </c>
      <c r="AC225" s="100" t="s">
        <v>357</v>
      </c>
      <c r="AD225" s="100">
        <v>222</v>
      </c>
      <c r="AE225" s="100">
        <v>129</v>
      </c>
      <c r="AF225" s="100">
        <v>102</v>
      </c>
      <c r="AG225" s="100">
        <v>97</v>
      </c>
      <c r="AJ225" s="100" t="str">
        <f t="shared" si="98"/>
        <v>●</v>
      </c>
      <c r="AK225" s="100" t="str">
        <f t="shared" si="96"/>
        <v>●</v>
      </c>
      <c r="AL225" s="100" t="str">
        <f t="shared" si="96"/>
        <v>●</v>
      </c>
      <c r="AM225" s="100" t="str">
        <f t="shared" si="96"/>
        <v>●</v>
      </c>
      <c r="AP225" s="100" t="str">
        <f t="shared" si="99"/>
        <v>●</v>
      </c>
      <c r="AQ225" s="100" t="str">
        <f t="shared" si="97"/>
        <v>●</v>
      </c>
      <c r="AR225" s="100" t="str">
        <f t="shared" si="97"/>
        <v>●</v>
      </c>
      <c r="AS225" s="100" t="str">
        <f t="shared" si="97"/>
        <v>●</v>
      </c>
    </row>
    <row r="226" spans="2:45" s="100" customFormat="1" ht="14.25" customHeight="1">
      <c r="B226" s="102" t="s">
        <v>97</v>
      </c>
      <c r="C226" s="106">
        <v>193</v>
      </c>
      <c r="D226" s="107">
        <v>131</v>
      </c>
      <c r="E226" s="107">
        <v>87</v>
      </c>
      <c r="F226" s="107">
        <v>65</v>
      </c>
      <c r="G226" s="107">
        <f>第2表01元データ!F43</f>
        <v>34</v>
      </c>
      <c r="H226" s="107">
        <f t="shared" si="100"/>
        <v>-31</v>
      </c>
      <c r="I226" s="108">
        <f t="shared" si="101"/>
        <v>-47.692307692307693</v>
      </c>
      <c r="J226" s="102"/>
      <c r="K226" s="114" t="s">
        <v>97</v>
      </c>
      <c r="L226" s="106">
        <v>212</v>
      </c>
      <c r="M226" s="107">
        <v>110</v>
      </c>
      <c r="N226" s="107">
        <v>82</v>
      </c>
      <c r="O226" s="107">
        <v>71</v>
      </c>
      <c r="P226" s="107">
        <f>第2表01元データ!G43</f>
        <v>66</v>
      </c>
      <c r="Q226" s="107">
        <f t="shared" si="102"/>
        <v>-5</v>
      </c>
      <c r="R226" s="108">
        <f t="shared" si="103"/>
        <v>-7.042253521126761</v>
      </c>
      <c r="S226" s="108"/>
      <c r="T226" s="100">
        <v>104</v>
      </c>
      <c r="W226" s="100" t="s">
        <v>358</v>
      </c>
      <c r="X226" s="100">
        <v>284</v>
      </c>
      <c r="Y226" s="100">
        <v>193</v>
      </c>
      <c r="Z226" s="100">
        <v>131</v>
      </c>
      <c r="AA226" s="100">
        <v>87</v>
      </c>
      <c r="AC226" s="100" t="s">
        <v>358</v>
      </c>
      <c r="AD226" s="100">
        <v>245</v>
      </c>
      <c r="AE226" s="100">
        <v>212</v>
      </c>
      <c r="AF226" s="100">
        <v>110</v>
      </c>
      <c r="AG226" s="100">
        <v>82</v>
      </c>
      <c r="AJ226" s="100" t="str">
        <f t="shared" si="98"/>
        <v>●</v>
      </c>
      <c r="AK226" s="100" t="str">
        <f t="shared" si="96"/>
        <v>●</v>
      </c>
      <c r="AL226" s="100" t="str">
        <f t="shared" si="96"/>
        <v>●</v>
      </c>
      <c r="AM226" s="100" t="str">
        <f t="shared" si="96"/>
        <v>●</v>
      </c>
      <c r="AP226" s="100" t="str">
        <f t="shared" si="99"/>
        <v>●</v>
      </c>
      <c r="AQ226" s="100" t="str">
        <f t="shared" si="97"/>
        <v>●</v>
      </c>
      <c r="AR226" s="100" t="str">
        <f t="shared" si="97"/>
        <v>●</v>
      </c>
      <c r="AS226" s="100" t="str">
        <f t="shared" si="97"/>
        <v>●</v>
      </c>
    </row>
    <row r="227" spans="2:45" s="100" customFormat="1" ht="14.25" customHeight="1">
      <c r="B227" s="102" t="s">
        <v>98</v>
      </c>
      <c r="C227" s="106">
        <v>166</v>
      </c>
      <c r="D227" s="107">
        <v>122</v>
      </c>
      <c r="E227" s="107">
        <v>89</v>
      </c>
      <c r="F227" s="107">
        <v>68</v>
      </c>
      <c r="G227" s="107">
        <f>第2表01元データ!F44</f>
        <v>37</v>
      </c>
      <c r="H227" s="107">
        <f t="shared" si="100"/>
        <v>-31</v>
      </c>
      <c r="I227" s="108">
        <f t="shared" si="101"/>
        <v>-45.588235294117645</v>
      </c>
      <c r="J227" s="102"/>
      <c r="K227" s="114" t="s">
        <v>98</v>
      </c>
      <c r="L227" s="106">
        <v>164</v>
      </c>
      <c r="M227" s="107">
        <v>143</v>
      </c>
      <c r="N227" s="107">
        <v>82</v>
      </c>
      <c r="O227" s="107">
        <v>70</v>
      </c>
      <c r="P227" s="107">
        <f>第2表01元データ!G44</f>
        <v>49</v>
      </c>
      <c r="Q227" s="107">
        <f t="shared" si="102"/>
        <v>-21</v>
      </c>
      <c r="R227" s="108">
        <f t="shared" si="103"/>
        <v>-30</v>
      </c>
      <c r="S227" s="108"/>
      <c r="T227" s="100">
        <v>105</v>
      </c>
      <c r="W227" s="100" t="s">
        <v>359</v>
      </c>
      <c r="X227" s="100">
        <v>139</v>
      </c>
      <c r="Y227" s="100">
        <v>166</v>
      </c>
      <c r="Z227" s="100">
        <v>122</v>
      </c>
      <c r="AA227" s="100">
        <v>89</v>
      </c>
      <c r="AC227" s="100" t="s">
        <v>359</v>
      </c>
      <c r="AD227" s="100">
        <v>145</v>
      </c>
      <c r="AE227" s="100">
        <v>164</v>
      </c>
      <c r="AF227" s="100">
        <v>143</v>
      </c>
      <c r="AG227" s="100">
        <v>82</v>
      </c>
      <c r="AJ227" s="100" t="str">
        <f t="shared" si="98"/>
        <v>●</v>
      </c>
      <c r="AK227" s="100" t="str">
        <f t="shared" si="96"/>
        <v>●</v>
      </c>
      <c r="AL227" s="100" t="str">
        <f t="shared" si="96"/>
        <v>●</v>
      </c>
      <c r="AM227" s="100" t="str">
        <f t="shared" si="96"/>
        <v>●</v>
      </c>
      <c r="AP227" s="100" t="str">
        <f t="shared" si="99"/>
        <v>●</v>
      </c>
      <c r="AQ227" s="100" t="str">
        <f t="shared" si="97"/>
        <v>●</v>
      </c>
      <c r="AR227" s="100" t="str">
        <f t="shared" si="97"/>
        <v>●</v>
      </c>
      <c r="AS227" s="100" t="str">
        <f t="shared" si="97"/>
        <v>●</v>
      </c>
    </row>
    <row r="228" spans="2:45" s="100" customFormat="1" ht="14.25" customHeight="1">
      <c r="B228" s="102" t="s">
        <v>99</v>
      </c>
      <c r="C228" s="106">
        <v>103</v>
      </c>
      <c r="D228" s="107">
        <v>133</v>
      </c>
      <c r="E228" s="107">
        <v>80</v>
      </c>
      <c r="F228" s="107">
        <v>67</v>
      </c>
      <c r="G228" s="107">
        <f>第2表01元データ!F45</f>
        <v>22</v>
      </c>
      <c r="H228" s="107">
        <f t="shared" si="100"/>
        <v>-45</v>
      </c>
      <c r="I228" s="108">
        <f t="shared" si="101"/>
        <v>-67.164179104477611</v>
      </c>
      <c r="J228" s="102"/>
      <c r="K228" s="114" t="s">
        <v>99</v>
      </c>
      <c r="L228" s="106">
        <v>108</v>
      </c>
      <c r="M228" s="107">
        <v>130</v>
      </c>
      <c r="N228" s="107">
        <v>107</v>
      </c>
      <c r="O228" s="107">
        <v>63</v>
      </c>
      <c r="P228" s="107">
        <f>第2表01元データ!G45</f>
        <v>27</v>
      </c>
      <c r="Q228" s="107">
        <f t="shared" si="102"/>
        <v>-36</v>
      </c>
      <c r="R228" s="108">
        <f t="shared" si="103"/>
        <v>-57.142857142857139</v>
      </c>
      <c r="S228" s="108"/>
      <c r="T228" s="100">
        <v>106</v>
      </c>
      <c r="W228" s="100" t="s">
        <v>360</v>
      </c>
      <c r="X228" s="100">
        <v>108</v>
      </c>
      <c r="Y228" s="100">
        <v>103</v>
      </c>
      <c r="Z228" s="100">
        <v>133</v>
      </c>
      <c r="AA228" s="100">
        <v>80</v>
      </c>
      <c r="AC228" s="100" t="s">
        <v>360</v>
      </c>
      <c r="AD228" s="100">
        <v>114</v>
      </c>
      <c r="AE228" s="100">
        <v>108</v>
      </c>
      <c r="AF228" s="100">
        <v>130</v>
      </c>
      <c r="AG228" s="100">
        <v>107</v>
      </c>
      <c r="AJ228" s="100" t="str">
        <f t="shared" si="98"/>
        <v>●</v>
      </c>
      <c r="AK228" s="100" t="str">
        <f t="shared" si="96"/>
        <v>●</v>
      </c>
      <c r="AL228" s="100" t="str">
        <f t="shared" si="96"/>
        <v>●</v>
      </c>
      <c r="AM228" s="100" t="str">
        <f t="shared" si="96"/>
        <v>●</v>
      </c>
      <c r="AP228" s="100" t="str">
        <f t="shared" si="99"/>
        <v>●</v>
      </c>
      <c r="AQ228" s="100" t="str">
        <f t="shared" si="97"/>
        <v>●</v>
      </c>
      <c r="AR228" s="100" t="str">
        <f t="shared" si="97"/>
        <v>●</v>
      </c>
      <c r="AS228" s="100" t="str">
        <f t="shared" si="97"/>
        <v>●</v>
      </c>
    </row>
    <row r="229" spans="2:45" s="100" customFormat="1" ht="14.25" customHeight="1">
      <c r="B229" s="102" t="s">
        <v>100</v>
      </c>
      <c r="C229" s="106">
        <v>74</v>
      </c>
      <c r="D229" s="107">
        <v>80</v>
      </c>
      <c r="E229" s="107">
        <v>123</v>
      </c>
      <c r="F229" s="107">
        <v>63</v>
      </c>
      <c r="G229" s="107">
        <f>第2表01元データ!F46</f>
        <v>25</v>
      </c>
      <c r="H229" s="107">
        <f t="shared" si="100"/>
        <v>-38</v>
      </c>
      <c r="I229" s="108">
        <f t="shared" si="101"/>
        <v>-60.317460317460316</v>
      </c>
      <c r="J229" s="102"/>
      <c r="K229" s="114" t="s">
        <v>100</v>
      </c>
      <c r="L229" s="106">
        <v>111</v>
      </c>
      <c r="M229" s="107">
        <v>103</v>
      </c>
      <c r="N229" s="107">
        <v>125</v>
      </c>
      <c r="O229" s="107">
        <v>89</v>
      </c>
      <c r="P229" s="107">
        <f>第2表01元データ!G46</f>
        <v>35</v>
      </c>
      <c r="Q229" s="107">
        <f t="shared" si="102"/>
        <v>-54</v>
      </c>
      <c r="R229" s="108">
        <f t="shared" si="103"/>
        <v>-60.674157303370791</v>
      </c>
      <c r="S229" s="108"/>
      <c r="T229" s="100">
        <v>107</v>
      </c>
      <c r="W229" s="100" t="s">
        <v>361</v>
      </c>
      <c r="X229" s="100">
        <v>128</v>
      </c>
      <c r="Y229" s="100">
        <v>74</v>
      </c>
      <c r="Z229" s="100">
        <v>80</v>
      </c>
      <c r="AA229" s="100">
        <v>123</v>
      </c>
      <c r="AC229" s="100" t="s">
        <v>361</v>
      </c>
      <c r="AD229" s="100">
        <v>95</v>
      </c>
      <c r="AE229" s="100">
        <v>111</v>
      </c>
      <c r="AF229" s="100">
        <v>103</v>
      </c>
      <c r="AG229" s="100">
        <v>125</v>
      </c>
      <c r="AJ229" s="100" t="str">
        <f t="shared" si="98"/>
        <v>●</v>
      </c>
      <c r="AK229" s="100" t="str">
        <f t="shared" si="96"/>
        <v>●</v>
      </c>
      <c r="AL229" s="100" t="str">
        <f t="shared" si="96"/>
        <v>●</v>
      </c>
      <c r="AM229" s="100" t="str">
        <f t="shared" si="96"/>
        <v>●</v>
      </c>
      <c r="AP229" s="100" t="str">
        <f t="shared" si="99"/>
        <v>●</v>
      </c>
      <c r="AQ229" s="100" t="str">
        <f t="shared" si="97"/>
        <v>●</v>
      </c>
      <c r="AR229" s="100" t="str">
        <f t="shared" si="97"/>
        <v>●</v>
      </c>
      <c r="AS229" s="100" t="str">
        <f t="shared" si="97"/>
        <v>●</v>
      </c>
    </row>
    <row r="230" spans="2:45" s="100" customFormat="1" ht="14.25" customHeight="1">
      <c r="B230" s="102" t="s">
        <v>118</v>
      </c>
      <c r="C230" s="106">
        <v>111</v>
      </c>
      <c r="D230" s="107">
        <v>62</v>
      </c>
      <c r="E230" s="107">
        <v>67</v>
      </c>
      <c r="F230" s="107">
        <v>107</v>
      </c>
      <c r="G230" s="107">
        <f>第2表01元データ!F47</f>
        <v>42</v>
      </c>
      <c r="H230" s="107">
        <f t="shared" si="100"/>
        <v>-65</v>
      </c>
      <c r="I230" s="108">
        <f t="shared" si="101"/>
        <v>-60.747663551401864</v>
      </c>
      <c r="J230" s="102"/>
      <c r="K230" s="114" t="s">
        <v>118</v>
      </c>
      <c r="L230" s="106">
        <v>101</v>
      </c>
      <c r="M230" s="107">
        <v>108</v>
      </c>
      <c r="N230" s="107">
        <v>109</v>
      </c>
      <c r="O230" s="107">
        <v>109</v>
      </c>
      <c r="P230" s="107">
        <f>第2表01元データ!G47</f>
        <v>54</v>
      </c>
      <c r="Q230" s="107">
        <f t="shared" si="102"/>
        <v>-55</v>
      </c>
      <c r="R230" s="108">
        <f t="shared" si="103"/>
        <v>-50.458715596330272</v>
      </c>
      <c r="S230" s="108"/>
      <c r="T230" s="100">
        <v>108</v>
      </c>
      <c r="W230" s="100" t="s">
        <v>362</v>
      </c>
      <c r="X230" s="100">
        <v>182</v>
      </c>
      <c r="Y230" s="100">
        <v>111</v>
      </c>
      <c r="Z230" s="100">
        <v>62</v>
      </c>
      <c r="AA230" s="100">
        <v>67</v>
      </c>
      <c r="AC230" s="100" t="s">
        <v>362</v>
      </c>
      <c r="AD230" s="100">
        <v>171</v>
      </c>
      <c r="AE230" s="100">
        <v>101</v>
      </c>
      <c r="AF230" s="100">
        <v>108</v>
      </c>
      <c r="AG230" s="100">
        <v>109</v>
      </c>
      <c r="AJ230" s="100" t="str">
        <f t="shared" si="98"/>
        <v>●</v>
      </c>
      <c r="AK230" s="100" t="str">
        <f t="shared" si="96"/>
        <v>●</v>
      </c>
      <c r="AL230" s="100" t="str">
        <f t="shared" si="96"/>
        <v>●</v>
      </c>
      <c r="AM230" s="100" t="str">
        <f t="shared" si="96"/>
        <v>●</v>
      </c>
      <c r="AP230" s="100" t="str">
        <f t="shared" si="99"/>
        <v>●</v>
      </c>
      <c r="AQ230" s="100" t="str">
        <f t="shared" si="97"/>
        <v>●</v>
      </c>
      <c r="AR230" s="100" t="str">
        <f t="shared" si="97"/>
        <v>●</v>
      </c>
      <c r="AS230" s="100" t="str">
        <f t="shared" si="97"/>
        <v>○</v>
      </c>
    </row>
    <row r="231" spans="2:45" s="100" customFormat="1" ht="14.25" customHeight="1">
      <c r="B231" s="102" t="s">
        <v>101</v>
      </c>
      <c r="C231" s="106">
        <v>165</v>
      </c>
      <c r="D231" s="107">
        <v>110</v>
      </c>
      <c r="E231" s="107">
        <v>58</v>
      </c>
      <c r="F231" s="107">
        <v>77</v>
      </c>
      <c r="G231" s="107">
        <f>第2表01元データ!F48</f>
        <v>59</v>
      </c>
      <c r="H231" s="107">
        <f t="shared" si="100"/>
        <v>-18</v>
      </c>
      <c r="I231" s="108">
        <f t="shared" si="101"/>
        <v>-23.376623376623375</v>
      </c>
      <c r="J231" s="102"/>
      <c r="K231" s="114" t="s">
        <v>101</v>
      </c>
      <c r="L231" s="106">
        <v>163</v>
      </c>
      <c r="M231" s="107">
        <v>111</v>
      </c>
      <c r="N231" s="107">
        <v>111</v>
      </c>
      <c r="O231" s="107">
        <v>103</v>
      </c>
      <c r="P231" s="107">
        <f>第2表01元データ!G48</f>
        <v>77</v>
      </c>
      <c r="Q231" s="107">
        <f t="shared" si="102"/>
        <v>-26</v>
      </c>
      <c r="R231" s="108">
        <f t="shared" si="103"/>
        <v>-25.242718446601941</v>
      </c>
      <c r="S231" s="108"/>
      <c r="T231" s="100">
        <v>109</v>
      </c>
      <c r="W231" s="100" t="s">
        <v>363</v>
      </c>
      <c r="X231" s="100">
        <v>250</v>
      </c>
      <c r="Y231" s="100">
        <v>165</v>
      </c>
      <c r="Z231" s="100">
        <v>110</v>
      </c>
      <c r="AA231" s="100">
        <v>58</v>
      </c>
      <c r="AC231" s="100" t="s">
        <v>363</v>
      </c>
      <c r="AD231" s="100">
        <v>212</v>
      </c>
      <c r="AE231" s="100">
        <v>163</v>
      </c>
      <c r="AF231" s="100">
        <v>111</v>
      </c>
      <c r="AG231" s="100">
        <v>111</v>
      </c>
      <c r="AJ231" s="100" t="str">
        <f t="shared" si="98"/>
        <v>●</v>
      </c>
      <c r="AK231" s="100" t="str">
        <f t="shared" si="96"/>
        <v>●</v>
      </c>
      <c r="AL231" s="100" t="str">
        <f>IF(E231=Z231,"○","●")</f>
        <v>●</v>
      </c>
      <c r="AM231" s="100" t="str">
        <f t="shared" si="96"/>
        <v>●</v>
      </c>
      <c r="AP231" s="100" t="str">
        <f t="shared" si="99"/>
        <v>●</v>
      </c>
      <c r="AQ231" s="100" t="str">
        <f t="shared" si="97"/>
        <v>●</v>
      </c>
      <c r="AR231" s="100" t="str">
        <f t="shared" si="97"/>
        <v>○</v>
      </c>
      <c r="AS231" s="100" t="str">
        <f t="shared" si="97"/>
        <v>●</v>
      </c>
    </row>
    <row r="232" spans="2:45" s="100" customFormat="1" ht="14.25" customHeight="1">
      <c r="B232" s="102" t="s">
        <v>102</v>
      </c>
      <c r="C232" s="106">
        <v>220</v>
      </c>
      <c r="D232" s="107">
        <v>151</v>
      </c>
      <c r="E232" s="107">
        <v>100</v>
      </c>
      <c r="F232" s="107">
        <v>56</v>
      </c>
      <c r="G232" s="107">
        <f>第2表01元データ!F49</f>
        <v>98</v>
      </c>
      <c r="H232" s="107">
        <f t="shared" si="100"/>
        <v>42</v>
      </c>
      <c r="I232" s="108">
        <f t="shared" si="101"/>
        <v>75</v>
      </c>
      <c r="J232" s="102"/>
      <c r="K232" s="114" t="s">
        <v>102</v>
      </c>
      <c r="L232" s="106">
        <v>217</v>
      </c>
      <c r="M232" s="107">
        <v>165</v>
      </c>
      <c r="N232" s="107">
        <v>108</v>
      </c>
      <c r="O232" s="107">
        <v>98</v>
      </c>
      <c r="P232" s="107">
        <f>第2表01元データ!G49</f>
        <v>103</v>
      </c>
      <c r="Q232" s="107">
        <f t="shared" si="102"/>
        <v>5</v>
      </c>
      <c r="R232" s="108">
        <f t="shared" si="103"/>
        <v>5.1020408163265305</v>
      </c>
      <c r="S232" s="108"/>
      <c r="T232" s="100">
        <v>110</v>
      </c>
      <c r="W232" s="100" t="s">
        <v>364</v>
      </c>
      <c r="X232" s="100">
        <v>179</v>
      </c>
      <c r="Y232" s="100">
        <v>220</v>
      </c>
      <c r="Z232" s="100">
        <v>151</v>
      </c>
      <c r="AA232" s="100">
        <v>100</v>
      </c>
      <c r="AC232" s="100" t="s">
        <v>364</v>
      </c>
      <c r="AD232" s="100">
        <v>233</v>
      </c>
      <c r="AE232" s="100">
        <v>217</v>
      </c>
      <c r="AF232" s="100">
        <v>165</v>
      </c>
      <c r="AG232" s="100">
        <v>108</v>
      </c>
      <c r="AJ232" s="100" t="str">
        <f t="shared" si="98"/>
        <v>●</v>
      </c>
      <c r="AK232" s="100" t="str">
        <f t="shared" si="96"/>
        <v>●</v>
      </c>
      <c r="AL232" s="100" t="str">
        <f t="shared" si="96"/>
        <v>●</v>
      </c>
      <c r="AM232" s="100" t="str">
        <f t="shared" si="96"/>
        <v>●</v>
      </c>
      <c r="AP232" s="100" t="str">
        <f t="shared" si="99"/>
        <v>●</v>
      </c>
      <c r="AQ232" s="100" t="str">
        <f t="shared" si="97"/>
        <v>●</v>
      </c>
      <c r="AR232" s="100" t="str">
        <f t="shared" si="97"/>
        <v>●</v>
      </c>
      <c r="AS232" s="100" t="str">
        <f t="shared" si="97"/>
        <v>●</v>
      </c>
    </row>
    <row r="233" spans="2:45" s="100" customFormat="1" ht="14.25" customHeight="1">
      <c r="B233" s="102" t="s">
        <v>103</v>
      </c>
      <c r="C233" s="106">
        <v>155</v>
      </c>
      <c r="D233" s="107">
        <v>193</v>
      </c>
      <c r="E233" s="107">
        <v>144</v>
      </c>
      <c r="F233" s="107">
        <v>98</v>
      </c>
      <c r="G233" s="107">
        <f>第2表01元データ!F50</f>
        <v>73</v>
      </c>
      <c r="H233" s="107">
        <f t="shared" si="100"/>
        <v>-25</v>
      </c>
      <c r="I233" s="108">
        <f t="shared" si="101"/>
        <v>-25.510204081632654</v>
      </c>
      <c r="J233" s="102"/>
      <c r="K233" s="114" t="s">
        <v>103</v>
      </c>
      <c r="L233" s="106">
        <v>216</v>
      </c>
      <c r="M233" s="107">
        <v>200</v>
      </c>
      <c r="N233" s="107">
        <v>144</v>
      </c>
      <c r="O233" s="107">
        <v>103</v>
      </c>
      <c r="P233" s="107">
        <f>第2表01元データ!G50</f>
        <v>112</v>
      </c>
      <c r="Q233" s="107">
        <f t="shared" si="102"/>
        <v>9</v>
      </c>
      <c r="R233" s="108">
        <f t="shared" si="103"/>
        <v>8.7378640776699026</v>
      </c>
      <c r="S233" s="108"/>
      <c r="T233" s="100">
        <v>111</v>
      </c>
      <c r="W233" s="100" t="s">
        <v>365</v>
      </c>
      <c r="X233" s="100">
        <v>142</v>
      </c>
      <c r="Y233" s="100">
        <v>155</v>
      </c>
      <c r="Z233" s="100">
        <v>193</v>
      </c>
      <c r="AA233" s="100">
        <v>144</v>
      </c>
      <c r="AC233" s="100" t="s">
        <v>365</v>
      </c>
      <c r="AD233" s="100">
        <v>184</v>
      </c>
      <c r="AE233" s="100">
        <v>216</v>
      </c>
      <c r="AF233" s="100">
        <v>200</v>
      </c>
      <c r="AG233" s="100">
        <v>144</v>
      </c>
      <c r="AJ233" s="100" t="str">
        <f t="shared" si="98"/>
        <v>●</v>
      </c>
      <c r="AK233" s="100" t="str">
        <f t="shared" si="96"/>
        <v>●</v>
      </c>
      <c r="AL233" s="100" t="str">
        <f t="shared" si="96"/>
        <v>●</v>
      </c>
      <c r="AM233" s="100" t="str">
        <f t="shared" si="96"/>
        <v>●</v>
      </c>
      <c r="AP233" s="100" t="str">
        <f t="shared" si="99"/>
        <v>●</v>
      </c>
      <c r="AQ233" s="100" t="str">
        <f t="shared" si="97"/>
        <v>●</v>
      </c>
      <c r="AR233" s="100" t="str">
        <f t="shared" si="97"/>
        <v>●</v>
      </c>
      <c r="AS233" s="100" t="str">
        <f t="shared" si="97"/>
        <v>●</v>
      </c>
    </row>
    <row r="234" spans="2:45" s="100" customFormat="1" ht="14.25" customHeight="1">
      <c r="B234" s="102" t="s">
        <v>104</v>
      </c>
      <c r="C234" s="106">
        <v>138</v>
      </c>
      <c r="D234" s="107">
        <v>154</v>
      </c>
      <c r="E234" s="107">
        <v>192</v>
      </c>
      <c r="F234" s="107">
        <v>155</v>
      </c>
      <c r="G234" s="107">
        <f>第2表01元データ!F51</f>
        <v>49</v>
      </c>
      <c r="H234" s="107">
        <f t="shared" si="100"/>
        <v>-106</v>
      </c>
      <c r="I234" s="108">
        <f t="shared" si="101"/>
        <v>-68.387096774193552</v>
      </c>
      <c r="J234" s="102"/>
      <c r="K234" s="114" t="s">
        <v>104</v>
      </c>
      <c r="L234" s="106">
        <v>183</v>
      </c>
      <c r="M234" s="107">
        <v>193</v>
      </c>
      <c r="N234" s="107">
        <v>192</v>
      </c>
      <c r="O234" s="107">
        <v>138</v>
      </c>
      <c r="P234" s="107">
        <f>第2表01元データ!G51</f>
        <v>106</v>
      </c>
      <c r="Q234" s="107">
        <f t="shared" si="102"/>
        <v>-32</v>
      </c>
      <c r="R234" s="108">
        <f t="shared" si="103"/>
        <v>-23.188405797101449</v>
      </c>
      <c r="S234" s="108"/>
      <c r="T234" s="100">
        <v>112</v>
      </c>
      <c r="W234" s="100" t="s">
        <v>366</v>
      </c>
      <c r="X234" s="100">
        <v>149</v>
      </c>
      <c r="Y234" s="100">
        <v>138</v>
      </c>
      <c r="Z234" s="100">
        <v>154</v>
      </c>
      <c r="AA234" s="100">
        <v>192</v>
      </c>
      <c r="AC234" s="100" t="s">
        <v>366</v>
      </c>
      <c r="AD234" s="100">
        <v>192</v>
      </c>
      <c r="AE234" s="100">
        <v>183</v>
      </c>
      <c r="AF234" s="100">
        <v>193</v>
      </c>
      <c r="AG234" s="100">
        <v>192</v>
      </c>
      <c r="AJ234" s="100" t="str">
        <f t="shared" si="98"/>
        <v>●</v>
      </c>
      <c r="AK234" s="100" t="str">
        <f t="shared" si="96"/>
        <v>●</v>
      </c>
      <c r="AL234" s="100" t="str">
        <f t="shared" si="96"/>
        <v>●</v>
      </c>
      <c r="AM234" s="100" t="str">
        <f t="shared" si="96"/>
        <v>●</v>
      </c>
      <c r="AP234" s="100" t="str">
        <f t="shared" si="99"/>
        <v>●</v>
      </c>
      <c r="AQ234" s="100" t="str">
        <f t="shared" si="97"/>
        <v>●</v>
      </c>
      <c r="AR234" s="100" t="str">
        <f t="shared" si="97"/>
        <v>●</v>
      </c>
      <c r="AS234" s="100" t="str">
        <f t="shared" si="97"/>
        <v>●</v>
      </c>
    </row>
    <row r="235" spans="2:45" s="100" customFormat="1" ht="14.25" customHeight="1">
      <c r="B235" s="102" t="s">
        <v>105</v>
      </c>
      <c r="C235" s="106">
        <v>153</v>
      </c>
      <c r="D235" s="107">
        <v>154</v>
      </c>
      <c r="E235" s="107">
        <v>162</v>
      </c>
      <c r="F235" s="107">
        <v>181</v>
      </c>
      <c r="G235" s="107">
        <f>第2表01元データ!F52</f>
        <v>88</v>
      </c>
      <c r="H235" s="107">
        <f t="shared" si="100"/>
        <v>-93</v>
      </c>
      <c r="I235" s="108">
        <f t="shared" si="101"/>
        <v>-51.381215469613259</v>
      </c>
      <c r="J235" s="102"/>
      <c r="K235" s="114" t="s">
        <v>105</v>
      </c>
      <c r="L235" s="106">
        <v>207</v>
      </c>
      <c r="M235" s="107">
        <v>181</v>
      </c>
      <c r="N235" s="107">
        <v>189</v>
      </c>
      <c r="O235" s="107">
        <v>178</v>
      </c>
      <c r="P235" s="107">
        <f>第2表01元データ!G52</f>
        <v>103</v>
      </c>
      <c r="Q235" s="107">
        <f t="shared" si="102"/>
        <v>-75</v>
      </c>
      <c r="R235" s="108">
        <f t="shared" si="103"/>
        <v>-42.134831460674157</v>
      </c>
      <c r="S235" s="108"/>
      <c r="T235" s="100">
        <v>113</v>
      </c>
      <c r="W235" s="100" t="s">
        <v>367</v>
      </c>
      <c r="X235" s="100">
        <v>155</v>
      </c>
      <c r="Y235" s="100">
        <v>153</v>
      </c>
      <c r="Z235" s="100">
        <v>154</v>
      </c>
      <c r="AA235" s="100">
        <v>162</v>
      </c>
      <c r="AC235" s="100" t="s">
        <v>367</v>
      </c>
      <c r="AD235" s="100">
        <v>153</v>
      </c>
      <c r="AE235" s="100">
        <v>207</v>
      </c>
      <c r="AF235" s="100">
        <v>181</v>
      </c>
      <c r="AG235" s="100">
        <v>189</v>
      </c>
      <c r="AJ235" s="100" t="str">
        <f t="shared" si="98"/>
        <v>●</v>
      </c>
      <c r="AK235" s="100" t="str">
        <f t="shared" si="96"/>
        <v>●</v>
      </c>
      <c r="AL235" s="100" t="str">
        <f t="shared" si="96"/>
        <v>●</v>
      </c>
      <c r="AM235" s="100" t="str">
        <f t="shared" si="96"/>
        <v>●</v>
      </c>
      <c r="AP235" s="100" t="str">
        <f t="shared" si="99"/>
        <v>●</v>
      </c>
      <c r="AQ235" s="100" t="str">
        <f t="shared" si="97"/>
        <v>●</v>
      </c>
      <c r="AR235" s="100" t="str">
        <f t="shared" si="97"/>
        <v>●</v>
      </c>
      <c r="AS235" s="100" t="str">
        <f t="shared" si="97"/>
        <v>●</v>
      </c>
    </row>
    <row r="236" spans="2:45" s="100" customFormat="1" ht="14.25" customHeight="1">
      <c r="B236" s="102" t="s">
        <v>106</v>
      </c>
      <c r="C236" s="106">
        <v>142</v>
      </c>
      <c r="D236" s="107">
        <v>144</v>
      </c>
      <c r="E236" s="107">
        <v>150</v>
      </c>
      <c r="F236" s="107">
        <v>153</v>
      </c>
      <c r="G236" s="107">
        <f>第2表01元データ!F53</f>
        <v>134</v>
      </c>
      <c r="H236" s="107">
        <f t="shared" si="100"/>
        <v>-19</v>
      </c>
      <c r="I236" s="108">
        <f t="shared" si="101"/>
        <v>-12.418300653594772</v>
      </c>
      <c r="J236" s="102"/>
      <c r="K236" s="114" t="s">
        <v>106</v>
      </c>
      <c r="L236" s="106">
        <v>145</v>
      </c>
      <c r="M236" s="107">
        <v>193</v>
      </c>
      <c r="N236" s="107">
        <v>160</v>
      </c>
      <c r="O236" s="107">
        <v>175</v>
      </c>
      <c r="P236" s="107">
        <f>第2表01元データ!G53</f>
        <v>125</v>
      </c>
      <c r="Q236" s="107">
        <f t="shared" si="102"/>
        <v>-50</v>
      </c>
      <c r="R236" s="108">
        <f t="shared" si="103"/>
        <v>-28.571428571428569</v>
      </c>
      <c r="S236" s="108"/>
      <c r="T236" s="100">
        <v>114</v>
      </c>
      <c r="W236" s="99" t="s">
        <v>368</v>
      </c>
      <c r="X236" s="99">
        <v>121</v>
      </c>
      <c r="Y236" s="99">
        <v>142</v>
      </c>
      <c r="Z236" s="99">
        <v>144</v>
      </c>
      <c r="AA236" s="99">
        <v>150</v>
      </c>
      <c r="AB236" s="99"/>
      <c r="AC236" s="99" t="s">
        <v>368</v>
      </c>
      <c r="AD236" s="99">
        <v>101</v>
      </c>
      <c r="AE236" s="99">
        <v>145</v>
      </c>
      <c r="AF236" s="99">
        <v>193</v>
      </c>
      <c r="AG236" s="99">
        <v>160</v>
      </c>
      <c r="AJ236" s="100" t="str">
        <f t="shared" si="98"/>
        <v>●</v>
      </c>
      <c r="AK236" s="100" t="str">
        <f t="shared" si="96"/>
        <v>●</v>
      </c>
      <c r="AL236" s="100" t="str">
        <f t="shared" si="96"/>
        <v>●</v>
      </c>
      <c r="AM236" s="100" t="str">
        <f t="shared" si="96"/>
        <v>●</v>
      </c>
      <c r="AP236" s="100" t="str">
        <f t="shared" si="99"/>
        <v>●</v>
      </c>
      <c r="AQ236" s="100" t="str">
        <f t="shared" si="97"/>
        <v>●</v>
      </c>
      <c r="AR236" s="100" t="str">
        <f t="shared" si="97"/>
        <v>●</v>
      </c>
      <c r="AS236" s="100" t="str">
        <f t="shared" si="97"/>
        <v>●</v>
      </c>
    </row>
    <row r="237" spans="2:45" s="100" customFormat="1" ht="14.25" customHeight="1">
      <c r="B237" s="102" t="s">
        <v>107</v>
      </c>
      <c r="C237" s="106">
        <v>99</v>
      </c>
      <c r="D237" s="107">
        <v>124</v>
      </c>
      <c r="E237" s="107">
        <v>128</v>
      </c>
      <c r="F237" s="107">
        <v>132</v>
      </c>
      <c r="G237" s="107">
        <f>第2表01元データ!F54</f>
        <v>144</v>
      </c>
      <c r="H237" s="107">
        <f t="shared" si="100"/>
        <v>12</v>
      </c>
      <c r="I237" s="108">
        <f t="shared" si="101"/>
        <v>9.0909090909090917</v>
      </c>
      <c r="J237" s="102"/>
      <c r="K237" s="114" t="s">
        <v>107</v>
      </c>
      <c r="L237" s="106">
        <v>98</v>
      </c>
      <c r="M237" s="107">
        <v>119</v>
      </c>
      <c r="N237" s="107">
        <v>163</v>
      </c>
      <c r="O237" s="107">
        <v>140</v>
      </c>
      <c r="P237" s="107">
        <f>第2表01元データ!G54</f>
        <v>157</v>
      </c>
      <c r="Q237" s="107">
        <f t="shared" si="102"/>
        <v>17</v>
      </c>
      <c r="R237" s="108">
        <f t="shared" si="103"/>
        <v>12.142857142857142</v>
      </c>
      <c r="S237" s="108"/>
      <c r="T237" s="100">
        <v>115</v>
      </c>
      <c r="W237" s="100" t="s">
        <v>369</v>
      </c>
      <c r="X237" s="100">
        <v>85</v>
      </c>
      <c r="Y237" s="100">
        <v>99</v>
      </c>
      <c r="Z237" s="100">
        <v>124</v>
      </c>
      <c r="AA237" s="100">
        <v>128</v>
      </c>
      <c r="AC237" s="100" t="s">
        <v>369</v>
      </c>
      <c r="AD237" s="100">
        <v>80</v>
      </c>
      <c r="AE237" s="100">
        <v>98</v>
      </c>
      <c r="AF237" s="100">
        <v>119</v>
      </c>
      <c r="AG237" s="100">
        <v>163</v>
      </c>
      <c r="AJ237" s="100" t="str">
        <f t="shared" si="98"/>
        <v>●</v>
      </c>
      <c r="AK237" s="100" t="str">
        <f t="shared" si="96"/>
        <v>●</v>
      </c>
      <c r="AL237" s="100" t="str">
        <f t="shared" si="96"/>
        <v>●</v>
      </c>
      <c r="AM237" s="100" t="str">
        <f t="shared" si="96"/>
        <v>●</v>
      </c>
      <c r="AP237" s="100" t="str">
        <f t="shared" si="99"/>
        <v>●</v>
      </c>
      <c r="AQ237" s="100" t="str">
        <f t="shared" si="97"/>
        <v>●</v>
      </c>
      <c r="AR237" s="100" t="str">
        <f t="shared" si="97"/>
        <v>●</v>
      </c>
      <c r="AS237" s="100" t="str">
        <f t="shared" si="97"/>
        <v>●</v>
      </c>
    </row>
    <row r="238" spans="2:45" s="100" customFormat="1" ht="14.25" customHeight="1">
      <c r="B238" s="102" t="s">
        <v>108</v>
      </c>
      <c r="C238" s="106">
        <v>66</v>
      </c>
      <c r="D238" s="107">
        <v>76</v>
      </c>
      <c r="E238" s="107">
        <v>104</v>
      </c>
      <c r="F238" s="107">
        <v>104</v>
      </c>
      <c r="G238" s="107">
        <f>第2表01元データ!F55</f>
        <v>117</v>
      </c>
      <c r="H238" s="107">
        <f t="shared" si="100"/>
        <v>13</v>
      </c>
      <c r="I238" s="108">
        <f t="shared" si="101"/>
        <v>12.5</v>
      </c>
      <c r="J238" s="102"/>
      <c r="K238" s="114" t="s">
        <v>108</v>
      </c>
      <c r="L238" s="106">
        <v>67</v>
      </c>
      <c r="M238" s="107">
        <v>78</v>
      </c>
      <c r="N238" s="107">
        <v>91</v>
      </c>
      <c r="O238" s="107">
        <v>144</v>
      </c>
      <c r="P238" s="107">
        <f>第2表01元データ!G55</f>
        <v>143</v>
      </c>
      <c r="Q238" s="107">
        <f t="shared" si="102"/>
        <v>-1</v>
      </c>
      <c r="R238" s="108">
        <f t="shared" si="103"/>
        <v>-0.69444444444444442</v>
      </c>
      <c r="S238" s="108"/>
      <c r="T238" s="100">
        <v>116</v>
      </c>
      <c r="W238" s="100" t="s">
        <v>370</v>
      </c>
      <c r="X238" s="100">
        <v>58</v>
      </c>
      <c r="Y238" s="100">
        <v>66</v>
      </c>
      <c r="Z238" s="100">
        <v>76</v>
      </c>
      <c r="AA238" s="100">
        <v>104</v>
      </c>
      <c r="AC238" s="100" t="s">
        <v>370</v>
      </c>
      <c r="AD238" s="100">
        <v>56</v>
      </c>
      <c r="AE238" s="100">
        <v>67</v>
      </c>
      <c r="AF238" s="100">
        <v>78</v>
      </c>
      <c r="AG238" s="100">
        <v>91</v>
      </c>
      <c r="AJ238" s="100" t="str">
        <f t="shared" si="98"/>
        <v>●</v>
      </c>
      <c r="AK238" s="100" t="str">
        <f t="shared" si="96"/>
        <v>●</v>
      </c>
      <c r="AL238" s="100" t="str">
        <f t="shared" si="96"/>
        <v>●</v>
      </c>
      <c r="AM238" s="100" t="str">
        <f t="shared" si="96"/>
        <v>○</v>
      </c>
      <c r="AP238" s="100" t="str">
        <f t="shared" si="99"/>
        <v>●</v>
      </c>
      <c r="AQ238" s="100" t="str">
        <f t="shared" si="97"/>
        <v>●</v>
      </c>
      <c r="AR238" s="100" t="str">
        <f t="shared" si="97"/>
        <v>●</v>
      </c>
      <c r="AS238" s="100" t="str">
        <f t="shared" si="97"/>
        <v>●</v>
      </c>
    </row>
    <row r="239" spans="2:45" s="100" customFormat="1" ht="14.25" customHeight="1">
      <c r="B239" s="102" t="s">
        <v>109</v>
      </c>
      <c r="C239" s="106">
        <v>44</v>
      </c>
      <c r="D239" s="107">
        <v>54</v>
      </c>
      <c r="E239" s="107">
        <v>55</v>
      </c>
      <c r="F239" s="107">
        <v>76</v>
      </c>
      <c r="G239" s="107">
        <f>第2表01元データ!F56</f>
        <v>75</v>
      </c>
      <c r="H239" s="107">
        <f t="shared" si="100"/>
        <v>-1</v>
      </c>
      <c r="I239" s="108">
        <f t="shared" si="101"/>
        <v>-1.3157894736842104</v>
      </c>
      <c r="J239" s="102"/>
      <c r="K239" s="114" t="s">
        <v>109</v>
      </c>
      <c r="L239" s="106">
        <v>37</v>
      </c>
      <c r="M239" s="107">
        <v>40</v>
      </c>
      <c r="N239" s="107">
        <v>54</v>
      </c>
      <c r="O239" s="107">
        <v>61</v>
      </c>
      <c r="P239" s="107">
        <f>第2表01元データ!G56</f>
        <v>85</v>
      </c>
      <c r="Q239" s="107">
        <f t="shared" si="102"/>
        <v>24</v>
      </c>
      <c r="R239" s="108">
        <f t="shared" si="103"/>
        <v>39.344262295081968</v>
      </c>
      <c r="S239" s="108"/>
      <c r="T239" s="100">
        <v>117</v>
      </c>
      <c r="W239" s="100" t="s">
        <v>371</v>
      </c>
      <c r="X239" s="100">
        <v>21</v>
      </c>
      <c r="Y239" s="100">
        <v>44</v>
      </c>
      <c r="Z239" s="100">
        <v>54</v>
      </c>
      <c r="AA239" s="100">
        <v>55</v>
      </c>
      <c r="AC239" s="100" t="s">
        <v>371</v>
      </c>
      <c r="AD239" s="100">
        <v>42</v>
      </c>
      <c r="AE239" s="100">
        <v>37</v>
      </c>
      <c r="AF239" s="100">
        <v>40</v>
      </c>
      <c r="AG239" s="100">
        <v>54</v>
      </c>
      <c r="AJ239" s="100" t="str">
        <f t="shared" si="98"/>
        <v>●</v>
      </c>
      <c r="AK239" s="100" t="str">
        <f t="shared" si="96"/>
        <v>●</v>
      </c>
      <c r="AL239" s="100" t="str">
        <f t="shared" si="96"/>
        <v>●</v>
      </c>
      <c r="AM239" s="100" t="str">
        <f t="shared" si="96"/>
        <v>●</v>
      </c>
      <c r="AP239" s="100" t="str">
        <f t="shared" si="99"/>
        <v>●</v>
      </c>
      <c r="AQ239" s="100" t="str">
        <f t="shared" si="97"/>
        <v>●</v>
      </c>
      <c r="AR239" s="100" t="str">
        <f t="shared" si="97"/>
        <v>●</v>
      </c>
      <c r="AS239" s="100" t="str">
        <f t="shared" si="97"/>
        <v>●</v>
      </c>
    </row>
    <row r="240" spans="2:45" s="100" customFormat="1" ht="14.25" customHeight="1">
      <c r="B240" s="102" t="s">
        <v>110</v>
      </c>
      <c r="C240" s="106">
        <v>18</v>
      </c>
      <c r="D240" s="107">
        <v>38</v>
      </c>
      <c r="E240" s="107">
        <v>42</v>
      </c>
      <c r="F240" s="107">
        <v>43</v>
      </c>
      <c r="G240" s="107">
        <f>第2表01元データ!F57</f>
        <v>98</v>
      </c>
      <c r="H240" s="107">
        <f t="shared" si="100"/>
        <v>55</v>
      </c>
      <c r="I240" s="108">
        <f t="shared" si="101"/>
        <v>127.90697674418605</v>
      </c>
      <c r="J240" s="102"/>
      <c r="K240" s="114" t="s">
        <v>110</v>
      </c>
      <c r="L240" s="106">
        <v>42</v>
      </c>
      <c r="M240" s="107">
        <v>32</v>
      </c>
      <c r="N240" s="107">
        <v>43</v>
      </c>
      <c r="O240" s="107">
        <v>56</v>
      </c>
      <c r="P240" s="107">
        <f>第2表01元データ!G57</f>
        <v>74</v>
      </c>
      <c r="Q240" s="107">
        <f t="shared" si="102"/>
        <v>18</v>
      </c>
      <c r="R240" s="108">
        <f t="shared" si="103"/>
        <v>32.142857142857146</v>
      </c>
      <c r="S240" s="108"/>
      <c r="T240" s="100">
        <v>118</v>
      </c>
      <c r="W240" s="100" t="s">
        <v>378</v>
      </c>
      <c r="X240" s="100">
        <v>9</v>
      </c>
      <c r="Y240" s="100">
        <v>18</v>
      </c>
      <c r="Z240" s="100">
        <v>38</v>
      </c>
      <c r="AA240" s="100">
        <v>42</v>
      </c>
      <c r="AC240" s="100" t="s">
        <v>378</v>
      </c>
      <c r="AD240" s="100">
        <v>17</v>
      </c>
      <c r="AE240" s="100">
        <v>42</v>
      </c>
      <c r="AF240" s="100">
        <v>32</v>
      </c>
      <c r="AG240" s="100">
        <v>43</v>
      </c>
      <c r="AJ240" s="100" t="str">
        <f t="shared" si="98"/>
        <v>●</v>
      </c>
      <c r="AK240" s="100" t="str">
        <f t="shared" si="96"/>
        <v>●</v>
      </c>
      <c r="AL240" s="100" t="str">
        <f t="shared" si="96"/>
        <v>●</v>
      </c>
      <c r="AM240" s="100" t="str">
        <f t="shared" si="96"/>
        <v>●</v>
      </c>
      <c r="AP240" s="100" t="str">
        <f t="shared" si="99"/>
        <v>●</v>
      </c>
      <c r="AQ240" s="100" t="str">
        <f t="shared" si="97"/>
        <v>●</v>
      </c>
      <c r="AR240" s="100" t="str">
        <f t="shared" si="97"/>
        <v>●</v>
      </c>
      <c r="AS240" s="100" t="str">
        <f t="shared" si="97"/>
        <v>●</v>
      </c>
    </row>
    <row r="241" spans="2:45" s="100" customFormat="1" ht="14.25" customHeight="1">
      <c r="B241" s="102" t="s">
        <v>112</v>
      </c>
      <c r="C241" s="115" t="s">
        <v>313</v>
      </c>
      <c r="D241" s="116" t="s">
        <v>313</v>
      </c>
      <c r="E241" s="116" t="s">
        <v>313</v>
      </c>
      <c r="F241" s="116" t="s">
        <v>313</v>
      </c>
      <c r="G241" s="107">
        <f>第2表01元データ!F58</f>
        <v>4</v>
      </c>
      <c r="H241" s="107"/>
      <c r="I241" s="108"/>
      <c r="K241" s="102" t="s">
        <v>112</v>
      </c>
      <c r="L241" s="115" t="s">
        <v>313</v>
      </c>
      <c r="M241" s="116" t="s">
        <v>313</v>
      </c>
      <c r="N241" s="116" t="s">
        <v>313</v>
      </c>
      <c r="O241" s="116" t="s">
        <v>313</v>
      </c>
      <c r="P241" s="107">
        <f>第2表01元データ!G58</f>
        <v>17</v>
      </c>
      <c r="Q241" s="107"/>
      <c r="R241" s="108"/>
      <c r="T241" s="100">
        <v>119</v>
      </c>
    </row>
    <row r="242" spans="2:45" s="100" customFormat="1" ht="14.25" customHeight="1">
      <c r="B242" s="102"/>
      <c r="C242" s="116"/>
      <c r="D242" s="116"/>
      <c r="E242" s="116"/>
      <c r="F242" s="116"/>
      <c r="G242" s="107"/>
      <c r="H242" s="107"/>
      <c r="I242" s="108"/>
      <c r="K242" s="102"/>
      <c r="L242" s="116"/>
      <c r="M242" s="116"/>
      <c r="N242" s="116"/>
      <c r="O242" s="116"/>
      <c r="P242" s="107"/>
      <c r="Q242" s="107"/>
      <c r="R242" s="108"/>
    </row>
    <row r="243" spans="2:45" s="100" customFormat="1" ht="14.25" customHeight="1">
      <c r="G243" s="168"/>
      <c r="P243" s="168"/>
    </row>
    <row r="244" spans="2:45" s="99" customFormat="1" ht="14.25" customHeight="1">
      <c r="B244" s="99" t="str">
        <f>LEFT(B184,LEN(B184)-2)&amp;+"女"</f>
        <v>塩谷・女</v>
      </c>
      <c r="K244" s="99" t="str">
        <f>LEFT(K184,LEN(K184)-2)&amp;+"女"</f>
        <v>オタモイ・女</v>
      </c>
      <c r="W244" s="100"/>
      <c r="X244" s="100"/>
      <c r="Y244" s="100"/>
      <c r="Z244" s="100"/>
      <c r="AA244" s="100"/>
      <c r="AB244" s="100"/>
      <c r="AC244" s="100"/>
      <c r="AD244" s="100"/>
      <c r="AE244" s="100"/>
      <c r="AF244" s="100"/>
      <c r="AG244" s="100"/>
    </row>
    <row r="245" spans="2:45" s="100" customFormat="1" ht="14.25" customHeight="1">
      <c r="B245" s="583" t="s">
        <v>335</v>
      </c>
      <c r="C245" s="101"/>
      <c r="D245" s="101"/>
      <c r="E245" s="101"/>
      <c r="F245" s="101"/>
      <c r="G245" s="135"/>
      <c r="H245" s="131"/>
      <c r="I245" s="131"/>
      <c r="J245" s="102"/>
      <c r="K245" s="583" t="s">
        <v>335</v>
      </c>
      <c r="L245" s="101"/>
      <c r="M245" s="101"/>
      <c r="N245" s="101"/>
      <c r="O245" s="101"/>
      <c r="P245" s="135"/>
      <c r="Q245" s="131"/>
      <c r="R245" s="131"/>
      <c r="S245" s="103"/>
    </row>
    <row r="246" spans="2:45" s="100" customFormat="1" ht="14.25" customHeight="1">
      <c r="B246" s="584"/>
      <c r="C246" s="130" t="str">
        <f>$C$4</f>
        <v>平成7年</v>
      </c>
      <c r="D246" s="130" t="str">
        <f>$D$4</f>
        <v>平成12年</v>
      </c>
      <c r="E246" s="130" t="str">
        <f>$E$4</f>
        <v>平成17年</v>
      </c>
      <c r="F246" s="130" t="str">
        <f>$F$4</f>
        <v>平成22年</v>
      </c>
      <c r="G246" s="130" t="s">
        <v>410</v>
      </c>
      <c r="H246" s="133" t="s">
        <v>509</v>
      </c>
      <c r="I246" s="134" t="s">
        <v>510</v>
      </c>
      <c r="J246" s="102"/>
      <c r="K246" s="584"/>
      <c r="L246" s="130" t="str">
        <f>$C$4</f>
        <v>平成7年</v>
      </c>
      <c r="M246" s="130" t="str">
        <f>$D$4</f>
        <v>平成12年</v>
      </c>
      <c r="N246" s="130" t="str">
        <f>$E$4</f>
        <v>平成17年</v>
      </c>
      <c r="O246" s="130" t="str">
        <f>$F$4</f>
        <v>平成22年</v>
      </c>
      <c r="P246" s="130" t="s">
        <v>410</v>
      </c>
      <c r="Q246" s="133" t="str">
        <f>$H$4</f>
        <v>対平成</v>
      </c>
      <c r="R246" s="134" t="str">
        <f>$I$4</f>
        <v>22年</v>
      </c>
      <c r="S246" s="103"/>
    </row>
    <row r="247" spans="2:45" s="100" customFormat="1" ht="14.25" customHeight="1">
      <c r="B247" s="585"/>
      <c r="C247" s="104"/>
      <c r="D247" s="104"/>
      <c r="E247" s="104"/>
      <c r="F247" s="104"/>
      <c r="G247" s="104"/>
      <c r="H247" s="132" t="s">
        <v>88</v>
      </c>
      <c r="I247" s="133" t="s">
        <v>398</v>
      </c>
      <c r="J247" s="102"/>
      <c r="K247" s="585"/>
      <c r="L247" s="104"/>
      <c r="M247" s="104"/>
      <c r="N247" s="104"/>
      <c r="O247" s="104"/>
      <c r="P247" s="104"/>
      <c r="Q247" s="132" t="s">
        <v>88</v>
      </c>
      <c r="R247" s="133" t="s">
        <v>398</v>
      </c>
      <c r="S247" s="103"/>
    </row>
    <row r="248" spans="2:45" s="199" customFormat="1" ht="14.25" customHeight="1">
      <c r="B248" s="200" t="s">
        <v>90</v>
      </c>
      <c r="C248" s="198">
        <v>2547</v>
      </c>
      <c r="D248" s="194">
        <v>2383</v>
      </c>
      <c r="E248" s="194">
        <v>2188</v>
      </c>
      <c r="F248" s="194">
        <v>1933</v>
      </c>
      <c r="G248" s="194">
        <f>IF(COUNTIF(G253:G271,"x"),"x",IF(SUM(G253:G271)=0,"-",SUM(G253:G271)))</f>
        <v>1457</v>
      </c>
      <c r="H248" s="193">
        <f t="shared" ref="H248:H251" si="104">IF(G248="x","x",IF(AND(G248="-",F248="-"),"-",IF(AND(G248="-",F248&gt;0),F248*-1,IF(AND(G248&gt;0,F248="-"),G248,G248-F248))))</f>
        <v>-476</v>
      </c>
      <c r="I248" s="195">
        <f t="shared" ref="I248:I251" si="105">IF(H248="x","x",IF(H248="-","-",IF(AND(F248="-",G248&gt;0),"皆増",IF(AND(F248&gt;0,G248="-"),"皆減",H248/F248*100))))</f>
        <v>-24.624935333678224</v>
      </c>
      <c r="J248" s="196"/>
      <c r="K248" s="197" t="s">
        <v>90</v>
      </c>
      <c r="L248" s="198">
        <v>2803</v>
      </c>
      <c r="M248" s="194">
        <v>2650</v>
      </c>
      <c r="N248" s="194">
        <v>2439</v>
      </c>
      <c r="O248" s="194">
        <v>2272</v>
      </c>
      <c r="P248" s="194">
        <f>IF(COUNTIF(P253:P271,"x"),"x",IF(SUM(P253:P271)=0,"-",SUM(P253:P271)))</f>
        <v>1902</v>
      </c>
      <c r="Q248" s="193">
        <f t="shared" ref="Q248:Q251" si="106">IF(P248="x","x",IF(AND(P248="-",O248="-"),"-",IF(AND(P248="-",O248&gt;0),O248*-1,IF(AND(P248&gt;0,O248="-"),P248,P248-O248))))</f>
        <v>-370</v>
      </c>
      <c r="R248" s="195">
        <f t="shared" ref="R248:R251" si="107">IF(Q248="x","x",IF(Q248="-","-",IF(AND(O248="-",P248&gt;0),"皆増",IF(AND(O248&gt;0,P248="-"),"皆減",Q248/O248*100))))</f>
        <v>-16.285211267605636</v>
      </c>
      <c r="S248" s="195"/>
      <c r="W248" s="199" t="s">
        <v>373</v>
      </c>
      <c r="X248" s="199">
        <v>2809</v>
      </c>
      <c r="Y248" s="199">
        <v>2547</v>
      </c>
      <c r="Z248" s="199">
        <v>2383</v>
      </c>
      <c r="AA248" s="199">
        <v>2188</v>
      </c>
      <c r="AC248" s="199" t="s">
        <v>373</v>
      </c>
      <c r="AD248" s="199">
        <v>2899</v>
      </c>
      <c r="AE248" s="199">
        <v>2803</v>
      </c>
      <c r="AF248" s="199">
        <v>2650</v>
      </c>
      <c r="AG248" s="199">
        <v>2439</v>
      </c>
      <c r="AJ248" s="199" t="str">
        <f>IF(C248=X248,"○","●")</f>
        <v>●</v>
      </c>
      <c r="AK248" s="199" t="str">
        <f t="shared" ref="AK248:AM270" si="108">IF(D248=Y248,"○","●")</f>
        <v>●</v>
      </c>
      <c r="AL248" s="199" t="str">
        <f t="shared" si="108"/>
        <v>●</v>
      </c>
      <c r="AM248" s="199" t="str">
        <f t="shared" si="108"/>
        <v>●</v>
      </c>
      <c r="AP248" s="199" t="str">
        <f>IF(L248=AD248,"○","●")</f>
        <v>●</v>
      </c>
      <c r="AQ248" s="199" t="str">
        <f t="shared" ref="AQ248:AS270" si="109">IF(M248=AE248,"○","●")</f>
        <v>●</v>
      </c>
      <c r="AR248" s="199" t="str">
        <f t="shared" si="109"/>
        <v>●</v>
      </c>
      <c r="AS248" s="199" t="str">
        <f t="shared" si="109"/>
        <v>●</v>
      </c>
    </row>
    <row r="249" spans="2:45" s="100" customFormat="1" ht="14.25" customHeight="1">
      <c r="B249" s="105" t="s">
        <v>91</v>
      </c>
      <c r="C249" s="106">
        <v>302</v>
      </c>
      <c r="D249" s="107">
        <v>236</v>
      </c>
      <c r="E249" s="107">
        <v>185</v>
      </c>
      <c r="F249" s="107">
        <v>157</v>
      </c>
      <c r="G249" s="107">
        <f>IF(COUNTIF(G253:G255,"x"),"x",IF(SUM(G253:G255)=0,"-",SUM(G253:G255)))</f>
        <v>74</v>
      </c>
      <c r="H249" s="107">
        <f t="shared" si="104"/>
        <v>-83</v>
      </c>
      <c r="I249" s="108">
        <f t="shared" si="105"/>
        <v>-52.866242038216562</v>
      </c>
      <c r="J249" s="102"/>
      <c r="K249" s="109" t="s">
        <v>91</v>
      </c>
      <c r="L249" s="106">
        <v>312</v>
      </c>
      <c r="M249" s="107">
        <v>273</v>
      </c>
      <c r="N249" s="107">
        <v>262</v>
      </c>
      <c r="O249" s="107">
        <v>206</v>
      </c>
      <c r="P249" s="107">
        <f>IF(COUNTIF(P253:P255,"x"),"x",IF(SUM(P253:P255)=0,"-",SUM(P253:P255)))</f>
        <v>135</v>
      </c>
      <c r="Q249" s="107">
        <f t="shared" si="106"/>
        <v>-71</v>
      </c>
      <c r="R249" s="108">
        <f t="shared" si="107"/>
        <v>-34.466019417475728</v>
      </c>
      <c r="S249" s="108"/>
      <c r="W249" s="100" t="s">
        <v>374</v>
      </c>
      <c r="X249" s="100">
        <v>478</v>
      </c>
      <c r="Y249" s="100">
        <v>302</v>
      </c>
      <c r="Z249" s="100">
        <v>236</v>
      </c>
      <c r="AA249" s="100">
        <v>185</v>
      </c>
      <c r="AC249" s="100" t="s">
        <v>374</v>
      </c>
      <c r="AD249" s="100">
        <v>401</v>
      </c>
      <c r="AE249" s="100">
        <v>312</v>
      </c>
      <c r="AF249" s="100">
        <v>273</v>
      </c>
      <c r="AG249" s="100">
        <v>262</v>
      </c>
      <c r="AJ249" s="100" t="str">
        <f t="shared" ref="AJ249:AJ270" si="110">IF(C249=X249,"○","●")</f>
        <v>●</v>
      </c>
      <c r="AK249" s="100" t="str">
        <f t="shared" si="108"/>
        <v>●</v>
      </c>
      <c r="AL249" s="100" t="str">
        <f t="shared" si="108"/>
        <v>●</v>
      </c>
      <c r="AM249" s="100" t="str">
        <f t="shared" si="108"/>
        <v>●</v>
      </c>
      <c r="AP249" s="100" t="str">
        <f t="shared" ref="AP249:AP270" si="111">IF(L249=AD249,"○","●")</f>
        <v>●</v>
      </c>
      <c r="AQ249" s="100" t="str">
        <f t="shared" si="109"/>
        <v>●</v>
      </c>
      <c r="AR249" s="100" t="str">
        <f t="shared" si="109"/>
        <v>●</v>
      </c>
      <c r="AS249" s="100" t="str">
        <f>IF(O249=AG249,"○","●")</f>
        <v>●</v>
      </c>
    </row>
    <row r="250" spans="2:45" s="100" customFormat="1" ht="14.25" customHeight="1">
      <c r="B250" s="105" t="s">
        <v>92</v>
      </c>
      <c r="C250" s="106">
        <v>1724</v>
      </c>
      <c r="D250" s="107">
        <v>1483</v>
      </c>
      <c r="E250" s="107">
        <v>1270</v>
      </c>
      <c r="F250" s="107">
        <v>1034</v>
      </c>
      <c r="G250" s="296">
        <f>IF(COUNTIF(G256:G265,"x"),"x",IF(SUM(G256:G265)=0,"-",SUM(G256:G265)))</f>
        <v>534</v>
      </c>
      <c r="H250" s="107">
        <f t="shared" si="104"/>
        <v>-500</v>
      </c>
      <c r="I250" s="108">
        <f t="shared" si="105"/>
        <v>-48.355899419729212</v>
      </c>
      <c r="J250" s="102"/>
      <c r="K250" s="109" t="s">
        <v>92</v>
      </c>
      <c r="L250" s="106">
        <v>1846</v>
      </c>
      <c r="M250" s="107">
        <v>1630</v>
      </c>
      <c r="N250" s="107">
        <v>1386</v>
      </c>
      <c r="O250" s="107">
        <v>1204</v>
      </c>
      <c r="P250" s="296">
        <f>IF(COUNTIF(P256:P265,"x"),"x",IF(SUM(P256:P265)=0,"-",SUM(P256:P265)))</f>
        <v>779</v>
      </c>
      <c r="Q250" s="107">
        <f t="shared" si="106"/>
        <v>-425</v>
      </c>
      <c r="R250" s="108">
        <f t="shared" si="107"/>
        <v>-35.299003322259139</v>
      </c>
      <c r="S250" s="108"/>
      <c r="W250" s="100" t="s">
        <v>375</v>
      </c>
      <c r="X250" s="100">
        <v>1926</v>
      </c>
      <c r="Y250" s="100">
        <v>1724</v>
      </c>
      <c r="Z250" s="100">
        <v>1483</v>
      </c>
      <c r="AA250" s="100">
        <v>1270</v>
      </c>
      <c r="AC250" s="100" t="s">
        <v>375</v>
      </c>
      <c r="AD250" s="100">
        <v>1965</v>
      </c>
      <c r="AE250" s="100">
        <v>1846</v>
      </c>
      <c r="AF250" s="100">
        <v>1630</v>
      </c>
      <c r="AG250" s="100">
        <v>1386</v>
      </c>
      <c r="AJ250" s="100" t="str">
        <f t="shared" si="110"/>
        <v>●</v>
      </c>
      <c r="AK250" s="100" t="str">
        <f t="shared" si="108"/>
        <v>●</v>
      </c>
      <c r="AL250" s="100" t="str">
        <f>IF(E250=Z250,"○","●")</f>
        <v>●</v>
      </c>
      <c r="AM250" s="100" t="str">
        <f t="shared" si="108"/>
        <v>●</v>
      </c>
      <c r="AP250" s="100" t="str">
        <f t="shared" si="111"/>
        <v>●</v>
      </c>
      <c r="AQ250" s="100" t="str">
        <f t="shared" si="109"/>
        <v>●</v>
      </c>
      <c r="AR250" s="100" t="str">
        <f t="shared" si="109"/>
        <v>●</v>
      </c>
      <c r="AS250" s="100" t="str">
        <f t="shared" si="109"/>
        <v>●</v>
      </c>
    </row>
    <row r="251" spans="2:45" s="100" customFormat="1" ht="14.25" customHeight="1">
      <c r="B251" s="105" t="s">
        <v>93</v>
      </c>
      <c r="C251" s="106">
        <v>521</v>
      </c>
      <c r="D251" s="107">
        <v>664</v>
      </c>
      <c r="E251" s="107">
        <v>733</v>
      </c>
      <c r="F251" s="107">
        <v>742</v>
      </c>
      <c r="G251" s="107">
        <f>IF(COUNTIF(G266:G270,"x"),"x",IF(SUM(G266,G270)=0,"-",SUM(G266:G270)))</f>
        <v>844</v>
      </c>
      <c r="H251" s="107">
        <f t="shared" si="104"/>
        <v>102</v>
      </c>
      <c r="I251" s="108">
        <f t="shared" si="105"/>
        <v>13.746630727762804</v>
      </c>
      <c r="J251" s="102"/>
      <c r="K251" s="109" t="s">
        <v>93</v>
      </c>
      <c r="L251" s="106">
        <v>645</v>
      </c>
      <c r="M251" s="107">
        <v>747</v>
      </c>
      <c r="N251" s="107">
        <v>791</v>
      </c>
      <c r="O251" s="107">
        <v>862</v>
      </c>
      <c r="P251" s="107">
        <f>IF(COUNTIF(P266:P270,"x"),"x",IF(SUM(P266,P270)=0,"-",SUM(P266:P270)))</f>
        <v>977</v>
      </c>
      <c r="Q251" s="107">
        <f t="shared" si="106"/>
        <v>115</v>
      </c>
      <c r="R251" s="108">
        <f t="shared" si="107"/>
        <v>13.341067285382829</v>
      </c>
      <c r="S251" s="108"/>
      <c r="W251" s="100" t="s">
        <v>376</v>
      </c>
      <c r="X251" s="100">
        <v>405</v>
      </c>
      <c r="Y251" s="100">
        <v>521</v>
      </c>
      <c r="Z251" s="100">
        <v>664</v>
      </c>
      <c r="AA251" s="100">
        <v>733</v>
      </c>
      <c r="AC251" s="100" t="s">
        <v>376</v>
      </c>
      <c r="AD251" s="100">
        <v>533</v>
      </c>
      <c r="AE251" s="100">
        <v>645</v>
      </c>
      <c r="AF251" s="100">
        <v>747</v>
      </c>
      <c r="AG251" s="100">
        <v>791</v>
      </c>
      <c r="AJ251" s="100" t="str">
        <f t="shared" si="110"/>
        <v>●</v>
      </c>
      <c r="AK251" s="100" t="str">
        <f t="shared" si="108"/>
        <v>●</v>
      </c>
      <c r="AL251" s="100" t="str">
        <f t="shared" si="108"/>
        <v>●</v>
      </c>
      <c r="AM251" s="100" t="str">
        <f t="shared" si="108"/>
        <v>●</v>
      </c>
      <c r="AP251" s="100" t="str">
        <f t="shared" si="111"/>
        <v>●</v>
      </c>
      <c r="AQ251" s="100" t="str">
        <f t="shared" si="109"/>
        <v>●</v>
      </c>
      <c r="AR251" s="100" t="str">
        <f t="shared" si="109"/>
        <v>●</v>
      </c>
      <c r="AS251" s="100" t="str">
        <f t="shared" si="109"/>
        <v>●</v>
      </c>
    </row>
    <row r="252" spans="2:45" s="100" customFormat="1" ht="14.25" customHeight="1">
      <c r="B252" s="102"/>
      <c r="C252" s="106"/>
      <c r="D252" s="112"/>
      <c r="E252" s="112"/>
      <c r="F252" s="112"/>
      <c r="G252" s="112"/>
      <c r="H252" s="112"/>
      <c r="I252" s="113"/>
      <c r="J252" s="102"/>
      <c r="K252" s="114"/>
      <c r="L252" s="106"/>
      <c r="M252" s="112"/>
      <c r="N252" s="112"/>
      <c r="O252" s="112"/>
      <c r="P252" s="112"/>
      <c r="Q252" s="112"/>
      <c r="R252" s="113"/>
      <c r="S252" s="113"/>
      <c r="AJ252" s="100" t="str">
        <f t="shared" si="110"/>
        <v>○</v>
      </c>
      <c r="AK252" s="100" t="str">
        <f t="shared" si="108"/>
        <v>○</v>
      </c>
      <c r="AL252" s="100" t="str">
        <f t="shared" si="108"/>
        <v>○</v>
      </c>
      <c r="AM252" s="100" t="str">
        <f t="shared" si="108"/>
        <v>○</v>
      </c>
      <c r="AP252" s="100" t="str">
        <f t="shared" si="111"/>
        <v>○</v>
      </c>
      <c r="AQ252" s="100" t="str">
        <f t="shared" si="109"/>
        <v>○</v>
      </c>
      <c r="AR252" s="100" t="str">
        <f t="shared" si="109"/>
        <v>○</v>
      </c>
      <c r="AS252" s="100" t="str">
        <f t="shared" si="109"/>
        <v>○</v>
      </c>
    </row>
    <row r="253" spans="2:45" s="100" customFormat="1" ht="14.25" customHeight="1">
      <c r="B253" s="102" t="s">
        <v>94</v>
      </c>
      <c r="C253" s="106">
        <v>70</v>
      </c>
      <c r="D253" s="107">
        <v>69</v>
      </c>
      <c r="E253" s="107">
        <v>66</v>
      </c>
      <c r="F253" s="107">
        <v>42</v>
      </c>
      <c r="G253" s="107">
        <f>第2表01元データ!F66</f>
        <v>14</v>
      </c>
      <c r="H253" s="107">
        <f t="shared" ref="H253:H270" si="112">IF(G253="x","x",IF(AND(G253="-",F253="-"),"-",IF(AND(G253="-",F253&gt;0),F253*-1,IF(AND(G253&gt;0,F253="-"),G253,G253-F253))))</f>
        <v>-28</v>
      </c>
      <c r="I253" s="108">
        <f t="shared" ref="I253:I270" si="113">IF(H253="x","x",IF(H253="-","-",IF(AND(F253="-",G253&gt;0),"皆増",IF(AND(F253&gt;0,G253="-"),"皆減",H253/F253*100))))</f>
        <v>-66.666666666666657</v>
      </c>
      <c r="J253" s="102"/>
      <c r="K253" s="114" t="s">
        <v>94</v>
      </c>
      <c r="L253" s="106">
        <v>88</v>
      </c>
      <c r="M253" s="107">
        <v>85</v>
      </c>
      <c r="N253" s="107">
        <v>65</v>
      </c>
      <c r="O253" s="107">
        <v>66</v>
      </c>
      <c r="P253" s="107">
        <f>第2表01元データ!G66</f>
        <v>36</v>
      </c>
      <c r="Q253" s="107">
        <f t="shared" ref="Q253:Q270" si="114">IF(P253="x","x",IF(AND(P253="-",O253="-"),"-",IF(AND(P253="-",O253&gt;0),O253*-1,IF(AND(P253&gt;0,O253="-"),P253,P253-O253))))</f>
        <v>-30</v>
      </c>
      <c r="R253" s="108">
        <f t="shared" ref="R253:R270" si="115">IF(Q253="x","x",IF(Q253="-","-",IF(AND(O253="-",P253&gt;0),"皆増",IF(AND(O253&gt;0,P253="-"),"皆減",Q253/O253*100))))</f>
        <v>-45.454545454545453</v>
      </c>
      <c r="S253" s="108"/>
      <c r="T253" s="100">
        <v>201</v>
      </c>
      <c r="W253" s="100" t="s">
        <v>377</v>
      </c>
      <c r="X253" s="100">
        <v>114</v>
      </c>
      <c r="Y253" s="100">
        <v>70</v>
      </c>
      <c r="Z253" s="100">
        <v>69</v>
      </c>
      <c r="AA253" s="100">
        <v>66</v>
      </c>
      <c r="AC253" s="100" t="s">
        <v>377</v>
      </c>
      <c r="AD253" s="100">
        <v>96</v>
      </c>
      <c r="AE253" s="100">
        <v>88</v>
      </c>
      <c r="AF253" s="100">
        <v>85</v>
      </c>
      <c r="AG253" s="100">
        <v>65</v>
      </c>
      <c r="AJ253" s="100" t="str">
        <f t="shared" si="110"/>
        <v>●</v>
      </c>
      <c r="AK253" s="100" t="str">
        <f t="shared" si="108"/>
        <v>●</v>
      </c>
      <c r="AL253" s="100" t="str">
        <f t="shared" si="108"/>
        <v>●</v>
      </c>
      <c r="AM253" s="100" t="str">
        <f t="shared" si="108"/>
        <v>●</v>
      </c>
      <c r="AP253" s="100" t="str">
        <f t="shared" si="111"/>
        <v>●</v>
      </c>
      <c r="AQ253" s="100" t="str">
        <f t="shared" si="109"/>
        <v>●</v>
      </c>
      <c r="AR253" s="100" t="str">
        <f t="shared" si="109"/>
        <v>●</v>
      </c>
      <c r="AS253" s="100" t="str">
        <f t="shared" si="109"/>
        <v>●</v>
      </c>
    </row>
    <row r="254" spans="2:45" s="100" customFormat="1" ht="14.25" customHeight="1">
      <c r="B254" s="102" t="s">
        <v>95</v>
      </c>
      <c r="C254" s="106">
        <v>95</v>
      </c>
      <c r="D254" s="107">
        <v>79</v>
      </c>
      <c r="E254" s="107">
        <v>60</v>
      </c>
      <c r="F254" s="107">
        <v>54</v>
      </c>
      <c r="G254" s="107">
        <f>第2表01元データ!F67</f>
        <v>25</v>
      </c>
      <c r="H254" s="107">
        <f t="shared" si="112"/>
        <v>-29</v>
      </c>
      <c r="I254" s="108">
        <f t="shared" si="113"/>
        <v>-53.703703703703709</v>
      </c>
      <c r="J254" s="102"/>
      <c r="K254" s="114" t="s">
        <v>95</v>
      </c>
      <c r="L254" s="106">
        <v>93</v>
      </c>
      <c r="M254" s="107">
        <v>97</v>
      </c>
      <c r="N254" s="107">
        <v>91</v>
      </c>
      <c r="O254" s="107">
        <v>55</v>
      </c>
      <c r="P254" s="107">
        <f>第2表01元データ!G67</f>
        <v>43</v>
      </c>
      <c r="Q254" s="107">
        <f t="shared" si="114"/>
        <v>-12</v>
      </c>
      <c r="R254" s="108">
        <f t="shared" si="115"/>
        <v>-21.818181818181817</v>
      </c>
      <c r="S254" s="108"/>
      <c r="T254" s="100">
        <v>202</v>
      </c>
      <c r="W254" s="100" t="s">
        <v>356</v>
      </c>
      <c r="X254" s="100">
        <v>143</v>
      </c>
      <c r="Y254" s="100">
        <v>95</v>
      </c>
      <c r="Z254" s="100">
        <v>79</v>
      </c>
      <c r="AA254" s="100">
        <v>60</v>
      </c>
      <c r="AC254" s="100" t="s">
        <v>356</v>
      </c>
      <c r="AD254" s="100">
        <v>128</v>
      </c>
      <c r="AE254" s="100">
        <v>93</v>
      </c>
      <c r="AF254" s="100">
        <v>97</v>
      </c>
      <c r="AG254" s="100">
        <v>91</v>
      </c>
      <c r="AJ254" s="100" t="str">
        <f t="shared" si="110"/>
        <v>●</v>
      </c>
      <c r="AK254" s="100" t="str">
        <f t="shared" si="108"/>
        <v>●</v>
      </c>
      <c r="AL254" s="100" t="str">
        <f t="shared" si="108"/>
        <v>●</v>
      </c>
      <c r="AM254" s="100" t="str">
        <f t="shared" si="108"/>
        <v>●</v>
      </c>
      <c r="AP254" s="100" t="str">
        <f t="shared" si="111"/>
        <v>●</v>
      </c>
      <c r="AQ254" s="100" t="str">
        <f t="shared" si="109"/>
        <v>●</v>
      </c>
      <c r="AR254" s="100" t="str">
        <f t="shared" si="109"/>
        <v>●</v>
      </c>
      <c r="AS254" s="100" t="str">
        <f t="shared" si="109"/>
        <v>●</v>
      </c>
    </row>
    <row r="255" spans="2:45" s="100" customFormat="1" ht="14.25" customHeight="1">
      <c r="B255" s="102" t="s">
        <v>96</v>
      </c>
      <c r="C255" s="106">
        <v>137</v>
      </c>
      <c r="D255" s="107">
        <v>88</v>
      </c>
      <c r="E255" s="107">
        <v>59</v>
      </c>
      <c r="F255" s="107">
        <v>61</v>
      </c>
      <c r="G255" s="107">
        <f>第2表01元データ!F68</f>
        <v>35</v>
      </c>
      <c r="H255" s="107">
        <f t="shared" si="112"/>
        <v>-26</v>
      </c>
      <c r="I255" s="108">
        <f t="shared" si="113"/>
        <v>-42.622950819672127</v>
      </c>
      <c r="J255" s="102"/>
      <c r="K255" s="114" t="s">
        <v>96</v>
      </c>
      <c r="L255" s="106">
        <v>131</v>
      </c>
      <c r="M255" s="107">
        <v>91</v>
      </c>
      <c r="N255" s="107">
        <v>106</v>
      </c>
      <c r="O255" s="107">
        <v>85</v>
      </c>
      <c r="P255" s="107">
        <f>第2表01元データ!G68</f>
        <v>56</v>
      </c>
      <c r="Q255" s="107">
        <f t="shared" si="114"/>
        <v>-29</v>
      </c>
      <c r="R255" s="108">
        <f t="shared" si="115"/>
        <v>-34.117647058823529</v>
      </c>
      <c r="S255" s="108"/>
      <c r="T255" s="100">
        <v>203</v>
      </c>
      <c r="W255" s="100" t="s">
        <v>357</v>
      </c>
      <c r="X255" s="100">
        <v>221</v>
      </c>
      <c r="Y255" s="100">
        <v>137</v>
      </c>
      <c r="Z255" s="100">
        <v>88</v>
      </c>
      <c r="AA255" s="100">
        <v>59</v>
      </c>
      <c r="AC255" s="100" t="s">
        <v>357</v>
      </c>
      <c r="AD255" s="100">
        <v>177</v>
      </c>
      <c r="AE255" s="100">
        <v>131</v>
      </c>
      <c r="AF255" s="100">
        <v>91</v>
      </c>
      <c r="AG255" s="100">
        <v>106</v>
      </c>
      <c r="AJ255" s="100" t="str">
        <f t="shared" si="110"/>
        <v>●</v>
      </c>
      <c r="AK255" s="100" t="str">
        <f t="shared" si="108"/>
        <v>●</v>
      </c>
      <c r="AL255" s="100" t="str">
        <f t="shared" si="108"/>
        <v>●</v>
      </c>
      <c r="AM255" s="100" t="str">
        <f t="shared" si="108"/>
        <v>●</v>
      </c>
      <c r="AP255" s="100" t="str">
        <f t="shared" si="111"/>
        <v>●</v>
      </c>
      <c r="AQ255" s="100" t="str">
        <f t="shared" si="109"/>
        <v>●</v>
      </c>
      <c r="AR255" s="100" t="str">
        <f t="shared" si="109"/>
        <v>●</v>
      </c>
      <c r="AS255" s="100" t="str">
        <f t="shared" si="109"/>
        <v>●</v>
      </c>
    </row>
    <row r="256" spans="2:45" s="100" customFormat="1" ht="14.25" customHeight="1">
      <c r="B256" s="102" t="s">
        <v>97</v>
      </c>
      <c r="C256" s="106">
        <v>199</v>
      </c>
      <c r="D256" s="107">
        <v>117</v>
      </c>
      <c r="E256" s="107">
        <v>80</v>
      </c>
      <c r="F256" s="107">
        <v>56</v>
      </c>
      <c r="G256" s="107">
        <f>第2表01元データ!F69</f>
        <v>37</v>
      </c>
      <c r="H256" s="107">
        <f t="shared" si="112"/>
        <v>-19</v>
      </c>
      <c r="I256" s="108">
        <f t="shared" si="113"/>
        <v>-33.928571428571431</v>
      </c>
      <c r="J256" s="102"/>
      <c r="K256" s="114" t="s">
        <v>97</v>
      </c>
      <c r="L256" s="106">
        <v>162</v>
      </c>
      <c r="M256" s="107">
        <v>119</v>
      </c>
      <c r="N256" s="107">
        <v>93</v>
      </c>
      <c r="O256" s="107">
        <v>102</v>
      </c>
      <c r="P256" s="107">
        <f>第2表01元データ!G69</f>
        <v>51</v>
      </c>
      <c r="Q256" s="107">
        <f t="shared" si="114"/>
        <v>-51</v>
      </c>
      <c r="R256" s="108">
        <f t="shared" si="115"/>
        <v>-50</v>
      </c>
      <c r="S256" s="108"/>
      <c r="T256" s="100">
        <v>204</v>
      </c>
      <c r="W256" s="100" t="s">
        <v>358</v>
      </c>
      <c r="X256" s="100">
        <v>233</v>
      </c>
      <c r="Y256" s="100">
        <v>199</v>
      </c>
      <c r="Z256" s="100">
        <v>117</v>
      </c>
      <c r="AA256" s="100">
        <v>80</v>
      </c>
      <c r="AC256" s="100" t="s">
        <v>358</v>
      </c>
      <c r="AD256" s="100">
        <v>261</v>
      </c>
      <c r="AE256" s="100">
        <v>162</v>
      </c>
      <c r="AF256" s="100">
        <v>119</v>
      </c>
      <c r="AG256" s="100">
        <v>93</v>
      </c>
      <c r="AJ256" s="100" t="str">
        <f t="shared" si="110"/>
        <v>●</v>
      </c>
      <c r="AK256" s="100" t="str">
        <f t="shared" si="108"/>
        <v>●</v>
      </c>
      <c r="AL256" s="100" t="str">
        <f t="shared" si="108"/>
        <v>●</v>
      </c>
      <c r="AM256" s="100" t="str">
        <f t="shared" si="108"/>
        <v>●</v>
      </c>
      <c r="AP256" s="100" t="str">
        <f t="shared" si="111"/>
        <v>●</v>
      </c>
      <c r="AQ256" s="100" t="str">
        <f t="shared" si="109"/>
        <v>●</v>
      </c>
      <c r="AR256" s="100" t="str">
        <f t="shared" si="109"/>
        <v>●</v>
      </c>
      <c r="AS256" s="100" t="str">
        <f t="shared" si="109"/>
        <v>●</v>
      </c>
    </row>
    <row r="257" spans="2:45" s="100" customFormat="1" ht="14.25" customHeight="1">
      <c r="B257" s="102" t="s">
        <v>98</v>
      </c>
      <c r="C257" s="106">
        <v>154</v>
      </c>
      <c r="D257" s="107">
        <v>148</v>
      </c>
      <c r="E257" s="107">
        <v>83</v>
      </c>
      <c r="F257" s="107">
        <v>59</v>
      </c>
      <c r="G257" s="107">
        <f>第2表01元データ!F70</f>
        <v>27</v>
      </c>
      <c r="H257" s="107">
        <f t="shared" si="112"/>
        <v>-32</v>
      </c>
      <c r="I257" s="108">
        <f t="shared" si="113"/>
        <v>-54.237288135593218</v>
      </c>
      <c r="J257" s="102"/>
      <c r="K257" s="114" t="s">
        <v>98</v>
      </c>
      <c r="L257" s="106">
        <v>198</v>
      </c>
      <c r="M257" s="107">
        <v>102</v>
      </c>
      <c r="N257" s="107">
        <v>86</v>
      </c>
      <c r="O257" s="107">
        <v>67</v>
      </c>
      <c r="P257" s="107">
        <f>第2表01元データ!G70</f>
        <v>50</v>
      </c>
      <c r="Q257" s="107">
        <f t="shared" si="114"/>
        <v>-17</v>
      </c>
      <c r="R257" s="108">
        <f t="shared" si="115"/>
        <v>-25.373134328358208</v>
      </c>
      <c r="S257" s="108"/>
      <c r="T257" s="100">
        <v>205</v>
      </c>
      <c r="W257" s="100" t="s">
        <v>359</v>
      </c>
      <c r="X257" s="100">
        <v>160</v>
      </c>
      <c r="Y257" s="100">
        <v>154</v>
      </c>
      <c r="Z257" s="100">
        <v>148</v>
      </c>
      <c r="AA257" s="100">
        <v>83</v>
      </c>
      <c r="AC257" s="100" t="s">
        <v>359</v>
      </c>
      <c r="AD257" s="100">
        <v>175</v>
      </c>
      <c r="AE257" s="100">
        <v>198</v>
      </c>
      <c r="AF257" s="100">
        <v>102</v>
      </c>
      <c r="AG257" s="100">
        <v>86</v>
      </c>
      <c r="AJ257" s="100" t="str">
        <f t="shared" si="110"/>
        <v>●</v>
      </c>
      <c r="AK257" s="100" t="str">
        <f t="shared" si="108"/>
        <v>●</v>
      </c>
      <c r="AL257" s="100" t="str">
        <f t="shared" si="108"/>
        <v>●</v>
      </c>
      <c r="AM257" s="100" t="str">
        <f t="shared" si="108"/>
        <v>●</v>
      </c>
      <c r="AP257" s="100" t="str">
        <f t="shared" si="111"/>
        <v>●</v>
      </c>
      <c r="AQ257" s="100" t="str">
        <f t="shared" si="109"/>
        <v>●</v>
      </c>
      <c r="AR257" s="100" t="str">
        <f t="shared" si="109"/>
        <v>●</v>
      </c>
      <c r="AS257" s="100" t="str">
        <f t="shared" si="109"/>
        <v>●</v>
      </c>
    </row>
    <row r="258" spans="2:45" s="100" customFormat="1" ht="14.25" customHeight="1">
      <c r="B258" s="102" t="s">
        <v>99</v>
      </c>
      <c r="C258" s="106">
        <v>114</v>
      </c>
      <c r="D258" s="107">
        <v>128</v>
      </c>
      <c r="E258" s="107">
        <v>88</v>
      </c>
      <c r="F258" s="107">
        <v>58</v>
      </c>
      <c r="G258" s="107">
        <f>第2表01元データ!F71</f>
        <v>19</v>
      </c>
      <c r="H258" s="107">
        <f t="shared" si="112"/>
        <v>-39</v>
      </c>
      <c r="I258" s="108">
        <f t="shared" si="113"/>
        <v>-67.241379310344826</v>
      </c>
      <c r="J258" s="102"/>
      <c r="K258" s="114" t="s">
        <v>99</v>
      </c>
      <c r="L258" s="106">
        <v>164</v>
      </c>
      <c r="M258" s="107">
        <v>144</v>
      </c>
      <c r="N258" s="107">
        <v>91</v>
      </c>
      <c r="O258" s="107">
        <v>69</v>
      </c>
      <c r="P258" s="107">
        <f>第2表01元データ!G71</f>
        <v>45</v>
      </c>
      <c r="Q258" s="107">
        <f t="shared" si="114"/>
        <v>-24</v>
      </c>
      <c r="R258" s="108">
        <f t="shared" si="115"/>
        <v>-34.782608695652172</v>
      </c>
      <c r="S258" s="108"/>
      <c r="T258" s="100">
        <v>206</v>
      </c>
      <c r="W258" s="100" t="s">
        <v>360</v>
      </c>
      <c r="X258" s="100">
        <v>138</v>
      </c>
      <c r="Y258" s="100">
        <v>114</v>
      </c>
      <c r="Z258" s="100">
        <v>128</v>
      </c>
      <c r="AA258" s="100">
        <v>88</v>
      </c>
      <c r="AC258" s="100" t="s">
        <v>360</v>
      </c>
      <c r="AD258" s="100">
        <v>138</v>
      </c>
      <c r="AE258" s="100">
        <v>164</v>
      </c>
      <c r="AF258" s="100">
        <v>144</v>
      </c>
      <c r="AG258" s="100">
        <v>91</v>
      </c>
      <c r="AJ258" s="100" t="str">
        <f t="shared" si="110"/>
        <v>●</v>
      </c>
      <c r="AK258" s="100" t="str">
        <f t="shared" si="108"/>
        <v>●</v>
      </c>
      <c r="AL258" s="100" t="str">
        <f t="shared" si="108"/>
        <v>●</v>
      </c>
      <c r="AM258" s="100" t="str">
        <f t="shared" si="108"/>
        <v>●</v>
      </c>
      <c r="AP258" s="100" t="str">
        <f t="shared" si="111"/>
        <v>●</v>
      </c>
      <c r="AQ258" s="100" t="str">
        <f t="shared" si="109"/>
        <v>●</v>
      </c>
      <c r="AR258" s="100" t="str">
        <f t="shared" si="109"/>
        <v>●</v>
      </c>
      <c r="AS258" s="100" t="str">
        <f t="shared" si="109"/>
        <v>●</v>
      </c>
    </row>
    <row r="259" spans="2:45" s="100" customFormat="1" ht="14.25" customHeight="1">
      <c r="B259" s="102" t="s">
        <v>100</v>
      </c>
      <c r="C259" s="106">
        <v>108</v>
      </c>
      <c r="D259" s="107">
        <v>86</v>
      </c>
      <c r="E259" s="107">
        <v>99</v>
      </c>
      <c r="F259" s="107">
        <v>68</v>
      </c>
      <c r="G259" s="107">
        <f>第2表01元データ!F72</f>
        <v>36</v>
      </c>
      <c r="H259" s="107">
        <f t="shared" si="112"/>
        <v>-32</v>
      </c>
      <c r="I259" s="108">
        <f t="shared" si="113"/>
        <v>-47.058823529411761</v>
      </c>
      <c r="J259" s="102"/>
      <c r="K259" s="114" t="s">
        <v>100</v>
      </c>
      <c r="L259" s="106">
        <v>134</v>
      </c>
      <c r="M259" s="107">
        <v>146</v>
      </c>
      <c r="N259" s="107">
        <v>130</v>
      </c>
      <c r="O259" s="107">
        <v>71</v>
      </c>
      <c r="P259" s="107">
        <f>第2表01元データ!G72</f>
        <v>36</v>
      </c>
      <c r="Q259" s="107">
        <f t="shared" si="114"/>
        <v>-35</v>
      </c>
      <c r="R259" s="108">
        <f t="shared" si="115"/>
        <v>-49.295774647887328</v>
      </c>
      <c r="S259" s="108"/>
      <c r="T259" s="100">
        <v>207</v>
      </c>
      <c r="W259" s="100" t="s">
        <v>361</v>
      </c>
      <c r="X259" s="100">
        <v>136</v>
      </c>
      <c r="Y259" s="100">
        <v>108</v>
      </c>
      <c r="Z259" s="100">
        <v>86</v>
      </c>
      <c r="AA259" s="100">
        <v>99</v>
      </c>
      <c r="AC259" s="100" t="s">
        <v>361</v>
      </c>
      <c r="AD259" s="100">
        <v>121</v>
      </c>
      <c r="AE259" s="100">
        <v>134</v>
      </c>
      <c r="AF259" s="100">
        <v>146</v>
      </c>
      <c r="AG259" s="100">
        <v>130</v>
      </c>
      <c r="AJ259" s="100" t="str">
        <f t="shared" si="110"/>
        <v>●</v>
      </c>
      <c r="AK259" s="100" t="str">
        <f t="shared" si="108"/>
        <v>●</v>
      </c>
      <c r="AL259" s="100" t="str">
        <f t="shared" si="108"/>
        <v>●</v>
      </c>
      <c r="AM259" s="100" t="str">
        <f t="shared" si="108"/>
        <v>●</v>
      </c>
      <c r="AP259" s="100" t="str">
        <f t="shared" si="111"/>
        <v>●</v>
      </c>
      <c r="AQ259" s="100" t="str">
        <f t="shared" si="109"/>
        <v>●</v>
      </c>
      <c r="AR259" s="100" t="str">
        <f t="shared" si="109"/>
        <v>●</v>
      </c>
      <c r="AS259" s="100" t="str">
        <f t="shared" si="109"/>
        <v>●</v>
      </c>
    </row>
    <row r="260" spans="2:45" s="100" customFormat="1" ht="14.25" customHeight="1">
      <c r="B260" s="102" t="s">
        <v>118</v>
      </c>
      <c r="C260" s="106">
        <v>125</v>
      </c>
      <c r="D260" s="107">
        <v>100</v>
      </c>
      <c r="E260" s="107">
        <v>87</v>
      </c>
      <c r="F260" s="107">
        <v>85</v>
      </c>
      <c r="G260" s="107">
        <f>第2表01元データ!F73</f>
        <v>38</v>
      </c>
      <c r="H260" s="107">
        <f t="shared" si="112"/>
        <v>-47</v>
      </c>
      <c r="I260" s="108">
        <f t="shared" si="113"/>
        <v>-55.294117647058826</v>
      </c>
      <c r="J260" s="102"/>
      <c r="K260" s="114" t="s">
        <v>118</v>
      </c>
      <c r="L260" s="106">
        <v>99</v>
      </c>
      <c r="M260" s="107">
        <v>138</v>
      </c>
      <c r="N260" s="107">
        <v>130</v>
      </c>
      <c r="O260" s="107">
        <v>119</v>
      </c>
      <c r="P260" s="107">
        <f>第2表01元データ!G73</f>
        <v>63</v>
      </c>
      <c r="Q260" s="107">
        <f t="shared" si="114"/>
        <v>-56</v>
      </c>
      <c r="R260" s="108">
        <f t="shared" si="115"/>
        <v>-47.058823529411761</v>
      </c>
      <c r="S260" s="108"/>
      <c r="T260" s="100">
        <v>208</v>
      </c>
      <c r="W260" s="100" t="s">
        <v>362</v>
      </c>
      <c r="X260" s="100">
        <v>244</v>
      </c>
      <c r="Y260" s="100">
        <v>125</v>
      </c>
      <c r="Z260" s="100">
        <v>100</v>
      </c>
      <c r="AA260" s="100">
        <v>87</v>
      </c>
      <c r="AC260" s="100" t="s">
        <v>362</v>
      </c>
      <c r="AD260" s="100">
        <v>195</v>
      </c>
      <c r="AE260" s="100">
        <v>99</v>
      </c>
      <c r="AF260" s="100">
        <v>138</v>
      </c>
      <c r="AG260" s="100">
        <v>130</v>
      </c>
      <c r="AJ260" s="100" t="str">
        <f t="shared" si="110"/>
        <v>●</v>
      </c>
      <c r="AK260" s="100" t="str">
        <f t="shared" si="108"/>
        <v>●</v>
      </c>
      <c r="AL260" s="100" t="str">
        <f t="shared" si="108"/>
        <v>●</v>
      </c>
      <c r="AM260" s="100" t="str">
        <f t="shared" si="108"/>
        <v>●</v>
      </c>
      <c r="AP260" s="100" t="str">
        <f t="shared" si="111"/>
        <v>●</v>
      </c>
      <c r="AQ260" s="100" t="str">
        <f t="shared" si="109"/>
        <v>●</v>
      </c>
      <c r="AR260" s="100" t="str">
        <f t="shared" si="109"/>
        <v>●</v>
      </c>
      <c r="AS260" s="100" t="str">
        <f t="shared" si="109"/>
        <v>●</v>
      </c>
    </row>
    <row r="261" spans="2:45" s="100" customFormat="1" ht="14.25" customHeight="1">
      <c r="B261" s="102" t="s">
        <v>101</v>
      </c>
      <c r="C261" s="106">
        <v>215</v>
      </c>
      <c r="D261" s="107">
        <v>113</v>
      </c>
      <c r="E261" s="107">
        <v>98</v>
      </c>
      <c r="F261" s="107">
        <v>81</v>
      </c>
      <c r="G261" s="107">
        <f>第2表01元データ!F74</f>
        <v>61</v>
      </c>
      <c r="H261" s="107">
        <f t="shared" si="112"/>
        <v>-20</v>
      </c>
      <c r="I261" s="108">
        <f t="shared" si="113"/>
        <v>-24.691358024691358</v>
      </c>
      <c r="J261" s="102"/>
      <c r="K261" s="114" t="s">
        <v>101</v>
      </c>
      <c r="L261" s="106">
        <v>199</v>
      </c>
      <c r="M261" s="107">
        <v>118</v>
      </c>
      <c r="N261" s="107">
        <v>129</v>
      </c>
      <c r="O261" s="107">
        <v>126</v>
      </c>
      <c r="P261" s="107">
        <f>第2表01元データ!G74</f>
        <v>77</v>
      </c>
      <c r="Q261" s="107">
        <f t="shared" si="114"/>
        <v>-49</v>
      </c>
      <c r="R261" s="108">
        <f t="shared" si="115"/>
        <v>-38.888888888888893</v>
      </c>
      <c r="S261" s="108"/>
      <c r="T261" s="100">
        <v>209</v>
      </c>
      <c r="W261" s="100" t="s">
        <v>363</v>
      </c>
      <c r="X261" s="100">
        <v>293</v>
      </c>
      <c r="Y261" s="100">
        <v>215</v>
      </c>
      <c r="Z261" s="100">
        <v>113</v>
      </c>
      <c r="AA261" s="100">
        <v>98</v>
      </c>
      <c r="AC261" s="100" t="s">
        <v>363</v>
      </c>
      <c r="AD261" s="100">
        <v>272</v>
      </c>
      <c r="AE261" s="100">
        <v>199</v>
      </c>
      <c r="AF261" s="100">
        <v>118</v>
      </c>
      <c r="AG261" s="100">
        <v>129</v>
      </c>
      <c r="AJ261" s="100" t="str">
        <f t="shared" si="110"/>
        <v>●</v>
      </c>
      <c r="AK261" s="100" t="str">
        <f t="shared" si="108"/>
        <v>●</v>
      </c>
      <c r="AL261" s="100" t="str">
        <f>IF(E261=Z261,"○","●")</f>
        <v>●</v>
      </c>
      <c r="AM261" s="100" t="str">
        <f t="shared" si="108"/>
        <v>●</v>
      </c>
      <c r="AP261" s="100" t="str">
        <f t="shared" si="111"/>
        <v>●</v>
      </c>
      <c r="AQ261" s="100" t="str">
        <f t="shared" si="109"/>
        <v>●</v>
      </c>
      <c r="AR261" s="100" t="str">
        <f t="shared" si="109"/>
        <v>●</v>
      </c>
      <c r="AS261" s="100" t="str">
        <f t="shared" si="109"/>
        <v>●</v>
      </c>
    </row>
    <row r="262" spans="2:45" s="100" customFormat="1" ht="14.25" customHeight="1">
      <c r="B262" s="102" t="s">
        <v>102</v>
      </c>
      <c r="C262" s="106">
        <v>280</v>
      </c>
      <c r="D262" s="107">
        <v>195</v>
      </c>
      <c r="E262" s="107">
        <v>109</v>
      </c>
      <c r="F262" s="107">
        <v>84</v>
      </c>
      <c r="G262" s="107">
        <f>第2表01元データ!F75</f>
        <v>88</v>
      </c>
      <c r="H262" s="107">
        <f t="shared" si="112"/>
        <v>4</v>
      </c>
      <c r="I262" s="108">
        <f t="shared" si="113"/>
        <v>4.7619047619047619</v>
      </c>
      <c r="J262" s="102"/>
      <c r="K262" s="114" t="s">
        <v>102</v>
      </c>
      <c r="L262" s="106">
        <v>256</v>
      </c>
      <c r="M262" s="107">
        <v>190</v>
      </c>
      <c r="N262" s="107">
        <v>109</v>
      </c>
      <c r="O262" s="107">
        <v>125</v>
      </c>
      <c r="P262" s="107">
        <f>第2表01元データ!G75</f>
        <v>114</v>
      </c>
      <c r="Q262" s="107">
        <f t="shared" si="114"/>
        <v>-11</v>
      </c>
      <c r="R262" s="108">
        <f t="shared" si="115"/>
        <v>-8.7999999999999989</v>
      </c>
      <c r="S262" s="108"/>
      <c r="T262" s="100">
        <v>210</v>
      </c>
      <c r="W262" s="100" t="s">
        <v>364</v>
      </c>
      <c r="X262" s="100">
        <v>182</v>
      </c>
      <c r="Y262" s="100">
        <v>280</v>
      </c>
      <c r="Z262" s="100">
        <v>195</v>
      </c>
      <c r="AA262" s="100">
        <v>109</v>
      </c>
      <c r="AC262" s="100" t="s">
        <v>364</v>
      </c>
      <c r="AD262" s="100">
        <v>216</v>
      </c>
      <c r="AE262" s="100">
        <v>256</v>
      </c>
      <c r="AF262" s="100">
        <v>190</v>
      </c>
      <c r="AG262" s="100">
        <v>109</v>
      </c>
      <c r="AJ262" s="100" t="str">
        <f t="shared" si="110"/>
        <v>●</v>
      </c>
      <c r="AK262" s="100" t="str">
        <f t="shared" si="108"/>
        <v>●</v>
      </c>
      <c r="AL262" s="100" t="str">
        <f t="shared" si="108"/>
        <v>●</v>
      </c>
      <c r="AM262" s="100" t="str">
        <f t="shared" si="108"/>
        <v>●</v>
      </c>
      <c r="AP262" s="100" t="str">
        <f t="shared" si="111"/>
        <v>●</v>
      </c>
      <c r="AQ262" s="100" t="str">
        <f t="shared" si="109"/>
        <v>●</v>
      </c>
      <c r="AR262" s="100" t="str">
        <f t="shared" si="109"/>
        <v>●</v>
      </c>
      <c r="AS262" s="100" t="str">
        <f t="shared" si="109"/>
        <v>●</v>
      </c>
    </row>
    <row r="263" spans="2:45" s="100" customFormat="1" ht="14.25" customHeight="1">
      <c r="B263" s="102" t="s">
        <v>103</v>
      </c>
      <c r="C263" s="106">
        <v>174</v>
      </c>
      <c r="D263" s="107">
        <v>257</v>
      </c>
      <c r="E263" s="107">
        <v>189</v>
      </c>
      <c r="F263" s="107">
        <v>111</v>
      </c>
      <c r="G263" s="107">
        <f>第2表01元データ!F76</f>
        <v>62</v>
      </c>
      <c r="H263" s="107">
        <f t="shared" si="112"/>
        <v>-49</v>
      </c>
      <c r="I263" s="108">
        <f t="shared" si="113"/>
        <v>-44.144144144144143</v>
      </c>
      <c r="J263" s="102"/>
      <c r="K263" s="114" t="s">
        <v>103</v>
      </c>
      <c r="L263" s="106">
        <v>204</v>
      </c>
      <c r="M263" s="107">
        <v>247</v>
      </c>
      <c r="N263" s="107">
        <v>190</v>
      </c>
      <c r="O263" s="107">
        <v>108</v>
      </c>
      <c r="P263" s="107">
        <f>第2表01元データ!G76</f>
        <v>125</v>
      </c>
      <c r="Q263" s="107">
        <f t="shared" si="114"/>
        <v>17</v>
      </c>
      <c r="R263" s="108">
        <f t="shared" si="115"/>
        <v>15.74074074074074</v>
      </c>
      <c r="S263" s="108"/>
      <c r="T263" s="100">
        <v>211</v>
      </c>
      <c r="W263" s="100" t="s">
        <v>365</v>
      </c>
      <c r="X263" s="100">
        <v>164</v>
      </c>
      <c r="Y263" s="100">
        <v>174</v>
      </c>
      <c r="Z263" s="100">
        <v>257</v>
      </c>
      <c r="AA263" s="100">
        <v>189</v>
      </c>
      <c r="AC263" s="100" t="s">
        <v>365</v>
      </c>
      <c r="AD263" s="100">
        <v>222</v>
      </c>
      <c r="AE263" s="100">
        <v>204</v>
      </c>
      <c r="AF263" s="100">
        <v>247</v>
      </c>
      <c r="AG263" s="100">
        <v>190</v>
      </c>
      <c r="AJ263" s="100" t="str">
        <f t="shared" si="110"/>
        <v>●</v>
      </c>
      <c r="AK263" s="100" t="str">
        <f t="shared" si="108"/>
        <v>●</v>
      </c>
      <c r="AL263" s="100" t="str">
        <f t="shared" si="108"/>
        <v>●</v>
      </c>
      <c r="AM263" s="100" t="str">
        <f t="shared" si="108"/>
        <v>●</v>
      </c>
      <c r="AP263" s="100" t="str">
        <f t="shared" si="111"/>
        <v>●</v>
      </c>
      <c r="AQ263" s="100" t="str">
        <f t="shared" si="109"/>
        <v>●</v>
      </c>
      <c r="AR263" s="100" t="str">
        <f t="shared" si="109"/>
        <v>●</v>
      </c>
      <c r="AS263" s="100" t="str">
        <f t="shared" si="109"/>
        <v>●</v>
      </c>
    </row>
    <row r="264" spans="2:45" s="100" customFormat="1" ht="14.25" customHeight="1">
      <c r="B264" s="102" t="s">
        <v>104</v>
      </c>
      <c r="C264" s="106">
        <v>164</v>
      </c>
      <c r="D264" s="107">
        <v>173</v>
      </c>
      <c r="E264" s="107">
        <v>258</v>
      </c>
      <c r="F264" s="107">
        <v>190</v>
      </c>
      <c r="G264" s="107">
        <f>第2表01元データ!F77</f>
        <v>70</v>
      </c>
      <c r="H264" s="107">
        <f t="shared" si="112"/>
        <v>-120</v>
      </c>
      <c r="I264" s="108">
        <f t="shared" si="113"/>
        <v>-63.157894736842103</v>
      </c>
      <c r="J264" s="102"/>
      <c r="K264" s="114" t="s">
        <v>104</v>
      </c>
      <c r="L264" s="106">
        <v>229</v>
      </c>
      <c r="M264" s="107">
        <v>201</v>
      </c>
      <c r="N264" s="107">
        <v>242</v>
      </c>
      <c r="O264" s="107">
        <v>190</v>
      </c>
      <c r="P264" s="107">
        <f>第2表01元データ!G77</f>
        <v>112</v>
      </c>
      <c r="Q264" s="107">
        <f t="shared" si="114"/>
        <v>-78</v>
      </c>
      <c r="R264" s="108">
        <f t="shared" si="115"/>
        <v>-41.05263157894737</v>
      </c>
      <c r="S264" s="108"/>
      <c r="T264" s="100">
        <v>212</v>
      </c>
      <c r="W264" s="100" t="s">
        <v>366</v>
      </c>
      <c r="X264" s="100">
        <v>199</v>
      </c>
      <c r="Y264" s="100">
        <v>164</v>
      </c>
      <c r="Z264" s="100">
        <v>173</v>
      </c>
      <c r="AA264" s="100">
        <v>258</v>
      </c>
      <c r="AC264" s="100" t="s">
        <v>366</v>
      </c>
      <c r="AD264" s="100">
        <v>198</v>
      </c>
      <c r="AE264" s="100">
        <v>229</v>
      </c>
      <c r="AF264" s="100">
        <v>201</v>
      </c>
      <c r="AG264" s="100">
        <v>242</v>
      </c>
      <c r="AJ264" s="100" t="str">
        <f t="shared" si="110"/>
        <v>●</v>
      </c>
      <c r="AK264" s="100" t="str">
        <f t="shared" si="108"/>
        <v>●</v>
      </c>
      <c r="AL264" s="100" t="str">
        <f t="shared" si="108"/>
        <v>●</v>
      </c>
      <c r="AM264" s="100" t="str">
        <f t="shared" si="108"/>
        <v>●</v>
      </c>
      <c r="AP264" s="100" t="str">
        <f t="shared" si="111"/>
        <v>●</v>
      </c>
      <c r="AQ264" s="100" t="str">
        <f t="shared" si="109"/>
        <v>●</v>
      </c>
      <c r="AR264" s="100" t="str">
        <f t="shared" si="109"/>
        <v>●</v>
      </c>
      <c r="AS264" s="100" t="str">
        <f t="shared" si="109"/>
        <v>●</v>
      </c>
    </row>
    <row r="265" spans="2:45" s="100" customFormat="1" ht="14.25" customHeight="1">
      <c r="B265" s="102" t="s">
        <v>105</v>
      </c>
      <c r="C265" s="106">
        <v>191</v>
      </c>
      <c r="D265" s="107">
        <v>166</v>
      </c>
      <c r="E265" s="107">
        <v>179</v>
      </c>
      <c r="F265" s="107">
        <v>242</v>
      </c>
      <c r="G265" s="107">
        <f>第2表01元データ!F78</f>
        <v>96</v>
      </c>
      <c r="H265" s="107">
        <f t="shared" si="112"/>
        <v>-146</v>
      </c>
      <c r="I265" s="108">
        <f t="shared" si="113"/>
        <v>-60.330578512396691</v>
      </c>
      <c r="J265" s="102"/>
      <c r="K265" s="114" t="s">
        <v>105</v>
      </c>
      <c r="L265" s="106">
        <v>201</v>
      </c>
      <c r="M265" s="107">
        <v>225</v>
      </c>
      <c r="N265" s="107">
        <v>186</v>
      </c>
      <c r="O265" s="107">
        <v>227</v>
      </c>
      <c r="P265" s="107">
        <f>第2表01元データ!G78</f>
        <v>106</v>
      </c>
      <c r="Q265" s="107">
        <f t="shared" si="114"/>
        <v>-121</v>
      </c>
      <c r="R265" s="108">
        <f t="shared" si="115"/>
        <v>-53.303964757709252</v>
      </c>
      <c r="S265" s="108"/>
      <c r="T265" s="100">
        <v>213</v>
      </c>
      <c r="W265" s="100" t="s">
        <v>367</v>
      </c>
      <c r="X265" s="100">
        <v>177</v>
      </c>
      <c r="Y265" s="100">
        <v>191</v>
      </c>
      <c r="Z265" s="100">
        <v>166</v>
      </c>
      <c r="AA265" s="100">
        <v>179</v>
      </c>
      <c r="AC265" s="100" t="s">
        <v>367</v>
      </c>
      <c r="AD265" s="100">
        <v>167</v>
      </c>
      <c r="AE265" s="100">
        <v>201</v>
      </c>
      <c r="AF265" s="100">
        <v>225</v>
      </c>
      <c r="AG265" s="100">
        <v>186</v>
      </c>
      <c r="AJ265" s="100" t="str">
        <f t="shared" si="110"/>
        <v>●</v>
      </c>
      <c r="AK265" s="100" t="str">
        <f t="shared" si="108"/>
        <v>●</v>
      </c>
      <c r="AL265" s="100" t="str">
        <f t="shared" si="108"/>
        <v>●</v>
      </c>
      <c r="AM265" s="100" t="str">
        <f t="shared" si="108"/>
        <v>●</v>
      </c>
      <c r="AP265" s="100" t="str">
        <f t="shared" si="111"/>
        <v>●</v>
      </c>
      <c r="AQ265" s="100" t="str">
        <f t="shared" si="109"/>
        <v>●</v>
      </c>
      <c r="AR265" s="100" t="str">
        <f t="shared" si="109"/>
        <v>●</v>
      </c>
      <c r="AS265" s="100" t="str">
        <f t="shared" si="109"/>
        <v>●</v>
      </c>
    </row>
    <row r="266" spans="2:45" s="100" customFormat="1" ht="14.25" customHeight="1">
      <c r="B266" s="102" t="s">
        <v>106</v>
      </c>
      <c r="C266" s="106">
        <v>175</v>
      </c>
      <c r="D266" s="107">
        <v>183</v>
      </c>
      <c r="E266" s="107">
        <v>171</v>
      </c>
      <c r="F266" s="107">
        <v>167</v>
      </c>
      <c r="G266" s="107">
        <f>第2表01元データ!F79</f>
        <v>179</v>
      </c>
      <c r="H266" s="107">
        <f t="shared" si="112"/>
        <v>12</v>
      </c>
      <c r="I266" s="108">
        <f t="shared" si="113"/>
        <v>7.1856287425149699</v>
      </c>
      <c r="J266" s="102"/>
      <c r="K266" s="114" t="s">
        <v>106</v>
      </c>
      <c r="L266" s="106">
        <v>172</v>
      </c>
      <c r="M266" s="107">
        <v>203</v>
      </c>
      <c r="N266" s="107">
        <v>203</v>
      </c>
      <c r="O266" s="107">
        <v>178</v>
      </c>
      <c r="P266" s="107">
        <f>第2表01元データ!G79</f>
        <v>170</v>
      </c>
      <c r="Q266" s="107">
        <f t="shared" si="114"/>
        <v>-8</v>
      </c>
      <c r="R266" s="108">
        <f t="shared" si="115"/>
        <v>-4.4943820224719104</v>
      </c>
      <c r="S266" s="108"/>
      <c r="T266" s="100">
        <v>214</v>
      </c>
      <c r="W266" s="100" t="s">
        <v>368</v>
      </c>
      <c r="X266" s="100">
        <v>160</v>
      </c>
      <c r="Y266" s="100">
        <v>175</v>
      </c>
      <c r="Z266" s="100">
        <v>183</v>
      </c>
      <c r="AA266" s="100">
        <v>171</v>
      </c>
      <c r="AC266" s="100" t="s">
        <v>368</v>
      </c>
      <c r="AD266" s="100">
        <v>167</v>
      </c>
      <c r="AE266" s="100">
        <v>172</v>
      </c>
      <c r="AF266" s="100">
        <v>203</v>
      </c>
      <c r="AG266" s="100">
        <v>203</v>
      </c>
      <c r="AJ266" s="100" t="str">
        <f t="shared" si="110"/>
        <v>●</v>
      </c>
      <c r="AK266" s="100" t="str">
        <f t="shared" si="108"/>
        <v>●</v>
      </c>
      <c r="AL266" s="100" t="str">
        <f t="shared" si="108"/>
        <v>●</v>
      </c>
      <c r="AM266" s="100" t="str">
        <f t="shared" si="108"/>
        <v>●</v>
      </c>
      <c r="AP266" s="100" t="str">
        <f t="shared" si="111"/>
        <v>●</v>
      </c>
      <c r="AQ266" s="100" t="str">
        <f t="shared" si="109"/>
        <v>●</v>
      </c>
      <c r="AR266" s="100" t="str">
        <f t="shared" si="109"/>
        <v>○</v>
      </c>
      <c r="AS266" s="100" t="str">
        <f t="shared" si="109"/>
        <v>●</v>
      </c>
    </row>
    <row r="267" spans="2:45" s="100" customFormat="1" ht="14.25" customHeight="1">
      <c r="B267" s="102" t="s">
        <v>107</v>
      </c>
      <c r="C267" s="106">
        <v>157</v>
      </c>
      <c r="D267" s="107">
        <v>167</v>
      </c>
      <c r="E267" s="107">
        <v>180</v>
      </c>
      <c r="F267" s="107">
        <v>172</v>
      </c>
      <c r="G267" s="107">
        <f>第2表01元データ!F80</f>
        <v>207</v>
      </c>
      <c r="H267" s="107">
        <f t="shared" si="112"/>
        <v>35</v>
      </c>
      <c r="I267" s="108">
        <f t="shared" si="113"/>
        <v>20.348837209302324</v>
      </c>
      <c r="J267" s="102"/>
      <c r="K267" s="114" t="s">
        <v>107</v>
      </c>
      <c r="L267" s="106">
        <v>169</v>
      </c>
      <c r="M267" s="107">
        <v>159</v>
      </c>
      <c r="N267" s="107">
        <v>180</v>
      </c>
      <c r="O267" s="107">
        <v>211</v>
      </c>
      <c r="P267" s="107">
        <f>第2表01元データ!G80</f>
        <v>211</v>
      </c>
      <c r="Q267" s="107">
        <f t="shared" si="114"/>
        <v>0</v>
      </c>
      <c r="R267" s="108">
        <f t="shared" si="115"/>
        <v>0</v>
      </c>
      <c r="S267" s="108"/>
      <c r="T267" s="100">
        <v>215</v>
      </c>
      <c r="W267" s="100" t="s">
        <v>369</v>
      </c>
      <c r="X267" s="100">
        <v>99</v>
      </c>
      <c r="Y267" s="100">
        <v>157</v>
      </c>
      <c r="Z267" s="100">
        <v>167</v>
      </c>
      <c r="AA267" s="100">
        <v>180</v>
      </c>
      <c r="AC267" s="100" t="s">
        <v>369</v>
      </c>
      <c r="AD267" s="100">
        <v>117</v>
      </c>
      <c r="AE267" s="100">
        <v>169</v>
      </c>
      <c r="AF267" s="100">
        <v>159</v>
      </c>
      <c r="AG267" s="100">
        <v>180</v>
      </c>
      <c r="AJ267" s="100" t="str">
        <f t="shared" si="110"/>
        <v>●</v>
      </c>
      <c r="AK267" s="100" t="str">
        <f t="shared" si="108"/>
        <v>●</v>
      </c>
      <c r="AL267" s="100" t="str">
        <f t="shared" si="108"/>
        <v>●</v>
      </c>
      <c r="AM267" s="100" t="str">
        <f t="shared" si="108"/>
        <v>●</v>
      </c>
      <c r="AP267" s="100" t="str">
        <f t="shared" si="111"/>
        <v>●</v>
      </c>
      <c r="AQ267" s="100" t="str">
        <f t="shared" si="109"/>
        <v>●</v>
      </c>
      <c r="AR267" s="100" t="str">
        <f t="shared" si="109"/>
        <v>●</v>
      </c>
      <c r="AS267" s="100" t="str">
        <f t="shared" si="109"/>
        <v>●</v>
      </c>
    </row>
    <row r="268" spans="2:45" s="100" customFormat="1" ht="14.25" customHeight="1">
      <c r="B268" s="102" t="s">
        <v>108</v>
      </c>
      <c r="C268" s="106">
        <v>90</v>
      </c>
      <c r="D268" s="107">
        <v>153</v>
      </c>
      <c r="E268" s="107">
        <v>159</v>
      </c>
      <c r="F268" s="107">
        <v>157</v>
      </c>
      <c r="G268" s="107">
        <f>第2表01元データ!F81</f>
        <v>133</v>
      </c>
      <c r="H268" s="107">
        <f t="shared" si="112"/>
        <v>-24</v>
      </c>
      <c r="I268" s="108">
        <f t="shared" si="113"/>
        <v>-15.286624203821656</v>
      </c>
      <c r="J268" s="102"/>
      <c r="K268" s="114" t="s">
        <v>108</v>
      </c>
      <c r="L268" s="106">
        <v>115</v>
      </c>
      <c r="M268" s="107">
        <v>159</v>
      </c>
      <c r="N268" s="107">
        <v>136</v>
      </c>
      <c r="O268" s="107">
        <v>168</v>
      </c>
      <c r="P268" s="107">
        <f>第2表01元データ!G81</f>
        <v>176</v>
      </c>
      <c r="Q268" s="107">
        <f t="shared" si="114"/>
        <v>8</v>
      </c>
      <c r="R268" s="108">
        <f t="shared" si="115"/>
        <v>4.7619047619047619</v>
      </c>
      <c r="S268" s="108"/>
      <c r="T268" s="100">
        <v>216</v>
      </c>
      <c r="W268" s="100" t="s">
        <v>370</v>
      </c>
      <c r="X268" s="100">
        <v>81</v>
      </c>
      <c r="Y268" s="100">
        <v>90</v>
      </c>
      <c r="Z268" s="100">
        <v>153</v>
      </c>
      <c r="AA268" s="100">
        <v>159</v>
      </c>
      <c r="AC268" s="100" t="s">
        <v>370</v>
      </c>
      <c r="AD268" s="100">
        <v>112</v>
      </c>
      <c r="AE268" s="100">
        <v>115</v>
      </c>
      <c r="AF268" s="100">
        <v>159</v>
      </c>
      <c r="AG268" s="100">
        <v>136</v>
      </c>
      <c r="AJ268" s="100" t="str">
        <f t="shared" si="110"/>
        <v>●</v>
      </c>
      <c r="AK268" s="100" t="str">
        <f t="shared" si="108"/>
        <v>●</v>
      </c>
      <c r="AL268" s="100" t="str">
        <f t="shared" si="108"/>
        <v>●</v>
      </c>
      <c r="AM268" s="100" t="str">
        <f t="shared" si="108"/>
        <v>●</v>
      </c>
      <c r="AP268" s="100" t="str">
        <f t="shared" si="111"/>
        <v>●</v>
      </c>
      <c r="AQ268" s="100" t="str">
        <f t="shared" si="109"/>
        <v>●</v>
      </c>
      <c r="AR268" s="100" t="str">
        <f t="shared" si="109"/>
        <v>●</v>
      </c>
      <c r="AS268" s="100" t="str">
        <f t="shared" si="109"/>
        <v>●</v>
      </c>
    </row>
    <row r="269" spans="2:45" s="100" customFormat="1" ht="14.25" customHeight="1">
      <c r="B269" s="102" t="s">
        <v>109</v>
      </c>
      <c r="C269" s="106">
        <v>60</v>
      </c>
      <c r="D269" s="107">
        <v>82</v>
      </c>
      <c r="E269" s="107">
        <v>122</v>
      </c>
      <c r="F269" s="107">
        <v>126</v>
      </c>
      <c r="G269" s="107">
        <f>第2表01元データ!F82</f>
        <v>128</v>
      </c>
      <c r="H269" s="107">
        <f t="shared" si="112"/>
        <v>2</v>
      </c>
      <c r="I269" s="108">
        <f t="shared" si="113"/>
        <v>1.5873015873015872</v>
      </c>
      <c r="J269" s="102"/>
      <c r="K269" s="114" t="s">
        <v>109</v>
      </c>
      <c r="L269" s="106">
        <v>103</v>
      </c>
      <c r="M269" s="107">
        <v>95</v>
      </c>
      <c r="N269" s="107">
        <v>121</v>
      </c>
      <c r="O269" s="107">
        <v>122</v>
      </c>
      <c r="P269" s="107">
        <f>第2表01元データ!G82</f>
        <v>190</v>
      </c>
      <c r="Q269" s="107">
        <f t="shared" si="114"/>
        <v>68</v>
      </c>
      <c r="R269" s="108">
        <f t="shared" si="115"/>
        <v>55.737704918032783</v>
      </c>
      <c r="S269" s="108"/>
      <c r="T269" s="100">
        <v>217</v>
      </c>
      <c r="W269" s="99" t="s">
        <v>371</v>
      </c>
      <c r="X269" s="99">
        <v>42</v>
      </c>
      <c r="Y269" s="99">
        <v>60</v>
      </c>
      <c r="Z269" s="99">
        <v>82</v>
      </c>
      <c r="AA269" s="99">
        <v>122</v>
      </c>
      <c r="AB269" s="99"/>
      <c r="AC269" s="99" t="s">
        <v>371</v>
      </c>
      <c r="AD269" s="99">
        <v>78</v>
      </c>
      <c r="AE269" s="99">
        <v>103</v>
      </c>
      <c r="AF269" s="99">
        <v>95</v>
      </c>
      <c r="AG269" s="99">
        <v>121</v>
      </c>
      <c r="AJ269" s="100" t="str">
        <f t="shared" si="110"/>
        <v>●</v>
      </c>
      <c r="AK269" s="100" t="str">
        <f t="shared" si="108"/>
        <v>●</v>
      </c>
      <c r="AL269" s="100" t="str">
        <f t="shared" si="108"/>
        <v>●</v>
      </c>
      <c r="AM269" s="100" t="str">
        <f t="shared" si="108"/>
        <v>●</v>
      </c>
      <c r="AP269" s="100" t="str">
        <f t="shared" si="111"/>
        <v>●</v>
      </c>
      <c r="AQ269" s="100" t="str">
        <f t="shared" si="109"/>
        <v>●</v>
      </c>
      <c r="AR269" s="100" t="str">
        <f t="shared" si="109"/>
        <v>●</v>
      </c>
      <c r="AS269" s="100" t="str">
        <f t="shared" si="109"/>
        <v>●</v>
      </c>
    </row>
    <row r="270" spans="2:45" s="100" customFormat="1" ht="14.25" customHeight="1">
      <c r="B270" s="102" t="s">
        <v>110</v>
      </c>
      <c r="C270" s="106">
        <v>39</v>
      </c>
      <c r="D270" s="107">
        <v>79</v>
      </c>
      <c r="E270" s="107">
        <v>101</v>
      </c>
      <c r="F270" s="107">
        <v>120</v>
      </c>
      <c r="G270" s="107">
        <f>第2表01元データ!F83</f>
        <v>197</v>
      </c>
      <c r="H270" s="107">
        <f t="shared" si="112"/>
        <v>77</v>
      </c>
      <c r="I270" s="108">
        <f t="shared" si="113"/>
        <v>64.166666666666671</v>
      </c>
      <c r="J270" s="102"/>
      <c r="K270" s="114" t="s">
        <v>110</v>
      </c>
      <c r="L270" s="106">
        <v>86</v>
      </c>
      <c r="M270" s="107">
        <v>131</v>
      </c>
      <c r="N270" s="107">
        <v>151</v>
      </c>
      <c r="O270" s="107">
        <v>183</v>
      </c>
      <c r="P270" s="107">
        <f>第2表01元データ!G83</f>
        <v>230</v>
      </c>
      <c r="Q270" s="107">
        <f t="shared" si="114"/>
        <v>47</v>
      </c>
      <c r="R270" s="108">
        <f t="shared" si="115"/>
        <v>25.683060109289617</v>
      </c>
      <c r="S270" s="108"/>
      <c r="T270" s="100">
        <v>218</v>
      </c>
      <c r="W270" s="100" t="s">
        <v>378</v>
      </c>
      <c r="X270" s="100">
        <v>23</v>
      </c>
      <c r="Y270" s="100">
        <v>39</v>
      </c>
      <c r="Z270" s="100">
        <v>79</v>
      </c>
      <c r="AA270" s="100">
        <v>101</v>
      </c>
      <c r="AC270" s="100" t="s">
        <v>378</v>
      </c>
      <c r="AD270" s="100">
        <v>59</v>
      </c>
      <c r="AE270" s="100">
        <v>86</v>
      </c>
      <c r="AF270" s="100">
        <v>131</v>
      </c>
      <c r="AG270" s="100">
        <v>151</v>
      </c>
      <c r="AJ270" s="100" t="str">
        <f t="shared" si="110"/>
        <v>●</v>
      </c>
      <c r="AK270" s="100" t="str">
        <f t="shared" si="108"/>
        <v>●</v>
      </c>
      <c r="AL270" s="100" t="str">
        <f t="shared" si="108"/>
        <v>●</v>
      </c>
      <c r="AM270" s="100" t="str">
        <f t="shared" si="108"/>
        <v>●</v>
      </c>
      <c r="AP270" s="100" t="str">
        <f t="shared" si="111"/>
        <v>●</v>
      </c>
      <c r="AQ270" s="100" t="str">
        <f t="shared" si="109"/>
        <v>●</v>
      </c>
      <c r="AR270" s="100" t="str">
        <f t="shared" si="109"/>
        <v>●</v>
      </c>
      <c r="AS270" s="100" t="str">
        <f t="shared" si="109"/>
        <v>●</v>
      </c>
    </row>
    <row r="271" spans="2:45" s="100" customFormat="1" ht="14.25" customHeight="1">
      <c r="B271" s="102" t="s">
        <v>112</v>
      </c>
      <c r="C271" s="115" t="s">
        <v>313</v>
      </c>
      <c r="D271" s="116" t="s">
        <v>313</v>
      </c>
      <c r="E271" s="116" t="s">
        <v>313</v>
      </c>
      <c r="F271" s="116" t="s">
        <v>313</v>
      </c>
      <c r="G271" s="107">
        <f>第2表01元データ!F84</f>
        <v>5</v>
      </c>
      <c r="H271" s="107"/>
      <c r="I271" s="108"/>
      <c r="K271" s="102" t="s">
        <v>112</v>
      </c>
      <c r="L271" s="115" t="s">
        <v>313</v>
      </c>
      <c r="M271" s="116" t="s">
        <v>313</v>
      </c>
      <c r="N271" s="116" t="s">
        <v>313</v>
      </c>
      <c r="O271" s="116" t="s">
        <v>313</v>
      </c>
      <c r="P271" s="107">
        <f>第2表01元データ!G84</f>
        <v>11</v>
      </c>
      <c r="Q271" s="107"/>
      <c r="R271" s="108"/>
      <c r="T271" s="100">
        <v>219</v>
      </c>
    </row>
    <row r="272" spans="2:45" s="100" customFormat="1" ht="14.25" customHeight="1">
      <c r="B272" s="102"/>
      <c r="C272" s="116"/>
      <c r="D272" s="116"/>
      <c r="E272" s="116"/>
      <c r="F272" s="116"/>
      <c r="G272" s="107"/>
      <c r="H272" s="107"/>
      <c r="I272" s="108"/>
      <c r="K272" s="102"/>
      <c r="L272" s="116"/>
      <c r="M272" s="116"/>
      <c r="N272" s="116"/>
      <c r="O272" s="116"/>
      <c r="P272" s="107"/>
      <c r="Q272" s="107"/>
      <c r="R272" s="108"/>
    </row>
    <row r="273" spans="2:45" s="100" customFormat="1" ht="14.25" customHeight="1">
      <c r="B273" s="118"/>
      <c r="C273" s="118"/>
      <c r="D273" s="118"/>
      <c r="E273" s="118"/>
      <c r="F273" s="118"/>
      <c r="G273" s="118"/>
      <c r="H273" s="118"/>
      <c r="I273" s="118"/>
      <c r="J273" s="118"/>
      <c r="K273" s="118"/>
      <c r="L273" s="118"/>
      <c r="M273" s="118"/>
      <c r="N273" s="118"/>
      <c r="O273" s="118"/>
      <c r="P273" s="168"/>
      <c r="W273" s="100">
        <v>40</v>
      </c>
    </row>
    <row r="274" spans="2:45" s="100" customFormat="1" ht="14.25" customHeight="1">
      <c r="B274" s="118"/>
      <c r="C274" s="118"/>
      <c r="D274" s="118"/>
      <c r="E274" s="118"/>
      <c r="F274" s="118"/>
      <c r="G274" s="118"/>
      <c r="H274" s="118"/>
      <c r="I274" s="118"/>
      <c r="J274" s="118"/>
      <c r="K274" s="118"/>
      <c r="L274" s="118"/>
      <c r="M274" s="118"/>
      <c r="N274" s="118"/>
      <c r="O274" s="118"/>
      <c r="P274" s="168"/>
    </row>
    <row r="275" spans="2:45" s="99" customFormat="1" ht="14.25" customHeight="1">
      <c r="B275" s="99" t="s">
        <v>215</v>
      </c>
      <c r="K275" s="99" t="s">
        <v>216</v>
      </c>
      <c r="W275" s="100"/>
      <c r="X275" s="100"/>
      <c r="Y275" s="100"/>
      <c r="Z275" s="100"/>
      <c r="AA275" s="100"/>
      <c r="AB275" s="100"/>
      <c r="AC275" s="100"/>
      <c r="AD275" s="100"/>
      <c r="AE275" s="100"/>
      <c r="AF275" s="100"/>
      <c r="AG275" s="100"/>
    </row>
    <row r="276" spans="2:45" s="100" customFormat="1" ht="14.25" customHeight="1">
      <c r="B276" s="583" t="s">
        <v>335</v>
      </c>
      <c r="C276" s="101"/>
      <c r="D276" s="101"/>
      <c r="E276" s="101"/>
      <c r="F276" s="101"/>
      <c r="G276" s="135"/>
      <c r="H276" s="131"/>
      <c r="I276" s="131"/>
      <c r="J276" s="102"/>
      <c r="K276" s="583" t="s">
        <v>335</v>
      </c>
      <c r="L276" s="101"/>
      <c r="M276" s="101"/>
      <c r="N276" s="101"/>
      <c r="O276" s="101"/>
      <c r="P276" s="135"/>
      <c r="Q276" s="131"/>
      <c r="R276" s="131"/>
      <c r="S276" s="103"/>
    </row>
    <row r="277" spans="2:45" s="100" customFormat="1" ht="14.25" customHeight="1">
      <c r="B277" s="584"/>
      <c r="C277" s="130" t="str">
        <f>$C$4</f>
        <v>平成7年</v>
      </c>
      <c r="D277" s="130" t="str">
        <f>$D$4</f>
        <v>平成12年</v>
      </c>
      <c r="E277" s="130" t="str">
        <f>$E$4</f>
        <v>平成17年</v>
      </c>
      <c r="F277" s="130" t="str">
        <f>$F$4</f>
        <v>平成22年</v>
      </c>
      <c r="G277" s="130" t="s">
        <v>410</v>
      </c>
      <c r="H277" s="133" t="s">
        <v>509</v>
      </c>
      <c r="I277" s="134" t="s">
        <v>510</v>
      </c>
      <c r="J277" s="102"/>
      <c r="K277" s="584"/>
      <c r="L277" s="130" t="str">
        <f>$C$4</f>
        <v>平成7年</v>
      </c>
      <c r="M277" s="130" t="str">
        <f>$D$4</f>
        <v>平成12年</v>
      </c>
      <c r="N277" s="130" t="str">
        <f>$E$4</f>
        <v>平成17年</v>
      </c>
      <c r="O277" s="130" t="str">
        <f>$F$4</f>
        <v>平成22年</v>
      </c>
      <c r="P277" s="130" t="s">
        <v>410</v>
      </c>
      <c r="Q277" s="133" t="str">
        <f>$H$4</f>
        <v>対平成</v>
      </c>
      <c r="R277" s="134" t="str">
        <f>$I$4</f>
        <v>22年</v>
      </c>
      <c r="S277" s="103"/>
    </row>
    <row r="278" spans="2:45" s="100" customFormat="1" ht="14.25" customHeight="1">
      <c r="B278" s="585"/>
      <c r="C278" s="104"/>
      <c r="D278" s="104"/>
      <c r="E278" s="104"/>
      <c r="F278" s="104"/>
      <c r="G278" s="104"/>
      <c r="H278" s="132" t="s">
        <v>88</v>
      </c>
      <c r="I278" s="133" t="s">
        <v>398</v>
      </c>
      <c r="J278" s="102"/>
      <c r="K278" s="585"/>
      <c r="L278" s="104"/>
      <c r="M278" s="104"/>
      <c r="N278" s="104"/>
      <c r="O278" s="104"/>
      <c r="P278" s="104"/>
      <c r="Q278" s="132" t="s">
        <v>88</v>
      </c>
      <c r="R278" s="133" t="s">
        <v>398</v>
      </c>
      <c r="S278" s="103"/>
    </row>
    <row r="279" spans="2:45" s="199" customFormat="1" ht="14.25" customHeight="1">
      <c r="B279" s="200" t="s">
        <v>90</v>
      </c>
      <c r="C279" s="198">
        <v>9294</v>
      </c>
      <c r="D279" s="194">
        <v>8314</v>
      </c>
      <c r="E279" s="194">
        <v>7813</v>
      </c>
      <c r="F279" s="194">
        <v>7128</v>
      </c>
      <c r="G279" s="194">
        <f>IF(COUNTIF(G284:G302,"x"),"x",IF(SUM(G284:G302)=0,"-",SUM(G284:G302)))</f>
        <v>5330</v>
      </c>
      <c r="H279" s="193">
        <f t="shared" ref="H279:H282" si="116">IF(G279="x","x",IF(AND(G279="-",F279="-"),"-",IF(AND(G279="-",F279&gt;0),F279*-1,IF(AND(G279&gt;0,F279="-"),G279,G279-F279))))</f>
        <v>-1798</v>
      </c>
      <c r="I279" s="195">
        <f t="shared" ref="I279:I282" si="117">IF(H279="x","x",IF(H279="-","-",IF(AND(F279="-",G279&gt;0),"皆増",IF(AND(F279&gt;0,G279="-"),"皆減",H279/F279*100))))</f>
        <v>-25.224466891133556</v>
      </c>
      <c r="J279" s="196"/>
      <c r="K279" s="197" t="s">
        <v>90</v>
      </c>
      <c r="L279" s="198">
        <v>4707</v>
      </c>
      <c r="M279" s="194">
        <v>4857</v>
      </c>
      <c r="N279" s="194">
        <v>4741</v>
      </c>
      <c r="O279" s="194">
        <v>4409</v>
      </c>
      <c r="P279" s="194">
        <f>IF(COUNTIF(P284:P302,"x"),"x",IF(SUM(P284:P302)=0,"-",SUM(P284:P302)))</f>
        <v>3684</v>
      </c>
      <c r="Q279" s="193">
        <f t="shared" ref="Q279:Q282" si="118">IF(P279="x","x",IF(AND(P279="-",O279="-"),"-",IF(AND(P279="-",O279&gt;0),O279*-1,IF(AND(P279&gt;0,O279="-"),P279,P279-O279))))</f>
        <v>-725</v>
      </c>
      <c r="R279" s="195">
        <f t="shared" ref="R279:R282" si="119">IF(Q279="x","x",IF(Q279="-","-",IF(AND(O279="-",P279&gt;0),"皆増",IF(AND(O279&gt;0,P279="-"),"皆減",Q279/O279*100))))</f>
        <v>-16.44363801315491</v>
      </c>
      <c r="S279" s="195"/>
      <c r="W279" s="199" t="s">
        <v>373</v>
      </c>
      <c r="X279" s="199">
        <v>10161</v>
      </c>
      <c r="Y279" s="199">
        <v>9294</v>
      </c>
      <c r="Z279" s="199">
        <v>8314</v>
      </c>
      <c r="AA279" s="199">
        <v>7813</v>
      </c>
      <c r="AC279" s="199" t="s">
        <v>373</v>
      </c>
      <c r="AD279" s="199">
        <v>4230</v>
      </c>
      <c r="AE279" s="199">
        <v>4707</v>
      </c>
      <c r="AF279" s="199">
        <v>4857</v>
      </c>
      <c r="AG279" s="199">
        <v>4741</v>
      </c>
      <c r="AJ279" s="199" t="str">
        <f>IF(C279=X279,"○","●")</f>
        <v>●</v>
      </c>
      <c r="AK279" s="199" t="str">
        <f t="shared" ref="AK279:AM301" si="120">IF(D279=Y279,"○","●")</f>
        <v>●</v>
      </c>
      <c r="AL279" s="199" t="str">
        <f t="shared" si="120"/>
        <v>●</v>
      </c>
      <c r="AM279" s="199" t="str">
        <f t="shared" si="120"/>
        <v>●</v>
      </c>
      <c r="AP279" s="199" t="str">
        <f>IF(L279=AD279,"○","●")</f>
        <v>●</v>
      </c>
      <c r="AQ279" s="199" t="str">
        <f t="shared" ref="AQ279:AS301" si="121">IF(M279=AE279,"○","●")</f>
        <v>●</v>
      </c>
      <c r="AR279" s="199" t="str">
        <f t="shared" si="121"/>
        <v>●</v>
      </c>
      <c r="AS279" s="199" t="str">
        <f t="shared" si="121"/>
        <v>●</v>
      </c>
    </row>
    <row r="280" spans="2:45" s="100" customFormat="1" ht="14.25" customHeight="1">
      <c r="B280" s="105" t="s">
        <v>91</v>
      </c>
      <c r="C280" s="106">
        <v>1066</v>
      </c>
      <c r="D280" s="107">
        <v>774</v>
      </c>
      <c r="E280" s="107">
        <v>772</v>
      </c>
      <c r="F280" s="107">
        <v>694</v>
      </c>
      <c r="G280" s="107">
        <f>IF(COUNTIF(G284:G286,"x"),"x",IF(SUM(G284:G286)=0,"-",SUM(G284:G286)))</f>
        <v>406</v>
      </c>
      <c r="H280" s="107">
        <f t="shared" si="116"/>
        <v>-288</v>
      </c>
      <c r="I280" s="108">
        <f t="shared" si="117"/>
        <v>-41.498559077809801</v>
      </c>
      <c r="J280" s="102"/>
      <c r="K280" s="109" t="s">
        <v>91</v>
      </c>
      <c r="L280" s="106">
        <v>762</v>
      </c>
      <c r="M280" s="107">
        <v>730</v>
      </c>
      <c r="N280" s="107">
        <v>630</v>
      </c>
      <c r="O280" s="107">
        <v>548</v>
      </c>
      <c r="P280" s="107">
        <f>IF(COUNTIF(P284:P286,"x"),"x",IF(SUM(P284:P286)=0,"-",SUM(P284:P286)))</f>
        <v>337</v>
      </c>
      <c r="Q280" s="107">
        <f t="shared" si="118"/>
        <v>-211</v>
      </c>
      <c r="R280" s="108">
        <f t="shared" si="119"/>
        <v>-38.503649635036496</v>
      </c>
      <c r="S280" s="108"/>
      <c r="W280" s="100" t="s">
        <v>374</v>
      </c>
      <c r="X280" s="100">
        <v>1417</v>
      </c>
      <c r="Y280" s="100">
        <v>1066</v>
      </c>
      <c r="Z280" s="100">
        <v>774</v>
      </c>
      <c r="AA280" s="100">
        <v>772</v>
      </c>
      <c r="AC280" s="100" t="s">
        <v>374</v>
      </c>
      <c r="AD280" s="100">
        <v>791</v>
      </c>
      <c r="AE280" s="100">
        <v>762</v>
      </c>
      <c r="AF280" s="100">
        <v>730</v>
      </c>
      <c r="AG280" s="100">
        <v>630</v>
      </c>
      <c r="AJ280" s="100" t="str">
        <f t="shared" ref="AJ280:AJ301" si="122">IF(C280=X280,"○","●")</f>
        <v>●</v>
      </c>
      <c r="AK280" s="100" t="str">
        <f t="shared" si="120"/>
        <v>●</v>
      </c>
      <c r="AL280" s="100" t="str">
        <f t="shared" si="120"/>
        <v>●</v>
      </c>
      <c r="AM280" s="100" t="str">
        <f t="shared" si="120"/>
        <v>●</v>
      </c>
      <c r="AP280" s="100" t="str">
        <f t="shared" ref="AP280:AP301" si="123">IF(L280=AD280,"○","●")</f>
        <v>●</v>
      </c>
      <c r="AQ280" s="100" t="str">
        <f t="shared" si="121"/>
        <v>●</v>
      </c>
      <c r="AR280" s="100" t="str">
        <f t="shared" si="121"/>
        <v>●</v>
      </c>
      <c r="AS280" s="100" t="str">
        <f>IF(O280=AG280,"○","●")</f>
        <v>●</v>
      </c>
    </row>
    <row r="281" spans="2:45" s="100" customFormat="1" ht="14.25" customHeight="1">
      <c r="B281" s="105" t="s">
        <v>92</v>
      </c>
      <c r="C281" s="106">
        <v>6272</v>
      </c>
      <c r="D281" s="107">
        <v>5478</v>
      </c>
      <c r="E281" s="107">
        <v>4674</v>
      </c>
      <c r="F281" s="107">
        <v>4037</v>
      </c>
      <c r="G281" s="296">
        <f>IF(COUNTIF(G287:G296,"x"),"x",IF(SUM(G287:G296)=0,"-",SUM(G287:G296)))</f>
        <v>2449</v>
      </c>
      <c r="H281" s="107">
        <f t="shared" si="116"/>
        <v>-1588</v>
      </c>
      <c r="I281" s="108">
        <f t="shared" si="117"/>
        <v>-39.336140698538522</v>
      </c>
      <c r="J281" s="102"/>
      <c r="K281" s="109" t="s">
        <v>92</v>
      </c>
      <c r="L281" s="106">
        <v>3395</v>
      </c>
      <c r="M281" s="107">
        <v>3380</v>
      </c>
      <c r="N281" s="107">
        <v>3154</v>
      </c>
      <c r="O281" s="107">
        <v>2726</v>
      </c>
      <c r="P281" s="296">
        <f>IF(COUNTIF(P287:P296,"x"),"x",IF(SUM(P287:P296)=0,"-",SUM(P287:P296)))</f>
        <v>1946</v>
      </c>
      <c r="Q281" s="107">
        <f t="shared" si="118"/>
        <v>-780</v>
      </c>
      <c r="R281" s="108">
        <f t="shared" si="119"/>
        <v>-28.613352898019073</v>
      </c>
      <c r="S281" s="108"/>
      <c r="W281" s="100" t="s">
        <v>375</v>
      </c>
      <c r="X281" s="100">
        <v>7042</v>
      </c>
      <c r="Y281" s="100">
        <v>6272</v>
      </c>
      <c r="Z281" s="100">
        <v>5478</v>
      </c>
      <c r="AA281" s="100">
        <v>4674</v>
      </c>
      <c r="AC281" s="100" t="s">
        <v>375</v>
      </c>
      <c r="AD281" s="100">
        <v>3038</v>
      </c>
      <c r="AE281" s="100">
        <v>3395</v>
      </c>
      <c r="AF281" s="100">
        <v>3380</v>
      </c>
      <c r="AG281" s="100">
        <v>3154</v>
      </c>
      <c r="AJ281" s="100" t="str">
        <f t="shared" si="122"/>
        <v>●</v>
      </c>
      <c r="AK281" s="100" t="str">
        <f t="shared" si="120"/>
        <v>●</v>
      </c>
      <c r="AL281" s="100" t="str">
        <f>IF(E281=Z281,"○","●")</f>
        <v>●</v>
      </c>
      <c r="AM281" s="100" t="str">
        <f t="shared" si="120"/>
        <v>●</v>
      </c>
      <c r="AP281" s="100" t="str">
        <f t="shared" si="123"/>
        <v>●</v>
      </c>
      <c r="AQ281" s="100" t="str">
        <f t="shared" si="121"/>
        <v>●</v>
      </c>
      <c r="AR281" s="100" t="str">
        <f t="shared" si="121"/>
        <v>●</v>
      </c>
      <c r="AS281" s="100" t="str">
        <f t="shared" si="121"/>
        <v>●</v>
      </c>
    </row>
    <row r="282" spans="2:45" s="100" customFormat="1" ht="14.25" customHeight="1">
      <c r="B282" s="105" t="s">
        <v>93</v>
      </c>
      <c r="C282" s="106">
        <v>1956</v>
      </c>
      <c r="D282" s="107">
        <v>2062</v>
      </c>
      <c r="E282" s="107">
        <v>2367</v>
      </c>
      <c r="F282" s="107">
        <v>2396</v>
      </c>
      <c r="G282" s="107">
        <f>IF(COUNTIF(G297:G301,"x"),"x",IF(SUM(G297,G301)=0,"-",SUM(G297:G301)))</f>
        <v>2461</v>
      </c>
      <c r="H282" s="107">
        <f t="shared" si="116"/>
        <v>65</v>
      </c>
      <c r="I282" s="108">
        <f t="shared" si="117"/>
        <v>2.712854757929883</v>
      </c>
      <c r="J282" s="102"/>
      <c r="K282" s="109" t="s">
        <v>93</v>
      </c>
      <c r="L282" s="106">
        <v>550</v>
      </c>
      <c r="M282" s="107">
        <v>747</v>
      </c>
      <c r="N282" s="107">
        <v>957</v>
      </c>
      <c r="O282" s="107">
        <v>1135</v>
      </c>
      <c r="P282" s="107">
        <f>IF(COUNTIF(P297:P301,"x"),"x",IF(SUM(P297,P301)=0,"-",SUM(P297:P301)))</f>
        <v>1393</v>
      </c>
      <c r="Q282" s="107">
        <f t="shared" si="118"/>
        <v>258</v>
      </c>
      <c r="R282" s="108">
        <f t="shared" si="119"/>
        <v>22.731277533039648</v>
      </c>
      <c r="S282" s="108"/>
      <c r="W282" s="100" t="s">
        <v>376</v>
      </c>
      <c r="X282" s="100">
        <v>1702</v>
      </c>
      <c r="Y282" s="100">
        <v>1956</v>
      </c>
      <c r="Z282" s="100">
        <v>2062</v>
      </c>
      <c r="AA282" s="100">
        <v>2367</v>
      </c>
      <c r="AC282" s="100" t="s">
        <v>376</v>
      </c>
      <c r="AD282" s="100">
        <v>401</v>
      </c>
      <c r="AE282" s="100">
        <v>550</v>
      </c>
      <c r="AF282" s="100">
        <v>747</v>
      </c>
      <c r="AG282" s="100">
        <v>957</v>
      </c>
      <c r="AJ282" s="100" t="str">
        <f t="shared" si="122"/>
        <v>●</v>
      </c>
      <c r="AK282" s="100" t="str">
        <f t="shared" si="120"/>
        <v>●</v>
      </c>
      <c r="AL282" s="100" t="str">
        <f t="shared" si="120"/>
        <v>●</v>
      </c>
      <c r="AM282" s="100" t="str">
        <f t="shared" si="120"/>
        <v>●</v>
      </c>
      <c r="AP282" s="100" t="str">
        <f t="shared" si="123"/>
        <v>●</v>
      </c>
      <c r="AQ282" s="100" t="str">
        <f t="shared" si="121"/>
        <v>●</v>
      </c>
      <c r="AR282" s="100" t="str">
        <f t="shared" si="121"/>
        <v>●</v>
      </c>
      <c r="AS282" s="100" t="str">
        <f t="shared" si="121"/>
        <v>●</v>
      </c>
    </row>
    <row r="283" spans="2:45" s="100" customFormat="1" ht="14.25" customHeight="1">
      <c r="B283" s="102"/>
      <c r="C283" s="106"/>
      <c r="D283" s="112"/>
      <c r="E283" s="112"/>
      <c r="F283" s="112"/>
      <c r="G283" s="112"/>
      <c r="H283" s="112"/>
      <c r="I283" s="113"/>
      <c r="J283" s="102"/>
      <c r="K283" s="114"/>
      <c r="L283" s="106"/>
      <c r="M283" s="112"/>
      <c r="N283" s="112"/>
      <c r="O283" s="112"/>
      <c r="P283" s="112"/>
      <c r="Q283" s="112"/>
      <c r="R283" s="113"/>
      <c r="S283" s="113"/>
      <c r="AJ283" s="100" t="str">
        <f t="shared" si="122"/>
        <v>○</v>
      </c>
      <c r="AK283" s="100" t="str">
        <f t="shared" si="120"/>
        <v>○</v>
      </c>
      <c r="AL283" s="100" t="str">
        <f t="shared" si="120"/>
        <v>○</v>
      </c>
      <c r="AM283" s="100" t="str">
        <f t="shared" si="120"/>
        <v>○</v>
      </c>
      <c r="AP283" s="100" t="str">
        <f t="shared" si="123"/>
        <v>○</v>
      </c>
      <c r="AQ283" s="100" t="str">
        <f t="shared" si="121"/>
        <v>○</v>
      </c>
      <c r="AR283" s="100" t="str">
        <f t="shared" si="121"/>
        <v>○</v>
      </c>
      <c r="AS283" s="100" t="str">
        <f t="shared" si="121"/>
        <v>○</v>
      </c>
    </row>
    <row r="284" spans="2:45" s="100" customFormat="1" ht="14.25" customHeight="1">
      <c r="B284" s="102" t="s">
        <v>94</v>
      </c>
      <c r="C284" s="106">
        <v>310</v>
      </c>
      <c r="D284" s="107">
        <v>246</v>
      </c>
      <c r="E284" s="107">
        <v>262</v>
      </c>
      <c r="F284" s="107">
        <v>207</v>
      </c>
      <c r="G284" s="107">
        <f t="shared" ref="G284:G302" si="124">IF(COUNTIF(G314:G344,"x"),"x",IF(SUM(G314,G344)=0,"-",SUM(G314,G344)))</f>
        <v>106</v>
      </c>
      <c r="H284" s="107">
        <f>IF(G284="x","x",IF(AND(G284="-",F284="-"),"-",IF(AND(G284="-",F284&gt;0),F284*-1,IF(AND(G284&gt;0,F284="-"),G284,G284-F284))))</f>
        <v>-101</v>
      </c>
      <c r="I284" s="108">
        <f>IF(H284="x","x",IF(H284="-","-",IF(AND(F284="-",G284&gt;0),"皆増",IF(AND(F284&gt;0,G284="-"),"皆減",H284/F284*100))))</f>
        <v>-48.792270531400966</v>
      </c>
      <c r="J284" s="102"/>
      <c r="K284" s="114" t="s">
        <v>94</v>
      </c>
      <c r="L284" s="106">
        <v>215</v>
      </c>
      <c r="M284" s="107">
        <v>200</v>
      </c>
      <c r="N284" s="107">
        <v>177</v>
      </c>
      <c r="O284" s="107">
        <v>140</v>
      </c>
      <c r="P284" s="107">
        <f t="shared" ref="P284:P302" si="125">IF(COUNTIF(P314:P344,"x"),"x",IF(SUM(P314,P344)=0,"-",SUM(P314,P344)))</f>
        <v>63</v>
      </c>
      <c r="Q284" s="107">
        <f>IF(P284="x","x",IF(AND(P284="-",O284="-"),"-",IF(AND(P284="-",O284&gt;0),O284*-1,IF(AND(P284&gt;0,O284="-"),P284,P284-O284))))</f>
        <v>-77</v>
      </c>
      <c r="R284" s="108">
        <f>IF(Q284="x","x",IF(Q284="-","-",IF(AND(O284="-",P284&gt;0),"皆増",IF(AND(O284&gt;0,P284="-"),"皆減",Q284/O284*100))))</f>
        <v>-55.000000000000007</v>
      </c>
      <c r="S284" s="108"/>
      <c r="W284" s="100" t="s">
        <v>377</v>
      </c>
      <c r="X284" s="100">
        <v>332</v>
      </c>
      <c r="Y284" s="100">
        <v>310</v>
      </c>
      <c r="Z284" s="100">
        <v>246</v>
      </c>
      <c r="AA284" s="100">
        <v>262</v>
      </c>
      <c r="AC284" s="100" t="s">
        <v>377</v>
      </c>
      <c r="AD284" s="100">
        <v>166</v>
      </c>
      <c r="AE284" s="100">
        <v>215</v>
      </c>
      <c r="AF284" s="100">
        <v>200</v>
      </c>
      <c r="AG284" s="100">
        <v>177</v>
      </c>
      <c r="AJ284" s="100" t="str">
        <f t="shared" si="122"/>
        <v>●</v>
      </c>
      <c r="AK284" s="100" t="str">
        <f t="shared" si="120"/>
        <v>●</v>
      </c>
      <c r="AL284" s="100" t="str">
        <f t="shared" si="120"/>
        <v>●</v>
      </c>
      <c r="AM284" s="100" t="str">
        <f t="shared" si="120"/>
        <v>●</v>
      </c>
      <c r="AP284" s="100" t="str">
        <f t="shared" si="123"/>
        <v>●</v>
      </c>
      <c r="AQ284" s="100" t="str">
        <f t="shared" si="121"/>
        <v>●</v>
      </c>
      <c r="AR284" s="100" t="str">
        <f t="shared" si="121"/>
        <v>●</v>
      </c>
      <c r="AS284" s="100" t="str">
        <f t="shared" si="121"/>
        <v>●</v>
      </c>
    </row>
    <row r="285" spans="2:45" s="100" customFormat="1" ht="14.25" customHeight="1">
      <c r="B285" s="102" t="s">
        <v>95</v>
      </c>
      <c r="C285" s="106">
        <v>311</v>
      </c>
      <c r="D285" s="107">
        <v>247</v>
      </c>
      <c r="E285" s="107">
        <v>246</v>
      </c>
      <c r="F285" s="107">
        <v>249</v>
      </c>
      <c r="G285" s="107">
        <f t="shared" si="124"/>
        <v>145</v>
      </c>
      <c r="H285" s="107">
        <f t="shared" ref="H285:H301" si="126">IF(G285="x","x",IF(AND(G285="-",F285="-"),"-",IF(AND(G285="-",F285&gt;0),F285*-1,IF(AND(G285&gt;0,F285="-"),G285,G285-F285))))</f>
        <v>-104</v>
      </c>
      <c r="I285" s="108">
        <f t="shared" ref="I285:I301" si="127">IF(H285="x","x",IF(H285="-","-",IF(AND(F285="-",G285&gt;0),"皆増",IF(AND(F285&gt;0,G285="-"),"皆減",H285/F285*100))))</f>
        <v>-41.76706827309237</v>
      </c>
      <c r="J285" s="102"/>
      <c r="K285" s="114" t="s">
        <v>95</v>
      </c>
      <c r="L285" s="106">
        <v>243</v>
      </c>
      <c r="M285" s="107">
        <v>248</v>
      </c>
      <c r="N285" s="107">
        <v>208</v>
      </c>
      <c r="O285" s="107">
        <v>192</v>
      </c>
      <c r="P285" s="107">
        <f t="shared" si="125"/>
        <v>109</v>
      </c>
      <c r="Q285" s="107">
        <f t="shared" ref="Q285:Q301" si="128">IF(P285="x","x",IF(AND(P285="-",O285="-"),"-",IF(AND(P285="-",O285&gt;0),O285*-1,IF(AND(P285&gt;0,O285="-"),P285,P285-O285))))</f>
        <v>-83</v>
      </c>
      <c r="R285" s="108">
        <f t="shared" ref="R285:R301" si="129">IF(Q285="x","x",IF(Q285="-","-",IF(AND(O285="-",P285&gt;0),"皆増",IF(AND(O285&gt;0,P285="-"),"皆減",Q285/O285*100))))</f>
        <v>-43.229166666666671</v>
      </c>
      <c r="S285" s="108"/>
      <c r="W285" s="100" t="s">
        <v>356</v>
      </c>
      <c r="X285" s="100">
        <v>464</v>
      </c>
      <c r="Y285" s="100">
        <v>311</v>
      </c>
      <c r="Z285" s="100">
        <v>247</v>
      </c>
      <c r="AA285" s="100">
        <v>246</v>
      </c>
      <c r="AC285" s="100" t="s">
        <v>356</v>
      </c>
      <c r="AD285" s="100">
        <v>263</v>
      </c>
      <c r="AE285" s="100">
        <v>243</v>
      </c>
      <c r="AF285" s="100">
        <v>248</v>
      </c>
      <c r="AG285" s="100">
        <v>208</v>
      </c>
      <c r="AJ285" s="100" t="str">
        <f t="shared" si="122"/>
        <v>●</v>
      </c>
      <c r="AK285" s="100" t="str">
        <f t="shared" si="120"/>
        <v>●</v>
      </c>
      <c r="AL285" s="100" t="str">
        <f t="shared" si="120"/>
        <v>●</v>
      </c>
      <c r="AM285" s="100" t="str">
        <f t="shared" si="120"/>
        <v>●</v>
      </c>
      <c r="AP285" s="100" t="str">
        <f t="shared" si="123"/>
        <v>●</v>
      </c>
      <c r="AQ285" s="100" t="str">
        <f t="shared" si="121"/>
        <v>●</v>
      </c>
      <c r="AR285" s="100" t="str">
        <f t="shared" si="121"/>
        <v>●</v>
      </c>
      <c r="AS285" s="100" t="str">
        <f t="shared" si="121"/>
        <v>●</v>
      </c>
    </row>
    <row r="286" spans="2:45" s="100" customFormat="1" ht="14.25" customHeight="1">
      <c r="B286" s="102" t="s">
        <v>96</v>
      </c>
      <c r="C286" s="106">
        <v>445</v>
      </c>
      <c r="D286" s="107">
        <v>281</v>
      </c>
      <c r="E286" s="107">
        <v>264</v>
      </c>
      <c r="F286" s="107">
        <v>238</v>
      </c>
      <c r="G286" s="107">
        <f t="shared" si="124"/>
        <v>155</v>
      </c>
      <c r="H286" s="107">
        <f t="shared" si="126"/>
        <v>-83</v>
      </c>
      <c r="I286" s="108">
        <f t="shared" si="127"/>
        <v>-34.87394957983193</v>
      </c>
      <c r="J286" s="102"/>
      <c r="K286" s="114" t="s">
        <v>96</v>
      </c>
      <c r="L286" s="106">
        <v>304</v>
      </c>
      <c r="M286" s="107">
        <v>282</v>
      </c>
      <c r="N286" s="107">
        <v>245</v>
      </c>
      <c r="O286" s="107">
        <v>216</v>
      </c>
      <c r="P286" s="107">
        <f t="shared" si="125"/>
        <v>165</v>
      </c>
      <c r="Q286" s="107">
        <f t="shared" si="128"/>
        <v>-51</v>
      </c>
      <c r="R286" s="108">
        <f t="shared" si="129"/>
        <v>-23.611111111111111</v>
      </c>
      <c r="S286" s="108"/>
      <c r="W286" s="100" t="s">
        <v>357</v>
      </c>
      <c r="X286" s="100">
        <v>621</v>
      </c>
      <c r="Y286" s="100">
        <v>445</v>
      </c>
      <c r="Z286" s="100">
        <v>281</v>
      </c>
      <c r="AA286" s="100">
        <v>264</v>
      </c>
      <c r="AC286" s="100" t="s">
        <v>357</v>
      </c>
      <c r="AD286" s="100">
        <v>362</v>
      </c>
      <c r="AE286" s="100">
        <v>304</v>
      </c>
      <c r="AF286" s="100">
        <v>282</v>
      </c>
      <c r="AG286" s="100">
        <v>245</v>
      </c>
      <c r="AJ286" s="100" t="str">
        <f t="shared" si="122"/>
        <v>●</v>
      </c>
      <c r="AK286" s="100" t="str">
        <f t="shared" si="120"/>
        <v>●</v>
      </c>
      <c r="AL286" s="100" t="str">
        <f t="shared" si="120"/>
        <v>●</v>
      </c>
      <c r="AM286" s="100" t="str">
        <f t="shared" si="120"/>
        <v>●</v>
      </c>
      <c r="AP286" s="100" t="str">
        <f t="shared" si="123"/>
        <v>●</v>
      </c>
      <c r="AQ286" s="100" t="str">
        <f t="shared" si="121"/>
        <v>●</v>
      </c>
      <c r="AR286" s="100" t="str">
        <f t="shared" si="121"/>
        <v>●</v>
      </c>
      <c r="AS286" s="100" t="str">
        <f t="shared" si="121"/>
        <v>●</v>
      </c>
    </row>
    <row r="287" spans="2:45" s="100" customFormat="1" ht="14.25" customHeight="1">
      <c r="B287" s="102" t="s">
        <v>97</v>
      </c>
      <c r="C287" s="106">
        <v>545</v>
      </c>
      <c r="D287" s="107">
        <v>428</v>
      </c>
      <c r="E287" s="107">
        <v>265</v>
      </c>
      <c r="F287" s="107">
        <v>264</v>
      </c>
      <c r="G287" s="107">
        <f t="shared" si="124"/>
        <v>192</v>
      </c>
      <c r="H287" s="107">
        <f t="shared" si="126"/>
        <v>-72</v>
      </c>
      <c r="I287" s="108">
        <f t="shared" si="127"/>
        <v>-27.27272727272727</v>
      </c>
      <c r="J287" s="102"/>
      <c r="K287" s="114" t="s">
        <v>97</v>
      </c>
      <c r="L287" s="106">
        <v>373</v>
      </c>
      <c r="M287" s="107">
        <v>298</v>
      </c>
      <c r="N287" s="107">
        <v>273</v>
      </c>
      <c r="O287" s="107">
        <v>234</v>
      </c>
      <c r="P287" s="107">
        <f t="shared" si="125"/>
        <v>194</v>
      </c>
      <c r="Q287" s="107">
        <f t="shared" si="128"/>
        <v>-40</v>
      </c>
      <c r="R287" s="108">
        <f t="shared" si="129"/>
        <v>-17.094017094017094</v>
      </c>
      <c r="S287" s="108"/>
      <c r="W287" s="100" t="s">
        <v>358</v>
      </c>
      <c r="X287" s="100">
        <v>792</v>
      </c>
      <c r="Y287" s="100">
        <v>545</v>
      </c>
      <c r="Z287" s="100">
        <v>428</v>
      </c>
      <c r="AA287" s="100">
        <v>265</v>
      </c>
      <c r="AC287" s="100" t="s">
        <v>358</v>
      </c>
      <c r="AD287" s="100">
        <v>418</v>
      </c>
      <c r="AE287" s="100">
        <v>373</v>
      </c>
      <c r="AF287" s="100">
        <v>298</v>
      </c>
      <c r="AG287" s="100">
        <v>273</v>
      </c>
      <c r="AJ287" s="100" t="str">
        <f t="shared" si="122"/>
        <v>●</v>
      </c>
      <c r="AK287" s="100" t="str">
        <f t="shared" si="120"/>
        <v>●</v>
      </c>
      <c r="AL287" s="100" t="str">
        <f t="shared" si="120"/>
        <v>●</v>
      </c>
      <c r="AM287" s="100" t="str">
        <f t="shared" si="120"/>
        <v>●</v>
      </c>
      <c r="AP287" s="100" t="str">
        <f t="shared" si="123"/>
        <v>●</v>
      </c>
      <c r="AQ287" s="100" t="str">
        <f t="shared" si="121"/>
        <v>●</v>
      </c>
      <c r="AR287" s="100" t="str">
        <f t="shared" si="121"/>
        <v>●</v>
      </c>
      <c r="AS287" s="100" t="str">
        <f t="shared" si="121"/>
        <v>●</v>
      </c>
    </row>
    <row r="288" spans="2:45" s="100" customFormat="1" ht="14.25" customHeight="1">
      <c r="B288" s="102" t="s">
        <v>98</v>
      </c>
      <c r="C288" s="106">
        <v>637</v>
      </c>
      <c r="D288" s="107">
        <v>475</v>
      </c>
      <c r="E288" s="107">
        <v>345</v>
      </c>
      <c r="F288" s="107">
        <v>242</v>
      </c>
      <c r="G288" s="107">
        <f t="shared" si="124"/>
        <v>132</v>
      </c>
      <c r="H288" s="107">
        <f t="shared" si="126"/>
        <v>-110</v>
      </c>
      <c r="I288" s="108">
        <f t="shared" si="127"/>
        <v>-45.454545454545453</v>
      </c>
      <c r="J288" s="102"/>
      <c r="K288" s="114" t="s">
        <v>98</v>
      </c>
      <c r="L288" s="106">
        <v>337</v>
      </c>
      <c r="M288" s="107">
        <v>276</v>
      </c>
      <c r="N288" s="107">
        <v>232</v>
      </c>
      <c r="O288" s="107">
        <v>162</v>
      </c>
      <c r="P288" s="107">
        <f t="shared" si="125"/>
        <v>136</v>
      </c>
      <c r="Q288" s="107">
        <f t="shared" si="128"/>
        <v>-26</v>
      </c>
      <c r="R288" s="108">
        <f t="shared" si="129"/>
        <v>-16.049382716049383</v>
      </c>
      <c r="S288" s="108"/>
      <c r="W288" s="100" t="s">
        <v>359</v>
      </c>
      <c r="X288" s="100">
        <v>651</v>
      </c>
      <c r="Y288" s="100">
        <v>637</v>
      </c>
      <c r="Z288" s="100">
        <v>475</v>
      </c>
      <c r="AA288" s="100">
        <v>345</v>
      </c>
      <c r="AC288" s="100" t="s">
        <v>359</v>
      </c>
      <c r="AD288" s="100">
        <v>271</v>
      </c>
      <c r="AE288" s="100">
        <v>337</v>
      </c>
      <c r="AF288" s="100">
        <v>276</v>
      </c>
      <c r="AG288" s="100">
        <v>232</v>
      </c>
      <c r="AJ288" s="100" t="str">
        <f t="shared" si="122"/>
        <v>●</v>
      </c>
      <c r="AK288" s="100" t="str">
        <f t="shared" si="120"/>
        <v>●</v>
      </c>
      <c r="AL288" s="100" t="str">
        <f t="shared" si="120"/>
        <v>●</v>
      </c>
      <c r="AM288" s="100" t="str">
        <f t="shared" si="120"/>
        <v>●</v>
      </c>
      <c r="AP288" s="100" t="str">
        <f t="shared" si="123"/>
        <v>●</v>
      </c>
      <c r="AQ288" s="100" t="str">
        <f t="shared" si="121"/>
        <v>●</v>
      </c>
      <c r="AR288" s="100" t="str">
        <f t="shared" si="121"/>
        <v>●</v>
      </c>
      <c r="AS288" s="100" t="str">
        <f t="shared" si="121"/>
        <v>●</v>
      </c>
    </row>
    <row r="289" spans="2:45" s="100" customFormat="1" ht="14.25" customHeight="1">
      <c r="B289" s="102" t="s">
        <v>99</v>
      </c>
      <c r="C289" s="106">
        <v>569</v>
      </c>
      <c r="D289" s="107">
        <v>595</v>
      </c>
      <c r="E289" s="107">
        <v>438</v>
      </c>
      <c r="F289" s="107">
        <v>284</v>
      </c>
      <c r="G289" s="107">
        <f t="shared" si="124"/>
        <v>127</v>
      </c>
      <c r="H289" s="107">
        <f t="shared" si="126"/>
        <v>-157</v>
      </c>
      <c r="I289" s="108">
        <f t="shared" si="127"/>
        <v>-55.281690140845072</v>
      </c>
      <c r="J289" s="102"/>
      <c r="K289" s="114" t="s">
        <v>99</v>
      </c>
      <c r="L289" s="106">
        <v>286</v>
      </c>
      <c r="M289" s="107">
        <v>312</v>
      </c>
      <c r="N289" s="107">
        <v>231</v>
      </c>
      <c r="O289" s="107">
        <v>154</v>
      </c>
      <c r="P289" s="107">
        <f t="shared" si="125"/>
        <v>79</v>
      </c>
      <c r="Q289" s="107">
        <f t="shared" si="128"/>
        <v>-75</v>
      </c>
      <c r="R289" s="108">
        <f t="shared" si="129"/>
        <v>-48.701298701298704</v>
      </c>
      <c r="S289" s="108"/>
      <c r="W289" s="100" t="s">
        <v>360</v>
      </c>
      <c r="X289" s="100">
        <v>571</v>
      </c>
      <c r="Y289" s="100">
        <v>569</v>
      </c>
      <c r="Z289" s="100">
        <v>595</v>
      </c>
      <c r="AA289" s="100">
        <v>438</v>
      </c>
      <c r="AC289" s="100" t="s">
        <v>360</v>
      </c>
      <c r="AD289" s="100">
        <v>187</v>
      </c>
      <c r="AE289" s="100">
        <v>286</v>
      </c>
      <c r="AF289" s="100">
        <v>312</v>
      </c>
      <c r="AG289" s="100">
        <v>231</v>
      </c>
      <c r="AJ289" s="100" t="str">
        <f t="shared" si="122"/>
        <v>●</v>
      </c>
      <c r="AK289" s="100" t="str">
        <f t="shared" si="120"/>
        <v>●</v>
      </c>
      <c r="AL289" s="100" t="str">
        <f t="shared" si="120"/>
        <v>●</v>
      </c>
      <c r="AM289" s="100" t="str">
        <f t="shared" si="120"/>
        <v>●</v>
      </c>
      <c r="AP289" s="100" t="str">
        <f t="shared" si="123"/>
        <v>●</v>
      </c>
      <c r="AQ289" s="100" t="str">
        <f t="shared" si="121"/>
        <v>●</v>
      </c>
      <c r="AR289" s="100" t="str">
        <f t="shared" si="121"/>
        <v>●</v>
      </c>
      <c r="AS289" s="100" t="str">
        <f t="shared" si="121"/>
        <v>●</v>
      </c>
    </row>
    <row r="290" spans="2:45" s="100" customFormat="1" ht="14.25" customHeight="1">
      <c r="B290" s="102" t="s">
        <v>100</v>
      </c>
      <c r="C290" s="106">
        <v>510</v>
      </c>
      <c r="D290" s="107">
        <v>453</v>
      </c>
      <c r="E290" s="107">
        <v>466</v>
      </c>
      <c r="F290" s="107">
        <v>364</v>
      </c>
      <c r="G290" s="107">
        <f t="shared" si="124"/>
        <v>161</v>
      </c>
      <c r="H290" s="107">
        <f t="shared" si="126"/>
        <v>-203</v>
      </c>
      <c r="I290" s="108">
        <f t="shared" si="127"/>
        <v>-55.769230769230774</v>
      </c>
      <c r="J290" s="102"/>
      <c r="K290" s="114" t="s">
        <v>100</v>
      </c>
      <c r="L290" s="106">
        <v>279</v>
      </c>
      <c r="M290" s="107">
        <v>305</v>
      </c>
      <c r="N290" s="107">
        <v>295</v>
      </c>
      <c r="O290" s="107">
        <v>216</v>
      </c>
      <c r="P290" s="107">
        <f t="shared" si="125"/>
        <v>96</v>
      </c>
      <c r="Q290" s="107">
        <f t="shared" si="128"/>
        <v>-120</v>
      </c>
      <c r="R290" s="108">
        <f t="shared" si="129"/>
        <v>-55.555555555555557</v>
      </c>
      <c r="S290" s="108"/>
      <c r="W290" s="100" t="s">
        <v>361</v>
      </c>
      <c r="X290" s="100">
        <v>456</v>
      </c>
      <c r="Y290" s="100">
        <v>510</v>
      </c>
      <c r="Z290" s="100">
        <v>453</v>
      </c>
      <c r="AA290" s="100">
        <v>466</v>
      </c>
      <c r="AC290" s="100" t="s">
        <v>361</v>
      </c>
      <c r="AD290" s="100">
        <v>209</v>
      </c>
      <c r="AE290" s="100">
        <v>279</v>
      </c>
      <c r="AF290" s="100">
        <v>305</v>
      </c>
      <c r="AG290" s="100">
        <v>295</v>
      </c>
      <c r="AJ290" s="100" t="str">
        <f t="shared" si="122"/>
        <v>●</v>
      </c>
      <c r="AK290" s="100" t="str">
        <f t="shared" si="120"/>
        <v>●</v>
      </c>
      <c r="AL290" s="100" t="str">
        <f t="shared" si="120"/>
        <v>●</v>
      </c>
      <c r="AM290" s="100" t="str">
        <f t="shared" si="120"/>
        <v>●</v>
      </c>
      <c r="AP290" s="100" t="str">
        <f t="shared" si="123"/>
        <v>●</v>
      </c>
      <c r="AQ290" s="100" t="str">
        <f t="shared" si="121"/>
        <v>●</v>
      </c>
      <c r="AR290" s="100" t="str">
        <f t="shared" si="121"/>
        <v>●</v>
      </c>
      <c r="AS290" s="100" t="str">
        <f t="shared" si="121"/>
        <v>●</v>
      </c>
    </row>
    <row r="291" spans="2:45" s="100" customFormat="1" ht="14.25" customHeight="1">
      <c r="B291" s="102" t="s">
        <v>118</v>
      </c>
      <c r="C291" s="106">
        <v>414</v>
      </c>
      <c r="D291" s="107">
        <v>424</v>
      </c>
      <c r="E291" s="107">
        <v>411</v>
      </c>
      <c r="F291" s="107">
        <v>419</v>
      </c>
      <c r="G291" s="107">
        <f t="shared" si="124"/>
        <v>217</v>
      </c>
      <c r="H291" s="107">
        <f t="shared" si="126"/>
        <v>-202</v>
      </c>
      <c r="I291" s="108">
        <f t="shared" si="127"/>
        <v>-48.21002386634845</v>
      </c>
      <c r="J291" s="102"/>
      <c r="K291" s="114" t="s">
        <v>118</v>
      </c>
      <c r="L291" s="106">
        <v>277</v>
      </c>
      <c r="M291" s="107">
        <v>347</v>
      </c>
      <c r="N291" s="107">
        <v>297</v>
      </c>
      <c r="O291" s="107">
        <v>267</v>
      </c>
      <c r="P291" s="107">
        <f t="shared" si="125"/>
        <v>124</v>
      </c>
      <c r="Q291" s="107">
        <f t="shared" si="128"/>
        <v>-143</v>
      </c>
      <c r="R291" s="108">
        <f t="shared" si="129"/>
        <v>-53.558052434456926</v>
      </c>
      <c r="S291" s="108"/>
      <c r="W291" s="100" t="s">
        <v>362</v>
      </c>
      <c r="X291" s="100">
        <v>699</v>
      </c>
      <c r="Y291" s="100">
        <v>414</v>
      </c>
      <c r="Z291" s="100">
        <v>424</v>
      </c>
      <c r="AA291" s="100">
        <v>411</v>
      </c>
      <c r="AC291" s="100" t="s">
        <v>362</v>
      </c>
      <c r="AD291" s="100">
        <v>334</v>
      </c>
      <c r="AE291" s="100">
        <v>277</v>
      </c>
      <c r="AF291" s="100">
        <v>347</v>
      </c>
      <c r="AG291" s="100">
        <v>297</v>
      </c>
      <c r="AJ291" s="100" t="str">
        <f t="shared" si="122"/>
        <v>●</v>
      </c>
      <c r="AK291" s="100" t="str">
        <f t="shared" si="120"/>
        <v>●</v>
      </c>
      <c r="AL291" s="100" t="str">
        <f t="shared" si="120"/>
        <v>●</v>
      </c>
      <c r="AM291" s="100" t="str">
        <f t="shared" si="120"/>
        <v>●</v>
      </c>
      <c r="AP291" s="100" t="str">
        <f t="shared" si="123"/>
        <v>●</v>
      </c>
      <c r="AQ291" s="100" t="str">
        <f t="shared" si="121"/>
        <v>●</v>
      </c>
      <c r="AR291" s="100" t="str">
        <f t="shared" si="121"/>
        <v>●</v>
      </c>
      <c r="AS291" s="100" t="str">
        <f t="shared" si="121"/>
        <v>●</v>
      </c>
    </row>
    <row r="292" spans="2:45" s="100" customFormat="1" ht="14.25" customHeight="1">
      <c r="B292" s="102" t="s">
        <v>101</v>
      </c>
      <c r="C292" s="106">
        <v>655</v>
      </c>
      <c r="D292" s="107">
        <v>375</v>
      </c>
      <c r="E292" s="107">
        <v>404</v>
      </c>
      <c r="F292" s="107">
        <v>370</v>
      </c>
      <c r="G292" s="107">
        <f t="shared" si="124"/>
        <v>269</v>
      </c>
      <c r="H292" s="107">
        <f t="shared" si="126"/>
        <v>-101</v>
      </c>
      <c r="I292" s="108">
        <f t="shared" si="127"/>
        <v>-27.297297297297295</v>
      </c>
      <c r="J292" s="102"/>
      <c r="K292" s="114" t="s">
        <v>101</v>
      </c>
      <c r="L292" s="106">
        <v>365</v>
      </c>
      <c r="M292" s="107">
        <v>296</v>
      </c>
      <c r="N292" s="107">
        <v>340</v>
      </c>
      <c r="O292" s="107">
        <v>304</v>
      </c>
      <c r="P292" s="107">
        <f t="shared" si="125"/>
        <v>211</v>
      </c>
      <c r="Q292" s="107">
        <f t="shared" si="128"/>
        <v>-93</v>
      </c>
      <c r="R292" s="108">
        <f t="shared" si="129"/>
        <v>-30.592105263157894</v>
      </c>
      <c r="S292" s="108"/>
      <c r="W292" s="100" t="s">
        <v>363</v>
      </c>
      <c r="X292" s="100">
        <v>853</v>
      </c>
      <c r="Y292" s="100">
        <v>655</v>
      </c>
      <c r="Z292" s="100">
        <v>375</v>
      </c>
      <c r="AA292" s="100">
        <v>404</v>
      </c>
      <c r="AC292" s="100" t="s">
        <v>363</v>
      </c>
      <c r="AD292" s="100">
        <v>441</v>
      </c>
      <c r="AE292" s="100">
        <v>365</v>
      </c>
      <c r="AF292" s="100">
        <v>296</v>
      </c>
      <c r="AG292" s="100">
        <v>340</v>
      </c>
      <c r="AJ292" s="100" t="str">
        <f t="shared" si="122"/>
        <v>●</v>
      </c>
      <c r="AK292" s="100" t="str">
        <f t="shared" si="120"/>
        <v>●</v>
      </c>
      <c r="AL292" s="100" t="str">
        <f>IF(E292=Z292,"○","●")</f>
        <v>●</v>
      </c>
      <c r="AM292" s="100" t="str">
        <f t="shared" si="120"/>
        <v>●</v>
      </c>
      <c r="AP292" s="100" t="str">
        <f t="shared" si="123"/>
        <v>●</v>
      </c>
      <c r="AQ292" s="100" t="str">
        <f t="shared" si="121"/>
        <v>●</v>
      </c>
      <c r="AR292" s="100" t="str">
        <f t="shared" si="121"/>
        <v>●</v>
      </c>
      <c r="AS292" s="100" t="str">
        <f t="shared" si="121"/>
        <v>●</v>
      </c>
    </row>
    <row r="293" spans="2:45" s="100" customFormat="1" ht="14.25" customHeight="1">
      <c r="B293" s="102" t="s">
        <v>102</v>
      </c>
      <c r="C293" s="106">
        <v>789</v>
      </c>
      <c r="D293" s="107">
        <v>617</v>
      </c>
      <c r="E293" s="107">
        <v>364</v>
      </c>
      <c r="F293" s="107">
        <v>418</v>
      </c>
      <c r="G293" s="107">
        <f t="shared" si="124"/>
        <v>365</v>
      </c>
      <c r="H293" s="107">
        <f t="shared" si="126"/>
        <v>-53</v>
      </c>
      <c r="I293" s="108">
        <f t="shared" si="127"/>
        <v>-12.679425837320574</v>
      </c>
      <c r="J293" s="102"/>
      <c r="K293" s="114" t="s">
        <v>102</v>
      </c>
      <c r="L293" s="106">
        <v>491</v>
      </c>
      <c r="M293" s="107">
        <v>373</v>
      </c>
      <c r="N293" s="107">
        <v>291</v>
      </c>
      <c r="O293" s="107">
        <v>327</v>
      </c>
      <c r="P293" s="107">
        <f t="shared" si="125"/>
        <v>276</v>
      </c>
      <c r="Q293" s="107">
        <f t="shared" si="128"/>
        <v>-51</v>
      </c>
      <c r="R293" s="108">
        <f t="shared" si="129"/>
        <v>-15.596330275229359</v>
      </c>
      <c r="S293" s="108"/>
      <c r="W293" s="100" t="s">
        <v>364</v>
      </c>
      <c r="X293" s="100">
        <v>747</v>
      </c>
      <c r="Y293" s="100">
        <v>789</v>
      </c>
      <c r="Z293" s="100">
        <v>617</v>
      </c>
      <c r="AA293" s="100">
        <v>364</v>
      </c>
      <c r="AC293" s="100" t="s">
        <v>364</v>
      </c>
      <c r="AD293" s="100">
        <v>369</v>
      </c>
      <c r="AE293" s="100">
        <v>491</v>
      </c>
      <c r="AF293" s="100">
        <v>373</v>
      </c>
      <c r="AG293" s="100">
        <v>291</v>
      </c>
      <c r="AJ293" s="100" t="str">
        <f t="shared" si="122"/>
        <v>●</v>
      </c>
      <c r="AK293" s="100" t="str">
        <f t="shared" si="120"/>
        <v>●</v>
      </c>
      <c r="AL293" s="100" t="str">
        <f t="shared" si="120"/>
        <v>●</v>
      </c>
      <c r="AM293" s="100" t="str">
        <f t="shared" si="120"/>
        <v>●</v>
      </c>
      <c r="AP293" s="100" t="str">
        <f t="shared" si="123"/>
        <v>●</v>
      </c>
      <c r="AQ293" s="100" t="str">
        <f t="shared" si="121"/>
        <v>●</v>
      </c>
      <c r="AR293" s="100" t="str">
        <f t="shared" si="121"/>
        <v>●</v>
      </c>
      <c r="AS293" s="100" t="str">
        <f t="shared" si="121"/>
        <v>●</v>
      </c>
    </row>
    <row r="294" spans="2:45" s="100" customFormat="1" ht="14.25" customHeight="1">
      <c r="B294" s="102" t="s">
        <v>103</v>
      </c>
      <c r="C294" s="106">
        <v>685</v>
      </c>
      <c r="D294" s="107">
        <v>785</v>
      </c>
      <c r="E294" s="107">
        <v>609</v>
      </c>
      <c r="F294" s="107">
        <v>365</v>
      </c>
      <c r="G294" s="107">
        <f t="shared" si="124"/>
        <v>322</v>
      </c>
      <c r="H294" s="107">
        <f t="shared" si="126"/>
        <v>-43</v>
      </c>
      <c r="I294" s="108">
        <f t="shared" si="127"/>
        <v>-11.78082191780822</v>
      </c>
      <c r="J294" s="102"/>
      <c r="K294" s="114" t="s">
        <v>103</v>
      </c>
      <c r="L294" s="106">
        <v>386</v>
      </c>
      <c r="M294" s="107">
        <v>474</v>
      </c>
      <c r="N294" s="107">
        <v>378</v>
      </c>
      <c r="O294" s="107">
        <v>267</v>
      </c>
      <c r="P294" s="107">
        <f t="shared" si="125"/>
        <v>283</v>
      </c>
      <c r="Q294" s="107">
        <f t="shared" si="128"/>
        <v>16</v>
      </c>
      <c r="R294" s="108">
        <f t="shared" si="129"/>
        <v>5.9925093632958806</v>
      </c>
      <c r="S294" s="108"/>
      <c r="W294" s="100" t="s">
        <v>365</v>
      </c>
      <c r="X294" s="100">
        <v>770</v>
      </c>
      <c r="Y294" s="100">
        <v>685</v>
      </c>
      <c r="Z294" s="100">
        <v>785</v>
      </c>
      <c r="AA294" s="100">
        <v>609</v>
      </c>
      <c r="AC294" s="100" t="s">
        <v>365</v>
      </c>
      <c r="AD294" s="100">
        <v>310</v>
      </c>
      <c r="AE294" s="100">
        <v>386</v>
      </c>
      <c r="AF294" s="100">
        <v>474</v>
      </c>
      <c r="AG294" s="100">
        <v>378</v>
      </c>
      <c r="AJ294" s="100" t="str">
        <f t="shared" si="122"/>
        <v>●</v>
      </c>
      <c r="AK294" s="100" t="str">
        <f t="shared" si="120"/>
        <v>●</v>
      </c>
      <c r="AL294" s="100" t="str">
        <f t="shared" si="120"/>
        <v>●</v>
      </c>
      <c r="AM294" s="100" t="str">
        <f t="shared" si="120"/>
        <v>●</v>
      </c>
      <c r="AP294" s="100" t="str">
        <f t="shared" si="123"/>
        <v>●</v>
      </c>
      <c r="AQ294" s="100" t="str">
        <f t="shared" si="121"/>
        <v>●</v>
      </c>
      <c r="AR294" s="100" t="str">
        <f t="shared" si="121"/>
        <v>●</v>
      </c>
      <c r="AS294" s="100" t="str">
        <f t="shared" si="121"/>
        <v>●</v>
      </c>
    </row>
    <row r="295" spans="2:45" s="100" customFormat="1" ht="14.25" customHeight="1">
      <c r="B295" s="102" t="s">
        <v>104</v>
      </c>
      <c r="C295" s="106">
        <v>737</v>
      </c>
      <c r="D295" s="107">
        <v>663</v>
      </c>
      <c r="E295" s="107">
        <v>728</v>
      </c>
      <c r="F295" s="107">
        <v>593</v>
      </c>
      <c r="G295" s="107">
        <f t="shared" si="124"/>
        <v>348</v>
      </c>
      <c r="H295" s="107">
        <f t="shared" si="126"/>
        <v>-245</v>
      </c>
      <c r="I295" s="108">
        <f t="shared" si="127"/>
        <v>-41.315345699831369</v>
      </c>
      <c r="J295" s="102"/>
      <c r="K295" s="114" t="s">
        <v>104</v>
      </c>
      <c r="L295" s="106">
        <v>323</v>
      </c>
      <c r="M295" s="107">
        <v>378</v>
      </c>
      <c r="N295" s="107">
        <v>454</v>
      </c>
      <c r="O295" s="107">
        <v>346</v>
      </c>
      <c r="P295" s="107">
        <f t="shared" si="125"/>
        <v>290</v>
      </c>
      <c r="Q295" s="107">
        <f t="shared" si="128"/>
        <v>-56</v>
      </c>
      <c r="R295" s="108">
        <f t="shared" si="129"/>
        <v>-16.184971098265898</v>
      </c>
      <c r="S295" s="108"/>
      <c r="W295" s="100" t="s">
        <v>366</v>
      </c>
      <c r="X295" s="100">
        <v>777</v>
      </c>
      <c r="Y295" s="100">
        <v>737</v>
      </c>
      <c r="Z295" s="100">
        <v>663</v>
      </c>
      <c r="AA295" s="100">
        <v>728</v>
      </c>
      <c r="AC295" s="100" t="s">
        <v>366</v>
      </c>
      <c r="AD295" s="100">
        <v>279</v>
      </c>
      <c r="AE295" s="100">
        <v>323</v>
      </c>
      <c r="AF295" s="100">
        <v>378</v>
      </c>
      <c r="AG295" s="100">
        <v>454</v>
      </c>
      <c r="AJ295" s="100" t="str">
        <f t="shared" si="122"/>
        <v>●</v>
      </c>
      <c r="AK295" s="100" t="str">
        <f t="shared" si="120"/>
        <v>●</v>
      </c>
      <c r="AL295" s="100" t="str">
        <f t="shared" si="120"/>
        <v>●</v>
      </c>
      <c r="AM295" s="100" t="str">
        <f t="shared" si="120"/>
        <v>●</v>
      </c>
      <c r="AP295" s="100" t="str">
        <f t="shared" si="123"/>
        <v>●</v>
      </c>
      <c r="AQ295" s="100" t="str">
        <f t="shared" si="121"/>
        <v>●</v>
      </c>
      <c r="AR295" s="100" t="str">
        <f t="shared" si="121"/>
        <v>●</v>
      </c>
      <c r="AS295" s="100" t="str">
        <f t="shared" si="121"/>
        <v>●</v>
      </c>
    </row>
    <row r="296" spans="2:45" s="100" customFormat="1" ht="14.25" customHeight="1">
      <c r="B296" s="102" t="s">
        <v>105</v>
      </c>
      <c r="C296" s="106">
        <v>731</v>
      </c>
      <c r="D296" s="107">
        <v>663</v>
      </c>
      <c r="E296" s="107">
        <v>644</v>
      </c>
      <c r="F296" s="107">
        <v>718</v>
      </c>
      <c r="G296" s="107">
        <f t="shared" si="124"/>
        <v>316</v>
      </c>
      <c r="H296" s="107">
        <f t="shared" si="126"/>
        <v>-402</v>
      </c>
      <c r="I296" s="108">
        <f t="shared" si="127"/>
        <v>-55.98885793871866</v>
      </c>
      <c r="J296" s="102"/>
      <c r="K296" s="114" t="s">
        <v>105</v>
      </c>
      <c r="L296" s="106">
        <v>278</v>
      </c>
      <c r="M296" s="107">
        <v>321</v>
      </c>
      <c r="N296" s="107">
        <v>363</v>
      </c>
      <c r="O296" s="107">
        <v>449</v>
      </c>
      <c r="P296" s="107">
        <f t="shared" si="125"/>
        <v>257</v>
      </c>
      <c r="Q296" s="107">
        <f t="shared" si="128"/>
        <v>-192</v>
      </c>
      <c r="R296" s="108">
        <f t="shared" si="129"/>
        <v>-42.761692650334076</v>
      </c>
      <c r="S296" s="108"/>
      <c r="W296" s="100" t="s">
        <v>367</v>
      </c>
      <c r="X296" s="100">
        <v>726</v>
      </c>
      <c r="Y296" s="100">
        <v>731</v>
      </c>
      <c r="Z296" s="100">
        <v>663</v>
      </c>
      <c r="AA296" s="100">
        <v>644</v>
      </c>
      <c r="AC296" s="100" t="s">
        <v>367</v>
      </c>
      <c r="AD296" s="100">
        <v>220</v>
      </c>
      <c r="AE296" s="100">
        <v>278</v>
      </c>
      <c r="AF296" s="100">
        <v>321</v>
      </c>
      <c r="AG296" s="100">
        <v>363</v>
      </c>
      <c r="AJ296" s="100" t="str">
        <f t="shared" si="122"/>
        <v>●</v>
      </c>
      <c r="AK296" s="100" t="str">
        <f t="shared" si="120"/>
        <v>●</v>
      </c>
      <c r="AL296" s="100" t="str">
        <f t="shared" si="120"/>
        <v>●</v>
      </c>
      <c r="AM296" s="100" t="str">
        <f t="shared" si="120"/>
        <v>●</v>
      </c>
      <c r="AP296" s="100" t="str">
        <f t="shared" si="123"/>
        <v>●</v>
      </c>
      <c r="AQ296" s="100" t="str">
        <f t="shared" si="121"/>
        <v>●</v>
      </c>
      <c r="AR296" s="100" t="str">
        <f t="shared" si="121"/>
        <v>●</v>
      </c>
      <c r="AS296" s="100" t="str">
        <f t="shared" si="121"/>
        <v>●</v>
      </c>
    </row>
    <row r="297" spans="2:45" s="100" customFormat="1" ht="14.25" customHeight="1">
      <c r="B297" s="102" t="s">
        <v>106</v>
      </c>
      <c r="C297" s="106">
        <v>646</v>
      </c>
      <c r="D297" s="107">
        <v>649</v>
      </c>
      <c r="E297" s="107">
        <v>622</v>
      </c>
      <c r="F297" s="107">
        <v>601</v>
      </c>
      <c r="G297" s="107">
        <f t="shared" si="124"/>
        <v>529</v>
      </c>
      <c r="H297" s="107">
        <f t="shared" si="126"/>
        <v>-72</v>
      </c>
      <c r="I297" s="108">
        <f t="shared" si="127"/>
        <v>-11.980033277870216</v>
      </c>
      <c r="J297" s="102"/>
      <c r="K297" s="114" t="s">
        <v>106</v>
      </c>
      <c r="L297" s="106">
        <v>218</v>
      </c>
      <c r="M297" s="107">
        <v>285</v>
      </c>
      <c r="N297" s="107">
        <v>315</v>
      </c>
      <c r="O297" s="107">
        <v>356</v>
      </c>
      <c r="P297" s="107">
        <f t="shared" si="125"/>
        <v>343</v>
      </c>
      <c r="Q297" s="107">
        <f t="shared" si="128"/>
        <v>-13</v>
      </c>
      <c r="R297" s="108">
        <f t="shared" si="129"/>
        <v>-3.6516853932584268</v>
      </c>
      <c r="S297" s="108"/>
      <c r="W297" s="100" t="s">
        <v>368</v>
      </c>
      <c r="X297" s="100">
        <v>595</v>
      </c>
      <c r="Y297" s="100">
        <v>646</v>
      </c>
      <c r="Z297" s="100">
        <v>649</v>
      </c>
      <c r="AA297" s="100">
        <v>622</v>
      </c>
      <c r="AC297" s="100" t="s">
        <v>368</v>
      </c>
      <c r="AD297" s="100">
        <v>156</v>
      </c>
      <c r="AE297" s="100">
        <v>218</v>
      </c>
      <c r="AF297" s="100">
        <v>285</v>
      </c>
      <c r="AG297" s="100">
        <v>315</v>
      </c>
      <c r="AJ297" s="100" t="str">
        <f t="shared" si="122"/>
        <v>●</v>
      </c>
      <c r="AK297" s="100" t="str">
        <f t="shared" si="120"/>
        <v>●</v>
      </c>
      <c r="AL297" s="100" t="str">
        <f t="shared" si="120"/>
        <v>●</v>
      </c>
      <c r="AM297" s="100" t="str">
        <f t="shared" si="120"/>
        <v>●</v>
      </c>
      <c r="AP297" s="100" t="str">
        <f t="shared" si="123"/>
        <v>●</v>
      </c>
      <c r="AQ297" s="100" t="str">
        <f t="shared" si="121"/>
        <v>●</v>
      </c>
      <c r="AR297" s="100" t="str">
        <f t="shared" si="121"/>
        <v>●</v>
      </c>
      <c r="AS297" s="100" t="str">
        <f t="shared" si="121"/>
        <v>●</v>
      </c>
    </row>
    <row r="298" spans="2:45" s="100" customFormat="1" ht="14.25" customHeight="1">
      <c r="B298" s="102" t="s">
        <v>107</v>
      </c>
      <c r="C298" s="106">
        <v>542</v>
      </c>
      <c r="D298" s="107">
        <v>542</v>
      </c>
      <c r="E298" s="107">
        <v>580</v>
      </c>
      <c r="F298" s="107">
        <v>557</v>
      </c>
      <c r="G298" s="107">
        <f t="shared" si="124"/>
        <v>599</v>
      </c>
      <c r="H298" s="107">
        <f t="shared" si="126"/>
        <v>42</v>
      </c>
      <c r="I298" s="108">
        <f t="shared" si="127"/>
        <v>7.5403949730700175</v>
      </c>
      <c r="J298" s="102"/>
      <c r="K298" s="114" t="s">
        <v>107</v>
      </c>
      <c r="L298" s="106">
        <v>149</v>
      </c>
      <c r="M298" s="107">
        <v>205</v>
      </c>
      <c r="N298" s="107">
        <v>255</v>
      </c>
      <c r="O298" s="107">
        <v>295</v>
      </c>
      <c r="P298" s="107">
        <f t="shared" si="125"/>
        <v>381</v>
      </c>
      <c r="Q298" s="107">
        <f t="shared" si="128"/>
        <v>86</v>
      </c>
      <c r="R298" s="108">
        <f t="shared" si="129"/>
        <v>29.152542372881356</v>
      </c>
      <c r="S298" s="108"/>
      <c r="W298" s="100" t="s">
        <v>369</v>
      </c>
      <c r="X298" s="100">
        <v>462</v>
      </c>
      <c r="Y298" s="100">
        <v>542</v>
      </c>
      <c r="Z298" s="100">
        <v>542</v>
      </c>
      <c r="AA298" s="100">
        <v>580</v>
      </c>
      <c r="AC298" s="100" t="s">
        <v>369</v>
      </c>
      <c r="AD298" s="100">
        <v>125</v>
      </c>
      <c r="AE298" s="100">
        <v>149</v>
      </c>
      <c r="AF298" s="100">
        <v>205</v>
      </c>
      <c r="AG298" s="100">
        <v>255</v>
      </c>
      <c r="AJ298" s="100" t="str">
        <f t="shared" si="122"/>
        <v>●</v>
      </c>
      <c r="AK298" s="100" t="str">
        <f t="shared" si="120"/>
        <v>○</v>
      </c>
      <c r="AL298" s="100" t="str">
        <f t="shared" si="120"/>
        <v>●</v>
      </c>
      <c r="AM298" s="100" t="str">
        <f t="shared" si="120"/>
        <v>●</v>
      </c>
      <c r="AP298" s="100" t="str">
        <f t="shared" si="123"/>
        <v>●</v>
      </c>
      <c r="AQ298" s="100" t="str">
        <f t="shared" si="121"/>
        <v>●</v>
      </c>
      <c r="AR298" s="100" t="str">
        <f t="shared" si="121"/>
        <v>●</v>
      </c>
      <c r="AS298" s="100" t="str">
        <f t="shared" si="121"/>
        <v>●</v>
      </c>
    </row>
    <row r="299" spans="2:45" s="100" customFormat="1" ht="14.25" customHeight="1">
      <c r="B299" s="102" t="s">
        <v>108</v>
      </c>
      <c r="C299" s="106">
        <v>369</v>
      </c>
      <c r="D299" s="107">
        <v>429</v>
      </c>
      <c r="E299" s="107">
        <v>492</v>
      </c>
      <c r="F299" s="107">
        <v>497</v>
      </c>
      <c r="G299" s="107">
        <f t="shared" si="124"/>
        <v>497</v>
      </c>
      <c r="H299" s="107">
        <f t="shared" si="126"/>
        <v>0</v>
      </c>
      <c r="I299" s="108">
        <f t="shared" si="127"/>
        <v>0</v>
      </c>
      <c r="J299" s="102"/>
      <c r="K299" s="114" t="s">
        <v>108</v>
      </c>
      <c r="L299" s="106">
        <v>107</v>
      </c>
      <c r="M299" s="107">
        <v>136</v>
      </c>
      <c r="N299" s="107">
        <v>190</v>
      </c>
      <c r="O299" s="107">
        <v>217</v>
      </c>
      <c r="P299" s="107">
        <f t="shared" si="125"/>
        <v>279</v>
      </c>
      <c r="Q299" s="107">
        <f t="shared" si="128"/>
        <v>62</v>
      </c>
      <c r="R299" s="108">
        <f t="shared" si="129"/>
        <v>28.571428571428569</v>
      </c>
      <c r="S299" s="108"/>
      <c r="W299" s="100" t="s">
        <v>370</v>
      </c>
      <c r="X299" s="100">
        <v>329</v>
      </c>
      <c r="Y299" s="100">
        <v>369</v>
      </c>
      <c r="Z299" s="100">
        <v>429</v>
      </c>
      <c r="AA299" s="100">
        <v>492</v>
      </c>
      <c r="AC299" s="100" t="s">
        <v>370</v>
      </c>
      <c r="AD299" s="100">
        <v>63</v>
      </c>
      <c r="AE299" s="100">
        <v>107</v>
      </c>
      <c r="AF299" s="100">
        <v>136</v>
      </c>
      <c r="AG299" s="100">
        <v>190</v>
      </c>
      <c r="AJ299" s="100" t="str">
        <f t="shared" si="122"/>
        <v>●</v>
      </c>
      <c r="AK299" s="100" t="str">
        <f t="shared" si="120"/>
        <v>●</v>
      </c>
      <c r="AL299" s="100" t="str">
        <f t="shared" si="120"/>
        <v>●</v>
      </c>
      <c r="AM299" s="100" t="str">
        <f t="shared" si="120"/>
        <v>●</v>
      </c>
      <c r="AP299" s="100" t="str">
        <f t="shared" si="123"/>
        <v>●</v>
      </c>
      <c r="AQ299" s="100" t="str">
        <f t="shared" si="121"/>
        <v>●</v>
      </c>
      <c r="AR299" s="100" t="str">
        <f t="shared" si="121"/>
        <v>●</v>
      </c>
      <c r="AS299" s="100" t="str">
        <f t="shared" si="121"/>
        <v>●</v>
      </c>
    </row>
    <row r="300" spans="2:45" s="100" customFormat="1" ht="14.25" customHeight="1">
      <c r="B300" s="102" t="s">
        <v>109</v>
      </c>
      <c r="C300" s="106">
        <v>240</v>
      </c>
      <c r="D300" s="107">
        <v>250</v>
      </c>
      <c r="E300" s="107">
        <v>366</v>
      </c>
      <c r="F300" s="107">
        <v>379</v>
      </c>
      <c r="G300" s="107">
        <f t="shared" si="124"/>
        <v>386</v>
      </c>
      <c r="H300" s="107">
        <f t="shared" si="126"/>
        <v>7</v>
      </c>
      <c r="I300" s="108">
        <f t="shared" si="127"/>
        <v>1.8469656992084433</v>
      </c>
      <c r="J300" s="102"/>
      <c r="K300" s="114" t="s">
        <v>109</v>
      </c>
      <c r="L300" s="106">
        <v>47</v>
      </c>
      <c r="M300" s="107">
        <v>81</v>
      </c>
      <c r="N300" s="107">
        <v>116</v>
      </c>
      <c r="O300" s="107">
        <v>152</v>
      </c>
      <c r="P300" s="107">
        <f t="shared" si="125"/>
        <v>223</v>
      </c>
      <c r="Q300" s="107">
        <f t="shared" si="128"/>
        <v>71</v>
      </c>
      <c r="R300" s="108">
        <f t="shared" si="129"/>
        <v>46.710526315789473</v>
      </c>
      <c r="S300" s="108"/>
      <c r="W300" s="100" t="s">
        <v>371</v>
      </c>
      <c r="X300" s="100">
        <v>204</v>
      </c>
      <c r="Y300" s="100">
        <v>240</v>
      </c>
      <c r="Z300" s="100">
        <v>250</v>
      </c>
      <c r="AA300" s="100">
        <v>366</v>
      </c>
      <c r="AC300" s="100" t="s">
        <v>371</v>
      </c>
      <c r="AD300" s="100">
        <v>34</v>
      </c>
      <c r="AE300" s="100">
        <v>47</v>
      </c>
      <c r="AF300" s="100">
        <v>81</v>
      </c>
      <c r="AG300" s="100">
        <v>116</v>
      </c>
      <c r="AJ300" s="100" t="str">
        <f t="shared" si="122"/>
        <v>●</v>
      </c>
      <c r="AK300" s="100" t="str">
        <f t="shared" si="120"/>
        <v>●</v>
      </c>
      <c r="AL300" s="100" t="str">
        <f t="shared" si="120"/>
        <v>●</v>
      </c>
      <c r="AM300" s="100" t="str">
        <f t="shared" si="120"/>
        <v>●</v>
      </c>
      <c r="AP300" s="100" t="str">
        <f t="shared" si="123"/>
        <v>●</v>
      </c>
      <c r="AQ300" s="100" t="str">
        <f t="shared" si="121"/>
        <v>●</v>
      </c>
      <c r="AR300" s="100" t="str">
        <f t="shared" si="121"/>
        <v>●</v>
      </c>
      <c r="AS300" s="100" t="str">
        <f t="shared" si="121"/>
        <v>●</v>
      </c>
    </row>
    <row r="301" spans="2:45" s="100" customFormat="1" ht="14.25" customHeight="1">
      <c r="B301" s="102" t="s">
        <v>110</v>
      </c>
      <c r="C301" s="106">
        <v>159</v>
      </c>
      <c r="D301" s="107">
        <v>192</v>
      </c>
      <c r="E301" s="107">
        <v>307</v>
      </c>
      <c r="F301" s="107">
        <v>362</v>
      </c>
      <c r="G301" s="107">
        <f t="shared" si="124"/>
        <v>450</v>
      </c>
      <c r="H301" s="107">
        <f t="shared" si="126"/>
        <v>88</v>
      </c>
      <c r="I301" s="108">
        <f t="shared" si="127"/>
        <v>24.30939226519337</v>
      </c>
      <c r="J301" s="102"/>
      <c r="K301" s="114" t="s">
        <v>110</v>
      </c>
      <c r="L301" s="106">
        <v>29</v>
      </c>
      <c r="M301" s="107">
        <v>40</v>
      </c>
      <c r="N301" s="107">
        <v>81</v>
      </c>
      <c r="O301" s="107">
        <v>115</v>
      </c>
      <c r="P301" s="107">
        <f t="shared" si="125"/>
        <v>167</v>
      </c>
      <c r="Q301" s="107">
        <f t="shared" si="128"/>
        <v>52</v>
      </c>
      <c r="R301" s="108">
        <f t="shared" si="129"/>
        <v>45.217391304347828</v>
      </c>
      <c r="S301" s="108"/>
      <c r="W301" s="100" t="s">
        <v>378</v>
      </c>
      <c r="X301" s="100">
        <v>112</v>
      </c>
      <c r="Y301" s="100">
        <v>159</v>
      </c>
      <c r="Z301" s="100">
        <v>192</v>
      </c>
      <c r="AA301" s="100">
        <v>307</v>
      </c>
      <c r="AC301" s="100" t="s">
        <v>378</v>
      </c>
      <c r="AD301" s="100">
        <v>23</v>
      </c>
      <c r="AE301" s="100">
        <v>29</v>
      </c>
      <c r="AF301" s="100">
        <v>40</v>
      </c>
      <c r="AG301" s="100">
        <v>81</v>
      </c>
      <c r="AJ301" s="100" t="str">
        <f t="shared" si="122"/>
        <v>●</v>
      </c>
      <c r="AK301" s="100" t="str">
        <f t="shared" si="120"/>
        <v>●</v>
      </c>
      <c r="AL301" s="100" t="str">
        <f t="shared" si="120"/>
        <v>●</v>
      </c>
      <c r="AM301" s="100" t="str">
        <f t="shared" si="120"/>
        <v>●</v>
      </c>
      <c r="AP301" s="100" t="str">
        <f t="shared" si="123"/>
        <v>●</v>
      </c>
      <c r="AQ301" s="100" t="str">
        <f t="shared" si="121"/>
        <v>●</v>
      </c>
      <c r="AR301" s="100" t="str">
        <f t="shared" si="121"/>
        <v>●</v>
      </c>
      <c r="AS301" s="100" t="str">
        <f t="shared" si="121"/>
        <v>●</v>
      </c>
    </row>
    <row r="302" spans="2:45" s="100" customFormat="1" ht="14.25" customHeight="1">
      <c r="B302" s="119" t="s">
        <v>111</v>
      </c>
      <c r="C302" s="120" t="s">
        <v>313</v>
      </c>
      <c r="D302" s="116" t="s">
        <v>313</v>
      </c>
      <c r="E302" s="116" t="s">
        <v>313</v>
      </c>
      <c r="F302" s="116">
        <v>1</v>
      </c>
      <c r="G302" s="107">
        <f t="shared" si="124"/>
        <v>14</v>
      </c>
      <c r="H302" s="107"/>
      <c r="I302" s="108"/>
      <c r="K302" s="102" t="s">
        <v>112</v>
      </c>
      <c r="L302" s="115" t="s">
        <v>313</v>
      </c>
      <c r="M302" s="116" t="s">
        <v>313</v>
      </c>
      <c r="N302" s="116" t="s">
        <v>313</v>
      </c>
      <c r="O302" s="116" t="s">
        <v>313</v>
      </c>
      <c r="P302" s="107">
        <f t="shared" si="125"/>
        <v>8</v>
      </c>
      <c r="Q302" s="107"/>
      <c r="R302" s="108"/>
      <c r="W302" s="99"/>
      <c r="X302" s="99"/>
      <c r="Y302" s="99"/>
      <c r="Z302" s="99"/>
      <c r="AA302" s="99"/>
      <c r="AB302" s="99"/>
      <c r="AC302" s="99"/>
      <c r="AD302" s="99"/>
      <c r="AE302" s="99"/>
      <c r="AF302" s="99"/>
      <c r="AG302" s="99"/>
    </row>
    <row r="303" spans="2:45" s="100" customFormat="1" ht="14.25" customHeight="1">
      <c r="B303" s="119"/>
      <c r="C303" s="123"/>
      <c r="D303" s="116"/>
      <c r="E303" s="116"/>
      <c r="F303" s="116"/>
      <c r="G303" s="107"/>
      <c r="H303" s="107"/>
      <c r="I303" s="108"/>
      <c r="K303" s="102"/>
      <c r="L303" s="116"/>
      <c r="M303" s="116"/>
      <c r="N303" s="116"/>
      <c r="O303" s="116"/>
      <c r="P303" s="107"/>
      <c r="Q303" s="107"/>
      <c r="R303" s="108"/>
      <c r="W303" s="99"/>
      <c r="X303" s="99"/>
      <c r="Y303" s="99"/>
      <c r="Z303" s="99"/>
      <c r="AA303" s="99"/>
      <c r="AB303" s="99"/>
      <c r="AC303" s="99"/>
      <c r="AD303" s="99"/>
      <c r="AE303" s="99"/>
      <c r="AF303" s="99"/>
      <c r="AG303" s="99"/>
    </row>
    <row r="304" spans="2:45" s="100" customFormat="1" ht="14.25" customHeight="1">
      <c r="G304" s="168"/>
      <c r="P304" s="168"/>
    </row>
    <row r="305" spans="2:45" s="99" customFormat="1" ht="14.25" customHeight="1">
      <c r="B305" s="99" t="str">
        <f>LEFT(B275,LEN(B275)-2)&amp;+"男"</f>
        <v>長橋・男</v>
      </c>
      <c r="K305" s="99" t="str">
        <f>LEFT(K275,LEN(K275)-2)&amp;+"男"</f>
        <v>幸・男</v>
      </c>
      <c r="W305" s="100"/>
      <c r="X305" s="100"/>
      <c r="Y305" s="100"/>
      <c r="Z305" s="100"/>
      <c r="AA305" s="100"/>
      <c r="AB305" s="100"/>
      <c r="AC305" s="100"/>
      <c r="AD305" s="100"/>
      <c r="AE305" s="100"/>
      <c r="AF305" s="100"/>
      <c r="AG305" s="100"/>
    </row>
    <row r="306" spans="2:45" s="100" customFormat="1" ht="14.25" customHeight="1">
      <c r="B306" s="583" t="s">
        <v>335</v>
      </c>
      <c r="C306" s="101"/>
      <c r="D306" s="101"/>
      <c r="E306" s="101"/>
      <c r="F306" s="101"/>
      <c r="G306" s="135"/>
      <c r="H306" s="131"/>
      <c r="I306" s="131"/>
      <c r="J306" s="102"/>
      <c r="K306" s="583" t="s">
        <v>335</v>
      </c>
      <c r="L306" s="101"/>
      <c r="M306" s="101"/>
      <c r="N306" s="101"/>
      <c r="O306" s="101"/>
      <c r="P306" s="135"/>
      <c r="Q306" s="131"/>
      <c r="R306" s="131"/>
      <c r="S306" s="103"/>
    </row>
    <row r="307" spans="2:45" s="100" customFormat="1" ht="14.25" customHeight="1">
      <c r="B307" s="584"/>
      <c r="C307" s="130" t="str">
        <f>$C$4</f>
        <v>平成7年</v>
      </c>
      <c r="D307" s="130" t="str">
        <f>$D$4</f>
        <v>平成12年</v>
      </c>
      <c r="E307" s="130" t="str">
        <f>$E$4</f>
        <v>平成17年</v>
      </c>
      <c r="F307" s="130" t="str">
        <f>$F$4</f>
        <v>平成22年</v>
      </c>
      <c r="G307" s="130" t="s">
        <v>410</v>
      </c>
      <c r="H307" s="133" t="s">
        <v>509</v>
      </c>
      <c r="I307" s="134" t="s">
        <v>510</v>
      </c>
      <c r="J307" s="102"/>
      <c r="K307" s="584"/>
      <c r="L307" s="130" t="str">
        <f>$C$4</f>
        <v>平成7年</v>
      </c>
      <c r="M307" s="130" t="str">
        <f>$D$4</f>
        <v>平成12年</v>
      </c>
      <c r="N307" s="130" t="str">
        <f>$E$4</f>
        <v>平成17年</v>
      </c>
      <c r="O307" s="130" t="str">
        <f>$F$4</f>
        <v>平成22年</v>
      </c>
      <c r="P307" s="130" t="s">
        <v>410</v>
      </c>
      <c r="Q307" s="133" t="str">
        <f>$H$4</f>
        <v>対平成</v>
      </c>
      <c r="R307" s="134" t="str">
        <f>$I$4</f>
        <v>22年</v>
      </c>
      <c r="S307" s="103"/>
    </row>
    <row r="308" spans="2:45" s="100" customFormat="1" ht="14.25" customHeight="1">
      <c r="B308" s="585"/>
      <c r="C308" s="104"/>
      <c r="D308" s="104"/>
      <c r="E308" s="104"/>
      <c r="F308" s="104"/>
      <c r="G308" s="104"/>
      <c r="H308" s="132" t="s">
        <v>88</v>
      </c>
      <c r="I308" s="133" t="s">
        <v>398</v>
      </c>
      <c r="J308" s="102"/>
      <c r="K308" s="585"/>
      <c r="L308" s="104"/>
      <c r="M308" s="104"/>
      <c r="N308" s="104"/>
      <c r="O308" s="104"/>
      <c r="P308" s="104"/>
      <c r="Q308" s="132" t="s">
        <v>88</v>
      </c>
      <c r="R308" s="133" t="s">
        <v>398</v>
      </c>
      <c r="S308" s="103"/>
    </row>
    <row r="309" spans="2:45" s="199" customFormat="1" ht="14.25" customHeight="1">
      <c r="B309" s="200" t="s">
        <v>90</v>
      </c>
      <c r="C309" s="198">
        <v>4245</v>
      </c>
      <c r="D309" s="194">
        <v>3838</v>
      </c>
      <c r="E309" s="194">
        <v>3553</v>
      </c>
      <c r="F309" s="194">
        <v>3241</v>
      </c>
      <c r="G309" s="194">
        <f>IF(COUNTIF(G314:G332,"x"),"x",IF(SUM(G314:G332)=0,"-",SUM(G314:G332)))</f>
        <v>2387</v>
      </c>
      <c r="H309" s="193">
        <f t="shared" ref="H309:H312" si="130">IF(G309="x","x",IF(AND(G309="-",F309="-"),"-",IF(AND(G309="-",F309&gt;0),F309*-1,IF(AND(G309&gt;0,F309="-"),G309,G309-F309))))</f>
        <v>-854</v>
      </c>
      <c r="I309" s="195">
        <f t="shared" ref="I309:I312" si="131">IF(H309="x","x",IF(H309="-","-",IF(AND(F309="-",G309&gt;0),"皆増",IF(AND(F309&gt;0,G309="-"),"皆減",H309/F309*100))))</f>
        <v>-26.349892008639308</v>
      </c>
      <c r="J309" s="196"/>
      <c r="K309" s="197" t="s">
        <v>90</v>
      </c>
      <c r="L309" s="198">
        <v>2226</v>
      </c>
      <c r="M309" s="194">
        <v>2252</v>
      </c>
      <c r="N309" s="194">
        <v>2198</v>
      </c>
      <c r="O309" s="194">
        <v>2042</v>
      </c>
      <c r="P309" s="194">
        <f>IF(COUNTIF(P314:P332,"x"),"x",IF(SUM(P314:P332)=0,"-",SUM(P314:P332)))</f>
        <v>1712</v>
      </c>
      <c r="Q309" s="193">
        <f t="shared" ref="Q309:Q312" si="132">IF(P309="x","x",IF(AND(P309="-",O309="-"),"-",IF(AND(P309="-",O309&gt;0),O309*-1,IF(AND(P309&gt;0,O309="-"),P309,P309-O309))))</f>
        <v>-330</v>
      </c>
      <c r="R309" s="195">
        <f t="shared" ref="R309:R312" si="133">IF(Q309="x","x",IF(Q309="-","-",IF(AND(O309="-",P309&gt;0),"皆増",IF(AND(O309&gt;0,P309="-"),"皆減",Q309/O309*100))))</f>
        <v>-16.160626836434869</v>
      </c>
      <c r="S309" s="195"/>
      <c r="W309" s="199" t="s">
        <v>373</v>
      </c>
      <c r="X309" s="199">
        <v>4693</v>
      </c>
      <c r="Y309" s="199">
        <v>4245</v>
      </c>
      <c r="Z309" s="199">
        <v>3838</v>
      </c>
      <c r="AA309" s="199">
        <v>3553</v>
      </c>
      <c r="AC309" s="199" t="s">
        <v>373</v>
      </c>
      <c r="AD309" s="199">
        <v>2035</v>
      </c>
      <c r="AE309" s="199">
        <v>2226</v>
      </c>
      <c r="AF309" s="199">
        <v>2252</v>
      </c>
      <c r="AG309" s="199">
        <v>2198</v>
      </c>
      <c r="AJ309" s="199" t="str">
        <f>IF(C309=X309,"○","●")</f>
        <v>●</v>
      </c>
      <c r="AK309" s="199" t="str">
        <f t="shared" ref="AK309:AM331" si="134">IF(D309=Y309,"○","●")</f>
        <v>●</v>
      </c>
      <c r="AL309" s="199" t="str">
        <f t="shared" si="134"/>
        <v>●</v>
      </c>
      <c r="AM309" s="199" t="str">
        <f t="shared" si="134"/>
        <v>●</v>
      </c>
      <c r="AP309" s="199" t="str">
        <f>IF(L309=AD309,"○","●")</f>
        <v>●</v>
      </c>
      <c r="AQ309" s="199" t="str">
        <f t="shared" ref="AQ309:AS331" si="135">IF(M309=AE309,"○","●")</f>
        <v>●</v>
      </c>
      <c r="AR309" s="199" t="str">
        <f t="shared" si="135"/>
        <v>●</v>
      </c>
      <c r="AS309" s="199" t="str">
        <f t="shared" si="135"/>
        <v>●</v>
      </c>
    </row>
    <row r="310" spans="2:45" s="100" customFormat="1" ht="14.25" customHeight="1">
      <c r="B310" s="105" t="s">
        <v>91</v>
      </c>
      <c r="C310" s="106">
        <v>506</v>
      </c>
      <c r="D310" s="107">
        <v>396</v>
      </c>
      <c r="E310" s="107">
        <v>399</v>
      </c>
      <c r="F310" s="107">
        <v>359</v>
      </c>
      <c r="G310" s="107">
        <f>IF(COUNTIF(G314:G316,"x"),"x",IF(SUM(G314:G316)=0,"-",SUM(G314:G316)))</f>
        <v>203</v>
      </c>
      <c r="H310" s="107">
        <f t="shared" si="130"/>
        <v>-156</v>
      </c>
      <c r="I310" s="108">
        <f t="shared" si="131"/>
        <v>-43.454038997214482</v>
      </c>
      <c r="J310" s="102"/>
      <c r="K310" s="109" t="s">
        <v>91</v>
      </c>
      <c r="L310" s="106">
        <v>390</v>
      </c>
      <c r="M310" s="107">
        <v>360</v>
      </c>
      <c r="N310" s="107">
        <v>326</v>
      </c>
      <c r="O310" s="107">
        <v>289</v>
      </c>
      <c r="P310" s="107">
        <f>IF(COUNTIF(P314:P316,"x"),"x",IF(SUM(P314:P316)=0,"-",SUM(P314:P316)))</f>
        <v>176</v>
      </c>
      <c r="Q310" s="107">
        <f t="shared" si="132"/>
        <v>-113</v>
      </c>
      <c r="R310" s="108">
        <f t="shared" si="133"/>
        <v>-39.100346020761243</v>
      </c>
      <c r="S310" s="108"/>
      <c r="W310" s="100" t="s">
        <v>374</v>
      </c>
      <c r="X310" s="100">
        <v>719</v>
      </c>
      <c r="Y310" s="100">
        <v>506</v>
      </c>
      <c r="Z310" s="100">
        <v>396</v>
      </c>
      <c r="AA310" s="100">
        <v>399</v>
      </c>
      <c r="AC310" s="100" t="s">
        <v>374</v>
      </c>
      <c r="AD310" s="100">
        <v>406</v>
      </c>
      <c r="AE310" s="100">
        <v>390</v>
      </c>
      <c r="AF310" s="100">
        <v>360</v>
      </c>
      <c r="AG310" s="100">
        <v>326</v>
      </c>
      <c r="AJ310" s="100" t="str">
        <f t="shared" ref="AJ310:AJ331" si="136">IF(C310=X310,"○","●")</f>
        <v>●</v>
      </c>
      <c r="AK310" s="100" t="str">
        <f t="shared" si="134"/>
        <v>●</v>
      </c>
      <c r="AL310" s="100" t="str">
        <f t="shared" si="134"/>
        <v>●</v>
      </c>
      <c r="AM310" s="100" t="str">
        <f t="shared" si="134"/>
        <v>●</v>
      </c>
      <c r="AP310" s="100" t="str">
        <f t="shared" ref="AP310:AP331" si="137">IF(L310=AD310,"○","●")</f>
        <v>●</v>
      </c>
      <c r="AQ310" s="100" t="str">
        <f t="shared" si="135"/>
        <v>●</v>
      </c>
      <c r="AR310" s="100" t="str">
        <f t="shared" si="135"/>
        <v>●</v>
      </c>
      <c r="AS310" s="100" t="str">
        <f>IF(O310=AG310,"○","●")</f>
        <v>●</v>
      </c>
    </row>
    <row r="311" spans="2:45" s="100" customFormat="1" ht="14.25" customHeight="1">
      <c r="B311" s="105" t="s">
        <v>92</v>
      </c>
      <c r="C311" s="106">
        <v>2958</v>
      </c>
      <c r="D311" s="107">
        <v>2600</v>
      </c>
      <c r="E311" s="107">
        <v>2224</v>
      </c>
      <c r="F311" s="107">
        <v>1938</v>
      </c>
      <c r="G311" s="296">
        <f>IF(COUNTIF(G317:G326,"x"),"x",IF(SUM(G317:G326)=0,"-",SUM(G317:G326)))</f>
        <v>1193</v>
      </c>
      <c r="H311" s="107">
        <f t="shared" si="130"/>
        <v>-745</v>
      </c>
      <c r="I311" s="108">
        <f t="shared" si="131"/>
        <v>-38.441692466460267</v>
      </c>
      <c r="J311" s="102"/>
      <c r="K311" s="109" t="s">
        <v>92</v>
      </c>
      <c r="L311" s="106">
        <v>1601</v>
      </c>
      <c r="M311" s="107">
        <v>1568</v>
      </c>
      <c r="N311" s="107">
        <v>1476</v>
      </c>
      <c r="O311" s="107">
        <v>1276</v>
      </c>
      <c r="P311" s="296">
        <f>IF(COUNTIF(P317:P326,"x"),"x",IF(SUM(P317:P326)=0,"-",SUM(P317:P326)))</f>
        <v>939</v>
      </c>
      <c r="Q311" s="107">
        <f t="shared" si="132"/>
        <v>-337</v>
      </c>
      <c r="R311" s="108">
        <f t="shared" si="133"/>
        <v>-26.410658307210035</v>
      </c>
      <c r="S311" s="108"/>
      <c r="W311" s="100" t="s">
        <v>375</v>
      </c>
      <c r="X311" s="100">
        <v>3270</v>
      </c>
      <c r="Y311" s="100">
        <v>2958</v>
      </c>
      <c r="Z311" s="100">
        <v>2600</v>
      </c>
      <c r="AA311" s="100">
        <v>2224</v>
      </c>
      <c r="AC311" s="100" t="s">
        <v>375</v>
      </c>
      <c r="AD311" s="100">
        <v>1449</v>
      </c>
      <c r="AE311" s="100">
        <v>1601</v>
      </c>
      <c r="AF311" s="100">
        <v>1568</v>
      </c>
      <c r="AG311" s="100">
        <v>1476</v>
      </c>
      <c r="AJ311" s="100" t="str">
        <f t="shared" si="136"/>
        <v>●</v>
      </c>
      <c r="AK311" s="100" t="str">
        <f t="shared" si="134"/>
        <v>●</v>
      </c>
      <c r="AL311" s="100" t="str">
        <f>IF(E311=Z311,"○","●")</f>
        <v>●</v>
      </c>
      <c r="AM311" s="100" t="str">
        <f t="shared" si="134"/>
        <v>●</v>
      </c>
      <c r="AP311" s="100" t="str">
        <f t="shared" si="137"/>
        <v>●</v>
      </c>
      <c r="AQ311" s="100" t="str">
        <f t="shared" si="135"/>
        <v>●</v>
      </c>
      <c r="AR311" s="100" t="str">
        <f t="shared" si="135"/>
        <v>●</v>
      </c>
      <c r="AS311" s="100" t="str">
        <f t="shared" si="135"/>
        <v>●</v>
      </c>
    </row>
    <row r="312" spans="2:45" s="100" customFormat="1" ht="14.25" customHeight="1">
      <c r="B312" s="105" t="s">
        <v>93</v>
      </c>
      <c r="C312" s="106">
        <v>781</v>
      </c>
      <c r="D312" s="107">
        <v>842</v>
      </c>
      <c r="E312" s="107">
        <v>930</v>
      </c>
      <c r="F312" s="107">
        <v>943</v>
      </c>
      <c r="G312" s="107">
        <f>IF(COUNTIF(G327:G331,"x"),"x",IF(SUM(G327,G331)=0,"-",SUM(G327:G331)))</f>
        <v>981</v>
      </c>
      <c r="H312" s="107">
        <f t="shared" si="130"/>
        <v>38</v>
      </c>
      <c r="I312" s="108">
        <f t="shared" si="131"/>
        <v>4.0296924708377517</v>
      </c>
      <c r="J312" s="102"/>
      <c r="K312" s="109" t="s">
        <v>93</v>
      </c>
      <c r="L312" s="106">
        <v>235</v>
      </c>
      <c r="M312" s="107">
        <v>324</v>
      </c>
      <c r="N312" s="107">
        <v>396</v>
      </c>
      <c r="O312" s="107">
        <v>477</v>
      </c>
      <c r="P312" s="107">
        <f>IF(COUNTIF(P327:P331,"x"),"x",IF(SUM(P327,P331)=0,"-",SUM(P327:P331)))</f>
        <v>593</v>
      </c>
      <c r="Q312" s="107">
        <f t="shared" si="132"/>
        <v>116</v>
      </c>
      <c r="R312" s="108">
        <f t="shared" si="133"/>
        <v>24.318658280922431</v>
      </c>
      <c r="S312" s="108"/>
      <c r="W312" s="100" t="s">
        <v>376</v>
      </c>
      <c r="X312" s="100">
        <v>704</v>
      </c>
      <c r="Y312" s="100">
        <v>781</v>
      </c>
      <c r="Z312" s="100">
        <v>842</v>
      </c>
      <c r="AA312" s="100">
        <v>930</v>
      </c>
      <c r="AC312" s="100" t="s">
        <v>376</v>
      </c>
      <c r="AD312" s="100">
        <v>180</v>
      </c>
      <c r="AE312" s="100">
        <v>235</v>
      </c>
      <c r="AF312" s="100">
        <v>324</v>
      </c>
      <c r="AG312" s="100">
        <v>396</v>
      </c>
      <c r="AJ312" s="100" t="str">
        <f t="shared" si="136"/>
        <v>●</v>
      </c>
      <c r="AK312" s="100" t="str">
        <f t="shared" si="134"/>
        <v>●</v>
      </c>
      <c r="AL312" s="100" t="str">
        <f t="shared" si="134"/>
        <v>●</v>
      </c>
      <c r="AM312" s="100" t="str">
        <f t="shared" si="134"/>
        <v>●</v>
      </c>
      <c r="AP312" s="100" t="str">
        <f t="shared" si="137"/>
        <v>●</v>
      </c>
      <c r="AQ312" s="100" t="str">
        <f t="shared" si="135"/>
        <v>●</v>
      </c>
      <c r="AR312" s="100" t="str">
        <f t="shared" si="135"/>
        <v>●</v>
      </c>
      <c r="AS312" s="100" t="str">
        <f t="shared" si="135"/>
        <v>●</v>
      </c>
    </row>
    <row r="313" spans="2:45" s="100" customFormat="1" ht="14.25" customHeight="1">
      <c r="B313" s="102"/>
      <c r="C313" s="106"/>
      <c r="D313" s="112"/>
      <c r="E313" s="112"/>
      <c r="F313" s="112"/>
      <c r="G313" s="112"/>
      <c r="H313" s="112"/>
      <c r="I313" s="113"/>
      <c r="J313" s="102"/>
      <c r="K313" s="114"/>
      <c r="L313" s="106"/>
      <c r="M313" s="112"/>
      <c r="N313" s="112"/>
      <c r="O313" s="112"/>
      <c r="P313" s="112"/>
      <c r="Q313" s="112"/>
      <c r="R313" s="113"/>
      <c r="S313" s="113"/>
      <c r="AJ313" s="100" t="str">
        <f t="shared" si="136"/>
        <v>○</v>
      </c>
      <c r="AK313" s="100" t="str">
        <f t="shared" si="134"/>
        <v>○</v>
      </c>
      <c r="AL313" s="100" t="str">
        <f t="shared" si="134"/>
        <v>○</v>
      </c>
      <c r="AM313" s="100" t="str">
        <f t="shared" si="134"/>
        <v>○</v>
      </c>
      <c r="AP313" s="100" t="str">
        <f t="shared" si="137"/>
        <v>○</v>
      </c>
      <c r="AQ313" s="100" t="str">
        <f t="shared" si="135"/>
        <v>○</v>
      </c>
      <c r="AR313" s="100" t="str">
        <f t="shared" si="135"/>
        <v>○</v>
      </c>
      <c r="AS313" s="100" t="str">
        <f t="shared" si="135"/>
        <v>○</v>
      </c>
    </row>
    <row r="314" spans="2:45" s="100" customFormat="1" ht="14.25" customHeight="1">
      <c r="B314" s="102" t="s">
        <v>94</v>
      </c>
      <c r="C314" s="106">
        <v>141</v>
      </c>
      <c r="D314" s="107">
        <v>132</v>
      </c>
      <c r="E314" s="107">
        <v>134</v>
      </c>
      <c r="F314" s="107">
        <v>101</v>
      </c>
      <c r="G314" s="107">
        <f>第2表01元データ!H40</f>
        <v>52</v>
      </c>
      <c r="H314" s="107">
        <f t="shared" ref="H314:H331" si="138">IF(G314="x","x",IF(AND(G314="-",F314="-"),"-",IF(AND(G314="-",F314&gt;0),F314*-1,IF(AND(G314&gt;0,F314="-"),G314,G314-F314))))</f>
        <v>-49</v>
      </c>
      <c r="I314" s="108">
        <f t="shared" ref="I314:I331" si="139">IF(H314="x","x",IF(H314="-","-",IF(AND(F314="-",G314&gt;0),"皆増",IF(AND(F314&gt;0,G314="-"),"皆減",H314/F314*100))))</f>
        <v>-48.514851485148512</v>
      </c>
      <c r="J314" s="102"/>
      <c r="K314" s="114" t="s">
        <v>94</v>
      </c>
      <c r="L314" s="106">
        <v>106</v>
      </c>
      <c r="M314" s="107">
        <v>93</v>
      </c>
      <c r="N314" s="107">
        <v>99</v>
      </c>
      <c r="O314" s="107">
        <v>77</v>
      </c>
      <c r="P314" s="107">
        <f>第2表01元データ!I40</f>
        <v>39</v>
      </c>
      <c r="Q314" s="107">
        <f t="shared" ref="Q314:Q331" si="140">IF(P314="x","x",IF(AND(P314="-",O314="-"),"-",IF(AND(P314="-",O314&gt;0),O314*-1,IF(AND(P314&gt;0,O314="-"),P314,P314-O314))))</f>
        <v>-38</v>
      </c>
      <c r="R314" s="108">
        <f t="shared" ref="R314:R331" si="141">IF(Q314="x","x",IF(Q314="-","-",IF(AND(O314="-",P314&gt;0),"皆増",IF(AND(O314&gt;0,P314="-"),"皆減",Q314/O314*100))))</f>
        <v>-49.350649350649348</v>
      </c>
      <c r="S314" s="108"/>
      <c r="T314" s="100">
        <v>101</v>
      </c>
      <c r="W314" s="100" t="s">
        <v>377</v>
      </c>
      <c r="X314" s="100">
        <v>167</v>
      </c>
      <c r="Y314" s="100">
        <v>141</v>
      </c>
      <c r="Z314" s="100">
        <v>132</v>
      </c>
      <c r="AA314" s="100">
        <v>134</v>
      </c>
      <c r="AC314" s="100" t="s">
        <v>377</v>
      </c>
      <c r="AD314" s="100">
        <v>92</v>
      </c>
      <c r="AE314" s="100">
        <v>106</v>
      </c>
      <c r="AF314" s="100">
        <v>93</v>
      </c>
      <c r="AG314" s="100">
        <v>99</v>
      </c>
      <c r="AJ314" s="100" t="str">
        <f t="shared" si="136"/>
        <v>●</v>
      </c>
      <c r="AK314" s="100" t="str">
        <f t="shared" si="134"/>
        <v>●</v>
      </c>
      <c r="AL314" s="100" t="str">
        <f t="shared" si="134"/>
        <v>●</v>
      </c>
      <c r="AM314" s="100" t="str">
        <f t="shared" si="134"/>
        <v>●</v>
      </c>
      <c r="AP314" s="100" t="str">
        <f t="shared" si="137"/>
        <v>●</v>
      </c>
      <c r="AQ314" s="100" t="str">
        <f t="shared" si="135"/>
        <v>●</v>
      </c>
      <c r="AR314" s="100" t="str">
        <f t="shared" si="135"/>
        <v>●</v>
      </c>
      <c r="AS314" s="100" t="str">
        <f t="shared" si="135"/>
        <v>●</v>
      </c>
    </row>
    <row r="315" spans="2:45" s="100" customFormat="1" ht="14.25" customHeight="1">
      <c r="B315" s="102" t="s">
        <v>95</v>
      </c>
      <c r="C315" s="106">
        <v>155</v>
      </c>
      <c r="D315" s="107">
        <v>121</v>
      </c>
      <c r="E315" s="107">
        <v>145</v>
      </c>
      <c r="F315" s="107">
        <v>125</v>
      </c>
      <c r="G315" s="107">
        <f>第2表01元データ!H41</f>
        <v>73</v>
      </c>
      <c r="H315" s="107">
        <f t="shared" si="138"/>
        <v>-52</v>
      </c>
      <c r="I315" s="108">
        <f t="shared" si="139"/>
        <v>-41.6</v>
      </c>
      <c r="J315" s="102"/>
      <c r="K315" s="114" t="s">
        <v>95</v>
      </c>
      <c r="L315" s="106">
        <v>128</v>
      </c>
      <c r="M315" s="107">
        <v>121</v>
      </c>
      <c r="N315" s="107">
        <v>102</v>
      </c>
      <c r="O315" s="107">
        <v>107</v>
      </c>
      <c r="P315" s="107">
        <f>第2表01元データ!I41</f>
        <v>53</v>
      </c>
      <c r="Q315" s="107">
        <f t="shared" si="140"/>
        <v>-54</v>
      </c>
      <c r="R315" s="108">
        <f t="shared" si="141"/>
        <v>-50.467289719626166</v>
      </c>
      <c r="S315" s="108"/>
      <c r="T315" s="100">
        <v>102</v>
      </c>
      <c r="W315" s="100" t="s">
        <v>356</v>
      </c>
      <c r="X315" s="100">
        <v>234</v>
      </c>
      <c r="Y315" s="100">
        <v>155</v>
      </c>
      <c r="Z315" s="100">
        <v>121</v>
      </c>
      <c r="AA315" s="100">
        <v>145</v>
      </c>
      <c r="AC315" s="100" t="s">
        <v>356</v>
      </c>
      <c r="AD315" s="100">
        <v>134</v>
      </c>
      <c r="AE315" s="100">
        <v>128</v>
      </c>
      <c r="AF315" s="100">
        <v>121</v>
      </c>
      <c r="AG315" s="100">
        <v>102</v>
      </c>
      <c r="AJ315" s="100" t="str">
        <f t="shared" si="136"/>
        <v>●</v>
      </c>
      <c r="AK315" s="100" t="str">
        <f t="shared" si="134"/>
        <v>●</v>
      </c>
      <c r="AL315" s="100" t="str">
        <f t="shared" si="134"/>
        <v>●</v>
      </c>
      <c r="AM315" s="100" t="str">
        <f t="shared" si="134"/>
        <v>●</v>
      </c>
      <c r="AP315" s="100" t="str">
        <f t="shared" si="137"/>
        <v>●</v>
      </c>
      <c r="AQ315" s="100" t="str">
        <f t="shared" si="135"/>
        <v>●</v>
      </c>
      <c r="AR315" s="100" t="str">
        <f t="shared" si="135"/>
        <v>●</v>
      </c>
      <c r="AS315" s="100" t="str">
        <f t="shared" si="135"/>
        <v>●</v>
      </c>
    </row>
    <row r="316" spans="2:45" s="100" customFormat="1" ht="14.25" customHeight="1">
      <c r="B316" s="102" t="s">
        <v>96</v>
      </c>
      <c r="C316" s="106">
        <v>210</v>
      </c>
      <c r="D316" s="107">
        <v>143</v>
      </c>
      <c r="E316" s="107">
        <v>120</v>
      </c>
      <c r="F316" s="107">
        <v>133</v>
      </c>
      <c r="G316" s="107">
        <f>第2表01元データ!H42</f>
        <v>78</v>
      </c>
      <c r="H316" s="107">
        <f t="shared" si="138"/>
        <v>-55</v>
      </c>
      <c r="I316" s="108">
        <f t="shared" si="139"/>
        <v>-41.353383458646611</v>
      </c>
      <c r="J316" s="102"/>
      <c r="K316" s="114" t="s">
        <v>96</v>
      </c>
      <c r="L316" s="106">
        <v>156</v>
      </c>
      <c r="M316" s="107">
        <v>146</v>
      </c>
      <c r="N316" s="107">
        <v>125</v>
      </c>
      <c r="O316" s="107">
        <v>105</v>
      </c>
      <c r="P316" s="107">
        <f>第2表01元データ!I42</f>
        <v>84</v>
      </c>
      <c r="Q316" s="107">
        <f t="shared" si="140"/>
        <v>-21</v>
      </c>
      <c r="R316" s="108">
        <f t="shared" si="141"/>
        <v>-20</v>
      </c>
      <c r="S316" s="108"/>
      <c r="T316" s="100">
        <v>103</v>
      </c>
      <c r="W316" s="100" t="s">
        <v>357</v>
      </c>
      <c r="X316" s="100">
        <v>318</v>
      </c>
      <c r="Y316" s="100">
        <v>210</v>
      </c>
      <c r="Z316" s="100">
        <v>143</v>
      </c>
      <c r="AA316" s="100">
        <v>120</v>
      </c>
      <c r="AC316" s="100" t="s">
        <v>357</v>
      </c>
      <c r="AD316" s="100">
        <v>180</v>
      </c>
      <c r="AE316" s="100">
        <v>156</v>
      </c>
      <c r="AF316" s="100">
        <v>146</v>
      </c>
      <c r="AG316" s="100">
        <v>125</v>
      </c>
      <c r="AJ316" s="100" t="str">
        <f t="shared" si="136"/>
        <v>●</v>
      </c>
      <c r="AK316" s="100" t="str">
        <f t="shared" si="134"/>
        <v>●</v>
      </c>
      <c r="AL316" s="100" t="str">
        <f t="shared" si="134"/>
        <v>●</v>
      </c>
      <c r="AM316" s="100" t="str">
        <f t="shared" si="134"/>
        <v>●</v>
      </c>
      <c r="AP316" s="100" t="str">
        <f t="shared" si="137"/>
        <v>●</v>
      </c>
      <c r="AQ316" s="100" t="str">
        <f t="shared" si="135"/>
        <v>●</v>
      </c>
      <c r="AR316" s="100" t="str">
        <f t="shared" si="135"/>
        <v>●</v>
      </c>
      <c r="AS316" s="100" t="str">
        <f t="shared" si="135"/>
        <v>●</v>
      </c>
    </row>
    <row r="317" spans="2:45" s="100" customFormat="1" ht="14.25" customHeight="1">
      <c r="B317" s="102" t="s">
        <v>97</v>
      </c>
      <c r="C317" s="106">
        <v>277</v>
      </c>
      <c r="D317" s="107">
        <v>206</v>
      </c>
      <c r="E317" s="107">
        <v>129</v>
      </c>
      <c r="F317" s="107">
        <v>123</v>
      </c>
      <c r="G317" s="107">
        <f>第2表01元データ!H43</f>
        <v>94</v>
      </c>
      <c r="H317" s="107">
        <f t="shared" si="138"/>
        <v>-29</v>
      </c>
      <c r="I317" s="108">
        <f t="shared" si="139"/>
        <v>-23.577235772357724</v>
      </c>
      <c r="J317" s="102"/>
      <c r="K317" s="114" t="s">
        <v>97</v>
      </c>
      <c r="L317" s="106">
        <v>176</v>
      </c>
      <c r="M317" s="107">
        <v>142</v>
      </c>
      <c r="N317" s="107">
        <v>138</v>
      </c>
      <c r="O317" s="107">
        <v>121</v>
      </c>
      <c r="P317" s="107">
        <f>第2表01元データ!I43</f>
        <v>103</v>
      </c>
      <c r="Q317" s="107">
        <f t="shared" si="140"/>
        <v>-18</v>
      </c>
      <c r="R317" s="108">
        <f t="shared" si="141"/>
        <v>-14.87603305785124</v>
      </c>
      <c r="S317" s="108"/>
      <c r="T317" s="100">
        <v>104</v>
      </c>
      <c r="W317" s="100" t="s">
        <v>358</v>
      </c>
      <c r="X317" s="100">
        <v>387</v>
      </c>
      <c r="Y317" s="100">
        <v>277</v>
      </c>
      <c r="Z317" s="100">
        <v>206</v>
      </c>
      <c r="AA317" s="100">
        <v>129</v>
      </c>
      <c r="AC317" s="100" t="s">
        <v>358</v>
      </c>
      <c r="AD317" s="100">
        <v>217</v>
      </c>
      <c r="AE317" s="100">
        <v>176</v>
      </c>
      <c r="AF317" s="100">
        <v>142</v>
      </c>
      <c r="AG317" s="100">
        <v>138</v>
      </c>
      <c r="AJ317" s="100" t="str">
        <f t="shared" si="136"/>
        <v>●</v>
      </c>
      <c r="AK317" s="100" t="str">
        <f t="shared" si="134"/>
        <v>●</v>
      </c>
      <c r="AL317" s="100" t="str">
        <f t="shared" si="134"/>
        <v>●</v>
      </c>
      <c r="AM317" s="100" t="str">
        <f t="shared" si="134"/>
        <v>●</v>
      </c>
      <c r="AP317" s="100" t="str">
        <f t="shared" si="137"/>
        <v>●</v>
      </c>
      <c r="AQ317" s="100" t="str">
        <f t="shared" si="135"/>
        <v>●</v>
      </c>
      <c r="AR317" s="100" t="str">
        <f t="shared" si="135"/>
        <v>●</v>
      </c>
      <c r="AS317" s="100" t="str">
        <f t="shared" si="135"/>
        <v>●</v>
      </c>
    </row>
    <row r="318" spans="2:45" s="100" customFormat="1" ht="14.25" customHeight="1">
      <c r="B318" s="102" t="s">
        <v>98</v>
      </c>
      <c r="C318" s="106">
        <v>289</v>
      </c>
      <c r="D318" s="107">
        <v>230</v>
      </c>
      <c r="E318" s="107">
        <v>167</v>
      </c>
      <c r="F318" s="107">
        <v>119</v>
      </c>
      <c r="G318" s="107">
        <f>第2表01元データ!H44</f>
        <v>71</v>
      </c>
      <c r="H318" s="107">
        <f t="shared" si="138"/>
        <v>-48</v>
      </c>
      <c r="I318" s="108">
        <f t="shared" si="139"/>
        <v>-40.336134453781511</v>
      </c>
      <c r="J318" s="102"/>
      <c r="K318" s="114" t="s">
        <v>98</v>
      </c>
      <c r="L318" s="106">
        <v>164</v>
      </c>
      <c r="M318" s="107">
        <v>120</v>
      </c>
      <c r="N318" s="107">
        <v>105</v>
      </c>
      <c r="O318" s="107">
        <v>74</v>
      </c>
      <c r="P318" s="107">
        <f>第2表01元データ!I44</f>
        <v>56</v>
      </c>
      <c r="Q318" s="107">
        <f t="shared" si="140"/>
        <v>-18</v>
      </c>
      <c r="R318" s="108">
        <f t="shared" si="141"/>
        <v>-24.324324324324326</v>
      </c>
      <c r="S318" s="108"/>
      <c r="T318" s="100">
        <v>105</v>
      </c>
      <c r="W318" s="100" t="s">
        <v>359</v>
      </c>
      <c r="X318" s="100">
        <v>261</v>
      </c>
      <c r="Y318" s="100">
        <v>289</v>
      </c>
      <c r="Z318" s="100">
        <v>230</v>
      </c>
      <c r="AA318" s="100">
        <v>167</v>
      </c>
      <c r="AC318" s="100" t="s">
        <v>359</v>
      </c>
      <c r="AD318" s="100">
        <v>114</v>
      </c>
      <c r="AE318" s="100">
        <v>164</v>
      </c>
      <c r="AF318" s="100">
        <v>120</v>
      </c>
      <c r="AG318" s="100">
        <v>105</v>
      </c>
      <c r="AJ318" s="100" t="str">
        <f t="shared" si="136"/>
        <v>●</v>
      </c>
      <c r="AK318" s="100" t="str">
        <f t="shared" si="134"/>
        <v>●</v>
      </c>
      <c r="AL318" s="100" t="str">
        <f t="shared" si="134"/>
        <v>●</v>
      </c>
      <c r="AM318" s="100" t="str">
        <f t="shared" si="134"/>
        <v>●</v>
      </c>
      <c r="AP318" s="100" t="str">
        <f t="shared" si="137"/>
        <v>●</v>
      </c>
      <c r="AQ318" s="100" t="str">
        <f t="shared" si="135"/>
        <v>●</v>
      </c>
      <c r="AR318" s="100" t="str">
        <f t="shared" si="135"/>
        <v>●</v>
      </c>
      <c r="AS318" s="100" t="str">
        <f t="shared" si="135"/>
        <v>●</v>
      </c>
    </row>
    <row r="319" spans="2:45" s="100" customFormat="1" ht="14.25" customHeight="1">
      <c r="B319" s="102" t="s">
        <v>99</v>
      </c>
      <c r="C319" s="106">
        <v>262</v>
      </c>
      <c r="D319" s="107">
        <v>301</v>
      </c>
      <c r="E319" s="107">
        <v>216</v>
      </c>
      <c r="F319" s="107">
        <v>136</v>
      </c>
      <c r="G319" s="107">
        <f>第2表01元データ!H45</f>
        <v>64</v>
      </c>
      <c r="H319" s="107">
        <f t="shared" si="138"/>
        <v>-72</v>
      </c>
      <c r="I319" s="108">
        <f t="shared" si="139"/>
        <v>-52.941176470588239</v>
      </c>
      <c r="J319" s="102"/>
      <c r="K319" s="114" t="s">
        <v>99</v>
      </c>
      <c r="L319" s="106">
        <v>126</v>
      </c>
      <c r="M319" s="107">
        <v>145</v>
      </c>
      <c r="N319" s="107">
        <v>108</v>
      </c>
      <c r="O319" s="107">
        <v>70</v>
      </c>
      <c r="P319" s="107">
        <f>第2表01元データ!I45</f>
        <v>43</v>
      </c>
      <c r="Q319" s="107">
        <f t="shared" si="140"/>
        <v>-27</v>
      </c>
      <c r="R319" s="108">
        <f t="shared" si="141"/>
        <v>-38.571428571428577</v>
      </c>
      <c r="S319" s="108"/>
      <c r="T319" s="100">
        <v>106</v>
      </c>
      <c r="W319" s="100" t="s">
        <v>360</v>
      </c>
      <c r="X319" s="100">
        <v>256</v>
      </c>
      <c r="Y319" s="100">
        <v>262</v>
      </c>
      <c r="Z319" s="100">
        <v>301</v>
      </c>
      <c r="AA319" s="100">
        <v>216</v>
      </c>
      <c r="AC319" s="100" t="s">
        <v>360</v>
      </c>
      <c r="AD319" s="100">
        <v>95</v>
      </c>
      <c r="AE319" s="100">
        <v>126</v>
      </c>
      <c r="AF319" s="100">
        <v>145</v>
      </c>
      <c r="AG319" s="100">
        <v>108</v>
      </c>
      <c r="AJ319" s="100" t="str">
        <f t="shared" si="136"/>
        <v>●</v>
      </c>
      <c r="AK319" s="100" t="str">
        <f t="shared" si="134"/>
        <v>●</v>
      </c>
      <c r="AL319" s="100" t="str">
        <f t="shared" si="134"/>
        <v>●</v>
      </c>
      <c r="AM319" s="100" t="str">
        <f t="shared" si="134"/>
        <v>●</v>
      </c>
      <c r="AP319" s="100" t="str">
        <f t="shared" si="137"/>
        <v>●</v>
      </c>
      <c r="AQ319" s="100" t="str">
        <f t="shared" si="135"/>
        <v>●</v>
      </c>
      <c r="AR319" s="100" t="str">
        <f t="shared" si="135"/>
        <v>●</v>
      </c>
      <c r="AS319" s="100" t="str">
        <f t="shared" si="135"/>
        <v>●</v>
      </c>
    </row>
    <row r="320" spans="2:45" s="100" customFormat="1" ht="14.25" customHeight="1">
      <c r="B320" s="102" t="s">
        <v>100</v>
      </c>
      <c r="C320" s="106">
        <v>236</v>
      </c>
      <c r="D320" s="107">
        <v>214</v>
      </c>
      <c r="E320" s="107">
        <v>224</v>
      </c>
      <c r="F320" s="107">
        <v>177</v>
      </c>
      <c r="G320" s="107">
        <f>第2表01元データ!H46</f>
        <v>79</v>
      </c>
      <c r="H320" s="107">
        <f t="shared" si="138"/>
        <v>-98</v>
      </c>
      <c r="I320" s="108">
        <f t="shared" si="139"/>
        <v>-55.367231638418076</v>
      </c>
      <c r="J320" s="102"/>
      <c r="K320" s="114" t="s">
        <v>100</v>
      </c>
      <c r="L320" s="106">
        <v>126</v>
      </c>
      <c r="M320" s="107">
        <v>137</v>
      </c>
      <c r="N320" s="107">
        <v>142</v>
      </c>
      <c r="O320" s="107">
        <v>103</v>
      </c>
      <c r="P320" s="107">
        <f>第2表01元データ!I46</f>
        <v>48</v>
      </c>
      <c r="Q320" s="107">
        <f t="shared" si="140"/>
        <v>-55</v>
      </c>
      <c r="R320" s="108">
        <f t="shared" si="141"/>
        <v>-53.398058252427184</v>
      </c>
      <c r="S320" s="108"/>
      <c r="T320" s="100">
        <v>107</v>
      </c>
      <c r="W320" s="100" t="s">
        <v>361</v>
      </c>
      <c r="X320" s="100">
        <v>211</v>
      </c>
      <c r="Y320" s="100">
        <v>236</v>
      </c>
      <c r="Z320" s="100">
        <v>214</v>
      </c>
      <c r="AA320" s="100">
        <v>224</v>
      </c>
      <c r="AC320" s="100" t="s">
        <v>361</v>
      </c>
      <c r="AD320" s="100">
        <v>98</v>
      </c>
      <c r="AE320" s="100">
        <v>126</v>
      </c>
      <c r="AF320" s="100">
        <v>137</v>
      </c>
      <c r="AG320" s="100">
        <v>142</v>
      </c>
      <c r="AJ320" s="100" t="str">
        <f t="shared" si="136"/>
        <v>●</v>
      </c>
      <c r="AK320" s="100" t="str">
        <f t="shared" si="134"/>
        <v>●</v>
      </c>
      <c r="AL320" s="100" t="str">
        <f t="shared" si="134"/>
        <v>●</v>
      </c>
      <c r="AM320" s="100" t="str">
        <f t="shared" si="134"/>
        <v>●</v>
      </c>
      <c r="AP320" s="100" t="str">
        <f t="shared" si="137"/>
        <v>●</v>
      </c>
      <c r="AQ320" s="100" t="str">
        <f t="shared" si="135"/>
        <v>●</v>
      </c>
      <c r="AR320" s="100" t="str">
        <f t="shared" si="135"/>
        <v>●</v>
      </c>
      <c r="AS320" s="100" t="str">
        <f t="shared" si="135"/>
        <v>●</v>
      </c>
    </row>
    <row r="321" spans="2:45" s="100" customFormat="1" ht="14.25" customHeight="1">
      <c r="B321" s="102" t="s">
        <v>118</v>
      </c>
      <c r="C321" s="106">
        <v>188</v>
      </c>
      <c r="D321" s="107">
        <v>198</v>
      </c>
      <c r="E321" s="107">
        <v>192</v>
      </c>
      <c r="F321" s="107">
        <v>202</v>
      </c>
      <c r="G321" s="107">
        <f>第2表01元データ!H47</f>
        <v>104</v>
      </c>
      <c r="H321" s="107">
        <f t="shared" si="138"/>
        <v>-98</v>
      </c>
      <c r="I321" s="108">
        <f t="shared" si="139"/>
        <v>-48.514851485148512</v>
      </c>
      <c r="J321" s="102"/>
      <c r="K321" s="114" t="s">
        <v>118</v>
      </c>
      <c r="L321" s="106">
        <v>132</v>
      </c>
      <c r="M321" s="107">
        <v>168</v>
      </c>
      <c r="N321" s="107">
        <v>133</v>
      </c>
      <c r="O321" s="107">
        <v>130</v>
      </c>
      <c r="P321" s="107">
        <f>第2表01元データ!I47</f>
        <v>63</v>
      </c>
      <c r="Q321" s="107">
        <f t="shared" si="140"/>
        <v>-67</v>
      </c>
      <c r="R321" s="108">
        <f t="shared" si="141"/>
        <v>-51.538461538461533</v>
      </c>
      <c r="S321" s="108"/>
      <c r="T321" s="100">
        <v>108</v>
      </c>
      <c r="W321" s="100" t="s">
        <v>362</v>
      </c>
      <c r="X321" s="100">
        <v>330</v>
      </c>
      <c r="Y321" s="100">
        <v>188</v>
      </c>
      <c r="Z321" s="100">
        <v>198</v>
      </c>
      <c r="AA321" s="100">
        <v>192</v>
      </c>
      <c r="AC321" s="100" t="s">
        <v>362</v>
      </c>
      <c r="AD321" s="100">
        <v>145</v>
      </c>
      <c r="AE321" s="100">
        <v>132</v>
      </c>
      <c r="AF321" s="100">
        <v>168</v>
      </c>
      <c r="AG321" s="100">
        <v>133</v>
      </c>
      <c r="AJ321" s="100" t="str">
        <f t="shared" si="136"/>
        <v>●</v>
      </c>
      <c r="AK321" s="100" t="str">
        <f t="shared" si="134"/>
        <v>●</v>
      </c>
      <c r="AL321" s="100" t="str">
        <f t="shared" si="134"/>
        <v>●</v>
      </c>
      <c r="AM321" s="100" t="str">
        <f t="shared" si="134"/>
        <v>●</v>
      </c>
      <c r="AP321" s="100" t="str">
        <f t="shared" si="137"/>
        <v>●</v>
      </c>
      <c r="AQ321" s="100" t="str">
        <f t="shared" si="135"/>
        <v>●</v>
      </c>
      <c r="AR321" s="100" t="str">
        <f t="shared" si="135"/>
        <v>●</v>
      </c>
      <c r="AS321" s="100" t="str">
        <f t="shared" si="135"/>
        <v>●</v>
      </c>
    </row>
    <row r="322" spans="2:45" s="100" customFormat="1" ht="14.25" customHeight="1">
      <c r="B322" s="102" t="s">
        <v>101</v>
      </c>
      <c r="C322" s="106">
        <v>316</v>
      </c>
      <c r="D322" s="107">
        <v>169</v>
      </c>
      <c r="E322" s="107">
        <v>186</v>
      </c>
      <c r="F322" s="107">
        <v>177</v>
      </c>
      <c r="G322" s="107">
        <f>第2表01元データ!H48</f>
        <v>131</v>
      </c>
      <c r="H322" s="107">
        <f t="shared" si="138"/>
        <v>-46</v>
      </c>
      <c r="I322" s="108">
        <f t="shared" si="139"/>
        <v>-25.988700564971751</v>
      </c>
      <c r="J322" s="102"/>
      <c r="K322" s="114" t="s">
        <v>101</v>
      </c>
      <c r="L322" s="106">
        <v>158</v>
      </c>
      <c r="M322" s="107">
        <v>144</v>
      </c>
      <c r="N322" s="107">
        <v>164</v>
      </c>
      <c r="O322" s="107">
        <v>136</v>
      </c>
      <c r="P322" s="107">
        <f>第2表01元データ!I48</f>
        <v>108</v>
      </c>
      <c r="Q322" s="107">
        <f t="shared" si="140"/>
        <v>-28</v>
      </c>
      <c r="R322" s="108">
        <f t="shared" si="141"/>
        <v>-20.588235294117645</v>
      </c>
      <c r="S322" s="108"/>
      <c r="T322" s="100">
        <v>109</v>
      </c>
      <c r="W322" s="100" t="s">
        <v>363</v>
      </c>
      <c r="X322" s="100">
        <v>394</v>
      </c>
      <c r="Y322" s="100">
        <v>316</v>
      </c>
      <c r="Z322" s="100">
        <v>169</v>
      </c>
      <c r="AA322" s="100">
        <v>186</v>
      </c>
      <c r="AC322" s="100" t="s">
        <v>363</v>
      </c>
      <c r="AD322" s="100">
        <v>202</v>
      </c>
      <c r="AE322" s="100">
        <v>158</v>
      </c>
      <c r="AF322" s="100">
        <v>144</v>
      </c>
      <c r="AG322" s="100">
        <v>164</v>
      </c>
      <c r="AJ322" s="100" t="str">
        <f t="shared" si="136"/>
        <v>●</v>
      </c>
      <c r="AK322" s="100" t="str">
        <f t="shared" si="134"/>
        <v>●</v>
      </c>
      <c r="AL322" s="100" t="str">
        <f>IF(E322=Z322,"○","●")</f>
        <v>●</v>
      </c>
      <c r="AM322" s="100" t="str">
        <f t="shared" si="134"/>
        <v>●</v>
      </c>
      <c r="AP322" s="100" t="str">
        <f t="shared" si="137"/>
        <v>●</v>
      </c>
      <c r="AQ322" s="100" t="str">
        <f t="shared" si="135"/>
        <v>●</v>
      </c>
      <c r="AR322" s="100" t="str">
        <f t="shared" si="135"/>
        <v>●</v>
      </c>
      <c r="AS322" s="100" t="str">
        <f t="shared" si="135"/>
        <v>●</v>
      </c>
    </row>
    <row r="323" spans="2:45" s="100" customFormat="1" ht="14.25" customHeight="1">
      <c r="B323" s="102" t="s">
        <v>102</v>
      </c>
      <c r="C323" s="106">
        <v>366</v>
      </c>
      <c r="D323" s="107">
        <v>294</v>
      </c>
      <c r="E323" s="107">
        <v>171</v>
      </c>
      <c r="F323" s="107">
        <v>199</v>
      </c>
      <c r="G323" s="107">
        <f>第2表01元データ!H49</f>
        <v>176</v>
      </c>
      <c r="H323" s="107">
        <f t="shared" si="138"/>
        <v>-23</v>
      </c>
      <c r="I323" s="108">
        <f t="shared" si="139"/>
        <v>-11.557788944723619</v>
      </c>
      <c r="J323" s="102"/>
      <c r="K323" s="114" t="s">
        <v>102</v>
      </c>
      <c r="L323" s="106">
        <v>232</v>
      </c>
      <c r="M323" s="107">
        <v>156</v>
      </c>
      <c r="N323" s="107">
        <v>138</v>
      </c>
      <c r="O323" s="107">
        <v>157</v>
      </c>
      <c r="P323" s="107">
        <f>第2表01元データ!I49</f>
        <v>130</v>
      </c>
      <c r="Q323" s="107">
        <f t="shared" si="140"/>
        <v>-27</v>
      </c>
      <c r="R323" s="108">
        <f t="shared" si="141"/>
        <v>-17.197452229299362</v>
      </c>
      <c r="S323" s="108"/>
      <c r="T323" s="100">
        <v>110</v>
      </c>
      <c r="W323" s="100" t="s">
        <v>364</v>
      </c>
      <c r="X323" s="100">
        <v>344</v>
      </c>
      <c r="Y323" s="100">
        <v>366</v>
      </c>
      <c r="Z323" s="100">
        <v>294</v>
      </c>
      <c r="AA323" s="100">
        <v>171</v>
      </c>
      <c r="AC323" s="100" t="s">
        <v>364</v>
      </c>
      <c r="AD323" s="100">
        <v>182</v>
      </c>
      <c r="AE323" s="100">
        <v>232</v>
      </c>
      <c r="AF323" s="100">
        <v>156</v>
      </c>
      <c r="AG323" s="100">
        <v>138</v>
      </c>
      <c r="AJ323" s="100" t="str">
        <f t="shared" si="136"/>
        <v>●</v>
      </c>
      <c r="AK323" s="100" t="str">
        <f t="shared" si="134"/>
        <v>●</v>
      </c>
      <c r="AL323" s="100" t="str">
        <f t="shared" si="134"/>
        <v>●</v>
      </c>
      <c r="AM323" s="100" t="str">
        <f t="shared" si="134"/>
        <v>●</v>
      </c>
      <c r="AP323" s="100" t="str">
        <f t="shared" si="137"/>
        <v>●</v>
      </c>
      <c r="AQ323" s="100" t="str">
        <f t="shared" si="135"/>
        <v>●</v>
      </c>
      <c r="AR323" s="100" t="str">
        <f t="shared" si="135"/>
        <v>●</v>
      </c>
      <c r="AS323" s="100" t="str">
        <f t="shared" si="135"/>
        <v>●</v>
      </c>
    </row>
    <row r="324" spans="2:45" s="100" customFormat="1" ht="14.25" customHeight="1">
      <c r="B324" s="102" t="s">
        <v>103</v>
      </c>
      <c r="C324" s="106">
        <v>314</v>
      </c>
      <c r="D324" s="107">
        <v>375</v>
      </c>
      <c r="E324" s="107">
        <v>288</v>
      </c>
      <c r="F324" s="107">
        <v>172</v>
      </c>
      <c r="G324" s="107">
        <f>第2表01元データ!H50</f>
        <v>160</v>
      </c>
      <c r="H324" s="107">
        <f t="shared" si="138"/>
        <v>-12</v>
      </c>
      <c r="I324" s="108">
        <f t="shared" si="139"/>
        <v>-6.9767441860465116</v>
      </c>
      <c r="J324" s="102"/>
      <c r="K324" s="114" t="s">
        <v>103</v>
      </c>
      <c r="L324" s="106">
        <v>195</v>
      </c>
      <c r="M324" s="107">
        <v>226</v>
      </c>
      <c r="N324" s="107">
        <v>166</v>
      </c>
      <c r="O324" s="107">
        <v>128</v>
      </c>
      <c r="P324" s="107">
        <f>第2表01元データ!I50</f>
        <v>129</v>
      </c>
      <c r="Q324" s="107">
        <f t="shared" si="140"/>
        <v>1</v>
      </c>
      <c r="R324" s="108">
        <f t="shared" si="141"/>
        <v>0.78125</v>
      </c>
      <c r="S324" s="108"/>
      <c r="T324" s="100">
        <v>111</v>
      </c>
      <c r="W324" s="100" t="s">
        <v>365</v>
      </c>
      <c r="X324" s="100">
        <v>353</v>
      </c>
      <c r="Y324" s="100">
        <v>314</v>
      </c>
      <c r="Z324" s="100">
        <v>375</v>
      </c>
      <c r="AA324" s="100">
        <v>288</v>
      </c>
      <c r="AC324" s="100" t="s">
        <v>365</v>
      </c>
      <c r="AD324" s="100">
        <v>155</v>
      </c>
      <c r="AE324" s="100">
        <v>195</v>
      </c>
      <c r="AF324" s="100">
        <v>226</v>
      </c>
      <c r="AG324" s="100">
        <v>166</v>
      </c>
      <c r="AJ324" s="100" t="str">
        <f t="shared" si="136"/>
        <v>●</v>
      </c>
      <c r="AK324" s="100" t="str">
        <f t="shared" si="134"/>
        <v>●</v>
      </c>
      <c r="AL324" s="100" t="str">
        <f t="shared" si="134"/>
        <v>●</v>
      </c>
      <c r="AM324" s="100" t="str">
        <f t="shared" si="134"/>
        <v>●</v>
      </c>
      <c r="AP324" s="100" t="str">
        <f t="shared" si="137"/>
        <v>●</v>
      </c>
      <c r="AQ324" s="100" t="str">
        <f t="shared" si="135"/>
        <v>●</v>
      </c>
      <c r="AR324" s="100" t="str">
        <f t="shared" si="135"/>
        <v>●</v>
      </c>
      <c r="AS324" s="100" t="str">
        <f t="shared" si="135"/>
        <v>●</v>
      </c>
    </row>
    <row r="325" spans="2:45" s="100" customFormat="1" ht="14.25" customHeight="1">
      <c r="B325" s="102" t="s">
        <v>104</v>
      </c>
      <c r="C325" s="106">
        <v>347</v>
      </c>
      <c r="D325" s="107">
        <v>312</v>
      </c>
      <c r="E325" s="107">
        <v>346</v>
      </c>
      <c r="F325" s="107">
        <v>286</v>
      </c>
      <c r="G325" s="107">
        <f>第2表01元データ!H51</f>
        <v>161</v>
      </c>
      <c r="H325" s="107">
        <f t="shared" si="138"/>
        <v>-125</v>
      </c>
      <c r="I325" s="108">
        <f t="shared" si="139"/>
        <v>-43.706293706293707</v>
      </c>
      <c r="J325" s="102"/>
      <c r="K325" s="114" t="s">
        <v>104</v>
      </c>
      <c r="L325" s="106">
        <v>163</v>
      </c>
      <c r="M325" s="107">
        <v>181</v>
      </c>
      <c r="N325" s="107">
        <v>209</v>
      </c>
      <c r="O325" s="107">
        <v>148</v>
      </c>
      <c r="P325" s="107">
        <f>第2表01元データ!I51</f>
        <v>133</v>
      </c>
      <c r="Q325" s="107">
        <f t="shared" si="140"/>
        <v>-15</v>
      </c>
      <c r="R325" s="108">
        <f t="shared" si="141"/>
        <v>-10.135135135135135</v>
      </c>
      <c r="S325" s="108"/>
      <c r="T325" s="100">
        <v>112</v>
      </c>
      <c r="W325" s="100" t="s">
        <v>366</v>
      </c>
      <c r="X325" s="100">
        <v>384</v>
      </c>
      <c r="Y325" s="100">
        <v>347</v>
      </c>
      <c r="Z325" s="100">
        <v>312</v>
      </c>
      <c r="AA325" s="100">
        <v>346</v>
      </c>
      <c r="AC325" s="100" t="s">
        <v>366</v>
      </c>
      <c r="AD325" s="100">
        <v>142</v>
      </c>
      <c r="AE325" s="100">
        <v>163</v>
      </c>
      <c r="AF325" s="100">
        <v>181</v>
      </c>
      <c r="AG325" s="100">
        <v>209</v>
      </c>
      <c r="AJ325" s="100" t="str">
        <f t="shared" si="136"/>
        <v>●</v>
      </c>
      <c r="AK325" s="100" t="str">
        <f t="shared" si="134"/>
        <v>●</v>
      </c>
      <c r="AL325" s="100" t="str">
        <f t="shared" si="134"/>
        <v>●</v>
      </c>
      <c r="AM325" s="100" t="str">
        <f t="shared" si="134"/>
        <v>●</v>
      </c>
      <c r="AP325" s="100" t="str">
        <f t="shared" si="137"/>
        <v>●</v>
      </c>
      <c r="AQ325" s="100" t="str">
        <f t="shared" si="135"/>
        <v>●</v>
      </c>
      <c r="AR325" s="100" t="str">
        <f t="shared" si="135"/>
        <v>●</v>
      </c>
      <c r="AS325" s="100" t="str">
        <f t="shared" si="135"/>
        <v>●</v>
      </c>
    </row>
    <row r="326" spans="2:45" s="100" customFormat="1" ht="14.25" customHeight="1">
      <c r="B326" s="102" t="s">
        <v>105</v>
      </c>
      <c r="C326" s="106">
        <v>363</v>
      </c>
      <c r="D326" s="107">
        <v>301</v>
      </c>
      <c r="E326" s="107">
        <v>305</v>
      </c>
      <c r="F326" s="107">
        <v>347</v>
      </c>
      <c r="G326" s="107">
        <f>第2表01元データ!H52</f>
        <v>153</v>
      </c>
      <c r="H326" s="107">
        <f t="shared" si="138"/>
        <v>-194</v>
      </c>
      <c r="I326" s="108">
        <f t="shared" si="139"/>
        <v>-55.907780979827095</v>
      </c>
      <c r="J326" s="102"/>
      <c r="K326" s="114" t="s">
        <v>105</v>
      </c>
      <c r="L326" s="106">
        <v>129</v>
      </c>
      <c r="M326" s="107">
        <v>149</v>
      </c>
      <c r="N326" s="107">
        <v>173</v>
      </c>
      <c r="O326" s="107">
        <v>209</v>
      </c>
      <c r="P326" s="107">
        <f>第2表01元データ!I52</f>
        <v>126</v>
      </c>
      <c r="Q326" s="107">
        <f t="shared" si="140"/>
        <v>-83</v>
      </c>
      <c r="R326" s="108">
        <f t="shared" si="141"/>
        <v>-39.71291866028708</v>
      </c>
      <c r="S326" s="108"/>
      <c r="T326" s="100">
        <v>113</v>
      </c>
      <c r="W326" s="100" t="s">
        <v>367</v>
      </c>
      <c r="X326" s="100">
        <v>350</v>
      </c>
      <c r="Y326" s="100">
        <v>363</v>
      </c>
      <c r="Z326" s="100">
        <v>301</v>
      </c>
      <c r="AA326" s="100">
        <v>305</v>
      </c>
      <c r="AC326" s="100" t="s">
        <v>367</v>
      </c>
      <c r="AD326" s="100">
        <v>99</v>
      </c>
      <c r="AE326" s="100">
        <v>129</v>
      </c>
      <c r="AF326" s="100">
        <v>149</v>
      </c>
      <c r="AG326" s="100">
        <v>173</v>
      </c>
      <c r="AJ326" s="100" t="str">
        <f t="shared" si="136"/>
        <v>●</v>
      </c>
      <c r="AK326" s="100" t="str">
        <f t="shared" si="134"/>
        <v>●</v>
      </c>
      <c r="AL326" s="100" t="str">
        <f t="shared" si="134"/>
        <v>●</v>
      </c>
      <c r="AM326" s="100" t="str">
        <f t="shared" si="134"/>
        <v>●</v>
      </c>
      <c r="AP326" s="100" t="str">
        <f t="shared" si="137"/>
        <v>●</v>
      </c>
      <c r="AQ326" s="100" t="str">
        <f t="shared" si="135"/>
        <v>●</v>
      </c>
      <c r="AR326" s="100" t="str">
        <f t="shared" si="135"/>
        <v>●</v>
      </c>
      <c r="AS326" s="100" t="str">
        <f t="shared" si="135"/>
        <v>●</v>
      </c>
    </row>
    <row r="327" spans="2:45" s="100" customFormat="1" ht="14.25" customHeight="1">
      <c r="B327" s="102" t="s">
        <v>106</v>
      </c>
      <c r="C327" s="106">
        <v>293</v>
      </c>
      <c r="D327" s="107">
        <v>320</v>
      </c>
      <c r="E327" s="107">
        <v>279</v>
      </c>
      <c r="F327" s="107">
        <v>276</v>
      </c>
      <c r="G327" s="107">
        <f>第2表01元データ!H53</f>
        <v>248</v>
      </c>
      <c r="H327" s="107">
        <f t="shared" si="138"/>
        <v>-28</v>
      </c>
      <c r="I327" s="108">
        <f t="shared" si="139"/>
        <v>-10.144927536231885</v>
      </c>
      <c r="J327" s="102"/>
      <c r="K327" s="114" t="s">
        <v>106</v>
      </c>
      <c r="L327" s="106">
        <v>94</v>
      </c>
      <c r="M327" s="107">
        <v>129</v>
      </c>
      <c r="N327" s="107">
        <v>143</v>
      </c>
      <c r="O327" s="107">
        <v>168</v>
      </c>
      <c r="P327" s="107">
        <f>第2表01元データ!I53</f>
        <v>150</v>
      </c>
      <c r="Q327" s="107">
        <f t="shared" si="140"/>
        <v>-18</v>
      </c>
      <c r="R327" s="108">
        <f t="shared" si="141"/>
        <v>-10.714285714285714</v>
      </c>
      <c r="S327" s="108"/>
      <c r="T327" s="100">
        <v>114</v>
      </c>
      <c r="W327" s="100" t="s">
        <v>368</v>
      </c>
      <c r="X327" s="100">
        <v>249</v>
      </c>
      <c r="Y327" s="100">
        <v>293</v>
      </c>
      <c r="Z327" s="100">
        <v>320</v>
      </c>
      <c r="AA327" s="100">
        <v>279</v>
      </c>
      <c r="AC327" s="100" t="s">
        <v>368</v>
      </c>
      <c r="AD327" s="100">
        <v>66</v>
      </c>
      <c r="AE327" s="100">
        <v>94</v>
      </c>
      <c r="AF327" s="100">
        <v>129</v>
      </c>
      <c r="AG327" s="100">
        <v>143</v>
      </c>
      <c r="AJ327" s="100" t="str">
        <f t="shared" si="136"/>
        <v>●</v>
      </c>
      <c r="AK327" s="100" t="str">
        <f t="shared" si="134"/>
        <v>●</v>
      </c>
      <c r="AL327" s="100" t="str">
        <f t="shared" si="134"/>
        <v>●</v>
      </c>
      <c r="AM327" s="100" t="str">
        <f t="shared" si="134"/>
        <v>●</v>
      </c>
      <c r="AP327" s="100" t="str">
        <f t="shared" si="137"/>
        <v>●</v>
      </c>
      <c r="AQ327" s="100" t="str">
        <f t="shared" si="135"/>
        <v>●</v>
      </c>
      <c r="AR327" s="100" t="str">
        <f t="shared" si="135"/>
        <v>●</v>
      </c>
      <c r="AS327" s="100" t="str">
        <f t="shared" si="135"/>
        <v>●</v>
      </c>
    </row>
    <row r="328" spans="2:45" s="100" customFormat="1" ht="14.25" customHeight="1">
      <c r="B328" s="102" t="s">
        <v>107</v>
      </c>
      <c r="C328" s="106">
        <v>211</v>
      </c>
      <c r="D328" s="107">
        <v>232</v>
      </c>
      <c r="E328" s="107">
        <v>272</v>
      </c>
      <c r="F328" s="107">
        <v>239</v>
      </c>
      <c r="G328" s="107">
        <f>第2表01元データ!H54</f>
        <v>264</v>
      </c>
      <c r="H328" s="107">
        <f t="shared" si="138"/>
        <v>25</v>
      </c>
      <c r="I328" s="108">
        <f t="shared" si="139"/>
        <v>10.460251046025103</v>
      </c>
      <c r="J328" s="102"/>
      <c r="K328" s="114" t="s">
        <v>107</v>
      </c>
      <c r="L328" s="106">
        <v>58</v>
      </c>
      <c r="M328" s="107">
        <v>85</v>
      </c>
      <c r="N328" s="107">
        <v>114</v>
      </c>
      <c r="O328" s="107">
        <v>131</v>
      </c>
      <c r="P328" s="107">
        <f>第2表01元データ!I54</f>
        <v>172</v>
      </c>
      <c r="Q328" s="107">
        <f t="shared" si="140"/>
        <v>41</v>
      </c>
      <c r="R328" s="108">
        <f t="shared" si="141"/>
        <v>31.297709923664126</v>
      </c>
      <c r="S328" s="108"/>
      <c r="T328" s="100">
        <v>115</v>
      </c>
      <c r="W328" s="100" t="s">
        <v>369</v>
      </c>
      <c r="X328" s="100">
        <v>203</v>
      </c>
      <c r="Y328" s="100">
        <v>211</v>
      </c>
      <c r="Z328" s="100">
        <v>232</v>
      </c>
      <c r="AA328" s="100">
        <v>272</v>
      </c>
      <c r="AC328" s="100" t="s">
        <v>369</v>
      </c>
      <c r="AD328" s="100">
        <v>66</v>
      </c>
      <c r="AE328" s="100">
        <v>58</v>
      </c>
      <c r="AF328" s="100">
        <v>85</v>
      </c>
      <c r="AG328" s="100">
        <v>114</v>
      </c>
      <c r="AJ328" s="100" t="str">
        <f t="shared" si="136"/>
        <v>●</v>
      </c>
      <c r="AK328" s="100" t="str">
        <f t="shared" si="134"/>
        <v>●</v>
      </c>
      <c r="AL328" s="100" t="str">
        <f t="shared" si="134"/>
        <v>●</v>
      </c>
      <c r="AM328" s="100" t="str">
        <f t="shared" si="134"/>
        <v>●</v>
      </c>
      <c r="AP328" s="100" t="str">
        <f t="shared" si="137"/>
        <v>●</v>
      </c>
      <c r="AQ328" s="100" t="str">
        <f t="shared" si="135"/>
        <v>●</v>
      </c>
      <c r="AR328" s="100" t="str">
        <f t="shared" si="135"/>
        <v>●</v>
      </c>
      <c r="AS328" s="100" t="str">
        <f t="shared" si="135"/>
        <v>●</v>
      </c>
    </row>
    <row r="329" spans="2:45" s="100" customFormat="1" ht="14.25" customHeight="1">
      <c r="B329" s="102" t="s">
        <v>108</v>
      </c>
      <c r="C329" s="106">
        <v>139</v>
      </c>
      <c r="D329" s="107">
        <v>156</v>
      </c>
      <c r="E329" s="107">
        <v>193</v>
      </c>
      <c r="F329" s="107">
        <v>210</v>
      </c>
      <c r="G329" s="107">
        <f>第2表01元データ!H55</f>
        <v>208</v>
      </c>
      <c r="H329" s="107">
        <f t="shared" si="138"/>
        <v>-2</v>
      </c>
      <c r="I329" s="108">
        <f t="shared" si="139"/>
        <v>-0.95238095238095244</v>
      </c>
      <c r="J329" s="102"/>
      <c r="K329" s="114" t="s">
        <v>108</v>
      </c>
      <c r="L329" s="106">
        <v>53</v>
      </c>
      <c r="M329" s="107">
        <v>53</v>
      </c>
      <c r="N329" s="107">
        <v>73</v>
      </c>
      <c r="O329" s="107">
        <v>91</v>
      </c>
      <c r="P329" s="107">
        <f>第2表01元データ!I55</f>
        <v>124</v>
      </c>
      <c r="Q329" s="107">
        <f t="shared" si="140"/>
        <v>33</v>
      </c>
      <c r="R329" s="108">
        <f t="shared" si="141"/>
        <v>36.263736263736263</v>
      </c>
      <c r="S329" s="108"/>
      <c r="T329" s="100">
        <v>116</v>
      </c>
      <c r="W329" s="100" t="s">
        <v>370</v>
      </c>
      <c r="X329" s="100">
        <v>137</v>
      </c>
      <c r="Y329" s="100">
        <v>139</v>
      </c>
      <c r="Z329" s="100">
        <v>156</v>
      </c>
      <c r="AA329" s="100">
        <v>193</v>
      </c>
      <c r="AC329" s="100" t="s">
        <v>370</v>
      </c>
      <c r="AD329" s="100">
        <v>28</v>
      </c>
      <c r="AE329" s="100">
        <v>53</v>
      </c>
      <c r="AF329" s="100">
        <v>53</v>
      </c>
      <c r="AG329" s="100">
        <v>73</v>
      </c>
      <c r="AJ329" s="100" t="str">
        <f t="shared" si="136"/>
        <v>●</v>
      </c>
      <c r="AK329" s="100" t="str">
        <f t="shared" si="134"/>
        <v>●</v>
      </c>
      <c r="AL329" s="100" t="str">
        <f t="shared" si="134"/>
        <v>●</v>
      </c>
      <c r="AM329" s="100" t="str">
        <f t="shared" si="134"/>
        <v>●</v>
      </c>
      <c r="AP329" s="100" t="str">
        <f t="shared" si="137"/>
        <v>●</v>
      </c>
      <c r="AQ329" s="100" t="str">
        <f t="shared" si="135"/>
        <v>○</v>
      </c>
      <c r="AR329" s="100" t="str">
        <f t="shared" si="135"/>
        <v>●</v>
      </c>
      <c r="AS329" s="100" t="str">
        <f t="shared" si="135"/>
        <v>●</v>
      </c>
    </row>
    <row r="330" spans="2:45" s="100" customFormat="1" ht="14.25" customHeight="1">
      <c r="B330" s="102" t="s">
        <v>109</v>
      </c>
      <c r="C330" s="106">
        <v>85</v>
      </c>
      <c r="D330" s="107">
        <v>82</v>
      </c>
      <c r="E330" s="107">
        <v>113</v>
      </c>
      <c r="F330" s="107">
        <v>124</v>
      </c>
      <c r="G330" s="107">
        <f>第2表01元データ!H56</f>
        <v>138</v>
      </c>
      <c r="H330" s="107">
        <f t="shared" si="138"/>
        <v>14</v>
      </c>
      <c r="I330" s="108">
        <f t="shared" si="139"/>
        <v>11.29032258064516</v>
      </c>
      <c r="J330" s="102"/>
      <c r="K330" s="114" t="s">
        <v>109</v>
      </c>
      <c r="L330" s="106">
        <v>17</v>
      </c>
      <c r="M330" s="107">
        <v>37</v>
      </c>
      <c r="N330" s="107">
        <v>38</v>
      </c>
      <c r="O330" s="107">
        <v>58</v>
      </c>
      <c r="P330" s="107">
        <f>第2表01元データ!I56</f>
        <v>86</v>
      </c>
      <c r="Q330" s="107">
        <f t="shared" si="140"/>
        <v>28</v>
      </c>
      <c r="R330" s="108">
        <f t="shared" si="141"/>
        <v>48.275862068965516</v>
      </c>
      <c r="S330" s="108"/>
      <c r="T330" s="100">
        <v>117</v>
      </c>
      <c r="W330" s="100" t="s">
        <v>371</v>
      </c>
      <c r="X330" s="100">
        <v>77</v>
      </c>
      <c r="Y330" s="100">
        <v>85</v>
      </c>
      <c r="Z330" s="100">
        <v>82</v>
      </c>
      <c r="AA330" s="100">
        <v>113</v>
      </c>
      <c r="AC330" s="100" t="s">
        <v>371</v>
      </c>
      <c r="AD330" s="100">
        <v>13</v>
      </c>
      <c r="AE330" s="100">
        <v>17</v>
      </c>
      <c r="AF330" s="100">
        <v>37</v>
      </c>
      <c r="AG330" s="100">
        <v>38</v>
      </c>
      <c r="AJ330" s="100" t="str">
        <f t="shared" si="136"/>
        <v>●</v>
      </c>
      <c r="AK330" s="100" t="str">
        <f t="shared" si="134"/>
        <v>●</v>
      </c>
      <c r="AL330" s="100" t="str">
        <f t="shared" si="134"/>
        <v>●</v>
      </c>
      <c r="AM330" s="100" t="str">
        <f t="shared" si="134"/>
        <v>●</v>
      </c>
      <c r="AP330" s="100" t="str">
        <f t="shared" si="137"/>
        <v>●</v>
      </c>
      <c r="AQ330" s="100" t="str">
        <f t="shared" si="135"/>
        <v>●</v>
      </c>
      <c r="AR330" s="100" t="str">
        <f t="shared" si="135"/>
        <v>●</v>
      </c>
      <c r="AS330" s="100" t="str">
        <f t="shared" si="135"/>
        <v>●</v>
      </c>
    </row>
    <row r="331" spans="2:45" s="100" customFormat="1" ht="14.25" customHeight="1">
      <c r="B331" s="102" t="s">
        <v>110</v>
      </c>
      <c r="C331" s="106">
        <v>53</v>
      </c>
      <c r="D331" s="107">
        <v>52</v>
      </c>
      <c r="E331" s="107">
        <v>73</v>
      </c>
      <c r="F331" s="107">
        <v>94</v>
      </c>
      <c r="G331" s="107">
        <f>第2表01元データ!H57</f>
        <v>123</v>
      </c>
      <c r="H331" s="107">
        <f t="shared" si="138"/>
        <v>29</v>
      </c>
      <c r="I331" s="108">
        <f t="shared" si="139"/>
        <v>30.851063829787233</v>
      </c>
      <c r="J331" s="102"/>
      <c r="K331" s="114" t="s">
        <v>110</v>
      </c>
      <c r="L331" s="106">
        <v>13</v>
      </c>
      <c r="M331" s="107">
        <v>20</v>
      </c>
      <c r="N331" s="107">
        <v>28</v>
      </c>
      <c r="O331" s="107">
        <v>29</v>
      </c>
      <c r="P331" s="107">
        <f>第2表01元データ!I57</f>
        <v>61</v>
      </c>
      <c r="Q331" s="107">
        <f t="shared" si="140"/>
        <v>32</v>
      </c>
      <c r="R331" s="108">
        <f t="shared" si="141"/>
        <v>110.34482758620689</v>
      </c>
      <c r="S331" s="108"/>
      <c r="T331" s="100">
        <v>118</v>
      </c>
      <c r="W331" s="100" t="s">
        <v>378</v>
      </c>
      <c r="X331" s="100">
        <v>38</v>
      </c>
      <c r="Y331" s="100">
        <v>53</v>
      </c>
      <c r="Z331" s="100">
        <v>52</v>
      </c>
      <c r="AA331" s="100">
        <v>73</v>
      </c>
      <c r="AC331" s="100" t="s">
        <v>378</v>
      </c>
      <c r="AD331" s="100">
        <v>7</v>
      </c>
      <c r="AE331" s="100">
        <v>13</v>
      </c>
      <c r="AF331" s="100">
        <v>20</v>
      </c>
      <c r="AG331" s="100">
        <v>28</v>
      </c>
      <c r="AJ331" s="100" t="str">
        <f t="shared" si="136"/>
        <v>●</v>
      </c>
      <c r="AK331" s="100" t="str">
        <f t="shared" si="134"/>
        <v>●</v>
      </c>
      <c r="AL331" s="100" t="str">
        <f t="shared" si="134"/>
        <v>●</v>
      </c>
      <c r="AM331" s="100" t="str">
        <f t="shared" si="134"/>
        <v>●</v>
      </c>
      <c r="AP331" s="100" t="str">
        <f t="shared" si="137"/>
        <v>●</v>
      </c>
      <c r="AQ331" s="100" t="str">
        <f t="shared" si="135"/>
        <v>●</v>
      </c>
      <c r="AR331" s="100" t="str">
        <f t="shared" si="135"/>
        <v>●</v>
      </c>
      <c r="AS331" s="100" t="str">
        <f t="shared" si="135"/>
        <v>●</v>
      </c>
    </row>
    <row r="332" spans="2:45" s="100" customFormat="1" ht="14.25" customHeight="1">
      <c r="B332" s="119" t="s">
        <v>111</v>
      </c>
      <c r="C332" s="120" t="s">
        <v>313</v>
      </c>
      <c r="D332" s="116" t="s">
        <v>313</v>
      </c>
      <c r="E332" s="116" t="s">
        <v>313</v>
      </c>
      <c r="F332" s="116">
        <v>1</v>
      </c>
      <c r="G332" s="107">
        <f>第2表01元データ!H58</f>
        <v>10</v>
      </c>
      <c r="H332" s="107"/>
      <c r="I332" s="108"/>
      <c r="K332" s="102" t="s">
        <v>112</v>
      </c>
      <c r="L332" s="115" t="s">
        <v>313</v>
      </c>
      <c r="M332" s="116" t="s">
        <v>313</v>
      </c>
      <c r="N332" s="116" t="s">
        <v>313</v>
      </c>
      <c r="O332" s="116" t="s">
        <v>313</v>
      </c>
      <c r="P332" s="107">
        <f>第2表01元データ!I58</f>
        <v>4</v>
      </c>
      <c r="Q332" s="107"/>
      <c r="R332" s="108"/>
      <c r="T332" s="100">
        <v>119</v>
      </c>
    </row>
    <row r="333" spans="2:45" s="100" customFormat="1" ht="14.25" customHeight="1">
      <c r="B333" s="119"/>
      <c r="C333" s="123"/>
      <c r="D333" s="116"/>
      <c r="E333" s="116"/>
      <c r="F333" s="116"/>
      <c r="G333" s="107"/>
      <c r="H333" s="107"/>
      <c r="I333" s="108"/>
      <c r="K333" s="102"/>
      <c r="L333" s="116"/>
      <c r="M333" s="116"/>
      <c r="N333" s="116"/>
      <c r="O333" s="116"/>
      <c r="P333" s="107"/>
      <c r="Q333" s="107"/>
      <c r="R333" s="108"/>
    </row>
    <row r="334" spans="2:45" s="100" customFormat="1" ht="14.25" customHeight="1">
      <c r="G334" s="168"/>
      <c r="P334" s="168"/>
    </row>
    <row r="335" spans="2:45" s="99" customFormat="1" ht="14.25" customHeight="1">
      <c r="B335" s="99" t="str">
        <f>LEFT(B275,LEN(B275)-2)&amp;+"女"</f>
        <v>長橋・女</v>
      </c>
      <c r="K335" s="99" t="str">
        <f>LEFT(K275,LEN(K275)-2)&amp;+"女"</f>
        <v>幸・女</v>
      </c>
      <c r="W335" s="100"/>
      <c r="X335" s="100"/>
      <c r="Y335" s="100"/>
      <c r="Z335" s="100"/>
      <c r="AA335" s="100"/>
      <c r="AB335" s="100"/>
      <c r="AC335" s="100"/>
      <c r="AD335" s="100"/>
      <c r="AE335" s="100"/>
      <c r="AF335" s="100"/>
      <c r="AG335" s="100"/>
    </row>
    <row r="336" spans="2:45" s="100" customFormat="1" ht="14.25" customHeight="1">
      <c r="B336" s="583" t="s">
        <v>335</v>
      </c>
      <c r="C336" s="101"/>
      <c r="D336" s="101"/>
      <c r="E336" s="101"/>
      <c r="F336" s="101"/>
      <c r="G336" s="135"/>
      <c r="H336" s="131"/>
      <c r="I336" s="131"/>
      <c r="J336" s="102"/>
      <c r="K336" s="583" t="s">
        <v>335</v>
      </c>
      <c r="L336" s="101"/>
      <c r="M336" s="101"/>
      <c r="N336" s="101"/>
      <c r="O336" s="101"/>
      <c r="P336" s="135"/>
      <c r="Q336" s="131"/>
      <c r="R336" s="131"/>
      <c r="S336" s="103"/>
    </row>
    <row r="337" spans="2:45" s="100" customFormat="1" ht="14.25" customHeight="1">
      <c r="B337" s="584"/>
      <c r="C337" s="130" t="str">
        <f>$C$4</f>
        <v>平成7年</v>
      </c>
      <c r="D337" s="130" t="str">
        <f>$D$4</f>
        <v>平成12年</v>
      </c>
      <c r="E337" s="130" t="str">
        <f>$E$4</f>
        <v>平成17年</v>
      </c>
      <c r="F337" s="130" t="str">
        <f>$F$4</f>
        <v>平成22年</v>
      </c>
      <c r="G337" s="130" t="s">
        <v>410</v>
      </c>
      <c r="H337" s="133" t="s">
        <v>509</v>
      </c>
      <c r="I337" s="134" t="s">
        <v>510</v>
      </c>
      <c r="J337" s="102"/>
      <c r="K337" s="584"/>
      <c r="L337" s="130" t="str">
        <f>$C$4</f>
        <v>平成7年</v>
      </c>
      <c r="M337" s="130" t="str">
        <f>$D$4</f>
        <v>平成12年</v>
      </c>
      <c r="N337" s="130" t="str">
        <f>$E$4</f>
        <v>平成17年</v>
      </c>
      <c r="O337" s="130" t="str">
        <f>$F$4</f>
        <v>平成22年</v>
      </c>
      <c r="P337" s="130" t="s">
        <v>410</v>
      </c>
      <c r="Q337" s="133" t="str">
        <f>$H$4</f>
        <v>対平成</v>
      </c>
      <c r="R337" s="134" t="str">
        <f>$I$4</f>
        <v>22年</v>
      </c>
      <c r="S337" s="103"/>
    </row>
    <row r="338" spans="2:45" s="100" customFormat="1" ht="14.25" customHeight="1">
      <c r="B338" s="585"/>
      <c r="C338" s="104"/>
      <c r="D338" s="104"/>
      <c r="E338" s="104"/>
      <c r="F338" s="104"/>
      <c r="G338" s="104"/>
      <c r="H338" s="132" t="s">
        <v>88</v>
      </c>
      <c r="I338" s="133" t="s">
        <v>398</v>
      </c>
      <c r="J338" s="102"/>
      <c r="K338" s="585"/>
      <c r="L338" s="104"/>
      <c r="M338" s="104"/>
      <c r="N338" s="104"/>
      <c r="O338" s="104"/>
      <c r="P338" s="104"/>
      <c r="Q338" s="132" t="s">
        <v>88</v>
      </c>
      <c r="R338" s="133" t="s">
        <v>398</v>
      </c>
      <c r="S338" s="103"/>
    </row>
    <row r="339" spans="2:45" s="199" customFormat="1" ht="14.25" customHeight="1">
      <c r="B339" s="200" t="s">
        <v>90</v>
      </c>
      <c r="C339" s="198">
        <v>5049</v>
      </c>
      <c r="D339" s="194">
        <v>4476</v>
      </c>
      <c r="E339" s="194">
        <v>4260</v>
      </c>
      <c r="F339" s="194">
        <v>3887</v>
      </c>
      <c r="G339" s="194">
        <f>IF(COUNTIF(G344:G362,"x"),"x",IF(SUM(G344:G362)=0,"-",SUM(G344:G362)))</f>
        <v>2943</v>
      </c>
      <c r="H339" s="193">
        <f t="shared" ref="H339:H342" si="142">IF(G339="x","x",IF(AND(G339="-",F339="-"),"-",IF(AND(G339="-",F339&gt;0),F339*-1,IF(AND(G339&gt;0,F339="-"),G339,G339-F339))))</f>
        <v>-944</v>
      </c>
      <c r="I339" s="195">
        <f t="shared" ref="I339:I342" si="143">IF(H339="x","x",IF(H339="-","-",IF(AND(F339="-",G339&gt;0),"皆増",IF(AND(F339&gt;0,G339="-"),"皆減",H339/F339*100))))</f>
        <v>-24.28608181116542</v>
      </c>
      <c r="J339" s="196"/>
      <c r="K339" s="197" t="s">
        <v>90</v>
      </c>
      <c r="L339" s="198">
        <v>2481</v>
      </c>
      <c r="M339" s="194">
        <v>2605</v>
      </c>
      <c r="N339" s="194">
        <v>2543</v>
      </c>
      <c r="O339" s="194">
        <v>2367</v>
      </c>
      <c r="P339" s="194">
        <f>IF(COUNTIF(P344:P362,"x"),"x",IF(SUM(P344:P362)=0,"-",SUM(P344:P362)))</f>
        <v>1972</v>
      </c>
      <c r="Q339" s="193">
        <f t="shared" ref="Q339:Q342" si="144">IF(P339="x","x",IF(AND(P339="-",O339="-"),"-",IF(AND(P339="-",O339&gt;0),O339*-1,IF(AND(P339&gt;0,O339="-"),P339,P339-O339))))</f>
        <v>-395</v>
      </c>
      <c r="R339" s="195">
        <f t="shared" ref="R339:R342" si="145">IF(Q339="x","x",IF(Q339="-","-",IF(AND(O339="-",P339&gt;0),"皆増",IF(AND(O339&gt;0,P339="-"),"皆減",Q339/O339*100))))</f>
        <v>-16.687790452049008</v>
      </c>
      <c r="S339" s="195"/>
      <c r="W339" s="201" t="s">
        <v>373</v>
      </c>
      <c r="X339" s="201">
        <v>5468</v>
      </c>
      <c r="Y339" s="201">
        <v>5049</v>
      </c>
      <c r="Z339" s="201">
        <v>4476</v>
      </c>
      <c r="AA339" s="201">
        <v>4260</v>
      </c>
      <c r="AB339" s="201"/>
      <c r="AC339" s="201" t="s">
        <v>373</v>
      </c>
      <c r="AD339" s="201">
        <v>2195</v>
      </c>
      <c r="AE339" s="201">
        <v>2481</v>
      </c>
      <c r="AF339" s="201">
        <v>2605</v>
      </c>
      <c r="AG339" s="201">
        <v>2543</v>
      </c>
      <c r="AJ339" s="199" t="str">
        <f>IF(C339=X339,"○","●")</f>
        <v>●</v>
      </c>
      <c r="AK339" s="199" t="str">
        <f t="shared" ref="AK339:AM361" si="146">IF(D339=Y339,"○","●")</f>
        <v>●</v>
      </c>
      <c r="AL339" s="199" t="str">
        <f t="shared" si="146"/>
        <v>●</v>
      </c>
      <c r="AM339" s="199" t="str">
        <f t="shared" si="146"/>
        <v>●</v>
      </c>
      <c r="AP339" s="199" t="str">
        <f>IF(L339=AD339,"○","●")</f>
        <v>●</v>
      </c>
      <c r="AQ339" s="199" t="str">
        <f t="shared" ref="AQ339:AS361" si="147">IF(M339=AE339,"○","●")</f>
        <v>●</v>
      </c>
      <c r="AR339" s="199" t="str">
        <f t="shared" si="147"/>
        <v>●</v>
      </c>
      <c r="AS339" s="199" t="str">
        <f t="shared" si="147"/>
        <v>●</v>
      </c>
    </row>
    <row r="340" spans="2:45" s="100" customFormat="1" ht="14.25" customHeight="1">
      <c r="B340" s="105" t="s">
        <v>91</v>
      </c>
      <c r="C340" s="106">
        <v>560</v>
      </c>
      <c r="D340" s="107">
        <v>378</v>
      </c>
      <c r="E340" s="107">
        <v>373</v>
      </c>
      <c r="F340" s="107">
        <v>335</v>
      </c>
      <c r="G340" s="107">
        <f>IF(COUNTIF(G344:G346,"x"),"x",IF(SUM(G344:G346)=0,"-",SUM(G344:G346)))</f>
        <v>203</v>
      </c>
      <c r="H340" s="107">
        <f t="shared" si="142"/>
        <v>-132</v>
      </c>
      <c r="I340" s="108">
        <f t="shared" si="143"/>
        <v>-39.402985074626869</v>
      </c>
      <c r="J340" s="102"/>
      <c r="K340" s="109" t="s">
        <v>91</v>
      </c>
      <c r="L340" s="106">
        <v>372</v>
      </c>
      <c r="M340" s="107">
        <v>370</v>
      </c>
      <c r="N340" s="107">
        <v>304</v>
      </c>
      <c r="O340" s="107">
        <v>259</v>
      </c>
      <c r="P340" s="107">
        <f>IF(COUNTIF(P344:P346,"x"),"x",IF(SUM(P344:P346)=0,"-",SUM(P344:P346)))</f>
        <v>161</v>
      </c>
      <c r="Q340" s="107">
        <f t="shared" si="144"/>
        <v>-98</v>
      </c>
      <c r="R340" s="108">
        <f t="shared" si="145"/>
        <v>-37.837837837837839</v>
      </c>
      <c r="S340" s="108"/>
      <c r="W340" s="100" t="s">
        <v>374</v>
      </c>
      <c r="X340" s="100">
        <v>698</v>
      </c>
      <c r="Y340" s="100">
        <v>560</v>
      </c>
      <c r="Z340" s="100">
        <v>378</v>
      </c>
      <c r="AA340" s="100">
        <v>373</v>
      </c>
      <c r="AC340" s="100" t="s">
        <v>374</v>
      </c>
      <c r="AD340" s="100">
        <v>385</v>
      </c>
      <c r="AE340" s="100">
        <v>372</v>
      </c>
      <c r="AF340" s="100">
        <v>370</v>
      </c>
      <c r="AG340" s="100">
        <v>304</v>
      </c>
      <c r="AJ340" s="100" t="str">
        <f t="shared" ref="AJ340:AJ361" si="148">IF(C340=X340,"○","●")</f>
        <v>●</v>
      </c>
      <c r="AK340" s="100" t="str">
        <f t="shared" si="146"/>
        <v>●</v>
      </c>
      <c r="AL340" s="100" t="str">
        <f t="shared" si="146"/>
        <v>●</v>
      </c>
      <c r="AM340" s="100" t="str">
        <f t="shared" si="146"/>
        <v>●</v>
      </c>
      <c r="AP340" s="100" t="str">
        <f t="shared" ref="AP340:AP361" si="149">IF(L340=AD340,"○","●")</f>
        <v>●</v>
      </c>
      <c r="AQ340" s="100" t="str">
        <f t="shared" si="147"/>
        <v>●</v>
      </c>
      <c r="AR340" s="100" t="str">
        <f t="shared" si="147"/>
        <v>●</v>
      </c>
      <c r="AS340" s="100" t="str">
        <f>IF(O340=AG340,"○","●")</f>
        <v>●</v>
      </c>
    </row>
    <row r="341" spans="2:45" s="100" customFormat="1" ht="14.25" customHeight="1">
      <c r="B341" s="105" t="s">
        <v>92</v>
      </c>
      <c r="C341" s="106">
        <v>3314</v>
      </c>
      <c r="D341" s="107">
        <v>2878</v>
      </c>
      <c r="E341" s="107">
        <v>2450</v>
      </c>
      <c r="F341" s="107">
        <v>2099</v>
      </c>
      <c r="G341" s="296">
        <f>IF(COUNTIF(G347:G356,"x"),"x",IF(SUM(G347:G356)=0,"-",SUM(G347:G356)))</f>
        <v>1256</v>
      </c>
      <c r="H341" s="107">
        <f t="shared" si="142"/>
        <v>-843</v>
      </c>
      <c r="I341" s="108">
        <f t="shared" si="143"/>
        <v>-40.161981896141022</v>
      </c>
      <c r="J341" s="102"/>
      <c r="K341" s="109" t="s">
        <v>92</v>
      </c>
      <c r="L341" s="106">
        <v>1794</v>
      </c>
      <c r="M341" s="107">
        <v>1812</v>
      </c>
      <c r="N341" s="107">
        <v>1678</v>
      </c>
      <c r="O341" s="107">
        <v>1450</v>
      </c>
      <c r="P341" s="296">
        <f>IF(COUNTIF(P347:P356,"x"),"x",IF(SUM(P347:P356)=0,"-",SUM(P347:P356)))</f>
        <v>1007</v>
      </c>
      <c r="Q341" s="107">
        <f t="shared" si="144"/>
        <v>-443</v>
      </c>
      <c r="R341" s="108">
        <f t="shared" si="145"/>
        <v>-30.551724137931036</v>
      </c>
      <c r="S341" s="108"/>
      <c r="W341" s="100" t="s">
        <v>375</v>
      </c>
      <c r="X341" s="100">
        <v>3772</v>
      </c>
      <c r="Y341" s="100">
        <v>3314</v>
      </c>
      <c r="Z341" s="100">
        <v>2878</v>
      </c>
      <c r="AA341" s="100">
        <v>2450</v>
      </c>
      <c r="AC341" s="100" t="s">
        <v>375</v>
      </c>
      <c r="AD341" s="100">
        <v>1589</v>
      </c>
      <c r="AE341" s="100">
        <v>1794</v>
      </c>
      <c r="AF341" s="100">
        <v>1812</v>
      </c>
      <c r="AG341" s="100">
        <v>1678</v>
      </c>
      <c r="AJ341" s="100" t="str">
        <f t="shared" si="148"/>
        <v>●</v>
      </c>
      <c r="AK341" s="100" t="str">
        <f t="shared" si="146"/>
        <v>●</v>
      </c>
      <c r="AL341" s="100" t="str">
        <f>IF(E341=Z341,"○","●")</f>
        <v>●</v>
      </c>
      <c r="AM341" s="100" t="str">
        <f t="shared" si="146"/>
        <v>●</v>
      </c>
      <c r="AP341" s="100" t="str">
        <f t="shared" si="149"/>
        <v>●</v>
      </c>
      <c r="AQ341" s="100" t="str">
        <f t="shared" si="147"/>
        <v>●</v>
      </c>
      <c r="AR341" s="100" t="str">
        <f t="shared" si="147"/>
        <v>●</v>
      </c>
      <c r="AS341" s="100" t="str">
        <f t="shared" si="147"/>
        <v>●</v>
      </c>
    </row>
    <row r="342" spans="2:45" s="100" customFormat="1" ht="14.25" customHeight="1">
      <c r="B342" s="105" t="s">
        <v>93</v>
      </c>
      <c r="C342" s="106">
        <v>1175</v>
      </c>
      <c r="D342" s="107">
        <v>1220</v>
      </c>
      <c r="E342" s="107">
        <v>1437</v>
      </c>
      <c r="F342" s="107">
        <v>1453</v>
      </c>
      <c r="G342" s="107">
        <f>IF(COUNTIF(G357:G361,"x"),"x",IF(SUM(G357,G361)=0,"-",SUM(G357:G361)))</f>
        <v>1480</v>
      </c>
      <c r="H342" s="107">
        <f t="shared" si="142"/>
        <v>27</v>
      </c>
      <c r="I342" s="108">
        <f t="shared" si="143"/>
        <v>1.8582243633860975</v>
      </c>
      <c r="J342" s="102"/>
      <c r="K342" s="109" t="s">
        <v>93</v>
      </c>
      <c r="L342" s="106">
        <v>315</v>
      </c>
      <c r="M342" s="107">
        <v>423</v>
      </c>
      <c r="N342" s="107">
        <v>561</v>
      </c>
      <c r="O342" s="107">
        <v>658</v>
      </c>
      <c r="P342" s="107">
        <f>IF(COUNTIF(P357:P361,"x"),"x",IF(SUM(P357,P361)=0,"-",SUM(P357:P361)))</f>
        <v>800</v>
      </c>
      <c r="Q342" s="107">
        <f t="shared" si="144"/>
        <v>142</v>
      </c>
      <c r="R342" s="108">
        <f t="shared" si="145"/>
        <v>21.580547112462007</v>
      </c>
      <c r="S342" s="108"/>
      <c r="W342" s="100" t="s">
        <v>376</v>
      </c>
      <c r="X342" s="100">
        <v>998</v>
      </c>
      <c r="Y342" s="100">
        <v>1175</v>
      </c>
      <c r="Z342" s="100">
        <v>1220</v>
      </c>
      <c r="AA342" s="100">
        <v>1437</v>
      </c>
      <c r="AC342" s="100" t="s">
        <v>376</v>
      </c>
      <c r="AD342" s="100">
        <v>221</v>
      </c>
      <c r="AE342" s="100">
        <v>315</v>
      </c>
      <c r="AF342" s="100">
        <v>423</v>
      </c>
      <c r="AG342" s="100">
        <v>561</v>
      </c>
      <c r="AJ342" s="100" t="str">
        <f t="shared" si="148"/>
        <v>●</v>
      </c>
      <c r="AK342" s="100" t="str">
        <f t="shared" si="146"/>
        <v>●</v>
      </c>
      <c r="AL342" s="100" t="str">
        <f t="shared" si="146"/>
        <v>●</v>
      </c>
      <c r="AM342" s="100" t="str">
        <f t="shared" si="146"/>
        <v>●</v>
      </c>
      <c r="AP342" s="100" t="str">
        <f t="shared" si="149"/>
        <v>●</v>
      </c>
      <c r="AQ342" s="100" t="str">
        <f t="shared" si="147"/>
        <v>●</v>
      </c>
      <c r="AR342" s="100" t="str">
        <f t="shared" si="147"/>
        <v>●</v>
      </c>
      <c r="AS342" s="100" t="str">
        <f t="shared" si="147"/>
        <v>●</v>
      </c>
    </row>
    <row r="343" spans="2:45" s="100" customFormat="1" ht="14.25" customHeight="1">
      <c r="B343" s="102"/>
      <c r="C343" s="106"/>
      <c r="D343" s="112"/>
      <c r="E343" s="112"/>
      <c r="F343" s="112"/>
      <c r="G343" s="112"/>
      <c r="H343" s="112"/>
      <c r="I343" s="113"/>
      <c r="J343" s="102"/>
      <c r="K343" s="114"/>
      <c r="L343" s="106"/>
      <c r="M343" s="112"/>
      <c r="N343" s="112"/>
      <c r="O343" s="112"/>
      <c r="P343" s="112"/>
      <c r="Q343" s="112"/>
      <c r="R343" s="113"/>
      <c r="S343" s="113"/>
      <c r="AJ343" s="100" t="str">
        <f t="shared" si="148"/>
        <v>○</v>
      </c>
      <c r="AK343" s="100" t="str">
        <f t="shared" si="146"/>
        <v>○</v>
      </c>
      <c r="AL343" s="100" t="str">
        <f t="shared" si="146"/>
        <v>○</v>
      </c>
      <c r="AM343" s="100" t="str">
        <f t="shared" si="146"/>
        <v>○</v>
      </c>
      <c r="AP343" s="100" t="str">
        <f t="shared" si="149"/>
        <v>○</v>
      </c>
      <c r="AQ343" s="100" t="str">
        <f t="shared" si="147"/>
        <v>○</v>
      </c>
      <c r="AR343" s="100" t="str">
        <f t="shared" si="147"/>
        <v>○</v>
      </c>
      <c r="AS343" s="100" t="str">
        <f t="shared" si="147"/>
        <v>○</v>
      </c>
    </row>
    <row r="344" spans="2:45" s="100" customFormat="1" ht="14.25" customHeight="1">
      <c r="B344" s="102" t="s">
        <v>94</v>
      </c>
      <c r="C344" s="106">
        <v>169</v>
      </c>
      <c r="D344" s="107">
        <v>114</v>
      </c>
      <c r="E344" s="107">
        <v>128</v>
      </c>
      <c r="F344" s="107">
        <v>106</v>
      </c>
      <c r="G344" s="107">
        <f>第2表01元データ!H66</f>
        <v>54</v>
      </c>
      <c r="H344" s="107">
        <f t="shared" ref="H344:H361" si="150">IF(G344="x","x",IF(AND(G344="-",F344="-"),"-",IF(AND(G344="-",F344&gt;0),F344*-1,IF(AND(G344&gt;0,F344="-"),G344,G344-F344))))</f>
        <v>-52</v>
      </c>
      <c r="I344" s="108">
        <f t="shared" ref="I344:I361" si="151">IF(H344="x","x",IF(H344="-","-",IF(AND(F344="-",G344&gt;0),"皆増",IF(AND(F344&gt;0,G344="-"),"皆減",H344/F344*100))))</f>
        <v>-49.056603773584904</v>
      </c>
      <c r="J344" s="102"/>
      <c r="K344" s="114" t="s">
        <v>94</v>
      </c>
      <c r="L344" s="106">
        <v>109</v>
      </c>
      <c r="M344" s="107">
        <v>107</v>
      </c>
      <c r="N344" s="107">
        <v>78</v>
      </c>
      <c r="O344" s="107">
        <v>63</v>
      </c>
      <c r="P344" s="107">
        <f>第2表01元データ!I66</f>
        <v>24</v>
      </c>
      <c r="Q344" s="107">
        <f t="shared" ref="Q344:Q361" si="152">IF(P344="x","x",IF(AND(P344="-",O344="-"),"-",IF(AND(P344="-",O344&gt;0),O344*-1,IF(AND(P344&gt;0,O344="-"),P344,P344-O344))))</f>
        <v>-39</v>
      </c>
      <c r="R344" s="108">
        <f t="shared" ref="R344:R361" si="153">IF(Q344="x","x",IF(Q344="-","-",IF(AND(O344="-",P344&gt;0),"皆増",IF(AND(O344&gt;0,P344="-"),"皆減",Q344/O344*100))))</f>
        <v>-61.904761904761905</v>
      </c>
      <c r="S344" s="108"/>
      <c r="T344" s="100">
        <v>201</v>
      </c>
      <c r="W344" s="100" t="s">
        <v>377</v>
      </c>
      <c r="X344" s="100">
        <v>165</v>
      </c>
      <c r="Y344" s="100">
        <v>169</v>
      </c>
      <c r="Z344" s="100">
        <v>114</v>
      </c>
      <c r="AA344" s="100">
        <v>128</v>
      </c>
      <c r="AC344" s="100" t="s">
        <v>377</v>
      </c>
      <c r="AD344" s="100">
        <v>74</v>
      </c>
      <c r="AE344" s="100">
        <v>109</v>
      </c>
      <c r="AF344" s="100">
        <v>107</v>
      </c>
      <c r="AG344" s="100">
        <v>78</v>
      </c>
      <c r="AJ344" s="100" t="str">
        <f t="shared" si="148"/>
        <v>●</v>
      </c>
      <c r="AK344" s="100" t="str">
        <f t="shared" si="146"/>
        <v>●</v>
      </c>
      <c r="AL344" s="100" t="str">
        <f t="shared" si="146"/>
        <v>●</v>
      </c>
      <c r="AM344" s="100" t="str">
        <f t="shared" si="146"/>
        <v>●</v>
      </c>
      <c r="AP344" s="100" t="str">
        <f t="shared" si="149"/>
        <v>●</v>
      </c>
      <c r="AQ344" s="100" t="str">
        <f t="shared" si="147"/>
        <v>●</v>
      </c>
      <c r="AR344" s="100" t="str">
        <f t="shared" si="147"/>
        <v>●</v>
      </c>
      <c r="AS344" s="100" t="str">
        <f t="shared" si="147"/>
        <v>●</v>
      </c>
    </row>
    <row r="345" spans="2:45" s="100" customFormat="1" ht="14.25" customHeight="1">
      <c r="B345" s="102" t="s">
        <v>95</v>
      </c>
      <c r="C345" s="106">
        <v>156</v>
      </c>
      <c r="D345" s="107">
        <v>126</v>
      </c>
      <c r="E345" s="107">
        <v>101</v>
      </c>
      <c r="F345" s="107">
        <v>124</v>
      </c>
      <c r="G345" s="107">
        <f>第2表01元データ!H67</f>
        <v>72</v>
      </c>
      <c r="H345" s="107">
        <f t="shared" si="150"/>
        <v>-52</v>
      </c>
      <c r="I345" s="108">
        <f t="shared" si="151"/>
        <v>-41.935483870967744</v>
      </c>
      <c r="J345" s="102"/>
      <c r="K345" s="114" t="s">
        <v>95</v>
      </c>
      <c r="L345" s="106">
        <v>115</v>
      </c>
      <c r="M345" s="107">
        <v>127</v>
      </c>
      <c r="N345" s="107">
        <v>106</v>
      </c>
      <c r="O345" s="107">
        <v>85</v>
      </c>
      <c r="P345" s="107">
        <f>第2表01元データ!I67</f>
        <v>56</v>
      </c>
      <c r="Q345" s="107">
        <f t="shared" si="152"/>
        <v>-29</v>
      </c>
      <c r="R345" s="108">
        <f t="shared" si="153"/>
        <v>-34.117647058823529</v>
      </c>
      <c r="S345" s="108"/>
      <c r="T345" s="100">
        <v>202</v>
      </c>
      <c r="W345" s="100" t="s">
        <v>356</v>
      </c>
      <c r="X345" s="100">
        <v>230</v>
      </c>
      <c r="Y345" s="100">
        <v>156</v>
      </c>
      <c r="Z345" s="100">
        <v>126</v>
      </c>
      <c r="AA345" s="100">
        <v>101</v>
      </c>
      <c r="AC345" s="100" t="s">
        <v>356</v>
      </c>
      <c r="AD345" s="100">
        <v>129</v>
      </c>
      <c r="AE345" s="100">
        <v>115</v>
      </c>
      <c r="AF345" s="100">
        <v>127</v>
      </c>
      <c r="AG345" s="100">
        <v>106</v>
      </c>
      <c r="AJ345" s="100" t="str">
        <f t="shared" si="148"/>
        <v>●</v>
      </c>
      <c r="AK345" s="100" t="str">
        <f t="shared" si="146"/>
        <v>●</v>
      </c>
      <c r="AL345" s="100" t="str">
        <f t="shared" si="146"/>
        <v>●</v>
      </c>
      <c r="AM345" s="100" t="str">
        <f t="shared" si="146"/>
        <v>●</v>
      </c>
      <c r="AP345" s="100" t="str">
        <f t="shared" si="149"/>
        <v>●</v>
      </c>
      <c r="AQ345" s="100" t="str">
        <f t="shared" si="147"/>
        <v>●</v>
      </c>
      <c r="AR345" s="100" t="str">
        <f t="shared" si="147"/>
        <v>●</v>
      </c>
      <c r="AS345" s="100" t="str">
        <f t="shared" si="147"/>
        <v>●</v>
      </c>
    </row>
    <row r="346" spans="2:45" s="100" customFormat="1" ht="14.25" customHeight="1">
      <c r="B346" s="102" t="s">
        <v>96</v>
      </c>
      <c r="C346" s="106">
        <v>235</v>
      </c>
      <c r="D346" s="107">
        <v>138</v>
      </c>
      <c r="E346" s="107">
        <v>144</v>
      </c>
      <c r="F346" s="107">
        <v>105</v>
      </c>
      <c r="G346" s="107">
        <f>第2表01元データ!H68</f>
        <v>77</v>
      </c>
      <c r="H346" s="107">
        <f t="shared" si="150"/>
        <v>-28</v>
      </c>
      <c r="I346" s="108">
        <f t="shared" si="151"/>
        <v>-26.666666666666668</v>
      </c>
      <c r="J346" s="102"/>
      <c r="K346" s="114" t="s">
        <v>96</v>
      </c>
      <c r="L346" s="106">
        <v>148</v>
      </c>
      <c r="M346" s="107">
        <v>136</v>
      </c>
      <c r="N346" s="107">
        <v>120</v>
      </c>
      <c r="O346" s="107">
        <v>111</v>
      </c>
      <c r="P346" s="107">
        <f>第2表01元データ!I68</f>
        <v>81</v>
      </c>
      <c r="Q346" s="107">
        <f t="shared" si="152"/>
        <v>-30</v>
      </c>
      <c r="R346" s="108">
        <f t="shared" si="153"/>
        <v>-27.027027027027028</v>
      </c>
      <c r="S346" s="108"/>
      <c r="T346" s="100">
        <v>203</v>
      </c>
      <c r="W346" s="100" t="s">
        <v>357</v>
      </c>
      <c r="X346" s="100">
        <v>303</v>
      </c>
      <c r="Y346" s="100">
        <v>235</v>
      </c>
      <c r="Z346" s="100">
        <v>138</v>
      </c>
      <c r="AA346" s="100">
        <v>144</v>
      </c>
      <c r="AC346" s="100" t="s">
        <v>357</v>
      </c>
      <c r="AD346" s="100">
        <v>182</v>
      </c>
      <c r="AE346" s="100">
        <v>148</v>
      </c>
      <c r="AF346" s="100">
        <v>136</v>
      </c>
      <c r="AG346" s="100">
        <v>120</v>
      </c>
      <c r="AJ346" s="100" t="str">
        <f t="shared" si="148"/>
        <v>●</v>
      </c>
      <c r="AK346" s="100" t="str">
        <f t="shared" si="146"/>
        <v>●</v>
      </c>
      <c r="AL346" s="100" t="str">
        <f t="shared" si="146"/>
        <v>●</v>
      </c>
      <c r="AM346" s="100" t="str">
        <f t="shared" si="146"/>
        <v>●</v>
      </c>
      <c r="AP346" s="100" t="str">
        <f t="shared" si="149"/>
        <v>●</v>
      </c>
      <c r="AQ346" s="100" t="str">
        <f t="shared" si="147"/>
        <v>●</v>
      </c>
      <c r="AR346" s="100" t="str">
        <f t="shared" si="147"/>
        <v>●</v>
      </c>
      <c r="AS346" s="100" t="str">
        <f t="shared" si="147"/>
        <v>●</v>
      </c>
    </row>
    <row r="347" spans="2:45" s="100" customFormat="1" ht="14.25" customHeight="1">
      <c r="B347" s="102" t="s">
        <v>97</v>
      </c>
      <c r="C347" s="106">
        <v>268</v>
      </c>
      <c r="D347" s="107">
        <v>222</v>
      </c>
      <c r="E347" s="107">
        <v>136</v>
      </c>
      <c r="F347" s="107">
        <v>141</v>
      </c>
      <c r="G347" s="107">
        <f>第2表01元データ!H69</f>
        <v>98</v>
      </c>
      <c r="H347" s="107">
        <f t="shared" si="150"/>
        <v>-43</v>
      </c>
      <c r="I347" s="108">
        <f t="shared" si="151"/>
        <v>-30.49645390070922</v>
      </c>
      <c r="J347" s="102"/>
      <c r="K347" s="114" t="s">
        <v>97</v>
      </c>
      <c r="L347" s="106">
        <v>197</v>
      </c>
      <c r="M347" s="107">
        <v>156</v>
      </c>
      <c r="N347" s="107">
        <v>135</v>
      </c>
      <c r="O347" s="107">
        <v>113</v>
      </c>
      <c r="P347" s="107">
        <f>第2表01元データ!I69</f>
        <v>91</v>
      </c>
      <c r="Q347" s="107">
        <f t="shared" si="152"/>
        <v>-22</v>
      </c>
      <c r="R347" s="108">
        <f t="shared" si="153"/>
        <v>-19.469026548672566</v>
      </c>
      <c r="S347" s="108"/>
      <c r="T347" s="100">
        <v>204</v>
      </c>
      <c r="W347" s="100" t="s">
        <v>358</v>
      </c>
      <c r="X347" s="100">
        <v>405</v>
      </c>
      <c r="Y347" s="100">
        <v>268</v>
      </c>
      <c r="Z347" s="100">
        <v>222</v>
      </c>
      <c r="AA347" s="100">
        <v>136</v>
      </c>
      <c r="AC347" s="100" t="s">
        <v>358</v>
      </c>
      <c r="AD347" s="100">
        <v>201</v>
      </c>
      <c r="AE347" s="100">
        <v>197</v>
      </c>
      <c r="AF347" s="100">
        <v>156</v>
      </c>
      <c r="AG347" s="100">
        <v>135</v>
      </c>
      <c r="AJ347" s="100" t="str">
        <f t="shared" si="148"/>
        <v>●</v>
      </c>
      <c r="AK347" s="100" t="str">
        <f t="shared" si="146"/>
        <v>●</v>
      </c>
      <c r="AL347" s="100" t="str">
        <f t="shared" si="146"/>
        <v>●</v>
      </c>
      <c r="AM347" s="100" t="str">
        <f t="shared" si="146"/>
        <v>●</v>
      </c>
      <c r="AP347" s="100" t="str">
        <f t="shared" si="149"/>
        <v>●</v>
      </c>
      <c r="AQ347" s="100" t="str">
        <f t="shared" si="147"/>
        <v>●</v>
      </c>
      <c r="AR347" s="100" t="str">
        <f t="shared" si="147"/>
        <v>●</v>
      </c>
      <c r="AS347" s="100" t="str">
        <f t="shared" si="147"/>
        <v>●</v>
      </c>
    </row>
    <row r="348" spans="2:45" s="100" customFormat="1" ht="14.25" customHeight="1">
      <c r="B348" s="102" t="s">
        <v>98</v>
      </c>
      <c r="C348" s="106">
        <v>348</v>
      </c>
      <c r="D348" s="107">
        <v>245</v>
      </c>
      <c r="E348" s="107">
        <v>178</v>
      </c>
      <c r="F348" s="107">
        <v>123</v>
      </c>
      <c r="G348" s="107">
        <f>第2表01元データ!H70</f>
        <v>61</v>
      </c>
      <c r="H348" s="107">
        <f t="shared" si="150"/>
        <v>-62</v>
      </c>
      <c r="I348" s="108">
        <f t="shared" si="151"/>
        <v>-50.40650406504065</v>
      </c>
      <c r="J348" s="102"/>
      <c r="K348" s="114" t="s">
        <v>98</v>
      </c>
      <c r="L348" s="106">
        <v>173</v>
      </c>
      <c r="M348" s="107">
        <v>156</v>
      </c>
      <c r="N348" s="107">
        <v>127</v>
      </c>
      <c r="O348" s="107">
        <v>88</v>
      </c>
      <c r="P348" s="107">
        <f>第2表01元データ!I70</f>
        <v>80</v>
      </c>
      <c r="Q348" s="107">
        <f t="shared" si="152"/>
        <v>-8</v>
      </c>
      <c r="R348" s="108">
        <f t="shared" si="153"/>
        <v>-9.0909090909090917</v>
      </c>
      <c r="S348" s="108"/>
      <c r="T348" s="100">
        <v>205</v>
      </c>
      <c r="W348" s="100" t="s">
        <v>359</v>
      </c>
      <c r="X348" s="100">
        <v>390</v>
      </c>
      <c r="Y348" s="100">
        <v>348</v>
      </c>
      <c r="Z348" s="100">
        <v>245</v>
      </c>
      <c r="AA348" s="100">
        <v>178</v>
      </c>
      <c r="AC348" s="100" t="s">
        <v>359</v>
      </c>
      <c r="AD348" s="100">
        <v>157</v>
      </c>
      <c r="AE348" s="100">
        <v>173</v>
      </c>
      <c r="AF348" s="100">
        <v>156</v>
      </c>
      <c r="AG348" s="100">
        <v>127</v>
      </c>
      <c r="AJ348" s="100" t="str">
        <f t="shared" si="148"/>
        <v>●</v>
      </c>
      <c r="AK348" s="100" t="str">
        <f t="shared" si="146"/>
        <v>●</v>
      </c>
      <c r="AL348" s="100" t="str">
        <f t="shared" si="146"/>
        <v>●</v>
      </c>
      <c r="AM348" s="100" t="str">
        <f t="shared" si="146"/>
        <v>●</v>
      </c>
      <c r="AP348" s="100" t="str">
        <f t="shared" si="149"/>
        <v>●</v>
      </c>
      <c r="AQ348" s="100" t="str">
        <f t="shared" si="147"/>
        <v>●</v>
      </c>
      <c r="AR348" s="100" t="str">
        <f t="shared" si="147"/>
        <v>●</v>
      </c>
      <c r="AS348" s="100" t="str">
        <f t="shared" si="147"/>
        <v>●</v>
      </c>
    </row>
    <row r="349" spans="2:45" s="100" customFormat="1" ht="14.25" customHeight="1">
      <c r="B349" s="102" t="s">
        <v>99</v>
      </c>
      <c r="C349" s="106">
        <v>307</v>
      </c>
      <c r="D349" s="107">
        <v>294</v>
      </c>
      <c r="E349" s="107">
        <v>222</v>
      </c>
      <c r="F349" s="107">
        <v>148</v>
      </c>
      <c r="G349" s="107">
        <f>第2表01元データ!H71</f>
        <v>63</v>
      </c>
      <c r="H349" s="107">
        <f t="shared" si="150"/>
        <v>-85</v>
      </c>
      <c r="I349" s="108">
        <f t="shared" si="151"/>
        <v>-57.432432432432435</v>
      </c>
      <c r="J349" s="102"/>
      <c r="K349" s="114" t="s">
        <v>99</v>
      </c>
      <c r="L349" s="106">
        <v>160</v>
      </c>
      <c r="M349" s="107">
        <v>167</v>
      </c>
      <c r="N349" s="107">
        <v>123</v>
      </c>
      <c r="O349" s="107">
        <v>84</v>
      </c>
      <c r="P349" s="107">
        <f>第2表01元データ!I71</f>
        <v>36</v>
      </c>
      <c r="Q349" s="107">
        <f t="shared" si="152"/>
        <v>-48</v>
      </c>
      <c r="R349" s="108">
        <f t="shared" si="153"/>
        <v>-57.142857142857139</v>
      </c>
      <c r="S349" s="108"/>
      <c r="T349" s="100">
        <v>206</v>
      </c>
      <c r="W349" s="100" t="s">
        <v>360</v>
      </c>
      <c r="X349" s="100">
        <v>315</v>
      </c>
      <c r="Y349" s="100">
        <v>307</v>
      </c>
      <c r="Z349" s="100">
        <v>294</v>
      </c>
      <c r="AA349" s="100">
        <v>222</v>
      </c>
      <c r="AC349" s="100" t="s">
        <v>360</v>
      </c>
      <c r="AD349" s="100">
        <v>92</v>
      </c>
      <c r="AE349" s="100">
        <v>160</v>
      </c>
      <c r="AF349" s="100">
        <v>167</v>
      </c>
      <c r="AG349" s="100">
        <v>123</v>
      </c>
      <c r="AJ349" s="100" t="str">
        <f t="shared" si="148"/>
        <v>●</v>
      </c>
      <c r="AK349" s="100" t="str">
        <f t="shared" si="146"/>
        <v>●</v>
      </c>
      <c r="AL349" s="100" t="str">
        <f t="shared" si="146"/>
        <v>●</v>
      </c>
      <c r="AM349" s="100" t="str">
        <f t="shared" si="146"/>
        <v>●</v>
      </c>
      <c r="AP349" s="100" t="str">
        <f t="shared" si="149"/>
        <v>●</v>
      </c>
      <c r="AQ349" s="100" t="str">
        <f t="shared" si="147"/>
        <v>●</v>
      </c>
      <c r="AR349" s="100" t="str">
        <f t="shared" si="147"/>
        <v>●</v>
      </c>
      <c r="AS349" s="100" t="str">
        <f t="shared" si="147"/>
        <v>●</v>
      </c>
    </row>
    <row r="350" spans="2:45" s="100" customFormat="1" ht="14.25" customHeight="1">
      <c r="B350" s="102" t="s">
        <v>100</v>
      </c>
      <c r="C350" s="106">
        <v>274</v>
      </c>
      <c r="D350" s="107">
        <v>239</v>
      </c>
      <c r="E350" s="107">
        <v>242</v>
      </c>
      <c r="F350" s="107">
        <v>187</v>
      </c>
      <c r="G350" s="107">
        <f>第2表01元データ!H72</f>
        <v>82</v>
      </c>
      <c r="H350" s="107">
        <f t="shared" si="150"/>
        <v>-105</v>
      </c>
      <c r="I350" s="108">
        <f t="shared" si="151"/>
        <v>-56.149732620320862</v>
      </c>
      <c r="J350" s="102"/>
      <c r="K350" s="114" t="s">
        <v>100</v>
      </c>
      <c r="L350" s="106">
        <v>153</v>
      </c>
      <c r="M350" s="107">
        <v>168</v>
      </c>
      <c r="N350" s="107">
        <v>153</v>
      </c>
      <c r="O350" s="107">
        <v>113</v>
      </c>
      <c r="P350" s="107">
        <f>第2表01元データ!I72</f>
        <v>48</v>
      </c>
      <c r="Q350" s="107">
        <f t="shared" si="152"/>
        <v>-65</v>
      </c>
      <c r="R350" s="108">
        <f t="shared" si="153"/>
        <v>-57.522123893805308</v>
      </c>
      <c r="S350" s="108"/>
      <c r="T350" s="100">
        <v>207</v>
      </c>
      <c r="W350" s="100" t="s">
        <v>361</v>
      </c>
      <c r="X350" s="100">
        <v>245</v>
      </c>
      <c r="Y350" s="100">
        <v>274</v>
      </c>
      <c r="Z350" s="100">
        <v>239</v>
      </c>
      <c r="AA350" s="100">
        <v>242</v>
      </c>
      <c r="AC350" s="100" t="s">
        <v>361</v>
      </c>
      <c r="AD350" s="100">
        <v>111</v>
      </c>
      <c r="AE350" s="100">
        <v>153</v>
      </c>
      <c r="AF350" s="100">
        <v>168</v>
      </c>
      <c r="AG350" s="100">
        <v>153</v>
      </c>
      <c r="AJ350" s="100" t="str">
        <f t="shared" si="148"/>
        <v>●</v>
      </c>
      <c r="AK350" s="100" t="str">
        <f t="shared" si="146"/>
        <v>●</v>
      </c>
      <c r="AL350" s="100" t="str">
        <f t="shared" si="146"/>
        <v>●</v>
      </c>
      <c r="AM350" s="100" t="str">
        <f t="shared" si="146"/>
        <v>●</v>
      </c>
      <c r="AP350" s="100" t="str">
        <f t="shared" si="149"/>
        <v>●</v>
      </c>
      <c r="AQ350" s="100" t="str">
        <f t="shared" si="147"/>
        <v>●</v>
      </c>
      <c r="AR350" s="100" t="str">
        <f t="shared" si="147"/>
        <v>●</v>
      </c>
      <c r="AS350" s="100" t="str">
        <f t="shared" si="147"/>
        <v>●</v>
      </c>
    </row>
    <row r="351" spans="2:45" s="100" customFormat="1" ht="14.25" customHeight="1">
      <c r="B351" s="102" t="s">
        <v>118</v>
      </c>
      <c r="C351" s="106">
        <v>226</v>
      </c>
      <c r="D351" s="107">
        <v>226</v>
      </c>
      <c r="E351" s="107">
        <v>219</v>
      </c>
      <c r="F351" s="107">
        <v>217</v>
      </c>
      <c r="G351" s="107">
        <f>第2表01元データ!H73</f>
        <v>113</v>
      </c>
      <c r="H351" s="107">
        <f t="shared" si="150"/>
        <v>-104</v>
      </c>
      <c r="I351" s="108">
        <f t="shared" si="151"/>
        <v>-47.926267281105986</v>
      </c>
      <c r="J351" s="102"/>
      <c r="K351" s="114" t="s">
        <v>118</v>
      </c>
      <c r="L351" s="106">
        <v>145</v>
      </c>
      <c r="M351" s="107">
        <v>179</v>
      </c>
      <c r="N351" s="107">
        <v>164</v>
      </c>
      <c r="O351" s="107">
        <v>137</v>
      </c>
      <c r="P351" s="107">
        <f>第2表01元データ!I73</f>
        <v>61</v>
      </c>
      <c r="Q351" s="107">
        <f t="shared" si="152"/>
        <v>-76</v>
      </c>
      <c r="R351" s="108">
        <f t="shared" si="153"/>
        <v>-55.474452554744524</v>
      </c>
      <c r="S351" s="108"/>
      <c r="T351" s="100">
        <v>208</v>
      </c>
      <c r="W351" s="100" t="s">
        <v>362</v>
      </c>
      <c r="X351" s="100">
        <v>369</v>
      </c>
      <c r="Y351" s="100">
        <v>226</v>
      </c>
      <c r="Z351" s="100">
        <v>226</v>
      </c>
      <c r="AA351" s="100">
        <v>219</v>
      </c>
      <c r="AC351" s="100" t="s">
        <v>362</v>
      </c>
      <c r="AD351" s="100">
        <v>189</v>
      </c>
      <c r="AE351" s="100">
        <v>145</v>
      </c>
      <c r="AF351" s="100">
        <v>179</v>
      </c>
      <c r="AG351" s="100">
        <v>164</v>
      </c>
      <c r="AJ351" s="100" t="str">
        <f t="shared" si="148"/>
        <v>●</v>
      </c>
      <c r="AK351" s="100" t="str">
        <f t="shared" si="146"/>
        <v>○</v>
      </c>
      <c r="AL351" s="100" t="str">
        <f t="shared" si="146"/>
        <v>●</v>
      </c>
      <c r="AM351" s="100" t="str">
        <f t="shared" si="146"/>
        <v>●</v>
      </c>
      <c r="AP351" s="100" t="str">
        <f t="shared" si="149"/>
        <v>●</v>
      </c>
      <c r="AQ351" s="100" t="str">
        <f t="shared" si="147"/>
        <v>●</v>
      </c>
      <c r="AR351" s="100" t="str">
        <f t="shared" si="147"/>
        <v>●</v>
      </c>
      <c r="AS351" s="100" t="str">
        <f t="shared" si="147"/>
        <v>●</v>
      </c>
    </row>
    <row r="352" spans="2:45" s="100" customFormat="1" ht="14.25" customHeight="1">
      <c r="B352" s="102" t="s">
        <v>101</v>
      </c>
      <c r="C352" s="106">
        <v>339</v>
      </c>
      <c r="D352" s="107">
        <v>206</v>
      </c>
      <c r="E352" s="107">
        <v>218</v>
      </c>
      <c r="F352" s="107">
        <v>193</v>
      </c>
      <c r="G352" s="107">
        <f>第2表01元データ!H74</f>
        <v>138</v>
      </c>
      <c r="H352" s="107">
        <f t="shared" si="150"/>
        <v>-55</v>
      </c>
      <c r="I352" s="108">
        <f t="shared" si="151"/>
        <v>-28.497409326424872</v>
      </c>
      <c r="J352" s="102"/>
      <c r="K352" s="114" t="s">
        <v>101</v>
      </c>
      <c r="L352" s="106">
        <v>207</v>
      </c>
      <c r="M352" s="107">
        <v>152</v>
      </c>
      <c r="N352" s="107">
        <v>176</v>
      </c>
      <c r="O352" s="107">
        <v>168</v>
      </c>
      <c r="P352" s="107">
        <f>第2表01元データ!I74</f>
        <v>103</v>
      </c>
      <c r="Q352" s="107">
        <f t="shared" si="152"/>
        <v>-65</v>
      </c>
      <c r="R352" s="108">
        <f t="shared" si="153"/>
        <v>-38.69047619047619</v>
      </c>
      <c r="S352" s="108"/>
      <c r="T352" s="100">
        <v>209</v>
      </c>
      <c r="W352" s="100" t="s">
        <v>363</v>
      </c>
      <c r="X352" s="100">
        <v>459</v>
      </c>
      <c r="Y352" s="100">
        <v>339</v>
      </c>
      <c r="Z352" s="100">
        <v>206</v>
      </c>
      <c r="AA352" s="100">
        <v>218</v>
      </c>
      <c r="AC352" s="100" t="s">
        <v>363</v>
      </c>
      <c r="AD352" s="100">
        <v>239</v>
      </c>
      <c r="AE352" s="100">
        <v>207</v>
      </c>
      <c r="AF352" s="100">
        <v>152</v>
      </c>
      <c r="AG352" s="100">
        <v>176</v>
      </c>
      <c r="AJ352" s="100" t="str">
        <f t="shared" si="148"/>
        <v>●</v>
      </c>
      <c r="AK352" s="100" t="str">
        <f t="shared" si="146"/>
        <v>●</v>
      </c>
      <c r="AL352" s="100" t="str">
        <f>IF(E352=Z352,"○","●")</f>
        <v>●</v>
      </c>
      <c r="AM352" s="100" t="str">
        <f t="shared" si="146"/>
        <v>●</v>
      </c>
      <c r="AP352" s="100" t="str">
        <f t="shared" si="149"/>
        <v>●</v>
      </c>
      <c r="AQ352" s="100" t="str">
        <f t="shared" si="147"/>
        <v>●</v>
      </c>
      <c r="AR352" s="100" t="str">
        <f t="shared" si="147"/>
        <v>●</v>
      </c>
      <c r="AS352" s="100" t="str">
        <f t="shared" si="147"/>
        <v>●</v>
      </c>
    </row>
    <row r="353" spans="2:45" s="100" customFormat="1" ht="14.25" customHeight="1">
      <c r="B353" s="102" t="s">
        <v>102</v>
      </c>
      <c r="C353" s="106">
        <v>423</v>
      </c>
      <c r="D353" s="107">
        <v>323</v>
      </c>
      <c r="E353" s="107">
        <v>193</v>
      </c>
      <c r="F353" s="107">
        <v>219</v>
      </c>
      <c r="G353" s="107">
        <f>第2表01元データ!H75</f>
        <v>189</v>
      </c>
      <c r="H353" s="107">
        <f t="shared" si="150"/>
        <v>-30</v>
      </c>
      <c r="I353" s="108">
        <f t="shared" si="151"/>
        <v>-13.698630136986301</v>
      </c>
      <c r="J353" s="102"/>
      <c r="K353" s="114" t="s">
        <v>102</v>
      </c>
      <c r="L353" s="106">
        <v>259</v>
      </c>
      <c r="M353" s="107">
        <v>217</v>
      </c>
      <c r="N353" s="107">
        <v>153</v>
      </c>
      <c r="O353" s="107">
        <v>170</v>
      </c>
      <c r="P353" s="107">
        <f>第2表01元データ!I75</f>
        <v>146</v>
      </c>
      <c r="Q353" s="107">
        <f t="shared" si="152"/>
        <v>-24</v>
      </c>
      <c r="R353" s="108">
        <f t="shared" si="153"/>
        <v>-14.117647058823529</v>
      </c>
      <c r="S353" s="108"/>
      <c r="T353" s="100">
        <v>210</v>
      </c>
      <c r="W353" s="100" t="s">
        <v>364</v>
      </c>
      <c r="X353" s="100">
        <v>403</v>
      </c>
      <c r="Y353" s="100">
        <v>423</v>
      </c>
      <c r="Z353" s="100">
        <v>323</v>
      </c>
      <c r="AA353" s="100">
        <v>193</v>
      </c>
      <c r="AC353" s="100" t="s">
        <v>364</v>
      </c>
      <c r="AD353" s="100">
        <v>187</v>
      </c>
      <c r="AE353" s="100">
        <v>259</v>
      </c>
      <c r="AF353" s="100">
        <v>217</v>
      </c>
      <c r="AG353" s="100">
        <v>153</v>
      </c>
      <c r="AJ353" s="100" t="str">
        <f t="shared" si="148"/>
        <v>●</v>
      </c>
      <c r="AK353" s="100" t="str">
        <f t="shared" si="146"/>
        <v>●</v>
      </c>
      <c r="AL353" s="100" t="str">
        <f t="shared" si="146"/>
        <v>●</v>
      </c>
      <c r="AM353" s="100" t="str">
        <f t="shared" si="146"/>
        <v>●</v>
      </c>
      <c r="AP353" s="100" t="str">
        <f t="shared" si="149"/>
        <v>●</v>
      </c>
      <c r="AQ353" s="100" t="str">
        <f t="shared" si="147"/>
        <v>●</v>
      </c>
      <c r="AR353" s="100" t="str">
        <f t="shared" si="147"/>
        <v>●</v>
      </c>
      <c r="AS353" s="100" t="str">
        <f t="shared" si="147"/>
        <v>●</v>
      </c>
    </row>
    <row r="354" spans="2:45" s="100" customFormat="1" ht="14.25" customHeight="1">
      <c r="B354" s="102" t="s">
        <v>103</v>
      </c>
      <c r="C354" s="106">
        <v>371</v>
      </c>
      <c r="D354" s="107">
        <v>410</v>
      </c>
      <c r="E354" s="107">
        <v>321</v>
      </c>
      <c r="F354" s="107">
        <v>193</v>
      </c>
      <c r="G354" s="107">
        <f>第2表01元データ!H76</f>
        <v>162</v>
      </c>
      <c r="H354" s="107">
        <f t="shared" si="150"/>
        <v>-31</v>
      </c>
      <c r="I354" s="108">
        <f t="shared" si="151"/>
        <v>-16.062176165803109</v>
      </c>
      <c r="J354" s="102"/>
      <c r="K354" s="114" t="s">
        <v>103</v>
      </c>
      <c r="L354" s="106">
        <v>191</v>
      </c>
      <c r="M354" s="107">
        <v>248</v>
      </c>
      <c r="N354" s="107">
        <v>212</v>
      </c>
      <c r="O354" s="107">
        <v>139</v>
      </c>
      <c r="P354" s="107">
        <f>第2表01元データ!I76</f>
        <v>154</v>
      </c>
      <c r="Q354" s="107">
        <f t="shared" si="152"/>
        <v>15</v>
      </c>
      <c r="R354" s="108">
        <f t="shared" si="153"/>
        <v>10.791366906474821</v>
      </c>
      <c r="S354" s="108"/>
      <c r="T354" s="100">
        <v>211</v>
      </c>
      <c r="W354" s="100" t="s">
        <v>365</v>
      </c>
      <c r="X354" s="100">
        <v>417</v>
      </c>
      <c r="Y354" s="100">
        <v>371</v>
      </c>
      <c r="Z354" s="100">
        <v>410</v>
      </c>
      <c r="AA354" s="100">
        <v>321</v>
      </c>
      <c r="AC354" s="100" t="s">
        <v>365</v>
      </c>
      <c r="AD354" s="100">
        <v>155</v>
      </c>
      <c r="AE354" s="100">
        <v>191</v>
      </c>
      <c r="AF354" s="100">
        <v>248</v>
      </c>
      <c r="AG354" s="100">
        <v>212</v>
      </c>
      <c r="AJ354" s="100" t="str">
        <f t="shared" si="148"/>
        <v>●</v>
      </c>
      <c r="AK354" s="100" t="str">
        <f t="shared" si="146"/>
        <v>●</v>
      </c>
      <c r="AL354" s="100" t="str">
        <f t="shared" si="146"/>
        <v>●</v>
      </c>
      <c r="AM354" s="100" t="str">
        <f t="shared" si="146"/>
        <v>●</v>
      </c>
      <c r="AP354" s="100" t="str">
        <f t="shared" si="149"/>
        <v>●</v>
      </c>
      <c r="AQ354" s="100" t="str">
        <f t="shared" si="147"/>
        <v>●</v>
      </c>
      <c r="AR354" s="100" t="str">
        <f t="shared" si="147"/>
        <v>●</v>
      </c>
      <c r="AS354" s="100" t="str">
        <f t="shared" si="147"/>
        <v>●</v>
      </c>
    </row>
    <row r="355" spans="2:45" s="100" customFormat="1" ht="14.25" customHeight="1">
      <c r="B355" s="102" t="s">
        <v>104</v>
      </c>
      <c r="C355" s="106">
        <v>390</v>
      </c>
      <c r="D355" s="107">
        <v>351</v>
      </c>
      <c r="E355" s="107">
        <v>382</v>
      </c>
      <c r="F355" s="107">
        <v>307</v>
      </c>
      <c r="G355" s="107">
        <f>第2表01元データ!H77</f>
        <v>187</v>
      </c>
      <c r="H355" s="107">
        <f t="shared" si="150"/>
        <v>-120</v>
      </c>
      <c r="I355" s="108">
        <f t="shared" si="151"/>
        <v>-39.087947882736159</v>
      </c>
      <c r="J355" s="102"/>
      <c r="K355" s="114" t="s">
        <v>104</v>
      </c>
      <c r="L355" s="106">
        <v>160</v>
      </c>
      <c r="M355" s="107">
        <v>197</v>
      </c>
      <c r="N355" s="107">
        <v>245</v>
      </c>
      <c r="O355" s="107">
        <v>198</v>
      </c>
      <c r="P355" s="107">
        <f>第2表01元データ!I77</f>
        <v>157</v>
      </c>
      <c r="Q355" s="107">
        <f t="shared" si="152"/>
        <v>-41</v>
      </c>
      <c r="R355" s="108">
        <f t="shared" si="153"/>
        <v>-20.707070707070706</v>
      </c>
      <c r="S355" s="108"/>
      <c r="T355" s="100">
        <v>212</v>
      </c>
      <c r="W355" s="100" t="s">
        <v>366</v>
      </c>
      <c r="X355" s="100">
        <v>393</v>
      </c>
      <c r="Y355" s="100">
        <v>390</v>
      </c>
      <c r="Z355" s="100">
        <v>351</v>
      </c>
      <c r="AA355" s="100">
        <v>382</v>
      </c>
      <c r="AC355" s="100" t="s">
        <v>366</v>
      </c>
      <c r="AD355" s="100">
        <v>137</v>
      </c>
      <c r="AE355" s="100">
        <v>160</v>
      </c>
      <c r="AF355" s="100">
        <v>197</v>
      </c>
      <c r="AG355" s="100">
        <v>245</v>
      </c>
      <c r="AJ355" s="100" t="str">
        <f t="shared" si="148"/>
        <v>●</v>
      </c>
      <c r="AK355" s="100" t="str">
        <f t="shared" si="146"/>
        <v>●</v>
      </c>
      <c r="AL355" s="100" t="str">
        <f t="shared" si="146"/>
        <v>●</v>
      </c>
      <c r="AM355" s="100" t="str">
        <f t="shared" si="146"/>
        <v>●</v>
      </c>
      <c r="AP355" s="100" t="str">
        <f t="shared" si="149"/>
        <v>●</v>
      </c>
      <c r="AQ355" s="100" t="str">
        <f t="shared" si="147"/>
        <v>●</v>
      </c>
      <c r="AR355" s="100" t="str">
        <f t="shared" si="147"/>
        <v>●</v>
      </c>
      <c r="AS355" s="100" t="str">
        <f t="shared" si="147"/>
        <v>●</v>
      </c>
    </row>
    <row r="356" spans="2:45" s="100" customFormat="1" ht="14.25" customHeight="1">
      <c r="B356" s="102" t="s">
        <v>105</v>
      </c>
      <c r="C356" s="106">
        <v>368</v>
      </c>
      <c r="D356" s="107">
        <v>362</v>
      </c>
      <c r="E356" s="107">
        <v>339</v>
      </c>
      <c r="F356" s="107">
        <v>371</v>
      </c>
      <c r="G356" s="107">
        <f>第2表01元データ!H78</f>
        <v>163</v>
      </c>
      <c r="H356" s="107">
        <f t="shared" si="150"/>
        <v>-208</v>
      </c>
      <c r="I356" s="108">
        <f t="shared" si="151"/>
        <v>-56.064690026954182</v>
      </c>
      <c r="J356" s="102"/>
      <c r="K356" s="114" t="s">
        <v>105</v>
      </c>
      <c r="L356" s="106">
        <v>149</v>
      </c>
      <c r="M356" s="107">
        <v>172</v>
      </c>
      <c r="N356" s="107">
        <v>190</v>
      </c>
      <c r="O356" s="107">
        <v>240</v>
      </c>
      <c r="P356" s="107">
        <f>第2表01元データ!I78</f>
        <v>131</v>
      </c>
      <c r="Q356" s="107">
        <f t="shared" si="152"/>
        <v>-109</v>
      </c>
      <c r="R356" s="108">
        <f t="shared" si="153"/>
        <v>-45.416666666666664</v>
      </c>
      <c r="S356" s="108"/>
      <c r="T356" s="100">
        <v>213</v>
      </c>
      <c r="W356" s="100" t="s">
        <v>367</v>
      </c>
      <c r="X356" s="100">
        <v>376</v>
      </c>
      <c r="Y356" s="100">
        <v>368</v>
      </c>
      <c r="Z356" s="100">
        <v>362</v>
      </c>
      <c r="AA356" s="100">
        <v>339</v>
      </c>
      <c r="AC356" s="100" t="s">
        <v>367</v>
      </c>
      <c r="AD356" s="100">
        <v>121</v>
      </c>
      <c r="AE356" s="100">
        <v>149</v>
      </c>
      <c r="AF356" s="100">
        <v>172</v>
      </c>
      <c r="AG356" s="100">
        <v>190</v>
      </c>
      <c r="AJ356" s="100" t="str">
        <f t="shared" si="148"/>
        <v>●</v>
      </c>
      <c r="AK356" s="100" t="str">
        <f t="shared" si="146"/>
        <v>●</v>
      </c>
      <c r="AL356" s="100" t="str">
        <f t="shared" si="146"/>
        <v>●</v>
      </c>
      <c r="AM356" s="100" t="str">
        <f t="shared" si="146"/>
        <v>●</v>
      </c>
      <c r="AP356" s="100" t="str">
        <f t="shared" si="149"/>
        <v>●</v>
      </c>
      <c r="AQ356" s="100" t="str">
        <f t="shared" si="147"/>
        <v>●</v>
      </c>
      <c r="AR356" s="100" t="str">
        <f t="shared" si="147"/>
        <v>●</v>
      </c>
      <c r="AS356" s="100" t="str">
        <f t="shared" si="147"/>
        <v>●</v>
      </c>
    </row>
    <row r="357" spans="2:45" s="100" customFormat="1" ht="14.25" customHeight="1">
      <c r="B357" s="102" t="s">
        <v>106</v>
      </c>
      <c r="C357" s="106">
        <v>353</v>
      </c>
      <c r="D357" s="107">
        <v>329</v>
      </c>
      <c r="E357" s="107">
        <v>343</v>
      </c>
      <c r="F357" s="107">
        <v>325</v>
      </c>
      <c r="G357" s="107">
        <f>第2表01元データ!H79</f>
        <v>281</v>
      </c>
      <c r="H357" s="107">
        <f t="shared" si="150"/>
        <v>-44</v>
      </c>
      <c r="I357" s="108">
        <f t="shared" si="151"/>
        <v>-13.538461538461538</v>
      </c>
      <c r="J357" s="102"/>
      <c r="K357" s="114" t="s">
        <v>106</v>
      </c>
      <c r="L357" s="106">
        <v>124</v>
      </c>
      <c r="M357" s="107">
        <v>156</v>
      </c>
      <c r="N357" s="107">
        <v>172</v>
      </c>
      <c r="O357" s="107">
        <v>188</v>
      </c>
      <c r="P357" s="107">
        <f>第2表01元データ!I79</f>
        <v>193</v>
      </c>
      <c r="Q357" s="107">
        <f t="shared" si="152"/>
        <v>5</v>
      </c>
      <c r="R357" s="108">
        <f t="shared" si="153"/>
        <v>2.6595744680851063</v>
      </c>
      <c r="S357" s="108"/>
      <c r="T357" s="100">
        <v>214</v>
      </c>
      <c r="W357" s="100" t="s">
        <v>368</v>
      </c>
      <c r="X357" s="100">
        <v>346</v>
      </c>
      <c r="Y357" s="100">
        <v>353</v>
      </c>
      <c r="Z357" s="100">
        <v>329</v>
      </c>
      <c r="AA357" s="100">
        <v>343</v>
      </c>
      <c r="AC357" s="100" t="s">
        <v>368</v>
      </c>
      <c r="AD357" s="100">
        <v>90</v>
      </c>
      <c r="AE357" s="100">
        <v>124</v>
      </c>
      <c r="AF357" s="100">
        <v>156</v>
      </c>
      <c r="AG357" s="100">
        <v>172</v>
      </c>
      <c r="AJ357" s="100" t="str">
        <f t="shared" si="148"/>
        <v>●</v>
      </c>
      <c r="AK357" s="100" t="str">
        <f t="shared" si="146"/>
        <v>●</v>
      </c>
      <c r="AL357" s="100" t="str">
        <f t="shared" si="146"/>
        <v>●</v>
      </c>
      <c r="AM357" s="100" t="str">
        <f t="shared" si="146"/>
        <v>●</v>
      </c>
      <c r="AP357" s="100" t="str">
        <f t="shared" si="149"/>
        <v>●</v>
      </c>
      <c r="AQ357" s="100" t="str">
        <f t="shared" si="147"/>
        <v>●</v>
      </c>
      <c r="AR357" s="100" t="str">
        <f t="shared" si="147"/>
        <v>●</v>
      </c>
      <c r="AS357" s="100" t="str">
        <f t="shared" si="147"/>
        <v>●</v>
      </c>
    </row>
    <row r="358" spans="2:45" s="100" customFormat="1" ht="14.25" customHeight="1">
      <c r="B358" s="102" t="s">
        <v>107</v>
      </c>
      <c r="C358" s="106">
        <v>331</v>
      </c>
      <c r="D358" s="107">
        <v>310</v>
      </c>
      <c r="E358" s="107">
        <v>308</v>
      </c>
      <c r="F358" s="107">
        <v>318</v>
      </c>
      <c r="G358" s="107">
        <f>第2表01元データ!H80</f>
        <v>335</v>
      </c>
      <c r="H358" s="107">
        <f t="shared" si="150"/>
        <v>17</v>
      </c>
      <c r="I358" s="108">
        <f t="shared" si="151"/>
        <v>5.3459119496855347</v>
      </c>
      <c r="J358" s="102"/>
      <c r="K358" s="114" t="s">
        <v>107</v>
      </c>
      <c r="L358" s="106">
        <v>91</v>
      </c>
      <c r="M358" s="107">
        <v>120</v>
      </c>
      <c r="N358" s="107">
        <v>141</v>
      </c>
      <c r="O358" s="107">
        <v>164</v>
      </c>
      <c r="P358" s="107">
        <f>第2表01元データ!I80</f>
        <v>209</v>
      </c>
      <c r="Q358" s="107">
        <f t="shared" si="152"/>
        <v>45</v>
      </c>
      <c r="R358" s="108">
        <f t="shared" si="153"/>
        <v>27.439024390243905</v>
      </c>
      <c r="S358" s="108"/>
      <c r="T358" s="100">
        <v>215</v>
      </c>
      <c r="W358" s="100" t="s">
        <v>369</v>
      </c>
      <c r="X358" s="100">
        <v>259</v>
      </c>
      <c r="Y358" s="100">
        <v>331</v>
      </c>
      <c r="Z358" s="100">
        <v>310</v>
      </c>
      <c r="AA358" s="100">
        <v>308</v>
      </c>
      <c r="AC358" s="100" t="s">
        <v>369</v>
      </c>
      <c r="AD358" s="100">
        <v>59</v>
      </c>
      <c r="AE358" s="100">
        <v>91</v>
      </c>
      <c r="AF358" s="100">
        <v>120</v>
      </c>
      <c r="AG358" s="100">
        <v>141</v>
      </c>
      <c r="AJ358" s="100" t="str">
        <f t="shared" si="148"/>
        <v>●</v>
      </c>
      <c r="AK358" s="100" t="str">
        <f t="shared" si="146"/>
        <v>●</v>
      </c>
      <c r="AL358" s="100" t="str">
        <f t="shared" si="146"/>
        <v>●</v>
      </c>
      <c r="AM358" s="100" t="str">
        <f t="shared" si="146"/>
        <v>●</v>
      </c>
      <c r="AP358" s="100" t="str">
        <f t="shared" si="149"/>
        <v>●</v>
      </c>
      <c r="AQ358" s="100" t="str">
        <f t="shared" si="147"/>
        <v>●</v>
      </c>
      <c r="AR358" s="100" t="str">
        <f t="shared" si="147"/>
        <v>●</v>
      </c>
      <c r="AS358" s="100" t="str">
        <f t="shared" si="147"/>
        <v>●</v>
      </c>
    </row>
    <row r="359" spans="2:45" s="100" customFormat="1" ht="14.25" customHeight="1">
      <c r="B359" s="102" t="s">
        <v>108</v>
      </c>
      <c r="C359" s="106">
        <v>230</v>
      </c>
      <c r="D359" s="107">
        <v>273</v>
      </c>
      <c r="E359" s="107">
        <v>299</v>
      </c>
      <c r="F359" s="107">
        <v>287</v>
      </c>
      <c r="G359" s="107">
        <f>第2表01元データ!H81</f>
        <v>289</v>
      </c>
      <c r="H359" s="107">
        <f t="shared" si="150"/>
        <v>2</v>
      </c>
      <c r="I359" s="108">
        <f t="shared" si="151"/>
        <v>0.69686411149825789</v>
      </c>
      <c r="J359" s="102"/>
      <c r="K359" s="114" t="s">
        <v>108</v>
      </c>
      <c r="L359" s="106">
        <v>54</v>
      </c>
      <c r="M359" s="107">
        <v>83</v>
      </c>
      <c r="N359" s="107">
        <v>117</v>
      </c>
      <c r="O359" s="107">
        <v>126</v>
      </c>
      <c r="P359" s="107">
        <f>第2表01元データ!I81</f>
        <v>155</v>
      </c>
      <c r="Q359" s="107">
        <f t="shared" si="152"/>
        <v>29</v>
      </c>
      <c r="R359" s="108">
        <f t="shared" si="153"/>
        <v>23.015873015873016</v>
      </c>
      <c r="S359" s="108"/>
      <c r="T359" s="100">
        <v>216</v>
      </c>
      <c r="W359" s="100" t="s">
        <v>370</v>
      </c>
      <c r="X359" s="100">
        <v>192</v>
      </c>
      <c r="Y359" s="100">
        <v>230</v>
      </c>
      <c r="Z359" s="100">
        <v>273</v>
      </c>
      <c r="AA359" s="100">
        <v>299</v>
      </c>
      <c r="AC359" s="100" t="s">
        <v>370</v>
      </c>
      <c r="AD359" s="100">
        <v>35</v>
      </c>
      <c r="AE359" s="100">
        <v>54</v>
      </c>
      <c r="AF359" s="100">
        <v>83</v>
      </c>
      <c r="AG359" s="100">
        <v>117</v>
      </c>
      <c r="AJ359" s="100" t="str">
        <f t="shared" si="148"/>
        <v>●</v>
      </c>
      <c r="AK359" s="100" t="str">
        <f t="shared" si="146"/>
        <v>●</v>
      </c>
      <c r="AL359" s="100" t="str">
        <f t="shared" si="146"/>
        <v>●</v>
      </c>
      <c r="AM359" s="100" t="str">
        <f t="shared" si="146"/>
        <v>●</v>
      </c>
      <c r="AP359" s="100" t="str">
        <f t="shared" si="149"/>
        <v>●</v>
      </c>
      <c r="AQ359" s="100" t="str">
        <f t="shared" si="147"/>
        <v>●</v>
      </c>
      <c r="AR359" s="100" t="str">
        <f t="shared" si="147"/>
        <v>●</v>
      </c>
      <c r="AS359" s="100" t="str">
        <f t="shared" si="147"/>
        <v>●</v>
      </c>
    </row>
    <row r="360" spans="2:45" s="100" customFormat="1" ht="14.25" customHeight="1">
      <c r="B360" s="102" t="s">
        <v>109</v>
      </c>
      <c r="C360" s="106">
        <v>155</v>
      </c>
      <c r="D360" s="107">
        <v>168</v>
      </c>
      <c r="E360" s="107">
        <v>253</v>
      </c>
      <c r="F360" s="107">
        <v>255</v>
      </c>
      <c r="G360" s="107">
        <f>第2表01元データ!H82</f>
        <v>248</v>
      </c>
      <c r="H360" s="107">
        <f t="shared" si="150"/>
        <v>-7</v>
      </c>
      <c r="I360" s="108">
        <f t="shared" si="151"/>
        <v>-2.7450980392156863</v>
      </c>
      <c r="J360" s="102"/>
      <c r="K360" s="114" t="s">
        <v>109</v>
      </c>
      <c r="L360" s="106">
        <v>30</v>
      </c>
      <c r="M360" s="107">
        <v>44</v>
      </c>
      <c r="N360" s="107">
        <v>78</v>
      </c>
      <c r="O360" s="107">
        <v>94</v>
      </c>
      <c r="P360" s="107">
        <f>第2表01元データ!I82</f>
        <v>137</v>
      </c>
      <c r="Q360" s="107">
        <f t="shared" si="152"/>
        <v>43</v>
      </c>
      <c r="R360" s="108">
        <f t="shared" si="153"/>
        <v>45.744680851063826</v>
      </c>
      <c r="S360" s="108"/>
      <c r="T360" s="100">
        <v>217</v>
      </c>
      <c r="W360" s="100" t="s">
        <v>371</v>
      </c>
      <c r="X360" s="100">
        <v>127</v>
      </c>
      <c r="Y360" s="100">
        <v>155</v>
      </c>
      <c r="Z360" s="100">
        <v>168</v>
      </c>
      <c r="AA360" s="100">
        <v>253</v>
      </c>
      <c r="AC360" s="100" t="s">
        <v>371</v>
      </c>
      <c r="AD360" s="100">
        <v>21</v>
      </c>
      <c r="AE360" s="100">
        <v>30</v>
      </c>
      <c r="AF360" s="100">
        <v>44</v>
      </c>
      <c r="AG360" s="100">
        <v>78</v>
      </c>
      <c r="AJ360" s="100" t="str">
        <f t="shared" si="148"/>
        <v>●</v>
      </c>
      <c r="AK360" s="100" t="str">
        <f t="shared" si="146"/>
        <v>●</v>
      </c>
      <c r="AL360" s="100" t="str">
        <f t="shared" si="146"/>
        <v>●</v>
      </c>
      <c r="AM360" s="100" t="str">
        <f t="shared" si="146"/>
        <v>●</v>
      </c>
      <c r="AP360" s="100" t="str">
        <f t="shared" si="149"/>
        <v>●</v>
      </c>
      <c r="AQ360" s="100" t="str">
        <f t="shared" si="147"/>
        <v>●</v>
      </c>
      <c r="AR360" s="100" t="str">
        <f t="shared" si="147"/>
        <v>●</v>
      </c>
      <c r="AS360" s="100" t="str">
        <f t="shared" si="147"/>
        <v>●</v>
      </c>
    </row>
    <row r="361" spans="2:45" s="100" customFormat="1" ht="14.25" customHeight="1">
      <c r="B361" s="102" t="s">
        <v>110</v>
      </c>
      <c r="C361" s="106">
        <v>106</v>
      </c>
      <c r="D361" s="107">
        <v>140</v>
      </c>
      <c r="E361" s="107">
        <v>234</v>
      </c>
      <c r="F361" s="107">
        <v>268</v>
      </c>
      <c r="G361" s="107">
        <f>第2表01元データ!H83</f>
        <v>327</v>
      </c>
      <c r="H361" s="107">
        <f t="shared" si="150"/>
        <v>59</v>
      </c>
      <c r="I361" s="108">
        <f t="shared" si="151"/>
        <v>22.014925373134329</v>
      </c>
      <c r="J361" s="102"/>
      <c r="K361" s="114" t="s">
        <v>110</v>
      </c>
      <c r="L361" s="106">
        <v>16</v>
      </c>
      <c r="M361" s="107">
        <v>20</v>
      </c>
      <c r="N361" s="107">
        <v>53</v>
      </c>
      <c r="O361" s="107">
        <v>86</v>
      </c>
      <c r="P361" s="107">
        <f>第2表01元データ!I83</f>
        <v>106</v>
      </c>
      <c r="Q361" s="107">
        <f t="shared" si="152"/>
        <v>20</v>
      </c>
      <c r="R361" s="108">
        <f t="shared" si="153"/>
        <v>23.255813953488371</v>
      </c>
      <c r="S361" s="108"/>
      <c r="T361" s="100">
        <v>218</v>
      </c>
      <c r="W361" s="100" t="s">
        <v>378</v>
      </c>
      <c r="X361" s="100">
        <v>74</v>
      </c>
      <c r="Y361" s="100">
        <v>106</v>
      </c>
      <c r="Z361" s="100">
        <v>140</v>
      </c>
      <c r="AA361" s="100">
        <v>234</v>
      </c>
      <c r="AC361" s="100" t="s">
        <v>378</v>
      </c>
      <c r="AD361" s="100">
        <v>16</v>
      </c>
      <c r="AE361" s="100">
        <v>16</v>
      </c>
      <c r="AF361" s="100">
        <v>20</v>
      </c>
      <c r="AG361" s="100">
        <v>53</v>
      </c>
      <c r="AJ361" s="100" t="str">
        <f t="shared" si="148"/>
        <v>●</v>
      </c>
      <c r="AK361" s="100" t="str">
        <f t="shared" si="146"/>
        <v>●</v>
      </c>
      <c r="AL361" s="100" t="str">
        <f t="shared" si="146"/>
        <v>●</v>
      </c>
      <c r="AM361" s="100" t="str">
        <f t="shared" si="146"/>
        <v>●</v>
      </c>
      <c r="AP361" s="100" t="str">
        <f t="shared" si="149"/>
        <v>○</v>
      </c>
      <c r="AQ361" s="100" t="str">
        <f t="shared" si="147"/>
        <v>●</v>
      </c>
      <c r="AR361" s="100" t="str">
        <f t="shared" si="147"/>
        <v>●</v>
      </c>
      <c r="AS361" s="100" t="str">
        <f t="shared" si="147"/>
        <v>●</v>
      </c>
    </row>
    <row r="362" spans="2:45" s="100" customFormat="1" ht="14.25" customHeight="1">
      <c r="B362" s="119" t="s">
        <v>111</v>
      </c>
      <c r="C362" s="120" t="s">
        <v>313</v>
      </c>
      <c r="D362" s="116" t="s">
        <v>313</v>
      </c>
      <c r="E362" s="116" t="s">
        <v>313</v>
      </c>
      <c r="F362" s="116" t="s">
        <v>313</v>
      </c>
      <c r="G362" s="107">
        <f>第2表01元データ!H84</f>
        <v>4</v>
      </c>
      <c r="H362" s="107"/>
      <c r="I362" s="108"/>
      <c r="K362" s="119" t="s">
        <v>111</v>
      </c>
      <c r="L362" s="120" t="s">
        <v>313</v>
      </c>
      <c r="M362" s="116" t="s">
        <v>313</v>
      </c>
      <c r="N362" s="116" t="s">
        <v>313</v>
      </c>
      <c r="O362" s="116" t="s">
        <v>313</v>
      </c>
      <c r="P362" s="107">
        <f>第2表01元データ!I84</f>
        <v>4</v>
      </c>
      <c r="Q362" s="107"/>
      <c r="R362" s="108"/>
      <c r="T362" s="100">
        <v>219</v>
      </c>
    </row>
    <row r="363" spans="2:45" s="100" customFormat="1" ht="14.25" customHeight="1">
      <c r="B363" s="119"/>
      <c r="C363" s="123"/>
      <c r="D363" s="116"/>
      <c r="E363" s="116"/>
      <c r="F363" s="116"/>
      <c r="G363" s="107"/>
      <c r="H363" s="107"/>
      <c r="I363" s="108"/>
      <c r="K363" s="119"/>
      <c r="L363" s="123"/>
      <c r="M363" s="116"/>
      <c r="N363" s="116"/>
      <c r="O363" s="116"/>
      <c r="P363" s="107"/>
      <c r="Q363" s="107"/>
      <c r="R363" s="108"/>
    </row>
    <row r="364" spans="2:45" s="100" customFormat="1" ht="14.25" customHeight="1">
      <c r="B364" s="118"/>
      <c r="C364" s="118"/>
      <c r="D364" s="118"/>
      <c r="E364" s="118"/>
      <c r="F364" s="118"/>
      <c r="G364" s="118"/>
      <c r="H364" s="118"/>
      <c r="I364" s="118"/>
      <c r="J364" s="118"/>
      <c r="K364" s="118"/>
      <c r="L364" s="118"/>
      <c r="M364" s="118"/>
      <c r="N364" s="118"/>
      <c r="O364" s="118"/>
      <c r="P364" s="168"/>
      <c r="W364" s="100">
        <v>41</v>
      </c>
    </row>
    <row r="365" spans="2:45" s="100" customFormat="1" ht="14.25" customHeight="1">
      <c r="B365" s="118"/>
      <c r="C365" s="118"/>
      <c r="D365" s="118"/>
      <c r="E365" s="118"/>
      <c r="F365" s="118"/>
      <c r="G365" s="118"/>
      <c r="H365" s="118"/>
      <c r="I365" s="118"/>
      <c r="J365" s="118"/>
      <c r="K365" s="118"/>
      <c r="L365" s="118"/>
      <c r="M365" s="118"/>
      <c r="N365" s="118"/>
      <c r="O365" s="118"/>
      <c r="P365" s="168"/>
    </row>
    <row r="366" spans="2:45" s="99" customFormat="1" ht="14.25" customHeight="1">
      <c r="B366" s="99" t="s">
        <v>218</v>
      </c>
      <c r="K366" s="99" t="s">
        <v>219</v>
      </c>
      <c r="W366" s="100"/>
      <c r="X366" s="100"/>
      <c r="Y366" s="100"/>
      <c r="Z366" s="100"/>
      <c r="AA366" s="100"/>
      <c r="AB366" s="100"/>
      <c r="AC366" s="100"/>
      <c r="AD366" s="100"/>
      <c r="AE366" s="100"/>
      <c r="AF366" s="100"/>
      <c r="AG366" s="100"/>
    </row>
    <row r="367" spans="2:45" s="100" customFormat="1" ht="14.25" customHeight="1">
      <c r="B367" s="583" t="s">
        <v>335</v>
      </c>
      <c r="C367" s="101"/>
      <c r="D367" s="101"/>
      <c r="E367" s="101"/>
      <c r="F367" s="101"/>
      <c r="G367" s="135"/>
      <c r="H367" s="131"/>
      <c r="I367" s="131"/>
      <c r="J367" s="102"/>
      <c r="K367" s="583" t="s">
        <v>335</v>
      </c>
      <c r="L367" s="101"/>
      <c r="M367" s="101"/>
      <c r="N367" s="101"/>
      <c r="O367" s="101"/>
      <c r="P367" s="135"/>
      <c r="Q367" s="131"/>
      <c r="R367" s="131"/>
      <c r="S367" s="103"/>
    </row>
    <row r="368" spans="2:45" s="100" customFormat="1" ht="14.25" customHeight="1">
      <c r="B368" s="584"/>
      <c r="C368" s="130" t="str">
        <f>$C$4</f>
        <v>平成7年</v>
      </c>
      <c r="D368" s="130" t="str">
        <f>$D$4</f>
        <v>平成12年</v>
      </c>
      <c r="E368" s="130" t="str">
        <f>$E$4</f>
        <v>平成17年</v>
      </c>
      <c r="F368" s="130" t="str">
        <f>$F$4</f>
        <v>平成22年</v>
      </c>
      <c r="G368" s="130" t="s">
        <v>410</v>
      </c>
      <c r="H368" s="133" t="s">
        <v>509</v>
      </c>
      <c r="I368" s="134" t="s">
        <v>510</v>
      </c>
      <c r="J368" s="102"/>
      <c r="K368" s="584"/>
      <c r="L368" s="130" t="str">
        <f>$C$4</f>
        <v>平成7年</v>
      </c>
      <c r="M368" s="130" t="str">
        <f>$D$4</f>
        <v>平成12年</v>
      </c>
      <c r="N368" s="130" t="str">
        <f>$E$4</f>
        <v>平成17年</v>
      </c>
      <c r="O368" s="130" t="str">
        <f>$F$4</f>
        <v>平成22年</v>
      </c>
      <c r="P368" s="130" t="s">
        <v>410</v>
      </c>
      <c r="Q368" s="133" t="str">
        <f>$H$4</f>
        <v>対平成</v>
      </c>
      <c r="R368" s="134" t="str">
        <f>$I$4</f>
        <v>22年</v>
      </c>
      <c r="S368" s="103"/>
    </row>
    <row r="369" spans="2:45" s="100" customFormat="1" ht="14.25" customHeight="1">
      <c r="B369" s="585"/>
      <c r="C369" s="104"/>
      <c r="D369" s="104"/>
      <c r="E369" s="104"/>
      <c r="F369" s="104"/>
      <c r="G369" s="104"/>
      <c r="H369" s="132" t="s">
        <v>88</v>
      </c>
      <c r="I369" s="133" t="s">
        <v>398</v>
      </c>
      <c r="J369" s="102"/>
      <c r="K369" s="585"/>
      <c r="L369" s="104"/>
      <c r="M369" s="104"/>
      <c r="N369" s="104"/>
      <c r="O369" s="104"/>
      <c r="P369" s="104"/>
      <c r="Q369" s="132" t="s">
        <v>88</v>
      </c>
      <c r="R369" s="133" t="s">
        <v>398</v>
      </c>
      <c r="S369" s="103"/>
    </row>
    <row r="370" spans="2:45" s="199" customFormat="1" ht="14.25" customHeight="1">
      <c r="B370" s="200" t="s">
        <v>90</v>
      </c>
      <c r="C370" s="198">
        <v>1089</v>
      </c>
      <c r="D370" s="194">
        <v>997</v>
      </c>
      <c r="E370" s="194">
        <v>912</v>
      </c>
      <c r="F370" s="194">
        <v>785</v>
      </c>
      <c r="G370" s="194">
        <f>IF(COUNTIF(G375:G393,"x"),"x",IF(SUM(G375:G393)=0,"-",SUM(G375:G393)))</f>
        <v>640</v>
      </c>
      <c r="H370" s="193">
        <f t="shared" ref="H370:H373" si="154">IF(G370="x","x",IF(AND(G370="-",F370="-"),"-",IF(AND(G370="-",F370&gt;0),F370*-1,IF(AND(G370&gt;0,F370="-"),G370,G370-F370))))</f>
        <v>-145</v>
      </c>
      <c r="I370" s="195">
        <f t="shared" ref="I370:I373" si="155">IF(H370="x","x",IF(H370="-","-",IF(AND(F370="-",G370&gt;0),"皆増",IF(AND(F370&gt;0,G370="-"),"皆減",H370/F370*100))))</f>
        <v>-18.471337579617835</v>
      </c>
      <c r="J370" s="196"/>
      <c r="K370" s="197" t="s">
        <v>90</v>
      </c>
      <c r="L370" s="198">
        <v>1926</v>
      </c>
      <c r="M370" s="194">
        <v>1730</v>
      </c>
      <c r="N370" s="194">
        <v>1479</v>
      </c>
      <c r="O370" s="194">
        <v>1307</v>
      </c>
      <c r="P370" s="194">
        <f>IF(COUNTIF(P375:P393,"x"),"x",IF(SUM(P375:P393)=0,"-",SUM(P375:P393)))</f>
        <v>896</v>
      </c>
      <c r="Q370" s="193">
        <f t="shared" ref="Q370:Q373" si="156">IF(P370="x","x",IF(AND(P370="-",O370="-"),"-",IF(AND(P370="-",O370&gt;0),O370*-1,IF(AND(P370&gt;0,O370="-"),P370,P370-O370))))</f>
        <v>-411</v>
      </c>
      <c r="R370" s="195">
        <f t="shared" ref="R370:R373" si="157">IF(Q370="x","x",IF(Q370="-","-",IF(AND(O370="-",P370&gt;0),"皆増",IF(AND(O370&gt;0,P370="-"),"皆減",Q370/O370*100))))</f>
        <v>-31.446059678653405</v>
      </c>
      <c r="S370" s="195"/>
      <c r="W370" s="199" t="s">
        <v>373</v>
      </c>
      <c r="X370" s="199">
        <v>901</v>
      </c>
      <c r="Y370" s="199">
        <v>1089</v>
      </c>
      <c r="Z370" s="199">
        <v>997</v>
      </c>
      <c r="AA370" s="199">
        <v>912</v>
      </c>
      <c r="AC370" s="199" t="s">
        <v>373</v>
      </c>
      <c r="AD370" s="199">
        <v>1985</v>
      </c>
      <c r="AE370" s="199">
        <v>1926</v>
      </c>
      <c r="AF370" s="199">
        <v>1730</v>
      </c>
      <c r="AG370" s="199">
        <v>1479</v>
      </c>
      <c r="AJ370" s="199" t="str">
        <f>IF(C370=X370,"○","●")</f>
        <v>●</v>
      </c>
      <c r="AK370" s="199" t="str">
        <f t="shared" ref="AK370:AM392" si="158">IF(D370=Y370,"○","●")</f>
        <v>●</v>
      </c>
      <c r="AL370" s="199" t="str">
        <f t="shared" si="158"/>
        <v>●</v>
      </c>
      <c r="AM370" s="199" t="str">
        <f t="shared" si="158"/>
        <v>●</v>
      </c>
      <c r="AP370" s="199" t="str">
        <f>IF(L370=AD370,"○","●")</f>
        <v>●</v>
      </c>
      <c r="AQ370" s="199" t="str">
        <f t="shared" ref="AQ370:AS392" si="159">IF(M370=AE370,"○","●")</f>
        <v>●</v>
      </c>
      <c r="AR370" s="199" t="str">
        <f t="shared" si="159"/>
        <v>●</v>
      </c>
      <c r="AS370" s="199" t="str">
        <f t="shared" si="159"/>
        <v>●</v>
      </c>
    </row>
    <row r="371" spans="2:45" s="100" customFormat="1" ht="14.25" customHeight="1">
      <c r="B371" s="105" t="s">
        <v>91</v>
      </c>
      <c r="C371" s="106">
        <v>188</v>
      </c>
      <c r="D371" s="107">
        <v>144</v>
      </c>
      <c r="E371" s="107">
        <v>112</v>
      </c>
      <c r="F371" s="107">
        <v>74</v>
      </c>
      <c r="G371" s="107">
        <f>IF(COUNTIF(G375:G377,"x"),"x",IF(SUM(G375:G377)=0,"-",SUM(G375:G377)))</f>
        <v>38</v>
      </c>
      <c r="H371" s="107">
        <f t="shared" si="154"/>
        <v>-36</v>
      </c>
      <c r="I371" s="108">
        <f t="shared" si="155"/>
        <v>-48.648648648648653</v>
      </c>
      <c r="J371" s="102"/>
      <c r="K371" s="109" t="s">
        <v>91</v>
      </c>
      <c r="L371" s="106">
        <v>286</v>
      </c>
      <c r="M371" s="107">
        <v>207</v>
      </c>
      <c r="N371" s="107">
        <v>144</v>
      </c>
      <c r="O371" s="107">
        <v>117</v>
      </c>
      <c r="P371" s="107">
        <f>IF(COUNTIF(P375:P377,"x"),"x",IF(SUM(P375:P377)=0,"-",SUM(P375:P377)))</f>
        <v>54</v>
      </c>
      <c r="Q371" s="107">
        <f t="shared" si="156"/>
        <v>-63</v>
      </c>
      <c r="R371" s="108">
        <f t="shared" si="157"/>
        <v>-53.846153846153847</v>
      </c>
      <c r="S371" s="108"/>
      <c r="W371" s="100" t="s">
        <v>374</v>
      </c>
      <c r="X371" s="100">
        <v>139</v>
      </c>
      <c r="Y371" s="100">
        <v>188</v>
      </c>
      <c r="Z371" s="100">
        <v>144</v>
      </c>
      <c r="AA371" s="100">
        <v>112</v>
      </c>
      <c r="AC371" s="100" t="s">
        <v>374</v>
      </c>
      <c r="AD371" s="100">
        <v>355</v>
      </c>
      <c r="AE371" s="100">
        <v>286</v>
      </c>
      <c r="AF371" s="100">
        <v>207</v>
      </c>
      <c r="AG371" s="100">
        <v>144</v>
      </c>
      <c r="AJ371" s="100" t="str">
        <f t="shared" ref="AJ371:AJ392" si="160">IF(C371=X371,"○","●")</f>
        <v>●</v>
      </c>
      <c r="AK371" s="100" t="str">
        <f t="shared" si="158"/>
        <v>●</v>
      </c>
      <c r="AL371" s="100" t="str">
        <f t="shared" si="158"/>
        <v>●</v>
      </c>
      <c r="AM371" s="100" t="str">
        <f t="shared" si="158"/>
        <v>●</v>
      </c>
      <c r="AP371" s="100" t="str">
        <f t="shared" ref="AP371:AP392" si="161">IF(L371=AD371,"○","●")</f>
        <v>●</v>
      </c>
      <c r="AQ371" s="100" t="str">
        <f t="shared" si="159"/>
        <v>●</v>
      </c>
      <c r="AR371" s="100" t="str">
        <f t="shared" si="159"/>
        <v>●</v>
      </c>
      <c r="AS371" s="100" t="str">
        <f>IF(O371=AG371,"○","●")</f>
        <v>●</v>
      </c>
    </row>
    <row r="372" spans="2:45" s="100" customFormat="1" ht="14.25" customHeight="1">
      <c r="B372" s="105" t="s">
        <v>92</v>
      </c>
      <c r="C372" s="106">
        <v>699</v>
      </c>
      <c r="D372" s="107">
        <v>633</v>
      </c>
      <c r="E372" s="107">
        <v>552</v>
      </c>
      <c r="F372" s="107">
        <v>455</v>
      </c>
      <c r="G372" s="296">
        <f>IF(COUNTIF(G378:G387,"x"),"x",IF(SUM(G378:G387)=0,"-",SUM(G378:G387)))</f>
        <v>325</v>
      </c>
      <c r="H372" s="107">
        <f t="shared" si="154"/>
        <v>-130</v>
      </c>
      <c r="I372" s="108">
        <f t="shared" si="155"/>
        <v>-28.571428571428569</v>
      </c>
      <c r="J372" s="102"/>
      <c r="K372" s="109" t="s">
        <v>92</v>
      </c>
      <c r="L372" s="106">
        <v>1296</v>
      </c>
      <c r="M372" s="107">
        <v>1124</v>
      </c>
      <c r="N372" s="107">
        <v>905</v>
      </c>
      <c r="O372" s="107">
        <v>747</v>
      </c>
      <c r="P372" s="296">
        <f>IF(COUNTIF(P378:P387,"x"),"x",IF(SUM(P378:P387)=0,"-",SUM(P378:P387)))</f>
        <v>415</v>
      </c>
      <c r="Q372" s="107">
        <f t="shared" si="156"/>
        <v>-332</v>
      </c>
      <c r="R372" s="108">
        <f t="shared" si="157"/>
        <v>-44.444444444444443</v>
      </c>
      <c r="S372" s="108"/>
      <c r="W372" s="99" t="s">
        <v>375</v>
      </c>
      <c r="X372" s="99">
        <v>613</v>
      </c>
      <c r="Y372" s="99">
        <v>699</v>
      </c>
      <c r="Z372" s="99">
        <v>633</v>
      </c>
      <c r="AA372" s="99">
        <v>552</v>
      </c>
      <c r="AB372" s="99"/>
      <c r="AC372" s="99" t="s">
        <v>375</v>
      </c>
      <c r="AD372" s="99">
        <v>1343</v>
      </c>
      <c r="AE372" s="99">
        <v>1296</v>
      </c>
      <c r="AF372" s="99">
        <v>1124</v>
      </c>
      <c r="AG372" s="99">
        <v>905</v>
      </c>
      <c r="AJ372" s="100" t="str">
        <f t="shared" si="160"/>
        <v>●</v>
      </c>
      <c r="AK372" s="100" t="str">
        <f t="shared" si="158"/>
        <v>●</v>
      </c>
      <c r="AL372" s="100" t="str">
        <f>IF(E372=Z372,"○","●")</f>
        <v>●</v>
      </c>
      <c r="AM372" s="100" t="str">
        <f t="shared" si="158"/>
        <v>●</v>
      </c>
      <c r="AP372" s="100" t="str">
        <f t="shared" si="161"/>
        <v>●</v>
      </c>
      <c r="AQ372" s="100" t="str">
        <f t="shared" si="159"/>
        <v>●</v>
      </c>
      <c r="AR372" s="100" t="str">
        <f t="shared" si="159"/>
        <v>●</v>
      </c>
      <c r="AS372" s="100" t="str">
        <f t="shared" si="159"/>
        <v>●</v>
      </c>
    </row>
    <row r="373" spans="2:45" s="100" customFormat="1" ht="14.25" customHeight="1">
      <c r="B373" s="105" t="s">
        <v>93</v>
      </c>
      <c r="C373" s="106">
        <v>202</v>
      </c>
      <c r="D373" s="107">
        <v>220</v>
      </c>
      <c r="E373" s="107">
        <v>248</v>
      </c>
      <c r="F373" s="107">
        <v>256</v>
      </c>
      <c r="G373" s="107">
        <f>IF(COUNTIF(G388:G392,"x"),"x",IF(SUM(G388,G392)=0,"-",SUM(G388:G392)))</f>
        <v>274</v>
      </c>
      <c r="H373" s="107">
        <f t="shared" si="154"/>
        <v>18</v>
      </c>
      <c r="I373" s="108">
        <f t="shared" si="155"/>
        <v>7.03125</v>
      </c>
      <c r="J373" s="102"/>
      <c r="K373" s="109" t="s">
        <v>93</v>
      </c>
      <c r="L373" s="106">
        <v>344</v>
      </c>
      <c r="M373" s="107">
        <v>399</v>
      </c>
      <c r="N373" s="107">
        <v>430</v>
      </c>
      <c r="O373" s="107">
        <v>443</v>
      </c>
      <c r="P373" s="107">
        <f>IF(COUNTIF(P388:P392,"x"),"x",IF(SUM(P388,P392)=0,"-",SUM(P388:P392)))</f>
        <v>425</v>
      </c>
      <c r="Q373" s="107">
        <f t="shared" si="156"/>
        <v>-18</v>
      </c>
      <c r="R373" s="108">
        <f t="shared" si="157"/>
        <v>-4.0632054176072234</v>
      </c>
      <c r="S373" s="108"/>
      <c r="W373" s="100" t="s">
        <v>376</v>
      </c>
      <c r="X373" s="100">
        <v>149</v>
      </c>
      <c r="Y373" s="100">
        <v>202</v>
      </c>
      <c r="Z373" s="100">
        <v>220</v>
      </c>
      <c r="AA373" s="100">
        <v>248</v>
      </c>
      <c r="AC373" s="100" t="s">
        <v>376</v>
      </c>
      <c r="AD373" s="100">
        <v>287</v>
      </c>
      <c r="AE373" s="100">
        <v>344</v>
      </c>
      <c r="AF373" s="100">
        <v>399</v>
      </c>
      <c r="AG373" s="100">
        <v>430</v>
      </c>
      <c r="AJ373" s="100" t="str">
        <f t="shared" si="160"/>
        <v>●</v>
      </c>
      <c r="AK373" s="100" t="str">
        <f t="shared" si="158"/>
        <v>●</v>
      </c>
      <c r="AL373" s="100" t="str">
        <f t="shared" si="158"/>
        <v>●</v>
      </c>
      <c r="AM373" s="100" t="str">
        <f t="shared" si="158"/>
        <v>●</v>
      </c>
      <c r="AP373" s="100" t="str">
        <f t="shared" si="161"/>
        <v>●</v>
      </c>
      <c r="AQ373" s="100" t="str">
        <f t="shared" si="159"/>
        <v>●</v>
      </c>
      <c r="AR373" s="100" t="str">
        <f t="shared" si="159"/>
        <v>●</v>
      </c>
      <c r="AS373" s="100" t="str">
        <f t="shared" si="159"/>
        <v>●</v>
      </c>
    </row>
    <row r="374" spans="2:45" s="100" customFormat="1" ht="14.25" customHeight="1">
      <c r="B374" s="102"/>
      <c r="C374" s="106"/>
      <c r="D374" s="112"/>
      <c r="E374" s="112"/>
      <c r="F374" s="112"/>
      <c r="G374" s="112"/>
      <c r="H374" s="112"/>
      <c r="I374" s="113"/>
      <c r="J374" s="102"/>
      <c r="K374" s="114"/>
      <c r="L374" s="106"/>
      <c r="M374" s="112"/>
      <c r="N374" s="112"/>
      <c r="O374" s="112"/>
      <c r="P374" s="112"/>
      <c r="Q374" s="112"/>
      <c r="R374" s="113"/>
      <c r="S374" s="113"/>
      <c r="AJ374" s="100" t="str">
        <f t="shared" si="160"/>
        <v>○</v>
      </c>
      <c r="AK374" s="100" t="str">
        <f t="shared" si="158"/>
        <v>○</v>
      </c>
      <c r="AL374" s="100" t="str">
        <f t="shared" si="158"/>
        <v>○</v>
      </c>
      <c r="AM374" s="100" t="str">
        <f t="shared" si="158"/>
        <v>○</v>
      </c>
      <c r="AP374" s="100" t="str">
        <f t="shared" si="161"/>
        <v>○</v>
      </c>
      <c r="AQ374" s="100" t="str">
        <f t="shared" si="159"/>
        <v>○</v>
      </c>
      <c r="AR374" s="100" t="str">
        <f t="shared" si="159"/>
        <v>○</v>
      </c>
      <c r="AS374" s="100" t="str">
        <f t="shared" si="159"/>
        <v>○</v>
      </c>
    </row>
    <row r="375" spans="2:45" s="100" customFormat="1" ht="14.25" customHeight="1">
      <c r="B375" s="102" t="s">
        <v>94</v>
      </c>
      <c r="C375" s="106">
        <v>58</v>
      </c>
      <c r="D375" s="107">
        <v>37</v>
      </c>
      <c r="E375" s="107">
        <v>25</v>
      </c>
      <c r="F375" s="107">
        <v>16</v>
      </c>
      <c r="G375" s="107">
        <f t="shared" ref="G375:G393" si="162">IF(COUNTIF(G405:G435,"x"),"x",IF(SUM(G405,G435)=0,"-",SUM(G405,G435)))</f>
        <v>6</v>
      </c>
      <c r="H375" s="107">
        <f>IF(G375="x","x",IF(AND(G375="-",F375="-"),"-",IF(AND(G375="-",F375&gt;0),F375*-1,IF(AND(G375&gt;0,F375="-"),G375,G375-F375))))</f>
        <v>-10</v>
      </c>
      <c r="I375" s="108">
        <f>IF(H375="x","x",IF(H375="-","-",IF(AND(F375="-",G375&gt;0),"皆増",IF(AND(F375&gt;0,G375="-"),"皆減",H375/F375*100))))</f>
        <v>-62.5</v>
      </c>
      <c r="J375" s="102"/>
      <c r="K375" s="114" t="s">
        <v>94</v>
      </c>
      <c r="L375" s="106">
        <v>78</v>
      </c>
      <c r="M375" s="107">
        <v>59</v>
      </c>
      <c r="N375" s="107">
        <v>45</v>
      </c>
      <c r="O375" s="107">
        <v>40</v>
      </c>
      <c r="P375" s="107">
        <f t="shared" ref="P375:P393" si="163">IF(COUNTIF(P405:P435,"x"),"x",IF(SUM(P405,P435)=0,"-",SUM(P405,P435)))</f>
        <v>12</v>
      </c>
      <c r="Q375" s="107">
        <f>IF(P375="x","x",IF(AND(P375="-",O375="-"),"-",IF(AND(P375="-",O375&gt;0),O375*-1,IF(AND(P375&gt;0,O375="-"),P375,P375-O375))))</f>
        <v>-28</v>
      </c>
      <c r="R375" s="108">
        <f>IF(Q375="x","x",IF(Q375="-","-",IF(AND(O375="-",P375&gt;0),"皆増",IF(AND(O375&gt;0,P375="-"),"皆減",Q375/O375*100))))</f>
        <v>-70</v>
      </c>
      <c r="S375" s="108"/>
      <c r="W375" s="100" t="s">
        <v>377</v>
      </c>
      <c r="X375" s="100">
        <v>37</v>
      </c>
      <c r="Y375" s="100">
        <v>58</v>
      </c>
      <c r="Z375" s="100">
        <v>37</v>
      </c>
      <c r="AA375" s="100">
        <v>25</v>
      </c>
      <c r="AC375" s="100" t="s">
        <v>377</v>
      </c>
      <c r="AD375" s="100">
        <v>102</v>
      </c>
      <c r="AE375" s="100">
        <v>78</v>
      </c>
      <c r="AF375" s="100">
        <v>59</v>
      </c>
      <c r="AG375" s="100">
        <v>45</v>
      </c>
      <c r="AJ375" s="100" t="str">
        <f t="shared" si="160"/>
        <v>●</v>
      </c>
      <c r="AK375" s="100" t="str">
        <f t="shared" si="158"/>
        <v>●</v>
      </c>
      <c r="AL375" s="100" t="str">
        <f t="shared" si="158"/>
        <v>●</v>
      </c>
      <c r="AM375" s="100" t="str">
        <f t="shared" si="158"/>
        <v>●</v>
      </c>
      <c r="AP375" s="100" t="str">
        <f t="shared" si="161"/>
        <v>●</v>
      </c>
      <c r="AQ375" s="100" t="str">
        <f t="shared" si="159"/>
        <v>●</v>
      </c>
      <c r="AR375" s="100" t="str">
        <f t="shared" si="159"/>
        <v>●</v>
      </c>
      <c r="AS375" s="100" t="str">
        <f t="shared" si="159"/>
        <v>●</v>
      </c>
    </row>
    <row r="376" spans="2:45" s="100" customFormat="1" ht="14.25" customHeight="1">
      <c r="B376" s="102" t="s">
        <v>95</v>
      </c>
      <c r="C376" s="106">
        <v>55</v>
      </c>
      <c r="D376" s="107">
        <v>50</v>
      </c>
      <c r="E376" s="107">
        <v>35</v>
      </c>
      <c r="F376" s="107">
        <v>26</v>
      </c>
      <c r="G376" s="107">
        <f t="shared" si="162"/>
        <v>14</v>
      </c>
      <c r="H376" s="107">
        <f t="shared" ref="H376:H392" si="164">IF(G376="x","x",IF(AND(G376="-",F376="-"),"-",IF(AND(G376="-",F376&gt;0),F376*-1,IF(AND(G376&gt;0,F376="-"),G376,G376-F376))))</f>
        <v>-12</v>
      </c>
      <c r="I376" s="108">
        <f t="shared" ref="I376:I392" si="165">IF(H376="x","x",IF(H376="-","-",IF(AND(F376="-",G376&gt;0),"皆増",IF(AND(F376&gt;0,G376="-"),"皆減",H376/F376*100))))</f>
        <v>-46.153846153846153</v>
      </c>
      <c r="J376" s="102"/>
      <c r="K376" s="114" t="s">
        <v>95</v>
      </c>
      <c r="L376" s="106">
        <v>102</v>
      </c>
      <c r="M376" s="107">
        <v>61</v>
      </c>
      <c r="N376" s="107">
        <v>49</v>
      </c>
      <c r="O376" s="107">
        <v>36</v>
      </c>
      <c r="P376" s="107">
        <f t="shared" si="163"/>
        <v>20</v>
      </c>
      <c r="Q376" s="107">
        <f t="shared" ref="Q376:Q392" si="166">IF(P376="x","x",IF(AND(P376="-",O376="-"),"-",IF(AND(P376="-",O376&gt;0),O376*-1,IF(AND(P376&gt;0,O376="-"),P376,P376-O376))))</f>
        <v>-16</v>
      </c>
      <c r="R376" s="108">
        <f t="shared" ref="R376:R392" si="167">IF(Q376="x","x",IF(Q376="-","-",IF(AND(O376="-",P376&gt;0),"皆増",IF(AND(O376&gt;0,P376="-"),"皆減",Q376/O376*100))))</f>
        <v>-44.444444444444443</v>
      </c>
      <c r="S376" s="108"/>
      <c r="W376" s="100" t="s">
        <v>356</v>
      </c>
      <c r="X376" s="100">
        <v>50</v>
      </c>
      <c r="Y376" s="100">
        <v>55</v>
      </c>
      <c r="Z376" s="100">
        <v>50</v>
      </c>
      <c r="AA376" s="100">
        <v>35</v>
      </c>
      <c r="AC376" s="100" t="s">
        <v>356</v>
      </c>
      <c r="AD376" s="100">
        <v>118</v>
      </c>
      <c r="AE376" s="100">
        <v>102</v>
      </c>
      <c r="AF376" s="100">
        <v>61</v>
      </c>
      <c r="AG376" s="100">
        <v>49</v>
      </c>
      <c r="AJ376" s="100" t="str">
        <f t="shared" si="160"/>
        <v>●</v>
      </c>
      <c r="AK376" s="100" t="str">
        <f t="shared" si="158"/>
        <v>●</v>
      </c>
      <c r="AL376" s="100" t="str">
        <f t="shared" si="158"/>
        <v>●</v>
      </c>
      <c r="AM376" s="100" t="str">
        <f t="shared" si="158"/>
        <v>●</v>
      </c>
      <c r="AP376" s="100" t="str">
        <f t="shared" si="161"/>
        <v>●</v>
      </c>
      <c r="AQ376" s="100" t="str">
        <f t="shared" si="159"/>
        <v>●</v>
      </c>
      <c r="AR376" s="100" t="str">
        <f t="shared" si="159"/>
        <v>●</v>
      </c>
      <c r="AS376" s="100" t="str">
        <f t="shared" si="159"/>
        <v>●</v>
      </c>
    </row>
    <row r="377" spans="2:45" s="100" customFormat="1" ht="14.25" customHeight="1">
      <c r="B377" s="102" t="s">
        <v>96</v>
      </c>
      <c r="C377" s="106">
        <v>75</v>
      </c>
      <c r="D377" s="107">
        <v>57</v>
      </c>
      <c r="E377" s="107">
        <v>52</v>
      </c>
      <c r="F377" s="107">
        <v>32</v>
      </c>
      <c r="G377" s="107">
        <f t="shared" si="162"/>
        <v>18</v>
      </c>
      <c r="H377" s="107">
        <f t="shared" si="164"/>
        <v>-14</v>
      </c>
      <c r="I377" s="108">
        <f t="shared" si="165"/>
        <v>-43.75</v>
      </c>
      <c r="J377" s="102"/>
      <c r="K377" s="114" t="s">
        <v>96</v>
      </c>
      <c r="L377" s="106">
        <v>106</v>
      </c>
      <c r="M377" s="107">
        <v>87</v>
      </c>
      <c r="N377" s="107">
        <v>50</v>
      </c>
      <c r="O377" s="107">
        <v>41</v>
      </c>
      <c r="P377" s="107">
        <f t="shared" si="163"/>
        <v>22</v>
      </c>
      <c r="Q377" s="107">
        <f t="shared" si="166"/>
        <v>-19</v>
      </c>
      <c r="R377" s="108">
        <f t="shared" si="167"/>
        <v>-46.341463414634148</v>
      </c>
      <c r="S377" s="108"/>
      <c r="W377" s="100" t="s">
        <v>357</v>
      </c>
      <c r="X377" s="100">
        <v>52</v>
      </c>
      <c r="Y377" s="100">
        <v>75</v>
      </c>
      <c r="Z377" s="100">
        <v>57</v>
      </c>
      <c r="AA377" s="100">
        <v>52</v>
      </c>
      <c r="AC377" s="100" t="s">
        <v>357</v>
      </c>
      <c r="AD377" s="100">
        <v>135</v>
      </c>
      <c r="AE377" s="100">
        <v>106</v>
      </c>
      <c r="AF377" s="100">
        <v>87</v>
      </c>
      <c r="AG377" s="100">
        <v>50</v>
      </c>
      <c r="AJ377" s="100" t="str">
        <f t="shared" si="160"/>
        <v>●</v>
      </c>
      <c r="AK377" s="100" t="str">
        <f t="shared" si="158"/>
        <v>●</v>
      </c>
      <c r="AL377" s="100" t="str">
        <f t="shared" si="158"/>
        <v>●</v>
      </c>
      <c r="AM377" s="100" t="str">
        <f t="shared" si="158"/>
        <v>●</v>
      </c>
      <c r="AP377" s="100" t="str">
        <f t="shared" si="161"/>
        <v>●</v>
      </c>
      <c r="AQ377" s="100" t="str">
        <f t="shared" si="159"/>
        <v>●</v>
      </c>
      <c r="AR377" s="100" t="str">
        <f t="shared" si="159"/>
        <v>●</v>
      </c>
      <c r="AS377" s="100" t="str">
        <f t="shared" si="159"/>
        <v>●</v>
      </c>
    </row>
    <row r="378" spans="2:45" s="100" customFormat="1" ht="14.25" customHeight="1">
      <c r="B378" s="102" t="s">
        <v>97</v>
      </c>
      <c r="C378" s="106">
        <v>69</v>
      </c>
      <c r="D378" s="107">
        <v>70</v>
      </c>
      <c r="E378" s="107">
        <v>51</v>
      </c>
      <c r="F378" s="107">
        <v>41</v>
      </c>
      <c r="G378" s="107">
        <f t="shared" si="162"/>
        <v>33</v>
      </c>
      <c r="H378" s="107">
        <f t="shared" si="164"/>
        <v>-8</v>
      </c>
      <c r="I378" s="108">
        <f t="shared" si="165"/>
        <v>-19.512195121951219</v>
      </c>
      <c r="J378" s="102"/>
      <c r="K378" s="114" t="s">
        <v>97</v>
      </c>
      <c r="L378" s="106">
        <v>142</v>
      </c>
      <c r="M378" s="107">
        <v>106</v>
      </c>
      <c r="N378" s="107">
        <v>74</v>
      </c>
      <c r="O378" s="107">
        <v>47</v>
      </c>
      <c r="P378" s="107">
        <f t="shared" si="163"/>
        <v>21</v>
      </c>
      <c r="Q378" s="107">
        <f t="shared" si="166"/>
        <v>-26</v>
      </c>
      <c r="R378" s="108">
        <f t="shared" si="167"/>
        <v>-55.319148936170215</v>
      </c>
      <c r="S378" s="108"/>
      <c r="W378" s="100" t="s">
        <v>358</v>
      </c>
      <c r="X378" s="100">
        <v>74</v>
      </c>
      <c r="Y378" s="100">
        <v>69</v>
      </c>
      <c r="Z378" s="100">
        <v>70</v>
      </c>
      <c r="AA378" s="100">
        <v>51</v>
      </c>
      <c r="AC378" s="100" t="s">
        <v>358</v>
      </c>
      <c r="AD378" s="100">
        <v>137</v>
      </c>
      <c r="AE378" s="100">
        <v>142</v>
      </c>
      <c r="AF378" s="100">
        <v>106</v>
      </c>
      <c r="AG378" s="100">
        <v>74</v>
      </c>
      <c r="AJ378" s="100" t="str">
        <f t="shared" si="160"/>
        <v>●</v>
      </c>
      <c r="AK378" s="100" t="str">
        <f t="shared" si="158"/>
        <v>●</v>
      </c>
      <c r="AL378" s="100" t="str">
        <f t="shared" si="158"/>
        <v>●</v>
      </c>
      <c r="AM378" s="100" t="str">
        <f t="shared" si="158"/>
        <v>●</v>
      </c>
      <c r="AP378" s="100" t="str">
        <f t="shared" si="161"/>
        <v>●</v>
      </c>
      <c r="AQ378" s="100" t="str">
        <f t="shared" si="159"/>
        <v>●</v>
      </c>
      <c r="AR378" s="100" t="str">
        <f t="shared" si="159"/>
        <v>●</v>
      </c>
      <c r="AS378" s="100" t="str">
        <f t="shared" si="159"/>
        <v>●</v>
      </c>
    </row>
    <row r="379" spans="2:45" s="100" customFormat="1" ht="14.25" customHeight="1">
      <c r="B379" s="102" t="s">
        <v>98</v>
      </c>
      <c r="C379" s="106">
        <v>69</v>
      </c>
      <c r="D379" s="107">
        <v>46</v>
      </c>
      <c r="E379" s="107">
        <v>36</v>
      </c>
      <c r="F379" s="107">
        <v>25</v>
      </c>
      <c r="G379" s="107">
        <f t="shared" si="162"/>
        <v>24</v>
      </c>
      <c r="H379" s="107">
        <f t="shared" si="164"/>
        <v>-1</v>
      </c>
      <c r="I379" s="108">
        <f t="shared" si="165"/>
        <v>-4</v>
      </c>
      <c r="J379" s="102"/>
      <c r="K379" s="114" t="s">
        <v>98</v>
      </c>
      <c r="L379" s="106">
        <v>112</v>
      </c>
      <c r="M379" s="107">
        <v>90</v>
      </c>
      <c r="N379" s="107">
        <v>69</v>
      </c>
      <c r="O379" s="107">
        <v>44</v>
      </c>
      <c r="P379" s="107">
        <f t="shared" si="163"/>
        <v>21</v>
      </c>
      <c r="Q379" s="107">
        <f t="shared" si="166"/>
        <v>-23</v>
      </c>
      <c r="R379" s="108">
        <f t="shared" si="167"/>
        <v>-52.272727272727273</v>
      </c>
      <c r="S379" s="108"/>
      <c r="W379" s="100" t="s">
        <v>359</v>
      </c>
      <c r="X379" s="100">
        <v>54</v>
      </c>
      <c r="Y379" s="100">
        <v>69</v>
      </c>
      <c r="Z379" s="100">
        <v>46</v>
      </c>
      <c r="AA379" s="100">
        <v>36</v>
      </c>
      <c r="AC379" s="100" t="s">
        <v>359</v>
      </c>
      <c r="AD379" s="100">
        <v>128</v>
      </c>
      <c r="AE379" s="100">
        <v>112</v>
      </c>
      <c r="AF379" s="100">
        <v>90</v>
      </c>
      <c r="AG379" s="100">
        <v>69</v>
      </c>
      <c r="AJ379" s="100" t="str">
        <f t="shared" si="160"/>
        <v>●</v>
      </c>
      <c r="AK379" s="100" t="str">
        <f t="shared" si="158"/>
        <v>●</v>
      </c>
      <c r="AL379" s="100" t="str">
        <f t="shared" si="158"/>
        <v>●</v>
      </c>
      <c r="AM379" s="100" t="str">
        <f t="shared" si="158"/>
        <v>●</v>
      </c>
      <c r="AP379" s="100" t="str">
        <f t="shared" si="161"/>
        <v>●</v>
      </c>
      <c r="AQ379" s="100" t="str">
        <f t="shared" si="159"/>
        <v>●</v>
      </c>
      <c r="AR379" s="100" t="str">
        <f t="shared" si="159"/>
        <v>●</v>
      </c>
      <c r="AS379" s="100" t="str">
        <f t="shared" si="159"/>
        <v>●</v>
      </c>
    </row>
    <row r="380" spans="2:45" s="100" customFormat="1" ht="14.25" customHeight="1">
      <c r="B380" s="102" t="s">
        <v>99</v>
      </c>
      <c r="C380" s="106">
        <v>64</v>
      </c>
      <c r="D380" s="107">
        <v>54</v>
      </c>
      <c r="E380" s="107">
        <v>46</v>
      </c>
      <c r="F380" s="107">
        <v>29</v>
      </c>
      <c r="G380" s="107">
        <f t="shared" si="162"/>
        <v>17</v>
      </c>
      <c r="H380" s="107">
        <f t="shared" si="164"/>
        <v>-12</v>
      </c>
      <c r="I380" s="108">
        <f t="shared" si="165"/>
        <v>-41.379310344827587</v>
      </c>
      <c r="J380" s="102"/>
      <c r="K380" s="114" t="s">
        <v>99</v>
      </c>
      <c r="L380" s="106">
        <v>120</v>
      </c>
      <c r="M380" s="107">
        <v>99</v>
      </c>
      <c r="N380" s="107">
        <v>80</v>
      </c>
      <c r="O380" s="107">
        <v>58</v>
      </c>
      <c r="P380" s="107">
        <f t="shared" si="163"/>
        <v>31</v>
      </c>
      <c r="Q380" s="107">
        <f t="shared" si="166"/>
        <v>-27</v>
      </c>
      <c r="R380" s="108">
        <f t="shared" si="167"/>
        <v>-46.551724137931032</v>
      </c>
      <c r="S380" s="108"/>
      <c r="W380" s="100" t="s">
        <v>360</v>
      </c>
      <c r="X380" s="100">
        <v>48</v>
      </c>
      <c r="Y380" s="100">
        <v>64</v>
      </c>
      <c r="Z380" s="100">
        <v>54</v>
      </c>
      <c r="AA380" s="100">
        <v>46</v>
      </c>
      <c r="AC380" s="100" t="s">
        <v>360</v>
      </c>
      <c r="AD380" s="100">
        <v>104</v>
      </c>
      <c r="AE380" s="100">
        <v>120</v>
      </c>
      <c r="AF380" s="100">
        <v>99</v>
      </c>
      <c r="AG380" s="100">
        <v>80</v>
      </c>
      <c r="AJ380" s="100" t="str">
        <f t="shared" si="160"/>
        <v>●</v>
      </c>
      <c r="AK380" s="100" t="str">
        <f t="shared" si="158"/>
        <v>●</v>
      </c>
      <c r="AL380" s="100" t="str">
        <f t="shared" si="158"/>
        <v>●</v>
      </c>
      <c r="AM380" s="100" t="str">
        <f t="shared" si="158"/>
        <v>●</v>
      </c>
      <c r="AP380" s="100" t="str">
        <f t="shared" si="161"/>
        <v>●</v>
      </c>
      <c r="AQ380" s="100" t="str">
        <f t="shared" si="159"/>
        <v>●</v>
      </c>
      <c r="AR380" s="100" t="str">
        <f t="shared" si="159"/>
        <v>●</v>
      </c>
      <c r="AS380" s="100" t="str">
        <f t="shared" si="159"/>
        <v>●</v>
      </c>
    </row>
    <row r="381" spans="2:45" s="100" customFormat="1" ht="14.25" customHeight="1">
      <c r="B381" s="102" t="s">
        <v>100</v>
      </c>
      <c r="C381" s="106">
        <v>58</v>
      </c>
      <c r="D381" s="107">
        <v>52</v>
      </c>
      <c r="E381" s="107">
        <v>57</v>
      </c>
      <c r="F381" s="107">
        <v>28</v>
      </c>
      <c r="G381" s="107">
        <f t="shared" si="162"/>
        <v>22</v>
      </c>
      <c r="H381" s="107">
        <f t="shared" si="164"/>
        <v>-6</v>
      </c>
      <c r="I381" s="108">
        <f t="shared" si="165"/>
        <v>-21.428571428571427</v>
      </c>
      <c r="J381" s="102"/>
      <c r="K381" s="114" t="s">
        <v>100</v>
      </c>
      <c r="L381" s="106">
        <v>116</v>
      </c>
      <c r="M381" s="107">
        <v>100</v>
      </c>
      <c r="N381" s="107">
        <v>76</v>
      </c>
      <c r="O381" s="107">
        <v>64</v>
      </c>
      <c r="P381" s="107">
        <f t="shared" si="163"/>
        <v>16</v>
      </c>
      <c r="Q381" s="107">
        <f t="shared" si="166"/>
        <v>-48</v>
      </c>
      <c r="R381" s="108">
        <f t="shared" si="167"/>
        <v>-75</v>
      </c>
      <c r="S381" s="108"/>
      <c r="W381" s="100" t="s">
        <v>361</v>
      </c>
      <c r="X381" s="100">
        <v>45</v>
      </c>
      <c r="Y381" s="100">
        <v>58</v>
      </c>
      <c r="Z381" s="100">
        <v>52</v>
      </c>
      <c r="AA381" s="100">
        <v>57</v>
      </c>
      <c r="AC381" s="100" t="s">
        <v>361</v>
      </c>
      <c r="AD381" s="100">
        <v>116</v>
      </c>
      <c r="AE381" s="100">
        <v>116</v>
      </c>
      <c r="AF381" s="100">
        <v>100</v>
      </c>
      <c r="AG381" s="100">
        <v>76</v>
      </c>
      <c r="AJ381" s="100" t="str">
        <f t="shared" si="160"/>
        <v>●</v>
      </c>
      <c r="AK381" s="100" t="str">
        <f t="shared" si="158"/>
        <v>●</v>
      </c>
      <c r="AL381" s="100" t="str">
        <f t="shared" si="158"/>
        <v>●</v>
      </c>
      <c r="AM381" s="100" t="str">
        <f t="shared" si="158"/>
        <v>●</v>
      </c>
      <c r="AP381" s="100" t="str">
        <f t="shared" si="161"/>
        <v>○</v>
      </c>
      <c r="AQ381" s="100" t="str">
        <f t="shared" si="159"/>
        <v>●</v>
      </c>
      <c r="AR381" s="100" t="str">
        <f t="shared" si="159"/>
        <v>●</v>
      </c>
      <c r="AS381" s="100" t="str">
        <f t="shared" si="159"/>
        <v>●</v>
      </c>
    </row>
    <row r="382" spans="2:45" s="100" customFormat="1" ht="14.25" customHeight="1">
      <c r="B382" s="102" t="s">
        <v>118</v>
      </c>
      <c r="C382" s="106">
        <v>57</v>
      </c>
      <c r="D382" s="107">
        <v>50</v>
      </c>
      <c r="E382" s="107">
        <v>55</v>
      </c>
      <c r="F382" s="107">
        <v>47</v>
      </c>
      <c r="G382" s="107">
        <f t="shared" si="162"/>
        <v>23</v>
      </c>
      <c r="H382" s="107">
        <f t="shared" si="164"/>
        <v>-24</v>
      </c>
      <c r="I382" s="108">
        <f t="shared" si="165"/>
        <v>-51.063829787234042</v>
      </c>
      <c r="J382" s="102"/>
      <c r="K382" s="114" t="s">
        <v>118</v>
      </c>
      <c r="L382" s="106">
        <v>98</v>
      </c>
      <c r="M382" s="107">
        <v>94</v>
      </c>
      <c r="N382" s="107">
        <v>83</v>
      </c>
      <c r="O382" s="107">
        <v>61</v>
      </c>
      <c r="P382" s="107">
        <f t="shared" si="163"/>
        <v>33</v>
      </c>
      <c r="Q382" s="107">
        <f t="shared" si="166"/>
        <v>-28</v>
      </c>
      <c r="R382" s="108">
        <f t="shared" si="167"/>
        <v>-45.901639344262293</v>
      </c>
      <c r="S382" s="108"/>
      <c r="W382" s="100" t="s">
        <v>362</v>
      </c>
      <c r="X382" s="100">
        <v>56</v>
      </c>
      <c r="Y382" s="100">
        <v>57</v>
      </c>
      <c r="Z382" s="100">
        <v>50</v>
      </c>
      <c r="AA382" s="100">
        <v>55</v>
      </c>
      <c r="AC382" s="100" t="s">
        <v>362</v>
      </c>
      <c r="AD382" s="100">
        <v>136</v>
      </c>
      <c r="AE382" s="100">
        <v>98</v>
      </c>
      <c r="AF382" s="100">
        <v>94</v>
      </c>
      <c r="AG382" s="100">
        <v>83</v>
      </c>
      <c r="AJ382" s="100" t="str">
        <f t="shared" si="160"/>
        <v>●</v>
      </c>
      <c r="AK382" s="100" t="str">
        <f t="shared" si="158"/>
        <v>●</v>
      </c>
      <c r="AL382" s="100" t="str">
        <f t="shared" si="158"/>
        <v>●</v>
      </c>
      <c r="AM382" s="100" t="str">
        <f t="shared" si="158"/>
        <v>●</v>
      </c>
      <c r="AP382" s="100" t="str">
        <f t="shared" si="161"/>
        <v>●</v>
      </c>
      <c r="AQ382" s="100" t="str">
        <f t="shared" si="159"/>
        <v>●</v>
      </c>
      <c r="AR382" s="100" t="str">
        <f t="shared" si="159"/>
        <v>●</v>
      </c>
      <c r="AS382" s="100" t="str">
        <f t="shared" si="159"/>
        <v>●</v>
      </c>
    </row>
    <row r="383" spans="2:45" s="100" customFormat="1" ht="14.25" customHeight="1">
      <c r="B383" s="102" t="s">
        <v>101</v>
      </c>
      <c r="C383" s="106">
        <v>74</v>
      </c>
      <c r="D383" s="107">
        <v>54</v>
      </c>
      <c r="E383" s="107">
        <v>50</v>
      </c>
      <c r="F383" s="107">
        <v>52</v>
      </c>
      <c r="G383" s="107">
        <f t="shared" si="162"/>
        <v>31</v>
      </c>
      <c r="H383" s="107">
        <f t="shared" si="164"/>
        <v>-21</v>
      </c>
      <c r="I383" s="108">
        <f t="shared" si="165"/>
        <v>-40.384615384615387</v>
      </c>
      <c r="J383" s="102"/>
      <c r="K383" s="114" t="s">
        <v>101</v>
      </c>
      <c r="L383" s="106">
        <v>133</v>
      </c>
      <c r="M383" s="107">
        <v>90</v>
      </c>
      <c r="N383" s="107">
        <v>68</v>
      </c>
      <c r="O383" s="107">
        <v>67</v>
      </c>
      <c r="P383" s="107">
        <f t="shared" si="163"/>
        <v>50</v>
      </c>
      <c r="Q383" s="107">
        <f t="shared" si="166"/>
        <v>-17</v>
      </c>
      <c r="R383" s="108">
        <f t="shared" si="167"/>
        <v>-25.373134328358208</v>
      </c>
      <c r="S383" s="108"/>
      <c r="W383" s="100" t="s">
        <v>363</v>
      </c>
      <c r="X383" s="100">
        <v>73</v>
      </c>
      <c r="Y383" s="100">
        <v>74</v>
      </c>
      <c r="Z383" s="100">
        <v>54</v>
      </c>
      <c r="AA383" s="100">
        <v>50</v>
      </c>
      <c r="AC383" s="100" t="s">
        <v>363</v>
      </c>
      <c r="AD383" s="100">
        <v>153</v>
      </c>
      <c r="AE383" s="100">
        <v>133</v>
      </c>
      <c r="AF383" s="100">
        <v>90</v>
      </c>
      <c r="AG383" s="100">
        <v>68</v>
      </c>
      <c r="AJ383" s="100" t="str">
        <f t="shared" si="160"/>
        <v>●</v>
      </c>
      <c r="AK383" s="100" t="str">
        <f t="shared" si="158"/>
        <v>●</v>
      </c>
      <c r="AL383" s="100" t="str">
        <f>IF(E383=Z383,"○","●")</f>
        <v>●</v>
      </c>
      <c r="AM383" s="100" t="str">
        <f t="shared" si="158"/>
        <v>●</v>
      </c>
      <c r="AP383" s="100" t="str">
        <f t="shared" si="161"/>
        <v>●</v>
      </c>
      <c r="AQ383" s="100" t="str">
        <f t="shared" si="159"/>
        <v>●</v>
      </c>
      <c r="AR383" s="100" t="str">
        <f t="shared" si="159"/>
        <v>●</v>
      </c>
      <c r="AS383" s="100" t="str">
        <f t="shared" si="159"/>
        <v>●</v>
      </c>
    </row>
    <row r="384" spans="2:45" s="100" customFormat="1" ht="14.25" customHeight="1">
      <c r="B384" s="102" t="s">
        <v>102</v>
      </c>
      <c r="C384" s="106">
        <v>86</v>
      </c>
      <c r="D384" s="107">
        <v>71</v>
      </c>
      <c r="E384" s="107">
        <v>42</v>
      </c>
      <c r="F384" s="107">
        <v>44</v>
      </c>
      <c r="G384" s="107">
        <f t="shared" si="162"/>
        <v>41</v>
      </c>
      <c r="H384" s="107">
        <f t="shared" si="164"/>
        <v>-3</v>
      </c>
      <c r="I384" s="108">
        <f t="shared" si="165"/>
        <v>-6.8181818181818175</v>
      </c>
      <c r="J384" s="102"/>
      <c r="K384" s="114" t="s">
        <v>102</v>
      </c>
      <c r="L384" s="106">
        <v>165</v>
      </c>
      <c r="M384" s="107">
        <v>114</v>
      </c>
      <c r="N384" s="107">
        <v>79</v>
      </c>
      <c r="O384" s="107">
        <v>72</v>
      </c>
      <c r="P384" s="107">
        <f t="shared" si="163"/>
        <v>51</v>
      </c>
      <c r="Q384" s="107">
        <f t="shared" si="166"/>
        <v>-21</v>
      </c>
      <c r="R384" s="108">
        <f t="shared" si="167"/>
        <v>-29.166666666666668</v>
      </c>
      <c r="S384" s="108"/>
      <c r="W384" s="100" t="s">
        <v>364</v>
      </c>
      <c r="X384" s="100">
        <v>57</v>
      </c>
      <c r="Y384" s="100">
        <v>86</v>
      </c>
      <c r="Z384" s="100">
        <v>71</v>
      </c>
      <c r="AA384" s="100">
        <v>42</v>
      </c>
      <c r="AC384" s="100" t="s">
        <v>364</v>
      </c>
      <c r="AD384" s="100">
        <v>123</v>
      </c>
      <c r="AE384" s="100">
        <v>165</v>
      </c>
      <c r="AF384" s="100">
        <v>114</v>
      </c>
      <c r="AG384" s="100">
        <v>79</v>
      </c>
      <c r="AJ384" s="100" t="str">
        <f t="shared" si="160"/>
        <v>●</v>
      </c>
      <c r="AK384" s="100" t="str">
        <f t="shared" si="158"/>
        <v>●</v>
      </c>
      <c r="AL384" s="100" t="str">
        <f t="shared" si="158"/>
        <v>●</v>
      </c>
      <c r="AM384" s="100" t="str">
        <f t="shared" si="158"/>
        <v>●</v>
      </c>
      <c r="AP384" s="100" t="str">
        <f t="shared" si="161"/>
        <v>●</v>
      </c>
      <c r="AQ384" s="100" t="str">
        <f t="shared" si="159"/>
        <v>●</v>
      </c>
      <c r="AR384" s="100" t="str">
        <f t="shared" si="159"/>
        <v>●</v>
      </c>
      <c r="AS384" s="100" t="str">
        <f t="shared" si="159"/>
        <v>●</v>
      </c>
    </row>
    <row r="385" spans="2:45" s="100" customFormat="1" ht="14.25" customHeight="1">
      <c r="B385" s="102" t="s">
        <v>103</v>
      </c>
      <c r="C385" s="106">
        <v>66</v>
      </c>
      <c r="D385" s="107">
        <v>89</v>
      </c>
      <c r="E385" s="107">
        <v>65</v>
      </c>
      <c r="F385" s="107">
        <v>49</v>
      </c>
      <c r="G385" s="107">
        <f t="shared" si="162"/>
        <v>42</v>
      </c>
      <c r="H385" s="107">
        <f t="shared" si="164"/>
        <v>-7</v>
      </c>
      <c r="I385" s="108">
        <f t="shared" si="165"/>
        <v>-14.285714285714285</v>
      </c>
      <c r="J385" s="102"/>
      <c r="K385" s="114" t="s">
        <v>103</v>
      </c>
      <c r="L385" s="106">
        <v>123</v>
      </c>
      <c r="M385" s="107">
        <v>169</v>
      </c>
      <c r="N385" s="107">
        <v>115</v>
      </c>
      <c r="O385" s="107">
        <v>79</v>
      </c>
      <c r="P385" s="107">
        <f t="shared" si="163"/>
        <v>53</v>
      </c>
      <c r="Q385" s="107">
        <f t="shared" si="166"/>
        <v>-26</v>
      </c>
      <c r="R385" s="108">
        <f t="shared" si="167"/>
        <v>-32.911392405063289</v>
      </c>
      <c r="S385" s="108"/>
      <c r="W385" s="100" t="s">
        <v>365</v>
      </c>
      <c r="X385" s="100">
        <v>70</v>
      </c>
      <c r="Y385" s="100">
        <v>66</v>
      </c>
      <c r="Z385" s="100">
        <v>89</v>
      </c>
      <c r="AA385" s="100">
        <v>65</v>
      </c>
      <c r="AC385" s="100" t="s">
        <v>365</v>
      </c>
      <c r="AD385" s="100">
        <v>154</v>
      </c>
      <c r="AE385" s="100">
        <v>123</v>
      </c>
      <c r="AF385" s="100">
        <v>169</v>
      </c>
      <c r="AG385" s="100">
        <v>115</v>
      </c>
      <c r="AJ385" s="100" t="str">
        <f t="shared" si="160"/>
        <v>●</v>
      </c>
      <c r="AK385" s="100" t="str">
        <f t="shared" si="158"/>
        <v>●</v>
      </c>
      <c r="AL385" s="100" t="str">
        <f t="shared" si="158"/>
        <v>●</v>
      </c>
      <c r="AM385" s="100" t="str">
        <f t="shared" si="158"/>
        <v>●</v>
      </c>
      <c r="AP385" s="100" t="str">
        <f t="shared" si="161"/>
        <v>●</v>
      </c>
      <c r="AQ385" s="100" t="str">
        <f t="shared" si="159"/>
        <v>●</v>
      </c>
      <c r="AR385" s="100" t="str">
        <f t="shared" si="159"/>
        <v>●</v>
      </c>
      <c r="AS385" s="100" t="str">
        <f t="shared" si="159"/>
        <v>●</v>
      </c>
    </row>
    <row r="386" spans="2:45" s="100" customFormat="1" ht="14.25" customHeight="1">
      <c r="B386" s="102" t="s">
        <v>104</v>
      </c>
      <c r="C386" s="106">
        <v>78</v>
      </c>
      <c r="D386" s="107">
        <v>70</v>
      </c>
      <c r="E386" s="107">
        <v>86</v>
      </c>
      <c r="F386" s="107">
        <v>61</v>
      </c>
      <c r="G386" s="107">
        <f t="shared" si="162"/>
        <v>44</v>
      </c>
      <c r="H386" s="107">
        <f t="shared" si="164"/>
        <v>-17</v>
      </c>
      <c r="I386" s="108">
        <f t="shared" si="165"/>
        <v>-27.868852459016392</v>
      </c>
      <c r="J386" s="102"/>
      <c r="K386" s="114" t="s">
        <v>104</v>
      </c>
      <c r="L386" s="106">
        <v>153</v>
      </c>
      <c r="M386" s="107">
        <v>117</v>
      </c>
      <c r="N386" s="107">
        <v>148</v>
      </c>
      <c r="O386" s="107">
        <v>115</v>
      </c>
      <c r="P386" s="107">
        <f t="shared" si="163"/>
        <v>63</v>
      </c>
      <c r="Q386" s="107">
        <f t="shared" si="166"/>
        <v>-52</v>
      </c>
      <c r="R386" s="108">
        <f t="shared" si="167"/>
        <v>-45.217391304347828</v>
      </c>
      <c r="S386" s="108"/>
      <c r="W386" s="100" t="s">
        <v>366</v>
      </c>
      <c r="X386" s="100">
        <v>76</v>
      </c>
      <c r="Y386" s="100">
        <v>78</v>
      </c>
      <c r="Z386" s="100">
        <v>70</v>
      </c>
      <c r="AA386" s="100">
        <v>86</v>
      </c>
      <c r="AC386" s="100" t="s">
        <v>366</v>
      </c>
      <c r="AD386" s="100">
        <v>149</v>
      </c>
      <c r="AE386" s="100">
        <v>153</v>
      </c>
      <c r="AF386" s="100">
        <v>117</v>
      </c>
      <c r="AG386" s="100">
        <v>148</v>
      </c>
      <c r="AJ386" s="100" t="str">
        <f t="shared" si="160"/>
        <v>●</v>
      </c>
      <c r="AK386" s="100" t="str">
        <f t="shared" si="158"/>
        <v>●</v>
      </c>
      <c r="AL386" s="100" t="str">
        <f t="shared" si="158"/>
        <v>●</v>
      </c>
      <c r="AM386" s="100" t="str">
        <f t="shared" si="158"/>
        <v>●</v>
      </c>
      <c r="AP386" s="100" t="str">
        <f t="shared" si="161"/>
        <v>●</v>
      </c>
      <c r="AQ386" s="100" t="str">
        <f t="shared" si="159"/>
        <v>●</v>
      </c>
      <c r="AR386" s="100" t="str">
        <f t="shared" si="159"/>
        <v>●</v>
      </c>
      <c r="AS386" s="100" t="str">
        <f t="shared" si="159"/>
        <v>●</v>
      </c>
    </row>
    <row r="387" spans="2:45" s="100" customFormat="1" ht="14.25" customHeight="1">
      <c r="B387" s="102" t="s">
        <v>105</v>
      </c>
      <c r="C387" s="106">
        <v>78</v>
      </c>
      <c r="D387" s="107">
        <v>77</v>
      </c>
      <c r="E387" s="107">
        <v>64</v>
      </c>
      <c r="F387" s="107">
        <v>79</v>
      </c>
      <c r="G387" s="107">
        <f t="shared" si="162"/>
        <v>48</v>
      </c>
      <c r="H387" s="107">
        <f t="shared" si="164"/>
        <v>-31</v>
      </c>
      <c r="I387" s="108">
        <f t="shared" si="165"/>
        <v>-39.24050632911392</v>
      </c>
      <c r="J387" s="102"/>
      <c r="K387" s="114" t="s">
        <v>105</v>
      </c>
      <c r="L387" s="106">
        <v>134</v>
      </c>
      <c r="M387" s="107">
        <v>145</v>
      </c>
      <c r="N387" s="107">
        <v>113</v>
      </c>
      <c r="O387" s="107">
        <v>140</v>
      </c>
      <c r="P387" s="107">
        <f t="shared" si="163"/>
        <v>76</v>
      </c>
      <c r="Q387" s="107">
        <f t="shared" si="166"/>
        <v>-64</v>
      </c>
      <c r="R387" s="108">
        <f t="shared" si="167"/>
        <v>-45.714285714285715</v>
      </c>
      <c r="S387" s="108"/>
      <c r="W387" s="100" t="s">
        <v>367</v>
      </c>
      <c r="X387" s="100">
        <v>60</v>
      </c>
      <c r="Y387" s="100">
        <v>78</v>
      </c>
      <c r="Z387" s="100">
        <v>77</v>
      </c>
      <c r="AA387" s="100">
        <v>64</v>
      </c>
      <c r="AC387" s="100" t="s">
        <v>367</v>
      </c>
      <c r="AD387" s="100">
        <v>143</v>
      </c>
      <c r="AE387" s="100">
        <v>134</v>
      </c>
      <c r="AF387" s="100">
        <v>145</v>
      </c>
      <c r="AG387" s="100">
        <v>113</v>
      </c>
      <c r="AJ387" s="100" t="str">
        <f t="shared" si="160"/>
        <v>●</v>
      </c>
      <c r="AK387" s="100" t="str">
        <f t="shared" si="158"/>
        <v>●</v>
      </c>
      <c r="AL387" s="100" t="str">
        <f t="shared" si="158"/>
        <v>●</v>
      </c>
      <c r="AM387" s="100" t="str">
        <f t="shared" si="158"/>
        <v>●</v>
      </c>
      <c r="AP387" s="100" t="str">
        <f t="shared" si="161"/>
        <v>●</v>
      </c>
      <c r="AQ387" s="100" t="str">
        <f t="shared" si="159"/>
        <v>●</v>
      </c>
      <c r="AR387" s="100" t="str">
        <f t="shared" si="159"/>
        <v>●</v>
      </c>
      <c r="AS387" s="100" t="str">
        <f t="shared" si="159"/>
        <v>●</v>
      </c>
    </row>
    <row r="388" spans="2:45" s="100" customFormat="1" ht="14.25" customHeight="1">
      <c r="B388" s="102" t="s">
        <v>106</v>
      </c>
      <c r="C388" s="106">
        <v>73</v>
      </c>
      <c r="D388" s="107">
        <v>78</v>
      </c>
      <c r="E388" s="107">
        <v>73</v>
      </c>
      <c r="F388" s="107">
        <v>63</v>
      </c>
      <c r="G388" s="107">
        <f t="shared" si="162"/>
        <v>55</v>
      </c>
      <c r="H388" s="107">
        <f t="shared" si="164"/>
        <v>-8</v>
      </c>
      <c r="I388" s="108">
        <f t="shared" si="165"/>
        <v>-12.698412698412698</v>
      </c>
      <c r="J388" s="102"/>
      <c r="K388" s="114" t="s">
        <v>106</v>
      </c>
      <c r="L388" s="106">
        <v>125</v>
      </c>
      <c r="M388" s="107">
        <v>128</v>
      </c>
      <c r="N388" s="107">
        <v>136</v>
      </c>
      <c r="O388" s="107">
        <v>103</v>
      </c>
      <c r="P388" s="107">
        <f t="shared" si="163"/>
        <v>96</v>
      </c>
      <c r="Q388" s="107">
        <f t="shared" si="166"/>
        <v>-7</v>
      </c>
      <c r="R388" s="108">
        <f t="shared" si="167"/>
        <v>-6.7961165048543686</v>
      </c>
      <c r="S388" s="108"/>
      <c r="W388" s="100" t="s">
        <v>368</v>
      </c>
      <c r="X388" s="100">
        <v>47</v>
      </c>
      <c r="Y388" s="100">
        <v>73</v>
      </c>
      <c r="Z388" s="100">
        <v>78</v>
      </c>
      <c r="AA388" s="100">
        <v>73</v>
      </c>
      <c r="AC388" s="100" t="s">
        <v>368</v>
      </c>
      <c r="AD388" s="100">
        <v>128</v>
      </c>
      <c r="AE388" s="100">
        <v>125</v>
      </c>
      <c r="AF388" s="100">
        <v>128</v>
      </c>
      <c r="AG388" s="100">
        <v>136</v>
      </c>
      <c r="AJ388" s="100" t="str">
        <f t="shared" si="160"/>
        <v>●</v>
      </c>
      <c r="AK388" s="100" t="str">
        <f t="shared" si="158"/>
        <v>●</v>
      </c>
      <c r="AL388" s="100" t="str">
        <f t="shared" si="158"/>
        <v>●</v>
      </c>
      <c r="AM388" s="100" t="str">
        <f t="shared" si="158"/>
        <v>●</v>
      </c>
      <c r="AP388" s="100" t="str">
        <f t="shared" si="161"/>
        <v>●</v>
      </c>
      <c r="AQ388" s="100" t="str">
        <f t="shared" si="159"/>
        <v>●</v>
      </c>
      <c r="AR388" s="100" t="str">
        <f t="shared" si="159"/>
        <v>●</v>
      </c>
      <c r="AS388" s="100" t="str">
        <f t="shared" si="159"/>
        <v>●</v>
      </c>
    </row>
    <row r="389" spans="2:45" s="100" customFormat="1" ht="14.25" customHeight="1">
      <c r="B389" s="102" t="s">
        <v>107</v>
      </c>
      <c r="C389" s="106">
        <v>48</v>
      </c>
      <c r="D389" s="107">
        <v>64</v>
      </c>
      <c r="E389" s="107">
        <v>69</v>
      </c>
      <c r="F389" s="107">
        <v>73</v>
      </c>
      <c r="G389" s="107">
        <f t="shared" si="162"/>
        <v>71</v>
      </c>
      <c r="H389" s="107">
        <f t="shared" si="164"/>
        <v>-2</v>
      </c>
      <c r="I389" s="108">
        <f t="shared" si="165"/>
        <v>-2.7397260273972601</v>
      </c>
      <c r="J389" s="102"/>
      <c r="K389" s="114" t="s">
        <v>107</v>
      </c>
      <c r="L389" s="106">
        <v>106</v>
      </c>
      <c r="M389" s="107">
        <v>112</v>
      </c>
      <c r="N389" s="107">
        <v>117</v>
      </c>
      <c r="O389" s="107">
        <v>120</v>
      </c>
      <c r="P389" s="107">
        <f t="shared" si="163"/>
        <v>110</v>
      </c>
      <c r="Q389" s="107">
        <f t="shared" si="166"/>
        <v>-10</v>
      </c>
      <c r="R389" s="108">
        <f t="shared" si="167"/>
        <v>-8.3333333333333321</v>
      </c>
      <c r="S389" s="108"/>
      <c r="W389" s="100" t="s">
        <v>369</v>
      </c>
      <c r="X389" s="100">
        <v>43</v>
      </c>
      <c r="Y389" s="100">
        <v>48</v>
      </c>
      <c r="Z389" s="100">
        <v>64</v>
      </c>
      <c r="AA389" s="100">
        <v>69</v>
      </c>
      <c r="AC389" s="100" t="s">
        <v>369</v>
      </c>
      <c r="AD389" s="100">
        <v>78</v>
      </c>
      <c r="AE389" s="100">
        <v>106</v>
      </c>
      <c r="AF389" s="100">
        <v>112</v>
      </c>
      <c r="AG389" s="100">
        <v>117</v>
      </c>
      <c r="AJ389" s="100" t="str">
        <f t="shared" si="160"/>
        <v>●</v>
      </c>
      <c r="AK389" s="100" t="str">
        <f t="shared" si="158"/>
        <v>●</v>
      </c>
      <c r="AL389" s="100" t="str">
        <f t="shared" si="158"/>
        <v>●</v>
      </c>
      <c r="AM389" s="100" t="str">
        <f t="shared" si="158"/>
        <v>●</v>
      </c>
      <c r="AP389" s="100" t="str">
        <f t="shared" si="161"/>
        <v>●</v>
      </c>
      <c r="AQ389" s="100" t="str">
        <f t="shared" si="159"/>
        <v>●</v>
      </c>
      <c r="AR389" s="100" t="str">
        <f t="shared" si="159"/>
        <v>●</v>
      </c>
      <c r="AS389" s="100" t="str">
        <f t="shared" si="159"/>
        <v>●</v>
      </c>
    </row>
    <row r="390" spans="2:45" s="100" customFormat="1" ht="14.25" customHeight="1">
      <c r="B390" s="102" t="s">
        <v>108</v>
      </c>
      <c r="C390" s="106">
        <v>37</v>
      </c>
      <c r="D390" s="107">
        <v>35</v>
      </c>
      <c r="E390" s="107">
        <v>52</v>
      </c>
      <c r="F390" s="107">
        <v>53</v>
      </c>
      <c r="G390" s="107">
        <f t="shared" si="162"/>
        <v>61</v>
      </c>
      <c r="H390" s="107">
        <f t="shared" si="164"/>
        <v>8</v>
      </c>
      <c r="I390" s="108">
        <f t="shared" si="165"/>
        <v>15.09433962264151</v>
      </c>
      <c r="J390" s="102"/>
      <c r="K390" s="114" t="s">
        <v>108</v>
      </c>
      <c r="L390" s="106">
        <v>68</v>
      </c>
      <c r="M390" s="107">
        <v>86</v>
      </c>
      <c r="N390" s="107">
        <v>91</v>
      </c>
      <c r="O390" s="107">
        <v>101</v>
      </c>
      <c r="P390" s="107">
        <f t="shared" si="163"/>
        <v>75</v>
      </c>
      <c r="Q390" s="107">
        <f t="shared" si="166"/>
        <v>-26</v>
      </c>
      <c r="R390" s="108">
        <f t="shared" si="167"/>
        <v>-25.742574257425744</v>
      </c>
      <c r="S390" s="108"/>
      <c r="W390" s="100" t="s">
        <v>370</v>
      </c>
      <c r="X390" s="100">
        <v>36</v>
      </c>
      <c r="Y390" s="100">
        <v>37</v>
      </c>
      <c r="Z390" s="100">
        <v>35</v>
      </c>
      <c r="AA390" s="100">
        <v>52</v>
      </c>
      <c r="AC390" s="100" t="s">
        <v>370</v>
      </c>
      <c r="AD390" s="100">
        <v>45</v>
      </c>
      <c r="AE390" s="100">
        <v>68</v>
      </c>
      <c r="AF390" s="100">
        <v>86</v>
      </c>
      <c r="AG390" s="100">
        <v>91</v>
      </c>
      <c r="AJ390" s="100" t="str">
        <f t="shared" si="160"/>
        <v>●</v>
      </c>
      <c r="AK390" s="100" t="str">
        <f t="shared" si="158"/>
        <v>●</v>
      </c>
      <c r="AL390" s="100" t="str">
        <f t="shared" si="158"/>
        <v>●</v>
      </c>
      <c r="AM390" s="100" t="str">
        <f t="shared" si="158"/>
        <v>●</v>
      </c>
      <c r="AP390" s="100" t="str">
        <f t="shared" si="161"/>
        <v>●</v>
      </c>
      <c r="AQ390" s="100" t="str">
        <f t="shared" si="159"/>
        <v>●</v>
      </c>
      <c r="AR390" s="100" t="str">
        <f t="shared" si="159"/>
        <v>●</v>
      </c>
      <c r="AS390" s="100" t="str">
        <f t="shared" si="159"/>
        <v>●</v>
      </c>
    </row>
    <row r="391" spans="2:45" s="100" customFormat="1" ht="14.25" customHeight="1">
      <c r="B391" s="102" t="s">
        <v>109</v>
      </c>
      <c r="C391" s="106">
        <v>33</v>
      </c>
      <c r="D391" s="107">
        <v>23</v>
      </c>
      <c r="E391" s="107">
        <v>28</v>
      </c>
      <c r="F391" s="107">
        <v>42</v>
      </c>
      <c r="G391" s="107">
        <f t="shared" si="162"/>
        <v>48</v>
      </c>
      <c r="H391" s="107">
        <f t="shared" si="164"/>
        <v>6</v>
      </c>
      <c r="I391" s="108">
        <f t="shared" si="165"/>
        <v>14.285714285714285</v>
      </c>
      <c r="J391" s="102"/>
      <c r="K391" s="114" t="s">
        <v>109</v>
      </c>
      <c r="L391" s="106">
        <v>34</v>
      </c>
      <c r="M391" s="107">
        <v>41</v>
      </c>
      <c r="N391" s="107">
        <v>55</v>
      </c>
      <c r="O391" s="107">
        <v>68</v>
      </c>
      <c r="P391" s="107">
        <f t="shared" si="163"/>
        <v>77</v>
      </c>
      <c r="Q391" s="107">
        <f t="shared" si="166"/>
        <v>9</v>
      </c>
      <c r="R391" s="108">
        <f t="shared" si="167"/>
        <v>13.23529411764706</v>
      </c>
      <c r="S391" s="108"/>
      <c r="W391" s="100" t="s">
        <v>371</v>
      </c>
      <c r="X391" s="100">
        <v>17</v>
      </c>
      <c r="Y391" s="100">
        <v>33</v>
      </c>
      <c r="Z391" s="100">
        <v>23</v>
      </c>
      <c r="AA391" s="100">
        <v>28</v>
      </c>
      <c r="AC391" s="100" t="s">
        <v>371</v>
      </c>
      <c r="AD391" s="100">
        <v>22</v>
      </c>
      <c r="AE391" s="100">
        <v>34</v>
      </c>
      <c r="AF391" s="100">
        <v>41</v>
      </c>
      <c r="AG391" s="100">
        <v>55</v>
      </c>
      <c r="AJ391" s="100" t="str">
        <f t="shared" si="160"/>
        <v>●</v>
      </c>
      <c r="AK391" s="100" t="str">
        <f t="shared" si="158"/>
        <v>●</v>
      </c>
      <c r="AL391" s="100" t="str">
        <f t="shared" si="158"/>
        <v>●</v>
      </c>
      <c r="AM391" s="100" t="str">
        <f t="shared" si="158"/>
        <v>●</v>
      </c>
      <c r="AP391" s="100" t="str">
        <f t="shared" si="161"/>
        <v>●</v>
      </c>
      <c r="AQ391" s="100" t="str">
        <f t="shared" si="159"/>
        <v>●</v>
      </c>
      <c r="AR391" s="100" t="str">
        <f t="shared" si="159"/>
        <v>●</v>
      </c>
      <c r="AS391" s="100" t="str">
        <f t="shared" si="159"/>
        <v>●</v>
      </c>
    </row>
    <row r="392" spans="2:45" s="100" customFormat="1" ht="14.25" customHeight="1">
      <c r="B392" s="102" t="s">
        <v>110</v>
      </c>
      <c r="C392" s="106">
        <v>11</v>
      </c>
      <c r="D392" s="107">
        <v>20</v>
      </c>
      <c r="E392" s="107">
        <v>26</v>
      </c>
      <c r="F392" s="107">
        <v>25</v>
      </c>
      <c r="G392" s="107">
        <f t="shared" si="162"/>
        <v>39</v>
      </c>
      <c r="H392" s="107">
        <f t="shared" si="164"/>
        <v>14</v>
      </c>
      <c r="I392" s="108">
        <f t="shared" si="165"/>
        <v>56.000000000000007</v>
      </c>
      <c r="J392" s="102"/>
      <c r="K392" s="114" t="s">
        <v>110</v>
      </c>
      <c r="L392" s="106">
        <v>11</v>
      </c>
      <c r="M392" s="107">
        <v>32</v>
      </c>
      <c r="N392" s="107">
        <v>31</v>
      </c>
      <c r="O392" s="107">
        <v>51</v>
      </c>
      <c r="P392" s="107">
        <f t="shared" si="163"/>
        <v>67</v>
      </c>
      <c r="Q392" s="107">
        <f t="shared" si="166"/>
        <v>16</v>
      </c>
      <c r="R392" s="108">
        <f t="shared" si="167"/>
        <v>31.372549019607842</v>
      </c>
      <c r="S392" s="108"/>
      <c r="W392" s="100" t="s">
        <v>378</v>
      </c>
      <c r="X392" s="100">
        <v>6</v>
      </c>
      <c r="Y392" s="100">
        <v>11</v>
      </c>
      <c r="Z392" s="100">
        <v>20</v>
      </c>
      <c r="AA392" s="100">
        <v>26</v>
      </c>
      <c r="AC392" s="100" t="s">
        <v>378</v>
      </c>
      <c r="AD392" s="100">
        <v>14</v>
      </c>
      <c r="AE392" s="100">
        <v>11</v>
      </c>
      <c r="AF392" s="100">
        <v>32</v>
      </c>
      <c r="AG392" s="100">
        <v>31</v>
      </c>
      <c r="AJ392" s="100" t="str">
        <f t="shared" si="160"/>
        <v>●</v>
      </c>
      <c r="AK392" s="100" t="str">
        <f t="shared" si="158"/>
        <v>●</v>
      </c>
      <c r="AL392" s="100" t="str">
        <f t="shared" si="158"/>
        <v>●</v>
      </c>
      <c r="AM392" s="100" t="str">
        <f t="shared" si="158"/>
        <v>●</v>
      </c>
      <c r="AP392" s="100" t="str">
        <f t="shared" si="161"/>
        <v>●</v>
      </c>
      <c r="AQ392" s="100" t="str">
        <f t="shared" si="159"/>
        <v>●</v>
      </c>
      <c r="AR392" s="100" t="str">
        <f t="shared" si="159"/>
        <v>●</v>
      </c>
      <c r="AS392" s="100" t="str">
        <f t="shared" si="159"/>
        <v>●</v>
      </c>
    </row>
    <row r="393" spans="2:45" s="100" customFormat="1" ht="14.25" customHeight="1">
      <c r="B393" s="119" t="s">
        <v>111</v>
      </c>
      <c r="C393" s="120" t="s">
        <v>313</v>
      </c>
      <c r="D393" s="116" t="s">
        <v>313</v>
      </c>
      <c r="E393" s="116" t="s">
        <v>313</v>
      </c>
      <c r="F393" s="116" t="s">
        <v>313</v>
      </c>
      <c r="G393" s="107">
        <f t="shared" si="162"/>
        <v>3</v>
      </c>
      <c r="H393" s="107"/>
      <c r="I393" s="108"/>
      <c r="K393" s="119" t="s">
        <v>111</v>
      </c>
      <c r="L393" s="120" t="s">
        <v>313</v>
      </c>
      <c r="M393" s="116" t="s">
        <v>313</v>
      </c>
      <c r="N393" s="116" t="s">
        <v>313</v>
      </c>
      <c r="O393" s="116" t="s">
        <v>313</v>
      </c>
      <c r="P393" s="107">
        <f t="shared" si="163"/>
        <v>2</v>
      </c>
      <c r="Q393" s="107"/>
      <c r="R393" s="108"/>
    </row>
    <row r="394" spans="2:45" s="100" customFormat="1" ht="14.25" customHeight="1">
      <c r="B394" s="119"/>
      <c r="C394" s="123"/>
      <c r="D394" s="116"/>
      <c r="E394" s="116"/>
      <c r="F394" s="116"/>
      <c r="G394" s="107"/>
      <c r="H394" s="107"/>
      <c r="I394" s="108"/>
      <c r="K394" s="119"/>
      <c r="L394" s="123"/>
      <c r="M394" s="116"/>
      <c r="N394" s="116"/>
      <c r="O394" s="116"/>
      <c r="P394" s="107"/>
      <c r="Q394" s="107"/>
      <c r="R394" s="108"/>
    </row>
    <row r="395" spans="2:45" s="100" customFormat="1" ht="14.25" customHeight="1">
      <c r="G395" s="168"/>
      <c r="P395" s="168"/>
    </row>
    <row r="396" spans="2:45" s="99" customFormat="1" ht="14.25" customHeight="1">
      <c r="B396" s="99" t="str">
        <f>LEFT(B366,LEN(B366)-2)&amp;+"男"</f>
        <v>手宮・男</v>
      </c>
      <c r="K396" s="99" t="str">
        <f>LEFT(K366,LEN(K366)-2)&amp;+"男"</f>
        <v>清水町・男</v>
      </c>
      <c r="W396" s="100"/>
      <c r="X396" s="100"/>
      <c r="Y396" s="100"/>
      <c r="Z396" s="100"/>
      <c r="AA396" s="100"/>
      <c r="AB396" s="100"/>
      <c r="AC396" s="100"/>
      <c r="AD396" s="100"/>
      <c r="AE396" s="100"/>
      <c r="AF396" s="100"/>
      <c r="AG396" s="100"/>
    </row>
    <row r="397" spans="2:45" s="100" customFormat="1" ht="14.25" customHeight="1">
      <c r="B397" s="583" t="s">
        <v>335</v>
      </c>
      <c r="C397" s="101"/>
      <c r="D397" s="101"/>
      <c r="E397" s="101"/>
      <c r="F397" s="101"/>
      <c r="G397" s="135"/>
      <c r="H397" s="131"/>
      <c r="I397" s="131"/>
      <c r="J397" s="102"/>
      <c r="K397" s="583" t="s">
        <v>335</v>
      </c>
      <c r="L397" s="101"/>
      <c r="M397" s="101"/>
      <c r="N397" s="101"/>
      <c r="O397" s="101"/>
      <c r="P397" s="135"/>
      <c r="Q397" s="131"/>
      <c r="R397" s="131"/>
      <c r="S397" s="103"/>
    </row>
    <row r="398" spans="2:45" s="100" customFormat="1" ht="14.25" customHeight="1">
      <c r="B398" s="584"/>
      <c r="C398" s="130" t="str">
        <f>$C$4</f>
        <v>平成7年</v>
      </c>
      <c r="D398" s="130" t="str">
        <f>$D$4</f>
        <v>平成12年</v>
      </c>
      <c r="E398" s="130" t="str">
        <f>$E$4</f>
        <v>平成17年</v>
      </c>
      <c r="F398" s="130" t="str">
        <f>$F$4</f>
        <v>平成22年</v>
      </c>
      <c r="G398" s="130" t="s">
        <v>410</v>
      </c>
      <c r="H398" s="133" t="s">
        <v>509</v>
      </c>
      <c r="I398" s="134" t="s">
        <v>510</v>
      </c>
      <c r="J398" s="102"/>
      <c r="K398" s="584"/>
      <c r="L398" s="130" t="str">
        <f>$C$4</f>
        <v>平成7年</v>
      </c>
      <c r="M398" s="130" t="str">
        <f>$D$4</f>
        <v>平成12年</v>
      </c>
      <c r="N398" s="130" t="str">
        <f>$E$4</f>
        <v>平成17年</v>
      </c>
      <c r="O398" s="130" t="str">
        <f>$F$4</f>
        <v>平成22年</v>
      </c>
      <c r="P398" s="130" t="s">
        <v>410</v>
      </c>
      <c r="Q398" s="133" t="str">
        <f>$H$4</f>
        <v>対平成</v>
      </c>
      <c r="R398" s="134" t="str">
        <f>$I$4</f>
        <v>22年</v>
      </c>
      <c r="S398" s="103"/>
    </row>
    <row r="399" spans="2:45" s="100" customFormat="1" ht="14.25" customHeight="1">
      <c r="B399" s="585"/>
      <c r="C399" s="104"/>
      <c r="D399" s="104"/>
      <c r="E399" s="104"/>
      <c r="F399" s="104"/>
      <c r="G399" s="104"/>
      <c r="H399" s="132" t="s">
        <v>88</v>
      </c>
      <c r="I399" s="133" t="s">
        <v>398</v>
      </c>
      <c r="J399" s="102"/>
      <c r="K399" s="585"/>
      <c r="L399" s="104"/>
      <c r="M399" s="104"/>
      <c r="N399" s="104"/>
      <c r="O399" s="104"/>
      <c r="P399" s="104"/>
      <c r="Q399" s="132" t="s">
        <v>88</v>
      </c>
      <c r="R399" s="133" t="s">
        <v>398</v>
      </c>
      <c r="S399" s="103"/>
    </row>
    <row r="400" spans="2:45" s="199" customFormat="1" ht="14.25" customHeight="1">
      <c r="B400" s="200" t="s">
        <v>90</v>
      </c>
      <c r="C400" s="198">
        <v>515</v>
      </c>
      <c r="D400" s="194">
        <v>466</v>
      </c>
      <c r="E400" s="194">
        <v>411</v>
      </c>
      <c r="F400" s="194">
        <v>344</v>
      </c>
      <c r="G400" s="194">
        <f>IF(COUNTIF(G405:G423,"x"),"x",IF(SUM(G405:G423)=0,"-",SUM(G405:G423)))</f>
        <v>283</v>
      </c>
      <c r="H400" s="193">
        <f t="shared" ref="H400:H403" si="168">IF(G400="x","x",IF(AND(G400="-",F400="-"),"-",IF(AND(G400="-",F400&gt;0),F400*-1,IF(AND(G400&gt;0,F400="-"),G400,G400-F400))))</f>
        <v>-61</v>
      </c>
      <c r="I400" s="195">
        <f t="shared" ref="I400:I403" si="169">IF(H400="x","x",IF(H400="-","-",IF(AND(F400="-",G400&gt;0),"皆増",IF(AND(F400&gt;0,G400="-"),"皆減",H400/F400*100))))</f>
        <v>-17.732558139534884</v>
      </c>
      <c r="J400" s="196"/>
      <c r="K400" s="197" t="s">
        <v>90</v>
      </c>
      <c r="L400" s="198">
        <v>894</v>
      </c>
      <c r="M400" s="194">
        <v>831</v>
      </c>
      <c r="N400" s="194">
        <v>679</v>
      </c>
      <c r="O400" s="194">
        <v>589</v>
      </c>
      <c r="P400" s="194">
        <f>IF(COUNTIF(P405:P423,"x"),"x",IF(SUM(P405:P423)=0,"-",SUM(P405:P423)))</f>
        <v>409</v>
      </c>
      <c r="Q400" s="193">
        <f t="shared" ref="Q400:Q403" si="170">IF(P400="x","x",IF(AND(P400="-",O400="-"),"-",IF(AND(P400="-",O400&gt;0),O400*-1,IF(AND(P400&gt;0,O400="-"),P400,P400-O400))))</f>
        <v>-180</v>
      </c>
      <c r="R400" s="195">
        <f t="shared" ref="R400:R403" si="171">IF(Q400="x","x",IF(Q400="-","-",IF(AND(O400="-",P400&gt;0),"皆増",IF(AND(O400&gt;0,P400="-"),"皆減",Q400/O400*100))))</f>
        <v>-30.560271646859082</v>
      </c>
      <c r="S400" s="195"/>
      <c r="W400" s="199" t="s">
        <v>373</v>
      </c>
      <c r="X400" s="199">
        <v>422</v>
      </c>
      <c r="Y400" s="199">
        <v>515</v>
      </c>
      <c r="Z400" s="199">
        <v>466</v>
      </c>
      <c r="AA400" s="199">
        <v>411</v>
      </c>
      <c r="AC400" s="199" t="s">
        <v>373</v>
      </c>
      <c r="AD400" s="199">
        <v>915</v>
      </c>
      <c r="AE400" s="199">
        <v>894</v>
      </c>
      <c r="AF400" s="199">
        <v>831</v>
      </c>
      <c r="AG400" s="199">
        <v>679</v>
      </c>
      <c r="AJ400" s="199" t="str">
        <f>IF(C400=X400,"○","●")</f>
        <v>●</v>
      </c>
      <c r="AK400" s="199" t="str">
        <f t="shared" ref="AK400:AM422" si="172">IF(D400=Y400,"○","●")</f>
        <v>●</v>
      </c>
      <c r="AL400" s="199" t="str">
        <f t="shared" si="172"/>
        <v>●</v>
      </c>
      <c r="AM400" s="199" t="str">
        <f t="shared" si="172"/>
        <v>●</v>
      </c>
      <c r="AP400" s="199" t="str">
        <f>IF(L400=AD400,"○","●")</f>
        <v>●</v>
      </c>
      <c r="AQ400" s="199" t="str">
        <f t="shared" ref="AQ400:AS422" si="173">IF(M400=AE400,"○","●")</f>
        <v>●</v>
      </c>
      <c r="AR400" s="199" t="str">
        <f t="shared" si="173"/>
        <v>●</v>
      </c>
      <c r="AS400" s="199" t="str">
        <f t="shared" si="173"/>
        <v>●</v>
      </c>
    </row>
    <row r="401" spans="2:45" s="100" customFormat="1" ht="14.25" customHeight="1">
      <c r="B401" s="105" t="s">
        <v>91</v>
      </c>
      <c r="C401" s="106">
        <v>105</v>
      </c>
      <c r="D401" s="107">
        <v>80</v>
      </c>
      <c r="E401" s="107">
        <v>56</v>
      </c>
      <c r="F401" s="107">
        <v>34</v>
      </c>
      <c r="G401" s="107">
        <f>IF(COUNTIF(G405:G407,"x"),"x",IF(SUM(G405:G407)=0,"-",SUM(G405:G407)))</f>
        <v>22</v>
      </c>
      <c r="H401" s="107">
        <f t="shared" si="168"/>
        <v>-12</v>
      </c>
      <c r="I401" s="108">
        <f t="shared" si="169"/>
        <v>-35.294117647058826</v>
      </c>
      <c r="J401" s="102"/>
      <c r="K401" s="109" t="s">
        <v>91</v>
      </c>
      <c r="L401" s="106">
        <v>152</v>
      </c>
      <c r="M401" s="107">
        <v>121</v>
      </c>
      <c r="N401" s="107">
        <v>74</v>
      </c>
      <c r="O401" s="107">
        <v>61</v>
      </c>
      <c r="P401" s="107">
        <f>IF(COUNTIF(P405:P407,"x"),"x",IF(SUM(P405:P407)=0,"-",SUM(P405:P407)))</f>
        <v>29</v>
      </c>
      <c r="Q401" s="107">
        <f t="shared" si="170"/>
        <v>-32</v>
      </c>
      <c r="R401" s="108">
        <f t="shared" si="171"/>
        <v>-52.459016393442624</v>
      </c>
      <c r="S401" s="108"/>
      <c r="W401" s="100" t="s">
        <v>374</v>
      </c>
      <c r="X401" s="100">
        <v>83</v>
      </c>
      <c r="Y401" s="100">
        <v>105</v>
      </c>
      <c r="Z401" s="100">
        <v>80</v>
      </c>
      <c r="AA401" s="100">
        <v>56</v>
      </c>
      <c r="AC401" s="100" t="s">
        <v>374</v>
      </c>
      <c r="AD401" s="100">
        <v>179</v>
      </c>
      <c r="AE401" s="100">
        <v>152</v>
      </c>
      <c r="AF401" s="100">
        <v>121</v>
      </c>
      <c r="AG401" s="100">
        <v>74</v>
      </c>
      <c r="AJ401" s="100" t="str">
        <f t="shared" ref="AJ401:AJ422" si="174">IF(C401=X401,"○","●")</f>
        <v>●</v>
      </c>
      <c r="AK401" s="100" t="str">
        <f t="shared" si="172"/>
        <v>●</v>
      </c>
      <c r="AL401" s="100" t="str">
        <f t="shared" si="172"/>
        <v>●</v>
      </c>
      <c r="AM401" s="100" t="str">
        <f t="shared" si="172"/>
        <v>●</v>
      </c>
      <c r="AP401" s="100" t="str">
        <f t="shared" ref="AP401:AP422" si="175">IF(L401=AD401,"○","●")</f>
        <v>●</v>
      </c>
      <c r="AQ401" s="100" t="str">
        <f t="shared" si="173"/>
        <v>●</v>
      </c>
      <c r="AR401" s="100" t="str">
        <f t="shared" si="173"/>
        <v>●</v>
      </c>
      <c r="AS401" s="100" t="str">
        <f>IF(O401=AG401,"○","●")</f>
        <v>●</v>
      </c>
    </row>
    <row r="402" spans="2:45" s="100" customFormat="1" ht="14.25" customHeight="1">
      <c r="B402" s="105" t="s">
        <v>92</v>
      </c>
      <c r="C402" s="106">
        <v>329</v>
      </c>
      <c r="D402" s="107">
        <v>299</v>
      </c>
      <c r="E402" s="107">
        <v>258</v>
      </c>
      <c r="F402" s="107">
        <v>203</v>
      </c>
      <c r="G402" s="296">
        <f>IF(COUNTIF(G408:G417,"x"),"x",IF(SUM(G408:G417)=0,"-",SUM(G408:G417)))</f>
        <v>153</v>
      </c>
      <c r="H402" s="107">
        <f t="shared" si="168"/>
        <v>-50</v>
      </c>
      <c r="I402" s="108">
        <f t="shared" si="169"/>
        <v>-24.630541871921181</v>
      </c>
      <c r="J402" s="102"/>
      <c r="K402" s="109" t="s">
        <v>92</v>
      </c>
      <c r="L402" s="106">
        <v>598</v>
      </c>
      <c r="M402" s="107">
        <v>536</v>
      </c>
      <c r="N402" s="107">
        <v>419</v>
      </c>
      <c r="O402" s="107">
        <v>349</v>
      </c>
      <c r="P402" s="296">
        <f>IF(COUNTIF(P408:P417,"x"),"x",IF(SUM(P408:P417)=0,"-",SUM(P408:P417)))</f>
        <v>189</v>
      </c>
      <c r="Q402" s="107">
        <f t="shared" si="170"/>
        <v>-160</v>
      </c>
      <c r="R402" s="108">
        <f t="shared" si="171"/>
        <v>-45.845272206303726</v>
      </c>
      <c r="S402" s="108"/>
      <c r="W402" s="100" t="s">
        <v>375</v>
      </c>
      <c r="X402" s="100">
        <v>285</v>
      </c>
      <c r="Y402" s="100">
        <v>329</v>
      </c>
      <c r="Z402" s="100">
        <v>299</v>
      </c>
      <c r="AA402" s="100">
        <v>258</v>
      </c>
      <c r="AC402" s="100" t="s">
        <v>375</v>
      </c>
      <c r="AD402" s="100">
        <v>617</v>
      </c>
      <c r="AE402" s="100">
        <v>598</v>
      </c>
      <c r="AF402" s="100">
        <v>536</v>
      </c>
      <c r="AG402" s="100">
        <v>419</v>
      </c>
      <c r="AJ402" s="100" t="str">
        <f t="shared" si="174"/>
        <v>●</v>
      </c>
      <c r="AK402" s="100" t="str">
        <f t="shared" si="172"/>
        <v>●</v>
      </c>
      <c r="AL402" s="100" t="str">
        <f>IF(E402=Z402,"○","●")</f>
        <v>●</v>
      </c>
      <c r="AM402" s="100" t="str">
        <f t="shared" si="172"/>
        <v>●</v>
      </c>
      <c r="AP402" s="100" t="str">
        <f t="shared" si="175"/>
        <v>●</v>
      </c>
      <c r="AQ402" s="100" t="str">
        <f t="shared" si="173"/>
        <v>●</v>
      </c>
      <c r="AR402" s="100" t="str">
        <f t="shared" si="173"/>
        <v>●</v>
      </c>
      <c r="AS402" s="100" t="str">
        <f t="shared" si="173"/>
        <v>●</v>
      </c>
    </row>
    <row r="403" spans="2:45" s="100" customFormat="1" ht="14.25" customHeight="1">
      <c r="B403" s="105" t="s">
        <v>93</v>
      </c>
      <c r="C403" s="106">
        <v>81</v>
      </c>
      <c r="D403" s="107">
        <v>87</v>
      </c>
      <c r="E403" s="107">
        <v>97</v>
      </c>
      <c r="F403" s="107">
        <v>107</v>
      </c>
      <c r="G403" s="107">
        <f>IF(COUNTIF(G418:G422,"x"),"x",IF(SUM(G418,G422)=0,"-",SUM(G418:G422)))</f>
        <v>106</v>
      </c>
      <c r="H403" s="107">
        <f t="shared" si="168"/>
        <v>-1</v>
      </c>
      <c r="I403" s="108">
        <f t="shared" si="169"/>
        <v>-0.93457943925233633</v>
      </c>
      <c r="J403" s="102"/>
      <c r="K403" s="109" t="s">
        <v>93</v>
      </c>
      <c r="L403" s="106">
        <v>144</v>
      </c>
      <c r="M403" s="107">
        <v>174</v>
      </c>
      <c r="N403" s="107">
        <v>186</v>
      </c>
      <c r="O403" s="107">
        <v>179</v>
      </c>
      <c r="P403" s="107">
        <f>IF(COUNTIF(P418:P422,"x"),"x",IF(SUM(P418,P422)=0,"-",SUM(P418:P422)))</f>
        <v>189</v>
      </c>
      <c r="Q403" s="107">
        <f t="shared" si="170"/>
        <v>10</v>
      </c>
      <c r="R403" s="108">
        <f t="shared" si="171"/>
        <v>5.5865921787709496</v>
      </c>
      <c r="S403" s="108"/>
      <c r="W403" s="100" t="s">
        <v>376</v>
      </c>
      <c r="X403" s="100">
        <v>54</v>
      </c>
      <c r="Y403" s="100">
        <v>81</v>
      </c>
      <c r="Z403" s="100">
        <v>87</v>
      </c>
      <c r="AA403" s="100">
        <v>97</v>
      </c>
      <c r="AC403" s="100" t="s">
        <v>376</v>
      </c>
      <c r="AD403" s="100">
        <v>119</v>
      </c>
      <c r="AE403" s="100">
        <v>144</v>
      </c>
      <c r="AF403" s="100">
        <v>174</v>
      </c>
      <c r="AG403" s="100">
        <v>186</v>
      </c>
      <c r="AJ403" s="100" t="str">
        <f t="shared" si="174"/>
        <v>●</v>
      </c>
      <c r="AK403" s="100" t="str">
        <f t="shared" si="172"/>
        <v>●</v>
      </c>
      <c r="AL403" s="100" t="str">
        <f t="shared" si="172"/>
        <v>●</v>
      </c>
      <c r="AM403" s="100" t="str">
        <f t="shared" si="172"/>
        <v>●</v>
      </c>
      <c r="AP403" s="100" t="str">
        <f t="shared" si="175"/>
        <v>●</v>
      </c>
      <c r="AQ403" s="100" t="str">
        <f t="shared" si="173"/>
        <v>●</v>
      </c>
      <c r="AR403" s="100" t="str">
        <f t="shared" si="173"/>
        <v>●</v>
      </c>
      <c r="AS403" s="100" t="str">
        <f t="shared" si="173"/>
        <v>●</v>
      </c>
    </row>
    <row r="404" spans="2:45" s="100" customFormat="1" ht="14.25" customHeight="1">
      <c r="B404" s="102"/>
      <c r="C404" s="106"/>
      <c r="D404" s="112"/>
      <c r="E404" s="112"/>
      <c r="F404" s="112"/>
      <c r="G404" s="112"/>
      <c r="H404" s="112"/>
      <c r="I404" s="113"/>
      <c r="J404" s="102"/>
      <c r="K404" s="114"/>
      <c r="L404" s="106"/>
      <c r="M404" s="112"/>
      <c r="N404" s="112"/>
      <c r="O404" s="112"/>
      <c r="P404" s="112"/>
      <c r="Q404" s="112"/>
      <c r="R404" s="113"/>
      <c r="S404" s="113"/>
      <c r="AJ404" s="100" t="str">
        <f t="shared" si="174"/>
        <v>○</v>
      </c>
      <c r="AK404" s="100" t="str">
        <f t="shared" si="172"/>
        <v>○</v>
      </c>
      <c r="AL404" s="100" t="str">
        <f t="shared" si="172"/>
        <v>○</v>
      </c>
      <c r="AM404" s="100" t="str">
        <f t="shared" si="172"/>
        <v>○</v>
      </c>
      <c r="AP404" s="100" t="str">
        <f t="shared" si="175"/>
        <v>○</v>
      </c>
      <c r="AQ404" s="100" t="str">
        <f t="shared" si="173"/>
        <v>○</v>
      </c>
      <c r="AR404" s="100" t="str">
        <f t="shared" si="173"/>
        <v>○</v>
      </c>
      <c r="AS404" s="100" t="str">
        <f t="shared" si="173"/>
        <v>○</v>
      </c>
    </row>
    <row r="405" spans="2:45" s="100" customFormat="1" ht="14.25" customHeight="1">
      <c r="B405" s="102" t="s">
        <v>94</v>
      </c>
      <c r="C405" s="106">
        <v>32</v>
      </c>
      <c r="D405" s="107">
        <v>21</v>
      </c>
      <c r="E405" s="107">
        <v>10</v>
      </c>
      <c r="F405" s="107">
        <v>10</v>
      </c>
      <c r="G405" s="107">
        <f>第2表01元データ!J40</f>
        <v>2</v>
      </c>
      <c r="H405" s="107">
        <f t="shared" ref="H405:H422" si="176">IF(G405="x","x",IF(AND(G405="-",F405="-"),"-",IF(AND(G405="-",F405&gt;0),F405*-1,IF(AND(G405&gt;0,F405="-"),G405,G405-F405))))</f>
        <v>-8</v>
      </c>
      <c r="I405" s="108">
        <f t="shared" ref="I405:I422" si="177">IF(H405="x","x",IF(H405="-","-",IF(AND(F405="-",G405&gt;0),"皆増",IF(AND(F405&gt;0,G405="-"),"皆減",H405/F405*100))))</f>
        <v>-80</v>
      </c>
      <c r="J405" s="102"/>
      <c r="K405" s="114" t="s">
        <v>94</v>
      </c>
      <c r="L405" s="106">
        <v>44</v>
      </c>
      <c r="M405" s="107">
        <v>37</v>
      </c>
      <c r="N405" s="107">
        <v>19</v>
      </c>
      <c r="O405" s="107">
        <v>21</v>
      </c>
      <c r="P405" s="107">
        <f>第2表01元データ!K40</f>
        <v>7</v>
      </c>
      <c r="Q405" s="107">
        <f t="shared" ref="Q405:Q422" si="178">IF(P405="x","x",IF(AND(P405="-",O405="-"),"-",IF(AND(P405="-",O405&gt;0),O405*-1,IF(AND(P405&gt;0,O405="-"),P405,P405-O405))))</f>
        <v>-14</v>
      </c>
      <c r="R405" s="108">
        <f t="shared" ref="R405:R422" si="179">IF(Q405="x","x",IF(Q405="-","-",IF(AND(O405="-",P405&gt;0),"皆増",IF(AND(O405&gt;0,P405="-"),"皆減",Q405/O405*100))))</f>
        <v>-66.666666666666657</v>
      </c>
      <c r="S405" s="108"/>
      <c r="T405" s="100">
        <v>101</v>
      </c>
      <c r="W405" s="99" t="s">
        <v>377</v>
      </c>
      <c r="X405" s="99">
        <v>20</v>
      </c>
      <c r="Y405" s="99">
        <v>32</v>
      </c>
      <c r="Z405" s="99">
        <v>21</v>
      </c>
      <c r="AA405" s="99">
        <v>10</v>
      </c>
      <c r="AB405" s="99"/>
      <c r="AC405" s="99" t="s">
        <v>377</v>
      </c>
      <c r="AD405" s="99">
        <v>56</v>
      </c>
      <c r="AE405" s="99">
        <v>44</v>
      </c>
      <c r="AF405" s="99">
        <v>37</v>
      </c>
      <c r="AG405" s="99">
        <v>19</v>
      </c>
      <c r="AJ405" s="100" t="str">
        <f t="shared" si="174"/>
        <v>●</v>
      </c>
      <c r="AK405" s="100" t="str">
        <f t="shared" si="172"/>
        <v>●</v>
      </c>
      <c r="AL405" s="100" t="str">
        <f t="shared" si="172"/>
        <v>●</v>
      </c>
      <c r="AM405" s="100" t="str">
        <f t="shared" si="172"/>
        <v>○</v>
      </c>
      <c r="AP405" s="100" t="str">
        <f t="shared" si="175"/>
        <v>●</v>
      </c>
      <c r="AQ405" s="100" t="str">
        <f t="shared" si="173"/>
        <v>●</v>
      </c>
      <c r="AR405" s="100" t="str">
        <f t="shared" si="173"/>
        <v>●</v>
      </c>
      <c r="AS405" s="100" t="str">
        <f t="shared" si="173"/>
        <v>●</v>
      </c>
    </row>
    <row r="406" spans="2:45" s="100" customFormat="1" ht="14.25" customHeight="1">
      <c r="B406" s="102" t="s">
        <v>95</v>
      </c>
      <c r="C406" s="106">
        <v>31</v>
      </c>
      <c r="D406" s="107">
        <v>26</v>
      </c>
      <c r="E406" s="107">
        <v>16</v>
      </c>
      <c r="F406" s="107">
        <v>12</v>
      </c>
      <c r="G406" s="107">
        <f>第2表01元データ!J41</f>
        <v>7</v>
      </c>
      <c r="H406" s="107">
        <f t="shared" si="176"/>
        <v>-5</v>
      </c>
      <c r="I406" s="108">
        <f t="shared" si="177"/>
        <v>-41.666666666666671</v>
      </c>
      <c r="J406" s="102"/>
      <c r="K406" s="114" t="s">
        <v>95</v>
      </c>
      <c r="L406" s="106">
        <v>51</v>
      </c>
      <c r="M406" s="107">
        <v>39</v>
      </c>
      <c r="N406" s="107">
        <v>29</v>
      </c>
      <c r="O406" s="107">
        <v>17</v>
      </c>
      <c r="P406" s="107">
        <f>第2表01元データ!K41</f>
        <v>9</v>
      </c>
      <c r="Q406" s="107">
        <f t="shared" si="178"/>
        <v>-8</v>
      </c>
      <c r="R406" s="108">
        <f t="shared" si="179"/>
        <v>-47.058823529411761</v>
      </c>
      <c r="S406" s="108"/>
      <c r="T406" s="100">
        <v>102</v>
      </c>
      <c r="W406" s="100" t="s">
        <v>356</v>
      </c>
      <c r="X406" s="100">
        <v>25</v>
      </c>
      <c r="Y406" s="100">
        <v>31</v>
      </c>
      <c r="Z406" s="100">
        <v>26</v>
      </c>
      <c r="AA406" s="100">
        <v>16</v>
      </c>
      <c r="AC406" s="100" t="s">
        <v>356</v>
      </c>
      <c r="AD406" s="100">
        <v>58</v>
      </c>
      <c r="AE406" s="100">
        <v>51</v>
      </c>
      <c r="AF406" s="100">
        <v>39</v>
      </c>
      <c r="AG406" s="100">
        <v>29</v>
      </c>
      <c r="AJ406" s="100" t="str">
        <f t="shared" si="174"/>
        <v>●</v>
      </c>
      <c r="AK406" s="100" t="str">
        <f t="shared" si="172"/>
        <v>●</v>
      </c>
      <c r="AL406" s="100" t="str">
        <f t="shared" si="172"/>
        <v>●</v>
      </c>
      <c r="AM406" s="100" t="str">
        <f t="shared" si="172"/>
        <v>●</v>
      </c>
      <c r="AP406" s="100" t="str">
        <f t="shared" si="175"/>
        <v>●</v>
      </c>
      <c r="AQ406" s="100" t="str">
        <f t="shared" si="173"/>
        <v>●</v>
      </c>
      <c r="AR406" s="100" t="str">
        <f t="shared" si="173"/>
        <v>●</v>
      </c>
      <c r="AS406" s="100" t="str">
        <f t="shared" si="173"/>
        <v>●</v>
      </c>
    </row>
    <row r="407" spans="2:45" s="100" customFormat="1" ht="14.25" customHeight="1">
      <c r="B407" s="102" t="s">
        <v>96</v>
      </c>
      <c r="C407" s="106">
        <v>42</v>
      </c>
      <c r="D407" s="107">
        <v>33</v>
      </c>
      <c r="E407" s="107">
        <v>30</v>
      </c>
      <c r="F407" s="107">
        <v>12</v>
      </c>
      <c r="G407" s="107">
        <f>第2表01元データ!J42</f>
        <v>13</v>
      </c>
      <c r="H407" s="107">
        <f t="shared" si="176"/>
        <v>1</v>
      </c>
      <c r="I407" s="108">
        <f t="shared" si="177"/>
        <v>8.3333333333333321</v>
      </c>
      <c r="J407" s="102"/>
      <c r="K407" s="114" t="s">
        <v>96</v>
      </c>
      <c r="L407" s="106">
        <v>57</v>
      </c>
      <c r="M407" s="107">
        <v>45</v>
      </c>
      <c r="N407" s="107">
        <v>26</v>
      </c>
      <c r="O407" s="107">
        <v>23</v>
      </c>
      <c r="P407" s="107">
        <f>第2表01元データ!K42</f>
        <v>13</v>
      </c>
      <c r="Q407" s="107">
        <f t="shared" si="178"/>
        <v>-10</v>
      </c>
      <c r="R407" s="108">
        <f t="shared" si="179"/>
        <v>-43.478260869565219</v>
      </c>
      <c r="S407" s="108"/>
      <c r="T407" s="100">
        <v>103</v>
      </c>
      <c r="W407" s="100" t="s">
        <v>357</v>
      </c>
      <c r="X407" s="100">
        <v>38</v>
      </c>
      <c r="Y407" s="100">
        <v>42</v>
      </c>
      <c r="Z407" s="100">
        <v>33</v>
      </c>
      <c r="AA407" s="100">
        <v>30</v>
      </c>
      <c r="AC407" s="100" t="s">
        <v>357</v>
      </c>
      <c r="AD407" s="100">
        <v>65</v>
      </c>
      <c r="AE407" s="100">
        <v>57</v>
      </c>
      <c r="AF407" s="100">
        <v>45</v>
      </c>
      <c r="AG407" s="100">
        <v>26</v>
      </c>
      <c r="AJ407" s="100" t="str">
        <f t="shared" si="174"/>
        <v>●</v>
      </c>
      <c r="AK407" s="100" t="str">
        <f t="shared" si="172"/>
        <v>●</v>
      </c>
      <c r="AL407" s="100" t="str">
        <f t="shared" si="172"/>
        <v>●</v>
      </c>
      <c r="AM407" s="100" t="str">
        <f t="shared" si="172"/>
        <v>●</v>
      </c>
      <c r="AP407" s="100" t="str">
        <f t="shared" si="175"/>
        <v>●</v>
      </c>
      <c r="AQ407" s="100" t="str">
        <f t="shared" si="173"/>
        <v>●</v>
      </c>
      <c r="AR407" s="100" t="str">
        <f t="shared" si="173"/>
        <v>●</v>
      </c>
      <c r="AS407" s="100" t="str">
        <f t="shared" si="173"/>
        <v>●</v>
      </c>
    </row>
    <row r="408" spans="2:45" s="100" customFormat="1" ht="14.25" customHeight="1">
      <c r="B408" s="102" t="s">
        <v>97</v>
      </c>
      <c r="C408" s="106">
        <v>42</v>
      </c>
      <c r="D408" s="107">
        <v>38</v>
      </c>
      <c r="E408" s="107">
        <v>26</v>
      </c>
      <c r="F408" s="107">
        <v>21</v>
      </c>
      <c r="G408" s="107">
        <f>第2表01元データ!J43</f>
        <v>18</v>
      </c>
      <c r="H408" s="107">
        <f t="shared" si="176"/>
        <v>-3</v>
      </c>
      <c r="I408" s="108">
        <f t="shared" si="177"/>
        <v>-14.285714285714285</v>
      </c>
      <c r="J408" s="102"/>
      <c r="K408" s="114" t="s">
        <v>97</v>
      </c>
      <c r="L408" s="106">
        <v>70</v>
      </c>
      <c r="M408" s="107">
        <v>54</v>
      </c>
      <c r="N408" s="107">
        <v>40</v>
      </c>
      <c r="O408" s="107">
        <v>24</v>
      </c>
      <c r="P408" s="107">
        <f>第2表01元データ!K43</f>
        <v>9</v>
      </c>
      <c r="Q408" s="107">
        <f t="shared" si="178"/>
        <v>-15</v>
      </c>
      <c r="R408" s="108">
        <f t="shared" si="179"/>
        <v>-62.5</v>
      </c>
      <c r="S408" s="108"/>
      <c r="T408" s="100">
        <v>104</v>
      </c>
      <c r="W408" s="100" t="s">
        <v>358</v>
      </c>
      <c r="X408" s="100">
        <v>37</v>
      </c>
      <c r="Y408" s="100">
        <v>42</v>
      </c>
      <c r="Z408" s="100">
        <v>38</v>
      </c>
      <c r="AA408" s="100">
        <v>26</v>
      </c>
      <c r="AC408" s="100" t="s">
        <v>358</v>
      </c>
      <c r="AD408" s="100">
        <v>70</v>
      </c>
      <c r="AE408" s="100">
        <v>70</v>
      </c>
      <c r="AF408" s="100">
        <v>54</v>
      </c>
      <c r="AG408" s="100">
        <v>40</v>
      </c>
      <c r="AJ408" s="100" t="str">
        <f t="shared" si="174"/>
        <v>●</v>
      </c>
      <c r="AK408" s="100" t="str">
        <f t="shared" si="172"/>
        <v>●</v>
      </c>
      <c r="AL408" s="100" t="str">
        <f t="shared" si="172"/>
        <v>●</v>
      </c>
      <c r="AM408" s="100" t="str">
        <f t="shared" si="172"/>
        <v>●</v>
      </c>
      <c r="AP408" s="100" t="str">
        <f t="shared" si="175"/>
        <v>○</v>
      </c>
      <c r="AQ408" s="100" t="str">
        <f t="shared" si="173"/>
        <v>●</v>
      </c>
      <c r="AR408" s="100" t="str">
        <f t="shared" si="173"/>
        <v>●</v>
      </c>
      <c r="AS408" s="100" t="str">
        <f t="shared" si="173"/>
        <v>●</v>
      </c>
    </row>
    <row r="409" spans="2:45" s="100" customFormat="1" ht="14.25" customHeight="1">
      <c r="B409" s="102" t="s">
        <v>98</v>
      </c>
      <c r="C409" s="106">
        <v>34</v>
      </c>
      <c r="D409" s="107">
        <v>28</v>
      </c>
      <c r="E409" s="107">
        <v>17</v>
      </c>
      <c r="F409" s="107">
        <v>14</v>
      </c>
      <c r="G409" s="107">
        <f>第2表01元データ!J44</f>
        <v>14</v>
      </c>
      <c r="H409" s="107">
        <f t="shared" si="176"/>
        <v>0</v>
      </c>
      <c r="I409" s="108">
        <f t="shared" si="177"/>
        <v>0</v>
      </c>
      <c r="J409" s="102"/>
      <c r="K409" s="114" t="s">
        <v>98</v>
      </c>
      <c r="L409" s="106">
        <v>57</v>
      </c>
      <c r="M409" s="107">
        <v>47</v>
      </c>
      <c r="N409" s="107">
        <v>35</v>
      </c>
      <c r="O409" s="107">
        <v>24</v>
      </c>
      <c r="P409" s="107">
        <f>第2表01元データ!K44</f>
        <v>14</v>
      </c>
      <c r="Q409" s="107">
        <f t="shared" si="178"/>
        <v>-10</v>
      </c>
      <c r="R409" s="108">
        <f t="shared" si="179"/>
        <v>-41.666666666666671</v>
      </c>
      <c r="S409" s="108"/>
      <c r="T409" s="100">
        <v>105</v>
      </c>
      <c r="W409" s="100" t="s">
        <v>359</v>
      </c>
      <c r="X409" s="100">
        <v>26</v>
      </c>
      <c r="Y409" s="100">
        <v>34</v>
      </c>
      <c r="Z409" s="100">
        <v>28</v>
      </c>
      <c r="AA409" s="100">
        <v>17</v>
      </c>
      <c r="AC409" s="100" t="s">
        <v>359</v>
      </c>
      <c r="AD409" s="100">
        <v>59</v>
      </c>
      <c r="AE409" s="100">
        <v>57</v>
      </c>
      <c r="AF409" s="100">
        <v>47</v>
      </c>
      <c r="AG409" s="100">
        <v>35</v>
      </c>
      <c r="AJ409" s="100" t="str">
        <f t="shared" si="174"/>
        <v>●</v>
      </c>
      <c r="AK409" s="100" t="str">
        <f t="shared" si="172"/>
        <v>●</v>
      </c>
      <c r="AL409" s="100" t="str">
        <f t="shared" si="172"/>
        <v>●</v>
      </c>
      <c r="AM409" s="100" t="str">
        <f t="shared" si="172"/>
        <v>●</v>
      </c>
      <c r="AP409" s="100" t="str">
        <f t="shared" si="175"/>
        <v>●</v>
      </c>
      <c r="AQ409" s="100" t="str">
        <f t="shared" si="173"/>
        <v>●</v>
      </c>
      <c r="AR409" s="100" t="str">
        <f t="shared" si="173"/>
        <v>●</v>
      </c>
      <c r="AS409" s="100" t="str">
        <f t="shared" si="173"/>
        <v>●</v>
      </c>
    </row>
    <row r="410" spans="2:45" s="100" customFormat="1" ht="14.25" customHeight="1">
      <c r="B410" s="102" t="s">
        <v>99</v>
      </c>
      <c r="C410" s="106">
        <v>26</v>
      </c>
      <c r="D410" s="107">
        <v>25</v>
      </c>
      <c r="E410" s="107">
        <v>29</v>
      </c>
      <c r="F410" s="107">
        <v>12</v>
      </c>
      <c r="G410" s="107">
        <f>第2表01元データ!J45</f>
        <v>12</v>
      </c>
      <c r="H410" s="107">
        <f t="shared" si="176"/>
        <v>0</v>
      </c>
      <c r="I410" s="108">
        <f t="shared" si="177"/>
        <v>0</v>
      </c>
      <c r="J410" s="102"/>
      <c r="K410" s="114" t="s">
        <v>99</v>
      </c>
      <c r="L410" s="106">
        <v>53</v>
      </c>
      <c r="M410" s="107">
        <v>51</v>
      </c>
      <c r="N410" s="107">
        <v>39</v>
      </c>
      <c r="O410" s="107">
        <v>32</v>
      </c>
      <c r="P410" s="107">
        <f>第2表01元データ!K45</f>
        <v>21</v>
      </c>
      <c r="Q410" s="107">
        <f t="shared" si="178"/>
        <v>-11</v>
      </c>
      <c r="R410" s="108">
        <f t="shared" si="179"/>
        <v>-34.375</v>
      </c>
      <c r="S410" s="108"/>
      <c r="T410" s="100">
        <v>106</v>
      </c>
      <c r="W410" s="100" t="s">
        <v>360</v>
      </c>
      <c r="X410" s="100">
        <v>13</v>
      </c>
      <c r="Y410" s="100">
        <v>26</v>
      </c>
      <c r="Z410" s="100">
        <v>25</v>
      </c>
      <c r="AA410" s="100">
        <v>29</v>
      </c>
      <c r="AC410" s="100" t="s">
        <v>360</v>
      </c>
      <c r="AD410" s="100">
        <v>41</v>
      </c>
      <c r="AE410" s="100">
        <v>53</v>
      </c>
      <c r="AF410" s="100">
        <v>51</v>
      </c>
      <c r="AG410" s="100">
        <v>39</v>
      </c>
      <c r="AJ410" s="100" t="str">
        <f t="shared" si="174"/>
        <v>●</v>
      </c>
      <c r="AK410" s="100" t="str">
        <f t="shared" si="172"/>
        <v>●</v>
      </c>
      <c r="AL410" s="100" t="str">
        <f t="shared" si="172"/>
        <v>●</v>
      </c>
      <c r="AM410" s="100" t="str">
        <f t="shared" si="172"/>
        <v>●</v>
      </c>
      <c r="AP410" s="100" t="str">
        <f t="shared" si="175"/>
        <v>●</v>
      </c>
      <c r="AQ410" s="100" t="str">
        <f t="shared" si="173"/>
        <v>●</v>
      </c>
      <c r="AR410" s="100" t="str">
        <f t="shared" si="173"/>
        <v>●</v>
      </c>
      <c r="AS410" s="100" t="str">
        <f t="shared" si="173"/>
        <v>●</v>
      </c>
    </row>
    <row r="411" spans="2:45" s="100" customFormat="1" ht="14.25" customHeight="1">
      <c r="B411" s="102" t="s">
        <v>100</v>
      </c>
      <c r="C411" s="106">
        <v>22</v>
      </c>
      <c r="D411" s="107">
        <v>21</v>
      </c>
      <c r="E411" s="107">
        <v>23</v>
      </c>
      <c r="F411" s="107">
        <v>16</v>
      </c>
      <c r="G411" s="107">
        <f>第2表01元データ!J46</f>
        <v>9</v>
      </c>
      <c r="H411" s="107">
        <f t="shared" si="176"/>
        <v>-7</v>
      </c>
      <c r="I411" s="108">
        <f t="shared" si="177"/>
        <v>-43.75</v>
      </c>
      <c r="J411" s="102"/>
      <c r="K411" s="114" t="s">
        <v>100</v>
      </c>
      <c r="L411" s="106">
        <v>48</v>
      </c>
      <c r="M411" s="107">
        <v>48</v>
      </c>
      <c r="N411" s="107">
        <v>31</v>
      </c>
      <c r="O411" s="107">
        <v>30</v>
      </c>
      <c r="P411" s="107">
        <f>第2表01元データ!K46</f>
        <v>10</v>
      </c>
      <c r="Q411" s="107">
        <f t="shared" si="178"/>
        <v>-20</v>
      </c>
      <c r="R411" s="108">
        <f t="shared" si="179"/>
        <v>-66.666666666666657</v>
      </c>
      <c r="S411" s="108"/>
      <c r="T411" s="100">
        <v>107</v>
      </c>
      <c r="W411" s="100" t="s">
        <v>361</v>
      </c>
      <c r="X411" s="100">
        <v>23</v>
      </c>
      <c r="Y411" s="100">
        <v>22</v>
      </c>
      <c r="Z411" s="100">
        <v>21</v>
      </c>
      <c r="AA411" s="100">
        <v>23</v>
      </c>
      <c r="AC411" s="100" t="s">
        <v>361</v>
      </c>
      <c r="AD411" s="100">
        <v>51</v>
      </c>
      <c r="AE411" s="100">
        <v>48</v>
      </c>
      <c r="AF411" s="100">
        <v>48</v>
      </c>
      <c r="AG411" s="100">
        <v>31</v>
      </c>
      <c r="AJ411" s="100" t="str">
        <f t="shared" si="174"/>
        <v>●</v>
      </c>
      <c r="AK411" s="100" t="str">
        <f t="shared" si="172"/>
        <v>●</v>
      </c>
      <c r="AL411" s="100" t="str">
        <f t="shared" si="172"/>
        <v>●</v>
      </c>
      <c r="AM411" s="100" t="str">
        <f t="shared" si="172"/>
        <v>●</v>
      </c>
      <c r="AP411" s="100" t="str">
        <f t="shared" si="175"/>
        <v>●</v>
      </c>
      <c r="AQ411" s="100" t="str">
        <f t="shared" si="173"/>
        <v>○</v>
      </c>
      <c r="AR411" s="100" t="str">
        <f t="shared" si="173"/>
        <v>●</v>
      </c>
      <c r="AS411" s="100" t="str">
        <f t="shared" si="173"/>
        <v>●</v>
      </c>
    </row>
    <row r="412" spans="2:45" s="100" customFormat="1" ht="14.25" customHeight="1">
      <c r="B412" s="102" t="s">
        <v>118</v>
      </c>
      <c r="C412" s="106">
        <v>29</v>
      </c>
      <c r="D412" s="107">
        <v>18</v>
      </c>
      <c r="E412" s="107">
        <v>28</v>
      </c>
      <c r="F412" s="107">
        <v>19</v>
      </c>
      <c r="G412" s="107">
        <f>第2表01元データ!J47</f>
        <v>12</v>
      </c>
      <c r="H412" s="107">
        <f t="shared" si="176"/>
        <v>-7</v>
      </c>
      <c r="I412" s="108">
        <f t="shared" si="177"/>
        <v>-36.84210526315789</v>
      </c>
      <c r="J412" s="102"/>
      <c r="K412" s="114" t="s">
        <v>118</v>
      </c>
      <c r="L412" s="106">
        <v>45</v>
      </c>
      <c r="M412" s="107">
        <v>40</v>
      </c>
      <c r="N412" s="107">
        <v>42</v>
      </c>
      <c r="O412" s="107">
        <v>24</v>
      </c>
      <c r="P412" s="107">
        <f>第2表01元データ!K47</f>
        <v>13</v>
      </c>
      <c r="Q412" s="107">
        <f t="shared" si="178"/>
        <v>-11</v>
      </c>
      <c r="R412" s="108">
        <f t="shared" si="179"/>
        <v>-45.833333333333329</v>
      </c>
      <c r="S412" s="108"/>
      <c r="T412" s="100">
        <v>108</v>
      </c>
      <c r="W412" s="100" t="s">
        <v>362</v>
      </c>
      <c r="X412" s="100">
        <v>26</v>
      </c>
      <c r="Y412" s="100">
        <v>29</v>
      </c>
      <c r="Z412" s="100">
        <v>18</v>
      </c>
      <c r="AA412" s="100">
        <v>28</v>
      </c>
      <c r="AC412" s="100" t="s">
        <v>362</v>
      </c>
      <c r="AD412" s="100">
        <v>69</v>
      </c>
      <c r="AE412" s="100">
        <v>45</v>
      </c>
      <c r="AF412" s="100">
        <v>40</v>
      </c>
      <c r="AG412" s="100">
        <v>42</v>
      </c>
      <c r="AJ412" s="100" t="str">
        <f t="shared" si="174"/>
        <v>●</v>
      </c>
      <c r="AK412" s="100" t="str">
        <f t="shared" si="172"/>
        <v>●</v>
      </c>
      <c r="AL412" s="100" t="str">
        <f t="shared" si="172"/>
        <v>●</v>
      </c>
      <c r="AM412" s="100" t="str">
        <f t="shared" si="172"/>
        <v>●</v>
      </c>
      <c r="AP412" s="100" t="str">
        <f t="shared" si="175"/>
        <v>●</v>
      </c>
      <c r="AQ412" s="100" t="str">
        <f t="shared" si="173"/>
        <v>●</v>
      </c>
      <c r="AR412" s="100" t="str">
        <f t="shared" si="173"/>
        <v>●</v>
      </c>
      <c r="AS412" s="100" t="str">
        <f t="shared" si="173"/>
        <v>●</v>
      </c>
    </row>
    <row r="413" spans="2:45" s="100" customFormat="1" ht="14.25" customHeight="1">
      <c r="B413" s="102" t="s">
        <v>101</v>
      </c>
      <c r="C413" s="106">
        <v>35</v>
      </c>
      <c r="D413" s="107">
        <v>31</v>
      </c>
      <c r="E413" s="107">
        <v>19</v>
      </c>
      <c r="F413" s="107">
        <v>24</v>
      </c>
      <c r="G413" s="107">
        <f>第2表01元データ!J48</f>
        <v>15</v>
      </c>
      <c r="H413" s="107">
        <f t="shared" si="176"/>
        <v>-9</v>
      </c>
      <c r="I413" s="108">
        <f t="shared" si="177"/>
        <v>-37.5</v>
      </c>
      <c r="J413" s="102"/>
      <c r="K413" s="114" t="s">
        <v>101</v>
      </c>
      <c r="L413" s="106">
        <v>66</v>
      </c>
      <c r="M413" s="107">
        <v>37</v>
      </c>
      <c r="N413" s="107">
        <v>32</v>
      </c>
      <c r="O413" s="107">
        <v>32</v>
      </c>
      <c r="P413" s="107">
        <f>第2表01元データ!K48</f>
        <v>27</v>
      </c>
      <c r="Q413" s="107">
        <f t="shared" si="178"/>
        <v>-5</v>
      </c>
      <c r="R413" s="108">
        <f t="shared" si="179"/>
        <v>-15.625</v>
      </c>
      <c r="S413" s="108"/>
      <c r="T413" s="100">
        <v>109</v>
      </c>
      <c r="W413" s="100" t="s">
        <v>363</v>
      </c>
      <c r="X413" s="100">
        <v>31</v>
      </c>
      <c r="Y413" s="100">
        <v>35</v>
      </c>
      <c r="Z413" s="100">
        <v>31</v>
      </c>
      <c r="AA413" s="100">
        <v>19</v>
      </c>
      <c r="AC413" s="100" t="s">
        <v>363</v>
      </c>
      <c r="AD413" s="100">
        <v>69</v>
      </c>
      <c r="AE413" s="100">
        <v>66</v>
      </c>
      <c r="AF413" s="100">
        <v>37</v>
      </c>
      <c r="AG413" s="100">
        <v>32</v>
      </c>
      <c r="AJ413" s="100" t="str">
        <f t="shared" si="174"/>
        <v>●</v>
      </c>
      <c r="AK413" s="100" t="str">
        <f t="shared" si="172"/>
        <v>●</v>
      </c>
      <c r="AL413" s="100" t="str">
        <f>IF(E413=Z413,"○","●")</f>
        <v>●</v>
      </c>
      <c r="AM413" s="100" t="str">
        <f t="shared" si="172"/>
        <v>●</v>
      </c>
      <c r="AP413" s="100" t="str">
        <f t="shared" si="175"/>
        <v>●</v>
      </c>
      <c r="AQ413" s="100" t="str">
        <f t="shared" si="173"/>
        <v>●</v>
      </c>
      <c r="AR413" s="100" t="str">
        <f t="shared" si="173"/>
        <v>●</v>
      </c>
      <c r="AS413" s="100" t="str">
        <f t="shared" si="173"/>
        <v>○</v>
      </c>
    </row>
    <row r="414" spans="2:45" s="100" customFormat="1" ht="14.25" customHeight="1">
      <c r="B414" s="102" t="s">
        <v>102</v>
      </c>
      <c r="C414" s="106">
        <v>33</v>
      </c>
      <c r="D414" s="107">
        <v>31</v>
      </c>
      <c r="E414" s="107">
        <v>22</v>
      </c>
      <c r="F414" s="107">
        <v>20</v>
      </c>
      <c r="G414" s="107">
        <f>第2表01元データ!J49</f>
        <v>15</v>
      </c>
      <c r="H414" s="107">
        <f t="shared" si="176"/>
        <v>-5</v>
      </c>
      <c r="I414" s="108">
        <f t="shared" si="177"/>
        <v>-25</v>
      </c>
      <c r="J414" s="102"/>
      <c r="K414" s="114" t="s">
        <v>102</v>
      </c>
      <c r="L414" s="106">
        <v>77</v>
      </c>
      <c r="M414" s="107">
        <v>57</v>
      </c>
      <c r="N414" s="107">
        <v>28</v>
      </c>
      <c r="O414" s="107">
        <v>32</v>
      </c>
      <c r="P414" s="107">
        <f>第2表01元データ!K49</f>
        <v>17</v>
      </c>
      <c r="Q414" s="107">
        <f t="shared" si="178"/>
        <v>-15</v>
      </c>
      <c r="R414" s="108">
        <f t="shared" si="179"/>
        <v>-46.875</v>
      </c>
      <c r="S414" s="108"/>
      <c r="T414" s="100">
        <v>110</v>
      </c>
      <c r="W414" s="100" t="s">
        <v>364</v>
      </c>
      <c r="X414" s="100">
        <v>31</v>
      </c>
      <c r="Y414" s="100">
        <v>33</v>
      </c>
      <c r="Z414" s="100">
        <v>31</v>
      </c>
      <c r="AA414" s="100">
        <v>22</v>
      </c>
      <c r="AC414" s="100" t="s">
        <v>364</v>
      </c>
      <c r="AD414" s="100">
        <v>47</v>
      </c>
      <c r="AE414" s="100">
        <v>77</v>
      </c>
      <c r="AF414" s="100">
        <v>57</v>
      </c>
      <c r="AG414" s="100">
        <v>28</v>
      </c>
      <c r="AJ414" s="100" t="str">
        <f t="shared" si="174"/>
        <v>●</v>
      </c>
      <c r="AK414" s="100" t="str">
        <f t="shared" si="172"/>
        <v>●</v>
      </c>
      <c r="AL414" s="100" t="str">
        <f t="shared" si="172"/>
        <v>●</v>
      </c>
      <c r="AM414" s="100" t="str">
        <f t="shared" si="172"/>
        <v>●</v>
      </c>
      <c r="AP414" s="100" t="str">
        <f t="shared" si="175"/>
        <v>●</v>
      </c>
      <c r="AQ414" s="100" t="str">
        <f t="shared" si="173"/>
        <v>●</v>
      </c>
      <c r="AR414" s="100" t="str">
        <f t="shared" si="173"/>
        <v>●</v>
      </c>
      <c r="AS414" s="100" t="str">
        <f t="shared" si="173"/>
        <v>●</v>
      </c>
    </row>
    <row r="415" spans="2:45" s="100" customFormat="1" ht="14.25" customHeight="1">
      <c r="B415" s="102" t="s">
        <v>103</v>
      </c>
      <c r="C415" s="106">
        <v>37</v>
      </c>
      <c r="D415" s="107">
        <v>36</v>
      </c>
      <c r="E415" s="107">
        <v>30</v>
      </c>
      <c r="F415" s="107">
        <v>26</v>
      </c>
      <c r="G415" s="107">
        <f>第2表01元データ!J50</f>
        <v>18</v>
      </c>
      <c r="H415" s="107">
        <f t="shared" si="176"/>
        <v>-8</v>
      </c>
      <c r="I415" s="108">
        <f t="shared" si="177"/>
        <v>-30.76923076923077</v>
      </c>
      <c r="J415" s="102"/>
      <c r="K415" s="114" t="s">
        <v>103</v>
      </c>
      <c r="L415" s="106">
        <v>48</v>
      </c>
      <c r="M415" s="107">
        <v>84</v>
      </c>
      <c r="N415" s="107">
        <v>56</v>
      </c>
      <c r="O415" s="107">
        <v>27</v>
      </c>
      <c r="P415" s="107">
        <f>第2表01元データ!K50</f>
        <v>23</v>
      </c>
      <c r="Q415" s="107">
        <f t="shared" si="178"/>
        <v>-4</v>
      </c>
      <c r="R415" s="108">
        <f t="shared" si="179"/>
        <v>-14.814814814814813</v>
      </c>
      <c r="S415" s="108"/>
      <c r="T415" s="100">
        <v>111</v>
      </c>
      <c r="W415" s="100" t="s">
        <v>365</v>
      </c>
      <c r="X415" s="100">
        <v>31</v>
      </c>
      <c r="Y415" s="100">
        <v>37</v>
      </c>
      <c r="Z415" s="100">
        <v>36</v>
      </c>
      <c r="AA415" s="100">
        <v>30</v>
      </c>
      <c r="AC415" s="100" t="s">
        <v>365</v>
      </c>
      <c r="AD415" s="100">
        <v>75</v>
      </c>
      <c r="AE415" s="100">
        <v>48</v>
      </c>
      <c r="AF415" s="100">
        <v>84</v>
      </c>
      <c r="AG415" s="100">
        <v>56</v>
      </c>
      <c r="AJ415" s="100" t="str">
        <f t="shared" si="174"/>
        <v>●</v>
      </c>
      <c r="AK415" s="100" t="str">
        <f t="shared" si="172"/>
        <v>●</v>
      </c>
      <c r="AL415" s="100" t="str">
        <f t="shared" si="172"/>
        <v>●</v>
      </c>
      <c r="AM415" s="100" t="str">
        <f t="shared" si="172"/>
        <v>●</v>
      </c>
      <c r="AP415" s="100" t="str">
        <f t="shared" si="175"/>
        <v>●</v>
      </c>
      <c r="AQ415" s="100" t="str">
        <f t="shared" si="173"/>
        <v>●</v>
      </c>
      <c r="AR415" s="100" t="str">
        <f t="shared" si="173"/>
        <v>●</v>
      </c>
      <c r="AS415" s="100" t="str">
        <f t="shared" si="173"/>
        <v>●</v>
      </c>
    </row>
    <row r="416" spans="2:45" s="100" customFormat="1" ht="14.25" customHeight="1">
      <c r="B416" s="102" t="s">
        <v>104</v>
      </c>
      <c r="C416" s="106">
        <v>31</v>
      </c>
      <c r="D416" s="107">
        <v>37</v>
      </c>
      <c r="E416" s="107">
        <v>31</v>
      </c>
      <c r="F416" s="107">
        <v>28</v>
      </c>
      <c r="G416" s="107">
        <f>第2表01元データ!J51</f>
        <v>16</v>
      </c>
      <c r="H416" s="107">
        <f t="shared" si="176"/>
        <v>-12</v>
      </c>
      <c r="I416" s="108">
        <f t="shared" si="177"/>
        <v>-42.857142857142854</v>
      </c>
      <c r="J416" s="102"/>
      <c r="K416" s="114" t="s">
        <v>104</v>
      </c>
      <c r="L416" s="106">
        <v>76</v>
      </c>
      <c r="M416" s="107">
        <v>47</v>
      </c>
      <c r="N416" s="107">
        <v>70</v>
      </c>
      <c r="O416" s="107">
        <v>58</v>
      </c>
      <c r="P416" s="107">
        <f>第2表01元データ!K51</f>
        <v>28</v>
      </c>
      <c r="Q416" s="107">
        <f t="shared" si="178"/>
        <v>-30</v>
      </c>
      <c r="R416" s="108">
        <f t="shared" si="179"/>
        <v>-51.724137931034484</v>
      </c>
      <c r="S416" s="108"/>
      <c r="T416" s="100">
        <v>112</v>
      </c>
      <c r="W416" s="100" t="s">
        <v>366</v>
      </c>
      <c r="X416" s="100">
        <v>37</v>
      </c>
      <c r="Y416" s="100">
        <v>31</v>
      </c>
      <c r="Z416" s="100">
        <v>37</v>
      </c>
      <c r="AA416" s="100">
        <v>31</v>
      </c>
      <c r="AC416" s="100" t="s">
        <v>366</v>
      </c>
      <c r="AD416" s="100">
        <v>62</v>
      </c>
      <c r="AE416" s="100">
        <v>76</v>
      </c>
      <c r="AF416" s="100">
        <v>47</v>
      </c>
      <c r="AG416" s="100">
        <v>70</v>
      </c>
      <c r="AJ416" s="100" t="str">
        <f t="shared" si="174"/>
        <v>●</v>
      </c>
      <c r="AK416" s="100" t="str">
        <f t="shared" si="172"/>
        <v>●</v>
      </c>
      <c r="AL416" s="100" t="str">
        <f t="shared" si="172"/>
        <v>●</v>
      </c>
      <c r="AM416" s="100" t="str">
        <f t="shared" si="172"/>
        <v>●</v>
      </c>
      <c r="AP416" s="100" t="str">
        <f t="shared" si="175"/>
        <v>●</v>
      </c>
      <c r="AQ416" s="100" t="str">
        <f t="shared" si="173"/>
        <v>●</v>
      </c>
      <c r="AR416" s="100" t="str">
        <f t="shared" si="173"/>
        <v>●</v>
      </c>
      <c r="AS416" s="100" t="str">
        <f t="shared" si="173"/>
        <v>●</v>
      </c>
    </row>
    <row r="417" spans="2:45" s="100" customFormat="1" ht="14.25" customHeight="1">
      <c r="B417" s="102" t="s">
        <v>105</v>
      </c>
      <c r="C417" s="106">
        <v>40</v>
      </c>
      <c r="D417" s="107">
        <v>34</v>
      </c>
      <c r="E417" s="107">
        <v>33</v>
      </c>
      <c r="F417" s="107">
        <v>23</v>
      </c>
      <c r="G417" s="107">
        <f>第2表01元データ!J52</f>
        <v>24</v>
      </c>
      <c r="H417" s="107">
        <f t="shared" si="176"/>
        <v>1</v>
      </c>
      <c r="I417" s="108">
        <f t="shared" si="177"/>
        <v>4.3478260869565215</v>
      </c>
      <c r="J417" s="102"/>
      <c r="K417" s="114" t="s">
        <v>105</v>
      </c>
      <c r="L417" s="106">
        <v>58</v>
      </c>
      <c r="M417" s="107">
        <v>71</v>
      </c>
      <c r="N417" s="107">
        <v>46</v>
      </c>
      <c r="O417" s="107">
        <v>66</v>
      </c>
      <c r="P417" s="107">
        <f>第2表01元データ!K52</f>
        <v>27</v>
      </c>
      <c r="Q417" s="107">
        <f t="shared" si="178"/>
        <v>-39</v>
      </c>
      <c r="R417" s="108">
        <f t="shared" si="179"/>
        <v>-59.090909090909093</v>
      </c>
      <c r="S417" s="108"/>
      <c r="T417" s="100">
        <v>113</v>
      </c>
      <c r="W417" s="100" t="s">
        <v>367</v>
      </c>
      <c r="X417" s="100">
        <v>30</v>
      </c>
      <c r="Y417" s="100">
        <v>40</v>
      </c>
      <c r="Z417" s="100">
        <v>34</v>
      </c>
      <c r="AA417" s="100">
        <v>33</v>
      </c>
      <c r="AC417" s="100" t="s">
        <v>367</v>
      </c>
      <c r="AD417" s="100">
        <v>74</v>
      </c>
      <c r="AE417" s="100">
        <v>58</v>
      </c>
      <c r="AF417" s="100">
        <v>71</v>
      </c>
      <c r="AG417" s="100">
        <v>46</v>
      </c>
      <c r="AJ417" s="100" t="str">
        <f t="shared" si="174"/>
        <v>●</v>
      </c>
      <c r="AK417" s="100" t="str">
        <f t="shared" si="172"/>
        <v>●</v>
      </c>
      <c r="AL417" s="100" t="str">
        <f t="shared" si="172"/>
        <v>●</v>
      </c>
      <c r="AM417" s="100" t="str">
        <f t="shared" si="172"/>
        <v>●</v>
      </c>
      <c r="AP417" s="100" t="str">
        <f t="shared" si="175"/>
        <v>●</v>
      </c>
      <c r="AQ417" s="100" t="str">
        <f t="shared" si="173"/>
        <v>●</v>
      </c>
      <c r="AR417" s="100" t="str">
        <f t="shared" si="173"/>
        <v>●</v>
      </c>
      <c r="AS417" s="100" t="str">
        <f t="shared" si="173"/>
        <v>●</v>
      </c>
    </row>
    <row r="418" spans="2:45" s="100" customFormat="1" ht="14.25" customHeight="1">
      <c r="B418" s="102" t="s">
        <v>106</v>
      </c>
      <c r="C418" s="106">
        <v>36</v>
      </c>
      <c r="D418" s="107">
        <v>35</v>
      </c>
      <c r="E418" s="107">
        <v>31</v>
      </c>
      <c r="F418" s="107">
        <v>31</v>
      </c>
      <c r="G418" s="107">
        <f>第2表01元データ!J53</f>
        <v>25</v>
      </c>
      <c r="H418" s="107">
        <f t="shared" si="176"/>
        <v>-6</v>
      </c>
      <c r="I418" s="108">
        <f t="shared" si="177"/>
        <v>-19.35483870967742</v>
      </c>
      <c r="J418" s="102"/>
      <c r="K418" s="114" t="s">
        <v>106</v>
      </c>
      <c r="L418" s="106">
        <v>62</v>
      </c>
      <c r="M418" s="107">
        <v>56</v>
      </c>
      <c r="N418" s="107">
        <v>65</v>
      </c>
      <c r="O418" s="107">
        <v>43</v>
      </c>
      <c r="P418" s="107">
        <f>第2表01元データ!K53</f>
        <v>47</v>
      </c>
      <c r="Q418" s="107">
        <f t="shared" si="178"/>
        <v>4</v>
      </c>
      <c r="R418" s="108">
        <f t="shared" si="179"/>
        <v>9.3023255813953494</v>
      </c>
      <c r="S418" s="108"/>
      <c r="T418" s="100">
        <v>114</v>
      </c>
      <c r="W418" s="100" t="s">
        <v>368</v>
      </c>
      <c r="X418" s="100">
        <v>21</v>
      </c>
      <c r="Y418" s="100">
        <v>36</v>
      </c>
      <c r="Z418" s="100">
        <v>35</v>
      </c>
      <c r="AA418" s="100">
        <v>31</v>
      </c>
      <c r="AC418" s="100" t="s">
        <v>368</v>
      </c>
      <c r="AD418" s="100">
        <v>58</v>
      </c>
      <c r="AE418" s="100">
        <v>62</v>
      </c>
      <c r="AF418" s="100">
        <v>56</v>
      </c>
      <c r="AG418" s="100">
        <v>65</v>
      </c>
      <c r="AJ418" s="100" t="str">
        <f t="shared" si="174"/>
        <v>●</v>
      </c>
      <c r="AK418" s="100" t="str">
        <f t="shared" si="172"/>
        <v>●</v>
      </c>
      <c r="AL418" s="100" t="str">
        <f t="shared" si="172"/>
        <v>●</v>
      </c>
      <c r="AM418" s="100" t="str">
        <f t="shared" si="172"/>
        <v>○</v>
      </c>
      <c r="AP418" s="100" t="str">
        <f t="shared" si="175"/>
        <v>●</v>
      </c>
      <c r="AQ418" s="100" t="str">
        <f t="shared" si="173"/>
        <v>●</v>
      </c>
      <c r="AR418" s="100" t="str">
        <f t="shared" si="173"/>
        <v>●</v>
      </c>
      <c r="AS418" s="100" t="str">
        <f t="shared" si="173"/>
        <v>●</v>
      </c>
    </row>
    <row r="419" spans="2:45" s="100" customFormat="1" ht="14.25" customHeight="1">
      <c r="B419" s="102" t="s">
        <v>107</v>
      </c>
      <c r="C419" s="106">
        <v>21</v>
      </c>
      <c r="D419" s="107">
        <v>29</v>
      </c>
      <c r="E419" s="107">
        <v>31</v>
      </c>
      <c r="F419" s="107">
        <v>30</v>
      </c>
      <c r="G419" s="107">
        <f>第2表01元データ!J54</f>
        <v>23</v>
      </c>
      <c r="H419" s="107">
        <f t="shared" si="176"/>
        <v>-7</v>
      </c>
      <c r="I419" s="108">
        <f t="shared" si="177"/>
        <v>-23.333333333333332</v>
      </c>
      <c r="J419" s="102"/>
      <c r="K419" s="114" t="s">
        <v>107</v>
      </c>
      <c r="L419" s="106">
        <v>45</v>
      </c>
      <c r="M419" s="107">
        <v>57</v>
      </c>
      <c r="N419" s="107">
        <v>48</v>
      </c>
      <c r="O419" s="107">
        <v>53</v>
      </c>
      <c r="P419" s="107">
        <f>第2表01元データ!K54</f>
        <v>56</v>
      </c>
      <c r="Q419" s="107">
        <f t="shared" si="178"/>
        <v>3</v>
      </c>
      <c r="R419" s="108">
        <f t="shared" si="179"/>
        <v>5.6603773584905666</v>
      </c>
      <c r="S419" s="108"/>
      <c r="T419" s="100">
        <v>115</v>
      </c>
      <c r="W419" s="100" t="s">
        <v>369</v>
      </c>
      <c r="X419" s="100">
        <v>14</v>
      </c>
      <c r="Y419" s="100">
        <v>21</v>
      </c>
      <c r="Z419" s="100">
        <v>29</v>
      </c>
      <c r="AA419" s="100">
        <v>31</v>
      </c>
      <c r="AC419" s="100" t="s">
        <v>369</v>
      </c>
      <c r="AD419" s="100">
        <v>31</v>
      </c>
      <c r="AE419" s="100">
        <v>45</v>
      </c>
      <c r="AF419" s="100">
        <v>57</v>
      </c>
      <c r="AG419" s="100">
        <v>48</v>
      </c>
      <c r="AJ419" s="100" t="str">
        <f t="shared" si="174"/>
        <v>●</v>
      </c>
      <c r="AK419" s="100" t="str">
        <f t="shared" si="172"/>
        <v>●</v>
      </c>
      <c r="AL419" s="100" t="str">
        <f t="shared" si="172"/>
        <v>●</v>
      </c>
      <c r="AM419" s="100" t="str">
        <f t="shared" si="172"/>
        <v>●</v>
      </c>
      <c r="AP419" s="100" t="str">
        <f t="shared" si="175"/>
        <v>●</v>
      </c>
      <c r="AQ419" s="100" t="str">
        <f t="shared" si="173"/>
        <v>●</v>
      </c>
      <c r="AR419" s="100" t="str">
        <f t="shared" si="173"/>
        <v>●</v>
      </c>
      <c r="AS419" s="100" t="str">
        <f t="shared" si="173"/>
        <v>●</v>
      </c>
    </row>
    <row r="420" spans="2:45" s="100" customFormat="1" ht="14.25" customHeight="1">
      <c r="B420" s="102" t="s">
        <v>108</v>
      </c>
      <c r="C420" s="106">
        <v>13</v>
      </c>
      <c r="D420" s="107">
        <v>14</v>
      </c>
      <c r="E420" s="107">
        <v>20</v>
      </c>
      <c r="F420" s="107">
        <v>22</v>
      </c>
      <c r="G420" s="107">
        <f>第2表01元データ!J55</f>
        <v>30</v>
      </c>
      <c r="H420" s="107">
        <f t="shared" si="176"/>
        <v>8</v>
      </c>
      <c r="I420" s="108">
        <f t="shared" si="177"/>
        <v>36.363636363636367</v>
      </c>
      <c r="J420" s="102"/>
      <c r="K420" s="114" t="s">
        <v>108</v>
      </c>
      <c r="L420" s="106">
        <v>25</v>
      </c>
      <c r="M420" s="107">
        <v>33</v>
      </c>
      <c r="N420" s="107">
        <v>38</v>
      </c>
      <c r="O420" s="107">
        <v>44</v>
      </c>
      <c r="P420" s="107">
        <f>第2表01元データ!K55</f>
        <v>31</v>
      </c>
      <c r="Q420" s="107">
        <f t="shared" si="178"/>
        <v>-13</v>
      </c>
      <c r="R420" s="108">
        <f t="shared" si="179"/>
        <v>-29.545454545454547</v>
      </c>
      <c r="S420" s="108"/>
      <c r="T420" s="100">
        <v>116</v>
      </c>
      <c r="W420" s="100" t="s">
        <v>370</v>
      </c>
      <c r="X420" s="100">
        <v>11</v>
      </c>
      <c r="Y420" s="100">
        <v>13</v>
      </c>
      <c r="Z420" s="100">
        <v>14</v>
      </c>
      <c r="AA420" s="100">
        <v>20</v>
      </c>
      <c r="AC420" s="100" t="s">
        <v>370</v>
      </c>
      <c r="AD420" s="100">
        <v>18</v>
      </c>
      <c r="AE420" s="100">
        <v>25</v>
      </c>
      <c r="AF420" s="100">
        <v>33</v>
      </c>
      <c r="AG420" s="100">
        <v>38</v>
      </c>
      <c r="AJ420" s="100" t="str">
        <f t="shared" si="174"/>
        <v>●</v>
      </c>
      <c r="AK420" s="100" t="str">
        <f t="shared" si="172"/>
        <v>●</v>
      </c>
      <c r="AL420" s="100" t="str">
        <f t="shared" si="172"/>
        <v>●</v>
      </c>
      <c r="AM420" s="100" t="str">
        <f t="shared" si="172"/>
        <v>●</v>
      </c>
      <c r="AP420" s="100" t="str">
        <f t="shared" si="175"/>
        <v>●</v>
      </c>
      <c r="AQ420" s="100" t="str">
        <f t="shared" si="173"/>
        <v>●</v>
      </c>
      <c r="AR420" s="100" t="str">
        <f t="shared" si="173"/>
        <v>●</v>
      </c>
      <c r="AS420" s="100" t="str">
        <f t="shared" si="173"/>
        <v>●</v>
      </c>
    </row>
    <row r="421" spans="2:45" s="100" customFormat="1" ht="14.25" customHeight="1">
      <c r="B421" s="102" t="s">
        <v>109</v>
      </c>
      <c r="C421" s="106">
        <v>9</v>
      </c>
      <c r="D421" s="107">
        <v>7</v>
      </c>
      <c r="E421" s="107">
        <v>10</v>
      </c>
      <c r="F421" s="107">
        <v>17</v>
      </c>
      <c r="G421" s="107">
        <f>第2表01元データ!J56</f>
        <v>19</v>
      </c>
      <c r="H421" s="107">
        <f t="shared" si="176"/>
        <v>2</v>
      </c>
      <c r="I421" s="108">
        <f t="shared" si="177"/>
        <v>11.76470588235294</v>
      </c>
      <c r="J421" s="102"/>
      <c r="K421" s="114" t="s">
        <v>109</v>
      </c>
      <c r="L421" s="106">
        <v>9</v>
      </c>
      <c r="M421" s="107">
        <v>19</v>
      </c>
      <c r="N421" s="107">
        <v>22</v>
      </c>
      <c r="O421" s="107">
        <v>21</v>
      </c>
      <c r="P421" s="107">
        <f>第2表01元データ!K56</f>
        <v>28</v>
      </c>
      <c r="Q421" s="107">
        <f t="shared" si="178"/>
        <v>7</v>
      </c>
      <c r="R421" s="108">
        <f t="shared" si="179"/>
        <v>33.333333333333329</v>
      </c>
      <c r="S421" s="108"/>
      <c r="T421" s="100">
        <v>117</v>
      </c>
      <c r="W421" s="100" t="s">
        <v>371</v>
      </c>
      <c r="X421" s="100">
        <v>7</v>
      </c>
      <c r="Y421" s="100">
        <v>9</v>
      </c>
      <c r="Z421" s="100">
        <v>7</v>
      </c>
      <c r="AA421" s="100">
        <v>10</v>
      </c>
      <c r="AC421" s="100" t="s">
        <v>371</v>
      </c>
      <c r="AD421" s="100">
        <v>7</v>
      </c>
      <c r="AE421" s="100">
        <v>9</v>
      </c>
      <c r="AF421" s="100">
        <v>19</v>
      </c>
      <c r="AG421" s="100">
        <v>22</v>
      </c>
      <c r="AJ421" s="100" t="str">
        <f t="shared" si="174"/>
        <v>●</v>
      </c>
      <c r="AK421" s="100" t="str">
        <f t="shared" si="172"/>
        <v>●</v>
      </c>
      <c r="AL421" s="100" t="str">
        <f t="shared" si="172"/>
        <v>●</v>
      </c>
      <c r="AM421" s="100" t="str">
        <f t="shared" si="172"/>
        <v>●</v>
      </c>
      <c r="AP421" s="100" t="str">
        <f t="shared" si="175"/>
        <v>●</v>
      </c>
      <c r="AQ421" s="100" t="str">
        <f t="shared" si="173"/>
        <v>●</v>
      </c>
      <c r="AR421" s="100" t="str">
        <f t="shared" si="173"/>
        <v>●</v>
      </c>
      <c r="AS421" s="100" t="str">
        <f t="shared" si="173"/>
        <v>●</v>
      </c>
    </row>
    <row r="422" spans="2:45" s="100" customFormat="1" ht="14.25" customHeight="1">
      <c r="B422" s="102" t="s">
        <v>110</v>
      </c>
      <c r="C422" s="106">
        <v>2</v>
      </c>
      <c r="D422" s="107">
        <v>2</v>
      </c>
      <c r="E422" s="107">
        <v>5</v>
      </c>
      <c r="F422" s="107">
        <v>7</v>
      </c>
      <c r="G422" s="107">
        <f>第2表01元データ!J57</f>
        <v>9</v>
      </c>
      <c r="H422" s="107">
        <f t="shared" si="176"/>
        <v>2</v>
      </c>
      <c r="I422" s="108">
        <f t="shared" si="177"/>
        <v>28.571428571428569</v>
      </c>
      <c r="J422" s="102"/>
      <c r="K422" s="114" t="s">
        <v>110</v>
      </c>
      <c r="L422" s="106">
        <v>3</v>
      </c>
      <c r="M422" s="107">
        <v>9</v>
      </c>
      <c r="N422" s="107">
        <v>13</v>
      </c>
      <c r="O422" s="107">
        <v>18</v>
      </c>
      <c r="P422" s="107">
        <f>第2表01元データ!K57</f>
        <v>27</v>
      </c>
      <c r="Q422" s="107">
        <f t="shared" si="178"/>
        <v>9</v>
      </c>
      <c r="R422" s="108">
        <f t="shared" si="179"/>
        <v>50</v>
      </c>
      <c r="S422" s="108"/>
      <c r="T422" s="100">
        <v>118</v>
      </c>
      <c r="W422" s="100" t="s">
        <v>378</v>
      </c>
      <c r="X422" s="100">
        <v>1</v>
      </c>
      <c r="Y422" s="100">
        <v>2</v>
      </c>
      <c r="Z422" s="100">
        <v>2</v>
      </c>
      <c r="AA422" s="100">
        <v>5</v>
      </c>
      <c r="AC422" s="100" t="s">
        <v>378</v>
      </c>
      <c r="AD422" s="100">
        <v>5</v>
      </c>
      <c r="AE422" s="100">
        <v>3</v>
      </c>
      <c r="AF422" s="100">
        <v>9</v>
      </c>
      <c r="AG422" s="100">
        <v>13</v>
      </c>
      <c r="AJ422" s="100" t="str">
        <f t="shared" si="174"/>
        <v>●</v>
      </c>
      <c r="AK422" s="100" t="str">
        <f t="shared" si="172"/>
        <v>○</v>
      </c>
      <c r="AL422" s="100" t="str">
        <f t="shared" si="172"/>
        <v>●</v>
      </c>
      <c r="AM422" s="100" t="str">
        <f t="shared" si="172"/>
        <v>●</v>
      </c>
      <c r="AP422" s="100" t="str">
        <f t="shared" si="175"/>
        <v>●</v>
      </c>
      <c r="AQ422" s="100" t="str">
        <f t="shared" si="173"/>
        <v>●</v>
      </c>
      <c r="AR422" s="100" t="str">
        <f t="shared" si="173"/>
        <v>●</v>
      </c>
      <c r="AS422" s="100" t="str">
        <f t="shared" si="173"/>
        <v>●</v>
      </c>
    </row>
    <row r="423" spans="2:45" s="100" customFormat="1" ht="14.25" customHeight="1">
      <c r="B423" s="119" t="s">
        <v>111</v>
      </c>
      <c r="C423" s="120" t="s">
        <v>313</v>
      </c>
      <c r="D423" s="116" t="s">
        <v>313</v>
      </c>
      <c r="E423" s="116" t="s">
        <v>313</v>
      </c>
      <c r="F423" s="116" t="s">
        <v>313</v>
      </c>
      <c r="G423" s="107">
        <f>第2表01元データ!J58</f>
        <v>2</v>
      </c>
      <c r="H423" s="107"/>
      <c r="I423" s="108"/>
      <c r="K423" s="119" t="s">
        <v>111</v>
      </c>
      <c r="L423" s="120" t="s">
        <v>313</v>
      </c>
      <c r="M423" s="116" t="s">
        <v>313</v>
      </c>
      <c r="N423" s="116" t="s">
        <v>313</v>
      </c>
      <c r="O423" s="116" t="s">
        <v>313</v>
      </c>
      <c r="P423" s="107">
        <f>第2表01元データ!K58</f>
        <v>2</v>
      </c>
      <c r="Q423" s="107"/>
      <c r="R423" s="108"/>
      <c r="T423" s="100">
        <v>119</v>
      </c>
    </row>
    <row r="424" spans="2:45" s="100" customFormat="1" ht="14.25" customHeight="1">
      <c r="B424" s="119"/>
      <c r="C424" s="123"/>
      <c r="D424" s="116"/>
      <c r="E424" s="116"/>
      <c r="F424" s="116"/>
      <c r="G424" s="107"/>
      <c r="H424" s="107"/>
      <c r="I424" s="108"/>
      <c r="K424" s="119"/>
      <c r="L424" s="123"/>
      <c r="M424" s="116"/>
      <c r="N424" s="116"/>
      <c r="O424" s="116"/>
      <c r="P424" s="107"/>
      <c r="Q424" s="107"/>
      <c r="R424" s="108"/>
    </row>
    <row r="425" spans="2:45" s="100" customFormat="1" ht="14.25" customHeight="1">
      <c r="G425" s="168"/>
      <c r="P425" s="168"/>
    </row>
    <row r="426" spans="2:45" s="99" customFormat="1" ht="14.25" customHeight="1">
      <c r="B426" s="99" t="str">
        <f>LEFT(B366,LEN(B366)-2)&amp;+"女"</f>
        <v>手宮・女</v>
      </c>
      <c r="K426" s="99" t="str">
        <f>LEFT(K366,LEN(K366)-2)&amp;+"女"</f>
        <v>清水町・女</v>
      </c>
      <c r="W426" s="100"/>
      <c r="X426" s="100"/>
      <c r="Y426" s="100"/>
      <c r="Z426" s="100"/>
      <c r="AA426" s="100"/>
      <c r="AB426" s="100"/>
      <c r="AC426" s="100"/>
      <c r="AD426" s="100"/>
      <c r="AE426" s="100"/>
      <c r="AF426" s="100"/>
      <c r="AG426" s="100"/>
    </row>
    <row r="427" spans="2:45" s="100" customFormat="1" ht="14.25" customHeight="1">
      <c r="B427" s="583" t="s">
        <v>335</v>
      </c>
      <c r="C427" s="101"/>
      <c r="D427" s="101"/>
      <c r="E427" s="101"/>
      <c r="F427" s="101"/>
      <c r="G427" s="135"/>
      <c r="H427" s="131"/>
      <c r="I427" s="131"/>
      <c r="J427" s="102"/>
      <c r="K427" s="583" t="s">
        <v>335</v>
      </c>
      <c r="L427" s="101"/>
      <c r="M427" s="101"/>
      <c r="N427" s="101"/>
      <c r="O427" s="101"/>
      <c r="P427" s="135"/>
      <c r="Q427" s="131"/>
      <c r="R427" s="131"/>
      <c r="S427" s="103"/>
    </row>
    <row r="428" spans="2:45" s="100" customFormat="1" ht="14.25" customHeight="1">
      <c r="B428" s="584"/>
      <c r="C428" s="130" t="str">
        <f>$C$4</f>
        <v>平成7年</v>
      </c>
      <c r="D428" s="130" t="str">
        <f>$D$4</f>
        <v>平成12年</v>
      </c>
      <c r="E428" s="130" t="str">
        <f>$E$4</f>
        <v>平成17年</v>
      </c>
      <c r="F428" s="130" t="str">
        <f>$F$4</f>
        <v>平成22年</v>
      </c>
      <c r="G428" s="130" t="s">
        <v>410</v>
      </c>
      <c r="H428" s="133" t="s">
        <v>509</v>
      </c>
      <c r="I428" s="134" t="s">
        <v>510</v>
      </c>
      <c r="J428" s="102"/>
      <c r="K428" s="584"/>
      <c r="L428" s="130" t="str">
        <f>$C$4</f>
        <v>平成7年</v>
      </c>
      <c r="M428" s="130" t="str">
        <f>$D$4</f>
        <v>平成12年</v>
      </c>
      <c r="N428" s="130" t="str">
        <f>$E$4</f>
        <v>平成17年</v>
      </c>
      <c r="O428" s="130" t="str">
        <f>$F$4</f>
        <v>平成22年</v>
      </c>
      <c r="P428" s="130" t="s">
        <v>410</v>
      </c>
      <c r="Q428" s="133" t="str">
        <f>$H$4</f>
        <v>対平成</v>
      </c>
      <c r="R428" s="134" t="str">
        <f>$I$4</f>
        <v>22年</v>
      </c>
      <c r="S428" s="103"/>
    </row>
    <row r="429" spans="2:45" s="100" customFormat="1" ht="14.25" customHeight="1">
      <c r="B429" s="585"/>
      <c r="C429" s="104"/>
      <c r="D429" s="104"/>
      <c r="E429" s="104"/>
      <c r="F429" s="104"/>
      <c r="G429" s="104"/>
      <c r="H429" s="132" t="s">
        <v>88</v>
      </c>
      <c r="I429" s="133" t="s">
        <v>398</v>
      </c>
      <c r="J429" s="102"/>
      <c r="K429" s="585"/>
      <c r="L429" s="104"/>
      <c r="M429" s="104"/>
      <c r="N429" s="104"/>
      <c r="O429" s="104"/>
      <c r="P429" s="104"/>
      <c r="Q429" s="132" t="s">
        <v>88</v>
      </c>
      <c r="R429" s="133" t="s">
        <v>398</v>
      </c>
      <c r="S429" s="103"/>
    </row>
    <row r="430" spans="2:45" s="199" customFormat="1" ht="14.25" customHeight="1">
      <c r="B430" s="200" t="s">
        <v>90</v>
      </c>
      <c r="C430" s="198">
        <v>574</v>
      </c>
      <c r="D430" s="194">
        <v>531</v>
      </c>
      <c r="E430" s="194">
        <v>501</v>
      </c>
      <c r="F430" s="194">
        <v>441</v>
      </c>
      <c r="G430" s="194">
        <f>IF(COUNTIF(G435:G453,"x"),"x",IF(SUM(G435:G453)=0,"-",SUM(G435:G453)))</f>
        <v>357</v>
      </c>
      <c r="H430" s="193">
        <f t="shared" ref="H430:H433" si="180">IF(G430="x","x",IF(AND(G430="-",F430="-"),"-",IF(AND(G430="-",F430&gt;0),F430*-1,IF(AND(G430&gt;0,F430="-"),G430,G430-F430))))</f>
        <v>-84</v>
      </c>
      <c r="I430" s="195">
        <f t="shared" ref="I430:I433" si="181">IF(H430="x","x",IF(H430="-","-",IF(AND(F430="-",G430&gt;0),"皆増",IF(AND(F430&gt;0,G430="-"),"皆減",H430/F430*100))))</f>
        <v>-19.047619047619047</v>
      </c>
      <c r="J430" s="196"/>
      <c r="K430" s="197" t="s">
        <v>90</v>
      </c>
      <c r="L430" s="198">
        <v>1032</v>
      </c>
      <c r="M430" s="194">
        <v>899</v>
      </c>
      <c r="N430" s="194">
        <v>800</v>
      </c>
      <c r="O430" s="194">
        <v>718</v>
      </c>
      <c r="P430" s="194">
        <f>IF(COUNTIF(P435:P453,"x"),"x",IF(SUM(P435:P453)=0,"-",SUM(P435:P453)))</f>
        <v>487</v>
      </c>
      <c r="Q430" s="193">
        <f t="shared" ref="Q430:Q433" si="182">IF(P430="x","x",IF(AND(P430="-",O430="-"),"-",IF(AND(P430="-",O430&gt;0),O430*-1,IF(AND(P430&gt;0,O430="-"),P430,P430-O430))))</f>
        <v>-231</v>
      </c>
      <c r="R430" s="195">
        <f t="shared" ref="R430:R433" si="183">IF(Q430="x","x",IF(Q430="-","-",IF(AND(O430="-",P430&gt;0),"皆増",IF(AND(O430&gt;0,P430="-"),"皆減",Q430/O430*100))))</f>
        <v>-32.172701949860723</v>
      </c>
      <c r="S430" s="195"/>
      <c r="W430" s="199" t="s">
        <v>373</v>
      </c>
      <c r="X430" s="199">
        <v>479</v>
      </c>
      <c r="Y430" s="199">
        <v>574</v>
      </c>
      <c r="Z430" s="199">
        <v>531</v>
      </c>
      <c r="AA430" s="199">
        <v>501</v>
      </c>
      <c r="AC430" s="199" t="s">
        <v>373</v>
      </c>
      <c r="AD430" s="199">
        <v>1070</v>
      </c>
      <c r="AE430" s="199">
        <v>1032</v>
      </c>
      <c r="AF430" s="199">
        <v>899</v>
      </c>
      <c r="AG430" s="199">
        <v>800</v>
      </c>
      <c r="AJ430" s="199" t="str">
        <f>IF(C430=X430,"○","●")</f>
        <v>●</v>
      </c>
      <c r="AK430" s="199" t="str">
        <f t="shared" ref="AK430:AM452" si="184">IF(D430=Y430,"○","●")</f>
        <v>●</v>
      </c>
      <c r="AL430" s="199" t="str">
        <f t="shared" si="184"/>
        <v>●</v>
      </c>
      <c r="AM430" s="199" t="str">
        <f t="shared" si="184"/>
        <v>●</v>
      </c>
      <c r="AP430" s="199" t="str">
        <f>IF(L430=AD430,"○","●")</f>
        <v>●</v>
      </c>
      <c r="AQ430" s="199" t="str">
        <f t="shared" ref="AQ430:AS452" si="185">IF(M430=AE430,"○","●")</f>
        <v>●</v>
      </c>
      <c r="AR430" s="199" t="str">
        <f t="shared" si="185"/>
        <v>●</v>
      </c>
      <c r="AS430" s="199" t="str">
        <f t="shared" si="185"/>
        <v>●</v>
      </c>
    </row>
    <row r="431" spans="2:45" s="100" customFormat="1" ht="14.25" customHeight="1">
      <c r="B431" s="105" t="s">
        <v>91</v>
      </c>
      <c r="C431" s="106">
        <v>83</v>
      </c>
      <c r="D431" s="107">
        <v>64</v>
      </c>
      <c r="E431" s="107">
        <v>56</v>
      </c>
      <c r="F431" s="107">
        <v>40</v>
      </c>
      <c r="G431" s="107">
        <f>IF(COUNTIF(G435:G437,"x"),"x",IF(SUM(G435:G437)=0,"-",SUM(G435:G437)))</f>
        <v>16</v>
      </c>
      <c r="H431" s="107">
        <f t="shared" si="180"/>
        <v>-24</v>
      </c>
      <c r="I431" s="108">
        <f t="shared" si="181"/>
        <v>-60</v>
      </c>
      <c r="J431" s="102"/>
      <c r="K431" s="109" t="s">
        <v>91</v>
      </c>
      <c r="L431" s="106">
        <v>134</v>
      </c>
      <c r="M431" s="107">
        <v>86</v>
      </c>
      <c r="N431" s="107">
        <v>70</v>
      </c>
      <c r="O431" s="107">
        <v>56</v>
      </c>
      <c r="P431" s="107">
        <f>IF(COUNTIF(P435:P437,"x"),"x",IF(SUM(P435:P437)=0,"-",SUM(P435:P437)))</f>
        <v>25</v>
      </c>
      <c r="Q431" s="107">
        <f t="shared" si="182"/>
        <v>-31</v>
      </c>
      <c r="R431" s="108">
        <f t="shared" si="183"/>
        <v>-55.357142857142861</v>
      </c>
      <c r="S431" s="108"/>
      <c r="W431" s="100" t="s">
        <v>374</v>
      </c>
      <c r="X431" s="100">
        <v>56</v>
      </c>
      <c r="Y431" s="100">
        <v>83</v>
      </c>
      <c r="Z431" s="100">
        <v>64</v>
      </c>
      <c r="AA431" s="100">
        <v>56</v>
      </c>
      <c r="AC431" s="100" t="s">
        <v>374</v>
      </c>
      <c r="AD431" s="100">
        <v>176</v>
      </c>
      <c r="AE431" s="100">
        <v>134</v>
      </c>
      <c r="AF431" s="100">
        <v>86</v>
      </c>
      <c r="AG431" s="100">
        <v>70</v>
      </c>
      <c r="AJ431" s="100" t="str">
        <f t="shared" ref="AJ431:AJ452" si="186">IF(C431=X431,"○","●")</f>
        <v>●</v>
      </c>
      <c r="AK431" s="100" t="str">
        <f t="shared" si="184"/>
        <v>●</v>
      </c>
      <c r="AL431" s="100" t="str">
        <f t="shared" si="184"/>
        <v>●</v>
      </c>
      <c r="AM431" s="100" t="str">
        <f t="shared" si="184"/>
        <v>●</v>
      </c>
      <c r="AP431" s="100" t="str">
        <f t="shared" ref="AP431:AP452" si="187">IF(L431=AD431,"○","●")</f>
        <v>●</v>
      </c>
      <c r="AQ431" s="100" t="str">
        <f t="shared" si="185"/>
        <v>●</v>
      </c>
      <c r="AR431" s="100" t="str">
        <f t="shared" si="185"/>
        <v>●</v>
      </c>
      <c r="AS431" s="100" t="str">
        <f>IF(O431=AG431,"○","●")</f>
        <v>●</v>
      </c>
    </row>
    <row r="432" spans="2:45" s="100" customFormat="1" ht="14.25" customHeight="1">
      <c r="B432" s="105" t="s">
        <v>92</v>
      </c>
      <c r="C432" s="106">
        <v>370</v>
      </c>
      <c r="D432" s="107">
        <v>334</v>
      </c>
      <c r="E432" s="107">
        <v>294</v>
      </c>
      <c r="F432" s="107">
        <v>252</v>
      </c>
      <c r="G432" s="296">
        <f>IF(COUNTIF(G438:G447,"x"),"x",IF(SUM(G438:G447)=0,"-",SUM(G438:G447)))</f>
        <v>172</v>
      </c>
      <c r="H432" s="107">
        <f t="shared" si="180"/>
        <v>-80</v>
      </c>
      <c r="I432" s="108">
        <f t="shared" si="181"/>
        <v>-31.746031746031743</v>
      </c>
      <c r="J432" s="102"/>
      <c r="K432" s="109" t="s">
        <v>92</v>
      </c>
      <c r="L432" s="106">
        <v>698</v>
      </c>
      <c r="M432" s="107">
        <v>588</v>
      </c>
      <c r="N432" s="107">
        <v>486</v>
      </c>
      <c r="O432" s="107">
        <v>398</v>
      </c>
      <c r="P432" s="296">
        <f>IF(COUNTIF(P438:P447,"x"),"x",IF(SUM(P438:P447)=0,"-",SUM(P438:P447)))</f>
        <v>226</v>
      </c>
      <c r="Q432" s="107">
        <f t="shared" si="182"/>
        <v>-172</v>
      </c>
      <c r="R432" s="108">
        <f t="shared" si="183"/>
        <v>-43.21608040201005</v>
      </c>
      <c r="S432" s="108"/>
      <c r="W432" s="100" t="s">
        <v>375</v>
      </c>
      <c r="X432" s="100">
        <v>328</v>
      </c>
      <c r="Y432" s="100">
        <v>370</v>
      </c>
      <c r="Z432" s="100">
        <v>334</v>
      </c>
      <c r="AA432" s="100">
        <v>294</v>
      </c>
      <c r="AC432" s="100" t="s">
        <v>375</v>
      </c>
      <c r="AD432" s="100">
        <v>726</v>
      </c>
      <c r="AE432" s="100">
        <v>698</v>
      </c>
      <c r="AF432" s="100">
        <v>588</v>
      </c>
      <c r="AG432" s="100">
        <v>486</v>
      </c>
      <c r="AJ432" s="100" t="str">
        <f t="shared" si="186"/>
        <v>●</v>
      </c>
      <c r="AK432" s="100" t="str">
        <f t="shared" si="184"/>
        <v>●</v>
      </c>
      <c r="AL432" s="100" t="str">
        <f>IF(E432=Z432,"○","●")</f>
        <v>●</v>
      </c>
      <c r="AM432" s="100" t="str">
        <f t="shared" si="184"/>
        <v>●</v>
      </c>
      <c r="AP432" s="100" t="str">
        <f t="shared" si="187"/>
        <v>●</v>
      </c>
      <c r="AQ432" s="100" t="str">
        <f t="shared" si="185"/>
        <v>●</v>
      </c>
      <c r="AR432" s="100" t="str">
        <f t="shared" si="185"/>
        <v>●</v>
      </c>
      <c r="AS432" s="100" t="str">
        <f t="shared" si="185"/>
        <v>●</v>
      </c>
    </row>
    <row r="433" spans="2:45" s="100" customFormat="1" ht="14.25" customHeight="1">
      <c r="B433" s="105" t="s">
        <v>93</v>
      </c>
      <c r="C433" s="106">
        <v>121</v>
      </c>
      <c r="D433" s="107">
        <v>133</v>
      </c>
      <c r="E433" s="107">
        <v>151</v>
      </c>
      <c r="F433" s="107">
        <v>149</v>
      </c>
      <c r="G433" s="107">
        <f>IF(COUNTIF(G448:G452,"x"),"x",IF(SUM(G448,G452)=0,"-",SUM(G448:G452)))</f>
        <v>168</v>
      </c>
      <c r="H433" s="107">
        <f t="shared" si="180"/>
        <v>19</v>
      </c>
      <c r="I433" s="108">
        <f t="shared" si="181"/>
        <v>12.751677852348994</v>
      </c>
      <c r="J433" s="102"/>
      <c r="K433" s="109" t="s">
        <v>93</v>
      </c>
      <c r="L433" s="106">
        <v>200</v>
      </c>
      <c r="M433" s="107">
        <v>225</v>
      </c>
      <c r="N433" s="107">
        <v>244</v>
      </c>
      <c r="O433" s="107">
        <v>264</v>
      </c>
      <c r="P433" s="107">
        <f>IF(COUNTIF(P448:P452,"x"),"x",IF(SUM(P448,P452)=0,"-",SUM(P448:P452)))</f>
        <v>236</v>
      </c>
      <c r="Q433" s="107">
        <f t="shared" si="182"/>
        <v>-28</v>
      </c>
      <c r="R433" s="108">
        <f t="shared" si="183"/>
        <v>-10.606060606060606</v>
      </c>
      <c r="S433" s="108"/>
      <c r="W433" s="100" t="s">
        <v>376</v>
      </c>
      <c r="X433" s="100">
        <v>95</v>
      </c>
      <c r="Y433" s="100">
        <v>121</v>
      </c>
      <c r="Z433" s="100">
        <v>133</v>
      </c>
      <c r="AA433" s="100">
        <v>151</v>
      </c>
      <c r="AC433" s="100" t="s">
        <v>376</v>
      </c>
      <c r="AD433" s="100">
        <v>168</v>
      </c>
      <c r="AE433" s="100">
        <v>200</v>
      </c>
      <c r="AF433" s="100">
        <v>225</v>
      </c>
      <c r="AG433" s="100">
        <v>244</v>
      </c>
      <c r="AJ433" s="100" t="str">
        <f t="shared" si="186"/>
        <v>●</v>
      </c>
      <c r="AK433" s="100" t="str">
        <f t="shared" si="184"/>
        <v>●</v>
      </c>
      <c r="AL433" s="100" t="str">
        <f t="shared" si="184"/>
        <v>●</v>
      </c>
      <c r="AM433" s="100" t="str">
        <f t="shared" si="184"/>
        <v>●</v>
      </c>
      <c r="AP433" s="100" t="str">
        <f t="shared" si="187"/>
        <v>●</v>
      </c>
      <c r="AQ433" s="100" t="str">
        <f t="shared" si="185"/>
        <v>●</v>
      </c>
      <c r="AR433" s="100" t="str">
        <f t="shared" si="185"/>
        <v>●</v>
      </c>
      <c r="AS433" s="100" t="str">
        <f t="shared" si="185"/>
        <v>●</v>
      </c>
    </row>
    <row r="434" spans="2:45" s="100" customFormat="1" ht="14.25" customHeight="1">
      <c r="B434" s="102"/>
      <c r="C434" s="106"/>
      <c r="D434" s="112"/>
      <c r="E434" s="112"/>
      <c r="F434" s="112"/>
      <c r="G434" s="112"/>
      <c r="H434" s="112"/>
      <c r="I434" s="113"/>
      <c r="J434" s="102"/>
      <c r="K434" s="114"/>
      <c r="L434" s="106"/>
      <c r="M434" s="112"/>
      <c r="N434" s="112"/>
      <c r="O434" s="112"/>
      <c r="P434" s="112"/>
      <c r="Q434" s="112"/>
      <c r="R434" s="113"/>
      <c r="S434" s="113"/>
      <c r="AJ434" s="100" t="str">
        <f t="shared" si="186"/>
        <v>○</v>
      </c>
      <c r="AK434" s="100" t="str">
        <f t="shared" si="184"/>
        <v>○</v>
      </c>
      <c r="AL434" s="100" t="str">
        <f t="shared" si="184"/>
        <v>○</v>
      </c>
      <c r="AM434" s="100" t="str">
        <f t="shared" si="184"/>
        <v>○</v>
      </c>
      <c r="AP434" s="100" t="str">
        <f t="shared" si="187"/>
        <v>○</v>
      </c>
      <c r="AQ434" s="100" t="str">
        <f t="shared" si="185"/>
        <v>○</v>
      </c>
      <c r="AR434" s="100" t="str">
        <f t="shared" si="185"/>
        <v>○</v>
      </c>
      <c r="AS434" s="100" t="str">
        <f t="shared" si="185"/>
        <v>○</v>
      </c>
    </row>
    <row r="435" spans="2:45" s="100" customFormat="1" ht="14.25" customHeight="1">
      <c r="B435" s="102" t="s">
        <v>94</v>
      </c>
      <c r="C435" s="106">
        <v>26</v>
      </c>
      <c r="D435" s="107">
        <v>16</v>
      </c>
      <c r="E435" s="107">
        <v>15</v>
      </c>
      <c r="F435" s="107">
        <v>6</v>
      </c>
      <c r="G435" s="107">
        <f>第2表01元データ!J66</f>
        <v>4</v>
      </c>
      <c r="H435" s="107">
        <f t="shared" ref="H435:H452" si="188">IF(G435="x","x",IF(AND(G435="-",F435="-"),"-",IF(AND(G435="-",F435&gt;0),F435*-1,IF(AND(G435&gt;0,F435="-"),G435,G435-F435))))</f>
        <v>-2</v>
      </c>
      <c r="I435" s="108">
        <f t="shared" ref="I435:I452" si="189">IF(H435="x","x",IF(H435="-","-",IF(AND(F435="-",G435&gt;0),"皆増",IF(AND(F435&gt;0,G435="-"),"皆減",H435/F435*100))))</f>
        <v>-33.333333333333329</v>
      </c>
      <c r="J435" s="102"/>
      <c r="K435" s="114" t="s">
        <v>94</v>
      </c>
      <c r="L435" s="106">
        <v>34</v>
      </c>
      <c r="M435" s="107">
        <v>22</v>
      </c>
      <c r="N435" s="107">
        <v>26</v>
      </c>
      <c r="O435" s="107">
        <v>19</v>
      </c>
      <c r="P435" s="107">
        <f>第2表01元データ!K66</f>
        <v>5</v>
      </c>
      <c r="Q435" s="107">
        <f t="shared" ref="Q435:Q452" si="190">IF(P435="x","x",IF(AND(P435="-",O435="-"),"-",IF(AND(P435="-",O435&gt;0),O435*-1,IF(AND(P435&gt;0,O435="-"),P435,P435-O435))))</f>
        <v>-14</v>
      </c>
      <c r="R435" s="108">
        <f t="shared" ref="R435:R452" si="191">IF(Q435="x","x",IF(Q435="-","-",IF(AND(O435="-",P435&gt;0),"皆増",IF(AND(O435&gt;0,P435="-"),"皆減",Q435/O435*100))))</f>
        <v>-73.68421052631578</v>
      </c>
      <c r="S435" s="108"/>
      <c r="T435" s="100">
        <v>201</v>
      </c>
      <c r="W435" s="100" t="s">
        <v>377</v>
      </c>
      <c r="X435" s="100">
        <v>17</v>
      </c>
      <c r="Y435" s="100">
        <v>26</v>
      </c>
      <c r="Z435" s="100">
        <v>16</v>
      </c>
      <c r="AA435" s="100">
        <v>15</v>
      </c>
      <c r="AC435" s="100" t="s">
        <v>377</v>
      </c>
      <c r="AD435" s="100">
        <v>46</v>
      </c>
      <c r="AE435" s="100">
        <v>34</v>
      </c>
      <c r="AF435" s="100">
        <v>22</v>
      </c>
      <c r="AG435" s="100">
        <v>26</v>
      </c>
      <c r="AJ435" s="100" t="str">
        <f t="shared" si="186"/>
        <v>●</v>
      </c>
      <c r="AK435" s="100" t="str">
        <f t="shared" si="184"/>
        <v>●</v>
      </c>
      <c r="AL435" s="100" t="str">
        <f t="shared" si="184"/>
        <v>●</v>
      </c>
      <c r="AM435" s="100" t="str">
        <f t="shared" si="184"/>
        <v>●</v>
      </c>
      <c r="AP435" s="100" t="str">
        <f t="shared" si="187"/>
        <v>●</v>
      </c>
      <c r="AQ435" s="100" t="str">
        <f t="shared" si="185"/>
        <v>●</v>
      </c>
      <c r="AR435" s="100" t="str">
        <f t="shared" si="185"/>
        <v>●</v>
      </c>
      <c r="AS435" s="100" t="str">
        <f t="shared" si="185"/>
        <v>●</v>
      </c>
    </row>
    <row r="436" spans="2:45" s="100" customFormat="1" ht="14.25" customHeight="1">
      <c r="B436" s="102" t="s">
        <v>95</v>
      </c>
      <c r="C436" s="106">
        <v>24</v>
      </c>
      <c r="D436" s="107">
        <v>24</v>
      </c>
      <c r="E436" s="107">
        <v>19</v>
      </c>
      <c r="F436" s="107">
        <v>14</v>
      </c>
      <c r="G436" s="107">
        <f>第2表01元データ!J67</f>
        <v>7</v>
      </c>
      <c r="H436" s="107">
        <f t="shared" si="188"/>
        <v>-7</v>
      </c>
      <c r="I436" s="108">
        <f t="shared" si="189"/>
        <v>-50</v>
      </c>
      <c r="J436" s="102"/>
      <c r="K436" s="114" t="s">
        <v>95</v>
      </c>
      <c r="L436" s="106">
        <v>51</v>
      </c>
      <c r="M436" s="107">
        <v>22</v>
      </c>
      <c r="N436" s="107">
        <v>20</v>
      </c>
      <c r="O436" s="107">
        <v>19</v>
      </c>
      <c r="P436" s="107">
        <f>第2表01元データ!K67</f>
        <v>11</v>
      </c>
      <c r="Q436" s="107">
        <f t="shared" si="190"/>
        <v>-8</v>
      </c>
      <c r="R436" s="108">
        <f t="shared" si="191"/>
        <v>-42.105263157894733</v>
      </c>
      <c r="S436" s="108"/>
      <c r="T436" s="100">
        <v>202</v>
      </c>
      <c r="W436" s="100" t="s">
        <v>356</v>
      </c>
      <c r="X436" s="100">
        <v>25</v>
      </c>
      <c r="Y436" s="100">
        <v>24</v>
      </c>
      <c r="Z436" s="100">
        <v>24</v>
      </c>
      <c r="AA436" s="100">
        <v>19</v>
      </c>
      <c r="AC436" s="100" t="s">
        <v>356</v>
      </c>
      <c r="AD436" s="100">
        <v>60</v>
      </c>
      <c r="AE436" s="100">
        <v>51</v>
      </c>
      <c r="AF436" s="100">
        <v>22</v>
      </c>
      <c r="AG436" s="100">
        <v>20</v>
      </c>
      <c r="AJ436" s="100" t="str">
        <f t="shared" si="186"/>
        <v>●</v>
      </c>
      <c r="AK436" s="100" t="str">
        <f t="shared" si="184"/>
        <v>○</v>
      </c>
      <c r="AL436" s="100" t="str">
        <f t="shared" si="184"/>
        <v>●</v>
      </c>
      <c r="AM436" s="100" t="str">
        <f t="shared" si="184"/>
        <v>●</v>
      </c>
      <c r="AP436" s="100" t="str">
        <f t="shared" si="187"/>
        <v>●</v>
      </c>
      <c r="AQ436" s="100" t="str">
        <f t="shared" si="185"/>
        <v>●</v>
      </c>
      <c r="AR436" s="100" t="str">
        <f t="shared" si="185"/>
        <v>●</v>
      </c>
      <c r="AS436" s="100" t="str">
        <f t="shared" si="185"/>
        <v>●</v>
      </c>
    </row>
    <row r="437" spans="2:45" s="100" customFormat="1" ht="14.25" customHeight="1">
      <c r="B437" s="102" t="s">
        <v>96</v>
      </c>
      <c r="C437" s="106">
        <v>33</v>
      </c>
      <c r="D437" s="107">
        <v>24</v>
      </c>
      <c r="E437" s="107">
        <v>22</v>
      </c>
      <c r="F437" s="107">
        <v>20</v>
      </c>
      <c r="G437" s="107">
        <f>第2表01元データ!J68</f>
        <v>5</v>
      </c>
      <c r="H437" s="107">
        <f t="shared" si="188"/>
        <v>-15</v>
      </c>
      <c r="I437" s="108">
        <f t="shared" si="189"/>
        <v>-75</v>
      </c>
      <c r="J437" s="102"/>
      <c r="K437" s="114" t="s">
        <v>96</v>
      </c>
      <c r="L437" s="106">
        <v>49</v>
      </c>
      <c r="M437" s="107">
        <v>42</v>
      </c>
      <c r="N437" s="107">
        <v>24</v>
      </c>
      <c r="O437" s="107">
        <v>18</v>
      </c>
      <c r="P437" s="107">
        <f>第2表01元データ!K68</f>
        <v>9</v>
      </c>
      <c r="Q437" s="107">
        <f t="shared" si="190"/>
        <v>-9</v>
      </c>
      <c r="R437" s="108">
        <f t="shared" si="191"/>
        <v>-50</v>
      </c>
      <c r="S437" s="108"/>
      <c r="T437" s="100">
        <v>203</v>
      </c>
      <c r="W437" s="100" t="s">
        <v>357</v>
      </c>
      <c r="X437" s="100">
        <v>14</v>
      </c>
      <c r="Y437" s="100">
        <v>33</v>
      </c>
      <c r="Z437" s="100">
        <v>24</v>
      </c>
      <c r="AA437" s="100">
        <v>22</v>
      </c>
      <c r="AC437" s="100" t="s">
        <v>357</v>
      </c>
      <c r="AD437" s="100">
        <v>70</v>
      </c>
      <c r="AE437" s="100">
        <v>49</v>
      </c>
      <c r="AF437" s="100">
        <v>42</v>
      </c>
      <c r="AG437" s="100">
        <v>24</v>
      </c>
      <c r="AJ437" s="100" t="str">
        <f t="shared" si="186"/>
        <v>●</v>
      </c>
      <c r="AK437" s="100" t="str">
        <f t="shared" si="184"/>
        <v>●</v>
      </c>
      <c r="AL437" s="100" t="str">
        <f t="shared" si="184"/>
        <v>●</v>
      </c>
      <c r="AM437" s="100" t="str">
        <f t="shared" si="184"/>
        <v>●</v>
      </c>
      <c r="AP437" s="100" t="str">
        <f t="shared" si="187"/>
        <v>●</v>
      </c>
      <c r="AQ437" s="100" t="str">
        <f t="shared" si="185"/>
        <v>●</v>
      </c>
      <c r="AR437" s="100" t="str">
        <f t="shared" si="185"/>
        <v>●</v>
      </c>
      <c r="AS437" s="100" t="str">
        <f t="shared" si="185"/>
        <v>●</v>
      </c>
    </row>
    <row r="438" spans="2:45" s="100" customFormat="1" ht="14.25" customHeight="1">
      <c r="B438" s="102" t="s">
        <v>97</v>
      </c>
      <c r="C438" s="106">
        <v>27</v>
      </c>
      <c r="D438" s="107">
        <v>32</v>
      </c>
      <c r="E438" s="107">
        <v>25</v>
      </c>
      <c r="F438" s="107">
        <v>20</v>
      </c>
      <c r="G438" s="107">
        <f>第2表01元データ!J69</f>
        <v>15</v>
      </c>
      <c r="H438" s="107">
        <f t="shared" si="188"/>
        <v>-5</v>
      </c>
      <c r="I438" s="108">
        <f t="shared" si="189"/>
        <v>-25</v>
      </c>
      <c r="J438" s="102"/>
      <c r="K438" s="114" t="s">
        <v>97</v>
      </c>
      <c r="L438" s="106">
        <v>72</v>
      </c>
      <c r="M438" s="107">
        <v>52</v>
      </c>
      <c r="N438" s="107">
        <v>34</v>
      </c>
      <c r="O438" s="107">
        <v>23</v>
      </c>
      <c r="P438" s="107">
        <f>第2表01元データ!K69</f>
        <v>12</v>
      </c>
      <c r="Q438" s="107">
        <f t="shared" si="190"/>
        <v>-11</v>
      </c>
      <c r="R438" s="108">
        <f t="shared" si="191"/>
        <v>-47.826086956521742</v>
      </c>
      <c r="S438" s="108"/>
      <c r="T438" s="100">
        <v>204</v>
      </c>
      <c r="W438" s="99" t="s">
        <v>358</v>
      </c>
      <c r="X438" s="99">
        <v>37</v>
      </c>
      <c r="Y438" s="99">
        <v>27</v>
      </c>
      <c r="Z438" s="99">
        <v>32</v>
      </c>
      <c r="AA438" s="99">
        <v>25</v>
      </c>
      <c r="AB438" s="99"/>
      <c r="AC438" s="99" t="s">
        <v>358</v>
      </c>
      <c r="AD438" s="99">
        <v>67</v>
      </c>
      <c r="AE438" s="99">
        <v>72</v>
      </c>
      <c r="AF438" s="99">
        <v>52</v>
      </c>
      <c r="AG438" s="99">
        <v>34</v>
      </c>
      <c r="AJ438" s="100" t="str">
        <f t="shared" si="186"/>
        <v>●</v>
      </c>
      <c r="AK438" s="100" t="str">
        <f t="shared" si="184"/>
        <v>●</v>
      </c>
      <c r="AL438" s="100" t="str">
        <f t="shared" si="184"/>
        <v>●</v>
      </c>
      <c r="AM438" s="100" t="str">
        <f t="shared" si="184"/>
        <v>●</v>
      </c>
      <c r="AP438" s="100" t="str">
        <f t="shared" si="187"/>
        <v>●</v>
      </c>
      <c r="AQ438" s="100" t="str">
        <f t="shared" si="185"/>
        <v>●</v>
      </c>
      <c r="AR438" s="100" t="str">
        <f t="shared" si="185"/>
        <v>●</v>
      </c>
      <c r="AS438" s="100" t="str">
        <f t="shared" si="185"/>
        <v>●</v>
      </c>
    </row>
    <row r="439" spans="2:45" s="100" customFormat="1" ht="14.25" customHeight="1">
      <c r="B439" s="102" t="s">
        <v>98</v>
      </c>
      <c r="C439" s="106">
        <v>35</v>
      </c>
      <c r="D439" s="107">
        <v>18</v>
      </c>
      <c r="E439" s="107">
        <v>19</v>
      </c>
      <c r="F439" s="107">
        <v>11</v>
      </c>
      <c r="G439" s="107">
        <f>第2表01元データ!J70</f>
        <v>10</v>
      </c>
      <c r="H439" s="107">
        <f t="shared" si="188"/>
        <v>-1</v>
      </c>
      <c r="I439" s="108">
        <f t="shared" si="189"/>
        <v>-9.0909090909090917</v>
      </c>
      <c r="J439" s="102"/>
      <c r="K439" s="114" t="s">
        <v>98</v>
      </c>
      <c r="L439" s="106">
        <v>55</v>
      </c>
      <c r="M439" s="107">
        <v>43</v>
      </c>
      <c r="N439" s="107">
        <v>34</v>
      </c>
      <c r="O439" s="107">
        <v>20</v>
      </c>
      <c r="P439" s="107">
        <f>第2表01元データ!K70</f>
        <v>7</v>
      </c>
      <c r="Q439" s="107">
        <f t="shared" si="190"/>
        <v>-13</v>
      </c>
      <c r="R439" s="108">
        <f t="shared" si="191"/>
        <v>-65</v>
      </c>
      <c r="S439" s="108"/>
      <c r="T439" s="100">
        <v>205</v>
      </c>
      <c r="W439" s="100" t="s">
        <v>359</v>
      </c>
      <c r="X439" s="100">
        <v>28</v>
      </c>
      <c r="Y439" s="100">
        <v>35</v>
      </c>
      <c r="Z439" s="100">
        <v>18</v>
      </c>
      <c r="AA439" s="100">
        <v>19</v>
      </c>
      <c r="AC439" s="100" t="s">
        <v>359</v>
      </c>
      <c r="AD439" s="100">
        <v>69</v>
      </c>
      <c r="AE439" s="100">
        <v>55</v>
      </c>
      <c r="AF439" s="100">
        <v>43</v>
      </c>
      <c r="AG439" s="100">
        <v>34</v>
      </c>
      <c r="AJ439" s="100" t="str">
        <f t="shared" si="186"/>
        <v>●</v>
      </c>
      <c r="AK439" s="100" t="str">
        <f t="shared" si="184"/>
        <v>●</v>
      </c>
      <c r="AL439" s="100" t="str">
        <f t="shared" si="184"/>
        <v>●</v>
      </c>
      <c r="AM439" s="100" t="str">
        <f t="shared" si="184"/>
        <v>●</v>
      </c>
      <c r="AP439" s="100" t="str">
        <f t="shared" si="187"/>
        <v>●</v>
      </c>
      <c r="AQ439" s="100" t="str">
        <f t="shared" si="185"/>
        <v>●</v>
      </c>
      <c r="AR439" s="100" t="str">
        <f t="shared" si="185"/>
        <v>●</v>
      </c>
      <c r="AS439" s="100" t="str">
        <f t="shared" si="185"/>
        <v>●</v>
      </c>
    </row>
    <row r="440" spans="2:45" s="100" customFormat="1" ht="14.25" customHeight="1">
      <c r="B440" s="102" t="s">
        <v>99</v>
      </c>
      <c r="C440" s="106">
        <v>38</v>
      </c>
      <c r="D440" s="107">
        <v>29</v>
      </c>
      <c r="E440" s="107">
        <v>17</v>
      </c>
      <c r="F440" s="107">
        <v>17</v>
      </c>
      <c r="G440" s="107">
        <f>第2表01元データ!J71</f>
        <v>5</v>
      </c>
      <c r="H440" s="107">
        <f t="shared" si="188"/>
        <v>-12</v>
      </c>
      <c r="I440" s="108">
        <f t="shared" si="189"/>
        <v>-70.588235294117652</v>
      </c>
      <c r="J440" s="102"/>
      <c r="K440" s="114" t="s">
        <v>99</v>
      </c>
      <c r="L440" s="106">
        <v>67</v>
      </c>
      <c r="M440" s="107">
        <v>48</v>
      </c>
      <c r="N440" s="107">
        <v>41</v>
      </c>
      <c r="O440" s="107">
        <v>26</v>
      </c>
      <c r="P440" s="107">
        <f>第2表01元データ!K71</f>
        <v>10</v>
      </c>
      <c r="Q440" s="107">
        <f t="shared" si="190"/>
        <v>-16</v>
      </c>
      <c r="R440" s="108">
        <f t="shared" si="191"/>
        <v>-61.53846153846154</v>
      </c>
      <c r="S440" s="108"/>
      <c r="T440" s="100">
        <v>206</v>
      </c>
      <c r="W440" s="100" t="s">
        <v>360</v>
      </c>
      <c r="X440" s="100">
        <v>35</v>
      </c>
      <c r="Y440" s="100">
        <v>38</v>
      </c>
      <c r="Z440" s="100">
        <v>29</v>
      </c>
      <c r="AA440" s="100">
        <v>17</v>
      </c>
      <c r="AC440" s="100" t="s">
        <v>360</v>
      </c>
      <c r="AD440" s="100">
        <v>63</v>
      </c>
      <c r="AE440" s="100">
        <v>67</v>
      </c>
      <c r="AF440" s="100">
        <v>48</v>
      </c>
      <c r="AG440" s="100">
        <v>41</v>
      </c>
      <c r="AJ440" s="100" t="str">
        <f t="shared" si="186"/>
        <v>●</v>
      </c>
      <c r="AK440" s="100" t="str">
        <f t="shared" si="184"/>
        <v>●</v>
      </c>
      <c r="AL440" s="100" t="str">
        <f t="shared" si="184"/>
        <v>●</v>
      </c>
      <c r="AM440" s="100" t="str">
        <f t="shared" si="184"/>
        <v>○</v>
      </c>
      <c r="AP440" s="100" t="str">
        <f t="shared" si="187"/>
        <v>●</v>
      </c>
      <c r="AQ440" s="100" t="str">
        <f t="shared" si="185"/>
        <v>●</v>
      </c>
      <c r="AR440" s="100" t="str">
        <f t="shared" si="185"/>
        <v>●</v>
      </c>
      <c r="AS440" s="100" t="str">
        <f t="shared" si="185"/>
        <v>●</v>
      </c>
    </row>
    <row r="441" spans="2:45" s="100" customFormat="1" ht="14.25" customHeight="1">
      <c r="B441" s="102" t="s">
        <v>100</v>
      </c>
      <c r="C441" s="106">
        <v>36</v>
      </c>
      <c r="D441" s="107">
        <v>31</v>
      </c>
      <c r="E441" s="107">
        <v>34</v>
      </c>
      <c r="F441" s="107">
        <v>12</v>
      </c>
      <c r="G441" s="107">
        <f>第2表01元データ!J72</f>
        <v>13</v>
      </c>
      <c r="H441" s="107">
        <f t="shared" si="188"/>
        <v>1</v>
      </c>
      <c r="I441" s="108">
        <f t="shared" si="189"/>
        <v>8.3333333333333321</v>
      </c>
      <c r="J441" s="102"/>
      <c r="K441" s="114" t="s">
        <v>100</v>
      </c>
      <c r="L441" s="106">
        <v>68</v>
      </c>
      <c r="M441" s="107">
        <v>52</v>
      </c>
      <c r="N441" s="107">
        <v>45</v>
      </c>
      <c r="O441" s="107">
        <v>34</v>
      </c>
      <c r="P441" s="107">
        <f>第2表01元データ!K72</f>
        <v>6</v>
      </c>
      <c r="Q441" s="107">
        <f t="shared" si="190"/>
        <v>-28</v>
      </c>
      <c r="R441" s="108">
        <f t="shared" si="191"/>
        <v>-82.35294117647058</v>
      </c>
      <c r="S441" s="108"/>
      <c r="T441" s="100">
        <v>207</v>
      </c>
      <c r="W441" s="100" t="s">
        <v>361</v>
      </c>
      <c r="X441" s="100">
        <v>22</v>
      </c>
      <c r="Y441" s="100">
        <v>36</v>
      </c>
      <c r="Z441" s="100">
        <v>31</v>
      </c>
      <c r="AA441" s="100">
        <v>34</v>
      </c>
      <c r="AC441" s="100" t="s">
        <v>361</v>
      </c>
      <c r="AD441" s="100">
        <v>65</v>
      </c>
      <c r="AE441" s="100">
        <v>68</v>
      </c>
      <c r="AF441" s="100">
        <v>52</v>
      </c>
      <c r="AG441" s="100">
        <v>45</v>
      </c>
      <c r="AJ441" s="100" t="str">
        <f t="shared" si="186"/>
        <v>●</v>
      </c>
      <c r="AK441" s="100" t="str">
        <f t="shared" si="184"/>
        <v>●</v>
      </c>
      <c r="AL441" s="100" t="str">
        <f t="shared" si="184"/>
        <v>●</v>
      </c>
      <c r="AM441" s="100" t="str">
        <f t="shared" si="184"/>
        <v>●</v>
      </c>
      <c r="AP441" s="100" t="str">
        <f t="shared" si="187"/>
        <v>●</v>
      </c>
      <c r="AQ441" s="100" t="str">
        <f t="shared" si="185"/>
        <v>●</v>
      </c>
      <c r="AR441" s="100" t="str">
        <f t="shared" si="185"/>
        <v>●</v>
      </c>
      <c r="AS441" s="100" t="str">
        <f t="shared" si="185"/>
        <v>●</v>
      </c>
    </row>
    <row r="442" spans="2:45" s="100" customFormat="1" ht="14.25" customHeight="1">
      <c r="B442" s="102" t="s">
        <v>118</v>
      </c>
      <c r="C442" s="106">
        <v>28</v>
      </c>
      <c r="D442" s="107">
        <v>32</v>
      </c>
      <c r="E442" s="107">
        <v>27</v>
      </c>
      <c r="F442" s="107">
        <v>28</v>
      </c>
      <c r="G442" s="107">
        <f>第2表01元データ!J73</f>
        <v>11</v>
      </c>
      <c r="H442" s="107">
        <f t="shared" si="188"/>
        <v>-17</v>
      </c>
      <c r="I442" s="108">
        <f t="shared" si="189"/>
        <v>-60.714285714285708</v>
      </c>
      <c r="J442" s="102"/>
      <c r="K442" s="114" t="s">
        <v>118</v>
      </c>
      <c r="L442" s="106">
        <v>53</v>
      </c>
      <c r="M442" s="107">
        <v>54</v>
      </c>
      <c r="N442" s="107">
        <v>41</v>
      </c>
      <c r="O442" s="107">
        <v>37</v>
      </c>
      <c r="P442" s="107">
        <f>第2表01元データ!K73</f>
        <v>20</v>
      </c>
      <c r="Q442" s="107">
        <f t="shared" si="190"/>
        <v>-17</v>
      </c>
      <c r="R442" s="108">
        <f t="shared" si="191"/>
        <v>-45.945945945945951</v>
      </c>
      <c r="S442" s="108"/>
      <c r="T442" s="100">
        <v>208</v>
      </c>
      <c r="W442" s="100" t="s">
        <v>362</v>
      </c>
      <c r="X442" s="100">
        <v>30</v>
      </c>
      <c r="Y442" s="100">
        <v>28</v>
      </c>
      <c r="Z442" s="100">
        <v>32</v>
      </c>
      <c r="AA442" s="100">
        <v>27</v>
      </c>
      <c r="AC442" s="100" t="s">
        <v>362</v>
      </c>
      <c r="AD442" s="100">
        <v>67</v>
      </c>
      <c r="AE442" s="100">
        <v>53</v>
      </c>
      <c r="AF442" s="100">
        <v>54</v>
      </c>
      <c r="AG442" s="100">
        <v>41</v>
      </c>
      <c r="AJ442" s="100" t="str">
        <f t="shared" si="186"/>
        <v>●</v>
      </c>
      <c r="AK442" s="100" t="str">
        <f t="shared" si="184"/>
        <v>●</v>
      </c>
      <c r="AL442" s="100" t="str">
        <f t="shared" si="184"/>
        <v>●</v>
      </c>
      <c r="AM442" s="100" t="str">
        <f t="shared" si="184"/>
        <v>●</v>
      </c>
      <c r="AP442" s="100" t="str">
        <f t="shared" si="187"/>
        <v>●</v>
      </c>
      <c r="AQ442" s="100" t="str">
        <f t="shared" si="185"/>
        <v>●</v>
      </c>
      <c r="AR442" s="100" t="str">
        <f t="shared" si="185"/>
        <v>●</v>
      </c>
      <c r="AS442" s="100" t="str">
        <f t="shared" si="185"/>
        <v>●</v>
      </c>
    </row>
    <row r="443" spans="2:45" s="100" customFormat="1" ht="14.25" customHeight="1">
      <c r="B443" s="102" t="s">
        <v>101</v>
      </c>
      <c r="C443" s="106">
        <v>39</v>
      </c>
      <c r="D443" s="107">
        <v>23</v>
      </c>
      <c r="E443" s="107">
        <v>31</v>
      </c>
      <c r="F443" s="107">
        <v>28</v>
      </c>
      <c r="G443" s="107">
        <f>第2表01元データ!J74</f>
        <v>16</v>
      </c>
      <c r="H443" s="107">
        <f t="shared" si="188"/>
        <v>-12</v>
      </c>
      <c r="I443" s="108">
        <f t="shared" si="189"/>
        <v>-42.857142857142854</v>
      </c>
      <c r="J443" s="102"/>
      <c r="K443" s="114" t="s">
        <v>101</v>
      </c>
      <c r="L443" s="106">
        <v>67</v>
      </c>
      <c r="M443" s="107">
        <v>53</v>
      </c>
      <c r="N443" s="107">
        <v>36</v>
      </c>
      <c r="O443" s="107">
        <v>35</v>
      </c>
      <c r="P443" s="107">
        <f>第2表01元データ!K74</f>
        <v>23</v>
      </c>
      <c r="Q443" s="107">
        <f t="shared" si="190"/>
        <v>-12</v>
      </c>
      <c r="R443" s="108">
        <f t="shared" si="191"/>
        <v>-34.285714285714285</v>
      </c>
      <c r="S443" s="108"/>
      <c r="T443" s="100">
        <v>209</v>
      </c>
      <c r="W443" s="100" t="s">
        <v>363</v>
      </c>
      <c r="X443" s="100">
        <v>42</v>
      </c>
      <c r="Y443" s="100">
        <v>39</v>
      </c>
      <c r="Z443" s="100">
        <v>23</v>
      </c>
      <c r="AA443" s="100">
        <v>31</v>
      </c>
      <c r="AC443" s="100" t="s">
        <v>363</v>
      </c>
      <c r="AD443" s="100">
        <v>84</v>
      </c>
      <c r="AE443" s="100">
        <v>67</v>
      </c>
      <c r="AF443" s="100">
        <v>53</v>
      </c>
      <c r="AG443" s="100">
        <v>36</v>
      </c>
      <c r="AJ443" s="100" t="str">
        <f t="shared" si="186"/>
        <v>●</v>
      </c>
      <c r="AK443" s="100" t="str">
        <f t="shared" si="184"/>
        <v>●</v>
      </c>
      <c r="AL443" s="100" t="str">
        <f>IF(E443=Z443,"○","●")</f>
        <v>●</v>
      </c>
      <c r="AM443" s="100" t="str">
        <f t="shared" si="184"/>
        <v>●</v>
      </c>
      <c r="AP443" s="100" t="str">
        <f t="shared" si="187"/>
        <v>●</v>
      </c>
      <c r="AQ443" s="100" t="str">
        <f t="shared" si="185"/>
        <v>●</v>
      </c>
      <c r="AR443" s="100" t="str">
        <f t="shared" si="185"/>
        <v>●</v>
      </c>
      <c r="AS443" s="100" t="str">
        <f t="shared" si="185"/>
        <v>●</v>
      </c>
    </row>
    <row r="444" spans="2:45" s="100" customFormat="1" ht="14.25" customHeight="1">
      <c r="B444" s="102" t="s">
        <v>102</v>
      </c>
      <c r="C444" s="106">
        <v>53</v>
      </c>
      <c r="D444" s="107">
        <v>40</v>
      </c>
      <c r="E444" s="107">
        <v>20</v>
      </c>
      <c r="F444" s="107">
        <v>24</v>
      </c>
      <c r="G444" s="107">
        <f>第2表01元データ!J75</f>
        <v>26</v>
      </c>
      <c r="H444" s="107">
        <f t="shared" si="188"/>
        <v>2</v>
      </c>
      <c r="I444" s="108">
        <f t="shared" si="189"/>
        <v>8.3333333333333321</v>
      </c>
      <c r="J444" s="102"/>
      <c r="K444" s="114" t="s">
        <v>102</v>
      </c>
      <c r="L444" s="106">
        <v>88</v>
      </c>
      <c r="M444" s="107">
        <v>57</v>
      </c>
      <c r="N444" s="107">
        <v>51</v>
      </c>
      <c r="O444" s="107">
        <v>40</v>
      </c>
      <c r="P444" s="107">
        <f>第2表01元データ!K75</f>
        <v>34</v>
      </c>
      <c r="Q444" s="107">
        <f t="shared" si="190"/>
        <v>-6</v>
      </c>
      <c r="R444" s="108">
        <f t="shared" si="191"/>
        <v>-15</v>
      </c>
      <c r="S444" s="108"/>
      <c r="T444" s="100">
        <v>210</v>
      </c>
      <c r="W444" s="100" t="s">
        <v>364</v>
      </c>
      <c r="X444" s="100">
        <v>26</v>
      </c>
      <c r="Y444" s="100">
        <v>53</v>
      </c>
      <c r="Z444" s="100">
        <v>40</v>
      </c>
      <c r="AA444" s="100">
        <v>20</v>
      </c>
      <c r="AC444" s="100" t="s">
        <v>364</v>
      </c>
      <c r="AD444" s="100">
        <v>76</v>
      </c>
      <c r="AE444" s="100">
        <v>88</v>
      </c>
      <c r="AF444" s="100">
        <v>57</v>
      </c>
      <c r="AG444" s="100">
        <v>51</v>
      </c>
      <c r="AJ444" s="100" t="str">
        <f t="shared" si="186"/>
        <v>●</v>
      </c>
      <c r="AK444" s="100" t="str">
        <f t="shared" si="184"/>
        <v>●</v>
      </c>
      <c r="AL444" s="100" t="str">
        <f t="shared" si="184"/>
        <v>●</v>
      </c>
      <c r="AM444" s="100" t="str">
        <f t="shared" si="184"/>
        <v>●</v>
      </c>
      <c r="AP444" s="100" t="str">
        <f t="shared" si="187"/>
        <v>●</v>
      </c>
      <c r="AQ444" s="100" t="str">
        <f t="shared" si="185"/>
        <v>●</v>
      </c>
      <c r="AR444" s="100" t="str">
        <f t="shared" si="185"/>
        <v>●</v>
      </c>
      <c r="AS444" s="100" t="str">
        <f t="shared" si="185"/>
        <v>●</v>
      </c>
    </row>
    <row r="445" spans="2:45" s="100" customFormat="1" ht="14.25" customHeight="1">
      <c r="B445" s="102" t="s">
        <v>103</v>
      </c>
      <c r="C445" s="106">
        <v>29</v>
      </c>
      <c r="D445" s="107">
        <v>53</v>
      </c>
      <c r="E445" s="107">
        <v>35</v>
      </c>
      <c r="F445" s="107">
        <v>23</v>
      </c>
      <c r="G445" s="107">
        <f>第2表01元データ!J76</f>
        <v>24</v>
      </c>
      <c r="H445" s="107">
        <f t="shared" si="188"/>
        <v>1</v>
      </c>
      <c r="I445" s="108">
        <f t="shared" si="189"/>
        <v>4.3478260869565215</v>
      </c>
      <c r="J445" s="102"/>
      <c r="K445" s="114" t="s">
        <v>103</v>
      </c>
      <c r="L445" s="106">
        <v>75</v>
      </c>
      <c r="M445" s="107">
        <v>85</v>
      </c>
      <c r="N445" s="107">
        <v>59</v>
      </c>
      <c r="O445" s="107">
        <v>52</v>
      </c>
      <c r="P445" s="107">
        <f>第2表01元データ!K76</f>
        <v>30</v>
      </c>
      <c r="Q445" s="107">
        <f t="shared" si="190"/>
        <v>-22</v>
      </c>
      <c r="R445" s="108">
        <f t="shared" si="191"/>
        <v>-42.307692307692307</v>
      </c>
      <c r="S445" s="108"/>
      <c r="T445" s="100">
        <v>211</v>
      </c>
      <c r="W445" s="100" t="s">
        <v>365</v>
      </c>
      <c r="X445" s="100">
        <v>39</v>
      </c>
      <c r="Y445" s="100">
        <v>29</v>
      </c>
      <c r="Z445" s="100">
        <v>53</v>
      </c>
      <c r="AA445" s="100">
        <v>35</v>
      </c>
      <c r="AC445" s="100" t="s">
        <v>365</v>
      </c>
      <c r="AD445" s="100">
        <v>79</v>
      </c>
      <c r="AE445" s="100">
        <v>75</v>
      </c>
      <c r="AF445" s="100">
        <v>85</v>
      </c>
      <c r="AG445" s="100">
        <v>59</v>
      </c>
      <c r="AJ445" s="100" t="str">
        <f t="shared" si="186"/>
        <v>●</v>
      </c>
      <c r="AK445" s="100" t="str">
        <f t="shared" si="184"/>
        <v>●</v>
      </c>
      <c r="AL445" s="100" t="str">
        <f t="shared" si="184"/>
        <v>●</v>
      </c>
      <c r="AM445" s="100" t="str">
        <f t="shared" si="184"/>
        <v>●</v>
      </c>
      <c r="AP445" s="100" t="str">
        <f t="shared" si="187"/>
        <v>●</v>
      </c>
      <c r="AQ445" s="100" t="str">
        <f t="shared" si="185"/>
        <v>●</v>
      </c>
      <c r="AR445" s="100" t="str">
        <f t="shared" si="185"/>
        <v>●</v>
      </c>
      <c r="AS445" s="100" t="str">
        <f t="shared" si="185"/>
        <v>●</v>
      </c>
    </row>
    <row r="446" spans="2:45" s="100" customFormat="1" ht="14.25" customHeight="1">
      <c r="B446" s="102" t="s">
        <v>104</v>
      </c>
      <c r="C446" s="106">
        <v>47</v>
      </c>
      <c r="D446" s="107">
        <v>33</v>
      </c>
      <c r="E446" s="107">
        <v>55</v>
      </c>
      <c r="F446" s="107">
        <v>33</v>
      </c>
      <c r="G446" s="107">
        <f>第2表01元データ!J77</f>
        <v>28</v>
      </c>
      <c r="H446" s="107">
        <f t="shared" si="188"/>
        <v>-5</v>
      </c>
      <c r="I446" s="108">
        <f t="shared" si="189"/>
        <v>-15.151515151515152</v>
      </c>
      <c r="J446" s="102"/>
      <c r="K446" s="114" t="s">
        <v>104</v>
      </c>
      <c r="L446" s="106">
        <v>77</v>
      </c>
      <c r="M446" s="107">
        <v>70</v>
      </c>
      <c r="N446" s="107">
        <v>78</v>
      </c>
      <c r="O446" s="107">
        <v>57</v>
      </c>
      <c r="P446" s="107">
        <f>第2表01元データ!K77</f>
        <v>35</v>
      </c>
      <c r="Q446" s="107">
        <f t="shared" si="190"/>
        <v>-22</v>
      </c>
      <c r="R446" s="108">
        <f t="shared" si="191"/>
        <v>-38.596491228070171</v>
      </c>
      <c r="S446" s="108"/>
      <c r="T446" s="100">
        <v>212</v>
      </c>
      <c r="W446" s="100" t="s">
        <v>366</v>
      </c>
      <c r="X446" s="100">
        <v>39</v>
      </c>
      <c r="Y446" s="100">
        <v>47</v>
      </c>
      <c r="Z446" s="100">
        <v>33</v>
      </c>
      <c r="AA446" s="100">
        <v>55</v>
      </c>
      <c r="AC446" s="100" t="s">
        <v>366</v>
      </c>
      <c r="AD446" s="100">
        <v>87</v>
      </c>
      <c r="AE446" s="100">
        <v>77</v>
      </c>
      <c r="AF446" s="100">
        <v>70</v>
      </c>
      <c r="AG446" s="100">
        <v>78</v>
      </c>
      <c r="AJ446" s="100" t="str">
        <f t="shared" si="186"/>
        <v>●</v>
      </c>
      <c r="AK446" s="100" t="str">
        <f t="shared" si="184"/>
        <v>●</v>
      </c>
      <c r="AL446" s="100" t="str">
        <f t="shared" si="184"/>
        <v>●</v>
      </c>
      <c r="AM446" s="100" t="str">
        <f t="shared" si="184"/>
        <v>●</v>
      </c>
      <c r="AP446" s="100" t="str">
        <f t="shared" si="187"/>
        <v>●</v>
      </c>
      <c r="AQ446" s="100" t="str">
        <f t="shared" si="185"/>
        <v>●</v>
      </c>
      <c r="AR446" s="100" t="str">
        <f t="shared" si="185"/>
        <v>●</v>
      </c>
      <c r="AS446" s="100" t="str">
        <f t="shared" si="185"/>
        <v>●</v>
      </c>
    </row>
    <row r="447" spans="2:45" s="100" customFormat="1" ht="14.25" customHeight="1">
      <c r="B447" s="102" t="s">
        <v>105</v>
      </c>
      <c r="C447" s="106">
        <v>38</v>
      </c>
      <c r="D447" s="107">
        <v>43</v>
      </c>
      <c r="E447" s="107">
        <v>31</v>
      </c>
      <c r="F447" s="107">
        <v>56</v>
      </c>
      <c r="G447" s="107">
        <f>第2表01元データ!J78</f>
        <v>24</v>
      </c>
      <c r="H447" s="107">
        <f t="shared" si="188"/>
        <v>-32</v>
      </c>
      <c r="I447" s="108">
        <f t="shared" si="189"/>
        <v>-57.142857142857139</v>
      </c>
      <c r="J447" s="102"/>
      <c r="K447" s="114" t="s">
        <v>105</v>
      </c>
      <c r="L447" s="106">
        <v>76</v>
      </c>
      <c r="M447" s="107">
        <v>74</v>
      </c>
      <c r="N447" s="107">
        <v>67</v>
      </c>
      <c r="O447" s="107">
        <v>74</v>
      </c>
      <c r="P447" s="107">
        <f>第2表01元データ!K78</f>
        <v>49</v>
      </c>
      <c r="Q447" s="107">
        <f t="shared" si="190"/>
        <v>-25</v>
      </c>
      <c r="R447" s="108">
        <f t="shared" si="191"/>
        <v>-33.783783783783782</v>
      </c>
      <c r="S447" s="108"/>
      <c r="T447" s="100">
        <v>213</v>
      </c>
      <c r="W447" s="100" t="s">
        <v>367</v>
      </c>
      <c r="X447" s="100">
        <v>30</v>
      </c>
      <c r="Y447" s="100">
        <v>38</v>
      </c>
      <c r="Z447" s="100">
        <v>43</v>
      </c>
      <c r="AA447" s="100">
        <v>31</v>
      </c>
      <c r="AC447" s="100" t="s">
        <v>367</v>
      </c>
      <c r="AD447" s="100">
        <v>69</v>
      </c>
      <c r="AE447" s="100">
        <v>76</v>
      </c>
      <c r="AF447" s="100">
        <v>74</v>
      </c>
      <c r="AG447" s="100">
        <v>67</v>
      </c>
      <c r="AJ447" s="100" t="str">
        <f t="shared" si="186"/>
        <v>●</v>
      </c>
      <c r="AK447" s="100" t="str">
        <f t="shared" si="184"/>
        <v>●</v>
      </c>
      <c r="AL447" s="100" t="str">
        <f t="shared" si="184"/>
        <v>●</v>
      </c>
      <c r="AM447" s="100" t="str">
        <f t="shared" si="184"/>
        <v>●</v>
      </c>
      <c r="AP447" s="100" t="str">
        <f t="shared" si="187"/>
        <v>●</v>
      </c>
      <c r="AQ447" s="100" t="str">
        <f t="shared" si="185"/>
        <v>●</v>
      </c>
      <c r="AR447" s="100" t="str">
        <f t="shared" si="185"/>
        <v>●</v>
      </c>
      <c r="AS447" s="100" t="str">
        <f t="shared" si="185"/>
        <v>●</v>
      </c>
    </row>
    <row r="448" spans="2:45" s="100" customFormat="1" ht="14.25" customHeight="1">
      <c r="B448" s="102" t="s">
        <v>106</v>
      </c>
      <c r="C448" s="106">
        <v>37</v>
      </c>
      <c r="D448" s="107">
        <v>43</v>
      </c>
      <c r="E448" s="107">
        <v>42</v>
      </c>
      <c r="F448" s="107">
        <v>32</v>
      </c>
      <c r="G448" s="107">
        <f>第2表01元データ!J79</f>
        <v>30</v>
      </c>
      <c r="H448" s="107">
        <f t="shared" si="188"/>
        <v>-2</v>
      </c>
      <c r="I448" s="108">
        <f t="shared" si="189"/>
        <v>-6.25</v>
      </c>
      <c r="J448" s="102"/>
      <c r="K448" s="114" t="s">
        <v>106</v>
      </c>
      <c r="L448" s="106">
        <v>63</v>
      </c>
      <c r="M448" s="107">
        <v>72</v>
      </c>
      <c r="N448" s="107">
        <v>71</v>
      </c>
      <c r="O448" s="107">
        <v>60</v>
      </c>
      <c r="P448" s="107">
        <f>第2表01元データ!K79</f>
        <v>49</v>
      </c>
      <c r="Q448" s="107">
        <f t="shared" si="190"/>
        <v>-11</v>
      </c>
      <c r="R448" s="108">
        <f t="shared" si="191"/>
        <v>-18.333333333333332</v>
      </c>
      <c r="S448" s="108"/>
      <c r="T448" s="100">
        <v>214</v>
      </c>
      <c r="W448" s="100" t="s">
        <v>368</v>
      </c>
      <c r="X448" s="100">
        <v>26</v>
      </c>
      <c r="Y448" s="100">
        <v>37</v>
      </c>
      <c r="Z448" s="100">
        <v>43</v>
      </c>
      <c r="AA448" s="100">
        <v>42</v>
      </c>
      <c r="AC448" s="100" t="s">
        <v>368</v>
      </c>
      <c r="AD448" s="100">
        <v>70</v>
      </c>
      <c r="AE448" s="100">
        <v>63</v>
      </c>
      <c r="AF448" s="100">
        <v>72</v>
      </c>
      <c r="AG448" s="100">
        <v>71</v>
      </c>
      <c r="AJ448" s="100" t="str">
        <f t="shared" si="186"/>
        <v>●</v>
      </c>
      <c r="AK448" s="100" t="str">
        <f t="shared" si="184"/>
        <v>●</v>
      </c>
      <c r="AL448" s="100" t="str">
        <f t="shared" si="184"/>
        <v>●</v>
      </c>
      <c r="AM448" s="100" t="str">
        <f t="shared" si="184"/>
        <v>●</v>
      </c>
      <c r="AP448" s="100" t="str">
        <f t="shared" si="187"/>
        <v>●</v>
      </c>
      <c r="AQ448" s="100" t="str">
        <f t="shared" si="185"/>
        <v>●</v>
      </c>
      <c r="AR448" s="100" t="str">
        <f t="shared" si="185"/>
        <v>●</v>
      </c>
      <c r="AS448" s="100" t="str">
        <f t="shared" si="185"/>
        <v>●</v>
      </c>
    </row>
    <row r="449" spans="2:45" s="100" customFormat="1" ht="14.25" customHeight="1">
      <c r="B449" s="102" t="s">
        <v>107</v>
      </c>
      <c r="C449" s="106">
        <v>27</v>
      </c>
      <c r="D449" s="107">
        <v>35</v>
      </c>
      <c r="E449" s="107">
        <v>38</v>
      </c>
      <c r="F449" s="107">
        <v>43</v>
      </c>
      <c r="G449" s="107">
        <f>第2表01元データ!J80</f>
        <v>48</v>
      </c>
      <c r="H449" s="107">
        <f t="shared" si="188"/>
        <v>5</v>
      </c>
      <c r="I449" s="108">
        <f t="shared" si="189"/>
        <v>11.627906976744185</v>
      </c>
      <c r="J449" s="102"/>
      <c r="K449" s="114" t="s">
        <v>107</v>
      </c>
      <c r="L449" s="106">
        <v>61</v>
      </c>
      <c r="M449" s="107">
        <v>55</v>
      </c>
      <c r="N449" s="107">
        <v>69</v>
      </c>
      <c r="O449" s="107">
        <v>67</v>
      </c>
      <c r="P449" s="107">
        <f>第2表01元データ!K80</f>
        <v>54</v>
      </c>
      <c r="Q449" s="107">
        <f t="shared" si="190"/>
        <v>-13</v>
      </c>
      <c r="R449" s="108">
        <f t="shared" si="191"/>
        <v>-19.402985074626866</v>
      </c>
      <c r="S449" s="108"/>
      <c r="T449" s="100">
        <v>215</v>
      </c>
      <c r="W449" s="100" t="s">
        <v>369</v>
      </c>
      <c r="X449" s="100">
        <v>29</v>
      </c>
      <c r="Y449" s="100">
        <v>27</v>
      </c>
      <c r="Z449" s="100">
        <v>35</v>
      </c>
      <c r="AA449" s="100">
        <v>38</v>
      </c>
      <c r="AC449" s="100" t="s">
        <v>369</v>
      </c>
      <c r="AD449" s="100">
        <v>47</v>
      </c>
      <c r="AE449" s="100">
        <v>61</v>
      </c>
      <c r="AF449" s="100">
        <v>55</v>
      </c>
      <c r="AG449" s="100">
        <v>69</v>
      </c>
      <c r="AJ449" s="100" t="str">
        <f t="shared" si="186"/>
        <v>●</v>
      </c>
      <c r="AK449" s="100" t="str">
        <f t="shared" si="184"/>
        <v>●</v>
      </c>
      <c r="AL449" s="100" t="str">
        <f t="shared" si="184"/>
        <v>●</v>
      </c>
      <c r="AM449" s="100" t="str">
        <f t="shared" si="184"/>
        <v>●</v>
      </c>
      <c r="AP449" s="100" t="str">
        <f t="shared" si="187"/>
        <v>●</v>
      </c>
      <c r="AQ449" s="100" t="str">
        <f t="shared" si="185"/>
        <v>●</v>
      </c>
      <c r="AR449" s="100" t="str">
        <f t="shared" si="185"/>
        <v>●</v>
      </c>
      <c r="AS449" s="100" t="str">
        <f t="shared" si="185"/>
        <v>●</v>
      </c>
    </row>
    <row r="450" spans="2:45" s="100" customFormat="1" ht="14.25" customHeight="1">
      <c r="B450" s="102" t="s">
        <v>108</v>
      </c>
      <c r="C450" s="106">
        <v>24</v>
      </c>
      <c r="D450" s="107">
        <v>21</v>
      </c>
      <c r="E450" s="107">
        <v>32</v>
      </c>
      <c r="F450" s="107">
        <v>31</v>
      </c>
      <c r="G450" s="107">
        <f>第2表01元データ!J81</f>
        <v>31</v>
      </c>
      <c r="H450" s="107">
        <f t="shared" si="188"/>
        <v>0</v>
      </c>
      <c r="I450" s="108">
        <f t="shared" si="189"/>
        <v>0</v>
      </c>
      <c r="J450" s="102"/>
      <c r="K450" s="114" t="s">
        <v>108</v>
      </c>
      <c r="L450" s="106">
        <v>43</v>
      </c>
      <c r="M450" s="107">
        <v>53</v>
      </c>
      <c r="N450" s="107">
        <v>53</v>
      </c>
      <c r="O450" s="107">
        <v>57</v>
      </c>
      <c r="P450" s="107">
        <f>第2表01元データ!K81</f>
        <v>44</v>
      </c>
      <c r="Q450" s="107">
        <f t="shared" si="190"/>
        <v>-13</v>
      </c>
      <c r="R450" s="108">
        <f t="shared" si="191"/>
        <v>-22.807017543859647</v>
      </c>
      <c r="S450" s="108"/>
      <c r="T450" s="100">
        <v>216</v>
      </c>
      <c r="W450" s="100" t="s">
        <v>370</v>
      </c>
      <c r="X450" s="100">
        <v>25</v>
      </c>
      <c r="Y450" s="100">
        <v>24</v>
      </c>
      <c r="Z450" s="100">
        <v>21</v>
      </c>
      <c r="AA450" s="100">
        <v>32</v>
      </c>
      <c r="AC450" s="100" t="s">
        <v>370</v>
      </c>
      <c r="AD450" s="100">
        <v>27</v>
      </c>
      <c r="AE450" s="100">
        <v>43</v>
      </c>
      <c r="AF450" s="100">
        <v>53</v>
      </c>
      <c r="AG450" s="100">
        <v>53</v>
      </c>
      <c r="AJ450" s="100" t="str">
        <f t="shared" si="186"/>
        <v>●</v>
      </c>
      <c r="AK450" s="100" t="str">
        <f t="shared" si="184"/>
        <v>●</v>
      </c>
      <c r="AL450" s="100" t="str">
        <f t="shared" si="184"/>
        <v>●</v>
      </c>
      <c r="AM450" s="100" t="str">
        <f t="shared" si="184"/>
        <v>●</v>
      </c>
      <c r="AP450" s="100" t="str">
        <f t="shared" si="187"/>
        <v>●</v>
      </c>
      <c r="AQ450" s="100" t="str">
        <f t="shared" si="185"/>
        <v>●</v>
      </c>
      <c r="AR450" s="100" t="str">
        <f t="shared" si="185"/>
        <v>○</v>
      </c>
      <c r="AS450" s="100" t="str">
        <f t="shared" si="185"/>
        <v>●</v>
      </c>
    </row>
    <row r="451" spans="2:45" s="100" customFormat="1" ht="14.25" customHeight="1">
      <c r="B451" s="102" t="s">
        <v>109</v>
      </c>
      <c r="C451" s="106">
        <v>24</v>
      </c>
      <c r="D451" s="107">
        <v>16</v>
      </c>
      <c r="E451" s="107">
        <v>18</v>
      </c>
      <c r="F451" s="107">
        <v>25</v>
      </c>
      <c r="G451" s="107">
        <f>第2表01元データ!J82</f>
        <v>29</v>
      </c>
      <c r="H451" s="107">
        <f t="shared" si="188"/>
        <v>4</v>
      </c>
      <c r="I451" s="108">
        <f t="shared" si="189"/>
        <v>16</v>
      </c>
      <c r="J451" s="102"/>
      <c r="K451" s="114" t="s">
        <v>109</v>
      </c>
      <c r="L451" s="106">
        <v>25</v>
      </c>
      <c r="M451" s="107">
        <v>22</v>
      </c>
      <c r="N451" s="107">
        <v>33</v>
      </c>
      <c r="O451" s="107">
        <v>47</v>
      </c>
      <c r="P451" s="107">
        <f>第2表01元データ!K82</f>
        <v>49</v>
      </c>
      <c r="Q451" s="107">
        <f t="shared" si="190"/>
        <v>2</v>
      </c>
      <c r="R451" s="108">
        <f t="shared" si="191"/>
        <v>4.2553191489361701</v>
      </c>
      <c r="S451" s="108"/>
      <c r="T451" s="100">
        <v>217</v>
      </c>
      <c r="W451" s="100" t="s">
        <v>371</v>
      </c>
      <c r="X451" s="100">
        <v>10</v>
      </c>
      <c r="Y451" s="100">
        <v>24</v>
      </c>
      <c r="Z451" s="100">
        <v>16</v>
      </c>
      <c r="AA451" s="100">
        <v>18</v>
      </c>
      <c r="AC451" s="100" t="s">
        <v>371</v>
      </c>
      <c r="AD451" s="100">
        <v>15</v>
      </c>
      <c r="AE451" s="100">
        <v>25</v>
      </c>
      <c r="AF451" s="100">
        <v>22</v>
      </c>
      <c r="AG451" s="100">
        <v>33</v>
      </c>
      <c r="AJ451" s="100" t="str">
        <f t="shared" si="186"/>
        <v>●</v>
      </c>
      <c r="AK451" s="100" t="str">
        <f t="shared" si="184"/>
        <v>●</v>
      </c>
      <c r="AL451" s="100" t="str">
        <f t="shared" si="184"/>
        <v>●</v>
      </c>
      <c r="AM451" s="100" t="str">
        <f t="shared" si="184"/>
        <v>●</v>
      </c>
      <c r="AP451" s="100" t="str">
        <f t="shared" si="187"/>
        <v>●</v>
      </c>
      <c r="AQ451" s="100" t="str">
        <f t="shared" si="185"/>
        <v>●</v>
      </c>
      <c r="AR451" s="100" t="str">
        <f t="shared" si="185"/>
        <v>●</v>
      </c>
      <c r="AS451" s="100" t="str">
        <f t="shared" si="185"/>
        <v>●</v>
      </c>
    </row>
    <row r="452" spans="2:45" s="100" customFormat="1" ht="14.25" customHeight="1">
      <c r="B452" s="102" t="s">
        <v>110</v>
      </c>
      <c r="C452" s="106">
        <v>9</v>
      </c>
      <c r="D452" s="107">
        <v>18</v>
      </c>
      <c r="E452" s="107">
        <v>21</v>
      </c>
      <c r="F452" s="107">
        <v>18</v>
      </c>
      <c r="G452" s="107">
        <f>第2表01元データ!J83</f>
        <v>30</v>
      </c>
      <c r="H452" s="107">
        <f t="shared" si="188"/>
        <v>12</v>
      </c>
      <c r="I452" s="108">
        <f t="shared" si="189"/>
        <v>66.666666666666657</v>
      </c>
      <c r="J452" s="102"/>
      <c r="K452" s="114" t="s">
        <v>110</v>
      </c>
      <c r="L452" s="106">
        <v>8</v>
      </c>
      <c r="M452" s="107">
        <v>23</v>
      </c>
      <c r="N452" s="107">
        <v>18</v>
      </c>
      <c r="O452" s="107">
        <v>33</v>
      </c>
      <c r="P452" s="107">
        <f>第2表01元データ!K83</f>
        <v>40</v>
      </c>
      <c r="Q452" s="107">
        <f t="shared" si="190"/>
        <v>7</v>
      </c>
      <c r="R452" s="108">
        <f t="shared" si="191"/>
        <v>21.212121212121211</v>
      </c>
      <c r="S452" s="108"/>
      <c r="T452" s="100">
        <v>218</v>
      </c>
      <c r="W452" s="100" t="s">
        <v>378</v>
      </c>
      <c r="X452" s="100">
        <v>5</v>
      </c>
      <c r="Y452" s="100">
        <v>9</v>
      </c>
      <c r="Z452" s="100">
        <v>18</v>
      </c>
      <c r="AA452" s="100">
        <v>21</v>
      </c>
      <c r="AC452" s="100" t="s">
        <v>378</v>
      </c>
      <c r="AD452" s="100">
        <v>9</v>
      </c>
      <c r="AE452" s="100">
        <v>8</v>
      </c>
      <c r="AF452" s="100">
        <v>23</v>
      </c>
      <c r="AG452" s="100">
        <v>18</v>
      </c>
      <c r="AJ452" s="100" t="str">
        <f t="shared" si="186"/>
        <v>●</v>
      </c>
      <c r="AK452" s="100" t="str">
        <f t="shared" si="184"/>
        <v>●</v>
      </c>
      <c r="AL452" s="100" t="str">
        <f t="shared" si="184"/>
        <v>●</v>
      </c>
      <c r="AM452" s="100" t="str">
        <f t="shared" si="184"/>
        <v>●</v>
      </c>
      <c r="AP452" s="100" t="str">
        <f t="shared" si="187"/>
        <v>●</v>
      </c>
      <c r="AQ452" s="100" t="str">
        <f t="shared" si="185"/>
        <v>●</v>
      </c>
      <c r="AR452" s="100" t="str">
        <f t="shared" si="185"/>
        <v>●</v>
      </c>
      <c r="AS452" s="100" t="str">
        <f t="shared" si="185"/>
        <v>●</v>
      </c>
    </row>
    <row r="453" spans="2:45" s="100" customFormat="1" ht="14.25" customHeight="1">
      <c r="B453" s="119" t="s">
        <v>111</v>
      </c>
      <c r="C453" s="120" t="s">
        <v>313</v>
      </c>
      <c r="D453" s="116" t="s">
        <v>313</v>
      </c>
      <c r="E453" s="116" t="s">
        <v>313</v>
      </c>
      <c r="F453" s="116" t="s">
        <v>313</v>
      </c>
      <c r="G453" s="107">
        <f>第2表01元データ!J84</f>
        <v>1</v>
      </c>
      <c r="H453" s="107"/>
      <c r="I453" s="108"/>
      <c r="K453" s="119" t="s">
        <v>111</v>
      </c>
      <c r="L453" s="120" t="s">
        <v>313</v>
      </c>
      <c r="M453" s="116" t="s">
        <v>313</v>
      </c>
      <c r="N453" s="116" t="s">
        <v>313</v>
      </c>
      <c r="O453" s="116" t="s">
        <v>313</v>
      </c>
      <c r="P453" s="107" t="str">
        <f>第2表01元データ!K84</f>
        <v>-</v>
      </c>
      <c r="Q453" s="107"/>
      <c r="R453" s="108"/>
      <c r="T453" s="100">
        <v>219</v>
      </c>
    </row>
    <row r="454" spans="2:45" s="100" customFormat="1" ht="14.25" customHeight="1">
      <c r="B454" s="119"/>
      <c r="C454" s="123"/>
      <c r="D454" s="116"/>
      <c r="E454" s="116"/>
      <c r="F454" s="116"/>
      <c r="G454" s="107"/>
      <c r="H454" s="107"/>
      <c r="I454" s="108"/>
      <c r="K454" s="119"/>
      <c r="L454" s="123"/>
      <c r="M454" s="116"/>
      <c r="N454" s="116"/>
      <c r="O454" s="116"/>
      <c r="P454" s="107"/>
      <c r="Q454" s="107"/>
      <c r="R454" s="108"/>
    </row>
    <row r="455" spans="2:45" s="100" customFormat="1" ht="14.25" customHeight="1">
      <c r="B455" s="118"/>
      <c r="C455" s="118"/>
      <c r="D455" s="118"/>
      <c r="E455" s="118"/>
      <c r="F455" s="118"/>
      <c r="G455" s="118"/>
      <c r="H455" s="118"/>
      <c r="I455" s="118"/>
      <c r="J455" s="118"/>
      <c r="K455" s="118"/>
      <c r="L455" s="118"/>
      <c r="M455" s="118"/>
      <c r="N455" s="118"/>
      <c r="O455" s="118"/>
      <c r="P455" s="168"/>
      <c r="W455" s="100">
        <v>42</v>
      </c>
    </row>
    <row r="456" spans="2:45" s="100" customFormat="1" ht="14.25" customHeight="1">
      <c r="B456" s="118"/>
      <c r="C456" s="118"/>
      <c r="D456" s="118"/>
      <c r="E456" s="118"/>
      <c r="F456" s="118"/>
      <c r="G456" s="118"/>
      <c r="H456" s="118"/>
      <c r="I456" s="118"/>
      <c r="J456" s="118"/>
      <c r="K456" s="118"/>
      <c r="L456" s="118"/>
      <c r="M456" s="118"/>
      <c r="N456" s="118"/>
      <c r="O456" s="118"/>
      <c r="P456" s="168"/>
    </row>
    <row r="457" spans="2:45" s="99" customFormat="1" ht="14.25" customHeight="1">
      <c r="B457" s="99" t="s">
        <v>226</v>
      </c>
      <c r="K457" s="99" t="s">
        <v>227</v>
      </c>
      <c r="W457" s="100"/>
      <c r="X457" s="100"/>
      <c r="Y457" s="100"/>
      <c r="Z457" s="100"/>
      <c r="AA457" s="100"/>
      <c r="AB457" s="100"/>
      <c r="AC457" s="100"/>
      <c r="AD457" s="100"/>
      <c r="AE457" s="100"/>
      <c r="AF457" s="100"/>
      <c r="AG457" s="100"/>
    </row>
    <row r="458" spans="2:45" s="100" customFormat="1" ht="14.25" customHeight="1">
      <c r="B458" s="583" t="s">
        <v>335</v>
      </c>
      <c r="C458" s="101"/>
      <c r="D458" s="101"/>
      <c r="E458" s="101"/>
      <c r="F458" s="101"/>
      <c r="G458" s="135"/>
      <c r="H458" s="131"/>
      <c r="I458" s="131"/>
      <c r="J458" s="102"/>
      <c r="K458" s="583" t="s">
        <v>335</v>
      </c>
      <c r="L458" s="101"/>
      <c r="M458" s="101"/>
      <c r="N458" s="101"/>
      <c r="O458" s="101"/>
      <c r="P458" s="135"/>
      <c r="Q458" s="131"/>
      <c r="R458" s="131"/>
      <c r="S458" s="103"/>
    </row>
    <row r="459" spans="2:45" s="100" customFormat="1" ht="14.25" customHeight="1">
      <c r="B459" s="584"/>
      <c r="C459" s="130" t="str">
        <f>$C$4</f>
        <v>平成7年</v>
      </c>
      <c r="D459" s="130" t="str">
        <f>$D$4</f>
        <v>平成12年</v>
      </c>
      <c r="E459" s="130" t="str">
        <f>$E$4</f>
        <v>平成17年</v>
      </c>
      <c r="F459" s="130" t="str">
        <f>$F$4</f>
        <v>平成22年</v>
      </c>
      <c r="G459" s="130" t="s">
        <v>410</v>
      </c>
      <c r="H459" s="133" t="s">
        <v>509</v>
      </c>
      <c r="I459" s="134" t="s">
        <v>510</v>
      </c>
      <c r="J459" s="102"/>
      <c r="K459" s="584"/>
      <c r="L459" s="130" t="str">
        <f>$C$4</f>
        <v>平成7年</v>
      </c>
      <c r="M459" s="130" t="str">
        <f>$D$4</f>
        <v>平成12年</v>
      </c>
      <c r="N459" s="130" t="str">
        <f>$E$4</f>
        <v>平成17年</v>
      </c>
      <c r="O459" s="130" t="str">
        <f>$F$4</f>
        <v>平成22年</v>
      </c>
      <c r="P459" s="130" t="s">
        <v>410</v>
      </c>
      <c r="Q459" s="133" t="str">
        <f>$H$4</f>
        <v>対平成</v>
      </c>
      <c r="R459" s="134" t="str">
        <f>$I$4</f>
        <v>22年</v>
      </c>
      <c r="S459" s="103"/>
    </row>
    <row r="460" spans="2:45" s="100" customFormat="1" ht="14.25" customHeight="1">
      <c r="B460" s="585"/>
      <c r="C460" s="104"/>
      <c r="D460" s="104"/>
      <c r="E460" s="104"/>
      <c r="F460" s="104"/>
      <c r="G460" s="104"/>
      <c r="H460" s="132" t="s">
        <v>88</v>
      </c>
      <c r="I460" s="133" t="s">
        <v>398</v>
      </c>
      <c r="J460" s="102"/>
      <c r="K460" s="585"/>
      <c r="L460" s="104"/>
      <c r="M460" s="104"/>
      <c r="N460" s="104"/>
      <c r="O460" s="104"/>
      <c r="P460" s="104"/>
      <c r="Q460" s="132" t="s">
        <v>88</v>
      </c>
      <c r="R460" s="133" t="s">
        <v>398</v>
      </c>
      <c r="S460" s="103"/>
    </row>
    <row r="461" spans="2:45" s="199" customFormat="1" ht="14.25" customHeight="1">
      <c r="B461" s="200" t="s">
        <v>90</v>
      </c>
      <c r="C461" s="198">
        <v>2624</v>
      </c>
      <c r="D461" s="194">
        <v>2288</v>
      </c>
      <c r="E461" s="194">
        <v>2066</v>
      </c>
      <c r="F461" s="194">
        <v>1741</v>
      </c>
      <c r="G461" s="194">
        <f>IF(COUNTIF(G466:G484,"x"),"x",IF(SUM(G466:G484)=0,"-",SUM(G466:G484)))</f>
        <v>1354</v>
      </c>
      <c r="H461" s="193">
        <f t="shared" ref="H461:H464" si="192">IF(G461="x","x",IF(AND(G461="-",F461="-"),"-",IF(AND(G461="-",F461&gt;0),F461*-1,IF(AND(G461&gt;0,F461="-"),G461,G461-F461))))</f>
        <v>-387</v>
      </c>
      <c r="I461" s="195">
        <f t="shared" ref="I461:I464" si="193">IF(H461="x","x",IF(H461="-","-",IF(AND(F461="-",G461&gt;0),"皆増",IF(AND(F461&gt;0,G461="-"),"皆減",H461/F461*100))))</f>
        <v>-22.228604250430788</v>
      </c>
      <c r="J461" s="196"/>
      <c r="K461" s="197" t="s">
        <v>90</v>
      </c>
      <c r="L461" s="198">
        <v>1989</v>
      </c>
      <c r="M461" s="194">
        <v>1720</v>
      </c>
      <c r="N461" s="194">
        <v>1616</v>
      </c>
      <c r="O461" s="194">
        <v>1334</v>
      </c>
      <c r="P461" s="194">
        <f>IF(COUNTIF(P466:P484,"x"),"x",IF(SUM(P466:P484)=0,"-",SUM(P466:P484)))</f>
        <v>1035</v>
      </c>
      <c r="Q461" s="193">
        <f t="shared" ref="Q461:Q464" si="194">IF(P461="x","x",IF(AND(P461="-",O461="-"),"-",IF(AND(P461="-",O461&gt;0),O461*-1,IF(AND(P461&gt;0,O461="-"),P461,P461-O461))))</f>
        <v>-299</v>
      </c>
      <c r="R461" s="195">
        <f t="shared" ref="R461:R464" si="195">IF(Q461="x","x",IF(Q461="-","-",IF(AND(O461="-",P461&gt;0),"皆増",IF(AND(O461&gt;0,P461="-"),"皆減",Q461/O461*100))))</f>
        <v>-22.413793103448278</v>
      </c>
      <c r="S461" s="195"/>
      <c r="W461" s="199" t="s">
        <v>373</v>
      </c>
      <c r="X461" s="199">
        <v>2852</v>
      </c>
      <c r="Y461" s="199">
        <v>2624</v>
      </c>
      <c r="Z461" s="199">
        <v>2288</v>
      </c>
      <c r="AA461" s="199">
        <v>2066</v>
      </c>
      <c r="AC461" s="199" t="s">
        <v>373</v>
      </c>
      <c r="AD461" s="199">
        <v>2298</v>
      </c>
      <c r="AE461" s="199">
        <v>1989</v>
      </c>
      <c r="AF461" s="199">
        <v>1720</v>
      </c>
      <c r="AG461" s="199">
        <v>1616</v>
      </c>
      <c r="AJ461" s="199" t="str">
        <f>IF(C461=X461,"○","●")</f>
        <v>●</v>
      </c>
      <c r="AK461" s="199" t="str">
        <f t="shared" ref="AK461:AM483" si="196">IF(D461=Y461,"○","●")</f>
        <v>●</v>
      </c>
      <c r="AL461" s="199" t="str">
        <f t="shared" si="196"/>
        <v>●</v>
      </c>
      <c r="AM461" s="199" t="str">
        <f t="shared" si="196"/>
        <v>●</v>
      </c>
      <c r="AP461" s="199" t="str">
        <f>IF(L461=AD461,"○","●")</f>
        <v>●</v>
      </c>
      <c r="AQ461" s="199" t="str">
        <f t="shared" ref="AQ461:AS483" si="197">IF(M461=AE461,"○","●")</f>
        <v>●</v>
      </c>
      <c r="AR461" s="199" t="str">
        <f t="shared" si="197"/>
        <v>●</v>
      </c>
      <c r="AS461" s="199" t="str">
        <f t="shared" si="197"/>
        <v>●</v>
      </c>
    </row>
    <row r="462" spans="2:45" s="100" customFormat="1" ht="14.25" customHeight="1">
      <c r="B462" s="105" t="s">
        <v>91</v>
      </c>
      <c r="C462" s="106">
        <v>314</v>
      </c>
      <c r="D462" s="107">
        <v>204</v>
      </c>
      <c r="E462" s="107">
        <v>169</v>
      </c>
      <c r="F462" s="107">
        <v>134</v>
      </c>
      <c r="G462" s="107">
        <f>IF(COUNTIF(G466:G468,"x"),"x",IF(SUM(G466:G468)=0,"-",SUM(G466:G468)))</f>
        <v>109</v>
      </c>
      <c r="H462" s="107">
        <f t="shared" si="192"/>
        <v>-25</v>
      </c>
      <c r="I462" s="108">
        <f t="shared" si="193"/>
        <v>-18.656716417910449</v>
      </c>
      <c r="J462" s="102"/>
      <c r="K462" s="109" t="s">
        <v>91</v>
      </c>
      <c r="L462" s="106">
        <v>191</v>
      </c>
      <c r="M462" s="107">
        <v>142</v>
      </c>
      <c r="N462" s="107">
        <v>120</v>
      </c>
      <c r="O462" s="107">
        <v>97</v>
      </c>
      <c r="P462" s="107">
        <f>IF(COUNTIF(P466:P468,"x"),"x",IF(SUM(P466:P468)=0,"-",SUM(P466:P468)))</f>
        <v>79</v>
      </c>
      <c r="Q462" s="107">
        <f t="shared" si="194"/>
        <v>-18</v>
      </c>
      <c r="R462" s="108">
        <f t="shared" si="195"/>
        <v>-18.556701030927837</v>
      </c>
      <c r="S462" s="108"/>
      <c r="W462" s="100" t="s">
        <v>374</v>
      </c>
      <c r="X462" s="100">
        <v>396</v>
      </c>
      <c r="Y462" s="100">
        <v>314</v>
      </c>
      <c r="Z462" s="100">
        <v>204</v>
      </c>
      <c r="AA462" s="100">
        <v>169</v>
      </c>
      <c r="AC462" s="100" t="s">
        <v>374</v>
      </c>
      <c r="AD462" s="100">
        <v>273</v>
      </c>
      <c r="AE462" s="100">
        <v>191</v>
      </c>
      <c r="AF462" s="100">
        <v>142</v>
      </c>
      <c r="AG462" s="100">
        <v>120</v>
      </c>
      <c r="AJ462" s="100" t="str">
        <f t="shared" ref="AJ462:AJ483" si="198">IF(C462=X462,"○","●")</f>
        <v>●</v>
      </c>
      <c r="AK462" s="100" t="str">
        <f t="shared" si="196"/>
        <v>●</v>
      </c>
      <c r="AL462" s="100" t="str">
        <f t="shared" si="196"/>
        <v>●</v>
      </c>
      <c r="AM462" s="100" t="str">
        <f t="shared" si="196"/>
        <v>●</v>
      </c>
      <c r="AP462" s="100" t="str">
        <f t="shared" ref="AP462:AP483" si="199">IF(L462=AD462,"○","●")</f>
        <v>●</v>
      </c>
      <c r="AQ462" s="100" t="str">
        <f t="shared" si="197"/>
        <v>●</v>
      </c>
      <c r="AR462" s="100" t="str">
        <f t="shared" si="197"/>
        <v>●</v>
      </c>
      <c r="AS462" s="100" t="str">
        <f>IF(O462=AG462,"○","●")</f>
        <v>●</v>
      </c>
    </row>
    <row r="463" spans="2:45" s="100" customFormat="1" ht="14.25" customHeight="1">
      <c r="B463" s="105" t="s">
        <v>92</v>
      </c>
      <c r="C463" s="106">
        <v>1667</v>
      </c>
      <c r="D463" s="107">
        <v>1407</v>
      </c>
      <c r="E463" s="107">
        <v>1196</v>
      </c>
      <c r="F463" s="107">
        <v>942</v>
      </c>
      <c r="G463" s="296">
        <f>IF(COUNTIF(G469:G478,"x"),"x",IF(SUM(G469:G478)=0,"-",SUM(G469:G478)))</f>
        <v>646</v>
      </c>
      <c r="H463" s="107">
        <f t="shared" si="192"/>
        <v>-296</v>
      </c>
      <c r="I463" s="108">
        <f t="shared" si="193"/>
        <v>-31.422505307855626</v>
      </c>
      <c r="J463" s="102"/>
      <c r="K463" s="109" t="s">
        <v>92</v>
      </c>
      <c r="L463" s="106">
        <v>1256</v>
      </c>
      <c r="M463" s="107">
        <v>999</v>
      </c>
      <c r="N463" s="107">
        <v>869</v>
      </c>
      <c r="O463" s="107">
        <v>688</v>
      </c>
      <c r="P463" s="296">
        <f>IF(COUNTIF(P469:P478,"x"),"x",IF(SUM(P469:P478)=0,"-",SUM(P469:P478)))</f>
        <v>493</v>
      </c>
      <c r="Q463" s="107">
        <f t="shared" si="194"/>
        <v>-195</v>
      </c>
      <c r="R463" s="108">
        <f t="shared" si="195"/>
        <v>-28.343023255813954</v>
      </c>
      <c r="S463" s="108"/>
      <c r="W463" s="100" t="s">
        <v>375</v>
      </c>
      <c r="X463" s="100">
        <v>1929</v>
      </c>
      <c r="Y463" s="100">
        <v>1667</v>
      </c>
      <c r="Z463" s="100">
        <v>1407</v>
      </c>
      <c r="AA463" s="100">
        <v>1196</v>
      </c>
      <c r="AC463" s="100" t="s">
        <v>375</v>
      </c>
      <c r="AD463" s="100">
        <v>1546</v>
      </c>
      <c r="AE463" s="100">
        <v>1256</v>
      </c>
      <c r="AF463" s="100">
        <v>999</v>
      </c>
      <c r="AG463" s="100">
        <v>869</v>
      </c>
      <c r="AJ463" s="100" t="str">
        <f t="shared" si="198"/>
        <v>●</v>
      </c>
      <c r="AK463" s="100" t="str">
        <f t="shared" si="196"/>
        <v>●</v>
      </c>
      <c r="AL463" s="100" t="str">
        <f>IF(E463=Z463,"○","●")</f>
        <v>●</v>
      </c>
      <c r="AM463" s="100" t="str">
        <f t="shared" si="196"/>
        <v>●</v>
      </c>
      <c r="AP463" s="100" t="str">
        <f t="shared" si="199"/>
        <v>●</v>
      </c>
      <c r="AQ463" s="100" t="str">
        <f t="shared" si="197"/>
        <v>●</v>
      </c>
      <c r="AR463" s="100" t="str">
        <f t="shared" si="197"/>
        <v>●</v>
      </c>
      <c r="AS463" s="100" t="str">
        <f t="shared" si="197"/>
        <v>●</v>
      </c>
    </row>
    <row r="464" spans="2:45" s="100" customFormat="1" ht="14.25" customHeight="1">
      <c r="B464" s="105" t="s">
        <v>93</v>
      </c>
      <c r="C464" s="106">
        <v>643</v>
      </c>
      <c r="D464" s="107">
        <v>677</v>
      </c>
      <c r="E464" s="107">
        <v>701</v>
      </c>
      <c r="F464" s="107">
        <v>665</v>
      </c>
      <c r="G464" s="107">
        <f>IF(COUNTIF(G479:G483,"x"),"x",IF(SUM(G479,G483)=0,"-",SUM(G479:G483)))</f>
        <v>594</v>
      </c>
      <c r="H464" s="107">
        <f t="shared" si="192"/>
        <v>-71</v>
      </c>
      <c r="I464" s="108">
        <f t="shared" si="193"/>
        <v>-10.676691729323307</v>
      </c>
      <c r="J464" s="102"/>
      <c r="K464" s="109" t="s">
        <v>93</v>
      </c>
      <c r="L464" s="106">
        <v>542</v>
      </c>
      <c r="M464" s="107">
        <v>579</v>
      </c>
      <c r="N464" s="107">
        <v>627</v>
      </c>
      <c r="O464" s="107">
        <v>549</v>
      </c>
      <c r="P464" s="107">
        <f>IF(COUNTIF(P479:P483,"x"),"x",IF(SUM(P479,P483)=0,"-",SUM(P479:P483)))</f>
        <v>462</v>
      </c>
      <c r="Q464" s="107">
        <f t="shared" si="194"/>
        <v>-87</v>
      </c>
      <c r="R464" s="108">
        <f t="shared" si="195"/>
        <v>-15.846994535519126</v>
      </c>
      <c r="S464" s="108"/>
      <c r="W464" s="100" t="s">
        <v>376</v>
      </c>
      <c r="X464" s="100">
        <v>527</v>
      </c>
      <c r="Y464" s="100">
        <v>643</v>
      </c>
      <c r="Z464" s="100">
        <v>677</v>
      </c>
      <c r="AA464" s="100">
        <v>701</v>
      </c>
      <c r="AC464" s="100" t="s">
        <v>376</v>
      </c>
      <c r="AD464" s="100">
        <v>479</v>
      </c>
      <c r="AE464" s="100">
        <v>542</v>
      </c>
      <c r="AF464" s="100">
        <v>579</v>
      </c>
      <c r="AG464" s="100">
        <v>627</v>
      </c>
      <c r="AJ464" s="100" t="str">
        <f t="shared" si="198"/>
        <v>●</v>
      </c>
      <c r="AK464" s="100" t="str">
        <f t="shared" si="196"/>
        <v>●</v>
      </c>
      <c r="AL464" s="100" t="str">
        <f t="shared" si="196"/>
        <v>●</v>
      </c>
      <c r="AM464" s="100" t="str">
        <f t="shared" si="196"/>
        <v>●</v>
      </c>
      <c r="AP464" s="100" t="str">
        <f t="shared" si="199"/>
        <v>●</v>
      </c>
      <c r="AQ464" s="100" t="str">
        <f t="shared" si="197"/>
        <v>●</v>
      </c>
      <c r="AR464" s="100" t="str">
        <f t="shared" si="197"/>
        <v>●</v>
      </c>
      <c r="AS464" s="100" t="str">
        <f t="shared" si="197"/>
        <v>●</v>
      </c>
    </row>
    <row r="465" spans="2:45" s="100" customFormat="1" ht="14.25" customHeight="1">
      <c r="B465" s="102"/>
      <c r="C465" s="106"/>
      <c r="D465" s="112"/>
      <c r="E465" s="112"/>
      <c r="F465" s="112"/>
      <c r="G465" s="112"/>
      <c r="H465" s="112"/>
      <c r="I465" s="113"/>
      <c r="J465" s="102"/>
      <c r="K465" s="114"/>
      <c r="L465" s="106"/>
      <c r="M465" s="112"/>
      <c r="N465" s="112"/>
      <c r="O465" s="112"/>
      <c r="P465" s="112"/>
      <c r="Q465" s="112"/>
      <c r="R465" s="113"/>
      <c r="S465" s="113"/>
      <c r="AJ465" s="100" t="str">
        <f t="shared" si="198"/>
        <v>○</v>
      </c>
      <c r="AK465" s="100" t="str">
        <f t="shared" si="196"/>
        <v>○</v>
      </c>
      <c r="AL465" s="100" t="str">
        <f t="shared" si="196"/>
        <v>○</v>
      </c>
      <c r="AM465" s="100" t="str">
        <f t="shared" si="196"/>
        <v>○</v>
      </c>
      <c r="AP465" s="100" t="str">
        <f t="shared" si="199"/>
        <v>○</v>
      </c>
      <c r="AQ465" s="100" t="str">
        <f t="shared" si="197"/>
        <v>○</v>
      </c>
      <c r="AR465" s="100" t="str">
        <f t="shared" si="197"/>
        <v>○</v>
      </c>
      <c r="AS465" s="100" t="str">
        <f t="shared" si="197"/>
        <v>○</v>
      </c>
    </row>
    <row r="466" spans="2:45" s="100" customFormat="1" ht="14.25" customHeight="1">
      <c r="B466" s="102" t="s">
        <v>94</v>
      </c>
      <c r="C466" s="106">
        <v>71</v>
      </c>
      <c r="D466" s="107">
        <v>41</v>
      </c>
      <c r="E466" s="107">
        <v>61</v>
      </c>
      <c r="F466" s="107">
        <v>29</v>
      </c>
      <c r="G466" s="107">
        <f t="shared" ref="G466:G484" si="200">IF(COUNTIF(G496:G526,"x"),"x",IF(SUM(G496,G526)=0,"-",SUM(G496,G526)))</f>
        <v>34</v>
      </c>
      <c r="H466" s="107">
        <f>IF(G466="x","x",IF(AND(G466="-",F466="-"),"-",IF(AND(G466="-",F466&gt;0),F466*-1,IF(AND(G466&gt;0,F466="-"),G466,G466-F466))))</f>
        <v>5</v>
      </c>
      <c r="I466" s="108">
        <f>IF(H466="x","x",IF(H466="-","-",IF(AND(F466="-",G466&gt;0),"皆増",IF(AND(F466&gt;0,G466="-"),"皆減",H466/F466*100))))</f>
        <v>17.241379310344829</v>
      </c>
      <c r="J466" s="102"/>
      <c r="K466" s="114" t="s">
        <v>94</v>
      </c>
      <c r="L466" s="106">
        <v>49</v>
      </c>
      <c r="M466" s="107">
        <v>30</v>
      </c>
      <c r="N466" s="107">
        <v>33</v>
      </c>
      <c r="O466" s="107">
        <v>37</v>
      </c>
      <c r="P466" s="107">
        <f t="shared" ref="P466:P484" si="201">IF(COUNTIF(P496:P526,"x"),"x",IF(SUM(P496,P526)=0,"-",SUM(P496,P526)))</f>
        <v>22</v>
      </c>
      <c r="Q466" s="107">
        <f>IF(P466="x","x",IF(AND(P466="-",O466="-"),"-",IF(AND(P466="-",O466&gt;0),O466*-1,IF(AND(P466&gt;0,O466="-"),P466,P466-O466))))</f>
        <v>-15</v>
      </c>
      <c r="R466" s="108">
        <f>IF(Q466="x","x",IF(Q466="-","-",IF(AND(O466="-",P466&gt;0),"皆増",IF(AND(O466&gt;0,P466="-"),"皆減",Q466/O466*100))))</f>
        <v>-40.54054054054054</v>
      </c>
      <c r="S466" s="108"/>
      <c r="W466" s="100" t="s">
        <v>377</v>
      </c>
      <c r="X466" s="100">
        <v>82</v>
      </c>
      <c r="Y466" s="100">
        <v>71</v>
      </c>
      <c r="Z466" s="100">
        <v>41</v>
      </c>
      <c r="AA466" s="100">
        <v>61</v>
      </c>
      <c r="AC466" s="100" t="s">
        <v>377</v>
      </c>
      <c r="AD466" s="100">
        <v>73</v>
      </c>
      <c r="AE466" s="100">
        <v>49</v>
      </c>
      <c r="AF466" s="100">
        <v>30</v>
      </c>
      <c r="AG466" s="100">
        <v>33</v>
      </c>
      <c r="AJ466" s="100" t="str">
        <f t="shared" si="198"/>
        <v>●</v>
      </c>
      <c r="AK466" s="100" t="str">
        <f t="shared" si="196"/>
        <v>●</v>
      </c>
      <c r="AL466" s="100" t="str">
        <f t="shared" si="196"/>
        <v>●</v>
      </c>
      <c r="AM466" s="100" t="str">
        <f t="shared" si="196"/>
        <v>●</v>
      </c>
      <c r="AP466" s="100" t="str">
        <f t="shared" si="199"/>
        <v>●</v>
      </c>
      <c r="AQ466" s="100" t="str">
        <f t="shared" si="197"/>
        <v>●</v>
      </c>
      <c r="AR466" s="100" t="str">
        <f t="shared" si="197"/>
        <v>●</v>
      </c>
      <c r="AS466" s="100" t="str">
        <f t="shared" si="197"/>
        <v>●</v>
      </c>
    </row>
    <row r="467" spans="2:45" s="100" customFormat="1" ht="14.25" customHeight="1">
      <c r="B467" s="102" t="s">
        <v>95</v>
      </c>
      <c r="C467" s="106">
        <v>102</v>
      </c>
      <c r="D467" s="107">
        <v>73</v>
      </c>
      <c r="E467" s="107">
        <v>39</v>
      </c>
      <c r="F467" s="107">
        <v>53</v>
      </c>
      <c r="G467" s="107">
        <f t="shared" si="200"/>
        <v>32</v>
      </c>
      <c r="H467" s="107">
        <f t="shared" ref="H467:H483" si="202">IF(G467="x","x",IF(AND(G467="-",F467="-"),"-",IF(AND(G467="-",F467&gt;0),F467*-1,IF(AND(G467&gt;0,F467="-"),G467,G467-F467))))</f>
        <v>-21</v>
      </c>
      <c r="I467" s="108">
        <f t="shared" ref="I467:I483" si="203">IF(H467="x","x",IF(H467="-","-",IF(AND(F467="-",G467&gt;0),"皆増",IF(AND(F467&gt;0,G467="-"),"皆減",H467/F467*100))))</f>
        <v>-39.622641509433961</v>
      </c>
      <c r="J467" s="102"/>
      <c r="K467" s="114" t="s">
        <v>95</v>
      </c>
      <c r="L467" s="106">
        <v>64</v>
      </c>
      <c r="M467" s="107">
        <v>47</v>
      </c>
      <c r="N467" s="107">
        <v>36</v>
      </c>
      <c r="O467" s="107">
        <v>25</v>
      </c>
      <c r="P467" s="107">
        <f t="shared" si="201"/>
        <v>25</v>
      </c>
      <c r="Q467" s="107">
        <f t="shared" ref="Q467:Q483" si="204">IF(P467="x","x",IF(AND(P467="-",O467="-"),"-",IF(AND(P467="-",O467&gt;0),O467*-1,IF(AND(P467&gt;0,O467="-"),P467,P467-O467))))</f>
        <v>0</v>
      </c>
      <c r="R467" s="108">
        <f t="shared" ref="R467:R483" si="205">IF(Q467="x","x",IF(Q467="-","-",IF(AND(O467="-",P467&gt;0),"皆増",IF(AND(O467&gt;0,P467="-"),"皆減",Q467/O467*100))))</f>
        <v>0</v>
      </c>
      <c r="S467" s="108"/>
      <c r="W467" s="100" t="s">
        <v>356</v>
      </c>
      <c r="X467" s="100">
        <v>135</v>
      </c>
      <c r="Y467" s="100">
        <v>102</v>
      </c>
      <c r="Z467" s="100">
        <v>73</v>
      </c>
      <c r="AA467" s="100">
        <v>39</v>
      </c>
      <c r="AC467" s="100" t="s">
        <v>356</v>
      </c>
      <c r="AD467" s="100">
        <v>90</v>
      </c>
      <c r="AE467" s="100">
        <v>64</v>
      </c>
      <c r="AF467" s="100">
        <v>47</v>
      </c>
      <c r="AG467" s="100">
        <v>36</v>
      </c>
      <c r="AJ467" s="100" t="str">
        <f t="shared" si="198"/>
        <v>●</v>
      </c>
      <c r="AK467" s="100" t="str">
        <f t="shared" si="196"/>
        <v>●</v>
      </c>
      <c r="AL467" s="100" t="str">
        <f t="shared" si="196"/>
        <v>●</v>
      </c>
      <c r="AM467" s="100" t="str">
        <f t="shared" si="196"/>
        <v>●</v>
      </c>
      <c r="AP467" s="100" t="str">
        <f t="shared" si="199"/>
        <v>●</v>
      </c>
      <c r="AQ467" s="100" t="str">
        <f t="shared" si="197"/>
        <v>●</v>
      </c>
      <c r="AR467" s="100" t="str">
        <f t="shared" si="197"/>
        <v>●</v>
      </c>
      <c r="AS467" s="100" t="str">
        <f t="shared" si="197"/>
        <v>●</v>
      </c>
    </row>
    <row r="468" spans="2:45" s="100" customFormat="1" ht="14.25" customHeight="1">
      <c r="B468" s="102" t="s">
        <v>96</v>
      </c>
      <c r="C468" s="106">
        <v>141</v>
      </c>
      <c r="D468" s="107">
        <v>90</v>
      </c>
      <c r="E468" s="107">
        <v>69</v>
      </c>
      <c r="F468" s="107">
        <v>52</v>
      </c>
      <c r="G468" s="107">
        <f t="shared" si="200"/>
        <v>43</v>
      </c>
      <c r="H468" s="107">
        <f t="shared" si="202"/>
        <v>-9</v>
      </c>
      <c r="I468" s="108">
        <f t="shared" si="203"/>
        <v>-17.307692307692307</v>
      </c>
      <c r="J468" s="102"/>
      <c r="K468" s="114" t="s">
        <v>96</v>
      </c>
      <c r="L468" s="106">
        <v>78</v>
      </c>
      <c r="M468" s="107">
        <v>65</v>
      </c>
      <c r="N468" s="107">
        <v>51</v>
      </c>
      <c r="O468" s="107">
        <v>35</v>
      </c>
      <c r="P468" s="107">
        <f t="shared" si="201"/>
        <v>32</v>
      </c>
      <c r="Q468" s="107">
        <f t="shared" si="204"/>
        <v>-3</v>
      </c>
      <c r="R468" s="108">
        <f t="shared" si="205"/>
        <v>-8.5714285714285712</v>
      </c>
      <c r="S468" s="108"/>
      <c r="W468" s="100" t="s">
        <v>357</v>
      </c>
      <c r="X468" s="100">
        <v>179</v>
      </c>
      <c r="Y468" s="100">
        <v>141</v>
      </c>
      <c r="Z468" s="100">
        <v>90</v>
      </c>
      <c r="AA468" s="100">
        <v>69</v>
      </c>
      <c r="AC468" s="100" t="s">
        <v>357</v>
      </c>
      <c r="AD468" s="100">
        <v>110</v>
      </c>
      <c r="AE468" s="100">
        <v>78</v>
      </c>
      <c r="AF468" s="100">
        <v>65</v>
      </c>
      <c r="AG468" s="100">
        <v>51</v>
      </c>
      <c r="AJ468" s="100" t="str">
        <f t="shared" si="198"/>
        <v>●</v>
      </c>
      <c r="AK468" s="100" t="str">
        <f t="shared" si="196"/>
        <v>●</v>
      </c>
      <c r="AL468" s="100" t="str">
        <f t="shared" si="196"/>
        <v>●</v>
      </c>
      <c r="AM468" s="100" t="str">
        <f t="shared" si="196"/>
        <v>●</v>
      </c>
      <c r="AP468" s="100" t="str">
        <f t="shared" si="199"/>
        <v>●</v>
      </c>
      <c r="AQ468" s="100" t="str">
        <f t="shared" si="197"/>
        <v>●</v>
      </c>
      <c r="AR468" s="100" t="str">
        <f t="shared" si="197"/>
        <v>●</v>
      </c>
      <c r="AS468" s="100" t="str">
        <f t="shared" si="197"/>
        <v>●</v>
      </c>
    </row>
    <row r="469" spans="2:45" s="100" customFormat="1" ht="14.25" customHeight="1">
      <c r="B469" s="102" t="s">
        <v>97</v>
      </c>
      <c r="C469" s="106">
        <v>157</v>
      </c>
      <c r="D469" s="107">
        <v>123</v>
      </c>
      <c r="E469" s="107">
        <v>85</v>
      </c>
      <c r="F469" s="107">
        <v>60</v>
      </c>
      <c r="G469" s="107">
        <f t="shared" si="200"/>
        <v>54</v>
      </c>
      <c r="H469" s="107">
        <f t="shared" si="202"/>
        <v>-6</v>
      </c>
      <c r="I469" s="108">
        <f t="shared" si="203"/>
        <v>-10</v>
      </c>
      <c r="J469" s="102"/>
      <c r="K469" s="114" t="s">
        <v>97</v>
      </c>
      <c r="L469" s="106">
        <v>108</v>
      </c>
      <c r="M469" s="107">
        <v>62</v>
      </c>
      <c r="N469" s="107">
        <v>63</v>
      </c>
      <c r="O469" s="107">
        <v>42</v>
      </c>
      <c r="P469" s="107">
        <f t="shared" si="201"/>
        <v>30</v>
      </c>
      <c r="Q469" s="107">
        <f t="shared" si="204"/>
        <v>-12</v>
      </c>
      <c r="R469" s="108">
        <f t="shared" si="205"/>
        <v>-28.571428571428569</v>
      </c>
      <c r="S469" s="108"/>
      <c r="W469" s="100" t="s">
        <v>358</v>
      </c>
      <c r="X469" s="100">
        <v>198</v>
      </c>
      <c r="Y469" s="100">
        <v>157</v>
      </c>
      <c r="Z469" s="100">
        <v>123</v>
      </c>
      <c r="AA469" s="100">
        <v>85</v>
      </c>
      <c r="AC469" s="100" t="s">
        <v>358</v>
      </c>
      <c r="AD469" s="100">
        <v>158</v>
      </c>
      <c r="AE469" s="100">
        <v>108</v>
      </c>
      <c r="AF469" s="100">
        <v>62</v>
      </c>
      <c r="AG469" s="100">
        <v>63</v>
      </c>
      <c r="AJ469" s="100" t="str">
        <f t="shared" si="198"/>
        <v>●</v>
      </c>
      <c r="AK469" s="100" t="str">
        <f t="shared" si="196"/>
        <v>●</v>
      </c>
      <c r="AL469" s="100" t="str">
        <f t="shared" si="196"/>
        <v>●</v>
      </c>
      <c r="AM469" s="100" t="str">
        <f t="shared" si="196"/>
        <v>●</v>
      </c>
      <c r="AP469" s="100" t="str">
        <f t="shared" si="199"/>
        <v>●</v>
      </c>
      <c r="AQ469" s="100" t="str">
        <f t="shared" si="197"/>
        <v>●</v>
      </c>
      <c r="AR469" s="100" t="str">
        <f t="shared" si="197"/>
        <v>●</v>
      </c>
      <c r="AS469" s="100" t="str">
        <f t="shared" si="197"/>
        <v>●</v>
      </c>
    </row>
    <row r="470" spans="2:45" s="100" customFormat="1" ht="14.25" customHeight="1">
      <c r="B470" s="102" t="s">
        <v>98</v>
      </c>
      <c r="C470" s="106">
        <v>134</v>
      </c>
      <c r="D470" s="107">
        <v>109</v>
      </c>
      <c r="E470" s="107">
        <v>98</v>
      </c>
      <c r="F470" s="107">
        <v>51</v>
      </c>
      <c r="G470" s="107">
        <f t="shared" si="200"/>
        <v>35</v>
      </c>
      <c r="H470" s="107">
        <f t="shared" si="202"/>
        <v>-16</v>
      </c>
      <c r="I470" s="108">
        <f t="shared" si="203"/>
        <v>-31.372549019607842</v>
      </c>
      <c r="J470" s="102"/>
      <c r="K470" s="114" t="s">
        <v>98</v>
      </c>
      <c r="L470" s="106">
        <v>106</v>
      </c>
      <c r="M470" s="107">
        <v>81</v>
      </c>
      <c r="N470" s="107">
        <v>56</v>
      </c>
      <c r="O470" s="107">
        <v>40</v>
      </c>
      <c r="P470" s="107">
        <f t="shared" si="201"/>
        <v>25</v>
      </c>
      <c r="Q470" s="107">
        <f t="shared" si="204"/>
        <v>-15</v>
      </c>
      <c r="R470" s="108">
        <f t="shared" si="205"/>
        <v>-37.5</v>
      </c>
      <c r="S470" s="108"/>
      <c r="W470" s="100" t="s">
        <v>359</v>
      </c>
      <c r="X470" s="100">
        <v>163</v>
      </c>
      <c r="Y470" s="100">
        <v>134</v>
      </c>
      <c r="Z470" s="100">
        <v>109</v>
      </c>
      <c r="AA470" s="100">
        <v>98</v>
      </c>
      <c r="AC470" s="100" t="s">
        <v>359</v>
      </c>
      <c r="AD470" s="100">
        <v>127</v>
      </c>
      <c r="AE470" s="100">
        <v>106</v>
      </c>
      <c r="AF470" s="100">
        <v>81</v>
      </c>
      <c r="AG470" s="100">
        <v>56</v>
      </c>
      <c r="AJ470" s="100" t="str">
        <f t="shared" si="198"/>
        <v>●</v>
      </c>
      <c r="AK470" s="100" t="str">
        <f t="shared" si="196"/>
        <v>●</v>
      </c>
      <c r="AL470" s="100" t="str">
        <f t="shared" si="196"/>
        <v>●</v>
      </c>
      <c r="AM470" s="100" t="str">
        <f t="shared" si="196"/>
        <v>●</v>
      </c>
      <c r="AP470" s="100" t="str">
        <f t="shared" si="199"/>
        <v>●</v>
      </c>
      <c r="AQ470" s="100" t="str">
        <f t="shared" si="197"/>
        <v>●</v>
      </c>
      <c r="AR470" s="100" t="str">
        <f t="shared" si="197"/>
        <v>●</v>
      </c>
      <c r="AS470" s="100" t="str">
        <f t="shared" si="197"/>
        <v>●</v>
      </c>
    </row>
    <row r="471" spans="2:45" s="100" customFormat="1" ht="14.25" customHeight="1">
      <c r="B471" s="102" t="s">
        <v>99</v>
      </c>
      <c r="C471" s="106">
        <v>123</v>
      </c>
      <c r="D471" s="107">
        <v>100</v>
      </c>
      <c r="E471" s="107">
        <v>87</v>
      </c>
      <c r="F471" s="107">
        <v>68</v>
      </c>
      <c r="G471" s="107">
        <f t="shared" si="200"/>
        <v>38</v>
      </c>
      <c r="H471" s="107">
        <f t="shared" si="202"/>
        <v>-30</v>
      </c>
      <c r="I471" s="108">
        <f t="shared" si="203"/>
        <v>-44.117647058823529</v>
      </c>
      <c r="J471" s="102"/>
      <c r="K471" s="114" t="s">
        <v>99</v>
      </c>
      <c r="L471" s="106">
        <v>69</v>
      </c>
      <c r="M471" s="107">
        <v>94</v>
      </c>
      <c r="N471" s="107">
        <v>75</v>
      </c>
      <c r="O471" s="107">
        <v>42</v>
      </c>
      <c r="P471" s="107">
        <f t="shared" si="201"/>
        <v>41</v>
      </c>
      <c r="Q471" s="107">
        <f t="shared" si="204"/>
        <v>-1</v>
      </c>
      <c r="R471" s="108">
        <f t="shared" si="205"/>
        <v>-2.3809523809523809</v>
      </c>
      <c r="S471" s="108"/>
      <c r="W471" s="99" t="s">
        <v>360</v>
      </c>
      <c r="X471" s="99">
        <v>131</v>
      </c>
      <c r="Y471" s="99">
        <v>123</v>
      </c>
      <c r="Z471" s="99">
        <v>100</v>
      </c>
      <c r="AA471" s="99">
        <v>87</v>
      </c>
      <c r="AB471" s="99"/>
      <c r="AC471" s="99" t="s">
        <v>360</v>
      </c>
      <c r="AD471" s="99">
        <v>119</v>
      </c>
      <c r="AE471" s="99">
        <v>69</v>
      </c>
      <c r="AF471" s="99">
        <v>94</v>
      </c>
      <c r="AG471" s="99">
        <v>75</v>
      </c>
      <c r="AJ471" s="100" t="str">
        <f t="shared" si="198"/>
        <v>●</v>
      </c>
      <c r="AK471" s="100" t="str">
        <f t="shared" si="196"/>
        <v>●</v>
      </c>
      <c r="AL471" s="100" t="str">
        <f t="shared" si="196"/>
        <v>●</v>
      </c>
      <c r="AM471" s="100" t="str">
        <f t="shared" si="196"/>
        <v>●</v>
      </c>
      <c r="AP471" s="100" t="str">
        <f t="shared" si="199"/>
        <v>●</v>
      </c>
      <c r="AQ471" s="100" t="str">
        <f t="shared" si="197"/>
        <v>●</v>
      </c>
      <c r="AR471" s="100" t="str">
        <f t="shared" si="197"/>
        <v>●</v>
      </c>
      <c r="AS471" s="100" t="str">
        <f t="shared" si="197"/>
        <v>●</v>
      </c>
    </row>
    <row r="472" spans="2:45" s="100" customFormat="1" ht="14.25" customHeight="1">
      <c r="B472" s="102" t="s">
        <v>100</v>
      </c>
      <c r="C472" s="106">
        <v>113</v>
      </c>
      <c r="D472" s="107">
        <v>105</v>
      </c>
      <c r="E472" s="107">
        <v>83</v>
      </c>
      <c r="F472" s="107">
        <v>70</v>
      </c>
      <c r="G472" s="107">
        <f t="shared" si="200"/>
        <v>47</v>
      </c>
      <c r="H472" s="107">
        <f t="shared" si="202"/>
        <v>-23</v>
      </c>
      <c r="I472" s="108">
        <f t="shared" si="203"/>
        <v>-32.857142857142854</v>
      </c>
      <c r="J472" s="102"/>
      <c r="K472" s="114" t="s">
        <v>100</v>
      </c>
      <c r="L472" s="106">
        <v>87</v>
      </c>
      <c r="M472" s="107">
        <v>72</v>
      </c>
      <c r="N472" s="107">
        <v>76</v>
      </c>
      <c r="O472" s="107">
        <v>48</v>
      </c>
      <c r="P472" s="107">
        <f t="shared" si="201"/>
        <v>30</v>
      </c>
      <c r="Q472" s="107">
        <f t="shared" si="204"/>
        <v>-18</v>
      </c>
      <c r="R472" s="108">
        <f t="shared" si="205"/>
        <v>-37.5</v>
      </c>
      <c r="S472" s="108"/>
      <c r="W472" s="100" t="s">
        <v>361</v>
      </c>
      <c r="X472" s="100">
        <v>114</v>
      </c>
      <c r="Y472" s="100">
        <v>113</v>
      </c>
      <c r="Z472" s="100">
        <v>105</v>
      </c>
      <c r="AA472" s="100">
        <v>83</v>
      </c>
      <c r="AC472" s="100" t="s">
        <v>361</v>
      </c>
      <c r="AD472" s="100">
        <v>85</v>
      </c>
      <c r="AE472" s="100">
        <v>87</v>
      </c>
      <c r="AF472" s="100">
        <v>72</v>
      </c>
      <c r="AG472" s="100">
        <v>76</v>
      </c>
      <c r="AJ472" s="100" t="str">
        <f t="shared" si="198"/>
        <v>●</v>
      </c>
      <c r="AK472" s="100" t="str">
        <f t="shared" si="196"/>
        <v>●</v>
      </c>
      <c r="AL472" s="100" t="str">
        <f t="shared" si="196"/>
        <v>●</v>
      </c>
      <c r="AM472" s="100" t="str">
        <f t="shared" si="196"/>
        <v>●</v>
      </c>
      <c r="AP472" s="100" t="str">
        <f t="shared" si="199"/>
        <v>●</v>
      </c>
      <c r="AQ472" s="100" t="str">
        <f t="shared" si="197"/>
        <v>●</v>
      </c>
      <c r="AR472" s="100" t="str">
        <f t="shared" si="197"/>
        <v>●</v>
      </c>
      <c r="AS472" s="100" t="str">
        <f t="shared" si="197"/>
        <v>●</v>
      </c>
    </row>
    <row r="473" spans="2:45" s="100" customFormat="1" ht="14.25" customHeight="1">
      <c r="B473" s="102" t="s">
        <v>118</v>
      </c>
      <c r="C473" s="106">
        <v>129</v>
      </c>
      <c r="D473" s="107">
        <v>112</v>
      </c>
      <c r="E473" s="107">
        <v>95</v>
      </c>
      <c r="F473" s="107">
        <v>71</v>
      </c>
      <c r="G473" s="107">
        <f t="shared" si="200"/>
        <v>47</v>
      </c>
      <c r="H473" s="107">
        <f t="shared" si="202"/>
        <v>-24</v>
      </c>
      <c r="I473" s="108">
        <f t="shared" si="203"/>
        <v>-33.802816901408448</v>
      </c>
      <c r="J473" s="102"/>
      <c r="K473" s="114" t="s">
        <v>118</v>
      </c>
      <c r="L473" s="106">
        <v>70</v>
      </c>
      <c r="M473" s="107">
        <v>68</v>
      </c>
      <c r="N473" s="107">
        <v>60</v>
      </c>
      <c r="O473" s="107">
        <v>79</v>
      </c>
      <c r="P473" s="107">
        <f t="shared" si="201"/>
        <v>44</v>
      </c>
      <c r="Q473" s="107">
        <f t="shared" si="204"/>
        <v>-35</v>
      </c>
      <c r="R473" s="108">
        <f t="shared" si="205"/>
        <v>-44.303797468354425</v>
      </c>
      <c r="S473" s="108"/>
      <c r="W473" s="100" t="s">
        <v>362</v>
      </c>
      <c r="X473" s="100">
        <v>171</v>
      </c>
      <c r="Y473" s="100">
        <v>129</v>
      </c>
      <c r="Z473" s="100">
        <v>112</v>
      </c>
      <c r="AA473" s="100">
        <v>95</v>
      </c>
      <c r="AC473" s="100" t="s">
        <v>362</v>
      </c>
      <c r="AD473" s="100">
        <v>119</v>
      </c>
      <c r="AE473" s="100">
        <v>70</v>
      </c>
      <c r="AF473" s="100">
        <v>68</v>
      </c>
      <c r="AG473" s="100">
        <v>60</v>
      </c>
      <c r="AJ473" s="100" t="str">
        <f t="shared" si="198"/>
        <v>●</v>
      </c>
      <c r="AK473" s="100" t="str">
        <f t="shared" si="196"/>
        <v>●</v>
      </c>
      <c r="AL473" s="100" t="str">
        <f t="shared" si="196"/>
        <v>●</v>
      </c>
      <c r="AM473" s="100" t="str">
        <f t="shared" si="196"/>
        <v>●</v>
      </c>
      <c r="AP473" s="100" t="str">
        <f t="shared" si="199"/>
        <v>●</v>
      </c>
      <c r="AQ473" s="100" t="str">
        <f t="shared" si="197"/>
        <v>●</v>
      </c>
      <c r="AR473" s="100" t="str">
        <f t="shared" si="197"/>
        <v>●</v>
      </c>
      <c r="AS473" s="100" t="str">
        <f t="shared" si="197"/>
        <v>●</v>
      </c>
    </row>
    <row r="474" spans="2:45" s="100" customFormat="1" ht="14.25" customHeight="1">
      <c r="B474" s="102" t="s">
        <v>101</v>
      </c>
      <c r="C474" s="106">
        <v>173</v>
      </c>
      <c r="D474" s="107">
        <v>120</v>
      </c>
      <c r="E474" s="107">
        <v>108</v>
      </c>
      <c r="F474" s="107">
        <v>91</v>
      </c>
      <c r="G474" s="107">
        <f t="shared" si="200"/>
        <v>68</v>
      </c>
      <c r="H474" s="107">
        <f t="shared" si="202"/>
        <v>-23</v>
      </c>
      <c r="I474" s="108">
        <f t="shared" si="203"/>
        <v>-25.274725274725274</v>
      </c>
      <c r="J474" s="102"/>
      <c r="K474" s="114" t="s">
        <v>101</v>
      </c>
      <c r="L474" s="106">
        <v>111</v>
      </c>
      <c r="M474" s="107">
        <v>69</v>
      </c>
      <c r="N474" s="107">
        <v>76</v>
      </c>
      <c r="O474" s="107">
        <v>51</v>
      </c>
      <c r="P474" s="107">
        <f t="shared" si="201"/>
        <v>49</v>
      </c>
      <c r="Q474" s="107">
        <f t="shared" si="204"/>
        <v>-2</v>
      </c>
      <c r="R474" s="108">
        <f t="shared" si="205"/>
        <v>-3.9215686274509802</v>
      </c>
      <c r="S474" s="108"/>
      <c r="W474" s="100" t="s">
        <v>363</v>
      </c>
      <c r="X474" s="100">
        <v>233</v>
      </c>
      <c r="Y474" s="100">
        <v>173</v>
      </c>
      <c r="Z474" s="100">
        <v>120</v>
      </c>
      <c r="AA474" s="100">
        <v>108</v>
      </c>
      <c r="AC474" s="100" t="s">
        <v>363</v>
      </c>
      <c r="AD474" s="100">
        <v>173</v>
      </c>
      <c r="AE474" s="100">
        <v>111</v>
      </c>
      <c r="AF474" s="100">
        <v>69</v>
      </c>
      <c r="AG474" s="100">
        <v>76</v>
      </c>
      <c r="AJ474" s="100" t="str">
        <f t="shared" si="198"/>
        <v>●</v>
      </c>
      <c r="AK474" s="100" t="str">
        <f t="shared" si="196"/>
        <v>●</v>
      </c>
      <c r="AL474" s="100" t="str">
        <f>IF(E474=Z474,"○","●")</f>
        <v>●</v>
      </c>
      <c r="AM474" s="100" t="str">
        <f t="shared" si="196"/>
        <v>●</v>
      </c>
      <c r="AP474" s="100" t="str">
        <f t="shared" si="199"/>
        <v>●</v>
      </c>
      <c r="AQ474" s="100" t="str">
        <f t="shared" si="197"/>
        <v>●</v>
      </c>
      <c r="AR474" s="100" t="str">
        <f t="shared" si="197"/>
        <v>●</v>
      </c>
      <c r="AS474" s="100" t="str">
        <f t="shared" si="197"/>
        <v>●</v>
      </c>
    </row>
    <row r="475" spans="2:45" s="100" customFormat="1" ht="14.25" customHeight="1">
      <c r="B475" s="102" t="s">
        <v>102</v>
      </c>
      <c r="C475" s="106">
        <v>219</v>
      </c>
      <c r="D475" s="107">
        <v>160</v>
      </c>
      <c r="E475" s="107">
        <v>124</v>
      </c>
      <c r="F475" s="107">
        <v>107</v>
      </c>
      <c r="G475" s="107">
        <f t="shared" si="200"/>
        <v>73</v>
      </c>
      <c r="H475" s="107">
        <f t="shared" si="202"/>
        <v>-34</v>
      </c>
      <c r="I475" s="108">
        <f t="shared" si="203"/>
        <v>-31.775700934579437</v>
      </c>
      <c r="J475" s="102"/>
      <c r="K475" s="114" t="s">
        <v>102</v>
      </c>
      <c r="L475" s="106">
        <v>165</v>
      </c>
      <c r="M475" s="107">
        <v>98</v>
      </c>
      <c r="N475" s="107">
        <v>72</v>
      </c>
      <c r="O475" s="107">
        <v>72</v>
      </c>
      <c r="P475" s="107">
        <f t="shared" si="201"/>
        <v>73</v>
      </c>
      <c r="Q475" s="107">
        <f t="shared" si="204"/>
        <v>1</v>
      </c>
      <c r="R475" s="108">
        <f t="shared" si="205"/>
        <v>1.3888888888888888</v>
      </c>
      <c r="S475" s="108"/>
      <c r="W475" s="100" t="s">
        <v>364</v>
      </c>
      <c r="X475" s="100">
        <v>187</v>
      </c>
      <c r="Y475" s="100">
        <v>219</v>
      </c>
      <c r="Z475" s="100">
        <v>160</v>
      </c>
      <c r="AA475" s="100">
        <v>124</v>
      </c>
      <c r="AC475" s="100" t="s">
        <v>364</v>
      </c>
      <c r="AD475" s="100">
        <v>164</v>
      </c>
      <c r="AE475" s="100">
        <v>165</v>
      </c>
      <c r="AF475" s="100">
        <v>98</v>
      </c>
      <c r="AG475" s="100">
        <v>72</v>
      </c>
      <c r="AJ475" s="100" t="str">
        <f t="shared" si="198"/>
        <v>●</v>
      </c>
      <c r="AK475" s="100" t="str">
        <f t="shared" si="196"/>
        <v>●</v>
      </c>
      <c r="AL475" s="100" t="str">
        <f t="shared" si="196"/>
        <v>●</v>
      </c>
      <c r="AM475" s="100" t="str">
        <f t="shared" si="196"/>
        <v>●</v>
      </c>
      <c r="AP475" s="100" t="str">
        <f t="shared" si="199"/>
        <v>●</v>
      </c>
      <c r="AQ475" s="100" t="str">
        <f t="shared" si="197"/>
        <v>●</v>
      </c>
      <c r="AR475" s="100" t="str">
        <f t="shared" si="197"/>
        <v>●</v>
      </c>
      <c r="AS475" s="100" t="str">
        <f t="shared" si="197"/>
        <v>○</v>
      </c>
    </row>
    <row r="476" spans="2:45" s="100" customFormat="1" ht="14.25" customHeight="1">
      <c r="B476" s="102" t="s">
        <v>103</v>
      </c>
      <c r="C476" s="106">
        <v>181</v>
      </c>
      <c r="D476" s="107">
        <v>202</v>
      </c>
      <c r="E476" s="107">
        <v>159</v>
      </c>
      <c r="F476" s="107">
        <v>104</v>
      </c>
      <c r="G476" s="107">
        <f t="shared" si="200"/>
        <v>94</v>
      </c>
      <c r="H476" s="107">
        <f t="shared" si="202"/>
        <v>-10</v>
      </c>
      <c r="I476" s="108">
        <f t="shared" si="203"/>
        <v>-9.6153846153846168</v>
      </c>
      <c r="J476" s="102"/>
      <c r="K476" s="114" t="s">
        <v>103</v>
      </c>
      <c r="L476" s="106">
        <v>152</v>
      </c>
      <c r="M476" s="107">
        <v>154</v>
      </c>
      <c r="N476" s="107">
        <v>105</v>
      </c>
      <c r="O476" s="107">
        <v>79</v>
      </c>
      <c r="P476" s="107">
        <f t="shared" si="201"/>
        <v>51</v>
      </c>
      <c r="Q476" s="107">
        <f t="shared" si="204"/>
        <v>-28</v>
      </c>
      <c r="R476" s="108">
        <f t="shared" si="205"/>
        <v>-35.443037974683541</v>
      </c>
      <c r="S476" s="108"/>
      <c r="W476" s="100" t="s">
        <v>365</v>
      </c>
      <c r="X476" s="100">
        <v>202</v>
      </c>
      <c r="Y476" s="100">
        <v>181</v>
      </c>
      <c r="Z476" s="100">
        <v>202</v>
      </c>
      <c r="AA476" s="100">
        <v>159</v>
      </c>
      <c r="AC476" s="100" t="s">
        <v>365</v>
      </c>
      <c r="AD476" s="100">
        <v>201</v>
      </c>
      <c r="AE476" s="100">
        <v>152</v>
      </c>
      <c r="AF476" s="100">
        <v>154</v>
      </c>
      <c r="AG476" s="100">
        <v>105</v>
      </c>
      <c r="AJ476" s="100" t="str">
        <f t="shared" si="198"/>
        <v>●</v>
      </c>
      <c r="AK476" s="100" t="str">
        <f t="shared" si="196"/>
        <v>●</v>
      </c>
      <c r="AL476" s="100" t="str">
        <f t="shared" si="196"/>
        <v>●</v>
      </c>
      <c r="AM476" s="100" t="str">
        <f t="shared" si="196"/>
        <v>●</v>
      </c>
      <c r="AP476" s="100" t="str">
        <f t="shared" si="199"/>
        <v>●</v>
      </c>
      <c r="AQ476" s="100" t="str">
        <f t="shared" si="197"/>
        <v>●</v>
      </c>
      <c r="AR476" s="100" t="str">
        <f t="shared" si="197"/>
        <v>●</v>
      </c>
      <c r="AS476" s="100" t="str">
        <f t="shared" si="197"/>
        <v>●</v>
      </c>
    </row>
    <row r="477" spans="2:45" s="100" customFormat="1" ht="14.25" customHeight="1">
      <c r="B477" s="102" t="s">
        <v>104</v>
      </c>
      <c r="C477" s="106">
        <v>198</v>
      </c>
      <c r="D477" s="107">
        <v>185</v>
      </c>
      <c r="E477" s="107">
        <v>188</v>
      </c>
      <c r="F477" s="107">
        <v>142</v>
      </c>
      <c r="G477" s="107">
        <f t="shared" si="200"/>
        <v>98</v>
      </c>
      <c r="H477" s="107">
        <f t="shared" si="202"/>
        <v>-44</v>
      </c>
      <c r="I477" s="108">
        <f t="shared" si="203"/>
        <v>-30.985915492957744</v>
      </c>
      <c r="J477" s="102"/>
      <c r="K477" s="114" t="s">
        <v>104</v>
      </c>
      <c r="L477" s="106">
        <v>183</v>
      </c>
      <c r="M477" s="107">
        <v>148</v>
      </c>
      <c r="N477" s="107">
        <v>152</v>
      </c>
      <c r="O477" s="107">
        <v>90</v>
      </c>
      <c r="P477" s="107">
        <f t="shared" si="201"/>
        <v>63</v>
      </c>
      <c r="Q477" s="107">
        <f t="shared" si="204"/>
        <v>-27</v>
      </c>
      <c r="R477" s="108">
        <f t="shared" si="205"/>
        <v>-30</v>
      </c>
      <c r="S477" s="108"/>
      <c r="W477" s="100" t="s">
        <v>366</v>
      </c>
      <c r="X477" s="100">
        <v>245</v>
      </c>
      <c r="Y477" s="100">
        <v>198</v>
      </c>
      <c r="Z477" s="100">
        <v>185</v>
      </c>
      <c r="AA477" s="100">
        <v>188</v>
      </c>
      <c r="AC477" s="100" t="s">
        <v>366</v>
      </c>
      <c r="AD477" s="100">
        <v>217</v>
      </c>
      <c r="AE477" s="100">
        <v>183</v>
      </c>
      <c r="AF477" s="100">
        <v>148</v>
      </c>
      <c r="AG477" s="100">
        <v>152</v>
      </c>
      <c r="AJ477" s="100" t="str">
        <f t="shared" si="198"/>
        <v>●</v>
      </c>
      <c r="AK477" s="100" t="str">
        <f t="shared" si="196"/>
        <v>●</v>
      </c>
      <c r="AL477" s="100" t="str">
        <f t="shared" si="196"/>
        <v>●</v>
      </c>
      <c r="AM477" s="100" t="str">
        <f t="shared" si="196"/>
        <v>●</v>
      </c>
      <c r="AP477" s="100" t="str">
        <f t="shared" si="199"/>
        <v>●</v>
      </c>
      <c r="AQ477" s="100" t="str">
        <f t="shared" si="197"/>
        <v>●</v>
      </c>
      <c r="AR477" s="100" t="str">
        <f t="shared" si="197"/>
        <v>●</v>
      </c>
      <c r="AS477" s="100" t="str">
        <f t="shared" si="197"/>
        <v>●</v>
      </c>
    </row>
    <row r="478" spans="2:45" s="100" customFormat="1" ht="14.25" customHeight="1">
      <c r="B478" s="102" t="s">
        <v>105</v>
      </c>
      <c r="C478" s="106">
        <v>240</v>
      </c>
      <c r="D478" s="107">
        <v>191</v>
      </c>
      <c r="E478" s="107">
        <v>169</v>
      </c>
      <c r="F478" s="107">
        <v>178</v>
      </c>
      <c r="G478" s="107">
        <f t="shared" si="200"/>
        <v>92</v>
      </c>
      <c r="H478" s="107">
        <f t="shared" si="202"/>
        <v>-86</v>
      </c>
      <c r="I478" s="108">
        <f t="shared" si="203"/>
        <v>-48.314606741573037</v>
      </c>
      <c r="J478" s="102"/>
      <c r="K478" s="114" t="s">
        <v>105</v>
      </c>
      <c r="L478" s="106">
        <v>205</v>
      </c>
      <c r="M478" s="107">
        <v>153</v>
      </c>
      <c r="N478" s="107">
        <v>134</v>
      </c>
      <c r="O478" s="107">
        <v>145</v>
      </c>
      <c r="P478" s="107">
        <f t="shared" si="201"/>
        <v>87</v>
      </c>
      <c r="Q478" s="107">
        <f t="shared" si="204"/>
        <v>-58</v>
      </c>
      <c r="R478" s="108">
        <f t="shared" si="205"/>
        <v>-40</v>
      </c>
      <c r="S478" s="108"/>
      <c r="W478" s="100" t="s">
        <v>367</v>
      </c>
      <c r="X478" s="100">
        <v>285</v>
      </c>
      <c r="Y478" s="100">
        <v>240</v>
      </c>
      <c r="Z478" s="100">
        <v>191</v>
      </c>
      <c r="AA478" s="100">
        <v>169</v>
      </c>
      <c r="AC478" s="100" t="s">
        <v>367</v>
      </c>
      <c r="AD478" s="100">
        <v>183</v>
      </c>
      <c r="AE478" s="100">
        <v>205</v>
      </c>
      <c r="AF478" s="100">
        <v>153</v>
      </c>
      <c r="AG478" s="100">
        <v>134</v>
      </c>
      <c r="AJ478" s="100" t="str">
        <f t="shared" si="198"/>
        <v>●</v>
      </c>
      <c r="AK478" s="100" t="str">
        <f t="shared" si="196"/>
        <v>●</v>
      </c>
      <c r="AL478" s="100" t="str">
        <f t="shared" si="196"/>
        <v>●</v>
      </c>
      <c r="AM478" s="100" t="str">
        <f t="shared" si="196"/>
        <v>●</v>
      </c>
      <c r="AP478" s="100" t="str">
        <f t="shared" si="199"/>
        <v>●</v>
      </c>
      <c r="AQ478" s="100" t="str">
        <f t="shared" si="197"/>
        <v>●</v>
      </c>
      <c r="AR478" s="100" t="str">
        <f t="shared" si="197"/>
        <v>●</v>
      </c>
      <c r="AS478" s="100" t="str">
        <f t="shared" si="197"/>
        <v>●</v>
      </c>
    </row>
    <row r="479" spans="2:45" s="100" customFormat="1" ht="14.25" customHeight="1">
      <c r="B479" s="102" t="s">
        <v>106</v>
      </c>
      <c r="C479" s="106">
        <v>264</v>
      </c>
      <c r="D479" s="107">
        <v>217</v>
      </c>
      <c r="E479" s="107">
        <v>183</v>
      </c>
      <c r="F479" s="107">
        <v>155</v>
      </c>
      <c r="G479" s="107">
        <f t="shared" si="200"/>
        <v>135</v>
      </c>
      <c r="H479" s="107">
        <f t="shared" si="202"/>
        <v>-20</v>
      </c>
      <c r="I479" s="108">
        <f t="shared" si="203"/>
        <v>-12.903225806451612</v>
      </c>
      <c r="J479" s="102"/>
      <c r="K479" s="114" t="s">
        <v>106</v>
      </c>
      <c r="L479" s="106">
        <v>182</v>
      </c>
      <c r="M479" s="107">
        <v>185</v>
      </c>
      <c r="N479" s="107">
        <v>150</v>
      </c>
      <c r="O479" s="107">
        <v>122</v>
      </c>
      <c r="P479" s="107">
        <f t="shared" si="201"/>
        <v>75</v>
      </c>
      <c r="Q479" s="107">
        <f t="shared" si="204"/>
        <v>-47</v>
      </c>
      <c r="R479" s="108">
        <f t="shared" si="205"/>
        <v>-38.524590163934427</v>
      </c>
      <c r="S479" s="108"/>
      <c r="W479" s="100" t="s">
        <v>368</v>
      </c>
      <c r="X479" s="100">
        <v>198</v>
      </c>
      <c r="Y479" s="100">
        <v>264</v>
      </c>
      <c r="Z479" s="100">
        <v>217</v>
      </c>
      <c r="AA479" s="100">
        <v>183</v>
      </c>
      <c r="AC479" s="100" t="s">
        <v>368</v>
      </c>
      <c r="AD479" s="100">
        <v>159</v>
      </c>
      <c r="AE479" s="100">
        <v>182</v>
      </c>
      <c r="AF479" s="100">
        <v>185</v>
      </c>
      <c r="AG479" s="100">
        <v>150</v>
      </c>
      <c r="AJ479" s="100" t="str">
        <f t="shared" si="198"/>
        <v>●</v>
      </c>
      <c r="AK479" s="100" t="str">
        <f t="shared" si="196"/>
        <v>●</v>
      </c>
      <c r="AL479" s="100" t="str">
        <f t="shared" si="196"/>
        <v>●</v>
      </c>
      <c r="AM479" s="100" t="str">
        <f t="shared" si="196"/>
        <v>●</v>
      </c>
      <c r="AP479" s="100" t="str">
        <f t="shared" si="199"/>
        <v>●</v>
      </c>
      <c r="AQ479" s="100" t="str">
        <f t="shared" si="197"/>
        <v>●</v>
      </c>
      <c r="AR479" s="100" t="str">
        <f t="shared" si="197"/>
        <v>●</v>
      </c>
      <c r="AS479" s="100" t="str">
        <f t="shared" si="197"/>
        <v>●</v>
      </c>
    </row>
    <row r="480" spans="2:45" s="100" customFormat="1" ht="14.25" customHeight="1">
      <c r="B480" s="102" t="s">
        <v>107</v>
      </c>
      <c r="C480" s="106">
        <v>176</v>
      </c>
      <c r="D480" s="107">
        <v>216</v>
      </c>
      <c r="E480" s="107">
        <v>188</v>
      </c>
      <c r="F480" s="107">
        <v>159</v>
      </c>
      <c r="G480" s="107">
        <f t="shared" si="200"/>
        <v>148</v>
      </c>
      <c r="H480" s="107">
        <f t="shared" si="202"/>
        <v>-11</v>
      </c>
      <c r="I480" s="108">
        <f t="shared" si="203"/>
        <v>-6.9182389937106921</v>
      </c>
      <c r="J480" s="102"/>
      <c r="K480" s="114" t="s">
        <v>107</v>
      </c>
      <c r="L480" s="106">
        <v>144</v>
      </c>
      <c r="M480" s="107">
        <v>148</v>
      </c>
      <c r="N480" s="107">
        <v>168</v>
      </c>
      <c r="O480" s="107">
        <v>133</v>
      </c>
      <c r="P480" s="107">
        <f t="shared" si="201"/>
        <v>128</v>
      </c>
      <c r="Q480" s="107">
        <f t="shared" si="204"/>
        <v>-5</v>
      </c>
      <c r="R480" s="108">
        <f t="shared" si="205"/>
        <v>-3.7593984962406015</v>
      </c>
      <c r="S480" s="108"/>
      <c r="W480" s="100" t="s">
        <v>369</v>
      </c>
      <c r="X480" s="100">
        <v>148</v>
      </c>
      <c r="Y480" s="100">
        <v>176</v>
      </c>
      <c r="Z480" s="100">
        <v>216</v>
      </c>
      <c r="AA480" s="100">
        <v>188</v>
      </c>
      <c r="AC480" s="100" t="s">
        <v>369</v>
      </c>
      <c r="AD480" s="100">
        <v>118</v>
      </c>
      <c r="AE480" s="100">
        <v>144</v>
      </c>
      <c r="AF480" s="100">
        <v>148</v>
      </c>
      <c r="AG480" s="100">
        <v>168</v>
      </c>
      <c r="AJ480" s="100" t="str">
        <f t="shared" si="198"/>
        <v>●</v>
      </c>
      <c r="AK480" s="100" t="str">
        <f t="shared" si="196"/>
        <v>●</v>
      </c>
      <c r="AL480" s="100" t="str">
        <f t="shared" si="196"/>
        <v>●</v>
      </c>
      <c r="AM480" s="100" t="str">
        <f t="shared" si="196"/>
        <v>●</v>
      </c>
      <c r="AP480" s="100" t="str">
        <f t="shared" si="199"/>
        <v>●</v>
      </c>
      <c r="AQ480" s="100" t="str">
        <f t="shared" si="197"/>
        <v>●</v>
      </c>
      <c r="AR480" s="100" t="str">
        <f t="shared" si="197"/>
        <v>●</v>
      </c>
      <c r="AS480" s="100" t="str">
        <f t="shared" si="197"/>
        <v>●</v>
      </c>
    </row>
    <row r="481" spans="2:45" s="100" customFormat="1" ht="14.25" customHeight="1">
      <c r="B481" s="102" t="s">
        <v>108</v>
      </c>
      <c r="C481" s="106">
        <v>111</v>
      </c>
      <c r="D481" s="107">
        <v>132</v>
      </c>
      <c r="E481" s="107">
        <v>176</v>
      </c>
      <c r="F481" s="107">
        <v>156</v>
      </c>
      <c r="G481" s="107">
        <f t="shared" si="200"/>
        <v>106</v>
      </c>
      <c r="H481" s="107">
        <f t="shared" si="202"/>
        <v>-50</v>
      </c>
      <c r="I481" s="108">
        <f t="shared" si="203"/>
        <v>-32.051282051282051</v>
      </c>
      <c r="J481" s="102"/>
      <c r="K481" s="114" t="s">
        <v>108</v>
      </c>
      <c r="L481" s="106">
        <v>98</v>
      </c>
      <c r="M481" s="107">
        <v>118</v>
      </c>
      <c r="N481" s="107">
        <v>132</v>
      </c>
      <c r="O481" s="107">
        <v>135</v>
      </c>
      <c r="P481" s="107">
        <f t="shared" si="201"/>
        <v>90</v>
      </c>
      <c r="Q481" s="107">
        <f t="shared" si="204"/>
        <v>-45</v>
      </c>
      <c r="R481" s="108">
        <f t="shared" si="205"/>
        <v>-33.333333333333329</v>
      </c>
      <c r="S481" s="108"/>
      <c r="W481" s="100" t="s">
        <v>370</v>
      </c>
      <c r="X481" s="100">
        <v>102</v>
      </c>
      <c r="Y481" s="100">
        <v>111</v>
      </c>
      <c r="Z481" s="100">
        <v>132</v>
      </c>
      <c r="AA481" s="100">
        <v>176</v>
      </c>
      <c r="AC481" s="100" t="s">
        <v>370</v>
      </c>
      <c r="AD481" s="100">
        <v>112</v>
      </c>
      <c r="AE481" s="100">
        <v>98</v>
      </c>
      <c r="AF481" s="100">
        <v>118</v>
      </c>
      <c r="AG481" s="100">
        <v>132</v>
      </c>
      <c r="AJ481" s="100" t="str">
        <f t="shared" si="198"/>
        <v>●</v>
      </c>
      <c r="AK481" s="100" t="str">
        <f t="shared" si="196"/>
        <v>●</v>
      </c>
      <c r="AL481" s="100" t="str">
        <f t="shared" si="196"/>
        <v>●</v>
      </c>
      <c r="AM481" s="100" t="str">
        <f t="shared" si="196"/>
        <v>●</v>
      </c>
      <c r="AP481" s="100" t="str">
        <f t="shared" si="199"/>
        <v>●</v>
      </c>
      <c r="AQ481" s="100" t="str">
        <f t="shared" si="197"/>
        <v>●</v>
      </c>
      <c r="AR481" s="100" t="str">
        <f t="shared" si="197"/>
        <v>●</v>
      </c>
      <c r="AS481" s="100" t="str">
        <f t="shared" si="197"/>
        <v>●</v>
      </c>
    </row>
    <row r="482" spans="2:45" s="100" customFormat="1" ht="14.25" customHeight="1">
      <c r="B482" s="102" t="s">
        <v>109</v>
      </c>
      <c r="C482" s="106">
        <v>57</v>
      </c>
      <c r="D482" s="107">
        <v>69</v>
      </c>
      <c r="E482" s="107">
        <v>96</v>
      </c>
      <c r="F482" s="107">
        <v>126</v>
      </c>
      <c r="G482" s="107">
        <f t="shared" si="200"/>
        <v>101</v>
      </c>
      <c r="H482" s="107">
        <f t="shared" si="202"/>
        <v>-25</v>
      </c>
      <c r="I482" s="108">
        <f t="shared" si="203"/>
        <v>-19.841269841269842</v>
      </c>
      <c r="J482" s="102"/>
      <c r="K482" s="114" t="s">
        <v>109</v>
      </c>
      <c r="L482" s="106">
        <v>71</v>
      </c>
      <c r="M482" s="107">
        <v>70</v>
      </c>
      <c r="N482" s="107">
        <v>90</v>
      </c>
      <c r="O482" s="107">
        <v>86</v>
      </c>
      <c r="P482" s="107">
        <f t="shared" si="201"/>
        <v>80</v>
      </c>
      <c r="Q482" s="107">
        <f t="shared" si="204"/>
        <v>-6</v>
      </c>
      <c r="R482" s="108">
        <f t="shared" si="205"/>
        <v>-6.9767441860465116</v>
      </c>
      <c r="S482" s="108"/>
      <c r="W482" s="100" t="s">
        <v>371</v>
      </c>
      <c r="X482" s="100">
        <v>53</v>
      </c>
      <c r="Y482" s="100">
        <v>57</v>
      </c>
      <c r="Z482" s="100">
        <v>69</v>
      </c>
      <c r="AA482" s="100">
        <v>96</v>
      </c>
      <c r="AC482" s="100" t="s">
        <v>371</v>
      </c>
      <c r="AD482" s="100">
        <v>64</v>
      </c>
      <c r="AE482" s="100">
        <v>71</v>
      </c>
      <c r="AF482" s="100">
        <v>70</v>
      </c>
      <c r="AG482" s="100">
        <v>90</v>
      </c>
      <c r="AJ482" s="100" t="str">
        <f t="shared" si="198"/>
        <v>●</v>
      </c>
      <c r="AK482" s="100" t="str">
        <f t="shared" si="196"/>
        <v>●</v>
      </c>
      <c r="AL482" s="100" t="str">
        <f t="shared" si="196"/>
        <v>●</v>
      </c>
      <c r="AM482" s="100" t="str">
        <f t="shared" si="196"/>
        <v>●</v>
      </c>
      <c r="AP482" s="100" t="str">
        <f t="shared" si="199"/>
        <v>●</v>
      </c>
      <c r="AQ482" s="100" t="str">
        <f t="shared" si="197"/>
        <v>●</v>
      </c>
      <c r="AR482" s="100" t="str">
        <f t="shared" si="197"/>
        <v>●</v>
      </c>
      <c r="AS482" s="100" t="str">
        <f t="shared" si="197"/>
        <v>●</v>
      </c>
    </row>
    <row r="483" spans="2:45" s="100" customFormat="1" ht="14.25" customHeight="1">
      <c r="B483" s="102" t="s">
        <v>110</v>
      </c>
      <c r="C483" s="106">
        <v>35</v>
      </c>
      <c r="D483" s="107">
        <v>43</v>
      </c>
      <c r="E483" s="107">
        <v>58</v>
      </c>
      <c r="F483" s="107">
        <v>69</v>
      </c>
      <c r="G483" s="107">
        <f t="shared" si="200"/>
        <v>104</v>
      </c>
      <c r="H483" s="107">
        <f t="shared" si="202"/>
        <v>35</v>
      </c>
      <c r="I483" s="108">
        <f t="shared" si="203"/>
        <v>50.724637681159422</v>
      </c>
      <c r="J483" s="102"/>
      <c r="K483" s="114" t="s">
        <v>110</v>
      </c>
      <c r="L483" s="106">
        <v>47</v>
      </c>
      <c r="M483" s="107">
        <v>58</v>
      </c>
      <c r="N483" s="107">
        <v>87</v>
      </c>
      <c r="O483" s="107">
        <v>73</v>
      </c>
      <c r="P483" s="107">
        <f t="shared" si="201"/>
        <v>89</v>
      </c>
      <c r="Q483" s="107">
        <f t="shared" si="204"/>
        <v>16</v>
      </c>
      <c r="R483" s="108">
        <f t="shared" si="205"/>
        <v>21.917808219178081</v>
      </c>
      <c r="S483" s="108"/>
      <c r="W483" s="100" t="s">
        <v>378</v>
      </c>
      <c r="X483" s="100">
        <v>26</v>
      </c>
      <c r="Y483" s="100">
        <v>35</v>
      </c>
      <c r="Z483" s="100">
        <v>43</v>
      </c>
      <c r="AA483" s="100">
        <v>58</v>
      </c>
      <c r="AC483" s="100" t="s">
        <v>378</v>
      </c>
      <c r="AD483" s="100">
        <v>26</v>
      </c>
      <c r="AE483" s="100">
        <v>47</v>
      </c>
      <c r="AF483" s="100">
        <v>58</v>
      </c>
      <c r="AG483" s="100">
        <v>87</v>
      </c>
      <c r="AJ483" s="100" t="str">
        <f t="shared" si="198"/>
        <v>●</v>
      </c>
      <c r="AK483" s="100" t="str">
        <f t="shared" si="196"/>
        <v>●</v>
      </c>
      <c r="AL483" s="100" t="str">
        <f t="shared" si="196"/>
        <v>●</v>
      </c>
      <c r="AM483" s="100" t="str">
        <f t="shared" si="196"/>
        <v>●</v>
      </c>
      <c r="AP483" s="100" t="str">
        <f t="shared" si="199"/>
        <v>●</v>
      </c>
      <c r="AQ483" s="100" t="str">
        <f t="shared" si="197"/>
        <v>●</v>
      </c>
      <c r="AR483" s="100" t="str">
        <f t="shared" si="197"/>
        <v>●</v>
      </c>
      <c r="AS483" s="100" t="str">
        <f t="shared" si="197"/>
        <v>●</v>
      </c>
    </row>
    <row r="484" spans="2:45" s="100" customFormat="1" ht="14.25" customHeight="1">
      <c r="B484" s="119" t="s">
        <v>111</v>
      </c>
      <c r="C484" s="120" t="s">
        <v>313</v>
      </c>
      <c r="D484" s="116" t="s">
        <v>313</v>
      </c>
      <c r="E484" s="116" t="s">
        <v>313</v>
      </c>
      <c r="F484" s="116" t="s">
        <v>313</v>
      </c>
      <c r="G484" s="107">
        <f t="shared" si="200"/>
        <v>5</v>
      </c>
      <c r="H484" s="107"/>
      <c r="I484" s="108"/>
      <c r="K484" s="119" t="s">
        <v>111</v>
      </c>
      <c r="L484" s="120" t="s">
        <v>313</v>
      </c>
      <c r="M484" s="116" t="s">
        <v>313</v>
      </c>
      <c r="N484" s="116" t="s">
        <v>313</v>
      </c>
      <c r="O484" s="116" t="s">
        <v>313</v>
      </c>
      <c r="P484" s="107">
        <f t="shared" si="201"/>
        <v>1</v>
      </c>
      <c r="Q484" s="107"/>
      <c r="R484" s="108"/>
    </row>
    <row r="485" spans="2:45" s="100" customFormat="1" ht="14.25" customHeight="1">
      <c r="B485" s="119"/>
      <c r="C485" s="123"/>
      <c r="D485" s="116"/>
      <c r="E485" s="116"/>
      <c r="F485" s="116"/>
      <c r="G485" s="107"/>
      <c r="H485" s="107"/>
      <c r="I485" s="108"/>
      <c r="K485" s="119"/>
      <c r="L485" s="123"/>
      <c r="M485" s="116"/>
      <c r="N485" s="116"/>
      <c r="O485" s="116"/>
      <c r="P485" s="107"/>
      <c r="Q485" s="107"/>
      <c r="R485" s="108"/>
    </row>
    <row r="486" spans="2:45" s="100" customFormat="1" ht="14.25" customHeight="1">
      <c r="G486" s="168"/>
      <c r="P486" s="168"/>
    </row>
    <row r="487" spans="2:45" s="99" customFormat="1" ht="14.25" customHeight="1">
      <c r="B487" s="99" t="str">
        <f>LEFT(B457,LEN(B457)-2)&amp;+"男"</f>
        <v>末広町・男</v>
      </c>
      <c r="K487" s="99" t="str">
        <f>LEFT(K457,LEN(K457)-2)&amp;+"男"</f>
        <v>梅ヶ枝町・男</v>
      </c>
      <c r="W487" s="100"/>
      <c r="X487" s="100"/>
      <c r="Y487" s="100"/>
      <c r="Z487" s="100"/>
      <c r="AA487" s="100"/>
      <c r="AB487" s="100"/>
      <c r="AC487" s="100"/>
      <c r="AD487" s="100"/>
      <c r="AE487" s="100"/>
      <c r="AF487" s="100"/>
      <c r="AG487" s="100"/>
    </row>
    <row r="488" spans="2:45" s="100" customFormat="1" ht="14.25" customHeight="1">
      <c r="B488" s="583" t="s">
        <v>335</v>
      </c>
      <c r="C488" s="101"/>
      <c r="D488" s="101"/>
      <c r="E488" s="101"/>
      <c r="F488" s="101"/>
      <c r="G488" s="135"/>
      <c r="H488" s="131"/>
      <c r="I488" s="131"/>
      <c r="J488" s="102"/>
      <c r="K488" s="583" t="s">
        <v>335</v>
      </c>
      <c r="L488" s="101"/>
      <c r="M488" s="101"/>
      <c r="N488" s="101"/>
      <c r="O488" s="101"/>
      <c r="P488" s="135"/>
      <c r="Q488" s="131"/>
      <c r="R488" s="131"/>
      <c r="S488" s="103"/>
    </row>
    <row r="489" spans="2:45" s="100" customFormat="1" ht="14.25" customHeight="1">
      <c r="B489" s="584"/>
      <c r="C489" s="130" t="str">
        <f>$C$4</f>
        <v>平成7年</v>
      </c>
      <c r="D489" s="130" t="str">
        <f>$D$4</f>
        <v>平成12年</v>
      </c>
      <c r="E489" s="130" t="str">
        <f>$E$4</f>
        <v>平成17年</v>
      </c>
      <c r="F489" s="130" t="str">
        <f>$F$4</f>
        <v>平成22年</v>
      </c>
      <c r="G489" s="130" t="s">
        <v>410</v>
      </c>
      <c r="H489" s="133" t="s">
        <v>509</v>
      </c>
      <c r="I489" s="134" t="s">
        <v>510</v>
      </c>
      <c r="J489" s="102"/>
      <c r="K489" s="584"/>
      <c r="L489" s="130" t="str">
        <f>$C$4</f>
        <v>平成7年</v>
      </c>
      <c r="M489" s="130" t="str">
        <f>$D$4</f>
        <v>平成12年</v>
      </c>
      <c r="N489" s="130" t="str">
        <f>$E$4</f>
        <v>平成17年</v>
      </c>
      <c r="O489" s="130" t="str">
        <f>$F$4</f>
        <v>平成22年</v>
      </c>
      <c r="P489" s="130" t="s">
        <v>410</v>
      </c>
      <c r="Q489" s="133" t="str">
        <f>$H$4</f>
        <v>対平成</v>
      </c>
      <c r="R489" s="134" t="str">
        <f>$I$4</f>
        <v>22年</v>
      </c>
      <c r="S489" s="103"/>
    </row>
    <row r="490" spans="2:45" s="100" customFormat="1" ht="14.25" customHeight="1">
      <c r="B490" s="585"/>
      <c r="C490" s="104"/>
      <c r="D490" s="104"/>
      <c r="E490" s="104"/>
      <c r="F490" s="104"/>
      <c r="G490" s="104"/>
      <c r="H490" s="132" t="s">
        <v>88</v>
      </c>
      <c r="I490" s="133" t="s">
        <v>398</v>
      </c>
      <c r="J490" s="102"/>
      <c r="K490" s="585"/>
      <c r="L490" s="104"/>
      <c r="M490" s="104"/>
      <c r="N490" s="104"/>
      <c r="O490" s="104"/>
      <c r="P490" s="104"/>
      <c r="Q490" s="132" t="s">
        <v>88</v>
      </c>
      <c r="R490" s="133" t="s">
        <v>398</v>
      </c>
      <c r="S490" s="103"/>
    </row>
    <row r="491" spans="2:45" s="199" customFormat="1" ht="14.25" customHeight="1">
      <c r="B491" s="200" t="s">
        <v>90</v>
      </c>
      <c r="C491" s="198">
        <v>1154</v>
      </c>
      <c r="D491" s="194">
        <v>1001</v>
      </c>
      <c r="E491" s="194">
        <v>917</v>
      </c>
      <c r="F491" s="194">
        <v>774</v>
      </c>
      <c r="G491" s="194">
        <f>IF(COUNTIF(G496:G514,"x"),"x",IF(SUM(G496:G514)=0,"-",SUM(G496:G514)))</f>
        <v>613</v>
      </c>
      <c r="H491" s="193">
        <f t="shared" ref="H491:H494" si="206">IF(G491="x","x",IF(AND(G491="-",F491="-"),"-",IF(AND(G491="-",F491&gt;0),F491*-1,IF(AND(G491&gt;0,F491="-"),G491,G491-F491))))</f>
        <v>-161</v>
      </c>
      <c r="I491" s="195">
        <f t="shared" ref="I491:I494" si="207">IF(H491="x","x",IF(H491="-","-",IF(AND(F491="-",G491&gt;0),"皆増",IF(AND(F491&gt;0,G491="-"),"皆減",H491/F491*100))))</f>
        <v>-20.801033591731265</v>
      </c>
      <c r="J491" s="196"/>
      <c r="K491" s="197" t="s">
        <v>90</v>
      </c>
      <c r="L491" s="198">
        <v>863</v>
      </c>
      <c r="M491" s="194">
        <v>748</v>
      </c>
      <c r="N491" s="194">
        <v>688</v>
      </c>
      <c r="O491" s="194">
        <v>583</v>
      </c>
      <c r="P491" s="194">
        <f>IF(COUNTIF(P496:P514,"x"),"x",IF(SUM(P496:P514)=0,"-",SUM(P496:P514)))</f>
        <v>457</v>
      </c>
      <c r="Q491" s="193">
        <f t="shared" ref="Q491:Q494" si="208">IF(P491="x","x",IF(AND(P491="-",O491="-"),"-",IF(AND(P491="-",O491&gt;0),O491*-1,IF(AND(P491&gt;0,O491="-"),P491,P491-O491))))</f>
        <v>-126</v>
      </c>
      <c r="R491" s="195">
        <f t="shared" ref="R491:R494" si="209">IF(Q491="x","x",IF(Q491="-","-",IF(AND(O491="-",P491&gt;0),"皆増",IF(AND(O491&gt;0,P491="-"),"皆減",Q491/O491*100))))</f>
        <v>-21.612349914236706</v>
      </c>
      <c r="S491" s="195"/>
      <c r="W491" s="199" t="s">
        <v>373</v>
      </c>
      <c r="X491" s="199">
        <v>1277</v>
      </c>
      <c r="Y491" s="199">
        <v>1154</v>
      </c>
      <c r="Z491" s="199">
        <v>1001</v>
      </c>
      <c r="AA491" s="199">
        <v>917</v>
      </c>
      <c r="AC491" s="199" t="s">
        <v>373</v>
      </c>
      <c r="AD491" s="199">
        <v>1005</v>
      </c>
      <c r="AE491" s="199">
        <v>863</v>
      </c>
      <c r="AF491" s="199">
        <v>748</v>
      </c>
      <c r="AG491" s="199">
        <v>688</v>
      </c>
      <c r="AJ491" s="199" t="str">
        <f>IF(C491=X491,"○","●")</f>
        <v>●</v>
      </c>
      <c r="AK491" s="199" t="str">
        <f t="shared" ref="AK491:AM513" si="210">IF(D491=Y491,"○","●")</f>
        <v>●</v>
      </c>
      <c r="AL491" s="199" t="str">
        <f t="shared" si="210"/>
        <v>●</v>
      </c>
      <c r="AM491" s="199" t="str">
        <f t="shared" si="210"/>
        <v>●</v>
      </c>
      <c r="AP491" s="199" t="str">
        <f>IF(L491=AD491,"○","●")</f>
        <v>●</v>
      </c>
      <c r="AQ491" s="199" t="str">
        <f t="shared" ref="AQ491:AS513" si="211">IF(M491=AE491,"○","●")</f>
        <v>●</v>
      </c>
      <c r="AR491" s="199" t="str">
        <f t="shared" si="211"/>
        <v>●</v>
      </c>
      <c r="AS491" s="199" t="str">
        <f t="shared" si="211"/>
        <v>●</v>
      </c>
    </row>
    <row r="492" spans="2:45" s="100" customFormat="1" ht="14.25" customHeight="1">
      <c r="B492" s="105" t="s">
        <v>91</v>
      </c>
      <c r="C492" s="106">
        <v>141</v>
      </c>
      <c r="D492" s="107">
        <v>100</v>
      </c>
      <c r="E492" s="107">
        <v>87</v>
      </c>
      <c r="F492" s="107">
        <v>62</v>
      </c>
      <c r="G492" s="107">
        <f>IF(COUNTIF(G496:G498,"x"),"x",IF(SUM(G496:G498)=0,"-",SUM(G496:G498)))</f>
        <v>56</v>
      </c>
      <c r="H492" s="107">
        <f t="shared" si="206"/>
        <v>-6</v>
      </c>
      <c r="I492" s="108">
        <f t="shared" si="207"/>
        <v>-9.67741935483871</v>
      </c>
      <c r="J492" s="102"/>
      <c r="K492" s="109" t="s">
        <v>91</v>
      </c>
      <c r="L492" s="106">
        <v>87</v>
      </c>
      <c r="M492" s="107">
        <v>64</v>
      </c>
      <c r="N492" s="107">
        <v>59</v>
      </c>
      <c r="O492" s="107">
        <v>41</v>
      </c>
      <c r="P492" s="107">
        <f>IF(COUNTIF(P496:P498,"x"),"x",IF(SUM(P496:P498)=0,"-",SUM(P496:P498)))</f>
        <v>39</v>
      </c>
      <c r="Q492" s="107">
        <f t="shared" si="208"/>
        <v>-2</v>
      </c>
      <c r="R492" s="108">
        <f t="shared" si="209"/>
        <v>-4.8780487804878048</v>
      </c>
      <c r="S492" s="108"/>
      <c r="W492" s="100" t="s">
        <v>374</v>
      </c>
      <c r="X492" s="100">
        <v>186</v>
      </c>
      <c r="Y492" s="100">
        <v>141</v>
      </c>
      <c r="Z492" s="100">
        <v>100</v>
      </c>
      <c r="AA492" s="100">
        <v>87</v>
      </c>
      <c r="AC492" s="100" t="s">
        <v>374</v>
      </c>
      <c r="AD492" s="100">
        <v>130</v>
      </c>
      <c r="AE492" s="100">
        <v>87</v>
      </c>
      <c r="AF492" s="100">
        <v>64</v>
      </c>
      <c r="AG492" s="100">
        <v>59</v>
      </c>
      <c r="AJ492" s="100" t="str">
        <f t="shared" ref="AJ492:AJ513" si="212">IF(C492=X492,"○","●")</f>
        <v>●</v>
      </c>
      <c r="AK492" s="100" t="str">
        <f t="shared" si="210"/>
        <v>●</v>
      </c>
      <c r="AL492" s="100" t="str">
        <f t="shared" si="210"/>
        <v>●</v>
      </c>
      <c r="AM492" s="100" t="str">
        <f t="shared" si="210"/>
        <v>●</v>
      </c>
      <c r="AP492" s="100" t="str">
        <f t="shared" ref="AP492:AP513" si="213">IF(L492=AD492,"○","●")</f>
        <v>●</v>
      </c>
      <c r="AQ492" s="100" t="str">
        <f t="shared" si="211"/>
        <v>●</v>
      </c>
      <c r="AR492" s="100" t="str">
        <f t="shared" si="211"/>
        <v>●</v>
      </c>
      <c r="AS492" s="100" t="str">
        <f>IF(O492=AG492,"○","●")</f>
        <v>●</v>
      </c>
    </row>
    <row r="493" spans="2:45" s="100" customFormat="1" ht="14.25" customHeight="1">
      <c r="B493" s="105" t="s">
        <v>92</v>
      </c>
      <c r="C493" s="106">
        <v>744</v>
      </c>
      <c r="D493" s="107">
        <v>620</v>
      </c>
      <c r="E493" s="107">
        <v>554</v>
      </c>
      <c r="F493" s="107">
        <v>447</v>
      </c>
      <c r="G493" s="296">
        <f>IF(COUNTIF(G499:G508,"x"),"x",IF(SUM(G499:G508)=0,"-",SUM(G499:G508)))</f>
        <v>305</v>
      </c>
      <c r="H493" s="107">
        <f t="shared" si="206"/>
        <v>-142</v>
      </c>
      <c r="I493" s="108">
        <f t="shared" si="207"/>
        <v>-31.767337807606268</v>
      </c>
      <c r="J493" s="102"/>
      <c r="K493" s="109" t="s">
        <v>92</v>
      </c>
      <c r="L493" s="106">
        <v>558</v>
      </c>
      <c r="M493" s="107">
        <v>451</v>
      </c>
      <c r="N493" s="107">
        <v>391</v>
      </c>
      <c r="O493" s="107">
        <v>321</v>
      </c>
      <c r="P493" s="296">
        <f>IF(COUNTIF(P499:P508,"x"),"x",IF(SUM(P499:P508)=0,"-",SUM(P499:P508)))</f>
        <v>237</v>
      </c>
      <c r="Q493" s="107">
        <f t="shared" si="208"/>
        <v>-84</v>
      </c>
      <c r="R493" s="108">
        <f t="shared" si="209"/>
        <v>-26.168224299065418</v>
      </c>
      <c r="S493" s="108"/>
      <c r="W493" s="100" t="s">
        <v>375</v>
      </c>
      <c r="X493" s="100">
        <v>884</v>
      </c>
      <c r="Y493" s="100">
        <v>744</v>
      </c>
      <c r="Z493" s="100">
        <v>620</v>
      </c>
      <c r="AA493" s="100">
        <v>554</v>
      </c>
      <c r="AC493" s="100" t="s">
        <v>375</v>
      </c>
      <c r="AD493" s="100">
        <v>686</v>
      </c>
      <c r="AE493" s="100">
        <v>558</v>
      </c>
      <c r="AF493" s="100">
        <v>451</v>
      </c>
      <c r="AG493" s="100">
        <v>391</v>
      </c>
      <c r="AJ493" s="100" t="str">
        <f t="shared" si="212"/>
        <v>●</v>
      </c>
      <c r="AK493" s="100" t="str">
        <f t="shared" si="210"/>
        <v>●</v>
      </c>
      <c r="AL493" s="100" t="str">
        <f>IF(E493=Z493,"○","●")</f>
        <v>●</v>
      </c>
      <c r="AM493" s="100" t="str">
        <f t="shared" si="210"/>
        <v>●</v>
      </c>
      <c r="AP493" s="100" t="str">
        <f t="shared" si="213"/>
        <v>●</v>
      </c>
      <c r="AQ493" s="100" t="str">
        <f t="shared" si="211"/>
        <v>●</v>
      </c>
      <c r="AR493" s="100" t="str">
        <f t="shared" si="211"/>
        <v>●</v>
      </c>
      <c r="AS493" s="100" t="str">
        <f t="shared" si="211"/>
        <v>●</v>
      </c>
    </row>
    <row r="494" spans="2:45" s="100" customFormat="1" ht="14.25" customHeight="1">
      <c r="B494" s="105" t="s">
        <v>93</v>
      </c>
      <c r="C494" s="106">
        <v>269</v>
      </c>
      <c r="D494" s="107">
        <v>281</v>
      </c>
      <c r="E494" s="107">
        <v>276</v>
      </c>
      <c r="F494" s="107">
        <v>265</v>
      </c>
      <c r="G494" s="107">
        <f>IF(COUNTIF(G509:G513,"x"),"x",IF(SUM(G509,G513)=0,"-",SUM(G509:G513)))</f>
        <v>249</v>
      </c>
      <c r="H494" s="107">
        <f t="shared" si="206"/>
        <v>-16</v>
      </c>
      <c r="I494" s="108">
        <f t="shared" si="207"/>
        <v>-6.0377358490566042</v>
      </c>
      <c r="J494" s="102"/>
      <c r="K494" s="109" t="s">
        <v>93</v>
      </c>
      <c r="L494" s="106">
        <v>218</v>
      </c>
      <c r="M494" s="107">
        <v>233</v>
      </c>
      <c r="N494" s="107">
        <v>238</v>
      </c>
      <c r="O494" s="107">
        <v>221</v>
      </c>
      <c r="P494" s="107">
        <f>IF(COUNTIF(P509:P513,"x"),"x",IF(SUM(P509,P513)=0,"-",SUM(P509:P513)))</f>
        <v>180</v>
      </c>
      <c r="Q494" s="107">
        <f t="shared" si="208"/>
        <v>-41</v>
      </c>
      <c r="R494" s="108">
        <f t="shared" si="209"/>
        <v>-18.552036199095024</v>
      </c>
      <c r="S494" s="108"/>
      <c r="W494" s="100" t="s">
        <v>376</v>
      </c>
      <c r="X494" s="100">
        <v>207</v>
      </c>
      <c r="Y494" s="100">
        <v>269</v>
      </c>
      <c r="Z494" s="100">
        <v>281</v>
      </c>
      <c r="AA494" s="100">
        <v>276</v>
      </c>
      <c r="AC494" s="100" t="s">
        <v>376</v>
      </c>
      <c r="AD494" s="100">
        <v>189</v>
      </c>
      <c r="AE494" s="100">
        <v>218</v>
      </c>
      <c r="AF494" s="100">
        <v>233</v>
      </c>
      <c r="AG494" s="100">
        <v>238</v>
      </c>
      <c r="AJ494" s="100" t="str">
        <f t="shared" si="212"/>
        <v>●</v>
      </c>
      <c r="AK494" s="100" t="str">
        <f t="shared" si="210"/>
        <v>●</v>
      </c>
      <c r="AL494" s="100" t="str">
        <f t="shared" si="210"/>
        <v>●</v>
      </c>
      <c r="AM494" s="100" t="str">
        <f t="shared" si="210"/>
        <v>●</v>
      </c>
      <c r="AP494" s="100" t="str">
        <f t="shared" si="213"/>
        <v>●</v>
      </c>
      <c r="AQ494" s="100" t="str">
        <f t="shared" si="211"/>
        <v>●</v>
      </c>
      <c r="AR494" s="100" t="str">
        <f t="shared" si="211"/>
        <v>●</v>
      </c>
      <c r="AS494" s="100" t="str">
        <f t="shared" si="211"/>
        <v>●</v>
      </c>
    </row>
    <row r="495" spans="2:45" s="100" customFormat="1" ht="14.25" customHeight="1">
      <c r="B495" s="102"/>
      <c r="C495" s="106"/>
      <c r="D495" s="112"/>
      <c r="E495" s="112"/>
      <c r="F495" s="112"/>
      <c r="G495" s="112"/>
      <c r="H495" s="112"/>
      <c r="I495" s="113"/>
      <c r="J495" s="102"/>
      <c r="K495" s="114"/>
      <c r="L495" s="106"/>
      <c r="M495" s="112"/>
      <c r="N495" s="112"/>
      <c r="O495" s="112"/>
      <c r="P495" s="112"/>
      <c r="Q495" s="112"/>
      <c r="R495" s="113"/>
      <c r="S495" s="113"/>
      <c r="AJ495" s="100" t="str">
        <f t="shared" si="212"/>
        <v>○</v>
      </c>
      <c r="AK495" s="100" t="str">
        <f t="shared" si="210"/>
        <v>○</v>
      </c>
      <c r="AL495" s="100" t="str">
        <f t="shared" si="210"/>
        <v>○</v>
      </c>
      <c r="AM495" s="100" t="str">
        <f t="shared" si="210"/>
        <v>○</v>
      </c>
      <c r="AP495" s="100" t="str">
        <f t="shared" si="213"/>
        <v>○</v>
      </c>
      <c r="AQ495" s="100" t="str">
        <f t="shared" si="211"/>
        <v>○</v>
      </c>
      <c r="AR495" s="100" t="str">
        <f t="shared" si="211"/>
        <v>○</v>
      </c>
      <c r="AS495" s="100" t="str">
        <f t="shared" si="211"/>
        <v>○</v>
      </c>
    </row>
    <row r="496" spans="2:45" s="100" customFormat="1" ht="14.25" customHeight="1">
      <c r="B496" s="102" t="s">
        <v>94</v>
      </c>
      <c r="C496" s="106">
        <v>35</v>
      </c>
      <c r="D496" s="107">
        <v>20</v>
      </c>
      <c r="E496" s="107">
        <v>26</v>
      </c>
      <c r="F496" s="107">
        <v>15</v>
      </c>
      <c r="G496" s="107">
        <f>第2表01元データ!L40</f>
        <v>18</v>
      </c>
      <c r="H496" s="107">
        <f t="shared" ref="H496:H513" si="214">IF(G496="x","x",IF(AND(G496="-",F496="-"),"-",IF(AND(G496="-",F496&gt;0),F496*-1,IF(AND(G496&gt;0,F496="-"),G496,G496-F496))))</f>
        <v>3</v>
      </c>
      <c r="I496" s="108">
        <f t="shared" ref="I496:I513" si="215">IF(H496="x","x",IF(H496="-","-",IF(AND(F496="-",G496&gt;0),"皆増",IF(AND(F496&gt;0,G496="-"),"皆減",H496/F496*100))))</f>
        <v>20</v>
      </c>
      <c r="J496" s="102"/>
      <c r="K496" s="114" t="s">
        <v>94</v>
      </c>
      <c r="L496" s="106">
        <v>21</v>
      </c>
      <c r="M496" s="107">
        <v>12</v>
      </c>
      <c r="N496" s="107">
        <v>12</v>
      </c>
      <c r="O496" s="107">
        <v>15</v>
      </c>
      <c r="P496" s="107">
        <f>第2表01元データ!M40</f>
        <v>9</v>
      </c>
      <c r="Q496" s="107">
        <f t="shared" ref="Q496:Q513" si="216">IF(P496="x","x",IF(AND(P496="-",O496="-"),"-",IF(AND(P496="-",O496&gt;0),O496*-1,IF(AND(P496&gt;0,O496="-"),P496,P496-O496))))</f>
        <v>-6</v>
      </c>
      <c r="R496" s="108">
        <f t="shared" ref="R496:R513" si="217">IF(Q496="x","x",IF(Q496="-","-",IF(AND(O496="-",P496&gt;0),"皆増",IF(AND(O496&gt;0,P496="-"),"皆減",Q496/O496*100))))</f>
        <v>-40</v>
      </c>
      <c r="S496" s="108"/>
      <c r="T496" s="100">
        <v>101</v>
      </c>
      <c r="W496" s="100" t="s">
        <v>377</v>
      </c>
      <c r="X496" s="100">
        <v>43</v>
      </c>
      <c r="Y496" s="100">
        <v>35</v>
      </c>
      <c r="Z496" s="100">
        <v>20</v>
      </c>
      <c r="AA496" s="100">
        <v>26</v>
      </c>
      <c r="AC496" s="100" t="s">
        <v>377</v>
      </c>
      <c r="AD496" s="100">
        <v>28</v>
      </c>
      <c r="AE496" s="100">
        <v>21</v>
      </c>
      <c r="AF496" s="100">
        <v>12</v>
      </c>
      <c r="AG496" s="100">
        <v>12</v>
      </c>
      <c r="AJ496" s="100" t="str">
        <f t="shared" si="212"/>
        <v>●</v>
      </c>
      <c r="AK496" s="100" t="str">
        <f t="shared" si="210"/>
        <v>●</v>
      </c>
      <c r="AL496" s="100" t="str">
        <f t="shared" si="210"/>
        <v>●</v>
      </c>
      <c r="AM496" s="100" t="str">
        <f t="shared" si="210"/>
        <v>●</v>
      </c>
      <c r="AP496" s="100" t="str">
        <f t="shared" si="213"/>
        <v>●</v>
      </c>
      <c r="AQ496" s="100" t="str">
        <f t="shared" si="211"/>
        <v>●</v>
      </c>
      <c r="AR496" s="100" t="str">
        <f t="shared" si="211"/>
        <v>○</v>
      </c>
      <c r="AS496" s="100" t="str">
        <f t="shared" si="211"/>
        <v>●</v>
      </c>
    </row>
    <row r="497" spans="2:45" s="100" customFormat="1" ht="14.25" customHeight="1">
      <c r="B497" s="102" t="s">
        <v>95</v>
      </c>
      <c r="C497" s="106">
        <v>47</v>
      </c>
      <c r="D497" s="107">
        <v>41</v>
      </c>
      <c r="E497" s="107">
        <v>21</v>
      </c>
      <c r="F497" s="107">
        <v>20</v>
      </c>
      <c r="G497" s="107">
        <f>第2表01元データ!L41</f>
        <v>15</v>
      </c>
      <c r="H497" s="107">
        <f t="shared" si="214"/>
        <v>-5</v>
      </c>
      <c r="I497" s="108">
        <f t="shared" si="215"/>
        <v>-25</v>
      </c>
      <c r="J497" s="102"/>
      <c r="K497" s="114" t="s">
        <v>95</v>
      </c>
      <c r="L497" s="106">
        <v>28</v>
      </c>
      <c r="M497" s="107">
        <v>21</v>
      </c>
      <c r="N497" s="107">
        <v>21</v>
      </c>
      <c r="O497" s="107">
        <v>9</v>
      </c>
      <c r="P497" s="107">
        <f>第2表01元データ!M41</f>
        <v>8</v>
      </c>
      <c r="Q497" s="107">
        <f t="shared" si="216"/>
        <v>-1</v>
      </c>
      <c r="R497" s="108">
        <f t="shared" si="217"/>
        <v>-11.111111111111111</v>
      </c>
      <c r="S497" s="108"/>
      <c r="T497" s="100">
        <v>102</v>
      </c>
      <c r="W497" s="100" t="s">
        <v>356</v>
      </c>
      <c r="X497" s="100">
        <v>58</v>
      </c>
      <c r="Y497" s="100">
        <v>47</v>
      </c>
      <c r="Z497" s="100">
        <v>41</v>
      </c>
      <c r="AA497" s="100">
        <v>21</v>
      </c>
      <c r="AC497" s="100" t="s">
        <v>356</v>
      </c>
      <c r="AD497" s="100">
        <v>47</v>
      </c>
      <c r="AE497" s="100">
        <v>28</v>
      </c>
      <c r="AF497" s="100">
        <v>21</v>
      </c>
      <c r="AG497" s="100">
        <v>21</v>
      </c>
      <c r="AJ497" s="100" t="str">
        <f t="shared" si="212"/>
        <v>●</v>
      </c>
      <c r="AK497" s="100" t="str">
        <f t="shared" si="210"/>
        <v>●</v>
      </c>
      <c r="AL497" s="100" t="str">
        <f t="shared" si="210"/>
        <v>●</v>
      </c>
      <c r="AM497" s="100" t="str">
        <f t="shared" si="210"/>
        <v>●</v>
      </c>
      <c r="AP497" s="100" t="str">
        <f t="shared" si="213"/>
        <v>●</v>
      </c>
      <c r="AQ497" s="100" t="str">
        <f t="shared" si="211"/>
        <v>●</v>
      </c>
      <c r="AR497" s="100" t="str">
        <f t="shared" si="211"/>
        <v>○</v>
      </c>
      <c r="AS497" s="100" t="str">
        <f t="shared" si="211"/>
        <v>●</v>
      </c>
    </row>
    <row r="498" spans="2:45" s="100" customFormat="1" ht="14.25" customHeight="1">
      <c r="B498" s="102" t="s">
        <v>96</v>
      </c>
      <c r="C498" s="106">
        <v>59</v>
      </c>
      <c r="D498" s="107">
        <v>39</v>
      </c>
      <c r="E498" s="107">
        <v>40</v>
      </c>
      <c r="F498" s="107">
        <v>27</v>
      </c>
      <c r="G498" s="107">
        <f>第2表01元データ!L42</f>
        <v>23</v>
      </c>
      <c r="H498" s="107">
        <f t="shared" si="214"/>
        <v>-4</v>
      </c>
      <c r="I498" s="108">
        <f t="shared" si="215"/>
        <v>-14.814814814814813</v>
      </c>
      <c r="J498" s="102"/>
      <c r="K498" s="114" t="s">
        <v>96</v>
      </c>
      <c r="L498" s="106">
        <v>38</v>
      </c>
      <c r="M498" s="107">
        <v>31</v>
      </c>
      <c r="N498" s="107">
        <v>26</v>
      </c>
      <c r="O498" s="107">
        <v>17</v>
      </c>
      <c r="P498" s="107">
        <f>第2表01元データ!M42</f>
        <v>22</v>
      </c>
      <c r="Q498" s="107">
        <f t="shared" si="216"/>
        <v>5</v>
      </c>
      <c r="R498" s="108">
        <f t="shared" si="217"/>
        <v>29.411764705882355</v>
      </c>
      <c r="S498" s="108"/>
      <c r="T498" s="100">
        <v>103</v>
      </c>
      <c r="W498" s="100" t="s">
        <v>357</v>
      </c>
      <c r="X498" s="100">
        <v>85</v>
      </c>
      <c r="Y498" s="100">
        <v>59</v>
      </c>
      <c r="Z498" s="100">
        <v>39</v>
      </c>
      <c r="AA498" s="100">
        <v>40</v>
      </c>
      <c r="AC498" s="100" t="s">
        <v>357</v>
      </c>
      <c r="AD498" s="100">
        <v>55</v>
      </c>
      <c r="AE498" s="100">
        <v>38</v>
      </c>
      <c r="AF498" s="100">
        <v>31</v>
      </c>
      <c r="AG498" s="100">
        <v>26</v>
      </c>
      <c r="AJ498" s="100" t="str">
        <f t="shared" si="212"/>
        <v>●</v>
      </c>
      <c r="AK498" s="100" t="str">
        <f t="shared" si="210"/>
        <v>●</v>
      </c>
      <c r="AL498" s="100" t="str">
        <f t="shared" si="210"/>
        <v>●</v>
      </c>
      <c r="AM498" s="100" t="str">
        <f t="shared" si="210"/>
        <v>●</v>
      </c>
      <c r="AP498" s="100" t="str">
        <f t="shared" si="213"/>
        <v>●</v>
      </c>
      <c r="AQ498" s="100" t="str">
        <f t="shared" si="211"/>
        <v>●</v>
      </c>
      <c r="AR498" s="100" t="str">
        <f t="shared" si="211"/>
        <v>●</v>
      </c>
      <c r="AS498" s="100" t="str">
        <f t="shared" si="211"/>
        <v>●</v>
      </c>
    </row>
    <row r="499" spans="2:45" s="100" customFormat="1" ht="14.25" customHeight="1">
      <c r="B499" s="102" t="s">
        <v>97</v>
      </c>
      <c r="C499" s="106">
        <v>79</v>
      </c>
      <c r="D499" s="107">
        <v>54</v>
      </c>
      <c r="E499" s="107">
        <v>35</v>
      </c>
      <c r="F499" s="107">
        <v>32</v>
      </c>
      <c r="G499" s="107">
        <f>第2表01元データ!L43</f>
        <v>25</v>
      </c>
      <c r="H499" s="107">
        <f t="shared" si="214"/>
        <v>-7</v>
      </c>
      <c r="I499" s="108">
        <f t="shared" si="215"/>
        <v>-21.875</v>
      </c>
      <c r="J499" s="102"/>
      <c r="K499" s="114" t="s">
        <v>97</v>
      </c>
      <c r="L499" s="106">
        <v>57</v>
      </c>
      <c r="M499" s="107">
        <v>28</v>
      </c>
      <c r="N499" s="107">
        <v>28</v>
      </c>
      <c r="O499" s="107">
        <v>19</v>
      </c>
      <c r="P499" s="107">
        <f>第2表01元データ!M43</f>
        <v>7</v>
      </c>
      <c r="Q499" s="107">
        <f t="shared" si="216"/>
        <v>-12</v>
      </c>
      <c r="R499" s="108">
        <f t="shared" si="217"/>
        <v>-63.157894736842103</v>
      </c>
      <c r="S499" s="108"/>
      <c r="T499" s="100">
        <v>104</v>
      </c>
      <c r="W499" s="100" t="s">
        <v>358</v>
      </c>
      <c r="X499" s="100">
        <v>101</v>
      </c>
      <c r="Y499" s="100">
        <v>79</v>
      </c>
      <c r="Z499" s="100">
        <v>54</v>
      </c>
      <c r="AA499" s="100">
        <v>35</v>
      </c>
      <c r="AC499" s="100" t="s">
        <v>358</v>
      </c>
      <c r="AD499" s="100">
        <v>78</v>
      </c>
      <c r="AE499" s="100">
        <v>57</v>
      </c>
      <c r="AF499" s="100">
        <v>28</v>
      </c>
      <c r="AG499" s="100">
        <v>28</v>
      </c>
      <c r="AJ499" s="100" t="str">
        <f t="shared" si="212"/>
        <v>●</v>
      </c>
      <c r="AK499" s="100" t="str">
        <f t="shared" si="210"/>
        <v>●</v>
      </c>
      <c r="AL499" s="100" t="str">
        <f t="shared" si="210"/>
        <v>●</v>
      </c>
      <c r="AM499" s="100" t="str">
        <f t="shared" si="210"/>
        <v>●</v>
      </c>
      <c r="AP499" s="100" t="str">
        <f t="shared" si="213"/>
        <v>●</v>
      </c>
      <c r="AQ499" s="100" t="str">
        <f t="shared" si="211"/>
        <v>●</v>
      </c>
      <c r="AR499" s="100" t="str">
        <f t="shared" si="211"/>
        <v>○</v>
      </c>
      <c r="AS499" s="100" t="str">
        <f t="shared" si="211"/>
        <v>●</v>
      </c>
    </row>
    <row r="500" spans="2:45" s="100" customFormat="1" ht="14.25" customHeight="1">
      <c r="B500" s="102" t="s">
        <v>98</v>
      </c>
      <c r="C500" s="106">
        <v>55</v>
      </c>
      <c r="D500" s="107">
        <v>49</v>
      </c>
      <c r="E500" s="107">
        <v>45</v>
      </c>
      <c r="F500" s="107">
        <v>24</v>
      </c>
      <c r="G500" s="107">
        <f>第2表01元データ!L44</f>
        <v>14</v>
      </c>
      <c r="H500" s="107">
        <f t="shared" si="214"/>
        <v>-10</v>
      </c>
      <c r="I500" s="108">
        <f t="shared" si="215"/>
        <v>-41.666666666666671</v>
      </c>
      <c r="J500" s="102"/>
      <c r="K500" s="114" t="s">
        <v>98</v>
      </c>
      <c r="L500" s="106">
        <v>55</v>
      </c>
      <c r="M500" s="107">
        <v>41</v>
      </c>
      <c r="N500" s="107">
        <v>25</v>
      </c>
      <c r="O500" s="107">
        <v>16</v>
      </c>
      <c r="P500" s="107">
        <f>第2表01元データ!M44</f>
        <v>14</v>
      </c>
      <c r="Q500" s="107">
        <f t="shared" si="216"/>
        <v>-2</v>
      </c>
      <c r="R500" s="108">
        <f t="shared" si="217"/>
        <v>-12.5</v>
      </c>
      <c r="S500" s="108"/>
      <c r="T500" s="100">
        <v>105</v>
      </c>
      <c r="W500" s="100" t="s">
        <v>359</v>
      </c>
      <c r="X500" s="100">
        <v>66</v>
      </c>
      <c r="Y500" s="100">
        <v>55</v>
      </c>
      <c r="Z500" s="100">
        <v>49</v>
      </c>
      <c r="AA500" s="100">
        <v>45</v>
      </c>
      <c r="AC500" s="100" t="s">
        <v>359</v>
      </c>
      <c r="AD500" s="100">
        <v>47</v>
      </c>
      <c r="AE500" s="100">
        <v>55</v>
      </c>
      <c r="AF500" s="100">
        <v>41</v>
      </c>
      <c r="AG500" s="100">
        <v>25</v>
      </c>
      <c r="AJ500" s="100" t="str">
        <f t="shared" si="212"/>
        <v>●</v>
      </c>
      <c r="AK500" s="100" t="str">
        <f t="shared" si="210"/>
        <v>●</v>
      </c>
      <c r="AL500" s="100" t="str">
        <f t="shared" si="210"/>
        <v>●</v>
      </c>
      <c r="AM500" s="100" t="str">
        <f t="shared" si="210"/>
        <v>●</v>
      </c>
      <c r="AP500" s="100" t="str">
        <f t="shared" si="213"/>
        <v>●</v>
      </c>
      <c r="AQ500" s="100" t="str">
        <f t="shared" si="211"/>
        <v>●</v>
      </c>
      <c r="AR500" s="100" t="str">
        <f t="shared" si="211"/>
        <v>●</v>
      </c>
      <c r="AS500" s="100" t="str">
        <f t="shared" si="211"/>
        <v>●</v>
      </c>
    </row>
    <row r="501" spans="2:45" s="100" customFormat="1" ht="14.25" customHeight="1">
      <c r="B501" s="102" t="s">
        <v>99</v>
      </c>
      <c r="C501" s="106">
        <v>51</v>
      </c>
      <c r="D501" s="107">
        <v>39</v>
      </c>
      <c r="E501" s="107">
        <v>43</v>
      </c>
      <c r="F501" s="107">
        <v>28</v>
      </c>
      <c r="G501" s="107">
        <f>第2表01元データ!L45</f>
        <v>22</v>
      </c>
      <c r="H501" s="107">
        <f t="shared" si="214"/>
        <v>-6</v>
      </c>
      <c r="I501" s="108">
        <f t="shared" si="215"/>
        <v>-21.428571428571427</v>
      </c>
      <c r="J501" s="102"/>
      <c r="K501" s="114" t="s">
        <v>99</v>
      </c>
      <c r="L501" s="106">
        <v>24</v>
      </c>
      <c r="M501" s="107">
        <v>50</v>
      </c>
      <c r="N501" s="107">
        <v>38</v>
      </c>
      <c r="O501" s="107">
        <v>23</v>
      </c>
      <c r="P501" s="107">
        <f>第2表01元データ!M45</f>
        <v>19</v>
      </c>
      <c r="Q501" s="107">
        <f t="shared" si="216"/>
        <v>-4</v>
      </c>
      <c r="R501" s="108">
        <f t="shared" si="217"/>
        <v>-17.391304347826086</v>
      </c>
      <c r="S501" s="108"/>
      <c r="T501" s="100">
        <v>106</v>
      </c>
      <c r="W501" s="100" t="s">
        <v>360</v>
      </c>
      <c r="X501" s="100">
        <v>66</v>
      </c>
      <c r="Y501" s="100">
        <v>51</v>
      </c>
      <c r="Z501" s="100">
        <v>39</v>
      </c>
      <c r="AA501" s="100">
        <v>43</v>
      </c>
      <c r="AC501" s="100" t="s">
        <v>360</v>
      </c>
      <c r="AD501" s="100">
        <v>46</v>
      </c>
      <c r="AE501" s="100">
        <v>24</v>
      </c>
      <c r="AF501" s="100">
        <v>50</v>
      </c>
      <c r="AG501" s="100">
        <v>38</v>
      </c>
      <c r="AJ501" s="100" t="str">
        <f t="shared" si="212"/>
        <v>●</v>
      </c>
      <c r="AK501" s="100" t="str">
        <f t="shared" si="210"/>
        <v>●</v>
      </c>
      <c r="AL501" s="100" t="str">
        <f t="shared" si="210"/>
        <v>●</v>
      </c>
      <c r="AM501" s="100" t="str">
        <f t="shared" si="210"/>
        <v>●</v>
      </c>
      <c r="AP501" s="100" t="str">
        <f t="shared" si="213"/>
        <v>●</v>
      </c>
      <c r="AQ501" s="100" t="str">
        <f t="shared" si="211"/>
        <v>●</v>
      </c>
      <c r="AR501" s="100" t="str">
        <f t="shared" si="211"/>
        <v>●</v>
      </c>
      <c r="AS501" s="100" t="str">
        <f t="shared" si="211"/>
        <v>●</v>
      </c>
    </row>
    <row r="502" spans="2:45" s="100" customFormat="1" ht="14.25" customHeight="1">
      <c r="B502" s="102" t="s">
        <v>100</v>
      </c>
      <c r="C502" s="106">
        <v>51</v>
      </c>
      <c r="D502" s="107">
        <v>43</v>
      </c>
      <c r="E502" s="107">
        <v>42</v>
      </c>
      <c r="F502" s="107">
        <v>39</v>
      </c>
      <c r="G502" s="107">
        <f>第2表01元データ!L46</f>
        <v>24</v>
      </c>
      <c r="H502" s="107">
        <f t="shared" si="214"/>
        <v>-15</v>
      </c>
      <c r="I502" s="108">
        <f t="shared" si="215"/>
        <v>-38.461538461538467</v>
      </c>
      <c r="J502" s="102"/>
      <c r="K502" s="114" t="s">
        <v>100</v>
      </c>
      <c r="L502" s="106">
        <v>41</v>
      </c>
      <c r="M502" s="107">
        <v>32</v>
      </c>
      <c r="N502" s="107">
        <v>37</v>
      </c>
      <c r="O502" s="107">
        <v>27</v>
      </c>
      <c r="P502" s="107">
        <f>第2表01元データ!M46</f>
        <v>15</v>
      </c>
      <c r="Q502" s="107">
        <f t="shared" si="216"/>
        <v>-12</v>
      </c>
      <c r="R502" s="108">
        <f t="shared" si="217"/>
        <v>-44.444444444444443</v>
      </c>
      <c r="S502" s="108"/>
      <c r="T502" s="100">
        <v>107</v>
      </c>
      <c r="W502" s="100" t="s">
        <v>361</v>
      </c>
      <c r="X502" s="100">
        <v>44</v>
      </c>
      <c r="Y502" s="100">
        <v>51</v>
      </c>
      <c r="Z502" s="100">
        <v>43</v>
      </c>
      <c r="AA502" s="100">
        <v>42</v>
      </c>
      <c r="AC502" s="100" t="s">
        <v>361</v>
      </c>
      <c r="AD502" s="100">
        <v>35</v>
      </c>
      <c r="AE502" s="100">
        <v>41</v>
      </c>
      <c r="AF502" s="100">
        <v>32</v>
      </c>
      <c r="AG502" s="100">
        <v>37</v>
      </c>
      <c r="AJ502" s="100" t="str">
        <f t="shared" si="212"/>
        <v>●</v>
      </c>
      <c r="AK502" s="100" t="str">
        <f t="shared" si="210"/>
        <v>●</v>
      </c>
      <c r="AL502" s="100" t="str">
        <f t="shared" si="210"/>
        <v>●</v>
      </c>
      <c r="AM502" s="100" t="str">
        <f t="shared" si="210"/>
        <v>●</v>
      </c>
      <c r="AP502" s="100" t="str">
        <f t="shared" si="213"/>
        <v>●</v>
      </c>
      <c r="AQ502" s="100" t="str">
        <f t="shared" si="211"/>
        <v>●</v>
      </c>
      <c r="AR502" s="100" t="str">
        <f t="shared" si="211"/>
        <v>●</v>
      </c>
      <c r="AS502" s="100" t="str">
        <f t="shared" si="211"/>
        <v>●</v>
      </c>
    </row>
    <row r="503" spans="2:45" s="100" customFormat="1" ht="14.25" customHeight="1">
      <c r="B503" s="102" t="s">
        <v>118</v>
      </c>
      <c r="C503" s="106">
        <v>60</v>
      </c>
      <c r="D503" s="107">
        <v>54</v>
      </c>
      <c r="E503" s="107">
        <v>42</v>
      </c>
      <c r="F503" s="107">
        <v>34</v>
      </c>
      <c r="G503" s="107">
        <f>第2表01元データ!L47</f>
        <v>23</v>
      </c>
      <c r="H503" s="107">
        <f t="shared" si="214"/>
        <v>-11</v>
      </c>
      <c r="I503" s="108">
        <f t="shared" si="215"/>
        <v>-32.352941176470587</v>
      </c>
      <c r="J503" s="102"/>
      <c r="K503" s="114" t="s">
        <v>118</v>
      </c>
      <c r="L503" s="106">
        <v>30</v>
      </c>
      <c r="M503" s="107">
        <v>27</v>
      </c>
      <c r="N503" s="107">
        <v>27</v>
      </c>
      <c r="O503" s="107">
        <v>39</v>
      </c>
      <c r="P503" s="107">
        <f>第2表01元データ!M47</f>
        <v>22</v>
      </c>
      <c r="Q503" s="107">
        <f t="shared" si="216"/>
        <v>-17</v>
      </c>
      <c r="R503" s="108">
        <f t="shared" si="217"/>
        <v>-43.589743589743591</v>
      </c>
      <c r="S503" s="108"/>
      <c r="T503" s="100">
        <v>108</v>
      </c>
      <c r="W503" s="100" t="s">
        <v>362</v>
      </c>
      <c r="X503" s="100">
        <v>79</v>
      </c>
      <c r="Y503" s="100">
        <v>60</v>
      </c>
      <c r="Z503" s="100">
        <v>54</v>
      </c>
      <c r="AA503" s="100">
        <v>42</v>
      </c>
      <c r="AC503" s="100" t="s">
        <v>362</v>
      </c>
      <c r="AD503" s="100">
        <v>48</v>
      </c>
      <c r="AE503" s="100">
        <v>30</v>
      </c>
      <c r="AF503" s="100">
        <v>27</v>
      </c>
      <c r="AG503" s="100">
        <v>27</v>
      </c>
      <c r="AJ503" s="100" t="str">
        <f t="shared" si="212"/>
        <v>●</v>
      </c>
      <c r="AK503" s="100" t="str">
        <f t="shared" si="210"/>
        <v>●</v>
      </c>
      <c r="AL503" s="100" t="str">
        <f t="shared" si="210"/>
        <v>●</v>
      </c>
      <c r="AM503" s="100" t="str">
        <f t="shared" si="210"/>
        <v>●</v>
      </c>
      <c r="AP503" s="100" t="str">
        <f t="shared" si="213"/>
        <v>●</v>
      </c>
      <c r="AQ503" s="100" t="str">
        <f t="shared" si="211"/>
        <v>●</v>
      </c>
      <c r="AR503" s="100" t="str">
        <f t="shared" si="211"/>
        <v>○</v>
      </c>
      <c r="AS503" s="100" t="str">
        <f t="shared" si="211"/>
        <v>●</v>
      </c>
    </row>
    <row r="504" spans="2:45" s="100" customFormat="1" ht="14.25" customHeight="1">
      <c r="B504" s="102" t="s">
        <v>101</v>
      </c>
      <c r="C504" s="106">
        <v>78</v>
      </c>
      <c r="D504" s="107">
        <v>58</v>
      </c>
      <c r="E504" s="107">
        <v>54</v>
      </c>
      <c r="F504" s="107">
        <v>47</v>
      </c>
      <c r="G504" s="107">
        <f>第2表01元データ!L48</f>
        <v>32</v>
      </c>
      <c r="H504" s="107">
        <f t="shared" si="214"/>
        <v>-15</v>
      </c>
      <c r="I504" s="108">
        <f t="shared" si="215"/>
        <v>-31.914893617021278</v>
      </c>
      <c r="J504" s="102"/>
      <c r="K504" s="114" t="s">
        <v>101</v>
      </c>
      <c r="L504" s="106">
        <v>45</v>
      </c>
      <c r="M504" s="107">
        <v>31</v>
      </c>
      <c r="N504" s="107">
        <v>33</v>
      </c>
      <c r="O504" s="107">
        <v>23</v>
      </c>
      <c r="P504" s="107">
        <f>第2表01元データ!M48</f>
        <v>29</v>
      </c>
      <c r="Q504" s="107">
        <f t="shared" si="216"/>
        <v>6</v>
      </c>
      <c r="R504" s="108">
        <f t="shared" si="217"/>
        <v>26.086956521739129</v>
      </c>
      <c r="S504" s="108"/>
      <c r="T504" s="100">
        <v>109</v>
      </c>
      <c r="W504" s="99" t="s">
        <v>363</v>
      </c>
      <c r="X504" s="99">
        <v>107</v>
      </c>
      <c r="Y504" s="99">
        <v>78</v>
      </c>
      <c r="Z504" s="99">
        <v>58</v>
      </c>
      <c r="AA504" s="99">
        <v>54</v>
      </c>
      <c r="AB504" s="99"/>
      <c r="AC504" s="99" t="s">
        <v>363</v>
      </c>
      <c r="AD504" s="99">
        <v>76</v>
      </c>
      <c r="AE504" s="99">
        <v>45</v>
      </c>
      <c r="AF504" s="99">
        <v>31</v>
      </c>
      <c r="AG504" s="99">
        <v>33</v>
      </c>
      <c r="AJ504" s="100" t="str">
        <f t="shared" si="212"/>
        <v>●</v>
      </c>
      <c r="AK504" s="100" t="str">
        <f t="shared" si="210"/>
        <v>●</v>
      </c>
      <c r="AL504" s="100" t="str">
        <f>IF(E504=Z504,"○","●")</f>
        <v>●</v>
      </c>
      <c r="AM504" s="100" t="str">
        <f t="shared" si="210"/>
        <v>●</v>
      </c>
      <c r="AP504" s="100" t="str">
        <f t="shared" si="213"/>
        <v>●</v>
      </c>
      <c r="AQ504" s="100" t="str">
        <f t="shared" si="211"/>
        <v>●</v>
      </c>
      <c r="AR504" s="100" t="str">
        <f t="shared" si="211"/>
        <v>●</v>
      </c>
      <c r="AS504" s="100" t="str">
        <f t="shared" si="211"/>
        <v>●</v>
      </c>
    </row>
    <row r="505" spans="2:45" s="100" customFormat="1" ht="14.25" customHeight="1">
      <c r="B505" s="102" t="s">
        <v>102</v>
      </c>
      <c r="C505" s="106">
        <v>103</v>
      </c>
      <c r="D505" s="107">
        <v>68</v>
      </c>
      <c r="E505" s="107">
        <v>58</v>
      </c>
      <c r="F505" s="107">
        <v>48</v>
      </c>
      <c r="G505" s="107">
        <f>第2表01元データ!L49</f>
        <v>35</v>
      </c>
      <c r="H505" s="107">
        <f t="shared" si="214"/>
        <v>-13</v>
      </c>
      <c r="I505" s="108">
        <f t="shared" si="215"/>
        <v>-27.083333333333332</v>
      </c>
      <c r="J505" s="102"/>
      <c r="K505" s="114" t="s">
        <v>102</v>
      </c>
      <c r="L505" s="106">
        <v>70</v>
      </c>
      <c r="M505" s="107">
        <v>42</v>
      </c>
      <c r="N505" s="107">
        <v>34</v>
      </c>
      <c r="O505" s="107">
        <v>34</v>
      </c>
      <c r="P505" s="107">
        <f>第2表01元データ!M49</f>
        <v>40</v>
      </c>
      <c r="Q505" s="107">
        <f t="shared" si="216"/>
        <v>6</v>
      </c>
      <c r="R505" s="108">
        <f t="shared" si="217"/>
        <v>17.647058823529413</v>
      </c>
      <c r="S505" s="108"/>
      <c r="T505" s="100">
        <v>110</v>
      </c>
      <c r="W505" s="100" t="s">
        <v>364</v>
      </c>
      <c r="X505" s="100">
        <v>82</v>
      </c>
      <c r="Y505" s="100">
        <v>103</v>
      </c>
      <c r="Z505" s="100">
        <v>68</v>
      </c>
      <c r="AA505" s="100">
        <v>58</v>
      </c>
      <c r="AC505" s="100" t="s">
        <v>364</v>
      </c>
      <c r="AD505" s="100">
        <v>78</v>
      </c>
      <c r="AE505" s="100">
        <v>70</v>
      </c>
      <c r="AF505" s="100">
        <v>42</v>
      </c>
      <c r="AG505" s="100">
        <v>34</v>
      </c>
      <c r="AJ505" s="100" t="str">
        <f t="shared" si="212"/>
        <v>●</v>
      </c>
      <c r="AK505" s="100" t="str">
        <f t="shared" si="210"/>
        <v>●</v>
      </c>
      <c r="AL505" s="100" t="str">
        <f t="shared" si="210"/>
        <v>●</v>
      </c>
      <c r="AM505" s="100" t="str">
        <f t="shared" si="210"/>
        <v>●</v>
      </c>
      <c r="AP505" s="100" t="str">
        <f t="shared" si="213"/>
        <v>●</v>
      </c>
      <c r="AQ505" s="100" t="str">
        <f t="shared" si="211"/>
        <v>●</v>
      </c>
      <c r="AR505" s="100" t="str">
        <f t="shared" si="211"/>
        <v>●</v>
      </c>
      <c r="AS505" s="100" t="str">
        <f t="shared" si="211"/>
        <v>○</v>
      </c>
    </row>
    <row r="506" spans="2:45" s="100" customFormat="1" ht="14.25" customHeight="1">
      <c r="B506" s="102" t="s">
        <v>103</v>
      </c>
      <c r="C506" s="106">
        <v>80</v>
      </c>
      <c r="D506" s="107">
        <v>97</v>
      </c>
      <c r="E506" s="107">
        <v>75</v>
      </c>
      <c r="F506" s="107">
        <v>49</v>
      </c>
      <c r="G506" s="107">
        <f>第2表01元データ!L50</f>
        <v>44</v>
      </c>
      <c r="H506" s="107">
        <f t="shared" si="214"/>
        <v>-5</v>
      </c>
      <c r="I506" s="108">
        <f t="shared" si="215"/>
        <v>-10.204081632653061</v>
      </c>
      <c r="J506" s="102"/>
      <c r="K506" s="114" t="s">
        <v>103</v>
      </c>
      <c r="L506" s="106">
        <v>73</v>
      </c>
      <c r="M506" s="107">
        <v>67</v>
      </c>
      <c r="N506" s="107">
        <v>45</v>
      </c>
      <c r="O506" s="107">
        <v>39</v>
      </c>
      <c r="P506" s="107">
        <f>第2表01元データ!M50</f>
        <v>20</v>
      </c>
      <c r="Q506" s="107">
        <f t="shared" si="216"/>
        <v>-19</v>
      </c>
      <c r="R506" s="108">
        <f t="shared" si="217"/>
        <v>-48.717948717948715</v>
      </c>
      <c r="S506" s="108"/>
      <c r="T506" s="100">
        <v>111</v>
      </c>
      <c r="W506" s="100" t="s">
        <v>365</v>
      </c>
      <c r="X506" s="100">
        <v>83</v>
      </c>
      <c r="Y506" s="100">
        <v>80</v>
      </c>
      <c r="Z506" s="100">
        <v>97</v>
      </c>
      <c r="AA506" s="100">
        <v>75</v>
      </c>
      <c r="AC506" s="100" t="s">
        <v>365</v>
      </c>
      <c r="AD506" s="100">
        <v>83</v>
      </c>
      <c r="AE506" s="100">
        <v>73</v>
      </c>
      <c r="AF506" s="100">
        <v>67</v>
      </c>
      <c r="AG506" s="100">
        <v>45</v>
      </c>
      <c r="AJ506" s="100" t="str">
        <f t="shared" si="212"/>
        <v>●</v>
      </c>
      <c r="AK506" s="100" t="str">
        <f t="shared" si="210"/>
        <v>●</v>
      </c>
      <c r="AL506" s="100" t="str">
        <f t="shared" si="210"/>
        <v>●</v>
      </c>
      <c r="AM506" s="100" t="str">
        <f t="shared" si="210"/>
        <v>●</v>
      </c>
      <c r="AP506" s="100" t="str">
        <f t="shared" si="213"/>
        <v>●</v>
      </c>
      <c r="AQ506" s="100" t="str">
        <f t="shared" si="211"/>
        <v>●</v>
      </c>
      <c r="AR506" s="100" t="str">
        <f t="shared" si="211"/>
        <v>●</v>
      </c>
      <c r="AS506" s="100" t="str">
        <f t="shared" si="211"/>
        <v>●</v>
      </c>
    </row>
    <row r="507" spans="2:45" s="100" customFormat="1" ht="14.25" customHeight="1">
      <c r="B507" s="102" t="s">
        <v>104</v>
      </c>
      <c r="C507" s="106">
        <v>79</v>
      </c>
      <c r="D507" s="107">
        <v>79</v>
      </c>
      <c r="E507" s="107">
        <v>89</v>
      </c>
      <c r="F507" s="107">
        <v>61</v>
      </c>
      <c r="G507" s="107">
        <f>第2表01元データ!L51</f>
        <v>47</v>
      </c>
      <c r="H507" s="107">
        <f t="shared" si="214"/>
        <v>-14</v>
      </c>
      <c r="I507" s="108">
        <f t="shared" si="215"/>
        <v>-22.950819672131146</v>
      </c>
      <c r="J507" s="102"/>
      <c r="K507" s="114" t="s">
        <v>104</v>
      </c>
      <c r="L507" s="106">
        <v>73</v>
      </c>
      <c r="M507" s="107">
        <v>70</v>
      </c>
      <c r="N507" s="107">
        <v>62</v>
      </c>
      <c r="O507" s="107">
        <v>38</v>
      </c>
      <c r="P507" s="107">
        <f>第2表01元データ!M51</f>
        <v>28</v>
      </c>
      <c r="Q507" s="107">
        <f t="shared" si="216"/>
        <v>-10</v>
      </c>
      <c r="R507" s="108">
        <f t="shared" si="217"/>
        <v>-26.315789473684209</v>
      </c>
      <c r="S507" s="108"/>
      <c r="T507" s="100">
        <v>112</v>
      </c>
      <c r="W507" s="100" t="s">
        <v>366</v>
      </c>
      <c r="X507" s="100">
        <v>112</v>
      </c>
      <c r="Y507" s="100">
        <v>79</v>
      </c>
      <c r="Z507" s="100">
        <v>79</v>
      </c>
      <c r="AA507" s="100">
        <v>89</v>
      </c>
      <c r="AC507" s="100" t="s">
        <v>366</v>
      </c>
      <c r="AD507" s="100">
        <v>100</v>
      </c>
      <c r="AE507" s="100">
        <v>73</v>
      </c>
      <c r="AF507" s="100">
        <v>70</v>
      </c>
      <c r="AG507" s="100">
        <v>62</v>
      </c>
      <c r="AJ507" s="100" t="str">
        <f t="shared" si="212"/>
        <v>●</v>
      </c>
      <c r="AK507" s="100" t="str">
        <f t="shared" si="210"/>
        <v>○</v>
      </c>
      <c r="AL507" s="100" t="str">
        <f t="shared" si="210"/>
        <v>●</v>
      </c>
      <c r="AM507" s="100" t="str">
        <f t="shared" si="210"/>
        <v>●</v>
      </c>
      <c r="AP507" s="100" t="str">
        <f t="shared" si="213"/>
        <v>●</v>
      </c>
      <c r="AQ507" s="100" t="str">
        <f t="shared" si="211"/>
        <v>●</v>
      </c>
      <c r="AR507" s="100" t="str">
        <f t="shared" si="211"/>
        <v>●</v>
      </c>
      <c r="AS507" s="100" t="str">
        <f t="shared" si="211"/>
        <v>●</v>
      </c>
    </row>
    <row r="508" spans="2:45" s="100" customFormat="1" ht="14.25" customHeight="1">
      <c r="B508" s="102" t="s">
        <v>105</v>
      </c>
      <c r="C508" s="106">
        <v>108</v>
      </c>
      <c r="D508" s="107">
        <v>79</v>
      </c>
      <c r="E508" s="107">
        <v>71</v>
      </c>
      <c r="F508" s="107">
        <v>85</v>
      </c>
      <c r="G508" s="107">
        <f>第2表01元データ!L52</f>
        <v>39</v>
      </c>
      <c r="H508" s="107">
        <f t="shared" si="214"/>
        <v>-46</v>
      </c>
      <c r="I508" s="108">
        <f t="shared" si="215"/>
        <v>-54.117647058823529</v>
      </c>
      <c r="J508" s="102"/>
      <c r="K508" s="114" t="s">
        <v>105</v>
      </c>
      <c r="L508" s="106">
        <v>90</v>
      </c>
      <c r="M508" s="107">
        <v>63</v>
      </c>
      <c r="N508" s="107">
        <v>62</v>
      </c>
      <c r="O508" s="107">
        <v>63</v>
      </c>
      <c r="P508" s="107">
        <f>第2表01元データ!M52</f>
        <v>43</v>
      </c>
      <c r="Q508" s="107">
        <f t="shared" si="216"/>
        <v>-20</v>
      </c>
      <c r="R508" s="108">
        <f t="shared" si="217"/>
        <v>-31.746031746031743</v>
      </c>
      <c r="S508" s="108"/>
      <c r="T508" s="100">
        <v>113</v>
      </c>
      <c r="W508" s="100" t="s">
        <v>367</v>
      </c>
      <c r="X508" s="100">
        <v>144</v>
      </c>
      <c r="Y508" s="100">
        <v>108</v>
      </c>
      <c r="Z508" s="100">
        <v>79</v>
      </c>
      <c r="AA508" s="100">
        <v>71</v>
      </c>
      <c r="AC508" s="100" t="s">
        <v>367</v>
      </c>
      <c r="AD508" s="100">
        <v>95</v>
      </c>
      <c r="AE508" s="100">
        <v>90</v>
      </c>
      <c r="AF508" s="100">
        <v>63</v>
      </c>
      <c r="AG508" s="100">
        <v>62</v>
      </c>
      <c r="AJ508" s="100" t="str">
        <f t="shared" si="212"/>
        <v>●</v>
      </c>
      <c r="AK508" s="100" t="str">
        <f t="shared" si="210"/>
        <v>●</v>
      </c>
      <c r="AL508" s="100" t="str">
        <f t="shared" si="210"/>
        <v>●</v>
      </c>
      <c r="AM508" s="100" t="str">
        <f t="shared" si="210"/>
        <v>●</v>
      </c>
      <c r="AP508" s="100" t="str">
        <f t="shared" si="213"/>
        <v>●</v>
      </c>
      <c r="AQ508" s="100" t="str">
        <f t="shared" si="211"/>
        <v>●</v>
      </c>
      <c r="AR508" s="100" t="str">
        <f t="shared" si="211"/>
        <v>●</v>
      </c>
      <c r="AS508" s="100" t="str">
        <f t="shared" si="211"/>
        <v>●</v>
      </c>
    </row>
    <row r="509" spans="2:45" s="100" customFormat="1" ht="14.25" customHeight="1">
      <c r="B509" s="102" t="s">
        <v>106</v>
      </c>
      <c r="C509" s="106">
        <v>129</v>
      </c>
      <c r="D509" s="107">
        <v>94</v>
      </c>
      <c r="E509" s="107">
        <v>69</v>
      </c>
      <c r="F509" s="107">
        <v>67</v>
      </c>
      <c r="G509" s="107">
        <f>第2表01元データ!L53</f>
        <v>61</v>
      </c>
      <c r="H509" s="107">
        <f t="shared" si="214"/>
        <v>-6</v>
      </c>
      <c r="I509" s="108">
        <f t="shared" si="215"/>
        <v>-8.9552238805970141</v>
      </c>
      <c r="J509" s="102"/>
      <c r="K509" s="114" t="s">
        <v>106</v>
      </c>
      <c r="L509" s="106">
        <v>92</v>
      </c>
      <c r="M509" s="107">
        <v>81</v>
      </c>
      <c r="N509" s="107">
        <v>60</v>
      </c>
      <c r="O509" s="107">
        <v>50</v>
      </c>
      <c r="P509" s="107">
        <f>第2表01元データ!M53</f>
        <v>31</v>
      </c>
      <c r="Q509" s="107">
        <f t="shared" si="216"/>
        <v>-19</v>
      </c>
      <c r="R509" s="108">
        <f t="shared" si="217"/>
        <v>-38</v>
      </c>
      <c r="S509" s="108"/>
      <c r="T509" s="100">
        <v>114</v>
      </c>
      <c r="W509" s="100" t="s">
        <v>368</v>
      </c>
      <c r="X509" s="100">
        <v>84</v>
      </c>
      <c r="Y509" s="100">
        <v>129</v>
      </c>
      <c r="Z509" s="100">
        <v>94</v>
      </c>
      <c r="AA509" s="100">
        <v>69</v>
      </c>
      <c r="AC509" s="100" t="s">
        <v>368</v>
      </c>
      <c r="AD509" s="100">
        <v>68</v>
      </c>
      <c r="AE509" s="100">
        <v>92</v>
      </c>
      <c r="AF509" s="100">
        <v>81</v>
      </c>
      <c r="AG509" s="100">
        <v>60</v>
      </c>
      <c r="AJ509" s="100" t="str">
        <f t="shared" si="212"/>
        <v>●</v>
      </c>
      <c r="AK509" s="100" t="str">
        <f t="shared" si="210"/>
        <v>●</v>
      </c>
      <c r="AL509" s="100" t="str">
        <f t="shared" si="210"/>
        <v>●</v>
      </c>
      <c r="AM509" s="100" t="str">
        <f t="shared" si="210"/>
        <v>●</v>
      </c>
      <c r="AP509" s="100" t="str">
        <f t="shared" si="213"/>
        <v>●</v>
      </c>
      <c r="AQ509" s="100" t="str">
        <f t="shared" si="211"/>
        <v>●</v>
      </c>
      <c r="AR509" s="100" t="str">
        <f t="shared" si="211"/>
        <v>●</v>
      </c>
      <c r="AS509" s="100" t="str">
        <f t="shared" si="211"/>
        <v>●</v>
      </c>
    </row>
    <row r="510" spans="2:45" s="100" customFormat="1" ht="14.25" customHeight="1">
      <c r="B510" s="102" t="s">
        <v>107</v>
      </c>
      <c r="C510" s="106">
        <v>72</v>
      </c>
      <c r="D510" s="107">
        <v>99</v>
      </c>
      <c r="E510" s="107">
        <v>80</v>
      </c>
      <c r="F510" s="107">
        <v>62</v>
      </c>
      <c r="G510" s="107">
        <f>第2表01元データ!L54</f>
        <v>70</v>
      </c>
      <c r="H510" s="107">
        <f t="shared" si="214"/>
        <v>8</v>
      </c>
      <c r="I510" s="108">
        <f t="shared" si="215"/>
        <v>12.903225806451612</v>
      </c>
      <c r="J510" s="102"/>
      <c r="K510" s="114" t="s">
        <v>107</v>
      </c>
      <c r="L510" s="106">
        <v>52</v>
      </c>
      <c r="M510" s="107">
        <v>68</v>
      </c>
      <c r="N510" s="107">
        <v>69</v>
      </c>
      <c r="O510" s="107">
        <v>53</v>
      </c>
      <c r="P510" s="107">
        <f>第2表01元データ!M54</f>
        <v>55</v>
      </c>
      <c r="Q510" s="107">
        <f t="shared" si="216"/>
        <v>2</v>
      </c>
      <c r="R510" s="108">
        <f t="shared" si="217"/>
        <v>3.7735849056603774</v>
      </c>
      <c r="S510" s="108"/>
      <c r="T510" s="100">
        <v>115</v>
      </c>
      <c r="W510" s="100" t="s">
        <v>369</v>
      </c>
      <c r="X510" s="100">
        <v>57</v>
      </c>
      <c r="Y510" s="100">
        <v>72</v>
      </c>
      <c r="Z510" s="100">
        <v>99</v>
      </c>
      <c r="AA510" s="100">
        <v>80</v>
      </c>
      <c r="AC510" s="100" t="s">
        <v>369</v>
      </c>
      <c r="AD510" s="100">
        <v>43</v>
      </c>
      <c r="AE510" s="100">
        <v>52</v>
      </c>
      <c r="AF510" s="100">
        <v>68</v>
      </c>
      <c r="AG510" s="100">
        <v>69</v>
      </c>
      <c r="AJ510" s="100" t="str">
        <f t="shared" si="212"/>
        <v>●</v>
      </c>
      <c r="AK510" s="100" t="str">
        <f t="shared" si="210"/>
        <v>●</v>
      </c>
      <c r="AL510" s="100" t="str">
        <f t="shared" si="210"/>
        <v>●</v>
      </c>
      <c r="AM510" s="100" t="str">
        <f t="shared" si="210"/>
        <v>●</v>
      </c>
      <c r="AP510" s="100" t="str">
        <f t="shared" si="213"/>
        <v>●</v>
      </c>
      <c r="AQ510" s="100" t="str">
        <f t="shared" si="211"/>
        <v>●</v>
      </c>
      <c r="AR510" s="100" t="str">
        <f t="shared" si="211"/>
        <v>●</v>
      </c>
      <c r="AS510" s="100" t="str">
        <f t="shared" si="211"/>
        <v>●</v>
      </c>
    </row>
    <row r="511" spans="2:45" s="100" customFormat="1" ht="14.25" customHeight="1">
      <c r="B511" s="102" t="s">
        <v>108</v>
      </c>
      <c r="C511" s="106">
        <v>41</v>
      </c>
      <c r="D511" s="107">
        <v>50</v>
      </c>
      <c r="E511" s="107">
        <v>78</v>
      </c>
      <c r="F511" s="107">
        <v>63</v>
      </c>
      <c r="G511" s="107">
        <f>第2表01元データ!L55</f>
        <v>40</v>
      </c>
      <c r="H511" s="107">
        <f t="shared" si="214"/>
        <v>-23</v>
      </c>
      <c r="I511" s="108">
        <f t="shared" si="215"/>
        <v>-36.507936507936506</v>
      </c>
      <c r="J511" s="102"/>
      <c r="K511" s="114" t="s">
        <v>108</v>
      </c>
      <c r="L511" s="106">
        <v>33</v>
      </c>
      <c r="M511" s="107">
        <v>44</v>
      </c>
      <c r="N511" s="107">
        <v>57</v>
      </c>
      <c r="O511" s="107">
        <v>58</v>
      </c>
      <c r="P511" s="107">
        <f>第2表01元データ!M55</f>
        <v>34</v>
      </c>
      <c r="Q511" s="107">
        <f t="shared" si="216"/>
        <v>-24</v>
      </c>
      <c r="R511" s="108">
        <f t="shared" si="217"/>
        <v>-41.379310344827587</v>
      </c>
      <c r="S511" s="108"/>
      <c r="T511" s="100">
        <v>116</v>
      </c>
      <c r="W511" s="100" t="s">
        <v>370</v>
      </c>
      <c r="X511" s="100">
        <v>29</v>
      </c>
      <c r="Y511" s="100">
        <v>41</v>
      </c>
      <c r="Z511" s="100">
        <v>50</v>
      </c>
      <c r="AA511" s="100">
        <v>78</v>
      </c>
      <c r="AC511" s="100" t="s">
        <v>370</v>
      </c>
      <c r="AD511" s="100">
        <v>52</v>
      </c>
      <c r="AE511" s="100">
        <v>33</v>
      </c>
      <c r="AF511" s="100">
        <v>44</v>
      </c>
      <c r="AG511" s="100">
        <v>57</v>
      </c>
      <c r="AJ511" s="100" t="str">
        <f t="shared" si="212"/>
        <v>●</v>
      </c>
      <c r="AK511" s="100" t="str">
        <f t="shared" si="210"/>
        <v>●</v>
      </c>
      <c r="AL511" s="100" t="str">
        <f t="shared" si="210"/>
        <v>●</v>
      </c>
      <c r="AM511" s="100" t="str">
        <f t="shared" si="210"/>
        <v>●</v>
      </c>
      <c r="AP511" s="100" t="str">
        <f t="shared" si="213"/>
        <v>●</v>
      </c>
      <c r="AQ511" s="100" t="str">
        <f t="shared" si="211"/>
        <v>●</v>
      </c>
      <c r="AR511" s="100" t="str">
        <f t="shared" si="211"/>
        <v>●</v>
      </c>
      <c r="AS511" s="100" t="str">
        <f t="shared" si="211"/>
        <v>●</v>
      </c>
    </row>
    <row r="512" spans="2:45" s="100" customFormat="1" ht="14.25" customHeight="1">
      <c r="B512" s="102" t="s">
        <v>109</v>
      </c>
      <c r="C512" s="106">
        <v>12</v>
      </c>
      <c r="D512" s="107">
        <v>26</v>
      </c>
      <c r="E512" s="107">
        <v>34</v>
      </c>
      <c r="F512" s="107">
        <v>49</v>
      </c>
      <c r="G512" s="107">
        <f>第2表01元データ!L56</f>
        <v>41</v>
      </c>
      <c r="H512" s="107">
        <f t="shared" si="214"/>
        <v>-8</v>
      </c>
      <c r="I512" s="108">
        <f t="shared" si="215"/>
        <v>-16.326530612244898</v>
      </c>
      <c r="J512" s="102"/>
      <c r="K512" s="114" t="s">
        <v>109</v>
      </c>
      <c r="L512" s="106">
        <v>30</v>
      </c>
      <c r="M512" s="107">
        <v>20</v>
      </c>
      <c r="N512" s="107">
        <v>28</v>
      </c>
      <c r="O512" s="107">
        <v>38</v>
      </c>
      <c r="P512" s="107">
        <f>第2表01元データ!M56</f>
        <v>30</v>
      </c>
      <c r="Q512" s="107">
        <f t="shared" si="216"/>
        <v>-8</v>
      </c>
      <c r="R512" s="108">
        <f t="shared" si="217"/>
        <v>-21.052631578947366</v>
      </c>
      <c r="S512" s="108"/>
      <c r="T512" s="100">
        <v>117</v>
      </c>
      <c r="W512" s="100" t="s">
        <v>371</v>
      </c>
      <c r="X512" s="100">
        <v>24</v>
      </c>
      <c r="Y512" s="100">
        <v>12</v>
      </c>
      <c r="Z512" s="100">
        <v>26</v>
      </c>
      <c r="AA512" s="100">
        <v>34</v>
      </c>
      <c r="AC512" s="100" t="s">
        <v>371</v>
      </c>
      <c r="AD512" s="100">
        <v>18</v>
      </c>
      <c r="AE512" s="100">
        <v>30</v>
      </c>
      <c r="AF512" s="100">
        <v>20</v>
      </c>
      <c r="AG512" s="100">
        <v>28</v>
      </c>
      <c r="AJ512" s="100" t="str">
        <f t="shared" si="212"/>
        <v>●</v>
      </c>
      <c r="AK512" s="100" t="str">
        <f t="shared" si="210"/>
        <v>●</v>
      </c>
      <c r="AL512" s="100" t="str">
        <f t="shared" si="210"/>
        <v>●</v>
      </c>
      <c r="AM512" s="100" t="str">
        <f t="shared" si="210"/>
        <v>●</v>
      </c>
      <c r="AP512" s="100" t="str">
        <f t="shared" si="213"/>
        <v>●</v>
      </c>
      <c r="AQ512" s="100" t="str">
        <f t="shared" si="211"/>
        <v>●</v>
      </c>
      <c r="AR512" s="100" t="str">
        <f t="shared" si="211"/>
        <v>●</v>
      </c>
      <c r="AS512" s="100" t="str">
        <f t="shared" si="211"/>
        <v>●</v>
      </c>
    </row>
    <row r="513" spans="2:45" s="100" customFormat="1" ht="14.25" customHeight="1">
      <c r="B513" s="102" t="s">
        <v>110</v>
      </c>
      <c r="C513" s="106">
        <v>15</v>
      </c>
      <c r="D513" s="107">
        <v>12</v>
      </c>
      <c r="E513" s="107">
        <v>15</v>
      </c>
      <c r="F513" s="107">
        <v>24</v>
      </c>
      <c r="G513" s="107">
        <f>第2表01元データ!L57</f>
        <v>37</v>
      </c>
      <c r="H513" s="107">
        <f t="shared" si="214"/>
        <v>13</v>
      </c>
      <c r="I513" s="108">
        <f t="shared" si="215"/>
        <v>54.166666666666664</v>
      </c>
      <c r="J513" s="102"/>
      <c r="K513" s="114" t="s">
        <v>110</v>
      </c>
      <c r="L513" s="106">
        <v>11</v>
      </c>
      <c r="M513" s="107">
        <v>20</v>
      </c>
      <c r="N513" s="107">
        <v>24</v>
      </c>
      <c r="O513" s="107">
        <v>22</v>
      </c>
      <c r="P513" s="107">
        <f>第2表01元データ!M57</f>
        <v>30</v>
      </c>
      <c r="Q513" s="107">
        <f t="shared" si="216"/>
        <v>8</v>
      </c>
      <c r="R513" s="108">
        <f t="shared" si="217"/>
        <v>36.363636363636367</v>
      </c>
      <c r="S513" s="108"/>
      <c r="T513" s="100">
        <v>118</v>
      </c>
      <c r="W513" s="100" t="s">
        <v>378</v>
      </c>
      <c r="X513" s="100">
        <v>13</v>
      </c>
      <c r="Y513" s="100">
        <v>15</v>
      </c>
      <c r="Z513" s="100">
        <v>12</v>
      </c>
      <c r="AA513" s="100">
        <v>15</v>
      </c>
      <c r="AC513" s="100" t="s">
        <v>378</v>
      </c>
      <c r="AD513" s="100">
        <v>8</v>
      </c>
      <c r="AE513" s="100">
        <v>11</v>
      </c>
      <c r="AF513" s="100">
        <v>20</v>
      </c>
      <c r="AG513" s="100">
        <v>24</v>
      </c>
      <c r="AJ513" s="100" t="str">
        <f t="shared" si="212"/>
        <v>●</v>
      </c>
      <c r="AK513" s="100" t="str">
        <f t="shared" si="210"/>
        <v>●</v>
      </c>
      <c r="AL513" s="100" t="str">
        <f t="shared" si="210"/>
        <v>●</v>
      </c>
      <c r="AM513" s="100" t="str">
        <f t="shared" si="210"/>
        <v>●</v>
      </c>
      <c r="AP513" s="100" t="str">
        <f t="shared" si="213"/>
        <v>●</v>
      </c>
      <c r="AQ513" s="100" t="str">
        <f t="shared" si="211"/>
        <v>●</v>
      </c>
      <c r="AR513" s="100" t="str">
        <f t="shared" si="211"/>
        <v>●</v>
      </c>
      <c r="AS513" s="100" t="str">
        <f t="shared" si="211"/>
        <v>●</v>
      </c>
    </row>
    <row r="514" spans="2:45" s="100" customFormat="1" ht="14.25" customHeight="1">
      <c r="B514" s="119" t="s">
        <v>111</v>
      </c>
      <c r="C514" s="120" t="s">
        <v>313</v>
      </c>
      <c r="D514" s="116" t="s">
        <v>313</v>
      </c>
      <c r="E514" s="116" t="s">
        <v>313</v>
      </c>
      <c r="F514" s="116" t="s">
        <v>313</v>
      </c>
      <c r="G514" s="107">
        <f>第2表01元データ!L58</f>
        <v>3</v>
      </c>
      <c r="H514" s="107"/>
      <c r="I514" s="108"/>
      <c r="K514" s="119" t="s">
        <v>111</v>
      </c>
      <c r="L514" s="120" t="s">
        <v>313</v>
      </c>
      <c r="M514" s="116" t="s">
        <v>313</v>
      </c>
      <c r="N514" s="116" t="s">
        <v>313</v>
      </c>
      <c r="O514" s="116" t="s">
        <v>313</v>
      </c>
      <c r="P514" s="107">
        <f>第2表01元データ!M58</f>
        <v>1</v>
      </c>
      <c r="Q514" s="107"/>
      <c r="R514" s="108"/>
      <c r="T514" s="100">
        <v>119</v>
      </c>
    </row>
    <row r="515" spans="2:45" s="100" customFormat="1" ht="14.25" customHeight="1">
      <c r="B515" s="119"/>
      <c r="C515" s="123"/>
      <c r="D515" s="116"/>
      <c r="E515" s="116"/>
      <c r="F515" s="116"/>
      <c r="G515" s="107"/>
      <c r="H515" s="107"/>
      <c r="I515" s="108"/>
      <c r="K515" s="119"/>
      <c r="L515" s="123"/>
      <c r="M515" s="116"/>
      <c r="N515" s="116"/>
      <c r="O515" s="116"/>
      <c r="P515" s="107"/>
      <c r="Q515" s="107"/>
      <c r="R515" s="108"/>
    </row>
    <row r="516" spans="2:45" s="100" customFormat="1" ht="14.25" customHeight="1">
      <c r="G516" s="168"/>
      <c r="P516" s="168"/>
    </row>
    <row r="517" spans="2:45" s="99" customFormat="1" ht="14.25" customHeight="1">
      <c r="B517" s="99" t="str">
        <f>LEFT(B457,LEN(B457)-2)&amp;+"女"</f>
        <v>末広町・女</v>
      </c>
      <c r="K517" s="99" t="str">
        <f>LEFT(K457,LEN(K457)-2)&amp;+"女"</f>
        <v>梅ヶ枝町・女</v>
      </c>
      <c r="W517" s="100"/>
      <c r="X517" s="100"/>
      <c r="Y517" s="100"/>
      <c r="Z517" s="100"/>
      <c r="AA517" s="100"/>
      <c r="AB517" s="100"/>
      <c r="AC517" s="100"/>
      <c r="AD517" s="100"/>
      <c r="AE517" s="100"/>
      <c r="AF517" s="100"/>
      <c r="AG517" s="100"/>
    </row>
    <row r="518" spans="2:45" s="100" customFormat="1" ht="14.25" customHeight="1">
      <c r="B518" s="583" t="s">
        <v>335</v>
      </c>
      <c r="C518" s="101"/>
      <c r="D518" s="101"/>
      <c r="E518" s="101"/>
      <c r="F518" s="101"/>
      <c r="G518" s="135"/>
      <c r="H518" s="131"/>
      <c r="I518" s="131"/>
      <c r="J518" s="102"/>
      <c r="K518" s="583" t="s">
        <v>335</v>
      </c>
      <c r="L518" s="101"/>
      <c r="M518" s="101"/>
      <c r="N518" s="101"/>
      <c r="O518" s="101"/>
      <c r="P518" s="135"/>
      <c r="Q518" s="131"/>
      <c r="R518" s="131"/>
      <c r="S518" s="103"/>
    </row>
    <row r="519" spans="2:45" s="100" customFormat="1" ht="14.25" customHeight="1">
      <c r="B519" s="584"/>
      <c r="C519" s="130" t="str">
        <f>$C$4</f>
        <v>平成7年</v>
      </c>
      <c r="D519" s="130" t="str">
        <f>$D$4</f>
        <v>平成12年</v>
      </c>
      <c r="E519" s="130" t="str">
        <f>$E$4</f>
        <v>平成17年</v>
      </c>
      <c r="F519" s="130" t="str">
        <f>$F$4</f>
        <v>平成22年</v>
      </c>
      <c r="G519" s="130" t="s">
        <v>410</v>
      </c>
      <c r="H519" s="133" t="s">
        <v>509</v>
      </c>
      <c r="I519" s="134" t="s">
        <v>510</v>
      </c>
      <c r="J519" s="102"/>
      <c r="K519" s="584"/>
      <c r="L519" s="130" t="str">
        <f>$C$4</f>
        <v>平成7年</v>
      </c>
      <c r="M519" s="130" t="str">
        <f>$D$4</f>
        <v>平成12年</v>
      </c>
      <c r="N519" s="130" t="str">
        <f>$E$4</f>
        <v>平成17年</v>
      </c>
      <c r="O519" s="130" t="str">
        <f>$F$4</f>
        <v>平成22年</v>
      </c>
      <c r="P519" s="130" t="s">
        <v>410</v>
      </c>
      <c r="Q519" s="133" t="str">
        <f>$H$4</f>
        <v>対平成</v>
      </c>
      <c r="R519" s="134" t="str">
        <f>$I$4</f>
        <v>22年</v>
      </c>
      <c r="S519" s="103"/>
    </row>
    <row r="520" spans="2:45" s="100" customFormat="1" ht="14.25" customHeight="1">
      <c r="B520" s="585"/>
      <c r="C520" s="104"/>
      <c r="D520" s="104"/>
      <c r="E520" s="104"/>
      <c r="F520" s="104"/>
      <c r="G520" s="104"/>
      <c r="H520" s="132" t="s">
        <v>88</v>
      </c>
      <c r="I520" s="133" t="s">
        <v>398</v>
      </c>
      <c r="J520" s="102"/>
      <c r="K520" s="585"/>
      <c r="L520" s="104"/>
      <c r="M520" s="104"/>
      <c r="N520" s="104"/>
      <c r="O520" s="104"/>
      <c r="P520" s="104"/>
      <c r="Q520" s="132" t="s">
        <v>88</v>
      </c>
      <c r="R520" s="133" t="s">
        <v>398</v>
      </c>
      <c r="S520" s="103"/>
    </row>
    <row r="521" spans="2:45" s="199" customFormat="1" ht="14.25" customHeight="1">
      <c r="B521" s="200" t="s">
        <v>90</v>
      </c>
      <c r="C521" s="198">
        <v>1470</v>
      </c>
      <c r="D521" s="194">
        <v>1287</v>
      </c>
      <c r="E521" s="194">
        <v>1149</v>
      </c>
      <c r="F521" s="194">
        <v>967</v>
      </c>
      <c r="G521" s="194">
        <f>IF(COUNTIF(G526:G544,"x"),"x",IF(SUM(G526:G544)=0,"-",SUM(G526:G544)))</f>
        <v>741</v>
      </c>
      <c r="H521" s="193">
        <f t="shared" ref="H521:H524" si="218">IF(G521="x","x",IF(AND(G521="-",F521="-"),"-",IF(AND(G521="-",F521&gt;0),F521*-1,IF(AND(G521&gt;0,F521="-"),G521,G521-F521))))</f>
        <v>-226</v>
      </c>
      <c r="I521" s="195">
        <f t="shared" ref="I521:I524" si="219">IF(H521="x","x",IF(H521="-","-",IF(AND(F521="-",G521&gt;0),"皆増",IF(AND(F521&gt;0,G521="-"),"皆減",H521/F521*100))))</f>
        <v>-23.371251292657703</v>
      </c>
      <c r="J521" s="196"/>
      <c r="K521" s="197" t="s">
        <v>90</v>
      </c>
      <c r="L521" s="198">
        <v>1126</v>
      </c>
      <c r="M521" s="194">
        <v>972</v>
      </c>
      <c r="N521" s="194">
        <v>928</v>
      </c>
      <c r="O521" s="194">
        <v>751</v>
      </c>
      <c r="P521" s="194">
        <f>IF(COUNTIF(P526:P544,"x"),"x",IF(SUM(P526:P544)=0,"-",SUM(P526:P544)))</f>
        <v>578</v>
      </c>
      <c r="Q521" s="193">
        <f t="shared" ref="Q521:Q524" si="220">IF(P521="x","x",IF(AND(P521="-",O521="-"),"-",IF(AND(P521="-",O521&gt;0),O521*-1,IF(AND(P521&gt;0,O521="-"),P521,P521-O521))))</f>
        <v>-173</v>
      </c>
      <c r="R521" s="195">
        <f t="shared" ref="R521:R524" si="221">IF(Q521="x","x",IF(Q521="-","-",IF(AND(O521="-",P521&gt;0),"皆増",IF(AND(O521&gt;0,P521="-"),"皆減",Q521/O521*100))))</f>
        <v>-23.035952063914781</v>
      </c>
      <c r="S521" s="195"/>
      <c r="W521" s="199" t="s">
        <v>373</v>
      </c>
      <c r="X521" s="199">
        <v>1575</v>
      </c>
      <c r="Y521" s="199">
        <v>1470</v>
      </c>
      <c r="Z521" s="199">
        <v>1287</v>
      </c>
      <c r="AA521" s="199">
        <v>1149</v>
      </c>
      <c r="AC521" s="199" t="s">
        <v>373</v>
      </c>
      <c r="AD521" s="199">
        <v>1293</v>
      </c>
      <c r="AE521" s="199">
        <v>1126</v>
      </c>
      <c r="AF521" s="199">
        <v>972</v>
      </c>
      <c r="AG521" s="199">
        <v>928</v>
      </c>
      <c r="AJ521" s="199" t="str">
        <f>IF(C521=X521,"○","●")</f>
        <v>●</v>
      </c>
      <c r="AK521" s="199" t="str">
        <f t="shared" ref="AK521:AM543" si="222">IF(D521=Y521,"○","●")</f>
        <v>●</v>
      </c>
      <c r="AL521" s="199" t="str">
        <f t="shared" si="222"/>
        <v>●</v>
      </c>
      <c r="AM521" s="199" t="str">
        <f t="shared" si="222"/>
        <v>●</v>
      </c>
      <c r="AP521" s="199" t="str">
        <f>IF(L521=AD521,"○","●")</f>
        <v>●</v>
      </c>
      <c r="AQ521" s="199" t="str">
        <f t="shared" ref="AQ521:AS543" si="223">IF(M521=AE521,"○","●")</f>
        <v>●</v>
      </c>
      <c r="AR521" s="199" t="str">
        <f t="shared" si="223"/>
        <v>●</v>
      </c>
      <c r="AS521" s="199" t="str">
        <f t="shared" si="223"/>
        <v>●</v>
      </c>
    </row>
    <row r="522" spans="2:45" s="100" customFormat="1" ht="14.25" customHeight="1">
      <c r="B522" s="105" t="s">
        <v>91</v>
      </c>
      <c r="C522" s="106">
        <v>173</v>
      </c>
      <c r="D522" s="107">
        <v>104</v>
      </c>
      <c r="E522" s="107">
        <v>82</v>
      </c>
      <c r="F522" s="107">
        <v>72</v>
      </c>
      <c r="G522" s="107">
        <f>IF(COUNTIF(G526:G528,"x"),"x",IF(SUM(G526:G528)=0,"-",SUM(G526:G528)))</f>
        <v>53</v>
      </c>
      <c r="H522" s="107">
        <f t="shared" si="218"/>
        <v>-19</v>
      </c>
      <c r="I522" s="108">
        <f t="shared" si="219"/>
        <v>-26.388888888888889</v>
      </c>
      <c r="J522" s="102"/>
      <c r="K522" s="109" t="s">
        <v>91</v>
      </c>
      <c r="L522" s="106">
        <v>104</v>
      </c>
      <c r="M522" s="107">
        <v>78</v>
      </c>
      <c r="N522" s="107">
        <v>61</v>
      </c>
      <c r="O522" s="107">
        <v>56</v>
      </c>
      <c r="P522" s="107">
        <f>IF(COUNTIF(P526:P528,"x"),"x",IF(SUM(P526:P528)=0,"-",SUM(P526:P528)))</f>
        <v>40</v>
      </c>
      <c r="Q522" s="107">
        <f t="shared" si="220"/>
        <v>-16</v>
      </c>
      <c r="R522" s="108">
        <f t="shared" si="221"/>
        <v>-28.571428571428569</v>
      </c>
      <c r="S522" s="108"/>
      <c r="W522" s="100" t="s">
        <v>374</v>
      </c>
      <c r="X522" s="100">
        <v>210</v>
      </c>
      <c r="Y522" s="100">
        <v>173</v>
      </c>
      <c r="Z522" s="100">
        <v>104</v>
      </c>
      <c r="AA522" s="100">
        <v>82</v>
      </c>
      <c r="AC522" s="100" t="s">
        <v>374</v>
      </c>
      <c r="AD522" s="100">
        <v>143</v>
      </c>
      <c r="AE522" s="100">
        <v>104</v>
      </c>
      <c r="AF522" s="100">
        <v>78</v>
      </c>
      <c r="AG522" s="100">
        <v>61</v>
      </c>
      <c r="AJ522" s="100" t="str">
        <f t="shared" ref="AJ522:AJ543" si="224">IF(C522=X522,"○","●")</f>
        <v>●</v>
      </c>
      <c r="AK522" s="100" t="str">
        <f t="shared" si="222"/>
        <v>●</v>
      </c>
      <c r="AL522" s="100" t="str">
        <f t="shared" si="222"/>
        <v>●</v>
      </c>
      <c r="AM522" s="100" t="str">
        <f t="shared" si="222"/>
        <v>●</v>
      </c>
      <c r="AP522" s="100" t="str">
        <f t="shared" ref="AP522:AP543" si="225">IF(L522=AD522,"○","●")</f>
        <v>●</v>
      </c>
      <c r="AQ522" s="100" t="str">
        <f t="shared" si="223"/>
        <v>●</v>
      </c>
      <c r="AR522" s="100" t="str">
        <f t="shared" si="223"/>
        <v>●</v>
      </c>
      <c r="AS522" s="100" t="str">
        <f>IF(O522=AG522,"○","●")</f>
        <v>●</v>
      </c>
    </row>
    <row r="523" spans="2:45" s="100" customFormat="1" ht="14.25" customHeight="1">
      <c r="B523" s="105" t="s">
        <v>92</v>
      </c>
      <c r="C523" s="106">
        <v>923</v>
      </c>
      <c r="D523" s="107">
        <v>787</v>
      </c>
      <c r="E523" s="107">
        <v>642</v>
      </c>
      <c r="F523" s="107">
        <v>495</v>
      </c>
      <c r="G523" s="296">
        <f>IF(COUNTIF(G529:G538,"x"),"x",IF(SUM(G529:G538)=0,"-",SUM(G529:G538)))</f>
        <v>341</v>
      </c>
      <c r="H523" s="107">
        <f t="shared" si="218"/>
        <v>-154</v>
      </c>
      <c r="I523" s="108">
        <f t="shared" si="219"/>
        <v>-31.111111111111111</v>
      </c>
      <c r="J523" s="102"/>
      <c r="K523" s="109" t="s">
        <v>92</v>
      </c>
      <c r="L523" s="106">
        <v>698</v>
      </c>
      <c r="M523" s="107">
        <v>548</v>
      </c>
      <c r="N523" s="107">
        <v>478</v>
      </c>
      <c r="O523" s="107">
        <v>367</v>
      </c>
      <c r="P523" s="296">
        <f>IF(COUNTIF(P529:P538,"x"),"x",IF(SUM(P529:P538)=0,"-",SUM(P529:P538)))</f>
        <v>256</v>
      </c>
      <c r="Q523" s="107">
        <f t="shared" si="220"/>
        <v>-111</v>
      </c>
      <c r="R523" s="108">
        <f t="shared" si="221"/>
        <v>-30.245231607629432</v>
      </c>
      <c r="S523" s="108"/>
      <c r="W523" s="100" t="s">
        <v>375</v>
      </c>
      <c r="X523" s="100">
        <v>1045</v>
      </c>
      <c r="Y523" s="100">
        <v>923</v>
      </c>
      <c r="Z523" s="100">
        <v>787</v>
      </c>
      <c r="AA523" s="100">
        <v>642</v>
      </c>
      <c r="AC523" s="100" t="s">
        <v>375</v>
      </c>
      <c r="AD523" s="100">
        <v>860</v>
      </c>
      <c r="AE523" s="100">
        <v>698</v>
      </c>
      <c r="AF523" s="100">
        <v>548</v>
      </c>
      <c r="AG523" s="100">
        <v>478</v>
      </c>
      <c r="AJ523" s="100" t="str">
        <f t="shared" si="224"/>
        <v>●</v>
      </c>
      <c r="AK523" s="100" t="str">
        <f t="shared" si="222"/>
        <v>●</v>
      </c>
      <c r="AL523" s="100" t="str">
        <f>IF(E523=Z523,"○","●")</f>
        <v>●</v>
      </c>
      <c r="AM523" s="100" t="str">
        <f t="shared" si="222"/>
        <v>●</v>
      </c>
      <c r="AP523" s="100" t="str">
        <f t="shared" si="225"/>
        <v>●</v>
      </c>
      <c r="AQ523" s="100" t="str">
        <f t="shared" si="223"/>
        <v>●</v>
      </c>
      <c r="AR523" s="100" t="str">
        <f t="shared" si="223"/>
        <v>●</v>
      </c>
      <c r="AS523" s="100" t="str">
        <f t="shared" si="223"/>
        <v>●</v>
      </c>
    </row>
    <row r="524" spans="2:45" s="100" customFormat="1" ht="14.25" customHeight="1">
      <c r="B524" s="105" t="s">
        <v>93</v>
      </c>
      <c r="C524" s="106">
        <v>374</v>
      </c>
      <c r="D524" s="107">
        <v>396</v>
      </c>
      <c r="E524" s="107">
        <v>425</v>
      </c>
      <c r="F524" s="107">
        <v>400</v>
      </c>
      <c r="G524" s="107">
        <f>IF(COUNTIF(G539:G543,"x"),"x",IF(SUM(G539,G543)=0,"-",SUM(G539:G543)))</f>
        <v>345</v>
      </c>
      <c r="H524" s="107">
        <f t="shared" si="218"/>
        <v>-55</v>
      </c>
      <c r="I524" s="108">
        <f t="shared" si="219"/>
        <v>-13.750000000000002</v>
      </c>
      <c r="J524" s="102"/>
      <c r="K524" s="109" t="s">
        <v>93</v>
      </c>
      <c r="L524" s="106">
        <v>324</v>
      </c>
      <c r="M524" s="107">
        <v>346</v>
      </c>
      <c r="N524" s="107">
        <v>389</v>
      </c>
      <c r="O524" s="107">
        <v>328</v>
      </c>
      <c r="P524" s="107">
        <f>IF(COUNTIF(P539:P543,"x"),"x",IF(SUM(P539,P543)=0,"-",SUM(P539:P543)))</f>
        <v>282</v>
      </c>
      <c r="Q524" s="107">
        <f t="shared" si="220"/>
        <v>-46</v>
      </c>
      <c r="R524" s="108">
        <f t="shared" si="221"/>
        <v>-14.02439024390244</v>
      </c>
      <c r="S524" s="108"/>
      <c r="W524" s="100" t="s">
        <v>376</v>
      </c>
      <c r="X524" s="100">
        <v>320</v>
      </c>
      <c r="Y524" s="100">
        <v>374</v>
      </c>
      <c r="Z524" s="100">
        <v>396</v>
      </c>
      <c r="AA524" s="100">
        <v>425</v>
      </c>
      <c r="AC524" s="100" t="s">
        <v>376</v>
      </c>
      <c r="AD524" s="100">
        <v>290</v>
      </c>
      <c r="AE524" s="100">
        <v>324</v>
      </c>
      <c r="AF524" s="100">
        <v>346</v>
      </c>
      <c r="AG524" s="100">
        <v>389</v>
      </c>
      <c r="AJ524" s="100" t="str">
        <f t="shared" si="224"/>
        <v>●</v>
      </c>
      <c r="AK524" s="100" t="str">
        <f t="shared" si="222"/>
        <v>●</v>
      </c>
      <c r="AL524" s="100" t="str">
        <f t="shared" si="222"/>
        <v>●</v>
      </c>
      <c r="AM524" s="100" t="str">
        <f t="shared" si="222"/>
        <v>●</v>
      </c>
      <c r="AP524" s="100" t="str">
        <f t="shared" si="225"/>
        <v>●</v>
      </c>
      <c r="AQ524" s="100" t="str">
        <f t="shared" si="223"/>
        <v>●</v>
      </c>
      <c r="AR524" s="100" t="str">
        <f t="shared" si="223"/>
        <v>●</v>
      </c>
      <c r="AS524" s="100" t="str">
        <f t="shared" si="223"/>
        <v>●</v>
      </c>
    </row>
    <row r="525" spans="2:45" s="100" customFormat="1" ht="14.25" customHeight="1">
      <c r="B525" s="102"/>
      <c r="C525" s="106"/>
      <c r="D525" s="112"/>
      <c r="E525" s="112"/>
      <c r="F525" s="112"/>
      <c r="G525" s="112"/>
      <c r="H525" s="112"/>
      <c r="I525" s="113"/>
      <c r="J525" s="102"/>
      <c r="K525" s="114"/>
      <c r="L525" s="106"/>
      <c r="M525" s="112"/>
      <c r="N525" s="112"/>
      <c r="O525" s="112"/>
      <c r="P525" s="112"/>
      <c r="Q525" s="112"/>
      <c r="R525" s="113"/>
      <c r="S525" s="113"/>
      <c r="AJ525" s="100" t="str">
        <f t="shared" si="224"/>
        <v>○</v>
      </c>
      <c r="AK525" s="100" t="str">
        <f t="shared" si="222"/>
        <v>○</v>
      </c>
      <c r="AL525" s="100" t="str">
        <f t="shared" si="222"/>
        <v>○</v>
      </c>
      <c r="AM525" s="100" t="str">
        <f t="shared" si="222"/>
        <v>○</v>
      </c>
      <c r="AP525" s="100" t="str">
        <f t="shared" si="225"/>
        <v>○</v>
      </c>
      <c r="AQ525" s="100" t="str">
        <f t="shared" si="223"/>
        <v>○</v>
      </c>
      <c r="AR525" s="100" t="str">
        <f t="shared" si="223"/>
        <v>○</v>
      </c>
      <c r="AS525" s="100" t="str">
        <f t="shared" si="223"/>
        <v>○</v>
      </c>
    </row>
    <row r="526" spans="2:45" s="100" customFormat="1" ht="14.25" customHeight="1">
      <c r="B526" s="102" t="s">
        <v>94</v>
      </c>
      <c r="C526" s="106">
        <v>36</v>
      </c>
      <c r="D526" s="107">
        <v>21</v>
      </c>
      <c r="E526" s="107">
        <v>35</v>
      </c>
      <c r="F526" s="107">
        <v>14</v>
      </c>
      <c r="G526" s="107">
        <f>第2表01元データ!L66</f>
        <v>16</v>
      </c>
      <c r="H526" s="107">
        <f t="shared" ref="H526:H543" si="226">IF(G526="x","x",IF(AND(G526="-",F526="-"),"-",IF(AND(G526="-",F526&gt;0),F526*-1,IF(AND(G526&gt;0,F526="-"),G526,G526-F526))))</f>
        <v>2</v>
      </c>
      <c r="I526" s="108">
        <f t="shared" ref="I526:I543" si="227">IF(H526="x","x",IF(H526="-","-",IF(AND(F526="-",G526&gt;0),"皆増",IF(AND(F526&gt;0,G526="-"),"皆減",H526/F526*100))))</f>
        <v>14.285714285714285</v>
      </c>
      <c r="J526" s="102"/>
      <c r="K526" s="114" t="s">
        <v>94</v>
      </c>
      <c r="L526" s="106">
        <v>28</v>
      </c>
      <c r="M526" s="107">
        <v>18</v>
      </c>
      <c r="N526" s="107">
        <v>21</v>
      </c>
      <c r="O526" s="107">
        <v>22</v>
      </c>
      <c r="P526" s="107">
        <f>第2表01元データ!M66</f>
        <v>13</v>
      </c>
      <c r="Q526" s="107">
        <f t="shared" ref="Q526:Q543" si="228">IF(P526="x","x",IF(AND(P526="-",O526="-"),"-",IF(AND(P526="-",O526&gt;0),O526*-1,IF(AND(P526&gt;0,O526="-"),P526,P526-O526))))</f>
        <v>-9</v>
      </c>
      <c r="R526" s="108">
        <f t="shared" ref="R526:R543" si="229">IF(Q526="x","x",IF(Q526="-","-",IF(AND(O526="-",P526&gt;0),"皆増",IF(AND(O526&gt;0,P526="-"),"皆減",Q526/O526*100))))</f>
        <v>-40.909090909090914</v>
      </c>
      <c r="S526" s="108"/>
      <c r="T526" s="100">
        <v>201</v>
      </c>
      <c r="W526" s="100" t="s">
        <v>377</v>
      </c>
      <c r="X526" s="100">
        <v>39</v>
      </c>
      <c r="Y526" s="100">
        <v>36</v>
      </c>
      <c r="Z526" s="100">
        <v>21</v>
      </c>
      <c r="AA526" s="100">
        <v>35</v>
      </c>
      <c r="AC526" s="100" t="s">
        <v>377</v>
      </c>
      <c r="AD526" s="100">
        <v>45</v>
      </c>
      <c r="AE526" s="100">
        <v>28</v>
      </c>
      <c r="AF526" s="100">
        <v>18</v>
      </c>
      <c r="AG526" s="100">
        <v>21</v>
      </c>
      <c r="AJ526" s="100" t="str">
        <f t="shared" si="224"/>
        <v>●</v>
      </c>
      <c r="AK526" s="100" t="str">
        <f t="shared" si="222"/>
        <v>●</v>
      </c>
      <c r="AL526" s="100" t="str">
        <f t="shared" si="222"/>
        <v>●</v>
      </c>
      <c r="AM526" s="100" t="str">
        <f t="shared" si="222"/>
        <v>●</v>
      </c>
      <c r="AP526" s="100" t="str">
        <f t="shared" si="225"/>
        <v>●</v>
      </c>
      <c r="AQ526" s="100" t="str">
        <f t="shared" si="223"/>
        <v>●</v>
      </c>
      <c r="AR526" s="100" t="str">
        <f t="shared" si="223"/>
        <v>●</v>
      </c>
      <c r="AS526" s="100" t="str">
        <f t="shared" si="223"/>
        <v>●</v>
      </c>
    </row>
    <row r="527" spans="2:45" s="100" customFormat="1" ht="14.25" customHeight="1">
      <c r="B527" s="102" t="s">
        <v>95</v>
      </c>
      <c r="C527" s="106">
        <v>55</v>
      </c>
      <c r="D527" s="107">
        <v>32</v>
      </c>
      <c r="E527" s="107">
        <v>18</v>
      </c>
      <c r="F527" s="107">
        <v>33</v>
      </c>
      <c r="G527" s="107">
        <f>第2表01元データ!L67</f>
        <v>17</v>
      </c>
      <c r="H527" s="107">
        <f t="shared" si="226"/>
        <v>-16</v>
      </c>
      <c r="I527" s="108">
        <f t="shared" si="227"/>
        <v>-48.484848484848484</v>
      </c>
      <c r="J527" s="102"/>
      <c r="K527" s="114" t="s">
        <v>95</v>
      </c>
      <c r="L527" s="106">
        <v>36</v>
      </c>
      <c r="M527" s="107">
        <v>26</v>
      </c>
      <c r="N527" s="107">
        <v>15</v>
      </c>
      <c r="O527" s="107">
        <v>16</v>
      </c>
      <c r="P527" s="107">
        <f>第2表01元データ!M67</f>
        <v>17</v>
      </c>
      <c r="Q527" s="107">
        <f t="shared" si="228"/>
        <v>1</v>
      </c>
      <c r="R527" s="108">
        <f t="shared" si="229"/>
        <v>6.25</v>
      </c>
      <c r="S527" s="108"/>
      <c r="T527" s="100">
        <v>202</v>
      </c>
      <c r="W527" s="100" t="s">
        <v>356</v>
      </c>
      <c r="X527" s="100">
        <v>77</v>
      </c>
      <c r="Y527" s="100">
        <v>55</v>
      </c>
      <c r="Z527" s="100">
        <v>32</v>
      </c>
      <c r="AA527" s="100">
        <v>18</v>
      </c>
      <c r="AC527" s="100" t="s">
        <v>356</v>
      </c>
      <c r="AD527" s="100">
        <v>43</v>
      </c>
      <c r="AE527" s="100">
        <v>36</v>
      </c>
      <c r="AF527" s="100">
        <v>26</v>
      </c>
      <c r="AG527" s="100">
        <v>15</v>
      </c>
      <c r="AJ527" s="100" t="str">
        <f t="shared" si="224"/>
        <v>●</v>
      </c>
      <c r="AK527" s="100" t="str">
        <f t="shared" si="222"/>
        <v>●</v>
      </c>
      <c r="AL527" s="100" t="str">
        <f t="shared" si="222"/>
        <v>●</v>
      </c>
      <c r="AM527" s="100" t="str">
        <f t="shared" si="222"/>
        <v>●</v>
      </c>
      <c r="AP527" s="100" t="str">
        <f t="shared" si="225"/>
        <v>●</v>
      </c>
      <c r="AQ527" s="100" t="str">
        <f t="shared" si="223"/>
        <v>●</v>
      </c>
      <c r="AR527" s="100" t="str">
        <f t="shared" si="223"/>
        <v>●</v>
      </c>
      <c r="AS527" s="100" t="str">
        <f t="shared" si="223"/>
        <v>●</v>
      </c>
    </row>
    <row r="528" spans="2:45" s="100" customFormat="1" ht="14.25" customHeight="1">
      <c r="B528" s="102" t="s">
        <v>96</v>
      </c>
      <c r="C528" s="106">
        <v>82</v>
      </c>
      <c r="D528" s="107">
        <v>51</v>
      </c>
      <c r="E528" s="107">
        <v>29</v>
      </c>
      <c r="F528" s="107">
        <v>25</v>
      </c>
      <c r="G528" s="107">
        <f>第2表01元データ!L68</f>
        <v>20</v>
      </c>
      <c r="H528" s="107">
        <f t="shared" si="226"/>
        <v>-5</v>
      </c>
      <c r="I528" s="108">
        <f t="shared" si="227"/>
        <v>-20</v>
      </c>
      <c r="J528" s="102"/>
      <c r="K528" s="114" t="s">
        <v>96</v>
      </c>
      <c r="L528" s="106">
        <v>40</v>
      </c>
      <c r="M528" s="107">
        <v>34</v>
      </c>
      <c r="N528" s="107">
        <v>25</v>
      </c>
      <c r="O528" s="107">
        <v>18</v>
      </c>
      <c r="P528" s="107">
        <f>第2表01元データ!M68</f>
        <v>10</v>
      </c>
      <c r="Q528" s="107">
        <f t="shared" si="228"/>
        <v>-8</v>
      </c>
      <c r="R528" s="108">
        <f t="shared" si="229"/>
        <v>-44.444444444444443</v>
      </c>
      <c r="S528" s="108"/>
      <c r="T528" s="100">
        <v>203</v>
      </c>
      <c r="W528" s="100" t="s">
        <v>357</v>
      </c>
      <c r="X528" s="100">
        <v>94</v>
      </c>
      <c r="Y528" s="100">
        <v>82</v>
      </c>
      <c r="Z528" s="100">
        <v>51</v>
      </c>
      <c r="AA528" s="100">
        <v>29</v>
      </c>
      <c r="AC528" s="100" t="s">
        <v>357</v>
      </c>
      <c r="AD528" s="100">
        <v>55</v>
      </c>
      <c r="AE528" s="100">
        <v>40</v>
      </c>
      <c r="AF528" s="100">
        <v>34</v>
      </c>
      <c r="AG528" s="100">
        <v>25</v>
      </c>
      <c r="AJ528" s="100" t="str">
        <f t="shared" si="224"/>
        <v>●</v>
      </c>
      <c r="AK528" s="100" t="str">
        <f t="shared" si="222"/>
        <v>●</v>
      </c>
      <c r="AL528" s="100" t="str">
        <f t="shared" si="222"/>
        <v>●</v>
      </c>
      <c r="AM528" s="100" t="str">
        <f t="shared" si="222"/>
        <v>●</v>
      </c>
      <c r="AP528" s="100" t="str">
        <f t="shared" si="225"/>
        <v>●</v>
      </c>
      <c r="AQ528" s="100" t="str">
        <f t="shared" si="223"/>
        <v>●</v>
      </c>
      <c r="AR528" s="100" t="str">
        <f t="shared" si="223"/>
        <v>●</v>
      </c>
      <c r="AS528" s="100" t="str">
        <f t="shared" si="223"/>
        <v>●</v>
      </c>
    </row>
    <row r="529" spans="2:45" s="100" customFormat="1" ht="14.25" customHeight="1">
      <c r="B529" s="102" t="s">
        <v>97</v>
      </c>
      <c r="C529" s="106">
        <v>78</v>
      </c>
      <c r="D529" s="107">
        <v>69</v>
      </c>
      <c r="E529" s="107">
        <v>50</v>
      </c>
      <c r="F529" s="107">
        <v>28</v>
      </c>
      <c r="G529" s="107">
        <f>第2表01元データ!L69</f>
        <v>29</v>
      </c>
      <c r="H529" s="107">
        <f t="shared" si="226"/>
        <v>1</v>
      </c>
      <c r="I529" s="108">
        <f t="shared" si="227"/>
        <v>3.5714285714285712</v>
      </c>
      <c r="J529" s="102"/>
      <c r="K529" s="114" t="s">
        <v>97</v>
      </c>
      <c r="L529" s="106">
        <v>51</v>
      </c>
      <c r="M529" s="107">
        <v>34</v>
      </c>
      <c r="N529" s="107">
        <v>35</v>
      </c>
      <c r="O529" s="107">
        <v>23</v>
      </c>
      <c r="P529" s="107">
        <f>第2表01元データ!M69</f>
        <v>23</v>
      </c>
      <c r="Q529" s="107">
        <f t="shared" si="228"/>
        <v>0</v>
      </c>
      <c r="R529" s="108">
        <f t="shared" si="229"/>
        <v>0</v>
      </c>
      <c r="S529" s="108"/>
      <c r="T529" s="100">
        <v>204</v>
      </c>
      <c r="W529" s="100" t="s">
        <v>358</v>
      </c>
      <c r="X529" s="100">
        <v>97</v>
      </c>
      <c r="Y529" s="100">
        <v>78</v>
      </c>
      <c r="Z529" s="100">
        <v>69</v>
      </c>
      <c r="AA529" s="100">
        <v>50</v>
      </c>
      <c r="AC529" s="100" t="s">
        <v>358</v>
      </c>
      <c r="AD529" s="100">
        <v>80</v>
      </c>
      <c r="AE529" s="100">
        <v>51</v>
      </c>
      <c r="AF529" s="100">
        <v>34</v>
      </c>
      <c r="AG529" s="100">
        <v>35</v>
      </c>
      <c r="AJ529" s="100" t="str">
        <f t="shared" si="224"/>
        <v>●</v>
      </c>
      <c r="AK529" s="100" t="str">
        <f t="shared" si="222"/>
        <v>●</v>
      </c>
      <c r="AL529" s="100" t="str">
        <f t="shared" si="222"/>
        <v>●</v>
      </c>
      <c r="AM529" s="100" t="str">
        <f t="shared" si="222"/>
        <v>●</v>
      </c>
      <c r="AP529" s="100" t="str">
        <f t="shared" si="225"/>
        <v>●</v>
      </c>
      <c r="AQ529" s="100" t="str">
        <f t="shared" si="223"/>
        <v>●</v>
      </c>
      <c r="AR529" s="100" t="str">
        <f t="shared" si="223"/>
        <v>●</v>
      </c>
      <c r="AS529" s="100" t="str">
        <f t="shared" si="223"/>
        <v>●</v>
      </c>
    </row>
    <row r="530" spans="2:45" s="100" customFormat="1" ht="14.25" customHeight="1">
      <c r="B530" s="102" t="s">
        <v>98</v>
      </c>
      <c r="C530" s="106">
        <v>79</v>
      </c>
      <c r="D530" s="107">
        <v>60</v>
      </c>
      <c r="E530" s="107">
        <v>53</v>
      </c>
      <c r="F530" s="107">
        <v>27</v>
      </c>
      <c r="G530" s="107">
        <f>第2表01元データ!L70</f>
        <v>21</v>
      </c>
      <c r="H530" s="107">
        <f t="shared" si="226"/>
        <v>-6</v>
      </c>
      <c r="I530" s="108">
        <f t="shared" si="227"/>
        <v>-22.222222222222221</v>
      </c>
      <c r="J530" s="102"/>
      <c r="K530" s="114" t="s">
        <v>98</v>
      </c>
      <c r="L530" s="106">
        <v>51</v>
      </c>
      <c r="M530" s="107">
        <v>40</v>
      </c>
      <c r="N530" s="107">
        <v>31</v>
      </c>
      <c r="O530" s="107">
        <v>24</v>
      </c>
      <c r="P530" s="107">
        <f>第2表01元データ!M70</f>
        <v>11</v>
      </c>
      <c r="Q530" s="107">
        <f t="shared" si="228"/>
        <v>-13</v>
      </c>
      <c r="R530" s="108">
        <f t="shared" si="229"/>
        <v>-54.166666666666664</v>
      </c>
      <c r="S530" s="108"/>
      <c r="T530" s="100">
        <v>205</v>
      </c>
      <c r="W530" s="100" t="s">
        <v>359</v>
      </c>
      <c r="X530" s="100">
        <v>97</v>
      </c>
      <c r="Y530" s="100">
        <v>79</v>
      </c>
      <c r="Z530" s="100">
        <v>60</v>
      </c>
      <c r="AA530" s="100">
        <v>53</v>
      </c>
      <c r="AC530" s="100" t="s">
        <v>359</v>
      </c>
      <c r="AD530" s="100">
        <v>80</v>
      </c>
      <c r="AE530" s="100">
        <v>51</v>
      </c>
      <c r="AF530" s="100">
        <v>40</v>
      </c>
      <c r="AG530" s="100">
        <v>31</v>
      </c>
      <c r="AJ530" s="100" t="str">
        <f t="shared" si="224"/>
        <v>●</v>
      </c>
      <c r="AK530" s="100" t="str">
        <f t="shared" si="222"/>
        <v>●</v>
      </c>
      <c r="AL530" s="100" t="str">
        <f t="shared" si="222"/>
        <v>●</v>
      </c>
      <c r="AM530" s="100" t="str">
        <f t="shared" si="222"/>
        <v>●</v>
      </c>
      <c r="AP530" s="100" t="str">
        <f t="shared" si="225"/>
        <v>●</v>
      </c>
      <c r="AQ530" s="100" t="str">
        <f t="shared" si="223"/>
        <v>●</v>
      </c>
      <c r="AR530" s="100" t="str">
        <f t="shared" si="223"/>
        <v>●</v>
      </c>
      <c r="AS530" s="100" t="str">
        <f t="shared" si="223"/>
        <v>●</v>
      </c>
    </row>
    <row r="531" spans="2:45" s="100" customFormat="1" ht="14.25" customHeight="1">
      <c r="B531" s="102" t="s">
        <v>99</v>
      </c>
      <c r="C531" s="106">
        <v>72</v>
      </c>
      <c r="D531" s="107">
        <v>61</v>
      </c>
      <c r="E531" s="107">
        <v>44</v>
      </c>
      <c r="F531" s="107">
        <v>40</v>
      </c>
      <c r="G531" s="107">
        <f>第2表01元データ!L71</f>
        <v>16</v>
      </c>
      <c r="H531" s="107">
        <f t="shared" si="226"/>
        <v>-24</v>
      </c>
      <c r="I531" s="108">
        <f t="shared" si="227"/>
        <v>-60</v>
      </c>
      <c r="J531" s="102"/>
      <c r="K531" s="114" t="s">
        <v>99</v>
      </c>
      <c r="L531" s="106">
        <v>45</v>
      </c>
      <c r="M531" s="107">
        <v>44</v>
      </c>
      <c r="N531" s="107">
        <v>37</v>
      </c>
      <c r="O531" s="107">
        <v>19</v>
      </c>
      <c r="P531" s="107">
        <f>第2表01元データ!M71</f>
        <v>22</v>
      </c>
      <c r="Q531" s="107">
        <f t="shared" si="228"/>
        <v>3</v>
      </c>
      <c r="R531" s="108">
        <f t="shared" si="229"/>
        <v>15.789473684210526</v>
      </c>
      <c r="S531" s="108"/>
      <c r="T531" s="100">
        <v>206</v>
      </c>
      <c r="W531" s="100" t="s">
        <v>360</v>
      </c>
      <c r="X531" s="100">
        <v>65</v>
      </c>
      <c r="Y531" s="100">
        <v>72</v>
      </c>
      <c r="Z531" s="100">
        <v>61</v>
      </c>
      <c r="AA531" s="100">
        <v>44</v>
      </c>
      <c r="AC531" s="100" t="s">
        <v>360</v>
      </c>
      <c r="AD531" s="100">
        <v>73</v>
      </c>
      <c r="AE531" s="100">
        <v>45</v>
      </c>
      <c r="AF531" s="100">
        <v>44</v>
      </c>
      <c r="AG531" s="100">
        <v>37</v>
      </c>
      <c r="AJ531" s="100" t="str">
        <f t="shared" si="224"/>
        <v>●</v>
      </c>
      <c r="AK531" s="100" t="str">
        <f t="shared" si="222"/>
        <v>●</v>
      </c>
      <c r="AL531" s="100" t="str">
        <f t="shared" si="222"/>
        <v>●</v>
      </c>
      <c r="AM531" s="100" t="str">
        <f t="shared" si="222"/>
        <v>●</v>
      </c>
      <c r="AP531" s="100" t="str">
        <f t="shared" si="225"/>
        <v>●</v>
      </c>
      <c r="AQ531" s="100" t="str">
        <f t="shared" si="223"/>
        <v>●</v>
      </c>
      <c r="AR531" s="100" t="str">
        <f t="shared" si="223"/>
        <v>●</v>
      </c>
      <c r="AS531" s="100" t="str">
        <f t="shared" si="223"/>
        <v>●</v>
      </c>
    </row>
    <row r="532" spans="2:45" s="100" customFormat="1" ht="14.25" customHeight="1">
      <c r="B532" s="102" t="s">
        <v>100</v>
      </c>
      <c r="C532" s="106">
        <v>62</v>
      </c>
      <c r="D532" s="107">
        <v>62</v>
      </c>
      <c r="E532" s="107">
        <v>41</v>
      </c>
      <c r="F532" s="107">
        <v>31</v>
      </c>
      <c r="G532" s="107">
        <f>第2表01元データ!L72</f>
        <v>23</v>
      </c>
      <c r="H532" s="107">
        <f t="shared" si="226"/>
        <v>-8</v>
      </c>
      <c r="I532" s="108">
        <f t="shared" si="227"/>
        <v>-25.806451612903224</v>
      </c>
      <c r="J532" s="102"/>
      <c r="K532" s="114" t="s">
        <v>100</v>
      </c>
      <c r="L532" s="106">
        <v>46</v>
      </c>
      <c r="M532" s="107">
        <v>40</v>
      </c>
      <c r="N532" s="107">
        <v>39</v>
      </c>
      <c r="O532" s="107">
        <v>21</v>
      </c>
      <c r="P532" s="107">
        <f>第2表01元データ!M72</f>
        <v>15</v>
      </c>
      <c r="Q532" s="107">
        <f t="shared" si="228"/>
        <v>-6</v>
      </c>
      <c r="R532" s="108">
        <f t="shared" si="229"/>
        <v>-28.571428571428569</v>
      </c>
      <c r="S532" s="108"/>
      <c r="T532" s="100">
        <v>207</v>
      </c>
      <c r="W532" s="100" t="s">
        <v>361</v>
      </c>
      <c r="X532" s="100">
        <v>70</v>
      </c>
      <c r="Y532" s="100">
        <v>62</v>
      </c>
      <c r="Z532" s="100">
        <v>62</v>
      </c>
      <c r="AA532" s="100">
        <v>41</v>
      </c>
      <c r="AC532" s="100" t="s">
        <v>361</v>
      </c>
      <c r="AD532" s="100">
        <v>50</v>
      </c>
      <c r="AE532" s="100">
        <v>46</v>
      </c>
      <c r="AF532" s="100">
        <v>40</v>
      </c>
      <c r="AG532" s="100">
        <v>39</v>
      </c>
      <c r="AJ532" s="100" t="str">
        <f t="shared" si="224"/>
        <v>●</v>
      </c>
      <c r="AK532" s="100" t="str">
        <f t="shared" si="222"/>
        <v>○</v>
      </c>
      <c r="AL532" s="100" t="str">
        <f t="shared" si="222"/>
        <v>●</v>
      </c>
      <c r="AM532" s="100" t="str">
        <f t="shared" si="222"/>
        <v>●</v>
      </c>
      <c r="AP532" s="100" t="str">
        <f t="shared" si="225"/>
        <v>●</v>
      </c>
      <c r="AQ532" s="100" t="str">
        <f t="shared" si="223"/>
        <v>●</v>
      </c>
      <c r="AR532" s="100" t="str">
        <f t="shared" si="223"/>
        <v>●</v>
      </c>
      <c r="AS532" s="100" t="str">
        <f t="shared" si="223"/>
        <v>●</v>
      </c>
    </row>
    <row r="533" spans="2:45" s="100" customFormat="1" ht="14.25" customHeight="1">
      <c r="B533" s="102" t="s">
        <v>118</v>
      </c>
      <c r="C533" s="106">
        <v>69</v>
      </c>
      <c r="D533" s="107">
        <v>58</v>
      </c>
      <c r="E533" s="107">
        <v>53</v>
      </c>
      <c r="F533" s="107">
        <v>37</v>
      </c>
      <c r="G533" s="107">
        <f>第2表01元データ!L73</f>
        <v>24</v>
      </c>
      <c r="H533" s="107">
        <f t="shared" si="226"/>
        <v>-13</v>
      </c>
      <c r="I533" s="108">
        <f t="shared" si="227"/>
        <v>-35.135135135135137</v>
      </c>
      <c r="J533" s="102"/>
      <c r="K533" s="114" t="s">
        <v>118</v>
      </c>
      <c r="L533" s="106">
        <v>40</v>
      </c>
      <c r="M533" s="107">
        <v>41</v>
      </c>
      <c r="N533" s="107">
        <v>33</v>
      </c>
      <c r="O533" s="107">
        <v>40</v>
      </c>
      <c r="P533" s="107">
        <f>第2表01元データ!M73</f>
        <v>22</v>
      </c>
      <c r="Q533" s="107">
        <f t="shared" si="228"/>
        <v>-18</v>
      </c>
      <c r="R533" s="108">
        <f t="shared" si="229"/>
        <v>-45</v>
      </c>
      <c r="S533" s="108"/>
      <c r="T533" s="100">
        <v>208</v>
      </c>
      <c r="W533" s="100" t="s">
        <v>362</v>
      </c>
      <c r="X533" s="100">
        <v>92</v>
      </c>
      <c r="Y533" s="100">
        <v>69</v>
      </c>
      <c r="Z533" s="100">
        <v>58</v>
      </c>
      <c r="AA533" s="100">
        <v>53</v>
      </c>
      <c r="AC533" s="100" t="s">
        <v>362</v>
      </c>
      <c r="AD533" s="100">
        <v>71</v>
      </c>
      <c r="AE533" s="100">
        <v>40</v>
      </c>
      <c r="AF533" s="100">
        <v>41</v>
      </c>
      <c r="AG533" s="100">
        <v>33</v>
      </c>
      <c r="AJ533" s="100" t="str">
        <f t="shared" si="224"/>
        <v>●</v>
      </c>
      <c r="AK533" s="100" t="str">
        <f t="shared" si="222"/>
        <v>●</v>
      </c>
      <c r="AL533" s="100" t="str">
        <f t="shared" si="222"/>
        <v>●</v>
      </c>
      <c r="AM533" s="100" t="str">
        <f t="shared" si="222"/>
        <v>●</v>
      </c>
      <c r="AP533" s="100" t="str">
        <f t="shared" si="225"/>
        <v>●</v>
      </c>
      <c r="AQ533" s="100" t="str">
        <f t="shared" si="223"/>
        <v>●</v>
      </c>
      <c r="AR533" s="100" t="str">
        <f t="shared" si="223"/>
        <v>●</v>
      </c>
      <c r="AS533" s="100" t="str">
        <f t="shared" si="223"/>
        <v>●</v>
      </c>
    </row>
    <row r="534" spans="2:45" s="100" customFormat="1" ht="14.25" customHeight="1">
      <c r="B534" s="102" t="s">
        <v>101</v>
      </c>
      <c r="C534" s="106">
        <v>95</v>
      </c>
      <c r="D534" s="107">
        <v>62</v>
      </c>
      <c r="E534" s="107">
        <v>54</v>
      </c>
      <c r="F534" s="107">
        <v>44</v>
      </c>
      <c r="G534" s="107">
        <f>第2表01元データ!L74</f>
        <v>36</v>
      </c>
      <c r="H534" s="107">
        <f t="shared" si="226"/>
        <v>-8</v>
      </c>
      <c r="I534" s="108">
        <f t="shared" si="227"/>
        <v>-18.181818181818183</v>
      </c>
      <c r="J534" s="102"/>
      <c r="K534" s="114" t="s">
        <v>101</v>
      </c>
      <c r="L534" s="106">
        <v>66</v>
      </c>
      <c r="M534" s="107">
        <v>38</v>
      </c>
      <c r="N534" s="107">
        <v>43</v>
      </c>
      <c r="O534" s="107">
        <v>28</v>
      </c>
      <c r="P534" s="107">
        <f>第2表01元データ!M74</f>
        <v>20</v>
      </c>
      <c r="Q534" s="107">
        <f t="shared" si="228"/>
        <v>-8</v>
      </c>
      <c r="R534" s="108">
        <f t="shared" si="229"/>
        <v>-28.571428571428569</v>
      </c>
      <c r="S534" s="108"/>
      <c r="T534" s="100">
        <v>209</v>
      </c>
      <c r="W534" s="100" t="s">
        <v>363</v>
      </c>
      <c r="X534" s="100">
        <v>126</v>
      </c>
      <c r="Y534" s="100">
        <v>95</v>
      </c>
      <c r="Z534" s="100">
        <v>62</v>
      </c>
      <c r="AA534" s="100">
        <v>54</v>
      </c>
      <c r="AC534" s="100" t="s">
        <v>363</v>
      </c>
      <c r="AD534" s="100">
        <v>97</v>
      </c>
      <c r="AE534" s="100">
        <v>66</v>
      </c>
      <c r="AF534" s="100">
        <v>38</v>
      </c>
      <c r="AG534" s="100">
        <v>43</v>
      </c>
      <c r="AJ534" s="100" t="str">
        <f t="shared" si="224"/>
        <v>●</v>
      </c>
      <c r="AK534" s="100" t="str">
        <f t="shared" si="222"/>
        <v>●</v>
      </c>
      <c r="AL534" s="100" t="str">
        <f>IF(E534=Z534,"○","●")</f>
        <v>●</v>
      </c>
      <c r="AM534" s="100" t="str">
        <f t="shared" si="222"/>
        <v>●</v>
      </c>
      <c r="AP534" s="100" t="str">
        <f t="shared" si="225"/>
        <v>●</v>
      </c>
      <c r="AQ534" s="100" t="str">
        <f t="shared" si="223"/>
        <v>●</v>
      </c>
      <c r="AR534" s="100" t="str">
        <f t="shared" si="223"/>
        <v>●</v>
      </c>
      <c r="AS534" s="100" t="str">
        <f t="shared" si="223"/>
        <v>●</v>
      </c>
    </row>
    <row r="535" spans="2:45" s="100" customFormat="1" ht="14.25" customHeight="1">
      <c r="B535" s="102" t="s">
        <v>102</v>
      </c>
      <c r="C535" s="106">
        <v>116</v>
      </c>
      <c r="D535" s="107">
        <v>92</v>
      </c>
      <c r="E535" s="107">
        <v>66</v>
      </c>
      <c r="F535" s="107">
        <v>59</v>
      </c>
      <c r="G535" s="107">
        <f>第2表01元データ!L75</f>
        <v>38</v>
      </c>
      <c r="H535" s="107">
        <f t="shared" si="226"/>
        <v>-21</v>
      </c>
      <c r="I535" s="108">
        <f t="shared" si="227"/>
        <v>-35.593220338983052</v>
      </c>
      <c r="J535" s="102"/>
      <c r="K535" s="114" t="s">
        <v>102</v>
      </c>
      <c r="L535" s="106">
        <v>95</v>
      </c>
      <c r="M535" s="107">
        <v>56</v>
      </c>
      <c r="N535" s="107">
        <v>38</v>
      </c>
      <c r="O535" s="107">
        <v>38</v>
      </c>
      <c r="P535" s="107">
        <f>第2表01元データ!M75</f>
        <v>33</v>
      </c>
      <c r="Q535" s="107">
        <f t="shared" si="228"/>
        <v>-5</v>
      </c>
      <c r="R535" s="108">
        <f t="shared" si="229"/>
        <v>-13.157894736842104</v>
      </c>
      <c r="S535" s="108"/>
      <c r="T535" s="100">
        <v>210</v>
      </c>
      <c r="W535" s="100" t="s">
        <v>364</v>
      </c>
      <c r="X535" s="100">
        <v>105</v>
      </c>
      <c r="Y535" s="100">
        <v>116</v>
      </c>
      <c r="Z535" s="100">
        <v>92</v>
      </c>
      <c r="AA535" s="100">
        <v>66</v>
      </c>
      <c r="AC535" s="100" t="s">
        <v>364</v>
      </c>
      <c r="AD535" s="100">
        <v>86</v>
      </c>
      <c r="AE535" s="100">
        <v>95</v>
      </c>
      <c r="AF535" s="100">
        <v>56</v>
      </c>
      <c r="AG535" s="100">
        <v>38</v>
      </c>
      <c r="AJ535" s="100" t="str">
        <f t="shared" si="224"/>
        <v>●</v>
      </c>
      <c r="AK535" s="100" t="str">
        <f t="shared" si="222"/>
        <v>●</v>
      </c>
      <c r="AL535" s="100" t="str">
        <f t="shared" si="222"/>
        <v>●</v>
      </c>
      <c r="AM535" s="100" t="str">
        <f t="shared" si="222"/>
        <v>●</v>
      </c>
      <c r="AP535" s="100" t="str">
        <f t="shared" si="225"/>
        <v>●</v>
      </c>
      <c r="AQ535" s="100" t="str">
        <f t="shared" si="223"/>
        <v>●</v>
      </c>
      <c r="AR535" s="100" t="str">
        <f t="shared" si="223"/>
        <v>●</v>
      </c>
      <c r="AS535" s="100" t="str">
        <f t="shared" si="223"/>
        <v>○</v>
      </c>
    </row>
    <row r="536" spans="2:45" s="100" customFormat="1" ht="14.25" customHeight="1">
      <c r="B536" s="102" t="s">
        <v>103</v>
      </c>
      <c r="C536" s="106">
        <v>101</v>
      </c>
      <c r="D536" s="107">
        <v>105</v>
      </c>
      <c r="E536" s="107">
        <v>84</v>
      </c>
      <c r="F536" s="107">
        <v>55</v>
      </c>
      <c r="G536" s="107">
        <f>第2表01元データ!L76</f>
        <v>50</v>
      </c>
      <c r="H536" s="107">
        <f t="shared" si="226"/>
        <v>-5</v>
      </c>
      <c r="I536" s="108">
        <f t="shared" si="227"/>
        <v>-9.0909090909090917</v>
      </c>
      <c r="J536" s="102"/>
      <c r="K536" s="114" t="s">
        <v>103</v>
      </c>
      <c r="L536" s="106">
        <v>79</v>
      </c>
      <c r="M536" s="107">
        <v>87</v>
      </c>
      <c r="N536" s="107">
        <v>60</v>
      </c>
      <c r="O536" s="107">
        <v>40</v>
      </c>
      <c r="P536" s="107">
        <f>第2表01元データ!M76</f>
        <v>31</v>
      </c>
      <c r="Q536" s="107">
        <f t="shared" si="228"/>
        <v>-9</v>
      </c>
      <c r="R536" s="108">
        <f t="shared" si="229"/>
        <v>-22.5</v>
      </c>
      <c r="S536" s="108"/>
      <c r="T536" s="100">
        <v>211</v>
      </c>
      <c r="W536" s="100" t="s">
        <v>365</v>
      </c>
      <c r="X536" s="100">
        <v>119</v>
      </c>
      <c r="Y536" s="100">
        <v>101</v>
      </c>
      <c r="Z536" s="100">
        <v>105</v>
      </c>
      <c r="AA536" s="100">
        <v>84</v>
      </c>
      <c r="AC536" s="100" t="s">
        <v>365</v>
      </c>
      <c r="AD536" s="100">
        <v>118</v>
      </c>
      <c r="AE536" s="100">
        <v>79</v>
      </c>
      <c r="AF536" s="100">
        <v>87</v>
      </c>
      <c r="AG536" s="100">
        <v>60</v>
      </c>
      <c r="AJ536" s="100" t="str">
        <f t="shared" si="224"/>
        <v>●</v>
      </c>
      <c r="AK536" s="100" t="str">
        <f t="shared" si="222"/>
        <v>●</v>
      </c>
      <c r="AL536" s="100" t="str">
        <f t="shared" si="222"/>
        <v>●</v>
      </c>
      <c r="AM536" s="100" t="str">
        <f t="shared" si="222"/>
        <v>●</v>
      </c>
      <c r="AP536" s="100" t="str">
        <f t="shared" si="225"/>
        <v>●</v>
      </c>
      <c r="AQ536" s="100" t="str">
        <f t="shared" si="223"/>
        <v>●</v>
      </c>
      <c r="AR536" s="100" t="str">
        <f t="shared" si="223"/>
        <v>●</v>
      </c>
      <c r="AS536" s="100" t="str">
        <f t="shared" si="223"/>
        <v>●</v>
      </c>
    </row>
    <row r="537" spans="2:45" s="100" customFormat="1" ht="14.25" customHeight="1">
      <c r="B537" s="102" t="s">
        <v>104</v>
      </c>
      <c r="C537" s="106">
        <v>119</v>
      </c>
      <c r="D537" s="107">
        <v>106</v>
      </c>
      <c r="E537" s="107">
        <v>99</v>
      </c>
      <c r="F537" s="107">
        <v>81</v>
      </c>
      <c r="G537" s="107">
        <f>第2表01元データ!L77</f>
        <v>51</v>
      </c>
      <c r="H537" s="107">
        <f t="shared" si="226"/>
        <v>-30</v>
      </c>
      <c r="I537" s="108">
        <f t="shared" si="227"/>
        <v>-37.037037037037038</v>
      </c>
      <c r="J537" s="102"/>
      <c r="K537" s="114" t="s">
        <v>104</v>
      </c>
      <c r="L537" s="106">
        <v>110</v>
      </c>
      <c r="M537" s="107">
        <v>78</v>
      </c>
      <c r="N537" s="107">
        <v>90</v>
      </c>
      <c r="O537" s="107">
        <v>52</v>
      </c>
      <c r="P537" s="107">
        <f>第2表01元データ!M77</f>
        <v>35</v>
      </c>
      <c r="Q537" s="107">
        <f t="shared" si="228"/>
        <v>-17</v>
      </c>
      <c r="R537" s="108">
        <f t="shared" si="229"/>
        <v>-32.692307692307693</v>
      </c>
      <c r="S537" s="108"/>
      <c r="T537" s="100">
        <v>212</v>
      </c>
      <c r="W537" s="99" t="s">
        <v>366</v>
      </c>
      <c r="X537" s="99">
        <v>133</v>
      </c>
      <c r="Y537" s="99">
        <v>119</v>
      </c>
      <c r="Z537" s="99">
        <v>106</v>
      </c>
      <c r="AA537" s="99">
        <v>99</v>
      </c>
      <c r="AB537" s="99"/>
      <c r="AC537" s="99" t="s">
        <v>366</v>
      </c>
      <c r="AD537" s="99">
        <v>117</v>
      </c>
      <c r="AE537" s="99">
        <v>110</v>
      </c>
      <c r="AF537" s="99">
        <v>78</v>
      </c>
      <c r="AG537" s="99">
        <v>90</v>
      </c>
      <c r="AJ537" s="100" t="str">
        <f t="shared" si="224"/>
        <v>●</v>
      </c>
      <c r="AK537" s="100" t="str">
        <f t="shared" si="222"/>
        <v>●</v>
      </c>
      <c r="AL537" s="100" t="str">
        <f t="shared" si="222"/>
        <v>●</v>
      </c>
      <c r="AM537" s="100" t="str">
        <f t="shared" si="222"/>
        <v>●</v>
      </c>
      <c r="AP537" s="100" t="str">
        <f t="shared" si="225"/>
        <v>●</v>
      </c>
      <c r="AQ537" s="100" t="str">
        <f t="shared" si="223"/>
        <v>●</v>
      </c>
      <c r="AR537" s="100" t="str">
        <f t="shared" si="223"/>
        <v>●</v>
      </c>
      <c r="AS537" s="100" t="str">
        <f t="shared" si="223"/>
        <v>●</v>
      </c>
    </row>
    <row r="538" spans="2:45" s="100" customFormat="1" ht="14.25" customHeight="1">
      <c r="B538" s="102" t="s">
        <v>105</v>
      </c>
      <c r="C538" s="106">
        <v>132</v>
      </c>
      <c r="D538" s="107">
        <v>112</v>
      </c>
      <c r="E538" s="107">
        <v>98</v>
      </c>
      <c r="F538" s="107">
        <v>93</v>
      </c>
      <c r="G538" s="107">
        <f>第2表01元データ!L78</f>
        <v>53</v>
      </c>
      <c r="H538" s="107">
        <f t="shared" si="226"/>
        <v>-40</v>
      </c>
      <c r="I538" s="108">
        <f t="shared" si="227"/>
        <v>-43.01075268817204</v>
      </c>
      <c r="J538" s="102"/>
      <c r="K538" s="114" t="s">
        <v>105</v>
      </c>
      <c r="L538" s="106">
        <v>115</v>
      </c>
      <c r="M538" s="107">
        <v>90</v>
      </c>
      <c r="N538" s="107">
        <v>72</v>
      </c>
      <c r="O538" s="107">
        <v>82</v>
      </c>
      <c r="P538" s="107">
        <f>第2表01元データ!M78</f>
        <v>44</v>
      </c>
      <c r="Q538" s="107">
        <f t="shared" si="228"/>
        <v>-38</v>
      </c>
      <c r="R538" s="108">
        <f t="shared" si="229"/>
        <v>-46.341463414634148</v>
      </c>
      <c r="S538" s="108"/>
      <c r="T538" s="100">
        <v>213</v>
      </c>
      <c r="W538" s="100" t="s">
        <v>367</v>
      </c>
      <c r="X538" s="100">
        <v>141</v>
      </c>
      <c r="Y538" s="100">
        <v>132</v>
      </c>
      <c r="Z538" s="100">
        <v>112</v>
      </c>
      <c r="AA538" s="100">
        <v>98</v>
      </c>
      <c r="AC538" s="100" t="s">
        <v>367</v>
      </c>
      <c r="AD538" s="100">
        <v>88</v>
      </c>
      <c r="AE538" s="100">
        <v>115</v>
      </c>
      <c r="AF538" s="100">
        <v>90</v>
      </c>
      <c r="AG538" s="100">
        <v>72</v>
      </c>
      <c r="AJ538" s="100" t="str">
        <f t="shared" si="224"/>
        <v>●</v>
      </c>
      <c r="AK538" s="100" t="str">
        <f t="shared" si="222"/>
        <v>●</v>
      </c>
      <c r="AL538" s="100" t="str">
        <f t="shared" si="222"/>
        <v>●</v>
      </c>
      <c r="AM538" s="100" t="str">
        <f t="shared" si="222"/>
        <v>●</v>
      </c>
      <c r="AP538" s="100" t="str">
        <f t="shared" si="225"/>
        <v>●</v>
      </c>
      <c r="AQ538" s="100" t="str">
        <f t="shared" si="223"/>
        <v>●</v>
      </c>
      <c r="AR538" s="100" t="str">
        <f t="shared" si="223"/>
        <v>●</v>
      </c>
      <c r="AS538" s="100" t="str">
        <f t="shared" si="223"/>
        <v>●</v>
      </c>
    </row>
    <row r="539" spans="2:45" s="100" customFormat="1" ht="14.25" customHeight="1">
      <c r="B539" s="102" t="s">
        <v>106</v>
      </c>
      <c r="C539" s="106">
        <v>135</v>
      </c>
      <c r="D539" s="107">
        <v>123</v>
      </c>
      <c r="E539" s="107">
        <v>114</v>
      </c>
      <c r="F539" s="107">
        <v>88</v>
      </c>
      <c r="G539" s="107">
        <f>第2表01元データ!L79</f>
        <v>74</v>
      </c>
      <c r="H539" s="107">
        <f t="shared" si="226"/>
        <v>-14</v>
      </c>
      <c r="I539" s="108">
        <f t="shared" si="227"/>
        <v>-15.909090909090908</v>
      </c>
      <c r="J539" s="102"/>
      <c r="K539" s="114" t="s">
        <v>106</v>
      </c>
      <c r="L539" s="106">
        <v>90</v>
      </c>
      <c r="M539" s="107">
        <v>104</v>
      </c>
      <c r="N539" s="107">
        <v>90</v>
      </c>
      <c r="O539" s="107">
        <v>72</v>
      </c>
      <c r="P539" s="107">
        <f>第2表01元データ!M79</f>
        <v>44</v>
      </c>
      <c r="Q539" s="107">
        <f t="shared" si="228"/>
        <v>-28</v>
      </c>
      <c r="R539" s="108">
        <f t="shared" si="229"/>
        <v>-38.888888888888893</v>
      </c>
      <c r="S539" s="108"/>
      <c r="T539" s="100">
        <v>214</v>
      </c>
      <c r="W539" s="100" t="s">
        <v>368</v>
      </c>
      <c r="X539" s="100">
        <v>114</v>
      </c>
      <c r="Y539" s="100">
        <v>135</v>
      </c>
      <c r="Z539" s="100">
        <v>123</v>
      </c>
      <c r="AA539" s="100">
        <v>114</v>
      </c>
      <c r="AC539" s="100" t="s">
        <v>368</v>
      </c>
      <c r="AD539" s="100">
        <v>91</v>
      </c>
      <c r="AE539" s="100">
        <v>90</v>
      </c>
      <c r="AF539" s="100">
        <v>104</v>
      </c>
      <c r="AG539" s="100">
        <v>90</v>
      </c>
      <c r="AJ539" s="100" t="str">
        <f t="shared" si="224"/>
        <v>●</v>
      </c>
      <c r="AK539" s="100" t="str">
        <f t="shared" si="222"/>
        <v>●</v>
      </c>
      <c r="AL539" s="100" t="str">
        <f t="shared" si="222"/>
        <v>●</v>
      </c>
      <c r="AM539" s="100" t="str">
        <f t="shared" si="222"/>
        <v>●</v>
      </c>
      <c r="AP539" s="100" t="str">
        <f t="shared" si="225"/>
        <v>●</v>
      </c>
      <c r="AQ539" s="100" t="str">
        <f t="shared" si="223"/>
        <v>●</v>
      </c>
      <c r="AR539" s="100" t="str">
        <f t="shared" si="223"/>
        <v>●</v>
      </c>
      <c r="AS539" s="100" t="str">
        <f t="shared" si="223"/>
        <v>●</v>
      </c>
    </row>
    <row r="540" spans="2:45" s="100" customFormat="1" ht="14.25" customHeight="1">
      <c r="B540" s="102" t="s">
        <v>107</v>
      </c>
      <c r="C540" s="106">
        <v>104</v>
      </c>
      <c r="D540" s="107">
        <v>117</v>
      </c>
      <c r="E540" s="107">
        <v>108</v>
      </c>
      <c r="F540" s="107">
        <v>97</v>
      </c>
      <c r="G540" s="107">
        <f>第2表01元データ!L80</f>
        <v>78</v>
      </c>
      <c r="H540" s="107">
        <f t="shared" si="226"/>
        <v>-19</v>
      </c>
      <c r="I540" s="108">
        <f t="shared" si="227"/>
        <v>-19.587628865979383</v>
      </c>
      <c r="J540" s="102"/>
      <c r="K540" s="114" t="s">
        <v>107</v>
      </c>
      <c r="L540" s="106">
        <v>92</v>
      </c>
      <c r="M540" s="107">
        <v>80</v>
      </c>
      <c r="N540" s="107">
        <v>99</v>
      </c>
      <c r="O540" s="107">
        <v>80</v>
      </c>
      <c r="P540" s="107">
        <f>第2表01元データ!M80</f>
        <v>73</v>
      </c>
      <c r="Q540" s="107">
        <f t="shared" si="228"/>
        <v>-7</v>
      </c>
      <c r="R540" s="108">
        <f t="shared" si="229"/>
        <v>-8.75</v>
      </c>
      <c r="S540" s="108"/>
      <c r="T540" s="100">
        <v>215</v>
      </c>
      <c r="W540" s="100" t="s">
        <v>369</v>
      </c>
      <c r="X540" s="100">
        <v>91</v>
      </c>
      <c r="Y540" s="100">
        <v>104</v>
      </c>
      <c r="Z540" s="100">
        <v>117</v>
      </c>
      <c r="AA540" s="100">
        <v>108</v>
      </c>
      <c r="AC540" s="100" t="s">
        <v>369</v>
      </c>
      <c r="AD540" s="100">
        <v>75</v>
      </c>
      <c r="AE540" s="100">
        <v>92</v>
      </c>
      <c r="AF540" s="100">
        <v>80</v>
      </c>
      <c r="AG540" s="100">
        <v>99</v>
      </c>
      <c r="AJ540" s="100" t="str">
        <f t="shared" si="224"/>
        <v>●</v>
      </c>
      <c r="AK540" s="100" t="str">
        <f t="shared" si="222"/>
        <v>●</v>
      </c>
      <c r="AL540" s="100" t="str">
        <f t="shared" si="222"/>
        <v>●</v>
      </c>
      <c r="AM540" s="100" t="str">
        <f t="shared" si="222"/>
        <v>●</v>
      </c>
      <c r="AP540" s="100" t="str">
        <f t="shared" si="225"/>
        <v>●</v>
      </c>
      <c r="AQ540" s="100" t="str">
        <f t="shared" si="223"/>
        <v>●</v>
      </c>
      <c r="AR540" s="100" t="str">
        <f t="shared" si="223"/>
        <v>●</v>
      </c>
      <c r="AS540" s="100" t="str">
        <f t="shared" si="223"/>
        <v>●</v>
      </c>
    </row>
    <row r="541" spans="2:45" s="100" customFormat="1" ht="14.25" customHeight="1">
      <c r="B541" s="102" t="s">
        <v>108</v>
      </c>
      <c r="C541" s="106">
        <v>70</v>
      </c>
      <c r="D541" s="107">
        <v>82</v>
      </c>
      <c r="E541" s="107">
        <v>98</v>
      </c>
      <c r="F541" s="107">
        <v>93</v>
      </c>
      <c r="G541" s="107">
        <f>第2表01元データ!L81</f>
        <v>66</v>
      </c>
      <c r="H541" s="107">
        <f t="shared" si="226"/>
        <v>-27</v>
      </c>
      <c r="I541" s="108">
        <f t="shared" si="227"/>
        <v>-29.032258064516132</v>
      </c>
      <c r="J541" s="102"/>
      <c r="K541" s="114" t="s">
        <v>108</v>
      </c>
      <c r="L541" s="106">
        <v>65</v>
      </c>
      <c r="M541" s="107">
        <v>74</v>
      </c>
      <c r="N541" s="107">
        <v>75</v>
      </c>
      <c r="O541" s="107">
        <v>77</v>
      </c>
      <c r="P541" s="107">
        <f>第2表01元データ!M81</f>
        <v>56</v>
      </c>
      <c r="Q541" s="107">
        <f t="shared" si="228"/>
        <v>-21</v>
      </c>
      <c r="R541" s="108">
        <f t="shared" si="229"/>
        <v>-27.27272727272727</v>
      </c>
      <c r="S541" s="108"/>
      <c r="T541" s="100">
        <v>216</v>
      </c>
      <c r="W541" s="100" t="s">
        <v>370</v>
      </c>
      <c r="X541" s="100">
        <v>73</v>
      </c>
      <c r="Y541" s="100">
        <v>70</v>
      </c>
      <c r="Z541" s="100">
        <v>82</v>
      </c>
      <c r="AA541" s="100">
        <v>98</v>
      </c>
      <c r="AC541" s="100" t="s">
        <v>370</v>
      </c>
      <c r="AD541" s="100">
        <v>60</v>
      </c>
      <c r="AE541" s="100">
        <v>65</v>
      </c>
      <c r="AF541" s="100">
        <v>74</v>
      </c>
      <c r="AG541" s="100">
        <v>75</v>
      </c>
      <c r="AJ541" s="100" t="str">
        <f t="shared" si="224"/>
        <v>●</v>
      </c>
      <c r="AK541" s="100" t="str">
        <f t="shared" si="222"/>
        <v>●</v>
      </c>
      <c r="AL541" s="100" t="str">
        <f t="shared" si="222"/>
        <v>●</v>
      </c>
      <c r="AM541" s="100" t="str">
        <f t="shared" si="222"/>
        <v>●</v>
      </c>
      <c r="AP541" s="100" t="str">
        <f t="shared" si="225"/>
        <v>●</v>
      </c>
      <c r="AQ541" s="100" t="str">
        <f t="shared" si="223"/>
        <v>●</v>
      </c>
      <c r="AR541" s="100" t="str">
        <f t="shared" si="223"/>
        <v>●</v>
      </c>
      <c r="AS541" s="100" t="str">
        <f t="shared" si="223"/>
        <v>●</v>
      </c>
    </row>
    <row r="542" spans="2:45" s="100" customFormat="1" ht="14.25" customHeight="1">
      <c r="B542" s="102" t="s">
        <v>109</v>
      </c>
      <c r="C542" s="106">
        <v>45</v>
      </c>
      <c r="D542" s="107">
        <v>43</v>
      </c>
      <c r="E542" s="107">
        <v>62</v>
      </c>
      <c r="F542" s="107">
        <v>77</v>
      </c>
      <c r="G542" s="107">
        <f>第2表01元データ!L82</f>
        <v>60</v>
      </c>
      <c r="H542" s="107">
        <f t="shared" si="226"/>
        <v>-17</v>
      </c>
      <c r="I542" s="108">
        <f t="shared" si="227"/>
        <v>-22.077922077922079</v>
      </c>
      <c r="J542" s="102"/>
      <c r="K542" s="114" t="s">
        <v>109</v>
      </c>
      <c r="L542" s="106">
        <v>41</v>
      </c>
      <c r="M542" s="107">
        <v>50</v>
      </c>
      <c r="N542" s="107">
        <v>62</v>
      </c>
      <c r="O542" s="107">
        <v>48</v>
      </c>
      <c r="P542" s="107">
        <f>第2表01元データ!M82</f>
        <v>50</v>
      </c>
      <c r="Q542" s="107">
        <f t="shared" si="228"/>
        <v>2</v>
      </c>
      <c r="R542" s="108">
        <f t="shared" si="229"/>
        <v>4.1666666666666661</v>
      </c>
      <c r="S542" s="108"/>
      <c r="T542" s="100">
        <v>217</v>
      </c>
      <c r="W542" s="100" t="s">
        <v>371</v>
      </c>
      <c r="X542" s="100">
        <v>29</v>
      </c>
      <c r="Y542" s="100">
        <v>45</v>
      </c>
      <c r="Z542" s="100">
        <v>43</v>
      </c>
      <c r="AA542" s="100">
        <v>62</v>
      </c>
      <c r="AC542" s="100" t="s">
        <v>371</v>
      </c>
      <c r="AD542" s="100">
        <v>46</v>
      </c>
      <c r="AE542" s="100">
        <v>41</v>
      </c>
      <c r="AF542" s="100">
        <v>50</v>
      </c>
      <c r="AG542" s="100">
        <v>62</v>
      </c>
      <c r="AJ542" s="100" t="str">
        <f t="shared" si="224"/>
        <v>●</v>
      </c>
      <c r="AK542" s="100" t="str">
        <f t="shared" si="222"/>
        <v>●</v>
      </c>
      <c r="AL542" s="100" t="str">
        <f t="shared" si="222"/>
        <v>●</v>
      </c>
      <c r="AM542" s="100" t="str">
        <f t="shared" si="222"/>
        <v>●</v>
      </c>
      <c r="AP542" s="100" t="str">
        <f t="shared" si="225"/>
        <v>●</v>
      </c>
      <c r="AQ542" s="100" t="str">
        <f t="shared" si="223"/>
        <v>●</v>
      </c>
      <c r="AR542" s="100" t="str">
        <f t="shared" si="223"/>
        <v>●</v>
      </c>
      <c r="AS542" s="100" t="str">
        <f t="shared" si="223"/>
        <v>●</v>
      </c>
    </row>
    <row r="543" spans="2:45" s="100" customFormat="1" ht="14.25" customHeight="1">
      <c r="B543" s="102" t="s">
        <v>110</v>
      </c>
      <c r="C543" s="106">
        <v>20</v>
      </c>
      <c r="D543" s="107">
        <v>31</v>
      </c>
      <c r="E543" s="107">
        <v>43</v>
      </c>
      <c r="F543" s="107">
        <v>45</v>
      </c>
      <c r="G543" s="107">
        <f>第2表01元データ!L83</f>
        <v>67</v>
      </c>
      <c r="H543" s="107">
        <f t="shared" si="226"/>
        <v>22</v>
      </c>
      <c r="I543" s="108">
        <f t="shared" si="227"/>
        <v>48.888888888888886</v>
      </c>
      <c r="J543" s="102"/>
      <c r="K543" s="114" t="s">
        <v>110</v>
      </c>
      <c r="L543" s="106">
        <v>36</v>
      </c>
      <c r="M543" s="107">
        <v>38</v>
      </c>
      <c r="N543" s="107">
        <v>63</v>
      </c>
      <c r="O543" s="107">
        <v>51</v>
      </c>
      <c r="P543" s="107">
        <f>第2表01元データ!M83</f>
        <v>59</v>
      </c>
      <c r="Q543" s="107">
        <f t="shared" si="228"/>
        <v>8</v>
      </c>
      <c r="R543" s="108">
        <f t="shared" si="229"/>
        <v>15.686274509803921</v>
      </c>
      <c r="S543" s="108"/>
      <c r="T543" s="100">
        <v>218</v>
      </c>
      <c r="W543" s="100" t="s">
        <v>378</v>
      </c>
      <c r="X543" s="100">
        <v>13</v>
      </c>
      <c r="Y543" s="100">
        <v>20</v>
      </c>
      <c r="Z543" s="100">
        <v>31</v>
      </c>
      <c r="AA543" s="100">
        <v>43</v>
      </c>
      <c r="AC543" s="100" t="s">
        <v>378</v>
      </c>
      <c r="AD543" s="100">
        <v>18</v>
      </c>
      <c r="AE543" s="100">
        <v>36</v>
      </c>
      <c r="AF543" s="100">
        <v>38</v>
      </c>
      <c r="AG543" s="100">
        <v>63</v>
      </c>
      <c r="AJ543" s="100" t="str">
        <f t="shared" si="224"/>
        <v>●</v>
      </c>
      <c r="AK543" s="100" t="str">
        <f t="shared" si="222"/>
        <v>●</v>
      </c>
      <c r="AL543" s="100" t="str">
        <f t="shared" si="222"/>
        <v>●</v>
      </c>
      <c r="AM543" s="100" t="str">
        <f t="shared" si="222"/>
        <v>●</v>
      </c>
      <c r="AP543" s="100" t="str">
        <f t="shared" si="225"/>
        <v>●</v>
      </c>
      <c r="AQ543" s="100" t="str">
        <f t="shared" si="223"/>
        <v>●</v>
      </c>
      <c r="AR543" s="100" t="str">
        <f t="shared" si="223"/>
        <v>●</v>
      </c>
      <c r="AS543" s="100" t="str">
        <f t="shared" si="223"/>
        <v>●</v>
      </c>
    </row>
    <row r="544" spans="2:45" s="100" customFormat="1" ht="14.25" customHeight="1">
      <c r="B544" s="119" t="s">
        <v>111</v>
      </c>
      <c r="C544" s="120" t="s">
        <v>313</v>
      </c>
      <c r="D544" s="116" t="s">
        <v>313</v>
      </c>
      <c r="E544" s="116" t="s">
        <v>313</v>
      </c>
      <c r="F544" s="116" t="s">
        <v>313</v>
      </c>
      <c r="G544" s="107">
        <f>第2表01元データ!L84</f>
        <v>2</v>
      </c>
      <c r="H544" s="107"/>
      <c r="I544" s="108"/>
      <c r="K544" s="119" t="s">
        <v>111</v>
      </c>
      <c r="L544" s="120" t="s">
        <v>313</v>
      </c>
      <c r="M544" s="116" t="s">
        <v>313</v>
      </c>
      <c r="N544" s="116" t="s">
        <v>313</v>
      </c>
      <c r="O544" s="116" t="s">
        <v>313</v>
      </c>
      <c r="P544" s="107" t="str">
        <f>第2表01元データ!M84</f>
        <v>-</v>
      </c>
      <c r="Q544" s="107"/>
      <c r="R544" s="108"/>
      <c r="T544" s="100">
        <v>219</v>
      </c>
    </row>
    <row r="545" spans="2:45" s="100" customFormat="1" ht="14.25" customHeight="1">
      <c r="B545" s="119"/>
      <c r="C545" s="123"/>
      <c r="D545" s="116"/>
      <c r="E545" s="116"/>
      <c r="F545" s="116"/>
      <c r="G545" s="107"/>
      <c r="H545" s="107"/>
      <c r="I545" s="108"/>
      <c r="K545" s="119"/>
      <c r="L545" s="123"/>
      <c r="M545" s="116"/>
      <c r="N545" s="116"/>
      <c r="O545" s="116"/>
      <c r="P545" s="107"/>
      <c r="Q545" s="107"/>
      <c r="R545" s="108"/>
    </row>
    <row r="546" spans="2:45" s="100" customFormat="1" ht="14.25" customHeight="1">
      <c r="B546" s="118"/>
      <c r="C546" s="118"/>
      <c r="D546" s="118"/>
      <c r="E546" s="118"/>
      <c r="F546" s="118"/>
      <c r="G546" s="118"/>
      <c r="H546" s="118"/>
      <c r="I546" s="118"/>
      <c r="J546" s="118"/>
      <c r="K546" s="118"/>
      <c r="L546" s="118"/>
      <c r="M546" s="118"/>
      <c r="N546" s="118"/>
      <c r="O546" s="118"/>
      <c r="P546" s="168"/>
    </row>
    <row r="547" spans="2:45" s="100" customFormat="1" ht="14.25" customHeight="1">
      <c r="B547" s="118"/>
      <c r="C547" s="118"/>
      <c r="D547" s="118"/>
      <c r="E547" s="118"/>
      <c r="F547" s="118"/>
      <c r="G547" s="118"/>
      <c r="H547" s="118"/>
      <c r="I547" s="118"/>
      <c r="J547" s="118"/>
      <c r="K547" s="118"/>
      <c r="L547" s="118"/>
      <c r="M547" s="118"/>
      <c r="N547" s="118"/>
      <c r="O547" s="118"/>
      <c r="P547" s="168"/>
    </row>
    <row r="548" spans="2:45" s="99" customFormat="1" ht="14.25" customHeight="1">
      <c r="B548" s="99" t="s">
        <v>238</v>
      </c>
      <c r="K548" s="99" t="s">
        <v>239</v>
      </c>
      <c r="W548" s="100"/>
      <c r="X548" s="100"/>
      <c r="Y548" s="100"/>
      <c r="Z548" s="100"/>
      <c r="AA548" s="100"/>
      <c r="AB548" s="100"/>
      <c r="AC548" s="100"/>
      <c r="AD548" s="100"/>
      <c r="AE548" s="100"/>
      <c r="AF548" s="100"/>
      <c r="AG548" s="100"/>
    </row>
    <row r="549" spans="2:45" s="100" customFormat="1" ht="14.25" customHeight="1">
      <c r="B549" s="583" t="s">
        <v>335</v>
      </c>
      <c r="C549" s="101"/>
      <c r="D549" s="101"/>
      <c r="E549" s="101"/>
      <c r="F549" s="101"/>
      <c r="G549" s="135"/>
      <c r="H549" s="131"/>
      <c r="I549" s="131"/>
      <c r="J549" s="102"/>
      <c r="K549" s="583" t="s">
        <v>335</v>
      </c>
      <c r="L549" s="101"/>
      <c r="M549" s="101"/>
      <c r="N549" s="101"/>
      <c r="O549" s="101"/>
      <c r="P549" s="135"/>
      <c r="Q549" s="131"/>
      <c r="R549" s="131"/>
      <c r="S549" s="103"/>
    </row>
    <row r="550" spans="2:45" s="100" customFormat="1" ht="14.25" customHeight="1">
      <c r="B550" s="584"/>
      <c r="C550" s="130" t="str">
        <f>$C$4</f>
        <v>平成7年</v>
      </c>
      <c r="D550" s="130" t="str">
        <f>$D$4</f>
        <v>平成12年</v>
      </c>
      <c r="E550" s="130" t="str">
        <f>$E$4</f>
        <v>平成17年</v>
      </c>
      <c r="F550" s="130" t="str">
        <f>$F$4</f>
        <v>平成22年</v>
      </c>
      <c r="G550" s="130" t="s">
        <v>410</v>
      </c>
      <c r="H550" s="133" t="s">
        <v>509</v>
      </c>
      <c r="I550" s="134" t="s">
        <v>510</v>
      </c>
      <c r="J550" s="102"/>
      <c r="K550" s="584"/>
      <c r="L550" s="130" t="str">
        <f>$C$4</f>
        <v>平成7年</v>
      </c>
      <c r="M550" s="130" t="str">
        <f>$D$4</f>
        <v>平成12年</v>
      </c>
      <c r="N550" s="130" t="str">
        <f>$E$4</f>
        <v>平成17年</v>
      </c>
      <c r="O550" s="130" t="str">
        <f>$F$4</f>
        <v>平成22年</v>
      </c>
      <c r="P550" s="130" t="s">
        <v>410</v>
      </c>
      <c r="Q550" s="133" t="str">
        <f>$H$4</f>
        <v>対平成</v>
      </c>
      <c r="R550" s="134" t="str">
        <f>$I$4</f>
        <v>22年</v>
      </c>
      <c r="S550" s="103"/>
    </row>
    <row r="551" spans="2:45" s="100" customFormat="1" ht="14.25" customHeight="1">
      <c r="B551" s="585"/>
      <c r="C551" s="104"/>
      <c r="D551" s="104"/>
      <c r="E551" s="104"/>
      <c r="F551" s="104"/>
      <c r="G551" s="104"/>
      <c r="H551" s="132" t="s">
        <v>88</v>
      </c>
      <c r="I551" s="133" t="s">
        <v>398</v>
      </c>
      <c r="J551" s="102"/>
      <c r="K551" s="585"/>
      <c r="L551" s="104"/>
      <c r="M551" s="104"/>
      <c r="N551" s="104"/>
      <c r="O551" s="104"/>
      <c r="P551" s="104"/>
      <c r="Q551" s="132" t="s">
        <v>88</v>
      </c>
      <c r="R551" s="133" t="s">
        <v>398</v>
      </c>
      <c r="S551" s="103"/>
    </row>
    <row r="552" spans="2:45" s="199" customFormat="1" ht="14.25" customHeight="1">
      <c r="B552" s="200" t="s">
        <v>90</v>
      </c>
      <c r="C552" s="198">
        <v>1138</v>
      </c>
      <c r="D552" s="194">
        <v>1000</v>
      </c>
      <c r="E552" s="194">
        <v>840</v>
      </c>
      <c r="F552" s="194">
        <v>717</v>
      </c>
      <c r="G552" s="194">
        <f>IF(COUNTIF(G557:G575,"x"),"x",IF(SUM(G557:G575)=0,"-",SUM(G557:G575)))</f>
        <v>564</v>
      </c>
      <c r="H552" s="193">
        <f t="shared" ref="H552:H555" si="230">IF(G552="x","x",IF(AND(G552="-",F552="-"),"-",IF(AND(G552="-",F552&gt;0),F552*-1,IF(AND(G552&gt;0,F552="-"),G552,G552-F552))))</f>
        <v>-153</v>
      </c>
      <c r="I552" s="195">
        <f t="shared" ref="I552:I555" si="231">IF(H552="x","x",IF(H552="-","-",IF(AND(F552="-",G552&gt;0),"皆増",IF(AND(F552&gt;0,G552="-"),"皆減",H552/F552*100))))</f>
        <v>-21.338912133891213</v>
      </c>
      <c r="J552" s="196"/>
      <c r="K552" s="197" t="s">
        <v>90</v>
      </c>
      <c r="L552" s="198">
        <v>1230</v>
      </c>
      <c r="M552" s="194">
        <v>1083</v>
      </c>
      <c r="N552" s="194">
        <v>1015</v>
      </c>
      <c r="O552" s="194">
        <v>871</v>
      </c>
      <c r="P552" s="194">
        <f>IF(COUNTIF(P557:P575,"x"),"x",IF(SUM(P557:P575)=0,"-",SUM(P557:P575)))</f>
        <v>643</v>
      </c>
      <c r="Q552" s="193">
        <f t="shared" ref="Q552:Q555" si="232">IF(P552="x","x",IF(AND(P552="-",O552="-"),"-",IF(AND(P552="-",O552&gt;0),O552*-1,IF(AND(P552&gt;0,O552="-"),P552,P552-O552))))</f>
        <v>-228</v>
      </c>
      <c r="R552" s="195">
        <f t="shared" ref="R552:R555" si="233">IF(Q552="x","x",IF(Q552="-","-",IF(AND(O552="-",P552&gt;0),"皆増",IF(AND(O552&gt;0,P552="-"),"皆減",Q552/O552*100))))</f>
        <v>-26.176808266360506</v>
      </c>
      <c r="S552" s="195"/>
      <c r="W552" s="199" t="s">
        <v>373</v>
      </c>
      <c r="X552" s="199">
        <v>1323</v>
      </c>
      <c r="Y552" s="199">
        <v>1138</v>
      </c>
      <c r="Z552" s="199">
        <v>1000</v>
      </c>
      <c r="AA552" s="199">
        <v>840</v>
      </c>
      <c r="AC552" s="199" t="s">
        <v>373</v>
      </c>
      <c r="AD552" s="199">
        <v>1437</v>
      </c>
      <c r="AE552" s="199">
        <v>1230</v>
      </c>
      <c r="AF552" s="199">
        <v>1083</v>
      </c>
      <c r="AG552" s="199">
        <v>1015</v>
      </c>
      <c r="AJ552" s="199" t="str">
        <f>IF(C552=X552,"○","●")</f>
        <v>●</v>
      </c>
      <c r="AK552" s="199" t="str">
        <f t="shared" ref="AK552:AM574" si="234">IF(D552=Y552,"○","●")</f>
        <v>●</v>
      </c>
      <c r="AL552" s="199" t="str">
        <f t="shared" si="234"/>
        <v>●</v>
      </c>
      <c r="AM552" s="199" t="str">
        <f t="shared" si="234"/>
        <v>●</v>
      </c>
      <c r="AP552" s="199" t="str">
        <f>IF(L552=AD552,"○","●")</f>
        <v>●</v>
      </c>
      <c r="AQ552" s="199" t="str">
        <f t="shared" ref="AQ552:AS574" si="235">IF(M552=AE552,"○","●")</f>
        <v>●</v>
      </c>
      <c r="AR552" s="199" t="str">
        <f t="shared" si="235"/>
        <v>●</v>
      </c>
      <c r="AS552" s="199" t="str">
        <f t="shared" si="235"/>
        <v>●</v>
      </c>
    </row>
    <row r="553" spans="2:45" s="100" customFormat="1" ht="14.25" customHeight="1">
      <c r="B553" s="105" t="s">
        <v>91</v>
      </c>
      <c r="C553" s="106">
        <v>126</v>
      </c>
      <c r="D553" s="107">
        <v>86</v>
      </c>
      <c r="E553" s="107">
        <v>68</v>
      </c>
      <c r="F553" s="107">
        <v>62</v>
      </c>
      <c r="G553" s="107">
        <f>IF(COUNTIF(G557:G559,"x"),"x",IF(SUM(G557:G559)=0,"-",SUM(G557:G559)))</f>
        <v>49</v>
      </c>
      <c r="H553" s="107">
        <f t="shared" si="230"/>
        <v>-13</v>
      </c>
      <c r="I553" s="108">
        <f t="shared" si="231"/>
        <v>-20.967741935483872</v>
      </c>
      <c r="J553" s="102"/>
      <c r="K553" s="109" t="s">
        <v>91</v>
      </c>
      <c r="L553" s="106">
        <v>125</v>
      </c>
      <c r="M553" s="107">
        <v>103</v>
      </c>
      <c r="N553" s="107">
        <v>115</v>
      </c>
      <c r="O553" s="107">
        <v>79</v>
      </c>
      <c r="P553" s="107">
        <f>IF(COUNTIF(P557:P559,"x"),"x",IF(SUM(P557:P559)=0,"-",SUM(P557:P559)))</f>
        <v>35</v>
      </c>
      <c r="Q553" s="107">
        <f t="shared" si="232"/>
        <v>-44</v>
      </c>
      <c r="R553" s="108">
        <f t="shared" si="233"/>
        <v>-55.696202531645568</v>
      </c>
      <c r="S553" s="108"/>
      <c r="W553" s="100" t="s">
        <v>374</v>
      </c>
      <c r="X553" s="100">
        <v>178</v>
      </c>
      <c r="Y553" s="100">
        <v>126</v>
      </c>
      <c r="Z553" s="100">
        <v>86</v>
      </c>
      <c r="AA553" s="100">
        <v>68</v>
      </c>
      <c r="AC553" s="100" t="s">
        <v>374</v>
      </c>
      <c r="AD553" s="100">
        <v>154</v>
      </c>
      <c r="AE553" s="100">
        <v>125</v>
      </c>
      <c r="AF553" s="100">
        <v>103</v>
      </c>
      <c r="AG553" s="100">
        <v>115</v>
      </c>
      <c r="AJ553" s="100" t="str">
        <f t="shared" ref="AJ553:AJ574" si="236">IF(C553=X553,"○","●")</f>
        <v>●</v>
      </c>
      <c r="AK553" s="100" t="str">
        <f t="shared" si="234"/>
        <v>●</v>
      </c>
      <c r="AL553" s="100" t="str">
        <f t="shared" si="234"/>
        <v>●</v>
      </c>
      <c r="AM553" s="100" t="str">
        <f t="shared" si="234"/>
        <v>●</v>
      </c>
      <c r="AP553" s="100" t="str">
        <f t="shared" ref="AP553:AP574" si="237">IF(L553=AD553,"○","●")</f>
        <v>●</v>
      </c>
      <c r="AQ553" s="100" t="str">
        <f t="shared" si="235"/>
        <v>●</v>
      </c>
      <c r="AR553" s="100" t="str">
        <f t="shared" si="235"/>
        <v>●</v>
      </c>
      <c r="AS553" s="100" t="str">
        <f>IF(O553=AG553,"○","●")</f>
        <v>●</v>
      </c>
    </row>
    <row r="554" spans="2:45" s="100" customFormat="1" ht="14.25" customHeight="1">
      <c r="B554" s="105" t="s">
        <v>92</v>
      </c>
      <c r="C554" s="106">
        <v>741</v>
      </c>
      <c r="D554" s="107">
        <v>618</v>
      </c>
      <c r="E554" s="107">
        <v>504</v>
      </c>
      <c r="F554" s="107">
        <v>388</v>
      </c>
      <c r="G554" s="296">
        <f>IF(COUNTIF(G560:G569,"x"),"x",IF(SUM(G560:G569)=0,"-",SUM(G560:G569)))</f>
        <v>279</v>
      </c>
      <c r="H554" s="107">
        <f t="shared" si="230"/>
        <v>-109</v>
      </c>
      <c r="I554" s="108">
        <f t="shared" si="231"/>
        <v>-28.092783505154639</v>
      </c>
      <c r="J554" s="102"/>
      <c r="K554" s="109" t="s">
        <v>92</v>
      </c>
      <c r="L554" s="106">
        <v>793</v>
      </c>
      <c r="M554" s="107">
        <v>632</v>
      </c>
      <c r="N554" s="107">
        <v>553</v>
      </c>
      <c r="O554" s="107">
        <v>448</v>
      </c>
      <c r="P554" s="296">
        <f>IF(COUNTIF(P560:P569,"x"),"x",IF(SUM(P560:P569)=0,"-",SUM(P560:P569)))</f>
        <v>306</v>
      </c>
      <c r="Q554" s="107">
        <f t="shared" si="232"/>
        <v>-142</v>
      </c>
      <c r="R554" s="108">
        <f t="shared" si="233"/>
        <v>-31.696428571428569</v>
      </c>
      <c r="S554" s="108"/>
      <c r="W554" s="100" t="s">
        <v>375</v>
      </c>
      <c r="X554" s="100">
        <v>864</v>
      </c>
      <c r="Y554" s="100">
        <v>741</v>
      </c>
      <c r="Z554" s="100">
        <v>618</v>
      </c>
      <c r="AA554" s="100">
        <v>504</v>
      </c>
      <c r="AC554" s="100" t="s">
        <v>375</v>
      </c>
      <c r="AD554" s="100">
        <v>998</v>
      </c>
      <c r="AE554" s="100">
        <v>793</v>
      </c>
      <c r="AF554" s="100">
        <v>632</v>
      </c>
      <c r="AG554" s="100">
        <v>553</v>
      </c>
      <c r="AJ554" s="100" t="str">
        <f t="shared" si="236"/>
        <v>●</v>
      </c>
      <c r="AK554" s="100" t="str">
        <f t="shared" si="234"/>
        <v>●</v>
      </c>
      <c r="AL554" s="100" t="str">
        <f>IF(E554=Z554,"○","●")</f>
        <v>●</v>
      </c>
      <c r="AM554" s="100" t="str">
        <f t="shared" si="234"/>
        <v>●</v>
      </c>
      <c r="AP554" s="100" t="str">
        <f t="shared" si="237"/>
        <v>●</v>
      </c>
      <c r="AQ554" s="100" t="str">
        <f t="shared" si="235"/>
        <v>●</v>
      </c>
      <c r="AR554" s="100" t="str">
        <f t="shared" si="235"/>
        <v>●</v>
      </c>
      <c r="AS554" s="100" t="str">
        <f t="shared" si="235"/>
        <v>●</v>
      </c>
    </row>
    <row r="555" spans="2:45" s="100" customFormat="1" ht="14.25" customHeight="1">
      <c r="B555" s="105" t="s">
        <v>93</v>
      </c>
      <c r="C555" s="106">
        <v>271</v>
      </c>
      <c r="D555" s="107">
        <v>296</v>
      </c>
      <c r="E555" s="107">
        <v>268</v>
      </c>
      <c r="F555" s="107">
        <v>267</v>
      </c>
      <c r="G555" s="107">
        <f>IF(COUNTIF(G570:G574,"x"),"x",IF(SUM(G570,G574)=0,"-",SUM(G570:G574)))</f>
        <v>234</v>
      </c>
      <c r="H555" s="107">
        <f t="shared" si="230"/>
        <v>-33</v>
      </c>
      <c r="I555" s="108">
        <f t="shared" si="231"/>
        <v>-12.359550561797752</v>
      </c>
      <c r="J555" s="102"/>
      <c r="K555" s="109" t="s">
        <v>93</v>
      </c>
      <c r="L555" s="106">
        <v>312</v>
      </c>
      <c r="M555" s="107">
        <v>348</v>
      </c>
      <c r="N555" s="107">
        <v>347</v>
      </c>
      <c r="O555" s="107">
        <v>344</v>
      </c>
      <c r="P555" s="107">
        <f>IF(COUNTIF(P570:P574,"x"),"x",IF(SUM(P570,P574)=0,"-",SUM(P570:P574)))</f>
        <v>302</v>
      </c>
      <c r="Q555" s="107">
        <f t="shared" si="232"/>
        <v>-42</v>
      </c>
      <c r="R555" s="108">
        <f t="shared" si="233"/>
        <v>-12.209302325581394</v>
      </c>
      <c r="S555" s="108"/>
      <c r="W555" s="100" t="s">
        <v>376</v>
      </c>
      <c r="X555" s="100">
        <v>281</v>
      </c>
      <c r="Y555" s="100">
        <v>271</v>
      </c>
      <c r="Z555" s="100">
        <v>296</v>
      </c>
      <c r="AA555" s="100">
        <v>268</v>
      </c>
      <c r="AC555" s="100" t="s">
        <v>376</v>
      </c>
      <c r="AD555" s="100">
        <v>285</v>
      </c>
      <c r="AE555" s="100">
        <v>312</v>
      </c>
      <c r="AF555" s="100">
        <v>348</v>
      </c>
      <c r="AG555" s="100">
        <v>347</v>
      </c>
      <c r="AJ555" s="100" t="str">
        <f t="shared" si="236"/>
        <v>●</v>
      </c>
      <c r="AK555" s="100" t="str">
        <f t="shared" si="234"/>
        <v>●</v>
      </c>
      <c r="AL555" s="100" t="str">
        <f t="shared" si="234"/>
        <v>●</v>
      </c>
      <c r="AM555" s="100" t="str">
        <f t="shared" si="234"/>
        <v>●</v>
      </c>
      <c r="AP555" s="100" t="str">
        <f t="shared" si="237"/>
        <v>●</v>
      </c>
      <c r="AQ555" s="100" t="str">
        <f t="shared" si="235"/>
        <v>●</v>
      </c>
      <c r="AR555" s="100" t="str">
        <f t="shared" si="235"/>
        <v>●</v>
      </c>
      <c r="AS555" s="100" t="str">
        <f t="shared" si="235"/>
        <v>●</v>
      </c>
    </row>
    <row r="556" spans="2:45" s="100" customFormat="1" ht="14.25" customHeight="1">
      <c r="B556" s="102"/>
      <c r="C556" s="106"/>
      <c r="D556" s="112"/>
      <c r="E556" s="112"/>
      <c r="F556" s="112"/>
      <c r="G556" s="112"/>
      <c r="H556" s="112"/>
      <c r="I556" s="113"/>
      <c r="J556" s="102"/>
      <c r="K556" s="114"/>
      <c r="L556" s="106"/>
      <c r="M556" s="112"/>
      <c r="N556" s="112"/>
      <c r="O556" s="112"/>
      <c r="P556" s="112"/>
      <c r="Q556" s="112"/>
      <c r="R556" s="113"/>
      <c r="S556" s="113"/>
      <c r="AJ556" s="100" t="str">
        <f t="shared" si="236"/>
        <v>○</v>
      </c>
      <c r="AK556" s="100" t="str">
        <f t="shared" si="234"/>
        <v>○</v>
      </c>
      <c r="AL556" s="100" t="str">
        <f t="shared" si="234"/>
        <v>○</v>
      </c>
      <c r="AM556" s="100" t="str">
        <f t="shared" si="234"/>
        <v>○</v>
      </c>
      <c r="AP556" s="100" t="str">
        <f t="shared" si="237"/>
        <v>○</v>
      </c>
      <c r="AQ556" s="100" t="str">
        <f t="shared" si="235"/>
        <v>○</v>
      </c>
      <c r="AR556" s="100" t="str">
        <f t="shared" si="235"/>
        <v>○</v>
      </c>
      <c r="AS556" s="100" t="str">
        <f t="shared" si="235"/>
        <v>○</v>
      </c>
    </row>
    <row r="557" spans="2:45" s="100" customFormat="1" ht="14.25" customHeight="1">
      <c r="B557" s="102" t="s">
        <v>94</v>
      </c>
      <c r="C557" s="106">
        <v>38</v>
      </c>
      <c r="D557" s="107">
        <v>33</v>
      </c>
      <c r="E557" s="107">
        <v>17</v>
      </c>
      <c r="F557" s="107">
        <v>17</v>
      </c>
      <c r="G557" s="107">
        <f t="shared" ref="G557:G575" si="238">IF(COUNTIF(G587:G617,"x"),"x",IF(SUM(G587,G617)=0,"-",SUM(G587,G617)))</f>
        <v>21</v>
      </c>
      <c r="H557" s="107">
        <f>IF(G557="x","x",IF(AND(G557="-",F557="-"),"-",IF(AND(G557="-",F557&gt;0),F557*-1,IF(AND(G557&gt;0,F557="-"),G557,G557-F557))))</f>
        <v>4</v>
      </c>
      <c r="I557" s="108">
        <f>IF(H557="x","x",IF(H557="-","-",IF(AND(F557="-",G557&gt;0),"皆増",IF(AND(F557&gt;0,G557="-"),"皆減",H557/F557*100))))</f>
        <v>23.52941176470588</v>
      </c>
      <c r="J557" s="102"/>
      <c r="K557" s="114" t="s">
        <v>94</v>
      </c>
      <c r="L557" s="106">
        <v>42</v>
      </c>
      <c r="M557" s="107">
        <v>26</v>
      </c>
      <c r="N557" s="107">
        <v>33</v>
      </c>
      <c r="O557" s="107">
        <v>17</v>
      </c>
      <c r="P557" s="107">
        <f t="shared" ref="P557:P575" si="239">IF(COUNTIF(P587:P617,"x"),"x",IF(SUM(P587,P617)=0,"-",SUM(P587,P617)))</f>
        <v>9</v>
      </c>
      <c r="Q557" s="107">
        <f>IF(P557="x","x",IF(AND(P557="-",O557="-"),"-",IF(AND(P557="-",O557&gt;0),O557*-1,IF(AND(P557&gt;0,O557="-"),P557,P557-O557))))</f>
        <v>-8</v>
      </c>
      <c r="R557" s="108">
        <f>IF(Q557="x","x",IF(Q557="-","-",IF(AND(O557="-",P557&gt;0),"皆増",IF(AND(O557&gt;0,P557="-"),"皆減",Q557/O557*100))))</f>
        <v>-47.058823529411761</v>
      </c>
      <c r="S557" s="108"/>
      <c r="W557" s="100" t="s">
        <v>377</v>
      </c>
      <c r="X557" s="100">
        <v>43</v>
      </c>
      <c r="Y557" s="100">
        <v>38</v>
      </c>
      <c r="Z557" s="100">
        <v>33</v>
      </c>
      <c r="AA557" s="100">
        <v>17</v>
      </c>
      <c r="AC557" s="100" t="s">
        <v>377</v>
      </c>
      <c r="AD557" s="100">
        <v>40</v>
      </c>
      <c r="AE557" s="100">
        <v>42</v>
      </c>
      <c r="AF557" s="100">
        <v>26</v>
      </c>
      <c r="AG557" s="100">
        <v>33</v>
      </c>
      <c r="AJ557" s="100" t="str">
        <f t="shared" si="236"/>
        <v>●</v>
      </c>
      <c r="AK557" s="100" t="str">
        <f t="shared" si="234"/>
        <v>●</v>
      </c>
      <c r="AL557" s="100" t="str">
        <f t="shared" si="234"/>
        <v>●</v>
      </c>
      <c r="AM557" s="100" t="str">
        <f t="shared" si="234"/>
        <v>○</v>
      </c>
      <c r="AP557" s="100" t="str">
        <f t="shared" si="237"/>
        <v>●</v>
      </c>
      <c r="AQ557" s="100" t="str">
        <f t="shared" si="235"/>
        <v>●</v>
      </c>
      <c r="AR557" s="100" t="str">
        <f t="shared" si="235"/>
        <v>●</v>
      </c>
      <c r="AS557" s="100" t="str">
        <f t="shared" si="235"/>
        <v>●</v>
      </c>
    </row>
    <row r="558" spans="2:45" s="100" customFormat="1" ht="14.25" customHeight="1">
      <c r="B558" s="102" t="s">
        <v>95</v>
      </c>
      <c r="C558" s="106">
        <v>35</v>
      </c>
      <c r="D558" s="107">
        <v>26</v>
      </c>
      <c r="E558" s="107">
        <v>26</v>
      </c>
      <c r="F558" s="107">
        <v>20</v>
      </c>
      <c r="G558" s="107">
        <f t="shared" si="238"/>
        <v>15</v>
      </c>
      <c r="H558" s="107">
        <f t="shared" ref="H558:H574" si="240">IF(G558="x","x",IF(AND(G558="-",F558="-"),"-",IF(AND(G558="-",F558&gt;0),F558*-1,IF(AND(G558&gt;0,F558="-"),G558,G558-F558))))</f>
        <v>-5</v>
      </c>
      <c r="I558" s="108">
        <f t="shared" ref="I558:I574" si="241">IF(H558="x","x",IF(H558="-","-",IF(AND(F558="-",G558&gt;0),"皆増",IF(AND(F558&gt;0,G558="-"),"皆減",H558/F558*100))))</f>
        <v>-25</v>
      </c>
      <c r="J558" s="102"/>
      <c r="K558" s="114" t="s">
        <v>95</v>
      </c>
      <c r="L558" s="106">
        <v>42</v>
      </c>
      <c r="M558" s="107">
        <v>37</v>
      </c>
      <c r="N558" s="107">
        <v>34</v>
      </c>
      <c r="O558" s="107">
        <v>32</v>
      </c>
      <c r="P558" s="107">
        <f t="shared" si="239"/>
        <v>8</v>
      </c>
      <c r="Q558" s="107">
        <f t="shared" ref="Q558:Q574" si="242">IF(P558="x","x",IF(AND(P558="-",O558="-"),"-",IF(AND(P558="-",O558&gt;0),O558*-1,IF(AND(P558&gt;0,O558="-"),P558,P558-O558))))</f>
        <v>-24</v>
      </c>
      <c r="R558" s="108">
        <f t="shared" ref="R558:R574" si="243">IF(Q558="x","x",IF(Q558="-","-",IF(AND(O558="-",P558&gt;0),"皆増",IF(AND(O558&gt;0,P558="-"),"皆減",Q558/O558*100))))</f>
        <v>-75</v>
      </c>
      <c r="S558" s="108"/>
      <c r="W558" s="100" t="s">
        <v>356</v>
      </c>
      <c r="X558" s="100">
        <v>53</v>
      </c>
      <c r="Y558" s="100">
        <v>35</v>
      </c>
      <c r="Z558" s="100">
        <v>26</v>
      </c>
      <c r="AA558" s="100">
        <v>26</v>
      </c>
      <c r="AC558" s="100" t="s">
        <v>356</v>
      </c>
      <c r="AD558" s="100">
        <v>42</v>
      </c>
      <c r="AE558" s="100">
        <v>42</v>
      </c>
      <c r="AF558" s="100">
        <v>37</v>
      </c>
      <c r="AG558" s="100">
        <v>34</v>
      </c>
      <c r="AJ558" s="100" t="str">
        <f t="shared" si="236"/>
        <v>●</v>
      </c>
      <c r="AK558" s="100" t="str">
        <f t="shared" si="234"/>
        <v>●</v>
      </c>
      <c r="AL558" s="100" t="str">
        <f t="shared" si="234"/>
        <v>○</v>
      </c>
      <c r="AM558" s="100" t="str">
        <f t="shared" si="234"/>
        <v>●</v>
      </c>
      <c r="AP558" s="100" t="str">
        <f t="shared" si="237"/>
        <v>○</v>
      </c>
      <c r="AQ558" s="100" t="str">
        <f t="shared" si="235"/>
        <v>●</v>
      </c>
      <c r="AR558" s="100" t="str">
        <f t="shared" si="235"/>
        <v>●</v>
      </c>
      <c r="AS558" s="100" t="str">
        <f t="shared" si="235"/>
        <v>●</v>
      </c>
    </row>
    <row r="559" spans="2:45" s="100" customFormat="1" ht="14.25" customHeight="1">
      <c r="B559" s="102" t="s">
        <v>96</v>
      </c>
      <c r="C559" s="106">
        <v>53</v>
      </c>
      <c r="D559" s="107">
        <v>27</v>
      </c>
      <c r="E559" s="107">
        <v>25</v>
      </c>
      <c r="F559" s="107">
        <v>25</v>
      </c>
      <c r="G559" s="107">
        <f t="shared" si="238"/>
        <v>13</v>
      </c>
      <c r="H559" s="107">
        <f t="shared" si="240"/>
        <v>-12</v>
      </c>
      <c r="I559" s="108">
        <f t="shared" si="241"/>
        <v>-48</v>
      </c>
      <c r="J559" s="102"/>
      <c r="K559" s="114" t="s">
        <v>96</v>
      </c>
      <c r="L559" s="106">
        <v>41</v>
      </c>
      <c r="M559" s="107">
        <v>40</v>
      </c>
      <c r="N559" s="107">
        <v>48</v>
      </c>
      <c r="O559" s="107">
        <v>30</v>
      </c>
      <c r="P559" s="107">
        <f t="shared" si="239"/>
        <v>18</v>
      </c>
      <c r="Q559" s="107">
        <f t="shared" si="242"/>
        <v>-12</v>
      </c>
      <c r="R559" s="108">
        <f t="shared" si="243"/>
        <v>-40</v>
      </c>
      <c r="S559" s="108"/>
      <c r="W559" s="100" t="s">
        <v>357</v>
      </c>
      <c r="X559" s="100">
        <v>82</v>
      </c>
      <c r="Y559" s="100">
        <v>53</v>
      </c>
      <c r="Z559" s="100">
        <v>27</v>
      </c>
      <c r="AA559" s="100">
        <v>25</v>
      </c>
      <c r="AC559" s="100" t="s">
        <v>357</v>
      </c>
      <c r="AD559" s="100">
        <v>72</v>
      </c>
      <c r="AE559" s="100">
        <v>41</v>
      </c>
      <c r="AF559" s="100">
        <v>40</v>
      </c>
      <c r="AG559" s="100">
        <v>48</v>
      </c>
      <c r="AJ559" s="100" t="str">
        <f t="shared" si="236"/>
        <v>●</v>
      </c>
      <c r="AK559" s="100" t="str">
        <f t="shared" si="234"/>
        <v>●</v>
      </c>
      <c r="AL559" s="100" t="str">
        <f t="shared" si="234"/>
        <v>●</v>
      </c>
      <c r="AM559" s="100" t="str">
        <f t="shared" si="234"/>
        <v>○</v>
      </c>
      <c r="AP559" s="100" t="str">
        <f t="shared" si="237"/>
        <v>●</v>
      </c>
      <c r="AQ559" s="100" t="str">
        <f t="shared" si="235"/>
        <v>●</v>
      </c>
      <c r="AR559" s="100" t="str">
        <f t="shared" si="235"/>
        <v>●</v>
      </c>
      <c r="AS559" s="100" t="str">
        <f t="shared" si="235"/>
        <v>●</v>
      </c>
    </row>
    <row r="560" spans="2:45" s="100" customFormat="1" ht="14.25" customHeight="1">
      <c r="B560" s="102" t="s">
        <v>97</v>
      </c>
      <c r="C560" s="106">
        <v>65</v>
      </c>
      <c r="D560" s="107">
        <v>49</v>
      </c>
      <c r="E560" s="107">
        <v>27</v>
      </c>
      <c r="F560" s="107">
        <v>28</v>
      </c>
      <c r="G560" s="107">
        <f t="shared" si="238"/>
        <v>14</v>
      </c>
      <c r="H560" s="107">
        <f t="shared" si="240"/>
        <v>-14</v>
      </c>
      <c r="I560" s="108">
        <f t="shared" si="241"/>
        <v>-50</v>
      </c>
      <c r="J560" s="102"/>
      <c r="K560" s="114" t="s">
        <v>97</v>
      </c>
      <c r="L560" s="106">
        <v>56</v>
      </c>
      <c r="M560" s="107">
        <v>38</v>
      </c>
      <c r="N560" s="107">
        <v>34</v>
      </c>
      <c r="O560" s="107">
        <v>37</v>
      </c>
      <c r="P560" s="107">
        <f t="shared" si="239"/>
        <v>30</v>
      </c>
      <c r="Q560" s="107">
        <f t="shared" si="242"/>
        <v>-7</v>
      </c>
      <c r="R560" s="108">
        <f t="shared" si="243"/>
        <v>-18.918918918918919</v>
      </c>
      <c r="S560" s="108"/>
      <c r="W560" s="100" t="s">
        <v>358</v>
      </c>
      <c r="X560" s="100">
        <v>91</v>
      </c>
      <c r="Y560" s="100">
        <v>65</v>
      </c>
      <c r="Z560" s="100">
        <v>49</v>
      </c>
      <c r="AA560" s="100">
        <v>27</v>
      </c>
      <c r="AC560" s="100" t="s">
        <v>358</v>
      </c>
      <c r="AD560" s="100">
        <v>112</v>
      </c>
      <c r="AE560" s="100">
        <v>56</v>
      </c>
      <c r="AF560" s="100">
        <v>38</v>
      </c>
      <c r="AG560" s="100">
        <v>34</v>
      </c>
      <c r="AJ560" s="100" t="str">
        <f t="shared" si="236"/>
        <v>●</v>
      </c>
      <c r="AK560" s="100" t="str">
        <f t="shared" si="234"/>
        <v>●</v>
      </c>
      <c r="AL560" s="100" t="str">
        <f t="shared" si="234"/>
        <v>●</v>
      </c>
      <c r="AM560" s="100" t="str">
        <f t="shared" si="234"/>
        <v>●</v>
      </c>
      <c r="AP560" s="100" t="str">
        <f t="shared" si="237"/>
        <v>●</v>
      </c>
      <c r="AQ560" s="100" t="str">
        <f t="shared" si="235"/>
        <v>●</v>
      </c>
      <c r="AR560" s="100" t="str">
        <f t="shared" si="235"/>
        <v>●</v>
      </c>
      <c r="AS560" s="100" t="str">
        <f t="shared" si="235"/>
        <v>●</v>
      </c>
    </row>
    <row r="561" spans="2:45" s="100" customFormat="1" ht="14.25" customHeight="1">
      <c r="B561" s="102" t="s">
        <v>98</v>
      </c>
      <c r="C561" s="106">
        <v>69</v>
      </c>
      <c r="D561" s="107">
        <v>47</v>
      </c>
      <c r="E561" s="107">
        <v>30</v>
      </c>
      <c r="F561" s="107">
        <v>23</v>
      </c>
      <c r="G561" s="107">
        <f t="shared" si="238"/>
        <v>17</v>
      </c>
      <c r="H561" s="107">
        <f t="shared" si="240"/>
        <v>-6</v>
      </c>
      <c r="I561" s="108">
        <f t="shared" si="241"/>
        <v>-26.086956521739129</v>
      </c>
      <c r="J561" s="102"/>
      <c r="K561" s="114" t="s">
        <v>98</v>
      </c>
      <c r="L561" s="106">
        <v>86</v>
      </c>
      <c r="M561" s="107">
        <v>41</v>
      </c>
      <c r="N561" s="107">
        <v>27</v>
      </c>
      <c r="O561" s="107">
        <v>26</v>
      </c>
      <c r="P561" s="107">
        <f t="shared" si="239"/>
        <v>17</v>
      </c>
      <c r="Q561" s="107">
        <f t="shared" si="242"/>
        <v>-9</v>
      </c>
      <c r="R561" s="108">
        <f t="shared" si="243"/>
        <v>-34.615384615384613</v>
      </c>
      <c r="S561" s="108"/>
      <c r="W561" s="100" t="s">
        <v>359</v>
      </c>
      <c r="X561" s="100">
        <v>81</v>
      </c>
      <c r="Y561" s="100">
        <v>69</v>
      </c>
      <c r="Z561" s="100">
        <v>47</v>
      </c>
      <c r="AA561" s="100">
        <v>30</v>
      </c>
      <c r="AC561" s="100" t="s">
        <v>359</v>
      </c>
      <c r="AD561" s="100">
        <v>90</v>
      </c>
      <c r="AE561" s="100">
        <v>86</v>
      </c>
      <c r="AF561" s="100">
        <v>41</v>
      </c>
      <c r="AG561" s="100">
        <v>27</v>
      </c>
      <c r="AJ561" s="100" t="str">
        <f t="shared" si="236"/>
        <v>●</v>
      </c>
      <c r="AK561" s="100" t="str">
        <f t="shared" si="234"/>
        <v>●</v>
      </c>
      <c r="AL561" s="100" t="str">
        <f t="shared" si="234"/>
        <v>●</v>
      </c>
      <c r="AM561" s="100" t="str">
        <f t="shared" si="234"/>
        <v>●</v>
      </c>
      <c r="AP561" s="100" t="str">
        <f t="shared" si="237"/>
        <v>●</v>
      </c>
      <c r="AQ561" s="100" t="str">
        <f t="shared" si="235"/>
        <v>●</v>
      </c>
      <c r="AR561" s="100" t="str">
        <f t="shared" si="235"/>
        <v>●</v>
      </c>
      <c r="AS561" s="100" t="str">
        <f t="shared" si="235"/>
        <v>●</v>
      </c>
    </row>
    <row r="562" spans="2:45" s="100" customFormat="1" ht="14.25" customHeight="1">
      <c r="B562" s="102" t="s">
        <v>99</v>
      </c>
      <c r="C562" s="106">
        <v>49</v>
      </c>
      <c r="D562" s="107">
        <v>46</v>
      </c>
      <c r="E562" s="107">
        <v>28</v>
      </c>
      <c r="F562" s="107">
        <v>22</v>
      </c>
      <c r="G562" s="107">
        <f t="shared" si="238"/>
        <v>39</v>
      </c>
      <c r="H562" s="107">
        <f t="shared" si="240"/>
        <v>17</v>
      </c>
      <c r="I562" s="108">
        <f t="shared" si="241"/>
        <v>77.272727272727266</v>
      </c>
      <c r="J562" s="102"/>
      <c r="K562" s="114" t="s">
        <v>99</v>
      </c>
      <c r="L562" s="106">
        <v>62</v>
      </c>
      <c r="M562" s="107">
        <v>49</v>
      </c>
      <c r="N562" s="107">
        <v>44</v>
      </c>
      <c r="O562" s="107">
        <v>23</v>
      </c>
      <c r="P562" s="107">
        <f t="shared" si="239"/>
        <v>11</v>
      </c>
      <c r="Q562" s="107">
        <f t="shared" si="242"/>
        <v>-12</v>
      </c>
      <c r="R562" s="108">
        <f t="shared" si="243"/>
        <v>-52.173913043478258</v>
      </c>
      <c r="S562" s="108"/>
      <c r="W562" s="100" t="s">
        <v>360</v>
      </c>
      <c r="X562" s="100">
        <v>60</v>
      </c>
      <c r="Y562" s="100">
        <v>49</v>
      </c>
      <c r="Z562" s="100">
        <v>46</v>
      </c>
      <c r="AA562" s="100">
        <v>28</v>
      </c>
      <c r="AC562" s="100" t="s">
        <v>360</v>
      </c>
      <c r="AD562" s="100">
        <v>92</v>
      </c>
      <c r="AE562" s="100">
        <v>62</v>
      </c>
      <c r="AF562" s="100">
        <v>49</v>
      </c>
      <c r="AG562" s="100">
        <v>44</v>
      </c>
      <c r="AJ562" s="100" t="str">
        <f t="shared" si="236"/>
        <v>●</v>
      </c>
      <c r="AK562" s="100" t="str">
        <f t="shared" si="234"/>
        <v>●</v>
      </c>
      <c r="AL562" s="100" t="str">
        <f t="shared" si="234"/>
        <v>●</v>
      </c>
      <c r="AM562" s="100" t="str">
        <f t="shared" si="234"/>
        <v>●</v>
      </c>
      <c r="AP562" s="100" t="str">
        <f t="shared" si="237"/>
        <v>●</v>
      </c>
      <c r="AQ562" s="100" t="str">
        <f t="shared" si="235"/>
        <v>●</v>
      </c>
      <c r="AR562" s="100" t="str">
        <f t="shared" si="235"/>
        <v>●</v>
      </c>
      <c r="AS562" s="100" t="str">
        <f t="shared" si="235"/>
        <v>●</v>
      </c>
    </row>
    <row r="563" spans="2:45" s="100" customFormat="1" ht="14.25" customHeight="1">
      <c r="B563" s="102" t="s">
        <v>100</v>
      </c>
      <c r="C563" s="106">
        <v>49</v>
      </c>
      <c r="D563" s="107">
        <v>41</v>
      </c>
      <c r="E563" s="107">
        <v>33</v>
      </c>
      <c r="F563" s="107">
        <v>29</v>
      </c>
      <c r="G563" s="107">
        <f t="shared" si="238"/>
        <v>27</v>
      </c>
      <c r="H563" s="107">
        <f t="shared" si="240"/>
        <v>-2</v>
      </c>
      <c r="I563" s="108">
        <f t="shared" si="241"/>
        <v>-6.8965517241379306</v>
      </c>
      <c r="J563" s="102"/>
      <c r="K563" s="114" t="s">
        <v>100</v>
      </c>
      <c r="L563" s="106">
        <v>67</v>
      </c>
      <c r="M563" s="107">
        <v>45</v>
      </c>
      <c r="N563" s="107">
        <v>50</v>
      </c>
      <c r="O563" s="107">
        <v>35</v>
      </c>
      <c r="P563" s="107">
        <f t="shared" si="239"/>
        <v>14</v>
      </c>
      <c r="Q563" s="107">
        <f t="shared" si="242"/>
        <v>-21</v>
      </c>
      <c r="R563" s="108">
        <f t="shared" si="243"/>
        <v>-60</v>
      </c>
      <c r="S563" s="108"/>
      <c r="W563" s="100" t="s">
        <v>361</v>
      </c>
      <c r="X563" s="100">
        <v>62</v>
      </c>
      <c r="Y563" s="100">
        <v>49</v>
      </c>
      <c r="Z563" s="100">
        <v>41</v>
      </c>
      <c r="AA563" s="100">
        <v>33</v>
      </c>
      <c r="AC563" s="100" t="s">
        <v>361</v>
      </c>
      <c r="AD563" s="100">
        <v>49</v>
      </c>
      <c r="AE563" s="100">
        <v>67</v>
      </c>
      <c r="AF563" s="100">
        <v>45</v>
      </c>
      <c r="AG563" s="100">
        <v>50</v>
      </c>
      <c r="AJ563" s="100" t="str">
        <f t="shared" si="236"/>
        <v>●</v>
      </c>
      <c r="AK563" s="100" t="str">
        <f t="shared" si="234"/>
        <v>●</v>
      </c>
      <c r="AL563" s="100" t="str">
        <f t="shared" si="234"/>
        <v>●</v>
      </c>
      <c r="AM563" s="100" t="str">
        <f t="shared" si="234"/>
        <v>●</v>
      </c>
      <c r="AP563" s="100" t="str">
        <f t="shared" si="237"/>
        <v>●</v>
      </c>
      <c r="AQ563" s="100" t="str">
        <f t="shared" si="235"/>
        <v>●</v>
      </c>
      <c r="AR563" s="100" t="str">
        <f t="shared" si="235"/>
        <v>●</v>
      </c>
      <c r="AS563" s="100" t="str">
        <f t="shared" si="235"/>
        <v>●</v>
      </c>
    </row>
    <row r="564" spans="2:45" s="100" customFormat="1" ht="14.25" customHeight="1">
      <c r="B564" s="102" t="s">
        <v>118</v>
      </c>
      <c r="C564" s="106">
        <v>68</v>
      </c>
      <c r="D564" s="107">
        <v>39</v>
      </c>
      <c r="E564" s="107">
        <v>37</v>
      </c>
      <c r="F564" s="107">
        <v>28</v>
      </c>
      <c r="G564" s="107">
        <f t="shared" si="238"/>
        <v>23</v>
      </c>
      <c r="H564" s="107">
        <f t="shared" si="240"/>
        <v>-5</v>
      </c>
      <c r="I564" s="108">
        <f t="shared" si="241"/>
        <v>-17.857142857142858</v>
      </c>
      <c r="J564" s="102"/>
      <c r="K564" s="114" t="s">
        <v>118</v>
      </c>
      <c r="L564" s="106">
        <v>44</v>
      </c>
      <c r="M564" s="107">
        <v>70</v>
      </c>
      <c r="N564" s="107">
        <v>44</v>
      </c>
      <c r="O564" s="107">
        <v>46</v>
      </c>
      <c r="P564" s="107">
        <f t="shared" si="239"/>
        <v>17</v>
      </c>
      <c r="Q564" s="107">
        <f t="shared" si="242"/>
        <v>-29</v>
      </c>
      <c r="R564" s="108">
        <f t="shared" si="243"/>
        <v>-63.04347826086957</v>
      </c>
      <c r="S564" s="108"/>
      <c r="W564" s="100" t="s">
        <v>362</v>
      </c>
      <c r="X564" s="100">
        <v>85</v>
      </c>
      <c r="Y564" s="100">
        <v>68</v>
      </c>
      <c r="Z564" s="100">
        <v>39</v>
      </c>
      <c r="AA564" s="100">
        <v>37</v>
      </c>
      <c r="AC564" s="100" t="s">
        <v>362</v>
      </c>
      <c r="AD564" s="100">
        <v>69</v>
      </c>
      <c r="AE564" s="100">
        <v>44</v>
      </c>
      <c r="AF564" s="100">
        <v>70</v>
      </c>
      <c r="AG564" s="100">
        <v>44</v>
      </c>
      <c r="AJ564" s="100" t="str">
        <f t="shared" si="236"/>
        <v>●</v>
      </c>
      <c r="AK564" s="100" t="str">
        <f t="shared" si="234"/>
        <v>●</v>
      </c>
      <c r="AL564" s="100" t="str">
        <f t="shared" si="234"/>
        <v>●</v>
      </c>
      <c r="AM564" s="100" t="str">
        <f t="shared" si="234"/>
        <v>●</v>
      </c>
      <c r="AP564" s="100" t="str">
        <f t="shared" si="237"/>
        <v>●</v>
      </c>
      <c r="AQ564" s="100" t="str">
        <f t="shared" si="235"/>
        <v>●</v>
      </c>
      <c r="AR564" s="100" t="str">
        <f t="shared" si="235"/>
        <v>●</v>
      </c>
      <c r="AS564" s="100" t="str">
        <f t="shared" si="235"/>
        <v>●</v>
      </c>
    </row>
    <row r="565" spans="2:45" s="100" customFormat="1" ht="14.25" customHeight="1">
      <c r="B565" s="102" t="s">
        <v>101</v>
      </c>
      <c r="C565" s="106">
        <v>76</v>
      </c>
      <c r="D565" s="107">
        <v>56</v>
      </c>
      <c r="E565" s="107">
        <v>43</v>
      </c>
      <c r="F565" s="107">
        <v>27</v>
      </c>
      <c r="G565" s="107">
        <f t="shared" si="238"/>
        <v>27</v>
      </c>
      <c r="H565" s="107">
        <f t="shared" si="240"/>
        <v>0</v>
      </c>
      <c r="I565" s="108">
        <f t="shared" si="241"/>
        <v>0</v>
      </c>
      <c r="J565" s="102"/>
      <c r="K565" s="114" t="s">
        <v>101</v>
      </c>
      <c r="L565" s="106">
        <v>64</v>
      </c>
      <c r="M565" s="107">
        <v>46</v>
      </c>
      <c r="N565" s="107">
        <v>74</v>
      </c>
      <c r="O565" s="107">
        <v>41</v>
      </c>
      <c r="P565" s="107">
        <f t="shared" si="239"/>
        <v>27</v>
      </c>
      <c r="Q565" s="107">
        <f t="shared" si="242"/>
        <v>-14</v>
      </c>
      <c r="R565" s="108">
        <f t="shared" si="243"/>
        <v>-34.146341463414636</v>
      </c>
      <c r="S565" s="108"/>
      <c r="W565" s="100" t="s">
        <v>363</v>
      </c>
      <c r="X565" s="100">
        <v>108</v>
      </c>
      <c r="Y565" s="100">
        <v>76</v>
      </c>
      <c r="Z565" s="100">
        <v>56</v>
      </c>
      <c r="AA565" s="100">
        <v>43</v>
      </c>
      <c r="AC565" s="100" t="s">
        <v>363</v>
      </c>
      <c r="AD565" s="100">
        <v>107</v>
      </c>
      <c r="AE565" s="100">
        <v>64</v>
      </c>
      <c r="AF565" s="100">
        <v>46</v>
      </c>
      <c r="AG565" s="100">
        <v>74</v>
      </c>
      <c r="AJ565" s="100" t="str">
        <f t="shared" si="236"/>
        <v>●</v>
      </c>
      <c r="AK565" s="100" t="str">
        <f t="shared" si="234"/>
        <v>●</v>
      </c>
      <c r="AL565" s="100" t="str">
        <f>IF(E565=Z565,"○","●")</f>
        <v>●</v>
      </c>
      <c r="AM565" s="100" t="str">
        <f t="shared" si="234"/>
        <v>●</v>
      </c>
      <c r="AP565" s="100" t="str">
        <f t="shared" si="237"/>
        <v>●</v>
      </c>
      <c r="AQ565" s="100" t="str">
        <f t="shared" si="235"/>
        <v>●</v>
      </c>
      <c r="AR565" s="100" t="str">
        <f t="shared" si="235"/>
        <v>●</v>
      </c>
      <c r="AS565" s="100" t="str">
        <f t="shared" si="235"/>
        <v>●</v>
      </c>
    </row>
    <row r="566" spans="2:45" s="100" customFormat="1" ht="14.25" customHeight="1">
      <c r="B566" s="102" t="s">
        <v>102</v>
      </c>
      <c r="C566" s="106">
        <v>102</v>
      </c>
      <c r="D566" s="107">
        <v>74</v>
      </c>
      <c r="E566" s="107">
        <v>55</v>
      </c>
      <c r="F566" s="107">
        <v>39</v>
      </c>
      <c r="G566" s="107">
        <f t="shared" si="238"/>
        <v>24</v>
      </c>
      <c r="H566" s="107">
        <f t="shared" si="240"/>
        <v>-15</v>
      </c>
      <c r="I566" s="108">
        <f t="shared" si="241"/>
        <v>-38.461538461538467</v>
      </c>
      <c r="J566" s="102"/>
      <c r="K566" s="114" t="s">
        <v>102</v>
      </c>
      <c r="L566" s="106">
        <v>98</v>
      </c>
      <c r="M566" s="107">
        <v>63</v>
      </c>
      <c r="N566" s="107">
        <v>40</v>
      </c>
      <c r="O566" s="107">
        <v>63</v>
      </c>
      <c r="P566" s="107">
        <f t="shared" si="239"/>
        <v>42</v>
      </c>
      <c r="Q566" s="107">
        <f t="shared" si="242"/>
        <v>-21</v>
      </c>
      <c r="R566" s="108">
        <f t="shared" si="243"/>
        <v>-33.333333333333329</v>
      </c>
      <c r="S566" s="108"/>
      <c r="W566" s="100" t="s">
        <v>364</v>
      </c>
      <c r="X566" s="100">
        <v>104</v>
      </c>
      <c r="Y566" s="100">
        <v>102</v>
      </c>
      <c r="Z566" s="100">
        <v>74</v>
      </c>
      <c r="AA566" s="100">
        <v>55</v>
      </c>
      <c r="AC566" s="100" t="s">
        <v>364</v>
      </c>
      <c r="AD566" s="100">
        <v>95</v>
      </c>
      <c r="AE566" s="100">
        <v>98</v>
      </c>
      <c r="AF566" s="100">
        <v>63</v>
      </c>
      <c r="AG566" s="100">
        <v>40</v>
      </c>
      <c r="AJ566" s="100" t="str">
        <f t="shared" si="236"/>
        <v>●</v>
      </c>
      <c r="AK566" s="100" t="str">
        <f t="shared" si="234"/>
        <v>●</v>
      </c>
      <c r="AL566" s="100" t="str">
        <f t="shared" si="234"/>
        <v>●</v>
      </c>
      <c r="AM566" s="100" t="str">
        <f t="shared" si="234"/>
        <v>●</v>
      </c>
      <c r="AP566" s="100" t="str">
        <f t="shared" si="237"/>
        <v>●</v>
      </c>
      <c r="AQ566" s="100" t="str">
        <f t="shared" si="235"/>
        <v>●</v>
      </c>
      <c r="AR566" s="100" t="str">
        <f t="shared" si="235"/>
        <v>●</v>
      </c>
      <c r="AS566" s="100" t="str">
        <f t="shared" si="235"/>
        <v>●</v>
      </c>
    </row>
    <row r="567" spans="2:45" s="100" customFormat="1" ht="14.25" customHeight="1">
      <c r="B567" s="102" t="s">
        <v>103</v>
      </c>
      <c r="C567" s="106">
        <v>81</v>
      </c>
      <c r="D567" s="107">
        <v>106</v>
      </c>
      <c r="E567" s="107">
        <v>74</v>
      </c>
      <c r="F567" s="107">
        <v>50</v>
      </c>
      <c r="G567" s="107">
        <f t="shared" si="238"/>
        <v>32</v>
      </c>
      <c r="H567" s="107">
        <f t="shared" si="240"/>
        <v>-18</v>
      </c>
      <c r="I567" s="108">
        <f t="shared" si="241"/>
        <v>-36</v>
      </c>
      <c r="J567" s="102"/>
      <c r="K567" s="114" t="s">
        <v>103</v>
      </c>
      <c r="L567" s="106">
        <v>86</v>
      </c>
      <c r="M567" s="107">
        <v>101</v>
      </c>
      <c r="N567" s="107">
        <v>64</v>
      </c>
      <c r="O567" s="107">
        <v>39</v>
      </c>
      <c r="P567" s="107">
        <f t="shared" si="239"/>
        <v>44</v>
      </c>
      <c r="Q567" s="107">
        <f t="shared" si="242"/>
        <v>5</v>
      </c>
      <c r="R567" s="108">
        <f t="shared" si="243"/>
        <v>12.820512820512819</v>
      </c>
      <c r="S567" s="108"/>
      <c r="W567" s="100" t="s">
        <v>365</v>
      </c>
      <c r="X567" s="100">
        <v>83</v>
      </c>
      <c r="Y567" s="100">
        <v>81</v>
      </c>
      <c r="Z567" s="100">
        <v>106</v>
      </c>
      <c r="AA567" s="100">
        <v>74</v>
      </c>
      <c r="AC567" s="100" t="s">
        <v>365</v>
      </c>
      <c r="AD567" s="100">
        <v>127</v>
      </c>
      <c r="AE567" s="100">
        <v>86</v>
      </c>
      <c r="AF567" s="100">
        <v>101</v>
      </c>
      <c r="AG567" s="100">
        <v>64</v>
      </c>
      <c r="AJ567" s="100" t="str">
        <f t="shared" si="236"/>
        <v>●</v>
      </c>
      <c r="AK567" s="100" t="str">
        <f t="shared" si="234"/>
        <v>●</v>
      </c>
      <c r="AL567" s="100" t="str">
        <f t="shared" si="234"/>
        <v>●</v>
      </c>
      <c r="AM567" s="100" t="str">
        <f t="shared" si="234"/>
        <v>●</v>
      </c>
      <c r="AP567" s="100" t="str">
        <f t="shared" si="237"/>
        <v>●</v>
      </c>
      <c r="AQ567" s="100" t="str">
        <f t="shared" si="235"/>
        <v>●</v>
      </c>
      <c r="AR567" s="100" t="str">
        <f t="shared" si="235"/>
        <v>●</v>
      </c>
      <c r="AS567" s="100" t="str">
        <f t="shared" si="235"/>
        <v>●</v>
      </c>
    </row>
    <row r="568" spans="2:45" s="100" customFormat="1" ht="14.25" customHeight="1">
      <c r="B568" s="102" t="s">
        <v>104</v>
      </c>
      <c r="C568" s="106">
        <v>82</v>
      </c>
      <c r="D568" s="107">
        <v>81</v>
      </c>
      <c r="E568" s="107">
        <v>98</v>
      </c>
      <c r="F568" s="107">
        <v>57</v>
      </c>
      <c r="G568" s="107">
        <f t="shared" si="238"/>
        <v>32</v>
      </c>
      <c r="H568" s="107">
        <f t="shared" si="240"/>
        <v>-25</v>
      </c>
      <c r="I568" s="108">
        <f t="shared" si="241"/>
        <v>-43.859649122807014</v>
      </c>
      <c r="J568" s="102"/>
      <c r="K568" s="114" t="s">
        <v>104</v>
      </c>
      <c r="L568" s="106">
        <v>109</v>
      </c>
      <c r="M568" s="107">
        <v>82</v>
      </c>
      <c r="N568" s="107">
        <v>89</v>
      </c>
      <c r="O568" s="107">
        <v>54</v>
      </c>
      <c r="P568" s="107">
        <f t="shared" si="239"/>
        <v>61</v>
      </c>
      <c r="Q568" s="107">
        <f t="shared" si="242"/>
        <v>7</v>
      </c>
      <c r="R568" s="108">
        <f t="shared" si="243"/>
        <v>12.962962962962962</v>
      </c>
      <c r="S568" s="108"/>
      <c r="W568" s="100" t="s">
        <v>366</v>
      </c>
      <c r="X568" s="100">
        <v>106</v>
      </c>
      <c r="Y568" s="100">
        <v>82</v>
      </c>
      <c r="Z568" s="100">
        <v>81</v>
      </c>
      <c r="AA568" s="100">
        <v>98</v>
      </c>
      <c r="AC568" s="100" t="s">
        <v>366</v>
      </c>
      <c r="AD568" s="100">
        <v>138</v>
      </c>
      <c r="AE568" s="100">
        <v>109</v>
      </c>
      <c r="AF568" s="100">
        <v>82</v>
      </c>
      <c r="AG568" s="100">
        <v>89</v>
      </c>
      <c r="AJ568" s="100" t="str">
        <f t="shared" si="236"/>
        <v>●</v>
      </c>
      <c r="AK568" s="100" t="str">
        <f t="shared" si="234"/>
        <v>●</v>
      </c>
      <c r="AL568" s="100" t="str">
        <f t="shared" si="234"/>
        <v>●</v>
      </c>
      <c r="AM568" s="100" t="str">
        <f t="shared" si="234"/>
        <v>●</v>
      </c>
      <c r="AP568" s="100" t="str">
        <f t="shared" si="237"/>
        <v>●</v>
      </c>
      <c r="AQ568" s="100" t="str">
        <f t="shared" si="235"/>
        <v>●</v>
      </c>
      <c r="AR568" s="100" t="str">
        <f t="shared" si="235"/>
        <v>●</v>
      </c>
      <c r="AS568" s="100" t="str">
        <f t="shared" si="235"/>
        <v>●</v>
      </c>
    </row>
    <row r="569" spans="2:45" s="100" customFormat="1" ht="14.25" customHeight="1">
      <c r="B569" s="102" t="s">
        <v>105</v>
      </c>
      <c r="C569" s="106">
        <v>100</v>
      </c>
      <c r="D569" s="107">
        <v>79</v>
      </c>
      <c r="E569" s="107">
        <v>79</v>
      </c>
      <c r="F569" s="107">
        <v>85</v>
      </c>
      <c r="G569" s="107">
        <f t="shared" si="238"/>
        <v>44</v>
      </c>
      <c r="H569" s="107">
        <f t="shared" si="240"/>
        <v>-41</v>
      </c>
      <c r="I569" s="108">
        <f t="shared" si="241"/>
        <v>-48.235294117647058</v>
      </c>
      <c r="J569" s="102"/>
      <c r="K569" s="114" t="s">
        <v>105</v>
      </c>
      <c r="L569" s="106">
        <v>121</v>
      </c>
      <c r="M569" s="107">
        <v>97</v>
      </c>
      <c r="N569" s="107">
        <v>87</v>
      </c>
      <c r="O569" s="107">
        <v>84</v>
      </c>
      <c r="P569" s="107">
        <f t="shared" si="239"/>
        <v>43</v>
      </c>
      <c r="Q569" s="107">
        <f t="shared" si="242"/>
        <v>-41</v>
      </c>
      <c r="R569" s="108">
        <f t="shared" si="243"/>
        <v>-48.80952380952381</v>
      </c>
      <c r="S569" s="108"/>
      <c r="W569" s="100" t="s">
        <v>367</v>
      </c>
      <c r="X569" s="100">
        <v>84</v>
      </c>
      <c r="Y569" s="100">
        <v>100</v>
      </c>
      <c r="Z569" s="100">
        <v>79</v>
      </c>
      <c r="AA569" s="100">
        <v>79</v>
      </c>
      <c r="AC569" s="100" t="s">
        <v>367</v>
      </c>
      <c r="AD569" s="100">
        <v>119</v>
      </c>
      <c r="AE569" s="100">
        <v>121</v>
      </c>
      <c r="AF569" s="100">
        <v>97</v>
      </c>
      <c r="AG569" s="100">
        <v>87</v>
      </c>
      <c r="AJ569" s="100" t="str">
        <f t="shared" si="236"/>
        <v>●</v>
      </c>
      <c r="AK569" s="100" t="str">
        <f t="shared" si="234"/>
        <v>●</v>
      </c>
      <c r="AL569" s="100" t="str">
        <f t="shared" si="234"/>
        <v>○</v>
      </c>
      <c r="AM569" s="100" t="str">
        <f t="shared" si="234"/>
        <v>●</v>
      </c>
      <c r="AP569" s="100" t="str">
        <f t="shared" si="237"/>
        <v>●</v>
      </c>
      <c r="AQ569" s="100" t="str">
        <f t="shared" si="235"/>
        <v>●</v>
      </c>
      <c r="AR569" s="100" t="str">
        <f t="shared" si="235"/>
        <v>●</v>
      </c>
      <c r="AS569" s="100" t="str">
        <f t="shared" si="235"/>
        <v>●</v>
      </c>
    </row>
    <row r="570" spans="2:45" s="100" customFormat="1" ht="14.25" customHeight="1">
      <c r="B570" s="102" t="s">
        <v>106</v>
      </c>
      <c r="C570" s="106">
        <v>75</v>
      </c>
      <c r="D570" s="107">
        <v>102</v>
      </c>
      <c r="E570" s="107">
        <v>67</v>
      </c>
      <c r="F570" s="107">
        <v>66</v>
      </c>
      <c r="G570" s="107">
        <f t="shared" si="238"/>
        <v>51</v>
      </c>
      <c r="H570" s="107">
        <f t="shared" si="240"/>
        <v>-15</v>
      </c>
      <c r="I570" s="108">
        <f t="shared" si="241"/>
        <v>-22.727272727272727</v>
      </c>
      <c r="J570" s="102"/>
      <c r="K570" s="114" t="s">
        <v>106</v>
      </c>
      <c r="L570" s="106">
        <v>107</v>
      </c>
      <c r="M570" s="107">
        <v>113</v>
      </c>
      <c r="N570" s="107">
        <v>90</v>
      </c>
      <c r="O570" s="107">
        <v>87</v>
      </c>
      <c r="P570" s="107">
        <f t="shared" si="239"/>
        <v>53</v>
      </c>
      <c r="Q570" s="107">
        <f t="shared" si="242"/>
        <v>-34</v>
      </c>
      <c r="R570" s="108">
        <f t="shared" si="243"/>
        <v>-39.080459770114942</v>
      </c>
      <c r="S570" s="108"/>
      <c r="W570" s="99" t="s">
        <v>368</v>
      </c>
      <c r="X570" s="99">
        <v>73</v>
      </c>
      <c r="Y570" s="99">
        <v>75</v>
      </c>
      <c r="Z570" s="99">
        <v>102</v>
      </c>
      <c r="AA570" s="99">
        <v>67</v>
      </c>
      <c r="AB570" s="99"/>
      <c r="AC570" s="99" t="s">
        <v>368</v>
      </c>
      <c r="AD570" s="99">
        <v>117</v>
      </c>
      <c r="AE570" s="99">
        <v>107</v>
      </c>
      <c r="AF570" s="99">
        <v>113</v>
      </c>
      <c r="AG570" s="99">
        <v>90</v>
      </c>
      <c r="AJ570" s="100" t="str">
        <f t="shared" si="236"/>
        <v>●</v>
      </c>
      <c r="AK570" s="100" t="str">
        <f t="shared" si="234"/>
        <v>●</v>
      </c>
      <c r="AL570" s="100" t="str">
        <f t="shared" si="234"/>
        <v>●</v>
      </c>
      <c r="AM570" s="100" t="str">
        <f t="shared" si="234"/>
        <v>●</v>
      </c>
      <c r="AP570" s="100" t="str">
        <f t="shared" si="237"/>
        <v>●</v>
      </c>
      <c r="AQ570" s="100" t="str">
        <f t="shared" si="235"/>
        <v>●</v>
      </c>
      <c r="AR570" s="100" t="str">
        <f t="shared" si="235"/>
        <v>●</v>
      </c>
      <c r="AS570" s="100" t="str">
        <f t="shared" si="235"/>
        <v>●</v>
      </c>
    </row>
    <row r="571" spans="2:45" s="100" customFormat="1" ht="14.25" customHeight="1">
      <c r="B571" s="102" t="s">
        <v>107</v>
      </c>
      <c r="C571" s="106">
        <v>65</v>
      </c>
      <c r="D571" s="107">
        <v>69</v>
      </c>
      <c r="E571" s="107">
        <v>87</v>
      </c>
      <c r="F571" s="107">
        <v>59</v>
      </c>
      <c r="G571" s="107">
        <f t="shared" si="238"/>
        <v>58</v>
      </c>
      <c r="H571" s="107">
        <f t="shared" si="240"/>
        <v>-1</v>
      </c>
      <c r="I571" s="108">
        <f t="shared" si="241"/>
        <v>-1.6949152542372881</v>
      </c>
      <c r="J571" s="102"/>
      <c r="K571" s="114" t="s">
        <v>107</v>
      </c>
      <c r="L571" s="106">
        <v>98</v>
      </c>
      <c r="M571" s="107">
        <v>90</v>
      </c>
      <c r="N571" s="107">
        <v>99</v>
      </c>
      <c r="O571" s="107">
        <v>80</v>
      </c>
      <c r="P571" s="107">
        <f t="shared" si="239"/>
        <v>73</v>
      </c>
      <c r="Q571" s="107">
        <f t="shared" si="242"/>
        <v>-7</v>
      </c>
      <c r="R571" s="108">
        <f t="shared" si="243"/>
        <v>-8.75</v>
      </c>
      <c r="S571" s="108"/>
      <c r="W571" s="100" t="s">
        <v>369</v>
      </c>
      <c r="X571" s="100">
        <v>71</v>
      </c>
      <c r="Y571" s="100">
        <v>65</v>
      </c>
      <c r="Z571" s="100">
        <v>69</v>
      </c>
      <c r="AA571" s="100">
        <v>87</v>
      </c>
      <c r="AC571" s="100" t="s">
        <v>369</v>
      </c>
      <c r="AD571" s="100">
        <v>74</v>
      </c>
      <c r="AE571" s="100">
        <v>98</v>
      </c>
      <c r="AF571" s="100">
        <v>90</v>
      </c>
      <c r="AG571" s="100">
        <v>99</v>
      </c>
      <c r="AJ571" s="100" t="str">
        <f t="shared" si="236"/>
        <v>●</v>
      </c>
      <c r="AK571" s="100" t="str">
        <f t="shared" si="234"/>
        <v>●</v>
      </c>
      <c r="AL571" s="100" t="str">
        <f t="shared" si="234"/>
        <v>●</v>
      </c>
      <c r="AM571" s="100" t="str">
        <f t="shared" si="234"/>
        <v>●</v>
      </c>
      <c r="AP571" s="100" t="str">
        <f t="shared" si="237"/>
        <v>●</v>
      </c>
      <c r="AQ571" s="100" t="str">
        <f t="shared" si="235"/>
        <v>●</v>
      </c>
      <c r="AR571" s="100" t="str">
        <f t="shared" si="235"/>
        <v>●</v>
      </c>
      <c r="AS571" s="100" t="str">
        <f t="shared" si="235"/>
        <v>●</v>
      </c>
    </row>
    <row r="572" spans="2:45" s="100" customFormat="1" ht="14.25" customHeight="1">
      <c r="B572" s="102" t="s">
        <v>108</v>
      </c>
      <c r="C572" s="106">
        <v>60</v>
      </c>
      <c r="D572" s="107">
        <v>55</v>
      </c>
      <c r="E572" s="107">
        <v>48</v>
      </c>
      <c r="F572" s="107">
        <v>65</v>
      </c>
      <c r="G572" s="107">
        <f t="shared" si="238"/>
        <v>45</v>
      </c>
      <c r="H572" s="107">
        <f t="shared" si="240"/>
        <v>-20</v>
      </c>
      <c r="I572" s="108">
        <f t="shared" si="241"/>
        <v>-30.76923076923077</v>
      </c>
      <c r="J572" s="102"/>
      <c r="K572" s="114" t="s">
        <v>108</v>
      </c>
      <c r="L572" s="106">
        <v>57</v>
      </c>
      <c r="M572" s="107">
        <v>81</v>
      </c>
      <c r="N572" s="107">
        <v>70</v>
      </c>
      <c r="O572" s="107">
        <v>89</v>
      </c>
      <c r="P572" s="107">
        <f t="shared" si="239"/>
        <v>72</v>
      </c>
      <c r="Q572" s="107">
        <f t="shared" si="242"/>
        <v>-17</v>
      </c>
      <c r="R572" s="108">
        <f t="shared" si="243"/>
        <v>-19.101123595505616</v>
      </c>
      <c r="S572" s="108"/>
      <c r="W572" s="100" t="s">
        <v>370</v>
      </c>
      <c r="X572" s="100">
        <v>68</v>
      </c>
      <c r="Y572" s="100">
        <v>60</v>
      </c>
      <c r="Z572" s="100">
        <v>55</v>
      </c>
      <c r="AA572" s="100">
        <v>48</v>
      </c>
      <c r="AC572" s="100" t="s">
        <v>370</v>
      </c>
      <c r="AD572" s="100">
        <v>54</v>
      </c>
      <c r="AE572" s="100">
        <v>57</v>
      </c>
      <c r="AF572" s="100">
        <v>81</v>
      </c>
      <c r="AG572" s="100">
        <v>70</v>
      </c>
      <c r="AJ572" s="100" t="str">
        <f t="shared" si="236"/>
        <v>●</v>
      </c>
      <c r="AK572" s="100" t="str">
        <f t="shared" si="234"/>
        <v>●</v>
      </c>
      <c r="AL572" s="100" t="str">
        <f t="shared" si="234"/>
        <v>●</v>
      </c>
      <c r="AM572" s="100" t="str">
        <f t="shared" si="234"/>
        <v>●</v>
      </c>
      <c r="AP572" s="100" t="str">
        <f t="shared" si="237"/>
        <v>●</v>
      </c>
      <c r="AQ572" s="100" t="str">
        <f t="shared" si="235"/>
        <v>●</v>
      </c>
      <c r="AR572" s="100" t="str">
        <f t="shared" si="235"/>
        <v>●</v>
      </c>
      <c r="AS572" s="100" t="str">
        <f t="shared" si="235"/>
        <v>●</v>
      </c>
    </row>
    <row r="573" spans="2:45" s="100" customFormat="1" ht="14.25" customHeight="1">
      <c r="B573" s="102" t="s">
        <v>109</v>
      </c>
      <c r="C573" s="106">
        <v>38</v>
      </c>
      <c r="D573" s="107">
        <v>43</v>
      </c>
      <c r="E573" s="107">
        <v>34</v>
      </c>
      <c r="F573" s="107">
        <v>35</v>
      </c>
      <c r="G573" s="107">
        <f t="shared" si="238"/>
        <v>40</v>
      </c>
      <c r="H573" s="107">
        <f t="shared" si="240"/>
        <v>5</v>
      </c>
      <c r="I573" s="108">
        <f t="shared" si="241"/>
        <v>14.285714285714285</v>
      </c>
      <c r="J573" s="102"/>
      <c r="K573" s="114" t="s">
        <v>109</v>
      </c>
      <c r="L573" s="106">
        <v>30</v>
      </c>
      <c r="M573" s="107">
        <v>43</v>
      </c>
      <c r="N573" s="107">
        <v>57</v>
      </c>
      <c r="O573" s="107">
        <v>45</v>
      </c>
      <c r="P573" s="107">
        <f t="shared" si="239"/>
        <v>52</v>
      </c>
      <c r="Q573" s="107">
        <f t="shared" si="242"/>
        <v>7</v>
      </c>
      <c r="R573" s="108">
        <f t="shared" si="243"/>
        <v>15.555555555555555</v>
      </c>
      <c r="S573" s="108"/>
      <c r="W573" s="100" t="s">
        <v>371</v>
      </c>
      <c r="X573" s="100">
        <v>46</v>
      </c>
      <c r="Y573" s="100">
        <v>38</v>
      </c>
      <c r="Z573" s="100">
        <v>43</v>
      </c>
      <c r="AA573" s="100">
        <v>34</v>
      </c>
      <c r="AC573" s="100" t="s">
        <v>371</v>
      </c>
      <c r="AD573" s="100">
        <v>26</v>
      </c>
      <c r="AE573" s="100">
        <v>30</v>
      </c>
      <c r="AF573" s="100">
        <v>43</v>
      </c>
      <c r="AG573" s="100">
        <v>57</v>
      </c>
      <c r="AJ573" s="100" t="str">
        <f t="shared" si="236"/>
        <v>●</v>
      </c>
      <c r="AK573" s="100" t="str">
        <f t="shared" si="234"/>
        <v>●</v>
      </c>
      <c r="AL573" s="100" t="str">
        <f t="shared" si="234"/>
        <v>●</v>
      </c>
      <c r="AM573" s="100" t="str">
        <f t="shared" si="234"/>
        <v>●</v>
      </c>
      <c r="AP573" s="100" t="str">
        <f t="shared" si="237"/>
        <v>●</v>
      </c>
      <c r="AQ573" s="100" t="str">
        <f t="shared" si="235"/>
        <v>●</v>
      </c>
      <c r="AR573" s="100" t="str">
        <f t="shared" si="235"/>
        <v>●</v>
      </c>
      <c r="AS573" s="100" t="str">
        <f t="shared" si="235"/>
        <v>●</v>
      </c>
    </row>
    <row r="574" spans="2:45" s="100" customFormat="1" ht="14.25" customHeight="1">
      <c r="B574" s="102" t="s">
        <v>110</v>
      </c>
      <c r="C574" s="106">
        <v>33</v>
      </c>
      <c r="D574" s="107">
        <v>27</v>
      </c>
      <c r="E574" s="107">
        <v>32</v>
      </c>
      <c r="F574" s="107">
        <v>42</v>
      </c>
      <c r="G574" s="107">
        <f t="shared" si="238"/>
        <v>40</v>
      </c>
      <c r="H574" s="107">
        <f t="shared" si="240"/>
        <v>-2</v>
      </c>
      <c r="I574" s="108">
        <f t="shared" si="241"/>
        <v>-4.7619047619047619</v>
      </c>
      <c r="J574" s="102"/>
      <c r="K574" s="114" t="s">
        <v>110</v>
      </c>
      <c r="L574" s="106">
        <v>20</v>
      </c>
      <c r="M574" s="107">
        <v>21</v>
      </c>
      <c r="N574" s="107">
        <v>31</v>
      </c>
      <c r="O574" s="107">
        <v>43</v>
      </c>
      <c r="P574" s="107">
        <f t="shared" si="239"/>
        <v>52</v>
      </c>
      <c r="Q574" s="107">
        <f t="shared" si="242"/>
        <v>9</v>
      </c>
      <c r="R574" s="108">
        <f t="shared" si="243"/>
        <v>20.930232558139537</v>
      </c>
      <c r="S574" s="108"/>
      <c r="W574" s="100" t="s">
        <v>378</v>
      </c>
      <c r="X574" s="100">
        <v>23</v>
      </c>
      <c r="Y574" s="100">
        <v>33</v>
      </c>
      <c r="Z574" s="100">
        <v>27</v>
      </c>
      <c r="AA574" s="100">
        <v>32</v>
      </c>
      <c r="AC574" s="100" t="s">
        <v>378</v>
      </c>
      <c r="AD574" s="100">
        <v>14</v>
      </c>
      <c r="AE574" s="100">
        <v>20</v>
      </c>
      <c r="AF574" s="100">
        <v>21</v>
      </c>
      <c r="AG574" s="100">
        <v>31</v>
      </c>
      <c r="AJ574" s="100" t="str">
        <f t="shared" si="236"/>
        <v>●</v>
      </c>
      <c r="AK574" s="100" t="str">
        <f t="shared" si="234"/>
        <v>●</v>
      </c>
      <c r="AL574" s="100" t="str">
        <f t="shared" si="234"/>
        <v>●</v>
      </c>
      <c r="AM574" s="100" t="str">
        <f t="shared" si="234"/>
        <v>●</v>
      </c>
      <c r="AP574" s="100" t="str">
        <f t="shared" si="237"/>
        <v>●</v>
      </c>
      <c r="AQ574" s="100" t="str">
        <f t="shared" si="235"/>
        <v>●</v>
      </c>
      <c r="AR574" s="100" t="str">
        <f t="shared" si="235"/>
        <v>●</v>
      </c>
      <c r="AS574" s="100" t="str">
        <f t="shared" si="235"/>
        <v>●</v>
      </c>
    </row>
    <row r="575" spans="2:45" s="100" customFormat="1" ht="14.25" customHeight="1">
      <c r="B575" s="119" t="s">
        <v>111</v>
      </c>
      <c r="C575" s="120" t="s">
        <v>313</v>
      </c>
      <c r="D575" s="116" t="s">
        <v>313</v>
      </c>
      <c r="E575" s="116" t="s">
        <v>313</v>
      </c>
      <c r="F575" s="116" t="s">
        <v>313</v>
      </c>
      <c r="G575" s="107">
        <f t="shared" si="238"/>
        <v>2</v>
      </c>
      <c r="H575" s="107"/>
      <c r="I575" s="108"/>
      <c r="K575" s="119" t="s">
        <v>111</v>
      </c>
      <c r="L575" s="120" t="s">
        <v>313</v>
      </c>
      <c r="M575" s="116" t="s">
        <v>313</v>
      </c>
      <c r="N575" s="116" t="s">
        <v>313</v>
      </c>
      <c r="O575" s="116" t="s">
        <v>313</v>
      </c>
      <c r="P575" s="107" t="str">
        <f t="shared" si="239"/>
        <v>-</v>
      </c>
      <c r="Q575" s="107"/>
      <c r="R575" s="108"/>
    </row>
    <row r="576" spans="2:45" s="100" customFormat="1" ht="14.25" customHeight="1">
      <c r="B576" s="119"/>
      <c r="C576" s="123"/>
      <c r="D576" s="116"/>
      <c r="E576" s="116"/>
      <c r="F576" s="116"/>
      <c r="G576" s="107"/>
      <c r="H576" s="107"/>
      <c r="I576" s="108"/>
      <c r="K576" s="119"/>
      <c r="L576" s="123"/>
      <c r="M576" s="116"/>
      <c r="N576" s="116"/>
      <c r="O576" s="116"/>
      <c r="P576" s="107"/>
      <c r="Q576" s="107"/>
      <c r="R576" s="108"/>
    </row>
    <row r="577" spans="2:45" s="100" customFormat="1" ht="14.25" customHeight="1">
      <c r="G577" s="168"/>
      <c r="P577" s="168"/>
    </row>
    <row r="578" spans="2:45" s="99" customFormat="1" ht="14.25" customHeight="1">
      <c r="B578" s="99" t="str">
        <f>LEFT(B548,LEN(B548)-2)&amp;+"男"</f>
        <v>錦町・男</v>
      </c>
      <c r="K578" s="99" t="str">
        <f>LEFT(K548,LEN(K548)-2)&amp;+"男"</f>
        <v>豊川町・男</v>
      </c>
      <c r="W578" s="100"/>
      <c r="X578" s="100"/>
      <c r="Y578" s="100"/>
      <c r="Z578" s="100"/>
      <c r="AA578" s="100"/>
      <c r="AB578" s="100"/>
      <c r="AC578" s="100"/>
      <c r="AD578" s="100"/>
      <c r="AE578" s="100"/>
      <c r="AF578" s="100"/>
      <c r="AG578" s="100"/>
    </row>
    <row r="579" spans="2:45" s="100" customFormat="1" ht="14.25" customHeight="1">
      <c r="B579" s="583" t="s">
        <v>335</v>
      </c>
      <c r="C579" s="101"/>
      <c r="D579" s="101"/>
      <c r="E579" s="101"/>
      <c r="F579" s="101"/>
      <c r="G579" s="135"/>
      <c r="H579" s="131"/>
      <c r="I579" s="131"/>
      <c r="J579" s="102"/>
      <c r="K579" s="583" t="s">
        <v>335</v>
      </c>
      <c r="L579" s="101"/>
      <c r="M579" s="101"/>
      <c r="N579" s="101"/>
      <c r="O579" s="101"/>
      <c r="P579" s="135"/>
      <c r="Q579" s="131"/>
      <c r="R579" s="131"/>
      <c r="S579" s="103"/>
    </row>
    <row r="580" spans="2:45" s="100" customFormat="1" ht="14.25" customHeight="1">
      <c r="B580" s="584"/>
      <c r="C580" s="130" t="str">
        <f>$C$4</f>
        <v>平成7年</v>
      </c>
      <c r="D580" s="130" t="str">
        <f>$D$4</f>
        <v>平成12年</v>
      </c>
      <c r="E580" s="130" t="str">
        <f>$E$4</f>
        <v>平成17年</v>
      </c>
      <c r="F580" s="130" t="str">
        <f>$F$4</f>
        <v>平成22年</v>
      </c>
      <c r="G580" s="130" t="s">
        <v>410</v>
      </c>
      <c r="H580" s="133" t="s">
        <v>509</v>
      </c>
      <c r="I580" s="134" t="s">
        <v>510</v>
      </c>
      <c r="J580" s="102"/>
      <c r="K580" s="584"/>
      <c r="L580" s="130" t="str">
        <f>$C$4</f>
        <v>平成7年</v>
      </c>
      <c r="M580" s="130" t="str">
        <f>$D$4</f>
        <v>平成12年</v>
      </c>
      <c r="N580" s="130" t="str">
        <f>$E$4</f>
        <v>平成17年</v>
      </c>
      <c r="O580" s="130" t="str">
        <f>$F$4</f>
        <v>平成22年</v>
      </c>
      <c r="P580" s="130" t="s">
        <v>410</v>
      </c>
      <c r="Q580" s="133" t="str">
        <f>$H$4</f>
        <v>対平成</v>
      </c>
      <c r="R580" s="134" t="str">
        <f>$I$4</f>
        <v>22年</v>
      </c>
      <c r="S580" s="103"/>
    </row>
    <row r="581" spans="2:45" s="100" customFormat="1" ht="14.25" customHeight="1">
      <c r="B581" s="585"/>
      <c r="C581" s="104"/>
      <c r="D581" s="104"/>
      <c r="E581" s="104"/>
      <c r="F581" s="104"/>
      <c r="G581" s="104"/>
      <c r="H581" s="132" t="s">
        <v>88</v>
      </c>
      <c r="I581" s="133" t="s">
        <v>398</v>
      </c>
      <c r="J581" s="102"/>
      <c r="K581" s="585"/>
      <c r="L581" s="104"/>
      <c r="M581" s="104"/>
      <c r="N581" s="104"/>
      <c r="O581" s="104"/>
      <c r="P581" s="104"/>
      <c r="Q581" s="132" t="s">
        <v>88</v>
      </c>
      <c r="R581" s="133" t="s">
        <v>398</v>
      </c>
      <c r="S581" s="103"/>
    </row>
    <row r="582" spans="2:45" s="199" customFormat="1" ht="14.25" customHeight="1">
      <c r="B582" s="200" t="s">
        <v>90</v>
      </c>
      <c r="C582" s="198">
        <v>506</v>
      </c>
      <c r="D582" s="194">
        <v>461</v>
      </c>
      <c r="E582" s="194">
        <v>398</v>
      </c>
      <c r="F582" s="194">
        <v>319</v>
      </c>
      <c r="G582" s="194">
        <f>IF(COUNTIF(G587:G605,"x"),"x",IF(SUM(G587:G605)=0,"-",SUM(G587:G605)))</f>
        <v>258</v>
      </c>
      <c r="H582" s="193">
        <f t="shared" ref="H582:H585" si="244">IF(G582="x","x",IF(AND(G582="-",F582="-"),"-",IF(AND(G582="-",F582&gt;0),F582*-1,IF(AND(G582&gt;0,F582="-"),G582,G582-F582))))</f>
        <v>-61</v>
      </c>
      <c r="I582" s="195">
        <f t="shared" ref="I582:I585" si="245">IF(H582="x","x",IF(H582="-","-",IF(AND(F582="-",G582&gt;0),"皆増",IF(AND(F582&gt;0,G582="-"),"皆減",H582/F582*100))))</f>
        <v>-19.122257053291534</v>
      </c>
      <c r="J582" s="196"/>
      <c r="K582" s="197" t="s">
        <v>90</v>
      </c>
      <c r="L582" s="198">
        <v>556</v>
      </c>
      <c r="M582" s="194">
        <v>482</v>
      </c>
      <c r="N582" s="194">
        <v>453</v>
      </c>
      <c r="O582" s="194">
        <v>385</v>
      </c>
      <c r="P582" s="194">
        <f>IF(COUNTIF(P587:P605,"x"),"x",IF(SUM(P587:P605)=0,"-",SUM(P587:P605)))</f>
        <v>273</v>
      </c>
      <c r="Q582" s="193">
        <f t="shared" ref="Q582:Q585" si="246">IF(P582="x","x",IF(AND(P582="-",O582="-"),"-",IF(AND(P582="-",O582&gt;0),O582*-1,IF(AND(P582&gt;0,O582="-"),P582,P582-O582))))</f>
        <v>-112</v>
      </c>
      <c r="R582" s="195">
        <f t="shared" ref="R582:R585" si="247">IF(Q582="x","x",IF(Q582="-","-",IF(AND(O582="-",P582&gt;0),"皆増",IF(AND(O582&gt;0,P582="-"),"皆減",Q582/O582*100))))</f>
        <v>-29.09090909090909</v>
      </c>
      <c r="S582" s="195"/>
      <c r="W582" s="199" t="s">
        <v>373</v>
      </c>
      <c r="X582" s="199">
        <v>602</v>
      </c>
      <c r="Y582" s="199">
        <v>506</v>
      </c>
      <c r="Z582" s="199">
        <v>461</v>
      </c>
      <c r="AA582" s="199">
        <v>398</v>
      </c>
      <c r="AC582" s="199" t="s">
        <v>373</v>
      </c>
      <c r="AD582" s="199">
        <v>649</v>
      </c>
      <c r="AE582" s="199">
        <v>556</v>
      </c>
      <c r="AF582" s="199">
        <v>482</v>
      </c>
      <c r="AG582" s="199">
        <v>453</v>
      </c>
      <c r="AJ582" s="199" t="str">
        <f>IF(C582=X582,"○","●")</f>
        <v>●</v>
      </c>
      <c r="AK582" s="199" t="str">
        <f t="shared" ref="AK582:AM604" si="248">IF(D582=Y582,"○","●")</f>
        <v>●</v>
      </c>
      <c r="AL582" s="199" t="str">
        <f t="shared" si="248"/>
        <v>●</v>
      </c>
      <c r="AM582" s="199" t="str">
        <f t="shared" si="248"/>
        <v>●</v>
      </c>
      <c r="AP582" s="199" t="str">
        <f>IF(L582=AD582,"○","●")</f>
        <v>●</v>
      </c>
      <c r="AQ582" s="199" t="str">
        <f t="shared" ref="AQ582:AS604" si="249">IF(M582=AE582,"○","●")</f>
        <v>●</v>
      </c>
      <c r="AR582" s="199" t="str">
        <f t="shared" si="249"/>
        <v>●</v>
      </c>
      <c r="AS582" s="199" t="str">
        <f t="shared" si="249"/>
        <v>●</v>
      </c>
    </row>
    <row r="583" spans="2:45" s="100" customFormat="1" ht="14.25" customHeight="1">
      <c r="B583" s="105" t="s">
        <v>91</v>
      </c>
      <c r="C583" s="106">
        <v>76</v>
      </c>
      <c r="D583" s="107">
        <v>47</v>
      </c>
      <c r="E583" s="107">
        <v>37</v>
      </c>
      <c r="F583" s="107">
        <v>28</v>
      </c>
      <c r="G583" s="107">
        <f>IF(COUNTIF(G587:G589,"x"),"x",IF(SUM(G587:G589)=0,"-",SUM(G587:G589)))</f>
        <v>22</v>
      </c>
      <c r="H583" s="107">
        <f t="shared" si="244"/>
        <v>-6</v>
      </c>
      <c r="I583" s="108">
        <f t="shared" si="245"/>
        <v>-21.428571428571427</v>
      </c>
      <c r="J583" s="102"/>
      <c r="K583" s="109" t="s">
        <v>91</v>
      </c>
      <c r="L583" s="106">
        <v>68</v>
      </c>
      <c r="M583" s="107">
        <v>52</v>
      </c>
      <c r="N583" s="107">
        <v>54</v>
      </c>
      <c r="O583" s="107">
        <v>40</v>
      </c>
      <c r="P583" s="107">
        <f>IF(COUNTIF(P587:P589,"x"),"x",IF(SUM(P587:P589)=0,"-",SUM(P587:P589)))</f>
        <v>21</v>
      </c>
      <c r="Q583" s="107">
        <f t="shared" si="246"/>
        <v>-19</v>
      </c>
      <c r="R583" s="108">
        <f t="shared" si="247"/>
        <v>-47.5</v>
      </c>
      <c r="S583" s="108"/>
      <c r="W583" s="100" t="s">
        <v>374</v>
      </c>
      <c r="X583" s="100">
        <v>108</v>
      </c>
      <c r="Y583" s="100">
        <v>76</v>
      </c>
      <c r="Z583" s="100">
        <v>47</v>
      </c>
      <c r="AA583" s="100">
        <v>37</v>
      </c>
      <c r="AC583" s="100" t="s">
        <v>374</v>
      </c>
      <c r="AD583" s="100">
        <v>88</v>
      </c>
      <c r="AE583" s="100">
        <v>68</v>
      </c>
      <c r="AF583" s="100">
        <v>52</v>
      </c>
      <c r="AG583" s="100">
        <v>54</v>
      </c>
      <c r="AJ583" s="100" t="str">
        <f t="shared" ref="AJ583:AJ604" si="250">IF(C583=X583,"○","●")</f>
        <v>●</v>
      </c>
      <c r="AK583" s="100" t="str">
        <f t="shared" si="248"/>
        <v>●</v>
      </c>
      <c r="AL583" s="100" t="str">
        <f t="shared" si="248"/>
        <v>●</v>
      </c>
      <c r="AM583" s="100" t="str">
        <f t="shared" si="248"/>
        <v>●</v>
      </c>
      <c r="AP583" s="100" t="str">
        <f t="shared" ref="AP583:AP604" si="251">IF(L583=AD583,"○","●")</f>
        <v>●</v>
      </c>
      <c r="AQ583" s="100" t="str">
        <f t="shared" si="249"/>
        <v>●</v>
      </c>
      <c r="AR583" s="100" t="str">
        <f t="shared" si="249"/>
        <v>●</v>
      </c>
      <c r="AS583" s="100" t="str">
        <f>IF(O583=AG583,"○","●")</f>
        <v>●</v>
      </c>
    </row>
    <row r="584" spans="2:45" s="100" customFormat="1" ht="14.25" customHeight="1">
      <c r="B584" s="105" t="s">
        <v>92</v>
      </c>
      <c r="C584" s="106">
        <v>334</v>
      </c>
      <c r="D584" s="107">
        <v>300</v>
      </c>
      <c r="E584" s="107">
        <v>258</v>
      </c>
      <c r="F584" s="107">
        <v>183</v>
      </c>
      <c r="G584" s="296">
        <f>IF(COUNTIF(G590:G599,"x"),"x",IF(SUM(G590:G599)=0,"-",SUM(G590:G599)))</f>
        <v>141</v>
      </c>
      <c r="H584" s="107">
        <f t="shared" si="244"/>
        <v>-42</v>
      </c>
      <c r="I584" s="108">
        <f t="shared" si="245"/>
        <v>-22.950819672131146</v>
      </c>
      <c r="J584" s="102"/>
      <c r="K584" s="109" t="s">
        <v>92</v>
      </c>
      <c r="L584" s="106">
        <v>362</v>
      </c>
      <c r="M584" s="107">
        <v>289</v>
      </c>
      <c r="N584" s="107">
        <v>264</v>
      </c>
      <c r="O584" s="107">
        <v>204</v>
      </c>
      <c r="P584" s="296">
        <f>IF(COUNTIF(P590:P599,"x"),"x",IF(SUM(P590:P599)=0,"-",SUM(P590:P599)))</f>
        <v>134</v>
      </c>
      <c r="Q584" s="107">
        <f t="shared" si="246"/>
        <v>-70</v>
      </c>
      <c r="R584" s="108">
        <f t="shared" si="247"/>
        <v>-34.313725490196077</v>
      </c>
      <c r="S584" s="108"/>
      <c r="W584" s="100" t="s">
        <v>375</v>
      </c>
      <c r="X584" s="100">
        <v>389</v>
      </c>
      <c r="Y584" s="100">
        <v>334</v>
      </c>
      <c r="Z584" s="100">
        <v>300</v>
      </c>
      <c r="AA584" s="100">
        <v>258</v>
      </c>
      <c r="AC584" s="100" t="s">
        <v>375</v>
      </c>
      <c r="AD584" s="100">
        <v>442</v>
      </c>
      <c r="AE584" s="100">
        <v>362</v>
      </c>
      <c r="AF584" s="100">
        <v>289</v>
      </c>
      <c r="AG584" s="100">
        <v>264</v>
      </c>
      <c r="AJ584" s="100" t="str">
        <f t="shared" si="250"/>
        <v>●</v>
      </c>
      <c r="AK584" s="100" t="str">
        <f t="shared" si="248"/>
        <v>●</v>
      </c>
      <c r="AL584" s="100" t="str">
        <f>IF(E584=Z584,"○","●")</f>
        <v>●</v>
      </c>
      <c r="AM584" s="100" t="str">
        <f t="shared" si="248"/>
        <v>●</v>
      </c>
      <c r="AP584" s="100" t="str">
        <f t="shared" si="251"/>
        <v>●</v>
      </c>
      <c r="AQ584" s="100" t="str">
        <f t="shared" si="249"/>
        <v>●</v>
      </c>
      <c r="AR584" s="100" t="str">
        <f t="shared" si="249"/>
        <v>●</v>
      </c>
      <c r="AS584" s="100" t="str">
        <f t="shared" si="249"/>
        <v>●</v>
      </c>
    </row>
    <row r="585" spans="2:45" s="100" customFormat="1" ht="14.25" customHeight="1">
      <c r="B585" s="105" t="s">
        <v>93</v>
      </c>
      <c r="C585" s="106">
        <v>96</v>
      </c>
      <c r="D585" s="107">
        <v>114</v>
      </c>
      <c r="E585" s="107">
        <v>103</v>
      </c>
      <c r="F585" s="107">
        <v>108</v>
      </c>
      <c r="G585" s="107">
        <f>IF(COUNTIF(G600:G604,"x"),"x",IF(SUM(G600,G604)=0,"-",SUM(G600:G604)))</f>
        <v>93</v>
      </c>
      <c r="H585" s="107">
        <f t="shared" si="244"/>
        <v>-15</v>
      </c>
      <c r="I585" s="108">
        <f t="shared" si="245"/>
        <v>-13.888888888888889</v>
      </c>
      <c r="J585" s="102"/>
      <c r="K585" s="109" t="s">
        <v>93</v>
      </c>
      <c r="L585" s="106">
        <v>126</v>
      </c>
      <c r="M585" s="107">
        <v>141</v>
      </c>
      <c r="N585" s="107">
        <v>135</v>
      </c>
      <c r="O585" s="107">
        <v>141</v>
      </c>
      <c r="P585" s="107">
        <f>IF(COUNTIF(P600:P604,"x"),"x",IF(SUM(P600,P604)=0,"-",SUM(P600:P604)))</f>
        <v>118</v>
      </c>
      <c r="Q585" s="107">
        <f t="shared" si="246"/>
        <v>-23</v>
      </c>
      <c r="R585" s="108">
        <f t="shared" si="247"/>
        <v>-16.312056737588655</v>
      </c>
      <c r="S585" s="108"/>
      <c r="W585" s="100" t="s">
        <v>376</v>
      </c>
      <c r="X585" s="100">
        <v>105</v>
      </c>
      <c r="Y585" s="100">
        <v>96</v>
      </c>
      <c r="Z585" s="100">
        <v>114</v>
      </c>
      <c r="AA585" s="100">
        <v>103</v>
      </c>
      <c r="AC585" s="100" t="s">
        <v>376</v>
      </c>
      <c r="AD585" s="100">
        <v>119</v>
      </c>
      <c r="AE585" s="100">
        <v>126</v>
      </c>
      <c r="AF585" s="100">
        <v>141</v>
      </c>
      <c r="AG585" s="100">
        <v>135</v>
      </c>
      <c r="AJ585" s="100" t="str">
        <f t="shared" si="250"/>
        <v>●</v>
      </c>
      <c r="AK585" s="100" t="str">
        <f t="shared" si="248"/>
        <v>●</v>
      </c>
      <c r="AL585" s="100" t="str">
        <f t="shared" si="248"/>
        <v>●</v>
      </c>
      <c r="AM585" s="100" t="str">
        <f t="shared" si="248"/>
        <v>●</v>
      </c>
      <c r="AP585" s="100" t="str">
        <f t="shared" si="251"/>
        <v>●</v>
      </c>
      <c r="AQ585" s="100" t="str">
        <f t="shared" si="249"/>
        <v>●</v>
      </c>
      <c r="AR585" s="100" t="str">
        <f t="shared" si="249"/>
        <v>●</v>
      </c>
      <c r="AS585" s="100" t="str">
        <f t="shared" si="249"/>
        <v>●</v>
      </c>
    </row>
    <row r="586" spans="2:45" s="100" customFormat="1" ht="14.25" customHeight="1">
      <c r="B586" s="102"/>
      <c r="C586" s="106"/>
      <c r="D586" s="112"/>
      <c r="E586" s="112"/>
      <c r="F586" s="112"/>
      <c r="G586" s="112"/>
      <c r="H586" s="112"/>
      <c r="I586" s="113"/>
      <c r="J586" s="102"/>
      <c r="K586" s="114"/>
      <c r="L586" s="106"/>
      <c r="M586" s="112"/>
      <c r="N586" s="112"/>
      <c r="O586" s="112"/>
      <c r="P586" s="112"/>
      <c r="Q586" s="112"/>
      <c r="R586" s="113"/>
      <c r="S586" s="113"/>
      <c r="AJ586" s="100" t="str">
        <f t="shared" si="250"/>
        <v>○</v>
      </c>
      <c r="AK586" s="100" t="str">
        <f t="shared" si="248"/>
        <v>○</v>
      </c>
      <c r="AL586" s="100" t="str">
        <f t="shared" si="248"/>
        <v>○</v>
      </c>
      <c r="AM586" s="100" t="str">
        <f t="shared" si="248"/>
        <v>○</v>
      </c>
      <c r="AP586" s="100" t="str">
        <f t="shared" si="251"/>
        <v>○</v>
      </c>
      <c r="AQ586" s="100" t="str">
        <f t="shared" si="249"/>
        <v>○</v>
      </c>
      <c r="AR586" s="100" t="str">
        <f t="shared" si="249"/>
        <v>○</v>
      </c>
      <c r="AS586" s="100" t="str">
        <f t="shared" si="249"/>
        <v>○</v>
      </c>
    </row>
    <row r="587" spans="2:45" s="100" customFormat="1" ht="14.25" customHeight="1">
      <c r="B587" s="102" t="s">
        <v>94</v>
      </c>
      <c r="C587" s="106">
        <v>22</v>
      </c>
      <c r="D587" s="107">
        <v>17</v>
      </c>
      <c r="E587" s="107">
        <v>11</v>
      </c>
      <c r="F587" s="107">
        <v>4</v>
      </c>
      <c r="G587" s="107">
        <f>第2表01元データ!N40</f>
        <v>10</v>
      </c>
      <c r="H587" s="107">
        <f t="shared" ref="H587:H604" si="252">IF(G587="x","x",IF(AND(G587="-",F587="-"),"-",IF(AND(G587="-",F587&gt;0),F587*-1,IF(AND(G587&gt;0,F587="-"),G587,G587-F587))))</f>
        <v>6</v>
      </c>
      <c r="I587" s="108">
        <f t="shared" ref="I587:I604" si="253">IF(H587="x","x",IF(H587="-","-",IF(AND(F587="-",G587&gt;0),"皆増",IF(AND(F587&gt;0,G587="-"),"皆減",H587/F587*100))))</f>
        <v>150</v>
      </c>
      <c r="J587" s="102"/>
      <c r="K587" s="114" t="s">
        <v>94</v>
      </c>
      <c r="L587" s="106">
        <v>19</v>
      </c>
      <c r="M587" s="107">
        <v>11</v>
      </c>
      <c r="N587" s="107">
        <v>18</v>
      </c>
      <c r="O587" s="107">
        <v>9</v>
      </c>
      <c r="P587" s="107">
        <f>第2表01元データ!O40</f>
        <v>6</v>
      </c>
      <c r="Q587" s="107">
        <f t="shared" ref="Q587:Q604" si="254">IF(P587="x","x",IF(AND(P587="-",O587="-"),"-",IF(AND(P587="-",O587&gt;0),O587*-1,IF(AND(P587&gt;0,O587="-"),P587,P587-O587))))</f>
        <v>-3</v>
      </c>
      <c r="R587" s="108">
        <f t="shared" ref="R587:R604" si="255">IF(Q587="x","x",IF(Q587="-","-",IF(AND(O587="-",P587&gt;0),"皆増",IF(AND(O587&gt;0,P587="-"),"皆減",Q587/O587*100))))</f>
        <v>-33.333333333333329</v>
      </c>
      <c r="S587" s="108"/>
      <c r="T587" s="100">
        <v>101</v>
      </c>
      <c r="W587" s="100" t="s">
        <v>377</v>
      </c>
      <c r="X587" s="100">
        <v>26</v>
      </c>
      <c r="Y587" s="100">
        <v>22</v>
      </c>
      <c r="Z587" s="100">
        <v>17</v>
      </c>
      <c r="AA587" s="100">
        <v>11</v>
      </c>
      <c r="AC587" s="100" t="s">
        <v>377</v>
      </c>
      <c r="AD587" s="100">
        <v>23</v>
      </c>
      <c r="AE587" s="100">
        <v>19</v>
      </c>
      <c r="AF587" s="100">
        <v>11</v>
      </c>
      <c r="AG587" s="100">
        <v>18</v>
      </c>
      <c r="AJ587" s="100" t="str">
        <f t="shared" si="250"/>
        <v>●</v>
      </c>
      <c r="AK587" s="100" t="str">
        <f t="shared" si="248"/>
        <v>●</v>
      </c>
      <c r="AL587" s="100" t="str">
        <f t="shared" si="248"/>
        <v>●</v>
      </c>
      <c r="AM587" s="100" t="str">
        <f t="shared" si="248"/>
        <v>●</v>
      </c>
      <c r="AP587" s="100" t="str">
        <f t="shared" si="251"/>
        <v>●</v>
      </c>
      <c r="AQ587" s="100" t="str">
        <f t="shared" si="249"/>
        <v>●</v>
      </c>
      <c r="AR587" s="100" t="str">
        <f t="shared" si="249"/>
        <v>●</v>
      </c>
      <c r="AS587" s="100" t="str">
        <f t="shared" si="249"/>
        <v>●</v>
      </c>
    </row>
    <row r="588" spans="2:45" s="100" customFormat="1" ht="14.25" customHeight="1">
      <c r="B588" s="102" t="s">
        <v>95</v>
      </c>
      <c r="C588" s="106">
        <v>20</v>
      </c>
      <c r="D588" s="107">
        <v>14</v>
      </c>
      <c r="E588" s="107">
        <v>11</v>
      </c>
      <c r="F588" s="107">
        <v>15</v>
      </c>
      <c r="G588" s="107">
        <f>第2表01元データ!N41</f>
        <v>8</v>
      </c>
      <c r="H588" s="107">
        <f t="shared" si="252"/>
        <v>-7</v>
      </c>
      <c r="I588" s="108">
        <f t="shared" si="253"/>
        <v>-46.666666666666664</v>
      </c>
      <c r="J588" s="102"/>
      <c r="K588" s="114" t="s">
        <v>95</v>
      </c>
      <c r="L588" s="106">
        <v>22</v>
      </c>
      <c r="M588" s="107">
        <v>18</v>
      </c>
      <c r="N588" s="107">
        <v>14</v>
      </c>
      <c r="O588" s="107">
        <v>19</v>
      </c>
      <c r="P588" s="107">
        <f>第2表01元データ!O41</f>
        <v>4</v>
      </c>
      <c r="Q588" s="107">
        <f t="shared" si="254"/>
        <v>-15</v>
      </c>
      <c r="R588" s="108">
        <f t="shared" si="255"/>
        <v>-78.94736842105263</v>
      </c>
      <c r="S588" s="108"/>
      <c r="T588" s="100">
        <v>102</v>
      </c>
      <c r="W588" s="100" t="s">
        <v>356</v>
      </c>
      <c r="X588" s="100">
        <v>32</v>
      </c>
      <c r="Y588" s="100">
        <v>20</v>
      </c>
      <c r="Z588" s="100">
        <v>14</v>
      </c>
      <c r="AA588" s="100">
        <v>11</v>
      </c>
      <c r="AC588" s="100" t="s">
        <v>356</v>
      </c>
      <c r="AD588" s="100">
        <v>27</v>
      </c>
      <c r="AE588" s="100">
        <v>22</v>
      </c>
      <c r="AF588" s="100">
        <v>18</v>
      </c>
      <c r="AG588" s="100">
        <v>14</v>
      </c>
      <c r="AJ588" s="100" t="str">
        <f t="shared" si="250"/>
        <v>●</v>
      </c>
      <c r="AK588" s="100" t="str">
        <f t="shared" si="248"/>
        <v>●</v>
      </c>
      <c r="AL588" s="100" t="str">
        <f t="shared" si="248"/>
        <v>●</v>
      </c>
      <c r="AM588" s="100" t="str">
        <f t="shared" si="248"/>
        <v>●</v>
      </c>
      <c r="AP588" s="100" t="str">
        <f t="shared" si="251"/>
        <v>●</v>
      </c>
      <c r="AQ588" s="100" t="str">
        <f t="shared" si="249"/>
        <v>●</v>
      </c>
      <c r="AR588" s="100" t="str">
        <f t="shared" si="249"/>
        <v>●</v>
      </c>
      <c r="AS588" s="100" t="str">
        <f t="shared" si="249"/>
        <v>●</v>
      </c>
    </row>
    <row r="589" spans="2:45" s="100" customFormat="1" ht="14.25" customHeight="1">
      <c r="B589" s="102" t="s">
        <v>96</v>
      </c>
      <c r="C589" s="106">
        <v>34</v>
      </c>
      <c r="D589" s="107">
        <v>16</v>
      </c>
      <c r="E589" s="107">
        <v>15</v>
      </c>
      <c r="F589" s="107">
        <v>9</v>
      </c>
      <c r="G589" s="107">
        <f>第2表01元データ!N42</f>
        <v>4</v>
      </c>
      <c r="H589" s="107">
        <f t="shared" si="252"/>
        <v>-5</v>
      </c>
      <c r="I589" s="108">
        <f t="shared" si="253"/>
        <v>-55.555555555555557</v>
      </c>
      <c r="J589" s="102"/>
      <c r="K589" s="114" t="s">
        <v>96</v>
      </c>
      <c r="L589" s="106">
        <v>27</v>
      </c>
      <c r="M589" s="107">
        <v>23</v>
      </c>
      <c r="N589" s="107">
        <v>22</v>
      </c>
      <c r="O589" s="107">
        <v>12</v>
      </c>
      <c r="P589" s="107">
        <f>第2表01元データ!O42</f>
        <v>11</v>
      </c>
      <c r="Q589" s="107">
        <f t="shared" si="254"/>
        <v>-1</v>
      </c>
      <c r="R589" s="108">
        <f t="shared" si="255"/>
        <v>-8.3333333333333321</v>
      </c>
      <c r="S589" s="108"/>
      <c r="T589" s="100">
        <v>103</v>
      </c>
      <c r="W589" s="100" t="s">
        <v>357</v>
      </c>
      <c r="X589" s="100">
        <v>50</v>
      </c>
      <c r="Y589" s="100">
        <v>34</v>
      </c>
      <c r="Z589" s="100">
        <v>16</v>
      </c>
      <c r="AA589" s="100">
        <v>15</v>
      </c>
      <c r="AC589" s="100" t="s">
        <v>357</v>
      </c>
      <c r="AD589" s="100">
        <v>38</v>
      </c>
      <c r="AE589" s="100">
        <v>27</v>
      </c>
      <c r="AF589" s="100">
        <v>23</v>
      </c>
      <c r="AG589" s="100">
        <v>22</v>
      </c>
      <c r="AJ589" s="100" t="str">
        <f t="shared" si="250"/>
        <v>●</v>
      </c>
      <c r="AK589" s="100" t="str">
        <f t="shared" si="248"/>
        <v>●</v>
      </c>
      <c r="AL589" s="100" t="str">
        <f t="shared" si="248"/>
        <v>●</v>
      </c>
      <c r="AM589" s="100" t="str">
        <f t="shared" si="248"/>
        <v>●</v>
      </c>
      <c r="AP589" s="100" t="str">
        <f t="shared" si="251"/>
        <v>●</v>
      </c>
      <c r="AQ589" s="100" t="str">
        <f t="shared" si="249"/>
        <v>●</v>
      </c>
      <c r="AR589" s="100" t="str">
        <f t="shared" si="249"/>
        <v>●</v>
      </c>
      <c r="AS589" s="100" t="str">
        <f t="shared" si="249"/>
        <v>●</v>
      </c>
    </row>
    <row r="590" spans="2:45" s="100" customFormat="1" ht="14.25" customHeight="1">
      <c r="B590" s="102" t="s">
        <v>97</v>
      </c>
      <c r="C590" s="106">
        <v>37</v>
      </c>
      <c r="D590" s="107">
        <v>28</v>
      </c>
      <c r="E590" s="107">
        <v>17</v>
      </c>
      <c r="F590" s="107">
        <v>16</v>
      </c>
      <c r="G590" s="107">
        <f>第2表01元データ!N43</f>
        <v>8</v>
      </c>
      <c r="H590" s="107">
        <f t="shared" si="252"/>
        <v>-8</v>
      </c>
      <c r="I590" s="108">
        <f t="shared" si="253"/>
        <v>-50</v>
      </c>
      <c r="J590" s="102"/>
      <c r="K590" s="114" t="s">
        <v>97</v>
      </c>
      <c r="L590" s="106">
        <v>28</v>
      </c>
      <c r="M590" s="107">
        <v>26</v>
      </c>
      <c r="N590" s="107">
        <v>17</v>
      </c>
      <c r="O590" s="107">
        <v>16</v>
      </c>
      <c r="P590" s="107">
        <f>第2表01元データ!O43</f>
        <v>14</v>
      </c>
      <c r="Q590" s="107">
        <f t="shared" si="254"/>
        <v>-2</v>
      </c>
      <c r="R590" s="108">
        <f t="shared" si="255"/>
        <v>-12.5</v>
      </c>
      <c r="S590" s="108"/>
      <c r="T590" s="100">
        <v>104</v>
      </c>
      <c r="W590" s="100" t="s">
        <v>358</v>
      </c>
      <c r="X590" s="100">
        <v>38</v>
      </c>
      <c r="Y590" s="100">
        <v>37</v>
      </c>
      <c r="Z590" s="100">
        <v>28</v>
      </c>
      <c r="AA590" s="100">
        <v>17</v>
      </c>
      <c r="AC590" s="100" t="s">
        <v>358</v>
      </c>
      <c r="AD590" s="100">
        <v>46</v>
      </c>
      <c r="AE590" s="100">
        <v>28</v>
      </c>
      <c r="AF590" s="100">
        <v>26</v>
      </c>
      <c r="AG590" s="100">
        <v>17</v>
      </c>
      <c r="AJ590" s="100" t="str">
        <f t="shared" si="250"/>
        <v>●</v>
      </c>
      <c r="AK590" s="100" t="str">
        <f t="shared" si="248"/>
        <v>●</v>
      </c>
      <c r="AL590" s="100" t="str">
        <f t="shared" si="248"/>
        <v>●</v>
      </c>
      <c r="AM590" s="100" t="str">
        <f t="shared" si="248"/>
        <v>●</v>
      </c>
      <c r="AP590" s="100" t="str">
        <f t="shared" si="251"/>
        <v>●</v>
      </c>
      <c r="AQ590" s="100" t="str">
        <f t="shared" si="249"/>
        <v>●</v>
      </c>
      <c r="AR590" s="100" t="str">
        <f t="shared" si="249"/>
        <v>●</v>
      </c>
      <c r="AS590" s="100" t="str">
        <f t="shared" si="249"/>
        <v>●</v>
      </c>
    </row>
    <row r="591" spans="2:45" s="100" customFormat="1" ht="14.25" customHeight="1">
      <c r="B591" s="102" t="s">
        <v>98</v>
      </c>
      <c r="C591" s="106">
        <v>26</v>
      </c>
      <c r="D591" s="107">
        <v>28</v>
      </c>
      <c r="E591" s="107">
        <v>15</v>
      </c>
      <c r="F591" s="107">
        <v>10</v>
      </c>
      <c r="G591" s="107">
        <f>第2表01元データ!N44</f>
        <v>9</v>
      </c>
      <c r="H591" s="107">
        <f t="shared" si="252"/>
        <v>-1</v>
      </c>
      <c r="I591" s="108">
        <f t="shared" si="253"/>
        <v>-10</v>
      </c>
      <c r="J591" s="102"/>
      <c r="K591" s="114" t="s">
        <v>98</v>
      </c>
      <c r="L591" s="106">
        <v>41</v>
      </c>
      <c r="M591" s="107">
        <v>18</v>
      </c>
      <c r="N591" s="107">
        <v>14</v>
      </c>
      <c r="O591" s="107">
        <v>11</v>
      </c>
      <c r="P591" s="107">
        <f>第2表01元データ!O44</f>
        <v>5</v>
      </c>
      <c r="Q591" s="107">
        <f t="shared" si="254"/>
        <v>-6</v>
      </c>
      <c r="R591" s="108">
        <f t="shared" si="255"/>
        <v>-54.54545454545454</v>
      </c>
      <c r="S591" s="108"/>
      <c r="T591" s="100">
        <v>105</v>
      </c>
      <c r="W591" s="100" t="s">
        <v>359</v>
      </c>
      <c r="X591" s="100">
        <v>35</v>
      </c>
      <c r="Y591" s="100">
        <v>26</v>
      </c>
      <c r="Z591" s="100">
        <v>28</v>
      </c>
      <c r="AA591" s="100">
        <v>15</v>
      </c>
      <c r="AC591" s="100" t="s">
        <v>359</v>
      </c>
      <c r="AD591" s="100">
        <v>37</v>
      </c>
      <c r="AE591" s="100">
        <v>41</v>
      </c>
      <c r="AF591" s="100">
        <v>18</v>
      </c>
      <c r="AG591" s="100">
        <v>14</v>
      </c>
      <c r="AJ591" s="100" t="str">
        <f t="shared" si="250"/>
        <v>●</v>
      </c>
      <c r="AK591" s="100" t="str">
        <f t="shared" si="248"/>
        <v>●</v>
      </c>
      <c r="AL591" s="100" t="str">
        <f t="shared" si="248"/>
        <v>●</v>
      </c>
      <c r="AM591" s="100" t="str">
        <f t="shared" si="248"/>
        <v>●</v>
      </c>
      <c r="AP591" s="100" t="str">
        <f t="shared" si="251"/>
        <v>●</v>
      </c>
      <c r="AQ591" s="100" t="str">
        <f t="shared" si="249"/>
        <v>●</v>
      </c>
      <c r="AR591" s="100" t="str">
        <f t="shared" si="249"/>
        <v>●</v>
      </c>
      <c r="AS591" s="100" t="str">
        <f t="shared" si="249"/>
        <v>●</v>
      </c>
    </row>
    <row r="592" spans="2:45" s="100" customFormat="1" ht="14.25" customHeight="1">
      <c r="B592" s="102" t="s">
        <v>99</v>
      </c>
      <c r="C592" s="106">
        <v>25</v>
      </c>
      <c r="D592" s="107">
        <v>19</v>
      </c>
      <c r="E592" s="107">
        <v>16</v>
      </c>
      <c r="F592" s="107">
        <v>11</v>
      </c>
      <c r="G592" s="107">
        <f>第2表01元データ!N45</f>
        <v>20</v>
      </c>
      <c r="H592" s="107">
        <f t="shared" si="252"/>
        <v>9</v>
      </c>
      <c r="I592" s="108">
        <f t="shared" si="253"/>
        <v>81.818181818181827</v>
      </c>
      <c r="J592" s="102"/>
      <c r="K592" s="114" t="s">
        <v>99</v>
      </c>
      <c r="L592" s="106">
        <v>32</v>
      </c>
      <c r="M592" s="107">
        <v>23</v>
      </c>
      <c r="N592" s="107">
        <v>24</v>
      </c>
      <c r="O592" s="107">
        <v>10</v>
      </c>
      <c r="P592" s="107">
        <f>第2表01元データ!O45</f>
        <v>2</v>
      </c>
      <c r="Q592" s="107">
        <f t="shared" si="254"/>
        <v>-8</v>
      </c>
      <c r="R592" s="108">
        <f t="shared" si="255"/>
        <v>-80</v>
      </c>
      <c r="S592" s="108"/>
      <c r="T592" s="100">
        <v>106</v>
      </c>
      <c r="W592" s="100" t="s">
        <v>360</v>
      </c>
      <c r="X592" s="100">
        <v>26</v>
      </c>
      <c r="Y592" s="100">
        <v>25</v>
      </c>
      <c r="Z592" s="100">
        <v>19</v>
      </c>
      <c r="AA592" s="100">
        <v>16</v>
      </c>
      <c r="AC592" s="100" t="s">
        <v>360</v>
      </c>
      <c r="AD592" s="100">
        <v>39</v>
      </c>
      <c r="AE592" s="100">
        <v>32</v>
      </c>
      <c r="AF592" s="100">
        <v>23</v>
      </c>
      <c r="AG592" s="100">
        <v>24</v>
      </c>
      <c r="AJ592" s="100" t="str">
        <f t="shared" si="250"/>
        <v>●</v>
      </c>
      <c r="AK592" s="100" t="str">
        <f t="shared" si="248"/>
        <v>●</v>
      </c>
      <c r="AL592" s="100" t="str">
        <f t="shared" si="248"/>
        <v>●</v>
      </c>
      <c r="AM592" s="100" t="str">
        <f t="shared" si="248"/>
        <v>●</v>
      </c>
      <c r="AP592" s="100" t="str">
        <f t="shared" si="251"/>
        <v>●</v>
      </c>
      <c r="AQ592" s="100" t="str">
        <f t="shared" si="249"/>
        <v>●</v>
      </c>
      <c r="AR592" s="100" t="str">
        <f t="shared" si="249"/>
        <v>●</v>
      </c>
      <c r="AS592" s="100" t="str">
        <f t="shared" si="249"/>
        <v>●</v>
      </c>
    </row>
    <row r="593" spans="2:45" s="100" customFormat="1" ht="14.25" customHeight="1">
      <c r="B593" s="102" t="s">
        <v>100</v>
      </c>
      <c r="C593" s="106">
        <v>20</v>
      </c>
      <c r="D593" s="107">
        <v>17</v>
      </c>
      <c r="E593" s="107">
        <v>17</v>
      </c>
      <c r="F593" s="107">
        <v>14</v>
      </c>
      <c r="G593" s="107">
        <f>第2表01元データ!N46</f>
        <v>12</v>
      </c>
      <c r="H593" s="107">
        <f t="shared" si="252"/>
        <v>-2</v>
      </c>
      <c r="I593" s="108">
        <f t="shared" si="253"/>
        <v>-14.285714285714285</v>
      </c>
      <c r="J593" s="102"/>
      <c r="K593" s="114" t="s">
        <v>100</v>
      </c>
      <c r="L593" s="106">
        <v>27</v>
      </c>
      <c r="M593" s="107">
        <v>20</v>
      </c>
      <c r="N593" s="107">
        <v>27</v>
      </c>
      <c r="O593" s="107">
        <v>20</v>
      </c>
      <c r="P593" s="107">
        <f>第2表01元データ!O46</f>
        <v>5</v>
      </c>
      <c r="Q593" s="107">
        <f t="shared" si="254"/>
        <v>-15</v>
      </c>
      <c r="R593" s="108">
        <f t="shared" si="255"/>
        <v>-75</v>
      </c>
      <c r="S593" s="108"/>
      <c r="T593" s="100">
        <v>107</v>
      </c>
      <c r="W593" s="100" t="s">
        <v>361</v>
      </c>
      <c r="X593" s="100">
        <v>29</v>
      </c>
      <c r="Y593" s="100">
        <v>20</v>
      </c>
      <c r="Z593" s="100">
        <v>17</v>
      </c>
      <c r="AA593" s="100">
        <v>17</v>
      </c>
      <c r="AC593" s="100" t="s">
        <v>361</v>
      </c>
      <c r="AD593" s="100">
        <v>27</v>
      </c>
      <c r="AE593" s="100">
        <v>27</v>
      </c>
      <c r="AF593" s="100">
        <v>20</v>
      </c>
      <c r="AG593" s="100">
        <v>27</v>
      </c>
      <c r="AJ593" s="100" t="str">
        <f t="shared" si="250"/>
        <v>●</v>
      </c>
      <c r="AK593" s="100" t="str">
        <f t="shared" si="248"/>
        <v>●</v>
      </c>
      <c r="AL593" s="100" t="str">
        <f t="shared" si="248"/>
        <v>○</v>
      </c>
      <c r="AM593" s="100" t="str">
        <f t="shared" si="248"/>
        <v>●</v>
      </c>
      <c r="AP593" s="100" t="str">
        <f t="shared" si="251"/>
        <v>○</v>
      </c>
      <c r="AQ593" s="100" t="str">
        <f t="shared" si="249"/>
        <v>●</v>
      </c>
      <c r="AR593" s="100" t="str">
        <f t="shared" si="249"/>
        <v>●</v>
      </c>
      <c r="AS593" s="100" t="str">
        <f t="shared" si="249"/>
        <v>●</v>
      </c>
    </row>
    <row r="594" spans="2:45" s="100" customFormat="1" ht="14.25" customHeight="1">
      <c r="B594" s="102" t="s">
        <v>118</v>
      </c>
      <c r="C594" s="106">
        <v>32</v>
      </c>
      <c r="D594" s="107">
        <v>17</v>
      </c>
      <c r="E594" s="107">
        <v>17</v>
      </c>
      <c r="F594" s="107">
        <v>14</v>
      </c>
      <c r="G594" s="107">
        <f>第2表01元データ!N47</f>
        <v>18</v>
      </c>
      <c r="H594" s="107">
        <f t="shared" si="252"/>
        <v>4</v>
      </c>
      <c r="I594" s="108">
        <f t="shared" si="253"/>
        <v>28.571428571428569</v>
      </c>
      <c r="J594" s="102"/>
      <c r="K594" s="114" t="s">
        <v>118</v>
      </c>
      <c r="L594" s="106">
        <v>26</v>
      </c>
      <c r="M594" s="107">
        <v>32</v>
      </c>
      <c r="N594" s="107">
        <v>22</v>
      </c>
      <c r="O594" s="107">
        <v>22</v>
      </c>
      <c r="P594" s="107">
        <f>第2表01元データ!O47</f>
        <v>6</v>
      </c>
      <c r="Q594" s="107">
        <f t="shared" si="254"/>
        <v>-16</v>
      </c>
      <c r="R594" s="108">
        <f t="shared" si="255"/>
        <v>-72.727272727272734</v>
      </c>
      <c r="S594" s="108"/>
      <c r="T594" s="100">
        <v>108</v>
      </c>
      <c r="W594" s="100" t="s">
        <v>362</v>
      </c>
      <c r="X594" s="100">
        <v>42</v>
      </c>
      <c r="Y594" s="100">
        <v>32</v>
      </c>
      <c r="Z594" s="100">
        <v>17</v>
      </c>
      <c r="AA594" s="100">
        <v>17</v>
      </c>
      <c r="AC594" s="100" t="s">
        <v>362</v>
      </c>
      <c r="AD594" s="100">
        <v>31</v>
      </c>
      <c r="AE594" s="100">
        <v>26</v>
      </c>
      <c r="AF594" s="100">
        <v>32</v>
      </c>
      <c r="AG594" s="100">
        <v>22</v>
      </c>
      <c r="AJ594" s="100" t="str">
        <f t="shared" si="250"/>
        <v>●</v>
      </c>
      <c r="AK594" s="100" t="str">
        <f t="shared" si="248"/>
        <v>●</v>
      </c>
      <c r="AL594" s="100" t="str">
        <f t="shared" si="248"/>
        <v>○</v>
      </c>
      <c r="AM594" s="100" t="str">
        <f t="shared" si="248"/>
        <v>●</v>
      </c>
      <c r="AP594" s="100" t="str">
        <f t="shared" si="251"/>
        <v>●</v>
      </c>
      <c r="AQ594" s="100" t="str">
        <f t="shared" si="249"/>
        <v>●</v>
      </c>
      <c r="AR594" s="100" t="str">
        <f t="shared" si="249"/>
        <v>●</v>
      </c>
      <c r="AS594" s="100" t="str">
        <f t="shared" si="249"/>
        <v>○</v>
      </c>
    </row>
    <row r="595" spans="2:45" s="100" customFormat="1" ht="14.25" customHeight="1">
      <c r="B595" s="102" t="s">
        <v>101</v>
      </c>
      <c r="C595" s="106">
        <v>34</v>
      </c>
      <c r="D595" s="107">
        <v>28</v>
      </c>
      <c r="E595" s="107">
        <v>20</v>
      </c>
      <c r="F595" s="107">
        <v>9</v>
      </c>
      <c r="G595" s="107">
        <f>第2表01元データ!N48</f>
        <v>13</v>
      </c>
      <c r="H595" s="107">
        <f t="shared" si="252"/>
        <v>4</v>
      </c>
      <c r="I595" s="108">
        <f t="shared" si="253"/>
        <v>44.444444444444443</v>
      </c>
      <c r="J595" s="102"/>
      <c r="K595" s="114" t="s">
        <v>101</v>
      </c>
      <c r="L595" s="106">
        <v>29</v>
      </c>
      <c r="M595" s="107">
        <v>25</v>
      </c>
      <c r="N595" s="107">
        <v>31</v>
      </c>
      <c r="O595" s="107">
        <v>22</v>
      </c>
      <c r="P595" s="107">
        <f>第2表01元データ!O48</f>
        <v>12</v>
      </c>
      <c r="Q595" s="107">
        <f t="shared" si="254"/>
        <v>-10</v>
      </c>
      <c r="R595" s="108">
        <f t="shared" si="255"/>
        <v>-45.454545454545453</v>
      </c>
      <c r="S595" s="108"/>
      <c r="T595" s="100">
        <v>109</v>
      </c>
      <c r="W595" s="100" t="s">
        <v>363</v>
      </c>
      <c r="X595" s="100">
        <v>48</v>
      </c>
      <c r="Y595" s="100">
        <v>34</v>
      </c>
      <c r="Z595" s="100">
        <v>28</v>
      </c>
      <c r="AA595" s="100">
        <v>20</v>
      </c>
      <c r="AC595" s="100" t="s">
        <v>363</v>
      </c>
      <c r="AD595" s="100">
        <v>48</v>
      </c>
      <c r="AE595" s="100">
        <v>29</v>
      </c>
      <c r="AF595" s="100">
        <v>25</v>
      </c>
      <c r="AG595" s="100">
        <v>31</v>
      </c>
      <c r="AJ595" s="100" t="str">
        <f t="shared" si="250"/>
        <v>●</v>
      </c>
      <c r="AK595" s="100" t="str">
        <f t="shared" si="248"/>
        <v>●</v>
      </c>
      <c r="AL595" s="100" t="str">
        <f>IF(E595=Z595,"○","●")</f>
        <v>●</v>
      </c>
      <c r="AM595" s="100" t="str">
        <f t="shared" si="248"/>
        <v>●</v>
      </c>
      <c r="AP595" s="100" t="str">
        <f t="shared" si="251"/>
        <v>●</v>
      </c>
      <c r="AQ595" s="100" t="str">
        <f t="shared" si="249"/>
        <v>●</v>
      </c>
      <c r="AR595" s="100" t="str">
        <f t="shared" si="249"/>
        <v>●</v>
      </c>
      <c r="AS595" s="100" t="str">
        <f t="shared" si="249"/>
        <v>●</v>
      </c>
    </row>
    <row r="596" spans="2:45" s="100" customFormat="1" ht="14.25" customHeight="1">
      <c r="B596" s="102" t="s">
        <v>102</v>
      </c>
      <c r="C596" s="106">
        <v>46</v>
      </c>
      <c r="D596" s="107">
        <v>38</v>
      </c>
      <c r="E596" s="107">
        <v>26</v>
      </c>
      <c r="F596" s="107">
        <v>17</v>
      </c>
      <c r="G596" s="107">
        <f>第2表01元データ!N49</f>
        <v>8</v>
      </c>
      <c r="H596" s="107">
        <f t="shared" si="252"/>
        <v>-9</v>
      </c>
      <c r="I596" s="108">
        <f t="shared" si="253"/>
        <v>-52.941176470588239</v>
      </c>
      <c r="J596" s="102"/>
      <c r="K596" s="114" t="s">
        <v>102</v>
      </c>
      <c r="L596" s="106">
        <v>41</v>
      </c>
      <c r="M596" s="107">
        <v>25</v>
      </c>
      <c r="N596" s="107">
        <v>22</v>
      </c>
      <c r="O596" s="107">
        <v>23</v>
      </c>
      <c r="P596" s="107">
        <f>第2表01元データ!O49</f>
        <v>19</v>
      </c>
      <c r="Q596" s="107">
        <f t="shared" si="254"/>
        <v>-4</v>
      </c>
      <c r="R596" s="108">
        <f t="shared" si="255"/>
        <v>-17.391304347826086</v>
      </c>
      <c r="S596" s="108"/>
      <c r="T596" s="100">
        <v>110</v>
      </c>
      <c r="W596" s="100" t="s">
        <v>364</v>
      </c>
      <c r="X596" s="100">
        <v>53</v>
      </c>
      <c r="Y596" s="100">
        <v>46</v>
      </c>
      <c r="Z596" s="100">
        <v>38</v>
      </c>
      <c r="AA596" s="100">
        <v>26</v>
      </c>
      <c r="AC596" s="100" t="s">
        <v>364</v>
      </c>
      <c r="AD596" s="100">
        <v>42</v>
      </c>
      <c r="AE596" s="100">
        <v>41</v>
      </c>
      <c r="AF596" s="100">
        <v>25</v>
      </c>
      <c r="AG596" s="100">
        <v>22</v>
      </c>
      <c r="AJ596" s="100" t="str">
        <f t="shared" si="250"/>
        <v>●</v>
      </c>
      <c r="AK596" s="100" t="str">
        <f t="shared" si="248"/>
        <v>●</v>
      </c>
      <c r="AL596" s="100" t="str">
        <f t="shared" si="248"/>
        <v>●</v>
      </c>
      <c r="AM596" s="100" t="str">
        <f t="shared" si="248"/>
        <v>●</v>
      </c>
      <c r="AP596" s="100" t="str">
        <f t="shared" si="251"/>
        <v>●</v>
      </c>
      <c r="AQ596" s="100" t="str">
        <f t="shared" si="249"/>
        <v>●</v>
      </c>
      <c r="AR596" s="100" t="str">
        <f t="shared" si="249"/>
        <v>●</v>
      </c>
      <c r="AS596" s="100" t="str">
        <f t="shared" si="249"/>
        <v>●</v>
      </c>
    </row>
    <row r="597" spans="2:45" s="100" customFormat="1" ht="14.25" customHeight="1">
      <c r="B597" s="102" t="s">
        <v>103</v>
      </c>
      <c r="C597" s="106">
        <v>39</v>
      </c>
      <c r="D597" s="107">
        <v>49</v>
      </c>
      <c r="E597" s="107">
        <v>41</v>
      </c>
      <c r="F597" s="107">
        <v>25</v>
      </c>
      <c r="G597" s="107">
        <f>第2表01元データ!N50</f>
        <v>14</v>
      </c>
      <c r="H597" s="107">
        <f t="shared" si="252"/>
        <v>-11</v>
      </c>
      <c r="I597" s="108">
        <f t="shared" si="253"/>
        <v>-44</v>
      </c>
      <c r="J597" s="102"/>
      <c r="K597" s="114" t="s">
        <v>103</v>
      </c>
      <c r="L597" s="106">
        <v>39</v>
      </c>
      <c r="M597" s="107">
        <v>44</v>
      </c>
      <c r="N597" s="107">
        <v>28</v>
      </c>
      <c r="O597" s="107">
        <v>23</v>
      </c>
      <c r="P597" s="107">
        <f>第2表01元データ!O50</f>
        <v>24</v>
      </c>
      <c r="Q597" s="107">
        <f t="shared" si="254"/>
        <v>1</v>
      </c>
      <c r="R597" s="108">
        <f t="shared" si="255"/>
        <v>4.3478260869565215</v>
      </c>
      <c r="S597" s="108"/>
      <c r="T597" s="100">
        <v>111</v>
      </c>
      <c r="W597" s="100" t="s">
        <v>365</v>
      </c>
      <c r="X597" s="100">
        <v>37</v>
      </c>
      <c r="Y597" s="100">
        <v>39</v>
      </c>
      <c r="Z597" s="100">
        <v>49</v>
      </c>
      <c r="AA597" s="100">
        <v>41</v>
      </c>
      <c r="AC597" s="100" t="s">
        <v>365</v>
      </c>
      <c r="AD597" s="100">
        <v>52</v>
      </c>
      <c r="AE597" s="100">
        <v>39</v>
      </c>
      <c r="AF597" s="100">
        <v>44</v>
      </c>
      <c r="AG597" s="100">
        <v>28</v>
      </c>
      <c r="AJ597" s="100" t="str">
        <f t="shared" si="250"/>
        <v>●</v>
      </c>
      <c r="AK597" s="100" t="str">
        <f t="shared" si="248"/>
        <v>●</v>
      </c>
      <c r="AL597" s="100" t="str">
        <f t="shared" si="248"/>
        <v>●</v>
      </c>
      <c r="AM597" s="100" t="str">
        <f t="shared" si="248"/>
        <v>●</v>
      </c>
      <c r="AP597" s="100" t="str">
        <f t="shared" si="251"/>
        <v>●</v>
      </c>
      <c r="AQ597" s="100" t="str">
        <f t="shared" si="249"/>
        <v>●</v>
      </c>
      <c r="AR597" s="100" t="str">
        <f t="shared" si="249"/>
        <v>●</v>
      </c>
      <c r="AS597" s="100" t="str">
        <f t="shared" si="249"/>
        <v>●</v>
      </c>
    </row>
    <row r="598" spans="2:45" s="100" customFormat="1" ht="14.25" customHeight="1">
      <c r="B598" s="102" t="s">
        <v>104</v>
      </c>
      <c r="C598" s="106">
        <v>35</v>
      </c>
      <c r="D598" s="107">
        <v>42</v>
      </c>
      <c r="E598" s="107">
        <v>49</v>
      </c>
      <c r="F598" s="107">
        <v>32</v>
      </c>
      <c r="G598" s="107">
        <f>第2表01元データ!N51</f>
        <v>17</v>
      </c>
      <c r="H598" s="107">
        <f t="shared" si="252"/>
        <v>-15</v>
      </c>
      <c r="I598" s="108">
        <f t="shared" si="253"/>
        <v>-46.875</v>
      </c>
      <c r="J598" s="102"/>
      <c r="K598" s="114" t="s">
        <v>104</v>
      </c>
      <c r="L598" s="106">
        <v>44</v>
      </c>
      <c r="M598" s="107">
        <v>38</v>
      </c>
      <c r="N598" s="107">
        <v>37</v>
      </c>
      <c r="O598" s="107">
        <v>22</v>
      </c>
      <c r="P598" s="107">
        <f>第2表01元データ!O51</f>
        <v>23</v>
      </c>
      <c r="Q598" s="107">
        <f t="shared" si="254"/>
        <v>1</v>
      </c>
      <c r="R598" s="108">
        <f t="shared" si="255"/>
        <v>4.5454545454545459</v>
      </c>
      <c r="S598" s="108"/>
      <c r="T598" s="100">
        <v>112</v>
      </c>
      <c r="W598" s="100" t="s">
        <v>366</v>
      </c>
      <c r="X598" s="100">
        <v>44</v>
      </c>
      <c r="Y598" s="100">
        <v>35</v>
      </c>
      <c r="Z598" s="100">
        <v>42</v>
      </c>
      <c r="AA598" s="100">
        <v>49</v>
      </c>
      <c r="AC598" s="100" t="s">
        <v>366</v>
      </c>
      <c r="AD598" s="100">
        <v>65</v>
      </c>
      <c r="AE598" s="100">
        <v>44</v>
      </c>
      <c r="AF598" s="100">
        <v>38</v>
      </c>
      <c r="AG598" s="100">
        <v>37</v>
      </c>
      <c r="AJ598" s="100" t="str">
        <f t="shared" si="250"/>
        <v>●</v>
      </c>
      <c r="AK598" s="100" t="str">
        <f t="shared" si="248"/>
        <v>●</v>
      </c>
      <c r="AL598" s="100" t="str">
        <f t="shared" si="248"/>
        <v>●</v>
      </c>
      <c r="AM598" s="100" t="str">
        <f t="shared" si="248"/>
        <v>●</v>
      </c>
      <c r="AP598" s="100" t="str">
        <f t="shared" si="251"/>
        <v>●</v>
      </c>
      <c r="AQ598" s="100" t="str">
        <f t="shared" si="249"/>
        <v>●</v>
      </c>
      <c r="AR598" s="100" t="str">
        <f t="shared" si="249"/>
        <v>●</v>
      </c>
      <c r="AS598" s="100" t="str">
        <f t="shared" si="249"/>
        <v>●</v>
      </c>
    </row>
    <row r="599" spans="2:45" s="100" customFormat="1" ht="14.25" customHeight="1">
      <c r="B599" s="102" t="s">
        <v>105</v>
      </c>
      <c r="C599" s="106">
        <v>40</v>
      </c>
      <c r="D599" s="107">
        <v>34</v>
      </c>
      <c r="E599" s="107">
        <v>40</v>
      </c>
      <c r="F599" s="107">
        <v>35</v>
      </c>
      <c r="G599" s="107">
        <f>第2表01元データ!N52</f>
        <v>22</v>
      </c>
      <c r="H599" s="107">
        <f t="shared" si="252"/>
        <v>-13</v>
      </c>
      <c r="I599" s="108">
        <f t="shared" si="253"/>
        <v>-37.142857142857146</v>
      </c>
      <c r="J599" s="102"/>
      <c r="K599" s="114" t="s">
        <v>105</v>
      </c>
      <c r="L599" s="106">
        <v>55</v>
      </c>
      <c r="M599" s="107">
        <v>38</v>
      </c>
      <c r="N599" s="107">
        <v>42</v>
      </c>
      <c r="O599" s="107">
        <v>35</v>
      </c>
      <c r="P599" s="107">
        <f>第2表01元データ!O52</f>
        <v>24</v>
      </c>
      <c r="Q599" s="107">
        <f t="shared" si="254"/>
        <v>-11</v>
      </c>
      <c r="R599" s="108">
        <f t="shared" si="255"/>
        <v>-31.428571428571427</v>
      </c>
      <c r="S599" s="108"/>
      <c r="T599" s="100">
        <v>113</v>
      </c>
      <c r="W599" s="100" t="s">
        <v>367</v>
      </c>
      <c r="X599" s="100">
        <v>37</v>
      </c>
      <c r="Y599" s="100">
        <v>40</v>
      </c>
      <c r="Z599" s="100">
        <v>34</v>
      </c>
      <c r="AA599" s="100">
        <v>40</v>
      </c>
      <c r="AC599" s="100" t="s">
        <v>367</v>
      </c>
      <c r="AD599" s="100">
        <v>55</v>
      </c>
      <c r="AE599" s="100">
        <v>55</v>
      </c>
      <c r="AF599" s="100">
        <v>38</v>
      </c>
      <c r="AG599" s="100">
        <v>42</v>
      </c>
      <c r="AJ599" s="100" t="str">
        <f t="shared" si="250"/>
        <v>●</v>
      </c>
      <c r="AK599" s="100" t="str">
        <f t="shared" si="248"/>
        <v>●</v>
      </c>
      <c r="AL599" s="100" t="str">
        <f t="shared" si="248"/>
        <v>●</v>
      </c>
      <c r="AM599" s="100" t="str">
        <f t="shared" si="248"/>
        <v>●</v>
      </c>
      <c r="AP599" s="100" t="str">
        <f t="shared" si="251"/>
        <v>○</v>
      </c>
      <c r="AQ599" s="100" t="str">
        <f t="shared" si="249"/>
        <v>●</v>
      </c>
      <c r="AR599" s="100" t="str">
        <f t="shared" si="249"/>
        <v>●</v>
      </c>
      <c r="AS599" s="100" t="str">
        <f t="shared" si="249"/>
        <v>●</v>
      </c>
    </row>
    <row r="600" spans="2:45" s="100" customFormat="1" ht="14.25" customHeight="1">
      <c r="B600" s="102" t="s">
        <v>106</v>
      </c>
      <c r="C600" s="106">
        <v>29</v>
      </c>
      <c r="D600" s="107">
        <v>44</v>
      </c>
      <c r="E600" s="107">
        <v>28</v>
      </c>
      <c r="F600" s="107">
        <v>28</v>
      </c>
      <c r="G600" s="107">
        <f>第2表01元データ!N53</f>
        <v>29</v>
      </c>
      <c r="H600" s="107">
        <f t="shared" si="252"/>
        <v>1</v>
      </c>
      <c r="I600" s="108">
        <f t="shared" si="253"/>
        <v>3.5714285714285712</v>
      </c>
      <c r="J600" s="102"/>
      <c r="K600" s="114" t="s">
        <v>106</v>
      </c>
      <c r="L600" s="106">
        <v>49</v>
      </c>
      <c r="M600" s="107">
        <v>50</v>
      </c>
      <c r="N600" s="107">
        <v>36</v>
      </c>
      <c r="O600" s="107">
        <v>41</v>
      </c>
      <c r="P600" s="107">
        <f>第2表01元データ!O53</f>
        <v>24</v>
      </c>
      <c r="Q600" s="107">
        <f t="shared" si="254"/>
        <v>-17</v>
      </c>
      <c r="R600" s="108">
        <f t="shared" si="255"/>
        <v>-41.463414634146339</v>
      </c>
      <c r="S600" s="108"/>
      <c r="T600" s="100">
        <v>114</v>
      </c>
      <c r="W600" s="100" t="s">
        <v>368</v>
      </c>
      <c r="X600" s="100">
        <v>33</v>
      </c>
      <c r="Y600" s="100">
        <v>29</v>
      </c>
      <c r="Z600" s="100">
        <v>44</v>
      </c>
      <c r="AA600" s="100">
        <v>28</v>
      </c>
      <c r="AC600" s="100" t="s">
        <v>368</v>
      </c>
      <c r="AD600" s="100">
        <v>53</v>
      </c>
      <c r="AE600" s="100">
        <v>49</v>
      </c>
      <c r="AF600" s="100">
        <v>50</v>
      </c>
      <c r="AG600" s="100">
        <v>36</v>
      </c>
      <c r="AJ600" s="100" t="str">
        <f t="shared" si="250"/>
        <v>●</v>
      </c>
      <c r="AK600" s="100" t="str">
        <f t="shared" si="248"/>
        <v>●</v>
      </c>
      <c r="AL600" s="100" t="str">
        <f t="shared" si="248"/>
        <v>●</v>
      </c>
      <c r="AM600" s="100" t="str">
        <f t="shared" si="248"/>
        <v>○</v>
      </c>
      <c r="AP600" s="100" t="str">
        <f t="shared" si="251"/>
        <v>●</v>
      </c>
      <c r="AQ600" s="100" t="str">
        <f t="shared" si="249"/>
        <v>●</v>
      </c>
      <c r="AR600" s="100" t="str">
        <f t="shared" si="249"/>
        <v>●</v>
      </c>
      <c r="AS600" s="100" t="str">
        <f t="shared" si="249"/>
        <v>●</v>
      </c>
    </row>
    <row r="601" spans="2:45" s="100" customFormat="1" ht="14.25" customHeight="1">
      <c r="B601" s="102" t="s">
        <v>107</v>
      </c>
      <c r="C601" s="106">
        <v>23</v>
      </c>
      <c r="D601" s="107">
        <v>29</v>
      </c>
      <c r="E601" s="107">
        <v>33</v>
      </c>
      <c r="F601" s="107">
        <v>24</v>
      </c>
      <c r="G601" s="107">
        <f>第2表01元データ!N54</f>
        <v>24</v>
      </c>
      <c r="H601" s="107">
        <f t="shared" si="252"/>
        <v>0</v>
      </c>
      <c r="I601" s="108">
        <f t="shared" si="253"/>
        <v>0</v>
      </c>
      <c r="J601" s="102"/>
      <c r="K601" s="114" t="s">
        <v>107</v>
      </c>
      <c r="L601" s="106">
        <v>41</v>
      </c>
      <c r="M601" s="107">
        <v>39</v>
      </c>
      <c r="N601" s="107">
        <v>41</v>
      </c>
      <c r="O601" s="107">
        <v>29</v>
      </c>
      <c r="P601" s="107">
        <f>第2表01元データ!O54</f>
        <v>29</v>
      </c>
      <c r="Q601" s="107">
        <f t="shared" si="254"/>
        <v>0</v>
      </c>
      <c r="R601" s="108">
        <f t="shared" si="255"/>
        <v>0</v>
      </c>
      <c r="S601" s="108"/>
      <c r="T601" s="100">
        <v>115</v>
      </c>
      <c r="W601" s="100" t="s">
        <v>369</v>
      </c>
      <c r="X601" s="100">
        <v>32</v>
      </c>
      <c r="Y601" s="100">
        <v>23</v>
      </c>
      <c r="Z601" s="100">
        <v>29</v>
      </c>
      <c r="AA601" s="100">
        <v>33</v>
      </c>
      <c r="AC601" s="100" t="s">
        <v>369</v>
      </c>
      <c r="AD601" s="100">
        <v>32</v>
      </c>
      <c r="AE601" s="100">
        <v>41</v>
      </c>
      <c r="AF601" s="100">
        <v>39</v>
      </c>
      <c r="AG601" s="100">
        <v>41</v>
      </c>
      <c r="AJ601" s="100" t="str">
        <f t="shared" si="250"/>
        <v>●</v>
      </c>
      <c r="AK601" s="100" t="str">
        <f t="shared" si="248"/>
        <v>●</v>
      </c>
      <c r="AL601" s="100" t="str">
        <f t="shared" si="248"/>
        <v>●</v>
      </c>
      <c r="AM601" s="100" t="str">
        <f t="shared" si="248"/>
        <v>●</v>
      </c>
      <c r="AP601" s="100" t="str">
        <f t="shared" si="251"/>
        <v>●</v>
      </c>
      <c r="AQ601" s="100" t="str">
        <f t="shared" si="249"/>
        <v>●</v>
      </c>
      <c r="AR601" s="100" t="str">
        <f t="shared" si="249"/>
        <v>●</v>
      </c>
      <c r="AS601" s="100" t="str">
        <f t="shared" si="249"/>
        <v>●</v>
      </c>
    </row>
    <row r="602" spans="2:45" s="100" customFormat="1" ht="14.25" customHeight="1">
      <c r="B602" s="102" t="s">
        <v>108</v>
      </c>
      <c r="C602" s="106">
        <v>27</v>
      </c>
      <c r="D602" s="107">
        <v>17</v>
      </c>
      <c r="E602" s="107">
        <v>19</v>
      </c>
      <c r="F602" s="107">
        <v>24</v>
      </c>
      <c r="G602" s="107">
        <f>第2表01元データ!N55</f>
        <v>14</v>
      </c>
      <c r="H602" s="107">
        <f t="shared" si="252"/>
        <v>-10</v>
      </c>
      <c r="I602" s="108">
        <f t="shared" si="253"/>
        <v>-41.666666666666671</v>
      </c>
      <c r="J602" s="102"/>
      <c r="K602" s="114" t="s">
        <v>108</v>
      </c>
      <c r="L602" s="106">
        <v>21</v>
      </c>
      <c r="M602" s="107">
        <v>31</v>
      </c>
      <c r="N602" s="107">
        <v>29</v>
      </c>
      <c r="O602" s="107">
        <v>38</v>
      </c>
      <c r="P602" s="107">
        <f>第2表01元データ!O55</f>
        <v>30</v>
      </c>
      <c r="Q602" s="107">
        <f t="shared" si="254"/>
        <v>-8</v>
      </c>
      <c r="R602" s="108">
        <f t="shared" si="255"/>
        <v>-21.052631578947366</v>
      </c>
      <c r="S602" s="108"/>
      <c r="T602" s="100">
        <v>116</v>
      </c>
      <c r="W602" s="100" t="s">
        <v>370</v>
      </c>
      <c r="X602" s="100">
        <v>20</v>
      </c>
      <c r="Y602" s="100">
        <v>27</v>
      </c>
      <c r="Z602" s="100">
        <v>17</v>
      </c>
      <c r="AA602" s="100">
        <v>19</v>
      </c>
      <c r="AC602" s="100" t="s">
        <v>370</v>
      </c>
      <c r="AD602" s="100">
        <v>23</v>
      </c>
      <c r="AE602" s="100">
        <v>21</v>
      </c>
      <c r="AF602" s="100">
        <v>31</v>
      </c>
      <c r="AG602" s="100">
        <v>29</v>
      </c>
      <c r="AJ602" s="100" t="str">
        <f t="shared" si="250"/>
        <v>●</v>
      </c>
      <c r="AK602" s="100" t="str">
        <f t="shared" si="248"/>
        <v>●</v>
      </c>
      <c r="AL602" s="100" t="str">
        <f t="shared" si="248"/>
        <v>●</v>
      </c>
      <c r="AM602" s="100" t="str">
        <f t="shared" si="248"/>
        <v>●</v>
      </c>
      <c r="AP602" s="100" t="str">
        <f t="shared" si="251"/>
        <v>●</v>
      </c>
      <c r="AQ602" s="100" t="str">
        <f t="shared" si="249"/>
        <v>●</v>
      </c>
      <c r="AR602" s="100" t="str">
        <f t="shared" si="249"/>
        <v>●</v>
      </c>
      <c r="AS602" s="100" t="str">
        <f t="shared" si="249"/>
        <v>●</v>
      </c>
    </row>
    <row r="603" spans="2:45" s="100" customFormat="1" ht="14.25" customHeight="1">
      <c r="B603" s="102" t="s">
        <v>109</v>
      </c>
      <c r="C603" s="106">
        <v>10</v>
      </c>
      <c r="D603" s="107">
        <v>18</v>
      </c>
      <c r="E603" s="107">
        <v>10</v>
      </c>
      <c r="F603" s="107">
        <v>17</v>
      </c>
      <c r="G603" s="107">
        <f>第2表01元データ!N56</f>
        <v>15</v>
      </c>
      <c r="H603" s="107">
        <f t="shared" si="252"/>
        <v>-2</v>
      </c>
      <c r="I603" s="108">
        <f t="shared" si="253"/>
        <v>-11.76470588235294</v>
      </c>
      <c r="J603" s="102"/>
      <c r="K603" s="114" t="s">
        <v>109</v>
      </c>
      <c r="L603" s="106">
        <v>11</v>
      </c>
      <c r="M603" s="107">
        <v>16</v>
      </c>
      <c r="N603" s="107">
        <v>20</v>
      </c>
      <c r="O603" s="107">
        <v>18</v>
      </c>
      <c r="P603" s="107">
        <f>第2表01元データ!O56</f>
        <v>13</v>
      </c>
      <c r="Q603" s="107">
        <f t="shared" si="254"/>
        <v>-5</v>
      </c>
      <c r="R603" s="108">
        <f t="shared" si="255"/>
        <v>-27.777777777777779</v>
      </c>
      <c r="S603" s="108"/>
      <c r="T603" s="100">
        <v>117</v>
      </c>
      <c r="W603" s="99" t="s">
        <v>371</v>
      </c>
      <c r="X603" s="99">
        <v>15</v>
      </c>
      <c r="Y603" s="99">
        <v>10</v>
      </c>
      <c r="Z603" s="99">
        <v>18</v>
      </c>
      <c r="AA603" s="99">
        <v>10</v>
      </c>
      <c r="AB603" s="99"/>
      <c r="AC603" s="99" t="s">
        <v>371</v>
      </c>
      <c r="AD603" s="99">
        <v>7</v>
      </c>
      <c r="AE603" s="99">
        <v>11</v>
      </c>
      <c r="AF603" s="99">
        <v>16</v>
      </c>
      <c r="AG603" s="99">
        <v>20</v>
      </c>
      <c r="AJ603" s="100" t="str">
        <f t="shared" si="250"/>
        <v>●</v>
      </c>
      <c r="AK603" s="100" t="str">
        <f t="shared" si="248"/>
        <v>●</v>
      </c>
      <c r="AL603" s="100" t="str">
        <f t="shared" si="248"/>
        <v>●</v>
      </c>
      <c r="AM603" s="100" t="str">
        <f t="shared" si="248"/>
        <v>●</v>
      </c>
      <c r="AP603" s="100" t="str">
        <f t="shared" si="251"/>
        <v>●</v>
      </c>
      <c r="AQ603" s="100" t="str">
        <f t="shared" si="249"/>
        <v>●</v>
      </c>
      <c r="AR603" s="100" t="str">
        <f t="shared" si="249"/>
        <v>●</v>
      </c>
      <c r="AS603" s="100" t="str">
        <f t="shared" si="249"/>
        <v>●</v>
      </c>
    </row>
    <row r="604" spans="2:45" s="100" customFormat="1" ht="14.25" customHeight="1">
      <c r="B604" s="102" t="s">
        <v>110</v>
      </c>
      <c r="C604" s="106">
        <v>7</v>
      </c>
      <c r="D604" s="107">
        <v>6</v>
      </c>
      <c r="E604" s="107">
        <v>13</v>
      </c>
      <c r="F604" s="107">
        <v>15</v>
      </c>
      <c r="G604" s="107">
        <f>第2表01元データ!N57</f>
        <v>11</v>
      </c>
      <c r="H604" s="107">
        <f t="shared" si="252"/>
        <v>-4</v>
      </c>
      <c r="I604" s="108">
        <f t="shared" si="253"/>
        <v>-26.666666666666668</v>
      </c>
      <c r="J604" s="102"/>
      <c r="K604" s="114" t="s">
        <v>110</v>
      </c>
      <c r="L604" s="106">
        <v>4</v>
      </c>
      <c r="M604" s="107">
        <v>5</v>
      </c>
      <c r="N604" s="107">
        <v>9</v>
      </c>
      <c r="O604" s="107">
        <v>15</v>
      </c>
      <c r="P604" s="107">
        <f>第2表01元データ!O57</f>
        <v>22</v>
      </c>
      <c r="Q604" s="107">
        <f t="shared" si="254"/>
        <v>7</v>
      </c>
      <c r="R604" s="108">
        <f t="shared" si="255"/>
        <v>46.666666666666664</v>
      </c>
      <c r="S604" s="108"/>
      <c r="T604" s="100">
        <v>118</v>
      </c>
      <c r="W604" s="100" t="s">
        <v>378</v>
      </c>
      <c r="X604" s="100">
        <v>5</v>
      </c>
      <c r="Y604" s="100">
        <v>7</v>
      </c>
      <c r="Z604" s="100">
        <v>6</v>
      </c>
      <c r="AA604" s="100">
        <v>13</v>
      </c>
      <c r="AC604" s="100" t="s">
        <v>378</v>
      </c>
      <c r="AD604" s="100">
        <v>4</v>
      </c>
      <c r="AE604" s="100">
        <v>4</v>
      </c>
      <c r="AF604" s="100">
        <v>5</v>
      </c>
      <c r="AG604" s="100">
        <v>9</v>
      </c>
      <c r="AJ604" s="100" t="str">
        <f t="shared" si="250"/>
        <v>●</v>
      </c>
      <c r="AK604" s="100" t="str">
        <f t="shared" si="248"/>
        <v>●</v>
      </c>
      <c r="AL604" s="100" t="str">
        <f t="shared" si="248"/>
        <v>●</v>
      </c>
      <c r="AM604" s="100" t="str">
        <f t="shared" si="248"/>
        <v>●</v>
      </c>
      <c r="AP604" s="100" t="str">
        <f t="shared" si="251"/>
        <v>○</v>
      </c>
      <c r="AQ604" s="100" t="str">
        <f t="shared" si="249"/>
        <v>●</v>
      </c>
      <c r="AR604" s="100" t="str">
        <f t="shared" si="249"/>
        <v>●</v>
      </c>
      <c r="AS604" s="100" t="str">
        <f t="shared" si="249"/>
        <v>●</v>
      </c>
    </row>
    <row r="605" spans="2:45" s="100" customFormat="1" ht="14.25" customHeight="1">
      <c r="B605" s="119" t="s">
        <v>111</v>
      </c>
      <c r="C605" s="120" t="s">
        <v>313</v>
      </c>
      <c r="D605" s="116" t="s">
        <v>313</v>
      </c>
      <c r="E605" s="116" t="s">
        <v>313</v>
      </c>
      <c r="F605" s="116" t="s">
        <v>313</v>
      </c>
      <c r="G605" s="107">
        <f>第2表01元データ!N58</f>
        <v>2</v>
      </c>
      <c r="H605" s="107"/>
      <c r="I605" s="108"/>
      <c r="K605" s="119" t="s">
        <v>111</v>
      </c>
      <c r="L605" s="120" t="s">
        <v>313</v>
      </c>
      <c r="M605" s="116" t="s">
        <v>313</v>
      </c>
      <c r="N605" s="116" t="s">
        <v>313</v>
      </c>
      <c r="O605" s="116" t="s">
        <v>313</v>
      </c>
      <c r="P605" s="107" t="str">
        <f>第2表01元データ!O58</f>
        <v>-</v>
      </c>
      <c r="Q605" s="107"/>
      <c r="R605" s="108"/>
      <c r="T605" s="100">
        <v>119</v>
      </c>
    </row>
    <row r="606" spans="2:45" s="100" customFormat="1" ht="14.25" customHeight="1">
      <c r="B606" s="119"/>
      <c r="C606" s="123"/>
      <c r="D606" s="116"/>
      <c r="E606" s="116"/>
      <c r="F606" s="116"/>
      <c r="G606" s="107"/>
      <c r="H606" s="107"/>
      <c r="I606" s="108"/>
      <c r="K606" s="119"/>
      <c r="L606" s="123"/>
      <c r="M606" s="116"/>
      <c r="N606" s="116"/>
      <c r="O606" s="116"/>
      <c r="P606" s="107"/>
      <c r="Q606" s="107"/>
      <c r="R606" s="108"/>
    </row>
    <row r="607" spans="2:45" s="100" customFormat="1" ht="14.25" customHeight="1">
      <c r="G607" s="168"/>
      <c r="P607" s="168"/>
    </row>
    <row r="608" spans="2:45" s="99" customFormat="1" ht="14.25" customHeight="1">
      <c r="B608" s="99" t="str">
        <f>LEFT(B548,LEN(B548)-2)&amp;+"女"</f>
        <v>錦町・女</v>
      </c>
      <c r="K608" s="99" t="str">
        <f>LEFT(K548,LEN(K548)-2)&amp;+"女"</f>
        <v>豊川町・女</v>
      </c>
      <c r="W608" s="100"/>
      <c r="X608" s="100"/>
      <c r="Y608" s="100"/>
      <c r="Z608" s="100"/>
      <c r="AA608" s="100"/>
      <c r="AB608" s="100"/>
      <c r="AC608" s="100"/>
      <c r="AD608" s="100"/>
      <c r="AE608" s="100"/>
      <c r="AF608" s="100"/>
      <c r="AG608" s="100"/>
    </row>
    <row r="609" spans="2:45" s="100" customFormat="1" ht="14.25" customHeight="1">
      <c r="B609" s="583" t="s">
        <v>335</v>
      </c>
      <c r="C609" s="101"/>
      <c r="D609" s="101"/>
      <c r="E609" s="101"/>
      <c r="F609" s="101"/>
      <c r="G609" s="135"/>
      <c r="H609" s="131"/>
      <c r="I609" s="131"/>
      <c r="J609" s="102"/>
      <c r="K609" s="583" t="s">
        <v>335</v>
      </c>
      <c r="L609" s="101"/>
      <c r="M609" s="101"/>
      <c r="N609" s="101"/>
      <c r="O609" s="101"/>
      <c r="P609" s="135"/>
      <c r="Q609" s="131"/>
      <c r="R609" s="131"/>
      <c r="S609" s="103"/>
    </row>
    <row r="610" spans="2:45" s="100" customFormat="1" ht="14.25" customHeight="1">
      <c r="B610" s="584"/>
      <c r="C610" s="130" t="str">
        <f>$C$4</f>
        <v>平成7年</v>
      </c>
      <c r="D610" s="130" t="str">
        <f>$D$4</f>
        <v>平成12年</v>
      </c>
      <c r="E610" s="130" t="str">
        <f>$E$4</f>
        <v>平成17年</v>
      </c>
      <c r="F610" s="130" t="str">
        <f>$F$4</f>
        <v>平成22年</v>
      </c>
      <c r="G610" s="130" t="s">
        <v>410</v>
      </c>
      <c r="H610" s="133" t="str">
        <f>$H$4</f>
        <v>対平成</v>
      </c>
      <c r="I610" s="134" t="str">
        <f>$I$4</f>
        <v>22年</v>
      </c>
      <c r="J610" s="102"/>
      <c r="K610" s="584"/>
      <c r="L610" s="130" t="str">
        <f>$C$4</f>
        <v>平成7年</v>
      </c>
      <c r="M610" s="130" t="str">
        <f>$D$4</f>
        <v>平成12年</v>
      </c>
      <c r="N610" s="130" t="str">
        <f>$E$4</f>
        <v>平成17年</v>
      </c>
      <c r="O610" s="130" t="str">
        <f>$F$4</f>
        <v>平成22年</v>
      </c>
      <c r="P610" s="130" t="s">
        <v>410</v>
      </c>
      <c r="Q610" s="133" t="str">
        <f>$H$4</f>
        <v>対平成</v>
      </c>
      <c r="R610" s="134" t="str">
        <f>$I$4</f>
        <v>22年</v>
      </c>
      <c r="S610" s="103"/>
    </row>
    <row r="611" spans="2:45" s="100" customFormat="1" ht="14.25" customHeight="1">
      <c r="B611" s="585"/>
      <c r="C611" s="104"/>
      <c r="D611" s="104"/>
      <c r="E611" s="104"/>
      <c r="F611" s="104"/>
      <c r="G611" s="104"/>
      <c r="H611" s="132" t="s">
        <v>88</v>
      </c>
      <c r="I611" s="133" t="s">
        <v>398</v>
      </c>
      <c r="J611" s="102"/>
      <c r="K611" s="585"/>
      <c r="L611" s="104"/>
      <c r="M611" s="104"/>
      <c r="N611" s="104"/>
      <c r="O611" s="104"/>
      <c r="P611" s="104"/>
      <c r="Q611" s="132" t="s">
        <v>88</v>
      </c>
      <c r="R611" s="133" t="s">
        <v>398</v>
      </c>
      <c r="S611" s="103"/>
    </row>
    <row r="612" spans="2:45" s="199" customFormat="1" ht="14.25" customHeight="1">
      <c r="B612" s="200" t="s">
        <v>90</v>
      </c>
      <c r="C612" s="198">
        <v>632</v>
      </c>
      <c r="D612" s="194">
        <v>539</v>
      </c>
      <c r="E612" s="194">
        <v>442</v>
      </c>
      <c r="F612" s="194">
        <v>398</v>
      </c>
      <c r="G612" s="194">
        <f>IF(COUNTIF(G617:G635,"x"),"x",IF(SUM(G617:G635)=0,"-",SUM(G617:G635)))</f>
        <v>306</v>
      </c>
      <c r="H612" s="193">
        <f t="shared" ref="H612:H615" si="256">IF(G612="x","x",IF(AND(G612="-",F612="-"),"-",IF(AND(G612="-",F612&gt;0),F612*-1,IF(AND(G612&gt;0,F612="-"),G612,G612-F612))))</f>
        <v>-92</v>
      </c>
      <c r="I612" s="195">
        <f t="shared" ref="I612:I615" si="257">IF(H612="x","x",IF(H612="-","-",IF(AND(F612="-",G612&gt;0),"皆増",IF(AND(F612&gt;0,G612="-"),"皆減",H612/F612*100))))</f>
        <v>-23.115577889447238</v>
      </c>
      <c r="J612" s="196"/>
      <c r="K612" s="197" t="s">
        <v>90</v>
      </c>
      <c r="L612" s="198">
        <v>674</v>
      </c>
      <c r="M612" s="194">
        <v>601</v>
      </c>
      <c r="N612" s="194">
        <v>562</v>
      </c>
      <c r="O612" s="194">
        <v>486</v>
      </c>
      <c r="P612" s="194">
        <f>IF(COUNTIF(P617:P635,"x"),"x",IF(SUM(P617:P635)=0,"-",SUM(P617:P635)))</f>
        <v>370</v>
      </c>
      <c r="Q612" s="193">
        <f t="shared" ref="Q612:Q615" si="258">IF(P612="x","x",IF(AND(P612="-",O612="-"),"-",IF(AND(P612="-",O612&gt;0),O612*-1,IF(AND(P612&gt;0,O612="-"),P612,P612-O612))))</f>
        <v>-116</v>
      </c>
      <c r="R612" s="195">
        <f t="shared" ref="R612:R615" si="259">IF(Q612="x","x",IF(Q612="-","-",IF(AND(O612="-",P612&gt;0),"皆増",IF(AND(O612&gt;0,P612="-"),"皆減",Q612/O612*100))))</f>
        <v>-23.868312757201647</v>
      </c>
      <c r="S612" s="195"/>
      <c r="W612" s="199" t="s">
        <v>373</v>
      </c>
      <c r="X612" s="199">
        <v>721</v>
      </c>
      <c r="Y612" s="199">
        <v>632</v>
      </c>
      <c r="Z612" s="199">
        <v>539</v>
      </c>
      <c r="AA612" s="199">
        <v>442</v>
      </c>
      <c r="AC612" s="199" t="s">
        <v>373</v>
      </c>
      <c r="AD612" s="199">
        <v>788</v>
      </c>
      <c r="AE612" s="199">
        <v>674</v>
      </c>
      <c r="AF612" s="199">
        <v>601</v>
      </c>
      <c r="AG612" s="199">
        <v>562</v>
      </c>
      <c r="AJ612" s="199" t="str">
        <f>IF(C612=X612,"○","●")</f>
        <v>●</v>
      </c>
      <c r="AK612" s="199" t="str">
        <f t="shared" ref="AK612:AM634" si="260">IF(D612=Y612,"○","●")</f>
        <v>●</v>
      </c>
      <c r="AL612" s="199" t="str">
        <f t="shared" si="260"/>
        <v>●</v>
      </c>
      <c r="AM612" s="199" t="str">
        <f t="shared" si="260"/>
        <v>●</v>
      </c>
      <c r="AP612" s="199" t="str">
        <f>IF(L612=AD612,"○","●")</f>
        <v>●</v>
      </c>
      <c r="AQ612" s="199" t="str">
        <f t="shared" ref="AQ612:AS634" si="261">IF(M612=AE612,"○","●")</f>
        <v>●</v>
      </c>
      <c r="AR612" s="199" t="str">
        <f t="shared" si="261"/>
        <v>●</v>
      </c>
      <c r="AS612" s="199" t="str">
        <f t="shared" si="261"/>
        <v>●</v>
      </c>
    </row>
    <row r="613" spans="2:45" s="100" customFormat="1" ht="14.25" customHeight="1">
      <c r="B613" s="105" t="s">
        <v>91</v>
      </c>
      <c r="C613" s="106">
        <v>50</v>
      </c>
      <c r="D613" s="107">
        <v>39</v>
      </c>
      <c r="E613" s="107">
        <v>31</v>
      </c>
      <c r="F613" s="107">
        <v>34</v>
      </c>
      <c r="G613" s="107">
        <f>IF(COUNTIF(G617:G619,"x"),"x",IF(SUM(G617:G619)=0,"-",SUM(G617:G619)))</f>
        <v>27</v>
      </c>
      <c r="H613" s="107">
        <f t="shared" si="256"/>
        <v>-7</v>
      </c>
      <c r="I613" s="108">
        <f t="shared" si="257"/>
        <v>-20.588235294117645</v>
      </c>
      <c r="J613" s="102"/>
      <c r="K613" s="109" t="s">
        <v>91</v>
      </c>
      <c r="L613" s="106">
        <v>57</v>
      </c>
      <c r="M613" s="107">
        <v>51</v>
      </c>
      <c r="N613" s="107">
        <v>61</v>
      </c>
      <c r="O613" s="107">
        <v>39</v>
      </c>
      <c r="P613" s="107">
        <f>IF(COUNTIF(P617:P619,"x"),"x",IF(SUM(P617:P619)=0,"-",SUM(P617:P619)))</f>
        <v>14</v>
      </c>
      <c r="Q613" s="107">
        <f t="shared" si="258"/>
        <v>-25</v>
      </c>
      <c r="R613" s="108">
        <f t="shared" si="259"/>
        <v>-64.102564102564102</v>
      </c>
      <c r="S613" s="108"/>
      <c r="W613" s="100" t="s">
        <v>374</v>
      </c>
      <c r="X613" s="100">
        <v>70</v>
      </c>
      <c r="Y613" s="100">
        <v>50</v>
      </c>
      <c r="Z613" s="100">
        <v>39</v>
      </c>
      <c r="AA613" s="100">
        <v>31</v>
      </c>
      <c r="AC613" s="100" t="s">
        <v>374</v>
      </c>
      <c r="AD613" s="100">
        <v>66</v>
      </c>
      <c r="AE613" s="100">
        <v>57</v>
      </c>
      <c r="AF613" s="100">
        <v>51</v>
      </c>
      <c r="AG613" s="100">
        <v>61</v>
      </c>
      <c r="AJ613" s="100" t="str">
        <f t="shared" ref="AJ613:AJ634" si="262">IF(C613=X613,"○","●")</f>
        <v>●</v>
      </c>
      <c r="AK613" s="100" t="str">
        <f t="shared" si="260"/>
        <v>●</v>
      </c>
      <c r="AL613" s="100" t="str">
        <f t="shared" si="260"/>
        <v>●</v>
      </c>
      <c r="AM613" s="100" t="str">
        <f t="shared" si="260"/>
        <v>●</v>
      </c>
      <c r="AP613" s="100" t="str">
        <f t="shared" ref="AP613:AP634" si="263">IF(L613=AD613,"○","●")</f>
        <v>●</v>
      </c>
      <c r="AQ613" s="100" t="str">
        <f t="shared" si="261"/>
        <v>●</v>
      </c>
      <c r="AR613" s="100" t="str">
        <f t="shared" si="261"/>
        <v>●</v>
      </c>
      <c r="AS613" s="100" t="str">
        <f>IF(O613=AG613,"○","●")</f>
        <v>●</v>
      </c>
    </row>
    <row r="614" spans="2:45" s="100" customFormat="1" ht="14.25" customHeight="1">
      <c r="B614" s="105" t="s">
        <v>92</v>
      </c>
      <c r="C614" s="106">
        <v>407</v>
      </c>
      <c r="D614" s="107">
        <v>318</v>
      </c>
      <c r="E614" s="107">
        <v>246</v>
      </c>
      <c r="F614" s="107">
        <v>205</v>
      </c>
      <c r="G614" s="296">
        <f>IF(COUNTIF(G620:G629,"x"),"x",IF(SUM(G620:G629)=0,"-",SUM(G620:G629)))</f>
        <v>138</v>
      </c>
      <c r="H614" s="107">
        <f t="shared" si="256"/>
        <v>-67</v>
      </c>
      <c r="I614" s="108">
        <f t="shared" si="257"/>
        <v>-32.682926829268297</v>
      </c>
      <c r="J614" s="102"/>
      <c r="K614" s="109" t="s">
        <v>92</v>
      </c>
      <c r="L614" s="106">
        <v>431</v>
      </c>
      <c r="M614" s="107">
        <v>343</v>
      </c>
      <c r="N614" s="107">
        <v>289</v>
      </c>
      <c r="O614" s="107">
        <v>244</v>
      </c>
      <c r="P614" s="296">
        <f>IF(COUNTIF(P620:P629,"x"),"x",IF(SUM(P620:P629)=0,"-",SUM(P620:P629)))</f>
        <v>172</v>
      </c>
      <c r="Q614" s="107">
        <f t="shared" si="258"/>
        <v>-72</v>
      </c>
      <c r="R614" s="108">
        <f t="shared" si="259"/>
        <v>-29.508196721311474</v>
      </c>
      <c r="S614" s="108"/>
      <c r="W614" s="100" t="s">
        <v>375</v>
      </c>
      <c r="X614" s="100">
        <v>475</v>
      </c>
      <c r="Y614" s="100">
        <v>407</v>
      </c>
      <c r="Z614" s="100">
        <v>318</v>
      </c>
      <c r="AA614" s="100">
        <v>246</v>
      </c>
      <c r="AC614" s="100" t="s">
        <v>375</v>
      </c>
      <c r="AD614" s="100">
        <v>556</v>
      </c>
      <c r="AE614" s="100">
        <v>431</v>
      </c>
      <c r="AF614" s="100">
        <v>343</v>
      </c>
      <c r="AG614" s="100">
        <v>289</v>
      </c>
      <c r="AJ614" s="100" t="str">
        <f t="shared" si="262"/>
        <v>●</v>
      </c>
      <c r="AK614" s="100" t="str">
        <f t="shared" si="260"/>
        <v>●</v>
      </c>
      <c r="AL614" s="100" t="str">
        <f>IF(E614=Z614,"○","●")</f>
        <v>●</v>
      </c>
      <c r="AM614" s="100" t="str">
        <f t="shared" si="260"/>
        <v>●</v>
      </c>
      <c r="AP614" s="100" t="str">
        <f t="shared" si="263"/>
        <v>●</v>
      </c>
      <c r="AQ614" s="100" t="str">
        <f t="shared" si="261"/>
        <v>●</v>
      </c>
      <c r="AR614" s="100" t="str">
        <f t="shared" si="261"/>
        <v>●</v>
      </c>
      <c r="AS614" s="100" t="str">
        <f t="shared" si="261"/>
        <v>●</v>
      </c>
    </row>
    <row r="615" spans="2:45" s="100" customFormat="1" ht="14.25" customHeight="1">
      <c r="B615" s="105" t="s">
        <v>93</v>
      </c>
      <c r="C615" s="106">
        <v>175</v>
      </c>
      <c r="D615" s="107">
        <v>182</v>
      </c>
      <c r="E615" s="107">
        <v>165</v>
      </c>
      <c r="F615" s="107">
        <v>159</v>
      </c>
      <c r="G615" s="107">
        <f>IF(COUNTIF(G630:G634,"x"),"x",IF(SUM(G630,G634)=0,"-",SUM(G630:G634)))</f>
        <v>141</v>
      </c>
      <c r="H615" s="107">
        <f t="shared" si="256"/>
        <v>-18</v>
      </c>
      <c r="I615" s="108">
        <f t="shared" si="257"/>
        <v>-11.320754716981133</v>
      </c>
      <c r="J615" s="102"/>
      <c r="K615" s="109" t="s">
        <v>93</v>
      </c>
      <c r="L615" s="106">
        <v>186</v>
      </c>
      <c r="M615" s="107">
        <v>207</v>
      </c>
      <c r="N615" s="107">
        <v>212</v>
      </c>
      <c r="O615" s="107">
        <v>203</v>
      </c>
      <c r="P615" s="107">
        <f>IF(COUNTIF(P630:P634,"x"),"x",IF(SUM(P630,P634)=0,"-",SUM(P630:P634)))</f>
        <v>184</v>
      </c>
      <c r="Q615" s="107">
        <f t="shared" si="258"/>
        <v>-19</v>
      </c>
      <c r="R615" s="108">
        <f t="shared" si="259"/>
        <v>-9.3596059113300498</v>
      </c>
      <c r="S615" s="108"/>
      <c r="W615" s="100" t="s">
        <v>376</v>
      </c>
      <c r="X615" s="100">
        <v>176</v>
      </c>
      <c r="Y615" s="100">
        <v>175</v>
      </c>
      <c r="Z615" s="100">
        <v>182</v>
      </c>
      <c r="AA615" s="100">
        <v>165</v>
      </c>
      <c r="AC615" s="100" t="s">
        <v>376</v>
      </c>
      <c r="AD615" s="100">
        <v>166</v>
      </c>
      <c r="AE615" s="100">
        <v>186</v>
      </c>
      <c r="AF615" s="100">
        <v>207</v>
      </c>
      <c r="AG615" s="100">
        <v>212</v>
      </c>
      <c r="AJ615" s="100" t="str">
        <f t="shared" si="262"/>
        <v>●</v>
      </c>
      <c r="AK615" s="100" t="str">
        <f t="shared" si="260"/>
        <v>●</v>
      </c>
      <c r="AL615" s="100" t="str">
        <f t="shared" si="260"/>
        <v>●</v>
      </c>
      <c r="AM615" s="100" t="str">
        <f t="shared" si="260"/>
        <v>●</v>
      </c>
      <c r="AP615" s="100" t="str">
        <f t="shared" si="263"/>
        <v>●</v>
      </c>
      <c r="AQ615" s="100" t="str">
        <f t="shared" si="261"/>
        <v>●</v>
      </c>
      <c r="AR615" s="100" t="str">
        <f t="shared" si="261"/>
        <v>●</v>
      </c>
      <c r="AS615" s="100" t="str">
        <f t="shared" si="261"/>
        <v>●</v>
      </c>
    </row>
    <row r="616" spans="2:45" s="100" customFormat="1" ht="14.25" customHeight="1">
      <c r="B616" s="102"/>
      <c r="C616" s="106"/>
      <c r="D616" s="112"/>
      <c r="E616" s="112"/>
      <c r="F616" s="112"/>
      <c r="G616" s="112"/>
      <c r="H616" s="112"/>
      <c r="I616" s="113"/>
      <c r="J616" s="102"/>
      <c r="K616" s="114"/>
      <c r="L616" s="106"/>
      <c r="M616" s="112"/>
      <c r="N616" s="112"/>
      <c r="O616" s="112"/>
      <c r="P616" s="112"/>
      <c r="Q616" s="112"/>
      <c r="R616" s="113"/>
      <c r="S616" s="113"/>
      <c r="AJ616" s="100" t="str">
        <f t="shared" si="262"/>
        <v>○</v>
      </c>
      <c r="AK616" s="100" t="str">
        <f t="shared" si="260"/>
        <v>○</v>
      </c>
      <c r="AL616" s="100" t="str">
        <f t="shared" si="260"/>
        <v>○</v>
      </c>
      <c r="AM616" s="100" t="str">
        <f t="shared" si="260"/>
        <v>○</v>
      </c>
      <c r="AP616" s="100" t="str">
        <f t="shared" si="263"/>
        <v>○</v>
      </c>
      <c r="AQ616" s="100" t="str">
        <f t="shared" si="261"/>
        <v>○</v>
      </c>
      <c r="AR616" s="100" t="str">
        <f t="shared" si="261"/>
        <v>○</v>
      </c>
      <c r="AS616" s="100" t="str">
        <f t="shared" si="261"/>
        <v>○</v>
      </c>
    </row>
    <row r="617" spans="2:45" s="100" customFormat="1" ht="14.25" customHeight="1">
      <c r="B617" s="102" t="s">
        <v>94</v>
      </c>
      <c r="C617" s="106">
        <v>16</v>
      </c>
      <c r="D617" s="107">
        <v>16</v>
      </c>
      <c r="E617" s="107">
        <v>6</v>
      </c>
      <c r="F617" s="107">
        <v>13</v>
      </c>
      <c r="G617" s="107">
        <f>第2表01元データ!N66</f>
        <v>11</v>
      </c>
      <c r="H617" s="107">
        <f t="shared" ref="H617:H634" si="264">IF(G617="x","x",IF(AND(G617="-",F617="-"),"-",IF(AND(G617="-",F617&gt;0),F617*-1,IF(AND(G617&gt;0,F617="-"),G617,G617-F617))))</f>
        <v>-2</v>
      </c>
      <c r="I617" s="108">
        <f t="shared" ref="I617:I634" si="265">IF(H617="x","x",IF(H617="-","-",IF(AND(F617="-",G617&gt;0),"皆増",IF(AND(F617&gt;0,G617="-"),"皆減",H617/F617*100))))</f>
        <v>-15.384615384615385</v>
      </c>
      <c r="J617" s="102"/>
      <c r="K617" s="114" t="s">
        <v>94</v>
      </c>
      <c r="L617" s="106">
        <v>23</v>
      </c>
      <c r="M617" s="107">
        <v>15</v>
      </c>
      <c r="N617" s="107">
        <v>15</v>
      </c>
      <c r="O617" s="107">
        <v>8</v>
      </c>
      <c r="P617" s="107">
        <f>第2表01元データ!O66</f>
        <v>3</v>
      </c>
      <c r="Q617" s="107">
        <f t="shared" ref="Q617:Q634" si="266">IF(P617="x","x",IF(AND(P617="-",O617="-"),"-",IF(AND(P617="-",O617&gt;0),O617*-1,IF(AND(P617&gt;0,O617="-"),P617,P617-O617))))</f>
        <v>-5</v>
      </c>
      <c r="R617" s="108">
        <f t="shared" ref="R617:R634" si="267">IF(Q617="x","x",IF(Q617="-","-",IF(AND(O617="-",P617&gt;0),"皆増",IF(AND(O617&gt;0,P617="-"),"皆減",Q617/O617*100))))</f>
        <v>-62.5</v>
      </c>
      <c r="S617" s="108"/>
      <c r="T617" s="100">
        <v>201</v>
      </c>
      <c r="W617" s="100" t="s">
        <v>377</v>
      </c>
      <c r="X617" s="100">
        <v>17</v>
      </c>
      <c r="Y617" s="100">
        <v>16</v>
      </c>
      <c r="Z617" s="100">
        <v>16</v>
      </c>
      <c r="AA617" s="100">
        <v>6</v>
      </c>
      <c r="AC617" s="100" t="s">
        <v>377</v>
      </c>
      <c r="AD617" s="100">
        <v>17</v>
      </c>
      <c r="AE617" s="100">
        <v>23</v>
      </c>
      <c r="AF617" s="100">
        <v>15</v>
      </c>
      <c r="AG617" s="100">
        <v>15</v>
      </c>
      <c r="AJ617" s="100" t="str">
        <f t="shared" si="262"/>
        <v>●</v>
      </c>
      <c r="AK617" s="100" t="str">
        <f t="shared" si="260"/>
        <v>○</v>
      </c>
      <c r="AL617" s="100" t="str">
        <f t="shared" si="260"/>
        <v>●</v>
      </c>
      <c r="AM617" s="100" t="str">
        <f t="shared" si="260"/>
        <v>●</v>
      </c>
      <c r="AP617" s="100" t="str">
        <f t="shared" si="263"/>
        <v>●</v>
      </c>
      <c r="AQ617" s="100" t="str">
        <f t="shared" si="261"/>
        <v>●</v>
      </c>
      <c r="AR617" s="100" t="str">
        <f t="shared" si="261"/>
        <v>○</v>
      </c>
      <c r="AS617" s="100" t="str">
        <f t="shared" si="261"/>
        <v>●</v>
      </c>
    </row>
    <row r="618" spans="2:45" s="100" customFormat="1" ht="14.25" customHeight="1">
      <c r="B618" s="102" t="s">
        <v>95</v>
      </c>
      <c r="C618" s="106">
        <v>15</v>
      </c>
      <c r="D618" s="107">
        <v>12</v>
      </c>
      <c r="E618" s="107">
        <v>15</v>
      </c>
      <c r="F618" s="107">
        <v>5</v>
      </c>
      <c r="G618" s="107">
        <f>第2表01元データ!N67</f>
        <v>7</v>
      </c>
      <c r="H618" s="107">
        <f t="shared" si="264"/>
        <v>2</v>
      </c>
      <c r="I618" s="108">
        <f t="shared" si="265"/>
        <v>40</v>
      </c>
      <c r="J618" s="102"/>
      <c r="K618" s="114" t="s">
        <v>95</v>
      </c>
      <c r="L618" s="106">
        <v>20</v>
      </c>
      <c r="M618" s="107">
        <v>19</v>
      </c>
      <c r="N618" s="107">
        <v>20</v>
      </c>
      <c r="O618" s="107">
        <v>13</v>
      </c>
      <c r="P618" s="107">
        <f>第2表01元データ!O67</f>
        <v>4</v>
      </c>
      <c r="Q618" s="107">
        <f t="shared" si="266"/>
        <v>-9</v>
      </c>
      <c r="R618" s="108">
        <f t="shared" si="267"/>
        <v>-69.230769230769226</v>
      </c>
      <c r="S618" s="108"/>
      <c r="T618" s="100">
        <v>202</v>
      </c>
      <c r="W618" s="100" t="s">
        <v>356</v>
      </c>
      <c r="X618" s="100">
        <v>21</v>
      </c>
      <c r="Y618" s="100">
        <v>15</v>
      </c>
      <c r="Z618" s="100">
        <v>12</v>
      </c>
      <c r="AA618" s="100">
        <v>15</v>
      </c>
      <c r="AC618" s="100" t="s">
        <v>356</v>
      </c>
      <c r="AD618" s="100">
        <v>15</v>
      </c>
      <c r="AE618" s="100">
        <v>20</v>
      </c>
      <c r="AF618" s="100">
        <v>19</v>
      </c>
      <c r="AG618" s="100">
        <v>20</v>
      </c>
      <c r="AJ618" s="100" t="str">
        <f t="shared" si="262"/>
        <v>●</v>
      </c>
      <c r="AK618" s="100" t="str">
        <f t="shared" si="260"/>
        <v>●</v>
      </c>
      <c r="AL618" s="100" t="str">
        <f t="shared" si="260"/>
        <v>●</v>
      </c>
      <c r="AM618" s="100" t="str">
        <f t="shared" si="260"/>
        <v>●</v>
      </c>
      <c r="AP618" s="100" t="str">
        <f t="shared" si="263"/>
        <v>●</v>
      </c>
      <c r="AQ618" s="100" t="str">
        <f t="shared" si="261"/>
        <v>●</v>
      </c>
      <c r="AR618" s="100" t="str">
        <f t="shared" si="261"/>
        <v>●</v>
      </c>
      <c r="AS618" s="100" t="str">
        <f t="shared" si="261"/>
        <v>●</v>
      </c>
    </row>
    <row r="619" spans="2:45" s="100" customFormat="1" ht="14.25" customHeight="1">
      <c r="B619" s="102" t="s">
        <v>96</v>
      </c>
      <c r="C619" s="106">
        <v>19</v>
      </c>
      <c r="D619" s="107">
        <v>11</v>
      </c>
      <c r="E619" s="107">
        <v>10</v>
      </c>
      <c r="F619" s="107">
        <v>16</v>
      </c>
      <c r="G619" s="107">
        <f>第2表01元データ!N68</f>
        <v>9</v>
      </c>
      <c r="H619" s="107">
        <f t="shared" si="264"/>
        <v>-7</v>
      </c>
      <c r="I619" s="108">
        <f t="shared" si="265"/>
        <v>-43.75</v>
      </c>
      <c r="J619" s="102"/>
      <c r="K619" s="114" t="s">
        <v>96</v>
      </c>
      <c r="L619" s="106">
        <v>14</v>
      </c>
      <c r="M619" s="107">
        <v>17</v>
      </c>
      <c r="N619" s="107">
        <v>26</v>
      </c>
      <c r="O619" s="107">
        <v>18</v>
      </c>
      <c r="P619" s="107">
        <f>第2表01元データ!O68</f>
        <v>7</v>
      </c>
      <c r="Q619" s="107">
        <f t="shared" si="266"/>
        <v>-11</v>
      </c>
      <c r="R619" s="108">
        <f t="shared" si="267"/>
        <v>-61.111111111111114</v>
      </c>
      <c r="S619" s="108"/>
      <c r="T619" s="100">
        <v>203</v>
      </c>
      <c r="W619" s="100" t="s">
        <v>357</v>
      </c>
      <c r="X619" s="100">
        <v>32</v>
      </c>
      <c r="Y619" s="100">
        <v>19</v>
      </c>
      <c r="Z619" s="100">
        <v>11</v>
      </c>
      <c r="AA619" s="100">
        <v>10</v>
      </c>
      <c r="AC619" s="100" t="s">
        <v>357</v>
      </c>
      <c r="AD619" s="100">
        <v>34</v>
      </c>
      <c r="AE619" s="100">
        <v>14</v>
      </c>
      <c r="AF619" s="100">
        <v>17</v>
      </c>
      <c r="AG619" s="100">
        <v>26</v>
      </c>
      <c r="AJ619" s="100" t="str">
        <f t="shared" si="262"/>
        <v>●</v>
      </c>
      <c r="AK619" s="100" t="str">
        <f t="shared" si="260"/>
        <v>●</v>
      </c>
      <c r="AL619" s="100" t="str">
        <f t="shared" si="260"/>
        <v>●</v>
      </c>
      <c r="AM619" s="100" t="str">
        <f t="shared" si="260"/>
        <v>●</v>
      </c>
      <c r="AP619" s="100" t="str">
        <f t="shared" si="263"/>
        <v>●</v>
      </c>
      <c r="AQ619" s="100" t="str">
        <f t="shared" si="261"/>
        <v>●</v>
      </c>
      <c r="AR619" s="100" t="str">
        <f t="shared" si="261"/>
        <v>●</v>
      </c>
      <c r="AS619" s="100" t="str">
        <f t="shared" si="261"/>
        <v>●</v>
      </c>
    </row>
    <row r="620" spans="2:45" s="100" customFormat="1" ht="14.25" customHeight="1">
      <c r="B620" s="102" t="s">
        <v>97</v>
      </c>
      <c r="C620" s="106">
        <v>28</v>
      </c>
      <c r="D620" s="107">
        <v>21</v>
      </c>
      <c r="E620" s="107">
        <v>10</v>
      </c>
      <c r="F620" s="107">
        <v>12</v>
      </c>
      <c r="G620" s="107">
        <f>第2表01元データ!N69</f>
        <v>6</v>
      </c>
      <c r="H620" s="107">
        <f t="shared" si="264"/>
        <v>-6</v>
      </c>
      <c r="I620" s="108">
        <f t="shared" si="265"/>
        <v>-50</v>
      </c>
      <c r="J620" s="102"/>
      <c r="K620" s="114" t="s">
        <v>97</v>
      </c>
      <c r="L620" s="106">
        <v>28</v>
      </c>
      <c r="M620" s="107">
        <v>12</v>
      </c>
      <c r="N620" s="107">
        <v>17</v>
      </c>
      <c r="O620" s="107">
        <v>21</v>
      </c>
      <c r="P620" s="107">
        <f>第2表01元データ!O69</f>
        <v>16</v>
      </c>
      <c r="Q620" s="107">
        <f t="shared" si="266"/>
        <v>-5</v>
      </c>
      <c r="R620" s="108">
        <f t="shared" si="267"/>
        <v>-23.809523809523807</v>
      </c>
      <c r="S620" s="108"/>
      <c r="T620" s="100">
        <v>204</v>
      </c>
      <c r="W620" s="100" t="s">
        <v>358</v>
      </c>
      <c r="X620" s="100">
        <v>53</v>
      </c>
      <c r="Y620" s="100">
        <v>28</v>
      </c>
      <c r="Z620" s="100">
        <v>21</v>
      </c>
      <c r="AA620" s="100">
        <v>10</v>
      </c>
      <c r="AC620" s="100" t="s">
        <v>358</v>
      </c>
      <c r="AD620" s="100">
        <v>66</v>
      </c>
      <c r="AE620" s="100">
        <v>28</v>
      </c>
      <c r="AF620" s="100">
        <v>12</v>
      </c>
      <c r="AG620" s="100">
        <v>17</v>
      </c>
      <c r="AJ620" s="100" t="str">
        <f t="shared" si="262"/>
        <v>●</v>
      </c>
      <c r="AK620" s="100" t="str">
        <f t="shared" si="260"/>
        <v>●</v>
      </c>
      <c r="AL620" s="100" t="str">
        <f t="shared" si="260"/>
        <v>●</v>
      </c>
      <c r="AM620" s="100" t="str">
        <f t="shared" si="260"/>
        <v>●</v>
      </c>
      <c r="AP620" s="100" t="str">
        <f t="shared" si="263"/>
        <v>●</v>
      </c>
      <c r="AQ620" s="100" t="str">
        <f t="shared" si="261"/>
        <v>●</v>
      </c>
      <c r="AR620" s="100" t="str">
        <f t="shared" si="261"/>
        <v>●</v>
      </c>
      <c r="AS620" s="100" t="str">
        <f t="shared" si="261"/>
        <v>●</v>
      </c>
    </row>
    <row r="621" spans="2:45" s="100" customFormat="1" ht="14.25" customHeight="1">
      <c r="B621" s="102" t="s">
        <v>98</v>
      </c>
      <c r="C621" s="106">
        <v>43</v>
      </c>
      <c r="D621" s="107">
        <v>19</v>
      </c>
      <c r="E621" s="107">
        <v>15</v>
      </c>
      <c r="F621" s="107">
        <v>13</v>
      </c>
      <c r="G621" s="107">
        <f>第2表01元データ!N70</f>
        <v>8</v>
      </c>
      <c r="H621" s="107">
        <f t="shared" si="264"/>
        <v>-5</v>
      </c>
      <c r="I621" s="108">
        <f t="shared" si="265"/>
        <v>-38.461538461538467</v>
      </c>
      <c r="J621" s="102"/>
      <c r="K621" s="114" t="s">
        <v>98</v>
      </c>
      <c r="L621" s="106">
        <v>45</v>
      </c>
      <c r="M621" s="107">
        <v>23</v>
      </c>
      <c r="N621" s="107">
        <v>13</v>
      </c>
      <c r="O621" s="107">
        <v>15</v>
      </c>
      <c r="P621" s="107">
        <f>第2表01元データ!O70</f>
        <v>12</v>
      </c>
      <c r="Q621" s="107">
        <f t="shared" si="266"/>
        <v>-3</v>
      </c>
      <c r="R621" s="108">
        <f t="shared" si="267"/>
        <v>-20</v>
      </c>
      <c r="S621" s="108"/>
      <c r="T621" s="100">
        <v>205</v>
      </c>
      <c r="W621" s="100" t="s">
        <v>359</v>
      </c>
      <c r="X621" s="100">
        <v>46</v>
      </c>
      <c r="Y621" s="100">
        <v>43</v>
      </c>
      <c r="Z621" s="100">
        <v>19</v>
      </c>
      <c r="AA621" s="100">
        <v>15</v>
      </c>
      <c r="AC621" s="100" t="s">
        <v>359</v>
      </c>
      <c r="AD621" s="100">
        <v>53</v>
      </c>
      <c r="AE621" s="100">
        <v>45</v>
      </c>
      <c r="AF621" s="100">
        <v>23</v>
      </c>
      <c r="AG621" s="100">
        <v>13</v>
      </c>
      <c r="AJ621" s="100" t="str">
        <f t="shared" si="262"/>
        <v>●</v>
      </c>
      <c r="AK621" s="100" t="str">
        <f t="shared" si="260"/>
        <v>●</v>
      </c>
      <c r="AL621" s="100" t="str">
        <f t="shared" si="260"/>
        <v>●</v>
      </c>
      <c r="AM621" s="100" t="str">
        <f t="shared" si="260"/>
        <v>●</v>
      </c>
      <c r="AP621" s="100" t="str">
        <f t="shared" si="263"/>
        <v>●</v>
      </c>
      <c r="AQ621" s="100" t="str">
        <f t="shared" si="261"/>
        <v>●</v>
      </c>
      <c r="AR621" s="100" t="str">
        <f t="shared" si="261"/>
        <v>●</v>
      </c>
      <c r="AS621" s="100" t="str">
        <f t="shared" si="261"/>
        <v>●</v>
      </c>
    </row>
    <row r="622" spans="2:45" s="100" customFormat="1" ht="14.25" customHeight="1">
      <c r="B622" s="102" t="s">
        <v>99</v>
      </c>
      <c r="C622" s="106">
        <v>24</v>
      </c>
      <c r="D622" s="107">
        <v>27</v>
      </c>
      <c r="E622" s="107">
        <v>12</v>
      </c>
      <c r="F622" s="107">
        <v>11</v>
      </c>
      <c r="G622" s="107">
        <f>第2表01元データ!N71</f>
        <v>19</v>
      </c>
      <c r="H622" s="107">
        <f t="shared" si="264"/>
        <v>8</v>
      </c>
      <c r="I622" s="108">
        <f t="shared" si="265"/>
        <v>72.727272727272734</v>
      </c>
      <c r="J622" s="102"/>
      <c r="K622" s="114" t="s">
        <v>99</v>
      </c>
      <c r="L622" s="106">
        <v>30</v>
      </c>
      <c r="M622" s="107">
        <v>26</v>
      </c>
      <c r="N622" s="107">
        <v>20</v>
      </c>
      <c r="O622" s="107">
        <v>13</v>
      </c>
      <c r="P622" s="107">
        <f>第2表01元データ!O71</f>
        <v>9</v>
      </c>
      <c r="Q622" s="107">
        <f t="shared" si="266"/>
        <v>-4</v>
      </c>
      <c r="R622" s="108">
        <f t="shared" si="267"/>
        <v>-30.76923076923077</v>
      </c>
      <c r="S622" s="108"/>
      <c r="T622" s="100">
        <v>206</v>
      </c>
      <c r="W622" s="100" t="s">
        <v>360</v>
      </c>
      <c r="X622" s="100">
        <v>34</v>
      </c>
      <c r="Y622" s="100">
        <v>24</v>
      </c>
      <c r="Z622" s="100">
        <v>27</v>
      </c>
      <c r="AA622" s="100">
        <v>12</v>
      </c>
      <c r="AC622" s="100" t="s">
        <v>360</v>
      </c>
      <c r="AD622" s="100">
        <v>53</v>
      </c>
      <c r="AE622" s="100">
        <v>30</v>
      </c>
      <c r="AF622" s="100">
        <v>26</v>
      </c>
      <c r="AG622" s="100">
        <v>20</v>
      </c>
      <c r="AJ622" s="100" t="str">
        <f t="shared" si="262"/>
        <v>●</v>
      </c>
      <c r="AK622" s="100" t="str">
        <f t="shared" si="260"/>
        <v>●</v>
      </c>
      <c r="AL622" s="100" t="str">
        <f t="shared" si="260"/>
        <v>●</v>
      </c>
      <c r="AM622" s="100" t="str">
        <f t="shared" si="260"/>
        <v>●</v>
      </c>
      <c r="AP622" s="100" t="str">
        <f t="shared" si="263"/>
        <v>●</v>
      </c>
      <c r="AQ622" s="100" t="str">
        <f t="shared" si="261"/>
        <v>●</v>
      </c>
      <c r="AR622" s="100" t="str">
        <f t="shared" si="261"/>
        <v>●</v>
      </c>
      <c r="AS622" s="100" t="str">
        <f t="shared" si="261"/>
        <v>●</v>
      </c>
    </row>
    <row r="623" spans="2:45" s="100" customFormat="1" ht="14.25" customHeight="1">
      <c r="B623" s="102" t="s">
        <v>100</v>
      </c>
      <c r="C623" s="106">
        <v>29</v>
      </c>
      <c r="D623" s="107">
        <v>24</v>
      </c>
      <c r="E623" s="107">
        <v>16</v>
      </c>
      <c r="F623" s="107">
        <v>15</v>
      </c>
      <c r="G623" s="107">
        <f>第2表01元データ!N72</f>
        <v>15</v>
      </c>
      <c r="H623" s="107">
        <f t="shared" si="264"/>
        <v>0</v>
      </c>
      <c r="I623" s="108">
        <f t="shared" si="265"/>
        <v>0</v>
      </c>
      <c r="J623" s="102"/>
      <c r="K623" s="114" t="s">
        <v>100</v>
      </c>
      <c r="L623" s="106">
        <v>40</v>
      </c>
      <c r="M623" s="107">
        <v>25</v>
      </c>
      <c r="N623" s="107">
        <v>23</v>
      </c>
      <c r="O623" s="107">
        <v>15</v>
      </c>
      <c r="P623" s="107">
        <f>第2表01元データ!O72</f>
        <v>9</v>
      </c>
      <c r="Q623" s="107">
        <f t="shared" si="266"/>
        <v>-6</v>
      </c>
      <c r="R623" s="108">
        <f t="shared" si="267"/>
        <v>-40</v>
      </c>
      <c r="S623" s="108"/>
      <c r="T623" s="100">
        <v>207</v>
      </c>
      <c r="W623" s="100" t="s">
        <v>361</v>
      </c>
      <c r="X623" s="100">
        <v>33</v>
      </c>
      <c r="Y623" s="100">
        <v>29</v>
      </c>
      <c r="Z623" s="100">
        <v>24</v>
      </c>
      <c r="AA623" s="100">
        <v>16</v>
      </c>
      <c r="AC623" s="100" t="s">
        <v>361</v>
      </c>
      <c r="AD623" s="100">
        <v>22</v>
      </c>
      <c r="AE623" s="100">
        <v>40</v>
      </c>
      <c r="AF623" s="100">
        <v>25</v>
      </c>
      <c r="AG623" s="100">
        <v>23</v>
      </c>
      <c r="AJ623" s="100" t="str">
        <f t="shared" si="262"/>
        <v>●</v>
      </c>
      <c r="AK623" s="100" t="str">
        <f t="shared" si="260"/>
        <v>●</v>
      </c>
      <c r="AL623" s="100" t="str">
        <f t="shared" si="260"/>
        <v>●</v>
      </c>
      <c r="AM623" s="100" t="str">
        <f t="shared" si="260"/>
        <v>●</v>
      </c>
      <c r="AP623" s="100" t="str">
        <f t="shared" si="263"/>
        <v>●</v>
      </c>
      <c r="AQ623" s="100" t="str">
        <f t="shared" si="261"/>
        <v>●</v>
      </c>
      <c r="AR623" s="100" t="str">
        <f t="shared" si="261"/>
        <v>●</v>
      </c>
      <c r="AS623" s="100" t="str">
        <f t="shared" si="261"/>
        <v>●</v>
      </c>
    </row>
    <row r="624" spans="2:45" s="100" customFormat="1" ht="14.25" customHeight="1">
      <c r="B624" s="102" t="s">
        <v>118</v>
      </c>
      <c r="C624" s="106">
        <v>36</v>
      </c>
      <c r="D624" s="107">
        <v>22</v>
      </c>
      <c r="E624" s="107">
        <v>20</v>
      </c>
      <c r="F624" s="107">
        <v>14</v>
      </c>
      <c r="G624" s="107">
        <f>第2表01元データ!N73</f>
        <v>5</v>
      </c>
      <c r="H624" s="107">
        <f t="shared" si="264"/>
        <v>-9</v>
      </c>
      <c r="I624" s="108">
        <f t="shared" si="265"/>
        <v>-64.285714285714292</v>
      </c>
      <c r="J624" s="102"/>
      <c r="K624" s="114" t="s">
        <v>118</v>
      </c>
      <c r="L624" s="106">
        <v>18</v>
      </c>
      <c r="M624" s="107">
        <v>38</v>
      </c>
      <c r="N624" s="107">
        <v>22</v>
      </c>
      <c r="O624" s="107">
        <v>24</v>
      </c>
      <c r="P624" s="107">
        <f>第2表01元データ!O73</f>
        <v>11</v>
      </c>
      <c r="Q624" s="107">
        <f t="shared" si="266"/>
        <v>-13</v>
      </c>
      <c r="R624" s="108">
        <f t="shared" si="267"/>
        <v>-54.166666666666664</v>
      </c>
      <c r="S624" s="108"/>
      <c r="T624" s="100">
        <v>208</v>
      </c>
      <c r="W624" s="100" t="s">
        <v>362</v>
      </c>
      <c r="X624" s="100">
        <v>43</v>
      </c>
      <c r="Y624" s="100">
        <v>36</v>
      </c>
      <c r="Z624" s="100">
        <v>22</v>
      </c>
      <c r="AA624" s="100">
        <v>20</v>
      </c>
      <c r="AC624" s="100" t="s">
        <v>362</v>
      </c>
      <c r="AD624" s="100">
        <v>38</v>
      </c>
      <c r="AE624" s="100">
        <v>18</v>
      </c>
      <c r="AF624" s="100">
        <v>38</v>
      </c>
      <c r="AG624" s="100">
        <v>22</v>
      </c>
      <c r="AJ624" s="100" t="str">
        <f t="shared" si="262"/>
        <v>●</v>
      </c>
      <c r="AK624" s="100" t="str">
        <f t="shared" si="260"/>
        <v>●</v>
      </c>
      <c r="AL624" s="100" t="str">
        <f t="shared" si="260"/>
        <v>●</v>
      </c>
      <c r="AM624" s="100" t="str">
        <f t="shared" si="260"/>
        <v>●</v>
      </c>
      <c r="AP624" s="100" t="str">
        <f t="shared" si="263"/>
        <v>●</v>
      </c>
      <c r="AQ624" s="100" t="str">
        <f t="shared" si="261"/>
        <v>●</v>
      </c>
      <c r="AR624" s="100" t="str">
        <f t="shared" si="261"/>
        <v>●</v>
      </c>
      <c r="AS624" s="100" t="str">
        <f t="shared" si="261"/>
        <v>●</v>
      </c>
    </row>
    <row r="625" spans="2:45" s="100" customFormat="1" ht="14.25" customHeight="1">
      <c r="B625" s="102" t="s">
        <v>101</v>
      </c>
      <c r="C625" s="106">
        <v>42</v>
      </c>
      <c r="D625" s="107">
        <v>28</v>
      </c>
      <c r="E625" s="107">
        <v>23</v>
      </c>
      <c r="F625" s="107">
        <v>18</v>
      </c>
      <c r="G625" s="107">
        <f>第2表01元データ!N74</f>
        <v>14</v>
      </c>
      <c r="H625" s="107">
        <f t="shared" si="264"/>
        <v>-4</v>
      </c>
      <c r="I625" s="108">
        <f t="shared" si="265"/>
        <v>-22.222222222222221</v>
      </c>
      <c r="J625" s="102"/>
      <c r="K625" s="114" t="s">
        <v>101</v>
      </c>
      <c r="L625" s="106">
        <v>35</v>
      </c>
      <c r="M625" s="107">
        <v>21</v>
      </c>
      <c r="N625" s="107">
        <v>43</v>
      </c>
      <c r="O625" s="107">
        <v>19</v>
      </c>
      <c r="P625" s="107">
        <f>第2表01元データ!O74</f>
        <v>15</v>
      </c>
      <c r="Q625" s="107">
        <f t="shared" si="266"/>
        <v>-4</v>
      </c>
      <c r="R625" s="108">
        <f t="shared" si="267"/>
        <v>-21.052631578947366</v>
      </c>
      <c r="S625" s="108"/>
      <c r="T625" s="100">
        <v>209</v>
      </c>
      <c r="W625" s="100" t="s">
        <v>363</v>
      </c>
      <c r="X625" s="100">
        <v>60</v>
      </c>
      <c r="Y625" s="100">
        <v>42</v>
      </c>
      <c r="Z625" s="100">
        <v>28</v>
      </c>
      <c r="AA625" s="100">
        <v>23</v>
      </c>
      <c r="AC625" s="100" t="s">
        <v>363</v>
      </c>
      <c r="AD625" s="100">
        <v>59</v>
      </c>
      <c r="AE625" s="100">
        <v>35</v>
      </c>
      <c r="AF625" s="100">
        <v>21</v>
      </c>
      <c r="AG625" s="100">
        <v>43</v>
      </c>
      <c r="AJ625" s="100" t="str">
        <f t="shared" si="262"/>
        <v>●</v>
      </c>
      <c r="AK625" s="100" t="str">
        <f t="shared" si="260"/>
        <v>●</v>
      </c>
      <c r="AL625" s="100" t="str">
        <f>IF(E625=Z625,"○","●")</f>
        <v>●</v>
      </c>
      <c r="AM625" s="100" t="str">
        <f t="shared" si="260"/>
        <v>●</v>
      </c>
      <c r="AP625" s="100" t="str">
        <f t="shared" si="263"/>
        <v>●</v>
      </c>
      <c r="AQ625" s="100" t="str">
        <f t="shared" si="261"/>
        <v>●</v>
      </c>
      <c r="AR625" s="100" t="str">
        <f t="shared" si="261"/>
        <v>●</v>
      </c>
      <c r="AS625" s="100" t="str">
        <f t="shared" si="261"/>
        <v>●</v>
      </c>
    </row>
    <row r="626" spans="2:45" s="100" customFormat="1" ht="14.25" customHeight="1">
      <c r="B626" s="102" t="s">
        <v>102</v>
      </c>
      <c r="C626" s="106">
        <v>56</v>
      </c>
      <c r="D626" s="107">
        <v>36</v>
      </c>
      <c r="E626" s="107">
        <v>29</v>
      </c>
      <c r="F626" s="107">
        <v>22</v>
      </c>
      <c r="G626" s="107">
        <f>第2表01元データ!N75</f>
        <v>16</v>
      </c>
      <c r="H626" s="107">
        <f t="shared" si="264"/>
        <v>-6</v>
      </c>
      <c r="I626" s="108">
        <f t="shared" si="265"/>
        <v>-27.27272727272727</v>
      </c>
      <c r="J626" s="102"/>
      <c r="K626" s="114" t="s">
        <v>102</v>
      </c>
      <c r="L626" s="106">
        <v>57</v>
      </c>
      <c r="M626" s="107">
        <v>38</v>
      </c>
      <c r="N626" s="107">
        <v>18</v>
      </c>
      <c r="O626" s="107">
        <v>40</v>
      </c>
      <c r="P626" s="107">
        <f>第2表01元データ!O75</f>
        <v>23</v>
      </c>
      <c r="Q626" s="107">
        <f t="shared" si="266"/>
        <v>-17</v>
      </c>
      <c r="R626" s="108">
        <f t="shared" si="267"/>
        <v>-42.5</v>
      </c>
      <c r="S626" s="108"/>
      <c r="T626" s="100">
        <v>210</v>
      </c>
      <c r="W626" s="100" t="s">
        <v>364</v>
      </c>
      <c r="X626" s="100">
        <v>51</v>
      </c>
      <c r="Y626" s="100">
        <v>56</v>
      </c>
      <c r="Z626" s="100">
        <v>36</v>
      </c>
      <c r="AA626" s="100">
        <v>29</v>
      </c>
      <c r="AC626" s="100" t="s">
        <v>364</v>
      </c>
      <c r="AD626" s="100">
        <v>53</v>
      </c>
      <c r="AE626" s="100">
        <v>57</v>
      </c>
      <c r="AF626" s="100">
        <v>38</v>
      </c>
      <c r="AG626" s="100">
        <v>18</v>
      </c>
      <c r="AJ626" s="100" t="str">
        <f t="shared" si="262"/>
        <v>●</v>
      </c>
      <c r="AK626" s="100" t="str">
        <f t="shared" si="260"/>
        <v>●</v>
      </c>
      <c r="AL626" s="100" t="str">
        <f t="shared" si="260"/>
        <v>●</v>
      </c>
      <c r="AM626" s="100" t="str">
        <f t="shared" si="260"/>
        <v>●</v>
      </c>
      <c r="AP626" s="100" t="str">
        <f t="shared" si="263"/>
        <v>●</v>
      </c>
      <c r="AQ626" s="100" t="str">
        <f t="shared" si="261"/>
        <v>●</v>
      </c>
      <c r="AR626" s="100" t="str">
        <f t="shared" si="261"/>
        <v>●</v>
      </c>
      <c r="AS626" s="100" t="str">
        <f t="shared" si="261"/>
        <v>●</v>
      </c>
    </row>
    <row r="627" spans="2:45" s="100" customFormat="1" ht="14.25" customHeight="1">
      <c r="B627" s="102" t="s">
        <v>103</v>
      </c>
      <c r="C627" s="106">
        <v>42</v>
      </c>
      <c r="D627" s="107">
        <v>57</v>
      </c>
      <c r="E627" s="107">
        <v>33</v>
      </c>
      <c r="F627" s="107">
        <v>25</v>
      </c>
      <c r="G627" s="107">
        <f>第2表01元データ!N76</f>
        <v>18</v>
      </c>
      <c r="H627" s="107">
        <f t="shared" si="264"/>
        <v>-7</v>
      </c>
      <c r="I627" s="108">
        <f t="shared" si="265"/>
        <v>-28.000000000000004</v>
      </c>
      <c r="J627" s="102"/>
      <c r="K627" s="114" t="s">
        <v>103</v>
      </c>
      <c r="L627" s="106">
        <v>47</v>
      </c>
      <c r="M627" s="107">
        <v>57</v>
      </c>
      <c r="N627" s="107">
        <v>36</v>
      </c>
      <c r="O627" s="107">
        <v>16</v>
      </c>
      <c r="P627" s="107">
        <f>第2表01元データ!O76</f>
        <v>20</v>
      </c>
      <c r="Q627" s="107">
        <f t="shared" si="266"/>
        <v>4</v>
      </c>
      <c r="R627" s="108">
        <f t="shared" si="267"/>
        <v>25</v>
      </c>
      <c r="S627" s="108"/>
      <c r="T627" s="100">
        <v>211</v>
      </c>
      <c r="W627" s="100" t="s">
        <v>365</v>
      </c>
      <c r="X627" s="100">
        <v>46</v>
      </c>
      <c r="Y627" s="100">
        <v>42</v>
      </c>
      <c r="Z627" s="100">
        <v>57</v>
      </c>
      <c r="AA627" s="100">
        <v>33</v>
      </c>
      <c r="AC627" s="100" t="s">
        <v>365</v>
      </c>
      <c r="AD627" s="100">
        <v>75</v>
      </c>
      <c r="AE627" s="100">
        <v>47</v>
      </c>
      <c r="AF627" s="100">
        <v>57</v>
      </c>
      <c r="AG627" s="100">
        <v>36</v>
      </c>
      <c r="AJ627" s="100" t="str">
        <f t="shared" si="262"/>
        <v>●</v>
      </c>
      <c r="AK627" s="100" t="str">
        <f t="shared" si="260"/>
        <v>●</v>
      </c>
      <c r="AL627" s="100" t="str">
        <f t="shared" si="260"/>
        <v>●</v>
      </c>
      <c r="AM627" s="100" t="str">
        <f t="shared" si="260"/>
        <v>●</v>
      </c>
      <c r="AP627" s="100" t="str">
        <f t="shared" si="263"/>
        <v>●</v>
      </c>
      <c r="AQ627" s="100" t="str">
        <f t="shared" si="261"/>
        <v>●</v>
      </c>
      <c r="AR627" s="100" t="str">
        <f t="shared" si="261"/>
        <v>●</v>
      </c>
      <c r="AS627" s="100" t="str">
        <f t="shared" si="261"/>
        <v>●</v>
      </c>
    </row>
    <row r="628" spans="2:45" s="100" customFormat="1" ht="14.25" customHeight="1">
      <c r="B628" s="102" t="s">
        <v>104</v>
      </c>
      <c r="C628" s="106">
        <v>47</v>
      </c>
      <c r="D628" s="107">
        <v>39</v>
      </c>
      <c r="E628" s="107">
        <v>49</v>
      </c>
      <c r="F628" s="107">
        <v>25</v>
      </c>
      <c r="G628" s="107">
        <f>第2表01元データ!N77</f>
        <v>15</v>
      </c>
      <c r="H628" s="107">
        <f t="shared" si="264"/>
        <v>-10</v>
      </c>
      <c r="I628" s="108">
        <f t="shared" si="265"/>
        <v>-40</v>
      </c>
      <c r="J628" s="102"/>
      <c r="K628" s="114" t="s">
        <v>104</v>
      </c>
      <c r="L628" s="106">
        <v>65</v>
      </c>
      <c r="M628" s="107">
        <v>44</v>
      </c>
      <c r="N628" s="107">
        <v>52</v>
      </c>
      <c r="O628" s="107">
        <v>32</v>
      </c>
      <c r="P628" s="107">
        <f>第2表01元データ!O77</f>
        <v>38</v>
      </c>
      <c r="Q628" s="107">
        <f t="shared" si="266"/>
        <v>6</v>
      </c>
      <c r="R628" s="108">
        <f t="shared" si="267"/>
        <v>18.75</v>
      </c>
      <c r="S628" s="108"/>
      <c r="T628" s="100">
        <v>212</v>
      </c>
      <c r="W628" s="100" t="s">
        <v>366</v>
      </c>
      <c r="X628" s="100">
        <v>62</v>
      </c>
      <c r="Y628" s="100">
        <v>47</v>
      </c>
      <c r="Z628" s="100">
        <v>39</v>
      </c>
      <c r="AA628" s="100">
        <v>49</v>
      </c>
      <c r="AC628" s="100" t="s">
        <v>366</v>
      </c>
      <c r="AD628" s="100">
        <v>73</v>
      </c>
      <c r="AE628" s="100">
        <v>65</v>
      </c>
      <c r="AF628" s="100">
        <v>44</v>
      </c>
      <c r="AG628" s="100">
        <v>52</v>
      </c>
      <c r="AJ628" s="100" t="str">
        <f t="shared" si="262"/>
        <v>●</v>
      </c>
      <c r="AK628" s="100" t="str">
        <f t="shared" si="260"/>
        <v>●</v>
      </c>
      <c r="AL628" s="100" t="str">
        <f t="shared" si="260"/>
        <v>●</v>
      </c>
      <c r="AM628" s="100" t="str">
        <f t="shared" si="260"/>
        <v>●</v>
      </c>
      <c r="AP628" s="100" t="str">
        <f t="shared" si="263"/>
        <v>●</v>
      </c>
      <c r="AQ628" s="100" t="str">
        <f t="shared" si="261"/>
        <v>●</v>
      </c>
      <c r="AR628" s="100" t="str">
        <f t="shared" si="261"/>
        <v>●</v>
      </c>
      <c r="AS628" s="100" t="str">
        <f t="shared" si="261"/>
        <v>●</v>
      </c>
    </row>
    <row r="629" spans="2:45" s="100" customFormat="1" ht="14.25" customHeight="1">
      <c r="B629" s="102" t="s">
        <v>105</v>
      </c>
      <c r="C629" s="106">
        <v>60</v>
      </c>
      <c r="D629" s="107">
        <v>45</v>
      </c>
      <c r="E629" s="107">
        <v>39</v>
      </c>
      <c r="F629" s="107">
        <v>50</v>
      </c>
      <c r="G629" s="107">
        <f>第2表01元データ!N78</f>
        <v>22</v>
      </c>
      <c r="H629" s="107">
        <f t="shared" si="264"/>
        <v>-28</v>
      </c>
      <c r="I629" s="108">
        <f t="shared" si="265"/>
        <v>-56.000000000000007</v>
      </c>
      <c r="J629" s="102"/>
      <c r="K629" s="114" t="s">
        <v>105</v>
      </c>
      <c r="L629" s="106">
        <v>66</v>
      </c>
      <c r="M629" s="107">
        <v>59</v>
      </c>
      <c r="N629" s="107">
        <v>45</v>
      </c>
      <c r="O629" s="107">
        <v>49</v>
      </c>
      <c r="P629" s="107">
        <f>第2表01元データ!O78</f>
        <v>19</v>
      </c>
      <c r="Q629" s="107">
        <f t="shared" si="266"/>
        <v>-30</v>
      </c>
      <c r="R629" s="108">
        <f t="shared" si="267"/>
        <v>-61.224489795918366</v>
      </c>
      <c r="S629" s="108"/>
      <c r="T629" s="100">
        <v>213</v>
      </c>
      <c r="W629" s="100" t="s">
        <v>367</v>
      </c>
      <c r="X629" s="100">
        <v>47</v>
      </c>
      <c r="Y629" s="100">
        <v>60</v>
      </c>
      <c r="Z629" s="100">
        <v>45</v>
      </c>
      <c r="AA629" s="100">
        <v>39</v>
      </c>
      <c r="AC629" s="100" t="s">
        <v>367</v>
      </c>
      <c r="AD629" s="100">
        <v>64</v>
      </c>
      <c r="AE629" s="100">
        <v>66</v>
      </c>
      <c r="AF629" s="100">
        <v>59</v>
      </c>
      <c r="AG629" s="100">
        <v>45</v>
      </c>
      <c r="AJ629" s="100" t="str">
        <f t="shared" si="262"/>
        <v>●</v>
      </c>
      <c r="AK629" s="100" t="str">
        <f t="shared" si="260"/>
        <v>●</v>
      </c>
      <c r="AL629" s="100" t="str">
        <f t="shared" si="260"/>
        <v>●</v>
      </c>
      <c r="AM629" s="100" t="str">
        <f t="shared" si="260"/>
        <v>●</v>
      </c>
      <c r="AP629" s="100" t="str">
        <f t="shared" si="263"/>
        <v>●</v>
      </c>
      <c r="AQ629" s="100" t="str">
        <f t="shared" si="261"/>
        <v>●</v>
      </c>
      <c r="AR629" s="100" t="str">
        <f t="shared" si="261"/>
        <v>●</v>
      </c>
      <c r="AS629" s="100" t="str">
        <f t="shared" si="261"/>
        <v>●</v>
      </c>
    </row>
    <row r="630" spans="2:45" s="100" customFormat="1" ht="14.25" customHeight="1">
      <c r="B630" s="102" t="s">
        <v>106</v>
      </c>
      <c r="C630" s="106">
        <v>46</v>
      </c>
      <c r="D630" s="107">
        <v>58</v>
      </c>
      <c r="E630" s="107">
        <v>39</v>
      </c>
      <c r="F630" s="107">
        <v>38</v>
      </c>
      <c r="G630" s="107">
        <f>第2表01元データ!N79</f>
        <v>22</v>
      </c>
      <c r="H630" s="107">
        <f t="shared" si="264"/>
        <v>-16</v>
      </c>
      <c r="I630" s="108">
        <f t="shared" si="265"/>
        <v>-42.105263157894733</v>
      </c>
      <c r="J630" s="102"/>
      <c r="K630" s="114" t="s">
        <v>106</v>
      </c>
      <c r="L630" s="106">
        <v>58</v>
      </c>
      <c r="M630" s="107">
        <v>63</v>
      </c>
      <c r="N630" s="107">
        <v>54</v>
      </c>
      <c r="O630" s="107">
        <v>46</v>
      </c>
      <c r="P630" s="107">
        <f>第2表01元データ!O79</f>
        <v>29</v>
      </c>
      <c r="Q630" s="107">
        <f t="shared" si="266"/>
        <v>-17</v>
      </c>
      <c r="R630" s="108">
        <f t="shared" si="267"/>
        <v>-36.95652173913043</v>
      </c>
      <c r="S630" s="108"/>
      <c r="T630" s="100">
        <v>214</v>
      </c>
      <c r="W630" s="100" t="s">
        <v>368</v>
      </c>
      <c r="X630" s="100">
        <v>40</v>
      </c>
      <c r="Y630" s="100">
        <v>46</v>
      </c>
      <c r="Z630" s="100">
        <v>58</v>
      </c>
      <c r="AA630" s="100">
        <v>39</v>
      </c>
      <c r="AC630" s="100" t="s">
        <v>368</v>
      </c>
      <c r="AD630" s="100">
        <v>64</v>
      </c>
      <c r="AE630" s="100">
        <v>58</v>
      </c>
      <c r="AF630" s="100">
        <v>63</v>
      </c>
      <c r="AG630" s="100">
        <v>54</v>
      </c>
      <c r="AJ630" s="100" t="str">
        <f t="shared" si="262"/>
        <v>●</v>
      </c>
      <c r="AK630" s="100" t="str">
        <f t="shared" si="260"/>
        <v>●</v>
      </c>
      <c r="AL630" s="100" t="str">
        <f t="shared" si="260"/>
        <v>●</v>
      </c>
      <c r="AM630" s="100" t="str">
        <f t="shared" si="260"/>
        <v>●</v>
      </c>
      <c r="AP630" s="100" t="str">
        <f t="shared" si="263"/>
        <v>●</v>
      </c>
      <c r="AQ630" s="100" t="str">
        <f t="shared" si="261"/>
        <v>●</v>
      </c>
      <c r="AR630" s="100" t="str">
        <f t="shared" si="261"/>
        <v>●</v>
      </c>
      <c r="AS630" s="100" t="str">
        <f t="shared" si="261"/>
        <v>●</v>
      </c>
    </row>
    <row r="631" spans="2:45" s="100" customFormat="1" ht="14.25" customHeight="1">
      <c r="B631" s="102" t="s">
        <v>107</v>
      </c>
      <c r="C631" s="106">
        <v>42</v>
      </c>
      <c r="D631" s="107">
        <v>40</v>
      </c>
      <c r="E631" s="107">
        <v>54</v>
      </c>
      <c r="F631" s="107">
        <v>35</v>
      </c>
      <c r="G631" s="107">
        <f>第2表01元データ!N80</f>
        <v>34</v>
      </c>
      <c r="H631" s="107">
        <f t="shared" si="264"/>
        <v>-1</v>
      </c>
      <c r="I631" s="108">
        <f t="shared" si="265"/>
        <v>-2.8571428571428572</v>
      </c>
      <c r="J631" s="102"/>
      <c r="K631" s="114" t="s">
        <v>107</v>
      </c>
      <c r="L631" s="106">
        <v>57</v>
      </c>
      <c r="M631" s="107">
        <v>51</v>
      </c>
      <c r="N631" s="107">
        <v>58</v>
      </c>
      <c r="O631" s="107">
        <v>51</v>
      </c>
      <c r="P631" s="107">
        <f>第2表01元データ!O80</f>
        <v>44</v>
      </c>
      <c r="Q631" s="107">
        <f t="shared" si="266"/>
        <v>-7</v>
      </c>
      <c r="R631" s="108">
        <f t="shared" si="267"/>
        <v>-13.725490196078432</v>
      </c>
      <c r="S631" s="108"/>
      <c r="T631" s="100">
        <v>215</v>
      </c>
      <c r="W631" s="100" t="s">
        <v>369</v>
      </c>
      <c r="X631" s="100">
        <v>39</v>
      </c>
      <c r="Y631" s="100">
        <v>42</v>
      </c>
      <c r="Z631" s="100">
        <v>40</v>
      </c>
      <c r="AA631" s="100">
        <v>54</v>
      </c>
      <c r="AC631" s="100" t="s">
        <v>369</v>
      </c>
      <c r="AD631" s="100">
        <v>42</v>
      </c>
      <c r="AE631" s="100">
        <v>57</v>
      </c>
      <c r="AF631" s="100">
        <v>51</v>
      </c>
      <c r="AG631" s="100">
        <v>58</v>
      </c>
      <c r="AJ631" s="100" t="str">
        <f t="shared" si="262"/>
        <v>●</v>
      </c>
      <c r="AK631" s="100" t="str">
        <f t="shared" si="260"/>
        <v>●</v>
      </c>
      <c r="AL631" s="100" t="str">
        <f t="shared" si="260"/>
        <v>●</v>
      </c>
      <c r="AM631" s="100" t="str">
        <f t="shared" si="260"/>
        <v>●</v>
      </c>
      <c r="AP631" s="100" t="str">
        <f t="shared" si="263"/>
        <v>●</v>
      </c>
      <c r="AQ631" s="100" t="str">
        <f t="shared" si="261"/>
        <v>●</v>
      </c>
      <c r="AR631" s="100" t="str">
        <f t="shared" si="261"/>
        <v>●</v>
      </c>
      <c r="AS631" s="100" t="str">
        <f t="shared" si="261"/>
        <v>●</v>
      </c>
    </row>
    <row r="632" spans="2:45" s="100" customFormat="1" ht="14.25" customHeight="1">
      <c r="B632" s="102" t="s">
        <v>108</v>
      </c>
      <c r="C632" s="106">
        <v>33</v>
      </c>
      <c r="D632" s="107">
        <v>38</v>
      </c>
      <c r="E632" s="107">
        <v>29</v>
      </c>
      <c r="F632" s="107">
        <v>41</v>
      </c>
      <c r="G632" s="107">
        <f>第2表01元データ!N81</f>
        <v>31</v>
      </c>
      <c r="H632" s="107">
        <f t="shared" si="264"/>
        <v>-10</v>
      </c>
      <c r="I632" s="108">
        <f t="shared" si="265"/>
        <v>-24.390243902439025</v>
      </c>
      <c r="J632" s="102"/>
      <c r="K632" s="114" t="s">
        <v>108</v>
      </c>
      <c r="L632" s="106">
        <v>36</v>
      </c>
      <c r="M632" s="107">
        <v>50</v>
      </c>
      <c r="N632" s="107">
        <v>41</v>
      </c>
      <c r="O632" s="107">
        <v>51</v>
      </c>
      <c r="P632" s="107">
        <f>第2表01元データ!O81</f>
        <v>42</v>
      </c>
      <c r="Q632" s="107">
        <f t="shared" si="266"/>
        <v>-9</v>
      </c>
      <c r="R632" s="108">
        <f t="shared" si="267"/>
        <v>-17.647058823529413</v>
      </c>
      <c r="S632" s="108"/>
      <c r="T632" s="100">
        <v>216</v>
      </c>
      <c r="W632" s="100" t="s">
        <v>370</v>
      </c>
      <c r="X632" s="100">
        <v>48</v>
      </c>
      <c r="Y632" s="100">
        <v>33</v>
      </c>
      <c r="Z632" s="100">
        <v>38</v>
      </c>
      <c r="AA632" s="100">
        <v>29</v>
      </c>
      <c r="AC632" s="100" t="s">
        <v>370</v>
      </c>
      <c r="AD632" s="100">
        <v>31</v>
      </c>
      <c r="AE632" s="100">
        <v>36</v>
      </c>
      <c r="AF632" s="100">
        <v>50</v>
      </c>
      <c r="AG632" s="100">
        <v>41</v>
      </c>
      <c r="AJ632" s="100" t="str">
        <f t="shared" si="262"/>
        <v>●</v>
      </c>
      <c r="AK632" s="100" t="str">
        <f t="shared" si="260"/>
        <v>●</v>
      </c>
      <c r="AL632" s="100" t="str">
        <f t="shared" si="260"/>
        <v>●</v>
      </c>
      <c r="AM632" s="100" t="str">
        <f t="shared" si="260"/>
        <v>●</v>
      </c>
      <c r="AP632" s="100" t="str">
        <f t="shared" si="263"/>
        <v>●</v>
      </c>
      <c r="AQ632" s="100" t="str">
        <f t="shared" si="261"/>
        <v>●</v>
      </c>
      <c r="AR632" s="100" t="str">
        <f t="shared" si="261"/>
        <v>●</v>
      </c>
      <c r="AS632" s="100" t="str">
        <f t="shared" si="261"/>
        <v>●</v>
      </c>
    </row>
    <row r="633" spans="2:45" s="100" customFormat="1" ht="14.25" customHeight="1">
      <c r="B633" s="102" t="s">
        <v>109</v>
      </c>
      <c r="C633" s="106">
        <v>28</v>
      </c>
      <c r="D633" s="107">
        <v>25</v>
      </c>
      <c r="E633" s="107">
        <v>24</v>
      </c>
      <c r="F633" s="107">
        <v>18</v>
      </c>
      <c r="G633" s="107">
        <f>第2表01元データ!N82</f>
        <v>25</v>
      </c>
      <c r="H633" s="107">
        <f t="shared" si="264"/>
        <v>7</v>
      </c>
      <c r="I633" s="108">
        <f t="shared" si="265"/>
        <v>38.888888888888893</v>
      </c>
      <c r="J633" s="102"/>
      <c r="K633" s="114" t="s">
        <v>109</v>
      </c>
      <c r="L633" s="106">
        <v>19</v>
      </c>
      <c r="M633" s="107">
        <v>27</v>
      </c>
      <c r="N633" s="107">
        <v>37</v>
      </c>
      <c r="O633" s="107">
        <v>27</v>
      </c>
      <c r="P633" s="107">
        <f>第2表01元データ!O82</f>
        <v>39</v>
      </c>
      <c r="Q633" s="107">
        <f t="shared" si="266"/>
        <v>12</v>
      </c>
      <c r="R633" s="108">
        <f t="shared" si="267"/>
        <v>44.444444444444443</v>
      </c>
      <c r="S633" s="108"/>
      <c r="T633" s="100">
        <v>217</v>
      </c>
      <c r="W633" s="100" t="s">
        <v>371</v>
      </c>
      <c r="X633" s="100">
        <v>31</v>
      </c>
      <c r="Y633" s="100">
        <v>28</v>
      </c>
      <c r="Z633" s="100">
        <v>25</v>
      </c>
      <c r="AA633" s="100">
        <v>24</v>
      </c>
      <c r="AC633" s="100" t="s">
        <v>371</v>
      </c>
      <c r="AD633" s="100">
        <v>19</v>
      </c>
      <c r="AE633" s="100">
        <v>19</v>
      </c>
      <c r="AF633" s="100">
        <v>27</v>
      </c>
      <c r="AG633" s="100">
        <v>37</v>
      </c>
      <c r="AJ633" s="100" t="str">
        <f t="shared" si="262"/>
        <v>●</v>
      </c>
      <c r="AK633" s="100" t="str">
        <f t="shared" si="260"/>
        <v>●</v>
      </c>
      <c r="AL633" s="100" t="str">
        <f t="shared" si="260"/>
        <v>●</v>
      </c>
      <c r="AM633" s="100" t="str">
        <f t="shared" si="260"/>
        <v>●</v>
      </c>
      <c r="AP633" s="100" t="str">
        <f t="shared" si="263"/>
        <v>○</v>
      </c>
      <c r="AQ633" s="100" t="str">
        <f t="shared" si="261"/>
        <v>●</v>
      </c>
      <c r="AR633" s="100" t="str">
        <f t="shared" si="261"/>
        <v>●</v>
      </c>
      <c r="AS633" s="100" t="str">
        <f t="shared" si="261"/>
        <v>●</v>
      </c>
    </row>
    <row r="634" spans="2:45" s="100" customFormat="1" ht="14.25" customHeight="1">
      <c r="B634" s="102" t="s">
        <v>110</v>
      </c>
      <c r="C634" s="106">
        <v>26</v>
      </c>
      <c r="D634" s="107">
        <v>21</v>
      </c>
      <c r="E634" s="107">
        <v>19</v>
      </c>
      <c r="F634" s="107">
        <v>27</v>
      </c>
      <c r="G634" s="107">
        <f>第2表01元データ!N83</f>
        <v>29</v>
      </c>
      <c r="H634" s="107">
        <f t="shared" si="264"/>
        <v>2</v>
      </c>
      <c r="I634" s="108">
        <f t="shared" si="265"/>
        <v>7.4074074074074066</v>
      </c>
      <c r="J634" s="102"/>
      <c r="K634" s="114" t="s">
        <v>110</v>
      </c>
      <c r="L634" s="106">
        <v>16</v>
      </c>
      <c r="M634" s="107">
        <v>16</v>
      </c>
      <c r="N634" s="107">
        <v>22</v>
      </c>
      <c r="O634" s="107">
        <v>28</v>
      </c>
      <c r="P634" s="107">
        <f>第2表01元データ!O83</f>
        <v>30</v>
      </c>
      <c r="Q634" s="107">
        <f t="shared" si="266"/>
        <v>2</v>
      </c>
      <c r="R634" s="108">
        <f t="shared" si="267"/>
        <v>7.1428571428571423</v>
      </c>
      <c r="S634" s="108"/>
      <c r="T634" s="100">
        <v>218</v>
      </c>
      <c r="W634" s="100" t="s">
        <v>378</v>
      </c>
      <c r="X634" s="100">
        <v>18</v>
      </c>
      <c r="Y634" s="100">
        <v>26</v>
      </c>
      <c r="Z634" s="100">
        <v>21</v>
      </c>
      <c r="AA634" s="100">
        <v>19</v>
      </c>
      <c r="AC634" s="100" t="s">
        <v>378</v>
      </c>
      <c r="AD634" s="100">
        <v>10</v>
      </c>
      <c r="AE634" s="100">
        <v>16</v>
      </c>
      <c r="AF634" s="100">
        <v>16</v>
      </c>
      <c r="AG634" s="100">
        <v>22</v>
      </c>
      <c r="AJ634" s="100" t="str">
        <f t="shared" si="262"/>
        <v>●</v>
      </c>
      <c r="AK634" s="100" t="str">
        <f t="shared" si="260"/>
        <v>●</v>
      </c>
      <c r="AL634" s="100" t="str">
        <f t="shared" si="260"/>
        <v>●</v>
      </c>
      <c r="AM634" s="100" t="str">
        <f t="shared" si="260"/>
        <v>●</v>
      </c>
      <c r="AP634" s="100" t="str">
        <f t="shared" si="263"/>
        <v>●</v>
      </c>
      <c r="AQ634" s="100" t="str">
        <f t="shared" si="261"/>
        <v>○</v>
      </c>
      <c r="AR634" s="100" t="str">
        <f t="shared" si="261"/>
        <v>●</v>
      </c>
      <c r="AS634" s="100" t="str">
        <f t="shared" si="261"/>
        <v>●</v>
      </c>
    </row>
    <row r="635" spans="2:45" s="100" customFormat="1" ht="14.25" customHeight="1">
      <c r="B635" s="119" t="s">
        <v>111</v>
      </c>
      <c r="C635" s="120" t="s">
        <v>313</v>
      </c>
      <c r="D635" s="116" t="s">
        <v>313</v>
      </c>
      <c r="E635" s="116" t="s">
        <v>313</v>
      </c>
      <c r="F635" s="116" t="s">
        <v>313</v>
      </c>
      <c r="G635" s="107" t="str">
        <f>第2表01元データ!N84</f>
        <v>-</v>
      </c>
      <c r="H635" s="107"/>
      <c r="I635" s="108"/>
      <c r="K635" s="119" t="s">
        <v>111</v>
      </c>
      <c r="L635" s="120" t="s">
        <v>313</v>
      </c>
      <c r="M635" s="116" t="s">
        <v>313</v>
      </c>
      <c r="N635" s="116" t="s">
        <v>313</v>
      </c>
      <c r="O635" s="116" t="s">
        <v>313</v>
      </c>
      <c r="P635" s="107" t="str">
        <f>第2表01元データ!O84</f>
        <v>-</v>
      </c>
      <c r="Q635" s="107"/>
      <c r="R635" s="108"/>
      <c r="T635" s="100">
        <v>219</v>
      </c>
    </row>
    <row r="636" spans="2:45" s="100" customFormat="1" ht="14.25" customHeight="1">
      <c r="B636" s="119"/>
      <c r="C636" s="123"/>
      <c r="D636" s="116"/>
      <c r="E636" s="116"/>
      <c r="F636" s="116"/>
      <c r="G636" s="107"/>
      <c r="H636" s="107"/>
      <c r="I636" s="108"/>
      <c r="K636" s="119"/>
      <c r="L636" s="123"/>
      <c r="M636" s="116"/>
      <c r="N636" s="116"/>
      <c r="O636" s="116"/>
      <c r="P636" s="107"/>
      <c r="Q636" s="107"/>
      <c r="R636" s="108"/>
    </row>
    <row r="637" spans="2:45" s="100" customFormat="1" ht="14.25" customHeight="1">
      <c r="B637" s="118"/>
      <c r="C637" s="118"/>
      <c r="D637" s="118"/>
      <c r="E637" s="118"/>
      <c r="F637" s="118"/>
      <c r="G637" s="118"/>
      <c r="H637" s="118"/>
      <c r="I637" s="118"/>
      <c r="J637" s="118"/>
      <c r="K637" s="118"/>
      <c r="L637" s="118"/>
      <c r="M637" s="118"/>
      <c r="N637" s="118"/>
      <c r="O637" s="118"/>
      <c r="P637" s="168"/>
      <c r="W637" s="99">
        <v>44</v>
      </c>
      <c r="X637" s="99"/>
      <c r="Y637" s="99"/>
      <c r="Z637" s="99"/>
      <c r="AA637" s="99"/>
      <c r="AB637" s="99"/>
      <c r="AC637" s="99"/>
      <c r="AD637" s="99"/>
      <c r="AE637" s="99"/>
      <c r="AF637" s="99"/>
      <c r="AG637" s="99"/>
    </row>
    <row r="638" spans="2:45" s="100" customFormat="1" ht="14.25" customHeight="1">
      <c r="B638" s="118"/>
      <c r="C638" s="118"/>
      <c r="D638" s="118"/>
      <c r="E638" s="118"/>
      <c r="F638" s="118"/>
      <c r="G638" s="118"/>
      <c r="H638" s="118"/>
      <c r="I638" s="118"/>
      <c r="J638" s="118"/>
      <c r="K638" s="118"/>
      <c r="L638" s="118"/>
      <c r="M638" s="118"/>
      <c r="N638" s="118"/>
      <c r="O638" s="118"/>
      <c r="P638" s="168"/>
      <c r="W638" s="99"/>
      <c r="X638" s="99"/>
      <c r="Y638" s="99"/>
      <c r="Z638" s="99"/>
      <c r="AA638" s="99"/>
      <c r="AB638" s="99"/>
      <c r="AC638" s="99"/>
      <c r="AD638" s="99"/>
      <c r="AE638" s="99"/>
      <c r="AF638" s="99"/>
      <c r="AG638" s="99"/>
    </row>
    <row r="639" spans="2:45" s="99" customFormat="1" ht="14.25" customHeight="1">
      <c r="B639" s="99" t="s">
        <v>247</v>
      </c>
      <c r="K639" s="99" t="s">
        <v>248</v>
      </c>
      <c r="W639" s="100"/>
      <c r="X639" s="100"/>
      <c r="Y639" s="100"/>
      <c r="Z639" s="100"/>
      <c r="AA639" s="100"/>
      <c r="AB639" s="100"/>
      <c r="AC639" s="100"/>
      <c r="AD639" s="100"/>
      <c r="AE639" s="100"/>
      <c r="AF639" s="100"/>
      <c r="AG639" s="100"/>
    </row>
    <row r="640" spans="2:45" s="100" customFormat="1" ht="14.25" customHeight="1">
      <c r="B640" s="583" t="s">
        <v>335</v>
      </c>
      <c r="C640" s="101"/>
      <c r="D640" s="101"/>
      <c r="E640" s="101"/>
      <c r="F640" s="101"/>
      <c r="G640" s="135"/>
      <c r="H640" s="131"/>
      <c r="I640" s="131"/>
      <c r="J640" s="102"/>
      <c r="K640" s="583" t="s">
        <v>335</v>
      </c>
      <c r="L640" s="101"/>
      <c r="M640" s="101"/>
      <c r="N640" s="101"/>
      <c r="O640" s="101"/>
      <c r="P640" s="135"/>
      <c r="Q640" s="131"/>
      <c r="R640" s="131"/>
      <c r="S640" s="103"/>
    </row>
    <row r="641" spans="2:45" s="100" customFormat="1" ht="14.25" customHeight="1">
      <c r="B641" s="584"/>
      <c r="C641" s="130" t="str">
        <f>$C$4</f>
        <v>平成7年</v>
      </c>
      <c r="D641" s="130" t="str">
        <f>$D$4</f>
        <v>平成12年</v>
      </c>
      <c r="E641" s="130" t="str">
        <f>$E$4</f>
        <v>平成17年</v>
      </c>
      <c r="F641" s="130" t="str">
        <f>$F$4</f>
        <v>平成22年</v>
      </c>
      <c r="G641" s="130" t="s">
        <v>410</v>
      </c>
      <c r="H641" s="133" t="str">
        <f>$H$4</f>
        <v>対平成</v>
      </c>
      <c r="I641" s="134" t="str">
        <f>$I$4</f>
        <v>22年</v>
      </c>
      <c r="J641" s="102"/>
      <c r="K641" s="584"/>
      <c r="L641" s="130" t="str">
        <f>$C$4</f>
        <v>平成7年</v>
      </c>
      <c r="M641" s="130" t="str">
        <f>$D$4</f>
        <v>平成12年</v>
      </c>
      <c r="N641" s="130" t="str">
        <f>$E$4</f>
        <v>平成17年</v>
      </c>
      <c r="O641" s="130" t="str">
        <f>$F$4</f>
        <v>平成22年</v>
      </c>
      <c r="P641" s="130" t="s">
        <v>410</v>
      </c>
      <c r="Q641" s="133" t="str">
        <f>$H$4</f>
        <v>対平成</v>
      </c>
      <c r="R641" s="134" t="str">
        <f>$I$4</f>
        <v>22年</v>
      </c>
      <c r="S641" s="103"/>
    </row>
    <row r="642" spans="2:45" s="100" customFormat="1" ht="14.25" customHeight="1">
      <c r="B642" s="585"/>
      <c r="C642" s="104"/>
      <c r="D642" s="104"/>
      <c r="E642" s="104"/>
      <c r="F642" s="104"/>
      <c r="G642" s="104"/>
      <c r="H642" s="132" t="s">
        <v>88</v>
      </c>
      <c r="I642" s="133" t="s">
        <v>398</v>
      </c>
      <c r="J642" s="102"/>
      <c r="K642" s="585"/>
      <c r="L642" s="104"/>
      <c r="M642" s="104"/>
      <c r="N642" s="104"/>
      <c r="O642" s="104"/>
      <c r="P642" s="104"/>
      <c r="Q642" s="132" t="s">
        <v>88</v>
      </c>
      <c r="R642" s="133" t="s">
        <v>398</v>
      </c>
      <c r="S642" s="103"/>
    </row>
    <row r="643" spans="2:45" s="199" customFormat="1" ht="14.25" customHeight="1">
      <c r="B643" s="200" t="s">
        <v>90</v>
      </c>
      <c r="C643" s="198">
        <v>2079</v>
      </c>
      <c r="D643" s="194">
        <v>1830</v>
      </c>
      <c r="E643" s="194">
        <v>1597</v>
      </c>
      <c r="F643" s="194">
        <v>1407</v>
      </c>
      <c r="G643" s="194">
        <f>IF(COUNTIF(G648:G666,"x"),"x",IF(SUM(G648:G666)=0,"-",SUM(G648:G666)))</f>
        <v>941</v>
      </c>
      <c r="H643" s="193">
        <f t="shared" ref="H643:H646" si="268">IF(G643="x","x",IF(AND(G643="-",F643="-"),"-",IF(AND(G643="-",F643&gt;0),F643*-1,IF(AND(G643&gt;0,F643="-"),G643,G643-F643))))</f>
        <v>-466</v>
      </c>
      <c r="I643" s="195">
        <f t="shared" ref="I643:I646" si="269">IF(H643="x","x",IF(H643="-","-",IF(AND(F643="-",G643&gt;0),"皆増",IF(AND(F643&gt;0,G643="-"),"皆減",H643/F643*100))))</f>
        <v>-33.120113717128639</v>
      </c>
      <c r="J643" s="196"/>
      <c r="K643" s="197" t="s">
        <v>90</v>
      </c>
      <c r="L643" s="198">
        <v>2910</v>
      </c>
      <c r="M643" s="194">
        <v>2701</v>
      </c>
      <c r="N643" s="194">
        <v>2480</v>
      </c>
      <c r="O643" s="194">
        <v>2170</v>
      </c>
      <c r="P643" s="194">
        <f>IF(COUNTIF(P648:P666,"x"),"x",IF(SUM(P648:P666)=0,"-",SUM(P648:P666)))</f>
        <v>1578</v>
      </c>
      <c r="Q643" s="193">
        <f t="shared" ref="Q643:Q646" si="270">IF(P643="x","x",IF(AND(P643="-",O643="-"),"-",IF(AND(P643="-",O643&gt;0),O643*-1,IF(AND(P643&gt;0,O643="-"),P643,P643-O643))))</f>
        <v>-592</v>
      </c>
      <c r="R643" s="195">
        <f t="shared" ref="R643:R646" si="271">IF(Q643="x","x",IF(Q643="-","-",IF(AND(O643="-",P643&gt;0),"皆増",IF(AND(O643&gt;0,P643="-"),"皆減",Q643/O643*100))))</f>
        <v>-27.281105990783409</v>
      </c>
      <c r="S643" s="195"/>
      <c r="W643" s="199" t="s">
        <v>373</v>
      </c>
      <c r="X643" s="199">
        <v>2397</v>
      </c>
      <c r="Y643" s="199">
        <v>2079</v>
      </c>
      <c r="Z643" s="199">
        <v>1830</v>
      </c>
      <c r="AA643" s="199">
        <v>1597</v>
      </c>
      <c r="AC643" s="199" t="s">
        <v>373</v>
      </c>
      <c r="AD643" s="199">
        <v>3172</v>
      </c>
      <c r="AE643" s="199">
        <v>2910</v>
      </c>
      <c r="AF643" s="199">
        <v>2701</v>
      </c>
      <c r="AG643" s="199">
        <v>2480</v>
      </c>
      <c r="AJ643" s="199" t="str">
        <f>IF(C643=X643,"○","●")</f>
        <v>●</v>
      </c>
      <c r="AK643" s="199" t="str">
        <f t="shared" ref="AK643:AM665" si="272">IF(D643=Y643,"○","●")</f>
        <v>●</v>
      </c>
      <c r="AL643" s="199" t="str">
        <f t="shared" si="272"/>
        <v>●</v>
      </c>
      <c r="AM643" s="199" t="str">
        <f t="shared" si="272"/>
        <v>●</v>
      </c>
      <c r="AP643" s="199" t="str">
        <f>IF(L643=AD643,"○","●")</f>
        <v>●</v>
      </c>
      <c r="AQ643" s="199" t="str">
        <f t="shared" ref="AQ643:AS665" si="273">IF(M643=AE643,"○","●")</f>
        <v>●</v>
      </c>
      <c r="AR643" s="199" t="str">
        <f t="shared" si="273"/>
        <v>●</v>
      </c>
      <c r="AS643" s="199" t="str">
        <f t="shared" si="273"/>
        <v>●</v>
      </c>
    </row>
    <row r="644" spans="2:45" s="100" customFormat="1" ht="14.25" customHeight="1">
      <c r="B644" s="105" t="s">
        <v>91</v>
      </c>
      <c r="C644" s="106">
        <v>189</v>
      </c>
      <c r="D644" s="107">
        <v>151</v>
      </c>
      <c r="E644" s="107">
        <v>107</v>
      </c>
      <c r="F644" s="107">
        <v>101</v>
      </c>
      <c r="G644" s="107">
        <f>IF(COUNTIF(G648:G650,"x"),"x",IF(SUM(G648:G650)=0,"-",SUM(G648:G650)))</f>
        <v>67</v>
      </c>
      <c r="H644" s="107">
        <f t="shared" si="268"/>
        <v>-34</v>
      </c>
      <c r="I644" s="108">
        <f t="shared" si="269"/>
        <v>-33.663366336633665</v>
      </c>
      <c r="J644" s="102"/>
      <c r="K644" s="109" t="s">
        <v>91</v>
      </c>
      <c r="L644" s="106">
        <v>602</v>
      </c>
      <c r="M644" s="107">
        <v>465</v>
      </c>
      <c r="N644" s="107">
        <v>351</v>
      </c>
      <c r="O644" s="107">
        <v>261</v>
      </c>
      <c r="P644" s="107">
        <f>IF(COUNTIF(P648:P650,"x"),"x",IF(SUM(P648:P650)=0,"-",SUM(P648:P650)))</f>
        <v>130</v>
      </c>
      <c r="Q644" s="107">
        <f t="shared" si="270"/>
        <v>-131</v>
      </c>
      <c r="R644" s="108">
        <f t="shared" si="271"/>
        <v>-50.191570881226056</v>
      </c>
      <c r="S644" s="108"/>
      <c r="W644" s="100" t="s">
        <v>374</v>
      </c>
      <c r="X644" s="100">
        <v>289</v>
      </c>
      <c r="Y644" s="100">
        <v>189</v>
      </c>
      <c r="Z644" s="100">
        <v>151</v>
      </c>
      <c r="AA644" s="100">
        <v>107</v>
      </c>
      <c r="AC644" s="100" t="s">
        <v>374</v>
      </c>
      <c r="AD644" s="100">
        <v>757</v>
      </c>
      <c r="AE644" s="100">
        <v>602</v>
      </c>
      <c r="AF644" s="100">
        <v>465</v>
      </c>
      <c r="AG644" s="100">
        <v>351</v>
      </c>
      <c r="AJ644" s="100" t="str">
        <f t="shared" ref="AJ644:AJ665" si="274">IF(C644=X644,"○","●")</f>
        <v>●</v>
      </c>
      <c r="AK644" s="100" t="str">
        <f t="shared" si="272"/>
        <v>●</v>
      </c>
      <c r="AL644" s="100" t="str">
        <f t="shared" si="272"/>
        <v>●</v>
      </c>
      <c r="AM644" s="100" t="str">
        <f t="shared" si="272"/>
        <v>●</v>
      </c>
      <c r="AP644" s="100" t="str">
        <f t="shared" ref="AP644:AP665" si="275">IF(L644=AD644,"○","●")</f>
        <v>●</v>
      </c>
      <c r="AQ644" s="100" t="str">
        <f t="shared" si="273"/>
        <v>●</v>
      </c>
      <c r="AR644" s="100" t="str">
        <f t="shared" si="273"/>
        <v>●</v>
      </c>
      <c r="AS644" s="100" t="str">
        <f>IF(O644=AG644,"○","●")</f>
        <v>●</v>
      </c>
    </row>
    <row r="645" spans="2:45" s="100" customFormat="1" ht="14.25" customHeight="1">
      <c r="B645" s="105" t="s">
        <v>92</v>
      </c>
      <c r="C645" s="106">
        <v>1395</v>
      </c>
      <c r="D645" s="107">
        <v>1139</v>
      </c>
      <c r="E645" s="107">
        <v>897</v>
      </c>
      <c r="F645" s="107">
        <v>760</v>
      </c>
      <c r="G645" s="296">
        <f>IF(COUNTIF(G651:G660,"x"),"x",IF(SUM(G651:G660)=0,"-",SUM(G651:G660)))</f>
        <v>421</v>
      </c>
      <c r="H645" s="107">
        <f t="shared" si="268"/>
        <v>-339</v>
      </c>
      <c r="I645" s="108">
        <f t="shared" si="269"/>
        <v>-44.60526315789474</v>
      </c>
      <c r="J645" s="102"/>
      <c r="K645" s="109" t="s">
        <v>92</v>
      </c>
      <c r="L645" s="106">
        <v>1884</v>
      </c>
      <c r="M645" s="107">
        <v>1722</v>
      </c>
      <c r="N645" s="107">
        <v>1549</v>
      </c>
      <c r="O645" s="107">
        <v>1336</v>
      </c>
      <c r="P645" s="296">
        <f>IF(COUNTIF(P651:P660,"x"),"x",IF(SUM(P651:P660)=0,"-",SUM(P651:P660)))</f>
        <v>784</v>
      </c>
      <c r="Q645" s="107">
        <f t="shared" si="270"/>
        <v>-552</v>
      </c>
      <c r="R645" s="108">
        <f t="shared" si="271"/>
        <v>-41.317365269461078</v>
      </c>
      <c r="S645" s="108"/>
      <c r="W645" s="100" t="s">
        <v>375</v>
      </c>
      <c r="X645" s="100">
        <v>1676</v>
      </c>
      <c r="Y645" s="100">
        <v>1395</v>
      </c>
      <c r="Z645" s="100">
        <v>1139</v>
      </c>
      <c r="AA645" s="100">
        <v>897</v>
      </c>
      <c r="AC645" s="100" t="s">
        <v>375</v>
      </c>
      <c r="AD645" s="100">
        <v>2064</v>
      </c>
      <c r="AE645" s="100">
        <v>1884</v>
      </c>
      <c r="AF645" s="100">
        <v>1722</v>
      </c>
      <c r="AG645" s="100">
        <v>1549</v>
      </c>
      <c r="AJ645" s="100" t="str">
        <f t="shared" si="274"/>
        <v>●</v>
      </c>
      <c r="AK645" s="100" t="str">
        <f t="shared" si="272"/>
        <v>●</v>
      </c>
      <c r="AL645" s="100" t="str">
        <f>IF(E645=Z645,"○","●")</f>
        <v>●</v>
      </c>
      <c r="AM645" s="100" t="str">
        <f t="shared" si="272"/>
        <v>●</v>
      </c>
      <c r="AP645" s="100" t="str">
        <f t="shared" si="275"/>
        <v>●</v>
      </c>
      <c r="AQ645" s="100" t="str">
        <f t="shared" si="273"/>
        <v>●</v>
      </c>
      <c r="AR645" s="100" t="str">
        <f t="shared" si="273"/>
        <v>●</v>
      </c>
      <c r="AS645" s="100" t="str">
        <f t="shared" si="273"/>
        <v>●</v>
      </c>
    </row>
    <row r="646" spans="2:45" s="100" customFormat="1" ht="14.25" customHeight="1">
      <c r="B646" s="105" t="s">
        <v>93</v>
      </c>
      <c r="C646" s="106">
        <v>495</v>
      </c>
      <c r="D646" s="107">
        <v>540</v>
      </c>
      <c r="E646" s="107">
        <v>593</v>
      </c>
      <c r="F646" s="107">
        <v>546</v>
      </c>
      <c r="G646" s="107">
        <f>IF(COUNTIF(G661:G665,"x"),"x",IF(SUM(G661,G665)=0,"-",SUM(G661:G665)))</f>
        <v>452</v>
      </c>
      <c r="H646" s="107">
        <f t="shared" si="268"/>
        <v>-94</v>
      </c>
      <c r="I646" s="108">
        <f t="shared" si="269"/>
        <v>-17.216117216117215</v>
      </c>
      <c r="J646" s="102"/>
      <c r="K646" s="109" t="s">
        <v>93</v>
      </c>
      <c r="L646" s="106">
        <v>424</v>
      </c>
      <c r="M646" s="107">
        <v>514</v>
      </c>
      <c r="N646" s="107">
        <v>580</v>
      </c>
      <c r="O646" s="107">
        <v>573</v>
      </c>
      <c r="P646" s="107">
        <f>IF(COUNTIF(P661:P665,"x"),"x",IF(SUM(P661,P665)=0,"-",SUM(P661:P665)))</f>
        <v>660</v>
      </c>
      <c r="Q646" s="107">
        <f t="shared" si="270"/>
        <v>87</v>
      </c>
      <c r="R646" s="108">
        <f t="shared" si="271"/>
        <v>15.183246073298429</v>
      </c>
      <c r="S646" s="108"/>
      <c r="W646" s="100" t="s">
        <v>376</v>
      </c>
      <c r="X646" s="100">
        <v>432</v>
      </c>
      <c r="Y646" s="100">
        <v>495</v>
      </c>
      <c r="Z646" s="100">
        <v>540</v>
      </c>
      <c r="AA646" s="100">
        <v>593</v>
      </c>
      <c r="AC646" s="100" t="s">
        <v>376</v>
      </c>
      <c r="AD646" s="100">
        <v>351</v>
      </c>
      <c r="AE646" s="100">
        <v>424</v>
      </c>
      <c r="AF646" s="100">
        <v>514</v>
      </c>
      <c r="AG646" s="100">
        <v>580</v>
      </c>
      <c r="AJ646" s="100" t="str">
        <f t="shared" si="274"/>
        <v>●</v>
      </c>
      <c r="AK646" s="100" t="str">
        <f t="shared" si="272"/>
        <v>●</v>
      </c>
      <c r="AL646" s="100" t="str">
        <f t="shared" si="272"/>
        <v>●</v>
      </c>
      <c r="AM646" s="100" t="str">
        <f t="shared" si="272"/>
        <v>●</v>
      </c>
      <c r="AP646" s="100" t="str">
        <f t="shared" si="275"/>
        <v>●</v>
      </c>
      <c r="AQ646" s="100" t="str">
        <f t="shared" si="273"/>
        <v>●</v>
      </c>
      <c r="AR646" s="100" t="str">
        <f t="shared" si="273"/>
        <v>●</v>
      </c>
      <c r="AS646" s="100" t="str">
        <f t="shared" si="273"/>
        <v>●</v>
      </c>
    </row>
    <row r="647" spans="2:45" s="100" customFormat="1" ht="14.25" customHeight="1">
      <c r="B647" s="102"/>
      <c r="C647" s="106"/>
      <c r="D647" s="112"/>
      <c r="E647" s="112"/>
      <c r="F647" s="112"/>
      <c r="G647" s="112"/>
      <c r="H647" s="112"/>
      <c r="I647" s="113"/>
      <c r="J647" s="102"/>
      <c r="K647" s="114"/>
      <c r="L647" s="106"/>
      <c r="M647" s="112"/>
      <c r="N647" s="112"/>
      <c r="O647" s="112"/>
      <c r="P647" s="112"/>
      <c r="Q647" s="112"/>
      <c r="R647" s="113"/>
      <c r="S647" s="113"/>
      <c r="AJ647" s="100" t="str">
        <f t="shared" si="274"/>
        <v>○</v>
      </c>
      <c r="AK647" s="100" t="str">
        <f t="shared" si="272"/>
        <v>○</v>
      </c>
      <c r="AL647" s="100" t="str">
        <f t="shared" si="272"/>
        <v>○</v>
      </c>
      <c r="AM647" s="100" t="str">
        <f t="shared" si="272"/>
        <v>○</v>
      </c>
      <c r="AP647" s="100" t="str">
        <f t="shared" si="275"/>
        <v>○</v>
      </c>
      <c r="AQ647" s="100" t="str">
        <f t="shared" si="273"/>
        <v>○</v>
      </c>
      <c r="AR647" s="100" t="str">
        <f t="shared" si="273"/>
        <v>○</v>
      </c>
      <c r="AS647" s="100" t="str">
        <f t="shared" si="273"/>
        <v>○</v>
      </c>
    </row>
    <row r="648" spans="2:45" s="100" customFormat="1" ht="14.25" customHeight="1">
      <c r="B648" s="102" t="s">
        <v>94</v>
      </c>
      <c r="C648" s="106">
        <v>34</v>
      </c>
      <c r="D648" s="107">
        <v>34</v>
      </c>
      <c r="E648" s="107">
        <v>24</v>
      </c>
      <c r="F648" s="107">
        <v>26</v>
      </c>
      <c r="G648" s="107">
        <f t="shared" ref="G648:G666" si="276">IF(COUNTIF(G678:G708,"x"),"x",IF(SUM(G678,G708)=0,"-",SUM(G678,G708)))</f>
        <v>16</v>
      </c>
      <c r="H648" s="107">
        <f>IF(G648="x","x",IF(AND(G648="-",F648="-"),"-",IF(AND(G648="-",F648&gt;0),F648*-1,IF(AND(G648&gt;0,F648="-"),G648,G648-F648))))</f>
        <v>-10</v>
      </c>
      <c r="I648" s="108">
        <f>IF(H648="x","x",IF(H648="-","-",IF(AND(F648="-",G648&gt;0),"皆増",IF(AND(F648&gt;0,G648="-"),"皆減",H648/F648*100))))</f>
        <v>-38.461538461538467</v>
      </c>
      <c r="J648" s="102"/>
      <c r="K648" s="114" t="s">
        <v>94</v>
      </c>
      <c r="L648" s="106">
        <v>169</v>
      </c>
      <c r="M648" s="107">
        <v>133</v>
      </c>
      <c r="N648" s="107">
        <v>99</v>
      </c>
      <c r="O648" s="107">
        <v>87</v>
      </c>
      <c r="P648" s="107">
        <f t="shared" ref="P648:P666" si="277">IF(COUNTIF(P678:P708,"x"),"x",IF(SUM(P678,P708)=0,"-",SUM(P678,P708)))</f>
        <v>27</v>
      </c>
      <c r="Q648" s="107">
        <f>IF(P648="x","x",IF(AND(P648="-",O648="-"),"-",IF(AND(P648="-",O648&gt;0),O648*-1,IF(AND(P648&gt;0,O648="-"),P648,P648-O648))))</f>
        <v>-60</v>
      </c>
      <c r="R648" s="108">
        <f>IF(Q648="x","x",IF(Q648="-","-",IF(AND(O648="-",P648&gt;0),"皆増",IF(AND(O648&gt;0,P648="-"),"皆減",Q648/O648*100))))</f>
        <v>-68.965517241379317</v>
      </c>
      <c r="S648" s="108"/>
      <c r="W648" s="100" t="s">
        <v>377</v>
      </c>
      <c r="X648" s="100">
        <v>55</v>
      </c>
      <c r="Y648" s="100">
        <v>34</v>
      </c>
      <c r="Z648" s="100">
        <v>34</v>
      </c>
      <c r="AA648" s="100">
        <v>24</v>
      </c>
      <c r="AC648" s="100" t="s">
        <v>377</v>
      </c>
      <c r="AD648" s="100">
        <v>251</v>
      </c>
      <c r="AE648" s="100">
        <v>169</v>
      </c>
      <c r="AF648" s="100">
        <v>133</v>
      </c>
      <c r="AG648" s="100">
        <v>99</v>
      </c>
      <c r="AJ648" s="100" t="str">
        <f t="shared" si="274"/>
        <v>●</v>
      </c>
      <c r="AK648" s="100" t="str">
        <f t="shared" si="272"/>
        <v>○</v>
      </c>
      <c r="AL648" s="100" t="str">
        <f t="shared" si="272"/>
        <v>●</v>
      </c>
      <c r="AM648" s="100" t="str">
        <f t="shared" si="272"/>
        <v>●</v>
      </c>
      <c r="AP648" s="100" t="str">
        <f t="shared" si="275"/>
        <v>●</v>
      </c>
      <c r="AQ648" s="100" t="str">
        <f t="shared" si="273"/>
        <v>●</v>
      </c>
      <c r="AR648" s="100" t="str">
        <f t="shared" si="273"/>
        <v>●</v>
      </c>
      <c r="AS648" s="100" t="str">
        <f t="shared" si="273"/>
        <v>●</v>
      </c>
    </row>
    <row r="649" spans="2:45" s="100" customFormat="1" ht="14.25" customHeight="1">
      <c r="B649" s="102" t="s">
        <v>95</v>
      </c>
      <c r="C649" s="106">
        <v>59</v>
      </c>
      <c r="D649" s="107">
        <v>50</v>
      </c>
      <c r="E649" s="107">
        <v>36</v>
      </c>
      <c r="F649" s="107">
        <v>25</v>
      </c>
      <c r="G649" s="107">
        <f t="shared" si="276"/>
        <v>26</v>
      </c>
      <c r="H649" s="107">
        <f t="shared" ref="H649:H665" si="278">IF(G649="x","x",IF(AND(G649="-",F649="-"),"-",IF(AND(G649="-",F649&gt;0),F649*-1,IF(AND(G649&gt;0,F649="-"),G649,G649-F649))))</f>
        <v>1</v>
      </c>
      <c r="I649" s="108">
        <f t="shared" ref="I649:I665" si="279">IF(H649="x","x",IF(H649="-","-",IF(AND(F649="-",G649&gt;0),"皆増",IF(AND(F649&gt;0,G649="-"),"皆減",H649/F649*100))))</f>
        <v>4</v>
      </c>
      <c r="J649" s="102"/>
      <c r="K649" s="114" t="s">
        <v>95</v>
      </c>
      <c r="L649" s="106">
        <v>199</v>
      </c>
      <c r="M649" s="107">
        <v>158</v>
      </c>
      <c r="N649" s="107">
        <v>111</v>
      </c>
      <c r="O649" s="107">
        <v>87</v>
      </c>
      <c r="P649" s="107">
        <f t="shared" si="277"/>
        <v>39</v>
      </c>
      <c r="Q649" s="107">
        <f t="shared" ref="Q649:Q665" si="280">IF(P649="x","x",IF(AND(P649="-",O649="-"),"-",IF(AND(P649="-",O649&gt;0),O649*-1,IF(AND(P649&gt;0,O649="-"),P649,P649-O649))))</f>
        <v>-48</v>
      </c>
      <c r="R649" s="108">
        <f t="shared" ref="R649:R665" si="281">IF(Q649="x","x",IF(Q649="-","-",IF(AND(O649="-",P649&gt;0),"皆増",IF(AND(O649&gt;0,P649="-"),"皆減",Q649/O649*100))))</f>
        <v>-55.172413793103445</v>
      </c>
      <c r="S649" s="108"/>
      <c r="W649" s="100" t="s">
        <v>356</v>
      </c>
      <c r="X649" s="100">
        <v>92</v>
      </c>
      <c r="Y649" s="100">
        <v>59</v>
      </c>
      <c r="Z649" s="100">
        <v>50</v>
      </c>
      <c r="AA649" s="100">
        <v>36</v>
      </c>
      <c r="AC649" s="100" t="s">
        <v>356</v>
      </c>
      <c r="AD649" s="100">
        <v>273</v>
      </c>
      <c r="AE649" s="100">
        <v>199</v>
      </c>
      <c r="AF649" s="100">
        <v>158</v>
      </c>
      <c r="AG649" s="100">
        <v>111</v>
      </c>
      <c r="AJ649" s="100" t="str">
        <f t="shared" si="274"/>
        <v>●</v>
      </c>
      <c r="AK649" s="100" t="str">
        <f t="shared" si="272"/>
        <v>●</v>
      </c>
      <c r="AL649" s="100" t="str">
        <f t="shared" si="272"/>
        <v>●</v>
      </c>
      <c r="AM649" s="100" t="str">
        <f t="shared" si="272"/>
        <v>●</v>
      </c>
      <c r="AP649" s="100" t="str">
        <f t="shared" si="275"/>
        <v>●</v>
      </c>
      <c r="AQ649" s="100" t="str">
        <f t="shared" si="273"/>
        <v>●</v>
      </c>
      <c r="AR649" s="100" t="str">
        <f t="shared" si="273"/>
        <v>●</v>
      </c>
      <c r="AS649" s="100" t="str">
        <f t="shared" si="273"/>
        <v>●</v>
      </c>
    </row>
    <row r="650" spans="2:45" s="100" customFormat="1" ht="14.25" customHeight="1">
      <c r="B650" s="102" t="s">
        <v>96</v>
      </c>
      <c r="C650" s="106">
        <v>96</v>
      </c>
      <c r="D650" s="107">
        <v>67</v>
      </c>
      <c r="E650" s="107">
        <v>47</v>
      </c>
      <c r="F650" s="107">
        <v>50</v>
      </c>
      <c r="G650" s="107">
        <f t="shared" si="276"/>
        <v>25</v>
      </c>
      <c r="H650" s="107">
        <f t="shared" si="278"/>
        <v>-25</v>
      </c>
      <c r="I650" s="108">
        <f t="shared" si="279"/>
        <v>-50</v>
      </c>
      <c r="J650" s="102"/>
      <c r="K650" s="114" t="s">
        <v>96</v>
      </c>
      <c r="L650" s="106">
        <v>234</v>
      </c>
      <c r="M650" s="107">
        <v>174</v>
      </c>
      <c r="N650" s="107">
        <v>141</v>
      </c>
      <c r="O650" s="107">
        <v>87</v>
      </c>
      <c r="P650" s="107">
        <f t="shared" si="277"/>
        <v>64</v>
      </c>
      <c r="Q650" s="107">
        <f t="shared" si="280"/>
        <v>-23</v>
      </c>
      <c r="R650" s="108">
        <f t="shared" si="281"/>
        <v>-26.436781609195403</v>
      </c>
      <c r="S650" s="108"/>
      <c r="W650" s="100" t="s">
        <v>357</v>
      </c>
      <c r="X650" s="100">
        <v>142</v>
      </c>
      <c r="Y650" s="100">
        <v>96</v>
      </c>
      <c r="Z650" s="100">
        <v>67</v>
      </c>
      <c r="AA650" s="100">
        <v>47</v>
      </c>
      <c r="AC650" s="100" t="s">
        <v>357</v>
      </c>
      <c r="AD650" s="100">
        <v>233</v>
      </c>
      <c r="AE650" s="100">
        <v>234</v>
      </c>
      <c r="AF650" s="100">
        <v>174</v>
      </c>
      <c r="AG650" s="100">
        <v>141</v>
      </c>
      <c r="AJ650" s="100" t="str">
        <f t="shared" si="274"/>
        <v>●</v>
      </c>
      <c r="AK650" s="100" t="str">
        <f t="shared" si="272"/>
        <v>●</v>
      </c>
      <c r="AL650" s="100" t="str">
        <f t="shared" si="272"/>
        <v>●</v>
      </c>
      <c r="AM650" s="100" t="str">
        <f t="shared" si="272"/>
        <v>●</v>
      </c>
      <c r="AP650" s="100" t="str">
        <f t="shared" si="275"/>
        <v>●</v>
      </c>
      <c r="AQ650" s="100" t="str">
        <f t="shared" si="273"/>
        <v>●</v>
      </c>
      <c r="AR650" s="100" t="str">
        <f t="shared" si="273"/>
        <v>●</v>
      </c>
      <c r="AS650" s="100" t="str">
        <f t="shared" si="273"/>
        <v>●</v>
      </c>
    </row>
    <row r="651" spans="2:45" s="100" customFormat="1" ht="14.25" customHeight="1">
      <c r="B651" s="102" t="s">
        <v>97</v>
      </c>
      <c r="C651" s="106">
        <v>127</v>
      </c>
      <c r="D651" s="107">
        <v>79</v>
      </c>
      <c r="E651" s="107">
        <v>51</v>
      </c>
      <c r="F651" s="107">
        <v>46</v>
      </c>
      <c r="G651" s="107">
        <f t="shared" si="276"/>
        <v>31</v>
      </c>
      <c r="H651" s="107">
        <f t="shared" si="278"/>
        <v>-15</v>
      </c>
      <c r="I651" s="108">
        <f t="shared" si="279"/>
        <v>-32.608695652173914</v>
      </c>
      <c r="J651" s="102"/>
      <c r="K651" s="114" t="s">
        <v>97</v>
      </c>
      <c r="L651" s="106">
        <v>207</v>
      </c>
      <c r="M651" s="107">
        <v>203</v>
      </c>
      <c r="N651" s="107">
        <v>150</v>
      </c>
      <c r="O651" s="107">
        <v>108</v>
      </c>
      <c r="P651" s="107">
        <f t="shared" si="277"/>
        <v>62</v>
      </c>
      <c r="Q651" s="107">
        <f t="shared" si="280"/>
        <v>-46</v>
      </c>
      <c r="R651" s="108">
        <f t="shared" si="281"/>
        <v>-42.592592592592595</v>
      </c>
      <c r="S651" s="108"/>
      <c r="W651" s="100" t="s">
        <v>358</v>
      </c>
      <c r="X651" s="100">
        <v>174</v>
      </c>
      <c r="Y651" s="100">
        <v>127</v>
      </c>
      <c r="Z651" s="100">
        <v>79</v>
      </c>
      <c r="AA651" s="100">
        <v>51</v>
      </c>
      <c r="AC651" s="100" t="s">
        <v>358</v>
      </c>
      <c r="AD651" s="100">
        <v>219</v>
      </c>
      <c r="AE651" s="100">
        <v>207</v>
      </c>
      <c r="AF651" s="100">
        <v>203</v>
      </c>
      <c r="AG651" s="100">
        <v>150</v>
      </c>
      <c r="AJ651" s="100" t="str">
        <f t="shared" si="274"/>
        <v>●</v>
      </c>
      <c r="AK651" s="100" t="str">
        <f t="shared" si="272"/>
        <v>●</v>
      </c>
      <c r="AL651" s="100" t="str">
        <f t="shared" si="272"/>
        <v>●</v>
      </c>
      <c r="AM651" s="100" t="str">
        <f t="shared" si="272"/>
        <v>●</v>
      </c>
      <c r="AP651" s="100" t="str">
        <f t="shared" si="275"/>
        <v>●</v>
      </c>
      <c r="AQ651" s="100" t="str">
        <f t="shared" si="273"/>
        <v>●</v>
      </c>
      <c r="AR651" s="100" t="str">
        <f t="shared" si="273"/>
        <v>●</v>
      </c>
      <c r="AS651" s="100" t="str">
        <f t="shared" si="273"/>
        <v>●</v>
      </c>
    </row>
    <row r="652" spans="2:45" s="100" customFormat="1" ht="14.25" customHeight="1">
      <c r="B652" s="102" t="s">
        <v>98</v>
      </c>
      <c r="C652" s="106">
        <v>129</v>
      </c>
      <c r="D652" s="107">
        <v>94</v>
      </c>
      <c r="E652" s="107">
        <v>60</v>
      </c>
      <c r="F652" s="107">
        <v>39</v>
      </c>
      <c r="G652" s="107">
        <f t="shared" si="276"/>
        <v>22</v>
      </c>
      <c r="H652" s="107">
        <f t="shared" si="278"/>
        <v>-17</v>
      </c>
      <c r="I652" s="108">
        <f t="shared" si="279"/>
        <v>-43.589743589743591</v>
      </c>
      <c r="J652" s="102"/>
      <c r="K652" s="114" t="s">
        <v>98</v>
      </c>
      <c r="L652" s="106">
        <v>150</v>
      </c>
      <c r="M652" s="107">
        <v>144</v>
      </c>
      <c r="N652" s="107">
        <v>159</v>
      </c>
      <c r="O652" s="107">
        <v>108</v>
      </c>
      <c r="P652" s="107">
        <f t="shared" si="277"/>
        <v>39</v>
      </c>
      <c r="Q652" s="107">
        <f t="shared" si="280"/>
        <v>-69</v>
      </c>
      <c r="R652" s="108">
        <f t="shared" si="281"/>
        <v>-63.888888888888886</v>
      </c>
      <c r="S652" s="108"/>
      <c r="W652" s="100" t="s">
        <v>359</v>
      </c>
      <c r="X652" s="100">
        <v>152</v>
      </c>
      <c r="Y652" s="100">
        <v>129</v>
      </c>
      <c r="Z652" s="100">
        <v>94</v>
      </c>
      <c r="AA652" s="100">
        <v>60</v>
      </c>
      <c r="AC652" s="100" t="s">
        <v>359</v>
      </c>
      <c r="AD652" s="100">
        <v>140</v>
      </c>
      <c r="AE652" s="100">
        <v>150</v>
      </c>
      <c r="AF652" s="100">
        <v>144</v>
      </c>
      <c r="AG652" s="100">
        <v>159</v>
      </c>
      <c r="AJ652" s="100" t="str">
        <f t="shared" si="274"/>
        <v>●</v>
      </c>
      <c r="AK652" s="100" t="str">
        <f t="shared" si="272"/>
        <v>●</v>
      </c>
      <c r="AL652" s="100" t="str">
        <f t="shared" si="272"/>
        <v>●</v>
      </c>
      <c r="AM652" s="100" t="str">
        <f t="shared" si="272"/>
        <v>●</v>
      </c>
      <c r="AP652" s="100" t="str">
        <f t="shared" si="275"/>
        <v>●</v>
      </c>
      <c r="AQ652" s="100" t="str">
        <f t="shared" si="273"/>
        <v>●</v>
      </c>
      <c r="AR652" s="100" t="str">
        <f t="shared" si="273"/>
        <v>●</v>
      </c>
      <c r="AS652" s="100" t="str">
        <f t="shared" si="273"/>
        <v>●</v>
      </c>
    </row>
    <row r="653" spans="2:45" s="100" customFormat="1" ht="14.25" customHeight="1">
      <c r="B653" s="102" t="s">
        <v>99</v>
      </c>
      <c r="C653" s="106">
        <v>96</v>
      </c>
      <c r="D653" s="107">
        <v>80</v>
      </c>
      <c r="E653" s="107">
        <v>52</v>
      </c>
      <c r="F653" s="107">
        <v>49</v>
      </c>
      <c r="G653" s="107">
        <f t="shared" si="276"/>
        <v>19</v>
      </c>
      <c r="H653" s="107">
        <f t="shared" si="278"/>
        <v>-30</v>
      </c>
      <c r="I653" s="108">
        <f t="shared" si="279"/>
        <v>-61.224489795918366</v>
      </c>
      <c r="J653" s="102"/>
      <c r="K653" s="114" t="s">
        <v>99</v>
      </c>
      <c r="L653" s="106">
        <v>158</v>
      </c>
      <c r="M653" s="107">
        <v>154</v>
      </c>
      <c r="N653" s="107">
        <v>136</v>
      </c>
      <c r="O653" s="107">
        <v>102</v>
      </c>
      <c r="P653" s="107">
        <f t="shared" si="277"/>
        <v>43</v>
      </c>
      <c r="Q653" s="107">
        <f t="shared" si="280"/>
        <v>-59</v>
      </c>
      <c r="R653" s="108">
        <f t="shared" si="281"/>
        <v>-57.843137254901968</v>
      </c>
      <c r="S653" s="108"/>
      <c r="W653" s="100" t="s">
        <v>360</v>
      </c>
      <c r="X653" s="100">
        <v>117</v>
      </c>
      <c r="Y653" s="100">
        <v>96</v>
      </c>
      <c r="Z653" s="100">
        <v>80</v>
      </c>
      <c r="AA653" s="100">
        <v>52</v>
      </c>
      <c r="AC653" s="100" t="s">
        <v>360</v>
      </c>
      <c r="AD653" s="100">
        <v>239</v>
      </c>
      <c r="AE653" s="100">
        <v>158</v>
      </c>
      <c r="AF653" s="100">
        <v>154</v>
      </c>
      <c r="AG653" s="100">
        <v>136</v>
      </c>
      <c r="AJ653" s="100" t="str">
        <f t="shared" si="274"/>
        <v>●</v>
      </c>
      <c r="AK653" s="100" t="str">
        <f t="shared" si="272"/>
        <v>●</v>
      </c>
      <c r="AL653" s="100" t="str">
        <f t="shared" si="272"/>
        <v>●</v>
      </c>
      <c r="AM653" s="100" t="str">
        <f t="shared" si="272"/>
        <v>●</v>
      </c>
      <c r="AP653" s="100" t="str">
        <f t="shared" si="275"/>
        <v>●</v>
      </c>
      <c r="AQ653" s="100" t="str">
        <f t="shared" si="273"/>
        <v>●</v>
      </c>
      <c r="AR653" s="100" t="str">
        <f t="shared" si="273"/>
        <v>●</v>
      </c>
      <c r="AS653" s="100" t="str">
        <f t="shared" si="273"/>
        <v>●</v>
      </c>
    </row>
    <row r="654" spans="2:45" s="100" customFormat="1" ht="14.25" customHeight="1">
      <c r="B654" s="102" t="s">
        <v>100</v>
      </c>
      <c r="C654" s="106">
        <v>72</v>
      </c>
      <c r="D654" s="107">
        <v>94</v>
      </c>
      <c r="E654" s="107">
        <v>69</v>
      </c>
      <c r="F654" s="107">
        <v>45</v>
      </c>
      <c r="G654" s="107">
        <f t="shared" si="276"/>
        <v>22</v>
      </c>
      <c r="H654" s="107">
        <f t="shared" si="278"/>
        <v>-23</v>
      </c>
      <c r="I654" s="108">
        <f t="shared" si="279"/>
        <v>-51.111111111111107</v>
      </c>
      <c r="J654" s="102"/>
      <c r="K654" s="114" t="s">
        <v>100</v>
      </c>
      <c r="L654" s="106">
        <v>201</v>
      </c>
      <c r="M654" s="107">
        <v>143</v>
      </c>
      <c r="N654" s="107">
        <v>119</v>
      </c>
      <c r="O654" s="107">
        <v>125</v>
      </c>
      <c r="P654" s="107">
        <f t="shared" si="277"/>
        <v>61</v>
      </c>
      <c r="Q654" s="107">
        <f t="shared" si="280"/>
        <v>-64</v>
      </c>
      <c r="R654" s="108">
        <f t="shared" si="281"/>
        <v>-51.2</v>
      </c>
      <c r="S654" s="108"/>
      <c r="W654" s="100" t="s">
        <v>361</v>
      </c>
      <c r="X654" s="100">
        <v>79</v>
      </c>
      <c r="Y654" s="100">
        <v>72</v>
      </c>
      <c r="Z654" s="100">
        <v>94</v>
      </c>
      <c r="AA654" s="100">
        <v>69</v>
      </c>
      <c r="AC654" s="100" t="s">
        <v>361</v>
      </c>
      <c r="AD654" s="100">
        <v>254</v>
      </c>
      <c r="AE654" s="100">
        <v>201</v>
      </c>
      <c r="AF654" s="100">
        <v>143</v>
      </c>
      <c r="AG654" s="100">
        <v>119</v>
      </c>
      <c r="AJ654" s="100" t="str">
        <f t="shared" si="274"/>
        <v>●</v>
      </c>
      <c r="AK654" s="100" t="str">
        <f t="shared" si="272"/>
        <v>●</v>
      </c>
      <c r="AL654" s="100" t="str">
        <f t="shared" si="272"/>
        <v>●</v>
      </c>
      <c r="AM654" s="100" t="str">
        <f t="shared" si="272"/>
        <v>●</v>
      </c>
      <c r="AP654" s="100" t="str">
        <f t="shared" si="275"/>
        <v>●</v>
      </c>
      <c r="AQ654" s="100" t="str">
        <f t="shared" si="273"/>
        <v>●</v>
      </c>
      <c r="AR654" s="100" t="str">
        <f t="shared" si="273"/>
        <v>●</v>
      </c>
      <c r="AS654" s="100" t="str">
        <f t="shared" si="273"/>
        <v>●</v>
      </c>
    </row>
    <row r="655" spans="2:45" s="100" customFormat="1" ht="14.25" customHeight="1">
      <c r="B655" s="102" t="s">
        <v>118</v>
      </c>
      <c r="C655" s="106">
        <v>64</v>
      </c>
      <c r="D655" s="107">
        <v>78</v>
      </c>
      <c r="E655" s="107">
        <v>91</v>
      </c>
      <c r="F655" s="107">
        <v>60</v>
      </c>
      <c r="G655" s="107">
        <f t="shared" si="276"/>
        <v>36</v>
      </c>
      <c r="H655" s="107">
        <f t="shared" si="278"/>
        <v>-24</v>
      </c>
      <c r="I655" s="108">
        <f t="shared" si="279"/>
        <v>-40</v>
      </c>
      <c r="J655" s="102"/>
      <c r="K655" s="114" t="s">
        <v>118</v>
      </c>
      <c r="L655" s="106">
        <v>196</v>
      </c>
      <c r="M655" s="107">
        <v>163</v>
      </c>
      <c r="N655" s="107">
        <v>126</v>
      </c>
      <c r="O655" s="107">
        <v>105</v>
      </c>
      <c r="P655" s="107">
        <f t="shared" si="277"/>
        <v>71</v>
      </c>
      <c r="Q655" s="107">
        <f t="shared" si="280"/>
        <v>-34</v>
      </c>
      <c r="R655" s="108">
        <f t="shared" si="281"/>
        <v>-32.38095238095238</v>
      </c>
      <c r="S655" s="108"/>
      <c r="W655" s="100" t="s">
        <v>362</v>
      </c>
      <c r="X655" s="100">
        <v>125</v>
      </c>
      <c r="Y655" s="100">
        <v>64</v>
      </c>
      <c r="Z655" s="100">
        <v>78</v>
      </c>
      <c r="AA655" s="100">
        <v>91</v>
      </c>
      <c r="AC655" s="100" t="s">
        <v>362</v>
      </c>
      <c r="AD655" s="100">
        <v>274</v>
      </c>
      <c r="AE655" s="100">
        <v>196</v>
      </c>
      <c r="AF655" s="100">
        <v>163</v>
      </c>
      <c r="AG655" s="100">
        <v>126</v>
      </c>
      <c r="AJ655" s="100" t="str">
        <f t="shared" si="274"/>
        <v>●</v>
      </c>
      <c r="AK655" s="100" t="str">
        <f t="shared" si="272"/>
        <v>●</v>
      </c>
      <c r="AL655" s="100" t="str">
        <f t="shared" si="272"/>
        <v>●</v>
      </c>
      <c r="AM655" s="100" t="str">
        <f t="shared" si="272"/>
        <v>●</v>
      </c>
      <c r="AP655" s="100" t="str">
        <f t="shared" si="275"/>
        <v>●</v>
      </c>
      <c r="AQ655" s="100" t="str">
        <f t="shared" si="273"/>
        <v>●</v>
      </c>
      <c r="AR655" s="100" t="str">
        <f t="shared" si="273"/>
        <v>●</v>
      </c>
      <c r="AS655" s="100" t="str">
        <f t="shared" si="273"/>
        <v>●</v>
      </c>
    </row>
    <row r="656" spans="2:45" s="100" customFormat="1" ht="14.25" customHeight="1">
      <c r="B656" s="102" t="s">
        <v>101</v>
      </c>
      <c r="C656" s="106">
        <v>130</v>
      </c>
      <c r="D656" s="107">
        <v>70</v>
      </c>
      <c r="E656" s="107">
        <v>72</v>
      </c>
      <c r="F656" s="107">
        <v>95</v>
      </c>
      <c r="G656" s="107">
        <f t="shared" si="276"/>
        <v>46</v>
      </c>
      <c r="H656" s="107">
        <f t="shared" si="278"/>
        <v>-49</v>
      </c>
      <c r="I656" s="108">
        <f t="shared" si="279"/>
        <v>-51.578947368421055</v>
      </c>
      <c r="J656" s="102"/>
      <c r="K656" s="114" t="s">
        <v>101</v>
      </c>
      <c r="L656" s="106">
        <v>242</v>
      </c>
      <c r="M656" s="107">
        <v>168</v>
      </c>
      <c r="N656" s="107">
        <v>146</v>
      </c>
      <c r="O656" s="107">
        <v>108</v>
      </c>
      <c r="P656" s="107">
        <f t="shared" si="277"/>
        <v>72</v>
      </c>
      <c r="Q656" s="107">
        <f t="shared" si="280"/>
        <v>-36</v>
      </c>
      <c r="R656" s="108">
        <f t="shared" si="281"/>
        <v>-33.333333333333329</v>
      </c>
      <c r="S656" s="108"/>
      <c r="W656" s="100" t="s">
        <v>363</v>
      </c>
      <c r="X656" s="100">
        <v>215</v>
      </c>
      <c r="Y656" s="100">
        <v>130</v>
      </c>
      <c r="Z656" s="100">
        <v>70</v>
      </c>
      <c r="AA656" s="100">
        <v>72</v>
      </c>
      <c r="AC656" s="100" t="s">
        <v>363</v>
      </c>
      <c r="AD656" s="100">
        <v>214</v>
      </c>
      <c r="AE656" s="100">
        <v>242</v>
      </c>
      <c r="AF656" s="100">
        <v>168</v>
      </c>
      <c r="AG656" s="100">
        <v>146</v>
      </c>
      <c r="AJ656" s="100" t="str">
        <f t="shared" si="274"/>
        <v>●</v>
      </c>
      <c r="AK656" s="100" t="str">
        <f t="shared" si="272"/>
        <v>●</v>
      </c>
      <c r="AL656" s="100" t="str">
        <f>IF(E656=Z656,"○","●")</f>
        <v>●</v>
      </c>
      <c r="AM656" s="100" t="str">
        <f t="shared" si="272"/>
        <v>●</v>
      </c>
      <c r="AP656" s="100" t="str">
        <f t="shared" si="275"/>
        <v>●</v>
      </c>
      <c r="AQ656" s="100" t="str">
        <f t="shared" si="273"/>
        <v>●</v>
      </c>
      <c r="AR656" s="100" t="str">
        <f t="shared" si="273"/>
        <v>●</v>
      </c>
      <c r="AS656" s="100" t="str">
        <f t="shared" si="273"/>
        <v>●</v>
      </c>
    </row>
    <row r="657" spans="2:45" s="100" customFormat="1" ht="14.25" customHeight="1">
      <c r="B657" s="102" t="s">
        <v>102</v>
      </c>
      <c r="C657" s="106">
        <v>194</v>
      </c>
      <c r="D657" s="107">
        <v>129</v>
      </c>
      <c r="E657" s="107">
        <v>70</v>
      </c>
      <c r="F657" s="107">
        <v>72</v>
      </c>
      <c r="G657" s="107">
        <f t="shared" si="276"/>
        <v>45</v>
      </c>
      <c r="H657" s="107">
        <f t="shared" si="278"/>
        <v>-27</v>
      </c>
      <c r="I657" s="108">
        <f t="shared" si="279"/>
        <v>-37.5</v>
      </c>
      <c r="J657" s="102"/>
      <c r="K657" s="114" t="s">
        <v>102</v>
      </c>
      <c r="L657" s="106">
        <v>211</v>
      </c>
      <c r="M657" s="107">
        <v>218</v>
      </c>
      <c r="N657" s="107">
        <v>158</v>
      </c>
      <c r="O657" s="107">
        <v>134</v>
      </c>
      <c r="P657" s="107">
        <f t="shared" si="277"/>
        <v>84</v>
      </c>
      <c r="Q657" s="107">
        <f t="shared" si="280"/>
        <v>-50</v>
      </c>
      <c r="R657" s="108">
        <f t="shared" si="281"/>
        <v>-37.313432835820898</v>
      </c>
      <c r="S657" s="108"/>
      <c r="W657" s="100" t="s">
        <v>364</v>
      </c>
      <c r="X657" s="100">
        <v>168</v>
      </c>
      <c r="Y657" s="100">
        <v>194</v>
      </c>
      <c r="Z657" s="100">
        <v>129</v>
      </c>
      <c r="AA657" s="100">
        <v>70</v>
      </c>
      <c r="AC657" s="100" t="s">
        <v>364</v>
      </c>
      <c r="AD657" s="100">
        <v>182</v>
      </c>
      <c r="AE657" s="100">
        <v>211</v>
      </c>
      <c r="AF657" s="100">
        <v>218</v>
      </c>
      <c r="AG657" s="100">
        <v>158</v>
      </c>
      <c r="AJ657" s="100" t="str">
        <f t="shared" si="274"/>
        <v>●</v>
      </c>
      <c r="AK657" s="100" t="str">
        <f t="shared" si="272"/>
        <v>●</v>
      </c>
      <c r="AL657" s="100" t="str">
        <f t="shared" si="272"/>
        <v>●</v>
      </c>
      <c r="AM657" s="100" t="str">
        <f t="shared" si="272"/>
        <v>●</v>
      </c>
      <c r="AP657" s="100" t="str">
        <f t="shared" si="275"/>
        <v>●</v>
      </c>
      <c r="AQ657" s="100" t="str">
        <f t="shared" si="273"/>
        <v>●</v>
      </c>
      <c r="AR657" s="100" t="str">
        <f t="shared" si="273"/>
        <v>●</v>
      </c>
      <c r="AS657" s="100" t="str">
        <f t="shared" si="273"/>
        <v>●</v>
      </c>
    </row>
    <row r="658" spans="2:45" s="100" customFormat="1" ht="14.25" customHeight="1">
      <c r="B658" s="102" t="s">
        <v>103</v>
      </c>
      <c r="C658" s="106">
        <v>154</v>
      </c>
      <c r="D658" s="107">
        <v>182</v>
      </c>
      <c r="E658" s="107">
        <v>125</v>
      </c>
      <c r="F658" s="107">
        <v>71</v>
      </c>
      <c r="G658" s="107">
        <f t="shared" si="276"/>
        <v>76</v>
      </c>
      <c r="H658" s="107">
        <f t="shared" si="278"/>
        <v>5</v>
      </c>
      <c r="I658" s="108">
        <f t="shared" si="279"/>
        <v>7.042253521126761</v>
      </c>
      <c r="J658" s="102"/>
      <c r="K658" s="114" t="s">
        <v>103</v>
      </c>
      <c r="L658" s="106">
        <v>170</v>
      </c>
      <c r="M658" s="107">
        <v>197</v>
      </c>
      <c r="N658" s="107">
        <v>200</v>
      </c>
      <c r="O658" s="107">
        <v>138</v>
      </c>
      <c r="P658" s="107">
        <f t="shared" si="277"/>
        <v>104</v>
      </c>
      <c r="Q658" s="107">
        <f t="shared" si="280"/>
        <v>-34</v>
      </c>
      <c r="R658" s="108">
        <f t="shared" si="281"/>
        <v>-24.637681159420293</v>
      </c>
      <c r="S658" s="108"/>
      <c r="W658" s="100" t="s">
        <v>365</v>
      </c>
      <c r="X658" s="100">
        <v>213</v>
      </c>
      <c r="Y658" s="100">
        <v>154</v>
      </c>
      <c r="Z658" s="100">
        <v>182</v>
      </c>
      <c r="AA658" s="100">
        <v>125</v>
      </c>
      <c r="AC658" s="100" t="s">
        <v>365</v>
      </c>
      <c r="AD658" s="100">
        <v>177</v>
      </c>
      <c r="AE658" s="100">
        <v>170</v>
      </c>
      <c r="AF658" s="100">
        <v>197</v>
      </c>
      <c r="AG658" s="100">
        <v>200</v>
      </c>
      <c r="AJ658" s="100" t="str">
        <f t="shared" si="274"/>
        <v>●</v>
      </c>
      <c r="AK658" s="100" t="str">
        <f t="shared" si="272"/>
        <v>●</v>
      </c>
      <c r="AL658" s="100" t="str">
        <f t="shared" si="272"/>
        <v>●</v>
      </c>
      <c r="AM658" s="100" t="str">
        <f t="shared" si="272"/>
        <v>●</v>
      </c>
      <c r="AP658" s="100" t="str">
        <f t="shared" si="275"/>
        <v>●</v>
      </c>
      <c r="AQ658" s="100" t="str">
        <f t="shared" si="273"/>
        <v>●</v>
      </c>
      <c r="AR658" s="100" t="str">
        <f t="shared" si="273"/>
        <v>●</v>
      </c>
      <c r="AS658" s="100" t="str">
        <f t="shared" si="273"/>
        <v>●</v>
      </c>
    </row>
    <row r="659" spans="2:45" s="100" customFormat="1" ht="14.25" customHeight="1">
      <c r="B659" s="102" t="s">
        <v>104</v>
      </c>
      <c r="C659" s="106">
        <v>208</v>
      </c>
      <c r="D659" s="107">
        <v>142</v>
      </c>
      <c r="E659" s="107">
        <v>175</v>
      </c>
      <c r="F659" s="107">
        <v>124</v>
      </c>
      <c r="G659" s="107">
        <f t="shared" si="276"/>
        <v>65</v>
      </c>
      <c r="H659" s="107">
        <f t="shared" si="278"/>
        <v>-59</v>
      </c>
      <c r="I659" s="108">
        <f t="shared" si="279"/>
        <v>-47.580645161290327</v>
      </c>
      <c r="J659" s="102"/>
      <c r="K659" s="114" t="s">
        <v>104</v>
      </c>
      <c r="L659" s="106">
        <v>167</v>
      </c>
      <c r="M659" s="107">
        <v>165</v>
      </c>
      <c r="N659" s="107">
        <v>205</v>
      </c>
      <c r="O659" s="107">
        <v>201</v>
      </c>
      <c r="P659" s="107">
        <f t="shared" si="277"/>
        <v>125</v>
      </c>
      <c r="Q659" s="107">
        <f t="shared" si="280"/>
        <v>-76</v>
      </c>
      <c r="R659" s="108">
        <f t="shared" si="281"/>
        <v>-37.810945273631837</v>
      </c>
      <c r="S659" s="108"/>
      <c r="W659" s="100" t="s">
        <v>366</v>
      </c>
      <c r="X659" s="100">
        <v>232</v>
      </c>
      <c r="Y659" s="100">
        <v>208</v>
      </c>
      <c r="Z659" s="100">
        <v>142</v>
      </c>
      <c r="AA659" s="100">
        <v>175</v>
      </c>
      <c r="AC659" s="100" t="s">
        <v>366</v>
      </c>
      <c r="AD659" s="100">
        <v>188</v>
      </c>
      <c r="AE659" s="100">
        <v>167</v>
      </c>
      <c r="AF659" s="100">
        <v>165</v>
      </c>
      <c r="AG659" s="100">
        <v>205</v>
      </c>
      <c r="AJ659" s="100" t="str">
        <f t="shared" si="274"/>
        <v>●</v>
      </c>
      <c r="AK659" s="100" t="str">
        <f t="shared" si="272"/>
        <v>●</v>
      </c>
      <c r="AL659" s="100" t="str">
        <f t="shared" si="272"/>
        <v>●</v>
      </c>
      <c r="AM659" s="100" t="str">
        <f t="shared" si="272"/>
        <v>●</v>
      </c>
      <c r="AP659" s="100" t="str">
        <f t="shared" si="275"/>
        <v>●</v>
      </c>
      <c r="AQ659" s="100" t="str">
        <f t="shared" si="273"/>
        <v>●</v>
      </c>
      <c r="AR659" s="100" t="str">
        <f t="shared" si="273"/>
        <v>●</v>
      </c>
      <c r="AS659" s="100" t="str">
        <f t="shared" si="273"/>
        <v>●</v>
      </c>
    </row>
    <row r="660" spans="2:45" s="100" customFormat="1" ht="14.25" customHeight="1">
      <c r="B660" s="102" t="s">
        <v>105</v>
      </c>
      <c r="C660" s="106">
        <v>221</v>
      </c>
      <c r="D660" s="107">
        <v>191</v>
      </c>
      <c r="E660" s="107">
        <v>132</v>
      </c>
      <c r="F660" s="107">
        <v>159</v>
      </c>
      <c r="G660" s="107">
        <f t="shared" si="276"/>
        <v>59</v>
      </c>
      <c r="H660" s="107">
        <f t="shared" si="278"/>
        <v>-100</v>
      </c>
      <c r="I660" s="108">
        <f t="shared" si="279"/>
        <v>-62.893081761006286</v>
      </c>
      <c r="J660" s="102"/>
      <c r="K660" s="114" t="s">
        <v>105</v>
      </c>
      <c r="L660" s="106">
        <v>182</v>
      </c>
      <c r="M660" s="107">
        <v>167</v>
      </c>
      <c r="N660" s="107">
        <v>150</v>
      </c>
      <c r="O660" s="107">
        <v>207</v>
      </c>
      <c r="P660" s="107">
        <f t="shared" si="277"/>
        <v>123</v>
      </c>
      <c r="Q660" s="107">
        <f t="shared" si="280"/>
        <v>-84</v>
      </c>
      <c r="R660" s="108">
        <f t="shared" si="281"/>
        <v>-40.579710144927539</v>
      </c>
      <c r="S660" s="108"/>
      <c r="W660" s="100" t="s">
        <v>367</v>
      </c>
      <c r="X660" s="100">
        <v>201</v>
      </c>
      <c r="Y660" s="100">
        <v>221</v>
      </c>
      <c r="Z660" s="100">
        <v>191</v>
      </c>
      <c r="AA660" s="100">
        <v>132</v>
      </c>
      <c r="AC660" s="100" t="s">
        <v>367</v>
      </c>
      <c r="AD660" s="100">
        <v>177</v>
      </c>
      <c r="AE660" s="100">
        <v>182</v>
      </c>
      <c r="AF660" s="100">
        <v>167</v>
      </c>
      <c r="AG660" s="100">
        <v>150</v>
      </c>
      <c r="AJ660" s="100" t="str">
        <f t="shared" si="274"/>
        <v>●</v>
      </c>
      <c r="AK660" s="100" t="str">
        <f t="shared" si="272"/>
        <v>●</v>
      </c>
      <c r="AL660" s="100" t="str">
        <f t="shared" si="272"/>
        <v>●</v>
      </c>
      <c r="AM660" s="100" t="str">
        <f t="shared" si="272"/>
        <v>●</v>
      </c>
      <c r="AP660" s="100" t="str">
        <f t="shared" si="275"/>
        <v>●</v>
      </c>
      <c r="AQ660" s="100" t="str">
        <f t="shared" si="273"/>
        <v>●</v>
      </c>
      <c r="AR660" s="100" t="str">
        <f t="shared" si="273"/>
        <v>●</v>
      </c>
      <c r="AS660" s="100" t="str">
        <f t="shared" si="273"/>
        <v>●</v>
      </c>
    </row>
    <row r="661" spans="2:45" s="100" customFormat="1" ht="14.25" customHeight="1">
      <c r="B661" s="102" t="s">
        <v>106</v>
      </c>
      <c r="C661" s="106">
        <v>186</v>
      </c>
      <c r="D661" s="107">
        <v>187</v>
      </c>
      <c r="E661" s="107">
        <v>167</v>
      </c>
      <c r="F661" s="107">
        <v>123</v>
      </c>
      <c r="G661" s="107">
        <f t="shared" si="276"/>
        <v>95</v>
      </c>
      <c r="H661" s="107">
        <f t="shared" si="278"/>
        <v>-28</v>
      </c>
      <c r="I661" s="108">
        <f t="shared" si="279"/>
        <v>-22.76422764227642</v>
      </c>
      <c r="J661" s="102"/>
      <c r="K661" s="114" t="s">
        <v>106</v>
      </c>
      <c r="L661" s="106">
        <v>163</v>
      </c>
      <c r="M661" s="107">
        <v>171</v>
      </c>
      <c r="N661" s="107">
        <v>161</v>
      </c>
      <c r="O661" s="107">
        <v>147</v>
      </c>
      <c r="P661" s="107">
        <f t="shared" si="277"/>
        <v>170</v>
      </c>
      <c r="Q661" s="107">
        <f t="shared" si="280"/>
        <v>23</v>
      </c>
      <c r="R661" s="108">
        <f t="shared" si="281"/>
        <v>15.646258503401361</v>
      </c>
      <c r="S661" s="108"/>
      <c r="W661" s="100" t="s">
        <v>368</v>
      </c>
      <c r="X661" s="100">
        <v>152</v>
      </c>
      <c r="Y661" s="100">
        <v>186</v>
      </c>
      <c r="Z661" s="100">
        <v>187</v>
      </c>
      <c r="AA661" s="100">
        <v>167</v>
      </c>
      <c r="AC661" s="100" t="s">
        <v>368</v>
      </c>
      <c r="AD661" s="100">
        <v>145</v>
      </c>
      <c r="AE661" s="100">
        <v>163</v>
      </c>
      <c r="AF661" s="100">
        <v>171</v>
      </c>
      <c r="AG661" s="100">
        <v>161</v>
      </c>
      <c r="AJ661" s="100" t="str">
        <f t="shared" si="274"/>
        <v>●</v>
      </c>
      <c r="AK661" s="100" t="str">
        <f t="shared" si="272"/>
        <v>●</v>
      </c>
      <c r="AL661" s="100" t="str">
        <f t="shared" si="272"/>
        <v>●</v>
      </c>
      <c r="AM661" s="100" t="str">
        <f t="shared" si="272"/>
        <v>●</v>
      </c>
      <c r="AP661" s="100" t="str">
        <f t="shared" si="275"/>
        <v>●</v>
      </c>
      <c r="AQ661" s="100" t="str">
        <f t="shared" si="273"/>
        <v>●</v>
      </c>
      <c r="AR661" s="100" t="str">
        <f t="shared" si="273"/>
        <v>●</v>
      </c>
      <c r="AS661" s="100" t="str">
        <f t="shared" si="273"/>
        <v>●</v>
      </c>
    </row>
    <row r="662" spans="2:45" s="100" customFormat="1" ht="14.25" customHeight="1">
      <c r="B662" s="102" t="s">
        <v>107</v>
      </c>
      <c r="C662" s="106">
        <v>131</v>
      </c>
      <c r="D662" s="107">
        <v>160</v>
      </c>
      <c r="E662" s="107">
        <v>159</v>
      </c>
      <c r="F662" s="107">
        <v>138</v>
      </c>
      <c r="G662" s="107">
        <f t="shared" si="276"/>
        <v>114</v>
      </c>
      <c r="H662" s="107">
        <f t="shared" si="278"/>
        <v>-24</v>
      </c>
      <c r="I662" s="108">
        <f t="shared" si="279"/>
        <v>-17.391304347826086</v>
      </c>
      <c r="J662" s="102"/>
      <c r="K662" s="114" t="s">
        <v>107</v>
      </c>
      <c r="L662" s="106">
        <v>117</v>
      </c>
      <c r="M662" s="107">
        <v>145</v>
      </c>
      <c r="N662" s="107">
        <v>162</v>
      </c>
      <c r="O662" s="107">
        <v>153</v>
      </c>
      <c r="P662" s="107">
        <f t="shared" si="277"/>
        <v>185</v>
      </c>
      <c r="Q662" s="107">
        <f t="shared" si="280"/>
        <v>32</v>
      </c>
      <c r="R662" s="108">
        <f t="shared" si="281"/>
        <v>20.915032679738562</v>
      </c>
      <c r="S662" s="108"/>
      <c r="W662" s="100" t="s">
        <v>369</v>
      </c>
      <c r="X662" s="100">
        <v>127</v>
      </c>
      <c r="Y662" s="100">
        <v>131</v>
      </c>
      <c r="Z662" s="100">
        <v>160</v>
      </c>
      <c r="AA662" s="100">
        <v>159</v>
      </c>
      <c r="AC662" s="100" t="s">
        <v>369</v>
      </c>
      <c r="AD662" s="100">
        <v>95</v>
      </c>
      <c r="AE662" s="100">
        <v>117</v>
      </c>
      <c r="AF662" s="100">
        <v>145</v>
      </c>
      <c r="AG662" s="100">
        <v>162</v>
      </c>
      <c r="AJ662" s="100" t="str">
        <f t="shared" si="274"/>
        <v>●</v>
      </c>
      <c r="AK662" s="100" t="str">
        <f t="shared" si="272"/>
        <v>●</v>
      </c>
      <c r="AL662" s="100" t="str">
        <f t="shared" si="272"/>
        <v>●</v>
      </c>
      <c r="AM662" s="100" t="str">
        <f t="shared" si="272"/>
        <v>●</v>
      </c>
      <c r="AP662" s="100" t="str">
        <f t="shared" si="275"/>
        <v>●</v>
      </c>
      <c r="AQ662" s="100" t="str">
        <f t="shared" si="273"/>
        <v>●</v>
      </c>
      <c r="AR662" s="100" t="str">
        <f t="shared" si="273"/>
        <v>●</v>
      </c>
      <c r="AS662" s="100" t="str">
        <f t="shared" si="273"/>
        <v>●</v>
      </c>
    </row>
    <row r="663" spans="2:45" s="100" customFormat="1" ht="14.25" customHeight="1">
      <c r="B663" s="102" t="s">
        <v>108</v>
      </c>
      <c r="C663" s="106">
        <v>95</v>
      </c>
      <c r="D663" s="107">
        <v>95</v>
      </c>
      <c r="E663" s="107">
        <v>138</v>
      </c>
      <c r="F663" s="107">
        <v>123</v>
      </c>
      <c r="G663" s="107">
        <f t="shared" si="276"/>
        <v>82</v>
      </c>
      <c r="H663" s="107">
        <f t="shared" si="278"/>
        <v>-41</v>
      </c>
      <c r="I663" s="108">
        <f t="shared" si="279"/>
        <v>-33.333333333333329</v>
      </c>
      <c r="J663" s="102"/>
      <c r="K663" s="114" t="s">
        <v>108</v>
      </c>
      <c r="L663" s="106">
        <v>76</v>
      </c>
      <c r="M663" s="107">
        <v>109</v>
      </c>
      <c r="N663" s="107">
        <v>127</v>
      </c>
      <c r="O663" s="107">
        <v>129</v>
      </c>
      <c r="P663" s="107">
        <f t="shared" si="277"/>
        <v>115</v>
      </c>
      <c r="Q663" s="107">
        <f t="shared" si="280"/>
        <v>-14</v>
      </c>
      <c r="R663" s="108">
        <f t="shared" si="281"/>
        <v>-10.852713178294573</v>
      </c>
      <c r="S663" s="108"/>
      <c r="W663" s="100" t="s">
        <v>370</v>
      </c>
      <c r="X663" s="100">
        <v>81</v>
      </c>
      <c r="Y663" s="100">
        <v>95</v>
      </c>
      <c r="Z663" s="100">
        <v>95</v>
      </c>
      <c r="AA663" s="100">
        <v>138</v>
      </c>
      <c r="AC663" s="100" t="s">
        <v>370</v>
      </c>
      <c r="AD663" s="100">
        <v>65</v>
      </c>
      <c r="AE663" s="100">
        <v>76</v>
      </c>
      <c r="AF663" s="100">
        <v>109</v>
      </c>
      <c r="AG663" s="100">
        <v>127</v>
      </c>
      <c r="AJ663" s="100" t="str">
        <f t="shared" si="274"/>
        <v>●</v>
      </c>
      <c r="AK663" s="100" t="str">
        <f t="shared" si="272"/>
        <v>○</v>
      </c>
      <c r="AL663" s="100" t="str">
        <f t="shared" si="272"/>
        <v>●</v>
      </c>
      <c r="AM663" s="100" t="str">
        <f t="shared" si="272"/>
        <v>●</v>
      </c>
      <c r="AP663" s="100" t="str">
        <f t="shared" si="275"/>
        <v>●</v>
      </c>
      <c r="AQ663" s="100" t="str">
        <f t="shared" si="273"/>
        <v>●</v>
      </c>
      <c r="AR663" s="100" t="str">
        <f t="shared" si="273"/>
        <v>●</v>
      </c>
      <c r="AS663" s="100" t="str">
        <f t="shared" si="273"/>
        <v>●</v>
      </c>
    </row>
    <row r="664" spans="2:45" s="100" customFormat="1" ht="14.25" customHeight="1">
      <c r="B664" s="102" t="s">
        <v>109</v>
      </c>
      <c r="C664" s="106">
        <v>54</v>
      </c>
      <c r="D664" s="107">
        <v>60</v>
      </c>
      <c r="E664" s="107">
        <v>81</v>
      </c>
      <c r="F664" s="107">
        <v>98</v>
      </c>
      <c r="G664" s="107">
        <f t="shared" si="276"/>
        <v>77</v>
      </c>
      <c r="H664" s="107">
        <f t="shared" si="278"/>
        <v>-21</v>
      </c>
      <c r="I664" s="108">
        <f t="shared" si="279"/>
        <v>-21.428571428571427</v>
      </c>
      <c r="J664" s="102"/>
      <c r="K664" s="114" t="s">
        <v>109</v>
      </c>
      <c r="L664" s="106">
        <v>50</v>
      </c>
      <c r="M664" s="107">
        <v>61</v>
      </c>
      <c r="N664" s="107">
        <v>77</v>
      </c>
      <c r="O664" s="107">
        <v>88</v>
      </c>
      <c r="P664" s="107">
        <f t="shared" si="277"/>
        <v>99</v>
      </c>
      <c r="Q664" s="107">
        <f t="shared" si="280"/>
        <v>11</v>
      </c>
      <c r="R664" s="108">
        <f t="shared" si="281"/>
        <v>12.5</v>
      </c>
      <c r="S664" s="108"/>
      <c r="W664" s="100" t="s">
        <v>371</v>
      </c>
      <c r="X664" s="100">
        <v>51</v>
      </c>
      <c r="Y664" s="100">
        <v>54</v>
      </c>
      <c r="Z664" s="100">
        <v>60</v>
      </c>
      <c r="AA664" s="100">
        <v>81</v>
      </c>
      <c r="AC664" s="100" t="s">
        <v>371</v>
      </c>
      <c r="AD664" s="100">
        <v>29</v>
      </c>
      <c r="AE664" s="100">
        <v>50</v>
      </c>
      <c r="AF664" s="100">
        <v>61</v>
      </c>
      <c r="AG664" s="100">
        <v>77</v>
      </c>
      <c r="AJ664" s="100" t="str">
        <f t="shared" si="274"/>
        <v>●</v>
      </c>
      <c r="AK664" s="100" t="str">
        <f t="shared" si="272"/>
        <v>●</v>
      </c>
      <c r="AL664" s="100" t="str">
        <f t="shared" si="272"/>
        <v>●</v>
      </c>
      <c r="AM664" s="100" t="str">
        <f t="shared" si="272"/>
        <v>●</v>
      </c>
      <c r="AP664" s="100" t="str">
        <f t="shared" si="275"/>
        <v>●</v>
      </c>
      <c r="AQ664" s="100" t="str">
        <f t="shared" si="273"/>
        <v>●</v>
      </c>
      <c r="AR664" s="100" t="str">
        <f t="shared" si="273"/>
        <v>●</v>
      </c>
      <c r="AS664" s="100" t="str">
        <f t="shared" si="273"/>
        <v>●</v>
      </c>
    </row>
    <row r="665" spans="2:45" s="100" customFormat="1" ht="14.25" customHeight="1">
      <c r="B665" s="102" t="s">
        <v>110</v>
      </c>
      <c r="C665" s="106">
        <v>29</v>
      </c>
      <c r="D665" s="107">
        <v>38</v>
      </c>
      <c r="E665" s="107">
        <v>48</v>
      </c>
      <c r="F665" s="107">
        <v>64</v>
      </c>
      <c r="G665" s="107">
        <f t="shared" si="276"/>
        <v>84</v>
      </c>
      <c r="H665" s="107">
        <f t="shared" si="278"/>
        <v>20</v>
      </c>
      <c r="I665" s="108">
        <f t="shared" si="279"/>
        <v>31.25</v>
      </c>
      <c r="J665" s="102"/>
      <c r="K665" s="114" t="s">
        <v>110</v>
      </c>
      <c r="L665" s="106">
        <v>18</v>
      </c>
      <c r="M665" s="107">
        <v>28</v>
      </c>
      <c r="N665" s="107">
        <v>53</v>
      </c>
      <c r="O665" s="107">
        <v>56</v>
      </c>
      <c r="P665" s="107">
        <f t="shared" si="277"/>
        <v>91</v>
      </c>
      <c r="Q665" s="107">
        <f t="shared" si="280"/>
        <v>35</v>
      </c>
      <c r="R665" s="108">
        <f t="shared" si="281"/>
        <v>62.5</v>
      </c>
      <c r="S665" s="108"/>
      <c r="W665" s="100" t="s">
        <v>378</v>
      </c>
      <c r="X665" s="100">
        <v>21</v>
      </c>
      <c r="Y665" s="100">
        <v>29</v>
      </c>
      <c r="Z665" s="100">
        <v>38</v>
      </c>
      <c r="AA665" s="100">
        <v>48</v>
      </c>
      <c r="AC665" s="100" t="s">
        <v>378</v>
      </c>
      <c r="AD665" s="100">
        <v>17</v>
      </c>
      <c r="AE665" s="100">
        <v>18</v>
      </c>
      <c r="AF665" s="100">
        <v>28</v>
      </c>
      <c r="AG665" s="100">
        <v>53</v>
      </c>
      <c r="AJ665" s="100" t="str">
        <f t="shared" si="274"/>
        <v>●</v>
      </c>
      <c r="AK665" s="100" t="str">
        <f t="shared" si="272"/>
        <v>●</v>
      </c>
      <c r="AL665" s="100" t="str">
        <f t="shared" si="272"/>
        <v>●</v>
      </c>
      <c r="AM665" s="100" t="str">
        <f t="shared" si="272"/>
        <v>●</v>
      </c>
      <c r="AP665" s="100" t="str">
        <f t="shared" si="275"/>
        <v>●</v>
      </c>
      <c r="AQ665" s="100" t="str">
        <f t="shared" si="273"/>
        <v>●</v>
      </c>
      <c r="AR665" s="100" t="str">
        <f t="shared" si="273"/>
        <v>●</v>
      </c>
      <c r="AS665" s="100" t="str">
        <f t="shared" si="273"/>
        <v>●</v>
      </c>
    </row>
    <row r="666" spans="2:45" s="100" customFormat="1" ht="14.25" customHeight="1">
      <c r="B666" s="119" t="s">
        <v>111</v>
      </c>
      <c r="C666" s="120" t="s">
        <v>313</v>
      </c>
      <c r="D666" s="116" t="s">
        <v>313</v>
      </c>
      <c r="E666" s="116" t="s">
        <v>313</v>
      </c>
      <c r="F666" s="116" t="s">
        <v>313</v>
      </c>
      <c r="G666" s="107">
        <f t="shared" si="276"/>
        <v>1</v>
      </c>
      <c r="H666" s="107"/>
      <c r="I666" s="108"/>
      <c r="K666" s="119" t="s">
        <v>111</v>
      </c>
      <c r="L666" s="120" t="s">
        <v>313</v>
      </c>
      <c r="M666" s="116" t="s">
        <v>313</v>
      </c>
      <c r="N666" s="116" t="s">
        <v>313</v>
      </c>
      <c r="O666" s="116" t="s">
        <v>313</v>
      </c>
      <c r="P666" s="107">
        <f t="shared" si="277"/>
        <v>4</v>
      </c>
      <c r="Q666" s="107"/>
      <c r="R666" s="108"/>
    </row>
    <row r="667" spans="2:45" s="100" customFormat="1" ht="14.25" customHeight="1">
      <c r="B667" s="119"/>
      <c r="C667" s="123"/>
      <c r="D667" s="116"/>
      <c r="E667" s="116"/>
      <c r="F667" s="116"/>
      <c r="G667" s="107"/>
      <c r="H667" s="107"/>
      <c r="I667" s="108"/>
      <c r="K667" s="119"/>
      <c r="L667" s="123"/>
      <c r="M667" s="116"/>
      <c r="N667" s="116"/>
      <c r="O667" s="116"/>
      <c r="P667" s="107"/>
      <c r="Q667" s="107"/>
      <c r="R667" s="108"/>
    </row>
    <row r="668" spans="2:45" s="100" customFormat="1" ht="14.25" customHeight="1">
      <c r="G668" s="168"/>
      <c r="P668" s="168"/>
    </row>
    <row r="669" spans="2:45" s="99" customFormat="1" ht="14.25" customHeight="1">
      <c r="B669" s="99" t="str">
        <f>LEFT(B639,LEN(B639)-2)&amp;+"男"</f>
        <v>石山町・男</v>
      </c>
      <c r="K669" s="99" t="str">
        <f>LEFT(K639,LEN(K639)-2)&amp;+"男"</f>
        <v>祝津・男</v>
      </c>
      <c r="W669" s="100"/>
      <c r="X669" s="100"/>
      <c r="Y669" s="100"/>
      <c r="Z669" s="100"/>
      <c r="AA669" s="100"/>
      <c r="AB669" s="100"/>
      <c r="AC669" s="100"/>
      <c r="AD669" s="100"/>
      <c r="AE669" s="100"/>
      <c r="AF669" s="100"/>
      <c r="AG669" s="100"/>
    </row>
    <row r="670" spans="2:45" s="100" customFormat="1" ht="14.25" customHeight="1">
      <c r="B670" s="583" t="s">
        <v>335</v>
      </c>
      <c r="C670" s="101"/>
      <c r="D670" s="101"/>
      <c r="E670" s="101"/>
      <c r="F670" s="101"/>
      <c r="G670" s="135"/>
      <c r="H670" s="131"/>
      <c r="I670" s="131"/>
      <c r="J670" s="102"/>
      <c r="K670" s="583" t="s">
        <v>335</v>
      </c>
      <c r="L670" s="101"/>
      <c r="M670" s="101"/>
      <c r="N670" s="101"/>
      <c r="O670" s="101"/>
      <c r="P670" s="135"/>
      <c r="Q670" s="131"/>
      <c r="R670" s="131"/>
      <c r="S670" s="103"/>
    </row>
    <row r="671" spans="2:45" s="100" customFormat="1" ht="14.25" customHeight="1">
      <c r="B671" s="584"/>
      <c r="C671" s="130" t="str">
        <f>$C$4</f>
        <v>平成7年</v>
      </c>
      <c r="D671" s="130" t="str">
        <f>$D$4</f>
        <v>平成12年</v>
      </c>
      <c r="E671" s="130" t="str">
        <f>$E$4</f>
        <v>平成17年</v>
      </c>
      <c r="F671" s="130" t="str">
        <f>$F$4</f>
        <v>平成22年</v>
      </c>
      <c r="G671" s="130" t="s">
        <v>410</v>
      </c>
      <c r="H671" s="133" t="str">
        <f>$H$4</f>
        <v>対平成</v>
      </c>
      <c r="I671" s="134" t="str">
        <f>$I$4</f>
        <v>22年</v>
      </c>
      <c r="J671" s="102"/>
      <c r="K671" s="584"/>
      <c r="L671" s="130" t="str">
        <f>$C$4</f>
        <v>平成7年</v>
      </c>
      <c r="M671" s="130" t="str">
        <f>$D$4</f>
        <v>平成12年</v>
      </c>
      <c r="N671" s="130" t="str">
        <f>$E$4</f>
        <v>平成17年</v>
      </c>
      <c r="O671" s="130" t="str">
        <f>$F$4</f>
        <v>平成22年</v>
      </c>
      <c r="P671" s="130" t="s">
        <v>410</v>
      </c>
      <c r="Q671" s="133" t="str">
        <f>$H$4</f>
        <v>対平成</v>
      </c>
      <c r="R671" s="134" t="str">
        <f>$I$4</f>
        <v>22年</v>
      </c>
      <c r="S671" s="103"/>
    </row>
    <row r="672" spans="2:45" s="100" customFormat="1" ht="14.25" customHeight="1">
      <c r="B672" s="585"/>
      <c r="C672" s="104"/>
      <c r="D672" s="104"/>
      <c r="E672" s="104"/>
      <c r="F672" s="104"/>
      <c r="G672" s="104"/>
      <c r="H672" s="132" t="s">
        <v>88</v>
      </c>
      <c r="I672" s="133" t="s">
        <v>398</v>
      </c>
      <c r="J672" s="102"/>
      <c r="K672" s="585"/>
      <c r="L672" s="104"/>
      <c r="M672" s="104"/>
      <c r="N672" s="104"/>
      <c r="O672" s="104"/>
      <c r="P672" s="104"/>
      <c r="Q672" s="132" t="s">
        <v>88</v>
      </c>
      <c r="R672" s="133" t="s">
        <v>398</v>
      </c>
      <c r="S672" s="103"/>
    </row>
    <row r="673" spans="2:45" s="199" customFormat="1" ht="14.25" customHeight="1">
      <c r="B673" s="200" t="s">
        <v>90</v>
      </c>
      <c r="C673" s="198">
        <v>946</v>
      </c>
      <c r="D673" s="194">
        <v>828</v>
      </c>
      <c r="E673" s="194">
        <v>720</v>
      </c>
      <c r="F673" s="194">
        <v>646</v>
      </c>
      <c r="G673" s="194">
        <f>IF(COUNTIF(G678:G696,"x"),"x",IF(SUM(G678:G696)=0,"-",SUM(G678:G696)))</f>
        <v>425</v>
      </c>
      <c r="H673" s="193">
        <f t="shared" ref="H673:H676" si="282">IF(G673="x","x",IF(AND(G673="-",F673="-"),"-",IF(AND(G673="-",F673&gt;0),F673*-1,IF(AND(G673&gt;0,F673="-"),G673,G673-F673))))</f>
        <v>-221</v>
      </c>
      <c r="I673" s="195">
        <f t="shared" ref="I673:I676" si="283">IF(H673="x","x",IF(H673="-","-",IF(AND(F673="-",G673&gt;0),"皆増",IF(AND(F673&gt;0,G673="-"),"皆減",H673/F673*100))))</f>
        <v>-34.210526315789473</v>
      </c>
      <c r="J673" s="196"/>
      <c r="K673" s="197" t="s">
        <v>90</v>
      </c>
      <c r="L673" s="198">
        <v>1323</v>
      </c>
      <c r="M673" s="194">
        <v>1234</v>
      </c>
      <c r="N673" s="194">
        <v>1092</v>
      </c>
      <c r="O673" s="194">
        <v>947</v>
      </c>
      <c r="P673" s="194">
        <f>IF(COUNTIF(P678:P696,"x"),"x",IF(SUM(P678:P696)=0,"-",SUM(P678:P696)))</f>
        <v>675</v>
      </c>
      <c r="Q673" s="193">
        <f t="shared" ref="Q673:Q676" si="284">IF(P673="x","x",IF(AND(P673="-",O673="-"),"-",IF(AND(P673="-",O673&gt;0),O673*-1,IF(AND(P673&gt;0,O673="-"),P673,P673-O673))))</f>
        <v>-272</v>
      </c>
      <c r="R673" s="195">
        <f t="shared" ref="R673:R676" si="285">IF(Q673="x","x",IF(Q673="-","-",IF(AND(O673="-",P673&gt;0),"皆増",IF(AND(O673&gt;0,P673="-"),"皆減",Q673/O673*100))))</f>
        <v>-28.722280887011614</v>
      </c>
      <c r="S673" s="195"/>
      <c r="W673" s="201" t="s">
        <v>373</v>
      </c>
      <c r="X673" s="201">
        <v>1111</v>
      </c>
      <c r="Y673" s="201">
        <v>946</v>
      </c>
      <c r="Z673" s="201">
        <v>828</v>
      </c>
      <c r="AA673" s="201">
        <v>720</v>
      </c>
      <c r="AB673" s="201"/>
      <c r="AC673" s="201" t="s">
        <v>373</v>
      </c>
      <c r="AD673" s="201">
        <v>1454</v>
      </c>
      <c r="AE673" s="201">
        <v>1323</v>
      </c>
      <c r="AF673" s="201">
        <v>1234</v>
      </c>
      <c r="AG673" s="201">
        <v>1092</v>
      </c>
      <c r="AJ673" s="199" t="str">
        <f>IF(C673=X673,"○","●")</f>
        <v>●</v>
      </c>
      <c r="AK673" s="199" t="str">
        <f t="shared" ref="AK673:AM695" si="286">IF(D673=Y673,"○","●")</f>
        <v>●</v>
      </c>
      <c r="AL673" s="199" t="str">
        <f t="shared" si="286"/>
        <v>●</v>
      </c>
      <c r="AM673" s="199" t="str">
        <f t="shared" si="286"/>
        <v>●</v>
      </c>
      <c r="AP673" s="199" t="str">
        <f>IF(L673=AD673,"○","●")</f>
        <v>●</v>
      </c>
      <c r="AQ673" s="199" t="str">
        <f t="shared" ref="AQ673:AS695" si="287">IF(M673=AE673,"○","●")</f>
        <v>●</v>
      </c>
      <c r="AR673" s="199" t="str">
        <f t="shared" si="287"/>
        <v>●</v>
      </c>
      <c r="AS673" s="199" t="str">
        <f t="shared" si="287"/>
        <v>●</v>
      </c>
    </row>
    <row r="674" spans="2:45" s="100" customFormat="1" ht="14.25" customHeight="1">
      <c r="B674" s="105" t="s">
        <v>91</v>
      </c>
      <c r="C674" s="106">
        <v>101</v>
      </c>
      <c r="D674" s="107">
        <v>81</v>
      </c>
      <c r="E674" s="107">
        <v>59</v>
      </c>
      <c r="F674" s="107">
        <v>56</v>
      </c>
      <c r="G674" s="107">
        <f>IF(COUNTIF(G678:G680,"x"),"x",IF(SUM(G678:G680)=0,"-",SUM(G678:G680)))</f>
        <v>30</v>
      </c>
      <c r="H674" s="107">
        <f t="shared" si="282"/>
        <v>-26</v>
      </c>
      <c r="I674" s="108">
        <f t="shared" si="283"/>
        <v>-46.428571428571431</v>
      </c>
      <c r="J674" s="102"/>
      <c r="K674" s="109" t="s">
        <v>91</v>
      </c>
      <c r="L674" s="106">
        <v>303</v>
      </c>
      <c r="M674" s="107">
        <v>231</v>
      </c>
      <c r="N674" s="107">
        <v>176</v>
      </c>
      <c r="O674" s="107">
        <v>125</v>
      </c>
      <c r="P674" s="107">
        <f>IF(COUNTIF(P678:P680,"x"),"x",IF(SUM(P678:P680)=0,"-",SUM(P678:P680)))</f>
        <v>65</v>
      </c>
      <c r="Q674" s="107">
        <f t="shared" si="284"/>
        <v>-60</v>
      </c>
      <c r="R674" s="108">
        <f t="shared" si="285"/>
        <v>-48</v>
      </c>
      <c r="S674" s="108"/>
      <c r="W674" s="100" t="s">
        <v>374</v>
      </c>
      <c r="X674" s="100">
        <v>156</v>
      </c>
      <c r="Y674" s="100">
        <v>101</v>
      </c>
      <c r="Z674" s="100">
        <v>81</v>
      </c>
      <c r="AA674" s="100">
        <v>59</v>
      </c>
      <c r="AC674" s="100" t="s">
        <v>374</v>
      </c>
      <c r="AD674" s="100">
        <v>371</v>
      </c>
      <c r="AE674" s="100">
        <v>303</v>
      </c>
      <c r="AF674" s="100">
        <v>231</v>
      </c>
      <c r="AG674" s="100">
        <v>176</v>
      </c>
      <c r="AJ674" s="100" t="str">
        <f t="shared" ref="AJ674:AJ695" si="288">IF(C674=X674,"○","●")</f>
        <v>●</v>
      </c>
      <c r="AK674" s="100" t="str">
        <f t="shared" si="286"/>
        <v>●</v>
      </c>
      <c r="AL674" s="100" t="str">
        <f t="shared" si="286"/>
        <v>●</v>
      </c>
      <c r="AM674" s="100" t="str">
        <f t="shared" si="286"/>
        <v>●</v>
      </c>
      <c r="AP674" s="100" t="str">
        <f t="shared" ref="AP674:AP695" si="289">IF(L674=AD674,"○","●")</f>
        <v>●</v>
      </c>
      <c r="AQ674" s="100" t="str">
        <f t="shared" si="287"/>
        <v>●</v>
      </c>
      <c r="AR674" s="100" t="str">
        <f t="shared" si="287"/>
        <v>●</v>
      </c>
      <c r="AS674" s="100" t="str">
        <f>IF(O674=AG674,"○","●")</f>
        <v>●</v>
      </c>
    </row>
    <row r="675" spans="2:45" s="100" customFormat="1" ht="14.25" customHeight="1">
      <c r="B675" s="105" t="s">
        <v>92</v>
      </c>
      <c r="C675" s="106">
        <v>648</v>
      </c>
      <c r="D675" s="107">
        <v>530</v>
      </c>
      <c r="E675" s="107">
        <v>421</v>
      </c>
      <c r="F675" s="107">
        <v>372</v>
      </c>
      <c r="G675" s="296">
        <f>IF(COUNTIF(G681:G690,"x"),"x",IF(SUM(G681:G690)=0,"-",SUM(G681:G690)))</f>
        <v>210</v>
      </c>
      <c r="H675" s="107">
        <f t="shared" si="282"/>
        <v>-162</v>
      </c>
      <c r="I675" s="108">
        <f t="shared" si="283"/>
        <v>-43.548387096774192</v>
      </c>
      <c r="J675" s="102"/>
      <c r="K675" s="109" t="s">
        <v>92</v>
      </c>
      <c r="L675" s="106">
        <v>847</v>
      </c>
      <c r="M675" s="107">
        <v>783</v>
      </c>
      <c r="N675" s="107">
        <v>680</v>
      </c>
      <c r="O675" s="107">
        <v>600</v>
      </c>
      <c r="P675" s="296">
        <f>IF(COUNTIF(P681:P690,"x"),"x",IF(SUM(P681:P690)=0,"-",SUM(P681:P690)))</f>
        <v>345</v>
      </c>
      <c r="Q675" s="107">
        <f t="shared" si="284"/>
        <v>-255</v>
      </c>
      <c r="R675" s="108">
        <f t="shared" si="285"/>
        <v>-42.5</v>
      </c>
      <c r="S675" s="108"/>
      <c r="W675" s="100" t="s">
        <v>375</v>
      </c>
      <c r="X675" s="100">
        <v>788</v>
      </c>
      <c r="Y675" s="100">
        <v>648</v>
      </c>
      <c r="Z675" s="100">
        <v>530</v>
      </c>
      <c r="AA675" s="100">
        <v>421</v>
      </c>
      <c r="AC675" s="100" t="s">
        <v>375</v>
      </c>
      <c r="AD675" s="100">
        <v>940</v>
      </c>
      <c r="AE675" s="100">
        <v>847</v>
      </c>
      <c r="AF675" s="100">
        <v>783</v>
      </c>
      <c r="AG675" s="100">
        <v>680</v>
      </c>
      <c r="AJ675" s="100" t="str">
        <f t="shared" si="288"/>
        <v>●</v>
      </c>
      <c r="AK675" s="100" t="str">
        <f t="shared" si="286"/>
        <v>●</v>
      </c>
      <c r="AL675" s="100" t="str">
        <f>IF(E675=Z675,"○","●")</f>
        <v>●</v>
      </c>
      <c r="AM675" s="100" t="str">
        <f t="shared" si="286"/>
        <v>●</v>
      </c>
      <c r="AP675" s="100" t="str">
        <f t="shared" si="289"/>
        <v>●</v>
      </c>
      <c r="AQ675" s="100" t="str">
        <f t="shared" si="287"/>
        <v>●</v>
      </c>
      <c r="AR675" s="100" t="str">
        <f t="shared" si="287"/>
        <v>●</v>
      </c>
      <c r="AS675" s="100" t="str">
        <f t="shared" si="287"/>
        <v>●</v>
      </c>
    </row>
    <row r="676" spans="2:45" s="100" customFormat="1" ht="14.25" customHeight="1">
      <c r="B676" s="105" t="s">
        <v>93</v>
      </c>
      <c r="C676" s="106">
        <v>197</v>
      </c>
      <c r="D676" s="107">
        <v>217</v>
      </c>
      <c r="E676" s="107">
        <v>240</v>
      </c>
      <c r="F676" s="107">
        <v>218</v>
      </c>
      <c r="G676" s="107">
        <f>IF(COUNTIF(G691:G695,"x"),"x",IF(SUM(G691,G695)=0,"-",SUM(G691:G695)))</f>
        <v>184</v>
      </c>
      <c r="H676" s="107">
        <f t="shared" si="282"/>
        <v>-34</v>
      </c>
      <c r="I676" s="108">
        <f t="shared" si="283"/>
        <v>-15.596330275229359</v>
      </c>
      <c r="J676" s="102"/>
      <c r="K676" s="109" t="s">
        <v>93</v>
      </c>
      <c r="L676" s="106">
        <v>173</v>
      </c>
      <c r="M676" s="107">
        <v>220</v>
      </c>
      <c r="N676" s="107">
        <v>236</v>
      </c>
      <c r="O676" s="107">
        <v>222</v>
      </c>
      <c r="P676" s="107">
        <f>IF(COUNTIF(P691:P695,"x"),"x",IF(SUM(P691,P695)=0,"-",SUM(P691:P695)))</f>
        <v>262</v>
      </c>
      <c r="Q676" s="107">
        <f t="shared" si="284"/>
        <v>40</v>
      </c>
      <c r="R676" s="108">
        <f t="shared" si="285"/>
        <v>18.018018018018019</v>
      </c>
      <c r="S676" s="108"/>
      <c r="W676" s="100" t="s">
        <v>376</v>
      </c>
      <c r="X676" s="100">
        <v>167</v>
      </c>
      <c r="Y676" s="100">
        <v>197</v>
      </c>
      <c r="Z676" s="100">
        <v>217</v>
      </c>
      <c r="AA676" s="100">
        <v>240</v>
      </c>
      <c r="AC676" s="100" t="s">
        <v>376</v>
      </c>
      <c r="AD676" s="100">
        <v>143</v>
      </c>
      <c r="AE676" s="100">
        <v>173</v>
      </c>
      <c r="AF676" s="100">
        <v>220</v>
      </c>
      <c r="AG676" s="100">
        <v>236</v>
      </c>
      <c r="AJ676" s="100" t="str">
        <f t="shared" si="288"/>
        <v>●</v>
      </c>
      <c r="AK676" s="100" t="str">
        <f t="shared" si="286"/>
        <v>●</v>
      </c>
      <c r="AL676" s="100" t="str">
        <f t="shared" si="286"/>
        <v>●</v>
      </c>
      <c r="AM676" s="100" t="str">
        <f t="shared" si="286"/>
        <v>●</v>
      </c>
      <c r="AP676" s="100" t="str">
        <f t="shared" si="289"/>
        <v>●</v>
      </c>
      <c r="AQ676" s="100" t="str">
        <f t="shared" si="287"/>
        <v>●</v>
      </c>
      <c r="AR676" s="100" t="str">
        <f t="shared" si="287"/>
        <v>●</v>
      </c>
      <c r="AS676" s="100" t="str">
        <f t="shared" si="287"/>
        <v>●</v>
      </c>
    </row>
    <row r="677" spans="2:45" s="100" customFormat="1" ht="14.25" customHeight="1">
      <c r="B677" s="102"/>
      <c r="C677" s="106"/>
      <c r="D677" s="112"/>
      <c r="E677" s="112"/>
      <c r="F677" s="112"/>
      <c r="G677" s="112"/>
      <c r="H677" s="112"/>
      <c r="I677" s="113"/>
      <c r="J677" s="102"/>
      <c r="K677" s="114"/>
      <c r="L677" s="106"/>
      <c r="M677" s="112"/>
      <c r="N677" s="112"/>
      <c r="O677" s="112"/>
      <c r="P677" s="112"/>
      <c r="Q677" s="112"/>
      <c r="R677" s="113"/>
      <c r="S677" s="113"/>
      <c r="AJ677" s="100" t="str">
        <f t="shared" si="288"/>
        <v>○</v>
      </c>
      <c r="AK677" s="100" t="str">
        <f t="shared" si="286"/>
        <v>○</v>
      </c>
      <c r="AL677" s="100" t="str">
        <f t="shared" si="286"/>
        <v>○</v>
      </c>
      <c r="AM677" s="100" t="str">
        <f t="shared" si="286"/>
        <v>○</v>
      </c>
      <c r="AP677" s="100" t="str">
        <f t="shared" si="289"/>
        <v>○</v>
      </c>
      <c r="AQ677" s="100" t="str">
        <f t="shared" si="287"/>
        <v>○</v>
      </c>
      <c r="AR677" s="100" t="str">
        <f t="shared" si="287"/>
        <v>○</v>
      </c>
      <c r="AS677" s="100" t="str">
        <f t="shared" si="287"/>
        <v>○</v>
      </c>
    </row>
    <row r="678" spans="2:45" s="100" customFormat="1" ht="14.25" customHeight="1">
      <c r="B678" s="102" t="s">
        <v>94</v>
      </c>
      <c r="C678" s="106">
        <v>19</v>
      </c>
      <c r="D678" s="107">
        <v>18</v>
      </c>
      <c r="E678" s="107">
        <v>15</v>
      </c>
      <c r="F678" s="107">
        <v>16</v>
      </c>
      <c r="G678" s="107">
        <f>第2表01元データ!P40</f>
        <v>2</v>
      </c>
      <c r="H678" s="107">
        <f t="shared" ref="H678:H695" si="290">IF(G678="x","x",IF(AND(G678="-",F678="-"),"-",IF(AND(G678="-",F678&gt;0),F678*-1,IF(AND(G678&gt;0,F678="-"),G678,G678-F678))))</f>
        <v>-14</v>
      </c>
      <c r="I678" s="108">
        <f t="shared" ref="I678:I695" si="291">IF(H678="x","x",IF(H678="-","-",IF(AND(F678="-",G678&gt;0),"皆増",IF(AND(F678&gt;0,G678="-"),"皆減",H678/F678*100))))</f>
        <v>-87.5</v>
      </c>
      <c r="J678" s="102"/>
      <c r="K678" s="114" t="s">
        <v>94</v>
      </c>
      <c r="L678" s="106">
        <v>84</v>
      </c>
      <c r="M678" s="107">
        <v>64</v>
      </c>
      <c r="N678" s="107">
        <v>48</v>
      </c>
      <c r="O678" s="107">
        <v>45</v>
      </c>
      <c r="P678" s="107">
        <f>第2表01元データ!Q40</f>
        <v>15</v>
      </c>
      <c r="Q678" s="107">
        <f t="shared" ref="Q678:Q695" si="292">IF(P678="x","x",IF(AND(P678="-",O678="-"),"-",IF(AND(P678="-",O678&gt;0),O678*-1,IF(AND(P678&gt;0,O678="-"),P678,P678-O678))))</f>
        <v>-30</v>
      </c>
      <c r="R678" s="108">
        <f t="shared" ref="R678:R695" si="293">IF(Q678="x","x",IF(Q678="-","-",IF(AND(O678="-",P678&gt;0),"皆増",IF(AND(O678&gt;0,P678="-"),"皆減",Q678/O678*100))))</f>
        <v>-66.666666666666657</v>
      </c>
      <c r="S678" s="108"/>
      <c r="T678" s="100">
        <v>101</v>
      </c>
      <c r="W678" s="100" t="s">
        <v>377</v>
      </c>
      <c r="X678" s="100">
        <v>31</v>
      </c>
      <c r="Y678" s="100">
        <v>19</v>
      </c>
      <c r="Z678" s="100">
        <v>18</v>
      </c>
      <c r="AA678" s="100">
        <v>15</v>
      </c>
      <c r="AC678" s="100" t="s">
        <v>377</v>
      </c>
      <c r="AD678" s="100">
        <v>126</v>
      </c>
      <c r="AE678" s="100">
        <v>84</v>
      </c>
      <c r="AF678" s="100">
        <v>64</v>
      </c>
      <c r="AG678" s="100">
        <v>48</v>
      </c>
      <c r="AJ678" s="100" t="str">
        <f t="shared" si="288"/>
        <v>●</v>
      </c>
      <c r="AK678" s="100" t="str">
        <f t="shared" si="286"/>
        <v>●</v>
      </c>
      <c r="AL678" s="100" t="str">
        <f t="shared" si="286"/>
        <v>●</v>
      </c>
      <c r="AM678" s="100" t="str">
        <f t="shared" si="286"/>
        <v>●</v>
      </c>
      <c r="AP678" s="100" t="str">
        <f t="shared" si="289"/>
        <v>●</v>
      </c>
      <c r="AQ678" s="100" t="str">
        <f t="shared" si="287"/>
        <v>●</v>
      </c>
      <c r="AR678" s="100" t="str">
        <f t="shared" si="287"/>
        <v>●</v>
      </c>
      <c r="AS678" s="100" t="str">
        <f t="shared" si="287"/>
        <v>●</v>
      </c>
    </row>
    <row r="679" spans="2:45" s="100" customFormat="1" ht="14.25" customHeight="1">
      <c r="B679" s="102" t="s">
        <v>95</v>
      </c>
      <c r="C679" s="106">
        <v>34</v>
      </c>
      <c r="D679" s="107">
        <v>26</v>
      </c>
      <c r="E679" s="107">
        <v>18</v>
      </c>
      <c r="F679" s="107">
        <v>13</v>
      </c>
      <c r="G679" s="107">
        <f>第2表01元データ!P41</f>
        <v>15</v>
      </c>
      <c r="H679" s="107">
        <f t="shared" si="290"/>
        <v>2</v>
      </c>
      <c r="I679" s="108">
        <f t="shared" si="291"/>
        <v>15.384615384615385</v>
      </c>
      <c r="J679" s="102"/>
      <c r="K679" s="114" t="s">
        <v>95</v>
      </c>
      <c r="L679" s="106">
        <v>101</v>
      </c>
      <c r="M679" s="107">
        <v>84</v>
      </c>
      <c r="N679" s="107">
        <v>59</v>
      </c>
      <c r="O679" s="107">
        <v>33</v>
      </c>
      <c r="P679" s="107">
        <f>第2表01元データ!Q41</f>
        <v>17</v>
      </c>
      <c r="Q679" s="107">
        <f t="shared" si="292"/>
        <v>-16</v>
      </c>
      <c r="R679" s="108">
        <f t="shared" si="293"/>
        <v>-48.484848484848484</v>
      </c>
      <c r="S679" s="108"/>
      <c r="T679" s="100">
        <v>102</v>
      </c>
      <c r="W679" s="100" t="s">
        <v>356</v>
      </c>
      <c r="X679" s="100">
        <v>45</v>
      </c>
      <c r="Y679" s="100">
        <v>34</v>
      </c>
      <c r="Z679" s="100">
        <v>26</v>
      </c>
      <c r="AA679" s="100">
        <v>18</v>
      </c>
      <c r="AC679" s="100" t="s">
        <v>356</v>
      </c>
      <c r="AD679" s="100">
        <v>135</v>
      </c>
      <c r="AE679" s="100">
        <v>101</v>
      </c>
      <c r="AF679" s="100">
        <v>84</v>
      </c>
      <c r="AG679" s="100">
        <v>59</v>
      </c>
      <c r="AJ679" s="100" t="str">
        <f t="shared" si="288"/>
        <v>●</v>
      </c>
      <c r="AK679" s="100" t="str">
        <f t="shared" si="286"/>
        <v>●</v>
      </c>
      <c r="AL679" s="100" t="str">
        <f t="shared" si="286"/>
        <v>●</v>
      </c>
      <c r="AM679" s="100" t="str">
        <f t="shared" si="286"/>
        <v>●</v>
      </c>
      <c r="AP679" s="100" t="str">
        <f t="shared" si="289"/>
        <v>●</v>
      </c>
      <c r="AQ679" s="100" t="str">
        <f t="shared" si="287"/>
        <v>●</v>
      </c>
      <c r="AR679" s="100" t="str">
        <f t="shared" si="287"/>
        <v>●</v>
      </c>
      <c r="AS679" s="100" t="str">
        <f t="shared" si="287"/>
        <v>●</v>
      </c>
    </row>
    <row r="680" spans="2:45" s="100" customFormat="1" ht="14.25" customHeight="1">
      <c r="B680" s="102" t="s">
        <v>96</v>
      </c>
      <c r="C680" s="106">
        <v>48</v>
      </c>
      <c r="D680" s="107">
        <v>37</v>
      </c>
      <c r="E680" s="107">
        <v>26</v>
      </c>
      <c r="F680" s="107">
        <v>27</v>
      </c>
      <c r="G680" s="107">
        <f>第2表01元データ!P42</f>
        <v>13</v>
      </c>
      <c r="H680" s="107">
        <f t="shared" si="290"/>
        <v>-14</v>
      </c>
      <c r="I680" s="108">
        <f t="shared" si="291"/>
        <v>-51.851851851851848</v>
      </c>
      <c r="J680" s="102"/>
      <c r="K680" s="114" t="s">
        <v>96</v>
      </c>
      <c r="L680" s="106">
        <v>118</v>
      </c>
      <c r="M680" s="107">
        <v>83</v>
      </c>
      <c r="N680" s="107">
        <v>69</v>
      </c>
      <c r="O680" s="107">
        <v>47</v>
      </c>
      <c r="P680" s="107">
        <f>第2表01元データ!Q42</f>
        <v>33</v>
      </c>
      <c r="Q680" s="107">
        <f t="shared" si="292"/>
        <v>-14</v>
      </c>
      <c r="R680" s="108">
        <f t="shared" si="293"/>
        <v>-29.787234042553191</v>
      </c>
      <c r="S680" s="108"/>
      <c r="T680" s="100">
        <v>103</v>
      </c>
      <c r="W680" s="100" t="s">
        <v>357</v>
      </c>
      <c r="X680" s="100">
        <v>80</v>
      </c>
      <c r="Y680" s="100">
        <v>48</v>
      </c>
      <c r="Z680" s="100">
        <v>37</v>
      </c>
      <c r="AA680" s="100">
        <v>26</v>
      </c>
      <c r="AC680" s="100" t="s">
        <v>357</v>
      </c>
      <c r="AD680" s="100">
        <v>110</v>
      </c>
      <c r="AE680" s="100">
        <v>118</v>
      </c>
      <c r="AF680" s="100">
        <v>83</v>
      </c>
      <c r="AG680" s="100">
        <v>69</v>
      </c>
      <c r="AJ680" s="100" t="str">
        <f t="shared" si="288"/>
        <v>●</v>
      </c>
      <c r="AK680" s="100" t="str">
        <f t="shared" si="286"/>
        <v>●</v>
      </c>
      <c r="AL680" s="100" t="str">
        <f t="shared" si="286"/>
        <v>●</v>
      </c>
      <c r="AM680" s="100" t="str">
        <f t="shared" si="286"/>
        <v>●</v>
      </c>
      <c r="AP680" s="100" t="str">
        <f t="shared" si="289"/>
        <v>●</v>
      </c>
      <c r="AQ680" s="100" t="str">
        <f t="shared" si="287"/>
        <v>●</v>
      </c>
      <c r="AR680" s="100" t="str">
        <f t="shared" si="287"/>
        <v>●</v>
      </c>
      <c r="AS680" s="100" t="str">
        <f t="shared" si="287"/>
        <v>●</v>
      </c>
    </row>
    <row r="681" spans="2:45" s="100" customFormat="1" ht="14.25" customHeight="1">
      <c r="B681" s="102" t="s">
        <v>97</v>
      </c>
      <c r="C681" s="106">
        <v>65</v>
      </c>
      <c r="D681" s="107">
        <v>40</v>
      </c>
      <c r="E681" s="107">
        <v>28</v>
      </c>
      <c r="F681" s="107">
        <v>28</v>
      </c>
      <c r="G681" s="107">
        <f>第2表01元データ!P43</f>
        <v>13</v>
      </c>
      <c r="H681" s="107">
        <f t="shared" si="290"/>
        <v>-15</v>
      </c>
      <c r="I681" s="108">
        <f t="shared" si="291"/>
        <v>-53.571428571428569</v>
      </c>
      <c r="J681" s="102"/>
      <c r="K681" s="114" t="s">
        <v>97</v>
      </c>
      <c r="L681" s="106">
        <v>92</v>
      </c>
      <c r="M681" s="107">
        <v>107</v>
      </c>
      <c r="N681" s="107">
        <v>70</v>
      </c>
      <c r="O681" s="107">
        <v>54</v>
      </c>
      <c r="P681" s="107">
        <f>第2表01元データ!Q43</f>
        <v>25</v>
      </c>
      <c r="Q681" s="107">
        <f t="shared" si="292"/>
        <v>-29</v>
      </c>
      <c r="R681" s="108">
        <f t="shared" si="293"/>
        <v>-53.703703703703709</v>
      </c>
      <c r="S681" s="108"/>
      <c r="T681" s="100">
        <v>104</v>
      </c>
      <c r="W681" s="100" t="s">
        <v>358</v>
      </c>
      <c r="X681" s="100">
        <v>81</v>
      </c>
      <c r="Y681" s="100">
        <v>65</v>
      </c>
      <c r="Z681" s="100">
        <v>40</v>
      </c>
      <c r="AA681" s="100">
        <v>28</v>
      </c>
      <c r="AC681" s="100" t="s">
        <v>358</v>
      </c>
      <c r="AD681" s="100">
        <v>99</v>
      </c>
      <c r="AE681" s="100">
        <v>92</v>
      </c>
      <c r="AF681" s="100">
        <v>107</v>
      </c>
      <c r="AG681" s="100">
        <v>70</v>
      </c>
      <c r="AJ681" s="100" t="str">
        <f t="shared" si="288"/>
        <v>●</v>
      </c>
      <c r="AK681" s="100" t="str">
        <f t="shared" si="286"/>
        <v>●</v>
      </c>
      <c r="AL681" s="100" t="str">
        <f t="shared" si="286"/>
        <v>●</v>
      </c>
      <c r="AM681" s="100" t="str">
        <f t="shared" si="286"/>
        <v>○</v>
      </c>
      <c r="AP681" s="100" t="str">
        <f t="shared" si="289"/>
        <v>●</v>
      </c>
      <c r="AQ681" s="100" t="str">
        <f t="shared" si="287"/>
        <v>●</v>
      </c>
      <c r="AR681" s="100" t="str">
        <f t="shared" si="287"/>
        <v>●</v>
      </c>
      <c r="AS681" s="100" t="str">
        <f t="shared" si="287"/>
        <v>●</v>
      </c>
    </row>
    <row r="682" spans="2:45" s="100" customFormat="1" ht="14.25" customHeight="1">
      <c r="B682" s="102" t="s">
        <v>98</v>
      </c>
      <c r="C682" s="106">
        <v>59</v>
      </c>
      <c r="D682" s="107">
        <v>43</v>
      </c>
      <c r="E682" s="107">
        <v>27</v>
      </c>
      <c r="F682" s="107">
        <v>20</v>
      </c>
      <c r="G682" s="107">
        <f>第2表01元データ!P44</f>
        <v>8</v>
      </c>
      <c r="H682" s="107">
        <f t="shared" si="290"/>
        <v>-12</v>
      </c>
      <c r="I682" s="108">
        <f t="shared" si="291"/>
        <v>-60</v>
      </c>
      <c r="J682" s="102"/>
      <c r="K682" s="114" t="s">
        <v>98</v>
      </c>
      <c r="L682" s="106">
        <v>62</v>
      </c>
      <c r="M682" s="107">
        <v>70</v>
      </c>
      <c r="N682" s="107">
        <v>81</v>
      </c>
      <c r="O682" s="107">
        <v>45</v>
      </c>
      <c r="P682" s="107">
        <f>第2表01元データ!Q44</f>
        <v>20</v>
      </c>
      <c r="Q682" s="107">
        <f t="shared" si="292"/>
        <v>-25</v>
      </c>
      <c r="R682" s="108">
        <f t="shared" si="293"/>
        <v>-55.555555555555557</v>
      </c>
      <c r="S682" s="108"/>
      <c r="T682" s="100">
        <v>105</v>
      </c>
      <c r="W682" s="100" t="s">
        <v>359</v>
      </c>
      <c r="X682" s="100">
        <v>73</v>
      </c>
      <c r="Y682" s="100">
        <v>59</v>
      </c>
      <c r="Z682" s="100">
        <v>43</v>
      </c>
      <c r="AA682" s="100">
        <v>27</v>
      </c>
      <c r="AC682" s="100" t="s">
        <v>359</v>
      </c>
      <c r="AD682" s="100">
        <v>62</v>
      </c>
      <c r="AE682" s="100">
        <v>62</v>
      </c>
      <c r="AF682" s="100">
        <v>70</v>
      </c>
      <c r="AG682" s="100">
        <v>81</v>
      </c>
      <c r="AJ682" s="100" t="str">
        <f t="shared" si="288"/>
        <v>●</v>
      </c>
      <c r="AK682" s="100" t="str">
        <f t="shared" si="286"/>
        <v>●</v>
      </c>
      <c r="AL682" s="100" t="str">
        <f t="shared" si="286"/>
        <v>●</v>
      </c>
      <c r="AM682" s="100" t="str">
        <f t="shared" si="286"/>
        <v>●</v>
      </c>
      <c r="AP682" s="100" t="str">
        <f t="shared" si="289"/>
        <v>○</v>
      </c>
      <c r="AQ682" s="100" t="str">
        <f t="shared" si="287"/>
        <v>●</v>
      </c>
      <c r="AR682" s="100" t="str">
        <f t="shared" si="287"/>
        <v>●</v>
      </c>
      <c r="AS682" s="100" t="str">
        <f t="shared" si="287"/>
        <v>●</v>
      </c>
    </row>
    <row r="683" spans="2:45" s="100" customFormat="1" ht="14.25" customHeight="1">
      <c r="B683" s="102" t="s">
        <v>99</v>
      </c>
      <c r="C683" s="106">
        <v>45</v>
      </c>
      <c r="D683" s="107">
        <v>42</v>
      </c>
      <c r="E683" s="107">
        <v>23</v>
      </c>
      <c r="F683" s="107">
        <v>28</v>
      </c>
      <c r="G683" s="107">
        <f>第2表01元データ!P45</f>
        <v>11</v>
      </c>
      <c r="H683" s="107">
        <f t="shared" si="290"/>
        <v>-17</v>
      </c>
      <c r="I683" s="108">
        <f t="shared" si="291"/>
        <v>-60.714285714285708</v>
      </c>
      <c r="J683" s="102"/>
      <c r="K683" s="114" t="s">
        <v>99</v>
      </c>
      <c r="L683" s="106">
        <v>81</v>
      </c>
      <c r="M683" s="107">
        <v>62</v>
      </c>
      <c r="N683" s="107">
        <v>62</v>
      </c>
      <c r="O683" s="107">
        <v>56</v>
      </c>
      <c r="P683" s="107">
        <f>第2表01元データ!Q45</f>
        <v>21</v>
      </c>
      <c r="Q683" s="107">
        <f t="shared" si="292"/>
        <v>-35</v>
      </c>
      <c r="R683" s="108">
        <f t="shared" si="293"/>
        <v>-62.5</v>
      </c>
      <c r="S683" s="108"/>
      <c r="T683" s="100">
        <v>106</v>
      </c>
      <c r="W683" s="100" t="s">
        <v>360</v>
      </c>
      <c r="X683" s="100">
        <v>68</v>
      </c>
      <c r="Y683" s="100">
        <v>45</v>
      </c>
      <c r="Z683" s="100">
        <v>42</v>
      </c>
      <c r="AA683" s="100">
        <v>23</v>
      </c>
      <c r="AC683" s="100" t="s">
        <v>360</v>
      </c>
      <c r="AD683" s="100">
        <v>101</v>
      </c>
      <c r="AE683" s="100">
        <v>81</v>
      </c>
      <c r="AF683" s="100">
        <v>62</v>
      </c>
      <c r="AG683" s="100">
        <v>62</v>
      </c>
      <c r="AJ683" s="100" t="str">
        <f t="shared" si="288"/>
        <v>●</v>
      </c>
      <c r="AK683" s="100" t="str">
        <f t="shared" si="286"/>
        <v>●</v>
      </c>
      <c r="AL683" s="100" t="str">
        <f t="shared" si="286"/>
        <v>●</v>
      </c>
      <c r="AM683" s="100" t="str">
        <f t="shared" si="286"/>
        <v>●</v>
      </c>
      <c r="AP683" s="100" t="str">
        <f t="shared" si="289"/>
        <v>●</v>
      </c>
      <c r="AQ683" s="100" t="str">
        <f t="shared" si="287"/>
        <v>●</v>
      </c>
      <c r="AR683" s="100" t="str">
        <f t="shared" si="287"/>
        <v>○</v>
      </c>
      <c r="AS683" s="100" t="str">
        <f t="shared" si="287"/>
        <v>●</v>
      </c>
    </row>
    <row r="684" spans="2:45" s="100" customFormat="1" ht="14.25" customHeight="1">
      <c r="B684" s="102" t="s">
        <v>100</v>
      </c>
      <c r="C684" s="106">
        <v>37</v>
      </c>
      <c r="D684" s="107">
        <v>45</v>
      </c>
      <c r="E684" s="107">
        <v>36</v>
      </c>
      <c r="F684" s="107">
        <v>21</v>
      </c>
      <c r="G684" s="107">
        <f>第2表01元データ!P46</f>
        <v>14</v>
      </c>
      <c r="H684" s="107">
        <f t="shared" si="290"/>
        <v>-7</v>
      </c>
      <c r="I684" s="108">
        <f t="shared" si="291"/>
        <v>-33.333333333333329</v>
      </c>
      <c r="J684" s="102"/>
      <c r="K684" s="114" t="s">
        <v>100</v>
      </c>
      <c r="L684" s="106">
        <v>74</v>
      </c>
      <c r="M684" s="107">
        <v>74</v>
      </c>
      <c r="N684" s="107">
        <v>45</v>
      </c>
      <c r="O684" s="107">
        <v>61</v>
      </c>
      <c r="P684" s="107">
        <f>第2表01元データ!Q46</f>
        <v>36</v>
      </c>
      <c r="Q684" s="107">
        <f t="shared" si="292"/>
        <v>-25</v>
      </c>
      <c r="R684" s="108">
        <f t="shared" si="293"/>
        <v>-40.983606557377051</v>
      </c>
      <c r="S684" s="108"/>
      <c r="T684" s="100">
        <v>107</v>
      </c>
      <c r="W684" s="100" t="s">
        <v>361</v>
      </c>
      <c r="X684" s="100">
        <v>39</v>
      </c>
      <c r="Y684" s="100">
        <v>37</v>
      </c>
      <c r="Z684" s="100">
        <v>45</v>
      </c>
      <c r="AA684" s="100">
        <v>36</v>
      </c>
      <c r="AC684" s="100" t="s">
        <v>361</v>
      </c>
      <c r="AD684" s="100">
        <v>123</v>
      </c>
      <c r="AE684" s="100">
        <v>74</v>
      </c>
      <c r="AF684" s="100">
        <v>74</v>
      </c>
      <c r="AG684" s="100">
        <v>45</v>
      </c>
      <c r="AJ684" s="100" t="str">
        <f t="shared" si="288"/>
        <v>●</v>
      </c>
      <c r="AK684" s="100" t="str">
        <f t="shared" si="286"/>
        <v>●</v>
      </c>
      <c r="AL684" s="100" t="str">
        <f t="shared" si="286"/>
        <v>●</v>
      </c>
      <c r="AM684" s="100" t="str">
        <f t="shared" si="286"/>
        <v>●</v>
      </c>
      <c r="AP684" s="100" t="str">
        <f t="shared" si="289"/>
        <v>●</v>
      </c>
      <c r="AQ684" s="100" t="str">
        <f t="shared" si="287"/>
        <v>○</v>
      </c>
      <c r="AR684" s="100" t="str">
        <f t="shared" si="287"/>
        <v>●</v>
      </c>
      <c r="AS684" s="100" t="str">
        <f t="shared" si="287"/>
        <v>●</v>
      </c>
    </row>
    <row r="685" spans="2:45" s="100" customFormat="1" ht="14.25" customHeight="1">
      <c r="B685" s="102" t="s">
        <v>118</v>
      </c>
      <c r="C685" s="106">
        <v>32</v>
      </c>
      <c r="D685" s="107">
        <v>42</v>
      </c>
      <c r="E685" s="107">
        <v>45</v>
      </c>
      <c r="F685" s="107">
        <v>28</v>
      </c>
      <c r="G685" s="107">
        <f>第2表01元データ!P47</f>
        <v>24</v>
      </c>
      <c r="H685" s="107">
        <f t="shared" si="290"/>
        <v>-4</v>
      </c>
      <c r="I685" s="108">
        <f t="shared" si="291"/>
        <v>-14.285714285714285</v>
      </c>
      <c r="J685" s="102"/>
      <c r="K685" s="114" t="s">
        <v>118</v>
      </c>
      <c r="L685" s="106">
        <v>99</v>
      </c>
      <c r="M685" s="107">
        <v>59</v>
      </c>
      <c r="N685" s="107">
        <v>50</v>
      </c>
      <c r="O685" s="107">
        <v>41</v>
      </c>
      <c r="P685" s="107">
        <f>第2表01元データ!Q47</f>
        <v>30</v>
      </c>
      <c r="Q685" s="107">
        <f t="shared" si="292"/>
        <v>-11</v>
      </c>
      <c r="R685" s="108">
        <f t="shared" si="293"/>
        <v>-26.829268292682929</v>
      </c>
      <c r="S685" s="108"/>
      <c r="T685" s="100">
        <v>108</v>
      </c>
      <c r="W685" s="100" t="s">
        <v>362</v>
      </c>
      <c r="X685" s="100">
        <v>50</v>
      </c>
      <c r="Y685" s="100">
        <v>32</v>
      </c>
      <c r="Z685" s="100">
        <v>42</v>
      </c>
      <c r="AA685" s="100">
        <v>45</v>
      </c>
      <c r="AC685" s="100" t="s">
        <v>362</v>
      </c>
      <c r="AD685" s="100">
        <v>124</v>
      </c>
      <c r="AE685" s="100">
        <v>99</v>
      </c>
      <c r="AF685" s="100">
        <v>59</v>
      </c>
      <c r="AG685" s="100">
        <v>50</v>
      </c>
      <c r="AJ685" s="100" t="str">
        <f t="shared" si="288"/>
        <v>●</v>
      </c>
      <c r="AK685" s="100" t="str">
        <f t="shared" si="286"/>
        <v>●</v>
      </c>
      <c r="AL685" s="100" t="str">
        <f t="shared" si="286"/>
        <v>●</v>
      </c>
      <c r="AM685" s="100" t="str">
        <f t="shared" si="286"/>
        <v>●</v>
      </c>
      <c r="AP685" s="100" t="str">
        <f t="shared" si="289"/>
        <v>●</v>
      </c>
      <c r="AQ685" s="100" t="str">
        <f t="shared" si="287"/>
        <v>●</v>
      </c>
      <c r="AR685" s="100" t="str">
        <f t="shared" si="287"/>
        <v>●</v>
      </c>
      <c r="AS685" s="100" t="str">
        <f t="shared" si="287"/>
        <v>●</v>
      </c>
    </row>
    <row r="686" spans="2:45" s="100" customFormat="1" ht="14.25" customHeight="1">
      <c r="B686" s="102" t="s">
        <v>101</v>
      </c>
      <c r="C686" s="106">
        <v>56</v>
      </c>
      <c r="D686" s="107">
        <v>36</v>
      </c>
      <c r="E686" s="107">
        <v>40</v>
      </c>
      <c r="F686" s="107">
        <v>47</v>
      </c>
      <c r="G686" s="107">
        <f>第2表01元データ!P48</f>
        <v>19</v>
      </c>
      <c r="H686" s="107">
        <f t="shared" si="290"/>
        <v>-28</v>
      </c>
      <c r="I686" s="108">
        <f t="shared" si="291"/>
        <v>-59.574468085106382</v>
      </c>
      <c r="J686" s="102"/>
      <c r="K686" s="114" t="s">
        <v>101</v>
      </c>
      <c r="L686" s="106">
        <v>113</v>
      </c>
      <c r="M686" s="107">
        <v>85</v>
      </c>
      <c r="N686" s="107">
        <v>52</v>
      </c>
      <c r="O686" s="107">
        <v>41</v>
      </c>
      <c r="P686" s="107">
        <f>第2表01元データ!Q48</f>
        <v>34</v>
      </c>
      <c r="Q686" s="107">
        <f t="shared" si="292"/>
        <v>-7</v>
      </c>
      <c r="R686" s="108">
        <f t="shared" si="293"/>
        <v>-17.073170731707318</v>
      </c>
      <c r="S686" s="108"/>
      <c r="T686" s="100">
        <v>109</v>
      </c>
      <c r="W686" s="100" t="s">
        <v>363</v>
      </c>
      <c r="X686" s="100">
        <v>104</v>
      </c>
      <c r="Y686" s="100">
        <v>56</v>
      </c>
      <c r="Z686" s="100">
        <v>36</v>
      </c>
      <c r="AA686" s="100">
        <v>40</v>
      </c>
      <c r="AC686" s="100" t="s">
        <v>363</v>
      </c>
      <c r="AD686" s="100">
        <v>102</v>
      </c>
      <c r="AE686" s="100">
        <v>113</v>
      </c>
      <c r="AF686" s="100">
        <v>85</v>
      </c>
      <c r="AG686" s="100">
        <v>52</v>
      </c>
      <c r="AJ686" s="100" t="str">
        <f t="shared" si="288"/>
        <v>●</v>
      </c>
      <c r="AK686" s="100" t="str">
        <f t="shared" si="286"/>
        <v>●</v>
      </c>
      <c r="AL686" s="100" t="str">
        <f>IF(E686=Z686,"○","●")</f>
        <v>●</v>
      </c>
      <c r="AM686" s="100" t="str">
        <f t="shared" si="286"/>
        <v>●</v>
      </c>
      <c r="AP686" s="100" t="str">
        <f t="shared" si="289"/>
        <v>●</v>
      </c>
      <c r="AQ686" s="100" t="str">
        <f t="shared" si="287"/>
        <v>●</v>
      </c>
      <c r="AR686" s="100" t="str">
        <f t="shared" si="287"/>
        <v>●</v>
      </c>
      <c r="AS686" s="100" t="str">
        <f t="shared" si="287"/>
        <v>●</v>
      </c>
    </row>
    <row r="687" spans="2:45" s="100" customFormat="1" ht="14.25" customHeight="1">
      <c r="B687" s="102" t="s">
        <v>102</v>
      </c>
      <c r="C687" s="106">
        <v>92</v>
      </c>
      <c r="D687" s="107">
        <v>54</v>
      </c>
      <c r="E687" s="107">
        <v>37</v>
      </c>
      <c r="F687" s="107">
        <v>39</v>
      </c>
      <c r="G687" s="107">
        <f>第2表01元データ!P49</f>
        <v>24</v>
      </c>
      <c r="H687" s="107">
        <f t="shared" si="290"/>
        <v>-15</v>
      </c>
      <c r="I687" s="108">
        <f t="shared" si="291"/>
        <v>-38.461538461538467</v>
      </c>
      <c r="J687" s="102"/>
      <c r="K687" s="114" t="s">
        <v>102</v>
      </c>
      <c r="L687" s="106">
        <v>93</v>
      </c>
      <c r="M687" s="107">
        <v>99</v>
      </c>
      <c r="N687" s="107">
        <v>78</v>
      </c>
      <c r="O687" s="107">
        <v>52</v>
      </c>
      <c r="P687" s="107">
        <f>第2表01元データ!Q49</f>
        <v>35</v>
      </c>
      <c r="Q687" s="107">
        <f t="shared" si="292"/>
        <v>-17</v>
      </c>
      <c r="R687" s="108">
        <f t="shared" si="293"/>
        <v>-32.692307692307693</v>
      </c>
      <c r="S687" s="108"/>
      <c r="T687" s="100">
        <v>110</v>
      </c>
      <c r="W687" s="100" t="s">
        <v>364</v>
      </c>
      <c r="X687" s="100">
        <v>72</v>
      </c>
      <c r="Y687" s="100">
        <v>92</v>
      </c>
      <c r="Z687" s="100">
        <v>54</v>
      </c>
      <c r="AA687" s="100">
        <v>37</v>
      </c>
      <c r="AC687" s="100" t="s">
        <v>364</v>
      </c>
      <c r="AD687" s="100">
        <v>83</v>
      </c>
      <c r="AE687" s="100">
        <v>93</v>
      </c>
      <c r="AF687" s="100">
        <v>99</v>
      </c>
      <c r="AG687" s="100">
        <v>78</v>
      </c>
      <c r="AJ687" s="100" t="str">
        <f t="shared" si="288"/>
        <v>●</v>
      </c>
      <c r="AK687" s="100" t="str">
        <f t="shared" si="286"/>
        <v>●</v>
      </c>
      <c r="AL687" s="100" t="str">
        <f t="shared" si="286"/>
        <v>●</v>
      </c>
      <c r="AM687" s="100" t="str">
        <f t="shared" si="286"/>
        <v>●</v>
      </c>
      <c r="AP687" s="100" t="str">
        <f t="shared" si="289"/>
        <v>●</v>
      </c>
      <c r="AQ687" s="100" t="str">
        <f t="shared" si="287"/>
        <v>●</v>
      </c>
      <c r="AR687" s="100" t="str">
        <f t="shared" si="287"/>
        <v>●</v>
      </c>
      <c r="AS687" s="100" t="str">
        <f t="shared" si="287"/>
        <v>●</v>
      </c>
    </row>
    <row r="688" spans="2:45" s="100" customFormat="1" ht="14.25" customHeight="1">
      <c r="B688" s="102" t="s">
        <v>103</v>
      </c>
      <c r="C688" s="106">
        <v>65</v>
      </c>
      <c r="D688" s="107">
        <v>82</v>
      </c>
      <c r="E688" s="107">
        <v>54</v>
      </c>
      <c r="F688" s="107">
        <v>35</v>
      </c>
      <c r="G688" s="107">
        <f>第2表01元データ!P50</f>
        <v>39</v>
      </c>
      <c r="H688" s="107">
        <f t="shared" si="290"/>
        <v>4</v>
      </c>
      <c r="I688" s="108">
        <f t="shared" si="291"/>
        <v>11.428571428571429</v>
      </c>
      <c r="J688" s="102"/>
      <c r="K688" s="114" t="s">
        <v>103</v>
      </c>
      <c r="L688" s="106">
        <v>75</v>
      </c>
      <c r="M688" s="107">
        <v>87</v>
      </c>
      <c r="N688" s="107">
        <v>89</v>
      </c>
      <c r="O688" s="107">
        <v>64</v>
      </c>
      <c r="P688" s="107">
        <f>第2表01元データ!Q50</f>
        <v>40</v>
      </c>
      <c r="Q688" s="107">
        <f t="shared" si="292"/>
        <v>-24</v>
      </c>
      <c r="R688" s="108">
        <f t="shared" si="293"/>
        <v>-37.5</v>
      </c>
      <c r="S688" s="108"/>
      <c r="T688" s="100">
        <v>111</v>
      </c>
      <c r="W688" s="100" t="s">
        <v>365</v>
      </c>
      <c r="X688" s="100">
        <v>89</v>
      </c>
      <c r="Y688" s="100">
        <v>65</v>
      </c>
      <c r="Z688" s="100">
        <v>82</v>
      </c>
      <c r="AA688" s="100">
        <v>54</v>
      </c>
      <c r="AC688" s="100" t="s">
        <v>365</v>
      </c>
      <c r="AD688" s="100">
        <v>75</v>
      </c>
      <c r="AE688" s="100">
        <v>75</v>
      </c>
      <c r="AF688" s="100">
        <v>87</v>
      </c>
      <c r="AG688" s="100">
        <v>89</v>
      </c>
      <c r="AJ688" s="100" t="str">
        <f t="shared" si="288"/>
        <v>●</v>
      </c>
      <c r="AK688" s="100" t="str">
        <f t="shared" si="286"/>
        <v>●</v>
      </c>
      <c r="AL688" s="100" t="str">
        <f t="shared" si="286"/>
        <v>●</v>
      </c>
      <c r="AM688" s="100" t="str">
        <f t="shared" si="286"/>
        <v>●</v>
      </c>
      <c r="AP688" s="100" t="str">
        <f t="shared" si="289"/>
        <v>○</v>
      </c>
      <c r="AQ688" s="100" t="str">
        <f t="shared" si="287"/>
        <v>●</v>
      </c>
      <c r="AR688" s="100" t="str">
        <f t="shared" si="287"/>
        <v>●</v>
      </c>
      <c r="AS688" s="100" t="str">
        <f t="shared" si="287"/>
        <v>●</v>
      </c>
    </row>
    <row r="689" spans="2:45" s="100" customFormat="1" ht="14.25" customHeight="1">
      <c r="B689" s="102" t="s">
        <v>104</v>
      </c>
      <c r="C689" s="106">
        <v>91</v>
      </c>
      <c r="D689" s="107">
        <v>60</v>
      </c>
      <c r="E689" s="107">
        <v>77</v>
      </c>
      <c r="F689" s="107">
        <v>56</v>
      </c>
      <c r="G689" s="107">
        <f>第2表01元データ!P51</f>
        <v>31</v>
      </c>
      <c r="H689" s="107">
        <f t="shared" si="290"/>
        <v>-25</v>
      </c>
      <c r="I689" s="108">
        <f t="shared" si="291"/>
        <v>-44.642857142857146</v>
      </c>
      <c r="J689" s="102"/>
      <c r="K689" s="114" t="s">
        <v>104</v>
      </c>
      <c r="L689" s="106">
        <v>72</v>
      </c>
      <c r="M689" s="107">
        <v>73</v>
      </c>
      <c r="N689" s="107">
        <v>90</v>
      </c>
      <c r="O689" s="107">
        <v>94</v>
      </c>
      <c r="P689" s="107">
        <f>第2表01元データ!Q51</f>
        <v>50</v>
      </c>
      <c r="Q689" s="107">
        <f t="shared" si="292"/>
        <v>-44</v>
      </c>
      <c r="R689" s="108">
        <f t="shared" si="293"/>
        <v>-46.808510638297875</v>
      </c>
      <c r="S689" s="108"/>
      <c r="T689" s="100">
        <v>112</v>
      </c>
      <c r="W689" s="100" t="s">
        <v>366</v>
      </c>
      <c r="X689" s="100">
        <v>115</v>
      </c>
      <c r="Y689" s="100">
        <v>91</v>
      </c>
      <c r="Z689" s="100">
        <v>60</v>
      </c>
      <c r="AA689" s="100">
        <v>77</v>
      </c>
      <c r="AC689" s="100" t="s">
        <v>366</v>
      </c>
      <c r="AD689" s="100">
        <v>93</v>
      </c>
      <c r="AE689" s="100">
        <v>72</v>
      </c>
      <c r="AF689" s="100">
        <v>73</v>
      </c>
      <c r="AG689" s="100">
        <v>90</v>
      </c>
      <c r="AJ689" s="100" t="str">
        <f t="shared" si="288"/>
        <v>●</v>
      </c>
      <c r="AK689" s="100" t="str">
        <f t="shared" si="286"/>
        <v>●</v>
      </c>
      <c r="AL689" s="100" t="str">
        <f t="shared" si="286"/>
        <v>●</v>
      </c>
      <c r="AM689" s="100" t="str">
        <f t="shared" si="286"/>
        <v>●</v>
      </c>
      <c r="AP689" s="100" t="str">
        <f t="shared" si="289"/>
        <v>●</v>
      </c>
      <c r="AQ689" s="100" t="str">
        <f t="shared" si="287"/>
        <v>●</v>
      </c>
      <c r="AR689" s="100" t="str">
        <f t="shared" si="287"/>
        <v>●</v>
      </c>
      <c r="AS689" s="100" t="str">
        <f t="shared" si="287"/>
        <v>●</v>
      </c>
    </row>
    <row r="690" spans="2:45" s="100" customFormat="1" ht="14.25" customHeight="1">
      <c r="B690" s="102" t="s">
        <v>105</v>
      </c>
      <c r="C690" s="106">
        <v>106</v>
      </c>
      <c r="D690" s="107">
        <v>86</v>
      </c>
      <c r="E690" s="107">
        <v>54</v>
      </c>
      <c r="F690" s="107">
        <v>70</v>
      </c>
      <c r="G690" s="107">
        <f>第2表01元データ!P52</f>
        <v>27</v>
      </c>
      <c r="H690" s="107">
        <f t="shared" si="290"/>
        <v>-43</v>
      </c>
      <c r="I690" s="108">
        <f t="shared" si="291"/>
        <v>-61.428571428571431</v>
      </c>
      <c r="J690" s="102"/>
      <c r="K690" s="114" t="s">
        <v>105</v>
      </c>
      <c r="L690" s="106">
        <v>86</v>
      </c>
      <c r="M690" s="107">
        <v>67</v>
      </c>
      <c r="N690" s="107">
        <v>63</v>
      </c>
      <c r="O690" s="107">
        <v>92</v>
      </c>
      <c r="P690" s="107">
        <f>第2表01元データ!Q52</f>
        <v>54</v>
      </c>
      <c r="Q690" s="107">
        <f t="shared" si="292"/>
        <v>-38</v>
      </c>
      <c r="R690" s="108">
        <f t="shared" si="293"/>
        <v>-41.304347826086953</v>
      </c>
      <c r="S690" s="108"/>
      <c r="T690" s="100">
        <v>113</v>
      </c>
      <c r="W690" s="100" t="s">
        <v>367</v>
      </c>
      <c r="X690" s="100">
        <v>97</v>
      </c>
      <c r="Y690" s="100">
        <v>106</v>
      </c>
      <c r="Z690" s="100">
        <v>86</v>
      </c>
      <c r="AA690" s="100">
        <v>54</v>
      </c>
      <c r="AC690" s="100" t="s">
        <v>367</v>
      </c>
      <c r="AD690" s="100">
        <v>78</v>
      </c>
      <c r="AE690" s="100">
        <v>86</v>
      </c>
      <c r="AF690" s="100">
        <v>67</v>
      </c>
      <c r="AG690" s="100">
        <v>63</v>
      </c>
      <c r="AJ690" s="100" t="str">
        <f t="shared" si="288"/>
        <v>●</v>
      </c>
      <c r="AK690" s="100" t="str">
        <f t="shared" si="286"/>
        <v>●</v>
      </c>
      <c r="AL690" s="100" t="str">
        <f t="shared" si="286"/>
        <v>●</v>
      </c>
      <c r="AM690" s="100" t="str">
        <f t="shared" si="286"/>
        <v>●</v>
      </c>
      <c r="AP690" s="100" t="str">
        <f t="shared" si="289"/>
        <v>●</v>
      </c>
      <c r="AQ690" s="100" t="str">
        <f t="shared" si="287"/>
        <v>●</v>
      </c>
      <c r="AR690" s="100" t="str">
        <f t="shared" si="287"/>
        <v>●</v>
      </c>
      <c r="AS690" s="100" t="str">
        <f t="shared" si="287"/>
        <v>●</v>
      </c>
    </row>
    <row r="691" spans="2:45" s="100" customFormat="1" ht="14.25" customHeight="1">
      <c r="B691" s="102" t="s">
        <v>106</v>
      </c>
      <c r="C691" s="106">
        <v>88</v>
      </c>
      <c r="D691" s="107">
        <v>86</v>
      </c>
      <c r="E691" s="107">
        <v>73</v>
      </c>
      <c r="F691" s="107">
        <v>51</v>
      </c>
      <c r="G691" s="107">
        <f>第2表01元データ!P53</f>
        <v>45</v>
      </c>
      <c r="H691" s="107">
        <f t="shared" si="290"/>
        <v>-6</v>
      </c>
      <c r="I691" s="108">
        <f t="shared" si="291"/>
        <v>-11.76470588235294</v>
      </c>
      <c r="J691" s="102"/>
      <c r="K691" s="114" t="s">
        <v>106</v>
      </c>
      <c r="L691" s="106">
        <v>69</v>
      </c>
      <c r="M691" s="107">
        <v>78</v>
      </c>
      <c r="N691" s="107">
        <v>64</v>
      </c>
      <c r="O691" s="107">
        <v>65</v>
      </c>
      <c r="P691" s="107">
        <f>第2表01元データ!Q53</f>
        <v>80</v>
      </c>
      <c r="Q691" s="107">
        <f t="shared" si="292"/>
        <v>15</v>
      </c>
      <c r="R691" s="108">
        <f t="shared" si="293"/>
        <v>23.076923076923077</v>
      </c>
      <c r="S691" s="108"/>
      <c r="T691" s="100">
        <v>114</v>
      </c>
      <c r="W691" s="100" t="s">
        <v>368</v>
      </c>
      <c r="X691" s="100">
        <v>56</v>
      </c>
      <c r="Y691" s="100">
        <v>88</v>
      </c>
      <c r="Z691" s="100">
        <v>86</v>
      </c>
      <c r="AA691" s="100">
        <v>73</v>
      </c>
      <c r="AC691" s="100" t="s">
        <v>368</v>
      </c>
      <c r="AD691" s="100">
        <v>64</v>
      </c>
      <c r="AE691" s="100">
        <v>69</v>
      </c>
      <c r="AF691" s="100">
        <v>78</v>
      </c>
      <c r="AG691" s="100">
        <v>64</v>
      </c>
      <c r="AJ691" s="100" t="str">
        <f t="shared" si="288"/>
        <v>●</v>
      </c>
      <c r="AK691" s="100" t="str">
        <f t="shared" si="286"/>
        <v>●</v>
      </c>
      <c r="AL691" s="100" t="str">
        <f t="shared" si="286"/>
        <v>●</v>
      </c>
      <c r="AM691" s="100" t="str">
        <f t="shared" si="286"/>
        <v>●</v>
      </c>
      <c r="AP691" s="100" t="str">
        <f t="shared" si="289"/>
        <v>●</v>
      </c>
      <c r="AQ691" s="100" t="str">
        <f t="shared" si="287"/>
        <v>●</v>
      </c>
      <c r="AR691" s="100" t="str">
        <f t="shared" si="287"/>
        <v>●</v>
      </c>
      <c r="AS691" s="100" t="str">
        <f t="shared" si="287"/>
        <v>●</v>
      </c>
    </row>
    <row r="692" spans="2:45" s="100" customFormat="1" ht="14.25" customHeight="1">
      <c r="B692" s="102" t="s">
        <v>107</v>
      </c>
      <c r="C692" s="106">
        <v>40</v>
      </c>
      <c r="D692" s="107">
        <v>75</v>
      </c>
      <c r="E692" s="107">
        <v>76</v>
      </c>
      <c r="F692" s="107">
        <v>60</v>
      </c>
      <c r="G692" s="107">
        <f>第2表01元データ!P54</f>
        <v>47</v>
      </c>
      <c r="H692" s="107">
        <f t="shared" si="290"/>
        <v>-13</v>
      </c>
      <c r="I692" s="108">
        <f t="shared" si="291"/>
        <v>-21.666666666666668</v>
      </c>
      <c r="J692" s="102"/>
      <c r="K692" s="114" t="s">
        <v>107</v>
      </c>
      <c r="L692" s="106">
        <v>51</v>
      </c>
      <c r="M692" s="107">
        <v>61</v>
      </c>
      <c r="N692" s="107">
        <v>67</v>
      </c>
      <c r="O692" s="107">
        <v>59</v>
      </c>
      <c r="P692" s="107">
        <f>第2表01元データ!Q54</f>
        <v>81</v>
      </c>
      <c r="Q692" s="107">
        <f t="shared" si="292"/>
        <v>22</v>
      </c>
      <c r="R692" s="108">
        <f t="shared" si="293"/>
        <v>37.288135593220339</v>
      </c>
      <c r="S692" s="108"/>
      <c r="T692" s="100">
        <v>115</v>
      </c>
      <c r="W692" s="100" t="s">
        <v>369</v>
      </c>
      <c r="X692" s="100">
        <v>52</v>
      </c>
      <c r="Y692" s="100">
        <v>40</v>
      </c>
      <c r="Z692" s="100">
        <v>75</v>
      </c>
      <c r="AA692" s="100">
        <v>76</v>
      </c>
      <c r="AC692" s="100" t="s">
        <v>369</v>
      </c>
      <c r="AD692" s="100">
        <v>37</v>
      </c>
      <c r="AE692" s="100">
        <v>51</v>
      </c>
      <c r="AF692" s="100">
        <v>61</v>
      </c>
      <c r="AG692" s="100">
        <v>67</v>
      </c>
      <c r="AJ692" s="100" t="str">
        <f t="shared" si="288"/>
        <v>●</v>
      </c>
      <c r="AK692" s="100" t="str">
        <f t="shared" si="286"/>
        <v>●</v>
      </c>
      <c r="AL692" s="100" t="str">
        <f t="shared" si="286"/>
        <v>●</v>
      </c>
      <c r="AM692" s="100" t="str">
        <f t="shared" si="286"/>
        <v>●</v>
      </c>
      <c r="AP692" s="100" t="str">
        <f t="shared" si="289"/>
        <v>●</v>
      </c>
      <c r="AQ692" s="100" t="str">
        <f t="shared" si="287"/>
        <v>●</v>
      </c>
      <c r="AR692" s="100" t="str">
        <f t="shared" si="287"/>
        <v>●</v>
      </c>
      <c r="AS692" s="100" t="str">
        <f t="shared" si="287"/>
        <v>●</v>
      </c>
    </row>
    <row r="693" spans="2:45" s="100" customFormat="1" ht="14.25" customHeight="1">
      <c r="B693" s="102" t="s">
        <v>108</v>
      </c>
      <c r="C693" s="106">
        <v>38</v>
      </c>
      <c r="D693" s="107">
        <v>24</v>
      </c>
      <c r="E693" s="107">
        <v>59</v>
      </c>
      <c r="F693" s="107">
        <v>55</v>
      </c>
      <c r="G693" s="107">
        <f>第2表01元データ!P55</f>
        <v>29</v>
      </c>
      <c r="H693" s="107">
        <f t="shared" si="290"/>
        <v>-26</v>
      </c>
      <c r="I693" s="108">
        <f t="shared" si="291"/>
        <v>-47.272727272727273</v>
      </c>
      <c r="J693" s="102"/>
      <c r="K693" s="114" t="s">
        <v>108</v>
      </c>
      <c r="L693" s="106">
        <v>26</v>
      </c>
      <c r="M693" s="107">
        <v>50</v>
      </c>
      <c r="N693" s="107">
        <v>53</v>
      </c>
      <c r="O693" s="107">
        <v>50</v>
      </c>
      <c r="P693" s="107">
        <f>第2表01元データ!Q55</f>
        <v>47</v>
      </c>
      <c r="Q693" s="107">
        <f t="shared" si="292"/>
        <v>-3</v>
      </c>
      <c r="R693" s="108">
        <f t="shared" si="293"/>
        <v>-6</v>
      </c>
      <c r="S693" s="108"/>
      <c r="T693" s="100">
        <v>116</v>
      </c>
      <c r="W693" s="100" t="s">
        <v>370</v>
      </c>
      <c r="X693" s="100">
        <v>31</v>
      </c>
      <c r="Y693" s="100">
        <v>38</v>
      </c>
      <c r="Z693" s="100">
        <v>24</v>
      </c>
      <c r="AA693" s="100">
        <v>59</v>
      </c>
      <c r="AC693" s="100" t="s">
        <v>370</v>
      </c>
      <c r="AD693" s="100">
        <v>25</v>
      </c>
      <c r="AE693" s="100">
        <v>26</v>
      </c>
      <c r="AF693" s="100">
        <v>50</v>
      </c>
      <c r="AG693" s="100">
        <v>53</v>
      </c>
      <c r="AJ693" s="100" t="str">
        <f t="shared" si="288"/>
        <v>●</v>
      </c>
      <c r="AK693" s="100" t="str">
        <f t="shared" si="286"/>
        <v>●</v>
      </c>
      <c r="AL693" s="100" t="str">
        <f t="shared" si="286"/>
        <v>●</v>
      </c>
      <c r="AM693" s="100" t="str">
        <f t="shared" si="286"/>
        <v>●</v>
      </c>
      <c r="AP693" s="100" t="str">
        <f t="shared" si="289"/>
        <v>●</v>
      </c>
      <c r="AQ693" s="100" t="str">
        <f t="shared" si="287"/>
        <v>●</v>
      </c>
      <c r="AR693" s="100" t="str">
        <f t="shared" si="287"/>
        <v>●</v>
      </c>
      <c r="AS693" s="100" t="str">
        <f t="shared" si="287"/>
        <v>●</v>
      </c>
    </row>
    <row r="694" spans="2:45" s="100" customFormat="1" ht="14.25" customHeight="1">
      <c r="B694" s="102" t="s">
        <v>109</v>
      </c>
      <c r="C694" s="106">
        <v>23</v>
      </c>
      <c r="D694" s="107">
        <v>17</v>
      </c>
      <c r="E694" s="107">
        <v>17</v>
      </c>
      <c r="F694" s="107">
        <v>38</v>
      </c>
      <c r="G694" s="107">
        <f>第2表01元データ!P56</f>
        <v>28</v>
      </c>
      <c r="H694" s="107">
        <f t="shared" si="290"/>
        <v>-10</v>
      </c>
      <c r="I694" s="108">
        <f t="shared" si="291"/>
        <v>-26.315789473684209</v>
      </c>
      <c r="J694" s="102"/>
      <c r="K694" s="114" t="s">
        <v>109</v>
      </c>
      <c r="L694" s="106">
        <v>19</v>
      </c>
      <c r="M694" s="107">
        <v>21</v>
      </c>
      <c r="N694" s="107">
        <v>36</v>
      </c>
      <c r="O694" s="107">
        <v>32</v>
      </c>
      <c r="P694" s="107">
        <f>第2表01元データ!Q56</f>
        <v>30</v>
      </c>
      <c r="Q694" s="107">
        <f t="shared" si="292"/>
        <v>-2</v>
      </c>
      <c r="R694" s="108">
        <f t="shared" si="293"/>
        <v>-6.25</v>
      </c>
      <c r="S694" s="108"/>
      <c r="T694" s="100">
        <v>117</v>
      </c>
      <c r="W694" s="100" t="s">
        <v>371</v>
      </c>
      <c r="X694" s="100">
        <v>20</v>
      </c>
      <c r="Y694" s="100">
        <v>23</v>
      </c>
      <c r="Z694" s="100">
        <v>17</v>
      </c>
      <c r="AA694" s="100">
        <v>17</v>
      </c>
      <c r="AC694" s="100" t="s">
        <v>371</v>
      </c>
      <c r="AD694" s="100">
        <v>10</v>
      </c>
      <c r="AE694" s="100">
        <v>19</v>
      </c>
      <c r="AF694" s="100">
        <v>21</v>
      </c>
      <c r="AG694" s="100">
        <v>36</v>
      </c>
      <c r="AJ694" s="100" t="str">
        <f t="shared" si="288"/>
        <v>●</v>
      </c>
      <c r="AK694" s="100" t="str">
        <f t="shared" si="286"/>
        <v>●</v>
      </c>
      <c r="AL694" s="100" t="str">
        <f t="shared" si="286"/>
        <v>○</v>
      </c>
      <c r="AM694" s="100" t="str">
        <f t="shared" si="286"/>
        <v>●</v>
      </c>
      <c r="AP694" s="100" t="str">
        <f t="shared" si="289"/>
        <v>●</v>
      </c>
      <c r="AQ694" s="100" t="str">
        <f t="shared" si="287"/>
        <v>●</v>
      </c>
      <c r="AR694" s="100" t="str">
        <f t="shared" si="287"/>
        <v>●</v>
      </c>
      <c r="AS694" s="100" t="str">
        <f t="shared" si="287"/>
        <v>●</v>
      </c>
    </row>
    <row r="695" spans="2:45" s="100" customFormat="1" ht="14.25" customHeight="1">
      <c r="B695" s="102" t="s">
        <v>110</v>
      </c>
      <c r="C695" s="106">
        <v>8</v>
      </c>
      <c r="D695" s="107">
        <v>15</v>
      </c>
      <c r="E695" s="107">
        <v>15</v>
      </c>
      <c r="F695" s="107">
        <v>14</v>
      </c>
      <c r="G695" s="107">
        <f>第2表01元データ!P57</f>
        <v>35</v>
      </c>
      <c r="H695" s="107">
        <f t="shared" si="290"/>
        <v>21</v>
      </c>
      <c r="I695" s="108">
        <f t="shared" si="291"/>
        <v>150</v>
      </c>
      <c r="J695" s="102"/>
      <c r="K695" s="114" t="s">
        <v>110</v>
      </c>
      <c r="L695" s="106">
        <v>8</v>
      </c>
      <c r="M695" s="107">
        <v>10</v>
      </c>
      <c r="N695" s="107">
        <v>16</v>
      </c>
      <c r="O695" s="107">
        <v>16</v>
      </c>
      <c r="P695" s="107">
        <f>第2表01元データ!Q57</f>
        <v>24</v>
      </c>
      <c r="Q695" s="107">
        <f t="shared" si="292"/>
        <v>8</v>
      </c>
      <c r="R695" s="108">
        <f t="shared" si="293"/>
        <v>50</v>
      </c>
      <c r="S695" s="108"/>
      <c r="T695" s="100">
        <v>118</v>
      </c>
      <c r="W695" s="100" t="s">
        <v>378</v>
      </c>
      <c r="X695" s="100">
        <v>8</v>
      </c>
      <c r="Y695" s="100">
        <v>8</v>
      </c>
      <c r="Z695" s="100">
        <v>15</v>
      </c>
      <c r="AA695" s="100">
        <v>15</v>
      </c>
      <c r="AC695" s="100" t="s">
        <v>378</v>
      </c>
      <c r="AD695" s="100">
        <v>7</v>
      </c>
      <c r="AE695" s="100">
        <v>8</v>
      </c>
      <c r="AF695" s="100">
        <v>10</v>
      </c>
      <c r="AG695" s="100">
        <v>16</v>
      </c>
      <c r="AJ695" s="100" t="str">
        <f t="shared" si="288"/>
        <v>○</v>
      </c>
      <c r="AK695" s="100" t="str">
        <f t="shared" si="286"/>
        <v>●</v>
      </c>
      <c r="AL695" s="100" t="str">
        <f t="shared" si="286"/>
        <v>○</v>
      </c>
      <c r="AM695" s="100" t="str">
        <f t="shared" si="286"/>
        <v>●</v>
      </c>
      <c r="AP695" s="100" t="str">
        <f t="shared" si="289"/>
        <v>●</v>
      </c>
      <c r="AQ695" s="100" t="str">
        <f t="shared" si="287"/>
        <v>●</v>
      </c>
      <c r="AR695" s="100" t="str">
        <f t="shared" si="287"/>
        <v>●</v>
      </c>
      <c r="AS695" s="100" t="str">
        <f t="shared" si="287"/>
        <v>○</v>
      </c>
    </row>
    <row r="696" spans="2:45" s="100" customFormat="1" ht="14.25" customHeight="1">
      <c r="B696" s="119" t="s">
        <v>111</v>
      </c>
      <c r="C696" s="120" t="s">
        <v>313</v>
      </c>
      <c r="D696" s="116" t="s">
        <v>313</v>
      </c>
      <c r="E696" s="116" t="s">
        <v>313</v>
      </c>
      <c r="F696" s="116" t="s">
        <v>313</v>
      </c>
      <c r="G696" s="107">
        <f>第2表01元データ!P58</f>
        <v>1</v>
      </c>
      <c r="H696" s="107"/>
      <c r="I696" s="108"/>
      <c r="K696" s="119" t="s">
        <v>111</v>
      </c>
      <c r="L696" s="120" t="s">
        <v>313</v>
      </c>
      <c r="M696" s="116" t="s">
        <v>313</v>
      </c>
      <c r="N696" s="116" t="s">
        <v>313</v>
      </c>
      <c r="O696" s="116" t="s">
        <v>313</v>
      </c>
      <c r="P696" s="107">
        <f>第2表01元データ!Q58</f>
        <v>3</v>
      </c>
      <c r="Q696" s="107"/>
      <c r="R696" s="108"/>
      <c r="T696" s="100">
        <v>119</v>
      </c>
    </row>
    <row r="697" spans="2:45" s="100" customFormat="1" ht="14.25" customHeight="1">
      <c r="B697" s="119"/>
      <c r="C697" s="123"/>
      <c r="D697" s="116"/>
      <c r="E697" s="116"/>
      <c r="F697" s="116"/>
      <c r="G697" s="107"/>
      <c r="H697" s="107"/>
      <c r="I697" s="108"/>
      <c r="K697" s="119"/>
      <c r="L697" s="123"/>
      <c r="M697" s="116"/>
      <c r="N697" s="116"/>
      <c r="O697" s="116"/>
      <c r="P697" s="107"/>
      <c r="Q697" s="107"/>
      <c r="R697" s="108"/>
    </row>
    <row r="698" spans="2:45" s="100" customFormat="1" ht="14.25" customHeight="1">
      <c r="G698" s="168"/>
      <c r="P698" s="168"/>
    </row>
    <row r="699" spans="2:45" s="99" customFormat="1" ht="14.25" customHeight="1">
      <c r="B699" s="99" t="str">
        <f>LEFT(B639,LEN(B639)-2)&amp;+"女"</f>
        <v>石山町・女</v>
      </c>
      <c r="K699" s="99" t="str">
        <f>LEFT(K639,LEN(K639)-2)&amp;+"女"</f>
        <v>祝津・女</v>
      </c>
      <c r="W699" s="100"/>
      <c r="X699" s="100"/>
      <c r="Y699" s="100"/>
      <c r="Z699" s="100"/>
      <c r="AA699" s="100"/>
      <c r="AB699" s="100"/>
      <c r="AC699" s="100"/>
      <c r="AD699" s="100"/>
      <c r="AE699" s="100"/>
      <c r="AF699" s="100"/>
      <c r="AG699" s="100"/>
    </row>
    <row r="700" spans="2:45" s="100" customFormat="1" ht="14.25" customHeight="1">
      <c r="B700" s="583" t="s">
        <v>335</v>
      </c>
      <c r="C700" s="101"/>
      <c r="D700" s="101"/>
      <c r="E700" s="101"/>
      <c r="F700" s="101"/>
      <c r="G700" s="135"/>
      <c r="H700" s="131"/>
      <c r="I700" s="131"/>
      <c r="J700" s="102"/>
      <c r="K700" s="583" t="s">
        <v>335</v>
      </c>
      <c r="L700" s="101"/>
      <c r="M700" s="101"/>
      <c r="N700" s="101"/>
      <c r="O700" s="101"/>
      <c r="P700" s="135"/>
      <c r="Q700" s="131"/>
      <c r="R700" s="131"/>
      <c r="S700" s="103"/>
    </row>
    <row r="701" spans="2:45" s="100" customFormat="1" ht="14.25" customHeight="1">
      <c r="B701" s="584"/>
      <c r="C701" s="130" t="str">
        <f>$C$4</f>
        <v>平成7年</v>
      </c>
      <c r="D701" s="130" t="str">
        <f>$D$4</f>
        <v>平成12年</v>
      </c>
      <c r="E701" s="130" t="str">
        <f>$E$4</f>
        <v>平成17年</v>
      </c>
      <c r="F701" s="130" t="str">
        <f>$F$4</f>
        <v>平成22年</v>
      </c>
      <c r="G701" s="130" t="s">
        <v>410</v>
      </c>
      <c r="H701" s="133" t="str">
        <f>$H$4</f>
        <v>対平成</v>
      </c>
      <c r="I701" s="134" t="str">
        <f>$I$4</f>
        <v>22年</v>
      </c>
      <c r="J701" s="102"/>
      <c r="K701" s="584"/>
      <c r="L701" s="130" t="str">
        <f>$C$4</f>
        <v>平成7年</v>
      </c>
      <c r="M701" s="130" t="str">
        <f>$D$4</f>
        <v>平成12年</v>
      </c>
      <c r="N701" s="130" t="str">
        <f>$E$4</f>
        <v>平成17年</v>
      </c>
      <c r="O701" s="130" t="str">
        <f>$F$4</f>
        <v>平成22年</v>
      </c>
      <c r="P701" s="130" t="s">
        <v>410</v>
      </c>
      <c r="Q701" s="133" t="str">
        <f>$H$4</f>
        <v>対平成</v>
      </c>
      <c r="R701" s="134" t="str">
        <f>$I$4</f>
        <v>22年</v>
      </c>
      <c r="S701" s="103"/>
    </row>
    <row r="702" spans="2:45" s="100" customFormat="1" ht="14.25" customHeight="1">
      <c r="B702" s="585"/>
      <c r="C702" s="104"/>
      <c r="D702" s="104"/>
      <c r="E702" s="104"/>
      <c r="F702" s="104"/>
      <c r="G702" s="104"/>
      <c r="H702" s="132" t="s">
        <v>88</v>
      </c>
      <c r="I702" s="133" t="s">
        <v>398</v>
      </c>
      <c r="J702" s="102"/>
      <c r="K702" s="585"/>
      <c r="L702" s="104"/>
      <c r="M702" s="104"/>
      <c r="N702" s="104"/>
      <c r="O702" s="104"/>
      <c r="P702" s="104"/>
      <c r="Q702" s="132" t="s">
        <v>88</v>
      </c>
      <c r="R702" s="133" t="s">
        <v>398</v>
      </c>
      <c r="S702" s="103"/>
    </row>
    <row r="703" spans="2:45" s="199" customFormat="1" ht="14.25" customHeight="1">
      <c r="B703" s="200" t="s">
        <v>90</v>
      </c>
      <c r="C703" s="198">
        <v>1133</v>
      </c>
      <c r="D703" s="194">
        <v>1002</v>
      </c>
      <c r="E703" s="194">
        <v>877</v>
      </c>
      <c r="F703" s="194">
        <v>761</v>
      </c>
      <c r="G703" s="194">
        <f>IF(COUNTIF(G708:G726,"x"),"x",IF(SUM(G708:G726)=0,"-",SUM(G708:G726)))</f>
        <v>516</v>
      </c>
      <c r="H703" s="193">
        <f t="shared" ref="H703:H706" si="294">IF(G703="x","x",IF(AND(G703="-",F703="-"),"-",IF(AND(G703="-",F703&gt;0),F703*-1,IF(AND(G703&gt;0,F703="-"),G703,G703-F703))))</f>
        <v>-245</v>
      </c>
      <c r="I703" s="195">
        <f t="shared" ref="I703:I706" si="295">IF(H703="x","x",IF(H703="-","-",IF(AND(F703="-",G703&gt;0),"皆増",IF(AND(F703&gt;0,G703="-"),"皆減",H703/F703*100))))</f>
        <v>-32.19448094612352</v>
      </c>
      <c r="J703" s="196"/>
      <c r="K703" s="197" t="s">
        <v>90</v>
      </c>
      <c r="L703" s="198">
        <v>1587</v>
      </c>
      <c r="M703" s="194">
        <v>1467</v>
      </c>
      <c r="N703" s="194">
        <v>1388</v>
      </c>
      <c r="O703" s="194">
        <v>1223</v>
      </c>
      <c r="P703" s="194">
        <f>IF(COUNTIF(P708:P726,"x"),"x",IF(SUM(P708:P726)=0,"-",SUM(P708:P726)))</f>
        <v>903</v>
      </c>
      <c r="Q703" s="193">
        <f t="shared" ref="Q703:Q706" si="296">IF(P703="x","x",IF(AND(P703="-",O703="-"),"-",IF(AND(P703="-",O703&gt;0),O703*-1,IF(AND(P703&gt;0,O703="-"),P703,P703-O703))))</f>
        <v>-320</v>
      </c>
      <c r="R703" s="195">
        <f t="shared" ref="R703:R706" si="297">IF(Q703="x","x",IF(Q703="-","-",IF(AND(O703="-",P703&gt;0),"皆増",IF(AND(O703&gt;0,P703="-"),"皆減",Q703/O703*100))))</f>
        <v>-26.165167620605068</v>
      </c>
      <c r="S703" s="195"/>
      <c r="W703" s="199" t="s">
        <v>373</v>
      </c>
      <c r="X703" s="199">
        <v>1286</v>
      </c>
      <c r="Y703" s="199">
        <v>1133</v>
      </c>
      <c r="Z703" s="199">
        <v>1002</v>
      </c>
      <c r="AA703" s="199">
        <v>877</v>
      </c>
      <c r="AC703" s="199" t="s">
        <v>373</v>
      </c>
      <c r="AD703" s="199">
        <v>1718</v>
      </c>
      <c r="AE703" s="199">
        <v>1587</v>
      </c>
      <c r="AF703" s="199">
        <v>1467</v>
      </c>
      <c r="AG703" s="199">
        <v>1388</v>
      </c>
      <c r="AJ703" s="199" t="str">
        <f>IF(C703=X703,"○","●")</f>
        <v>●</v>
      </c>
      <c r="AK703" s="199" t="str">
        <f t="shared" ref="AK703:AM725" si="298">IF(D703=Y703,"○","●")</f>
        <v>●</v>
      </c>
      <c r="AL703" s="199" t="str">
        <f t="shared" si="298"/>
        <v>●</v>
      </c>
      <c r="AM703" s="199" t="str">
        <f t="shared" si="298"/>
        <v>●</v>
      </c>
      <c r="AP703" s="199" t="str">
        <f>IF(L703=AD703,"○","●")</f>
        <v>●</v>
      </c>
      <c r="AQ703" s="199" t="str">
        <f t="shared" ref="AQ703:AS725" si="299">IF(M703=AE703,"○","●")</f>
        <v>●</v>
      </c>
      <c r="AR703" s="199" t="str">
        <f t="shared" si="299"/>
        <v>●</v>
      </c>
      <c r="AS703" s="199" t="str">
        <f t="shared" si="299"/>
        <v>●</v>
      </c>
    </row>
    <row r="704" spans="2:45" s="100" customFormat="1" ht="14.25" customHeight="1">
      <c r="B704" s="105" t="s">
        <v>91</v>
      </c>
      <c r="C704" s="106">
        <v>88</v>
      </c>
      <c r="D704" s="107">
        <v>70</v>
      </c>
      <c r="E704" s="107">
        <v>48</v>
      </c>
      <c r="F704" s="107">
        <v>45</v>
      </c>
      <c r="G704" s="107">
        <f>IF(COUNTIF(G708:G710,"x"),"x",IF(SUM(G708:G710)=0,"-",SUM(G708:G710)))</f>
        <v>37</v>
      </c>
      <c r="H704" s="107">
        <f t="shared" si="294"/>
        <v>-8</v>
      </c>
      <c r="I704" s="108">
        <f t="shared" si="295"/>
        <v>-17.777777777777779</v>
      </c>
      <c r="J704" s="102"/>
      <c r="K704" s="109" t="s">
        <v>91</v>
      </c>
      <c r="L704" s="106">
        <v>299</v>
      </c>
      <c r="M704" s="107">
        <v>234</v>
      </c>
      <c r="N704" s="107">
        <v>175</v>
      </c>
      <c r="O704" s="107">
        <v>136</v>
      </c>
      <c r="P704" s="107">
        <f>IF(COUNTIF(P708:P710,"x"),"x",IF(SUM(P708:P710)=0,"-",SUM(P708:P710)))</f>
        <v>65</v>
      </c>
      <c r="Q704" s="107">
        <f t="shared" si="296"/>
        <v>-71</v>
      </c>
      <c r="R704" s="108">
        <f t="shared" si="297"/>
        <v>-52.205882352941181</v>
      </c>
      <c r="S704" s="108"/>
      <c r="W704" s="100" t="s">
        <v>374</v>
      </c>
      <c r="X704" s="100">
        <v>133</v>
      </c>
      <c r="Y704" s="100">
        <v>88</v>
      </c>
      <c r="Z704" s="100">
        <v>70</v>
      </c>
      <c r="AA704" s="100">
        <v>48</v>
      </c>
      <c r="AC704" s="100" t="s">
        <v>374</v>
      </c>
      <c r="AD704" s="100">
        <v>386</v>
      </c>
      <c r="AE704" s="100">
        <v>299</v>
      </c>
      <c r="AF704" s="100">
        <v>234</v>
      </c>
      <c r="AG704" s="100">
        <v>175</v>
      </c>
      <c r="AJ704" s="100" t="str">
        <f t="shared" ref="AJ704:AJ725" si="300">IF(C704=X704,"○","●")</f>
        <v>●</v>
      </c>
      <c r="AK704" s="100" t="str">
        <f t="shared" si="298"/>
        <v>●</v>
      </c>
      <c r="AL704" s="100" t="str">
        <f t="shared" si="298"/>
        <v>●</v>
      </c>
      <c r="AM704" s="100" t="str">
        <f t="shared" si="298"/>
        <v>●</v>
      </c>
      <c r="AP704" s="100" t="str">
        <f t="shared" ref="AP704:AP725" si="301">IF(L704=AD704,"○","●")</f>
        <v>●</v>
      </c>
      <c r="AQ704" s="100" t="str">
        <f t="shared" si="299"/>
        <v>●</v>
      </c>
      <c r="AR704" s="100" t="str">
        <f t="shared" si="299"/>
        <v>●</v>
      </c>
      <c r="AS704" s="100" t="str">
        <f>IF(O704=AG704,"○","●")</f>
        <v>●</v>
      </c>
    </row>
    <row r="705" spans="2:45" s="100" customFormat="1" ht="14.25" customHeight="1">
      <c r="B705" s="105" t="s">
        <v>92</v>
      </c>
      <c r="C705" s="106">
        <v>747</v>
      </c>
      <c r="D705" s="107">
        <v>609</v>
      </c>
      <c r="E705" s="107">
        <v>476</v>
      </c>
      <c r="F705" s="107">
        <v>388</v>
      </c>
      <c r="G705" s="296">
        <f>IF(COUNTIF(G711:G720,"x"),"x",IF(SUM(G711:G720)=0,"-",SUM(G711:G720)))</f>
        <v>211</v>
      </c>
      <c r="H705" s="107">
        <f t="shared" si="294"/>
        <v>-177</v>
      </c>
      <c r="I705" s="108">
        <f t="shared" si="295"/>
        <v>-45.618556701030926</v>
      </c>
      <c r="J705" s="102"/>
      <c r="K705" s="109" t="s">
        <v>92</v>
      </c>
      <c r="L705" s="106">
        <v>1037</v>
      </c>
      <c r="M705" s="107">
        <v>939</v>
      </c>
      <c r="N705" s="107">
        <v>869</v>
      </c>
      <c r="O705" s="107">
        <v>736</v>
      </c>
      <c r="P705" s="296">
        <f>IF(COUNTIF(P711:P720,"x"),"x",IF(SUM(P711:P720)=0,"-",SUM(P711:P720)))</f>
        <v>439</v>
      </c>
      <c r="Q705" s="107">
        <f t="shared" si="296"/>
        <v>-297</v>
      </c>
      <c r="R705" s="108">
        <f t="shared" si="297"/>
        <v>-40.353260869565219</v>
      </c>
      <c r="S705" s="108"/>
      <c r="W705" s="100" t="s">
        <v>375</v>
      </c>
      <c r="X705" s="100">
        <v>888</v>
      </c>
      <c r="Y705" s="100">
        <v>747</v>
      </c>
      <c r="Z705" s="100">
        <v>609</v>
      </c>
      <c r="AA705" s="100">
        <v>476</v>
      </c>
      <c r="AC705" s="100" t="s">
        <v>375</v>
      </c>
      <c r="AD705" s="100">
        <v>1124</v>
      </c>
      <c r="AE705" s="100">
        <v>1037</v>
      </c>
      <c r="AF705" s="100">
        <v>939</v>
      </c>
      <c r="AG705" s="100">
        <v>869</v>
      </c>
      <c r="AJ705" s="100" t="str">
        <f t="shared" si="300"/>
        <v>●</v>
      </c>
      <c r="AK705" s="100" t="str">
        <f t="shared" si="298"/>
        <v>●</v>
      </c>
      <c r="AL705" s="100" t="str">
        <f>IF(E705=Z705,"○","●")</f>
        <v>●</v>
      </c>
      <c r="AM705" s="100" t="str">
        <f t="shared" si="298"/>
        <v>●</v>
      </c>
      <c r="AP705" s="100" t="str">
        <f t="shared" si="301"/>
        <v>●</v>
      </c>
      <c r="AQ705" s="100" t="str">
        <f t="shared" si="299"/>
        <v>●</v>
      </c>
      <c r="AR705" s="100" t="str">
        <f t="shared" si="299"/>
        <v>●</v>
      </c>
      <c r="AS705" s="100" t="str">
        <f t="shared" si="299"/>
        <v>●</v>
      </c>
    </row>
    <row r="706" spans="2:45" s="100" customFormat="1" ht="14.25" customHeight="1">
      <c r="B706" s="105" t="s">
        <v>93</v>
      </c>
      <c r="C706" s="106">
        <v>298</v>
      </c>
      <c r="D706" s="107">
        <v>323</v>
      </c>
      <c r="E706" s="107">
        <v>353</v>
      </c>
      <c r="F706" s="107">
        <v>328</v>
      </c>
      <c r="G706" s="107">
        <f>IF(COUNTIF(G721:G725,"x"),"x",IF(SUM(G721,G725)=0,"-",SUM(G721:G725)))</f>
        <v>268</v>
      </c>
      <c r="H706" s="107">
        <f t="shared" si="294"/>
        <v>-60</v>
      </c>
      <c r="I706" s="108">
        <f t="shared" si="295"/>
        <v>-18.292682926829269</v>
      </c>
      <c r="J706" s="102"/>
      <c r="K706" s="109" t="s">
        <v>93</v>
      </c>
      <c r="L706" s="106">
        <v>251</v>
      </c>
      <c r="M706" s="107">
        <v>294</v>
      </c>
      <c r="N706" s="107">
        <v>344</v>
      </c>
      <c r="O706" s="107">
        <v>351</v>
      </c>
      <c r="P706" s="107">
        <f>IF(COUNTIF(P721:P725,"x"),"x",IF(SUM(P721,P725)=0,"-",SUM(P721:P725)))</f>
        <v>398</v>
      </c>
      <c r="Q706" s="107">
        <f t="shared" si="296"/>
        <v>47</v>
      </c>
      <c r="R706" s="108">
        <f t="shared" si="297"/>
        <v>13.390313390313391</v>
      </c>
      <c r="S706" s="108"/>
      <c r="W706" s="99" t="s">
        <v>376</v>
      </c>
      <c r="X706" s="99">
        <v>265</v>
      </c>
      <c r="Y706" s="99">
        <v>298</v>
      </c>
      <c r="Z706" s="99">
        <v>323</v>
      </c>
      <c r="AA706" s="99">
        <v>353</v>
      </c>
      <c r="AB706" s="99"/>
      <c r="AC706" s="99" t="s">
        <v>376</v>
      </c>
      <c r="AD706" s="99">
        <v>208</v>
      </c>
      <c r="AE706" s="99">
        <v>251</v>
      </c>
      <c r="AF706" s="99">
        <v>294</v>
      </c>
      <c r="AG706" s="99">
        <v>344</v>
      </c>
      <c r="AJ706" s="100" t="str">
        <f t="shared" si="300"/>
        <v>●</v>
      </c>
      <c r="AK706" s="100" t="str">
        <f t="shared" si="298"/>
        <v>●</v>
      </c>
      <c r="AL706" s="100" t="str">
        <f t="shared" si="298"/>
        <v>●</v>
      </c>
      <c r="AM706" s="100" t="str">
        <f t="shared" si="298"/>
        <v>●</v>
      </c>
      <c r="AP706" s="100" t="str">
        <f t="shared" si="301"/>
        <v>●</v>
      </c>
      <c r="AQ706" s="100" t="str">
        <f t="shared" si="299"/>
        <v>●</v>
      </c>
      <c r="AR706" s="100" t="str">
        <f t="shared" si="299"/>
        <v>●</v>
      </c>
      <c r="AS706" s="100" t="str">
        <f t="shared" si="299"/>
        <v>●</v>
      </c>
    </row>
    <row r="707" spans="2:45" s="100" customFormat="1" ht="14.25" customHeight="1">
      <c r="B707" s="102"/>
      <c r="C707" s="106"/>
      <c r="D707" s="112"/>
      <c r="E707" s="112"/>
      <c r="F707" s="112"/>
      <c r="G707" s="112"/>
      <c r="H707" s="112"/>
      <c r="I707" s="113"/>
      <c r="J707" s="102"/>
      <c r="K707" s="114"/>
      <c r="L707" s="106"/>
      <c r="M707" s="112"/>
      <c r="N707" s="112"/>
      <c r="O707" s="112"/>
      <c r="P707" s="112"/>
      <c r="Q707" s="112"/>
      <c r="R707" s="113"/>
      <c r="S707" s="113"/>
      <c r="AJ707" s="100" t="str">
        <f t="shared" si="300"/>
        <v>○</v>
      </c>
      <c r="AK707" s="100" t="str">
        <f t="shared" si="298"/>
        <v>○</v>
      </c>
      <c r="AL707" s="100" t="str">
        <f t="shared" si="298"/>
        <v>○</v>
      </c>
      <c r="AM707" s="100" t="str">
        <f t="shared" si="298"/>
        <v>○</v>
      </c>
      <c r="AP707" s="100" t="str">
        <f t="shared" si="301"/>
        <v>○</v>
      </c>
      <c r="AQ707" s="100" t="str">
        <f t="shared" si="299"/>
        <v>○</v>
      </c>
      <c r="AR707" s="100" t="str">
        <f t="shared" si="299"/>
        <v>○</v>
      </c>
      <c r="AS707" s="100" t="str">
        <f t="shared" si="299"/>
        <v>○</v>
      </c>
    </row>
    <row r="708" spans="2:45" s="100" customFormat="1" ht="14.25" customHeight="1">
      <c r="B708" s="102" t="s">
        <v>94</v>
      </c>
      <c r="C708" s="106">
        <v>15</v>
      </c>
      <c r="D708" s="107">
        <v>16</v>
      </c>
      <c r="E708" s="107">
        <v>9</v>
      </c>
      <c r="F708" s="107">
        <v>10</v>
      </c>
      <c r="G708" s="107">
        <f>第2表01元データ!P66</f>
        <v>14</v>
      </c>
      <c r="H708" s="107">
        <f t="shared" ref="H708:H725" si="302">IF(G708="x","x",IF(AND(G708="-",F708="-"),"-",IF(AND(G708="-",F708&gt;0),F708*-1,IF(AND(G708&gt;0,F708="-"),G708,G708-F708))))</f>
        <v>4</v>
      </c>
      <c r="I708" s="108">
        <f t="shared" ref="I708:I725" si="303">IF(H708="x","x",IF(H708="-","-",IF(AND(F708="-",G708&gt;0),"皆増",IF(AND(F708&gt;0,G708="-"),"皆減",H708/F708*100))))</f>
        <v>40</v>
      </c>
      <c r="J708" s="102"/>
      <c r="K708" s="114" t="s">
        <v>94</v>
      </c>
      <c r="L708" s="106">
        <v>85</v>
      </c>
      <c r="M708" s="107">
        <v>69</v>
      </c>
      <c r="N708" s="107">
        <v>51</v>
      </c>
      <c r="O708" s="107">
        <v>42</v>
      </c>
      <c r="P708" s="107">
        <f>第2表01元データ!Q66</f>
        <v>12</v>
      </c>
      <c r="Q708" s="107">
        <f t="shared" ref="Q708:Q725" si="304">IF(P708="x","x",IF(AND(P708="-",O708="-"),"-",IF(AND(P708="-",O708&gt;0),O708*-1,IF(AND(P708&gt;0,O708="-"),P708,P708-O708))))</f>
        <v>-30</v>
      </c>
      <c r="R708" s="108">
        <f t="shared" ref="R708:R725" si="305">IF(Q708="x","x",IF(Q708="-","-",IF(AND(O708="-",P708&gt;0),"皆増",IF(AND(O708&gt;0,P708="-"),"皆減",Q708/O708*100))))</f>
        <v>-71.428571428571431</v>
      </c>
      <c r="S708" s="108"/>
      <c r="T708" s="100">
        <v>201</v>
      </c>
      <c r="W708" s="100" t="s">
        <v>377</v>
      </c>
      <c r="X708" s="100">
        <v>24</v>
      </c>
      <c r="Y708" s="100">
        <v>15</v>
      </c>
      <c r="Z708" s="100">
        <v>16</v>
      </c>
      <c r="AA708" s="100">
        <v>9</v>
      </c>
      <c r="AC708" s="100" t="s">
        <v>377</v>
      </c>
      <c r="AD708" s="100">
        <v>125</v>
      </c>
      <c r="AE708" s="100">
        <v>85</v>
      </c>
      <c r="AF708" s="100">
        <v>69</v>
      </c>
      <c r="AG708" s="100">
        <v>51</v>
      </c>
      <c r="AJ708" s="100" t="str">
        <f t="shared" si="300"/>
        <v>●</v>
      </c>
      <c r="AK708" s="100" t="str">
        <f t="shared" si="298"/>
        <v>●</v>
      </c>
      <c r="AL708" s="100" t="str">
        <f t="shared" si="298"/>
        <v>●</v>
      </c>
      <c r="AM708" s="100" t="str">
        <f t="shared" si="298"/>
        <v>●</v>
      </c>
      <c r="AP708" s="100" t="str">
        <f t="shared" si="301"/>
        <v>●</v>
      </c>
      <c r="AQ708" s="100" t="str">
        <f t="shared" si="299"/>
        <v>●</v>
      </c>
      <c r="AR708" s="100" t="str">
        <f t="shared" si="299"/>
        <v>●</v>
      </c>
      <c r="AS708" s="100" t="str">
        <f t="shared" si="299"/>
        <v>●</v>
      </c>
    </row>
    <row r="709" spans="2:45" s="100" customFormat="1" ht="14.25" customHeight="1">
      <c r="B709" s="102" t="s">
        <v>95</v>
      </c>
      <c r="C709" s="106">
        <v>25</v>
      </c>
      <c r="D709" s="107">
        <v>24</v>
      </c>
      <c r="E709" s="107">
        <v>18</v>
      </c>
      <c r="F709" s="107">
        <v>12</v>
      </c>
      <c r="G709" s="107">
        <f>第2表01元データ!P67</f>
        <v>11</v>
      </c>
      <c r="H709" s="107">
        <f t="shared" si="302"/>
        <v>-1</v>
      </c>
      <c r="I709" s="108">
        <f t="shared" si="303"/>
        <v>-8.3333333333333321</v>
      </c>
      <c r="J709" s="102"/>
      <c r="K709" s="114" t="s">
        <v>95</v>
      </c>
      <c r="L709" s="106">
        <v>98</v>
      </c>
      <c r="M709" s="107">
        <v>74</v>
      </c>
      <c r="N709" s="107">
        <v>52</v>
      </c>
      <c r="O709" s="107">
        <v>54</v>
      </c>
      <c r="P709" s="107">
        <f>第2表01元データ!Q67</f>
        <v>22</v>
      </c>
      <c r="Q709" s="107">
        <f t="shared" si="304"/>
        <v>-32</v>
      </c>
      <c r="R709" s="108">
        <f t="shared" si="305"/>
        <v>-59.259259259259252</v>
      </c>
      <c r="S709" s="108"/>
      <c r="T709" s="100">
        <v>202</v>
      </c>
      <c r="W709" s="100" t="s">
        <v>356</v>
      </c>
      <c r="X709" s="100">
        <v>47</v>
      </c>
      <c r="Y709" s="100">
        <v>25</v>
      </c>
      <c r="Z709" s="100">
        <v>24</v>
      </c>
      <c r="AA709" s="100">
        <v>18</v>
      </c>
      <c r="AC709" s="100" t="s">
        <v>356</v>
      </c>
      <c r="AD709" s="100">
        <v>138</v>
      </c>
      <c r="AE709" s="100">
        <v>98</v>
      </c>
      <c r="AF709" s="100">
        <v>74</v>
      </c>
      <c r="AG709" s="100">
        <v>52</v>
      </c>
      <c r="AJ709" s="100" t="str">
        <f t="shared" si="300"/>
        <v>●</v>
      </c>
      <c r="AK709" s="100" t="str">
        <f t="shared" si="298"/>
        <v>●</v>
      </c>
      <c r="AL709" s="100" t="str">
        <f t="shared" si="298"/>
        <v>●</v>
      </c>
      <c r="AM709" s="100" t="str">
        <f t="shared" si="298"/>
        <v>●</v>
      </c>
      <c r="AP709" s="100" t="str">
        <f t="shared" si="301"/>
        <v>●</v>
      </c>
      <c r="AQ709" s="100" t="str">
        <f t="shared" si="299"/>
        <v>●</v>
      </c>
      <c r="AR709" s="100" t="str">
        <f t="shared" si="299"/>
        <v>●</v>
      </c>
      <c r="AS709" s="100" t="str">
        <f t="shared" si="299"/>
        <v>●</v>
      </c>
    </row>
    <row r="710" spans="2:45" s="100" customFormat="1" ht="14.25" customHeight="1">
      <c r="B710" s="102" t="s">
        <v>96</v>
      </c>
      <c r="C710" s="106">
        <v>48</v>
      </c>
      <c r="D710" s="107">
        <v>30</v>
      </c>
      <c r="E710" s="107">
        <v>21</v>
      </c>
      <c r="F710" s="107">
        <v>23</v>
      </c>
      <c r="G710" s="107">
        <f>第2表01元データ!P68</f>
        <v>12</v>
      </c>
      <c r="H710" s="107">
        <f t="shared" si="302"/>
        <v>-11</v>
      </c>
      <c r="I710" s="108">
        <f t="shared" si="303"/>
        <v>-47.826086956521742</v>
      </c>
      <c r="J710" s="102"/>
      <c r="K710" s="114" t="s">
        <v>96</v>
      </c>
      <c r="L710" s="106">
        <v>116</v>
      </c>
      <c r="M710" s="107">
        <v>91</v>
      </c>
      <c r="N710" s="107">
        <v>72</v>
      </c>
      <c r="O710" s="107">
        <v>40</v>
      </c>
      <c r="P710" s="107">
        <f>第2表01元データ!Q68</f>
        <v>31</v>
      </c>
      <c r="Q710" s="107">
        <f t="shared" si="304"/>
        <v>-9</v>
      </c>
      <c r="R710" s="108">
        <f t="shared" si="305"/>
        <v>-22.5</v>
      </c>
      <c r="S710" s="108"/>
      <c r="T710" s="100">
        <v>203</v>
      </c>
      <c r="W710" s="100" t="s">
        <v>357</v>
      </c>
      <c r="X710" s="100">
        <v>62</v>
      </c>
      <c r="Y710" s="100">
        <v>48</v>
      </c>
      <c r="Z710" s="100">
        <v>30</v>
      </c>
      <c r="AA710" s="100">
        <v>21</v>
      </c>
      <c r="AC710" s="100" t="s">
        <v>357</v>
      </c>
      <c r="AD710" s="100">
        <v>123</v>
      </c>
      <c r="AE710" s="100">
        <v>116</v>
      </c>
      <c r="AF710" s="100">
        <v>91</v>
      </c>
      <c r="AG710" s="100">
        <v>72</v>
      </c>
      <c r="AJ710" s="100" t="str">
        <f t="shared" si="300"/>
        <v>●</v>
      </c>
      <c r="AK710" s="100" t="str">
        <f t="shared" si="298"/>
        <v>●</v>
      </c>
      <c r="AL710" s="100" t="str">
        <f t="shared" si="298"/>
        <v>●</v>
      </c>
      <c r="AM710" s="100" t="str">
        <f t="shared" si="298"/>
        <v>●</v>
      </c>
      <c r="AP710" s="100" t="str">
        <f t="shared" si="301"/>
        <v>●</v>
      </c>
      <c r="AQ710" s="100" t="str">
        <f t="shared" si="299"/>
        <v>●</v>
      </c>
      <c r="AR710" s="100" t="str">
        <f t="shared" si="299"/>
        <v>●</v>
      </c>
      <c r="AS710" s="100" t="str">
        <f t="shared" si="299"/>
        <v>●</v>
      </c>
    </row>
    <row r="711" spans="2:45" s="100" customFormat="1" ht="14.25" customHeight="1">
      <c r="B711" s="102" t="s">
        <v>97</v>
      </c>
      <c r="C711" s="106">
        <v>62</v>
      </c>
      <c r="D711" s="107">
        <v>39</v>
      </c>
      <c r="E711" s="107">
        <v>23</v>
      </c>
      <c r="F711" s="107">
        <v>18</v>
      </c>
      <c r="G711" s="107">
        <f>第2表01元データ!P69</f>
        <v>18</v>
      </c>
      <c r="H711" s="107">
        <f t="shared" si="302"/>
        <v>0</v>
      </c>
      <c r="I711" s="108">
        <f t="shared" si="303"/>
        <v>0</v>
      </c>
      <c r="J711" s="102"/>
      <c r="K711" s="114" t="s">
        <v>97</v>
      </c>
      <c r="L711" s="106">
        <v>115</v>
      </c>
      <c r="M711" s="107">
        <v>96</v>
      </c>
      <c r="N711" s="107">
        <v>80</v>
      </c>
      <c r="O711" s="107">
        <v>54</v>
      </c>
      <c r="P711" s="107">
        <f>第2表01元データ!Q69</f>
        <v>37</v>
      </c>
      <c r="Q711" s="107">
        <f t="shared" si="304"/>
        <v>-17</v>
      </c>
      <c r="R711" s="108">
        <f t="shared" si="305"/>
        <v>-31.481481481481481</v>
      </c>
      <c r="S711" s="108"/>
      <c r="T711" s="100">
        <v>204</v>
      </c>
      <c r="W711" s="100" t="s">
        <v>358</v>
      </c>
      <c r="X711" s="100">
        <v>93</v>
      </c>
      <c r="Y711" s="100">
        <v>62</v>
      </c>
      <c r="Z711" s="100">
        <v>39</v>
      </c>
      <c r="AA711" s="100">
        <v>23</v>
      </c>
      <c r="AC711" s="100" t="s">
        <v>358</v>
      </c>
      <c r="AD711" s="100">
        <v>120</v>
      </c>
      <c r="AE711" s="100">
        <v>115</v>
      </c>
      <c r="AF711" s="100">
        <v>96</v>
      </c>
      <c r="AG711" s="100">
        <v>80</v>
      </c>
      <c r="AJ711" s="100" t="str">
        <f t="shared" si="300"/>
        <v>●</v>
      </c>
      <c r="AK711" s="100" t="str">
        <f t="shared" si="298"/>
        <v>●</v>
      </c>
      <c r="AL711" s="100" t="str">
        <f t="shared" si="298"/>
        <v>●</v>
      </c>
      <c r="AM711" s="100" t="str">
        <f t="shared" si="298"/>
        <v>●</v>
      </c>
      <c r="AP711" s="100" t="str">
        <f t="shared" si="301"/>
        <v>●</v>
      </c>
      <c r="AQ711" s="100" t="str">
        <f t="shared" si="299"/>
        <v>●</v>
      </c>
      <c r="AR711" s="100" t="str">
        <f t="shared" si="299"/>
        <v>●</v>
      </c>
      <c r="AS711" s="100" t="str">
        <f t="shared" si="299"/>
        <v>●</v>
      </c>
    </row>
    <row r="712" spans="2:45" s="100" customFormat="1" ht="14.25" customHeight="1">
      <c r="B712" s="102" t="s">
        <v>98</v>
      </c>
      <c r="C712" s="106">
        <v>70</v>
      </c>
      <c r="D712" s="107">
        <v>51</v>
      </c>
      <c r="E712" s="107">
        <v>33</v>
      </c>
      <c r="F712" s="107">
        <v>19</v>
      </c>
      <c r="G712" s="107">
        <f>第2表01元データ!P70</f>
        <v>14</v>
      </c>
      <c r="H712" s="107">
        <f t="shared" si="302"/>
        <v>-5</v>
      </c>
      <c r="I712" s="108">
        <f t="shared" si="303"/>
        <v>-26.315789473684209</v>
      </c>
      <c r="J712" s="102"/>
      <c r="K712" s="114" t="s">
        <v>98</v>
      </c>
      <c r="L712" s="106">
        <v>88</v>
      </c>
      <c r="M712" s="107">
        <v>74</v>
      </c>
      <c r="N712" s="107">
        <v>78</v>
      </c>
      <c r="O712" s="107">
        <v>63</v>
      </c>
      <c r="P712" s="107">
        <f>第2表01元データ!Q70</f>
        <v>19</v>
      </c>
      <c r="Q712" s="107">
        <f t="shared" si="304"/>
        <v>-44</v>
      </c>
      <c r="R712" s="108">
        <f t="shared" si="305"/>
        <v>-69.841269841269835</v>
      </c>
      <c r="S712" s="108"/>
      <c r="T712" s="100">
        <v>205</v>
      </c>
      <c r="W712" s="100" t="s">
        <v>359</v>
      </c>
      <c r="X712" s="100">
        <v>79</v>
      </c>
      <c r="Y712" s="100">
        <v>70</v>
      </c>
      <c r="Z712" s="100">
        <v>51</v>
      </c>
      <c r="AA712" s="100">
        <v>33</v>
      </c>
      <c r="AC712" s="100" t="s">
        <v>359</v>
      </c>
      <c r="AD712" s="100">
        <v>78</v>
      </c>
      <c r="AE712" s="100">
        <v>88</v>
      </c>
      <c r="AF712" s="100">
        <v>74</v>
      </c>
      <c r="AG712" s="100">
        <v>78</v>
      </c>
      <c r="AJ712" s="100" t="str">
        <f t="shared" si="300"/>
        <v>●</v>
      </c>
      <c r="AK712" s="100" t="str">
        <f t="shared" si="298"/>
        <v>●</v>
      </c>
      <c r="AL712" s="100" t="str">
        <f t="shared" si="298"/>
        <v>●</v>
      </c>
      <c r="AM712" s="100" t="str">
        <f t="shared" si="298"/>
        <v>●</v>
      </c>
      <c r="AP712" s="100" t="str">
        <f t="shared" si="301"/>
        <v>●</v>
      </c>
      <c r="AQ712" s="100" t="str">
        <f t="shared" si="299"/>
        <v>●</v>
      </c>
      <c r="AR712" s="100" t="str">
        <f t="shared" si="299"/>
        <v>●</v>
      </c>
      <c r="AS712" s="100" t="str">
        <f t="shared" si="299"/>
        <v>●</v>
      </c>
    </row>
    <row r="713" spans="2:45" s="100" customFormat="1" ht="14.25" customHeight="1">
      <c r="B713" s="102" t="s">
        <v>99</v>
      </c>
      <c r="C713" s="106">
        <v>51</v>
      </c>
      <c r="D713" s="107">
        <v>38</v>
      </c>
      <c r="E713" s="107">
        <v>29</v>
      </c>
      <c r="F713" s="107">
        <v>21</v>
      </c>
      <c r="G713" s="107">
        <f>第2表01元データ!P71</f>
        <v>8</v>
      </c>
      <c r="H713" s="107">
        <f t="shared" si="302"/>
        <v>-13</v>
      </c>
      <c r="I713" s="108">
        <f t="shared" si="303"/>
        <v>-61.904761904761905</v>
      </c>
      <c r="J713" s="102"/>
      <c r="K713" s="114" t="s">
        <v>99</v>
      </c>
      <c r="L713" s="106">
        <v>77</v>
      </c>
      <c r="M713" s="107">
        <v>92</v>
      </c>
      <c r="N713" s="107">
        <v>74</v>
      </c>
      <c r="O713" s="107">
        <v>46</v>
      </c>
      <c r="P713" s="107">
        <f>第2表01元データ!Q71</f>
        <v>22</v>
      </c>
      <c r="Q713" s="107">
        <f t="shared" si="304"/>
        <v>-24</v>
      </c>
      <c r="R713" s="108">
        <f t="shared" si="305"/>
        <v>-52.173913043478258</v>
      </c>
      <c r="S713" s="108"/>
      <c r="T713" s="100">
        <v>206</v>
      </c>
      <c r="W713" s="100" t="s">
        <v>360</v>
      </c>
      <c r="X713" s="100">
        <v>49</v>
      </c>
      <c r="Y713" s="100">
        <v>51</v>
      </c>
      <c r="Z713" s="100">
        <v>38</v>
      </c>
      <c r="AA713" s="100">
        <v>29</v>
      </c>
      <c r="AC713" s="100" t="s">
        <v>360</v>
      </c>
      <c r="AD713" s="100">
        <v>138</v>
      </c>
      <c r="AE713" s="100">
        <v>77</v>
      </c>
      <c r="AF713" s="100">
        <v>92</v>
      </c>
      <c r="AG713" s="100">
        <v>74</v>
      </c>
      <c r="AJ713" s="100" t="str">
        <f t="shared" si="300"/>
        <v>●</v>
      </c>
      <c r="AK713" s="100" t="str">
        <f t="shared" si="298"/>
        <v>●</v>
      </c>
      <c r="AL713" s="100" t="str">
        <f t="shared" si="298"/>
        <v>●</v>
      </c>
      <c r="AM713" s="100" t="str">
        <f t="shared" si="298"/>
        <v>●</v>
      </c>
      <c r="AP713" s="100" t="str">
        <f t="shared" si="301"/>
        <v>●</v>
      </c>
      <c r="AQ713" s="100" t="str">
        <f t="shared" si="299"/>
        <v>●</v>
      </c>
      <c r="AR713" s="100" t="str">
        <f t="shared" si="299"/>
        <v>●</v>
      </c>
      <c r="AS713" s="100" t="str">
        <f t="shared" si="299"/>
        <v>●</v>
      </c>
    </row>
    <row r="714" spans="2:45" s="100" customFormat="1" ht="14.25" customHeight="1">
      <c r="B714" s="102" t="s">
        <v>100</v>
      </c>
      <c r="C714" s="106">
        <v>35</v>
      </c>
      <c r="D714" s="107">
        <v>49</v>
      </c>
      <c r="E714" s="107">
        <v>33</v>
      </c>
      <c r="F714" s="107">
        <v>24</v>
      </c>
      <c r="G714" s="107">
        <f>第2表01元データ!P72</f>
        <v>8</v>
      </c>
      <c r="H714" s="107">
        <f t="shared" si="302"/>
        <v>-16</v>
      </c>
      <c r="I714" s="108">
        <f t="shared" si="303"/>
        <v>-66.666666666666657</v>
      </c>
      <c r="J714" s="102"/>
      <c r="K714" s="114" t="s">
        <v>100</v>
      </c>
      <c r="L714" s="106">
        <v>127</v>
      </c>
      <c r="M714" s="107">
        <v>69</v>
      </c>
      <c r="N714" s="107">
        <v>74</v>
      </c>
      <c r="O714" s="107">
        <v>64</v>
      </c>
      <c r="P714" s="107">
        <f>第2表01元データ!Q72</f>
        <v>25</v>
      </c>
      <c r="Q714" s="107">
        <f t="shared" si="304"/>
        <v>-39</v>
      </c>
      <c r="R714" s="108">
        <f t="shared" si="305"/>
        <v>-60.9375</v>
      </c>
      <c r="S714" s="108"/>
      <c r="T714" s="100">
        <v>207</v>
      </c>
      <c r="W714" s="100" t="s">
        <v>361</v>
      </c>
      <c r="X714" s="100">
        <v>40</v>
      </c>
      <c r="Y714" s="100">
        <v>35</v>
      </c>
      <c r="Z714" s="100">
        <v>49</v>
      </c>
      <c r="AA714" s="100">
        <v>33</v>
      </c>
      <c r="AC714" s="100" t="s">
        <v>361</v>
      </c>
      <c r="AD714" s="100">
        <v>131</v>
      </c>
      <c r="AE714" s="100">
        <v>127</v>
      </c>
      <c r="AF714" s="100">
        <v>69</v>
      </c>
      <c r="AG714" s="100">
        <v>74</v>
      </c>
      <c r="AJ714" s="100" t="str">
        <f t="shared" si="300"/>
        <v>●</v>
      </c>
      <c r="AK714" s="100" t="str">
        <f t="shared" si="298"/>
        <v>●</v>
      </c>
      <c r="AL714" s="100" t="str">
        <f t="shared" si="298"/>
        <v>●</v>
      </c>
      <c r="AM714" s="100" t="str">
        <f t="shared" si="298"/>
        <v>●</v>
      </c>
      <c r="AP714" s="100" t="str">
        <f t="shared" si="301"/>
        <v>●</v>
      </c>
      <c r="AQ714" s="100" t="str">
        <f t="shared" si="299"/>
        <v>●</v>
      </c>
      <c r="AR714" s="100" t="str">
        <f t="shared" si="299"/>
        <v>●</v>
      </c>
      <c r="AS714" s="100" t="str">
        <f t="shared" si="299"/>
        <v>●</v>
      </c>
    </row>
    <row r="715" spans="2:45" s="100" customFormat="1" ht="14.25" customHeight="1">
      <c r="B715" s="102" t="s">
        <v>118</v>
      </c>
      <c r="C715" s="106">
        <v>32</v>
      </c>
      <c r="D715" s="107">
        <v>36</v>
      </c>
      <c r="E715" s="107">
        <v>46</v>
      </c>
      <c r="F715" s="107">
        <v>32</v>
      </c>
      <c r="G715" s="107">
        <f>第2表01元データ!P73</f>
        <v>12</v>
      </c>
      <c r="H715" s="107">
        <f t="shared" si="302"/>
        <v>-20</v>
      </c>
      <c r="I715" s="108">
        <f t="shared" si="303"/>
        <v>-62.5</v>
      </c>
      <c r="J715" s="102"/>
      <c r="K715" s="114" t="s">
        <v>118</v>
      </c>
      <c r="L715" s="106">
        <v>97</v>
      </c>
      <c r="M715" s="107">
        <v>104</v>
      </c>
      <c r="N715" s="107">
        <v>76</v>
      </c>
      <c r="O715" s="107">
        <v>64</v>
      </c>
      <c r="P715" s="107">
        <f>第2表01元データ!Q73</f>
        <v>41</v>
      </c>
      <c r="Q715" s="107">
        <f t="shared" si="304"/>
        <v>-23</v>
      </c>
      <c r="R715" s="108">
        <f t="shared" si="305"/>
        <v>-35.9375</v>
      </c>
      <c r="S715" s="108"/>
      <c r="T715" s="100">
        <v>208</v>
      </c>
      <c r="W715" s="100" t="s">
        <v>362</v>
      </c>
      <c r="X715" s="100">
        <v>75</v>
      </c>
      <c r="Y715" s="100">
        <v>32</v>
      </c>
      <c r="Z715" s="100">
        <v>36</v>
      </c>
      <c r="AA715" s="100">
        <v>46</v>
      </c>
      <c r="AC715" s="100" t="s">
        <v>362</v>
      </c>
      <c r="AD715" s="100">
        <v>150</v>
      </c>
      <c r="AE715" s="100">
        <v>97</v>
      </c>
      <c r="AF715" s="100">
        <v>104</v>
      </c>
      <c r="AG715" s="100">
        <v>76</v>
      </c>
      <c r="AJ715" s="100" t="str">
        <f t="shared" si="300"/>
        <v>●</v>
      </c>
      <c r="AK715" s="100" t="str">
        <f t="shared" si="298"/>
        <v>●</v>
      </c>
      <c r="AL715" s="100" t="str">
        <f t="shared" si="298"/>
        <v>●</v>
      </c>
      <c r="AM715" s="100" t="str">
        <f t="shared" si="298"/>
        <v>●</v>
      </c>
      <c r="AP715" s="100" t="str">
        <f t="shared" si="301"/>
        <v>●</v>
      </c>
      <c r="AQ715" s="100" t="str">
        <f t="shared" si="299"/>
        <v>●</v>
      </c>
      <c r="AR715" s="100" t="str">
        <f t="shared" si="299"/>
        <v>●</v>
      </c>
      <c r="AS715" s="100" t="str">
        <f t="shared" si="299"/>
        <v>●</v>
      </c>
    </row>
    <row r="716" spans="2:45" s="100" customFormat="1" ht="14.25" customHeight="1">
      <c r="B716" s="102" t="s">
        <v>101</v>
      </c>
      <c r="C716" s="106">
        <v>74</v>
      </c>
      <c r="D716" s="107">
        <v>34</v>
      </c>
      <c r="E716" s="107">
        <v>32</v>
      </c>
      <c r="F716" s="107">
        <v>48</v>
      </c>
      <c r="G716" s="107">
        <f>第2表01元データ!P74</f>
        <v>27</v>
      </c>
      <c r="H716" s="107">
        <f t="shared" si="302"/>
        <v>-21</v>
      </c>
      <c r="I716" s="108">
        <f t="shared" si="303"/>
        <v>-43.75</v>
      </c>
      <c r="J716" s="102"/>
      <c r="K716" s="114" t="s">
        <v>101</v>
      </c>
      <c r="L716" s="106">
        <v>129</v>
      </c>
      <c r="M716" s="107">
        <v>83</v>
      </c>
      <c r="N716" s="107">
        <v>94</v>
      </c>
      <c r="O716" s="107">
        <v>67</v>
      </c>
      <c r="P716" s="107">
        <f>第2表01元データ!Q74</f>
        <v>38</v>
      </c>
      <c r="Q716" s="107">
        <f t="shared" si="304"/>
        <v>-29</v>
      </c>
      <c r="R716" s="108">
        <f t="shared" si="305"/>
        <v>-43.283582089552233</v>
      </c>
      <c r="S716" s="108"/>
      <c r="T716" s="100">
        <v>209</v>
      </c>
      <c r="W716" s="100" t="s">
        <v>363</v>
      </c>
      <c r="X716" s="100">
        <v>111</v>
      </c>
      <c r="Y716" s="100">
        <v>74</v>
      </c>
      <c r="Z716" s="100">
        <v>34</v>
      </c>
      <c r="AA716" s="100">
        <v>32</v>
      </c>
      <c r="AC716" s="100" t="s">
        <v>363</v>
      </c>
      <c r="AD716" s="100">
        <v>112</v>
      </c>
      <c r="AE716" s="100">
        <v>129</v>
      </c>
      <c r="AF716" s="100">
        <v>83</v>
      </c>
      <c r="AG716" s="100">
        <v>94</v>
      </c>
      <c r="AJ716" s="100" t="str">
        <f t="shared" si="300"/>
        <v>●</v>
      </c>
      <c r="AK716" s="100" t="str">
        <f t="shared" si="298"/>
        <v>●</v>
      </c>
      <c r="AL716" s="100" t="str">
        <f>IF(E716=Z716,"○","●")</f>
        <v>●</v>
      </c>
      <c r="AM716" s="100" t="str">
        <f t="shared" si="298"/>
        <v>●</v>
      </c>
      <c r="AP716" s="100" t="str">
        <f t="shared" si="301"/>
        <v>●</v>
      </c>
      <c r="AQ716" s="100" t="str">
        <f t="shared" si="299"/>
        <v>●</v>
      </c>
      <c r="AR716" s="100" t="str">
        <f t="shared" si="299"/>
        <v>●</v>
      </c>
      <c r="AS716" s="100" t="str">
        <f t="shared" si="299"/>
        <v>●</v>
      </c>
    </row>
    <row r="717" spans="2:45" s="100" customFormat="1" ht="14.25" customHeight="1">
      <c r="B717" s="102" t="s">
        <v>102</v>
      </c>
      <c r="C717" s="106">
        <v>102</v>
      </c>
      <c r="D717" s="107">
        <v>75</v>
      </c>
      <c r="E717" s="107">
        <v>33</v>
      </c>
      <c r="F717" s="107">
        <v>33</v>
      </c>
      <c r="G717" s="107">
        <f>第2表01元データ!P75</f>
        <v>21</v>
      </c>
      <c r="H717" s="107">
        <f t="shared" si="302"/>
        <v>-12</v>
      </c>
      <c r="I717" s="108">
        <f t="shared" si="303"/>
        <v>-36.363636363636367</v>
      </c>
      <c r="J717" s="102"/>
      <c r="K717" s="114" t="s">
        <v>102</v>
      </c>
      <c r="L717" s="106">
        <v>118</v>
      </c>
      <c r="M717" s="107">
        <v>119</v>
      </c>
      <c r="N717" s="107">
        <v>80</v>
      </c>
      <c r="O717" s="107">
        <v>82</v>
      </c>
      <c r="P717" s="107">
        <f>第2表01元データ!Q75</f>
        <v>49</v>
      </c>
      <c r="Q717" s="107">
        <f t="shared" si="304"/>
        <v>-33</v>
      </c>
      <c r="R717" s="108">
        <f t="shared" si="305"/>
        <v>-40.243902439024396</v>
      </c>
      <c r="S717" s="108"/>
      <c r="T717" s="100">
        <v>210</v>
      </c>
      <c r="W717" s="100" t="s">
        <v>364</v>
      </c>
      <c r="X717" s="100">
        <v>96</v>
      </c>
      <c r="Y717" s="100">
        <v>102</v>
      </c>
      <c r="Z717" s="100">
        <v>75</v>
      </c>
      <c r="AA717" s="100">
        <v>33</v>
      </c>
      <c r="AC717" s="100" t="s">
        <v>364</v>
      </c>
      <c r="AD717" s="100">
        <v>99</v>
      </c>
      <c r="AE717" s="100">
        <v>118</v>
      </c>
      <c r="AF717" s="100">
        <v>119</v>
      </c>
      <c r="AG717" s="100">
        <v>80</v>
      </c>
      <c r="AJ717" s="100" t="str">
        <f t="shared" si="300"/>
        <v>●</v>
      </c>
      <c r="AK717" s="100" t="str">
        <f t="shared" si="298"/>
        <v>●</v>
      </c>
      <c r="AL717" s="100" t="str">
        <f t="shared" si="298"/>
        <v>●</v>
      </c>
      <c r="AM717" s="100" t="str">
        <f t="shared" si="298"/>
        <v>○</v>
      </c>
      <c r="AP717" s="100" t="str">
        <f t="shared" si="301"/>
        <v>●</v>
      </c>
      <c r="AQ717" s="100" t="str">
        <f t="shared" si="299"/>
        <v>●</v>
      </c>
      <c r="AR717" s="100" t="str">
        <f t="shared" si="299"/>
        <v>●</v>
      </c>
      <c r="AS717" s="100" t="str">
        <f t="shared" si="299"/>
        <v>●</v>
      </c>
    </row>
    <row r="718" spans="2:45" s="100" customFormat="1" ht="14.25" customHeight="1">
      <c r="B718" s="102" t="s">
        <v>103</v>
      </c>
      <c r="C718" s="106">
        <v>89</v>
      </c>
      <c r="D718" s="107">
        <v>100</v>
      </c>
      <c r="E718" s="107">
        <v>71</v>
      </c>
      <c r="F718" s="107">
        <v>36</v>
      </c>
      <c r="G718" s="107">
        <f>第2表01元データ!P76</f>
        <v>37</v>
      </c>
      <c r="H718" s="107">
        <f t="shared" si="302"/>
        <v>1</v>
      </c>
      <c r="I718" s="108">
        <f t="shared" si="303"/>
        <v>2.7777777777777777</v>
      </c>
      <c r="J718" s="102"/>
      <c r="K718" s="114" t="s">
        <v>103</v>
      </c>
      <c r="L718" s="106">
        <v>95</v>
      </c>
      <c r="M718" s="107">
        <v>110</v>
      </c>
      <c r="N718" s="107">
        <v>111</v>
      </c>
      <c r="O718" s="107">
        <v>74</v>
      </c>
      <c r="P718" s="107">
        <f>第2表01元データ!Q76</f>
        <v>64</v>
      </c>
      <c r="Q718" s="107">
        <f t="shared" si="304"/>
        <v>-10</v>
      </c>
      <c r="R718" s="108">
        <f t="shared" si="305"/>
        <v>-13.513513513513514</v>
      </c>
      <c r="S718" s="108"/>
      <c r="T718" s="100">
        <v>211</v>
      </c>
      <c r="W718" s="100" t="s">
        <v>365</v>
      </c>
      <c r="X718" s="100">
        <v>124</v>
      </c>
      <c r="Y718" s="100">
        <v>89</v>
      </c>
      <c r="Z718" s="100">
        <v>100</v>
      </c>
      <c r="AA718" s="100">
        <v>71</v>
      </c>
      <c r="AC718" s="100" t="s">
        <v>365</v>
      </c>
      <c r="AD718" s="100">
        <v>102</v>
      </c>
      <c r="AE718" s="100">
        <v>95</v>
      </c>
      <c r="AF718" s="100">
        <v>110</v>
      </c>
      <c r="AG718" s="100">
        <v>111</v>
      </c>
      <c r="AJ718" s="100" t="str">
        <f t="shared" si="300"/>
        <v>●</v>
      </c>
      <c r="AK718" s="100" t="str">
        <f t="shared" si="298"/>
        <v>●</v>
      </c>
      <c r="AL718" s="100" t="str">
        <f t="shared" si="298"/>
        <v>●</v>
      </c>
      <c r="AM718" s="100" t="str">
        <f t="shared" si="298"/>
        <v>●</v>
      </c>
      <c r="AP718" s="100" t="str">
        <f t="shared" si="301"/>
        <v>●</v>
      </c>
      <c r="AQ718" s="100" t="str">
        <f t="shared" si="299"/>
        <v>●</v>
      </c>
      <c r="AR718" s="100" t="str">
        <f t="shared" si="299"/>
        <v>●</v>
      </c>
      <c r="AS718" s="100" t="str">
        <f t="shared" si="299"/>
        <v>●</v>
      </c>
    </row>
    <row r="719" spans="2:45" s="100" customFormat="1" ht="14.25" customHeight="1">
      <c r="B719" s="102" t="s">
        <v>104</v>
      </c>
      <c r="C719" s="106">
        <v>117</v>
      </c>
      <c r="D719" s="107">
        <v>82</v>
      </c>
      <c r="E719" s="107">
        <v>98</v>
      </c>
      <c r="F719" s="107">
        <v>68</v>
      </c>
      <c r="G719" s="107">
        <f>第2表01元データ!P77</f>
        <v>34</v>
      </c>
      <c r="H719" s="107">
        <f t="shared" si="302"/>
        <v>-34</v>
      </c>
      <c r="I719" s="108">
        <f t="shared" si="303"/>
        <v>-50</v>
      </c>
      <c r="J719" s="102"/>
      <c r="K719" s="114" t="s">
        <v>104</v>
      </c>
      <c r="L719" s="106">
        <v>95</v>
      </c>
      <c r="M719" s="107">
        <v>92</v>
      </c>
      <c r="N719" s="107">
        <v>115</v>
      </c>
      <c r="O719" s="107">
        <v>107</v>
      </c>
      <c r="P719" s="107">
        <f>第2表01元データ!Q77</f>
        <v>75</v>
      </c>
      <c r="Q719" s="107">
        <f t="shared" si="304"/>
        <v>-32</v>
      </c>
      <c r="R719" s="108">
        <f t="shared" si="305"/>
        <v>-29.906542056074763</v>
      </c>
      <c r="S719" s="108"/>
      <c r="T719" s="100">
        <v>212</v>
      </c>
      <c r="W719" s="100" t="s">
        <v>366</v>
      </c>
      <c r="X719" s="100">
        <v>117</v>
      </c>
      <c r="Y719" s="100">
        <v>117</v>
      </c>
      <c r="Z719" s="100">
        <v>82</v>
      </c>
      <c r="AA719" s="100">
        <v>98</v>
      </c>
      <c r="AC719" s="100" t="s">
        <v>366</v>
      </c>
      <c r="AD719" s="100">
        <v>95</v>
      </c>
      <c r="AE719" s="100">
        <v>95</v>
      </c>
      <c r="AF719" s="100">
        <v>92</v>
      </c>
      <c r="AG719" s="100">
        <v>115</v>
      </c>
      <c r="AJ719" s="100" t="str">
        <f t="shared" si="300"/>
        <v>○</v>
      </c>
      <c r="AK719" s="100" t="str">
        <f t="shared" si="298"/>
        <v>●</v>
      </c>
      <c r="AL719" s="100" t="str">
        <f t="shared" si="298"/>
        <v>●</v>
      </c>
      <c r="AM719" s="100" t="str">
        <f t="shared" si="298"/>
        <v>●</v>
      </c>
      <c r="AP719" s="100" t="str">
        <f t="shared" si="301"/>
        <v>○</v>
      </c>
      <c r="AQ719" s="100" t="str">
        <f t="shared" si="299"/>
        <v>●</v>
      </c>
      <c r="AR719" s="100" t="str">
        <f t="shared" si="299"/>
        <v>●</v>
      </c>
      <c r="AS719" s="100" t="str">
        <f t="shared" si="299"/>
        <v>●</v>
      </c>
    </row>
    <row r="720" spans="2:45" s="100" customFormat="1" ht="14.25" customHeight="1">
      <c r="B720" s="102" t="s">
        <v>105</v>
      </c>
      <c r="C720" s="106">
        <v>115</v>
      </c>
      <c r="D720" s="107">
        <v>105</v>
      </c>
      <c r="E720" s="107">
        <v>78</v>
      </c>
      <c r="F720" s="107">
        <v>89</v>
      </c>
      <c r="G720" s="107">
        <f>第2表01元データ!P78</f>
        <v>32</v>
      </c>
      <c r="H720" s="107">
        <f t="shared" si="302"/>
        <v>-57</v>
      </c>
      <c r="I720" s="108">
        <f t="shared" si="303"/>
        <v>-64.044943820224717</v>
      </c>
      <c r="J720" s="102"/>
      <c r="K720" s="114" t="s">
        <v>105</v>
      </c>
      <c r="L720" s="106">
        <v>96</v>
      </c>
      <c r="M720" s="107">
        <v>100</v>
      </c>
      <c r="N720" s="107">
        <v>87</v>
      </c>
      <c r="O720" s="107">
        <v>115</v>
      </c>
      <c r="P720" s="107">
        <f>第2表01元データ!Q78</f>
        <v>69</v>
      </c>
      <c r="Q720" s="107">
        <f t="shared" si="304"/>
        <v>-46</v>
      </c>
      <c r="R720" s="108">
        <f t="shared" si="305"/>
        <v>-40</v>
      </c>
      <c r="S720" s="108"/>
      <c r="T720" s="100">
        <v>213</v>
      </c>
      <c r="W720" s="100" t="s">
        <v>367</v>
      </c>
      <c r="X720" s="100">
        <v>104</v>
      </c>
      <c r="Y720" s="100">
        <v>115</v>
      </c>
      <c r="Z720" s="100">
        <v>105</v>
      </c>
      <c r="AA720" s="100">
        <v>78</v>
      </c>
      <c r="AC720" s="100" t="s">
        <v>367</v>
      </c>
      <c r="AD720" s="100">
        <v>99</v>
      </c>
      <c r="AE720" s="100">
        <v>96</v>
      </c>
      <c r="AF720" s="100">
        <v>100</v>
      </c>
      <c r="AG720" s="100">
        <v>87</v>
      </c>
      <c r="AJ720" s="100" t="str">
        <f t="shared" si="300"/>
        <v>●</v>
      </c>
      <c r="AK720" s="100" t="str">
        <f t="shared" si="298"/>
        <v>●</v>
      </c>
      <c r="AL720" s="100" t="str">
        <f t="shared" si="298"/>
        <v>●</v>
      </c>
      <c r="AM720" s="100" t="str">
        <f t="shared" si="298"/>
        <v>●</v>
      </c>
      <c r="AP720" s="100" t="str">
        <f t="shared" si="301"/>
        <v>●</v>
      </c>
      <c r="AQ720" s="100" t="str">
        <f t="shared" si="299"/>
        <v>●</v>
      </c>
      <c r="AR720" s="100" t="str">
        <f t="shared" si="299"/>
        <v>●</v>
      </c>
      <c r="AS720" s="100" t="str">
        <f t="shared" si="299"/>
        <v>●</v>
      </c>
    </row>
    <row r="721" spans="2:45" s="100" customFormat="1" ht="14.25" customHeight="1">
      <c r="B721" s="102" t="s">
        <v>106</v>
      </c>
      <c r="C721" s="106">
        <v>98</v>
      </c>
      <c r="D721" s="107">
        <v>101</v>
      </c>
      <c r="E721" s="107">
        <v>94</v>
      </c>
      <c r="F721" s="107">
        <v>72</v>
      </c>
      <c r="G721" s="107">
        <f>第2表01元データ!P79</f>
        <v>50</v>
      </c>
      <c r="H721" s="107">
        <f t="shared" si="302"/>
        <v>-22</v>
      </c>
      <c r="I721" s="108">
        <f t="shared" si="303"/>
        <v>-30.555555555555557</v>
      </c>
      <c r="J721" s="102"/>
      <c r="K721" s="114" t="s">
        <v>106</v>
      </c>
      <c r="L721" s="106">
        <v>94</v>
      </c>
      <c r="M721" s="107">
        <v>93</v>
      </c>
      <c r="N721" s="107">
        <v>97</v>
      </c>
      <c r="O721" s="107">
        <v>82</v>
      </c>
      <c r="P721" s="107">
        <f>第2表01元データ!Q79</f>
        <v>90</v>
      </c>
      <c r="Q721" s="107">
        <f t="shared" si="304"/>
        <v>8</v>
      </c>
      <c r="R721" s="108">
        <f t="shared" si="305"/>
        <v>9.7560975609756095</v>
      </c>
      <c r="S721" s="108"/>
      <c r="T721" s="100">
        <v>214</v>
      </c>
      <c r="W721" s="100" t="s">
        <v>368</v>
      </c>
      <c r="X721" s="100">
        <v>96</v>
      </c>
      <c r="Y721" s="100">
        <v>98</v>
      </c>
      <c r="Z721" s="100">
        <v>101</v>
      </c>
      <c r="AA721" s="100">
        <v>94</v>
      </c>
      <c r="AC721" s="100" t="s">
        <v>368</v>
      </c>
      <c r="AD721" s="100">
        <v>81</v>
      </c>
      <c r="AE721" s="100">
        <v>94</v>
      </c>
      <c r="AF721" s="100">
        <v>93</v>
      </c>
      <c r="AG721" s="100">
        <v>97</v>
      </c>
      <c r="AJ721" s="100" t="str">
        <f t="shared" si="300"/>
        <v>●</v>
      </c>
      <c r="AK721" s="100" t="str">
        <f t="shared" si="298"/>
        <v>●</v>
      </c>
      <c r="AL721" s="100" t="str">
        <f t="shared" si="298"/>
        <v>●</v>
      </c>
      <c r="AM721" s="100" t="str">
        <f t="shared" si="298"/>
        <v>●</v>
      </c>
      <c r="AP721" s="100" t="str">
        <f t="shared" si="301"/>
        <v>●</v>
      </c>
      <c r="AQ721" s="100" t="str">
        <f t="shared" si="299"/>
        <v>●</v>
      </c>
      <c r="AR721" s="100" t="str">
        <f t="shared" si="299"/>
        <v>●</v>
      </c>
      <c r="AS721" s="100" t="str">
        <f t="shared" si="299"/>
        <v>●</v>
      </c>
    </row>
    <row r="722" spans="2:45" s="100" customFormat="1" ht="14.25" customHeight="1">
      <c r="B722" s="102" t="s">
        <v>107</v>
      </c>
      <c r="C722" s="106">
        <v>91</v>
      </c>
      <c r="D722" s="107">
        <v>85</v>
      </c>
      <c r="E722" s="107">
        <v>83</v>
      </c>
      <c r="F722" s="107">
        <v>78</v>
      </c>
      <c r="G722" s="107">
        <f>第2表01元データ!P80</f>
        <v>67</v>
      </c>
      <c r="H722" s="107">
        <f t="shared" si="302"/>
        <v>-11</v>
      </c>
      <c r="I722" s="108">
        <f t="shared" si="303"/>
        <v>-14.102564102564102</v>
      </c>
      <c r="J722" s="102"/>
      <c r="K722" s="114" t="s">
        <v>107</v>
      </c>
      <c r="L722" s="106">
        <v>66</v>
      </c>
      <c r="M722" s="107">
        <v>84</v>
      </c>
      <c r="N722" s="107">
        <v>95</v>
      </c>
      <c r="O722" s="107">
        <v>94</v>
      </c>
      <c r="P722" s="107">
        <f>第2表01元データ!Q80</f>
        <v>104</v>
      </c>
      <c r="Q722" s="107">
        <f t="shared" si="304"/>
        <v>10</v>
      </c>
      <c r="R722" s="108">
        <f t="shared" si="305"/>
        <v>10.638297872340425</v>
      </c>
      <c r="S722" s="108"/>
      <c r="T722" s="100">
        <v>215</v>
      </c>
      <c r="W722" s="100" t="s">
        <v>369</v>
      </c>
      <c r="X722" s="100">
        <v>75</v>
      </c>
      <c r="Y722" s="100">
        <v>91</v>
      </c>
      <c r="Z722" s="100">
        <v>85</v>
      </c>
      <c r="AA722" s="100">
        <v>83</v>
      </c>
      <c r="AC722" s="100" t="s">
        <v>369</v>
      </c>
      <c r="AD722" s="100">
        <v>58</v>
      </c>
      <c r="AE722" s="100">
        <v>66</v>
      </c>
      <c r="AF722" s="100">
        <v>84</v>
      </c>
      <c r="AG722" s="100">
        <v>95</v>
      </c>
      <c r="AJ722" s="100" t="str">
        <f t="shared" si="300"/>
        <v>●</v>
      </c>
      <c r="AK722" s="100" t="str">
        <f t="shared" si="298"/>
        <v>●</v>
      </c>
      <c r="AL722" s="100" t="str">
        <f t="shared" si="298"/>
        <v>●</v>
      </c>
      <c r="AM722" s="100" t="str">
        <f t="shared" si="298"/>
        <v>●</v>
      </c>
      <c r="AP722" s="100" t="str">
        <f t="shared" si="301"/>
        <v>●</v>
      </c>
      <c r="AQ722" s="100" t="str">
        <f t="shared" si="299"/>
        <v>●</v>
      </c>
      <c r="AR722" s="100" t="str">
        <f t="shared" si="299"/>
        <v>●</v>
      </c>
      <c r="AS722" s="100" t="str">
        <f t="shared" si="299"/>
        <v>●</v>
      </c>
    </row>
    <row r="723" spans="2:45" s="100" customFormat="1" ht="14.25" customHeight="1">
      <c r="B723" s="102" t="s">
        <v>108</v>
      </c>
      <c r="C723" s="106">
        <v>57</v>
      </c>
      <c r="D723" s="107">
        <v>71</v>
      </c>
      <c r="E723" s="107">
        <v>79</v>
      </c>
      <c r="F723" s="107">
        <v>68</v>
      </c>
      <c r="G723" s="107">
        <f>第2表01元データ!P81</f>
        <v>53</v>
      </c>
      <c r="H723" s="107">
        <f t="shared" si="302"/>
        <v>-15</v>
      </c>
      <c r="I723" s="108">
        <f t="shared" si="303"/>
        <v>-22.058823529411764</v>
      </c>
      <c r="J723" s="102"/>
      <c r="K723" s="114" t="s">
        <v>108</v>
      </c>
      <c r="L723" s="106">
        <v>50</v>
      </c>
      <c r="M723" s="107">
        <v>59</v>
      </c>
      <c r="N723" s="107">
        <v>74</v>
      </c>
      <c r="O723" s="107">
        <v>79</v>
      </c>
      <c r="P723" s="107">
        <f>第2表01元データ!Q81</f>
        <v>68</v>
      </c>
      <c r="Q723" s="107">
        <f t="shared" si="304"/>
        <v>-11</v>
      </c>
      <c r="R723" s="108">
        <f t="shared" si="305"/>
        <v>-13.924050632911392</v>
      </c>
      <c r="S723" s="108"/>
      <c r="T723" s="100">
        <v>216</v>
      </c>
      <c r="W723" s="100" t="s">
        <v>370</v>
      </c>
      <c r="X723" s="100">
        <v>50</v>
      </c>
      <c r="Y723" s="100">
        <v>57</v>
      </c>
      <c r="Z723" s="100">
        <v>71</v>
      </c>
      <c r="AA723" s="100">
        <v>79</v>
      </c>
      <c r="AC723" s="100" t="s">
        <v>370</v>
      </c>
      <c r="AD723" s="100">
        <v>40</v>
      </c>
      <c r="AE723" s="100">
        <v>50</v>
      </c>
      <c r="AF723" s="100">
        <v>59</v>
      </c>
      <c r="AG723" s="100">
        <v>74</v>
      </c>
      <c r="AJ723" s="100" t="str">
        <f t="shared" si="300"/>
        <v>●</v>
      </c>
      <c r="AK723" s="100" t="str">
        <f t="shared" si="298"/>
        <v>●</v>
      </c>
      <c r="AL723" s="100" t="str">
        <f t="shared" si="298"/>
        <v>●</v>
      </c>
      <c r="AM723" s="100" t="str">
        <f t="shared" si="298"/>
        <v>●</v>
      </c>
      <c r="AP723" s="100" t="str">
        <f t="shared" si="301"/>
        <v>●</v>
      </c>
      <c r="AQ723" s="100" t="str">
        <f t="shared" si="299"/>
        <v>●</v>
      </c>
      <c r="AR723" s="100" t="str">
        <f t="shared" si="299"/>
        <v>●</v>
      </c>
      <c r="AS723" s="100" t="str">
        <f t="shared" si="299"/>
        <v>●</v>
      </c>
    </row>
    <row r="724" spans="2:45" s="100" customFormat="1" ht="14.25" customHeight="1">
      <c r="B724" s="102" t="s">
        <v>109</v>
      </c>
      <c r="C724" s="106">
        <v>31</v>
      </c>
      <c r="D724" s="107">
        <v>43</v>
      </c>
      <c r="E724" s="107">
        <v>64</v>
      </c>
      <c r="F724" s="107">
        <v>60</v>
      </c>
      <c r="G724" s="107">
        <f>第2表01元データ!P82</f>
        <v>49</v>
      </c>
      <c r="H724" s="107">
        <f t="shared" si="302"/>
        <v>-11</v>
      </c>
      <c r="I724" s="108">
        <f t="shared" si="303"/>
        <v>-18.333333333333332</v>
      </c>
      <c r="J724" s="102"/>
      <c r="K724" s="114" t="s">
        <v>109</v>
      </c>
      <c r="L724" s="106">
        <v>31</v>
      </c>
      <c r="M724" s="107">
        <v>40</v>
      </c>
      <c r="N724" s="107">
        <v>41</v>
      </c>
      <c r="O724" s="107">
        <v>56</v>
      </c>
      <c r="P724" s="107">
        <f>第2表01元データ!Q82</f>
        <v>69</v>
      </c>
      <c r="Q724" s="107">
        <f t="shared" si="304"/>
        <v>13</v>
      </c>
      <c r="R724" s="108">
        <f t="shared" si="305"/>
        <v>23.214285714285715</v>
      </c>
      <c r="S724" s="108"/>
      <c r="T724" s="100">
        <v>217</v>
      </c>
      <c r="W724" s="100" t="s">
        <v>371</v>
      </c>
      <c r="X724" s="100">
        <v>31</v>
      </c>
      <c r="Y724" s="100">
        <v>31</v>
      </c>
      <c r="Z724" s="100">
        <v>43</v>
      </c>
      <c r="AA724" s="100">
        <v>64</v>
      </c>
      <c r="AC724" s="100" t="s">
        <v>371</v>
      </c>
      <c r="AD724" s="100">
        <v>19</v>
      </c>
      <c r="AE724" s="100">
        <v>31</v>
      </c>
      <c r="AF724" s="100">
        <v>40</v>
      </c>
      <c r="AG724" s="100">
        <v>41</v>
      </c>
      <c r="AJ724" s="100" t="str">
        <f t="shared" si="300"/>
        <v>○</v>
      </c>
      <c r="AK724" s="100" t="str">
        <f t="shared" si="298"/>
        <v>●</v>
      </c>
      <c r="AL724" s="100" t="str">
        <f t="shared" si="298"/>
        <v>●</v>
      </c>
      <c r="AM724" s="100" t="str">
        <f t="shared" si="298"/>
        <v>●</v>
      </c>
      <c r="AP724" s="100" t="str">
        <f t="shared" si="301"/>
        <v>●</v>
      </c>
      <c r="AQ724" s="100" t="str">
        <f t="shared" si="299"/>
        <v>●</v>
      </c>
      <c r="AR724" s="100" t="str">
        <f t="shared" si="299"/>
        <v>●</v>
      </c>
      <c r="AS724" s="100" t="str">
        <f t="shared" si="299"/>
        <v>●</v>
      </c>
    </row>
    <row r="725" spans="2:45" s="100" customFormat="1" ht="14.25" customHeight="1">
      <c r="B725" s="102" t="s">
        <v>110</v>
      </c>
      <c r="C725" s="106">
        <v>21</v>
      </c>
      <c r="D725" s="107">
        <v>23</v>
      </c>
      <c r="E725" s="107">
        <v>33</v>
      </c>
      <c r="F725" s="107">
        <v>50</v>
      </c>
      <c r="G725" s="107">
        <f>第2表01元データ!P83</f>
        <v>49</v>
      </c>
      <c r="H725" s="107">
        <f t="shared" si="302"/>
        <v>-1</v>
      </c>
      <c r="I725" s="108">
        <f t="shared" si="303"/>
        <v>-2</v>
      </c>
      <c r="J725" s="102"/>
      <c r="K725" s="114" t="s">
        <v>110</v>
      </c>
      <c r="L725" s="106">
        <v>10</v>
      </c>
      <c r="M725" s="107">
        <v>18</v>
      </c>
      <c r="N725" s="107">
        <v>37</v>
      </c>
      <c r="O725" s="107">
        <v>40</v>
      </c>
      <c r="P725" s="107">
        <f>第2表01元データ!Q83</f>
        <v>67</v>
      </c>
      <c r="Q725" s="107">
        <f t="shared" si="304"/>
        <v>27</v>
      </c>
      <c r="R725" s="108">
        <f t="shared" si="305"/>
        <v>67.5</v>
      </c>
      <c r="S725" s="108"/>
      <c r="T725" s="100">
        <v>218</v>
      </c>
      <c r="W725" s="100" t="s">
        <v>378</v>
      </c>
      <c r="X725" s="100">
        <v>13</v>
      </c>
      <c r="Y725" s="100">
        <v>21</v>
      </c>
      <c r="Z725" s="100">
        <v>23</v>
      </c>
      <c r="AA725" s="100">
        <v>33</v>
      </c>
      <c r="AC725" s="100" t="s">
        <v>378</v>
      </c>
      <c r="AD725" s="100">
        <v>10</v>
      </c>
      <c r="AE725" s="100">
        <v>10</v>
      </c>
      <c r="AF725" s="100">
        <v>18</v>
      </c>
      <c r="AG725" s="100">
        <v>37</v>
      </c>
      <c r="AJ725" s="100" t="str">
        <f t="shared" si="300"/>
        <v>●</v>
      </c>
      <c r="AK725" s="100" t="str">
        <f t="shared" si="298"/>
        <v>●</v>
      </c>
      <c r="AL725" s="100" t="str">
        <f t="shared" si="298"/>
        <v>●</v>
      </c>
      <c r="AM725" s="100" t="str">
        <f t="shared" si="298"/>
        <v>●</v>
      </c>
      <c r="AP725" s="100" t="str">
        <f t="shared" si="301"/>
        <v>○</v>
      </c>
      <c r="AQ725" s="100" t="str">
        <f t="shared" si="299"/>
        <v>●</v>
      </c>
      <c r="AR725" s="100" t="str">
        <f t="shared" si="299"/>
        <v>●</v>
      </c>
      <c r="AS725" s="100" t="str">
        <f t="shared" si="299"/>
        <v>●</v>
      </c>
    </row>
    <row r="726" spans="2:45" s="100" customFormat="1" ht="14.25" customHeight="1">
      <c r="B726" s="119" t="s">
        <v>111</v>
      </c>
      <c r="C726" s="120" t="s">
        <v>313</v>
      </c>
      <c r="D726" s="116" t="s">
        <v>313</v>
      </c>
      <c r="E726" s="116" t="s">
        <v>313</v>
      </c>
      <c r="F726" s="116" t="s">
        <v>313</v>
      </c>
      <c r="G726" s="107" t="str">
        <f>第2表01元データ!P84</f>
        <v>-</v>
      </c>
      <c r="H726" s="107"/>
      <c r="I726" s="108"/>
      <c r="K726" s="119" t="s">
        <v>111</v>
      </c>
      <c r="L726" s="120" t="s">
        <v>313</v>
      </c>
      <c r="M726" s="116" t="s">
        <v>313</v>
      </c>
      <c r="N726" s="116" t="s">
        <v>313</v>
      </c>
      <c r="O726" s="116" t="s">
        <v>313</v>
      </c>
      <c r="P726" s="107">
        <f>第2表01元データ!Q84</f>
        <v>1</v>
      </c>
      <c r="Q726" s="107"/>
      <c r="R726" s="108"/>
      <c r="T726" s="100">
        <v>219</v>
      </c>
    </row>
    <row r="727" spans="2:45" s="100" customFormat="1" ht="14.25" customHeight="1">
      <c r="B727" s="119"/>
      <c r="C727" s="123"/>
      <c r="D727" s="116"/>
      <c r="E727" s="116"/>
      <c r="F727" s="116"/>
      <c r="G727" s="107"/>
      <c r="H727" s="107"/>
      <c r="I727" s="108"/>
      <c r="K727" s="119"/>
      <c r="L727" s="123"/>
      <c r="M727" s="116"/>
      <c r="N727" s="116"/>
      <c r="O727" s="116"/>
      <c r="P727" s="107"/>
      <c r="Q727" s="107"/>
      <c r="R727" s="108"/>
    </row>
    <row r="728" spans="2:45" s="100" customFormat="1" ht="14.25" customHeight="1">
      <c r="B728" s="118"/>
      <c r="C728" s="118"/>
      <c r="D728" s="118"/>
      <c r="E728" s="118"/>
      <c r="F728" s="118"/>
      <c r="G728" s="118"/>
      <c r="H728" s="118"/>
      <c r="I728" s="118"/>
      <c r="J728" s="118"/>
      <c r="K728" s="118"/>
      <c r="L728" s="118"/>
      <c r="M728" s="118"/>
      <c r="N728" s="118"/>
      <c r="O728" s="118"/>
      <c r="P728" s="168"/>
      <c r="W728" s="100">
        <v>45</v>
      </c>
    </row>
    <row r="729" spans="2:45" s="100" customFormat="1" ht="14.25" customHeight="1">
      <c r="B729" s="118"/>
      <c r="C729" s="118"/>
      <c r="D729" s="118"/>
      <c r="E729" s="118"/>
      <c r="F729" s="118"/>
      <c r="G729" s="118"/>
      <c r="H729" s="118"/>
      <c r="I729" s="118"/>
      <c r="J729" s="118"/>
      <c r="K729" s="118"/>
      <c r="L729" s="118"/>
      <c r="M729" s="118"/>
      <c r="N729" s="118"/>
      <c r="O729" s="118"/>
      <c r="P729" s="168"/>
    </row>
    <row r="730" spans="2:45" s="99" customFormat="1" ht="14.25" customHeight="1">
      <c r="B730" s="99" t="s">
        <v>249</v>
      </c>
      <c r="K730" s="99" t="s">
        <v>250</v>
      </c>
      <c r="W730" s="100"/>
      <c r="X730" s="100"/>
      <c r="Y730" s="100"/>
      <c r="Z730" s="100"/>
      <c r="AA730" s="100"/>
      <c r="AB730" s="100"/>
      <c r="AC730" s="100"/>
      <c r="AD730" s="100"/>
      <c r="AE730" s="100"/>
      <c r="AF730" s="100"/>
      <c r="AG730" s="100"/>
    </row>
    <row r="731" spans="2:45" s="100" customFormat="1" ht="14.25" customHeight="1">
      <c r="B731" s="583" t="s">
        <v>335</v>
      </c>
      <c r="C731" s="101"/>
      <c r="D731" s="101"/>
      <c r="E731" s="101"/>
      <c r="F731" s="101"/>
      <c r="G731" s="135"/>
      <c r="H731" s="131"/>
      <c r="I731" s="131"/>
      <c r="J731" s="102"/>
      <c r="K731" s="583" t="s">
        <v>335</v>
      </c>
      <c r="L731" s="101"/>
      <c r="M731" s="101"/>
      <c r="N731" s="101"/>
      <c r="O731" s="101"/>
      <c r="P731" s="135"/>
      <c r="Q731" s="131"/>
      <c r="R731" s="131"/>
      <c r="S731" s="103"/>
    </row>
    <row r="732" spans="2:45" s="100" customFormat="1" ht="14.25" customHeight="1">
      <c r="B732" s="584"/>
      <c r="C732" s="130" t="str">
        <f>$C$4</f>
        <v>平成7年</v>
      </c>
      <c r="D732" s="130" t="str">
        <f>$D$4</f>
        <v>平成12年</v>
      </c>
      <c r="E732" s="130" t="str">
        <f>$E$4</f>
        <v>平成17年</v>
      </c>
      <c r="F732" s="130" t="str">
        <f>$F$4</f>
        <v>平成22年</v>
      </c>
      <c r="G732" s="130" t="s">
        <v>410</v>
      </c>
      <c r="H732" s="133" t="str">
        <f>$H$4</f>
        <v>対平成</v>
      </c>
      <c r="I732" s="134" t="str">
        <f>$I$4</f>
        <v>22年</v>
      </c>
      <c r="J732" s="102"/>
      <c r="K732" s="584"/>
      <c r="L732" s="130" t="str">
        <f>$C$4</f>
        <v>平成7年</v>
      </c>
      <c r="M732" s="130" t="str">
        <f>$D$4</f>
        <v>平成12年</v>
      </c>
      <c r="N732" s="130" t="str">
        <f>$E$4</f>
        <v>平成17年</v>
      </c>
      <c r="O732" s="130" t="str">
        <f>$F$4</f>
        <v>平成22年</v>
      </c>
      <c r="P732" s="130" t="s">
        <v>410</v>
      </c>
      <c r="Q732" s="133" t="str">
        <f>$H$4</f>
        <v>対平成</v>
      </c>
      <c r="R732" s="134" t="str">
        <f>$I$4</f>
        <v>22年</v>
      </c>
      <c r="S732" s="103"/>
    </row>
    <row r="733" spans="2:45" s="100" customFormat="1" ht="14.25" customHeight="1">
      <c r="B733" s="585"/>
      <c r="C733" s="104"/>
      <c r="D733" s="104"/>
      <c r="E733" s="104"/>
      <c r="F733" s="104"/>
      <c r="G733" s="104"/>
      <c r="H733" s="132" t="s">
        <v>88</v>
      </c>
      <c r="I733" s="133" t="s">
        <v>398</v>
      </c>
      <c r="J733" s="102"/>
      <c r="K733" s="585"/>
      <c r="L733" s="104"/>
      <c r="M733" s="104"/>
      <c r="N733" s="104"/>
      <c r="O733" s="104"/>
      <c r="P733" s="104"/>
      <c r="Q733" s="132" t="s">
        <v>88</v>
      </c>
      <c r="R733" s="133" t="s">
        <v>398</v>
      </c>
      <c r="S733" s="103"/>
    </row>
    <row r="734" spans="2:45" s="199" customFormat="1" ht="14.25" customHeight="1">
      <c r="B734" s="200" t="s">
        <v>90</v>
      </c>
      <c r="C734" s="198">
        <v>4177</v>
      </c>
      <c r="D734" s="194">
        <v>4157</v>
      </c>
      <c r="E734" s="194">
        <v>3868</v>
      </c>
      <c r="F734" s="194">
        <v>3481</v>
      </c>
      <c r="G734" s="194">
        <f>IF(COUNTIF(G739:G757,"x"),"x",IF(SUM(G739:G757)=0,"-",SUM(G739:G757)))</f>
        <v>2871</v>
      </c>
      <c r="H734" s="193">
        <f t="shared" ref="H734:H737" si="306">IF(G734="x","x",IF(AND(G734="-",F734="-"),"-",IF(AND(G734="-",F734&gt;0),F734*-1,IF(AND(G734&gt;0,F734="-"),G734,G734-F734))))</f>
        <v>-610</v>
      </c>
      <c r="I734" s="195">
        <f t="shared" ref="I734:I737" si="307">IF(H734="x","x",IF(H734="-","-",IF(AND(F734="-",G734&gt;0),"皆増",IF(AND(F734&gt;0,G734="-"),"皆減",H734/F734*100))))</f>
        <v>-17.523700086182131</v>
      </c>
      <c r="J734" s="196"/>
      <c r="K734" s="197" t="s">
        <v>90</v>
      </c>
      <c r="L734" s="198">
        <v>4333</v>
      </c>
      <c r="M734" s="194">
        <v>4149</v>
      </c>
      <c r="N734" s="194">
        <v>3823</v>
      </c>
      <c r="O734" s="194">
        <v>3384</v>
      </c>
      <c r="P734" s="194">
        <f>IF(COUNTIF(P739:P757,"x"),"x",IF(SUM(P739:P757)=0,"-",SUM(P739:P757)))</f>
        <v>2497</v>
      </c>
      <c r="Q734" s="193">
        <f t="shared" ref="Q734:Q737" si="308">IF(P734="x","x",IF(AND(P734="-",O734="-"),"-",IF(AND(P734="-",O734&gt;0),O734*-1,IF(AND(P734&gt;0,O734="-"),P734,P734-O734))))</f>
        <v>-887</v>
      </c>
      <c r="R734" s="195">
        <f t="shared" ref="R734:R737" si="309">IF(Q734="x","x",IF(Q734="-","-",IF(AND(O734="-",P734&gt;0),"皆増",IF(AND(O734&gt;0,P734="-"),"皆減",Q734/O734*100))))</f>
        <v>-26.211583924349881</v>
      </c>
      <c r="S734" s="195"/>
      <c r="W734" s="199" t="s">
        <v>373</v>
      </c>
      <c r="X734" s="199">
        <v>4360</v>
      </c>
      <c r="Y734" s="199">
        <v>4177</v>
      </c>
      <c r="Z734" s="199">
        <v>4157</v>
      </c>
      <c r="AA734" s="199">
        <v>3868</v>
      </c>
      <c r="AC734" s="199" t="s">
        <v>373</v>
      </c>
      <c r="AD734" s="199">
        <v>4704</v>
      </c>
      <c r="AE734" s="199">
        <v>4333</v>
      </c>
      <c r="AF734" s="199">
        <v>4149</v>
      </c>
      <c r="AG734" s="199">
        <v>3823</v>
      </c>
      <c r="AJ734" s="199" t="str">
        <f>IF(C734=X734,"○","●")</f>
        <v>●</v>
      </c>
      <c r="AK734" s="199" t="str">
        <f t="shared" ref="AK734:AM756" si="310">IF(D734=Y734,"○","●")</f>
        <v>●</v>
      </c>
      <c r="AL734" s="199" t="str">
        <f t="shared" si="310"/>
        <v>●</v>
      </c>
      <c r="AM734" s="199" t="str">
        <f t="shared" si="310"/>
        <v>●</v>
      </c>
      <c r="AP734" s="199" t="str">
        <f>IF(L734=AD734,"○","●")</f>
        <v>●</v>
      </c>
      <c r="AQ734" s="199" t="str">
        <f t="shared" ref="AQ734:AS756" si="311">IF(M734=AE734,"○","●")</f>
        <v>●</v>
      </c>
      <c r="AR734" s="199" t="str">
        <f t="shared" si="311"/>
        <v>●</v>
      </c>
      <c r="AS734" s="199" t="str">
        <f t="shared" si="311"/>
        <v>●</v>
      </c>
    </row>
    <row r="735" spans="2:45" s="100" customFormat="1" ht="14.25" customHeight="1">
      <c r="B735" s="105" t="s">
        <v>91</v>
      </c>
      <c r="C735" s="106">
        <v>548</v>
      </c>
      <c r="D735" s="107">
        <v>482</v>
      </c>
      <c r="E735" s="107">
        <v>393</v>
      </c>
      <c r="F735" s="107">
        <v>309</v>
      </c>
      <c r="G735" s="107">
        <f>IF(COUNTIF(G739:G741,"x"),"x",IF(SUM(G739:G741)=0,"-",SUM(G739:G741)))</f>
        <v>203</v>
      </c>
      <c r="H735" s="107">
        <f t="shared" si="306"/>
        <v>-106</v>
      </c>
      <c r="I735" s="108">
        <f t="shared" si="307"/>
        <v>-34.3042071197411</v>
      </c>
      <c r="J735" s="102"/>
      <c r="K735" s="109" t="s">
        <v>91</v>
      </c>
      <c r="L735" s="106">
        <v>598</v>
      </c>
      <c r="M735" s="107">
        <v>569</v>
      </c>
      <c r="N735" s="107">
        <v>413</v>
      </c>
      <c r="O735" s="107">
        <v>321</v>
      </c>
      <c r="P735" s="107">
        <f>IF(COUNTIF(P739:P741,"x"),"x",IF(SUM(P739:P741)=0,"-",SUM(P739:P741)))</f>
        <v>164</v>
      </c>
      <c r="Q735" s="107">
        <f t="shared" si="308"/>
        <v>-157</v>
      </c>
      <c r="R735" s="108">
        <f t="shared" si="309"/>
        <v>-48.909657320872277</v>
      </c>
      <c r="S735" s="108"/>
      <c r="W735" s="100" t="s">
        <v>374</v>
      </c>
      <c r="X735" s="100">
        <v>664</v>
      </c>
      <c r="Y735" s="100">
        <v>548</v>
      </c>
      <c r="Z735" s="100">
        <v>482</v>
      </c>
      <c r="AA735" s="100">
        <v>393</v>
      </c>
      <c r="AC735" s="100" t="s">
        <v>374</v>
      </c>
      <c r="AD735" s="100">
        <v>782</v>
      </c>
      <c r="AE735" s="100">
        <v>598</v>
      </c>
      <c r="AF735" s="100">
        <v>569</v>
      </c>
      <c r="AG735" s="100">
        <v>413</v>
      </c>
      <c r="AJ735" s="100" t="str">
        <f t="shared" ref="AJ735:AJ756" si="312">IF(C735=X735,"○","●")</f>
        <v>●</v>
      </c>
      <c r="AK735" s="100" t="str">
        <f t="shared" si="310"/>
        <v>●</v>
      </c>
      <c r="AL735" s="100" t="str">
        <f t="shared" si="310"/>
        <v>●</v>
      </c>
      <c r="AM735" s="100" t="str">
        <f t="shared" si="310"/>
        <v>●</v>
      </c>
      <c r="AP735" s="100" t="str">
        <f t="shared" ref="AP735:AP756" si="313">IF(L735=AD735,"○","●")</f>
        <v>●</v>
      </c>
      <c r="AQ735" s="100" t="str">
        <f t="shared" si="311"/>
        <v>●</v>
      </c>
      <c r="AR735" s="100" t="str">
        <f t="shared" si="311"/>
        <v>●</v>
      </c>
      <c r="AS735" s="100" t="str">
        <f>IF(O735=AG735,"○","●")</f>
        <v>●</v>
      </c>
    </row>
    <row r="736" spans="2:45" s="100" customFormat="1" ht="14.25" customHeight="1">
      <c r="B736" s="105" t="s">
        <v>92</v>
      </c>
      <c r="C736" s="106">
        <v>2859</v>
      </c>
      <c r="D736" s="107">
        <v>2622</v>
      </c>
      <c r="E736" s="107">
        <v>2303</v>
      </c>
      <c r="F736" s="107">
        <v>1947</v>
      </c>
      <c r="G736" s="296">
        <f>IF(COUNTIF(G742:G751,"x"),"x",IF(SUM(G742:G751)=0,"-",SUM(G742:G751)))</f>
        <v>1317</v>
      </c>
      <c r="H736" s="107">
        <f t="shared" si="306"/>
        <v>-630</v>
      </c>
      <c r="I736" s="108">
        <f t="shared" si="307"/>
        <v>-32.357473035439135</v>
      </c>
      <c r="J736" s="102"/>
      <c r="K736" s="109" t="s">
        <v>92</v>
      </c>
      <c r="L736" s="106">
        <v>2918</v>
      </c>
      <c r="M736" s="107">
        <v>2566</v>
      </c>
      <c r="N736" s="107">
        <v>2308</v>
      </c>
      <c r="O736" s="107">
        <v>1968</v>
      </c>
      <c r="P736" s="296">
        <f>IF(COUNTIF(P742:P751,"x"),"x",IF(SUM(P742:P751)=0,"-",SUM(P742:P751)))</f>
        <v>1264</v>
      </c>
      <c r="Q736" s="107">
        <f t="shared" si="308"/>
        <v>-704</v>
      </c>
      <c r="R736" s="108">
        <f t="shared" si="309"/>
        <v>-35.772357723577237</v>
      </c>
      <c r="S736" s="108"/>
      <c r="W736" s="100" t="s">
        <v>375</v>
      </c>
      <c r="X736" s="100">
        <v>3080</v>
      </c>
      <c r="Y736" s="100">
        <v>2859</v>
      </c>
      <c r="Z736" s="100">
        <v>2622</v>
      </c>
      <c r="AA736" s="100">
        <v>2303</v>
      </c>
      <c r="AC736" s="100" t="s">
        <v>375</v>
      </c>
      <c r="AD736" s="100">
        <v>3295</v>
      </c>
      <c r="AE736" s="100">
        <v>2918</v>
      </c>
      <c r="AF736" s="100">
        <v>2566</v>
      </c>
      <c r="AG736" s="100">
        <v>2308</v>
      </c>
      <c r="AJ736" s="100" t="str">
        <f t="shared" si="312"/>
        <v>●</v>
      </c>
      <c r="AK736" s="100" t="str">
        <f t="shared" si="310"/>
        <v>●</v>
      </c>
      <c r="AL736" s="100" t="str">
        <f>IF(E736=Z736,"○","●")</f>
        <v>●</v>
      </c>
      <c r="AM736" s="100" t="str">
        <f t="shared" si="310"/>
        <v>●</v>
      </c>
      <c r="AP736" s="100" t="str">
        <f t="shared" si="313"/>
        <v>●</v>
      </c>
      <c r="AQ736" s="100" t="str">
        <f t="shared" si="311"/>
        <v>●</v>
      </c>
      <c r="AR736" s="100" t="str">
        <f t="shared" si="311"/>
        <v>●</v>
      </c>
      <c r="AS736" s="100" t="str">
        <f t="shared" si="311"/>
        <v>●</v>
      </c>
    </row>
    <row r="737" spans="2:45" s="100" customFormat="1" ht="14.25" customHeight="1">
      <c r="B737" s="105" t="s">
        <v>93</v>
      </c>
      <c r="C737" s="106">
        <v>770</v>
      </c>
      <c r="D737" s="107">
        <v>1053</v>
      </c>
      <c r="E737" s="107">
        <v>1172</v>
      </c>
      <c r="F737" s="107">
        <v>1225</v>
      </c>
      <c r="G737" s="107">
        <f>IF(COUNTIF(G752:G756,"x"),"x",IF(SUM(G752,G756)=0,"-",SUM(G752:G756)))</f>
        <v>1340</v>
      </c>
      <c r="H737" s="107">
        <f t="shared" si="306"/>
        <v>115</v>
      </c>
      <c r="I737" s="108">
        <f t="shared" si="307"/>
        <v>9.387755102040817</v>
      </c>
      <c r="J737" s="102"/>
      <c r="K737" s="109" t="s">
        <v>93</v>
      </c>
      <c r="L737" s="106">
        <v>817</v>
      </c>
      <c r="M737" s="107">
        <v>1014</v>
      </c>
      <c r="N737" s="107">
        <v>1102</v>
      </c>
      <c r="O737" s="107">
        <v>1095</v>
      </c>
      <c r="P737" s="107">
        <f>IF(COUNTIF(P752:P756,"x"),"x",IF(SUM(P752,P756)=0,"-",SUM(P752:P756)))</f>
        <v>1065</v>
      </c>
      <c r="Q737" s="107">
        <f t="shared" si="308"/>
        <v>-30</v>
      </c>
      <c r="R737" s="108">
        <f t="shared" si="309"/>
        <v>-2.7397260273972601</v>
      </c>
      <c r="S737" s="108"/>
      <c r="W737" s="100" t="s">
        <v>376</v>
      </c>
      <c r="X737" s="100">
        <v>616</v>
      </c>
      <c r="Y737" s="100">
        <v>770</v>
      </c>
      <c r="Z737" s="100">
        <v>1053</v>
      </c>
      <c r="AA737" s="100">
        <v>1172</v>
      </c>
      <c r="AC737" s="100" t="s">
        <v>376</v>
      </c>
      <c r="AD737" s="100">
        <v>627</v>
      </c>
      <c r="AE737" s="100">
        <v>817</v>
      </c>
      <c r="AF737" s="100">
        <v>1014</v>
      </c>
      <c r="AG737" s="100">
        <v>1102</v>
      </c>
      <c r="AJ737" s="100" t="str">
        <f t="shared" si="312"/>
        <v>●</v>
      </c>
      <c r="AK737" s="100" t="str">
        <f t="shared" si="310"/>
        <v>●</v>
      </c>
      <c r="AL737" s="100" t="str">
        <f t="shared" si="310"/>
        <v>●</v>
      </c>
      <c r="AM737" s="100" t="str">
        <f t="shared" si="310"/>
        <v>●</v>
      </c>
      <c r="AP737" s="100" t="str">
        <f t="shared" si="313"/>
        <v>●</v>
      </c>
      <c r="AQ737" s="100" t="str">
        <f t="shared" si="311"/>
        <v>●</v>
      </c>
      <c r="AR737" s="100" t="str">
        <f t="shared" si="311"/>
        <v>●</v>
      </c>
      <c r="AS737" s="100" t="str">
        <f t="shared" si="311"/>
        <v>●</v>
      </c>
    </row>
    <row r="738" spans="2:45" s="100" customFormat="1" ht="14.25" customHeight="1">
      <c r="B738" s="102"/>
      <c r="C738" s="106"/>
      <c r="D738" s="112"/>
      <c r="E738" s="112"/>
      <c r="F738" s="112"/>
      <c r="G738" s="112"/>
      <c r="H738" s="112"/>
      <c r="I738" s="113"/>
      <c r="J738" s="102"/>
      <c r="K738" s="114"/>
      <c r="L738" s="106"/>
      <c r="M738" s="112"/>
      <c r="N738" s="112"/>
      <c r="O738" s="112"/>
      <c r="P738" s="112"/>
      <c r="Q738" s="112"/>
      <c r="R738" s="113"/>
      <c r="S738" s="113"/>
      <c r="AJ738" s="100" t="str">
        <f t="shared" si="312"/>
        <v>○</v>
      </c>
      <c r="AK738" s="100" t="str">
        <f t="shared" si="310"/>
        <v>○</v>
      </c>
      <c r="AL738" s="100" t="str">
        <f t="shared" si="310"/>
        <v>○</v>
      </c>
      <c r="AM738" s="100" t="str">
        <f t="shared" si="310"/>
        <v>○</v>
      </c>
      <c r="AP738" s="100" t="str">
        <f t="shared" si="313"/>
        <v>○</v>
      </c>
      <c r="AQ738" s="100" t="str">
        <f t="shared" si="311"/>
        <v>○</v>
      </c>
      <c r="AR738" s="100" t="str">
        <f t="shared" si="311"/>
        <v>○</v>
      </c>
      <c r="AS738" s="100" t="str">
        <f t="shared" si="311"/>
        <v>○</v>
      </c>
    </row>
    <row r="739" spans="2:45" s="100" customFormat="1" ht="14.25" customHeight="1">
      <c r="B739" s="102" t="s">
        <v>94</v>
      </c>
      <c r="C739" s="106">
        <v>137</v>
      </c>
      <c r="D739" s="107">
        <v>113</v>
      </c>
      <c r="E739" s="107">
        <v>101</v>
      </c>
      <c r="F739" s="107">
        <v>68</v>
      </c>
      <c r="G739" s="107">
        <f t="shared" ref="G739:G757" si="314">IF(COUNTIF(G769:G799,"x"),"x",IF(SUM(G769,G799)=0,"-",SUM(G769,G799)))</f>
        <v>54</v>
      </c>
      <c r="H739" s="107">
        <f>IF(G739="x","x",IF(AND(G739="-",F739="-"),"-",IF(AND(G739="-",F739&gt;0),F739*-1,IF(AND(G739&gt;0,F739="-"),G739,G739-F739))))</f>
        <v>-14</v>
      </c>
      <c r="I739" s="108">
        <f>IF(H739="x","x",IF(H739="-","-",IF(AND(F739="-",G739&gt;0),"皆増",IF(AND(F739&gt;0,G739="-"),"皆減",H739/F739*100))))</f>
        <v>-20.588235294117645</v>
      </c>
      <c r="J739" s="102"/>
      <c r="K739" s="114" t="s">
        <v>94</v>
      </c>
      <c r="L739" s="106">
        <v>165</v>
      </c>
      <c r="M739" s="107">
        <v>180</v>
      </c>
      <c r="N739" s="107">
        <v>97</v>
      </c>
      <c r="O739" s="107">
        <v>82</v>
      </c>
      <c r="P739" s="107">
        <f t="shared" ref="P739:P757" si="315">IF(COUNTIF(P769:P799,"x"),"x",IF(SUM(P769,P799)=0,"-",SUM(P769,P799)))</f>
        <v>40</v>
      </c>
      <c r="Q739" s="107">
        <f>IF(P739="x","x",IF(AND(P739="-",O739="-"),"-",IF(AND(P739="-",O739&gt;0),O739*-1,IF(AND(P739&gt;0,O739="-"),P739,P739-O739))))</f>
        <v>-42</v>
      </c>
      <c r="R739" s="108">
        <f>IF(Q739="x","x",IF(Q739="-","-",IF(AND(O739="-",P739&gt;0),"皆増",IF(AND(O739&gt;0,P739="-"),"皆減",Q739/O739*100))))</f>
        <v>-51.219512195121951</v>
      </c>
      <c r="S739" s="108"/>
      <c r="W739" s="99" t="s">
        <v>377</v>
      </c>
      <c r="X739" s="99">
        <v>156</v>
      </c>
      <c r="Y739" s="99">
        <v>137</v>
      </c>
      <c r="Z739" s="99">
        <v>113</v>
      </c>
      <c r="AA739" s="99">
        <v>101</v>
      </c>
      <c r="AB739" s="99"/>
      <c r="AC739" s="99" t="s">
        <v>377</v>
      </c>
      <c r="AD739" s="99">
        <v>225</v>
      </c>
      <c r="AE739" s="99">
        <v>165</v>
      </c>
      <c r="AF739" s="99">
        <v>180</v>
      </c>
      <c r="AG739" s="99">
        <v>97</v>
      </c>
      <c r="AJ739" s="100" t="str">
        <f t="shared" si="312"/>
        <v>●</v>
      </c>
      <c r="AK739" s="100" t="str">
        <f t="shared" si="310"/>
        <v>●</v>
      </c>
      <c r="AL739" s="100" t="str">
        <f t="shared" si="310"/>
        <v>●</v>
      </c>
      <c r="AM739" s="100" t="str">
        <f t="shared" si="310"/>
        <v>●</v>
      </c>
      <c r="AP739" s="100" t="str">
        <f t="shared" si="313"/>
        <v>●</v>
      </c>
      <c r="AQ739" s="100" t="str">
        <f t="shared" si="311"/>
        <v>●</v>
      </c>
      <c r="AR739" s="100" t="str">
        <f t="shared" si="311"/>
        <v>●</v>
      </c>
      <c r="AS739" s="100" t="str">
        <f t="shared" si="311"/>
        <v>●</v>
      </c>
    </row>
    <row r="740" spans="2:45" s="100" customFormat="1" ht="14.25" customHeight="1">
      <c r="B740" s="102" t="s">
        <v>95</v>
      </c>
      <c r="C740" s="106">
        <v>174</v>
      </c>
      <c r="D740" s="107">
        <v>170</v>
      </c>
      <c r="E740" s="107">
        <v>130</v>
      </c>
      <c r="F740" s="107">
        <v>106</v>
      </c>
      <c r="G740" s="107">
        <f t="shared" si="314"/>
        <v>67</v>
      </c>
      <c r="H740" s="107">
        <f t="shared" ref="H740:H756" si="316">IF(G740="x","x",IF(AND(G740="-",F740="-"),"-",IF(AND(G740="-",F740&gt;0),F740*-1,IF(AND(G740&gt;0,F740="-"),G740,G740-F740))))</f>
        <v>-39</v>
      </c>
      <c r="I740" s="108">
        <f t="shared" ref="I740:I756" si="317">IF(H740="x","x",IF(H740="-","-",IF(AND(F740="-",G740&gt;0),"皆増",IF(AND(F740&gt;0,G740="-"),"皆減",H740/F740*100))))</f>
        <v>-36.79245283018868</v>
      </c>
      <c r="J740" s="102"/>
      <c r="K740" s="114" t="s">
        <v>95</v>
      </c>
      <c r="L740" s="106">
        <v>220</v>
      </c>
      <c r="M740" s="107">
        <v>177</v>
      </c>
      <c r="N740" s="107">
        <v>154</v>
      </c>
      <c r="O740" s="107">
        <v>99</v>
      </c>
      <c r="P740" s="107">
        <f t="shared" si="315"/>
        <v>60</v>
      </c>
      <c r="Q740" s="107">
        <f t="shared" ref="Q740:Q756" si="318">IF(P740="x","x",IF(AND(P740="-",O740="-"),"-",IF(AND(P740="-",O740&gt;0),O740*-1,IF(AND(P740&gt;0,O740="-"),P740,P740-O740))))</f>
        <v>-39</v>
      </c>
      <c r="R740" s="108">
        <f t="shared" ref="R740:R756" si="319">IF(Q740="x","x",IF(Q740="-","-",IF(AND(O740="-",P740&gt;0),"皆増",IF(AND(O740&gt;0,P740="-"),"皆減",Q740/O740*100))))</f>
        <v>-39.393939393939391</v>
      </c>
      <c r="S740" s="108"/>
      <c r="W740" s="100" t="s">
        <v>356</v>
      </c>
      <c r="X740" s="100">
        <v>214</v>
      </c>
      <c r="Y740" s="100">
        <v>174</v>
      </c>
      <c r="Z740" s="100">
        <v>170</v>
      </c>
      <c r="AA740" s="100">
        <v>130</v>
      </c>
      <c r="AC740" s="100" t="s">
        <v>356</v>
      </c>
      <c r="AD740" s="100">
        <v>231</v>
      </c>
      <c r="AE740" s="100">
        <v>220</v>
      </c>
      <c r="AF740" s="100">
        <v>177</v>
      </c>
      <c r="AG740" s="100">
        <v>154</v>
      </c>
      <c r="AJ740" s="100" t="str">
        <f t="shared" si="312"/>
        <v>●</v>
      </c>
      <c r="AK740" s="100" t="str">
        <f t="shared" si="310"/>
        <v>●</v>
      </c>
      <c r="AL740" s="100" t="str">
        <f t="shared" si="310"/>
        <v>●</v>
      </c>
      <c r="AM740" s="100" t="str">
        <f t="shared" si="310"/>
        <v>●</v>
      </c>
      <c r="AP740" s="100" t="str">
        <f t="shared" si="313"/>
        <v>●</v>
      </c>
      <c r="AQ740" s="100" t="str">
        <f t="shared" si="311"/>
        <v>●</v>
      </c>
      <c r="AR740" s="100" t="str">
        <f t="shared" si="311"/>
        <v>●</v>
      </c>
      <c r="AS740" s="100" t="str">
        <f t="shared" si="311"/>
        <v>●</v>
      </c>
    </row>
    <row r="741" spans="2:45" s="100" customFormat="1" ht="14.25" customHeight="1">
      <c r="B741" s="102" t="s">
        <v>96</v>
      </c>
      <c r="C741" s="106">
        <v>237</v>
      </c>
      <c r="D741" s="107">
        <v>199</v>
      </c>
      <c r="E741" s="107">
        <v>162</v>
      </c>
      <c r="F741" s="107">
        <v>135</v>
      </c>
      <c r="G741" s="107">
        <f t="shared" si="314"/>
        <v>82</v>
      </c>
      <c r="H741" s="107">
        <f t="shared" si="316"/>
        <v>-53</v>
      </c>
      <c r="I741" s="108">
        <f t="shared" si="317"/>
        <v>-39.25925925925926</v>
      </c>
      <c r="J741" s="102"/>
      <c r="K741" s="114" t="s">
        <v>96</v>
      </c>
      <c r="L741" s="106">
        <v>213</v>
      </c>
      <c r="M741" s="107">
        <v>212</v>
      </c>
      <c r="N741" s="107">
        <v>162</v>
      </c>
      <c r="O741" s="107">
        <v>140</v>
      </c>
      <c r="P741" s="107">
        <f t="shared" si="315"/>
        <v>64</v>
      </c>
      <c r="Q741" s="107">
        <f t="shared" si="318"/>
        <v>-76</v>
      </c>
      <c r="R741" s="108">
        <f t="shared" si="319"/>
        <v>-54.285714285714285</v>
      </c>
      <c r="S741" s="108"/>
      <c r="W741" s="100" t="s">
        <v>357</v>
      </c>
      <c r="X741" s="100">
        <v>294</v>
      </c>
      <c r="Y741" s="100">
        <v>237</v>
      </c>
      <c r="Z741" s="100">
        <v>199</v>
      </c>
      <c r="AA741" s="100">
        <v>162</v>
      </c>
      <c r="AC741" s="100" t="s">
        <v>357</v>
      </c>
      <c r="AD741" s="100">
        <v>326</v>
      </c>
      <c r="AE741" s="100">
        <v>213</v>
      </c>
      <c r="AF741" s="100">
        <v>212</v>
      </c>
      <c r="AG741" s="100">
        <v>162</v>
      </c>
      <c r="AJ741" s="100" t="str">
        <f t="shared" si="312"/>
        <v>●</v>
      </c>
      <c r="AK741" s="100" t="str">
        <f t="shared" si="310"/>
        <v>●</v>
      </c>
      <c r="AL741" s="100" t="str">
        <f t="shared" si="310"/>
        <v>●</v>
      </c>
      <c r="AM741" s="100" t="str">
        <f t="shared" si="310"/>
        <v>●</v>
      </c>
      <c r="AP741" s="100" t="str">
        <f t="shared" si="313"/>
        <v>●</v>
      </c>
      <c r="AQ741" s="100" t="str">
        <f t="shared" si="311"/>
        <v>●</v>
      </c>
      <c r="AR741" s="100" t="str">
        <f t="shared" si="311"/>
        <v>●</v>
      </c>
      <c r="AS741" s="100" t="str">
        <f t="shared" si="311"/>
        <v>●</v>
      </c>
    </row>
    <row r="742" spans="2:45" s="100" customFormat="1" ht="14.25" customHeight="1">
      <c r="B742" s="102" t="s">
        <v>97</v>
      </c>
      <c r="C742" s="106">
        <v>301</v>
      </c>
      <c r="D742" s="107">
        <v>242</v>
      </c>
      <c r="E742" s="107">
        <v>180</v>
      </c>
      <c r="F742" s="107">
        <v>161</v>
      </c>
      <c r="G742" s="107">
        <f t="shared" si="314"/>
        <v>90</v>
      </c>
      <c r="H742" s="107">
        <f t="shared" si="316"/>
        <v>-71</v>
      </c>
      <c r="I742" s="108">
        <f t="shared" si="317"/>
        <v>-44.099378881987576</v>
      </c>
      <c r="J742" s="102"/>
      <c r="K742" s="114" t="s">
        <v>97</v>
      </c>
      <c r="L742" s="106">
        <v>288</v>
      </c>
      <c r="M742" s="107">
        <v>203</v>
      </c>
      <c r="N742" s="107">
        <v>197</v>
      </c>
      <c r="O742" s="107">
        <v>146</v>
      </c>
      <c r="P742" s="107">
        <f t="shared" si="315"/>
        <v>86</v>
      </c>
      <c r="Q742" s="107">
        <f t="shared" si="318"/>
        <v>-60</v>
      </c>
      <c r="R742" s="108">
        <f t="shared" si="319"/>
        <v>-41.095890410958901</v>
      </c>
      <c r="S742" s="108"/>
      <c r="W742" s="100" t="s">
        <v>358</v>
      </c>
      <c r="X742" s="100">
        <v>351</v>
      </c>
      <c r="Y742" s="100">
        <v>301</v>
      </c>
      <c r="Z742" s="100">
        <v>242</v>
      </c>
      <c r="AA742" s="100">
        <v>180</v>
      </c>
      <c r="AC742" s="100" t="s">
        <v>358</v>
      </c>
      <c r="AD742" s="100">
        <v>366</v>
      </c>
      <c r="AE742" s="100">
        <v>288</v>
      </c>
      <c r="AF742" s="100">
        <v>203</v>
      </c>
      <c r="AG742" s="100">
        <v>197</v>
      </c>
      <c r="AJ742" s="100" t="str">
        <f t="shared" si="312"/>
        <v>●</v>
      </c>
      <c r="AK742" s="100" t="str">
        <f t="shared" si="310"/>
        <v>●</v>
      </c>
      <c r="AL742" s="100" t="str">
        <f t="shared" si="310"/>
        <v>●</v>
      </c>
      <c r="AM742" s="100" t="str">
        <f t="shared" si="310"/>
        <v>●</v>
      </c>
      <c r="AP742" s="100" t="str">
        <f t="shared" si="313"/>
        <v>●</v>
      </c>
      <c r="AQ742" s="100" t="str">
        <f t="shared" si="311"/>
        <v>●</v>
      </c>
      <c r="AR742" s="100" t="str">
        <f t="shared" si="311"/>
        <v>●</v>
      </c>
      <c r="AS742" s="100" t="str">
        <f t="shared" si="311"/>
        <v>●</v>
      </c>
    </row>
    <row r="743" spans="2:45" s="100" customFormat="1" ht="14.25" customHeight="1">
      <c r="B743" s="102" t="s">
        <v>98</v>
      </c>
      <c r="C743" s="106">
        <v>263</v>
      </c>
      <c r="D743" s="107">
        <v>237</v>
      </c>
      <c r="E743" s="107">
        <v>172</v>
      </c>
      <c r="F743" s="107">
        <v>125</v>
      </c>
      <c r="G743" s="107">
        <f t="shared" si="314"/>
        <v>90</v>
      </c>
      <c r="H743" s="107">
        <f t="shared" si="316"/>
        <v>-35</v>
      </c>
      <c r="I743" s="108">
        <f t="shared" si="317"/>
        <v>-28.000000000000004</v>
      </c>
      <c r="J743" s="102"/>
      <c r="K743" s="114" t="s">
        <v>98</v>
      </c>
      <c r="L743" s="106">
        <v>285</v>
      </c>
      <c r="M743" s="107">
        <v>210</v>
      </c>
      <c r="N743" s="107">
        <v>182</v>
      </c>
      <c r="O743" s="107">
        <v>141</v>
      </c>
      <c r="P743" s="107">
        <f t="shared" si="315"/>
        <v>84</v>
      </c>
      <c r="Q743" s="107">
        <f t="shared" si="318"/>
        <v>-57</v>
      </c>
      <c r="R743" s="108">
        <f t="shared" si="319"/>
        <v>-40.425531914893611</v>
      </c>
      <c r="S743" s="108"/>
      <c r="W743" s="100" t="s">
        <v>359</v>
      </c>
      <c r="X743" s="100">
        <v>258</v>
      </c>
      <c r="Y743" s="100">
        <v>263</v>
      </c>
      <c r="Z743" s="100">
        <v>237</v>
      </c>
      <c r="AA743" s="100">
        <v>172</v>
      </c>
      <c r="AC743" s="100" t="s">
        <v>359</v>
      </c>
      <c r="AD743" s="100">
        <v>260</v>
      </c>
      <c r="AE743" s="100">
        <v>285</v>
      </c>
      <c r="AF743" s="100">
        <v>210</v>
      </c>
      <c r="AG743" s="100">
        <v>182</v>
      </c>
      <c r="AJ743" s="100" t="str">
        <f t="shared" si="312"/>
        <v>●</v>
      </c>
      <c r="AK743" s="100" t="str">
        <f t="shared" si="310"/>
        <v>●</v>
      </c>
      <c r="AL743" s="100" t="str">
        <f t="shared" si="310"/>
        <v>●</v>
      </c>
      <c r="AM743" s="100" t="str">
        <f t="shared" si="310"/>
        <v>●</v>
      </c>
      <c r="AP743" s="100" t="str">
        <f t="shared" si="313"/>
        <v>●</v>
      </c>
      <c r="AQ743" s="100" t="str">
        <f t="shared" si="311"/>
        <v>●</v>
      </c>
      <c r="AR743" s="100" t="str">
        <f t="shared" si="311"/>
        <v>●</v>
      </c>
      <c r="AS743" s="100" t="str">
        <f t="shared" si="311"/>
        <v>●</v>
      </c>
    </row>
    <row r="744" spans="2:45" s="100" customFormat="1" ht="14.25" customHeight="1">
      <c r="B744" s="102" t="s">
        <v>99</v>
      </c>
      <c r="C744" s="106">
        <v>193</v>
      </c>
      <c r="D744" s="107">
        <v>188</v>
      </c>
      <c r="E744" s="107">
        <v>180</v>
      </c>
      <c r="F744" s="107">
        <v>124</v>
      </c>
      <c r="G744" s="107">
        <f t="shared" si="314"/>
        <v>72</v>
      </c>
      <c r="H744" s="107">
        <f t="shared" si="316"/>
        <v>-52</v>
      </c>
      <c r="I744" s="108">
        <f t="shared" si="317"/>
        <v>-41.935483870967744</v>
      </c>
      <c r="J744" s="102"/>
      <c r="K744" s="114" t="s">
        <v>99</v>
      </c>
      <c r="L744" s="106">
        <v>214</v>
      </c>
      <c r="M744" s="107">
        <v>244</v>
      </c>
      <c r="N744" s="107">
        <v>176</v>
      </c>
      <c r="O744" s="107">
        <v>133</v>
      </c>
      <c r="P744" s="107">
        <f t="shared" si="315"/>
        <v>72</v>
      </c>
      <c r="Q744" s="107">
        <f t="shared" si="318"/>
        <v>-61</v>
      </c>
      <c r="R744" s="108">
        <f t="shared" si="319"/>
        <v>-45.864661654135332</v>
      </c>
      <c r="S744" s="108"/>
      <c r="W744" s="100" t="s">
        <v>360</v>
      </c>
      <c r="X744" s="100">
        <v>232</v>
      </c>
      <c r="Y744" s="100">
        <v>193</v>
      </c>
      <c r="Z744" s="100">
        <v>188</v>
      </c>
      <c r="AA744" s="100">
        <v>180</v>
      </c>
      <c r="AC744" s="100" t="s">
        <v>360</v>
      </c>
      <c r="AD744" s="100">
        <v>283</v>
      </c>
      <c r="AE744" s="100">
        <v>214</v>
      </c>
      <c r="AF744" s="100">
        <v>244</v>
      </c>
      <c r="AG744" s="100">
        <v>176</v>
      </c>
      <c r="AJ744" s="100" t="str">
        <f t="shared" si="312"/>
        <v>●</v>
      </c>
      <c r="AK744" s="100" t="str">
        <f t="shared" si="310"/>
        <v>●</v>
      </c>
      <c r="AL744" s="100" t="str">
        <f t="shared" si="310"/>
        <v>●</v>
      </c>
      <c r="AM744" s="100" t="str">
        <f t="shared" si="310"/>
        <v>●</v>
      </c>
      <c r="AP744" s="100" t="str">
        <f t="shared" si="313"/>
        <v>●</v>
      </c>
      <c r="AQ744" s="100" t="str">
        <f t="shared" si="311"/>
        <v>●</v>
      </c>
      <c r="AR744" s="100" t="str">
        <f t="shared" si="311"/>
        <v>●</v>
      </c>
      <c r="AS744" s="100" t="str">
        <f t="shared" si="311"/>
        <v>●</v>
      </c>
    </row>
    <row r="745" spans="2:45" s="100" customFormat="1" ht="14.25" customHeight="1">
      <c r="B745" s="102" t="s">
        <v>100</v>
      </c>
      <c r="C745" s="106">
        <v>202</v>
      </c>
      <c r="D745" s="107">
        <v>206</v>
      </c>
      <c r="E745" s="107">
        <v>188</v>
      </c>
      <c r="F745" s="107">
        <v>143</v>
      </c>
      <c r="G745" s="107">
        <f t="shared" si="314"/>
        <v>93</v>
      </c>
      <c r="H745" s="107">
        <f t="shared" si="316"/>
        <v>-50</v>
      </c>
      <c r="I745" s="108">
        <f t="shared" si="317"/>
        <v>-34.965034965034967</v>
      </c>
      <c r="J745" s="102"/>
      <c r="K745" s="114" t="s">
        <v>100</v>
      </c>
      <c r="L745" s="106">
        <v>237</v>
      </c>
      <c r="M745" s="107">
        <v>223</v>
      </c>
      <c r="N745" s="107">
        <v>197</v>
      </c>
      <c r="O745" s="107">
        <v>153</v>
      </c>
      <c r="P745" s="107">
        <f t="shared" si="315"/>
        <v>87</v>
      </c>
      <c r="Q745" s="107">
        <f t="shared" si="318"/>
        <v>-66</v>
      </c>
      <c r="R745" s="108">
        <f t="shared" si="319"/>
        <v>-43.137254901960787</v>
      </c>
      <c r="S745" s="108"/>
      <c r="W745" s="100" t="s">
        <v>361</v>
      </c>
      <c r="X745" s="100">
        <v>212</v>
      </c>
      <c r="Y745" s="100">
        <v>202</v>
      </c>
      <c r="Z745" s="100">
        <v>206</v>
      </c>
      <c r="AA745" s="100">
        <v>188</v>
      </c>
      <c r="AC745" s="100" t="s">
        <v>361</v>
      </c>
      <c r="AD745" s="100">
        <v>267</v>
      </c>
      <c r="AE745" s="100">
        <v>237</v>
      </c>
      <c r="AF745" s="100">
        <v>223</v>
      </c>
      <c r="AG745" s="100">
        <v>197</v>
      </c>
      <c r="AJ745" s="100" t="str">
        <f t="shared" si="312"/>
        <v>●</v>
      </c>
      <c r="AK745" s="100" t="str">
        <f t="shared" si="310"/>
        <v>●</v>
      </c>
      <c r="AL745" s="100" t="str">
        <f t="shared" si="310"/>
        <v>●</v>
      </c>
      <c r="AM745" s="100" t="str">
        <f t="shared" si="310"/>
        <v>●</v>
      </c>
      <c r="AP745" s="100" t="str">
        <f t="shared" si="313"/>
        <v>●</v>
      </c>
      <c r="AQ745" s="100" t="str">
        <f t="shared" si="311"/>
        <v>●</v>
      </c>
      <c r="AR745" s="100" t="str">
        <f t="shared" si="311"/>
        <v>●</v>
      </c>
      <c r="AS745" s="100" t="str">
        <f t="shared" si="311"/>
        <v>●</v>
      </c>
    </row>
    <row r="746" spans="2:45" s="100" customFormat="1" ht="14.25" customHeight="1">
      <c r="B746" s="102" t="s">
        <v>118</v>
      </c>
      <c r="C746" s="106">
        <v>223</v>
      </c>
      <c r="D746" s="107">
        <v>217</v>
      </c>
      <c r="E746" s="107">
        <v>203</v>
      </c>
      <c r="F746" s="107">
        <v>162</v>
      </c>
      <c r="G746" s="107">
        <f t="shared" si="314"/>
        <v>117</v>
      </c>
      <c r="H746" s="107">
        <f t="shared" si="316"/>
        <v>-45</v>
      </c>
      <c r="I746" s="108">
        <f t="shared" si="317"/>
        <v>-27.777777777777779</v>
      </c>
      <c r="J746" s="102"/>
      <c r="K746" s="114" t="s">
        <v>118</v>
      </c>
      <c r="L746" s="106">
        <v>227</v>
      </c>
      <c r="M746" s="107">
        <v>248</v>
      </c>
      <c r="N746" s="107">
        <v>198</v>
      </c>
      <c r="O746" s="107">
        <v>193</v>
      </c>
      <c r="P746" s="107">
        <f t="shared" si="315"/>
        <v>94</v>
      </c>
      <c r="Q746" s="107">
        <f t="shared" si="318"/>
        <v>-99</v>
      </c>
      <c r="R746" s="108">
        <f t="shared" si="319"/>
        <v>-51.295336787564771</v>
      </c>
      <c r="S746" s="108"/>
      <c r="W746" s="100" t="s">
        <v>362</v>
      </c>
      <c r="X746" s="100">
        <v>269</v>
      </c>
      <c r="Y746" s="100">
        <v>223</v>
      </c>
      <c r="Z746" s="100">
        <v>217</v>
      </c>
      <c r="AA746" s="100">
        <v>203</v>
      </c>
      <c r="AC746" s="100" t="s">
        <v>362</v>
      </c>
      <c r="AD746" s="100">
        <v>323</v>
      </c>
      <c r="AE746" s="100">
        <v>227</v>
      </c>
      <c r="AF746" s="100">
        <v>248</v>
      </c>
      <c r="AG746" s="100">
        <v>198</v>
      </c>
      <c r="AJ746" s="100" t="str">
        <f t="shared" si="312"/>
        <v>●</v>
      </c>
      <c r="AK746" s="100" t="str">
        <f t="shared" si="310"/>
        <v>●</v>
      </c>
      <c r="AL746" s="100" t="str">
        <f t="shared" si="310"/>
        <v>●</v>
      </c>
      <c r="AM746" s="100" t="str">
        <f t="shared" si="310"/>
        <v>●</v>
      </c>
      <c r="AP746" s="100" t="str">
        <f t="shared" si="313"/>
        <v>●</v>
      </c>
      <c r="AQ746" s="100" t="str">
        <f t="shared" si="311"/>
        <v>●</v>
      </c>
      <c r="AR746" s="100" t="str">
        <f t="shared" si="311"/>
        <v>●</v>
      </c>
      <c r="AS746" s="100" t="str">
        <f t="shared" si="311"/>
        <v>●</v>
      </c>
    </row>
    <row r="747" spans="2:45" s="100" customFormat="1" ht="14.25" customHeight="1">
      <c r="B747" s="102" t="s">
        <v>101</v>
      </c>
      <c r="C747" s="106">
        <v>286</v>
      </c>
      <c r="D747" s="107">
        <v>240</v>
      </c>
      <c r="E747" s="107">
        <v>218</v>
      </c>
      <c r="F747" s="107">
        <v>205</v>
      </c>
      <c r="G747" s="107">
        <f t="shared" si="314"/>
        <v>140</v>
      </c>
      <c r="H747" s="107">
        <f t="shared" si="316"/>
        <v>-65</v>
      </c>
      <c r="I747" s="108">
        <f t="shared" si="317"/>
        <v>-31.707317073170731</v>
      </c>
      <c r="J747" s="102"/>
      <c r="K747" s="114" t="s">
        <v>101</v>
      </c>
      <c r="L747" s="106">
        <v>297</v>
      </c>
      <c r="M747" s="107">
        <v>231</v>
      </c>
      <c r="N747" s="107">
        <v>223</v>
      </c>
      <c r="O747" s="107">
        <v>172</v>
      </c>
      <c r="P747" s="107">
        <f t="shared" si="315"/>
        <v>109</v>
      </c>
      <c r="Q747" s="107">
        <f t="shared" si="318"/>
        <v>-63</v>
      </c>
      <c r="R747" s="108">
        <f t="shared" si="319"/>
        <v>-36.627906976744185</v>
      </c>
      <c r="S747" s="108"/>
      <c r="W747" s="100" t="s">
        <v>363</v>
      </c>
      <c r="X747" s="100">
        <v>381</v>
      </c>
      <c r="Y747" s="100">
        <v>286</v>
      </c>
      <c r="Z747" s="100">
        <v>240</v>
      </c>
      <c r="AA747" s="100">
        <v>218</v>
      </c>
      <c r="AC747" s="100" t="s">
        <v>363</v>
      </c>
      <c r="AD747" s="100">
        <v>380</v>
      </c>
      <c r="AE747" s="100">
        <v>297</v>
      </c>
      <c r="AF747" s="100">
        <v>231</v>
      </c>
      <c r="AG747" s="100">
        <v>223</v>
      </c>
      <c r="AJ747" s="100" t="str">
        <f t="shared" si="312"/>
        <v>●</v>
      </c>
      <c r="AK747" s="100" t="str">
        <f t="shared" si="310"/>
        <v>●</v>
      </c>
      <c r="AL747" s="100" t="str">
        <f>IF(E747=Z747,"○","●")</f>
        <v>●</v>
      </c>
      <c r="AM747" s="100" t="str">
        <f t="shared" si="310"/>
        <v>●</v>
      </c>
      <c r="AP747" s="100" t="str">
        <f t="shared" si="313"/>
        <v>●</v>
      </c>
      <c r="AQ747" s="100" t="str">
        <f t="shared" si="311"/>
        <v>●</v>
      </c>
      <c r="AR747" s="100" t="str">
        <f t="shared" si="311"/>
        <v>●</v>
      </c>
      <c r="AS747" s="100" t="str">
        <f t="shared" si="311"/>
        <v>●</v>
      </c>
    </row>
    <row r="748" spans="2:45" s="100" customFormat="1" ht="14.25" customHeight="1">
      <c r="B748" s="102" t="s">
        <v>102</v>
      </c>
      <c r="C748" s="106">
        <v>396</v>
      </c>
      <c r="D748" s="107">
        <v>281</v>
      </c>
      <c r="E748" s="107">
        <v>225</v>
      </c>
      <c r="F748" s="107">
        <v>219</v>
      </c>
      <c r="G748" s="107">
        <f t="shared" si="314"/>
        <v>139</v>
      </c>
      <c r="H748" s="107">
        <f t="shared" si="316"/>
        <v>-80</v>
      </c>
      <c r="I748" s="108">
        <f t="shared" si="317"/>
        <v>-36.529680365296798</v>
      </c>
      <c r="J748" s="102"/>
      <c r="K748" s="114" t="s">
        <v>102</v>
      </c>
      <c r="L748" s="106">
        <v>364</v>
      </c>
      <c r="M748" s="107">
        <v>276</v>
      </c>
      <c r="N748" s="107">
        <v>228</v>
      </c>
      <c r="O748" s="107">
        <v>202</v>
      </c>
      <c r="P748" s="107">
        <f t="shared" si="315"/>
        <v>174</v>
      </c>
      <c r="Q748" s="107">
        <f t="shared" si="318"/>
        <v>-28</v>
      </c>
      <c r="R748" s="108">
        <f t="shared" si="319"/>
        <v>-13.861386138613863</v>
      </c>
      <c r="S748" s="108"/>
      <c r="W748" s="100" t="s">
        <v>364</v>
      </c>
      <c r="X748" s="100">
        <v>316</v>
      </c>
      <c r="Y748" s="100">
        <v>396</v>
      </c>
      <c r="Z748" s="100">
        <v>281</v>
      </c>
      <c r="AA748" s="100">
        <v>225</v>
      </c>
      <c r="AC748" s="100" t="s">
        <v>364</v>
      </c>
      <c r="AD748" s="100">
        <v>309</v>
      </c>
      <c r="AE748" s="100">
        <v>364</v>
      </c>
      <c r="AF748" s="100">
        <v>276</v>
      </c>
      <c r="AG748" s="100">
        <v>228</v>
      </c>
      <c r="AJ748" s="100" t="str">
        <f t="shared" si="312"/>
        <v>●</v>
      </c>
      <c r="AK748" s="100" t="str">
        <f t="shared" si="310"/>
        <v>●</v>
      </c>
      <c r="AL748" s="100" t="str">
        <f t="shared" si="310"/>
        <v>●</v>
      </c>
      <c r="AM748" s="100" t="str">
        <f t="shared" si="310"/>
        <v>●</v>
      </c>
      <c r="AP748" s="100" t="str">
        <f t="shared" si="313"/>
        <v>●</v>
      </c>
      <c r="AQ748" s="100" t="str">
        <f t="shared" si="311"/>
        <v>●</v>
      </c>
      <c r="AR748" s="100" t="str">
        <f t="shared" si="311"/>
        <v>●</v>
      </c>
      <c r="AS748" s="100" t="str">
        <f t="shared" si="311"/>
        <v>●</v>
      </c>
    </row>
    <row r="749" spans="2:45" s="100" customFormat="1" ht="14.25" customHeight="1">
      <c r="B749" s="102" t="s">
        <v>103</v>
      </c>
      <c r="C749" s="106">
        <v>323</v>
      </c>
      <c r="D749" s="107">
        <v>380</v>
      </c>
      <c r="E749" s="107">
        <v>260</v>
      </c>
      <c r="F749" s="107">
        <v>214</v>
      </c>
      <c r="G749" s="107">
        <f t="shared" si="314"/>
        <v>176</v>
      </c>
      <c r="H749" s="107">
        <f t="shared" si="316"/>
        <v>-38</v>
      </c>
      <c r="I749" s="108">
        <f t="shared" si="317"/>
        <v>-17.75700934579439</v>
      </c>
      <c r="J749" s="102"/>
      <c r="K749" s="114" t="s">
        <v>103</v>
      </c>
      <c r="L749" s="106">
        <v>308</v>
      </c>
      <c r="M749" s="107">
        <v>348</v>
      </c>
      <c r="N749" s="107">
        <v>283</v>
      </c>
      <c r="O749" s="107">
        <v>237</v>
      </c>
      <c r="P749" s="107">
        <f t="shared" si="315"/>
        <v>154</v>
      </c>
      <c r="Q749" s="107">
        <f t="shared" si="318"/>
        <v>-83</v>
      </c>
      <c r="R749" s="108">
        <f t="shared" si="319"/>
        <v>-35.021097046413502</v>
      </c>
      <c r="S749" s="108"/>
      <c r="W749" s="100" t="s">
        <v>365</v>
      </c>
      <c r="X749" s="100">
        <v>333</v>
      </c>
      <c r="Y749" s="100">
        <v>323</v>
      </c>
      <c r="Z749" s="100">
        <v>380</v>
      </c>
      <c r="AA749" s="100">
        <v>260</v>
      </c>
      <c r="AC749" s="100" t="s">
        <v>365</v>
      </c>
      <c r="AD749" s="100">
        <v>319</v>
      </c>
      <c r="AE749" s="100">
        <v>308</v>
      </c>
      <c r="AF749" s="100">
        <v>348</v>
      </c>
      <c r="AG749" s="100">
        <v>283</v>
      </c>
      <c r="AJ749" s="100" t="str">
        <f t="shared" si="312"/>
        <v>●</v>
      </c>
      <c r="AK749" s="100" t="str">
        <f t="shared" si="310"/>
        <v>●</v>
      </c>
      <c r="AL749" s="100" t="str">
        <f t="shared" si="310"/>
        <v>●</v>
      </c>
      <c r="AM749" s="100" t="str">
        <f t="shared" si="310"/>
        <v>●</v>
      </c>
      <c r="AP749" s="100" t="str">
        <f t="shared" si="313"/>
        <v>●</v>
      </c>
      <c r="AQ749" s="100" t="str">
        <f t="shared" si="311"/>
        <v>●</v>
      </c>
      <c r="AR749" s="100" t="str">
        <f t="shared" si="311"/>
        <v>●</v>
      </c>
      <c r="AS749" s="100" t="str">
        <f t="shared" si="311"/>
        <v>●</v>
      </c>
    </row>
    <row r="750" spans="2:45" s="100" customFormat="1" ht="14.25" customHeight="1">
      <c r="B750" s="102" t="s">
        <v>104</v>
      </c>
      <c r="C750" s="106">
        <v>321</v>
      </c>
      <c r="D750" s="107">
        <v>305</v>
      </c>
      <c r="E750" s="107">
        <v>363</v>
      </c>
      <c r="F750" s="107">
        <v>250</v>
      </c>
      <c r="G750" s="107">
        <f t="shared" si="314"/>
        <v>197</v>
      </c>
      <c r="H750" s="107">
        <f t="shared" si="316"/>
        <v>-53</v>
      </c>
      <c r="I750" s="108">
        <f t="shared" si="317"/>
        <v>-21.2</v>
      </c>
      <c r="J750" s="102"/>
      <c r="K750" s="114" t="s">
        <v>104</v>
      </c>
      <c r="L750" s="106">
        <v>307</v>
      </c>
      <c r="M750" s="107">
        <v>284</v>
      </c>
      <c r="N750" s="107">
        <v>340</v>
      </c>
      <c r="O750" s="107">
        <v>266</v>
      </c>
      <c r="P750" s="107">
        <f t="shared" si="315"/>
        <v>188</v>
      </c>
      <c r="Q750" s="107">
        <f t="shared" si="318"/>
        <v>-78</v>
      </c>
      <c r="R750" s="108">
        <f t="shared" si="319"/>
        <v>-29.323308270676691</v>
      </c>
      <c r="S750" s="108"/>
      <c r="W750" s="100" t="s">
        <v>366</v>
      </c>
      <c r="X750" s="100">
        <v>369</v>
      </c>
      <c r="Y750" s="100">
        <v>321</v>
      </c>
      <c r="Z750" s="100">
        <v>305</v>
      </c>
      <c r="AA750" s="100">
        <v>363</v>
      </c>
      <c r="AC750" s="100" t="s">
        <v>366</v>
      </c>
      <c r="AD750" s="100">
        <v>414</v>
      </c>
      <c r="AE750" s="100">
        <v>307</v>
      </c>
      <c r="AF750" s="100">
        <v>284</v>
      </c>
      <c r="AG750" s="100">
        <v>340</v>
      </c>
      <c r="AJ750" s="100" t="str">
        <f t="shared" si="312"/>
        <v>●</v>
      </c>
      <c r="AK750" s="100" t="str">
        <f t="shared" si="310"/>
        <v>●</v>
      </c>
      <c r="AL750" s="100" t="str">
        <f t="shared" si="310"/>
        <v>●</v>
      </c>
      <c r="AM750" s="100" t="str">
        <f t="shared" si="310"/>
        <v>●</v>
      </c>
      <c r="AP750" s="100" t="str">
        <f t="shared" si="313"/>
        <v>●</v>
      </c>
      <c r="AQ750" s="100" t="str">
        <f t="shared" si="311"/>
        <v>●</v>
      </c>
      <c r="AR750" s="100" t="str">
        <f t="shared" si="311"/>
        <v>●</v>
      </c>
      <c r="AS750" s="100" t="str">
        <f t="shared" si="311"/>
        <v>●</v>
      </c>
    </row>
    <row r="751" spans="2:45" s="100" customFormat="1" ht="14.25" customHeight="1">
      <c r="B751" s="102" t="s">
        <v>105</v>
      </c>
      <c r="C751" s="106">
        <v>351</v>
      </c>
      <c r="D751" s="107">
        <v>326</v>
      </c>
      <c r="E751" s="107">
        <v>314</v>
      </c>
      <c r="F751" s="107">
        <v>344</v>
      </c>
      <c r="G751" s="107">
        <f t="shared" si="314"/>
        <v>203</v>
      </c>
      <c r="H751" s="107">
        <f t="shared" si="316"/>
        <v>-141</v>
      </c>
      <c r="I751" s="108">
        <f t="shared" si="317"/>
        <v>-40.988372093023258</v>
      </c>
      <c r="J751" s="102"/>
      <c r="K751" s="114" t="s">
        <v>105</v>
      </c>
      <c r="L751" s="106">
        <v>391</v>
      </c>
      <c r="M751" s="107">
        <v>299</v>
      </c>
      <c r="N751" s="107">
        <v>284</v>
      </c>
      <c r="O751" s="107">
        <v>325</v>
      </c>
      <c r="P751" s="107">
        <f t="shared" si="315"/>
        <v>216</v>
      </c>
      <c r="Q751" s="107">
        <f t="shared" si="318"/>
        <v>-109</v>
      </c>
      <c r="R751" s="108">
        <f t="shared" si="319"/>
        <v>-33.53846153846154</v>
      </c>
      <c r="S751" s="108"/>
      <c r="W751" s="100" t="s">
        <v>367</v>
      </c>
      <c r="X751" s="100">
        <v>359</v>
      </c>
      <c r="Y751" s="100">
        <v>351</v>
      </c>
      <c r="Z751" s="100">
        <v>326</v>
      </c>
      <c r="AA751" s="100">
        <v>314</v>
      </c>
      <c r="AC751" s="100" t="s">
        <v>367</v>
      </c>
      <c r="AD751" s="100">
        <v>374</v>
      </c>
      <c r="AE751" s="100">
        <v>391</v>
      </c>
      <c r="AF751" s="100">
        <v>299</v>
      </c>
      <c r="AG751" s="100">
        <v>284</v>
      </c>
      <c r="AJ751" s="100" t="str">
        <f t="shared" si="312"/>
        <v>●</v>
      </c>
      <c r="AK751" s="100" t="str">
        <f t="shared" si="310"/>
        <v>●</v>
      </c>
      <c r="AL751" s="100" t="str">
        <f t="shared" si="310"/>
        <v>●</v>
      </c>
      <c r="AM751" s="100" t="str">
        <f t="shared" si="310"/>
        <v>●</v>
      </c>
      <c r="AP751" s="100" t="str">
        <f t="shared" si="313"/>
        <v>●</v>
      </c>
      <c r="AQ751" s="100" t="str">
        <f t="shared" si="311"/>
        <v>●</v>
      </c>
      <c r="AR751" s="100" t="str">
        <f t="shared" si="311"/>
        <v>●</v>
      </c>
      <c r="AS751" s="100" t="str">
        <f t="shared" si="311"/>
        <v>●</v>
      </c>
    </row>
    <row r="752" spans="2:45" s="100" customFormat="1" ht="14.25" customHeight="1">
      <c r="B752" s="102" t="s">
        <v>106</v>
      </c>
      <c r="C752" s="106">
        <v>308</v>
      </c>
      <c r="D752" s="107">
        <v>328</v>
      </c>
      <c r="E752" s="107">
        <v>302</v>
      </c>
      <c r="F752" s="107">
        <v>288</v>
      </c>
      <c r="G752" s="107">
        <f t="shared" si="314"/>
        <v>235</v>
      </c>
      <c r="H752" s="107">
        <f t="shared" si="316"/>
        <v>-53</v>
      </c>
      <c r="I752" s="108">
        <f t="shared" si="317"/>
        <v>-18.402777777777779</v>
      </c>
      <c r="J752" s="102"/>
      <c r="K752" s="114" t="s">
        <v>106</v>
      </c>
      <c r="L752" s="106">
        <v>352</v>
      </c>
      <c r="M752" s="107">
        <v>364</v>
      </c>
      <c r="N752" s="107">
        <v>290</v>
      </c>
      <c r="O752" s="107">
        <v>282</v>
      </c>
      <c r="P752" s="107">
        <f t="shared" si="315"/>
        <v>236</v>
      </c>
      <c r="Q752" s="107">
        <f t="shared" si="318"/>
        <v>-46</v>
      </c>
      <c r="R752" s="108">
        <f t="shared" si="319"/>
        <v>-16.312056737588655</v>
      </c>
      <c r="S752" s="108"/>
      <c r="W752" s="100" t="s">
        <v>368</v>
      </c>
      <c r="X752" s="100">
        <v>258</v>
      </c>
      <c r="Y752" s="100">
        <v>308</v>
      </c>
      <c r="Z752" s="100">
        <v>328</v>
      </c>
      <c r="AA752" s="100">
        <v>302</v>
      </c>
      <c r="AC752" s="100" t="s">
        <v>368</v>
      </c>
      <c r="AD752" s="100">
        <v>266</v>
      </c>
      <c r="AE752" s="100">
        <v>352</v>
      </c>
      <c r="AF752" s="100">
        <v>364</v>
      </c>
      <c r="AG752" s="100">
        <v>290</v>
      </c>
      <c r="AJ752" s="100" t="str">
        <f t="shared" si="312"/>
        <v>●</v>
      </c>
      <c r="AK752" s="100" t="str">
        <f t="shared" si="310"/>
        <v>●</v>
      </c>
      <c r="AL752" s="100" t="str">
        <f t="shared" si="310"/>
        <v>●</v>
      </c>
      <c r="AM752" s="100" t="str">
        <f t="shared" si="310"/>
        <v>●</v>
      </c>
      <c r="AP752" s="100" t="str">
        <f t="shared" si="313"/>
        <v>●</v>
      </c>
      <c r="AQ752" s="100" t="str">
        <f t="shared" si="311"/>
        <v>●</v>
      </c>
      <c r="AR752" s="100" t="str">
        <f t="shared" si="311"/>
        <v>●</v>
      </c>
      <c r="AS752" s="100" t="str">
        <f t="shared" si="311"/>
        <v>●</v>
      </c>
    </row>
    <row r="753" spans="2:45" s="100" customFormat="1" ht="14.25" customHeight="1">
      <c r="B753" s="102" t="s">
        <v>107</v>
      </c>
      <c r="C753" s="106">
        <v>208</v>
      </c>
      <c r="D753" s="107">
        <v>288</v>
      </c>
      <c r="E753" s="107">
        <v>296</v>
      </c>
      <c r="F753" s="107">
        <v>272</v>
      </c>
      <c r="G753" s="107">
        <f t="shared" si="314"/>
        <v>315</v>
      </c>
      <c r="H753" s="107">
        <f t="shared" si="316"/>
        <v>43</v>
      </c>
      <c r="I753" s="108">
        <f t="shared" si="317"/>
        <v>15.808823529411764</v>
      </c>
      <c r="J753" s="102"/>
      <c r="K753" s="114" t="s">
        <v>107</v>
      </c>
      <c r="L753" s="106">
        <v>229</v>
      </c>
      <c r="M753" s="107">
        <v>318</v>
      </c>
      <c r="N753" s="107">
        <v>320</v>
      </c>
      <c r="O753" s="107">
        <v>248</v>
      </c>
      <c r="P753" s="107">
        <f t="shared" si="315"/>
        <v>275</v>
      </c>
      <c r="Q753" s="107">
        <f t="shared" si="318"/>
        <v>27</v>
      </c>
      <c r="R753" s="108">
        <f t="shared" si="319"/>
        <v>10.887096774193548</v>
      </c>
      <c r="S753" s="108"/>
      <c r="W753" s="100" t="s">
        <v>369</v>
      </c>
      <c r="X753" s="100">
        <v>176</v>
      </c>
      <c r="Y753" s="100">
        <v>208</v>
      </c>
      <c r="Z753" s="100">
        <v>288</v>
      </c>
      <c r="AA753" s="100">
        <v>296</v>
      </c>
      <c r="AC753" s="100" t="s">
        <v>369</v>
      </c>
      <c r="AD753" s="100">
        <v>159</v>
      </c>
      <c r="AE753" s="100">
        <v>229</v>
      </c>
      <c r="AF753" s="100">
        <v>318</v>
      </c>
      <c r="AG753" s="100">
        <v>320</v>
      </c>
      <c r="AJ753" s="100" t="str">
        <f t="shared" si="312"/>
        <v>●</v>
      </c>
      <c r="AK753" s="100" t="str">
        <f t="shared" si="310"/>
        <v>●</v>
      </c>
      <c r="AL753" s="100" t="str">
        <f t="shared" si="310"/>
        <v>●</v>
      </c>
      <c r="AM753" s="100" t="str">
        <f t="shared" si="310"/>
        <v>●</v>
      </c>
      <c r="AP753" s="100" t="str">
        <f t="shared" si="313"/>
        <v>●</v>
      </c>
      <c r="AQ753" s="100" t="str">
        <f t="shared" si="311"/>
        <v>●</v>
      </c>
      <c r="AR753" s="100" t="str">
        <f t="shared" si="311"/>
        <v>●</v>
      </c>
      <c r="AS753" s="100" t="str">
        <f t="shared" si="311"/>
        <v>●</v>
      </c>
    </row>
    <row r="754" spans="2:45" s="100" customFormat="1" ht="14.25" customHeight="1">
      <c r="B754" s="102" t="s">
        <v>108</v>
      </c>
      <c r="C754" s="106">
        <v>133</v>
      </c>
      <c r="D754" s="107">
        <v>206</v>
      </c>
      <c r="E754" s="107">
        <v>257</v>
      </c>
      <c r="F754" s="107">
        <v>273</v>
      </c>
      <c r="G754" s="107">
        <f t="shared" si="314"/>
        <v>250</v>
      </c>
      <c r="H754" s="107">
        <f t="shared" si="316"/>
        <v>-23</v>
      </c>
      <c r="I754" s="108">
        <f t="shared" si="317"/>
        <v>-8.4249084249084252</v>
      </c>
      <c r="J754" s="102"/>
      <c r="K754" s="114" t="s">
        <v>108</v>
      </c>
      <c r="L754" s="106">
        <v>128</v>
      </c>
      <c r="M754" s="107">
        <v>189</v>
      </c>
      <c r="N754" s="107">
        <v>265</v>
      </c>
      <c r="O754" s="107">
        <v>265</v>
      </c>
      <c r="P754" s="107">
        <f t="shared" si="315"/>
        <v>217</v>
      </c>
      <c r="Q754" s="107">
        <f t="shared" si="318"/>
        <v>-48</v>
      </c>
      <c r="R754" s="108">
        <f t="shared" si="319"/>
        <v>-18.113207547169811</v>
      </c>
      <c r="S754" s="108"/>
      <c r="W754" s="100" t="s">
        <v>370</v>
      </c>
      <c r="X754" s="100">
        <v>108</v>
      </c>
      <c r="Y754" s="100">
        <v>133</v>
      </c>
      <c r="Z754" s="100">
        <v>206</v>
      </c>
      <c r="AA754" s="100">
        <v>257</v>
      </c>
      <c r="AC754" s="100" t="s">
        <v>370</v>
      </c>
      <c r="AD754" s="100">
        <v>109</v>
      </c>
      <c r="AE754" s="100">
        <v>128</v>
      </c>
      <c r="AF754" s="100">
        <v>189</v>
      </c>
      <c r="AG754" s="100">
        <v>265</v>
      </c>
      <c r="AJ754" s="100" t="str">
        <f t="shared" si="312"/>
        <v>●</v>
      </c>
      <c r="AK754" s="100" t="str">
        <f t="shared" si="310"/>
        <v>●</v>
      </c>
      <c r="AL754" s="100" t="str">
        <f t="shared" si="310"/>
        <v>●</v>
      </c>
      <c r="AM754" s="100" t="str">
        <f t="shared" si="310"/>
        <v>●</v>
      </c>
      <c r="AP754" s="100" t="str">
        <f t="shared" si="313"/>
        <v>●</v>
      </c>
      <c r="AQ754" s="100" t="str">
        <f t="shared" si="311"/>
        <v>●</v>
      </c>
      <c r="AR754" s="100" t="str">
        <f t="shared" si="311"/>
        <v>●</v>
      </c>
      <c r="AS754" s="100" t="str">
        <f t="shared" si="311"/>
        <v>○</v>
      </c>
    </row>
    <row r="755" spans="2:45" s="100" customFormat="1" ht="14.25" customHeight="1">
      <c r="B755" s="102" t="s">
        <v>109</v>
      </c>
      <c r="C755" s="106">
        <v>71</v>
      </c>
      <c r="D755" s="107">
        <v>123</v>
      </c>
      <c r="E755" s="107">
        <v>166</v>
      </c>
      <c r="F755" s="107">
        <v>207</v>
      </c>
      <c r="G755" s="107">
        <f t="shared" si="314"/>
        <v>210</v>
      </c>
      <c r="H755" s="107">
        <f t="shared" si="316"/>
        <v>3</v>
      </c>
      <c r="I755" s="108">
        <f t="shared" si="317"/>
        <v>1.4492753623188406</v>
      </c>
      <c r="J755" s="102"/>
      <c r="K755" s="114" t="s">
        <v>109</v>
      </c>
      <c r="L755" s="106">
        <v>65</v>
      </c>
      <c r="M755" s="107">
        <v>95</v>
      </c>
      <c r="N755" s="107">
        <v>146</v>
      </c>
      <c r="O755" s="107">
        <v>185</v>
      </c>
      <c r="P755" s="107">
        <f t="shared" si="315"/>
        <v>158</v>
      </c>
      <c r="Q755" s="107">
        <f t="shared" si="318"/>
        <v>-27</v>
      </c>
      <c r="R755" s="108">
        <f t="shared" si="319"/>
        <v>-14.594594594594595</v>
      </c>
      <c r="S755" s="108"/>
      <c r="W755" s="100" t="s">
        <v>371</v>
      </c>
      <c r="X755" s="100">
        <v>49</v>
      </c>
      <c r="Y755" s="100">
        <v>71</v>
      </c>
      <c r="Z755" s="100">
        <v>123</v>
      </c>
      <c r="AA755" s="100">
        <v>166</v>
      </c>
      <c r="AC755" s="100" t="s">
        <v>371</v>
      </c>
      <c r="AD755" s="100">
        <v>60</v>
      </c>
      <c r="AE755" s="100">
        <v>65</v>
      </c>
      <c r="AF755" s="100">
        <v>95</v>
      </c>
      <c r="AG755" s="100">
        <v>146</v>
      </c>
      <c r="AJ755" s="100" t="str">
        <f t="shared" si="312"/>
        <v>●</v>
      </c>
      <c r="AK755" s="100" t="str">
        <f t="shared" si="310"/>
        <v>●</v>
      </c>
      <c r="AL755" s="100" t="str">
        <f t="shared" si="310"/>
        <v>●</v>
      </c>
      <c r="AM755" s="100" t="str">
        <f t="shared" si="310"/>
        <v>●</v>
      </c>
      <c r="AP755" s="100" t="str">
        <f t="shared" si="313"/>
        <v>●</v>
      </c>
      <c r="AQ755" s="100" t="str">
        <f t="shared" si="311"/>
        <v>●</v>
      </c>
      <c r="AR755" s="100" t="str">
        <f t="shared" si="311"/>
        <v>●</v>
      </c>
      <c r="AS755" s="100" t="str">
        <f t="shared" si="311"/>
        <v>●</v>
      </c>
    </row>
    <row r="756" spans="2:45" s="100" customFormat="1" ht="14.25" customHeight="1">
      <c r="B756" s="102" t="s">
        <v>110</v>
      </c>
      <c r="C756" s="106">
        <v>50</v>
      </c>
      <c r="D756" s="107">
        <v>108</v>
      </c>
      <c r="E756" s="107">
        <v>151</v>
      </c>
      <c r="F756" s="107">
        <v>185</v>
      </c>
      <c r="G756" s="107">
        <f t="shared" si="314"/>
        <v>330</v>
      </c>
      <c r="H756" s="107">
        <f t="shared" si="316"/>
        <v>145</v>
      </c>
      <c r="I756" s="108">
        <f t="shared" si="317"/>
        <v>78.378378378378372</v>
      </c>
      <c r="J756" s="102"/>
      <c r="K756" s="114" t="s">
        <v>110</v>
      </c>
      <c r="L756" s="106">
        <v>43</v>
      </c>
      <c r="M756" s="107">
        <v>48</v>
      </c>
      <c r="N756" s="107">
        <v>81</v>
      </c>
      <c r="O756" s="107">
        <v>115</v>
      </c>
      <c r="P756" s="107">
        <f t="shared" si="315"/>
        <v>179</v>
      </c>
      <c r="Q756" s="107">
        <f t="shared" si="318"/>
        <v>64</v>
      </c>
      <c r="R756" s="108">
        <f t="shared" si="319"/>
        <v>55.652173913043477</v>
      </c>
      <c r="S756" s="108"/>
      <c r="W756" s="100" t="s">
        <v>378</v>
      </c>
      <c r="X756" s="100">
        <v>25</v>
      </c>
      <c r="Y756" s="100">
        <v>50</v>
      </c>
      <c r="Z756" s="100">
        <v>108</v>
      </c>
      <c r="AA756" s="100">
        <v>151</v>
      </c>
      <c r="AC756" s="100" t="s">
        <v>378</v>
      </c>
      <c r="AD756" s="100">
        <v>33</v>
      </c>
      <c r="AE756" s="100">
        <v>43</v>
      </c>
      <c r="AF756" s="100">
        <v>48</v>
      </c>
      <c r="AG756" s="100">
        <v>81</v>
      </c>
      <c r="AJ756" s="100" t="str">
        <f t="shared" si="312"/>
        <v>●</v>
      </c>
      <c r="AK756" s="100" t="str">
        <f t="shared" si="310"/>
        <v>●</v>
      </c>
      <c r="AL756" s="100" t="str">
        <f t="shared" si="310"/>
        <v>●</v>
      </c>
      <c r="AM756" s="100" t="str">
        <f t="shared" si="310"/>
        <v>●</v>
      </c>
      <c r="AP756" s="100" t="str">
        <f t="shared" si="313"/>
        <v>●</v>
      </c>
      <c r="AQ756" s="100" t="str">
        <f t="shared" si="311"/>
        <v>●</v>
      </c>
      <c r="AR756" s="100" t="str">
        <f t="shared" si="311"/>
        <v>●</v>
      </c>
      <c r="AS756" s="100" t="str">
        <f t="shared" si="311"/>
        <v>●</v>
      </c>
    </row>
    <row r="757" spans="2:45" s="100" customFormat="1" ht="14.25" customHeight="1">
      <c r="B757" s="119" t="s">
        <v>111</v>
      </c>
      <c r="C757" s="120" t="s">
        <v>313</v>
      </c>
      <c r="D757" s="116" t="s">
        <v>313</v>
      </c>
      <c r="E757" s="116" t="s">
        <v>313</v>
      </c>
      <c r="F757" s="116" t="s">
        <v>313</v>
      </c>
      <c r="G757" s="107">
        <f t="shared" si="314"/>
        <v>11</v>
      </c>
      <c r="H757" s="107"/>
      <c r="I757" s="108"/>
      <c r="K757" s="119" t="s">
        <v>111</v>
      </c>
      <c r="L757" s="120" t="s">
        <v>313</v>
      </c>
      <c r="M757" s="116" t="s">
        <v>313</v>
      </c>
      <c r="N757" s="116" t="s">
        <v>313</v>
      </c>
      <c r="O757" s="116" t="s">
        <v>313</v>
      </c>
      <c r="P757" s="107">
        <f t="shared" si="315"/>
        <v>4</v>
      </c>
      <c r="Q757" s="107"/>
      <c r="R757" s="108"/>
    </row>
    <row r="758" spans="2:45" s="100" customFormat="1" ht="14.25" customHeight="1">
      <c r="B758" s="119"/>
      <c r="C758" s="123"/>
      <c r="D758" s="116"/>
      <c r="E758" s="116"/>
      <c r="F758" s="116"/>
      <c r="G758" s="107"/>
      <c r="H758" s="107"/>
      <c r="I758" s="108"/>
      <c r="K758" s="119"/>
      <c r="L758" s="123"/>
      <c r="M758" s="116"/>
      <c r="N758" s="116"/>
      <c r="O758" s="116"/>
      <c r="P758" s="107"/>
      <c r="Q758" s="107"/>
      <c r="R758" s="108"/>
    </row>
    <row r="759" spans="2:45" s="100" customFormat="1" ht="14.25" customHeight="1">
      <c r="G759" s="168"/>
      <c r="P759" s="168"/>
    </row>
    <row r="760" spans="2:45" s="99" customFormat="1" ht="14.25" customHeight="1">
      <c r="B760" s="99" t="str">
        <f>LEFT(B730,LEN(B730)-2)&amp;+"男"</f>
        <v>赤岩・男</v>
      </c>
      <c r="K760" s="99" t="str">
        <f>LEFT(K730,LEN(K730)-2)&amp;+"男"</f>
        <v>高島・男</v>
      </c>
      <c r="W760" s="100"/>
      <c r="X760" s="100"/>
      <c r="Y760" s="100"/>
      <c r="Z760" s="100"/>
      <c r="AA760" s="100"/>
      <c r="AB760" s="100"/>
      <c r="AC760" s="100"/>
      <c r="AD760" s="100"/>
      <c r="AE760" s="100"/>
      <c r="AF760" s="100"/>
      <c r="AG760" s="100"/>
    </row>
    <row r="761" spans="2:45" s="100" customFormat="1" ht="14.25" customHeight="1">
      <c r="B761" s="583" t="s">
        <v>335</v>
      </c>
      <c r="C761" s="101"/>
      <c r="D761" s="101"/>
      <c r="E761" s="101"/>
      <c r="F761" s="101"/>
      <c r="G761" s="135"/>
      <c r="H761" s="131"/>
      <c r="I761" s="131"/>
      <c r="J761" s="102"/>
      <c r="K761" s="583" t="s">
        <v>335</v>
      </c>
      <c r="L761" s="101"/>
      <c r="M761" s="101"/>
      <c r="N761" s="101"/>
      <c r="O761" s="101"/>
      <c r="P761" s="135"/>
      <c r="Q761" s="131"/>
      <c r="R761" s="131"/>
      <c r="S761" s="103"/>
    </row>
    <row r="762" spans="2:45" s="100" customFormat="1" ht="14.25" customHeight="1">
      <c r="B762" s="584"/>
      <c r="C762" s="130" t="str">
        <f>$C$4</f>
        <v>平成7年</v>
      </c>
      <c r="D762" s="130" t="str">
        <f>$D$4</f>
        <v>平成12年</v>
      </c>
      <c r="E762" s="130" t="str">
        <f>$E$4</f>
        <v>平成17年</v>
      </c>
      <c r="F762" s="130" t="str">
        <f>$F$4</f>
        <v>平成22年</v>
      </c>
      <c r="G762" s="130" t="s">
        <v>410</v>
      </c>
      <c r="H762" s="133" t="str">
        <f>$H$4</f>
        <v>対平成</v>
      </c>
      <c r="I762" s="134" t="str">
        <f>$I$4</f>
        <v>22年</v>
      </c>
      <c r="J762" s="102"/>
      <c r="K762" s="584"/>
      <c r="L762" s="130" t="str">
        <f>$C$4</f>
        <v>平成7年</v>
      </c>
      <c r="M762" s="130" t="str">
        <f>$D$4</f>
        <v>平成12年</v>
      </c>
      <c r="N762" s="130" t="str">
        <f>$E$4</f>
        <v>平成17年</v>
      </c>
      <c r="O762" s="130" t="str">
        <f>$F$4</f>
        <v>平成22年</v>
      </c>
      <c r="P762" s="130" t="s">
        <v>410</v>
      </c>
      <c r="Q762" s="133" t="str">
        <f>$H$4</f>
        <v>対平成</v>
      </c>
      <c r="R762" s="134" t="str">
        <f>$I$4</f>
        <v>22年</v>
      </c>
      <c r="S762" s="103"/>
    </row>
    <row r="763" spans="2:45" s="100" customFormat="1" ht="14.25" customHeight="1">
      <c r="B763" s="585"/>
      <c r="C763" s="104"/>
      <c r="D763" s="104"/>
      <c r="E763" s="104"/>
      <c r="F763" s="104"/>
      <c r="G763" s="104"/>
      <c r="H763" s="132" t="s">
        <v>88</v>
      </c>
      <c r="I763" s="133" t="s">
        <v>398</v>
      </c>
      <c r="J763" s="102"/>
      <c r="K763" s="585"/>
      <c r="L763" s="104"/>
      <c r="M763" s="104"/>
      <c r="N763" s="104"/>
      <c r="O763" s="104"/>
      <c r="P763" s="104"/>
      <c r="Q763" s="132" t="s">
        <v>88</v>
      </c>
      <c r="R763" s="133" t="s">
        <v>398</v>
      </c>
      <c r="S763" s="103"/>
    </row>
    <row r="764" spans="2:45" s="199" customFormat="1" ht="14.25" customHeight="1">
      <c r="B764" s="200" t="s">
        <v>90</v>
      </c>
      <c r="C764" s="198">
        <v>1920</v>
      </c>
      <c r="D764" s="194">
        <v>1843</v>
      </c>
      <c r="E764" s="194">
        <v>1694</v>
      </c>
      <c r="F764" s="194">
        <v>1515</v>
      </c>
      <c r="G764" s="194">
        <f>IF(COUNTIF(G769:G787,"x"),"x",IF(SUM(G769:G787)=0,"-",SUM(G769:G787)))</f>
        <v>1276</v>
      </c>
      <c r="H764" s="193">
        <f t="shared" ref="H764:H767" si="320">IF(G764="x","x",IF(AND(G764="-",F764="-"),"-",IF(AND(G764="-",F764&gt;0),F764*-1,IF(AND(G764&gt;0,F764="-"),G764,G764-F764))))</f>
        <v>-239</v>
      </c>
      <c r="I764" s="195">
        <f t="shared" ref="I764:I767" si="321">IF(H764="x","x",IF(H764="-","-",IF(AND(F764="-",G764&gt;0),"皆増",IF(AND(F764&gt;0,G764="-"),"皆減",H764/F764*100))))</f>
        <v>-15.775577557755776</v>
      </c>
      <c r="J764" s="196"/>
      <c r="K764" s="197" t="s">
        <v>90</v>
      </c>
      <c r="L764" s="198">
        <v>1999</v>
      </c>
      <c r="M764" s="194">
        <v>1879</v>
      </c>
      <c r="N764" s="194">
        <v>1749</v>
      </c>
      <c r="O764" s="194">
        <v>1548</v>
      </c>
      <c r="P764" s="194">
        <f>IF(COUNTIF(P769:P787,"x"),"x",IF(SUM(P769:P787)=0,"-",SUM(P769:P787)))</f>
        <v>1127</v>
      </c>
      <c r="Q764" s="193">
        <f t="shared" ref="Q764:Q767" si="322">IF(P764="x","x",IF(AND(P764="-",O764="-"),"-",IF(AND(P764="-",O764&gt;0),O764*-1,IF(AND(P764&gt;0,O764="-"),P764,P764-O764))))</f>
        <v>-421</v>
      </c>
      <c r="R764" s="195">
        <f t="shared" ref="R764:R767" si="323">IF(Q764="x","x",IF(Q764="-","-",IF(AND(O764="-",P764&gt;0),"皆増",IF(AND(O764&gt;0,P764="-"),"皆減",Q764/O764*100))))</f>
        <v>-27.19638242894057</v>
      </c>
      <c r="S764" s="195"/>
      <c r="W764" s="199" t="s">
        <v>373</v>
      </c>
      <c r="X764" s="199">
        <v>2036</v>
      </c>
      <c r="Y764" s="199">
        <v>1920</v>
      </c>
      <c r="Z764" s="199">
        <v>1843</v>
      </c>
      <c r="AA764" s="199">
        <v>1694</v>
      </c>
      <c r="AC764" s="199" t="s">
        <v>373</v>
      </c>
      <c r="AD764" s="199">
        <v>2161</v>
      </c>
      <c r="AE764" s="199">
        <v>1999</v>
      </c>
      <c r="AF764" s="199">
        <v>1879</v>
      </c>
      <c r="AG764" s="199">
        <v>1749</v>
      </c>
      <c r="AJ764" s="199" t="str">
        <f>IF(C764=X764,"○","●")</f>
        <v>●</v>
      </c>
      <c r="AK764" s="199" t="str">
        <f t="shared" ref="AK764:AM786" si="324">IF(D764=Y764,"○","●")</f>
        <v>●</v>
      </c>
      <c r="AL764" s="199" t="str">
        <f t="shared" si="324"/>
        <v>●</v>
      </c>
      <c r="AM764" s="199" t="str">
        <f t="shared" si="324"/>
        <v>●</v>
      </c>
      <c r="AP764" s="199" t="str">
        <f>IF(L764=AD764,"○","●")</f>
        <v>●</v>
      </c>
      <c r="AQ764" s="199" t="str">
        <f t="shared" ref="AQ764:AS786" si="325">IF(M764=AE764,"○","●")</f>
        <v>●</v>
      </c>
      <c r="AR764" s="199" t="str">
        <f t="shared" si="325"/>
        <v>●</v>
      </c>
      <c r="AS764" s="199" t="str">
        <f t="shared" si="325"/>
        <v>●</v>
      </c>
    </row>
    <row r="765" spans="2:45" s="100" customFormat="1" ht="14.25" customHeight="1">
      <c r="B765" s="105" t="s">
        <v>91</v>
      </c>
      <c r="C765" s="106">
        <v>276</v>
      </c>
      <c r="D765" s="107">
        <v>234</v>
      </c>
      <c r="E765" s="107">
        <v>181</v>
      </c>
      <c r="F765" s="107">
        <v>147</v>
      </c>
      <c r="G765" s="107">
        <f>IF(COUNTIF(G769:G771,"x"),"x",IF(SUM(G769:G771)=0,"-",SUM(G769:G771)))</f>
        <v>113</v>
      </c>
      <c r="H765" s="107">
        <f t="shared" si="320"/>
        <v>-34</v>
      </c>
      <c r="I765" s="108">
        <f t="shared" si="321"/>
        <v>-23.129251700680271</v>
      </c>
      <c r="J765" s="102"/>
      <c r="K765" s="109" t="s">
        <v>91</v>
      </c>
      <c r="L765" s="106">
        <v>307</v>
      </c>
      <c r="M765" s="107">
        <v>277</v>
      </c>
      <c r="N765" s="107">
        <v>217</v>
      </c>
      <c r="O765" s="107">
        <v>168</v>
      </c>
      <c r="P765" s="107">
        <f>IF(COUNTIF(P769:P771,"x"),"x",IF(SUM(P769:P771)=0,"-",SUM(P769:P771)))</f>
        <v>85</v>
      </c>
      <c r="Q765" s="107">
        <f t="shared" si="322"/>
        <v>-83</v>
      </c>
      <c r="R765" s="108">
        <f t="shared" si="323"/>
        <v>-49.404761904761905</v>
      </c>
      <c r="S765" s="108"/>
      <c r="W765" s="100" t="s">
        <v>374</v>
      </c>
      <c r="X765" s="100">
        <v>329</v>
      </c>
      <c r="Y765" s="100">
        <v>276</v>
      </c>
      <c r="Z765" s="100">
        <v>234</v>
      </c>
      <c r="AA765" s="100">
        <v>181</v>
      </c>
      <c r="AC765" s="100" t="s">
        <v>374</v>
      </c>
      <c r="AD765" s="100">
        <v>377</v>
      </c>
      <c r="AE765" s="100">
        <v>307</v>
      </c>
      <c r="AF765" s="100">
        <v>277</v>
      </c>
      <c r="AG765" s="100">
        <v>217</v>
      </c>
      <c r="AJ765" s="100" t="str">
        <f t="shared" ref="AJ765:AJ786" si="326">IF(C765=X765,"○","●")</f>
        <v>●</v>
      </c>
      <c r="AK765" s="100" t="str">
        <f t="shared" si="324"/>
        <v>●</v>
      </c>
      <c r="AL765" s="100" t="str">
        <f t="shared" si="324"/>
        <v>●</v>
      </c>
      <c r="AM765" s="100" t="str">
        <f t="shared" si="324"/>
        <v>●</v>
      </c>
      <c r="AP765" s="100" t="str">
        <f t="shared" ref="AP765:AP786" si="327">IF(L765=AD765,"○","●")</f>
        <v>●</v>
      </c>
      <c r="AQ765" s="100" t="str">
        <f t="shared" si="325"/>
        <v>●</v>
      </c>
      <c r="AR765" s="100" t="str">
        <f t="shared" si="325"/>
        <v>●</v>
      </c>
      <c r="AS765" s="100" t="str">
        <f>IF(O765=AG765,"○","●")</f>
        <v>●</v>
      </c>
    </row>
    <row r="766" spans="2:45" s="100" customFormat="1" ht="14.25" customHeight="1">
      <c r="B766" s="105" t="s">
        <v>92</v>
      </c>
      <c r="C766" s="106">
        <v>1336</v>
      </c>
      <c r="D766" s="107">
        <v>1213</v>
      </c>
      <c r="E766" s="107">
        <v>1073</v>
      </c>
      <c r="F766" s="107">
        <v>913</v>
      </c>
      <c r="G766" s="296">
        <f>IF(COUNTIF(G772:G781,"x"),"x",IF(SUM(G772:G781)=0,"-",SUM(G772:G781)))</f>
        <v>635</v>
      </c>
      <c r="H766" s="107">
        <f t="shared" si="320"/>
        <v>-278</v>
      </c>
      <c r="I766" s="108">
        <f t="shared" si="321"/>
        <v>-30.449069003285871</v>
      </c>
      <c r="J766" s="102"/>
      <c r="K766" s="109" t="s">
        <v>92</v>
      </c>
      <c r="L766" s="106">
        <v>1350</v>
      </c>
      <c r="M766" s="107">
        <v>1171</v>
      </c>
      <c r="N766" s="107">
        <v>1071</v>
      </c>
      <c r="O766" s="107">
        <v>938</v>
      </c>
      <c r="P766" s="296">
        <f>IF(COUNTIF(P772:P781,"x"),"x",IF(SUM(P772:P781)=0,"-",SUM(P772:P781)))</f>
        <v>619</v>
      </c>
      <c r="Q766" s="107">
        <f t="shared" si="322"/>
        <v>-319</v>
      </c>
      <c r="R766" s="108">
        <f t="shared" si="323"/>
        <v>-34.008528784648192</v>
      </c>
      <c r="S766" s="108"/>
      <c r="W766" s="100" t="s">
        <v>375</v>
      </c>
      <c r="X766" s="100">
        <v>1460</v>
      </c>
      <c r="Y766" s="100">
        <v>1336</v>
      </c>
      <c r="Z766" s="100">
        <v>1213</v>
      </c>
      <c r="AA766" s="100">
        <v>1073</v>
      </c>
      <c r="AC766" s="100" t="s">
        <v>375</v>
      </c>
      <c r="AD766" s="100">
        <v>1528</v>
      </c>
      <c r="AE766" s="100">
        <v>1350</v>
      </c>
      <c r="AF766" s="100">
        <v>1171</v>
      </c>
      <c r="AG766" s="100">
        <v>1071</v>
      </c>
      <c r="AJ766" s="100" t="str">
        <f t="shared" si="326"/>
        <v>●</v>
      </c>
      <c r="AK766" s="100" t="str">
        <f t="shared" si="324"/>
        <v>●</v>
      </c>
      <c r="AL766" s="100" t="str">
        <f>IF(E766=Z766,"○","●")</f>
        <v>●</v>
      </c>
      <c r="AM766" s="100" t="str">
        <f t="shared" si="324"/>
        <v>●</v>
      </c>
      <c r="AP766" s="100" t="str">
        <f t="shared" si="327"/>
        <v>●</v>
      </c>
      <c r="AQ766" s="100" t="str">
        <f t="shared" si="325"/>
        <v>●</v>
      </c>
      <c r="AR766" s="100" t="str">
        <f t="shared" si="325"/>
        <v>●</v>
      </c>
      <c r="AS766" s="100" t="str">
        <f t="shared" si="325"/>
        <v>●</v>
      </c>
    </row>
    <row r="767" spans="2:45" s="100" customFormat="1" ht="14.25" customHeight="1">
      <c r="B767" s="105" t="s">
        <v>93</v>
      </c>
      <c r="C767" s="106">
        <v>308</v>
      </c>
      <c r="D767" s="107">
        <v>396</v>
      </c>
      <c r="E767" s="107">
        <v>440</v>
      </c>
      <c r="F767" s="107">
        <v>455</v>
      </c>
      <c r="G767" s="107">
        <f>IF(COUNTIF(G782:G786,"x"),"x",IF(SUM(G782,G786)=0,"-",SUM(G782:G786)))</f>
        <v>522</v>
      </c>
      <c r="H767" s="107">
        <f t="shared" si="320"/>
        <v>67</v>
      </c>
      <c r="I767" s="108">
        <f t="shared" si="321"/>
        <v>14.725274725274726</v>
      </c>
      <c r="J767" s="102"/>
      <c r="K767" s="109" t="s">
        <v>93</v>
      </c>
      <c r="L767" s="106">
        <v>342</v>
      </c>
      <c r="M767" s="107">
        <v>431</v>
      </c>
      <c r="N767" s="107">
        <v>461</v>
      </c>
      <c r="O767" s="107">
        <v>442</v>
      </c>
      <c r="P767" s="107">
        <f>IF(COUNTIF(P782:P786,"x"),"x",IF(SUM(P782,P786)=0,"-",SUM(P782:P786)))</f>
        <v>420</v>
      </c>
      <c r="Q767" s="107">
        <f t="shared" si="322"/>
        <v>-22</v>
      </c>
      <c r="R767" s="108">
        <f t="shared" si="323"/>
        <v>-4.9773755656108598</v>
      </c>
      <c r="S767" s="108"/>
      <c r="W767" s="100" t="s">
        <v>376</v>
      </c>
      <c r="X767" s="100">
        <v>247</v>
      </c>
      <c r="Y767" s="100">
        <v>308</v>
      </c>
      <c r="Z767" s="100">
        <v>396</v>
      </c>
      <c r="AA767" s="100">
        <v>440</v>
      </c>
      <c r="AC767" s="100" t="s">
        <v>376</v>
      </c>
      <c r="AD767" s="100">
        <v>256</v>
      </c>
      <c r="AE767" s="100">
        <v>342</v>
      </c>
      <c r="AF767" s="100">
        <v>431</v>
      </c>
      <c r="AG767" s="100">
        <v>461</v>
      </c>
      <c r="AJ767" s="100" t="str">
        <f t="shared" si="326"/>
        <v>●</v>
      </c>
      <c r="AK767" s="100" t="str">
        <f t="shared" si="324"/>
        <v>●</v>
      </c>
      <c r="AL767" s="100" t="str">
        <f t="shared" si="324"/>
        <v>●</v>
      </c>
      <c r="AM767" s="100" t="str">
        <f t="shared" si="324"/>
        <v>●</v>
      </c>
      <c r="AP767" s="100" t="str">
        <f t="shared" si="327"/>
        <v>●</v>
      </c>
      <c r="AQ767" s="100" t="str">
        <f t="shared" si="325"/>
        <v>●</v>
      </c>
      <c r="AR767" s="100" t="str">
        <f t="shared" si="325"/>
        <v>●</v>
      </c>
      <c r="AS767" s="100" t="str">
        <f t="shared" si="325"/>
        <v>●</v>
      </c>
    </row>
    <row r="768" spans="2:45" s="100" customFormat="1" ht="14.25" customHeight="1">
      <c r="B768" s="102"/>
      <c r="C768" s="106"/>
      <c r="D768" s="112"/>
      <c r="E768" s="112"/>
      <c r="F768" s="112"/>
      <c r="G768" s="112"/>
      <c r="H768" s="112"/>
      <c r="I768" s="113"/>
      <c r="J768" s="102"/>
      <c r="K768" s="114"/>
      <c r="L768" s="106"/>
      <c r="M768" s="112"/>
      <c r="N768" s="112"/>
      <c r="O768" s="112"/>
      <c r="P768" s="112"/>
      <c r="Q768" s="112"/>
      <c r="R768" s="113"/>
      <c r="S768" s="113"/>
      <c r="AJ768" s="100" t="str">
        <f t="shared" si="326"/>
        <v>○</v>
      </c>
      <c r="AK768" s="100" t="str">
        <f t="shared" si="324"/>
        <v>○</v>
      </c>
      <c r="AL768" s="100" t="str">
        <f t="shared" si="324"/>
        <v>○</v>
      </c>
      <c r="AM768" s="100" t="str">
        <f t="shared" si="324"/>
        <v>○</v>
      </c>
      <c r="AP768" s="100" t="str">
        <f t="shared" si="327"/>
        <v>○</v>
      </c>
      <c r="AQ768" s="100" t="str">
        <f t="shared" si="325"/>
        <v>○</v>
      </c>
      <c r="AR768" s="100" t="str">
        <f t="shared" si="325"/>
        <v>○</v>
      </c>
      <c r="AS768" s="100" t="str">
        <f t="shared" si="325"/>
        <v>○</v>
      </c>
    </row>
    <row r="769" spans="2:45" s="100" customFormat="1" ht="14.25" customHeight="1">
      <c r="B769" s="102" t="s">
        <v>94</v>
      </c>
      <c r="C769" s="106">
        <v>68</v>
      </c>
      <c r="D769" s="107">
        <v>55</v>
      </c>
      <c r="E769" s="107">
        <v>54</v>
      </c>
      <c r="F769" s="107">
        <v>33</v>
      </c>
      <c r="G769" s="107">
        <f>第2表01元データ!R40</f>
        <v>26</v>
      </c>
      <c r="H769" s="107">
        <f t="shared" ref="H769:H786" si="328">IF(G769="x","x",IF(AND(G769="-",F769="-"),"-",IF(AND(G769="-",F769&gt;0),F769*-1,IF(AND(G769&gt;0,F769="-"),G769,G769-F769))))</f>
        <v>-7</v>
      </c>
      <c r="I769" s="108">
        <f t="shared" ref="I769:I786" si="329">IF(H769="x","x",IF(H769="-","-",IF(AND(F769="-",G769&gt;0),"皆増",IF(AND(F769&gt;0,G769="-"),"皆減",H769/F769*100))))</f>
        <v>-21.212121212121211</v>
      </c>
      <c r="J769" s="102"/>
      <c r="K769" s="114" t="s">
        <v>94</v>
      </c>
      <c r="L769" s="106">
        <v>93</v>
      </c>
      <c r="M769" s="107">
        <v>97</v>
      </c>
      <c r="N769" s="107">
        <v>44</v>
      </c>
      <c r="O769" s="107">
        <v>50</v>
      </c>
      <c r="P769" s="107">
        <f>第2表01元データ!S40</f>
        <v>21</v>
      </c>
      <c r="Q769" s="107">
        <f t="shared" ref="Q769:Q786" si="330">IF(P769="x","x",IF(AND(P769="-",O769="-"),"-",IF(AND(P769="-",O769&gt;0),O769*-1,IF(AND(P769&gt;0,O769="-"),P769,P769-O769))))</f>
        <v>-29</v>
      </c>
      <c r="R769" s="108">
        <f t="shared" ref="R769:R786" si="331">IF(Q769="x","x",IF(Q769="-","-",IF(AND(O769="-",P769&gt;0),"皆増",IF(AND(O769&gt;0,P769="-"),"皆減",Q769/O769*100))))</f>
        <v>-57.999999999999993</v>
      </c>
      <c r="S769" s="108"/>
      <c r="T769" s="100">
        <v>101</v>
      </c>
      <c r="W769" s="100" t="s">
        <v>377</v>
      </c>
      <c r="X769" s="100">
        <v>80</v>
      </c>
      <c r="Y769" s="100">
        <v>68</v>
      </c>
      <c r="Z769" s="100">
        <v>55</v>
      </c>
      <c r="AA769" s="100">
        <v>54</v>
      </c>
      <c r="AC769" s="100" t="s">
        <v>377</v>
      </c>
      <c r="AD769" s="100">
        <v>99</v>
      </c>
      <c r="AE769" s="100">
        <v>93</v>
      </c>
      <c r="AF769" s="100">
        <v>97</v>
      </c>
      <c r="AG769" s="100">
        <v>44</v>
      </c>
      <c r="AJ769" s="100" t="str">
        <f t="shared" si="326"/>
        <v>●</v>
      </c>
      <c r="AK769" s="100" t="str">
        <f t="shared" si="324"/>
        <v>●</v>
      </c>
      <c r="AL769" s="100" t="str">
        <f t="shared" si="324"/>
        <v>●</v>
      </c>
      <c r="AM769" s="100" t="str">
        <f t="shared" si="324"/>
        <v>●</v>
      </c>
      <c r="AP769" s="100" t="str">
        <f t="shared" si="327"/>
        <v>●</v>
      </c>
      <c r="AQ769" s="100" t="str">
        <f t="shared" si="325"/>
        <v>●</v>
      </c>
      <c r="AR769" s="100" t="str">
        <f t="shared" si="325"/>
        <v>●</v>
      </c>
      <c r="AS769" s="100" t="str">
        <f t="shared" si="325"/>
        <v>●</v>
      </c>
    </row>
    <row r="770" spans="2:45" s="100" customFormat="1" ht="14.25" customHeight="1">
      <c r="B770" s="102" t="s">
        <v>95</v>
      </c>
      <c r="C770" s="106">
        <v>89</v>
      </c>
      <c r="D770" s="107">
        <v>81</v>
      </c>
      <c r="E770" s="107">
        <v>53</v>
      </c>
      <c r="F770" s="107">
        <v>54</v>
      </c>
      <c r="G770" s="107">
        <f>第2表01元データ!R41</f>
        <v>43</v>
      </c>
      <c r="H770" s="107">
        <f t="shared" si="328"/>
        <v>-11</v>
      </c>
      <c r="I770" s="108">
        <f t="shared" si="329"/>
        <v>-20.37037037037037</v>
      </c>
      <c r="J770" s="102"/>
      <c r="K770" s="114" t="s">
        <v>95</v>
      </c>
      <c r="L770" s="106">
        <v>102</v>
      </c>
      <c r="M770" s="107">
        <v>89</v>
      </c>
      <c r="N770" s="107">
        <v>81</v>
      </c>
      <c r="O770" s="107">
        <v>44</v>
      </c>
      <c r="P770" s="107">
        <f>第2表01元データ!S41</f>
        <v>28</v>
      </c>
      <c r="Q770" s="107">
        <f t="shared" si="330"/>
        <v>-16</v>
      </c>
      <c r="R770" s="108">
        <f t="shared" si="331"/>
        <v>-36.363636363636367</v>
      </c>
      <c r="S770" s="108"/>
      <c r="T770" s="100">
        <v>102</v>
      </c>
      <c r="W770" s="100" t="s">
        <v>356</v>
      </c>
      <c r="X770" s="100">
        <v>106</v>
      </c>
      <c r="Y770" s="100">
        <v>89</v>
      </c>
      <c r="Z770" s="100">
        <v>81</v>
      </c>
      <c r="AA770" s="100">
        <v>53</v>
      </c>
      <c r="AC770" s="100" t="s">
        <v>356</v>
      </c>
      <c r="AD770" s="100">
        <v>122</v>
      </c>
      <c r="AE770" s="100">
        <v>102</v>
      </c>
      <c r="AF770" s="100">
        <v>89</v>
      </c>
      <c r="AG770" s="100">
        <v>81</v>
      </c>
      <c r="AJ770" s="100" t="str">
        <f t="shared" si="326"/>
        <v>●</v>
      </c>
      <c r="AK770" s="100" t="str">
        <f t="shared" si="324"/>
        <v>●</v>
      </c>
      <c r="AL770" s="100" t="str">
        <f t="shared" si="324"/>
        <v>●</v>
      </c>
      <c r="AM770" s="100" t="str">
        <f t="shared" si="324"/>
        <v>●</v>
      </c>
      <c r="AP770" s="100" t="str">
        <f t="shared" si="327"/>
        <v>●</v>
      </c>
      <c r="AQ770" s="100" t="str">
        <f t="shared" si="325"/>
        <v>●</v>
      </c>
      <c r="AR770" s="100" t="str">
        <f t="shared" si="325"/>
        <v>●</v>
      </c>
      <c r="AS770" s="100" t="str">
        <f t="shared" si="325"/>
        <v>●</v>
      </c>
    </row>
    <row r="771" spans="2:45" s="100" customFormat="1" ht="14.25" customHeight="1">
      <c r="B771" s="102" t="s">
        <v>96</v>
      </c>
      <c r="C771" s="106">
        <v>119</v>
      </c>
      <c r="D771" s="107">
        <v>98</v>
      </c>
      <c r="E771" s="107">
        <v>74</v>
      </c>
      <c r="F771" s="107">
        <v>60</v>
      </c>
      <c r="G771" s="107">
        <f>第2表01元データ!R42</f>
        <v>44</v>
      </c>
      <c r="H771" s="107">
        <f t="shared" si="328"/>
        <v>-16</v>
      </c>
      <c r="I771" s="108">
        <f t="shared" si="329"/>
        <v>-26.666666666666668</v>
      </c>
      <c r="J771" s="102"/>
      <c r="K771" s="114" t="s">
        <v>96</v>
      </c>
      <c r="L771" s="106">
        <v>112</v>
      </c>
      <c r="M771" s="107">
        <v>91</v>
      </c>
      <c r="N771" s="107">
        <v>92</v>
      </c>
      <c r="O771" s="107">
        <v>74</v>
      </c>
      <c r="P771" s="107">
        <f>第2表01元データ!S42</f>
        <v>36</v>
      </c>
      <c r="Q771" s="107">
        <f t="shared" si="330"/>
        <v>-38</v>
      </c>
      <c r="R771" s="108">
        <f t="shared" si="331"/>
        <v>-51.351351351351347</v>
      </c>
      <c r="S771" s="108"/>
      <c r="T771" s="100">
        <v>103</v>
      </c>
      <c r="W771" s="100" t="s">
        <v>357</v>
      </c>
      <c r="X771" s="100">
        <v>143</v>
      </c>
      <c r="Y771" s="100">
        <v>119</v>
      </c>
      <c r="Z771" s="100">
        <v>98</v>
      </c>
      <c r="AA771" s="100">
        <v>74</v>
      </c>
      <c r="AC771" s="100" t="s">
        <v>357</v>
      </c>
      <c r="AD771" s="100">
        <v>156</v>
      </c>
      <c r="AE771" s="100">
        <v>112</v>
      </c>
      <c r="AF771" s="100">
        <v>91</v>
      </c>
      <c r="AG771" s="100">
        <v>92</v>
      </c>
      <c r="AJ771" s="100" t="str">
        <f t="shared" si="326"/>
        <v>●</v>
      </c>
      <c r="AK771" s="100" t="str">
        <f t="shared" si="324"/>
        <v>●</v>
      </c>
      <c r="AL771" s="100" t="str">
        <f t="shared" si="324"/>
        <v>●</v>
      </c>
      <c r="AM771" s="100" t="str">
        <f t="shared" si="324"/>
        <v>●</v>
      </c>
      <c r="AP771" s="100" t="str">
        <f t="shared" si="327"/>
        <v>●</v>
      </c>
      <c r="AQ771" s="100" t="str">
        <f t="shared" si="325"/>
        <v>●</v>
      </c>
      <c r="AR771" s="100" t="str">
        <f t="shared" si="325"/>
        <v>●</v>
      </c>
      <c r="AS771" s="100" t="str">
        <f t="shared" si="325"/>
        <v>●</v>
      </c>
    </row>
    <row r="772" spans="2:45" s="100" customFormat="1" ht="14.25" customHeight="1">
      <c r="B772" s="102" t="s">
        <v>97</v>
      </c>
      <c r="C772" s="106">
        <v>145</v>
      </c>
      <c r="D772" s="107">
        <v>109</v>
      </c>
      <c r="E772" s="107">
        <v>89</v>
      </c>
      <c r="F772" s="107">
        <v>72</v>
      </c>
      <c r="G772" s="107">
        <f>第2表01元データ!R43</f>
        <v>50</v>
      </c>
      <c r="H772" s="107">
        <f t="shared" si="328"/>
        <v>-22</v>
      </c>
      <c r="I772" s="108">
        <f t="shared" si="329"/>
        <v>-30.555555555555557</v>
      </c>
      <c r="J772" s="102"/>
      <c r="K772" s="114" t="s">
        <v>97</v>
      </c>
      <c r="L772" s="106">
        <v>144</v>
      </c>
      <c r="M772" s="107">
        <v>98</v>
      </c>
      <c r="N772" s="107">
        <v>85</v>
      </c>
      <c r="O772" s="107">
        <v>79</v>
      </c>
      <c r="P772" s="107">
        <f>第2表01元データ!S43</f>
        <v>35</v>
      </c>
      <c r="Q772" s="107">
        <f t="shared" si="330"/>
        <v>-44</v>
      </c>
      <c r="R772" s="108">
        <f t="shared" si="331"/>
        <v>-55.696202531645568</v>
      </c>
      <c r="S772" s="108"/>
      <c r="T772" s="100">
        <v>104</v>
      </c>
      <c r="W772" s="99" t="s">
        <v>358</v>
      </c>
      <c r="X772" s="99">
        <v>181</v>
      </c>
      <c r="Y772" s="99">
        <v>145</v>
      </c>
      <c r="Z772" s="99">
        <v>109</v>
      </c>
      <c r="AA772" s="99">
        <v>89</v>
      </c>
      <c r="AB772" s="99"/>
      <c r="AC772" s="99" t="s">
        <v>358</v>
      </c>
      <c r="AD772" s="99">
        <v>183</v>
      </c>
      <c r="AE772" s="99">
        <v>144</v>
      </c>
      <c r="AF772" s="99">
        <v>98</v>
      </c>
      <c r="AG772" s="99">
        <v>85</v>
      </c>
      <c r="AJ772" s="100" t="str">
        <f t="shared" si="326"/>
        <v>●</v>
      </c>
      <c r="AK772" s="100" t="str">
        <f t="shared" si="324"/>
        <v>●</v>
      </c>
      <c r="AL772" s="100" t="str">
        <f t="shared" si="324"/>
        <v>●</v>
      </c>
      <c r="AM772" s="100" t="str">
        <f t="shared" si="324"/>
        <v>●</v>
      </c>
      <c r="AP772" s="100" t="str">
        <f t="shared" si="327"/>
        <v>●</v>
      </c>
      <c r="AQ772" s="100" t="str">
        <f t="shared" si="325"/>
        <v>●</v>
      </c>
      <c r="AR772" s="100" t="str">
        <f t="shared" si="325"/>
        <v>●</v>
      </c>
      <c r="AS772" s="100" t="str">
        <f t="shared" si="325"/>
        <v>●</v>
      </c>
    </row>
    <row r="773" spans="2:45" s="100" customFormat="1" ht="14.25" customHeight="1">
      <c r="B773" s="102" t="s">
        <v>98</v>
      </c>
      <c r="C773" s="106">
        <v>136</v>
      </c>
      <c r="D773" s="107">
        <v>111</v>
      </c>
      <c r="E773" s="107">
        <v>70</v>
      </c>
      <c r="F773" s="107">
        <v>60</v>
      </c>
      <c r="G773" s="107">
        <f>第2表01元データ!R44</f>
        <v>37</v>
      </c>
      <c r="H773" s="107">
        <f t="shared" si="328"/>
        <v>-23</v>
      </c>
      <c r="I773" s="108">
        <f t="shared" si="329"/>
        <v>-38.333333333333336</v>
      </c>
      <c r="J773" s="102"/>
      <c r="K773" s="114" t="s">
        <v>98</v>
      </c>
      <c r="L773" s="106">
        <v>140</v>
      </c>
      <c r="M773" s="107">
        <v>99</v>
      </c>
      <c r="N773" s="107">
        <v>82</v>
      </c>
      <c r="O773" s="107">
        <v>57</v>
      </c>
      <c r="P773" s="107">
        <f>第2表01元データ!S44</f>
        <v>48</v>
      </c>
      <c r="Q773" s="107">
        <f t="shared" si="330"/>
        <v>-9</v>
      </c>
      <c r="R773" s="108">
        <f t="shared" si="331"/>
        <v>-15.789473684210526</v>
      </c>
      <c r="S773" s="108"/>
      <c r="T773" s="100">
        <v>105</v>
      </c>
      <c r="W773" s="100" t="s">
        <v>359</v>
      </c>
      <c r="X773" s="100">
        <v>133</v>
      </c>
      <c r="Y773" s="100">
        <v>136</v>
      </c>
      <c r="Z773" s="100">
        <v>111</v>
      </c>
      <c r="AA773" s="100">
        <v>70</v>
      </c>
      <c r="AC773" s="100" t="s">
        <v>359</v>
      </c>
      <c r="AD773" s="100">
        <v>115</v>
      </c>
      <c r="AE773" s="100">
        <v>140</v>
      </c>
      <c r="AF773" s="100">
        <v>99</v>
      </c>
      <c r="AG773" s="100">
        <v>82</v>
      </c>
      <c r="AJ773" s="100" t="str">
        <f t="shared" si="326"/>
        <v>●</v>
      </c>
      <c r="AK773" s="100" t="str">
        <f t="shared" si="324"/>
        <v>●</v>
      </c>
      <c r="AL773" s="100" t="str">
        <f t="shared" si="324"/>
        <v>●</v>
      </c>
      <c r="AM773" s="100" t="str">
        <f t="shared" si="324"/>
        <v>●</v>
      </c>
      <c r="AP773" s="100" t="str">
        <f t="shared" si="327"/>
        <v>●</v>
      </c>
      <c r="AQ773" s="100" t="str">
        <f t="shared" si="325"/>
        <v>●</v>
      </c>
      <c r="AR773" s="100" t="str">
        <f t="shared" si="325"/>
        <v>●</v>
      </c>
      <c r="AS773" s="100" t="str">
        <f t="shared" si="325"/>
        <v>●</v>
      </c>
    </row>
    <row r="774" spans="2:45" s="100" customFormat="1" ht="14.25" customHeight="1">
      <c r="B774" s="102" t="s">
        <v>99</v>
      </c>
      <c r="C774" s="106">
        <v>87</v>
      </c>
      <c r="D774" s="107">
        <v>91</v>
      </c>
      <c r="E774" s="107">
        <v>84</v>
      </c>
      <c r="F774" s="107">
        <v>56</v>
      </c>
      <c r="G774" s="107">
        <f>第2表01元データ!R45</f>
        <v>35</v>
      </c>
      <c r="H774" s="107">
        <f t="shared" si="328"/>
        <v>-21</v>
      </c>
      <c r="I774" s="108">
        <f t="shared" si="329"/>
        <v>-37.5</v>
      </c>
      <c r="J774" s="102"/>
      <c r="K774" s="114" t="s">
        <v>99</v>
      </c>
      <c r="L774" s="106">
        <v>95</v>
      </c>
      <c r="M774" s="107">
        <v>116</v>
      </c>
      <c r="N774" s="107">
        <v>85</v>
      </c>
      <c r="O774" s="107">
        <v>59</v>
      </c>
      <c r="P774" s="107">
        <f>第2表01元データ!S45</f>
        <v>43</v>
      </c>
      <c r="Q774" s="107">
        <f t="shared" si="330"/>
        <v>-16</v>
      </c>
      <c r="R774" s="108">
        <f t="shared" si="331"/>
        <v>-27.118644067796609</v>
      </c>
      <c r="S774" s="108"/>
      <c r="T774" s="100">
        <v>106</v>
      </c>
      <c r="W774" s="100" t="s">
        <v>360</v>
      </c>
      <c r="X774" s="100">
        <v>109</v>
      </c>
      <c r="Y774" s="100">
        <v>87</v>
      </c>
      <c r="Z774" s="100">
        <v>91</v>
      </c>
      <c r="AA774" s="100">
        <v>84</v>
      </c>
      <c r="AC774" s="100" t="s">
        <v>360</v>
      </c>
      <c r="AD774" s="100">
        <v>121</v>
      </c>
      <c r="AE774" s="100">
        <v>95</v>
      </c>
      <c r="AF774" s="100">
        <v>116</v>
      </c>
      <c r="AG774" s="100">
        <v>85</v>
      </c>
      <c r="AJ774" s="100" t="str">
        <f t="shared" si="326"/>
        <v>●</v>
      </c>
      <c r="AK774" s="100" t="str">
        <f t="shared" si="324"/>
        <v>●</v>
      </c>
      <c r="AL774" s="100" t="str">
        <f t="shared" si="324"/>
        <v>●</v>
      </c>
      <c r="AM774" s="100" t="str">
        <f t="shared" si="324"/>
        <v>●</v>
      </c>
      <c r="AP774" s="100" t="str">
        <f t="shared" si="327"/>
        <v>●</v>
      </c>
      <c r="AQ774" s="100" t="str">
        <f t="shared" si="325"/>
        <v>●</v>
      </c>
      <c r="AR774" s="100" t="str">
        <f t="shared" si="325"/>
        <v>●</v>
      </c>
      <c r="AS774" s="100" t="str">
        <f t="shared" si="325"/>
        <v>●</v>
      </c>
    </row>
    <row r="775" spans="2:45" s="100" customFormat="1" ht="14.25" customHeight="1">
      <c r="B775" s="102" t="s">
        <v>100</v>
      </c>
      <c r="C775" s="106">
        <v>96</v>
      </c>
      <c r="D775" s="107">
        <v>104</v>
      </c>
      <c r="E775" s="107">
        <v>94</v>
      </c>
      <c r="F775" s="107">
        <v>68</v>
      </c>
      <c r="G775" s="107">
        <f>第2表01元データ!R46</f>
        <v>46</v>
      </c>
      <c r="H775" s="107">
        <f t="shared" si="328"/>
        <v>-22</v>
      </c>
      <c r="I775" s="108">
        <f t="shared" si="329"/>
        <v>-32.352941176470587</v>
      </c>
      <c r="J775" s="102"/>
      <c r="K775" s="114" t="s">
        <v>100</v>
      </c>
      <c r="L775" s="106">
        <v>111</v>
      </c>
      <c r="M775" s="107">
        <v>100</v>
      </c>
      <c r="N775" s="107">
        <v>99</v>
      </c>
      <c r="O775" s="107">
        <v>82</v>
      </c>
      <c r="P775" s="107">
        <f>第2表01元データ!S46</f>
        <v>45</v>
      </c>
      <c r="Q775" s="107">
        <f t="shared" si="330"/>
        <v>-37</v>
      </c>
      <c r="R775" s="108">
        <f t="shared" si="331"/>
        <v>-45.121951219512198</v>
      </c>
      <c r="S775" s="108"/>
      <c r="T775" s="100">
        <v>107</v>
      </c>
      <c r="W775" s="100" t="s">
        <v>361</v>
      </c>
      <c r="X775" s="100">
        <v>97</v>
      </c>
      <c r="Y775" s="100">
        <v>96</v>
      </c>
      <c r="Z775" s="100">
        <v>104</v>
      </c>
      <c r="AA775" s="100">
        <v>94</v>
      </c>
      <c r="AC775" s="100" t="s">
        <v>361</v>
      </c>
      <c r="AD775" s="100">
        <v>140</v>
      </c>
      <c r="AE775" s="100">
        <v>111</v>
      </c>
      <c r="AF775" s="100">
        <v>100</v>
      </c>
      <c r="AG775" s="100">
        <v>99</v>
      </c>
      <c r="AJ775" s="100" t="str">
        <f t="shared" si="326"/>
        <v>●</v>
      </c>
      <c r="AK775" s="100" t="str">
        <f t="shared" si="324"/>
        <v>●</v>
      </c>
      <c r="AL775" s="100" t="str">
        <f t="shared" si="324"/>
        <v>●</v>
      </c>
      <c r="AM775" s="100" t="str">
        <f t="shared" si="324"/>
        <v>●</v>
      </c>
      <c r="AP775" s="100" t="str">
        <f t="shared" si="327"/>
        <v>●</v>
      </c>
      <c r="AQ775" s="100" t="str">
        <f t="shared" si="325"/>
        <v>●</v>
      </c>
      <c r="AR775" s="100" t="str">
        <f t="shared" si="325"/>
        <v>●</v>
      </c>
      <c r="AS775" s="100" t="str">
        <f t="shared" si="325"/>
        <v>●</v>
      </c>
    </row>
    <row r="776" spans="2:45" s="100" customFormat="1" ht="14.25" customHeight="1">
      <c r="B776" s="102" t="s">
        <v>118</v>
      </c>
      <c r="C776" s="106">
        <v>101</v>
      </c>
      <c r="D776" s="107">
        <v>96</v>
      </c>
      <c r="E776" s="107">
        <v>104</v>
      </c>
      <c r="F776" s="107">
        <v>72</v>
      </c>
      <c r="G776" s="107">
        <f>第2表01元データ!R47</f>
        <v>50</v>
      </c>
      <c r="H776" s="107">
        <f t="shared" si="328"/>
        <v>-22</v>
      </c>
      <c r="I776" s="108">
        <f t="shared" si="329"/>
        <v>-30.555555555555557</v>
      </c>
      <c r="J776" s="102"/>
      <c r="K776" s="114" t="s">
        <v>118</v>
      </c>
      <c r="L776" s="106">
        <v>118</v>
      </c>
      <c r="M776" s="107">
        <v>107</v>
      </c>
      <c r="N776" s="107">
        <v>98</v>
      </c>
      <c r="O776" s="107">
        <v>98</v>
      </c>
      <c r="P776" s="107">
        <f>第2表01元データ!S47</f>
        <v>46</v>
      </c>
      <c r="Q776" s="107">
        <f t="shared" si="330"/>
        <v>-52</v>
      </c>
      <c r="R776" s="108">
        <f t="shared" si="331"/>
        <v>-53.061224489795919</v>
      </c>
      <c r="S776" s="108"/>
      <c r="T776" s="100">
        <v>108</v>
      </c>
      <c r="W776" s="100" t="s">
        <v>362</v>
      </c>
      <c r="X776" s="100">
        <v>125</v>
      </c>
      <c r="Y776" s="100">
        <v>101</v>
      </c>
      <c r="Z776" s="100">
        <v>96</v>
      </c>
      <c r="AA776" s="100">
        <v>104</v>
      </c>
      <c r="AC776" s="100" t="s">
        <v>362</v>
      </c>
      <c r="AD776" s="100">
        <v>142</v>
      </c>
      <c r="AE776" s="100">
        <v>118</v>
      </c>
      <c r="AF776" s="100">
        <v>107</v>
      </c>
      <c r="AG776" s="100">
        <v>98</v>
      </c>
      <c r="AJ776" s="100" t="str">
        <f t="shared" si="326"/>
        <v>●</v>
      </c>
      <c r="AK776" s="100" t="str">
        <f t="shared" si="324"/>
        <v>●</v>
      </c>
      <c r="AL776" s="100" t="str">
        <f t="shared" si="324"/>
        <v>●</v>
      </c>
      <c r="AM776" s="100" t="str">
        <f t="shared" si="324"/>
        <v>●</v>
      </c>
      <c r="AP776" s="100" t="str">
        <f t="shared" si="327"/>
        <v>●</v>
      </c>
      <c r="AQ776" s="100" t="str">
        <f t="shared" si="325"/>
        <v>●</v>
      </c>
      <c r="AR776" s="100" t="str">
        <f t="shared" si="325"/>
        <v>●</v>
      </c>
      <c r="AS776" s="100" t="str">
        <f t="shared" si="325"/>
        <v>○</v>
      </c>
    </row>
    <row r="777" spans="2:45" s="100" customFormat="1" ht="14.25" customHeight="1">
      <c r="B777" s="102" t="s">
        <v>101</v>
      </c>
      <c r="C777" s="106">
        <v>120</v>
      </c>
      <c r="D777" s="107">
        <v>107</v>
      </c>
      <c r="E777" s="107">
        <v>97</v>
      </c>
      <c r="F777" s="107">
        <v>107</v>
      </c>
      <c r="G777" s="107">
        <f>第2表01元データ!R48</f>
        <v>78</v>
      </c>
      <c r="H777" s="107">
        <f t="shared" si="328"/>
        <v>-29</v>
      </c>
      <c r="I777" s="108">
        <f t="shared" si="329"/>
        <v>-27.102803738317753</v>
      </c>
      <c r="J777" s="102"/>
      <c r="K777" s="114" t="s">
        <v>101</v>
      </c>
      <c r="L777" s="106">
        <v>132</v>
      </c>
      <c r="M777" s="107">
        <v>122</v>
      </c>
      <c r="N777" s="107">
        <v>100</v>
      </c>
      <c r="O777" s="107">
        <v>84</v>
      </c>
      <c r="P777" s="107">
        <f>第2表01元データ!S48</f>
        <v>55</v>
      </c>
      <c r="Q777" s="107">
        <f t="shared" si="330"/>
        <v>-29</v>
      </c>
      <c r="R777" s="108">
        <f t="shared" si="331"/>
        <v>-34.523809523809526</v>
      </c>
      <c r="S777" s="108"/>
      <c r="T777" s="100">
        <v>109</v>
      </c>
      <c r="W777" s="100" t="s">
        <v>363</v>
      </c>
      <c r="X777" s="100">
        <v>192</v>
      </c>
      <c r="Y777" s="100">
        <v>120</v>
      </c>
      <c r="Z777" s="100">
        <v>107</v>
      </c>
      <c r="AA777" s="100">
        <v>97</v>
      </c>
      <c r="AC777" s="100" t="s">
        <v>363</v>
      </c>
      <c r="AD777" s="100">
        <v>175</v>
      </c>
      <c r="AE777" s="100">
        <v>132</v>
      </c>
      <c r="AF777" s="100">
        <v>122</v>
      </c>
      <c r="AG777" s="100">
        <v>100</v>
      </c>
      <c r="AJ777" s="100" t="str">
        <f t="shared" si="326"/>
        <v>●</v>
      </c>
      <c r="AK777" s="100" t="str">
        <f t="shared" si="324"/>
        <v>●</v>
      </c>
      <c r="AL777" s="100" t="str">
        <f>IF(E777=Z777,"○","●")</f>
        <v>●</v>
      </c>
      <c r="AM777" s="100" t="str">
        <f t="shared" si="324"/>
        <v>●</v>
      </c>
      <c r="AP777" s="100" t="str">
        <f t="shared" si="327"/>
        <v>●</v>
      </c>
      <c r="AQ777" s="100" t="str">
        <f t="shared" si="325"/>
        <v>●</v>
      </c>
      <c r="AR777" s="100" t="str">
        <f t="shared" si="325"/>
        <v>●</v>
      </c>
      <c r="AS777" s="100" t="str">
        <f t="shared" si="325"/>
        <v>●</v>
      </c>
    </row>
    <row r="778" spans="2:45" s="100" customFormat="1" ht="14.25" customHeight="1">
      <c r="B778" s="102" t="s">
        <v>102</v>
      </c>
      <c r="C778" s="106">
        <v>208</v>
      </c>
      <c r="D778" s="107">
        <v>127</v>
      </c>
      <c r="E778" s="107">
        <v>105</v>
      </c>
      <c r="F778" s="107">
        <v>96</v>
      </c>
      <c r="G778" s="107">
        <f>第2表01元データ!R49</f>
        <v>64</v>
      </c>
      <c r="H778" s="107">
        <f t="shared" si="328"/>
        <v>-32</v>
      </c>
      <c r="I778" s="108">
        <f t="shared" si="329"/>
        <v>-33.333333333333329</v>
      </c>
      <c r="J778" s="102"/>
      <c r="K778" s="114" t="s">
        <v>102</v>
      </c>
      <c r="L778" s="106">
        <v>164</v>
      </c>
      <c r="M778" s="107">
        <v>118</v>
      </c>
      <c r="N778" s="107">
        <v>116</v>
      </c>
      <c r="O778" s="107">
        <v>97</v>
      </c>
      <c r="P778" s="107">
        <f>第2表01元データ!S49</f>
        <v>86</v>
      </c>
      <c r="Q778" s="107">
        <f t="shared" si="330"/>
        <v>-11</v>
      </c>
      <c r="R778" s="108">
        <f t="shared" si="331"/>
        <v>-11.340206185567011</v>
      </c>
      <c r="S778" s="108"/>
      <c r="T778" s="100">
        <v>110</v>
      </c>
      <c r="W778" s="100" t="s">
        <v>364</v>
      </c>
      <c r="X778" s="100">
        <v>141</v>
      </c>
      <c r="Y778" s="100">
        <v>208</v>
      </c>
      <c r="Z778" s="100">
        <v>127</v>
      </c>
      <c r="AA778" s="100">
        <v>105</v>
      </c>
      <c r="AC778" s="100" t="s">
        <v>364</v>
      </c>
      <c r="AD778" s="100">
        <v>137</v>
      </c>
      <c r="AE778" s="100">
        <v>164</v>
      </c>
      <c r="AF778" s="100">
        <v>118</v>
      </c>
      <c r="AG778" s="100">
        <v>116</v>
      </c>
      <c r="AJ778" s="100" t="str">
        <f t="shared" si="326"/>
        <v>●</v>
      </c>
      <c r="AK778" s="100" t="str">
        <f t="shared" si="324"/>
        <v>●</v>
      </c>
      <c r="AL778" s="100" t="str">
        <f t="shared" si="324"/>
        <v>●</v>
      </c>
      <c r="AM778" s="100" t="str">
        <f t="shared" si="324"/>
        <v>●</v>
      </c>
      <c r="AP778" s="100" t="str">
        <f t="shared" si="327"/>
        <v>●</v>
      </c>
      <c r="AQ778" s="100" t="str">
        <f t="shared" si="325"/>
        <v>●</v>
      </c>
      <c r="AR778" s="100" t="str">
        <f t="shared" si="325"/>
        <v>●</v>
      </c>
      <c r="AS778" s="100" t="str">
        <f t="shared" si="325"/>
        <v>●</v>
      </c>
    </row>
    <row r="779" spans="2:45" s="100" customFormat="1" ht="14.25" customHeight="1">
      <c r="B779" s="102" t="s">
        <v>103</v>
      </c>
      <c r="C779" s="106">
        <v>141</v>
      </c>
      <c r="D779" s="107">
        <v>192</v>
      </c>
      <c r="E779" s="107">
        <v>113</v>
      </c>
      <c r="F779" s="107">
        <v>101</v>
      </c>
      <c r="G779" s="107">
        <f>第2表01元データ!R50</f>
        <v>93</v>
      </c>
      <c r="H779" s="107">
        <f t="shared" si="328"/>
        <v>-8</v>
      </c>
      <c r="I779" s="108">
        <f t="shared" si="329"/>
        <v>-7.9207920792079207</v>
      </c>
      <c r="J779" s="102"/>
      <c r="K779" s="114" t="s">
        <v>103</v>
      </c>
      <c r="L779" s="106">
        <v>131</v>
      </c>
      <c r="M779" s="107">
        <v>161</v>
      </c>
      <c r="N779" s="107">
        <v>128</v>
      </c>
      <c r="O779" s="107">
        <v>121</v>
      </c>
      <c r="P779" s="107">
        <f>第2表01元データ!S50</f>
        <v>72</v>
      </c>
      <c r="Q779" s="107">
        <f t="shared" si="330"/>
        <v>-49</v>
      </c>
      <c r="R779" s="108">
        <f t="shared" si="331"/>
        <v>-40.495867768595041</v>
      </c>
      <c r="S779" s="108"/>
      <c r="T779" s="100">
        <v>111</v>
      </c>
      <c r="W779" s="100" t="s">
        <v>365</v>
      </c>
      <c r="X779" s="100">
        <v>135</v>
      </c>
      <c r="Y779" s="100">
        <v>141</v>
      </c>
      <c r="Z779" s="100">
        <v>192</v>
      </c>
      <c r="AA779" s="100">
        <v>113</v>
      </c>
      <c r="AC779" s="100" t="s">
        <v>365</v>
      </c>
      <c r="AD779" s="100">
        <v>147</v>
      </c>
      <c r="AE779" s="100">
        <v>131</v>
      </c>
      <c r="AF779" s="100">
        <v>161</v>
      </c>
      <c r="AG779" s="100">
        <v>128</v>
      </c>
      <c r="AJ779" s="100" t="str">
        <f t="shared" si="326"/>
        <v>●</v>
      </c>
      <c r="AK779" s="100" t="str">
        <f t="shared" si="324"/>
        <v>●</v>
      </c>
      <c r="AL779" s="100" t="str">
        <f t="shared" si="324"/>
        <v>●</v>
      </c>
      <c r="AM779" s="100" t="str">
        <f t="shared" si="324"/>
        <v>●</v>
      </c>
      <c r="AP779" s="100" t="str">
        <f t="shared" si="327"/>
        <v>●</v>
      </c>
      <c r="AQ779" s="100" t="str">
        <f t="shared" si="325"/>
        <v>●</v>
      </c>
      <c r="AR779" s="100" t="str">
        <f t="shared" si="325"/>
        <v>●</v>
      </c>
      <c r="AS779" s="100" t="str">
        <f t="shared" si="325"/>
        <v>●</v>
      </c>
    </row>
    <row r="780" spans="2:45" s="100" customFormat="1" ht="14.25" customHeight="1">
      <c r="B780" s="102" t="s">
        <v>104</v>
      </c>
      <c r="C780" s="106">
        <v>138</v>
      </c>
      <c r="D780" s="107">
        <v>136</v>
      </c>
      <c r="E780" s="107">
        <v>179</v>
      </c>
      <c r="F780" s="107">
        <v>111</v>
      </c>
      <c r="G780" s="107">
        <f>第2表01元データ!R51</f>
        <v>87</v>
      </c>
      <c r="H780" s="107">
        <f t="shared" si="328"/>
        <v>-24</v>
      </c>
      <c r="I780" s="108">
        <f t="shared" si="329"/>
        <v>-21.621621621621621</v>
      </c>
      <c r="J780" s="102"/>
      <c r="K780" s="114" t="s">
        <v>104</v>
      </c>
      <c r="L780" s="106">
        <v>138</v>
      </c>
      <c r="M780" s="107">
        <v>119</v>
      </c>
      <c r="N780" s="107">
        <v>153</v>
      </c>
      <c r="O780" s="107">
        <v>117</v>
      </c>
      <c r="P780" s="107">
        <f>第2表01元データ!S51</f>
        <v>81</v>
      </c>
      <c r="Q780" s="107">
        <f t="shared" si="330"/>
        <v>-36</v>
      </c>
      <c r="R780" s="108">
        <f t="shared" si="331"/>
        <v>-30.76923076923077</v>
      </c>
      <c r="S780" s="108"/>
      <c r="T780" s="100">
        <v>112</v>
      </c>
      <c r="W780" s="100" t="s">
        <v>366</v>
      </c>
      <c r="X780" s="100">
        <v>178</v>
      </c>
      <c r="Y780" s="100">
        <v>138</v>
      </c>
      <c r="Z780" s="100">
        <v>136</v>
      </c>
      <c r="AA780" s="100">
        <v>179</v>
      </c>
      <c r="AC780" s="100" t="s">
        <v>366</v>
      </c>
      <c r="AD780" s="100">
        <v>190</v>
      </c>
      <c r="AE780" s="100">
        <v>138</v>
      </c>
      <c r="AF780" s="100">
        <v>119</v>
      </c>
      <c r="AG780" s="100">
        <v>153</v>
      </c>
      <c r="AJ780" s="100" t="str">
        <f t="shared" si="326"/>
        <v>●</v>
      </c>
      <c r="AK780" s="100" t="str">
        <f t="shared" si="324"/>
        <v>●</v>
      </c>
      <c r="AL780" s="100" t="str">
        <f t="shared" si="324"/>
        <v>●</v>
      </c>
      <c r="AM780" s="100" t="str">
        <f t="shared" si="324"/>
        <v>●</v>
      </c>
      <c r="AP780" s="100" t="str">
        <f t="shared" si="327"/>
        <v>●</v>
      </c>
      <c r="AQ780" s="100" t="str">
        <f t="shared" si="325"/>
        <v>●</v>
      </c>
      <c r="AR780" s="100" t="str">
        <f t="shared" si="325"/>
        <v>●</v>
      </c>
      <c r="AS780" s="100" t="str">
        <f t="shared" si="325"/>
        <v>●</v>
      </c>
    </row>
    <row r="781" spans="2:45" s="100" customFormat="1" ht="14.25" customHeight="1">
      <c r="B781" s="102" t="s">
        <v>105</v>
      </c>
      <c r="C781" s="106">
        <v>164</v>
      </c>
      <c r="D781" s="107">
        <v>140</v>
      </c>
      <c r="E781" s="107">
        <v>138</v>
      </c>
      <c r="F781" s="107">
        <v>170</v>
      </c>
      <c r="G781" s="107">
        <f>第2表01元データ!R52</f>
        <v>95</v>
      </c>
      <c r="H781" s="107">
        <f t="shared" si="328"/>
        <v>-75</v>
      </c>
      <c r="I781" s="108">
        <f t="shared" si="329"/>
        <v>-44.117647058823529</v>
      </c>
      <c r="J781" s="102"/>
      <c r="K781" s="114" t="s">
        <v>105</v>
      </c>
      <c r="L781" s="106">
        <v>177</v>
      </c>
      <c r="M781" s="107">
        <v>131</v>
      </c>
      <c r="N781" s="107">
        <v>125</v>
      </c>
      <c r="O781" s="107">
        <v>144</v>
      </c>
      <c r="P781" s="107">
        <f>第2表01元データ!S52</f>
        <v>108</v>
      </c>
      <c r="Q781" s="107">
        <f t="shared" si="330"/>
        <v>-36</v>
      </c>
      <c r="R781" s="108">
        <f t="shared" si="331"/>
        <v>-25</v>
      </c>
      <c r="S781" s="108"/>
      <c r="T781" s="100">
        <v>113</v>
      </c>
      <c r="W781" s="100" t="s">
        <v>367</v>
      </c>
      <c r="X781" s="100">
        <v>169</v>
      </c>
      <c r="Y781" s="100">
        <v>164</v>
      </c>
      <c r="Z781" s="100">
        <v>140</v>
      </c>
      <c r="AA781" s="100">
        <v>138</v>
      </c>
      <c r="AC781" s="100" t="s">
        <v>367</v>
      </c>
      <c r="AD781" s="100">
        <v>178</v>
      </c>
      <c r="AE781" s="100">
        <v>177</v>
      </c>
      <c r="AF781" s="100">
        <v>131</v>
      </c>
      <c r="AG781" s="100">
        <v>125</v>
      </c>
      <c r="AJ781" s="100" t="str">
        <f t="shared" si="326"/>
        <v>●</v>
      </c>
      <c r="AK781" s="100" t="str">
        <f t="shared" si="324"/>
        <v>●</v>
      </c>
      <c r="AL781" s="100" t="str">
        <f t="shared" si="324"/>
        <v>●</v>
      </c>
      <c r="AM781" s="100" t="str">
        <f t="shared" si="324"/>
        <v>●</v>
      </c>
      <c r="AP781" s="100" t="str">
        <f t="shared" si="327"/>
        <v>●</v>
      </c>
      <c r="AQ781" s="100" t="str">
        <f t="shared" si="325"/>
        <v>●</v>
      </c>
      <c r="AR781" s="100" t="str">
        <f t="shared" si="325"/>
        <v>●</v>
      </c>
      <c r="AS781" s="100" t="str">
        <f t="shared" si="325"/>
        <v>●</v>
      </c>
    </row>
    <row r="782" spans="2:45" s="100" customFormat="1" ht="14.25" customHeight="1">
      <c r="B782" s="102" t="s">
        <v>106</v>
      </c>
      <c r="C782" s="106">
        <v>140</v>
      </c>
      <c r="D782" s="107">
        <v>149</v>
      </c>
      <c r="E782" s="107">
        <v>129</v>
      </c>
      <c r="F782" s="107">
        <v>124</v>
      </c>
      <c r="G782" s="107">
        <f>第2表01元データ!R53</f>
        <v>108</v>
      </c>
      <c r="H782" s="107">
        <f t="shared" si="328"/>
        <v>-16</v>
      </c>
      <c r="I782" s="108">
        <f t="shared" si="329"/>
        <v>-12.903225806451612</v>
      </c>
      <c r="J782" s="102"/>
      <c r="K782" s="114" t="s">
        <v>106</v>
      </c>
      <c r="L782" s="106">
        <v>165</v>
      </c>
      <c r="M782" s="107">
        <v>163</v>
      </c>
      <c r="N782" s="107">
        <v>123</v>
      </c>
      <c r="O782" s="107">
        <v>124</v>
      </c>
      <c r="P782" s="107">
        <f>第2表01元データ!S53</f>
        <v>101</v>
      </c>
      <c r="Q782" s="107">
        <f t="shared" si="330"/>
        <v>-23</v>
      </c>
      <c r="R782" s="108">
        <f t="shared" si="331"/>
        <v>-18.548387096774192</v>
      </c>
      <c r="S782" s="108"/>
      <c r="T782" s="100">
        <v>114</v>
      </c>
      <c r="W782" s="100" t="s">
        <v>368</v>
      </c>
      <c r="X782" s="100">
        <v>116</v>
      </c>
      <c r="Y782" s="100">
        <v>140</v>
      </c>
      <c r="Z782" s="100">
        <v>149</v>
      </c>
      <c r="AA782" s="100">
        <v>129</v>
      </c>
      <c r="AC782" s="100" t="s">
        <v>368</v>
      </c>
      <c r="AD782" s="100">
        <v>114</v>
      </c>
      <c r="AE782" s="100">
        <v>165</v>
      </c>
      <c r="AF782" s="100">
        <v>163</v>
      </c>
      <c r="AG782" s="100">
        <v>123</v>
      </c>
      <c r="AJ782" s="100" t="str">
        <f t="shared" si="326"/>
        <v>●</v>
      </c>
      <c r="AK782" s="100" t="str">
        <f t="shared" si="324"/>
        <v>●</v>
      </c>
      <c r="AL782" s="100" t="str">
        <f t="shared" si="324"/>
        <v>●</v>
      </c>
      <c r="AM782" s="100" t="str">
        <f t="shared" si="324"/>
        <v>●</v>
      </c>
      <c r="AP782" s="100" t="str">
        <f t="shared" si="327"/>
        <v>●</v>
      </c>
      <c r="AQ782" s="100" t="str">
        <f t="shared" si="325"/>
        <v>●</v>
      </c>
      <c r="AR782" s="100" t="str">
        <f t="shared" si="325"/>
        <v>●</v>
      </c>
      <c r="AS782" s="100" t="str">
        <f t="shared" si="325"/>
        <v>●</v>
      </c>
    </row>
    <row r="783" spans="2:45" s="100" customFormat="1" ht="14.25" customHeight="1">
      <c r="B783" s="102" t="s">
        <v>107</v>
      </c>
      <c r="C783" s="106">
        <v>90</v>
      </c>
      <c r="D783" s="107">
        <v>117</v>
      </c>
      <c r="E783" s="107">
        <v>123</v>
      </c>
      <c r="F783" s="107">
        <v>109</v>
      </c>
      <c r="G783" s="107">
        <f>第2表01元データ!R54</f>
        <v>157</v>
      </c>
      <c r="H783" s="107">
        <f t="shared" si="328"/>
        <v>48</v>
      </c>
      <c r="I783" s="108">
        <f t="shared" si="329"/>
        <v>44.036697247706428</v>
      </c>
      <c r="J783" s="102"/>
      <c r="K783" s="114" t="s">
        <v>107</v>
      </c>
      <c r="L783" s="106">
        <v>99</v>
      </c>
      <c r="M783" s="107">
        <v>148</v>
      </c>
      <c r="N783" s="107">
        <v>144</v>
      </c>
      <c r="O783" s="107">
        <v>98</v>
      </c>
      <c r="P783" s="107">
        <f>第2表01元データ!S54</f>
        <v>120</v>
      </c>
      <c r="Q783" s="107">
        <f t="shared" si="330"/>
        <v>22</v>
      </c>
      <c r="R783" s="108">
        <f t="shared" si="331"/>
        <v>22.448979591836736</v>
      </c>
      <c r="S783" s="108"/>
      <c r="T783" s="100">
        <v>115</v>
      </c>
      <c r="W783" s="100" t="s">
        <v>369</v>
      </c>
      <c r="X783" s="100">
        <v>65</v>
      </c>
      <c r="Y783" s="100">
        <v>90</v>
      </c>
      <c r="Z783" s="100">
        <v>117</v>
      </c>
      <c r="AA783" s="100">
        <v>123</v>
      </c>
      <c r="AC783" s="100" t="s">
        <v>369</v>
      </c>
      <c r="AD783" s="100">
        <v>74</v>
      </c>
      <c r="AE783" s="100">
        <v>99</v>
      </c>
      <c r="AF783" s="100">
        <v>148</v>
      </c>
      <c r="AG783" s="100">
        <v>144</v>
      </c>
      <c r="AJ783" s="100" t="str">
        <f t="shared" si="326"/>
        <v>●</v>
      </c>
      <c r="AK783" s="100" t="str">
        <f t="shared" si="324"/>
        <v>●</v>
      </c>
      <c r="AL783" s="100" t="str">
        <f t="shared" si="324"/>
        <v>●</v>
      </c>
      <c r="AM783" s="100" t="str">
        <f t="shared" si="324"/>
        <v>●</v>
      </c>
      <c r="AP783" s="100" t="str">
        <f t="shared" si="327"/>
        <v>●</v>
      </c>
      <c r="AQ783" s="100" t="str">
        <f t="shared" si="325"/>
        <v>●</v>
      </c>
      <c r="AR783" s="100" t="str">
        <f t="shared" si="325"/>
        <v>●</v>
      </c>
      <c r="AS783" s="100" t="str">
        <f t="shared" si="325"/>
        <v>●</v>
      </c>
    </row>
    <row r="784" spans="2:45" s="100" customFormat="1" ht="14.25" customHeight="1">
      <c r="B784" s="102" t="s">
        <v>108</v>
      </c>
      <c r="C784" s="106">
        <v>46</v>
      </c>
      <c r="D784" s="107">
        <v>77</v>
      </c>
      <c r="E784" s="107">
        <v>101</v>
      </c>
      <c r="F784" s="107">
        <v>100</v>
      </c>
      <c r="G784" s="107">
        <f>第2表01元データ!R55</f>
        <v>99</v>
      </c>
      <c r="H784" s="107">
        <f t="shared" si="328"/>
        <v>-1</v>
      </c>
      <c r="I784" s="108">
        <f t="shared" si="329"/>
        <v>-1</v>
      </c>
      <c r="J784" s="102"/>
      <c r="K784" s="114" t="s">
        <v>108</v>
      </c>
      <c r="L784" s="106">
        <v>51</v>
      </c>
      <c r="M784" s="107">
        <v>75</v>
      </c>
      <c r="N784" s="107">
        <v>116</v>
      </c>
      <c r="O784" s="107">
        <v>111</v>
      </c>
      <c r="P784" s="107">
        <f>第2表01元データ!S55</f>
        <v>88</v>
      </c>
      <c r="Q784" s="107">
        <f t="shared" si="330"/>
        <v>-23</v>
      </c>
      <c r="R784" s="108">
        <f t="shared" si="331"/>
        <v>-20.72072072072072</v>
      </c>
      <c r="S784" s="108"/>
      <c r="T784" s="100">
        <v>116</v>
      </c>
      <c r="W784" s="100" t="s">
        <v>370</v>
      </c>
      <c r="X784" s="100">
        <v>42</v>
      </c>
      <c r="Y784" s="100">
        <v>46</v>
      </c>
      <c r="Z784" s="100">
        <v>77</v>
      </c>
      <c r="AA784" s="100">
        <v>101</v>
      </c>
      <c r="AC784" s="100" t="s">
        <v>370</v>
      </c>
      <c r="AD784" s="100">
        <v>40</v>
      </c>
      <c r="AE784" s="100">
        <v>51</v>
      </c>
      <c r="AF784" s="100">
        <v>75</v>
      </c>
      <c r="AG784" s="100">
        <v>116</v>
      </c>
      <c r="AJ784" s="100" t="str">
        <f t="shared" si="326"/>
        <v>●</v>
      </c>
      <c r="AK784" s="100" t="str">
        <f t="shared" si="324"/>
        <v>●</v>
      </c>
      <c r="AL784" s="100" t="str">
        <f t="shared" si="324"/>
        <v>●</v>
      </c>
      <c r="AM784" s="100" t="str">
        <f t="shared" si="324"/>
        <v>●</v>
      </c>
      <c r="AP784" s="100" t="str">
        <f t="shared" si="327"/>
        <v>●</v>
      </c>
      <c r="AQ784" s="100" t="str">
        <f t="shared" si="325"/>
        <v>●</v>
      </c>
      <c r="AR784" s="100" t="str">
        <f t="shared" si="325"/>
        <v>●</v>
      </c>
      <c r="AS784" s="100" t="str">
        <f t="shared" si="325"/>
        <v>●</v>
      </c>
    </row>
    <row r="785" spans="2:45" s="100" customFormat="1" ht="14.25" customHeight="1">
      <c r="B785" s="102" t="s">
        <v>109</v>
      </c>
      <c r="C785" s="106">
        <v>21</v>
      </c>
      <c r="D785" s="107">
        <v>35</v>
      </c>
      <c r="E785" s="107">
        <v>55</v>
      </c>
      <c r="F785" s="107">
        <v>76</v>
      </c>
      <c r="G785" s="107">
        <f>第2表01元データ!R56</f>
        <v>74</v>
      </c>
      <c r="H785" s="107">
        <f t="shared" si="328"/>
        <v>-2</v>
      </c>
      <c r="I785" s="108">
        <f t="shared" si="329"/>
        <v>-2.6315789473684208</v>
      </c>
      <c r="J785" s="102"/>
      <c r="K785" s="114" t="s">
        <v>109</v>
      </c>
      <c r="L785" s="106">
        <v>17</v>
      </c>
      <c r="M785" s="107">
        <v>38</v>
      </c>
      <c r="N785" s="107">
        <v>53</v>
      </c>
      <c r="O785" s="107">
        <v>74</v>
      </c>
      <c r="P785" s="107">
        <f>第2表01元データ!S56</f>
        <v>53</v>
      </c>
      <c r="Q785" s="107">
        <f t="shared" si="330"/>
        <v>-21</v>
      </c>
      <c r="R785" s="108">
        <f t="shared" si="331"/>
        <v>-28.378378378378379</v>
      </c>
      <c r="S785" s="108"/>
      <c r="T785" s="100">
        <v>117</v>
      </c>
      <c r="W785" s="100" t="s">
        <v>371</v>
      </c>
      <c r="X785" s="100">
        <v>18</v>
      </c>
      <c r="Y785" s="100">
        <v>21</v>
      </c>
      <c r="Z785" s="100">
        <v>35</v>
      </c>
      <c r="AA785" s="100">
        <v>55</v>
      </c>
      <c r="AC785" s="100" t="s">
        <v>371</v>
      </c>
      <c r="AD785" s="100">
        <v>17</v>
      </c>
      <c r="AE785" s="100">
        <v>17</v>
      </c>
      <c r="AF785" s="100">
        <v>38</v>
      </c>
      <c r="AG785" s="100">
        <v>53</v>
      </c>
      <c r="AJ785" s="100" t="str">
        <f t="shared" si="326"/>
        <v>●</v>
      </c>
      <c r="AK785" s="100" t="str">
        <f t="shared" si="324"/>
        <v>●</v>
      </c>
      <c r="AL785" s="100" t="str">
        <f t="shared" si="324"/>
        <v>●</v>
      </c>
      <c r="AM785" s="100" t="str">
        <f t="shared" si="324"/>
        <v>●</v>
      </c>
      <c r="AP785" s="100" t="str">
        <f t="shared" si="327"/>
        <v>○</v>
      </c>
      <c r="AQ785" s="100" t="str">
        <f t="shared" si="325"/>
        <v>●</v>
      </c>
      <c r="AR785" s="100" t="str">
        <f t="shared" si="325"/>
        <v>●</v>
      </c>
      <c r="AS785" s="100" t="str">
        <f t="shared" si="325"/>
        <v>●</v>
      </c>
    </row>
    <row r="786" spans="2:45" s="100" customFormat="1" ht="14.25" customHeight="1">
      <c r="B786" s="102" t="s">
        <v>110</v>
      </c>
      <c r="C786" s="106">
        <v>11</v>
      </c>
      <c r="D786" s="107">
        <v>18</v>
      </c>
      <c r="E786" s="107">
        <v>32</v>
      </c>
      <c r="F786" s="107">
        <v>46</v>
      </c>
      <c r="G786" s="107">
        <f>第2表01元データ!R57</f>
        <v>84</v>
      </c>
      <c r="H786" s="107">
        <f t="shared" si="328"/>
        <v>38</v>
      </c>
      <c r="I786" s="108">
        <f t="shared" si="329"/>
        <v>82.608695652173907</v>
      </c>
      <c r="J786" s="102"/>
      <c r="K786" s="114" t="s">
        <v>110</v>
      </c>
      <c r="L786" s="106">
        <v>10</v>
      </c>
      <c r="M786" s="107">
        <v>7</v>
      </c>
      <c r="N786" s="107">
        <v>25</v>
      </c>
      <c r="O786" s="107">
        <v>35</v>
      </c>
      <c r="P786" s="107">
        <f>第2表01元データ!S57</f>
        <v>58</v>
      </c>
      <c r="Q786" s="107">
        <f t="shared" si="330"/>
        <v>23</v>
      </c>
      <c r="R786" s="108">
        <f t="shared" si="331"/>
        <v>65.714285714285708</v>
      </c>
      <c r="S786" s="108"/>
      <c r="T786" s="100">
        <v>118</v>
      </c>
      <c r="W786" s="100" t="s">
        <v>378</v>
      </c>
      <c r="X786" s="100">
        <v>6</v>
      </c>
      <c r="Y786" s="100">
        <v>11</v>
      </c>
      <c r="Z786" s="100">
        <v>18</v>
      </c>
      <c r="AA786" s="100">
        <v>32</v>
      </c>
      <c r="AC786" s="100" t="s">
        <v>378</v>
      </c>
      <c r="AD786" s="100">
        <v>11</v>
      </c>
      <c r="AE786" s="100">
        <v>10</v>
      </c>
      <c r="AF786" s="100">
        <v>7</v>
      </c>
      <c r="AG786" s="100">
        <v>25</v>
      </c>
      <c r="AJ786" s="100" t="str">
        <f t="shared" si="326"/>
        <v>●</v>
      </c>
      <c r="AK786" s="100" t="str">
        <f t="shared" si="324"/>
        <v>●</v>
      </c>
      <c r="AL786" s="100" t="str">
        <f t="shared" si="324"/>
        <v>●</v>
      </c>
      <c r="AM786" s="100" t="str">
        <f t="shared" si="324"/>
        <v>●</v>
      </c>
      <c r="AP786" s="100" t="str">
        <f t="shared" si="327"/>
        <v>●</v>
      </c>
      <c r="AQ786" s="100" t="str">
        <f t="shared" si="325"/>
        <v>●</v>
      </c>
      <c r="AR786" s="100" t="str">
        <f t="shared" si="325"/>
        <v>●</v>
      </c>
      <c r="AS786" s="100" t="str">
        <f t="shared" si="325"/>
        <v>●</v>
      </c>
    </row>
    <row r="787" spans="2:45" s="100" customFormat="1" ht="14.25" customHeight="1">
      <c r="B787" s="119" t="s">
        <v>111</v>
      </c>
      <c r="C787" s="120" t="s">
        <v>313</v>
      </c>
      <c r="D787" s="116" t="s">
        <v>313</v>
      </c>
      <c r="E787" s="116" t="s">
        <v>313</v>
      </c>
      <c r="F787" s="116" t="s">
        <v>313</v>
      </c>
      <c r="G787" s="107">
        <f>第2表01元データ!R58</f>
        <v>6</v>
      </c>
      <c r="H787" s="107"/>
      <c r="I787" s="108"/>
      <c r="K787" s="119" t="s">
        <v>111</v>
      </c>
      <c r="L787" s="120" t="s">
        <v>313</v>
      </c>
      <c r="M787" s="116" t="s">
        <v>313</v>
      </c>
      <c r="N787" s="116" t="s">
        <v>313</v>
      </c>
      <c r="O787" s="116" t="s">
        <v>313</v>
      </c>
      <c r="P787" s="107">
        <f>第2表01元データ!S58</f>
        <v>3</v>
      </c>
      <c r="Q787" s="107"/>
      <c r="R787" s="108"/>
      <c r="T787" s="100">
        <v>119</v>
      </c>
    </row>
    <row r="788" spans="2:45" s="100" customFormat="1" ht="14.25" customHeight="1">
      <c r="B788" s="119"/>
      <c r="C788" s="123"/>
      <c r="D788" s="116"/>
      <c r="E788" s="116"/>
      <c r="F788" s="116"/>
      <c r="G788" s="107"/>
      <c r="H788" s="107"/>
      <c r="I788" s="108"/>
      <c r="K788" s="119"/>
      <c r="L788" s="123"/>
      <c r="M788" s="116"/>
      <c r="N788" s="116"/>
      <c r="O788" s="116"/>
      <c r="P788" s="107"/>
      <c r="Q788" s="107"/>
      <c r="R788" s="108"/>
    </row>
    <row r="789" spans="2:45" s="100" customFormat="1" ht="14.25" customHeight="1">
      <c r="G789" s="168"/>
      <c r="P789" s="168"/>
    </row>
    <row r="790" spans="2:45" s="99" customFormat="1" ht="14.25" customHeight="1">
      <c r="B790" s="99" t="str">
        <f>LEFT(B730,LEN(B730)-2)&amp;+"女"</f>
        <v>赤岩・女</v>
      </c>
      <c r="K790" s="99" t="str">
        <f>LEFT(K730,LEN(K730)-2)&amp;+"女"</f>
        <v>高島・女</v>
      </c>
      <c r="W790" s="100"/>
      <c r="X790" s="100"/>
      <c r="Y790" s="100"/>
      <c r="Z790" s="100"/>
      <c r="AA790" s="100"/>
      <c r="AB790" s="100"/>
      <c r="AC790" s="100"/>
      <c r="AD790" s="100"/>
      <c r="AE790" s="100"/>
      <c r="AF790" s="100"/>
      <c r="AG790" s="100"/>
    </row>
    <row r="791" spans="2:45" s="100" customFormat="1" ht="14.25" customHeight="1">
      <c r="B791" s="583" t="s">
        <v>335</v>
      </c>
      <c r="C791" s="101"/>
      <c r="D791" s="101"/>
      <c r="E791" s="101"/>
      <c r="F791" s="101"/>
      <c r="G791" s="135"/>
      <c r="H791" s="131"/>
      <c r="I791" s="131"/>
      <c r="J791" s="102"/>
      <c r="K791" s="583" t="s">
        <v>335</v>
      </c>
      <c r="L791" s="101"/>
      <c r="M791" s="101"/>
      <c r="N791" s="101"/>
      <c r="O791" s="101"/>
      <c r="P791" s="135"/>
      <c r="Q791" s="131"/>
      <c r="R791" s="131"/>
      <c r="S791" s="103"/>
    </row>
    <row r="792" spans="2:45" s="100" customFormat="1" ht="14.25" customHeight="1">
      <c r="B792" s="584"/>
      <c r="C792" s="130" t="str">
        <f>$C$4</f>
        <v>平成7年</v>
      </c>
      <c r="D792" s="130" t="str">
        <f>$D$4</f>
        <v>平成12年</v>
      </c>
      <c r="E792" s="130" t="str">
        <f>$E$4</f>
        <v>平成17年</v>
      </c>
      <c r="F792" s="130" t="str">
        <f>$F$4</f>
        <v>平成22年</v>
      </c>
      <c r="G792" s="130" t="s">
        <v>410</v>
      </c>
      <c r="H792" s="133" t="str">
        <f>$H$4</f>
        <v>対平成</v>
      </c>
      <c r="I792" s="134" t="str">
        <f>$I$4</f>
        <v>22年</v>
      </c>
      <c r="J792" s="102"/>
      <c r="K792" s="584"/>
      <c r="L792" s="130" t="str">
        <f>$C$4</f>
        <v>平成7年</v>
      </c>
      <c r="M792" s="130" t="str">
        <f>$D$4</f>
        <v>平成12年</v>
      </c>
      <c r="N792" s="130" t="str">
        <f>$E$4</f>
        <v>平成17年</v>
      </c>
      <c r="O792" s="130" t="str">
        <f>$F$4</f>
        <v>平成22年</v>
      </c>
      <c r="P792" s="130" t="s">
        <v>410</v>
      </c>
      <c r="Q792" s="133" t="str">
        <f>$H$4</f>
        <v>対平成</v>
      </c>
      <c r="R792" s="134" t="str">
        <f>$I$4</f>
        <v>22年</v>
      </c>
      <c r="S792" s="103"/>
    </row>
    <row r="793" spans="2:45" s="100" customFormat="1" ht="14.25" customHeight="1">
      <c r="B793" s="585"/>
      <c r="C793" s="104"/>
      <c r="D793" s="104"/>
      <c r="E793" s="104"/>
      <c r="F793" s="104"/>
      <c r="G793" s="104"/>
      <c r="H793" s="132" t="s">
        <v>88</v>
      </c>
      <c r="I793" s="133" t="s">
        <v>398</v>
      </c>
      <c r="J793" s="102"/>
      <c r="K793" s="585"/>
      <c r="L793" s="104"/>
      <c r="M793" s="104"/>
      <c r="N793" s="104"/>
      <c r="O793" s="104"/>
      <c r="P793" s="104"/>
      <c r="Q793" s="132" t="s">
        <v>88</v>
      </c>
      <c r="R793" s="133" t="s">
        <v>398</v>
      </c>
      <c r="S793" s="103"/>
    </row>
    <row r="794" spans="2:45" s="199" customFormat="1" ht="14.25" customHeight="1">
      <c r="B794" s="200" t="s">
        <v>90</v>
      </c>
      <c r="C794" s="198">
        <v>2257</v>
      </c>
      <c r="D794" s="194">
        <v>2314</v>
      </c>
      <c r="E794" s="194">
        <v>2174</v>
      </c>
      <c r="F794" s="194">
        <v>1966</v>
      </c>
      <c r="G794" s="194">
        <f>IF(COUNTIF(G799:G817,"x"),"x",IF(SUM(G799:G817)=0,"-",SUM(G799:G817)))</f>
        <v>1595</v>
      </c>
      <c r="H794" s="193">
        <f t="shared" ref="H794:H797" si="332">IF(G794="x","x",IF(AND(G794="-",F794="-"),"-",IF(AND(G794="-",F794&gt;0),F794*-1,IF(AND(G794&gt;0,F794="-"),G794,G794-F794))))</f>
        <v>-371</v>
      </c>
      <c r="I794" s="195">
        <f t="shared" ref="I794:I797" si="333">IF(H794="x","x",IF(H794="-","-",IF(AND(F794="-",G794&gt;0),"皆増",IF(AND(F794&gt;0,G794="-"),"皆減",H794/F794*100))))</f>
        <v>-18.870803662258393</v>
      </c>
      <c r="J794" s="196"/>
      <c r="K794" s="197" t="s">
        <v>90</v>
      </c>
      <c r="L794" s="198">
        <v>2334</v>
      </c>
      <c r="M794" s="194">
        <v>2270</v>
      </c>
      <c r="N794" s="194">
        <v>2074</v>
      </c>
      <c r="O794" s="194">
        <v>1836</v>
      </c>
      <c r="P794" s="194">
        <f>IF(COUNTIF(P799:P817,"x"),"x",IF(SUM(P799:P817)=0,"-",SUM(P799:P817)))</f>
        <v>1370</v>
      </c>
      <c r="Q794" s="193">
        <f t="shared" ref="Q794:Q797" si="334">IF(P794="x","x",IF(AND(P794="-",O794="-"),"-",IF(AND(P794="-",O794&gt;0),O794*-1,IF(AND(P794&gt;0,O794="-"),P794,P794-O794))))</f>
        <v>-466</v>
      </c>
      <c r="R794" s="195">
        <f t="shared" ref="R794:R797" si="335">IF(Q794="x","x",IF(Q794="-","-",IF(AND(O794="-",P794&gt;0),"皆増",IF(AND(O794&gt;0,P794="-"),"皆減",Q794/O794*100))))</f>
        <v>-25.381263616557735</v>
      </c>
      <c r="S794" s="195"/>
      <c r="W794" s="199" t="s">
        <v>373</v>
      </c>
      <c r="X794" s="199">
        <v>2324</v>
      </c>
      <c r="Y794" s="199">
        <v>2257</v>
      </c>
      <c r="Z794" s="199">
        <v>2314</v>
      </c>
      <c r="AA794" s="199">
        <v>2174</v>
      </c>
      <c r="AC794" s="199" t="s">
        <v>373</v>
      </c>
      <c r="AD794" s="199">
        <v>2543</v>
      </c>
      <c r="AE794" s="199">
        <v>2334</v>
      </c>
      <c r="AF794" s="199">
        <v>2270</v>
      </c>
      <c r="AG794" s="199">
        <v>2074</v>
      </c>
      <c r="AJ794" s="199" t="str">
        <f>IF(C794=X794,"○","●")</f>
        <v>●</v>
      </c>
      <c r="AK794" s="199" t="str">
        <f t="shared" ref="AK794:AM816" si="336">IF(D794=Y794,"○","●")</f>
        <v>●</v>
      </c>
      <c r="AL794" s="199" t="str">
        <f t="shared" si="336"/>
        <v>●</v>
      </c>
      <c r="AM794" s="199" t="str">
        <f t="shared" si="336"/>
        <v>●</v>
      </c>
      <c r="AP794" s="199" t="str">
        <f>IF(L794=AD794,"○","●")</f>
        <v>●</v>
      </c>
      <c r="AQ794" s="199" t="str">
        <f t="shared" ref="AQ794:AS816" si="337">IF(M794=AE794,"○","●")</f>
        <v>●</v>
      </c>
      <c r="AR794" s="199" t="str">
        <f t="shared" si="337"/>
        <v>●</v>
      </c>
      <c r="AS794" s="199" t="str">
        <f t="shared" si="337"/>
        <v>●</v>
      </c>
    </row>
    <row r="795" spans="2:45" s="100" customFormat="1" ht="14.25" customHeight="1">
      <c r="B795" s="105" t="s">
        <v>91</v>
      </c>
      <c r="C795" s="106">
        <v>272</v>
      </c>
      <c r="D795" s="107">
        <v>248</v>
      </c>
      <c r="E795" s="107">
        <v>212</v>
      </c>
      <c r="F795" s="107">
        <v>162</v>
      </c>
      <c r="G795" s="107">
        <f>IF(COUNTIF(G799:G801,"x"),"x",IF(SUM(G799:G801)=0,"-",SUM(G799:G801)))</f>
        <v>90</v>
      </c>
      <c r="H795" s="107">
        <f t="shared" si="332"/>
        <v>-72</v>
      </c>
      <c r="I795" s="108">
        <f t="shared" si="333"/>
        <v>-44.444444444444443</v>
      </c>
      <c r="J795" s="102"/>
      <c r="K795" s="109" t="s">
        <v>91</v>
      </c>
      <c r="L795" s="106">
        <v>291</v>
      </c>
      <c r="M795" s="107">
        <v>292</v>
      </c>
      <c r="N795" s="107">
        <v>196</v>
      </c>
      <c r="O795" s="107">
        <v>153</v>
      </c>
      <c r="P795" s="107">
        <f>IF(COUNTIF(P799:P801,"x"),"x",IF(SUM(P799:P801)=0,"-",SUM(P799:P801)))</f>
        <v>79</v>
      </c>
      <c r="Q795" s="107">
        <f t="shared" si="334"/>
        <v>-74</v>
      </c>
      <c r="R795" s="108">
        <f t="shared" si="335"/>
        <v>-48.366013071895424</v>
      </c>
      <c r="S795" s="108"/>
      <c r="W795" s="100" t="s">
        <v>374</v>
      </c>
      <c r="X795" s="100">
        <v>335</v>
      </c>
      <c r="Y795" s="100">
        <v>272</v>
      </c>
      <c r="Z795" s="100">
        <v>248</v>
      </c>
      <c r="AA795" s="100">
        <v>212</v>
      </c>
      <c r="AC795" s="100" t="s">
        <v>374</v>
      </c>
      <c r="AD795" s="100">
        <v>405</v>
      </c>
      <c r="AE795" s="100">
        <v>291</v>
      </c>
      <c r="AF795" s="100">
        <v>292</v>
      </c>
      <c r="AG795" s="100">
        <v>196</v>
      </c>
      <c r="AJ795" s="100" t="str">
        <f t="shared" ref="AJ795:AJ816" si="338">IF(C795=X795,"○","●")</f>
        <v>●</v>
      </c>
      <c r="AK795" s="100" t="str">
        <f t="shared" si="336"/>
        <v>●</v>
      </c>
      <c r="AL795" s="100" t="str">
        <f t="shared" si="336"/>
        <v>●</v>
      </c>
      <c r="AM795" s="100" t="str">
        <f t="shared" si="336"/>
        <v>●</v>
      </c>
      <c r="AP795" s="100" t="str">
        <f t="shared" ref="AP795:AP816" si="339">IF(L795=AD795,"○","●")</f>
        <v>●</v>
      </c>
      <c r="AQ795" s="100" t="str">
        <f t="shared" si="337"/>
        <v>●</v>
      </c>
      <c r="AR795" s="100" t="str">
        <f t="shared" si="337"/>
        <v>●</v>
      </c>
      <c r="AS795" s="100" t="str">
        <f>IF(O795=AG795,"○","●")</f>
        <v>●</v>
      </c>
    </row>
    <row r="796" spans="2:45" s="100" customFormat="1" ht="14.25" customHeight="1">
      <c r="B796" s="105" t="s">
        <v>92</v>
      </c>
      <c r="C796" s="106">
        <v>1523</v>
      </c>
      <c r="D796" s="107">
        <v>1409</v>
      </c>
      <c r="E796" s="107">
        <v>1230</v>
      </c>
      <c r="F796" s="107">
        <v>1034</v>
      </c>
      <c r="G796" s="296">
        <f>IF(COUNTIF(G802:G811,"x"),"x",IF(SUM(G802:G811)=0,"-",SUM(G802:G811)))</f>
        <v>682</v>
      </c>
      <c r="H796" s="107">
        <f t="shared" si="332"/>
        <v>-352</v>
      </c>
      <c r="I796" s="108">
        <f t="shared" si="333"/>
        <v>-34.042553191489361</v>
      </c>
      <c r="J796" s="102"/>
      <c r="K796" s="109" t="s">
        <v>92</v>
      </c>
      <c r="L796" s="106">
        <v>1568</v>
      </c>
      <c r="M796" s="107">
        <v>1395</v>
      </c>
      <c r="N796" s="107">
        <v>1237</v>
      </c>
      <c r="O796" s="107">
        <v>1030</v>
      </c>
      <c r="P796" s="296">
        <f>IF(COUNTIF(P802:P811,"x"),"x",IF(SUM(P802:P811)=0,"-",SUM(P802:P811)))</f>
        <v>645</v>
      </c>
      <c r="Q796" s="107">
        <f t="shared" si="334"/>
        <v>-385</v>
      </c>
      <c r="R796" s="108">
        <f t="shared" si="335"/>
        <v>-37.378640776699029</v>
      </c>
      <c r="S796" s="108"/>
      <c r="W796" s="100" t="s">
        <v>375</v>
      </c>
      <c r="X796" s="100">
        <v>1620</v>
      </c>
      <c r="Y796" s="100">
        <v>1523</v>
      </c>
      <c r="Z796" s="100">
        <v>1409</v>
      </c>
      <c r="AA796" s="100">
        <v>1230</v>
      </c>
      <c r="AC796" s="100" t="s">
        <v>375</v>
      </c>
      <c r="AD796" s="100">
        <v>1767</v>
      </c>
      <c r="AE796" s="100">
        <v>1568</v>
      </c>
      <c r="AF796" s="100">
        <v>1395</v>
      </c>
      <c r="AG796" s="100">
        <v>1237</v>
      </c>
      <c r="AJ796" s="100" t="str">
        <f t="shared" si="338"/>
        <v>●</v>
      </c>
      <c r="AK796" s="100" t="str">
        <f t="shared" si="336"/>
        <v>●</v>
      </c>
      <c r="AL796" s="100" t="str">
        <f>IF(E796=Z796,"○","●")</f>
        <v>●</v>
      </c>
      <c r="AM796" s="100" t="str">
        <f t="shared" si="336"/>
        <v>●</v>
      </c>
      <c r="AP796" s="100" t="str">
        <f t="shared" si="339"/>
        <v>●</v>
      </c>
      <c r="AQ796" s="100" t="str">
        <f t="shared" si="337"/>
        <v>●</v>
      </c>
      <c r="AR796" s="100" t="str">
        <f t="shared" si="337"/>
        <v>●</v>
      </c>
      <c r="AS796" s="100" t="str">
        <f t="shared" si="337"/>
        <v>●</v>
      </c>
    </row>
    <row r="797" spans="2:45" s="100" customFormat="1" ht="14.25" customHeight="1">
      <c r="B797" s="105" t="s">
        <v>93</v>
      </c>
      <c r="C797" s="106">
        <v>462</v>
      </c>
      <c r="D797" s="107">
        <v>657</v>
      </c>
      <c r="E797" s="107">
        <v>732</v>
      </c>
      <c r="F797" s="107">
        <v>770</v>
      </c>
      <c r="G797" s="107">
        <f>IF(COUNTIF(G812:G816,"x"),"x",IF(SUM(G812,G816)=0,"-",SUM(G812:G816)))</f>
        <v>818</v>
      </c>
      <c r="H797" s="107">
        <f t="shared" si="332"/>
        <v>48</v>
      </c>
      <c r="I797" s="108">
        <f t="shared" si="333"/>
        <v>6.2337662337662341</v>
      </c>
      <c r="J797" s="102"/>
      <c r="K797" s="109" t="s">
        <v>93</v>
      </c>
      <c r="L797" s="106">
        <v>475</v>
      </c>
      <c r="M797" s="107">
        <v>583</v>
      </c>
      <c r="N797" s="107">
        <v>641</v>
      </c>
      <c r="O797" s="107">
        <v>653</v>
      </c>
      <c r="P797" s="107">
        <f>IF(COUNTIF(P812:P816,"x"),"x",IF(SUM(P812,P816)=0,"-",SUM(P812:P816)))</f>
        <v>645</v>
      </c>
      <c r="Q797" s="107">
        <f t="shared" si="334"/>
        <v>-8</v>
      </c>
      <c r="R797" s="108">
        <f t="shared" si="335"/>
        <v>-1.2251148545176112</v>
      </c>
      <c r="S797" s="108"/>
      <c r="W797" s="100" t="s">
        <v>376</v>
      </c>
      <c r="X797" s="100">
        <v>369</v>
      </c>
      <c r="Y797" s="100">
        <v>462</v>
      </c>
      <c r="Z797" s="100">
        <v>657</v>
      </c>
      <c r="AA797" s="100">
        <v>732</v>
      </c>
      <c r="AC797" s="100" t="s">
        <v>376</v>
      </c>
      <c r="AD797" s="100">
        <v>371</v>
      </c>
      <c r="AE797" s="100">
        <v>475</v>
      </c>
      <c r="AF797" s="100">
        <v>583</v>
      </c>
      <c r="AG797" s="100">
        <v>641</v>
      </c>
      <c r="AJ797" s="100" t="str">
        <f t="shared" si="338"/>
        <v>●</v>
      </c>
      <c r="AK797" s="100" t="str">
        <f t="shared" si="336"/>
        <v>●</v>
      </c>
      <c r="AL797" s="100" t="str">
        <f t="shared" si="336"/>
        <v>●</v>
      </c>
      <c r="AM797" s="100" t="str">
        <f t="shared" si="336"/>
        <v>●</v>
      </c>
      <c r="AP797" s="100" t="str">
        <f t="shared" si="339"/>
        <v>●</v>
      </c>
      <c r="AQ797" s="100" t="str">
        <f t="shared" si="337"/>
        <v>●</v>
      </c>
      <c r="AR797" s="100" t="str">
        <f t="shared" si="337"/>
        <v>●</v>
      </c>
      <c r="AS797" s="100" t="str">
        <f t="shared" si="337"/>
        <v>●</v>
      </c>
    </row>
    <row r="798" spans="2:45" s="100" customFormat="1" ht="14.25" customHeight="1">
      <c r="B798" s="102"/>
      <c r="C798" s="106"/>
      <c r="D798" s="112"/>
      <c r="E798" s="112"/>
      <c r="F798" s="112"/>
      <c r="G798" s="112"/>
      <c r="H798" s="112"/>
      <c r="I798" s="113"/>
      <c r="J798" s="102"/>
      <c r="K798" s="114"/>
      <c r="L798" s="106"/>
      <c r="M798" s="112"/>
      <c r="N798" s="112"/>
      <c r="O798" s="112"/>
      <c r="P798" s="112"/>
      <c r="Q798" s="112"/>
      <c r="R798" s="113"/>
      <c r="S798" s="113"/>
      <c r="AJ798" s="100" t="str">
        <f t="shared" si="338"/>
        <v>○</v>
      </c>
      <c r="AK798" s="100" t="str">
        <f t="shared" si="336"/>
        <v>○</v>
      </c>
      <c r="AL798" s="100" t="str">
        <f t="shared" si="336"/>
        <v>○</v>
      </c>
      <c r="AM798" s="100" t="str">
        <f t="shared" si="336"/>
        <v>○</v>
      </c>
      <c r="AP798" s="100" t="str">
        <f t="shared" si="339"/>
        <v>○</v>
      </c>
      <c r="AQ798" s="100" t="str">
        <f t="shared" si="337"/>
        <v>○</v>
      </c>
      <c r="AR798" s="100" t="str">
        <f t="shared" si="337"/>
        <v>○</v>
      </c>
      <c r="AS798" s="100" t="str">
        <f t="shared" si="337"/>
        <v>○</v>
      </c>
    </row>
    <row r="799" spans="2:45" s="100" customFormat="1" ht="14.25" customHeight="1">
      <c r="B799" s="102" t="s">
        <v>94</v>
      </c>
      <c r="C799" s="106">
        <v>69</v>
      </c>
      <c r="D799" s="107">
        <v>58</v>
      </c>
      <c r="E799" s="107">
        <v>47</v>
      </c>
      <c r="F799" s="107">
        <v>35</v>
      </c>
      <c r="G799" s="107">
        <f>第2表01元データ!R66</f>
        <v>28</v>
      </c>
      <c r="H799" s="107">
        <f t="shared" ref="H799:H816" si="340">IF(G799="x","x",IF(AND(G799="-",F799="-"),"-",IF(AND(G799="-",F799&gt;0),F799*-1,IF(AND(G799&gt;0,F799="-"),G799,G799-F799))))</f>
        <v>-7</v>
      </c>
      <c r="I799" s="108">
        <f t="shared" ref="I799:I816" si="341">IF(H799="x","x",IF(H799="-","-",IF(AND(F799="-",G799&gt;0),"皆増",IF(AND(F799&gt;0,G799="-"),"皆減",H799/F799*100))))</f>
        <v>-20</v>
      </c>
      <c r="J799" s="102"/>
      <c r="K799" s="114" t="s">
        <v>94</v>
      </c>
      <c r="L799" s="106">
        <v>72</v>
      </c>
      <c r="M799" s="107">
        <v>83</v>
      </c>
      <c r="N799" s="107">
        <v>53</v>
      </c>
      <c r="O799" s="107">
        <v>32</v>
      </c>
      <c r="P799" s="107">
        <f>第2表01元データ!S66</f>
        <v>19</v>
      </c>
      <c r="Q799" s="107">
        <f t="shared" ref="Q799:Q816" si="342">IF(P799="x","x",IF(AND(P799="-",O799="-"),"-",IF(AND(P799="-",O799&gt;0),O799*-1,IF(AND(P799&gt;0,O799="-"),P799,P799-O799))))</f>
        <v>-13</v>
      </c>
      <c r="R799" s="108">
        <f t="shared" ref="R799:R816" si="343">IF(Q799="x","x",IF(Q799="-","-",IF(AND(O799="-",P799&gt;0),"皆増",IF(AND(O799&gt;0,P799="-"),"皆減",Q799/O799*100))))</f>
        <v>-40.625</v>
      </c>
      <c r="S799" s="108"/>
      <c r="T799" s="100">
        <v>201</v>
      </c>
      <c r="W799" s="100" t="s">
        <v>377</v>
      </c>
      <c r="X799" s="100">
        <v>76</v>
      </c>
      <c r="Y799" s="100">
        <v>69</v>
      </c>
      <c r="Z799" s="100">
        <v>58</v>
      </c>
      <c r="AA799" s="100">
        <v>47</v>
      </c>
      <c r="AC799" s="100" t="s">
        <v>377</v>
      </c>
      <c r="AD799" s="100">
        <v>126</v>
      </c>
      <c r="AE799" s="100">
        <v>72</v>
      </c>
      <c r="AF799" s="100">
        <v>83</v>
      </c>
      <c r="AG799" s="100">
        <v>53</v>
      </c>
      <c r="AJ799" s="100" t="str">
        <f t="shared" si="338"/>
        <v>●</v>
      </c>
      <c r="AK799" s="100" t="str">
        <f t="shared" si="336"/>
        <v>●</v>
      </c>
      <c r="AL799" s="100" t="str">
        <f t="shared" si="336"/>
        <v>●</v>
      </c>
      <c r="AM799" s="100" t="str">
        <f t="shared" si="336"/>
        <v>●</v>
      </c>
      <c r="AP799" s="100" t="str">
        <f t="shared" si="339"/>
        <v>●</v>
      </c>
      <c r="AQ799" s="100" t="str">
        <f t="shared" si="337"/>
        <v>●</v>
      </c>
      <c r="AR799" s="100" t="str">
        <f t="shared" si="337"/>
        <v>●</v>
      </c>
      <c r="AS799" s="100" t="str">
        <f t="shared" si="337"/>
        <v>●</v>
      </c>
    </row>
    <row r="800" spans="2:45" s="100" customFormat="1" ht="14.25" customHeight="1">
      <c r="B800" s="102" t="s">
        <v>95</v>
      </c>
      <c r="C800" s="106">
        <v>85</v>
      </c>
      <c r="D800" s="107">
        <v>89</v>
      </c>
      <c r="E800" s="107">
        <v>77</v>
      </c>
      <c r="F800" s="107">
        <v>52</v>
      </c>
      <c r="G800" s="107">
        <f>第2表01元データ!R67</f>
        <v>24</v>
      </c>
      <c r="H800" s="107">
        <f t="shared" si="340"/>
        <v>-28</v>
      </c>
      <c r="I800" s="108">
        <f t="shared" si="341"/>
        <v>-53.846153846153847</v>
      </c>
      <c r="J800" s="102"/>
      <c r="K800" s="114" t="s">
        <v>95</v>
      </c>
      <c r="L800" s="106">
        <v>118</v>
      </c>
      <c r="M800" s="107">
        <v>88</v>
      </c>
      <c r="N800" s="107">
        <v>73</v>
      </c>
      <c r="O800" s="107">
        <v>55</v>
      </c>
      <c r="P800" s="107">
        <f>第2表01元データ!S67</f>
        <v>32</v>
      </c>
      <c r="Q800" s="107">
        <f t="shared" si="342"/>
        <v>-23</v>
      </c>
      <c r="R800" s="108">
        <f t="shared" si="343"/>
        <v>-41.818181818181813</v>
      </c>
      <c r="S800" s="108"/>
      <c r="T800" s="100">
        <v>202</v>
      </c>
      <c r="W800" s="100" t="s">
        <v>356</v>
      </c>
      <c r="X800" s="100">
        <v>108</v>
      </c>
      <c r="Y800" s="100">
        <v>85</v>
      </c>
      <c r="Z800" s="100">
        <v>89</v>
      </c>
      <c r="AA800" s="100">
        <v>77</v>
      </c>
      <c r="AC800" s="100" t="s">
        <v>356</v>
      </c>
      <c r="AD800" s="100">
        <v>109</v>
      </c>
      <c r="AE800" s="100">
        <v>118</v>
      </c>
      <c r="AF800" s="100">
        <v>88</v>
      </c>
      <c r="AG800" s="100">
        <v>73</v>
      </c>
      <c r="AJ800" s="100" t="str">
        <f t="shared" si="338"/>
        <v>●</v>
      </c>
      <c r="AK800" s="100" t="str">
        <f t="shared" si="336"/>
        <v>●</v>
      </c>
      <c r="AL800" s="100" t="str">
        <f t="shared" si="336"/>
        <v>●</v>
      </c>
      <c r="AM800" s="100" t="str">
        <f t="shared" si="336"/>
        <v>●</v>
      </c>
      <c r="AP800" s="100" t="str">
        <f t="shared" si="339"/>
        <v>●</v>
      </c>
      <c r="AQ800" s="100" t="str">
        <f t="shared" si="337"/>
        <v>●</v>
      </c>
      <c r="AR800" s="100" t="str">
        <f t="shared" si="337"/>
        <v>●</v>
      </c>
      <c r="AS800" s="100" t="str">
        <f t="shared" si="337"/>
        <v>●</v>
      </c>
    </row>
    <row r="801" spans="2:45" s="100" customFormat="1" ht="14.25" customHeight="1">
      <c r="B801" s="102" t="s">
        <v>96</v>
      </c>
      <c r="C801" s="106">
        <v>118</v>
      </c>
      <c r="D801" s="107">
        <v>101</v>
      </c>
      <c r="E801" s="107">
        <v>88</v>
      </c>
      <c r="F801" s="107">
        <v>75</v>
      </c>
      <c r="G801" s="107">
        <f>第2表01元データ!R68</f>
        <v>38</v>
      </c>
      <c r="H801" s="107">
        <f t="shared" si="340"/>
        <v>-37</v>
      </c>
      <c r="I801" s="108">
        <f t="shared" si="341"/>
        <v>-49.333333333333336</v>
      </c>
      <c r="J801" s="102"/>
      <c r="K801" s="114" t="s">
        <v>96</v>
      </c>
      <c r="L801" s="106">
        <v>101</v>
      </c>
      <c r="M801" s="107">
        <v>121</v>
      </c>
      <c r="N801" s="107">
        <v>70</v>
      </c>
      <c r="O801" s="107">
        <v>66</v>
      </c>
      <c r="P801" s="107">
        <f>第2表01元データ!S68</f>
        <v>28</v>
      </c>
      <c r="Q801" s="107">
        <f t="shared" si="342"/>
        <v>-38</v>
      </c>
      <c r="R801" s="108">
        <f t="shared" si="343"/>
        <v>-57.575757575757578</v>
      </c>
      <c r="S801" s="108"/>
      <c r="T801" s="100">
        <v>203</v>
      </c>
      <c r="W801" s="100" t="s">
        <v>357</v>
      </c>
      <c r="X801" s="100">
        <v>151</v>
      </c>
      <c r="Y801" s="100">
        <v>118</v>
      </c>
      <c r="Z801" s="100">
        <v>101</v>
      </c>
      <c r="AA801" s="100">
        <v>88</v>
      </c>
      <c r="AC801" s="100" t="s">
        <v>357</v>
      </c>
      <c r="AD801" s="100">
        <v>170</v>
      </c>
      <c r="AE801" s="100">
        <v>101</v>
      </c>
      <c r="AF801" s="100">
        <v>121</v>
      </c>
      <c r="AG801" s="100">
        <v>70</v>
      </c>
      <c r="AJ801" s="100" t="str">
        <f t="shared" si="338"/>
        <v>●</v>
      </c>
      <c r="AK801" s="100" t="str">
        <f t="shared" si="336"/>
        <v>●</v>
      </c>
      <c r="AL801" s="100" t="str">
        <f t="shared" si="336"/>
        <v>●</v>
      </c>
      <c r="AM801" s="100" t="str">
        <f t="shared" si="336"/>
        <v>●</v>
      </c>
      <c r="AP801" s="100" t="str">
        <f t="shared" si="339"/>
        <v>●</v>
      </c>
      <c r="AQ801" s="100" t="str">
        <f t="shared" si="337"/>
        <v>●</v>
      </c>
      <c r="AR801" s="100" t="str">
        <f t="shared" si="337"/>
        <v>●</v>
      </c>
      <c r="AS801" s="100" t="str">
        <f t="shared" si="337"/>
        <v>●</v>
      </c>
    </row>
    <row r="802" spans="2:45" s="100" customFormat="1" ht="14.25" customHeight="1">
      <c r="B802" s="102" t="s">
        <v>97</v>
      </c>
      <c r="C802" s="106">
        <v>156</v>
      </c>
      <c r="D802" s="107">
        <v>133</v>
      </c>
      <c r="E802" s="107">
        <v>91</v>
      </c>
      <c r="F802" s="107">
        <v>89</v>
      </c>
      <c r="G802" s="107">
        <f>第2表01元データ!R69</f>
        <v>40</v>
      </c>
      <c r="H802" s="107">
        <f t="shared" si="340"/>
        <v>-49</v>
      </c>
      <c r="I802" s="108">
        <f t="shared" si="341"/>
        <v>-55.056179775280903</v>
      </c>
      <c r="J802" s="102"/>
      <c r="K802" s="114" t="s">
        <v>97</v>
      </c>
      <c r="L802" s="106">
        <v>144</v>
      </c>
      <c r="M802" s="107">
        <v>105</v>
      </c>
      <c r="N802" s="107">
        <v>112</v>
      </c>
      <c r="O802" s="107">
        <v>67</v>
      </c>
      <c r="P802" s="107">
        <f>第2表01元データ!S69</f>
        <v>51</v>
      </c>
      <c r="Q802" s="107">
        <f t="shared" si="342"/>
        <v>-16</v>
      </c>
      <c r="R802" s="108">
        <f t="shared" si="343"/>
        <v>-23.880597014925371</v>
      </c>
      <c r="S802" s="108"/>
      <c r="T802" s="100">
        <v>204</v>
      </c>
      <c r="W802" s="100" t="s">
        <v>358</v>
      </c>
      <c r="X802" s="100">
        <v>170</v>
      </c>
      <c r="Y802" s="100">
        <v>156</v>
      </c>
      <c r="Z802" s="100">
        <v>133</v>
      </c>
      <c r="AA802" s="100">
        <v>91</v>
      </c>
      <c r="AC802" s="100" t="s">
        <v>358</v>
      </c>
      <c r="AD802" s="100">
        <v>183</v>
      </c>
      <c r="AE802" s="100">
        <v>144</v>
      </c>
      <c r="AF802" s="100">
        <v>105</v>
      </c>
      <c r="AG802" s="100">
        <v>112</v>
      </c>
      <c r="AJ802" s="100" t="str">
        <f t="shared" si="338"/>
        <v>●</v>
      </c>
      <c r="AK802" s="100" t="str">
        <f t="shared" si="336"/>
        <v>●</v>
      </c>
      <c r="AL802" s="100" t="str">
        <f t="shared" si="336"/>
        <v>●</v>
      </c>
      <c r="AM802" s="100" t="str">
        <f t="shared" si="336"/>
        <v>●</v>
      </c>
      <c r="AP802" s="100" t="str">
        <f t="shared" si="339"/>
        <v>●</v>
      </c>
      <c r="AQ802" s="100" t="str">
        <f t="shared" si="337"/>
        <v>●</v>
      </c>
      <c r="AR802" s="100" t="str">
        <f t="shared" si="337"/>
        <v>●</v>
      </c>
      <c r="AS802" s="100" t="str">
        <f t="shared" si="337"/>
        <v>●</v>
      </c>
    </row>
    <row r="803" spans="2:45" s="100" customFormat="1" ht="14.25" customHeight="1">
      <c r="B803" s="102" t="s">
        <v>98</v>
      </c>
      <c r="C803" s="106">
        <v>127</v>
      </c>
      <c r="D803" s="107">
        <v>126</v>
      </c>
      <c r="E803" s="107">
        <v>102</v>
      </c>
      <c r="F803" s="107">
        <v>65</v>
      </c>
      <c r="G803" s="107">
        <f>第2表01元データ!R70</f>
        <v>53</v>
      </c>
      <c r="H803" s="107">
        <f t="shared" si="340"/>
        <v>-12</v>
      </c>
      <c r="I803" s="108">
        <f t="shared" si="341"/>
        <v>-18.461538461538463</v>
      </c>
      <c r="J803" s="102"/>
      <c r="K803" s="114" t="s">
        <v>98</v>
      </c>
      <c r="L803" s="106">
        <v>145</v>
      </c>
      <c r="M803" s="107">
        <v>111</v>
      </c>
      <c r="N803" s="107">
        <v>100</v>
      </c>
      <c r="O803" s="107">
        <v>84</v>
      </c>
      <c r="P803" s="107">
        <f>第2表01元データ!S70</f>
        <v>36</v>
      </c>
      <c r="Q803" s="107">
        <f t="shared" si="342"/>
        <v>-48</v>
      </c>
      <c r="R803" s="108">
        <f t="shared" si="343"/>
        <v>-57.142857142857139</v>
      </c>
      <c r="S803" s="108"/>
      <c r="T803" s="100">
        <v>205</v>
      </c>
      <c r="W803" s="100" t="s">
        <v>359</v>
      </c>
      <c r="X803" s="100">
        <v>125</v>
      </c>
      <c r="Y803" s="100">
        <v>127</v>
      </c>
      <c r="Z803" s="100">
        <v>126</v>
      </c>
      <c r="AA803" s="100">
        <v>102</v>
      </c>
      <c r="AC803" s="100" t="s">
        <v>359</v>
      </c>
      <c r="AD803" s="100">
        <v>145</v>
      </c>
      <c r="AE803" s="100">
        <v>145</v>
      </c>
      <c r="AF803" s="100">
        <v>111</v>
      </c>
      <c r="AG803" s="100">
        <v>100</v>
      </c>
      <c r="AJ803" s="100" t="str">
        <f t="shared" si="338"/>
        <v>●</v>
      </c>
      <c r="AK803" s="100" t="str">
        <f t="shared" si="336"/>
        <v>●</v>
      </c>
      <c r="AL803" s="100" t="str">
        <f t="shared" si="336"/>
        <v>●</v>
      </c>
      <c r="AM803" s="100" t="str">
        <f t="shared" si="336"/>
        <v>●</v>
      </c>
      <c r="AP803" s="100" t="str">
        <f t="shared" si="339"/>
        <v>○</v>
      </c>
      <c r="AQ803" s="100" t="str">
        <f t="shared" si="337"/>
        <v>●</v>
      </c>
      <c r="AR803" s="100" t="str">
        <f t="shared" si="337"/>
        <v>●</v>
      </c>
      <c r="AS803" s="100" t="str">
        <f t="shared" si="337"/>
        <v>●</v>
      </c>
    </row>
    <row r="804" spans="2:45" s="100" customFormat="1" ht="14.25" customHeight="1">
      <c r="B804" s="102" t="s">
        <v>99</v>
      </c>
      <c r="C804" s="106">
        <v>106</v>
      </c>
      <c r="D804" s="107">
        <v>97</v>
      </c>
      <c r="E804" s="107">
        <v>96</v>
      </c>
      <c r="F804" s="107">
        <v>68</v>
      </c>
      <c r="G804" s="107">
        <f>第2表01元データ!R71</f>
        <v>37</v>
      </c>
      <c r="H804" s="107">
        <f t="shared" si="340"/>
        <v>-31</v>
      </c>
      <c r="I804" s="108">
        <f t="shared" si="341"/>
        <v>-45.588235294117645</v>
      </c>
      <c r="J804" s="102"/>
      <c r="K804" s="114" t="s">
        <v>99</v>
      </c>
      <c r="L804" s="106">
        <v>119</v>
      </c>
      <c r="M804" s="107">
        <v>128</v>
      </c>
      <c r="N804" s="107">
        <v>91</v>
      </c>
      <c r="O804" s="107">
        <v>74</v>
      </c>
      <c r="P804" s="107">
        <f>第2表01元データ!S71</f>
        <v>29</v>
      </c>
      <c r="Q804" s="107">
        <f t="shared" si="342"/>
        <v>-45</v>
      </c>
      <c r="R804" s="108">
        <f t="shared" si="343"/>
        <v>-60.810810810810814</v>
      </c>
      <c r="S804" s="108"/>
      <c r="T804" s="100">
        <v>206</v>
      </c>
      <c r="W804" s="100" t="s">
        <v>360</v>
      </c>
      <c r="X804" s="100">
        <v>123</v>
      </c>
      <c r="Y804" s="100">
        <v>106</v>
      </c>
      <c r="Z804" s="100">
        <v>97</v>
      </c>
      <c r="AA804" s="100">
        <v>96</v>
      </c>
      <c r="AC804" s="100" t="s">
        <v>360</v>
      </c>
      <c r="AD804" s="100">
        <v>162</v>
      </c>
      <c r="AE804" s="100">
        <v>119</v>
      </c>
      <c r="AF804" s="100">
        <v>128</v>
      </c>
      <c r="AG804" s="100">
        <v>91</v>
      </c>
      <c r="AJ804" s="100" t="str">
        <f t="shared" si="338"/>
        <v>●</v>
      </c>
      <c r="AK804" s="100" t="str">
        <f t="shared" si="336"/>
        <v>●</v>
      </c>
      <c r="AL804" s="100" t="str">
        <f t="shared" si="336"/>
        <v>●</v>
      </c>
      <c r="AM804" s="100" t="str">
        <f t="shared" si="336"/>
        <v>●</v>
      </c>
      <c r="AP804" s="100" t="str">
        <f t="shared" si="339"/>
        <v>●</v>
      </c>
      <c r="AQ804" s="100" t="str">
        <f t="shared" si="337"/>
        <v>●</v>
      </c>
      <c r="AR804" s="100" t="str">
        <f t="shared" si="337"/>
        <v>●</v>
      </c>
      <c r="AS804" s="100" t="str">
        <f t="shared" si="337"/>
        <v>●</v>
      </c>
    </row>
    <row r="805" spans="2:45" s="100" customFormat="1" ht="14.25" customHeight="1">
      <c r="B805" s="102" t="s">
        <v>100</v>
      </c>
      <c r="C805" s="106">
        <v>106</v>
      </c>
      <c r="D805" s="107">
        <v>102</v>
      </c>
      <c r="E805" s="107">
        <v>94</v>
      </c>
      <c r="F805" s="107">
        <v>75</v>
      </c>
      <c r="G805" s="107">
        <f>第2表01元データ!R72</f>
        <v>47</v>
      </c>
      <c r="H805" s="107">
        <f t="shared" si="340"/>
        <v>-28</v>
      </c>
      <c r="I805" s="108">
        <f t="shared" si="341"/>
        <v>-37.333333333333336</v>
      </c>
      <c r="J805" s="102"/>
      <c r="K805" s="114" t="s">
        <v>100</v>
      </c>
      <c r="L805" s="106">
        <v>126</v>
      </c>
      <c r="M805" s="107">
        <v>123</v>
      </c>
      <c r="N805" s="107">
        <v>98</v>
      </c>
      <c r="O805" s="107">
        <v>71</v>
      </c>
      <c r="P805" s="107">
        <f>第2表01元データ!S72</f>
        <v>42</v>
      </c>
      <c r="Q805" s="107">
        <f t="shared" si="342"/>
        <v>-29</v>
      </c>
      <c r="R805" s="108">
        <f t="shared" si="343"/>
        <v>-40.845070422535215</v>
      </c>
      <c r="S805" s="108"/>
      <c r="T805" s="100">
        <v>207</v>
      </c>
      <c r="W805" s="99" t="s">
        <v>361</v>
      </c>
      <c r="X805" s="99">
        <v>115</v>
      </c>
      <c r="Y805" s="99">
        <v>106</v>
      </c>
      <c r="Z805" s="99">
        <v>102</v>
      </c>
      <c r="AA805" s="99">
        <v>94</v>
      </c>
      <c r="AB805" s="99"/>
      <c r="AC805" s="99" t="s">
        <v>361</v>
      </c>
      <c r="AD805" s="99">
        <v>127</v>
      </c>
      <c r="AE805" s="99">
        <v>126</v>
      </c>
      <c r="AF805" s="99">
        <v>123</v>
      </c>
      <c r="AG805" s="99">
        <v>98</v>
      </c>
      <c r="AJ805" s="100" t="str">
        <f t="shared" si="338"/>
        <v>●</v>
      </c>
      <c r="AK805" s="100" t="str">
        <f t="shared" si="336"/>
        <v>●</v>
      </c>
      <c r="AL805" s="100" t="str">
        <f t="shared" si="336"/>
        <v>●</v>
      </c>
      <c r="AM805" s="100" t="str">
        <f t="shared" si="336"/>
        <v>●</v>
      </c>
      <c r="AP805" s="100" t="str">
        <f t="shared" si="339"/>
        <v>●</v>
      </c>
      <c r="AQ805" s="100" t="str">
        <f t="shared" si="337"/>
        <v>●</v>
      </c>
      <c r="AR805" s="100" t="str">
        <f t="shared" si="337"/>
        <v>●</v>
      </c>
      <c r="AS805" s="100" t="str">
        <f t="shared" si="337"/>
        <v>●</v>
      </c>
    </row>
    <row r="806" spans="2:45" s="100" customFormat="1" ht="14.25" customHeight="1">
      <c r="B806" s="102" t="s">
        <v>118</v>
      </c>
      <c r="C806" s="106">
        <v>122</v>
      </c>
      <c r="D806" s="107">
        <v>121</v>
      </c>
      <c r="E806" s="107">
        <v>99</v>
      </c>
      <c r="F806" s="107">
        <v>90</v>
      </c>
      <c r="G806" s="107">
        <f>第2表01元データ!R73</f>
        <v>67</v>
      </c>
      <c r="H806" s="107">
        <f t="shared" si="340"/>
        <v>-23</v>
      </c>
      <c r="I806" s="108">
        <f t="shared" si="341"/>
        <v>-25.555555555555554</v>
      </c>
      <c r="J806" s="102"/>
      <c r="K806" s="114" t="s">
        <v>118</v>
      </c>
      <c r="L806" s="106">
        <v>109</v>
      </c>
      <c r="M806" s="107">
        <v>141</v>
      </c>
      <c r="N806" s="107">
        <v>100</v>
      </c>
      <c r="O806" s="107">
        <v>95</v>
      </c>
      <c r="P806" s="107">
        <f>第2表01元データ!S73</f>
        <v>48</v>
      </c>
      <c r="Q806" s="107">
        <f t="shared" si="342"/>
        <v>-47</v>
      </c>
      <c r="R806" s="108">
        <f t="shared" si="343"/>
        <v>-49.473684210526315</v>
      </c>
      <c r="S806" s="108"/>
      <c r="T806" s="100">
        <v>208</v>
      </c>
      <c r="W806" s="100" t="s">
        <v>362</v>
      </c>
      <c r="X806" s="100">
        <v>144</v>
      </c>
      <c r="Y806" s="100">
        <v>122</v>
      </c>
      <c r="Z806" s="100">
        <v>121</v>
      </c>
      <c r="AA806" s="100">
        <v>99</v>
      </c>
      <c r="AC806" s="100" t="s">
        <v>362</v>
      </c>
      <c r="AD806" s="100">
        <v>181</v>
      </c>
      <c r="AE806" s="100">
        <v>109</v>
      </c>
      <c r="AF806" s="100">
        <v>141</v>
      </c>
      <c r="AG806" s="100">
        <v>100</v>
      </c>
      <c r="AJ806" s="100" t="str">
        <f t="shared" si="338"/>
        <v>●</v>
      </c>
      <c r="AK806" s="100" t="str">
        <f t="shared" si="336"/>
        <v>●</v>
      </c>
      <c r="AL806" s="100" t="str">
        <f t="shared" si="336"/>
        <v>●</v>
      </c>
      <c r="AM806" s="100" t="str">
        <f t="shared" si="336"/>
        <v>●</v>
      </c>
      <c r="AP806" s="100" t="str">
        <f t="shared" si="339"/>
        <v>●</v>
      </c>
      <c r="AQ806" s="100" t="str">
        <f t="shared" si="337"/>
        <v>●</v>
      </c>
      <c r="AR806" s="100" t="str">
        <f t="shared" si="337"/>
        <v>●</v>
      </c>
      <c r="AS806" s="100" t="str">
        <f t="shared" si="337"/>
        <v>●</v>
      </c>
    </row>
    <row r="807" spans="2:45" s="100" customFormat="1" ht="14.25" customHeight="1">
      <c r="B807" s="102" t="s">
        <v>101</v>
      </c>
      <c r="C807" s="106">
        <v>166</v>
      </c>
      <c r="D807" s="107">
        <v>133</v>
      </c>
      <c r="E807" s="107">
        <v>121</v>
      </c>
      <c r="F807" s="107">
        <v>98</v>
      </c>
      <c r="G807" s="107">
        <f>第2表01元データ!R74</f>
        <v>62</v>
      </c>
      <c r="H807" s="107">
        <f t="shared" si="340"/>
        <v>-36</v>
      </c>
      <c r="I807" s="108">
        <f t="shared" si="341"/>
        <v>-36.734693877551024</v>
      </c>
      <c r="J807" s="102"/>
      <c r="K807" s="114" t="s">
        <v>101</v>
      </c>
      <c r="L807" s="106">
        <v>165</v>
      </c>
      <c r="M807" s="107">
        <v>109</v>
      </c>
      <c r="N807" s="107">
        <v>123</v>
      </c>
      <c r="O807" s="107">
        <v>88</v>
      </c>
      <c r="P807" s="107">
        <f>第2表01元データ!S74</f>
        <v>54</v>
      </c>
      <c r="Q807" s="107">
        <f t="shared" si="342"/>
        <v>-34</v>
      </c>
      <c r="R807" s="108">
        <f t="shared" si="343"/>
        <v>-38.636363636363633</v>
      </c>
      <c r="S807" s="108"/>
      <c r="T807" s="100">
        <v>209</v>
      </c>
      <c r="W807" s="100" t="s">
        <v>363</v>
      </c>
      <c r="X807" s="100">
        <v>189</v>
      </c>
      <c r="Y807" s="100">
        <v>166</v>
      </c>
      <c r="Z807" s="100">
        <v>133</v>
      </c>
      <c r="AA807" s="100">
        <v>121</v>
      </c>
      <c r="AC807" s="100" t="s">
        <v>363</v>
      </c>
      <c r="AD807" s="100">
        <v>205</v>
      </c>
      <c r="AE807" s="100">
        <v>165</v>
      </c>
      <c r="AF807" s="100">
        <v>109</v>
      </c>
      <c r="AG807" s="100">
        <v>123</v>
      </c>
      <c r="AJ807" s="100" t="str">
        <f t="shared" si="338"/>
        <v>●</v>
      </c>
      <c r="AK807" s="100" t="str">
        <f t="shared" si="336"/>
        <v>●</v>
      </c>
      <c r="AL807" s="100" t="str">
        <f>IF(E807=Z807,"○","●")</f>
        <v>●</v>
      </c>
      <c r="AM807" s="100" t="str">
        <f t="shared" si="336"/>
        <v>●</v>
      </c>
      <c r="AP807" s="100" t="str">
        <f t="shared" si="339"/>
        <v>●</v>
      </c>
      <c r="AQ807" s="100" t="str">
        <f t="shared" si="337"/>
        <v>●</v>
      </c>
      <c r="AR807" s="100" t="str">
        <f t="shared" si="337"/>
        <v>●</v>
      </c>
      <c r="AS807" s="100" t="str">
        <f t="shared" si="337"/>
        <v>●</v>
      </c>
    </row>
    <row r="808" spans="2:45" s="100" customFormat="1" ht="14.25" customHeight="1">
      <c r="B808" s="102" t="s">
        <v>102</v>
      </c>
      <c r="C808" s="106">
        <v>188</v>
      </c>
      <c r="D808" s="107">
        <v>154</v>
      </c>
      <c r="E808" s="107">
        <v>120</v>
      </c>
      <c r="F808" s="107">
        <v>123</v>
      </c>
      <c r="G808" s="107">
        <f>第2表01元データ!R75</f>
        <v>75</v>
      </c>
      <c r="H808" s="107">
        <f t="shared" si="340"/>
        <v>-48</v>
      </c>
      <c r="I808" s="108">
        <f t="shared" si="341"/>
        <v>-39.024390243902438</v>
      </c>
      <c r="J808" s="102"/>
      <c r="K808" s="114" t="s">
        <v>102</v>
      </c>
      <c r="L808" s="106">
        <v>200</v>
      </c>
      <c r="M808" s="107">
        <v>158</v>
      </c>
      <c r="N808" s="107">
        <v>112</v>
      </c>
      <c r="O808" s="107">
        <v>105</v>
      </c>
      <c r="P808" s="107">
        <f>第2表01元データ!S75</f>
        <v>88</v>
      </c>
      <c r="Q808" s="107">
        <f t="shared" si="342"/>
        <v>-17</v>
      </c>
      <c r="R808" s="108">
        <f t="shared" si="343"/>
        <v>-16.19047619047619</v>
      </c>
      <c r="S808" s="108"/>
      <c r="T808" s="100">
        <v>210</v>
      </c>
      <c r="W808" s="100" t="s">
        <v>364</v>
      </c>
      <c r="X808" s="100">
        <v>175</v>
      </c>
      <c r="Y808" s="100">
        <v>188</v>
      </c>
      <c r="Z808" s="100">
        <v>154</v>
      </c>
      <c r="AA808" s="100">
        <v>120</v>
      </c>
      <c r="AC808" s="100" t="s">
        <v>364</v>
      </c>
      <c r="AD808" s="100">
        <v>172</v>
      </c>
      <c r="AE808" s="100">
        <v>200</v>
      </c>
      <c r="AF808" s="100">
        <v>158</v>
      </c>
      <c r="AG808" s="100">
        <v>112</v>
      </c>
      <c r="AJ808" s="100" t="str">
        <f t="shared" si="338"/>
        <v>●</v>
      </c>
      <c r="AK808" s="100" t="str">
        <f t="shared" si="336"/>
        <v>●</v>
      </c>
      <c r="AL808" s="100" t="str">
        <f t="shared" si="336"/>
        <v>●</v>
      </c>
      <c r="AM808" s="100" t="str">
        <f t="shared" si="336"/>
        <v>●</v>
      </c>
      <c r="AP808" s="100" t="str">
        <f t="shared" si="339"/>
        <v>●</v>
      </c>
      <c r="AQ808" s="100" t="str">
        <f t="shared" si="337"/>
        <v>●</v>
      </c>
      <c r="AR808" s="100" t="str">
        <f t="shared" si="337"/>
        <v>●</v>
      </c>
      <c r="AS808" s="100" t="str">
        <f t="shared" si="337"/>
        <v>●</v>
      </c>
    </row>
    <row r="809" spans="2:45" s="100" customFormat="1" ht="14.25" customHeight="1">
      <c r="B809" s="102" t="s">
        <v>103</v>
      </c>
      <c r="C809" s="106">
        <v>182</v>
      </c>
      <c r="D809" s="107">
        <v>188</v>
      </c>
      <c r="E809" s="107">
        <v>147</v>
      </c>
      <c r="F809" s="107">
        <v>113</v>
      </c>
      <c r="G809" s="107">
        <f>第2表01元データ!R76</f>
        <v>83</v>
      </c>
      <c r="H809" s="107">
        <f t="shared" si="340"/>
        <v>-30</v>
      </c>
      <c r="I809" s="108">
        <f t="shared" si="341"/>
        <v>-26.548672566371685</v>
      </c>
      <c r="J809" s="102"/>
      <c r="K809" s="114" t="s">
        <v>103</v>
      </c>
      <c r="L809" s="106">
        <v>177</v>
      </c>
      <c r="M809" s="107">
        <v>187</v>
      </c>
      <c r="N809" s="107">
        <v>155</v>
      </c>
      <c r="O809" s="107">
        <v>116</v>
      </c>
      <c r="P809" s="107">
        <f>第2表01元データ!S76</f>
        <v>82</v>
      </c>
      <c r="Q809" s="107">
        <f t="shared" si="342"/>
        <v>-34</v>
      </c>
      <c r="R809" s="108">
        <f t="shared" si="343"/>
        <v>-29.310344827586203</v>
      </c>
      <c r="S809" s="108"/>
      <c r="T809" s="100">
        <v>211</v>
      </c>
      <c r="W809" s="100" t="s">
        <v>365</v>
      </c>
      <c r="X809" s="100">
        <v>198</v>
      </c>
      <c r="Y809" s="100">
        <v>182</v>
      </c>
      <c r="Z809" s="100">
        <v>188</v>
      </c>
      <c r="AA809" s="100">
        <v>147</v>
      </c>
      <c r="AC809" s="100" t="s">
        <v>365</v>
      </c>
      <c r="AD809" s="100">
        <v>172</v>
      </c>
      <c r="AE809" s="100">
        <v>177</v>
      </c>
      <c r="AF809" s="100">
        <v>187</v>
      </c>
      <c r="AG809" s="100">
        <v>155</v>
      </c>
      <c r="AJ809" s="100" t="str">
        <f t="shared" si="338"/>
        <v>●</v>
      </c>
      <c r="AK809" s="100" t="str">
        <f t="shared" si="336"/>
        <v>●</v>
      </c>
      <c r="AL809" s="100" t="str">
        <f t="shared" si="336"/>
        <v>●</v>
      </c>
      <c r="AM809" s="100" t="str">
        <f t="shared" si="336"/>
        <v>●</v>
      </c>
      <c r="AP809" s="100" t="str">
        <f t="shared" si="339"/>
        <v>●</v>
      </c>
      <c r="AQ809" s="100" t="str">
        <f t="shared" si="337"/>
        <v>●</v>
      </c>
      <c r="AR809" s="100" t="str">
        <f t="shared" si="337"/>
        <v>●</v>
      </c>
      <c r="AS809" s="100" t="str">
        <f t="shared" si="337"/>
        <v>●</v>
      </c>
    </row>
    <row r="810" spans="2:45" s="100" customFormat="1" ht="14.25" customHeight="1">
      <c r="B810" s="102" t="s">
        <v>104</v>
      </c>
      <c r="C810" s="106">
        <v>183</v>
      </c>
      <c r="D810" s="107">
        <v>169</v>
      </c>
      <c r="E810" s="107">
        <v>184</v>
      </c>
      <c r="F810" s="107">
        <v>139</v>
      </c>
      <c r="G810" s="107">
        <f>第2表01元データ!R77</f>
        <v>110</v>
      </c>
      <c r="H810" s="107">
        <f t="shared" si="340"/>
        <v>-29</v>
      </c>
      <c r="I810" s="108">
        <f t="shared" si="341"/>
        <v>-20.863309352517987</v>
      </c>
      <c r="J810" s="102"/>
      <c r="K810" s="114" t="s">
        <v>104</v>
      </c>
      <c r="L810" s="106">
        <v>169</v>
      </c>
      <c r="M810" s="107">
        <v>165</v>
      </c>
      <c r="N810" s="107">
        <v>187</v>
      </c>
      <c r="O810" s="107">
        <v>149</v>
      </c>
      <c r="P810" s="107">
        <f>第2表01元データ!S77</f>
        <v>107</v>
      </c>
      <c r="Q810" s="107">
        <f t="shared" si="342"/>
        <v>-42</v>
      </c>
      <c r="R810" s="108">
        <f t="shared" si="343"/>
        <v>-28.187919463087248</v>
      </c>
      <c r="S810" s="108"/>
      <c r="T810" s="100">
        <v>212</v>
      </c>
      <c r="W810" s="100" t="s">
        <v>366</v>
      </c>
      <c r="X810" s="100">
        <v>191</v>
      </c>
      <c r="Y810" s="100">
        <v>183</v>
      </c>
      <c r="Z810" s="100">
        <v>169</v>
      </c>
      <c r="AA810" s="100">
        <v>184</v>
      </c>
      <c r="AC810" s="100" t="s">
        <v>366</v>
      </c>
      <c r="AD810" s="100">
        <v>224</v>
      </c>
      <c r="AE810" s="100">
        <v>169</v>
      </c>
      <c r="AF810" s="100">
        <v>165</v>
      </c>
      <c r="AG810" s="100">
        <v>187</v>
      </c>
      <c r="AJ810" s="100" t="str">
        <f t="shared" si="338"/>
        <v>●</v>
      </c>
      <c r="AK810" s="100" t="str">
        <f t="shared" si="336"/>
        <v>●</v>
      </c>
      <c r="AL810" s="100" t="str">
        <f t="shared" si="336"/>
        <v>●</v>
      </c>
      <c r="AM810" s="100" t="str">
        <f t="shared" si="336"/>
        <v>●</v>
      </c>
      <c r="AP810" s="100" t="str">
        <f t="shared" si="339"/>
        <v>●</v>
      </c>
      <c r="AQ810" s="100" t="str">
        <f t="shared" si="337"/>
        <v>●</v>
      </c>
      <c r="AR810" s="100" t="str">
        <f t="shared" si="337"/>
        <v>●</v>
      </c>
      <c r="AS810" s="100" t="str">
        <f t="shared" si="337"/>
        <v>●</v>
      </c>
    </row>
    <row r="811" spans="2:45" s="100" customFormat="1" ht="14.25" customHeight="1">
      <c r="B811" s="102" t="s">
        <v>105</v>
      </c>
      <c r="C811" s="106">
        <v>187</v>
      </c>
      <c r="D811" s="107">
        <v>186</v>
      </c>
      <c r="E811" s="107">
        <v>176</v>
      </c>
      <c r="F811" s="107">
        <v>174</v>
      </c>
      <c r="G811" s="107">
        <f>第2表01元データ!R78</f>
        <v>108</v>
      </c>
      <c r="H811" s="107">
        <f t="shared" si="340"/>
        <v>-66</v>
      </c>
      <c r="I811" s="108">
        <f t="shared" si="341"/>
        <v>-37.931034482758619</v>
      </c>
      <c r="J811" s="102"/>
      <c r="K811" s="114" t="s">
        <v>105</v>
      </c>
      <c r="L811" s="106">
        <v>214</v>
      </c>
      <c r="M811" s="107">
        <v>168</v>
      </c>
      <c r="N811" s="107">
        <v>159</v>
      </c>
      <c r="O811" s="107">
        <v>181</v>
      </c>
      <c r="P811" s="107">
        <f>第2表01元データ!S78</f>
        <v>108</v>
      </c>
      <c r="Q811" s="107">
        <f t="shared" si="342"/>
        <v>-73</v>
      </c>
      <c r="R811" s="108">
        <f t="shared" si="343"/>
        <v>-40.331491712707184</v>
      </c>
      <c r="S811" s="108"/>
      <c r="T811" s="100">
        <v>213</v>
      </c>
      <c r="W811" s="100" t="s">
        <v>367</v>
      </c>
      <c r="X811" s="100">
        <v>190</v>
      </c>
      <c r="Y811" s="100">
        <v>187</v>
      </c>
      <c r="Z811" s="100">
        <v>186</v>
      </c>
      <c r="AA811" s="100">
        <v>176</v>
      </c>
      <c r="AC811" s="100" t="s">
        <v>367</v>
      </c>
      <c r="AD811" s="100">
        <v>196</v>
      </c>
      <c r="AE811" s="100">
        <v>214</v>
      </c>
      <c r="AF811" s="100">
        <v>168</v>
      </c>
      <c r="AG811" s="100">
        <v>159</v>
      </c>
      <c r="AJ811" s="100" t="str">
        <f t="shared" si="338"/>
        <v>●</v>
      </c>
      <c r="AK811" s="100" t="str">
        <f t="shared" si="336"/>
        <v>●</v>
      </c>
      <c r="AL811" s="100" t="str">
        <f t="shared" si="336"/>
        <v>●</v>
      </c>
      <c r="AM811" s="100" t="str">
        <f t="shared" si="336"/>
        <v>●</v>
      </c>
      <c r="AP811" s="100" t="str">
        <f t="shared" si="339"/>
        <v>●</v>
      </c>
      <c r="AQ811" s="100" t="str">
        <f t="shared" si="337"/>
        <v>●</v>
      </c>
      <c r="AR811" s="100" t="str">
        <f t="shared" si="337"/>
        <v>●</v>
      </c>
      <c r="AS811" s="100" t="str">
        <f t="shared" si="337"/>
        <v>●</v>
      </c>
    </row>
    <row r="812" spans="2:45" s="100" customFormat="1" ht="14.25" customHeight="1">
      <c r="B812" s="102" t="s">
        <v>106</v>
      </c>
      <c r="C812" s="106">
        <v>168</v>
      </c>
      <c r="D812" s="107">
        <v>179</v>
      </c>
      <c r="E812" s="107">
        <v>173</v>
      </c>
      <c r="F812" s="107">
        <v>164</v>
      </c>
      <c r="G812" s="107">
        <f>第2表01元データ!R79</f>
        <v>127</v>
      </c>
      <c r="H812" s="107">
        <f t="shared" si="340"/>
        <v>-37</v>
      </c>
      <c r="I812" s="108">
        <f t="shared" si="341"/>
        <v>-22.560975609756099</v>
      </c>
      <c r="J812" s="102"/>
      <c r="K812" s="114" t="s">
        <v>106</v>
      </c>
      <c r="L812" s="106">
        <v>187</v>
      </c>
      <c r="M812" s="107">
        <v>201</v>
      </c>
      <c r="N812" s="107">
        <v>167</v>
      </c>
      <c r="O812" s="107">
        <v>158</v>
      </c>
      <c r="P812" s="107">
        <f>第2表01元データ!S79</f>
        <v>135</v>
      </c>
      <c r="Q812" s="107">
        <f t="shared" si="342"/>
        <v>-23</v>
      </c>
      <c r="R812" s="108">
        <f t="shared" si="343"/>
        <v>-14.556962025316455</v>
      </c>
      <c r="S812" s="108"/>
      <c r="T812" s="100">
        <v>214</v>
      </c>
      <c r="W812" s="100" t="s">
        <v>368</v>
      </c>
      <c r="X812" s="100">
        <v>142</v>
      </c>
      <c r="Y812" s="100">
        <v>168</v>
      </c>
      <c r="Z812" s="100">
        <v>179</v>
      </c>
      <c r="AA812" s="100">
        <v>173</v>
      </c>
      <c r="AC812" s="100" t="s">
        <v>368</v>
      </c>
      <c r="AD812" s="100">
        <v>152</v>
      </c>
      <c r="AE812" s="100">
        <v>187</v>
      </c>
      <c r="AF812" s="100">
        <v>201</v>
      </c>
      <c r="AG812" s="100">
        <v>167</v>
      </c>
      <c r="AJ812" s="100" t="str">
        <f t="shared" si="338"/>
        <v>●</v>
      </c>
      <c r="AK812" s="100" t="str">
        <f t="shared" si="336"/>
        <v>●</v>
      </c>
      <c r="AL812" s="100" t="str">
        <f t="shared" si="336"/>
        <v>●</v>
      </c>
      <c r="AM812" s="100" t="str">
        <f t="shared" si="336"/>
        <v>●</v>
      </c>
      <c r="AP812" s="100" t="str">
        <f t="shared" si="339"/>
        <v>●</v>
      </c>
      <c r="AQ812" s="100" t="str">
        <f t="shared" si="337"/>
        <v>●</v>
      </c>
      <c r="AR812" s="100" t="str">
        <f t="shared" si="337"/>
        <v>●</v>
      </c>
      <c r="AS812" s="100" t="str">
        <f t="shared" si="337"/>
        <v>●</v>
      </c>
    </row>
    <row r="813" spans="2:45" s="100" customFormat="1" ht="14.25" customHeight="1">
      <c r="B813" s="102" t="s">
        <v>107</v>
      </c>
      <c r="C813" s="106">
        <v>118</v>
      </c>
      <c r="D813" s="107">
        <v>171</v>
      </c>
      <c r="E813" s="107">
        <v>173</v>
      </c>
      <c r="F813" s="107">
        <v>163</v>
      </c>
      <c r="G813" s="107">
        <f>第2表01元データ!R80</f>
        <v>158</v>
      </c>
      <c r="H813" s="107">
        <f t="shared" si="340"/>
        <v>-5</v>
      </c>
      <c r="I813" s="108">
        <f t="shared" si="341"/>
        <v>-3.0674846625766872</v>
      </c>
      <c r="J813" s="102"/>
      <c r="K813" s="114" t="s">
        <v>107</v>
      </c>
      <c r="L813" s="106">
        <v>130</v>
      </c>
      <c r="M813" s="107">
        <v>170</v>
      </c>
      <c r="N813" s="107">
        <v>176</v>
      </c>
      <c r="O813" s="107">
        <v>150</v>
      </c>
      <c r="P813" s="107">
        <f>第2表01元データ!S80</f>
        <v>155</v>
      </c>
      <c r="Q813" s="107">
        <f t="shared" si="342"/>
        <v>5</v>
      </c>
      <c r="R813" s="108">
        <f t="shared" si="343"/>
        <v>3.3333333333333335</v>
      </c>
      <c r="S813" s="108"/>
      <c r="T813" s="100">
        <v>215</v>
      </c>
      <c r="W813" s="100" t="s">
        <v>369</v>
      </c>
      <c r="X813" s="100">
        <v>111</v>
      </c>
      <c r="Y813" s="100">
        <v>118</v>
      </c>
      <c r="Z813" s="100">
        <v>171</v>
      </c>
      <c r="AA813" s="100">
        <v>173</v>
      </c>
      <c r="AC813" s="100" t="s">
        <v>369</v>
      </c>
      <c r="AD813" s="100">
        <v>85</v>
      </c>
      <c r="AE813" s="100">
        <v>130</v>
      </c>
      <c r="AF813" s="100">
        <v>170</v>
      </c>
      <c r="AG813" s="100">
        <v>176</v>
      </c>
      <c r="AJ813" s="100" t="str">
        <f t="shared" si="338"/>
        <v>●</v>
      </c>
      <c r="AK813" s="100" t="str">
        <f t="shared" si="336"/>
        <v>●</v>
      </c>
      <c r="AL813" s="100" t="str">
        <f t="shared" si="336"/>
        <v>●</v>
      </c>
      <c r="AM813" s="100" t="str">
        <f t="shared" si="336"/>
        <v>●</v>
      </c>
      <c r="AP813" s="100" t="str">
        <f t="shared" si="339"/>
        <v>●</v>
      </c>
      <c r="AQ813" s="100" t="str">
        <f t="shared" si="337"/>
        <v>●</v>
      </c>
      <c r="AR813" s="100" t="str">
        <f t="shared" si="337"/>
        <v>●</v>
      </c>
      <c r="AS813" s="100" t="str">
        <f t="shared" si="337"/>
        <v>●</v>
      </c>
    </row>
    <row r="814" spans="2:45" s="100" customFormat="1" ht="14.25" customHeight="1">
      <c r="B814" s="102" t="s">
        <v>108</v>
      </c>
      <c r="C814" s="106">
        <v>87</v>
      </c>
      <c r="D814" s="107">
        <v>129</v>
      </c>
      <c r="E814" s="107">
        <v>156</v>
      </c>
      <c r="F814" s="107">
        <v>173</v>
      </c>
      <c r="G814" s="107">
        <f>第2表01元データ!R81</f>
        <v>151</v>
      </c>
      <c r="H814" s="107">
        <f t="shared" si="340"/>
        <v>-22</v>
      </c>
      <c r="I814" s="108">
        <f t="shared" si="341"/>
        <v>-12.716763005780345</v>
      </c>
      <c r="J814" s="102"/>
      <c r="K814" s="114" t="s">
        <v>108</v>
      </c>
      <c r="L814" s="106">
        <v>77</v>
      </c>
      <c r="M814" s="107">
        <v>114</v>
      </c>
      <c r="N814" s="107">
        <v>149</v>
      </c>
      <c r="O814" s="107">
        <v>154</v>
      </c>
      <c r="P814" s="107">
        <f>第2表01元データ!S81</f>
        <v>129</v>
      </c>
      <c r="Q814" s="107">
        <f t="shared" si="342"/>
        <v>-25</v>
      </c>
      <c r="R814" s="108">
        <f t="shared" si="343"/>
        <v>-16.233766233766232</v>
      </c>
      <c r="S814" s="108"/>
      <c r="T814" s="100">
        <v>216</v>
      </c>
      <c r="W814" s="100" t="s">
        <v>370</v>
      </c>
      <c r="X814" s="100">
        <v>66</v>
      </c>
      <c r="Y814" s="100">
        <v>87</v>
      </c>
      <c r="Z814" s="100">
        <v>129</v>
      </c>
      <c r="AA814" s="100">
        <v>156</v>
      </c>
      <c r="AC814" s="100" t="s">
        <v>370</v>
      </c>
      <c r="AD814" s="100">
        <v>69</v>
      </c>
      <c r="AE814" s="100">
        <v>77</v>
      </c>
      <c r="AF814" s="100">
        <v>114</v>
      </c>
      <c r="AG814" s="100">
        <v>149</v>
      </c>
      <c r="AJ814" s="100" t="str">
        <f t="shared" si="338"/>
        <v>●</v>
      </c>
      <c r="AK814" s="100" t="str">
        <f t="shared" si="336"/>
        <v>●</v>
      </c>
      <c r="AL814" s="100" t="str">
        <f t="shared" si="336"/>
        <v>●</v>
      </c>
      <c r="AM814" s="100" t="str">
        <f t="shared" si="336"/>
        <v>●</v>
      </c>
      <c r="AP814" s="100" t="str">
        <f t="shared" si="339"/>
        <v>●</v>
      </c>
      <c r="AQ814" s="100" t="str">
        <f t="shared" si="337"/>
        <v>●</v>
      </c>
      <c r="AR814" s="100" t="str">
        <f t="shared" si="337"/>
        <v>●</v>
      </c>
      <c r="AS814" s="100" t="str">
        <f t="shared" si="337"/>
        <v>●</v>
      </c>
    </row>
    <row r="815" spans="2:45" s="100" customFormat="1" ht="14.25" customHeight="1">
      <c r="B815" s="102" t="s">
        <v>109</v>
      </c>
      <c r="C815" s="106">
        <v>50</v>
      </c>
      <c r="D815" s="107">
        <v>88</v>
      </c>
      <c r="E815" s="107">
        <v>111</v>
      </c>
      <c r="F815" s="107">
        <v>131</v>
      </c>
      <c r="G815" s="107">
        <f>第2表01元データ!R82</f>
        <v>136</v>
      </c>
      <c r="H815" s="107">
        <f t="shared" si="340"/>
        <v>5</v>
      </c>
      <c r="I815" s="108">
        <f t="shared" si="341"/>
        <v>3.8167938931297711</v>
      </c>
      <c r="J815" s="102"/>
      <c r="K815" s="114" t="s">
        <v>109</v>
      </c>
      <c r="L815" s="106">
        <v>48</v>
      </c>
      <c r="M815" s="107">
        <v>57</v>
      </c>
      <c r="N815" s="107">
        <v>93</v>
      </c>
      <c r="O815" s="107">
        <v>111</v>
      </c>
      <c r="P815" s="107">
        <f>第2表01元データ!S82</f>
        <v>105</v>
      </c>
      <c r="Q815" s="107">
        <f t="shared" si="342"/>
        <v>-6</v>
      </c>
      <c r="R815" s="108">
        <f t="shared" si="343"/>
        <v>-5.4054054054054053</v>
      </c>
      <c r="S815" s="108"/>
      <c r="T815" s="100">
        <v>217</v>
      </c>
      <c r="W815" s="100" t="s">
        <v>371</v>
      </c>
      <c r="X815" s="100">
        <v>31</v>
      </c>
      <c r="Y815" s="100">
        <v>50</v>
      </c>
      <c r="Z815" s="100">
        <v>88</v>
      </c>
      <c r="AA815" s="100">
        <v>111</v>
      </c>
      <c r="AC815" s="100" t="s">
        <v>371</v>
      </c>
      <c r="AD815" s="100">
        <v>43</v>
      </c>
      <c r="AE815" s="100">
        <v>48</v>
      </c>
      <c r="AF815" s="100">
        <v>57</v>
      </c>
      <c r="AG815" s="100">
        <v>93</v>
      </c>
      <c r="AJ815" s="100" t="str">
        <f t="shared" si="338"/>
        <v>●</v>
      </c>
      <c r="AK815" s="100" t="str">
        <f t="shared" si="336"/>
        <v>●</v>
      </c>
      <c r="AL815" s="100" t="str">
        <f t="shared" si="336"/>
        <v>●</v>
      </c>
      <c r="AM815" s="100" t="str">
        <f t="shared" si="336"/>
        <v>●</v>
      </c>
      <c r="AP815" s="100" t="str">
        <f t="shared" si="339"/>
        <v>●</v>
      </c>
      <c r="AQ815" s="100" t="str">
        <f t="shared" si="337"/>
        <v>●</v>
      </c>
      <c r="AR815" s="100" t="str">
        <f t="shared" si="337"/>
        <v>●</v>
      </c>
      <c r="AS815" s="100" t="str">
        <f t="shared" si="337"/>
        <v>●</v>
      </c>
    </row>
    <row r="816" spans="2:45" s="100" customFormat="1" ht="14.25" customHeight="1">
      <c r="B816" s="102" t="s">
        <v>110</v>
      </c>
      <c r="C816" s="106">
        <v>39</v>
      </c>
      <c r="D816" s="107">
        <v>90</v>
      </c>
      <c r="E816" s="107">
        <v>119</v>
      </c>
      <c r="F816" s="107">
        <v>139</v>
      </c>
      <c r="G816" s="107">
        <f>第2表01元データ!R83</f>
        <v>246</v>
      </c>
      <c r="H816" s="107">
        <f t="shared" si="340"/>
        <v>107</v>
      </c>
      <c r="I816" s="108">
        <f t="shared" si="341"/>
        <v>76.978417266187051</v>
      </c>
      <c r="J816" s="102"/>
      <c r="K816" s="114" t="s">
        <v>110</v>
      </c>
      <c r="L816" s="106">
        <v>33</v>
      </c>
      <c r="M816" s="107">
        <v>41</v>
      </c>
      <c r="N816" s="107">
        <v>56</v>
      </c>
      <c r="O816" s="107">
        <v>80</v>
      </c>
      <c r="P816" s="107">
        <f>第2表01元データ!S83</f>
        <v>121</v>
      </c>
      <c r="Q816" s="107">
        <f t="shared" si="342"/>
        <v>41</v>
      </c>
      <c r="R816" s="108">
        <f t="shared" si="343"/>
        <v>51.249999999999993</v>
      </c>
      <c r="S816" s="108"/>
      <c r="T816" s="100">
        <v>218</v>
      </c>
      <c r="W816" s="100" t="s">
        <v>378</v>
      </c>
      <c r="X816" s="100">
        <v>19</v>
      </c>
      <c r="Y816" s="100">
        <v>39</v>
      </c>
      <c r="Z816" s="100">
        <v>90</v>
      </c>
      <c r="AA816" s="100">
        <v>119</v>
      </c>
      <c r="AC816" s="100" t="s">
        <v>378</v>
      </c>
      <c r="AD816" s="100">
        <v>22</v>
      </c>
      <c r="AE816" s="100">
        <v>33</v>
      </c>
      <c r="AF816" s="100">
        <v>41</v>
      </c>
      <c r="AG816" s="100">
        <v>56</v>
      </c>
      <c r="AJ816" s="100" t="str">
        <f t="shared" si="338"/>
        <v>●</v>
      </c>
      <c r="AK816" s="100" t="str">
        <f t="shared" si="336"/>
        <v>●</v>
      </c>
      <c r="AL816" s="100" t="str">
        <f t="shared" si="336"/>
        <v>●</v>
      </c>
      <c r="AM816" s="100" t="str">
        <f t="shared" si="336"/>
        <v>●</v>
      </c>
      <c r="AP816" s="100" t="str">
        <f t="shared" si="339"/>
        <v>●</v>
      </c>
      <c r="AQ816" s="100" t="str">
        <f t="shared" si="337"/>
        <v>●</v>
      </c>
      <c r="AR816" s="100" t="str">
        <f t="shared" si="337"/>
        <v>●</v>
      </c>
      <c r="AS816" s="100" t="str">
        <f t="shared" si="337"/>
        <v>●</v>
      </c>
    </row>
    <row r="817" spans="2:45" s="100" customFormat="1" ht="14.25" customHeight="1">
      <c r="B817" s="119" t="s">
        <v>111</v>
      </c>
      <c r="C817" s="120" t="s">
        <v>313</v>
      </c>
      <c r="D817" s="116" t="s">
        <v>313</v>
      </c>
      <c r="E817" s="116" t="s">
        <v>313</v>
      </c>
      <c r="F817" s="116" t="s">
        <v>313</v>
      </c>
      <c r="G817" s="107">
        <f>第2表01元データ!R84</f>
        <v>5</v>
      </c>
      <c r="H817" s="107"/>
      <c r="I817" s="108"/>
      <c r="K817" s="119" t="s">
        <v>111</v>
      </c>
      <c r="L817" s="120" t="s">
        <v>313</v>
      </c>
      <c r="M817" s="116" t="s">
        <v>313</v>
      </c>
      <c r="N817" s="116" t="s">
        <v>313</v>
      </c>
      <c r="O817" s="116" t="s">
        <v>313</v>
      </c>
      <c r="P817" s="107">
        <f>第2表01元データ!S84</f>
        <v>1</v>
      </c>
      <c r="Q817" s="107"/>
      <c r="R817" s="108"/>
      <c r="T817" s="100">
        <v>219</v>
      </c>
    </row>
    <row r="818" spans="2:45" s="100" customFormat="1" ht="14.25" customHeight="1">
      <c r="B818" s="119"/>
      <c r="C818" s="123"/>
      <c r="D818" s="116"/>
      <c r="E818" s="116"/>
      <c r="F818" s="116"/>
      <c r="G818" s="107"/>
      <c r="H818" s="107"/>
      <c r="I818" s="108"/>
      <c r="K818" s="119" t="s">
        <v>514</v>
      </c>
      <c r="L818" s="123"/>
      <c r="M818" s="116"/>
      <c r="N818" s="116"/>
      <c r="O818" s="116"/>
      <c r="P818" s="107"/>
      <c r="Q818" s="107"/>
      <c r="R818" s="108"/>
    </row>
    <row r="819" spans="2:45" s="100" customFormat="1" ht="14.25" customHeight="1">
      <c r="B819" s="118"/>
      <c r="C819" s="118"/>
      <c r="D819" s="118"/>
      <c r="E819" s="118"/>
      <c r="F819" s="118"/>
      <c r="G819" s="118"/>
      <c r="H819" s="118"/>
      <c r="I819" s="118"/>
      <c r="J819" s="118"/>
      <c r="K819" s="118"/>
      <c r="L819" s="118"/>
      <c r="M819" s="118"/>
      <c r="N819" s="118"/>
      <c r="O819" s="118"/>
      <c r="P819" s="168"/>
      <c r="W819" s="100">
        <v>46</v>
      </c>
    </row>
    <row r="820" spans="2:45" s="100" customFormat="1" ht="14.25" customHeight="1">
      <c r="B820" s="118"/>
      <c r="C820" s="118"/>
      <c r="D820" s="118"/>
      <c r="E820" s="118"/>
      <c r="F820" s="118"/>
      <c r="G820" s="118"/>
      <c r="H820" s="118"/>
      <c r="I820" s="118"/>
      <c r="J820" s="118"/>
      <c r="K820" s="118"/>
      <c r="L820" s="118"/>
      <c r="M820" s="118"/>
      <c r="N820" s="118"/>
      <c r="O820" s="118"/>
      <c r="P820" s="168"/>
    </row>
    <row r="821" spans="2:45" s="99" customFormat="1" ht="14.25" customHeight="1">
      <c r="B821" s="99" t="s">
        <v>251</v>
      </c>
      <c r="K821" s="99" t="s">
        <v>252</v>
      </c>
      <c r="W821" s="100"/>
      <c r="X821" s="100"/>
      <c r="Y821" s="100"/>
      <c r="Z821" s="100"/>
      <c r="AA821" s="100"/>
      <c r="AB821" s="100"/>
      <c r="AC821" s="100"/>
      <c r="AD821" s="100"/>
      <c r="AE821" s="100"/>
      <c r="AF821" s="100"/>
      <c r="AG821" s="100"/>
    </row>
    <row r="822" spans="2:45" s="100" customFormat="1" ht="14.25" customHeight="1">
      <c r="B822" s="583" t="s">
        <v>335</v>
      </c>
      <c r="C822" s="101"/>
      <c r="D822" s="101"/>
      <c r="E822" s="101"/>
      <c r="F822" s="101"/>
      <c r="G822" s="135"/>
      <c r="H822" s="131"/>
      <c r="I822" s="131"/>
      <c r="J822" s="102"/>
      <c r="K822" s="583" t="s">
        <v>335</v>
      </c>
      <c r="L822" s="101"/>
      <c r="M822" s="101"/>
      <c r="N822" s="101"/>
      <c r="O822" s="101"/>
      <c r="P822" s="135"/>
      <c r="Q822" s="131"/>
      <c r="R822" s="131"/>
      <c r="S822" s="103"/>
    </row>
    <row r="823" spans="2:45" s="100" customFormat="1" ht="14.25" customHeight="1">
      <c r="B823" s="584"/>
      <c r="C823" s="130" t="str">
        <f>$C$4</f>
        <v>平成7年</v>
      </c>
      <c r="D823" s="130" t="str">
        <f>$D$4</f>
        <v>平成12年</v>
      </c>
      <c r="E823" s="130" t="str">
        <f>$E$4</f>
        <v>平成17年</v>
      </c>
      <c r="F823" s="130" t="str">
        <f>$F$4</f>
        <v>平成22年</v>
      </c>
      <c r="G823" s="130" t="s">
        <v>410</v>
      </c>
      <c r="H823" s="133" t="str">
        <f>$H$4</f>
        <v>対平成</v>
      </c>
      <c r="I823" s="134" t="str">
        <f>$I$4</f>
        <v>22年</v>
      </c>
      <c r="J823" s="102"/>
      <c r="K823" s="584"/>
      <c r="L823" s="130" t="str">
        <f>$C$4</f>
        <v>平成7年</v>
      </c>
      <c r="M823" s="130" t="str">
        <f>$D$4</f>
        <v>平成12年</v>
      </c>
      <c r="N823" s="130" t="str">
        <f>$E$4</f>
        <v>平成17年</v>
      </c>
      <c r="O823" s="130" t="str">
        <f>$F$4</f>
        <v>平成22年</v>
      </c>
      <c r="P823" s="130" t="s">
        <v>410</v>
      </c>
      <c r="Q823" s="133" t="str">
        <f>$H$4</f>
        <v>対平成</v>
      </c>
      <c r="R823" s="134" t="str">
        <f>$I$4</f>
        <v>22年</v>
      </c>
      <c r="S823" s="103"/>
    </row>
    <row r="824" spans="2:45" s="100" customFormat="1" ht="14.25" customHeight="1">
      <c r="B824" s="585"/>
      <c r="C824" s="104"/>
      <c r="D824" s="104"/>
      <c r="E824" s="104"/>
      <c r="F824" s="104"/>
      <c r="G824" s="104"/>
      <c r="H824" s="132" t="s">
        <v>88</v>
      </c>
      <c r="I824" s="133" t="s">
        <v>398</v>
      </c>
      <c r="J824" s="102"/>
      <c r="K824" s="585"/>
      <c r="L824" s="104"/>
      <c r="M824" s="104"/>
      <c r="N824" s="104"/>
      <c r="O824" s="104"/>
      <c r="P824" s="104"/>
      <c r="Q824" s="132" t="s">
        <v>88</v>
      </c>
      <c r="R824" s="133" t="s">
        <v>398</v>
      </c>
      <c r="S824" s="103"/>
    </row>
    <row r="825" spans="2:45" s="199" customFormat="1" ht="14.25" customHeight="1">
      <c r="B825" s="200" t="s">
        <v>90</v>
      </c>
      <c r="C825" s="198">
        <v>1286</v>
      </c>
      <c r="D825" s="194">
        <v>1283</v>
      </c>
      <c r="E825" s="194">
        <v>1406</v>
      </c>
      <c r="F825" s="194">
        <v>1588</v>
      </c>
      <c r="G825" s="194">
        <f>IF(COUNTIF(G830:G848,"x"),"x",IF(SUM(G830:G848)=0,"-",SUM(G830:G848)))</f>
        <v>1590</v>
      </c>
      <c r="H825" s="193">
        <f t="shared" ref="H825:H828" si="344">IF(G825="x","x",IF(AND(G825="-",F825="-"),"-",IF(AND(G825="-",F825&gt;0),F825*-1,IF(AND(G825&gt;0,F825="-"),G825,G825-F825))))</f>
        <v>2</v>
      </c>
      <c r="I825" s="195">
        <f t="shared" ref="I825:I828" si="345">IF(H825="x","x",IF(H825="-","-",IF(AND(F825="-",G825&gt;0),"皆増",IF(AND(F825&gt;0,G825="-"),"皆減",H825/F825*100))))</f>
        <v>0.12594458438287154</v>
      </c>
      <c r="J825" s="196"/>
      <c r="K825" s="197" t="s">
        <v>90</v>
      </c>
      <c r="L825" s="198">
        <v>5963</v>
      </c>
      <c r="M825" s="194">
        <v>5591</v>
      </c>
      <c r="N825" s="194">
        <v>5084</v>
      </c>
      <c r="O825" s="194">
        <v>4853</v>
      </c>
      <c r="P825" s="194">
        <f>IF(COUNTIF(P830:P848,"x"),"x",IF(SUM(P830:P848)=0,"-",SUM(P830:P848)))</f>
        <v>4418</v>
      </c>
      <c r="Q825" s="193">
        <f t="shared" ref="Q825:Q828" si="346">IF(P825="x","x",IF(AND(P825="-",O825="-"),"-",IF(AND(P825="-",O825&gt;0),O825*-1,IF(AND(P825&gt;0,O825="-"),P825,P825-O825))))</f>
        <v>-435</v>
      </c>
      <c r="R825" s="195">
        <f t="shared" ref="R825:R828" si="347">IF(Q825="x","x",IF(Q825="-","-",IF(AND(O825="-",P825&gt;0),"皆増",IF(AND(O825&gt;0,P825="-"),"皆減",Q825/O825*100))))</f>
        <v>-8.9635277148155783</v>
      </c>
      <c r="S825" s="195"/>
      <c r="W825" s="199" t="s">
        <v>373</v>
      </c>
      <c r="X825" s="199">
        <v>1628</v>
      </c>
      <c r="Y825" s="199">
        <v>1286</v>
      </c>
      <c r="Z825" s="199">
        <v>1283</v>
      </c>
      <c r="AA825" s="199">
        <v>1406</v>
      </c>
      <c r="AC825" s="199" t="s">
        <v>373</v>
      </c>
      <c r="AD825" s="199">
        <v>6711</v>
      </c>
      <c r="AE825" s="199">
        <v>5963</v>
      </c>
      <c r="AF825" s="199">
        <v>5591</v>
      </c>
      <c r="AG825" s="199">
        <v>5084</v>
      </c>
      <c r="AJ825" s="199" t="str">
        <f>IF(C825=X825,"○","●")</f>
        <v>●</v>
      </c>
      <c r="AK825" s="199" t="str">
        <f t="shared" ref="AK825:AM847" si="348">IF(D825=Y825,"○","●")</f>
        <v>●</v>
      </c>
      <c r="AL825" s="199" t="str">
        <f t="shared" si="348"/>
        <v>●</v>
      </c>
      <c r="AM825" s="199" t="str">
        <f t="shared" si="348"/>
        <v>●</v>
      </c>
      <c r="AP825" s="199" t="str">
        <f>IF(L825=AD825,"○","●")</f>
        <v>●</v>
      </c>
      <c r="AQ825" s="199" t="str">
        <f t="shared" ref="AQ825:AS847" si="349">IF(M825=AE825,"○","●")</f>
        <v>●</v>
      </c>
      <c r="AR825" s="199" t="str">
        <f t="shared" si="349"/>
        <v>●</v>
      </c>
      <c r="AS825" s="199" t="str">
        <f t="shared" si="349"/>
        <v>●</v>
      </c>
    </row>
    <row r="826" spans="2:45" s="100" customFormat="1" ht="14.25" customHeight="1">
      <c r="B826" s="105" t="s">
        <v>91</v>
      </c>
      <c r="C826" s="106">
        <v>144</v>
      </c>
      <c r="D826" s="107">
        <v>110</v>
      </c>
      <c r="E826" s="107">
        <v>114</v>
      </c>
      <c r="F826" s="107">
        <v>156</v>
      </c>
      <c r="G826" s="107">
        <f>IF(COUNTIF(G830:G832,"x"),"x",IF(SUM(G830:G832)=0,"-",SUM(G830:G832)))</f>
        <v>122</v>
      </c>
      <c r="H826" s="107">
        <f t="shared" si="344"/>
        <v>-34</v>
      </c>
      <c r="I826" s="108">
        <f t="shared" si="345"/>
        <v>-21.794871794871796</v>
      </c>
      <c r="J826" s="102"/>
      <c r="K826" s="109" t="s">
        <v>91</v>
      </c>
      <c r="L826" s="106">
        <v>527</v>
      </c>
      <c r="M826" s="107">
        <v>439</v>
      </c>
      <c r="N826" s="107">
        <v>390</v>
      </c>
      <c r="O826" s="107">
        <v>368</v>
      </c>
      <c r="P826" s="107">
        <f>IF(COUNTIF(P830:P832,"x"),"x",IF(SUM(P830:P832)=0,"-",SUM(P830:P832)))</f>
        <v>253</v>
      </c>
      <c r="Q826" s="107">
        <f t="shared" si="346"/>
        <v>-115</v>
      </c>
      <c r="R826" s="108">
        <f t="shared" si="347"/>
        <v>-31.25</v>
      </c>
      <c r="S826" s="108"/>
      <c r="W826" s="100" t="s">
        <v>374</v>
      </c>
      <c r="X826" s="100">
        <v>201</v>
      </c>
      <c r="Y826" s="100">
        <v>144</v>
      </c>
      <c r="Z826" s="100">
        <v>110</v>
      </c>
      <c r="AA826" s="100">
        <v>114</v>
      </c>
      <c r="AC826" s="100" t="s">
        <v>374</v>
      </c>
      <c r="AD826" s="100">
        <v>822</v>
      </c>
      <c r="AE826" s="100">
        <v>527</v>
      </c>
      <c r="AF826" s="100">
        <v>439</v>
      </c>
      <c r="AG826" s="100">
        <v>390</v>
      </c>
      <c r="AJ826" s="100" t="str">
        <f t="shared" ref="AJ826:AJ847" si="350">IF(C826=X826,"○","●")</f>
        <v>●</v>
      </c>
      <c r="AK826" s="100" t="str">
        <f t="shared" si="348"/>
        <v>●</v>
      </c>
      <c r="AL826" s="100" t="str">
        <f t="shared" si="348"/>
        <v>●</v>
      </c>
      <c r="AM826" s="100" t="str">
        <f t="shared" si="348"/>
        <v>●</v>
      </c>
      <c r="AP826" s="100" t="str">
        <f t="shared" ref="AP826:AP847" si="351">IF(L826=AD826,"○","●")</f>
        <v>●</v>
      </c>
      <c r="AQ826" s="100" t="str">
        <f t="shared" si="349"/>
        <v>●</v>
      </c>
      <c r="AR826" s="100" t="str">
        <f t="shared" si="349"/>
        <v>●</v>
      </c>
      <c r="AS826" s="100" t="str">
        <f>IF(O826=AG826,"○","●")</f>
        <v>●</v>
      </c>
    </row>
    <row r="827" spans="2:45" s="100" customFormat="1" ht="14.25" customHeight="1">
      <c r="B827" s="105" t="s">
        <v>92</v>
      </c>
      <c r="C827" s="106">
        <v>814</v>
      </c>
      <c r="D827" s="107">
        <v>825</v>
      </c>
      <c r="E827" s="107">
        <v>889</v>
      </c>
      <c r="F827" s="107">
        <v>1006</v>
      </c>
      <c r="G827" s="296">
        <f>IF(COUNTIF(G833:G842,"x"),"x",IF(SUM(G833:G842)=0,"-",SUM(G833:G842)))</f>
        <v>894</v>
      </c>
      <c r="H827" s="107">
        <f t="shared" si="344"/>
        <v>-112</v>
      </c>
      <c r="I827" s="108">
        <f t="shared" si="345"/>
        <v>-11.133200795228628</v>
      </c>
      <c r="J827" s="102"/>
      <c r="K827" s="109" t="s">
        <v>92</v>
      </c>
      <c r="L827" s="106">
        <v>3820</v>
      </c>
      <c r="M827" s="107">
        <v>3467</v>
      </c>
      <c r="N827" s="107">
        <v>2953</v>
      </c>
      <c r="O827" s="107">
        <v>2619</v>
      </c>
      <c r="P827" s="296">
        <f>IF(COUNTIF(P833:P842,"x"),"x",IF(SUM(P833:P842)=0,"-",SUM(P833:P842)))</f>
        <v>2094</v>
      </c>
      <c r="Q827" s="107">
        <f t="shared" si="346"/>
        <v>-525</v>
      </c>
      <c r="R827" s="108">
        <f t="shared" si="347"/>
        <v>-20.04581901489118</v>
      </c>
      <c r="S827" s="108"/>
      <c r="W827" s="100" t="s">
        <v>375</v>
      </c>
      <c r="X827" s="100">
        <v>1090</v>
      </c>
      <c r="Y827" s="100">
        <v>814</v>
      </c>
      <c r="Z827" s="100">
        <v>825</v>
      </c>
      <c r="AA827" s="100">
        <v>889</v>
      </c>
      <c r="AC827" s="100" t="s">
        <v>375</v>
      </c>
      <c r="AD827" s="100">
        <v>4384</v>
      </c>
      <c r="AE827" s="100">
        <v>3820</v>
      </c>
      <c r="AF827" s="100">
        <v>3467</v>
      </c>
      <c r="AG827" s="100">
        <v>2953</v>
      </c>
      <c r="AJ827" s="100" t="str">
        <f t="shared" si="350"/>
        <v>●</v>
      </c>
      <c r="AK827" s="100" t="str">
        <f t="shared" si="348"/>
        <v>●</v>
      </c>
      <c r="AL827" s="100" t="str">
        <f>IF(E827=Z827,"○","●")</f>
        <v>●</v>
      </c>
      <c r="AM827" s="100" t="str">
        <f t="shared" si="348"/>
        <v>●</v>
      </c>
      <c r="AP827" s="100" t="str">
        <f t="shared" si="351"/>
        <v>●</v>
      </c>
      <c r="AQ827" s="100" t="str">
        <f t="shared" si="349"/>
        <v>●</v>
      </c>
      <c r="AR827" s="100" t="str">
        <f t="shared" si="349"/>
        <v>●</v>
      </c>
      <c r="AS827" s="100" t="str">
        <f t="shared" si="349"/>
        <v>●</v>
      </c>
    </row>
    <row r="828" spans="2:45" s="100" customFormat="1" ht="14.25" customHeight="1">
      <c r="B828" s="105" t="s">
        <v>93</v>
      </c>
      <c r="C828" s="106">
        <v>328</v>
      </c>
      <c r="D828" s="107">
        <v>348</v>
      </c>
      <c r="E828" s="107">
        <v>403</v>
      </c>
      <c r="F828" s="107">
        <v>426</v>
      </c>
      <c r="G828" s="107">
        <f>IF(COUNTIF(G843:G847,"x"),"x",IF(SUM(G843,G847)=0,"-",SUM(G843:G847)))</f>
        <v>532</v>
      </c>
      <c r="H828" s="107">
        <f t="shared" si="344"/>
        <v>106</v>
      </c>
      <c r="I828" s="108">
        <f t="shared" si="345"/>
        <v>24.88262910798122</v>
      </c>
      <c r="J828" s="102"/>
      <c r="K828" s="109" t="s">
        <v>93</v>
      </c>
      <c r="L828" s="106">
        <v>1616</v>
      </c>
      <c r="M828" s="107">
        <v>1685</v>
      </c>
      <c r="N828" s="107">
        <v>1741</v>
      </c>
      <c r="O828" s="107">
        <v>1866</v>
      </c>
      <c r="P828" s="107">
        <f>IF(COUNTIF(P843:P847,"x"),"x",IF(SUM(P843,P847)=0,"-",SUM(P843:P847)))</f>
        <v>1964</v>
      </c>
      <c r="Q828" s="107">
        <f t="shared" si="346"/>
        <v>98</v>
      </c>
      <c r="R828" s="108">
        <f t="shared" si="347"/>
        <v>5.251875669882101</v>
      </c>
      <c r="S828" s="108"/>
      <c r="W828" s="100" t="s">
        <v>376</v>
      </c>
      <c r="X828" s="100">
        <v>337</v>
      </c>
      <c r="Y828" s="100">
        <v>328</v>
      </c>
      <c r="Z828" s="100">
        <v>348</v>
      </c>
      <c r="AA828" s="100">
        <v>403</v>
      </c>
      <c r="AC828" s="100" t="s">
        <v>376</v>
      </c>
      <c r="AD828" s="100">
        <v>1505</v>
      </c>
      <c r="AE828" s="100">
        <v>1616</v>
      </c>
      <c r="AF828" s="100">
        <v>1685</v>
      </c>
      <c r="AG828" s="100">
        <v>1741</v>
      </c>
      <c r="AJ828" s="100" t="str">
        <f t="shared" si="350"/>
        <v>●</v>
      </c>
      <c r="AK828" s="100" t="str">
        <f t="shared" si="348"/>
        <v>●</v>
      </c>
      <c r="AL828" s="100" t="str">
        <f t="shared" si="348"/>
        <v>●</v>
      </c>
      <c r="AM828" s="100" t="str">
        <f t="shared" si="348"/>
        <v>●</v>
      </c>
      <c r="AP828" s="100" t="str">
        <f t="shared" si="351"/>
        <v>●</v>
      </c>
      <c r="AQ828" s="100" t="str">
        <f t="shared" si="349"/>
        <v>●</v>
      </c>
      <c r="AR828" s="100" t="str">
        <f t="shared" si="349"/>
        <v>●</v>
      </c>
      <c r="AS828" s="100" t="str">
        <f t="shared" si="349"/>
        <v>●</v>
      </c>
    </row>
    <row r="829" spans="2:45" s="100" customFormat="1" ht="14.25" customHeight="1">
      <c r="B829" s="102"/>
      <c r="C829" s="106"/>
      <c r="D829" s="112"/>
      <c r="E829" s="112"/>
      <c r="F829" s="112"/>
      <c r="G829" s="112"/>
      <c r="H829" s="112"/>
      <c r="I829" s="113"/>
      <c r="J829" s="102"/>
      <c r="K829" s="114"/>
      <c r="L829" s="106"/>
      <c r="M829" s="112"/>
      <c r="N829" s="112"/>
      <c r="O829" s="112"/>
      <c r="P829" s="112"/>
      <c r="Q829" s="112"/>
      <c r="R829" s="113"/>
      <c r="S829" s="113"/>
      <c r="AJ829" s="100" t="str">
        <f t="shared" si="350"/>
        <v>○</v>
      </c>
      <c r="AK829" s="100" t="str">
        <f t="shared" si="348"/>
        <v>○</v>
      </c>
      <c r="AL829" s="100" t="str">
        <f t="shared" si="348"/>
        <v>○</v>
      </c>
      <c r="AM829" s="100" t="str">
        <f t="shared" si="348"/>
        <v>○</v>
      </c>
      <c r="AP829" s="100" t="str">
        <f t="shared" si="351"/>
        <v>○</v>
      </c>
      <c r="AQ829" s="100" t="str">
        <f t="shared" si="349"/>
        <v>○</v>
      </c>
      <c r="AR829" s="100" t="str">
        <f t="shared" si="349"/>
        <v>○</v>
      </c>
      <c r="AS829" s="100" t="str">
        <f t="shared" si="349"/>
        <v>○</v>
      </c>
    </row>
    <row r="830" spans="2:45" s="100" customFormat="1" ht="14.25" customHeight="1">
      <c r="B830" s="102" t="s">
        <v>94</v>
      </c>
      <c r="C830" s="106">
        <v>29</v>
      </c>
      <c r="D830" s="107">
        <v>36</v>
      </c>
      <c r="E830" s="107">
        <v>45</v>
      </c>
      <c r="F830" s="107">
        <v>62</v>
      </c>
      <c r="G830" s="107">
        <f t="shared" ref="G830:G848" si="352">IF(COUNTIF(G860:G890,"x"),"x",IF(SUM(G860,G890)=0,"-",SUM(G860,G890)))</f>
        <v>26</v>
      </c>
      <c r="H830" s="107">
        <f>IF(G830="x","x",IF(AND(G830="-",F830="-"),"-",IF(AND(G830="-",F830&gt;0),F830*-1,IF(AND(G830&gt;0,F830="-"),G830,G830-F830))))</f>
        <v>-36</v>
      </c>
      <c r="I830" s="108">
        <f>IF(H830="x","x",IF(H830="-","-",IF(AND(F830="-",G830&gt;0),"皆増",IF(AND(F830&gt;0,G830="-"),"皆減",H830/F830*100))))</f>
        <v>-58.064516129032263</v>
      </c>
      <c r="J830" s="102"/>
      <c r="K830" s="114" t="s">
        <v>94</v>
      </c>
      <c r="L830" s="106">
        <v>135</v>
      </c>
      <c r="M830" s="107">
        <v>144</v>
      </c>
      <c r="N830" s="107">
        <v>136</v>
      </c>
      <c r="O830" s="107">
        <v>112</v>
      </c>
      <c r="P830" s="107">
        <f t="shared" ref="P830:P848" si="353">IF(COUNTIF(P860:P890,"x"),"x",IF(SUM(P860,P890)=0,"-",SUM(P860,P890)))</f>
        <v>79</v>
      </c>
      <c r="Q830" s="107">
        <f>IF(P830="x","x",IF(AND(P830="-",O830="-"),"-",IF(AND(P830="-",O830&gt;0),O830*-1,IF(AND(P830&gt;0,O830="-"),P830,P830-O830))))</f>
        <v>-33</v>
      </c>
      <c r="R830" s="108">
        <f>IF(Q830="x","x",IF(Q830="-","-",IF(AND(O830="-",P830&gt;0),"皆増",IF(AND(O830&gt;0,P830="-"),"皆減",Q830/O830*100))))</f>
        <v>-29.464285714285715</v>
      </c>
      <c r="S830" s="108"/>
      <c r="W830" s="100" t="s">
        <v>377</v>
      </c>
      <c r="X830" s="100">
        <v>57</v>
      </c>
      <c r="Y830" s="100">
        <v>29</v>
      </c>
      <c r="Z830" s="100">
        <v>36</v>
      </c>
      <c r="AA830" s="100">
        <v>45</v>
      </c>
      <c r="AC830" s="100" t="s">
        <v>377</v>
      </c>
      <c r="AD830" s="100">
        <v>184</v>
      </c>
      <c r="AE830" s="100">
        <v>135</v>
      </c>
      <c r="AF830" s="100">
        <v>144</v>
      </c>
      <c r="AG830" s="100">
        <v>136</v>
      </c>
      <c r="AJ830" s="100" t="str">
        <f t="shared" si="350"/>
        <v>●</v>
      </c>
      <c r="AK830" s="100" t="str">
        <f t="shared" si="348"/>
        <v>●</v>
      </c>
      <c r="AL830" s="100" t="str">
        <f t="shared" si="348"/>
        <v>●</v>
      </c>
      <c r="AM830" s="100" t="str">
        <f t="shared" si="348"/>
        <v>●</v>
      </c>
      <c r="AP830" s="100" t="str">
        <f t="shared" si="351"/>
        <v>●</v>
      </c>
      <c r="AQ830" s="100" t="str">
        <f t="shared" si="349"/>
        <v>●</v>
      </c>
      <c r="AR830" s="100" t="str">
        <f t="shared" si="349"/>
        <v>●</v>
      </c>
      <c r="AS830" s="100" t="str">
        <f t="shared" si="349"/>
        <v>●</v>
      </c>
    </row>
    <row r="831" spans="2:45" s="100" customFormat="1" ht="14.25" customHeight="1">
      <c r="B831" s="102" t="s">
        <v>95</v>
      </c>
      <c r="C831" s="106">
        <v>41</v>
      </c>
      <c r="D831" s="107">
        <v>33</v>
      </c>
      <c r="E831" s="107">
        <v>38</v>
      </c>
      <c r="F831" s="107">
        <v>59</v>
      </c>
      <c r="G831" s="107">
        <f t="shared" si="352"/>
        <v>40</v>
      </c>
      <c r="H831" s="107">
        <f t="shared" ref="H831:H847" si="354">IF(G831="x","x",IF(AND(G831="-",F831="-"),"-",IF(AND(G831="-",F831&gt;0),F831*-1,IF(AND(G831&gt;0,F831="-"),G831,G831-F831))))</f>
        <v>-19</v>
      </c>
      <c r="I831" s="108">
        <f t="shared" ref="I831:I847" si="355">IF(H831="x","x",IF(H831="-","-",IF(AND(F831="-",G831&gt;0),"皆増",IF(AND(F831&gt;0,G831="-"),"皆減",H831/F831*100))))</f>
        <v>-32.20338983050847</v>
      </c>
      <c r="J831" s="102"/>
      <c r="K831" s="114" t="s">
        <v>95</v>
      </c>
      <c r="L831" s="106">
        <v>184</v>
      </c>
      <c r="M831" s="107">
        <v>123</v>
      </c>
      <c r="N831" s="107">
        <v>127</v>
      </c>
      <c r="O831" s="107">
        <v>125</v>
      </c>
      <c r="P831" s="107">
        <f t="shared" si="353"/>
        <v>82</v>
      </c>
      <c r="Q831" s="107">
        <f t="shared" ref="Q831:Q847" si="356">IF(P831="x","x",IF(AND(P831="-",O831="-"),"-",IF(AND(P831="-",O831&gt;0),O831*-1,IF(AND(P831&gt;0,O831="-"),P831,P831-O831))))</f>
        <v>-43</v>
      </c>
      <c r="R831" s="108">
        <f t="shared" ref="R831:R847" si="357">IF(Q831="x","x",IF(Q831="-","-",IF(AND(O831="-",P831&gt;0),"皆増",IF(AND(O831&gt;0,P831="-"),"皆減",Q831/O831*100))))</f>
        <v>-34.4</v>
      </c>
      <c r="S831" s="108"/>
      <c r="W831" s="100" t="s">
        <v>356</v>
      </c>
      <c r="X831" s="100">
        <v>80</v>
      </c>
      <c r="Y831" s="100">
        <v>41</v>
      </c>
      <c r="Z831" s="100">
        <v>33</v>
      </c>
      <c r="AA831" s="100">
        <v>38</v>
      </c>
      <c r="AC831" s="100" t="s">
        <v>356</v>
      </c>
      <c r="AD831" s="100">
        <v>240</v>
      </c>
      <c r="AE831" s="100">
        <v>184</v>
      </c>
      <c r="AF831" s="100">
        <v>123</v>
      </c>
      <c r="AG831" s="100">
        <v>127</v>
      </c>
      <c r="AJ831" s="100" t="str">
        <f t="shared" si="350"/>
        <v>●</v>
      </c>
      <c r="AK831" s="100" t="str">
        <f t="shared" si="348"/>
        <v>●</v>
      </c>
      <c r="AL831" s="100" t="str">
        <f t="shared" si="348"/>
        <v>●</v>
      </c>
      <c r="AM831" s="100" t="str">
        <f t="shared" si="348"/>
        <v>●</v>
      </c>
      <c r="AP831" s="100" t="str">
        <f t="shared" si="351"/>
        <v>●</v>
      </c>
      <c r="AQ831" s="100" t="str">
        <f t="shared" si="349"/>
        <v>●</v>
      </c>
      <c r="AR831" s="100" t="str">
        <f t="shared" si="349"/>
        <v>●</v>
      </c>
      <c r="AS831" s="100" t="str">
        <f t="shared" si="349"/>
        <v>●</v>
      </c>
    </row>
    <row r="832" spans="2:45" s="100" customFormat="1" ht="14.25" customHeight="1">
      <c r="B832" s="102" t="s">
        <v>96</v>
      </c>
      <c r="C832" s="106">
        <v>74</v>
      </c>
      <c r="D832" s="107">
        <v>41</v>
      </c>
      <c r="E832" s="107">
        <v>31</v>
      </c>
      <c r="F832" s="107">
        <v>35</v>
      </c>
      <c r="G832" s="107">
        <f t="shared" si="352"/>
        <v>56</v>
      </c>
      <c r="H832" s="107">
        <f t="shared" si="354"/>
        <v>21</v>
      </c>
      <c r="I832" s="108">
        <f t="shared" si="355"/>
        <v>60</v>
      </c>
      <c r="J832" s="102"/>
      <c r="K832" s="114" t="s">
        <v>96</v>
      </c>
      <c r="L832" s="106">
        <v>208</v>
      </c>
      <c r="M832" s="107">
        <v>172</v>
      </c>
      <c r="N832" s="107">
        <v>127</v>
      </c>
      <c r="O832" s="107">
        <v>131</v>
      </c>
      <c r="P832" s="107">
        <f t="shared" si="353"/>
        <v>92</v>
      </c>
      <c r="Q832" s="107">
        <f t="shared" si="356"/>
        <v>-39</v>
      </c>
      <c r="R832" s="108">
        <f t="shared" si="357"/>
        <v>-29.770992366412212</v>
      </c>
      <c r="S832" s="108"/>
      <c r="W832" s="100" t="s">
        <v>357</v>
      </c>
      <c r="X832" s="100">
        <v>64</v>
      </c>
      <c r="Y832" s="100">
        <v>74</v>
      </c>
      <c r="Z832" s="100">
        <v>41</v>
      </c>
      <c r="AA832" s="100">
        <v>31</v>
      </c>
      <c r="AC832" s="100" t="s">
        <v>357</v>
      </c>
      <c r="AD832" s="100">
        <v>398</v>
      </c>
      <c r="AE832" s="100">
        <v>208</v>
      </c>
      <c r="AF832" s="100">
        <v>172</v>
      </c>
      <c r="AG832" s="100">
        <v>127</v>
      </c>
      <c r="AJ832" s="100" t="str">
        <f t="shared" si="350"/>
        <v>●</v>
      </c>
      <c r="AK832" s="100" t="str">
        <f t="shared" si="348"/>
        <v>●</v>
      </c>
      <c r="AL832" s="100" t="str">
        <f t="shared" si="348"/>
        <v>●</v>
      </c>
      <c r="AM832" s="100" t="str">
        <f t="shared" si="348"/>
        <v>●</v>
      </c>
      <c r="AP832" s="100" t="str">
        <f t="shared" si="351"/>
        <v>●</v>
      </c>
      <c r="AQ832" s="100" t="str">
        <f t="shared" si="349"/>
        <v>●</v>
      </c>
      <c r="AR832" s="100" t="str">
        <f t="shared" si="349"/>
        <v>●</v>
      </c>
      <c r="AS832" s="100" t="str">
        <f t="shared" si="349"/>
        <v>●</v>
      </c>
    </row>
    <row r="833" spans="2:45" s="100" customFormat="1" ht="14.25" customHeight="1">
      <c r="B833" s="102" t="s">
        <v>97</v>
      </c>
      <c r="C833" s="106">
        <v>60</v>
      </c>
      <c r="D833" s="107">
        <v>79</v>
      </c>
      <c r="E833" s="107">
        <v>52</v>
      </c>
      <c r="F833" s="107">
        <v>36</v>
      </c>
      <c r="G833" s="107">
        <f t="shared" si="352"/>
        <v>67</v>
      </c>
      <c r="H833" s="107">
        <f t="shared" si="354"/>
        <v>31</v>
      </c>
      <c r="I833" s="108">
        <f t="shared" si="355"/>
        <v>86.111111111111114</v>
      </c>
      <c r="J833" s="102"/>
      <c r="K833" s="114" t="s">
        <v>97</v>
      </c>
      <c r="L833" s="106">
        <v>351</v>
      </c>
      <c r="M833" s="107">
        <v>201</v>
      </c>
      <c r="N833" s="107">
        <v>192</v>
      </c>
      <c r="O833" s="107">
        <v>150</v>
      </c>
      <c r="P833" s="107">
        <f t="shared" si="353"/>
        <v>119</v>
      </c>
      <c r="Q833" s="107">
        <f t="shared" si="356"/>
        <v>-31</v>
      </c>
      <c r="R833" s="108">
        <f t="shared" si="357"/>
        <v>-20.666666666666668</v>
      </c>
      <c r="S833" s="108"/>
      <c r="W833" s="100" t="s">
        <v>358</v>
      </c>
      <c r="X833" s="100">
        <v>100</v>
      </c>
      <c r="Y833" s="100">
        <v>60</v>
      </c>
      <c r="Z833" s="100">
        <v>79</v>
      </c>
      <c r="AA833" s="100">
        <v>52</v>
      </c>
      <c r="AC833" s="100" t="s">
        <v>358</v>
      </c>
      <c r="AD833" s="100">
        <v>444</v>
      </c>
      <c r="AE833" s="100">
        <v>351</v>
      </c>
      <c r="AF833" s="100">
        <v>201</v>
      </c>
      <c r="AG833" s="100">
        <v>192</v>
      </c>
      <c r="AJ833" s="100" t="str">
        <f t="shared" si="350"/>
        <v>●</v>
      </c>
      <c r="AK833" s="100" t="str">
        <f t="shared" si="348"/>
        <v>●</v>
      </c>
      <c r="AL833" s="100" t="str">
        <f t="shared" si="348"/>
        <v>●</v>
      </c>
      <c r="AM833" s="100" t="str">
        <f t="shared" si="348"/>
        <v>●</v>
      </c>
      <c r="AP833" s="100" t="str">
        <f t="shared" si="351"/>
        <v>●</v>
      </c>
      <c r="AQ833" s="100" t="str">
        <f t="shared" si="349"/>
        <v>●</v>
      </c>
      <c r="AR833" s="100" t="str">
        <f t="shared" si="349"/>
        <v>●</v>
      </c>
      <c r="AS833" s="100" t="str">
        <f t="shared" si="349"/>
        <v>●</v>
      </c>
    </row>
    <row r="834" spans="2:45" s="100" customFormat="1" ht="14.25" customHeight="1">
      <c r="B834" s="102" t="s">
        <v>98</v>
      </c>
      <c r="C834" s="106">
        <v>93</v>
      </c>
      <c r="D834" s="107">
        <v>67</v>
      </c>
      <c r="E834" s="107">
        <v>75</v>
      </c>
      <c r="F834" s="107">
        <v>67</v>
      </c>
      <c r="G834" s="107">
        <f t="shared" si="352"/>
        <v>64</v>
      </c>
      <c r="H834" s="107">
        <f t="shared" si="354"/>
        <v>-3</v>
      </c>
      <c r="I834" s="108">
        <f t="shared" si="355"/>
        <v>-4.4776119402985071</v>
      </c>
      <c r="J834" s="102"/>
      <c r="K834" s="114" t="s">
        <v>98</v>
      </c>
      <c r="L834" s="106">
        <v>378</v>
      </c>
      <c r="M834" s="107">
        <v>370</v>
      </c>
      <c r="N834" s="107">
        <v>227</v>
      </c>
      <c r="O834" s="107">
        <v>214</v>
      </c>
      <c r="P834" s="107">
        <f t="shared" si="353"/>
        <v>190</v>
      </c>
      <c r="Q834" s="107">
        <f t="shared" si="356"/>
        <v>-24</v>
      </c>
      <c r="R834" s="108">
        <f t="shared" si="357"/>
        <v>-11.214953271028037</v>
      </c>
      <c r="S834" s="108"/>
      <c r="W834" s="100" t="s">
        <v>359</v>
      </c>
      <c r="X834" s="100">
        <v>105</v>
      </c>
      <c r="Y834" s="100">
        <v>93</v>
      </c>
      <c r="Z834" s="100">
        <v>67</v>
      </c>
      <c r="AA834" s="100">
        <v>75</v>
      </c>
      <c r="AC834" s="100" t="s">
        <v>359</v>
      </c>
      <c r="AD834" s="100">
        <v>380</v>
      </c>
      <c r="AE834" s="100">
        <v>378</v>
      </c>
      <c r="AF834" s="100">
        <v>370</v>
      </c>
      <c r="AG834" s="100">
        <v>227</v>
      </c>
      <c r="AJ834" s="100" t="str">
        <f t="shared" si="350"/>
        <v>●</v>
      </c>
      <c r="AK834" s="100" t="str">
        <f t="shared" si="348"/>
        <v>●</v>
      </c>
      <c r="AL834" s="100" t="str">
        <f t="shared" si="348"/>
        <v>●</v>
      </c>
      <c r="AM834" s="100" t="str">
        <f t="shared" si="348"/>
        <v>●</v>
      </c>
      <c r="AP834" s="100" t="str">
        <f t="shared" si="351"/>
        <v>●</v>
      </c>
      <c r="AQ834" s="100" t="str">
        <f t="shared" si="349"/>
        <v>●</v>
      </c>
      <c r="AR834" s="100" t="str">
        <f t="shared" si="349"/>
        <v>●</v>
      </c>
      <c r="AS834" s="100" t="str">
        <f t="shared" si="349"/>
        <v>●</v>
      </c>
    </row>
    <row r="835" spans="2:45" s="100" customFormat="1" ht="14.25" customHeight="1">
      <c r="B835" s="102" t="s">
        <v>99</v>
      </c>
      <c r="C835" s="106">
        <v>68</v>
      </c>
      <c r="D835" s="107">
        <v>93</v>
      </c>
      <c r="E835" s="107">
        <v>69</v>
      </c>
      <c r="F835" s="107">
        <v>79</v>
      </c>
      <c r="G835" s="107">
        <f t="shared" si="352"/>
        <v>48</v>
      </c>
      <c r="H835" s="107">
        <f t="shared" si="354"/>
        <v>-31</v>
      </c>
      <c r="I835" s="108">
        <f t="shared" si="355"/>
        <v>-39.24050632911392</v>
      </c>
      <c r="J835" s="102"/>
      <c r="K835" s="114" t="s">
        <v>99</v>
      </c>
      <c r="L835" s="106">
        <v>298</v>
      </c>
      <c r="M835" s="107">
        <v>366</v>
      </c>
      <c r="N835" s="107">
        <v>277</v>
      </c>
      <c r="O835" s="107">
        <v>185</v>
      </c>
      <c r="P835" s="107">
        <f t="shared" si="353"/>
        <v>175</v>
      </c>
      <c r="Q835" s="107">
        <f t="shared" si="356"/>
        <v>-10</v>
      </c>
      <c r="R835" s="108">
        <f t="shared" si="357"/>
        <v>-5.4054054054054053</v>
      </c>
      <c r="S835" s="108"/>
      <c r="W835" s="100" t="s">
        <v>360</v>
      </c>
      <c r="X835" s="100">
        <v>100</v>
      </c>
      <c r="Y835" s="100">
        <v>68</v>
      </c>
      <c r="Z835" s="100">
        <v>93</v>
      </c>
      <c r="AA835" s="100">
        <v>69</v>
      </c>
      <c r="AC835" s="100" t="s">
        <v>360</v>
      </c>
      <c r="AD835" s="100">
        <v>310</v>
      </c>
      <c r="AE835" s="100">
        <v>298</v>
      </c>
      <c r="AF835" s="100">
        <v>366</v>
      </c>
      <c r="AG835" s="100">
        <v>277</v>
      </c>
      <c r="AJ835" s="100" t="str">
        <f t="shared" si="350"/>
        <v>●</v>
      </c>
      <c r="AK835" s="100" t="str">
        <f t="shared" si="348"/>
        <v>●</v>
      </c>
      <c r="AL835" s="100" t="str">
        <f t="shared" si="348"/>
        <v>●</v>
      </c>
      <c r="AM835" s="100" t="str">
        <f t="shared" si="348"/>
        <v>●</v>
      </c>
      <c r="AP835" s="100" t="str">
        <f t="shared" si="351"/>
        <v>●</v>
      </c>
      <c r="AQ835" s="100" t="str">
        <f t="shared" si="349"/>
        <v>●</v>
      </c>
      <c r="AR835" s="100" t="str">
        <f t="shared" si="349"/>
        <v>●</v>
      </c>
      <c r="AS835" s="100" t="str">
        <f t="shared" si="349"/>
        <v>●</v>
      </c>
    </row>
    <row r="836" spans="2:45" s="100" customFormat="1" ht="14.25" customHeight="1">
      <c r="B836" s="102" t="s">
        <v>100</v>
      </c>
      <c r="C836" s="106">
        <v>53</v>
      </c>
      <c r="D836" s="107">
        <v>85</v>
      </c>
      <c r="E836" s="107">
        <v>99</v>
      </c>
      <c r="F836" s="107">
        <v>93</v>
      </c>
      <c r="G836" s="107">
        <f t="shared" si="352"/>
        <v>58</v>
      </c>
      <c r="H836" s="107">
        <f t="shared" si="354"/>
        <v>-35</v>
      </c>
      <c r="I836" s="108">
        <f t="shared" si="355"/>
        <v>-37.634408602150536</v>
      </c>
      <c r="J836" s="102"/>
      <c r="K836" s="114" t="s">
        <v>100</v>
      </c>
      <c r="L836" s="106">
        <v>251</v>
      </c>
      <c r="M836" s="107">
        <v>304</v>
      </c>
      <c r="N836" s="107">
        <v>297</v>
      </c>
      <c r="O836" s="107">
        <v>234</v>
      </c>
      <c r="P836" s="107">
        <f t="shared" si="353"/>
        <v>162</v>
      </c>
      <c r="Q836" s="107">
        <f t="shared" si="356"/>
        <v>-72</v>
      </c>
      <c r="R836" s="108">
        <f t="shared" si="357"/>
        <v>-30.76923076923077</v>
      </c>
      <c r="S836" s="108"/>
      <c r="W836" s="100" t="s">
        <v>361</v>
      </c>
      <c r="X836" s="100">
        <v>87</v>
      </c>
      <c r="Y836" s="100">
        <v>53</v>
      </c>
      <c r="Z836" s="100">
        <v>85</v>
      </c>
      <c r="AA836" s="100">
        <v>99</v>
      </c>
      <c r="AC836" s="100" t="s">
        <v>361</v>
      </c>
      <c r="AD836" s="100">
        <v>280</v>
      </c>
      <c r="AE836" s="100">
        <v>251</v>
      </c>
      <c r="AF836" s="100">
        <v>304</v>
      </c>
      <c r="AG836" s="100">
        <v>297</v>
      </c>
      <c r="AJ836" s="100" t="str">
        <f t="shared" si="350"/>
        <v>●</v>
      </c>
      <c r="AK836" s="100" t="str">
        <f t="shared" si="348"/>
        <v>●</v>
      </c>
      <c r="AL836" s="100" t="str">
        <f t="shared" si="348"/>
        <v>●</v>
      </c>
      <c r="AM836" s="100" t="str">
        <f t="shared" si="348"/>
        <v>●</v>
      </c>
      <c r="AP836" s="100" t="str">
        <f t="shared" si="351"/>
        <v>●</v>
      </c>
      <c r="AQ836" s="100" t="str">
        <f t="shared" si="349"/>
        <v>●</v>
      </c>
      <c r="AR836" s="100" t="str">
        <f t="shared" si="349"/>
        <v>●</v>
      </c>
      <c r="AS836" s="100" t="str">
        <f t="shared" si="349"/>
        <v>●</v>
      </c>
    </row>
    <row r="837" spans="2:45" s="100" customFormat="1" ht="14.25" customHeight="1">
      <c r="B837" s="102" t="s">
        <v>118</v>
      </c>
      <c r="C837" s="106">
        <v>57</v>
      </c>
      <c r="D837" s="107">
        <v>51</v>
      </c>
      <c r="E837" s="107">
        <v>86</v>
      </c>
      <c r="F837" s="107">
        <v>131</v>
      </c>
      <c r="G837" s="107">
        <f t="shared" si="352"/>
        <v>80</v>
      </c>
      <c r="H837" s="107">
        <f t="shared" si="354"/>
        <v>-51</v>
      </c>
      <c r="I837" s="108">
        <f t="shared" si="355"/>
        <v>-38.931297709923662</v>
      </c>
      <c r="J837" s="102"/>
      <c r="K837" s="114" t="s">
        <v>118</v>
      </c>
      <c r="L837" s="106">
        <v>266</v>
      </c>
      <c r="M837" s="107">
        <v>223</v>
      </c>
      <c r="N837" s="107">
        <v>239</v>
      </c>
      <c r="O837" s="107">
        <v>276</v>
      </c>
      <c r="P837" s="107">
        <f t="shared" si="353"/>
        <v>165</v>
      </c>
      <c r="Q837" s="107">
        <f t="shared" si="356"/>
        <v>-111</v>
      </c>
      <c r="R837" s="108">
        <f t="shared" si="357"/>
        <v>-40.217391304347828</v>
      </c>
      <c r="S837" s="108"/>
      <c r="W837" s="100" t="s">
        <v>362</v>
      </c>
      <c r="X837" s="100">
        <v>109</v>
      </c>
      <c r="Y837" s="100">
        <v>57</v>
      </c>
      <c r="Z837" s="100">
        <v>51</v>
      </c>
      <c r="AA837" s="100">
        <v>86</v>
      </c>
      <c r="AC837" s="100" t="s">
        <v>362</v>
      </c>
      <c r="AD837" s="100">
        <v>421</v>
      </c>
      <c r="AE837" s="100">
        <v>266</v>
      </c>
      <c r="AF837" s="100">
        <v>223</v>
      </c>
      <c r="AG837" s="100">
        <v>239</v>
      </c>
      <c r="AJ837" s="100" t="str">
        <f t="shared" si="350"/>
        <v>●</v>
      </c>
      <c r="AK837" s="100" t="str">
        <f t="shared" si="348"/>
        <v>●</v>
      </c>
      <c r="AL837" s="100" t="str">
        <f t="shared" si="348"/>
        <v>●</v>
      </c>
      <c r="AM837" s="100" t="str">
        <f t="shared" si="348"/>
        <v>●</v>
      </c>
      <c r="AP837" s="100" t="str">
        <f t="shared" si="351"/>
        <v>●</v>
      </c>
      <c r="AQ837" s="100" t="str">
        <f t="shared" si="349"/>
        <v>●</v>
      </c>
      <c r="AR837" s="100" t="str">
        <f t="shared" si="349"/>
        <v>●</v>
      </c>
      <c r="AS837" s="100" t="str">
        <f t="shared" si="349"/>
        <v>●</v>
      </c>
    </row>
    <row r="838" spans="2:45" s="100" customFormat="1" ht="14.25" customHeight="1">
      <c r="B838" s="102" t="s">
        <v>101</v>
      </c>
      <c r="C838" s="106">
        <v>90</v>
      </c>
      <c r="D838" s="107">
        <v>60</v>
      </c>
      <c r="E838" s="107">
        <v>78</v>
      </c>
      <c r="F838" s="107">
        <v>117</v>
      </c>
      <c r="G838" s="107">
        <f t="shared" si="352"/>
        <v>99</v>
      </c>
      <c r="H838" s="107">
        <f t="shared" si="354"/>
        <v>-18</v>
      </c>
      <c r="I838" s="108">
        <f t="shared" si="355"/>
        <v>-15.384615384615385</v>
      </c>
      <c r="J838" s="102"/>
      <c r="K838" s="114" t="s">
        <v>101</v>
      </c>
      <c r="L838" s="106">
        <v>385</v>
      </c>
      <c r="M838" s="107">
        <v>235</v>
      </c>
      <c r="N838" s="107">
        <v>207</v>
      </c>
      <c r="O838" s="107">
        <v>260</v>
      </c>
      <c r="P838" s="107">
        <f t="shared" si="353"/>
        <v>235</v>
      </c>
      <c r="Q838" s="107">
        <f t="shared" si="356"/>
        <v>-25</v>
      </c>
      <c r="R838" s="108">
        <f t="shared" si="357"/>
        <v>-9.6153846153846168</v>
      </c>
      <c r="S838" s="108"/>
      <c r="W838" s="99" t="s">
        <v>363</v>
      </c>
      <c r="X838" s="99">
        <v>129</v>
      </c>
      <c r="Y838" s="99">
        <v>90</v>
      </c>
      <c r="Z838" s="99">
        <v>60</v>
      </c>
      <c r="AA838" s="99">
        <v>78</v>
      </c>
      <c r="AB838" s="99"/>
      <c r="AC838" s="99" t="s">
        <v>363</v>
      </c>
      <c r="AD838" s="99">
        <v>533</v>
      </c>
      <c r="AE838" s="99">
        <v>385</v>
      </c>
      <c r="AF838" s="99">
        <v>235</v>
      </c>
      <c r="AG838" s="99">
        <v>207</v>
      </c>
      <c r="AJ838" s="100" t="str">
        <f t="shared" si="350"/>
        <v>●</v>
      </c>
      <c r="AK838" s="100" t="str">
        <f t="shared" si="348"/>
        <v>●</v>
      </c>
      <c r="AL838" s="100" t="str">
        <f>IF(E838=Z838,"○","●")</f>
        <v>●</v>
      </c>
      <c r="AM838" s="100" t="str">
        <f t="shared" si="348"/>
        <v>●</v>
      </c>
      <c r="AP838" s="100" t="str">
        <f t="shared" si="351"/>
        <v>●</v>
      </c>
      <c r="AQ838" s="100" t="str">
        <f t="shared" si="349"/>
        <v>●</v>
      </c>
      <c r="AR838" s="100" t="str">
        <f t="shared" si="349"/>
        <v>●</v>
      </c>
      <c r="AS838" s="100" t="str">
        <f t="shared" si="349"/>
        <v>●</v>
      </c>
    </row>
    <row r="839" spans="2:45" s="100" customFormat="1" ht="14.25" customHeight="1">
      <c r="B839" s="102" t="s">
        <v>102</v>
      </c>
      <c r="C839" s="106">
        <v>102</v>
      </c>
      <c r="D839" s="107">
        <v>91</v>
      </c>
      <c r="E839" s="107">
        <v>92</v>
      </c>
      <c r="F839" s="107">
        <v>93</v>
      </c>
      <c r="G839" s="107">
        <f t="shared" si="352"/>
        <v>133</v>
      </c>
      <c r="H839" s="107">
        <f t="shared" si="354"/>
        <v>40</v>
      </c>
      <c r="I839" s="108">
        <f t="shared" si="355"/>
        <v>43.01075268817204</v>
      </c>
      <c r="J839" s="102"/>
      <c r="K839" s="114" t="s">
        <v>102</v>
      </c>
      <c r="L839" s="106">
        <v>498</v>
      </c>
      <c r="M839" s="107">
        <v>390</v>
      </c>
      <c r="N839" s="107">
        <v>235</v>
      </c>
      <c r="O839" s="107">
        <v>220</v>
      </c>
      <c r="P839" s="107">
        <f t="shared" si="353"/>
        <v>268</v>
      </c>
      <c r="Q839" s="107">
        <f t="shared" si="356"/>
        <v>48</v>
      </c>
      <c r="R839" s="108">
        <f t="shared" si="357"/>
        <v>21.818181818181817</v>
      </c>
      <c r="S839" s="108"/>
      <c r="W839" s="100" t="s">
        <v>364</v>
      </c>
      <c r="X839" s="100">
        <v>109</v>
      </c>
      <c r="Y839" s="100">
        <v>102</v>
      </c>
      <c r="Z839" s="100">
        <v>91</v>
      </c>
      <c r="AA839" s="100">
        <v>92</v>
      </c>
      <c r="AC839" s="100" t="s">
        <v>364</v>
      </c>
      <c r="AD839" s="100">
        <v>490</v>
      </c>
      <c r="AE839" s="100">
        <v>498</v>
      </c>
      <c r="AF839" s="100">
        <v>390</v>
      </c>
      <c r="AG839" s="100">
        <v>235</v>
      </c>
      <c r="AJ839" s="100" t="str">
        <f t="shared" si="350"/>
        <v>●</v>
      </c>
      <c r="AK839" s="100" t="str">
        <f t="shared" si="348"/>
        <v>●</v>
      </c>
      <c r="AL839" s="100" t="str">
        <f t="shared" si="348"/>
        <v>●</v>
      </c>
      <c r="AM839" s="100" t="str">
        <f t="shared" si="348"/>
        <v>●</v>
      </c>
      <c r="AP839" s="100" t="str">
        <f t="shared" si="351"/>
        <v>●</v>
      </c>
      <c r="AQ839" s="100" t="str">
        <f t="shared" si="349"/>
        <v>●</v>
      </c>
      <c r="AR839" s="100" t="str">
        <f t="shared" si="349"/>
        <v>●</v>
      </c>
      <c r="AS839" s="100" t="str">
        <f t="shared" si="349"/>
        <v>●</v>
      </c>
    </row>
    <row r="840" spans="2:45" s="100" customFormat="1" ht="14.25" customHeight="1">
      <c r="B840" s="102" t="s">
        <v>103</v>
      </c>
      <c r="C840" s="106">
        <v>85</v>
      </c>
      <c r="D840" s="107">
        <v>111</v>
      </c>
      <c r="E840" s="107">
        <v>108</v>
      </c>
      <c r="F840" s="107">
        <v>96</v>
      </c>
      <c r="G840" s="107">
        <f t="shared" si="352"/>
        <v>124</v>
      </c>
      <c r="H840" s="107">
        <f t="shared" si="354"/>
        <v>28</v>
      </c>
      <c r="I840" s="108">
        <f t="shared" si="355"/>
        <v>29.166666666666668</v>
      </c>
      <c r="J840" s="102"/>
      <c r="K840" s="114" t="s">
        <v>103</v>
      </c>
      <c r="L840" s="106">
        <v>464</v>
      </c>
      <c r="M840" s="107">
        <v>492</v>
      </c>
      <c r="N840" s="107">
        <v>373</v>
      </c>
      <c r="O840" s="107">
        <v>264</v>
      </c>
      <c r="P840" s="107">
        <f t="shared" si="353"/>
        <v>262</v>
      </c>
      <c r="Q840" s="107">
        <f t="shared" si="356"/>
        <v>-2</v>
      </c>
      <c r="R840" s="108">
        <f t="shared" si="357"/>
        <v>-0.75757575757575757</v>
      </c>
      <c r="S840" s="108"/>
      <c r="W840" s="100" t="s">
        <v>365</v>
      </c>
      <c r="X840" s="100">
        <v>121</v>
      </c>
      <c r="Y840" s="100">
        <v>85</v>
      </c>
      <c r="Z840" s="100">
        <v>111</v>
      </c>
      <c r="AA840" s="100">
        <v>108</v>
      </c>
      <c r="AC840" s="100" t="s">
        <v>365</v>
      </c>
      <c r="AD840" s="100">
        <v>495</v>
      </c>
      <c r="AE840" s="100">
        <v>464</v>
      </c>
      <c r="AF840" s="100">
        <v>492</v>
      </c>
      <c r="AG840" s="100">
        <v>373</v>
      </c>
      <c r="AJ840" s="100" t="str">
        <f t="shared" si="350"/>
        <v>●</v>
      </c>
      <c r="AK840" s="100" t="str">
        <f t="shared" si="348"/>
        <v>●</v>
      </c>
      <c r="AL840" s="100" t="str">
        <f t="shared" si="348"/>
        <v>●</v>
      </c>
      <c r="AM840" s="100" t="str">
        <f t="shared" si="348"/>
        <v>●</v>
      </c>
      <c r="AP840" s="100" t="str">
        <f t="shared" si="351"/>
        <v>●</v>
      </c>
      <c r="AQ840" s="100" t="str">
        <f t="shared" si="349"/>
        <v>●</v>
      </c>
      <c r="AR840" s="100" t="str">
        <f t="shared" si="349"/>
        <v>●</v>
      </c>
      <c r="AS840" s="100" t="str">
        <f t="shared" si="349"/>
        <v>●</v>
      </c>
    </row>
    <row r="841" spans="2:45" s="100" customFormat="1" ht="14.25" customHeight="1">
      <c r="B841" s="102" t="s">
        <v>104</v>
      </c>
      <c r="C841" s="106">
        <v>103</v>
      </c>
      <c r="D841" s="107">
        <v>86</v>
      </c>
      <c r="E841" s="107">
        <v>134</v>
      </c>
      <c r="F841" s="107">
        <v>140</v>
      </c>
      <c r="G841" s="107">
        <f t="shared" si="352"/>
        <v>111</v>
      </c>
      <c r="H841" s="107">
        <f t="shared" si="354"/>
        <v>-29</v>
      </c>
      <c r="I841" s="108">
        <f t="shared" si="355"/>
        <v>-20.714285714285715</v>
      </c>
      <c r="J841" s="102"/>
      <c r="K841" s="114" t="s">
        <v>104</v>
      </c>
      <c r="L841" s="106">
        <v>442</v>
      </c>
      <c r="M841" s="107">
        <v>459</v>
      </c>
      <c r="N841" s="107">
        <v>468</v>
      </c>
      <c r="O841" s="107">
        <v>379</v>
      </c>
      <c r="P841" s="107">
        <f t="shared" si="353"/>
        <v>248</v>
      </c>
      <c r="Q841" s="107">
        <f t="shared" si="356"/>
        <v>-131</v>
      </c>
      <c r="R841" s="108">
        <f t="shared" si="357"/>
        <v>-34.564643799472293</v>
      </c>
      <c r="S841" s="108"/>
      <c r="W841" s="100" t="s">
        <v>366</v>
      </c>
      <c r="X841" s="100">
        <v>122</v>
      </c>
      <c r="Y841" s="100">
        <v>103</v>
      </c>
      <c r="Z841" s="100">
        <v>86</v>
      </c>
      <c r="AA841" s="100">
        <v>134</v>
      </c>
      <c r="AC841" s="100" t="s">
        <v>366</v>
      </c>
      <c r="AD841" s="100">
        <v>511</v>
      </c>
      <c r="AE841" s="100">
        <v>442</v>
      </c>
      <c r="AF841" s="100">
        <v>459</v>
      </c>
      <c r="AG841" s="100">
        <v>468</v>
      </c>
      <c r="AJ841" s="100" t="str">
        <f t="shared" si="350"/>
        <v>●</v>
      </c>
      <c r="AK841" s="100" t="str">
        <f t="shared" si="348"/>
        <v>●</v>
      </c>
      <c r="AL841" s="100" t="str">
        <f t="shared" si="348"/>
        <v>●</v>
      </c>
      <c r="AM841" s="100" t="str">
        <f t="shared" si="348"/>
        <v>●</v>
      </c>
      <c r="AP841" s="100" t="str">
        <f t="shared" si="351"/>
        <v>●</v>
      </c>
      <c r="AQ841" s="100" t="str">
        <f t="shared" si="349"/>
        <v>●</v>
      </c>
      <c r="AR841" s="100" t="str">
        <f t="shared" si="349"/>
        <v>●</v>
      </c>
      <c r="AS841" s="100" t="str">
        <f t="shared" si="349"/>
        <v>●</v>
      </c>
    </row>
    <row r="842" spans="2:45" s="100" customFormat="1" ht="14.25" customHeight="1">
      <c r="B842" s="102" t="s">
        <v>105</v>
      </c>
      <c r="C842" s="106">
        <v>103</v>
      </c>
      <c r="D842" s="107">
        <v>102</v>
      </c>
      <c r="E842" s="107">
        <v>96</v>
      </c>
      <c r="F842" s="107">
        <v>154</v>
      </c>
      <c r="G842" s="107">
        <f t="shared" si="352"/>
        <v>110</v>
      </c>
      <c r="H842" s="107">
        <f t="shared" si="354"/>
        <v>-44</v>
      </c>
      <c r="I842" s="108">
        <f t="shared" si="355"/>
        <v>-28.571428571428569</v>
      </c>
      <c r="J842" s="102"/>
      <c r="K842" s="114" t="s">
        <v>105</v>
      </c>
      <c r="L842" s="106">
        <v>487</v>
      </c>
      <c r="M842" s="107">
        <v>427</v>
      </c>
      <c r="N842" s="107">
        <v>438</v>
      </c>
      <c r="O842" s="107">
        <v>437</v>
      </c>
      <c r="P842" s="107">
        <f t="shared" si="353"/>
        <v>270</v>
      </c>
      <c r="Q842" s="107">
        <f t="shared" si="356"/>
        <v>-167</v>
      </c>
      <c r="R842" s="108">
        <f t="shared" si="357"/>
        <v>-38.215102974828376</v>
      </c>
      <c r="S842" s="108"/>
      <c r="W842" s="100" t="s">
        <v>367</v>
      </c>
      <c r="X842" s="100">
        <v>108</v>
      </c>
      <c r="Y842" s="100">
        <v>103</v>
      </c>
      <c r="Z842" s="100">
        <v>102</v>
      </c>
      <c r="AA842" s="100">
        <v>96</v>
      </c>
      <c r="AC842" s="100" t="s">
        <v>367</v>
      </c>
      <c r="AD842" s="100">
        <v>520</v>
      </c>
      <c r="AE842" s="100">
        <v>487</v>
      </c>
      <c r="AF842" s="100">
        <v>427</v>
      </c>
      <c r="AG842" s="100">
        <v>438</v>
      </c>
      <c r="AJ842" s="100" t="str">
        <f t="shared" si="350"/>
        <v>●</v>
      </c>
      <c r="AK842" s="100" t="str">
        <f t="shared" si="348"/>
        <v>●</v>
      </c>
      <c r="AL842" s="100" t="str">
        <f t="shared" si="348"/>
        <v>●</v>
      </c>
      <c r="AM842" s="100" t="str">
        <f t="shared" si="348"/>
        <v>●</v>
      </c>
      <c r="AP842" s="100" t="str">
        <f t="shared" si="351"/>
        <v>●</v>
      </c>
      <c r="AQ842" s="100" t="str">
        <f t="shared" si="349"/>
        <v>●</v>
      </c>
      <c r="AR842" s="100" t="str">
        <f t="shared" si="349"/>
        <v>●</v>
      </c>
      <c r="AS842" s="100" t="str">
        <f t="shared" si="349"/>
        <v>●</v>
      </c>
    </row>
    <row r="843" spans="2:45" s="100" customFormat="1" ht="14.25" customHeight="1">
      <c r="B843" s="102" t="s">
        <v>106</v>
      </c>
      <c r="C843" s="106">
        <v>93</v>
      </c>
      <c r="D843" s="107">
        <v>102</v>
      </c>
      <c r="E843" s="107">
        <v>111</v>
      </c>
      <c r="F843" s="107">
        <v>103</v>
      </c>
      <c r="G843" s="107">
        <f t="shared" si="352"/>
        <v>153</v>
      </c>
      <c r="H843" s="107">
        <f t="shared" si="354"/>
        <v>50</v>
      </c>
      <c r="I843" s="108">
        <f t="shared" si="355"/>
        <v>48.543689320388353</v>
      </c>
      <c r="J843" s="102"/>
      <c r="K843" s="114" t="s">
        <v>106</v>
      </c>
      <c r="L843" s="106">
        <v>481</v>
      </c>
      <c r="M843" s="107">
        <v>439</v>
      </c>
      <c r="N843" s="107">
        <v>398</v>
      </c>
      <c r="O843" s="107">
        <v>433</v>
      </c>
      <c r="P843" s="107">
        <f t="shared" si="353"/>
        <v>369</v>
      </c>
      <c r="Q843" s="107">
        <f t="shared" si="356"/>
        <v>-64</v>
      </c>
      <c r="R843" s="108">
        <f t="shared" si="357"/>
        <v>-14.780600461893764</v>
      </c>
      <c r="S843" s="108"/>
      <c r="W843" s="100" t="s">
        <v>368</v>
      </c>
      <c r="X843" s="100">
        <v>128</v>
      </c>
      <c r="Y843" s="100">
        <v>93</v>
      </c>
      <c r="Z843" s="100">
        <v>102</v>
      </c>
      <c r="AA843" s="100">
        <v>111</v>
      </c>
      <c r="AC843" s="100" t="s">
        <v>368</v>
      </c>
      <c r="AD843" s="100">
        <v>502</v>
      </c>
      <c r="AE843" s="100">
        <v>481</v>
      </c>
      <c r="AF843" s="100">
        <v>439</v>
      </c>
      <c r="AG843" s="100">
        <v>398</v>
      </c>
      <c r="AJ843" s="100" t="str">
        <f t="shared" si="350"/>
        <v>●</v>
      </c>
      <c r="AK843" s="100" t="str">
        <f t="shared" si="348"/>
        <v>●</v>
      </c>
      <c r="AL843" s="100" t="str">
        <f t="shared" si="348"/>
        <v>●</v>
      </c>
      <c r="AM843" s="100" t="str">
        <f t="shared" si="348"/>
        <v>●</v>
      </c>
      <c r="AP843" s="100" t="str">
        <f t="shared" si="351"/>
        <v>●</v>
      </c>
      <c r="AQ843" s="100" t="str">
        <f t="shared" si="349"/>
        <v>●</v>
      </c>
      <c r="AR843" s="100" t="str">
        <f t="shared" si="349"/>
        <v>●</v>
      </c>
      <c r="AS843" s="100" t="str">
        <f t="shared" si="349"/>
        <v>●</v>
      </c>
    </row>
    <row r="844" spans="2:45" s="100" customFormat="1" ht="14.25" customHeight="1">
      <c r="B844" s="102" t="s">
        <v>107</v>
      </c>
      <c r="C844" s="106">
        <v>98</v>
      </c>
      <c r="D844" s="107">
        <v>89</v>
      </c>
      <c r="E844" s="107">
        <v>101</v>
      </c>
      <c r="F844" s="107">
        <v>111</v>
      </c>
      <c r="G844" s="107">
        <f t="shared" si="352"/>
        <v>152</v>
      </c>
      <c r="H844" s="107">
        <f t="shared" si="354"/>
        <v>41</v>
      </c>
      <c r="I844" s="108">
        <f t="shared" si="355"/>
        <v>36.936936936936938</v>
      </c>
      <c r="J844" s="102"/>
      <c r="K844" s="114" t="s">
        <v>107</v>
      </c>
      <c r="L844" s="106">
        <v>417</v>
      </c>
      <c r="M844" s="107">
        <v>423</v>
      </c>
      <c r="N844" s="107">
        <v>408</v>
      </c>
      <c r="O844" s="107">
        <v>361</v>
      </c>
      <c r="P844" s="107">
        <f t="shared" si="353"/>
        <v>420</v>
      </c>
      <c r="Q844" s="107">
        <f t="shared" si="356"/>
        <v>59</v>
      </c>
      <c r="R844" s="108">
        <f t="shared" si="357"/>
        <v>16.343490304709142</v>
      </c>
      <c r="S844" s="108"/>
      <c r="W844" s="100" t="s">
        <v>369</v>
      </c>
      <c r="X844" s="100">
        <v>81</v>
      </c>
      <c r="Y844" s="100">
        <v>98</v>
      </c>
      <c r="Z844" s="100">
        <v>89</v>
      </c>
      <c r="AA844" s="100">
        <v>101</v>
      </c>
      <c r="AC844" s="100" t="s">
        <v>369</v>
      </c>
      <c r="AD844" s="100">
        <v>370</v>
      </c>
      <c r="AE844" s="100">
        <v>417</v>
      </c>
      <c r="AF844" s="100">
        <v>423</v>
      </c>
      <c r="AG844" s="100">
        <v>408</v>
      </c>
      <c r="AJ844" s="100" t="str">
        <f t="shared" si="350"/>
        <v>●</v>
      </c>
      <c r="AK844" s="100" t="str">
        <f t="shared" si="348"/>
        <v>●</v>
      </c>
      <c r="AL844" s="100" t="str">
        <f t="shared" si="348"/>
        <v>●</v>
      </c>
      <c r="AM844" s="100" t="str">
        <f t="shared" si="348"/>
        <v>●</v>
      </c>
      <c r="AP844" s="100" t="str">
        <f t="shared" si="351"/>
        <v>●</v>
      </c>
      <c r="AQ844" s="100" t="str">
        <f t="shared" si="349"/>
        <v>●</v>
      </c>
      <c r="AR844" s="100" t="str">
        <f t="shared" si="349"/>
        <v>●</v>
      </c>
      <c r="AS844" s="100" t="str">
        <f t="shared" si="349"/>
        <v>●</v>
      </c>
    </row>
    <row r="845" spans="2:45" s="100" customFormat="1" ht="14.25" customHeight="1">
      <c r="B845" s="102" t="s">
        <v>108</v>
      </c>
      <c r="C845" s="106">
        <v>52</v>
      </c>
      <c r="D845" s="107">
        <v>76</v>
      </c>
      <c r="E845" s="107">
        <v>81</v>
      </c>
      <c r="F845" s="107">
        <v>97</v>
      </c>
      <c r="G845" s="107">
        <f t="shared" si="352"/>
        <v>88</v>
      </c>
      <c r="H845" s="107">
        <f t="shared" si="354"/>
        <v>-9</v>
      </c>
      <c r="I845" s="108">
        <f t="shared" si="355"/>
        <v>-9.2783505154639183</v>
      </c>
      <c r="J845" s="102"/>
      <c r="K845" s="114" t="s">
        <v>108</v>
      </c>
      <c r="L845" s="106">
        <v>311</v>
      </c>
      <c r="M845" s="107">
        <v>365</v>
      </c>
      <c r="N845" s="107">
        <v>375</v>
      </c>
      <c r="O845" s="107">
        <v>371</v>
      </c>
      <c r="P845" s="107">
        <f t="shared" si="353"/>
        <v>382</v>
      </c>
      <c r="Q845" s="107">
        <f t="shared" si="356"/>
        <v>11</v>
      </c>
      <c r="R845" s="108">
        <f t="shared" si="357"/>
        <v>2.9649595687331538</v>
      </c>
      <c r="S845" s="108"/>
      <c r="W845" s="100" t="s">
        <v>370</v>
      </c>
      <c r="X845" s="100">
        <v>65</v>
      </c>
      <c r="Y845" s="100">
        <v>52</v>
      </c>
      <c r="Z845" s="100">
        <v>76</v>
      </c>
      <c r="AA845" s="100">
        <v>81</v>
      </c>
      <c r="AC845" s="100" t="s">
        <v>370</v>
      </c>
      <c r="AD845" s="100">
        <v>291</v>
      </c>
      <c r="AE845" s="100">
        <v>311</v>
      </c>
      <c r="AF845" s="100">
        <v>365</v>
      </c>
      <c r="AG845" s="100">
        <v>375</v>
      </c>
      <c r="AJ845" s="100" t="str">
        <f t="shared" si="350"/>
        <v>●</v>
      </c>
      <c r="AK845" s="100" t="str">
        <f t="shared" si="348"/>
        <v>●</v>
      </c>
      <c r="AL845" s="100" t="str">
        <f t="shared" si="348"/>
        <v>●</v>
      </c>
      <c r="AM845" s="100" t="str">
        <f t="shared" si="348"/>
        <v>●</v>
      </c>
      <c r="AP845" s="100" t="str">
        <f t="shared" si="351"/>
        <v>●</v>
      </c>
      <c r="AQ845" s="100" t="str">
        <f t="shared" si="349"/>
        <v>●</v>
      </c>
      <c r="AR845" s="100" t="str">
        <f t="shared" si="349"/>
        <v>●</v>
      </c>
      <c r="AS845" s="100" t="str">
        <f t="shared" si="349"/>
        <v>●</v>
      </c>
    </row>
    <row r="846" spans="2:45" s="100" customFormat="1" ht="14.25" customHeight="1">
      <c r="B846" s="102" t="s">
        <v>109</v>
      </c>
      <c r="C846" s="106">
        <v>52</v>
      </c>
      <c r="D846" s="107">
        <v>42</v>
      </c>
      <c r="E846" s="107">
        <v>63</v>
      </c>
      <c r="F846" s="107">
        <v>61</v>
      </c>
      <c r="G846" s="107">
        <f t="shared" si="352"/>
        <v>81</v>
      </c>
      <c r="H846" s="107">
        <f t="shared" si="354"/>
        <v>20</v>
      </c>
      <c r="I846" s="108">
        <f t="shared" si="355"/>
        <v>32.786885245901637</v>
      </c>
      <c r="J846" s="102"/>
      <c r="K846" s="114" t="s">
        <v>109</v>
      </c>
      <c r="L846" s="106">
        <v>212</v>
      </c>
      <c r="M846" s="107">
        <v>220</v>
      </c>
      <c r="N846" s="107">
        <v>285</v>
      </c>
      <c r="O846" s="107">
        <v>333</v>
      </c>
      <c r="P846" s="107">
        <f t="shared" si="353"/>
        <v>288</v>
      </c>
      <c r="Q846" s="107">
        <f t="shared" si="356"/>
        <v>-45</v>
      </c>
      <c r="R846" s="108">
        <f t="shared" si="357"/>
        <v>-13.513513513513514</v>
      </c>
      <c r="S846" s="108"/>
      <c r="W846" s="100" t="s">
        <v>371</v>
      </c>
      <c r="X846" s="100">
        <v>43</v>
      </c>
      <c r="Y846" s="100">
        <v>52</v>
      </c>
      <c r="Z846" s="100">
        <v>42</v>
      </c>
      <c r="AA846" s="100">
        <v>63</v>
      </c>
      <c r="AC846" s="100" t="s">
        <v>371</v>
      </c>
      <c r="AD846" s="100">
        <v>202</v>
      </c>
      <c r="AE846" s="100">
        <v>212</v>
      </c>
      <c r="AF846" s="100">
        <v>220</v>
      </c>
      <c r="AG846" s="100">
        <v>285</v>
      </c>
      <c r="AJ846" s="100" t="str">
        <f t="shared" si="350"/>
        <v>●</v>
      </c>
      <c r="AK846" s="100" t="str">
        <f t="shared" si="348"/>
        <v>●</v>
      </c>
      <c r="AL846" s="100" t="str">
        <f t="shared" si="348"/>
        <v>●</v>
      </c>
      <c r="AM846" s="100" t="str">
        <f t="shared" si="348"/>
        <v>●</v>
      </c>
      <c r="AP846" s="100" t="str">
        <f t="shared" si="351"/>
        <v>●</v>
      </c>
      <c r="AQ846" s="100" t="str">
        <f t="shared" si="349"/>
        <v>●</v>
      </c>
      <c r="AR846" s="100" t="str">
        <f t="shared" si="349"/>
        <v>●</v>
      </c>
      <c r="AS846" s="100" t="str">
        <f t="shared" si="349"/>
        <v>●</v>
      </c>
    </row>
    <row r="847" spans="2:45" s="100" customFormat="1" ht="14.25" customHeight="1">
      <c r="B847" s="102" t="s">
        <v>110</v>
      </c>
      <c r="C847" s="106">
        <v>33</v>
      </c>
      <c r="D847" s="107">
        <v>39</v>
      </c>
      <c r="E847" s="107">
        <v>47</v>
      </c>
      <c r="F847" s="107">
        <v>54</v>
      </c>
      <c r="G847" s="107">
        <f t="shared" si="352"/>
        <v>58</v>
      </c>
      <c r="H847" s="107">
        <f t="shared" si="354"/>
        <v>4</v>
      </c>
      <c r="I847" s="108">
        <f t="shared" si="355"/>
        <v>7.4074074074074066</v>
      </c>
      <c r="J847" s="102"/>
      <c r="K847" s="114" t="s">
        <v>110</v>
      </c>
      <c r="L847" s="106">
        <v>195</v>
      </c>
      <c r="M847" s="107">
        <v>238</v>
      </c>
      <c r="N847" s="107">
        <v>275</v>
      </c>
      <c r="O847" s="107">
        <v>368</v>
      </c>
      <c r="P847" s="107">
        <f t="shared" si="353"/>
        <v>505</v>
      </c>
      <c r="Q847" s="107">
        <f t="shared" si="356"/>
        <v>137</v>
      </c>
      <c r="R847" s="108">
        <f t="shared" si="357"/>
        <v>37.228260869565219</v>
      </c>
      <c r="S847" s="108"/>
      <c r="W847" s="100" t="s">
        <v>378</v>
      </c>
      <c r="X847" s="100">
        <v>20</v>
      </c>
      <c r="Y847" s="100">
        <v>33</v>
      </c>
      <c r="Z847" s="100">
        <v>39</v>
      </c>
      <c r="AA847" s="100">
        <v>47</v>
      </c>
      <c r="AC847" s="100" t="s">
        <v>378</v>
      </c>
      <c r="AD847" s="100">
        <v>140</v>
      </c>
      <c r="AE847" s="100">
        <v>195</v>
      </c>
      <c r="AF847" s="100">
        <v>238</v>
      </c>
      <c r="AG847" s="100">
        <v>275</v>
      </c>
      <c r="AJ847" s="100" t="str">
        <f t="shared" si="350"/>
        <v>●</v>
      </c>
      <c r="AK847" s="100" t="str">
        <f t="shared" si="348"/>
        <v>●</v>
      </c>
      <c r="AL847" s="100" t="str">
        <f t="shared" si="348"/>
        <v>●</v>
      </c>
      <c r="AM847" s="100" t="str">
        <f t="shared" si="348"/>
        <v>●</v>
      </c>
      <c r="AP847" s="100" t="str">
        <f t="shared" si="351"/>
        <v>●</v>
      </c>
      <c r="AQ847" s="100" t="str">
        <f t="shared" si="349"/>
        <v>●</v>
      </c>
      <c r="AR847" s="100" t="str">
        <f t="shared" si="349"/>
        <v>●</v>
      </c>
      <c r="AS847" s="100" t="str">
        <f t="shared" si="349"/>
        <v>●</v>
      </c>
    </row>
    <row r="848" spans="2:45" s="100" customFormat="1" ht="14.25" customHeight="1">
      <c r="B848" s="119" t="s">
        <v>111</v>
      </c>
      <c r="C848" s="120" t="s">
        <v>313</v>
      </c>
      <c r="D848" s="116" t="s">
        <v>313</v>
      </c>
      <c r="E848" s="116" t="s">
        <v>313</v>
      </c>
      <c r="F848" s="116" t="s">
        <v>313</v>
      </c>
      <c r="G848" s="107">
        <f t="shared" si="352"/>
        <v>42</v>
      </c>
      <c r="H848" s="107"/>
      <c r="I848" s="108"/>
      <c r="K848" s="119" t="s">
        <v>111</v>
      </c>
      <c r="L848" s="120" t="s">
        <v>313</v>
      </c>
      <c r="M848" s="116" t="s">
        <v>313</v>
      </c>
      <c r="N848" s="116" t="s">
        <v>313</v>
      </c>
      <c r="O848" s="116" t="s">
        <v>313</v>
      </c>
      <c r="P848" s="107">
        <f t="shared" si="353"/>
        <v>107</v>
      </c>
      <c r="Q848" s="107"/>
      <c r="R848" s="108"/>
    </row>
    <row r="849" spans="2:45" s="100" customFormat="1" ht="14.25" customHeight="1">
      <c r="G849" s="168"/>
      <c r="P849" s="168"/>
    </row>
    <row r="850" spans="2:45" s="100" customFormat="1" ht="14.25" customHeight="1">
      <c r="G850" s="168"/>
      <c r="P850" s="168"/>
    </row>
    <row r="851" spans="2:45" s="99" customFormat="1" ht="14.25" customHeight="1">
      <c r="B851" s="99" t="str">
        <f>LEFT(B821,LEN(B821)-2)&amp;+"男"</f>
        <v>色内・男</v>
      </c>
      <c r="K851" s="99" t="str">
        <f>LEFT(K821,LEN(K821)-2)&amp;+"男"</f>
        <v>稲穂・男</v>
      </c>
      <c r="W851" s="100"/>
      <c r="X851" s="100"/>
      <c r="Y851" s="100"/>
      <c r="Z851" s="100"/>
      <c r="AA851" s="100"/>
      <c r="AB851" s="100"/>
      <c r="AC851" s="100"/>
      <c r="AD851" s="100"/>
      <c r="AE851" s="100"/>
      <c r="AF851" s="100"/>
      <c r="AG851" s="100"/>
    </row>
    <row r="852" spans="2:45" s="100" customFormat="1" ht="14.25" customHeight="1">
      <c r="B852" s="583" t="s">
        <v>335</v>
      </c>
      <c r="C852" s="101"/>
      <c r="D852" s="101"/>
      <c r="E852" s="101"/>
      <c r="F852" s="101"/>
      <c r="G852" s="135"/>
      <c r="H852" s="131"/>
      <c r="I852" s="131"/>
      <c r="J852" s="102"/>
      <c r="K852" s="583" t="s">
        <v>335</v>
      </c>
      <c r="L852" s="101"/>
      <c r="M852" s="101"/>
      <c r="N852" s="101"/>
      <c r="O852" s="101"/>
      <c r="P852" s="135"/>
      <c r="Q852" s="131"/>
      <c r="R852" s="131"/>
      <c r="S852" s="103"/>
    </row>
    <row r="853" spans="2:45" s="100" customFormat="1" ht="14.25" customHeight="1">
      <c r="B853" s="584"/>
      <c r="C853" s="130" t="str">
        <f>$C$4</f>
        <v>平成7年</v>
      </c>
      <c r="D853" s="130" t="str">
        <f>$D$4</f>
        <v>平成12年</v>
      </c>
      <c r="E853" s="130" t="str">
        <f>$E$4</f>
        <v>平成17年</v>
      </c>
      <c r="F853" s="130" t="str">
        <f>$F$4</f>
        <v>平成22年</v>
      </c>
      <c r="G853" s="130" t="s">
        <v>410</v>
      </c>
      <c r="H853" s="133" t="str">
        <f>$H$4</f>
        <v>対平成</v>
      </c>
      <c r="I853" s="134" t="str">
        <f>$I$4</f>
        <v>22年</v>
      </c>
      <c r="J853" s="102"/>
      <c r="K853" s="584"/>
      <c r="L853" s="130" t="str">
        <f>$C$4</f>
        <v>平成7年</v>
      </c>
      <c r="M853" s="130" t="str">
        <f>$D$4</f>
        <v>平成12年</v>
      </c>
      <c r="N853" s="130" t="str">
        <f>$E$4</f>
        <v>平成17年</v>
      </c>
      <c r="O853" s="130" t="str">
        <f>$F$4</f>
        <v>平成22年</v>
      </c>
      <c r="P853" s="130" t="s">
        <v>410</v>
      </c>
      <c r="Q853" s="133" t="str">
        <f>$H$4</f>
        <v>対平成</v>
      </c>
      <c r="R853" s="134" t="str">
        <f>$I$4</f>
        <v>22年</v>
      </c>
      <c r="S853" s="103"/>
    </row>
    <row r="854" spans="2:45" s="100" customFormat="1" ht="14.25" customHeight="1">
      <c r="B854" s="585"/>
      <c r="C854" s="104"/>
      <c r="D854" s="104"/>
      <c r="E854" s="104"/>
      <c r="F854" s="104"/>
      <c r="G854" s="104"/>
      <c r="H854" s="132" t="s">
        <v>88</v>
      </c>
      <c r="I854" s="133" t="s">
        <v>398</v>
      </c>
      <c r="J854" s="102"/>
      <c r="K854" s="585"/>
      <c r="L854" s="104"/>
      <c r="M854" s="104"/>
      <c r="N854" s="104"/>
      <c r="O854" s="104"/>
      <c r="P854" s="104"/>
      <c r="Q854" s="132" t="s">
        <v>88</v>
      </c>
      <c r="R854" s="133" t="s">
        <v>398</v>
      </c>
      <c r="S854" s="103"/>
    </row>
    <row r="855" spans="2:45" s="199" customFormat="1" ht="14.25" customHeight="1">
      <c r="B855" s="200" t="s">
        <v>90</v>
      </c>
      <c r="C855" s="198">
        <v>563</v>
      </c>
      <c r="D855" s="194">
        <v>547</v>
      </c>
      <c r="E855" s="194">
        <v>605</v>
      </c>
      <c r="F855" s="194">
        <v>696</v>
      </c>
      <c r="G855" s="194">
        <f>IF(COUNTIF(G860:G878,"x"),"x",IF(SUM(G860:G878)=0,"-",SUM(G860:G878)))</f>
        <v>697</v>
      </c>
      <c r="H855" s="193">
        <f t="shared" ref="H855:H858" si="358">IF(G855="x","x",IF(AND(G855="-",F855="-"),"-",IF(AND(G855="-",F855&gt;0),F855*-1,IF(AND(G855&gt;0,F855="-"),G855,G855-F855))))</f>
        <v>1</v>
      </c>
      <c r="I855" s="195">
        <f t="shared" ref="I855:I858" si="359">IF(H855="x","x",IF(H855="-","-",IF(AND(F855="-",G855&gt;0),"皆増",IF(AND(F855&gt;0,G855="-"),"皆減",H855/F855*100))))</f>
        <v>0.14367816091954022</v>
      </c>
      <c r="J855" s="196"/>
      <c r="K855" s="197" t="s">
        <v>90</v>
      </c>
      <c r="L855" s="198">
        <v>2625</v>
      </c>
      <c r="M855" s="194">
        <v>2397</v>
      </c>
      <c r="N855" s="194">
        <v>2161</v>
      </c>
      <c r="O855" s="194">
        <v>2043</v>
      </c>
      <c r="P855" s="194">
        <f>IF(COUNTIF(P860:P878,"x"),"x",IF(SUM(P860:P878)=0,"-",SUM(P860:P878)))</f>
        <v>1876</v>
      </c>
      <c r="Q855" s="193">
        <f t="shared" ref="Q855:Q858" si="360">IF(P855="x","x",IF(AND(P855="-",O855="-"),"-",IF(AND(P855="-",O855&gt;0),O855*-1,IF(AND(P855&gt;0,O855="-"),P855,P855-O855))))</f>
        <v>-167</v>
      </c>
      <c r="R855" s="195">
        <f t="shared" ref="R855:R858" si="361">IF(Q855="x","x",IF(Q855="-","-",IF(AND(O855="-",P855&gt;0),"皆増",IF(AND(O855&gt;0,P855="-"),"皆減",Q855/O855*100))))</f>
        <v>-8.1742535487028878</v>
      </c>
      <c r="S855" s="195"/>
      <c r="W855" s="199" t="s">
        <v>373</v>
      </c>
      <c r="X855" s="199">
        <v>723</v>
      </c>
      <c r="Y855" s="199">
        <v>563</v>
      </c>
      <c r="Z855" s="199">
        <v>547</v>
      </c>
      <c r="AA855" s="199">
        <v>605</v>
      </c>
      <c r="AC855" s="199" t="s">
        <v>373</v>
      </c>
      <c r="AD855" s="199">
        <v>2931</v>
      </c>
      <c r="AE855" s="199">
        <v>2625</v>
      </c>
      <c r="AF855" s="199">
        <v>2397</v>
      </c>
      <c r="AG855" s="199">
        <v>2161</v>
      </c>
      <c r="AJ855" s="199" t="str">
        <f>IF(C855=X855,"○","●")</f>
        <v>●</v>
      </c>
      <c r="AK855" s="199" t="str">
        <f t="shared" ref="AK855:AM877" si="362">IF(D855=Y855,"○","●")</f>
        <v>●</v>
      </c>
      <c r="AL855" s="199" t="str">
        <f t="shared" si="362"/>
        <v>●</v>
      </c>
      <c r="AM855" s="199" t="str">
        <f t="shared" si="362"/>
        <v>●</v>
      </c>
      <c r="AP855" s="199" t="str">
        <f>IF(L855=AD855,"○","●")</f>
        <v>●</v>
      </c>
      <c r="AQ855" s="199" t="str">
        <f t="shared" ref="AQ855:AS877" si="363">IF(M855=AE855,"○","●")</f>
        <v>●</v>
      </c>
      <c r="AR855" s="199" t="str">
        <f t="shared" si="363"/>
        <v>●</v>
      </c>
      <c r="AS855" s="199" t="str">
        <f t="shared" si="363"/>
        <v>●</v>
      </c>
    </row>
    <row r="856" spans="2:45" s="100" customFormat="1" ht="14.25" customHeight="1">
      <c r="B856" s="105" t="s">
        <v>91</v>
      </c>
      <c r="C856" s="106">
        <v>69</v>
      </c>
      <c r="D856" s="107">
        <v>57</v>
      </c>
      <c r="E856" s="107">
        <v>58</v>
      </c>
      <c r="F856" s="107">
        <v>73</v>
      </c>
      <c r="G856" s="107">
        <f>IF(COUNTIF(G860:G862,"x"),"x",IF(SUM(G860:G862)=0,"-",SUM(G860:G862)))</f>
        <v>63</v>
      </c>
      <c r="H856" s="107">
        <f t="shared" si="358"/>
        <v>-10</v>
      </c>
      <c r="I856" s="108">
        <f t="shared" si="359"/>
        <v>-13.698630136986301</v>
      </c>
      <c r="J856" s="102"/>
      <c r="K856" s="109" t="s">
        <v>91</v>
      </c>
      <c r="L856" s="106">
        <v>267</v>
      </c>
      <c r="M856" s="107">
        <v>213</v>
      </c>
      <c r="N856" s="107">
        <v>183</v>
      </c>
      <c r="O856" s="107">
        <v>167</v>
      </c>
      <c r="P856" s="107">
        <f>IF(COUNTIF(P860:P862,"x"),"x",IF(SUM(P860:P862)=0,"-",SUM(P860:P862)))</f>
        <v>120</v>
      </c>
      <c r="Q856" s="107">
        <f t="shared" si="360"/>
        <v>-47</v>
      </c>
      <c r="R856" s="108">
        <f t="shared" si="361"/>
        <v>-28.143712574850298</v>
      </c>
      <c r="S856" s="108"/>
      <c r="W856" s="100" t="s">
        <v>374</v>
      </c>
      <c r="X856" s="100">
        <v>105</v>
      </c>
      <c r="Y856" s="100">
        <v>69</v>
      </c>
      <c r="Z856" s="100">
        <v>57</v>
      </c>
      <c r="AA856" s="100">
        <v>58</v>
      </c>
      <c r="AC856" s="100" t="s">
        <v>374</v>
      </c>
      <c r="AD856" s="100">
        <v>411</v>
      </c>
      <c r="AE856" s="100">
        <v>267</v>
      </c>
      <c r="AF856" s="100">
        <v>213</v>
      </c>
      <c r="AG856" s="100">
        <v>183</v>
      </c>
      <c r="AJ856" s="100" t="str">
        <f t="shared" ref="AJ856:AJ877" si="364">IF(C856=X856,"○","●")</f>
        <v>●</v>
      </c>
      <c r="AK856" s="100" t="str">
        <f t="shared" si="362"/>
        <v>●</v>
      </c>
      <c r="AL856" s="100" t="str">
        <f t="shared" si="362"/>
        <v>●</v>
      </c>
      <c r="AM856" s="100" t="str">
        <f t="shared" si="362"/>
        <v>●</v>
      </c>
      <c r="AP856" s="100" t="str">
        <f t="shared" ref="AP856:AP877" si="365">IF(L856=AD856,"○","●")</f>
        <v>●</v>
      </c>
      <c r="AQ856" s="100" t="str">
        <f t="shared" si="363"/>
        <v>●</v>
      </c>
      <c r="AR856" s="100" t="str">
        <f t="shared" si="363"/>
        <v>●</v>
      </c>
      <c r="AS856" s="100" t="str">
        <f>IF(O856=AG856,"○","●")</f>
        <v>●</v>
      </c>
    </row>
    <row r="857" spans="2:45" s="100" customFormat="1" ht="14.25" customHeight="1">
      <c r="B857" s="105" t="s">
        <v>92</v>
      </c>
      <c r="C857" s="106">
        <v>364</v>
      </c>
      <c r="D857" s="107">
        <v>369</v>
      </c>
      <c r="E857" s="107">
        <v>404</v>
      </c>
      <c r="F857" s="107">
        <v>467</v>
      </c>
      <c r="G857" s="296">
        <f>IF(COUNTIF(G863:G872,"x"),"x",IF(SUM(G863:G872)=0,"-",SUM(G863:G872)))</f>
        <v>407</v>
      </c>
      <c r="H857" s="107">
        <f t="shared" si="358"/>
        <v>-60</v>
      </c>
      <c r="I857" s="108">
        <f t="shared" si="359"/>
        <v>-12.847965738758029</v>
      </c>
      <c r="J857" s="102"/>
      <c r="K857" s="109" t="s">
        <v>92</v>
      </c>
      <c r="L857" s="106">
        <v>1771</v>
      </c>
      <c r="M857" s="107">
        <v>1589</v>
      </c>
      <c r="N857" s="107">
        <v>1372</v>
      </c>
      <c r="O857" s="107">
        <v>1223</v>
      </c>
      <c r="P857" s="296">
        <f>IF(COUNTIF(P863:P872,"x"),"x",IF(SUM(P863:P872)=0,"-",SUM(P863:P872)))</f>
        <v>1002</v>
      </c>
      <c r="Q857" s="107">
        <f t="shared" si="360"/>
        <v>-221</v>
      </c>
      <c r="R857" s="108">
        <f t="shared" si="361"/>
        <v>-18.070318887980378</v>
      </c>
      <c r="S857" s="108"/>
      <c r="W857" s="100" t="s">
        <v>375</v>
      </c>
      <c r="X857" s="100">
        <v>482</v>
      </c>
      <c r="Y857" s="100">
        <v>364</v>
      </c>
      <c r="Z857" s="100">
        <v>369</v>
      </c>
      <c r="AA857" s="100">
        <v>404</v>
      </c>
      <c r="AC857" s="100" t="s">
        <v>375</v>
      </c>
      <c r="AD857" s="100">
        <v>1993</v>
      </c>
      <c r="AE857" s="100">
        <v>1771</v>
      </c>
      <c r="AF857" s="100">
        <v>1589</v>
      </c>
      <c r="AG857" s="100">
        <v>1372</v>
      </c>
      <c r="AJ857" s="100" t="str">
        <f t="shared" si="364"/>
        <v>●</v>
      </c>
      <c r="AK857" s="100" t="str">
        <f t="shared" si="362"/>
        <v>●</v>
      </c>
      <c r="AL857" s="100" t="str">
        <f>IF(E857=Z857,"○","●")</f>
        <v>●</v>
      </c>
      <c r="AM857" s="100" t="str">
        <f t="shared" si="362"/>
        <v>●</v>
      </c>
      <c r="AP857" s="100" t="str">
        <f t="shared" si="365"/>
        <v>●</v>
      </c>
      <c r="AQ857" s="100" t="str">
        <f t="shared" si="363"/>
        <v>●</v>
      </c>
      <c r="AR857" s="100" t="str">
        <f t="shared" si="363"/>
        <v>●</v>
      </c>
      <c r="AS857" s="100" t="str">
        <f t="shared" si="363"/>
        <v>●</v>
      </c>
    </row>
    <row r="858" spans="2:45" s="100" customFormat="1" ht="14.25" customHeight="1">
      <c r="B858" s="105" t="s">
        <v>93</v>
      </c>
      <c r="C858" s="106">
        <v>130</v>
      </c>
      <c r="D858" s="107">
        <v>121</v>
      </c>
      <c r="E858" s="107">
        <v>143</v>
      </c>
      <c r="F858" s="107">
        <v>156</v>
      </c>
      <c r="G858" s="107">
        <f>IF(COUNTIF(G873:G877,"x"),"x",IF(SUM(G873,G877)=0,"-",SUM(G873:G877)))</f>
        <v>203</v>
      </c>
      <c r="H858" s="107">
        <f t="shared" si="358"/>
        <v>47</v>
      </c>
      <c r="I858" s="108">
        <f t="shared" si="359"/>
        <v>30.128205128205128</v>
      </c>
      <c r="J858" s="102"/>
      <c r="K858" s="109" t="s">
        <v>93</v>
      </c>
      <c r="L858" s="106">
        <v>587</v>
      </c>
      <c r="M858" s="107">
        <v>595</v>
      </c>
      <c r="N858" s="107">
        <v>606</v>
      </c>
      <c r="O858" s="107">
        <v>653</v>
      </c>
      <c r="P858" s="107">
        <f>IF(COUNTIF(P873:P877,"x"),"x",IF(SUM(P873,P877)=0,"-",SUM(P873:P877)))</f>
        <v>687</v>
      </c>
      <c r="Q858" s="107">
        <f t="shared" si="360"/>
        <v>34</v>
      </c>
      <c r="R858" s="108">
        <f t="shared" si="361"/>
        <v>5.2067381316998471</v>
      </c>
      <c r="S858" s="108"/>
      <c r="W858" s="100" t="s">
        <v>376</v>
      </c>
      <c r="X858" s="100">
        <v>136</v>
      </c>
      <c r="Y858" s="100">
        <v>130</v>
      </c>
      <c r="Z858" s="100">
        <v>121</v>
      </c>
      <c r="AA858" s="100">
        <v>143</v>
      </c>
      <c r="AC858" s="100" t="s">
        <v>376</v>
      </c>
      <c r="AD858" s="100">
        <v>527</v>
      </c>
      <c r="AE858" s="100">
        <v>587</v>
      </c>
      <c r="AF858" s="100">
        <v>595</v>
      </c>
      <c r="AG858" s="100">
        <v>606</v>
      </c>
      <c r="AJ858" s="100" t="str">
        <f t="shared" si="364"/>
        <v>●</v>
      </c>
      <c r="AK858" s="100" t="str">
        <f t="shared" si="362"/>
        <v>●</v>
      </c>
      <c r="AL858" s="100" t="str">
        <f t="shared" si="362"/>
        <v>●</v>
      </c>
      <c r="AM858" s="100" t="str">
        <f t="shared" si="362"/>
        <v>●</v>
      </c>
      <c r="AP858" s="100" t="str">
        <f t="shared" si="365"/>
        <v>●</v>
      </c>
      <c r="AQ858" s="100" t="str">
        <f t="shared" si="363"/>
        <v>●</v>
      </c>
      <c r="AR858" s="100" t="str">
        <f t="shared" si="363"/>
        <v>●</v>
      </c>
      <c r="AS858" s="100" t="str">
        <f t="shared" si="363"/>
        <v>●</v>
      </c>
    </row>
    <row r="859" spans="2:45" s="100" customFormat="1" ht="14.25" customHeight="1">
      <c r="B859" s="102"/>
      <c r="C859" s="106"/>
      <c r="D859" s="112"/>
      <c r="E859" s="112"/>
      <c r="F859" s="112"/>
      <c r="G859" s="112"/>
      <c r="H859" s="112"/>
      <c r="I859" s="113"/>
      <c r="J859" s="102"/>
      <c r="K859" s="114"/>
      <c r="L859" s="106"/>
      <c r="M859" s="112"/>
      <c r="N859" s="112"/>
      <c r="O859" s="112"/>
      <c r="P859" s="112"/>
      <c r="Q859" s="112"/>
      <c r="R859" s="113"/>
      <c r="S859" s="113"/>
      <c r="AJ859" s="100" t="str">
        <f t="shared" si="364"/>
        <v>○</v>
      </c>
      <c r="AK859" s="100" t="str">
        <f t="shared" si="362"/>
        <v>○</v>
      </c>
      <c r="AL859" s="100" t="str">
        <f t="shared" si="362"/>
        <v>○</v>
      </c>
      <c r="AM859" s="100" t="str">
        <f t="shared" si="362"/>
        <v>○</v>
      </c>
      <c r="AP859" s="100" t="str">
        <f t="shared" si="365"/>
        <v>○</v>
      </c>
      <c r="AQ859" s="100" t="str">
        <f t="shared" si="363"/>
        <v>○</v>
      </c>
      <c r="AR859" s="100" t="str">
        <f t="shared" si="363"/>
        <v>○</v>
      </c>
      <c r="AS859" s="100" t="str">
        <f t="shared" si="363"/>
        <v>○</v>
      </c>
    </row>
    <row r="860" spans="2:45" s="100" customFormat="1" ht="14.25" customHeight="1">
      <c r="B860" s="102" t="s">
        <v>94</v>
      </c>
      <c r="C860" s="106">
        <v>17</v>
      </c>
      <c r="D860" s="107">
        <v>16</v>
      </c>
      <c r="E860" s="107">
        <v>20</v>
      </c>
      <c r="F860" s="107">
        <v>29</v>
      </c>
      <c r="G860" s="107">
        <f>第2表01元データ!T40</f>
        <v>17</v>
      </c>
      <c r="H860" s="107">
        <f t="shared" ref="H860:H877" si="366">IF(G860="x","x",IF(AND(G860="-",F860="-"),"-",IF(AND(G860="-",F860&gt;0),F860*-1,IF(AND(G860&gt;0,F860="-"),G860,G860-F860))))</f>
        <v>-12</v>
      </c>
      <c r="I860" s="108">
        <f t="shared" ref="I860:I877" si="367">IF(H860="x","x",IF(H860="-","-",IF(AND(F860="-",G860&gt;0),"皆増",IF(AND(F860&gt;0,G860="-"),"皆減",H860/F860*100))))</f>
        <v>-41.379310344827587</v>
      </c>
      <c r="J860" s="102"/>
      <c r="K860" s="114" t="s">
        <v>94</v>
      </c>
      <c r="L860" s="106">
        <v>82</v>
      </c>
      <c r="M860" s="107">
        <v>65</v>
      </c>
      <c r="N860" s="107">
        <v>60</v>
      </c>
      <c r="O860" s="107">
        <v>54</v>
      </c>
      <c r="P860" s="107">
        <f>第2表01元データ!U40</f>
        <v>33</v>
      </c>
      <c r="Q860" s="107">
        <f t="shared" ref="Q860:Q877" si="368">IF(P860="x","x",IF(AND(P860="-",O860="-"),"-",IF(AND(P860="-",O860&gt;0),O860*-1,IF(AND(P860&gt;0,O860="-"),P860,P860-O860))))</f>
        <v>-21</v>
      </c>
      <c r="R860" s="108">
        <f t="shared" ref="R860:R877" si="369">IF(Q860="x","x",IF(Q860="-","-",IF(AND(O860="-",P860&gt;0),"皆増",IF(AND(O860&gt;0,P860="-"),"皆減",Q860/O860*100))))</f>
        <v>-38.888888888888893</v>
      </c>
      <c r="S860" s="108"/>
      <c r="T860" s="100">
        <v>101</v>
      </c>
      <c r="W860" s="100" t="s">
        <v>377</v>
      </c>
      <c r="X860" s="100">
        <v>30</v>
      </c>
      <c r="Y860" s="100">
        <v>17</v>
      </c>
      <c r="Z860" s="100">
        <v>16</v>
      </c>
      <c r="AA860" s="100">
        <v>20</v>
      </c>
      <c r="AC860" s="100" t="s">
        <v>377</v>
      </c>
      <c r="AD860" s="100">
        <v>97</v>
      </c>
      <c r="AE860" s="100">
        <v>82</v>
      </c>
      <c r="AF860" s="100">
        <v>65</v>
      </c>
      <c r="AG860" s="100">
        <v>60</v>
      </c>
      <c r="AJ860" s="100" t="str">
        <f t="shared" si="364"/>
        <v>●</v>
      </c>
      <c r="AK860" s="100" t="str">
        <f t="shared" si="362"/>
        <v>●</v>
      </c>
      <c r="AL860" s="100" t="str">
        <f t="shared" si="362"/>
        <v>●</v>
      </c>
      <c r="AM860" s="100" t="str">
        <f t="shared" si="362"/>
        <v>●</v>
      </c>
      <c r="AP860" s="100" t="str">
        <f t="shared" si="365"/>
        <v>●</v>
      </c>
      <c r="AQ860" s="100" t="str">
        <f t="shared" si="363"/>
        <v>●</v>
      </c>
      <c r="AR860" s="100" t="str">
        <f t="shared" si="363"/>
        <v>●</v>
      </c>
      <c r="AS860" s="100" t="str">
        <f t="shared" si="363"/>
        <v>●</v>
      </c>
    </row>
    <row r="861" spans="2:45" s="100" customFormat="1" ht="14.25" customHeight="1">
      <c r="B861" s="102" t="s">
        <v>95</v>
      </c>
      <c r="C861" s="106">
        <v>22</v>
      </c>
      <c r="D861" s="107">
        <v>21</v>
      </c>
      <c r="E861" s="107">
        <v>18</v>
      </c>
      <c r="F861" s="107">
        <v>27</v>
      </c>
      <c r="G861" s="107">
        <f>第2表01元データ!T41</f>
        <v>22</v>
      </c>
      <c r="H861" s="107">
        <f t="shared" si="366"/>
        <v>-5</v>
      </c>
      <c r="I861" s="108">
        <f t="shared" si="367"/>
        <v>-18.518518518518519</v>
      </c>
      <c r="J861" s="102"/>
      <c r="K861" s="114" t="s">
        <v>95</v>
      </c>
      <c r="L861" s="106">
        <v>87</v>
      </c>
      <c r="M861" s="107">
        <v>70</v>
      </c>
      <c r="N861" s="107">
        <v>56</v>
      </c>
      <c r="O861" s="107">
        <v>53</v>
      </c>
      <c r="P861" s="107">
        <f>第2表01元データ!U41</f>
        <v>45</v>
      </c>
      <c r="Q861" s="107">
        <f t="shared" si="368"/>
        <v>-8</v>
      </c>
      <c r="R861" s="108">
        <f t="shared" si="369"/>
        <v>-15.09433962264151</v>
      </c>
      <c r="S861" s="108"/>
      <c r="T861" s="100">
        <v>102</v>
      </c>
      <c r="W861" s="100" t="s">
        <v>356</v>
      </c>
      <c r="X861" s="100">
        <v>39</v>
      </c>
      <c r="Y861" s="100">
        <v>22</v>
      </c>
      <c r="Z861" s="100">
        <v>21</v>
      </c>
      <c r="AA861" s="100">
        <v>18</v>
      </c>
      <c r="AC861" s="100" t="s">
        <v>356</v>
      </c>
      <c r="AD861" s="100">
        <v>114</v>
      </c>
      <c r="AE861" s="100">
        <v>87</v>
      </c>
      <c r="AF861" s="100">
        <v>70</v>
      </c>
      <c r="AG861" s="100">
        <v>56</v>
      </c>
      <c r="AJ861" s="100" t="str">
        <f t="shared" si="364"/>
        <v>●</v>
      </c>
      <c r="AK861" s="100" t="str">
        <f t="shared" si="362"/>
        <v>●</v>
      </c>
      <c r="AL861" s="100" t="str">
        <f t="shared" si="362"/>
        <v>●</v>
      </c>
      <c r="AM861" s="100" t="str">
        <f t="shared" si="362"/>
        <v>●</v>
      </c>
      <c r="AP861" s="100" t="str">
        <f t="shared" si="365"/>
        <v>●</v>
      </c>
      <c r="AQ861" s="100" t="str">
        <f t="shared" si="363"/>
        <v>●</v>
      </c>
      <c r="AR861" s="100" t="str">
        <f t="shared" si="363"/>
        <v>●</v>
      </c>
      <c r="AS861" s="100" t="str">
        <f t="shared" si="363"/>
        <v>●</v>
      </c>
    </row>
    <row r="862" spans="2:45" s="100" customFormat="1" ht="14.25" customHeight="1">
      <c r="B862" s="102" t="s">
        <v>96</v>
      </c>
      <c r="C862" s="106">
        <v>30</v>
      </c>
      <c r="D862" s="107">
        <v>20</v>
      </c>
      <c r="E862" s="107">
        <v>20</v>
      </c>
      <c r="F862" s="107">
        <v>17</v>
      </c>
      <c r="G862" s="107">
        <f>第2表01元データ!T42</f>
        <v>24</v>
      </c>
      <c r="H862" s="107">
        <f t="shared" si="366"/>
        <v>7</v>
      </c>
      <c r="I862" s="108">
        <f t="shared" si="367"/>
        <v>41.17647058823529</v>
      </c>
      <c r="J862" s="102"/>
      <c r="K862" s="114" t="s">
        <v>96</v>
      </c>
      <c r="L862" s="106">
        <v>98</v>
      </c>
      <c r="M862" s="107">
        <v>78</v>
      </c>
      <c r="N862" s="107">
        <v>67</v>
      </c>
      <c r="O862" s="107">
        <v>60</v>
      </c>
      <c r="P862" s="107">
        <f>第2表01元データ!U42</f>
        <v>42</v>
      </c>
      <c r="Q862" s="107">
        <f t="shared" si="368"/>
        <v>-18</v>
      </c>
      <c r="R862" s="108">
        <f t="shared" si="369"/>
        <v>-30</v>
      </c>
      <c r="S862" s="108"/>
      <c r="T862" s="100">
        <v>103</v>
      </c>
      <c r="W862" s="100" t="s">
        <v>357</v>
      </c>
      <c r="X862" s="100">
        <v>36</v>
      </c>
      <c r="Y862" s="100">
        <v>30</v>
      </c>
      <c r="Z862" s="100">
        <v>20</v>
      </c>
      <c r="AA862" s="100">
        <v>20</v>
      </c>
      <c r="AC862" s="100" t="s">
        <v>357</v>
      </c>
      <c r="AD862" s="100">
        <v>200</v>
      </c>
      <c r="AE862" s="100">
        <v>98</v>
      </c>
      <c r="AF862" s="100">
        <v>78</v>
      </c>
      <c r="AG862" s="100">
        <v>67</v>
      </c>
      <c r="AJ862" s="100" t="str">
        <f t="shared" si="364"/>
        <v>●</v>
      </c>
      <c r="AK862" s="100" t="str">
        <f t="shared" si="362"/>
        <v>●</v>
      </c>
      <c r="AL862" s="100" t="str">
        <f t="shared" si="362"/>
        <v>○</v>
      </c>
      <c r="AM862" s="100" t="str">
        <f t="shared" si="362"/>
        <v>●</v>
      </c>
      <c r="AP862" s="100" t="str">
        <f t="shared" si="365"/>
        <v>●</v>
      </c>
      <c r="AQ862" s="100" t="str">
        <f t="shared" si="363"/>
        <v>●</v>
      </c>
      <c r="AR862" s="100" t="str">
        <f t="shared" si="363"/>
        <v>●</v>
      </c>
      <c r="AS862" s="100" t="str">
        <f t="shared" si="363"/>
        <v>●</v>
      </c>
    </row>
    <row r="863" spans="2:45" s="100" customFormat="1" ht="14.25" customHeight="1">
      <c r="B863" s="102" t="s">
        <v>97</v>
      </c>
      <c r="C863" s="106">
        <v>33</v>
      </c>
      <c r="D863" s="107">
        <v>36</v>
      </c>
      <c r="E863" s="107">
        <v>27</v>
      </c>
      <c r="F863" s="107">
        <v>23</v>
      </c>
      <c r="G863" s="107">
        <f>第2表01元データ!T43</f>
        <v>31</v>
      </c>
      <c r="H863" s="107">
        <f t="shared" si="366"/>
        <v>8</v>
      </c>
      <c r="I863" s="108">
        <f t="shared" si="367"/>
        <v>34.782608695652172</v>
      </c>
      <c r="J863" s="102"/>
      <c r="K863" s="114" t="s">
        <v>97</v>
      </c>
      <c r="L863" s="106">
        <v>183</v>
      </c>
      <c r="M863" s="107">
        <v>88</v>
      </c>
      <c r="N863" s="107">
        <v>91</v>
      </c>
      <c r="O863" s="107">
        <v>77</v>
      </c>
      <c r="P863" s="107">
        <f>第2表01元データ!U43</f>
        <v>48</v>
      </c>
      <c r="Q863" s="107">
        <f t="shared" si="368"/>
        <v>-29</v>
      </c>
      <c r="R863" s="108">
        <f t="shared" si="369"/>
        <v>-37.662337662337663</v>
      </c>
      <c r="S863" s="108"/>
      <c r="T863" s="100">
        <v>104</v>
      </c>
      <c r="W863" s="100" t="s">
        <v>358</v>
      </c>
      <c r="X863" s="100">
        <v>43</v>
      </c>
      <c r="Y863" s="100">
        <v>33</v>
      </c>
      <c r="Z863" s="100">
        <v>36</v>
      </c>
      <c r="AA863" s="100">
        <v>27</v>
      </c>
      <c r="AC863" s="100" t="s">
        <v>358</v>
      </c>
      <c r="AD863" s="100">
        <v>214</v>
      </c>
      <c r="AE863" s="100">
        <v>183</v>
      </c>
      <c r="AF863" s="100">
        <v>88</v>
      </c>
      <c r="AG863" s="100">
        <v>91</v>
      </c>
      <c r="AJ863" s="100" t="str">
        <f t="shared" si="364"/>
        <v>●</v>
      </c>
      <c r="AK863" s="100" t="str">
        <f t="shared" si="362"/>
        <v>●</v>
      </c>
      <c r="AL863" s="100" t="str">
        <f t="shared" si="362"/>
        <v>●</v>
      </c>
      <c r="AM863" s="100" t="str">
        <f t="shared" si="362"/>
        <v>●</v>
      </c>
      <c r="AP863" s="100" t="str">
        <f t="shared" si="365"/>
        <v>●</v>
      </c>
      <c r="AQ863" s="100" t="str">
        <f t="shared" si="363"/>
        <v>●</v>
      </c>
      <c r="AR863" s="100" t="str">
        <f t="shared" si="363"/>
        <v>●</v>
      </c>
      <c r="AS863" s="100" t="str">
        <f t="shared" si="363"/>
        <v>●</v>
      </c>
    </row>
    <row r="864" spans="2:45" s="100" customFormat="1" ht="14.25" customHeight="1">
      <c r="B864" s="102" t="s">
        <v>98</v>
      </c>
      <c r="C864" s="106">
        <v>43</v>
      </c>
      <c r="D864" s="107">
        <v>27</v>
      </c>
      <c r="E864" s="107">
        <v>31</v>
      </c>
      <c r="F864" s="107">
        <v>30</v>
      </c>
      <c r="G864" s="107">
        <f>第2表01元データ!T44</f>
        <v>26</v>
      </c>
      <c r="H864" s="107">
        <f t="shared" si="366"/>
        <v>-4</v>
      </c>
      <c r="I864" s="108">
        <f t="shared" si="367"/>
        <v>-13.333333333333334</v>
      </c>
      <c r="J864" s="102"/>
      <c r="K864" s="114" t="s">
        <v>98</v>
      </c>
      <c r="L864" s="106">
        <v>165</v>
      </c>
      <c r="M864" s="107">
        <v>177</v>
      </c>
      <c r="N864" s="107">
        <v>105</v>
      </c>
      <c r="O864" s="107">
        <v>98</v>
      </c>
      <c r="P864" s="107">
        <f>第2表01元データ!U44</f>
        <v>94</v>
      </c>
      <c r="Q864" s="107">
        <f t="shared" si="368"/>
        <v>-4</v>
      </c>
      <c r="R864" s="108">
        <f t="shared" si="369"/>
        <v>-4.0816326530612246</v>
      </c>
      <c r="S864" s="108"/>
      <c r="T864" s="100">
        <v>105</v>
      </c>
      <c r="W864" s="100" t="s">
        <v>359</v>
      </c>
      <c r="X864" s="100">
        <v>47</v>
      </c>
      <c r="Y864" s="100">
        <v>43</v>
      </c>
      <c r="Z864" s="100">
        <v>27</v>
      </c>
      <c r="AA864" s="100">
        <v>31</v>
      </c>
      <c r="AC864" s="100" t="s">
        <v>359</v>
      </c>
      <c r="AD864" s="100">
        <v>162</v>
      </c>
      <c r="AE864" s="100">
        <v>165</v>
      </c>
      <c r="AF864" s="100">
        <v>177</v>
      </c>
      <c r="AG864" s="100">
        <v>105</v>
      </c>
      <c r="AJ864" s="100" t="str">
        <f t="shared" si="364"/>
        <v>●</v>
      </c>
      <c r="AK864" s="100" t="str">
        <f t="shared" si="362"/>
        <v>●</v>
      </c>
      <c r="AL864" s="100" t="str">
        <f t="shared" si="362"/>
        <v>●</v>
      </c>
      <c r="AM864" s="100" t="str">
        <f t="shared" si="362"/>
        <v>●</v>
      </c>
      <c r="AP864" s="100" t="str">
        <f t="shared" si="365"/>
        <v>●</v>
      </c>
      <c r="AQ864" s="100" t="str">
        <f t="shared" si="363"/>
        <v>●</v>
      </c>
      <c r="AR864" s="100" t="str">
        <f t="shared" si="363"/>
        <v>●</v>
      </c>
      <c r="AS864" s="100" t="str">
        <f t="shared" si="363"/>
        <v>●</v>
      </c>
    </row>
    <row r="865" spans="2:45" s="100" customFormat="1" ht="14.25" customHeight="1">
      <c r="B865" s="102" t="s">
        <v>99</v>
      </c>
      <c r="C865" s="106">
        <v>34</v>
      </c>
      <c r="D865" s="107">
        <v>48</v>
      </c>
      <c r="E865" s="107">
        <v>35</v>
      </c>
      <c r="F865" s="107">
        <v>43</v>
      </c>
      <c r="G865" s="107">
        <f>第2表01元データ!T45</f>
        <v>24</v>
      </c>
      <c r="H865" s="107">
        <f t="shared" si="366"/>
        <v>-19</v>
      </c>
      <c r="I865" s="108">
        <f t="shared" si="367"/>
        <v>-44.186046511627907</v>
      </c>
      <c r="J865" s="102"/>
      <c r="K865" s="114" t="s">
        <v>99</v>
      </c>
      <c r="L865" s="106">
        <v>138</v>
      </c>
      <c r="M865" s="107">
        <v>171</v>
      </c>
      <c r="N865" s="107">
        <v>123</v>
      </c>
      <c r="O865" s="107">
        <v>91</v>
      </c>
      <c r="P865" s="107">
        <f>第2表01元データ!U45</f>
        <v>88</v>
      </c>
      <c r="Q865" s="107">
        <f t="shared" si="368"/>
        <v>-3</v>
      </c>
      <c r="R865" s="108">
        <f t="shared" si="369"/>
        <v>-3.296703296703297</v>
      </c>
      <c r="S865" s="108"/>
      <c r="T865" s="100">
        <v>106</v>
      </c>
      <c r="W865" s="100" t="s">
        <v>360</v>
      </c>
      <c r="X865" s="100">
        <v>45</v>
      </c>
      <c r="Y865" s="100">
        <v>34</v>
      </c>
      <c r="Z865" s="100">
        <v>48</v>
      </c>
      <c r="AA865" s="100">
        <v>35</v>
      </c>
      <c r="AC865" s="100" t="s">
        <v>360</v>
      </c>
      <c r="AD865" s="100">
        <v>143</v>
      </c>
      <c r="AE865" s="100">
        <v>138</v>
      </c>
      <c r="AF865" s="100">
        <v>171</v>
      </c>
      <c r="AG865" s="100">
        <v>123</v>
      </c>
      <c r="AJ865" s="100" t="str">
        <f t="shared" si="364"/>
        <v>●</v>
      </c>
      <c r="AK865" s="100" t="str">
        <f t="shared" si="362"/>
        <v>●</v>
      </c>
      <c r="AL865" s="100" t="str">
        <f t="shared" si="362"/>
        <v>●</v>
      </c>
      <c r="AM865" s="100" t="str">
        <f t="shared" si="362"/>
        <v>●</v>
      </c>
      <c r="AP865" s="100" t="str">
        <f t="shared" si="365"/>
        <v>●</v>
      </c>
      <c r="AQ865" s="100" t="str">
        <f t="shared" si="363"/>
        <v>●</v>
      </c>
      <c r="AR865" s="100" t="str">
        <f t="shared" si="363"/>
        <v>●</v>
      </c>
      <c r="AS865" s="100" t="str">
        <f t="shared" si="363"/>
        <v>●</v>
      </c>
    </row>
    <row r="866" spans="2:45" s="100" customFormat="1" ht="14.25" customHeight="1">
      <c r="B866" s="102" t="s">
        <v>100</v>
      </c>
      <c r="C866" s="106">
        <v>22</v>
      </c>
      <c r="D866" s="107">
        <v>44</v>
      </c>
      <c r="E866" s="107">
        <v>48</v>
      </c>
      <c r="F866" s="107">
        <v>41</v>
      </c>
      <c r="G866" s="107">
        <f>第2表01元データ!T46</f>
        <v>28</v>
      </c>
      <c r="H866" s="107">
        <f t="shared" si="366"/>
        <v>-13</v>
      </c>
      <c r="I866" s="108">
        <f t="shared" si="367"/>
        <v>-31.707317073170731</v>
      </c>
      <c r="J866" s="102"/>
      <c r="K866" s="114" t="s">
        <v>100</v>
      </c>
      <c r="L866" s="106">
        <v>128</v>
      </c>
      <c r="M866" s="107">
        <v>149</v>
      </c>
      <c r="N866" s="107">
        <v>140</v>
      </c>
      <c r="O866" s="107">
        <v>112</v>
      </c>
      <c r="P866" s="107">
        <f>第2表01元データ!U46</f>
        <v>77</v>
      </c>
      <c r="Q866" s="107">
        <f t="shared" si="368"/>
        <v>-35</v>
      </c>
      <c r="R866" s="108">
        <f t="shared" si="369"/>
        <v>-31.25</v>
      </c>
      <c r="S866" s="108"/>
      <c r="T866" s="100">
        <v>107</v>
      </c>
      <c r="W866" s="100" t="s">
        <v>361</v>
      </c>
      <c r="X866" s="100">
        <v>36</v>
      </c>
      <c r="Y866" s="100">
        <v>22</v>
      </c>
      <c r="Z866" s="100">
        <v>44</v>
      </c>
      <c r="AA866" s="100">
        <v>48</v>
      </c>
      <c r="AC866" s="100" t="s">
        <v>361</v>
      </c>
      <c r="AD866" s="100">
        <v>131</v>
      </c>
      <c r="AE866" s="100">
        <v>128</v>
      </c>
      <c r="AF866" s="100">
        <v>149</v>
      </c>
      <c r="AG866" s="100">
        <v>140</v>
      </c>
      <c r="AJ866" s="100" t="str">
        <f t="shared" si="364"/>
        <v>●</v>
      </c>
      <c r="AK866" s="100" t="str">
        <f t="shared" si="362"/>
        <v>●</v>
      </c>
      <c r="AL866" s="100" t="str">
        <f t="shared" si="362"/>
        <v>●</v>
      </c>
      <c r="AM866" s="100" t="str">
        <f t="shared" si="362"/>
        <v>●</v>
      </c>
      <c r="AP866" s="100" t="str">
        <f t="shared" si="365"/>
        <v>●</v>
      </c>
      <c r="AQ866" s="100" t="str">
        <f t="shared" si="363"/>
        <v>●</v>
      </c>
      <c r="AR866" s="100" t="str">
        <f t="shared" si="363"/>
        <v>●</v>
      </c>
      <c r="AS866" s="100" t="str">
        <f t="shared" si="363"/>
        <v>●</v>
      </c>
    </row>
    <row r="867" spans="2:45" s="100" customFormat="1" ht="14.25" customHeight="1">
      <c r="B867" s="102" t="s">
        <v>118</v>
      </c>
      <c r="C867" s="106">
        <v>24</v>
      </c>
      <c r="D867" s="107">
        <v>18</v>
      </c>
      <c r="E867" s="107">
        <v>45</v>
      </c>
      <c r="F867" s="107">
        <v>66</v>
      </c>
      <c r="G867" s="107">
        <f>第2表01元データ!T47</f>
        <v>38</v>
      </c>
      <c r="H867" s="107">
        <f t="shared" si="366"/>
        <v>-28</v>
      </c>
      <c r="I867" s="108">
        <f t="shared" si="367"/>
        <v>-42.424242424242422</v>
      </c>
      <c r="J867" s="102"/>
      <c r="K867" s="114" t="s">
        <v>118</v>
      </c>
      <c r="L867" s="106">
        <v>124</v>
      </c>
      <c r="M867" s="107">
        <v>115</v>
      </c>
      <c r="N867" s="107">
        <v>122</v>
      </c>
      <c r="O867" s="107">
        <v>128</v>
      </c>
      <c r="P867" s="107">
        <f>第2表01元データ!U47</f>
        <v>87</v>
      </c>
      <c r="Q867" s="107">
        <f t="shared" si="368"/>
        <v>-41</v>
      </c>
      <c r="R867" s="108">
        <f t="shared" si="369"/>
        <v>-32.03125</v>
      </c>
      <c r="S867" s="108"/>
      <c r="T867" s="100">
        <v>108</v>
      </c>
      <c r="W867" s="100" t="s">
        <v>362</v>
      </c>
      <c r="X867" s="100">
        <v>47</v>
      </c>
      <c r="Y867" s="100">
        <v>24</v>
      </c>
      <c r="Z867" s="100">
        <v>18</v>
      </c>
      <c r="AA867" s="100">
        <v>45</v>
      </c>
      <c r="AC867" s="100" t="s">
        <v>362</v>
      </c>
      <c r="AD867" s="100">
        <v>191</v>
      </c>
      <c r="AE867" s="100">
        <v>124</v>
      </c>
      <c r="AF867" s="100">
        <v>115</v>
      </c>
      <c r="AG867" s="100">
        <v>122</v>
      </c>
      <c r="AJ867" s="100" t="str">
        <f t="shared" si="364"/>
        <v>●</v>
      </c>
      <c r="AK867" s="100" t="str">
        <f t="shared" si="362"/>
        <v>●</v>
      </c>
      <c r="AL867" s="100" t="str">
        <f t="shared" si="362"/>
        <v>●</v>
      </c>
      <c r="AM867" s="100" t="str">
        <f t="shared" si="362"/>
        <v>●</v>
      </c>
      <c r="AP867" s="100" t="str">
        <f t="shared" si="365"/>
        <v>●</v>
      </c>
      <c r="AQ867" s="100" t="str">
        <f t="shared" si="363"/>
        <v>●</v>
      </c>
      <c r="AR867" s="100" t="str">
        <f t="shared" si="363"/>
        <v>●</v>
      </c>
      <c r="AS867" s="100" t="str">
        <f t="shared" si="363"/>
        <v>●</v>
      </c>
    </row>
    <row r="868" spans="2:45" s="100" customFormat="1" ht="14.25" customHeight="1">
      <c r="B868" s="102" t="s">
        <v>101</v>
      </c>
      <c r="C868" s="106">
        <v>35</v>
      </c>
      <c r="D868" s="107">
        <v>21</v>
      </c>
      <c r="E868" s="107">
        <v>34</v>
      </c>
      <c r="F868" s="107">
        <v>57</v>
      </c>
      <c r="G868" s="107">
        <f>第2表01元データ!T48</f>
        <v>44</v>
      </c>
      <c r="H868" s="107">
        <f t="shared" si="366"/>
        <v>-13</v>
      </c>
      <c r="I868" s="108">
        <f t="shared" si="367"/>
        <v>-22.807017543859647</v>
      </c>
      <c r="J868" s="102"/>
      <c r="K868" s="114" t="s">
        <v>101</v>
      </c>
      <c r="L868" s="106">
        <v>177</v>
      </c>
      <c r="M868" s="107">
        <v>106</v>
      </c>
      <c r="N868" s="107">
        <v>101</v>
      </c>
      <c r="O868" s="107">
        <v>137</v>
      </c>
      <c r="P868" s="107">
        <f>第2表01元データ!U48</f>
        <v>115</v>
      </c>
      <c r="Q868" s="107">
        <f t="shared" si="368"/>
        <v>-22</v>
      </c>
      <c r="R868" s="108">
        <f t="shared" si="369"/>
        <v>-16.058394160583941</v>
      </c>
      <c r="S868" s="108"/>
      <c r="T868" s="100">
        <v>109</v>
      </c>
      <c r="W868" s="100" t="s">
        <v>363</v>
      </c>
      <c r="X868" s="100">
        <v>63</v>
      </c>
      <c r="Y868" s="100">
        <v>35</v>
      </c>
      <c r="Z868" s="100">
        <v>21</v>
      </c>
      <c r="AA868" s="100">
        <v>34</v>
      </c>
      <c r="AC868" s="100" t="s">
        <v>363</v>
      </c>
      <c r="AD868" s="100">
        <v>249</v>
      </c>
      <c r="AE868" s="100">
        <v>177</v>
      </c>
      <c r="AF868" s="100">
        <v>106</v>
      </c>
      <c r="AG868" s="100">
        <v>101</v>
      </c>
      <c r="AJ868" s="100" t="str">
        <f t="shared" si="364"/>
        <v>●</v>
      </c>
      <c r="AK868" s="100" t="str">
        <f t="shared" si="362"/>
        <v>●</v>
      </c>
      <c r="AL868" s="100" t="str">
        <f>IF(E868=Z868,"○","●")</f>
        <v>●</v>
      </c>
      <c r="AM868" s="100" t="str">
        <f t="shared" si="362"/>
        <v>●</v>
      </c>
      <c r="AP868" s="100" t="str">
        <f t="shared" si="365"/>
        <v>●</v>
      </c>
      <c r="AQ868" s="100" t="str">
        <f t="shared" si="363"/>
        <v>●</v>
      </c>
      <c r="AR868" s="100" t="str">
        <f t="shared" si="363"/>
        <v>●</v>
      </c>
      <c r="AS868" s="100" t="str">
        <f t="shared" si="363"/>
        <v>●</v>
      </c>
    </row>
    <row r="869" spans="2:45" s="100" customFormat="1" ht="14.25" customHeight="1">
      <c r="B869" s="102" t="s">
        <v>102</v>
      </c>
      <c r="C869" s="106">
        <v>48</v>
      </c>
      <c r="D869" s="107">
        <v>35</v>
      </c>
      <c r="E869" s="107">
        <v>32</v>
      </c>
      <c r="F869" s="107">
        <v>41</v>
      </c>
      <c r="G869" s="107">
        <f>第2表01元データ!T49</f>
        <v>65</v>
      </c>
      <c r="H869" s="107">
        <f t="shared" si="366"/>
        <v>24</v>
      </c>
      <c r="I869" s="108">
        <f t="shared" si="367"/>
        <v>58.536585365853654</v>
      </c>
      <c r="J869" s="102"/>
      <c r="K869" s="114" t="s">
        <v>102</v>
      </c>
      <c r="L869" s="106">
        <v>240</v>
      </c>
      <c r="M869" s="107">
        <v>180</v>
      </c>
      <c r="N869" s="107">
        <v>107</v>
      </c>
      <c r="O869" s="107">
        <v>98</v>
      </c>
      <c r="P869" s="107">
        <f>第2表01元データ!U49</f>
        <v>131</v>
      </c>
      <c r="Q869" s="107">
        <f t="shared" si="368"/>
        <v>33</v>
      </c>
      <c r="R869" s="108">
        <f t="shared" si="369"/>
        <v>33.673469387755098</v>
      </c>
      <c r="S869" s="108"/>
      <c r="T869" s="100">
        <v>110</v>
      </c>
      <c r="W869" s="100" t="s">
        <v>364</v>
      </c>
      <c r="X869" s="100">
        <v>43</v>
      </c>
      <c r="Y869" s="100">
        <v>48</v>
      </c>
      <c r="Z869" s="100">
        <v>35</v>
      </c>
      <c r="AA869" s="100">
        <v>32</v>
      </c>
      <c r="AC869" s="100" t="s">
        <v>364</v>
      </c>
      <c r="AD869" s="100">
        <v>229</v>
      </c>
      <c r="AE869" s="100">
        <v>240</v>
      </c>
      <c r="AF869" s="100">
        <v>180</v>
      </c>
      <c r="AG869" s="100">
        <v>107</v>
      </c>
      <c r="AJ869" s="100" t="str">
        <f t="shared" si="364"/>
        <v>●</v>
      </c>
      <c r="AK869" s="100" t="str">
        <f t="shared" si="362"/>
        <v>●</v>
      </c>
      <c r="AL869" s="100" t="str">
        <f t="shared" si="362"/>
        <v>●</v>
      </c>
      <c r="AM869" s="100" t="str">
        <f t="shared" si="362"/>
        <v>●</v>
      </c>
      <c r="AP869" s="100" t="str">
        <f t="shared" si="365"/>
        <v>●</v>
      </c>
      <c r="AQ869" s="100" t="str">
        <f t="shared" si="363"/>
        <v>●</v>
      </c>
      <c r="AR869" s="100" t="str">
        <f t="shared" si="363"/>
        <v>●</v>
      </c>
      <c r="AS869" s="100" t="str">
        <f t="shared" si="363"/>
        <v>●</v>
      </c>
    </row>
    <row r="870" spans="2:45" s="100" customFormat="1" ht="14.25" customHeight="1">
      <c r="B870" s="102" t="s">
        <v>103</v>
      </c>
      <c r="C870" s="106">
        <v>37</v>
      </c>
      <c r="D870" s="107">
        <v>53</v>
      </c>
      <c r="E870" s="107">
        <v>45</v>
      </c>
      <c r="F870" s="107">
        <v>40</v>
      </c>
      <c r="G870" s="107">
        <f>第2表01元データ!T50</f>
        <v>60</v>
      </c>
      <c r="H870" s="107">
        <f t="shared" si="366"/>
        <v>20</v>
      </c>
      <c r="I870" s="108">
        <f t="shared" si="367"/>
        <v>50</v>
      </c>
      <c r="J870" s="102"/>
      <c r="K870" s="114" t="s">
        <v>103</v>
      </c>
      <c r="L870" s="106">
        <v>210</v>
      </c>
      <c r="M870" s="107">
        <v>219</v>
      </c>
      <c r="N870" s="107">
        <v>174</v>
      </c>
      <c r="O870" s="107">
        <v>127</v>
      </c>
      <c r="P870" s="107">
        <f>第2表01元データ!U50</f>
        <v>128</v>
      </c>
      <c r="Q870" s="107">
        <f t="shared" si="368"/>
        <v>1</v>
      </c>
      <c r="R870" s="108">
        <f t="shared" si="369"/>
        <v>0.78740157480314954</v>
      </c>
      <c r="S870" s="108"/>
      <c r="T870" s="100">
        <v>111</v>
      </c>
      <c r="W870" s="100" t="s">
        <v>365</v>
      </c>
      <c r="X870" s="100">
        <v>54</v>
      </c>
      <c r="Y870" s="100">
        <v>37</v>
      </c>
      <c r="Z870" s="100">
        <v>53</v>
      </c>
      <c r="AA870" s="100">
        <v>45</v>
      </c>
      <c r="AC870" s="100" t="s">
        <v>365</v>
      </c>
      <c r="AD870" s="100">
        <v>225</v>
      </c>
      <c r="AE870" s="100">
        <v>210</v>
      </c>
      <c r="AF870" s="100">
        <v>219</v>
      </c>
      <c r="AG870" s="100">
        <v>174</v>
      </c>
      <c r="AJ870" s="100" t="str">
        <f t="shared" si="364"/>
        <v>●</v>
      </c>
      <c r="AK870" s="100" t="str">
        <f t="shared" si="362"/>
        <v>●</v>
      </c>
      <c r="AL870" s="100" t="str">
        <f t="shared" si="362"/>
        <v>●</v>
      </c>
      <c r="AM870" s="100" t="str">
        <f t="shared" si="362"/>
        <v>●</v>
      </c>
      <c r="AP870" s="100" t="str">
        <f t="shared" si="365"/>
        <v>●</v>
      </c>
      <c r="AQ870" s="100" t="str">
        <f t="shared" si="363"/>
        <v>●</v>
      </c>
      <c r="AR870" s="100" t="str">
        <f t="shared" si="363"/>
        <v>●</v>
      </c>
      <c r="AS870" s="100" t="str">
        <f t="shared" si="363"/>
        <v>●</v>
      </c>
    </row>
    <row r="871" spans="2:45" s="100" customFormat="1" ht="14.25" customHeight="1">
      <c r="B871" s="102" t="s">
        <v>104</v>
      </c>
      <c r="C871" s="106">
        <v>47</v>
      </c>
      <c r="D871" s="107">
        <v>39</v>
      </c>
      <c r="E871" s="107">
        <v>64</v>
      </c>
      <c r="F871" s="107">
        <v>56</v>
      </c>
      <c r="G871" s="107">
        <f>第2表01元データ!T51</f>
        <v>48</v>
      </c>
      <c r="H871" s="107">
        <f t="shared" si="366"/>
        <v>-8</v>
      </c>
      <c r="I871" s="108">
        <f t="shared" si="367"/>
        <v>-14.285714285714285</v>
      </c>
      <c r="J871" s="102"/>
      <c r="K871" s="114" t="s">
        <v>104</v>
      </c>
      <c r="L871" s="106">
        <v>196</v>
      </c>
      <c r="M871" s="107">
        <v>206</v>
      </c>
      <c r="N871" s="107">
        <v>210</v>
      </c>
      <c r="O871" s="107">
        <v>173</v>
      </c>
      <c r="P871" s="107">
        <f>第2表01元データ!U51</f>
        <v>106</v>
      </c>
      <c r="Q871" s="107">
        <f t="shared" si="368"/>
        <v>-67</v>
      </c>
      <c r="R871" s="108">
        <f t="shared" si="369"/>
        <v>-38.728323699421964</v>
      </c>
      <c r="S871" s="108"/>
      <c r="T871" s="100">
        <v>112</v>
      </c>
      <c r="W871" s="99" t="s">
        <v>366</v>
      </c>
      <c r="X871" s="99">
        <v>54</v>
      </c>
      <c r="Y871" s="99">
        <v>47</v>
      </c>
      <c r="Z871" s="99">
        <v>39</v>
      </c>
      <c r="AA871" s="99">
        <v>64</v>
      </c>
      <c r="AB871" s="99"/>
      <c r="AC871" s="99" t="s">
        <v>366</v>
      </c>
      <c r="AD871" s="99">
        <v>225</v>
      </c>
      <c r="AE871" s="99">
        <v>196</v>
      </c>
      <c r="AF871" s="99">
        <v>206</v>
      </c>
      <c r="AG871" s="99">
        <v>210</v>
      </c>
      <c r="AJ871" s="100" t="str">
        <f t="shared" si="364"/>
        <v>●</v>
      </c>
      <c r="AK871" s="100" t="str">
        <f t="shared" si="362"/>
        <v>●</v>
      </c>
      <c r="AL871" s="100" t="str">
        <f t="shared" si="362"/>
        <v>●</v>
      </c>
      <c r="AM871" s="100" t="str">
        <f t="shared" si="362"/>
        <v>●</v>
      </c>
      <c r="AP871" s="100" t="str">
        <f t="shared" si="365"/>
        <v>●</v>
      </c>
      <c r="AQ871" s="100" t="str">
        <f t="shared" si="363"/>
        <v>●</v>
      </c>
      <c r="AR871" s="100" t="str">
        <f t="shared" si="363"/>
        <v>●</v>
      </c>
      <c r="AS871" s="100" t="str">
        <f t="shared" si="363"/>
        <v>●</v>
      </c>
    </row>
    <row r="872" spans="2:45" s="100" customFormat="1" ht="14.25" customHeight="1">
      <c r="B872" s="102" t="s">
        <v>105</v>
      </c>
      <c r="C872" s="106">
        <v>41</v>
      </c>
      <c r="D872" s="107">
        <v>48</v>
      </c>
      <c r="E872" s="107">
        <v>43</v>
      </c>
      <c r="F872" s="107">
        <v>70</v>
      </c>
      <c r="G872" s="107">
        <f>第2表01元データ!T52</f>
        <v>43</v>
      </c>
      <c r="H872" s="107">
        <f t="shared" si="366"/>
        <v>-27</v>
      </c>
      <c r="I872" s="108">
        <f t="shared" si="367"/>
        <v>-38.571428571428577</v>
      </c>
      <c r="J872" s="102"/>
      <c r="K872" s="114" t="s">
        <v>105</v>
      </c>
      <c r="L872" s="106">
        <v>210</v>
      </c>
      <c r="M872" s="107">
        <v>178</v>
      </c>
      <c r="N872" s="107">
        <v>199</v>
      </c>
      <c r="O872" s="107">
        <v>182</v>
      </c>
      <c r="P872" s="107">
        <f>第2表01元データ!U52</f>
        <v>128</v>
      </c>
      <c r="Q872" s="107">
        <f t="shared" si="368"/>
        <v>-54</v>
      </c>
      <c r="R872" s="108">
        <f t="shared" si="369"/>
        <v>-29.670329670329672</v>
      </c>
      <c r="S872" s="108"/>
      <c r="T872" s="100">
        <v>113</v>
      </c>
      <c r="W872" s="100" t="s">
        <v>367</v>
      </c>
      <c r="X872" s="100">
        <v>50</v>
      </c>
      <c r="Y872" s="100">
        <v>41</v>
      </c>
      <c r="Z872" s="100">
        <v>48</v>
      </c>
      <c r="AA872" s="100">
        <v>43</v>
      </c>
      <c r="AC872" s="100" t="s">
        <v>367</v>
      </c>
      <c r="AD872" s="100">
        <v>224</v>
      </c>
      <c r="AE872" s="100">
        <v>210</v>
      </c>
      <c r="AF872" s="100">
        <v>178</v>
      </c>
      <c r="AG872" s="100">
        <v>199</v>
      </c>
      <c r="AJ872" s="100" t="str">
        <f t="shared" si="364"/>
        <v>●</v>
      </c>
      <c r="AK872" s="100" t="str">
        <f t="shared" si="362"/>
        <v>●</v>
      </c>
      <c r="AL872" s="100" t="str">
        <f t="shared" si="362"/>
        <v>●</v>
      </c>
      <c r="AM872" s="100" t="str">
        <f t="shared" si="362"/>
        <v>●</v>
      </c>
      <c r="AP872" s="100" t="str">
        <f t="shared" si="365"/>
        <v>●</v>
      </c>
      <c r="AQ872" s="100" t="str">
        <f t="shared" si="363"/>
        <v>●</v>
      </c>
      <c r="AR872" s="100" t="str">
        <f t="shared" si="363"/>
        <v>●</v>
      </c>
      <c r="AS872" s="100" t="str">
        <f t="shared" si="363"/>
        <v>●</v>
      </c>
    </row>
    <row r="873" spans="2:45" s="100" customFormat="1" ht="14.25" customHeight="1">
      <c r="B873" s="102" t="s">
        <v>106</v>
      </c>
      <c r="C873" s="106">
        <v>39</v>
      </c>
      <c r="D873" s="107">
        <v>32</v>
      </c>
      <c r="E873" s="107">
        <v>50</v>
      </c>
      <c r="F873" s="107">
        <v>41</v>
      </c>
      <c r="G873" s="107">
        <f>第2表01元データ!T53</f>
        <v>61</v>
      </c>
      <c r="H873" s="107">
        <f t="shared" si="366"/>
        <v>20</v>
      </c>
      <c r="I873" s="108">
        <f t="shared" si="367"/>
        <v>48.780487804878049</v>
      </c>
      <c r="J873" s="102"/>
      <c r="K873" s="114" t="s">
        <v>106</v>
      </c>
      <c r="L873" s="106">
        <v>211</v>
      </c>
      <c r="M873" s="107">
        <v>178</v>
      </c>
      <c r="N873" s="107">
        <v>164</v>
      </c>
      <c r="O873" s="107">
        <v>190</v>
      </c>
      <c r="P873" s="107">
        <f>第2表01元データ!U53</f>
        <v>163</v>
      </c>
      <c r="Q873" s="107">
        <f t="shared" si="368"/>
        <v>-27</v>
      </c>
      <c r="R873" s="108">
        <f t="shared" si="369"/>
        <v>-14.210526315789473</v>
      </c>
      <c r="S873" s="108"/>
      <c r="T873" s="100">
        <v>114</v>
      </c>
      <c r="W873" s="100" t="s">
        <v>368</v>
      </c>
      <c r="X873" s="100">
        <v>47</v>
      </c>
      <c r="Y873" s="100">
        <v>39</v>
      </c>
      <c r="Z873" s="100">
        <v>32</v>
      </c>
      <c r="AA873" s="100">
        <v>50</v>
      </c>
      <c r="AC873" s="100" t="s">
        <v>368</v>
      </c>
      <c r="AD873" s="100">
        <v>200</v>
      </c>
      <c r="AE873" s="100">
        <v>211</v>
      </c>
      <c r="AF873" s="100">
        <v>178</v>
      </c>
      <c r="AG873" s="100">
        <v>164</v>
      </c>
      <c r="AJ873" s="100" t="str">
        <f t="shared" si="364"/>
        <v>●</v>
      </c>
      <c r="AK873" s="100" t="str">
        <f t="shared" si="362"/>
        <v>●</v>
      </c>
      <c r="AL873" s="100" t="str">
        <f t="shared" si="362"/>
        <v>●</v>
      </c>
      <c r="AM873" s="100" t="str">
        <f t="shared" si="362"/>
        <v>●</v>
      </c>
      <c r="AP873" s="100" t="str">
        <f t="shared" si="365"/>
        <v>●</v>
      </c>
      <c r="AQ873" s="100" t="str">
        <f t="shared" si="363"/>
        <v>●</v>
      </c>
      <c r="AR873" s="100" t="str">
        <f t="shared" si="363"/>
        <v>●</v>
      </c>
      <c r="AS873" s="100" t="str">
        <f t="shared" si="363"/>
        <v>●</v>
      </c>
    </row>
    <row r="874" spans="2:45" s="100" customFormat="1" ht="14.25" customHeight="1">
      <c r="B874" s="102" t="s">
        <v>107</v>
      </c>
      <c r="C874" s="106">
        <v>41</v>
      </c>
      <c r="D874" s="107">
        <v>37</v>
      </c>
      <c r="E874" s="107">
        <v>33</v>
      </c>
      <c r="F874" s="107">
        <v>49</v>
      </c>
      <c r="G874" s="107">
        <f>第2表01元データ!T54</f>
        <v>66</v>
      </c>
      <c r="H874" s="107">
        <f t="shared" si="366"/>
        <v>17</v>
      </c>
      <c r="I874" s="108">
        <f t="shared" si="367"/>
        <v>34.693877551020407</v>
      </c>
      <c r="J874" s="102"/>
      <c r="K874" s="114" t="s">
        <v>107</v>
      </c>
      <c r="L874" s="106">
        <v>153</v>
      </c>
      <c r="M874" s="107">
        <v>171</v>
      </c>
      <c r="N874" s="107">
        <v>149</v>
      </c>
      <c r="O874" s="107">
        <v>136</v>
      </c>
      <c r="P874" s="107">
        <f>第2表01元データ!U54</f>
        <v>164</v>
      </c>
      <c r="Q874" s="107">
        <f t="shared" si="368"/>
        <v>28</v>
      </c>
      <c r="R874" s="108">
        <f t="shared" si="369"/>
        <v>20.588235294117645</v>
      </c>
      <c r="S874" s="108"/>
      <c r="T874" s="100">
        <v>115</v>
      </c>
      <c r="W874" s="100" t="s">
        <v>369</v>
      </c>
      <c r="X874" s="100">
        <v>35</v>
      </c>
      <c r="Y874" s="100">
        <v>41</v>
      </c>
      <c r="Z874" s="100">
        <v>37</v>
      </c>
      <c r="AA874" s="100">
        <v>33</v>
      </c>
      <c r="AC874" s="100" t="s">
        <v>369</v>
      </c>
      <c r="AD874" s="100">
        <v>127</v>
      </c>
      <c r="AE874" s="100">
        <v>153</v>
      </c>
      <c r="AF874" s="100">
        <v>171</v>
      </c>
      <c r="AG874" s="100">
        <v>149</v>
      </c>
      <c r="AJ874" s="100" t="str">
        <f t="shared" si="364"/>
        <v>●</v>
      </c>
      <c r="AK874" s="100" t="str">
        <f t="shared" si="362"/>
        <v>●</v>
      </c>
      <c r="AL874" s="100" t="str">
        <f t="shared" si="362"/>
        <v>●</v>
      </c>
      <c r="AM874" s="100" t="str">
        <f t="shared" si="362"/>
        <v>●</v>
      </c>
      <c r="AP874" s="100" t="str">
        <f t="shared" si="365"/>
        <v>●</v>
      </c>
      <c r="AQ874" s="100" t="str">
        <f t="shared" si="363"/>
        <v>●</v>
      </c>
      <c r="AR874" s="100" t="str">
        <f t="shared" si="363"/>
        <v>●</v>
      </c>
      <c r="AS874" s="100" t="str">
        <f t="shared" si="363"/>
        <v>●</v>
      </c>
    </row>
    <row r="875" spans="2:45" s="100" customFormat="1" ht="14.25" customHeight="1">
      <c r="B875" s="102" t="s">
        <v>108</v>
      </c>
      <c r="C875" s="106">
        <v>17</v>
      </c>
      <c r="D875" s="107">
        <v>23</v>
      </c>
      <c r="E875" s="107">
        <v>32</v>
      </c>
      <c r="F875" s="107">
        <v>29</v>
      </c>
      <c r="G875" s="107">
        <f>第2表01元データ!T55</f>
        <v>33</v>
      </c>
      <c r="H875" s="107">
        <f t="shared" si="366"/>
        <v>4</v>
      </c>
      <c r="I875" s="108">
        <f t="shared" si="367"/>
        <v>13.793103448275861</v>
      </c>
      <c r="J875" s="102"/>
      <c r="K875" s="114" t="s">
        <v>108</v>
      </c>
      <c r="L875" s="106">
        <v>98</v>
      </c>
      <c r="M875" s="107">
        <v>121</v>
      </c>
      <c r="N875" s="107">
        <v>142</v>
      </c>
      <c r="O875" s="107">
        <v>132</v>
      </c>
      <c r="P875" s="107">
        <f>第2表01元データ!U55</f>
        <v>142</v>
      </c>
      <c r="Q875" s="107">
        <f t="shared" si="368"/>
        <v>10</v>
      </c>
      <c r="R875" s="108">
        <f t="shared" si="369"/>
        <v>7.5757575757575761</v>
      </c>
      <c r="S875" s="108"/>
      <c r="T875" s="100">
        <v>116</v>
      </c>
      <c r="W875" s="100" t="s">
        <v>370</v>
      </c>
      <c r="X875" s="100">
        <v>28</v>
      </c>
      <c r="Y875" s="100">
        <v>17</v>
      </c>
      <c r="Z875" s="100">
        <v>23</v>
      </c>
      <c r="AA875" s="100">
        <v>32</v>
      </c>
      <c r="AC875" s="100" t="s">
        <v>370</v>
      </c>
      <c r="AD875" s="100">
        <v>97</v>
      </c>
      <c r="AE875" s="100">
        <v>98</v>
      </c>
      <c r="AF875" s="100">
        <v>121</v>
      </c>
      <c r="AG875" s="100">
        <v>142</v>
      </c>
      <c r="AJ875" s="100" t="str">
        <f t="shared" si="364"/>
        <v>●</v>
      </c>
      <c r="AK875" s="100" t="str">
        <f t="shared" si="362"/>
        <v>●</v>
      </c>
      <c r="AL875" s="100" t="str">
        <f t="shared" si="362"/>
        <v>●</v>
      </c>
      <c r="AM875" s="100" t="str">
        <f t="shared" si="362"/>
        <v>●</v>
      </c>
      <c r="AP875" s="100" t="str">
        <f t="shared" si="365"/>
        <v>●</v>
      </c>
      <c r="AQ875" s="100" t="str">
        <f t="shared" si="363"/>
        <v>●</v>
      </c>
      <c r="AR875" s="100" t="str">
        <f t="shared" si="363"/>
        <v>●</v>
      </c>
      <c r="AS875" s="100" t="str">
        <f t="shared" si="363"/>
        <v>●</v>
      </c>
    </row>
    <row r="876" spans="2:45" s="100" customFormat="1" ht="14.25" customHeight="1">
      <c r="B876" s="102" t="s">
        <v>109</v>
      </c>
      <c r="C876" s="106">
        <v>19</v>
      </c>
      <c r="D876" s="107">
        <v>18</v>
      </c>
      <c r="E876" s="107">
        <v>18</v>
      </c>
      <c r="F876" s="107">
        <v>22</v>
      </c>
      <c r="G876" s="107">
        <f>第2表01元データ!T56</f>
        <v>31</v>
      </c>
      <c r="H876" s="107">
        <f t="shared" si="366"/>
        <v>9</v>
      </c>
      <c r="I876" s="108">
        <f t="shared" si="367"/>
        <v>40.909090909090914</v>
      </c>
      <c r="J876" s="102"/>
      <c r="K876" s="114" t="s">
        <v>109</v>
      </c>
      <c r="L876" s="106">
        <v>68</v>
      </c>
      <c r="M876" s="107">
        <v>60</v>
      </c>
      <c r="N876" s="107">
        <v>83</v>
      </c>
      <c r="O876" s="107">
        <v>118</v>
      </c>
      <c r="P876" s="107">
        <f>第2表01元データ!U56</f>
        <v>93</v>
      </c>
      <c r="Q876" s="107">
        <f t="shared" si="368"/>
        <v>-25</v>
      </c>
      <c r="R876" s="108">
        <f t="shared" si="369"/>
        <v>-21.1864406779661</v>
      </c>
      <c r="S876" s="108"/>
      <c r="T876" s="100">
        <v>117</v>
      </c>
      <c r="W876" s="100" t="s">
        <v>371</v>
      </c>
      <c r="X876" s="100">
        <v>21</v>
      </c>
      <c r="Y876" s="100">
        <v>19</v>
      </c>
      <c r="Z876" s="100">
        <v>18</v>
      </c>
      <c r="AA876" s="100">
        <v>18</v>
      </c>
      <c r="AC876" s="100" t="s">
        <v>371</v>
      </c>
      <c r="AD876" s="100">
        <v>66</v>
      </c>
      <c r="AE876" s="100">
        <v>68</v>
      </c>
      <c r="AF876" s="100">
        <v>60</v>
      </c>
      <c r="AG876" s="100">
        <v>83</v>
      </c>
      <c r="AJ876" s="100" t="str">
        <f t="shared" si="364"/>
        <v>●</v>
      </c>
      <c r="AK876" s="100" t="str">
        <f t="shared" si="362"/>
        <v>●</v>
      </c>
      <c r="AL876" s="100" t="str">
        <f t="shared" si="362"/>
        <v>○</v>
      </c>
      <c r="AM876" s="100" t="str">
        <f t="shared" si="362"/>
        <v>●</v>
      </c>
      <c r="AP876" s="100" t="str">
        <f t="shared" si="365"/>
        <v>●</v>
      </c>
      <c r="AQ876" s="100" t="str">
        <f t="shared" si="363"/>
        <v>●</v>
      </c>
      <c r="AR876" s="100" t="str">
        <f t="shared" si="363"/>
        <v>●</v>
      </c>
      <c r="AS876" s="100" t="str">
        <f t="shared" si="363"/>
        <v>●</v>
      </c>
    </row>
    <row r="877" spans="2:45" s="100" customFormat="1" ht="14.25" customHeight="1">
      <c r="B877" s="102" t="s">
        <v>110</v>
      </c>
      <c r="C877" s="106">
        <v>14</v>
      </c>
      <c r="D877" s="107">
        <v>11</v>
      </c>
      <c r="E877" s="107">
        <v>10</v>
      </c>
      <c r="F877" s="107">
        <v>15</v>
      </c>
      <c r="G877" s="107">
        <f>第2表01元データ!T57</f>
        <v>12</v>
      </c>
      <c r="H877" s="107">
        <f t="shared" si="366"/>
        <v>-3</v>
      </c>
      <c r="I877" s="108">
        <f t="shared" si="367"/>
        <v>-20</v>
      </c>
      <c r="J877" s="102"/>
      <c r="K877" s="114" t="s">
        <v>110</v>
      </c>
      <c r="L877" s="106">
        <v>57</v>
      </c>
      <c r="M877" s="107">
        <v>65</v>
      </c>
      <c r="N877" s="107">
        <v>68</v>
      </c>
      <c r="O877" s="107">
        <v>77</v>
      </c>
      <c r="P877" s="107">
        <f>第2表01元データ!U57</f>
        <v>125</v>
      </c>
      <c r="Q877" s="107">
        <f t="shared" si="368"/>
        <v>48</v>
      </c>
      <c r="R877" s="108">
        <f t="shared" si="369"/>
        <v>62.337662337662337</v>
      </c>
      <c r="S877" s="108"/>
      <c r="T877" s="100">
        <v>118</v>
      </c>
      <c r="W877" s="100" t="s">
        <v>378</v>
      </c>
      <c r="X877" s="100">
        <v>5</v>
      </c>
      <c r="Y877" s="100">
        <v>14</v>
      </c>
      <c r="Z877" s="100">
        <v>11</v>
      </c>
      <c r="AA877" s="100">
        <v>10</v>
      </c>
      <c r="AC877" s="100" t="s">
        <v>378</v>
      </c>
      <c r="AD877" s="100">
        <v>37</v>
      </c>
      <c r="AE877" s="100">
        <v>57</v>
      </c>
      <c r="AF877" s="100">
        <v>65</v>
      </c>
      <c r="AG877" s="100">
        <v>68</v>
      </c>
      <c r="AJ877" s="100" t="str">
        <f t="shared" si="364"/>
        <v>●</v>
      </c>
      <c r="AK877" s="100" t="str">
        <f t="shared" si="362"/>
        <v>●</v>
      </c>
      <c r="AL877" s="100" t="str">
        <f t="shared" si="362"/>
        <v>●</v>
      </c>
      <c r="AM877" s="100" t="str">
        <f t="shared" si="362"/>
        <v>●</v>
      </c>
      <c r="AP877" s="100" t="str">
        <f t="shared" si="365"/>
        <v>●</v>
      </c>
      <c r="AQ877" s="100" t="str">
        <f t="shared" si="363"/>
        <v>●</v>
      </c>
      <c r="AR877" s="100" t="str">
        <f t="shared" si="363"/>
        <v>●</v>
      </c>
      <c r="AS877" s="100" t="str">
        <f t="shared" si="363"/>
        <v>●</v>
      </c>
    </row>
    <row r="878" spans="2:45" s="100" customFormat="1" ht="14.25" customHeight="1">
      <c r="B878" s="119" t="s">
        <v>111</v>
      </c>
      <c r="C878" s="120" t="s">
        <v>313</v>
      </c>
      <c r="D878" s="116" t="s">
        <v>313</v>
      </c>
      <c r="E878" s="116" t="s">
        <v>313</v>
      </c>
      <c r="F878" s="116" t="s">
        <v>313</v>
      </c>
      <c r="G878" s="107">
        <f>第2表01元データ!T58</f>
        <v>24</v>
      </c>
      <c r="H878" s="107"/>
      <c r="I878" s="108"/>
      <c r="K878" s="119" t="s">
        <v>111</v>
      </c>
      <c r="L878" s="120" t="s">
        <v>313</v>
      </c>
      <c r="M878" s="116" t="s">
        <v>313</v>
      </c>
      <c r="N878" s="116" t="s">
        <v>313</v>
      </c>
      <c r="O878" s="116" t="s">
        <v>313</v>
      </c>
      <c r="P878" s="107">
        <f>第2表01元データ!U58</f>
        <v>67</v>
      </c>
      <c r="Q878" s="107"/>
      <c r="R878" s="108"/>
      <c r="T878" s="100">
        <v>119</v>
      </c>
    </row>
    <row r="879" spans="2:45" s="100" customFormat="1" ht="14.25" customHeight="1">
      <c r="G879" s="168"/>
      <c r="P879" s="168"/>
    </row>
    <row r="880" spans="2:45" s="100" customFormat="1" ht="14.25" customHeight="1">
      <c r="G880" s="168"/>
      <c r="P880" s="168"/>
    </row>
    <row r="881" spans="2:45" s="99" customFormat="1" ht="14.25" customHeight="1">
      <c r="B881" s="99" t="str">
        <f>LEFT(B821,LEN(B821)-2)&amp;+"女"</f>
        <v>色内・女</v>
      </c>
      <c r="K881" s="99" t="str">
        <f>LEFT(K821,LEN(K821)-2)&amp;+"女"</f>
        <v>稲穂・女</v>
      </c>
      <c r="W881" s="100"/>
      <c r="X881" s="100"/>
      <c r="Y881" s="100"/>
      <c r="Z881" s="100"/>
      <c r="AA881" s="100"/>
      <c r="AB881" s="100"/>
      <c r="AC881" s="100"/>
      <c r="AD881" s="100"/>
      <c r="AE881" s="100"/>
      <c r="AF881" s="100"/>
      <c r="AG881" s="100"/>
    </row>
    <row r="882" spans="2:45" s="100" customFormat="1" ht="14.25" customHeight="1">
      <c r="B882" s="583" t="s">
        <v>335</v>
      </c>
      <c r="C882" s="101"/>
      <c r="D882" s="101"/>
      <c r="E882" s="101"/>
      <c r="F882" s="101"/>
      <c r="G882" s="135"/>
      <c r="H882" s="131"/>
      <c r="I882" s="131"/>
      <c r="J882" s="102"/>
      <c r="K882" s="583" t="s">
        <v>335</v>
      </c>
      <c r="L882" s="101"/>
      <c r="M882" s="101"/>
      <c r="N882" s="101"/>
      <c r="O882" s="101"/>
      <c r="P882" s="135"/>
      <c r="Q882" s="131"/>
      <c r="R882" s="131"/>
      <c r="S882" s="103"/>
    </row>
    <row r="883" spans="2:45" s="100" customFormat="1" ht="14.25" customHeight="1">
      <c r="B883" s="584"/>
      <c r="C883" s="130" t="str">
        <f>$C$4</f>
        <v>平成7年</v>
      </c>
      <c r="D883" s="130" t="str">
        <f>$D$4</f>
        <v>平成12年</v>
      </c>
      <c r="E883" s="130" t="str">
        <f>$E$4</f>
        <v>平成17年</v>
      </c>
      <c r="F883" s="130" t="str">
        <f>$F$4</f>
        <v>平成22年</v>
      </c>
      <c r="G883" s="130" t="s">
        <v>410</v>
      </c>
      <c r="H883" s="133" t="str">
        <f>$H$4</f>
        <v>対平成</v>
      </c>
      <c r="I883" s="134" t="str">
        <f>$I$4</f>
        <v>22年</v>
      </c>
      <c r="J883" s="102"/>
      <c r="K883" s="584"/>
      <c r="L883" s="130" t="str">
        <f>$C$4</f>
        <v>平成7年</v>
      </c>
      <c r="M883" s="130" t="str">
        <f>$D$4</f>
        <v>平成12年</v>
      </c>
      <c r="N883" s="130" t="str">
        <f>$E$4</f>
        <v>平成17年</v>
      </c>
      <c r="O883" s="130" t="str">
        <f>$F$4</f>
        <v>平成22年</v>
      </c>
      <c r="P883" s="130" t="s">
        <v>410</v>
      </c>
      <c r="Q883" s="133" t="str">
        <f>$H$4</f>
        <v>対平成</v>
      </c>
      <c r="R883" s="134" t="str">
        <f>$I$4</f>
        <v>22年</v>
      </c>
      <c r="S883" s="103"/>
    </row>
    <row r="884" spans="2:45" s="100" customFormat="1" ht="14.25" customHeight="1">
      <c r="B884" s="585"/>
      <c r="C884" s="104"/>
      <c r="D884" s="104"/>
      <c r="E884" s="104"/>
      <c r="F884" s="104"/>
      <c r="G884" s="104"/>
      <c r="H884" s="132" t="s">
        <v>88</v>
      </c>
      <c r="I884" s="133" t="s">
        <v>398</v>
      </c>
      <c r="J884" s="102"/>
      <c r="K884" s="585"/>
      <c r="L884" s="104"/>
      <c r="M884" s="104"/>
      <c r="N884" s="104"/>
      <c r="O884" s="104"/>
      <c r="P884" s="104"/>
      <c r="Q884" s="132" t="s">
        <v>88</v>
      </c>
      <c r="R884" s="133" t="s">
        <v>398</v>
      </c>
      <c r="S884" s="103"/>
    </row>
    <row r="885" spans="2:45" s="199" customFormat="1" ht="14.25" customHeight="1">
      <c r="B885" s="200" t="s">
        <v>90</v>
      </c>
      <c r="C885" s="198">
        <v>723</v>
      </c>
      <c r="D885" s="194">
        <v>736</v>
      </c>
      <c r="E885" s="194">
        <v>801</v>
      </c>
      <c r="F885" s="194">
        <v>892</v>
      </c>
      <c r="G885" s="194">
        <f>IF(COUNTIF(G890:G908,"x"),"x",IF(SUM(G890:G908)=0,"-",SUM(G890:G908)))</f>
        <v>893</v>
      </c>
      <c r="H885" s="193">
        <f t="shared" ref="H885:H888" si="370">IF(G885="x","x",IF(AND(G885="-",F885="-"),"-",IF(AND(G885="-",F885&gt;0),F885*-1,IF(AND(G885&gt;0,F885="-"),G885,G885-F885))))</f>
        <v>1</v>
      </c>
      <c r="I885" s="195">
        <f t="shared" ref="I885:I888" si="371">IF(H885="x","x",IF(H885="-","-",IF(AND(F885="-",G885&gt;0),"皆増",IF(AND(F885&gt;0,G885="-"),"皆減",H885/F885*100))))</f>
        <v>0.11210762331838565</v>
      </c>
      <c r="J885" s="196"/>
      <c r="K885" s="197" t="s">
        <v>90</v>
      </c>
      <c r="L885" s="198">
        <v>3338</v>
      </c>
      <c r="M885" s="194">
        <v>3194</v>
      </c>
      <c r="N885" s="194">
        <v>2923</v>
      </c>
      <c r="O885" s="194">
        <v>2810</v>
      </c>
      <c r="P885" s="194">
        <f>IF(COUNTIF(P890:P908,"x"),"x",IF(SUM(P890:P908)=0,"-",SUM(P890:P908)))</f>
        <v>2542</v>
      </c>
      <c r="Q885" s="193">
        <f t="shared" ref="Q885:Q888" si="372">IF(P885="x","x",IF(AND(P885="-",O885="-"),"-",IF(AND(P885="-",O885&gt;0),O885*-1,IF(AND(P885&gt;0,O885="-"),P885,P885-O885))))</f>
        <v>-268</v>
      </c>
      <c r="R885" s="195">
        <f t="shared" ref="R885:R888" si="373">IF(Q885="x","x",IF(Q885="-","-",IF(AND(O885="-",P885&gt;0),"皆増",IF(AND(O885&gt;0,P885="-"),"皆減",Q885/O885*100))))</f>
        <v>-9.537366548042705</v>
      </c>
      <c r="S885" s="195"/>
      <c r="W885" s="199" t="s">
        <v>373</v>
      </c>
      <c r="X885" s="199">
        <v>905</v>
      </c>
      <c r="Y885" s="199">
        <v>723</v>
      </c>
      <c r="Z885" s="199">
        <v>736</v>
      </c>
      <c r="AA885" s="199">
        <v>801</v>
      </c>
      <c r="AC885" s="199" t="s">
        <v>373</v>
      </c>
      <c r="AD885" s="199">
        <v>3780</v>
      </c>
      <c r="AE885" s="199">
        <v>3338</v>
      </c>
      <c r="AF885" s="199">
        <v>3194</v>
      </c>
      <c r="AG885" s="199">
        <v>2923</v>
      </c>
      <c r="AJ885" s="199" t="str">
        <f>IF(C885=X885,"○","●")</f>
        <v>●</v>
      </c>
      <c r="AK885" s="199" t="str">
        <f t="shared" ref="AK885:AM907" si="374">IF(D885=Y885,"○","●")</f>
        <v>●</v>
      </c>
      <c r="AL885" s="199" t="str">
        <f t="shared" si="374"/>
        <v>●</v>
      </c>
      <c r="AM885" s="199" t="str">
        <f t="shared" si="374"/>
        <v>●</v>
      </c>
      <c r="AP885" s="199" t="str">
        <f>IF(L885=AD885,"○","●")</f>
        <v>●</v>
      </c>
      <c r="AQ885" s="199" t="str">
        <f t="shared" ref="AQ885:AS907" si="375">IF(M885=AE885,"○","●")</f>
        <v>●</v>
      </c>
      <c r="AR885" s="199" t="str">
        <f t="shared" si="375"/>
        <v>●</v>
      </c>
      <c r="AS885" s="199" t="str">
        <f t="shared" si="375"/>
        <v>●</v>
      </c>
    </row>
    <row r="886" spans="2:45" s="100" customFormat="1" ht="14.25" customHeight="1">
      <c r="B886" s="105" t="s">
        <v>91</v>
      </c>
      <c r="C886" s="106">
        <v>75</v>
      </c>
      <c r="D886" s="107">
        <v>53</v>
      </c>
      <c r="E886" s="107">
        <v>56</v>
      </c>
      <c r="F886" s="107">
        <v>83</v>
      </c>
      <c r="G886" s="107">
        <f>IF(COUNTIF(G890:G892,"x"),"x",IF(SUM(G890:G892)=0,"-",SUM(G890:G892)))</f>
        <v>59</v>
      </c>
      <c r="H886" s="107">
        <f t="shared" si="370"/>
        <v>-24</v>
      </c>
      <c r="I886" s="108">
        <f t="shared" si="371"/>
        <v>-28.915662650602407</v>
      </c>
      <c r="J886" s="102"/>
      <c r="K886" s="109" t="s">
        <v>91</v>
      </c>
      <c r="L886" s="106">
        <v>260</v>
      </c>
      <c r="M886" s="107">
        <v>226</v>
      </c>
      <c r="N886" s="107">
        <v>207</v>
      </c>
      <c r="O886" s="107">
        <v>201</v>
      </c>
      <c r="P886" s="107">
        <f>IF(COUNTIF(P890:P892,"x"),"x",IF(SUM(P890:P892)=0,"-",SUM(P890:P892)))</f>
        <v>133</v>
      </c>
      <c r="Q886" s="107">
        <f t="shared" si="372"/>
        <v>-68</v>
      </c>
      <c r="R886" s="108">
        <f t="shared" si="373"/>
        <v>-33.830845771144283</v>
      </c>
      <c r="S886" s="108"/>
      <c r="W886" s="100" t="s">
        <v>374</v>
      </c>
      <c r="X886" s="100">
        <v>96</v>
      </c>
      <c r="Y886" s="100">
        <v>75</v>
      </c>
      <c r="Z886" s="100">
        <v>53</v>
      </c>
      <c r="AA886" s="100">
        <v>56</v>
      </c>
      <c r="AC886" s="100" t="s">
        <v>374</v>
      </c>
      <c r="AD886" s="100">
        <v>411</v>
      </c>
      <c r="AE886" s="100">
        <v>260</v>
      </c>
      <c r="AF886" s="100">
        <v>226</v>
      </c>
      <c r="AG886" s="100">
        <v>207</v>
      </c>
      <c r="AJ886" s="100" t="str">
        <f t="shared" ref="AJ886:AJ907" si="376">IF(C886=X886,"○","●")</f>
        <v>●</v>
      </c>
      <c r="AK886" s="100" t="str">
        <f t="shared" si="374"/>
        <v>●</v>
      </c>
      <c r="AL886" s="100" t="str">
        <f t="shared" si="374"/>
        <v>●</v>
      </c>
      <c r="AM886" s="100" t="str">
        <f t="shared" si="374"/>
        <v>●</v>
      </c>
      <c r="AP886" s="100" t="str">
        <f t="shared" ref="AP886:AP907" si="377">IF(L886=AD886,"○","●")</f>
        <v>●</v>
      </c>
      <c r="AQ886" s="100" t="str">
        <f t="shared" si="375"/>
        <v>●</v>
      </c>
      <c r="AR886" s="100" t="str">
        <f t="shared" si="375"/>
        <v>●</v>
      </c>
      <c r="AS886" s="100" t="str">
        <f>IF(O886=AG886,"○","●")</f>
        <v>●</v>
      </c>
    </row>
    <row r="887" spans="2:45" s="100" customFormat="1" ht="14.25" customHeight="1">
      <c r="B887" s="105" t="s">
        <v>92</v>
      </c>
      <c r="C887" s="106">
        <v>450</v>
      </c>
      <c r="D887" s="107">
        <v>456</v>
      </c>
      <c r="E887" s="107">
        <v>485</v>
      </c>
      <c r="F887" s="107">
        <v>539</v>
      </c>
      <c r="G887" s="296">
        <f>IF(COUNTIF(G893:G902,"x"),"x",IF(SUM(G893:G902)=0,"-",SUM(G893:G902)))</f>
        <v>487</v>
      </c>
      <c r="H887" s="107">
        <f t="shared" si="370"/>
        <v>-52</v>
      </c>
      <c r="I887" s="108">
        <f t="shared" si="371"/>
        <v>-9.6474953617810755</v>
      </c>
      <c r="J887" s="102"/>
      <c r="K887" s="109" t="s">
        <v>92</v>
      </c>
      <c r="L887" s="106">
        <v>2049</v>
      </c>
      <c r="M887" s="107">
        <v>1878</v>
      </c>
      <c r="N887" s="107">
        <v>1581</v>
      </c>
      <c r="O887" s="107">
        <v>1396</v>
      </c>
      <c r="P887" s="296">
        <f>IF(COUNTIF(P893:P902,"x"),"x",IF(SUM(P893:P902)=0,"-",SUM(P893:P902)))</f>
        <v>1092</v>
      </c>
      <c r="Q887" s="107">
        <f t="shared" si="372"/>
        <v>-304</v>
      </c>
      <c r="R887" s="108">
        <f t="shared" si="373"/>
        <v>-21.776504297994272</v>
      </c>
      <c r="S887" s="108"/>
      <c r="W887" s="100" t="s">
        <v>375</v>
      </c>
      <c r="X887" s="100">
        <v>608</v>
      </c>
      <c r="Y887" s="100">
        <v>450</v>
      </c>
      <c r="Z887" s="100">
        <v>456</v>
      </c>
      <c r="AA887" s="100">
        <v>485</v>
      </c>
      <c r="AC887" s="100" t="s">
        <v>375</v>
      </c>
      <c r="AD887" s="100">
        <v>2391</v>
      </c>
      <c r="AE887" s="100">
        <v>2049</v>
      </c>
      <c r="AF887" s="100">
        <v>1878</v>
      </c>
      <c r="AG887" s="100">
        <v>1581</v>
      </c>
      <c r="AJ887" s="100" t="str">
        <f t="shared" si="376"/>
        <v>●</v>
      </c>
      <c r="AK887" s="100" t="str">
        <f t="shared" si="374"/>
        <v>●</v>
      </c>
      <c r="AL887" s="100" t="str">
        <f>IF(E887=Z887,"○","●")</f>
        <v>●</v>
      </c>
      <c r="AM887" s="100" t="str">
        <f t="shared" si="374"/>
        <v>●</v>
      </c>
      <c r="AP887" s="100" t="str">
        <f t="shared" si="377"/>
        <v>●</v>
      </c>
      <c r="AQ887" s="100" t="str">
        <f t="shared" si="375"/>
        <v>●</v>
      </c>
      <c r="AR887" s="100" t="str">
        <f t="shared" si="375"/>
        <v>●</v>
      </c>
      <c r="AS887" s="100" t="str">
        <f t="shared" si="375"/>
        <v>●</v>
      </c>
    </row>
    <row r="888" spans="2:45" s="100" customFormat="1" ht="14.25" customHeight="1">
      <c r="B888" s="105" t="s">
        <v>93</v>
      </c>
      <c r="C888" s="106">
        <v>198</v>
      </c>
      <c r="D888" s="107">
        <v>227</v>
      </c>
      <c r="E888" s="107">
        <v>260</v>
      </c>
      <c r="F888" s="107">
        <v>270</v>
      </c>
      <c r="G888" s="107">
        <f>IF(COUNTIF(G903:G907,"x"),"x",IF(SUM(G903,G907)=0,"-",SUM(G903:G907)))</f>
        <v>329</v>
      </c>
      <c r="H888" s="107">
        <f t="shared" si="370"/>
        <v>59</v>
      </c>
      <c r="I888" s="108">
        <f t="shared" si="371"/>
        <v>21.851851851851851</v>
      </c>
      <c r="J888" s="102"/>
      <c r="K888" s="109" t="s">
        <v>93</v>
      </c>
      <c r="L888" s="106">
        <v>1029</v>
      </c>
      <c r="M888" s="107">
        <v>1090</v>
      </c>
      <c r="N888" s="107">
        <v>1135</v>
      </c>
      <c r="O888" s="107">
        <v>1213</v>
      </c>
      <c r="P888" s="107">
        <f>IF(COUNTIF(P903:P907,"x"),"x",IF(SUM(P903,P907)=0,"-",SUM(P903:P907)))</f>
        <v>1277</v>
      </c>
      <c r="Q888" s="107">
        <f t="shared" si="372"/>
        <v>64</v>
      </c>
      <c r="R888" s="108">
        <f t="shared" si="373"/>
        <v>5.2761747732893651</v>
      </c>
      <c r="S888" s="108"/>
      <c r="W888" s="100" t="s">
        <v>376</v>
      </c>
      <c r="X888" s="100">
        <v>201</v>
      </c>
      <c r="Y888" s="100">
        <v>198</v>
      </c>
      <c r="Z888" s="100">
        <v>227</v>
      </c>
      <c r="AA888" s="100">
        <v>260</v>
      </c>
      <c r="AC888" s="100" t="s">
        <v>376</v>
      </c>
      <c r="AD888" s="100">
        <v>978</v>
      </c>
      <c r="AE888" s="100">
        <v>1029</v>
      </c>
      <c r="AF888" s="100">
        <v>1090</v>
      </c>
      <c r="AG888" s="100">
        <v>1135</v>
      </c>
      <c r="AJ888" s="100" t="str">
        <f t="shared" si="376"/>
        <v>●</v>
      </c>
      <c r="AK888" s="100" t="str">
        <f t="shared" si="374"/>
        <v>●</v>
      </c>
      <c r="AL888" s="100" t="str">
        <f t="shared" si="374"/>
        <v>●</v>
      </c>
      <c r="AM888" s="100" t="str">
        <f t="shared" si="374"/>
        <v>●</v>
      </c>
      <c r="AP888" s="100" t="str">
        <f t="shared" si="377"/>
        <v>●</v>
      </c>
      <c r="AQ888" s="100" t="str">
        <f t="shared" si="375"/>
        <v>●</v>
      </c>
      <c r="AR888" s="100" t="str">
        <f t="shared" si="375"/>
        <v>●</v>
      </c>
      <c r="AS888" s="100" t="str">
        <f t="shared" si="375"/>
        <v>●</v>
      </c>
    </row>
    <row r="889" spans="2:45" s="100" customFormat="1" ht="14.25" customHeight="1">
      <c r="B889" s="102"/>
      <c r="C889" s="106"/>
      <c r="D889" s="112"/>
      <c r="E889" s="112"/>
      <c r="F889" s="112"/>
      <c r="G889" s="112"/>
      <c r="H889" s="112"/>
      <c r="I889" s="113"/>
      <c r="J889" s="102"/>
      <c r="K889" s="114"/>
      <c r="L889" s="106"/>
      <c r="M889" s="112"/>
      <c r="N889" s="112"/>
      <c r="O889" s="112"/>
      <c r="P889" s="112"/>
      <c r="Q889" s="112"/>
      <c r="R889" s="113"/>
      <c r="S889" s="113"/>
      <c r="AJ889" s="100" t="str">
        <f t="shared" si="376"/>
        <v>○</v>
      </c>
      <c r="AK889" s="100" t="str">
        <f t="shared" si="374"/>
        <v>○</v>
      </c>
      <c r="AL889" s="100" t="str">
        <f t="shared" si="374"/>
        <v>○</v>
      </c>
      <c r="AM889" s="100" t="str">
        <f t="shared" si="374"/>
        <v>○</v>
      </c>
      <c r="AP889" s="100" t="str">
        <f t="shared" si="377"/>
        <v>○</v>
      </c>
      <c r="AQ889" s="100" t="str">
        <f t="shared" si="375"/>
        <v>○</v>
      </c>
      <c r="AR889" s="100" t="str">
        <f t="shared" si="375"/>
        <v>○</v>
      </c>
      <c r="AS889" s="100" t="str">
        <f t="shared" si="375"/>
        <v>○</v>
      </c>
    </row>
    <row r="890" spans="2:45" s="100" customFormat="1" ht="14.25" customHeight="1">
      <c r="B890" s="102" t="s">
        <v>94</v>
      </c>
      <c r="C890" s="106">
        <v>12</v>
      </c>
      <c r="D890" s="107">
        <v>20</v>
      </c>
      <c r="E890" s="107">
        <v>25</v>
      </c>
      <c r="F890" s="107">
        <v>33</v>
      </c>
      <c r="G890" s="107">
        <f>第2表01元データ!T66</f>
        <v>9</v>
      </c>
      <c r="H890" s="107">
        <f t="shared" ref="H890:H907" si="378">IF(G890="x","x",IF(AND(G890="-",F890="-"),"-",IF(AND(G890="-",F890&gt;0),F890*-1,IF(AND(G890&gt;0,F890="-"),G890,G890-F890))))</f>
        <v>-24</v>
      </c>
      <c r="I890" s="108">
        <f t="shared" ref="I890:I907" si="379">IF(H890="x","x",IF(H890="-","-",IF(AND(F890="-",G890&gt;0),"皆増",IF(AND(F890&gt;0,G890="-"),"皆減",H890/F890*100))))</f>
        <v>-72.727272727272734</v>
      </c>
      <c r="J890" s="102"/>
      <c r="K890" s="114" t="s">
        <v>94</v>
      </c>
      <c r="L890" s="106">
        <v>53</v>
      </c>
      <c r="M890" s="107">
        <v>79</v>
      </c>
      <c r="N890" s="107">
        <v>76</v>
      </c>
      <c r="O890" s="107">
        <v>58</v>
      </c>
      <c r="P890" s="107">
        <f>第2表01元データ!U66</f>
        <v>46</v>
      </c>
      <c r="Q890" s="107">
        <f t="shared" ref="Q890:Q907" si="380">IF(P890="x","x",IF(AND(P890="-",O890="-"),"-",IF(AND(P890="-",O890&gt;0),O890*-1,IF(AND(P890&gt;0,O890="-"),P890,P890-O890))))</f>
        <v>-12</v>
      </c>
      <c r="R890" s="108">
        <f t="shared" ref="R890:R907" si="381">IF(Q890="x","x",IF(Q890="-","-",IF(AND(O890="-",P890&gt;0),"皆増",IF(AND(O890&gt;0,P890="-"),"皆減",Q890/O890*100))))</f>
        <v>-20.689655172413794</v>
      </c>
      <c r="S890" s="108"/>
      <c r="T890" s="100">
        <v>201</v>
      </c>
      <c r="W890" s="100" t="s">
        <v>377</v>
      </c>
      <c r="X890" s="100">
        <v>27</v>
      </c>
      <c r="Y890" s="100">
        <v>12</v>
      </c>
      <c r="Z890" s="100">
        <v>20</v>
      </c>
      <c r="AA890" s="100">
        <v>25</v>
      </c>
      <c r="AC890" s="100" t="s">
        <v>377</v>
      </c>
      <c r="AD890" s="100">
        <v>87</v>
      </c>
      <c r="AE890" s="100">
        <v>53</v>
      </c>
      <c r="AF890" s="100">
        <v>79</v>
      </c>
      <c r="AG890" s="100">
        <v>76</v>
      </c>
      <c r="AJ890" s="100" t="str">
        <f t="shared" si="376"/>
        <v>●</v>
      </c>
      <c r="AK890" s="100" t="str">
        <f t="shared" si="374"/>
        <v>●</v>
      </c>
      <c r="AL890" s="100" t="str">
        <f t="shared" si="374"/>
        <v>●</v>
      </c>
      <c r="AM890" s="100" t="str">
        <f t="shared" si="374"/>
        <v>●</v>
      </c>
      <c r="AP890" s="100" t="str">
        <f t="shared" si="377"/>
        <v>●</v>
      </c>
      <c r="AQ890" s="100" t="str">
        <f t="shared" si="375"/>
        <v>●</v>
      </c>
      <c r="AR890" s="100" t="str">
        <f t="shared" si="375"/>
        <v>●</v>
      </c>
      <c r="AS890" s="100" t="str">
        <f t="shared" si="375"/>
        <v>●</v>
      </c>
    </row>
    <row r="891" spans="2:45" s="100" customFormat="1" ht="14.25" customHeight="1">
      <c r="B891" s="102" t="s">
        <v>95</v>
      </c>
      <c r="C891" s="106">
        <v>19</v>
      </c>
      <c r="D891" s="107">
        <v>12</v>
      </c>
      <c r="E891" s="107">
        <v>20</v>
      </c>
      <c r="F891" s="107">
        <v>32</v>
      </c>
      <c r="G891" s="107">
        <f>第2表01元データ!T67</f>
        <v>18</v>
      </c>
      <c r="H891" s="107">
        <f t="shared" si="378"/>
        <v>-14</v>
      </c>
      <c r="I891" s="108">
        <f t="shared" si="379"/>
        <v>-43.75</v>
      </c>
      <c r="J891" s="102"/>
      <c r="K891" s="114" t="s">
        <v>95</v>
      </c>
      <c r="L891" s="106">
        <v>97</v>
      </c>
      <c r="M891" s="107">
        <v>53</v>
      </c>
      <c r="N891" s="107">
        <v>71</v>
      </c>
      <c r="O891" s="107">
        <v>72</v>
      </c>
      <c r="P891" s="107">
        <f>第2表01元データ!U67</f>
        <v>37</v>
      </c>
      <c r="Q891" s="107">
        <f t="shared" si="380"/>
        <v>-35</v>
      </c>
      <c r="R891" s="108">
        <f t="shared" si="381"/>
        <v>-48.611111111111107</v>
      </c>
      <c r="S891" s="108"/>
      <c r="T891" s="100">
        <v>202</v>
      </c>
      <c r="W891" s="100" t="s">
        <v>356</v>
      </c>
      <c r="X891" s="100">
        <v>41</v>
      </c>
      <c r="Y891" s="100">
        <v>19</v>
      </c>
      <c r="Z891" s="100">
        <v>12</v>
      </c>
      <c r="AA891" s="100">
        <v>20</v>
      </c>
      <c r="AC891" s="100" t="s">
        <v>356</v>
      </c>
      <c r="AD891" s="100">
        <v>126</v>
      </c>
      <c r="AE891" s="100">
        <v>97</v>
      </c>
      <c r="AF891" s="100">
        <v>53</v>
      </c>
      <c r="AG891" s="100">
        <v>71</v>
      </c>
      <c r="AJ891" s="100" t="str">
        <f t="shared" si="376"/>
        <v>●</v>
      </c>
      <c r="AK891" s="100" t="str">
        <f t="shared" si="374"/>
        <v>●</v>
      </c>
      <c r="AL891" s="100" t="str">
        <f t="shared" si="374"/>
        <v>●</v>
      </c>
      <c r="AM891" s="100" t="str">
        <f t="shared" si="374"/>
        <v>●</v>
      </c>
      <c r="AP891" s="100" t="str">
        <f t="shared" si="377"/>
        <v>●</v>
      </c>
      <c r="AQ891" s="100" t="str">
        <f t="shared" si="375"/>
        <v>●</v>
      </c>
      <c r="AR891" s="100" t="str">
        <f t="shared" si="375"/>
        <v>●</v>
      </c>
      <c r="AS891" s="100" t="str">
        <f t="shared" si="375"/>
        <v>●</v>
      </c>
    </row>
    <row r="892" spans="2:45" s="100" customFormat="1" ht="14.25" customHeight="1">
      <c r="B892" s="102" t="s">
        <v>96</v>
      </c>
      <c r="C892" s="106">
        <v>44</v>
      </c>
      <c r="D892" s="107">
        <v>21</v>
      </c>
      <c r="E892" s="107">
        <v>11</v>
      </c>
      <c r="F892" s="107">
        <v>18</v>
      </c>
      <c r="G892" s="107">
        <f>第2表01元データ!T68</f>
        <v>32</v>
      </c>
      <c r="H892" s="107">
        <f t="shared" si="378"/>
        <v>14</v>
      </c>
      <c r="I892" s="108">
        <f t="shared" si="379"/>
        <v>77.777777777777786</v>
      </c>
      <c r="J892" s="102"/>
      <c r="K892" s="114" t="s">
        <v>96</v>
      </c>
      <c r="L892" s="106">
        <v>110</v>
      </c>
      <c r="M892" s="107">
        <v>94</v>
      </c>
      <c r="N892" s="107">
        <v>60</v>
      </c>
      <c r="O892" s="107">
        <v>71</v>
      </c>
      <c r="P892" s="107">
        <f>第2表01元データ!U68</f>
        <v>50</v>
      </c>
      <c r="Q892" s="107">
        <f t="shared" si="380"/>
        <v>-21</v>
      </c>
      <c r="R892" s="108">
        <f t="shared" si="381"/>
        <v>-29.577464788732392</v>
      </c>
      <c r="S892" s="108"/>
      <c r="T892" s="100">
        <v>203</v>
      </c>
      <c r="W892" s="100" t="s">
        <v>357</v>
      </c>
      <c r="X892" s="100">
        <v>28</v>
      </c>
      <c r="Y892" s="100">
        <v>44</v>
      </c>
      <c r="Z892" s="100">
        <v>21</v>
      </c>
      <c r="AA892" s="100">
        <v>11</v>
      </c>
      <c r="AC892" s="100" t="s">
        <v>357</v>
      </c>
      <c r="AD892" s="100">
        <v>198</v>
      </c>
      <c r="AE892" s="100">
        <v>110</v>
      </c>
      <c r="AF892" s="100">
        <v>94</v>
      </c>
      <c r="AG892" s="100">
        <v>60</v>
      </c>
      <c r="AJ892" s="100" t="str">
        <f t="shared" si="376"/>
        <v>●</v>
      </c>
      <c r="AK892" s="100" t="str">
        <f t="shared" si="374"/>
        <v>●</v>
      </c>
      <c r="AL892" s="100" t="str">
        <f t="shared" si="374"/>
        <v>●</v>
      </c>
      <c r="AM892" s="100" t="str">
        <f t="shared" si="374"/>
        <v>●</v>
      </c>
      <c r="AP892" s="100" t="str">
        <f t="shared" si="377"/>
        <v>●</v>
      </c>
      <c r="AQ892" s="100" t="str">
        <f t="shared" si="375"/>
        <v>●</v>
      </c>
      <c r="AR892" s="100" t="str">
        <f t="shared" si="375"/>
        <v>●</v>
      </c>
      <c r="AS892" s="100" t="str">
        <f t="shared" si="375"/>
        <v>●</v>
      </c>
    </row>
    <row r="893" spans="2:45" s="100" customFormat="1" ht="14.25" customHeight="1">
      <c r="B893" s="102" t="s">
        <v>97</v>
      </c>
      <c r="C893" s="106">
        <v>27</v>
      </c>
      <c r="D893" s="107">
        <v>43</v>
      </c>
      <c r="E893" s="107">
        <v>25</v>
      </c>
      <c r="F893" s="107">
        <v>13</v>
      </c>
      <c r="G893" s="107">
        <f>第2表01元データ!T69</f>
        <v>36</v>
      </c>
      <c r="H893" s="107">
        <f t="shared" si="378"/>
        <v>23</v>
      </c>
      <c r="I893" s="108">
        <f t="shared" si="379"/>
        <v>176.92307692307691</v>
      </c>
      <c r="J893" s="102"/>
      <c r="K893" s="114" t="s">
        <v>97</v>
      </c>
      <c r="L893" s="106">
        <v>168</v>
      </c>
      <c r="M893" s="107">
        <v>113</v>
      </c>
      <c r="N893" s="107">
        <v>101</v>
      </c>
      <c r="O893" s="107">
        <v>73</v>
      </c>
      <c r="P893" s="107">
        <f>第2表01元データ!U69</f>
        <v>71</v>
      </c>
      <c r="Q893" s="107">
        <f t="shared" si="380"/>
        <v>-2</v>
      </c>
      <c r="R893" s="108">
        <f t="shared" si="381"/>
        <v>-2.7397260273972601</v>
      </c>
      <c r="S893" s="108"/>
      <c r="T893" s="100">
        <v>204</v>
      </c>
      <c r="W893" s="100" t="s">
        <v>358</v>
      </c>
      <c r="X893" s="100">
        <v>57</v>
      </c>
      <c r="Y893" s="100">
        <v>27</v>
      </c>
      <c r="Z893" s="100">
        <v>43</v>
      </c>
      <c r="AA893" s="100">
        <v>25</v>
      </c>
      <c r="AC893" s="100" t="s">
        <v>358</v>
      </c>
      <c r="AD893" s="100">
        <v>230</v>
      </c>
      <c r="AE893" s="100">
        <v>168</v>
      </c>
      <c r="AF893" s="100">
        <v>113</v>
      </c>
      <c r="AG893" s="100">
        <v>101</v>
      </c>
      <c r="AJ893" s="100" t="str">
        <f t="shared" si="376"/>
        <v>●</v>
      </c>
      <c r="AK893" s="100" t="str">
        <f t="shared" si="374"/>
        <v>●</v>
      </c>
      <c r="AL893" s="100" t="str">
        <f t="shared" si="374"/>
        <v>●</v>
      </c>
      <c r="AM893" s="100" t="str">
        <f t="shared" si="374"/>
        <v>●</v>
      </c>
      <c r="AP893" s="100" t="str">
        <f t="shared" si="377"/>
        <v>●</v>
      </c>
      <c r="AQ893" s="100" t="str">
        <f t="shared" si="375"/>
        <v>●</v>
      </c>
      <c r="AR893" s="100" t="str">
        <f t="shared" si="375"/>
        <v>●</v>
      </c>
      <c r="AS893" s="100" t="str">
        <f t="shared" si="375"/>
        <v>●</v>
      </c>
    </row>
    <row r="894" spans="2:45" s="100" customFormat="1" ht="14.25" customHeight="1">
      <c r="B894" s="102" t="s">
        <v>98</v>
      </c>
      <c r="C894" s="106">
        <v>50</v>
      </c>
      <c r="D894" s="107">
        <v>40</v>
      </c>
      <c r="E894" s="107">
        <v>44</v>
      </c>
      <c r="F894" s="107">
        <v>37</v>
      </c>
      <c r="G894" s="107">
        <f>第2表01元データ!T70</f>
        <v>38</v>
      </c>
      <c r="H894" s="107">
        <f t="shared" si="378"/>
        <v>1</v>
      </c>
      <c r="I894" s="108">
        <f t="shared" si="379"/>
        <v>2.7027027027027026</v>
      </c>
      <c r="J894" s="102"/>
      <c r="K894" s="114" t="s">
        <v>98</v>
      </c>
      <c r="L894" s="106">
        <v>213</v>
      </c>
      <c r="M894" s="107">
        <v>193</v>
      </c>
      <c r="N894" s="107">
        <v>122</v>
      </c>
      <c r="O894" s="107">
        <v>116</v>
      </c>
      <c r="P894" s="107">
        <f>第2表01元データ!U70</f>
        <v>96</v>
      </c>
      <c r="Q894" s="107">
        <f t="shared" si="380"/>
        <v>-20</v>
      </c>
      <c r="R894" s="108">
        <f t="shared" si="381"/>
        <v>-17.241379310344829</v>
      </c>
      <c r="S894" s="108"/>
      <c r="T894" s="100">
        <v>205</v>
      </c>
      <c r="W894" s="100" t="s">
        <v>359</v>
      </c>
      <c r="X894" s="100">
        <v>58</v>
      </c>
      <c r="Y894" s="100">
        <v>50</v>
      </c>
      <c r="Z894" s="100">
        <v>40</v>
      </c>
      <c r="AA894" s="100">
        <v>44</v>
      </c>
      <c r="AC894" s="100" t="s">
        <v>359</v>
      </c>
      <c r="AD894" s="100">
        <v>218</v>
      </c>
      <c r="AE894" s="100">
        <v>213</v>
      </c>
      <c r="AF894" s="100">
        <v>193</v>
      </c>
      <c r="AG894" s="100">
        <v>122</v>
      </c>
      <c r="AJ894" s="100" t="str">
        <f t="shared" si="376"/>
        <v>●</v>
      </c>
      <c r="AK894" s="100" t="str">
        <f t="shared" si="374"/>
        <v>●</v>
      </c>
      <c r="AL894" s="100" t="str">
        <f t="shared" si="374"/>
        <v>●</v>
      </c>
      <c r="AM894" s="100" t="str">
        <f t="shared" si="374"/>
        <v>●</v>
      </c>
      <c r="AP894" s="100" t="str">
        <f t="shared" si="377"/>
        <v>●</v>
      </c>
      <c r="AQ894" s="100" t="str">
        <f t="shared" si="375"/>
        <v>●</v>
      </c>
      <c r="AR894" s="100" t="str">
        <f t="shared" si="375"/>
        <v>●</v>
      </c>
      <c r="AS894" s="100" t="str">
        <f t="shared" si="375"/>
        <v>●</v>
      </c>
    </row>
    <row r="895" spans="2:45" s="100" customFormat="1" ht="14.25" customHeight="1">
      <c r="B895" s="102" t="s">
        <v>99</v>
      </c>
      <c r="C895" s="106">
        <v>34</v>
      </c>
      <c r="D895" s="107">
        <v>45</v>
      </c>
      <c r="E895" s="107">
        <v>34</v>
      </c>
      <c r="F895" s="107">
        <v>36</v>
      </c>
      <c r="G895" s="107">
        <f>第2表01元データ!T71</f>
        <v>24</v>
      </c>
      <c r="H895" s="107">
        <f t="shared" si="378"/>
        <v>-12</v>
      </c>
      <c r="I895" s="108">
        <f t="shared" si="379"/>
        <v>-33.333333333333329</v>
      </c>
      <c r="J895" s="102"/>
      <c r="K895" s="114" t="s">
        <v>99</v>
      </c>
      <c r="L895" s="106">
        <v>160</v>
      </c>
      <c r="M895" s="107">
        <v>195</v>
      </c>
      <c r="N895" s="107">
        <v>154</v>
      </c>
      <c r="O895" s="107">
        <v>94</v>
      </c>
      <c r="P895" s="107">
        <f>第2表01元データ!U71</f>
        <v>87</v>
      </c>
      <c r="Q895" s="107">
        <f t="shared" si="380"/>
        <v>-7</v>
      </c>
      <c r="R895" s="108">
        <f t="shared" si="381"/>
        <v>-7.4468085106382977</v>
      </c>
      <c r="S895" s="108"/>
      <c r="T895" s="100">
        <v>206</v>
      </c>
      <c r="W895" s="100" t="s">
        <v>360</v>
      </c>
      <c r="X895" s="100">
        <v>55</v>
      </c>
      <c r="Y895" s="100">
        <v>34</v>
      </c>
      <c r="Z895" s="100">
        <v>45</v>
      </c>
      <c r="AA895" s="100">
        <v>34</v>
      </c>
      <c r="AC895" s="100" t="s">
        <v>360</v>
      </c>
      <c r="AD895" s="100">
        <v>167</v>
      </c>
      <c r="AE895" s="100">
        <v>160</v>
      </c>
      <c r="AF895" s="100">
        <v>195</v>
      </c>
      <c r="AG895" s="100">
        <v>154</v>
      </c>
      <c r="AJ895" s="100" t="str">
        <f t="shared" si="376"/>
        <v>●</v>
      </c>
      <c r="AK895" s="100" t="str">
        <f t="shared" si="374"/>
        <v>●</v>
      </c>
      <c r="AL895" s="100" t="str">
        <f t="shared" si="374"/>
        <v>●</v>
      </c>
      <c r="AM895" s="100" t="str">
        <f t="shared" si="374"/>
        <v>●</v>
      </c>
      <c r="AP895" s="100" t="str">
        <f t="shared" si="377"/>
        <v>●</v>
      </c>
      <c r="AQ895" s="100" t="str">
        <f t="shared" si="375"/>
        <v>●</v>
      </c>
      <c r="AR895" s="100" t="str">
        <f t="shared" si="375"/>
        <v>●</v>
      </c>
      <c r="AS895" s="100" t="str">
        <f t="shared" si="375"/>
        <v>●</v>
      </c>
    </row>
    <row r="896" spans="2:45" s="100" customFormat="1" ht="14.25" customHeight="1">
      <c r="B896" s="102" t="s">
        <v>100</v>
      </c>
      <c r="C896" s="106">
        <v>31</v>
      </c>
      <c r="D896" s="107">
        <v>41</v>
      </c>
      <c r="E896" s="107">
        <v>51</v>
      </c>
      <c r="F896" s="107">
        <v>52</v>
      </c>
      <c r="G896" s="107">
        <f>第2表01元データ!T72</f>
        <v>30</v>
      </c>
      <c r="H896" s="107">
        <f t="shared" si="378"/>
        <v>-22</v>
      </c>
      <c r="I896" s="108">
        <f t="shared" si="379"/>
        <v>-42.307692307692307</v>
      </c>
      <c r="J896" s="102"/>
      <c r="K896" s="114" t="s">
        <v>100</v>
      </c>
      <c r="L896" s="106">
        <v>123</v>
      </c>
      <c r="M896" s="107">
        <v>155</v>
      </c>
      <c r="N896" s="107">
        <v>157</v>
      </c>
      <c r="O896" s="107">
        <v>122</v>
      </c>
      <c r="P896" s="107">
        <f>第2表01元データ!U72</f>
        <v>85</v>
      </c>
      <c r="Q896" s="107">
        <f t="shared" si="380"/>
        <v>-37</v>
      </c>
      <c r="R896" s="108">
        <f t="shared" si="381"/>
        <v>-30.327868852459016</v>
      </c>
      <c r="S896" s="108"/>
      <c r="T896" s="100">
        <v>207</v>
      </c>
      <c r="W896" s="100" t="s">
        <v>361</v>
      </c>
      <c r="X896" s="100">
        <v>51</v>
      </c>
      <c r="Y896" s="100">
        <v>31</v>
      </c>
      <c r="Z896" s="100">
        <v>41</v>
      </c>
      <c r="AA896" s="100">
        <v>51</v>
      </c>
      <c r="AC896" s="100" t="s">
        <v>361</v>
      </c>
      <c r="AD896" s="100">
        <v>149</v>
      </c>
      <c r="AE896" s="100">
        <v>123</v>
      </c>
      <c r="AF896" s="100">
        <v>155</v>
      </c>
      <c r="AG896" s="100">
        <v>157</v>
      </c>
      <c r="AJ896" s="100" t="str">
        <f t="shared" si="376"/>
        <v>●</v>
      </c>
      <c r="AK896" s="100" t="str">
        <f t="shared" si="374"/>
        <v>●</v>
      </c>
      <c r="AL896" s="100" t="str">
        <f t="shared" si="374"/>
        <v>●</v>
      </c>
      <c r="AM896" s="100" t="str">
        <f t="shared" si="374"/>
        <v>●</v>
      </c>
      <c r="AP896" s="100" t="str">
        <f t="shared" si="377"/>
        <v>●</v>
      </c>
      <c r="AQ896" s="100" t="str">
        <f t="shared" si="375"/>
        <v>●</v>
      </c>
      <c r="AR896" s="100" t="str">
        <f t="shared" si="375"/>
        <v>●</v>
      </c>
      <c r="AS896" s="100" t="str">
        <f t="shared" si="375"/>
        <v>●</v>
      </c>
    </row>
    <row r="897" spans="2:45" s="100" customFormat="1" ht="14.25" customHeight="1">
      <c r="B897" s="102" t="s">
        <v>118</v>
      </c>
      <c r="C897" s="106">
        <v>33</v>
      </c>
      <c r="D897" s="107">
        <v>33</v>
      </c>
      <c r="E897" s="107">
        <v>41</v>
      </c>
      <c r="F897" s="107">
        <v>65</v>
      </c>
      <c r="G897" s="107">
        <f>第2表01元データ!T73</f>
        <v>42</v>
      </c>
      <c r="H897" s="107">
        <f t="shared" si="378"/>
        <v>-23</v>
      </c>
      <c r="I897" s="108">
        <f t="shared" si="379"/>
        <v>-35.384615384615387</v>
      </c>
      <c r="J897" s="102"/>
      <c r="K897" s="114" t="s">
        <v>118</v>
      </c>
      <c r="L897" s="106">
        <v>142</v>
      </c>
      <c r="M897" s="107">
        <v>108</v>
      </c>
      <c r="N897" s="107">
        <v>117</v>
      </c>
      <c r="O897" s="107">
        <v>148</v>
      </c>
      <c r="P897" s="107">
        <f>第2表01元データ!U73</f>
        <v>78</v>
      </c>
      <c r="Q897" s="107">
        <f t="shared" si="380"/>
        <v>-70</v>
      </c>
      <c r="R897" s="108">
        <f t="shared" si="381"/>
        <v>-47.297297297297298</v>
      </c>
      <c r="S897" s="108"/>
      <c r="T897" s="100">
        <v>208</v>
      </c>
      <c r="W897" s="100" t="s">
        <v>362</v>
      </c>
      <c r="X897" s="100">
        <v>62</v>
      </c>
      <c r="Y897" s="100">
        <v>33</v>
      </c>
      <c r="Z897" s="100">
        <v>33</v>
      </c>
      <c r="AA897" s="100">
        <v>41</v>
      </c>
      <c r="AC897" s="100" t="s">
        <v>362</v>
      </c>
      <c r="AD897" s="100">
        <v>230</v>
      </c>
      <c r="AE897" s="100">
        <v>142</v>
      </c>
      <c r="AF897" s="100">
        <v>108</v>
      </c>
      <c r="AG897" s="100">
        <v>117</v>
      </c>
      <c r="AJ897" s="100" t="str">
        <f t="shared" si="376"/>
        <v>●</v>
      </c>
      <c r="AK897" s="100" t="str">
        <f t="shared" si="374"/>
        <v>○</v>
      </c>
      <c r="AL897" s="100" t="str">
        <f t="shared" si="374"/>
        <v>●</v>
      </c>
      <c r="AM897" s="100" t="str">
        <f t="shared" si="374"/>
        <v>●</v>
      </c>
      <c r="AP897" s="100" t="str">
        <f t="shared" si="377"/>
        <v>●</v>
      </c>
      <c r="AQ897" s="100" t="str">
        <f t="shared" si="375"/>
        <v>●</v>
      </c>
      <c r="AR897" s="100" t="str">
        <f t="shared" si="375"/>
        <v>●</v>
      </c>
      <c r="AS897" s="100" t="str">
        <f t="shared" si="375"/>
        <v>●</v>
      </c>
    </row>
    <row r="898" spans="2:45" s="100" customFormat="1" ht="14.25" customHeight="1">
      <c r="B898" s="102" t="s">
        <v>101</v>
      </c>
      <c r="C898" s="106">
        <v>55</v>
      </c>
      <c r="D898" s="107">
        <v>39</v>
      </c>
      <c r="E898" s="107">
        <v>44</v>
      </c>
      <c r="F898" s="107">
        <v>60</v>
      </c>
      <c r="G898" s="107">
        <f>第2表01元データ!T74</f>
        <v>55</v>
      </c>
      <c r="H898" s="107">
        <f t="shared" si="378"/>
        <v>-5</v>
      </c>
      <c r="I898" s="108">
        <f t="shared" si="379"/>
        <v>-8.3333333333333321</v>
      </c>
      <c r="J898" s="102"/>
      <c r="K898" s="114" t="s">
        <v>101</v>
      </c>
      <c r="L898" s="106">
        <v>208</v>
      </c>
      <c r="M898" s="107">
        <v>129</v>
      </c>
      <c r="N898" s="107">
        <v>106</v>
      </c>
      <c r="O898" s="107">
        <v>123</v>
      </c>
      <c r="P898" s="107">
        <f>第2表01元データ!U74</f>
        <v>120</v>
      </c>
      <c r="Q898" s="107">
        <f t="shared" si="380"/>
        <v>-3</v>
      </c>
      <c r="R898" s="108">
        <f t="shared" si="381"/>
        <v>-2.4390243902439024</v>
      </c>
      <c r="S898" s="108"/>
      <c r="T898" s="100">
        <v>209</v>
      </c>
      <c r="W898" s="100" t="s">
        <v>363</v>
      </c>
      <c r="X898" s="100">
        <v>66</v>
      </c>
      <c r="Y898" s="100">
        <v>55</v>
      </c>
      <c r="Z898" s="100">
        <v>39</v>
      </c>
      <c r="AA898" s="100">
        <v>44</v>
      </c>
      <c r="AC898" s="100" t="s">
        <v>363</v>
      </c>
      <c r="AD898" s="100">
        <v>284</v>
      </c>
      <c r="AE898" s="100">
        <v>208</v>
      </c>
      <c r="AF898" s="100">
        <v>129</v>
      </c>
      <c r="AG898" s="100">
        <v>106</v>
      </c>
      <c r="AJ898" s="100" t="str">
        <f t="shared" si="376"/>
        <v>●</v>
      </c>
      <c r="AK898" s="100" t="str">
        <f t="shared" si="374"/>
        <v>●</v>
      </c>
      <c r="AL898" s="100" t="str">
        <f>IF(E898=Z898,"○","●")</f>
        <v>●</v>
      </c>
      <c r="AM898" s="100" t="str">
        <f t="shared" si="374"/>
        <v>●</v>
      </c>
      <c r="AP898" s="100" t="str">
        <f t="shared" si="377"/>
        <v>●</v>
      </c>
      <c r="AQ898" s="100" t="str">
        <f t="shared" si="375"/>
        <v>●</v>
      </c>
      <c r="AR898" s="100" t="str">
        <f t="shared" si="375"/>
        <v>●</v>
      </c>
      <c r="AS898" s="100" t="str">
        <f t="shared" si="375"/>
        <v>●</v>
      </c>
    </row>
    <row r="899" spans="2:45" s="100" customFormat="1" ht="14.25" customHeight="1">
      <c r="B899" s="102" t="s">
        <v>102</v>
      </c>
      <c r="C899" s="106">
        <v>54</v>
      </c>
      <c r="D899" s="107">
        <v>56</v>
      </c>
      <c r="E899" s="107">
        <v>60</v>
      </c>
      <c r="F899" s="107">
        <v>52</v>
      </c>
      <c r="G899" s="107">
        <f>第2表01元データ!T75</f>
        <v>68</v>
      </c>
      <c r="H899" s="107">
        <f t="shared" si="378"/>
        <v>16</v>
      </c>
      <c r="I899" s="108">
        <f t="shared" si="379"/>
        <v>30.76923076923077</v>
      </c>
      <c r="J899" s="102"/>
      <c r="K899" s="114" t="s">
        <v>102</v>
      </c>
      <c r="L899" s="106">
        <v>258</v>
      </c>
      <c r="M899" s="107">
        <v>210</v>
      </c>
      <c r="N899" s="107">
        <v>128</v>
      </c>
      <c r="O899" s="107">
        <v>122</v>
      </c>
      <c r="P899" s="107">
        <f>第2表01元データ!U75</f>
        <v>137</v>
      </c>
      <c r="Q899" s="107">
        <f t="shared" si="380"/>
        <v>15</v>
      </c>
      <c r="R899" s="108">
        <f t="shared" si="381"/>
        <v>12.295081967213115</v>
      </c>
      <c r="S899" s="108"/>
      <c r="T899" s="100">
        <v>210</v>
      </c>
      <c r="W899" s="100" t="s">
        <v>364</v>
      </c>
      <c r="X899" s="100">
        <v>66</v>
      </c>
      <c r="Y899" s="100">
        <v>54</v>
      </c>
      <c r="Z899" s="100">
        <v>56</v>
      </c>
      <c r="AA899" s="100">
        <v>60</v>
      </c>
      <c r="AC899" s="100" t="s">
        <v>364</v>
      </c>
      <c r="AD899" s="100">
        <v>261</v>
      </c>
      <c r="AE899" s="100">
        <v>258</v>
      </c>
      <c r="AF899" s="100">
        <v>210</v>
      </c>
      <c r="AG899" s="100">
        <v>128</v>
      </c>
      <c r="AJ899" s="100" t="str">
        <f t="shared" si="376"/>
        <v>●</v>
      </c>
      <c r="AK899" s="100" t="str">
        <f t="shared" si="374"/>
        <v>●</v>
      </c>
      <c r="AL899" s="100" t="str">
        <f t="shared" si="374"/>
        <v>●</v>
      </c>
      <c r="AM899" s="100" t="str">
        <f t="shared" si="374"/>
        <v>●</v>
      </c>
      <c r="AP899" s="100" t="str">
        <f t="shared" si="377"/>
        <v>●</v>
      </c>
      <c r="AQ899" s="100" t="str">
        <f t="shared" si="375"/>
        <v>●</v>
      </c>
      <c r="AR899" s="100" t="str">
        <f t="shared" si="375"/>
        <v>●</v>
      </c>
      <c r="AS899" s="100" t="str">
        <f t="shared" si="375"/>
        <v>●</v>
      </c>
    </row>
    <row r="900" spans="2:45" s="100" customFormat="1" ht="14.25" customHeight="1">
      <c r="B900" s="102" t="s">
        <v>103</v>
      </c>
      <c r="C900" s="106">
        <v>48</v>
      </c>
      <c r="D900" s="107">
        <v>58</v>
      </c>
      <c r="E900" s="107">
        <v>63</v>
      </c>
      <c r="F900" s="107">
        <v>56</v>
      </c>
      <c r="G900" s="107">
        <f>第2表01元データ!T76</f>
        <v>64</v>
      </c>
      <c r="H900" s="107">
        <f t="shared" si="378"/>
        <v>8</v>
      </c>
      <c r="I900" s="108">
        <f t="shared" si="379"/>
        <v>14.285714285714285</v>
      </c>
      <c r="J900" s="102"/>
      <c r="K900" s="114" t="s">
        <v>103</v>
      </c>
      <c r="L900" s="106">
        <v>254</v>
      </c>
      <c r="M900" s="107">
        <v>273</v>
      </c>
      <c r="N900" s="107">
        <v>199</v>
      </c>
      <c r="O900" s="107">
        <v>137</v>
      </c>
      <c r="P900" s="107">
        <f>第2表01元データ!U76</f>
        <v>134</v>
      </c>
      <c r="Q900" s="107">
        <f t="shared" si="380"/>
        <v>-3</v>
      </c>
      <c r="R900" s="108">
        <f t="shared" si="381"/>
        <v>-2.1897810218978102</v>
      </c>
      <c r="S900" s="108"/>
      <c r="T900" s="100">
        <v>211</v>
      </c>
      <c r="W900" s="100" t="s">
        <v>365</v>
      </c>
      <c r="X900" s="100">
        <v>67</v>
      </c>
      <c r="Y900" s="100">
        <v>48</v>
      </c>
      <c r="Z900" s="100">
        <v>58</v>
      </c>
      <c r="AA900" s="100">
        <v>63</v>
      </c>
      <c r="AC900" s="100" t="s">
        <v>365</v>
      </c>
      <c r="AD900" s="100">
        <v>270</v>
      </c>
      <c r="AE900" s="100">
        <v>254</v>
      </c>
      <c r="AF900" s="100">
        <v>273</v>
      </c>
      <c r="AG900" s="100">
        <v>199</v>
      </c>
      <c r="AJ900" s="100" t="str">
        <f t="shared" si="376"/>
        <v>●</v>
      </c>
      <c r="AK900" s="100" t="str">
        <f t="shared" si="374"/>
        <v>●</v>
      </c>
      <c r="AL900" s="100" t="str">
        <f t="shared" si="374"/>
        <v>●</v>
      </c>
      <c r="AM900" s="100" t="str">
        <f t="shared" si="374"/>
        <v>●</v>
      </c>
      <c r="AP900" s="100" t="str">
        <f t="shared" si="377"/>
        <v>●</v>
      </c>
      <c r="AQ900" s="100" t="str">
        <f t="shared" si="375"/>
        <v>●</v>
      </c>
      <c r="AR900" s="100" t="str">
        <f t="shared" si="375"/>
        <v>●</v>
      </c>
      <c r="AS900" s="100" t="str">
        <f t="shared" si="375"/>
        <v>●</v>
      </c>
    </row>
    <row r="901" spans="2:45" s="100" customFormat="1" ht="14.25" customHeight="1">
      <c r="B901" s="102" t="s">
        <v>104</v>
      </c>
      <c r="C901" s="106">
        <v>56</v>
      </c>
      <c r="D901" s="107">
        <v>47</v>
      </c>
      <c r="E901" s="107">
        <v>70</v>
      </c>
      <c r="F901" s="107">
        <v>84</v>
      </c>
      <c r="G901" s="107">
        <f>第2表01元データ!T77</f>
        <v>63</v>
      </c>
      <c r="H901" s="107">
        <f t="shared" si="378"/>
        <v>-21</v>
      </c>
      <c r="I901" s="108">
        <f t="shared" si="379"/>
        <v>-25</v>
      </c>
      <c r="J901" s="102"/>
      <c r="K901" s="114" t="s">
        <v>104</v>
      </c>
      <c r="L901" s="106">
        <v>246</v>
      </c>
      <c r="M901" s="107">
        <v>253</v>
      </c>
      <c r="N901" s="107">
        <v>258</v>
      </c>
      <c r="O901" s="107">
        <v>206</v>
      </c>
      <c r="P901" s="107">
        <f>第2表01元データ!U77</f>
        <v>142</v>
      </c>
      <c r="Q901" s="107">
        <f t="shared" si="380"/>
        <v>-64</v>
      </c>
      <c r="R901" s="108">
        <f t="shared" si="381"/>
        <v>-31.067961165048541</v>
      </c>
      <c r="S901" s="108"/>
      <c r="T901" s="100">
        <v>212</v>
      </c>
      <c r="W901" s="100" t="s">
        <v>366</v>
      </c>
      <c r="X901" s="100">
        <v>68</v>
      </c>
      <c r="Y901" s="100">
        <v>56</v>
      </c>
      <c r="Z901" s="100">
        <v>47</v>
      </c>
      <c r="AA901" s="100">
        <v>70</v>
      </c>
      <c r="AC901" s="100" t="s">
        <v>366</v>
      </c>
      <c r="AD901" s="100">
        <v>286</v>
      </c>
      <c r="AE901" s="100">
        <v>246</v>
      </c>
      <c r="AF901" s="100">
        <v>253</v>
      </c>
      <c r="AG901" s="100">
        <v>258</v>
      </c>
      <c r="AJ901" s="100" t="str">
        <f t="shared" si="376"/>
        <v>●</v>
      </c>
      <c r="AK901" s="100" t="str">
        <f t="shared" si="374"/>
        <v>●</v>
      </c>
      <c r="AL901" s="100" t="str">
        <f t="shared" si="374"/>
        <v>●</v>
      </c>
      <c r="AM901" s="100" t="str">
        <f t="shared" si="374"/>
        <v>●</v>
      </c>
      <c r="AP901" s="100" t="str">
        <f t="shared" si="377"/>
        <v>●</v>
      </c>
      <c r="AQ901" s="100" t="str">
        <f t="shared" si="375"/>
        <v>●</v>
      </c>
      <c r="AR901" s="100" t="str">
        <f t="shared" si="375"/>
        <v>●</v>
      </c>
      <c r="AS901" s="100" t="str">
        <f t="shared" si="375"/>
        <v>●</v>
      </c>
    </row>
    <row r="902" spans="2:45" s="100" customFormat="1" ht="14.25" customHeight="1">
      <c r="B902" s="102" t="s">
        <v>105</v>
      </c>
      <c r="C902" s="106">
        <v>62</v>
      </c>
      <c r="D902" s="107">
        <v>54</v>
      </c>
      <c r="E902" s="107">
        <v>53</v>
      </c>
      <c r="F902" s="107">
        <v>84</v>
      </c>
      <c r="G902" s="107">
        <f>第2表01元データ!T78</f>
        <v>67</v>
      </c>
      <c r="H902" s="107">
        <f t="shared" si="378"/>
        <v>-17</v>
      </c>
      <c r="I902" s="108">
        <f t="shared" si="379"/>
        <v>-20.238095238095237</v>
      </c>
      <c r="J902" s="102"/>
      <c r="K902" s="114" t="s">
        <v>105</v>
      </c>
      <c r="L902" s="106">
        <v>277</v>
      </c>
      <c r="M902" s="107">
        <v>249</v>
      </c>
      <c r="N902" s="107">
        <v>239</v>
      </c>
      <c r="O902" s="107">
        <v>255</v>
      </c>
      <c r="P902" s="107">
        <f>第2表01元データ!U78</f>
        <v>142</v>
      </c>
      <c r="Q902" s="107">
        <f t="shared" si="380"/>
        <v>-113</v>
      </c>
      <c r="R902" s="108">
        <f t="shared" si="381"/>
        <v>-44.313725490196077</v>
      </c>
      <c r="S902" s="108"/>
      <c r="T902" s="100">
        <v>213</v>
      </c>
      <c r="W902" s="100" t="s">
        <v>367</v>
      </c>
      <c r="X902" s="100">
        <v>58</v>
      </c>
      <c r="Y902" s="100">
        <v>62</v>
      </c>
      <c r="Z902" s="100">
        <v>54</v>
      </c>
      <c r="AA902" s="100">
        <v>53</v>
      </c>
      <c r="AC902" s="100" t="s">
        <v>367</v>
      </c>
      <c r="AD902" s="100">
        <v>296</v>
      </c>
      <c r="AE902" s="100">
        <v>277</v>
      </c>
      <c r="AF902" s="100">
        <v>249</v>
      </c>
      <c r="AG902" s="100">
        <v>239</v>
      </c>
      <c r="AJ902" s="100" t="str">
        <f t="shared" si="376"/>
        <v>●</v>
      </c>
      <c r="AK902" s="100" t="str">
        <f t="shared" si="374"/>
        <v>●</v>
      </c>
      <c r="AL902" s="100" t="str">
        <f t="shared" si="374"/>
        <v>●</v>
      </c>
      <c r="AM902" s="100" t="str">
        <f t="shared" si="374"/>
        <v>●</v>
      </c>
      <c r="AP902" s="100" t="str">
        <f t="shared" si="377"/>
        <v>●</v>
      </c>
      <c r="AQ902" s="100" t="str">
        <f t="shared" si="375"/>
        <v>●</v>
      </c>
      <c r="AR902" s="100" t="str">
        <f t="shared" si="375"/>
        <v>●</v>
      </c>
      <c r="AS902" s="100" t="str">
        <f t="shared" si="375"/>
        <v>●</v>
      </c>
    </row>
    <row r="903" spans="2:45" s="100" customFormat="1" ht="14.25" customHeight="1">
      <c r="B903" s="102" t="s">
        <v>106</v>
      </c>
      <c r="C903" s="106">
        <v>54</v>
      </c>
      <c r="D903" s="107">
        <v>70</v>
      </c>
      <c r="E903" s="107">
        <v>61</v>
      </c>
      <c r="F903" s="107">
        <v>62</v>
      </c>
      <c r="G903" s="107">
        <f>第2表01元データ!T79</f>
        <v>92</v>
      </c>
      <c r="H903" s="107">
        <f t="shared" si="378"/>
        <v>30</v>
      </c>
      <c r="I903" s="108">
        <f t="shared" si="379"/>
        <v>48.387096774193552</v>
      </c>
      <c r="J903" s="102"/>
      <c r="K903" s="114" t="s">
        <v>106</v>
      </c>
      <c r="L903" s="106">
        <v>270</v>
      </c>
      <c r="M903" s="107">
        <v>261</v>
      </c>
      <c r="N903" s="107">
        <v>234</v>
      </c>
      <c r="O903" s="107">
        <v>243</v>
      </c>
      <c r="P903" s="107">
        <f>第2表01元データ!U79</f>
        <v>206</v>
      </c>
      <c r="Q903" s="107">
        <f t="shared" si="380"/>
        <v>-37</v>
      </c>
      <c r="R903" s="108">
        <f t="shared" si="381"/>
        <v>-15.22633744855967</v>
      </c>
      <c r="S903" s="108"/>
      <c r="T903" s="100">
        <v>214</v>
      </c>
      <c r="W903" s="100" t="s">
        <v>368</v>
      </c>
      <c r="X903" s="100">
        <v>81</v>
      </c>
      <c r="Y903" s="100">
        <v>54</v>
      </c>
      <c r="Z903" s="100">
        <v>70</v>
      </c>
      <c r="AA903" s="100">
        <v>61</v>
      </c>
      <c r="AC903" s="100" t="s">
        <v>368</v>
      </c>
      <c r="AD903" s="100">
        <v>302</v>
      </c>
      <c r="AE903" s="100">
        <v>270</v>
      </c>
      <c r="AF903" s="100">
        <v>261</v>
      </c>
      <c r="AG903" s="100">
        <v>234</v>
      </c>
      <c r="AJ903" s="100" t="str">
        <f t="shared" si="376"/>
        <v>●</v>
      </c>
      <c r="AK903" s="100" t="str">
        <f t="shared" si="374"/>
        <v>●</v>
      </c>
      <c r="AL903" s="100" t="str">
        <f t="shared" si="374"/>
        <v>●</v>
      </c>
      <c r="AM903" s="100" t="str">
        <f t="shared" si="374"/>
        <v>●</v>
      </c>
      <c r="AP903" s="100" t="str">
        <f t="shared" si="377"/>
        <v>●</v>
      </c>
      <c r="AQ903" s="100" t="str">
        <f t="shared" si="375"/>
        <v>●</v>
      </c>
      <c r="AR903" s="100" t="str">
        <f t="shared" si="375"/>
        <v>●</v>
      </c>
      <c r="AS903" s="100" t="str">
        <f t="shared" si="375"/>
        <v>●</v>
      </c>
    </row>
    <row r="904" spans="2:45" s="100" customFormat="1" ht="14.25" customHeight="1">
      <c r="B904" s="102" t="s">
        <v>107</v>
      </c>
      <c r="C904" s="106">
        <v>57</v>
      </c>
      <c r="D904" s="107">
        <v>52</v>
      </c>
      <c r="E904" s="107">
        <v>68</v>
      </c>
      <c r="F904" s="107">
        <v>62</v>
      </c>
      <c r="G904" s="107">
        <f>第2表01元データ!T80</f>
        <v>86</v>
      </c>
      <c r="H904" s="107">
        <f t="shared" si="378"/>
        <v>24</v>
      </c>
      <c r="I904" s="108">
        <f t="shared" si="379"/>
        <v>38.70967741935484</v>
      </c>
      <c r="J904" s="102"/>
      <c r="K904" s="114" t="s">
        <v>107</v>
      </c>
      <c r="L904" s="106">
        <v>264</v>
      </c>
      <c r="M904" s="107">
        <v>252</v>
      </c>
      <c r="N904" s="107">
        <v>259</v>
      </c>
      <c r="O904" s="107">
        <v>225</v>
      </c>
      <c r="P904" s="107">
        <f>第2表01元データ!U80</f>
        <v>256</v>
      </c>
      <c r="Q904" s="107">
        <f t="shared" si="380"/>
        <v>31</v>
      </c>
      <c r="R904" s="108">
        <f t="shared" si="381"/>
        <v>13.777777777777779</v>
      </c>
      <c r="S904" s="108"/>
      <c r="T904" s="100">
        <v>215</v>
      </c>
      <c r="W904" s="99" t="s">
        <v>369</v>
      </c>
      <c r="X904" s="99">
        <v>46</v>
      </c>
      <c r="Y904" s="99">
        <v>57</v>
      </c>
      <c r="Z904" s="99">
        <v>52</v>
      </c>
      <c r="AA904" s="99">
        <v>68</v>
      </c>
      <c r="AB904" s="99"/>
      <c r="AC904" s="99" t="s">
        <v>369</v>
      </c>
      <c r="AD904" s="99">
        <v>243</v>
      </c>
      <c r="AE904" s="99">
        <v>264</v>
      </c>
      <c r="AF904" s="99">
        <v>252</v>
      </c>
      <c r="AG904" s="99">
        <v>259</v>
      </c>
      <c r="AJ904" s="100" t="str">
        <f t="shared" si="376"/>
        <v>●</v>
      </c>
      <c r="AK904" s="100" t="str">
        <f t="shared" si="374"/>
        <v>●</v>
      </c>
      <c r="AL904" s="100" t="str">
        <f t="shared" si="374"/>
        <v>●</v>
      </c>
      <c r="AM904" s="100" t="str">
        <f t="shared" si="374"/>
        <v>●</v>
      </c>
      <c r="AP904" s="100" t="str">
        <f t="shared" si="377"/>
        <v>●</v>
      </c>
      <c r="AQ904" s="100" t="str">
        <f t="shared" si="375"/>
        <v>●</v>
      </c>
      <c r="AR904" s="100" t="str">
        <f t="shared" si="375"/>
        <v>●</v>
      </c>
      <c r="AS904" s="100" t="str">
        <f t="shared" si="375"/>
        <v>●</v>
      </c>
    </row>
    <row r="905" spans="2:45" s="100" customFormat="1" ht="14.25" customHeight="1">
      <c r="B905" s="102" t="s">
        <v>108</v>
      </c>
      <c r="C905" s="106">
        <v>35</v>
      </c>
      <c r="D905" s="107">
        <v>53</v>
      </c>
      <c r="E905" s="107">
        <v>49</v>
      </c>
      <c r="F905" s="107">
        <v>68</v>
      </c>
      <c r="G905" s="107">
        <f>第2表01元データ!T81</f>
        <v>55</v>
      </c>
      <c r="H905" s="107">
        <f t="shared" si="378"/>
        <v>-13</v>
      </c>
      <c r="I905" s="108">
        <f t="shared" si="379"/>
        <v>-19.117647058823529</v>
      </c>
      <c r="J905" s="102"/>
      <c r="K905" s="114" t="s">
        <v>108</v>
      </c>
      <c r="L905" s="106">
        <v>213</v>
      </c>
      <c r="M905" s="107">
        <v>244</v>
      </c>
      <c r="N905" s="107">
        <v>233</v>
      </c>
      <c r="O905" s="107">
        <v>239</v>
      </c>
      <c r="P905" s="107">
        <f>第2表01元データ!U81</f>
        <v>240</v>
      </c>
      <c r="Q905" s="107">
        <f t="shared" si="380"/>
        <v>1</v>
      </c>
      <c r="R905" s="108">
        <f t="shared" si="381"/>
        <v>0.41841004184100417</v>
      </c>
      <c r="S905" s="108"/>
      <c r="T905" s="100">
        <v>216</v>
      </c>
      <c r="W905" s="100" t="s">
        <v>370</v>
      </c>
      <c r="X905" s="100">
        <v>37</v>
      </c>
      <c r="Y905" s="100">
        <v>35</v>
      </c>
      <c r="Z905" s="100">
        <v>53</v>
      </c>
      <c r="AA905" s="100">
        <v>49</v>
      </c>
      <c r="AC905" s="100" t="s">
        <v>370</v>
      </c>
      <c r="AD905" s="100">
        <v>194</v>
      </c>
      <c r="AE905" s="100">
        <v>213</v>
      </c>
      <c r="AF905" s="100">
        <v>244</v>
      </c>
      <c r="AG905" s="100">
        <v>233</v>
      </c>
      <c r="AJ905" s="100" t="str">
        <f t="shared" si="376"/>
        <v>●</v>
      </c>
      <c r="AK905" s="100" t="str">
        <f t="shared" si="374"/>
        <v>●</v>
      </c>
      <c r="AL905" s="100" t="str">
        <f t="shared" si="374"/>
        <v>●</v>
      </c>
      <c r="AM905" s="100" t="str">
        <f t="shared" si="374"/>
        <v>●</v>
      </c>
      <c r="AP905" s="100" t="str">
        <f t="shared" si="377"/>
        <v>●</v>
      </c>
      <c r="AQ905" s="100" t="str">
        <f t="shared" si="375"/>
        <v>●</v>
      </c>
      <c r="AR905" s="100" t="str">
        <f t="shared" si="375"/>
        <v>●</v>
      </c>
      <c r="AS905" s="100" t="str">
        <f t="shared" si="375"/>
        <v>●</v>
      </c>
    </row>
    <row r="906" spans="2:45" s="100" customFormat="1" ht="14.25" customHeight="1">
      <c r="B906" s="102" t="s">
        <v>109</v>
      </c>
      <c r="C906" s="106">
        <v>33</v>
      </c>
      <c r="D906" s="107">
        <v>24</v>
      </c>
      <c r="E906" s="107">
        <v>45</v>
      </c>
      <c r="F906" s="107">
        <v>39</v>
      </c>
      <c r="G906" s="107">
        <f>第2表01元データ!T82</f>
        <v>50</v>
      </c>
      <c r="H906" s="107">
        <f t="shared" si="378"/>
        <v>11</v>
      </c>
      <c r="I906" s="108">
        <f t="shared" si="379"/>
        <v>28.205128205128204</v>
      </c>
      <c r="J906" s="102"/>
      <c r="K906" s="114" t="s">
        <v>109</v>
      </c>
      <c r="L906" s="106">
        <v>144</v>
      </c>
      <c r="M906" s="107">
        <v>160</v>
      </c>
      <c r="N906" s="107">
        <v>202</v>
      </c>
      <c r="O906" s="107">
        <v>215</v>
      </c>
      <c r="P906" s="107">
        <f>第2表01元データ!U82</f>
        <v>195</v>
      </c>
      <c r="Q906" s="107">
        <f t="shared" si="380"/>
        <v>-20</v>
      </c>
      <c r="R906" s="108">
        <f t="shared" si="381"/>
        <v>-9.3023255813953494</v>
      </c>
      <c r="S906" s="108"/>
      <c r="T906" s="100">
        <v>217</v>
      </c>
      <c r="W906" s="100" t="s">
        <v>371</v>
      </c>
      <c r="X906" s="100">
        <v>22</v>
      </c>
      <c r="Y906" s="100">
        <v>33</v>
      </c>
      <c r="Z906" s="100">
        <v>24</v>
      </c>
      <c r="AA906" s="100">
        <v>45</v>
      </c>
      <c r="AC906" s="100" t="s">
        <v>371</v>
      </c>
      <c r="AD906" s="100">
        <v>136</v>
      </c>
      <c r="AE906" s="100">
        <v>144</v>
      </c>
      <c r="AF906" s="100">
        <v>160</v>
      </c>
      <c r="AG906" s="100">
        <v>202</v>
      </c>
      <c r="AJ906" s="100" t="str">
        <f t="shared" si="376"/>
        <v>●</v>
      </c>
      <c r="AK906" s="100" t="str">
        <f t="shared" si="374"/>
        <v>●</v>
      </c>
      <c r="AL906" s="100" t="str">
        <f t="shared" si="374"/>
        <v>●</v>
      </c>
      <c r="AM906" s="100" t="str">
        <f t="shared" si="374"/>
        <v>●</v>
      </c>
      <c r="AP906" s="100" t="str">
        <f t="shared" si="377"/>
        <v>●</v>
      </c>
      <c r="AQ906" s="100" t="str">
        <f t="shared" si="375"/>
        <v>●</v>
      </c>
      <c r="AR906" s="100" t="str">
        <f t="shared" si="375"/>
        <v>●</v>
      </c>
      <c r="AS906" s="100" t="str">
        <f t="shared" si="375"/>
        <v>●</v>
      </c>
    </row>
    <row r="907" spans="2:45" s="100" customFormat="1" ht="14.25" customHeight="1">
      <c r="B907" s="102" t="s">
        <v>110</v>
      </c>
      <c r="C907" s="106">
        <v>19</v>
      </c>
      <c r="D907" s="107">
        <v>28</v>
      </c>
      <c r="E907" s="107">
        <v>37</v>
      </c>
      <c r="F907" s="107">
        <v>39</v>
      </c>
      <c r="G907" s="107">
        <f>第2表01元データ!T83</f>
        <v>46</v>
      </c>
      <c r="H907" s="107">
        <f t="shared" si="378"/>
        <v>7</v>
      </c>
      <c r="I907" s="108">
        <f t="shared" si="379"/>
        <v>17.948717948717949</v>
      </c>
      <c r="J907" s="102"/>
      <c r="K907" s="114" t="s">
        <v>110</v>
      </c>
      <c r="L907" s="106">
        <v>138</v>
      </c>
      <c r="M907" s="107">
        <v>173</v>
      </c>
      <c r="N907" s="107">
        <v>207</v>
      </c>
      <c r="O907" s="107">
        <v>291</v>
      </c>
      <c r="P907" s="107">
        <f>第2表01元データ!U83</f>
        <v>380</v>
      </c>
      <c r="Q907" s="107">
        <f t="shared" si="380"/>
        <v>89</v>
      </c>
      <c r="R907" s="108">
        <f t="shared" si="381"/>
        <v>30.584192439862544</v>
      </c>
      <c r="S907" s="108"/>
      <c r="T907" s="100">
        <v>218</v>
      </c>
      <c r="W907" s="100" t="s">
        <v>378</v>
      </c>
      <c r="X907" s="100">
        <v>15</v>
      </c>
      <c r="Y907" s="100">
        <v>19</v>
      </c>
      <c r="Z907" s="100">
        <v>28</v>
      </c>
      <c r="AA907" s="100">
        <v>37</v>
      </c>
      <c r="AC907" s="100" t="s">
        <v>378</v>
      </c>
      <c r="AD907" s="100">
        <v>103</v>
      </c>
      <c r="AE907" s="100">
        <v>138</v>
      </c>
      <c r="AF907" s="100">
        <v>173</v>
      </c>
      <c r="AG907" s="100">
        <v>207</v>
      </c>
      <c r="AJ907" s="100" t="str">
        <f t="shared" si="376"/>
        <v>●</v>
      </c>
      <c r="AK907" s="100" t="str">
        <f t="shared" si="374"/>
        <v>●</v>
      </c>
      <c r="AL907" s="100" t="str">
        <f t="shared" si="374"/>
        <v>●</v>
      </c>
      <c r="AM907" s="100" t="str">
        <f t="shared" si="374"/>
        <v>●</v>
      </c>
      <c r="AP907" s="100" t="str">
        <f t="shared" si="377"/>
        <v>●</v>
      </c>
      <c r="AQ907" s="100" t="str">
        <f t="shared" si="375"/>
        <v>●</v>
      </c>
      <c r="AR907" s="100" t="str">
        <f t="shared" si="375"/>
        <v>●</v>
      </c>
      <c r="AS907" s="100" t="str">
        <f t="shared" si="375"/>
        <v>●</v>
      </c>
    </row>
    <row r="908" spans="2:45" s="100" customFormat="1" ht="14.25" customHeight="1">
      <c r="B908" s="119" t="s">
        <v>111</v>
      </c>
      <c r="C908" s="120" t="s">
        <v>313</v>
      </c>
      <c r="D908" s="116" t="s">
        <v>313</v>
      </c>
      <c r="E908" s="116" t="s">
        <v>313</v>
      </c>
      <c r="F908" s="116" t="s">
        <v>313</v>
      </c>
      <c r="G908" s="107">
        <f>第2表01元データ!T84</f>
        <v>18</v>
      </c>
      <c r="H908" s="107"/>
      <c r="I908" s="108"/>
      <c r="K908" s="119" t="s">
        <v>111</v>
      </c>
      <c r="L908" s="120" t="s">
        <v>313</v>
      </c>
      <c r="M908" s="116" t="s">
        <v>313</v>
      </c>
      <c r="N908" s="116" t="s">
        <v>313</v>
      </c>
      <c r="O908" s="116" t="s">
        <v>313</v>
      </c>
      <c r="P908" s="107">
        <f>第2表01元データ!U84</f>
        <v>40</v>
      </c>
      <c r="Q908" s="107"/>
      <c r="R908" s="108"/>
      <c r="T908" s="100">
        <v>219</v>
      </c>
    </row>
    <row r="909" spans="2:45" s="100" customFormat="1" ht="14.25" customHeight="1">
      <c r="B909" s="118"/>
      <c r="C909" s="118"/>
      <c r="D909" s="118"/>
      <c r="E909" s="118"/>
      <c r="F909" s="118"/>
      <c r="G909" s="118"/>
      <c r="H909" s="118"/>
      <c r="I909" s="118"/>
      <c r="J909" s="118"/>
      <c r="K909" s="118"/>
      <c r="L909" s="118"/>
      <c r="M909" s="118"/>
      <c r="N909" s="118"/>
      <c r="O909" s="118"/>
      <c r="P909" s="168"/>
      <c r="W909" s="100">
        <v>47</v>
      </c>
    </row>
    <row r="910" spans="2:45" s="100" customFormat="1" ht="14.25" customHeight="1">
      <c r="B910" s="118"/>
      <c r="C910" s="118"/>
      <c r="D910" s="118"/>
      <c r="E910" s="118"/>
      <c r="F910" s="118"/>
      <c r="G910" s="118"/>
      <c r="H910" s="118"/>
      <c r="I910" s="118"/>
      <c r="J910" s="118"/>
      <c r="K910" s="118"/>
      <c r="L910" s="118"/>
      <c r="M910" s="118"/>
      <c r="N910" s="118"/>
      <c r="O910" s="118"/>
      <c r="P910" s="168"/>
    </row>
    <row r="911" spans="2:45" s="100" customFormat="1" ht="14.25" customHeight="1">
      <c r="B911" s="118"/>
      <c r="C911" s="118"/>
      <c r="D911" s="118"/>
      <c r="E911" s="118"/>
      <c r="F911" s="118"/>
      <c r="G911" s="118"/>
      <c r="H911" s="118"/>
      <c r="I911" s="118"/>
      <c r="J911" s="118"/>
      <c r="K911" s="118"/>
      <c r="L911" s="118"/>
      <c r="M911" s="118"/>
      <c r="N911" s="118"/>
      <c r="O911" s="118"/>
      <c r="P911" s="168"/>
    </row>
    <row r="912" spans="2:45" s="99" customFormat="1" ht="14.25" customHeight="1">
      <c r="B912" s="99" t="s">
        <v>253</v>
      </c>
      <c r="K912" s="99" t="s">
        <v>254</v>
      </c>
      <c r="W912" s="100"/>
      <c r="X912" s="100"/>
      <c r="Y912" s="100"/>
      <c r="Z912" s="100"/>
      <c r="AA912" s="100"/>
      <c r="AB912" s="100"/>
      <c r="AC912" s="100"/>
      <c r="AD912" s="100"/>
      <c r="AE912" s="100"/>
      <c r="AF912" s="100"/>
      <c r="AG912" s="100"/>
    </row>
    <row r="913" spans="2:45" s="100" customFormat="1" ht="14.25" customHeight="1">
      <c r="B913" s="583" t="s">
        <v>335</v>
      </c>
      <c r="C913" s="101"/>
      <c r="D913" s="101"/>
      <c r="E913" s="101"/>
      <c r="F913" s="101"/>
      <c r="G913" s="135"/>
      <c r="H913" s="131"/>
      <c r="I913" s="131"/>
      <c r="J913" s="102"/>
      <c r="K913" s="583" t="s">
        <v>335</v>
      </c>
      <c r="L913" s="101"/>
      <c r="M913" s="101"/>
      <c r="N913" s="101"/>
      <c r="O913" s="101"/>
      <c r="P913" s="135"/>
      <c r="Q913" s="131"/>
      <c r="R913" s="131"/>
      <c r="S913" s="103"/>
    </row>
    <row r="914" spans="2:45" s="100" customFormat="1" ht="14.25" customHeight="1">
      <c r="B914" s="584"/>
      <c r="C914" s="130" t="str">
        <f>$C$4</f>
        <v>平成7年</v>
      </c>
      <c r="D914" s="130" t="str">
        <f>$D$4</f>
        <v>平成12年</v>
      </c>
      <c r="E914" s="130" t="str">
        <f>$E$4</f>
        <v>平成17年</v>
      </c>
      <c r="F914" s="130" t="str">
        <f>$F$4</f>
        <v>平成22年</v>
      </c>
      <c r="G914" s="130" t="s">
        <v>410</v>
      </c>
      <c r="H914" s="133" t="str">
        <f>$H$4</f>
        <v>対平成</v>
      </c>
      <c r="I914" s="134" t="str">
        <f>$I$4</f>
        <v>22年</v>
      </c>
      <c r="J914" s="102"/>
      <c r="K914" s="584"/>
      <c r="L914" s="130" t="str">
        <f>$C$4</f>
        <v>平成7年</v>
      </c>
      <c r="M914" s="130" t="str">
        <f>$D$4</f>
        <v>平成12年</v>
      </c>
      <c r="N914" s="130" t="str">
        <f>$E$4</f>
        <v>平成17年</v>
      </c>
      <c r="O914" s="130" t="str">
        <f>$F$4</f>
        <v>平成22年</v>
      </c>
      <c r="P914" s="130" t="s">
        <v>410</v>
      </c>
      <c r="Q914" s="133" t="str">
        <f>$H$4</f>
        <v>対平成</v>
      </c>
      <c r="R914" s="134" t="str">
        <f>$I$4</f>
        <v>22年</v>
      </c>
      <c r="S914" s="103"/>
    </row>
    <row r="915" spans="2:45" s="100" customFormat="1" ht="14.25" customHeight="1">
      <c r="B915" s="585"/>
      <c r="C915" s="104"/>
      <c r="D915" s="104"/>
      <c r="E915" s="104"/>
      <c r="F915" s="104"/>
      <c r="G915" s="104"/>
      <c r="H915" s="132" t="s">
        <v>88</v>
      </c>
      <c r="I915" s="133" t="s">
        <v>398</v>
      </c>
      <c r="J915" s="102"/>
      <c r="K915" s="585"/>
      <c r="L915" s="104"/>
      <c r="M915" s="104"/>
      <c r="N915" s="104"/>
      <c r="O915" s="104"/>
      <c r="P915" s="104"/>
      <c r="Q915" s="132" t="s">
        <v>88</v>
      </c>
      <c r="R915" s="133" t="s">
        <v>398</v>
      </c>
      <c r="S915" s="103"/>
    </row>
    <row r="916" spans="2:45" s="199" customFormat="1" ht="14.25" customHeight="1">
      <c r="B916" s="200" t="s">
        <v>90</v>
      </c>
      <c r="C916" s="198">
        <v>3529</v>
      </c>
      <c r="D916" s="194">
        <v>3441</v>
      </c>
      <c r="E916" s="194">
        <v>3226</v>
      </c>
      <c r="F916" s="194">
        <v>2988</v>
      </c>
      <c r="G916" s="194">
        <f>IF(COUNTIF(G921:G939,"x"),"x",IF(SUM(G921:G939)=0,"-",SUM(G921:G939)))</f>
        <v>2919</v>
      </c>
      <c r="H916" s="193">
        <f t="shared" ref="H916:H919" si="382">IF(G916="x","x",IF(AND(G916="-",F916="-"),"-",IF(AND(G916="-",F916&gt;0),F916*-1,IF(AND(G916&gt;0,F916="-"),G916,G916-F916))))</f>
        <v>-69</v>
      </c>
      <c r="I916" s="195">
        <f t="shared" ref="I916:I919" si="383">IF(H916="x","x",IF(H916="-","-",IF(AND(F916="-",G916&gt;0),"皆増",IF(AND(F916&gt;0,G916="-"),"皆減",H916/F916*100))))</f>
        <v>-2.3092369477911645</v>
      </c>
      <c r="J916" s="196"/>
      <c r="K916" s="197" t="s">
        <v>90</v>
      </c>
      <c r="L916" s="198">
        <v>6556</v>
      </c>
      <c r="M916" s="194">
        <v>6605</v>
      </c>
      <c r="N916" s="194">
        <v>6007</v>
      </c>
      <c r="O916" s="194">
        <v>5559</v>
      </c>
      <c r="P916" s="194">
        <f>IF(COUNTIF(P921:P939,"x"),"x",IF(SUM(P921:P939)=0,"-",SUM(P921:P939)))</f>
        <v>4801</v>
      </c>
      <c r="Q916" s="193">
        <f t="shared" ref="Q916:Q919" si="384">IF(P916="x","x",IF(AND(P916="-",O916="-"),"-",IF(AND(P916="-",O916&gt;0),O916*-1,IF(AND(P916&gt;0,O916="-"),P916,P916-O916))))</f>
        <v>-758</v>
      </c>
      <c r="R916" s="195">
        <f t="shared" ref="R916:R919" si="385">IF(Q916="x","x",IF(Q916="-","-",IF(AND(O916="-",P916&gt;0),"皆増",IF(AND(O916&gt;0,P916="-"),"皆減",Q916/O916*100))))</f>
        <v>-13.635545961503867</v>
      </c>
      <c r="S916" s="195"/>
      <c r="W916" s="199" t="s">
        <v>373</v>
      </c>
      <c r="X916" s="199">
        <v>3819</v>
      </c>
      <c r="Y916" s="199">
        <v>3529</v>
      </c>
      <c r="Z916" s="199">
        <v>3441</v>
      </c>
      <c r="AA916" s="199">
        <v>3226</v>
      </c>
      <c r="AC916" s="199" t="s">
        <v>373</v>
      </c>
      <c r="AD916" s="199">
        <v>6909</v>
      </c>
      <c r="AE916" s="199">
        <v>6556</v>
      </c>
      <c r="AF916" s="199">
        <v>6605</v>
      </c>
      <c r="AG916" s="199">
        <v>6007</v>
      </c>
      <c r="AJ916" s="199" t="str">
        <f>IF(C916=X916,"○","●")</f>
        <v>●</v>
      </c>
      <c r="AK916" s="199" t="str">
        <f t="shared" ref="AK916:AM938" si="386">IF(D916=Y916,"○","●")</f>
        <v>●</v>
      </c>
      <c r="AL916" s="199" t="str">
        <f t="shared" si="386"/>
        <v>●</v>
      </c>
      <c r="AM916" s="199" t="str">
        <f t="shared" si="386"/>
        <v>●</v>
      </c>
      <c r="AP916" s="199" t="str">
        <f>IF(L916=AD916,"○","●")</f>
        <v>●</v>
      </c>
      <c r="AQ916" s="199" t="str">
        <f t="shared" ref="AQ916:AS938" si="387">IF(M916=AE916,"○","●")</f>
        <v>●</v>
      </c>
      <c r="AR916" s="199" t="str">
        <f t="shared" si="387"/>
        <v>●</v>
      </c>
      <c r="AS916" s="199" t="str">
        <f t="shared" si="387"/>
        <v>●</v>
      </c>
    </row>
    <row r="917" spans="2:45" s="100" customFormat="1" ht="14.25" customHeight="1">
      <c r="B917" s="105" t="s">
        <v>91</v>
      </c>
      <c r="C917" s="106">
        <v>487</v>
      </c>
      <c r="D917" s="107">
        <v>355</v>
      </c>
      <c r="E917" s="107">
        <v>312</v>
      </c>
      <c r="F917" s="107">
        <v>306</v>
      </c>
      <c r="G917" s="107">
        <f>IF(COUNTIF(G921:G923,"x"),"x",IF(SUM(G921:G923)=0,"-",SUM(G921:G923)))</f>
        <v>288</v>
      </c>
      <c r="H917" s="107">
        <f t="shared" si="382"/>
        <v>-18</v>
      </c>
      <c r="I917" s="108">
        <f t="shared" si="383"/>
        <v>-5.8823529411764701</v>
      </c>
      <c r="J917" s="102"/>
      <c r="K917" s="109" t="s">
        <v>91</v>
      </c>
      <c r="L917" s="106">
        <v>759</v>
      </c>
      <c r="M917" s="107">
        <v>713</v>
      </c>
      <c r="N917" s="107">
        <v>615</v>
      </c>
      <c r="O917" s="107">
        <v>573</v>
      </c>
      <c r="P917" s="107">
        <f>IF(COUNTIF(P921:P923,"x"),"x",IF(SUM(P921:P923)=0,"-",SUM(P921:P923)))</f>
        <v>397</v>
      </c>
      <c r="Q917" s="107">
        <f t="shared" si="384"/>
        <v>-176</v>
      </c>
      <c r="R917" s="108">
        <f t="shared" si="385"/>
        <v>-30.715532286212916</v>
      </c>
      <c r="S917" s="108"/>
      <c r="W917" s="100" t="s">
        <v>374</v>
      </c>
      <c r="X917" s="100">
        <v>607</v>
      </c>
      <c r="Y917" s="100">
        <v>487</v>
      </c>
      <c r="Z917" s="100">
        <v>355</v>
      </c>
      <c r="AA917" s="100">
        <v>312</v>
      </c>
      <c r="AC917" s="100" t="s">
        <v>374</v>
      </c>
      <c r="AD917" s="100">
        <v>978</v>
      </c>
      <c r="AE917" s="100">
        <v>759</v>
      </c>
      <c r="AF917" s="100">
        <v>713</v>
      </c>
      <c r="AG917" s="100">
        <v>615</v>
      </c>
      <c r="AJ917" s="100" t="str">
        <f t="shared" ref="AJ917:AJ938" si="388">IF(C917=X917,"○","●")</f>
        <v>●</v>
      </c>
      <c r="AK917" s="100" t="str">
        <f t="shared" si="386"/>
        <v>●</v>
      </c>
      <c r="AL917" s="100" t="str">
        <f t="shared" si="386"/>
        <v>●</v>
      </c>
      <c r="AM917" s="100" t="str">
        <f t="shared" si="386"/>
        <v>●</v>
      </c>
      <c r="AP917" s="100" t="str">
        <f t="shared" ref="AP917:AP938" si="389">IF(L917=AD917,"○","●")</f>
        <v>●</v>
      </c>
      <c r="AQ917" s="100" t="str">
        <f t="shared" si="387"/>
        <v>●</v>
      </c>
      <c r="AR917" s="100" t="str">
        <f t="shared" si="387"/>
        <v>●</v>
      </c>
      <c r="AS917" s="100" t="str">
        <f>IF(O917=AG917,"○","●")</f>
        <v>●</v>
      </c>
    </row>
    <row r="918" spans="2:45" s="100" customFormat="1" ht="14.25" customHeight="1">
      <c r="B918" s="105" t="s">
        <v>92</v>
      </c>
      <c r="C918" s="106">
        <v>2395</v>
      </c>
      <c r="D918" s="107">
        <v>2356</v>
      </c>
      <c r="E918" s="107">
        <v>2137</v>
      </c>
      <c r="F918" s="107">
        <v>1840</v>
      </c>
      <c r="G918" s="296">
        <f>IF(COUNTIF(G924:G933,"x"),"x",IF(SUM(G924:G933)=0,"-",SUM(G924:G933)))</f>
        <v>1549</v>
      </c>
      <c r="H918" s="107">
        <f t="shared" si="382"/>
        <v>-291</v>
      </c>
      <c r="I918" s="108">
        <f t="shared" si="383"/>
        <v>-15.815217391304348</v>
      </c>
      <c r="J918" s="102"/>
      <c r="K918" s="109" t="s">
        <v>92</v>
      </c>
      <c r="L918" s="106">
        <v>4502</v>
      </c>
      <c r="M918" s="107">
        <v>4460</v>
      </c>
      <c r="N918" s="107">
        <v>3853</v>
      </c>
      <c r="O918" s="107">
        <v>3430</v>
      </c>
      <c r="P918" s="296">
        <f>IF(COUNTIF(P924:P933,"x"),"x",IF(SUM(P924:P933)=0,"-",SUM(P924:P933)))</f>
        <v>2585</v>
      </c>
      <c r="Q918" s="107">
        <f t="shared" si="384"/>
        <v>-845</v>
      </c>
      <c r="R918" s="108">
        <f t="shared" si="385"/>
        <v>-24.635568513119534</v>
      </c>
      <c r="S918" s="108"/>
      <c r="W918" s="100" t="s">
        <v>375</v>
      </c>
      <c r="X918" s="100">
        <v>2656</v>
      </c>
      <c r="Y918" s="100">
        <v>2395</v>
      </c>
      <c r="Z918" s="100">
        <v>2356</v>
      </c>
      <c r="AA918" s="100">
        <v>2137</v>
      </c>
      <c r="AC918" s="100" t="s">
        <v>375</v>
      </c>
      <c r="AD918" s="100">
        <v>4824</v>
      </c>
      <c r="AE918" s="100">
        <v>4502</v>
      </c>
      <c r="AF918" s="100">
        <v>4460</v>
      </c>
      <c r="AG918" s="100">
        <v>3853</v>
      </c>
      <c r="AJ918" s="100" t="str">
        <f t="shared" si="388"/>
        <v>●</v>
      </c>
      <c r="AK918" s="100" t="str">
        <f t="shared" si="386"/>
        <v>●</v>
      </c>
      <c r="AL918" s="100" t="str">
        <f>IF(E918=Z918,"○","●")</f>
        <v>●</v>
      </c>
      <c r="AM918" s="100" t="str">
        <f t="shared" si="386"/>
        <v>●</v>
      </c>
      <c r="AP918" s="100" t="str">
        <f t="shared" si="389"/>
        <v>●</v>
      </c>
      <c r="AQ918" s="100" t="str">
        <f t="shared" si="387"/>
        <v>●</v>
      </c>
      <c r="AR918" s="100" t="str">
        <f t="shared" si="387"/>
        <v>●</v>
      </c>
      <c r="AS918" s="100" t="str">
        <f t="shared" si="387"/>
        <v>●</v>
      </c>
    </row>
    <row r="919" spans="2:45" s="100" customFormat="1" ht="14.25" customHeight="1">
      <c r="B919" s="105" t="s">
        <v>93</v>
      </c>
      <c r="C919" s="106">
        <v>647</v>
      </c>
      <c r="D919" s="107">
        <v>730</v>
      </c>
      <c r="E919" s="107">
        <v>777</v>
      </c>
      <c r="F919" s="107">
        <v>842</v>
      </c>
      <c r="G919" s="107">
        <f>IF(COUNTIF(G934:G938,"x"),"x",IF(SUM(G934,G938)=0,"-",SUM(G934:G938)))</f>
        <v>990</v>
      </c>
      <c r="H919" s="107">
        <f t="shared" si="382"/>
        <v>148</v>
      </c>
      <c r="I919" s="108">
        <f t="shared" si="383"/>
        <v>17.577197149643705</v>
      </c>
      <c r="J919" s="102"/>
      <c r="K919" s="109" t="s">
        <v>93</v>
      </c>
      <c r="L919" s="106">
        <v>1295</v>
      </c>
      <c r="M919" s="107">
        <v>1432</v>
      </c>
      <c r="N919" s="107">
        <v>1539</v>
      </c>
      <c r="O919" s="107">
        <v>1556</v>
      </c>
      <c r="P919" s="107">
        <f>IF(COUNTIF(P934:P938,"x"),"x",IF(SUM(P934,P938)=0,"-",SUM(P934:P938)))</f>
        <v>1646</v>
      </c>
      <c r="Q919" s="107">
        <f t="shared" si="384"/>
        <v>90</v>
      </c>
      <c r="R919" s="108">
        <f t="shared" si="385"/>
        <v>5.7840616966580978</v>
      </c>
      <c r="S919" s="108"/>
      <c r="W919" s="100" t="s">
        <v>376</v>
      </c>
      <c r="X919" s="100">
        <v>556</v>
      </c>
      <c r="Y919" s="100">
        <v>647</v>
      </c>
      <c r="Z919" s="100">
        <v>730</v>
      </c>
      <c r="AA919" s="100">
        <v>777</v>
      </c>
      <c r="AC919" s="100" t="s">
        <v>376</v>
      </c>
      <c r="AD919" s="100">
        <v>1107</v>
      </c>
      <c r="AE919" s="100">
        <v>1295</v>
      </c>
      <c r="AF919" s="100">
        <v>1432</v>
      </c>
      <c r="AG919" s="100">
        <v>1539</v>
      </c>
      <c r="AJ919" s="100" t="str">
        <f t="shared" si="388"/>
        <v>●</v>
      </c>
      <c r="AK919" s="100" t="str">
        <f t="shared" si="386"/>
        <v>●</v>
      </c>
      <c r="AL919" s="100" t="str">
        <f t="shared" si="386"/>
        <v>●</v>
      </c>
      <c r="AM919" s="100" t="str">
        <f t="shared" si="386"/>
        <v>●</v>
      </c>
      <c r="AP919" s="100" t="str">
        <f t="shared" si="389"/>
        <v>●</v>
      </c>
      <c r="AQ919" s="100" t="str">
        <f t="shared" si="387"/>
        <v>●</v>
      </c>
      <c r="AR919" s="100" t="str">
        <f t="shared" si="387"/>
        <v>●</v>
      </c>
      <c r="AS919" s="100" t="str">
        <f t="shared" si="387"/>
        <v>●</v>
      </c>
    </row>
    <row r="920" spans="2:45" s="100" customFormat="1" ht="14.25" customHeight="1">
      <c r="B920" s="102"/>
      <c r="C920" s="106"/>
      <c r="D920" s="112"/>
      <c r="E920" s="112"/>
      <c r="F920" s="112"/>
      <c r="G920" s="112"/>
      <c r="H920" s="112"/>
      <c r="I920" s="113"/>
      <c r="J920" s="102"/>
      <c r="K920" s="114"/>
      <c r="L920" s="106"/>
      <c r="M920" s="112"/>
      <c r="N920" s="112"/>
      <c r="O920" s="112"/>
      <c r="P920" s="112"/>
      <c r="Q920" s="112"/>
      <c r="R920" s="113"/>
      <c r="S920" s="113"/>
      <c r="AJ920" s="100" t="str">
        <f t="shared" si="388"/>
        <v>○</v>
      </c>
      <c r="AK920" s="100" t="str">
        <f t="shared" si="386"/>
        <v>○</v>
      </c>
      <c r="AL920" s="100" t="str">
        <f t="shared" si="386"/>
        <v>○</v>
      </c>
      <c r="AM920" s="100" t="str">
        <f t="shared" si="386"/>
        <v>○</v>
      </c>
      <c r="AP920" s="100" t="str">
        <f t="shared" si="389"/>
        <v>○</v>
      </c>
      <c r="AQ920" s="100" t="str">
        <f t="shared" si="387"/>
        <v>○</v>
      </c>
      <c r="AR920" s="100" t="str">
        <f t="shared" si="387"/>
        <v>○</v>
      </c>
      <c r="AS920" s="100" t="str">
        <f t="shared" si="387"/>
        <v>○</v>
      </c>
    </row>
    <row r="921" spans="2:45" s="100" customFormat="1" ht="14.25" customHeight="1">
      <c r="B921" s="102" t="s">
        <v>94</v>
      </c>
      <c r="C921" s="106">
        <v>118</v>
      </c>
      <c r="D921" s="107">
        <v>81</v>
      </c>
      <c r="E921" s="107">
        <v>91</v>
      </c>
      <c r="F921" s="107">
        <v>87</v>
      </c>
      <c r="G921" s="107">
        <f t="shared" ref="G921:G939" si="390">IF(COUNTIF(G951:G981,"x"),"x",IF(SUM(G951,G981)=0,"-",SUM(G951,G981)))</f>
        <v>73</v>
      </c>
      <c r="H921" s="107">
        <f>IF(G921="x","x",IF(AND(G921="-",F921="-"),"-",IF(AND(G921="-",F921&gt;0),F921*-1,IF(AND(G921&gt;0,F921="-"),G921,G921-F921))))</f>
        <v>-14</v>
      </c>
      <c r="I921" s="108">
        <f>IF(H921="x","x",IF(H921="-","-",IF(AND(F921="-",G921&gt;0),"皆増",IF(AND(F921&gt;0,G921="-"),"皆減",H921/F921*100))))</f>
        <v>-16.091954022988507</v>
      </c>
      <c r="J921" s="102"/>
      <c r="K921" s="114" t="s">
        <v>94</v>
      </c>
      <c r="L921" s="106">
        <v>201</v>
      </c>
      <c r="M921" s="107">
        <v>251</v>
      </c>
      <c r="N921" s="107">
        <v>174</v>
      </c>
      <c r="O921" s="107">
        <v>197</v>
      </c>
      <c r="P921" s="107">
        <f t="shared" ref="P921:P939" si="391">IF(COUNTIF(P951:P981,"x"),"x",IF(SUM(P951,P981)=0,"-",SUM(P951,P981)))</f>
        <v>110</v>
      </c>
      <c r="Q921" s="107">
        <f>IF(P921="x","x",IF(AND(P921="-",O921="-"),"-",IF(AND(P921="-",O921&gt;0),O921*-1,IF(AND(P921&gt;0,O921="-"),P921,P921-O921))))</f>
        <v>-87</v>
      </c>
      <c r="R921" s="108">
        <f>IF(Q921="x","x",IF(Q921="-","-",IF(AND(O921="-",P921&gt;0),"皆増",IF(AND(O921&gt;0,P921="-"),"皆減",Q921/O921*100))))</f>
        <v>-44.162436548223347</v>
      </c>
      <c r="S921" s="108"/>
      <c r="W921" s="100" t="s">
        <v>377</v>
      </c>
      <c r="X921" s="100">
        <v>148</v>
      </c>
      <c r="Y921" s="100">
        <v>118</v>
      </c>
      <c r="Z921" s="100">
        <v>81</v>
      </c>
      <c r="AA921" s="100">
        <v>91</v>
      </c>
      <c r="AC921" s="100" t="s">
        <v>377</v>
      </c>
      <c r="AD921" s="100">
        <v>262</v>
      </c>
      <c r="AE921" s="100">
        <v>201</v>
      </c>
      <c r="AF921" s="100">
        <v>251</v>
      </c>
      <c r="AG921" s="100">
        <v>174</v>
      </c>
      <c r="AJ921" s="100" t="str">
        <f t="shared" si="388"/>
        <v>●</v>
      </c>
      <c r="AK921" s="100" t="str">
        <f t="shared" si="386"/>
        <v>●</v>
      </c>
      <c r="AL921" s="100" t="str">
        <f t="shared" si="386"/>
        <v>●</v>
      </c>
      <c r="AM921" s="100" t="str">
        <f t="shared" si="386"/>
        <v>●</v>
      </c>
      <c r="AP921" s="100" t="str">
        <f t="shared" si="389"/>
        <v>●</v>
      </c>
      <c r="AQ921" s="100" t="str">
        <f t="shared" si="387"/>
        <v>●</v>
      </c>
      <c r="AR921" s="100" t="str">
        <f t="shared" si="387"/>
        <v>●</v>
      </c>
      <c r="AS921" s="100" t="str">
        <f t="shared" si="387"/>
        <v>●</v>
      </c>
    </row>
    <row r="922" spans="2:45" s="100" customFormat="1" ht="14.25" customHeight="1">
      <c r="B922" s="102" t="s">
        <v>95</v>
      </c>
      <c r="C922" s="106">
        <v>162</v>
      </c>
      <c r="D922" s="107">
        <v>108</v>
      </c>
      <c r="E922" s="107">
        <v>111</v>
      </c>
      <c r="F922" s="107">
        <v>99</v>
      </c>
      <c r="G922" s="107">
        <f t="shared" si="390"/>
        <v>81</v>
      </c>
      <c r="H922" s="107">
        <f t="shared" ref="H922:H938" si="392">IF(G922="x","x",IF(AND(G922="-",F922="-"),"-",IF(AND(G922="-",F922&gt;0),F922*-1,IF(AND(G922&gt;0,F922="-"),G922,G922-F922))))</f>
        <v>-18</v>
      </c>
      <c r="I922" s="108">
        <f t="shared" ref="I922:I938" si="393">IF(H922="x","x",IF(H922="-","-",IF(AND(F922="-",G922&gt;0),"皆増",IF(AND(F922&gt;0,G922="-"),"皆減",H922/F922*100))))</f>
        <v>-18.181818181818183</v>
      </c>
      <c r="J922" s="102"/>
      <c r="K922" s="114" t="s">
        <v>95</v>
      </c>
      <c r="L922" s="106">
        <v>238</v>
      </c>
      <c r="M922" s="107">
        <v>233</v>
      </c>
      <c r="N922" s="107">
        <v>218</v>
      </c>
      <c r="O922" s="107">
        <v>172</v>
      </c>
      <c r="P922" s="107">
        <f t="shared" si="391"/>
        <v>134</v>
      </c>
      <c r="Q922" s="107">
        <f t="shared" ref="Q922:Q938" si="394">IF(P922="x","x",IF(AND(P922="-",O922="-"),"-",IF(AND(P922="-",O922&gt;0),O922*-1,IF(AND(P922&gt;0,O922="-"),P922,P922-O922))))</f>
        <v>-38</v>
      </c>
      <c r="R922" s="108">
        <f t="shared" ref="R922:R938" si="395">IF(Q922="x","x",IF(Q922="-","-",IF(AND(O922="-",P922&gt;0),"皆増",IF(AND(O922&gt;0,P922="-"),"皆減",Q922/O922*100))))</f>
        <v>-22.093023255813954</v>
      </c>
      <c r="S922" s="108"/>
      <c r="W922" s="100" t="s">
        <v>356</v>
      </c>
      <c r="X922" s="100">
        <v>232</v>
      </c>
      <c r="Y922" s="100">
        <v>162</v>
      </c>
      <c r="Z922" s="100">
        <v>108</v>
      </c>
      <c r="AA922" s="100">
        <v>111</v>
      </c>
      <c r="AC922" s="100" t="s">
        <v>356</v>
      </c>
      <c r="AD922" s="100">
        <v>322</v>
      </c>
      <c r="AE922" s="100">
        <v>238</v>
      </c>
      <c r="AF922" s="100">
        <v>233</v>
      </c>
      <c r="AG922" s="100">
        <v>218</v>
      </c>
      <c r="AJ922" s="100" t="str">
        <f t="shared" si="388"/>
        <v>●</v>
      </c>
      <c r="AK922" s="100" t="str">
        <f t="shared" si="386"/>
        <v>●</v>
      </c>
      <c r="AL922" s="100" t="str">
        <f t="shared" si="386"/>
        <v>●</v>
      </c>
      <c r="AM922" s="100" t="str">
        <f t="shared" si="386"/>
        <v>●</v>
      </c>
      <c r="AP922" s="100" t="str">
        <f t="shared" si="389"/>
        <v>●</v>
      </c>
      <c r="AQ922" s="100" t="str">
        <f t="shared" si="387"/>
        <v>●</v>
      </c>
      <c r="AR922" s="100" t="str">
        <f t="shared" si="387"/>
        <v>●</v>
      </c>
      <c r="AS922" s="100" t="str">
        <f t="shared" si="387"/>
        <v>●</v>
      </c>
    </row>
    <row r="923" spans="2:45" s="100" customFormat="1" ht="14.25" customHeight="1">
      <c r="B923" s="102" t="s">
        <v>96</v>
      </c>
      <c r="C923" s="106">
        <v>207</v>
      </c>
      <c r="D923" s="107">
        <v>166</v>
      </c>
      <c r="E923" s="107">
        <v>110</v>
      </c>
      <c r="F923" s="107">
        <v>120</v>
      </c>
      <c r="G923" s="107">
        <f t="shared" si="390"/>
        <v>134</v>
      </c>
      <c r="H923" s="107">
        <f t="shared" si="392"/>
        <v>14</v>
      </c>
      <c r="I923" s="108">
        <f t="shared" si="393"/>
        <v>11.666666666666666</v>
      </c>
      <c r="J923" s="102"/>
      <c r="K923" s="114" t="s">
        <v>96</v>
      </c>
      <c r="L923" s="106">
        <v>320</v>
      </c>
      <c r="M923" s="107">
        <v>229</v>
      </c>
      <c r="N923" s="107">
        <v>223</v>
      </c>
      <c r="O923" s="107">
        <v>204</v>
      </c>
      <c r="P923" s="107">
        <f t="shared" si="391"/>
        <v>153</v>
      </c>
      <c r="Q923" s="107">
        <f t="shared" si="394"/>
        <v>-51</v>
      </c>
      <c r="R923" s="108">
        <f t="shared" si="395"/>
        <v>-25</v>
      </c>
      <c r="S923" s="108"/>
      <c r="W923" s="100" t="s">
        <v>357</v>
      </c>
      <c r="X923" s="100">
        <v>227</v>
      </c>
      <c r="Y923" s="100">
        <v>207</v>
      </c>
      <c r="Z923" s="100">
        <v>166</v>
      </c>
      <c r="AA923" s="100">
        <v>110</v>
      </c>
      <c r="AC923" s="100" t="s">
        <v>357</v>
      </c>
      <c r="AD923" s="100">
        <v>394</v>
      </c>
      <c r="AE923" s="100">
        <v>320</v>
      </c>
      <c r="AF923" s="100">
        <v>229</v>
      </c>
      <c r="AG923" s="100">
        <v>223</v>
      </c>
      <c r="AJ923" s="100" t="str">
        <f t="shared" si="388"/>
        <v>●</v>
      </c>
      <c r="AK923" s="100" t="str">
        <f t="shared" si="386"/>
        <v>●</v>
      </c>
      <c r="AL923" s="100" t="str">
        <f t="shared" si="386"/>
        <v>●</v>
      </c>
      <c r="AM923" s="100" t="str">
        <f t="shared" si="386"/>
        <v>●</v>
      </c>
      <c r="AP923" s="100" t="str">
        <f t="shared" si="389"/>
        <v>●</v>
      </c>
      <c r="AQ923" s="100" t="str">
        <f t="shared" si="387"/>
        <v>●</v>
      </c>
      <c r="AR923" s="100" t="str">
        <f t="shared" si="387"/>
        <v>●</v>
      </c>
      <c r="AS923" s="100" t="str">
        <f t="shared" si="387"/>
        <v>●</v>
      </c>
    </row>
    <row r="924" spans="2:45" s="100" customFormat="1" ht="14.25" customHeight="1">
      <c r="B924" s="102" t="s">
        <v>97</v>
      </c>
      <c r="C924" s="106">
        <v>260</v>
      </c>
      <c r="D924" s="107">
        <v>243</v>
      </c>
      <c r="E924" s="107">
        <v>190</v>
      </c>
      <c r="F924" s="107">
        <v>129</v>
      </c>
      <c r="G924" s="107">
        <f t="shared" si="390"/>
        <v>122</v>
      </c>
      <c r="H924" s="107">
        <f t="shared" si="392"/>
        <v>-7</v>
      </c>
      <c r="I924" s="108">
        <f t="shared" si="393"/>
        <v>-5.4263565891472867</v>
      </c>
      <c r="J924" s="102"/>
      <c r="K924" s="114" t="s">
        <v>97</v>
      </c>
      <c r="L924" s="106">
        <v>511</v>
      </c>
      <c r="M924" s="107">
        <v>458</v>
      </c>
      <c r="N924" s="107">
        <v>350</v>
      </c>
      <c r="O924" s="107">
        <v>345</v>
      </c>
      <c r="P924" s="107">
        <f t="shared" si="391"/>
        <v>262</v>
      </c>
      <c r="Q924" s="107">
        <f t="shared" si="394"/>
        <v>-83</v>
      </c>
      <c r="R924" s="108">
        <f t="shared" si="395"/>
        <v>-24.057971014492754</v>
      </c>
      <c r="S924" s="108"/>
      <c r="W924" s="100" t="s">
        <v>358</v>
      </c>
      <c r="X924" s="100">
        <v>313</v>
      </c>
      <c r="Y924" s="100">
        <v>260</v>
      </c>
      <c r="Z924" s="100">
        <v>243</v>
      </c>
      <c r="AA924" s="100">
        <v>190</v>
      </c>
      <c r="AC924" s="100" t="s">
        <v>358</v>
      </c>
      <c r="AD924" s="100">
        <v>594</v>
      </c>
      <c r="AE924" s="100">
        <v>511</v>
      </c>
      <c r="AF924" s="100">
        <v>458</v>
      </c>
      <c r="AG924" s="100">
        <v>350</v>
      </c>
      <c r="AJ924" s="100" t="str">
        <f t="shared" si="388"/>
        <v>●</v>
      </c>
      <c r="AK924" s="100" t="str">
        <f t="shared" si="386"/>
        <v>●</v>
      </c>
      <c r="AL924" s="100" t="str">
        <f t="shared" si="386"/>
        <v>●</v>
      </c>
      <c r="AM924" s="100" t="str">
        <f t="shared" si="386"/>
        <v>●</v>
      </c>
      <c r="AP924" s="100" t="str">
        <f t="shared" si="389"/>
        <v>●</v>
      </c>
      <c r="AQ924" s="100" t="str">
        <f t="shared" si="387"/>
        <v>●</v>
      </c>
      <c r="AR924" s="100" t="str">
        <f t="shared" si="387"/>
        <v>●</v>
      </c>
      <c r="AS924" s="100" t="str">
        <f t="shared" si="387"/>
        <v>●</v>
      </c>
    </row>
    <row r="925" spans="2:45" s="100" customFormat="1" ht="14.25" customHeight="1">
      <c r="B925" s="102" t="s">
        <v>98</v>
      </c>
      <c r="C925" s="106">
        <v>322</v>
      </c>
      <c r="D925" s="107">
        <v>313</v>
      </c>
      <c r="E925" s="107">
        <v>256</v>
      </c>
      <c r="F925" s="107">
        <v>192</v>
      </c>
      <c r="G925" s="107">
        <f t="shared" si="390"/>
        <v>176</v>
      </c>
      <c r="H925" s="107">
        <f t="shared" si="392"/>
        <v>-16</v>
      </c>
      <c r="I925" s="108">
        <f t="shared" si="393"/>
        <v>-8.3333333333333321</v>
      </c>
      <c r="J925" s="102"/>
      <c r="K925" s="114" t="s">
        <v>98</v>
      </c>
      <c r="L925" s="106">
        <v>683</v>
      </c>
      <c r="M925" s="107">
        <v>645</v>
      </c>
      <c r="N925" s="107">
        <v>518</v>
      </c>
      <c r="O925" s="107">
        <v>426</v>
      </c>
      <c r="P925" s="107">
        <f t="shared" si="391"/>
        <v>352</v>
      </c>
      <c r="Q925" s="107">
        <f t="shared" si="394"/>
        <v>-74</v>
      </c>
      <c r="R925" s="108">
        <f t="shared" si="395"/>
        <v>-17.370892018779344</v>
      </c>
      <c r="S925" s="108"/>
      <c r="W925" s="100" t="s">
        <v>359</v>
      </c>
      <c r="X925" s="100">
        <v>321</v>
      </c>
      <c r="Y925" s="100">
        <v>322</v>
      </c>
      <c r="Z925" s="100">
        <v>313</v>
      </c>
      <c r="AA925" s="100">
        <v>256</v>
      </c>
      <c r="AC925" s="100" t="s">
        <v>359</v>
      </c>
      <c r="AD925" s="100">
        <v>652</v>
      </c>
      <c r="AE925" s="100">
        <v>683</v>
      </c>
      <c r="AF925" s="100">
        <v>645</v>
      </c>
      <c r="AG925" s="100">
        <v>518</v>
      </c>
      <c r="AJ925" s="100" t="str">
        <f t="shared" si="388"/>
        <v>●</v>
      </c>
      <c r="AK925" s="100" t="str">
        <f t="shared" si="386"/>
        <v>●</v>
      </c>
      <c r="AL925" s="100" t="str">
        <f t="shared" si="386"/>
        <v>●</v>
      </c>
      <c r="AM925" s="100" t="str">
        <f t="shared" si="386"/>
        <v>●</v>
      </c>
      <c r="AP925" s="100" t="str">
        <f t="shared" si="389"/>
        <v>●</v>
      </c>
      <c r="AQ925" s="100" t="str">
        <f t="shared" si="387"/>
        <v>●</v>
      </c>
      <c r="AR925" s="100" t="str">
        <f t="shared" si="387"/>
        <v>●</v>
      </c>
      <c r="AS925" s="100" t="str">
        <f t="shared" si="387"/>
        <v>●</v>
      </c>
    </row>
    <row r="926" spans="2:45" s="100" customFormat="1" ht="14.25" customHeight="1">
      <c r="B926" s="102" t="s">
        <v>99</v>
      </c>
      <c r="C926" s="106">
        <v>193</v>
      </c>
      <c r="D926" s="107">
        <v>218</v>
      </c>
      <c r="E926" s="107">
        <v>163</v>
      </c>
      <c r="F926" s="107">
        <v>137</v>
      </c>
      <c r="G926" s="107">
        <f t="shared" si="390"/>
        <v>111</v>
      </c>
      <c r="H926" s="107">
        <f t="shared" si="392"/>
        <v>-26</v>
      </c>
      <c r="I926" s="108">
        <f t="shared" si="393"/>
        <v>-18.978102189781019</v>
      </c>
      <c r="J926" s="102"/>
      <c r="K926" s="114" t="s">
        <v>99</v>
      </c>
      <c r="L926" s="106">
        <v>336</v>
      </c>
      <c r="M926" s="107">
        <v>490</v>
      </c>
      <c r="N926" s="107">
        <v>310</v>
      </c>
      <c r="O926" s="107">
        <v>222</v>
      </c>
      <c r="P926" s="107">
        <f t="shared" si="391"/>
        <v>159</v>
      </c>
      <c r="Q926" s="107">
        <f t="shared" si="394"/>
        <v>-63</v>
      </c>
      <c r="R926" s="108">
        <f t="shared" si="395"/>
        <v>-28.378378378378379</v>
      </c>
      <c r="S926" s="108"/>
      <c r="W926" s="100" t="s">
        <v>360</v>
      </c>
      <c r="X926" s="100">
        <v>201</v>
      </c>
      <c r="Y926" s="100">
        <v>193</v>
      </c>
      <c r="Z926" s="100">
        <v>218</v>
      </c>
      <c r="AA926" s="100">
        <v>163</v>
      </c>
      <c r="AC926" s="100" t="s">
        <v>360</v>
      </c>
      <c r="AD926" s="100">
        <v>367</v>
      </c>
      <c r="AE926" s="100">
        <v>336</v>
      </c>
      <c r="AF926" s="100">
        <v>490</v>
      </c>
      <c r="AG926" s="100">
        <v>310</v>
      </c>
      <c r="AJ926" s="100" t="str">
        <f t="shared" si="388"/>
        <v>●</v>
      </c>
      <c r="AK926" s="100" t="str">
        <f t="shared" si="386"/>
        <v>●</v>
      </c>
      <c r="AL926" s="100" t="str">
        <f t="shared" si="386"/>
        <v>●</v>
      </c>
      <c r="AM926" s="100" t="str">
        <f t="shared" si="386"/>
        <v>●</v>
      </c>
      <c r="AP926" s="100" t="str">
        <f t="shared" si="389"/>
        <v>●</v>
      </c>
      <c r="AQ926" s="100" t="str">
        <f t="shared" si="387"/>
        <v>●</v>
      </c>
      <c r="AR926" s="100" t="str">
        <f t="shared" si="387"/>
        <v>●</v>
      </c>
      <c r="AS926" s="100" t="str">
        <f t="shared" si="387"/>
        <v>●</v>
      </c>
    </row>
    <row r="927" spans="2:45" s="100" customFormat="1" ht="14.25" customHeight="1">
      <c r="B927" s="102" t="s">
        <v>100</v>
      </c>
      <c r="C927" s="106">
        <v>163</v>
      </c>
      <c r="D927" s="107">
        <v>176</v>
      </c>
      <c r="E927" s="107">
        <v>168</v>
      </c>
      <c r="F927" s="107">
        <v>116</v>
      </c>
      <c r="G927" s="107">
        <f t="shared" si="390"/>
        <v>109</v>
      </c>
      <c r="H927" s="107">
        <f t="shared" si="392"/>
        <v>-7</v>
      </c>
      <c r="I927" s="108">
        <f t="shared" si="393"/>
        <v>-6.0344827586206895</v>
      </c>
      <c r="J927" s="102"/>
      <c r="K927" s="114" t="s">
        <v>100</v>
      </c>
      <c r="L927" s="106">
        <v>355</v>
      </c>
      <c r="M927" s="107">
        <v>389</v>
      </c>
      <c r="N927" s="107">
        <v>415</v>
      </c>
      <c r="O927" s="107">
        <v>291</v>
      </c>
      <c r="P927" s="107">
        <f t="shared" si="391"/>
        <v>148</v>
      </c>
      <c r="Q927" s="107">
        <f t="shared" si="394"/>
        <v>-143</v>
      </c>
      <c r="R927" s="108">
        <f t="shared" si="395"/>
        <v>-49.140893470790374</v>
      </c>
      <c r="S927" s="108"/>
      <c r="W927" s="100" t="s">
        <v>361</v>
      </c>
      <c r="X927" s="100">
        <v>203</v>
      </c>
      <c r="Y927" s="100">
        <v>163</v>
      </c>
      <c r="Z927" s="100">
        <v>176</v>
      </c>
      <c r="AA927" s="100">
        <v>168</v>
      </c>
      <c r="AC927" s="100" t="s">
        <v>361</v>
      </c>
      <c r="AD927" s="100">
        <v>330</v>
      </c>
      <c r="AE927" s="100">
        <v>355</v>
      </c>
      <c r="AF927" s="100">
        <v>389</v>
      </c>
      <c r="AG927" s="100">
        <v>415</v>
      </c>
      <c r="AJ927" s="100" t="str">
        <f t="shared" si="388"/>
        <v>●</v>
      </c>
      <c r="AK927" s="100" t="str">
        <f t="shared" si="386"/>
        <v>●</v>
      </c>
      <c r="AL927" s="100" t="str">
        <f t="shared" si="386"/>
        <v>●</v>
      </c>
      <c r="AM927" s="100" t="str">
        <f t="shared" si="386"/>
        <v>●</v>
      </c>
      <c r="AP927" s="100" t="str">
        <f t="shared" si="389"/>
        <v>●</v>
      </c>
      <c r="AQ927" s="100" t="str">
        <f t="shared" si="387"/>
        <v>●</v>
      </c>
      <c r="AR927" s="100" t="str">
        <f t="shared" si="387"/>
        <v>●</v>
      </c>
      <c r="AS927" s="100" t="str">
        <f t="shared" si="387"/>
        <v>●</v>
      </c>
    </row>
    <row r="928" spans="2:45" s="100" customFormat="1" ht="14.25" customHeight="1">
      <c r="B928" s="102" t="s">
        <v>118</v>
      </c>
      <c r="C928" s="106">
        <v>209</v>
      </c>
      <c r="D928" s="107">
        <v>164</v>
      </c>
      <c r="E928" s="107">
        <v>182</v>
      </c>
      <c r="F928" s="107">
        <v>200</v>
      </c>
      <c r="G928" s="107">
        <f t="shared" si="390"/>
        <v>137</v>
      </c>
      <c r="H928" s="107">
        <f t="shared" si="392"/>
        <v>-63</v>
      </c>
      <c r="I928" s="108">
        <f t="shared" si="393"/>
        <v>-31.5</v>
      </c>
      <c r="J928" s="102"/>
      <c r="K928" s="114" t="s">
        <v>118</v>
      </c>
      <c r="L928" s="106">
        <v>329</v>
      </c>
      <c r="M928" s="107">
        <v>363</v>
      </c>
      <c r="N928" s="107">
        <v>326</v>
      </c>
      <c r="O928" s="107">
        <v>419</v>
      </c>
      <c r="P928" s="107">
        <f t="shared" si="391"/>
        <v>201</v>
      </c>
      <c r="Q928" s="107">
        <f t="shared" si="394"/>
        <v>-218</v>
      </c>
      <c r="R928" s="108">
        <f t="shared" si="395"/>
        <v>-52.028639618138428</v>
      </c>
      <c r="S928" s="108"/>
      <c r="W928" s="100" t="s">
        <v>362</v>
      </c>
      <c r="X928" s="100">
        <v>278</v>
      </c>
      <c r="Y928" s="100">
        <v>209</v>
      </c>
      <c r="Z928" s="100">
        <v>164</v>
      </c>
      <c r="AA928" s="100">
        <v>182</v>
      </c>
      <c r="AC928" s="100" t="s">
        <v>362</v>
      </c>
      <c r="AD928" s="100">
        <v>426</v>
      </c>
      <c r="AE928" s="100">
        <v>329</v>
      </c>
      <c r="AF928" s="100">
        <v>363</v>
      </c>
      <c r="AG928" s="100">
        <v>326</v>
      </c>
      <c r="AJ928" s="100" t="str">
        <f t="shared" si="388"/>
        <v>●</v>
      </c>
      <c r="AK928" s="100" t="str">
        <f t="shared" si="386"/>
        <v>●</v>
      </c>
      <c r="AL928" s="100" t="str">
        <f t="shared" si="386"/>
        <v>●</v>
      </c>
      <c r="AM928" s="100" t="str">
        <f t="shared" si="386"/>
        <v>●</v>
      </c>
      <c r="AP928" s="100" t="str">
        <f t="shared" si="389"/>
        <v>●</v>
      </c>
      <c r="AQ928" s="100" t="str">
        <f t="shared" si="387"/>
        <v>●</v>
      </c>
      <c r="AR928" s="100" t="str">
        <f t="shared" si="387"/>
        <v>●</v>
      </c>
      <c r="AS928" s="100" t="str">
        <f t="shared" si="387"/>
        <v>●</v>
      </c>
    </row>
    <row r="929" spans="2:45" s="100" customFormat="1" ht="14.25" customHeight="1">
      <c r="B929" s="102" t="s">
        <v>101</v>
      </c>
      <c r="C929" s="106">
        <v>246</v>
      </c>
      <c r="D929" s="107">
        <v>209</v>
      </c>
      <c r="E929" s="107">
        <v>184</v>
      </c>
      <c r="F929" s="107">
        <v>168</v>
      </c>
      <c r="G929" s="107">
        <f t="shared" si="390"/>
        <v>157</v>
      </c>
      <c r="H929" s="107">
        <f t="shared" si="392"/>
        <v>-11</v>
      </c>
      <c r="I929" s="108">
        <f t="shared" si="393"/>
        <v>-6.5476190476190483</v>
      </c>
      <c r="J929" s="102"/>
      <c r="K929" s="114" t="s">
        <v>101</v>
      </c>
      <c r="L929" s="106">
        <v>411</v>
      </c>
      <c r="M929" s="107">
        <v>327</v>
      </c>
      <c r="N929" s="107">
        <v>341</v>
      </c>
      <c r="O929" s="107">
        <v>319</v>
      </c>
      <c r="P929" s="107">
        <f t="shared" si="391"/>
        <v>253</v>
      </c>
      <c r="Q929" s="107">
        <f t="shared" si="394"/>
        <v>-66</v>
      </c>
      <c r="R929" s="108">
        <f t="shared" si="395"/>
        <v>-20.689655172413794</v>
      </c>
      <c r="S929" s="108"/>
      <c r="W929" s="100" t="s">
        <v>363</v>
      </c>
      <c r="X929" s="100">
        <v>344</v>
      </c>
      <c r="Y929" s="100">
        <v>246</v>
      </c>
      <c r="Z929" s="100">
        <v>209</v>
      </c>
      <c r="AA929" s="100">
        <v>184</v>
      </c>
      <c r="AC929" s="100" t="s">
        <v>363</v>
      </c>
      <c r="AD929" s="100">
        <v>532</v>
      </c>
      <c r="AE929" s="100">
        <v>411</v>
      </c>
      <c r="AF929" s="100">
        <v>327</v>
      </c>
      <c r="AG929" s="100">
        <v>341</v>
      </c>
      <c r="AJ929" s="100" t="str">
        <f t="shared" si="388"/>
        <v>●</v>
      </c>
      <c r="AK929" s="100" t="str">
        <f t="shared" si="386"/>
        <v>●</v>
      </c>
      <c r="AL929" s="100" t="str">
        <f>IF(E929=Z929,"○","●")</f>
        <v>●</v>
      </c>
      <c r="AM929" s="100" t="str">
        <f t="shared" si="386"/>
        <v>●</v>
      </c>
      <c r="AP929" s="100" t="str">
        <f t="shared" si="389"/>
        <v>●</v>
      </c>
      <c r="AQ929" s="100" t="str">
        <f t="shared" si="387"/>
        <v>●</v>
      </c>
      <c r="AR929" s="100" t="str">
        <f t="shared" si="387"/>
        <v>●</v>
      </c>
      <c r="AS929" s="100" t="str">
        <f t="shared" si="387"/>
        <v>●</v>
      </c>
    </row>
    <row r="930" spans="2:45" s="100" customFormat="1" ht="14.25" customHeight="1">
      <c r="B930" s="102" t="s">
        <v>102</v>
      </c>
      <c r="C930" s="106">
        <v>312</v>
      </c>
      <c r="D930" s="107">
        <v>246</v>
      </c>
      <c r="E930" s="107">
        <v>199</v>
      </c>
      <c r="F930" s="107">
        <v>163</v>
      </c>
      <c r="G930" s="107">
        <f t="shared" si="390"/>
        <v>195</v>
      </c>
      <c r="H930" s="107">
        <f t="shared" si="392"/>
        <v>32</v>
      </c>
      <c r="I930" s="108">
        <f t="shared" si="393"/>
        <v>19.631901840490798</v>
      </c>
      <c r="J930" s="102"/>
      <c r="K930" s="114" t="s">
        <v>102</v>
      </c>
      <c r="L930" s="106">
        <v>518</v>
      </c>
      <c r="M930" s="107">
        <v>401</v>
      </c>
      <c r="N930" s="107">
        <v>298</v>
      </c>
      <c r="O930" s="107">
        <v>287</v>
      </c>
      <c r="P930" s="107">
        <f t="shared" si="391"/>
        <v>356</v>
      </c>
      <c r="Q930" s="107">
        <f t="shared" si="394"/>
        <v>69</v>
      </c>
      <c r="R930" s="108">
        <f t="shared" si="395"/>
        <v>24.041811846689896</v>
      </c>
      <c r="S930" s="108"/>
      <c r="W930" s="100" t="s">
        <v>364</v>
      </c>
      <c r="X930" s="100">
        <v>259</v>
      </c>
      <c r="Y930" s="100">
        <v>312</v>
      </c>
      <c r="Z930" s="100">
        <v>246</v>
      </c>
      <c r="AA930" s="100">
        <v>199</v>
      </c>
      <c r="AC930" s="100" t="s">
        <v>364</v>
      </c>
      <c r="AD930" s="100">
        <v>489</v>
      </c>
      <c r="AE930" s="100">
        <v>518</v>
      </c>
      <c r="AF930" s="100">
        <v>401</v>
      </c>
      <c r="AG930" s="100">
        <v>298</v>
      </c>
      <c r="AJ930" s="100" t="str">
        <f t="shared" si="388"/>
        <v>●</v>
      </c>
      <c r="AK930" s="100" t="str">
        <f t="shared" si="386"/>
        <v>●</v>
      </c>
      <c r="AL930" s="100" t="str">
        <f t="shared" si="386"/>
        <v>●</v>
      </c>
      <c r="AM930" s="100" t="str">
        <f t="shared" si="386"/>
        <v>●</v>
      </c>
      <c r="AP930" s="100" t="str">
        <f t="shared" si="389"/>
        <v>●</v>
      </c>
      <c r="AQ930" s="100" t="str">
        <f t="shared" si="387"/>
        <v>●</v>
      </c>
      <c r="AR930" s="100" t="str">
        <f t="shared" si="387"/>
        <v>●</v>
      </c>
      <c r="AS930" s="100" t="str">
        <f t="shared" si="387"/>
        <v>●</v>
      </c>
    </row>
    <row r="931" spans="2:45" s="100" customFormat="1" ht="14.25" customHeight="1">
      <c r="B931" s="102" t="s">
        <v>103</v>
      </c>
      <c r="C931" s="106">
        <v>247</v>
      </c>
      <c r="D931" s="107">
        <v>315</v>
      </c>
      <c r="E931" s="107">
        <v>252</v>
      </c>
      <c r="F931" s="107">
        <v>191</v>
      </c>
      <c r="G931" s="107">
        <f t="shared" si="390"/>
        <v>177</v>
      </c>
      <c r="H931" s="107">
        <f t="shared" si="392"/>
        <v>-14</v>
      </c>
      <c r="I931" s="108">
        <f t="shared" si="393"/>
        <v>-7.3298429319371721</v>
      </c>
      <c r="J931" s="102"/>
      <c r="K931" s="114" t="s">
        <v>103</v>
      </c>
      <c r="L931" s="106">
        <v>455</v>
      </c>
      <c r="M931" s="107">
        <v>512</v>
      </c>
      <c r="N931" s="107">
        <v>387</v>
      </c>
      <c r="O931" s="107">
        <v>275</v>
      </c>
      <c r="P931" s="107">
        <f t="shared" si="391"/>
        <v>321</v>
      </c>
      <c r="Q931" s="107">
        <f t="shared" si="394"/>
        <v>46</v>
      </c>
      <c r="R931" s="108">
        <f t="shared" si="395"/>
        <v>16.727272727272727</v>
      </c>
      <c r="S931" s="108"/>
      <c r="W931" s="100" t="s">
        <v>365</v>
      </c>
      <c r="X931" s="100">
        <v>242</v>
      </c>
      <c r="Y931" s="100">
        <v>247</v>
      </c>
      <c r="Z931" s="100">
        <v>315</v>
      </c>
      <c r="AA931" s="100">
        <v>252</v>
      </c>
      <c r="AC931" s="100" t="s">
        <v>365</v>
      </c>
      <c r="AD931" s="100">
        <v>456</v>
      </c>
      <c r="AE931" s="100">
        <v>455</v>
      </c>
      <c r="AF931" s="100">
        <v>512</v>
      </c>
      <c r="AG931" s="100">
        <v>387</v>
      </c>
      <c r="AJ931" s="100" t="str">
        <f t="shared" si="388"/>
        <v>●</v>
      </c>
      <c r="AK931" s="100" t="str">
        <f t="shared" si="386"/>
        <v>●</v>
      </c>
      <c r="AL931" s="100" t="str">
        <f t="shared" si="386"/>
        <v>●</v>
      </c>
      <c r="AM931" s="100" t="str">
        <f t="shared" si="386"/>
        <v>●</v>
      </c>
      <c r="AP931" s="100" t="str">
        <f t="shared" si="389"/>
        <v>●</v>
      </c>
      <c r="AQ931" s="100" t="str">
        <f t="shared" si="387"/>
        <v>●</v>
      </c>
      <c r="AR931" s="100" t="str">
        <f t="shared" si="387"/>
        <v>●</v>
      </c>
      <c r="AS931" s="100" t="str">
        <f t="shared" si="387"/>
        <v>●</v>
      </c>
    </row>
    <row r="932" spans="2:45" s="100" customFormat="1" ht="14.25" customHeight="1">
      <c r="B932" s="102" t="s">
        <v>104</v>
      </c>
      <c r="C932" s="106">
        <v>217</v>
      </c>
      <c r="D932" s="107">
        <v>257</v>
      </c>
      <c r="E932" s="107">
        <v>296</v>
      </c>
      <c r="F932" s="107">
        <v>251</v>
      </c>
      <c r="G932" s="107">
        <f t="shared" si="390"/>
        <v>177</v>
      </c>
      <c r="H932" s="107">
        <f t="shared" si="392"/>
        <v>-74</v>
      </c>
      <c r="I932" s="108">
        <f t="shared" si="393"/>
        <v>-29.482071713147413</v>
      </c>
      <c r="J932" s="102"/>
      <c r="K932" s="114" t="s">
        <v>104</v>
      </c>
      <c r="L932" s="106">
        <v>441</v>
      </c>
      <c r="M932" s="107">
        <v>467</v>
      </c>
      <c r="N932" s="107">
        <v>496</v>
      </c>
      <c r="O932" s="107">
        <v>375</v>
      </c>
      <c r="P932" s="107">
        <f t="shared" si="391"/>
        <v>287</v>
      </c>
      <c r="Q932" s="107">
        <f t="shared" si="394"/>
        <v>-88</v>
      </c>
      <c r="R932" s="108">
        <f t="shared" si="395"/>
        <v>-23.466666666666665</v>
      </c>
      <c r="S932" s="108"/>
      <c r="W932" s="100" t="s">
        <v>366</v>
      </c>
      <c r="X932" s="100">
        <v>248</v>
      </c>
      <c r="Y932" s="100">
        <v>217</v>
      </c>
      <c r="Z932" s="100">
        <v>257</v>
      </c>
      <c r="AA932" s="100">
        <v>296</v>
      </c>
      <c r="AC932" s="100" t="s">
        <v>366</v>
      </c>
      <c r="AD932" s="100">
        <v>522</v>
      </c>
      <c r="AE932" s="100">
        <v>441</v>
      </c>
      <c r="AF932" s="100">
        <v>467</v>
      </c>
      <c r="AG932" s="100">
        <v>496</v>
      </c>
      <c r="AJ932" s="100" t="str">
        <f t="shared" si="388"/>
        <v>●</v>
      </c>
      <c r="AK932" s="100" t="str">
        <f t="shared" si="386"/>
        <v>●</v>
      </c>
      <c r="AL932" s="100" t="str">
        <f t="shared" si="386"/>
        <v>●</v>
      </c>
      <c r="AM932" s="100" t="str">
        <f t="shared" si="386"/>
        <v>●</v>
      </c>
      <c r="AP932" s="100" t="str">
        <f t="shared" si="389"/>
        <v>●</v>
      </c>
      <c r="AQ932" s="100" t="str">
        <f t="shared" si="387"/>
        <v>●</v>
      </c>
      <c r="AR932" s="100" t="str">
        <f t="shared" si="387"/>
        <v>●</v>
      </c>
      <c r="AS932" s="100" t="str">
        <f t="shared" si="387"/>
        <v>●</v>
      </c>
    </row>
    <row r="933" spans="2:45" s="100" customFormat="1" ht="14.25" customHeight="1">
      <c r="B933" s="102" t="s">
        <v>105</v>
      </c>
      <c r="C933" s="106">
        <v>226</v>
      </c>
      <c r="D933" s="107">
        <v>215</v>
      </c>
      <c r="E933" s="107">
        <v>247</v>
      </c>
      <c r="F933" s="107">
        <v>293</v>
      </c>
      <c r="G933" s="107">
        <f t="shared" si="390"/>
        <v>188</v>
      </c>
      <c r="H933" s="107">
        <f t="shared" si="392"/>
        <v>-105</v>
      </c>
      <c r="I933" s="108">
        <f t="shared" si="393"/>
        <v>-35.836177474402731</v>
      </c>
      <c r="J933" s="102"/>
      <c r="K933" s="114" t="s">
        <v>105</v>
      </c>
      <c r="L933" s="106">
        <v>463</v>
      </c>
      <c r="M933" s="107">
        <v>408</v>
      </c>
      <c r="N933" s="107">
        <v>412</v>
      </c>
      <c r="O933" s="107">
        <v>471</v>
      </c>
      <c r="P933" s="107">
        <f t="shared" si="391"/>
        <v>246</v>
      </c>
      <c r="Q933" s="107">
        <f t="shared" si="394"/>
        <v>-225</v>
      </c>
      <c r="R933" s="108">
        <f t="shared" si="395"/>
        <v>-47.770700636942678</v>
      </c>
      <c r="S933" s="108"/>
      <c r="W933" s="100" t="s">
        <v>367</v>
      </c>
      <c r="X933" s="100">
        <v>247</v>
      </c>
      <c r="Y933" s="100">
        <v>226</v>
      </c>
      <c r="Z933" s="100">
        <v>215</v>
      </c>
      <c r="AA933" s="100">
        <v>247</v>
      </c>
      <c r="AC933" s="100" t="s">
        <v>367</v>
      </c>
      <c r="AD933" s="100">
        <v>456</v>
      </c>
      <c r="AE933" s="100">
        <v>463</v>
      </c>
      <c r="AF933" s="100">
        <v>408</v>
      </c>
      <c r="AG933" s="100">
        <v>412</v>
      </c>
      <c r="AJ933" s="100" t="str">
        <f t="shared" si="388"/>
        <v>●</v>
      </c>
      <c r="AK933" s="100" t="str">
        <f t="shared" si="386"/>
        <v>●</v>
      </c>
      <c r="AL933" s="100" t="str">
        <f t="shared" si="386"/>
        <v>●</v>
      </c>
      <c r="AM933" s="100" t="str">
        <f t="shared" si="386"/>
        <v>●</v>
      </c>
      <c r="AP933" s="100" t="str">
        <f t="shared" si="389"/>
        <v>●</v>
      </c>
      <c r="AQ933" s="100" t="str">
        <f t="shared" si="387"/>
        <v>●</v>
      </c>
      <c r="AR933" s="100" t="str">
        <f t="shared" si="387"/>
        <v>●</v>
      </c>
      <c r="AS933" s="100" t="str">
        <f t="shared" si="387"/>
        <v>●</v>
      </c>
    </row>
    <row r="934" spans="2:45" s="100" customFormat="1" ht="14.25" customHeight="1">
      <c r="B934" s="102" t="s">
        <v>106</v>
      </c>
      <c r="C934" s="106">
        <v>226</v>
      </c>
      <c r="D934" s="107">
        <v>216</v>
      </c>
      <c r="E934" s="107">
        <v>196</v>
      </c>
      <c r="F934" s="107">
        <v>237</v>
      </c>
      <c r="G934" s="107">
        <f t="shared" si="390"/>
        <v>236</v>
      </c>
      <c r="H934" s="107">
        <f t="shared" si="392"/>
        <v>-1</v>
      </c>
      <c r="I934" s="108">
        <f t="shared" si="393"/>
        <v>-0.42194092827004215</v>
      </c>
      <c r="J934" s="102"/>
      <c r="K934" s="114" t="s">
        <v>106</v>
      </c>
      <c r="L934" s="106">
        <v>425</v>
      </c>
      <c r="M934" s="107">
        <v>449</v>
      </c>
      <c r="N934" s="107">
        <v>382</v>
      </c>
      <c r="O934" s="107">
        <v>381</v>
      </c>
      <c r="P934" s="107">
        <f t="shared" si="391"/>
        <v>335</v>
      </c>
      <c r="Q934" s="107">
        <f t="shared" si="394"/>
        <v>-46</v>
      </c>
      <c r="R934" s="108">
        <f t="shared" si="395"/>
        <v>-12.073490813648293</v>
      </c>
      <c r="S934" s="108"/>
      <c r="W934" s="100" t="s">
        <v>368</v>
      </c>
      <c r="X934" s="100">
        <v>200</v>
      </c>
      <c r="Y934" s="100">
        <v>226</v>
      </c>
      <c r="Z934" s="100">
        <v>216</v>
      </c>
      <c r="AA934" s="100">
        <v>196</v>
      </c>
      <c r="AC934" s="100" t="s">
        <v>368</v>
      </c>
      <c r="AD934" s="100">
        <v>398</v>
      </c>
      <c r="AE934" s="100">
        <v>425</v>
      </c>
      <c r="AF934" s="100">
        <v>449</v>
      </c>
      <c r="AG934" s="100">
        <v>382</v>
      </c>
      <c r="AJ934" s="100" t="str">
        <f t="shared" si="388"/>
        <v>●</v>
      </c>
      <c r="AK934" s="100" t="str">
        <f t="shared" si="386"/>
        <v>●</v>
      </c>
      <c r="AL934" s="100" t="str">
        <f t="shared" si="386"/>
        <v>●</v>
      </c>
      <c r="AM934" s="100" t="str">
        <f t="shared" si="386"/>
        <v>●</v>
      </c>
      <c r="AP934" s="100" t="str">
        <f t="shared" si="389"/>
        <v>●</v>
      </c>
      <c r="AQ934" s="100" t="str">
        <f t="shared" si="387"/>
        <v>●</v>
      </c>
      <c r="AR934" s="100" t="str">
        <f t="shared" si="387"/>
        <v>●</v>
      </c>
      <c r="AS934" s="100" t="str">
        <f t="shared" si="387"/>
        <v>●</v>
      </c>
    </row>
    <row r="935" spans="2:45" s="100" customFormat="1" ht="14.25" customHeight="1">
      <c r="B935" s="102" t="s">
        <v>107</v>
      </c>
      <c r="C935" s="106">
        <v>181</v>
      </c>
      <c r="D935" s="107">
        <v>202</v>
      </c>
      <c r="E935" s="107">
        <v>216</v>
      </c>
      <c r="F935" s="107">
        <v>185</v>
      </c>
      <c r="G935" s="107">
        <f t="shared" si="390"/>
        <v>248</v>
      </c>
      <c r="H935" s="107">
        <f t="shared" si="392"/>
        <v>63</v>
      </c>
      <c r="I935" s="108">
        <f t="shared" si="393"/>
        <v>34.054054054054056</v>
      </c>
      <c r="J935" s="102"/>
      <c r="K935" s="114" t="s">
        <v>107</v>
      </c>
      <c r="L935" s="106">
        <v>357</v>
      </c>
      <c r="M935" s="107">
        <v>390</v>
      </c>
      <c r="N935" s="107">
        <v>413</v>
      </c>
      <c r="O935" s="107">
        <v>340</v>
      </c>
      <c r="P935" s="107">
        <f t="shared" si="391"/>
        <v>417</v>
      </c>
      <c r="Q935" s="107">
        <f t="shared" si="394"/>
        <v>77</v>
      </c>
      <c r="R935" s="108">
        <f t="shared" si="395"/>
        <v>22.647058823529413</v>
      </c>
      <c r="S935" s="108"/>
      <c r="W935" s="100" t="s">
        <v>369</v>
      </c>
      <c r="X935" s="100">
        <v>140</v>
      </c>
      <c r="Y935" s="100">
        <v>181</v>
      </c>
      <c r="Z935" s="100">
        <v>202</v>
      </c>
      <c r="AA935" s="100">
        <v>216</v>
      </c>
      <c r="AC935" s="100" t="s">
        <v>369</v>
      </c>
      <c r="AD935" s="100">
        <v>307</v>
      </c>
      <c r="AE935" s="100">
        <v>357</v>
      </c>
      <c r="AF935" s="100">
        <v>390</v>
      </c>
      <c r="AG935" s="100">
        <v>413</v>
      </c>
      <c r="AJ935" s="100" t="str">
        <f t="shared" si="388"/>
        <v>●</v>
      </c>
      <c r="AK935" s="100" t="str">
        <f t="shared" si="386"/>
        <v>●</v>
      </c>
      <c r="AL935" s="100" t="str">
        <f t="shared" si="386"/>
        <v>●</v>
      </c>
      <c r="AM935" s="100" t="str">
        <f t="shared" si="386"/>
        <v>●</v>
      </c>
      <c r="AP935" s="100" t="str">
        <f t="shared" si="389"/>
        <v>●</v>
      </c>
      <c r="AQ935" s="100" t="str">
        <f t="shared" si="387"/>
        <v>●</v>
      </c>
      <c r="AR935" s="100" t="str">
        <f t="shared" si="387"/>
        <v>●</v>
      </c>
      <c r="AS935" s="100" t="str">
        <f t="shared" si="387"/>
        <v>●</v>
      </c>
    </row>
    <row r="936" spans="2:45" s="100" customFormat="1" ht="14.25" customHeight="1">
      <c r="B936" s="102" t="s">
        <v>108</v>
      </c>
      <c r="C936" s="106">
        <v>113</v>
      </c>
      <c r="D936" s="107">
        <v>149</v>
      </c>
      <c r="E936" s="107">
        <v>173</v>
      </c>
      <c r="F936" s="107">
        <v>185</v>
      </c>
      <c r="G936" s="107">
        <f t="shared" si="390"/>
        <v>205</v>
      </c>
      <c r="H936" s="107">
        <f t="shared" si="392"/>
        <v>20</v>
      </c>
      <c r="I936" s="108">
        <f t="shared" si="393"/>
        <v>10.810810810810811</v>
      </c>
      <c r="J936" s="102"/>
      <c r="K936" s="114" t="s">
        <v>108</v>
      </c>
      <c r="L936" s="106">
        <v>263</v>
      </c>
      <c r="M936" s="107">
        <v>291</v>
      </c>
      <c r="N936" s="107">
        <v>343</v>
      </c>
      <c r="O936" s="107">
        <v>362</v>
      </c>
      <c r="P936" s="107">
        <f t="shared" si="391"/>
        <v>316</v>
      </c>
      <c r="Q936" s="107">
        <f t="shared" si="394"/>
        <v>-46</v>
      </c>
      <c r="R936" s="108">
        <f t="shared" si="395"/>
        <v>-12.707182320441991</v>
      </c>
      <c r="S936" s="108"/>
      <c r="W936" s="100" t="s">
        <v>370</v>
      </c>
      <c r="X936" s="100">
        <v>128</v>
      </c>
      <c r="Y936" s="100">
        <v>113</v>
      </c>
      <c r="Z936" s="100">
        <v>149</v>
      </c>
      <c r="AA936" s="100">
        <v>173</v>
      </c>
      <c r="AC936" s="100" t="s">
        <v>370</v>
      </c>
      <c r="AD936" s="100">
        <v>212</v>
      </c>
      <c r="AE936" s="100">
        <v>263</v>
      </c>
      <c r="AF936" s="100">
        <v>291</v>
      </c>
      <c r="AG936" s="100">
        <v>343</v>
      </c>
      <c r="AJ936" s="100" t="str">
        <f t="shared" si="388"/>
        <v>●</v>
      </c>
      <c r="AK936" s="100" t="str">
        <f t="shared" si="386"/>
        <v>●</v>
      </c>
      <c r="AL936" s="100" t="str">
        <f t="shared" si="386"/>
        <v>●</v>
      </c>
      <c r="AM936" s="100" t="str">
        <f t="shared" si="386"/>
        <v>●</v>
      </c>
      <c r="AP936" s="100" t="str">
        <f t="shared" si="389"/>
        <v>●</v>
      </c>
      <c r="AQ936" s="100" t="str">
        <f t="shared" si="387"/>
        <v>●</v>
      </c>
      <c r="AR936" s="100" t="str">
        <f t="shared" si="387"/>
        <v>●</v>
      </c>
      <c r="AS936" s="100" t="str">
        <f t="shared" si="387"/>
        <v>●</v>
      </c>
    </row>
    <row r="937" spans="2:45" s="100" customFormat="1" ht="14.25" customHeight="1">
      <c r="B937" s="102" t="s">
        <v>109</v>
      </c>
      <c r="C937" s="106">
        <v>91</v>
      </c>
      <c r="D937" s="107">
        <v>90</v>
      </c>
      <c r="E937" s="107">
        <v>118</v>
      </c>
      <c r="F937" s="107">
        <v>141</v>
      </c>
      <c r="G937" s="107">
        <f t="shared" si="390"/>
        <v>137</v>
      </c>
      <c r="H937" s="107">
        <f t="shared" si="392"/>
        <v>-4</v>
      </c>
      <c r="I937" s="108">
        <f t="shared" si="393"/>
        <v>-2.8368794326241136</v>
      </c>
      <c r="J937" s="102"/>
      <c r="K937" s="114" t="s">
        <v>109</v>
      </c>
      <c r="L937" s="106">
        <v>167</v>
      </c>
      <c r="M937" s="107">
        <v>182</v>
      </c>
      <c r="N937" s="107">
        <v>238</v>
      </c>
      <c r="O937" s="107">
        <v>258</v>
      </c>
      <c r="P937" s="107">
        <f t="shared" si="391"/>
        <v>274</v>
      </c>
      <c r="Q937" s="107">
        <f t="shared" si="394"/>
        <v>16</v>
      </c>
      <c r="R937" s="108">
        <f t="shared" si="395"/>
        <v>6.2015503875968996</v>
      </c>
      <c r="S937" s="108"/>
      <c r="W937" s="99" t="s">
        <v>371</v>
      </c>
      <c r="X937" s="99">
        <v>64</v>
      </c>
      <c r="Y937" s="99">
        <v>91</v>
      </c>
      <c r="Z937" s="99">
        <v>90</v>
      </c>
      <c r="AA937" s="99">
        <v>118</v>
      </c>
      <c r="AB937" s="99"/>
      <c r="AC937" s="99" t="s">
        <v>371</v>
      </c>
      <c r="AD937" s="99">
        <v>116</v>
      </c>
      <c r="AE937" s="99">
        <v>167</v>
      </c>
      <c r="AF937" s="99">
        <v>182</v>
      </c>
      <c r="AG937" s="99">
        <v>238</v>
      </c>
      <c r="AJ937" s="100" t="str">
        <f t="shared" si="388"/>
        <v>●</v>
      </c>
      <c r="AK937" s="100" t="str">
        <f t="shared" si="386"/>
        <v>●</v>
      </c>
      <c r="AL937" s="100" t="str">
        <f t="shared" si="386"/>
        <v>●</v>
      </c>
      <c r="AM937" s="100" t="str">
        <f t="shared" si="386"/>
        <v>●</v>
      </c>
      <c r="AP937" s="100" t="str">
        <f t="shared" si="389"/>
        <v>●</v>
      </c>
      <c r="AQ937" s="100" t="str">
        <f t="shared" si="387"/>
        <v>●</v>
      </c>
      <c r="AR937" s="100" t="str">
        <f t="shared" si="387"/>
        <v>●</v>
      </c>
      <c r="AS937" s="100" t="str">
        <f t="shared" si="387"/>
        <v>●</v>
      </c>
    </row>
    <row r="938" spans="2:45" s="100" customFormat="1" ht="14.25" customHeight="1">
      <c r="B938" s="102" t="s">
        <v>110</v>
      </c>
      <c r="C938" s="106">
        <v>36</v>
      </c>
      <c r="D938" s="107">
        <v>73</v>
      </c>
      <c r="E938" s="107">
        <v>74</v>
      </c>
      <c r="F938" s="107">
        <v>94</v>
      </c>
      <c r="G938" s="107">
        <f t="shared" si="390"/>
        <v>164</v>
      </c>
      <c r="H938" s="107">
        <f t="shared" si="392"/>
        <v>70</v>
      </c>
      <c r="I938" s="108">
        <f t="shared" si="393"/>
        <v>74.468085106382972</v>
      </c>
      <c r="J938" s="102"/>
      <c r="K938" s="114" t="s">
        <v>110</v>
      </c>
      <c r="L938" s="106">
        <v>83</v>
      </c>
      <c r="M938" s="107">
        <v>120</v>
      </c>
      <c r="N938" s="107">
        <v>163</v>
      </c>
      <c r="O938" s="107">
        <v>215</v>
      </c>
      <c r="P938" s="107">
        <f t="shared" si="391"/>
        <v>304</v>
      </c>
      <c r="Q938" s="107">
        <f t="shared" si="394"/>
        <v>89</v>
      </c>
      <c r="R938" s="108">
        <f t="shared" si="395"/>
        <v>41.395348837209298</v>
      </c>
      <c r="S938" s="108"/>
      <c r="W938" s="100" t="s">
        <v>378</v>
      </c>
      <c r="X938" s="100">
        <v>24</v>
      </c>
      <c r="Y938" s="100">
        <v>36</v>
      </c>
      <c r="Z938" s="100">
        <v>73</v>
      </c>
      <c r="AA938" s="100">
        <v>74</v>
      </c>
      <c r="AC938" s="100" t="s">
        <v>378</v>
      </c>
      <c r="AD938" s="100">
        <v>74</v>
      </c>
      <c r="AE938" s="100">
        <v>83</v>
      </c>
      <c r="AF938" s="100">
        <v>120</v>
      </c>
      <c r="AG938" s="100">
        <v>163</v>
      </c>
      <c r="AJ938" s="100" t="str">
        <f t="shared" si="388"/>
        <v>●</v>
      </c>
      <c r="AK938" s="100" t="str">
        <f t="shared" si="386"/>
        <v>●</v>
      </c>
      <c r="AL938" s="100" t="str">
        <f t="shared" si="386"/>
        <v>●</v>
      </c>
      <c r="AM938" s="100" t="str">
        <f t="shared" si="386"/>
        <v>●</v>
      </c>
      <c r="AP938" s="100" t="str">
        <f t="shared" si="389"/>
        <v>●</v>
      </c>
      <c r="AQ938" s="100" t="str">
        <f t="shared" si="387"/>
        <v>●</v>
      </c>
      <c r="AR938" s="100" t="str">
        <f t="shared" si="387"/>
        <v>●</v>
      </c>
      <c r="AS938" s="100" t="str">
        <f t="shared" si="387"/>
        <v>●</v>
      </c>
    </row>
    <row r="939" spans="2:45" s="100" customFormat="1" ht="14.25" customHeight="1">
      <c r="B939" s="119" t="s">
        <v>111</v>
      </c>
      <c r="C939" s="120" t="s">
        <v>313</v>
      </c>
      <c r="D939" s="116" t="s">
        <v>313</v>
      </c>
      <c r="E939" s="116" t="s">
        <v>313</v>
      </c>
      <c r="F939" s="116" t="s">
        <v>313</v>
      </c>
      <c r="G939" s="107">
        <f t="shared" si="390"/>
        <v>92</v>
      </c>
      <c r="H939" s="107"/>
      <c r="I939" s="108"/>
      <c r="K939" s="119" t="s">
        <v>111</v>
      </c>
      <c r="L939" s="120" t="s">
        <v>313</v>
      </c>
      <c r="M939" s="116" t="s">
        <v>313</v>
      </c>
      <c r="N939" s="116" t="s">
        <v>313</v>
      </c>
      <c r="O939" s="116" t="s">
        <v>313</v>
      </c>
      <c r="P939" s="107">
        <f t="shared" si="391"/>
        <v>173</v>
      </c>
      <c r="Q939" s="107"/>
      <c r="R939" s="108"/>
    </row>
    <row r="940" spans="2:45" s="100" customFormat="1" ht="14.25" customHeight="1">
      <c r="G940" s="168"/>
      <c r="P940" s="168"/>
    </row>
    <row r="941" spans="2:45" s="100" customFormat="1" ht="14.25" customHeight="1">
      <c r="G941" s="168"/>
      <c r="P941" s="168"/>
    </row>
    <row r="942" spans="2:45" s="99" customFormat="1" ht="14.25" customHeight="1">
      <c r="B942" s="99" t="str">
        <f>LEFT(B912,LEN(B912)-2)&amp;+"男"</f>
        <v>富岡・男</v>
      </c>
      <c r="K942" s="99" t="str">
        <f>LEFT(K912,LEN(K912)-2)&amp;+"男"</f>
        <v>緑・男</v>
      </c>
      <c r="W942" s="100"/>
      <c r="X942" s="100"/>
      <c r="Y942" s="100"/>
      <c r="Z942" s="100"/>
      <c r="AA942" s="100"/>
      <c r="AB942" s="100"/>
      <c r="AC942" s="100"/>
      <c r="AD942" s="100"/>
      <c r="AE942" s="100"/>
      <c r="AF942" s="100"/>
      <c r="AG942" s="100"/>
    </row>
    <row r="943" spans="2:45" s="100" customFormat="1" ht="14.25" customHeight="1">
      <c r="B943" s="583" t="s">
        <v>335</v>
      </c>
      <c r="C943" s="101"/>
      <c r="D943" s="101"/>
      <c r="E943" s="101"/>
      <c r="F943" s="101"/>
      <c r="G943" s="135"/>
      <c r="H943" s="131"/>
      <c r="I943" s="131"/>
      <c r="J943" s="102"/>
      <c r="K943" s="583" t="s">
        <v>335</v>
      </c>
      <c r="L943" s="101"/>
      <c r="M943" s="101"/>
      <c r="N943" s="101"/>
      <c r="O943" s="101"/>
      <c r="P943" s="135"/>
      <c r="Q943" s="131"/>
      <c r="R943" s="131"/>
      <c r="S943" s="103"/>
    </row>
    <row r="944" spans="2:45" s="100" customFormat="1" ht="14.25" customHeight="1">
      <c r="B944" s="584"/>
      <c r="C944" s="130" t="str">
        <f>$C$4</f>
        <v>平成7年</v>
      </c>
      <c r="D944" s="130" t="str">
        <f>$D$4</f>
        <v>平成12年</v>
      </c>
      <c r="E944" s="130" t="str">
        <f>$E$4</f>
        <v>平成17年</v>
      </c>
      <c r="F944" s="130" t="str">
        <f>$F$4</f>
        <v>平成22年</v>
      </c>
      <c r="G944" s="130" t="s">
        <v>410</v>
      </c>
      <c r="H944" s="133" t="str">
        <f>$H$4</f>
        <v>対平成</v>
      </c>
      <c r="I944" s="134" t="str">
        <f>$I$4</f>
        <v>22年</v>
      </c>
      <c r="J944" s="102"/>
      <c r="K944" s="584"/>
      <c r="L944" s="130" t="str">
        <f>$C$4</f>
        <v>平成7年</v>
      </c>
      <c r="M944" s="130" t="str">
        <f>$D$4</f>
        <v>平成12年</v>
      </c>
      <c r="N944" s="130" t="str">
        <f>$E$4</f>
        <v>平成17年</v>
      </c>
      <c r="O944" s="130" t="str">
        <f>$F$4</f>
        <v>平成22年</v>
      </c>
      <c r="P944" s="130" t="s">
        <v>410</v>
      </c>
      <c r="Q944" s="133" t="str">
        <f>$H$4</f>
        <v>対平成</v>
      </c>
      <c r="R944" s="134" t="str">
        <f>$I$4</f>
        <v>22年</v>
      </c>
      <c r="S944" s="103"/>
    </row>
    <row r="945" spans="2:45" s="100" customFormat="1" ht="14.25" customHeight="1">
      <c r="B945" s="585"/>
      <c r="C945" s="104"/>
      <c r="D945" s="104"/>
      <c r="E945" s="104"/>
      <c r="F945" s="104"/>
      <c r="G945" s="104"/>
      <c r="H945" s="132" t="s">
        <v>88</v>
      </c>
      <c r="I945" s="133" t="s">
        <v>398</v>
      </c>
      <c r="J945" s="102"/>
      <c r="K945" s="585"/>
      <c r="L945" s="104"/>
      <c r="M945" s="104"/>
      <c r="N945" s="104"/>
      <c r="O945" s="104"/>
      <c r="P945" s="104"/>
      <c r="Q945" s="132" t="s">
        <v>88</v>
      </c>
      <c r="R945" s="133" t="s">
        <v>398</v>
      </c>
      <c r="S945" s="103"/>
    </row>
    <row r="946" spans="2:45" s="199" customFormat="1" ht="14.25" customHeight="1">
      <c r="B946" s="200" t="s">
        <v>90</v>
      </c>
      <c r="C946" s="198">
        <v>1590</v>
      </c>
      <c r="D946" s="194">
        <v>1542</v>
      </c>
      <c r="E946" s="194">
        <v>1475</v>
      </c>
      <c r="F946" s="194">
        <v>1352</v>
      </c>
      <c r="G946" s="194">
        <f>IF(COUNTIF(G951:G969,"x"),"x",IF(SUM(G951:G969)=0,"-",SUM(G951:G969)))</f>
        <v>1324</v>
      </c>
      <c r="H946" s="193">
        <f t="shared" ref="H946:H949" si="396">IF(G946="x","x",IF(AND(G946="-",F946="-"),"-",IF(AND(G946="-",F946&gt;0),F946*-1,IF(AND(G946&gt;0,F946="-"),G946,G946-F946))))</f>
        <v>-28</v>
      </c>
      <c r="I946" s="195">
        <f t="shared" ref="I946:I949" si="397">IF(H946="x","x",IF(H946="-","-",IF(AND(F946="-",G946&gt;0),"皆増",IF(AND(F946&gt;0,G946="-"),"皆減",H946/F946*100))))</f>
        <v>-2.0710059171597637</v>
      </c>
      <c r="J946" s="196"/>
      <c r="K946" s="197" t="s">
        <v>90</v>
      </c>
      <c r="L946" s="198">
        <v>3046</v>
      </c>
      <c r="M946" s="194">
        <v>3117</v>
      </c>
      <c r="N946" s="194">
        <v>2830</v>
      </c>
      <c r="O946" s="194">
        <v>2593</v>
      </c>
      <c r="P946" s="194">
        <f>IF(COUNTIF(P951:P969,"x"),"x",IF(SUM(P951:P969)=0,"-",SUM(P951:P969)))</f>
        <v>2315</v>
      </c>
      <c r="Q946" s="193">
        <f t="shared" ref="Q946:Q949" si="398">IF(P946="x","x",IF(AND(P946="-",O946="-"),"-",IF(AND(P946="-",O946&gt;0),O946*-1,IF(AND(P946&gt;0,O946="-"),P946,P946-O946))))</f>
        <v>-278</v>
      </c>
      <c r="R946" s="195">
        <f t="shared" ref="R946:R949" si="399">IF(Q946="x","x",IF(Q946="-","-",IF(AND(O946="-",P946&gt;0),"皆増",IF(AND(O946&gt;0,P946="-"),"皆減",Q946/O946*100))))</f>
        <v>-10.721172387196297</v>
      </c>
      <c r="S946" s="195"/>
      <c r="W946" s="199" t="s">
        <v>373</v>
      </c>
      <c r="X946" s="199">
        <v>1813</v>
      </c>
      <c r="Y946" s="199">
        <v>1590</v>
      </c>
      <c r="Z946" s="199">
        <v>1542</v>
      </c>
      <c r="AA946" s="199">
        <v>1475</v>
      </c>
      <c r="AC946" s="199" t="s">
        <v>373</v>
      </c>
      <c r="AD946" s="199">
        <v>3257</v>
      </c>
      <c r="AE946" s="199">
        <v>3046</v>
      </c>
      <c r="AF946" s="199">
        <v>3117</v>
      </c>
      <c r="AG946" s="199">
        <v>2830</v>
      </c>
      <c r="AJ946" s="199" t="str">
        <f>IF(C946=X946,"○","●")</f>
        <v>●</v>
      </c>
      <c r="AK946" s="199" t="str">
        <f t="shared" ref="AK946:AM968" si="400">IF(D946=Y946,"○","●")</f>
        <v>●</v>
      </c>
      <c r="AL946" s="199" t="str">
        <f t="shared" si="400"/>
        <v>●</v>
      </c>
      <c r="AM946" s="199" t="str">
        <f t="shared" si="400"/>
        <v>●</v>
      </c>
      <c r="AP946" s="199" t="str">
        <f>IF(L946=AD946,"○","●")</f>
        <v>●</v>
      </c>
      <c r="AQ946" s="199" t="str">
        <f t="shared" ref="AQ946:AS968" si="401">IF(M946=AE946,"○","●")</f>
        <v>●</v>
      </c>
      <c r="AR946" s="199" t="str">
        <f t="shared" si="401"/>
        <v>●</v>
      </c>
      <c r="AS946" s="199" t="str">
        <f t="shared" si="401"/>
        <v>●</v>
      </c>
    </row>
    <row r="947" spans="2:45" s="100" customFormat="1" ht="14.25" customHeight="1">
      <c r="B947" s="105" t="s">
        <v>91</v>
      </c>
      <c r="C947" s="106">
        <v>247</v>
      </c>
      <c r="D947" s="107">
        <v>175</v>
      </c>
      <c r="E947" s="107">
        <v>163</v>
      </c>
      <c r="F947" s="107">
        <v>161</v>
      </c>
      <c r="G947" s="107">
        <f>IF(COUNTIF(G951:G953,"x"),"x",IF(SUM(G951:G953)=0,"-",SUM(G951:G953)))</f>
        <v>151</v>
      </c>
      <c r="H947" s="107">
        <f t="shared" si="396"/>
        <v>-10</v>
      </c>
      <c r="I947" s="108">
        <f t="shared" si="397"/>
        <v>-6.2111801242236027</v>
      </c>
      <c r="J947" s="102"/>
      <c r="K947" s="109" t="s">
        <v>91</v>
      </c>
      <c r="L947" s="106">
        <v>389</v>
      </c>
      <c r="M947" s="107">
        <v>356</v>
      </c>
      <c r="N947" s="107">
        <v>303</v>
      </c>
      <c r="O947" s="107">
        <v>294</v>
      </c>
      <c r="P947" s="107">
        <f>IF(COUNTIF(P951:P953,"x"),"x",IF(SUM(P951:P953)=0,"-",SUM(P951:P953)))</f>
        <v>209</v>
      </c>
      <c r="Q947" s="107">
        <f t="shared" si="398"/>
        <v>-85</v>
      </c>
      <c r="R947" s="108">
        <f t="shared" si="399"/>
        <v>-28.911564625850339</v>
      </c>
      <c r="S947" s="108"/>
      <c r="W947" s="100" t="s">
        <v>374</v>
      </c>
      <c r="X947" s="100">
        <v>324</v>
      </c>
      <c r="Y947" s="100">
        <v>247</v>
      </c>
      <c r="Z947" s="100">
        <v>175</v>
      </c>
      <c r="AA947" s="100">
        <v>163</v>
      </c>
      <c r="AC947" s="100" t="s">
        <v>374</v>
      </c>
      <c r="AD947" s="100">
        <v>492</v>
      </c>
      <c r="AE947" s="100">
        <v>389</v>
      </c>
      <c r="AF947" s="100">
        <v>356</v>
      </c>
      <c r="AG947" s="100">
        <v>303</v>
      </c>
      <c r="AJ947" s="100" t="str">
        <f t="shared" ref="AJ947:AJ968" si="402">IF(C947=X947,"○","●")</f>
        <v>●</v>
      </c>
      <c r="AK947" s="100" t="str">
        <f t="shared" si="400"/>
        <v>●</v>
      </c>
      <c r="AL947" s="100" t="str">
        <f t="shared" si="400"/>
        <v>●</v>
      </c>
      <c r="AM947" s="100" t="str">
        <f t="shared" si="400"/>
        <v>●</v>
      </c>
      <c r="AP947" s="100" t="str">
        <f t="shared" ref="AP947:AP968" si="403">IF(L947=AD947,"○","●")</f>
        <v>●</v>
      </c>
      <c r="AQ947" s="100" t="str">
        <f t="shared" si="401"/>
        <v>●</v>
      </c>
      <c r="AR947" s="100" t="str">
        <f t="shared" si="401"/>
        <v>●</v>
      </c>
      <c r="AS947" s="100" t="str">
        <f>IF(O947=AG947,"○","●")</f>
        <v>●</v>
      </c>
    </row>
    <row r="948" spans="2:45" s="100" customFormat="1" ht="14.25" customHeight="1">
      <c r="B948" s="105" t="s">
        <v>92</v>
      </c>
      <c r="C948" s="106">
        <v>1078</v>
      </c>
      <c r="D948" s="107">
        <v>1071</v>
      </c>
      <c r="E948" s="107">
        <v>1011</v>
      </c>
      <c r="F948" s="107">
        <v>857</v>
      </c>
      <c r="G948" s="296">
        <f>IF(COUNTIF(G954:G963,"x"),"x",IF(SUM(G954:G963)=0,"-",SUM(G954:G963)))</f>
        <v>725</v>
      </c>
      <c r="H948" s="107">
        <f t="shared" si="396"/>
        <v>-132</v>
      </c>
      <c r="I948" s="108">
        <f t="shared" si="397"/>
        <v>-15.402567094515755</v>
      </c>
      <c r="J948" s="102"/>
      <c r="K948" s="109" t="s">
        <v>92</v>
      </c>
      <c r="L948" s="106">
        <v>2171</v>
      </c>
      <c r="M948" s="107">
        <v>2203</v>
      </c>
      <c r="N948" s="107">
        <v>1922</v>
      </c>
      <c r="O948" s="107">
        <v>1705</v>
      </c>
      <c r="P948" s="296">
        <f>IF(COUNTIF(P954:P963,"x"),"x",IF(SUM(P954:P963)=0,"-",SUM(P954:P963)))</f>
        <v>1312</v>
      </c>
      <c r="Q948" s="107">
        <f t="shared" si="398"/>
        <v>-393</v>
      </c>
      <c r="R948" s="108">
        <f t="shared" si="399"/>
        <v>-23.049853372434018</v>
      </c>
      <c r="S948" s="108"/>
      <c r="W948" s="100" t="s">
        <v>375</v>
      </c>
      <c r="X948" s="100">
        <v>1273</v>
      </c>
      <c r="Y948" s="100">
        <v>1078</v>
      </c>
      <c r="Z948" s="100">
        <v>1071</v>
      </c>
      <c r="AA948" s="100">
        <v>1011</v>
      </c>
      <c r="AC948" s="100" t="s">
        <v>375</v>
      </c>
      <c r="AD948" s="100">
        <v>2342</v>
      </c>
      <c r="AE948" s="100">
        <v>2171</v>
      </c>
      <c r="AF948" s="100">
        <v>2203</v>
      </c>
      <c r="AG948" s="100">
        <v>1922</v>
      </c>
      <c r="AJ948" s="100" t="str">
        <f t="shared" si="402"/>
        <v>●</v>
      </c>
      <c r="AK948" s="100" t="str">
        <f t="shared" si="400"/>
        <v>●</v>
      </c>
      <c r="AL948" s="100" t="str">
        <f>IF(E948=Z948,"○","●")</f>
        <v>●</v>
      </c>
      <c r="AM948" s="100" t="str">
        <f t="shared" si="400"/>
        <v>●</v>
      </c>
      <c r="AP948" s="100" t="str">
        <f t="shared" si="403"/>
        <v>●</v>
      </c>
      <c r="AQ948" s="100" t="str">
        <f t="shared" si="401"/>
        <v>●</v>
      </c>
      <c r="AR948" s="100" t="str">
        <f t="shared" si="401"/>
        <v>●</v>
      </c>
      <c r="AS948" s="100" t="str">
        <f t="shared" si="401"/>
        <v>●</v>
      </c>
    </row>
    <row r="949" spans="2:45" s="100" customFormat="1" ht="14.25" customHeight="1">
      <c r="B949" s="105" t="s">
        <v>93</v>
      </c>
      <c r="C949" s="106">
        <v>265</v>
      </c>
      <c r="D949" s="107">
        <v>296</v>
      </c>
      <c r="E949" s="107">
        <v>301</v>
      </c>
      <c r="F949" s="107">
        <v>334</v>
      </c>
      <c r="G949" s="107">
        <f>IF(COUNTIF(G964:G968,"x"),"x",IF(SUM(G964,G968)=0,"-",SUM(G964:G968)))</f>
        <v>398</v>
      </c>
      <c r="H949" s="107">
        <f t="shared" si="396"/>
        <v>64</v>
      </c>
      <c r="I949" s="108">
        <f t="shared" si="397"/>
        <v>19.161676646706589</v>
      </c>
      <c r="J949" s="102"/>
      <c r="K949" s="109" t="s">
        <v>93</v>
      </c>
      <c r="L949" s="106">
        <v>486</v>
      </c>
      <c r="M949" s="107">
        <v>558</v>
      </c>
      <c r="N949" s="107">
        <v>605</v>
      </c>
      <c r="O949" s="107">
        <v>594</v>
      </c>
      <c r="P949" s="107">
        <f>IF(COUNTIF(P964:P968,"x"),"x",IF(SUM(P964,P968)=0,"-",SUM(P964:P968)))</f>
        <v>685</v>
      </c>
      <c r="Q949" s="107">
        <f t="shared" si="398"/>
        <v>91</v>
      </c>
      <c r="R949" s="108">
        <f t="shared" si="399"/>
        <v>15.31986531986532</v>
      </c>
      <c r="S949" s="108"/>
      <c r="W949" s="100" t="s">
        <v>376</v>
      </c>
      <c r="X949" s="100">
        <v>216</v>
      </c>
      <c r="Y949" s="100">
        <v>265</v>
      </c>
      <c r="Z949" s="100">
        <v>296</v>
      </c>
      <c r="AA949" s="100">
        <v>301</v>
      </c>
      <c r="AC949" s="100" t="s">
        <v>376</v>
      </c>
      <c r="AD949" s="100">
        <v>423</v>
      </c>
      <c r="AE949" s="100">
        <v>486</v>
      </c>
      <c r="AF949" s="100">
        <v>558</v>
      </c>
      <c r="AG949" s="100">
        <v>605</v>
      </c>
      <c r="AJ949" s="100" t="str">
        <f t="shared" si="402"/>
        <v>●</v>
      </c>
      <c r="AK949" s="100" t="str">
        <f t="shared" si="400"/>
        <v>●</v>
      </c>
      <c r="AL949" s="100" t="str">
        <f t="shared" si="400"/>
        <v>●</v>
      </c>
      <c r="AM949" s="100" t="str">
        <f t="shared" si="400"/>
        <v>●</v>
      </c>
      <c r="AP949" s="100" t="str">
        <f t="shared" si="403"/>
        <v>●</v>
      </c>
      <c r="AQ949" s="100" t="str">
        <f t="shared" si="401"/>
        <v>●</v>
      </c>
      <c r="AR949" s="100" t="str">
        <f t="shared" si="401"/>
        <v>●</v>
      </c>
      <c r="AS949" s="100" t="str">
        <f t="shared" si="401"/>
        <v>●</v>
      </c>
    </row>
    <row r="950" spans="2:45" s="100" customFormat="1" ht="14.25" customHeight="1">
      <c r="B950" s="102"/>
      <c r="C950" s="106"/>
      <c r="D950" s="112"/>
      <c r="E950" s="112"/>
      <c r="F950" s="112"/>
      <c r="G950" s="112"/>
      <c r="H950" s="112"/>
      <c r="I950" s="113"/>
      <c r="J950" s="102"/>
      <c r="K950" s="114"/>
      <c r="L950" s="106"/>
      <c r="M950" s="112"/>
      <c r="N950" s="112"/>
      <c r="O950" s="112"/>
      <c r="P950" s="112"/>
      <c r="Q950" s="112"/>
      <c r="R950" s="113"/>
      <c r="S950" s="113"/>
      <c r="AJ950" s="100" t="str">
        <f t="shared" si="402"/>
        <v>○</v>
      </c>
      <c r="AK950" s="100" t="str">
        <f t="shared" si="400"/>
        <v>○</v>
      </c>
      <c r="AL950" s="100" t="str">
        <f t="shared" si="400"/>
        <v>○</v>
      </c>
      <c r="AM950" s="100" t="str">
        <f t="shared" si="400"/>
        <v>○</v>
      </c>
      <c r="AP950" s="100" t="str">
        <f t="shared" si="403"/>
        <v>○</v>
      </c>
      <c r="AQ950" s="100" t="str">
        <f t="shared" si="401"/>
        <v>○</v>
      </c>
      <c r="AR950" s="100" t="str">
        <f t="shared" si="401"/>
        <v>○</v>
      </c>
      <c r="AS950" s="100" t="str">
        <f t="shared" si="401"/>
        <v>○</v>
      </c>
    </row>
    <row r="951" spans="2:45" s="100" customFormat="1" ht="14.25" customHeight="1">
      <c r="B951" s="102" t="s">
        <v>94</v>
      </c>
      <c r="C951" s="106">
        <v>54</v>
      </c>
      <c r="D951" s="107">
        <v>37</v>
      </c>
      <c r="E951" s="107">
        <v>52</v>
      </c>
      <c r="F951" s="107">
        <v>42</v>
      </c>
      <c r="G951" s="107">
        <f>第2表01元データ!V40</f>
        <v>41</v>
      </c>
      <c r="H951" s="107">
        <f t="shared" ref="H951:H968" si="404">IF(G951="x","x",IF(AND(G951="-",F951="-"),"-",IF(AND(G951="-",F951&gt;0),F951*-1,IF(AND(G951&gt;0,F951="-"),G951,G951-F951))))</f>
        <v>-1</v>
      </c>
      <c r="I951" s="108">
        <f t="shared" ref="I951:I968" si="405">IF(H951="x","x",IF(H951="-","-",IF(AND(F951="-",G951&gt;0),"皆増",IF(AND(F951&gt;0,G951="-"),"皆減",H951/F951*100))))</f>
        <v>-2.3809523809523809</v>
      </c>
      <c r="J951" s="102"/>
      <c r="K951" s="114" t="s">
        <v>94</v>
      </c>
      <c r="L951" s="106">
        <v>107</v>
      </c>
      <c r="M951" s="107">
        <v>124</v>
      </c>
      <c r="N951" s="107">
        <v>83</v>
      </c>
      <c r="O951" s="107">
        <v>112</v>
      </c>
      <c r="P951" s="107">
        <f>第2表01元データ!W40</f>
        <v>53</v>
      </c>
      <c r="Q951" s="107">
        <f t="shared" ref="Q951:Q968" si="406">IF(P951="x","x",IF(AND(P951="-",O951="-"),"-",IF(AND(P951="-",O951&gt;0),O951*-1,IF(AND(P951&gt;0,O951="-"),P951,P951-O951))))</f>
        <v>-59</v>
      </c>
      <c r="R951" s="108">
        <f t="shared" ref="R951:R968" si="407">IF(Q951="x","x",IF(Q951="-","-",IF(AND(O951="-",P951&gt;0),"皆増",IF(AND(O951&gt;0,P951="-"),"皆減",Q951/O951*100))))</f>
        <v>-52.678571428571431</v>
      </c>
      <c r="S951" s="108"/>
      <c r="T951" s="100">
        <v>101</v>
      </c>
      <c r="W951" s="100" t="s">
        <v>377</v>
      </c>
      <c r="X951" s="100">
        <v>82</v>
      </c>
      <c r="Y951" s="100">
        <v>54</v>
      </c>
      <c r="Z951" s="100">
        <v>37</v>
      </c>
      <c r="AA951" s="100">
        <v>52</v>
      </c>
      <c r="AC951" s="100" t="s">
        <v>377</v>
      </c>
      <c r="AD951" s="100">
        <v>129</v>
      </c>
      <c r="AE951" s="100">
        <v>107</v>
      </c>
      <c r="AF951" s="100">
        <v>124</v>
      </c>
      <c r="AG951" s="100">
        <v>83</v>
      </c>
      <c r="AJ951" s="100" t="str">
        <f t="shared" si="402"/>
        <v>●</v>
      </c>
      <c r="AK951" s="100" t="str">
        <f t="shared" si="400"/>
        <v>●</v>
      </c>
      <c r="AL951" s="100" t="str">
        <f t="shared" si="400"/>
        <v>●</v>
      </c>
      <c r="AM951" s="100" t="str">
        <f t="shared" si="400"/>
        <v>●</v>
      </c>
      <c r="AP951" s="100" t="str">
        <f t="shared" si="403"/>
        <v>●</v>
      </c>
      <c r="AQ951" s="100" t="str">
        <f t="shared" si="401"/>
        <v>●</v>
      </c>
      <c r="AR951" s="100" t="str">
        <f t="shared" si="401"/>
        <v>●</v>
      </c>
      <c r="AS951" s="100" t="str">
        <f t="shared" si="401"/>
        <v>●</v>
      </c>
    </row>
    <row r="952" spans="2:45" s="100" customFormat="1" ht="14.25" customHeight="1">
      <c r="B952" s="102" t="s">
        <v>95</v>
      </c>
      <c r="C952" s="106">
        <v>90</v>
      </c>
      <c r="D952" s="107">
        <v>51</v>
      </c>
      <c r="E952" s="107">
        <v>60</v>
      </c>
      <c r="F952" s="107">
        <v>55</v>
      </c>
      <c r="G952" s="107">
        <f>第2表01元データ!V41</f>
        <v>45</v>
      </c>
      <c r="H952" s="107">
        <f t="shared" si="404"/>
        <v>-10</v>
      </c>
      <c r="I952" s="108">
        <f t="shared" si="405"/>
        <v>-18.181818181818183</v>
      </c>
      <c r="J952" s="102"/>
      <c r="K952" s="114" t="s">
        <v>95</v>
      </c>
      <c r="L952" s="106">
        <v>114</v>
      </c>
      <c r="M952" s="107">
        <v>118</v>
      </c>
      <c r="N952" s="107">
        <v>106</v>
      </c>
      <c r="O952" s="107">
        <v>82</v>
      </c>
      <c r="P952" s="107">
        <f>第2表01元データ!W41</f>
        <v>67</v>
      </c>
      <c r="Q952" s="107">
        <f t="shared" si="406"/>
        <v>-15</v>
      </c>
      <c r="R952" s="108">
        <f t="shared" si="407"/>
        <v>-18.292682926829269</v>
      </c>
      <c r="S952" s="108"/>
      <c r="T952" s="100">
        <v>102</v>
      </c>
      <c r="W952" s="100" t="s">
        <v>356</v>
      </c>
      <c r="X952" s="100">
        <v>122</v>
      </c>
      <c r="Y952" s="100">
        <v>90</v>
      </c>
      <c r="Z952" s="100">
        <v>51</v>
      </c>
      <c r="AA952" s="100">
        <v>60</v>
      </c>
      <c r="AC952" s="100" t="s">
        <v>356</v>
      </c>
      <c r="AD952" s="100">
        <v>169</v>
      </c>
      <c r="AE952" s="100">
        <v>114</v>
      </c>
      <c r="AF952" s="100">
        <v>118</v>
      </c>
      <c r="AG952" s="100">
        <v>106</v>
      </c>
      <c r="AJ952" s="100" t="str">
        <f t="shared" si="402"/>
        <v>●</v>
      </c>
      <c r="AK952" s="100" t="str">
        <f t="shared" si="400"/>
        <v>●</v>
      </c>
      <c r="AL952" s="100" t="str">
        <f t="shared" si="400"/>
        <v>●</v>
      </c>
      <c r="AM952" s="100" t="str">
        <f t="shared" si="400"/>
        <v>●</v>
      </c>
      <c r="AP952" s="100" t="str">
        <f t="shared" si="403"/>
        <v>●</v>
      </c>
      <c r="AQ952" s="100" t="str">
        <f t="shared" si="401"/>
        <v>●</v>
      </c>
      <c r="AR952" s="100" t="str">
        <f t="shared" si="401"/>
        <v>●</v>
      </c>
      <c r="AS952" s="100" t="str">
        <f t="shared" si="401"/>
        <v>●</v>
      </c>
    </row>
    <row r="953" spans="2:45" s="100" customFormat="1" ht="14.25" customHeight="1">
      <c r="B953" s="102" t="s">
        <v>96</v>
      </c>
      <c r="C953" s="106">
        <v>103</v>
      </c>
      <c r="D953" s="107">
        <v>87</v>
      </c>
      <c r="E953" s="107">
        <v>51</v>
      </c>
      <c r="F953" s="107">
        <v>64</v>
      </c>
      <c r="G953" s="107">
        <f>第2表01元データ!V42</f>
        <v>65</v>
      </c>
      <c r="H953" s="107">
        <f t="shared" si="404"/>
        <v>1</v>
      </c>
      <c r="I953" s="108">
        <f t="shared" si="405"/>
        <v>1.5625</v>
      </c>
      <c r="J953" s="102"/>
      <c r="K953" s="114" t="s">
        <v>96</v>
      </c>
      <c r="L953" s="106">
        <v>168</v>
      </c>
      <c r="M953" s="107">
        <v>114</v>
      </c>
      <c r="N953" s="107">
        <v>114</v>
      </c>
      <c r="O953" s="107">
        <v>100</v>
      </c>
      <c r="P953" s="107">
        <f>第2表01元データ!W42</f>
        <v>89</v>
      </c>
      <c r="Q953" s="107">
        <f t="shared" si="406"/>
        <v>-11</v>
      </c>
      <c r="R953" s="108">
        <f t="shared" si="407"/>
        <v>-11</v>
      </c>
      <c r="S953" s="108"/>
      <c r="T953" s="100">
        <v>103</v>
      </c>
      <c r="W953" s="100" t="s">
        <v>357</v>
      </c>
      <c r="X953" s="100">
        <v>120</v>
      </c>
      <c r="Y953" s="100">
        <v>103</v>
      </c>
      <c r="Z953" s="100">
        <v>87</v>
      </c>
      <c r="AA953" s="100">
        <v>51</v>
      </c>
      <c r="AC953" s="100" t="s">
        <v>357</v>
      </c>
      <c r="AD953" s="100">
        <v>194</v>
      </c>
      <c r="AE953" s="100">
        <v>168</v>
      </c>
      <c r="AF953" s="100">
        <v>114</v>
      </c>
      <c r="AG953" s="100">
        <v>114</v>
      </c>
      <c r="AJ953" s="100" t="str">
        <f t="shared" si="402"/>
        <v>●</v>
      </c>
      <c r="AK953" s="100" t="str">
        <f t="shared" si="400"/>
        <v>●</v>
      </c>
      <c r="AL953" s="100" t="str">
        <f t="shared" si="400"/>
        <v>●</v>
      </c>
      <c r="AM953" s="100" t="str">
        <f t="shared" si="400"/>
        <v>●</v>
      </c>
      <c r="AP953" s="100" t="str">
        <f t="shared" si="403"/>
        <v>●</v>
      </c>
      <c r="AQ953" s="100" t="str">
        <f t="shared" si="401"/>
        <v>●</v>
      </c>
      <c r="AR953" s="100" t="str">
        <f t="shared" si="401"/>
        <v>○</v>
      </c>
      <c r="AS953" s="100" t="str">
        <f t="shared" si="401"/>
        <v>●</v>
      </c>
    </row>
    <row r="954" spans="2:45" s="100" customFormat="1" ht="14.25" customHeight="1">
      <c r="B954" s="102" t="s">
        <v>97</v>
      </c>
      <c r="C954" s="106">
        <v>120</v>
      </c>
      <c r="D954" s="107">
        <v>123</v>
      </c>
      <c r="E954" s="107">
        <v>102</v>
      </c>
      <c r="F954" s="107">
        <v>61</v>
      </c>
      <c r="G954" s="107">
        <f>第2表01元データ!V43</f>
        <v>55</v>
      </c>
      <c r="H954" s="107">
        <f t="shared" si="404"/>
        <v>-6</v>
      </c>
      <c r="I954" s="108">
        <f t="shared" si="405"/>
        <v>-9.8360655737704921</v>
      </c>
      <c r="J954" s="102"/>
      <c r="K954" s="114" t="s">
        <v>97</v>
      </c>
      <c r="L954" s="106">
        <v>255</v>
      </c>
      <c r="M954" s="107">
        <v>263</v>
      </c>
      <c r="N954" s="107">
        <v>193</v>
      </c>
      <c r="O954" s="107">
        <v>196</v>
      </c>
      <c r="P954" s="107">
        <f>第2表01元データ!W43</f>
        <v>136</v>
      </c>
      <c r="Q954" s="107">
        <f t="shared" si="406"/>
        <v>-60</v>
      </c>
      <c r="R954" s="108">
        <f t="shared" si="407"/>
        <v>-30.612244897959183</v>
      </c>
      <c r="S954" s="108"/>
      <c r="T954" s="100">
        <v>104</v>
      </c>
      <c r="W954" s="100" t="s">
        <v>358</v>
      </c>
      <c r="X954" s="100">
        <v>156</v>
      </c>
      <c r="Y954" s="100">
        <v>120</v>
      </c>
      <c r="Z954" s="100">
        <v>123</v>
      </c>
      <c r="AA954" s="100">
        <v>102</v>
      </c>
      <c r="AC954" s="100" t="s">
        <v>358</v>
      </c>
      <c r="AD954" s="100">
        <v>311</v>
      </c>
      <c r="AE954" s="100">
        <v>255</v>
      </c>
      <c r="AF954" s="100">
        <v>263</v>
      </c>
      <c r="AG954" s="100">
        <v>193</v>
      </c>
      <c r="AJ954" s="100" t="str">
        <f t="shared" si="402"/>
        <v>●</v>
      </c>
      <c r="AK954" s="100" t="str">
        <f t="shared" si="400"/>
        <v>●</v>
      </c>
      <c r="AL954" s="100" t="str">
        <f t="shared" si="400"/>
        <v>●</v>
      </c>
      <c r="AM954" s="100" t="str">
        <f t="shared" si="400"/>
        <v>●</v>
      </c>
      <c r="AP954" s="100" t="str">
        <f t="shared" si="403"/>
        <v>●</v>
      </c>
      <c r="AQ954" s="100" t="str">
        <f t="shared" si="401"/>
        <v>●</v>
      </c>
      <c r="AR954" s="100" t="str">
        <f t="shared" si="401"/>
        <v>●</v>
      </c>
      <c r="AS954" s="100" t="str">
        <f t="shared" si="401"/>
        <v>●</v>
      </c>
    </row>
    <row r="955" spans="2:45" s="100" customFormat="1" ht="14.25" customHeight="1">
      <c r="B955" s="102" t="s">
        <v>98</v>
      </c>
      <c r="C955" s="106">
        <v>145</v>
      </c>
      <c r="D955" s="107">
        <v>154</v>
      </c>
      <c r="E955" s="107">
        <v>153</v>
      </c>
      <c r="F955" s="107">
        <v>106</v>
      </c>
      <c r="G955" s="107">
        <f>第2表01元データ!V44</f>
        <v>104</v>
      </c>
      <c r="H955" s="107">
        <f t="shared" si="404"/>
        <v>-2</v>
      </c>
      <c r="I955" s="108">
        <f t="shared" si="405"/>
        <v>-1.8867924528301887</v>
      </c>
      <c r="J955" s="102"/>
      <c r="K955" s="114" t="s">
        <v>98</v>
      </c>
      <c r="L955" s="106">
        <v>386</v>
      </c>
      <c r="M955" s="107">
        <v>340</v>
      </c>
      <c r="N955" s="107">
        <v>293</v>
      </c>
      <c r="O955" s="107">
        <v>232</v>
      </c>
      <c r="P955" s="107">
        <f>第2表01元データ!W44</f>
        <v>207</v>
      </c>
      <c r="Q955" s="107">
        <f t="shared" si="406"/>
        <v>-25</v>
      </c>
      <c r="R955" s="108">
        <f t="shared" si="407"/>
        <v>-10.775862068965516</v>
      </c>
      <c r="S955" s="108"/>
      <c r="T955" s="100">
        <v>105</v>
      </c>
      <c r="W955" s="100" t="s">
        <v>359</v>
      </c>
      <c r="X955" s="100">
        <v>181</v>
      </c>
      <c r="Y955" s="100">
        <v>145</v>
      </c>
      <c r="Z955" s="100">
        <v>154</v>
      </c>
      <c r="AA955" s="100">
        <v>153</v>
      </c>
      <c r="AC955" s="100" t="s">
        <v>359</v>
      </c>
      <c r="AD955" s="100">
        <v>386</v>
      </c>
      <c r="AE955" s="100">
        <v>386</v>
      </c>
      <c r="AF955" s="100">
        <v>340</v>
      </c>
      <c r="AG955" s="100">
        <v>293</v>
      </c>
      <c r="AJ955" s="100" t="str">
        <f t="shared" si="402"/>
        <v>●</v>
      </c>
      <c r="AK955" s="100" t="str">
        <f t="shared" si="400"/>
        <v>●</v>
      </c>
      <c r="AL955" s="100" t="str">
        <f t="shared" si="400"/>
        <v>●</v>
      </c>
      <c r="AM955" s="100" t="str">
        <f t="shared" si="400"/>
        <v>●</v>
      </c>
      <c r="AP955" s="100" t="str">
        <f t="shared" si="403"/>
        <v>○</v>
      </c>
      <c r="AQ955" s="100" t="str">
        <f t="shared" si="401"/>
        <v>●</v>
      </c>
      <c r="AR955" s="100" t="str">
        <f t="shared" si="401"/>
        <v>●</v>
      </c>
      <c r="AS955" s="100" t="str">
        <f t="shared" si="401"/>
        <v>●</v>
      </c>
    </row>
    <row r="956" spans="2:45" s="100" customFormat="1" ht="14.25" customHeight="1">
      <c r="B956" s="102" t="s">
        <v>99</v>
      </c>
      <c r="C956" s="106">
        <v>88</v>
      </c>
      <c r="D956" s="107">
        <v>106</v>
      </c>
      <c r="E956" s="107">
        <v>79</v>
      </c>
      <c r="F956" s="107">
        <v>78</v>
      </c>
      <c r="G956" s="107">
        <f>第2表01元データ!V45</f>
        <v>57</v>
      </c>
      <c r="H956" s="107">
        <f t="shared" si="404"/>
        <v>-21</v>
      </c>
      <c r="I956" s="108">
        <f t="shared" si="405"/>
        <v>-26.923076923076923</v>
      </c>
      <c r="J956" s="102"/>
      <c r="K956" s="114" t="s">
        <v>99</v>
      </c>
      <c r="L956" s="106">
        <v>158</v>
      </c>
      <c r="M956" s="107">
        <v>247</v>
      </c>
      <c r="N956" s="107">
        <v>159</v>
      </c>
      <c r="O956" s="107">
        <v>110</v>
      </c>
      <c r="P956" s="107">
        <f>第2表01元データ!W45</f>
        <v>82</v>
      </c>
      <c r="Q956" s="107">
        <f t="shared" si="406"/>
        <v>-28</v>
      </c>
      <c r="R956" s="108">
        <f t="shared" si="407"/>
        <v>-25.454545454545453</v>
      </c>
      <c r="S956" s="108"/>
      <c r="T956" s="100">
        <v>106</v>
      </c>
      <c r="W956" s="100" t="s">
        <v>360</v>
      </c>
      <c r="X956" s="100">
        <v>113</v>
      </c>
      <c r="Y956" s="100">
        <v>88</v>
      </c>
      <c r="Z956" s="100">
        <v>106</v>
      </c>
      <c r="AA956" s="100">
        <v>79</v>
      </c>
      <c r="AC956" s="100" t="s">
        <v>360</v>
      </c>
      <c r="AD956" s="100">
        <v>181</v>
      </c>
      <c r="AE956" s="100">
        <v>158</v>
      </c>
      <c r="AF956" s="100">
        <v>247</v>
      </c>
      <c r="AG956" s="100">
        <v>159</v>
      </c>
      <c r="AJ956" s="100" t="str">
        <f t="shared" si="402"/>
        <v>●</v>
      </c>
      <c r="AK956" s="100" t="str">
        <f t="shared" si="400"/>
        <v>●</v>
      </c>
      <c r="AL956" s="100" t="str">
        <f t="shared" si="400"/>
        <v>●</v>
      </c>
      <c r="AM956" s="100" t="str">
        <f t="shared" si="400"/>
        <v>●</v>
      </c>
      <c r="AP956" s="100" t="str">
        <f t="shared" si="403"/>
        <v>●</v>
      </c>
      <c r="AQ956" s="100" t="str">
        <f t="shared" si="401"/>
        <v>●</v>
      </c>
      <c r="AR956" s="100" t="str">
        <f t="shared" si="401"/>
        <v>●</v>
      </c>
      <c r="AS956" s="100" t="str">
        <f t="shared" si="401"/>
        <v>●</v>
      </c>
    </row>
    <row r="957" spans="2:45" s="100" customFormat="1" ht="14.25" customHeight="1">
      <c r="B957" s="102" t="s">
        <v>100</v>
      </c>
      <c r="C957" s="106">
        <v>80</v>
      </c>
      <c r="D957" s="107">
        <v>82</v>
      </c>
      <c r="E957" s="107">
        <v>80</v>
      </c>
      <c r="F957" s="107">
        <v>53</v>
      </c>
      <c r="G957" s="107">
        <f>第2表01元データ!V46</f>
        <v>50</v>
      </c>
      <c r="H957" s="107">
        <f t="shared" si="404"/>
        <v>-3</v>
      </c>
      <c r="I957" s="108">
        <f t="shared" si="405"/>
        <v>-5.6603773584905666</v>
      </c>
      <c r="J957" s="102"/>
      <c r="K957" s="114" t="s">
        <v>100</v>
      </c>
      <c r="L957" s="106">
        <v>171</v>
      </c>
      <c r="M957" s="107">
        <v>200</v>
      </c>
      <c r="N957" s="107">
        <v>211</v>
      </c>
      <c r="O957" s="107">
        <v>135</v>
      </c>
      <c r="P957" s="107">
        <f>第2表01元データ!W46</f>
        <v>82</v>
      </c>
      <c r="Q957" s="107">
        <f t="shared" si="406"/>
        <v>-53</v>
      </c>
      <c r="R957" s="108">
        <f t="shared" si="407"/>
        <v>-39.25925925925926</v>
      </c>
      <c r="S957" s="108"/>
      <c r="T957" s="100">
        <v>107</v>
      </c>
      <c r="W957" s="100" t="s">
        <v>361</v>
      </c>
      <c r="X957" s="100">
        <v>83</v>
      </c>
      <c r="Y957" s="100">
        <v>80</v>
      </c>
      <c r="Z957" s="100">
        <v>82</v>
      </c>
      <c r="AA957" s="100">
        <v>80</v>
      </c>
      <c r="AC957" s="100" t="s">
        <v>361</v>
      </c>
      <c r="AD957" s="100">
        <v>156</v>
      </c>
      <c r="AE957" s="100">
        <v>171</v>
      </c>
      <c r="AF957" s="100">
        <v>200</v>
      </c>
      <c r="AG957" s="100">
        <v>211</v>
      </c>
      <c r="AJ957" s="100" t="str">
        <f t="shared" si="402"/>
        <v>●</v>
      </c>
      <c r="AK957" s="100" t="str">
        <f t="shared" si="400"/>
        <v>●</v>
      </c>
      <c r="AL957" s="100" t="str">
        <f t="shared" si="400"/>
        <v>●</v>
      </c>
      <c r="AM957" s="100" t="str">
        <f t="shared" si="400"/>
        <v>●</v>
      </c>
      <c r="AP957" s="100" t="str">
        <f t="shared" si="403"/>
        <v>●</v>
      </c>
      <c r="AQ957" s="100" t="str">
        <f t="shared" si="401"/>
        <v>●</v>
      </c>
      <c r="AR957" s="100" t="str">
        <f t="shared" si="401"/>
        <v>●</v>
      </c>
      <c r="AS957" s="100" t="str">
        <f t="shared" si="401"/>
        <v>●</v>
      </c>
    </row>
    <row r="958" spans="2:45" s="100" customFormat="1" ht="14.25" customHeight="1">
      <c r="B958" s="102" t="s">
        <v>118</v>
      </c>
      <c r="C958" s="106">
        <v>89</v>
      </c>
      <c r="D958" s="107">
        <v>72</v>
      </c>
      <c r="E958" s="107">
        <v>76</v>
      </c>
      <c r="F958" s="107">
        <v>93</v>
      </c>
      <c r="G958" s="107">
        <f>第2表01元データ!V47</f>
        <v>60</v>
      </c>
      <c r="H958" s="107">
        <f t="shared" si="404"/>
        <v>-33</v>
      </c>
      <c r="I958" s="108">
        <f t="shared" si="405"/>
        <v>-35.483870967741936</v>
      </c>
      <c r="J958" s="102"/>
      <c r="K958" s="114" t="s">
        <v>118</v>
      </c>
      <c r="L958" s="106">
        <v>156</v>
      </c>
      <c r="M958" s="107">
        <v>174</v>
      </c>
      <c r="N958" s="107">
        <v>154</v>
      </c>
      <c r="O958" s="107">
        <v>210</v>
      </c>
      <c r="P958" s="107">
        <f>第2表01元データ!W47</f>
        <v>95</v>
      </c>
      <c r="Q958" s="107">
        <f t="shared" si="406"/>
        <v>-115</v>
      </c>
      <c r="R958" s="108">
        <f t="shared" si="407"/>
        <v>-54.761904761904766</v>
      </c>
      <c r="S958" s="108"/>
      <c r="T958" s="100">
        <v>108</v>
      </c>
      <c r="W958" s="100" t="s">
        <v>362</v>
      </c>
      <c r="X958" s="100">
        <v>124</v>
      </c>
      <c r="Y958" s="100">
        <v>89</v>
      </c>
      <c r="Z958" s="100">
        <v>72</v>
      </c>
      <c r="AA958" s="100">
        <v>76</v>
      </c>
      <c r="AC958" s="100" t="s">
        <v>362</v>
      </c>
      <c r="AD958" s="100">
        <v>180</v>
      </c>
      <c r="AE958" s="100">
        <v>156</v>
      </c>
      <c r="AF958" s="100">
        <v>174</v>
      </c>
      <c r="AG958" s="100">
        <v>154</v>
      </c>
      <c r="AJ958" s="100" t="str">
        <f t="shared" si="402"/>
        <v>●</v>
      </c>
      <c r="AK958" s="100" t="str">
        <f t="shared" si="400"/>
        <v>●</v>
      </c>
      <c r="AL958" s="100" t="str">
        <f t="shared" si="400"/>
        <v>●</v>
      </c>
      <c r="AM958" s="100" t="str">
        <f t="shared" si="400"/>
        <v>●</v>
      </c>
      <c r="AP958" s="100" t="str">
        <f t="shared" si="403"/>
        <v>●</v>
      </c>
      <c r="AQ958" s="100" t="str">
        <f t="shared" si="401"/>
        <v>●</v>
      </c>
      <c r="AR958" s="100" t="str">
        <f t="shared" si="401"/>
        <v>●</v>
      </c>
      <c r="AS958" s="100" t="str">
        <f t="shared" si="401"/>
        <v>●</v>
      </c>
    </row>
    <row r="959" spans="2:45" s="100" customFormat="1" ht="14.25" customHeight="1">
      <c r="B959" s="102" t="s">
        <v>101</v>
      </c>
      <c r="C959" s="106">
        <v>114</v>
      </c>
      <c r="D959" s="107">
        <v>92</v>
      </c>
      <c r="E959" s="107">
        <v>85</v>
      </c>
      <c r="F959" s="107">
        <v>72</v>
      </c>
      <c r="G959" s="107">
        <f>第2表01元データ!V48</f>
        <v>78</v>
      </c>
      <c r="H959" s="107">
        <f t="shared" si="404"/>
        <v>6</v>
      </c>
      <c r="I959" s="108">
        <f t="shared" si="405"/>
        <v>8.3333333333333321</v>
      </c>
      <c r="J959" s="102"/>
      <c r="K959" s="114" t="s">
        <v>101</v>
      </c>
      <c r="L959" s="106">
        <v>184</v>
      </c>
      <c r="M959" s="107">
        <v>166</v>
      </c>
      <c r="N959" s="107">
        <v>174</v>
      </c>
      <c r="O959" s="107">
        <v>155</v>
      </c>
      <c r="P959" s="107">
        <f>第2表01元データ!W48</f>
        <v>124</v>
      </c>
      <c r="Q959" s="107">
        <f t="shared" si="406"/>
        <v>-31</v>
      </c>
      <c r="R959" s="108">
        <f t="shared" si="407"/>
        <v>-20</v>
      </c>
      <c r="S959" s="108"/>
      <c r="T959" s="100">
        <v>109</v>
      </c>
      <c r="W959" s="100" t="s">
        <v>363</v>
      </c>
      <c r="X959" s="100">
        <v>160</v>
      </c>
      <c r="Y959" s="100">
        <v>114</v>
      </c>
      <c r="Z959" s="100">
        <v>92</v>
      </c>
      <c r="AA959" s="100">
        <v>85</v>
      </c>
      <c r="AC959" s="100" t="s">
        <v>363</v>
      </c>
      <c r="AD959" s="100">
        <v>257</v>
      </c>
      <c r="AE959" s="100">
        <v>184</v>
      </c>
      <c r="AF959" s="100">
        <v>166</v>
      </c>
      <c r="AG959" s="100">
        <v>174</v>
      </c>
      <c r="AJ959" s="100" t="str">
        <f t="shared" si="402"/>
        <v>●</v>
      </c>
      <c r="AK959" s="100" t="str">
        <f t="shared" si="400"/>
        <v>●</v>
      </c>
      <c r="AL959" s="100" t="str">
        <f>IF(E959=Z959,"○","●")</f>
        <v>●</v>
      </c>
      <c r="AM959" s="100" t="str">
        <f t="shared" si="400"/>
        <v>●</v>
      </c>
      <c r="AP959" s="100" t="str">
        <f t="shared" si="403"/>
        <v>●</v>
      </c>
      <c r="AQ959" s="100" t="str">
        <f t="shared" si="401"/>
        <v>●</v>
      </c>
      <c r="AR959" s="100" t="str">
        <f t="shared" si="401"/>
        <v>●</v>
      </c>
      <c r="AS959" s="100" t="str">
        <f t="shared" si="401"/>
        <v>●</v>
      </c>
    </row>
    <row r="960" spans="2:45" s="100" customFormat="1" ht="14.25" customHeight="1">
      <c r="B960" s="102" t="s">
        <v>102</v>
      </c>
      <c r="C960" s="106">
        <v>142</v>
      </c>
      <c r="D960" s="107">
        <v>111</v>
      </c>
      <c r="E960" s="107">
        <v>88</v>
      </c>
      <c r="F960" s="107">
        <v>75</v>
      </c>
      <c r="G960" s="107">
        <f>第2表01元データ!V49</f>
        <v>89</v>
      </c>
      <c r="H960" s="107">
        <f t="shared" si="404"/>
        <v>14</v>
      </c>
      <c r="I960" s="108">
        <f t="shared" si="405"/>
        <v>18.666666666666668</v>
      </c>
      <c r="J960" s="102"/>
      <c r="K960" s="114" t="s">
        <v>102</v>
      </c>
      <c r="L960" s="106">
        <v>245</v>
      </c>
      <c r="M960" s="107">
        <v>178</v>
      </c>
      <c r="N960" s="107">
        <v>147</v>
      </c>
      <c r="O960" s="107">
        <v>140</v>
      </c>
      <c r="P960" s="107">
        <f>第2表01元データ!W49</f>
        <v>178</v>
      </c>
      <c r="Q960" s="107">
        <f t="shared" si="406"/>
        <v>38</v>
      </c>
      <c r="R960" s="108">
        <f t="shared" si="407"/>
        <v>27.142857142857142</v>
      </c>
      <c r="S960" s="108"/>
      <c r="T960" s="100">
        <v>110</v>
      </c>
      <c r="W960" s="100" t="s">
        <v>364</v>
      </c>
      <c r="X960" s="100">
        <v>117</v>
      </c>
      <c r="Y960" s="100">
        <v>142</v>
      </c>
      <c r="Z960" s="100">
        <v>111</v>
      </c>
      <c r="AA960" s="100">
        <v>88</v>
      </c>
      <c r="AC960" s="100" t="s">
        <v>364</v>
      </c>
      <c r="AD960" s="100">
        <v>227</v>
      </c>
      <c r="AE960" s="100">
        <v>245</v>
      </c>
      <c r="AF960" s="100">
        <v>178</v>
      </c>
      <c r="AG960" s="100">
        <v>147</v>
      </c>
      <c r="AJ960" s="100" t="str">
        <f t="shared" si="402"/>
        <v>●</v>
      </c>
      <c r="AK960" s="100" t="str">
        <f t="shared" si="400"/>
        <v>●</v>
      </c>
      <c r="AL960" s="100" t="str">
        <f t="shared" si="400"/>
        <v>●</v>
      </c>
      <c r="AM960" s="100" t="str">
        <f t="shared" si="400"/>
        <v>●</v>
      </c>
      <c r="AP960" s="100" t="str">
        <f t="shared" si="403"/>
        <v>●</v>
      </c>
      <c r="AQ960" s="100" t="str">
        <f t="shared" si="401"/>
        <v>●</v>
      </c>
      <c r="AR960" s="100" t="str">
        <f t="shared" si="401"/>
        <v>●</v>
      </c>
      <c r="AS960" s="100" t="str">
        <f t="shared" si="401"/>
        <v>●</v>
      </c>
    </row>
    <row r="961" spans="2:45" s="100" customFormat="1" ht="14.25" customHeight="1">
      <c r="B961" s="102" t="s">
        <v>103</v>
      </c>
      <c r="C961" s="106">
        <v>115</v>
      </c>
      <c r="D961" s="107">
        <v>132</v>
      </c>
      <c r="E961" s="107">
        <v>112</v>
      </c>
      <c r="F961" s="107">
        <v>85</v>
      </c>
      <c r="G961" s="107">
        <f>第2表01元データ!V50</f>
        <v>77</v>
      </c>
      <c r="H961" s="107">
        <f t="shared" si="404"/>
        <v>-8</v>
      </c>
      <c r="I961" s="108">
        <f t="shared" si="405"/>
        <v>-9.4117647058823533</v>
      </c>
      <c r="J961" s="102"/>
      <c r="K961" s="114" t="s">
        <v>103</v>
      </c>
      <c r="L961" s="106">
        <v>218</v>
      </c>
      <c r="M961" s="107">
        <v>239</v>
      </c>
      <c r="N961" s="107">
        <v>169</v>
      </c>
      <c r="O961" s="107">
        <v>135</v>
      </c>
      <c r="P961" s="107">
        <f>第2表01元データ!W50</f>
        <v>158</v>
      </c>
      <c r="Q961" s="107">
        <f t="shared" si="406"/>
        <v>23</v>
      </c>
      <c r="R961" s="108">
        <f t="shared" si="407"/>
        <v>17.037037037037038</v>
      </c>
      <c r="S961" s="108"/>
      <c r="T961" s="100">
        <v>111</v>
      </c>
      <c r="W961" s="100" t="s">
        <v>365</v>
      </c>
      <c r="X961" s="100">
        <v>104</v>
      </c>
      <c r="Y961" s="100">
        <v>115</v>
      </c>
      <c r="Z961" s="100">
        <v>132</v>
      </c>
      <c r="AA961" s="100">
        <v>112</v>
      </c>
      <c r="AC961" s="100" t="s">
        <v>365</v>
      </c>
      <c r="AD961" s="100">
        <v>217</v>
      </c>
      <c r="AE961" s="100">
        <v>218</v>
      </c>
      <c r="AF961" s="100">
        <v>239</v>
      </c>
      <c r="AG961" s="100">
        <v>169</v>
      </c>
      <c r="AJ961" s="100" t="str">
        <f t="shared" si="402"/>
        <v>●</v>
      </c>
      <c r="AK961" s="100" t="str">
        <f t="shared" si="400"/>
        <v>●</v>
      </c>
      <c r="AL961" s="100" t="str">
        <f t="shared" si="400"/>
        <v>●</v>
      </c>
      <c r="AM961" s="100" t="str">
        <f t="shared" si="400"/>
        <v>●</v>
      </c>
      <c r="AP961" s="100" t="str">
        <f t="shared" si="403"/>
        <v>●</v>
      </c>
      <c r="AQ961" s="100" t="str">
        <f t="shared" si="401"/>
        <v>●</v>
      </c>
      <c r="AR961" s="100" t="str">
        <f t="shared" si="401"/>
        <v>●</v>
      </c>
      <c r="AS961" s="100" t="str">
        <f t="shared" si="401"/>
        <v>●</v>
      </c>
    </row>
    <row r="962" spans="2:45" s="100" customFormat="1" ht="14.25" customHeight="1">
      <c r="B962" s="102" t="s">
        <v>104</v>
      </c>
      <c r="C962" s="106">
        <v>84</v>
      </c>
      <c r="D962" s="107">
        <v>114</v>
      </c>
      <c r="E962" s="107">
        <v>125</v>
      </c>
      <c r="F962" s="107">
        <v>113</v>
      </c>
      <c r="G962" s="107">
        <f>第2表01元データ!V51</f>
        <v>77</v>
      </c>
      <c r="H962" s="107">
        <f t="shared" si="404"/>
        <v>-36</v>
      </c>
      <c r="I962" s="108">
        <f t="shared" si="405"/>
        <v>-31.858407079646017</v>
      </c>
      <c r="J962" s="102"/>
      <c r="K962" s="114" t="s">
        <v>104</v>
      </c>
      <c r="L962" s="106">
        <v>203</v>
      </c>
      <c r="M962" s="107">
        <v>214</v>
      </c>
      <c r="N962" s="107">
        <v>242</v>
      </c>
      <c r="O962" s="107">
        <v>168</v>
      </c>
      <c r="P962" s="107">
        <f>第2表01元データ!W51</f>
        <v>129</v>
      </c>
      <c r="Q962" s="107">
        <f t="shared" si="406"/>
        <v>-39</v>
      </c>
      <c r="R962" s="108">
        <f t="shared" si="407"/>
        <v>-23.214285714285715</v>
      </c>
      <c r="S962" s="108"/>
      <c r="T962" s="100">
        <v>112</v>
      </c>
      <c r="W962" s="100" t="s">
        <v>366</v>
      </c>
      <c r="X962" s="100">
        <v>111</v>
      </c>
      <c r="Y962" s="100">
        <v>84</v>
      </c>
      <c r="Z962" s="100">
        <v>114</v>
      </c>
      <c r="AA962" s="100">
        <v>125</v>
      </c>
      <c r="AC962" s="100" t="s">
        <v>366</v>
      </c>
      <c r="AD962" s="100">
        <v>235</v>
      </c>
      <c r="AE962" s="100">
        <v>203</v>
      </c>
      <c r="AF962" s="100">
        <v>214</v>
      </c>
      <c r="AG962" s="100">
        <v>242</v>
      </c>
      <c r="AJ962" s="100" t="str">
        <f t="shared" si="402"/>
        <v>●</v>
      </c>
      <c r="AK962" s="100" t="str">
        <f t="shared" si="400"/>
        <v>●</v>
      </c>
      <c r="AL962" s="100" t="str">
        <f t="shared" si="400"/>
        <v>●</v>
      </c>
      <c r="AM962" s="100" t="str">
        <f t="shared" si="400"/>
        <v>●</v>
      </c>
      <c r="AP962" s="100" t="str">
        <f t="shared" si="403"/>
        <v>●</v>
      </c>
      <c r="AQ962" s="100" t="str">
        <f t="shared" si="401"/>
        <v>●</v>
      </c>
      <c r="AR962" s="100" t="str">
        <f t="shared" si="401"/>
        <v>●</v>
      </c>
      <c r="AS962" s="100" t="str">
        <f t="shared" si="401"/>
        <v>●</v>
      </c>
    </row>
    <row r="963" spans="2:45" s="100" customFormat="1" ht="14.25" customHeight="1">
      <c r="B963" s="102" t="s">
        <v>105</v>
      </c>
      <c r="C963" s="106">
        <v>101</v>
      </c>
      <c r="D963" s="107">
        <v>85</v>
      </c>
      <c r="E963" s="107">
        <v>111</v>
      </c>
      <c r="F963" s="107">
        <v>121</v>
      </c>
      <c r="G963" s="107">
        <f>第2表01元データ!V52</f>
        <v>78</v>
      </c>
      <c r="H963" s="107">
        <f t="shared" si="404"/>
        <v>-43</v>
      </c>
      <c r="I963" s="108">
        <f t="shared" si="405"/>
        <v>-35.537190082644628</v>
      </c>
      <c r="J963" s="102"/>
      <c r="K963" s="114" t="s">
        <v>105</v>
      </c>
      <c r="L963" s="106">
        <v>195</v>
      </c>
      <c r="M963" s="107">
        <v>182</v>
      </c>
      <c r="N963" s="107">
        <v>180</v>
      </c>
      <c r="O963" s="107">
        <v>224</v>
      </c>
      <c r="P963" s="107">
        <f>第2表01元データ!W52</f>
        <v>121</v>
      </c>
      <c r="Q963" s="107">
        <f t="shared" si="406"/>
        <v>-103</v>
      </c>
      <c r="R963" s="108">
        <f t="shared" si="407"/>
        <v>-45.982142857142854</v>
      </c>
      <c r="S963" s="108"/>
      <c r="T963" s="100">
        <v>113</v>
      </c>
      <c r="W963" s="100" t="s">
        <v>367</v>
      </c>
      <c r="X963" s="100">
        <v>124</v>
      </c>
      <c r="Y963" s="100">
        <v>101</v>
      </c>
      <c r="Z963" s="100">
        <v>85</v>
      </c>
      <c r="AA963" s="100">
        <v>111</v>
      </c>
      <c r="AC963" s="100" t="s">
        <v>367</v>
      </c>
      <c r="AD963" s="100">
        <v>192</v>
      </c>
      <c r="AE963" s="100">
        <v>195</v>
      </c>
      <c r="AF963" s="100">
        <v>182</v>
      </c>
      <c r="AG963" s="100">
        <v>180</v>
      </c>
      <c r="AJ963" s="100" t="str">
        <f t="shared" si="402"/>
        <v>●</v>
      </c>
      <c r="AK963" s="100" t="str">
        <f t="shared" si="400"/>
        <v>●</v>
      </c>
      <c r="AL963" s="100" t="str">
        <f t="shared" si="400"/>
        <v>●</v>
      </c>
      <c r="AM963" s="100" t="str">
        <f t="shared" si="400"/>
        <v>●</v>
      </c>
      <c r="AP963" s="100" t="str">
        <f t="shared" si="403"/>
        <v>●</v>
      </c>
      <c r="AQ963" s="100" t="str">
        <f t="shared" si="401"/>
        <v>●</v>
      </c>
      <c r="AR963" s="100" t="str">
        <f t="shared" si="401"/>
        <v>●</v>
      </c>
      <c r="AS963" s="100" t="str">
        <f t="shared" si="401"/>
        <v>●</v>
      </c>
    </row>
    <row r="964" spans="2:45" s="100" customFormat="1" ht="14.25" customHeight="1">
      <c r="B964" s="102" t="s">
        <v>106</v>
      </c>
      <c r="C964" s="106">
        <v>108</v>
      </c>
      <c r="D964" s="107">
        <v>101</v>
      </c>
      <c r="E964" s="107">
        <v>79</v>
      </c>
      <c r="F964" s="107">
        <v>105</v>
      </c>
      <c r="G964" s="107">
        <f>第2表01元データ!V53</f>
        <v>108</v>
      </c>
      <c r="H964" s="107">
        <f t="shared" si="404"/>
        <v>3</v>
      </c>
      <c r="I964" s="108">
        <f t="shared" si="405"/>
        <v>2.8571428571428572</v>
      </c>
      <c r="J964" s="102"/>
      <c r="K964" s="114" t="s">
        <v>106</v>
      </c>
      <c r="L964" s="106">
        <v>179</v>
      </c>
      <c r="M964" s="107">
        <v>182</v>
      </c>
      <c r="N964" s="107">
        <v>164</v>
      </c>
      <c r="O964" s="107">
        <v>167</v>
      </c>
      <c r="P964" s="107">
        <f>第2表01元データ!W53</f>
        <v>147</v>
      </c>
      <c r="Q964" s="107">
        <f t="shared" si="406"/>
        <v>-20</v>
      </c>
      <c r="R964" s="108">
        <f t="shared" si="407"/>
        <v>-11.976047904191617</v>
      </c>
      <c r="S964" s="108"/>
      <c r="T964" s="100">
        <v>114</v>
      </c>
      <c r="W964" s="100" t="s">
        <v>368</v>
      </c>
      <c r="X964" s="100">
        <v>78</v>
      </c>
      <c r="Y964" s="100">
        <v>108</v>
      </c>
      <c r="Z964" s="100">
        <v>101</v>
      </c>
      <c r="AA964" s="100">
        <v>79</v>
      </c>
      <c r="AC964" s="100" t="s">
        <v>368</v>
      </c>
      <c r="AD964" s="100">
        <v>159</v>
      </c>
      <c r="AE964" s="100">
        <v>179</v>
      </c>
      <c r="AF964" s="100">
        <v>182</v>
      </c>
      <c r="AG964" s="100">
        <v>164</v>
      </c>
      <c r="AJ964" s="100" t="str">
        <f t="shared" si="402"/>
        <v>●</v>
      </c>
      <c r="AK964" s="100" t="str">
        <f t="shared" si="400"/>
        <v>●</v>
      </c>
      <c r="AL964" s="100" t="str">
        <f t="shared" si="400"/>
        <v>●</v>
      </c>
      <c r="AM964" s="100" t="str">
        <f t="shared" si="400"/>
        <v>●</v>
      </c>
      <c r="AP964" s="100" t="str">
        <f t="shared" si="403"/>
        <v>●</v>
      </c>
      <c r="AQ964" s="100" t="str">
        <f t="shared" si="401"/>
        <v>●</v>
      </c>
      <c r="AR964" s="100" t="str">
        <f t="shared" si="401"/>
        <v>●</v>
      </c>
      <c r="AS964" s="100" t="str">
        <f t="shared" si="401"/>
        <v>●</v>
      </c>
    </row>
    <row r="965" spans="2:45" s="100" customFormat="1" ht="14.25" customHeight="1">
      <c r="B965" s="102" t="s">
        <v>107</v>
      </c>
      <c r="C965" s="106">
        <v>70</v>
      </c>
      <c r="D965" s="107">
        <v>86</v>
      </c>
      <c r="E965" s="107">
        <v>93</v>
      </c>
      <c r="F965" s="107">
        <v>73</v>
      </c>
      <c r="G965" s="107">
        <f>第2表01元データ!V54</f>
        <v>106</v>
      </c>
      <c r="H965" s="107">
        <f t="shared" si="404"/>
        <v>33</v>
      </c>
      <c r="I965" s="108">
        <f t="shared" si="405"/>
        <v>45.205479452054789</v>
      </c>
      <c r="J965" s="102"/>
      <c r="K965" s="114" t="s">
        <v>107</v>
      </c>
      <c r="L965" s="106">
        <v>134</v>
      </c>
      <c r="M965" s="107">
        <v>161</v>
      </c>
      <c r="N965" s="107">
        <v>169</v>
      </c>
      <c r="O965" s="107">
        <v>140</v>
      </c>
      <c r="P965" s="107">
        <f>第2表01元データ!W54</f>
        <v>202</v>
      </c>
      <c r="Q965" s="107">
        <f t="shared" si="406"/>
        <v>62</v>
      </c>
      <c r="R965" s="108">
        <f t="shared" si="407"/>
        <v>44.285714285714285</v>
      </c>
      <c r="S965" s="108"/>
      <c r="T965" s="100">
        <v>115</v>
      </c>
      <c r="W965" s="100" t="s">
        <v>369</v>
      </c>
      <c r="X965" s="100">
        <v>55</v>
      </c>
      <c r="Y965" s="100">
        <v>70</v>
      </c>
      <c r="Z965" s="100">
        <v>86</v>
      </c>
      <c r="AA965" s="100">
        <v>93</v>
      </c>
      <c r="AC965" s="100" t="s">
        <v>369</v>
      </c>
      <c r="AD965" s="100">
        <v>114</v>
      </c>
      <c r="AE965" s="100">
        <v>134</v>
      </c>
      <c r="AF965" s="100">
        <v>161</v>
      </c>
      <c r="AG965" s="100">
        <v>169</v>
      </c>
      <c r="AJ965" s="100" t="str">
        <f t="shared" si="402"/>
        <v>●</v>
      </c>
      <c r="AK965" s="100" t="str">
        <f t="shared" si="400"/>
        <v>●</v>
      </c>
      <c r="AL965" s="100" t="str">
        <f t="shared" si="400"/>
        <v>●</v>
      </c>
      <c r="AM965" s="100" t="str">
        <f t="shared" si="400"/>
        <v>●</v>
      </c>
      <c r="AP965" s="100" t="str">
        <f t="shared" si="403"/>
        <v>●</v>
      </c>
      <c r="AQ965" s="100" t="str">
        <f t="shared" si="401"/>
        <v>●</v>
      </c>
      <c r="AR965" s="100" t="str">
        <f t="shared" si="401"/>
        <v>●</v>
      </c>
      <c r="AS965" s="100" t="str">
        <f t="shared" si="401"/>
        <v>●</v>
      </c>
    </row>
    <row r="966" spans="2:45" s="100" customFormat="1" ht="14.25" customHeight="1">
      <c r="B966" s="102" t="s">
        <v>108</v>
      </c>
      <c r="C966" s="106">
        <v>41</v>
      </c>
      <c r="D966" s="107">
        <v>57</v>
      </c>
      <c r="E966" s="107">
        <v>69</v>
      </c>
      <c r="F966" s="107">
        <v>81</v>
      </c>
      <c r="G966" s="107">
        <f>第2表01元データ!V55</f>
        <v>84</v>
      </c>
      <c r="H966" s="107">
        <f t="shared" si="404"/>
        <v>3</v>
      </c>
      <c r="I966" s="108">
        <f t="shared" si="405"/>
        <v>3.7037037037037033</v>
      </c>
      <c r="J966" s="102"/>
      <c r="K966" s="114" t="s">
        <v>108</v>
      </c>
      <c r="L966" s="106">
        <v>100</v>
      </c>
      <c r="M966" s="107">
        <v>110</v>
      </c>
      <c r="N966" s="107">
        <v>135</v>
      </c>
      <c r="O966" s="107">
        <v>142</v>
      </c>
      <c r="P966" s="107">
        <f>第2表01元データ!W55</f>
        <v>131</v>
      </c>
      <c r="Q966" s="107">
        <f t="shared" si="406"/>
        <v>-11</v>
      </c>
      <c r="R966" s="108">
        <f t="shared" si="407"/>
        <v>-7.7464788732394361</v>
      </c>
      <c r="S966" s="108"/>
      <c r="T966" s="100">
        <v>116</v>
      </c>
      <c r="W966" s="100" t="s">
        <v>370</v>
      </c>
      <c r="X966" s="100">
        <v>51</v>
      </c>
      <c r="Y966" s="100">
        <v>41</v>
      </c>
      <c r="Z966" s="100">
        <v>57</v>
      </c>
      <c r="AA966" s="100">
        <v>69</v>
      </c>
      <c r="AC966" s="100" t="s">
        <v>370</v>
      </c>
      <c r="AD966" s="100">
        <v>80</v>
      </c>
      <c r="AE966" s="100">
        <v>100</v>
      </c>
      <c r="AF966" s="100">
        <v>110</v>
      </c>
      <c r="AG966" s="100">
        <v>135</v>
      </c>
      <c r="AJ966" s="100" t="str">
        <f t="shared" si="402"/>
        <v>●</v>
      </c>
      <c r="AK966" s="100" t="str">
        <f t="shared" si="400"/>
        <v>●</v>
      </c>
      <c r="AL966" s="100" t="str">
        <f t="shared" si="400"/>
        <v>●</v>
      </c>
      <c r="AM966" s="100" t="str">
        <f t="shared" si="400"/>
        <v>●</v>
      </c>
      <c r="AP966" s="100" t="str">
        <f t="shared" si="403"/>
        <v>●</v>
      </c>
      <c r="AQ966" s="100" t="str">
        <f t="shared" si="401"/>
        <v>●</v>
      </c>
      <c r="AR966" s="100" t="str">
        <f t="shared" si="401"/>
        <v>●</v>
      </c>
      <c r="AS966" s="100" t="str">
        <f t="shared" si="401"/>
        <v>●</v>
      </c>
    </row>
    <row r="967" spans="2:45" s="100" customFormat="1" ht="14.25" customHeight="1">
      <c r="B967" s="102" t="s">
        <v>109</v>
      </c>
      <c r="C967" s="106">
        <v>34</v>
      </c>
      <c r="D967" s="107">
        <v>29</v>
      </c>
      <c r="E967" s="107">
        <v>40</v>
      </c>
      <c r="F967" s="107">
        <v>50</v>
      </c>
      <c r="G967" s="107">
        <f>第2表01元データ!V56</f>
        <v>49</v>
      </c>
      <c r="H967" s="107">
        <f t="shared" si="404"/>
        <v>-1</v>
      </c>
      <c r="I967" s="108">
        <f t="shared" si="405"/>
        <v>-2</v>
      </c>
      <c r="J967" s="102"/>
      <c r="K967" s="114" t="s">
        <v>109</v>
      </c>
      <c r="L967" s="106">
        <v>48</v>
      </c>
      <c r="M967" s="107">
        <v>70</v>
      </c>
      <c r="N967" s="107">
        <v>81</v>
      </c>
      <c r="O967" s="107">
        <v>86</v>
      </c>
      <c r="P967" s="107">
        <f>第2表01元データ!W56</f>
        <v>109</v>
      </c>
      <c r="Q967" s="107">
        <f t="shared" si="406"/>
        <v>23</v>
      </c>
      <c r="R967" s="108">
        <f t="shared" si="407"/>
        <v>26.744186046511626</v>
      </c>
      <c r="S967" s="108"/>
      <c r="T967" s="100">
        <v>117</v>
      </c>
      <c r="W967" s="100" t="s">
        <v>371</v>
      </c>
      <c r="X967" s="100">
        <v>24</v>
      </c>
      <c r="Y967" s="100">
        <v>34</v>
      </c>
      <c r="Z967" s="100">
        <v>29</v>
      </c>
      <c r="AA967" s="100">
        <v>40</v>
      </c>
      <c r="AC967" s="100" t="s">
        <v>371</v>
      </c>
      <c r="AD967" s="100">
        <v>49</v>
      </c>
      <c r="AE967" s="100">
        <v>48</v>
      </c>
      <c r="AF967" s="100">
        <v>70</v>
      </c>
      <c r="AG967" s="100">
        <v>81</v>
      </c>
      <c r="AJ967" s="100" t="str">
        <f t="shared" si="402"/>
        <v>●</v>
      </c>
      <c r="AK967" s="100" t="str">
        <f t="shared" si="400"/>
        <v>●</v>
      </c>
      <c r="AL967" s="100" t="str">
        <f t="shared" si="400"/>
        <v>●</v>
      </c>
      <c r="AM967" s="100" t="str">
        <f t="shared" si="400"/>
        <v>●</v>
      </c>
      <c r="AP967" s="100" t="str">
        <f t="shared" si="403"/>
        <v>●</v>
      </c>
      <c r="AQ967" s="100" t="str">
        <f t="shared" si="401"/>
        <v>●</v>
      </c>
      <c r="AR967" s="100" t="str">
        <f t="shared" si="401"/>
        <v>●</v>
      </c>
      <c r="AS967" s="100" t="str">
        <f t="shared" si="401"/>
        <v>●</v>
      </c>
    </row>
    <row r="968" spans="2:45" s="100" customFormat="1" ht="14.25" customHeight="1">
      <c r="B968" s="102" t="s">
        <v>110</v>
      </c>
      <c r="C968" s="106">
        <v>12</v>
      </c>
      <c r="D968" s="107">
        <v>23</v>
      </c>
      <c r="E968" s="107">
        <v>20</v>
      </c>
      <c r="F968" s="107">
        <v>25</v>
      </c>
      <c r="G968" s="107">
        <f>第2表01元データ!V57</f>
        <v>51</v>
      </c>
      <c r="H968" s="107">
        <f t="shared" si="404"/>
        <v>26</v>
      </c>
      <c r="I968" s="108">
        <f t="shared" si="405"/>
        <v>104</v>
      </c>
      <c r="J968" s="102"/>
      <c r="K968" s="114" t="s">
        <v>110</v>
      </c>
      <c r="L968" s="106">
        <v>25</v>
      </c>
      <c r="M968" s="107">
        <v>35</v>
      </c>
      <c r="N968" s="107">
        <v>56</v>
      </c>
      <c r="O968" s="107">
        <v>59</v>
      </c>
      <c r="P968" s="107">
        <f>第2表01元データ!W57</f>
        <v>96</v>
      </c>
      <c r="Q968" s="107">
        <f t="shared" si="406"/>
        <v>37</v>
      </c>
      <c r="R968" s="108">
        <f t="shared" si="407"/>
        <v>62.711864406779661</v>
      </c>
      <c r="S968" s="108"/>
      <c r="T968" s="100">
        <v>118</v>
      </c>
      <c r="W968" s="100" t="s">
        <v>378</v>
      </c>
      <c r="X968" s="100">
        <v>8</v>
      </c>
      <c r="Y968" s="100">
        <v>12</v>
      </c>
      <c r="Z968" s="100">
        <v>23</v>
      </c>
      <c r="AA968" s="100">
        <v>20</v>
      </c>
      <c r="AC968" s="100" t="s">
        <v>378</v>
      </c>
      <c r="AD968" s="100">
        <v>21</v>
      </c>
      <c r="AE968" s="100">
        <v>25</v>
      </c>
      <c r="AF968" s="100">
        <v>35</v>
      </c>
      <c r="AG968" s="100">
        <v>56</v>
      </c>
      <c r="AJ968" s="100" t="str">
        <f t="shared" si="402"/>
        <v>●</v>
      </c>
      <c r="AK968" s="100" t="str">
        <f t="shared" si="400"/>
        <v>●</v>
      </c>
      <c r="AL968" s="100" t="str">
        <f t="shared" si="400"/>
        <v>●</v>
      </c>
      <c r="AM968" s="100" t="str">
        <f t="shared" si="400"/>
        <v>●</v>
      </c>
      <c r="AP968" s="100" t="str">
        <f t="shared" si="403"/>
        <v>●</v>
      </c>
      <c r="AQ968" s="100" t="str">
        <f t="shared" si="401"/>
        <v>●</v>
      </c>
      <c r="AR968" s="100" t="str">
        <f t="shared" si="401"/>
        <v>●</v>
      </c>
      <c r="AS968" s="100" t="str">
        <f t="shared" si="401"/>
        <v>●</v>
      </c>
    </row>
    <row r="969" spans="2:45" s="100" customFormat="1" ht="14.25" customHeight="1">
      <c r="B969" s="119" t="s">
        <v>111</v>
      </c>
      <c r="C969" s="120" t="s">
        <v>313</v>
      </c>
      <c r="D969" s="116" t="s">
        <v>313</v>
      </c>
      <c r="E969" s="116" t="s">
        <v>313</v>
      </c>
      <c r="F969" s="116" t="s">
        <v>313</v>
      </c>
      <c r="G969" s="107">
        <f>第2表01元データ!V58</f>
        <v>50</v>
      </c>
      <c r="H969" s="107"/>
      <c r="I969" s="108"/>
      <c r="K969" s="119" t="s">
        <v>111</v>
      </c>
      <c r="L969" s="120" t="s">
        <v>313</v>
      </c>
      <c r="M969" s="116" t="s">
        <v>313</v>
      </c>
      <c r="N969" s="116" t="s">
        <v>313</v>
      </c>
      <c r="O969" s="116" t="s">
        <v>313</v>
      </c>
      <c r="P969" s="107">
        <f>第2表01元データ!W58</f>
        <v>109</v>
      </c>
      <c r="Q969" s="107"/>
      <c r="R969" s="108"/>
      <c r="T969" s="100">
        <v>119</v>
      </c>
    </row>
    <row r="970" spans="2:45" s="100" customFormat="1" ht="14.25" customHeight="1">
      <c r="G970" s="168"/>
      <c r="P970" s="168"/>
      <c r="W970" s="99"/>
      <c r="X970" s="99"/>
      <c r="Y970" s="99"/>
      <c r="Z970" s="99"/>
      <c r="AA970" s="99"/>
      <c r="AB970" s="99"/>
      <c r="AC970" s="99"/>
      <c r="AD970" s="99"/>
      <c r="AE970" s="99"/>
      <c r="AF970" s="99"/>
      <c r="AG970" s="99"/>
    </row>
    <row r="971" spans="2:45" s="100" customFormat="1" ht="14.25" customHeight="1">
      <c r="G971" s="168"/>
      <c r="P971" s="168"/>
      <c r="W971" s="99"/>
      <c r="X971" s="99"/>
      <c r="Y971" s="99"/>
      <c r="Z971" s="99"/>
      <c r="AA971" s="99"/>
      <c r="AB971" s="99"/>
      <c r="AC971" s="99"/>
      <c r="AD971" s="99"/>
      <c r="AE971" s="99"/>
      <c r="AF971" s="99"/>
      <c r="AG971" s="99"/>
    </row>
    <row r="972" spans="2:45" s="99" customFormat="1" ht="14.25" customHeight="1">
      <c r="B972" s="99" t="str">
        <f>LEFT(B912,LEN(B912)-2)&amp;+"女"</f>
        <v>富岡・女</v>
      </c>
      <c r="K972" s="99" t="str">
        <f>LEFT(K912,LEN(K912)-2)&amp;+"女"</f>
        <v>緑・女</v>
      </c>
    </row>
    <row r="973" spans="2:45" s="100" customFormat="1" ht="14.25" customHeight="1">
      <c r="B973" s="583" t="s">
        <v>335</v>
      </c>
      <c r="C973" s="101"/>
      <c r="D973" s="101"/>
      <c r="E973" s="101"/>
      <c r="F973" s="101"/>
      <c r="G973" s="135"/>
      <c r="H973" s="131"/>
      <c r="I973" s="131"/>
      <c r="J973" s="102"/>
      <c r="K973" s="583" t="s">
        <v>335</v>
      </c>
      <c r="L973" s="101"/>
      <c r="M973" s="101"/>
      <c r="N973" s="101"/>
      <c r="O973" s="101"/>
      <c r="P973" s="135"/>
      <c r="Q973" s="131"/>
      <c r="R973" s="131"/>
      <c r="S973" s="103"/>
    </row>
    <row r="974" spans="2:45" s="100" customFormat="1" ht="14.25" customHeight="1">
      <c r="B974" s="584"/>
      <c r="C974" s="130" t="str">
        <f>$C$4</f>
        <v>平成7年</v>
      </c>
      <c r="D974" s="130" t="str">
        <f>$D$4</f>
        <v>平成12年</v>
      </c>
      <c r="E974" s="130" t="str">
        <f>$E$4</f>
        <v>平成17年</v>
      </c>
      <c r="F974" s="130" t="str">
        <f>$F$4</f>
        <v>平成22年</v>
      </c>
      <c r="G974" s="130" t="s">
        <v>410</v>
      </c>
      <c r="H974" s="133" t="str">
        <f>$H$4</f>
        <v>対平成</v>
      </c>
      <c r="I974" s="134" t="str">
        <f>$I$4</f>
        <v>22年</v>
      </c>
      <c r="J974" s="102"/>
      <c r="K974" s="584"/>
      <c r="L974" s="130" t="str">
        <f>$C$4</f>
        <v>平成7年</v>
      </c>
      <c r="M974" s="130" t="str">
        <f>$D$4</f>
        <v>平成12年</v>
      </c>
      <c r="N974" s="130" t="str">
        <f>$E$4</f>
        <v>平成17年</v>
      </c>
      <c r="O974" s="130" t="str">
        <f>$F$4</f>
        <v>平成22年</v>
      </c>
      <c r="P974" s="130" t="s">
        <v>410</v>
      </c>
      <c r="Q974" s="133" t="str">
        <f>$H$4</f>
        <v>対平成</v>
      </c>
      <c r="R974" s="134" t="str">
        <f>$I$4</f>
        <v>22年</v>
      </c>
      <c r="S974" s="103"/>
    </row>
    <row r="975" spans="2:45" s="100" customFormat="1" ht="14.25" customHeight="1">
      <c r="B975" s="585"/>
      <c r="C975" s="104"/>
      <c r="D975" s="104"/>
      <c r="E975" s="104"/>
      <c r="F975" s="104"/>
      <c r="G975" s="104"/>
      <c r="H975" s="132" t="s">
        <v>88</v>
      </c>
      <c r="I975" s="133" t="s">
        <v>398</v>
      </c>
      <c r="J975" s="102"/>
      <c r="K975" s="585"/>
      <c r="L975" s="104"/>
      <c r="M975" s="104"/>
      <c r="N975" s="104"/>
      <c r="O975" s="104"/>
      <c r="P975" s="104"/>
      <c r="Q975" s="132" t="s">
        <v>88</v>
      </c>
      <c r="R975" s="133" t="s">
        <v>398</v>
      </c>
      <c r="S975" s="103"/>
    </row>
    <row r="976" spans="2:45" s="199" customFormat="1" ht="14.25" customHeight="1">
      <c r="B976" s="200" t="s">
        <v>90</v>
      </c>
      <c r="C976" s="198">
        <v>1939</v>
      </c>
      <c r="D976" s="194">
        <v>1899</v>
      </c>
      <c r="E976" s="194">
        <v>1751</v>
      </c>
      <c r="F976" s="194">
        <v>1636</v>
      </c>
      <c r="G976" s="194">
        <f>IF(COUNTIF(G981:G999,"x"),"x",IF(SUM(G981:G999)=0,"-",SUM(G981:G999)))</f>
        <v>1595</v>
      </c>
      <c r="H976" s="193">
        <f t="shared" ref="H976:H979" si="408">IF(G976="x","x",IF(AND(G976="-",F976="-"),"-",IF(AND(G976="-",F976&gt;0),F976*-1,IF(AND(G976&gt;0,F976="-"),G976,G976-F976))))</f>
        <v>-41</v>
      </c>
      <c r="I976" s="195">
        <f t="shared" ref="I976:I979" si="409">IF(H976="x","x",IF(H976="-","-",IF(AND(F976="-",G976&gt;0),"皆増",IF(AND(F976&gt;0,G976="-"),"皆減",H976/F976*100))))</f>
        <v>-2.5061124694376531</v>
      </c>
      <c r="J976" s="196"/>
      <c r="K976" s="197" t="s">
        <v>90</v>
      </c>
      <c r="L976" s="198">
        <v>3510</v>
      </c>
      <c r="M976" s="194">
        <v>3488</v>
      </c>
      <c r="N976" s="194">
        <v>3177</v>
      </c>
      <c r="O976" s="194">
        <v>2966</v>
      </c>
      <c r="P976" s="194">
        <f>IF(COUNTIF(P981:P999,"x"),"x",IF(SUM(P981:P999)=0,"-",SUM(P981:P999)))</f>
        <v>2486</v>
      </c>
      <c r="Q976" s="193">
        <f t="shared" ref="Q976:Q979" si="410">IF(P976="x","x",IF(AND(P976="-",O976="-"),"-",IF(AND(P976="-",O976&gt;0),O976*-1,IF(AND(P976&gt;0,O976="-"),P976,P976-O976))))</f>
        <v>-480</v>
      </c>
      <c r="R976" s="195">
        <f t="shared" ref="R976:R979" si="411">IF(Q976="x","x",IF(Q976="-","-",IF(AND(O976="-",P976&gt;0),"皆増",IF(AND(O976&gt;0,P976="-"),"皆減",Q976/O976*100))))</f>
        <v>-16.183412002697235</v>
      </c>
      <c r="S976" s="195"/>
      <c r="W976" s="199" t="s">
        <v>373</v>
      </c>
      <c r="X976" s="199">
        <v>2006</v>
      </c>
      <c r="Y976" s="199">
        <v>1939</v>
      </c>
      <c r="Z976" s="199">
        <v>1899</v>
      </c>
      <c r="AA976" s="199">
        <v>1751</v>
      </c>
      <c r="AC976" s="199" t="s">
        <v>373</v>
      </c>
      <c r="AD976" s="199">
        <v>3652</v>
      </c>
      <c r="AE976" s="199">
        <v>3510</v>
      </c>
      <c r="AF976" s="199">
        <v>3488</v>
      </c>
      <c r="AG976" s="199">
        <v>3177</v>
      </c>
      <c r="AJ976" s="199" t="str">
        <f>IF(C976=X976,"○","●")</f>
        <v>●</v>
      </c>
      <c r="AK976" s="199" t="str">
        <f t="shared" ref="AK976:AM998" si="412">IF(D976=Y976,"○","●")</f>
        <v>●</v>
      </c>
      <c r="AL976" s="199" t="str">
        <f t="shared" si="412"/>
        <v>●</v>
      </c>
      <c r="AM976" s="199" t="str">
        <f t="shared" si="412"/>
        <v>●</v>
      </c>
      <c r="AP976" s="199" t="str">
        <f>IF(L976=AD976,"○","●")</f>
        <v>●</v>
      </c>
      <c r="AQ976" s="199" t="str">
        <f t="shared" ref="AQ976:AS998" si="413">IF(M976=AE976,"○","●")</f>
        <v>●</v>
      </c>
      <c r="AR976" s="199" t="str">
        <f t="shared" si="413"/>
        <v>●</v>
      </c>
      <c r="AS976" s="199" t="str">
        <f t="shared" si="413"/>
        <v>●</v>
      </c>
    </row>
    <row r="977" spans="2:45" s="100" customFormat="1" ht="14.25" customHeight="1">
      <c r="B977" s="105" t="s">
        <v>91</v>
      </c>
      <c r="C977" s="106">
        <v>240</v>
      </c>
      <c r="D977" s="107">
        <v>180</v>
      </c>
      <c r="E977" s="107">
        <v>149</v>
      </c>
      <c r="F977" s="107">
        <v>145</v>
      </c>
      <c r="G977" s="107">
        <f>IF(COUNTIF(G981:G983,"x"),"x",IF(SUM(G981:G983)=0,"-",SUM(G981:G983)))</f>
        <v>137</v>
      </c>
      <c r="H977" s="107">
        <f t="shared" si="408"/>
        <v>-8</v>
      </c>
      <c r="I977" s="108">
        <f t="shared" si="409"/>
        <v>-5.5172413793103452</v>
      </c>
      <c r="J977" s="102"/>
      <c r="K977" s="109" t="s">
        <v>91</v>
      </c>
      <c r="L977" s="106">
        <v>370</v>
      </c>
      <c r="M977" s="107">
        <v>357</v>
      </c>
      <c r="N977" s="107">
        <v>312</v>
      </c>
      <c r="O977" s="107">
        <v>279</v>
      </c>
      <c r="P977" s="107">
        <f>IF(COUNTIF(P981:P983,"x"),"x",IF(SUM(P981:P983)=0,"-",SUM(P981:P983)))</f>
        <v>188</v>
      </c>
      <c r="Q977" s="107">
        <f t="shared" si="410"/>
        <v>-91</v>
      </c>
      <c r="R977" s="108">
        <f t="shared" si="411"/>
        <v>-32.616487455197138</v>
      </c>
      <c r="S977" s="108"/>
      <c r="W977" s="100" t="s">
        <v>374</v>
      </c>
      <c r="X977" s="100">
        <v>283</v>
      </c>
      <c r="Y977" s="100">
        <v>240</v>
      </c>
      <c r="Z977" s="100">
        <v>180</v>
      </c>
      <c r="AA977" s="100">
        <v>149</v>
      </c>
      <c r="AC977" s="100" t="s">
        <v>374</v>
      </c>
      <c r="AD977" s="100">
        <v>486</v>
      </c>
      <c r="AE977" s="100">
        <v>370</v>
      </c>
      <c r="AF977" s="100">
        <v>357</v>
      </c>
      <c r="AG977" s="100">
        <v>312</v>
      </c>
      <c r="AJ977" s="100" t="str">
        <f t="shared" ref="AJ977:AJ998" si="414">IF(C977=X977,"○","●")</f>
        <v>●</v>
      </c>
      <c r="AK977" s="100" t="str">
        <f t="shared" si="412"/>
        <v>●</v>
      </c>
      <c r="AL977" s="100" t="str">
        <f t="shared" si="412"/>
        <v>●</v>
      </c>
      <c r="AM977" s="100" t="str">
        <f t="shared" si="412"/>
        <v>●</v>
      </c>
      <c r="AP977" s="100" t="str">
        <f t="shared" ref="AP977:AP998" si="415">IF(L977=AD977,"○","●")</f>
        <v>●</v>
      </c>
      <c r="AQ977" s="100" t="str">
        <f t="shared" si="413"/>
        <v>●</v>
      </c>
      <c r="AR977" s="100" t="str">
        <f t="shared" si="413"/>
        <v>●</v>
      </c>
      <c r="AS977" s="100" t="str">
        <f>IF(O977=AG977,"○","●")</f>
        <v>●</v>
      </c>
    </row>
    <row r="978" spans="2:45" s="100" customFormat="1" ht="14.25" customHeight="1">
      <c r="B978" s="105" t="s">
        <v>92</v>
      </c>
      <c r="C978" s="106">
        <v>1317</v>
      </c>
      <c r="D978" s="107">
        <v>1285</v>
      </c>
      <c r="E978" s="107">
        <v>1126</v>
      </c>
      <c r="F978" s="107">
        <v>983</v>
      </c>
      <c r="G978" s="296">
        <f>IF(COUNTIF(G984:G993,"x"),"x",IF(SUM(G984:G993)=0,"-",SUM(G984:G993)))</f>
        <v>824</v>
      </c>
      <c r="H978" s="107">
        <f t="shared" si="408"/>
        <v>-159</v>
      </c>
      <c r="I978" s="108">
        <f t="shared" si="409"/>
        <v>-16.17497456765005</v>
      </c>
      <c r="J978" s="102"/>
      <c r="K978" s="109" t="s">
        <v>92</v>
      </c>
      <c r="L978" s="106">
        <v>2331</v>
      </c>
      <c r="M978" s="107">
        <v>2257</v>
      </c>
      <c r="N978" s="107">
        <v>1931</v>
      </c>
      <c r="O978" s="107">
        <v>1725</v>
      </c>
      <c r="P978" s="296">
        <f>IF(COUNTIF(P984:P993,"x"),"x",IF(SUM(P984:P993)=0,"-",SUM(P984:P993)))</f>
        <v>1273</v>
      </c>
      <c r="Q978" s="107">
        <f t="shared" si="410"/>
        <v>-452</v>
      </c>
      <c r="R978" s="108">
        <f t="shared" si="411"/>
        <v>-26.20289855072464</v>
      </c>
      <c r="S978" s="108"/>
      <c r="W978" s="100" t="s">
        <v>375</v>
      </c>
      <c r="X978" s="100">
        <v>1383</v>
      </c>
      <c r="Y978" s="100">
        <v>1317</v>
      </c>
      <c r="Z978" s="100">
        <v>1285</v>
      </c>
      <c r="AA978" s="100">
        <v>1126</v>
      </c>
      <c r="AC978" s="100" t="s">
        <v>375</v>
      </c>
      <c r="AD978" s="100">
        <v>2482</v>
      </c>
      <c r="AE978" s="100">
        <v>2331</v>
      </c>
      <c r="AF978" s="100">
        <v>2257</v>
      </c>
      <c r="AG978" s="100">
        <v>1931</v>
      </c>
      <c r="AJ978" s="100" t="str">
        <f t="shared" si="414"/>
        <v>●</v>
      </c>
      <c r="AK978" s="100" t="str">
        <f t="shared" si="412"/>
        <v>●</v>
      </c>
      <c r="AL978" s="100" t="str">
        <f>IF(E978=Z978,"○","●")</f>
        <v>●</v>
      </c>
      <c r="AM978" s="100" t="str">
        <f t="shared" si="412"/>
        <v>●</v>
      </c>
      <c r="AP978" s="100" t="str">
        <f t="shared" si="415"/>
        <v>●</v>
      </c>
      <c r="AQ978" s="100" t="str">
        <f t="shared" si="413"/>
        <v>●</v>
      </c>
      <c r="AR978" s="100" t="str">
        <f t="shared" si="413"/>
        <v>●</v>
      </c>
      <c r="AS978" s="100" t="str">
        <f t="shared" si="413"/>
        <v>●</v>
      </c>
    </row>
    <row r="979" spans="2:45" s="100" customFormat="1" ht="14.25" customHeight="1">
      <c r="B979" s="105" t="s">
        <v>93</v>
      </c>
      <c r="C979" s="106">
        <v>382</v>
      </c>
      <c r="D979" s="107">
        <v>434</v>
      </c>
      <c r="E979" s="107">
        <v>476</v>
      </c>
      <c r="F979" s="107">
        <v>508</v>
      </c>
      <c r="G979" s="107">
        <f>IF(COUNTIF(G994:G998,"x"),"x",IF(SUM(G994,G998)=0,"-",SUM(G994:G998)))</f>
        <v>592</v>
      </c>
      <c r="H979" s="107">
        <f t="shared" si="408"/>
        <v>84</v>
      </c>
      <c r="I979" s="108">
        <f t="shared" si="409"/>
        <v>16.535433070866144</v>
      </c>
      <c r="J979" s="102"/>
      <c r="K979" s="109" t="s">
        <v>93</v>
      </c>
      <c r="L979" s="106">
        <v>809</v>
      </c>
      <c r="M979" s="107">
        <v>874</v>
      </c>
      <c r="N979" s="107">
        <v>934</v>
      </c>
      <c r="O979" s="107">
        <v>962</v>
      </c>
      <c r="P979" s="107">
        <f>IF(COUNTIF(P994:P998,"x"),"x",IF(SUM(P994,P998)=0,"-",SUM(P994:P998)))</f>
        <v>961</v>
      </c>
      <c r="Q979" s="107">
        <f t="shared" si="410"/>
        <v>-1</v>
      </c>
      <c r="R979" s="108">
        <f t="shared" si="411"/>
        <v>-0.10395010395010396</v>
      </c>
      <c r="S979" s="108"/>
      <c r="W979" s="100" t="s">
        <v>376</v>
      </c>
      <c r="X979" s="100">
        <v>340</v>
      </c>
      <c r="Y979" s="100">
        <v>382</v>
      </c>
      <c r="Z979" s="100">
        <v>434</v>
      </c>
      <c r="AA979" s="100">
        <v>476</v>
      </c>
      <c r="AC979" s="100" t="s">
        <v>376</v>
      </c>
      <c r="AD979" s="100">
        <v>684</v>
      </c>
      <c r="AE979" s="100">
        <v>809</v>
      </c>
      <c r="AF979" s="100">
        <v>874</v>
      </c>
      <c r="AG979" s="100">
        <v>934</v>
      </c>
      <c r="AJ979" s="100" t="str">
        <f t="shared" si="414"/>
        <v>●</v>
      </c>
      <c r="AK979" s="100" t="str">
        <f t="shared" si="412"/>
        <v>●</v>
      </c>
      <c r="AL979" s="100" t="str">
        <f t="shared" si="412"/>
        <v>●</v>
      </c>
      <c r="AM979" s="100" t="str">
        <f t="shared" si="412"/>
        <v>●</v>
      </c>
      <c r="AP979" s="100" t="str">
        <f t="shared" si="415"/>
        <v>●</v>
      </c>
      <c r="AQ979" s="100" t="str">
        <f t="shared" si="413"/>
        <v>●</v>
      </c>
      <c r="AR979" s="100" t="str">
        <f t="shared" si="413"/>
        <v>●</v>
      </c>
      <c r="AS979" s="100" t="str">
        <f t="shared" si="413"/>
        <v>●</v>
      </c>
    </row>
    <row r="980" spans="2:45" s="100" customFormat="1" ht="14.25" customHeight="1">
      <c r="B980" s="102"/>
      <c r="C980" s="106"/>
      <c r="D980" s="112"/>
      <c r="E980" s="112"/>
      <c r="F980" s="112"/>
      <c r="G980" s="112"/>
      <c r="H980" s="112"/>
      <c r="I980" s="113"/>
      <c r="J980" s="102"/>
      <c r="K980" s="114"/>
      <c r="L980" s="106"/>
      <c r="M980" s="112"/>
      <c r="N980" s="112"/>
      <c r="O980" s="112"/>
      <c r="P980" s="112"/>
      <c r="Q980" s="112"/>
      <c r="R980" s="113"/>
      <c r="S980" s="113"/>
      <c r="AJ980" s="100" t="str">
        <f t="shared" si="414"/>
        <v>○</v>
      </c>
      <c r="AK980" s="100" t="str">
        <f t="shared" si="412"/>
        <v>○</v>
      </c>
      <c r="AL980" s="100" t="str">
        <f t="shared" si="412"/>
        <v>○</v>
      </c>
      <c r="AM980" s="100" t="str">
        <f t="shared" si="412"/>
        <v>○</v>
      </c>
      <c r="AP980" s="100" t="str">
        <f t="shared" si="415"/>
        <v>○</v>
      </c>
      <c r="AQ980" s="100" t="str">
        <f t="shared" si="413"/>
        <v>○</v>
      </c>
      <c r="AR980" s="100" t="str">
        <f t="shared" si="413"/>
        <v>○</v>
      </c>
      <c r="AS980" s="100" t="str">
        <f t="shared" si="413"/>
        <v>○</v>
      </c>
    </row>
    <row r="981" spans="2:45" s="100" customFormat="1" ht="14.25" customHeight="1">
      <c r="B981" s="102" t="s">
        <v>94</v>
      </c>
      <c r="C981" s="106">
        <v>64</v>
      </c>
      <c r="D981" s="107">
        <v>44</v>
      </c>
      <c r="E981" s="107">
        <v>39</v>
      </c>
      <c r="F981" s="107">
        <v>45</v>
      </c>
      <c r="G981" s="107">
        <f>第2表01元データ!V66</f>
        <v>32</v>
      </c>
      <c r="H981" s="107">
        <f t="shared" ref="H981:H998" si="416">IF(G981="x","x",IF(AND(G981="-",F981="-"),"-",IF(AND(G981="-",F981&gt;0),F981*-1,IF(AND(G981&gt;0,F981="-"),G981,G981-F981))))</f>
        <v>-13</v>
      </c>
      <c r="I981" s="108">
        <f t="shared" ref="I981:I998" si="417">IF(H981="x","x",IF(H981="-","-",IF(AND(F981="-",G981&gt;0),"皆増",IF(AND(F981&gt;0,G981="-"),"皆減",H981/F981*100))))</f>
        <v>-28.888888888888886</v>
      </c>
      <c r="J981" s="102"/>
      <c r="K981" s="114" t="s">
        <v>94</v>
      </c>
      <c r="L981" s="106">
        <v>94</v>
      </c>
      <c r="M981" s="107">
        <v>127</v>
      </c>
      <c r="N981" s="107">
        <v>91</v>
      </c>
      <c r="O981" s="107">
        <v>85</v>
      </c>
      <c r="P981" s="107">
        <f>第2表01元データ!W66</f>
        <v>57</v>
      </c>
      <c r="Q981" s="107">
        <f t="shared" ref="Q981:Q998" si="418">IF(P981="x","x",IF(AND(P981="-",O981="-"),"-",IF(AND(P981="-",O981&gt;0),O981*-1,IF(AND(P981&gt;0,O981="-"),P981,P981-O981))))</f>
        <v>-28</v>
      </c>
      <c r="R981" s="108">
        <f t="shared" ref="R981:R998" si="419">IF(Q981="x","x",IF(Q981="-","-",IF(AND(O981="-",P981&gt;0),"皆増",IF(AND(O981&gt;0,P981="-"),"皆減",Q981/O981*100))))</f>
        <v>-32.941176470588232</v>
      </c>
      <c r="S981" s="108"/>
      <c r="T981" s="100">
        <v>201</v>
      </c>
      <c r="W981" s="100" t="s">
        <v>377</v>
      </c>
      <c r="X981" s="100">
        <v>66</v>
      </c>
      <c r="Y981" s="100">
        <v>64</v>
      </c>
      <c r="Z981" s="100">
        <v>44</v>
      </c>
      <c r="AA981" s="100">
        <v>39</v>
      </c>
      <c r="AC981" s="100" t="s">
        <v>377</v>
      </c>
      <c r="AD981" s="100">
        <v>133</v>
      </c>
      <c r="AE981" s="100">
        <v>94</v>
      </c>
      <c r="AF981" s="100">
        <v>127</v>
      </c>
      <c r="AG981" s="100">
        <v>91</v>
      </c>
      <c r="AJ981" s="100" t="str">
        <f t="shared" si="414"/>
        <v>●</v>
      </c>
      <c r="AK981" s="100" t="str">
        <f t="shared" si="412"/>
        <v>●</v>
      </c>
      <c r="AL981" s="100" t="str">
        <f t="shared" si="412"/>
        <v>●</v>
      </c>
      <c r="AM981" s="100" t="str">
        <f t="shared" si="412"/>
        <v>●</v>
      </c>
      <c r="AP981" s="100" t="str">
        <f t="shared" si="415"/>
        <v>●</v>
      </c>
      <c r="AQ981" s="100" t="str">
        <f t="shared" si="413"/>
        <v>●</v>
      </c>
      <c r="AR981" s="100" t="str">
        <f t="shared" si="413"/>
        <v>●</v>
      </c>
      <c r="AS981" s="100" t="str">
        <f t="shared" si="413"/>
        <v>●</v>
      </c>
    </row>
    <row r="982" spans="2:45" s="100" customFormat="1" ht="14.25" customHeight="1">
      <c r="B982" s="102" t="s">
        <v>95</v>
      </c>
      <c r="C982" s="106">
        <v>72</v>
      </c>
      <c r="D982" s="107">
        <v>57</v>
      </c>
      <c r="E982" s="107">
        <v>51</v>
      </c>
      <c r="F982" s="107">
        <v>44</v>
      </c>
      <c r="G982" s="107">
        <f>第2表01元データ!V67</f>
        <v>36</v>
      </c>
      <c r="H982" s="107">
        <f t="shared" si="416"/>
        <v>-8</v>
      </c>
      <c r="I982" s="108">
        <f t="shared" si="417"/>
        <v>-18.181818181818183</v>
      </c>
      <c r="J982" s="102"/>
      <c r="K982" s="114" t="s">
        <v>95</v>
      </c>
      <c r="L982" s="106">
        <v>124</v>
      </c>
      <c r="M982" s="107">
        <v>115</v>
      </c>
      <c r="N982" s="107">
        <v>112</v>
      </c>
      <c r="O982" s="107">
        <v>90</v>
      </c>
      <c r="P982" s="107">
        <f>第2表01元データ!W67</f>
        <v>67</v>
      </c>
      <c r="Q982" s="107">
        <f t="shared" si="418"/>
        <v>-23</v>
      </c>
      <c r="R982" s="108">
        <f t="shared" si="419"/>
        <v>-25.555555555555554</v>
      </c>
      <c r="S982" s="108"/>
      <c r="T982" s="100">
        <v>202</v>
      </c>
      <c r="W982" s="100" t="s">
        <v>356</v>
      </c>
      <c r="X982" s="100">
        <v>110</v>
      </c>
      <c r="Y982" s="100">
        <v>72</v>
      </c>
      <c r="Z982" s="100">
        <v>57</v>
      </c>
      <c r="AA982" s="100">
        <v>51</v>
      </c>
      <c r="AC982" s="100" t="s">
        <v>356</v>
      </c>
      <c r="AD982" s="100">
        <v>153</v>
      </c>
      <c r="AE982" s="100">
        <v>124</v>
      </c>
      <c r="AF982" s="100">
        <v>115</v>
      </c>
      <c r="AG982" s="100">
        <v>112</v>
      </c>
      <c r="AJ982" s="100" t="str">
        <f t="shared" si="414"/>
        <v>●</v>
      </c>
      <c r="AK982" s="100" t="str">
        <f t="shared" si="412"/>
        <v>●</v>
      </c>
      <c r="AL982" s="100" t="str">
        <f t="shared" si="412"/>
        <v>●</v>
      </c>
      <c r="AM982" s="100" t="str">
        <f t="shared" si="412"/>
        <v>●</v>
      </c>
      <c r="AP982" s="100" t="str">
        <f t="shared" si="415"/>
        <v>●</v>
      </c>
      <c r="AQ982" s="100" t="str">
        <f t="shared" si="413"/>
        <v>●</v>
      </c>
      <c r="AR982" s="100" t="str">
        <f t="shared" si="413"/>
        <v>●</v>
      </c>
      <c r="AS982" s="100" t="str">
        <f t="shared" si="413"/>
        <v>●</v>
      </c>
    </row>
    <row r="983" spans="2:45" s="100" customFormat="1" ht="14.25" customHeight="1">
      <c r="B983" s="102" t="s">
        <v>96</v>
      </c>
      <c r="C983" s="106">
        <v>104</v>
      </c>
      <c r="D983" s="107">
        <v>79</v>
      </c>
      <c r="E983" s="107">
        <v>59</v>
      </c>
      <c r="F983" s="107">
        <v>56</v>
      </c>
      <c r="G983" s="107">
        <f>第2表01元データ!V68</f>
        <v>69</v>
      </c>
      <c r="H983" s="107">
        <f t="shared" si="416"/>
        <v>13</v>
      </c>
      <c r="I983" s="108">
        <f t="shared" si="417"/>
        <v>23.214285714285715</v>
      </c>
      <c r="J983" s="102"/>
      <c r="K983" s="114" t="s">
        <v>96</v>
      </c>
      <c r="L983" s="106">
        <v>152</v>
      </c>
      <c r="M983" s="107">
        <v>115</v>
      </c>
      <c r="N983" s="107">
        <v>109</v>
      </c>
      <c r="O983" s="107">
        <v>104</v>
      </c>
      <c r="P983" s="107">
        <f>第2表01元データ!W68</f>
        <v>64</v>
      </c>
      <c r="Q983" s="107">
        <f t="shared" si="418"/>
        <v>-40</v>
      </c>
      <c r="R983" s="108">
        <f t="shared" si="419"/>
        <v>-38.461538461538467</v>
      </c>
      <c r="S983" s="108"/>
      <c r="T983" s="100">
        <v>203</v>
      </c>
      <c r="W983" s="100" t="s">
        <v>357</v>
      </c>
      <c r="X983" s="100">
        <v>107</v>
      </c>
      <c r="Y983" s="100">
        <v>104</v>
      </c>
      <c r="Z983" s="100">
        <v>79</v>
      </c>
      <c r="AA983" s="100">
        <v>59</v>
      </c>
      <c r="AC983" s="100" t="s">
        <v>357</v>
      </c>
      <c r="AD983" s="100">
        <v>200</v>
      </c>
      <c r="AE983" s="100">
        <v>152</v>
      </c>
      <c r="AF983" s="100">
        <v>115</v>
      </c>
      <c r="AG983" s="100">
        <v>109</v>
      </c>
      <c r="AJ983" s="100" t="str">
        <f t="shared" si="414"/>
        <v>●</v>
      </c>
      <c r="AK983" s="100" t="str">
        <f t="shared" si="412"/>
        <v>●</v>
      </c>
      <c r="AL983" s="100" t="str">
        <f t="shared" si="412"/>
        <v>●</v>
      </c>
      <c r="AM983" s="100" t="str">
        <f t="shared" si="412"/>
        <v>●</v>
      </c>
      <c r="AP983" s="100" t="str">
        <f t="shared" si="415"/>
        <v>●</v>
      </c>
      <c r="AQ983" s="100" t="str">
        <f t="shared" si="413"/>
        <v>●</v>
      </c>
      <c r="AR983" s="100" t="str">
        <f t="shared" si="413"/>
        <v>●</v>
      </c>
      <c r="AS983" s="100" t="str">
        <f t="shared" si="413"/>
        <v>●</v>
      </c>
    </row>
    <row r="984" spans="2:45" s="100" customFormat="1" ht="14.25" customHeight="1">
      <c r="B984" s="102" t="s">
        <v>97</v>
      </c>
      <c r="C984" s="106">
        <v>140</v>
      </c>
      <c r="D984" s="107">
        <v>120</v>
      </c>
      <c r="E984" s="107">
        <v>88</v>
      </c>
      <c r="F984" s="107">
        <v>68</v>
      </c>
      <c r="G984" s="107">
        <f>第2表01元データ!V69</f>
        <v>67</v>
      </c>
      <c r="H984" s="107">
        <f t="shared" si="416"/>
        <v>-1</v>
      </c>
      <c r="I984" s="108">
        <f t="shared" si="417"/>
        <v>-1.4705882352941175</v>
      </c>
      <c r="J984" s="102"/>
      <c r="K984" s="114" t="s">
        <v>97</v>
      </c>
      <c r="L984" s="106">
        <v>256</v>
      </c>
      <c r="M984" s="107">
        <v>195</v>
      </c>
      <c r="N984" s="107">
        <v>157</v>
      </c>
      <c r="O984" s="107">
        <v>149</v>
      </c>
      <c r="P984" s="107">
        <f>第2表01元データ!W69</f>
        <v>126</v>
      </c>
      <c r="Q984" s="107">
        <f t="shared" si="418"/>
        <v>-23</v>
      </c>
      <c r="R984" s="108">
        <f t="shared" si="419"/>
        <v>-15.436241610738255</v>
      </c>
      <c r="S984" s="108"/>
      <c r="T984" s="100">
        <v>204</v>
      </c>
      <c r="W984" s="100" t="s">
        <v>358</v>
      </c>
      <c r="X984" s="100">
        <v>157</v>
      </c>
      <c r="Y984" s="100">
        <v>140</v>
      </c>
      <c r="Z984" s="100">
        <v>120</v>
      </c>
      <c r="AA984" s="100">
        <v>88</v>
      </c>
      <c r="AC984" s="100" t="s">
        <v>358</v>
      </c>
      <c r="AD984" s="100">
        <v>283</v>
      </c>
      <c r="AE984" s="100">
        <v>256</v>
      </c>
      <c r="AF984" s="100">
        <v>195</v>
      </c>
      <c r="AG984" s="100">
        <v>157</v>
      </c>
      <c r="AJ984" s="100" t="str">
        <f t="shared" si="414"/>
        <v>●</v>
      </c>
      <c r="AK984" s="100" t="str">
        <f t="shared" si="412"/>
        <v>●</v>
      </c>
      <c r="AL984" s="100" t="str">
        <f t="shared" si="412"/>
        <v>●</v>
      </c>
      <c r="AM984" s="100" t="str">
        <f t="shared" si="412"/>
        <v>●</v>
      </c>
      <c r="AP984" s="100" t="str">
        <f t="shared" si="415"/>
        <v>●</v>
      </c>
      <c r="AQ984" s="100" t="str">
        <f t="shared" si="413"/>
        <v>●</v>
      </c>
      <c r="AR984" s="100" t="str">
        <f t="shared" si="413"/>
        <v>●</v>
      </c>
      <c r="AS984" s="100" t="str">
        <f t="shared" si="413"/>
        <v>●</v>
      </c>
    </row>
    <row r="985" spans="2:45" s="100" customFormat="1" ht="14.25" customHeight="1">
      <c r="B985" s="102" t="s">
        <v>98</v>
      </c>
      <c r="C985" s="106">
        <v>177</v>
      </c>
      <c r="D985" s="107">
        <v>159</v>
      </c>
      <c r="E985" s="107">
        <v>103</v>
      </c>
      <c r="F985" s="107">
        <v>86</v>
      </c>
      <c r="G985" s="107">
        <f>第2表01元データ!V70</f>
        <v>72</v>
      </c>
      <c r="H985" s="107">
        <f t="shared" si="416"/>
        <v>-14</v>
      </c>
      <c r="I985" s="108">
        <f t="shared" si="417"/>
        <v>-16.279069767441861</v>
      </c>
      <c r="J985" s="102"/>
      <c r="K985" s="114" t="s">
        <v>98</v>
      </c>
      <c r="L985" s="106">
        <v>297</v>
      </c>
      <c r="M985" s="107">
        <v>305</v>
      </c>
      <c r="N985" s="107">
        <v>225</v>
      </c>
      <c r="O985" s="107">
        <v>194</v>
      </c>
      <c r="P985" s="107">
        <f>第2表01元データ!W70</f>
        <v>145</v>
      </c>
      <c r="Q985" s="107">
        <f t="shared" si="418"/>
        <v>-49</v>
      </c>
      <c r="R985" s="108">
        <f t="shared" si="419"/>
        <v>-25.257731958762886</v>
      </c>
      <c r="S985" s="108"/>
      <c r="T985" s="100">
        <v>205</v>
      </c>
      <c r="W985" s="100" t="s">
        <v>359</v>
      </c>
      <c r="X985" s="100">
        <v>140</v>
      </c>
      <c r="Y985" s="100">
        <v>177</v>
      </c>
      <c r="Z985" s="100">
        <v>159</v>
      </c>
      <c r="AA985" s="100">
        <v>103</v>
      </c>
      <c r="AC985" s="100" t="s">
        <v>359</v>
      </c>
      <c r="AD985" s="100">
        <v>266</v>
      </c>
      <c r="AE985" s="100">
        <v>297</v>
      </c>
      <c r="AF985" s="100">
        <v>305</v>
      </c>
      <c r="AG985" s="100">
        <v>225</v>
      </c>
      <c r="AJ985" s="100" t="str">
        <f t="shared" si="414"/>
        <v>●</v>
      </c>
      <c r="AK985" s="100" t="str">
        <f t="shared" si="412"/>
        <v>●</v>
      </c>
      <c r="AL985" s="100" t="str">
        <f t="shared" si="412"/>
        <v>●</v>
      </c>
      <c r="AM985" s="100" t="str">
        <f t="shared" si="412"/>
        <v>●</v>
      </c>
      <c r="AP985" s="100" t="str">
        <f t="shared" si="415"/>
        <v>●</v>
      </c>
      <c r="AQ985" s="100" t="str">
        <f t="shared" si="413"/>
        <v>●</v>
      </c>
      <c r="AR985" s="100" t="str">
        <f t="shared" si="413"/>
        <v>●</v>
      </c>
      <c r="AS985" s="100" t="str">
        <f t="shared" si="413"/>
        <v>●</v>
      </c>
    </row>
    <row r="986" spans="2:45" s="100" customFormat="1" ht="14.25" customHeight="1">
      <c r="B986" s="102" t="s">
        <v>99</v>
      </c>
      <c r="C986" s="106">
        <v>105</v>
      </c>
      <c r="D986" s="107">
        <v>112</v>
      </c>
      <c r="E986" s="107">
        <v>84</v>
      </c>
      <c r="F986" s="107">
        <v>59</v>
      </c>
      <c r="G986" s="107">
        <f>第2表01元データ!V71</f>
        <v>54</v>
      </c>
      <c r="H986" s="107">
        <f t="shared" si="416"/>
        <v>-5</v>
      </c>
      <c r="I986" s="108">
        <f t="shared" si="417"/>
        <v>-8.4745762711864394</v>
      </c>
      <c r="J986" s="102"/>
      <c r="K986" s="114" t="s">
        <v>99</v>
      </c>
      <c r="L986" s="106">
        <v>178</v>
      </c>
      <c r="M986" s="107">
        <v>243</v>
      </c>
      <c r="N986" s="107">
        <v>151</v>
      </c>
      <c r="O986" s="107">
        <v>112</v>
      </c>
      <c r="P986" s="107">
        <f>第2表01元データ!W71</f>
        <v>77</v>
      </c>
      <c r="Q986" s="107">
        <f t="shared" si="418"/>
        <v>-35</v>
      </c>
      <c r="R986" s="108">
        <f t="shared" si="419"/>
        <v>-31.25</v>
      </c>
      <c r="S986" s="108"/>
      <c r="T986" s="100">
        <v>206</v>
      </c>
      <c r="W986" s="100" t="s">
        <v>360</v>
      </c>
      <c r="X986" s="100">
        <v>88</v>
      </c>
      <c r="Y986" s="100">
        <v>105</v>
      </c>
      <c r="Z986" s="100">
        <v>112</v>
      </c>
      <c r="AA986" s="100">
        <v>84</v>
      </c>
      <c r="AC986" s="100" t="s">
        <v>360</v>
      </c>
      <c r="AD986" s="100">
        <v>186</v>
      </c>
      <c r="AE986" s="100">
        <v>178</v>
      </c>
      <c r="AF986" s="100">
        <v>243</v>
      </c>
      <c r="AG986" s="100">
        <v>151</v>
      </c>
      <c r="AJ986" s="100" t="str">
        <f t="shared" si="414"/>
        <v>●</v>
      </c>
      <c r="AK986" s="100" t="str">
        <f t="shared" si="412"/>
        <v>●</v>
      </c>
      <c r="AL986" s="100" t="str">
        <f t="shared" si="412"/>
        <v>●</v>
      </c>
      <c r="AM986" s="100" t="str">
        <f t="shared" si="412"/>
        <v>●</v>
      </c>
      <c r="AP986" s="100" t="str">
        <f t="shared" si="415"/>
        <v>●</v>
      </c>
      <c r="AQ986" s="100" t="str">
        <f t="shared" si="413"/>
        <v>●</v>
      </c>
      <c r="AR986" s="100" t="str">
        <f t="shared" si="413"/>
        <v>●</v>
      </c>
      <c r="AS986" s="100" t="str">
        <f t="shared" si="413"/>
        <v>●</v>
      </c>
    </row>
    <row r="987" spans="2:45" s="100" customFormat="1" ht="14.25" customHeight="1">
      <c r="B987" s="102" t="s">
        <v>100</v>
      </c>
      <c r="C987" s="106">
        <v>83</v>
      </c>
      <c r="D987" s="107">
        <v>94</v>
      </c>
      <c r="E987" s="107">
        <v>88</v>
      </c>
      <c r="F987" s="107">
        <v>63</v>
      </c>
      <c r="G987" s="107">
        <f>第2表01元データ!V72</f>
        <v>59</v>
      </c>
      <c r="H987" s="107">
        <f t="shared" si="416"/>
        <v>-4</v>
      </c>
      <c r="I987" s="108">
        <f t="shared" si="417"/>
        <v>-6.3492063492063489</v>
      </c>
      <c r="J987" s="102"/>
      <c r="K987" s="114" t="s">
        <v>100</v>
      </c>
      <c r="L987" s="106">
        <v>184</v>
      </c>
      <c r="M987" s="107">
        <v>189</v>
      </c>
      <c r="N987" s="107">
        <v>204</v>
      </c>
      <c r="O987" s="107">
        <v>156</v>
      </c>
      <c r="P987" s="107">
        <f>第2表01元データ!W72</f>
        <v>66</v>
      </c>
      <c r="Q987" s="107">
        <f t="shared" si="418"/>
        <v>-90</v>
      </c>
      <c r="R987" s="108">
        <f t="shared" si="419"/>
        <v>-57.692307692307686</v>
      </c>
      <c r="S987" s="108"/>
      <c r="T987" s="100">
        <v>207</v>
      </c>
      <c r="W987" s="100" t="s">
        <v>361</v>
      </c>
      <c r="X987" s="100">
        <v>120</v>
      </c>
      <c r="Y987" s="100">
        <v>83</v>
      </c>
      <c r="Z987" s="100">
        <v>94</v>
      </c>
      <c r="AA987" s="100">
        <v>88</v>
      </c>
      <c r="AC987" s="100" t="s">
        <v>361</v>
      </c>
      <c r="AD987" s="100">
        <v>174</v>
      </c>
      <c r="AE987" s="100">
        <v>184</v>
      </c>
      <c r="AF987" s="100">
        <v>189</v>
      </c>
      <c r="AG987" s="100">
        <v>204</v>
      </c>
      <c r="AJ987" s="100" t="str">
        <f t="shared" si="414"/>
        <v>●</v>
      </c>
      <c r="AK987" s="100" t="str">
        <f t="shared" si="412"/>
        <v>●</v>
      </c>
      <c r="AL987" s="100" t="str">
        <f t="shared" si="412"/>
        <v>●</v>
      </c>
      <c r="AM987" s="100" t="str">
        <f t="shared" si="412"/>
        <v>●</v>
      </c>
      <c r="AP987" s="100" t="str">
        <f t="shared" si="415"/>
        <v>●</v>
      </c>
      <c r="AQ987" s="100" t="str">
        <f t="shared" si="413"/>
        <v>●</v>
      </c>
      <c r="AR987" s="100" t="str">
        <f t="shared" si="413"/>
        <v>●</v>
      </c>
      <c r="AS987" s="100" t="str">
        <f t="shared" si="413"/>
        <v>●</v>
      </c>
    </row>
    <row r="988" spans="2:45" s="100" customFormat="1" ht="14.25" customHeight="1">
      <c r="B988" s="102" t="s">
        <v>118</v>
      </c>
      <c r="C988" s="106">
        <v>120</v>
      </c>
      <c r="D988" s="107">
        <v>92</v>
      </c>
      <c r="E988" s="107">
        <v>106</v>
      </c>
      <c r="F988" s="107">
        <v>107</v>
      </c>
      <c r="G988" s="107">
        <f>第2表01元データ!V73</f>
        <v>77</v>
      </c>
      <c r="H988" s="107">
        <f t="shared" si="416"/>
        <v>-30</v>
      </c>
      <c r="I988" s="108">
        <f t="shared" si="417"/>
        <v>-28.037383177570092</v>
      </c>
      <c r="J988" s="102"/>
      <c r="K988" s="114" t="s">
        <v>118</v>
      </c>
      <c r="L988" s="106">
        <v>173</v>
      </c>
      <c r="M988" s="107">
        <v>189</v>
      </c>
      <c r="N988" s="107">
        <v>172</v>
      </c>
      <c r="O988" s="107">
        <v>209</v>
      </c>
      <c r="P988" s="107">
        <f>第2表01元データ!W73</f>
        <v>106</v>
      </c>
      <c r="Q988" s="107">
        <f t="shared" si="418"/>
        <v>-103</v>
      </c>
      <c r="R988" s="108">
        <f t="shared" si="419"/>
        <v>-49.282296650717704</v>
      </c>
      <c r="S988" s="108"/>
      <c r="T988" s="100">
        <v>208</v>
      </c>
      <c r="W988" s="100" t="s">
        <v>362</v>
      </c>
      <c r="X988" s="100">
        <v>154</v>
      </c>
      <c r="Y988" s="100">
        <v>120</v>
      </c>
      <c r="Z988" s="100">
        <v>92</v>
      </c>
      <c r="AA988" s="100">
        <v>106</v>
      </c>
      <c r="AC988" s="100" t="s">
        <v>362</v>
      </c>
      <c r="AD988" s="100">
        <v>246</v>
      </c>
      <c r="AE988" s="100">
        <v>173</v>
      </c>
      <c r="AF988" s="100">
        <v>189</v>
      </c>
      <c r="AG988" s="100">
        <v>172</v>
      </c>
      <c r="AJ988" s="100" t="str">
        <f t="shared" si="414"/>
        <v>●</v>
      </c>
      <c r="AK988" s="100" t="str">
        <f t="shared" si="412"/>
        <v>●</v>
      </c>
      <c r="AL988" s="100" t="str">
        <f t="shared" si="412"/>
        <v>●</v>
      </c>
      <c r="AM988" s="100" t="str">
        <f t="shared" si="412"/>
        <v>●</v>
      </c>
      <c r="AP988" s="100" t="str">
        <f t="shared" si="415"/>
        <v>●</v>
      </c>
      <c r="AQ988" s="100" t="str">
        <f t="shared" si="413"/>
        <v>●</v>
      </c>
      <c r="AR988" s="100" t="str">
        <f t="shared" si="413"/>
        <v>●</v>
      </c>
      <c r="AS988" s="100" t="str">
        <f t="shared" si="413"/>
        <v>●</v>
      </c>
    </row>
    <row r="989" spans="2:45" s="100" customFormat="1" ht="14.25" customHeight="1">
      <c r="B989" s="102" t="s">
        <v>101</v>
      </c>
      <c r="C989" s="106">
        <v>132</v>
      </c>
      <c r="D989" s="107">
        <v>117</v>
      </c>
      <c r="E989" s="107">
        <v>99</v>
      </c>
      <c r="F989" s="107">
        <v>96</v>
      </c>
      <c r="G989" s="107">
        <f>第2表01元データ!V74</f>
        <v>79</v>
      </c>
      <c r="H989" s="107">
        <f t="shared" si="416"/>
        <v>-17</v>
      </c>
      <c r="I989" s="108">
        <f t="shared" si="417"/>
        <v>-17.708333333333336</v>
      </c>
      <c r="J989" s="102"/>
      <c r="K989" s="114" t="s">
        <v>101</v>
      </c>
      <c r="L989" s="106">
        <v>227</v>
      </c>
      <c r="M989" s="107">
        <v>161</v>
      </c>
      <c r="N989" s="107">
        <v>167</v>
      </c>
      <c r="O989" s="107">
        <v>164</v>
      </c>
      <c r="P989" s="107">
        <f>第2表01元データ!W74</f>
        <v>129</v>
      </c>
      <c r="Q989" s="107">
        <f t="shared" si="418"/>
        <v>-35</v>
      </c>
      <c r="R989" s="108">
        <f t="shared" si="419"/>
        <v>-21.341463414634145</v>
      </c>
      <c r="S989" s="108"/>
      <c r="T989" s="100">
        <v>209</v>
      </c>
      <c r="W989" s="100" t="s">
        <v>363</v>
      </c>
      <c r="X989" s="100">
        <v>184</v>
      </c>
      <c r="Y989" s="100">
        <v>132</v>
      </c>
      <c r="Z989" s="100">
        <v>117</v>
      </c>
      <c r="AA989" s="100">
        <v>99</v>
      </c>
      <c r="AC989" s="100" t="s">
        <v>363</v>
      </c>
      <c r="AD989" s="100">
        <v>275</v>
      </c>
      <c r="AE989" s="100">
        <v>227</v>
      </c>
      <c r="AF989" s="100">
        <v>161</v>
      </c>
      <c r="AG989" s="100">
        <v>167</v>
      </c>
      <c r="AJ989" s="100" t="str">
        <f t="shared" si="414"/>
        <v>●</v>
      </c>
      <c r="AK989" s="100" t="str">
        <f t="shared" si="412"/>
        <v>●</v>
      </c>
      <c r="AL989" s="100" t="str">
        <f>IF(E989=Z989,"○","●")</f>
        <v>●</v>
      </c>
      <c r="AM989" s="100" t="str">
        <f t="shared" si="412"/>
        <v>●</v>
      </c>
      <c r="AP989" s="100" t="str">
        <f t="shared" si="415"/>
        <v>●</v>
      </c>
      <c r="AQ989" s="100" t="str">
        <f t="shared" si="413"/>
        <v>●</v>
      </c>
      <c r="AR989" s="100" t="str">
        <f t="shared" si="413"/>
        <v>●</v>
      </c>
      <c r="AS989" s="100" t="str">
        <f t="shared" si="413"/>
        <v>●</v>
      </c>
    </row>
    <row r="990" spans="2:45" s="100" customFormat="1" ht="14.25" customHeight="1">
      <c r="B990" s="102" t="s">
        <v>102</v>
      </c>
      <c r="C990" s="106">
        <v>170</v>
      </c>
      <c r="D990" s="107">
        <v>135</v>
      </c>
      <c r="E990" s="107">
        <v>111</v>
      </c>
      <c r="F990" s="107">
        <v>88</v>
      </c>
      <c r="G990" s="107">
        <f>第2表01元データ!V75</f>
        <v>106</v>
      </c>
      <c r="H990" s="107">
        <f t="shared" si="416"/>
        <v>18</v>
      </c>
      <c r="I990" s="108">
        <f t="shared" si="417"/>
        <v>20.454545454545457</v>
      </c>
      <c r="J990" s="102"/>
      <c r="K990" s="114" t="s">
        <v>102</v>
      </c>
      <c r="L990" s="106">
        <v>273</v>
      </c>
      <c r="M990" s="107">
        <v>223</v>
      </c>
      <c r="N990" s="107">
        <v>151</v>
      </c>
      <c r="O990" s="107">
        <v>147</v>
      </c>
      <c r="P990" s="107">
        <f>第2表01元データ!W75</f>
        <v>178</v>
      </c>
      <c r="Q990" s="107">
        <f t="shared" si="418"/>
        <v>31</v>
      </c>
      <c r="R990" s="108">
        <f t="shared" si="419"/>
        <v>21.088435374149661</v>
      </c>
      <c r="S990" s="108"/>
      <c r="T990" s="100">
        <v>210</v>
      </c>
      <c r="W990" s="100" t="s">
        <v>364</v>
      </c>
      <c r="X990" s="100">
        <v>142</v>
      </c>
      <c r="Y990" s="100">
        <v>170</v>
      </c>
      <c r="Z990" s="100">
        <v>135</v>
      </c>
      <c r="AA990" s="100">
        <v>111</v>
      </c>
      <c r="AC990" s="100" t="s">
        <v>364</v>
      </c>
      <c r="AD990" s="100">
        <v>262</v>
      </c>
      <c r="AE990" s="100">
        <v>273</v>
      </c>
      <c r="AF990" s="100">
        <v>223</v>
      </c>
      <c r="AG990" s="100">
        <v>151</v>
      </c>
      <c r="AJ990" s="100" t="str">
        <f t="shared" si="414"/>
        <v>●</v>
      </c>
      <c r="AK990" s="100" t="str">
        <f t="shared" si="412"/>
        <v>●</v>
      </c>
      <c r="AL990" s="100" t="str">
        <f t="shared" si="412"/>
        <v>●</v>
      </c>
      <c r="AM990" s="100" t="str">
        <f t="shared" si="412"/>
        <v>●</v>
      </c>
      <c r="AP990" s="100" t="str">
        <f t="shared" si="415"/>
        <v>●</v>
      </c>
      <c r="AQ990" s="100" t="str">
        <f t="shared" si="413"/>
        <v>●</v>
      </c>
      <c r="AR990" s="100" t="str">
        <f t="shared" si="413"/>
        <v>●</v>
      </c>
      <c r="AS990" s="100" t="str">
        <f t="shared" si="413"/>
        <v>●</v>
      </c>
    </row>
    <row r="991" spans="2:45" s="100" customFormat="1" ht="14.25" customHeight="1">
      <c r="B991" s="102" t="s">
        <v>103</v>
      </c>
      <c r="C991" s="106">
        <v>132</v>
      </c>
      <c r="D991" s="107">
        <v>183</v>
      </c>
      <c r="E991" s="107">
        <v>140</v>
      </c>
      <c r="F991" s="107">
        <v>106</v>
      </c>
      <c r="G991" s="107">
        <f>第2表01元データ!V76</f>
        <v>100</v>
      </c>
      <c r="H991" s="107">
        <f t="shared" si="416"/>
        <v>-6</v>
      </c>
      <c r="I991" s="108">
        <f t="shared" si="417"/>
        <v>-5.6603773584905666</v>
      </c>
      <c r="J991" s="102"/>
      <c r="K991" s="114" t="s">
        <v>103</v>
      </c>
      <c r="L991" s="106">
        <v>237</v>
      </c>
      <c r="M991" s="107">
        <v>273</v>
      </c>
      <c r="N991" s="107">
        <v>218</v>
      </c>
      <c r="O991" s="107">
        <v>140</v>
      </c>
      <c r="P991" s="107">
        <f>第2表01元データ!W76</f>
        <v>163</v>
      </c>
      <c r="Q991" s="107">
        <f t="shared" si="418"/>
        <v>23</v>
      </c>
      <c r="R991" s="108">
        <f t="shared" si="419"/>
        <v>16.428571428571427</v>
      </c>
      <c r="S991" s="108"/>
      <c r="T991" s="100">
        <v>211</v>
      </c>
      <c r="W991" s="100" t="s">
        <v>365</v>
      </c>
      <c r="X991" s="100">
        <v>138</v>
      </c>
      <c r="Y991" s="100">
        <v>132</v>
      </c>
      <c r="Z991" s="100">
        <v>183</v>
      </c>
      <c r="AA991" s="100">
        <v>140</v>
      </c>
      <c r="AC991" s="100" t="s">
        <v>365</v>
      </c>
      <c r="AD991" s="100">
        <v>239</v>
      </c>
      <c r="AE991" s="100">
        <v>237</v>
      </c>
      <c r="AF991" s="100">
        <v>273</v>
      </c>
      <c r="AG991" s="100">
        <v>218</v>
      </c>
      <c r="AJ991" s="100" t="str">
        <f t="shared" si="414"/>
        <v>●</v>
      </c>
      <c r="AK991" s="100" t="str">
        <f t="shared" si="412"/>
        <v>●</v>
      </c>
      <c r="AL991" s="100" t="str">
        <f t="shared" si="412"/>
        <v>●</v>
      </c>
      <c r="AM991" s="100" t="str">
        <f t="shared" si="412"/>
        <v>●</v>
      </c>
      <c r="AP991" s="100" t="str">
        <f t="shared" si="415"/>
        <v>●</v>
      </c>
      <c r="AQ991" s="100" t="str">
        <f t="shared" si="413"/>
        <v>●</v>
      </c>
      <c r="AR991" s="100" t="str">
        <f t="shared" si="413"/>
        <v>●</v>
      </c>
      <c r="AS991" s="100" t="str">
        <f t="shared" si="413"/>
        <v>●</v>
      </c>
    </row>
    <row r="992" spans="2:45" s="100" customFormat="1" ht="14.25" customHeight="1">
      <c r="B992" s="102" t="s">
        <v>104</v>
      </c>
      <c r="C992" s="106">
        <v>133</v>
      </c>
      <c r="D992" s="107">
        <v>143</v>
      </c>
      <c r="E992" s="107">
        <v>171</v>
      </c>
      <c r="F992" s="107">
        <v>138</v>
      </c>
      <c r="G992" s="107">
        <f>第2表01元データ!V77</f>
        <v>100</v>
      </c>
      <c r="H992" s="107">
        <f t="shared" si="416"/>
        <v>-38</v>
      </c>
      <c r="I992" s="108">
        <f t="shared" si="417"/>
        <v>-27.536231884057973</v>
      </c>
      <c r="J992" s="102"/>
      <c r="K992" s="114" t="s">
        <v>104</v>
      </c>
      <c r="L992" s="106">
        <v>238</v>
      </c>
      <c r="M992" s="107">
        <v>253</v>
      </c>
      <c r="N992" s="107">
        <v>254</v>
      </c>
      <c r="O992" s="107">
        <v>207</v>
      </c>
      <c r="P992" s="107">
        <f>第2表01元データ!W77</f>
        <v>158</v>
      </c>
      <c r="Q992" s="107">
        <f t="shared" si="418"/>
        <v>-49</v>
      </c>
      <c r="R992" s="108">
        <f t="shared" si="419"/>
        <v>-23.671497584541061</v>
      </c>
      <c r="S992" s="108"/>
      <c r="T992" s="100">
        <v>212</v>
      </c>
      <c r="W992" s="100" t="s">
        <v>366</v>
      </c>
      <c r="X992" s="100">
        <v>137</v>
      </c>
      <c r="Y992" s="100">
        <v>133</v>
      </c>
      <c r="Z992" s="100">
        <v>143</v>
      </c>
      <c r="AA992" s="100">
        <v>171</v>
      </c>
      <c r="AC992" s="100" t="s">
        <v>366</v>
      </c>
      <c r="AD992" s="100">
        <v>287</v>
      </c>
      <c r="AE992" s="100">
        <v>238</v>
      </c>
      <c r="AF992" s="100">
        <v>253</v>
      </c>
      <c r="AG992" s="100">
        <v>254</v>
      </c>
      <c r="AJ992" s="100" t="str">
        <f t="shared" si="414"/>
        <v>●</v>
      </c>
      <c r="AK992" s="100" t="str">
        <f t="shared" si="412"/>
        <v>●</v>
      </c>
      <c r="AL992" s="100" t="str">
        <f t="shared" si="412"/>
        <v>●</v>
      </c>
      <c r="AM992" s="100" t="str">
        <f t="shared" si="412"/>
        <v>●</v>
      </c>
      <c r="AP992" s="100" t="str">
        <f t="shared" si="415"/>
        <v>●</v>
      </c>
      <c r="AQ992" s="100" t="str">
        <f t="shared" si="413"/>
        <v>●</v>
      </c>
      <c r="AR992" s="100" t="str">
        <f t="shared" si="413"/>
        <v>●</v>
      </c>
      <c r="AS992" s="100" t="str">
        <f t="shared" si="413"/>
        <v>●</v>
      </c>
    </row>
    <row r="993" spans="2:45" s="100" customFormat="1" ht="14.25" customHeight="1">
      <c r="B993" s="102" t="s">
        <v>105</v>
      </c>
      <c r="C993" s="106">
        <v>125</v>
      </c>
      <c r="D993" s="107">
        <v>130</v>
      </c>
      <c r="E993" s="107">
        <v>136</v>
      </c>
      <c r="F993" s="107">
        <v>172</v>
      </c>
      <c r="G993" s="107">
        <f>第2表01元データ!V78</f>
        <v>110</v>
      </c>
      <c r="H993" s="107">
        <f t="shared" si="416"/>
        <v>-62</v>
      </c>
      <c r="I993" s="108">
        <f t="shared" si="417"/>
        <v>-36.046511627906973</v>
      </c>
      <c r="J993" s="102"/>
      <c r="K993" s="114" t="s">
        <v>105</v>
      </c>
      <c r="L993" s="106">
        <v>268</v>
      </c>
      <c r="M993" s="107">
        <v>226</v>
      </c>
      <c r="N993" s="107">
        <v>232</v>
      </c>
      <c r="O993" s="107">
        <v>247</v>
      </c>
      <c r="P993" s="107">
        <f>第2表01元データ!W78</f>
        <v>125</v>
      </c>
      <c r="Q993" s="107">
        <f t="shared" si="418"/>
        <v>-122</v>
      </c>
      <c r="R993" s="108">
        <f t="shared" si="419"/>
        <v>-49.392712550607285</v>
      </c>
      <c r="S993" s="108"/>
      <c r="T993" s="100">
        <v>213</v>
      </c>
      <c r="W993" s="100" t="s">
        <v>367</v>
      </c>
      <c r="X993" s="100">
        <v>123</v>
      </c>
      <c r="Y993" s="100">
        <v>125</v>
      </c>
      <c r="Z993" s="100">
        <v>130</v>
      </c>
      <c r="AA993" s="100">
        <v>136</v>
      </c>
      <c r="AC993" s="100" t="s">
        <v>367</v>
      </c>
      <c r="AD993" s="100">
        <v>264</v>
      </c>
      <c r="AE993" s="100">
        <v>268</v>
      </c>
      <c r="AF993" s="100">
        <v>226</v>
      </c>
      <c r="AG993" s="100">
        <v>232</v>
      </c>
      <c r="AJ993" s="100" t="str">
        <f t="shared" si="414"/>
        <v>●</v>
      </c>
      <c r="AK993" s="100" t="str">
        <f t="shared" si="412"/>
        <v>●</v>
      </c>
      <c r="AL993" s="100" t="str">
        <f t="shared" si="412"/>
        <v>●</v>
      </c>
      <c r="AM993" s="100" t="str">
        <f t="shared" si="412"/>
        <v>●</v>
      </c>
      <c r="AP993" s="100" t="str">
        <f t="shared" si="415"/>
        <v>●</v>
      </c>
      <c r="AQ993" s="100" t="str">
        <f t="shared" si="413"/>
        <v>●</v>
      </c>
      <c r="AR993" s="100" t="str">
        <f t="shared" si="413"/>
        <v>●</v>
      </c>
      <c r="AS993" s="100" t="str">
        <f t="shared" si="413"/>
        <v>●</v>
      </c>
    </row>
    <row r="994" spans="2:45" s="100" customFormat="1" ht="14.25" customHeight="1">
      <c r="B994" s="102" t="s">
        <v>106</v>
      </c>
      <c r="C994" s="106">
        <v>118</v>
      </c>
      <c r="D994" s="107">
        <v>115</v>
      </c>
      <c r="E994" s="107">
        <v>117</v>
      </c>
      <c r="F994" s="107">
        <v>132</v>
      </c>
      <c r="G994" s="107">
        <f>第2表01元データ!V79</f>
        <v>128</v>
      </c>
      <c r="H994" s="107">
        <f t="shared" si="416"/>
        <v>-4</v>
      </c>
      <c r="I994" s="108">
        <f t="shared" si="417"/>
        <v>-3.0303030303030303</v>
      </c>
      <c r="J994" s="102"/>
      <c r="K994" s="114" t="s">
        <v>106</v>
      </c>
      <c r="L994" s="106">
        <v>246</v>
      </c>
      <c r="M994" s="107">
        <v>267</v>
      </c>
      <c r="N994" s="107">
        <v>218</v>
      </c>
      <c r="O994" s="107">
        <v>214</v>
      </c>
      <c r="P994" s="107">
        <f>第2表01元データ!W79</f>
        <v>188</v>
      </c>
      <c r="Q994" s="107">
        <f t="shared" si="418"/>
        <v>-26</v>
      </c>
      <c r="R994" s="108">
        <f t="shared" si="419"/>
        <v>-12.149532710280374</v>
      </c>
      <c r="S994" s="108"/>
      <c r="T994" s="100">
        <v>214</v>
      </c>
      <c r="W994" s="100" t="s">
        <v>368</v>
      </c>
      <c r="X994" s="100">
        <v>122</v>
      </c>
      <c r="Y994" s="100">
        <v>118</v>
      </c>
      <c r="Z994" s="100">
        <v>115</v>
      </c>
      <c r="AA994" s="100">
        <v>117</v>
      </c>
      <c r="AC994" s="100" t="s">
        <v>368</v>
      </c>
      <c r="AD994" s="100">
        <v>239</v>
      </c>
      <c r="AE994" s="100">
        <v>246</v>
      </c>
      <c r="AF994" s="100">
        <v>267</v>
      </c>
      <c r="AG994" s="100">
        <v>218</v>
      </c>
      <c r="AJ994" s="100" t="str">
        <f t="shared" si="414"/>
        <v>●</v>
      </c>
      <c r="AK994" s="100" t="str">
        <f t="shared" si="412"/>
        <v>●</v>
      </c>
      <c r="AL994" s="100" t="str">
        <f t="shared" si="412"/>
        <v>●</v>
      </c>
      <c r="AM994" s="100" t="str">
        <f t="shared" si="412"/>
        <v>●</v>
      </c>
      <c r="AP994" s="100" t="str">
        <f t="shared" si="415"/>
        <v>●</v>
      </c>
      <c r="AQ994" s="100" t="str">
        <f t="shared" si="413"/>
        <v>●</v>
      </c>
      <c r="AR994" s="100" t="str">
        <f t="shared" si="413"/>
        <v>●</v>
      </c>
      <c r="AS994" s="100" t="str">
        <f t="shared" si="413"/>
        <v>●</v>
      </c>
    </row>
    <row r="995" spans="2:45" s="100" customFormat="1" ht="14.25" customHeight="1">
      <c r="B995" s="102" t="s">
        <v>107</v>
      </c>
      <c r="C995" s="106">
        <v>111</v>
      </c>
      <c r="D995" s="107">
        <v>116</v>
      </c>
      <c r="E995" s="107">
        <v>123</v>
      </c>
      <c r="F995" s="107">
        <v>112</v>
      </c>
      <c r="G995" s="107">
        <f>第2表01元データ!V80</f>
        <v>142</v>
      </c>
      <c r="H995" s="107">
        <f t="shared" si="416"/>
        <v>30</v>
      </c>
      <c r="I995" s="108">
        <f t="shared" si="417"/>
        <v>26.785714285714285</v>
      </c>
      <c r="J995" s="102"/>
      <c r="K995" s="114" t="s">
        <v>107</v>
      </c>
      <c r="L995" s="106">
        <v>223</v>
      </c>
      <c r="M995" s="107">
        <v>229</v>
      </c>
      <c r="N995" s="107">
        <v>244</v>
      </c>
      <c r="O995" s="107">
        <v>200</v>
      </c>
      <c r="P995" s="107">
        <f>第2表01元データ!W80</f>
        <v>215</v>
      </c>
      <c r="Q995" s="107">
        <f t="shared" si="418"/>
        <v>15</v>
      </c>
      <c r="R995" s="108">
        <f t="shared" si="419"/>
        <v>7.5</v>
      </c>
      <c r="S995" s="108"/>
      <c r="T995" s="100">
        <v>215</v>
      </c>
      <c r="W995" s="100" t="s">
        <v>369</v>
      </c>
      <c r="X995" s="100">
        <v>85</v>
      </c>
      <c r="Y995" s="100">
        <v>111</v>
      </c>
      <c r="Z995" s="100">
        <v>116</v>
      </c>
      <c r="AA995" s="100">
        <v>123</v>
      </c>
      <c r="AC995" s="100" t="s">
        <v>369</v>
      </c>
      <c r="AD995" s="100">
        <v>193</v>
      </c>
      <c r="AE995" s="100">
        <v>223</v>
      </c>
      <c r="AF995" s="100">
        <v>229</v>
      </c>
      <c r="AG995" s="100">
        <v>244</v>
      </c>
      <c r="AJ995" s="100" t="str">
        <f t="shared" si="414"/>
        <v>●</v>
      </c>
      <c r="AK995" s="100" t="str">
        <f t="shared" si="412"/>
        <v>●</v>
      </c>
      <c r="AL995" s="100" t="str">
        <f t="shared" si="412"/>
        <v>●</v>
      </c>
      <c r="AM995" s="100" t="str">
        <f t="shared" si="412"/>
        <v>●</v>
      </c>
      <c r="AP995" s="100" t="str">
        <f t="shared" si="415"/>
        <v>●</v>
      </c>
      <c r="AQ995" s="100" t="str">
        <f t="shared" si="413"/>
        <v>●</v>
      </c>
      <c r="AR995" s="100" t="str">
        <f t="shared" si="413"/>
        <v>●</v>
      </c>
      <c r="AS995" s="100" t="str">
        <f t="shared" si="413"/>
        <v>●</v>
      </c>
    </row>
    <row r="996" spans="2:45" s="100" customFormat="1" ht="14.25" customHeight="1">
      <c r="B996" s="102" t="s">
        <v>108</v>
      </c>
      <c r="C996" s="106">
        <v>72</v>
      </c>
      <c r="D996" s="107">
        <v>92</v>
      </c>
      <c r="E996" s="107">
        <v>104</v>
      </c>
      <c r="F996" s="107">
        <v>104</v>
      </c>
      <c r="G996" s="107">
        <f>第2表01元データ!V81</f>
        <v>121</v>
      </c>
      <c r="H996" s="107">
        <f t="shared" si="416"/>
        <v>17</v>
      </c>
      <c r="I996" s="108">
        <f t="shared" si="417"/>
        <v>16.346153846153847</v>
      </c>
      <c r="J996" s="102"/>
      <c r="K996" s="114" t="s">
        <v>108</v>
      </c>
      <c r="L996" s="106">
        <v>163</v>
      </c>
      <c r="M996" s="107">
        <v>181</v>
      </c>
      <c r="N996" s="107">
        <v>208</v>
      </c>
      <c r="O996" s="107">
        <v>220</v>
      </c>
      <c r="P996" s="107">
        <f>第2表01元データ!W81</f>
        <v>185</v>
      </c>
      <c r="Q996" s="107">
        <f t="shared" si="418"/>
        <v>-35</v>
      </c>
      <c r="R996" s="108">
        <f t="shared" si="419"/>
        <v>-15.909090909090908</v>
      </c>
      <c r="S996" s="108"/>
      <c r="T996" s="100">
        <v>216</v>
      </c>
      <c r="W996" s="100" t="s">
        <v>370</v>
      </c>
      <c r="X996" s="100">
        <v>77</v>
      </c>
      <c r="Y996" s="100">
        <v>72</v>
      </c>
      <c r="Z996" s="100">
        <v>92</v>
      </c>
      <c r="AA996" s="100">
        <v>104</v>
      </c>
      <c r="AC996" s="100" t="s">
        <v>370</v>
      </c>
      <c r="AD996" s="100">
        <v>132</v>
      </c>
      <c r="AE996" s="100">
        <v>163</v>
      </c>
      <c r="AF996" s="100">
        <v>181</v>
      </c>
      <c r="AG996" s="100">
        <v>208</v>
      </c>
      <c r="AJ996" s="100" t="str">
        <f t="shared" si="414"/>
        <v>●</v>
      </c>
      <c r="AK996" s="100" t="str">
        <f t="shared" si="412"/>
        <v>●</v>
      </c>
      <c r="AL996" s="100" t="str">
        <f t="shared" si="412"/>
        <v>●</v>
      </c>
      <c r="AM996" s="100" t="str">
        <f t="shared" si="412"/>
        <v>○</v>
      </c>
      <c r="AP996" s="100" t="str">
        <f t="shared" si="415"/>
        <v>●</v>
      </c>
      <c r="AQ996" s="100" t="str">
        <f t="shared" si="413"/>
        <v>●</v>
      </c>
      <c r="AR996" s="100" t="str">
        <f t="shared" si="413"/>
        <v>●</v>
      </c>
      <c r="AS996" s="100" t="str">
        <f t="shared" si="413"/>
        <v>●</v>
      </c>
    </row>
    <row r="997" spans="2:45" s="100" customFormat="1" ht="14.25" customHeight="1">
      <c r="B997" s="102" t="s">
        <v>109</v>
      </c>
      <c r="C997" s="106">
        <v>57</v>
      </c>
      <c r="D997" s="107">
        <v>61</v>
      </c>
      <c r="E997" s="107">
        <v>78</v>
      </c>
      <c r="F997" s="107">
        <v>91</v>
      </c>
      <c r="G997" s="107">
        <f>第2表01元データ!V82</f>
        <v>88</v>
      </c>
      <c r="H997" s="107">
        <f t="shared" si="416"/>
        <v>-3</v>
      </c>
      <c r="I997" s="108">
        <f t="shared" si="417"/>
        <v>-3.296703296703297</v>
      </c>
      <c r="J997" s="102"/>
      <c r="K997" s="114" t="s">
        <v>109</v>
      </c>
      <c r="L997" s="106">
        <v>119</v>
      </c>
      <c r="M997" s="107">
        <v>112</v>
      </c>
      <c r="N997" s="107">
        <v>157</v>
      </c>
      <c r="O997" s="107">
        <v>172</v>
      </c>
      <c r="P997" s="107">
        <f>第2表01元データ!W82</f>
        <v>165</v>
      </c>
      <c r="Q997" s="107">
        <f t="shared" si="418"/>
        <v>-7</v>
      </c>
      <c r="R997" s="108">
        <f t="shared" si="419"/>
        <v>-4.0697674418604652</v>
      </c>
      <c r="S997" s="108"/>
      <c r="T997" s="100">
        <v>217</v>
      </c>
      <c r="W997" s="100" t="s">
        <v>371</v>
      </c>
      <c r="X997" s="100">
        <v>40</v>
      </c>
      <c r="Y997" s="100">
        <v>57</v>
      </c>
      <c r="Z997" s="100">
        <v>61</v>
      </c>
      <c r="AA997" s="100">
        <v>78</v>
      </c>
      <c r="AC997" s="100" t="s">
        <v>371</v>
      </c>
      <c r="AD997" s="100">
        <v>67</v>
      </c>
      <c r="AE997" s="100">
        <v>119</v>
      </c>
      <c r="AF997" s="100">
        <v>112</v>
      </c>
      <c r="AG997" s="100">
        <v>157</v>
      </c>
      <c r="AJ997" s="100" t="str">
        <f t="shared" si="414"/>
        <v>●</v>
      </c>
      <c r="AK997" s="100" t="str">
        <f t="shared" si="412"/>
        <v>●</v>
      </c>
      <c r="AL997" s="100" t="str">
        <f t="shared" si="412"/>
        <v>●</v>
      </c>
      <c r="AM997" s="100" t="str">
        <f t="shared" si="412"/>
        <v>●</v>
      </c>
      <c r="AP997" s="100" t="str">
        <f t="shared" si="415"/>
        <v>●</v>
      </c>
      <c r="AQ997" s="100" t="str">
        <f t="shared" si="413"/>
        <v>●</v>
      </c>
      <c r="AR997" s="100" t="str">
        <f t="shared" si="413"/>
        <v>●</v>
      </c>
      <c r="AS997" s="100" t="str">
        <f t="shared" si="413"/>
        <v>●</v>
      </c>
    </row>
    <row r="998" spans="2:45" s="100" customFormat="1" ht="14.25" customHeight="1">
      <c r="B998" s="102" t="s">
        <v>110</v>
      </c>
      <c r="C998" s="106">
        <v>24</v>
      </c>
      <c r="D998" s="107">
        <v>50</v>
      </c>
      <c r="E998" s="107">
        <v>54</v>
      </c>
      <c r="F998" s="107">
        <v>69</v>
      </c>
      <c r="G998" s="107">
        <f>第2表01元データ!V83</f>
        <v>113</v>
      </c>
      <c r="H998" s="107">
        <f t="shared" si="416"/>
        <v>44</v>
      </c>
      <c r="I998" s="108">
        <f t="shared" si="417"/>
        <v>63.768115942028977</v>
      </c>
      <c r="J998" s="102"/>
      <c r="K998" s="114" t="s">
        <v>110</v>
      </c>
      <c r="L998" s="106">
        <v>58</v>
      </c>
      <c r="M998" s="107">
        <v>85</v>
      </c>
      <c r="N998" s="107">
        <v>107</v>
      </c>
      <c r="O998" s="107">
        <v>156</v>
      </c>
      <c r="P998" s="107">
        <f>第2表01元データ!W83</f>
        <v>208</v>
      </c>
      <c r="Q998" s="107">
        <f t="shared" si="418"/>
        <v>52</v>
      </c>
      <c r="R998" s="108">
        <f t="shared" si="419"/>
        <v>33.333333333333329</v>
      </c>
      <c r="S998" s="108"/>
      <c r="T998" s="100">
        <v>218</v>
      </c>
      <c r="W998" s="100" t="s">
        <v>378</v>
      </c>
      <c r="X998" s="100">
        <v>16</v>
      </c>
      <c r="Y998" s="100">
        <v>24</v>
      </c>
      <c r="Z998" s="100">
        <v>50</v>
      </c>
      <c r="AA998" s="100">
        <v>54</v>
      </c>
      <c r="AC998" s="100" t="s">
        <v>378</v>
      </c>
      <c r="AD998" s="100">
        <v>53</v>
      </c>
      <c r="AE998" s="100">
        <v>58</v>
      </c>
      <c r="AF998" s="100">
        <v>85</v>
      </c>
      <c r="AG998" s="100">
        <v>107</v>
      </c>
      <c r="AJ998" s="100" t="str">
        <f t="shared" si="414"/>
        <v>●</v>
      </c>
      <c r="AK998" s="100" t="str">
        <f t="shared" si="412"/>
        <v>●</v>
      </c>
      <c r="AL998" s="100" t="str">
        <f t="shared" si="412"/>
        <v>●</v>
      </c>
      <c r="AM998" s="100" t="str">
        <f t="shared" si="412"/>
        <v>●</v>
      </c>
      <c r="AP998" s="100" t="str">
        <f t="shared" si="415"/>
        <v>●</v>
      </c>
      <c r="AQ998" s="100" t="str">
        <f t="shared" si="413"/>
        <v>●</v>
      </c>
      <c r="AR998" s="100" t="str">
        <f t="shared" si="413"/>
        <v>●</v>
      </c>
      <c r="AS998" s="100" t="str">
        <f t="shared" si="413"/>
        <v>●</v>
      </c>
    </row>
    <row r="999" spans="2:45" s="100" customFormat="1" ht="14.25" customHeight="1">
      <c r="B999" s="119" t="s">
        <v>111</v>
      </c>
      <c r="C999" s="120" t="s">
        <v>313</v>
      </c>
      <c r="D999" s="116" t="s">
        <v>313</v>
      </c>
      <c r="E999" s="116" t="s">
        <v>313</v>
      </c>
      <c r="F999" s="116" t="s">
        <v>313</v>
      </c>
      <c r="G999" s="107">
        <f>第2表01元データ!V84</f>
        <v>42</v>
      </c>
      <c r="H999" s="107"/>
      <c r="I999" s="108"/>
      <c r="K999" s="119" t="s">
        <v>111</v>
      </c>
      <c r="L999" s="120" t="s">
        <v>313</v>
      </c>
      <c r="M999" s="116" t="s">
        <v>313</v>
      </c>
      <c r="N999" s="116" t="s">
        <v>313</v>
      </c>
      <c r="O999" s="116" t="s">
        <v>313</v>
      </c>
      <c r="P999" s="107">
        <f>第2表01元データ!W84</f>
        <v>64</v>
      </c>
      <c r="Q999" s="107"/>
      <c r="R999" s="108"/>
      <c r="T999" s="100">
        <v>219</v>
      </c>
    </row>
    <row r="1000" spans="2:45" s="100" customFormat="1" ht="14.25" customHeight="1">
      <c r="B1000" s="118"/>
      <c r="C1000" s="118"/>
      <c r="D1000" s="118"/>
      <c r="E1000" s="118"/>
      <c r="F1000" s="118"/>
      <c r="G1000" s="118"/>
      <c r="H1000" s="118"/>
      <c r="I1000" s="118"/>
      <c r="J1000" s="118"/>
      <c r="K1000" s="118"/>
      <c r="L1000" s="118"/>
      <c r="M1000" s="118"/>
      <c r="N1000" s="118"/>
      <c r="O1000" s="118"/>
      <c r="P1000" s="168"/>
      <c r="W1000" s="100">
        <v>48</v>
      </c>
    </row>
    <row r="1001" spans="2:45" s="100" customFormat="1" ht="14.25" customHeight="1">
      <c r="B1001" s="118"/>
      <c r="C1001" s="118"/>
      <c r="D1001" s="118"/>
      <c r="E1001" s="118"/>
      <c r="F1001" s="118"/>
      <c r="G1001" s="118"/>
      <c r="H1001" s="118"/>
      <c r="I1001" s="118"/>
      <c r="J1001" s="118"/>
      <c r="K1001" s="118"/>
      <c r="L1001" s="118"/>
      <c r="M1001" s="118"/>
      <c r="N1001" s="118"/>
      <c r="O1001" s="118"/>
      <c r="P1001" s="168"/>
    </row>
    <row r="1002" spans="2:45" s="100" customFormat="1" ht="14.25" customHeight="1">
      <c r="B1002" s="118"/>
      <c r="C1002" s="118"/>
      <c r="D1002" s="118"/>
      <c r="E1002" s="118"/>
      <c r="F1002" s="118"/>
      <c r="G1002" s="118"/>
      <c r="H1002" s="118"/>
      <c r="I1002" s="118"/>
      <c r="J1002" s="118"/>
      <c r="K1002" s="118"/>
      <c r="L1002" s="118"/>
      <c r="M1002" s="118"/>
      <c r="N1002" s="118"/>
      <c r="O1002" s="118"/>
      <c r="P1002" s="168"/>
    </row>
    <row r="1003" spans="2:45" s="99" customFormat="1" ht="14.25" customHeight="1">
      <c r="B1003" s="99" t="s">
        <v>255</v>
      </c>
      <c r="K1003" s="121" t="s">
        <v>113</v>
      </c>
      <c r="W1003" s="100"/>
      <c r="X1003" s="100"/>
      <c r="Y1003" s="100"/>
      <c r="Z1003" s="100"/>
      <c r="AA1003" s="100"/>
      <c r="AB1003" s="100"/>
      <c r="AC1003" s="100"/>
      <c r="AD1003" s="100"/>
      <c r="AE1003" s="100"/>
      <c r="AF1003" s="100"/>
      <c r="AG1003" s="100"/>
    </row>
    <row r="1004" spans="2:45" s="100" customFormat="1" ht="14.25" customHeight="1">
      <c r="B1004" s="583" t="s">
        <v>335</v>
      </c>
      <c r="C1004" s="101"/>
      <c r="D1004" s="101"/>
      <c r="E1004" s="101"/>
      <c r="F1004" s="101"/>
      <c r="G1004" s="135"/>
      <c r="H1004" s="131"/>
      <c r="I1004" s="131"/>
      <c r="J1004" s="102"/>
      <c r="K1004" s="583" t="s">
        <v>335</v>
      </c>
      <c r="L1004" s="101"/>
      <c r="M1004" s="101"/>
      <c r="N1004" s="101"/>
      <c r="O1004" s="101"/>
      <c r="P1004" s="135"/>
      <c r="Q1004" s="131"/>
      <c r="R1004" s="131"/>
      <c r="S1004" s="103"/>
    </row>
    <row r="1005" spans="2:45" s="100" customFormat="1" ht="14.25" customHeight="1">
      <c r="B1005" s="584"/>
      <c r="C1005" s="130" t="str">
        <f>$C$4</f>
        <v>平成7年</v>
      </c>
      <c r="D1005" s="130" t="str">
        <f>$D$4</f>
        <v>平成12年</v>
      </c>
      <c r="E1005" s="130" t="str">
        <f>$E$4</f>
        <v>平成17年</v>
      </c>
      <c r="F1005" s="130" t="str">
        <f>$F$4</f>
        <v>平成22年</v>
      </c>
      <c r="G1005" s="130" t="s">
        <v>410</v>
      </c>
      <c r="H1005" s="133" t="str">
        <f>$H$4</f>
        <v>対平成</v>
      </c>
      <c r="I1005" s="134" t="str">
        <f>$I$4</f>
        <v>22年</v>
      </c>
      <c r="J1005" s="102"/>
      <c r="K1005" s="584"/>
      <c r="L1005" s="130" t="str">
        <f>$C$4</f>
        <v>平成7年</v>
      </c>
      <c r="M1005" s="130" t="str">
        <f>$D$4</f>
        <v>平成12年</v>
      </c>
      <c r="N1005" s="130" t="str">
        <f>$E$4</f>
        <v>平成17年</v>
      </c>
      <c r="O1005" s="130" t="str">
        <f>$F$4</f>
        <v>平成22年</v>
      </c>
      <c r="P1005" s="130" t="s">
        <v>410</v>
      </c>
      <c r="Q1005" s="133" t="str">
        <f>$H$4</f>
        <v>対平成</v>
      </c>
      <c r="R1005" s="134" t="str">
        <f>$I$4</f>
        <v>22年</v>
      </c>
      <c r="S1005" s="103"/>
    </row>
    <row r="1006" spans="2:45" s="100" customFormat="1" ht="14.25" customHeight="1">
      <c r="B1006" s="585"/>
      <c r="C1006" s="104"/>
      <c r="D1006" s="104"/>
      <c r="E1006" s="104"/>
      <c r="F1006" s="104"/>
      <c r="G1006" s="104"/>
      <c r="H1006" s="132" t="s">
        <v>88</v>
      </c>
      <c r="I1006" s="133" t="s">
        <v>398</v>
      </c>
      <c r="J1006" s="102"/>
      <c r="K1006" s="585"/>
      <c r="L1006" s="104"/>
      <c r="M1006" s="104"/>
      <c r="N1006" s="104"/>
      <c r="O1006" s="104"/>
      <c r="P1006" s="104"/>
      <c r="Q1006" s="132" t="s">
        <v>88</v>
      </c>
      <c r="R1006" s="133" t="s">
        <v>398</v>
      </c>
      <c r="S1006" s="103"/>
    </row>
    <row r="1007" spans="2:45" s="199" customFormat="1" ht="14.25" customHeight="1">
      <c r="B1007" s="200" t="s">
        <v>90</v>
      </c>
      <c r="C1007" s="198">
        <v>4463</v>
      </c>
      <c r="D1007" s="194">
        <v>4394</v>
      </c>
      <c r="E1007" s="194">
        <v>3999</v>
      </c>
      <c r="F1007" s="194">
        <v>3675</v>
      </c>
      <c r="G1007" s="194">
        <f>IF(COUNTIF(G1012:G1030,"x"),"x",IF(SUM(G1012:G1030)=0,"-",SUM(G1012:G1030)))</f>
        <v>2991</v>
      </c>
      <c r="H1007" s="193">
        <f t="shared" ref="H1007:H1010" si="420">IF(G1007="x","x",IF(AND(G1007="-",F1007="-"),"-",IF(AND(G1007="-",F1007&gt;0),F1007*-1,IF(AND(G1007&gt;0,F1007="-"),G1007,G1007-F1007))))</f>
        <v>-684</v>
      </c>
      <c r="I1007" s="195">
        <f t="shared" ref="I1007:I1010" si="421">IF(H1007="x","x",IF(H1007="-","-",IF(AND(F1007="-",G1007&gt;0),"皆増",IF(AND(F1007&gt;0,G1007="-"),"皆減",H1007/F1007*100))))</f>
        <v>-18.612244897959187</v>
      </c>
      <c r="J1007" s="196"/>
      <c r="K1007" s="197" t="s">
        <v>90</v>
      </c>
      <c r="L1007" s="202">
        <v>5701</v>
      </c>
      <c r="M1007" s="203">
        <v>5276</v>
      </c>
      <c r="N1007" s="203">
        <v>5105</v>
      </c>
      <c r="O1007" s="203">
        <v>4708</v>
      </c>
      <c r="P1007" s="194">
        <f>IF(COUNTIF(P1012:P1030,"x"),"x",IF(SUM(P1012:P1030)=0,"-",SUM(P1012:P1030)))</f>
        <v>4097</v>
      </c>
      <c r="Q1007" s="193">
        <f t="shared" ref="Q1007:Q1010" si="422">IF(P1007="x","x",IF(AND(P1007="-",O1007="-"),"-",IF(AND(P1007="-",O1007&gt;0),O1007*-1,IF(AND(P1007&gt;0,O1007="-"),P1007,P1007-O1007))))</f>
        <v>-611</v>
      </c>
      <c r="R1007" s="195">
        <f t="shared" ref="R1007:R1010" si="423">IF(Q1007="x","x",IF(Q1007="-","-",IF(AND(O1007="-",P1007&gt;0),"皆増",IF(AND(O1007&gt;0,P1007="-"),"皆減",Q1007/O1007*100))))</f>
        <v>-12.977909940526763</v>
      </c>
      <c r="S1007" s="195"/>
      <c r="W1007" s="201" t="s">
        <v>373</v>
      </c>
      <c r="X1007" s="201">
        <v>4964</v>
      </c>
      <c r="Y1007" s="201">
        <v>4463</v>
      </c>
      <c r="Z1007" s="201">
        <v>4394</v>
      </c>
      <c r="AA1007" s="201">
        <v>3999</v>
      </c>
      <c r="AB1007" s="201"/>
      <c r="AC1007" s="201" t="s">
        <v>373</v>
      </c>
      <c r="AD1007" s="201">
        <v>6307</v>
      </c>
      <c r="AE1007" s="201">
        <v>5699</v>
      </c>
      <c r="AF1007" s="201">
        <v>5276</v>
      </c>
      <c r="AG1007" s="201">
        <v>5105</v>
      </c>
      <c r="AJ1007" s="199" t="str">
        <f>IF(C1007=X1007,"○","●")</f>
        <v>●</v>
      </c>
      <c r="AK1007" s="199" t="str">
        <f t="shared" ref="AK1007:AM1029" si="424">IF(D1007=Y1007,"○","●")</f>
        <v>●</v>
      </c>
      <c r="AL1007" s="199" t="str">
        <f t="shared" si="424"/>
        <v>●</v>
      </c>
      <c r="AM1007" s="199" t="str">
        <f t="shared" si="424"/>
        <v>●</v>
      </c>
      <c r="AP1007" s="204" t="str">
        <f>IF(L1007=AD1007,"○","●")</f>
        <v>●</v>
      </c>
      <c r="AQ1007" s="204" t="str">
        <f t="shared" ref="AQ1007:AS1029" si="425">IF(M1007=AE1007,"○","●")</f>
        <v>●</v>
      </c>
      <c r="AR1007" s="199" t="str">
        <f t="shared" si="425"/>
        <v>●</v>
      </c>
      <c r="AS1007" s="199" t="str">
        <f t="shared" si="425"/>
        <v>●</v>
      </c>
    </row>
    <row r="1008" spans="2:45" s="100" customFormat="1" ht="14.25" customHeight="1">
      <c r="B1008" s="105" t="s">
        <v>91</v>
      </c>
      <c r="C1008" s="106">
        <v>534</v>
      </c>
      <c r="D1008" s="107">
        <v>480</v>
      </c>
      <c r="E1008" s="107">
        <v>417</v>
      </c>
      <c r="F1008" s="107">
        <v>375</v>
      </c>
      <c r="G1008" s="107">
        <f>IF(COUNTIF(G1012:G1014,"x"),"x",IF(SUM(G1012:G1014)=0,"-",SUM(G1012:G1014)))</f>
        <v>278</v>
      </c>
      <c r="H1008" s="107">
        <f t="shared" si="420"/>
        <v>-97</v>
      </c>
      <c r="I1008" s="108">
        <f t="shared" si="421"/>
        <v>-25.866666666666667</v>
      </c>
      <c r="J1008" s="102"/>
      <c r="K1008" s="109" t="s">
        <v>91</v>
      </c>
      <c r="L1008" s="106">
        <v>544</v>
      </c>
      <c r="M1008" s="107">
        <v>427</v>
      </c>
      <c r="N1008" s="107">
        <v>380</v>
      </c>
      <c r="O1008" s="107">
        <v>370</v>
      </c>
      <c r="P1008" s="107">
        <f>IF(COUNTIF(P1012:P1014,"x"),"x",IF(SUM(P1012:P1014)=0,"-",SUM(P1012:P1014)))</f>
        <v>299</v>
      </c>
      <c r="Q1008" s="107">
        <f t="shared" si="422"/>
        <v>-71</v>
      </c>
      <c r="R1008" s="108">
        <f t="shared" si="423"/>
        <v>-19.189189189189189</v>
      </c>
      <c r="S1008" s="108"/>
      <c r="W1008" s="100" t="s">
        <v>374</v>
      </c>
      <c r="X1008" s="100">
        <v>809</v>
      </c>
      <c r="Y1008" s="100">
        <v>534</v>
      </c>
      <c r="Z1008" s="100">
        <v>480</v>
      </c>
      <c r="AA1008" s="100">
        <v>417</v>
      </c>
      <c r="AC1008" s="100" t="s">
        <v>374</v>
      </c>
      <c r="AD1008" s="100">
        <v>721</v>
      </c>
      <c r="AE1008" s="100">
        <v>544</v>
      </c>
      <c r="AF1008" s="100">
        <v>427</v>
      </c>
      <c r="AG1008" s="100">
        <v>380</v>
      </c>
      <c r="AJ1008" s="100" t="str">
        <f t="shared" ref="AJ1008:AJ1029" si="426">IF(C1008=X1008,"○","●")</f>
        <v>●</v>
      </c>
      <c r="AK1008" s="100" t="str">
        <f t="shared" si="424"/>
        <v>●</v>
      </c>
      <c r="AL1008" s="100" t="str">
        <f t="shared" si="424"/>
        <v>●</v>
      </c>
      <c r="AM1008" s="100" t="str">
        <f t="shared" si="424"/>
        <v>●</v>
      </c>
      <c r="AP1008" s="100" t="str">
        <f t="shared" ref="AP1008:AP1029" si="427">IF(L1008=AD1008,"○","●")</f>
        <v>●</v>
      </c>
      <c r="AQ1008" s="100" t="str">
        <f t="shared" si="425"/>
        <v>●</v>
      </c>
      <c r="AR1008" s="100" t="str">
        <f t="shared" si="425"/>
        <v>●</v>
      </c>
      <c r="AS1008" s="100" t="str">
        <f>IF(O1008=AG1008,"○","●")</f>
        <v>●</v>
      </c>
    </row>
    <row r="1009" spans="2:45" s="100" customFormat="1" ht="14.25" customHeight="1">
      <c r="B1009" s="105" t="s">
        <v>92</v>
      </c>
      <c r="C1009" s="106">
        <v>3006</v>
      </c>
      <c r="D1009" s="107">
        <v>2858</v>
      </c>
      <c r="E1009" s="107">
        <v>2484</v>
      </c>
      <c r="F1009" s="107">
        <v>2107</v>
      </c>
      <c r="G1009" s="296">
        <f>IF(COUNTIF(G1015:G1024,"x"),"x",IF(SUM(G1015:G1024)=0,"-",SUM(G1015:G1024)))</f>
        <v>1410</v>
      </c>
      <c r="H1009" s="107">
        <f t="shared" si="420"/>
        <v>-697</v>
      </c>
      <c r="I1009" s="108">
        <f t="shared" si="421"/>
        <v>-33.080208827717136</v>
      </c>
      <c r="J1009" s="102"/>
      <c r="K1009" s="109" t="s">
        <v>92</v>
      </c>
      <c r="L1009" s="106">
        <v>3739</v>
      </c>
      <c r="M1009" s="107">
        <v>3308</v>
      </c>
      <c r="N1009" s="107">
        <v>3079</v>
      </c>
      <c r="O1009" s="107">
        <v>2715</v>
      </c>
      <c r="P1009" s="296">
        <f>IF(COUNTIF(P1015:P1024,"x"),"x",IF(SUM(P1015:P1024)=0,"-",SUM(P1015:P1024)))</f>
        <v>2084</v>
      </c>
      <c r="Q1009" s="107">
        <f t="shared" si="422"/>
        <v>-631</v>
      </c>
      <c r="R1009" s="108">
        <f t="shared" si="423"/>
        <v>-23.241252302025785</v>
      </c>
      <c r="S1009" s="108"/>
      <c r="W1009" s="100" t="s">
        <v>375</v>
      </c>
      <c r="X1009" s="100">
        <v>3367</v>
      </c>
      <c r="Y1009" s="100">
        <v>3006</v>
      </c>
      <c r="Z1009" s="100">
        <v>2858</v>
      </c>
      <c r="AA1009" s="100">
        <v>2484</v>
      </c>
      <c r="AC1009" s="100" t="s">
        <v>375</v>
      </c>
      <c r="AD1009" s="100">
        <v>4253</v>
      </c>
      <c r="AE1009" s="100">
        <v>3739</v>
      </c>
      <c r="AF1009" s="100">
        <v>3308</v>
      </c>
      <c r="AG1009" s="100">
        <v>3079</v>
      </c>
      <c r="AJ1009" s="100" t="str">
        <f t="shared" si="426"/>
        <v>●</v>
      </c>
      <c r="AK1009" s="100" t="str">
        <f t="shared" si="424"/>
        <v>●</v>
      </c>
      <c r="AL1009" s="100" t="str">
        <f>IF(E1009=Z1009,"○","●")</f>
        <v>●</v>
      </c>
      <c r="AM1009" s="100" t="str">
        <f t="shared" si="424"/>
        <v>●</v>
      </c>
      <c r="AP1009" s="100" t="str">
        <f t="shared" si="427"/>
        <v>●</v>
      </c>
      <c r="AQ1009" s="100" t="str">
        <f t="shared" si="425"/>
        <v>●</v>
      </c>
      <c r="AR1009" s="100" t="str">
        <f t="shared" si="425"/>
        <v>●</v>
      </c>
      <c r="AS1009" s="100" t="str">
        <f t="shared" si="425"/>
        <v>●</v>
      </c>
    </row>
    <row r="1010" spans="2:45" s="100" customFormat="1" ht="14.25" customHeight="1">
      <c r="B1010" s="105" t="s">
        <v>93</v>
      </c>
      <c r="C1010" s="106">
        <v>923</v>
      </c>
      <c r="D1010" s="107">
        <v>1056</v>
      </c>
      <c r="E1010" s="107">
        <v>1098</v>
      </c>
      <c r="F1010" s="107">
        <v>1193</v>
      </c>
      <c r="G1010" s="107">
        <f>IF(COUNTIF(G1025:G1029,"x"),"x",IF(SUM(G1025,G1029)=0,"-",SUM(G1025:G1029)))</f>
        <v>1287</v>
      </c>
      <c r="H1010" s="107">
        <f t="shared" si="420"/>
        <v>94</v>
      </c>
      <c r="I1010" s="108">
        <f t="shared" si="421"/>
        <v>7.8792958927074608</v>
      </c>
      <c r="J1010" s="102"/>
      <c r="K1010" s="109" t="s">
        <v>93</v>
      </c>
      <c r="L1010" s="115">
        <v>1418</v>
      </c>
      <c r="M1010" s="116">
        <v>1541</v>
      </c>
      <c r="N1010" s="107">
        <v>1646</v>
      </c>
      <c r="O1010" s="107">
        <v>1623</v>
      </c>
      <c r="P1010" s="107">
        <f>IF(COUNTIF(P1025:P1029,"x"),"x",IF(SUM(P1025,P1029)=0,"-",SUM(P1025:P1029)))</f>
        <v>1590</v>
      </c>
      <c r="Q1010" s="107">
        <f t="shared" si="422"/>
        <v>-33</v>
      </c>
      <c r="R1010" s="108">
        <f t="shared" si="423"/>
        <v>-2.033271719038817</v>
      </c>
      <c r="S1010" s="108"/>
      <c r="W1010" s="100" t="s">
        <v>376</v>
      </c>
      <c r="X1010" s="100">
        <v>788</v>
      </c>
      <c r="Y1010" s="100">
        <v>923</v>
      </c>
      <c r="Z1010" s="100">
        <v>1056</v>
      </c>
      <c r="AA1010" s="100">
        <v>1098</v>
      </c>
      <c r="AC1010" s="100" t="s">
        <v>376</v>
      </c>
      <c r="AD1010" s="100">
        <v>1333</v>
      </c>
      <c r="AE1010" s="100">
        <v>1416</v>
      </c>
      <c r="AF1010" s="100">
        <v>1541</v>
      </c>
      <c r="AG1010" s="100">
        <v>1646</v>
      </c>
      <c r="AJ1010" s="100" t="str">
        <f t="shared" si="426"/>
        <v>●</v>
      </c>
      <c r="AK1010" s="100" t="str">
        <f t="shared" si="424"/>
        <v>●</v>
      </c>
      <c r="AL1010" s="100" t="str">
        <f t="shared" si="424"/>
        <v>●</v>
      </c>
      <c r="AM1010" s="100" t="str">
        <f t="shared" si="424"/>
        <v>●</v>
      </c>
      <c r="AP1010" s="170" t="str">
        <f t="shared" si="427"/>
        <v>●</v>
      </c>
      <c r="AQ1010" s="170" t="str">
        <f t="shared" si="425"/>
        <v>●</v>
      </c>
      <c r="AR1010" s="100" t="str">
        <f t="shared" si="425"/>
        <v>●</v>
      </c>
      <c r="AS1010" s="100" t="str">
        <f t="shared" si="425"/>
        <v>●</v>
      </c>
    </row>
    <row r="1011" spans="2:45" s="100" customFormat="1" ht="14.25" customHeight="1">
      <c r="B1011" s="102"/>
      <c r="C1011" s="106"/>
      <c r="D1011" s="112"/>
      <c r="E1011" s="112"/>
      <c r="F1011" s="112"/>
      <c r="G1011" s="112"/>
      <c r="H1011" s="112"/>
      <c r="I1011" s="113"/>
      <c r="J1011" s="102"/>
      <c r="K1011" s="114"/>
      <c r="L1011" s="106"/>
      <c r="M1011" s="112"/>
      <c r="N1011" s="112"/>
      <c r="O1011" s="112"/>
      <c r="P1011" s="112"/>
      <c r="Q1011" s="112"/>
      <c r="R1011" s="113"/>
      <c r="S1011" s="113"/>
      <c r="AJ1011" s="100" t="str">
        <f t="shared" si="426"/>
        <v>○</v>
      </c>
      <c r="AK1011" s="100" t="str">
        <f t="shared" si="424"/>
        <v>○</v>
      </c>
      <c r="AL1011" s="100" t="str">
        <f t="shared" si="424"/>
        <v>○</v>
      </c>
      <c r="AM1011" s="100" t="str">
        <f t="shared" si="424"/>
        <v>○</v>
      </c>
      <c r="AP1011" s="100" t="str">
        <f t="shared" si="427"/>
        <v>○</v>
      </c>
      <c r="AQ1011" s="100" t="str">
        <f t="shared" si="425"/>
        <v>○</v>
      </c>
      <c r="AR1011" s="100" t="str">
        <f t="shared" si="425"/>
        <v>○</v>
      </c>
      <c r="AS1011" s="100" t="str">
        <f t="shared" si="425"/>
        <v>○</v>
      </c>
    </row>
    <row r="1012" spans="2:45" s="100" customFormat="1" ht="14.25" customHeight="1">
      <c r="B1012" s="102" t="s">
        <v>94</v>
      </c>
      <c r="C1012" s="106">
        <v>111</v>
      </c>
      <c r="D1012" s="107">
        <v>158</v>
      </c>
      <c r="E1012" s="107">
        <v>137</v>
      </c>
      <c r="F1012" s="107">
        <v>115</v>
      </c>
      <c r="G1012" s="107">
        <f t="shared" ref="G1012:G1030" si="428">IF(COUNTIF(G1042:G1072,"x"),"x",IF(SUM(G1042,G1072)=0,"-",SUM(G1042,G1072)))</f>
        <v>71</v>
      </c>
      <c r="H1012" s="107">
        <f>IF(G1012="x","x",IF(AND(G1012="-",F1012="-"),"-",IF(AND(G1012="-",F1012&gt;0),F1012*-1,IF(AND(G1012&gt;0,F1012="-"),G1012,G1012-F1012))))</f>
        <v>-44</v>
      </c>
      <c r="I1012" s="108">
        <f>IF(H1012="x","x",IF(H1012="-","-",IF(AND(F1012="-",G1012&gt;0),"皆増",IF(AND(F1012&gt;0,G1012="-"),"皆減",H1012/F1012*100))))</f>
        <v>-38.260869565217391</v>
      </c>
      <c r="J1012" s="102"/>
      <c r="K1012" s="114" t="s">
        <v>94</v>
      </c>
      <c r="L1012" s="106">
        <v>146</v>
      </c>
      <c r="M1012" s="107">
        <v>113</v>
      </c>
      <c r="N1012" s="107">
        <v>99</v>
      </c>
      <c r="O1012" s="107">
        <v>121</v>
      </c>
      <c r="P1012" s="107">
        <f t="shared" ref="P1012:P1030" si="429">IF(COUNTIF(P1042:P1072,"x"),"x",IF(SUM(P1042,P1072)=0,"-",SUM(P1042,P1072)))</f>
        <v>61</v>
      </c>
      <c r="Q1012" s="107">
        <f>IF(P1012="x","x",IF(AND(P1012="-",O1012="-"),"-",IF(AND(P1012="-",O1012&gt;0),O1012*-1,IF(AND(P1012&gt;0,O1012="-"),P1012,P1012-O1012))))</f>
        <v>-60</v>
      </c>
      <c r="R1012" s="108">
        <f>IF(Q1012="x","x",IF(Q1012="-","-",IF(AND(O1012="-",P1012&gt;0),"皆増",IF(AND(O1012&gt;0,P1012="-"),"皆減",Q1012/O1012*100))))</f>
        <v>-49.586776859504134</v>
      </c>
      <c r="S1012" s="108"/>
      <c r="W1012" s="100" t="s">
        <v>377</v>
      </c>
      <c r="X1012" s="100">
        <v>190</v>
      </c>
      <c r="Y1012" s="100">
        <v>111</v>
      </c>
      <c r="Z1012" s="100">
        <v>158</v>
      </c>
      <c r="AA1012" s="100">
        <v>137</v>
      </c>
      <c r="AC1012" s="100" t="s">
        <v>377</v>
      </c>
      <c r="AD1012" s="100">
        <v>188</v>
      </c>
      <c r="AE1012" s="100">
        <v>146</v>
      </c>
      <c r="AF1012" s="100">
        <v>113</v>
      </c>
      <c r="AG1012" s="100">
        <v>99</v>
      </c>
      <c r="AJ1012" s="100" t="str">
        <f t="shared" si="426"/>
        <v>●</v>
      </c>
      <c r="AK1012" s="100" t="str">
        <f t="shared" si="424"/>
        <v>●</v>
      </c>
      <c r="AL1012" s="100" t="str">
        <f t="shared" si="424"/>
        <v>●</v>
      </c>
      <c r="AM1012" s="100" t="str">
        <f t="shared" si="424"/>
        <v>●</v>
      </c>
      <c r="AP1012" s="100" t="str">
        <f t="shared" si="427"/>
        <v>●</v>
      </c>
      <c r="AQ1012" s="100" t="str">
        <f t="shared" si="425"/>
        <v>●</v>
      </c>
      <c r="AR1012" s="100" t="str">
        <f t="shared" si="425"/>
        <v>●</v>
      </c>
      <c r="AS1012" s="100" t="str">
        <f t="shared" si="425"/>
        <v>●</v>
      </c>
    </row>
    <row r="1013" spans="2:45" s="100" customFormat="1" ht="14.25" customHeight="1">
      <c r="B1013" s="102" t="s">
        <v>95</v>
      </c>
      <c r="C1013" s="106">
        <v>168</v>
      </c>
      <c r="D1013" s="107">
        <v>153</v>
      </c>
      <c r="E1013" s="107">
        <v>138</v>
      </c>
      <c r="F1013" s="107">
        <v>123</v>
      </c>
      <c r="G1013" s="107">
        <f t="shared" si="428"/>
        <v>85</v>
      </c>
      <c r="H1013" s="107">
        <f t="shared" ref="H1013:H1029" si="430">IF(G1013="x","x",IF(AND(G1013="-",F1013="-"),"-",IF(AND(G1013="-",F1013&gt;0),F1013*-1,IF(AND(G1013&gt;0,F1013="-"),G1013,G1013-F1013))))</f>
        <v>-38</v>
      </c>
      <c r="I1013" s="108">
        <f t="shared" ref="I1013:I1029" si="431">IF(H1013="x","x",IF(H1013="-","-",IF(AND(F1013="-",G1013&gt;0),"皆増",IF(AND(F1013&gt;0,G1013="-"),"皆減",H1013/F1013*100))))</f>
        <v>-30.894308943089431</v>
      </c>
      <c r="J1013" s="102"/>
      <c r="K1013" s="114" t="s">
        <v>95</v>
      </c>
      <c r="L1013" s="106">
        <v>176</v>
      </c>
      <c r="M1013" s="107">
        <v>139</v>
      </c>
      <c r="N1013" s="107">
        <v>125</v>
      </c>
      <c r="O1013" s="107">
        <v>123</v>
      </c>
      <c r="P1013" s="107">
        <f t="shared" si="429"/>
        <v>121</v>
      </c>
      <c r="Q1013" s="107">
        <f t="shared" ref="Q1013:Q1029" si="432">IF(P1013="x","x",IF(AND(P1013="-",O1013="-"),"-",IF(AND(P1013="-",O1013&gt;0),O1013*-1,IF(AND(P1013&gt;0,O1013="-"),P1013,P1013-O1013))))</f>
        <v>-2</v>
      </c>
      <c r="R1013" s="108">
        <f t="shared" ref="R1013:R1029" si="433">IF(Q1013="x","x",IF(Q1013="-","-",IF(AND(O1013="-",P1013&gt;0),"皆増",IF(AND(O1013&gt;0,P1013="-"),"皆減",Q1013/O1013*100))))</f>
        <v>-1.6260162601626018</v>
      </c>
      <c r="S1013" s="108"/>
      <c r="W1013" s="100" t="s">
        <v>356</v>
      </c>
      <c r="X1013" s="100">
        <v>249</v>
      </c>
      <c r="Y1013" s="100">
        <v>168</v>
      </c>
      <c r="Z1013" s="100">
        <v>153</v>
      </c>
      <c r="AA1013" s="100">
        <v>138</v>
      </c>
      <c r="AC1013" s="100" t="s">
        <v>356</v>
      </c>
      <c r="AD1013" s="100">
        <v>211</v>
      </c>
      <c r="AE1013" s="100">
        <v>176</v>
      </c>
      <c r="AF1013" s="100">
        <v>139</v>
      </c>
      <c r="AG1013" s="100">
        <v>125</v>
      </c>
      <c r="AJ1013" s="100" t="str">
        <f t="shared" si="426"/>
        <v>●</v>
      </c>
      <c r="AK1013" s="100" t="str">
        <f t="shared" si="424"/>
        <v>●</v>
      </c>
      <c r="AL1013" s="100" t="str">
        <f t="shared" si="424"/>
        <v>●</v>
      </c>
      <c r="AM1013" s="100" t="str">
        <f t="shared" si="424"/>
        <v>●</v>
      </c>
      <c r="AP1013" s="100" t="str">
        <f t="shared" si="427"/>
        <v>●</v>
      </c>
      <c r="AQ1013" s="100" t="str">
        <f t="shared" si="425"/>
        <v>●</v>
      </c>
      <c r="AR1013" s="100" t="str">
        <f t="shared" si="425"/>
        <v>●</v>
      </c>
      <c r="AS1013" s="100" t="str">
        <f t="shared" si="425"/>
        <v>●</v>
      </c>
    </row>
    <row r="1014" spans="2:45" s="100" customFormat="1" ht="14.25" customHeight="1">
      <c r="B1014" s="102" t="s">
        <v>96</v>
      </c>
      <c r="C1014" s="106">
        <v>255</v>
      </c>
      <c r="D1014" s="107">
        <v>169</v>
      </c>
      <c r="E1014" s="107">
        <v>142</v>
      </c>
      <c r="F1014" s="107">
        <v>137</v>
      </c>
      <c r="G1014" s="107">
        <f t="shared" si="428"/>
        <v>122</v>
      </c>
      <c r="H1014" s="107">
        <f t="shared" si="430"/>
        <v>-15</v>
      </c>
      <c r="I1014" s="108">
        <f t="shared" si="431"/>
        <v>-10.948905109489052</v>
      </c>
      <c r="J1014" s="102"/>
      <c r="K1014" s="114" t="s">
        <v>96</v>
      </c>
      <c r="L1014" s="106">
        <v>222</v>
      </c>
      <c r="M1014" s="107">
        <v>175</v>
      </c>
      <c r="N1014" s="107">
        <v>156</v>
      </c>
      <c r="O1014" s="107">
        <v>126</v>
      </c>
      <c r="P1014" s="107">
        <f t="shared" si="429"/>
        <v>117</v>
      </c>
      <c r="Q1014" s="107">
        <f t="shared" si="432"/>
        <v>-9</v>
      </c>
      <c r="R1014" s="108">
        <f t="shared" si="433"/>
        <v>-7.1428571428571423</v>
      </c>
      <c r="S1014" s="108"/>
      <c r="W1014" s="100" t="s">
        <v>357</v>
      </c>
      <c r="X1014" s="100">
        <v>370</v>
      </c>
      <c r="Y1014" s="100">
        <v>255</v>
      </c>
      <c r="Z1014" s="100">
        <v>169</v>
      </c>
      <c r="AA1014" s="100">
        <v>142</v>
      </c>
      <c r="AC1014" s="100" t="s">
        <v>357</v>
      </c>
      <c r="AD1014" s="100">
        <v>322</v>
      </c>
      <c r="AE1014" s="100">
        <v>222</v>
      </c>
      <c r="AF1014" s="100">
        <v>175</v>
      </c>
      <c r="AG1014" s="100">
        <v>156</v>
      </c>
      <c r="AJ1014" s="100" t="str">
        <f t="shared" si="426"/>
        <v>●</v>
      </c>
      <c r="AK1014" s="100" t="str">
        <f t="shared" si="424"/>
        <v>●</v>
      </c>
      <c r="AL1014" s="100" t="str">
        <f t="shared" si="424"/>
        <v>●</v>
      </c>
      <c r="AM1014" s="100" t="str">
        <f t="shared" si="424"/>
        <v>●</v>
      </c>
      <c r="AP1014" s="100" t="str">
        <f t="shared" si="427"/>
        <v>●</v>
      </c>
      <c r="AQ1014" s="100" t="str">
        <f t="shared" si="425"/>
        <v>●</v>
      </c>
      <c r="AR1014" s="100" t="str">
        <f t="shared" si="425"/>
        <v>●</v>
      </c>
      <c r="AS1014" s="100" t="str">
        <f t="shared" si="425"/>
        <v>●</v>
      </c>
    </row>
    <row r="1015" spans="2:45" s="100" customFormat="1" ht="14.25" customHeight="1">
      <c r="B1015" s="102" t="s">
        <v>97</v>
      </c>
      <c r="C1015" s="106">
        <v>343</v>
      </c>
      <c r="D1015" s="107">
        <v>266</v>
      </c>
      <c r="E1015" s="107">
        <v>179</v>
      </c>
      <c r="F1015" s="107">
        <v>155</v>
      </c>
      <c r="G1015" s="107">
        <f t="shared" si="428"/>
        <v>122</v>
      </c>
      <c r="H1015" s="107">
        <f t="shared" si="430"/>
        <v>-33</v>
      </c>
      <c r="I1015" s="108">
        <f t="shared" si="431"/>
        <v>-21.29032258064516</v>
      </c>
      <c r="J1015" s="102"/>
      <c r="K1015" s="114" t="s">
        <v>97</v>
      </c>
      <c r="L1015" s="106">
        <v>323</v>
      </c>
      <c r="M1015" s="107">
        <v>212</v>
      </c>
      <c r="N1015" s="107">
        <v>194</v>
      </c>
      <c r="O1015" s="107">
        <v>164</v>
      </c>
      <c r="P1015" s="107">
        <f t="shared" si="429"/>
        <v>122</v>
      </c>
      <c r="Q1015" s="107">
        <f t="shared" si="432"/>
        <v>-42</v>
      </c>
      <c r="R1015" s="108">
        <f t="shared" si="433"/>
        <v>-25.609756097560975</v>
      </c>
      <c r="S1015" s="108"/>
      <c r="W1015" s="100" t="s">
        <v>358</v>
      </c>
      <c r="X1015" s="100">
        <v>409</v>
      </c>
      <c r="Y1015" s="100">
        <v>343</v>
      </c>
      <c r="Z1015" s="100">
        <v>266</v>
      </c>
      <c r="AA1015" s="100">
        <v>179</v>
      </c>
      <c r="AC1015" s="100" t="s">
        <v>358</v>
      </c>
      <c r="AD1015" s="100">
        <v>415</v>
      </c>
      <c r="AE1015" s="100">
        <v>323</v>
      </c>
      <c r="AF1015" s="100">
        <v>212</v>
      </c>
      <c r="AG1015" s="100">
        <v>194</v>
      </c>
      <c r="AJ1015" s="100" t="str">
        <f t="shared" si="426"/>
        <v>●</v>
      </c>
      <c r="AK1015" s="100" t="str">
        <f t="shared" si="424"/>
        <v>●</v>
      </c>
      <c r="AL1015" s="100" t="str">
        <f t="shared" si="424"/>
        <v>●</v>
      </c>
      <c r="AM1015" s="100" t="str">
        <f t="shared" si="424"/>
        <v>●</v>
      </c>
      <c r="AP1015" s="100" t="str">
        <f t="shared" si="427"/>
        <v>●</v>
      </c>
      <c r="AQ1015" s="100" t="str">
        <f t="shared" si="425"/>
        <v>●</v>
      </c>
      <c r="AR1015" s="100" t="str">
        <f t="shared" si="425"/>
        <v>●</v>
      </c>
      <c r="AS1015" s="100" t="str">
        <f t="shared" si="425"/>
        <v>●</v>
      </c>
    </row>
    <row r="1016" spans="2:45" s="100" customFormat="1" ht="14.25" customHeight="1">
      <c r="B1016" s="102" t="s">
        <v>98</v>
      </c>
      <c r="C1016" s="106">
        <v>327</v>
      </c>
      <c r="D1016" s="107">
        <v>306</v>
      </c>
      <c r="E1016" s="107">
        <v>180</v>
      </c>
      <c r="F1016" s="107">
        <v>119</v>
      </c>
      <c r="G1016" s="107">
        <f t="shared" si="428"/>
        <v>94</v>
      </c>
      <c r="H1016" s="107">
        <f t="shared" si="430"/>
        <v>-25</v>
      </c>
      <c r="I1016" s="108">
        <f t="shared" si="431"/>
        <v>-21.008403361344538</v>
      </c>
      <c r="J1016" s="102"/>
      <c r="K1016" s="114" t="s">
        <v>98</v>
      </c>
      <c r="L1016" s="106">
        <v>389</v>
      </c>
      <c r="M1016" s="107">
        <v>288</v>
      </c>
      <c r="N1016" s="107">
        <v>256</v>
      </c>
      <c r="O1016" s="107">
        <v>193</v>
      </c>
      <c r="P1016" s="107">
        <f t="shared" si="429"/>
        <v>180</v>
      </c>
      <c r="Q1016" s="107">
        <f t="shared" si="432"/>
        <v>-13</v>
      </c>
      <c r="R1016" s="108">
        <f t="shared" si="433"/>
        <v>-6.7357512953367875</v>
      </c>
      <c r="S1016" s="108"/>
      <c r="W1016" s="100" t="s">
        <v>359</v>
      </c>
      <c r="X1016" s="100">
        <v>291</v>
      </c>
      <c r="Y1016" s="100">
        <v>327</v>
      </c>
      <c r="Z1016" s="100">
        <v>306</v>
      </c>
      <c r="AA1016" s="100">
        <v>180</v>
      </c>
      <c r="AC1016" s="100" t="s">
        <v>359</v>
      </c>
      <c r="AD1016" s="100">
        <v>393</v>
      </c>
      <c r="AE1016" s="100">
        <v>389</v>
      </c>
      <c r="AF1016" s="100">
        <v>288</v>
      </c>
      <c r="AG1016" s="100">
        <v>256</v>
      </c>
      <c r="AJ1016" s="100" t="str">
        <f t="shared" si="426"/>
        <v>●</v>
      </c>
      <c r="AK1016" s="100" t="str">
        <f t="shared" si="424"/>
        <v>●</v>
      </c>
      <c r="AL1016" s="100" t="str">
        <f t="shared" si="424"/>
        <v>●</v>
      </c>
      <c r="AM1016" s="100" t="str">
        <f t="shared" si="424"/>
        <v>●</v>
      </c>
      <c r="AP1016" s="100" t="str">
        <f t="shared" si="427"/>
        <v>●</v>
      </c>
      <c r="AQ1016" s="100" t="str">
        <f t="shared" si="425"/>
        <v>●</v>
      </c>
      <c r="AR1016" s="100" t="str">
        <f t="shared" si="425"/>
        <v>●</v>
      </c>
      <c r="AS1016" s="100" t="str">
        <f t="shared" si="425"/>
        <v>●</v>
      </c>
    </row>
    <row r="1017" spans="2:45" s="100" customFormat="1" ht="14.25" customHeight="1">
      <c r="B1017" s="102" t="s">
        <v>99</v>
      </c>
      <c r="C1017" s="106">
        <v>228</v>
      </c>
      <c r="D1017" s="107">
        <v>297</v>
      </c>
      <c r="E1017" s="107">
        <v>215</v>
      </c>
      <c r="F1017" s="107">
        <v>117</v>
      </c>
      <c r="G1017" s="107">
        <f t="shared" si="428"/>
        <v>79</v>
      </c>
      <c r="H1017" s="107">
        <f t="shared" si="430"/>
        <v>-38</v>
      </c>
      <c r="I1017" s="108">
        <f t="shared" si="431"/>
        <v>-32.478632478632477</v>
      </c>
      <c r="J1017" s="102"/>
      <c r="K1017" s="114" t="s">
        <v>99</v>
      </c>
      <c r="L1017" s="106">
        <v>286</v>
      </c>
      <c r="M1017" s="107">
        <v>317</v>
      </c>
      <c r="N1017" s="107">
        <v>235</v>
      </c>
      <c r="O1017" s="107">
        <v>192</v>
      </c>
      <c r="P1017" s="107">
        <f t="shared" si="429"/>
        <v>168</v>
      </c>
      <c r="Q1017" s="107">
        <f t="shared" si="432"/>
        <v>-24</v>
      </c>
      <c r="R1017" s="108">
        <f t="shared" si="433"/>
        <v>-12.5</v>
      </c>
      <c r="S1017" s="108"/>
      <c r="W1017" s="100" t="s">
        <v>360</v>
      </c>
      <c r="X1017" s="100">
        <v>205</v>
      </c>
      <c r="Y1017" s="100">
        <v>228</v>
      </c>
      <c r="Z1017" s="100">
        <v>297</v>
      </c>
      <c r="AA1017" s="100">
        <v>215</v>
      </c>
      <c r="AC1017" s="100" t="s">
        <v>360</v>
      </c>
      <c r="AD1017" s="100">
        <v>313</v>
      </c>
      <c r="AE1017" s="100">
        <v>286</v>
      </c>
      <c r="AF1017" s="100">
        <v>317</v>
      </c>
      <c r="AG1017" s="100">
        <v>235</v>
      </c>
      <c r="AJ1017" s="100" t="str">
        <f t="shared" si="426"/>
        <v>●</v>
      </c>
      <c r="AK1017" s="100" t="str">
        <f t="shared" si="424"/>
        <v>●</v>
      </c>
      <c r="AL1017" s="100" t="str">
        <f t="shared" si="424"/>
        <v>●</v>
      </c>
      <c r="AM1017" s="100" t="str">
        <f t="shared" si="424"/>
        <v>●</v>
      </c>
      <c r="AP1017" s="100" t="str">
        <f t="shared" si="427"/>
        <v>●</v>
      </c>
      <c r="AQ1017" s="100" t="str">
        <f t="shared" si="425"/>
        <v>●</v>
      </c>
      <c r="AR1017" s="100" t="str">
        <f t="shared" si="425"/>
        <v>●</v>
      </c>
      <c r="AS1017" s="100" t="str">
        <f t="shared" si="425"/>
        <v>●</v>
      </c>
    </row>
    <row r="1018" spans="2:45" s="100" customFormat="1" ht="14.25" customHeight="1">
      <c r="B1018" s="102" t="s">
        <v>100</v>
      </c>
      <c r="C1018" s="106">
        <v>179</v>
      </c>
      <c r="D1018" s="107">
        <v>222</v>
      </c>
      <c r="E1018" s="107">
        <v>252</v>
      </c>
      <c r="F1018" s="107">
        <v>203</v>
      </c>
      <c r="G1018" s="107">
        <f t="shared" si="428"/>
        <v>82</v>
      </c>
      <c r="H1018" s="107">
        <f t="shared" si="430"/>
        <v>-121</v>
      </c>
      <c r="I1018" s="108">
        <f t="shared" si="431"/>
        <v>-59.605911330049267</v>
      </c>
      <c r="J1018" s="102"/>
      <c r="K1018" s="114" t="s">
        <v>100</v>
      </c>
      <c r="L1018" s="106">
        <v>225</v>
      </c>
      <c r="M1018" s="107">
        <v>255</v>
      </c>
      <c r="N1018" s="107">
        <v>293</v>
      </c>
      <c r="O1018" s="107">
        <v>236</v>
      </c>
      <c r="P1018" s="107">
        <f t="shared" si="429"/>
        <v>166</v>
      </c>
      <c r="Q1018" s="107">
        <f t="shared" si="432"/>
        <v>-70</v>
      </c>
      <c r="R1018" s="108">
        <f t="shared" si="433"/>
        <v>-29.66101694915254</v>
      </c>
      <c r="S1018" s="108"/>
      <c r="W1018" s="100" t="s">
        <v>361</v>
      </c>
      <c r="X1018" s="100">
        <v>243</v>
      </c>
      <c r="Y1018" s="100">
        <v>179</v>
      </c>
      <c r="Z1018" s="100">
        <v>222</v>
      </c>
      <c r="AA1018" s="100">
        <v>252</v>
      </c>
      <c r="AC1018" s="100" t="s">
        <v>361</v>
      </c>
      <c r="AD1018" s="100">
        <v>244</v>
      </c>
      <c r="AE1018" s="100">
        <v>225</v>
      </c>
      <c r="AF1018" s="100">
        <v>255</v>
      </c>
      <c r="AG1018" s="100">
        <v>293</v>
      </c>
      <c r="AJ1018" s="100" t="str">
        <f t="shared" si="426"/>
        <v>●</v>
      </c>
      <c r="AK1018" s="100" t="str">
        <f t="shared" si="424"/>
        <v>●</v>
      </c>
      <c r="AL1018" s="100" t="str">
        <f t="shared" si="424"/>
        <v>●</v>
      </c>
      <c r="AM1018" s="100" t="str">
        <f t="shared" si="424"/>
        <v>●</v>
      </c>
      <c r="AP1018" s="100" t="str">
        <f t="shared" si="427"/>
        <v>●</v>
      </c>
      <c r="AQ1018" s="100" t="str">
        <f t="shared" si="425"/>
        <v>●</v>
      </c>
      <c r="AR1018" s="100" t="str">
        <f t="shared" si="425"/>
        <v>●</v>
      </c>
      <c r="AS1018" s="100" t="str">
        <f t="shared" si="425"/>
        <v>●</v>
      </c>
    </row>
    <row r="1019" spans="2:45" s="100" customFormat="1" ht="14.25" customHeight="1">
      <c r="B1019" s="102" t="s">
        <v>118</v>
      </c>
      <c r="C1019" s="106">
        <v>198</v>
      </c>
      <c r="D1019" s="107">
        <v>167</v>
      </c>
      <c r="E1019" s="107">
        <v>205</v>
      </c>
      <c r="F1019" s="107">
        <v>245</v>
      </c>
      <c r="G1019" s="107">
        <f t="shared" si="428"/>
        <v>106</v>
      </c>
      <c r="H1019" s="107">
        <f t="shared" si="430"/>
        <v>-139</v>
      </c>
      <c r="I1019" s="108">
        <f t="shared" si="431"/>
        <v>-56.734693877551024</v>
      </c>
      <c r="J1019" s="102"/>
      <c r="K1019" s="114" t="s">
        <v>118</v>
      </c>
      <c r="L1019" s="106">
        <v>251</v>
      </c>
      <c r="M1019" s="107">
        <v>229</v>
      </c>
      <c r="N1019" s="107">
        <v>248</v>
      </c>
      <c r="O1019" s="107">
        <v>277</v>
      </c>
      <c r="P1019" s="107">
        <f t="shared" si="429"/>
        <v>150</v>
      </c>
      <c r="Q1019" s="107">
        <f t="shared" si="432"/>
        <v>-127</v>
      </c>
      <c r="R1019" s="108">
        <f t="shared" si="433"/>
        <v>-45.848375451263543</v>
      </c>
      <c r="S1019" s="108"/>
      <c r="W1019" s="100" t="s">
        <v>362</v>
      </c>
      <c r="X1019" s="100">
        <v>331</v>
      </c>
      <c r="Y1019" s="100">
        <v>198</v>
      </c>
      <c r="Z1019" s="100">
        <v>167</v>
      </c>
      <c r="AA1019" s="100">
        <v>205</v>
      </c>
      <c r="AC1019" s="100" t="s">
        <v>362</v>
      </c>
      <c r="AD1019" s="100">
        <v>378</v>
      </c>
      <c r="AE1019" s="100">
        <v>251</v>
      </c>
      <c r="AF1019" s="100">
        <v>229</v>
      </c>
      <c r="AG1019" s="100">
        <v>248</v>
      </c>
      <c r="AJ1019" s="100" t="str">
        <f t="shared" si="426"/>
        <v>●</v>
      </c>
      <c r="AK1019" s="100" t="str">
        <f t="shared" si="424"/>
        <v>●</v>
      </c>
      <c r="AL1019" s="100" t="str">
        <f t="shared" si="424"/>
        <v>●</v>
      </c>
      <c r="AM1019" s="100" t="str">
        <f t="shared" si="424"/>
        <v>●</v>
      </c>
      <c r="AP1019" s="100" t="str">
        <f t="shared" si="427"/>
        <v>●</v>
      </c>
      <c r="AQ1019" s="100" t="str">
        <f t="shared" si="425"/>
        <v>●</v>
      </c>
      <c r="AR1019" s="100" t="str">
        <f t="shared" si="425"/>
        <v>●</v>
      </c>
      <c r="AS1019" s="100" t="str">
        <f t="shared" si="425"/>
        <v>●</v>
      </c>
    </row>
    <row r="1020" spans="2:45" s="100" customFormat="1" ht="14.25" customHeight="1">
      <c r="B1020" s="102" t="s">
        <v>101</v>
      </c>
      <c r="C1020" s="106">
        <v>324</v>
      </c>
      <c r="D1020" s="107">
        <v>214</v>
      </c>
      <c r="E1020" s="107">
        <v>177</v>
      </c>
      <c r="F1020" s="107">
        <v>194</v>
      </c>
      <c r="G1020" s="107">
        <f t="shared" si="428"/>
        <v>175</v>
      </c>
      <c r="H1020" s="107">
        <f t="shared" si="430"/>
        <v>-19</v>
      </c>
      <c r="I1020" s="108">
        <f t="shared" si="431"/>
        <v>-9.7938144329896915</v>
      </c>
      <c r="J1020" s="102"/>
      <c r="K1020" s="114" t="s">
        <v>101</v>
      </c>
      <c r="L1020" s="106">
        <v>366</v>
      </c>
      <c r="M1020" s="107">
        <v>232</v>
      </c>
      <c r="N1020" s="107">
        <v>255</v>
      </c>
      <c r="O1020" s="107">
        <v>238</v>
      </c>
      <c r="P1020" s="107">
        <f t="shared" si="429"/>
        <v>235</v>
      </c>
      <c r="Q1020" s="107">
        <f t="shared" si="432"/>
        <v>-3</v>
      </c>
      <c r="R1020" s="108">
        <f t="shared" si="433"/>
        <v>-1.2605042016806722</v>
      </c>
      <c r="S1020" s="108"/>
      <c r="W1020" s="100" t="s">
        <v>363</v>
      </c>
      <c r="X1020" s="100">
        <v>430</v>
      </c>
      <c r="Y1020" s="100">
        <v>324</v>
      </c>
      <c r="Z1020" s="100">
        <v>214</v>
      </c>
      <c r="AA1020" s="100">
        <v>177</v>
      </c>
      <c r="AC1020" s="100" t="s">
        <v>363</v>
      </c>
      <c r="AD1020" s="100">
        <v>544</v>
      </c>
      <c r="AE1020" s="100">
        <v>366</v>
      </c>
      <c r="AF1020" s="100">
        <v>232</v>
      </c>
      <c r="AG1020" s="100">
        <v>255</v>
      </c>
      <c r="AJ1020" s="100" t="str">
        <f t="shared" si="426"/>
        <v>●</v>
      </c>
      <c r="AK1020" s="100" t="str">
        <f t="shared" si="424"/>
        <v>●</v>
      </c>
      <c r="AL1020" s="100" t="str">
        <f>IF(E1020=Z1020,"○","●")</f>
        <v>●</v>
      </c>
      <c r="AM1020" s="100" t="str">
        <f t="shared" si="424"/>
        <v>●</v>
      </c>
      <c r="AP1020" s="100" t="str">
        <f t="shared" si="427"/>
        <v>●</v>
      </c>
      <c r="AQ1020" s="100" t="str">
        <f t="shared" si="425"/>
        <v>●</v>
      </c>
      <c r="AR1020" s="100" t="str">
        <f t="shared" si="425"/>
        <v>●</v>
      </c>
      <c r="AS1020" s="100" t="str">
        <f t="shared" si="425"/>
        <v>●</v>
      </c>
    </row>
    <row r="1021" spans="2:45" s="100" customFormat="1" ht="14.25" customHeight="1">
      <c r="B1021" s="102" t="s">
        <v>102</v>
      </c>
      <c r="C1021" s="106">
        <v>396</v>
      </c>
      <c r="D1021" s="107">
        <v>318</v>
      </c>
      <c r="E1021" s="107">
        <v>200</v>
      </c>
      <c r="F1021" s="107">
        <v>185</v>
      </c>
      <c r="G1021" s="107">
        <f t="shared" si="428"/>
        <v>219</v>
      </c>
      <c r="H1021" s="107">
        <f t="shared" si="430"/>
        <v>34</v>
      </c>
      <c r="I1021" s="108">
        <f t="shared" si="431"/>
        <v>18.378378378378379</v>
      </c>
      <c r="J1021" s="102"/>
      <c r="K1021" s="114" t="s">
        <v>102</v>
      </c>
      <c r="L1021" s="106">
        <v>516</v>
      </c>
      <c r="M1021" s="107">
        <v>362</v>
      </c>
      <c r="N1021" s="107">
        <v>262</v>
      </c>
      <c r="O1021" s="107">
        <v>268</v>
      </c>
      <c r="P1021" s="107">
        <f t="shared" si="429"/>
        <v>300</v>
      </c>
      <c r="Q1021" s="107">
        <f t="shared" si="432"/>
        <v>32</v>
      </c>
      <c r="R1021" s="108">
        <f t="shared" si="433"/>
        <v>11.940298507462686</v>
      </c>
      <c r="S1021" s="108"/>
      <c r="W1021" s="100" t="s">
        <v>364</v>
      </c>
      <c r="X1021" s="100">
        <v>383</v>
      </c>
      <c r="Y1021" s="100">
        <v>396</v>
      </c>
      <c r="Z1021" s="100">
        <v>318</v>
      </c>
      <c r="AA1021" s="100">
        <v>200</v>
      </c>
      <c r="AC1021" s="100" t="s">
        <v>364</v>
      </c>
      <c r="AD1021" s="100">
        <v>482</v>
      </c>
      <c r="AE1021" s="100">
        <v>516</v>
      </c>
      <c r="AF1021" s="100">
        <v>362</v>
      </c>
      <c r="AG1021" s="100">
        <v>262</v>
      </c>
      <c r="AJ1021" s="100" t="str">
        <f t="shared" si="426"/>
        <v>●</v>
      </c>
      <c r="AK1021" s="100" t="str">
        <f t="shared" si="424"/>
        <v>●</v>
      </c>
      <c r="AL1021" s="100" t="str">
        <f t="shared" si="424"/>
        <v>●</v>
      </c>
      <c r="AM1021" s="100" t="str">
        <f t="shared" si="424"/>
        <v>●</v>
      </c>
      <c r="AP1021" s="100" t="str">
        <f t="shared" si="427"/>
        <v>●</v>
      </c>
      <c r="AQ1021" s="100" t="str">
        <f t="shared" si="425"/>
        <v>●</v>
      </c>
      <c r="AR1021" s="100" t="str">
        <f t="shared" si="425"/>
        <v>●</v>
      </c>
      <c r="AS1021" s="100" t="str">
        <f t="shared" si="425"/>
        <v>●</v>
      </c>
    </row>
    <row r="1022" spans="2:45" s="100" customFormat="1" ht="14.25" customHeight="1">
      <c r="B1022" s="102" t="s">
        <v>103</v>
      </c>
      <c r="C1022" s="106">
        <v>375</v>
      </c>
      <c r="D1022" s="107">
        <v>388</v>
      </c>
      <c r="E1022" s="107">
        <v>322</v>
      </c>
      <c r="F1022" s="107">
        <v>193</v>
      </c>
      <c r="G1022" s="107">
        <f t="shared" si="428"/>
        <v>179</v>
      </c>
      <c r="H1022" s="107">
        <f t="shared" si="430"/>
        <v>-14</v>
      </c>
      <c r="I1022" s="108">
        <f t="shared" si="431"/>
        <v>-7.2538860103626934</v>
      </c>
      <c r="J1022" s="102"/>
      <c r="K1022" s="114" t="s">
        <v>103</v>
      </c>
      <c r="L1022" s="106">
        <v>446</v>
      </c>
      <c r="M1022" s="107">
        <v>528</v>
      </c>
      <c r="N1022" s="107">
        <v>385</v>
      </c>
      <c r="O1022" s="107">
        <v>265</v>
      </c>
      <c r="P1022" s="107">
        <f t="shared" si="429"/>
        <v>243</v>
      </c>
      <c r="Q1022" s="107">
        <f t="shared" si="432"/>
        <v>-22</v>
      </c>
      <c r="R1022" s="108">
        <f t="shared" si="433"/>
        <v>-8.3018867924528301</v>
      </c>
      <c r="S1022" s="108"/>
      <c r="W1022" s="100" t="s">
        <v>365</v>
      </c>
      <c r="X1022" s="100">
        <v>329</v>
      </c>
      <c r="Y1022" s="100">
        <v>375</v>
      </c>
      <c r="Z1022" s="100">
        <v>388</v>
      </c>
      <c r="AA1022" s="100">
        <v>322</v>
      </c>
      <c r="AC1022" s="100" t="s">
        <v>365</v>
      </c>
      <c r="AD1022" s="100">
        <v>489</v>
      </c>
      <c r="AE1022" s="100">
        <v>446</v>
      </c>
      <c r="AF1022" s="100">
        <v>528</v>
      </c>
      <c r="AG1022" s="100">
        <v>385</v>
      </c>
      <c r="AJ1022" s="100" t="str">
        <f t="shared" si="426"/>
        <v>●</v>
      </c>
      <c r="AK1022" s="100" t="str">
        <f t="shared" si="424"/>
        <v>●</v>
      </c>
      <c r="AL1022" s="100" t="str">
        <f t="shared" si="424"/>
        <v>●</v>
      </c>
      <c r="AM1022" s="100" t="str">
        <f t="shared" si="424"/>
        <v>●</v>
      </c>
      <c r="AP1022" s="100" t="str">
        <f t="shared" si="427"/>
        <v>●</v>
      </c>
      <c r="AQ1022" s="100" t="str">
        <f t="shared" si="425"/>
        <v>●</v>
      </c>
      <c r="AR1022" s="100" t="str">
        <f t="shared" si="425"/>
        <v>●</v>
      </c>
      <c r="AS1022" s="100" t="str">
        <f t="shared" si="425"/>
        <v>●</v>
      </c>
    </row>
    <row r="1023" spans="2:45" s="100" customFormat="1" ht="14.25" customHeight="1">
      <c r="B1023" s="102" t="s">
        <v>104</v>
      </c>
      <c r="C1023" s="106">
        <v>298</v>
      </c>
      <c r="D1023" s="107">
        <v>376</v>
      </c>
      <c r="E1023" s="107">
        <v>391</v>
      </c>
      <c r="F1023" s="107">
        <v>307</v>
      </c>
      <c r="G1023" s="107">
        <f t="shared" si="428"/>
        <v>175</v>
      </c>
      <c r="H1023" s="107">
        <f t="shared" si="430"/>
        <v>-132</v>
      </c>
      <c r="I1023" s="108">
        <f t="shared" si="431"/>
        <v>-42.996742671009777</v>
      </c>
      <c r="J1023" s="102"/>
      <c r="K1023" s="114" t="s">
        <v>104</v>
      </c>
      <c r="L1023" s="106">
        <v>453</v>
      </c>
      <c r="M1023" s="107">
        <v>444</v>
      </c>
      <c r="N1023" s="107">
        <v>516</v>
      </c>
      <c r="O1023" s="107">
        <v>368</v>
      </c>
      <c r="P1023" s="107">
        <f t="shared" si="429"/>
        <v>276</v>
      </c>
      <c r="Q1023" s="107">
        <f t="shared" si="432"/>
        <v>-92</v>
      </c>
      <c r="R1023" s="108">
        <f t="shared" si="433"/>
        <v>-25</v>
      </c>
      <c r="S1023" s="108"/>
      <c r="W1023" s="100" t="s">
        <v>366</v>
      </c>
      <c r="X1023" s="100">
        <v>368</v>
      </c>
      <c r="Y1023" s="100">
        <v>298</v>
      </c>
      <c r="Z1023" s="100">
        <v>376</v>
      </c>
      <c r="AA1023" s="100">
        <v>391</v>
      </c>
      <c r="AC1023" s="100" t="s">
        <v>366</v>
      </c>
      <c r="AD1023" s="100">
        <v>519</v>
      </c>
      <c r="AE1023" s="100">
        <v>453</v>
      </c>
      <c r="AF1023" s="100">
        <v>444</v>
      </c>
      <c r="AG1023" s="100">
        <v>516</v>
      </c>
      <c r="AJ1023" s="100" t="str">
        <f t="shared" si="426"/>
        <v>●</v>
      </c>
      <c r="AK1023" s="100" t="str">
        <f t="shared" si="424"/>
        <v>●</v>
      </c>
      <c r="AL1023" s="100" t="str">
        <f t="shared" si="424"/>
        <v>●</v>
      </c>
      <c r="AM1023" s="100" t="str">
        <f t="shared" si="424"/>
        <v>●</v>
      </c>
      <c r="AP1023" s="100" t="str">
        <f t="shared" si="427"/>
        <v>●</v>
      </c>
      <c r="AQ1023" s="100" t="str">
        <f t="shared" si="425"/>
        <v>●</v>
      </c>
      <c r="AR1023" s="100" t="str">
        <f t="shared" si="425"/>
        <v>●</v>
      </c>
      <c r="AS1023" s="100" t="str">
        <f t="shared" si="425"/>
        <v>●</v>
      </c>
    </row>
    <row r="1024" spans="2:45" s="100" customFormat="1" ht="14.25" customHeight="1">
      <c r="B1024" s="102" t="s">
        <v>105</v>
      </c>
      <c r="C1024" s="106">
        <v>338</v>
      </c>
      <c r="D1024" s="107">
        <v>304</v>
      </c>
      <c r="E1024" s="107">
        <v>363</v>
      </c>
      <c r="F1024" s="107">
        <v>389</v>
      </c>
      <c r="G1024" s="107">
        <f t="shared" si="428"/>
        <v>179</v>
      </c>
      <c r="H1024" s="107">
        <f t="shared" si="430"/>
        <v>-210</v>
      </c>
      <c r="I1024" s="108">
        <f t="shared" si="431"/>
        <v>-53.984575835475582</v>
      </c>
      <c r="J1024" s="102"/>
      <c r="K1024" s="114" t="s">
        <v>105</v>
      </c>
      <c r="L1024" s="106">
        <v>484</v>
      </c>
      <c r="M1024" s="107">
        <v>441</v>
      </c>
      <c r="N1024" s="107">
        <v>435</v>
      </c>
      <c r="O1024" s="107">
        <v>514</v>
      </c>
      <c r="P1024" s="107">
        <f t="shared" si="429"/>
        <v>244</v>
      </c>
      <c r="Q1024" s="107">
        <f t="shared" si="432"/>
        <v>-270</v>
      </c>
      <c r="R1024" s="108">
        <f t="shared" si="433"/>
        <v>-52.529182879377437</v>
      </c>
      <c r="S1024" s="108"/>
      <c r="W1024" s="100" t="s">
        <v>367</v>
      </c>
      <c r="X1024" s="100">
        <v>378</v>
      </c>
      <c r="Y1024" s="100">
        <v>338</v>
      </c>
      <c r="Z1024" s="100">
        <v>304</v>
      </c>
      <c r="AA1024" s="100">
        <v>363</v>
      </c>
      <c r="AC1024" s="100" t="s">
        <v>367</v>
      </c>
      <c r="AD1024" s="100">
        <v>476</v>
      </c>
      <c r="AE1024" s="100">
        <v>484</v>
      </c>
      <c r="AF1024" s="100">
        <v>441</v>
      </c>
      <c r="AG1024" s="100">
        <v>435</v>
      </c>
      <c r="AJ1024" s="100" t="str">
        <f t="shared" si="426"/>
        <v>●</v>
      </c>
      <c r="AK1024" s="100" t="str">
        <f t="shared" si="424"/>
        <v>●</v>
      </c>
      <c r="AL1024" s="100" t="str">
        <f t="shared" si="424"/>
        <v>●</v>
      </c>
      <c r="AM1024" s="100" t="str">
        <f t="shared" si="424"/>
        <v>●</v>
      </c>
      <c r="AP1024" s="100" t="str">
        <f t="shared" si="427"/>
        <v>●</v>
      </c>
      <c r="AQ1024" s="100" t="str">
        <f t="shared" si="425"/>
        <v>●</v>
      </c>
      <c r="AR1024" s="100" t="str">
        <f t="shared" si="425"/>
        <v>●</v>
      </c>
      <c r="AS1024" s="100" t="str">
        <f t="shared" si="425"/>
        <v>●</v>
      </c>
    </row>
    <row r="1025" spans="2:45" s="100" customFormat="1" ht="14.25" customHeight="1">
      <c r="B1025" s="102" t="s">
        <v>106</v>
      </c>
      <c r="C1025" s="106">
        <v>332</v>
      </c>
      <c r="D1025" s="107">
        <v>308</v>
      </c>
      <c r="E1025" s="107">
        <v>281</v>
      </c>
      <c r="F1025" s="107">
        <v>341</v>
      </c>
      <c r="G1025" s="107">
        <f t="shared" si="428"/>
        <v>286</v>
      </c>
      <c r="H1025" s="107">
        <f t="shared" si="430"/>
        <v>-55</v>
      </c>
      <c r="I1025" s="108">
        <f t="shared" si="431"/>
        <v>-16.129032258064516</v>
      </c>
      <c r="J1025" s="102"/>
      <c r="K1025" s="114" t="s">
        <v>106</v>
      </c>
      <c r="L1025" s="106">
        <v>441</v>
      </c>
      <c r="M1025" s="107">
        <v>468</v>
      </c>
      <c r="N1025" s="107">
        <v>421</v>
      </c>
      <c r="O1025" s="107">
        <v>373</v>
      </c>
      <c r="P1025" s="107">
        <f t="shared" si="429"/>
        <v>352</v>
      </c>
      <c r="Q1025" s="107">
        <f t="shared" si="432"/>
        <v>-21</v>
      </c>
      <c r="R1025" s="108">
        <f t="shared" si="433"/>
        <v>-5.6300268096514747</v>
      </c>
      <c r="S1025" s="108"/>
      <c r="W1025" s="100" t="s">
        <v>368</v>
      </c>
      <c r="X1025" s="100">
        <v>325</v>
      </c>
      <c r="Y1025" s="100">
        <v>332</v>
      </c>
      <c r="Z1025" s="100">
        <v>308</v>
      </c>
      <c r="AA1025" s="100">
        <v>281</v>
      </c>
      <c r="AC1025" s="100" t="s">
        <v>368</v>
      </c>
      <c r="AD1025" s="100">
        <v>452</v>
      </c>
      <c r="AE1025" s="100">
        <v>441</v>
      </c>
      <c r="AF1025" s="100">
        <v>468</v>
      </c>
      <c r="AG1025" s="100">
        <v>421</v>
      </c>
      <c r="AJ1025" s="100" t="str">
        <f t="shared" si="426"/>
        <v>●</v>
      </c>
      <c r="AK1025" s="100" t="str">
        <f t="shared" si="424"/>
        <v>●</v>
      </c>
      <c r="AL1025" s="100" t="str">
        <f t="shared" si="424"/>
        <v>●</v>
      </c>
      <c r="AM1025" s="100" t="str">
        <f t="shared" si="424"/>
        <v>●</v>
      </c>
      <c r="AP1025" s="100" t="str">
        <f t="shared" si="427"/>
        <v>●</v>
      </c>
      <c r="AQ1025" s="100" t="str">
        <f t="shared" si="425"/>
        <v>●</v>
      </c>
      <c r="AR1025" s="100" t="str">
        <f t="shared" si="425"/>
        <v>●</v>
      </c>
      <c r="AS1025" s="100" t="str">
        <f t="shared" si="425"/>
        <v>●</v>
      </c>
    </row>
    <row r="1026" spans="2:45" s="100" customFormat="1" ht="14.25" customHeight="1">
      <c r="B1026" s="102" t="s">
        <v>107</v>
      </c>
      <c r="C1026" s="106">
        <v>281</v>
      </c>
      <c r="D1026" s="107">
        <v>311</v>
      </c>
      <c r="E1026" s="107">
        <v>283</v>
      </c>
      <c r="F1026" s="107">
        <v>273</v>
      </c>
      <c r="G1026" s="107">
        <f t="shared" si="428"/>
        <v>352</v>
      </c>
      <c r="H1026" s="107">
        <f t="shared" si="430"/>
        <v>79</v>
      </c>
      <c r="I1026" s="108">
        <f t="shared" si="431"/>
        <v>28.937728937728942</v>
      </c>
      <c r="J1026" s="102"/>
      <c r="K1026" s="114" t="s">
        <v>107</v>
      </c>
      <c r="L1026" s="115">
        <v>399</v>
      </c>
      <c r="M1026" s="107">
        <v>388</v>
      </c>
      <c r="N1026" s="107">
        <v>428</v>
      </c>
      <c r="O1026" s="107">
        <v>380</v>
      </c>
      <c r="P1026" s="107">
        <f t="shared" si="429"/>
        <v>438</v>
      </c>
      <c r="Q1026" s="107">
        <f t="shared" si="432"/>
        <v>58</v>
      </c>
      <c r="R1026" s="108">
        <f t="shared" si="433"/>
        <v>15.263157894736842</v>
      </c>
      <c r="S1026" s="108"/>
      <c r="W1026" s="100" t="s">
        <v>369</v>
      </c>
      <c r="X1026" s="100">
        <v>212</v>
      </c>
      <c r="Y1026" s="100">
        <v>281</v>
      </c>
      <c r="Z1026" s="100">
        <v>311</v>
      </c>
      <c r="AA1026" s="100">
        <v>283</v>
      </c>
      <c r="AC1026" s="100" t="s">
        <v>369</v>
      </c>
      <c r="AD1026" s="100">
        <v>346</v>
      </c>
      <c r="AE1026" s="100">
        <v>399</v>
      </c>
      <c r="AF1026" s="100">
        <v>388</v>
      </c>
      <c r="AG1026" s="100">
        <v>428</v>
      </c>
      <c r="AJ1026" s="100" t="str">
        <f t="shared" si="426"/>
        <v>●</v>
      </c>
      <c r="AK1026" s="100" t="str">
        <f t="shared" si="424"/>
        <v>●</v>
      </c>
      <c r="AL1026" s="100" t="str">
        <f t="shared" si="424"/>
        <v>●</v>
      </c>
      <c r="AM1026" s="100" t="str">
        <f t="shared" si="424"/>
        <v>●</v>
      </c>
      <c r="AP1026" s="170" t="str">
        <f t="shared" si="427"/>
        <v>●</v>
      </c>
      <c r="AQ1026" s="100" t="str">
        <f t="shared" si="425"/>
        <v>●</v>
      </c>
      <c r="AR1026" s="100" t="str">
        <f t="shared" si="425"/>
        <v>●</v>
      </c>
      <c r="AS1026" s="100" t="str">
        <f t="shared" si="425"/>
        <v>●</v>
      </c>
    </row>
    <row r="1027" spans="2:45" s="100" customFormat="1" ht="14.25" customHeight="1">
      <c r="B1027" s="102" t="s">
        <v>108</v>
      </c>
      <c r="C1027" s="106">
        <v>162</v>
      </c>
      <c r="D1027" s="107">
        <v>249</v>
      </c>
      <c r="E1027" s="107">
        <v>258</v>
      </c>
      <c r="F1027" s="107">
        <v>227</v>
      </c>
      <c r="G1027" s="107">
        <f t="shared" si="428"/>
        <v>262</v>
      </c>
      <c r="H1027" s="107">
        <f t="shared" si="430"/>
        <v>35</v>
      </c>
      <c r="I1027" s="108">
        <f t="shared" si="431"/>
        <v>15.418502202643172</v>
      </c>
      <c r="J1027" s="102"/>
      <c r="K1027" s="114" t="s">
        <v>108</v>
      </c>
      <c r="L1027" s="115">
        <v>277</v>
      </c>
      <c r="M1027" s="116">
        <v>334</v>
      </c>
      <c r="N1027" s="107">
        <v>350</v>
      </c>
      <c r="O1027" s="107">
        <v>351</v>
      </c>
      <c r="P1027" s="107">
        <f t="shared" si="429"/>
        <v>270</v>
      </c>
      <c r="Q1027" s="107">
        <f t="shared" si="432"/>
        <v>-81</v>
      </c>
      <c r="R1027" s="108">
        <f t="shared" si="433"/>
        <v>-23.076923076923077</v>
      </c>
      <c r="S1027" s="108"/>
      <c r="W1027" s="100" t="s">
        <v>370</v>
      </c>
      <c r="X1027" s="100">
        <v>157</v>
      </c>
      <c r="Y1027" s="100">
        <v>162</v>
      </c>
      <c r="Z1027" s="100">
        <v>249</v>
      </c>
      <c r="AA1027" s="100">
        <v>258</v>
      </c>
      <c r="AC1027" s="100" t="s">
        <v>370</v>
      </c>
      <c r="AD1027" s="100">
        <v>277</v>
      </c>
      <c r="AE1027" s="100">
        <v>276</v>
      </c>
      <c r="AF1027" s="100">
        <v>334</v>
      </c>
      <c r="AG1027" s="100">
        <v>350</v>
      </c>
      <c r="AJ1027" s="100" t="str">
        <f t="shared" si="426"/>
        <v>●</v>
      </c>
      <c r="AK1027" s="100" t="str">
        <f t="shared" si="424"/>
        <v>●</v>
      </c>
      <c r="AL1027" s="100" t="str">
        <f t="shared" si="424"/>
        <v>●</v>
      </c>
      <c r="AM1027" s="100" t="str">
        <f t="shared" si="424"/>
        <v>●</v>
      </c>
      <c r="AP1027" s="170" t="str">
        <f t="shared" si="427"/>
        <v>○</v>
      </c>
      <c r="AQ1027" s="170" t="str">
        <f t="shared" si="425"/>
        <v>●</v>
      </c>
      <c r="AR1027" s="100" t="str">
        <f t="shared" si="425"/>
        <v>●</v>
      </c>
      <c r="AS1027" s="100" t="str">
        <f t="shared" si="425"/>
        <v>●</v>
      </c>
    </row>
    <row r="1028" spans="2:45" s="100" customFormat="1" ht="14.25" customHeight="1">
      <c r="B1028" s="102" t="s">
        <v>109</v>
      </c>
      <c r="C1028" s="106">
        <v>101</v>
      </c>
      <c r="D1028" s="107">
        <v>106</v>
      </c>
      <c r="E1028" s="107">
        <v>181</v>
      </c>
      <c r="F1028" s="107">
        <v>194</v>
      </c>
      <c r="G1028" s="107">
        <f t="shared" si="428"/>
        <v>194</v>
      </c>
      <c r="H1028" s="107">
        <f t="shared" si="430"/>
        <v>0</v>
      </c>
      <c r="I1028" s="108">
        <f t="shared" si="431"/>
        <v>0</v>
      </c>
      <c r="J1028" s="102"/>
      <c r="K1028" s="114" t="s">
        <v>109</v>
      </c>
      <c r="L1028" s="106">
        <v>179</v>
      </c>
      <c r="M1028" s="116">
        <v>202</v>
      </c>
      <c r="N1028" s="107">
        <v>248</v>
      </c>
      <c r="O1028" s="107">
        <v>283</v>
      </c>
      <c r="P1028" s="107">
        <f t="shared" si="429"/>
        <v>251</v>
      </c>
      <c r="Q1028" s="107">
        <f t="shared" si="432"/>
        <v>-32</v>
      </c>
      <c r="R1028" s="108">
        <f t="shared" si="433"/>
        <v>-11.307420494699647</v>
      </c>
      <c r="S1028" s="108"/>
      <c r="W1028" s="100" t="s">
        <v>371</v>
      </c>
      <c r="X1028" s="100">
        <v>66</v>
      </c>
      <c r="Y1028" s="100">
        <v>101</v>
      </c>
      <c r="Z1028" s="100">
        <v>106</v>
      </c>
      <c r="AA1028" s="100">
        <v>181</v>
      </c>
      <c r="AC1028" s="100" t="s">
        <v>371</v>
      </c>
      <c r="AD1028" s="100">
        <v>169</v>
      </c>
      <c r="AE1028" s="100">
        <v>178</v>
      </c>
      <c r="AF1028" s="100">
        <v>202</v>
      </c>
      <c r="AG1028" s="100">
        <v>248</v>
      </c>
      <c r="AJ1028" s="100" t="str">
        <f t="shared" si="426"/>
        <v>●</v>
      </c>
      <c r="AK1028" s="100" t="str">
        <f t="shared" si="424"/>
        <v>●</v>
      </c>
      <c r="AL1028" s="100" t="str">
        <f t="shared" si="424"/>
        <v>●</v>
      </c>
      <c r="AM1028" s="100" t="str">
        <f t="shared" si="424"/>
        <v>●</v>
      </c>
      <c r="AP1028" s="100" t="str">
        <f t="shared" si="427"/>
        <v>●</v>
      </c>
      <c r="AQ1028" s="170" t="str">
        <f t="shared" si="425"/>
        <v>●</v>
      </c>
      <c r="AR1028" s="100" t="str">
        <f t="shared" si="425"/>
        <v>●</v>
      </c>
      <c r="AS1028" s="100" t="str">
        <f t="shared" si="425"/>
        <v>●</v>
      </c>
    </row>
    <row r="1029" spans="2:45" s="100" customFormat="1" ht="14.25" customHeight="1">
      <c r="B1029" s="102" t="s">
        <v>110</v>
      </c>
      <c r="C1029" s="106">
        <v>47</v>
      </c>
      <c r="D1029" s="107">
        <v>82</v>
      </c>
      <c r="E1029" s="107">
        <v>95</v>
      </c>
      <c r="F1029" s="107">
        <v>158</v>
      </c>
      <c r="G1029" s="107">
        <f t="shared" si="428"/>
        <v>193</v>
      </c>
      <c r="H1029" s="107">
        <f t="shared" si="430"/>
        <v>35</v>
      </c>
      <c r="I1029" s="108">
        <f t="shared" si="431"/>
        <v>22.151898734177212</v>
      </c>
      <c r="J1029" s="102"/>
      <c r="K1029" s="114" t="s">
        <v>110</v>
      </c>
      <c r="L1029" s="106">
        <v>122</v>
      </c>
      <c r="M1029" s="107">
        <v>149</v>
      </c>
      <c r="N1029" s="107">
        <v>199</v>
      </c>
      <c r="O1029" s="107">
        <v>236</v>
      </c>
      <c r="P1029" s="107">
        <f t="shared" si="429"/>
        <v>279</v>
      </c>
      <c r="Q1029" s="107">
        <f t="shared" si="432"/>
        <v>43</v>
      </c>
      <c r="R1029" s="108">
        <f t="shared" si="433"/>
        <v>18.220338983050848</v>
      </c>
      <c r="S1029" s="108"/>
      <c r="W1029" s="100" t="s">
        <v>378</v>
      </c>
      <c r="X1029" s="100">
        <v>28</v>
      </c>
      <c r="Y1029" s="100">
        <v>47</v>
      </c>
      <c r="Z1029" s="100">
        <v>82</v>
      </c>
      <c r="AA1029" s="100">
        <v>95</v>
      </c>
      <c r="AC1029" s="100" t="s">
        <v>378</v>
      </c>
      <c r="AD1029" s="100">
        <v>89</v>
      </c>
      <c r="AE1029" s="100">
        <v>122</v>
      </c>
      <c r="AF1029" s="100">
        <v>149</v>
      </c>
      <c r="AG1029" s="100">
        <v>199</v>
      </c>
      <c r="AJ1029" s="100" t="str">
        <f t="shared" si="426"/>
        <v>●</v>
      </c>
      <c r="AK1029" s="100" t="str">
        <f t="shared" si="424"/>
        <v>●</v>
      </c>
      <c r="AL1029" s="100" t="str">
        <f t="shared" si="424"/>
        <v>●</v>
      </c>
      <c r="AM1029" s="100" t="str">
        <f t="shared" si="424"/>
        <v>●</v>
      </c>
      <c r="AP1029" s="100" t="str">
        <f t="shared" si="427"/>
        <v>●</v>
      </c>
      <c r="AQ1029" s="100" t="str">
        <f t="shared" si="425"/>
        <v>●</v>
      </c>
      <c r="AR1029" s="100" t="str">
        <f t="shared" si="425"/>
        <v>●</v>
      </c>
      <c r="AS1029" s="100" t="str">
        <f t="shared" si="425"/>
        <v>●</v>
      </c>
    </row>
    <row r="1030" spans="2:45" s="100" customFormat="1" ht="14.25" customHeight="1">
      <c r="B1030" s="119" t="s">
        <v>111</v>
      </c>
      <c r="C1030" s="120" t="s">
        <v>313</v>
      </c>
      <c r="D1030" s="116" t="s">
        <v>313</v>
      </c>
      <c r="E1030" s="116" t="s">
        <v>313</v>
      </c>
      <c r="F1030" s="116" t="s">
        <v>313</v>
      </c>
      <c r="G1030" s="107">
        <f t="shared" si="428"/>
        <v>16</v>
      </c>
      <c r="H1030" s="107"/>
      <c r="I1030" s="108"/>
      <c r="K1030" s="119" t="s">
        <v>111</v>
      </c>
      <c r="L1030" s="120" t="s">
        <v>313</v>
      </c>
      <c r="M1030" s="116" t="s">
        <v>313</v>
      </c>
      <c r="N1030" s="116" t="s">
        <v>313</v>
      </c>
      <c r="O1030" s="116" t="s">
        <v>313</v>
      </c>
      <c r="P1030" s="107">
        <f t="shared" si="429"/>
        <v>124</v>
      </c>
      <c r="Q1030" s="107"/>
      <c r="R1030" s="108"/>
    </row>
    <row r="1031" spans="2:45" s="100" customFormat="1" ht="14.25" customHeight="1">
      <c r="G1031" s="168"/>
      <c r="P1031" s="168"/>
    </row>
    <row r="1032" spans="2:45" s="100" customFormat="1" ht="14.25" customHeight="1">
      <c r="G1032" s="168"/>
      <c r="P1032" s="168"/>
    </row>
    <row r="1033" spans="2:45" s="99" customFormat="1" ht="14.25" customHeight="1">
      <c r="B1033" s="99" t="str">
        <f>LEFT(B1003,LEN(B1003)-2)&amp;+"男"</f>
        <v>最上・男</v>
      </c>
      <c r="K1033" s="99" t="str">
        <f>LEFT(K1003,LEN(K1003)-2)&amp;+"男"</f>
        <v>花園・男</v>
      </c>
      <c r="W1033" s="100"/>
      <c r="X1033" s="100"/>
      <c r="Y1033" s="100"/>
      <c r="Z1033" s="100"/>
      <c r="AA1033" s="100"/>
      <c r="AB1033" s="100"/>
      <c r="AC1033" s="100"/>
      <c r="AD1033" s="100"/>
      <c r="AE1033" s="100"/>
      <c r="AF1033" s="100"/>
      <c r="AG1033" s="100"/>
    </row>
    <row r="1034" spans="2:45" s="100" customFormat="1" ht="14.25" customHeight="1">
      <c r="B1034" s="583" t="s">
        <v>335</v>
      </c>
      <c r="C1034" s="101"/>
      <c r="D1034" s="101"/>
      <c r="E1034" s="101"/>
      <c r="F1034" s="101"/>
      <c r="G1034" s="135"/>
      <c r="H1034" s="131"/>
      <c r="I1034" s="131"/>
      <c r="J1034" s="102"/>
      <c r="K1034" s="583" t="s">
        <v>335</v>
      </c>
      <c r="L1034" s="101"/>
      <c r="M1034" s="101"/>
      <c r="N1034" s="101"/>
      <c r="O1034" s="101"/>
      <c r="P1034" s="135"/>
      <c r="Q1034" s="131"/>
      <c r="R1034" s="131"/>
      <c r="S1034" s="103"/>
    </row>
    <row r="1035" spans="2:45" s="100" customFormat="1" ht="14.25" customHeight="1">
      <c r="B1035" s="584"/>
      <c r="C1035" s="130" t="str">
        <f>$C$4</f>
        <v>平成7年</v>
      </c>
      <c r="D1035" s="130" t="str">
        <f>$D$4</f>
        <v>平成12年</v>
      </c>
      <c r="E1035" s="130" t="str">
        <f>$E$4</f>
        <v>平成17年</v>
      </c>
      <c r="F1035" s="130" t="str">
        <f>$F$4</f>
        <v>平成22年</v>
      </c>
      <c r="G1035" s="130" t="s">
        <v>410</v>
      </c>
      <c r="H1035" s="133" t="str">
        <f>$H$4</f>
        <v>対平成</v>
      </c>
      <c r="I1035" s="134" t="str">
        <f>$I$4</f>
        <v>22年</v>
      </c>
      <c r="J1035" s="102"/>
      <c r="K1035" s="584"/>
      <c r="L1035" s="130" t="str">
        <f>$C$4</f>
        <v>平成7年</v>
      </c>
      <c r="M1035" s="130" t="str">
        <f>$D$4</f>
        <v>平成12年</v>
      </c>
      <c r="N1035" s="130" t="str">
        <f>$E$4</f>
        <v>平成17年</v>
      </c>
      <c r="O1035" s="130" t="str">
        <f>$F$4</f>
        <v>平成22年</v>
      </c>
      <c r="P1035" s="130" t="s">
        <v>410</v>
      </c>
      <c r="Q1035" s="133" t="str">
        <f>$H$4</f>
        <v>対平成</v>
      </c>
      <c r="R1035" s="134" t="str">
        <f>$I$4</f>
        <v>22年</v>
      </c>
      <c r="S1035" s="103"/>
    </row>
    <row r="1036" spans="2:45" s="100" customFormat="1" ht="14.25" customHeight="1">
      <c r="B1036" s="585"/>
      <c r="C1036" s="104"/>
      <c r="D1036" s="104"/>
      <c r="E1036" s="104"/>
      <c r="F1036" s="104"/>
      <c r="G1036" s="104"/>
      <c r="H1036" s="132" t="s">
        <v>88</v>
      </c>
      <c r="I1036" s="133" t="s">
        <v>398</v>
      </c>
      <c r="J1036" s="102"/>
      <c r="K1036" s="585"/>
      <c r="L1036" s="104"/>
      <c r="M1036" s="104"/>
      <c r="N1036" s="104"/>
      <c r="O1036" s="104"/>
      <c r="P1036" s="104"/>
      <c r="Q1036" s="132" t="s">
        <v>88</v>
      </c>
      <c r="R1036" s="133" t="s">
        <v>398</v>
      </c>
      <c r="S1036" s="103"/>
    </row>
    <row r="1037" spans="2:45" s="199" customFormat="1" ht="14.25" customHeight="1">
      <c r="B1037" s="200" t="s">
        <v>90</v>
      </c>
      <c r="C1037" s="198">
        <v>2088</v>
      </c>
      <c r="D1037" s="194">
        <v>2022</v>
      </c>
      <c r="E1037" s="194">
        <v>1813</v>
      </c>
      <c r="F1037" s="194">
        <v>1657</v>
      </c>
      <c r="G1037" s="194">
        <f>IF(COUNTIF(G1042:G1060,"x"),"x",IF(SUM(G1042:G1060)=0,"-",SUM(G1042:G1060)))</f>
        <v>1343</v>
      </c>
      <c r="H1037" s="193">
        <f t="shared" ref="H1037:H1040" si="434">IF(G1037="x","x",IF(AND(G1037="-",F1037="-"),"-",IF(AND(G1037="-",F1037&gt;0),F1037*-1,IF(AND(G1037&gt;0,F1037="-"),G1037,G1037-F1037))))</f>
        <v>-314</v>
      </c>
      <c r="I1037" s="195">
        <f t="shared" ref="I1037:I1040" si="435">IF(H1037="x","x",IF(H1037="-","-",IF(AND(F1037="-",G1037&gt;0),"皆増",IF(AND(F1037&gt;0,G1037="-"),"皆減",H1037/F1037*100))))</f>
        <v>-18.949909474954737</v>
      </c>
      <c r="J1037" s="196"/>
      <c r="K1037" s="197" t="s">
        <v>90</v>
      </c>
      <c r="L1037" s="202">
        <v>2336</v>
      </c>
      <c r="M1037" s="203">
        <v>2173</v>
      </c>
      <c r="N1037" s="194">
        <v>2110</v>
      </c>
      <c r="O1037" s="203">
        <v>1966</v>
      </c>
      <c r="P1037" s="194">
        <f>IF(COUNTIF(P1042:P1060,"x"),"x",IF(SUM(P1042:P1060)=0,"-",SUM(P1042:P1060)))</f>
        <v>1759</v>
      </c>
      <c r="Q1037" s="193">
        <f t="shared" ref="Q1037:Q1040" si="436">IF(P1037="x","x",IF(AND(P1037="-",O1037="-"),"-",IF(AND(P1037="-",O1037&gt;0),O1037*-1,IF(AND(P1037&gt;0,O1037="-"),P1037,P1037-O1037))))</f>
        <v>-207</v>
      </c>
      <c r="R1037" s="195">
        <f t="shared" ref="R1037:R1040" si="437">IF(Q1037="x","x",IF(Q1037="-","-",IF(AND(O1037="-",P1037&gt;0),"皆増",IF(AND(O1037&gt;0,P1037="-"),"皆減",Q1037/O1037*100))))</f>
        <v>-10.528992878942015</v>
      </c>
      <c r="S1037" s="195"/>
      <c r="W1037" s="199" t="s">
        <v>373</v>
      </c>
      <c r="X1037" s="199">
        <v>2302</v>
      </c>
      <c r="Y1037" s="199">
        <v>2088</v>
      </c>
      <c r="Z1037" s="199">
        <v>2022</v>
      </c>
      <c r="AA1037" s="199">
        <v>1813</v>
      </c>
      <c r="AC1037" s="199" t="s">
        <v>373</v>
      </c>
      <c r="AD1037" s="199">
        <v>2613</v>
      </c>
      <c r="AE1037" s="199">
        <v>2335</v>
      </c>
      <c r="AF1037" s="199">
        <v>2173</v>
      </c>
      <c r="AG1037" s="199">
        <v>2110</v>
      </c>
      <c r="AJ1037" s="199" t="str">
        <f>IF(C1037=X1037,"○","●")</f>
        <v>●</v>
      </c>
      <c r="AK1037" s="199" t="str">
        <f t="shared" ref="AK1037:AM1059" si="438">IF(D1037=Y1037,"○","●")</f>
        <v>●</v>
      </c>
      <c r="AL1037" s="199" t="str">
        <f t="shared" si="438"/>
        <v>●</v>
      </c>
      <c r="AM1037" s="199" t="str">
        <f t="shared" si="438"/>
        <v>●</v>
      </c>
      <c r="AP1037" s="204" t="str">
        <f>IF(L1037=AD1037,"○","●")</f>
        <v>●</v>
      </c>
      <c r="AQ1037" s="204" t="str">
        <f t="shared" ref="AQ1037:AS1059" si="439">IF(M1037=AE1037,"○","●")</f>
        <v>●</v>
      </c>
      <c r="AR1037" s="199" t="str">
        <f t="shared" si="439"/>
        <v>●</v>
      </c>
      <c r="AS1037" s="199" t="str">
        <f t="shared" si="439"/>
        <v>●</v>
      </c>
    </row>
    <row r="1038" spans="2:45" s="100" customFormat="1" ht="14.25" customHeight="1">
      <c r="B1038" s="105" t="s">
        <v>91</v>
      </c>
      <c r="C1038" s="106">
        <v>308</v>
      </c>
      <c r="D1038" s="107">
        <v>250</v>
      </c>
      <c r="E1038" s="107">
        <v>204</v>
      </c>
      <c r="F1038" s="107">
        <v>188</v>
      </c>
      <c r="G1038" s="107">
        <f>IF(COUNTIF(G1042:G1044,"x"),"x",IF(SUM(G1042:G1044)=0,"-",SUM(G1042:G1044)))</f>
        <v>136</v>
      </c>
      <c r="H1038" s="107">
        <f t="shared" si="434"/>
        <v>-52</v>
      </c>
      <c r="I1038" s="108">
        <f t="shared" si="435"/>
        <v>-27.659574468085108</v>
      </c>
      <c r="J1038" s="102"/>
      <c r="K1038" s="109" t="s">
        <v>91</v>
      </c>
      <c r="L1038" s="106">
        <v>249</v>
      </c>
      <c r="M1038" s="107">
        <v>211</v>
      </c>
      <c r="N1038" s="107">
        <v>185</v>
      </c>
      <c r="O1038" s="107">
        <v>191</v>
      </c>
      <c r="P1038" s="107">
        <f>IF(COUNTIF(P1042:P1044,"x"),"x",IF(SUM(P1042:P1044)=0,"-",SUM(P1042:P1044)))</f>
        <v>148</v>
      </c>
      <c r="Q1038" s="107">
        <f t="shared" si="436"/>
        <v>-43</v>
      </c>
      <c r="R1038" s="108">
        <f t="shared" si="437"/>
        <v>-22.513089005235599</v>
      </c>
      <c r="S1038" s="108"/>
      <c r="W1038" s="100" t="s">
        <v>374</v>
      </c>
      <c r="X1038" s="100">
        <v>436</v>
      </c>
      <c r="Y1038" s="100">
        <v>308</v>
      </c>
      <c r="Z1038" s="100">
        <v>250</v>
      </c>
      <c r="AA1038" s="100">
        <v>204</v>
      </c>
      <c r="AC1038" s="100" t="s">
        <v>374</v>
      </c>
      <c r="AD1038" s="100">
        <v>355</v>
      </c>
      <c r="AE1038" s="100">
        <v>249</v>
      </c>
      <c r="AF1038" s="100">
        <v>211</v>
      </c>
      <c r="AG1038" s="100">
        <v>185</v>
      </c>
      <c r="AJ1038" s="100" t="str">
        <f t="shared" ref="AJ1038:AJ1059" si="440">IF(C1038=X1038,"○","●")</f>
        <v>●</v>
      </c>
      <c r="AK1038" s="100" t="str">
        <f t="shared" si="438"/>
        <v>●</v>
      </c>
      <c r="AL1038" s="100" t="str">
        <f t="shared" si="438"/>
        <v>●</v>
      </c>
      <c r="AM1038" s="100" t="str">
        <f t="shared" si="438"/>
        <v>●</v>
      </c>
      <c r="AP1038" s="100" t="str">
        <f t="shared" ref="AP1038:AP1059" si="441">IF(L1038=AD1038,"○","●")</f>
        <v>●</v>
      </c>
      <c r="AQ1038" s="100" t="str">
        <f t="shared" si="439"/>
        <v>●</v>
      </c>
      <c r="AR1038" s="100" t="str">
        <f t="shared" si="439"/>
        <v>●</v>
      </c>
      <c r="AS1038" s="100" t="str">
        <f>IF(O1038=AG1038,"○","●")</f>
        <v>●</v>
      </c>
    </row>
    <row r="1039" spans="2:45" s="100" customFormat="1" ht="14.25" customHeight="1">
      <c r="B1039" s="105" t="s">
        <v>92</v>
      </c>
      <c r="C1039" s="106">
        <v>1421</v>
      </c>
      <c r="D1039" s="107">
        <v>1347</v>
      </c>
      <c r="E1039" s="107">
        <v>1166</v>
      </c>
      <c r="F1039" s="107">
        <v>989</v>
      </c>
      <c r="G1039" s="296">
        <f>IF(COUNTIF(G1045:G1054,"x"),"x",IF(SUM(G1045:G1054)=0,"-",SUM(G1045:G1054)))</f>
        <v>662</v>
      </c>
      <c r="H1039" s="107">
        <f t="shared" si="434"/>
        <v>-327</v>
      </c>
      <c r="I1039" s="108">
        <f t="shared" si="435"/>
        <v>-33.063700707785642</v>
      </c>
      <c r="J1039" s="102"/>
      <c r="K1039" s="109" t="s">
        <v>92</v>
      </c>
      <c r="L1039" s="106">
        <v>1581</v>
      </c>
      <c r="M1039" s="107">
        <v>1414</v>
      </c>
      <c r="N1039" s="107">
        <v>1349</v>
      </c>
      <c r="O1039" s="107">
        <v>1209</v>
      </c>
      <c r="P1039" s="296">
        <f>IF(COUNTIF(P1045:P1054,"x"),"x",IF(SUM(P1045:P1054)=0,"-",SUM(P1045:P1054)))</f>
        <v>964</v>
      </c>
      <c r="Q1039" s="107">
        <f t="shared" si="436"/>
        <v>-245</v>
      </c>
      <c r="R1039" s="108">
        <f t="shared" si="437"/>
        <v>-20.264681555004135</v>
      </c>
      <c r="S1039" s="108"/>
      <c r="W1039" s="100" t="s">
        <v>375</v>
      </c>
      <c r="X1039" s="100">
        <v>1542</v>
      </c>
      <c r="Y1039" s="100">
        <v>1421</v>
      </c>
      <c r="Z1039" s="100">
        <v>1347</v>
      </c>
      <c r="AA1039" s="100">
        <v>1166</v>
      </c>
      <c r="AC1039" s="100" t="s">
        <v>375</v>
      </c>
      <c r="AD1039" s="100">
        <v>1779</v>
      </c>
      <c r="AE1039" s="100">
        <v>1581</v>
      </c>
      <c r="AF1039" s="100">
        <v>1414</v>
      </c>
      <c r="AG1039" s="100">
        <v>1349</v>
      </c>
      <c r="AJ1039" s="100" t="str">
        <f t="shared" si="440"/>
        <v>●</v>
      </c>
      <c r="AK1039" s="100" t="str">
        <f t="shared" si="438"/>
        <v>●</v>
      </c>
      <c r="AL1039" s="100" t="str">
        <f>IF(E1039=Z1039,"○","●")</f>
        <v>●</v>
      </c>
      <c r="AM1039" s="100" t="str">
        <f t="shared" si="438"/>
        <v>●</v>
      </c>
      <c r="AP1039" s="100" t="str">
        <f t="shared" si="441"/>
        <v>●</v>
      </c>
      <c r="AQ1039" s="100" t="str">
        <f t="shared" si="439"/>
        <v>●</v>
      </c>
      <c r="AR1039" s="100" t="str">
        <f t="shared" si="439"/>
        <v>●</v>
      </c>
      <c r="AS1039" s="100" t="str">
        <f t="shared" si="439"/>
        <v>●</v>
      </c>
    </row>
    <row r="1040" spans="2:45" s="100" customFormat="1" ht="14.25" customHeight="1">
      <c r="B1040" s="105" t="s">
        <v>93</v>
      </c>
      <c r="C1040" s="106">
        <v>359</v>
      </c>
      <c r="D1040" s="107">
        <v>425</v>
      </c>
      <c r="E1040" s="107">
        <v>443</v>
      </c>
      <c r="F1040" s="107">
        <v>480</v>
      </c>
      <c r="G1040" s="107">
        <f>IF(COUNTIF(G1055:G1059,"x"),"x",IF(SUM(G1055,G1059)=0,"-",SUM(G1055:G1059)))</f>
        <v>534</v>
      </c>
      <c r="H1040" s="107">
        <f t="shared" si="434"/>
        <v>54</v>
      </c>
      <c r="I1040" s="108">
        <f t="shared" si="435"/>
        <v>11.25</v>
      </c>
      <c r="J1040" s="102"/>
      <c r="K1040" s="109" t="s">
        <v>93</v>
      </c>
      <c r="L1040" s="115">
        <v>506</v>
      </c>
      <c r="M1040" s="116">
        <v>548</v>
      </c>
      <c r="N1040" s="107">
        <v>576</v>
      </c>
      <c r="O1040" s="107">
        <v>566</v>
      </c>
      <c r="P1040" s="107">
        <f>IF(COUNTIF(P1055:P1059,"x"),"x",IF(SUM(P1055,P1059)=0,"-",SUM(P1055:P1059)))</f>
        <v>576</v>
      </c>
      <c r="Q1040" s="107">
        <f t="shared" si="436"/>
        <v>10</v>
      </c>
      <c r="R1040" s="108">
        <f t="shared" si="437"/>
        <v>1.7667844522968199</v>
      </c>
      <c r="S1040" s="108"/>
      <c r="W1040" s="99" t="s">
        <v>376</v>
      </c>
      <c r="X1040" s="99">
        <v>324</v>
      </c>
      <c r="Y1040" s="99">
        <v>359</v>
      </c>
      <c r="Z1040" s="99">
        <v>425</v>
      </c>
      <c r="AA1040" s="99">
        <v>443</v>
      </c>
      <c r="AB1040" s="99"/>
      <c r="AC1040" s="99" t="s">
        <v>376</v>
      </c>
      <c r="AD1040" s="99">
        <v>479</v>
      </c>
      <c r="AE1040" s="99">
        <v>505</v>
      </c>
      <c r="AF1040" s="99">
        <v>548</v>
      </c>
      <c r="AG1040" s="99">
        <v>576</v>
      </c>
      <c r="AJ1040" s="100" t="str">
        <f t="shared" si="440"/>
        <v>●</v>
      </c>
      <c r="AK1040" s="100" t="str">
        <f t="shared" si="438"/>
        <v>●</v>
      </c>
      <c r="AL1040" s="100" t="str">
        <f t="shared" si="438"/>
        <v>●</v>
      </c>
      <c r="AM1040" s="100" t="str">
        <f t="shared" si="438"/>
        <v>●</v>
      </c>
      <c r="AP1040" s="170" t="str">
        <f t="shared" si="441"/>
        <v>●</v>
      </c>
      <c r="AQ1040" s="170" t="str">
        <f t="shared" si="439"/>
        <v>●</v>
      </c>
      <c r="AR1040" s="100" t="str">
        <f t="shared" si="439"/>
        <v>●</v>
      </c>
      <c r="AS1040" s="100" t="str">
        <f t="shared" si="439"/>
        <v>●</v>
      </c>
    </row>
    <row r="1041" spans="2:45" s="100" customFormat="1" ht="14.25" customHeight="1">
      <c r="B1041" s="102"/>
      <c r="C1041" s="106"/>
      <c r="D1041" s="112"/>
      <c r="E1041" s="112"/>
      <c r="F1041" s="112"/>
      <c r="G1041" s="112"/>
      <c r="H1041" s="112"/>
      <c r="I1041" s="113"/>
      <c r="J1041" s="102"/>
      <c r="K1041" s="114"/>
      <c r="L1041" s="106"/>
      <c r="M1041" s="112"/>
      <c r="N1041" s="112"/>
      <c r="O1041" s="112"/>
      <c r="P1041" s="112"/>
      <c r="Q1041" s="112"/>
      <c r="R1041" s="113"/>
      <c r="S1041" s="113"/>
      <c r="AJ1041" s="100" t="str">
        <f t="shared" si="440"/>
        <v>○</v>
      </c>
      <c r="AK1041" s="100" t="str">
        <f t="shared" si="438"/>
        <v>○</v>
      </c>
      <c r="AL1041" s="100" t="str">
        <f t="shared" si="438"/>
        <v>○</v>
      </c>
      <c r="AM1041" s="100" t="str">
        <f t="shared" si="438"/>
        <v>○</v>
      </c>
      <c r="AP1041" s="100" t="str">
        <f t="shared" si="441"/>
        <v>○</v>
      </c>
      <c r="AQ1041" s="100" t="str">
        <f t="shared" si="439"/>
        <v>○</v>
      </c>
      <c r="AR1041" s="100" t="str">
        <f t="shared" si="439"/>
        <v>○</v>
      </c>
      <c r="AS1041" s="100" t="str">
        <f t="shared" si="439"/>
        <v>○</v>
      </c>
    </row>
    <row r="1042" spans="2:45" s="100" customFormat="1" ht="14.25" customHeight="1">
      <c r="B1042" s="102" t="s">
        <v>94</v>
      </c>
      <c r="C1042" s="106">
        <v>56</v>
      </c>
      <c r="D1042" s="107">
        <v>80</v>
      </c>
      <c r="E1042" s="107">
        <v>62</v>
      </c>
      <c r="F1042" s="107">
        <v>60</v>
      </c>
      <c r="G1042" s="107">
        <f>第2表01元データ!X40</f>
        <v>33</v>
      </c>
      <c r="H1042" s="107">
        <f t="shared" ref="H1042:H1059" si="442">IF(G1042="x","x",IF(AND(G1042="-",F1042="-"),"-",IF(AND(G1042="-",F1042&gt;0),F1042*-1,IF(AND(G1042&gt;0,F1042="-"),G1042,G1042-F1042))))</f>
        <v>-27</v>
      </c>
      <c r="I1042" s="108">
        <f t="shared" ref="I1042:I1059" si="443">IF(H1042="x","x",IF(H1042="-","-",IF(AND(F1042="-",G1042&gt;0),"皆増",IF(AND(F1042&gt;0,G1042="-"),"皆減",H1042/F1042*100))))</f>
        <v>-45</v>
      </c>
      <c r="J1042" s="102"/>
      <c r="K1042" s="114" t="s">
        <v>94</v>
      </c>
      <c r="L1042" s="106">
        <v>69</v>
      </c>
      <c r="M1042" s="107">
        <v>56</v>
      </c>
      <c r="N1042" s="107">
        <v>48</v>
      </c>
      <c r="O1042" s="107">
        <v>55</v>
      </c>
      <c r="P1042" s="107">
        <f>第2表01元データ!Z40</f>
        <v>30</v>
      </c>
      <c r="Q1042" s="107">
        <f t="shared" ref="Q1042:Q1059" si="444">IF(P1042="x","x",IF(AND(P1042="-",O1042="-"),"-",IF(AND(P1042="-",O1042&gt;0),O1042*-1,IF(AND(P1042&gt;0,O1042="-"),P1042,P1042-O1042))))</f>
        <v>-25</v>
      </c>
      <c r="R1042" s="108">
        <f t="shared" ref="R1042:R1059" si="445">IF(Q1042="x","x",IF(Q1042="-","-",IF(AND(O1042="-",P1042&gt;0),"皆増",IF(AND(O1042&gt;0,P1042="-"),"皆減",Q1042/O1042*100))))</f>
        <v>-45.454545454545453</v>
      </c>
      <c r="S1042" s="108"/>
      <c r="T1042" s="100">
        <v>101</v>
      </c>
      <c r="W1042" s="100" t="s">
        <v>377</v>
      </c>
      <c r="X1042" s="100">
        <v>105</v>
      </c>
      <c r="Y1042" s="100">
        <v>56</v>
      </c>
      <c r="Z1042" s="100">
        <v>80</v>
      </c>
      <c r="AA1042" s="100">
        <v>62</v>
      </c>
      <c r="AC1042" s="100" t="s">
        <v>377</v>
      </c>
      <c r="AD1042" s="100">
        <v>95</v>
      </c>
      <c r="AE1042" s="100">
        <v>69</v>
      </c>
      <c r="AF1042" s="100">
        <v>56</v>
      </c>
      <c r="AG1042" s="100">
        <v>48</v>
      </c>
      <c r="AJ1042" s="100" t="str">
        <f t="shared" si="440"/>
        <v>●</v>
      </c>
      <c r="AK1042" s="100" t="str">
        <f t="shared" si="438"/>
        <v>●</v>
      </c>
      <c r="AL1042" s="100" t="str">
        <f t="shared" si="438"/>
        <v>●</v>
      </c>
      <c r="AM1042" s="100" t="str">
        <f t="shared" si="438"/>
        <v>●</v>
      </c>
      <c r="AP1042" s="100" t="str">
        <f t="shared" si="441"/>
        <v>●</v>
      </c>
      <c r="AQ1042" s="100" t="str">
        <f t="shared" si="439"/>
        <v>●</v>
      </c>
      <c r="AR1042" s="100" t="str">
        <f t="shared" si="439"/>
        <v>●</v>
      </c>
      <c r="AS1042" s="100" t="str">
        <f t="shared" si="439"/>
        <v>●</v>
      </c>
    </row>
    <row r="1043" spans="2:45" s="100" customFormat="1" ht="14.25" customHeight="1">
      <c r="B1043" s="102" t="s">
        <v>95</v>
      </c>
      <c r="C1043" s="106">
        <v>94</v>
      </c>
      <c r="D1043" s="107">
        <v>79</v>
      </c>
      <c r="E1043" s="107">
        <v>72</v>
      </c>
      <c r="F1043" s="107">
        <v>60</v>
      </c>
      <c r="G1043" s="107">
        <f>第2表01元データ!X41</f>
        <v>42</v>
      </c>
      <c r="H1043" s="107">
        <f t="shared" si="442"/>
        <v>-18</v>
      </c>
      <c r="I1043" s="108">
        <f t="shared" si="443"/>
        <v>-30</v>
      </c>
      <c r="J1043" s="102"/>
      <c r="K1043" s="114" t="s">
        <v>95</v>
      </c>
      <c r="L1043" s="106">
        <v>84</v>
      </c>
      <c r="M1043" s="107">
        <v>66</v>
      </c>
      <c r="N1043" s="107">
        <v>63</v>
      </c>
      <c r="O1043" s="107">
        <v>70</v>
      </c>
      <c r="P1043" s="107">
        <f>第2表01元データ!Z41</f>
        <v>67</v>
      </c>
      <c r="Q1043" s="107">
        <f t="shared" si="444"/>
        <v>-3</v>
      </c>
      <c r="R1043" s="108">
        <f t="shared" si="445"/>
        <v>-4.2857142857142856</v>
      </c>
      <c r="S1043" s="108"/>
      <c r="T1043" s="100">
        <v>102</v>
      </c>
      <c r="W1043" s="100" t="s">
        <v>356</v>
      </c>
      <c r="X1043" s="100">
        <v>149</v>
      </c>
      <c r="Y1043" s="100">
        <v>94</v>
      </c>
      <c r="Z1043" s="100">
        <v>79</v>
      </c>
      <c r="AA1043" s="100">
        <v>72</v>
      </c>
      <c r="AC1043" s="100" t="s">
        <v>356</v>
      </c>
      <c r="AD1043" s="100">
        <v>88</v>
      </c>
      <c r="AE1043" s="100">
        <v>84</v>
      </c>
      <c r="AF1043" s="100">
        <v>66</v>
      </c>
      <c r="AG1043" s="100">
        <v>63</v>
      </c>
      <c r="AJ1043" s="100" t="str">
        <f t="shared" si="440"/>
        <v>●</v>
      </c>
      <c r="AK1043" s="100" t="str">
        <f t="shared" si="438"/>
        <v>●</v>
      </c>
      <c r="AL1043" s="100" t="str">
        <f t="shared" si="438"/>
        <v>●</v>
      </c>
      <c r="AM1043" s="100" t="str">
        <f t="shared" si="438"/>
        <v>●</v>
      </c>
      <c r="AP1043" s="100" t="str">
        <f t="shared" si="441"/>
        <v>●</v>
      </c>
      <c r="AQ1043" s="100" t="str">
        <f t="shared" si="439"/>
        <v>●</v>
      </c>
      <c r="AR1043" s="100" t="str">
        <f t="shared" si="439"/>
        <v>●</v>
      </c>
      <c r="AS1043" s="100" t="str">
        <f t="shared" si="439"/>
        <v>●</v>
      </c>
    </row>
    <row r="1044" spans="2:45" s="100" customFormat="1" ht="14.25" customHeight="1">
      <c r="B1044" s="102" t="s">
        <v>96</v>
      </c>
      <c r="C1044" s="106">
        <v>158</v>
      </c>
      <c r="D1044" s="107">
        <v>91</v>
      </c>
      <c r="E1044" s="107">
        <v>70</v>
      </c>
      <c r="F1044" s="107">
        <v>68</v>
      </c>
      <c r="G1044" s="107">
        <f>第2表01元データ!X42</f>
        <v>61</v>
      </c>
      <c r="H1044" s="107">
        <f t="shared" si="442"/>
        <v>-7</v>
      </c>
      <c r="I1044" s="108">
        <f t="shared" si="443"/>
        <v>-10.294117647058822</v>
      </c>
      <c r="J1044" s="102"/>
      <c r="K1044" s="114" t="s">
        <v>96</v>
      </c>
      <c r="L1044" s="106">
        <v>96</v>
      </c>
      <c r="M1044" s="107">
        <v>89</v>
      </c>
      <c r="N1044" s="107">
        <v>74</v>
      </c>
      <c r="O1044" s="107">
        <v>66</v>
      </c>
      <c r="P1044" s="107">
        <f>第2表01元データ!Z42</f>
        <v>51</v>
      </c>
      <c r="Q1044" s="107">
        <f t="shared" si="444"/>
        <v>-15</v>
      </c>
      <c r="R1044" s="108">
        <f t="shared" si="445"/>
        <v>-22.727272727272727</v>
      </c>
      <c r="S1044" s="108"/>
      <c r="T1044" s="100">
        <v>103</v>
      </c>
      <c r="W1044" s="100" t="s">
        <v>357</v>
      </c>
      <c r="X1044" s="100">
        <v>182</v>
      </c>
      <c r="Y1044" s="100">
        <v>158</v>
      </c>
      <c r="Z1044" s="100">
        <v>91</v>
      </c>
      <c r="AA1044" s="100">
        <v>70</v>
      </c>
      <c r="AC1044" s="100" t="s">
        <v>357</v>
      </c>
      <c r="AD1044" s="100">
        <v>172</v>
      </c>
      <c r="AE1044" s="100">
        <v>96</v>
      </c>
      <c r="AF1044" s="100">
        <v>89</v>
      </c>
      <c r="AG1044" s="100">
        <v>74</v>
      </c>
      <c r="AJ1044" s="100" t="str">
        <f t="shared" si="440"/>
        <v>●</v>
      </c>
      <c r="AK1044" s="100" t="str">
        <f t="shared" si="438"/>
        <v>●</v>
      </c>
      <c r="AL1044" s="100" t="str">
        <f t="shared" si="438"/>
        <v>●</v>
      </c>
      <c r="AM1044" s="100" t="str">
        <f t="shared" si="438"/>
        <v>●</v>
      </c>
      <c r="AP1044" s="100" t="str">
        <f t="shared" si="441"/>
        <v>●</v>
      </c>
      <c r="AQ1044" s="100" t="str">
        <f t="shared" si="439"/>
        <v>●</v>
      </c>
      <c r="AR1044" s="100" t="str">
        <f t="shared" si="439"/>
        <v>●</v>
      </c>
      <c r="AS1044" s="100" t="str">
        <f t="shared" si="439"/>
        <v>●</v>
      </c>
    </row>
    <row r="1045" spans="2:45" s="100" customFormat="1" ht="14.25" customHeight="1">
      <c r="B1045" s="102" t="s">
        <v>97</v>
      </c>
      <c r="C1045" s="106">
        <v>173</v>
      </c>
      <c r="D1045" s="107">
        <v>163</v>
      </c>
      <c r="E1045" s="107">
        <v>105</v>
      </c>
      <c r="F1045" s="107">
        <v>84</v>
      </c>
      <c r="G1045" s="107">
        <f>第2表01元データ!X43</f>
        <v>64</v>
      </c>
      <c r="H1045" s="107">
        <f t="shared" si="442"/>
        <v>-20</v>
      </c>
      <c r="I1045" s="108">
        <f t="shared" si="443"/>
        <v>-23.809523809523807</v>
      </c>
      <c r="J1045" s="102"/>
      <c r="K1045" s="114" t="s">
        <v>97</v>
      </c>
      <c r="L1045" s="106">
        <v>167</v>
      </c>
      <c r="M1045" s="107">
        <v>92</v>
      </c>
      <c r="N1045" s="107">
        <v>94</v>
      </c>
      <c r="O1045" s="107">
        <v>70</v>
      </c>
      <c r="P1045" s="107">
        <f>第2表01元データ!Z43</f>
        <v>58</v>
      </c>
      <c r="Q1045" s="107">
        <f t="shared" si="444"/>
        <v>-12</v>
      </c>
      <c r="R1045" s="108">
        <f t="shared" si="445"/>
        <v>-17.142857142857142</v>
      </c>
      <c r="S1045" s="108"/>
      <c r="T1045" s="100">
        <v>104</v>
      </c>
      <c r="W1045" s="100" t="s">
        <v>358</v>
      </c>
      <c r="X1045" s="100">
        <v>221</v>
      </c>
      <c r="Y1045" s="100">
        <v>173</v>
      </c>
      <c r="Z1045" s="100">
        <v>163</v>
      </c>
      <c r="AA1045" s="100">
        <v>105</v>
      </c>
      <c r="AC1045" s="100" t="s">
        <v>358</v>
      </c>
      <c r="AD1045" s="100">
        <v>198</v>
      </c>
      <c r="AE1045" s="100">
        <v>167</v>
      </c>
      <c r="AF1045" s="100">
        <v>92</v>
      </c>
      <c r="AG1045" s="100">
        <v>94</v>
      </c>
      <c r="AJ1045" s="100" t="str">
        <f t="shared" si="440"/>
        <v>●</v>
      </c>
      <c r="AK1045" s="100" t="str">
        <f t="shared" si="438"/>
        <v>●</v>
      </c>
      <c r="AL1045" s="100" t="str">
        <f t="shared" si="438"/>
        <v>●</v>
      </c>
      <c r="AM1045" s="100" t="str">
        <f t="shared" si="438"/>
        <v>●</v>
      </c>
      <c r="AP1045" s="100" t="str">
        <f t="shared" si="441"/>
        <v>●</v>
      </c>
      <c r="AQ1045" s="100" t="str">
        <f t="shared" si="439"/>
        <v>●</v>
      </c>
      <c r="AR1045" s="100" t="str">
        <f t="shared" si="439"/>
        <v>●</v>
      </c>
      <c r="AS1045" s="100" t="str">
        <f t="shared" si="439"/>
        <v>●</v>
      </c>
    </row>
    <row r="1046" spans="2:45" s="100" customFormat="1" ht="14.25" customHeight="1">
      <c r="B1046" s="102" t="s">
        <v>98</v>
      </c>
      <c r="C1046" s="106">
        <v>176</v>
      </c>
      <c r="D1046" s="107">
        <v>150</v>
      </c>
      <c r="E1046" s="107">
        <v>96</v>
      </c>
      <c r="F1046" s="107">
        <v>70</v>
      </c>
      <c r="G1046" s="107">
        <f>第2表01元データ!X44</f>
        <v>50</v>
      </c>
      <c r="H1046" s="107">
        <f t="shared" si="442"/>
        <v>-20</v>
      </c>
      <c r="I1046" s="108">
        <f t="shared" si="443"/>
        <v>-28.571428571428569</v>
      </c>
      <c r="J1046" s="102"/>
      <c r="K1046" s="114" t="s">
        <v>98</v>
      </c>
      <c r="L1046" s="106">
        <v>178</v>
      </c>
      <c r="M1046" s="107">
        <v>134</v>
      </c>
      <c r="N1046" s="107">
        <v>94</v>
      </c>
      <c r="O1046" s="107">
        <v>102</v>
      </c>
      <c r="P1046" s="107">
        <f>第2表01元データ!Z44</f>
        <v>84</v>
      </c>
      <c r="Q1046" s="107">
        <f t="shared" si="444"/>
        <v>-18</v>
      </c>
      <c r="R1046" s="108">
        <f t="shared" si="445"/>
        <v>-17.647058823529413</v>
      </c>
      <c r="S1046" s="108"/>
      <c r="T1046" s="100">
        <v>105</v>
      </c>
      <c r="W1046" s="100" t="s">
        <v>359</v>
      </c>
      <c r="X1046" s="100">
        <v>127</v>
      </c>
      <c r="Y1046" s="100">
        <v>176</v>
      </c>
      <c r="Z1046" s="100">
        <v>150</v>
      </c>
      <c r="AA1046" s="100">
        <v>96</v>
      </c>
      <c r="AC1046" s="100" t="s">
        <v>359</v>
      </c>
      <c r="AD1046" s="100">
        <v>148</v>
      </c>
      <c r="AE1046" s="100">
        <v>178</v>
      </c>
      <c r="AF1046" s="100">
        <v>134</v>
      </c>
      <c r="AG1046" s="100">
        <v>94</v>
      </c>
      <c r="AJ1046" s="100" t="str">
        <f t="shared" si="440"/>
        <v>●</v>
      </c>
      <c r="AK1046" s="100" t="str">
        <f t="shared" si="438"/>
        <v>●</v>
      </c>
      <c r="AL1046" s="100" t="str">
        <f t="shared" si="438"/>
        <v>●</v>
      </c>
      <c r="AM1046" s="100" t="str">
        <f t="shared" si="438"/>
        <v>●</v>
      </c>
      <c r="AP1046" s="100" t="str">
        <f t="shared" si="441"/>
        <v>●</v>
      </c>
      <c r="AQ1046" s="100" t="str">
        <f t="shared" si="439"/>
        <v>●</v>
      </c>
      <c r="AR1046" s="100" t="str">
        <f t="shared" si="439"/>
        <v>●</v>
      </c>
      <c r="AS1046" s="100" t="str">
        <f t="shared" si="439"/>
        <v>●</v>
      </c>
    </row>
    <row r="1047" spans="2:45" s="100" customFormat="1" ht="14.25" customHeight="1">
      <c r="B1047" s="102" t="s">
        <v>99</v>
      </c>
      <c r="C1047" s="106">
        <v>105</v>
      </c>
      <c r="D1047" s="107">
        <v>143</v>
      </c>
      <c r="E1047" s="107">
        <v>109</v>
      </c>
      <c r="F1047" s="107">
        <v>59</v>
      </c>
      <c r="G1047" s="107">
        <f>第2表01元データ!X45</f>
        <v>39</v>
      </c>
      <c r="H1047" s="107">
        <f t="shared" si="442"/>
        <v>-20</v>
      </c>
      <c r="I1047" s="108">
        <f t="shared" si="443"/>
        <v>-33.898305084745758</v>
      </c>
      <c r="J1047" s="102"/>
      <c r="K1047" s="114" t="s">
        <v>99</v>
      </c>
      <c r="L1047" s="106">
        <v>112</v>
      </c>
      <c r="M1047" s="107">
        <v>142</v>
      </c>
      <c r="N1047" s="107">
        <v>101</v>
      </c>
      <c r="O1047" s="107">
        <v>86</v>
      </c>
      <c r="P1047" s="107">
        <f>第2表01元データ!Z45</f>
        <v>72</v>
      </c>
      <c r="Q1047" s="107">
        <f t="shared" si="444"/>
        <v>-14</v>
      </c>
      <c r="R1047" s="108">
        <f t="shared" si="445"/>
        <v>-16.279069767441861</v>
      </c>
      <c r="S1047" s="108"/>
      <c r="T1047" s="100">
        <v>106</v>
      </c>
      <c r="W1047" s="100" t="s">
        <v>360</v>
      </c>
      <c r="X1047" s="100">
        <v>85</v>
      </c>
      <c r="Y1047" s="100">
        <v>105</v>
      </c>
      <c r="Z1047" s="100">
        <v>143</v>
      </c>
      <c r="AA1047" s="100">
        <v>109</v>
      </c>
      <c r="AC1047" s="100" t="s">
        <v>360</v>
      </c>
      <c r="AD1047" s="100">
        <v>129</v>
      </c>
      <c r="AE1047" s="100">
        <v>112</v>
      </c>
      <c r="AF1047" s="100">
        <v>142</v>
      </c>
      <c r="AG1047" s="100">
        <v>101</v>
      </c>
      <c r="AJ1047" s="100" t="str">
        <f t="shared" si="440"/>
        <v>●</v>
      </c>
      <c r="AK1047" s="100" t="str">
        <f t="shared" si="438"/>
        <v>●</v>
      </c>
      <c r="AL1047" s="100" t="str">
        <f t="shared" si="438"/>
        <v>●</v>
      </c>
      <c r="AM1047" s="100" t="str">
        <f t="shared" si="438"/>
        <v>●</v>
      </c>
      <c r="AP1047" s="100" t="str">
        <f t="shared" si="441"/>
        <v>●</v>
      </c>
      <c r="AQ1047" s="100" t="str">
        <f t="shared" si="439"/>
        <v>●</v>
      </c>
      <c r="AR1047" s="100" t="str">
        <f t="shared" si="439"/>
        <v>●</v>
      </c>
      <c r="AS1047" s="100" t="str">
        <f t="shared" si="439"/>
        <v>●</v>
      </c>
    </row>
    <row r="1048" spans="2:45" s="100" customFormat="1" ht="14.25" customHeight="1">
      <c r="B1048" s="102" t="s">
        <v>100</v>
      </c>
      <c r="C1048" s="106">
        <v>84</v>
      </c>
      <c r="D1048" s="107">
        <v>97</v>
      </c>
      <c r="E1048" s="107">
        <v>116</v>
      </c>
      <c r="F1048" s="107">
        <v>98</v>
      </c>
      <c r="G1048" s="107">
        <f>第2表01元データ!X46</f>
        <v>48</v>
      </c>
      <c r="H1048" s="107">
        <f t="shared" si="442"/>
        <v>-50</v>
      </c>
      <c r="I1048" s="108">
        <f t="shared" si="443"/>
        <v>-51.020408163265309</v>
      </c>
      <c r="J1048" s="102"/>
      <c r="K1048" s="114" t="s">
        <v>100</v>
      </c>
      <c r="L1048" s="106">
        <v>87</v>
      </c>
      <c r="M1048" s="107">
        <v>109</v>
      </c>
      <c r="N1048" s="107">
        <v>147</v>
      </c>
      <c r="O1048" s="107">
        <v>104</v>
      </c>
      <c r="P1048" s="107">
        <f>第2表01元データ!Z46</f>
        <v>92</v>
      </c>
      <c r="Q1048" s="107">
        <f t="shared" si="444"/>
        <v>-12</v>
      </c>
      <c r="R1048" s="108">
        <f t="shared" si="445"/>
        <v>-11.538461538461538</v>
      </c>
      <c r="S1048" s="108"/>
      <c r="T1048" s="100">
        <v>107</v>
      </c>
      <c r="W1048" s="100" t="s">
        <v>361</v>
      </c>
      <c r="X1048" s="100">
        <v>100</v>
      </c>
      <c r="Y1048" s="100">
        <v>84</v>
      </c>
      <c r="Z1048" s="100">
        <v>97</v>
      </c>
      <c r="AA1048" s="100">
        <v>116</v>
      </c>
      <c r="AC1048" s="100" t="s">
        <v>361</v>
      </c>
      <c r="AD1048" s="100">
        <v>106</v>
      </c>
      <c r="AE1048" s="100">
        <v>87</v>
      </c>
      <c r="AF1048" s="100">
        <v>109</v>
      </c>
      <c r="AG1048" s="100">
        <v>147</v>
      </c>
      <c r="AJ1048" s="100" t="str">
        <f t="shared" si="440"/>
        <v>●</v>
      </c>
      <c r="AK1048" s="100" t="str">
        <f t="shared" si="438"/>
        <v>●</v>
      </c>
      <c r="AL1048" s="100" t="str">
        <f t="shared" si="438"/>
        <v>●</v>
      </c>
      <c r="AM1048" s="100" t="str">
        <f t="shared" si="438"/>
        <v>●</v>
      </c>
      <c r="AP1048" s="100" t="str">
        <f t="shared" si="441"/>
        <v>●</v>
      </c>
      <c r="AQ1048" s="100" t="str">
        <f t="shared" si="439"/>
        <v>●</v>
      </c>
      <c r="AR1048" s="100" t="str">
        <f t="shared" si="439"/>
        <v>●</v>
      </c>
      <c r="AS1048" s="100" t="str">
        <f t="shared" si="439"/>
        <v>●</v>
      </c>
    </row>
    <row r="1049" spans="2:45" s="100" customFormat="1" ht="14.25" customHeight="1">
      <c r="B1049" s="102" t="s">
        <v>118</v>
      </c>
      <c r="C1049" s="106">
        <v>85</v>
      </c>
      <c r="D1049" s="107">
        <v>69</v>
      </c>
      <c r="E1049" s="107">
        <v>89</v>
      </c>
      <c r="F1049" s="107">
        <v>111</v>
      </c>
      <c r="G1049" s="107">
        <f>第2表01元データ!X47</f>
        <v>57</v>
      </c>
      <c r="H1049" s="107">
        <f t="shared" si="442"/>
        <v>-54</v>
      </c>
      <c r="I1049" s="108">
        <f t="shared" si="443"/>
        <v>-48.648648648648653</v>
      </c>
      <c r="J1049" s="102"/>
      <c r="K1049" s="114" t="s">
        <v>118</v>
      </c>
      <c r="L1049" s="106">
        <v>112</v>
      </c>
      <c r="M1049" s="107">
        <v>96</v>
      </c>
      <c r="N1049" s="107">
        <v>106</v>
      </c>
      <c r="O1049" s="107">
        <v>130</v>
      </c>
      <c r="P1049" s="107">
        <f>第2表01元データ!Z47</f>
        <v>72</v>
      </c>
      <c r="Q1049" s="107">
        <f t="shared" si="444"/>
        <v>-58</v>
      </c>
      <c r="R1049" s="108">
        <f t="shared" si="445"/>
        <v>-44.61538461538462</v>
      </c>
      <c r="S1049" s="108"/>
      <c r="T1049" s="100">
        <v>108</v>
      </c>
      <c r="W1049" s="100" t="s">
        <v>362</v>
      </c>
      <c r="X1049" s="100">
        <v>160</v>
      </c>
      <c r="Y1049" s="100">
        <v>85</v>
      </c>
      <c r="Z1049" s="100">
        <v>69</v>
      </c>
      <c r="AA1049" s="100">
        <v>89</v>
      </c>
      <c r="AC1049" s="100" t="s">
        <v>362</v>
      </c>
      <c r="AD1049" s="100">
        <v>156</v>
      </c>
      <c r="AE1049" s="100">
        <v>112</v>
      </c>
      <c r="AF1049" s="100">
        <v>96</v>
      </c>
      <c r="AG1049" s="100">
        <v>106</v>
      </c>
      <c r="AJ1049" s="100" t="str">
        <f t="shared" si="440"/>
        <v>●</v>
      </c>
      <c r="AK1049" s="100" t="str">
        <f t="shared" si="438"/>
        <v>●</v>
      </c>
      <c r="AL1049" s="100" t="str">
        <f t="shared" si="438"/>
        <v>●</v>
      </c>
      <c r="AM1049" s="100" t="str">
        <f t="shared" si="438"/>
        <v>●</v>
      </c>
      <c r="AP1049" s="100" t="str">
        <f t="shared" si="441"/>
        <v>●</v>
      </c>
      <c r="AQ1049" s="100" t="str">
        <f t="shared" si="439"/>
        <v>●</v>
      </c>
      <c r="AR1049" s="100" t="str">
        <f t="shared" si="439"/>
        <v>●</v>
      </c>
      <c r="AS1049" s="100" t="str">
        <f t="shared" si="439"/>
        <v>●</v>
      </c>
    </row>
    <row r="1050" spans="2:45" s="100" customFormat="1" ht="14.25" customHeight="1">
      <c r="B1050" s="102" t="s">
        <v>101</v>
      </c>
      <c r="C1050" s="106">
        <v>155</v>
      </c>
      <c r="D1050" s="107">
        <v>90</v>
      </c>
      <c r="E1050" s="107">
        <v>79</v>
      </c>
      <c r="F1050" s="107">
        <v>82</v>
      </c>
      <c r="G1050" s="107">
        <f>第2表01元データ!X48</f>
        <v>80</v>
      </c>
      <c r="H1050" s="107">
        <f t="shared" si="442"/>
        <v>-2</v>
      </c>
      <c r="I1050" s="108">
        <f t="shared" si="443"/>
        <v>-2.4390243902439024</v>
      </c>
      <c r="J1050" s="102"/>
      <c r="K1050" s="114" t="s">
        <v>101</v>
      </c>
      <c r="L1050" s="106">
        <v>141</v>
      </c>
      <c r="M1050" s="107">
        <v>104</v>
      </c>
      <c r="N1050" s="107">
        <v>105</v>
      </c>
      <c r="O1050" s="107">
        <v>103</v>
      </c>
      <c r="P1050" s="107">
        <f>第2表01元データ!Z48</f>
        <v>110</v>
      </c>
      <c r="Q1050" s="107">
        <f t="shared" si="444"/>
        <v>7</v>
      </c>
      <c r="R1050" s="108">
        <f t="shared" si="445"/>
        <v>6.7961165048543686</v>
      </c>
      <c r="S1050" s="108"/>
      <c r="T1050" s="100">
        <v>109</v>
      </c>
      <c r="W1050" s="100" t="s">
        <v>363</v>
      </c>
      <c r="X1050" s="100">
        <v>192</v>
      </c>
      <c r="Y1050" s="100">
        <v>155</v>
      </c>
      <c r="Z1050" s="100">
        <v>90</v>
      </c>
      <c r="AA1050" s="100">
        <v>79</v>
      </c>
      <c r="AC1050" s="100" t="s">
        <v>363</v>
      </c>
      <c r="AD1050" s="100">
        <v>230</v>
      </c>
      <c r="AE1050" s="100">
        <v>141</v>
      </c>
      <c r="AF1050" s="100">
        <v>104</v>
      </c>
      <c r="AG1050" s="100">
        <v>105</v>
      </c>
      <c r="AJ1050" s="100" t="str">
        <f t="shared" si="440"/>
        <v>●</v>
      </c>
      <c r="AK1050" s="100" t="str">
        <f t="shared" si="438"/>
        <v>●</v>
      </c>
      <c r="AL1050" s="100" t="str">
        <f>IF(E1050=Z1050,"○","●")</f>
        <v>●</v>
      </c>
      <c r="AM1050" s="100" t="str">
        <f t="shared" si="438"/>
        <v>●</v>
      </c>
      <c r="AP1050" s="100" t="str">
        <f t="shared" si="441"/>
        <v>●</v>
      </c>
      <c r="AQ1050" s="100" t="str">
        <f t="shared" si="439"/>
        <v>●</v>
      </c>
      <c r="AR1050" s="100" t="str">
        <f t="shared" si="439"/>
        <v>●</v>
      </c>
      <c r="AS1050" s="100" t="str">
        <f t="shared" si="439"/>
        <v>●</v>
      </c>
    </row>
    <row r="1051" spans="2:45" s="100" customFormat="1" ht="14.25" customHeight="1">
      <c r="B1051" s="102" t="s">
        <v>102</v>
      </c>
      <c r="C1051" s="106">
        <v>179</v>
      </c>
      <c r="D1051" s="107">
        <v>153</v>
      </c>
      <c r="E1051" s="107">
        <v>81</v>
      </c>
      <c r="F1051" s="107">
        <v>78</v>
      </c>
      <c r="G1051" s="107">
        <f>第2表01元データ!X49</f>
        <v>100</v>
      </c>
      <c r="H1051" s="107">
        <f t="shared" si="442"/>
        <v>22</v>
      </c>
      <c r="I1051" s="108">
        <f t="shared" si="443"/>
        <v>28.205128205128204</v>
      </c>
      <c r="J1051" s="102"/>
      <c r="K1051" s="114" t="s">
        <v>102</v>
      </c>
      <c r="L1051" s="106">
        <v>216</v>
      </c>
      <c r="M1051" s="107">
        <v>152</v>
      </c>
      <c r="N1051" s="107">
        <v>125</v>
      </c>
      <c r="O1051" s="107">
        <v>108</v>
      </c>
      <c r="P1051" s="107">
        <f>第2表01元データ!Z49</f>
        <v>135</v>
      </c>
      <c r="Q1051" s="107">
        <f t="shared" si="444"/>
        <v>27</v>
      </c>
      <c r="R1051" s="108">
        <f t="shared" si="445"/>
        <v>25</v>
      </c>
      <c r="S1051" s="108"/>
      <c r="T1051" s="100">
        <v>110</v>
      </c>
      <c r="W1051" s="100" t="s">
        <v>364</v>
      </c>
      <c r="X1051" s="100">
        <v>177</v>
      </c>
      <c r="Y1051" s="100">
        <v>179</v>
      </c>
      <c r="Z1051" s="100">
        <v>153</v>
      </c>
      <c r="AA1051" s="100">
        <v>81</v>
      </c>
      <c r="AC1051" s="100" t="s">
        <v>364</v>
      </c>
      <c r="AD1051" s="100">
        <v>201</v>
      </c>
      <c r="AE1051" s="100">
        <v>216</v>
      </c>
      <c r="AF1051" s="100">
        <v>152</v>
      </c>
      <c r="AG1051" s="100">
        <v>125</v>
      </c>
      <c r="AJ1051" s="100" t="str">
        <f t="shared" si="440"/>
        <v>●</v>
      </c>
      <c r="AK1051" s="100" t="str">
        <f t="shared" si="438"/>
        <v>●</v>
      </c>
      <c r="AL1051" s="100" t="str">
        <f t="shared" si="438"/>
        <v>●</v>
      </c>
      <c r="AM1051" s="100" t="str">
        <f t="shared" si="438"/>
        <v>●</v>
      </c>
      <c r="AP1051" s="100" t="str">
        <f t="shared" si="441"/>
        <v>●</v>
      </c>
      <c r="AQ1051" s="100" t="str">
        <f t="shared" si="439"/>
        <v>●</v>
      </c>
      <c r="AR1051" s="100" t="str">
        <f t="shared" si="439"/>
        <v>●</v>
      </c>
      <c r="AS1051" s="100" t="str">
        <f t="shared" si="439"/>
        <v>●</v>
      </c>
    </row>
    <row r="1052" spans="2:45" s="100" customFormat="1" ht="14.25" customHeight="1">
      <c r="B1052" s="102" t="s">
        <v>103</v>
      </c>
      <c r="C1052" s="106">
        <v>174</v>
      </c>
      <c r="D1052" s="107">
        <v>168</v>
      </c>
      <c r="E1052" s="107">
        <v>154</v>
      </c>
      <c r="F1052" s="107">
        <v>78</v>
      </c>
      <c r="G1052" s="107">
        <f>第2表01元データ!X50</f>
        <v>76</v>
      </c>
      <c r="H1052" s="107">
        <f t="shared" si="442"/>
        <v>-2</v>
      </c>
      <c r="I1052" s="108">
        <f t="shared" si="443"/>
        <v>-2.5641025641025639</v>
      </c>
      <c r="J1052" s="102"/>
      <c r="K1052" s="114" t="s">
        <v>103</v>
      </c>
      <c r="L1052" s="106">
        <v>180</v>
      </c>
      <c r="M1052" s="107">
        <v>234</v>
      </c>
      <c r="N1052" s="107">
        <v>165</v>
      </c>
      <c r="O1052" s="107">
        <v>127</v>
      </c>
      <c r="P1052" s="107">
        <f>第2表01元データ!Z50</f>
        <v>108</v>
      </c>
      <c r="Q1052" s="107">
        <f t="shared" si="444"/>
        <v>-19</v>
      </c>
      <c r="R1052" s="108">
        <f t="shared" si="445"/>
        <v>-14.960629921259844</v>
      </c>
      <c r="S1052" s="108"/>
      <c r="T1052" s="100">
        <v>111</v>
      </c>
      <c r="W1052" s="100" t="s">
        <v>365</v>
      </c>
      <c r="X1052" s="100">
        <v>154</v>
      </c>
      <c r="Y1052" s="100">
        <v>174</v>
      </c>
      <c r="Z1052" s="100">
        <v>168</v>
      </c>
      <c r="AA1052" s="100">
        <v>154</v>
      </c>
      <c r="AC1052" s="100" t="s">
        <v>365</v>
      </c>
      <c r="AD1052" s="100">
        <v>209</v>
      </c>
      <c r="AE1052" s="100">
        <v>180</v>
      </c>
      <c r="AF1052" s="100">
        <v>234</v>
      </c>
      <c r="AG1052" s="100">
        <v>165</v>
      </c>
      <c r="AJ1052" s="100" t="str">
        <f t="shared" si="440"/>
        <v>●</v>
      </c>
      <c r="AK1052" s="100" t="str">
        <f t="shared" si="438"/>
        <v>●</v>
      </c>
      <c r="AL1052" s="100" t="str">
        <f t="shared" si="438"/>
        <v>●</v>
      </c>
      <c r="AM1052" s="100" t="str">
        <f t="shared" si="438"/>
        <v>●</v>
      </c>
      <c r="AP1052" s="100" t="str">
        <f t="shared" si="441"/>
        <v>●</v>
      </c>
      <c r="AQ1052" s="100" t="str">
        <f t="shared" si="439"/>
        <v>●</v>
      </c>
      <c r="AR1052" s="100" t="str">
        <f t="shared" si="439"/>
        <v>●</v>
      </c>
      <c r="AS1052" s="100" t="str">
        <f t="shared" si="439"/>
        <v>●</v>
      </c>
    </row>
    <row r="1053" spans="2:45" s="100" customFormat="1" ht="14.25" customHeight="1">
      <c r="B1053" s="102" t="s">
        <v>104</v>
      </c>
      <c r="C1053" s="106">
        <v>137</v>
      </c>
      <c r="D1053" s="107">
        <v>178</v>
      </c>
      <c r="E1053" s="107">
        <v>174</v>
      </c>
      <c r="F1053" s="107">
        <v>152</v>
      </c>
      <c r="G1053" s="107">
        <f>第2表01元データ!X51</f>
        <v>68</v>
      </c>
      <c r="H1053" s="107">
        <f t="shared" si="442"/>
        <v>-84</v>
      </c>
      <c r="I1053" s="108">
        <f t="shared" si="443"/>
        <v>-55.26315789473685</v>
      </c>
      <c r="J1053" s="102"/>
      <c r="K1053" s="114" t="s">
        <v>104</v>
      </c>
      <c r="L1053" s="106">
        <v>188</v>
      </c>
      <c r="M1053" s="107">
        <v>183</v>
      </c>
      <c r="N1053" s="107">
        <v>224</v>
      </c>
      <c r="O1053" s="107">
        <v>160</v>
      </c>
      <c r="P1053" s="107">
        <f>第2表01元データ!Z51</f>
        <v>112</v>
      </c>
      <c r="Q1053" s="107">
        <f t="shared" si="444"/>
        <v>-48</v>
      </c>
      <c r="R1053" s="108">
        <f t="shared" si="445"/>
        <v>-30</v>
      </c>
      <c r="S1053" s="108"/>
      <c r="T1053" s="100">
        <v>112</v>
      </c>
      <c r="W1053" s="100" t="s">
        <v>366</v>
      </c>
      <c r="X1053" s="100">
        <v>167</v>
      </c>
      <c r="Y1053" s="100">
        <v>137</v>
      </c>
      <c r="Z1053" s="100">
        <v>178</v>
      </c>
      <c r="AA1053" s="100">
        <v>174</v>
      </c>
      <c r="AC1053" s="100" t="s">
        <v>366</v>
      </c>
      <c r="AD1053" s="100">
        <v>219</v>
      </c>
      <c r="AE1053" s="100">
        <v>188</v>
      </c>
      <c r="AF1053" s="100">
        <v>183</v>
      </c>
      <c r="AG1053" s="100">
        <v>224</v>
      </c>
      <c r="AJ1053" s="100" t="str">
        <f t="shared" si="440"/>
        <v>●</v>
      </c>
      <c r="AK1053" s="100" t="str">
        <f t="shared" si="438"/>
        <v>●</v>
      </c>
      <c r="AL1053" s="100" t="str">
        <f t="shared" si="438"/>
        <v>●</v>
      </c>
      <c r="AM1053" s="100" t="str">
        <f t="shared" si="438"/>
        <v>●</v>
      </c>
      <c r="AP1053" s="100" t="str">
        <f t="shared" si="441"/>
        <v>●</v>
      </c>
      <c r="AQ1053" s="100" t="str">
        <f t="shared" si="439"/>
        <v>●</v>
      </c>
      <c r="AR1053" s="100" t="str">
        <f t="shared" si="439"/>
        <v>●</v>
      </c>
      <c r="AS1053" s="100" t="str">
        <f t="shared" si="439"/>
        <v>●</v>
      </c>
    </row>
    <row r="1054" spans="2:45" s="100" customFormat="1" ht="14.25" customHeight="1">
      <c r="B1054" s="102" t="s">
        <v>105</v>
      </c>
      <c r="C1054" s="106">
        <v>153</v>
      </c>
      <c r="D1054" s="107">
        <v>136</v>
      </c>
      <c r="E1054" s="107">
        <v>163</v>
      </c>
      <c r="F1054" s="107">
        <v>177</v>
      </c>
      <c r="G1054" s="107">
        <f>第2表01元データ!X52</f>
        <v>80</v>
      </c>
      <c r="H1054" s="107">
        <f t="shared" si="442"/>
        <v>-97</v>
      </c>
      <c r="I1054" s="108">
        <f t="shared" si="443"/>
        <v>-54.802259887005647</v>
      </c>
      <c r="J1054" s="102"/>
      <c r="K1054" s="114" t="s">
        <v>105</v>
      </c>
      <c r="L1054" s="106">
        <v>200</v>
      </c>
      <c r="M1054" s="107">
        <v>168</v>
      </c>
      <c r="N1054" s="107">
        <v>188</v>
      </c>
      <c r="O1054" s="107">
        <v>219</v>
      </c>
      <c r="P1054" s="107">
        <f>第2表01元データ!Z52</f>
        <v>121</v>
      </c>
      <c r="Q1054" s="107">
        <f t="shared" si="444"/>
        <v>-98</v>
      </c>
      <c r="R1054" s="108">
        <f t="shared" si="445"/>
        <v>-44.74885844748858</v>
      </c>
      <c r="S1054" s="108"/>
      <c r="T1054" s="100">
        <v>113</v>
      </c>
      <c r="W1054" s="100" t="s">
        <v>367</v>
      </c>
      <c r="X1054" s="100">
        <v>159</v>
      </c>
      <c r="Y1054" s="100">
        <v>153</v>
      </c>
      <c r="Z1054" s="100">
        <v>136</v>
      </c>
      <c r="AA1054" s="100">
        <v>163</v>
      </c>
      <c r="AC1054" s="100" t="s">
        <v>367</v>
      </c>
      <c r="AD1054" s="100">
        <v>183</v>
      </c>
      <c r="AE1054" s="100">
        <v>200</v>
      </c>
      <c r="AF1054" s="100">
        <v>168</v>
      </c>
      <c r="AG1054" s="100">
        <v>188</v>
      </c>
      <c r="AJ1054" s="100" t="str">
        <f t="shared" si="440"/>
        <v>●</v>
      </c>
      <c r="AK1054" s="100" t="str">
        <f t="shared" si="438"/>
        <v>●</v>
      </c>
      <c r="AL1054" s="100" t="str">
        <f t="shared" si="438"/>
        <v>●</v>
      </c>
      <c r="AM1054" s="100" t="str">
        <f t="shared" si="438"/>
        <v>●</v>
      </c>
      <c r="AP1054" s="100" t="str">
        <f t="shared" si="441"/>
        <v>●</v>
      </c>
      <c r="AQ1054" s="100" t="str">
        <f t="shared" si="439"/>
        <v>●</v>
      </c>
      <c r="AR1054" s="100" t="str">
        <f t="shared" si="439"/>
        <v>●</v>
      </c>
      <c r="AS1054" s="100" t="str">
        <f t="shared" si="439"/>
        <v>●</v>
      </c>
    </row>
    <row r="1055" spans="2:45" s="100" customFormat="1" ht="14.25" customHeight="1">
      <c r="B1055" s="102" t="s">
        <v>106</v>
      </c>
      <c r="C1055" s="106">
        <v>135</v>
      </c>
      <c r="D1055" s="107">
        <v>143</v>
      </c>
      <c r="E1055" s="107">
        <v>126</v>
      </c>
      <c r="F1055" s="107">
        <v>155</v>
      </c>
      <c r="G1055" s="107">
        <f>第2表01元データ!X53</f>
        <v>139</v>
      </c>
      <c r="H1055" s="107">
        <f t="shared" si="442"/>
        <v>-16</v>
      </c>
      <c r="I1055" s="108">
        <f t="shared" si="443"/>
        <v>-10.32258064516129</v>
      </c>
      <c r="J1055" s="102"/>
      <c r="K1055" s="114" t="s">
        <v>106</v>
      </c>
      <c r="L1055" s="106">
        <v>160</v>
      </c>
      <c r="M1055" s="107">
        <v>184</v>
      </c>
      <c r="N1055" s="107">
        <v>158</v>
      </c>
      <c r="O1055" s="107">
        <v>145</v>
      </c>
      <c r="P1055" s="107">
        <f>第2表01元データ!Z53</f>
        <v>147</v>
      </c>
      <c r="Q1055" s="107">
        <f t="shared" si="444"/>
        <v>2</v>
      </c>
      <c r="R1055" s="108">
        <f t="shared" si="445"/>
        <v>1.3793103448275863</v>
      </c>
      <c r="S1055" s="108"/>
      <c r="T1055" s="100">
        <v>114</v>
      </c>
      <c r="W1055" s="100" t="s">
        <v>368</v>
      </c>
      <c r="X1055" s="100">
        <v>138</v>
      </c>
      <c r="Y1055" s="100">
        <v>135</v>
      </c>
      <c r="Z1055" s="100">
        <v>143</v>
      </c>
      <c r="AA1055" s="100">
        <v>126</v>
      </c>
      <c r="AC1055" s="100" t="s">
        <v>368</v>
      </c>
      <c r="AD1055" s="100">
        <v>157</v>
      </c>
      <c r="AE1055" s="100">
        <v>160</v>
      </c>
      <c r="AF1055" s="100">
        <v>184</v>
      </c>
      <c r="AG1055" s="100">
        <v>158</v>
      </c>
      <c r="AJ1055" s="100" t="str">
        <f t="shared" si="440"/>
        <v>●</v>
      </c>
      <c r="AK1055" s="100" t="str">
        <f t="shared" si="438"/>
        <v>●</v>
      </c>
      <c r="AL1055" s="100" t="str">
        <f t="shared" si="438"/>
        <v>●</v>
      </c>
      <c r="AM1055" s="100" t="str">
        <f t="shared" si="438"/>
        <v>●</v>
      </c>
      <c r="AP1055" s="100" t="str">
        <f t="shared" si="441"/>
        <v>●</v>
      </c>
      <c r="AQ1055" s="100" t="str">
        <f t="shared" si="439"/>
        <v>●</v>
      </c>
      <c r="AR1055" s="100" t="str">
        <f t="shared" si="439"/>
        <v>●</v>
      </c>
      <c r="AS1055" s="100" t="str">
        <f t="shared" si="439"/>
        <v>●</v>
      </c>
    </row>
    <row r="1056" spans="2:45" s="100" customFormat="1" ht="14.25" customHeight="1">
      <c r="B1056" s="102" t="s">
        <v>107</v>
      </c>
      <c r="C1056" s="106">
        <v>110</v>
      </c>
      <c r="D1056" s="107">
        <v>118</v>
      </c>
      <c r="E1056" s="107">
        <v>120</v>
      </c>
      <c r="F1056" s="107">
        <v>117</v>
      </c>
      <c r="G1056" s="107">
        <f>第2表01元データ!X54</f>
        <v>151</v>
      </c>
      <c r="H1056" s="107">
        <f t="shared" si="442"/>
        <v>34</v>
      </c>
      <c r="I1056" s="108">
        <f t="shared" si="443"/>
        <v>29.059829059829063</v>
      </c>
      <c r="J1056" s="102"/>
      <c r="K1056" s="114" t="s">
        <v>107</v>
      </c>
      <c r="L1056" s="106">
        <v>142</v>
      </c>
      <c r="M1056" s="107">
        <v>135</v>
      </c>
      <c r="N1056" s="107">
        <v>153</v>
      </c>
      <c r="O1056" s="107">
        <v>143</v>
      </c>
      <c r="P1056" s="107">
        <f>第2表01元データ!Z54</f>
        <v>178</v>
      </c>
      <c r="Q1056" s="107">
        <f t="shared" si="444"/>
        <v>35</v>
      </c>
      <c r="R1056" s="108">
        <f t="shared" si="445"/>
        <v>24.475524475524477</v>
      </c>
      <c r="S1056" s="108"/>
      <c r="T1056" s="100">
        <v>115</v>
      </c>
      <c r="W1056" s="100" t="s">
        <v>369</v>
      </c>
      <c r="X1056" s="100">
        <v>83</v>
      </c>
      <c r="Y1056" s="100">
        <v>110</v>
      </c>
      <c r="Z1056" s="100">
        <v>118</v>
      </c>
      <c r="AA1056" s="100">
        <v>120</v>
      </c>
      <c r="AC1056" s="100" t="s">
        <v>369</v>
      </c>
      <c r="AD1056" s="100">
        <v>132</v>
      </c>
      <c r="AE1056" s="100">
        <v>142</v>
      </c>
      <c r="AF1056" s="100">
        <v>135</v>
      </c>
      <c r="AG1056" s="100">
        <v>153</v>
      </c>
      <c r="AJ1056" s="100" t="str">
        <f t="shared" si="440"/>
        <v>●</v>
      </c>
      <c r="AK1056" s="100" t="str">
        <f t="shared" si="438"/>
        <v>●</v>
      </c>
      <c r="AL1056" s="100" t="str">
        <f t="shared" si="438"/>
        <v>●</v>
      </c>
      <c r="AM1056" s="100" t="str">
        <f t="shared" si="438"/>
        <v>●</v>
      </c>
      <c r="AP1056" s="100" t="str">
        <f t="shared" si="441"/>
        <v>●</v>
      </c>
      <c r="AQ1056" s="100" t="str">
        <f t="shared" si="439"/>
        <v>●</v>
      </c>
      <c r="AR1056" s="100" t="str">
        <f t="shared" si="439"/>
        <v>●</v>
      </c>
      <c r="AS1056" s="100" t="str">
        <f t="shared" si="439"/>
        <v>●</v>
      </c>
    </row>
    <row r="1057" spans="2:45" s="100" customFormat="1" ht="14.25" customHeight="1">
      <c r="B1057" s="102" t="s">
        <v>108</v>
      </c>
      <c r="C1057" s="106">
        <v>54</v>
      </c>
      <c r="D1057" s="107">
        <v>90</v>
      </c>
      <c r="E1057" s="107">
        <v>99</v>
      </c>
      <c r="F1057" s="107">
        <v>94</v>
      </c>
      <c r="G1057" s="107">
        <f>第2表01元データ!X55</f>
        <v>110</v>
      </c>
      <c r="H1057" s="107">
        <f t="shared" si="442"/>
        <v>16</v>
      </c>
      <c r="I1057" s="108">
        <f t="shared" si="443"/>
        <v>17.021276595744681</v>
      </c>
      <c r="J1057" s="102"/>
      <c r="K1057" s="114" t="s">
        <v>108</v>
      </c>
      <c r="L1057" s="115">
        <v>100</v>
      </c>
      <c r="M1057" s="107">
        <v>108</v>
      </c>
      <c r="N1057" s="107">
        <v>117</v>
      </c>
      <c r="O1057" s="107">
        <v>116</v>
      </c>
      <c r="P1057" s="107">
        <f>第2表01元データ!Z55</f>
        <v>98</v>
      </c>
      <c r="Q1057" s="107">
        <f t="shared" si="444"/>
        <v>-18</v>
      </c>
      <c r="R1057" s="108">
        <f t="shared" si="445"/>
        <v>-15.517241379310345</v>
      </c>
      <c r="S1057" s="108"/>
      <c r="T1057" s="100">
        <v>116</v>
      </c>
      <c r="W1057" s="100" t="s">
        <v>370</v>
      </c>
      <c r="X1057" s="100">
        <v>68</v>
      </c>
      <c r="Y1057" s="100">
        <v>54</v>
      </c>
      <c r="Z1057" s="100">
        <v>90</v>
      </c>
      <c r="AA1057" s="100">
        <v>99</v>
      </c>
      <c r="AC1057" s="100" t="s">
        <v>370</v>
      </c>
      <c r="AD1057" s="100">
        <v>103</v>
      </c>
      <c r="AE1057" s="100">
        <v>100</v>
      </c>
      <c r="AF1057" s="100">
        <v>108</v>
      </c>
      <c r="AG1057" s="100">
        <v>117</v>
      </c>
      <c r="AJ1057" s="100" t="str">
        <f t="shared" si="440"/>
        <v>●</v>
      </c>
      <c r="AK1057" s="100" t="str">
        <f t="shared" si="438"/>
        <v>●</v>
      </c>
      <c r="AL1057" s="100" t="str">
        <f t="shared" si="438"/>
        <v>●</v>
      </c>
      <c r="AM1057" s="100" t="str">
        <f t="shared" si="438"/>
        <v>●</v>
      </c>
      <c r="AP1057" s="170" t="str">
        <f t="shared" si="441"/>
        <v>●</v>
      </c>
      <c r="AQ1057" s="100" t="str">
        <f t="shared" si="439"/>
        <v>●</v>
      </c>
      <c r="AR1057" s="100" t="str">
        <f t="shared" si="439"/>
        <v>●</v>
      </c>
      <c r="AS1057" s="100" t="str">
        <f t="shared" si="439"/>
        <v>●</v>
      </c>
    </row>
    <row r="1058" spans="2:45" s="100" customFormat="1" ht="14.25" customHeight="1">
      <c r="B1058" s="102" t="s">
        <v>109</v>
      </c>
      <c r="C1058" s="106">
        <v>47</v>
      </c>
      <c r="D1058" s="107">
        <v>41</v>
      </c>
      <c r="E1058" s="107">
        <v>65</v>
      </c>
      <c r="F1058" s="107">
        <v>67</v>
      </c>
      <c r="G1058" s="107">
        <f>第2表01元データ!X56</f>
        <v>74</v>
      </c>
      <c r="H1058" s="107">
        <f t="shared" si="442"/>
        <v>7</v>
      </c>
      <c r="I1058" s="108">
        <f t="shared" si="443"/>
        <v>10.44776119402985</v>
      </c>
      <c r="J1058" s="102"/>
      <c r="K1058" s="114" t="s">
        <v>109</v>
      </c>
      <c r="L1058" s="106">
        <v>65</v>
      </c>
      <c r="M1058" s="116">
        <v>78</v>
      </c>
      <c r="N1058" s="107">
        <v>85</v>
      </c>
      <c r="O1058" s="107">
        <v>82</v>
      </c>
      <c r="P1058" s="107">
        <f>第2表01元データ!Z56</f>
        <v>80</v>
      </c>
      <c r="Q1058" s="107">
        <f t="shared" si="444"/>
        <v>-2</v>
      </c>
      <c r="R1058" s="108">
        <f t="shared" si="445"/>
        <v>-2.4390243902439024</v>
      </c>
      <c r="S1058" s="108"/>
      <c r="T1058" s="100">
        <v>117</v>
      </c>
      <c r="W1058" s="100" t="s">
        <v>371</v>
      </c>
      <c r="X1058" s="100">
        <v>26</v>
      </c>
      <c r="Y1058" s="100">
        <v>47</v>
      </c>
      <c r="Z1058" s="100">
        <v>41</v>
      </c>
      <c r="AA1058" s="100">
        <v>65</v>
      </c>
      <c r="AC1058" s="100" t="s">
        <v>371</v>
      </c>
      <c r="AD1058" s="100">
        <v>59</v>
      </c>
      <c r="AE1058" s="100">
        <v>64</v>
      </c>
      <c r="AF1058" s="100">
        <v>78</v>
      </c>
      <c r="AG1058" s="100">
        <v>85</v>
      </c>
      <c r="AJ1058" s="100" t="str">
        <f t="shared" si="440"/>
        <v>●</v>
      </c>
      <c r="AK1058" s="100" t="str">
        <f t="shared" si="438"/>
        <v>●</v>
      </c>
      <c r="AL1058" s="100" t="str">
        <f t="shared" si="438"/>
        <v>●</v>
      </c>
      <c r="AM1058" s="100" t="str">
        <f t="shared" si="438"/>
        <v>●</v>
      </c>
      <c r="AP1058" s="100" t="str">
        <f t="shared" si="441"/>
        <v>●</v>
      </c>
      <c r="AQ1058" s="170" t="str">
        <f t="shared" si="439"/>
        <v>●</v>
      </c>
      <c r="AR1058" s="100" t="str">
        <f t="shared" si="439"/>
        <v>●</v>
      </c>
      <c r="AS1058" s="100" t="str">
        <f t="shared" si="439"/>
        <v>●</v>
      </c>
    </row>
    <row r="1059" spans="2:45" s="100" customFormat="1" ht="14.25" customHeight="1">
      <c r="B1059" s="102" t="s">
        <v>110</v>
      </c>
      <c r="C1059" s="106">
        <v>13</v>
      </c>
      <c r="D1059" s="107">
        <v>33</v>
      </c>
      <c r="E1059" s="107">
        <v>33</v>
      </c>
      <c r="F1059" s="107">
        <v>47</v>
      </c>
      <c r="G1059" s="107">
        <f>第2表01元データ!X57</f>
        <v>60</v>
      </c>
      <c r="H1059" s="107">
        <f t="shared" si="442"/>
        <v>13</v>
      </c>
      <c r="I1059" s="108">
        <f t="shared" si="443"/>
        <v>27.659574468085108</v>
      </c>
      <c r="J1059" s="102"/>
      <c r="K1059" s="114" t="s">
        <v>110</v>
      </c>
      <c r="L1059" s="106">
        <v>39</v>
      </c>
      <c r="M1059" s="107">
        <v>43</v>
      </c>
      <c r="N1059" s="107">
        <v>63</v>
      </c>
      <c r="O1059" s="107">
        <v>80</v>
      </c>
      <c r="P1059" s="107">
        <f>第2表01元データ!Z57</f>
        <v>73</v>
      </c>
      <c r="Q1059" s="107">
        <f t="shared" si="444"/>
        <v>-7</v>
      </c>
      <c r="R1059" s="108">
        <f t="shared" si="445"/>
        <v>-8.75</v>
      </c>
      <c r="S1059" s="108"/>
      <c r="T1059" s="100">
        <v>118</v>
      </c>
      <c r="W1059" s="100" t="s">
        <v>378</v>
      </c>
      <c r="X1059" s="100">
        <v>9</v>
      </c>
      <c r="Y1059" s="100">
        <v>13</v>
      </c>
      <c r="Z1059" s="100">
        <v>33</v>
      </c>
      <c r="AA1059" s="100">
        <v>33</v>
      </c>
      <c r="AC1059" s="100" t="s">
        <v>378</v>
      </c>
      <c r="AD1059" s="100">
        <v>28</v>
      </c>
      <c r="AE1059" s="100">
        <v>39</v>
      </c>
      <c r="AF1059" s="100">
        <v>43</v>
      </c>
      <c r="AG1059" s="100">
        <v>63</v>
      </c>
      <c r="AJ1059" s="100" t="str">
        <f t="shared" si="440"/>
        <v>●</v>
      </c>
      <c r="AK1059" s="100" t="str">
        <f t="shared" si="438"/>
        <v>●</v>
      </c>
      <c r="AL1059" s="100" t="str">
        <f t="shared" si="438"/>
        <v>○</v>
      </c>
      <c r="AM1059" s="100" t="str">
        <f t="shared" si="438"/>
        <v>●</v>
      </c>
      <c r="AP1059" s="100" t="str">
        <f t="shared" si="441"/>
        <v>●</v>
      </c>
      <c r="AQ1059" s="100" t="str">
        <f t="shared" si="439"/>
        <v>●</v>
      </c>
      <c r="AR1059" s="100" t="str">
        <f t="shared" si="439"/>
        <v>●</v>
      </c>
      <c r="AS1059" s="100" t="str">
        <f t="shared" si="439"/>
        <v>●</v>
      </c>
    </row>
    <row r="1060" spans="2:45" s="100" customFormat="1" ht="14.25" customHeight="1">
      <c r="B1060" s="119" t="s">
        <v>111</v>
      </c>
      <c r="C1060" s="120" t="s">
        <v>313</v>
      </c>
      <c r="D1060" s="116" t="s">
        <v>313</v>
      </c>
      <c r="E1060" s="116" t="s">
        <v>313</v>
      </c>
      <c r="F1060" s="116" t="s">
        <v>313</v>
      </c>
      <c r="G1060" s="107">
        <f>第2表01元データ!X58</f>
        <v>11</v>
      </c>
      <c r="H1060" s="107"/>
      <c r="I1060" s="108"/>
      <c r="K1060" s="119" t="s">
        <v>111</v>
      </c>
      <c r="L1060" s="120" t="s">
        <v>313</v>
      </c>
      <c r="M1060" s="116" t="s">
        <v>313</v>
      </c>
      <c r="N1060" s="116" t="s">
        <v>313</v>
      </c>
      <c r="O1060" s="116" t="s">
        <v>313</v>
      </c>
      <c r="P1060" s="107">
        <f>第2表01元データ!Z58</f>
        <v>71</v>
      </c>
      <c r="Q1060" s="107"/>
      <c r="R1060" s="108"/>
      <c r="T1060" s="100">
        <v>119</v>
      </c>
    </row>
    <row r="1061" spans="2:45" s="100" customFormat="1" ht="14.25" customHeight="1">
      <c r="G1061" s="168"/>
      <c r="P1061" s="168"/>
    </row>
    <row r="1062" spans="2:45" s="100" customFormat="1" ht="14.25" customHeight="1">
      <c r="G1062" s="168"/>
      <c r="P1062" s="168"/>
    </row>
    <row r="1063" spans="2:45" s="99" customFormat="1" ht="14.25" customHeight="1">
      <c r="B1063" s="99" t="str">
        <f>LEFT(B1003,LEN(B1003)-2)&amp;+"女"</f>
        <v>最上・女</v>
      </c>
      <c r="K1063" s="99" t="str">
        <f>LEFT(K1003,LEN(K1003)-2)&amp;+"女"</f>
        <v>花園・女</v>
      </c>
      <c r="W1063" s="100"/>
      <c r="X1063" s="100"/>
      <c r="Y1063" s="100"/>
      <c r="Z1063" s="100"/>
      <c r="AA1063" s="100"/>
      <c r="AB1063" s="100"/>
      <c r="AC1063" s="100"/>
      <c r="AD1063" s="100"/>
      <c r="AE1063" s="100"/>
      <c r="AF1063" s="100"/>
      <c r="AG1063" s="100"/>
    </row>
    <row r="1064" spans="2:45" s="100" customFormat="1" ht="14.25" customHeight="1">
      <c r="B1064" s="583" t="s">
        <v>335</v>
      </c>
      <c r="C1064" s="101"/>
      <c r="D1064" s="101"/>
      <c r="E1064" s="101"/>
      <c r="F1064" s="101"/>
      <c r="G1064" s="135"/>
      <c r="H1064" s="131"/>
      <c r="I1064" s="131"/>
      <c r="J1064" s="102"/>
      <c r="K1064" s="583" t="s">
        <v>335</v>
      </c>
      <c r="L1064" s="101"/>
      <c r="M1064" s="101"/>
      <c r="N1064" s="101"/>
      <c r="O1064" s="101"/>
      <c r="P1064" s="135"/>
      <c r="Q1064" s="131"/>
      <c r="R1064" s="131"/>
      <c r="S1064" s="103"/>
    </row>
    <row r="1065" spans="2:45" s="100" customFormat="1" ht="14.25" customHeight="1">
      <c r="B1065" s="584"/>
      <c r="C1065" s="130" t="str">
        <f>$C$4</f>
        <v>平成7年</v>
      </c>
      <c r="D1065" s="130" t="str">
        <f>$D$4</f>
        <v>平成12年</v>
      </c>
      <c r="E1065" s="130" t="str">
        <f>$E$4</f>
        <v>平成17年</v>
      </c>
      <c r="F1065" s="130" t="str">
        <f>$F$4</f>
        <v>平成22年</v>
      </c>
      <c r="G1065" s="130" t="s">
        <v>410</v>
      </c>
      <c r="H1065" s="133" t="str">
        <f>$H$4</f>
        <v>対平成</v>
      </c>
      <c r="I1065" s="134" t="str">
        <f>$I$4</f>
        <v>22年</v>
      </c>
      <c r="J1065" s="102"/>
      <c r="K1065" s="584"/>
      <c r="L1065" s="130" t="str">
        <f>$C$4</f>
        <v>平成7年</v>
      </c>
      <c r="M1065" s="130" t="str">
        <f>$D$4</f>
        <v>平成12年</v>
      </c>
      <c r="N1065" s="130" t="str">
        <f>$E$4</f>
        <v>平成17年</v>
      </c>
      <c r="O1065" s="130" t="str">
        <f>$F$4</f>
        <v>平成22年</v>
      </c>
      <c r="P1065" s="130" t="s">
        <v>410</v>
      </c>
      <c r="Q1065" s="133" t="str">
        <f>$H$4</f>
        <v>対平成</v>
      </c>
      <c r="R1065" s="134" t="str">
        <f>$I$4</f>
        <v>22年</v>
      </c>
      <c r="S1065" s="103"/>
    </row>
    <row r="1066" spans="2:45" s="100" customFormat="1" ht="14.25" customHeight="1">
      <c r="B1066" s="585"/>
      <c r="C1066" s="104"/>
      <c r="D1066" s="104"/>
      <c r="E1066" s="104"/>
      <c r="F1066" s="104"/>
      <c r="G1066" s="104"/>
      <c r="H1066" s="132" t="s">
        <v>88</v>
      </c>
      <c r="I1066" s="133" t="s">
        <v>398</v>
      </c>
      <c r="J1066" s="102"/>
      <c r="K1066" s="585"/>
      <c r="L1066" s="104"/>
      <c r="M1066" s="104"/>
      <c r="N1066" s="104"/>
      <c r="O1066" s="104"/>
      <c r="P1066" s="104"/>
      <c r="Q1066" s="132" t="s">
        <v>88</v>
      </c>
      <c r="R1066" s="133" t="s">
        <v>398</v>
      </c>
      <c r="S1066" s="103"/>
    </row>
    <row r="1067" spans="2:45" s="199" customFormat="1" ht="14.25" customHeight="1">
      <c r="B1067" s="200" t="s">
        <v>90</v>
      </c>
      <c r="C1067" s="198">
        <v>2375</v>
      </c>
      <c r="D1067" s="194">
        <v>2372</v>
      </c>
      <c r="E1067" s="194">
        <v>2186</v>
      </c>
      <c r="F1067" s="194">
        <v>2018</v>
      </c>
      <c r="G1067" s="194">
        <f>IF(COUNTIF(G1072:G1090,"x"),"x",IF(SUM(G1072:G1090)=0,"-",SUM(G1072:G1090)))</f>
        <v>1648</v>
      </c>
      <c r="H1067" s="193">
        <f t="shared" ref="H1067:H1070" si="446">IF(G1067="x","x",IF(AND(G1067="-",F1067="-"),"-",IF(AND(G1067="-",F1067&gt;0),F1067*-1,IF(AND(G1067&gt;0,F1067="-"),G1067,G1067-F1067))))</f>
        <v>-370</v>
      </c>
      <c r="I1067" s="195">
        <f t="shared" ref="I1067:I1070" si="447">IF(H1067="x","x",IF(H1067="-","-",IF(AND(F1067="-",G1067&gt;0),"皆増",IF(AND(F1067&gt;0,G1067="-"),"皆減",H1067/F1067*100))))</f>
        <v>-18.334985133795836</v>
      </c>
      <c r="J1067" s="196"/>
      <c r="K1067" s="197" t="s">
        <v>90</v>
      </c>
      <c r="L1067" s="202">
        <v>3365</v>
      </c>
      <c r="M1067" s="203">
        <v>3103</v>
      </c>
      <c r="N1067" s="203">
        <v>2995</v>
      </c>
      <c r="O1067" s="203">
        <v>2742</v>
      </c>
      <c r="P1067" s="194">
        <f>IF(COUNTIF(P1072:P1090,"x"),"x",IF(SUM(P1072:P1090)=0,"-",SUM(P1072:P1090)))</f>
        <v>2338</v>
      </c>
      <c r="Q1067" s="193">
        <f t="shared" ref="Q1067:Q1070" si="448">IF(P1067="x","x",IF(AND(P1067="-",O1067="-"),"-",IF(AND(P1067="-",O1067&gt;0),O1067*-1,IF(AND(P1067&gt;0,O1067="-"),P1067,P1067-O1067))))</f>
        <v>-404</v>
      </c>
      <c r="R1067" s="195">
        <f t="shared" ref="R1067:R1070" si="449">IF(Q1067="x","x",IF(Q1067="-","-",IF(AND(O1067="-",P1067&gt;0),"皆増",IF(AND(O1067&gt;0,P1067="-"),"皆減",Q1067/O1067*100))))</f>
        <v>-14.73377097009482</v>
      </c>
      <c r="S1067" s="195"/>
      <c r="W1067" s="199" t="s">
        <v>373</v>
      </c>
      <c r="X1067" s="199">
        <v>2662</v>
      </c>
      <c r="Y1067" s="199">
        <v>2375</v>
      </c>
      <c r="Z1067" s="199">
        <v>2372</v>
      </c>
      <c r="AA1067" s="199">
        <v>2186</v>
      </c>
      <c r="AC1067" s="199" t="s">
        <v>373</v>
      </c>
      <c r="AD1067" s="199">
        <v>3694</v>
      </c>
      <c r="AE1067" s="199">
        <v>3364</v>
      </c>
      <c r="AF1067" s="199">
        <v>3103</v>
      </c>
      <c r="AG1067" s="199">
        <v>2995</v>
      </c>
      <c r="AJ1067" s="199" t="str">
        <f>IF(C1067=X1067,"○","●")</f>
        <v>●</v>
      </c>
      <c r="AK1067" s="199" t="str">
        <f t="shared" ref="AK1067:AM1089" si="450">IF(D1067=Y1067,"○","●")</f>
        <v>●</v>
      </c>
      <c r="AL1067" s="199" t="str">
        <f t="shared" si="450"/>
        <v>●</v>
      </c>
      <c r="AM1067" s="199" t="str">
        <f t="shared" si="450"/>
        <v>●</v>
      </c>
      <c r="AP1067" s="204" t="str">
        <f>IF(L1067=AD1067,"○","●")</f>
        <v>●</v>
      </c>
      <c r="AQ1067" s="204" t="str">
        <f t="shared" ref="AQ1067:AS1089" si="451">IF(M1067=AE1067,"○","●")</f>
        <v>●</v>
      </c>
      <c r="AR1067" s="199" t="str">
        <f t="shared" si="451"/>
        <v>●</v>
      </c>
      <c r="AS1067" s="199" t="str">
        <f t="shared" si="451"/>
        <v>●</v>
      </c>
    </row>
    <row r="1068" spans="2:45" s="100" customFormat="1" ht="14.25" customHeight="1">
      <c r="B1068" s="105" t="s">
        <v>91</v>
      </c>
      <c r="C1068" s="106">
        <v>226</v>
      </c>
      <c r="D1068" s="107">
        <v>230</v>
      </c>
      <c r="E1068" s="107">
        <v>213</v>
      </c>
      <c r="F1068" s="107">
        <v>187</v>
      </c>
      <c r="G1068" s="107">
        <f>IF(COUNTIF(G1072:G1074,"x"),"x",IF(SUM(G1072:G1074)=0,"-",SUM(G1072:G1074)))</f>
        <v>142</v>
      </c>
      <c r="H1068" s="107">
        <f t="shared" si="446"/>
        <v>-45</v>
      </c>
      <c r="I1068" s="108">
        <f t="shared" si="447"/>
        <v>-24.064171122994651</v>
      </c>
      <c r="J1068" s="102"/>
      <c r="K1068" s="109" t="s">
        <v>91</v>
      </c>
      <c r="L1068" s="106">
        <v>295</v>
      </c>
      <c r="M1068" s="107">
        <v>216</v>
      </c>
      <c r="N1068" s="107">
        <v>195</v>
      </c>
      <c r="O1068" s="107">
        <v>179</v>
      </c>
      <c r="P1068" s="107">
        <f>IF(COUNTIF(P1072:P1074,"x"),"x",IF(SUM(P1072:P1074)=0,"-",SUM(P1072:P1074)))</f>
        <v>151</v>
      </c>
      <c r="Q1068" s="107">
        <f t="shared" si="448"/>
        <v>-28</v>
      </c>
      <c r="R1068" s="108">
        <f t="shared" si="449"/>
        <v>-15.64245810055866</v>
      </c>
      <c r="S1068" s="108"/>
      <c r="W1068" s="100" t="s">
        <v>374</v>
      </c>
      <c r="X1068" s="100">
        <v>373</v>
      </c>
      <c r="Y1068" s="100">
        <v>226</v>
      </c>
      <c r="Z1068" s="100">
        <v>230</v>
      </c>
      <c r="AA1068" s="100">
        <v>213</v>
      </c>
      <c r="AC1068" s="100" t="s">
        <v>374</v>
      </c>
      <c r="AD1068" s="100">
        <v>366</v>
      </c>
      <c r="AE1068" s="100">
        <v>295</v>
      </c>
      <c r="AF1068" s="100">
        <v>216</v>
      </c>
      <c r="AG1068" s="100">
        <v>195</v>
      </c>
      <c r="AJ1068" s="100" t="str">
        <f t="shared" ref="AJ1068:AJ1089" si="452">IF(C1068=X1068,"○","●")</f>
        <v>●</v>
      </c>
      <c r="AK1068" s="100" t="str">
        <f t="shared" si="450"/>
        <v>●</v>
      </c>
      <c r="AL1068" s="100" t="str">
        <f t="shared" si="450"/>
        <v>●</v>
      </c>
      <c r="AM1068" s="100" t="str">
        <f t="shared" si="450"/>
        <v>●</v>
      </c>
      <c r="AP1068" s="100" t="str">
        <f t="shared" ref="AP1068:AP1089" si="453">IF(L1068=AD1068,"○","●")</f>
        <v>●</v>
      </c>
      <c r="AQ1068" s="100" t="str">
        <f t="shared" si="451"/>
        <v>●</v>
      </c>
      <c r="AR1068" s="100" t="str">
        <f t="shared" si="451"/>
        <v>●</v>
      </c>
      <c r="AS1068" s="100" t="str">
        <f>IF(O1068=AG1068,"○","●")</f>
        <v>●</v>
      </c>
    </row>
    <row r="1069" spans="2:45" s="100" customFormat="1" ht="14.25" customHeight="1">
      <c r="B1069" s="105" t="s">
        <v>92</v>
      </c>
      <c r="C1069" s="106">
        <v>1585</v>
      </c>
      <c r="D1069" s="107">
        <v>1511</v>
      </c>
      <c r="E1069" s="107">
        <v>1318</v>
      </c>
      <c r="F1069" s="107">
        <v>1118</v>
      </c>
      <c r="G1069" s="296">
        <f>IF(COUNTIF(G1075:G1084,"x"),"x",IF(SUM(G1075:G1084)=0,"-",SUM(G1075:G1084)))</f>
        <v>748</v>
      </c>
      <c r="H1069" s="107">
        <f t="shared" si="446"/>
        <v>-370</v>
      </c>
      <c r="I1069" s="108">
        <f t="shared" si="447"/>
        <v>-33.094812164579608</v>
      </c>
      <c r="J1069" s="102"/>
      <c r="K1069" s="109" t="s">
        <v>92</v>
      </c>
      <c r="L1069" s="106">
        <v>2158</v>
      </c>
      <c r="M1069" s="107">
        <v>1894</v>
      </c>
      <c r="N1069" s="107">
        <v>1730</v>
      </c>
      <c r="O1069" s="107">
        <v>1506</v>
      </c>
      <c r="P1069" s="296">
        <f>IF(COUNTIF(P1075:P1084,"x"),"x",IF(SUM(P1075:P1084)=0,"-",SUM(P1075:P1084)))</f>
        <v>1120</v>
      </c>
      <c r="Q1069" s="107">
        <f t="shared" si="448"/>
        <v>-386</v>
      </c>
      <c r="R1069" s="108">
        <f t="shared" si="449"/>
        <v>-25.630810092961486</v>
      </c>
      <c r="S1069" s="108"/>
      <c r="W1069" s="100" t="s">
        <v>375</v>
      </c>
      <c r="X1069" s="100">
        <v>1825</v>
      </c>
      <c r="Y1069" s="100">
        <v>1585</v>
      </c>
      <c r="Z1069" s="100">
        <v>1511</v>
      </c>
      <c r="AA1069" s="100">
        <v>1318</v>
      </c>
      <c r="AC1069" s="100" t="s">
        <v>375</v>
      </c>
      <c r="AD1069" s="100">
        <v>2474</v>
      </c>
      <c r="AE1069" s="100">
        <v>2158</v>
      </c>
      <c r="AF1069" s="100">
        <v>1894</v>
      </c>
      <c r="AG1069" s="100">
        <v>1730</v>
      </c>
      <c r="AJ1069" s="100" t="str">
        <f t="shared" si="452"/>
        <v>●</v>
      </c>
      <c r="AK1069" s="100" t="str">
        <f t="shared" si="450"/>
        <v>●</v>
      </c>
      <c r="AL1069" s="100" t="str">
        <f>IF(E1069=Z1069,"○","●")</f>
        <v>●</v>
      </c>
      <c r="AM1069" s="100" t="str">
        <f t="shared" si="450"/>
        <v>●</v>
      </c>
      <c r="AP1069" s="100" t="str">
        <f t="shared" si="453"/>
        <v>●</v>
      </c>
      <c r="AQ1069" s="100" t="str">
        <f t="shared" si="451"/>
        <v>●</v>
      </c>
      <c r="AR1069" s="100" t="str">
        <f t="shared" si="451"/>
        <v>●</v>
      </c>
      <c r="AS1069" s="100" t="str">
        <f t="shared" si="451"/>
        <v>●</v>
      </c>
    </row>
    <row r="1070" spans="2:45" s="100" customFormat="1" ht="14.25" customHeight="1">
      <c r="B1070" s="105" t="s">
        <v>93</v>
      </c>
      <c r="C1070" s="106">
        <v>564</v>
      </c>
      <c r="D1070" s="107">
        <v>631</v>
      </c>
      <c r="E1070" s="107">
        <v>655</v>
      </c>
      <c r="F1070" s="107">
        <v>713</v>
      </c>
      <c r="G1070" s="107">
        <f>IF(COUNTIF(G1085:G1089,"x"),"x",IF(SUM(G1085,G1089)=0,"-",SUM(G1085:G1089)))</f>
        <v>753</v>
      </c>
      <c r="H1070" s="107">
        <f t="shared" si="446"/>
        <v>40</v>
      </c>
      <c r="I1070" s="108">
        <f t="shared" si="447"/>
        <v>5.6100981767180924</v>
      </c>
      <c r="J1070" s="102"/>
      <c r="K1070" s="109" t="s">
        <v>93</v>
      </c>
      <c r="L1070" s="115">
        <v>912</v>
      </c>
      <c r="M1070" s="116">
        <v>993</v>
      </c>
      <c r="N1070" s="107">
        <v>1070</v>
      </c>
      <c r="O1070" s="107">
        <v>1057</v>
      </c>
      <c r="P1070" s="107">
        <f>IF(COUNTIF(P1085:P1089,"x"),"x",IF(SUM(P1085,P1089)=0,"-",SUM(P1085:P1089)))</f>
        <v>1014</v>
      </c>
      <c r="Q1070" s="107">
        <f t="shared" si="448"/>
        <v>-43</v>
      </c>
      <c r="R1070" s="108">
        <f t="shared" si="449"/>
        <v>-4.0681173131504256</v>
      </c>
      <c r="S1070" s="108"/>
      <c r="W1070" s="100" t="s">
        <v>376</v>
      </c>
      <c r="X1070" s="100">
        <v>464</v>
      </c>
      <c r="Y1070" s="100">
        <v>564</v>
      </c>
      <c r="Z1070" s="100">
        <v>631</v>
      </c>
      <c r="AA1070" s="100">
        <v>655</v>
      </c>
      <c r="AC1070" s="100" t="s">
        <v>376</v>
      </c>
      <c r="AD1070" s="100">
        <v>854</v>
      </c>
      <c r="AE1070" s="100">
        <v>911</v>
      </c>
      <c r="AF1070" s="100">
        <v>993</v>
      </c>
      <c r="AG1070" s="100">
        <v>1070</v>
      </c>
      <c r="AJ1070" s="100" t="str">
        <f t="shared" si="452"/>
        <v>●</v>
      </c>
      <c r="AK1070" s="100" t="str">
        <f t="shared" si="450"/>
        <v>●</v>
      </c>
      <c r="AL1070" s="100" t="str">
        <f t="shared" si="450"/>
        <v>●</v>
      </c>
      <c r="AM1070" s="100" t="str">
        <f t="shared" si="450"/>
        <v>●</v>
      </c>
      <c r="AP1070" s="170" t="str">
        <f t="shared" si="453"/>
        <v>●</v>
      </c>
      <c r="AQ1070" s="170" t="str">
        <f t="shared" si="451"/>
        <v>●</v>
      </c>
      <c r="AR1070" s="100" t="str">
        <f t="shared" si="451"/>
        <v>●</v>
      </c>
      <c r="AS1070" s="100" t="str">
        <f t="shared" si="451"/>
        <v>●</v>
      </c>
    </row>
    <row r="1071" spans="2:45" s="100" customFormat="1" ht="14.25" customHeight="1">
      <c r="B1071" s="102"/>
      <c r="C1071" s="106"/>
      <c r="D1071" s="112"/>
      <c r="E1071" s="112"/>
      <c r="F1071" s="112"/>
      <c r="G1071" s="112"/>
      <c r="H1071" s="112"/>
      <c r="I1071" s="113"/>
      <c r="J1071" s="102"/>
      <c r="K1071" s="114"/>
      <c r="L1071" s="106"/>
      <c r="M1071" s="112"/>
      <c r="N1071" s="112"/>
      <c r="O1071" s="112"/>
      <c r="P1071" s="112"/>
      <c r="Q1071" s="112"/>
      <c r="R1071" s="113"/>
      <c r="S1071" s="113"/>
      <c r="AJ1071" s="100" t="str">
        <f t="shared" si="452"/>
        <v>○</v>
      </c>
      <c r="AK1071" s="100" t="str">
        <f t="shared" si="450"/>
        <v>○</v>
      </c>
      <c r="AL1071" s="100" t="str">
        <f t="shared" si="450"/>
        <v>○</v>
      </c>
      <c r="AM1071" s="100" t="str">
        <f t="shared" si="450"/>
        <v>○</v>
      </c>
      <c r="AP1071" s="100" t="str">
        <f t="shared" si="453"/>
        <v>○</v>
      </c>
      <c r="AQ1071" s="100" t="str">
        <f t="shared" si="451"/>
        <v>○</v>
      </c>
      <c r="AR1071" s="100" t="str">
        <f t="shared" si="451"/>
        <v>○</v>
      </c>
      <c r="AS1071" s="100" t="str">
        <f t="shared" si="451"/>
        <v>○</v>
      </c>
    </row>
    <row r="1072" spans="2:45" s="100" customFormat="1" ht="14.25" customHeight="1">
      <c r="B1072" s="102" t="s">
        <v>94</v>
      </c>
      <c r="C1072" s="106">
        <v>55</v>
      </c>
      <c r="D1072" s="107">
        <v>78</v>
      </c>
      <c r="E1072" s="107">
        <v>75</v>
      </c>
      <c r="F1072" s="107">
        <v>55</v>
      </c>
      <c r="G1072" s="107">
        <f>第2表01元データ!X66</f>
        <v>38</v>
      </c>
      <c r="H1072" s="107">
        <f t="shared" ref="H1072:H1089" si="454">IF(G1072="x","x",IF(AND(G1072="-",F1072="-"),"-",IF(AND(G1072="-",F1072&gt;0),F1072*-1,IF(AND(G1072&gt;0,F1072="-"),G1072,G1072-F1072))))</f>
        <v>-17</v>
      </c>
      <c r="I1072" s="108">
        <f t="shared" ref="I1072:I1089" si="455">IF(H1072="x","x",IF(H1072="-","-",IF(AND(F1072="-",G1072&gt;0),"皆増",IF(AND(F1072&gt;0,G1072="-"),"皆減",H1072/F1072*100))))</f>
        <v>-30.909090909090907</v>
      </c>
      <c r="J1072" s="102"/>
      <c r="K1072" s="114" t="s">
        <v>94</v>
      </c>
      <c r="L1072" s="106">
        <v>77</v>
      </c>
      <c r="M1072" s="107">
        <v>57</v>
      </c>
      <c r="N1072" s="107">
        <v>51</v>
      </c>
      <c r="O1072" s="107">
        <v>66</v>
      </c>
      <c r="P1072" s="107">
        <f>第2表01元データ!Z66</f>
        <v>31</v>
      </c>
      <c r="Q1072" s="107">
        <f t="shared" ref="Q1072:Q1089" si="456">IF(P1072="x","x",IF(AND(P1072="-",O1072="-"),"-",IF(AND(P1072="-",O1072&gt;0),O1072*-1,IF(AND(P1072&gt;0,O1072="-"),P1072,P1072-O1072))))</f>
        <v>-35</v>
      </c>
      <c r="R1072" s="108">
        <f t="shared" ref="R1072:R1089" si="457">IF(Q1072="x","x",IF(Q1072="-","-",IF(AND(O1072="-",P1072&gt;0),"皆増",IF(AND(O1072&gt;0,P1072="-"),"皆減",Q1072/O1072*100))))</f>
        <v>-53.030303030303031</v>
      </c>
      <c r="S1072" s="108"/>
      <c r="T1072" s="100">
        <v>201</v>
      </c>
      <c r="W1072" s="100" t="s">
        <v>377</v>
      </c>
      <c r="X1072" s="100">
        <v>85</v>
      </c>
      <c r="Y1072" s="100">
        <v>55</v>
      </c>
      <c r="Z1072" s="100">
        <v>78</v>
      </c>
      <c r="AA1072" s="100">
        <v>75</v>
      </c>
      <c r="AC1072" s="100" t="s">
        <v>377</v>
      </c>
      <c r="AD1072" s="100">
        <v>93</v>
      </c>
      <c r="AE1072" s="100">
        <v>77</v>
      </c>
      <c r="AF1072" s="100">
        <v>57</v>
      </c>
      <c r="AG1072" s="100">
        <v>51</v>
      </c>
      <c r="AJ1072" s="100" t="str">
        <f t="shared" si="452"/>
        <v>●</v>
      </c>
      <c r="AK1072" s="100" t="str">
        <f t="shared" si="450"/>
        <v>●</v>
      </c>
      <c r="AL1072" s="100" t="str">
        <f t="shared" si="450"/>
        <v>●</v>
      </c>
      <c r="AM1072" s="100" t="str">
        <f t="shared" si="450"/>
        <v>●</v>
      </c>
      <c r="AP1072" s="100" t="str">
        <f t="shared" si="453"/>
        <v>●</v>
      </c>
      <c r="AQ1072" s="100" t="str">
        <f t="shared" si="451"/>
        <v>●</v>
      </c>
      <c r="AR1072" s="100" t="str">
        <f t="shared" si="451"/>
        <v>●</v>
      </c>
      <c r="AS1072" s="100" t="str">
        <f t="shared" si="451"/>
        <v>●</v>
      </c>
    </row>
    <row r="1073" spans="2:45" s="100" customFormat="1" ht="14.25" customHeight="1">
      <c r="B1073" s="102" t="s">
        <v>95</v>
      </c>
      <c r="C1073" s="106">
        <v>74</v>
      </c>
      <c r="D1073" s="107">
        <v>74</v>
      </c>
      <c r="E1073" s="107">
        <v>66</v>
      </c>
      <c r="F1073" s="107">
        <v>63</v>
      </c>
      <c r="G1073" s="107">
        <f>第2表01元データ!X67</f>
        <v>43</v>
      </c>
      <c r="H1073" s="107">
        <f t="shared" si="454"/>
        <v>-20</v>
      </c>
      <c r="I1073" s="108">
        <f t="shared" si="455"/>
        <v>-31.746031746031743</v>
      </c>
      <c r="J1073" s="102"/>
      <c r="K1073" s="114" t="s">
        <v>95</v>
      </c>
      <c r="L1073" s="106">
        <v>92</v>
      </c>
      <c r="M1073" s="107">
        <v>73</v>
      </c>
      <c r="N1073" s="107">
        <v>62</v>
      </c>
      <c r="O1073" s="107">
        <v>53</v>
      </c>
      <c r="P1073" s="107">
        <f>第2表01元データ!Z67</f>
        <v>54</v>
      </c>
      <c r="Q1073" s="107">
        <f t="shared" si="456"/>
        <v>1</v>
      </c>
      <c r="R1073" s="108">
        <f t="shared" si="457"/>
        <v>1.8867924528301887</v>
      </c>
      <c r="S1073" s="108"/>
      <c r="T1073" s="100">
        <v>202</v>
      </c>
      <c r="W1073" s="99" t="s">
        <v>356</v>
      </c>
      <c r="X1073" s="99">
        <v>100</v>
      </c>
      <c r="Y1073" s="99">
        <v>74</v>
      </c>
      <c r="Z1073" s="99">
        <v>74</v>
      </c>
      <c r="AA1073" s="99">
        <v>66</v>
      </c>
      <c r="AB1073" s="99"/>
      <c r="AC1073" s="99" t="s">
        <v>356</v>
      </c>
      <c r="AD1073" s="99">
        <v>123</v>
      </c>
      <c r="AE1073" s="99">
        <v>92</v>
      </c>
      <c r="AF1073" s="99">
        <v>73</v>
      </c>
      <c r="AG1073" s="99">
        <v>62</v>
      </c>
      <c r="AJ1073" s="100" t="str">
        <f t="shared" si="452"/>
        <v>●</v>
      </c>
      <c r="AK1073" s="100" t="str">
        <f t="shared" si="450"/>
        <v>○</v>
      </c>
      <c r="AL1073" s="100" t="str">
        <f t="shared" si="450"/>
        <v>●</v>
      </c>
      <c r="AM1073" s="100" t="str">
        <f t="shared" si="450"/>
        <v>●</v>
      </c>
      <c r="AP1073" s="100" t="str">
        <f t="shared" si="453"/>
        <v>●</v>
      </c>
      <c r="AQ1073" s="100" t="str">
        <f t="shared" si="451"/>
        <v>●</v>
      </c>
      <c r="AR1073" s="100" t="str">
        <f t="shared" si="451"/>
        <v>●</v>
      </c>
      <c r="AS1073" s="100" t="str">
        <f t="shared" si="451"/>
        <v>●</v>
      </c>
    </row>
    <row r="1074" spans="2:45" s="100" customFormat="1" ht="14.25" customHeight="1">
      <c r="B1074" s="102" t="s">
        <v>96</v>
      </c>
      <c r="C1074" s="106">
        <v>97</v>
      </c>
      <c r="D1074" s="107">
        <v>78</v>
      </c>
      <c r="E1074" s="107">
        <v>72</v>
      </c>
      <c r="F1074" s="107">
        <v>69</v>
      </c>
      <c r="G1074" s="107">
        <f>第2表01元データ!X68</f>
        <v>61</v>
      </c>
      <c r="H1074" s="107">
        <f t="shared" si="454"/>
        <v>-8</v>
      </c>
      <c r="I1074" s="108">
        <f t="shared" si="455"/>
        <v>-11.594202898550725</v>
      </c>
      <c r="J1074" s="102"/>
      <c r="K1074" s="114" t="s">
        <v>96</v>
      </c>
      <c r="L1074" s="106">
        <v>126</v>
      </c>
      <c r="M1074" s="107">
        <v>86</v>
      </c>
      <c r="N1074" s="107">
        <v>82</v>
      </c>
      <c r="O1074" s="107">
        <v>60</v>
      </c>
      <c r="P1074" s="107">
        <f>第2表01元データ!Z68</f>
        <v>66</v>
      </c>
      <c r="Q1074" s="107">
        <f t="shared" si="456"/>
        <v>6</v>
      </c>
      <c r="R1074" s="108">
        <f t="shared" si="457"/>
        <v>10</v>
      </c>
      <c r="S1074" s="108"/>
      <c r="T1074" s="100">
        <v>203</v>
      </c>
      <c r="W1074" s="100" t="s">
        <v>357</v>
      </c>
      <c r="X1074" s="100">
        <v>188</v>
      </c>
      <c r="Y1074" s="100">
        <v>97</v>
      </c>
      <c r="Z1074" s="100">
        <v>78</v>
      </c>
      <c r="AA1074" s="100">
        <v>72</v>
      </c>
      <c r="AC1074" s="100" t="s">
        <v>357</v>
      </c>
      <c r="AD1074" s="100">
        <v>150</v>
      </c>
      <c r="AE1074" s="100">
        <v>126</v>
      </c>
      <c r="AF1074" s="100">
        <v>86</v>
      </c>
      <c r="AG1074" s="100">
        <v>82</v>
      </c>
      <c r="AJ1074" s="100" t="str">
        <f t="shared" si="452"/>
        <v>●</v>
      </c>
      <c r="AK1074" s="100" t="str">
        <f t="shared" si="450"/>
        <v>●</v>
      </c>
      <c r="AL1074" s="100" t="str">
        <f t="shared" si="450"/>
        <v>●</v>
      </c>
      <c r="AM1074" s="100" t="str">
        <f t="shared" si="450"/>
        <v>●</v>
      </c>
      <c r="AP1074" s="100" t="str">
        <f t="shared" si="453"/>
        <v>●</v>
      </c>
      <c r="AQ1074" s="100" t="str">
        <f t="shared" si="451"/>
        <v>●</v>
      </c>
      <c r="AR1074" s="100" t="str">
        <f t="shared" si="451"/>
        <v>●</v>
      </c>
      <c r="AS1074" s="100" t="str">
        <f t="shared" si="451"/>
        <v>●</v>
      </c>
    </row>
    <row r="1075" spans="2:45" s="100" customFormat="1" ht="14.25" customHeight="1">
      <c r="B1075" s="102" t="s">
        <v>97</v>
      </c>
      <c r="C1075" s="106">
        <v>170</v>
      </c>
      <c r="D1075" s="107">
        <v>103</v>
      </c>
      <c r="E1075" s="107">
        <v>74</v>
      </c>
      <c r="F1075" s="107">
        <v>71</v>
      </c>
      <c r="G1075" s="107">
        <f>第2表01元データ!X69</f>
        <v>58</v>
      </c>
      <c r="H1075" s="107">
        <f t="shared" si="454"/>
        <v>-13</v>
      </c>
      <c r="I1075" s="108">
        <f t="shared" si="455"/>
        <v>-18.30985915492958</v>
      </c>
      <c r="J1075" s="102"/>
      <c r="K1075" s="114" t="s">
        <v>97</v>
      </c>
      <c r="L1075" s="106">
        <v>156</v>
      </c>
      <c r="M1075" s="107">
        <v>120</v>
      </c>
      <c r="N1075" s="107">
        <v>100</v>
      </c>
      <c r="O1075" s="107">
        <v>94</v>
      </c>
      <c r="P1075" s="107">
        <f>第2表01元データ!Z69</f>
        <v>64</v>
      </c>
      <c r="Q1075" s="107">
        <f t="shared" si="456"/>
        <v>-30</v>
      </c>
      <c r="R1075" s="108">
        <f t="shared" si="457"/>
        <v>-31.914893617021278</v>
      </c>
      <c r="S1075" s="108"/>
      <c r="T1075" s="100">
        <v>204</v>
      </c>
      <c r="W1075" s="100" t="s">
        <v>358</v>
      </c>
      <c r="X1075" s="100">
        <v>188</v>
      </c>
      <c r="Y1075" s="100">
        <v>170</v>
      </c>
      <c r="Z1075" s="100">
        <v>103</v>
      </c>
      <c r="AA1075" s="100">
        <v>74</v>
      </c>
      <c r="AC1075" s="100" t="s">
        <v>358</v>
      </c>
      <c r="AD1075" s="100">
        <v>217</v>
      </c>
      <c r="AE1075" s="100">
        <v>156</v>
      </c>
      <c r="AF1075" s="100">
        <v>120</v>
      </c>
      <c r="AG1075" s="100">
        <v>100</v>
      </c>
      <c r="AJ1075" s="100" t="str">
        <f t="shared" si="452"/>
        <v>●</v>
      </c>
      <c r="AK1075" s="100" t="str">
        <f t="shared" si="450"/>
        <v>●</v>
      </c>
      <c r="AL1075" s="100" t="str">
        <f t="shared" si="450"/>
        <v>●</v>
      </c>
      <c r="AM1075" s="100" t="str">
        <f t="shared" si="450"/>
        <v>●</v>
      </c>
      <c r="AP1075" s="100" t="str">
        <f t="shared" si="453"/>
        <v>●</v>
      </c>
      <c r="AQ1075" s="100" t="str">
        <f t="shared" si="451"/>
        <v>●</v>
      </c>
      <c r="AR1075" s="100" t="str">
        <f t="shared" si="451"/>
        <v>●</v>
      </c>
      <c r="AS1075" s="100" t="str">
        <f t="shared" si="451"/>
        <v>●</v>
      </c>
    </row>
    <row r="1076" spans="2:45" s="100" customFormat="1" ht="14.25" customHeight="1">
      <c r="B1076" s="102" t="s">
        <v>98</v>
      </c>
      <c r="C1076" s="106">
        <v>151</v>
      </c>
      <c r="D1076" s="107">
        <v>156</v>
      </c>
      <c r="E1076" s="107">
        <v>84</v>
      </c>
      <c r="F1076" s="107">
        <v>49</v>
      </c>
      <c r="G1076" s="107">
        <f>第2表01元データ!X70</f>
        <v>44</v>
      </c>
      <c r="H1076" s="107">
        <f t="shared" si="454"/>
        <v>-5</v>
      </c>
      <c r="I1076" s="108">
        <f t="shared" si="455"/>
        <v>-10.204081632653061</v>
      </c>
      <c r="J1076" s="102"/>
      <c r="K1076" s="114" t="s">
        <v>98</v>
      </c>
      <c r="L1076" s="106">
        <v>211</v>
      </c>
      <c r="M1076" s="107">
        <v>154</v>
      </c>
      <c r="N1076" s="107">
        <v>162</v>
      </c>
      <c r="O1076" s="107">
        <v>91</v>
      </c>
      <c r="P1076" s="107">
        <f>第2表01元データ!Z70</f>
        <v>96</v>
      </c>
      <c r="Q1076" s="107">
        <f t="shared" si="456"/>
        <v>5</v>
      </c>
      <c r="R1076" s="108">
        <f t="shared" si="457"/>
        <v>5.4945054945054945</v>
      </c>
      <c r="S1076" s="108"/>
      <c r="T1076" s="100">
        <v>205</v>
      </c>
      <c r="W1076" s="100" t="s">
        <v>359</v>
      </c>
      <c r="X1076" s="100">
        <v>164</v>
      </c>
      <c r="Y1076" s="100">
        <v>151</v>
      </c>
      <c r="Z1076" s="100">
        <v>156</v>
      </c>
      <c r="AA1076" s="100">
        <v>84</v>
      </c>
      <c r="AC1076" s="100" t="s">
        <v>359</v>
      </c>
      <c r="AD1076" s="100">
        <v>245</v>
      </c>
      <c r="AE1076" s="100">
        <v>211</v>
      </c>
      <c r="AF1076" s="100">
        <v>154</v>
      </c>
      <c r="AG1076" s="100">
        <v>162</v>
      </c>
      <c r="AJ1076" s="100" t="str">
        <f t="shared" si="452"/>
        <v>●</v>
      </c>
      <c r="AK1076" s="100" t="str">
        <f t="shared" si="450"/>
        <v>●</v>
      </c>
      <c r="AL1076" s="100" t="str">
        <f t="shared" si="450"/>
        <v>●</v>
      </c>
      <c r="AM1076" s="100" t="str">
        <f t="shared" si="450"/>
        <v>●</v>
      </c>
      <c r="AP1076" s="100" t="str">
        <f t="shared" si="453"/>
        <v>●</v>
      </c>
      <c r="AQ1076" s="100" t="str">
        <f t="shared" si="451"/>
        <v>●</v>
      </c>
      <c r="AR1076" s="100" t="str">
        <f t="shared" si="451"/>
        <v>●</v>
      </c>
      <c r="AS1076" s="100" t="str">
        <f t="shared" si="451"/>
        <v>●</v>
      </c>
    </row>
    <row r="1077" spans="2:45" s="100" customFormat="1" ht="14.25" customHeight="1">
      <c r="B1077" s="102" t="s">
        <v>99</v>
      </c>
      <c r="C1077" s="106">
        <v>123</v>
      </c>
      <c r="D1077" s="107">
        <v>154</v>
      </c>
      <c r="E1077" s="107">
        <v>106</v>
      </c>
      <c r="F1077" s="107">
        <v>58</v>
      </c>
      <c r="G1077" s="107">
        <f>第2表01元データ!X71</f>
        <v>40</v>
      </c>
      <c r="H1077" s="107">
        <f t="shared" si="454"/>
        <v>-18</v>
      </c>
      <c r="I1077" s="108">
        <f t="shared" si="455"/>
        <v>-31.03448275862069</v>
      </c>
      <c r="J1077" s="102"/>
      <c r="K1077" s="114" t="s">
        <v>99</v>
      </c>
      <c r="L1077" s="106">
        <v>174</v>
      </c>
      <c r="M1077" s="107">
        <v>175</v>
      </c>
      <c r="N1077" s="107">
        <v>134</v>
      </c>
      <c r="O1077" s="107">
        <v>106</v>
      </c>
      <c r="P1077" s="107">
        <f>第2表01元データ!Z71</f>
        <v>96</v>
      </c>
      <c r="Q1077" s="107">
        <f t="shared" si="456"/>
        <v>-10</v>
      </c>
      <c r="R1077" s="108">
        <f t="shared" si="457"/>
        <v>-9.433962264150944</v>
      </c>
      <c r="S1077" s="108"/>
      <c r="T1077" s="100">
        <v>206</v>
      </c>
      <c r="W1077" s="100" t="s">
        <v>360</v>
      </c>
      <c r="X1077" s="100">
        <v>120</v>
      </c>
      <c r="Y1077" s="100">
        <v>123</v>
      </c>
      <c r="Z1077" s="100">
        <v>154</v>
      </c>
      <c r="AA1077" s="100">
        <v>106</v>
      </c>
      <c r="AC1077" s="100" t="s">
        <v>360</v>
      </c>
      <c r="AD1077" s="100">
        <v>184</v>
      </c>
      <c r="AE1077" s="100">
        <v>174</v>
      </c>
      <c r="AF1077" s="100">
        <v>175</v>
      </c>
      <c r="AG1077" s="100">
        <v>134</v>
      </c>
      <c r="AJ1077" s="100" t="str">
        <f t="shared" si="452"/>
        <v>●</v>
      </c>
      <c r="AK1077" s="100" t="str">
        <f t="shared" si="450"/>
        <v>●</v>
      </c>
      <c r="AL1077" s="100" t="str">
        <f t="shared" si="450"/>
        <v>●</v>
      </c>
      <c r="AM1077" s="100" t="str">
        <f t="shared" si="450"/>
        <v>●</v>
      </c>
      <c r="AP1077" s="100" t="str">
        <f t="shared" si="453"/>
        <v>●</v>
      </c>
      <c r="AQ1077" s="100" t="str">
        <f t="shared" si="451"/>
        <v>●</v>
      </c>
      <c r="AR1077" s="100" t="str">
        <f t="shared" si="451"/>
        <v>●</v>
      </c>
      <c r="AS1077" s="100" t="str">
        <f t="shared" si="451"/>
        <v>●</v>
      </c>
    </row>
    <row r="1078" spans="2:45" s="100" customFormat="1" ht="14.25" customHeight="1">
      <c r="B1078" s="102" t="s">
        <v>100</v>
      </c>
      <c r="C1078" s="106">
        <v>95</v>
      </c>
      <c r="D1078" s="107">
        <v>125</v>
      </c>
      <c r="E1078" s="107">
        <v>136</v>
      </c>
      <c r="F1078" s="107">
        <v>105</v>
      </c>
      <c r="G1078" s="107">
        <f>第2表01元データ!X72</f>
        <v>34</v>
      </c>
      <c r="H1078" s="107">
        <f t="shared" si="454"/>
        <v>-71</v>
      </c>
      <c r="I1078" s="108">
        <f t="shared" si="455"/>
        <v>-67.61904761904762</v>
      </c>
      <c r="J1078" s="102"/>
      <c r="K1078" s="114" t="s">
        <v>100</v>
      </c>
      <c r="L1078" s="106">
        <v>138</v>
      </c>
      <c r="M1078" s="107">
        <v>146</v>
      </c>
      <c r="N1078" s="107">
        <v>146</v>
      </c>
      <c r="O1078" s="107">
        <v>132</v>
      </c>
      <c r="P1078" s="107">
        <f>第2表01元データ!Z72</f>
        <v>74</v>
      </c>
      <c r="Q1078" s="107">
        <f t="shared" si="456"/>
        <v>-58</v>
      </c>
      <c r="R1078" s="108">
        <f t="shared" si="457"/>
        <v>-43.939393939393938</v>
      </c>
      <c r="S1078" s="108"/>
      <c r="T1078" s="100">
        <v>207</v>
      </c>
      <c r="W1078" s="100" t="s">
        <v>361</v>
      </c>
      <c r="X1078" s="100">
        <v>143</v>
      </c>
      <c r="Y1078" s="100">
        <v>95</v>
      </c>
      <c r="Z1078" s="100">
        <v>125</v>
      </c>
      <c r="AA1078" s="100">
        <v>136</v>
      </c>
      <c r="AC1078" s="100" t="s">
        <v>361</v>
      </c>
      <c r="AD1078" s="100">
        <v>138</v>
      </c>
      <c r="AE1078" s="100">
        <v>138</v>
      </c>
      <c r="AF1078" s="100">
        <v>146</v>
      </c>
      <c r="AG1078" s="100">
        <v>146</v>
      </c>
      <c r="AJ1078" s="100" t="str">
        <f t="shared" si="452"/>
        <v>●</v>
      </c>
      <c r="AK1078" s="100" t="str">
        <f t="shared" si="450"/>
        <v>●</v>
      </c>
      <c r="AL1078" s="100" t="str">
        <f t="shared" si="450"/>
        <v>●</v>
      </c>
      <c r="AM1078" s="100" t="str">
        <f t="shared" si="450"/>
        <v>●</v>
      </c>
      <c r="AP1078" s="100" t="str">
        <f t="shared" si="453"/>
        <v>○</v>
      </c>
      <c r="AQ1078" s="100" t="str">
        <f t="shared" si="451"/>
        <v>●</v>
      </c>
      <c r="AR1078" s="100" t="str">
        <f t="shared" si="451"/>
        <v>○</v>
      </c>
      <c r="AS1078" s="100" t="str">
        <f t="shared" si="451"/>
        <v>●</v>
      </c>
    </row>
    <row r="1079" spans="2:45" s="100" customFormat="1" ht="14.25" customHeight="1">
      <c r="B1079" s="102" t="s">
        <v>118</v>
      </c>
      <c r="C1079" s="106">
        <v>113</v>
      </c>
      <c r="D1079" s="107">
        <v>98</v>
      </c>
      <c r="E1079" s="107">
        <v>116</v>
      </c>
      <c r="F1079" s="107">
        <v>134</v>
      </c>
      <c r="G1079" s="107">
        <f>第2表01元データ!X73</f>
        <v>49</v>
      </c>
      <c r="H1079" s="107">
        <f t="shared" si="454"/>
        <v>-85</v>
      </c>
      <c r="I1079" s="108">
        <f t="shared" si="455"/>
        <v>-63.432835820895527</v>
      </c>
      <c r="J1079" s="102"/>
      <c r="K1079" s="114" t="s">
        <v>118</v>
      </c>
      <c r="L1079" s="106">
        <v>139</v>
      </c>
      <c r="M1079" s="107">
        <v>133</v>
      </c>
      <c r="N1079" s="107">
        <v>142</v>
      </c>
      <c r="O1079" s="107">
        <v>147</v>
      </c>
      <c r="P1079" s="107">
        <f>第2表01元データ!Z73</f>
        <v>78</v>
      </c>
      <c r="Q1079" s="107">
        <f t="shared" si="456"/>
        <v>-69</v>
      </c>
      <c r="R1079" s="108">
        <f t="shared" si="457"/>
        <v>-46.938775510204081</v>
      </c>
      <c r="S1079" s="108"/>
      <c r="T1079" s="100">
        <v>208</v>
      </c>
      <c r="W1079" s="100" t="s">
        <v>362</v>
      </c>
      <c r="X1079" s="100">
        <v>171</v>
      </c>
      <c r="Y1079" s="100">
        <v>113</v>
      </c>
      <c r="Z1079" s="100">
        <v>98</v>
      </c>
      <c r="AA1079" s="100">
        <v>116</v>
      </c>
      <c r="AC1079" s="100" t="s">
        <v>362</v>
      </c>
      <c r="AD1079" s="100">
        <v>222</v>
      </c>
      <c r="AE1079" s="100">
        <v>139</v>
      </c>
      <c r="AF1079" s="100">
        <v>133</v>
      </c>
      <c r="AG1079" s="100">
        <v>142</v>
      </c>
      <c r="AJ1079" s="100" t="str">
        <f t="shared" si="452"/>
        <v>●</v>
      </c>
      <c r="AK1079" s="100" t="str">
        <f t="shared" si="450"/>
        <v>●</v>
      </c>
      <c r="AL1079" s="100" t="str">
        <f t="shared" si="450"/>
        <v>●</v>
      </c>
      <c r="AM1079" s="100" t="str">
        <f t="shared" si="450"/>
        <v>●</v>
      </c>
      <c r="AP1079" s="100" t="str">
        <f t="shared" si="453"/>
        <v>●</v>
      </c>
      <c r="AQ1079" s="100" t="str">
        <f t="shared" si="451"/>
        <v>●</v>
      </c>
      <c r="AR1079" s="100" t="str">
        <f t="shared" si="451"/>
        <v>●</v>
      </c>
      <c r="AS1079" s="100" t="str">
        <f t="shared" si="451"/>
        <v>●</v>
      </c>
    </row>
    <row r="1080" spans="2:45" s="100" customFormat="1" ht="14.25" customHeight="1">
      <c r="B1080" s="102" t="s">
        <v>101</v>
      </c>
      <c r="C1080" s="106">
        <v>169</v>
      </c>
      <c r="D1080" s="107">
        <v>124</v>
      </c>
      <c r="E1080" s="107">
        <v>98</v>
      </c>
      <c r="F1080" s="107">
        <v>112</v>
      </c>
      <c r="G1080" s="107">
        <f>第2表01元データ!X74</f>
        <v>95</v>
      </c>
      <c r="H1080" s="107">
        <f t="shared" si="454"/>
        <v>-17</v>
      </c>
      <c r="I1080" s="108">
        <f t="shared" si="455"/>
        <v>-15.178571428571427</v>
      </c>
      <c r="J1080" s="102"/>
      <c r="K1080" s="114" t="s">
        <v>101</v>
      </c>
      <c r="L1080" s="106">
        <v>225</v>
      </c>
      <c r="M1080" s="107">
        <v>128</v>
      </c>
      <c r="N1080" s="107">
        <v>150</v>
      </c>
      <c r="O1080" s="107">
        <v>135</v>
      </c>
      <c r="P1080" s="107">
        <f>第2表01元データ!Z74</f>
        <v>125</v>
      </c>
      <c r="Q1080" s="107">
        <f t="shared" si="456"/>
        <v>-10</v>
      </c>
      <c r="R1080" s="108">
        <f t="shared" si="457"/>
        <v>-7.4074074074074066</v>
      </c>
      <c r="S1080" s="108"/>
      <c r="T1080" s="100">
        <v>209</v>
      </c>
      <c r="W1080" s="100" t="s">
        <v>363</v>
      </c>
      <c r="X1080" s="100">
        <v>238</v>
      </c>
      <c r="Y1080" s="100">
        <v>169</v>
      </c>
      <c r="Z1080" s="100">
        <v>124</v>
      </c>
      <c r="AA1080" s="100">
        <v>98</v>
      </c>
      <c r="AC1080" s="100" t="s">
        <v>363</v>
      </c>
      <c r="AD1080" s="100">
        <v>314</v>
      </c>
      <c r="AE1080" s="100">
        <v>225</v>
      </c>
      <c r="AF1080" s="100">
        <v>128</v>
      </c>
      <c r="AG1080" s="100">
        <v>150</v>
      </c>
      <c r="AJ1080" s="100" t="str">
        <f t="shared" si="452"/>
        <v>●</v>
      </c>
      <c r="AK1080" s="100" t="str">
        <f t="shared" si="450"/>
        <v>●</v>
      </c>
      <c r="AL1080" s="100" t="str">
        <f>IF(E1080=Z1080,"○","●")</f>
        <v>●</v>
      </c>
      <c r="AM1080" s="100" t="str">
        <f t="shared" si="450"/>
        <v>●</v>
      </c>
      <c r="AP1080" s="100" t="str">
        <f t="shared" si="453"/>
        <v>●</v>
      </c>
      <c r="AQ1080" s="100" t="str">
        <f t="shared" si="451"/>
        <v>●</v>
      </c>
      <c r="AR1080" s="100" t="str">
        <f t="shared" si="451"/>
        <v>●</v>
      </c>
      <c r="AS1080" s="100" t="str">
        <f t="shared" si="451"/>
        <v>●</v>
      </c>
    </row>
    <row r="1081" spans="2:45" s="100" customFormat="1" ht="14.25" customHeight="1">
      <c r="B1081" s="102" t="s">
        <v>102</v>
      </c>
      <c r="C1081" s="106">
        <v>217</v>
      </c>
      <c r="D1081" s="107">
        <v>165</v>
      </c>
      <c r="E1081" s="107">
        <v>119</v>
      </c>
      <c r="F1081" s="107">
        <v>107</v>
      </c>
      <c r="G1081" s="107">
        <f>第2表01元データ!X75</f>
        <v>119</v>
      </c>
      <c r="H1081" s="107">
        <f t="shared" si="454"/>
        <v>12</v>
      </c>
      <c r="I1081" s="108">
        <f t="shared" si="455"/>
        <v>11.214953271028037</v>
      </c>
      <c r="J1081" s="102"/>
      <c r="K1081" s="114" t="s">
        <v>102</v>
      </c>
      <c r="L1081" s="106">
        <v>300</v>
      </c>
      <c r="M1081" s="107">
        <v>210</v>
      </c>
      <c r="N1081" s="107">
        <v>137</v>
      </c>
      <c r="O1081" s="107">
        <v>160</v>
      </c>
      <c r="P1081" s="107">
        <f>第2表01元データ!Z75</f>
        <v>165</v>
      </c>
      <c r="Q1081" s="107">
        <f t="shared" si="456"/>
        <v>5</v>
      </c>
      <c r="R1081" s="108">
        <f t="shared" si="457"/>
        <v>3.125</v>
      </c>
      <c r="S1081" s="108"/>
      <c r="T1081" s="100">
        <v>210</v>
      </c>
      <c r="W1081" s="100" t="s">
        <v>364</v>
      </c>
      <c r="X1081" s="100">
        <v>206</v>
      </c>
      <c r="Y1081" s="100">
        <v>217</v>
      </c>
      <c r="Z1081" s="100">
        <v>165</v>
      </c>
      <c r="AA1081" s="100">
        <v>119</v>
      </c>
      <c r="AC1081" s="100" t="s">
        <v>364</v>
      </c>
      <c r="AD1081" s="100">
        <v>281</v>
      </c>
      <c r="AE1081" s="100">
        <v>300</v>
      </c>
      <c r="AF1081" s="100">
        <v>210</v>
      </c>
      <c r="AG1081" s="100">
        <v>137</v>
      </c>
      <c r="AJ1081" s="100" t="str">
        <f t="shared" si="452"/>
        <v>●</v>
      </c>
      <c r="AK1081" s="100" t="str">
        <f t="shared" si="450"/>
        <v>●</v>
      </c>
      <c r="AL1081" s="100" t="str">
        <f t="shared" si="450"/>
        <v>●</v>
      </c>
      <c r="AM1081" s="100" t="str">
        <f t="shared" si="450"/>
        <v>●</v>
      </c>
      <c r="AP1081" s="100" t="str">
        <f t="shared" si="453"/>
        <v>●</v>
      </c>
      <c r="AQ1081" s="100" t="str">
        <f t="shared" si="451"/>
        <v>●</v>
      </c>
      <c r="AR1081" s="100" t="str">
        <f t="shared" si="451"/>
        <v>●</v>
      </c>
      <c r="AS1081" s="100" t="str">
        <f t="shared" si="451"/>
        <v>●</v>
      </c>
    </row>
    <row r="1082" spans="2:45" s="100" customFormat="1" ht="14.25" customHeight="1">
      <c r="B1082" s="102" t="s">
        <v>103</v>
      </c>
      <c r="C1082" s="106">
        <v>201</v>
      </c>
      <c r="D1082" s="107">
        <v>220</v>
      </c>
      <c r="E1082" s="107">
        <v>168</v>
      </c>
      <c r="F1082" s="107">
        <v>115</v>
      </c>
      <c r="G1082" s="107">
        <f>第2表01元データ!X76</f>
        <v>103</v>
      </c>
      <c r="H1082" s="107">
        <f t="shared" si="454"/>
        <v>-12</v>
      </c>
      <c r="I1082" s="108">
        <f t="shared" si="455"/>
        <v>-10.434782608695652</v>
      </c>
      <c r="J1082" s="102"/>
      <c r="K1082" s="114" t="s">
        <v>103</v>
      </c>
      <c r="L1082" s="106">
        <v>266</v>
      </c>
      <c r="M1082" s="107">
        <v>294</v>
      </c>
      <c r="N1082" s="107">
        <v>220</v>
      </c>
      <c r="O1082" s="107">
        <v>138</v>
      </c>
      <c r="P1082" s="107">
        <f>第2表01元データ!Z76</f>
        <v>135</v>
      </c>
      <c r="Q1082" s="107">
        <f t="shared" si="456"/>
        <v>-3</v>
      </c>
      <c r="R1082" s="108">
        <f t="shared" si="457"/>
        <v>-2.1739130434782608</v>
      </c>
      <c r="S1082" s="108"/>
      <c r="T1082" s="100">
        <v>211</v>
      </c>
      <c r="W1082" s="100" t="s">
        <v>365</v>
      </c>
      <c r="X1082" s="100">
        <v>175</v>
      </c>
      <c r="Y1082" s="100">
        <v>201</v>
      </c>
      <c r="Z1082" s="100">
        <v>220</v>
      </c>
      <c r="AA1082" s="100">
        <v>168</v>
      </c>
      <c r="AC1082" s="100" t="s">
        <v>365</v>
      </c>
      <c r="AD1082" s="100">
        <v>280</v>
      </c>
      <c r="AE1082" s="100">
        <v>266</v>
      </c>
      <c r="AF1082" s="100">
        <v>294</v>
      </c>
      <c r="AG1082" s="100">
        <v>220</v>
      </c>
      <c r="AJ1082" s="100" t="str">
        <f t="shared" si="452"/>
        <v>●</v>
      </c>
      <c r="AK1082" s="100" t="str">
        <f t="shared" si="450"/>
        <v>●</v>
      </c>
      <c r="AL1082" s="100" t="str">
        <f t="shared" si="450"/>
        <v>●</v>
      </c>
      <c r="AM1082" s="100" t="str">
        <f t="shared" si="450"/>
        <v>●</v>
      </c>
      <c r="AP1082" s="100" t="str">
        <f t="shared" si="453"/>
        <v>●</v>
      </c>
      <c r="AQ1082" s="100" t="str">
        <f t="shared" si="451"/>
        <v>●</v>
      </c>
      <c r="AR1082" s="100" t="str">
        <f t="shared" si="451"/>
        <v>●</v>
      </c>
      <c r="AS1082" s="100" t="str">
        <f t="shared" si="451"/>
        <v>●</v>
      </c>
    </row>
    <row r="1083" spans="2:45" s="100" customFormat="1" ht="14.25" customHeight="1">
      <c r="B1083" s="102" t="s">
        <v>104</v>
      </c>
      <c r="C1083" s="106">
        <v>161</v>
      </c>
      <c r="D1083" s="107">
        <v>198</v>
      </c>
      <c r="E1083" s="107">
        <v>217</v>
      </c>
      <c r="F1083" s="107">
        <v>155</v>
      </c>
      <c r="G1083" s="107">
        <f>第2表01元データ!X77</f>
        <v>107</v>
      </c>
      <c r="H1083" s="107">
        <f t="shared" si="454"/>
        <v>-48</v>
      </c>
      <c r="I1083" s="108">
        <f t="shared" si="455"/>
        <v>-30.967741935483872</v>
      </c>
      <c r="J1083" s="102"/>
      <c r="K1083" s="114" t="s">
        <v>104</v>
      </c>
      <c r="L1083" s="106">
        <v>265</v>
      </c>
      <c r="M1083" s="107">
        <v>261</v>
      </c>
      <c r="N1083" s="107">
        <v>292</v>
      </c>
      <c r="O1083" s="107">
        <v>208</v>
      </c>
      <c r="P1083" s="107">
        <f>第2表01元データ!Z77</f>
        <v>164</v>
      </c>
      <c r="Q1083" s="107">
        <f t="shared" si="456"/>
        <v>-44</v>
      </c>
      <c r="R1083" s="108">
        <f t="shared" si="457"/>
        <v>-21.153846153846153</v>
      </c>
      <c r="S1083" s="108"/>
      <c r="T1083" s="100">
        <v>212</v>
      </c>
      <c r="W1083" s="100" t="s">
        <v>366</v>
      </c>
      <c r="X1083" s="100">
        <v>201</v>
      </c>
      <c r="Y1083" s="100">
        <v>161</v>
      </c>
      <c r="Z1083" s="100">
        <v>198</v>
      </c>
      <c r="AA1083" s="100">
        <v>217</v>
      </c>
      <c r="AC1083" s="100" t="s">
        <v>366</v>
      </c>
      <c r="AD1083" s="100">
        <v>300</v>
      </c>
      <c r="AE1083" s="100">
        <v>265</v>
      </c>
      <c r="AF1083" s="100">
        <v>261</v>
      </c>
      <c r="AG1083" s="100">
        <v>292</v>
      </c>
      <c r="AJ1083" s="100" t="str">
        <f t="shared" si="452"/>
        <v>●</v>
      </c>
      <c r="AK1083" s="100" t="str">
        <f t="shared" si="450"/>
        <v>●</v>
      </c>
      <c r="AL1083" s="100" t="str">
        <f t="shared" si="450"/>
        <v>●</v>
      </c>
      <c r="AM1083" s="100" t="str">
        <f t="shared" si="450"/>
        <v>●</v>
      </c>
      <c r="AP1083" s="100" t="str">
        <f t="shared" si="453"/>
        <v>●</v>
      </c>
      <c r="AQ1083" s="100" t="str">
        <f t="shared" si="451"/>
        <v>●</v>
      </c>
      <c r="AR1083" s="100" t="str">
        <f t="shared" si="451"/>
        <v>●</v>
      </c>
      <c r="AS1083" s="100" t="str">
        <f t="shared" si="451"/>
        <v>●</v>
      </c>
    </row>
    <row r="1084" spans="2:45" s="100" customFormat="1" ht="14.25" customHeight="1">
      <c r="B1084" s="102" t="s">
        <v>105</v>
      </c>
      <c r="C1084" s="106">
        <v>185</v>
      </c>
      <c r="D1084" s="107">
        <v>168</v>
      </c>
      <c r="E1084" s="107">
        <v>200</v>
      </c>
      <c r="F1084" s="107">
        <v>212</v>
      </c>
      <c r="G1084" s="107">
        <f>第2表01元データ!X78</f>
        <v>99</v>
      </c>
      <c r="H1084" s="107">
        <f t="shared" si="454"/>
        <v>-113</v>
      </c>
      <c r="I1084" s="108">
        <f t="shared" si="455"/>
        <v>-53.301886792452834</v>
      </c>
      <c r="J1084" s="102"/>
      <c r="K1084" s="114" t="s">
        <v>105</v>
      </c>
      <c r="L1084" s="106">
        <v>284</v>
      </c>
      <c r="M1084" s="107">
        <v>273</v>
      </c>
      <c r="N1084" s="107">
        <v>247</v>
      </c>
      <c r="O1084" s="107">
        <v>295</v>
      </c>
      <c r="P1084" s="107">
        <f>第2表01元データ!Z78</f>
        <v>123</v>
      </c>
      <c r="Q1084" s="107">
        <f t="shared" si="456"/>
        <v>-172</v>
      </c>
      <c r="R1084" s="108">
        <f t="shared" si="457"/>
        <v>-58.305084745762713</v>
      </c>
      <c r="S1084" s="108"/>
      <c r="T1084" s="100">
        <v>213</v>
      </c>
      <c r="W1084" s="100" t="s">
        <v>367</v>
      </c>
      <c r="X1084" s="100">
        <v>219</v>
      </c>
      <c r="Y1084" s="100">
        <v>185</v>
      </c>
      <c r="Z1084" s="100">
        <v>168</v>
      </c>
      <c r="AA1084" s="100">
        <v>200</v>
      </c>
      <c r="AC1084" s="100" t="s">
        <v>367</v>
      </c>
      <c r="AD1084" s="100">
        <v>293</v>
      </c>
      <c r="AE1084" s="100">
        <v>284</v>
      </c>
      <c r="AF1084" s="100">
        <v>273</v>
      </c>
      <c r="AG1084" s="100">
        <v>247</v>
      </c>
      <c r="AJ1084" s="100" t="str">
        <f t="shared" si="452"/>
        <v>●</v>
      </c>
      <c r="AK1084" s="100" t="str">
        <f t="shared" si="450"/>
        <v>●</v>
      </c>
      <c r="AL1084" s="100" t="str">
        <f t="shared" si="450"/>
        <v>●</v>
      </c>
      <c r="AM1084" s="100" t="str">
        <f t="shared" si="450"/>
        <v>●</v>
      </c>
      <c r="AP1084" s="100" t="str">
        <f t="shared" si="453"/>
        <v>●</v>
      </c>
      <c r="AQ1084" s="100" t="str">
        <f t="shared" si="451"/>
        <v>●</v>
      </c>
      <c r="AR1084" s="100" t="str">
        <f t="shared" si="451"/>
        <v>●</v>
      </c>
      <c r="AS1084" s="100" t="str">
        <f t="shared" si="451"/>
        <v>●</v>
      </c>
    </row>
    <row r="1085" spans="2:45" s="100" customFormat="1" ht="14.25" customHeight="1">
      <c r="B1085" s="102" t="s">
        <v>106</v>
      </c>
      <c r="C1085" s="106">
        <v>197</v>
      </c>
      <c r="D1085" s="107">
        <v>165</v>
      </c>
      <c r="E1085" s="107">
        <v>155</v>
      </c>
      <c r="F1085" s="107">
        <v>186</v>
      </c>
      <c r="G1085" s="107">
        <f>第2表01元データ!X79</f>
        <v>147</v>
      </c>
      <c r="H1085" s="107">
        <f t="shared" si="454"/>
        <v>-39</v>
      </c>
      <c r="I1085" s="108">
        <f t="shared" si="455"/>
        <v>-20.967741935483872</v>
      </c>
      <c r="J1085" s="102"/>
      <c r="K1085" s="114" t="s">
        <v>106</v>
      </c>
      <c r="L1085" s="106">
        <v>281</v>
      </c>
      <c r="M1085" s="107">
        <v>284</v>
      </c>
      <c r="N1085" s="107">
        <v>263</v>
      </c>
      <c r="O1085" s="107">
        <v>228</v>
      </c>
      <c r="P1085" s="107">
        <f>第2表01元データ!Z79</f>
        <v>205</v>
      </c>
      <c r="Q1085" s="107">
        <f t="shared" si="456"/>
        <v>-23</v>
      </c>
      <c r="R1085" s="108">
        <f t="shared" si="457"/>
        <v>-10.087719298245613</v>
      </c>
      <c r="S1085" s="108"/>
      <c r="T1085" s="100">
        <v>214</v>
      </c>
      <c r="W1085" s="100" t="s">
        <v>368</v>
      </c>
      <c r="X1085" s="100">
        <v>187</v>
      </c>
      <c r="Y1085" s="100">
        <v>197</v>
      </c>
      <c r="Z1085" s="100">
        <v>165</v>
      </c>
      <c r="AA1085" s="100">
        <v>155</v>
      </c>
      <c r="AC1085" s="100" t="s">
        <v>368</v>
      </c>
      <c r="AD1085" s="100">
        <v>295</v>
      </c>
      <c r="AE1085" s="100">
        <v>281</v>
      </c>
      <c r="AF1085" s="100">
        <v>284</v>
      </c>
      <c r="AG1085" s="100">
        <v>263</v>
      </c>
      <c r="AJ1085" s="100" t="str">
        <f t="shared" si="452"/>
        <v>●</v>
      </c>
      <c r="AK1085" s="100" t="str">
        <f t="shared" si="450"/>
        <v>●</v>
      </c>
      <c r="AL1085" s="100" t="str">
        <f t="shared" si="450"/>
        <v>●</v>
      </c>
      <c r="AM1085" s="100" t="str">
        <f t="shared" si="450"/>
        <v>●</v>
      </c>
      <c r="AP1085" s="100" t="str">
        <f t="shared" si="453"/>
        <v>●</v>
      </c>
      <c r="AQ1085" s="100" t="str">
        <f t="shared" si="451"/>
        <v>●</v>
      </c>
      <c r="AR1085" s="100" t="str">
        <f t="shared" si="451"/>
        <v>●</v>
      </c>
      <c r="AS1085" s="100" t="str">
        <f t="shared" si="451"/>
        <v>●</v>
      </c>
    </row>
    <row r="1086" spans="2:45" s="100" customFormat="1" ht="14.25" customHeight="1">
      <c r="B1086" s="102" t="s">
        <v>107</v>
      </c>
      <c r="C1086" s="106">
        <v>171</v>
      </c>
      <c r="D1086" s="107">
        <v>193</v>
      </c>
      <c r="E1086" s="107">
        <v>163</v>
      </c>
      <c r="F1086" s="107">
        <v>156</v>
      </c>
      <c r="G1086" s="107">
        <f>第2表01元データ!X80</f>
        <v>201</v>
      </c>
      <c r="H1086" s="107">
        <f t="shared" si="454"/>
        <v>45</v>
      </c>
      <c r="I1086" s="108">
        <f t="shared" si="455"/>
        <v>28.846153846153843</v>
      </c>
      <c r="J1086" s="102"/>
      <c r="K1086" s="114" t="s">
        <v>107</v>
      </c>
      <c r="L1086" s="115">
        <v>257</v>
      </c>
      <c r="M1086" s="107">
        <v>253</v>
      </c>
      <c r="N1086" s="107">
        <v>275</v>
      </c>
      <c r="O1086" s="107">
        <v>237</v>
      </c>
      <c r="P1086" s="107">
        <f>第2表01元データ!Z80</f>
        <v>260</v>
      </c>
      <c r="Q1086" s="107">
        <f t="shared" si="456"/>
        <v>23</v>
      </c>
      <c r="R1086" s="108">
        <f t="shared" si="457"/>
        <v>9.7046413502109701</v>
      </c>
      <c r="S1086" s="108"/>
      <c r="T1086" s="100">
        <v>215</v>
      </c>
      <c r="W1086" s="100" t="s">
        <v>369</v>
      </c>
      <c r="X1086" s="100">
        <v>129</v>
      </c>
      <c r="Y1086" s="100">
        <v>171</v>
      </c>
      <c r="Z1086" s="100">
        <v>193</v>
      </c>
      <c r="AA1086" s="100">
        <v>163</v>
      </c>
      <c r="AC1086" s="100" t="s">
        <v>369</v>
      </c>
      <c r="AD1086" s="100">
        <v>214</v>
      </c>
      <c r="AE1086" s="100">
        <v>257</v>
      </c>
      <c r="AF1086" s="100">
        <v>253</v>
      </c>
      <c r="AG1086" s="100">
        <v>275</v>
      </c>
      <c r="AJ1086" s="100" t="str">
        <f t="shared" si="452"/>
        <v>●</v>
      </c>
      <c r="AK1086" s="100" t="str">
        <f t="shared" si="450"/>
        <v>●</v>
      </c>
      <c r="AL1086" s="100" t="str">
        <f t="shared" si="450"/>
        <v>●</v>
      </c>
      <c r="AM1086" s="100" t="str">
        <f t="shared" si="450"/>
        <v>●</v>
      </c>
      <c r="AP1086" s="170" t="str">
        <f t="shared" si="453"/>
        <v>●</v>
      </c>
      <c r="AQ1086" s="100" t="str">
        <f t="shared" si="451"/>
        <v>●</v>
      </c>
      <c r="AR1086" s="100" t="str">
        <f t="shared" si="451"/>
        <v>●</v>
      </c>
      <c r="AS1086" s="100" t="str">
        <f t="shared" si="451"/>
        <v>●</v>
      </c>
    </row>
    <row r="1087" spans="2:45" s="100" customFormat="1" ht="14.25" customHeight="1">
      <c r="B1087" s="102" t="s">
        <v>108</v>
      </c>
      <c r="C1087" s="106">
        <v>108</v>
      </c>
      <c r="D1087" s="107">
        <v>159</v>
      </c>
      <c r="E1087" s="107">
        <v>159</v>
      </c>
      <c r="F1087" s="107">
        <v>133</v>
      </c>
      <c r="G1087" s="107">
        <f>第2表01元データ!X81</f>
        <v>152</v>
      </c>
      <c r="H1087" s="107">
        <f t="shared" si="454"/>
        <v>19</v>
      </c>
      <c r="I1087" s="108">
        <f t="shared" si="455"/>
        <v>14.285714285714285</v>
      </c>
      <c r="J1087" s="102"/>
      <c r="K1087" s="114" t="s">
        <v>108</v>
      </c>
      <c r="L1087" s="106">
        <v>177</v>
      </c>
      <c r="M1087" s="116">
        <v>226</v>
      </c>
      <c r="N1087" s="107">
        <v>233</v>
      </c>
      <c r="O1087" s="107">
        <v>235</v>
      </c>
      <c r="P1087" s="107">
        <f>第2表01元データ!Z81</f>
        <v>172</v>
      </c>
      <c r="Q1087" s="107">
        <f t="shared" si="456"/>
        <v>-63</v>
      </c>
      <c r="R1087" s="108">
        <f t="shared" si="457"/>
        <v>-26.808510638297872</v>
      </c>
      <c r="S1087" s="108"/>
      <c r="T1087" s="100">
        <v>216</v>
      </c>
      <c r="W1087" s="100" t="s">
        <v>370</v>
      </c>
      <c r="X1087" s="100">
        <v>89</v>
      </c>
      <c r="Y1087" s="100">
        <v>108</v>
      </c>
      <c r="Z1087" s="100">
        <v>159</v>
      </c>
      <c r="AA1087" s="100">
        <v>159</v>
      </c>
      <c r="AC1087" s="100" t="s">
        <v>370</v>
      </c>
      <c r="AD1087" s="100">
        <v>174</v>
      </c>
      <c r="AE1087" s="100">
        <v>176</v>
      </c>
      <c r="AF1087" s="100">
        <v>226</v>
      </c>
      <c r="AG1087" s="100">
        <v>233</v>
      </c>
      <c r="AJ1087" s="100" t="str">
        <f t="shared" si="452"/>
        <v>●</v>
      </c>
      <c r="AK1087" s="100" t="str">
        <f t="shared" si="450"/>
        <v>●</v>
      </c>
      <c r="AL1087" s="100" t="str">
        <f t="shared" si="450"/>
        <v>○</v>
      </c>
      <c r="AM1087" s="100" t="str">
        <f t="shared" si="450"/>
        <v>●</v>
      </c>
      <c r="AP1087" s="100" t="str">
        <f t="shared" si="453"/>
        <v>●</v>
      </c>
      <c r="AQ1087" s="170" t="str">
        <f t="shared" si="451"/>
        <v>●</v>
      </c>
      <c r="AR1087" s="100" t="str">
        <f t="shared" si="451"/>
        <v>●</v>
      </c>
      <c r="AS1087" s="100" t="str">
        <f t="shared" si="451"/>
        <v>●</v>
      </c>
    </row>
    <row r="1088" spans="2:45" s="100" customFormat="1" ht="14.25" customHeight="1">
      <c r="B1088" s="102" t="s">
        <v>109</v>
      </c>
      <c r="C1088" s="106">
        <v>54</v>
      </c>
      <c r="D1088" s="107">
        <v>65</v>
      </c>
      <c r="E1088" s="107">
        <v>116</v>
      </c>
      <c r="F1088" s="107">
        <v>127</v>
      </c>
      <c r="G1088" s="107">
        <f>第2表01元データ!X82</f>
        <v>120</v>
      </c>
      <c r="H1088" s="107">
        <f t="shared" si="454"/>
        <v>-7</v>
      </c>
      <c r="I1088" s="108">
        <f t="shared" si="455"/>
        <v>-5.5118110236220472</v>
      </c>
      <c r="J1088" s="102"/>
      <c r="K1088" s="114" t="s">
        <v>109</v>
      </c>
      <c r="L1088" s="106">
        <v>114</v>
      </c>
      <c r="M1088" s="107">
        <v>124</v>
      </c>
      <c r="N1088" s="107">
        <v>163</v>
      </c>
      <c r="O1088" s="107">
        <v>201</v>
      </c>
      <c r="P1088" s="107">
        <f>第2表01元データ!Z82</f>
        <v>171</v>
      </c>
      <c r="Q1088" s="107">
        <f t="shared" si="456"/>
        <v>-30</v>
      </c>
      <c r="R1088" s="108">
        <f t="shared" si="457"/>
        <v>-14.925373134328357</v>
      </c>
      <c r="S1088" s="108"/>
      <c r="T1088" s="100">
        <v>217</v>
      </c>
      <c r="W1088" s="100" t="s">
        <v>371</v>
      </c>
      <c r="X1088" s="100">
        <v>40</v>
      </c>
      <c r="Y1088" s="100">
        <v>54</v>
      </c>
      <c r="Z1088" s="100">
        <v>65</v>
      </c>
      <c r="AA1088" s="100">
        <v>116</v>
      </c>
      <c r="AC1088" s="100" t="s">
        <v>371</v>
      </c>
      <c r="AD1088" s="100">
        <v>110</v>
      </c>
      <c r="AE1088" s="100">
        <v>114</v>
      </c>
      <c r="AF1088" s="100">
        <v>124</v>
      </c>
      <c r="AG1088" s="100">
        <v>163</v>
      </c>
      <c r="AJ1088" s="100" t="str">
        <f t="shared" si="452"/>
        <v>●</v>
      </c>
      <c r="AK1088" s="100" t="str">
        <f t="shared" si="450"/>
        <v>●</v>
      </c>
      <c r="AL1088" s="100" t="str">
        <f t="shared" si="450"/>
        <v>●</v>
      </c>
      <c r="AM1088" s="100" t="str">
        <f t="shared" si="450"/>
        <v>●</v>
      </c>
      <c r="AP1088" s="100" t="str">
        <f t="shared" si="453"/>
        <v>●</v>
      </c>
      <c r="AQ1088" s="100" t="str">
        <f t="shared" si="451"/>
        <v>●</v>
      </c>
      <c r="AR1088" s="100" t="str">
        <f t="shared" si="451"/>
        <v>●</v>
      </c>
      <c r="AS1088" s="100" t="str">
        <f t="shared" si="451"/>
        <v>●</v>
      </c>
    </row>
    <row r="1089" spans="2:45" s="100" customFormat="1" ht="14.25" customHeight="1">
      <c r="B1089" s="102" t="s">
        <v>110</v>
      </c>
      <c r="C1089" s="106">
        <v>34</v>
      </c>
      <c r="D1089" s="107">
        <v>49</v>
      </c>
      <c r="E1089" s="107">
        <v>62</v>
      </c>
      <c r="F1089" s="107">
        <v>111</v>
      </c>
      <c r="G1089" s="107">
        <f>第2表01元データ!X83</f>
        <v>133</v>
      </c>
      <c r="H1089" s="107">
        <f t="shared" si="454"/>
        <v>22</v>
      </c>
      <c r="I1089" s="108">
        <f t="shared" si="455"/>
        <v>19.81981981981982</v>
      </c>
      <c r="J1089" s="102"/>
      <c r="K1089" s="114" t="s">
        <v>110</v>
      </c>
      <c r="L1089" s="106">
        <v>83</v>
      </c>
      <c r="M1089" s="107">
        <v>106</v>
      </c>
      <c r="N1089" s="107">
        <v>136</v>
      </c>
      <c r="O1089" s="107">
        <v>156</v>
      </c>
      <c r="P1089" s="107">
        <f>第2表01元データ!Z83</f>
        <v>206</v>
      </c>
      <c r="Q1089" s="107">
        <f t="shared" si="456"/>
        <v>50</v>
      </c>
      <c r="R1089" s="108">
        <f t="shared" si="457"/>
        <v>32.051282051282051</v>
      </c>
      <c r="S1089" s="108"/>
      <c r="T1089" s="100">
        <v>218</v>
      </c>
      <c r="W1089" s="100" t="s">
        <v>378</v>
      </c>
      <c r="X1089" s="100">
        <v>19</v>
      </c>
      <c r="Y1089" s="100">
        <v>34</v>
      </c>
      <c r="Z1089" s="100">
        <v>49</v>
      </c>
      <c r="AA1089" s="100">
        <v>62</v>
      </c>
      <c r="AC1089" s="100" t="s">
        <v>378</v>
      </c>
      <c r="AD1089" s="100">
        <v>61</v>
      </c>
      <c r="AE1089" s="100">
        <v>83</v>
      </c>
      <c r="AF1089" s="100">
        <v>106</v>
      </c>
      <c r="AG1089" s="100">
        <v>136</v>
      </c>
      <c r="AJ1089" s="100" t="str">
        <f t="shared" si="452"/>
        <v>●</v>
      </c>
      <c r="AK1089" s="100" t="str">
        <f t="shared" si="450"/>
        <v>●</v>
      </c>
      <c r="AL1089" s="100" t="str">
        <f t="shared" si="450"/>
        <v>●</v>
      </c>
      <c r="AM1089" s="100" t="str">
        <f t="shared" si="450"/>
        <v>●</v>
      </c>
      <c r="AP1089" s="100" t="str">
        <f t="shared" si="453"/>
        <v>●</v>
      </c>
      <c r="AQ1089" s="100" t="str">
        <f t="shared" si="451"/>
        <v>●</v>
      </c>
      <c r="AR1089" s="100" t="str">
        <f t="shared" si="451"/>
        <v>●</v>
      </c>
      <c r="AS1089" s="100" t="str">
        <f t="shared" si="451"/>
        <v>●</v>
      </c>
    </row>
    <row r="1090" spans="2:45" s="100" customFormat="1" ht="14.25" customHeight="1">
      <c r="B1090" s="119" t="s">
        <v>111</v>
      </c>
      <c r="C1090" s="120" t="s">
        <v>313</v>
      </c>
      <c r="D1090" s="116" t="s">
        <v>313</v>
      </c>
      <c r="E1090" s="116" t="s">
        <v>313</v>
      </c>
      <c r="F1090" s="116" t="s">
        <v>313</v>
      </c>
      <c r="G1090" s="107">
        <f>第2表01元データ!X84</f>
        <v>5</v>
      </c>
      <c r="H1090" s="107"/>
      <c r="I1090" s="108"/>
      <c r="K1090" s="119" t="s">
        <v>111</v>
      </c>
      <c r="L1090" s="120" t="s">
        <v>313</v>
      </c>
      <c r="M1090" s="116" t="s">
        <v>313</v>
      </c>
      <c r="N1090" s="116" t="s">
        <v>313</v>
      </c>
      <c r="O1090" s="116" t="s">
        <v>313</v>
      </c>
      <c r="P1090" s="107">
        <f>第2表01元データ!Z84</f>
        <v>53</v>
      </c>
      <c r="Q1090" s="107"/>
      <c r="R1090" s="108"/>
      <c r="T1090" s="100">
        <v>219</v>
      </c>
    </row>
    <row r="1091" spans="2:45" s="100" customFormat="1" ht="14.25" customHeight="1">
      <c r="B1091" s="118"/>
      <c r="C1091" s="118"/>
      <c r="D1091" s="118"/>
      <c r="E1091" s="118"/>
      <c r="F1091" s="118"/>
      <c r="G1091" s="118"/>
      <c r="H1091" s="118"/>
      <c r="I1091" s="118"/>
      <c r="J1091" s="118"/>
      <c r="K1091" s="119" t="s">
        <v>336</v>
      </c>
      <c r="L1091" s="118"/>
      <c r="M1091" s="118"/>
      <c r="N1091" s="118"/>
      <c r="O1091" s="118"/>
      <c r="P1091" s="168"/>
      <c r="W1091" s="100">
        <v>49</v>
      </c>
    </row>
    <row r="1092" spans="2:45" s="100" customFormat="1" ht="14.25" customHeight="1">
      <c r="B1092" s="118"/>
      <c r="C1092" s="118"/>
      <c r="D1092" s="118"/>
      <c r="E1092" s="118"/>
      <c r="F1092" s="118"/>
      <c r="G1092" s="118"/>
      <c r="H1092" s="118"/>
      <c r="I1092" s="118"/>
      <c r="J1092" s="118"/>
      <c r="K1092" s="119"/>
      <c r="L1092" s="118"/>
      <c r="M1092" s="118"/>
      <c r="N1092" s="118"/>
      <c r="O1092" s="118"/>
      <c r="P1092" s="168"/>
    </row>
    <row r="1093" spans="2:45" s="100" customFormat="1" ht="14.25" customHeight="1">
      <c r="B1093" s="118"/>
      <c r="C1093" s="118"/>
      <c r="D1093" s="118"/>
      <c r="E1093" s="118"/>
      <c r="F1093" s="118"/>
      <c r="G1093" s="118"/>
      <c r="H1093" s="118"/>
      <c r="I1093" s="118"/>
      <c r="J1093" s="118"/>
      <c r="K1093" s="119"/>
      <c r="L1093" s="118"/>
      <c r="M1093" s="118"/>
      <c r="N1093" s="118"/>
      <c r="O1093" s="118"/>
      <c r="P1093" s="168"/>
    </row>
    <row r="1094" spans="2:45" s="99" customFormat="1" ht="14.25" customHeight="1">
      <c r="B1094" s="99" t="s">
        <v>256</v>
      </c>
      <c r="K1094" s="99" t="s">
        <v>257</v>
      </c>
      <c r="W1094" s="100"/>
      <c r="X1094" s="100"/>
      <c r="Y1094" s="100"/>
      <c r="Z1094" s="100"/>
      <c r="AA1094" s="100"/>
      <c r="AB1094" s="100"/>
      <c r="AC1094" s="100"/>
      <c r="AD1094" s="100"/>
      <c r="AE1094" s="100"/>
      <c r="AF1094" s="100"/>
      <c r="AG1094" s="100"/>
    </row>
    <row r="1095" spans="2:45" s="100" customFormat="1" ht="14.25" customHeight="1">
      <c r="B1095" s="583" t="s">
        <v>335</v>
      </c>
      <c r="C1095" s="101"/>
      <c r="D1095" s="101"/>
      <c r="E1095" s="101"/>
      <c r="F1095" s="101"/>
      <c r="G1095" s="135"/>
      <c r="H1095" s="131"/>
      <c r="I1095" s="131"/>
      <c r="J1095" s="102"/>
      <c r="K1095" s="583" t="s">
        <v>335</v>
      </c>
      <c r="L1095" s="101"/>
      <c r="M1095" s="101"/>
      <c r="N1095" s="101"/>
      <c r="O1095" s="101"/>
      <c r="P1095" s="135"/>
      <c r="Q1095" s="131"/>
      <c r="R1095" s="131"/>
      <c r="S1095" s="103"/>
    </row>
    <row r="1096" spans="2:45" s="100" customFormat="1" ht="14.25" customHeight="1">
      <c r="B1096" s="584"/>
      <c r="C1096" s="130" t="str">
        <f>$C$4</f>
        <v>平成7年</v>
      </c>
      <c r="D1096" s="130" t="str">
        <f>$D$4</f>
        <v>平成12年</v>
      </c>
      <c r="E1096" s="130" t="str">
        <f>$E$4</f>
        <v>平成17年</v>
      </c>
      <c r="F1096" s="130" t="str">
        <f>$F$4</f>
        <v>平成22年</v>
      </c>
      <c r="G1096" s="130" t="s">
        <v>410</v>
      </c>
      <c r="H1096" s="133" t="str">
        <f>$H$4</f>
        <v>対平成</v>
      </c>
      <c r="I1096" s="134" t="str">
        <f>$I$4</f>
        <v>22年</v>
      </c>
      <c r="J1096" s="102"/>
      <c r="K1096" s="584"/>
      <c r="L1096" s="130" t="str">
        <f>$C$4</f>
        <v>平成7年</v>
      </c>
      <c r="M1096" s="130" t="str">
        <f>$D$4</f>
        <v>平成12年</v>
      </c>
      <c r="N1096" s="130" t="str">
        <f>$E$4</f>
        <v>平成17年</v>
      </c>
      <c r="O1096" s="130" t="str">
        <f>$F$4</f>
        <v>平成22年</v>
      </c>
      <c r="P1096" s="130" t="s">
        <v>410</v>
      </c>
      <c r="Q1096" s="133" t="str">
        <f>$H$4</f>
        <v>対平成</v>
      </c>
      <c r="R1096" s="134" t="str">
        <f>$I$4</f>
        <v>22年</v>
      </c>
      <c r="S1096" s="103"/>
    </row>
    <row r="1097" spans="2:45" s="100" customFormat="1" ht="14.25" customHeight="1">
      <c r="B1097" s="585"/>
      <c r="C1097" s="104"/>
      <c r="D1097" s="104"/>
      <c r="E1097" s="104"/>
      <c r="F1097" s="104"/>
      <c r="G1097" s="104"/>
      <c r="H1097" s="132" t="s">
        <v>88</v>
      </c>
      <c r="I1097" s="133" t="s">
        <v>398</v>
      </c>
      <c r="J1097" s="102"/>
      <c r="K1097" s="585"/>
      <c r="L1097" s="104"/>
      <c r="M1097" s="104"/>
      <c r="N1097" s="104"/>
      <c r="O1097" s="104"/>
      <c r="P1097" s="104"/>
      <c r="Q1097" s="132" t="s">
        <v>88</v>
      </c>
      <c r="R1097" s="133" t="s">
        <v>398</v>
      </c>
      <c r="S1097" s="103"/>
    </row>
    <row r="1098" spans="2:45" s="199" customFormat="1" ht="14.25" customHeight="1">
      <c r="B1098" s="200" t="s">
        <v>90</v>
      </c>
      <c r="C1098" s="198">
        <v>871</v>
      </c>
      <c r="D1098" s="194">
        <v>866</v>
      </c>
      <c r="E1098" s="194">
        <v>785</v>
      </c>
      <c r="F1098" s="194">
        <v>763</v>
      </c>
      <c r="G1098" s="194">
        <f>IF(COUNTIF(G1103:G1121,"x"),"x",IF(SUM(G1103:G1121)=0,"-",SUM(G1103:G1121)))</f>
        <v>637</v>
      </c>
      <c r="H1098" s="193">
        <f t="shared" ref="H1098:H1101" si="458">IF(G1098="x","x",IF(AND(G1098="-",F1098="-"),"-",IF(AND(G1098="-",F1098&gt;0),F1098*-1,IF(AND(G1098&gt;0,F1098="-"),G1098,G1098-F1098))))</f>
        <v>-126</v>
      </c>
      <c r="I1098" s="195">
        <f t="shared" ref="I1098:I1101" si="459">IF(H1098="x","x",IF(H1098="-","-",IF(AND(F1098="-",G1098&gt;0),"皆増",IF(AND(F1098&gt;0,G1098="-"),"皆減",H1098/F1098*100))))</f>
        <v>-16.513761467889911</v>
      </c>
      <c r="J1098" s="196"/>
      <c r="K1098" s="197" t="s">
        <v>90</v>
      </c>
      <c r="L1098" s="198">
        <v>698</v>
      </c>
      <c r="M1098" s="194">
        <v>677</v>
      </c>
      <c r="N1098" s="194">
        <v>581</v>
      </c>
      <c r="O1098" s="194">
        <v>576</v>
      </c>
      <c r="P1098" s="194">
        <f>IF(COUNTIF(P1103:P1121,"x"),"x",IF(SUM(P1103:P1121)=0,"-",SUM(P1103:P1121)))</f>
        <v>589</v>
      </c>
      <c r="Q1098" s="193">
        <f t="shared" ref="Q1098:Q1101" si="460">IF(P1098="x","x",IF(AND(P1098="-",O1098="-"),"-",IF(AND(P1098="-",O1098&gt;0),O1098*-1,IF(AND(P1098&gt;0,O1098="-"),P1098,P1098-O1098))))</f>
        <v>13</v>
      </c>
      <c r="R1098" s="195">
        <f t="shared" ref="R1098:R1101" si="461">IF(Q1098="x","x",IF(Q1098="-","-",IF(AND(O1098="-",P1098&gt;0),"皆増",IF(AND(O1098&gt;0,P1098="-"),"皆減",Q1098/O1098*100))))</f>
        <v>2.2569444444444442</v>
      </c>
      <c r="S1098" s="195"/>
      <c r="W1098" s="199" t="s">
        <v>373</v>
      </c>
      <c r="X1098" s="199">
        <v>925</v>
      </c>
      <c r="Y1098" s="199">
        <v>871</v>
      </c>
      <c r="Z1098" s="199">
        <v>866</v>
      </c>
      <c r="AA1098" s="199">
        <v>785</v>
      </c>
      <c r="AC1098" s="199" t="s">
        <v>373</v>
      </c>
      <c r="AD1098" s="199">
        <v>798</v>
      </c>
      <c r="AE1098" s="199">
        <v>698</v>
      </c>
      <c r="AF1098" s="199">
        <v>677</v>
      </c>
      <c r="AG1098" s="199">
        <v>581</v>
      </c>
      <c r="AJ1098" s="199" t="str">
        <f>IF(C1098=X1098,"○","●")</f>
        <v>●</v>
      </c>
      <c r="AK1098" s="199" t="str">
        <f t="shared" ref="AK1098:AM1120" si="462">IF(D1098=Y1098,"○","●")</f>
        <v>●</v>
      </c>
      <c r="AL1098" s="199" t="str">
        <f t="shared" si="462"/>
        <v>●</v>
      </c>
      <c r="AM1098" s="199" t="str">
        <f t="shared" si="462"/>
        <v>●</v>
      </c>
      <c r="AP1098" s="199" t="str">
        <f>IF(L1098=AD1098,"○","●")</f>
        <v>●</v>
      </c>
      <c r="AQ1098" s="199" t="str">
        <f t="shared" ref="AQ1098:AS1120" si="463">IF(M1098=AE1098,"○","●")</f>
        <v>●</v>
      </c>
      <c r="AR1098" s="199" t="str">
        <f t="shared" si="463"/>
        <v>●</v>
      </c>
      <c r="AS1098" s="199" t="str">
        <f t="shared" si="463"/>
        <v>●</v>
      </c>
    </row>
    <row r="1099" spans="2:45" s="100" customFormat="1" ht="14.25" customHeight="1">
      <c r="B1099" s="105" t="s">
        <v>91</v>
      </c>
      <c r="C1099" s="106">
        <v>74</v>
      </c>
      <c r="D1099" s="107">
        <v>61</v>
      </c>
      <c r="E1099" s="107">
        <v>43</v>
      </c>
      <c r="F1099" s="107">
        <v>44</v>
      </c>
      <c r="G1099" s="107">
        <f>IF(COUNTIF(G1103:G1105,"x"),"x",IF(SUM(G1103:G1105)=0,"-",SUM(G1103:G1105)))</f>
        <v>30</v>
      </c>
      <c r="H1099" s="107">
        <f t="shared" si="458"/>
        <v>-14</v>
      </c>
      <c r="I1099" s="108">
        <f t="shared" si="459"/>
        <v>-31.818181818181817</v>
      </c>
      <c r="J1099" s="102"/>
      <c r="K1099" s="109" t="s">
        <v>91</v>
      </c>
      <c r="L1099" s="106">
        <v>74</v>
      </c>
      <c r="M1099" s="107">
        <v>58</v>
      </c>
      <c r="N1099" s="107">
        <v>50</v>
      </c>
      <c r="O1099" s="107">
        <v>51</v>
      </c>
      <c r="P1099" s="107">
        <f>IF(COUNTIF(P1103:P1105,"x"),"x",IF(SUM(P1103:P1105)=0,"-",SUM(P1103:P1105)))</f>
        <v>32</v>
      </c>
      <c r="Q1099" s="107">
        <f t="shared" si="460"/>
        <v>-19</v>
      </c>
      <c r="R1099" s="108">
        <f t="shared" si="461"/>
        <v>-37.254901960784316</v>
      </c>
      <c r="S1099" s="108"/>
      <c r="W1099" s="100" t="s">
        <v>374</v>
      </c>
      <c r="X1099" s="100">
        <v>102</v>
      </c>
      <c r="Y1099" s="100">
        <v>74</v>
      </c>
      <c r="Z1099" s="100">
        <v>61</v>
      </c>
      <c r="AA1099" s="100">
        <v>43</v>
      </c>
      <c r="AC1099" s="100" t="s">
        <v>374</v>
      </c>
      <c r="AD1099" s="100">
        <v>105</v>
      </c>
      <c r="AE1099" s="100">
        <v>74</v>
      </c>
      <c r="AF1099" s="100">
        <v>58</v>
      </c>
      <c r="AG1099" s="100">
        <v>50</v>
      </c>
      <c r="AJ1099" s="100" t="str">
        <f t="shared" ref="AJ1099:AJ1120" si="464">IF(C1099=X1099,"○","●")</f>
        <v>●</v>
      </c>
      <c r="AK1099" s="100" t="str">
        <f t="shared" si="462"/>
        <v>●</v>
      </c>
      <c r="AL1099" s="100" t="str">
        <f t="shared" si="462"/>
        <v>●</v>
      </c>
      <c r="AM1099" s="100" t="str">
        <f t="shared" si="462"/>
        <v>●</v>
      </c>
      <c r="AP1099" s="100" t="str">
        <f t="shared" ref="AP1099:AP1120" si="465">IF(L1099=AD1099,"○","●")</f>
        <v>●</v>
      </c>
      <c r="AQ1099" s="100" t="str">
        <f t="shared" si="463"/>
        <v>●</v>
      </c>
      <c r="AR1099" s="100" t="str">
        <f t="shared" si="463"/>
        <v>●</v>
      </c>
      <c r="AS1099" s="100" t="str">
        <f>IF(O1099=AG1099,"○","●")</f>
        <v>●</v>
      </c>
    </row>
    <row r="1100" spans="2:45" s="100" customFormat="1" ht="14.25" customHeight="1">
      <c r="B1100" s="105" t="s">
        <v>92</v>
      </c>
      <c r="C1100" s="106">
        <v>598</v>
      </c>
      <c r="D1100" s="107">
        <v>568</v>
      </c>
      <c r="E1100" s="107">
        <v>503</v>
      </c>
      <c r="F1100" s="107">
        <v>462</v>
      </c>
      <c r="G1100" s="296">
        <f>IF(COUNTIF(G1106:G1115,"x"),"x",IF(SUM(G1106:G1115)=0,"-",SUM(G1106:G1115)))</f>
        <v>315</v>
      </c>
      <c r="H1100" s="107">
        <f t="shared" si="458"/>
        <v>-147</v>
      </c>
      <c r="I1100" s="108">
        <f t="shared" si="459"/>
        <v>-31.818181818181817</v>
      </c>
      <c r="J1100" s="102"/>
      <c r="K1100" s="109" t="s">
        <v>92</v>
      </c>
      <c r="L1100" s="106">
        <v>491</v>
      </c>
      <c r="M1100" s="107">
        <v>457</v>
      </c>
      <c r="N1100" s="107">
        <v>386</v>
      </c>
      <c r="O1100" s="107">
        <v>377</v>
      </c>
      <c r="P1100" s="296">
        <f>IF(COUNTIF(P1106:P1115,"x"),"x",IF(SUM(P1106:P1115)=0,"-",SUM(P1106:P1115)))</f>
        <v>363</v>
      </c>
      <c r="Q1100" s="107">
        <f t="shared" si="460"/>
        <v>-14</v>
      </c>
      <c r="R1100" s="108">
        <f t="shared" si="461"/>
        <v>-3.7135278514588856</v>
      </c>
      <c r="S1100" s="108"/>
      <c r="W1100" s="100" t="s">
        <v>375</v>
      </c>
      <c r="X1100" s="100">
        <v>640</v>
      </c>
      <c r="Y1100" s="100">
        <v>598</v>
      </c>
      <c r="Z1100" s="100">
        <v>568</v>
      </c>
      <c r="AA1100" s="100">
        <v>503</v>
      </c>
      <c r="AC1100" s="100" t="s">
        <v>375</v>
      </c>
      <c r="AD1100" s="100">
        <v>590</v>
      </c>
      <c r="AE1100" s="100">
        <v>491</v>
      </c>
      <c r="AF1100" s="100">
        <v>457</v>
      </c>
      <c r="AG1100" s="100">
        <v>386</v>
      </c>
      <c r="AJ1100" s="100" t="str">
        <f t="shared" si="464"/>
        <v>●</v>
      </c>
      <c r="AK1100" s="100" t="str">
        <f t="shared" si="462"/>
        <v>●</v>
      </c>
      <c r="AL1100" s="100" t="str">
        <f>IF(E1100=Z1100,"○","●")</f>
        <v>●</v>
      </c>
      <c r="AM1100" s="100" t="str">
        <f t="shared" si="462"/>
        <v>●</v>
      </c>
      <c r="AP1100" s="100" t="str">
        <f t="shared" si="465"/>
        <v>●</v>
      </c>
      <c r="AQ1100" s="100" t="str">
        <f t="shared" si="463"/>
        <v>●</v>
      </c>
      <c r="AR1100" s="100" t="str">
        <f t="shared" si="463"/>
        <v>●</v>
      </c>
      <c r="AS1100" s="100" t="str">
        <f t="shared" si="463"/>
        <v>●</v>
      </c>
    </row>
    <row r="1101" spans="2:45" s="100" customFormat="1" ht="14.25" customHeight="1">
      <c r="B1101" s="105" t="s">
        <v>93</v>
      </c>
      <c r="C1101" s="106">
        <v>199</v>
      </c>
      <c r="D1101" s="107">
        <v>237</v>
      </c>
      <c r="E1101" s="107">
        <v>239</v>
      </c>
      <c r="F1101" s="107">
        <v>257</v>
      </c>
      <c r="G1101" s="107">
        <f>IF(COUNTIF(G1116:G1120,"x"),"x",IF(SUM(G1116,G1120)=0,"-",SUM(G1116:G1120)))</f>
        <v>282</v>
      </c>
      <c r="H1101" s="107">
        <f t="shared" si="458"/>
        <v>25</v>
      </c>
      <c r="I1101" s="108">
        <f t="shared" si="459"/>
        <v>9.7276264591439698</v>
      </c>
      <c r="J1101" s="102"/>
      <c r="K1101" s="109" t="s">
        <v>93</v>
      </c>
      <c r="L1101" s="106">
        <v>133</v>
      </c>
      <c r="M1101" s="107">
        <v>162</v>
      </c>
      <c r="N1101" s="107">
        <v>145</v>
      </c>
      <c r="O1101" s="107">
        <v>148</v>
      </c>
      <c r="P1101" s="107">
        <f>IF(COUNTIF(P1116:P1120,"x"),"x",IF(SUM(P1116,P1120)=0,"-",SUM(P1116:P1120)))</f>
        <v>180</v>
      </c>
      <c r="Q1101" s="107">
        <f t="shared" si="460"/>
        <v>32</v>
      </c>
      <c r="R1101" s="108">
        <f t="shared" si="461"/>
        <v>21.621621621621621</v>
      </c>
      <c r="S1101" s="108"/>
      <c r="W1101" s="100" t="s">
        <v>376</v>
      </c>
      <c r="X1101" s="100">
        <v>183</v>
      </c>
      <c r="Y1101" s="100">
        <v>199</v>
      </c>
      <c r="Z1101" s="100">
        <v>237</v>
      </c>
      <c r="AA1101" s="100">
        <v>239</v>
      </c>
      <c r="AC1101" s="100" t="s">
        <v>376</v>
      </c>
      <c r="AD1101" s="100">
        <v>103</v>
      </c>
      <c r="AE1101" s="100">
        <v>133</v>
      </c>
      <c r="AF1101" s="100">
        <v>162</v>
      </c>
      <c r="AG1101" s="100">
        <v>145</v>
      </c>
      <c r="AJ1101" s="100" t="str">
        <f t="shared" si="464"/>
        <v>●</v>
      </c>
      <c r="AK1101" s="100" t="str">
        <f t="shared" si="462"/>
        <v>●</v>
      </c>
      <c r="AL1101" s="100" t="str">
        <f t="shared" si="462"/>
        <v>●</v>
      </c>
      <c r="AM1101" s="100" t="str">
        <f t="shared" si="462"/>
        <v>●</v>
      </c>
      <c r="AP1101" s="100" t="str">
        <f t="shared" si="465"/>
        <v>●</v>
      </c>
      <c r="AQ1101" s="100" t="str">
        <f t="shared" si="463"/>
        <v>●</v>
      </c>
      <c r="AR1101" s="100" t="str">
        <f t="shared" si="463"/>
        <v>●</v>
      </c>
      <c r="AS1101" s="100" t="str">
        <f t="shared" si="463"/>
        <v>●</v>
      </c>
    </row>
    <row r="1102" spans="2:45" s="100" customFormat="1" ht="14.25" customHeight="1">
      <c r="B1102" s="102"/>
      <c r="C1102" s="106"/>
      <c r="D1102" s="112"/>
      <c r="E1102" s="112"/>
      <c r="F1102" s="112"/>
      <c r="G1102" s="112"/>
      <c r="H1102" s="112"/>
      <c r="I1102" s="113"/>
      <c r="J1102" s="102"/>
      <c r="K1102" s="114"/>
      <c r="L1102" s="106"/>
      <c r="M1102" s="112"/>
      <c r="N1102" s="112"/>
      <c r="O1102" s="112"/>
      <c r="P1102" s="112"/>
      <c r="Q1102" s="112"/>
      <c r="R1102" s="113"/>
      <c r="S1102" s="113"/>
      <c r="AJ1102" s="100" t="str">
        <f t="shared" si="464"/>
        <v>○</v>
      </c>
      <c r="AK1102" s="100" t="str">
        <f t="shared" si="462"/>
        <v>○</v>
      </c>
      <c r="AL1102" s="100" t="str">
        <f t="shared" si="462"/>
        <v>○</v>
      </c>
      <c r="AM1102" s="100" t="str">
        <f t="shared" si="462"/>
        <v>○</v>
      </c>
      <c r="AP1102" s="100" t="str">
        <f t="shared" si="465"/>
        <v>○</v>
      </c>
      <c r="AQ1102" s="100" t="str">
        <f t="shared" si="463"/>
        <v>○</v>
      </c>
      <c r="AR1102" s="100" t="str">
        <f t="shared" si="463"/>
        <v>○</v>
      </c>
      <c r="AS1102" s="100" t="str">
        <f t="shared" si="463"/>
        <v>○</v>
      </c>
    </row>
    <row r="1103" spans="2:45" s="100" customFormat="1" ht="14.25" customHeight="1">
      <c r="B1103" s="102" t="s">
        <v>94</v>
      </c>
      <c r="C1103" s="106">
        <v>13</v>
      </c>
      <c r="D1103" s="107">
        <v>21</v>
      </c>
      <c r="E1103" s="107">
        <v>10</v>
      </c>
      <c r="F1103" s="107">
        <v>20</v>
      </c>
      <c r="G1103" s="107">
        <f t="shared" ref="G1103:G1121" si="466">IF(COUNTIF(G1133:G1163,"x"),"x",IF(SUM(G1133,G1163)=0,"-",SUM(G1133,G1163)))</f>
        <v>7</v>
      </c>
      <c r="H1103" s="107">
        <f>IF(G1103="x","x",IF(AND(G1103="-",F1103="-"),"-",IF(AND(G1103="-",F1103&gt;0),F1103*-1,IF(AND(G1103&gt;0,F1103="-"),G1103,G1103-F1103))))</f>
        <v>-13</v>
      </c>
      <c r="I1103" s="108">
        <f>IF(H1103="x","x",IF(H1103="-","-",IF(AND(F1103="-",G1103&gt;0),"皆増",IF(AND(F1103&gt;0,G1103="-"),"皆減",H1103/F1103*100))))</f>
        <v>-65</v>
      </c>
      <c r="J1103" s="102"/>
      <c r="K1103" s="114" t="s">
        <v>94</v>
      </c>
      <c r="L1103" s="106">
        <v>22</v>
      </c>
      <c r="M1103" s="107">
        <v>17</v>
      </c>
      <c r="N1103" s="107">
        <v>23</v>
      </c>
      <c r="O1103" s="107">
        <v>22</v>
      </c>
      <c r="P1103" s="107">
        <f t="shared" ref="P1103:P1121" si="467">IF(COUNTIF(P1133:P1163,"x"),"x",IF(SUM(P1133,P1163)=0,"-",SUM(P1133,P1163)))</f>
        <v>15</v>
      </c>
      <c r="Q1103" s="107">
        <f>IF(P1103="x","x",IF(AND(P1103="-",O1103="-"),"-",IF(AND(P1103="-",O1103&gt;0),O1103*-1,IF(AND(P1103&gt;0,O1103="-"),P1103,P1103-O1103))))</f>
        <v>-7</v>
      </c>
      <c r="R1103" s="108">
        <f>IF(Q1103="x","x",IF(Q1103="-","-",IF(AND(O1103="-",P1103&gt;0),"皆増",IF(AND(O1103&gt;0,P1103="-"),"皆減",Q1103/O1103*100))))</f>
        <v>-31.818181818181817</v>
      </c>
      <c r="S1103" s="108"/>
      <c r="W1103" s="100" t="s">
        <v>377</v>
      </c>
      <c r="X1103" s="100">
        <v>27</v>
      </c>
      <c r="Y1103" s="100">
        <v>13</v>
      </c>
      <c r="Z1103" s="100">
        <v>21</v>
      </c>
      <c r="AA1103" s="100">
        <v>10</v>
      </c>
      <c r="AC1103" s="100" t="s">
        <v>377</v>
      </c>
      <c r="AD1103" s="100">
        <v>31</v>
      </c>
      <c r="AE1103" s="100">
        <v>22</v>
      </c>
      <c r="AF1103" s="100">
        <v>17</v>
      </c>
      <c r="AG1103" s="100">
        <v>23</v>
      </c>
      <c r="AJ1103" s="100" t="str">
        <f t="shared" si="464"/>
        <v>●</v>
      </c>
      <c r="AK1103" s="100" t="str">
        <f t="shared" si="462"/>
        <v>●</v>
      </c>
      <c r="AL1103" s="100" t="str">
        <f t="shared" si="462"/>
        <v>●</v>
      </c>
      <c r="AM1103" s="100" t="str">
        <f t="shared" si="462"/>
        <v>●</v>
      </c>
      <c r="AP1103" s="100" t="str">
        <f t="shared" si="465"/>
        <v>●</v>
      </c>
      <c r="AQ1103" s="100" t="str">
        <f t="shared" si="463"/>
        <v>●</v>
      </c>
      <c r="AR1103" s="100" t="str">
        <f t="shared" si="463"/>
        <v>●</v>
      </c>
      <c r="AS1103" s="100" t="str">
        <f t="shared" si="463"/>
        <v>●</v>
      </c>
    </row>
    <row r="1104" spans="2:45" s="100" customFormat="1" ht="14.25" customHeight="1">
      <c r="B1104" s="102" t="s">
        <v>95</v>
      </c>
      <c r="C1104" s="106">
        <v>29</v>
      </c>
      <c r="D1104" s="107">
        <v>14</v>
      </c>
      <c r="E1104" s="107">
        <v>18</v>
      </c>
      <c r="F1104" s="107">
        <v>8</v>
      </c>
      <c r="G1104" s="107">
        <f t="shared" si="466"/>
        <v>5</v>
      </c>
      <c r="H1104" s="107">
        <f t="shared" ref="H1104:H1120" si="468">IF(G1104="x","x",IF(AND(G1104="-",F1104="-"),"-",IF(AND(G1104="-",F1104&gt;0),F1104*-1,IF(AND(G1104&gt;0,F1104="-"),G1104,G1104-F1104))))</f>
        <v>-3</v>
      </c>
      <c r="I1104" s="108">
        <f t="shared" ref="I1104:I1120" si="469">IF(H1104="x","x",IF(H1104="-","-",IF(AND(F1104="-",G1104&gt;0),"皆増",IF(AND(F1104&gt;0,G1104="-"),"皆減",H1104/F1104*100))))</f>
        <v>-37.5</v>
      </c>
      <c r="J1104" s="102"/>
      <c r="K1104" s="114" t="s">
        <v>95</v>
      </c>
      <c r="L1104" s="106">
        <v>26</v>
      </c>
      <c r="M1104" s="107">
        <v>16</v>
      </c>
      <c r="N1104" s="107">
        <v>12</v>
      </c>
      <c r="O1104" s="107">
        <v>16</v>
      </c>
      <c r="P1104" s="107">
        <f t="shared" si="467"/>
        <v>5</v>
      </c>
      <c r="Q1104" s="107">
        <f t="shared" ref="Q1104:Q1120" si="470">IF(P1104="x","x",IF(AND(P1104="-",O1104="-"),"-",IF(AND(P1104="-",O1104&gt;0),O1104*-1,IF(AND(P1104&gt;0,O1104="-"),P1104,P1104-O1104))))</f>
        <v>-11</v>
      </c>
      <c r="R1104" s="108">
        <f t="shared" ref="R1104:R1120" si="471">IF(Q1104="x","x",IF(Q1104="-","-",IF(AND(O1104="-",P1104&gt;0),"皆増",IF(AND(O1104&gt;0,P1104="-"),"皆減",Q1104/O1104*100))))</f>
        <v>-68.75</v>
      </c>
      <c r="S1104" s="108"/>
      <c r="W1104" s="100" t="s">
        <v>356</v>
      </c>
      <c r="X1104" s="100">
        <v>34</v>
      </c>
      <c r="Y1104" s="100">
        <v>29</v>
      </c>
      <c r="Z1104" s="100">
        <v>14</v>
      </c>
      <c r="AA1104" s="100">
        <v>18</v>
      </c>
      <c r="AC1104" s="100" t="s">
        <v>356</v>
      </c>
      <c r="AD1104" s="100">
        <v>31</v>
      </c>
      <c r="AE1104" s="100">
        <v>26</v>
      </c>
      <c r="AF1104" s="100">
        <v>16</v>
      </c>
      <c r="AG1104" s="100">
        <v>12</v>
      </c>
      <c r="AJ1104" s="100" t="str">
        <f t="shared" si="464"/>
        <v>●</v>
      </c>
      <c r="AK1104" s="100" t="str">
        <f t="shared" si="462"/>
        <v>●</v>
      </c>
      <c r="AL1104" s="100" t="str">
        <f t="shared" si="462"/>
        <v>●</v>
      </c>
      <c r="AM1104" s="100" t="str">
        <f t="shared" si="462"/>
        <v>●</v>
      </c>
      <c r="AP1104" s="100" t="str">
        <f t="shared" si="465"/>
        <v>●</v>
      </c>
      <c r="AQ1104" s="100" t="str">
        <f t="shared" si="463"/>
        <v>●</v>
      </c>
      <c r="AR1104" s="100" t="str">
        <f t="shared" si="463"/>
        <v>●</v>
      </c>
      <c r="AS1104" s="100" t="str">
        <f t="shared" si="463"/>
        <v>●</v>
      </c>
    </row>
    <row r="1105" spans="2:45" s="100" customFormat="1" ht="14.25" customHeight="1">
      <c r="B1105" s="102" t="s">
        <v>96</v>
      </c>
      <c r="C1105" s="106">
        <v>32</v>
      </c>
      <c r="D1105" s="107">
        <v>26</v>
      </c>
      <c r="E1105" s="107">
        <v>15</v>
      </c>
      <c r="F1105" s="107">
        <v>16</v>
      </c>
      <c r="G1105" s="107">
        <f t="shared" si="466"/>
        <v>18</v>
      </c>
      <c r="H1105" s="107">
        <f t="shared" si="468"/>
        <v>2</v>
      </c>
      <c r="I1105" s="108">
        <f t="shared" si="469"/>
        <v>12.5</v>
      </c>
      <c r="J1105" s="102"/>
      <c r="K1105" s="114" t="s">
        <v>96</v>
      </c>
      <c r="L1105" s="106">
        <v>26</v>
      </c>
      <c r="M1105" s="107">
        <v>25</v>
      </c>
      <c r="N1105" s="107">
        <v>15</v>
      </c>
      <c r="O1105" s="107">
        <v>13</v>
      </c>
      <c r="P1105" s="107">
        <f t="shared" si="467"/>
        <v>12</v>
      </c>
      <c r="Q1105" s="107">
        <f t="shared" si="470"/>
        <v>-1</v>
      </c>
      <c r="R1105" s="108">
        <f t="shared" si="471"/>
        <v>-7.6923076923076925</v>
      </c>
      <c r="S1105" s="108"/>
      <c r="W1105" s="100" t="s">
        <v>357</v>
      </c>
      <c r="X1105" s="100">
        <v>41</v>
      </c>
      <c r="Y1105" s="100">
        <v>32</v>
      </c>
      <c r="Z1105" s="100">
        <v>26</v>
      </c>
      <c r="AA1105" s="100">
        <v>15</v>
      </c>
      <c r="AC1105" s="100" t="s">
        <v>357</v>
      </c>
      <c r="AD1105" s="100">
        <v>43</v>
      </c>
      <c r="AE1105" s="100">
        <v>26</v>
      </c>
      <c r="AF1105" s="100">
        <v>25</v>
      </c>
      <c r="AG1105" s="100">
        <v>15</v>
      </c>
      <c r="AJ1105" s="100" t="str">
        <f t="shared" si="464"/>
        <v>●</v>
      </c>
      <c r="AK1105" s="100" t="str">
        <f t="shared" si="462"/>
        <v>●</v>
      </c>
      <c r="AL1105" s="100" t="str">
        <f t="shared" si="462"/>
        <v>●</v>
      </c>
      <c r="AM1105" s="100" t="str">
        <f t="shared" si="462"/>
        <v>●</v>
      </c>
      <c r="AP1105" s="100" t="str">
        <f t="shared" si="465"/>
        <v>●</v>
      </c>
      <c r="AQ1105" s="100" t="str">
        <f t="shared" si="463"/>
        <v>●</v>
      </c>
      <c r="AR1105" s="100" t="str">
        <f t="shared" si="463"/>
        <v>●</v>
      </c>
      <c r="AS1105" s="100" t="str">
        <f t="shared" si="463"/>
        <v>●</v>
      </c>
    </row>
    <row r="1106" spans="2:45" s="100" customFormat="1" ht="14.25" customHeight="1">
      <c r="B1106" s="102" t="s">
        <v>97</v>
      </c>
      <c r="C1106" s="106">
        <v>42</v>
      </c>
      <c r="D1106" s="107">
        <v>39</v>
      </c>
      <c r="E1106" s="107">
        <v>27</v>
      </c>
      <c r="F1106" s="107">
        <v>20</v>
      </c>
      <c r="G1106" s="107">
        <f t="shared" si="466"/>
        <v>15</v>
      </c>
      <c r="H1106" s="107">
        <f t="shared" si="468"/>
        <v>-5</v>
      </c>
      <c r="I1106" s="108">
        <f t="shared" si="469"/>
        <v>-25</v>
      </c>
      <c r="J1106" s="102"/>
      <c r="K1106" s="114" t="s">
        <v>97</v>
      </c>
      <c r="L1106" s="106">
        <v>51</v>
      </c>
      <c r="M1106" s="107">
        <v>50</v>
      </c>
      <c r="N1106" s="107">
        <v>36</v>
      </c>
      <c r="O1106" s="107">
        <v>25</v>
      </c>
      <c r="P1106" s="107">
        <f t="shared" si="467"/>
        <v>14</v>
      </c>
      <c r="Q1106" s="107">
        <f t="shared" si="470"/>
        <v>-11</v>
      </c>
      <c r="R1106" s="108">
        <f t="shared" si="471"/>
        <v>-44</v>
      </c>
      <c r="S1106" s="108"/>
      <c r="W1106" s="99" t="s">
        <v>358</v>
      </c>
      <c r="X1106" s="99">
        <v>63</v>
      </c>
      <c r="Y1106" s="99">
        <v>42</v>
      </c>
      <c r="Z1106" s="99">
        <v>39</v>
      </c>
      <c r="AA1106" s="99">
        <v>27</v>
      </c>
      <c r="AB1106" s="99"/>
      <c r="AC1106" s="99" t="s">
        <v>358</v>
      </c>
      <c r="AD1106" s="99">
        <v>67</v>
      </c>
      <c r="AE1106" s="99">
        <v>51</v>
      </c>
      <c r="AF1106" s="99">
        <v>50</v>
      </c>
      <c r="AG1106" s="99">
        <v>36</v>
      </c>
      <c r="AJ1106" s="100" t="str">
        <f t="shared" si="464"/>
        <v>●</v>
      </c>
      <c r="AK1106" s="100" t="str">
        <f t="shared" si="462"/>
        <v>●</v>
      </c>
      <c r="AL1106" s="100" t="str">
        <f t="shared" si="462"/>
        <v>●</v>
      </c>
      <c r="AM1106" s="100" t="str">
        <f t="shared" si="462"/>
        <v>●</v>
      </c>
      <c r="AP1106" s="100" t="str">
        <f t="shared" si="465"/>
        <v>●</v>
      </c>
      <c r="AQ1106" s="100" t="str">
        <f t="shared" si="463"/>
        <v>●</v>
      </c>
      <c r="AR1106" s="100" t="str">
        <f t="shared" si="463"/>
        <v>●</v>
      </c>
      <c r="AS1106" s="100" t="str">
        <f t="shared" si="463"/>
        <v>●</v>
      </c>
    </row>
    <row r="1107" spans="2:45" s="100" customFormat="1" ht="14.25" customHeight="1">
      <c r="B1107" s="102" t="s">
        <v>98</v>
      </c>
      <c r="C1107" s="106">
        <v>64</v>
      </c>
      <c r="D1107" s="107">
        <v>39</v>
      </c>
      <c r="E1107" s="107">
        <v>55</v>
      </c>
      <c r="F1107" s="107">
        <v>35</v>
      </c>
      <c r="G1107" s="107">
        <f t="shared" si="466"/>
        <v>31</v>
      </c>
      <c r="H1107" s="107">
        <f t="shared" si="468"/>
        <v>-4</v>
      </c>
      <c r="I1107" s="108">
        <f t="shared" si="469"/>
        <v>-11.428571428571429</v>
      </c>
      <c r="J1107" s="102"/>
      <c r="K1107" s="114" t="s">
        <v>98</v>
      </c>
      <c r="L1107" s="106">
        <v>48</v>
      </c>
      <c r="M1107" s="107">
        <v>59</v>
      </c>
      <c r="N1107" s="107">
        <v>44</v>
      </c>
      <c r="O1107" s="107">
        <v>37</v>
      </c>
      <c r="P1107" s="107">
        <f t="shared" si="467"/>
        <v>46</v>
      </c>
      <c r="Q1107" s="107">
        <f t="shared" si="470"/>
        <v>9</v>
      </c>
      <c r="R1107" s="108">
        <f t="shared" si="471"/>
        <v>24.324324324324326</v>
      </c>
      <c r="S1107" s="108"/>
      <c r="W1107" s="100" t="s">
        <v>359</v>
      </c>
      <c r="X1107" s="100">
        <v>58</v>
      </c>
      <c r="Y1107" s="100">
        <v>64</v>
      </c>
      <c r="Z1107" s="100">
        <v>39</v>
      </c>
      <c r="AA1107" s="100">
        <v>55</v>
      </c>
      <c r="AC1107" s="100" t="s">
        <v>359</v>
      </c>
      <c r="AD1107" s="100">
        <v>51</v>
      </c>
      <c r="AE1107" s="100">
        <v>48</v>
      </c>
      <c r="AF1107" s="100">
        <v>59</v>
      </c>
      <c r="AG1107" s="100">
        <v>44</v>
      </c>
      <c r="AJ1107" s="100" t="str">
        <f t="shared" si="464"/>
        <v>●</v>
      </c>
      <c r="AK1107" s="100" t="str">
        <f t="shared" si="462"/>
        <v>●</v>
      </c>
      <c r="AL1107" s="100" t="str">
        <f t="shared" si="462"/>
        <v>●</v>
      </c>
      <c r="AM1107" s="100" t="str">
        <f t="shared" si="462"/>
        <v>●</v>
      </c>
      <c r="AP1107" s="100" t="str">
        <f t="shared" si="465"/>
        <v>●</v>
      </c>
      <c r="AQ1107" s="100" t="str">
        <f t="shared" si="463"/>
        <v>●</v>
      </c>
      <c r="AR1107" s="100" t="str">
        <f t="shared" si="463"/>
        <v>●</v>
      </c>
      <c r="AS1107" s="100" t="str">
        <f t="shared" si="463"/>
        <v>●</v>
      </c>
    </row>
    <row r="1108" spans="2:45" s="100" customFormat="1" ht="14.25" customHeight="1">
      <c r="B1108" s="102" t="s">
        <v>99</v>
      </c>
      <c r="C1108" s="106">
        <v>46</v>
      </c>
      <c r="D1108" s="107">
        <v>42</v>
      </c>
      <c r="E1108" s="107">
        <v>36</v>
      </c>
      <c r="F1108" s="107">
        <v>43</v>
      </c>
      <c r="G1108" s="107">
        <f t="shared" si="466"/>
        <v>29</v>
      </c>
      <c r="H1108" s="107">
        <f t="shared" si="468"/>
        <v>-14</v>
      </c>
      <c r="I1108" s="108">
        <f t="shared" si="469"/>
        <v>-32.558139534883722</v>
      </c>
      <c r="J1108" s="102"/>
      <c r="K1108" s="114" t="s">
        <v>99</v>
      </c>
      <c r="L1108" s="106">
        <v>37</v>
      </c>
      <c r="M1108" s="107">
        <v>48</v>
      </c>
      <c r="N1108" s="107">
        <v>54</v>
      </c>
      <c r="O1108" s="107">
        <v>42</v>
      </c>
      <c r="P1108" s="107">
        <f t="shared" si="467"/>
        <v>39</v>
      </c>
      <c r="Q1108" s="107">
        <f t="shared" si="470"/>
        <v>-3</v>
      </c>
      <c r="R1108" s="108">
        <f t="shared" si="471"/>
        <v>-7.1428571428571423</v>
      </c>
      <c r="S1108" s="108"/>
      <c r="W1108" s="100" t="s">
        <v>360</v>
      </c>
      <c r="X1108" s="100">
        <v>47</v>
      </c>
      <c r="Y1108" s="100">
        <v>46</v>
      </c>
      <c r="Z1108" s="100">
        <v>42</v>
      </c>
      <c r="AA1108" s="100">
        <v>36</v>
      </c>
      <c r="AC1108" s="100" t="s">
        <v>360</v>
      </c>
      <c r="AD1108" s="100">
        <v>50</v>
      </c>
      <c r="AE1108" s="100">
        <v>37</v>
      </c>
      <c r="AF1108" s="100">
        <v>48</v>
      </c>
      <c r="AG1108" s="100">
        <v>54</v>
      </c>
      <c r="AJ1108" s="100" t="str">
        <f t="shared" si="464"/>
        <v>●</v>
      </c>
      <c r="AK1108" s="100" t="str">
        <f t="shared" si="462"/>
        <v>●</v>
      </c>
      <c r="AL1108" s="100" t="str">
        <f t="shared" si="462"/>
        <v>●</v>
      </c>
      <c r="AM1108" s="100" t="str">
        <f t="shared" si="462"/>
        <v>●</v>
      </c>
      <c r="AP1108" s="100" t="str">
        <f t="shared" si="465"/>
        <v>●</v>
      </c>
      <c r="AQ1108" s="100" t="str">
        <f t="shared" si="463"/>
        <v>●</v>
      </c>
      <c r="AR1108" s="100" t="str">
        <f t="shared" si="463"/>
        <v>●</v>
      </c>
      <c r="AS1108" s="100" t="str">
        <f t="shared" si="463"/>
        <v>●</v>
      </c>
    </row>
    <row r="1109" spans="2:45" s="100" customFormat="1" ht="14.25" customHeight="1">
      <c r="B1109" s="102" t="s">
        <v>100</v>
      </c>
      <c r="C1109" s="106">
        <v>49</v>
      </c>
      <c r="D1109" s="107">
        <v>50</v>
      </c>
      <c r="E1109" s="107">
        <v>34</v>
      </c>
      <c r="F1109" s="107">
        <v>46</v>
      </c>
      <c r="G1109" s="107">
        <f t="shared" si="466"/>
        <v>22</v>
      </c>
      <c r="H1109" s="107">
        <f t="shared" si="468"/>
        <v>-24</v>
      </c>
      <c r="I1109" s="108">
        <f t="shared" si="469"/>
        <v>-52.173913043478258</v>
      </c>
      <c r="J1109" s="102"/>
      <c r="K1109" s="114" t="s">
        <v>100</v>
      </c>
      <c r="L1109" s="106">
        <v>33</v>
      </c>
      <c r="M1109" s="107">
        <v>27</v>
      </c>
      <c r="N1109" s="107">
        <v>27</v>
      </c>
      <c r="O1109" s="107">
        <v>45</v>
      </c>
      <c r="P1109" s="107">
        <f t="shared" si="467"/>
        <v>27</v>
      </c>
      <c r="Q1109" s="107">
        <f t="shared" si="470"/>
        <v>-18</v>
      </c>
      <c r="R1109" s="108">
        <f t="shared" si="471"/>
        <v>-40</v>
      </c>
      <c r="S1109" s="108"/>
      <c r="W1109" s="100" t="s">
        <v>361</v>
      </c>
      <c r="X1109" s="100">
        <v>39</v>
      </c>
      <c r="Y1109" s="100">
        <v>49</v>
      </c>
      <c r="Z1109" s="100">
        <v>50</v>
      </c>
      <c r="AA1109" s="100">
        <v>34</v>
      </c>
      <c r="AC1109" s="100" t="s">
        <v>361</v>
      </c>
      <c r="AD1109" s="100">
        <v>40</v>
      </c>
      <c r="AE1109" s="100">
        <v>33</v>
      </c>
      <c r="AF1109" s="100">
        <v>27</v>
      </c>
      <c r="AG1109" s="100">
        <v>27</v>
      </c>
      <c r="AJ1109" s="100" t="str">
        <f t="shared" si="464"/>
        <v>●</v>
      </c>
      <c r="AK1109" s="100" t="str">
        <f t="shared" si="462"/>
        <v>●</v>
      </c>
      <c r="AL1109" s="100" t="str">
        <f t="shared" si="462"/>
        <v>●</v>
      </c>
      <c r="AM1109" s="100" t="str">
        <f t="shared" si="462"/>
        <v>●</v>
      </c>
      <c r="AP1109" s="100" t="str">
        <f t="shared" si="465"/>
        <v>●</v>
      </c>
      <c r="AQ1109" s="100" t="str">
        <f t="shared" si="463"/>
        <v>●</v>
      </c>
      <c r="AR1109" s="100" t="str">
        <f t="shared" si="463"/>
        <v>○</v>
      </c>
      <c r="AS1109" s="100" t="str">
        <f t="shared" si="463"/>
        <v>●</v>
      </c>
    </row>
    <row r="1110" spans="2:45" s="100" customFormat="1" ht="14.25" customHeight="1">
      <c r="B1110" s="102" t="s">
        <v>118</v>
      </c>
      <c r="C1110" s="106">
        <v>37</v>
      </c>
      <c r="D1110" s="107">
        <v>56</v>
      </c>
      <c r="E1110" s="107">
        <v>38</v>
      </c>
      <c r="F1110" s="107">
        <v>37</v>
      </c>
      <c r="G1110" s="107">
        <f t="shared" si="466"/>
        <v>25</v>
      </c>
      <c r="H1110" s="107">
        <f t="shared" si="468"/>
        <v>-12</v>
      </c>
      <c r="I1110" s="108">
        <f t="shared" si="469"/>
        <v>-32.432432432432435</v>
      </c>
      <c r="J1110" s="102"/>
      <c r="K1110" s="114" t="s">
        <v>118</v>
      </c>
      <c r="L1110" s="106">
        <v>33</v>
      </c>
      <c r="M1110" s="107">
        <v>28</v>
      </c>
      <c r="N1110" s="107">
        <v>30</v>
      </c>
      <c r="O1110" s="107">
        <v>33</v>
      </c>
      <c r="P1110" s="107">
        <f t="shared" si="467"/>
        <v>35</v>
      </c>
      <c r="Q1110" s="107">
        <f t="shared" si="470"/>
        <v>2</v>
      </c>
      <c r="R1110" s="108">
        <f t="shared" si="471"/>
        <v>6.0606060606060606</v>
      </c>
      <c r="S1110" s="108"/>
      <c r="W1110" s="100" t="s">
        <v>362</v>
      </c>
      <c r="X1110" s="100">
        <v>71</v>
      </c>
      <c r="Y1110" s="100">
        <v>37</v>
      </c>
      <c r="Z1110" s="100">
        <v>56</v>
      </c>
      <c r="AA1110" s="100">
        <v>38</v>
      </c>
      <c r="AC1110" s="100" t="s">
        <v>362</v>
      </c>
      <c r="AD1110" s="100">
        <v>57</v>
      </c>
      <c r="AE1110" s="100">
        <v>33</v>
      </c>
      <c r="AF1110" s="100">
        <v>28</v>
      </c>
      <c r="AG1110" s="100">
        <v>30</v>
      </c>
      <c r="AJ1110" s="100" t="str">
        <f t="shared" si="464"/>
        <v>●</v>
      </c>
      <c r="AK1110" s="100" t="str">
        <f t="shared" si="462"/>
        <v>●</v>
      </c>
      <c r="AL1110" s="100" t="str">
        <f t="shared" si="462"/>
        <v>●</v>
      </c>
      <c r="AM1110" s="100" t="str">
        <f t="shared" si="462"/>
        <v>●</v>
      </c>
      <c r="AP1110" s="100" t="str">
        <f t="shared" si="465"/>
        <v>●</v>
      </c>
      <c r="AQ1110" s="100" t="str">
        <f t="shared" si="463"/>
        <v>●</v>
      </c>
      <c r="AR1110" s="100" t="str">
        <f t="shared" si="463"/>
        <v>●</v>
      </c>
      <c r="AS1110" s="100" t="str">
        <f t="shared" si="463"/>
        <v>●</v>
      </c>
    </row>
    <row r="1111" spans="2:45" s="100" customFormat="1" ht="14.25" customHeight="1">
      <c r="B1111" s="102" t="s">
        <v>101</v>
      </c>
      <c r="C1111" s="106">
        <v>65</v>
      </c>
      <c r="D1111" s="107">
        <v>36</v>
      </c>
      <c r="E1111" s="107">
        <v>39</v>
      </c>
      <c r="F1111" s="107">
        <v>37</v>
      </c>
      <c r="G1111" s="107">
        <f t="shared" si="466"/>
        <v>39</v>
      </c>
      <c r="H1111" s="107">
        <f t="shared" si="468"/>
        <v>2</v>
      </c>
      <c r="I1111" s="108">
        <f t="shared" si="469"/>
        <v>5.4054054054054053</v>
      </c>
      <c r="J1111" s="102"/>
      <c r="K1111" s="114" t="s">
        <v>101</v>
      </c>
      <c r="L1111" s="106">
        <v>48</v>
      </c>
      <c r="M1111" s="107">
        <v>33</v>
      </c>
      <c r="N1111" s="107">
        <v>22</v>
      </c>
      <c r="O1111" s="107">
        <v>39</v>
      </c>
      <c r="P1111" s="107">
        <f t="shared" si="467"/>
        <v>45</v>
      </c>
      <c r="Q1111" s="107">
        <f t="shared" si="470"/>
        <v>6</v>
      </c>
      <c r="R1111" s="108">
        <f t="shared" si="471"/>
        <v>15.384615384615385</v>
      </c>
      <c r="S1111" s="108"/>
      <c r="W1111" s="100" t="s">
        <v>363</v>
      </c>
      <c r="X1111" s="100">
        <v>77</v>
      </c>
      <c r="Y1111" s="100">
        <v>65</v>
      </c>
      <c r="Z1111" s="100">
        <v>36</v>
      </c>
      <c r="AA1111" s="100">
        <v>39</v>
      </c>
      <c r="AC1111" s="100" t="s">
        <v>363</v>
      </c>
      <c r="AD1111" s="100">
        <v>86</v>
      </c>
      <c r="AE1111" s="100">
        <v>48</v>
      </c>
      <c r="AF1111" s="100">
        <v>33</v>
      </c>
      <c r="AG1111" s="100">
        <v>22</v>
      </c>
      <c r="AJ1111" s="100" t="str">
        <f t="shared" si="464"/>
        <v>●</v>
      </c>
      <c r="AK1111" s="100" t="str">
        <f t="shared" si="462"/>
        <v>●</v>
      </c>
      <c r="AL1111" s="100" t="str">
        <f>IF(E1111=Z1111,"○","●")</f>
        <v>●</v>
      </c>
      <c r="AM1111" s="100" t="str">
        <f t="shared" si="462"/>
        <v>●</v>
      </c>
      <c r="AP1111" s="100" t="str">
        <f t="shared" si="465"/>
        <v>●</v>
      </c>
      <c r="AQ1111" s="100" t="str">
        <f t="shared" si="463"/>
        <v>●</v>
      </c>
      <c r="AR1111" s="100" t="str">
        <f t="shared" si="463"/>
        <v>●</v>
      </c>
      <c r="AS1111" s="100" t="str">
        <f t="shared" si="463"/>
        <v>●</v>
      </c>
    </row>
    <row r="1112" spans="2:45" s="100" customFormat="1" ht="14.25" customHeight="1">
      <c r="B1112" s="102" t="s">
        <v>102</v>
      </c>
      <c r="C1112" s="106">
        <v>81</v>
      </c>
      <c r="D1112" s="107">
        <v>70</v>
      </c>
      <c r="E1112" s="107">
        <v>27</v>
      </c>
      <c r="F1112" s="107">
        <v>44</v>
      </c>
      <c r="G1112" s="107">
        <f t="shared" si="466"/>
        <v>40</v>
      </c>
      <c r="H1112" s="107">
        <f t="shared" si="468"/>
        <v>-4</v>
      </c>
      <c r="I1112" s="108">
        <f t="shared" si="469"/>
        <v>-9.0909090909090917</v>
      </c>
      <c r="J1112" s="102"/>
      <c r="K1112" s="114" t="s">
        <v>102</v>
      </c>
      <c r="L1112" s="106">
        <v>85</v>
      </c>
      <c r="M1112" s="107">
        <v>48</v>
      </c>
      <c r="N1112" s="107">
        <v>25</v>
      </c>
      <c r="O1112" s="107">
        <v>23</v>
      </c>
      <c r="P1112" s="107">
        <f t="shared" si="467"/>
        <v>43</v>
      </c>
      <c r="Q1112" s="107">
        <f t="shared" si="470"/>
        <v>20</v>
      </c>
      <c r="R1112" s="108">
        <f t="shared" si="471"/>
        <v>86.956521739130437</v>
      </c>
      <c r="S1112" s="108"/>
      <c r="W1112" s="100" t="s">
        <v>364</v>
      </c>
      <c r="X1112" s="100">
        <v>81</v>
      </c>
      <c r="Y1112" s="100">
        <v>81</v>
      </c>
      <c r="Z1112" s="100">
        <v>70</v>
      </c>
      <c r="AA1112" s="100">
        <v>27</v>
      </c>
      <c r="AC1112" s="100" t="s">
        <v>364</v>
      </c>
      <c r="AD1112" s="100">
        <v>62</v>
      </c>
      <c r="AE1112" s="100">
        <v>85</v>
      </c>
      <c r="AF1112" s="100">
        <v>48</v>
      </c>
      <c r="AG1112" s="100">
        <v>25</v>
      </c>
      <c r="AJ1112" s="100" t="str">
        <f t="shared" si="464"/>
        <v>○</v>
      </c>
      <c r="AK1112" s="100" t="str">
        <f t="shared" si="462"/>
        <v>●</v>
      </c>
      <c r="AL1112" s="100" t="str">
        <f t="shared" si="462"/>
        <v>●</v>
      </c>
      <c r="AM1112" s="100" t="str">
        <f t="shared" si="462"/>
        <v>●</v>
      </c>
      <c r="AP1112" s="100" t="str">
        <f t="shared" si="465"/>
        <v>●</v>
      </c>
      <c r="AQ1112" s="100" t="str">
        <f t="shared" si="463"/>
        <v>●</v>
      </c>
      <c r="AR1112" s="100" t="str">
        <f t="shared" si="463"/>
        <v>●</v>
      </c>
      <c r="AS1112" s="100" t="str">
        <f t="shared" si="463"/>
        <v>●</v>
      </c>
    </row>
    <row r="1113" spans="2:45" s="100" customFormat="1" ht="14.25" customHeight="1">
      <c r="B1113" s="102" t="s">
        <v>103</v>
      </c>
      <c r="C1113" s="106">
        <v>85</v>
      </c>
      <c r="D1113" s="107">
        <v>92</v>
      </c>
      <c r="E1113" s="107">
        <v>70</v>
      </c>
      <c r="F1113" s="107">
        <v>26</v>
      </c>
      <c r="G1113" s="107">
        <f t="shared" si="466"/>
        <v>39</v>
      </c>
      <c r="H1113" s="107">
        <f t="shared" si="468"/>
        <v>13</v>
      </c>
      <c r="I1113" s="108">
        <f t="shared" si="469"/>
        <v>50</v>
      </c>
      <c r="J1113" s="102"/>
      <c r="K1113" s="114" t="s">
        <v>103</v>
      </c>
      <c r="L1113" s="106">
        <v>54</v>
      </c>
      <c r="M1113" s="107">
        <v>77</v>
      </c>
      <c r="N1113" s="107">
        <v>38</v>
      </c>
      <c r="O1113" s="107">
        <v>35</v>
      </c>
      <c r="P1113" s="107">
        <f t="shared" si="467"/>
        <v>36</v>
      </c>
      <c r="Q1113" s="107">
        <f t="shared" si="470"/>
        <v>1</v>
      </c>
      <c r="R1113" s="108">
        <f t="shared" si="471"/>
        <v>2.8571428571428572</v>
      </c>
      <c r="S1113" s="108"/>
      <c r="W1113" s="100" t="s">
        <v>365</v>
      </c>
      <c r="X1113" s="100">
        <v>72</v>
      </c>
      <c r="Y1113" s="100">
        <v>85</v>
      </c>
      <c r="Z1113" s="100">
        <v>92</v>
      </c>
      <c r="AA1113" s="100">
        <v>70</v>
      </c>
      <c r="AC1113" s="100" t="s">
        <v>365</v>
      </c>
      <c r="AD1113" s="100">
        <v>55</v>
      </c>
      <c r="AE1113" s="100">
        <v>54</v>
      </c>
      <c r="AF1113" s="100">
        <v>77</v>
      </c>
      <c r="AG1113" s="100">
        <v>38</v>
      </c>
      <c r="AJ1113" s="100" t="str">
        <f t="shared" si="464"/>
        <v>●</v>
      </c>
      <c r="AK1113" s="100" t="str">
        <f t="shared" si="462"/>
        <v>●</v>
      </c>
      <c r="AL1113" s="100" t="str">
        <f t="shared" si="462"/>
        <v>●</v>
      </c>
      <c r="AM1113" s="100" t="str">
        <f t="shared" si="462"/>
        <v>●</v>
      </c>
      <c r="AP1113" s="100" t="str">
        <f t="shared" si="465"/>
        <v>●</v>
      </c>
      <c r="AQ1113" s="100" t="str">
        <f t="shared" si="463"/>
        <v>●</v>
      </c>
      <c r="AR1113" s="100" t="str">
        <f t="shared" si="463"/>
        <v>●</v>
      </c>
      <c r="AS1113" s="100" t="str">
        <f t="shared" si="463"/>
        <v>●</v>
      </c>
    </row>
    <row r="1114" spans="2:45" s="100" customFormat="1" ht="14.25" customHeight="1">
      <c r="B1114" s="102" t="s">
        <v>104</v>
      </c>
      <c r="C1114" s="106">
        <v>64</v>
      </c>
      <c r="D1114" s="107">
        <v>83</v>
      </c>
      <c r="E1114" s="107">
        <v>94</v>
      </c>
      <c r="F1114" s="107">
        <v>78</v>
      </c>
      <c r="G1114" s="107">
        <f t="shared" si="466"/>
        <v>38</v>
      </c>
      <c r="H1114" s="107">
        <f t="shared" si="468"/>
        <v>-40</v>
      </c>
      <c r="I1114" s="108">
        <f t="shared" si="469"/>
        <v>-51.282051282051277</v>
      </c>
      <c r="J1114" s="102"/>
      <c r="K1114" s="114" t="s">
        <v>104</v>
      </c>
      <c r="L1114" s="106">
        <v>48</v>
      </c>
      <c r="M1114" s="107">
        <v>43</v>
      </c>
      <c r="N1114" s="107">
        <v>66</v>
      </c>
      <c r="O1114" s="107">
        <v>30</v>
      </c>
      <c r="P1114" s="107">
        <f t="shared" si="467"/>
        <v>40</v>
      </c>
      <c r="Q1114" s="107">
        <f t="shared" si="470"/>
        <v>10</v>
      </c>
      <c r="R1114" s="108">
        <f t="shared" si="471"/>
        <v>33.333333333333329</v>
      </c>
      <c r="S1114" s="108"/>
      <c r="W1114" s="100" t="s">
        <v>366</v>
      </c>
      <c r="X1114" s="100">
        <v>62</v>
      </c>
      <c r="Y1114" s="100">
        <v>64</v>
      </c>
      <c r="Z1114" s="100">
        <v>83</v>
      </c>
      <c r="AA1114" s="100">
        <v>94</v>
      </c>
      <c r="AC1114" s="100" t="s">
        <v>366</v>
      </c>
      <c r="AD1114" s="100">
        <v>57</v>
      </c>
      <c r="AE1114" s="100">
        <v>48</v>
      </c>
      <c r="AF1114" s="100">
        <v>43</v>
      </c>
      <c r="AG1114" s="100">
        <v>66</v>
      </c>
      <c r="AJ1114" s="100" t="str">
        <f t="shared" si="464"/>
        <v>●</v>
      </c>
      <c r="AK1114" s="100" t="str">
        <f t="shared" si="462"/>
        <v>●</v>
      </c>
      <c r="AL1114" s="100" t="str">
        <f t="shared" si="462"/>
        <v>●</v>
      </c>
      <c r="AM1114" s="100" t="str">
        <f t="shared" si="462"/>
        <v>●</v>
      </c>
      <c r="AP1114" s="100" t="str">
        <f t="shared" si="465"/>
        <v>●</v>
      </c>
      <c r="AQ1114" s="100" t="str">
        <f t="shared" si="463"/>
        <v>●</v>
      </c>
      <c r="AR1114" s="100" t="str">
        <f t="shared" si="463"/>
        <v>●</v>
      </c>
      <c r="AS1114" s="100" t="str">
        <f t="shared" si="463"/>
        <v>●</v>
      </c>
    </row>
    <row r="1115" spans="2:45" s="100" customFormat="1" ht="14.25" customHeight="1">
      <c r="B1115" s="102" t="s">
        <v>105</v>
      </c>
      <c r="C1115" s="106">
        <v>65</v>
      </c>
      <c r="D1115" s="107">
        <v>61</v>
      </c>
      <c r="E1115" s="107">
        <v>83</v>
      </c>
      <c r="F1115" s="107">
        <v>96</v>
      </c>
      <c r="G1115" s="107">
        <f t="shared" si="466"/>
        <v>37</v>
      </c>
      <c r="H1115" s="107">
        <f t="shared" si="468"/>
        <v>-59</v>
      </c>
      <c r="I1115" s="108">
        <f t="shared" si="469"/>
        <v>-61.458333333333336</v>
      </c>
      <c r="J1115" s="102"/>
      <c r="K1115" s="114" t="s">
        <v>105</v>
      </c>
      <c r="L1115" s="106">
        <v>54</v>
      </c>
      <c r="M1115" s="107">
        <v>44</v>
      </c>
      <c r="N1115" s="107">
        <v>44</v>
      </c>
      <c r="O1115" s="107">
        <v>68</v>
      </c>
      <c r="P1115" s="107">
        <f t="shared" si="467"/>
        <v>38</v>
      </c>
      <c r="Q1115" s="107">
        <f t="shared" si="470"/>
        <v>-30</v>
      </c>
      <c r="R1115" s="108">
        <f t="shared" si="471"/>
        <v>-44.117647058823529</v>
      </c>
      <c r="S1115" s="108"/>
      <c r="W1115" s="100" t="s">
        <v>367</v>
      </c>
      <c r="X1115" s="100">
        <v>70</v>
      </c>
      <c r="Y1115" s="100">
        <v>65</v>
      </c>
      <c r="Z1115" s="100">
        <v>61</v>
      </c>
      <c r="AA1115" s="100">
        <v>83</v>
      </c>
      <c r="AC1115" s="100" t="s">
        <v>367</v>
      </c>
      <c r="AD1115" s="100">
        <v>65</v>
      </c>
      <c r="AE1115" s="100">
        <v>54</v>
      </c>
      <c r="AF1115" s="100">
        <v>44</v>
      </c>
      <c r="AG1115" s="100">
        <v>44</v>
      </c>
      <c r="AJ1115" s="100" t="str">
        <f t="shared" si="464"/>
        <v>●</v>
      </c>
      <c r="AK1115" s="100" t="str">
        <f t="shared" si="462"/>
        <v>●</v>
      </c>
      <c r="AL1115" s="100" t="str">
        <f t="shared" si="462"/>
        <v>●</v>
      </c>
      <c r="AM1115" s="100" t="str">
        <f t="shared" si="462"/>
        <v>●</v>
      </c>
      <c r="AP1115" s="100" t="str">
        <f t="shared" si="465"/>
        <v>●</v>
      </c>
      <c r="AQ1115" s="100" t="str">
        <f t="shared" si="463"/>
        <v>●</v>
      </c>
      <c r="AR1115" s="100" t="str">
        <f t="shared" si="463"/>
        <v>○</v>
      </c>
      <c r="AS1115" s="100" t="str">
        <f t="shared" si="463"/>
        <v>●</v>
      </c>
    </row>
    <row r="1116" spans="2:45" s="100" customFormat="1" ht="14.25" customHeight="1">
      <c r="B1116" s="102" t="s">
        <v>106</v>
      </c>
      <c r="C1116" s="106">
        <v>60</v>
      </c>
      <c r="D1116" s="107">
        <v>73</v>
      </c>
      <c r="E1116" s="107">
        <v>58</v>
      </c>
      <c r="F1116" s="107">
        <v>78</v>
      </c>
      <c r="G1116" s="107">
        <f t="shared" si="466"/>
        <v>65</v>
      </c>
      <c r="H1116" s="107">
        <f t="shared" si="468"/>
        <v>-13</v>
      </c>
      <c r="I1116" s="108">
        <f t="shared" si="469"/>
        <v>-16.666666666666664</v>
      </c>
      <c r="J1116" s="102"/>
      <c r="K1116" s="114" t="s">
        <v>106</v>
      </c>
      <c r="L1116" s="106">
        <v>59</v>
      </c>
      <c r="M1116" s="107">
        <v>53</v>
      </c>
      <c r="N1116" s="107">
        <v>39</v>
      </c>
      <c r="O1116" s="107">
        <v>40</v>
      </c>
      <c r="P1116" s="107">
        <f t="shared" si="467"/>
        <v>40</v>
      </c>
      <c r="Q1116" s="107">
        <f t="shared" si="470"/>
        <v>0</v>
      </c>
      <c r="R1116" s="108">
        <f t="shared" si="471"/>
        <v>0</v>
      </c>
      <c r="S1116" s="108"/>
      <c r="W1116" s="100" t="s">
        <v>368</v>
      </c>
      <c r="X1116" s="100">
        <v>65</v>
      </c>
      <c r="Y1116" s="100">
        <v>60</v>
      </c>
      <c r="Z1116" s="100">
        <v>73</v>
      </c>
      <c r="AA1116" s="100">
        <v>58</v>
      </c>
      <c r="AC1116" s="100" t="s">
        <v>368</v>
      </c>
      <c r="AD1116" s="100">
        <v>32</v>
      </c>
      <c r="AE1116" s="100">
        <v>59</v>
      </c>
      <c r="AF1116" s="100">
        <v>53</v>
      </c>
      <c r="AG1116" s="100">
        <v>39</v>
      </c>
      <c r="AJ1116" s="100" t="str">
        <f t="shared" si="464"/>
        <v>●</v>
      </c>
      <c r="AK1116" s="100" t="str">
        <f t="shared" si="462"/>
        <v>●</v>
      </c>
      <c r="AL1116" s="100" t="str">
        <f t="shared" si="462"/>
        <v>●</v>
      </c>
      <c r="AM1116" s="100" t="str">
        <f t="shared" si="462"/>
        <v>●</v>
      </c>
      <c r="AP1116" s="100" t="str">
        <f t="shared" si="465"/>
        <v>●</v>
      </c>
      <c r="AQ1116" s="100" t="str">
        <f t="shared" si="463"/>
        <v>●</v>
      </c>
      <c r="AR1116" s="100" t="str">
        <f t="shared" si="463"/>
        <v>●</v>
      </c>
      <c r="AS1116" s="100" t="str">
        <f t="shared" si="463"/>
        <v>●</v>
      </c>
    </row>
    <row r="1117" spans="2:45" s="100" customFormat="1" ht="14.25" customHeight="1">
      <c r="B1117" s="102" t="s">
        <v>107</v>
      </c>
      <c r="C1117" s="106">
        <v>65</v>
      </c>
      <c r="D1117" s="107">
        <v>58</v>
      </c>
      <c r="E1117" s="107">
        <v>73</v>
      </c>
      <c r="F1117" s="107">
        <v>54</v>
      </c>
      <c r="G1117" s="107">
        <f t="shared" si="466"/>
        <v>76</v>
      </c>
      <c r="H1117" s="107">
        <f t="shared" si="468"/>
        <v>22</v>
      </c>
      <c r="I1117" s="108">
        <f t="shared" si="469"/>
        <v>40.74074074074074</v>
      </c>
      <c r="J1117" s="102"/>
      <c r="K1117" s="114" t="s">
        <v>107</v>
      </c>
      <c r="L1117" s="106">
        <v>25</v>
      </c>
      <c r="M1117" s="107">
        <v>58</v>
      </c>
      <c r="N1117" s="107">
        <v>41</v>
      </c>
      <c r="O1117" s="107">
        <v>33</v>
      </c>
      <c r="P1117" s="107">
        <f t="shared" si="467"/>
        <v>57</v>
      </c>
      <c r="Q1117" s="107">
        <f t="shared" si="470"/>
        <v>24</v>
      </c>
      <c r="R1117" s="108">
        <f t="shared" si="471"/>
        <v>72.727272727272734</v>
      </c>
      <c r="S1117" s="108"/>
      <c r="W1117" s="100" t="s">
        <v>369</v>
      </c>
      <c r="X1117" s="100">
        <v>51</v>
      </c>
      <c r="Y1117" s="100">
        <v>65</v>
      </c>
      <c r="Z1117" s="100">
        <v>58</v>
      </c>
      <c r="AA1117" s="100">
        <v>73</v>
      </c>
      <c r="AC1117" s="100" t="s">
        <v>369</v>
      </c>
      <c r="AD1117" s="100">
        <v>31</v>
      </c>
      <c r="AE1117" s="100">
        <v>25</v>
      </c>
      <c r="AF1117" s="100">
        <v>58</v>
      </c>
      <c r="AG1117" s="100">
        <v>41</v>
      </c>
      <c r="AJ1117" s="100" t="str">
        <f t="shared" si="464"/>
        <v>●</v>
      </c>
      <c r="AK1117" s="100" t="str">
        <f t="shared" si="462"/>
        <v>●</v>
      </c>
      <c r="AL1117" s="100" t="str">
        <f t="shared" si="462"/>
        <v>●</v>
      </c>
      <c r="AM1117" s="100" t="str">
        <f t="shared" si="462"/>
        <v>●</v>
      </c>
      <c r="AP1117" s="100" t="str">
        <f t="shared" si="465"/>
        <v>●</v>
      </c>
      <c r="AQ1117" s="100" t="str">
        <f t="shared" si="463"/>
        <v>●</v>
      </c>
      <c r="AR1117" s="100" t="str">
        <f t="shared" si="463"/>
        <v>●</v>
      </c>
      <c r="AS1117" s="100" t="str">
        <f t="shared" si="463"/>
        <v>●</v>
      </c>
    </row>
    <row r="1118" spans="2:45" s="100" customFormat="1" ht="14.25" customHeight="1">
      <c r="B1118" s="102" t="s">
        <v>108</v>
      </c>
      <c r="C1118" s="106">
        <v>40</v>
      </c>
      <c r="D1118" s="107">
        <v>49</v>
      </c>
      <c r="E1118" s="107">
        <v>45</v>
      </c>
      <c r="F1118" s="107">
        <v>62</v>
      </c>
      <c r="G1118" s="107">
        <f t="shared" si="466"/>
        <v>63</v>
      </c>
      <c r="H1118" s="107">
        <f t="shared" si="468"/>
        <v>1</v>
      </c>
      <c r="I1118" s="108">
        <f t="shared" si="469"/>
        <v>1.6129032258064515</v>
      </c>
      <c r="J1118" s="102"/>
      <c r="K1118" s="114" t="s">
        <v>108</v>
      </c>
      <c r="L1118" s="106">
        <v>23</v>
      </c>
      <c r="M1118" s="107">
        <v>20</v>
      </c>
      <c r="N1118" s="107">
        <v>39</v>
      </c>
      <c r="O1118" s="107">
        <v>34</v>
      </c>
      <c r="P1118" s="107">
        <f t="shared" si="467"/>
        <v>30</v>
      </c>
      <c r="Q1118" s="107">
        <f t="shared" si="470"/>
        <v>-4</v>
      </c>
      <c r="R1118" s="108">
        <f t="shared" si="471"/>
        <v>-11.76470588235294</v>
      </c>
      <c r="S1118" s="108"/>
      <c r="W1118" s="100" t="s">
        <v>370</v>
      </c>
      <c r="X1118" s="100">
        <v>35</v>
      </c>
      <c r="Y1118" s="100">
        <v>40</v>
      </c>
      <c r="Z1118" s="100">
        <v>49</v>
      </c>
      <c r="AA1118" s="100">
        <v>45</v>
      </c>
      <c r="AC1118" s="100" t="s">
        <v>370</v>
      </c>
      <c r="AD1118" s="100">
        <v>19</v>
      </c>
      <c r="AE1118" s="100">
        <v>23</v>
      </c>
      <c r="AF1118" s="100">
        <v>20</v>
      </c>
      <c r="AG1118" s="100">
        <v>39</v>
      </c>
      <c r="AJ1118" s="100" t="str">
        <f t="shared" si="464"/>
        <v>●</v>
      </c>
      <c r="AK1118" s="100" t="str">
        <f t="shared" si="462"/>
        <v>●</v>
      </c>
      <c r="AL1118" s="100" t="str">
        <f t="shared" si="462"/>
        <v>●</v>
      </c>
      <c r="AM1118" s="100" t="str">
        <f t="shared" si="462"/>
        <v>●</v>
      </c>
      <c r="AP1118" s="100" t="str">
        <f t="shared" si="465"/>
        <v>●</v>
      </c>
      <c r="AQ1118" s="100" t="str">
        <f t="shared" si="463"/>
        <v>●</v>
      </c>
      <c r="AR1118" s="100" t="str">
        <f t="shared" si="463"/>
        <v>●</v>
      </c>
      <c r="AS1118" s="100" t="str">
        <f t="shared" si="463"/>
        <v>●</v>
      </c>
    </row>
    <row r="1119" spans="2:45" s="100" customFormat="1" ht="14.25" customHeight="1">
      <c r="B1119" s="102" t="s">
        <v>109</v>
      </c>
      <c r="C1119" s="106">
        <v>21</v>
      </c>
      <c r="D1119" s="107">
        <v>38</v>
      </c>
      <c r="E1119" s="107">
        <v>32</v>
      </c>
      <c r="F1119" s="107">
        <v>34</v>
      </c>
      <c r="G1119" s="107">
        <f t="shared" si="466"/>
        <v>29</v>
      </c>
      <c r="H1119" s="107">
        <f t="shared" si="468"/>
        <v>-5</v>
      </c>
      <c r="I1119" s="108">
        <f t="shared" si="469"/>
        <v>-14.705882352941178</v>
      </c>
      <c r="J1119" s="102"/>
      <c r="K1119" s="114" t="s">
        <v>109</v>
      </c>
      <c r="L1119" s="106">
        <v>16</v>
      </c>
      <c r="M1119" s="107">
        <v>16</v>
      </c>
      <c r="N1119" s="107">
        <v>12</v>
      </c>
      <c r="O1119" s="107">
        <v>30</v>
      </c>
      <c r="P1119" s="107">
        <f t="shared" si="467"/>
        <v>26</v>
      </c>
      <c r="Q1119" s="107">
        <f t="shared" si="470"/>
        <v>-4</v>
      </c>
      <c r="R1119" s="108">
        <f t="shared" si="471"/>
        <v>-13.333333333333334</v>
      </c>
      <c r="S1119" s="108"/>
      <c r="W1119" s="100" t="s">
        <v>371</v>
      </c>
      <c r="X1119" s="100">
        <v>21</v>
      </c>
      <c r="Y1119" s="100">
        <v>21</v>
      </c>
      <c r="Z1119" s="100">
        <v>38</v>
      </c>
      <c r="AA1119" s="100">
        <v>32</v>
      </c>
      <c r="AC1119" s="100" t="s">
        <v>371</v>
      </c>
      <c r="AD1119" s="100">
        <v>12</v>
      </c>
      <c r="AE1119" s="100">
        <v>16</v>
      </c>
      <c r="AF1119" s="100">
        <v>16</v>
      </c>
      <c r="AG1119" s="100">
        <v>12</v>
      </c>
      <c r="AJ1119" s="100" t="str">
        <f t="shared" si="464"/>
        <v>○</v>
      </c>
      <c r="AK1119" s="100" t="str">
        <f t="shared" si="462"/>
        <v>●</v>
      </c>
      <c r="AL1119" s="100" t="str">
        <f t="shared" si="462"/>
        <v>●</v>
      </c>
      <c r="AM1119" s="100" t="str">
        <f t="shared" si="462"/>
        <v>●</v>
      </c>
      <c r="AP1119" s="100" t="str">
        <f t="shared" si="465"/>
        <v>●</v>
      </c>
      <c r="AQ1119" s="100" t="str">
        <f t="shared" si="463"/>
        <v>○</v>
      </c>
      <c r="AR1119" s="100" t="str">
        <f t="shared" si="463"/>
        <v>●</v>
      </c>
      <c r="AS1119" s="100" t="str">
        <f t="shared" si="463"/>
        <v>●</v>
      </c>
    </row>
    <row r="1120" spans="2:45" s="100" customFormat="1" ht="14.25" customHeight="1">
      <c r="B1120" s="102" t="s">
        <v>110</v>
      </c>
      <c r="C1120" s="106">
        <v>13</v>
      </c>
      <c r="D1120" s="107">
        <v>19</v>
      </c>
      <c r="E1120" s="107">
        <v>31</v>
      </c>
      <c r="F1120" s="107">
        <v>29</v>
      </c>
      <c r="G1120" s="107">
        <f t="shared" si="466"/>
        <v>49</v>
      </c>
      <c r="H1120" s="107">
        <f t="shared" si="468"/>
        <v>20</v>
      </c>
      <c r="I1120" s="108">
        <f t="shared" si="469"/>
        <v>68.965517241379317</v>
      </c>
      <c r="J1120" s="102"/>
      <c r="K1120" s="114" t="s">
        <v>110</v>
      </c>
      <c r="L1120" s="106">
        <v>10</v>
      </c>
      <c r="M1120" s="107">
        <v>15</v>
      </c>
      <c r="N1120" s="107">
        <v>14</v>
      </c>
      <c r="O1120" s="107">
        <v>11</v>
      </c>
      <c r="P1120" s="107">
        <f t="shared" si="467"/>
        <v>27</v>
      </c>
      <c r="Q1120" s="107">
        <f t="shared" si="470"/>
        <v>16</v>
      </c>
      <c r="R1120" s="108">
        <f t="shared" si="471"/>
        <v>145.45454545454547</v>
      </c>
      <c r="S1120" s="108"/>
      <c r="W1120" s="100" t="s">
        <v>378</v>
      </c>
      <c r="X1120" s="100">
        <v>11</v>
      </c>
      <c r="Y1120" s="100">
        <v>13</v>
      </c>
      <c r="Z1120" s="100">
        <v>19</v>
      </c>
      <c r="AA1120" s="100">
        <v>31</v>
      </c>
      <c r="AC1120" s="100" t="s">
        <v>378</v>
      </c>
      <c r="AD1120" s="100">
        <v>9</v>
      </c>
      <c r="AE1120" s="100">
        <v>10</v>
      </c>
      <c r="AF1120" s="100">
        <v>15</v>
      </c>
      <c r="AG1120" s="100">
        <v>14</v>
      </c>
      <c r="AJ1120" s="100" t="str">
        <f t="shared" si="464"/>
        <v>●</v>
      </c>
      <c r="AK1120" s="100" t="str">
        <f t="shared" si="462"/>
        <v>●</v>
      </c>
      <c r="AL1120" s="100" t="str">
        <f t="shared" si="462"/>
        <v>●</v>
      </c>
      <c r="AM1120" s="100" t="str">
        <f t="shared" si="462"/>
        <v>●</v>
      </c>
      <c r="AP1120" s="100" t="str">
        <f t="shared" si="465"/>
        <v>●</v>
      </c>
      <c r="AQ1120" s="100" t="str">
        <f t="shared" si="463"/>
        <v>●</v>
      </c>
      <c r="AR1120" s="100" t="str">
        <f t="shared" si="463"/>
        <v>●</v>
      </c>
      <c r="AS1120" s="100" t="str">
        <f t="shared" si="463"/>
        <v>●</v>
      </c>
    </row>
    <row r="1121" spans="2:45" s="100" customFormat="1" ht="14.25" customHeight="1">
      <c r="B1121" s="119" t="s">
        <v>111</v>
      </c>
      <c r="C1121" s="120" t="s">
        <v>313</v>
      </c>
      <c r="D1121" s="116" t="s">
        <v>313</v>
      </c>
      <c r="E1121" s="116" t="s">
        <v>313</v>
      </c>
      <c r="F1121" s="116" t="s">
        <v>313</v>
      </c>
      <c r="G1121" s="107">
        <f t="shared" si="466"/>
        <v>10</v>
      </c>
      <c r="H1121" s="107"/>
      <c r="I1121" s="108"/>
      <c r="K1121" s="119" t="s">
        <v>111</v>
      </c>
      <c r="L1121" s="120" t="s">
        <v>313</v>
      </c>
      <c r="M1121" s="116" t="s">
        <v>313</v>
      </c>
      <c r="N1121" s="116" t="s">
        <v>313</v>
      </c>
      <c r="O1121" s="116" t="s">
        <v>313</v>
      </c>
      <c r="P1121" s="107">
        <f t="shared" si="467"/>
        <v>14</v>
      </c>
      <c r="Q1121" s="107"/>
      <c r="R1121" s="108"/>
    </row>
    <row r="1122" spans="2:45" s="100" customFormat="1" ht="14.25" customHeight="1">
      <c r="P1122" s="168"/>
    </row>
    <row r="1123" spans="2:45" s="100" customFormat="1" ht="14.25" customHeight="1">
      <c r="P1123" s="168"/>
    </row>
    <row r="1124" spans="2:45" s="99" customFormat="1" ht="14.25" customHeight="1">
      <c r="B1124" s="99" t="str">
        <f>LEFT(B1094,LEN(B1094)-2)&amp;+"男"</f>
        <v>山田町・男</v>
      </c>
      <c r="K1124" s="99" t="str">
        <f>LEFT(K1094,LEN(K1094)-2)&amp;+"男"</f>
        <v>東雲町・男</v>
      </c>
      <c r="W1124" s="100"/>
      <c r="X1124" s="100"/>
      <c r="Y1124" s="100"/>
      <c r="Z1124" s="100"/>
      <c r="AA1124" s="100"/>
      <c r="AB1124" s="100"/>
      <c r="AC1124" s="100"/>
      <c r="AD1124" s="100"/>
      <c r="AE1124" s="100"/>
      <c r="AF1124" s="100"/>
      <c r="AG1124" s="100"/>
    </row>
    <row r="1125" spans="2:45" s="100" customFormat="1" ht="14.25" customHeight="1">
      <c r="B1125" s="583" t="s">
        <v>335</v>
      </c>
      <c r="C1125" s="101"/>
      <c r="D1125" s="101"/>
      <c r="E1125" s="101"/>
      <c r="F1125" s="101"/>
      <c r="G1125" s="135"/>
      <c r="H1125" s="131"/>
      <c r="I1125" s="131"/>
      <c r="J1125" s="102"/>
      <c r="K1125" s="583" t="s">
        <v>335</v>
      </c>
      <c r="L1125" s="101"/>
      <c r="M1125" s="101"/>
      <c r="N1125" s="101"/>
      <c r="O1125" s="101"/>
      <c r="P1125" s="135"/>
      <c r="Q1125" s="131"/>
      <c r="R1125" s="131"/>
      <c r="S1125" s="103"/>
    </row>
    <row r="1126" spans="2:45" s="100" customFormat="1" ht="14.25" customHeight="1">
      <c r="B1126" s="584"/>
      <c r="C1126" s="130" t="str">
        <f>$C$4</f>
        <v>平成7年</v>
      </c>
      <c r="D1126" s="130" t="str">
        <f>$D$4</f>
        <v>平成12年</v>
      </c>
      <c r="E1126" s="130" t="str">
        <f>$E$4</f>
        <v>平成17年</v>
      </c>
      <c r="F1126" s="130" t="str">
        <f>$F$4</f>
        <v>平成22年</v>
      </c>
      <c r="G1126" s="130" t="s">
        <v>410</v>
      </c>
      <c r="H1126" s="133" t="str">
        <f>$H$4</f>
        <v>対平成</v>
      </c>
      <c r="I1126" s="134" t="str">
        <f>$I$4</f>
        <v>22年</v>
      </c>
      <c r="J1126" s="102"/>
      <c r="K1126" s="584"/>
      <c r="L1126" s="130" t="str">
        <f>$C$4</f>
        <v>平成7年</v>
      </c>
      <c r="M1126" s="130" t="str">
        <f>$D$4</f>
        <v>平成12年</v>
      </c>
      <c r="N1126" s="130" t="str">
        <f>$E$4</f>
        <v>平成17年</v>
      </c>
      <c r="O1126" s="130" t="str">
        <f>$F$4</f>
        <v>平成22年</v>
      </c>
      <c r="P1126" s="130" t="s">
        <v>410</v>
      </c>
      <c r="Q1126" s="133" t="str">
        <f>$H$4</f>
        <v>対平成</v>
      </c>
      <c r="R1126" s="134" t="str">
        <f>$I$4</f>
        <v>22年</v>
      </c>
      <c r="S1126" s="103"/>
    </row>
    <row r="1127" spans="2:45" s="100" customFormat="1" ht="14.25" customHeight="1">
      <c r="B1127" s="585"/>
      <c r="C1127" s="104"/>
      <c r="D1127" s="104"/>
      <c r="E1127" s="104"/>
      <c r="F1127" s="104"/>
      <c r="G1127" s="104"/>
      <c r="H1127" s="132" t="s">
        <v>88</v>
      </c>
      <c r="I1127" s="133" t="s">
        <v>398</v>
      </c>
      <c r="J1127" s="102"/>
      <c r="K1127" s="585"/>
      <c r="L1127" s="104"/>
      <c r="M1127" s="104"/>
      <c r="N1127" s="104"/>
      <c r="O1127" s="104"/>
      <c r="P1127" s="104"/>
      <c r="Q1127" s="132" t="s">
        <v>88</v>
      </c>
      <c r="R1127" s="133" t="s">
        <v>398</v>
      </c>
      <c r="S1127" s="103"/>
    </row>
    <row r="1128" spans="2:45" s="199" customFormat="1" ht="14.25" customHeight="1">
      <c r="B1128" s="200" t="s">
        <v>90</v>
      </c>
      <c r="C1128" s="198">
        <v>355</v>
      </c>
      <c r="D1128" s="194">
        <v>362</v>
      </c>
      <c r="E1128" s="194">
        <v>333</v>
      </c>
      <c r="F1128" s="194">
        <v>340</v>
      </c>
      <c r="G1128" s="194">
        <f>IF(COUNTIF(G1133:G1151,"x"),"x",IF(SUM(G1133:G1151)=0,"-",SUM(G1133:G1151)))</f>
        <v>264</v>
      </c>
      <c r="H1128" s="193">
        <f t="shared" ref="H1128:H1131" si="472">IF(G1128="x","x",IF(AND(G1128="-",F1128="-"),"-",IF(AND(G1128="-",F1128&gt;0),F1128*-1,IF(AND(G1128&gt;0,F1128="-"),G1128,G1128-F1128))))</f>
        <v>-76</v>
      </c>
      <c r="I1128" s="195">
        <f t="shared" ref="I1128:I1131" si="473">IF(H1128="x","x",IF(H1128="-","-",IF(AND(F1128="-",G1128&gt;0),"皆増",IF(AND(F1128&gt;0,G1128="-"),"皆減",H1128/F1128*100))))</f>
        <v>-22.352941176470591</v>
      </c>
      <c r="J1128" s="196"/>
      <c r="K1128" s="197" t="s">
        <v>90</v>
      </c>
      <c r="L1128" s="198">
        <v>307</v>
      </c>
      <c r="M1128" s="194">
        <v>281</v>
      </c>
      <c r="N1128" s="194">
        <v>252</v>
      </c>
      <c r="O1128" s="194">
        <v>240</v>
      </c>
      <c r="P1128" s="194">
        <f>IF(COUNTIF(P1133:P1151,"x"),"x",IF(SUM(P1133:P1151)=0,"-",SUM(P1133:P1151)))</f>
        <v>265</v>
      </c>
      <c r="Q1128" s="193">
        <f t="shared" ref="Q1128:Q1131" si="474">IF(P1128="x","x",IF(AND(P1128="-",O1128="-"),"-",IF(AND(P1128="-",O1128&gt;0),O1128*-1,IF(AND(P1128&gt;0,O1128="-"),P1128,P1128-O1128))))</f>
        <v>25</v>
      </c>
      <c r="R1128" s="195">
        <f t="shared" ref="R1128:R1131" si="475">IF(Q1128="x","x",IF(Q1128="-","-",IF(AND(O1128="-",P1128&gt;0),"皆増",IF(AND(O1128&gt;0,P1128="-"),"皆減",Q1128/O1128*100))))</f>
        <v>10.416666666666668</v>
      </c>
      <c r="S1128" s="195"/>
      <c r="W1128" s="199" t="s">
        <v>373</v>
      </c>
      <c r="X1128" s="199">
        <v>378</v>
      </c>
      <c r="Y1128" s="199">
        <v>355</v>
      </c>
      <c r="Z1128" s="199">
        <v>362</v>
      </c>
      <c r="AA1128" s="199">
        <v>333</v>
      </c>
      <c r="AC1128" s="199" t="s">
        <v>373</v>
      </c>
      <c r="AD1128" s="199">
        <v>352</v>
      </c>
      <c r="AE1128" s="199">
        <v>307</v>
      </c>
      <c r="AF1128" s="199">
        <v>281</v>
      </c>
      <c r="AG1128" s="199">
        <v>252</v>
      </c>
      <c r="AJ1128" s="199" t="str">
        <f>IF(C1128=X1128,"○","●")</f>
        <v>●</v>
      </c>
      <c r="AK1128" s="199" t="str">
        <f t="shared" ref="AK1128:AM1150" si="476">IF(D1128=Y1128,"○","●")</f>
        <v>●</v>
      </c>
      <c r="AL1128" s="199" t="str">
        <f t="shared" si="476"/>
        <v>●</v>
      </c>
      <c r="AM1128" s="199" t="str">
        <f t="shared" si="476"/>
        <v>●</v>
      </c>
      <c r="AP1128" s="199" t="str">
        <f>IF(L1128=AD1128,"○","●")</f>
        <v>●</v>
      </c>
      <c r="AQ1128" s="199" t="str">
        <f t="shared" ref="AQ1128:AS1150" si="477">IF(M1128=AE1128,"○","●")</f>
        <v>●</v>
      </c>
      <c r="AR1128" s="199" t="str">
        <f t="shared" si="477"/>
        <v>●</v>
      </c>
      <c r="AS1128" s="199" t="str">
        <f t="shared" si="477"/>
        <v>●</v>
      </c>
    </row>
    <row r="1129" spans="2:45" s="100" customFormat="1" ht="14.25" customHeight="1">
      <c r="B1129" s="105" t="s">
        <v>91</v>
      </c>
      <c r="C1129" s="106">
        <v>37</v>
      </c>
      <c r="D1129" s="107">
        <v>35</v>
      </c>
      <c r="E1129" s="107">
        <v>30</v>
      </c>
      <c r="F1129" s="107">
        <v>27</v>
      </c>
      <c r="G1129" s="107">
        <f>IF(COUNTIF(G1133:G1135,"x"),"x",IF(SUM(G1133:G1135)=0,"-",SUM(G1133:G1135)))</f>
        <v>10</v>
      </c>
      <c r="H1129" s="107">
        <f t="shared" si="472"/>
        <v>-17</v>
      </c>
      <c r="I1129" s="108">
        <f t="shared" si="473"/>
        <v>-62.962962962962962</v>
      </c>
      <c r="J1129" s="102"/>
      <c r="K1129" s="109" t="s">
        <v>91</v>
      </c>
      <c r="L1129" s="106">
        <v>42</v>
      </c>
      <c r="M1129" s="107">
        <v>33</v>
      </c>
      <c r="N1129" s="107">
        <v>31</v>
      </c>
      <c r="O1129" s="107">
        <v>22</v>
      </c>
      <c r="P1129" s="107">
        <f>IF(COUNTIF(P1133:P1135,"x"),"x",IF(SUM(P1133:P1135)=0,"-",SUM(P1133:P1135)))</f>
        <v>16</v>
      </c>
      <c r="Q1129" s="107">
        <f t="shared" si="474"/>
        <v>-6</v>
      </c>
      <c r="R1129" s="108">
        <f t="shared" si="475"/>
        <v>-27.27272727272727</v>
      </c>
      <c r="S1129" s="108"/>
      <c r="W1129" s="100" t="s">
        <v>374</v>
      </c>
      <c r="X1129" s="100">
        <v>55</v>
      </c>
      <c r="Y1129" s="100">
        <v>37</v>
      </c>
      <c r="Z1129" s="100">
        <v>35</v>
      </c>
      <c r="AA1129" s="100">
        <v>30</v>
      </c>
      <c r="AC1129" s="100" t="s">
        <v>374</v>
      </c>
      <c r="AD1129" s="100">
        <v>52</v>
      </c>
      <c r="AE1129" s="100">
        <v>42</v>
      </c>
      <c r="AF1129" s="100">
        <v>33</v>
      </c>
      <c r="AG1129" s="100">
        <v>31</v>
      </c>
      <c r="AJ1129" s="100" t="str">
        <f t="shared" ref="AJ1129:AJ1150" si="478">IF(C1129=X1129,"○","●")</f>
        <v>●</v>
      </c>
      <c r="AK1129" s="100" t="str">
        <f t="shared" si="476"/>
        <v>●</v>
      </c>
      <c r="AL1129" s="100" t="str">
        <f t="shared" si="476"/>
        <v>●</v>
      </c>
      <c r="AM1129" s="100" t="str">
        <f t="shared" si="476"/>
        <v>●</v>
      </c>
      <c r="AP1129" s="100" t="str">
        <f t="shared" ref="AP1129:AP1150" si="479">IF(L1129=AD1129,"○","●")</f>
        <v>●</v>
      </c>
      <c r="AQ1129" s="100" t="str">
        <f t="shared" si="477"/>
        <v>●</v>
      </c>
      <c r="AR1129" s="100" t="str">
        <f t="shared" si="477"/>
        <v>●</v>
      </c>
      <c r="AS1129" s="100" t="str">
        <f>IF(O1129=AG1129,"○","●")</f>
        <v>●</v>
      </c>
    </row>
    <row r="1130" spans="2:45" s="100" customFormat="1" ht="14.25" customHeight="1">
      <c r="B1130" s="105" t="s">
        <v>92</v>
      </c>
      <c r="C1130" s="106">
        <v>252</v>
      </c>
      <c r="D1130" s="107">
        <v>244</v>
      </c>
      <c r="E1130" s="107">
        <v>222</v>
      </c>
      <c r="F1130" s="107">
        <v>221</v>
      </c>
      <c r="G1130" s="296">
        <f>IF(COUNTIF(G1136:G1145,"x"),"x",IF(SUM(G1136:G1145)=0,"-",SUM(G1136:G1145)))</f>
        <v>149</v>
      </c>
      <c r="H1130" s="107">
        <f t="shared" si="472"/>
        <v>-72</v>
      </c>
      <c r="I1130" s="108">
        <f t="shared" si="473"/>
        <v>-32.579185520361989</v>
      </c>
      <c r="J1130" s="102"/>
      <c r="K1130" s="109" t="s">
        <v>92</v>
      </c>
      <c r="L1130" s="106">
        <v>210</v>
      </c>
      <c r="M1130" s="107">
        <v>191</v>
      </c>
      <c r="N1130" s="107">
        <v>168</v>
      </c>
      <c r="O1130" s="107">
        <v>168</v>
      </c>
      <c r="P1130" s="296">
        <f>IF(COUNTIF(P1136:P1145,"x"),"x",IF(SUM(P1136:P1145)=0,"-",SUM(P1136:P1145)))</f>
        <v>170</v>
      </c>
      <c r="Q1130" s="107">
        <f t="shared" si="474"/>
        <v>2</v>
      </c>
      <c r="R1130" s="108">
        <f t="shared" si="475"/>
        <v>1.1904761904761905</v>
      </c>
      <c r="S1130" s="108"/>
      <c r="W1130" s="100" t="s">
        <v>375</v>
      </c>
      <c r="X1130" s="100">
        <v>254</v>
      </c>
      <c r="Y1130" s="100">
        <v>252</v>
      </c>
      <c r="Z1130" s="100">
        <v>244</v>
      </c>
      <c r="AA1130" s="100">
        <v>222</v>
      </c>
      <c r="AC1130" s="100" t="s">
        <v>375</v>
      </c>
      <c r="AD1130" s="100">
        <v>256</v>
      </c>
      <c r="AE1130" s="100">
        <v>210</v>
      </c>
      <c r="AF1130" s="100">
        <v>191</v>
      </c>
      <c r="AG1130" s="100">
        <v>168</v>
      </c>
      <c r="AJ1130" s="100" t="str">
        <f t="shared" si="478"/>
        <v>●</v>
      </c>
      <c r="AK1130" s="100" t="str">
        <f t="shared" si="476"/>
        <v>●</v>
      </c>
      <c r="AL1130" s="100" t="str">
        <f>IF(E1130=Z1130,"○","●")</f>
        <v>●</v>
      </c>
      <c r="AM1130" s="100" t="str">
        <f t="shared" si="476"/>
        <v>●</v>
      </c>
      <c r="AP1130" s="100" t="str">
        <f t="shared" si="479"/>
        <v>●</v>
      </c>
      <c r="AQ1130" s="100" t="str">
        <f t="shared" si="477"/>
        <v>●</v>
      </c>
      <c r="AR1130" s="100" t="str">
        <f t="shared" si="477"/>
        <v>●</v>
      </c>
      <c r="AS1130" s="100" t="str">
        <f t="shared" si="477"/>
        <v>○</v>
      </c>
    </row>
    <row r="1131" spans="2:45" s="100" customFormat="1" ht="14.25" customHeight="1">
      <c r="B1131" s="105" t="s">
        <v>93</v>
      </c>
      <c r="C1131" s="106">
        <v>66</v>
      </c>
      <c r="D1131" s="107">
        <v>83</v>
      </c>
      <c r="E1131" s="107">
        <v>81</v>
      </c>
      <c r="F1131" s="107">
        <v>92</v>
      </c>
      <c r="G1131" s="107">
        <f>IF(COUNTIF(G1146:G1150,"x"),"x",IF(SUM(G1146,G1150)=0,"-",SUM(G1146:G1150)))</f>
        <v>100</v>
      </c>
      <c r="H1131" s="107">
        <f t="shared" si="472"/>
        <v>8</v>
      </c>
      <c r="I1131" s="108">
        <f t="shared" si="473"/>
        <v>8.695652173913043</v>
      </c>
      <c r="J1131" s="102"/>
      <c r="K1131" s="109" t="s">
        <v>93</v>
      </c>
      <c r="L1131" s="106">
        <v>55</v>
      </c>
      <c r="M1131" s="107">
        <v>57</v>
      </c>
      <c r="N1131" s="107">
        <v>53</v>
      </c>
      <c r="O1131" s="107">
        <v>50</v>
      </c>
      <c r="P1131" s="107">
        <f>IF(COUNTIF(P1146:P1150,"x"),"x",IF(SUM(P1146,P1150)=0,"-",SUM(P1146:P1150)))</f>
        <v>71</v>
      </c>
      <c r="Q1131" s="107">
        <f t="shared" si="474"/>
        <v>21</v>
      </c>
      <c r="R1131" s="108">
        <f t="shared" si="475"/>
        <v>42</v>
      </c>
      <c r="S1131" s="108"/>
      <c r="W1131" s="100" t="s">
        <v>376</v>
      </c>
      <c r="X1131" s="100">
        <v>69</v>
      </c>
      <c r="Y1131" s="100">
        <v>66</v>
      </c>
      <c r="Z1131" s="100">
        <v>83</v>
      </c>
      <c r="AA1131" s="100">
        <v>81</v>
      </c>
      <c r="AC1131" s="100" t="s">
        <v>376</v>
      </c>
      <c r="AD1131" s="100">
        <v>44</v>
      </c>
      <c r="AE1131" s="100">
        <v>55</v>
      </c>
      <c r="AF1131" s="100">
        <v>57</v>
      </c>
      <c r="AG1131" s="100">
        <v>53</v>
      </c>
      <c r="AJ1131" s="100" t="str">
        <f t="shared" si="478"/>
        <v>●</v>
      </c>
      <c r="AK1131" s="100" t="str">
        <f t="shared" si="476"/>
        <v>●</v>
      </c>
      <c r="AL1131" s="100" t="str">
        <f t="shared" si="476"/>
        <v>●</v>
      </c>
      <c r="AM1131" s="100" t="str">
        <f t="shared" si="476"/>
        <v>●</v>
      </c>
      <c r="AP1131" s="100" t="str">
        <f t="shared" si="479"/>
        <v>●</v>
      </c>
      <c r="AQ1131" s="100" t="str">
        <f t="shared" si="477"/>
        <v>●</v>
      </c>
      <c r="AR1131" s="100" t="str">
        <f t="shared" si="477"/>
        <v>●</v>
      </c>
      <c r="AS1131" s="100" t="str">
        <f t="shared" si="477"/>
        <v>●</v>
      </c>
    </row>
    <row r="1132" spans="2:45" s="100" customFormat="1" ht="14.25" customHeight="1">
      <c r="B1132" s="102"/>
      <c r="C1132" s="106"/>
      <c r="D1132" s="112"/>
      <c r="E1132" s="112"/>
      <c r="F1132" s="112"/>
      <c r="G1132" s="112"/>
      <c r="H1132" s="112"/>
      <c r="I1132" s="113"/>
      <c r="J1132" s="102"/>
      <c r="K1132" s="114"/>
      <c r="L1132" s="106"/>
      <c r="M1132" s="112"/>
      <c r="N1132" s="112"/>
      <c r="O1132" s="112"/>
      <c r="P1132" s="112"/>
      <c r="Q1132" s="112"/>
      <c r="R1132" s="113"/>
      <c r="S1132" s="113"/>
      <c r="AJ1132" s="100" t="str">
        <f t="shared" si="478"/>
        <v>○</v>
      </c>
      <c r="AK1132" s="100" t="str">
        <f t="shared" si="476"/>
        <v>○</v>
      </c>
      <c r="AL1132" s="100" t="str">
        <f t="shared" si="476"/>
        <v>○</v>
      </c>
      <c r="AM1132" s="100" t="str">
        <f t="shared" si="476"/>
        <v>○</v>
      </c>
      <c r="AP1132" s="100" t="str">
        <f t="shared" si="479"/>
        <v>○</v>
      </c>
      <c r="AQ1132" s="100" t="str">
        <f t="shared" si="477"/>
        <v>○</v>
      </c>
      <c r="AR1132" s="100" t="str">
        <f t="shared" si="477"/>
        <v>○</v>
      </c>
      <c r="AS1132" s="100" t="str">
        <f t="shared" si="477"/>
        <v>○</v>
      </c>
    </row>
    <row r="1133" spans="2:45" s="100" customFormat="1" ht="14.25" customHeight="1">
      <c r="B1133" s="102" t="s">
        <v>94</v>
      </c>
      <c r="C1133" s="106">
        <v>7</v>
      </c>
      <c r="D1133" s="107">
        <v>11</v>
      </c>
      <c r="E1133" s="107">
        <v>8</v>
      </c>
      <c r="F1133" s="107">
        <v>11</v>
      </c>
      <c r="G1133" s="107">
        <f>第2表01元データ!AB40</f>
        <v>2</v>
      </c>
      <c r="H1133" s="107">
        <f t="shared" ref="H1133:H1150" si="480">IF(G1133="x","x",IF(AND(G1133="-",F1133="-"),"-",IF(AND(G1133="-",F1133&gt;0),F1133*-1,IF(AND(G1133&gt;0,F1133="-"),G1133,G1133-F1133))))</f>
        <v>-9</v>
      </c>
      <c r="I1133" s="108">
        <f t="shared" ref="I1133:I1150" si="481">IF(H1133="x","x",IF(H1133="-","-",IF(AND(F1133="-",G1133&gt;0),"皆増",IF(AND(F1133&gt;0,G1133="-"),"皆減",H1133/F1133*100))))</f>
        <v>-81.818181818181827</v>
      </c>
      <c r="J1133" s="102"/>
      <c r="K1133" s="114" t="s">
        <v>94</v>
      </c>
      <c r="L1133" s="106">
        <v>12</v>
      </c>
      <c r="M1133" s="107">
        <v>9</v>
      </c>
      <c r="N1133" s="107">
        <v>17</v>
      </c>
      <c r="O1133" s="107">
        <v>9</v>
      </c>
      <c r="P1133" s="107">
        <f>第2表01元データ!AC40</f>
        <v>7</v>
      </c>
      <c r="Q1133" s="107">
        <f t="shared" ref="Q1133:Q1150" si="482">IF(P1133="x","x",IF(AND(P1133="-",O1133="-"),"-",IF(AND(P1133="-",O1133&gt;0),O1133*-1,IF(AND(P1133&gt;0,O1133="-"),P1133,P1133-O1133))))</f>
        <v>-2</v>
      </c>
      <c r="R1133" s="108">
        <f t="shared" ref="R1133:R1150" si="483">IF(Q1133="x","x",IF(Q1133="-","-",IF(AND(O1133="-",P1133&gt;0),"皆増",IF(AND(O1133&gt;0,P1133="-"),"皆減",Q1133/O1133*100))))</f>
        <v>-22.222222222222221</v>
      </c>
      <c r="S1133" s="108"/>
      <c r="T1133" s="100">
        <v>101</v>
      </c>
      <c r="W1133" s="100" t="s">
        <v>377</v>
      </c>
      <c r="X1133" s="100">
        <v>13</v>
      </c>
      <c r="Y1133" s="100">
        <v>7</v>
      </c>
      <c r="Z1133" s="100">
        <v>11</v>
      </c>
      <c r="AA1133" s="100">
        <v>8</v>
      </c>
      <c r="AC1133" s="100" t="s">
        <v>377</v>
      </c>
      <c r="AD1133" s="100">
        <v>12</v>
      </c>
      <c r="AE1133" s="100">
        <v>12</v>
      </c>
      <c r="AF1133" s="100">
        <v>9</v>
      </c>
      <c r="AG1133" s="100">
        <v>17</v>
      </c>
      <c r="AJ1133" s="100" t="str">
        <f t="shared" si="478"/>
        <v>●</v>
      </c>
      <c r="AK1133" s="100" t="str">
        <f t="shared" si="476"/>
        <v>●</v>
      </c>
      <c r="AL1133" s="100" t="str">
        <f t="shared" si="476"/>
        <v>●</v>
      </c>
      <c r="AM1133" s="100" t="str">
        <f t="shared" si="476"/>
        <v>●</v>
      </c>
      <c r="AP1133" s="100" t="str">
        <f t="shared" si="479"/>
        <v>○</v>
      </c>
      <c r="AQ1133" s="100" t="str">
        <f t="shared" si="477"/>
        <v>●</v>
      </c>
      <c r="AR1133" s="100" t="str">
        <f t="shared" si="477"/>
        <v>●</v>
      </c>
      <c r="AS1133" s="100" t="str">
        <f t="shared" si="477"/>
        <v>●</v>
      </c>
    </row>
    <row r="1134" spans="2:45" s="100" customFormat="1" ht="14.25" customHeight="1">
      <c r="B1134" s="102" t="s">
        <v>95</v>
      </c>
      <c r="C1134" s="106">
        <v>15</v>
      </c>
      <c r="D1134" s="107">
        <v>10</v>
      </c>
      <c r="E1134" s="107">
        <v>11</v>
      </c>
      <c r="F1134" s="107">
        <v>5</v>
      </c>
      <c r="G1134" s="107" t="str">
        <f>第2表01元データ!AB41</f>
        <v>-</v>
      </c>
      <c r="H1134" s="107">
        <f t="shared" si="480"/>
        <v>-5</v>
      </c>
      <c r="I1134" s="108" t="str">
        <f t="shared" si="481"/>
        <v>皆減</v>
      </c>
      <c r="J1134" s="102"/>
      <c r="K1134" s="114" t="s">
        <v>95</v>
      </c>
      <c r="L1134" s="106">
        <v>16</v>
      </c>
      <c r="M1134" s="107">
        <v>7</v>
      </c>
      <c r="N1134" s="107">
        <v>6</v>
      </c>
      <c r="O1134" s="107">
        <v>8</v>
      </c>
      <c r="P1134" s="107">
        <f>第2表01元データ!AC41</f>
        <v>5</v>
      </c>
      <c r="Q1134" s="107">
        <f t="shared" si="482"/>
        <v>-3</v>
      </c>
      <c r="R1134" s="108">
        <f t="shared" si="483"/>
        <v>-37.5</v>
      </c>
      <c r="S1134" s="108"/>
      <c r="T1134" s="100">
        <v>102</v>
      </c>
      <c r="W1134" s="100" t="s">
        <v>356</v>
      </c>
      <c r="X1134" s="100">
        <v>16</v>
      </c>
      <c r="Y1134" s="100">
        <v>15</v>
      </c>
      <c r="Z1134" s="100">
        <v>10</v>
      </c>
      <c r="AA1134" s="100">
        <v>11</v>
      </c>
      <c r="AC1134" s="100" t="s">
        <v>356</v>
      </c>
      <c r="AD1134" s="100">
        <v>18</v>
      </c>
      <c r="AE1134" s="100">
        <v>16</v>
      </c>
      <c r="AF1134" s="100">
        <v>7</v>
      </c>
      <c r="AG1134" s="100">
        <v>6</v>
      </c>
      <c r="AJ1134" s="100" t="str">
        <f t="shared" si="478"/>
        <v>●</v>
      </c>
      <c r="AK1134" s="100" t="str">
        <f t="shared" si="476"/>
        <v>●</v>
      </c>
      <c r="AL1134" s="100" t="str">
        <f t="shared" si="476"/>
        <v>●</v>
      </c>
      <c r="AM1134" s="100" t="str">
        <f t="shared" si="476"/>
        <v>●</v>
      </c>
      <c r="AP1134" s="100" t="str">
        <f t="shared" si="479"/>
        <v>●</v>
      </c>
      <c r="AQ1134" s="100" t="str">
        <f t="shared" si="477"/>
        <v>●</v>
      </c>
      <c r="AR1134" s="100" t="str">
        <f t="shared" si="477"/>
        <v>●</v>
      </c>
      <c r="AS1134" s="100" t="str">
        <f t="shared" si="477"/>
        <v>●</v>
      </c>
    </row>
    <row r="1135" spans="2:45" s="100" customFormat="1" ht="14.25" customHeight="1">
      <c r="B1135" s="102" t="s">
        <v>96</v>
      </c>
      <c r="C1135" s="106">
        <v>15</v>
      </c>
      <c r="D1135" s="107">
        <v>14</v>
      </c>
      <c r="E1135" s="107">
        <v>11</v>
      </c>
      <c r="F1135" s="107">
        <v>11</v>
      </c>
      <c r="G1135" s="107">
        <f>第2表01元データ!AB42</f>
        <v>8</v>
      </c>
      <c r="H1135" s="107">
        <f t="shared" si="480"/>
        <v>-3</v>
      </c>
      <c r="I1135" s="108">
        <f t="shared" si="481"/>
        <v>-27.27272727272727</v>
      </c>
      <c r="J1135" s="102"/>
      <c r="K1135" s="114" t="s">
        <v>96</v>
      </c>
      <c r="L1135" s="106">
        <v>14</v>
      </c>
      <c r="M1135" s="107">
        <v>17</v>
      </c>
      <c r="N1135" s="107">
        <v>8</v>
      </c>
      <c r="O1135" s="107">
        <v>5</v>
      </c>
      <c r="P1135" s="107">
        <f>第2表01元データ!AC42</f>
        <v>4</v>
      </c>
      <c r="Q1135" s="107">
        <f t="shared" si="482"/>
        <v>-1</v>
      </c>
      <c r="R1135" s="108">
        <f t="shared" si="483"/>
        <v>-20</v>
      </c>
      <c r="S1135" s="108"/>
      <c r="T1135" s="100">
        <v>103</v>
      </c>
      <c r="W1135" s="100" t="s">
        <v>357</v>
      </c>
      <c r="X1135" s="100">
        <v>26</v>
      </c>
      <c r="Y1135" s="100">
        <v>15</v>
      </c>
      <c r="Z1135" s="100">
        <v>14</v>
      </c>
      <c r="AA1135" s="100">
        <v>11</v>
      </c>
      <c r="AC1135" s="100" t="s">
        <v>357</v>
      </c>
      <c r="AD1135" s="100">
        <v>22</v>
      </c>
      <c r="AE1135" s="100">
        <v>14</v>
      </c>
      <c r="AF1135" s="100">
        <v>17</v>
      </c>
      <c r="AG1135" s="100">
        <v>8</v>
      </c>
      <c r="AJ1135" s="100" t="str">
        <f t="shared" si="478"/>
        <v>●</v>
      </c>
      <c r="AK1135" s="100" t="str">
        <f t="shared" si="476"/>
        <v>●</v>
      </c>
      <c r="AL1135" s="100" t="str">
        <f t="shared" si="476"/>
        <v>●</v>
      </c>
      <c r="AM1135" s="100" t="str">
        <f t="shared" si="476"/>
        <v>○</v>
      </c>
      <c r="AP1135" s="100" t="str">
        <f t="shared" si="479"/>
        <v>●</v>
      </c>
      <c r="AQ1135" s="100" t="str">
        <f t="shared" si="477"/>
        <v>●</v>
      </c>
      <c r="AR1135" s="100" t="str">
        <f t="shared" si="477"/>
        <v>●</v>
      </c>
      <c r="AS1135" s="100" t="str">
        <f t="shared" si="477"/>
        <v>●</v>
      </c>
    </row>
    <row r="1136" spans="2:45" s="100" customFormat="1" ht="14.25" customHeight="1">
      <c r="B1136" s="102" t="s">
        <v>97</v>
      </c>
      <c r="C1136" s="106">
        <v>26</v>
      </c>
      <c r="D1136" s="107">
        <v>18</v>
      </c>
      <c r="E1136" s="107">
        <v>16</v>
      </c>
      <c r="F1136" s="107">
        <v>14</v>
      </c>
      <c r="G1136" s="107">
        <f>第2表01元データ!AB43</f>
        <v>9</v>
      </c>
      <c r="H1136" s="107">
        <f t="shared" si="480"/>
        <v>-5</v>
      </c>
      <c r="I1136" s="108">
        <f t="shared" si="481"/>
        <v>-35.714285714285715</v>
      </c>
      <c r="J1136" s="102"/>
      <c r="K1136" s="114" t="s">
        <v>97</v>
      </c>
      <c r="L1136" s="106">
        <v>25</v>
      </c>
      <c r="M1136" s="107">
        <v>18</v>
      </c>
      <c r="N1136" s="107">
        <v>16</v>
      </c>
      <c r="O1136" s="107">
        <v>11</v>
      </c>
      <c r="P1136" s="107">
        <f>第2表01元データ!AC43</f>
        <v>8</v>
      </c>
      <c r="Q1136" s="107">
        <f t="shared" si="482"/>
        <v>-3</v>
      </c>
      <c r="R1136" s="108">
        <f t="shared" si="483"/>
        <v>-27.27272727272727</v>
      </c>
      <c r="S1136" s="108"/>
      <c r="T1136" s="100">
        <v>104</v>
      </c>
      <c r="W1136" s="100" t="s">
        <v>358</v>
      </c>
      <c r="X1136" s="100">
        <v>25</v>
      </c>
      <c r="Y1136" s="100">
        <v>26</v>
      </c>
      <c r="Z1136" s="100">
        <v>18</v>
      </c>
      <c r="AA1136" s="100">
        <v>16</v>
      </c>
      <c r="AC1136" s="100" t="s">
        <v>358</v>
      </c>
      <c r="AD1136" s="100">
        <v>30</v>
      </c>
      <c r="AE1136" s="100">
        <v>25</v>
      </c>
      <c r="AF1136" s="100">
        <v>18</v>
      </c>
      <c r="AG1136" s="100">
        <v>16</v>
      </c>
      <c r="AJ1136" s="100" t="str">
        <f t="shared" si="478"/>
        <v>●</v>
      </c>
      <c r="AK1136" s="100" t="str">
        <f t="shared" si="476"/>
        <v>●</v>
      </c>
      <c r="AL1136" s="100" t="str">
        <f t="shared" si="476"/>
        <v>●</v>
      </c>
      <c r="AM1136" s="100" t="str">
        <f t="shared" si="476"/>
        <v>●</v>
      </c>
      <c r="AP1136" s="100" t="str">
        <f t="shared" si="479"/>
        <v>●</v>
      </c>
      <c r="AQ1136" s="100" t="str">
        <f t="shared" si="477"/>
        <v>●</v>
      </c>
      <c r="AR1136" s="100" t="str">
        <f t="shared" si="477"/>
        <v>●</v>
      </c>
      <c r="AS1136" s="100" t="str">
        <f t="shared" si="477"/>
        <v>●</v>
      </c>
    </row>
    <row r="1137" spans="2:45" s="100" customFormat="1" ht="14.25" customHeight="1">
      <c r="B1137" s="102" t="s">
        <v>98</v>
      </c>
      <c r="C1137" s="106">
        <v>26</v>
      </c>
      <c r="D1137" s="107">
        <v>21</v>
      </c>
      <c r="E1137" s="107">
        <v>29</v>
      </c>
      <c r="F1137" s="107">
        <v>20</v>
      </c>
      <c r="G1137" s="107">
        <f>第2表01元データ!AB44</f>
        <v>22</v>
      </c>
      <c r="H1137" s="107">
        <f t="shared" si="480"/>
        <v>2</v>
      </c>
      <c r="I1137" s="108">
        <f t="shared" si="481"/>
        <v>10</v>
      </c>
      <c r="J1137" s="102"/>
      <c r="K1137" s="114" t="s">
        <v>98</v>
      </c>
      <c r="L1137" s="106">
        <v>18</v>
      </c>
      <c r="M1137" s="107">
        <v>22</v>
      </c>
      <c r="N1137" s="107">
        <v>22</v>
      </c>
      <c r="O1137" s="107">
        <v>15</v>
      </c>
      <c r="P1137" s="107">
        <f>第2表01元データ!AC44</f>
        <v>20</v>
      </c>
      <c r="Q1137" s="107">
        <f t="shared" si="482"/>
        <v>5</v>
      </c>
      <c r="R1137" s="108">
        <f t="shared" si="483"/>
        <v>33.333333333333329</v>
      </c>
      <c r="S1137" s="108"/>
      <c r="T1137" s="100">
        <v>105</v>
      </c>
      <c r="W1137" s="100" t="s">
        <v>359</v>
      </c>
      <c r="X1137" s="100">
        <v>28</v>
      </c>
      <c r="Y1137" s="100">
        <v>26</v>
      </c>
      <c r="Z1137" s="100">
        <v>21</v>
      </c>
      <c r="AA1137" s="100">
        <v>29</v>
      </c>
      <c r="AC1137" s="100" t="s">
        <v>359</v>
      </c>
      <c r="AD1137" s="100">
        <v>27</v>
      </c>
      <c r="AE1137" s="100">
        <v>18</v>
      </c>
      <c r="AF1137" s="100">
        <v>22</v>
      </c>
      <c r="AG1137" s="100">
        <v>22</v>
      </c>
      <c r="AJ1137" s="100" t="str">
        <f t="shared" si="478"/>
        <v>●</v>
      </c>
      <c r="AK1137" s="100" t="str">
        <f t="shared" si="476"/>
        <v>●</v>
      </c>
      <c r="AL1137" s="100" t="str">
        <f t="shared" si="476"/>
        <v>●</v>
      </c>
      <c r="AM1137" s="100" t="str">
        <f t="shared" si="476"/>
        <v>●</v>
      </c>
      <c r="AP1137" s="100" t="str">
        <f t="shared" si="479"/>
        <v>●</v>
      </c>
      <c r="AQ1137" s="100" t="str">
        <f t="shared" si="477"/>
        <v>●</v>
      </c>
      <c r="AR1137" s="100" t="str">
        <f t="shared" si="477"/>
        <v>○</v>
      </c>
      <c r="AS1137" s="100" t="str">
        <f t="shared" si="477"/>
        <v>●</v>
      </c>
    </row>
    <row r="1138" spans="2:45" s="100" customFormat="1" ht="14.25" customHeight="1">
      <c r="B1138" s="102" t="s">
        <v>99</v>
      </c>
      <c r="C1138" s="106">
        <v>27</v>
      </c>
      <c r="D1138" s="107">
        <v>17</v>
      </c>
      <c r="E1138" s="107">
        <v>22</v>
      </c>
      <c r="F1138" s="107">
        <v>22</v>
      </c>
      <c r="G1138" s="107">
        <f>第2表01元データ!AB45</f>
        <v>13</v>
      </c>
      <c r="H1138" s="107">
        <f t="shared" si="480"/>
        <v>-9</v>
      </c>
      <c r="I1138" s="108">
        <f t="shared" si="481"/>
        <v>-40.909090909090914</v>
      </c>
      <c r="J1138" s="102"/>
      <c r="K1138" s="114" t="s">
        <v>99</v>
      </c>
      <c r="L1138" s="106">
        <v>20</v>
      </c>
      <c r="M1138" s="107">
        <v>21</v>
      </c>
      <c r="N1138" s="107">
        <v>23</v>
      </c>
      <c r="O1138" s="107">
        <v>19</v>
      </c>
      <c r="P1138" s="107">
        <f>第2表01元データ!AC45</f>
        <v>19</v>
      </c>
      <c r="Q1138" s="107">
        <f t="shared" si="482"/>
        <v>0</v>
      </c>
      <c r="R1138" s="108">
        <f t="shared" si="483"/>
        <v>0</v>
      </c>
      <c r="S1138" s="108"/>
      <c r="T1138" s="100">
        <v>106</v>
      </c>
      <c r="W1138" s="100" t="s">
        <v>360</v>
      </c>
      <c r="X1138" s="100">
        <v>17</v>
      </c>
      <c r="Y1138" s="100">
        <v>27</v>
      </c>
      <c r="Z1138" s="100">
        <v>17</v>
      </c>
      <c r="AA1138" s="100">
        <v>22</v>
      </c>
      <c r="AC1138" s="100" t="s">
        <v>360</v>
      </c>
      <c r="AD1138" s="100">
        <v>19</v>
      </c>
      <c r="AE1138" s="100">
        <v>20</v>
      </c>
      <c r="AF1138" s="100">
        <v>21</v>
      </c>
      <c r="AG1138" s="100">
        <v>23</v>
      </c>
      <c r="AJ1138" s="100" t="str">
        <f t="shared" si="478"/>
        <v>●</v>
      </c>
      <c r="AK1138" s="100" t="str">
        <f t="shared" si="476"/>
        <v>●</v>
      </c>
      <c r="AL1138" s="100" t="str">
        <f t="shared" si="476"/>
        <v>●</v>
      </c>
      <c r="AM1138" s="100" t="str">
        <f t="shared" si="476"/>
        <v>○</v>
      </c>
      <c r="AP1138" s="100" t="str">
        <f t="shared" si="479"/>
        <v>●</v>
      </c>
      <c r="AQ1138" s="100" t="str">
        <f t="shared" si="477"/>
        <v>●</v>
      </c>
      <c r="AR1138" s="100" t="str">
        <f t="shared" si="477"/>
        <v>●</v>
      </c>
      <c r="AS1138" s="100" t="str">
        <f t="shared" si="477"/>
        <v>●</v>
      </c>
    </row>
    <row r="1139" spans="2:45" s="100" customFormat="1" ht="14.25" customHeight="1">
      <c r="B1139" s="102" t="s">
        <v>100</v>
      </c>
      <c r="C1139" s="106">
        <v>19</v>
      </c>
      <c r="D1139" s="107">
        <v>24</v>
      </c>
      <c r="E1139" s="107">
        <v>16</v>
      </c>
      <c r="F1139" s="107">
        <v>23</v>
      </c>
      <c r="G1139" s="107">
        <f>第2表01元データ!AB46</f>
        <v>10</v>
      </c>
      <c r="H1139" s="107">
        <f t="shared" si="480"/>
        <v>-13</v>
      </c>
      <c r="I1139" s="108">
        <f t="shared" si="481"/>
        <v>-56.521739130434781</v>
      </c>
      <c r="J1139" s="102"/>
      <c r="K1139" s="114" t="s">
        <v>100</v>
      </c>
      <c r="L1139" s="106">
        <v>16</v>
      </c>
      <c r="M1139" s="107">
        <v>12</v>
      </c>
      <c r="N1139" s="107">
        <v>11</v>
      </c>
      <c r="O1139" s="107">
        <v>24</v>
      </c>
      <c r="P1139" s="107">
        <f>第2表01元データ!AC46</f>
        <v>12</v>
      </c>
      <c r="Q1139" s="107">
        <f t="shared" si="482"/>
        <v>-12</v>
      </c>
      <c r="R1139" s="108">
        <f t="shared" si="483"/>
        <v>-50</v>
      </c>
      <c r="S1139" s="108"/>
      <c r="T1139" s="100">
        <v>107</v>
      </c>
      <c r="W1139" s="99" t="s">
        <v>361</v>
      </c>
      <c r="X1139" s="99">
        <v>15</v>
      </c>
      <c r="Y1139" s="99">
        <v>19</v>
      </c>
      <c r="Z1139" s="99">
        <v>24</v>
      </c>
      <c r="AA1139" s="99">
        <v>16</v>
      </c>
      <c r="AB1139" s="99"/>
      <c r="AC1139" s="99" t="s">
        <v>361</v>
      </c>
      <c r="AD1139" s="99">
        <v>22</v>
      </c>
      <c r="AE1139" s="99">
        <v>16</v>
      </c>
      <c r="AF1139" s="99">
        <v>12</v>
      </c>
      <c r="AG1139" s="99">
        <v>11</v>
      </c>
      <c r="AJ1139" s="100" t="str">
        <f t="shared" si="478"/>
        <v>●</v>
      </c>
      <c r="AK1139" s="100" t="str">
        <f t="shared" si="476"/>
        <v>●</v>
      </c>
      <c r="AL1139" s="100" t="str">
        <f t="shared" si="476"/>
        <v>●</v>
      </c>
      <c r="AM1139" s="100" t="str">
        <f t="shared" si="476"/>
        <v>●</v>
      </c>
      <c r="AP1139" s="100" t="str">
        <f t="shared" si="479"/>
        <v>●</v>
      </c>
      <c r="AQ1139" s="100" t="str">
        <f t="shared" si="477"/>
        <v>●</v>
      </c>
      <c r="AR1139" s="100" t="str">
        <f t="shared" si="477"/>
        <v>●</v>
      </c>
      <c r="AS1139" s="100" t="str">
        <f t="shared" si="477"/>
        <v>●</v>
      </c>
    </row>
    <row r="1140" spans="2:45" s="100" customFormat="1" ht="14.25" customHeight="1">
      <c r="B1140" s="102" t="s">
        <v>118</v>
      </c>
      <c r="C1140" s="106">
        <v>11</v>
      </c>
      <c r="D1140" s="107">
        <v>28</v>
      </c>
      <c r="E1140" s="107">
        <v>16</v>
      </c>
      <c r="F1140" s="107">
        <v>19</v>
      </c>
      <c r="G1140" s="107">
        <f>第2表01元データ!AB47</f>
        <v>11</v>
      </c>
      <c r="H1140" s="107">
        <f t="shared" si="480"/>
        <v>-8</v>
      </c>
      <c r="I1140" s="108">
        <f t="shared" si="481"/>
        <v>-42.105263157894733</v>
      </c>
      <c r="J1140" s="102"/>
      <c r="K1140" s="114" t="s">
        <v>118</v>
      </c>
      <c r="L1140" s="106">
        <v>14</v>
      </c>
      <c r="M1140" s="107">
        <v>12</v>
      </c>
      <c r="N1140" s="107">
        <v>16</v>
      </c>
      <c r="O1140" s="107">
        <v>10</v>
      </c>
      <c r="P1140" s="107">
        <f>第2表01元データ!AC47</f>
        <v>14</v>
      </c>
      <c r="Q1140" s="107">
        <f t="shared" si="482"/>
        <v>4</v>
      </c>
      <c r="R1140" s="108">
        <f t="shared" si="483"/>
        <v>40</v>
      </c>
      <c r="S1140" s="108"/>
      <c r="T1140" s="100">
        <v>108</v>
      </c>
      <c r="W1140" s="100" t="s">
        <v>362</v>
      </c>
      <c r="X1140" s="100">
        <v>29</v>
      </c>
      <c r="Y1140" s="100">
        <v>11</v>
      </c>
      <c r="Z1140" s="100">
        <v>28</v>
      </c>
      <c r="AA1140" s="100">
        <v>16</v>
      </c>
      <c r="AC1140" s="100" t="s">
        <v>362</v>
      </c>
      <c r="AD1140" s="100">
        <v>26</v>
      </c>
      <c r="AE1140" s="100">
        <v>14</v>
      </c>
      <c r="AF1140" s="100">
        <v>12</v>
      </c>
      <c r="AG1140" s="100">
        <v>16</v>
      </c>
      <c r="AJ1140" s="100" t="str">
        <f t="shared" si="478"/>
        <v>●</v>
      </c>
      <c r="AK1140" s="100" t="str">
        <f t="shared" si="476"/>
        <v>●</v>
      </c>
      <c r="AL1140" s="100" t="str">
        <f t="shared" si="476"/>
        <v>●</v>
      </c>
      <c r="AM1140" s="100" t="str">
        <f t="shared" si="476"/>
        <v>●</v>
      </c>
      <c r="AP1140" s="100" t="str">
        <f t="shared" si="479"/>
        <v>●</v>
      </c>
      <c r="AQ1140" s="100" t="str">
        <f t="shared" si="477"/>
        <v>●</v>
      </c>
      <c r="AR1140" s="100" t="str">
        <f t="shared" si="477"/>
        <v>●</v>
      </c>
      <c r="AS1140" s="100" t="str">
        <f t="shared" si="477"/>
        <v>●</v>
      </c>
    </row>
    <row r="1141" spans="2:45" s="100" customFormat="1" ht="14.25" customHeight="1">
      <c r="B1141" s="102" t="s">
        <v>101</v>
      </c>
      <c r="C1141" s="106">
        <v>25</v>
      </c>
      <c r="D1141" s="107">
        <v>14</v>
      </c>
      <c r="E1141" s="107">
        <v>16</v>
      </c>
      <c r="F1141" s="107">
        <v>14</v>
      </c>
      <c r="G1141" s="107">
        <f>第2表01元データ!AB48</f>
        <v>20</v>
      </c>
      <c r="H1141" s="107">
        <f t="shared" si="480"/>
        <v>6</v>
      </c>
      <c r="I1141" s="108">
        <f t="shared" si="481"/>
        <v>42.857142857142854</v>
      </c>
      <c r="J1141" s="102"/>
      <c r="K1141" s="114" t="s">
        <v>101</v>
      </c>
      <c r="L1141" s="106">
        <v>25</v>
      </c>
      <c r="M1141" s="107">
        <v>15</v>
      </c>
      <c r="N1141" s="107">
        <v>5</v>
      </c>
      <c r="O1141" s="107">
        <v>23</v>
      </c>
      <c r="P1141" s="107">
        <f>第2表01元データ!AC48</f>
        <v>22</v>
      </c>
      <c r="Q1141" s="107">
        <f t="shared" si="482"/>
        <v>-1</v>
      </c>
      <c r="R1141" s="108">
        <f t="shared" si="483"/>
        <v>-4.3478260869565215</v>
      </c>
      <c r="S1141" s="108"/>
      <c r="T1141" s="100">
        <v>109</v>
      </c>
      <c r="W1141" s="100" t="s">
        <v>363</v>
      </c>
      <c r="X1141" s="100">
        <v>31</v>
      </c>
      <c r="Y1141" s="100">
        <v>25</v>
      </c>
      <c r="Z1141" s="100">
        <v>14</v>
      </c>
      <c r="AA1141" s="100">
        <v>16</v>
      </c>
      <c r="AC1141" s="100" t="s">
        <v>363</v>
      </c>
      <c r="AD1141" s="100">
        <v>34</v>
      </c>
      <c r="AE1141" s="100">
        <v>25</v>
      </c>
      <c r="AF1141" s="100">
        <v>15</v>
      </c>
      <c r="AG1141" s="100">
        <v>5</v>
      </c>
      <c r="AJ1141" s="100" t="str">
        <f t="shared" si="478"/>
        <v>●</v>
      </c>
      <c r="AK1141" s="100" t="str">
        <f t="shared" si="476"/>
        <v>●</v>
      </c>
      <c r="AL1141" s="100" t="str">
        <f>IF(E1141=Z1141,"○","●")</f>
        <v>●</v>
      </c>
      <c r="AM1141" s="100" t="str">
        <f t="shared" si="476"/>
        <v>●</v>
      </c>
      <c r="AP1141" s="100" t="str">
        <f t="shared" si="479"/>
        <v>●</v>
      </c>
      <c r="AQ1141" s="100" t="str">
        <f t="shared" si="477"/>
        <v>●</v>
      </c>
      <c r="AR1141" s="100" t="str">
        <f t="shared" si="477"/>
        <v>●</v>
      </c>
      <c r="AS1141" s="100" t="str">
        <f t="shared" si="477"/>
        <v>●</v>
      </c>
    </row>
    <row r="1142" spans="2:45" s="100" customFormat="1" ht="14.25" customHeight="1">
      <c r="B1142" s="102" t="s">
        <v>102</v>
      </c>
      <c r="C1142" s="106">
        <v>37</v>
      </c>
      <c r="D1142" s="107">
        <v>22</v>
      </c>
      <c r="E1142" s="107">
        <v>9</v>
      </c>
      <c r="F1142" s="107">
        <v>23</v>
      </c>
      <c r="G1142" s="107">
        <f>第2表01元データ!AB49</f>
        <v>15</v>
      </c>
      <c r="H1142" s="107">
        <f t="shared" si="480"/>
        <v>-8</v>
      </c>
      <c r="I1142" s="108">
        <f t="shared" si="481"/>
        <v>-34.782608695652172</v>
      </c>
      <c r="J1142" s="102"/>
      <c r="K1142" s="114" t="s">
        <v>102</v>
      </c>
      <c r="L1142" s="106">
        <v>30</v>
      </c>
      <c r="M1142" s="107">
        <v>24</v>
      </c>
      <c r="N1142" s="107">
        <v>13</v>
      </c>
      <c r="O1142" s="107">
        <v>9</v>
      </c>
      <c r="P1142" s="107">
        <f>第2表01元データ!AC49</f>
        <v>20</v>
      </c>
      <c r="Q1142" s="107">
        <f t="shared" si="482"/>
        <v>11</v>
      </c>
      <c r="R1142" s="108">
        <f t="shared" si="483"/>
        <v>122.22222222222223</v>
      </c>
      <c r="S1142" s="108"/>
      <c r="T1142" s="100">
        <v>110</v>
      </c>
      <c r="W1142" s="100" t="s">
        <v>364</v>
      </c>
      <c r="X1142" s="100">
        <v>32</v>
      </c>
      <c r="Y1142" s="100">
        <v>37</v>
      </c>
      <c r="Z1142" s="100">
        <v>22</v>
      </c>
      <c r="AA1142" s="100">
        <v>9</v>
      </c>
      <c r="AC1142" s="100" t="s">
        <v>364</v>
      </c>
      <c r="AD1142" s="100">
        <v>23</v>
      </c>
      <c r="AE1142" s="100">
        <v>30</v>
      </c>
      <c r="AF1142" s="100">
        <v>24</v>
      </c>
      <c r="AG1142" s="100">
        <v>13</v>
      </c>
      <c r="AJ1142" s="100" t="str">
        <f t="shared" si="478"/>
        <v>●</v>
      </c>
      <c r="AK1142" s="100" t="str">
        <f t="shared" si="476"/>
        <v>●</v>
      </c>
      <c r="AL1142" s="100" t="str">
        <f t="shared" si="476"/>
        <v>●</v>
      </c>
      <c r="AM1142" s="100" t="str">
        <f t="shared" si="476"/>
        <v>●</v>
      </c>
      <c r="AP1142" s="100" t="str">
        <f t="shared" si="479"/>
        <v>●</v>
      </c>
      <c r="AQ1142" s="100" t="str">
        <f t="shared" si="477"/>
        <v>●</v>
      </c>
      <c r="AR1142" s="100" t="str">
        <f t="shared" si="477"/>
        <v>●</v>
      </c>
      <c r="AS1142" s="100" t="str">
        <f t="shared" si="477"/>
        <v>●</v>
      </c>
    </row>
    <row r="1143" spans="2:45" s="100" customFormat="1" ht="14.25" customHeight="1">
      <c r="B1143" s="102" t="s">
        <v>103</v>
      </c>
      <c r="C1143" s="106">
        <v>30</v>
      </c>
      <c r="D1143" s="107">
        <v>43</v>
      </c>
      <c r="E1143" s="107">
        <v>27</v>
      </c>
      <c r="F1143" s="107">
        <v>10</v>
      </c>
      <c r="G1143" s="107">
        <f>第2表01元データ!AB50</f>
        <v>15</v>
      </c>
      <c r="H1143" s="107">
        <f t="shared" si="480"/>
        <v>5</v>
      </c>
      <c r="I1143" s="108">
        <f t="shared" si="481"/>
        <v>50</v>
      </c>
      <c r="J1143" s="102"/>
      <c r="K1143" s="114" t="s">
        <v>103</v>
      </c>
      <c r="L1143" s="106">
        <v>24</v>
      </c>
      <c r="M1143" s="107">
        <v>31</v>
      </c>
      <c r="N1143" s="107">
        <v>20</v>
      </c>
      <c r="O1143" s="107">
        <v>17</v>
      </c>
      <c r="P1143" s="107">
        <f>第2表01元データ!AC50</f>
        <v>14</v>
      </c>
      <c r="Q1143" s="107">
        <f t="shared" si="482"/>
        <v>-3</v>
      </c>
      <c r="R1143" s="108">
        <f t="shared" si="483"/>
        <v>-17.647058823529413</v>
      </c>
      <c r="S1143" s="108"/>
      <c r="T1143" s="100">
        <v>111</v>
      </c>
      <c r="W1143" s="100" t="s">
        <v>365</v>
      </c>
      <c r="X1143" s="100">
        <v>30</v>
      </c>
      <c r="Y1143" s="100">
        <v>30</v>
      </c>
      <c r="Z1143" s="100">
        <v>43</v>
      </c>
      <c r="AA1143" s="100">
        <v>27</v>
      </c>
      <c r="AC1143" s="100" t="s">
        <v>365</v>
      </c>
      <c r="AD1143" s="100">
        <v>27</v>
      </c>
      <c r="AE1143" s="100">
        <v>24</v>
      </c>
      <c r="AF1143" s="100">
        <v>31</v>
      </c>
      <c r="AG1143" s="100">
        <v>20</v>
      </c>
      <c r="AJ1143" s="100" t="str">
        <f t="shared" si="478"/>
        <v>○</v>
      </c>
      <c r="AK1143" s="100" t="str">
        <f t="shared" si="476"/>
        <v>●</v>
      </c>
      <c r="AL1143" s="100" t="str">
        <f t="shared" si="476"/>
        <v>●</v>
      </c>
      <c r="AM1143" s="100" t="str">
        <f t="shared" si="476"/>
        <v>●</v>
      </c>
      <c r="AP1143" s="100" t="str">
        <f t="shared" si="479"/>
        <v>●</v>
      </c>
      <c r="AQ1143" s="100" t="str">
        <f t="shared" si="477"/>
        <v>●</v>
      </c>
      <c r="AR1143" s="100" t="str">
        <f t="shared" si="477"/>
        <v>●</v>
      </c>
      <c r="AS1143" s="100" t="str">
        <f t="shared" si="477"/>
        <v>●</v>
      </c>
    </row>
    <row r="1144" spans="2:45" s="100" customFormat="1" ht="14.25" customHeight="1">
      <c r="B1144" s="102" t="s">
        <v>104</v>
      </c>
      <c r="C1144" s="106">
        <v>26</v>
      </c>
      <c r="D1144" s="107">
        <v>31</v>
      </c>
      <c r="E1144" s="107">
        <v>40</v>
      </c>
      <c r="F1144" s="107">
        <v>31</v>
      </c>
      <c r="G1144" s="107">
        <f>第2表01元データ!AB51</f>
        <v>19</v>
      </c>
      <c r="H1144" s="107">
        <f t="shared" si="480"/>
        <v>-12</v>
      </c>
      <c r="I1144" s="108">
        <f t="shared" si="481"/>
        <v>-38.70967741935484</v>
      </c>
      <c r="J1144" s="102"/>
      <c r="K1144" s="114" t="s">
        <v>104</v>
      </c>
      <c r="L1144" s="106">
        <v>21</v>
      </c>
      <c r="M1144" s="107">
        <v>15</v>
      </c>
      <c r="N1144" s="107">
        <v>25</v>
      </c>
      <c r="O1144" s="107">
        <v>13</v>
      </c>
      <c r="P1144" s="107">
        <f>第2表01元データ!AC51</f>
        <v>21</v>
      </c>
      <c r="Q1144" s="107">
        <f t="shared" si="482"/>
        <v>8</v>
      </c>
      <c r="R1144" s="108">
        <f t="shared" si="483"/>
        <v>61.53846153846154</v>
      </c>
      <c r="S1144" s="108"/>
      <c r="T1144" s="100">
        <v>112</v>
      </c>
      <c r="W1144" s="100" t="s">
        <v>366</v>
      </c>
      <c r="X1144" s="100">
        <v>25</v>
      </c>
      <c r="Y1144" s="100">
        <v>26</v>
      </c>
      <c r="Z1144" s="100">
        <v>31</v>
      </c>
      <c r="AA1144" s="100">
        <v>40</v>
      </c>
      <c r="AC1144" s="100" t="s">
        <v>366</v>
      </c>
      <c r="AD1144" s="100">
        <v>17</v>
      </c>
      <c r="AE1144" s="100">
        <v>21</v>
      </c>
      <c r="AF1144" s="100">
        <v>15</v>
      </c>
      <c r="AG1144" s="100">
        <v>25</v>
      </c>
      <c r="AJ1144" s="100" t="str">
        <f t="shared" si="478"/>
        <v>●</v>
      </c>
      <c r="AK1144" s="100" t="str">
        <f t="shared" si="476"/>
        <v>●</v>
      </c>
      <c r="AL1144" s="100" t="str">
        <f t="shared" si="476"/>
        <v>●</v>
      </c>
      <c r="AM1144" s="100" t="str">
        <f t="shared" si="476"/>
        <v>●</v>
      </c>
      <c r="AP1144" s="100" t="str">
        <f t="shared" si="479"/>
        <v>●</v>
      </c>
      <c r="AQ1144" s="100" t="str">
        <f t="shared" si="477"/>
        <v>●</v>
      </c>
      <c r="AR1144" s="100" t="str">
        <f t="shared" si="477"/>
        <v>●</v>
      </c>
      <c r="AS1144" s="100" t="str">
        <f t="shared" si="477"/>
        <v>●</v>
      </c>
    </row>
    <row r="1145" spans="2:45" s="100" customFormat="1" ht="14.25" customHeight="1">
      <c r="B1145" s="102" t="s">
        <v>105</v>
      </c>
      <c r="C1145" s="106">
        <v>25</v>
      </c>
      <c r="D1145" s="107">
        <v>26</v>
      </c>
      <c r="E1145" s="107">
        <v>31</v>
      </c>
      <c r="F1145" s="107">
        <v>45</v>
      </c>
      <c r="G1145" s="107">
        <f>第2表01元データ!AB52</f>
        <v>15</v>
      </c>
      <c r="H1145" s="107">
        <f t="shared" si="480"/>
        <v>-30</v>
      </c>
      <c r="I1145" s="108">
        <f t="shared" si="481"/>
        <v>-66.666666666666657</v>
      </c>
      <c r="J1145" s="102"/>
      <c r="K1145" s="114" t="s">
        <v>105</v>
      </c>
      <c r="L1145" s="106">
        <v>17</v>
      </c>
      <c r="M1145" s="107">
        <v>21</v>
      </c>
      <c r="N1145" s="107">
        <v>17</v>
      </c>
      <c r="O1145" s="107">
        <v>27</v>
      </c>
      <c r="P1145" s="107">
        <f>第2表01元データ!AC52</f>
        <v>20</v>
      </c>
      <c r="Q1145" s="107">
        <f t="shared" si="482"/>
        <v>-7</v>
      </c>
      <c r="R1145" s="108">
        <f t="shared" si="483"/>
        <v>-25.925925925925924</v>
      </c>
      <c r="S1145" s="108"/>
      <c r="T1145" s="100">
        <v>113</v>
      </c>
      <c r="W1145" s="100" t="s">
        <v>367</v>
      </c>
      <c r="X1145" s="100">
        <v>22</v>
      </c>
      <c r="Y1145" s="100">
        <v>25</v>
      </c>
      <c r="Z1145" s="100">
        <v>26</v>
      </c>
      <c r="AA1145" s="100">
        <v>31</v>
      </c>
      <c r="AC1145" s="100" t="s">
        <v>367</v>
      </c>
      <c r="AD1145" s="100">
        <v>31</v>
      </c>
      <c r="AE1145" s="100">
        <v>17</v>
      </c>
      <c r="AF1145" s="100">
        <v>21</v>
      </c>
      <c r="AG1145" s="100">
        <v>17</v>
      </c>
      <c r="AJ1145" s="100" t="str">
        <f t="shared" si="478"/>
        <v>●</v>
      </c>
      <c r="AK1145" s="100" t="str">
        <f t="shared" si="476"/>
        <v>●</v>
      </c>
      <c r="AL1145" s="100" t="str">
        <f t="shared" si="476"/>
        <v>●</v>
      </c>
      <c r="AM1145" s="100" t="str">
        <f t="shared" si="476"/>
        <v>●</v>
      </c>
      <c r="AP1145" s="100" t="str">
        <f t="shared" si="479"/>
        <v>●</v>
      </c>
      <c r="AQ1145" s="100" t="str">
        <f t="shared" si="477"/>
        <v>●</v>
      </c>
      <c r="AR1145" s="100" t="str">
        <f t="shared" si="477"/>
        <v>●</v>
      </c>
      <c r="AS1145" s="100" t="str">
        <f t="shared" si="477"/>
        <v>●</v>
      </c>
    </row>
    <row r="1146" spans="2:45" s="100" customFormat="1" ht="14.25" customHeight="1">
      <c r="B1146" s="102" t="s">
        <v>106</v>
      </c>
      <c r="C1146" s="106">
        <v>21</v>
      </c>
      <c r="D1146" s="107">
        <v>27</v>
      </c>
      <c r="E1146" s="107">
        <v>23</v>
      </c>
      <c r="F1146" s="107">
        <v>33</v>
      </c>
      <c r="G1146" s="107">
        <f>第2表01元データ!AB53</f>
        <v>26</v>
      </c>
      <c r="H1146" s="107">
        <f t="shared" si="480"/>
        <v>-7</v>
      </c>
      <c r="I1146" s="108">
        <f t="shared" si="481"/>
        <v>-21.212121212121211</v>
      </c>
      <c r="J1146" s="102"/>
      <c r="K1146" s="114" t="s">
        <v>106</v>
      </c>
      <c r="L1146" s="106">
        <v>25</v>
      </c>
      <c r="M1146" s="107">
        <v>15</v>
      </c>
      <c r="N1146" s="107">
        <v>17</v>
      </c>
      <c r="O1146" s="107">
        <v>13</v>
      </c>
      <c r="P1146" s="107">
        <f>第2表01元データ!AC53</f>
        <v>19</v>
      </c>
      <c r="Q1146" s="107">
        <f t="shared" si="482"/>
        <v>6</v>
      </c>
      <c r="R1146" s="108">
        <f t="shared" si="483"/>
        <v>46.153846153846153</v>
      </c>
      <c r="S1146" s="108"/>
      <c r="T1146" s="100">
        <v>114</v>
      </c>
      <c r="W1146" s="100" t="s">
        <v>368</v>
      </c>
      <c r="X1146" s="100">
        <v>26</v>
      </c>
      <c r="Y1146" s="100">
        <v>21</v>
      </c>
      <c r="Z1146" s="100">
        <v>27</v>
      </c>
      <c r="AA1146" s="100">
        <v>23</v>
      </c>
      <c r="AC1146" s="100" t="s">
        <v>368</v>
      </c>
      <c r="AD1146" s="100">
        <v>14</v>
      </c>
      <c r="AE1146" s="100">
        <v>25</v>
      </c>
      <c r="AF1146" s="100">
        <v>15</v>
      </c>
      <c r="AG1146" s="100">
        <v>17</v>
      </c>
      <c r="AJ1146" s="100" t="str">
        <f t="shared" si="478"/>
        <v>●</v>
      </c>
      <c r="AK1146" s="100" t="str">
        <f t="shared" si="476"/>
        <v>●</v>
      </c>
      <c r="AL1146" s="100" t="str">
        <f t="shared" si="476"/>
        <v>●</v>
      </c>
      <c r="AM1146" s="100" t="str">
        <f t="shared" si="476"/>
        <v>●</v>
      </c>
      <c r="AP1146" s="100" t="str">
        <f t="shared" si="479"/>
        <v>●</v>
      </c>
      <c r="AQ1146" s="100" t="str">
        <f t="shared" si="477"/>
        <v>●</v>
      </c>
      <c r="AR1146" s="100" t="str">
        <f t="shared" si="477"/>
        <v>●</v>
      </c>
      <c r="AS1146" s="100" t="str">
        <f t="shared" si="477"/>
        <v>●</v>
      </c>
    </row>
    <row r="1147" spans="2:45" s="100" customFormat="1" ht="14.25" customHeight="1">
      <c r="B1147" s="102" t="s">
        <v>107</v>
      </c>
      <c r="C1147" s="106">
        <v>23</v>
      </c>
      <c r="D1147" s="107">
        <v>18</v>
      </c>
      <c r="E1147" s="107">
        <v>25</v>
      </c>
      <c r="F1147" s="107">
        <v>19</v>
      </c>
      <c r="G1147" s="107">
        <f>第2表01元データ!AB54</f>
        <v>35</v>
      </c>
      <c r="H1147" s="107">
        <f t="shared" si="480"/>
        <v>16</v>
      </c>
      <c r="I1147" s="108">
        <f t="shared" si="481"/>
        <v>84.210526315789465</v>
      </c>
      <c r="J1147" s="102"/>
      <c r="K1147" s="114" t="s">
        <v>107</v>
      </c>
      <c r="L1147" s="106">
        <v>10</v>
      </c>
      <c r="M1147" s="107">
        <v>25</v>
      </c>
      <c r="N1147" s="107">
        <v>13</v>
      </c>
      <c r="O1147" s="107">
        <v>12</v>
      </c>
      <c r="P1147" s="107">
        <f>第2表01元データ!AC54</f>
        <v>22</v>
      </c>
      <c r="Q1147" s="107">
        <f t="shared" si="482"/>
        <v>10</v>
      </c>
      <c r="R1147" s="108">
        <f t="shared" si="483"/>
        <v>83.333333333333343</v>
      </c>
      <c r="S1147" s="108"/>
      <c r="T1147" s="100">
        <v>115</v>
      </c>
      <c r="W1147" s="100" t="s">
        <v>369</v>
      </c>
      <c r="X1147" s="100">
        <v>16</v>
      </c>
      <c r="Y1147" s="100">
        <v>23</v>
      </c>
      <c r="Z1147" s="100">
        <v>18</v>
      </c>
      <c r="AA1147" s="100">
        <v>25</v>
      </c>
      <c r="AC1147" s="100" t="s">
        <v>369</v>
      </c>
      <c r="AD1147" s="100">
        <v>12</v>
      </c>
      <c r="AE1147" s="100">
        <v>10</v>
      </c>
      <c r="AF1147" s="100">
        <v>25</v>
      </c>
      <c r="AG1147" s="100">
        <v>13</v>
      </c>
      <c r="AJ1147" s="100" t="str">
        <f t="shared" si="478"/>
        <v>●</v>
      </c>
      <c r="AK1147" s="100" t="str">
        <f t="shared" si="476"/>
        <v>●</v>
      </c>
      <c r="AL1147" s="100" t="str">
        <f t="shared" si="476"/>
        <v>●</v>
      </c>
      <c r="AM1147" s="100" t="str">
        <f t="shared" si="476"/>
        <v>●</v>
      </c>
      <c r="AP1147" s="100" t="str">
        <f t="shared" si="479"/>
        <v>●</v>
      </c>
      <c r="AQ1147" s="100" t="str">
        <f t="shared" si="477"/>
        <v>●</v>
      </c>
      <c r="AR1147" s="100" t="str">
        <f t="shared" si="477"/>
        <v>●</v>
      </c>
      <c r="AS1147" s="100" t="str">
        <f t="shared" si="477"/>
        <v>●</v>
      </c>
    </row>
    <row r="1148" spans="2:45" s="100" customFormat="1" ht="14.25" customHeight="1">
      <c r="B1148" s="102" t="s">
        <v>108</v>
      </c>
      <c r="C1148" s="106">
        <v>11</v>
      </c>
      <c r="D1148" s="107">
        <v>19</v>
      </c>
      <c r="E1148" s="107">
        <v>11</v>
      </c>
      <c r="F1148" s="107">
        <v>21</v>
      </c>
      <c r="G1148" s="107">
        <f>第2表01元データ!AB55</f>
        <v>23</v>
      </c>
      <c r="H1148" s="107">
        <f t="shared" si="480"/>
        <v>2</v>
      </c>
      <c r="I1148" s="108">
        <f t="shared" si="481"/>
        <v>9.5238095238095237</v>
      </c>
      <c r="J1148" s="102"/>
      <c r="K1148" s="114" t="s">
        <v>108</v>
      </c>
      <c r="L1148" s="106">
        <v>8</v>
      </c>
      <c r="M1148" s="107">
        <v>6</v>
      </c>
      <c r="N1148" s="107">
        <v>17</v>
      </c>
      <c r="O1148" s="107">
        <v>11</v>
      </c>
      <c r="P1148" s="107">
        <f>第2表01元データ!AC55</f>
        <v>9</v>
      </c>
      <c r="Q1148" s="107">
        <f t="shared" si="482"/>
        <v>-2</v>
      </c>
      <c r="R1148" s="108">
        <f t="shared" si="483"/>
        <v>-18.181818181818183</v>
      </c>
      <c r="S1148" s="108"/>
      <c r="T1148" s="100">
        <v>116</v>
      </c>
      <c r="W1148" s="100" t="s">
        <v>370</v>
      </c>
      <c r="X1148" s="100">
        <v>15</v>
      </c>
      <c r="Y1148" s="100">
        <v>11</v>
      </c>
      <c r="Z1148" s="100">
        <v>19</v>
      </c>
      <c r="AA1148" s="100">
        <v>11</v>
      </c>
      <c r="AC1148" s="100" t="s">
        <v>370</v>
      </c>
      <c r="AD1148" s="100">
        <v>10</v>
      </c>
      <c r="AE1148" s="100">
        <v>8</v>
      </c>
      <c r="AF1148" s="100">
        <v>6</v>
      </c>
      <c r="AG1148" s="100">
        <v>17</v>
      </c>
      <c r="AJ1148" s="100" t="str">
        <f t="shared" si="478"/>
        <v>●</v>
      </c>
      <c r="AK1148" s="100" t="str">
        <f t="shared" si="476"/>
        <v>●</v>
      </c>
      <c r="AL1148" s="100" t="str">
        <f t="shared" si="476"/>
        <v>●</v>
      </c>
      <c r="AM1148" s="100" t="str">
        <f t="shared" si="476"/>
        <v>●</v>
      </c>
      <c r="AP1148" s="100" t="str">
        <f t="shared" si="479"/>
        <v>●</v>
      </c>
      <c r="AQ1148" s="100" t="str">
        <f t="shared" si="477"/>
        <v>●</v>
      </c>
      <c r="AR1148" s="100" t="str">
        <f t="shared" si="477"/>
        <v>●</v>
      </c>
      <c r="AS1148" s="100" t="str">
        <f t="shared" si="477"/>
        <v>●</v>
      </c>
    </row>
    <row r="1149" spans="2:45" s="100" customFormat="1" ht="14.25" customHeight="1">
      <c r="B1149" s="102" t="s">
        <v>109</v>
      </c>
      <c r="C1149" s="106">
        <v>6</v>
      </c>
      <c r="D1149" s="107">
        <v>15</v>
      </c>
      <c r="E1149" s="107">
        <v>11</v>
      </c>
      <c r="F1149" s="107">
        <v>9</v>
      </c>
      <c r="G1149" s="107">
        <f>第2表01元データ!AB56</f>
        <v>8</v>
      </c>
      <c r="H1149" s="107">
        <f t="shared" si="480"/>
        <v>-1</v>
      </c>
      <c r="I1149" s="108">
        <f t="shared" si="481"/>
        <v>-11.111111111111111</v>
      </c>
      <c r="J1149" s="102"/>
      <c r="K1149" s="114" t="s">
        <v>109</v>
      </c>
      <c r="L1149" s="106">
        <v>9</v>
      </c>
      <c r="M1149" s="107">
        <v>5</v>
      </c>
      <c r="N1149" s="107">
        <v>3</v>
      </c>
      <c r="O1149" s="107">
        <v>12</v>
      </c>
      <c r="P1149" s="107">
        <f>第2表01元データ!AC56</f>
        <v>13</v>
      </c>
      <c r="Q1149" s="107">
        <f t="shared" si="482"/>
        <v>1</v>
      </c>
      <c r="R1149" s="108">
        <f t="shared" si="483"/>
        <v>8.3333333333333321</v>
      </c>
      <c r="S1149" s="108"/>
      <c r="T1149" s="100">
        <v>117</v>
      </c>
      <c r="W1149" s="100" t="s">
        <v>371</v>
      </c>
      <c r="X1149" s="100">
        <v>8</v>
      </c>
      <c r="Y1149" s="100">
        <v>6</v>
      </c>
      <c r="Z1149" s="100">
        <v>15</v>
      </c>
      <c r="AA1149" s="100">
        <v>11</v>
      </c>
      <c r="AC1149" s="100" t="s">
        <v>371</v>
      </c>
      <c r="AD1149" s="100">
        <v>2</v>
      </c>
      <c r="AE1149" s="100">
        <v>9</v>
      </c>
      <c r="AF1149" s="100">
        <v>5</v>
      </c>
      <c r="AG1149" s="100">
        <v>3</v>
      </c>
      <c r="AJ1149" s="100" t="str">
        <f t="shared" si="478"/>
        <v>●</v>
      </c>
      <c r="AK1149" s="100" t="str">
        <f t="shared" si="476"/>
        <v>●</v>
      </c>
      <c r="AL1149" s="100" t="str">
        <f t="shared" si="476"/>
        <v>●</v>
      </c>
      <c r="AM1149" s="100" t="str">
        <f t="shared" si="476"/>
        <v>●</v>
      </c>
      <c r="AP1149" s="100" t="str">
        <f t="shared" si="479"/>
        <v>●</v>
      </c>
      <c r="AQ1149" s="100" t="str">
        <f t="shared" si="477"/>
        <v>●</v>
      </c>
      <c r="AR1149" s="100" t="str">
        <f t="shared" si="477"/>
        <v>●</v>
      </c>
      <c r="AS1149" s="100" t="str">
        <f t="shared" si="477"/>
        <v>●</v>
      </c>
    </row>
    <row r="1150" spans="2:45" s="100" customFormat="1" ht="14.25" customHeight="1">
      <c r="B1150" s="102" t="s">
        <v>110</v>
      </c>
      <c r="C1150" s="106">
        <v>5</v>
      </c>
      <c r="D1150" s="107">
        <v>4</v>
      </c>
      <c r="E1150" s="107">
        <v>11</v>
      </c>
      <c r="F1150" s="107">
        <v>10</v>
      </c>
      <c r="G1150" s="107">
        <f>第2表01元データ!AB57</f>
        <v>8</v>
      </c>
      <c r="H1150" s="107">
        <f t="shared" si="480"/>
        <v>-2</v>
      </c>
      <c r="I1150" s="108">
        <f t="shared" si="481"/>
        <v>-20</v>
      </c>
      <c r="J1150" s="102"/>
      <c r="K1150" s="114" t="s">
        <v>110</v>
      </c>
      <c r="L1150" s="106">
        <v>3</v>
      </c>
      <c r="M1150" s="107">
        <v>6</v>
      </c>
      <c r="N1150" s="107">
        <v>3</v>
      </c>
      <c r="O1150" s="107">
        <v>2</v>
      </c>
      <c r="P1150" s="107">
        <f>第2表01元データ!AC57</f>
        <v>8</v>
      </c>
      <c r="Q1150" s="107">
        <f t="shared" si="482"/>
        <v>6</v>
      </c>
      <c r="R1150" s="108">
        <f t="shared" si="483"/>
        <v>300</v>
      </c>
      <c r="S1150" s="108"/>
      <c r="T1150" s="100">
        <v>118</v>
      </c>
      <c r="W1150" s="100" t="s">
        <v>378</v>
      </c>
      <c r="X1150" s="100">
        <v>4</v>
      </c>
      <c r="Y1150" s="100">
        <v>5</v>
      </c>
      <c r="Z1150" s="100">
        <v>4</v>
      </c>
      <c r="AA1150" s="100">
        <v>11</v>
      </c>
      <c r="AC1150" s="100" t="s">
        <v>378</v>
      </c>
      <c r="AD1150" s="100">
        <v>6</v>
      </c>
      <c r="AE1150" s="100">
        <v>3</v>
      </c>
      <c r="AF1150" s="100">
        <v>6</v>
      </c>
      <c r="AG1150" s="100">
        <v>3</v>
      </c>
      <c r="AJ1150" s="100" t="str">
        <f t="shared" si="478"/>
        <v>●</v>
      </c>
      <c r="AK1150" s="100" t="str">
        <f t="shared" si="476"/>
        <v>●</v>
      </c>
      <c r="AL1150" s="100" t="str">
        <f t="shared" si="476"/>
        <v>●</v>
      </c>
      <c r="AM1150" s="100" t="str">
        <f t="shared" si="476"/>
        <v>●</v>
      </c>
      <c r="AP1150" s="100" t="str">
        <f t="shared" si="479"/>
        <v>●</v>
      </c>
      <c r="AQ1150" s="100" t="str">
        <f t="shared" si="477"/>
        <v>●</v>
      </c>
      <c r="AR1150" s="100" t="str">
        <f t="shared" si="477"/>
        <v>●</v>
      </c>
      <c r="AS1150" s="100" t="str">
        <f t="shared" si="477"/>
        <v>●</v>
      </c>
    </row>
    <row r="1151" spans="2:45" s="100" customFormat="1" ht="14.25" customHeight="1">
      <c r="B1151" s="119" t="s">
        <v>111</v>
      </c>
      <c r="C1151" s="120" t="s">
        <v>313</v>
      </c>
      <c r="D1151" s="116" t="s">
        <v>313</v>
      </c>
      <c r="E1151" s="116" t="s">
        <v>313</v>
      </c>
      <c r="F1151" s="116" t="s">
        <v>313</v>
      </c>
      <c r="G1151" s="107">
        <f>第2表01元データ!AB58</f>
        <v>5</v>
      </c>
      <c r="H1151" s="107"/>
      <c r="I1151" s="108"/>
      <c r="J1151" s="102"/>
      <c r="K1151" s="119" t="s">
        <v>111</v>
      </c>
      <c r="L1151" s="120" t="s">
        <v>313</v>
      </c>
      <c r="M1151" s="116" t="s">
        <v>313</v>
      </c>
      <c r="N1151" s="116" t="s">
        <v>313</v>
      </c>
      <c r="O1151" s="116" t="s">
        <v>313</v>
      </c>
      <c r="P1151" s="107">
        <f>第2表01元データ!AC58</f>
        <v>8</v>
      </c>
      <c r="Q1151" s="107"/>
      <c r="R1151" s="108"/>
      <c r="S1151" s="108"/>
      <c r="T1151" s="100">
        <v>119</v>
      </c>
    </row>
    <row r="1152" spans="2:45" s="100" customFormat="1" ht="14.25" customHeight="1">
      <c r="B1152" s="102"/>
      <c r="C1152" s="107"/>
      <c r="D1152" s="107"/>
      <c r="E1152" s="107"/>
      <c r="F1152" s="107"/>
      <c r="G1152" s="107"/>
      <c r="H1152" s="107"/>
      <c r="I1152" s="108"/>
      <c r="K1152" s="102"/>
      <c r="L1152" s="107"/>
      <c r="M1152" s="107"/>
      <c r="N1152" s="107"/>
      <c r="O1152" s="107"/>
      <c r="P1152" s="107"/>
      <c r="Q1152" s="107"/>
      <c r="R1152" s="108"/>
    </row>
    <row r="1153" spans="2:45" s="100" customFormat="1" ht="14.25" customHeight="1">
      <c r="B1153" s="102"/>
      <c r="C1153" s="107"/>
      <c r="D1153" s="107"/>
      <c r="E1153" s="107"/>
      <c r="F1153" s="107"/>
      <c r="G1153" s="107"/>
      <c r="H1153" s="107"/>
      <c r="I1153" s="108"/>
      <c r="K1153" s="102"/>
      <c r="L1153" s="107"/>
      <c r="M1153" s="107"/>
      <c r="N1153" s="107"/>
      <c r="O1153" s="107"/>
      <c r="P1153" s="107"/>
      <c r="Q1153" s="107"/>
      <c r="R1153" s="108"/>
    </row>
    <row r="1154" spans="2:45" s="100" customFormat="1" ht="14.25" customHeight="1">
      <c r="B1154" s="99" t="s">
        <v>291</v>
      </c>
      <c r="C1154" s="99"/>
      <c r="D1154" s="99"/>
      <c r="E1154" s="99"/>
      <c r="F1154" s="99"/>
      <c r="G1154" s="99"/>
      <c r="H1154" s="99"/>
      <c r="I1154" s="99"/>
      <c r="J1154" s="99"/>
      <c r="K1154" s="99" t="s">
        <v>290</v>
      </c>
      <c r="P1154" s="99"/>
    </row>
    <row r="1155" spans="2:45" s="100" customFormat="1" ht="14.25" customHeight="1">
      <c r="B1155" s="583" t="s">
        <v>335</v>
      </c>
      <c r="C1155" s="101"/>
      <c r="D1155" s="101"/>
      <c r="E1155" s="101"/>
      <c r="F1155" s="101"/>
      <c r="G1155" s="135"/>
      <c r="H1155" s="131"/>
      <c r="I1155" s="131"/>
      <c r="J1155" s="102"/>
      <c r="K1155" s="583" t="s">
        <v>335</v>
      </c>
      <c r="L1155" s="101"/>
      <c r="M1155" s="101"/>
      <c r="N1155" s="101"/>
      <c r="O1155" s="101"/>
      <c r="P1155" s="135"/>
      <c r="Q1155" s="131"/>
      <c r="R1155" s="131"/>
      <c r="S1155" s="103"/>
    </row>
    <row r="1156" spans="2:45" s="100" customFormat="1" ht="14.25" customHeight="1">
      <c r="B1156" s="584"/>
      <c r="C1156" s="130" t="str">
        <f>$C$4</f>
        <v>平成7年</v>
      </c>
      <c r="D1156" s="130" t="str">
        <f>$D$4</f>
        <v>平成12年</v>
      </c>
      <c r="E1156" s="130" t="str">
        <f>$E$4</f>
        <v>平成17年</v>
      </c>
      <c r="F1156" s="130" t="str">
        <f>$F$4</f>
        <v>平成22年</v>
      </c>
      <c r="G1156" s="130" t="s">
        <v>410</v>
      </c>
      <c r="H1156" s="133" t="str">
        <f>$H$4</f>
        <v>対平成</v>
      </c>
      <c r="I1156" s="134" t="str">
        <f>$I$4</f>
        <v>22年</v>
      </c>
      <c r="J1156" s="102"/>
      <c r="K1156" s="584"/>
      <c r="L1156" s="130" t="str">
        <f>$C$4</f>
        <v>平成7年</v>
      </c>
      <c r="M1156" s="130" t="str">
        <f>$D$4</f>
        <v>平成12年</v>
      </c>
      <c r="N1156" s="130" t="str">
        <f>$E$4</f>
        <v>平成17年</v>
      </c>
      <c r="O1156" s="130" t="str">
        <f>$F$4</f>
        <v>平成22年</v>
      </c>
      <c r="P1156" s="130" t="s">
        <v>410</v>
      </c>
      <c r="Q1156" s="133" t="str">
        <f>$H$4</f>
        <v>対平成</v>
      </c>
      <c r="R1156" s="134" t="str">
        <f>$I$4</f>
        <v>22年</v>
      </c>
      <c r="S1156" s="103"/>
    </row>
    <row r="1157" spans="2:45" s="100" customFormat="1" ht="14.25" customHeight="1">
      <c r="B1157" s="585"/>
      <c r="C1157" s="104"/>
      <c r="D1157" s="104"/>
      <c r="E1157" s="104"/>
      <c r="F1157" s="104"/>
      <c r="G1157" s="104"/>
      <c r="H1157" s="132" t="s">
        <v>88</v>
      </c>
      <c r="I1157" s="133" t="s">
        <v>398</v>
      </c>
      <c r="J1157" s="102"/>
      <c r="K1157" s="585"/>
      <c r="L1157" s="104"/>
      <c r="M1157" s="104"/>
      <c r="N1157" s="104"/>
      <c r="O1157" s="104"/>
      <c r="P1157" s="104"/>
      <c r="Q1157" s="132" t="s">
        <v>88</v>
      </c>
      <c r="R1157" s="133" t="s">
        <v>398</v>
      </c>
      <c r="S1157" s="103"/>
    </row>
    <row r="1158" spans="2:45" s="199" customFormat="1" ht="14.25" customHeight="1">
      <c r="B1158" s="200" t="s">
        <v>90</v>
      </c>
      <c r="C1158" s="198">
        <v>516</v>
      </c>
      <c r="D1158" s="194">
        <v>504</v>
      </c>
      <c r="E1158" s="194">
        <v>452</v>
      </c>
      <c r="F1158" s="194">
        <v>423</v>
      </c>
      <c r="G1158" s="194">
        <f>IF(COUNTIF(G1163:G1181,"x"),"x",IF(SUM(G1163:G1181)=0,"-",SUM(G1163:G1181)))</f>
        <v>373</v>
      </c>
      <c r="H1158" s="193">
        <f t="shared" ref="H1158:H1161" si="484">IF(G1158="x","x",IF(AND(G1158="-",F1158="-"),"-",IF(AND(G1158="-",F1158&gt;0),F1158*-1,IF(AND(G1158&gt;0,F1158="-"),G1158,G1158-F1158))))</f>
        <v>-50</v>
      </c>
      <c r="I1158" s="195">
        <f t="shared" ref="I1158:I1161" si="485">IF(H1158="x","x",IF(H1158="-","-",IF(AND(F1158="-",G1158&gt;0),"皆増",IF(AND(F1158&gt;0,G1158="-"),"皆減",H1158/F1158*100))))</f>
        <v>-11.82033096926714</v>
      </c>
      <c r="J1158" s="196"/>
      <c r="K1158" s="197" t="s">
        <v>90</v>
      </c>
      <c r="L1158" s="198">
        <v>391</v>
      </c>
      <c r="M1158" s="194">
        <v>396</v>
      </c>
      <c r="N1158" s="194">
        <v>329</v>
      </c>
      <c r="O1158" s="194">
        <v>336</v>
      </c>
      <c r="P1158" s="194">
        <f>IF(COUNTIF(P1163:P1181,"x"),"x",IF(SUM(P1163:P1181)=0,"-",SUM(P1163:P1181)))</f>
        <v>324</v>
      </c>
      <c r="Q1158" s="193">
        <f t="shared" ref="Q1158:Q1161" si="486">IF(P1158="x","x",IF(AND(P1158="-",O1158="-"),"-",IF(AND(P1158="-",O1158&gt;0),O1158*-1,IF(AND(P1158&gt;0,O1158="-"),P1158,P1158-O1158))))</f>
        <v>-12</v>
      </c>
      <c r="R1158" s="195">
        <f t="shared" ref="R1158:R1161" si="487">IF(Q1158="x","x",IF(Q1158="-","-",IF(AND(O1158="-",P1158&gt;0),"皆増",IF(AND(O1158&gt;0,P1158="-"),"皆減",Q1158/O1158*100))))</f>
        <v>-3.5714285714285712</v>
      </c>
      <c r="S1158" s="195"/>
      <c r="W1158" s="199" t="s">
        <v>373</v>
      </c>
      <c r="X1158" s="199">
        <v>547</v>
      </c>
      <c r="Y1158" s="199">
        <v>516</v>
      </c>
      <c r="Z1158" s="199">
        <v>504</v>
      </c>
      <c r="AA1158" s="199">
        <v>452</v>
      </c>
      <c r="AC1158" s="199" t="s">
        <v>373</v>
      </c>
      <c r="AD1158" s="199">
        <v>446</v>
      </c>
      <c r="AE1158" s="199">
        <v>391</v>
      </c>
      <c r="AF1158" s="199">
        <v>396</v>
      </c>
      <c r="AG1158" s="199">
        <v>329</v>
      </c>
      <c r="AJ1158" s="199" t="str">
        <f>IF(C1158=X1158,"○","●")</f>
        <v>●</v>
      </c>
      <c r="AK1158" s="199" t="str">
        <f t="shared" ref="AK1158:AM1180" si="488">IF(D1158=Y1158,"○","●")</f>
        <v>●</v>
      </c>
      <c r="AL1158" s="199" t="str">
        <f t="shared" si="488"/>
        <v>●</v>
      </c>
      <c r="AM1158" s="199" t="str">
        <f t="shared" si="488"/>
        <v>●</v>
      </c>
      <c r="AP1158" s="199" t="str">
        <f>IF(L1158=AD1158,"○","●")</f>
        <v>●</v>
      </c>
      <c r="AQ1158" s="199" t="str">
        <f t="shared" ref="AQ1158:AS1180" si="489">IF(M1158=AE1158,"○","●")</f>
        <v>●</v>
      </c>
      <c r="AR1158" s="199" t="str">
        <f t="shared" si="489"/>
        <v>●</v>
      </c>
      <c r="AS1158" s="199" t="str">
        <f t="shared" si="489"/>
        <v>●</v>
      </c>
    </row>
    <row r="1159" spans="2:45" s="100" customFormat="1" ht="14.25" customHeight="1">
      <c r="B1159" s="105" t="s">
        <v>91</v>
      </c>
      <c r="C1159" s="106">
        <v>37</v>
      </c>
      <c r="D1159" s="107">
        <v>26</v>
      </c>
      <c r="E1159" s="107">
        <v>13</v>
      </c>
      <c r="F1159" s="107">
        <v>17</v>
      </c>
      <c r="G1159" s="107">
        <f>IF(COUNTIF(G1163:G1165,"x"),"x",IF(SUM(G1163:G1165)=0,"-",SUM(G1163:G1165)))</f>
        <v>20</v>
      </c>
      <c r="H1159" s="107">
        <f t="shared" si="484"/>
        <v>3</v>
      </c>
      <c r="I1159" s="108">
        <f t="shared" si="485"/>
        <v>17.647058823529413</v>
      </c>
      <c r="J1159" s="102"/>
      <c r="K1159" s="109" t="s">
        <v>91</v>
      </c>
      <c r="L1159" s="106">
        <v>32</v>
      </c>
      <c r="M1159" s="107">
        <v>25</v>
      </c>
      <c r="N1159" s="107">
        <v>19</v>
      </c>
      <c r="O1159" s="107">
        <v>29</v>
      </c>
      <c r="P1159" s="107">
        <f>IF(COUNTIF(P1163:P1165,"x"),"x",IF(SUM(P1163:P1165)=0,"-",SUM(P1163:P1165)))</f>
        <v>16</v>
      </c>
      <c r="Q1159" s="107">
        <f t="shared" si="486"/>
        <v>-13</v>
      </c>
      <c r="R1159" s="108">
        <f t="shared" si="487"/>
        <v>-44.827586206896555</v>
      </c>
      <c r="S1159" s="108"/>
      <c r="W1159" s="100" t="s">
        <v>374</v>
      </c>
      <c r="X1159" s="100">
        <v>47</v>
      </c>
      <c r="Y1159" s="100">
        <v>37</v>
      </c>
      <c r="Z1159" s="100">
        <v>26</v>
      </c>
      <c r="AA1159" s="100">
        <v>13</v>
      </c>
      <c r="AC1159" s="100" t="s">
        <v>374</v>
      </c>
      <c r="AD1159" s="100">
        <v>53</v>
      </c>
      <c r="AE1159" s="100">
        <v>32</v>
      </c>
      <c r="AF1159" s="100">
        <v>25</v>
      </c>
      <c r="AG1159" s="100">
        <v>19</v>
      </c>
      <c r="AJ1159" s="100" t="str">
        <f t="shared" ref="AJ1159:AJ1180" si="490">IF(C1159=X1159,"○","●")</f>
        <v>●</v>
      </c>
      <c r="AK1159" s="100" t="str">
        <f t="shared" si="488"/>
        <v>●</v>
      </c>
      <c r="AL1159" s="100" t="str">
        <f t="shared" si="488"/>
        <v>●</v>
      </c>
      <c r="AM1159" s="100" t="str">
        <f t="shared" si="488"/>
        <v>●</v>
      </c>
      <c r="AP1159" s="100" t="str">
        <f t="shared" ref="AP1159:AP1180" si="491">IF(L1159=AD1159,"○","●")</f>
        <v>●</v>
      </c>
      <c r="AQ1159" s="100" t="str">
        <f t="shared" si="489"/>
        <v>●</v>
      </c>
      <c r="AR1159" s="100" t="str">
        <f t="shared" si="489"/>
        <v>●</v>
      </c>
      <c r="AS1159" s="100" t="str">
        <f>IF(O1159=AG1159,"○","●")</f>
        <v>●</v>
      </c>
    </row>
    <row r="1160" spans="2:45" s="100" customFormat="1" ht="14.25" customHeight="1">
      <c r="B1160" s="105" t="s">
        <v>92</v>
      </c>
      <c r="C1160" s="106">
        <v>346</v>
      </c>
      <c r="D1160" s="107">
        <v>324</v>
      </c>
      <c r="E1160" s="107">
        <v>281</v>
      </c>
      <c r="F1160" s="107">
        <v>241</v>
      </c>
      <c r="G1160" s="296">
        <f>IF(COUNTIF(G1166:G1175,"x"),"x",IF(SUM(G1166:G1175)=0,"-",SUM(G1166:G1175)))</f>
        <v>166</v>
      </c>
      <c r="H1160" s="107">
        <f t="shared" si="484"/>
        <v>-75</v>
      </c>
      <c r="I1160" s="108">
        <f t="shared" si="485"/>
        <v>-31.120331950207468</v>
      </c>
      <c r="J1160" s="102"/>
      <c r="K1160" s="109" t="s">
        <v>92</v>
      </c>
      <c r="L1160" s="106">
        <v>281</v>
      </c>
      <c r="M1160" s="107">
        <v>266</v>
      </c>
      <c r="N1160" s="107">
        <v>218</v>
      </c>
      <c r="O1160" s="107">
        <v>209</v>
      </c>
      <c r="P1160" s="296">
        <f>IF(COUNTIF(P1166:P1175,"x"),"x",IF(SUM(P1166:P1175)=0,"-",SUM(P1166:P1175)))</f>
        <v>193</v>
      </c>
      <c r="Q1160" s="107">
        <f t="shared" si="486"/>
        <v>-16</v>
      </c>
      <c r="R1160" s="108">
        <f t="shared" si="487"/>
        <v>-7.6555023923444976</v>
      </c>
      <c r="S1160" s="108"/>
      <c r="W1160" s="100" t="s">
        <v>375</v>
      </c>
      <c r="X1160" s="100">
        <v>386</v>
      </c>
      <c r="Y1160" s="100">
        <v>346</v>
      </c>
      <c r="Z1160" s="100">
        <v>324</v>
      </c>
      <c r="AA1160" s="100">
        <v>281</v>
      </c>
      <c r="AC1160" s="100" t="s">
        <v>375</v>
      </c>
      <c r="AD1160" s="100">
        <v>334</v>
      </c>
      <c r="AE1160" s="100">
        <v>281</v>
      </c>
      <c r="AF1160" s="100">
        <v>266</v>
      </c>
      <c r="AG1160" s="100">
        <v>218</v>
      </c>
      <c r="AJ1160" s="100" t="str">
        <f t="shared" si="490"/>
        <v>●</v>
      </c>
      <c r="AK1160" s="100" t="str">
        <f t="shared" si="488"/>
        <v>●</v>
      </c>
      <c r="AL1160" s="100" t="str">
        <f>IF(E1160=Z1160,"○","●")</f>
        <v>●</v>
      </c>
      <c r="AM1160" s="100" t="str">
        <f t="shared" si="488"/>
        <v>●</v>
      </c>
      <c r="AP1160" s="100" t="str">
        <f t="shared" si="491"/>
        <v>●</v>
      </c>
      <c r="AQ1160" s="100" t="str">
        <f t="shared" si="489"/>
        <v>●</v>
      </c>
      <c r="AR1160" s="100" t="str">
        <f t="shared" si="489"/>
        <v>●</v>
      </c>
      <c r="AS1160" s="100" t="str">
        <f t="shared" si="489"/>
        <v>●</v>
      </c>
    </row>
    <row r="1161" spans="2:45" s="100" customFormat="1" ht="14.25" customHeight="1">
      <c r="B1161" s="105" t="s">
        <v>93</v>
      </c>
      <c r="C1161" s="106">
        <v>133</v>
      </c>
      <c r="D1161" s="107">
        <v>154</v>
      </c>
      <c r="E1161" s="107">
        <v>158</v>
      </c>
      <c r="F1161" s="107">
        <v>165</v>
      </c>
      <c r="G1161" s="107">
        <f>IF(COUNTIF(G1176:G1180,"x"),"x",IF(SUM(G1176,G1180)=0,"-",SUM(G1176:G1180)))</f>
        <v>182</v>
      </c>
      <c r="H1161" s="107">
        <f t="shared" si="484"/>
        <v>17</v>
      </c>
      <c r="I1161" s="108">
        <f t="shared" si="485"/>
        <v>10.303030303030303</v>
      </c>
      <c r="J1161" s="102"/>
      <c r="K1161" s="109" t="s">
        <v>93</v>
      </c>
      <c r="L1161" s="106">
        <v>78</v>
      </c>
      <c r="M1161" s="107">
        <v>105</v>
      </c>
      <c r="N1161" s="107">
        <v>92</v>
      </c>
      <c r="O1161" s="107">
        <v>98</v>
      </c>
      <c r="P1161" s="107">
        <f>IF(COUNTIF(P1176:P1180,"x"),"x",IF(SUM(P1176,P1180)=0,"-",SUM(P1176:P1180)))</f>
        <v>109</v>
      </c>
      <c r="Q1161" s="107">
        <f t="shared" si="486"/>
        <v>11</v>
      </c>
      <c r="R1161" s="108">
        <f t="shared" si="487"/>
        <v>11.224489795918368</v>
      </c>
      <c r="S1161" s="108"/>
      <c r="W1161" s="100" t="s">
        <v>376</v>
      </c>
      <c r="X1161" s="100">
        <v>114</v>
      </c>
      <c r="Y1161" s="100">
        <v>133</v>
      </c>
      <c r="Z1161" s="100">
        <v>154</v>
      </c>
      <c r="AA1161" s="100">
        <v>158</v>
      </c>
      <c r="AC1161" s="100" t="s">
        <v>376</v>
      </c>
      <c r="AD1161" s="100">
        <v>59</v>
      </c>
      <c r="AE1161" s="100">
        <v>78</v>
      </c>
      <c r="AF1161" s="100">
        <v>105</v>
      </c>
      <c r="AG1161" s="100">
        <v>92</v>
      </c>
      <c r="AJ1161" s="100" t="str">
        <f t="shared" si="490"/>
        <v>●</v>
      </c>
      <c r="AK1161" s="100" t="str">
        <f t="shared" si="488"/>
        <v>●</v>
      </c>
      <c r="AL1161" s="100" t="str">
        <f t="shared" si="488"/>
        <v>●</v>
      </c>
      <c r="AM1161" s="100" t="str">
        <f t="shared" si="488"/>
        <v>●</v>
      </c>
      <c r="AP1161" s="100" t="str">
        <f t="shared" si="491"/>
        <v>●</v>
      </c>
      <c r="AQ1161" s="100" t="str">
        <f t="shared" si="489"/>
        <v>●</v>
      </c>
      <c r="AR1161" s="100" t="str">
        <f t="shared" si="489"/>
        <v>●</v>
      </c>
      <c r="AS1161" s="100" t="str">
        <f t="shared" si="489"/>
        <v>●</v>
      </c>
    </row>
    <row r="1162" spans="2:45" s="100" customFormat="1" ht="14.25" customHeight="1">
      <c r="B1162" s="102"/>
      <c r="C1162" s="106"/>
      <c r="D1162" s="112"/>
      <c r="E1162" s="112"/>
      <c r="F1162" s="112"/>
      <c r="G1162" s="112"/>
      <c r="H1162" s="112"/>
      <c r="I1162" s="113"/>
      <c r="J1162" s="102"/>
      <c r="K1162" s="114"/>
      <c r="L1162" s="106"/>
      <c r="M1162" s="112"/>
      <c r="N1162" s="112"/>
      <c r="O1162" s="112"/>
      <c r="P1162" s="112"/>
      <c r="Q1162" s="112"/>
      <c r="R1162" s="113"/>
      <c r="S1162" s="113"/>
      <c r="AJ1162" s="100" t="str">
        <f t="shared" si="490"/>
        <v>○</v>
      </c>
      <c r="AK1162" s="100" t="str">
        <f t="shared" si="488"/>
        <v>○</v>
      </c>
      <c r="AL1162" s="100" t="str">
        <f t="shared" si="488"/>
        <v>○</v>
      </c>
      <c r="AM1162" s="100" t="str">
        <f t="shared" si="488"/>
        <v>○</v>
      </c>
      <c r="AP1162" s="100" t="str">
        <f t="shared" si="491"/>
        <v>○</v>
      </c>
      <c r="AQ1162" s="100" t="str">
        <f t="shared" si="489"/>
        <v>○</v>
      </c>
      <c r="AR1162" s="100" t="str">
        <f t="shared" si="489"/>
        <v>○</v>
      </c>
      <c r="AS1162" s="100" t="str">
        <f t="shared" si="489"/>
        <v>○</v>
      </c>
    </row>
    <row r="1163" spans="2:45" s="100" customFormat="1" ht="14.25" customHeight="1">
      <c r="B1163" s="102" t="s">
        <v>94</v>
      </c>
      <c r="C1163" s="106">
        <v>6</v>
      </c>
      <c r="D1163" s="107">
        <v>10</v>
      </c>
      <c r="E1163" s="107">
        <v>2</v>
      </c>
      <c r="F1163" s="107">
        <v>9</v>
      </c>
      <c r="G1163" s="107">
        <f>第2表01元データ!AB66</f>
        <v>5</v>
      </c>
      <c r="H1163" s="107">
        <f t="shared" ref="H1163:H1180" si="492">IF(G1163="x","x",IF(AND(G1163="-",F1163="-"),"-",IF(AND(G1163="-",F1163&gt;0),F1163*-1,IF(AND(G1163&gt;0,F1163="-"),G1163,G1163-F1163))))</f>
        <v>-4</v>
      </c>
      <c r="I1163" s="108">
        <f t="shared" ref="I1163:I1180" si="493">IF(H1163="x","x",IF(H1163="-","-",IF(AND(F1163="-",G1163&gt;0),"皆増",IF(AND(F1163&gt;0,G1163="-"),"皆減",H1163/F1163*100))))</f>
        <v>-44.444444444444443</v>
      </c>
      <c r="J1163" s="102"/>
      <c r="K1163" s="114" t="s">
        <v>94</v>
      </c>
      <c r="L1163" s="106">
        <v>10</v>
      </c>
      <c r="M1163" s="107">
        <v>8</v>
      </c>
      <c r="N1163" s="107">
        <v>6</v>
      </c>
      <c r="O1163" s="107">
        <v>13</v>
      </c>
      <c r="P1163" s="107">
        <f>第2表01元データ!AC66</f>
        <v>8</v>
      </c>
      <c r="Q1163" s="107">
        <f t="shared" ref="Q1163:Q1180" si="494">IF(P1163="x","x",IF(AND(P1163="-",O1163="-"),"-",IF(AND(P1163="-",O1163&gt;0),O1163*-1,IF(AND(P1163&gt;0,O1163="-"),P1163,P1163-O1163))))</f>
        <v>-5</v>
      </c>
      <c r="R1163" s="108">
        <f t="shared" ref="R1163:R1180" si="495">IF(Q1163="x","x",IF(Q1163="-","-",IF(AND(O1163="-",P1163&gt;0),"皆増",IF(AND(O1163&gt;0,P1163="-"),"皆減",Q1163/O1163*100))))</f>
        <v>-38.461538461538467</v>
      </c>
      <c r="S1163" s="108"/>
      <c r="T1163" s="100">
        <v>201</v>
      </c>
      <c r="W1163" s="100" t="s">
        <v>377</v>
      </c>
      <c r="X1163" s="100">
        <v>14</v>
      </c>
      <c r="Y1163" s="100">
        <v>6</v>
      </c>
      <c r="Z1163" s="100">
        <v>10</v>
      </c>
      <c r="AA1163" s="100">
        <v>2</v>
      </c>
      <c r="AC1163" s="100" t="s">
        <v>377</v>
      </c>
      <c r="AD1163" s="100">
        <v>19</v>
      </c>
      <c r="AE1163" s="100">
        <v>10</v>
      </c>
      <c r="AF1163" s="100">
        <v>8</v>
      </c>
      <c r="AG1163" s="100">
        <v>6</v>
      </c>
      <c r="AJ1163" s="100" t="str">
        <f t="shared" si="490"/>
        <v>●</v>
      </c>
      <c r="AK1163" s="100" t="str">
        <f t="shared" si="488"/>
        <v>●</v>
      </c>
      <c r="AL1163" s="100" t="str">
        <f t="shared" si="488"/>
        <v>●</v>
      </c>
      <c r="AM1163" s="100" t="str">
        <f t="shared" si="488"/>
        <v>●</v>
      </c>
      <c r="AP1163" s="100" t="str">
        <f t="shared" si="491"/>
        <v>●</v>
      </c>
      <c r="AQ1163" s="100" t="str">
        <f t="shared" si="489"/>
        <v>●</v>
      </c>
      <c r="AR1163" s="100" t="str">
        <f t="shared" si="489"/>
        <v>●</v>
      </c>
      <c r="AS1163" s="100" t="str">
        <f t="shared" si="489"/>
        <v>●</v>
      </c>
    </row>
    <row r="1164" spans="2:45" s="100" customFormat="1" ht="14.25" customHeight="1">
      <c r="B1164" s="102" t="s">
        <v>95</v>
      </c>
      <c r="C1164" s="106">
        <v>14</v>
      </c>
      <c r="D1164" s="107">
        <v>4</v>
      </c>
      <c r="E1164" s="107">
        <v>7</v>
      </c>
      <c r="F1164" s="107">
        <v>3</v>
      </c>
      <c r="G1164" s="107">
        <f>第2表01元データ!AB67</f>
        <v>5</v>
      </c>
      <c r="H1164" s="107">
        <f t="shared" si="492"/>
        <v>2</v>
      </c>
      <c r="I1164" s="108">
        <f t="shared" si="493"/>
        <v>66.666666666666657</v>
      </c>
      <c r="J1164" s="102"/>
      <c r="K1164" s="114" t="s">
        <v>95</v>
      </c>
      <c r="L1164" s="106">
        <v>10</v>
      </c>
      <c r="M1164" s="107">
        <v>9</v>
      </c>
      <c r="N1164" s="107">
        <v>6</v>
      </c>
      <c r="O1164" s="107">
        <v>8</v>
      </c>
      <c r="P1164" s="107" t="str">
        <f>第2表01元データ!AC67</f>
        <v>-</v>
      </c>
      <c r="Q1164" s="107">
        <f t="shared" si="494"/>
        <v>-8</v>
      </c>
      <c r="R1164" s="108" t="str">
        <f t="shared" si="495"/>
        <v>皆減</v>
      </c>
      <c r="S1164" s="108"/>
      <c r="T1164" s="100">
        <v>202</v>
      </c>
      <c r="W1164" s="100" t="s">
        <v>356</v>
      </c>
      <c r="X1164" s="100">
        <v>18</v>
      </c>
      <c r="Y1164" s="100">
        <v>14</v>
      </c>
      <c r="Z1164" s="100">
        <v>4</v>
      </c>
      <c r="AA1164" s="100">
        <v>7</v>
      </c>
      <c r="AC1164" s="100" t="s">
        <v>356</v>
      </c>
      <c r="AD1164" s="100">
        <v>13</v>
      </c>
      <c r="AE1164" s="100">
        <v>10</v>
      </c>
      <c r="AF1164" s="100">
        <v>9</v>
      </c>
      <c r="AG1164" s="100">
        <v>6</v>
      </c>
      <c r="AJ1164" s="100" t="str">
        <f t="shared" si="490"/>
        <v>●</v>
      </c>
      <c r="AK1164" s="100" t="str">
        <f t="shared" si="488"/>
        <v>●</v>
      </c>
      <c r="AL1164" s="100" t="str">
        <f t="shared" si="488"/>
        <v>●</v>
      </c>
      <c r="AM1164" s="100" t="str">
        <f t="shared" si="488"/>
        <v>●</v>
      </c>
      <c r="AP1164" s="100" t="str">
        <f t="shared" si="491"/>
        <v>●</v>
      </c>
      <c r="AQ1164" s="100" t="str">
        <f t="shared" si="489"/>
        <v>●</v>
      </c>
      <c r="AR1164" s="100" t="str">
        <f t="shared" si="489"/>
        <v>●</v>
      </c>
      <c r="AS1164" s="100" t="str">
        <f t="shared" si="489"/>
        <v>●</v>
      </c>
    </row>
    <row r="1165" spans="2:45" s="100" customFormat="1" ht="14.25" customHeight="1">
      <c r="B1165" s="102" t="s">
        <v>96</v>
      </c>
      <c r="C1165" s="106">
        <v>17</v>
      </c>
      <c r="D1165" s="107">
        <v>12</v>
      </c>
      <c r="E1165" s="107">
        <v>4</v>
      </c>
      <c r="F1165" s="107">
        <v>5</v>
      </c>
      <c r="G1165" s="107">
        <f>第2表01元データ!AB68</f>
        <v>10</v>
      </c>
      <c r="H1165" s="107">
        <f t="shared" si="492"/>
        <v>5</v>
      </c>
      <c r="I1165" s="108">
        <f t="shared" si="493"/>
        <v>100</v>
      </c>
      <c r="J1165" s="102"/>
      <c r="K1165" s="114" t="s">
        <v>96</v>
      </c>
      <c r="L1165" s="106">
        <v>12</v>
      </c>
      <c r="M1165" s="107">
        <v>8</v>
      </c>
      <c r="N1165" s="107">
        <v>7</v>
      </c>
      <c r="O1165" s="107">
        <v>8</v>
      </c>
      <c r="P1165" s="107">
        <f>第2表01元データ!AC68</f>
        <v>8</v>
      </c>
      <c r="Q1165" s="107">
        <f t="shared" si="494"/>
        <v>0</v>
      </c>
      <c r="R1165" s="108">
        <f t="shared" si="495"/>
        <v>0</v>
      </c>
      <c r="S1165" s="108"/>
      <c r="T1165" s="100">
        <v>203</v>
      </c>
      <c r="W1165" s="100" t="s">
        <v>357</v>
      </c>
      <c r="X1165" s="100">
        <v>15</v>
      </c>
      <c r="Y1165" s="100">
        <v>17</v>
      </c>
      <c r="Z1165" s="100">
        <v>12</v>
      </c>
      <c r="AA1165" s="100">
        <v>4</v>
      </c>
      <c r="AC1165" s="100" t="s">
        <v>357</v>
      </c>
      <c r="AD1165" s="100">
        <v>21</v>
      </c>
      <c r="AE1165" s="100">
        <v>12</v>
      </c>
      <c r="AF1165" s="100">
        <v>8</v>
      </c>
      <c r="AG1165" s="100">
        <v>7</v>
      </c>
      <c r="AJ1165" s="100" t="str">
        <f t="shared" si="490"/>
        <v>●</v>
      </c>
      <c r="AK1165" s="100" t="str">
        <f t="shared" si="488"/>
        <v>●</v>
      </c>
      <c r="AL1165" s="100" t="str">
        <f t="shared" si="488"/>
        <v>●</v>
      </c>
      <c r="AM1165" s="100" t="str">
        <f t="shared" si="488"/>
        <v>●</v>
      </c>
      <c r="AP1165" s="100" t="str">
        <f t="shared" si="491"/>
        <v>●</v>
      </c>
      <c r="AQ1165" s="100" t="str">
        <f t="shared" si="489"/>
        <v>●</v>
      </c>
      <c r="AR1165" s="100" t="str">
        <f t="shared" si="489"/>
        <v>●</v>
      </c>
      <c r="AS1165" s="100" t="str">
        <f t="shared" si="489"/>
        <v>●</v>
      </c>
    </row>
    <row r="1166" spans="2:45" s="100" customFormat="1" ht="14.25" customHeight="1">
      <c r="B1166" s="102" t="s">
        <v>97</v>
      </c>
      <c r="C1166" s="106">
        <v>16</v>
      </c>
      <c r="D1166" s="107">
        <v>21</v>
      </c>
      <c r="E1166" s="107">
        <v>11</v>
      </c>
      <c r="F1166" s="107">
        <v>6</v>
      </c>
      <c r="G1166" s="107">
        <f>第2表01元データ!AB69</f>
        <v>6</v>
      </c>
      <c r="H1166" s="107">
        <f t="shared" si="492"/>
        <v>0</v>
      </c>
      <c r="I1166" s="108">
        <f t="shared" si="493"/>
        <v>0</v>
      </c>
      <c r="J1166" s="102"/>
      <c r="K1166" s="114" t="s">
        <v>97</v>
      </c>
      <c r="L1166" s="106">
        <v>26</v>
      </c>
      <c r="M1166" s="107">
        <v>32</v>
      </c>
      <c r="N1166" s="107">
        <v>20</v>
      </c>
      <c r="O1166" s="107">
        <v>14</v>
      </c>
      <c r="P1166" s="107">
        <f>第2表01元データ!AC69</f>
        <v>6</v>
      </c>
      <c r="Q1166" s="107">
        <f t="shared" si="494"/>
        <v>-8</v>
      </c>
      <c r="R1166" s="108">
        <f t="shared" si="495"/>
        <v>-57.142857142857139</v>
      </c>
      <c r="S1166" s="108"/>
      <c r="T1166" s="100">
        <v>204</v>
      </c>
      <c r="W1166" s="100" t="s">
        <v>358</v>
      </c>
      <c r="X1166" s="100">
        <v>38</v>
      </c>
      <c r="Y1166" s="100">
        <v>16</v>
      </c>
      <c r="Z1166" s="100">
        <v>21</v>
      </c>
      <c r="AA1166" s="100">
        <v>11</v>
      </c>
      <c r="AC1166" s="100" t="s">
        <v>358</v>
      </c>
      <c r="AD1166" s="100">
        <v>37</v>
      </c>
      <c r="AE1166" s="100">
        <v>26</v>
      </c>
      <c r="AF1166" s="100">
        <v>32</v>
      </c>
      <c r="AG1166" s="100">
        <v>20</v>
      </c>
      <c r="AJ1166" s="100" t="str">
        <f t="shared" si="490"/>
        <v>●</v>
      </c>
      <c r="AK1166" s="100" t="str">
        <f t="shared" si="488"/>
        <v>●</v>
      </c>
      <c r="AL1166" s="100" t="str">
        <f t="shared" si="488"/>
        <v>●</v>
      </c>
      <c r="AM1166" s="100" t="str">
        <f t="shared" si="488"/>
        <v>●</v>
      </c>
      <c r="AP1166" s="100" t="str">
        <f t="shared" si="491"/>
        <v>●</v>
      </c>
      <c r="AQ1166" s="100" t="str">
        <f t="shared" si="489"/>
        <v>●</v>
      </c>
      <c r="AR1166" s="100" t="str">
        <f t="shared" si="489"/>
        <v>●</v>
      </c>
      <c r="AS1166" s="100" t="str">
        <f t="shared" si="489"/>
        <v>●</v>
      </c>
    </row>
    <row r="1167" spans="2:45" s="100" customFormat="1" ht="14.25" customHeight="1">
      <c r="B1167" s="102" t="s">
        <v>98</v>
      </c>
      <c r="C1167" s="106">
        <v>38</v>
      </c>
      <c r="D1167" s="107">
        <v>18</v>
      </c>
      <c r="E1167" s="107">
        <v>26</v>
      </c>
      <c r="F1167" s="107">
        <v>15</v>
      </c>
      <c r="G1167" s="107">
        <f>第2表01元データ!AB70</f>
        <v>9</v>
      </c>
      <c r="H1167" s="107">
        <f t="shared" si="492"/>
        <v>-6</v>
      </c>
      <c r="I1167" s="108">
        <f t="shared" si="493"/>
        <v>-40</v>
      </c>
      <c r="J1167" s="102"/>
      <c r="K1167" s="114" t="s">
        <v>98</v>
      </c>
      <c r="L1167" s="106">
        <v>30</v>
      </c>
      <c r="M1167" s="107">
        <v>37</v>
      </c>
      <c r="N1167" s="107">
        <v>22</v>
      </c>
      <c r="O1167" s="107">
        <v>22</v>
      </c>
      <c r="P1167" s="107">
        <f>第2表01元データ!AC70</f>
        <v>26</v>
      </c>
      <c r="Q1167" s="107">
        <f t="shared" si="494"/>
        <v>4</v>
      </c>
      <c r="R1167" s="108">
        <f t="shared" si="495"/>
        <v>18.181818181818183</v>
      </c>
      <c r="S1167" s="108"/>
      <c r="T1167" s="100">
        <v>205</v>
      </c>
      <c r="W1167" s="100" t="s">
        <v>359</v>
      </c>
      <c r="X1167" s="100">
        <v>30</v>
      </c>
      <c r="Y1167" s="100">
        <v>38</v>
      </c>
      <c r="Z1167" s="100">
        <v>18</v>
      </c>
      <c r="AA1167" s="100">
        <v>26</v>
      </c>
      <c r="AC1167" s="100" t="s">
        <v>359</v>
      </c>
      <c r="AD1167" s="100">
        <v>24</v>
      </c>
      <c r="AE1167" s="100">
        <v>30</v>
      </c>
      <c r="AF1167" s="100">
        <v>37</v>
      </c>
      <c r="AG1167" s="100">
        <v>22</v>
      </c>
      <c r="AJ1167" s="100" t="str">
        <f t="shared" si="490"/>
        <v>●</v>
      </c>
      <c r="AK1167" s="100" t="str">
        <f t="shared" si="488"/>
        <v>●</v>
      </c>
      <c r="AL1167" s="100" t="str">
        <f t="shared" si="488"/>
        <v>●</v>
      </c>
      <c r="AM1167" s="100" t="str">
        <f t="shared" si="488"/>
        <v>●</v>
      </c>
      <c r="AP1167" s="100" t="str">
        <f t="shared" si="491"/>
        <v>●</v>
      </c>
      <c r="AQ1167" s="100" t="str">
        <f t="shared" si="489"/>
        <v>●</v>
      </c>
      <c r="AR1167" s="100" t="str">
        <f t="shared" si="489"/>
        <v>●</v>
      </c>
      <c r="AS1167" s="100" t="str">
        <f t="shared" si="489"/>
        <v>○</v>
      </c>
    </row>
    <row r="1168" spans="2:45" s="100" customFormat="1" ht="14.25" customHeight="1">
      <c r="B1168" s="102" t="s">
        <v>99</v>
      </c>
      <c r="C1168" s="106">
        <v>19</v>
      </c>
      <c r="D1168" s="107">
        <v>25</v>
      </c>
      <c r="E1168" s="107">
        <v>14</v>
      </c>
      <c r="F1168" s="107">
        <v>21</v>
      </c>
      <c r="G1168" s="107">
        <f>第2表01元データ!AB71</f>
        <v>16</v>
      </c>
      <c r="H1168" s="107">
        <f t="shared" si="492"/>
        <v>-5</v>
      </c>
      <c r="I1168" s="108">
        <f t="shared" si="493"/>
        <v>-23.809523809523807</v>
      </c>
      <c r="J1168" s="102"/>
      <c r="K1168" s="114" t="s">
        <v>99</v>
      </c>
      <c r="L1168" s="106">
        <v>17</v>
      </c>
      <c r="M1168" s="107">
        <v>27</v>
      </c>
      <c r="N1168" s="107">
        <v>31</v>
      </c>
      <c r="O1168" s="107">
        <v>23</v>
      </c>
      <c r="P1168" s="107">
        <f>第2表01元データ!AC71</f>
        <v>20</v>
      </c>
      <c r="Q1168" s="107">
        <f t="shared" si="494"/>
        <v>-3</v>
      </c>
      <c r="R1168" s="108">
        <f t="shared" si="495"/>
        <v>-13.043478260869565</v>
      </c>
      <c r="S1168" s="108"/>
      <c r="T1168" s="100">
        <v>206</v>
      </c>
      <c r="W1168" s="100" t="s">
        <v>360</v>
      </c>
      <c r="X1168" s="100">
        <v>30</v>
      </c>
      <c r="Y1168" s="100">
        <v>19</v>
      </c>
      <c r="Z1168" s="100">
        <v>25</v>
      </c>
      <c r="AA1168" s="100">
        <v>14</v>
      </c>
      <c r="AC1168" s="100" t="s">
        <v>360</v>
      </c>
      <c r="AD1168" s="100">
        <v>31</v>
      </c>
      <c r="AE1168" s="100">
        <v>17</v>
      </c>
      <c r="AF1168" s="100">
        <v>27</v>
      </c>
      <c r="AG1168" s="100">
        <v>31</v>
      </c>
      <c r="AJ1168" s="100" t="str">
        <f t="shared" si="490"/>
        <v>●</v>
      </c>
      <c r="AK1168" s="100" t="str">
        <f t="shared" si="488"/>
        <v>●</v>
      </c>
      <c r="AL1168" s="100" t="str">
        <f t="shared" si="488"/>
        <v>●</v>
      </c>
      <c r="AM1168" s="100" t="str">
        <f t="shared" si="488"/>
        <v>●</v>
      </c>
      <c r="AP1168" s="100" t="str">
        <f t="shared" si="491"/>
        <v>●</v>
      </c>
      <c r="AQ1168" s="100" t="str">
        <f t="shared" si="489"/>
        <v>●</v>
      </c>
      <c r="AR1168" s="100" t="str">
        <f t="shared" si="489"/>
        <v>●</v>
      </c>
      <c r="AS1168" s="100" t="str">
        <f t="shared" si="489"/>
        <v>●</v>
      </c>
    </row>
    <row r="1169" spans="2:45" s="100" customFormat="1" ht="14.25" customHeight="1">
      <c r="B1169" s="102" t="s">
        <v>100</v>
      </c>
      <c r="C1169" s="106">
        <v>30</v>
      </c>
      <c r="D1169" s="107">
        <v>26</v>
      </c>
      <c r="E1169" s="107">
        <v>18</v>
      </c>
      <c r="F1169" s="107">
        <v>23</v>
      </c>
      <c r="G1169" s="107">
        <f>第2表01元データ!AB72</f>
        <v>12</v>
      </c>
      <c r="H1169" s="107">
        <f t="shared" si="492"/>
        <v>-11</v>
      </c>
      <c r="I1169" s="108">
        <f t="shared" si="493"/>
        <v>-47.826086956521742</v>
      </c>
      <c r="J1169" s="102"/>
      <c r="K1169" s="114" t="s">
        <v>100</v>
      </c>
      <c r="L1169" s="106">
        <v>17</v>
      </c>
      <c r="M1169" s="107">
        <v>15</v>
      </c>
      <c r="N1169" s="107">
        <v>16</v>
      </c>
      <c r="O1169" s="107">
        <v>21</v>
      </c>
      <c r="P1169" s="107">
        <f>第2表01元データ!AC72</f>
        <v>15</v>
      </c>
      <c r="Q1169" s="107">
        <f t="shared" si="494"/>
        <v>-6</v>
      </c>
      <c r="R1169" s="108">
        <f t="shared" si="495"/>
        <v>-28.571428571428569</v>
      </c>
      <c r="S1169" s="108"/>
      <c r="T1169" s="100">
        <v>207</v>
      </c>
      <c r="W1169" s="100" t="s">
        <v>361</v>
      </c>
      <c r="X1169" s="100">
        <v>24</v>
      </c>
      <c r="Y1169" s="100">
        <v>30</v>
      </c>
      <c r="Z1169" s="100">
        <v>26</v>
      </c>
      <c r="AA1169" s="100">
        <v>18</v>
      </c>
      <c r="AC1169" s="100" t="s">
        <v>361</v>
      </c>
      <c r="AD1169" s="100">
        <v>18</v>
      </c>
      <c r="AE1169" s="100">
        <v>17</v>
      </c>
      <c r="AF1169" s="100">
        <v>15</v>
      </c>
      <c r="AG1169" s="100">
        <v>16</v>
      </c>
      <c r="AJ1169" s="100" t="str">
        <f t="shared" si="490"/>
        <v>●</v>
      </c>
      <c r="AK1169" s="100" t="str">
        <f t="shared" si="488"/>
        <v>●</v>
      </c>
      <c r="AL1169" s="100" t="str">
        <f t="shared" si="488"/>
        <v>●</v>
      </c>
      <c r="AM1169" s="100" t="str">
        <f t="shared" si="488"/>
        <v>●</v>
      </c>
      <c r="AP1169" s="100" t="str">
        <f t="shared" si="491"/>
        <v>●</v>
      </c>
      <c r="AQ1169" s="100" t="str">
        <f t="shared" si="489"/>
        <v>●</v>
      </c>
      <c r="AR1169" s="100" t="str">
        <f t="shared" si="489"/>
        <v>●</v>
      </c>
      <c r="AS1169" s="100" t="str">
        <f t="shared" si="489"/>
        <v>●</v>
      </c>
    </row>
    <row r="1170" spans="2:45" s="100" customFormat="1" ht="14.25" customHeight="1">
      <c r="B1170" s="102" t="s">
        <v>118</v>
      </c>
      <c r="C1170" s="106">
        <v>26</v>
      </c>
      <c r="D1170" s="107">
        <v>28</v>
      </c>
      <c r="E1170" s="107">
        <v>22</v>
      </c>
      <c r="F1170" s="107">
        <v>18</v>
      </c>
      <c r="G1170" s="107">
        <f>第2表01元データ!AB73</f>
        <v>14</v>
      </c>
      <c r="H1170" s="107">
        <f t="shared" si="492"/>
        <v>-4</v>
      </c>
      <c r="I1170" s="108">
        <f t="shared" si="493"/>
        <v>-22.222222222222221</v>
      </c>
      <c r="J1170" s="102"/>
      <c r="K1170" s="114" t="s">
        <v>118</v>
      </c>
      <c r="L1170" s="106">
        <v>19</v>
      </c>
      <c r="M1170" s="107">
        <v>16</v>
      </c>
      <c r="N1170" s="107">
        <v>14</v>
      </c>
      <c r="O1170" s="107">
        <v>23</v>
      </c>
      <c r="P1170" s="107">
        <f>第2表01元データ!AC73</f>
        <v>21</v>
      </c>
      <c r="Q1170" s="107">
        <f t="shared" si="494"/>
        <v>-2</v>
      </c>
      <c r="R1170" s="108">
        <f t="shared" si="495"/>
        <v>-8.695652173913043</v>
      </c>
      <c r="S1170" s="108"/>
      <c r="T1170" s="100">
        <v>208</v>
      </c>
      <c r="W1170" s="100" t="s">
        <v>362</v>
      </c>
      <c r="X1170" s="100">
        <v>42</v>
      </c>
      <c r="Y1170" s="100">
        <v>26</v>
      </c>
      <c r="Z1170" s="100">
        <v>28</v>
      </c>
      <c r="AA1170" s="100">
        <v>22</v>
      </c>
      <c r="AC1170" s="100" t="s">
        <v>362</v>
      </c>
      <c r="AD1170" s="100">
        <v>31</v>
      </c>
      <c r="AE1170" s="100">
        <v>19</v>
      </c>
      <c r="AF1170" s="100">
        <v>16</v>
      </c>
      <c r="AG1170" s="100">
        <v>14</v>
      </c>
      <c r="AJ1170" s="100" t="str">
        <f t="shared" si="490"/>
        <v>●</v>
      </c>
      <c r="AK1170" s="100" t="str">
        <f t="shared" si="488"/>
        <v>●</v>
      </c>
      <c r="AL1170" s="100" t="str">
        <f t="shared" si="488"/>
        <v>●</v>
      </c>
      <c r="AM1170" s="100" t="str">
        <f t="shared" si="488"/>
        <v>●</v>
      </c>
      <c r="AP1170" s="100" t="str">
        <f t="shared" si="491"/>
        <v>●</v>
      </c>
      <c r="AQ1170" s="100" t="str">
        <f t="shared" si="489"/>
        <v>●</v>
      </c>
      <c r="AR1170" s="100" t="str">
        <f t="shared" si="489"/>
        <v>●</v>
      </c>
      <c r="AS1170" s="100" t="str">
        <f t="shared" si="489"/>
        <v>●</v>
      </c>
    </row>
    <row r="1171" spans="2:45" s="100" customFormat="1" ht="14.25" customHeight="1">
      <c r="B1171" s="102" t="s">
        <v>101</v>
      </c>
      <c r="C1171" s="106">
        <v>40</v>
      </c>
      <c r="D1171" s="107">
        <v>22</v>
      </c>
      <c r="E1171" s="107">
        <v>23</v>
      </c>
      <c r="F1171" s="107">
        <v>23</v>
      </c>
      <c r="G1171" s="107">
        <f>第2表01元データ!AB74</f>
        <v>19</v>
      </c>
      <c r="H1171" s="107">
        <f t="shared" si="492"/>
        <v>-4</v>
      </c>
      <c r="I1171" s="108">
        <f t="shared" si="493"/>
        <v>-17.391304347826086</v>
      </c>
      <c r="J1171" s="102"/>
      <c r="K1171" s="114" t="s">
        <v>101</v>
      </c>
      <c r="L1171" s="106">
        <v>23</v>
      </c>
      <c r="M1171" s="107">
        <v>18</v>
      </c>
      <c r="N1171" s="107">
        <v>17</v>
      </c>
      <c r="O1171" s="107">
        <v>16</v>
      </c>
      <c r="P1171" s="107">
        <f>第2表01元データ!AC74</f>
        <v>23</v>
      </c>
      <c r="Q1171" s="107">
        <f t="shared" si="494"/>
        <v>7</v>
      </c>
      <c r="R1171" s="108">
        <f t="shared" si="495"/>
        <v>43.75</v>
      </c>
      <c r="S1171" s="108"/>
      <c r="T1171" s="100">
        <v>209</v>
      </c>
      <c r="W1171" s="100" t="s">
        <v>363</v>
      </c>
      <c r="X1171" s="100">
        <v>46</v>
      </c>
      <c r="Y1171" s="100">
        <v>40</v>
      </c>
      <c r="Z1171" s="100">
        <v>22</v>
      </c>
      <c r="AA1171" s="100">
        <v>23</v>
      </c>
      <c r="AC1171" s="100" t="s">
        <v>363</v>
      </c>
      <c r="AD1171" s="100">
        <v>52</v>
      </c>
      <c r="AE1171" s="100">
        <v>23</v>
      </c>
      <c r="AF1171" s="100">
        <v>18</v>
      </c>
      <c r="AG1171" s="100">
        <v>17</v>
      </c>
      <c r="AJ1171" s="100" t="str">
        <f t="shared" si="490"/>
        <v>●</v>
      </c>
      <c r="AK1171" s="100" t="str">
        <f t="shared" si="488"/>
        <v>●</v>
      </c>
      <c r="AL1171" s="100" t="str">
        <f>IF(E1171=Z1171,"○","●")</f>
        <v>●</v>
      </c>
      <c r="AM1171" s="100" t="str">
        <f t="shared" si="488"/>
        <v>○</v>
      </c>
      <c r="AP1171" s="100" t="str">
        <f t="shared" si="491"/>
        <v>●</v>
      </c>
      <c r="AQ1171" s="100" t="str">
        <f t="shared" si="489"/>
        <v>●</v>
      </c>
      <c r="AR1171" s="100" t="str">
        <f t="shared" si="489"/>
        <v>●</v>
      </c>
      <c r="AS1171" s="100" t="str">
        <f t="shared" si="489"/>
        <v>●</v>
      </c>
    </row>
    <row r="1172" spans="2:45" s="100" customFormat="1" ht="14.25" customHeight="1">
      <c r="B1172" s="102" t="s">
        <v>102</v>
      </c>
      <c r="C1172" s="106">
        <v>44</v>
      </c>
      <c r="D1172" s="107">
        <v>48</v>
      </c>
      <c r="E1172" s="107">
        <v>18</v>
      </c>
      <c r="F1172" s="107">
        <v>21</v>
      </c>
      <c r="G1172" s="107">
        <f>第2表01元データ!AB75</f>
        <v>25</v>
      </c>
      <c r="H1172" s="107">
        <f t="shared" si="492"/>
        <v>4</v>
      </c>
      <c r="I1172" s="108">
        <f t="shared" si="493"/>
        <v>19.047619047619047</v>
      </c>
      <c r="J1172" s="102"/>
      <c r="K1172" s="114" t="s">
        <v>102</v>
      </c>
      <c r="L1172" s="106">
        <v>55</v>
      </c>
      <c r="M1172" s="107">
        <v>24</v>
      </c>
      <c r="N1172" s="107">
        <v>12</v>
      </c>
      <c r="O1172" s="107">
        <v>14</v>
      </c>
      <c r="P1172" s="107">
        <f>第2表01元データ!AC75</f>
        <v>23</v>
      </c>
      <c r="Q1172" s="107">
        <f t="shared" si="494"/>
        <v>9</v>
      </c>
      <c r="R1172" s="108">
        <f t="shared" si="495"/>
        <v>64.285714285714292</v>
      </c>
      <c r="S1172" s="108"/>
      <c r="T1172" s="100">
        <v>210</v>
      </c>
      <c r="W1172" s="99" t="s">
        <v>364</v>
      </c>
      <c r="X1172" s="99">
        <v>49</v>
      </c>
      <c r="Y1172" s="99">
        <v>44</v>
      </c>
      <c r="Z1172" s="99">
        <v>48</v>
      </c>
      <c r="AA1172" s="99">
        <v>18</v>
      </c>
      <c r="AB1172" s="99"/>
      <c r="AC1172" s="99" t="s">
        <v>364</v>
      </c>
      <c r="AD1172" s="99">
        <v>39</v>
      </c>
      <c r="AE1172" s="99">
        <v>55</v>
      </c>
      <c r="AF1172" s="99">
        <v>24</v>
      </c>
      <c r="AG1172" s="99">
        <v>12</v>
      </c>
      <c r="AJ1172" s="100" t="str">
        <f t="shared" si="490"/>
        <v>●</v>
      </c>
      <c r="AK1172" s="100" t="str">
        <f t="shared" si="488"/>
        <v>●</v>
      </c>
      <c r="AL1172" s="100" t="str">
        <f t="shared" si="488"/>
        <v>●</v>
      </c>
      <c r="AM1172" s="100" t="str">
        <f t="shared" si="488"/>
        <v>●</v>
      </c>
      <c r="AP1172" s="100" t="str">
        <f t="shared" si="491"/>
        <v>●</v>
      </c>
      <c r="AQ1172" s="100" t="str">
        <f t="shared" si="489"/>
        <v>●</v>
      </c>
      <c r="AR1172" s="100" t="str">
        <f t="shared" si="489"/>
        <v>●</v>
      </c>
      <c r="AS1172" s="100" t="str">
        <f t="shared" si="489"/>
        <v>●</v>
      </c>
    </row>
    <row r="1173" spans="2:45" s="100" customFormat="1" ht="14.25" customHeight="1">
      <c r="B1173" s="102" t="s">
        <v>103</v>
      </c>
      <c r="C1173" s="106">
        <v>55</v>
      </c>
      <c r="D1173" s="107">
        <v>49</v>
      </c>
      <c r="E1173" s="107">
        <v>43</v>
      </c>
      <c r="F1173" s="107">
        <v>16</v>
      </c>
      <c r="G1173" s="107">
        <f>第2表01元データ!AB76</f>
        <v>24</v>
      </c>
      <c r="H1173" s="107">
        <f t="shared" si="492"/>
        <v>8</v>
      </c>
      <c r="I1173" s="108">
        <f t="shared" si="493"/>
        <v>50</v>
      </c>
      <c r="J1173" s="102"/>
      <c r="K1173" s="114" t="s">
        <v>103</v>
      </c>
      <c r="L1173" s="106">
        <v>30</v>
      </c>
      <c r="M1173" s="107">
        <v>46</v>
      </c>
      <c r="N1173" s="107">
        <v>18</v>
      </c>
      <c r="O1173" s="107">
        <v>18</v>
      </c>
      <c r="P1173" s="107">
        <f>第2表01元データ!AC76</f>
        <v>22</v>
      </c>
      <c r="Q1173" s="107">
        <f t="shared" si="494"/>
        <v>4</v>
      </c>
      <c r="R1173" s="108">
        <f t="shared" si="495"/>
        <v>22.222222222222221</v>
      </c>
      <c r="S1173" s="108"/>
      <c r="T1173" s="100">
        <v>211</v>
      </c>
      <c r="W1173" s="100" t="s">
        <v>365</v>
      </c>
      <c r="X1173" s="100">
        <v>42</v>
      </c>
      <c r="Y1173" s="100">
        <v>55</v>
      </c>
      <c r="Z1173" s="100">
        <v>49</v>
      </c>
      <c r="AA1173" s="100">
        <v>43</v>
      </c>
      <c r="AC1173" s="100" t="s">
        <v>365</v>
      </c>
      <c r="AD1173" s="100">
        <v>28</v>
      </c>
      <c r="AE1173" s="100">
        <v>30</v>
      </c>
      <c r="AF1173" s="100">
        <v>46</v>
      </c>
      <c r="AG1173" s="100">
        <v>18</v>
      </c>
      <c r="AJ1173" s="100" t="str">
        <f t="shared" si="490"/>
        <v>●</v>
      </c>
      <c r="AK1173" s="100" t="str">
        <f t="shared" si="488"/>
        <v>●</v>
      </c>
      <c r="AL1173" s="100" t="str">
        <f t="shared" si="488"/>
        <v>●</v>
      </c>
      <c r="AM1173" s="100" t="str">
        <f t="shared" si="488"/>
        <v>●</v>
      </c>
      <c r="AP1173" s="100" t="str">
        <f t="shared" si="491"/>
        <v>●</v>
      </c>
      <c r="AQ1173" s="100" t="str">
        <f t="shared" si="489"/>
        <v>●</v>
      </c>
      <c r="AR1173" s="100" t="str">
        <f t="shared" si="489"/>
        <v>●</v>
      </c>
      <c r="AS1173" s="100" t="str">
        <f t="shared" si="489"/>
        <v>○</v>
      </c>
    </row>
    <row r="1174" spans="2:45" s="100" customFormat="1" ht="14.25" customHeight="1">
      <c r="B1174" s="102" t="s">
        <v>104</v>
      </c>
      <c r="C1174" s="106">
        <v>38</v>
      </c>
      <c r="D1174" s="107">
        <v>52</v>
      </c>
      <c r="E1174" s="107">
        <v>54</v>
      </c>
      <c r="F1174" s="107">
        <v>47</v>
      </c>
      <c r="G1174" s="107">
        <f>第2表01元データ!AB77</f>
        <v>19</v>
      </c>
      <c r="H1174" s="107">
        <f t="shared" si="492"/>
        <v>-28</v>
      </c>
      <c r="I1174" s="108">
        <f t="shared" si="493"/>
        <v>-59.574468085106382</v>
      </c>
      <c r="J1174" s="102"/>
      <c r="K1174" s="114" t="s">
        <v>104</v>
      </c>
      <c r="L1174" s="106">
        <v>27</v>
      </c>
      <c r="M1174" s="107">
        <v>28</v>
      </c>
      <c r="N1174" s="107">
        <v>41</v>
      </c>
      <c r="O1174" s="107">
        <v>17</v>
      </c>
      <c r="P1174" s="107">
        <f>第2表01元データ!AC77</f>
        <v>19</v>
      </c>
      <c r="Q1174" s="107">
        <f t="shared" si="494"/>
        <v>2</v>
      </c>
      <c r="R1174" s="108">
        <f t="shared" si="495"/>
        <v>11.76470588235294</v>
      </c>
      <c r="S1174" s="108"/>
      <c r="T1174" s="100">
        <v>212</v>
      </c>
      <c r="W1174" s="100" t="s">
        <v>366</v>
      </c>
      <c r="X1174" s="100">
        <v>37</v>
      </c>
      <c r="Y1174" s="100">
        <v>38</v>
      </c>
      <c r="Z1174" s="100">
        <v>52</v>
      </c>
      <c r="AA1174" s="100">
        <v>54</v>
      </c>
      <c r="AC1174" s="100" t="s">
        <v>366</v>
      </c>
      <c r="AD1174" s="100">
        <v>40</v>
      </c>
      <c r="AE1174" s="100">
        <v>27</v>
      </c>
      <c r="AF1174" s="100">
        <v>28</v>
      </c>
      <c r="AG1174" s="100">
        <v>41</v>
      </c>
      <c r="AJ1174" s="100" t="str">
        <f t="shared" si="490"/>
        <v>●</v>
      </c>
      <c r="AK1174" s="100" t="str">
        <f t="shared" si="488"/>
        <v>●</v>
      </c>
      <c r="AL1174" s="100" t="str">
        <f t="shared" si="488"/>
        <v>●</v>
      </c>
      <c r="AM1174" s="100" t="str">
        <f t="shared" si="488"/>
        <v>●</v>
      </c>
      <c r="AP1174" s="100" t="str">
        <f t="shared" si="491"/>
        <v>●</v>
      </c>
      <c r="AQ1174" s="100" t="str">
        <f t="shared" si="489"/>
        <v>●</v>
      </c>
      <c r="AR1174" s="100" t="str">
        <f t="shared" si="489"/>
        <v>●</v>
      </c>
      <c r="AS1174" s="100" t="str">
        <f t="shared" si="489"/>
        <v>●</v>
      </c>
    </row>
    <row r="1175" spans="2:45" s="100" customFormat="1" ht="14.25" customHeight="1">
      <c r="B1175" s="102" t="s">
        <v>105</v>
      </c>
      <c r="C1175" s="106">
        <v>40</v>
      </c>
      <c r="D1175" s="107">
        <v>35</v>
      </c>
      <c r="E1175" s="107">
        <v>52</v>
      </c>
      <c r="F1175" s="107">
        <v>51</v>
      </c>
      <c r="G1175" s="107">
        <f>第2表01元データ!AB78</f>
        <v>22</v>
      </c>
      <c r="H1175" s="107">
        <f t="shared" si="492"/>
        <v>-29</v>
      </c>
      <c r="I1175" s="108">
        <f t="shared" si="493"/>
        <v>-56.862745098039213</v>
      </c>
      <c r="J1175" s="102"/>
      <c r="K1175" s="114" t="s">
        <v>105</v>
      </c>
      <c r="L1175" s="106">
        <v>37</v>
      </c>
      <c r="M1175" s="107">
        <v>23</v>
      </c>
      <c r="N1175" s="107">
        <v>27</v>
      </c>
      <c r="O1175" s="107">
        <v>41</v>
      </c>
      <c r="P1175" s="107">
        <f>第2表01元データ!AC78</f>
        <v>18</v>
      </c>
      <c r="Q1175" s="107">
        <f t="shared" si="494"/>
        <v>-23</v>
      </c>
      <c r="R1175" s="108">
        <f t="shared" si="495"/>
        <v>-56.09756097560976</v>
      </c>
      <c r="S1175" s="108"/>
      <c r="T1175" s="100">
        <v>213</v>
      </c>
      <c r="W1175" s="100" t="s">
        <v>367</v>
      </c>
      <c r="X1175" s="100">
        <v>48</v>
      </c>
      <c r="Y1175" s="100">
        <v>40</v>
      </c>
      <c r="Z1175" s="100">
        <v>35</v>
      </c>
      <c r="AA1175" s="100">
        <v>52</v>
      </c>
      <c r="AC1175" s="100" t="s">
        <v>367</v>
      </c>
      <c r="AD1175" s="100">
        <v>34</v>
      </c>
      <c r="AE1175" s="100">
        <v>37</v>
      </c>
      <c r="AF1175" s="100">
        <v>23</v>
      </c>
      <c r="AG1175" s="100">
        <v>27</v>
      </c>
      <c r="AJ1175" s="100" t="str">
        <f t="shared" si="490"/>
        <v>●</v>
      </c>
      <c r="AK1175" s="100" t="str">
        <f t="shared" si="488"/>
        <v>●</v>
      </c>
      <c r="AL1175" s="100" t="str">
        <f t="shared" si="488"/>
        <v>●</v>
      </c>
      <c r="AM1175" s="100" t="str">
        <f t="shared" si="488"/>
        <v>●</v>
      </c>
      <c r="AP1175" s="100" t="str">
        <f t="shared" si="491"/>
        <v>●</v>
      </c>
      <c r="AQ1175" s="100" t="str">
        <f t="shared" si="489"/>
        <v>●</v>
      </c>
      <c r="AR1175" s="100" t="str">
        <f t="shared" si="489"/>
        <v>●</v>
      </c>
      <c r="AS1175" s="100" t="str">
        <f t="shared" si="489"/>
        <v>●</v>
      </c>
    </row>
    <row r="1176" spans="2:45" s="100" customFormat="1" ht="14.25" customHeight="1">
      <c r="B1176" s="102" t="s">
        <v>106</v>
      </c>
      <c r="C1176" s="106">
        <v>39</v>
      </c>
      <c r="D1176" s="107">
        <v>46</v>
      </c>
      <c r="E1176" s="107">
        <v>35</v>
      </c>
      <c r="F1176" s="107">
        <v>45</v>
      </c>
      <c r="G1176" s="107">
        <f>第2表01元データ!AB79</f>
        <v>39</v>
      </c>
      <c r="H1176" s="107">
        <f t="shared" si="492"/>
        <v>-6</v>
      </c>
      <c r="I1176" s="108">
        <f t="shared" si="493"/>
        <v>-13.333333333333334</v>
      </c>
      <c r="J1176" s="102"/>
      <c r="K1176" s="114" t="s">
        <v>106</v>
      </c>
      <c r="L1176" s="106">
        <v>34</v>
      </c>
      <c r="M1176" s="107">
        <v>38</v>
      </c>
      <c r="N1176" s="107">
        <v>22</v>
      </c>
      <c r="O1176" s="107">
        <v>27</v>
      </c>
      <c r="P1176" s="107">
        <f>第2表01元データ!AC79</f>
        <v>21</v>
      </c>
      <c r="Q1176" s="107">
        <f t="shared" si="494"/>
        <v>-6</v>
      </c>
      <c r="R1176" s="108">
        <f t="shared" si="495"/>
        <v>-22.222222222222221</v>
      </c>
      <c r="S1176" s="108"/>
      <c r="T1176" s="100">
        <v>214</v>
      </c>
      <c r="W1176" s="100" t="s">
        <v>368</v>
      </c>
      <c r="X1176" s="100">
        <v>39</v>
      </c>
      <c r="Y1176" s="100">
        <v>39</v>
      </c>
      <c r="Z1176" s="100">
        <v>46</v>
      </c>
      <c r="AA1176" s="100">
        <v>35</v>
      </c>
      <c r="AC1176" s="100" t="s">
        <v>368</v>
      </c>
      <c r="AD1176" s="100">
        <v>18</v>
      </c>
      <c r="AE1176" s="100">
        <v>34</v>
      </c>
      <c r="AF1176" s="100">
        <v>38</v>
      </c>
      <c r="AG1176" s="100">
        <v>22</v>
      </c>
      <c r="AJ1176" s="100" t="str">
        <f t="shared" si="490"/>
        <v>○</v>
      </c>
      <c r="AK1176" s="100" t="str">
        <f t="shared" si="488"/>
        <v>●</v>
      </c>
      <c r="AL1176" s="100" t="str">
        <f t="shared" si="488"/>
        <v>●</v>
      </c>
      <c r="AM1176" s="100" t="str">
        <f t="shared" si="488"/>
        <v>●</v>
      </c>
      <c r="AP1176" s="100" t="str">
        <f t="shared" si="491"/>
        <v>●</v>
      </c>
      <c r="AQ1176" s="100" t="str">
        <f t="shared" si="489"/>
        <v>●</v>
      </c>
      <c r="AR1176" s="100" t="str">
        <f t="shared" si="489"/>
        <v>●</v>
      </c>
      <c r="AS1176" s="100" t="str">
        <f t="shared" si="489"/>
        <v>●</v>
      </c>
    </row>
    <row r="1177" spans="2:45" s="100" customFormat="1" ht="14.25" customHeight="1">
      <c r="B1177" s="102" t="s">
        <v>107</v>
      </c>
      <c r="C1177" s="106">
        <v>42</v>
      </c>
      <c r="D1177" s="107">
        <v>40</v>
      </c>
      <c r="E1177" s="107">
        <v>48</v>
      </c>
      <c r="F1177" s="107">
        <v>35</v>
      </c>
      <c r="G1177" s="107">
        <f>第2表01元データ!AB80</f>
        <v>41</v>
      </c>
      <c r="H1177" s="107">
        <f t="shared" si="492"/>
        <v>6</v>
      </c>
      <c r="I1177" s="108">
        <f t="shared" si="493"/>
        <v>17.142857142857142</v>
      </c>
      <c r="J1177" s="102"/>
      <c r="K1177" s="114" t="s">
        <v>107</v>
      </c>
      <c r="L1177" s="106">
        <v>15</v>
      </c>
      <c r="M1177" s="107">
        <v>33</v>
      </c>
      <c r="N1177" s="107">
        <v>28</v>
      </c>
      <c r="O1177" s="107">
        <v>21</v>
      </c>
      <c r="P1177" s="107">
        <f>第2表01元データ!AC80</f>
        <v>35</v>
      </c>
      <c r="Q1177" s="107">
        <f t="shared" si="494"/>
        <v>14</v>
      </c>
      <c r="R1177" s="108">
        <f t="shared" si="495"/>
        <v>66.666666666666657</v>
      </c>
      <c r="S1177" s="108"/>
      <c r="T1177" s="100">
        <v>215</v>
      </c>
      <c r="W1177" s="100" t="s">
        <v>369</v>
      </c>
      <c r="X1177" s="100">
        <v>35</v>
      </c>
      <c r="Y1177" s="100">
        <v>42</v>
      </c>
      <c r="Z1177" s="100">
        <v>40</v>
      </c>
      <c r="AA1177" s="100">
        <v>48</v>
      </c>
      <c r="AC1177" s="100" t="s">
        <v>369</v>
      </c>
      <c r="AD1177" s="100">
        <v>19</v>
      </c>
      <c r="AE1177" s="100">
        <v>15</v>
      </c>
      <c r="AF1177" s="100">
        <v>33</v>
      </c>
      <c r="AG1177" s="100">
        <v>28</v>
      </c>
      <c r="AJ1177" s="100" t="str">
        <f t="shared" si="490"/>
        <v>●</v>
      </c>
      <c r="AK1177" s="100" t="str">
        <f t="shared" si="488"/>
        <v>●</v>
      </c>
      <c r="AL1177" s="100" t="str">
        <f t="shared" si="488"/>
        <v>●</v>
      </c>
      <c r="AM1177" s="100" t="str">
        <f t="shared" si="488"/>
        <v>●</v>
      </c>
      <c r="AP1177" s="100" t="str">
        <f t="shared" si="491"/>
        <v>●</v>
      </c>
      <c r="AQ1177" s="100" t="str">
        <f t="shared" si="489"/>
        <v>●</v>
      </c>
      <c r="AR1177" s="100" t="str">
        <f t="shared" si="489"/>
        <v>●</v>
      </c>
      <c r="AS1177" s="100" t="str">
        <f t="shared" si="489"/>
        <v>●</v>
      </c>
    </row>
    <row r="1178" spans="2:45" s="100" customFormat="1" ht="14.25" customHeight="1">
      <c r="B1178" s="102" t="s">
        <v>108</v>
      </c>
      <c r="C1178" s="106">
        <v>29</v>
      </c>
      <c r="D1178" s="107">
        <v>30</v>
      </c>
      <c r="E1178" s="107">
        <v>34</v>
      </c>
      <c r="F1178" s="107">
        <v>41</v>
      </c>
      <c r="G1178" s="107">
        <f>第2表01元データ!AB81</f>
        <v>40</v>
      </c>
      <c r="H1178" s="107">
        <f t="shared" si="492"/>
        <v>-1</v>
      </c>
      <c r="I1178" s="108">
        <f t="shared" si="493"/>
        <v>-2.4390243902439024</v>
      </c>
      <c r="J1178" s="102"/>
      <c r="K1178" s="114" t="s">
        <v>108</v>
      </c>
      <c r="L1178" s="106">
        <v>15</v>
      </c>
      <c r="M1178" s="107">
        <v>14</v>
      </c>
      <c r="N1178" s="107">
        <v>22</v>
      </c>
      <c r="O1178" s="107">
        <v>23</v>
      </c>
      <c r="P1178" s="107">
        <f>第2表01元データ!AC81</f>
        <v>21</v>
      </c>
      <c r="Q1178" s="107">
        <f t="shared" si="494"/>
        <v>-2</v>
      </c>
      <c r="R1178" s="108">
        <f t="shared" si="495"/>
        <v>-8.695652173913043</v>
      </c>
      <c r="S1178" s="108"/>
      <c r="T1178" s="100">
        <v>216</v>
      </c>
      <c r="W1178" s="100" t="s">
        <v>370</v>
      </c>
      <c r="X1178" s="100">
        <v>20</v>
      </c>
      <c r="Y1178" s="100">
        <v>29</v>
      </c>
      <c r="Z1178" s="100">
        <v>30</v>
      </c>
      <c r="AA1178" s="100">
        <v>34</v>
      </c>
      <c r="AC1178" s="100" t="s">
        <v>370</v>
      </c>
      <c r="AD1178" s="100">
        <v>9</v>
      </c>
      <c r="AE1178" s="100">
        <v>15</v>
      </c>
      <c r="AF1178" s="100">
        <v>14</v>
      </c>
      <c r="AG1178" s="100">
        <v>22</v>
      </c>
      <c r="AJ1178" s="100" t="str">
        <f t="shared" si="490"/>
        <v>●</v>
      </c>
      <c r="AK1178" s="100" t="str">
        <f t="shared" si="488"/>
        <v>●</v>
      </c>
      <c r="AL1178" s="100" t="str">
        <f t="shared" si="488"/>
        <v>●</v>
      </c>
      <c r="AM1178" s="100" t="str">
        <f t="shared" si="488"/>
        <v>●</v>
      </c>
      <c r="AP1178" s="100" t="str">
        <f t="shared" si="491"/>
        <v>●</v>
      </c>
      <c r="AQ1178" s="100" t="str">
        <f t="shared" si="489"/>
        <v>●</v>
      </c>
      <c r="AR1178" s="100" t="str">
        <f t="shared" si="489"/>
        <v>●</v>
      </c>
      <c r="AS1178" s="100" t="str">
        <f t="shared" si="489"/>
        <v>●</v>
      </c>
    </row>
    <row r="1179" spans="2:45" s="100" customFormat="1" ht="14.25" customHeight="1">
      <c r="B1179" s="102" t="s">
        <v>109</v>
      </c>
      <c r="C1179" s="106">
        <v>15</v>
      </c>
      <c r="D1179" s="107">
        <v>23</v>
      </c>
      <c r="E1179" s="107">
        <v>21</v>
      </c>
      <c r="F1179" s="107">
        <v>25</v>
      </c>
      <c r="G1179" s="107">
        <f>第2表01元データ!AB82</f>
        <v>21</v>
      </c>
      <c r="H1179" s="107">
        <f t="shared" si="492"/>
        <v>-4</v>
      </c>
      <c r="I1179" s="108">
        <f t="shared" si="493"/>
        <v>-16</v>
      </c>
      <c r="J1179" s="102"/>
      <c r="K1179" s="114" t="s">
        <v>109</v>
      </c>
      <c r="L1179" s="106">
        <v>7</v>
      </c>
      <c r="M1179" s="107">
        <v>11</v>
      </c>
      <c r="N1179" s="107">
        <v>9</v>
      </c>
      <c r="O1179" s="107">
        <v>18</v>
      </c>
      <c r="P1179" s="107">
        <f>第2表01元データ!AC82</f>
        <v>13</v>
      </c>
      <c r="Q1179" s="107">
        <f t="shared" si="494"/>
        <v>-5</v>
      </c>
      <c r="R1179" s="108">
        <f t="shared" si="495"/>
        <v>-27.777777777777779</v>
      </c>
      <c r="S1179" s="108"/>
      <c r="T1179" s="100">
        <v>217</v>
      </c>
      <c r="W1179" s="100" t="s">
        <v>371</v>
      </c>
      <c r="X1179" s="100">
        <v>13</v>
      </c>
      <c r="Y1179" s="100">
        <v>15</v>
      </c>
      <c r="Z1179" s="100">
        <v>23</v>
      </c>
      <c r="AA1179" s="100">
        <v>21</v>
      </c>
      <c r="AC1179" s="100" t="s">
        <v>371</v>
      </c>
      <c r="AD1179" s="100">
        <v>10</v>
      </c>
      <c r="AE1179" s="100">
        <v>7</v>
      </c>
      <c r="AF1179" s="100">
        <v>11</v>
      </c>
      <c r="AG1179" s="100">
        <v>9</v>
      </c>
      <c r="AJ1179" s="100" t="str">
        <f t="shared" si="490"/>
        <v>●</v>
      </c>
      <c r="AK1179" s="100" t="str">
        <f t="shared" si="488"/>
        <v>●</v>
      </c>
      <c r="AL1179" s="100" t="str">
        <f t="shared" si="488"/>
        <v>●</v>
      </c>
      <c r="AM1179" s="100" t="str">
        <f t="shared" si="488"/>
        <v>●</v>
      </c>
      <c r="AP1179" s="100" t="str">
        <f t="shared" si="491"/>
        <v>●</v>
      </c>
      <c r="AQ1179" s="100" t="str">
        <f t="shared" si="489"/>
        <v>●</v>
      </c>
      <c r="AR1179" s="100" t="str">
        <f t="shared" si="489"/>
        <v>●</v>
      </c>
      <c r="AS1179" s="100" t="str">
        <f t="shared" si="489"/>
        <v>●</v>
      </c>
    </row>
    <row r="1180" spans="2:45" s="100" customFormat="1" ht="14.25" customHeight="1">
      <c r="B1180" s="102" t="s">
        <v>110</v>
      </c>
      <c r="C1180" s="106">
        <v>8</v>
      </c>
      <c r="D1180" s="107">
        <v>15</v>
      </c>
      <c r="E1180" s="107">
        <v>20</v>
      </c>
      <c r="F1180" s="107">
        <v>19</v>
      </c>
      <c r="G1180" s="107">
        <f>第2表01元データ!AB83</f>
        <v>41</v>
      </c>
      <c r="H1180" s="107">
        <f t="shared" si="492"/>
        <v>22</v>
      </c>
      <c r="I1180" s="108">
        <f t="shared" si="493"/>
        <v>115.78947368421053</v>
      </c>
      <c r="J1180" s="102"/>
      <c r="K1180" s="114" t="s">
        <v>110</v>
      </c>
      <c r="L1180" s="106">
        <v>7</v>
      </c>
      <c r="M1180" s="107">
        <v>9</v>
      </c>
      <c r="N1180" s="107">
        <v>11</v>
      </c>
      <c r="O1180" s="107">
        <v>9</v>
      </c>
      <c r="P1180" s="107">
        <f>第2表01元データ!AC83</f>
        <v>19</v>
      </c>
      <c r="Q1180" s="107">
        <f t="shared" si="494"/>
        <v>10</v>
      </c>
      <c r="R1180" s="108">
        <f t="shared" si="495"/>
        <v>111.11111111111111</v>
      </c>
      <c r="S1180" s="108"/>
      <c r="T1180" s="100">
        <v>218</v>
      </c>
      <c r="W1180" s="100" t="s">
        <v>378</v>
      </c>
      <c r="X1180" s="100">
        <v>7</v>
      </c>
      <c r="Y1180" s="100">
        <v>8</v>
      </c>
      <c r="Z1180" s="100">
        <v>15</v>
      </c>
      <c r="AA1180" s="100">
        <v>20</v>
      </c>
      <c r="AC1180" s="100" t="s">
        <v>378</v>
      </c>
      <c r="AD1180" s="100">
        <v>3</v>
      </c>
      <c r="AE1180" s="100">
        <v>7</v>
      </c>
      <c r="AF1180" s="100">
        <v>9</v>
      </c>
      <c r="AG1180" s="100">
        <v>11</v>
      </c>
      <c r="AJ1180" s="100" t="str">
        <f t="shared" si="490"/>
        <v>●</v>
      </c>
      <c r="AK1180" s="100" t="str">
        <f t="shared" si="488"/>
        <v>●</v>
      </c>
      <c r="AL1180" s="100" t="str">
        <f t="shared" si="488"/>
        <v>●</v>
      </c>
      <c r="AM1180" s="100" t="str">
        <f t="shared" si="488"/>
        <v>●</v>
      </c>
      <c r="AP1180" s="100" t="str">
        <f t="shared" si="491"/>
        <v>●</v>
      </c>
      <c r="AQ1180" s="100" t="str">
        <f t="shared" si="489"/>
        <v>●</v>
      </c>
      <c r="AR1180" s="100" t="str">
        <f t="shared" si="489"/>
        <v>●</v>
      </c>
      <c r="AS1180" s="100" t="str">
        <f t="shared" si="489"/>
        <v>●</v>
      </c>
    </row>
    <row r="1181" spans="2:45" s="100" customFormat="1" ht="14.25" customHeight="1">
      <c r="B1181" s="119" t="s">
        <v>111</v>
      </c>
      <c r="C1181" s="120" t="s">
        <v>313</v>
      </c>
      <c r="D1181" s="116" t="s">
        <v>313</v>
      </c>
      <c r="E1181" s="116" t="s">
        <v>313</v>
      </c>
      <c r="F1181" s="116" t="s">
        <v>313</v>
      </c>
      <c r="G1181" s="107">
        <f>第2表01元データ!AB84</f>
        <v>5</v>
      </c>
      <c r="H1181" s="107"/>
      <c r="I1181" s="108"/>
      <c r="K1181" s="119" t="s">
        <v>111</v>
      </c>
      <c r="L1181" s="120" t="s">
        <v>313</v>
      </c>
      <c r="M1181" s="116" t="s">
        <v>313</v>
      </c>
      <c r="N1181" s="116" t="s">
        <v>313</v>
      </c>
      <c r="O1181" s="116" t="s">
        <v>313</v>
      </c>
      <c r="P1181" s="107">
        <f>第2表01元データ!AC84</f>
        <v>6</v>
      </c>
      <c r="Q1181" s="107"/>
      <c r="R1181" s="108"/>
      <c r="T1181" s="100">
        <v>219</v>
      </c>
    </row>
    <row r="1182" spans="2:45" s="100" customFormat="1" ht="14.25" customHeight="1">
      <c r="B1182" s="118"/>
      <c r="C1182" s="118"/>
      <c r="D1182" s="118"/>
      <c r="E1182" s="118"/>
      <c r="F1182" s="118"/>
      <c r="G1182" s="118"/>
      <c r="H1182" s="118"/>
      <c r="I1182" s="118"/>
      <c r="J1182" s="118"/>
      <c r="K1182" s="118"/>
      <c r="L1182" s="118"/>
      <c r="M1182" s="118"/>
      <c r="N1182" s="118"/>
      <c r="O1182" s="118"/>
      <c r="P1182" s="168"/>
      <c r="W1182" s="100">
        <v>50</v>
      </c>
    </row>
    <row r="1183" spans="2:45" s="100" customFormat="1" ht="14.25" customHeight="1">
      <c r="B1183" s="118"/>
      <c r="C1183" s="118"/>
      <c r="D1183" s="118"/>
      <c r="E1183" s="118"/>
      <c r="F1183" s="118"/>
      <c r="G1183" s="118"/>
      <c r="H1183" s="118"/>
      <c r="I1183" s="118"/>
      <c r="J1183" s="118"/>
      <c r="K1183" s="118"/>
      <c r="L1183" s="118"/>
      <c r="M1183" s="118"/>
      <c r="N1183" s="118"/>
      <c r="O1183" s="118"/>
      <c r="P1183" s="168"/>
    </row>
    <row r="1184" spans="2:45" s="100" customFormat="1" ht="14.25" customHeight="1">
      <c r="B1184" s="118"/>
      <c r="C1184" s="118"/>
      <c r="D1184" s="118"/>
      <c r="E1184" s="118"/>
      <c r="F1184" s="118"/>
      <c r="G1184" s="118"/>
      <c r="H1184" s="118"/>
      <c r="I1184" s="118"/>
      <c r="J1184" s="118"/>
      <c r="K1184" s="118"/>
      <c r="L1184" s="118"/>
      <c r="M1184" s="118"/>
      <c r="N1184" s="118"/>
      <c r="O1184" s="118"/>
      <c r="P1184" s="168"/>
    </row>
    <row r="1185" spans="2:45" s="99" customFormat="1" ht="14.25" customHeight="1">
      <c r="B1185" s="122" t="s">
        <v>139</v>
      </c>
      <c r="K1185" s="99" t="s">
        <v>258</v>
      </c>
      <c r="W1185" s="100"/>
      <c r="X1185" s="100"/>
      <c r="Y1185" s="100"/>
      <c r="Z1185" s="100"/>
      <c r="AA1185" s="100"/>
      <c r="AB1185" s="100"/>
      <c r="AC1185" s="100"/>
      <c r="AD1185" s="100"/>
      <c r="AE1185" s="100"/>
      <c r="AF1185" s="100"/>
      <c r="AG1185" s="100"/>
    </row>
    <row r="1186" spans="2:45" s="100" customFormat="1" ht="14.25" customHeight="1">
      <c r="B1186" s="583" t="s">
        <v>335</v>
      </c>
      <c r="C1186" s="101"/>
      <c r="D1186" s="101"/>
      <c r="E1186" s="101"/>
      <c r="F1186" s="101"/>
      <c r="G1186" s="135"/>
      <c r="H1186" s="131"/>
      <c r="I1186" s="131"/>
      <c r="J1186" s="102"/>
      <c r="K1186" s="583" t="s">
        <v>335</v>
      </c>
      <c r="L1186" s="101"/>
      <c r="M1186" s="101"/>
      <c r="N1186" s="101"/>
      <c r="O1186" s="101"/>
      <c r="P1186" s="135"/>
      <c r="Q1186" s="131"/>
      <c r="R1186" s="131"/>
      <c r="S1186" s="103"/>
    </row>
    <row r="1187" spans="2:45" s="100" customFormat="1" ht="14.25" customHeight="1">
      <c r="B1187" s="584"/>
      <c r="C1187" s="130" t="str">
        <f>$C$4</f>
        <v>平成7年</v>
      </c>
      <c r="D1187" s="130" t="str">
        <f>$D$4</f>
        <v>平成12年</v>
      </c>
      <c r="E1187" s="130" t="str">
        <f>$E$4</f>
        <v>平成17年</v>
      </c>
      <c r="F1187" s="130" t="str">
        <f>$F$4</f>
        <v>平成22年</v>
      </c>
      <c r="G1187" s="130" t="s">
        <v>410</v>
      </c>
      <c r="H1187" s="133" t="str">
        <f>$H$4</f>
        <v>対平成</v>
      </c>
      <c r="I1187" s="134" t="str">
        <f>$I$4</f>
        <v>22年</v>
      </c>
      <c r="J1187" s="102"/>
      <c r="K1187" s="584"/>
      <c r="L1187" s="130" t="str">
        <f>$C$4</f>
        <v>平成7年</v>
      </c>
      <c r="M1187" s="130" t="str">
        <f>$D$4</f>
        <v>平成12年</v>
      </c>
      <c r="N1187" s="130" t="str">
        <f>$E$4</f>
        <v>平成17年</v>
      </c>
      <c r="O1187" s="130" t="str">
        <f>$F$4</f>
        <v>平成22年</v>
      </c>
      <c r="P1187" s="130" t="s">
        <v>410</v>
      </c>
      <c r="Q1187" s="133" t="str">
        <f>$H$4</f>
        <v>対平成</v>
      </c>
      <c r="R1187" s="134" t="str">
        <f>$I$4</f>
        <v>22年</v>
      </c>
      <c r="S1187" s="103"/>
    </row>
    <row r="1188" spans="2:45" s="100" customFormat="1" ht="14.25" customHeight="1">
      <c r="B1188" s="585"/>
      <c r="C1188" s="104"/>
      <c r="D1188" s="104"/>
      <c r="E1188" s="104"/>
      <c r="F1188" s="104"/>
      <c r="G1188" s="104"/>
      <c r="H1188" s="132" t="s">
        <v>88</v>
      </c>
      <c r="I1188" s="133" t="s">
        <v>398</v>
      </c>
      <c r="J1188" s="102"/>
      <c r="K1188" s="585"/>
      <c r="L1188" s="104"/>
      <c r="M1188" s="104"/>
      <c r="N1188" s="104"/>
      <c r="O1188" s="104"/>
      <c r="P1188" s="104"/>
      <c r="Q1188" s="132" t="s">
        <v>88</v>
      </c>
      <c r="R1188" s="133" t="s">
        <v>398</v>
      </c>
      <c r="S1188" s="103"/>
    </row>
    <row r="1189" spans="2:45" s="199" customFormat="1" ht="14.25" customHeight="1">
      <c r="B1189" s="200" t="s">
        <v>90</v>
      </c>
      <c r="C1189" s="198">
        <v>770</v>
      </c>
      <c r="D1189" s="194">
        <v>705</v>
      </c>
      <c r="E1189" s="194">
        <v>671</v>
      </c>
      <c r="F1189" s="194">
        <v>606</v>
      </c>
      <c r="G1189" s="194">
        <f>IF(COUNTIF(G1194:G1212,"x"),"x",IF(SUM(G1194:G1212)=0,"-",SUM(G1194:G1212)))</f>
        <v>494</v>
      </c>
      <c r="H1189" s="193">
        <f t="shared" ref="H1189:H1192" si="496">IF(G1189="x","x",IF(AND(G1189="-",F1189="-"),"-",IF(AND(G1189="-",F1189&gt;0),F1189*-1,IF(AND(G1189&gt;0,F1189="-"),G1189,G1189-F1189))))</f>
        <v>-112</v>
      </c>
      <c r="I1189" s="195">
        <f t="shared" ref="I1189:I1192" si="497">IF(H1189="x","x",IF(H1189="-","-",IF(AND(F1189="-",G1189&gt;0),"皆増",IF(AND(F1189&gt;0,G1189="-"),"皆減",H1189/F1189*100))))</f>
        <v>-18.481848184818482</v>
      </c>
      <c r="J1189" s="196"/>
      <c r="K1189" s="197" t="s">
        <v>90</v>
      </c>
      <c r="L1189" s="198">
        <v>20</v>
      </c>
      <c r="M1189" s="194">
        <v>15</v>
      </c>
      <c r="N1189" s="194" t="s">
        <v>404</v>
      </c>
      <c r="O1189" s="297" t="s">
        <v>337</v>
      </c>
      <c r="P1189" s="298" t="str">
        <f>IF(COUNTIF(P1194:P1212,"x"),"x",IF(SUM(P1194:P1212)=0,"-",SUM(P1194:P1212)))</f>
        <v>x</v>
      </c>
      <c r="Q1189" s="107" t="str">
        <f t="shared" ref="Q1189:Q1192" si="498">IF(P1189="x","x",IF(AND(P1189="-",O1189="-"),"-",IF(AND(P1189="-",O1189&gt;0),O1189*-1,IF(AND(P1189&gt;0,O1189="-"),P1189,P1189-O1189))))</f>
        <v>x</v>
      </c>
      <c r="R1189" s="108" t="str">
        <f t="shared" ref="R1189:R1192" si="499">IF(Q1189="x","x",IF(Q1189="-","-",IF(AND(O1189="-",P1189&gt;0),"皆増",IF(AND(O1189&gt;0,P1189="-"),"皆減",Q1189/O1189*100))))</f>
        <v>x</v>
      </c>
      <c r="S1189" s="195"/>
      <c r="W1189" s="199" t="s">
        <v>373</v>
      </c>
      <c r="X1189" s="199">
        <v>870</v>
      </c>
      <c r="Y1189" s="199">
        <v>770</v>
      </c>
      <c r="Z1189" s="199">
        <v>705</v>
      </c>
      <c r="AA1189" s="199">
        <v>671</v>
      </c>
      <c r="AC1189" s="199" t="s">
        <v>373</v>
      </c>
      <c r="AD1189" s="199">
        <v>28</v>
      </c>
      <c r="AE1189" s="199">
        <v>20</v>
      </c>
      <c r="AF1189" s="199">
        <v>15</v>
      </c>
      <c r="AG1189" s="199" t="s">
        <v>313</v>
      </c>
      <c r="AJ1189" s="199" t="str">
        <f>IF(C1189=X1189,"○","●")</f>
        <v>●</v>
      </c>
      <c r="AK1189" s="199" t="str">
        <f t="shared" ref="AK1189:AM1211" si="500">IF(D1189=Y1189,"○","●")</f>
        <v>●</v>
      </c>
      <c r="AL1189" s="199" t="str">
        <f t="shared" si="500"/>
        <v>●</v>
      </c>
      <c r="AM1189" s="199" t="str">
        <f t="shared" si="500"/>
        <v>●</v>
      </c>
      <c r="AP1189" s="199" t="str">
        <f>IF(L1189=AD1189,"○","●")</f>
        <v>●</v>
      </c>
      <c r="AQ1189" s="199" t="str">
        <f t="shared" ref="AQ1189:AS1211" si="501">IF(M1189=AE1189,"○","●")</f>
        <v>●</v>
      </c>
      <c r="AR1189" s="199" t="str">
        <f t="shared" si="501"/>
        <v>●</v>
      </c>
      <c r="AS1189" s="204" t="str">
        <f t="shared" si="501"/>
        <v>●</v>
      </c>
    </row>
    <row r="1190" spans="2:45" s="100" customFormat="1" ht="14.25" customHeight="1">
      <c r="B1190" s="105" t="s">
        <v>91</v>
      </c>
      <c r="C1190" s="106">
        <v>79</v>
      </c>
      <c r="D1190" s="107">
        <v>63</v>
      </c>
      <c r="E1190" s="107">
        <v>54</v>
      </c>
      <c r="F1190" s="107">
        <v>59</v>
      </c>
      <c r="G1190" s="107">
        <f>IF(COUNTIF(G1194:G1196,"x"),"x",IF(SUM(G1194:G1196)=0,"-",SUM(G1194:G1196)))</f>
        <v>26</v>
      </c>
      <c r="H1190" s="107">
        <f t="shared" si="496"/>
        <v>-33</v>
      </c>
      <c r="I1190" s="108">
        <f t="shared" si="497"/>
        <v>-55.932203389830505</v>
      </c>
      <c r="J1190" s="102"/>
      <c r="K1190" s="109" t="s">
        <v>91</v>
      </c>
      <c r="L1190" s="106">
        <v>3</v>
      </c>
      <c r="M1190" s="107" t="s">
        <v>313</v>
      </c>
      <c r="N1190" s="123" t="s">
        <v>337</v>
      </c>
      <c r="O1190" s="116" t="s">
        <v>337</v>
      </c>
      <c r="P1190" s="107" t="str">
        <f>IF(COUNTIF(P1194:P1196,"x"),"x",IF(SUM(P1194:P1196)=0,"-",SUM(P1194:P1196)))</f>
        <v>x</v>
      </c>
      <c r="Q1190" s="107" t="str">
        <f t="shared" si="498"/>
        <v>x</v>
      </c>
      <c r="R1190" s="108" t="str">
        <f t="shared" si="499"/>
        <v>x</v>
      </c>
      <c r="S1190" s="108"/>
      <c r="W1190" s="100" t="s">
        <v>374</v>
      </c>
      <c r="X1190" s="100">
        <v>110</v>
      </c>
      <c r="Y1190" s="100">
        <v>79</v>
      </c>
      <c r="Z1190" s="100">
        <v>63</v>
      </c>
      <c r="AA1190" s="100">
        <v>54</v>
      </c>
      <c r="AC1190" s="100" t="s">
        <v>374</v>
      </c>
      <c r="AD1190" s="100">
        <v>4</v>
      </c>
      <c r="AE1190" s="100">
        <v>3</v>
      </c>
      <c r="AF1190" s="100" t="s">
        <v>313</v>
      </c>
      <c r="AG1190" s="100" t="s">
        <v>313</v>
      </c>
      <c r="AJ1190" s="100" t="str">
        <f t="shared" ref="AJ1190:AJ1211" si="502">IF(C1190=X1190,"○","●")</f>
        <v>●</v>
      </c>
      <c r="AK1190" s="100" t="str">
        <f t="shared" si="500"/>
        <v>●</v>
      </c>
      <c r="AL1190" s="100" t="str">
        <f t="shared" si="500"/>
        <v>●</v>
      </c>
      <c r="AM1190" s="100" t="str">
        <f t="shared" si="500"/>
        <v>●</v>
      </c>
      <c r="AP1190" s="100" t="str">
        <f t="shared" ref="AP1190:AP1211" si="503">IF(L1190=AD1190,"○","●")</f>
        <v>●</v>
      </c>
      <c r="AQ1190" s="100" t="str">
        <f t="shared" si="501"/>
        <v>●</v>
      </c>
      <c r="AR1190" s="100" t="str">
        <f t="shared" si="501"/>
        <v>●</v>
      </c>
      <c r="AS1190" s="170" t="str">
        <f>IF(O1190=AG1190,"○","●")</f>
        <v>●</v>
      </c>
    </row>
    <row r="1191" spans="2:45" s="100" customFormat="1" ht="14.25" customHeight="1">
      <c r="B1191" s="105" t="s">
        <v>92</v>
      </c>
      <c r="C1191" s="106">
        <v>506</v>
      </c>
      <c r="D1191" s="107">
        <v>455</v>
      </c>
      <c r="E1191" s="107">
        <v>434</v>
      </c>
      <c r="F1191" s="107">
        <v>358</v>
      </c>
      <c r="G1191" s="296">
        <f>IF(COUNTIF(G1197:G1206,"x"),"x",IF(SUM(G1197:G1206)=0,"-",SUM(G1197:G1206)))</f>
        <v>277</v>
      </c>
      <c r="H1191" s="107">
        <f t="shared" si="496"/>
        <v>-81</v>
      </c>
      <c r="I1191" s="108">
        <f t="shared" si="497"/>
        <v>-22.625698324022348</v>
      </c>
      <c r="J1191" s="102"/>
      <c r="K1191" s="109" t="s">
        <v>92</v>
      </c>
      <c r="L1191" s="106">
        <v>11</v>
      </c>
      <c r="M1191" s="107">
        <v>10</v>
      </c>
      <c r="N1191" s="107" t="s">
        <v>337</v>
      </c>
      <c r="O1191" s="116" t="s">
        <v>337</v>
      </c>
      <c r="P1191" s="296" t="str">
        <f>IF(COUNTIF(P1197:P1206,"x"),"x",IF(SUM(P1197:P1206)=0,"-",SUM(P1197:P1206)))</f>
        <v>x</v>
      </c>
      <c r="Q1191" s="107" t="str">
        <f t="shared" si="498"/>
        <v>x</v>
      </c>
      <c r="R1191" s="108" t="str">
        <f t="shared" si="499"/>
        <v>x</v>
      </c>
      <c r="S1191" s="108"/>
      <c r="W1191" s="100" t="s">
        <v>375</v>
      </c>
      <c r="X1191" s="100">
        <v>594</v>
      </c>
      <c r="Y1191" s="100">
        <v>506</v>
      </c>
      <c r="Z1191" s="100">
        <v>455</v>
      </c>
      <c r="AA1191" s="100">
        <v>434</v>
      </c>
      <c r="AC1191" s="100" t="s">
        <v>375</v>
      </c>
      <c r="AD1191" s="100">
        <v>22</v>
      </c>
      <c r="AE1191" s="100">
        <v>11</v>
      </c>
      <c r="AF1191" s="100">
        <v>10</v>
      </c>
      <c r="AG1191" s="100" t="s">
        <v>313</v>
      </c>
      <c r="AJ1191" s="100" t="str">
        <f t="shared" si="502"/>
        <v>●</v>
      </c>
      <c r="AK1191" s="100" t="str">
        <f t="shared" si="500"/>
        <v>●</v>
      </c>
      <c r="AL1191" s="100" t="str">
        <f>IF(E1191=Z1191,"○","●")</f>
        <v>●</v>
      </c>
      <c r="AM1191" s="100" t="str">
        <f t="shared" si="500"/>
        <v>●</v>
      </c>
      <c r="AP1191" s="100" t="str">
        <f t="shared" si="503"/>
        <v>●</v>
      </c>
      <c r="AQ1191" s="100" t="str">
        <f t="shared" si="501"/>
        <v>●</v>
      </c>
      <c r="AR1191" s="100" t="str">
        <f t="shared" si="501"/>
        <v>●</v>
      </c>
      <c r="AS1191" s="170" t="str">
        <f t="shared" si="501"/>
        <v>●</v>
      </c>
    </row>
    <row r="1192" spans="2:45" s="100" customFormat="1" ht="14.25" customHeight="1">
      <c r="B1192" s="105" t="s">
        <v>93</v>
      </c>
      <c r="C1192" s="106">
        <v>185</v>
      </c>
      <c r="D1192" s="107">
        <v>187</v>
      </c>
      <c r="E1192" s="107">
        <v>183</v>
      </c>
      <c r="F1192" s="107">
        <v>189</v>
      </c>
      <c r="G1192" s="107">
        <f>IF(COUNTIF(G1207:G1211,"x"),"x",IF(SUM(G1207,G1211)=0,"-",SUM(G1207:G1211)))</f>
        <v>176</v>
      </c>
      <c r="H1192" s="107">
        <f t="shared" si="496"/>
        <v>-13</v>
      </c>
      <c r="I1192" s="108">
        <f t="shared" si="497"/>
        <v>-6.8783068783068781</v>
      </c>
      <c r="J1192" s="102"/>
      <c r="K1192" s="109" t="s">
        <v>93</v>
      </c>
      <c r="L1192" s="106">
        <v>6</v>
      </c>
      <c r="M1192" s="107">
        <v>5</v>
      </c>
      <c r="N1192" s="107" t="s">
        <v>337</v>
      </c>
      <c r="O1192" s="116" t="s">
        <v>337</v>
      </c>
      <c r="P1192" s="107" t="str">
        <f>IF(COUNTIF(P1207:P1211,"x"),"x",IF(SUM(P1207,P1211)=0,"-",SUM(P1207:P1211)))</f>
        <v>x</v>
      </c>
      <c r="Q1192" s="107" t="str">
        <f t="shared" si="498"/>
        <v>x</v>
      </c>
      <c r="R1192" s="108" t="str">
        <f t="shared" si="499"/>
        <v>x</v>
      </c>
      <c r="S1192" s="108"/>
      <c r="W1192" s="100" t="s">
        <v>376</v>
      </c>
      <c r="X1192" s="100">
        <v>166</v>
      </c>
      <c r="Y1192" s="100">
        <v>185</v>
      </c>
      <c r="Z1192" s="100">
        <v>187</v>
      </c>
      <c r="AA1192" s="100">
        <v>183</v>
      </c>
      <c r="AC1192" s="100" t="s">
        <v>376</v>
      </c>
      <c r="AD1192" s="100">
        <v>2</v>
      </c>
      <c r="AE1192" s="100">
        <v>6</v>
      </c>
      <c r="AF1192" s="100">
        <v>5</v>
      </c>
      <c r="AG1192" s="100" t="s">
        <v>313</v>
      </c>
      <c r="AJ1192" s="100" t="str">
        <f t="shared" si="502"/>
        <v>●</v>
      </c>
      <c r="AK1192" s="100" t="str">
        <f t="shared" si="500"/>
        <v>●</v>
      </c>
      <c r="AL1192" s="100" t="str">
        <f t="shared" si="500"/>
        <v>●</v>
      </c>
      <c r="AM1192" s="100" t="str">
        <f t="shared" si="500"/>
        <v>●</v>
      </c>
      <c r="AP1192" s="100" t="str">
        <f t="shared" si="503"/>
        <v>●</v>
      </c>
      <c r="AQ1192" s="100" t="str">
        <f t="shared" si="501"/>
        <v>●</v>
      </c>
      <c r="AR1192" s="100" t="str">
        <f t="shared" si="501"/>
        <v>●</v>
      </c>
      <c r="AS1192" s="170" t="str">
        <f t="shared" si="501"/>
        <v>●</v>
      </c>
    </row>
    <row r="1193" spans="2:45" s="100" customFormat="1" ht="14.25" customHeight="1">
      <c r="B1193" s="102"/>
      <c r="C1193" s="106"/>
      <c r="D1193" s="112"/>
      <c r="E1193" s="112"/>
      <c r="F1193" s="112"/>
      <c r="G1193" s="112"/>
      <c r="H1193" s="112"/>
      <c r="I1193" s="113"/>
      <c r="J1193" s="102"/>
      <c r="K1193" s="114"/>
      <c r="L1193" s="106"/>
      <c r="M1193" s="112"/>
      <c r="N1193" s="112"/>
      <c r="O1193" s="112"/>
      <c r="P1193" s="112"/>
      <c r="Q1193" s="112"/>
      <c r="R1193" s="113"/>
      <c r="S1193" s="113"/>
      <c r="AJ1193" s="100" t="str">
        <f t="shared" si="502"/>
        <v>○</v>
      </c>
      <c r="AK1193" s="100" t="str">
        <f t="shared" si="500"/>
        <v>○</v>
      </c>
      <c r="AL1193" s="100" t="str">
        <f t="shared" si="500"/>
        <v>○</v>
      </c>
      <c r="AM1193" s="100" t="str">
        <f t="shared" si="500"/>
        <v>○</v>
      </c>
      <c r="AP1193" s="100" t="str">
        <f t="shared" si="503"/>
        <v>○</v>
      </c>
      <c r="AQ1193" s="100" t="str">
        <f t="shared" si="501"/>
        <v>○</v>
      </c>
      <c r="AR1193" s="100" t="str">
        <f t="shared" si="501"/>
        <v>○</v>
      </c>
      <c r="AS1193" s="100" t="str">
        <f t="shared" si="501"/>
        <v>○</v>
      </c>
    </row>
    <row r="1194" spans="2:45" s="100" customFormat="1" ht="14.25" customHeight="1">
      <c r="B1194" s="102" t="s">
        <v>94</v>
      </c>
      <c r="C1194" s="106">
        <v>20</v>
      </c>
      <c r="D1194" s="107">
        <v>27</v>
      </c>
      <c r="E1194" s="107">
        <v>19</v>
      </c>
      <c r="F1194" s="107">
        <v>19</v>
      </c>
      <c r="G1194" s="107">
        <f t="shared" ref="G1194:G1212" si="504">IF(COUNTIF(G1224:G1254,"x"),"x",IF(SUM(G1224,G1254)=0,"-",SUM(G1224,G1254)))</f>
        <v>7</v>
      </c>
      <c r="H1194" s="107">
        <f>IF(G1194="x","x",IF(AND(G1194="-",F1194="-"),"-",IF(AND(G1194="-",F1194&gt;0),F1194*-1,IF(AND(G1194&gt;0,F1194="-"),G1194,G1194-F1194))))</f>
        <v>-12</v>
      </c>
      <c r="I1194" s="108">
        <f>IF(H1194="x","x",IF(H1194="-","-",IF(AND(F1194="-",G1194&gt;0),"皆増",IF(AND(F1194&gt;0,G1194="-"),"皆減",H1194/F1194*100))))</f>
        <v>-63.157894736842103</v>
      </c>
      <c r="J1194" s="102"/>
      <c r="K1194" s="114" t="s">
        <v>94</v>
      </c>
      <c r="L1194" s="120">
        <v>1</v>
      </c>
      <c r="M1194" s="107" t="s">
        <v>313</v>
      </c>
      <c r="N1194" s="123" t="s">
        <v>337</v>
      </c>
      <c r="O1194" s="116" t="s">
        <v>337</v>
      </c>
      <c r="P1194" s="107" t="str">
        <f t="shared" ref="P1194:P1212" si="505">IF(COUNTIF(P1224:P1254,"x"),"x",IF(SUM(P1224,P1254)=0,"-",SUM(P1224,P1254)))</f>
        <v>x</v>
      </c>
      <c r="Q1194" s="107" t="str">
        <f>IF(P1194="x","x",IF(AND(P1194="-",O1194="-"),"-",IF(AND(P1194="-",O1194&gt;0),O1194*-1,IF(AND(P1194&gt;0,O1194="-"),P1194,P1194-O1194))))</f>
        <v>x</v>
      </c>
      <c r="R1194" s="108" t="str">
        <f>IF(Q1194="x","x",IF(Q1194="-","-",IF(AND(O1194="-",P1194&gt;0),"皆増",IF(AND(O1194&gt;0,P1194="-"),"皆減",Q1194/O1194*100))))</f>
        <v>x</v>
      </c>
      <c r="S1194" s="108"/>
      <c r="W1194" s="100" t="s">
        <v>377</v>
      </c>
      <c r="X1194" s="100">
        <v>27</v>
      </c>
      <c r="Y1194" s="100">
        <v>20</v>
      </c>
      <c r="Z1194" s="100">
        <v>27</v>
      </c>
      <c r="AA1194" s="100">
        <v>19</v>
      </c>
      <c r="AC1194" s="100" t="s">
        <v>377</v>
      </c>
      <c r="AD1194" s="100" t="s">
        <v>313</v>
      </c>
      <c r="AE1194" s="100">
        <v>1</v>
      </c>
      <c r="AF1194" s="100" t="s">
        <v>313</v>
      </c>
      <c r="AG1194" s="100" t="s">
        <v>313</v>
      </c>
      <c r="AJ1194" s="100" t="str">
        <f t="shared" si="502"/>
        <v>●</v>
      </c>
      <c r="AK1194" s="100" t="str">
        <f t="shared" si="500"/>
        <v>●</v>
      </c>
      <c r="AL1194" s="100" t="str">
        <f t="shared" si="500"/>
        <v>●</v>
      </c>
      <c r="AM1194" s="100" t="str">
        <f t="shared" si="500"/>
        <v>○</v>
      </c>
      <c r="AP1194" s="100" t="str">
        <f t="shared" si="503"/>
        <v>●</v>
      </c>
      <c r="AQ1194" s="100" t="str">
        <f t="shared" si="501"/>
        <v>●</v>
      </c>
      <c r="AR1194" s="100" t="str">
        <f t="shared" si="501"/>
        <v>●</v>
      </c>
      <c r="AS1194" s="170" t="str">
        <f t="shared" si="501"/>
        <v>●</v>
      </c>
    </row>
    <row r="1195" spans="2:45" s="100" customFormat="1" ht="14.25" customHeight="1">
      <c r="B1195" s="102" t="s">
        <v>95</v>
      </c>
      <c r="C1195" s="106">
        <v>25</v>
      </c>
      <c r="D1195" s="107">
        <v>14</v>
      </c>
      <c r="E1195" s="107">
        <v>22</v>
      </c>
      <c r="F1195" s="107">
        <v>16</v>
      </c>
      <c r="G1195" s="107">
        <f t="shared" si="504"/>
        <v>7</v>
      </c>
      <c r="H1195" s="107">
        <f t="shared" ref="H1195:H1211" si="506">IF(G1195="x","x",IF(AND(G1195="-",F1195="-"),"-",IF(AND(G1195="-",F1195&gt;0),F1195*-1,IF(AND(G1195&gt;0,F1195="-"),G1195,G1195-F1195))))</f>
        <v>-9</v>
      </c>
      <c r="I1195" s="108">
        <f t="shared" ref="I1195:I1211" si="507">IF(H1195="x","x",IF(H1195="-","-",IF(AND(F1195="-",G1195&gt;0),"皆増",IF(AND(F1195&gt;0,G1195="-"),"皆減",H1195/F1195*100))))</f>
        <v>-56.25</v>
      </c>
      <c r="J1195" s="102"/>
      <c r="K1195" s="114" t="s">
        <v>95</v>
      </c>
      <c r="L1195" s="106" t="s">
        <v>313</v>
      </c>
      <c r="M1195" s="123" t="s">
        <v>313</v>
      </c>
      <c r="N1195" s="123" t="s">
        <v>337</v>
      </c>
      <c r="O1195" s="116" t="s">
        <v>337</v>
      </c>
      <c r="P1195" s="107" t="str">
        <f t="shared" si="505"/>
        <v>x</v>
      </c>
      <c r="Q1195" s="107" t="str">
        <f t="shared" ref="Q1195:Q1211" si="508">IF(P1195="x","x",IF(AND(P1195="-",O1195="-"),"-",IF(AND(P1195="-",O1195&gt;0),O1195*-1,IF(AND(P1195&gt;0,O1195="-"),P1195,P1195-O1195))))</f>
        <v>x</v>
      </c>
      <c r="R1195" s="108" t="str">
        <f t="shared" ref="R1195:R1211" si="509">IF(Q1195="x","x",IF(Q1195="-","-",IF(AND(O1195="-",P1195&gt;0),"皆増",IF(AND(O1195&gt;0,P1195="-"),"皆減",Q1195/O1195*100))))</f>
        <v>x</v>
      </c>
      <c r="S1195" s="108"/>
      <c r="W1195" s="100" t="s">
        <v>356</v>
      </c>
      <c r="X1195" s="100">
        <v>38</v>
      </c>
      <c r="Y1195" s="100">
        <v>25</v>
      </c>
      <c r="Z1195" s="100">
        <v>14</v>
      </c>
      <c r="AA1195" s="100">
        <v>22</v>
      </c>
      <c r="AC1195" s="100" t="s">
        <v>356</v>
      </c>
      <c r="AD1195" s="100">
        <v>2</v>
      </c>
      <c r="AE1195" s="100" t="s">
        <v>313</v>
      </c>
      <c r="AF1195" s="100" t="s">
        <v>313</v>
      </c>
      <c r="AG1195" s="100" t="s">
        <v>313</v>
      </c>
      <c r="AJ1195" s="100" t="str">
        <f t="shared" si="502"/>
        <v>●</v>
      </c>
      <c r="AK1195" s="100" t="str">
        <f t="shared" si="500"/>
        <v>●</v>
      </c>
      <c r="AL1195" s="100" t="str">
        <f t="shared" si="500"/>
        <v>●</v>
      </c>
      <c r="AM1195" s="100" t="str">
        <f t="shared" si="500"/>
        <v>●</v>
      </c>
      <c r="AP1195" s="100" t="str">
        <f t="shared" si="503"/>
        <v>●</v>
      </c>
      <c r="AQ1195" s="100" t="str">
        <f t="shared" si="501"/>
        <v>○</v>
      </c>
      <c r="AR1195" s="100" t="str">
        <f t="shared" si="501"/>
        <v>●</v>
      </c>
      <c r="AS1195" s="170" t="str">
        <f t="shared" si="501"/>
        <v>●</v>
      </c>
    </row>
    <row r="1196" spans="2:45" s="100" customFormat="1" ht="14.25" customHeight="1">
      <c r="B1196" s="102" t="s">
        <v>96</v>
      </c>
      <c r="C1196" s="106">
        <v>34</v>
      </c>
      <c r="D1196" s="107">
        <v>22</v>
      </c>
      <c r="E1196" s="107">
        <v>13</v>
      </c>
      <c r="F1196" s="107">
        <v>24</v>
      </c>
      <c r="G1196" s="107">
        <f t="shared" si="504"/>
        <v>12</v>
      </c>
      <c r="H1196" s="107">
        <f t="shared" si="506"/>
        <v>-12</v>
      </c>
      <c r="I1196" s="108">
        <f t="shared" si="507"/>
        <v>-50</v>
      </c>
      <c r="J1196" s="102"/>
      <c r="K1196" s="114" t="s">
        <v>96</v>
      </c>
      <c r="L1196" s="106">
        <v>2</v>
      </c>
      <c r="M1196" s="107" t="s">
        <v>313</v>
      </c>
      <c r="N1196" s="123" t="s">
        <v>337</v>
      </c>
      <c r="O1196" s="116" t="s">
        <v>337</v>
      </c>
      <c r="P1196" s="107" t="str">
        <f t="shared" si="505"/>
        <v>x</v>
      </c>
      <c r="Q1196" s="107" t="str">
        <f t="shared" si="508"/>
        <v>x</v>
      </c>
      <c r="R1196" s="108" t="str">
        <f t="shared" si="509"/>
        <v>x</v>
      </c>
      <c r="S1196" s="108"/>
      <c r="W1196" s="100" t="s">
        <v>357</v>
      </c>
      <c r="X1196" s="100">
        <v>45</v>
      </c>
      <c r="Y1196" s="100">
        <v>34</v>
      </c>
      <c r="Z1196" s="100">
        <v>22</v>
      </c>
      <c r="AA1196" s="100">
        <v>13</v>
      </c>
      <c r="AC1196" s="100" t="s">
        <v>357</v>
      </c>
      <c r="AD1196" s="100">
        <v>2</v>
      </c>
      <c r="AE1196" s="100">
        <v>2</v>
      </c>
      <c r="AF1196" s="100" t="s">
        <v>313</v>
      </c>
      <c r="AG1196" s="100" t="s">
        <v>313</v>
      </c>
      <c r="AJ1196" s="100" t="str">
        <f t="shared" si="502"/>
        <v>●</v>
      </c>
      <c r="AK1196" s="100" t="str">
        <f t="shared" si="500"/>
        <v>●</v>
      </c>
      <c r="AL1196" s="100" t="str">
        <f t="shared" si="500"/>
        <v>●</v>
      </c>
      <c r="AM1196" s="100" t="str">
        <f t="shared" si="500"/>
        <v>●</v>
      </c>
      <c r="AP1196" s="100" t="str">
        <f t="shared" si="503"/>
        <v>○</v>
      </c>
      <c r="AQ1196" s="100" t="str">
        <f t="shared" si="501"/>
        <v>●</v>
      </c>
      <c r="AR1196" s="100" t="str">
        <f t="shared" si="501"/>
        <v>●</v>
      </c>
      <c r="AS1196" s="170" t="str">
        <f t="shared" si="501"/>
        <v>●</v>
      </c>
    </row>
    <row r="1197" spans="2:45" s="100" customFormat="1" ht="14.25" customHeight="1">
      <c r="B1197" s="102" t="s">
        <v>97</v>
      </c>
      <c r="C1197" s="106">
        <v>46</v>
      </c>
      <c r="D1197" s="107">
        <v>36</v>
      </c>
      <c r="E1197" s="107">
        <v>24</v>
      </c>
      <c r="F1197" s="107">
        <v>15</v>
      </c>
      <c r="G1197" s="107">
        <f t="shared" si="504"/>
        <v>19</v>
      </c>
      <c r="H1197" s="107">
        <f t="shared" si="506"/>
        <v>4</v>
      </c>
      <c r="I1197" s="108">
        <f t="shared" si="507"/>
        <v>26.666666666666668</v>
      </c>
      <c r="J1197" s="102"/>
      <c r="K1197" s="114" t="s">
        <v>97</v>
      </c>
      <c r="L1197" s="106">
        <v>2</v>
      </c>
      <c r="M1197" s="107">
        <v>2</v>
      </c>
      <c r="N1197" s="107" t="s">
        <v>337</v>
      </c>
      <c r="O1197" s="116" t="s">
        <v>337</v>
      </c>
      <c r="P1197" s="107" t="str">
        <f t="shared" si="505"/>
        <v>x</v>
      </c>
      <c r="Q1197" s="107" t="str">
        <f t="shared" si="508"/>
        <v>x</v>
      </c>
      <c r="R1197" s="108" t="str">
        <f t="shared" si="509"/>
        <v>x</v>
      </c>
      <c r="S1197" s="108"/>
      <c r="W1197" s="100" t="s">
        <v>358</v>
      </c>
      <c r="X1197" s="100">
        <v>58</v>
      </c>
      <c r="Y1197" s="100">
        <v>46</v>
      </c>
      <c r="Z1197" s="100">
        <v>36</v>
      </c>
      <c r="AA1197" s="100">
        <v>24</v>
      </c>
      <c r="AC1197" s="100" t="s">
        <v>358</v>
      </c>
      <c r="AD1197" s="100">
        <v>1</v>
      </c>
      <c r="AE1197" s="100">
        <v>2</v>
      </c>
      <c r="AF1197" s="100">
        <v>2</v>
      </c>
      <c r="AG1197" s="100" t="s">
        <v>313</v>
      </c>
      <c r="AJ1197" s="100" t="str">
        <f t="shared" si="502"/>
        <v>●</v>
      </c>
      <c r="AK1197" s="100" t="str">
        <f t="shared" si="500"/>
        <v>●</v>
      </c>
      <c r="AL1197" s="100" t="str">
        <f t="shared" si="500"/>
        <v>●</v>
      </c>
      <c r="AM1197" s="100" t="str">
        <f t="shared" si="500"/>
        <v>●</v>
      </c>
      <c r="AP1197" s="100" t="str">
        <f t="shared" si="503"/>
        <v>●</v>
      </c>
      <c r="AQ1197" s="100" t="str">
        <f t="shared" si="501"/>
        <v>○</v>
      </c>
      <c r="AR1197" s="100" t="str">
        <f t="shared" si="501"/>
        <v>●</v>
      </c>
      <c r="AS1197" s="170" t="str">
        <f t="shared" si="501"/>
        <v>●</v>
      </c>
    </row>
    <row r="1198" spans="2:45" s="100" customFormat="1" ht="14.25" customHeight="1">
      <c r="B1198" s="102" t="s">
        <v>98</v>
      </c>
      <c r="C1198" s="106">
        <v>63</v>
      </c>
      <c r="D1198" s="107">
        <v>46</v>
      </c>
      <c r="E1198" s="107">
        <v>45</v>
      </c>
      <c r="F1198" s="107">
        <v>28</v>
      </c>
      <c r="G1198" s="107">
        <f t="shared" si="504"/>
        <v>21</v>
      </c>
      <c r="H1198" s="107">
        <f t="shared" si="506"/>
        <v>-7</v>
      </c>
      <c r="I1198" s="108">
        <f t="shared" si="507"/>
        <v>-25</v>
      </c>
      <c r="J1198" s="102"/>
      <c r="K1198" s="114" t="s">
        <v>98</v>
      </c>
      <c r="L1198" s="106">
        <v>1</v>
      </c>
      <c r="M1198" s="107">
        <v>1</v>
      </c>
      <c r="N1198" s="107" t="s">
        <v>337</v>
      </c>
      <c r="O1198" s="116" t="s">
        <v>337</v>
      </c>
      <c r="P1198" s="107" t="str">
        <f t="shared" si="505"/>
        <v>x</v>
      </c>
      <c r="Q1198" s="107" t="str">
        <f t="shared" si="508"/>
        <v>x</v>
      </c>
      <c r="R1198" s="108" t="str">
        <f t="shared" si="509"/>
        <v>x</v>
      </c>
      <c r="S1198" s="108"/>
      <c r="W1198" s="100" t="s">
        <v>359</v>
      </c>
      <c r="X1198" s="100">
        <v>67</v>
      </c>
      <c r="Y1198" s="100">
        <v>63</v>
      </c>
      <c r="Z1198" s="100">
        <v>46</v>
      </c>
      <c r="AA1198" s="100">
        <v>45</v>
      </c>
      <c r="AC1198" s="100" t="s">
        <v>359</v>
      </c>
      <c r="AD1198" s="100">
        <v>5</v>
      </c>
      <c r="AE1198" s="100">
        <v>1</v>
      </c>
      <c r="AF1198" s="100">
        <v>1</v>
      </c>
      <c r="AG1198" s="100" t="s">
        <v>313</v>
      </c>
      <c r="AJ1198" s="100" t="str">
        <f t="shared" si="502"/>
        <v>●</v>
      </c>
      <c r="AK1198" s="100" t="str">
        <f t="shared" si="500"/>
        <v>●</v>
      </c>
      <c r="AL1198" s="100" t="str">
        <f t="shared" si="500"/>
        <v>●</v>
      </c>
      <c r="AM1198" s="100" t="str">
        <f t="shared" si="500"/>
        <v>●</v>
      </c>
      <c r="AP1198" s="100" t="str">
        <f t="shared" si="503"/>
        <v>●</v>
      </c>
      <c r="AQ1198" s="100" t="str">
        <f t="shared" si="501"/>
        <v>○</v>
      </c>
      <c r="AR1198" s="100" t="str">
        <f t="shared" si="501"/>
        <v>●</v>
      </c>
      <c r="AS1198" s="170" t="str">
        <f t="shared" si="501"/>
        <v>●</v>
      </c>
    </row>
    <row r="1199" spans="2:45" s="100" customFormat="1" ht="14.25" customHeight="1">
      <c r="B1199" s="102" t="s">
        <v>99</v>
      </c>
      <c r="C1199" s="106">
        <v>43</v>
      </c>
      <c r="D1199" s="107">
        <v>53</v>
      </c>
      <c r="E1199" s="107">
        <v>49</v>
      </c>
      <c r="F1199" s="107">
        <v>43</v>
      </c>
      <c r="G1199" s="107">
        <f t="shared" si="504"/>
        <v>25</v>
      </c>
      <c r="H1199" s="107">
        <f t="shared" si="506"/>
        <v>-18</v>
      </c>
      <c r="I1199" s="108">
        <f t="shared" si="507"/>
        <v>-41.860465116279073</v>
      </c>
      <c r="J1199" s="102"/>
      <c r="K1199" s="114" t="s">
        <v>99</v>
      </c>
      <c r="L1199" s="106" t="s">
        <v>313</v>
      </c>
      <c r="M1199" s="123" t="s">
        <v>313</v>
      </c>
      <c r="N1199" s="123" t="s">
        <v>337</v>
      </c>
      <c r="O1199" s="116" t="s">
        <v>337</v>
      </c>
      <c r="P1199" s="107" t="str">
        <f t="shared" si="505"/>
        <v>x</v>
      </c>
      <c r="Q1199" s="107" t="str">
        <f t="shared" si="508"/>
        <v>x</v>
      </c>
      <c r="R1199" s="108" t="str">
        <f t="shared" si="509"/>
        <v>x</v>
      </c>
      <c r="S1199" s="108"/>
      <c r="W1199" s="100" t="s">
        <v>360</v>
      </c>
      <c r="X1199" s="100">
        <v>59</v>
      </c>
      <c r="Y1199" s="100">
        <v>43</v>
      </c>
      <c r="Z1199" s="100">
        <v>53</v>
      </c>
      <c r="AA1199" s="100">
        <v>49</v>
      </c>
      <c r="AC1199" s="100" t="s">
        <v>360</v>
      </c>
      <c r="AD1199" s="100">
        <v>1</v>
      </c>
      <c r="AE1199" s="100" t="s">
        <v>313</v>
      </c>
      <c r="AF1199" s="100" t="s">
        <v>313</v>
      </c>
      <c r="AG1199" s="100" t="s">
        <v>313</v>
      </c>
      <c r="AJ1199" s="100" t="str">
        <f t="shared" si="502"/>
        <v>●</v>
      </c>
      <c r="AK1199" s="100" t="str">
        <f t="shared" si="500"/>
        <v>●</v>
      </c>
      <c r="AL1199" s="100" t="str">
        <f t="shared" si="500"/>
        <v>●</v>
      </c>
      <c r="AM1199" s="100" t="str">
        <f t="shared" si="500"/>
        <v>●</v>
      </c>
      <c r="AP1199" s="100" t="str">
        <f t="shared" si="503"/>
        <v>●</v>
      </c>
      <c r="AQ1199" s="100" t="str">
        <f t="shared" si="501"/>
        <v>○</v>
      </c>
      <c r="AR1199" s="100" t="str">
        <f t="shared" si="501"/>
        <v>●</v>
      </c>
      <c r="AS1199" s="170" t="str">
        <f t="shared" si="501"/>
        <v>●</v>
      </c>
    </row>
    <row r="1200" spans="2:45" s="100" customFormat="1" ht="14.25" customHeight="1">
      <c r="B1200" s="102" t="s">
        <v>100</v>
      </c>
      <c r="C1200" s="106">
        <v>51</v>
      </c>
      <c r="D1200" s="107">
        <v>33</v>
      </c>
      <c r="E1200" s="107">
        <v>55</v>
      </c>
      <c r="F1200" s="107">
        <v>39</v>
      </c>
      <c r="G1200" s="107">
        <f t="shared" si="504"/>
        <v>23</v>
      </c>
      <c r="H1200" s="107">
        <f t="shared" si="506"/>
        <v>-16</v>
      </c>
      <c r="I1200" s="108">
        <f t="shared" si="507"/>
        <v>-41.025641025641022</v>
      </c>
      <c r="J1200" s="102"/>
      <c r="K1200" s="114" t="s">
        <v>100</v>
      </c>
      <c r="L1200" s="106">
        <v>1</v>
      </c>
      <c r="M1200" s="107" t="s">
        <v>313</v>
      </c>
      <c r="N1200" s="123" t="s">
        <v>337</v>
      </c>
      <c r="O1200" s="116" t="s">
        <v>337</v>
      </c>
      <c r="P1200" s="107" t="str">
        <f t="shared" si="505"/>
        <v>x</v>
      </c>
      <c r="Q1200" s="107" t="str">
        <f t="shared" si="508"/>
        <v>x</v>
      </c>
      <c r="R1200" s="108" t="str">
        <f t="shared" si="509"/>
        <v>x</v>
      </c>
      <c r="S1200" s="108"/>
      <c r="W1200" s="100" t="s">
        <v>361</v>
      </c>
      <c r="X1200" s="100">
        <v>30</v>
      </c>
      <c r="Y1200" s="100">
        <v>51</v>
      </c>
      <c r="Z1200" s="100">
        <v>33</v>
      </c>
      <c r="AA1200" s="100">
        <v>55</v>
      </c>
      <c r="AC1200" s="100" t="s">
        <v>361</v>
      </c>
      <c r="AD1200" s="100">
        <v>1</v>
      </c>
      <c r="AE1200" s="100">
        <v>1</v>
      </c>
      <c r="AF1200" s="100" t="s">
        <v>313</v>
      </c>
      <c r="AG1200" s="100" t="s">
        <v>313</v>
      </c>
      <c r="AJ1200" s="100" t="str">
        <f t="shared" si="502"/>
        <v>●</v>
      </c>
      <c r="AK1200" s="100" t="str">
        <f t="shared" si="500"/>
        <v>●</v>
      </c>
      <c r="AL1200" s="100" t="str">
        <f t="shared" si="500"/>
        <v>●</v>
      </c>
      <c r="AM1200" s="100" t="str">
        <f t="shared" si="500"/>
        <v>●</v>
      </c>
      <c r="AP1200" s="100" t="str">
        <f t="shared" si="503"/>
        <v>○</v>
      </c>
      <c r="AQ1200" s="100" t="str">
        <f t="shared" si="501"/>
        <v>●</v>
      </c>
      <c r="AR1200" s="100" t="str">
        <f t="shared" si="501"/>
        <v>●</v>
      </c>
      <c r="AS1200" s="170" t="str">
        <f t="shared" si="501"/>
        <v>●</v>
      </c>
    </row>
    <row r="1201" spans="2:45" s="100" customFormat="1" ht="14.25" customHeight="1">
      <c r="B1201" s="102" t="s">
        <v>118</v>
      </c>
      <c r="C1201" s="106">
        <v>27</v>
      </c>
      <c r="D1201" s="107">
        <v>49</v>
      </c>
      <c r="E1201" s="107">
        <v>45</v>
      </c>
      <c r="F1201" s="107">
        <v>37</v>
      </c>
      <c r="G1201" s="107">
        <f t="shared" si="504"/>
        <v>21</v>
      </c>
      <c r="H1201" s="107">
        <f t="shared" si="506"/>
        <v>-16</v>
      </c>
      <c r="I1201" s="108">
        <f t="shared" si="507"/>
        <v>-43.243243243243242</v>
      </c>
      <c r="J1201" s="102"/>
      <c r="K1201" s="114" t="s">
        <v>118</v>
      </c>
      <c r="L1201" s="120">
        <v>1</v>
      </c>
      <c r="M1201" s="107" t="s">
        <v>313</v>
      </c>
      <c r="N1201" s="123" t="s">
        <v>337</v>
      </c>
      <c r="O1201" s="116" t="s">
        <v>337</v>
      </c>
      <c r="P1201" s="107" t="str">
        <f t="shared" si="505"/>
        <v>x</v>
      </c>
      <c r="Q1201" s="107" t="str">
        <f t="shared" si="508"/>
        <v>x</v>
      </c>
      <c r="R1201" s="108" t="str">
        <f t="shared" si="509"/>
        <v>x</v>
      </c>
      <c r="S1201" s="108"/>
      <c r="W1201" s="100" t="s">
        <v>362</v>
      </c>
      <c r="X1201" s="100">
        <v>45</v>
      </c>
      <c r="Y1201" s="100">
        <v>27</v>
      </c>
      <c r="Z1201" s="100">
        <v>49</v>
      </c>
      <c r="AA1201" s="100">
        <v>45</v>
      </c>
      <c r="AC1201" s="100" t="s">
        <v>362</v>
      </c>
      <c r="AD1201" s="100" t="s">
        <v>313</v>
      </c>
      <c r="AE1201" s="100">
        <v>1</v>
      </c>
      <c r="AF1201" s="100" t="s">
        <v>313</v>
      </c>
      <c r="AG1201" s="100" t="s">
        <v>313</v>
      </c>
      <c r="AJ1201" s="100" t="str">
        <f t="shared" si="502"/>
        <v>●</v>
      </c>
      <c r="AK1201" s="100" t="str">
        <f t="shared" si="500"/>
        <v>●</v>
      </c>
      <c r="AL1201" s="100" t="str">
        <f t="shared" si="500"/>
        <v>●</v>
      </c>
      <c r="AM1201" s="100" t="str">
        <f t="shared" si="500"/>
        <v>●</v>
      </c>
      <c r="AP1201" s="100" t="str">
        <f t="shared" si="503"/>
        <v>●</v>
      </c>
      <c r="AQ1201" s="100" t="str">
        <f t="shared" si="501"/>
        <v>●</v>
      </c>
      <c r="AR1201" s="100" t="str">
        <f t="shared" si="501"/>
        <v>●</v>
      </c>
      <c r="AS1201" s="170" t="str">
        <f t="shared" si="501"/>
        <v>●</v>
      </c>
    </row>
    <row r="1202" spans="2:45" s="100" customFormat="1" ht="14.25" customHeight="1">
      <c r="B1202" s="102" t="s">
        <v>101</v>
      </c>
      <c r="C1202" s="106">
        <v>35</v>
      </c>
      <c r="D1202" s="107">
        <v>24</v>
      </c>
      <c r="E1202" s="107">
        <v>35</v>
      </c>
      <c r="F1202" s="107">
        <v>44</v>
      </c>
      <c r="G1202" s="107">
        <f t="shared" si="504"/>
        <v>25</v>
      </c>
      <c r="H1202" s="107">
        <f t="shared" si="506"/>
        <v>-19</v>
      </c>
      <c r="I1202" s="108">
        <f t="shared" si="507"/>
        <v>-43.18181818181818</v>
      </c>
      <c r="J1202" s="102"/>
      <c r="K1202" s="114" t="s">
        <v>101</v>
      </c>
      <c r="L1202" s="106" t="s">
        <v>313</v>
      </c>
      <c r="M1202" s="123">
        <v>1</v>
      </c>
      <c r="N1202" s="107" t="s">
        <v>337</v>
      </c>
      <c r="O1202" s="116" t="s">
        <v>337</v>
      </c>
      <c r="P1202" s="107" t="str">
        <f t="shared" si="505"/>
        <v>x</v>
      </c>
      <c r="Q1202" s="107" t="str">
        <f t="shared" si="508"/>
        <v>x</v>
      </c>
      <c r="R1202" s="108" t="str">
        <f t="shared" si="509"/>
        <v>x</v>
      </c>
      <c r="S1202" s="108"/>
      <c r="W1202" s="100" t="s">
        <v>363</v>
      </c>
      <c r="X1202" s="100">
        <v>72</v>
      </c>
      <c r="Y1202" s="100">
        <v>35</v>
      </c>
      <c r="Z1202" s="100">
        <v>24</v>
      </c>
      <c r="AA1202" s="100">
        <v>35</v>
      </c>
      <c r="AC1202" s="100" t="s">
        <v>363</v>
      </c>
      <c r="AD1202" s="100">
        <v>1</v>
      </c>
      <c r="AE1202" s="100" t="s">
        <v>313</v>
      </c>
      <c r="AF1202" s="100">
        <v>1</v>
      </c>
      <c r="AG1202" s="100" t="s">
        <v>313</v>
      </c>
      <c r="AJ1202" s="100" t="str">
        <f t="shared" si="502"/>
        <v>●</v>
      </c>
      <c r="AK1202" s="100" t="str">
        <f t="shared" si="500"/>
        <v>●</v>
      </c>
      <c r="AL1202" s="100" t="str">
        <f>IF(E1202=Z1202,"○","●")</f>
        <v>●</v>
      </c>
      <c r="AM1202" s="100" t="str">
        <f t="shared" si="500"/>
        <v>●</v>
      </c>
      <c r="AP1202" s="100" t="str">
        <f t="shared" si="503"/>
        <v>●</v>
      </c>
      <c r="AQ1202" s="100" t="str">
        <f t="shared" si="501"/>
        <v>●</v>
      </c>
      <c r="AR1202" s="100" t="str">
        <f t="shared" si="501"/>
        <v>●</v>
      </c>
      <c r="AS1202" s="170" t="str">
        <f t="shared" si="501"/>
        <v>●</v>
      </c>
    </row>
    <row r="1203" spans="2:45" s="100" customFormat="1" ht="14.25" customHeight="1">
      <c r="B1203" s="102" t="s">
        <v>102</v>
      </c>
      <c r="C1203" s="106">
        <v>64</v>
      </c>
      <c r="D1203" s="107">
        <v>38</v>
      </c>
      <c r="E1203" s="107">
        <v>25</v>
      </c>
      <c r="F1203" s="107">
        <v>32</v>
      </c>
      <c r="G1203" s="107">
        <f t="shared" si="504"/>
        <v>41</v>
      </c>
      <c r="H1203" s="107">
        <f t="shared" si="506"/>
        <v>9</v>
      </c>
      <c r="I1203" s="108">
        <f t="shared" si="507"/>
        <v>28.125</v>
      </c>
      <c r="J1203" s="102"/>
      <c r="K1203" s="114" t="s">
        <v>102</v>
      </c>
      <c r="L1203" s="106">
        <v>2</v>
      </c>
      <c r="M1203" s="107" t="s">
        <v>313</v>
      </c>
      <c r="N1203" s="123" t="s">
        <v>337</v>
      </c>
      <c r="O1203" s="116" t="s">
        <v>337</v>
      </c>
      <c r="P1203" s="107" t="str">
        <f t="shared" si="505"/>
        <v>x</v>
      </c>
      <c r="Q1203" s="107" t="str">
        <f t="shared" si="508"/>
        <v>x</v>
      </c>
      <c r="R1203" s="108" t="str">
        <f t="shared" si="509"/>
        <v>x</v>
      </c>
      <c r="S1203" s="108"/>
      <c r="W1203" s="100" t="s">
        <v>364</v>
      </c>
      <c r="X1203" s="100">
        <v>53</v>
      </c>
      <c r="Y1203" s="100">
        <v>64</v>
      </c>
      <c r="Z1203" s="100">
        <v>38</v>
      </c>
      <c r="AA1203" s="100">
        <v>25</v>
      </c>
      <c r="AC1203" s="100" t="s">
        <v>364</v>
      </c>
      <c r="AD1203" s="100">
        <v>2</v>
      </c>
      <c r="AE1203" s="100">
        <v>2</v>
      </c>
      <c r="AF1203" s="100" t="s">
        <v>313</v>
      </c>
      <c r="AG1203" s="100" t="s">
        <v>313</v>
      </c>
      <c r="AJ1203" s="100" t="str">
        <f t="shared" si="502"/>
        <v>●</v>
      </c>
      <c r="AK1203" s="100" t="str">
        <f t="shared" si="500"/>
        <v>●</v>
      </c>
      <c r="AL1203" s="100" t="str">
        <f t="shared" si="500"/>
        <v>●</v>
      </c>
      <c r="AM1203" s="100" t="str">
        <f t="shared" si="500"/>
        <v>●</v>
      </c>
      <c r="AP1203" s="100" t="str">
        <f t="shared" si="503"/>
        <v>○</v>
      </c>
      <c r="AQ1203" s="100" t="str">
        <f t="shared" si="501"/>
        <v>●</v>
      </c>
      <c r="AR1203" s="100" t="str">
        <f t="shared" si="501"/>
        <v>●</v>
      </c>
      <c r="AS1203" s="170" t="str">
        <f t="shared" si="501"/>
        <v>●</v>
      </c>
    </row>
    <row r="1204" spans="2:45" s="100" customFormat="1" ht="14.25" customHeight="1">
      <c r="B1204" s="102" t="s">
        <v>103</v>
      </c>
      <c r="C1204" s="106">
        <v>54</v>
      </c>
      <c r="D1204" s="107">
        <v>66</v>
      </c>
      <c r="E1204" s="107">
        <v>38</v>
      </c>
      <c r="F1204" s="107">
        <v>26</v>
      </c>
      <c r="G1204" s="107">
        <f t="shared" si="504"/>
        <v>41</v>
      </c>
      <c r="H1204" s="107">
        <f t="shared" si="506"/>
        <v>15</v>
      </c>
      <c r="I1204" s="108">
        <f t="shared" si="507"/>
        <v>57.692307692307686</v>
      </c>
      <c r="J1204" s="102"/>
      <c r="K1204" s="114" t="s">
        <v>103</v>
      </c>
      <c r="L1204" s="106">
        <v>1</v>
      </c>
      <c r="M1204" s="107">
        <v>3</v>
      </c>
      <c r="N1204" s="107" t="s">
        <v>337</v>
      </c>
      <c r="O1204" s="116" t="s">
        <v>337</v>
      </c>
      <c r="P1204" s="107" t="str">
        <f t="shared" si="505"/>
        <v>x</v>
      </c>
      <c r="Q1204" s="107" t="str">
        <f t="shared" si="508"/>
        <v>x</v>
      </c>
      <c r="R1204" s="108" t="str">
        <f t="shared" si="509"/>
        <v>x</v>
      </c>
      <c r="S1204" s="108"/>
      <c r="W1204" s="100" t="s">
        <v>365</v>
      </c>
      <c r="X1204" s="100">
        <v>64</v>
      </c>
      <c r="Y1204" s="100">
        <v>54</v>
      </c>
      <c r="Z1204" s="100">
        <v>66</v>
      </c>
      <c r="AA1204" s="100">
        <v>38</v>
      </c>
      <c r="AC1204" s="100" t="s">
        <v>365</v>
      </c>
      <c r="AD1204" s="100">
        <v>4</v>
      </c>
      <c r="AE1204" s="100">
        <v>1</v>
      </c>
      <c r="AF1204" s="100">
        <v>3</v>
      </c>
      <c r="AG1204" s="100" t="s">
        <v>313</v>
      </c>
      <c r="AJ1204" s="100" t="str">
        <f t="shared" si="502"/>
        <v>●</v>
      </c>
      <c r="AK1204" s="100" t="str">
        <f t="shared" si="500"/>
        <v>●</v>
      </c>
      <c r="AL1204" s="100" t="str">
        <f t="shared" si="500"/>
        <v>●</v>
      </c>
      <c r="AM1204" s="100" t="str">
        <f t="shared" si="500"/>
        <v>●</v>
      </c>
      <c r="AP1204" s="100" t="str">
        <f t="shared" si="503"/>
        <v>●</v>
      </c>
      <c r="AQ1204" s="100" t="str">
        <f t="shared" si="501"/>
        <v>●</v>
      </c>
      <c r="AR1204" s="100" t="str">
        <f t="shared" si="501"/>
        <v>●</v>
      </c>
      <c r="AS1204" s="170" t="str">
        <f t="shared" si="501"/>
        <v>●</v>
      </c>
    </row>
    <row r="1205" spans="2:45" s="100" customFormat="1" ht="14.25" customHeight="1">
      <c r="B1205" s="102" t="s">
        <v>104</v>
      </c>
      <c r="C1205" s="106">
        <v>65</v>
      </c>
      <c r="D1205" s="107">
        <v>49</v>
      </c>
      <c r="E1205" s="107">
        <v>66</v>
      </c>
      <c r="F1205" s="107">
        <v>35</v>
      </c>
      <c r="G1205" s="107">
        <f t="shared" si="504"/>
        <v>32</v>
      </c>
      <c r="H1205" s="107">
        <f t="shared" si="506"/>
        <v>-3</v>
      </c>
      <c r="I1205" s="108">
        <f t="shared" si="507"/>
        <v>-8.5714285714285712</v>
      </c>
      <c r="J1205" s="102"/>
      <c r="K1205" s="114" t="s">
        <v>104</v>
      </c>
      <c r="L1205" s="106">
        <v>2</v>
      </c>
      <c r="M1205" s="107">
        <v>2</v>
      </c>
      <c r="N1205" s="107" t="s">
        <v>337</v>
      </c>
      <c r="O1205" s="116" t="s">
        <v>337</v>
      </c>
      <c r="P1205" s="107" t="str">
        <f t="shared" si="505"/>
        <v>x</v>
      </c>
      <c r="Q1205" s="107" t="str">
        <f t="shared" si="508"/>
        <v>x</v>
      </c>
      <c r="R1205" s="108" t="str">
        <f t="shared" si="509"/>
        <v>x</v>
      </c>
      <c r="S1205" s="108"/>
      <c r="W1205" s="99" t="s">
        <v>366</v>
      </c>
      <c r="X1205" s="99">
        <v>70</v>
      </c>
      <c r="Y1205" s="99">
        <v>65</v>
      </c>
      <c r="Z1205" s="99">
        <v>49</v>
      </c>
      <c r="AA1205" s="99">
        <v>66</v>
      </c>
      <c r="AB1205" s="99"/>
      <c r="AC1205" s="99" t="s">
        <v>366</v>
      </c>
      <c r="AD1205" s="99">
        <v>1</v>
      </c>
      <c r="AE1205" s="99">
        <v>2</v>
      </c>
      <c r="AF1205" s="99">
        <v>2</v>
      </c>
      <c r="AG1205" s="99" t="s">
        <v>313</v>
      </c>
      <c r="AJ1205" s="100" t="str">
        <f t="shared" si="502"/>
        <v>●</v>
      </c>
      <c r="AK1205" s="100" t="str">
        <f t="shared" si="500"/>
        <v>●</v>
      </c>
      <c r="AL1205" s="100" t="str">
        <f t="shared" si="500"/>
        <v>●</v>
      </c>
      <c r="AM1205" s="100" t="str">
        <f t="shared" si="500"/>
        <v>●</v>
      </c>
      <c r="AP1205" s="100" t="str">
        <f t="shared" si="503"/>
        <v>●</v>
      </c>
      <c r="AQ1205" s="100" t="str">
        <f t="shared" si="501"/>
        <v>○</v>
      </c>
      <c r="AR1205" s="100" t="str">
        <f t="shared" si="501"/>
        <v>●</v>
      </c>
      <c r="AS1205" s="170" t="str">
        <f t="shared" si="501"/>
        <v>●</v>
      </c>
    </row>
    <row r="1206" spans="2:45" s="100" customFormat="1" ht="14.25" customHeight="1">
      <c r="B1206" s="102" t="s">
        <v>105</v>
      </c>
      <c r="C1206" s="106">
        <v>58</v>
      </c>
      <c r="D1206" s="107">
        <v>61</v>
      </c>
      <c r="E1206" s="107">
        <v>52</v>
      </c>
      <c r="F1206" s="107">
        <v>59</v>
      </c>
      <c r="G1206" s="107">
        <f t="shared" si="504"/>
        <v>29</v>
      </c>
      <c r="H1206" s="107">
        <f t="shared" si="506"/>
        <v>-30</v>
      </c>
      <c r="I1206" s="108">
        <f t="shared" si="507"/>
        <v>-50.847457627118644</v>
      </c>
      <c r="J1206" s="102"/>
      <c r="K1206" s="114" t="s">
        <v>105</v>
      </c>
      <c r="L1206" s="106">
        <v>1</v>
      </c>
      <c r="M1206" s="107">
        <v>1</v>
      </c>
      <c r="N1206" s="107" t="s">
        <v>337</v>
      </c>
      <c r="O1206" s="116" t="s">
        <v>337</v>
      </c>
      <c r="P1206" s="107" t="str">
        <f t="shared" si="505"/>
        <v>x</v>
      </c>
      <c r="Q1206" s="107" t="str">
        <f t="shared" si="508"/>
        <v>x</v>
      </c>
      <c r="R1206" s="108" t="str">
        <f t="shared" si="509"/>
        <v>x</v>
      </c>
      <c r="S1206" s="108"/>
      <c r="W1206" s="100" t="s">
        <v>367</v>
      </c>
      <c r="X1206" s="100">
        <v>76</v>
      </c>
      <c r="Y1206" s="100">
        <v>58</v>
      </c>
      <c r="Z1206" s="100">
        <v>61</v>
      </c>
      <c r="AA1206" s="100">
        <v>52</v>
      </c>
      <c r="AC1206" s="100" t="s">
        <v>367</v>
      </c>
      <c r="AD1206" s="100">
        <v>6</v>
      </c>
      <c r="AE1206" s="100">
        <v>1</v>
      </c>
      <c r="AF1206" s="100">
        <v>1</v>
      </c>
      <c r="AG1206" s="100" t="s">
        <v>313</v>
      </c>
      <c r="AJ1206" s="100" t="str">
        <f t="shared" si="502"/>
        <v>●</v>
      </c>
      <c r="AK1206" s="100" t="str">
        <f t="shared" si="500"/>
        <v>●</v>
      </c>
      <c r="AL1206" s="100" t="str">
        <f t="shared" si="500"/>
        <v>●</v>
      </c>
      <c r="AM1206" s="100" t="str">
        <f t="shared" si="500"/>
        <v>●</v>
      </c>
      <c r="AP1206" s="100" t="str">
        <f t="shared" si="503"/>
        <v>●</v>
      </c>
      <c r="AQ1206" s="100" t="str">
        <f t="shared" si="501"/>
        <v>○</v>
      </c>
      <c r="AR1206" s="100" t="str">
        <f t="shared" si="501"/>
        <v>●</v>
      </c>
      <c r="AS1206" s="170" t="str">
        <f t="shared" si="501"/>
        <v>●</v>
      </c>
    </row>
    <row r="1207" spans="2:45" s="100" customFormat="1" ht="14.25" customHeight="1">
      <c r="B1207" s="102" t="s">
        <v>106</v>
      </c>
      <c r="C1207" s="106">
        <v>68</v>
      </c>
      <c r="D1207" s="107">
        <v>52</v>
      </c>
      <c r="E1207" s="107">
        <v>52</v>
      </c>
      <c r="F1207" s="107">
        <v>44</v>
      </c>
      <c r="G1207" s="107">
        <f t="shared" si="504"/>
        <v>27</v>
      </c>
      <c r="H1207" s="107">
        <f t="shared" si="506"/>
        <v>-17</v>
      </c>
      <c r="I1207" s="108">
        <f t="shared" si="507"/>
        <v>-38.636363636363633</v>
      </c>
      <c r="J1207" s="102"/>
      <c r="K1207" s="114" t="s">
        <v>106</v>
      </c>
      <c r="L1207" s="106">
        <v>4</v>
      </c>
      <c r="M1207" s="107" t="s">
        <v>313</v>
      </c>
      <c r="N1207" s="123" t="s">
        <v>337</v>
      </c>
      <c r="O1207" s="116" t="s">
        <v>337</v>
      </c>
      <c r="P1207" s="107" t="str">
        <f t="shared" si="505"/>
        <v>x</v>
      </c>
      <c r="Q1207" s="107" t="str">
        <f t="shared" si="508"/>
        <v>x</v>
      </c>
      <c r="R1207" s="108" t="str">
        <f t="shared" si="509"/>
        <v>x</v>
      </c>
      <c r="S1207" s="108"/>
      <c r="W1207" s="100" t="s">
        <v>368</v>
      </c>
      <c r="X1207" s="100">
        <v>57</v>
      </c>
      <c r="Y1207" s="100">
        <v>68</v>
      </c>
      <c r="Z1207" s="100">
        <v>52</v>
      </c>
      <c r="AA1207" s="100">
        <v>52</v>
      </c>
      <c r="AC1207" s="100" t="s">
        <v>368</v>
      </c>
      <c r="AD1207" s="100">
        <v>2</v>
      </c>
      <c r="AE1207" s="100">
        <v>4</v>
      </c>
      <c r="AF1207" s="100" t="s">
        <v>313</v>
      </c>
      <c r="AG1207" s="100" t="s">
        <v>313</v>
      </c>
      <c r="AJ1207" s="100" t="str">
        <f t="shared" si="502"/>
        <v>●</v>
      </c>
      <c r="AK1207" s="100" t="str">
        <f t="shared" si="500"/>
        <v>●</v>
      </c>
      <c r="AL1207" s="100" t="str">
        <f t="shared" si="500"/>
        <v>○</v>
      </c>
      <c r="AM1207" s="100" t="str">
        <f t="shared" si="500"/>
        <v>●</v>
      </c>
      <c r="AP1207" s="100" t="str">
        <f t="shared" si="503"/>
        <v>●</v>
      </c>
      <c r="AQ1207" s="100" t="str">
        <f t="shared" si="501"/>
        <v>●</v>
      </c>
      <c r="AR1207" s="100" t="str">
        <f t="shared" si="501"/>
        <v>●</v>
      </c>
      <c r="AS1207" s="170" t="str">
        <f t="shared" si="501"/>
        <v>●</v>
      </c>
    </row>
    <row r="1208" spans="2:45" s="100" customFormat="1" ht="14.25" customHeight="1">
      <c r="B1208" s="102" t="s">
        <v>107</v>
      </c>
      <c r="C1208" s="106">
        <v>47</v>
      </c>
      <c r="D1208" s="107">
        <v>55</v>
      </c>
      <c r="E1208" s="107">
        <v>52</v>
      </c>
      <c r="F1208" s="107">
        <v>46</v>
      </c>
      <c r="G1208" s="107">
        <f t="shared" si="504"/>
        <v>46</v>
      </c>
      <c r="H1208" s="107">
        <f t="shared" si="506"/>
        <v>0</v>
      </c>
      <c r="I1208" s="108">
        <f t="shared" si="507"/>
        <v>0</v>
      </c>
      <c r="J1208" s="102"/>
      <c r="K1208" s="114" t="s">
        <v>107</v>
      </c>
      <c r="L1208" s="120">
        <v>2</v>
      </c>
      <c r="M1208" s="107">
        <v>4</v>
      </c>
      <c r="N1208" s="107" t="s">
        <v>337</v>
      </c>
      <c r="O1208" s="116" t="s">
        <v>337</v>
      </c>
      <c r="P1208" s="107" t="str">
        <f t="shared" si="505"/>
        <v>x</v>
      </c>
      <c r="Q1208" s="107" t="str">
        <f t="shared" si="508"/>
        <v>x</v>
      </c>
      <c r="R1208" s="108" t="str">
        <f t="shared" si="509"/>
        <v>x</v>
      </c>
      <c r="S1208" s="108"/>
      <c r="W1208" s="100" t="s">
        <v>369</v>
      </c>
      <c r="X1208" s="100">
        <v>52</v>
      </c>
      <c r="Y1208" s="100">
        <v>47</v>
      </c>
      <c r="Z1208" s="100">
        <v>55</v>
      </c>
      <c r="AA1208" s="100">
        <v>52</v>
      </c>
      <c r="AC1208" s="100" t="s">
        <v>369</v>
      </c>
      <c r="AD1208" s="100" t="s">
        <v>313</v>
      </c>
      <c r="AE1208" s="100">
        <v>2</v>
      </c>
      <c r="AF1208" s="100">
        <v>4</v>
      </c>
      <c r="AG1208" s="100" t="s">
        <v>313</v>
      </c>
      <c r="AJ1208" s="100" t="str">
        <f t="shared" si="502"/>
        <v>●</v>
      </c>
      <c r="AK1208" s="100" t="str">
        <f t="shared" si="500"/>
        <v>●</v>
      </c>
      <c r="AL1208" s="100" t="str">
        <f t="shared" si="500"/>
        <v>●</v>
      </c>
      <c r="AM1208" s="100" t="str">
        <f t="shared" si="500"/>
        <v>●</v>
      </c>
      <c r="AP1208" s="100" t="str">
        <f t="shared" si="503"/>
        <v>●</v>
      </c>
      <c r="AQ1208" s="100" t="str">
        <f t="shared" si="501"/>
        <v>●</v>
      </c>
      <c r="AR1208" s="100" t="str">
        <f t="shared" si="501"/>
        <v>●</v>
      </c>
      <c r="AS1208" s="170" t="str">
        <f t="shared" si="501"/>
        <v>●</v>
      </c>
    </row>
    <row r="1209" spans="2:45" s="100" customFormat="1" ht="14.25" customHeight="1">
      <c r="B1209" s="102" t="s">
        <v>108</v>
      </c>
      <c r="C1209" s="106">
        <v>38</v>
      </c>
      <c r="D1209" s="107">
        <v>37</v>
      </c>
      <c r="E1209" s="107">
        <v>40</v>
      </c>
      <c r="F1209" s="107">
        <v>44</v>
      </c>
      <c r="G1209" s="107">
        <f t="shared" si="504"/>
        <v>33</v>
      </c>
      <c r="H1209" s="107">
        <f t="shared" si="506"/>
        <v>-11</v>
      </c>
      <c r="I1209" s="108">
        <f t="shared" si="507"/>
        <v>-25</v>
      </c>
      <c r="J1209" s="102"/>
      <c r="K1209" s="114" t="s">
        <v>108</v>
      </c>
      <c r="L1209" s="120" t="s">
        <v>313</v>
      </c>
      <c r="M1209" s="123">
        <v>1</v>
      </c>
      <c r="N1209" s="107" t="s">
        <v>337</v>
      </c>
      <c r="O1209" s="116" t="s">
        <v>337</v>
      </c>
      <c r="P1209" s="107" t="str">
        <f t="shared" si="505"/>
        <v>x</v>
      </c>
      <c r="Q1209" s="107" t="str">
        <f t="shared" si="508"/>
        <v>x</v>
      </c>
      <c r="R1209" s="108" t="str">
        <f t="shared" si="509"/>
        <v>x</v>
      </c>
      <c r="S1209" s="108"/>
      <c r="W1209" s="100" t="s">
        <v>370</v>
      </c>
      <c r="X1209" s="100">
        <v>24</v>
      </c>
      <c r="Y1209" s="100">
        <v>38</v>
      </c>
      <c r="Z1209" s="100">
        <v>37</v>
      </c>
      <c r="AA1209" s="100">
        <v>40</v>
      </c>
      <c r="AC1209" s="100" t="s">
        <v>370</v>
      </c>
      <c r="AD1209" s="100" t="s">
        <v>313</v>
      </c>
      <c r="AE1209" s="100" t="s">
        <v>313</v>
      </c>
      <c r="AF1209" s="100">
        <v>1</v>
      </c>
      <c r="AG1209" s="100" t="s">
        <v>313</v>
      </c>
      <c r="AJ1209" s="100" t="str">
        <f t="shared" si="502"/>
        <v>●</v>
      </c>
      <c r="AK1209" s="100" t="str">
        <f t="shared" si="500"/>
        <v>●</v>
      </c>
      <c r="AL1209" s="100" t="str">
        <f t="shared" si="500"/>
        <v>●</v>
      </c>
      <c r="AM1209" s="100" t="str">
        <f t="shared" si="500"/>
        <v>●</v>
      </c>
      <c r="AP1209" s="100" t="str">
        <f t="shared" si="503"/>
        <v>○</v>
      </c>
      <c r="AQ1209" s="100" t="str">
        <f t="shared" si="501"/>
        <v>●</v>
      </c>
      <c r="AR1209" s="100" t="str">
        <f t="shared" si="501"/>
        <v>●</v>
      </c>
      <c r="AS1209" s="170" t="str">
        <f t="shared" si="501"/>
        <v>●</v>
      </c>
    </row>
    <row r="1210" spans="2:45" s="100" customFormat="1" ht="14.25" customHeight="1">
      <c r="B1210" s="102" t="s">
        <v>109</v>
      </c>
      <c r="C1210" s="106">
        <v>17</v>
      </c>
      <c r="D1210" s="107">
        <v>27</v>
      </c>
      <c r="E1210" s="107">
        <v>20</v>
      </c>
      <c r="F1210" s="107">
        <v>33</v>
      </c>
      <c r="G1210" s="107">
        <f t="shared" si="504"/>
        <v>39</v>
      </c>
      <c r="H1210" s="107">
        <f t="shared" si="506"/>
        <v>6</v>
      </c>
      <c r="I1210" s="108">
        <f t="shared" si="507"/>
        <v>18.181818181818183</v>
      </c>
      <c r="J1210" s="102"/>
      <c r="K1210" s="114" t="s">
        <v>109</v>
      </c>
      <c r="L1210" s="120" t="s">
        <v>313</v>
      </c>
      <c r="M1210" s="123" t="s">
        <v>313</v>
      </c>
      <c r="N1210" s="123" t="s">
        <v>337</v>
      </c>
      <c r="O1210" s="116" t="s">
        <v>337</v>
      </c>
      <c r="P1210" s="107" t="str">
        <f t="shared" si="505"/>
        <v>x</v>
      </c>
      <c r="Q1210" s="107" t="str">
        <f t="shared" si="508"/>
        <v>x</v>
      </c>
      <c r="R1210" s="108" t="str">
        <f t="shared" si="509"/>
        <v>x</v>
      </c>
      <c r="S1210" s="108"/>
      <c r="W1210" s="100" t="s">
        <v>371</v>
      </c>
      <c r="X1210" s="100">
        <v>21</v>
      </c>
      <c r="Y1210" s="100">
        <v>17</v>
      </c>
      <c r="Z1210" s="100">
        <v>27</v>
      </c>
      <c r="AA1210" s="100">
        <v>20</v>
      </c>
      <c r="AC1210" s="100" t="s">
        <v>371</v>
      </c>
      <c r="AD1210" s="100" t="s">
        <v>313</v>
      </c>
      <c r="AE1210" s="100" t="s">
        <v>313</v>
      </c>
      <c r="AF1210" s="100" t="s">
        <v>313</v>
      </c>
      <c r="AG1210" s="100" t="s">
        <v>313</v>
      </c>
      <c r="AJ1210" s="100" t="str">
        <f t="shared" si="502"/>
        <v>●</v>
      </c>
      <c r="AK1210" s="100" t="str">
        <f t="shared" si="500"/>
        <v>●</v>
      </c>
      <c r="AL1210" s="100" t="str">
        <f t="shared" si="500"/>
        <v>●</v>
      </c>
      <c r="AM1210" s="100" t="str">
        <f t="shared" si="500"/>
        <v>●</v>
      </c>
      <c r="AP1210" s="100" t="str">
        <f t="shared" si="503"/>
        <v>○</v>
      </c>
      <c r="AQ1210" s="100" t="str">
        <f t="shared" si="501"/>
        <v>○</v>
      </c>
      <c r="AR1210" s="100" t="str">
        <f t="shared" si="501"/>
        <v>●</v>
      </c>
      <c r="AS1210" s="170" t="str">
        <f t="shared" si="501"/>
        <v>●</v>
      </c>
    </row>
    <row r="1211" spans="2:45" s="100" customFormat="1" ht="14.25" customHeight="1">
      <c r="B1211" s="102" t="s">
        <v>110</v>
      </c>
      <c r="C1211" s="106">
        <v>15</v>
      </c>
      <c r="D1211" s="107">
        <v>16</v>
      </c>
      <c r="E1211" s="107">
        <v>19</v>
      </c>
      <c r="F1211" s="107">
        <v>22</v>
      </c>
      <c r="G1211" s="107">
        <f t="shared" si="504"/>
        <v>31</v>
      </c>
      <c r="H1211" s="107">
        <f t="shared" si="506"/>
        <v>9</v>
      </c>
      <c r="I1211" s="108">
        <f t="shared" si="507"/>
        <v>40.909090909090914</v>
      </c>
      <c r="J1211" s="102"/>
      <c r="K1211" s="114" t="s">
        <v>110</v>
      </c>
      <c r="L1211" s="120" t="s">
        <v>313</v>
      </c>
      <c r="M1211" s="123" t="s">
        <v>313</v>
      </c>
      <c r="N1211" s="123" t="s">
        <v>337</v>
      </c>
      <c r="O1211" s="116" t="s">
        <v>337</v>
      </c>
      <c r="P1211" s="107" t="str">
        <f t="shared" si="505"/>
        <v>x</v>
      </c>
      <c r="Q1211" s="107" t="str">
        <f t="shared" si="508"/>
        <v>x</v>
      </c>
      <c r="R1211" s="108" t="str">
        <f t="shared" si="509"/>
        <v>x</v>
      </c>
      <c r="S1211" s="108"/>
      <c r="W1211" s="100" t="s">
        <v>378</v>
      </c>
      <c r="X1211" s="100">
        <v>12</v>
      </c>
      <c r="Y1211" s="100">
        <v>15</v>
      </c>
      <c r="Z1211" s="100">
        <v>16</v>
      </c>
      <c r="AA1211" s="100">
        <v>19</v>
      </c>
      <c r="AC1211" s="100" t="s">
        <v>378</v>
      </c>
      <c r="AD1211" s="100" t="s">
        <v>313</v>
      </c>
      <c r="AE1211" s="100" t="s">
        <v>313</v>
      </c>
      <c r="AF1211" s="100" t="s">
        <v>313</v>
      </c>
      <c r="AG1211" s="100" t="s">
        <v>313</v>
      </c>
      <c r="AJ1211" s="100" t="str">
        <f t="shared" si="502"/>
        <v>●</v>
      </c>
      <c r="AK1211" s="100" t="str">
        <f t="shared" si="500"/>
        <v>●</v>
      </c>
      <c r="AL1211" s="100" t="str">
        <f t="shared" si="500"/>
        <v>●</v>
      </c>
      <c r="AM1211" s="100" t="str">
        <f t="shared" si="500"/>
        <v>●</v>
      </c>
      <c r="AP1211" s="100" t="str">
        <f t="shared" si="503"/>
        <v>○</v>
      </c>
      <c r="AQ1211" s="100" t="str">
        <f t="shared" si="501"/>
        <v>○</v>
      </c>
      <c r="AR1211" s="100" t="str">
        <f t="shared" si="501"/>
        <v>●</v>
      </c>
      <c r="AS1211" s="170" t="str">
        <f t="shared" si="501"/>
        <v>●</v>
      </c>
    </row>
    <row r="1212" spans="2:45" s="100" customFormat="1" ht="14.25" customHeight="1">
      <c r="B1212" s="119" t="s">
        <v>111</v>
      </c>
      <c r="C1212" s="120" t="s">
        <v>313</v>
      </c>
      <c r="D1212" s="116" t="s">
        <v>313</v>
      </c>
      <c r="E1212" s="116" t="s">
        <v>313</v>
      </c>
      <c r="F1212" s="116" t="s">
        <v>313</v>
      </c>
      <c r="G1212" s="107">
        <f t="shared" si="504"/>
        <v>15</v>
      </c>
      <c r="H1212" s="107"/>
      <c r="I1212" s="108"/>
      <c r="K1212" s="119" t="s">
        <v>111</v>
      </c>
      <c r="L1212" s="120" t="s">
        <v>313</v>
      </c>
      <c r="M1212" s="116" t="s">
        <v>313</v>
      </c>
      <c r="N1212" s="116" t="s">
        <v>313</v>
      </c>
      <c r="O1212" s="116" t="s">
        <v>313</v>
      </c>
      <c r="P1212" s="107" t="str">
        <f t="shared" si="505"/>
        <v>x</v>
      </c>
      <c r="Q1212" s="107"/>
      <c r="R1212" s="108"/>
    </row>
    <row r="1213" spans="2:45" s="100" customFormat="1" ht="14.25" customHeight="1">
      <c r="G1213" s="168"/>
      <c r="P1213" s="168"/>
    </row>
    <row r="1214" spans="2:45" s="100" customFormat="1" ht="14.25" customHeight="1">
      <c r="G1214" s="168"/>
      <c r="P1214" s="168"/>
    </row>
    <row r="1215" spans="2:45" s="99" customFormat="1" ht="14.25" customHeight="1">
      <c r="B1215" s="99" t="str">
        <f>LEFT(B1185,LEN(B1185)-2)&amp;+"男"</f>
        <v>相生町・男</v>
      </c>
      <c r="K1215" s="99" t="str">
        <f>LEFT(K1185,LEN(K1185)-2)&amp;+"男"</f>
        <v>港町・男</v>
      </c>
      <c r="W1215" s="100"/>
      <c r="X1215" s="100"/>
      <c r="Y1215" s="100"/>
      <c r="Z1215" s="100"/>
      <c r="AA1215" s="100"/>
      <c r="AB1215" s="100"/>
      <c r="AC1215" s="100"/>
      <c r="AD1215" s="100"/>
      <c r="AE1215" s="100"/>
      <c r="AF1215" s="100"/>
      <c r="AG1215" s="100"/>
    </row>
    <row r="1216" spans="2:45" s="100" customFormat="1" ht="14.25" customHeight="1">
      <c r="B1216" s="583" t="s">
        <v>335</v>
      </c>
      <c r="C1216" s="101"/>
      <c r="D1216" s="101"/>
      <c r="E1216" s="101"/>
      <c r="F1216" s="101"/>
      <c r="G1216" s="135"/>
      <c r="H1216" s="131"/>
      <c r="I1216" s="131"/>
      <c r="J1216" s="102"/>
      <c r="K1216" s="583" t="s">
        <v>335</v>
      </c>
      <c r="L1216" s="101"/>
      <c r="M1216" s="101"/>
      <c r="N1216" s="101"/>
      <c r="O1216" s="101"/>
      <c r="P1216" s="135"/>
      <c r="Q1216" s="131"/>
      <c r="R1216" s="131"/>
      <c r="S1216" s="103"/>
    </row>
    <row r="1217" spans="2:45" s="100" customFormat="1" ht="14.25" customHeight="1">
      <c r="B1217" s="584"/>
      <c r="C1217" s="130" t="str">
        <f>$C$4</f>
        <v>平成7年</v>
      </c>
      <c r="D1217" s="130" t="str">
        <f>$D$4</f>
        <v>平成12年</v>
      </c>
      <c r="E1217" s="130" t="str">
        <f>$E$4</f>
        <v>平成17年</v>
      </c>
      <c r="F1217" s="130" t="str">
        <f>$F$4</f>
        <v>平成22年</v>
      </c>
      <c r="G1217" s="130" t="s">
        <v>410</v>
      </c>
      <c r="H1217" s="133" t="str">
        <f>$H$4</f>
        <v>対平成</v>
      </c>
      <c r="I1217" s="134" t="str">
        <f>$I$4</f>
        <v>22年</v>
      </c>
      <c r="J1217" s="102"/>
      <c r="K1217" s="584"/>
      <c r="L1217" s="130" t="str">
        <f>$C$4</f>
        <v>平成7年</v>
      </c>
      <c r="M1217" s="130" t="str">
        <f>$D$4</f>
        <v>平成12年</v>
      </c>
      <c r="N1217" s="130" t="str">
        <f>$E$4</f>
        <v>平成17年</v>
      </c>
      <c r="O1217" s="130" t="str">
        <f>$F$4</f>
        <v>平成22年</v>
      </c>
      <c r="P1217" s="130" t="s">
        <v>410</v>
      </c>
      <c r="Q1217" s="133" t="str">
        <f>$H$4</f>
        <v>対平成</v>
      </c>
      <c r="R1217" s="134" t="str">
        <f>$I$4</f>
        <v>22年</v>
      </c>
      <c r="S1217" s="103"/>
    </row>
    <row r="1218" spans="2:45" s="100" customFormat="1" ht="14.25" customHeight="1">
      <c r="B1218" s="585"/>
      <c r="C1218" s="104"/>
      <c r="D1218" s="104"/>
      <c r="E1218" s="104"/>
      <c r="F1218" s="104"/>
      <c r="G1218" s="104"/>
      <c r="H1218" s="132" t="s">
        <v>88</v>
      </c>
      <c r="I1218" s="133" t="s">
        <v>398</v>
      </c>
      <c r="J1218" s="102"/>
      <c r="K1218" s="585"/>
      <c r="L1218" s="104"/>
      <c r="M1218" s="104"/>
      <c r="N1218" s="104"/>
      <c r="O1218" s="104"/>
      <c r="P1218" s="104"/>
      <c r="Q1218" s="132" t="s">
        <v>88</v>
      </c>
      <c r="R1218" s="133" t="s">
        <v>398</v>
      </c>
      <c r="S1218" s="103"/>
    </row>
    <row r="1219" spans="2:45" s="199" customFormat="1" ht="14.25" customHeight="1">
      <c r="B1219" s="200" t="s">
        <v>90</v>
      </c>
      <c r="C1219" s="198">
        <v>334</v>
      </c>
      <c r="D1219" s="194">
        <v>307</v>
      </c>
      <c r="E1219" s="194">
        <v>302</v>
      </c>
      <c r="F1219" s="194">
        <v>274</v>
      </c>
      <c r="G1219" s="194">
        <f>IF(COUNTIF(G1224:G1242,"x"),"x",IF(SUM(G1224:G1242)=0,"-",SUM(G1224:G1242)))</f>
        <v>223</v>
      </c>
      <c r="H1219" s="193">
        <f t="shared" ref="H1219:H1222" si="510">IF(G1219="x","x",IF(AND(G1219="-",F1219="-"),"-",IF(AND(G1219="-",F1219&gt;0),F1219*-1,IF(AND(G1219&gt;0,F1219="-"),G1219,G1219-F1219))))</f>
        <v>-51</v>
      </c>
      <c r="I1219" s="195">
        <f t="shared" ref="I1219:I1222" si="511">IF(H1219="x","x",IF(H1219="-","-",IF(AND(F1219="-",G1219&gt;0),"皆増",IF(AND(F1219&gt;0,G1219="-"),"皆減",H1219/F1219*100))))</f>
        <v>-18.613138686131386</v>
      </c>
      <c r="J1219" s="196"/>
      <c r="K1219" s="197" t="s">
        <v>90</v>
      </c>
      <c r="L1219" s="198">
        <v>10</v>
      </c>
      <c r="M1219" s="194">
        <v>7</v>
      </c>
      <c r="N1219" s="194" t="s">
        <v>405</v>
      </c>
      <c r="O1219" s="297" t="s">
        <v>337</v>
      </c>
      <c r="P1219" s="298" t="str">
        <f>IF(COUNTIF(P1224:P1242,"x"),"x",IF(SUM(P1224:P1242)=0,"-",SUM(P1224:P1242)))</f>
        <v>x</v>
      </c>
      <c r="Q1219" s="107" t="str">
        <f t="shared" ref="Q1219:Q1222" si="512">IF(P1219="x","x",IF(AND(P1219="-",O1219="-"),"-",IF(AND(P1219="-",O1219&gt;0),O1219*-1,IF(AND(P1219&gt;0,O1219="-"),P1219,P1219-O1219))))</f>
        <v>x</v>
      </c>
      <c r="R1219" s="108" t="str">
        <f t="shared" ref="R1219:R1222" si="513">IF(Q1219="x","x",IF(Q1219="-","-",IF(AND(O1219="-",P1219&gt;0),"皆増",IF(AND(O1219&gt;0,P1219="-"),"皆減",Q1219/O1219*100))))</f>
        <v>x</v>
      </c>
      <c r="S1219" s="195"/>
      <c r="W1219" s="199" t="s">
        <v>373</v>
      </c>
      <c r="X1219" s="199">
        <v>383</v>
      </c>
      <c r="Y1219" s="199">
        <v>334</v>
      </c>
      <c r="Z1219" s="199">
        <v>307</v>
      </c>
      <c r="AA1219" s="199">
        <v>302</v>
      </c>
      <c r="AC1219" s="199" t="s">
        <v>373</v>
      </c>
      <c r="AD1219" s="199">
        <v>14</v>
      </c>
      <c r="AE1219" s="199">
        <v>10</v>
      </c>
      <c r="AF1219" s="199">
        <v>7</v>
      </c>
      <c r="AG1219" s="199" t="s">
        <v>313</v>
      </c>
      <c r="AJ1219" s="199" t="str">
        <f>IF(C1219=X1219,"○","●")</f>
        <v>●</v>
      </c>
      <c r="AK1219" s="199" t="str">
        <f t="shared" ref="AK1219:AM1241" si="514">IF(D1219=Y1219,"○","●")</f>
        <v>●</v>
      </c>
      <c r="AL1219" s="199" t="str">
        <f t="shared" si="514"/>
        <v>●</v>
      </c>
      <c r="AM1219" s="199" t="str">
        <f t="shared" si="514"/>
        <v>●</v>
      </c>
      <c r="AP1219" s="199" t="str">
        <f>IF(L1219=AD1219,"○","●")</f>
        <v>●</v>
      </c>
      <c r="AQ1219" s="199" t="str">
        <f t="shared" ref="AQ1219:AS1241" si="515">IF(M1219=AE1219,"○","●")</f>
        <v>●</v>
      </c>
      <c r="AR1219" s="199" t="str">
        <f t="shared" si="515"/>
        <v>●</v>
      </c>
      <c r="AS1219" s="204" t="str">
        <f t="shared" si="515"/>
        <v>●</v>
      </c>
    </row>
    <row r="1220" spans="2:45" s="100" customFormat="1" ht="14.25" customHeight="1">
      <c r="B1220" s="105" t="s">
        <v>91</v>
      </c>
      <c r="C1220" s="106">
        <v>38</v>
      </c>
      <c r="D1220" s="107">
        <v>35</v>
      </c>
      <c r="E1220" s="107">
        <v>27</v>
      </c>
      <c r="F1220" s="107">
        <v>27</v>
      </c>
      <c r="G1220" s="107">
        <f>IF(COUNTIF(G1224:G1226,"x"),"x",IF(SUM(G1224:G1226)=0,"-",SUM(G1224:G1226)))</f>
        <v>12</v>
      </c>
      <c r="H1220" s="107">
        <f t="shared" si="510"/>
        <v>-15</v>
      </c>
      <c r="I1220" s="108">
        <f t="shared" si="511"/>
        <v>-55.555555555555557</v>
      </c>
      <c r="J1220" s="102"/>
      <c r="K1220" s="109" t="s">
        <v>91</v>
      </c>
      <c r="L1220" s="106">
        <v>1</v>
      </c>
      <c r="M1220" s="107" t="s">
        <v>313</v>
      </c>
      <c r="N1220" s="123" t="s">
        <v>337</v>
      </c>
      <c r="O1220" s="116" t="s">
        <v>337</v>
      </c>
      <c r="P1220" s="107" t="str">
        <f>IF(COUNTIF(P1224:P1226,"x"),"x",IF(SUM(P1224:P1226)=0,"-",SUM(P1224:P1226)))</f>
        <v>x</v>
      </c>
      <c r="Q1220" s="107" t="str">
        <f t="shared" si="512"/>
        <v>x</v>
      </c>
      <c r="R1220" s="108" t="str">
        <f t="shared" si="513"/>
        <v>x</v>
      </c>
      <c r="S1220" s="108"/>
      <c r="W1220" s="100" t="s">
        <v>374</v>
      </c>
      <c r="X1220" s="100">
        <v>57</v>
      </c>
      <c r="Y1220" s="100">
        <v>38</v>
      </c>
      <c r="Z1220" s="100">
        <v>35</v>
      </c>
      <c r="AA1220" s="100">
        <v>27</v>
      </c>
      <c r="AC1220" s="100" t="s">
        <v>374</v>
      </c>
      <c r="AD1220" s="100">
        <v>2</v>
      </c>
      <c r="AE1220" s="100">
        <v>1</v>
      </c>
      <c r="AF1220" s="100" t="s">
        <v>313</v>
      </c>
      <c r="AG1220" s="100" t="s">
        <v>313</v>
      </c>
      <c r="AJ1220" s="100" t="str">
        <f t="shared" ref="AJ1220:AJ1241" si="516">IF(C1220=X1220,"○","●")</f>
        <v>●</v>
      </c>
      <c r="AK1220" s="100" t="str">
        <f t="shared" si="514"/>
        <v>●</v>
      </c>
      <c r="AL1220" s="100" t="str">
        <f t="shared" si="514"/>
        <v>●</v>
      </c>
      <c r="AM1220" s="100" t="str">
        <f t="shared" si="514"/>
        <v>○</v>
      </c>
      <c r="AP1220" s="100" t="str">
        <f t="shared" ref="AP1220:AP1241" si="517">IF(L1220=AD1220,"○","●")</f>
        <v>●</v>
      </c>
      <c r="AQ1220" s="100" t="str">
        <f t="shared" si="515"/>
        <v>●</v>
      </c>
      <c r="AR1220" s="100" t="str">
        <f t="shared" si="515"/>
        <v>●</v>
      </c>
      <c r="AS1220" s="170" t="str">
        <f>IF(O1220=AG1220,"○","●")</f>
        <v>●</v>
      </c>
    </row>
    <row r="1221" spans="2:45" s="100" customFormat="1" ht="14.25" customHeight="1">
      <c r="B1221" s="105" t="s">
        <v>92</v>
      </c>
      <c r="C1221" s="106">
        <v>221</v>
      </c>
      <c r="D1221" s="107">
        <v>204</v>
      </c>
      <c r="E1221" s="107">
        <v>203</v>
      </c>
      <c r="F1221" s="107">
        <v>180</v>
      </c>
      <c r="G1221" s="296">
        <f>IF(COUNTIF(G1227:G1236,"x"),"x",IF(SUM(G1227:G1236)=0,"-",SUM(G1227:G1236)))</f>
        <v>133</v>
      </c>
      <c r="H1221" s="107">
        <f t="shared" si="510"/>
        <v>-47</v>
      </c>
      <c r="I1221" s="108">
        <f t="shared" si="511"/>
        <v>-26.111111111111114</v>
      </c>
      <c r="J1221" s="102"/>
      <c r="K1221" s="109" t="s">
        <v>92</v>
      </c>
      <c r="L1221" s="106">
        <v>6</v>
      </c>
      <c r="M1221" s="107">
        <v>5</v>
      </c>
      <c r="N1221" s="107" t="s">
        <v>337</v>
      </c>
      <c r="O1221" s="116" t="s">
        <v>337</v>
      </c>
      <c r="P1221" s="296" t="str">
        <f>IF(COUNTIF(P1227:P1236,"x"),"x",IF(SUM(P1227:P1236)=0,"-",SUM(P1227:P1236)))</f>
        <v>x</v>
      </c>
      <c r="Q1221" s="107" t="str">
        <f t="shared" si="512"/>
        <v>x</v>
      </c>
      <c r="R1221" s="108" t="str">
        <f t="shared" si="513"/>
        <v>x</v>
      </c>
      <c r="S1221" s="108"/>
      <c r="W1221" s="100" t="s">
        <v>375</v>
      </c>
      <c r="X1221" s="100">
        <v>259</v>
      </c>
      <c r="Y1221" s="100">
        <v>221</v>
      </c>
      <c r="Z1221" s="100">
        <v>204</v>
      </c>
      <c r="AA1221" s="100">
        <v>203</v>
      </c>
      <c r="AC1221" s="100" t="s">
        <v>375</v>
      </c>
      <c r="AD1221" s="100">
        <v>10</v>
      </c>
      <c r="AE1221" s="100">
        <v>6</v>
      </c>
      <c r="AF1221" s="100">
        <v>5</v>
      </c>
      <c r="AG1221" s="100" t="s">
        <v>313</v>
      </c>
      <c r="AJ1221" s="100" t="str">
        <f t="shared" si="516"/>
        <v>●</v>
      </c>
      <c r="AK1221" s="100" t="str">
        <f t="shared" si="514"/>
        <v>●</v>
      </c>
      <c r="AL1221" s="100" t="str">
        <f>IF(E1221=Z1221,"○","●")</f>
        <v>●</v>
      </c>
      <c r="AM1221" s="100" t="str">
        <f t="shared" si="514"/>
        <v>●</v>
      </c>
      <c r="AP1221" s="100" t="str">
        <f t="shared" si="517"/>
        <v>●</v>
      </c>
      <c r="AQ1221" s="100" t="str">
        <f t="shared" si="515"/>
        <v>●</v>
      </c>
      <c r="AR1221" s="100" t="str">
        <f t="shared" si="515"/>
        <v>●</v>
      </c>
      <c r="AS1221" s="170" t="str">
        <f t="shared" si="515"/>
        <v>●</v>
      </c>
    </row>
    <row r="1222" spans="2:45" s="100" customFormat="1" ht="14.25" customHeight="1">
      <c r="B1222" s="105" t="s">
        <v>93</v>
      </c>
      <c r="C1222" s="106">
        <v>75</v>
      </c>
      <c r="D1222" s="107">
        <v>68</v>
      </c>
      <c r="E1222" s="107">
        <v>72</v>
      </c>
      <c r="F1222" s="107">
        <v>67</v>
      </c>
      <c r="G1222" s="107">
        <f>IF(COUNTIF(G1237:G1241,"x"),"x",IF(SUM(G1237,G1241)=0,"-",SUM(G1237:G1241)))</f>
        <v>69</v>
      </c>
      <c r="H1222" s="107">
        <f t="shared" si="510"/>
        <v>2</v>
      </c>
      <c r="I1222" s="108">
        <f t="shared" si="511"/>
        <v>2.9850746268656714</v>
      </c>
      <c r="J1222" s="102"/>
      <c r="K1222" s="109" t="s">
        <v>93</v>
      </c>
      <c r="L1222" s="106">
        <v>3</v>
      </c>
      <c r="M1222" s="107">
        <v>2</v>
      </c>
      <c r="N1222" s="107" t="s">
        <v>337</v>
      </c>
      <c r="O1222" s="116" t="s">
        <v>337</v>
      </c>
      <c r="P1222" s="107" t="str">
        <f>IF(COUNTIF(P1237:P1241,"x"),"x",IF(SUM(P1237,P1241)=0,"-",SUM(P1237:P1241)))</f>
        <v>x</v>
      </c>
      <c r="Q1222" s="107" t="str">
        <f t="shared" si="512"/>
        <v>x</v>
      </c>
      <c r="R1222" s="108" t="str">
        <f t="shared" si="513"/>
        <v>x</v>
      </c>
      <c r="S1222" s="108"/>
      <c r="W1222" s="100" t="s">
        <v>376</v>
      </c>
      <c r="X1222" s="100">
        <v>67</v>
      </c>
      <c r="Y1222" s="100">
        <v>75</v>
      </c>
      <c r="Z1222" s="100">
        <v>68</v>
      </c>
      <c r="AA1222" s="100">
        <v>72</v>
      </c>
      <c r="AC1222" s="100" t="s">
        <v>376</v>
      </c>
      <c r="AD1222" s="100">
        <v>2</v>
      </c>
      <c r="AE1222" s="100">
        <v>3</v>
      </c>
      <c r="AF1222" s="100">
        <v>2</v>
      </c>
      <c r="AG1222" s="100" t="s">
        <v>313</v>
      </c>
      <c r="AJ1222" s="100" t="str">
        <f t="shared" si="516"/>
        <v>●</v>
      </c>
      <c r="AK1222" s="100" t="str">
        <f t="shared" si="514"/>
        <v>●</v>
      </c>
      <c r="AL1222" s="100" t="str">
        <f t="shared" si="514"/>
        <v>●</v>
      </c>
      <c r="AM1222" s="100" t="str">
        <f t="shared" si="514"/>
        <v>●</v>
      </c>
      <c r="AP1222" s="100" t="str">
        <f t="shared" si="517"/>
        <v>●</v>
      </c>
      <c r="AQ1222" s="100" t="str">
        <f t="shared" si="515"/>
        <v>●</v>
      </c>
      <c r="AR1222" s="100" t="str">
        <f t="shared" si="515"/>
        <v>●</v>
      </c>
      <c r="AS1222" s="170" t="str">
        <f t="shared" si="515"/>
        <v>●</v>
      </c>
    </row>
    <row r="1223" spans="2:45" s="100" customFormat="1" ht="14.25" customHeight="1">
      <c r="B1223" s="102"/>
      <c r="C1223" s="106"/>
      <c r="D1223" s="112"/>
      <c r="E1223" s="112"/>
      <c r="F1223" s="112"/>
      <c r="G1223" s="112"/>
      <c r="H1223" s="112"/>
      <c r="I1223" s="113"/>
      <c r="J1223" s="102"/>
      <c r="K1223" s="114"/>
      <c r="L1223" s="106"/>
      <c r="M1223" s="112"/>
      <c r="N1223" s="112"/>
      <c r="O1223" s="124"/>
      <c r="P1223" s="112"/>
      <c r="Q1223" s="112"/>
      <c r="R1223" s="112"/>
      <c r="S1223" s="113"/>
      <c r="AJ1223" s="100" t="str">
        <f t="shared" si="516"/>
        <v>○</v>
      </c>
      <c r="AK1223" s="100" t="str">
        <f t="shared" si="514"/>
        <v>○</v>
      </c>
      <c r="AL1223" s="100" t="str">
        <f t="shared" si="514"/>
        <v>○</v>
      </c>
      <c r="AM1223" s="100" t="str">
        <f t="shared" si="514"/>
        <v>○</v>
      </c>
      <c r="AP1223" s="100" t="str">
        <f t="shared" si="517"/>
        <v>○</v>
      </c>
      <c r="AQ1223" s="100" t="str">
        <f t="shared" si="515"/>
        <v>○</v>
      </c>
      <c r="AR1223" s="100" t="str">
        <f t="shared" si="515"/>
        <v>○</v>
      </c>
      <c r="AS1223" s="100" t="str">
        <f t="shared" si="515"/>
        <v>○</v>
      </c>
    </row>
    <row r="1224" spans="2:45" s="100" customFormat="1" ht="14.25" customHeight="1">
      <c r="B1224" s="102" t="s">
        <v>94</v>
      </c>
      <c r="C1224" s="106">
        <v>11</v>
      </c>
      <c r="D1224" s="107">
        <v>17</v>
      </c>
      <c r="E1224" s="107">
        <v>7</v>
      </c>
      <c r="F1224" s="107">
        <v>10</v>
      </c>
      <c r="G1224" s="107">
        <f>第2表01元データ!AD40</f>
        <v>4</v>
      </c>
      <c r="H1224" s="107">
        <f t="shared" ref="H1224:H1241" si="518">IF(G1224="x","x",IF(AND(G1224="-",F1224="-"),"-",IF(AND(G1224="-",F1224&gt;0),F1224*-1,IF(AND(G1224&gt;0,F1224="-"),G1224,G1224-F1224))))</f>
        <v>-6</v>
      </c>
      <c r="I1224" s="108">
        <f t="shared" ref="I1224:I1241" si="519">IF(H1224="x","x",IF(H1224="-","-",IF(AND(F1224="-",G1224&gt;0),"皆増",IF(AND(F1224&gt;0,G1224="-"),"皆減",H1224/F1224*100))))</f>
        <v>-60</v>
      </c>
      <c r="J1224" s="102"/>
      <c r="K1224" s="114" t="s">
        <v>94</v>
      </c>
      <c r="L1224" s="120" t="s">
        <v>313</v>
      </c>
      <c r="M1224" s="123" t="s">
        <v>313</v>
      </c>
      <c r="N1224" s="116" t="s">
        <v>337</v>
      </c>
      <c r="O1224" s="116" t="s">
        <v>337</v>
      </c>
      <c r="P1224" s="107" t="str">
        <f>第2表01元データ!AE40</f>
        <v>X</v>
      </c>
      <c r="Q1224" s="107" t="str">
        <f t="shared" ref="Q1224:Q1241" si="520">IF(P1224="x","x",IF(AND(P1224="-",O1224="-"),"-",IF(AND(P1224="-",O1224&gt;0),O1224*-1,IF(AND(P1224&gt;0,O1224="-"),P1224,P1224-O1224))))</f>
        <v>x</v>
      </c>
      <c r="R1224" s="108" t="str">
        <f t="shared" ref="R1224:R1241" si="521">IF(Q1224="x","x",IF(Q1224="-","-",IF(AND(O1224="-",P1224&gt;0),"皆増",IF(AND(O1224&gt;0,P1224="-"),"皆減",Q1224/O1224*100))))</f>
        <v>x</v>
      </c>
      <c r="S1224" s="108"/>
      <c r="T1224" s="100">
        <v>101</v>
      </c>
      <c r="W1224" s="100" t="s">
        <v>377</v>
      </c>
      <c r="X1224" s="100">
        <v>11</v>
      </c>
      <c r="Y1224" s="100">
        <v>11</v>
      </c>
      <c r="Z1224" s="100">
        <v>17</v>
      </c>
      <c r="AA1224" s="100">
        <v>7</v>
      </c>
      <c r="AC1224" s="100" t="s">
        <v>377</v>
      </c>
      <c r="AD1224" s="100" t="s">
        <v>313</v>
      </c>
      <c r="AE1224" s="100" t="s">
        <v>313</v>
      </c>
      <c r="AF1224" s="100" t="s">
        <v>313</v>
      </c>
      <c r="AG1224" s="100" t="s">
        <v>313</v>
      </c>
      <c r="AJ1224" s="100" t="str">
        <f t="shared" si="516"/>
        <v>○</v>
      </c>
      <c r="AK1224" s="100" t="str">
        <f t="shared" si="514"/>
        <v>●</v>
      </c>
      <c r="AL1224" s="100" t="str">
        <f t="shared" si="514"/>
        <v>●</v>
      </c>
      <c r="AM1224" s="100" t="str">
        <f t="shared" si="514"/>
        <v>●</v>
      </c>
      <c r="AP1224" s="100" t="str">
        <f t="shared" si="517"/>
        <v>○</v>
      </c>
      <c r="AQ1224" s="100" t="str">
        <f t="shared" si="515"/>
        <v>○</v>
      </c>
      <c r="AR1224" s="100" t="str">
        <f t="shared" si="515"/>
        <v>●</v>
      </c>
      <c r="AS1224" s="170" t="str">
        <f t="shared" si="515"/>
        <v>●</v>
      </c>
    </row>
    <row r="1225" spans="2:45" s="100" customFormat="1" ht="14.25" customHeight="1">
      <c r="B1225" s="102" t="s">
        <v>95</v>
      </c>
      <c r="C1225" s="106">
        <v>11</v>
      </c>
      <c r="D1225" s="107">
        <v>8</v>
      </c>
      <c r="E1225" s="107">
        <v>12</v>
      </c>
      <c r="F1225" s="107">
        <v>5</v>
      </c>
      <c r="G1225" s="107">
        <f>第2表01元データ!AD41</f>
        <v>2</v>
      </c>
      <c r="H1225" s="107">
        <f t="shared" si="518"/>
        <v>-3</v>
      </c>
      <c r="I1225" s="108">
        <f t="shared" si="519"/>
        <v>-60</v>
      </c>
      <c r="J1225" s="102"/>
      <c r="K1225" s="114" t="s">
        <v>95</v>
      </c>
      <c r="L1225" s="106" t="s">
        <v>313</v>
      </c>
      <c r="M1225" s="123" t="s">
        <v>313</v>
      </c>
      <c r="N1225" s="116" t="s">
        <v>337</v>
      </c>
      <c r="O1225" s="116" t="s">
        <v>337</v>
      </c>
      <c r="P1225" s="107" t="str">
        <f>第2表01元データ!AE41</f>
        <v>X</v>
      </c>
      <c r="Q1225" s="107" t="str">
        <f t="shared" si="520"/>
        <v>x</v>
      </c>
      <c r="R1225" s="108" t="str">
        <f t="shared" si="521"/>
        <v>x</v>
      </c>
      <c r="S1225" s="108"/>
      <c r="T1225" s="100">
        <v>102</v>
      </c>
      <c r="W1225" s="100" t="s">
        <v>356</v>
      </c>
      <c r="X1225" s="100">
        <v>23</v>
      </c>
      <c r="Y1225" s="100">
        <v>11</v>
      </c>
      <c r="Z1225" s="100">
        <v>8</v>
      </c>
      <c r="AA1225" s="100">
        <v>12</v>
      </c>
      <c r="AC1225" s="100" t="s">
        <v>356</v>
      </c>
      <c r="AD1225" s="100">
        <v>1</v>
      </c>
      <c r="AE1225" s="100" t="s">
        <v>313</v>
      </c>
      <c r="AF1225" s="100" t="s">
        <v>313</v>
      </c>
      <c r="AG1225" s="100" t="s">
        <v>313</v>
      </c>
      <c r="AJ1225" s="100" t="str">
        <f t="shared" si="516"/>
        <v>●</v>
      </c>
      <c r="AK1225" s="100" t="str">
        <f t="shared" si="514"/>
        <v>●</v>
      </c>
      <c r="AL1225" s="100" t="str">
        <f t="shared" si="514"/>
        <v>●</v>
      </c>
      <c r="AM1225" s="100" t="str">
        <f t="shared" si="514"/>
        <v>●</v>
      </c>
      <c r="AP1225" s="100" t="str">
        <f t="shared" si="517"/>
        <v>●</v>
      </c>
      <c r="AQ1225" s="100" t="str">
        <f t="shared" si="515"/>
        <v>○</v>
      </c>
      <c r="AR1225" s="100" t="str">
        <f t="shared" si="515"/>
        <v>●</v>
      </c>
      <c r="AS1225" s="170" t="str">
        <f t="shared" si="515"/>
        <v>●</v>
      </c>
    </row>
    <row r="1226" spans="2:45" s="100" customFormat="1" ht="14.25" customHeight="1">
      <c r="B1226" s="102" t="s">
        <v>96</v>
      </c>
      <c r="C1226" s="106">
        <v>16</v>
      </c>
      <c r="D1226" s="107">
        <v>10</v>
      </c>
      <c r="E1226" s="107">
        <v>8</v>
      </c>
      <c r="F1226" s="107">
        <v>12</v>
      </c>
      <c r="G1226" s="107">
        <f>第2表01元データ!AD42</f>
        <v>6</v>
      </c>
      <c r="H1226" s="107">
        <f t="shared" si="518"/>
        <v>-6</v>
      </c>
      <c r="I1226" s="108">
        <f t="shared" si="519"/>
        <v>-50</v>
      </c>
      <c r="J1226" s="102"/>
      <c r="K1226" s="114" t="s">
        <v>96</v>
      </c>
      <c r="L1226" s="106">
        <v>1</v>
      </c>
      <c r="M1226" s="107" t="s">
        <v>313</v>
      </c>
      <c r="N1226" s="116" t="s">
        <v>337</v>
      </c>
      <c r="O1226" s="116" t="s">
        <v>337</v>
      </c>
      <c r="P1226" s="107" t="str">
        <f>第2表01元データ!AE42</f>
        <v>X</v>
      </c>
      <c r="Q1226" s="107" t="str">
        <f t="shared" si="520"/>
        <v>x</v>
      </c>
      <c r="R1226" s="108" t="str">
        <f t="shared" si="521"/>
        <v>x</v>
      </c>
      <c r="S1226" s="108"/>
      <c r="T1226" s="100">
        <v>103</v>
      </c>
      <c r="W1226" s="100" t="s">
        <v>357</v>
      </c>
      <c r="X1226" s="100">
        <v>23</v>
      </c>
      <c r="Y1226" s="100">
        <v>16</v>
      </c>
      <c r="Z1226" s="100">
        <v>10</v>
      </c>
      <c r="AA1226" s="100">
        <v>8</v>
      </c>
      <c r="AC1226" s="100" t="s">
        <v>357</v>
      </c>
      <c r="AD1226" s="100">
        <v>1</v>
      </c>
      <c r="AE1226" s="100">
        <v>1</v>
      </c>
      <c r="AF1226" s="100" t="s">
        <v>313</v>
      </c>
      <c r="AG1226" s="100" t="s">
        <v>313</v>
      </c>
      <c r="AJ1226" s="100" t="str">
        <f t="shared" si="516"/>
        <v>●</v>
      </c>
      <c r="AK1226" s="100" t="str">
        <f t="shared" si="514"/>
        <v>●</v>
      </c>
      <c r="AL1226" s="100" t="str">
        <f t="shared" si="514"/>
        <v>●</v>
      </c>
      <c r="AM1226" s="100" t="str">
        <f t="shared" si="514"/>
        <v>●</v>
      </c>
      <c r="AP1226" s="100" t="str">
        <f t="shared" si="517"/>
        <v>○</v>
      </c>
      <c r="AQ1226" s="100" t="str">
        <f t="shared" si="515"/>
        <v>●</v>
      </c>
      <c r="AR1226" s="100" t="str">
        <f t="shared" si="515"/>
        <v>●</v>
      </c>
      <c r="AS1226" s="170" t="str">
        <f t="shared" si="515"/>
        <v>●</v>
      </c>
    </row>
    <row r="1227" spans="2:45" s="100" customFormat="1" ht="14.25" customHeight="1">
      <c r="B1227" s="102" t="s">
        <v>97</v>
      </c>
      <c r="C1227" s="106">
        <v>20</v>
      </c>
      <c r="D1227" s="107">
        <v>15</v>
      </c>
      <c r="E1227" s="107">
        <v>10</v>
      </c>
      <c r="F1227" s="107">
        <v>11</v>
      </c>
      <c r="G1227" s="107">
        <f>第2表01元データ!AD43</f>
        <v>6</v>
      </c>
      <c r="H1227" s="107">
        <f t="shared" si="518"/>
        <v>-5</v>
      </c>
      <c r="I1227" s="108">
        <f t="shared" si="519"/>
        <v>-45.454545454545453</v>
      </c>
      <c r="J1227" s="102"/>
      <c r="K1227" s="114" t="s">
        <v>97</v>
      </c>
      <c r="L1227" s="120">
        <v>2</v>
      </c>
      <c r="M1227" s="107">
        <v>1</v>
      </c>
      <c r="N1227" s="107" t="s">
        <v>337</v>
      </c>
      <c r="O1227" s="116" t="s">
        <v>337</v>
      </c>
      <c r="P1227" s="107" t="str">
        <f>第2表01元データ!AE43</f>
        <v>X</v>
      </c>
      <c r="Q1227" s="107" t="str">
        <f t="shared" si="520"/>
        <v>x</v>
      </c>
      <c r="R1227" s="108" t="str">
        <f t="shared" si="521"/>
        <v>x</v>
      </c>
      <c r="S1227" s="108"/>
      <c r="T1227" s="100">
        <v>104</v>
      </c>
      <c r="W1227" s="100" t="s">
        <v>358</v>
      </c>
      <c r="X1227" s="100">
        <v>29</v>
      </c>
      <c r="Y1227" s="100">
        <v>20</v>
      </c>
      <c r="Z1227" s="100">
        <v>15</v>
      </c>
      <c r="AA1227" s="100">
        <v>10</v>
      </c>
      <c r="AC1227" s="100" t="s">
        <v>358</v>
      </c>
      <c r="AD1227" s="100" t="s">
        <v>313</v>
      </c>
      <c r="AE1227" s="100">
        <v>2</v>
      </c>
      <c r="AF1227" s="100">
        <v>1</v>
      </c>
      <c r="AG1227" s="100" t="s">
        <v>313</v>
      </c>
      <c r="AJ1227" s="100" t="str">
        <f t="shared" si="516"/>
        <v>●</v>
      </c>
      <c r="AK1227" s="100" t="str">
        <f t="shared" si="514"/>
        <v>●</v>
      </c>
      <c r="AL1227" s="100" t="str">
        <f t="shared" si="514"/>
        <v>●</v>
      </c>
      <c r="AM1227" s="100" t="str">
        <f t="shared" si="514"/>
        <v>●</v>
      </c>
      <c r="AP1227" s="100" t="str">
        <f t="shared" si="517"/>
        <v>●</v>
      </c>
      <c r="AQ1227" s="100" t="str">
        <f t="shared" si="515"/>
        <v>●</v>
      </c>
      <c r="AR1227" s="100" t="str">
        <f t="shared" si="515"/>
        <v>●</v>
      </c>
      <c r="AS1227" s="170" t="str">
        <f t="shared" si="515"/>
        <v>●</v>
      </c>
    </row>
    <row r="1228" spans="2:45" s="100" customFormat="1" ht="14.25" customHeight="1">
      <c r="B1228" s="102" t="s">
        <v>98</v>
      </c>
      <c r="C1228" s="106">
        <v>30</v>
      </c>
      <c r="D1228" s="107">
        <v>13</v>
      </c>
      <c r="E1228" s="107">
        <v>20</v>
      </c>
      <c r="F1228" s="107">
        <v>13</v>
      </c>
      <c r="G1228" s="107">
        <f>第2表01元データ!AD44</f>
        <v>9</v>
      </c>
      <c r="H1228" s="107">
        <f t="shared" si="518"/>
        <v>-4</v>
      </c>
      <c r="I1228" s="108">
        <f t="shared" si="519"/>
        <v>-30.76923076923077</v>
      </c>
      <c r="J1228" s="102"/>
      <c r="K1228" s="114" t="s">
        <v>98</v>
      </c>
      <c r="L1228" s="106" t="s">
        <v>313</v>
      </c>
      <c r="M1228" s="123">
        <v>1</v>
      </c>
      <c r="N1228" s="107" t="s">
        <v>337</v>
      </c>
      <c r="O1228" s="116" t="s">
        <v>337</v>
      </c>
      <c r="P1228" s="107" t="str">
        <f>第2表01元データ!AE44</f>
        <v>X</v>
      </c>
      <c r="Q1228" s="107" t="str">
        <f t="shared" si="520"/>
        <v>x</v>
      </c>
      <c r="R1228" s="108" t="str">
        <f t="shared" si="521"/>
        <v>x</v>
      </c>
      <c r="S1228" s="108"/>
      <c r="T1228" s="100">
        <v>105</v>
      </c>
      <c r="W1228" s="100" t="s">
        <v>359</v>
      </c>
      <c r="X1228" s="100">
        <v>21</v>
      </c>
      <c r="Y1228" s="100">
        <v>30</v>
      </c>
      <c r="Z1228" s="100">
        <v>13</v>
      </c>
      <c r="AA1228" s="100">
        <v>20</v>
      </c>
      <c r="AC1228" s="100" t="s">
        <v>359</v>
      </c>
      <c r="AD1228" s="100">
        <v>4</v>
      </c>
      <c r="AE1228" s="100" t="s">
        <v>313</v>
      </c>
      <c r="AF1228" s="100">
        <v>1</v>
      </c>
      <c r="AG1228" s="100" t="s">
        <v>313</v>
      </c>
      <c r="AJ1228" s="100" t="str">
        <f t="shared" si="516"/>
        <v>●</v>
      </c>
      <c r="AK1228" s="100" t="str">
        <f t="shared" si="514"/>
        <v>●</v>
      </c>
      <c r="AL1228" s="100" t="str">
        <f t="shared" si="514"/>
        <v>●</v>
      </c>
      <c r="AM1228" s="100" t="str">
        <f t="shared" si="514"/>
        <v>●</v>
      </c>
      <c r="AP1228" s="100" t="str">
        <f t="shared" si="517"/>
        <v>●</v>
      </c>
      <c r="AQ1228" s="100" t="str">
        <f t="shared" si="515"/>
        <v>●</v>
      </c>
      <c r="AR1228" s="100" t="str">
        <f t="shared" si="515"/>
        <v>●</v>
      </c>
      <c r="AS1228" s="170" t="str">
        <f t="shared" si="515"/>
        <v>●</v>
      </c>
    </row>
    <row r="1229" spans="2:45" s="100" customFormat="1" ht="14.25" customHeight="1">
      <c r="B1229" s="102" t="s">
        <v>99</v>
      </c>
      <c r="C1229" s="106">
        <v>19</v>
      </c>
      <c r="D1229" s="107">
        <v>27</v>
      </c>
      <c r="E1229" s="107">
        <v>16</v>
      </c>
      <c r="F1229" s="107">
        <v>22</v>
      </c>
      <c r="G1229" s="107">
        <f>第2表01元データ!AD45</f>
        <v>14</v>
      </c>
      <c r="H1229" s="107">
        <f t="shared" si="518"/>
        <v>-8</v>
      </c>
      <c r="I1229" s="108">
        <f t="shared" si="519"/>
        <v>-36.363636363636367</v>
      </c>
      <c r="J1229" s="102"/>
      <c r="K1229" s="114" t="s">
        <v>99</v>
      </c>
      <c r="L1229" s="106" t="s">
        <v>313</v>
      </c>
      <c r="M1229" s="123" t="s">
        <v>313</v>
      </c>
      <c r="N1229" s="116" t="s">
        <v>337</v>
      </c>
      <c r="O1229" s="116" t="s">
        <v>337</v>
      </c>
      <c r="P1229" s="107" t="str">
        <f>第2表01元データ!AE45</f>
        <v>X</v>
      </c>
      <c r="Q1229" s="107" t="str">
        <f t="shared" si="520"/>
        <v>x</v>
      </c>
      <c r="R1229" s="108" t="str">
        <f t="shared" si="521"/>
        <v>x</v>
      </c>
      <c r="S1229" s="108"/>
      <c r="T1229" s="100">
        <v>106</v>
      </c>
      <c r="W1229" s="100" t="s">
        <v>360</v>
      </c>
      <c r="X1229" s="100">
        <v>24</v>
      </c>
      <c r="Y1229" s="100">
        <v>19</v>
      </c>
      <c r="Z1229" s="100">
        <v>27</v>
      </c>
      <c r="AA1229" s="100">
        <v>16</v>
      </c>
      <c r="AC1229" s="100" t="s">
        <v>360</v>
      </c>
      <c r="AD1229" s="100">
        <v>1</v>
      </c>
      <c r="AE1229" s="100" t="s">
        <v>313</v>
      </c>
      <c r="AF1229" s="100" t="s">
        <v>313</v>
      </c>
      <c r="AG1229" s="100" t="s">
        <v>313</v>
      </c>
      <c r="AJ1229" s="100" t="str">
        <f t="shared" si="516"/>
        <v>●</v>
      </c>
      <c r="AK1229" s="100" t="str">
        <f t="shared" si="514"/>
        <v>●</v>
      </c>
      <c r="AL1229" s="100" t="str">
        <f t="shared" si="514"/>
        <v>●</v>
      </c>
      <c r="AM1229" s="100" t="str">
        <f t="shared" si="514"/>
        <v>●</v>
      </c>
      <c r="AP1229" s="100" t="str">
        <f t="shared" si="517"/>
        <v>●</v>
      </c>
      <c r="AQ1229" s="100" t="str">
        <f t="shared" si="515"/>
        <v>○</v>
      </c>
      <c r="AR1229" s="100" t="str">
        <f t="shared" si="515"/>
        <v>●</v>
      </c>
      <c r="AS1229" s="170" t="str">
        <f t="shared" si="515"/>
        <v>●</v>
      </c>
    </row>
    <row r="1230" spans="2:45" s="100" customFormat="1" ht="14.25" customHeight="1">
      <c r="B1230" s="102" t="s">
        <v>100</v>
      </c>
      <c r="C1230" s="106">
        <v>20</v>
      </c>
      <c r="D1230" s="107">
        <v>16</v>
      </c>
      <c r="E1230" s="107">
        <v>32</v>
      </c>
      <c r="F1230" s="107">
        <v>21</v>
      </c>
      <c r="G1230" s="107">
        <f>第2表01元データ!AD46</f>
        <v>7</v>
      </c>
      <c r="H1230" s="107">
        <f t="shared" si="518"/>
        <v>-14</v>
      </c>
      <c r="I1230" s="108">
        <f t="shared" si="519"/>
        <v>-66.666666666666657</v>
      </c>
      <c r="J1230" s="102"/>
      <c r="K1230" s="114" t="s">
        <v>100</v>
      </c>
      <c r="L1230" s="120">
        <v>1</v>
      </c>
      <c r="M1230" s="107" t="s">
        <v>313</v>
      </c>
      <c r="N1230" s="116" t="s">
        <v>337</v>
      </c>
      <c r="O1230" s="116" t="s">
        <v>337</v>
      </c>
      <c r="P1230" s="107" t="str">
        <f>第2表01元データ!AE46</f>
        <v>X</v>
      </c>
      <c r="Q1230" s="107" t="str">
        <f t="shared" si="520"/>
        <v>x</v>
      </c>
      <c r="R1230" s="108" t="str">
        <f t="shared" si="521"/>
        <v>x</v>
      </c>
      <c r="S1230" s="108"/>
      <c r="T1230" s="100">
        <v>107</v>
      </c>
      <c r="W1230" s="100" t="s">
        <v>361</v>
      </c>
      <c r="X1230" s="100">
        <v>12</v>
      </c>
      <c r="Y1230" s="100">
        <v>20</v>
      </c>
      <c r="Z1230" s="100">
        <v>16</v>
      </c>
      <c r="AA1230" s="100">
        <v>32</v>
      </c>
      <c r="AC1230" s="100" t="s">
        <v>361</v>
      </c>
      <c r="AD1230" s="100" t="s">
        <v>313</v>
      </c>
      <c r="AE1230" s="100">
        <v>1</v>
      </c>
      <c r="AF1230" s="100" t="s">
        <v>313</v>
      </c>
      <c r="AG1230" s="100" t="s">
        <v>313</v>
      </c>
      <c r="AJ1230" s="100" t="str">
        <f t="shared" si="516"/>
        <v>●</v>
      </c>
      <c r="AK1230" s="100" t="str">
        <f t="shared" si="514"/>
        <v>●</v>
      </c>
      <c r="AL1230" s="100" t="str">
        <f t="shared" si="514"/>
        <v>●</v>
      </c>
      <c r="AM1230" s="100" t="str">
        <f t="shared" si="514"/>
        <v>●</v>
      </c>
      <c r="AP1230" s="100" t="str">
        <f t="shared" si="517"/>
        <v>●</v>
      </c>
      <c r="AQ1230" s="100" t="str">
        <f t="shared" si="515"/>
        <v>●</v>
      </c>
      <c r="AR1230" s="100" t="str">
        <f t="shared" si="515"/>
        <v>●</v>
      </c>
      <c r="AS1230" s="170" t="str">
        <f t="shared" si="515"/>
        <v>●</v>
      </c>
    </row>
    <row r="1231" spans="2:45" s="100" customFormat="1" ht="14.25" customHeight="1">
      <c r="B1231" s="102" t="s">
        <v>118</v>
      </c>
      <c r="C1231" s="106">
        <v>13</v>
      </c>
      <c r="D1231" s="107">
        <v>24</v>
      </c>
      <c r="E1231" s="107">
        <v>26</v>
      </c>
      <c r="F1231" s="107">
        <v>20</v>
      </c>
      <c r="G1231" s="107">
        <f>第2表01元データ!AD47</f>
        <v>13</v>
      </c>
      <c r="H1231" s="107">
        <f t="shared" si="518"/>
        <v>-7</v>
      </c>
      <c r="I1231" s="108">
        <f t="shared" si="519"/>
        <v>-35</v>
      </c>
      <c r="J1231" s="102"/>
      <c r="K1231" s="114" t="s">
        <v>118</v>
      </c>
      <c r="L1231" s="120" t="s">
        <v>313</v>
      </c>
      <c r="M1231" s="116" t="s">
        <v>313</v>
      </c>
      <c r="N1231" s="116" t="s">
        <v>337</v>
      </c>
      <c r="O1231" s="116" t="s">
        <v>337</v>
      </c>
      <c r="P1231" s="107" t="str">
        <f>第2表01元データ!AE47</f>
        <v>X</v>
      </c>
      <c r="Q1231" s="107" t="str">
        <f t="shared" si="520"/>
        <v>x</v>
      </c>
      <c r="R1231" s="108" t="str">
        <f t="shared" si="521"/>
        <v>x</v>
      </c>
      <c r="S1231" s="108"/>
      <c r="T1231" s="100">
        <v>108</v>
      </c>
      <c r="W1231" s="100" t="s">
        <v>362</v>
      </c>
      <c r="X1231" s="100">
        <v>19</v>
      </c>
      <c r="Y1231" s="100">
        <v>13</v>
      </c>
      <c r="Z1231" s="100">
        <v>24</v>
      </c>
      <c r="AA1231" s="100">
        <v>26</v>
      </c>
      <c r="AC1231" s="100" t="s">
        <v>362</v>
      </c>
      <c r="AD1231" s="100" t="s">
        <v>313</v>
      </c>
      <c r="AE1231" s="100" t="s">
        <v>313</v>
      </c>
      <c r="AF1231" s="100" t="s">
        <v>313</v>
      </c>
      <c r="AG1231" s="100" t="s">
        <v>313</v>
      </c>
      <c r="AJ1231" s="100" t="str">
        <f t="shared" si="516"/>
        <v>●</v>
      </c>
      <c r="AK1231" s="100" t="str">
        <f t="shared" si="514"/>
        <v>●</v>
      </c>
      <c r="AL1231" s="100" t="str">
        <f t="shared" si="514"/>
        <v>●</v>
      </c>
      <c r="AM1231" s="100" t="str">
        <f t="shared" si="514"/>
        <v>●</v>
      </c>
      <c r="AP1231" s="100" t="str">
        <f t="shared" si="517"/>
        <v>○</v>
      </c>
      <c r="AQ1231" s="100" t="str">
        <f t="shared" si="515"/>
        <v>○</v>
      </c>
      <c r="AR1231" s="100" t="str">
        <f t="shared" si="515"/>
        <v>●</v>
      </c>
      <c r="AS1231" s="170" t="str">
        <f t="shared" si="515"/>
        <v>●</v>
      </c>
    </row>
    <row r="1232" spans="2:45" s="100" customFormat="1" ht="14.25" customHeight="1">
      <c r="B1232" s="102" t="s">
        <v>101</v>
      </c>
      <c r="C1232" s="106">
        <v>14</v>
      </c>
      <c r="D1232" s="107">
        <v>11</v>
      </c>
      <c r="E1232" s="107">
        <v>17</v>
      </c>
      <c r="F1232" s="107">
        <v>21</v>
      </c>
      <c r="G1232" s="107">
        <f>第2表01元データ!AD48</f>
        <v>9</v>
      </c>
      <c r="H1232" s="107">
        <f t="shared" si="518"/>
        <v>-12</v>
      </c>
      <c r="I1232" s="108">
        <f t="shared" si="519"/>
        <v>-57.142857142857139</v>
      </c>
      <c r="J1232" s="102"/>
      <c r="K1232" s="114" t="s">
        <v>101</v>
      </c>
      <c r="L1232" s="120" t="s">
        <v>313</v>
      </c>
      <c r="M1232" s="116" t="s">
        <v>313</v>
      </c>
      <c r="N1232" s="116" t="s">
        <v>337</v>
      </c>
      <c r="O1232" s="116" t="s">
        <v>337</v>
      </c>
      <c r="P1232" s="107" t="str">
        <f>第2表01元データ!AE48</f>
        <v>X</v>
      </c>
      <c r="Q1232" s="107" t="str">
        <f t="shared" si="520"/>
        <v>x</v>
      </c>
      <c r="R1232" s="108" t="str">
        <f t="shared" si="521"/>
        <v>x</v>
      </c>
      <c r="S1232" s="108"/>
      <c r="T1232" s="100">
        <v>109</v>
      </c>
      <c r="W1232" s="100" t="s">
        <v>363</v>
      </c>
      <c r="X1232" s="100">
        <v>35</v>
      </c>
      <c r="Y1232" s="100">
        <v>14</v>
      </c>
      <c r="Z1232" s="100">
        <v>11</v>
      </c>
      <c r="AA1232" s="100">
        <v>17</v>
      </c>
      <c r="AC1232" s="100" t="s">
        <v>363</v>
      </c>
      <c r="AD1232" s="100" t="s">
        <v>313</v>
      </c>
      <c r="AE1232" s="100" t="s">
        <v>313</v>
      </c>
      <c r="AF1232" s="100" t="s">
        <v>313</v>
      </c>
      <c r="AG1232" s="100" t="s">
        <v>313</v>
      </c>
      <c r="AJ1232" s="100" t="str">
        <f t="shared" si="516"/>
        <v>●</v>
      </c>
      <c r="AK1232" s="100" t="str">
        <f t="shared" si="514"/>
        <v>●</v>
      </c>
      <c r="AL1232" s="100" t="str">
        <f>IF(E1232=Z1232,"○","●")</f>
        <v>●</v>
      </c>
      <c r="AM1232" s="100" t="str">
        <f t="shared" si="514"/>
        <v>●</v>
      </c>
      <c r="AP1232" s="100" t="str">
        <f t="shared" si="517"/>
        <v>○</v>
      </c>
      <c r="AQ1232" s="100" t="str">
        <f t="shared" si="515"/>
        <v>○</v>
      </c>
      <c r="AR1232" s="100" t="str">
        <f t="shared" si="515"/>
        <v>●</v>
      </c>
      <c r="AS1232" s="170" t="str">
        <f t="shared" si="515"/>
        <v>●</v>
      </c>
    </row>
    <row r="1233" spans="2:45" s="100" customFormat="1" ht="14.25" customHeight="1">
      <c r="B1233" s="102" t="s">
        <v>102</v>
      </c>
      <c r="C1233" s="106">
        <v>30</v>
      </c>
      <c r="D1233" s="107">
        <v>16</v>
      </c>
      <c r="E1233" s="107">
        <v>10</v>
      </c>
      <c r="F1233" s="107">
        <v>17</v>
      </c>
      <c r="G1233" s="107">
        <f>第2表01元データ!AD49</f>
        <v>21</v>
      </c>
      <c r="H1233" s="107">
        <f t="shared" si="518"/>
        <v>4</v>
      </c>
      <c r="I1233" s="108">
        <f t="shared" si="519"/>
        <v>23.52941176470588</v>
      </c>
      <c r="J1233" s="102"/>
      <c r="K1233" s="114" t="s">
        <v>102</v>
      </c>
      <c r="L1233" s="106">
        <v>1</v>
      </c>
      <c r="M1233" s="107" t="s">
        <v>313</v>
      </c>
      <c r="N1233" s="116" t="s">
        <v>337</v>
      </c>
      <c r="O1233" s="116" t="s">
        <v>337</v>
      </c>
      <c r="P1233" s="107" t="str">
        <f>第2表01元データ!AE49</f>
        <v>X</v>
      </c>
      <c r="Q1233" s="107" t="str">
        <f t="shared" si="520"/>
        <v>x</v>
      </c>
      <c r="R1233" s="108" t="str">
        <f t="shared" si="521"/>
        <v>x</v>
      </c>
      <c r="S1233" s="108"/>
      <c r="T1233" s="100">
        <v>110</v>
      </c>
      <c r="W1233" s="100" t="s">
        <v>364</v>
      </c>
      <c r="X1233" s="100">
        <v>27</v>
      </c>
      <c r="Y1233" s="100">
        <v>30</v>
      </c>
      <c r="Z1233" s="100">
        <v>16</v>
      </c>
      <c r="AA1233" s="100">
        <v>10</v>
      </c>
      <c r="AC1233" s="100" t="s">
        <v>364</v>
      </c>
      <c r="AD1233" s="100">
        <v>1</v>
      </c>
      <c r="AE1233" s="100">
        <v>1</v>
      </c>
      <c r="AF1233" s="100" t="s">
        <v>313</v>
      </c>
      <c r="AG1233" s="100" t="s">
        <v>313</v>
      </c>
      <c r="AJ1233" s="100" t="str">
        <f t="shared" si="516"/>
        <v>●</v>
      </c>
      <c r="AK1233" s="100" t="str">
        <f t="shared" si="514"/>
        <v>●</v>
      </c>
      <c r="AL1233" s="100" t="str">
        <f t="shared" si="514"/>
        <v>●</v>
      </c>
      <c r="AM1233" s="100" t="str">
        <f t="shared" si="514"/>
        <v>●</v>
      </c>
      <c r="AP1233" s="100" t="str">
        <f t="shared" si="517"/>
        <v>○</v>
      </c>
      <c r="AQ1233" s="100" t="str">
        <f t="shared" si="515"/>
        <v>●</v>
      </c>
      <c r="AR1233" s="100" t="str">
        <f t="shared" si="515"/>
        <v>●</v>
      </c>
      <c r="AS1233" s="170" t="str">
        <f t="shared" si="515"/>
        <v>●</v>
      </c>
    </row>
    <row r="1234" spans="2:45" s="100" customFormat="1" ht="14.25" customHeight="1">
      <c r="B1234" s="102" t="s">
        <v>103</v>
      </c>
      <c r="C1234" s="106">
        <v>27</v>
      </c>
      <c r="D1234" s="107">
        <v>31</v>
      </c>
      <c r="E1234" s="107">
        <v>18</v>
      </c>
      <c r="F1234" s="107">
        <v>12</v>
      </c>
      <c r="G1234" s="107">
        <f>第2表01元データ!AD50</f>
        <v>23</v>
      </c>
      <c r="H1234" s="107">
        <f t="shared" si="518"/>
        <v>11</v>
      </c>
      <c r="I1234" s="108">
        <f t="shared" si="519"/>
        <v>91.666666666666657</v>
      </c>
      <c r="J1234" s="102"/>
      <c r="K1234" s="114" t="s">
        <v>103</v>
      </c>
      <c r="L1234" s="106">
        <v>1</v>
      </c>
      <c r="M1234" s="107">
        <v>1</v>
      </c>
      <c r="N1234" s="107" t="s">
        <v>337</v>
      </c>
      <c r="O1234" s="116" t="s">
        <v>337</v>
      </c>
      <c r="P1234" s="107" t="str">
        <f>第2表01元データ!AE50</f>
        <v>X</v>
      </c>
      <c r="Q1234" s="107" t="str">
        <f t="shared" si="520"/>
        <v>x</v>
      </c>
      <c r="R1234" s="108" t="str">
        <f t="shared" si="521"/>
        <v>x</v>
      </c>
      <c r="S1234" s="108"/>
      <c r="T1234" s="100">
        <v>111</v>
      </c>
      <c r="W1234" s="100" t="s">
        <v>365</v>
      </c>
      <c r="X1234" s="100">
        <v>27</v>
      </c>
      <c r="Y1234" s="100">
        <v>27</v>
      </c>
      <c r="Z1234" s="100">
        <v>31</v>
      </c>
      <c r="AA1234" s="100">
        <v>18</v>
      </c>
      <c r="AC1234" s="100" t="s">
        <v>365</v>
      </c>
      <c r="AD1234" s="100">
        <v>1</v>
      </c>
      <c r="AE1234" s="100">
        <v>1</v>
      </c>
      <c r="AF1234" s="100">
        <v>1</v>
      </c>
      <c r="AG1234" s="100" t="s">
        <v>313</v>
      </c>
      <c r="AJ1234" s="100" t="str">
        <f t="shared" si="516"/>
        <v>○</v>
      </c>
      <c r="AK1234" s="100" t="str">
        <f t="shared" si="514"/>
        <v>●</v>
      </c>
      <c r="AL1234" s="100" t="str">
        <f t="shared" si="514"/>
        <v>●</v>
      </c>
      <c r="AM1234" s="100" t="str">
        <f t="shared" si="514"/>
        <v>●</v>
      </c>
      <c r="AP1234" s="100" t="str">
        <f t="shared" si="517"/>
        <v>○</v>
      </c>
      <c r="AQ1234" s="100" t="str">
        <f t="shared" si="515"/>
        <v>○</v>
      </c>
      <c r="AR1234" s="100" t="str">
        <f t="shared" si="515"/>
        <v>●</v>
      </c>
      <c r="AS1234" s="170" t="str">
        <f t="shared" si="515"/>
        <v>●</v>
      </c>
    </row>
    <row r="1235" spans="2:45" s="100" customFormat="1" ht="14.25" customHeight="1">
      <c r="B1235" s="102" t="s">
        <v>104</v>
      </c>
      <c r="C1235" s="106">
        <v>29</v>
      </c>
      <c r="D1235" s="107">
        <v>24</v>
      </c>
      <c r="E1235" s="107">
        <v>30</v>
      </c>
      <c r="F1235" s="107">
        <v>13</v>
      </c>
      <c r="G1235" s="107">
        <f>第2表01元データ!AD51</f>
        <v>16</v>
      </c>
      <c r="H1235" s="107">
        <f t="shared" si="518"/>
        <v>3</v>
      </c>
      <c r="I1235" s="108">
        <f t="shared" si="519"/>
        <v>23.076923076923077</v>
      </c>
      <c r="J1235" s="102"/>
      <c r="K1235" s="114" t="s">
        <v>104</v>
      </c>
      <c r="L1235" s="106" t="s">
        <v>313</v>
      </c>
      <c r="M1235" s="116">
        <v>2</v>
      </c>
      <c r="N1235" s="107" t="s">
        <v>337</v>
      </c>
      <c r="O1235" s="116" t="s">
        <v>337</v>
      </c>
      <c r="P1235" s="107" t="str">
        <f>第2表01元データ!AE51</f>
        <v>X</v>
      </c>
      <c r="Q1235" s="107" t="str">
        <f t="shared" si="520"/>
        <v>x</v>
      </c>
      <c r="R1235" s="108" t="str">
        <f t="shared" si="521"/>
        <v>x</v>
      </c>
      <c r="S1235" s="108"/>
      <c r="T1235" s="100">
        <v>112</v>
      </c>
      <c r="W1235" s="100" t="s">
        <v>366</v>
      </c>
      <c r="X1235" s="100">
        <v>28</v>
      </c>
      <c r="Y1235" s="100">
        <v>29</v>
      </c>
      <c r="Z1235" s="100">
        <v>24</v>
      </c>
      <c r="AA1235" s="100">
        <v>30</v>
      </c>
      <c r="AC1235" s="100" t="s">
        <v>366</v>
      </c>
      <c r="AD1235" s="100">
        <v>1</v>
      </c>
      <c r="AE1235" s="100" t="s">
        <v>313</v>
      </c>
      <c r="AF1235" s="100">
        <v>2</v>
      </c>
      <c r="AG1235" s="100" t="s">
        <v>313</v>
      </c>
      <c r="AJ1235" s="100" t="str">
        <f t="shared" si="516"/>
        <v>●</v>
      </c>
      <c r="AK1235" s="100" t="str">
        <f t="shared" si="514"/>
        <v>●</v>
      </c>
      <c r="AL1235" s="100" t="str">
        <f t="shared" si="514"/>
        <v>●</v>
      </c>
      <c r="AM1235" s="100" t="str">
        <f t="shared" si="514"/>
        <v>●</v>
      </c>
      <c r="AP1235" s="100" t="str">
        <f t="shared" si="517"/>
        <v>●</v>
      </c>
      <c r="AQ1235" s="100" t="str">
        <f t="shared" si="515"/>
        <v>●</v>
      </c>
      <c r="AR1235" s="100" t="str">
        <f t="shared" si="515"/>
        <v>●</v>
      </c>
      <c r="AS1235" s="170" t="str">
        <f t="shared" si="515"/>
        <v>●</v>
      </c>
    </row>
    <row r="1236" spans="2:45" s="100" customFormat="1" ht="14.25" customHeight="1">
      <c r="B1236" s="102" t="s">
        <v>105</v>
      </c>
      <c r="C1236" s="106">
        <v>19</v>
      </c>
      <c r="D1236" s="107">
        <v>27</v>
      </c>
      <c r="E1236" s="107">
        <v>24</v>
      </c>
      <c r="F1236" s="107">
        <v>30</v>
      </c>
      <c r="G1236" s="107">
        <f>第2表01元データ!AD52</f>
        <v>15</v>
      </c>
      <c r="H1236" s="107">
        <f t="shared" si="518"/>
        <v>-15</v>
      </c>
      <c r="I1236" s="108">
        <f t="shared" si="519"/>
        <v>-50</v>
      </c>
      <c r="J1236" s="102"/>
      <c r="K1236" s="114" t="s">
        <v>105</v>
      </c>
      <c r="L1236" s="106">
        <v>1</v>
      </c>
      <c r="M1236" s="107" t="s">
        <v>313</v>
      </c>
      <c r="N1236" s="116" t="s">
        <v>337</v>
      </c>
      <c r="O1236" s="116" t="s">
        <v>337</v>
      </c>
      <c r="P1236" s="107" t="str">
        <f>第2表01元データ!AE52</f>
        <v>X</v>
      </c>
      <c r="Q1236" s="107" t="str">
        <f t="shared" si="520"/>
        <v>x</v>
      </c>
      <c r="R1236" s="108" t="str">
        <f t="shared" si="521"/>
        <v>x</v>
      </c>
      <c r="S1236" s="108"/>
      <c r="T1236" s="100">
        <v>113</v>
      </c>
      <c r="W1236" s="100" t="s">
        <v>367</v>
      </c>
      <c r="X1236" s="100">
        <v>37</v>
      </c>
      <c r="Y1236" s="100">
        <v>19</v>
      </c>
      <c r="Z1236" s="100">
        <v>27</v>
      </c>
      <c r="AA1236" s="100">
        <v>24</v>
      </c>
      <c r="AC1236" s="100" t="s">
        <v>367</v>
      </c>
      <c r="AD1236" s="100">
        <v>2</v>
      </c>
      <c r="AE1236" s="100">
        <v>1</v>
      </c>
      <c r="AF1236" s="100" t="s">
        <v>313</v>
      </c>
      <c r="AG1236" s="100" t="s">
        <v>313</v>
      </c>
      <c r="AJ1236" s="100" t="str">
        <f t="shared" si="516"/>
        <v>●</v>
      </c>
      <c r="AK1236" s="100" t="str">
        <f t="shared" si="514"/>
        <v>●</v>
      </c>
      <c r="AL1236" s="100" t="str">
        <f t="shared" si="514"/>
        <v>●</v>
      </c>
      <c r="AM1236" s="100" t="str">
        <f t="shared" si="514"/>
        <v>●</v>
      </c>
      <c r="AP1236" s="100" t="str">
        <f t="shared" si="517"/>
        <v>●</v>
      </c>
      <c r="AQ1236" s="100" t="str">
        <f t="shared" si="515"/>
        <v>●</v>
      </c>
      <c r="AR1236" s="100" t="str">
        <f t="shared" si="515"/>
        <v>●</v>
      </c>
      <c r="AS1236" s="170" t="str">
        <f t="shared" si="515"/>
        <v>●</v>
      </c>
    </row>
    <row r="1237" spans="2:45" s="100" customFormat="1" ht="14.25" customHeight="1">
      <c r="B1237" s="102" t="s">
        <v>106</v>
      </c>
      <c r="C1237" s="106">
        <v>32</v>
      </c>
      <c r="D1237" s="107">
        <v>18</v>
      </c>
      <c r="E1237" s="107">
        <v>25</v>
      </c>
      <c r="F1237" s="107">
        <v>18</v>
      </c>
      <c r="G1237" s="107">
        <f>第2表01元データ!AD53</f>
        <v>11</v>
      </c>
      <c r="H1237" s="107">
        <f t="shared" si="518"/>
        <v>-7</v>
      </c>
      <c r="I1237" s="108">
        <f t="shared" si="519"/>
        <v>-38.888888888888893</v>
      </c>
      <c r="J1237" s="102"/>
      <c r="K1237" s="114" t="s">
        <v>106</v>
      </c>
      <c r="L1237" s="106">
        <v>1</v>
      </c>
      <c r="M1237" s="107" t="s">
        <v>313</v>
      </c>
      <c r="N1237" s="116" t="s">
        <v>337</v>
      </c>
      <c r="O1237" s="116" t="s">
        <v>337</v>
      </c>
      <c r="P1237" s="107" t="str">
        <f>第2表01元データ!AE53</f>
        <v>X</v>
      </c>
      <c r="Q1237" s="107" t="str">
        <f t="shared" si="520"/>
        <v>x</v>
      </c>
      <c r="R1237" s="108" t="str">
        <f t="shared" si="521"/>
        <v>x</v>
      </c>
      <c r="S1237" s="108"/>
      <c r="T1237" s="100">
        <v>114</v>
      </c>
      <c r="W1237" s="100" t="s">
        <v>368</v>
      </c>
      <c r="X1237" s="100">
        <v>23</v>
      </c>
      <c r="Y1237" s="100">
        <v>32</v>
      </c>
      <c r="Z1237" s="100">
        <v>18</v>
      </c>
      <c r="AA1237" s="100">
        <v>25</v>
      </c>
      <c r="AC1237" s="100" t="s">
        <v>368</v>
      </c>
      <c r="AD1237" s="100">
        <v>2</v>
      </c>
      <c r="AE1237" s="100">
        <v>1</v>
      </c>
      <c r="AF1237" s="100" t="s">
        <v>313</v>
      </c>
      <c r="AG1237" s="100" t="s">
        <v>313</v>
      </c>
      <c r="AJ1237" s="100" t="str">
        <f t="shared" si="516"/>
        <v>●</v>
      </c>
      <c r="AK1237" s="100" t="str">
        <f t="shared" si="514"/>
        <v>●</v>
      </c>
      <c r="AL1237" s="100" t="str">
        <f t="shared" si="514"/>
        <v>●</v>
      </c>
      <c r="AM1237" s="100" t="str">
        <f t="shared" si="514"/>
        <v>●</v>
      </c>
      <c r="AP1237" s="100" t="str">
        <f t="shared" si="517"/>
        <v>●</v>
      </c>
      <c r="AQ1237" s="100" t="str">
        <f t="shared" si="515"/>
        <v>●</v>
      </c>
      <c r="AR1237" s="100" t="str">
        <f t="shared" si="515"/>
        <v>●</v>
      </c>
      <c r="AS1237" s="170" t="str">
        <f t="shared" si="515"/>
        <v>●</v>
      </c>
    </row>
    <row r="1238" spans="2:45" s="100" customFormat="1" ht="14.25" customHeight="1">
      <c r="B1238" s="102" t="s">
        <v>107</v>
      </c>
      <c r="C1238" s="106">
        <v>19</v>
      </c>
      <c r="D1238" s="107">
        <v>22</v>
      </c>
      <c r="E1238" s="107">
        <v>20</v>
      </c>
      <c r="F1238" s="107">
        <v>19</v>
      </c>
      <c r="G1238" s="107">
        <f>第2表01元データ!AD54</f>
        <v>19</v>
      </c>
      <c r="H1238" s="107">
        <f t="shared" si="518"/>
        <v>0</v>
      </c>
      <c r="I1238" s="108">
        <f t="shared" si="519"/>
        <v>0</v>
      </c>
      <c r="J1238" s="102"/>
      <c r="K1238" s="114" t="s">
        <v>107</v>
      </c>
      <c r="L1238" s="120">
        <v>2</v>
      </c>
      <c r="M1238" s="107">
        <v>1</v>
      </c>
      <c r="N1238" s="107" t="s">
        <v>337</v>
      </c>
      <c r="O1238" s="116" t="s">
        <v>337</v>
      </c>
      <c r="P1238" s="107" t="str">
        <f>第2表01元データ!AE54</f>
        <v>X</v>
      </c>
      <c r="Q1238" s="107" t="str">
        <f t="shared" si="520"/>
        <v>x</v>
      </c>
      <c r="R1238" s="108" t="str">
        <f t="shared" si="521"/>
        <v>x</v>
      </c>
      <c r="S1238" s="108"/>
      <c r="T1238" s="100">
        <v>115</v>
      </c>
      <c r="W1238" s="99" t="s">
        <v>369</v>
      </c>
      <c r="X1238" s="99">
        <v>19</v>
      </c>
      <c r="Y1238" s="99">
        <v>19</v>
      </c>
      <c r="Z1238" s="99">
        <v>22</v>
      </c>
      <c r="AA1238" s="99">
        <v>20</v>
      </c>
      <c r="AB1238" s="99"/>
      <c r="AC1238" s="99" t="s">
        <v>369</v>
      </c>
      <c r="AD1238" s="99" t="s">
        <v>313</v>
      </c>
      <c r="AE1238" s="99">
        <v>2</v>
      </c>
      <c r="AF1238" s="99">
        <v>1</v>
      </c>
      <c r="AG1238" s="99" t="s">
        <v>313</v>
      </c>
      <c r="AJ1238" s="100" t="str">
        <f t="shared" si="516"/>
        <v>○</v>
      </c>
      <c r="AK1238" s="100" t="str">
        <f t="shared" si="514"/>
        <v>●</v>
      </c>
      <c r="AL1238" s="100" t="str">
        <f t="shared" si="514"/>
        <v>●</v>
      </c>
      <c r="AM1238" s="100" t="str">
        <f t="shared" si="514"/>
        <v>●</v>
      </c>
      <c r="AP1238" s="100" t="str">
        <f t="shared" si="517"/>
        <v>●</v>
      </c>
      <c r="AQ1238" s="100" t="str">
        <f t="shared" si="515"/>
        <v>●</v>
      </c>
      <c r="AR1238" s="100" t="str">
        <f t="shared" si="515"/>
        <v>●</v>
      </c>
      <c r="AS1238" s="170" t="str">
        <f t="shared" si="515"/>
        <v>●</v>
      </c>
    </row>
    <row r="1239" spans="2:45" s="100" customFormat="1" ht="14.25" customHeight="1">
      <c r="B1239" s="102" t="s">
        <v>108</v>
      </c>
      <c r="C1239" s="106">
        <v>15</v>
      </c>
      <c r="D1239" s="107">
        <v>14</v>
      </c>
      <c r="E1239" s="107">
        <v>14</v>
      </c>
      <c r="F1239" s="107">
        <v>15</v>
      </c>
      <c r="G1239" s="107">
        <f>第2表01元データ!AD55</f>
        <v>14</v>
      </c>
      <c r="H1239" s="107">
        <f t="shared" si="518"/>
        <v>-1</v>
      </c>
      <c r="I1239" s="108">
        <f t="shared" si="519"/>
        <v>-6.666666666666667</v>
      </c>
      <c r="J1239" s="102"/>
      <c r="K1239" s="114" t="s">
        <v>108</v>
      </c>
      <c r="L1239" s="120" t="s">
        <v>313</v>
      </c>
      <c r="M1239" s="116">
        <v>1</v>
      </c>
      <c r="N1239" s="107" t="s">
        <v>337</v>
      </c>
      <c r="O1239" s="116" t="s">
        <v>337</v>
      </c>
      <c r="P1239" s="107" t="str">
        <f>第2表01元データ!AE55</f>
        <v>X</v>
      </c>
      <c r="Q1239" s="107" t="str">
        <f t="shared" si="520"/>
        <v>x</v>
      </c>
      <c r="R1239" s="108" t="str">
        <f t="shared" si="521"/>
        <v>x</v>
      </c>
      <c r="S1239" s="108"/>
      <c r="T1239" s="100">
        <v>116</v>
      </c>
      <c r="W1239" s="100" t="s">
        <v>370</v>
      </c>
      <c r="X1239" s="100">
        <v>12</v>
      </c>
      <c r="Y1239" s="100">
        <v>15</v>
      </c>
      <c r="Z1239" s="100">
        <v>14</v>
      </c>
      <c r="AA1239" s="100">
        <v>14</v>
      </c>
      <c r="AC1239" s="100" t="s">
        <v>370</v>
      </c>
      <c r="AD1239" s="100" t="s">
        <v>313</v>
      </c>
      <c r="AE1239" s="100" t="s">
        <v>313</v>
      </c>
      <c r="AF1239" s="100">
        <v>1</v>
      </c>
      <c r="AG1239" s="100" t="s">
        <v>313</v>
      </c>
      <c r="AJ1239" s="100" t="str">
        <f t="shared" si="516"/>
        <v>●</v>
      </c>
      <c r="AK1239" s="100" t="str">
        <f t="shared" si="514"/>
        <v>●</v>
      </c>
      <c r="AL1239" s="100" t="str">
        <f t="shared" si="514"/>
        <v>○</v>
      </c>
      <c r="AM1239" s="100" t="str">
        <f t="shared" si="514"/>
        <v>●</v>
      </c>
      <c r="AP1239" s="100" t="str">
        <f t="shared" si="517"/>
        <v>○</v>
      </c>
      <c r="AQ1239" s="100" t="str">
        <f t="shared" si="515"/>
        <v>●</v>
      </c>
      <c r="AR1239" s="100" t="str">
        <f t="shared" si="515"/>
        <v>●</v>
      </c>
      <c r="AS1239" s="170" t="str">
        <f t="shared" si="515"/>
        <v>●</v>
      </c>
    </row>
    <row r="1240" spans="2:45" s="100" customFormat="1" ht="14.25" customHeight="1">
      <c r="B1240" s="102" t="s">
        <v>109</v>
      </c>
      <c r="C1240" s="106">
        <v>6</v>
      </c>
      <c r="D1240" s="107">
        <v>9</v>
      </c>
      <c r="E1240" s="107">
        <v>6</v>
      </c>
      <c r="F1240" s="107">
        <v>10</v>
      </c>
      <c r="G1240" s="107">
        <f>第2表01元データ!AD56</f>
        <v>15</v>
      </c>
      <c r="H1240" s="107">
        <f t="shared" si="518"/>
        <v>5</v>
      </c>
      <c r="I1240" s="108">
        <f t="shared" si="519"/>
        <v>50</v>
      </c>
      <c r="J1240" s="102"/>
      <c r="K1240" s="114" t="s">
        <v>109</v>
      </c>
      <c r="L1240" s="120" t="s">
        <v>313</v>
      </c>
      <c r="M1240" s="116" t="s">
        <v>313</v>
      </c>
      <c r="N1240" s="116" t="s">
        <v>337</v>
      </c>
      <c r="O1240" s="116" t="s">
        <v>337</v>
      </c>
      <c r="P1240" s="107" t="str">
        <f>第2表01元データ!AE56</f>
        <v>X</v>
      </c>
      <c r="Q1240" s="107" t="str">
        <f t="shared" si="520"/>
        <v>x</v>
      </c>
      <c r="R1240" s="108" t="str">
        <f t="shared" si="521"/>
        <v>x</v>
      </c>
      <c r="S1240" s="108"/>
      <c r="T1240" s="100">
        <v>117</v>
      </c>
      <c r="W1240" s="100" t="s">
        <v>371</v>
      </c>
      <c r="X1240" s="100">
        <v>8</v>
      </c>
      <c r="Y1240" s="100">
        <v>6</v>
      </c>
      <c r="Z1240" s="100">
        <v>9</v>
      </c>
      <c r="AA1240" s="100">
        <v>6</v>
      </c>
      <c r="AC1240" s="100" t="s">
        <v>371</v>
      </c>
      <c r="AD1240" s="100" t="s">
        <v>313</v>
      </c>
      <c r="AE1240" s="100" t="s">
        <v>313</v>
      </c>
      <c r="AF1240" s="100" t="s">
        <v>313</v>
      </c>
      <c r="AG1240" s="100" t="s">
        <v>313</v>
      </c>
      <c r="AJ1240" s="100" t="str">
        <f t="shared" si="516"/>
        <v>●</v>
      </c>
      <c r="AK1240" s="100" t="str">
        <f t="shared" si="514"/>
        <v>●</v>
      </c>
      <c r="AL1240" s="100" t="str">
        <f t="shared" si="514"/>
        <v>●</v>
      </c>
      <c r="AM1240" s="100" t="str">
        <f t="shared" si="514"/>
        <v>●</v>
      </c>
      <c r="AP1240" s="100" t="str">
        <f t="shared" si="517"/>
        <v>○</v>
      </c>
      <c r="AQ1240" s="100" t="str">
        <f t="shared" si="515"/>
        <v>○</v>
      </c>
      <c r="AR1240" s="100" t="str">
        <f t="shared" si="515"/>
        <v>●</v>
      </c>
      <c r="AS1240" s="170" t="str">
        <f t="shared" si="515"/>
        <v>●</v>
      </c>
    </row>
    <row r="1241" spans="2:45" s="100" customFormat="1" ht="14.25" customHeight="1">
      <c r="B1241" s="102" t="s">
        <v>110</v>
      </c>
      <c r="C1241" s="106">
        <v>3</v>
      </c>
      <c r="D1241" s="107">
        <v>5</v>
      </c>
      <c r="E1241" s="107">
        <v>7</v>
      </c>
      <c r="F1241" s="107">
        <v>5</v>
      </c>
      <c r="G1241" s="107">
        <f>第2表01元データ!AD57</f>
        <v>10</v>
      </c>
      <c r="H1241" s="107">
        <f t="shared" si="518"/>
        <v>5</v>
      </c>
      <c r="I1241" s="108">
        <f t="shared" si="519"/>
        <v>100</v>
      </c>
      <c r="J1241" s="102"/>
      <c r="K1241" s="114" t="s">
        <v>110</v>
      </c>
      <c r="L1241" s="120" t="s">
        <v>313</v>
      </c>
      <c r="M1241" s="116" t="s">
        <v>313</v>
      </c>
      <c r="N1241" s="116" t="s">
        <v>337</v>
      </c>
      <c r="O1241" s="116" t="s">
        <v>337</v>
      </c>
      <c r="P1241" s="107" t="str">
        <f>第2表01元データ!AE57</f>
        <v>X</v>
      </c>
      <c r="Q1241" s="107" t="str">
        <f t="shared" si="520"/>
        <v>x</v>
      </c>
      <c r="R1241" s="108" t="str">
        <f t="shared" si="521"/>
        <v>x</v>
      </c>
      <c r="S1241" s="108"/>
      <c r="T1241" s="100">
        <v>118</v>
      </c>
      <c r="W1241" s="100" t="s">
        <v>378</v>
      </c>
      <c r="X1241" s="100">
        <v>5</v>
      </c>
      <c r="Y1241" s="100">
        <v>3</v>
      </c>
      <c r="Z1241" s="100">
        <v>5</v>
      </c>
      <c r="AA1241" s="100">
        <v>7</v>
      </c>
      <c r="AC1241" s="100" t="s">
        <v>378</v>
      </c>
      <c r="AD1241" s="100" t="s">
        <v>313</v>
      </c>
      <c r="AE1241" s="100" t="s">
        <v>313</v>
      </c>
      <c r="AF1241" s="100" t="s">
        <v>313</v>
      </c>
      <c r="AG1241" s="100" t="s">
        <v>313</v>
      </c>
      <c r="AJ1241" s="100" t="str">
        <f t="shared" si="516"/>
        <v>●</v>
      </c>
      <c r="AK1241" s="100" t="str">
        <f t="shared" si="514"/>
        <v>●</v>
      </c>
      <c r="AL1241" s="100" t="str">
        <f t="shared" si="514"/>
        <v>●</v>
      </c>
      <c r="AM1241" s="100" t="str">
        <f t="shared" si="514"/>
        <v>●</v>
      </c>
      <c r="AP1241" s="100" t="str">
        <f t="shared" si="517"/>
        <v>○</v>
      </c>
      <c r="AQ1241" s="100" t="str">
        <f t="shared" si="515"/>
        <v>○</v>
      </c>
      <c r="AR1241" s="100" t="str">
        <f t="shared" si="515"/>
        <v>●</v>
      </c>
      <c r="AS1241" s="170" t="str">
        <f t="shared" si="515"/>
        <v>●</v>
      </c>
    </row>
    <row r="1242" spans="2:45" s="100" customFormat="1" ht="14.25" customHeight="1">
      <c r="B1242" s="119" t="s">
        <v>111</v>
      </c>
      <c r="C1242" s="120" t="s">
        <v>313</v>
      </c>
      <c r="D1242" s="116" t="s">
        <v>313</v>
      </c>
      <c r="E1242" s="116" t="s">
        <v>313</v>
      </c>
      <c r="F1242" s="116" t="s">
        <v>313</v>
      </c>
      <c r="G1242" s="107">
        <f>第2表01元データ!AD58</f>
        <v>9</v>
      </c>
      <c r="H1242" s="107"/>
      <c r="I1242" s="108"/>
      <c r="K1242" s="119" t="s">
        <v>111</v>
      </c>
      <c r="L1242" s="120" t="s">
        <v>313</v>
      </c>
      <c r="M1242" s="116" t="s">
        <v>313</v>
      </c>
      <c r="N1242" s="116" t="s">
        <v>313</v>
      </c>
      <c r="O1242" s="116" t="s">
        <v>313</v>
      </c>
      <c r="P1242" s="107" t="str">
        <f>第2表01元データ!AE58</f>
        <v>X</v>
      </c>
      <c r="Q1242" s="107"/>
      <c r="R1242" s="108"/>
      <c r="T1242" s="100">
        <v>119</v>
      </c>
    </row>
    <row r="1243" spans="2:45" s="100" customFormat="1" ht="14.25" customHeight="1">
      <c r="G1243" s="168"/>
      <c r="P1243" s="168"/>
    </row>
    <row r="1244" spans="2:45" s="100" customFormat="1" ht="14.25" customHeight="1">
      <c r="G1244" s="168"/>
      <c r="P1244" s="168"/>
    </row>
    <row r="1245" spans="2:45" s="99" customFormat="1" ht="14.25" customHeight="1">
      <c r="B1245" s="99" t="str">
        <f>LEFT(B1185,LEN(B1185)-2)&amp;+"女"</f>
        <v>相生町・女</v>
      </c>
      <c r="K1245" s="99" t="str">
        <f>LEFT(K1185,LEN(K1185)-2)&amp;+"女"</f>
        <v>港町・女</v>
      </c>
      <c r="W1245" s="100"/>
      <c r="X1245" s="100"/>
      <c r="Y1245" s="100"/>
      <c r="Z1245" s="100"/>
      <c r="AA1245" s="100"/>
      <c r="AB1245" s="100"/>
      <c r="AC1245" s="100"/>
      <c r="AD1245" s="100"/>
      <c r="AE1245" s="100"/>
      <c r="AF1245" s="100"/>
      <c r="AG1245" s="100"/>
    </row>
    <row r="1246" spans="2:45" s="100" customFormat="1" ht="14.25" customHeight="1">
      <c r="B1246" s="583" t="s">
        <v>335</v>
      </c>
      <c r="C1246" s="101"/>
      <c r="D1246" s="101"/>
      <c r="E1246" s="101"/>
      <c r="F1246" s="101"/>
      <c r="G1246" s="135"/>
      <c r="H1246" s="131"/>
      <c r="I1246" s="131"/>
      <c r="J1246" s="102"/>
      <c r="K1246" s="583" t="s">
        <v>335</v>
      </c>
      <c r="L1246" s="101"/>
      <c r="M1246" s="101"/>
      <c r="N1246" s="101"/>
      <c r="O1246" s="101"/>
      <c r="P1246" s="135"/>
      <c r="Q1246" s="131"/>
      <c r="R1246" s="131"/>
      <c r="S1246" s="103"/>
    </row>
    <row r="1247" spans="2:45" s="100" customFormat="1" ht="14.25" customHeight="1">
      <c r="B1247" s="584"/>
      <c r="C1247" s="130" t="str">
        <f>$C$4</f>
        <v>平成7年</v>
      </c>
      <c r="D1247" s="130" t="str">
        <f>$D$4</f>
        <v>平成12年</v>
      </c>
      <c r="E1247" s="130" t="str">
        <f>$E$4</f>
        <v>平成17年</v>
      </c>
      <c r="F1247" s="130" t="str">
        <f>$F$4</f>
        <v>平成22年</v>
      </c>
      <c r="G1247" s="130" t="s">
        <v>410</v>
      </c>
      <c r="H1247" s="133" t="str">
        <f>$H$4</f>
        <v>対平成</v>
      </c>
      <c r="I1247" s="134" t="str">
        <f>$I$4</f>
        <v>22年</v>
      </c>
      <c r="J1247" s="102"/>
      <c r="K1247" s="584"/>
      <c r="L1247" s="130" t="str">
        <f>$C$4</f>
        <v>平成7年</v>
      </c>
      <c r="M1247" s="130" t="str">
        <f>$D$4</f>
        <v>平成12年</v>
      </c>
      <c r="N1247" s="130" t="str">
        <f>$E$4</f>
        <v>平成17年</v>
      </c>
      <c r="O1247" s="130" t="str">
        <f>$F$4</f>
        <v>平成22年</v>
      </c>
      <c r="P1247" s="130" t="s">
        <v>410</v>
      </c>
      <c r="Q1247" s="133" t="str">
        <f>$H$4</f>
        <v>対平成</v>
      </c>
      <c r="R1247" s="134" t="str">
        <f>$I$4</f>
        <v>22年</v>
      </c>
      <c r="S1247" s="103"/>
    </row>
    <row r="1248" spans="2:45" s="100" customFormat="1" ht="14.25" customHeight="1">
      <c r="B1248" s="585"/>
      <c r="C1248" s="104"/>
      <c r="D1248" s="104"/>
      <c r="E1248" s="104"/>
      <c r="F1248" s="104"/>
      <c r="G1248" s="104"/>
      <c r="H1248" s="132" t="s">
        <v>88</v>
      </c>
      <c r="I1248" s="133" t="s">
        <v>398</v>
      </c>
      <c r="J1248" s="102"/>
      <c r="K1248" s="585"/>
      <c r="L1248" s="104"/>
      <c r="M1248" s="104"/>
      <c r="N1248" s="104"/>
      <c r="O1248" s="104"/>
      <c r="P1248" s="104"/>
      <c r="Q1248" s="132" t="s">
        <v>88</v>
      </c>
      <c r="R1248" s="133" t="s">
        <v>398</v>
      </c>
      <c r="S1248" s="103"/>
    </row>
    <row r="1249" spans="2:45" s="199" customFormat="1" ht="14.25" customHeight="1">
      <c r="B1249" s="200" t="s">
        <v>90</v>
      </c>
      <c r="C1249" s="198">
        <v>436</v>
      </c>
      <c r="D1249" s="194">
        <v>398</v>
      </c>
      <c r="E1249" s="194">
        <v>369</v>
      </c>
      <c r="F1249" s="194">
        <v>332</v>
      </c>
      <c r="G1249" s="194">
        <f>IF(COUNTIF(G1254:G1272,"x"),"x",IF(SUM(G1254:G1272)=0,"-",SUM(G1254:G1272)))</f>
        <v>271</v>
      </c>
      <c r="H1249" s="193">
        <f t="shared" ref="H1249:H1252" si="522">IF(G1249="x","x",IF(AND(G1249="-",F1249="-"),"-",IF(AND(G1249="-",F1249&gt;0),F1249*-1,IF(AND(G1249&gt;0,F1249="-"),G1249,G1249-F1249))))</f>
        <v>-61</v>
      </c>
      <c r="I1249" s="195">
        <f t="shared" ref="I1249:I1252" si="523">IF(H1249="x","x",IF(H1249="-","-",IF(AND(F1249="-",G1249&gt;0),"皆増",IF(AND(F1249&gt;0,G1249="-"),"皆減",H1249/F1249*100))))</f>
        <v>-18.373493975903614</v>
      </c>
      <c r="J1249" s="196"/>
      <c r="K1249" s="197" t="s">
        <v>90</v>
      </c>
      <c r="L1249" s="198">
        <v>10</v>
      </c>
      <c r="M1249" s="194">
        <v>8</v>
      </c>
      <c r="N1249" s="194" t="s">
        <v>406</v>
      </c>
      <c r="O1249" s="297" t="s">
        <v>337</v>
      </c>
      <c r="P1249" s="298" t="str">
        <f>IF(COUNTIF(P1254:P1272,"x"),"x",IF(SUM(P1254:P1272)=0,"-",SUM(P1254:P1272)))</f>
        <v>x</v>
      </c>
      <c r="Q1249" s="107" t="str">
        <f t="shared" ref="Q1249:Q1252" si="524">IF(P1249="x","x",IF(AND(P1249="-",O1249="-"),"-",IF(AND(P1249="-",O1249&gt;0),O1249*-1,IF(AND(P1249&gt;0,O1249="-"),P1249,P1249-O1249))))</f>
        <v>x</v>
      </c>
      <c r="R1249" s="108" t="str">
        <f t="shared" ref="R1249:R1252" si="525">IF(Q1249="x","x",IF(Q1249="-","-",IF(AND(O1249="-",P1249&gt;0),"皆増",IF(AND(O1249&gt;0,P1249="-"),"皆減",Q1249/O1249*100))))</f>
        <v>x</v>
      </c>
      <c r="S1249" s="195"/>
      <c r="W1249" s="199" t="s">
        <v>373</v>
      </c>
      <c r="X1249" s="199">
        <v>487</v>
      </c>
      <c r="Y1249" s="199">
        <v>436</v>
      </c>
      <c r="Z1249" s="199">
        <v>398</v>
      </c>
      <c r="AA1249" s="199">
        <v>369</v>
      </c>
      <c r="AC1249" s="199" t="s">
        <v>373</v>
      </c>
      <c r="AD1249" s="199">
        <v>14</v>
      </c>
      <c r="AE1249" s="199">
        <v>10</v>
      </c>
      <c r="AF1249" s="199">
        <v>8</v>
      </c>
      <c r="AG1249" s="199" t="s">
        <v>313</v>
      </c>
      <c r="AJ1249" s="199" t="str">
        <f>IF(C1249=X1249,"○","●")</f>
        <v>●</v>
      </c>
      <c r="AK1249" s="199" t="str">
        <f t="shared" ref="AK1249:AM1271" si="526">IF(D1249=Y1249,"○","●")</f>
        <v>●</v>
      </c>
      <c r="AL1249" s="199" t="str">
        <f t="shared" si="526"/>
        <v>●</v>
      </c>
      <c r="AM1249" s="199" t="str">
        <f t="shared" si="526"/>
        <v>●</v>
      </c>
      <c r="AP1249" s="199" t="str">
        <f>IF(L1249=AD1249,"○","●")</f>
        <v>●</v>
      </c>
      <c r="AQ1249" s="199" t="str">
        <f t="shared" ref="AQ1249:AS1271" si="527">IF(M1249=AE1249,"○","●")</f>
        <v>●</v>
      </c>
      <c r="AR1249" s="199" t="str">
        <f t="shared" si="527"/>
        <v>●</v>
      </c>
      <c r="AS1249" s="204" t="str">
        <f t="shared" si="527"/>
        <v>●</v>
      </c>
    </row>
    <row r="1250" spans="2:45" s="100" customFormat="1" ht="14.25" customHeight="1">
      <c r="B1250" s="105" t="s">
        <v>91</v>
      </c>
      <c r="C1250" s="106">
        <v>41</v>
      </c>
      <c r="D1250" s="107">
        <v>28</v>
      </c>
      <c r="E1250" s="107">
        <v>27</v>
      </c>
      <c r="F1250" s="107">
        <v>32</v>
      </c>
      <c r="G1250" s="107">
        <f>IF(COUNTIF(G1254:G1256,"x"),"x",IF(SUM(G1254:G1256)=0,"-",SUM(G1254:G1256)))</f>
        <v>14</v>
      </c>
      <c r="H1250" s="107">
        <f t="shared" si="522"/>
        <v>-18</v>
      </c>
      <c r="I1250" s="108">
        <f t="shared" si="523"/>
        <v>-56.25</v>
      </c>
      <c r="J1250" s="102"/>
      <c r="K1250" s="109" t="s">
        <v>91</v>
      </c>
      <c r="L1250" s="106">
        <v>2</v>
      </c>
      <c r="M1250" s="107" t="s">
        <v>313</v>
      </c>
      <c r="N1250" s="116" t="s">
        <v>337</v>
      </c>
      <c r="O1250" s="116" t="s">
        <v>337</v>
      </c>
      <c r="P1250" s="107" t="str">
        <f>IF(COUNTIF(P1254:P1256,"x"),"x",IF(SUM(P1254:P1256)=0,"-",SUM(P1254:P1256)))</f>
        <v>x</v>
      </c>
      <c r="Q1250" s="107" t="str">
        <f t="shared" si="524"/>
        <v>x</v>
      </c>
      <c r="R1250" s="108" t="str">
        <f t="shared" si="525"/>
        <v>x</v>
      </c>
      <c r="S1250" s="108"/>
      <c r="W1250" s="100" t="s">
        <v>374</v>
      </c>
      <c r="X1250" s="100">
        <v>53</v>
      </c>
      <c r="Y1250" s="100">
        <v>41</v>
      </c>
      <c r="Z1250" s="100">
        <v>28</v>
      </c>
      <c r="AA1250" s="100">
        <v>27</v>
      </c>
      <c r="AC1250" s="100" t="s">
        <v>374</v>
      </c>
      <c r="AD1250" s="100">
        <v>2</v>
      </c>
      <c r="AE1250" s="100">
        <v>2</v>
      </c>
      <c r="AF1250" s="100" t="s">
        <v>313</v>
      </c>
      <c r="AG1250" s="100" t="s">
        <v>313</v>
      </c>
      <c r="AJ1250" s="100" t="str">
        <f t="shared" ref="AJ1250:AJ1271" si="528">IF(C1250=X1250,"○","●")</f>
        <v>●</v>
      </c>
      <c r="AK1250" s="100" t="str">
        <f t="shared" si="526"/>
        <v>●</v>
      </c>
      <c r="AL1250" s="100" t="str">
        <f t="shared" si="526"/>
        <v>●</v>
      </c>
      <c r="AM1250" s="100" t="str">
        <f t="shared" si="526"/>
        <v>●</v>
      </c>
      <c r="AP1250" s="100" t="str">
        <f t="shared" ref="AP1250:AP1271" si="529">IF(L1250=AD1250,"○","●")</f>
        <v>○</v>
      </c>
      <c r="AQ1250" s="100" t="str">
        <f t="shared" si="527"/>
        <v>●</v>
      </c>
      <c r="AR1250" s="100" t="str">
        <f t="shared" si="527"/>
        <v>●</v>
      </c>
      <c r="AS1250" s="170" t="str">
        <f>IF(O1250=AG1250,"○","●")</f>
        <v>●</v>
      </c>
    </row>
    <row r="1251" spans="2:45" s="100" customFormat="1" ht="14.25" customHeight="1">
      <c r="B1251" s="105" t="s">
        <v>92</v>
      </c>
      <c r="C1251" s="106">
        <v>285</v>
      </c>
      <c r="D1251" s="107">
        <v>251</v>
      </c>
      <c r="E1251" s="107">
        <v>231</v>
      </c>
      <c r="F1251" s="107">
        <v>178</v>
      </c>
      <c r="G1251" s="296">
        <f>IF(COUNTIF(G1257:G1266,"x"),"x",IF(SUM(G1257:G1266)=0,"-",SUM(G1257:G1266)))</f>
        <v>144</v>
      </c>
      <c r="H1251" s="107">
        <f t="shared" si="522"/>
        <v>-34</v>
      </c>
      <c r="I1251" s="108">
        <f t="shared" si="523"/>
        <v>-19.101123595505616</v>
      </c>
      <c r="J1251" s="102"/>
      <c r="K1251" s="109" t="s">
        <v>92</v>
      </c>
      <c r="L1251" s="106">
        <v>5</v>
      </c>
      <c r="M1251" s="107">
        <v>5</v>
      </c>
      <c r="N1251" s="107" t="s">
        <v>337</v>
      </c>
      <c r="O1251" s="116" t="s">
        <v>337</v>
      </c>
      <c r="P1251" s="296" t="str">
        <f>IF(COUNTIF(P1257:P1266,"x"),"x",IF(SUM(P1257:P1266)=0,"-",SUM(P1257:P1266)))</f>
        <v>x</v>
      </c>
      <c r="Q1251" s="107" t="str">
        <f t="shared" si="524"/>
        <v>x</v>
      </c>
      <c r="R1251" s="108" t="str">
        <f t="shared" si="525"/>
        <v>x</v>
      </c>
      <c r="S1251" s="108"/>
      <c r="W1251" s="100" t="s">
        <v>375</v>
      </c>
      <c r="X1251" s="100">
        <v>335</v>
      </c>
      <c r="Y1251" s="100">
        <v>285</v>
      </c>
      <c r="Z1251" s="100">
        <v>251</v>
      </c>
      <c r="AA1251" s="100">
        <v>231</v>
      </c>
      <c r="AC1251" s="100" t="s">
        <v>375</v>
      </c>
      <c r="AD1251" s="100">
        <v>12</v>
      </c>
      <c r="AE1251" s="100">
        <v>5</v>
      </c>
      <c r="AF1251" s="100">
        <v>5</v>
      </c>
      <c r="AG1251" s="100" t="s">
        <v>313</v>
      </c>
      <c r="AJ1251" s="100" t="str">
        <f t="shared" si="528"/>
        <v>●</v>
      </c>
      <c r="AK1251" s="100" t="str">
        <f t="shared" si="526"/>
        <v>●</v>
      </c>
      <c r="AL1251" s="100" t="str">
        <f>IF(E1251=Z1251,"○","●")</f>
        <v>●</v>
      </c>
      <c r="AM1251" s="100" t="str">
        <f t="shared" si="526"/>
        <v>●</v>
      </c>
      <c r="AP1251" s="100" t="str">
        <f t="shared" si="529"/>
        <v>●</v>
      </c>
      <c r="AQ1251" s="100" t="str">
        <f t="shared" si="527"/>
        <v>○</v>
      </c>
      <c r="AR1251" s="100" t="str">
        <f t="shared" si="527"/>
        <v>●</v>
      </c>
      <c r="AS1251" s="170" t="str">
        <f t="shared" si="527"/>
        <v>●</v>
      </c>
    </row>
    <row r="1252" spans="2:45" s="100" customFormat="1" ht="14.25" customHeight="1">
      <c r="B1252" s="105" t="s">
        <v>93</v>
      </c>
      <c r="C1252" s="106">
        <v>110</v>
      </c>
      <c r="D1252" s="107">
        <v>119</v>
      </c>
      <c r="E1252" s="107">
        <v>111</v>
      </c>
      <c r="F1252" s="107">
        <v>122</v>
      </c>
      <c r="G1252" s="107">
        <f>IF(COUNTIF(G1267:G1271,"x"),"x",IF(SUM(G1267,G1271)=0,"-",SUM(G1267:G1271)))</f>
        <v>107</v>
      </c>
      <c r="H1252" s="107">
        <f t="shared" si="522"/>
        <v>-15</v>
      </c>
      <c r="I1252" s="108">
        <f t="shared" si="523"/>
        <v>-12.295081967213115</v>
      </c>
      <c r="J1252" s="102"/>
      <c r="K1252" s="109" t="s">
        <v>93</v>
      </c>
      <c r="L1252" s="120">
        <v>3</v>
      </c>
      <c r="M1252" s="107">
        <v>3</v>
      </c>
      <c r="N1252" s="107" t="s">
        <v>337</v>
      </c>
      <c r="O1252" s="116" t="s">
        <v>337</v>
      </c>
      <c r="P1252" s="107" t="str">
        <f>IF(COUNTIF(P1267:P1271,"x"),"x",IF(SUM(P1267,P1271)=0,"-",SUM(P1267:P1271)))</f>
        <v>x</v>
      </c>
      <c r="Q1252" s="107" t="str">
        <f t="shared" si="524"/>
        <v>x</v>
      </c>
      <c r="R1252" s="108" t="str">
        <f t="shared" si="525"/>
        <v>x</v>
      </c>
      <c r="S1252" s="108"/>
      <c r="W1252" s="100" t="s">
        <v>376</v>
      </c>
      <c r="X1252" s="100">
        <v>99</v>
      </c>
      <c r="Y1252" s="100">
        <v>110</v>
      </c>
      <c r="Z1252" s="100">
        <v>119</v>
      </c>
      <c r="AA1252" s="100">
        <v>111</v>
      </c>
      <c r="AC1252" s="100" t="s">
        <v>376</v>
      </c>
      <c r="AD1252" s="100" t="s">
        <v>313</v>
      </c>
      <c r="AE1252" s="100">
        <v>3</v>
      </c>
      <c r="AF1252" s="100">
        <v>3</v>
      </c>
      <c r="AG1252" s="100" t="s">
        <v>313</v>
      </c>
      <c r="AJ1252" s="100" t="str">
        <f t="shared" si="528"/>
        <v>●</v>
      </c>
      <c r="AK1252" s="100" t="str">
        <f t="shared" si="526"/>
        <v>●</v>
      </c>
      <c r="AL1252" s="100" t="str">
        <f t="shared" si="526"/>
        <v>●</v>
      </c>
      <c r="AM1252" s="100" t="str">
        <f t="shared" si="526"/>
        <v>●</v>
      </c>
      <c r="AP1252" s="100" t="str">
        <f t="shared" si="529"/>
        <v>●</v>
      </c>
      <c r="AQ1252" s="100" t="str">
        <f t="shared" si="527"/>
        <v>○</v>
      </c>
      <c r="AR1252" s="100" t="str">
        <f t="shared" si="527"/>
        <v>●</v>
      </c>
      <c r="AS1252" s="170" t="str">
        <f t="shared" si="527"/>
        <v>●</v>
      </c>
    </row>
    <row r="1253" spans="2:45" s="100" customFormat="1" ht="14.25" customHeight="1">
      <c r="B1253" s="102"/>
      <c r="C1253" s="106"/>
      <c r="D1253" s="112"/>
      <c r="E1253" s="112"/>
      <c r="F1253" s="112"/>
      <c r="G1253" s="112"/>
      <c r="H1253" s="112"/>
      <c r="I1253" s="113"/>
      <c r="J1253" s="102"/>
      <c r="K1253" s="114"/>
      <c r="L1253" s="106"/>
      <c r="M1253" s="112"/>
      <c r="N1253" s="112"/>
      <c r="O1253" s="124"/>
      <c r="P1253" s="112"/>
      <c r="Q1253" s="112"/>
      <c r="R1253" s="112"/>
      <c r="S1253" s="113"/>
      <c r="AJ1253" s="100" t="str">
        <f t="shared" si="528"/>
        <v>○</v>
      </c>
      <c r="AK1253" s="100" t="str">
        <f t="shared" si="526"/>
        <v>○</v>
      </c>
      <c r="AL1253" s="100" t="str">
        <f t="shared" si="526"/>
        <v>○</v>
      </c>
      <c r="AM1253" s="100" t="str">
        <f t="shared" si="526"/>
        <v>○</v>
      </c>
      <c r="AP1253" s="100" t="str">
        <f t="shared" si="529"/>
        <v>○</v>
      </c>
      <c r="AQ1253" s="100" t="str">
        <f t="shared" si="527"/>
        <v>○</v>
      </c>
      <c r="AR1253" s="100" t="str">
        <f t="shared" si="527"/>
        <v>○</v>
      </c>
      <c r="AS1253" s="100" t="str">
        <f t="shared" si="527"/>
        <v>○</v>
      </c>
    </row>
    <row r="1254" spans="2:45" s="100" customFormat="1" ht="14.25" customHeight="1">
      <c r="B1254" s="102" t="s">
        <v>94</v>
      </c>
      <c r="C1254" s="106">
        <v>9</v>
      </c>
      <c r="D1254" s="107">
        <v>10</v>
      </c>
      <c r="E1254" s="107">
        <v>12</v>
      </c>
      <c r="F1254" s="107">
        <v>9</v>
      </c>
      <c r="G1254" s="107">
        <f>第2表01元データ!AD66</f>
        <v>3</v>
      </c>
      <c r="H1254" s="107">
        <f t="shared" ref="H1254:H1271" si="530">IF(G1254="x","x",IF(AND(G1254="-",F1254="-"),"-",IF(AND(G1254="-",F1254&gt;0),F1254*-1,IF(AND(G1254&gt;0,F1254="-"),G1254,G1254-F1254))))</f>
        <v>-6</v>
      </c>
      <c r="I1254" s="108">
        <f t="shared" ref="I1254:I1271" si="531">IF(H1254="x","x",IF(H1254="-","-",IF(AND(F1254="-",G1254&gt;0),"皆増",IF(AND(F1254&gt;0,G1254="-"),"皆減",H1254/F1254*100))))</f>
        <v>-66.666666666666657</v>
      </c>
      <c r="J1254" s="102"/>
      <c r="K1254" s="114" t="s">
        <v>94</v>
      </c>
      <c r="L1254" s="120">
        <v>1</v>
      </c>
      <c r="M1254" s="107" t="s">
        <v>313</v>
      </c>
      <c r="N1254" s="116" t="s">
        <v>337</v>
      </c>
      <c r="O1254" s="116" t="s">
        <v>337</v>
      </c>
      <c r="P1254" s="107" t="str">
        <f>第2表01元データ!AE66</f>
        <v>X</v>
      </c>
      <c r="Q1254" s="107" t="str">
        <f t="shared" ref="Q1254:Q1271" si="532">IF(P1254="x","x",IF(AND(P1254="-",O1254="-"),"-",IF(AND(P1254="-",O1254&gt;0),O1254*-1,IF(AND(P1254&gt;0,O1254="-"),P1254,P1254-O1254))))</f>
        <v>x</v>
      </c>
      <c r="R1254" s="108" t="str">
        <f t="shared" ref="R1254:R1271" si="533">IF(Q1254="x","x",IF(Q1254="-","-",IF(AND(O1254="-",P1254&gt;0),"皆増",IF(AND(O1254&gt;0,P1254="-"),"皆減",Q1254/O1254*100))))</f>
        <v>x</v>
      </c>
      <c r="S1254" s="108"/>
      <c r="T1254" s="100">
        <v>201</v>
      </c>
      <c r="W1254" s="100" t="s">
        <v>377</v>
      </c>
      <c r="X1254" s="100">
        <v>16</v>
      </c>
      <c r="Y1254" s="100">
        <v>9</v>
      </c>
      <c r="Z1254" s="100">
        <v>10</v>
      </c>
      <c r="AA1254" s="100">
        <v>12</v>
      </c>
      <c r="AC1254" s="100" t="s">
        <v>377</v>
      </c>
      <c r="AD1254" s="100" t="s">
        <v>313</v>
      </c>
      <c r="AE1254" s="100">
        <v>1</v>
      </c>
      <c r="AF1254" s="100" t="s">
        <v>313</v>
      </c>
      <c r="AG1254" s="100" t="s">
        <v>313</v>
      </c>
      <c r="AJ1254" s="100" t="str">
        <f t="shared" si="528"/>
        <v>●</v>
      </c>
      <c r="AK1254" s="100" t="str">
        <f t="shared" si="526"/>
        <v>●</v>
      </c>
      <c r="AL1254" s="100" t="str">
        <f t="shared" si="526"/>
        <v>●</v>
      </c>
      <c r="AM1254" s="100" t="str">
        <f t="shared" si="526"/>
        <v>●</v>
      </c>
      <c r="AP1254" s="100" t="str">
        <f t="shared" si="529"/>
        <v>●</v>
      </c>
      <c r="AQ1254" s="100" t="str">
        <f t="shared" si="527"/>
        <v>●</v>
      </c>
      <c r="AR1254" s="100" t="str">
        <f t="shared" si="527"/>
        <v>●</v>
      </c>
      <c r="AS1254" s="170" t="str">
        <f t="shared" si="527"/>
        <v>●</v>
      </c>
    </row>
    <row r="1255" spans="2:45" s="100" customFormat="1" ht="14.25" customHeight="1">
      <c r="B1255" s="102" t="s">
        <v>95</v>
      </c>
      <c r="C1255" s="106">
        <v>14</v>
      </c>
      <c r="D1255" s="107">
        <v>6</v>
      </c>
      <c r="E1255" s="107">
        <v>10</v>
      </c>
      <c r="F1255" s="107">
        <v>11</v>
      </c>
      <c r="G1255" s="107">
        <f>第2表01元データ!AD67</f>
        <v>5</v>
      </c>
      <c r="H1255" s="107">
        <f t="shared" si="530"/>
        <v>-6</v>
      </c>
      <c r="I1255" s="108">
        <f t="shared" si="531"/>
        <v>-54.54545454545454</v>
      </c>
      <c r="J1255" s="102"/>
      <c r="K1255" s="114" t="s">
        <v>95</v>
      </c>
      <c r="L1255" s="106" t="s">
        <v>313</v>
      </c>
      <c r="M1255" s="116" t="s">
        <v>313</v>
      </c>
      <c r="N1255" s="116" t="s">
        <v>337</v>
      </c>
      <c r="O1255" s="116" t="s">
        <v>337</v>
      </c>
      <c r="P1255" s="107" t="str">
        <f>第2表01元データ!AE67</f>
        <v>X</v>
      </c>
      <c r="Q1255" s="107" t="str">
        <f t="shared" si="532"/>
        <v>x</v>
      </c>
      <c r="R1255" s="108" t="str">
        <f t="shared" si="533"/>
        <v>x</v>
      </c>
      <c r="S1255" s="108"/>
      <c r="T1255" s="100">
        <v>202</v>
      </c>
      <c r="W1255" s="100" t="s">
        <v>356</v>
      </c>
      <c r="X1255" s="100">
        <v>15</v>
      </c>
      <c r="Y1255" s="100">
        <v>14</v>
      </c>
      <c r="Z1255" s="100">
        <v>6</v>
      </c>
      <c r="AA1255" s="100">
        <v>10</v>
      </c>
      <c r="AC1255" s="100" t="s">
        <v>356</v>
      </c>
      <c r="AD1255" s="100">
        <v>1</v>
      </c>
      <c r="AE1255" s="100" t="s">
        <v>313</v>
      </c>
      <c r="AF1255" s="100" t="s">
        <v>313</v>
      </c>
      <c r="AG1255" s="100" t="s">
        <v>313</v>
      </c>
      <c r="AJ1255" s="100" t="str">
        <f t="shared" si="528"/>
        <v>●</v>
      </c>
      <c r="AK1255" s="100" t="str">
        <f t="shared" si="526"/>
        <v>●</v>
      </c>
      <c r="AL1255" s="100" t="str">
        <f t="shared" si="526"/>
        <v>●</v>
      </c>
      <c r="AM1255" s="100" t="str">
        <f t="shared" si="526"/>
        <v>●</v>
      </c>
      <c r="AP1255" s="100" t="str">
        <f t="shared" si="529"/>
        <v>●</v>
      </c>
      <c r="AQ1255" s="100" t="str">
        <f t="shared" si="527"/>
        <v>○</v>
      </c>
      <c r="AR1255" s="100" t="str">
        <f t="shared" si="527"/>
        <v>●</v>
      </c>
      <c r="AS1255" s="170" t="str">
        <f t="shared" si="527"/>
        <v>●</v>
      </c>
    </row>
    <row r="1256" spans="2:45" s="100" customFormat="1" ht="14.25" customHeight="1">
      <c r="B1256" s="102" t="s">
        <v>96</v>
      </c>
      <c r="C1256" s="106">
        <v>18</v>
      </c>
      <c r="D1256" s="107">
        <v>12</v>
      </c>
      <c r="E1256" s="107">
        <v>5</v>
      </c>
      <c r="F1256" s="107">
        <v>12</v>
      </c>
      <c r="G1256" s="107">
        <f>第2表01元データ!AD68</f>
        <v>6</v>
      </c>
      <c r="H1256" s="107">
        <f t="shared" si="530"/>
        <v>-6</v>
      </c>
      <c r="I1256" s="108">
        <f t="shared" si="531"/>
        <v>-50</v>
      </c>
      <c r="J1256" s="102"/>
      <c r="K1256" s="114" t="s">
        <v>96</v>
      </c>
      <c r="L1256" s="106">
        <v>1</v>
      </c>
      <c r="M1256" s="107" t="s">
        <v>313</v>
      </c>
      <c r="N1256" s="116" t="s">
        <v>337</v>
      </c>
      <c r="O1256" s="116" t="s">
        <v>337</v>
      </c>
      <c r="P1256" s="107" t="str">
        <f>第2表01元データ!AE68</f>
        <v>X</v>
      </c>
      <c r="Q1256" s="107" t="str">
        <f t="shared" si="532"/>
        <v>x</v>
      </c>
      <c r="R1256" s="108" t="str">
        <f t="shared" si="533"/>
        <v>x</v>
      </c>
      <c r="S1256" s="108"/>
      <c r="T1256" s="100">
        <v>203</v>
      </c>
      <c r="W1256" s="100" t="s">
        <v>357</v>
      </c>
      <c r="X1256" s="100">
        <v>22</v>
      </c>
      <c r="Y1256" s="100">
        <v>18</v>
      </c>
      <c r="Z1256" s="100">
        <v>12</v>
      </c>
      <c r="AA1256" s="100">
        <v>5</v>
      </c>
      <c r="AC1256" s="100" t="s">
        <v>357</v>
      </c>
      <c r="AD1256" s="100">
        <v>1</v>
      </c>
      <c r="AE1256" s="100">
        <v>1</v>
      </c>
      <c r="AF1256" s="100" t="s">
        <v>313</v>
      </c>
      <c r="AG1256" s="100" t="s">
        <v>313</v>
      </c>
      <c r="AJ1256" s="100" t="str">
        <f t="shared" si="528"/>
        <v>●</v>
      </c>
      <c r="AK1256" s="100" t="str">
        <f t="shared" si="526"/>
        <v>●</v>
      </c>
      <c r="AL1256" s="100" t="str">
        <f t="shared" si="526"/>
        <v>●</v>
      </c>
      <c r="AM1256" s="100" t="str">
        <f t="shared" si="526"/>
        <v>●</v>
      </c>
      <c r="AP1256" s="100" t="str">
        <f t="shared" si="529"/>
        <v>○</v>
      </c>
      <c r="AQ1256" s="100" t="str">
        <f t="shared" si="527"/>
        <v>●</v>
      </c>
      <c r="AR1256" s="100" t="str">
        <f t="shared" si="527"/>
        <v>●</v>
      </c>
      <c r="AS1256" s="170" t="str">
        <f t="shared" si="527"/>
        <v>●</v>
      </c>
    </row>
    <row r="1257" spans="2:45" s="100" customFormat="1" ht="14.25" customHeight="1">
      <c r="B1257" s="102" t="s">
        <v>97</v>
      </c>
      <c r="C1257" s="106">
        <v>26</v>
      </c>
      <c r="D1257" s="107">
        <v>21</v>
      </c>
      <c r="E1257" s="107">
        <v>14</v>
      </c>
      <c r="F1257" s="107">
        <v>4</v>
      </c>
      <c r="G1257" s="107">
        <f>第2表01元データ!AD69</f>
        <v>13</v>
      </c>
      <c r="H1257" s="107">
        <f t="shared" si="530"/>
        <v>9</v>
      </c>
      <c r="I1257" s="108">
        <f t="shared" si="531"/>
        <v>225</v>
      </c>
      <c r="J1257" s="102"/>
      <c r="K1257" s="114" t="s">
        <v>97</v>
      </c>
      <c r="L1257" s="106" t="s">
        <v>313</v>
      </c>
      <c r="M1257" s="116">
        <v>1</v>
      </c>
      <c r="N1257" s="107" t="s">
        <v>337</v>
      </c>
      <c r="O1257" s="116" t="s">
        <v>337</v>
      </c>
      <c r="P1257" s="107" t="str">
        <f>第2表01元データ!AE69</f>
        <v>X</v>
      </c>
      <c r="Q1257" s="107" t="str">
        <f t="shared" si="532"/>
        <v>x</v>
      </c>
      <c r="R1257" s="108" t="str">
        <f t="shared" si="533"/>
        <v>x</v>
      </c>
      <c r="S1257" s="108"/>
      <c r="T1257" s="100">
        <v>204</v>
      </c>
      <c r="W1257" s="100" t="s">
        <v>358</v>
      </c>
      <c r="X1257" s="100">
        <v>29</v>
      </c>
      <c r="Y1257" s="100">
        <v>26</v>
      </c>
      <c r="Z1257" s="100">
        <v>21</v>
      </c>
      <c r="AA1257" s="100">
        <v>14</v>
      </c>
      <c r="AC1257" s="100" t="s">
        <v>358</v>
      </c>
      <c r="AD1257" s="100">
        <v>1</v>
      </c>
      <c r="AE1257" s="100" t="s">
        <v>313</v>
      </c>
      <c r="AF1257" s="100">
        <v>1</v>
      </c>
      <c r="AG1257" s="100" t="s">
        <v>313</v>
      </c>
      <c r="AJ1257" s="100" t="str">
        <f t="shared" si="528"/>
        <v>●</v>
      </c>
      <c r="AK1257" s="100" t="str">
        <f t="shared" si="526"/>
        <v>●</v>
      </c>
      <c r="AL1257" s="100" t="str">
        <f t="shared" si="526"/>
        <v>●</v>
      </c>
      <c r="AM1257" s="100" t="str">
        <f t="shared" si="526"/>
        <v>●</v>
      </c>
      <c r="AP1257" s="100" t="str">
        <f t="shared" si="529"/>
        <v>●</v>
      </c>
      <c r="AQ1257" s="100" t="str">
        <f t="shared" si="527"/>
        <v>●</v>
      </c>
      <c r="AR1257" s="100" t="str">
        <f t="shared" si="527"/>
        <v>●</v>
      </c>
      <c r="AS1257" s="170" t="str">
        <f t="shared" si="527"/>
        <v>●</v>
      </c>
    </row>
    <row r="1258" spans="2:45" s="100" customFormat="1" ht="14.25" customHeight="1">
      <c r="B1258" s="102" t="s">
        <v>98</v>
      </c>
      <c r="C1258" s="106">
        <v>33</v>
      </c>
      <c r="D1258" s="107">
        <v>33</v>
      </c>
      <c r="E1258" s="107">
        <v>25</v>
      </c>
      <c r="F1258" s="107">
        <v>15</v>
      </c>
      <c r="G1258" s="107">
        <f>第2表01元データ!AD70</f>
        <v>12</v>
      </c>
      <c r="H1258" s="107">
        <f t="shared" si="530"/>
        <v>-3</v>
      </c>
      <c r="I1258" s="108">
        <f t="shared" si="531"/>
        <v>-20</v>
      </c>
      <c r="J1258" s="102"/>
      <c r="K1258" s="114" t="s">
        <v>98</v>
      </c>
      <c r="L1258" s="106">
        <v>1</v>
      </c>
      <c r="M1258" s="107" t="s">
        <v>313</v>
      </c>
      <c r="N1258" s="116" t="s">
        <v>337</v>
      </c>
      <c r="O1258" s="116" t="s">
        <v>337</v>
      </c>
      <c r="P1258" s="107" t="str">
        <f>第2表01元データ!AE70</f>
        <v>X</v>
      </c>
      <c r="Q1258" s="107" t="str">
        <f t="shared" si="532"/>
        <v>x</v>
      </c>
      <c r="R1258" s="108" t="str">
        <f t="shared" si="533"/>
        <v>x</v>
      </c>
      <c r="S1258" s="108"/>
      <c r="T1258" s="100">
        <v>205</v>
      </c>
      <c r="W1258" s="100" t="s">
        <v>359</v>
      </c>
      <c r="X1258" s="100">
        <v>46</v>
      </c>
      <c r="Y1258" s="100">
        <v>33</v>
      </c>
      <c r="Z1258" s="100">
        <v>33</v>
      </c>
      <c r="AA1258" s="100">
        <v>25</v>
      </c>
      <c r="AC1258" s="100" t="s">
        <v>359</v>
      </c>
      <c r="AD1258" s="100">
        <v>1</v>
      </c>
      <c r="AE1258" s="100">
        <v>1</v>
      </c>
      <c r="AF1258" s="100" t="s">
        <v>313</v>
      </c>
      <c r="AG1258" s="100" t="s">
        <v>313</v>
      </c>
      <c r="AJ1258" s="100" t="str">
        <f t="shared" si="528"/>
        <v>●</v>
      </c>
      <c r="AK1258" s="100" t="str">
        <f t="shared" si="526"/>
        <v>○</v>
      </c>
      <c r="AL1258" s="100" t="str">
        <f t="shared" si="526"/>
        <v>●</v>
      </c>
      <c r="AM1258" s="100" t="str">
        <f t="shared" si="526"/>
        <v>●</v>
      </c>
      <c r="AP1258" s="100" t="str">
        <f t="shared" si="529"/>
        <v>○</v>
      </c>
      <c r="AQ1258" s="100" t="str">
        <f t="shared" si="527"/>
        <v>●</v>
      </c>
      <c r="AR1258" s="100" t="str">
        <f t="shared" si="527"/>
        <v>●</v>
      </c>
      <c r="AS1258" s="170" t="str">
        <f t="shared" si="527"/>
        <v>●</v>
      </c>
    </row>
    <row r="1259" spans="2:45" s="100" customFormat="1" ht="14.25" customHeight="1">
      <c r="B1259" s="102" t="s">
        <v>99</v>
      </c>
      <c r="C1259" s="106">
        <v>24</v>
      </c>
      <c r="D1259" s="107">
        <v>26</v>
      </c>
      <c r="E1259" s="107">
        <v>33</v>
      </c>
      <c r="F1259" s="107">
        <v>21</v>
      </c>
      <c r="G1259" s="107">
        <f>第2表01元データ!AD71</f>
        <v>11</v>
      </c>
      <c r="H1259" s="107">
        <f t="shared" si="530"/>
        <v>-10</v>
      </c>
      <c r="I1259" s="108">
        <f t="shared" si="531"/>
        <v>-47.619047619047613</v>
      </c>
      <c r="J1259" s="102"/>
      <c r="K1259" s="114" t="s">
        <v>99</v>
      </c>
      <c r="L1259" s="120" t="s">
        <v>313</v>
      </c>
      <c r="M1259" s="116" t="s">
        <v>313</v>
      </c>
      <c r="N1259" s="116" t="s">
        <v>337</v>
      </c>
      <c r="O1259" s="116" t="s">
        <v>337</v>
      </c>
      <c r="P1259" s="107" t="str">
        <f>第2表01元データ!AE71</f>
        <v>X</v>
      </c>
      <c r="Q1259" s="107" t="str">
        <f t="shared" si="532"/>
        <v>x</v>
      </c>
      <c r="R1259" s="108" t="str">
        <f t="shared" si="533"/>
        <v>x</v>
      </c>
      <c r="S1259" s="108"/>
      <c r="T1259" s="100">
        <v>206</v>
      </c>
      <c r="W1259" s="100" t="s">
        <v>360</v>
      </c>
      <c r="X1259" s="100">
        <v>35</v>
      </c>
      <c r="Y1259" s="100">
        <v>24</v>
      </c>
      <c r="Z1259" s="100">
        <v>26</v>
      </c>
      <c r="AA1259" s="100">
        <v>33</v>
      </c>
      <c r="AC1259" s="100" t="s">
        <v>360</v>
      </c>
      <c r="AD1259" s="100" t="s">
        <v>313</v>
      </c>
      <c r="AE1259" s="100" t="s">
        <v>313</v>
      </c>
      <c r="AF1259" s="100" t="s">
        <v>313</v>
      </c>
      <c r="AG1259" s="100" t="s">
        <v>313</v>
      </c>
      <c r="AJ1259" s="100" t="str">
        <f t="shared" si="528"/>
        <v>●</v>
      </c>
      <c r="AK1259" s="100" t="str">
        <f t="shared" si="526"/>
        <v>●</v>
      </c>
      <c r="AL1259" s="100" t="str">
        <f t="shared" si="526"/>
        <v>●</v>
      </c>
      <c r="AM1259" s="100" t="str">
        <f t="shared" si="526"/>
        <v>●</v>
      </c>
      <c r="AP1259" s="100" t="str">
        <f t="shared" si="529"/>
        <v>○</v>
      </c>
      <c r="AQ1259" s="100" t="str">
        <f t="shared" si="527"/>
        <v>○</v>
      </c>
      <c r="AR1259" s="100" t="str">
        <f t="shared" si="527"/>
        <v>●</v>
      </c>
      <c r="AS1259" s="170" t="str">
        <f t="shared" si="527"/>
        <v>●</v>
      </c>
    </row>
    <row r="1260" spans="2:45" s="100" customFormat="1" ht="14.25" customHeight="1">
      <c r="B1260" s="102" t="s">
        <v>100</v>
      </c>
      <c r="C1260" s="106">
        <v>31</v>
      </c>
      <c r="D1260" s="107">
        <v>17</v>
      </c>
      <c r="E1260" s="107">
        <v>23</v>
      </c>
      <c r="F1260" s="107">
        <v>18</v>
      </c>
      <c r="G1260" s="107">
        <f>第2表01元データ!AD72</f>
        <v>16</v>
      </c>
      <c r="H1260" s="107">
        <f t="shared" si="530"/>
        <v>-2</v>
      </c>
      <c r="I1260" s="108">
        <f t="shared" si="531"/>
        <v>-11.111111111111111</v>
      </c>
      <c r="J1260" s="102"/>
      <c r="K1260" s="114" t="s">
        <v>100</v>
      </c>
      <c r="L1260" s="106" t="s">
        <v>313</v>
      </c>
      <c r="M1260" s="116" t="s">
        <v>313</v>
      </c>
      <c r="N1260" s="116" t="s">
        <v>337</v>
      </c>
      <c r="O1260" s="116" t="s">
        <v>337</v>
      </c>
      <c r="P1260" s="107" t="str">
        <f>第2表01元データ!AE72</f>
        <v>X</v>
      </c>
      <c r="Q1260" s="107" t="str">
        <f t="shared" si="532"/>
        <v>x</v>
      </c>
      <c r="R1260" s="108" t="str">
        <f t="shared" si="533"/>
        <v>x</v>
      </c>
      <c r="S1260" s="108"/>
      <c r="T1260" s="100">
        <v>207</v>
      </c>
      <c r="W1260" s="100" t="s">
        <v>361</v>
      </c>
      <c r="X1260" s="100">
        <v>18</v>
      </c>
      <c r="Y1260" s="100">
        <v>31</v>
      </c>
      <c r="Z1260" s="100">
        <v>17</v>
      </c>
      <c r="AA1260" s="100">
        <v>23</v>
      </c>
      <c r="AC1260" s="100" t="s">
        <v>361</v>
      </c>
      <c r="AD1260" s="100">
        <v>1</v>
      </c>
      <c r="AE1260" s="100" t="s">
        <v>313</v>
      </c>
      <c r="AF1260" s="100" t="s">
        <v>313</v>
      </c>
      <c r="AG1260" s="100" t="s">
        <v>313</v>
      </c>
      <c r="AJ1260" s="100" t="str">
        <f t="shared" si="528"/>
        <v>●</v>
      </c>
      <c r="AK1260" s="100" t="str">
        <f t="shared" si="526"/>
        <v>●</v>
      </c>
      <c r="AL1260" s="100" t="str">
        <f t="shared" si="526"/>
        <v>●</v>
      </c>
      <c r="AM1260" s="100" t="str">
        <f t="shared" si="526"/>
        <v>●</v>
      </c>
      <c r="AP1260" s="100" t="str">
        <f t="shared" si="529"/>
        <v>●</v>
      </c>
      <c r="AQ1260" s="100" t="str">
        <f t="shared" si="527"/>
        <v>○</v>
      </c>
      <c r="AR1260" s="100" t="str">
        <f t="shared" si="527"/>
        <v>●</v>
      </c>
      <c r="AS1260" s="170" t="str">
        <f t="shared" si="527"/>
        <v>●</v>
      </c>
    </row>
    <row r="1261" spans="2:45" s="100" customFormat="1" ht="14.25" customHeight="1">
      <c r="B1261" s="102" t="s">
        <v>118</v>
      </c>
      <c r="C1261" s="106">
        <v>14</v>
      </c>
      <c r="D1261" s="107">
        <v>25</v>
      </c>
      <c r="E1261" s="107">
        <v>19</v>
      </c>
      <c r="F1261" s="107">
        <v>17</v>
      </c>
      <c r="G1261" s="107">
        <f>第2表01元データ!AD73</f>
        <v>8</v>
      </c>
      <c r="H1261" s="107">
        <f t="shared" si="530"/>
        <v>-9</v>
      </c>
      <c r="I1261" s="108">
        <f t="shared" si="531"/>
        <v>-52.941176470588239</v>
      </c>
      <c r="J1261" s="102"/>
      <c r="K1261" s="114" t="s">
        <v>118</v>
      </c>
      <c r="L1261" s="120">
        <v>1</v>
      </c>
      <c r="M1261" s="107" t="s">
        <v>313</v>
      </c>
      <c r="N1261" s="116" t="s">
        <v>337</v>
      </c>
      <c r="O1261" s="116" t="s">
        <v>337</v>
      </c>
      <c r="P1261" s="107" t="str">
        <f>第2表01元データ!AE73</f>
        <v>X</v>
      </c>
      <c r="Q1261" s="107" t="str">
        <f t="shared" si="532"/>
        <v>x</v>
      </c>
      <c r="R1261" s="108" t="str">
        <f t="shared" si="533"/>
        <v>x</v>
      </c>
      <c r="S1261" s="108"/>
      <c r="T1261" s="100">
        <v>208</v>
      </c>
      <c r="W1261" s="100" t="s">
        <v>362</v>
      </c>
      <c r="X1261" s="100">
        <v>26</v>
      </c>
      <c r="Y1261" s="100">
        <v>14</v>
      </c>
      <c r="Z1261" s="100">
        <v>25</v>
      </c>
      <c r="AA1261" s="100">
        <v>19</v>
      </c>
      <c r="AC1261" s="100" t="s">
        <v>362</v>
      </c>
      <c r="AD1261" s="100" t="s">
        <v>313</v>
      </c>
      <c r="AE1261" s="100">
        <v>1</v>
      </c>
      <c r="AF1261" s="100" t="s">
        <v>313</v>
      </c>
      <c r="AG1261" s="100" t="s">
        <v>313</v>
      </c>
      <c r="AJ1261" s="100" t="str">
        <f t="shared" si="528"/>
        <v>●</v>
      </c>
      <c r="AK1261" s="100" t="str">
        <f t="shared" si="526"/>
        <v>●</v>
      </c>
      <c r="AL1261" s="100" t="str">
        <f t="shared" si="526"/>
        <v>●</v>
      </c>
      <c r="AM1261" s="100" t="str">
        <f t="shared" si="526"/>
        <v>●</v>
      </c>
      <c r="AP1261" s="100" t="str">
        <f t="shared" si="529"/>
        <v>●</v>
      </c>
      <c r="AQ1261" s="100" t="str">
        <f t="shared" si="527"/>
        <v>●</v>
      </c>
      <c r="AR1261" s="100" t="str">
        <f t="shared" si="527"/>
        <v>●</v>
      </c>
      <c r="AS1261" s="170" t="str">
        <f t="shared" si="527"/>
        <v>●</v>
      </c>
    </row>
    <row r="1262" spans="2:45" s="100" customFormat="1" ht="14.25" customHeight="1">
      <c r="B1262" s="102" t="s">
        <v>101</v>
      </c>
      <c r="C1262" s="106">
        <v>21</v>
      </c>
      <c r="D1262" s="107">
        <v>13</v>
      </c>
      <c r="E1262" s="107">
        <v>18</v>
      </c>
      <c r="F1262" s="107">
        <v>23</v>
      </c>
      <c r="G1262" s="107">
        <f>第2表01元データ!AD74</f>
        <v>16</v>
      </c>
      <c r="H1262" s="107">
        <f t="shared" si="530"/>
        <v>-7</v>
      </c>
      <c r="I1262" s="108">
        <f t="shared" si="531"/>
        <v>-30.434782608695656</v>
      </c>
      <c r="J1262" s="102"/>
      <c r="K1262" s="114" t="s">
        <v>101</v>
      </c>
      <c r="L1262" s="106" t="s">
        <v>313</v>
      </c>
      <c r="M1262" s="116">
        <v>1</v>
      </c>
      <c r="N1262" s="107" t="s">
        <v>337</v>
      </c>
      <c r="O1262" s="116" t="s">
        <v>337</v>
      </c>
      <c r="P1262" s="107" t="str">
        <f>第2表01元データ!AE74</f>
        <v>X</v>
      </c>
      <c r="Q1262" s="107" t="str">
        <f t="shared" si="532"/>
        <v>x</v>
      </c>
      <c r="R1262" s="108" t="str">
        <f t="shared" si="533"/>
        <v>x</v>
      </c>
      <c r="S1262" s="108"/>
      <c r="T1262" s="100">
        <v>209</v>
      </c>
      <c r="W1262" s="100" t="s">
        <v>363</v>
      </c>
      <c r="X1262" s="100">
        <v>37</v>
      </c>
      <c r="Y1262" s="100">
        <v>21</v>
      </c>
      <c r="Z1262" s="100">
        <v>13</v>
      </c>
      <c r="AA1262" s="100">
        <v>18</v>
      </c>
      <c r="AC1262" s="100" t="s">
        <v>363</v>
      </c>
      <c r="AD1262" s="100">
        <v>1</v>
      </c>
      <c r="AE1262" s="100" t="s">
        <v>313</v>
      </c>
      <c r="AF1262" s="100">
        <v>1</v>
      </c>
      <c r="AG1262" s="100" t="s">
        <v>313</v>
      </c>
      <c r="AJ1262" s="100" t="str">
        <f t="shared" si="528"/>
        <v>●</v>
      </c>
      <c r="AK1262" s="100" t="str">
        <f t="shared" si="526"/>
        <v>●</v>
      </c>
      <c r="AL1262" s="100" t="str">
        <f>IF(E1262=Z1262,"○","●")</f>
        <v>●</v>
      </c>
      <c r="AM1262" s="100" t="str">
        <f t="shared" si="526"/>
        <v>●</v>
      </c>
      <c r="AP1262" s="100" t="str">
        <f t="shared" si="529"/>
        <v>●</v>
      </c>
      <c r="AQ1262" s="100" t="str">
        <f t="shared" si="527"/>
        <v>●</v>
      </c>
      <c r="AR1262" s="100" t="str">
        <f t="shared" si="527"/>
        <v>●</v>
      </c>
      <c r="AS1262" s="170" t="str">
        <f t="shared" si="527"/>
        <v>●</v>
      </c>
    </row>
    <row r="1263" spans="2:45" s="100" customFormat="1" ht="14.25" customHeight="1">
      <c r="B1263" s="102" t="s">
        <v>102</v>
      </c>
      <c r="C1263" s="106">
        <v>34</v>
      </c>
      <c r="D1263" s="107">
        <v>22</v>
      </c>
      <c r="E1263" s="107">
        <v>15</v>
      </c>
      <c r="F1263" s="107">
        <v>15</v>
      </c>
      <c r="G1263" s="107">
        <f>第2表01元データ!AD75</f>
        <v>20</v>
      </c>
      <c r="H1263" s="107">
        <f t="shared" si="530"/>
        <v>5</v>
      </c>
      <c r="I1263" s="108">
        <f t="shared" si="531"/>
        <v>33.333333333333329</v>
      </c>
      <c r="J1263" s="102"/>
      <c r="K1263" s="114" t="s">
        <v>102</v>
      </c>
      <c r="L1263" s="106">
        <v>1</v>
      </c>
      <c r="M1263" s="107" t="s">
        <v>313</v>
      </c>
      <c r="N1263" s="116" t="s">
        <v>337</v>
      </c>
      <c r="O1263" s="116" t="s">
        <v>337</v>
      </c>
      <c r="P1263" s="107" t="str">
        <f>第2表01元データ!AE75</f>
        <v>X</v>
      </c>
      <c r="Q1263" s="107" t="str">
        <f t="shared" si="532"/>
        <v>x</v>
      </c>
      <c r="R1263" s="108" t="str">
        <f t="shared" si="533"/>
        <v>x</v>
      </c>
      <c r="S1263" s="108"/>
      <c r="T1263" s="100">
        <v>210</v>
      </c>
      <c r="W1263" s="100" t="s">
        <v>364</v>
      </c>
      <c r="X1263" s="100">
        <v>26</v>
      </c>
      <c r="Y1263" s="100">
        <v>34</v>
      </c>
      <c r="Z1263" s="100">
        <v>22</v>
      </c>
      <c r="AA1263" s="100">
        <v>15</v>
      </c>
      <c r="AC1263" s="100" t="s">
        <v>364</v>
      </c>
      <c r="AD1263" s="100">
        <v>1</v>
      </c>
      <c r="AE1263" s="100">
        <v>1</v>
      </c>
      <c r="AF1263" s="100" t="s">
        <v>313</v>
      </c>
      <c r="AG1263" s="100" t="s">
        <v>313</v>
      </c>
      <c r="AJ1263" s="100" t="str">
        <f t="shared" si="528"/>
        <v>●</v>
      </c>
      <c r="AK1263" s="100" t="str">
        <f t="shared" si="526"/>
        <v>●</v>
      </c>
      <c r="AL1263" s="100" t="str">
        <f t="shared" si="526"/>
        <v>●</v>
      </c>
      <c r="AM1263" s="100" t="str">
        <f t="shared" si="526"/>
        <v>○</v>
      </c>
      <c r="AP1263" s="100" t="str">
        <f t="shared" si="529"/>
        <v>○</v>
      </c>
      <c r="AQ1263" s="100" t="str">
        <f t="shared" si="527"/>
        <v>●</v>
      </c>
      <c r="AR1263" s="100" t="str">
        <f t="shared" si="527"/>
        <v>●</v>
      </c>
      <c r="AS1263" s="170" t="str">
        <f t="shared" si="527"/>
        <v>●</v>
      </c>
    </row>
    <row r="1264" spans="2:45" s="100" customFormat="1" ht="14.25" customHeight="1">
      <c r="B1264" s="102" t="s">
        <v>103</v>
      </c>
      <c r="C1264" s="106">
        <v>27</v>
      </c>
      <c r="D1264" s="107">
        <v>35</v>
      </c>
      <c r="E1264" s="107">
        <v>20</v>
      </c>
      <c r="F1264" s="107">
        <v>14</v>
      </c>
      <c r="G1264" s="107">
        <f>第2表01元データ!AD76</f>
        <v>18</v>
      </c>
      <c r="H1264" s="107">
        <f t="shared" si="530"/>
        <v>4</v>
      </c>
      <c r="I1264" s="108">
        <f t="shared" si="531"/>
        <v>28.571428571428569</v>
      </c>
      <c r="J1264" s="102"/>
      <c r="K1264" s="114" t="s">
        <v>103</v>
      </c>
      <c r="L1264" s="106" t="s">
        <v>313</v>
      </c>
      <c r="M1264" s="116">
        <v>2</v>
      </c>
      <c r="N1264" s="107" t="s">
        <v>337</v>
      </c>
      <c r="O1264" s="116" t="s">
        <v>337</v>
      </c>
      <c r="P1264" s="107" t="str">
        <f>第2表01元データ!AE76</f>
        <v>X</v>
      </c>
      <c r="Q1264" s="107" t="str">
        <f t="shared" si="532"/>
        <v>x</v>
      </c>
      <c r="R1264" s="108" t="str">
        <f t="shared" si="533"/>
        <v>x</v>
      </c>
      <c r="S1264" s="108"/>
      <c r="T1264" s="100">
        <v>211</v>
      </c>
      <c r="W1264" s="100" t="s">
        <v>365</v>
      </c>
      <c r="X1264" s="100">
        <v>37</v>
      </c>
      <c r="Y1264" s="100">
        <v>27</v>
      </c>
      <c r="Z1264" s="100">
        <v>35</v>
      </c>
      <c r="AA1264" s="100">
        <v>20</v>
      </c>
      <c r="AC1264" s="100" t="s">
        <v>365</v>
      </c>
      <c r="AD1264" s="100">
        <v>3</v>
      </c>
      <c r="AE1264" s="100" t="s">
        <v>313</v>
      </c>
      <c r="AF1264" s="100">
        <v>2</v>
      </c>
      <c r="AG1264" s="100" t="s">
        <v>313</v>
      </c>
      <c r="AJ1264" s="100" t="str">
        <f t="shared" si="528"/>
        <v>●</v>
      </c>
      <c r="AK1264" s="100" t="str">
        <f t="shared" si="526"/>
        <v>●</v>
      </c>
      <c r="AL1264" s="100" t="str">
        <f t="shared" si="526"/>
        <v>●</v>
      </c>
      <c r="AM1264" s="100" t="str">
        <f t="shared" si="526"/>
        <v>●</v>
      </c>
      <c r="AP1264" s="100" t="str">
        <f t="shared" si="529"/>
        <v>●</v>
      </c>
      <c r="AQ1264" s="100" t="str">
        <f t="shared" si="527"/>
        <v>●</v>
      </c>
      <c r="AR1264" s="100" t="str">
        <f t="shared" si="527"/>
        <v>●</v>
      </c>
      <c r="AS1264" s="170" t="str">
        <f t="shared" si="527"/>
        <v>●</v>
      </c>
    </row>
    <row r="1265" spans="2:45" s="100" customFormat="1" ht="14.25" customHeight="1">
      <c r="B1265" s="102" t="s">
        <v>104</v>
      </c>
      <c r="C1265" s="106">
        <v>36</v>
      </c>
      <c r="D1265" s="107">
        <v>25</v>
      </c>
      <c r="E1265" s="107">
        <v>36</v>
      </c>
      <c r="F1265" s="107">
        <v>22</v>
      </c>
      <c r="G1265" s="107">
        <f>第2表01元データ!AD77</f>
        <v>16</v>
      </c>
      <c r="H1265" s="107">
        <f t="shared" si="530"/>
        <v>-6</v>
      </c>
      <c r="I1265" s="108">
        <f t="shared" si="531"/>
        <v>-27.27272727272727</v>
      </c>
      <c r="J1265" s="102"/>
      <c r="K1265" s="114" t="s">
        <v>104</v>
      </c>
      <c r="L1265" s="120">
        <v>2</v>
      </c>
      <c r="M1265" s="107" t="s">
        <v>313</v>
      </c>
      <c r="N1265" s="116" t="s">
        <v>337</v>
      </c>
      <c r="O1265" s="116" t="s">
        <v>337</v>
      </c>
      <c r="P1265" s="107" t="str">
        <f>第2表01元データ!AE77</f>
        <v>X</v>
      </c>
      <c r="Q1265" s="107" t="str">
        <f t="shared" si="532"/>
        <v>x</v>
      </c>
      <c r="R1265" s="108" t="str">
        <f t="shared" si="533"/>
        <v>x</v>
      </c>
      <c r="S1265" s="108"/>
      <c r="T1265" s="100">
        <v>212</v>
      </c>
      <c r="W1265" s="100" t="s">
        <v>366</v>
      </c>
      <c r="X1265" s="100">
        <v>42</v>
      </c>
      <c r="Y1265" s="100">
        <v>36</v>
      </c>
      <c r="Z1265" s="100">
        <v>25</v>
      </c>
      <c r="AA1265" s="100">
        <v>36</v>
      </c>
      <c r="AC1265" s="100" t="s">
        <v>366</v>
      </c>
      <c r="AD1265" s="100" t="s">
        <v>313</v>
      </c>
      <c r="AE1265" s="100">
        <v>2</v>
      </c>
      <c r="AF1265" s="100" t="s">
        <v>313</v>
      </c>
      <c r="AG1265" s="100" t="s">
        <v>313</v>
      </c>
      <c r="AJ1265" s="100" t="str">
        <f t="shared" si="528"/>
        <v>●</v>
      </c>
      <c r="AK1265" s="100" t="str">
        <f t="shared" si="526"/>
        <v>●</v>
      </c>
      <c r="AL1265" s="100" t="str">
        <f t="shared" si="526"/>
        <v>●</v>
      </c>
      <c r="AM1265" s="100" t="str">
        <f t="shared" si="526"/>
        <v>●</v>
      </c>
      <c r="AP1265" s="100" t="str">
        <f t="shared" si="529"/>
        <v>●</v>
      </c>
      <c r="AQ1265" s="100" t="str">
        <f t="shared" si="527"/>
        <v>●</v>
      </c>
      <c r="AR1265" s="100" t="str">
        <f t="shared" si="527"/>
        <v>●</v>
      </c>
      <c r="AS1265" s="170" t="str">
        <f t="shared" si="527"/>
        <v>●</v>
      </c>
    </row>
    <row r="1266" spans="2:45" s="100" customFormat="1" ht="14.25" customHeight="1">
      <c r="B1266" s="102" t="s">
        <v>105</v>
      </c>
      <c r="C1266" s="106">
        <v>39</v>
      </c>
      <c r="D1266" s="107">
        <v>34</v>
      </c>
      <c r="E1266" s="107">
        <v>28</v>
      </c>
      <c r="F1266" s="107">
        <v>29</v>
      </c>
      <c r="G1266" s="107">
        <f>第2表01元データ!AD78</f>
        <v>14</v>
      </c>
      <c r="H1266" s="107">
        <f t="shared" si="530"/>
        <v>-15</v>
      </c>
      <c r="I1266" s="108">
        <f t="shared" si="531"/>
        <v>-51.724137931034484</v>
      </c>
      <c r="J1266" s="102"/>
      <c r="K1266" s="114" t="s">
        <v>105</v>
      </c>
      <c r="L1266" s="106" t="s">
        <v>313</v>
      </c>
      <c r="M1266" s="116">
        <v>1</v>
      </c>
      <c r="N1266" s="107" t="s">
        <v>337</v>
      </c>
      <c r="O1266" s="116" t="s">
        <v>337</v>
      </c>
      <c r="P1266" s="107" t="str">
        <f>第2表01元データ!AE78</f>
        <v>X</v>
      </c>
      <c r="Q1266" s="107" t="str">
        <f t="shared" si="532"/>
        <v>x</v>
      </c>
      <c r="R1266" s="108" t="str">
        <f t="shared" si="533"/>
        <v>x</v>
      </c>
      <c r="S1266" s="108"/>
      <c r="T1266" s="100">
        <v>213</v>
      </c>
      <c r="W1266" s="100" t="s">
        <v>367</v>
      </c>
      <c r="X1266" s="100">
        <v>39</v>
      </c>
      <c r="Y1266" s="100">
        <v>39</v>
      </c>
      <c r="Z1266" s="100">
        <v>34</v>
      </c>
      <c r="AA1266" s="100">
        <v>28</v>
      </c>
      <c r="AC1266" s="100" t="s">
        <v>367</v>
      </c>
      <c r="AD1266" s="100">
        <v>4</v>
      </c>
      <c r="AE1266" s="100" t="s">
        <v>313</v>
      </c>
      <c r="AF1266" s="100">
        <v>1</v>
      </c>
      <c r="AG1266" s="100" t="s">
        <v>313</v>
      </c>
      <c r="AJ1266" s="100" t="str">
        <f t="shared" si="528"/>
        <v>○</v>
      </c>
      <c r="AK1266" s="100" t="str">
        <f t="shared" si="526"/>
        <v>●</v>
      </c>
      <c r="AL1266" s="100" t="str">
        <f t="shared" si="526"/>
        <v>●</v>
      </c>
      <c r="AM1266" s="100" t="str">
        <f t="shared" si="526"/>
        <v>●</v>
      </c>
      <c r="AP1266" s="100" t="str">
        <f t="shared" si="529"/>
        <v>●</v>
      </c>
      <c r="AQ1266" s="100" t="str">
        <f t="shared" si="527"/>
        <v>●</v>
      </c>
      <c r="AR1266" s="100" t="str">
        <f t="shared" si="527"/>
        <v>●</v>
      </c>
      <c r="AS1266" s="170" t="str">
        <f t="shared" si="527"/>
        <v>●</v>
      </c>
    </row>
    <row r="1267" spans="2:45" s="100" customFormat="1" ht="14.25" customHeight="1">
      <c r="B1267" s="102" t="s">
        <v>106</v>
      </c>
      <c r="C1267" s="106">
        <v>36</v>
      </c>
      <c r="D1267" s="107">
        <v>34</v>
      </c>
      <c r="E1267" s="107">
        <v>27</v>
      </c>
      <c r="F1267" s="107">
        <v>26</v>
      </c>
      <c r="G1267" s="107">
        <f>第2表01元データ!AD79</f>
        <v>16</v>
      </c>
      <c r="H1267" s="107">
        <f t="shared" si="530"/>
        <v>-10</v>
      </c>
      <c r="I1267" s="108">
        <f t="shared" si="531"/>
        <v>-38.461538461538467</v>
      </c>
      <c r="J1267" s="102"/>
      <c r="K1267" s="114" t="s">
        <v>106</v>
      </c>
      <c r="L1267" s="120">
        <v>3</v>
      </c>
      <c r="M1267" s="107" t="s">
        <v>313</v>
      </c>
      <c r="N1267" s="116" t="s">
        <v>337</v>
      </c>
      <c r="O1267" s="116" t="s">
        <v>337</v>
      </c>
      <c r="P1267" s="107" t="str">
        <f>第2表01元データ!AE79</f>
        <v>X</v>
      </c>
      <c r="Q1267" s="107" t="str">
        <f t="shared" si="532"/>
        <v>x</v>
      </c>
      <c r="R1267" s="108" t="str">
        <f t="shared" si="533"/>
        <v>x</v>
      </c>
      <c r="S1267" s="108"/>
      <c r="T1267" s="100">
        <v>214</v>
      </c>
      <c r="W1267" s="100" t="s">
        <v>368</v>
      </c>
      <c r="X1267" s="100">
        <v>34</v>
      </c>
      <c r="Y1267" s="100">
        <v>36</v>
      </c>
      <c r="Z1267" s="100">
        <v>34</v>
      </c>
      <c r="AA1267" s="100">
        <v>27</v>
      </c>
      <c r="AC1267" s="100" t="s">
        <v>368</v>
      </c>
      <c r="AD1267" s="100" t="s">
        <v>313</v>
      </c>
      <c r="AE1267" s="100">
        <v>3</v>
      </c>
      <c r="AF1267" s="100" t="s">
        <v>313</v>
      </c>
      <c r="AG1267" s="100" t="s">
        <v>313</v>
      </c>
      <c r="AJ1267" s="100" t="str">
        <f t="shared" si="528"/>
        <v>●</v>
      </c>
      <c r="AK1267" s="100" t="str">
        <f t="shared" si="526"/>
        <v>●</v>
      </c>
      <c r="AL1267" s="100" t="str">
        <f t="shared" si="526"/>
        <v>●</v>
      </c>
      <c r="AM1267" s="100" t="str">
        <f t="shared" si="526"/>
        <v>●</v>
      </c>
      <c r="AP1267" s="100" t="str">
        <f t="shared" si="529"/>
        <v>●</v>
      </c>
      <c r="AQ1267" s="100" t="str">
        <f t="shared" si="527"/>
        <v>●</v>
      </c>
      <c r="AR1267" s="100" t="str">
        <f t="shared" si="527"/>
        <v>●</v>
      </c>
      <c r="AS1267" s="170" t="str">
        <f t="shared" si="527"/>
        <v>●</v>
      </c>
    </row>
    <row r="1268" spans="2:45" s="100" customFormat="1" ht="14.25" customHeight="1">
      <c r="B1268" s="102" t="s">
        <v>107</v>
      </c>
      <c r="C1268" s="106">
        <v>28</v>
      </c>
      <c r="D1268" s="107">
        <v>33</v>
      </c>
      <c r="E1268" s="107">
        <v>32</v>
      </c>
      <c r="F1268" s="107">
        <v>27</v>
      </c>
      <c r="G1268" s="107">
        <f>第2表01元データ!AD80</f>
        <v>27</v>
      </c>
      <c r="H1268" s="107">
        <f t="shared" si="530"/>
        <v>0</v>
      </c>
      <c r="I1268" s="108">
        <f t="shared" si="531"/>
        <v>0</v>
      </c>
      <c r="J1268" s="102"/>
      <c r="K1268" s="114" t="s">
        <v>107</v>
      </c>
      <c r="L1268" s="120" t="s">
        <v>313</v>
      </c>
      <c r="M1268" s="116">
        <v>3</v>
      </c>
      <c r="N1268" s="107" t="s">
        <v>337</v>
      </c>
      <c r="O1268" s="116" t="s">
        <v>337</v>
      </c>
      <c r="P1268" s="107" t="str">
        <f>第2表01元データ!AE80</f>
        <v>X</v>
      </c>
      <c r="Q1268" s="107" t="str">
        <f t="shared" si="532"/>
        <v>x</v>
      </c>
      <c r="R1268" s="108" t="str">
        <f t="shared" si="533"/>
        <v>x</v>
      </c>
      <c r="S1268" s="108"/>
      <c r="T1268" s="100">
        <v>215</v>
      </c>
      <c r="W1268" s="100" t="s">
        <v>369</v>
      </c>
      <c r="X1268" s="100">
        <v>33</v>
      </c>
      <c r="Y1268" s="100">
        <v>28</v>
      </c>
      <c r="Z1268" s="100">
        <v>33</v>
      </c>
      <c r="AA1268" s="100">
        <v>32</v>
      </c>
      <c r="AC1268" s="100" t="s">
        <v>369</v>
      </c>
      <c r="AD1268" s="100" t="s">
        <v>313</v>
      </c>
      <c r="AE1268" s="100" t="s">
        <v>313</v>
      </c>
      <c r="AF1268" s="100">
        <v>3</v>
      </c>
      <c r="AG1268" s="100" t="s">
        <v>313</v>
      </c>
      <c r="AJ1268" s="100" t="str">
        <f t="shared" si="528"/>
        <v>●</v>
      </c>
      <c r="AK1268" s="100" t="str">
        <f t="shared" si="526"/>
        <v>●</v>
      </c>
      <c r="AL1268" s="100" t="str">
        <f t="shared" si="526"/>
        <v>●</v>
      </c>
      <c r="AM1268" s="100" t="str">
        <f t="shared" si="526"/>
        <v>●</v>
      </c>
      <c r="AP1268" s="100" t="str">
        <f t="shared" si="529"/>
        <v>○</v>
      </c>
      <c r="AQ1268" s="100" t="str">
        <f t="shared" si="527"/>
        <v>●</v>
      </c>
      <c r="AR1268" s="100" t="str">
        <f t="shared" si="527"/>
        <v>●</v>
      </c>
      <c r="AS1268" s="170" t="str">
        <f t="shared" si="527"/>
        <v>●</v>
      </c>
    </row>
    <row r="1269" spans="2:45" s="100" customFormat="1" ht="14.25" customHeight="1">
      <c r="B1269" s="102" t="s">
        <v>108</v>
      </c>
      <c r="C1269" s="106">
        <v>23</v>
      </c>
      <c r="D1269" s="107">
        <v>23</v>
      </c>
      <c r="E1269" s="107">
        <v>26</v>
      </c>
      <c r="F1269" s="107">
        <v>29</v>
      </c>
      <c r="G1269" s="107">
        <f>第2表01元データ!AD81</f>
        <v>19</v>
      </c>
      <c r="H1269" s="107">
        <f t="shared" si="530"/>
        <v>-10</v>
      </c>
      <c r="I1269" s="108">
        <f t="shared" si="531"/>
        <v>-34.482758620689658</v>
      </c>
      <c r="J1269" s="102"/>
      <c r="K1269" s="114" t="s">
        <v>108</v>
      </c>
      <c r="L1269" s="120" t="s">
        <v>313</v>
      </c>
      <c r="M1269" s="116" t="s">
        <v>313</v>
      </c>
      <c r="N1269" s="116" t="s">
        <v>337</v>
      </c>
      <c r="O1269" s="116" t="s">
        <v>337</v>
      </c>
      <c r="P1269" s="107" t="str">
        <f>第2表01元データ!AE81</f>
        <v>X</v>
      </c>
      <c r="Q1269" s="107" t="str">
        <f t="shared" si="532"/>
        <v>x</v>
      </c>
      <c r="R1269" s="108" t="str">
        <f t="shared" si="533"/>
        <v>x</v>
      </c>
      <c r="S1269" s="108"/>
      <c r="T1269" s="100">
        <v>216</v>
      </c>
      <c r="W1269" s="100" t="s">
        <v>370</v>
      </c>
      <c r="X1269" s="100">
        <v>12</v>
      </c>
      <c r="Y1269" s="100">
        <v>23</v>
      </c>
      <c r="Z1269" s="100">
        <v>23</v>
      </c>
      <c r="AA1269" s="100">
        <v>26</v>
      </c>
      <c r="AC1269" s="100" t="s">
        <v>370</v>
      </c>
      <c r="AD1269" s="100" t="s">
        <v>313</v>
      </c>
      <c r="AE1269" s="100" t="s">
        <v>313</v>
      </c>
      <c r="AF1269" s="100" t="s">
        <v>313</v>
      </c>
      <c r="AG1269" s="100" t="s">
        <v>313</v>
      </c>
      <c r="AJ1269" s="100" t="str">
        <f t="shared" si="528"/>
        <v>●</v>
      </c>
      <c r="AK1269" s="100" t="str">
        <f t="shared" si="526"/>
        <v>○</v>
      </c>
      <c r="AL1269" s="100" t="str">
        <f t="shared" si="526"/>
        <v>●</v>
      </c>
      <c r="AM1269" s="100" t="str">
        <f t="shared" si="526"/>
        <v>●</v>
      </c>
      <c r="AP1269" s="100" t="str">
        <f t="shared" si="529"/>
        <v>○</v>
      </c>
      <c r="AQ1269" s="100" t="str">
        <f t="shared" si="527"/>
        <v>○</v>
      </c>
      <c r="AR1269" s="100" t="str">
        <f t="shared" si="527"/>
        <v>●</v>
      </c>
      <c r="AS1269" s="170" t="str">
        <f t="shared" si="527"/>
        <v>●</v>
      </c>
    </row>
    <row r="1270" spans="2:45" s="100" customFormat="1" ht="14.25" customHeight="1">
      <c r="B1270" s="102" t="s">
        <v>109</v>
      </c>
      <c r="C1270" s="106">
        <v>11</v>
      </c>
      <c r="D1270" s="107">
        <v>18</v>
      </c>
      <c r="E1270" s="107">
        <v>14</v>
      </c>
      <c r="F1270" s="107">
        <v>23</v>
      </c>
      <c r="G1270" s="107">
        <f>第2表01元データ!AD82</f>
        <v>24</v>
      </c>
      <c r="H1270" s="107">
        <f t="shared" si="530"/>
        <v>1</v>
      </c>
      <c r="I1270" s="108">
        <f t="shared" si="531"/>
        <v>4.3478260869565215</v>
      </c>
      <c r="J1270" s="102"/>
      <c r="K1270" s="114" t="s">
        <v>109</v>
      </c>
      <c r="L1270" s="120" t="s">
        <v>313</v>
      </c>
      <c r="M1270" s="116" t="s">
        <v>313</v>
      </c>
      <c r="N1270" s="116" t="s">
        <v>337</v>
      </c>
      <c r="O1270" s="116" t="s">
        <v>337</v>
      </c>
      <c r="P1270" s="107" t="str">
        <f>第2表01元データ!AE82</f>
        <v>X</v>
      </c>
      <c r="Q1270" s="107" t="str">
        <f t="shared" si="532"/>
        <v>x</v>
      </c>
      <c r="R1270" s="108" t="str">
        <f t="shared" si="533"/>
        <v>x</v>
      </c>
      <c r="S1270" s="108"/>
      <c r="T1270" s="100">
        <v>217</v>
      </c>
      <c r="W1270" s="100" t="s">
        <v>371</v>
      </c>
      <c r="X1270" s="100">
        <v>13</v>
      </c>
      <c r="Y1270" s="100">
        <v>11</v>
      </c>
      <c r="Z1270" s="100">
        <v>18</v>
      </c>
      <c r="AA1270" s="100">
        <v>14</v>
      </c>
      <c r="AC1270" s="100" t="s">
        <v>371</v>
      </c>
      <c r="AD1270" s="100" t="s">
        <v>313</v>
      </c>
      <c r="AE1270" s="100" t="s">
        <v>313</v>
      </c>
      <c r="AF1270" s="100" t="s">
        <v>313</v>
      </c>
      <c r="AG1270" s="100" t="s">
        <v>313</v>
      </c>
      <c r="AJ1270" s="100" t="str">
        <f t="shared" si="528"/>
        <v>●</v>
      </c>
      <c r="AK1270" s="100" t="str">
        <f t="shared" si="526"/>
        <v>●</v>
      </c>
      <c r="AL1270" s="100" t="str">
        <f t="shared" si="526"/>
        <v>●</v>
      </c>
      <c r="AM1270" s="100" t="str">
        <f t="shared" si="526"/>
        <v>●</v>
      </c>
      <c r="AP1270" s="100" t="str">
        <f t="shared" si="529"/>
        <v>○</v>
      </c>
      <c r="AQ1270" s="100" t="str">
        <f t="shared" si="527"/>
        <v>○</v>
      </c>
      <c r="AR1270" s="100" t="str">
        <f t="shared" si="527"/>
        <v>●</v>
      </c>
      <c r="AS1270" s="170" t="str">
        <f t="shared" si="527"/>
        <v>●</v>
      </c>
    </row>
    <row r="1271" spans="2:45" s="100" customFormat="1" ht="14.25" customHeight="1">
      <c r="B1271" s="102" t="s">
        <v>110</v>
      </c>
      <c r="C1271" s="106">
        <v>12</v>
      </c>
      <c r="D1271" s="107">
        <v>11</v>
      </c>
      <c r="E1271" s="107">
        <v>12</v>
      </c>
      <c r="F1271" s="107">
        <v>17</v>
      </c>
      <c r="G1271" s="107">
        <f>第2表01元データ!AD83</f>
        <v>21</v>
      </c>
      <c r="H1271" s="107">
        <f t="shared" si="530"/>
        <v>4</v>
      </c>
      <c r="I1271" s="108">
        <f t="shared" si="531"/>
        <v>23.52941176470588</v>
      </c>
      <c r="J1271" s="102"/>
      <c r="K1271" s="114" t="s">
        <v>110</v>
      </c>
      <c r="L1271" s="120" t="s">
        <v>313</v>
      </c>
      <c r="M1271" s="116" t="s">
        <v>313</v>
      </c>
      <c r="N1271" s="116" t="s">
        <v>337</v>
      </c>
      <c r="O1271" s="116" t="s">
        <v>337</v>
      </c>
      <c r="P1271" s="107" t="str">
        <f>第2表01元データ!AE83</f>
        <v>X</v>
      </c>
      <c r="Q1271" s="107" t="str">
        <f t="shared" si="532"/>
        <v>x</v>
      </c>
      <c r="R1271" s="108" t="str">
        <f t="shared" si="533"/>
        <v>x</v>
      </c>
      <c r="S1271" s="108"/>
      <c r="T1271" s="100">
        <v>218</v>
      </c>
      <c r="W1271" s="100" t="s">
        <v>378</v>
      </c>
      <c r="X1271" s="100">
        <v>7</v>
      </c>
      <c r="Y1271" s="100">
        <v>12</v>
      </c>
      <c r="Z1271" s="100">
        <v>11</v>
      </c>
      <c r="AA1271" s="100">
        <v>12</v>
      </c>
      <c r="AC1271" s="100" t="s">
        <v>378</v>
      </c>
      <c r="AD1271" s="100" t="s">
        <v>313</v>
      </c>
      <c r="AE1271" s="100" t="s">
        <v>313</v>
      </c>
      <c r="AF1271" s="100" t="s">
        <v>313</v>
      </c>
      <c r="AG1271" s="100" t="s">
        <v>313</v>
      </c>
      <c r="AJ1271" s="100" t="str">
        <f t="shared" si="528"/>
        <v>●</v>
      </c>
      <c r="AK1271" s="100" t="str">
        <f t="shared" si="526"/>
        <v>●</v>
      </c>
      <c r="AL1271" s="100" t="str">
        <f t="shared" si="526"/>
        <v>●</v>
      </c>
      <c r="AM1271" s="100" t="str">
        <f t="shared" si="526"/>
        <v>●</v>
      </c>
      <c r="AP1271" s="100" t="str">
        <f t="shared" si="529"/>
        <v>○</v>
      </c>
      <c r="AQ1271" s="100" t="str">
        <f t="shared" si="527"/>
        <v>○</v>
      </c>
      <c r="AR1271" s="100" t="str">
        <f t="shared" si="527"/>
        <v>●</v>
      </c>
      <c r="AS1271" s="170" t="str">
        <f t="shared" si="527"/>
        <v>●</v>
      </c>
    </row>
    <row r="1272" spans="2:45" s="100" customFormat="1" ht="14.25" customHeight="1">
      <c r="B1272" s="119" t="s">
        <v>111</v>
      </c>
      <c r="C1272" s="120" t="s">
        <v>313</v>
      </c>
      <c r="D1272" s="116" t="s">
        <v>313</v>
      </c>
      <c r="E1272" s="116" t="s">
        <v>313</v>
      </c>
      <c r="F1272" s="116" t="s">
        <v>313</v>
      </c>
      <c r="G1272" s="107">
        <f>第2表01元データ!AD84</f>
        <v>6</v>
      </c>
      <c r="H1272" s="107"/>
      <c r="I1272" s="108"/>
      <c r="K1272" s="119" t="s">
        <v>111</v>
      </c>
      <c r="L1272" s="120" t="s">
        <v>313</v>
      </c>
      <c r="M1272" s="116" t="s">
        <v>313</v>
      </c>
      <c r="N1272" s="116" t="s">
        <v>313</v>
      </c>
      <c r="O1272" s="116" t="s">
        <v>313</v>
      </c>
      <c r="P1272" s="107" t="str">
        <f>第2表01元データ!AE84</f>
        <v>X</v>
      </c>
      <c r="Q1272" s="107"/>
      <c r="R1272" s="108"/>
      <c r="T1272" s="100">
        <v>219</v>
      </c>
    </row>
    <row r="1273" spans="2:45" s="100" customFormat="1" ht="14.25" customHeight="1">
      <c r="B1273" s="118"/>
      <c r="C1273" s="118"/>
      <c r="D1273" s="118"/>
      <c r="E1273" s="118"/>
      <c r="F1273" s="118"/>
      <c r="G1273" s="118"/>
      <c r="H1273" s="118"/>
      <c r="I1273" s="118"/>
      <c r="J1273" s="118"/>
      <c r="K1273" s="119" t="s">
        <v>401</v>
      </c>
      <c r="L1273" s="118"/>
      <c r="M1273" s="118"/>
      <c r="N1273" s="118"/>
      <c r="O1273" s="118"/>
      <c r="P1273" s="168"/>
      <c r="W1273" s="100">
        <v>51</v>
      </c>
    </row>
    <row r="1274" spans="2:45" s="100" customFormat="1" ht="14.25" customHeight="1">
      <c r="B1274" s="118"/>
      <c r="C1274" s="118"/>
      <c r="D1274" s="118"/>
      <c r="E1274" s="118"/>
      <c r="F1274" s="118"/>
      <c r="G1274" s="118"/>
      <c r="H1274" s="118"/>
      <c r="I1274" s="118"/>
      <c r="J1274" s="118"/>
      <c r="K1274" s="119"/>
      <c r="L1274" s="118"/>
      <c r="M1274" s="118"/>
      <c r="N1274" s="118"/>
      <c r="O1274" s="118"/>
      <c r="P1274" s="168"/>
    </row>
    <row r="1275" spans="2:45" s="100" customFormat="1" ht="14.25" customHeight="1">
      <c r="B1275" s="118"/>
      <c r="C1275" s="118"/>
      <c r="D1275" s="118"/>
      <c r="E1275" s="118"/>
      <c r="F1275" s="118"/>
      <c r="G1275" s="118"/>
      <c r="H1275" s="118"/>
      <c r="I1275" s="118"/>
      <c r="J1275" s="118"/>
      <c r="K1275" s="119"/>
      <c r="L1275" s="118"/>
      <c r="M1275" s="118"/>
      <c r="N1275" s="118"/>
      <c r="O1275" s="118"/>
      <c r="P1275" s="168"/>
    </row>
    <row r="1276" spans="2:45" s="99" customFormat="1" ht="14.25" customHeight="1">
      <c r="B1276" s="99" t="s">
        <v>259</v>
      </c>
      <c r="K1276" s="99" t="s">
        <v>260</v>
      </c>
      <c r="W1276" s="100"/>
      <c r="X1276" s="100"/>
      <c r="Y1276" s="100"/>
      <c r="Z1276" s="100"/>
      <c r="AA1276" s="100"/>
      <c r="AB1276" s="100"/>
      <c r="AC1276" s="100"/>
      <c r="AD1276" s="100"/>
      <c r="AE1276" s="100"/>
      <c r="AF1276" s="100"/>
      <c r="AG1276" s="100"/>
    </row>
    <row r="1277" spans="2:45" s="100" customFormat="1" ht="14.25" customHeight="1">
      <c r="B1277" s="583" t="s">
        <v>335</v>
      </c>
      <c r="C1277" s="101"/>
      <c r="D1277" s="101"/>
      <c r="E1277" s="101"/>
      <c r="F1277" s="101"/>
      <c r="G1277" s="135"/>
      <c r="H1277" s="131"/>
      <c r="I1277" s="131"/>
      <c r="J1277" s="102"/>
      <c r="K1277" s="583" t="s">
        <v>335</v>
      </c>
      <c r="L1277" s="101"/>
      <c r="M1277" s="101"/>
      <c r="N1277" s="101"/>
      <c r="O1277" s="101"/>
      <c r="P1277" s="135"/>
      <c r="Q1277" s="131"/>
      <c r="R1277" s="131"/>
      <c r="S1277" s="103"/>
    </row>
    <row r="1278" spans="2:45" s="100" customFormat="1" ht="14.25" customHeight="1">
      <c r="B1278" s="584"/>
      <c r="C1278" s="130" t="str">
        <f>$C$4</f>
        <v>平成7年</v>
      </c>
      <c r="D1278" s="130" t="str">
        <f>$D$4</f>
        <v>平成12年</v>
      </c>
      <c r="E1278" s="130" t="str">
        <f>$E$4</f>
        <v>平成17年</v>
      </c>
      <c r="F1278" s="130" t="str">
        <f>$F$4</f>
        <v>平成22年</v>
      </c>
      <c r="G1278" s="130" t="s">
        <v>410</v>
      </c>
      <c r="H1278" s="133" t="str">
        <f>$H$4</f>
        <v>対平成</v>
      </c>
      <c r="I1278" s="134" t="str">
        <f>$I$4</f>
        <v>22年</v>
      </c>
      <c r="J1278" s="102"/>
      <c r="K1278" s="584"/>
      <c r="L1278" s="130" t="str">
        <f>$C$4</f>
        <v>平成7年</v>
      </c>
      <c r="M1278" s="130" t="str">
        <f>$D$4</f>
        <v>平成12年</v>
      </c>
      <c r="N1278" s="130" t="str">
        <f>$E$4</f>
        <v>平成17年</v>
      </c>
      <c r="O1278" s="130" t="str">
        <f>$F$4</f>
        <v>平成22年</v>
      </c>
      <c r="P1278" s="130" t="s">
        <v>410</v>
      </c>
      <c r="Q1278" s="133" t="str">
        <f>$H$4</f>
        <v>対平成</v>
      </c>
      <c r="R1278" s="134" t="str">
        <f>$I$4</f>
        <v>22年</v>
      </c>
      <c r="S1278" s="103"/>
    </row>
    <row r="1279" spans="2:45" s="100" customFormat="1" ht="14.25" customHeight="1">
      <c r="B1279" s="585"/>
      <c r="C1279" s="104"/>
      <c r="D1279" s="104"/>
      <c r="E1279" s="104"/>
      <c r="F1279" s="104"/>
      <c r="G1279" s="104"/>
      <c r="H1279" s="132" t="s">
        <v>88</v>
      </c>
      <c r="I1279" s="133" t="s">
        <v>398</v>
      </c>
      <c r="J1279" s="102"/>
      <c r="K1279" s="585"/>
      <c r="L1279" s="104"/>
      <c r="M1279" s="104"/>
      <c r="N1279" s="104"/>
      <c r="O1279" s="104"/>
      <c r="P1279" s="104"/>
      <c r="Q1279" s="132" t="s">
        <v>88</v>
      </c>
      <c r="R1279" s="133" t="s">
        <v>398</v>
      </c>
      <c r="S1279" s="103"/>
    </row>
    <row r="1280" spans="2:45" s="199" customFormat="1" ht="14.25" customHeight="1">
      <c r="B1280" s="200" t="s">
        <v>90</v>
      </c>
      <c r="C1280" s="198">
        <v>158</v>
      </c>
      <c r="D1280" s="194">
        <v>136</v>
      </c>
      <c r="E1280" s="194">
        <v>124</v>
      </c>
      <c r="F1280" s="203">
        <v>82</v>
      </c>
      <c r="G1280" s="194">
        <f>IF(COUNTIF(G1285:G1303,"x"),"x",IF(SUM(G1285:G1303)=0,"-",SUM(G1285:G1303)))</f>
        <v>50</v>
      </c>
      <c r="H1280" s="193">
        <f t="shared" ref="H1280:H1283" si="534">IF(G1280="x","x",IF(AND(G1280="-",F1280="-"),"-",IF(AND(G1280="-",F1280&gt;0),F1280*-1,IF(AND(G1280&gt;0,F1280="-"),G1280,G1280-F1280))))</f>
        <v>-32</v>
      </c>
      <c r="I1280" s="195">
        <f t="shared" ref="I1280:I1283" si="535">IF(H1280="x","x",IF(H1280="-","-",IF(AND(F1280="-",G1280&gt;0),"皆増",IF(AND(F1280&gt;0,G1280="-"),"皆減",H1280/F1280*100))))</f>
        <v>-39.024390243902438</v>
      </c>
      <c r="J1280" s="196"/>
      <c r="K1280" s="197" t="s">
        <v>90</v>
      </c>
      <c r="L1280" s="198">
        <v>7477</v>
      </c>
      <c r="M1280" s="194">
        <v>6658</v>
      </c>
      <c r="N1280" s="194">
        <v>6080</v>
      </c>
      <c r="O1280" s="194">
        <v>5651</v>
      </c>
      <c r="P1280" s="194">
        <f>IF(COUNTIF(P1285:P1303,"x"),"x",IF(SUM(P1285:P1303)=0,"-",SUM(P1285:P1303)))</f>
        <v>4699</v>
      </c>
      <c r="Q1280" s="193">
        <f t="shared" ref="Q1280:Q1283" si="536">IF(P1280="x","x",IF(AND(P1280="-",O1280="-"),"-",IF(AND(P1280="-",O1280&gt;0),O1280*-1,IF(AND(P1280&gt;0,O1280="-"),P1280,P1280-O1280))))</f>
        <v>-952</v>
      </c>
      <c r="R1280" s="195">
        <f t="shared" ref="R1280:R1283" si="537">IF(Q1280="x","x",IF(Q1280="-","-",IF(AND(O1280="-",P1280&gt;0),"皆増",IF(AND(O1280&gt;0,P1280="-"),"皆減",Q1280/O1280*100))))</f>
        <v>-16.846575827287204</v>
      </c>
      <c r="S1280" s="195"/>
      <c r="W1280" s="199" t="s">
        <v>373</v>
      </c>
      <c r="X1280" s="199">
        <v>205</v>
      </c>
      <c r="Y1280" s="199">
        <v>158</v>
      </c>
      <c r="Z1280" s="199">
        <v>136</v>
      </c>
      <c r="AA1280" s="199">
        <v>124</v>
      </c>
      <c r="AC1280" s="199" t="s">
        <v>373</v>
      </c>
      <c r="AD1280" s="199">
        <v>8100</v>
      </c>
      <c r="AE1280" s="199">
        <v>7477</v>
      </c>
      <c r="AF1280" s="199">
        <v>6658</v>
      </c>
      <c r="AG1280" s="199">
        <v>6080</v>
      </c>
      <c r="AJ1280" s="199" t="str">
        <f>IF(C1280=X1280,"○","●")</f>
        <v>●</v>
      </c>
      <c r="AK1280" s="199" t="str">
        <f t="shared" ref="AK1280:AM1302" si="538">IF(D1280=Y1280,"○","●")</f>
        <v>●</v>
      </c>
      <c r="AL1280" s="199" t="str">
        <f t="shared" si="538"/>
        <v>●</v>
      </c>
      <c r="AM1280" s="199" t="str">
        <f t="shared" si="538"/>
        <v>●</v>
      </c>
      <c r="AP1280" s="199" t="str">
        <f>IF(L1280=AD1280,"○","●")</f>
        <v>●</v>
      </c>
      <c r="AQ1280" s="199" t="str">
        <f t="shared" ref="AQ1280:AS1302" si="539">IF(M1280=AE1280,"○","●")</f>
        <v>●</v>
      </c>
      <c r="AR1280" s="199" t="str">
        <f t="shared" si="539"/>
        <v>●</v>
      </c>
      <c r="AS1280" s="199" t="str">
        <f t="shared" si="539"/>
        <v>●</v>
      </c>
    </row>
    <row r="1281" spans="2:45" s="100" customFormat="1" ht="14.25" customHeight="1">
      <c r="B1281" s="105" t="s">
        <v>91</v>
      </c>
      <c r="C1281" s="106">
        <v>4</v>
      </c>
      <c r="D1281" s="107">
        <v>7</v>
      </c>
      <c r="E1281" s="107">
        <v>9</v>
      </c>
      <c r="F1281" s="107">
        <v>4</v>
      </c>
      <c r="G1281" s="107">
        <f>IF(COUNTIF(G1285:G1287,"x"),"x",IF(SUM(G1285:G1287)=0,"-",SUM(G1285:G1287)))</f>
        <v>3</v>
      </c>
      <c r="H1281" s="107">
        <f t="shared" si="534"/>
        <v>-1</v>
      </c>
      <c r="I1281" s="108">
        <f t="shared" si="535"/>
        <v>-25</v>
      </c>
      <c r="J1281" s="102"/>
      <c r="K1281" s="109" t="s">
        <v>91</v>
      </c>
      <c r="L1281" s="106">
        <v>841</v>
      </c>
      <c r="M1281" s="107">
        <v>640</v>
      </c>
      <c r="N1281" s="107">
        <v>557</v>
      </c>
      <c r="O1281" s="107">
        <v>534</v>
      </c>
      <c r="P1281" s="107">
        <f>IF(COUNTIF(P1285:P1287,"x"),"x",IF(SUM(P1285:P1287)=0,"-",SUM(P1285:P1287)))</f>
        <v>390</v>
      </c>
      <c r="Q1281" s="107">
        <f t="shared" si="536"/>
        <v>-144</v>
      </c>
      <c r="R1281" s="108">
        <f t="shared" si="537"/>
        <v>-26.966292134831459</v>
      </c>
      <c r="S1281" s="108"/>
      <c r="W1281" s="100" t="s">
        <v>374</v>
      </c>
      <c r="X1281" s="100">
        <v>14</v>
      </c>
      <c r="Y1281" s="100">
        <v>4</v>
      </c>
      <c r="Z1281" s="100">
        <v>7</v>
      </c>
      <c r="AA1281" s="100">
        <v>9</v>
      </c>
      <c r="AC1281" s="100" t="s">
        <v>374</v>
      </c>
      <c r="AD1281" s="100">
        <v>1146</v>
      </c>
      <c r="AE1281" s="100">
        <v>841</v>
      </c>
      <c r="AF1281" s="100">
        <v>640</v>
      </c>
      <c r="AG1281" s="100">
        <v>557</v>
      </c>
      <c r="AJ1281" s="100" t="str">
        <f t="shared" ref="AJ1281:AJ1302" si="540">IF(C1281=X1281,"○","●")</f>
        <v>●</v>
      </c>
      <c r="AK1281" s="100" t="str">
        <f t="shared" si="538"/>
        <v>●</v>
      </c>
      <c r="AL1281" s="100" t="str">
        <f t="shared" si="538"/>
        <v>●</v>
      </c>
      <c r="AM1281" s="100" t="str">
        <f t="shared" si="538"/>
        <v>●</v>
      </c>
      <c r="AP1281" s="100" t="str">
        <f t="shared" ref="AP1281:AP1302" si="541">IF(L1281=AD1281,"○","●")</f>
        <v>●</v>
      </c>
      <c r="AQ1281" s="100" t="str">
        <f t="shared" si="539"/>
        <v>●</v>
      </c>
      <c r="AR1281" s="100" t="str">
        <f t="shared" si="539"/>
        <v>●</v>
      </c>
      <c r="AS1281" s="100" t="str">
        <f>IF(O1281=AG1281,"○","●")</f>
        <v>●</v>
      </c>
    </row>
    <row r="1282" spans="2:45" s="100" customFormat="1" ht="14.25" customHeight="1">
      <c r="B1282" s="105" t="s">
        <v>92</v>
      </c>
      <c r="C1282" s="106">
        <v>102</v>
      </c>
      <c r="D1282" s="107">
        <v>76</v>
      </c>
      <c r="E1282" s="107">
        <v>60</v>
      </c>
      <c r="F1282" s="107">
        <v>42</v>
      </c>
      <c r="G1282" s="296">
        <f>IF(COUNTIF(G1288:G1297,"x"),"x",IF(SUM(G1288:G1297)=0,"-",SUM(G1288:G1297)))</f>
        <v>24</v>
      </c>
      <c r="H1282" s="107">
        <f t="shared" si="534"/>
        <v>-18</v>
      </c>
      <c r="I1282" s="108">
        <f t="shared" si="535"/>
        <v>-42.857142857142854</v>
      </c>
      <c r="J1282" s="102"/>
      <c r="K1282" s="109" t="s">
        <v>92</v>
      </c>
      <c r="L1282" s="106">
        <v>5030</v>
      </c>
      <c r="M1282" s="107">
        <v>4316</v>
      </c>
      <c r="N1282" s="107">
        <v>3804</v>
      </c>
      <c r="O1282" s="107">
        <v>3336</v>
      </c>
      <c r="P1282" s="296">
        <f>IF(COUNTIF(P1288:P1297,"x"),"x",IF(SUM(P1288:P1297)=0,"-",SUM(P1288:P1297)))</f>
        <v>2328</v>
      </c>
      <c r="Q1282" s="107">
        <f t="shared" si="536"/>
        <v>-1008</v>
      </c>
      <c r="R1282" s="108">
        <f t="shared" si="537"/>
        <v>-30.215827338129497</v>
      </c>
      <c r="S1282" s="108"/>
      <c r="W1282" s="100" t="s">
        <v>375</v>
      </c>
      <c r="X1282" s="100">
        <v>132</v>
      </c>
      <c r="Y1282" s="100">
        <v>102</v>
      </c>
      <c r="Z1282" s="100">
        <v>76</v>
      </c>
      <c r="AA1282" s="100">
        <v>60</v>
      </c>
      <c r="AC1282" s="100" t="s">
        <v>375</v>
      </c>
      <c r="AD1282" s="100">
        <v>5521</v>
      </c>
      <c r="AE1282" s="100">
        <v>5030</v>
      </c>
      <c r="AF1282" s="100">
        <v>4316</v>
      </c>
      <c r="AG1282" s="100">
        <v>3804</v>
      </c>
      <c r="AJ1282" s="100" t="str">
        <f t="shared" si="540"/>
        <v>●</v>
      </c>
      <c r="AK1282" s="100" t="str">
        <f t="shared" si="538"/>
        <v>●</v>
      </c>
      <c r="AL1282" s="100" t="str">
        <f>IF(E1282=Z1282,"○","●")</f>
        <v>●</v>
      </c>
      <c r="AM1282" s="100" t="str">
        <f t="shared" si="538"/>
        <v>●</v>
      </c>
      <c r="AP1282" s="100" t="str">
        <f t="shared" si="541"/>
        <v>●</v>
      </c>
      <c r="AQ1282" s="100" t="str">
        <f t="shared" si="539"/>
        <v>●</v>
      </c>
      <c r="AR1282" s="100" t="str">
        <f t="shared" si="539"/>
        <v>●</v>
      </c>
      <c r="AS1282" s="100" t="str">
        <f t="shared" si="539"/>
        <v>●</v>
      </c>
    </row>
    <row r="1283" spans="2:45" s="100" customFormat="1" ht="14.25" customHeight="1">
      <c r="B1283" s="105" t="s">
        <v>93</v>
      </c>
      <c r="C1283" s="106">
        <v>52</v>
      </c>
      <c r="D1283" s="107">
        <v>53</v>
      </c>
      <c r="E1283" s="107">
        <v>55</v>
      </c>
      <c r="F1283" s="107">
        <v>36</v>
      </c>
      <c r="G1283" s="107">
        <f>IF(COUNTIF(G1298:G1302,"x"),"x",IF(SUM(G1298,G1302)=0,"-",SUM(G1298:G1302)))</f>
        <v>21</v>
      </c>
      <c r="H1283" s="107">
        <f t="shared" si="534"/>
        <v>-15</v>
      </c>
      <c r="I1283" s="108">
        <f t="shared" si="535"/>
        <v>-41.666666666666671</v>
      </c>
      <c r="J1283" s="102"/>
      <c r="K1283" s="109" t="s">
        <v>93</v>
      </c>
      <c r="L1283" s="106">
        <v>1606</v>
      </c>
      <c r="M1283" s="107">
        <v>1702</v>
      </c>
      <c r="N1283" s="107">
        <v>1719</v>
      </c>
      <c r="O1283" s="107">
        <v>1781</v>
      </c>
      <c r="P1283" s="107">
        <f>IF(COUNTIF(P1298:P1302,"x"),"x",IF(SUM(P1298,P1302)=0,"-",SUM(P1298:P1302)))</f>
        <v>1912</v>
      </c>
      <c r="Q1283" s="107">
        <f t="shared" si="536"/>
        <v>131</v>
      </c>
      <c r="R1283" s="108">
        <f t="shared" si="537"/>
        <v>7.3554183043234129</v>
      </c>
      <c r="S1283" s="108"/>
      <c r="W1283" s="100" t="s">
        <v>376</v>
      </c>
      <c r="X1283" s="100">
        <v>59</v>
      </c>
      <c r="Y1283" s="100">
        <v>52</v>
      </c>
      <c r="Z1283" s="100">
        <v>53</v>
      </c>
      <c r="AA1283" s="100">
        <v>55</v>
      </c>
      <c r="AC1283" s="100" t="s">
        <v>376</v>
      </c>
      <c r="AD1283" s="100">
        <v>1433</v>
      </c>
      <c r="AE1283" s="100">
        <v>1606</v>
      </c>
      <c r="AF1283" s="100">
        <v>1702</v>
      </c>
      <c r="AG1283" s="100">
        <v>1719</v>
      </c>
      <c r="AJ1283" s="100" t="str">
        <f t="shared" si="540"/>
        <v>●</v>
      </c>
      <c r="AK1283" s="100" t="str">
        <f t="shared" si="538"/>
        <v>●</v>
      </c>
      <c r="AL1283" s="100" t="str">
        <f t="shared" si="538"/>
        <v>●</v>
      </c>
      <c r="AM1283" s="100" t="str">
        <f t="shared" si="538"/>
        <v>●</v>
      </c>
      <c r="AP1283" s="100" t="str">
        <f t="shared" si="541"/>
        <v>●</v>
      </c>
      <c r="AQ1283" s="100" t="str">
        <f t="shared" si="539"/>
        <v>●</v>
      </c>
      <c r="AR1283" s="100" t="str">
        <f t="shared" si="539"/>
        <v>●</v>
      </c>
      <c r="AS1283" s="100" t="str">
        <f t="shared" si="539"/>
        <v>●</v>
      </c>
    </row>
    <row r="1284" spans="2:45" s="100" customFormat="1" ht="14.25" customHeight="1">
      <c r="B1284" s="102"/>
      <c r="C1284" s="106"/>
      <c r="D1284" s="112"/>
      <c r="E1284" s="112"/>
      <c r="F1284" s="112"/>
      <c r="G1284" s="112"/>
      <c r="H1284" s="112"/>
      <c r="I1284" s="113"/>
      <c r="J1284" s="102"/>
      <c r="K1284" s="114"/>
      <c r="L1284" s="106"/>
      <c r="M1284" s="112"/>
      <c r="N1284" s="112"/>
      <c r="O1284" s="112"/>
      <c r="P1284" s="112"/>
      <c r="Q1284" s="112"/>
      <c r="R1284" s="113"/>
      <c r="S1284" s="113"/>
      <c r="AJ1284" s="100" t="str">
        <f t="shared" si="540"/>
        <v>○</v>
      </c>
      <c r="AK1284" s="100" t="str">
        <f t="shared" si="538"/>
        <v>○</v>
      </c>
      <c r="AL1284" s="100" t="str">
        <f t="shared" si="538"/>
        <v>○</v>
      </c>
      <c r="AM1284" s="100" t="str">
        <f t="shared" si="538"/>
        <v>○</v>
      </c>
      <c r="AP1284" s="100" t="str">
        <f t="shared" si="541"/>
        <v>○</v>
      </c>
      <c r="AQ1284" s="100" t="str">
        <f t="shared" si="539"/>
        <v>○</v>
      </c>
      <c r="AR1284" s="100" t="str">
        <f t="shared" si="539"/>
        <v>○</v>
      </c>
      <c r="AS1284" s="100" t="str">
        <f t="shared" si="539"/>
        <v>○</v>
      </c>
    </row>
    <row r="1285" spans="2:45" s="100" customFormat="1" ht="14.25" customHeight="1">
      <c r="B1285" s="102" t="s">
        <v>94</v>
      </c>
      <c r="C1285" s="106">
        <v>1</v>
      </c>
      <c r="D1285" s="107">
        <v>3</v>
      </c>
      <c r="E1285" s="107">
        <v>2</v>
      </c>
      <c r="F1285" s="107" t="s">
        <v>313</v>
      </c>
      <c r="G1285" s="107">
        <f t="shared" ref="G1285:G1303" si="542">IF(COUNTIF(G1315:G1345,"x"),"x",IF(SUM(G1315,G1345)=0,"-",SUM(G1315,G1345)))</f>
        <v>3</v>
      </c>
      <c r="H1285" s="107">
        <f>IF(G1285="x","x",IF(AND(G1285="-",F1285="-"),"-",IF(AND(G1285="-",F1285&gt;0),F1285*-1,IF(AND(G1285&gt;0,F1285="-"),G1285,G1285-F1285))))</f>
        <v>3</v>
      </c>
      <c r="I1285" s="108" t="str">
        <f>IF(H1285="x","x",IF(H1285="-","-",IF(AND(F1285="-",G1285&gt;0),"皆増",IF(AND(F1285&gt;0,G1285="-"),"皆減",H1285/F1285*100))))</f>
        <v>皆増</v>
      </c>
      <c r="J1285" s="102"/>
      <c r="K1285" s="114" t="s">
        <v>94</v>
      </c>
      <c r="L1285" s="106">
        <v>213</v>
      </c>
      <c r="M1285" s="107">
        <v>194</v>
      </c>
      <c r="N1285" s="107">
        <v>172</v>
      </c>
      <c r="O1285" s="107">
        <v>165</v>
      </c>
      <c r="P1285" s="107">
        <f t="shared" ref="P1285:P1303" si="543">IF(COUNTIF(P1315:P1345,"x"),"x",IF(SUM(P1315,P1345)=0,"-",SUM(P1315,P1345)))</f>
        <v>94</v>
      </c>
      <c r="Q1285" s="107">
        <f>IF(P1285="x","x",IF(AND(P1285="-",O1285="-"),"-",IF(AND(P1285="-",O1285&gt;0),O1285*-1,IF(AND(P1285&gt;0,O1285="-"),P1285,P1285-O1285))))</f>
        <v>-71</v>
      </c>
      <c r="R1285" s="108">
        <f>IF(Q1285="x","x",IF(Q1285="-","-",IF(AND(O1285="-",P1285&gt;0),"皆増",IF(AND(O1285&gt;0,P1285="-"),"皆減",Q1285/O1285*100))))</f>
        <v>-43.030303030303031</v>
      </c>
      <c r="S1285" s="108"/>
      <c r="W1285" s="100" t="s">
        <v>377</v>
      </c>
      <c r="X1285" s="100">
        <v>3</v>
      </c>
      <c r="Y1285" s="100">
        <v>1</v>
      </c>
      <c r="Z1285" s="100">
        <v>3</v>
      </c>
      <c r="AA1285" s="100">
        <v>2</v>
      </c>
      <c r="AC1285" s="100" t="s">
        <v>377</v>
      </c>
      <c r="AD1285" s="100">
        <v>285</v>
      </c>
      <c r="AE1285" s="100">
        <v>213</v>
      </c>
      <c r="AF1285" s="100">
        <v>194</v>
      </c>
      <c r="AG1285" s="100">
        <v>172</v>
      </c>
      <c r="AJ1285" s="100" t="str">
        <f t="shared" si="540"/>
        <v>●</v>
      </c>
      <c r="AK1285" s="100" t="str">
        <f t="shared" si="538"/>
        <v>●</v>
      </c>
      <c r="AL1285" s="100" t="str">
        <f t="shared" si="538"/>
        <v>●</v>
      </c>
      <c r="AM1285" s="100" t="str">
        <f t="shared" si="538"/>
        <v>●</v>
      </c>
      <c r="AP1285" s="100" t="str">
        <f t="shared" si="541"/>
        <v>●</v>
      </c>
      <c r="AQ1285" s="100" t="str">
        <f t="shared" si="539"/>
        <v>●</v>
      </c>
      <c r="AR1285" s="100" t="str">
        <f t="shared" si="539"/>
        <v>●</v>
      </c>
      <c r="AS1285" s="100" t="str">
        <f t="shared" si="539"/>
        <v>●</v>
      </c>
    </row>
    <row r="1286" spans="2:45" s="100" customFormat="1" ht="14.25" customHeight="1">
      <c r="B1286" s="102" t="s">
        <v>95</v>
      </c>
      <c r="C1286" s="106">
        <v>1</v>
      </c>
      <c r="D1286" s="107">
        <v>2</v>
      </c>
      <c r="E1286" s="107">
        <v>2</v>
      </c>
      <c r="F1286" s="107">
        <v>2</v>
      </c>
      <c r="G1286" s="107" t="str">
        <f t="shared" si="542"/>
        <v>-</v>
      </c>
      <c r="H1286" s="107">
        <f t="shared" ref="H1286:H1302" si="544">IF(G1286="x","x",IF(AND(G1286="-",F1286="-"),"-",IF(AND(G1286="-",F1286&gt;0),F1286*-1,IF(AND(G1286&gt;0,F1286="-"),G1286,G1286-F1286))))</f>
        <v>-2</v>
      </c>
      <c r="I1286" s="108" t="str">
        <f t="shared" ref="I1286:I1302" si="545">IF(H1286="x","x",IF(H1286="-","-",IF(AND(F1286="-",G1286&gt;0),"皆増",IF(AND(F1286&gt;0,G1286="-"),"皆減",H1286/F1286*100))))</f>
        <v>皆減</v>
      </c>
      <c r="J1286" s="102"/>
      <c r="K1286" s="114" t="s">
        <v>95</v>
      </c>
      <c r="L1286" s="106">
        <v>273</v>
      </c>
      <c r="M1286" s="107">
        <v>196</v>
      </c>
      <c r="N1286" s="107">
        <v>188</v>
      </c>
      <c r="O1286" s="107">
        <v>187</v>
      </c>
      <c r="P1286" s="107">
        <f t="shared" si="543"/>
        <v>135</v>
      </c>
      <c r="Q1286" s="107">
        <f t="shared" ref="Q1286:Q1302" si="546">IF(P1286="x","x",IF(AND(P1286="-",O1286="-"),"-",IF(AND(P1286="-",O1286&gt;0),O1286*-1,IF(AND(P1286&gt;0,O1286="-"),P1286,P1286-O1286))))</f>
        <v>-52</v>
      </c>
      <c r="R1286" s="108">
        <f t="shared" ref="R1286:R1302" si="547">IF(Q1286="x","x",IF(Q1286="-","-",IF(AND(O1286="-",P1286&gt;0),"皆増",IF(AND(O1286&gt;0,P1286="-"),"皆減",Q1286/O1286*100))))</f>
        <v>-27.807486631016044</v>
      </c>
      <c r="S1286" s="108"/>
      <c r="W1286" s="100" t="s">
        <v>356</v>
      </c>
      <c r="X1286" s="100">
        <v>3</v>
      </c>
      <c r="Y1286" s="100">
        <v>1</v>
      </c>
      <c r="Z1286" s="100">
        <v>2</v>
      </c>
      <c r="AA1286" s="100">
        <v>2</v>
      </c>
      <c r="AC1286" s="100" t="s">
        <v>356</v>
      </c>
      <c r="AD1286" s="100">
        <v>347</v>
      </c>
      <c r="AE1286" s="100">
        <v>273</v>
      </c>
      <c r="AF1286" s="100">
        <v>196</v>
      </c>
      <c r="AG1286" s="100">
        <v>188</v>
      </c>
      <c r="AJ1286" s="100" t="str">
        <f t="shared" si="540"/>
        <v>●</v>
      </c>
      <c r="AK1286" s="100" t="str">
        <f t="shared" si="538"/>
        <v>●</v>
      </c>
      <c r="AL1286" s="100" t="str">
        <f t="shared" si="538"/>
        <v>○</v>
      </c>
      <c r="AM1286" s="100" t="str">
        <f t="shared" si="538"/>
        <v>○</v>
      </c>
      <c r="AP1286" s="100" t="str">
        <f t="shared" si="541"/>
        <v>●</v>
      </c>
      <c r="AQ1286" s="100" t="str">
        <f t="shared" si="539"/>
        <v>●</v>
      </c>
      <c r="AR1286" s="100" t="str">
        <f t="shared" si="539"/>
        <v>●</v>
      </c>
      <c r="AS1286" s="100" t="str">
        <f t="shared" si="539"/>
        <v>●</v>
      </c>
    </row>
    <row r="1287" spans="2:45" s="100" customFormat="1" ht="14.25" customHeight="1">
      <c r="B1287" s="102" t="s">
        <v>96</v>
      </c>
      <c r="C1287" s="106">
        <v>2</v>
      </c>
      <c r="D1287" s="107">
        <v>2</v>
      </c>
      <c r="E1287" s="107">
        <v>5</v>
      </c>
      <c r="F1287" s="107">
        <v>2</v>
      </c>
      <c r="G1287" s="107" t="str">
        <f t="shared" si="542"/>
        <v>-</v>
      </c>
      <c r="H1287" s="107">
        <f t="shared" si="544"/>
        <v>-2</v>
      </c>
      <c r="I1287" s="108" t="str">
        <f t="shared" si="545"/>
        <v>皆減</v>
      </c>
      <c r="J1287" s="102"/>
      <c r="K1287" s="114" t="s">
        <v>96</v>
      </c>
      <c r="L1287" s="106">
        <v>355</v>
      </c>
      <c r="M1287" s="107">
        <v>250</v>
      </c>
      <c r="N1287" s="107">
        <v>197</v>
      </c>
      <c r="O1287" s="107">
        <v>182</v>
      </c>
      <c r="P1287" s="107">
        <f t="shared" si="543"/>
        <v>161</v>
      </c>
      <c r="Q1287" s="107">
        <f t="shared" si="546"/>
        <v>-21</v>
      </c>
      <c r="R1287" s="108">
        <f t="shared" si="547"/>
        <v>-11.538461538461538</v>
      </c>
      <c r="S1287" s="108"/>
      <c r="W1287" s="100" t="s">
        <v>357</v>
      </c>
      <c r="X1287" s="100">
        <v>8</v>
      </c>
      <c r="Y1287" s="100">
        <v>2</v>
      </c>
      <c r="Z1287" s="100">
        <v>2</v>
      </c>
      <c r="AA1287" s="100">
        <v>5</v>
      </c>
      <c r="AC1287" s="100" t="s">
        <v>357</v>
      </c>
      <c r="AD1287" s="100">
        <v>514</v>
      </c>
      <c r="AE1287" s="100">
        <v>355</v>
      </c>
      <c r="AF1287" s="100">
        <v>250</v>
      </c>
      <c r="AG1287" s="100">
        <v>197</v>
      </c>
      <c r="AJ1287" s="100" t="str">
        <f t="shared" si="540"/>
        <v>●</v>
      </c>
      <c r="AK1287" s="100" t="str">
        <f t="shared" si="538"/>
        <v>○</v>
      </c>
      <c r="AL1287" s="100" t="str">
        <f t="shared" si="538"/>
        <v>●</v>
      </c>
      <c r="AM1287" s="100" t="str">
        <f t="shared" si="538"/>
        <v>●</v>
      </c>
      <c r="AP1287" s="100" t="str">
        <f t="shared" si="541"/>
        <v>●</v>
      </c>
      <c r="AQ1287" s="100" t="str">
        <f t="shared" si="539"/>
        <v>●</v>
      </c>
      <c r="AR1287" s="100" t="str">
        <f t="shared" si="539"/>
        <v>●</v>
      </c>
      <c r="AS1287" s="100" t="str">
        <f t="shared" si="539"/>
        <v>●</v>
      </c>
    </row>
    <row r="1288" spans="2:45" s="100" customFormat="1" ht="14.25" customHeight="1">
      <c r="B1288" s="102" t="s">
        <v>97</v>
      </c>
      <c r="C1288" s="106">
        <v>9</v>
      </c>
      <c r="D1288" s="107">
        <v>2</v>
      </c>
      <c r="E1288" s="107">
        <v>3</v>
      </c>
      <c r="F1288" s="107">
        <v>5</v>
      </c>
      <c r="G1288" s="107">
        <f t="shared" si="542"/>
        <v>2</v>
      </c>
      <c r="H1288" s="107">
        <f t="shared" si="544"/>
        <v>-3</v>
      </c>
      <c r="I1288" s="108">
        <f t="shared" si="545"/>
        <v>-60</v>
      </c>
      <c r="J1288" s="102"/>
      <c r="K1288" s="114" t="s">
        <v>97</v>
      </c>
      <c r="L1288" s="106">
        <v>596</v>
      </c>
      <c r="M1288" s="107">
        <v>395</v>
      </c>
      <c r="N1288" s="107">
        <v>266</v>
      </c>
      <c r="O1288" s="107">
        <v>194</v>
      </c>
      <c r="P1288" s="107">
        <f t="shared" si="543"/>
        <v>193</v>
      </c>
      <c r="Q1288" s="107">
        <f t="shared" si="546"/>
        <v>-1</v>
      </c>
      <c r="R1288" s="108">
        <f t="shared" si="547"/>
        <v>-0.51546391752577314</v>
      </c>
      <c r="S1288" s="108"/>
      <c r="W1288" s="100" t="s">
        <v>358</v>
      </c>
      <c r="X1288" s="100">
        <v>8</v>
      </c>
      <c r="Y1288" s="100">
        <v>9</v>
      </c>
      <c r="Z1288" s="100">
        <v>2</v>
      </c>
      <c r="AA1288" s="100">
        <v>3</v>
      </c>
      <c r="AC1288" s="100" t="s">
        <v>358</v>
      </c>
      <c r="AD1288" s="100">
        <v>677</v>
      </c>
      <c r="AE1288" s="100">
        <v>596</v>
      </c>
      <c r="AF1288" s="100">
        <v>395</v>
      </c>
      <c r="AG1288" s="100">
        <v>266</v>
      </c>
      <c r="AJ1288" s="100" t="str">
        <f t="shared" si="540"/>
        <v>●</v>
      </c>
      <c r="AK1288" s="100" t="str">
        <f t="shared" si="538"/>
        <v>●</v>
      </c>
      <c r="AL1288" s="100" t="str">
        <f t="shared" si="538"/>
        <v>●</v>
      </c>
      <c r="AM1288" s="100" t="str">
        <f t="shared" si="538"/>
        <v>●</v>
      </c>
      <c r="AP1288" s="100" t="str">
        <f t="shared" si="541"/>
        <v>●</v>
      </c>
      <c r="AQ1288" s="100" t="str">
        <f t="shared" si="539"/>
        <v>●</v>
      </c>
      <c r="AR1288" s="100" t="str">
        <f t="shared" si="539"/>
        <v>●</v>
      </c>
      <c r="AS1288" s="100" t="str">
        <f t="shared" si="539"/>
        <v>●</v>
      </c>
    </row>
    <row r="1289" spans="2:45" s="100" customFormat="1" ht="14.25" customHeight="1">
      <c r="B1289" s="102" t="s">
        <v>98</v>
      </c>
      <c r="C1289" s="106">
        <v>7</v>
      </c>
      <c r="D1289" s="107">
        <v>5</v>
      </c>
      <c r="E1289" s="107">
        <v>3</v>
      </c>
      <c r="F1289" s="107">
        <v>1</v>
      </c>
      <c r="G1289" s="107">
        <f t="shared" si="542"/>
        <v>1</v>
      </c>
      <c r="H1289" s="107">
        <f t="shared" si="544"/>
        <v>0</v>
      </c>
      <c r="I1289" s="108">
        <f t="shared" si="545"/>
        <v>0</v>
      </c>
      <c r="J1289" s="102"/>
      <c r="K1289" s="114" t="s">
        <v>98</v>
      </c>
      <c r="L1289" s="106">
        <v>560</v>
      </c>
      <c r="M1289" s="107">
        <v>463</v>
      </c>
      <c r="N1289" s="107">
        <v>309</v>
      </c>
      <c r="O1289" s="107">
        <v>264</v>
      </c>
      <c r="P1289" s="107">
        <f t="shared" si="543"/>
        <v>170</v>
      </c>
      <c r="Q1289" s="107">
        <f t="shared" si="546"/>
        <v>-94</v>
      </c>
      <c r="R1289" s="108">
        <f t="shared" si="547"/>
        <v>-35.606060606060609</v>
      </c>
      <c r="S1289" s="108"/>
      <c r="W1289" s="100" t="s">
        <v>359</v>
      </c>
      <c r="X1289" s="100">
        <v>17</v>
      </c>
      <c r="Y1289" s="100">
        <v>7</v>
      </c>
      <c r="Z1289" s="100">
        <v>5</v>
      </c>
      <c r="AA1289" s="100">
        <v>3</v>
      </c>
      <c r="AC1289" s="100" t="s">
        <v>359</v>
      </c>
      <c r="AD1289" s="100">
        <v>532</v>
      </c>
      <c r="AE1289" s="100">
        <v>560</v>
      </c>
      <c r="AF1289" s="100">
        <v>463</v>
      </c>
      <c r="AG1289" s="100">
        <v>309</v>
      </c>
      <c r="AJ1289" s="100" t="str">
        <f t="shared" si="540"/>
        <v>●</v>
      </c>
      <c r="AK1289" s="100" t="str">
        <f t="shared" si="538"/>
        <v>●</v>
      </c>
      <c r="AL1289" s="100" t="str">
        <f t="shared" si="538"/>
        <v>●</v>
      </c>
      <c r="AM1289" s="100" t="str">
        <f t="shared" si="538"/>
        <v>●</v>
      </c>
      <c r="AP1289" s="100" t="str">
        <f t="shared" si="541"/>
        <v>●</v>
      </c>
      <c r="AQ1289" s="100" t="str">
        <f t="shared" si="539"/>
        <v>●</v>
      </c>
      <c r="AR1289" s="100" t="str">
        <f t="shared" si="539"/>
        <v>●</v>
      </c>
      <c r="AS1289" s="100" t="str">
        <f t="shared" si="539"/>
        <v>●</v>
      </c>
    </row>
    <row r="1290" spans="2:45" s="100" customFormat="1" ht="14.25" customHeight="1">
      <c r="B1290" s="102" t="s">
        <v>99</v>
      </c>
      <c r="C1290" s="106">
        <v>10</v>
      </c>
      <c r="D1290" s="107">
        <v>7</v>
      </c>
      <c r="E1290" s="107">
        <v>2</v>
      </c>
      <c r="F1290" s="107">
        <v>1</v>
      </c>
      <c r="G1290" s="107">
        <f t="shared" si="542"/>
        <v>1</v>
      </c>
      <c r="H1290" s="107">
        <f t="shared" si="544"/>
        <v>0</v>
      </c>
      <c r="I1290" s="108">
        <f t="shared" si="545"/>
        <v>0</v>
      </c>
      <c r="J1290" s="102"/>
      <c r="K1290" s="114" t="s">
        <v>99</v>
      </c>
      <c r="L1290" s="106">
        <v>407</v>
      </c>
      <c r="M1290" s="107">
        <v>413</v>
      </c>
      <c r="N1290" s="107">
        <v>396</v>
      </c>
      <c r="O1290" s="107">
        <v>248</v>
      </c>
      <c r="P1290" s="107">
        <f t="shared" si="543"/>
        <v>135</v>
      </c>
      <c r="Q1290" s="107">
        <f t="shared" si="546"/>
        <v>-113</v>
      </c>
      <c r="R1290" s="108">
        <f t="shared" si="547"/>
        <v>-45.564516129032256</v>
      </c>
      <c r="S1290" s="108"/>
      <c r="W1290" s="100" t="s">
        <v>360</v>
      </c>
      <c r="X1290" s="100">
        <v>10</v>
      </c>
      <c r="Y1290" s="100">
        <v>10</v>
      </c>
      <c r="Z1290" s="100">
        <v>7</v>
      </c>
      <c r="AA1290" s="100">
        <v>2</v>
      </c>
      <c r="AC1290" s="100" t="s">
        <v>360</v>
      </c>
      <c r="AD1290" s="100">
        <v>418</v>
      </c>
      <c r="AE1290" s="100">
        <v>407</v>
      </c>
      <c r="AF1290" s="100">
        <v>413</v>
      </c>
      <c r="AG1290" s="100">
        <v>396</v>
      </c>
      <c r="AJ1290" s="100" t="str">
        <f t="shared" si="540"/>
        <v>○</v>
      </c>
      <c r="AK1290" s="100" t="str">
        <f t="shared" si="538"/>
        <v>●</v>
      </c>
      <c r="AL1290" s="100" t="str">
        <f t="shared" si="538"/>
        <v>●</v>
      </c>
      <c r="AM1290" s="100" t="str">
        <f t="shared" si="538"/>
        <v>●</v>
      </c>
      <c r="AP1290" s="100" t="str">
        <f t="shared" si="541"/>
        <v>●</v>
      </c>
      <c r="AQ1290" s="100" t="str">
        <f t="shared" si="539"/>
        <v>●</v>
      </c>
      <c r="AR1290" s="100" t="str">
        <f t="shared" si="539"/>
        <v>●</v>
      </c>
      <c r="AS1290" s="100" t="str">
        <f t="shared" si="539"/>
        <v>●</v>
      </c>
    </row>
    <row r="1291" spans="2:45" s="100" customFormat="1" ht="14.25" customHeight="1">
      <c r="B1291" s="102" t="s">
        <v>100</v>
      </c>
      <c r="C1291" s="106">
        <v>6</v>
      </c>
      <c r="D1291" s="107">
        <v>6</v>
      </c>
      <c r="E1291" s="107">
        <v>6</v>
      </c>
      <c r="F1291" s="107" t="s">
        <v>313</v>
      </c>
      <c r="G1291" s="107">
        <f t="shared" si="542"/>
        <v>1</v>
      </c>
      <c r="H1291" s="107">
        <f t="shared" si="544"/>
        <v>1</v>
      </c>
      <c r="I1291" s="108" t="str">
        <f t="shared" si="545"/>
        <v>皆増</v>
      </c>
      <c r="J1291" s="102"/>
      <c r="K1291" s="114" t="s">
        <v>100</v>
      </c>
      <c r="L1291" s="106">
        <v>383</v>
      </c>
      <c r="M1291" s="107">
        <v>359</v>
      </c>
      <c r="N1291" s="107">
        <v>383</v>
      </c>
      <c r="O1291" s="107">
        <v>320</v>
      </c>
      <c r="P1291" s="107">
        <f t="shared" si="543"/>
        <v>136</v>
      </c>
      <c r="Q1291" s="107">
        <f t="shared" si="546"/>
        <v>-184</v>
      </c>
      <c r="R1291" s="108">
        <f t="shared" si="547"/>
        <v>-57.499999999999993</v>
      </c>
      <c r="S1291" s="108"/>
      <c r="W1291" s="100" t="s">
        <v>361</v>
      </c>
      <c r="X1291" s="100">
        <v>3</v>
      </c>
      <c r="Y1291" s="100">
        <v>6</v>
      </c>
      <c r="Z1291" s="100">
        <v>6</v>
      </c>
      <c r="AA1291" s="100">
        <v>6</v>
      </c>
      <c r="AC1291" s="100" t="s">
        <v>361</v>
      </c>
      <c r="AD1291" s="100">
        <v>394</v>
      </c>
      <c r="AE1291" s="100">
        <v>383</v>
      </c>
      <c r="AF1291" s="100">
        <v>359</v>
      </c>
      <c r="AG1291" s="100">
        <v>383</v>
      </c>
      <c r="AJ1291" s="100" t="str">
        <f t="shared" si="540"/>
        <v>●</v>
      </c>
      <c r="AK1291" s="100" t="str">
        <f t="shared" si="538"/>
        <v>○</v>
      </c>
      <c r="AL1291" s="100" t="str">
        <f t="shared" si="538"/>
        <v>○</v>
      </c>
      <c r="AM1291" s="100" t="str">
        <f t="shared" si="538"/>
        <v>●</v>
      </c>
      <c r="AP1291" s="100" t="str">
        <f t="shared" si="541"/>
        <v>●</v>
      </c>
      <c r="AQ1291" s="100" t="str">
        <f t="shared" si="539"/>
        <v>●</v>
      </c>
      <c r="AR1291" s="100" t="str">
        <f t="shared" si="539"/>
        <v>●</v>
      </c>
      <c r="AS1291" s="100" t="str">
        <f t="shared" si="539"/>
        <v>●</v>
      </c>
    </row>
    <row r="1292" spans="2:45" s="100" customFormat="1" ht="14.25" customHeight="1">
      <c r="B1292" s="102" t="s">
        <v>118</v>
      </c>
      <c r="C1292" s="106">
        <v>4</v>
      </c>
      <c r="D1292" s="107">
        <v>8</v>
      </c>
      <c r="E1292" s="107">
        <v>3</v>
      </c>
      <c r="F1292" s="107">
        <v>3</v>
      </c>
      <c r="G1292" s="107">
        <f t="shared" si="542"/>
        <v>4</v>
      </c>
      <c r="H1292" s="107">
        <f t="shared" si="544"/>
        <v>1</v>
      </c>
      <c r="I1292" s="108">
        <f t="shared" si="545"/>
        <v>33.333333333333329</v>
      </c>
      <c r="J1292" s="102"/>
      <c r="K1292" s="114" t="s">
        <v>118</v>
      </c>
      <c r="L1292" s="106">
        <v>362</v>
      </c>
      <c r="M1292" s="107">
        <v>302</v>
      </c>
      <c r="N1292" s="107">
        <v>321</v>
      </c>
      <c r="O1292" s="107">
        <v>342</v>
      </c>
      <c r="P1292" s="107">
        <f t="shared" si="543"/>
        <v>185</v>
      </c>
      <c r="Q1292" s="107">
        <f t="shared" si="546"/>
        <v>-157</v>
      </c>
      <c r="R1292" s="108">
        <f t="shared" si="547"/>
        <v>-45.906432748538009</v>
      </c>
      <c r="S1292" s="108"/>
      <c r="W1292" s="100" t="s">
        <v>362</v>
      </c>
      <c r="X1292" s="100">
        <v>8</v>
      </c>
      <c r="Y1292" s="100">
        <v>4</v>
      </c>
      <c r="Z1292" s="100">
        <v>8</v>
      </c>
      <c r="AA1292" s="100">
        <v>3</v>
      </c>
      <c r="AC1292" s="100" t="s">
        <v>362</v>
      </c>
      <c r="AD1292" s="100">
        <v>508</v>
      </c>
      <c r="AE1292" s="100">
        <v>362</v>
      </c>
      <c r="AF1292" s="100">
        <v>302</v>
      </c>
      <c r="AG1292" s="100">
        <v>321</v>
      </c>
      <c r="AJ1292" s="100" t="str">
        <f t="shared" si="540"/>
        <v>●</v>
      </c>
      <c r="AK1292" s="100" t="str">
        <f t="shared" si="538"/>
        <v>●</v>
      </c>
      <c r="AL1292" s="100" t="str">
        <f t="shared" si="538"/>
        <v>●</v>
      </c>
      <c r="AM1292" s="100" t="str">
        <f t="shared" si="538"/>
        <v>○</v>
      </c>
      <c r="AP1292" s="100" t="str">
        <f t="shared" si="541"/>
        <v>●</v>
      </c>
      <c r="AQ1292" s="100" t="str">
        <f t="shared" si="539"/>
        <v>●</v>
      </c>
      <c r="AR1292" s="100" t="str">
        <f t="shared" si="539"/>
        <v>●</v>
      </c>
      <c r="AS1292" s="100" t="str">
        <f t="shared" si="539"/>
        <v>●</v>
      </c>
    </row>
    <row r="1293" spans="2:45" s="100" customFormat="1" ht="14.25" customHeight="1">
      <c r="B1293" s="102" t="s">
        <v>101</v>
      </c>
      <c r="C1293" s="106">
        <v>9</v>
      </c>
      <c r="D1293" s="107">
        <v>2</v>
      </c>
      <c r="E1293" s="107">
        <v>5</v>
      </c>
      <c r="F1293" s="107">
        <v>4</v>
      </c>
      <c r="G1293" s="107" t="str">
        <f t="shared" si="542"/>
        <v>-</v>
      </c>
      <c r="H1293" s="107">
        <f t="shared" si="544"/>
        <v>-4</v>
      </c>
      <c r="I1293" s="108" t="str">
        <f t="shared" si="545"/>
        <v>皆減</v>
      </c>
      <c r="J1293" s="102"/>
      <c r="K1293" s="114" t="s">
        <v>101</v>
      </c>
      <c r="L1293" s="106">
        <v>488</v>
      </c>
      <c r="M1293" s="107">
        <v>342</v>
      </c>
      <c r="N1293" s="107">
        <v>292</v>
      </c>
      <c r="O1293" s="107">
        <v>315</v>
      </c>
      <c r="P1293" s="107">
        <f t="shared" si="543"/>
        <v>293</v>
      </c>
      <c r="Q1293" s="107">
        <f t="shared" si="546"/>
        <v>-22</v>
      </c>
      <c r="R1293" s="108">
        <f t="shared" si="547"/>
        <v>-6.9841269841269842</v>
      </c>
      <c r="S1293" s="108"/>
      <c r="W1293" s="100" t="s">
        <v>363</v>
      </c>
      <c r="X1293" s="100">
        <v>19</v>
      </c>
      <c r="Y1293" s="100">
        <v>9</v>
      </c>
      <c r="Z1293" s="100">
        <v>2</v>
      </c>
      <c r="AA1293" s="100">
        <v>5</v>
      </c>
      <c r="AC1293" s="100" t="s">
        <v>363</v>
      </c>
      <c r="AD1293" s="100">
        <v>657</v>
      </c>
      <c r="AE1293" s="100">
        <v>488</v>
      </c>
      <c r="AF1293" s="100">
        <v>342</v>
      </c>
      <c r="AG1293" s="100">
        <v>292</v>
      </c>
      <c r="AJ1293" s="100" t="str">
        <f t="shared" si="540"/>
        <v>●</v>
      </c>
      <c r="AK1293" s="100" t="str">
        <f t="shared" si="538"/>
        <v>●</v>
      </c>
      <c r="AL1293" s="100" t="str">
        <f>IF(E1293=Z1293,"○","●")</f>
        <v>●</v>
      </c>
      <c r="AM1293" s="100" t="str">
        <f t="shared" si="538"/>
        <v>●</v>
      </c>
      <c r="AP1293" s="100" t="str">
        <f t="shared" si="541"/>
        <v>●</v>
      </c>
      <c r="AQ1293" s="100" t="str">
        <f t="shared" si="539"/>
        <v>●</v>
      </c>
      <c r="AR1293" s="100" t="str">
        <f t="shared" si="539"/>
        <v>●</v>
      </c>
      <c r="AS1293" s="100" t="str">
        <f t="shared" si="539"/>
        <v>●</v>
      </c>
    </row>
    <row r="1294" spans="2:45" s="100" customFormat="1" ht="14.25" customHeight="1">
      <c r="B1294" s="102" t="s">
        <v>102</v>
      </c>
      <c r="C1294" s="106">
        <v>14</v>
      </c>
      <c r="D1294" s="107">
        <v>9</v>
      </c>
      <c r="E1294" s="107">
        <v>5</v>
      </c>
      <c r="F1294" s="107">
        <v>4</v>
      </c>
      <c r="G1294" s="107">
        <f t="shared" si="542"/>
        <v>4</v>
      </c>
      <c r="H1294" s="107">
        <f t="shared" si="544"/>
        <v>0</v>
      </c>
      <c r="I1294" s="108">
        <f t="shared" si="545"/>
        <v>0</v>
      </c>
      <c r="J1294" s="102"/>
      <c r="K1294" s="114" t="s">
        <v>102</v>
      </c>
      <c r="L1294" s="106">
        <v>629</v>
      </c>
      <c r="M1294" s="107">
        <v>455</v>
      </c>
      <c r="N1294" s="107">
        <v>332</v>
      </c>
      <c r="O1294" s="107">
        <v>315</v>
      </c>
      <c r="P1294" s="107">
        <f t="shared" si="543"/>
        <v>316</v>
      </c>
      <c r="Q1294" s="107">
        <f t="shared" si="546"/>
        <v>1</v>
      </c>
      <c r="R1294" s="108">
        <f t="shared" si="547"/>
        <v>0.31746031746031744</v>
      </c>
      <c r="S1294" s="108"/>
      <c r="W1294" s="100" t="s">
        <v>364</v>
      </c>
      <c r="X1294" s="100">
        <v>13</v>
      </c>
      <c r="Y1294" s="100">
        <v>14</v>
      </c>
      <c r="Z1294" s="100">
        <v>9</v>
      </c>
      <c r="AA1294" s="100">
        <v>5</v>
      </c>
      <c r="AC1294" s="100" t="s">
        <v>364</v>
      </c>
      <c r="AD1294" s="100">
        <v>569</v>
      </c>
      <c r="AE1294" s="100">
        <v>629</v>
      </c>
      <c r="AF1294" s="100">
        <v>455</v>
      </c>
      <c r="AG1294" s="100">
        <v>332</v>
      </c>
      <c r="AJ1294" s="100" t="str">
        <f t="shared" si="540"/>
        <v>●</v>
      </c>
      <c r="AK1294" s="100" t="str">
        <f t="shared" si="538"/>
        <v>●</v>
      </c>
      <c r="AL1294" s="100" t="str">
        <f t="shared" si="538"/>
        <v>●</v>
      </c>
      <c r="AM1294" s="100" t="str">
        <f t="shared" si="538"/>
        <v>●</v>
      </c>
      <c r="AP1294" s="100" t="str">
        <f t="shared" si="541"/>
        <v>●</v>
      </c>
      <c r="AQ1294" s="100" t="str">
        <f t="shared" si="539"/>
        <v>●</v>
      </c>
      <c r="AR1294" s="100" t="str">
        <f t="shared" si="539"/>
        <v>●</v>
      </c>
      <c r="AS1294" s="100" t="str">
        <f t="shared" si="539"/>
        <v>●</v>
      </c>
    </row>
    <row r="1295" spans="2:45" s="100" customFormat="1" ht="14.25" customHeight="1">
      <c r="B1295" s="102" t="s">
        <v>103</v>
      </c>
      <c r="C1295" s="106">
        <v>11</v>
      </c>
      <c r="D1295" s="107">
        <v>15</v>
      </c>
      <c r="E1295" s="107">
        <v>9</v>
      </c>
      <c r="F1295" s="107">
        <v>4</v>
      </c>
      <c r="G1295" s="107">
        <f t="shared" si="542"/>
        <v>3</v>
      </c>
      <c r="H1295" s="107">
        <f t="shared" si="544"/>
        <v>-1</v>
      </c>
      <c r="I1295" s="108">
        <f t="shared" si="545"/>
        <v>-25</v>
      </c>
      <c r="J1295" s="102"/>
      <c r="K1295" s="114" t="s">
        <v>103</v>
      </c>
      <c r="L1295" s="106">
        <v>513</v>
      </c>
      <c r="M1295" s="107">
        <v>631</v>
      </c>
      <c r="N1295" s="107">
        <v>414</v>
      </c>
      <c r="O1295" s="107">
        <v>334</v>
      </c>
      <c r="P1295" s="107">
        <f t="shared" si="543"/>
        <v>305</v>
      </c>
      <c r="Q1295" s="107">
        <f t="shared" si="546"/>
        <v>-29</v>
      </c>
      <c r="R1295" s="108">
        <f t="shared" si="547"/>
        <v>-8.682634730538922</v>
      </c>
      <c r="S1295" s="108"/>
      <c r="W1295" s="100" t="s">
        <v>365</v>
      </c>
      <c r="X1295" s="100">
        <v>16</v>
      </c>
      <c r="Y1295" s="100">
        <v>11</v>
      </c>
      <c r="Z1295" s="100">
        <v>15</v>
      </c>
      <c r="AA1295" s="100">
        <v>9</v>
      </c>
      <c r="AC1295" s="100" t="s">
        <v>365</v>
      </c>
      <c r="AD1295" s="100">
        <v>537</v>
      </c>
      <c r="AE1295" s="100">
        <v>513</v>
      </c>
      <c r="AF1295" s="100">
        <v>631</v>
      </c>
      <c r="AG1295" s="100">
        <v>414</v>
      </c>
      <c r="AJ1295" s="100" t="str">
        <f t="shared" si="540"/>
        <v>●</v>
      </c>
      <c r="AK1295" s="100" t="str">
        <f t="shared" si="538"/>
        <v>●</v>
      </c>
      <c r="AL1295" s="100" t="str">
        <f t="shared" si="538"/>
        <v>●</v>
      </c>
      <c r="AM1295" s="100" t="str">
        <f t="shared" si="538"/>
        <v>●</v>
      </c>
      <c r="AP1295" s="100" t="str">
        <f t="shared" si="541"/>
        <v>●</v>
      </c>
      <c r="AQ1295" s="100" t="str">
        <f t="shared" si="539"/>
        <v>●</v>
      </c>
      <c r="AR1295" s="100" t="str">
        <f t="shared" si="539"/>
        <v>●</v>
      </c>
      <c r="AS1295" s="100" t="str">
        <f t="shared" si="539"/>
        <v>●</v>
      </c>
    </row>
    <row r="1296" spans="2:45" s="100" customFormat="1" ht="14.25" customHeight="1">
      <c r="B1296" s="102" t="s">
        <v>104</v>
      </c>
      <c r="C1296" s="106">
        <v>13</v>
      </c>
      <c r="D1296" s="107">
        <v>7</v>
      </c>
      <c r="E1296" s="107">
        <v>14</v>
      </c>
      <c r="F1296" s="107">
        <v>9</v>
      </c>
      <c r="G1296" s="107">
        <f t="shared" si="542"/>
        <v>2</v>
      </c>
      <c r="H1296" s="107">
        <f t="shared" si="544"/>
        <v>-7</v>
      </c>
      <c r="I1296" s="108">
        <f t="shared" si="545"/>
        <v>-77.777777777777786</v>
      </c>
      <c r="J1296" s="102"/>
      <c r="K1296" s="114" t="s">
        <v>104</v>
      </c>
      <c r="L1296" s="106">
        <v>523</v>
      </c>
      <c r="M1296" s="107">
        <v>493</v>
      </c>
      <c r="N1296" s="107">
        <v>609</v>
      </c>
      <c r="O1296" s="107">
        <v>408</v>
      </c>
      <c r="P1296" s="107">
        <f t="shared" si="543"/>
        <v>286</v>
      </c>
      <c r="Q1296" s="107">
        <f t="shared" si="546"/>
        <v>-122</v>
      </c>
      <c r="R1296" s="108">
        <f t="shared" si="547"/>
        <v>-29.901960784313726</v>
      </c>
      <c r="S1296" s="108"/>
      <c r="W1296" s="100" t="s">
        <v>366</v>
      </c>
      <c r="X1296" s="100">
        <v>27</v>
      </c>
      <c r="Y1296" s="100">
        <v>13</v>
      </c>
      <c r="Z1296" s="100">
        <v>7</v>
      </c>
      <c r="AA1296" s="100">
        <v>14</v>
      </c>
      <c r="AC1296" s="100" t="s">
        <v>366</v>
      </c>
      <c r="AD1296" s="100">
        <v>615</v>
      </c>
      <c r="AE1296" s="100">
        <v>523</v>
      </c>
      <c r="AF1296" s="100">
        <v>493</v>
      </c>
      <c r="AG1296" s="100">
        <v>609</v>
      </c>
      <c r="AJ1296" s="100" t="str">
        <f t="shared" si="540"/>
        <v>●</v>
      </c>
      <c r="AK1296" s="100" t="str">
        <f t="shared" si="538"/>
        <v>●</v>
      </c>
      <c r="AL1296" s="100" t="str">
        <f t="shared" si="538"/>
        <v>●</v>
      </c>
      <c r="AM1296" s="100" t="str">
        <f t="shared" si="538"/>
        <v>●</v>
      </c>
      <c r="AP1296" s="100" t="str">
        <f t="shared" si="541"/>
        <v>●</v>
      </c>
      <c r="AQ1296" s="100" t="str">
        <f t="shared" si="539"/>
        <v>●</v>
      </c>
      <c r="AR1296" s="100" t="str">
        <f t="shared" si="539"/>
        <v>●</v>
      </c>
      <c r="AS1296" s="100" t="str">
        <f t="shared" si="539"/>
        <v>●</v>
      </c>
    </row>
    <row r="1297" spans="2:45" s="100" customFormat="1" ht="14.25" customHeight="1">
      <c r="B1297" s="102" t="s">
        <v>105</v>
      </c>
      <c r="C1297" s="106">
        <v>19</v>
      </c>
      <c r="D1297" s="107">
        <v>15</v>
      </c>
      <c r="E1297" s="107">
        <v>10</v>
      </c>
      <c r="F1297" s="107">
        <v>11</v>
      </c>
      <c r="G1297" s="107">
        <f t="shared" si="542"/>
        <v>6</v>
      </c>
      <c r="H1297" s="107">
        <f t="shared" si="544"/>
        <v>-5</v>
      </c>
      <c r="I1297" s="108">
        <f t="shared" si="545"/>
        <v>-45.454545454545453</v>
      </c>
      <c r="J1297" s="102"/>
      <c r="K1297" s="114" t="s">
        <v>105</v>
      </c>
      <c r="L1297" s="106">
        <v>569</v>
      </c>
      <c r="M1297" s="107">
        <v>463</v>
      </c>
      <c r="N1297" s="107">
        <v>482</v>
      </c>
      <c r="O1297" s="107">
        <v>596</v>
      </c>
      <c r="P1297" s="107">
        <f t="shared" si="543"/>
        <v>309</v>
      </c>
      <c r="Q1297" s="107">
        <f t="shared" si="546"/>
        <v>-287</v>
      </c>
      <c r="R1297" s="108">
        <f t="shared" si="547"/>
        <v>-48.154362416107382</v>
      </c>
      <c r="S1297" s="108"/>
      <c r="W1297" s="100" t="s">
        <v>367</v>
      </c>
      <c r="X1297" s="100">
        <v>11</v>
      </c>
      <c r="Y1297" s="100">
        <v>19</v>
      </c>
      <c r="Z1297" s="100">
        <v>15</v>
      </c>
      <c r="AA1297" s="100">
        <v>10</v>
      </c>
      <c r="AC1297" s="100" t="s">
        <v>367</v>
      </c>
      <c r="AD1297" s="100">
        <v>614</v>
      </c>
      <c r="AE1297" s="100">
        <v>569</v>
      </c>
      <c r="AF1297" s="100">
        <v>463</v>
      </c>
      <c r="AG1297" s="100">
        <v>482</v>
      </c>
      <c r="AJ1297" s="100" t="str">
        <f t="shared" si="540"/>
        <v>●</v>
      </c>
      <c r="AK1297" s="100" t="str">
        <f t="shared" si="538"/>
        <v>●</v>
      </c>
      <c r="AL1297" s="100" t="str">
        <f t="shared" si="538"/>
        <v>●</v>
      </c>
      <c r="AM1297" s="100" t="str">
        <f t="shared" si="538"/>
        <v>●</v>
      </c>
      <c r="AP1297" s="100" t="str">
        <f t="shared" si="541"/>
        <v>●</v>
      </c>
      <c r="AQ1297" s="100" t="str">
        <f t="shared" si="539"/>
        <v>●</v>
      </c>
      <c r="AR1297" s="100" t="str">
        <f t="shared" si="539"/>
        <v>●</v>
      </c>
      <c r="AS1297" s="100" t="str">
        <f t="shared" si="539"/>
        <v>●</v>
      </c>
    </row>
    <row r="1298" spans="2:45" s="100" customFormat="1" ht="14.25" customHeight="1">
      <c r="B1298" s="102" t="s">
        <v>106</v>
      </c>
      <c r="C1298" s="106">
        <v>10</v>
      </c>
      <c r="D1298" s="107">
        <v>16</v>
      </c>
      <c r="E1298" s="107">
        <v>13</v>
      </c>
      <c r="F1298" s="107">
        <v>10</v>
      </c>
      <c r="G1298" s="107">
        <f t="shared" si="542"/>
        <v>6</v>
      </c>
      <c r="H1298" s="107">
        <f t="shared" si="544"/>
        <v>-4</v>
      </c>
      <c r="I1298" s="108">
        <f t="shared" si="545"/>
        <v>-40</v>
      </c>
      <c r="J1298" s="102"/>
      <c r="K1298" s="114" t="s">
        <v>106</v>
      </c>
      <c r="L1298" s="106">
        <v>542</v>
      </c>
      <c r="M1298" s="107">
        <v>512</v>
      </c>
      <c r="N1298" s="107">
        <v>425</v>
      </c>
      <c r="O1298" s="107">
        <v>452</v>
      </c>
      <c r="P1298" s="107">
        <f t="shared" si="543"/>
        <v>391</v>
      </c>
      <c r="Q1298" s="107">
        <f t="shared" si="546"/>
        <v>-61</v>
      </c>
      <c r="R1298" s="108">
        <f t="shared" si="547"/>
        <v>-13.495575221238937</v>
      </c>
      <c r="S1298" s="108"/>
      <c r="W1298" s="100" t="s">
        <v>368</v>
      </c>
      <c r="X1298" s="100">
        <v>12</v>
      </c>
      <c r="Y1298" s="100">
        <v>10</v>
      </c>
      <c r="Z1298" s="100">
        <v>16</v>
      </c>
      <c r="AA1298" s="100">
        <v>13</v>
      </c>
      <c r="AC1298" s="100" t="s">
        <v>368</v>
      </c>
      <c r="AD1298" s="100">
        <v>532</v>
      </c>
      <c r="AE1298" s="100">
        <v>542</v>
      </c>
      <c r="AF1298" s="100">
        <v>512</v>
      </c>
      <c r="AG1298" s="100">
        <v>425</v>
      </c>
      <c r="AJ1298" s="100" t="str">
        <f t="shared" si="540"/>
        <v>●</v>
      </c>
      <c r="AK1298" s="100" t="str">
        <f t="shared" si="538"/>
        <v>●</v>
      </c>
      <c r="AL1298" s="100" t="str">
        <f t="shared" si="538"/>
        <v>●</v>
      </c>
      <c r="AM1298" s="100" t="str">
        <f t="shared" si="538"/>
        <v>●</v>
      </c>
      <c r="AP1298" s="100" t="str">
        <f t="shared" si="541"/>
        <v>●</v>
      </c>
      <c r="AQ1298" s="100" t="str">
        <f t="shared" si="539"/>
        <v>●</v>
      </c>
      <c r="AR1298" s="100" t="str">
        <f t="shared" si="539"/>
        <v>●</v>
      </c>
      <c r="AS1298" s="100" t="str">
        <f t="shared" si="539"/>
        <v>●</v>
      </c>
    </row>
    <row r="1299" spans="2:45" s="100" customFormat="1" ht="14.25" customHeight="1">
      <c r="B1299" s="102" t="s">
        <v>107</v>
      </c>
      <c r="C1299" s="106">
        <v>13</v>
      </c>
      <c r="D1299" s="107">
        <v>6</v>
      </c>
      <c r="E1299" s="107">
        <v>13</v>
      </c>
      <c r="F1299" s="107">
        <v>12</v>
      </c>
      <c r="G1299" s="107">
        <f t="shared" si="542"/>
        <v>6</v>
      </c>
      <c r="H1299" s="107">
        <f t="shared" si="544"/>
        <v>-6</v>
      </c>
      <c r="I1299" s="108">
        <f t="shared" si="545"/>
        <v>-50</v>
      </c>
      <c r="J1299" s="102"/>
      <c r="K1299" s="114" t="s">
        <v>107</v>
      </c>
      <c r="L1299" s="106">
        <v>433</v>
      </c>
      <c r="M1299" s="107">
        <v>476</v>
      </c>
      <c r="N1299" s="107">
        <v>442</v>
      </c>
      <c r="O1299" s="107">
        <v>383</v>
      </c>
      <c r="P1299" s="107">
        <f t="shared" si="543"/>
        <v>510</v>
      </c>
      <c r="Q1299" s="107">
        <f t="shared" si="546"/>
        <v>127</v>
      </c>
      <c r="R1299" s="108">
        <f t="shared" si="547"/>
        <v>33.159268929503916</v>
      </c>
      <c r="S1299" s="108"/>
      <c r="W1299" s="100" t="s">
        <v>369</v>
      </c>
      <c r="X1299" s="100">
        <v>20</v>
      </c>
      <c r="Y1299" s="100">
        <v>13</v>
      </c>
      <c r="Z1299" s="100">
        <v>6</v>
      </c>
      <c r="AA1299" s="100">
        <v>13</v>
      </c>
      <c r="AC1299" s="100" t="s">
        <v>369</v>
      </c>
      <c r="AD1299" s="100">
        <v>361</v>
      </c>
      <c r="AE1299" s="100">
        <v>433</v>
      </c>
      <c r="AF1299" s="100">
        <v>476</v>
      </c>
      <c r="AG1299" s="100">
        <v>442</v>
      </c>
      <c r="AJ1299" s="100" t="str">
        <f t="shared" si="540"/>
        <v>●</v>
      </c>
      <c r="AK1299" s="100" t="str">
        <f t="shared" si="538"/>
        <v>●</v>
      </c>
      <c r="AL1299" s="100" t="str">
        <f t="shared" si="538"/>
        <v>●</v>
      </c>
      <c r="AM1299" s="100" t="str">
        <f t="shared" si="538"/>
        <v>●</v>
      </c>
      <c r="AP1299" s="100" t="str">
        <f t="shared" si="541"/>
        <v>●</v>
      </c>
      <c r="AQ1299" s="100" t="str">
        <f t="shared" si="539"/>
        <v>●</v>
      </c>
      <c r="AR1299" s="100" t="str">
        <f t="shared" si="539"/>
        <v>●</v>
      </c>
      <c r="AS1299" s="100" t="str">
        <f t="shared" si="539"/>
        <v>●</v>
      </c>
    </row>
    <row r="1300" spans="2:45" s="100" customFormat="1" ht="14.25" customHeight="1">
      <c r="B1300" s="102" t="s">
        <v>108</v>
      </c>
      <c r="C1300" s="106">
        <v>18</v>
      </c>
      <c r="D1300" s="107">
        <v>12</v>
      </c>
      <c r="E1300" s="107">
        <v>9</v>
      </c>
      <c r="F1300" s="107">
        <v>5</v>
      </c>
      <c r="G1300" s="107">
        <f t="shared" si="542"/>
        <v>3</v>
      </c>
      <c r="H1300" s="107">
        <f t="shared" si="544"/>
        <v>-2</v>
      </c>
      <c r="I1300" s="108">
        <f t="shared" si="545"/>
        <v>-40</v>
      </c>
      <c r="J1300" s="102"/>
      <c r="K1300" s="114" t="s">
        <v>108</v>
      </c>
      <c r="L1300" s="106">
        <v>298</v>
      </c>
      <c r="M1300" s="107">
        <v>361</v>
      </c>
      <c r="N1300" s="107">
        <v>401</v>
      </c>
      <c r="O1300" s="107">
        <v>393</v>
      </c>
      <c r="P1300" s="107">
        <f t="shared" si="543"/>
        <v>362</v>
      </c>
      <c r="Q1300" s="107">
        <f t="shared" si="546"/>
        <v>-31</v>
      </c>
      <c r="R1300" s="108">
        <f t="shared" si="547"/>
        <v>-7.888040712468193</v>
      </c>
      <c r="S1300" s="108"/>
      <c r="W1300" s="100" t="s">
        <v>370</v>
      </c>
      <c r="X1300" s="100">
        <v>16</v>
      </c>
      <c r="Y1300" s="100">
        <v>18</v>
      </c>
      <c r="Z1300" s="100">
        <v>12</v>
      </c>
      <c r="AA1300" s="100">
        <v>9</v>
      </c>
      <c r="AC1300" s="100" t="s">
        <v>370</v>
      </c>
      <c r="AD1300" s="100">
        <v>292</v>
      </c>
      <c r="AE1300" s="100">
        <v>298</v>
      </c>
      <c r="AF1300" s="100">
        <v>361</v>
      </c>
      <c r="AG1300" s="100">
        <v>401</v>
      </c>
      <c r="AJ1300" s="100" t="str">
        <f t="shared" si="540"/>
        <v>●</v>
      </c>
      <c r="AK1300" s="100" t="str">
        <f t="shared" si="538"/>
        <v>●</v>
      </c>
      <c r="AL1300" s="100" t="str">
        <f t="shared" si="538"/>
        <v>●</v>
      </c>
      <c r="AM1300" s="100" t="str">
        <f t="shared" si="538"/>
        <v>●</v>
      </c>
      <c r="AP1300" s="100" t="str">
        <f t="shared" si="541"/>
        <v>●</v>
      </c>
      <c r="AQ1300" s="100" t="str">
        <f t="shared" si="539"/>
        <v>●</v>
      </c>
      <c r="AR1300" s="100" t="str">
        <f t="shared" si="539"/>
        <v>●</v>
      </c>
      <c r="AS1300" s="100" t="str">
        <f t="shared" si="539"/>
        <v>●</v>
      </c>
    </row>
    <row r="1301" spans="2:45" s="100" customFormat="1" ht="14.25" customHeight="1">
      <c r="B1301" s="102" t="s">
        <v>109</v>
      </c>
      <c r="C1301" s="106">
        <v>10</v>
      </c>
      <c r="D1301" s="107">
        <v>12</v>
      </c>
      <c r="E1301" s="107">
        <v>8</v>
      </c>
      <c r="F1301" s="107">
        <v>4</v>
      </c>
      <c r="G1301" s="107">
        <f t="shared" si="542"/>
        <v>5</v>
      </c>
      <c r="H1301" s="107">
        <f t="shared" si="544"/>
        <v>1</v>
      </c>
      <c r="I1301" s="108">
        <f t="shared" si="545"/>
        <v>25</v>
      </c>
      <c r="J1301" s="102"/>
      <c r="K1301" s="114" t="s">
        <v>109</v>
      </c>
      <c r="L1301" s="106">
        <v>197</v>
      </c>
      <c r="M1301" s="107">
        <v>221</v>
      </c>
      <c r="N1301" s="107">
        <v>271</v>
      </c>
      <c r="O1301" s="107">
        <v>304</v>
      </c>
      <c r="P1301" s="107">
        <f t="shared" si="543"/>
        <v>282</v>
      </c>
      <c r="Q1301" s="107">
        <f t="shared" si="546"/>
        <v>-22</v>
      </c>
      <c r="R1301" s="108">
        <f t="shared" si="547"/>
        <v>-7.2368421052631584</v>
      </c>
      <c r="S1301" s="108"/>
      <c r="W1301" s="100" t="s">
        <v>371</v>
      </c>
      <c r="X1301" s="100">
        <v>10</v>
      </c>
      <c r="Y1301" s="100">
        <v>10</v>
      </c>
      <c r="Z1301" s="100">
        <v>12</v>
      </c>
      <c r="AA1301" s="100">
        <v>8</v>
      </c>
      <c r="AC1301" s="100" t="s">
        <v>371</v>
      </c>
      <c r="AD1301" s="100">
        <v>154</v>
      </c>
      <c r="AE1301" s="100">
        <v>197</v>
      </c>
      <c r="AF1301" s="100">
        <v>221</v>
      </c>
      <c r="AG1301" s="100">
        <v>271</v>
      </c>
      <c r="AJ1301" s="100" t="str">
        <f t="shared" si="540"/>
        <v>○</v>
      </c>
      <c r="AK1301" s="100" t="str">
        <f t="shared" si="538"/>
        <v>●</v>
      </c>
      <c r="AL1301" s="100" t="str">
        <f t="shared" si="538"/>
        <v>●</v>
      </c>
      <c r="AM1301" s="100" t="str">
        <f t="shared" si="538"/>
        <v>●</v>
      </c>
      <c r="AP1301" s="100" t="str">
        <f t="shared" si="541"/>
        <v>●</v>
      </c>
      <c r="AQ1301" s="100" t="str">
        <f t="shared" si="539"/>
        <v>●</v>
      </c>
      <c r="AR1301" s="100" t="str">
        <f t="shared" si="539"/>
        <v>●</v>
      </c>
      <c r="AS1301" s="100" t="str">
        <f t="shared" si="539"/>
        <v>●</v>
      </c>
    </row>
    <row r="1302" spans="2:45" s="100" customFormat="1" ht="14.25" customHeight="1">
      <c r="B1302" s="102" t="s">
        <v>110</v>
      </c>
      <c r="C1302" s="106">
        <v>1</v>
      </c>
      <c r="D1302" s="107">
        <v>7</v>
      </c>
      <c r="E1302" s="107">
        <v>12</v>
      </c>
      <c r="F1302" s="107">
        <v>5</v>
      </c>
      <c r="G1302" s="107">
        <f t="shared" si="542"/>
        <v>1</v>
      </c>
      <c r="H1302" s="107">
        <f t="shared" si="544"/>
        <v>-4</v>
      </c>
      <c r="I1302" s="108">
        <f t="shared" si="545"/>
        <v>-80</v>
      </c>
      <c r="J1302" s="102"/>
      <c r="K1302" s="114" t="s">
        <v>110</v>
      </c>
      <c r="L1302" s="106">
        <v>136</v>
      </c>
      <c r="M1302" s="107">
        <v>132</v>
      </c>
      <c r="N1302" s="107">
        <v>180</v>
      </c>
      <c r="O1302" s="107">
        <v>249</v>
      </c>
      <c r="P1302" s="107">
        <f t="shared" si="543"/>
        <v>367</v>
      </c>
      <c r="Q1302" s="107">
        <f t="shared" si="546"/>
        <v>118</v>
      </c>
      <c r="R1302" s="108">
        <f t="shared" si="547"/>
        <v>47.389558232931726</v>
      </c>
      <c r="S1302" s="108"/>
      <c r="W1302" s="100" t="s">
        <v>378</v>
      </c>
      <c r="X1302" s="100">
        <v>1</v>
      </c>
      <c r="Y1302" s="100">
        <v>1</v>
      </c>
      <c r="Z1302" s="100">
        <v>7</v>
      </c>
      <c r="AA1302" s="100">
        <v>12</v>
      </c>
      <c r="AC1302" s="100" t="s">
        <v>378</v>
      </c>
      <c r="AD1302" s="100">
        <v>94</v>
      </c>
      <c r="AE1302" s="100">
        <v>136</v>
      </c>
      <c r="AF1302" s="100">
        <v>132</v>
      </c>
      <c r="AG1302" s="100">
        <v>180</v>
      </c>
      <c r="AJ1302" s="100" t="str">
        <f t="shared" si="540"/>
        <v>○</v>
      </c>
      <c r="AK1302" s="100" t="str">
        <f t="shared" si="538"/>
        <v>●</v>
      </c>
      <c r="AL1302" s="100" t="str">
        <f t="shared" si="538"/>
        <v>●</v>
      </c>
      <c r="AM1302" s="100" t="str">
        <f t="shared" si="538"/>
        <v>●</v>
      </c>
      <c r="AP1302" s="100" t="str">
        <f t="shared" si="541"/>
        <v>●</v>
      </c>
      <c r="AQ1302" s="100" t="str">
        <f t="shared" si="539"/>
        <v>●</v>
      </c>
      <c r="AR1302" s="100" t="str">
        <f t="shared" si="539"/>
        <v>●</v>
      </c>
      <c r="AS1302" s="100" t="str">
        <f t="shared" si="539"/>
        <v>●</v>
      </c>
    </row>
    <row r="1303" spans="2:45" s="100" customFormat="1" ht="14.25" customHeight="1">
      <c r="B1303" s="119" t="s">
        <v>111</v>
      </c>
      <c r="C1303" s="120" t="s">
        <v>313</v>
      </c>
      <c r="D1303" s="116" t="s">
        <v>313</v>
      </c>
      <c r="E1303" s="116" t="s">
        <v>313</v>
      </c>
      <c r="F1303" s="116" t="s">
        <v>313</v>
      </c>
      <c r="G1303" s="107">
        <f t="shared" si="542"/>
        <v>2</v>
      </c>
      <c r="H1303" s="107"/>
      <c r="I1303" s="108"/>
      <c r="K1303" s="119" t="s">
        <v>111</v>
      </c>
      <c r="L1303" s="120" t="s">
        <v>313</v>
      </c>
      <c r="M1303" s="116" t="s">
        <v>313</v>
      </c>
      <c r="N1303" s="116" t="s">
        <v>313</v>
      </c>
      <c r="O1303" s="116" t="s">
        <v>313</v>
      </c>
      <c r="P1303" s="107">
        <f t="shared" si="543"/>
        <v>69</v>
      </c>
      <c r="Q1303" s="107"/>
      <c r="R1303" s="108"/>
    </row>
    <row r="1304" spans="2:45" s="100" customFormat="1" ht="14.25" customHeight="1">
      <c r="G1304" s="168"/>
      <c r="P1304" s="168"/>
      <c r="W1304" s="99"/>
      <c r="X1304" s="99"/>
      <c r="Y1304" s="99"/>
      <c r="Z1304" s="99"/>
      <c r="AA1304" s="99"/>
      <c r="AB1304" s="99"/>
      <c r="AC1304" s="99"/>
      <c r="AD1304" s="99"/>
      <c r="AE1304" s="99"/>
      <c r="AF1304" s="99"/>
      <c r="AG1304" s="99"/>
    </row>
    <row r="1305" spans="2:45" s="100" customFormat="1" ht="14.25" customHeight="1">
      <c r="G1305" s="168"/>
      <c r="P1305" s="168"/>
      <c r="W1305" s="99"/>
      <c r="X1305" s="99"/>
      <c r="Y1305" s="99"/>
      <c r="Z1305" s="99"/>
      <c r="AA1305" s="99"/>
      <c r="AB1305" s="99"/>
      <c r="AC1305" s="99"/>
      <c r="AD1305" s="99"/>
      <c r="AE1305" s="99"/>
      <c r="AF1305" s="99"/>
      <c r="AG1305" s="99"/>
    </row>
    <row r="1306" spans="2:45" s="99" customFormat="1" ht="14.25" customHeight="1">
      <c r="B1306" s="99" t="str">
        <f>LEFT(B1276,LEN(B1276)-2)&amp;+"男"</f>
        <v>堺町・男</v>
      </c>
      <c r="K1306" s="99" t="str">
        <f>LEFT(K1276,LEN(K1276)-2)&amp;+"男"</f>
        <v>入船・男</v>
      </c>
    </row>
    <row r="1307" spans="2:45" s="100" customFormat="1" ht="14.25" customHeight="1">
      <c r="B1307" s="583" t="s">
        <v>335</v>
      </c>
      <c r="C1307" s="101"/>
      <c r="D1307" s="101"/>
      <c r="E1307" s="101"/>
      <c r="F1307" s="101"/>
      <c r="G1307" s="135"/>
      <c r="H1307" s="131"/>
      <c r="I1307" s="131"/>
      <c r="J1307" s="102"/>
      <c r="K1307" s="583" t="s">
        <v>335</v>
      </c>
      <c r="L1307" s="101"/>
      <c r="M1307" s="101"/>
      <c r="N1307" s="101"/>
      <c r="O1307" s="101"/>
      <c r="P1307" s="135"/>
      <c r="Q1307" s="131"/>
      <c r="R1307" s="131"/>
      <c r="S1307" s="103"/>
    </row>
    <row r="1308" spans="2:45" s="100" customFormat="1" ht="14.25" customHeight="1">
      <c r="B1308" s="584"/>
      <c r="C1308" s="130" t="str">
        <f>$C$4</f>
        <v>平成7年</v>
      </c>
      <c r="D1308" s="130" t="str">
        <f>$D$4</f>
        <v>平成12年</v>
      </c>
      <c r="E1308" s="130" t="str">
        <f>$E$4</f>
        <v>平成17年</v>
      </c>
      <c r="F1308" s="130" t="str">
        <f>$F$4</f>
        <v>平成22年</v>
      </c>
      <c r="G1308" s="130" t="s">
        <v>410</v>
      </c>
      <c r="H1308" s="133" t="str">
        <f>$H$4</f>
        <v>対平成</v>
      </c>
      <c r="I1308" s="134" t="str">
        <f>$I$4</f>
        <v>22年</v>
      </c>
      <c r="J1308" s="102"/>
      <c r="K1308" s="584"/>
      <c r="L1308" s="130" t="str">
        <f>$C$4</f>
        <v>平成7年</v>
      </c>
      <c r="M1308" s="130" t="str">
        <f>$D$4</f>
        <v>平成12年</v>
      </c>
      <c r="N1308" s="130" t="str">
        <f>$E$4</f>
        <v>平成17年</v>
      </c>
      <c r="O1308" s="130" t="str">
        <f>$F$4</f>
        <v>平成22年</v>
      </c>
      <c r="P1308" s="130" t="s">
        <v>410</v>
      </c>
      <c r="Q1308" s="133" t="str">
        <f>$H$4</f>
        <v>対平成</v>
      </c>
      <c r="R1308" s="134" t="str">
        <f>$I$4</f>
        <v>22年</v>
      </c>
      <c r="S1308" s="103"/>
    </row>
    <row r="1309" spans="2:45" s="100" customFormat="1" ht="14.25" customHeight="1">
      <c r="B1309" s="585"/>
      <c r="C1309" s="104"/>
      <c r="D1309" s="104"/>
      <c r="E1309" s="104"/>
      <c r="F1309" s="104"/>
      <c r="G1309" s="104"/>
      <c r="H1309" s="132" t="s">
        <v>88</v>
      </c>
      <c r="I1309" s="133" t="s">
        <v>398</v>
      </c>
      <c r="J1309" s="102"/>
      <c r="K1309" s="585"/>
      <c r="L1309" s="104"/>
      <c r="M1309" s="104"/>
      <c r="N1309" s="104"/>
      <c r="O1309" s="104"/>
      <c r="P1309" s="104"/>
      <c r="Q1309" s="132" t="s">
        <v>88</v>
      </c>
      <c r="R1309" s="133" t="s">
        <v>398</v>
      </c>
      <c r="S1309" s="103"/>
    </row>
    <row r="1310" spans="2:45" s="199" customFormat="1" ht="14.25" customHeight="1">
      <c r="B1310" s="200" t="s">
        <v>90</v>
      </c>
      <c r="C1310" s="198">
        <v>66</v>
      </c>
      <c r="D1310" s="194">
        <v>54</v>
      </c>
      <c r="E1310" s="194">
        <v>51</v>
      </c>
      <c r="F1310" s="203">
        <v>31</v>
      </c>
      <c r="G1310" s="194">
        <f>IF(COUNTIF(G1315:G1333,"x"),"x",IF(SUM(G1315:G1333)=0,"-",SUM(G1315:G1333)))</f>
        <v>22</v>
      </c>
      <c r="H1310" s="193">
        <f t="shared" ref="H1310:H1313" si="548">IF(G1310="x","x",IF(AND(G1310="-",F1310="-"),"-",IF(AND(G1310="-",F1310&gt;0),F1310*-1,IF(AND(G1310&gt;0,F1310="-"),G1310,G1310-F1310))))</f>
        <v>-9</v>
      </c>
      <c r="I1310" s="195">
        <f t="shared" ref="I1310:I1313" si="549">IF(H1310="x","x",IF(H1310="-","-",IF(AND(F1310="-",G1310&gt;0),"皆増",IF(AND(F1310&gt;0,G1310="-"),"皆減",H1310/F1310*100))))</f>
        <v>-29.032258064516132</v>
      </c>
      <c r="J1310" s="196"/>
      <c r="K1310" s="197" t="s">
        <v>90</v>
      </c>
      <c r="L1310" s="198">
        <v>3278</v>
      </c>
      <c r="M1310" s="194">
        <v>2898</v>
      </c>
      <c r="N1310" s="194">
        <v>2667</v>
      </c>
      <c r="O1310" s="194">
        <v>2477</v>
      </c>
      <c r="P1310" s="194">
        <f>IF(COUNTIF(P1315:P1333,"x"),"x",IF(SUM(P1315:P1333)=0,"-",SUM(P1315:P1333)))</f>
        <v>2059</v>
      </c>
      <c r="Q1310" s="193">
        <f t="shared" ref="Q1310:Q1313" si="550">IF(P1310="x","x",IF(AND(P1310="-",O1310="-"),"-",IF(AND(P1310="-",O1310&gt;0),O1310*-1,IF(AND(P1310&gt;0,O1310="-"),P1310,P1310-O1310))))</f>
        <v>-418</v>
      </c>
      <c r="R1310" s="195">
        <f t="shared" ref="R1310:R1313" si="551">IF(Q1310="x","x",IF(Q1310="-","-",IF(AND(O1310="-",P1310&gt;0),"皆増",IF(AND(O1310&gt;0,P1310="-"),"皆減",Q1310/O1310*100))))</f>
        <v>-16.875252321356481</v>
      </c>
      <c r="S1310" s="195"/>
      <c r="W1310" s="199" t="s">
        <v>373</v>
      </c>
      <c r="X1310" s="199">
        <v>91</v>
      </c>
      <c r="Y1310" s="199">
        <v>66</v>
      </c>
      <c r="Z1310" s="199">
        <v>54</v>
      </c>
      <c r="AA1310" s="199">
        <v>51</v>
      </c>
      <c r="AC1310" s="199" t="s">
        <v>373</v>
      </c>
      <c r="AD1310" s="199">
        <v>3618</v>
      </c>
      <c r="AE1310" s="199">
        <v>3278</v>
      </c>
      <c r="AF1310" s="199">
        <v>2898</v>
      </c>
      <c r="AG1310" s="199">
        <v>2667</v>
      </c>
      <c r="AJ1310" s="199" t="str">
        <f>IF(C1310=X1310,"○","●")</f>
        <v>●</v>
      </c>
      <c r="AK1310" s="199" t="str">
        <f t="shared" ref="AK1310:AM1332" si="552">IF(D1310=Y1310,"○","●")</f>
        <v>●</v>
      </c>
      <c r="AL1310" s="199" t="str">
        <f t="shared" si="552"/>
        <v>●</v>
      </c>
      <c r="AM1310" s="199" t="str">
        <f t="shared" si="552"/>
        <v>●</v>
      </c>
      <c r="AP1310" s="199" t="str">
        <f>IF(L1310=AD1310,"○","●")</f>
        <v>●</v>
      </c>
      <c r="AQ1310" s="199" t="str">
        <f t="shared" ref="AQ1310:AS1332" si="553">IF(M1310=AE1310,"○","●")</f>
        <v>●</v>
      </c>
      <c r="AR1310" s="199" t="str">
        <f t="shared" si="553"/>
        <v>●</v>
      </c>
      <c r="AS1310" s="199" t="str">
        <f t="shared" si="553"/>
        <v>●</v>
      </c>
    </row>
    <row r="1311" spans="2:45" s="100" customFormat="1" ht="14.25" customHeight="1">
      <c r="B1311" s="105" t="s">
        <v>91</v>
      </c>
      <c r="C1311" s="106">
        <v>2</v>
      </c>
      <c r="D1311" s="107">
        <v>4</v>
      </c>
      <c r="E1311" s="107">
        <v>5</v>
      </c>
      <c r="F1311" s="107">
        <v>2</v>
      </c>
      <c r="G1311" s="107">
        <f>IF(COUNTIF(G1315:G1317,"x"),"x",IF(SUM(G1315:G1317)=0,"-",SUM(G1315:G1317)))</f>
        <v>2</v>
      </c>
      <c r="H1311" s="107">
        <f t="shared" si="548"/>
        <v>0</v>
      </c>
      <c r="I1311" s="108">
        <f t="shared" si="549"/>
        <v>0</v>
      </c>
      <c r="J1311" s="102"/>
      <c r="K1311" s="109" t="s">
        <v>91</v>
      </c>
      <c r="L1311" s="106">
        <v>426</v>
      </c>
      <c r="M1311" s="107">
        <v>331</v>
      </c>
      <c r="N1311" s="107">
        <v>293</v>
      </c>
      <c r="O1311" s="107">
        <v>258</v>
      </c>
      <c r="P1311" s="107">
        <f>IF(COUNTIF(P1315:P1317,"x"),"x",IF(SUM(P1315:P1317)=0,"-",SUM(P1315:P1317)))</f>
        <v>212</v>
      </c>
      <c r="Q1311" s="107">
        <f t="shared" si="550"/>
        <v>-46</v>
      </c>
      <c r="R1311" s="108">
        <f t="shared" si="551"/>
        <v>-17.829457364341085</v>
      </c>
      <c r="S1311" s="108"/>
      <c r="W1311" s="100" t="s">
        <v>374</v>
      </c>
      <c r="X1311" s="100">
        <v>9</v>
      </c>
      <c r="Y1311" s="100">
        <v>2</v>
      </c>
      <c r="Z1311" s="100">
        <v>4</v>
      </c>
      <c r="AA1311" s="100">
        <v>5</v>
      </c>
      <c r="AC1311" s="100" t="s">
        <v>374</v>
      </c>
      <c r="AD1311" s="100">
        <v>585</v>
      </c>
      <c r="AE1311" s="100">
        <v>426</v>
      </c>
      <c r="AF1311" s="100">
        <v>331</v>
      </c>
      <c r="AG1311" s="100">
        <v>293</v>
      </c>
      <c r="AJ1311" s="100" t="str">
        <f t="shared" ref="AJ1311:AJ1332" si="554">IF(C1311=X1311,"○","●")</f>
        <v>●</v>
      </c>
      <c r="AK1311" s="100" t="str">
        <f t="shared" si="552"/>
        <v>●</v>
      </c>
      <c r="AL1311" s="100" t="str">
        <f t="shared" si="552"/>
        <v>●</v>
      </c>
      <c r="AM1311" s="100" t="str">
        <f t="shared" si="552"/>
        <v>●</v>
      </c>
      <c r="AP1311" s="100" t="str">
        <f t="shared" ref="AP1311:AP1332" si="555">IF(L1311=AD1311,"○","●")</f>
        <v>●</v>
      </c>
      <c r="AQ1311" s="100" t="str">
        <f t="shared" si="553"/>
        <v>●</v>
      </c>
      <c r="AR1311" s="100" t="str">
        <f t="shared" si="553"/>
        <v>●</v>
      </c>
      <c r="AS1311" s="100" t="str">
        <f>IF(O1311=AG1311,"○","●")</f>
        <v>●</v>
      </c>
    </row>
    <row r="1312" spans="2:45" s="100" customFormat="1" ht="14.25" customHeight="1">
      <c r="B1312" s="105" t="s">
        <v>92</v>
      </c>
      <c r="C1312" s="106">
        <v>43</v>
      </c>
      <c r="D1312" s="107">
        <v>32</v>
      </c>
      <c r="E1312" s="107">
        <v>29</v>
      </c>
      <c r="F1312" s="107">
        <v>19</v>
      </c>
      <c r="G1312" s="296">
        <f>IF(COUNTIF(G1318:G1327,"x"),"x",IF(SUM(G1318:G1327)=0,"-",SUM(G1318:G1327)))</f>
        <v>11</v>
      </c>
      <c r="H1312" s="107">
        <f t="shared" si="548"/>
        <v>-8</v>
      </c>
      <c r="I1312" s="108">
        <f t="shared" si="549"/>
        <v>-42.105263157894733</v>
      </c>
      <c r="J1312" s="102"/>
      <c r="K1312" s="109" t="s">
        <v>92</v>
      </c>
      <c r="L1312" s="106">
        <v>2217</v>
      </c>
      <c r="M1312" s="107">
        <v>1915</v>
      </c>
      <c r="N1312" s="107">
        <v>1714</v>
      </c>
      <c r="O1312" s="107">
        <v>1537</v>
      </c>
      <c r="P1312" s="296">
        <f>IF(COUNTIF(P1318:P1327,"x"),"x",IF(SUM(P1318:P1327)=0,"-",SUM(P1318:P1327)))</f>
        <v>1076</v>
      </c>
      <c r="Q1312" s="107">
        <f t="shared" si="550"/>
        <v>-461</v>
      </c>
      <c r="R1312" s="108">
        <f t="shared" si="551"/>
        <v>-29.993493819128169</v>
      </c>
      <c r="S1312" s="108"/>
      <c r="W1312" s="100" t="s">
        <v>375</v>
      </c>
      <c r="X1312" s="100">
        <v>58</v>
      </c>
      <c r="Y1312" s="100">
        <v>43</v>
      </c>
      <c r="Z1312" s="100">
        <v>32</v>
      </c>
      <c r="AA1312" s="100">
        <v>29</v>
      </c>
      <c r="AC1312" s="100" t="s">
        <v>375</v>
      </c>
      <c r="AD1312" s="100">
        <v>2477</v>
      </c>
      <c r="AE1312" s="100">
        <v>2217</v>
      </c>
      <c r="AF1312" s="100">
        <v>1915</v>
      </c>
      <c r="AG1312" s="100">
        <v>1714</v>
      </c>
      <c r="AJ1312" s="100" t="str">
        <f t="shared" si="554"/>
        <v>●</v>
      </c>
      <c r="AK1312" s="100" t="str">
        <f t="shared" si="552"/>
        <v>●</v>
      </c>
      <c r="AL1312" s="100" t="str">
        <f>IF(E1312=Z1312,"○","●")</f>
        <v>●</v>
      </c>
      <c r="AM1312" s="100" t="str">
        <f t="shared" si="552"/>
        <v>●</v>
      </c>
      <c r="AP1312" s="100" t="str">
        <f t="shared" si="555"/>
        <v>●</v>
      </c>
      <c r="AQ1312" s="100" t="str">
        <f t="shared" si="553"/>
        <v>●</v>
      </c>
      <c r="AR1312" s="100" t="str">
        <f t="shared" si="553"/>
        <v>●</v>
      </c>
      <c r="AS1312" s="100" t="str">
        <f t="shared" si="553"/>
        <v>●</v>
      </c>
    </row>
    <row r="1313" spans="2:45" s="100" customFormat="1" ht="14.25" customHeight="1">
      <c r="B1313" s="105" t="s">
        <v>93</v>
      </c>
      <c r="C1313" s="106">
        <v>21</v>
      </c>
      <c r="D1313" s="107">
        <v>18</v>
      </c>
      <c r="E1313" s="107">
        <v>17</v>
      </c>
      <c r="F1313" s="107">
        <v>10</v>
      </c>
      <c r="G1313" s="107">
        <f>IF(COUNTIF(G1328:G1332,"x"),"x",IF(SUM(G1328,G1332)=0,"-",SUM(G1328:G1332)))</f>
        <v>8</v>
      </c>
      <c r="H1313" s="107">
        <f t="shared" si="548"/>
        <v>-2</v>
      </c>
      <c r="I1313" s="108">
        <f t="shared" si="549"/>
        <v>-20</v>
      </c>
      <c r="J1313" s="102"/>
      <c r="K1313" s="109" t="s">
        <v>93</v>
      </c>
      <c r="L1313" s="106">
        <v>635</v>
      </c>
      <c r="M1313" s="107">
        <v>652</v>
      </c>
      <c r="N1313" s="107">
        <v>660</v>
      </c>
      <c r="O1313" s="107">
        <v>682</v>
      </c>
      <c r="P1313" s="107">
        <f>IF(COUNTIF(P1328:P1332,"x"),"x",IF(SUM(P1328,P1332)=0,"-",SUM(P1328:P1332)))</f>
        <v>722</v>
      </c>
      <c r="Q1313" s="107">
        <f t="shared" si="550"/>
        <v>40</v>
      </c>
      <c r="R1313" s="108">
        <f t="shared" si="551"/>
        <v>5.8651026392961878</v>
      </c>
      <c r="S1313" s="108"/>
      <c r="W1313" s="100" t="s">
        <v>376</v>
      </c>
      <c r="X1313" s="100">
        <v>24</v>
      </c>
      <c r="Y1313" s="100">
        <v>21</v>
      </c>
      <c r="Z1313" s="100">
        <v>18</v>
      </c>
      <c r="AA1313" s="100">
        <v>17</v>
      </c>
      <c r="AC1313" s="100" t="s">
        <v>376</v>
      </c>
      <c r="AD1313" s="100">
        <v>556</v>
      </c>
      <c r="AE1313" s="100">
        <v>635</v>
      </c>
      <c r="AF1313" s="100">
        <v>652</v>
      </c>
      <c r="AG1313" s="100">
        <v>660</v>
      </c>
      <c r="AJ1313" s="100" t="str">
        <f t="shared" si="554"/>
        <v>●</v>
      </c>
      <c r="AK1313" s="100" t="str">
        <f t="shared" si="552"/>
        <v>●</v>
      </c>
      <c r="AL1313" s="100" t="str">
        <f t="shared" si="552"/>
        <v>●</v>
      </c>
      <c r="AM1313" s="100" t="str">
        <f t="shared" si="552"/>
        <v>●</v>
      </c>
      <c r="AP1313" s="100" t="str">
        <f t="shared" si="555"/>
        <v>●</v>
      </c>
      <c r="AQ1313" s="100" t="str">
        <f t="shared" si="553"/>
        <v>●</v>
      </c>
      <c r="AR1313" s="100" t="str">
        <f t="shared" si="553"/>
        <v>●</v>
      </c>
      <c r="AS1313" s="100" t="str">
        <f t="shared" si="553"/>
        <v>●</v>
      </c>
    </row>
    <row r="1314" spans="2:45" s="100" customFormat="1" ht="14.25" customHeight="1">
      <c r="B1314" s="102"/>
      <c r="C1314" s="106"/>
      <c r="D1314" s="112"/>
      <c r="E1314" s="112"/>
      <c r="F1314" s="112"/>
      <c r="G1314" s="112"/>
      <c r="H1314" s="112"/>
      <c r="I1314" s="113"/>
      <c r="J1314" s="102"/>
      <c r="K1314" s="114"/>
      <c r="L1314" s="106"/>
      <c r="M1314" s="112"/>
      <c r="N1314" s="112"/>
      <c r="O1314" s="112"/>
      <c r="P1314" s="112"/>
      <c r="Q1314" s="112"/>
      <c r="R1314" s="113"/>
      <c r="S1314" s="113"/>
      <c r="AJ1314" s="100" t="str">
        <f t="shared" si="554"/>
        <v>○</v>
      </c>
      <c r="AK1314" s="100" t="str">
        <f t="shared" si="552"/>
        <v>○</v>
      </c>
      <c r="AL1314" s="100" t="str">
        <f t="shared" si="552"/>
        <v>○</v>
      </c>
      <c r="AM1314" s="100" t="str">
        <f t="shared" si="552"/>
        <v>○</v>
      </c>
      <c r="AP1314" s="100" t="str">
        <f t="shared" si="555"/>
        <v>○</v>
      </c>
      <c r="AQ1314" s="100" t="str">
        <f t="shared" si="553"/>
        <v>○</v>
      </c>
      <c r="AR1314" s="100" t="str">
        <f t="shared" si="553"/>
        <v>○</v>
      </c>
      <c r="AS1314" s="100" t="str">
        <f t="shared" si="553"/>
        <v>○</v>
      </c>
    </row>
    <row r="1315" spans="2:45" s="100" customFormat="1" ht="14.25" customHeight="1">
      <c r="B1315" s="102" t="s">
        <v>94</v>
      </c>
      <c r="C1315" s="106">
        <v>1</v>
      </c>
      <c r="D1315" s="107">
        <v>2</v>
      </c>
      <c r="E1315" s="107">
        <v>1</v>
      </c>
      <c r="F1315" s="107" t="s">
        <v>313</v>
      </c>
      <c r="G1315" s="116">
        <f>第2表01元データ!AF40</f>
        <v>2</v>
      </c>
      <c r="H1315" s="107">
        <f t="shared" ref="H1315:H1332" si="556">IF(G1315="x","x",IF(AND(G1315="-",F1315="-"),"-",IF(AND(G1315="-",F1315&gt;0),F1315*-1,IF(AND(G1315&gt;0,F1315="-"),G1315,G1315-F1315))))</f>
        <v>2</v>
      </c>
      <c r="I1315" s="108" t="str">
        <f t="shared" ref="I1315:I1332" si="557">IF(H1315="x","x",IF(H1315="-","-",IF(AND(F1315="-",G1315&gt;0),"皆増",IF(AND(F1315&gt;0,G1315="-"),"皆減",H1315/F1315*100))))</f>
        <v>皆増</v>
      </c>
      <c r="J1315" s="102"/>
      <c r="K1315" s="114" t="s">
        <v>94</v>
      </c>
      <c r="L1315" s="106">
        <v>106</v>
      </c>
      <c r="M1315" s="107">
        <v>89</v>
      </c>
      <c r="N1315" s="107">
        <v>91</v>
      </c>
      <c r="O1315" s="107">
        <v>86</v>
      </c>
      <c r="P1315" s="116">
        <f>第2表01元データ!AG40</f>
        <v>46</v>
      </c>
      <c r="Q1315" s="107">
        <f t="shared" ref="Q1315:Q1332" si="558">IF(P1315="x","x",IF(AND(P1315="-",O1315="-"),"-",IF(AND(P1315="-",O1315&gt;0),O1315*-1,IF(AND(P1315&gt;0,O1315="-"),P1315,P1315-O1315))))</f>
        <v>-40</v>
      </c>
      <c r="R1315" s="108">
        <f t="shared" ref="R1315:R1332" si="559">IF(Q1315="x","x",IF(Q1315="-","-",IF(AND(O1315="-",P1315&gt;0),"皆増",IF(AND(O1315&gt;0,P1315="-"),"皆減",Q1315/O1315*100))))</f>
        <v>-46.511627906976742</v>
      </c>
      <c r="S1315" s="108"/>
      <c r="T1315" s="100">
        <v>101</v>
      </c>
      <c r="W1315" s="100" t="s">
        <v>377</v>
      </c>
      <c r="X1315" s="100">
        <v>2</v>
      </c>
      <c r="Y1315" s="100">
        <v>1</v>
      </c>
      <c r="Z1315" s="100">
        <v>2</v>
      </c>
      <c r="AA1315" s="100">
        <v>1</v>
      </c>
      <c r="AC1315" s="100" t="s">
        <v>377</v>
      </c>
      <c r="AD1315" s="100">
        <v>143</v>
      </c>
      <c r="AE1315" s="100">
        <v>106</v>
      </c>
      <c r="AF1315" s="100">
        <v>89</v>
      </c>
      <c r="AG1315" s="100">
        <v>91</v>
      </c>
      <c r="AJ1315" s="100" t="str">
        <f t="shared" si="554"/>
        <v>●</v>
      </c>
      <c r="AK1315" s="100" t="str">
        <f t="shared" si="552"/>
        <v>●</v>
      </c>
      <c r="AL1315" s="100" t="str">
        <f t="shared" si="552"/>
        <v>●</v>
      </c>
      <c r="AM1315" s="100" t="str">
        <f t="shared" si="552"/>
        <v>●</v>
      </c>
      <c r="AP1315" s="100" t="str">
        <f t="shared" si="555"/>
        <v>●</v>
      </c>
      <c r="AQ1315" s="100" t="str">
        <f t="shared" si="553"/>
        <v>●</v>
      </c>
      <c r="AR1315" s="100" t="str">
        <f t="shared" si="553"/>
        <v>●</v>
      </c>
      <c r="AS1315" s="100" t="str">
        <f t="shared" si="553"/>
        <v>●</v>
      </c>
    </row>
    <row r="1316" spans="2:45" s="100" customFormat="1" ht="14.25" customHeight="1">
      <c r="B1316" s="102" t="s">
        <v>95</v>
      </c>
      <c r="C1316" s="106" t="s">
        <v>313</v>
      </c>
      <c r="D1316" s="116">
        <v>1</v>
      </c>
      <c r="E1316" s="107">
        <v>1</v>
      </c>
      <c r="F1316" s="107">
        <v>1</v>
      </c>
      <c r="G1316" s="116" t="str">
        <f>第2表01元データ!AF41</f>
        <v>-</v>
      </c>
      <c r="H1316" s="107">
        <f t="shared" si="556"/>
        <v>-1</v>
      </c>
      <c r="I1316" s="108" t="str">
        <f t="shared" si="557"/>
        <v>皆減</v>
      </c>
      <c r="J1316" s="102"/>
      <c r="K1316" s="114" t="s">
        <v>95</v>
      </c>
      <c r="L1316" s="106">
        <v>139</v>
      </c>
      <c r="M1316" s="107">
        <v>103</v>
      </c>
      <c r="N1316" s="107">
        <v>92</v>
      </c>
      <c r="O1316" s="107">
        <v>90</v>
      </c>
      <c r="P1316" s="116">
        <f>第2表01元データ!AG41</f>
        <v>83</v>
      </c>
      <c r="Q1316" s="107">
        <f t="shared" si="558"/>
        <v>-7</v>
      </c>
      <c r="R1316" s="108">
        <f t="shared" si="559"/>
        <v>-7.7777777777777777</v>
      </c>
      <c r="S1316" s="108"/>
      <c r="T1316" s="100">
        <v>102</v>
      </c>
      <c r="W1316" s="100" t="s">
        <v>356</v>
      </c>
      <c r="X1316" s="100">
        <v>1</v>
      </c>
      <c r="Y1316" s="100" t="s">
        <v>313</v>
      </c>
      <c r="Z1316" s="100">
        <v>1</v>
      </c>
      <c r="AA1316" s="100">
        <v>1</v>
      </c>
      <c r="AC1316" s="100" t="s">
        <v>356</v>
      </c>
      <c r="AD1316" s="100">
        <v>183</v>
      </c>
      <c r="AE1316" s="100">
        <v>139</v>
      </c>
      <c r="AF1316" s="100">
        <v>103</v>
      </c>
      <c r="AG1316" s="100">
        <v>92</v>
      </c>
      <c r="AJ1316" s="100" t="str">
        <f t="shared" si="554"/>
        <v>●</v>
      </c>
      <c r="AK1316" s="100" t="str">
        <f t="shared" si="552"/>
        <v>●</v>
      </c>
      <c r="AL1316" s="100" t="str">
        <f t="shared" si="552"/>
        <v>○</v>
      </c>
      <c r="AM1316" s="100" t="str">
        <f t="shared" si="552"/>
        <v>○</v>
      </c>
      <c r="AP1316" s="100" t="str">
        <f t="shared" si="555"/>
        <v>●</v>
      </c>
      <c r="AQ1316" s="100" t="str">
        <f t="shared" si="553"/>
        <v>●</v>
      </c>
      <c r="AR1316" s="100" t="str">
        <f t="shared" si="553"/>
        <v>●</v>
      </c>
      <c r="AS1316" s="100" t="str">
        <f t="shared" si="553"/>
        <v>●</v>
      </c>
    </row>
    <row r="1317" spans="2:45" s="100" customFormat="1" ht="14.25" customHeight="1">
      <c r="B1317" s="102" t="s">
        <v>96</v>
      </c>
      <c r="C1317" s="106">
        <v>1</v>
      </c>
      <c r="D1317" s="107">
        <v>1</v>
      </c>
      <c r="E1317" s="107">
        <v>3</v>
      </c>
      <c r="F1317" s="107">
        <v>1</v>
      </c>
      <c r="G1317" s="116" t="str">
        <f>第2表01元データ!AF42</f>
        <v>-</v>
      </c>
      <c r="H1317" s="107">
        <f t="shared" si="556"/>
        <v>-1</v>
      </c>
      <c r="I1317" s="108" t="str">
        <f t="shared" si="557"/>
        <v>皆減</v>
      </c>
      <c r="J1317" s="102"/>
      <c r="K1317" s="114" t="s">
        <v>96</v>
      </c>
      <c r="L1317" s="106">
        <v>181</v>
      </c>
      <c r="M1317" s="107">
        <v>139</v>
      </c>
      <c r="N1317" s="107">
        <v>110</v>
      </c>
      <c r="O1317" s="107">
        <v>82</v>
      </c>
      <c r="P1317" s="116">
        <f>第2表01元データ!AG42</f>
        <v>83</v>
      </c>
      <c r="Q1317" s="107">
        <f t="shared" si="558"/>
        <v>1</v>
      </c>
      <c r="R1317" s="108">
        <f t="shared" si="559"/>
        <v>1.2195121951219512</v>
      </c>
      <c r="S1317" s="108"/>
      <c r="T1317" s="100">
        <v>103</v>
      </c>
      <c r="W1317" s="100" t="s">
        <v>357</v>
      </c>
      <c r="X1317" s="100">
        <v>6</v>
      </c>
      <c r="Y1317" s="100">
        <v>1</v>
      </c>
      <c r="Z1317" s="100">
        <v>1</v>
      </c>
      <c r="AA1317" s="100">
        <v>3</v>
      </c>
      <c r="AC1317" s="100" t="s">
        <v>357</v>
      </c>
      <c r="AD1317" s="100">
        <v>259</v>
      </c>
      <c r="AE1317" s="100">
        <v>181</v>
      </c>
      <c r="AF1317" s="100">
        <v>139</v>
      </c>
      <c r="AG1317" s="100">
        <v>110</v>
      </c>
      <c r="AJ1317" s="100" t="str">
        <f t="shared" si="554"/>
        <v>●</v>
      </c>
      <c r="AK1317" s="100" t="str">
        <f t="shared" si="552"/>
        <v>○</v>
      </c>
      <c r="AL1317" s="100" t="str">
        <f t="shared" si="552"/>
        <v>●</v>
      </c>
      <c r="AM1317" s="100" t="str">
        <f t="shared" si="552"/>
        <v>●</v>
      </c>
      <c r="AP1317" s="100" t="str">
        <f t="shared" si="555"/>
        <v>●</v>
      </c>
      <c r="AQ1317" s="100" t="str">
        <f t="shared" si="553"/>
        <v>●</v>
      </c>
      <c r="AR1317" s="100" t="str">
        <f t="shared" si="553"/>
        <v>●</v>
      </c>
      <c r="AS1317" s="100" t="str">
        <f t="shared" si="553"/>
        <v>●</v>
      </c>
    </row>
    <row r="1318" spans="2:45" s="100" customFormat="1" ht="14.25" customHeight="1">
      <c r="B1318" s="102" t="s">
        <v>97</v>
      </c>
      <c r="C1318" s="106">
        <v>6</v>
      </c>
      <c r="D1318" s="107">
        <v>1</v>
      </c>
      <c r="E1318" s="107">
        <v>3</v>
      </c>
      <c r="F1318" s="107">
        <v>3</v>
      </c>
      <c r="G1318" s="116">
        <f>第2表01元データ!AF43</f>
        <v>1</v>
      </c>
      <c r="H1318" s="107">
        <f t="shared" si="556"/>
        <v>-2</v>
      </c>
      <c r="I1318" s="108">
        <f t="shared" si="557"/>
        <v>-66.666666666666657</v>
      </c>
      <c r="J1318" s="102"/>
      <c r="K1318" s="114" t="s">
        <v>97</v>
      </c>
      <c r="L1318" s="106">
        <v>238</v>
      </c>
      <c r="M1318" s="107">
        <v>168</v>
      </c>
      <c r="N1318" s="107">
        <v>141</v>
      </c>
      <c r="O1318" s="107">
        <v>106</v>
      </c>
      <c r="P1318" s="116">
        <f>第2表01元データ!AG43</f>
        <v>91</v>
      </c>
      <c r="Q1318" s="107">
        <f t="shared" si="558"/>
        <v>-15</v>
      </c>
      <c r="R1318" s="108">
        <f t="shared" si="559"/>
        <v>-14.150943396226415</v>
      </c>
      <c r="S1318" s="108"/>
      <c r="T1318" s="100">
        <v>104</v>
      </c>
      <c r="W1318" s="100" t="s">
        <v>358</v>
      </c>
      <c r="X1318" s="100">
        <v>3</v>
      </c>
      <c r="Y1318" s="100">
        <v>6</v>
      </c>
      <c r="Z1318" s="100">
        <v>1</v>
      </c>
      <c r="AA1318" s="100">
        <v>3</v>
      </c>
      <c r="AC1318" s="100" t="s">
        <v>358</v>
      </c>
      <c r="AD1318" s="100">
        <v>333</v>
      </c>
      <c r="AE1318" s="100">
        <v>238</v>
      </c>
      <c r="AF1318" s="100">
        <v>168</v>
      </c>
      <c r="AG1318" s="100">
        <v>141</v>
      </c>
      <c r="AJ1318" s="100" t="str">
        <f t="shared" si="554"/>
        <v>●</v>
      </c>
      <c r="AK1318" s="100" t="str">
        <f t="shared" si="552"/>
        <v>●</v>
      </c>
      <c r="AL1318" s="100" t="str">
        <f t="shared" si="552"/>
        <v>●</v>
      </c>
      <c r="AM1318" s="100" t="str">
        <f t="shared" si="552"/>
        <v>○</v>
      </c>
      <c r="AP1318" s="100" t="str">
        <f t="shared" si="555"/>
        <v>●</v>
      </c>
      <c r="AQ1318" s="100" t="str">
        <f t="shared" si="553"/>
        <v>●</v>
      </c>
      <c r="AR1318" s="100" t="str">
        <f t="shared" si="553"/>
        <v>●</v>
      </c>
      <c r="AS1318" s="100" t="str">
        <f t="shared" si="553"/>
        <v>●</v>
      </c>
    </row>
    <row r="1319" spans="2:45" s="100" customFormat="1" ht="14.25" customHeight="1">
      <c r="B1319" s="102" t="s">
        <v>98</v>
      </c>
      <c r="C1319" s="106">
        <v>3</v>
      </c>
      <c r="D1319" s="107">
        <v>2</v>
      </c>
      <c r="E1319" s="107">
        <v>2</v>
      </c>
      <c r="F1319" s="107">
        <v>1</v>
      </c>
      <c r="G1319" s="116">
        <f>第2表01元データ!AF44</f>
        <v>1</v>
      </c>
      <c r="H1319" s="107">
        <f t="shared" si="556"/>
        <v>0</v>
      </c>
      <c r="I1319" s="108">
        <f t="shared" si="557"/>
        <v>0</v>
      </c>
      <c r="J1319" s="102"/>
      <c r="K1319" s="114" t="s">
        <v>98</v>
      </c>
      <c r="L1319" s="106">
        <v>238</v>
      </c>
      <c r="M1319" s="107">
        <v>205</v>
      </c>
      <c r="N1319" s="107">
        <v>130</v>
      </c>
      <c r="O1319" s="107">
        <v>119</v>
      </c>
      <c r="P1319" s="116">
        <f>第2表01元データ!AG44</f>
        <v>64</v>
      </c>
      <c r="Q1319" s="107">
        <f t="shared" si="558"/>
        <v>-55</v>
      </c>
      <c r="R1319" s="108">
        <f t="shared" si="559"/>
        <v>-46.218487394957982</v>
      </c>
      <c r="S1319" s="108"/>
      <c r="T1319" s="100">
        <v>105</v>
      </c>
      <c r="W1319" s="100" t="s">
        <v>359</v>
      </c>
      <c r="X1319" s="100">
        <v>8</v>
      </c>
      <c r="Y1319" s="100">
        <v>3</v>
      </c>
      <c r="Z1319" s="100">
        <v>2</v>
      </c>
      <c r="AA1319" s="100">
        <v>2</v>
      </c>
      <c r="AC1319" s="100" t="s">
        <v>359</v>
      </c>
      <c r="AD1319" s="100">
        <v>210</v>
      </c>
      <c r="AE1319" s="100">
        <v>238</v>
      </c>
      <c r="AF1319" s="100">
        <v>205</v>
      </c>
      <c r="AG1319" s="100">
        <v>130</v>
      </c>
      <c r="AJ1319" s="100" t="str">
        <f t="shared" si="554"/>
        <v>●</v>
      </c>
      <c r="AK1319" s="100" t="str">
        <f t="shared" si="552"/>
        <v>●</v>
      </c>
      <c r="AL1319" s="100" t="str">
        <f t="shared" si="552"/>
        <v>○</v>
      </c>
      <c r="AM1319" s="100" t="str">
        <f t="shared" si="552"/>
        <v>●</v>
      </c>
      <c r="AP1319" s="100" t="str">
        <f t="shared" si="555"/>
        <v>●</v>
      </c>
      <c r="AQ1319" s="100" t="str">
        <f t="shared" si="553"/>
        <v>●</v>
      </c>
      <c r="AR1319" s="100" t="str">
        <f t="shared" si="553"/>
        <v>●</v>
      </c>
      <c r="AS1319" s="100" t="str">
        <f t="shared" si="553"/>
        <v>●</v>
      </c>
    </row>
    <row r="1320" spans="2:45" s="100" customFormat="1" ht="14.25" customHeight="1">
      <c r="B1320" s="102" t="s">
        <v>99</v>
      </c>
      <c r="C1320" s="106">
        <v>4</v>
      </c>
      <c r="D1320" s="107">
        <v>2</v>
      </c>
      <c r="E1320" s="107">
        <v>2</v>
      </c>
      <c r="F1320" s="107" t="s">
        <v>313</v>
      </c>
      <c r="G1320" s="116">
        <f>第2表01元データ!AF45</f>
        <v>1</v>
      </c>
      <c r="H1320" s="107">
        <f t="shared" si="556"/>
        <v>1</v>
      </c>
      <c r="I1320" s="108" t="str">
        <f t="shared" si="557"/>
        <v>皆増</v>
      </c>
      <c r="J1320" s="102"/>
      <c r="K1320" s="114" t="s">
        <v>99</v>
      </c>
      <c r="L1320" s="106">
        <v>175</v>
      </c>
      <c r="M1320" s="107">
        <v>197</v>
      </c>
      <c r="N1320" s="107">
        <v>174</v>
      </c>
      <c r="O1320" s="107">
        <v>122</v>
      </c>
      <c r="P1320" s="116">
        <f>第2表01元データ!AG45</f>
        <v>75</v>
      </c>
      <c r="Q1320" s="107">
        <f t="shared" si="558"/>
        <v>-47</v>
      </c>
      <c r="R1320" s="108">
        <f t="shared" si="559"/>
        <v>-38.524590163934427</v>
      </c>
      <c r="S1320" s="108"/>
      <c r="T1320" s="100">
        <v>106</v>
      </c>
      <c r="W1320" s="100" t="s">
        <v>360</v>
      </c>
      <c r="X1320" s="100">
        <v>6</v>
      </c>
      <c r="Y1320" s="100">
        <v>4</v>
      </c>
      <c r="Z1320" s="100">
        <v>2</v>
      </c>
      <c r="AA1320" s="100">
        <v>2</v>
      </c>
      <c r="AC1320" s="100" t="s">
        <v>360</v>
      </c>
      <c r="AD1320" s="100">
        <v>175</v>
      </c>
      <c r="AE1320" s="100">
        <v>175</v>
      </c>
      <c r="AF1320" s="100">
        <v>197</v>
      </c>
      <c r="AG1320" s="100">
        <v>174</v>
      </c>
      <c r="AJ1320" s="100" t="str">
        <f t="shared" si="554"/>
        <v>●</v>
      </c>
      <c r="AK1320" s="100" t="str">
        <f t="shared" si="552"/>
        <v>●</v>
      </c>
      <c r="AL1320" s="100" t="str">
        <f t="shared" si="552"/>
        <v>○</v>
      </c>
      <c r="AM1320" s="100" t="str">
        <f t="shared" si="552"/>
        <v>●</v>
      </c>
      <c r="AP1320" s="100" t="str">
        <f t="shared" si="555"/>
        <v>○</v>
      </c>
      <c r="AQ1320" s="100" t="str">
        <f t="shared" si="553"/>
        <v>●</v>
      </c>
      <c r="AR1320" s="100" t="str">
        <f t="shared" si="553"/>
        <v>●</v>
      </c>
      <c r="AS1320" s="100" t="str">
        <f t="shared" si="553"/>
        <v>●</v>
      </c>
    </row>
    <row r="1321" spans="2:45" s="100" customFormat="1" ht="14.25" customHeight="1">
      <c r="B1321" s="102" t="s">
        <v>100</v>
      </c>
      <c r="C1321" s="115">
        <v>4</v>
      </c>
      <c r="D1321" s="107">
        <v>2</v>
      </c>
      <c r="E1321" s="107">
        <v>3</v>
      </c>
      <c r="F1321" s="107" t="s">
        <v>313</v>
      </c>
      <c r="G1321" s="116">
        <f>第2表01元データ!AF46</f>
        <v>1</v>
      </c>
      <c r="H1321" s="107">
        <f t="shared" si="556"/>
        <v>1</v>
      </c>
      <c r="I1321" s="108" t="str">
        <f t="shared" si="557"/>
        <v>皆増</v>
      </c>
      <c r="J1321" s="102"/>
      <c r="K1321" s="114" t="s">
        <v>100</v>
      </c>
      <c r="L1321" s="106">
        <v>172</v>
      </c>
      <c r="M1321" s="107">
        <v>161</v>
      </c>
      <c r="N1321" s="107">
        <v>193</v>
      </c>
      <c r="O1321" s="107">
        <v>150</v>
      </c>
      <c r="P1321" s="116">
        <f>第2表01元データ!AG46</f>
        <v>69</v>
      </c>
      <c r="Q1321" s="107">
        <f t="shared" si="558"/>
        <v>-81</v>
      </c>
      <c r="R1321" s="108">
        <f t="shared" si="559"/>
        <v>-54</v>
      </c>
      <c r="S1321" s="108"/>
      <c r="T1321" s="100">
        <v>107</v>
      </c>
      <c r="W1321" s="100" t="s">
        <v>361</v>
      </c>
      <c r="X1321" s="100" t="s">
        <v>313</v>
      </c>
      <c r="Y1321" s="100">
        <v>4</v>
      </c>
      <c r="Z1321" s="100">
        <v>2</v>
      </c>
      <c r="AA1321" s="100">
        <v>3</v>
      </c>
      <c r="AC1321" s="100" t="s">
        <v>361</v>
      </c>
      <c r="AD1321" s="100">
        <v>191</v>
      </c>
      <c r="AE1321" s="100">
        <v>172</v>
      </c>
      <c r="AF1321" s="100">
        <v>161</v>
      </c>
      <c r="AG1321" s="100">
        <v>193</v>
      </c>
      <c r="AJ1321" s="100" t="str">
        <f t="shared" si="554"/>
        <v>●</v>
      </c>
      <c r="AK1321" s="100" t="str">
        <f t="shared" si="552"/>
        <v>●</v>
      </c>
      <c r="AL1321" s="100" t="str">
        <f t="shared" si="552"/>
        <v>●</v>
      </c>
      <c r="AM1321" s="100" t="str">
        <f t="shared" si="552"/>
        <v>●</v>
      </c>
      <c r="AP1321" s="100" t="str">
        <f t="shared" si="555"/>
        <v>●</v>
      </c>
      <c r="AQ1321" s="100" t="str">
        <f t="shared" si="553"/>
        <v>●</v>
      </c>
      <c r="AR1321" s="100" t="str">
        <f t="shared" si="553"/>
        <v>●</v>
      </c>
      <c r="AS1321" s="100" t="str">
        <f t="shared" si="553"/>
        <v>●</v>
      </c>
    </row>
    <row r="1322" spans="2:45" s="100" customFormat="1" ht="14.25" customHeight="1">
      <c r="B1322" s="102" t="s">
        <v>118</v>
      </c>
      <c r="C1322" s="106">
        <v>2</v>
      </c>
      <c r="D1322" s="107">
        <v>5</v>
      </c>
      <c r="E1322" s="107">
        <v>1</v>
      </c>
      <c r="F1322" s="107">
        <v>1</v>
      </c>
      <c r="G1322" s="116">
        <f>第2表01元データ!AF47</f>
        <v>2</v>
      </c>
      <c r="H1322" s="107">
        <f t="shared" si="556"/>
        <v>1</v>
      </c>
      <c r="I1322" s="108">
        <f t="shared" si="557"/>
        <v>100</v>
      </c>
      <c r="J1322" s="102"/>
      <c r="K1322" s="114" t="s">
        <v>118</v>
      </c>
      <c r="L1322" s="106">
        <v>161</v>
      </c>
      <c r="M1322" s="107">
        <v>128</v>
      </c>
      <c r="N1322" s="107">
        <v>146</v>
      </c>
      <c r="O1322" s="107">
        <v>173</v>
      </c>
      <c r="P1322" s="116">
        <f>第2表01元データ!AG47</f>
        <v>80</v>
      </c>
      <c r="Q1322" s="107">
        <f t="shared" si="558"/>
        <v>-93</v>
      </c>
      <c r="R1322" s="108">
        <f t="shared" si="559"/>
        <v>-53.75722543352601</v>
      </c>
      <c r="S1322" s="108"/>
      <c r="T1322" s="100">
        <v>108</v>
      </c>
      <c r="W1322" s="100" t="s">
        <v>362</v>
      </c>
      <c r="X1322" s="100">
        <v>5</v>
      </c>
      <c r="Y1322" s="100">
        <v>2</v>
      </c>
      <c r="Z1322" s="100">
        <v>5</v>
      </c>
      <c r="AA1322" s="100">
        <v>1</v>
      </c>
      <c r="AC1322" s="100" t="s">
        <v>362</v>
      </c>
      <c r="AD1322" s="100">
        <v>223</v>
      </c>
      <c r="AE1322" s="100">
        <v>161</v>
      </c>
      <c r="AF1322" s="100">
        <v>128</v>
      </c>
      <c r="AG1322" s="100">
        <v>146</v>
      </c>
      <c r="AJ1322" s="100" t="str">
        <f t="shared" si="554"/>
        <v>●</v>
      </c>
      <c r="AK1322" s="100" t="str">
        <f t="shared" si="552"/>
        <v>●</v>
      </c>
      <c r="AL1322" s="100" t="str">
        <f t="shared" si="552"/>
        <v>●</v>
      </c>
      <c r="AM1322" s="100" t="str">
        <f t="shared" si="552"/>
        <v>○</v>
      </c>
      <c r="AP1322" s="100" t="str">
        <f t="shared" si="555"/>
        <v>●</v>
      </c>
      <c r="AQ1322" s="100" t="str">
        <f t="shared" si="553"/>
        <v>●</v>
      </c>
      <c r="AR1322" s="100" t="str">
        <f t="shared" si="553"/>
        <v>●</v>
      </c>
      <c r="AS1322" s="100" t="str">
        <f t="shared" si="553"/>
        <v>●</v>
      </c>
    </row>
    <row r="1323" spans="2:45" s="100" customFormat="1" ht="14.25" customHeight="1">
      <c r="B1323" s="102" t="s">
        <v>101</v>
      </c>
      <c r="C1323" s="106">
        <v>6</v>
      </c>
      <c r="D1323" s="107">
        <v>1</v>
      </c>
      <c r="E1323" s="107">
        <v>3</v>
      </c>
      <c r="F1323" s="107">
        <v>1</v>
      </c>
      <c r="G1323" s="116" t="str">
        <f>第2表01元データ!AF48</f>
        <v>-</v>
      </c>
      <c r="H1323" s="107">
        <f t="shared" si="556"/>
        <v>-1</v>
      </c>
      <c r="I1323" s="108" t="str">
        <f t="shared" si="557"/>
        <v>皆減</v>
      </c>
      <c r="J1323" s="102"/>
      <c r="K1323" s="114" t="s">
        <v>101</v>
      </c>
      <c r="L1323" s="106">
        <v>212</v>
      </c>
      <c r="M1323" s="107">
        <v>157</v>
      </c>
      <c r="N1323" s="107">
        <v>116</v>
      </c>
      <c r="O1323" s="107">
        <v>139</v>
      </c>
      <c r="P1323" s="116">
        <f>第2表01元データ!AG48</f>
        <v>130</v>
      </c>
      <c r="Q1323" s="107">
        <f t="shared" si="558"/>
        <v>-9</v>
      </c>
      <c r="R1323" s="108">
        <f t="shared" si="559"/>
        <v>-6.4748201438848918</v>
      </c>
      <c r="S1323" s="108"/>
      <c r="T1323" s="100">
        <v>109</v>
      </c>
      <c r="W1323" s="100" t="s">
        <v>363</v>
      </c>
      <c r="X1323" s="100">
        <v>7</v>
      </c>
      <c r="Y1323" s="100">
        <v>6</v>
      </c>
      <c r="Z1323" s="100">
        <v>1</v>
      </c>
      <c r="AA1323" s="100">
        <v>3</v>
      </c>
      <c r="AC1323" s="100" t="s">
        <v>363</v>
      </c>
      <c r="AD1323" s="100">
        <v>310</v>
      </c>
      <c r="AE1323" s="100">
        <v>212</v>
      </c>
      <c r="AF1323" s="100">
        <v>157</v>
      </c>
      <c r="AG1323" s="100">
        <v>116</v>
      </c>
      <c r="AJ1323" s="100" t="str">
        <f t="shared" si="554"/>
        <v>●</v>
      </c>
      <c r="AK1323" s="100" t="str">
        <f t="shared" si="552"/>
        <v>●</v>
      </c>
      <c r="AL1323" s="100" t="str">
        <f>IF(E1323=Z1323,"○","●")</f>
        <v>●</v>
      </c>
      <c r="AM1323" s="100" t="str">
        <f t="shared" si="552"/>
        <v>●</v>
      </c>
      <c r="AP1323" s="100" t="str">
        <f t="shared" si="555"/>
        <v>●</v>
      </c>
      <c r="AQ1323" s="100" t="str">
        <f t="shared" si="553"/>
        <v>●</v>
      </c>
      <c r="AR1323" s="100" t="str">
        <f t="shared" si="553"/>
        <v>●</v>
      </c>
      <c r="AS1323" s="100" t="str">
        <f t="shared" si="553"/>
        <v>●</v>
      </c>
    </row>
    <row r="1324" spans="2:45" s="100" customFormat="1" ht="14.25" customHeight="1">
      <c r="B1324" s="102" t="s">
        <v>102</v>
      </c>
      <c r="C1324" s="106">
        <v>3</v>
      </c>
      <c r="D1324" s="107">
        <v>5</v>
      </c>
      <c r="E1324" s="107">
        <v>2</v>
      </c>
      <c r="F1324" s="107">
        <v>3</v>
      </c>
      <c r="G1324" s="116">
        <f>第2表01元データ!AF49</f>
        <v>1</v>
      </c>
      <c r="H1324" s="107">
        <f t="shared" si="556"/>
        <v>-2</v>
      </c>
      <c r="I1324" s="108">
        <f t="shared" si="557"/>
        <v>-66.666666666666657</v>
      </c>
      <c r="J1324" s="102"/>
      <c r="K1324" s="114" t="s">
        <v>102</v>
      </c>
      <c r="L1324" s="106">
        <v>307</v>
      </c>
      <c r="M1324" s="107">
        <v>190</v>
      </c>
      <c r="N1324" s="107">
        <v>154</v>
      </c>
      <c r="O1324" s="107">
        <v>134</v>
      </c>
      <c r="P1324" s="116">
        <f>第2表01元データ!AG49</f>
        <v>156</v>
      </c>
      <c r="Q1324" s="107">
        <f t="shared" si="558"/>
        <v>22</v>
      </c>
      <c r="R1324" s="108">
        <f t="shared" si="559"/>
        <v>16.417910447761194</v>
      </c>
      <c r="S1324" s="108"/>
      <c r="T1324" s="100">
        <v>110</v>
      </c>
      <c r="W1324" s="100" t="s">
        <v>364</v>
      </c>
      <c r="X1324" s="100">
        <v>5</v>
      </c>
      <c r="Y1324" s="100">
        <v>3</v>
      </c>
      <c r="Z1324" s="100">
        <v>5</v>
      </c>
      <c r="AA1324" s="100">
        <v>2</v>
      </c>
      <c r="AC1324" s="100" t="s">
        <v>364</v>
      </c>
      <c r="AD1324" s="100">
        <v>245</v>
      </c>
      <c r="AE1324" s="100">
        <v>307</v>
      </c>
      <c r="AF1324" s="100">
        <v>190</v>
      </c>
      <c r="AG1324" s="100">
        <v>154</v>
      </c>
      <c r="AJ1324" s="100" t="str">
        <f t="shared" si="554"/>
        <v>●</v>
      </c>
      <c r="AK1324" s="100" t="str">
        <f t="shared" si="552"/>
        <v>●</v>
      </c>
      <c r="AL1324" s="100" t="str">
        <f t="shared" si="552"/>
        <v>●</v>
      </c>
      <c r="AM1324" s="100" t="str">
        <f t="shared" si="552"/>
        <v>●</v>
      </c>
      <c r="AP1324" s="100" t="str">
        <f t="shared" si="555"/>
        <v>●</v>
      </c>
      <c r="AQ1324" s="100" t="str">
        <f t="shared" si="553"/>
        <v>●</v>
      </c>
      <c r="AR1324" s="100" t="str">
        <f t="shared" si="553"/>
        <v>●</v>
      </c>
      <c r="AS1324" s="100" t="str">
        <f t="shared" si="553"/>
        <v>●</v>
      </c>
    </row>
    <row r="1325" spans="2:45" s="100" customFormat="1" ht="14.25" customHeight="1">
      <c r="B1325" s="102" t="s">
        <v>103</v>
      </c>
      <c r="C1325" s="106">
        <v>3</v>
      </c>
      <c r="D1325" s="107">
        <v>6</v>
      </c>
      <c r="E1325" s="107">
        <v>4</v>
      </c>
      <c r="F1325" s="107">
        <v>1</v>
      </c>
      <c r="G1325" s="116">
        <f>第2表01元データ!AF50</f>
        <v>1</v>
      </c>
      <c r="H1325" s="107">
        <f t="shared" si="556"/>
        <v>0</v>
      </c>
      <c r="I1325" s="108">
        <f t="shared" si="557"/>
        <v>0</v>
      </c>
      <c r="J1325" s="102"/>
      <c r="K1325" s="114" t="s">
        <v>103</v>
      </c>
      <c r="L1325" s="106">
        <v>223</v>
      </c>
      <c r="M1325" s="107">
        <v>298</v>
      </c>
      <c r="N1325" s="107">
        <v>161</v>
      </c>
      <c r="O1325" s="107">
        <v>151</v>
      </c>
      <c r="P1325" s="116">
        <f>第2表01元データ!AG50</f>
        <v>144</v>
      </c>
      <c r="Q1325" s="107">
        <f t="shared" si="558"/>
        <v>-7</v>
      </c>
      <c r="R1325" s="108">
        <f t="shared" si="559"/>
        <v>-4.6357615894039732</v>
      </c>
      <c r="S1325" s="108"/>
      <c r="T1325" s="100">
        <v>111</v>
      </c>
      <c r="W1325" s="100" t="s">
        <v>365</v>
      </c>
      <c r="X1325" s="100">
        <v>7</v>
      </c>
      <c r="Y1325" s="100">
        <v>3</v>
      </c>
      <c r="Z1325" s="100">
        <v>6</v>
      </c>
      <c r="AA1325" s="100">
        <v>4</v>
      </c>
      <c r="AC1325" s="100" t="s">
        <v>365</v>
      </c>
      <c r="AD1325" s="100">
        <v>231</v>
      </c>
      <c r="AE1325" s="100">
        <v>223</v>
      </c>
      <c r="AF1325" s="100">
        <v>298</v>
      </c>
      <c r="AG1325" s="100">
        <v>161</v>
      </c>
      <c r="AJ1325" s="100" t="str">
        <f t="shared" si="554"/>
        <v>●</v>
      </c>
      <c r="AK1325" s="100" t="str">
        <f t="shared" si="552"/>
        <v>●</v>
      </c>
      <c r="AL1325" s="100" t="str">
        <f t="shared" si="552"/>
        <v>●</v>
      </c>
      <c r="AM1325" s="100" t="str">
        <f t="shared" si="552"/>
        <v>●</v>
      </c>
      <c r="AP1325" s="100" t="str">
        <f t="shared" si="555"/>
        <v>●</v>
      </c>
      <c r="AQ1325" s="100" t="str">
        <f t="shared" si="553"/>
        <v>●</v>
      </c>
      <c r="AR1325" s="100" t="str">
        <f t="shared" si="553"/>
        <v>●</v>
      </c>
      <c r="AS1325" s="100" t="str">
        <f t="shared" si="553"/>
        <v>●</v>
      </c>
    </row>
    <row r="1326" spans="2:45" s="100" customFormat="1" ht="14.25" customHeight="1">
      <c r="B1326" s="102" t="s">
        <v>104</v>
      </c>
      <c r="C1326" s="106">
        <v>4</v>
      </c>
      <c r="D1326" s="107">
        <v>2</v>
      </c>
      <c r="E1326" s="107">
        <v>5</v>
      </c>
      <c r="F1326" s="107">
        <v>5</v>
      </c>
      <c r="G1326" s="116">
        <f>第2表01元データ!AF51</f>
        <v>1</v>
      </c>
      <c r="H1326" s="107">
        <f t="shared" si="556"/>
        <v>-4</v>
      </c>
      <c r="I1326" s="108">
        <f t="shared" si="557"/>
        <v>-80</v>
      </c>
      <c r="J1326" s="102"/>
      <c r="K1326" s="114" t="s">
        <v>104</v>
      </c>
      <c r="L1326" s="106">
        <v>231</v>
      </c>
      <c r="M1326" s="107">
        <v>217</v>
      </c>
      <c r="N1326" s="107">
        <v>290</v>
      </c>
      <c r="O1326" s="107">
        <v>161</v>
      </c>
      <c r="P1326" s="116">
        <f>第2表01元データ!AG51</f>
        <v>130</v>
      </c>
      <c r="Q1326" s="107">
        <f t="shared" si="558"/>
        <v>-31</v>
      </c>
      <c r="R1326" s="108">
        <f t="shared" si="559"/>
        <v>-19.254658385093169</v>
      </c>
      <c r="S1326" s="108"/>
      <c r="T1326" s="100">
        <v>112</v>
      </c>
      <c r="W1326" s="100" t="s">
        <v>366</v>
      </c>
      <c r="X1326" s="100">
        <v>11</v>
      </c>
      <c r="Y1326" s="100">
        <v>4</v>
      </c>
      <c r="Z1326" s="100">
        <v>2</v>
      </c>
      <c r="AA1326" s="100">
        <v>5</v>
      </c>
      <c r="AC1326" s="100" t="s">
        <v>366</v>
      </c>
      <c r="AD1326" s="100">
        <v>275</v>
      </c>
      <c r="AE1326" s="100">
        <v>231</v>
      </c>
      <c r="AF1326" s="100">
        <v>217</v>
      </c>
      <c r="AG1326" s="100">
        <v>290</v>
      </c>
      <c r="AJ1326" s="100" t="str">
        <f t="shared" si="554"/>
        <v>●</v>
      </c>
      <c r="AK1326" s="100" t="str">
        <f t="shared" si="552"/>
        <v>●</v>
      </c>
      <c r="AL1326" s="100" t="str">
        <f t="shared" si="552"/>
        <v>●</v>
      </c>
      <c r="AM1326" s="100" t="str">
        <f t="shared" si="552"/>
        <v>○</v>
      </c>
      <c r="AP1326" s="100" t="str">
        <f t="shared" si="555"/>
        <v>●</v>
      </c>
      <c r="AQ1326" s="100" t="str">
        <f t="shared" si="553"/>
        <v>●</v>
      </c>
      <c r="AR1326" s="100" t="str">
        <f t="shared" si="553"/>
        <v>●</v>
      </c>
      <c r="AS1326" s="100" t="str">
        <f t="shared" si="553"/>
        <v>●</v>
      </c>
    </row>
    <row r="1327" spans="2:45" s="100" customFormat="1" ht="14.25" customHeight="1">
      <c r="B1327" s="102" t="s">
        <v>105</v>
      </c>
      <c r="C1327" s="106">
        <v>8</v>
      </c>
      <c r="D1327" s="107">
        <v>6</v>
      </c>
      <c r="E1327" s="107">
        <v>4</v>
      </c>
      <c r="F1327" s="107">
        <v>4</v>
      </c>
      <c r="G1327" s="116">
        <f>第2表01元データ!AF52</f>
        <v>2</v>
      </c>
      <c r="H1327" s="107">
        <f t="shared" si="556"/>
        <v>-2</v>
      </c>
      <c r="I1327" s="108">
        <f t="shared" si="557"/>
        <v>-50</v>
      </c>
      <c r="J1327" s="102"/>
      <c r="K1327" s="114" t="s">
        <v>105</v>
      </c>
      <c r="L1327" s="106">
        <v>260</v>
      </c>
      <c r="M1327" s="107">
        <v>194</v>
      </c>
      <c r="N1327" s="107">
        <v>209</v>
      </c>
      <c r="O1327" s="107">
        <v>282</v>
      </c>
      <c r="P1327" s="116">
        <f>第2表01元データ!AG52</f>
        <v>137</v>
      </c>
      <c r="Q1327" s="107">
        <f t="shared" si="558"/>
        <v>-145</v>
      </c>
      <c r="R1327" s="108">
        <f t="shared" si="559"/>
        <v>-51.418439716312058</v>
      </c>
      <c r="S1327" s="108"/>
      <c r="T1327" s="100">
        <v>113</v>
      </c>
      <c r="W1327" s="100" t="s">
        <v>367</v>
      </c>
      <c r="X1327" s="100">
        <v>6</v>
      </c>
      <c r="Y1327" s="100">
        <v>8</v>
      </c>
      <c r="Z1327" s="100">
        <v>6</v>
      </c>
      <c r="AA1327" s="100">
        <v>4</v>
      </c>
      <c r="AC1327" s="100" t="s">
        <v>367</v>
      </c>
      <c r="AD1327" s="100">
        <v>284</v>
      </c>
      <c r="AE1327" s="100">
        <v>260</v>
      </c>
      <c r="AF1327" s="100">
        <v>194</v>
      </c>
      <c r="AG1327" s="100">
        <v>209</v>
      </c>
      <c r="AJ1327" s="100" t="str">
        <f t="shared" si="554"/>
        <v>●</v>
      </c>
      <c r="AK1327" s="100" t="str">
        <f t="shared" si="552"/>
        <v>●</v>
      </c>
      <c r="AL1327" s="100" t="str">
        <f t="shared" si="552"/>
        <v>●</v>
      </c>
      <c r="AM1327" s="100" t="str">
        <f t="shared" si="552"/>
        <v>○</v>
      </c>
      <c r="AP1327" s="100" t="str">
        <f t="shared" si="555"/>
        <v>●</v>
      </c>
      <c r="AQ1327" s="100" t="str">
        <f t="shared" si="553"/>
        <v>●</v>
      </c>
      <c r="AR1327" s="100" t="str">
        <f t="shared" si="553"/>
        <v>●</v>
      </c>
      <c r="AS1327" s="100" t="str">
        <f t="shared" si="553"/>
        <v>●</v>
      </c>
    </row>
    <row r="1328" spans="2:45" s="100" customFormat="1" ht="14.25" customHeight="1">
      <c r="B1328" s="102" t="s">
        <v>106</v>
      </c>
      <c r="C1328" s="106">
        <v>6</v>
      </c>
      <c r="D1328" s="107">
        <v>7</v>
      </c>
      <c r="E1328" s="107">
        <v>3</v>
      </c>
      <c r="F1328" s="107">
        <v>4</v>
      </c>
      <c r="G1328" s="116">
        <f>第2表01元データ!AF53</f>
        <v>3</v>
      </c>
      <c r="H1328" s="107">
        <f t="shared" si="556"/>
        <v>-1</v>
      </c>
      <c r="I1328" s="108">
        <f t="shared" si="557"/>
        <v>-25</v>
      </c>
      <c r="J1328" s="102"/>
      <c r="K1328" s="114" t="s">
        <v>106</v>
      </c>
      <c r="L1328" s="106">
        <v>242</v>
      </c>
      <c r="M1328" s="107">
        <v>224</v>
      </c>
      <c r="N1328" s="107">
        <v>174</v>
      </c>
      <c r="O1328" s="107">
        <v>199</v>
      </c>
      <c r="P1328" s="116">
        <f>第2表01元データ!AG53</f>
        <v>156</v>
      </c>
      <c r="Q1328" s="107">
        <f t="shared" si="558"/>
        <v>-43</v>
      </c>
      <c r="R1328" s="108">
        <f t="shared" si="559"/>
        <v>-21.608040201005025</v>
      </c>
      <c r="S1328" s="108"/>
      <c r="T1328" s="100">
        <v>114</v>
      </c>
      <c r="W1328" s="100" t="s">
        <v>368</v>
      </c>
      <c r="X1328" s="100">
        <v>4</v>
      </c>
      <c r="Y1328" s="100">
        <v>6</v>
      </c>
      <c r="Z1328" s="100">
        <v>7</v>
      </c>
      <c r="AA1328" s="100">
        <v>3</v>
      </c>
      <c r="AC1328" s="100" t="s">
        <v>368</v>
      </c>
      <c r="AD1328" s="100">
        <v>221</v>
      </c>
      <c r="AE1328" s="100">
        <v>242</v>
      </c>
      <c r="AF1328" s="100">
        <v>224</v>
      </c>
      <c r="AG1328" s="100">
        <v>174</v>
      </c>
      <c r="AJ1328" s="100" t="str">
        <f t="shared" si="554"/>
        <v>●</v>
      </c>
      <c r="AK1328" s="100" t="str">
        <f t="shared" si="552"/>
        <v>●</v>
      </c>
      <c r="AL1328" s="100" t="str">
        <f t="shared" si="552"/>
        <v>●</v>
      </c>
      <c r="AM1328" s="100" t="str">
        <f t="shared" si="552"/>
        <v>●</v>
      </c>
      <c r="AP1328" s="100" t="str">
        <f t="shared" si="555"/>
        <v>●</v>
      </c>
      <c r="AQ1328" s="100" t="str">
        <f t="shared" si="553"/>
        <v>●</v>
      </c>
      <c r="AR1328" s="100" t="str">
        <f t="shared" si="553"/>
        <v>●</v>
      </c>
      <c r="AS1328" s="100" t="str">
        <f t="shared" si="553"/>
        <v>●</v>
      </c>
    </row>
    <row r="1329" spans="2:45" s="100" customFormat="1" ht="14.25" customHeight="1">
      <c r="B1329" s="102" t="s">
        <v>107</v>
      </c>
      <c r="C1329" s="106">
        <v>4</v>
      </c>
      <c r="D1329" s="107">
        <v>3</v>
      </c>
      <c r="E1329" s="107">
        <v>6</v>
      </c>
      <c r="F1329" s="107">
        <v>3</v>
      </c>
      <c r="G1329" s="116">
        <f>第2表01元データ!AF54</f>
        <v>2</v>
      </c>
      <c r="H1329" s="107">
        <f t="shared" si="556"/>
        <v>-1</v>
      </c>
      <c r="I1329" s="108">
        <f t="shared" si="557"/>
        <v>-33.333333333333329</v>
      </c>
      <c r="J1329" s="102"/>
      <c r="K1329" s="114" t="s">
        <v>107</v>
      </c>
      <c r="L1329" s="106">
        <v>164</v>
      </c>
      <c r="M1329" s="107">
        <v>189</v>
      </c>
      <c r="N1329" s="107">
        <v>187</v>
      </c>
      <c r="O1329" s="107">
        <v>148</v>
      </c>
      <c r="P1329" s="116">
        <f>第2表01元データ!AG54</f>
        <v>224</v>
      </c>
      <c r="Q1329" s="107">
        <f t="shared" si="558"/>
        <v>76</v>
      </c>
      <c r="R1329" s="108">
        <f t="shared" si="559"/>
        <v>51.351351351351347</v>
      </c>
      <c r="S1329" s="108"/>
      <c r="T1329" s="100">
        <v>115</v>
      </c>
      <c r="W1329" s="100" t="s">
        <v>369</v>
      </c>
      <c r="X1329" s="100">
        <v>6</v>
      </c>
      <c r="Y1329" s="100">
        <v>4</v>
      </c>
      <c r="Z1329" s="100">
        <v>3</v>
      </c>
      <c r="AA1329" s="100">
        <v>6</v>
      </c>
      <c r="AC1329" s="100" t="s">
        <v>369</v>
      </c>
      <c r="AD1329" s="100">
        <v>140</v>
      </c>
      <c r="AE1329" s="100">
        <v>164</v>
      </c>
      <c r="AF1329" s="100">
        <v>189</v>
      </c>
      <c r="AG1329" s="100">
        <v>187</v>
      </c>
      <c r="AJ1329" s="100" t="str">
        <f t="shared" si="554"/>
        <v>●</v>
      </c>
      <c r="AK1329" s="100" t="str">
        <f t="shared" si="552"/>
        <v>●</v>
      </c>
      <c r="AL1329" s="100" t="str">
        <f t="shared" si="552"/>
        <v>●</v>
      </c>
      <c r="AM1329" s="100" t="str">
        <f t="shared" si="552"/>
        <v>●</v>
      </c>
      <c r="AP1329" s="100" t="str">
        <f t="shared" si="555"/>
        <v>●</v>
      </c>
      <c r="AQ1329" s="100" t="str">
        <f t="shared" si="553"/>
        <v>●</v>
      </c>
      <c r="AR1329" s="100" t="str">
        <f t="shared" si="553"/>
        <v>●</v>
      </c>
      <c r="AS1329" s="100" t="str">
        <f t="shared" si="553"/>
        <v>●</v>
      </c>
    </row>
    <row r="1330" spans="2:45" s="100" customFormat="1" ht="14.25" customHeight="1">
      <c r="B1330" s="102" t="s">
        <v>108</v>
      </c>
      <c r="C1330" s="106">
        <v>5</v>
      </c>
      <c r="D1330" s="107">
        <v>2</v>
      </c>
      <c r="E1330" s="107">
        <v>3</v>
      </c>
      <c r="F1330" s="107">
        <v>2</v>
      </c>
      <c r="G1330" s="116">
        <f>第2表01元データ!AF55</f>
        <v>1</v>
      </c>
      <c r="H1330" s="107">
        <f t="shared" si="556"/>
        <v>-1</v>
      </c>
      <c r="I1330" s="108">
        <f t="shared" si="557"/>
        <v>-50</v>
      </c>
      <c r="J1330" s="102"/>
      <c r="K1330" s="114" t="s">
        <v>108</v>
      </c>
      <c r="L1330" s="106">
        <v>115</v>
      </c>
      <c r="M1330" s="107">
        <v>130</v>
      </c>
      <c r="N1330" s="107">
        <v>157</v>
      </c>
      <c r="O1330" s="107">
        <v>155</v>
      </c>
      <c r="P1330" s="116">
        <f>第2表01元データ!AG55</f>
        <v>139</v>
      </c>
      <c r="Q1330" s="107">
        <f t="shared" si="558"/>
        <v>-16</v>
      </c>
      <c r="R1330" s="108">
        <f t="shared" si="559"/>
        <v>-10.32258064516129</v>
      </c>
      <c r="S1330" s="108"/>
      <c r="T1330" s="100">
        <v>116</v>
      </c>
      <c r="W1330" s="100" t="s">
        <v>370</v>
      </c>
      <c r="X1330" s="100">
        <v>8</v>
      </c>
      <c r="Y1330" s="100">
        <v>5</v>
      </c>
      <c r="Z1330" s="100">
        <v>2</v>
      </c>
      <c r="AA1330" s="100">
        <v>3</v>
      </c>
      <c r="AC1330" s="100" t="s">
        <v>370</v>
      </c>
      <c r="AD1330" s="100">
        <v>112</v>
      </c>
      <c r="AE1330" s="100">
        <v>115</v>
      </c>
      <c r="AF1330" s="100">
        <v>130</v>
      </c>
      <c r="AG1330" s="100">
        <v>157</v>
      </c>
      <c r="AJ1330" s="100" t="str">
        <f t="shared" si="554"/>
        <v>●</v>
      </c>
      <c r="AK1330" s="100" t="str">
        <f t="shared" si="552"/>
        <v>●</v>
      </c>
      <c r="AL1330" s="100" t="str">
        <f t="shared" si="552"/>
        <v>●</v>
      </c>
      <c r="AM1330" s="100" t="str">
        <f t="shared" si="552"/>
        <v>●</v>
      </c>
      <c r="AP1330" s="100" t="str">
        <f t="shared" si="555"/>
        <v>●</v>
      </c>
      <c r="AQ1330" s="100" t="str">
        <f t="shared" si="553"/>
        <v>●</v>
      </c>
      <c r="AR1330" s="100" t="str">
        <f t="shared" si="553"/>
        <v>●</v>
      </c>
      <c r="AS1330" s="100" t="str">
        <f t="shared" si="553"/>
        <v>●</v>
      </c>
    </row>
    <row r="1331" spans="2:45" s="100" customFormat="1" ht="14.25" customHeight="1">
      <c r="B1331" s="102" t="s">
        <v>109</v>
      </c>
      <c r="C1331" s="106">
        <v>6</v>
      </c>
      <c r="D1331" s="107">
        <v>3</v>
      </c>
      <c r="E1331" s="107">
        <v>2</v>
      </c>
      <c r="F1331" s="107" t="s">
        <v>313</v>
      </c>
      <c r="G1331" s="116">
        <f>第2表01元データ!AF56</f>
        <v>2</v>
      </c>
      <c r="H1331" s="107">
        <f t="shared" si="556"/>
        <v>2</v>
      </c>
      <c r="I1331" s="108" t="str">
        <f t="shared" si="557"/>
        <v>皆増</v>
      </c>
      <c r="J1331" s="102"/>
      <c r="K1331" s="114" t="s">
        <v>109</v>
      </c>
      <c r="L1331" s="106">
        <v>77</v>
      </c>
      <c r="M1331" s="107">
        <v>64</v>
      </c>
      <c r="N1331" s="107">
        <v>92</v>
      </c>
      <c r="O1331" s="107">
        <v>111</v>
      </c>
      <c r="P1331" s="116">
        <f>第2表01元データ!AG56</f>
        <v>98</v>
      </c>
      <c r="Q1331" s="107">
        <f t="shared" si="558"/>
        <v>-13</v>
      </c>
      <c r="R1331" s="108">
        <f t="shared" si="559"/>
        <v>-11.711711711711711</v>
      </c>
      <c r="S1331" s="108"/>
      <c r="T1331" s="100">
        <v>117</v>
      </c>
      <c r="W1331" s="100" t="s">
        <v>371</v>
      </c>
      <c r="X1331" s="100">
        <v>5</v>
      </c>
      <c r="Y1331" s="100">
        <v>6</v>
      </c>
      <c r="Z1331" s="100">
        <v>3</v>
      </c>
      <c r="AA1331" s="100">
        <v>2</v>
      </c>
      <c r="AC1331" s="100" t="s">
        <v>371</v>
      </c>
      <c r="AD1331" s="100">
        <v>55</v>
      </c>
      <c r="AE1331" s="100">
        <v>77</v>
      </c>
      <c r="AF1331" s="100">
        <v>64</v>
      </c>
      <c r="AG1331" s="100">
        <v>92</v>
      </c>
      <c r="AJ1331" s="100" t="str">
        <f t="shared" si="554"/>
        <v>●</v>
      </c>
      <c r="AK1331" s="100" t="str">
        <f t="shared" si="552"/>
        <v>●</v>
      </c>
      <c r="AL1331" s="100" t="str">
        <f t="shared" si="552"/>
        <v>●</v>
      </c>
      <c r="AM1331" s="100" t="str">
        <f t="shared" si="552"/>
        <v>●</v>
      </c>
      <c r="AP1331" s="100" t="str">
        <f t="shared" si="555"/>
        <v>●</v>
      </c>
      <c r="AQ1331" s="100" t="str">
        <f t="shared" si="553"/>
        <v>●</v>
      </c>
      <c r="AR1331" s="100" t="str">
        <f t="shared" si="553"/>
        <v>●</v>
      </c>
      <c r="AS1331" s="100" t="str">
        <f t="shared" si="553"/>
        <v>●</v>
      </c>
    </row>
    <row r="1332" spans="2:45" s="100" customFormat="1" ht="14.25" customHeight="1">
      <c r="B1332" s="102" t="s">
        <v>110</v>
      </c>
      <c r="C1332" s="106" t="s">
        <v>313</v>
      </c>
      <c r="D1332" s="116">
        <v>3</v>
      </c>
      <c r="E1332" s="107">
        <v>3</v>
      </c>
      <c r="F1332" s="107">
        <v>1</v>
      </c>
      <c r="G1332" s="116" t="str">
        <f>第2表01元データ!AF57</f>
        <v>-</v>
      </c>
      <c r="H1332" s="107">
        <f t="shared" si="556"/>
        <v>-1</v>
      </c>
      <c r="I1332" s="108" t="str">
        <f t="shared" si="557"/>
        <v>皆減</v>
      </c>
      <c r="J1332" s="102"/>
      <c r="K1332" s="114" t="s">
        <v>110</v>
      </c>
      <c r="L1332" s="106">
        <v>37</v>
      </c>
      <c r="M1332" s="107">
        <v>45</v>
      </c>
      <c r="N1332" s="107">
        <v>50</v>
      </c>
      <c r="O1332" s="107">
        <v>69</v>
      </c>
      <c r="P1332" s="116">
        <f>第2表01元データ!AG57</f>
        <v>105</v>
      </c>
      <c r="Q1332" s="107">
        <f t="shared" si="558"/>
        <v>36</v>
      </c>
      <c r="R1332" s="108">
        <f t="shared" si="559"/>
        <v>52.173913043478258</v>
      </c>
      <c r="S1332" s="108"/>
      <c r="T1332" s="100">
        <v>118</v>
      </c>
      <c r="W1332" s="100" t="s">
        <v>378</v>
      </c>
      <c r="X1332" s="100">
        <v>1</v>
      </c>
      <c r="Y1332" s="100" t="s">
        <v>313</v>
      </c>
      <c r="Z1332" s="100">
        <v>3</v>
      </c>
      <c r="AA1332" s="100">
        <v>3</v>
      </c>
      <c r="AC1332" s="100" t="s">
        <v>378</v>
      </c>
      <c r="AD1332" s="100">
        <v>28</v>
      </c>
      <c r="AE1332" s="100">
        <v>37</v>
      </c>
      <c r="AF1332" s="100">
        <v>45</v>
      </c>
      <c r="AG1332" s="100">
        <v>50</v>
      </c>
      <c r="AJ1332" s="100" t="str">
        <f t="shared" si="554"/>
        <v>●</v>
      </c>
      <c r="AK1332" s="100" t="str">
        <f t="shared" si="552"/>
        <v>●</v>
      </c>
      <c r="AL1332" s="100" t="str">
        <f t="shared" si="552"/>
        <v>○</v>
      </c>
      <c r="AM1332" s="100" t="str">
        <f t="shared" si="552"/>
        <v>●</v>
      </c>
      <c r="AP1332" s="100" t="str">
        <f t="shared" si="555"/>
        <v>●</v>
      </c>
      <c r="AQ1332" s="100" t="str">
        <f t="shared" si="553"/>
        <v>●</v>
      </c>
      <c r="AR1332" s="100" t="str">
        <f t="shared" si="553"/>
        <v>●</v>
      </c>
      <c r="AS1332" s="100" t="str">
        <f t="shared" si="553"/>
        <v>●</v>
      </c>
    </row>
    <row r="1333" spans="2:45" s="100" customFormat="1" ht="14.25" customHeight="1">
      <c r="B1333" s="119" t="s">
        <v>111</v>
      </c>
      <c r="C1333" s="120" t="s">
        <v>313</v>
      </c>
      <c r="D1333" s="116" t="s">
        <v>313</v>
      </c>
      <c r="E1333" s="116" t="s">
        <v>313</v>
      </c>
      <c r="F1333" s="116" t="s">
        <v>313</v>
      </c>
      <c r="G1333" s="116">
        <f>第2表01元データ!AF58</f>
        <v>1</v>
      </c>
      <c r="H1333" s="107"/>
      <c r="I1333" s="108"/>
      <c r="K1333" s="119" t="s">
        <v>111</v>
      </c>
      <c r="L1333" s="120" t="s">
        <v>313</v>
      </c>
      <c r="M1333" s="116" t="s">
        <v>313</v>
      </c>
      <c r="N1333" s="116" t="s">
        <v>313</v>
      </c>
      <c r="O1333" s="116" t="s">
        <v>313</v>
      </c>
      <c r="P1333" s="116">
        <f>第2表01元データ!AG58</f>
        <v>49</v>
      </c>
      <c r="Q1333" s="107"/>
      <c r="R1333" s="108"/>
      <c r="T1333" s="100">
        <v>119</v>
      </c>
    </row>
    <row r="1334" spans="2:45" s="100" customFormat="1" ht="14.25" customHeight="1">
      <c r="G1334" s="168"/>
      <c r="P1334" s="168"/>
    </row>
    <row r="1335" spans="2:45" s="100" customFormat="1" ht="14.25" customHeight="1">
      <c r="G1335" s="168"/>
      <c r="P1335" s="168"/>
    </row>
    <row r="1336" spans="2:45" s="99" customFormat="1" ht="14.25" customHeight="1">
      <c r="B1336" s="99" t="str">
        <f>LEFT(B1276,LEN(B1276)-2)&amp;+"女"</f>
        <v>堺町・女</v>
      </c>
      <c r="K1336" s="99" t="str">
        <f>LEFT(K1276,LEN(K1276)-2)&amp;+"女"</f>
        <v>入船・女</v>
      </c>
      <c r="W1336" s="100"/>
      <c r="X1336" s="100"/>
      <c r="Y1336" s="100"/>
      <c r="Z1336" s="100"/>
      <c r="AA1336" s="100"/>
      <c r="AB1336" s="100"/>
      <c r="AC1336" s="100"/>
      <c r="AD1336" s="100"/>
      <c r="AE1336" s="100"/>
      <c r="AF1336" s="100"/>
      <c r="AG1336" s="100"/>
    </row>
    <row r="1337" spans="2:45" s="100" customFormat="1" ht="14.25" customHeight="1">
      <c r="B1337" s="583" t="s">
        <v>335</v>
      </c>
      <c r="C1337" s="101"/>
      <c r="D1337" s="101"/>
      <c r="E1337" s="101"/>
      <c r="F1337" s="101"/>
      <c r="G1337" s="135"/>
      <c r="H1337" s="131"/>
      <c r="I1337" s="131"/>
      <c r="J1337" s="102"/>
      <c r="K1337" s="583" t="s">
        <v>335</v>
      </c>
      <c r="L1337" s="101"/>
      <c r="M1337" s="101"/>
      <c r="N1337" s="101"/>
      <c r="O1337" s="101"/>
      <c r="P1337" s="135"/>
      <c r="Q1337" s="131"/>
      <c r="R1337" s="131"/>
      <c r="S1337" s="103"/>
    </row>
    <row r="1338" spans="2:45" s="100" customFormat="1" ht="14.25" customHeight="1">
      <c r="B1338" s="584"/>
      <c r="C1338" s="130" t="str">
        <f>$C$4</f>
        <v>平成7年</v>
      </c>
      <c r="D1338" s="130" t="str">
        <f>$D$4</f>
        <v>平成12年</v>
      </c>
      <c r="E1338" s="130" t="str">
        <f>$E$4</f>
        <v>平成17年</v>
      </c>
      <c r="F1338" s="130" t="str">
        <f>$F$4</f>
        <v>平成22年</v>
      </c>
      <c r="G1338" s="130" t="s">
        <v>410</v>
      </c>
      <c r="H1338" s="133" t="str">
        <f>$H$4</f>
        <v>対平成</v>
      </c>
      <c r="I1338" s="134" t="str">
        <f>$I$4</f>
        <v>22年</v>
      </c>
      <c r="J1338" s="102"/>
      <c r="K1338" s="584"/>
      <c r="L1338" s="130" t="str">
        <f>$C$4</f>
        <v>平成7年</v>
      </c>
      <c r="M1338" s="130" t="str">
        <f>$D$4</f>
        <v>平成12年</v>
      </c>
      <c r="N1338" s="130" t="str">
        <f>$E$4</f>
        <v>平成17年</v>
      </c>
      <c r="O1338" s="130" t="str">
        <f>$F$4</f>
        <v>平成22年</v>
      </c>
      <c r="P1338" s="130" t="s">
        <v>410</v>
      </c>
      <c r="Q1338" s="133" t="str">
        <f>$H$4</f>
        <v>対平成</v>
      </c>
      <c r="R1338" s="134" t="str">
        <f>$I$4</f>
        <v>22年</v>
      </c>
      <c r="S1338" s="103"/>
    </row>
    <row r="1339" spans="2:45" s="100" customFormat="1" ht="14.25" customHeight="1">
      <c r="B1339" s="585"/>
      <c r="C1339" s="104"/>
      <c r="D1339" s="104"/>
      <c r="E1339" s="104"/>
      <c r="F1339" s="104"/>
      <c r="G1339" s="104"/>
      <c r="H1339" s="132" t="s">
        <v>88</v>
      </c>
      <c r="I1339" s="133" t="s">
        <v>398</v>
      </c>
      <c r="J1339" s="102"/>
      <c r="K1339" s="585"/>
      <c r="L1339" s="104"/>
      <c r="M1339" s="104"/>
      <c r="N1339" s="104"/>
      <c r="O1339" s="104"/>
      <c r="P1339" s="104"/>
      <c r="Q1339" s="132" t="s">
        <v>88</v>
      </c>
      <c r="R1339" s="133" t="s">
        <v>398</v>
      </c>
      <c r="S1339" s="103"/>
    </row>
    <row r="1340" spans="2:45" s="199" customFormat="1" ht="14.25" customHeight="1">
      <c r="B1340" s="200" t="s">
        <v>90</v>
      </c>
      <c r="C1340" s="198">
        <v>92</v>
      </c>
      <c r="D1340" s="194">
        <v>82</v>
      </c>
      <c r="E1340" s="194">
        <v>73</v>
      </c>
      <c r="F1340" s="203">
        <v>51</v>
      </c>
      <c r="G1340" s="194">
        <f>IF(COUNTIF(G1345:G1363,"x"),"x",IF(SUM(G1345:G1363)=0,"-",SUM(G1345:G1363)))</f>
        <v>28</v>
      </c>
      <c r="H1340" s="193">
        <f t="shared" ref="H1340:H1343" si="560">IF(G1340="x","x",IF(AND(G1340="-",F1340="-"),"-",IF(AND(G1340="-",F1340&gt;0),F1340*-1,IF(AND(G1340&gt;0,F1340="-"),G1340,G1340-F1340))))</f>
        <v>-23</v>
      </c>
      <c r="I1340" s="195">
        <f t="shared" ref="I1340:I1343" si="561">IF(H1340="x","x",IF(H1340="-","-",IF(AND(F1340="-",G1340&gt;0),"皆増",IF(AND(F1340&gt;0,G1340="-"),"皆減",H1340/F1340*100))))</f>
        <v>-45.098039215686278</v>
      </c>
      <c r="J1340" s="196"/>
      <c r="K1340" s="197" t="s">
        <v>90</v>
      </c>
      <c r="L1340" s="198">
        <v>4199</v>
      </c>
      <c r="M1340" s="194">
        <v>3760</v>
      </c>
      <c r="N1340" s="194">
        <v>3413</v>
      </c>
      <c r="O1340" s="194">
        <v>3174</v>
      </c>
      <c r="P1340" s="194">
        <f>IF(COUNTIF(P1345:P1363,"x"),"x",IF(SUM(P1345:P1363)=0,"-",SUM(P1345:P1363)))</f>
        <v>2640</v>
      </c>
      <c r="Q1340" s="193">
        <f t="shared" ref="Q1340:Q1343" si="562">IF(P1340="x","x",IF(AND(P1340="-",O1340="-"),"-",IF(AND(P1340="-",O1340&gt;0),O1340*-1,IF(AND(P1340&gt;0,O1340="-"),P1340,P1340-O1340))))</f>
        <v>-534</v>
      </c>
      <c r="R1340" s="195">
        <f t="shared" ref="R1340:R1343" si="563">IF(Q1340="x","x",IF(Q1340="-","-",IF(AND(O1340="-",P1340&gt;0),"皆増",IF(AND(O1340&gt;0,P1340="-"),"皆減",Q1340/O1340*100))))</f>
        <v>-16.824196597353495</v>
      </c>
      <c r="S1340" s="195"/>
      <c r="W1340" s="199" t="s">
        <v>373</v>
      </c>
      <c r="X1340" s="199">
        <v>114</v>
      </c>
      <c r="Y1340" s="199">
        <v>92</v>
      </c>
      <c r="Z1340" s="199">
        <v>82</v>
      </c>
      <c r="AA1340" s="199">
        <v>73</v>
      </c>
      <c r="AC1340" s="199" t="s">
        <v>373</v>
      </c>
      <c r="AD1340" s="199">
        <v>4482</v>
      </c>
      <c r="AE1340" s="199">
        <v>4199</v>
      </c>
      <c r="AF1340" s="199">
        <v>3760</v>
      </c>
      <c r="AG1340" s="199">
        <v>3413</v>
      </c>
      <c r="AJ1340" s="199" t="str">
        <f>IF(C1340=X1340,"○","●")</f>
        <v>●</v>
      </c>
      <c r="AK1340" s="199" t="str">
        <f t="shared" ref="AK1340:AM1362" si="564">IF(D1340=Y1340,"○","●")</f>
        <v>●</v>
      </c>
      <c r="AL1340" s="199" t="str">
        <f t="shared" si="564"/>
        <v>●</v>
      </c>
      <c r="AM1340" s="199" t="str">
        <f t="shared" si="564"/>
        <v>●</v>
      </c>
      <c r="AP1340" s="199" t="str">
        <f>IF(L1340=AD1340,"○","●")</f>
        <v>●</v>
      </c>
      <c r="AQ1340" s="199" t="str">
        <f t="shared" ref="AQ1340:AS1362" si="565">IF(M1340=AE1340,"○","●")</f>
        <v>●</v>
      </c>
      <c r="AR1340" s="199" t="str">
        <f t="shared" si="565"/>
        <v>●</v>
      </c>
      <c r="AS1340" s="199" t="str">
        <f t="shared" si="565"/>
        <v>●</v>
      </c>
    </row>
    <row r="1341" spans="2:45" s="100" customFormat="1" ht="14.25" customHeight="1">
      <c r="B1341" s="105" t="s">
        <v>91</v>
      </c>
      <c r="C1341" s="106">
        <v>2</v>
      </c>
      <c r="D1341" s="107">
        <v>3</v>
      </c>
      <c r="E1341" s="107">
        <v>4</v>
      </c>
      <c r="F1341" s="107">
        <v>2</v>
      </c>
      <c r="G1341" s="107">
        <f>IF(COUNTIF(G1345:G1347,"x"),"x",IF(SUM(G1345:G1347)=0,"-",SUM(G1345:G1347)))</f>
        <v>1</v>
      </c>
      <c r="H1341" s="107">
        <f t="shared" si="560"/>
        <v>-1</v>
      </c>
      <c r="I1341" s="108">
        <f t="shared" si="561"/>
        <v>-50</v>
      </c>
      <c r="J1341" s="102"/>
      <c r="K1341" s="109" t="s">
        <v>91</v>
      </c>
      <c r="L1341" s="106">
        <v>415</v>
      </c>
      <c r="M1341" s="107">
        <v>309</v>
      </c>
      <c r="N1341" s="107">
        <v>264</v>
      </c>
      <c r="O1341" s="107">
        <v>276</v>
      </c>
      <c r="P1341" s="107">
        <f>IF(COUNTIF(P1345:P1347,"x"),"x",IF(SUM(P1345:P1347)=0,"-",SUM(P1345:P1347)))</f>
        <v>178</v>
      </c>
      <c r="Q1341" s="107">
        <f t="shared" si="562"/>
        <v>-98</v>
      </c>
      <c r="R1341" s="108">
        <f t="shared" si="563"/>
        <v>-35.507246376811594</v>
      </c>
      <c r="S1341" s="108"/>
      <c r="W1341" s="99" t="s">
        <v>374</v>
      </c>
      <c r="X1341" s="99">
        <v>5</v>
      </c>
      <c r="Y1341" s="99">
        <v>2</v>
      </c>
      <c r="Z1341" s="99">
        <v>3</v>
      </c>
      <c r="AA1341" s="99">
        <v>4</v>
      </c>
      <c r="AB1341" s="99"/>
      <c r="AC1341" s="99" t="s">
        <v>374</v>
      </c>
      <c r="AD1341" s="99">
        <v>561</v>
      </c>
      <c r="AE1341" s="99">
        <v>415</v>
      </c>
      <c r="AF1341" s="99">
        <v>309</v>
      </c>
      <c r="AG1341" s="99">
        <v>264</v>
      </c>
      <c r="AJ1341" s="100" t="str">
        <f t="shared" ref="AJ1341:AJ1362" si="566">IF(C1341=X1341,"○","●")</f>
        <v>●</v>
      </c>
      <c r="AK1341" s="100" t="str">
        <f t="shared" si="564"/>
        <v>●</v>
      </c>
      <c r="AL1341" s="100" t="str">
        <f t="shared" si="564"/>
        <v>●</v>
      </c>
      <c r="AM1341" s="100" t="str">
        <f t="shared" si="564"/>
        <v>●</v>
      </c>
      <c r="AP1341" s="100" t="str">
        <f t="shared" ref="AP1341:AP1362" si="567">IF(L1341=AD1341,"○","●")</f>
        <v>●</v>
      </c>
      <c r="AQ1341" s="100" t="str">
        <f t="shared" si="565"/>
        <v>●</v>
      </c>
      <c r="AR1341" s="100" t="str">
        <f t="shared" si="565"/>
        <v>●</v>
      </c>
      <c r="AS1341" s="100" t="str">
        <f>IF(O1341=AG1341,"○","●")</f>
        <v>●</v>
      </c>
    </row>
    <row r="1342" spans="2:45" s="100" customFormat="1" ht="14.25" customHeight="1">
      <c r="B1342" s="105" t="s">
        <v>92</v>
      </c>
      <c r="C1342" s="106">
        <v>59</v>
      </c>
      <c r="D1342" s="107">
        <v>44</v>
      </c>
      <c r="E1342" s="107">
        <v>31</v>
      </c>
      <c r="F1342" s="107">
        <v>23</v>
      </c>
      <c r="G1342" s="296">
        <f>IF(COUNTIF(G1348:G1357,"x"),"x",IF(SUM(G1348:G1357)=0,"-",SUM(G1348:G1357)))</f>
        <v>13</v>
      </c>
      <c r="H1342" s="107">
        <f t="shared" si="560"/>
        <v>-10</v>
      </c>
      <c r="I1342" s="108">
        <f t="shared" si="561"/>
        <v>-43.478260869565219</v>
      </c>
      <c r="J1342" s="102"/>
      <c r="K1342" s="109" t="s">
        <v>92</v>
      </c>
      <c r="L1342" s="106">
        <v>2813</v>
      </c>
      <c r="M1342" s="107">
        <v>2401</v>
      </c>
      <c r="N1342" s="107">
        <v>2090</v>
      </c>
      <c r="O1342" s="107">
        <v>1799</v>
      </c>
      <c r="P1342" s="296">
        <f>IF(COUNTIF(P1348:P1357,"x"),"x",IF(SUM(P1348:P1357)=0,"-",SUM(P1348:P1357)))</f>
        <v>1252</v>
      </c>
      <c r="Q1342" s="107">
        <f t="shared" si="562"/>
        <v>-547</v>
      </c>
      <c r="R1342" s="108">
        <f t="shared" si="563"/>
        <v>-30.405780989438576</v>
      </c>
      <c r="S1342" s="108"/>
      <c r="W1342" s="100" t="s">
        <v>375</v>
      </c>
      <c r="X1342" s="100">
        <v>74</v>
      </c>
      <c r="Y1342" s="100">
        <v>59</v>
      </c>
      <c r="Z1342" s="100">
        <v>44</v>
      </c>
      <c r="AA1342" s="100">
        <v>31</v>
      </c>
      <c r="AC1342" s="100" t="s">
        <v>375</v>
      </c>
      <c r="AD1342" s="100">
        <v>3044</v>
      </c>
      <c r="AE1342" s="100">
        <v>2813</v>
      </c>
      <c r="AF1342" s="100">
        <v>2401</v>
      </c>
      <c r="AG1342" s="100">
        <v>2090</v>
      </c>
      <c r="AJ1342" s="100" t="str">
        <f t="shared" si="566"/>
        <v>●</v>
      </c>
      <c r="AK1342" s="100" t="str">
        <f t="shared" si="564"/>
        <v>●</v>
      </c>
      <c r="AL1342" s="100" t="str">
        <f>IF(E1342=Z1342,"○","●")</f>
        <v>●</v>
      </c>
      <c r="AM1342" s="100" t="str">
        <f t="shared" si="564"/>
        <v>●</v>
      </c>
      <c r="AP1342" s="100" t="str">
        <f t="shared" si="567"/>
        <v>●</v>
      </c>
      <c r="AQ1342" s="100" t="str">
        <f t="shared" si="565"/>
        <v>●</v>
      </c>
      <c r="AR1342" s="100" t="str">
        <f t="shared" si="565"/>
        <v>●</v>
      </c>
      <c r="AS1342" s="100" t="str">
        <f t="shared" si="565"/>
        <v>●</v>
      </c>
    </row>
    <row r="1343" spans="2:45" s="100" customFormat="1" ht="14.25" customHeight="1">
      <c r="B1343" s="105" t="s">
        <v>93</v>
      </c>
      <c r="C1343" s="106">
        <v>31</v>
      </c>
      <c r="D1343" s="107">
        <v>35</v>
      </c>
      <c r="E1343" s="107">
        <v>38</v>
      </c>
      <c r="F1343" s="107">
        <v>26</v>
      </c>
      <c r="G1343" s="107">
        <f>IF(COUNTIF(G1358:G1362,"x"),"x",IF(SUM(G1358,G1362)=0,"-",SUM(G1358:G1362)))</f>
        <v>13</v>
      </c>
      <c r="H1343" s="107">
        <f t="shared" si="560"/>
        <v>-13</v>
      </c>
      <c r="I1343" s="108">
        <f t="shared" si="561"/>
        <v>-50</v>
      </c>
      <c r="J1343" s="102"/>
      <c r="K1343" s="109" t="s">
        <v>93</v>
      </c>
      <c r="L1343" s="106">
        <v>971</v>
      </c>
      <c r="M1343" s="107">
        <v>1050</v>
      </c>
      <c r="N1343" s="107">
        <v>1059</v>
      </c>
      <c r="O1343" s="107">
        <v>1099</v>
      </c>
      <c r="P1343" s="107">
        <f>IF(COUNTIF(P1358:P1362,"x"),"x",IF(SUM(P1358,P1362)=0,"-",SUM(P1358:P1362)))</f>
        <v>1190</v>
      </c>
      <c r="Q1343" s="107">
        <f t="shared" si="562"/>
        <v>91</v>
      </c>
      <c r="R1343" s="108">
        <f t="shared" si="563"/>
        <v>8.2802547770700627</v>
      </c>
      <c r="S1343" s="108"/>
      <c r="W1343" s="100" t="s">
        <v>376</v>
      </c>
      <c r="X1343" s="100">
        <v>35</v>
      </c>
      <c r="Y1343" s="100">
        <v>31</v>
      </c>
      <c r="Z1343" s="100">
        <v>35</v>
      </c>
      <c r="AA1343" s="100">
        <v>38</v>
      </c>
      <c r="AC1343" s="100" t="s">
        <v>376</v>
      </c>
      <c r="AD1343" s="100">
        <v>877</v>
      </c>
      <c r="AE1343" s="100">
        <v>971</v>
      </c>
      <c r="AF1343" s="100">
        <v>1050</v>
      </c>
      <c r="AG1343" s="100">
        <v>1059</v>
      </c>
      <c r="AJ1343" s="100" t="str">
        <f t="shared" si="566"/>
        <v>●</v>
      </c>
      <c r="AK1343" s="100" t="str">
        <f t="shared" si="564"/>
        <v>●</v>
      </c>
      <c r="AL1343" s="100" t="str">
        <f t="shared" si="564"/>
        <v>●</v>
      </c>
      <c r="AM1343" s="100" t="str">
        <f t="shared" si="564"/>
        <v>●</v>
      </c>
      <c r="AP1343" s="100" t="str">
        <f t="shared" si="567"/>
        <v>●</v>
      </c>
      <c r="AQ1343" s="100" t="str">
        <f t="shared" si="565"/>
        <v>●</v>
      </c>
      <c r="AR1343" s="100" t="str">
        <f t="shared" si="565"/>
        <v>●</v>
      </c>
      <c r="AS1343" s="100" t="str">
        <f t="shared" si="565"/>
        <v>●</v>
      </c>
    </row>
    <row r="1344" spans="2:45" s="100" customFormat="1" ht="14.25" customHeight="1">
      <c r="B1344" s="102"/>
      <c r="C1344" s="106"/>
      <c r="D1344" s="112"/>
      <c r="E1344" s="112"/>
      <c r="F1344" s="112"/>
      <c r="G1344" s="112"/>
      <c r="H1344" s="112"/>
      <c r="I1344" s="113"/>
      <c r="J1344" s="102"/>
      <c r="K1344" s="114"/>
      <c r="L1344" s="106"/>
      <c r="M1344" s="112"/>
      <c r="N1344" s="112"/>
      <c r="O1344" s="112"/>
      <c r="P1344" s="112"/>
      <c r="Q1344" s="112"/>
      <c r="R1344" s="113"/>
      <c r="S1344" s="113"/>
      <c r="AJ1344" s="100" t="str">
        <f t="shared" si="566"/>
        <v>○</v>
      </c>
      <c r="AK1344" s="100" t="str">
        <f t="shared" si="564"/>
        <v>○</v>
      </c>
      <c r="AL1344" s="100" t="str">
        <f t="shared" si="564"/>
        <v>○</v>
      </c>
      <c r="AM1344" s="100" t="str">
        <f t="shared" si="564"/>
        <v>○</v>
      </c>
      <c r="AP1344" s="100" t="str">
        <f t="shared" si="567"/>
        <v>○</v>
      </c>
      <c r="AQ1344" s="100" t="str">
        <f t="shared" si="565"/>
        <v>○</v>
      </c>
      <c r="AR1344" s="100" t="str">
        <f t="shared" si="565"/>
        <v>○</v>
      </c>
      <c r="AS1344" s="100" t="str">
        <f t="shared" si="565"/>
        <v>○</v>
      </c>
    </row>
    <row r="1345" spans="2:45" s="100" customFormat="1" ht="14.25" customHeight="1">
      <c r="B1345" s="102" t="s">
        <v>94</v>
      </c>
      <c r="C1345" s="106" t="s">
        <v>313</v>
      </c>
      <c r="D1345" s="116">
        <v>1</v>
      </c>
      <c r="E1345" s="107">
        <v>1</v>
      </c>
      <c r="F1345" s="107" t="s">
        <v>313</v>
      </c>
      <c r="G1345" s="116">
        <f>第2表01元データ!AF66</f>
        <v>1</v>
      </c>
      <c r="H1345" s="107">
        <f t="shared" ref="H1345:H1362" si="568">IF(G1345="x","x",IF(AND(G1345="-",F1345="-"),"-",IF(AND(G1345="-",F1345&gt;0),F1345*-1,IF(AND(G1345&gt;0,F1345="-"),G1345,G1345-F1345))))</f>
        <v>1</v>
      </c>
      <c r="I1345" s="108" t="str">
        <f t="shared" ref="I1345:I1362" si="569">IF(H1345="x","x",IF(H1345="-","-",IF(AND(F1345="-",G1345&gt;0),"皆増",IF(AND(F1345&gt;0,G1345="-"),"皆減",H1345/F1345*100))))</f>
        <v>皆増</v>
      </c>
      <c r="J1345" s="102"/>
      <c r="K1345" s="114" t="s">
        <v>94</v>
      </c>
      <c r="L1345" s="106">
        <v>107</v>
      </c>
      <c r="M1345" s="107">
        <v>105</v>
      </c>
      <c r="N1345" s="107">
        <v>81</v>
      </c>
      <c r="O1345" s="107">
        <v>79</v>
      </c>
      <c r="P1345" s="116">
        <f>第2表01元データ!AG66</f>
        <v>48</v>
      </c>
      <c r="Q1345" s="107">
        <f t="shared" ref="Q1345:Q1362" si="570">IF(P1345="x","x",IF(AND(P1345="-",O1345="-"),"-",IF(AND(P1345="-",O1345&gt;0),O1345*-1,IF(AND(P1345&gt;0,O1345="-"),P1345,P1345-O1345))))</f>
        <v>-31</v>
      </c>
      <c r="R1345" s="108">
        <f t="shared" ref="R1345:R1362" si="571">IF(Q1345="x","x",IF(Q1345="-","-",IF(AND(O1345="-",P1345&gt;0),"皆増",IF(AND(O1345&gt;0,P1345="-"),"皆減",Q1345/O1345*100))))</f>
        <v>-39.24050632911392</v>
      </c>
      <c r="S1345" s="108"/>
      <c r="T1345" s="100">
        <v>201</v>
      </c>
      <c r="W1345" s="100" t="s">
        <v>377</v>
      </c>
      <c r="X1345" s="100">
        <v>1</v>
      </c>
      <c r="Y1345" s="100" t="s">
        <v>313</v>
      </c>
      <c r="Z1345" s="100">
        <v>1</v>
      </c>
      <c r="AA1345" s="100">
        <v>1</v>
      </c>
      <c r="AC1345" s="100" t="s">
        <v>377</v>
      </c>
      <c r="AD1345" s="100">
        <v>142</v>
      </c>
      <c r="AE1345" s="100">
        <v>107</v>
      </c>
      <c r="AF1345" s="100">
        <v>105</v>
      </c>
      <c r="AG1345" s="100">
        <v>81</v>
      </c>
      <c r="AJ1345" s="100" t="str">
        <f t="shared" si="566"/>
        <v>●</v>
      </c>
      <c r="AK1345" s="100" t="str">
        <f t="shared" si="564"/>
        <v>●</v>
      </c>
      <c r="AL1345" s="100" t="str">
        <f t="shared" si="564"/>
        <v>○</v>
      </c>
      <c r="AM1345" s="100" t="str">
        <f t="shared" si="564"/>
        <v>●</v>
      </c>
      <c r="AP1345" s="100" t="str">
        <f t="shared" si="567"/>
        <v>●</v>
      </c>
      <c r="AQ1345" s="100" t="str">
        <f t="shared" si="565"/>
        <v>●</v>
      </c>
      <c r="AR1345" s="100" t="str">
        <f t="shared" si="565"/>
        <v>●</v>
      </c>
      <c r="AS1345" s="100" t="str">
        <f t="shared" si="565"/>
        <v>●</v>
      </c>
    </row>
    <row r="1346" spans="2:45" s="100" customFormat="1" ht="14.25" customHeight="1">
      <c r="B1346" s="102" t="s">
        <v>95</v>
      </c>
      <c r="C1346" s="106">
        <v>1</v>
      </c>
      <c r="D1346" s="107">
        <v>1</v>
      </c>
      <c r="E1346" s="107">
        <v>1</v>
      </c>
      <c r="F1346" s="107">
        <v>1</v>
      </c>
      <c r="G1346" s="116" t="str">
        <f>第2表01元データ!AF67</f>
        <v>-</v>
      </c>
      <c r="H1346" s="107">
        <f t="shared" si="568"/>
        <v>-1</v>
      </c>
      <c r="I1346" s="108" t="str">
        <f t="shared" si="569"/>
        <v>皆減</v>
      </c>
      <c r="J1346" s="102"/>
      <c r="K1346" s="114" t="s">
        <v>95</v>
      </c>
      <c r="L1346" s="106">
        <v>134</v>
      </c>
      <c r="M1346" s="107">
        <v>93</v>
      </c>
      <c r="N1346" s="107">
        <v>96</v>
      </c>
      <c r="O1346" s="107">
        <v>97</v>
      </c>
      <c r="P1346" s="116">
        <f>第2表01元データ!AG67</f>
        <v>52</v>
      </c>
      <c r="Q1346" s="107">
        <f t="shared" si="570"/>
        <v>-45</v>
      </c>
      <c r="R1346" s="108">
        <f t="shared" si="571"/>
        <v>-46.391752577319586</v>
      </c>
      <c r="S1346" s="108"/>
      <c r="T1346" s="100">
        <v>202</v>
      </c>
      <c r="W1346" s="100" t="s">
        <v>356</v>
      </c>
      <c r="X1346" s="100">
        <v>2</v>
      </c>
      <c r="Y1346" s="100">
        <v>1</v>
      </c>
      <c r="Z1346" s="100">
        <v>1</v>
      </c>
      <c r="AA1346" s="100">
        <v>1</v>
      </c>
      <c r="AC1346" s="100" t="s">
        <v>356</v>
      </c>
      <c r="AD1346" s="100">
        <v>164</v>
      </c>
      <c r="AE1346" s="100">
        <v>134</v>
      </c>
      <c r="AF1346" s="100">
        <v>93</v>
      </c>
      <c r="AG1346" s="100">
        <v>96</v>
      </c>
      <c r="AJ1346" s="100" t="str">
        <f t="shared" si="566"/>
        <v>●</v>
      </c>
      <c r="AK1346" s="100" t="str">
        <f t="shared" si="564"/>
        <v>○</v>
      </c>
      <c r="AL1346" s="100" t="str">
        <f t="shared" si="564"/>
        <v>○</v>
      </c>
      <c r="AM1346" s="100" t="str">
        <f t="shared" si="564"/>
        <v>○</v>
      </c>
      <c r="AP1346" s="100" t="str">
        <f t="shared" si="567"/>
        <v>●</v>
      </c>
      <c r="AQ1346" s="100" t="str">
        <f t="shared" si="565"/>
        <v>●</v>
      </c>
      <c r="AR1346" s="100" t="str">
        <f t="shared" si="565"/>
        <v>●</v>
      </c>
      <c r="AS1346" s="100" t="str">
        <f t="shared" si="565"/>
        <v>●</v>
      </c>
    </row>
    <row r="1347" spans="2:45" s="100" customFormat="1" ht="14.25" customHeight="1">
      <c r="B1347" s="102" t="s">
        <v>96</v>
      </c>
      <c r="C1347" s="106">
        <v>1</v>
      </c>
      <c r="D1347" s="107">
        <v>1</v>
      </c>
      <c r="E1347" s="107">
        <v>2</v>
      </c>
      <c r="F1347" s="107">
        <v>1</v>
      </c>
      <c r="G1347" s="116" t="str">
        <f>第2表01元データ!AF68</f>
        <v>-</v>
      </c>
      <c r="H1347" s="107">
        <f t="shared" si="568"/>
        <v>-1</v>
      </c>
      <c r="I1347" s="108" t="str">
        <f t="shared" si="569"/>
        <v>皆減</v>
      </c>
      <c r="J1347" s="102"/>
      <c r="K1347" s="114" t="s">
        <v>96</v>
      </c>
      <c r="L1347" s="106">
        <v>174</v>
      </c>
      <c r="M1347" s="107">
        <v>111</v>
      </c>
      <c r="N1347" s="107">
        <v>87</v>
      </c>
      <c r="O1347" s="107">
        <v>100</v>
      </c>
      <c r="P1347" s="116">
        <f>第2表01元データ!AG68</f>
        <v>78</v>
      </c>
      <c r="Q1347" s="107">
        <f t="shared" si="570"/>
        <v>-22</v>
      </c>
      <c r="R1347" s="108">
        <f t="shared" si="571"/>
        <v>-22</v>
      </c>
      <c r="S1347" s="108"/>
      <c r="T1347" s="100">
        <v>203</v>
      </c>
      <c r="W1347" s="100" t="s">
        <v>357</v>
      </c>
      <c r="X1347" s="100">
        <v>2</v>
      </c>
      <c r="Y1347" s="100">
        <v>1</v>
      </c>
      <c r="Z1347" s="100">
        <v>1</v>
      </c>
      <c r="AA1347" s="100">
        <v>2</v>
      </c>
      <c r="AC1347" s="100" t="s">
        <v>357</v>
      </c>
      <c r="AD1347" s="100">
        <v>255</v>
      </c>
      <c r="AE1347" s="100">
        <v>174</v>
      </c>
      <c r="AF1347" s="100">
        <v>111</v>
      </c>
      <c r="AG1347" s="100">
        <v>87</v>
      </c>
      <c r="AJ1347" s="100" t="str">
        <f t="shared" si="566"/>
        <v>●</v>
      </c>
      <c r="AK1347" s="100" t="str">
        <f t="shared" si="564"/>
        <v>○</v>
      </c>
      <c r="AL1347" s="100" t="str">
        <f t="shared" si="564"/>
        <v>●</v>
      </c>
      <c r="AM1347" s="100" t="str">
        <f t="shared" si="564"/>
        <v>●</v>
      </c>
      <c r="AP1347" s="100" t="str">
        <f t="shared" si="567"/>
        <v>●</v>
      </c>
      <c r="AQ1347" s="100" t="str">
        <f t="shared" si="565"/>
        <v>●</v>
      </c>
      <c r="AR1347" s="100" t="str">
        <f t="shared" si="565"/>
        <v>●</v>
      </c>
      <c r="AS1347" s="100" t="str">
        <f t="shared" si="565"/>
        <v>●</v>
      </c>
    </row>
    <row r="1348" spans="2:45" s="100" customFormat="1" ht="14.25" customHeight="1">
      <c r="B1348" s="102" t="s">
        <v>97</v>
      </c>
      <c r="C1348" s="106">
        <v>3</v>
      </c>
      <c r="D1348" s="107">
        <v>1</v>
      </c>
      <c r="E1348" s="107" t="s">
        <v>313</v>
      </c>
      <c r="F1348" s="116">
        <v>2</v>
      </c>
      <c r="G1348" s="116">
        <f>第2表01元データ!AF69</f>
        <v>1</v>
      </c>
      <c r="H1348" s="107">
        <f t="shared" si="568"/>
        <v>-1</v>
      </c>
      <c r="I1348" s="108">
        <f t="shared" si="569"/>
        <v>-50</v>
      </c>
      <c r="J1348" s="102"/>
      <c r="K1348" s="114" t="s">
        <v>97</v>
      </c>
      <c r="L1348" s="106">
        <v>358</v>
      </c>
      <c r="M1348" s="107">
        <v>227</v>
      </c>
      <c r="N1348" s="107">
        <v>125</v>
      </c>
      <c r="O1348" s="107">
        <v>88</v>
      </c>
      <c r="P1348" s="116">
        <f>第2表01元データ!AG69</f>
        <v>102</v>
      </c>
      <c r="Q1348" s="107">
        <f t="shared" si="570"/>
        <v>14</v>
      </c>
      <c r="R1348" s="108">
        <f t="shared" si="571"/>
        <v>15.909090909090908</v>
      </c>
      <c r="S1348" s="108"/>
      <c r="T1348" s="100">
        <v>204</v>
      </c>
      <c r="W1348" s="100" t="s">
        <v>358</v>
      </c>
      <c r="X1348" s="100">
        <v>5</v>
      </c>
      <c r="Y1348" s="100">
        <v>3</v>
      </c>
      <c r="Z1348" s="100">
        <v>1</v>
      </c>
      <c r="AA1348" s="100" t="s">
        <v>313</v>
      </c>
      <c r="AC1348" s="100" t="s">
        <v>358</v>
      </c>
      <c r="AD1348" s="100">
        <v>344</v>
      </c>
      <c r="AE1348" s="100">
        <v>358</v>
      </c>
      <c r="AF1348" s="100">
        <v>227</v>
      </c>
      <c r="AG1348" s="100">
        <v>125</v>
      </c>
      <c r="AJ1348" s="100" t="str">
        <f t="shared" si="566"/>
        <v>●</v>
      </c>
      <c r="AK1348" s="100" t="str">
        <f t="shared" si="564"/>
        <v>●</v>
      </c>
      <c r="AL1348" s="100" t="str">
        <f t="shared" si="564"/>
        <v>●</v>
      </c>
      <c r="AM1348" s="100" t="str">
        <f t="shared" si="564"/>
        <v>●</v>
      </c>
      <c r="AP1348" s="100" t="str">
        <f t="shared" si="567"/>
        <v>●</v>
      </c>
      <c r="AQ1348" s="100" t="str">
        <f t="shared" si="565"/>
        <v>●</v>
      </c>
      <c r="AR1348" s="100" t="str">
        <f t="shared" si="565"/>
        <v>●</v>
      </c>
      <c r="AS1348" s="100" t="str">
        <f t="shared" si="565"/>
        <v>●</v>
      </c>
    </row>
    <row r="1349" spans="2:45" s="100" customFormat="1" ht="14.25" customHeight="1">
      <c r="B1349" s="102" t="s">
        <v>98</v>
      </c>
      <c r="C1349" s="106">
        <v>4</v>
      </c>
      <c r="D1349" s="107">
        <v>3</v>
      </c>
      <c r="E1349" s="107">
        <v>1</v>
      </c>
      <c r="F1349" s="107" t="s">
        <v>313</v>
      </c>
      <c r="G1349" s="116" t="str">
        <f>第2表01元データ!AF70</f>
        <v>-</v>
      </c>
      <c r="H1349" s="107" t="str">
        <f t="shared" si="568"/>
        <v>-</v>
      </c>
      <c r="I1349" s="108" t="str">
        <f t="shared" si="569"/>
        <v>-</v>
      </c>
      <c r="J1349" s="102"/>
      <c r="K1349" s="114" t="s">
        <v>98</v>
      </c>
      <c r="L1349" s="106">
        <v>322</v>
      </c>
      <c r="M1349" s="107">
        <v>258</v>
      </c>
      <c r="N1349" s="107">
        <v>179</v>
      </c>
      <c r="O1349" s="107">
        <v>145</v>
      </c>
      <c r="P1349" s="116">
        <f>第2表01元データ!AG70</f>
        <v>106</v>
      </c>
      <c r="Q1349" s="107">
        <f t="shared" si="570"/>
        <v>-39</v>
      </c>
      <c r="R1349" s="108">
        <f t="shared" si="571"/>
        <v>-26.896551724137929</v>
      </c>
      <c r="S1349" s="108"/>
      <c r="T1349" s="100">
        <v>205</v>
      </c>
      <c r="W1349" s="100" t="s">
        <v>359</v>
      </c>
      <c r="X1349" s="100">
        <v>9</v>
      </c>
      <c r="Y1349" s="100">
        <v>4</v>
      </c>
      <c r="Z1349" s="100">
        <v>3</v>
      </c>
      <c r="AA1349" s="100">
        <v>1</v>
      </c>
      <c r="AC1349" s="100" t="s">
        <v>359</v>
      </c>
      <c r="AD1349" s="100">
        <v>322</v>
      </c>
      <c r="AE1349" s="100">
        <v>322</v>
      </c>
      <c r="AF1349" s="100">
        <v>258</v>
      </c>
      <c r="AG1349" s="100">
        <v>179</v>
      </c>
      <c r="AJ1349" s="100" t="str">
        <f t="shared" si="566"/>
        <v>●</v>
      </c>
      <c r="AK1349" s="100" t="str">
        <f t="shared" si="564"/>
        <v>●</v>
      </c>
      <c r="AL1349" s="100" t="str">
        <f t="shared" si="564"/>
        <v>●</v>
      </c>
      <c r="AM1349" s="100" t="str">
        <f t="shared" si="564"/>
        <v>●</v>
      </c>
      <c r="AP1349" s="100" t="str">
        <f t="shared" si="567"/>
        <v>○</v>
      </c>
      <c r="AQ1349" s="100" t="str">
        <f t="shared" si="565"/>
        <v>●</v>
      </c>
      <c r="AR1349" s="100" t="str">
        <f t="shared" si="565"/>
        <v>●</v>
      </c>
      <c r="AS1349" s="100" t="str">
        <f t="shared" si="565"/>
        <v>●</v>
      </c>
    </row>
    <row r="1350" spans="2:45" s="100" customFormat="1" ht="14.25" customHeight="1">
      <c r="B1350" s="102" t="s">
        <v>99</v>
      </c>
      <c r="C1350" s="106">
        <v>6</v>
      </c>
      <c r="D1350" s="107">
        <v>5</v>
      </c>
      <c r="E1350" s="107" t="s">
        <v>313</v>
      </c>
      <c r="F1350" s="116">
        <v>1</v>
      </c>
      <c r="G1350" s="116" t="str">
        <f>第2表01元データ!AF71</f>
        <v>-</v>
      </c>
      <c r="H1350" s="107">
        <f t="shared" si="568"/>
        <v>-1</v>
      </c>
      <c r="I1350" s="108" t="str">
        <f t="shared" si="569"/>
        <v>皆減</v>
      </c>
      <c r="J1350" s="102"/>
      <c r="K1350" s="114" t="s">
        <v>99</v>
      </c>
      <c r="L1350" s="106">
        <v>232</v>
      </c>
      <c r="M1350" s="107">
        <v>216</v>
      </c>
      <c r="N1350" s="107">
        <v>222</v>
      </c>
      <c r="O1350" s="107">
        <v>126</v>
      </c>
      <c r="P1350" s="116">
        <f>第2表01元データ!AG71</f>
        <v>60</v>
      </c>
      <c r="Q1350" s="107">
        <f t="shared" si="570"/>
        <v>-66</v>
      </c>
      <c r="R1350" s="108">
        <f t="shared" si="571"/>
        <v>-52.380952380952387</v>
      </c>
      <c r="S1350" s="108"/>
      <c r="T1350" s="100">
        <v>206</v>
      </c>
      <c r="W1350" s="100" t="s">
        <v>360</v>
      </c>
      <c r="X1350" s="100">
        <v>4</v>
      </c>
      <c r="Y1350" s="100">
        <v>6</v>
      </c>
      <c r="Z1350" s="100">
        <v>5</v>
      </c>
      <c r="AA1350" s="100" t="s">
        <v>313</v>
      </c>
      <c r="AC1350" s="100" t="s">
        <v>360</v>
      </c>
      <c r="AD1350" s="100">
        <v>243</v>
      </c>
      <c r="AE1350" s="100">
        <v>232</v>
      </c>
      <c r="AF1350" s="100">
        <v>216</v>
      </c>
      <c r="AG1350" s="100">
        <v>222</v>
      </c>
      <c r="AJ1350" s="100" t="str">
        <f t="shared" si="566"/>
        <v>●</v>
      </c>
      <c r="AK1350" s="100" t="str">
        <f t="shared" si="564"/>
        <v>●</v>
      </c>
      <c r="AL1350" s="100" t="str">
        <f t="shared" si="564"/>
        <v>●</v>
      </c>
      <c r="AM1350" s="100" t="str">
        <f t="shared" si="564"/>
        <v>●</v>
      </c>
      <c r="AP1350" s="100" t="str">
        <f t="shared" si="567"/>
        <v>●</v>
      </c>
      <c r="AQ1350" s="100" t="str">
        <f t="shared" si="565"/>
        <v>●</v>
      </c>
      <c r="AR1350" s="100" t="str">
        <f t="shared" si="565"/>
        <v>●</v>
      </c>
      <c r="AS1350" s="100" t="str">
        <f t="shared" si="565"/>
        <v>●</v>
      </c>
    </row>
    <row r="1351" spans="2:45" s="100" customFormat="1" ht="14.25" customHeight="1">
      <c r="B1351" s="102" t="s">
        <v>100</v>
      </c>
      <c r="C1351" s="106">
        <v>2</v>
      </c>
      <c r="D1351" s="107">
        <v>4</v>
      </c>
      <c r="E1351" s="107">
        <v>3</v>
      </c>
      <c r="F1351" s="107" t="s">
        <v>313</v>
      </c>
      <c r="G1351" s="116" t="str">
        <f>第2表01元データ!AF72</f>
        <v>-</v>
      </c>
      <c r="H1351" s="107" t="str">
        <f t="shared" si="568"/>
        <v>-</v>
      </c>
      <c r="I1351" s="108" t="str">
        <f t="shared" si="569"/>
        <v>-</v>
      </c>
      <c r="J1351" s="102"/>
      <c r="K1351" s="114" t="s">
        <v>100</v>
      </c>
      <c r="L1351" s="106">
        <v>211</v>
      </c>
      <c r="M1351" s="107">
        <v>198</v>
      </c>
      <c r="N1351" s="107">
        <v>190</v>
      </c>
      <c r="O1351" s="107">
        <v>170</v>
      </c>
      <c r="P1351" s="116">
        <f>第2表01元データ!AG72</f>
        <v>67</v>
      </c>
      <c r="Q1351" s="107">
        <f t="shared" si="570"/>
        <v>-103</v>
      </c>
      <c r="R1351" s="108">
        <f t="shared" si="571"/>
        <v>-60.588235294117645</v>
      </c>
      <c r="S1351" s="108"/>
      <c r="T1351" s="100">
        <v>207</v>
      </c>
      <c r="W1351" s="100" t="s">
        <v>361</v>
      </c>
      <c r="X1351" s="100">
        <v>3</v>
      </c>
      <c r="Y1351" s="100">
        <v>2</v>
      </c>
      <c r="Z1351" s="100">
        <v>4</v>
      </c>
      <c r="AA1351" s="100">
        <v>3</v>
      </c>
      <c r="AC1351" s="100" t="s">
        <v>361</v>
      </c>
      <c r="AD1351" s="100">
        <v>203</v>
      </c>
      <c r="AE1351" s="100">
        <v>211</v>
      </c>
      <c r="AF1351" s="100">
        <v>198</v>
      </c>
      <c r="AG1351" s="100">
        <v>190</v>
      </c>
      <c r="AJ1351" s="100" t="str">
        <f t="shared" si="566"/>
        <v>●</v>
      </c>
      <c r="AK1351" s="100" t="str">
        <f t="shared" si="564"/>
        <v>●</v>
      </c>
      <c r="AL1351" s="100" t="str">
        <f t="shared" si="564"/>
        <v>●</v>
      </c>
      <c r="AM1351" s="100" t="str">
        <f t="shared" si="564"/>
        <v>●</v>
      </c>
      <c r="AP1351" s="100" t="str">
        <f t="shared" si="567"/>
        <v>●</v>
      </c>
      <c r="AQ1351" s="100" t="str">
        <f t="shared" si="565"/>
        <v>●</v>
      </c>
      <c r="AR1351" s="100" t="str">
        <f t="shared" si="565"/>
        <v>●</v>
      </c>
      <c r="AS1351" s="100" t="str">
        <f t="shared" si="565"/>
        <v>●</v>
      </c>
    </row>
    <row r="1352" spans="2:45" s="100" customFormat="1" ht="14.25" customHeight="1">
      <c r="B1352" s="102" t="s">
        <v>118</v>
      </c>
      <c r="C1352" s="106">
        <v>2</v>
      </c>
      <c r="D1352" s="107">
        <v>3</v>
      </c>
      <c r="E1352" s="107">
        <v>2</v>
      </c>
      <c r="F1352" s="107">
        <v>2</v>
      </c>
      <c r="G1352" s="116">
        <f>第2表01元データ!AF73</f>
        <v>2</v>
      </c>
      <c r="H1352" s="107">
        <f t="shared" si="568"/>
        <v>0</v>
      </c>
      <c r="I1352" s="108">
        <f t="shared" si="569"/>
        <v>0</v>
      </c>
      <c r="J1352" s="102"/>
      <c r="K1352" s="114" t="s">
        <v>118</v>
      </c>
      <c r="L1352" s="106">
        <v>201</v>
      </c>
      <c r="M1352" s="107">
        <v>174</v>
      </c>
      <c r="N1352" s="107">
        <v>175</v>
      </c>
      <c r="O1352" s="107">
        <v>169</v>
      </c>
      <c r="P1352" s="116">
        <f>第2表01元データ!AG73</f>
        <v>105</v>
      </c>
      <c r="Q1352" s="107">
        <f t="shared" si="570"/>
        <v>-64</v>
      </c>
      <c r="R1352" s="108">
        <f t="shared" si="571"/>
        <v>-37.869822485207102</v>
      </c>
      <c r="S1352" s="108"/>
      <c r="T1352" s="100">
        <v>208</v>
      </c>
      <c r="W1352" s="100" t="s">
        <v>362</v>
      </c>
      <c r="X1352" s="100">
        <v>3</v>
      </c>
      <c r="Y1352" s="100">
        <v>2</v>
      </c>
      <c r="Z1352" s="100">
        <v>3</v>
      </c>
      <c r="AA1352" s="100">
        <v>2</v>
      </c>
      <c r="AC1352" s="100" t="s">
        <v>362</v>
      </c>
      <c r="AD1352" s="100">
        <v>285</v>
      </c>
      <c r="AE1352" s="100">
        <v>201</v>
      </c>
      <c r="AF1352" s="100">
        <v>174</v>
      </c>
      <c r="AG1352" s="100">
        <v>175</v>
      </c>
      <c r="AJ1352" s="100" t="str">
        <f t="shared" si="566"/>
        <v>●</v>
      </c>
      <c r="AK1352" s="100" t="str">
        <f t="shared" si="564"/>
        <v>●</v>
      </c>
      <c r="AL1352" s="100" t="str">
        <f t="shared" si="564"/>
        <v>●</v>
      </c>
      <c r="AM1352" s="100" t="str">
        <f t="shared" si="564"/>
        <v>○</v>
      </c>
      <c r="AP1352" s="100" t="str">
        <f t="shared" si="567"/>
        <v>●</v>
      </c>
      <c r="AQ1352" s="100" t="str">
        <f t="shared" si="565"/>
        <v>●</v>
      </c>
      <c r="AR1352" s="100" t="str">
        <f t="shared" si="565"/>
        <v>●</v>
      </c>
      <c r="AS1352" s="100" t="str">
        <f t="shared" si="565"/>
        <v>●</v>
      </c>
    </row>
    <row r="1353" spans="2:45" s="100" customFormat="1" ht="14.25" customHeight="1">
      <c r="B1353" s="102" t="s">
        <v>101</v>
      </c>
      <c r="C1353" s="106">
        <v>3</v>
      </c>
      <c r="D1353" s="107">
        <v>1</v>
      </c>
      <c r="E1353" s="107">
        <v>2</v>
      </c>
      <c r="F1353" s="107">
        <v>3</v>
      </c>
      <c r="G1353" s="116" t="str">
        <f>第2表01元データ!AF74</f>
        <v>-</v>
      </c>
      <c r="H1353" s="107">
        <f t="shared" si="568"/>
        <v>-3</v>
      </c>
      <c r="I1353" s="108" t="str">
        <f t="shared" si="569"/>
        <v>皆減</v>
      </c>
      <c r="J1353" s="102"/>
      <c r="K1353" s="114" t="s">
        <v>101</v>
      </c>
      <c r="L1353" s="106">
        <v>276</v>
      </c>
      <c r="M1353" s="107">
        <v>185</v>
      </c>
      <c r="N1353" s="107">
        <v>176</v>
      </c>
      <c r="O1353" s="107">
        <v>176</v>
      </c>
      <c r="P1353" s="116">
        <f>第2表01元データ!AG74</f>
        <v>163</v>
      </c>
      <c r="Q1353" s="107">
        <f t="shared" si="570"/>
        <v>-13</v>
      </c>
      <c r="R1353" s="108">
        <f t="shared" si="571"/>
        <v>-7.3863636363636367</v>
      </c>
      <c r="S1353" s="108"/>
      <c r="T1353" s="100">
        <v>209</v>
      </c>
      <c r="W1353" s="100" t="s">
        <v>363</v>
      </c>
      <c r="X1353" s="100">
        <v>12</v>
      </c>
      <c r="Y1353" s="100">
        <v>3</v>
      </c>
      <c r="Z1353" s="100">
        <v>1</v>
      </c>
      <c r="AA1353" s="100">
        <v>2</v>
      </c>
      <c r="AC1353" s="100" t="s">
        <v>363</v>
      </c>
      <c r="AD1353" s="100">
        <v>347</v>
      </c>
      <c r="AE1353" s="100">
        <v>276</v>
      </c>
      <c r="AF1353" s="100">
        <v>185</v>
      </c>
      <c r="AG1353" s="100">
        <v>176</v>
      </c>
      <c r="AJ1353" s="100" t="str">
        <f t="shared" si="566"/>
        <v>●</v>
      </c>
      <c r="AK1353" s="100" t="str">
        <f t="shared" si="564"/>
        <v>●</v>
      </c>
      <c r="AL1353" s="100" t="str">
        <f>IF(E1353=Z1353,"○","●")</f>
        <v>●</v>
      </c>
      <c r="AM1353" s="100" t="str">
        <f t="shared" si="564"/>
        <v>●</v>
      </c>
      <c r="AP1353" s="100" t="str">
        <f t="shared" si="567"/>
        <v>●</v>
      </c>
      <c r="AQ1353" s="100" t="str">
        <f t="shared" si="565"/>
        <v>●</v>
      </c>
      <c r="AR1353" s="100" t="str">
        <f t="shared" si="565"/>
        <v>●</v>
      </c>
      <c r="AS1353" s="100" t="str">
        <f t="shared" si="565"/>
        <v>○</v>
      </c>
    </row>
    <row r="1354" spans="2:45" s="100" customFormat="1" ht="14.25" customHeight="1">
      <c r="B1354" s="102" t="s">
        <v>102</v>
      </c>
      <c r="C1354" s="106">
        <v>11</v>
      </c>
      <c r="D1354" s="107">
        <v>4</v>
      </c>
      <c r="E1354" s="107">
        <v>3</v>
      </c>
      <c r="F1354" s="107">
        <v>1</v>
      </c>
      <c r="G1354" s="116">
        <f>第2表01元データ!AF75</f>
        <v>3</v>
      </c>
      <c r="H1354" s="107">
        <f t="shared" si="568"/>
        <v>2</v>
      </c>
      <c r="I1354" s="108">
        <f t="shared" si="569"/>
        <v>200</v>
      </c>
      <c r="J1354" s="102"/>
      <c r="K1354" s="114" t="s">
        <v>102</v>
      </c>
      <c r="L1354" s="106">
        <v>322</v>
      </c>
      <c r="M1354" s="107">
        <v>265</v>
      </c>
      <c r="N1354" s="107">
        <v>178</v>
      </c>
      <c r="O1354" s="107">
        <v>181</v>
      </c>
      <c r="P1354" s="116">
        <f>第2表01元データ!AG75</f>
        <v>160</v>
      </c>
      <c r="Q1354" s="107">
        <f t="shared" si="570"/>
        <v>-21</v>
      </c>
      <c r="R1354" s="108">
        <f t="shared" si="571"/>
        <v>-11.602209944751381</v>
      </c>
      <c r="S1354" s="108"/>
      <c r="T1354" s="100">
        <v>210</v>
      </c>
      <c r="W1354" s="100" t="s">
        <v>364</v>
      </c>
      <c r="X1354" s="100">
        <v>8</v>
      </c>
      <c r="Y1354" s="100">
        <v>11</v>
      </c>
      <c r="Z1354" s="100">
        <v>4</v>
      </c>
      <c r="AA1354" s="100">
        <v>3</v>
      </c>
      <c r="AC1354" s="100" t="s">
        <v>364</v>
      </c>
      <c r="AD1354" s="100">
        <v>324</v>
      </c>
      <c r="AE1354" s="100">
        <v>322</v>
      </c>
      <c r="AF1354" s="100">
        <v>265</v>
      </c>
      <c r="AG1354" s="100">
        <v>178</v>
      </c>
      <c r="AJ1354" s="100" t="str">
        <f t="shared" si="566"/>
        <v>●</v>
      </c>
      <c r="AK1354" s="100" t="str">
        <f t="shared" si="564"/>
        <v>●</v>
      </c>
      <c r="AL1354" s="100" t="str">
        <f t="shared" si="564"/>
        <v>●</v>
      </c>
      <c r="AM1354" s="100" t="str">
        <f t="shared" si="564"/>
        <v>●</v>
      </c>
      <c r="AP1354" s="100" t="str">
        <f t="shared" si="567"/>
        <v>●</v>
      </c>
      <c r="AQ1354" s="100" t="str">
        <f t="shared" si="565"/>
        <v>●</v>
      </c>
      <c r="AR1354" s="100" t="str">
        <f t="shared" si="565"/>
        <v>●</v>
      </c>
      <c r="AS1354" s="100" t="str">
        <f t="shared" si="565"/>
        <v>●</v>
      </c>
    </row>
    <row r="1355" spans="2:45" s="100" customFormat="1" ht="14.25" customHeight="1">
      <c r="B1355" s="102" t="s">
        <v>103</v>
      </c>
      <c r="C1355" s="106">
        <v>8</v>
      </c>
      <c r="D1355" s="107">
        <v>9</v>
      </c>
      <c r="E1355" s="107">
        <v>5</v>
      </c>
      <c r="F1355" s="107">
        <v>3</v>
      </c>
      <c r="G1355" s="116">
        <f>第2表01元データ!AF76</f>
        <v>2</v>
      </c>
      <c r="H1355" s="107">
        <f t="shared" si="568"/>
        <v>-1</v>
      </c>
      <c r="I1355" s="108">
        <f t="shared" si="569"/>
        <v>-33.333333333333329</v>
      </c>
      <c r="J1355" s="102"/>
      <c r="K1355" s="114" t="s">
        <v>103</v>
      </c>
      <c r="L1355" s="106">
        <v>290</v>
      </c>
      <c r="M1355" s="107">
        <v>333</v>
      </c>
      <c r="N1355" s="107">
        <v>253</v>
      </c>
      <c r="O1355" s="107">
        <v>183</v>
      </c>
      <c r="P1355" s="116">
        <f>第2表01元データ!AG76</f>
        <v>161</v>
      </c>
      <c r="Q1355" s="107">
        <f t="shared" si="570"/>
        <v>-22</v>
      </c>
      <c r="R1355" s="108">
        <f t="shared" si="571"/>
        <v>-12.021857923497267</v>
      </c>
      <c r="S1355" s="108"/>
      <c r="T1355" s="100">
        <v>211</v>
      </c>
      <c r="W1355" s="100" t="s">
        <v>365</v>
      </c>
      <c r="X1355" s="100">
        <v>9</v>
      </c>
      <c r="Y1355" s="100">
        <v>8</v>
      </c>
      <c r="Z1355" s="100">
        <v>9</v>
      </c>
      <c r="AA1355" s="100">
        <v>5</v>
      </c>
      <c r="AC1355" s="100" t="s">
        <v>365</v>
      </c>
      <c r="AD1355" s="100">
        <v>306</v>
      </c>
      <c r="AE1355" s="100">
        <v>290</v>
      </c>
      <c r="AF1355" s="100">
        <v>333</v>
      </c>
      <c r="AG1355" s="100">
        <v>253</v>
      </c>
      <c r="AJ1355" s="100" t="str">
        <f t="shared" si="566"/>
        <v>●</v>
      </c>
      <c r="AK1355" s="100" t="str">
        <f t="shared" si="564"/>
        <v>●</v>
      </c>
      <c r="AL1355" s="100" t="str">
        <f t="shared" si="564"/>
        <v>●</v>
      </c>
      <c r="AM1355" s="100" t="str">
        <f t="shared" si="564"/>
        <v>●</v>
      </c>
      <c r="AP1355" s="100" t="str">
        <f t="shared" si="567"/>
        <v>●</v>
      </c>
      <c r="AQ1355" s="100" t="str">
        <f t="shared" si="565"/>
        <v>●</v>
      </c>
      <c r="AR1355" s="100" t="str">
        <f t="shared" si="565"/>
        <v>●</v>
      </c>
      <c r="AS1355" s="100" t="str">
        <f t="shared" si="565"/>
        <v>●</v>
      </c>
    </row>
    <row r="1356" spans="2:45" s="100" customFormat="1" ht="14.25" customHeight="1">
      <c r="B1356" s="102" t="s">
        <v>104</v>
      </c>
      <c r="C1356" s="106">
        <v>9</v>
      </c>
      <c r="D1356" s="107">
        <v>5</v>
      </c>
      <c r="E1356" s="107">
        <v>9</v>
      </c>
      <c r="F1356" s="107">
        <v>4</v>
      </c>
      <c r="G1356" s="116">
        <f>第2表01元データ!AF77</f>
        <v>1</v>
      </c>
      <c r="H1356" s="107">
        <f t="shared" si="568"/>
        <v>-3</v>
      </c>
      <c r="I1356" s="108">
        <f t="shared" si="569"/>
        <v>-75</v>
      </c>
      <c r="J1356" s="102"/>
      <c r="K1356" s="114" t="s">
        <v>104</v>
      </c>
      <c r="L1356" s="106">
        <v>292</v>
      </c>
      <c r="M1356" s="107">
        <v>276</v>
      </c>
      <c r="N1356" s="107">
        <v>319</v>
      </c>
      <c r="O1356" s="107">
        <v>247</v>
      </c>
      <c r="P1356" s="116">
        <f>第2表01元データ!AG77</f>
        <v>156</v>
      </c>
      <c r="Q1356" s="107">
        <f t="shared" si="570"/>
        <v>-91</v>
      </c>
      <c r="R1356" s="108">
        <f t="shared" si="571"/>
        <v>-36.84210526315789</v>
      </c>
      <c r="S1356" s="108"/>
      <c r="T1356" s="100">
        <v>212</v>
      </c>
      <c r="W1356" s="100" t="s">
        <v>366</v>
      </c>
      <c r="X1356" s="100">
        <v>16</v>
      </c>
      <c r="Y1356" s="100">
        <v>9</v>
      </c>
      <c r="Z1356" s="100">
        <v>5</v>
      </c>
      <c r="AA1356" s="100">
        <v>9</v>
      </c>
      <c r="AC1356" s="100" t="s">
        <v>366</v>
      </c>
      <c r="AD1356" s="100">
        <v>340</v>
      </c>
      <c r="AE1356" s="100">
        <v>292</v>
      </c>
      <c r="AF1356" s="100">
        <v>276</v>
      </c>
      <c r="AG1356" s="100">
        <v>319</v>
      </c>
      <c r="AJ1356" s="100" t="str">
        <f t="shared" si="566"/>
        <v>●</v>
      </c>
      <c r="AK1356" s="100" t="str">
        <f t="shared" si="564"/>
        <v>●</v>
      </c>
      <c r="AL1356" s="100" t="str">
        <f t="shared" si="564"/>
        <v>●</v>
      </c>
      <c r="AM1356" s="100" t="str">
        <f t="shared" si="564"/>
        <v>●</v>
      </c>
      <c r="AP1356" s="100" t="str">
        <f t="shared" si="567"/>
        <v>●</v>
      </c>
      <c r="AQ1356" s="100" t="str">
        <f t="shared" si="565"/>
        <v>●</v>
      </c>
      <c r="AR1356" s="100" t="str">
        <f t="shared" si="565"/>
        <v>●</v>
      </c>
      <c r="AS1356" s="100" t="str">
        <f t="shared" si="565"/>
        <v>●</v>
      </c>
    </row>
    <row r="1357" spans="2:45" s="100" customFormat="1" ht="14.25" customHeight="1">
      <c r="B1357" s="102" t="s">
        <v>105</v>
      </c>
      <c r="C1357" s="106">
        <v>11</v>
      </c>
      <c r="D1357" s="107">
        <v>9</v>
      </c>
      <c r="E1357" s="107">
        <v>6</v>
      </c>
      <c r="F1357" s="107">
        <v>7</v>
      </c>
      <c r="G1357" s="116">
        <f>第2表01元データ!AF78</f>
        <v>4</v>
      </c>
      <c r="H1357" s="107">
        <f t="shared" si="568"/>
        <v>-3</v>
      </c>
      <c r="I1357" s="108">
        <f t="shared" si="569"/>
        <v>-42.857142857142854</v>
      </c>
      <c r="J1357" s="102"/>
      <c r="K1357" s="114" t="s">
        <v>105</v>
      </c>
      <c r="L1357" s="106">
        <v>309</v>
      </c>
      <c r="M1357" s="107">
        <v>269</v>
      </c>
      <c r="N1357" s="107">
        <v>273</v>
      </c>
      <c r="O1357" s="107">
        <v>314</v>
      </c>
      <c r="P1357" s="116">
        <f>第2表01元データ!AG78</f>
        <v>172</v>
      </c>
      <c r="Q1357" s="107">
        <f t="shared" si="570"/>
        <v>-142</v>
      </c>
      <c r="R1357" s="108">
        <f t="shared" si="571"/>
        <v>-45.222929936305732</v>
      </c>
      <c r="S1357" s="108"/>
      <c r="T1357" s="100">
        <v>213</v>
      </c>
      <c r="W1357" s="100" t="s">
        <v>367</v>
      </c>
      <c r="X1357" s="100">
        <v>5</v>
      </c>
      <c r="Y1357" s="100">
        <v>11</v>
      </c>
      <c r="Z1357" s="100">
        <v>9</v>
      </c>
      <c r="AA1357" s="100">
        <v>6</v>
      </c>
      <c r="AC1357" s="100" t="s">
        <v>367</v>
      </c>
      <c r="AD1357" s="100">
        <v>330</v>
      </c>
      <c r="AE1357" s="100">
        <v>309</v>
      </c>
      <c r="AF1357" s="100">
        <v>269</v>
      </c>
      <c r="AG1357" s="100">
        <v>273</v>
      </c>
      <c r="AJ1357" s="100" t="str">
        <f t="shared" si="566"/>
        <v>●</v>
      </c>
      <c r="AK1357" s="100" t="str">
        <f t="shared" si="564"/>
        <v>●</v>
      </c>
      <c r="AL1357" s="100" t="str">
        <f t="shared" si="564"/>
        <v>●</v>
      </c>
      <c r="AM1357" s="100" t="str">
        <f t="shared" si="564"/>
        <v>●</v>
      </c>
      <c r="AP1357" s="100" t="str">
        <f t="shared" si="567"/>
        <v>●</v>
      </c>
      <c r="AQ1357" s="100" t="str">
        <f t="shared" si="565"/>
        <v>●</v>
      </c>
      <c r="AR1357" s="100" t="str">
        <f t="shared" si="565"/>
        <v>●</v>
      </c>
      <c r="AS1357" s="100" t="str">
        <f t="shared" si="565"/>
        <v>●</v>
      </c>
    </row>
    <row r="1358" spans="2:45" s="100" customFormat="1" ht="14.25" customHeight="1">
      <c r="B1358" s="102" t="s">
        <v>106</v>
      </c>
      <c r="C1358" s="106">
        <v>4</v>
      </c>
      <c r="D1358" s="107">
        <v>9</v>
      </c>
      <c r="E1358" s="107">
        <v>10</v>
      </c>
      <c r="F1358" s="107">
        <v>6</v>
      </c>
      <c r="G1358" s="116">
        <f>第2表01元データ!AF79</f>
        <v>3</v>
      </c>
      <c r="H1358" s="107">
        <f t="shared" si="568"/>
        <v>-3</v>
      </c>
      <c r="I1358" s="108">
        <f t="shared" si="569"/>
        <v>-50</v>
      </c>
      <c r="J1358" s="102"/>
      <c r="K1358" s="114" t="s">
        <v>106</v>
      </c>
      <c r="L1358" s="106">
        <v>300</v>
      </c>
      <c r="M1358" s="107">
        <v>288</v>
      </c>
      <c r="N1358" s="107">
        <v>251</v>
      </c>
      <c r="O1358" s="107">
        <v>253</v>
      </c>
      <c r="P1358" s="116">
        <f>第2表01元データ!AG79</f>
        <v>235</v>
      </c>
      <c r="Q1358" s="107">
        <f t="shared" si="570"/>
        <v>-18</v>
      </c>
      <c r="R1358" s="108">
        <f t="shared" si="571"/>
        <v>-7.1146245059288544</v>
      </c>
      <c r="S1358" s="108"/>
      <c r="T1358" s="100">
        <v>214</v>
      </c>
      <c r="W1358" s="100" t="s">
        <v>368</v>
      </c>
      <c r="X1358" s="100">
        <v>8</v>
      </c>
      <c r="Y1358" s="100">
        <v>4</v>
      </c>
      <c r="Z1358" s="100">
        <v>9</v>
      </c>
      <c r="AA1358" s="100">
        <v>10</v>
      </c>
      <c r="AC1358" s="100" t="s">
        <v>368</v>
      </c>
      <c r="AD1358" s="100">
        <v>311</v>
      </c>
      <c r="AE1358" s="100">
        <v>300</v>
      </c>
      <c r="AF1358" s="100">
        <v>288</v>
      </c>
      <c r="AG1358" s="100">
        <v>251</v>
      </c>
      <c r="AJ1358" s="100" t="str">
        <f t="shared" si="566"/>
        <v>●</v>
      </c>
      <c r="AK1358" s="100" t="str">
        <f t="shared" si="564"/>
        <v>●</v>
      </c>
      <c r="AL1358" s="100" t="str">
        <f t="shared" si="564"/>
        <v>●</v>
      </c>
      <c r="AM1358" s="100" t="str">
        <f t="shared" si="564"/>
        <v>●</v>
      </c>
      <c r="AP1358" s="100" t="str">
        <f t="shared" si="567"/>
        <v>●</v>
      </c>
      <c r="AQ1358" s="100" t="str">
        <f t="shared" si="565"/>
        <v>●</v>
      </c>
      <c r="AR1358" s="100" t="str">
        <f t="shared" si="565"/>
        <v>●</v>
      </c>
      <c r="AS1358" s="100" t="str">
        <f t="shared" si="565"/>
        <v>●</v>
      </c>
    </row>
    <row r="1359" spans="2:45" s="100" customFormat="1" ht="14.25" customHeight="1">
      <c r="B1359" s="102" t="s">
        <v>107</v>
      </c>
      <c r="C1359" s="106">
        <v>9</v>
      </c>
      <c r="D1359" s="107">
        <v>3</v>
      </c>
      <c r="E1359" s="107">
        <v>7</v>
      </c>
      <c r="F1359" s="107">
        <v>9</v>
      </c>
      <c r="G1359" s="116">
        <f>第2表01元データ!AF80</f>
        <v>4</v>
      </c>
      <c r="H1359" s="107">
        <f t="shared" si="568"/>
        <v>-5</v>
      </c>
      <c r="I1359" s="108">
        <f t="shared" si="569"/>
        <v>-55.555555555555557</v>
      </c>
      <c r="J1359" s="102"/>
      <c r="K1359" s="114" t="s">
        <v>107</v>
      </c>
      <c r="L1359" s="106">
        <v>269</v>
      </c>
      <c r="M1359" s="107">
        <v>287</v>
      </c>
      <c r="N1359" s="107">
        <v>255</v>
      </c>
      <c r="O1359" s="107">
        <v>235</v>
      </c>
      <c r="P1359" s="116">
        <f>第2表01元データ!AG80</f>
        <v>286</v>
      </c>
      <c r="Q1359" s="107">
        <f t="shared" si="570"/>
        <v>51</v>
      </c>
      <c r="R1359" s="108">
        <f t="shared" si="571"/>
        <v>21.702127659574469</v>
      </c>
      <c r="S1359" s="108"/>
      <c r="T1359" s="100">
        <v>215</v>
      </c>
      <c r="W1359" s="100" t="s">
        <v>369</v>
      </c>
      <c r="X1359" s="100">
        <v>14</v>
      </c>
      <c r="Y1359" s="100">
        <v>9</v>
      </c>
      <c r="Z1359" s="100">
        <v>3</v>
      </c>
      <c r="AA1359" s="100">
        <v>7</v>
      </c>
      <c r="AC1359" s="100" t="s">
        <v>369</v>
      </c>
      <c r="AD1359" s="100">
        <v>221</v>
      </c>
      <c r="AE1359" s="100">
        <v>269</v>
      </c>
      <c r="AF1359" s="100">
        <v>287</v>
      </c>
      <c r="AG1359" s="100">
        <v>255</v>
      </c>
      <c r="AJ1359" s="100" t="str">
        <f t="shared" si="566"/>
        <v>●</v>
      </c>
      <c r="AK1359" s="100" t="str">
        <f t="shared" si="564"/>
        <v>●</v>
      </c>
      <c r="AL1359" s="100" t="str">
        <f t="shared" si="564"/>
        <v>●</v>
      </c>
      <c r="AM1359" s="100" t="str">
        <f t="shared" si="564"/>
        <v>●</v>
      </c>
      <c r="AP1359" s="100" t="str">
        <f t="shared" si="567"/>
        <v>●</v>
      </c>
      <c r="AQ1359" s="100" t="str">
        <f t="shared" si="565"/>
        <v>●</v>
      </c>
      <c r="AR1359" s="100" t="str">
        <f t="shared" si="565"/>
        <v>●</v>
      </c>
      <c r="AS1359" s="100" t="str">
        <f t="shared" si="565"/>
        <v>●</v>
      </c>
    </row>
    <row r="1360" spans="2:45" s="100" customFormat="1" ht="14.25" customHeight="1">
      <c r="B1360" s="102" t="s">
        <v>108</v>
      </c>
      <c r="C1360" s="106">
        <v>13</v>
      </c>
      <c r="D1360" s="107">
        <v>10</v>
      </c>
      <c r="E1360" s="107">
        <v>6</v>
      </c>
      <c r="F1360" s="107">
        <v>3</v>
      </c>
      <c r="G1360" s="116">
        <f>第2表01元データ!AF81</f>
        <v>2</v>
      </c>
      <c r="H1360" s="107">
        <f t="shared" si="568"/>
        <v>-1</v>
      </c>
      <c r="I1360" s="108">
        <f t="shared" si="569"/>
        <v>-33.333333333333329</v>
      </c>
      <c r="J1360" s="102"/>
      <c r="K1360" s="114" t="s">
        <v>108</v>
      </c>
      <c r="L1360" s="106">
        <v>183</v>
      </c>
      <c r="M1360" s="107">
        <v>231</v>
      </c>
      <c r="N1360" s="107">
        <v>244</v>
      </c>
      <c r="O1360" s="107">
        <v>238</v>
      </c>
      <c r="P1360" s="116">
        <f>第2表01元データ!AG81</f>
        <v>223</v>
      </c>
      <c r="Q1360" s="107">
        <f t="shared" si="570"/>
        <v>-15</v>
      </c>
      <c r="R1360" s="108">
        <f t="shared" si="571"/>
        <v>-6.3025210084033612</v>
      </c>
      <c r="S1360" s="108"/>
      <c r="T1360" s="100">
        <v>216</v>
      </c>
      <c r="W1360" s="100" t="s">
        <v>370</v>
      </c>
      <c r="X1360" s="100">
        <v>8</v>
      </c>
      <c r="Y1360" s="100">
        <v>13</v>
      </c>
      <c r="Z1360" s="100">
        <v>10</v>
      </c>
      <c r="AA1360" s="100">
        <v>6</v>
      </c>
      <c r="AC1360" s="100" t="s">
        <v>370</v>
      </c>
      <c r="AD1360" s="100">
        <v>180</v>
      </c>
      <c r="AE1360" s="100">
        <v>183</v>
      </c>
      <c r="AF1360" s="100">
        <v>231</v>
      </c>
      <c r="AG1360" s="100">
        <v>244</v>
      </c>
      <c r="AJ1360" s="100" t="str">
        <f t="shared" si="566"/>
        <v>●</v>
      </c>
      <c r="AK1360" s="100" t="str">
        <f t="shared" si="564"/>
        <v>●</v>
      </c>
      <c r="AL1360" s="100" t="str">
        <f t="shared" si="564"/>
        <v>●</v>
      </c>
      <c r="AM1360" s="100" t="str">
        <f t="shared" si="564"/>
        <v>●</v>
      </c>
      <c r="AP1360" s="100" t="str">
        <f t="shared" si="567"/>
        <v>●</v>
      </c>
      <c r="AQ1360" s="100" t="str">
        <f t="shared" si="565"/>
        <v>●</v>
      </c>
      <c r="AR1360" s="100" t="str">
        <f t="shared" si="565"/>
        <v>●</v>
      </c>
      <c r="AS1360" s="100" t="str">
        <f t="shared" si="565"/>
        <v>●</v>
      </c>
    </row>
    <row r="1361" spans="2:45" s="100" customFormat="1" ht="14.25" customHeight="1">
      <c r="B1361" s="102" t="s">
        <v>109</v>
      </c>
      <c r="C1361" s="106">
        <v>4</v>
      </c>
      <c r="D1361" s="107">
        <v>9</v>
      </c>
      <c r="E1361" s="107">
        <v>6</v>
      </c>
      <c r="F1361" s="107">
        <v>4</v>
      </c>
      <c r="G1361" s="116">
        <f>第2表01元データ!AF82</f>
        <v>3</v>
      </c>
      <c r="H1361" s="107">
        <f t="shared" si="568"/>
        <v>-1</v>
      </c>
      <c r="I1361" s="108">
        <f t="shared" si="569"/>
        <v>-25</v>
      </c>
      <c r="J1361" s="102"/>
      <c r="K1361" s="114" t="s">
        <v>109</v>
      </c>
      <c r="L1361" s="106">
        <v>120</v>
      </c>
      <c r="M1361" s="107">
        <v>157</v>
      </c>
      <c r="N1361" s="107">
        <v>179</v>
      </c>
      <c r="O1361" s="107">
        <v>193</v>
      </c>
      <c r="P1361" s="116">
        <f>第2表01元データ!AG82</f>
        <v>184</v>
      </c>
      <c r="Q1361" s="107">
        <f t="shared" si="570"/>
        <v>-9</v>
      </c>
      <c r="R1361" s="108">
        <f t="shared" si="571"/>
        <v>-4.6632124352331603</v>
      </c>
      <c r="S1361" s="108"/>
      <c r="T1361" s="100">
        <v>217</v>
      </c>
      <c r="W1361" s="100" t="s">
        <v>371</v>
      </c>
      <c r="X1361" s="100">
        <v>5</v>
      </c>
      <c r="Y1361" s="100">
        <v>4</v>
      </c>
      <c r="Z1361" s="100">
        <v>9</v>
      </c>
      <c r="AA1361" s="100">
        <v>6</v>
      </c>
      <c r="AC1361" s="100" t="s">
        <v>371</v>
      </c>
      <c r="AD1361" s="100">
        <v>99</v>
      </c>
      <c r="AE1361" s="100">
        <v>120</v>
      </c>
      <c r="AF1361" s="100">
        <v>157</v>
      </c>
      <c r="AG1361" s="100">
        <v>179</v>
      </c>
      <c r="AJ1361" s="100" t="str">
        <f t="shared" si="566"/>
        <v>●</v>
      </c>
      <c r="AK1361" s="100" t="str">
        <f t="shared" si="564"/>
        <v>●</v>
      </c>
      <c r="AL1361" s="100" t="str">
        <f t="shared" si="564"/>
        <v>●</v>
      </c>
      <c r="AM1361" s="100" t="str">
        <f t="shared" si="564"/>
        <v>●</v>
      </c>
      <c r="AP1361" s="100" t="str">
        <f t="shared" si="567"/>
        <v>●</v>
      </c>
      <c r="AQ1361" s="100" t="str">
        <f t="shared" si="565"/>
        <v>●</v>
      </c>
      <c r="AR1361" s="100" t="str">
        <f t="shared" si="565"/>
        <v>●</v>
      </c>
      <c r="AS1361" s="100" t="str">
        <f t="shared" si="565"/>
        <v>●</v>
      </c>
    </row>
    <row r="1362" spans="2:45" s="100" customFormat="1" ht="14.25" customHeight="1">
      <c r="B1362" s="102" t="s">
        <v>110</v>
      </c>
      <c r="C1362" s="115">
        <v>1</v>
      </c>
      <c r="D1362" s="107">
        <v>4</v>
      </c>
      <c r="E1362" s="107">
        <v>9</v>
      </c>
      <c r="F1362" s="107">
        <v>4</v>
      </c>
      <c r="G1362" s="116">
        <f>第2表01元データ!AF83</f>
        <v>1</v>
      </c>
      <c r="H1362" s="107">
        <f t="shared" si="568"/>
        <v>-3</v>
      </c>
      <c r="I1362" s="108">
        <f t="shared" si="569"/>
        <v>-75</v>
      </c>
      <c r="J1362" s="102"/>
      <c r="K1362" s="114" t="s">
        <v>110</v>
      </c>
      <c r="L1362" s="106">
        <v>99</v>
      </c>
      <c r="M1362" s="107">
        <v>87</v>
      </c>
      <c r="N1362" s="107">
        <v>130</v>
      </c>
      <c r="O1362" s="107">
        <v>180</v>
      </c>
      <c r="P1362" s="116">
        <f>第2表01元データ!AG83</f>
        <v>262</v>
      </c>
      <c r="Q1362" s="107">
        <f t="shared" si="570"/>
        <v>82</v>
      </c>
      <c r="R1362" s="108">
        <f t="shared" si="571"/>
        <v>45.555555555555557</v>
      </c>
      <c r="S1362" s="108"/>
      <c r="T1362" s="100">
        <v>218</v>
      </c>
      <c r="W1362" s="100" t="s">
        <v>378</v>
      </c>
      <c r="X1362" s="100" t="s">
        <v>313</v>
      </c>
      <c r="Y1362" s="100">
        <v>1</v>
      </c>
      <c r="Z1362" s="100">
        <v>4</v>
      </c>
      <c r="AA1362" s="100">
        <v>9</v>
      </c>
      <c r="AC1362" s="100" t="s">
        <v>378</v>
      </c>
      <c r="AD1362" s="100">
        <v>66</v>
      </c>
      <c r="AE1362" s="100">
        <v>99</v>
      </c>
      <c r="AF1362" s="100">
        <v>87</v>
      </c>
      <c r="AG1362" s="100">
        <v>130</v>
      </c>
      <c r="AJ1362" s="100" t="str">
        <f t="shared" si="566"/>
        <v>●</v>
      </c>
      <c r="AK1362" s="100" t="str">
        <f t="shared" si="564"/>
        <v>●</v>
      </c>
      <c r="AL1362" s="100" t="str">
        <f t="shared" si="564"/>
        <v>●</v>
      </c>
      <c r="AM1362" s="100" t="str">
        <f t="shared" si="564"/>
        <v>●</v>
      </c>
      <c r="AP1362" s="100" t="str">
        <f t="shared" si="567"/>
        <v>●</v>
      </c>
      <c r="AQ1362" s="100" t="str">
        <f t="shared" si="565"/>
        <v>●</v>
      </c>
      <c r="AR1362" s="100" t="str">
        <f t="shared" si="565"/>
        <v>●</v>
      </c>
      <c r="AS1362" s="100" t="str">
        <f t="shared" si="565"/>
        <v>●</v>
      </c>
    </row>
    <row r="1363" spans="2:45" s="100" customFormat="1" ht="14.25" customHeight="1">
      <c r="B1363" s="119" t="s">
        <v>111</v>
      </c>
      <c r="C1363" s="120" t="s">
        <v>313</v>
      </c>
      <c r="D1363" s="116" t="s">
        <v>313</v>
      </c>
      <c r="E1363" s="116" t="s">
        <v>313</v>
      </c>
      <c r="F1363" s="116" t="s">
        <v>313</v>
      </c>
      <c r="G1363" s="116">
        <f>第2表01元データ!AF84</f>
        <v>1</v>
      </c>
      <c r="H1363" s="107"/>
      <c r="I1363" s="108"/>
      <c r="K1363" s="119" t="s">
        <v>111</v>
      </c>
      <c r="L1363" s="120" t="s">
        <v>313</v>
      </c>
      <c r="M1363" s="116" t="s">
        <v>313</v>
      </c>
      <c r="N1363" s="116" t="s">
        <v>313</v>
      </c>
      <c r="O1363" s="116" t="s">
        <v>313</v>
      </c>
      <c r="P1363" s="116">
        <f>第2表01元データ!AG84</f>
        <v>20</v>
      </c>
      <c r="Q1363" s="107"/>
      <c r="R1363" s="108"/>
      <c r="T1363" s="100">
        <v>219</v>
      </c>
    </row>
    <row r="1364" spans="2:45" s="100" customFormat="1" ht="14.25" customHeight="1">
      <c r="B1364" s="119" t="s">
        <v>338</v>
      </c>
      <c r="C1364" s="118"/>
      <c r="D1364" s="118"/>
      <c r="E1364" s="118"/>
      <c r="F1364" s="118"/>
      <c r="G1364" s="118"/>
      <c r="H1364" s="118"/>
      <c r="I1364" s="118"/>
      <c r="J1364" s="118"/>
      <c r="K1364" s="118"/>
      <c r="L1364" s="118"/>
      <c r="M1364" s="118"/>
      <c r="N1364" s="118"/>
      <c r="O1364" s="118"/>
      <c r="P1364" s="168"/>
      <c r="W1364" s="100">
        <v>52</v>
      </c>
    </row>
    <row r="1365" spans="2:45" s="100" customFormat="1" ht="14.25" customHeight="1">
      <c r="B1365" s="119"/>
      <c r="C1365" s="118"/>
      <c r="D1365" s="118"/>
      <c r="E1365" s="118"/>
      <c r="F1365" s="118"/>
      <c r="G1365" s="118"/>
      <c r="H1365" s="118"/>
      <c r="I1365" s="118"/>
      <c r="J1365" s="118"/>
      <c r="K1365" s="118"/>
      <c r="L1365" s="118"/>
      <c r="M1365" s="118"/>
      <c r="N1365" s="118"/>
      <c r="O1365" s="118"/>
      <c r="P1365" s="168"/>
    </row>
    <row r="1366" spans="2:45" s="100" customFormat="1" ht="14.25" customHeight="1">
      <c r="B1366" s="119"/>
      <c r="C1366" s="118"/>
      <c r="D1366" s="118"/>
      <c r="E1366" s="118"/>
      <c r="F1366" s="118"/>
      <c r="G1366" s="118"/>
      <c r="H1366" s="118"/>
      <c r="I1366" s="118"/>
      <c r="J1366" s="118"/>
      <c r="K1366" s="118"/>
      <c r="L1366" s="118"/>
      <c r="M1366" s="118"/>
      <c r="N1366" s="118"/>
      <c r="O1366" s="118"/>
      <c r="P1366" s="168"/>
    </row>
    <row r="1367" spans="2:45" s="99" customFormat="1" ht="14.25" customHeight="1">
      <c r="B1367" s="99" t="s">
        <v>261</v>
      </c>
      <c r="K1367" s="99" t="s">
        <v>262</v>
      </c>
      <c r="W1367" s="100"/>
      <c r="X1367" s="100"/>
      <c r="Y1367" s="100"/>
      <c r="Z1367" s="100"/>
      <c r="AA1367" s="100"/>
      <c r="AB1367" s="100"/>
      <c r="AC1367" s="100"/>
      <c r="AD1367" s="100"/>
      <c r="AE1367" s="100"/>
      <c r="AF1367" s="100"/>
      <c r="AG1367" s="100"/>
    </row>
    <row r="1368" spans="2:45" s="100" customFormat="1" ht="14.25" customHeight="1">
      <c r="B1368" s="583" t="s">
        <v>335</v>
      </c>
      <c r="C1368" s="101"/>
      <c r="D1368" s="101"/>
      <c r="E1368" s="101"/>
      <c r="F1368" s="101"/>
      <c r="G1368" s="135"/>
      <c r="H1368" s="131"/>
      <c r="I1368" s="131"/>
      <c r="J1368" s="102"/>
      <c r="K1368" s="583" t="s">
        <v>335</v>
      </c>
      <c r="L1368" s="101"/>
      <c r="M1368" s="101"/>
      <c r="N1368" s="101"/>
      <c r="O1368" s="101"/>
      <c r="P1368" s="135"/>
      <c r="Q1368" s="131"/>
      <c r="R1368" s="131"/>
      <c r="S1368" s="103"/>
    </row>
    <row r="1369" spans="2:45" s="100" customFormat="1" ht="14.25" customHeight="1">
      <c r="B1369" s="584"/>
      <c r="C1369" s="130" t="str">
        <f>$C$4</f>
        <v>平成7年</v>
      </c>
      <c r="D1369" s="130" t="str">
        <f>$D$4</f>
        <v>平成12年</v>
      </c>
      <c r="E1369" s="130" t="str">
        <f>$E$4</f>
        <v>平成17年</v>
      </c>
      <c r="F1369" s="130" t="str">
        <f>$F$4</f>
        <v>平成22年</v>
      </c>
      <c r="G1369" s="130" t="s">
        <v>410</v>
      </c>
      <c r="H1369" s="133" t="str">
        <f>$H$4</f>
        <v>対平成</v>
      </c>
      <c r="I1369" s="134" t="str">
        <f>$I$4</f>
        <v>22年</v>
      </c>
      <c r="J1369" s="102"/>
      <c r="K1369" s="584"/>
      <c r="L1369" s="130" t="str">
        <f>$C$4</f>
        <v>平成7年</v>
      </c>
      <c r="M1369" s="130" t="str">
        <f>$D$4</f>
        <v>平成12年</v>
      </c>
      <c r="N1369" s="130" t="str">
        <f>$E$4</f>
        <v>平成17年</v>
      </c>
      <c r="O1369" s="130" t="str">
        <f>$F$4</f>
        <v>平成22年</v>
      </c>
      <c r="P1369" s="130" t="s">
        <v>410</v>
      </c>
      <c r="Q1369" s="133" t="str">
        <f>$H$4</f>
        <v>対平成</v>
      </c>
      <c r="R1369" s="134" t="str">
        <f>$I$4</f>
        <v>22年</v>
      </c>
      <c r="S1369" s="103"/>
    </row>
    <row r="1370" spans="2:45" s="100" customFormat="1" ht="14.25" customHeight="1">
      <c r="B1370" s="585"/>
      <c r="C1370" s="104"/>
      <c r="D1370" s="104"/>
      <c r="E1370" s="104"/>
      <c r="F1370" s="104"/>
      <c r="G1370" s="104"/>
      <c r="H1370" s="132" t="s">
        <v>88</v>
      </c>
      <c r="I1370" s="133" t="s">
        <v>398</v>
      </c>
      <c r="J1370" s="102"/>
      <c r="K1370" s="585"/>
      <c r="L1370" s="104"/>
      <c r="M1370" s="104"/>
      <c r="N1370" s="104"/>
      <c r="O1370" s="104"/>
      <c r="P1370" s="104"/>
      <c r="Q1370" s="132" t="s">
        <v>88</v>
      </c>
      <c r="R1370" s="133" t="s">
        <v>398</v>
      </c>
      <c r="S1370" s="103"/>
    </row>
    <row r="1371" spans="2:45" s="199" customFormat="1" ht="14.25" customHeight="1">
      <c r="B1371" s="200" t="s">
        <v>90</v>
      </c>
      <c r="C1371" s="198">
        <v>2861</v>
      </c>
      <c r="D1371" s="194">
        <v>2708</v>
      </c>
      <c r="E1371" s="194">
        <v>2630</v>
      </c>
      <c r="F1371" s="194">
        <v>2416</v>
      </c>
      <c r="G1371" s="194">
        <f>IF(COUNTIF(G1376:G1394,"x"),"x",IF(SUM(G1376:G1394)=0,"-",SUM(G1376:G1394)))</f>
        <v>2032</v>
      </c>
      <c r="H1371" s="193">
        <f t="shared" ref="H1371:H1374" si="572">IF(G1371="x","x",IF(AND(G1371="-",F1371="-"),"-",IF(AND(G1371="-",F1371&gt;0),F1371*-1,IF(AND(G1371&gt;0,F1371="-"),G1371,G1371-F1371))))</f>
        <v>-384</v>
      </c>
      <c r="I1371" s="195">
        <f t="shared" ref="I1371:I1374" si="573">IF(H1371="x","x",IF(H1371="-","-",IF(AND(F1371="-",G1371&gt;0),"皆増",IF(AND(F1371&gt;0,G1371="-"),"皆減",H1371/F1371*100))))</f>
        <v>-15.894039735099339</v>
      </c>
      <c r="J1371" s="196"/>
      <c r="K1371" s="197" t="s">
        <v>90</v>
      </c>
      <c r="L1371" s="198">
        <v>1005</v>
      </c>
      <c r="M1371" s="194">
        <v>948</v>
      </c>
      <c r="N1371" s="194">
        <v>828</v>
      </c>
      <c r="O1371" s="194">
        <v>738</v>
      </c>
      <c r="P1371" s="194">
        <f>IF(COUNTIF(P1376:P1394,"x"),"x",IF(SUM(P1376:P1394)=0,"-",SUM(P1376:P1394)))</f>
        <v>621</v>
      </c>
      <c r="Q1371" s="193">
        <f t="shared" ref="Q1371:Q1374" si="574">IF(P1371="x","x",IF(AND(P1371="-",O1371="-"),"-",IF(AND(P1371="-",O1371&gt;0),O1371*-1,IF(AND(P1371&gt;0,O1371="-"),P1371,P1371-O1371))))</f>
        <v>-117</v>
      </c>
      <c r="R1371" s="195">
        <f t="shared" ref="R1371:R1374" si="575">IF(Q1371="x","x",IF(Q1371="-","-",IF(AND(O1371="-",P1371&gt;0),"皆増",IF(AND(O1371&gt;0,P1371="-"),"皆減",Q1371/O1371*100))))</f>
        <v>-15.853658536585366</v>
      </c>
      <c r="S1371" s="195"/>
      <c r="W1371" s="199" t="s">
        <v>373</v>
      </c>
      <c r="X1371" s="199">
        <v>2964</v>
      </c>
      <c r="Y1371" s="199">
        <v>2861</v>
      </c>
      <c r="Z1371" s="199">
        <v>2708</v>
      </c>
      <c r="AA1371" s="199">
        <v>2630</v>
      </c>
      <c r="AC1371" s="199" t="s">
        <v>373</v>
      </c>
      <c r="AD1371" s="199">
        <v>1109</v>
      </c>
      <c r="AE1371" s="199">
        <v>1005</v>
      </c>
      <c r="AF1371" s="199">
        <v>948</v>
      </c>
      <c r="AG1371" s="199">
        <v>828</v>
      </c>
      <c r="AJ1371" s="199" t="str">
        <f>IF(C1371=X1371,"○","●")</f>
        <v>●</v>
      </c>
      <c r="AK1371" s="199" t="str">
        <f t="shared" ref="AK1371:AM1393" si="576">IF(D1371=Y1371,"○","●")</f>
        <v>●</v>
      </c>
      <c r="AL1371" s="199" t="str">
        <f t="shared" si="576"/>
        <v>●</v>
      </c>
      <c r="AM1371" s="199" t="str">
        <f t="shared" si="576"/>
        <v>●</v>
      </c>
      <c r="AP1371" s="199" t="str">
        <f>IF(L1371=AD1371,"○","●")</f>
        <v>●</v>
      </c>
      <c r="AQ1371" s="199" t="str">
        <f t="shared" ref="AQ1371:AS1393" si="577">IF(M1371=AE1371,"○","●")</f>
        <v>●</v>
      </c>
      <c r="AR1371" s="199" t="str">
        <f t="shared" si="577"/>
        <v>●</v>
      </c>
      <c r="AS1371" s="199" t="str">
        <f t="shared" si="577"/>
        <v>●</v>
      </c>
    </row>
    <row r="1372" spans="2:45" s="100" customFormat="1" ht="14.25" customHeight="1">
      <c r="B1372" s="105" t="s">
        <v>91</v>
      </c>
      <c r="C1372" s="106">
        <v>293</v>
      </c>
      <c r="D1372" s="107">
        <v>285</v>
      </c>
      <c r="E1372" s="107">
        <v>295</v>
      </c>
      <c r="F1372" s="107">
        <v>266</v>
      </c>
      <c r="G1372" s="107">
        <f>IF(COUNTIF(G1376:G1378,"x"),"x",IF(SUM(G1376:G1378)=0,"-",SUM(G1376:G1378)))</f>
        <v>196</v>
      </c>
      <c r="H1372" s="107">
        <f t="shared" si="572"/>
        <v>-70</v>
      </c>
      <c r="I1372" s="108">
        <f t="shared" si="573"/>
        <v>-26.315789473684209</v>
      </c>
      <c r="J1372" s="102"/>
      <c r="K1372" s="109" t="s">
        <v>91</v>
      </c>
      <c r="L1372" s="106">
        <v>102</v>
      </c>
      <c r="M1372" s="107">
        <v>92</v>
      </c>
      <c r="N1372" s="107">
        <v>84</v>
      </c>
      <c r="O1372" s="107">
        <v>73</v>
      </c>
      <c r="P1372" s="107">
        <f>IF(COUNTIF(P1376:P1378,"x"),"x",IF(SUM(P1376:P1378)=0,"-",SUM(P1376:P1378)))</f>
        <v>40</v>
      </c>
      <c r="Q1372" s="107">
        <f t="shared" si="574"/>
        <v>-33</v>
      </c>
      <c r="R1372" s="108">
        <f t="shared" si="575"/>
        <v>-45.205479452054789</v>
      </c>
      <c r="S1372" s="108"/>
      <c r="W1372" s="100" t="s">
        <v>374</v>
      </c>
      <c r="X1372" s="100">
        <v>399</v>
      </c>
      <c r="Y1372" s="100">
        <v>293</v>
      </c>
      <c r="Z1372" s="100">
        <v>285</v>
      </c>
      <c r="AA1372" s="100">
        <v>295</v>
      </c>
      <c r="AC1372" s="100" t="s">
        <v>374</v>
      </c>
      <c r="AD1372" s="100">
        <v>136</v>
      </c>
      <c r="AE1372" s="100">
        <v>102</v>
      </c>
      <c r="AF1372" s="100">
        <v>92</v>
      </c>
      <c r="AG1372" s="100">
        <v>84</v>
      </c>
      <c r="AJ1372" s="100" t="str">
        <f t="shared" ref="AJ1372:AJ1393" si="578">IF(C1372=X1372,"○","●")</f>
        <v>●</v>
      </c>
      <c r="AK1372" s="100" t="str">
        <f t="shared" si="576"/>
        <v>●</v>
      </c>
      <c r="AL1372" s="100" t="str">
        <f t="shared" si="576"/>
        <v>●</v>
      </c>
      <c r="AM1372" s="100" t="str">
        <f t="shared" si="576"/>
        <v>●</v>
      </c>
      <c r="AP1372" s="100" t="str">
        <f t="shared" ref="AP1372:AP1393" si="579">IF(L1372=AD1372,"○","●")</f>
        <v>●</v>
      </c>
      <c r="AQ1372" s="100" t="str">
        <f t="shared" si="577"/>
        <v>●</v>
      </c>
      <c r="AR1372" s="100" t="str">
        <f t="shared" si="577"/>
        <v>●</v>
      </c>
      <c r="AS1372" s="100" t="str">
        <f>IF(O1372=AG1372,"○","●")</f>
        <v>●</v>
      </c>
    </row>
    <row r="1373" spans="2:45" s="100" customFormat="1" ht="14.25" customHeight="1">
      <c r="B1373" s="105" t="s">
        <v>92</v>
      </c>
      <c r="C1373" s="106">
        <v>1977</v>
      </c>
      <c r="D1373" s="107">
        <v>1745</v>
      </c>
      <c r="E1373" s="107">
        <v>1630</v>
      </c>
      <c r="F1373" s="107">
        <v>1413</v>
      </c>
      <c r="G1373" s="296">
        <f>IF(COUNTIF(G1379:G1388,"x"),"x",IF(SUM(G1379:G1388)=0,"-",SUM(G1379:G1388)))</f>
        <v>1086</v>
      </c>
      <c r="H1373" s="107">
        <f t="shared" si="572"/>
        <v>-327</v>
      </c>
      <c r="I1373" s="108">
        <f t="shared" si="573"/>
        <v>-23.142250530785564</v>
      </c>
      <c r="J1373" s="102"/>
      <c r="K1373" s="109" t="s">
        <v>92</v>
      </c>
      <c r="L1373" s="106">
        <v>643</v>
      </c>
      <c r="M1373" s="107">
        <v>585</v>
      </c>
      <c r="N1373" s="107">
        <v>489</v>
      </c>
      <c r="O1373" s="107">
        <v>411</v>
      </c>
      <c r="P1373" s="296">
        <f>IF(COUNTIF(P1379:P1388,"x"),"x",IF(SUM(P1379:P1388)=0,"-",SUM(P1379:P1388)))</f>
        <v>317</v>
      </c>
      <c r="Q1373" s="107">
        <f t="shared" si="574"/>
        <v>-94</v>
      </c>
      <c r="R1373" s="108">
        <f t="shared" si="575"/>
        <v>-22.871046228710462</v>
      </c>
      <c r="S1373" s="108"/>
      <c r="W1373" s="100" t="s">
        <v>375</v>
      </c>
      <c r="X1373" s="100">
        <v>2031</v>
      </c>
      <c r="Y1373" s="100">
        <v>1977</v>
      </c>
      <c r="Z1373" s="100">
        <v>1745</v>
      </c>
      <c r="AA1373" s="100">
        <v>1630</v>
      </c>
      <c r="AC1373" s="100" t="s">
        <v>375</v>
      </c>
      <c r="AD1373" s="100">
        <v>724</v>
      </c>
      <c r="AE1373" s="100">
        <v>643</v>
      </c>
      <c r="AF1373" s="100">
        <v>585</v>
      </c>
      <c r="AG1373" s="100">
        <v>489</v>
      </c>
      <c r="AJ1373" s="100" t="str">
        <f t="shared" si="578"/>
        <v>●</v>
      </c>
      <c r="AK1373" s="100" t="str">
        <f t="shared" si="576"/>
        <v>●</v>
      </c>
      <c r="AL1373" s="100" t="str">
        <f>IF(E1373=Z1373,"○","●")</f>
        <v>●</v>
      </c>
      <c r="AM1373" s="100" t="str">
        <f t="shared" si="576"/>
        <v>●</v>
      </c>
      <c r="AP1373" s="100" t="str">
        <f t="shared" si="579"/>
        <v>●</v>
      </c>
      <c r="AQ1373" s="100" t="str">
        <f t="shared" si="577"/>
        <v>●</v>
      </c>
      <c r="AR1373" s="100" t="str">
        <f t="shared" si="577"/>
        <v>●</v>
      </c>
      <c r="AS1373" s="100" t="str">
        <f t="shared" si="577"/>
        <v>●</v>
      </c>
    </row>
    <row r="1374" spans="2:45" s="100" customFormat="1" ht="14.25" customHeight="1">
      <c r="B1374" s="105" t="s">
        <v>93</v>
      </c>
      <c r="C1374" s="106">
        <v>591</v>
      </c>
      <c r="D1374" s="107">
        <v>678</v>
      </c>
      <c r="E1374" s="107">
        <v>705</v>
      </c>
      <c r="F1374" s="107">
        <v>737</v>
      </c>
      <c r="G1374" s="107">
        <f>IF(COUNTIF(G1389:G1393,"x"),"x",IF(SUM(G1389,G1393)=0,"-",SUM(G1389:G1393)))</f>
        <v>735</v>
      </c>
      <c r="H1374" s="107">
        <f t="shared" si="572"/>
        <v>-2</v>
      </c>
      <c r="I1374" s="108">
        <f t="shared" si="573"/>
        <v>-0.27137042062415195</v>
      </c>
      <c r="J1374" s="102"/>
      <c r="K1374" s="109" t="s">
        <v>93</v>
      </c>
      <c r="L1374" s="106">
        <v>260</v>
      </c>
      <c r="M1374" s="107">
        <v>271</v>
      </c>
      <c r="N1374" s="107">
        <v>255</v>
      </c>
      <c r="O1374" s="107">
        <v>254</v>
      </c>
      <c r="P1374" s="107">
        <f>IF(COUNTIF(P1389:P1393,"x"),"x",IF(SUM(P1389,P1393)=0,"-",SUM(P1389:P1393)))</f>
        <v>259</v>
      </c>
      <c r="Q1374" s="107">
        <f t="shared" si="574"/>
        <v>5</v>
      </c>
      <c r="R1374" s="108">
        <f t="shared" si="575"/>
        <v>1.9685039370078741</v>
      </c>
      <c r="S1374" s="108"/>
      <c r="W1374" s="99" t="s">
        <v>376</v>
      </c>
      <c r="X1374" s="99">
        <v>534</v>
      </c>
      <c r="Y1374" s="99">
        <v>591</v>
      </c>
      <c r="Z1374" s="99">
        <v>678</v>
      </c>
      <c r="AA1374" s="99">
        <v>705</v>
      </c>
      <c r="AB1374" s="99"/>
      <c r="AC1374" s="99" t="s">
        <v>376</v>
      </c>
      <c r="AD1374" s="99">
        <v>249</v>
      </c>
      <c r="AE1374" s="99">
        <v>260</v>
      </c>
      <c r="AF1374" s="99">
        <v>271</v>
      </c>
      <c r="AG1374" s="99">
        <v>255</v>
      </c>
      <c r="AJ1374" s="100" t="str">
        <f t="shared" si="578"/>
        <v>●</v>
      </c>
      <c r="AK1374" s="100" t="str">
        <f t="shared" si="576"/>
        <v>●</v>
      </c>
      <c r="AL1374" s="100" t="str">
        <f t="shared" si="576"/>
        <v>●</v>
      </c>
      <c r="AM1374" s="100" t="str">
        <f t="shared" si="576"/>
        <v>●</v>
      </c>
      <c r="AP1374" s="100" t="str">
        <f t="shared" si="579"/>
        <v>●</v>
      </c>
      <c r="AQ1374" s="100" t="str">
        <f t="shared" si="577"/>
        <v>●</v>
      </c>
      <c r="AR1374" s="100" t="str">
        <f t="shared" si="577"/>
        <v>●</v>
      </c>
      <c r="AS1374" s="100" t="str">
        <f t="shared" si="577"/>
        <v>●</v>
      </c>
    </row>
    <row r="1375" spans="2:45" s="100" customFormat="1" ht="14.25" customHeight="1">
      <c r="B1375" s="102"/>
      <c r="C1375" s="106"/>
      <c r="D1375" s="112"/>
      <c r="E1375" s="112"/>
      <c r="F1375" s="112"/>
      <c r="G1375" s="112"/>
      <c r="H1375" s="112"/>
      <c r="I1375" s="113"/>
      <c r="J1375" s="102"/>
      <c r="K1375" s="114"/>
      <c r="L1375" s="106"/>
      <c r="M1375" s="112"/>
      <c r="N1375" s="112"/>
      <c r="O1375" s="112"/>
      <c r="P1375" s="112"/>
      <c r="Q1375" s="112"/>
      <c r="R1375" s="113"/>
      <c r="S1375" s="113"/>
      <c r="AJ1375" s="100" t="str">
        <f t="shared" si="578"/>
        <v>○</v>
      </c>
      <c r="AK1375" s="100" t="str">
        <f t="shared" si="576"/>
        <v>○</v>
      </c>
      <c r="AL1375" s="100" t="str">
        <f t="shared" si="576"/>
        <v>○</v>
      </c>
      <c r="AM1375" s="100" t="str">
        <f t="shared" si="576"/>
        <v>○</v>
      </c>
      <c r="AP1375" s="100" t="str">
        <f t="shared" si="579"/>
        <v>○</v>
      </c>
      <c r="AQ1375" s="100" t="str">
        <f t="shared" si="577"/>
        <v>○</v>
      </c>
      <c r="AR1375" s="100" t="str">
        <f t="shared" si="577"/>
        <v>○</v>
      </c>
      <c r="AS1375" s="100" t="str">
        <f t="shared" si="577"/>
        <v>○</v>
      </c>
    </row>
    <row r="1376" spans="2:45" s="100" customFormat="1" ht="14.25" customHeight="1">
      <c r="B1376" s="102" t="s">
        <v>94</v>
      </c>
      <c r="C1376" s="106">
        <v>79</v>
      </c>
      <c r="D1376" s="107">
        <v>70</v>
      </c>
      <c r="E1376" s="107">
        <v>85</v>
      </c>
      <c r="F1376" s="107">
        <v>82</v>
      </c>
      <c r="G1376" s="107">
        <f t="shared" ref="G1376:G1394" si="580">IF(COUNTIF(G1406:G1436,"x"),"x",IF(SUM(G1406,G1436)=0,"-",SUM(G1406,G1436)))</f>
        <v>39</v>
      </c>
      <c r="H1376" s="107">
        <f>IF(G1376="x","x",IF(AND(G1376="-",F1376="-"),"-",IF(AND(G1376="-",F1376&gt;0),F1376*-1,IF(AND(G1376&gt;0,F1376="-"),G1376,G1376-F1376))))</f>
        <v>-43</v>
      </c>
      <c r="I1376" s="108">
        <f>IF(H1376="x","x",IF(H1376="-","-",IF(AND(F1376="-",G1376&gt;0),"皆増",IF(AND(F1376&gt;0,G1376="-"),"皆減",H1376/F1376*100))))</f>
        <v>-52.439024390243901</v>
      </c>
      <c r="J1376" s="102"/>
      <c r="K1376" s="114" t="s">
        <v>94</v>
      </c>
      <c r="L1376" s="106">
        <v>29</v>
      </c>
      <c r="M1376" s="107">
        <v>34</v>
      </c>
      <c r="N1376" s="107">
        <v>31</v>
      </c>
      <c r="O1376" s="107">
        <v>25</v>
      </c>
      <c r="P1376" s="107">
        <f t="shared" ref="P1376:P1394" si="581">IF(COUNTIF(P1406:P1436,"x"),"x",IF(SUM(P1406,P1436)=0,"-",SUM(P1406,P1436)))</f>
        <v>8</v>
      </c>
      <c r="Q1376" s="107">
        <f>IF(P1376="x","x",IF(AND(P1376="-",O1376="-"),"-",IF(AND(P1376="-",O1376&gt;0),O1376*-1,IF(AND(P1376&gt;0,O1376="-"),P1376,P1376-O1376))))</f>
        <v>-17</v>
      </c>
      <c r="R1376" s="108">
        <f>IF(Q1376="x","x",IF(Q1376="-","-",IF(AND(O1376="-",P1376&gt;0),"皆増",IF(AND(O1376&gt;0,P1376="-"),"皆減",Q1376/O1376*100))))</f>
        <v>-68</v>
      </c>
      <c r="S1376" s="108"/>
      <c r="W1376" s="100" t="s">
        <v>377</v>
      </c>
      <c r="X1376" s="100">
        <v>97</v>
      </c>
      <c r="Y1376" s="100">
        <v>79</v>
      </c>
      <c r="Z1376" s="100">
        <v>70</v>
      </c>
      <c r="AA1376" s="100">
        <v>85</v>
      </c>
      <c r="AC1376" s="100" t="s">
        <v>377</v>
      </c>
      <c r="AD1376" s="100">
        <v>24</v>
      </c>
      <c r="AE1376" s="100">
        <v>29</v>
      </c>
      <c r="AF1376" s="100">
        <v>34</v>
      </c>
      <c r="AG1376" s="100">
        <v>31</v>
      </c>
      <c r="AJ1376" s="100" t="str">
        <f t="shared" si="578"/>
        <v>●</v>
      </c>
      <c r="AK1376" s="100" t="str">
        <f t="shared" si="576"/>
        <v>●</v>
      </c>
      <c r="AL1376" s="100" t="str">
        <f t="shared" si="576"/>
        <v>●</v>
      </c>
      <c r="AM1376" s="100" t="str">
        <f t="shared" si="576"/>
        <v>●</v>
      </c>
      <c r="AP1376" s="100" t="str">
        <f t="shared" si="579"/>
        <v>●</v>
      </c>
      <c r="AQ1376" s="100" t="str">
        <f t="shared" si="577"/>
        <v>●</v>
      </c>
      <c r="AR1376" s="100" t="str">
        <f t="shared" si="577"/>
        <v>●</v>
      </c>
      <c r="AS1376" s="100" t="str">
        <f t="shared" si="577"/>
        <v>●</v>
      </c>
    </row>
    <row r="1377" spans="2:45" s="100" customFormat="1" ht="14.25" customHeight="1">
      <c r="B1377" s="102" t="s">
        <v>95</v>
      </c>
      <c r="C1377" s="106">
        <v>93</v>
      </c>
      <c r="D1377" s="107">
        <v>98</v>
      </c>
      <c r="E1377" s="107">
        <v>94</v>
      </c>
      <c r="F1377" s="107">
        <v>101</v>
      </c>
      <c r="G1377" s="107">
        <f t="shared" si="580"/>
        <v>69</v>
      </c>
      <c r="H1377" s="107">
        <f t="shared" ref="H1377:H1393" si="582">IF(G1377="x","x",IF(AND(G1377="-",F1377="-"),"-",IF(AND(G1377="-",F1377&gt;0),F1377*-1,IF(AND(G1377&gt;0,F1377="-"),G1377,G1377-F1377))))</f>
        <v>-32</v>
      </c>
      <c r="I1377" s="108">
        <f t="shared" ref="I1377:I1393" si="583">IF(H1377="x","x",IF(H1377="-","-",IF(AND(F1377="-",G1377&gt;0),"皆増",IF(AND(F1377&gt;0,G1377="-"),"皆減",H1377/F1377*100))))</f>
        <v>-31.683168316831683</v>
      </c>
      <c r="J1377" s="102"/>
      <c r="K1377" s="114" t="s">
        <v>95</v>
      </c>
      <c r="L1377" s="106">
        <v>23</v>
      </c>
      <c r="M1377" s="107">
        <v>27</v>
      </c>
      <c r="N1377" s="107">
        <v>28</v>
      </c>
      <c r="O1377" s="107">
        <v>20</v>
      </c>
      <c r="P1377" s="107">
        <f t="shared" si="581"/>
        <v>15</v>
      </c>
      <c r="Q1377" s="107">
        <f t="shared" ref="Q1377:Q1393" si="584">IF(P1377="x","x",IF(AND(P1377="-",O1377="-"),"-",IF(AND(P1377="-",O1377&gt;0),O1377*-1,IF(AND(P1377&gt;0,O1377="-"),P1377,P1377-O1377))))</f>
        <v>-5</v>
      </c>
      <c r="R1377" s="108">
        <f t="shared" ref="R1377:R1393" si="585">IF(Q1377="x","x",IF(Q1377="-","-",IF(AND(O1377="-",P1377&gt;0),"皆増",IF(AND(O1377&gt;0,P1377="-"),"皆減",Q1377/O1377*100))))</f>
        <v>-25</v>
      </c>
      <c r="S1377" s="108"/>
      <c r="W1377" s="100" t="s">
        <v>356</v>
      </c>
      <c r="X1377" s="100">
        <v>120</v>
      </c>
      <c r="Y1377" s="100">
        <v>93</v>
      </c>
      <c r="Z1377" s="100">
        <v>98</v>
      </c>
      <c r="AA1377" s="100">
        <v>94</v>
      </c>
      <c r="AC1377" s="100" t="s">
        <v>356</v>
      </c>
      <c r="AD1377" s="100">
        <v>48</v>
      </c>
      <c r="AE1377" s="100">
        <v>23</v>
      </c>
      <c r="AF1377" s="100">
        <v>27</v>
      </c>
      <c r="AG1377" s="100">
        <v>28</v>
      </c>
      <c r="AJ1377" s="100" t="str">
        <f t="shared" si="578"/>
        <v>●</v>
      </c>
      <c r="AK1377" s="100" t="str">
        <f t="shared" si="576"/>
        <v>●</v>
      </c>
      <c r="AL1377" s="100" t="str">
        <f t="shared" si="576"/>
        <v>●</v>
      </c>
      <c r="AM1377" s="100" t="str">
        <f t="shared" si="576"/>
        <v>●</v>
      </c>
      <c r="AP1377" s="100" t="str">
        <f t="shared" si="579"/>
        <v>●</v>
      </c>
      <c r="AQ1377" s="100" t="str">
        <f t="shared" si="577"/>
        <v>●</v>
      </c>
      <c r="AR1377" s="100" t="str">
        <f t="shared" si="577"/>
        <v>●</v>
      </c>
      <c r="AS1377" s="100" t="str">
        <f t="shared" si="577"/>
        <v>●</v>
      </c>
    </row>
    <row r="1378" spans="2:45" s="100" customFormat="1" ht="14.25" customHeight="1">
      <c r="B1378" s="102" t="s">
        <v>96</v>
      </c>
      <c r="C1378" s="106">
        <v>121</v>
      </c>
      <c r="D1378" s="107">
        <v>117</v>
      </c>
      <c r="E1378" s="107">
        <v>116</v>
      </c>
      <c r="F1378" s="107">
        <v>83</v>
      </c>
      <c r="G1378" s="107">
        <f t="shared" si="580"/>
        <v>88</v>
      </c>
      <c r="H1378" s="107">
        <f t="shared" si="582"/>
        <v>5</v>
      </c>
      <c r="I1378" s="108">
        <f t="shared" si="583"/>
        <v>6.024096385542169</v>
      </c>
      <c r="J1378" s="102"/>
      <c r="K1378" s="114" t="s">
        <v>96</v>
      </c>
      <c r="L1378" s="106">
        <v>50</v>
      </c>
      <c r="M1378" s="107">
        <v>31</v>
      </c>
      <c r="N1378" s="107">
        <v>25</v>
      </c>
      <c r="O1378" s="107">
        <v>28</v>
      </c>
      <c r="P1378" s="107">
        <f t="shared" si="581"/>
        <v>17</v>
      </c>
      <c r="Q1378" s="107">
        <f t="shared" si="584"/>
        <v>-11</v>
      </c>
      <c r="R1378" s="108">
        <f t="shared" si="585"/>
        <v>-39.285714285714285</v>
      </c>
      <c r="S1378" s="108"/>
      <c r="W1378" s="100" t="s">
        <v>357</v>
      </c>
      <c r="X1378" s="100">
        <v>182</v>
      </c>
      <c r="Y1378" s="100">
        <v>121</v>
      </c>
      <c r="Z1378" s="100">
        <v>117</v>
      </c>
      <c r="AA1378" s="100">
        <v>116</v>
      </c>
      <c r="AC1378" s="100" t="s">
        <v>357</v>
      </c>
      <c r="AD1378" s="100">
        <v>64</v>
      </c>
      <c r="AE1378" s="100">
        <v>50</v>
      </c>
      <c r="AF1378" s="100">
        <v>31</v>
      </c>
      <c r="AG1378" s="100">
        <v>25</v>
      </c>
      <c r="AJ1378" s="100" t="str">
        <f t="shared" si="578"/>
        <v>●</v>
      </c>
      <c r="AK1378" s="100" t="str">
        <f t="shared" si="576"/>
        <v>●</v>
      </c>
      <c r="AL1378" s="100" t="str">
        <f t="shared" si="576"/>
        <v>●</v>
      </c>
      <c r="AM1378" s="100" t="str">
        <f t="shared" si="576"/>
        <v>●</v>
      </c>
      <c r="AP1378" s="100" t="str">
        <f t="shared" si="579"/>
        <v>●</v>
      </c>
      <c r="AQ1378" s="100" t="str">
        <f t="shared" si="577"/>
        <v>●</v>
      </c>
      <c r="AR1378" s="100" t="str">
        <f t="shared" si="577"/>
        <v>●</v>
      </c>
      <c r="AS1378" s="100" t="str">
        <f t="shared" si="577"/>
        <v>●</v>
      </c>
    </row>
    <row r="1379" spans="2:45" s="100" customFormat="1" ht="14.25" customHeight="1">
      <c r="B1379" s="102" t="s">
        <v>97</v>
      </c>
      <c r="C1379" s="106">
        <v>226</v>
      </c>
      <c r="D1379" s="107">
        <v>139</v>
      </c>
      <c r="E1379" s="107">
        <v>111</v>
      </c>
      <c r="F1379" s="107">
        <v>108</v>
      </c>
      <c r="G1379" s="107">
        <f t="shared" si="580"/>
        <v>97</v>
      </c>
      <c r="H1379" s="107">
        <f t="shared" si="582"/>
        <v>-11</v>
      </c>
      <c r="I1379" s="108">
        <f t="shared" si="583"/>
        <v>-10.185185185185185</v>
      </c>
      <c r="J1379" s="102"/>
      <c r="K1379" s="114" t="s">
        <v>97</v>
      </c>
      <c r="L1379" s="106">
        <v>75</v>
      </c>
      <c r="M1379" s="107">
        <v>46</v>
      </c>
      <c r="N1379" s="107">
        <v>30</v>
      </c>
      <c r="O1379" s="107">
        <v>25</v>
      </c>
      <c r="P1379" s="107">
        <f t="shared" si="581"/>
        <v>24</v>
      </c>
      <c r="Q1379" s="107">
        <f t="shared" si="584"/>
        <v>-1</v>
      </c>
      <c r="R1379" s="108">
        <f t="shared" si="585"/>
        <v>-4</v>
      </c>
      <c r="S1379" s="108"/>
      <c r="W1379" s="100" t="s">
        <v>358</v>
      </c>
      <c r="X1379" s="100">
        <v>270</v>
      </c>
      <c r="Y1379" s="100">
        <v>226</v>
      </c>
      <c r="Z1379" s="100">
        <v>139</v>
      </c>
      <c r="AA1379" s="100">
        <v>111</v>
      </c>
      <c r="AC1379" s="100" t="s">
        <v>358</v>
      </c>
      <c r="AD1379" s="100">
        <v>82</v>
      </c>
      <c r="AE1379" s="100">
        <v>75</v>
      </c>
      <c r="AF1379" s="100">
        <v>46</v>
      </c>
      <c r="AG1379" s="100">
        <v>30</v>
      </c>
      <c r="AJ1379" s="100" t="str">
        <f t="shared" si="578"/>
        <v>●</v>
      </c>
      <c r="AK1379" s="100" t="str">
        <f t="shared" si="576"/>
        <v>●</v>
      </c>
      <c r="AL1379" s="100" t="str">
        <f t="shared" si="576"/>
        <v>●</v>
      </c>
      <c r="AM1379" s="100" t="str">
        <f t="shared" si="576"/>
        <v>●</v>
      </c>
      <c r="AP1379" s="100" t="str">
        <f t="shared" si="579"/>
        <v>●</v>
      </c>
      <c r="AQ1379" s="100" t="str">
        <f t="shared" si="577"/>
        <v>●</v>
      </c>
      <c r="AR1379" s="100" t="str">
        <f t="shared" si="577"/>
        <v>●</v>
      </c>
      <c r="AS1379" s="100" t="str">
        <f t="shared" si="577"/>
        <v>●</v>
      </c>
    </row>
    <row r="1380" spans="2:45" s="100" customFormat="1" ht="14.25" customHeight="1">
      <c r="B1380" s="102" t="s">
        <v>98</v>
      </c>
      <c r="C1380" s="106">
        <v>254</v>
      </c>
      <c r="D1380" s="107">
        <v>165</v>
      </c>
      <c r="E1380" s="107">
        <v>118</v>
      </c>
      <c r="F1380" s="107">
        <v>83</v>
      </c>
      <c r="G1380" s="107">
        <f t="shared" si="580"/>
        <v>75</v>
      </c>
      <c r="H1380" s="107">
        <f t="shared" si="582"/>
        <v>-8</v>
      </c>
      <c r="I1380" s="108">
        <f t="shared" si="583"/>
        <v>-9.6385542168674707</v>
      </c>
      <c r="J1380" s="102"/>
      <c r="K1380" s="114" t="s">
        <v>98</v>
      </c>
      <c r="L1380" s="106">
        <v>88</v>
      </c>
      <c r="M1380" s="107">
        <v>54</v>
      </c>
      <c r="N1380" s="107">
        <v>33</v>
      </c>
      <c r="O1380" s="107">
        <v>28</v>
      </c>
      <c r="P1380" s="107">
        <f t="shared" si="581"/>
        <v>21</v>
      </c>
      <c r="Q1380" s="107">
        <f t="shared" si="584"/>
        <v>-7</v>
      </c>
      <c r="R1380" s="108">
        <f t="shared" si="585"/>
        <v>-25</v>
      </c>
      <c r="S1380" s="108"/>
      <c r="W1380" s="100" t="s">
        <v>359</v>
      </c>
      <c r="X1380" s="100">
        <v>210</v>
      </c>
      <c r="Y1380" s="100">
        <v>254</v>
      </c>
      <c r="Z1380" s="100">
        <v>165</v>
      </c>
      <c r="AA1380" s="100">
        <v>118</v>
      </c>
      <c r="AC1380" s="100" t="s">
        <v>359</v>
      </c>
      <c r="AD1380" s="100">
        <v>79</v>
      </c>
      <c r="AE1380" s="100">
        <v>88</v>
      </c>
      <c r="AF1380" s="100">
        <v>54</v>
      </c>
      <c r="AG1380" s="100">
        <v>33</v>
      </c>
      <c r="AJ1380" s="100" t="str">
        <f t="shared" si="578"/>
        <v>●</v>
      </c>
      <c r="AK1380" s="100" t="str">
        <f t="shared" si="576"/>
        <v>●</v>
      </c>
      <c r="AL1380" s="100" t="str">
        <f t="shared" si="576"/>
        <v>●</v>
      </c>
      <c r="AM1380" s="100" t="str">
        <f t="shared" si="576"/>
        <v>●</v>
      </c>
      <c r="AP1380" s="100" t="str">
        <f t="shared" si="579"/>
        <v>●</v>
      </c>
      <c r="AQ1380" s="100" t="str">
        <f t="shared" si="577"/>
        <v>●</v>
      </c>
      <c r="AR1380" s="100" t="str">
        <f t="shared" si="577"/>
        <v>●</v>
      </c>
      <c r="AS1380" s="100" t="str">
        <f t="shared" si="577"/>
        <v>●</v>
      </c>
    </row>
    <row r="1381" spans="2:45" s="100" customFormat="1" ht="14.25" customHeight="1">
      <c r="B1381" s="102" t="s">
        <v>99</v>
      </c>
      <c r="C1381" s="106">
        <v>155</v>
      </c>
      <c r="D1381" s="107">
        <v>172</v>
      </c>
      <c r="E1381" s="107">
        <v>157</v>
      </c>
      <c r="F1381" s="107">
        <v>120</v>
      </c>
      <c r="G1381" s="107">
        <f t="shared" si="580"/>
        <v>44</v>
      </c>
      <c r="H1381" s="107">
        <f t="shared" si="582"/>
        <v>-76</v>
      </c>
      <c r="I1381" s="108">
        <f t="shared" si="583"/>
        <v>-63.333333333333329</v>
      </c>
      <c r="J1381" s="102"/>
      <c r="K1381" s="114" t="s">
        <v>99</v>
      </c>
      <c r="L1381" s="106">
        <v>46</v>
      </c>
      <c r="M1381" s="107">
        <v>61</v>
      </c>
      <c r="N1381" s="107">
        <v>50</v>
      </c>
      <c r="O1381" s="107">
        <v>28</v>
      </c>
      <c r="P1381" s="107">
        <f t="shared" si="581"/>
        <v>27</v>
      </c>
      <c r="Q1381" s="107">
        <f t="shared" si="584"/>
        <v>-1</v>
      </c>
      <c r="R1381" s="108">
        <f t="shared" si="585"/>
        <v>-3.5714285714285712</v>
      </c>
      <c r="S1381" s="108"/>
      <c r="W1381" s="100" t="s">
        <v>360</v>
      </c>
      <c r="X1381" s="100">
        <v>137</v>
      </c>
      <c r="Y1381" s="100">
        <v>155</v>
      </c>
      <c r="Z1381" s="100">
        <v>172</v>
      </c>
      <c r="AA1381" s="100">
        <v>157</v>
      </c>
      <c r="AC1381" s="100" t="s">
        <v>360</v>
      </c>
      <c r="AD1381" s="100">
        <v>60</v>
      </c>
      <c r="AE1381" s="100">
        <v>46</v>
      </c>
      <c r="AF1381" s="100">
        <v>61</v>
      </c>
      <c r="AG1381" s="100">
        <v>50</v>
      </c>
      <c r="AJ1381" s="100" t="str">
        <f t="shared" si="578"/>
        <v>●</v>
      </c>
      <c r="AK1381" s="100" t="str">
        <f t="shared" si="576"/>
        <v>●</v>
      </c>
      <c r="AL1381" s="100" t="str">
        <f t="shared" si="576"/>
        <v>●</v>
      </c>
      <c r="AM1381" s="100" t="str">
        <f t="shared" si="576"/>
        <v>●</v>
      </c>
      <c r="AP1381" s="100" t="str">
        <f t="shared" si="579"/>
        <v>●</v>
      </c>
      <c r="AQ1381" s="100" t="str">
        <f t="shared" si="577"/>
        <v>●</v>
      </c>
      <c r="AR1381" s="100" t="str">
        <f t="shared" si="577"/>
        <v>●</v>
      </c>
      <c r="AS1381" s="100" t="str">
        <f t="shared" si="577"/>
        <v>●</v>
      </c>
    </row>
    <row r="1382" spans="2:45" s="100" customFormat="1" ht="14.25" customHeight="1">
      <c r="B1382" s="102" t="s">
        <v>100</v>
      </c>
      <c r="C1382" s="106">
        <v>142</v>
      </c>
      <c r="D1382" s="107">
        <v>133</v>
      </c>
      <c r="E1382" s="107">
        <v>162</v>
      </c>
      <c r="F1382" s="107">
        <v>145</v>
      </c>
      <c r="G1382" s="107">
        <f t="shared" si="580"/>
        <v>61</v>
      </c>
      <c r="H1382" s="107">
        <f t="shared" si="582"/>
        <v>-84</v>
      </c>
      <c r="I1382" s="108">
        <f t="shared" si="583"/>
        <v>-57.931034482758626</v>
      </c>
      <c r="J1382" s="102"/>
      <c r="K1382" s="114" t="s">
        <v>100</v>
      </c>
      <c r="L1382" s="106">
        <v>42</v>
      </c>
      <c r="M1382" s="107">
        <v>42</v>
      </c>
      <c r="N1382" s="107">
        <v>51</v>
      </c>
      <c r="O1382" s="107">
        <v>44</v>
      </c>
      <c r="P1382" s="107">
        <f t="shared" si="581"/>
        <v>32</v>
      </c>
      <c r="Q1382" s="107">
        <f t="shared" si="584"/>
        <v>-12</v>
      </c>
      <c r="R1382" s="108">
        <f t="shared" si="585"/>
        <v>-27.27272727272727</v>
      </c>
      <c r="S1382" s="108"/>
      <c r="W1382" s="100" t="s">
        <v>361</v>
      </c>
      <c r="X1382" s="100">
        <v>128</v>
      </c>
      <c r="Y1382" s="100">
        <v>142</v>
      </c>
      <c r="Z1382" s="100">
        <v>133</v>
      </c>
      <c r="AA1382" s="100">
        <v>162</v>
      </c>
      <c r="AC1382" s="100" t="s">
        <v>361</v>
      </c>
      <c r="AD1382" s="100">
        <v>49</v>
      </c>
      <c r="AE1382" s="100">
        <v>42</v>
      </c>
      <c r="AF1382" s="100">
        <v>42</v>
      </c>
      <c r="AG1382" s="100">
        <v>51</v>
      </c>
      <c r="AJ1382" s="100" t="str">
        <f t="shared" si="578"/>
        <v>●</v>
      </c>
      <c r="AK1382" s="100" t="str">
        <f t="shared" si="576"/>
        <v>●</v>
      </c>
      <c r="AL1382" s="100" t="str">
        <f t="shared" si="576"/>
        <v>●</v>
      </c>
      <c r="AM1382" s="100" t="str">
        <f t="shared" si="576"/>
        <v>●</v>
      </c>
      <c r="AP1382" s="100" t="str">
        <f t="shared" si="579"/>
        <v>●</v>
      </c>
      <c r="AQ1382" s="100" t="str">
        <f t="shared" si="577"/>
        <v>○</v>
      </c>
      <c r="AR1382" s="100" t="str">
        <f t="shared" si="577"/>
        <v>●</v>
      </c>
      <c r="AS1382" s="100" t="str">
        <f t="shared" si="577"/>
        <v>●</v>
      </c>
    </row>
    <row r="1383" spans="2:45" s="100" customFormat="1" ht="14.25" customHeight="1">
      <c r="B1383" s="102" t="s">
        <v>118</v>
      </c>
      <c r="C1383" s="106">
        <v>129</v>
      </c>
      <c r="D1383" s="107">
        <v>141</v>
      </c>
      <c r="E1383" s="107">
        <v>163</v>
      </c>
      <c r="F1383" s="107">
        <v>152</v>
      </c>
      <c r="G1383" s="107">
        <f t="shared" si="580"/>
        <v>109</v>
      </c>
      <c r="H1383" s="107">
        <f t="shared" si="582"/>
        <v>-43</v>
      </c>
      <c r="I1383" s="108">
        <f t="shared" si="583"/>
        <v>-28.289473684210524</v>
      </c>
      <c r="J1383" s="102"/>
      <c r="K1383" s="114" t="s">
        <v>118</v>
      </c>
      <c r="L1383" s="106">
        <v>40</v>
      </c>
      <c r="M1383" s="107">
        <v>45</v>
      </c>
      <c r="N1383" s="107">
        <v>46</v>
      </c>
      <c r="O1383" s="107">
        <v>38</v>
      </c>
      <c r="P1383" s="107">
        <f t="shared" si="581"/>
        <v>21</v>
      </c>
      <c r="Q1383" s="107">
        <f t="shared" si="584"/>
        <v>-17</v>
      </c>
      <c r="R1383" s="108">
        <f t="shared" si="585"/>
        <v>-44.736842105263158</v>
      </c>
      <c r="S1383" s="108"/>
      <c r="W1383" s="100" t="s">
        <v>362</v>
      </c>
      <c r="X1383" s="100">
        <v>152</v>
      </c>
      <c r="Y1383" s="100">
        <v>129</v>
      </c>
      <c r="Z1383" s="100">
        <v>141</v>
      </c>
      <c r="AA1383" s="100">
        <v>163</v>
      </c>
      <c r="AC1383" s="100" t="s">
        <v>362</v>
      </c>
      <c r="AD1383" s="100">
        <v>49</v>
      </c>
      <c r="AE1383" s="100">
        <v>40</v>
      </c>
      <c r="AF1383" s="100">
        <v>45</v>
      </c>
      <c r="AG1383" s="100">
        <v>46</v>
      </c>
      <c r="AJ1383" s="100" t="str">
        <f t="shared" si="578"/>
        <v>●</v>
      </c>
      <c r="AK1383" s="100" t="str">
        <f t="shared" si="576"/>
        <v>●</v>
      </c>
      <c r="AL1383" s="100" t="str">
        <f t="shared" si="576"/>
        <v>●</v>
      </c>
      <c r="AM1383" s="100" t="str">
        <f t="shared" si="576"/>
        <v>●</v>
      </c>
      <c r="AP1383" s="100" t="str">
        <f t="shared" si="579"/>
        <v>●</v>
      </c>
      <c r="AQ1383" s="100" t="str">
        <f t="shared" si="577"/>
        <v>●</v>
      </c>
      <c r="AR1383" s="100" t="str">
        <f t="shared" si="577"/>
        <v>●</v>
      </c>
      <c r="AS1383" s="100" t="str">
        <f t="shared" si="577"/>
        <v>●</v>
      </c>
    </row>
    <row r="1384" spans="2:45" s="100" customFormat="1" ht="14.25" customHeight="1">
      <c r="B1384" s="102" t="s">
        <v>101</v>
      </c>
      <c r="C1384" s="106">
        <v>163</v>
      </c>
      <c r="D1384" s="107">
        <v>143</v>
      </c>
      <c r="E1384" s="107">
        <v>131</v>
      </c>
      <c r="F1384" s="107">
        <v>146</v>
      </c>
      <c r="G1384" s="107">
        <f t="shared" si="580"/>
        <v>130</v>
      </c>
      <c r="H1384" s="107">
        <f t="shared" si="582"/>
        <v>-16</v>
      </c>
      <c r="I1384" s="108">
        <f t="shared" si="583"/>
        <v>-10.95890410958904</v>
      </c>
      <c r="J1384" s="102"/>
      <c r="K1384" s="114" t="s">
        <v>101</v>
      </c>
      <c r="L1384" s="106">
        <v>59</v>
      </c>
      <c r="M1384" s="107">
        <v>46</v>
      </c>
      <c r="N1384" s="107">
        <v>39</v>
      </c>
      <c r="O1384" s="107">
        <v>33</v>
      </c>
      <c r="P1384" s="107">
        <f t="shared" si="581"/>
        <v>40</v>
      </c>
      <c r="Q1384" s="107">
        <f t="shared" si="584"/>
        <v>7</v>
      </c>
      <c r="R1384" s="108">
        <f t="shared" si="585"/>
        <v>21.212121212121211</v>
      </c>
      <c r="S1384" s="108"/>
      <c r="W1384" s="100" t="s">
        <v>363</v>
      </c>
      <c r="X1384" s="100">
        <v>256</v>
      </c>
      <c r="Y1384" s="100">
        <v>163</v>
      </c>
      <c r="Z1384" s="100">
        <v>143</v>
      </c>
      <c r="AA1384" s="100">
        <v>131</v>
      </c>
      <c r="AC1384" s="100" t="s">
        <v>363</v>
      </c>
      <c r="AD1384" s="100">
        <v>85</v>
      </c>
      <c r="AE1384" s="100">
        <v>59</v>
      </c>
      <c r="AF1384" s="100">
        <v>46</v>
      </c>
      <c r="AG1384" s="100">
        <v>39</v>
      </c>
      <c r="AJ1384" s="100" t="str">
        <f t="shared" si="578"/>
        <v>●</v>
      </c>
      <c r="AK1384" s="100" t="str">
        <f t="shared" si="576"/>
        <v>●</v>
      </c>
      <c r="AL1384" s="100" t="str">
        <f>IF(E1384=Z1384,"○","●")</f>
        <v>●</v>
      </c>
      <c r="AM1384" s="100" t="str">
        <f t="shared" si="576"/>
        <v>●</v>
      </c>
      <c r="AP1384" s="100" t="str">
        <f t="shared" si="579"/>
        <v>●</v>
      </c>
      <c r="AQ1384" s="100" t="str">
        <f t="shared" si="577"/>
        <v>●</v>
      </c>
      <c r="AR1384" s="100" t="str">
        <f t="shared" si="577"/>
        <v>●</v>
      </c>
      <c r="AS1384" s="100" t="str">
        <f t="shared" si="577"/>
        <v>●</v>
      </c>
    </row>
    <row r="1385" spans="2:45" s="100" customFormat="1" ht="14.25" customHeight="1">
      <c r="B1385" s="102" t="s">
        <v>102</v>
      </c>
      <c r="C1385" s="106">
        <v>265</v>
      </c>
      <c r="D1385" s="107">
        <v>167</v>
      </c>
      <c r="E1385" s="107">
        <v>134</v>
      </c>
      <c r="F1385" s="107">
        <v>124</v>
      </c>
      <c r="G1385" s="107">
        <f t="shared" si="580"/>
        <v>163</v>
      </c>
      <c r="H1385" s="107">
        <f t="shared" si="582"/>
        <v>39</v>
      </c>
      <c r="I1385" s="108">
        <f t="shared" si="583"/>
        <v>31.451612903225808</v>
      </c>
      <c r="J1385" s="102"/>
      <c r="K1385" s="114" t="s">
        <v>102</v>
      </c>
      <c r="L1385" s="106">
        <v>78</v>
      </c>
      <c r="M1385" s="107">
        <v>62</v>
      </c>
      <c r="N1385" s="107">
        <v>34</v>
      </c>
      <c r="O1385" s="107">
        <v>35</v>
      </c>
      <c r="P1385" s="107">
        <f t="shared" si="581"/>
        <v>42</v>
      </c>
      <c r="Q1385" s="107">
        <f t="shared" si="584"/>
        <v>7</v>
      </c>
      <c r="R1385" s="108">
        <f t="shared" si="585"/>
        <v>20</v>
      </c>
      <c r="S1385" s="108"/>
      <c r="W1385" s="100" t="s">
        <v>364</v>
      </c>
      <c r="X1385" s="100">
        <v>230</v>
      </c>
      <c r="Y1385" s="100">
        <v>265</v>
      </c>
      <c r="Z1385" s="100">
        <v>167</v>
      </c>
      <c r="AA1385" s="100">
        <v>134</v>
      </c>
      <c r="AC1385" s="100" t="s">
        <v>364</v>
      </c>
      <c r="AD1385" s="100">
        <v>78</v>
      </c>
      <c r="AE1385" s="100">
        <v>78</v>
      </c>
      <c r="AF1385" s="100">
        <v>62</v>
      </c>
      <c r="AG1385" s="100">
        <v>34</v>
      </c>
      <c r="AJ1385" s="100" t="str">
        <f t="shared" si="578"/>
        <v>●</v>
      </c>
      <c r="AK1385" s="100" t="str">
        <f t="shared" si="576"/>
        <v>●</v>
      </c>
      <c r="AL1385" s="100" t="str">
        <f t="shared" si="576"/>
        <v>●</v>
      </c>
      <c r="AM1385" s="100" t="str">
        <f t="shared" si="576"/>
        <v>●</v>
      </c>
      <c r="AP1385" s="100" t="str">
        <f t="shared" si="579"/>
        <v>○</v>
      </c>
      <c r="AQ1385" s="100" t="str">
        <f t="shared" si="577"/>
        <v>●</v>
      </c>
      <c r="AR1385" s="100" t="str">
        <f t="shared" si="577"/>
        <v>●</v>
      </c>
      <c r="AS1385" s="100" t="str">
        <f t="shared" si="577"/>
        <v>●</v>
      </c>
    </row>
    <row r="1386" spans="2:45" s="100" customFormat="1" ht="14.25" customHeight="1">
      <c r="B1386" s="102" t="s">
        <v>103</v>
      </c>
      <c r="C1386" s="106">
        <v>228</v>
      </c>
      <c r="D1386" s="107">
        <v>262</v>
      </c>
      <c r="E1386" s="107">
        <v>173</v>
      </c>
      <c r="F1386" s="107">
        <v>132</v>
      </c>
      <c r="G1386" s="107">
        <f t="shared" si="580"/>
        <v>146</v>
      </c>
      <c r="H1386" s="107">
        <f t="shared" si="582"/>
        <v>14</v>
      </c>
      <c r="I1386" s="108">
        <f t="shared" si="583"/>
        <v>10.606060606060606</v>
      </c>
      <c r="J1386" s="102"/>
      <c r="K1386" s="114" t="s">
        <v>103</v>
      </c>
      <c r="L1386" s="106">
        <v>73</v>
      </c>
      <c r="M1386" s="107">
        <v>80</v>
      </c>
      <c r="N1386" s="107">
        <v>60</v>
      </c>
      <c r="O1386" s="107">
        <v>46</v>
      </c>
      <c r="P1386" s="107">
        <f t="shared" si="581"/>
        <v>33</v>
      </c>
      <c r="Q1386" s="107">
        <f t="shared" si="584"/>
        <v>-13</v>
      </c>
      <c r="R1386" s="108">
        <f t="shared" si="585"/>
        <v>-28.260869565217391</v>
      </c>
      <c r="S1386" s="108"/>
      <c r="W1386" s="100" t="s">
        <v>365</v>
      </c>
      <c r="X1386" s="100">
        <v>204</v>
      </c>
      <c r="Y1386" s="100">
        <v>228</v>
      </c>
      <c r="Z1386" s="100">
        <v>262</v>
      </c>
      <c r="AA1386" s="100">
        <v>173</v>
      </c>
      <c r="AC1386" s="100" t="s">
        <v>365</v>
      </c>
      <c r="AD1386" s="100">
        <v>73</v>
      </c>
      <c r="AE1386" s="100">
        <v>73</v>
      </c>
      <c r="AF1386" s="100">
        <v>80</v>
      </c>
      <c r="AG1386" s="100">
        <v>60</v>
      </c>
      <c r="AJ1386" s="100" t="str">
        <f t="shared" si="578"/>
        <v>●</v>
      </c>
      <c r="AK1386" s="100" t="str">
        <f t="shared" si="576"/>
        <v>●</v>
      </c>
      <c r="AL1386" s="100" t="str">
        <f t="shared" si="576"/>
        <v>●</v>
      </c>
      <c r="AM1386" s="100" t="str">
        <f t="shared" si="576"/>
        <v>●</v>
      </c>
      <c r="AP1386" s="100" t="str">
        <f t="shared" si="579"/>
        <v>○</v>
      </c>
      <c r="AQ1386" s="100" t="str">
        <f t="shared" si="577"/>
        <v>●</v>
      </c>
      <c r="AR1386" s="100" t="str">
        <f t="shared" si="577"/>
        <v>●</v>
      </c>
      <c r="AS1386" s="100" t="str">
        <f t="shared" si="577"/>
        <v>●</v>
      </c>
    </row>
    <row r="1387" spans="2:45" s="100" customFormat="1" ht="14.25" customHeight="1">
      <c r="B1387" s="102" t="s">
        <v>104</v>
      </c>
      <c r="C1387" s="106">
        <v>193</v>
      </c>
      <c r="D1387" s="107">
        <v>227</v>
      </c>
      <c r="E1387" s="107">
        <v>258</v>
      </c>
      <c r="F1387" s="107">
        <v>150</v>
      </c>
      <c r="G1387" s="107">
        <f t="shared" si="580"/>
        <v>118</v>
      </c>
      <c r="H1387" s="107">
        <f t="shared" si="582"/>
        <v>-32</v>
      </c>
      <c r="I1387" s="108">
        <f t="shared" si="583"/>
        <v>-21.333333333333336</v>
      </c>
      <c r="J1387" s="102"/>
      <c r="K1387" s="114" t="s">
        <v>104</v>
      </c>
      <c r="L1387" s="106">
        <v>70</v>
      </c>
      <c r="M1387" s="107">
        <v>75</v>
      </c>
      <c r="N1387" s="107">
        <v>78</v>
      </c>
      <c r="O1387" s="107">
        <v>63</v>
      </c>
      <c r="P1387" s="107">
        <f t="shared" si="581"/>
        <v>34</v>
      </c>
      <c r="Q1387" s="107">
        <f t="shared" si="584"/>
        <v>-29</v>
      </c>
      <c r="R1387" s="108">
        <f t="shared" si="585"/>
        <v>-46.031746031746032</v>
      </c>
      <c r="S1387" s="108"/>
      <c r="W1387" s="100" t="s">
        <v>366</v>
      </c>
      <c r="X1387" s="100">
        <v>231</v>
      </c>
      <c r="Y1387" s="100">
        <v>193</v>
      </c>
      <c r="Z1387" s="100">
        <v>227</v>
      </c>
      <c r="AA1387" s="100">
        <v>258</v>
      </c>
      <c r="AC1387" s="100" t="s">
        <v>366</v>
      </c>
      <c r="AD1387" s="100">
        <v>77</v>
      </c>
      <c r="AE1387" s="100">
        <v>70</v>
      </c>
      <c r="AF1387" s="100">
        <v>75</v>
      </c>
      <c r="AG1387" s="100">
        <v>78</v>
      </c>
      <c r="AJ1387" s="100" t="str">
        <f t="shared" si="578"/>
        <v>●</v>
      </c>
      <c r="AK1387" s="100" t="str">
        <f t="shared" si="576"/>
        <v>●</v>
      </c>
      <c r="AL1387" s="100" t="str">
        <f t="shared" si="576"/>
        <v>●</v>
      </c>
      <c r="AM1387" s="100" t="str">
        <f t="shared" si="576"/>
        <v>●</v>
      </c>
      <c r="AP1387" s="100" t="str">
        <f t="shared" si="579"/>
        <v>●</v>
      </c>
      <c r="AQ1387" s="100" t="str">
        <f t="shared" si="577"/>
        <v>●</v>
      </c>
      <c r="AR1387" s="100" t="str">
        <f t="shared" si="577"/>
        <v>●</v>
      </c>
      <c r="AS1387" s="100" t="str">
        <f t="shared" si="577"/>
        <v>●</v>
      </c>
    </row>
    <row r="1388" spans="2:45" s="100" customFormat="1" ht="14.25" customHeight="1">
      <c r="B1388" s="102" t="s">
        <v>105</v>
      </c>
      <c r="C1388" s="106">
        <v>222</v>
      </c>
      <c r="D1388" s="107">
        <v>196</v>
      </c>
      <c r="E1388" s="107">
        <v>223</v>
      </c>
      <c r="F1388" s="107">
        <v>253</v>
      </c>
      <c r="G1388" s="107">
        <f t="shared" si="580"/>
        <v>143</v>
      </c>
      <c r="H1388" s="107">
        <f t="shared" si="582"/>
        <v>-110</v>
      </c>
      <c r="I1388" s="108">
        <f t="shared" si="583"/>
        <v>-43.478260869565219</v>
      </c>
      <c r="J1388" s="102"/>
      <c r="K1388" s="114" t="s">
        <v>105</v>
      </c>
      <c r="L1388" s="106">
        <v>72</v>
      </c>
      <c r="M1388" s="107">
        <v>74</v>
      </c>
      <c r="N1388" s="107">
        <v>68</v>
      </c>
      <c r="O1388" s="107">
        <v>71</v>
      </c>
      <c r="P1388" s="107">
        <f t="shared" si="581"/>
        <v>43</v>
      </c>
      <c r="Q1388" s="107">
        <f t="shared" si="584"/>
        <v>-28</v>
      </c>
      <c r="R1388" s="108">
        <f t="shared" si="585"/>
        <v>-39.436619718309856</v>
      </c>
      <c r="S1388" s="108"/>
      <c r="W1388" s="100" t="s">
        <v>367</v>
      </c>
      <c r="X1388" s="100">
        <v>213</v>
      </c>
      <c r="Y1388" s="100">
        <v>222</v>
      </c>
      <c r="Z1388" s="100">
        <v>196</v>
      </c>
      <c r="AA1388" s="100">
        <v>223</v>
      </c>
      <c r="AC1388" s="100" t="s">
        <v>367</v>
      </c>
      <c r="AD1388" s="100">
        <v>92</v>
      </c>
      <c r="AE1388" s="100">
        <v>72</v>
      </c>
      <c r="AF1388" s="100">
        <v>74</v>
      </c>
      <c r="AG1388" s="100">
        <v>68</v>
      </c>
      <c r="AJ1388" s="100" t="str">
        <f t="shared" si="578"/>
        <v>●</v>
      </c>
      <c r="AK1388" s="100" t="str">
        <f t="shared" si="576"/>
        <v>●</v>
      </c>
      <c r="AL1388" s="100" t="str">
        <f t="shared" si="576"/>
        <v>●</v>
      </c>
      <c r="AM1388" s="100" t="str">
        <f t="shared" si="576"/>
        <v>●</v>
      </c>
      <c r="AP1388" s="100" t="str">
        <f t="shared" si="579"/>
        <v>●</v>
      </c>
      <c r="AQ1388" s="100" t="str">
        <f t="shared" si="577"/>
        <v>●</v>
      </c>
      <c r="AR1388" s="100" t="str">
        <f t="shared" si="577"/>
        <v>●</v>
      </c>
      <c r="AS1388" s="100" t="str">
        <f t="shared" si="577"/>
        <v>●</v>
      </c>
    </row>
    <row r="1389" spans="2:45" s="100" customFormat="1" ht="14.25" customHeight="1">
      <c r="B1389" s="102" t="s">
        <v>106</v>
      </c>
      <c r="C1389" s="106">
        <v>193</v>
      </c>
      <c r="D1389" s="107">
        <v>215</v>
      </c>
      <c r="E1389" s="107">
        <v>190</v>
      </c>
      <c r="F1389" s="107">
        <v>203</v>
      </c>
      <c r="G1389" s="107">
        <f t="shared" si="580"/>
        <v>147</v>
      </c>
      <c r="H1389" s="107">
        <f t="shared" si="582"/>
        <v>-56</v>
      </c>
      <c r="I1389" s="108">
        <f t="shared" si="583"/>
        <v>-27.586206896551722</v>
      </c>
      <c r="J1389" s="102"/>
      <c r="K1389" s="114" t="s">
        <v>106</v>
      </c>
      <c r="L1389" s="106">
        <v>82</v>
      </c>
      <c r="M1389" s="107">
        <v>65</v>
      </c>
      <c r="N1389" s="107">
        <v>61</v>
      </c>
      <c r="O1389" s="107">
        <v>58</v>
      </c>
      <c r="P1389" s="107">
        <f t="shared" si="581"/>
        <v>55</v>
      </c>
      <c r="Q1389" s="107">
        <f t="shared" si="584"/>
        <v>-3</v>
      </c>
      <c r="R1389" s="108">
        <f t="shared" si="585"/>
        <v>-5.1724137931034484</v>
      </c>
      <c r="S1389" s="108"/>
      <c r="W1389" s="100" t="s">
        <v>368</v>
      </c>
      <c r="X1389" s="100">
        <v>213</v>
      </c>
      <c r="Y1389" s="100">
        <v>193</v>
      </c>
      <c r="Z1389" s="100">
        <v>215</v>
      </c>
      <c r="AA1389" s="100">
        <v>190</v>
      </c>
      <c r="AC1389" s="100" t="s">
        <v>368</v>
      </c>
      <c r="AD1389" s="100">
        <v>77</v>
      </c>
      <c r="AE1389" s="100">
        <v>82</v>
      </c>
      <c r="AF1389" s="100">
        <v>65</v>
      </c>
      <c r="AG1389" s="100">
        <v>61</v>
      </c>
      <c r="AJ1389" s="100" t="str">
        <f t="shared" si="578"/>
        <v>●</v>
      </c>
      <c r="AK1389" s="100" t="str">
        <f t="shared" si="576"/>
        <v>●</v>
      </c>
      <c r="AL1389" s="100" t="str">
        <f t="shared" si="576"/>
        <v>●</v>
      </c>
      <c r="AM1389" s="100" t="str">
        <f t="shared" si="576"/>
        <v>●</v>
      </c>
      <c r="AP1389" s="100" t="str">
        <f t="shared" si="579"/>
        <v>●</v>
      </c>
      <c r="AQ1389" s="100" t="str">
        <f t="shared" si="577"/>
        <v>●</v>
      </c>
      <c r="AR1389" s="100" t="str">
        <f t="shared" si="577"/>
        <v>●</v>
      </c>
      <c r="AS1389" s="100" t="str">
        <f t="shared" si="577"/>
        <v>●</v>
      </c>
    </row>
    <row r="1390" spans="2:45" s="100" customFormat="1" ht="14.25" customHeight="1">
      <c r="B1390" s="102" t="s">
        <v>107</v>
      </c>
      <c r="C1390" s="106">
        <v>182</v>
      </c>
      <c r="D1390" s="107">
        <v>176</v>
      </c>
      <c r="E1390" s="107">
        <v>200</v>
      </c>
      <c r="F1390" s="107">
        <v>173</v>
      </c>
      <c r="G1390" s="107">
        <f t="shared" si="580"/>
        <v>216</v>
      </c>
      <c r="H1390" s="107">
        <f t="shared" si="582"/>
        <v>43</v>
      </c>
      <c r="I1390" s="108">
        <f t="shared" si="583"/>
        <v>24.855491329479769</v>
      </c>
      <c r="J1390" s="102"/>
      <c r="K1390" s="114" t="s">
        <v>107</v>
      </c>
      <c r="L1390" s="106">
        <v>65</v>
      </c>
      <c r="M1390" s="107">
        <v>65</v>
      </c>
      <c r="N1390" s="107">
        <v>60</v>
      </c>
      <c r="O1390" s="107">
        <v>65</v>
      </c>
      <c r="P1390" s="107">
        <f t="shared" si="581"/>
        <v>62</v>
      </c>
      <c r="Q1390" s="107">
        <f t="shared" si="584"/>
        <v>-3</v>
      </c>
      <c r="R1390" s="108">
        <f t="shared" si="585"/>
        <v>-4.6153846153846159</v>
      </c>
      <c r="S1390" s="108"/>
      <c r="W1390" s="100" t="s">
        <v>369</v>
      </c>
      <c r="X1390" s="100">
        <v>142</v>
      </c>
      <c r="Y1390" s="100">
        <v>182</v>
      </c>
      <c r="Z1390" s="100">
        <v>176</v>
      </c>
      <c r="AA1390" s="100">
        <v>200</v>
      </c>
      <c r="AC1390" s="100" t="s">
        <v>369</v>
      </c>
      <c r="AD1390" s="100">
        <v>62</v>
      </c>
      <c r="AE1390" s="100">
        <v>65</v>
      </c>
      <c r="AF1390" s="100">
        <v>65</v>
      </c>
      <c r="AG1390" s="100">
        <v>60</v>
      </c>
      <c r="AJ1390" s="100" t="str">
        <f t="shared" si="578"/>
        <v>●</v>
      </c>
      <c r="AK1390" s="100" t="str">
        <f t="shared" si="576"/>
        <v>●</v>
      </c>
      <c r="AL1390" s="100" t="str">
        <f t="shared" si="576"/>
        <v>●</v>
      </c>
      <c r="AM1390" s="100" t="str">
        <f t="shared" si="576"/>
        <v>●</v>
      </c>
      <c r="AP1390" s="100" t="str">
        <f t="shared" si="579"/>
        <v>●</v>
      </c>
      <c r="AQ1390" s="100" t="str">
        <f t="shared" si="577"/>
        <v>○</v>
      </c>
      <c r="AR1390" s="100" t="str">
        <f t="shared" si="577"/>
        <v>●</v>
      </c>
      <c r="AS1390" s="100" t="str">
        <f t="shared" si="577"/>
        <v>●</v>
      </c>
    </row>
    <row r="1391" spans="2:45" s="100" customFormat="1" ht="14.25" customHeight="1">
      <c r="B1391" s="102" t="s">
        <v>108</v>
      </c>
      <c r="C1391" s="106">
        <v>113</v>
      </c>
      <c r="D1391" s="107">
        <v>157</v>
      </c>
      <c r="E1391" s="107">
        <v>154</v>
      </c>
      <c r="F1391" s="107">
        <v>177</v>
      </c>
      <c r="G1391" s="107">
        <f t="shared" si="580"/>
        <v>157</v>
      </c>
      <c r="H1391" s="107">
        <f t="shared" si="582"/>
        <v>-20</v>
      </c>
      <c r="I1391" s="108">
        <f t="shared" si="583"/>
        <v>-11.299435028248588</v>
      </c>
      <c r="J1391" s="102"/>
      <c r="K1391" s="114" t="s">
        <v>108</v>
      </c>
      <c r="L1391" s="106">
        <v>51</v>
      </c>
      <c r="M1391" s="107">
        <v>69</v>
      </c>
      <c r="N1391" s="107">
        <v>55</v>
      </c>
      <c r="O1391" s="107">
        <v>48</v>
      </c>
      <c r="P1391" s="107">
        <f t="shared" si="581"/>
        <v>54</v>
      </c>
      <c r="Q1391" s="107">
        <f t="shared" si="584"/>
        <v>6</v>
      </c>
      <c r="R1391" s="108">
        <f t="shared" si="585"/>
        <v>12.5</v>
      </c>
      <c r="S1391" s="108"/>
      <c r="W1391" s="100" t="s">
        <v>370</v>
      </c>
      <c r="X1391" s="100">
        <v>110</v>
      </c>
      <c r="Y1391" s="100">
        <v>113</v>
      </c>
      <c r="Z1391" s="100">
        <v>157</v>
      </c>
      <c r="AA1391" s="100">
        <v>154</v>
      </c>
      <c r="AC1391" s="100" t="s">
        <v>370</v>
      </c>
      <c r="AD1391" s="100">
        <v>53</v>
      </c>
      <c r="AE1391" s="100">
        <v>51</v>
      </c>
      <c r="AF1391" s="100">
        <v>69</v>
      </c>
      <c r="AG1391" s="100">
        <v>55</v>
      </c>
      <c r="AJ1391" s="100" t="str">
        <f t="shared" si="578"/>
        <v>●</v>
      </c>
      <c r="AK1391" s="100" t="str">
        <f t="shared" si="576"/>
        <v>●</v>
      </c>
      <c r="AL1391" s="100" t="str">
        <f t="shared" si="576"/>
        <v>●</v>
      </c>
      <c r="AM1391" s="100" t="str">
        <f t="shared" si="576"/>
        <v>●</v>
      </c>
      <c r="AP1391" s="100" t="str">
        <f t="shared" si="579"/>
        <v>●</v>
      </c>
      <c r="AQ1391" s="100" t="str">
        <f t="shared" si="577"/>
        <v>●</v>
      </c>
      <c r="AR1391" s="100" t="str">
        <f t="shared" si="577"/>
        <v>●</v>
      </c>
      <c r="AS1391" s="100" t="str">
        <f t="shared" si="577"/>
        <v>●</v>
      </c>
    </row>
    <row r="1392" spans="2:45" s="100" customFormat="1" ht="14.25" customHeight="1">
      <c r="B1392" s="102" t="s">
        <v>109</v>
      </c>
      <c r="C1392" s="106">
        <v>70</v>
      </c>
      <c r="D1392" s="107">
        <v>83</v>
      </c>
      <c r="E1392" s="107">
        <v>96</v>
      </c>
      <c r="F1392" s="107">
        <v>112</v>
      </c>
      <c r="G1392" s="107">
        <f t="shared" si="580"/>
        <v>112</v>
      </c>
      <c r="H1392" s="107">
        <f t="shared" si="582"/>
        <v>0</v>
      </c>
      <c r="I1392" s="108">
        <f t="shared" si="583"/>
        <v>0</v>
      </c>
      <c r="J1392" s="102"/>
      <c r="K1392" s="114" t="s">
        <v>109</v>
      </c>
      <c r="L1392" s="106">
        <v>39</v>
      </c>
      <c r="M1392" s="107">
        <v>43</v>
      </c>
      <c r="N1392" s="107">
        <v>38</v>
      </c>
      <c r="O1392" s="107">
        <v>52</v>
      </c>
      <c r="P1392" s="107">
        <f t="shared" si="581"/>
        <v>49</v>
      </c>
      <c r="Q1392" s="107">
        <f t="shared" si="584"/>
        <v>-3</v>
      </c>
      <c r="R1392" s="108">
        <f t="shared" si="585"/>
        <v>-5.7692307692307692</v>
      </c>
      <c r="S1392" s="108"/>
      <c r="W1392" s="100" t="s">
        <v>371</v>
      </c>
      <c r="X1392" s="100">
        <v>41</v>
      </c>
      <c r="Y1392" s="100">
        <v>70</v>
      </c>
      <c r="Z1392" s="100">
        <v>83</v>
      </c>
      <c r="AA1392" s="100">
        <v>96</v>
      </c>
      <c r="AC1392" s="100" t="s">
        <v>371</v>
      </c>
      <c r="AD1392" s="100">
        <v>31</v>
      </c>
      <c r="AE1392" s="100">
        <v>39</v>
      </c>
      <c r="AF1392" s="100">
        <v>43</v>
      </c>
      <c r="AG1392" s="100">
        <v>38</v>
      </c>
      <c r="AJ1392" s="100" t="str">
        <f t="shared" si="578"/>
        <v>●</v>
      </c>
      <c r="AK1392" s="100" t="str">
        <f t="shared" si="576"/>
        <v>●</v>
      </c>
      <c r="AL1392" s="100" t="str">
        <f t="shared" si="576"/>
        <v>●</v>
      </c>
      <c r="AM1392" s="100" t="str">
        <f t="shared" si="576"/>
        <v>●</v>
      </c>
      <c r="AP1392" s="100" t="str">
        <f t="shared" si="579"/>
        <v>●</v>
      </c>
      <c r="AQ1392" s="100" t="str">
        <f t="shared" si="577"/>
        <v>●</v>
      </c>
      <c r="AR1392" s="100" t="str">
        <f t="shared" si="577"/>
        <v>●</v>
      </c>
      <c r="AS1392" s="100" t="str">
        <f t="shared" si="577"/>
        <v>●</v>
      </c>
    </row>
    <row r="1393" spans="2:45" s="100" customFormat="1" ht="14.25" customHeight="1">
      <c r="B1393" s="102" t="s">
        <v>110</v>
      </c>
      <c r="C1393" s="106">
        <v>33</v>
      </c>
      <c r="D1393" s="107">
        <v>47</v>
      </c>
      <c r="E1393" s="107">
        <v>65</v>
      </c>
      <c r="F1393" s="107">
        <v>72</v>
      </c>
      <c r="G1393" s="107">
        <f t="shared" si="580"/>
        <v>103</v>
      </c>
      <c r="H1393" s="107">
        <f t="shared" si="582"/>
        <v>31</v>
      </c>
      <c r="I1393" s="108">
        <f t="shared" si="583"/>
        <v>43.055555555555557</v>
      </c>
      <c r="J1393" s="102"/>
      <c r="K1393" s="114" t="s">
        <v>110</v>
      </c>
      <c r="L1393" s="106">
        <v>23</v>
      </c>
      <c r="M1393" s="107">
        <v>29</v>
      </c>
      <c r="N1393" s="107">
        <v>41</v>
      </c>
      <c r="O1393" s="107">
        <v>31</v>
      </c>
      <c r="P1393" s="107">
        <f t="shared" si="581"/>
        <v>39</v>
      </c>
      <c r="Q1393" s="107">
        <f t="shared" si="584"/>
        <v>8</v>
      </c>
      <c r="R1393" s="108">
        <f t="shared" si="585"/>
        <v>25.806451612903224</v>
      </c>
      <c r="S1393" s="108"/>
      <c r="W1393" s="100" t="s">
        <v>378</v>
      </c>
      <c r="X1393" s="100">
        <v>28</v>
      </c>
      <c r="Y1393" s="100">
        <v>33</v>
      </c>
      <c r="Z1393" s="100">
        <v>47</v>
      </c>
      <c r="AA1393" s="100">
        <v>65</v>
      </c>
      <c r="AC1393" s="100" t="s">
        <v>378</v>
      </c>
      <c r="AD1393" s="100">
        <v>26</v>
      </c>
      <c r="AE1393" s="100">
        <v>23</v>
      </c>
      <c r="AF1393" s="100">
        <v>29</v>
      </c>
      <c r="AG1393" s="100">
        <v>41</v>
      </c>
      <c r="AJ1393" s="100" t="str">
        <f t="shared" si="578"/>
        <v>●</v>
      </c>
      <c r="AK1393" s="100" t="str">
        <f t="shared" si="576"/>
        <v>●</v>
      </c>
      <c r="AL1393" s="100" t="str">
        <f t="shared" si="576"/>
        <v>●</v>
      </c>
      <c r="AM1393" s="100" t="str">
        <f t="shared" si="576"/>
        <v>●</v>
      </c>
      <c r="AP1393" s="100" t="str">
        <f t="shared" si="579"/>
        <v>●</v>
      </c>
      <c r="AQ1393" s="100" t="str">
        <f t="shared" si="577"/>
        <v>●</v>
      </c>
      <c r="AR1393" s="100" t="str">
        <f t="shared" si="577"/>
        <v>●</v>
      </c>
      <c r="AS1393" s="100" t="str">
        <f t="shared" si="577"/>
        <v>●</v>
      </c>
    </row>
    <row r="1394" spans="2:45" s="100" customFormat="1" ht="14.25" customHeight="1">
      <c r="B1394" s="119" t="s">
        <v>111</v>
      </c>
      <c r="C1394" s="120" t="s">
        <v>313</v>
      </c>
      <c r="D1394" s="116" t="s">
        <v>313</v>
      </c>
      <c r="E1394" s="116" t="s">
        <v>313</v>
      </c>
      <c r="F1394" s="116" t="s">
        <v>313</v>
      </c>
      <c r="G1394" s="107">
        <f t="shared" si="580"/>
        <v>15</v>
      </c>
      <c r="H1394" s="107"/>
      <c r="I1394" s="108"/>
      <c r="K1394" s="119" t="s">
        <v>111</v>
      </c>
      <c r="L1394" s="120" t="s">
        <v>313</v>
      </c>
      <c r="M1394" s="116" t="s">
        <v>313</v>
      </c>
      <c r="N1394" s="116" t="s">
        <v>313</v>
      </c>
      <c r="O1394" s="116" t="s">
        <v>313</v>
      </c>
      <c r="P1394" s="107">
        <f t="shared" si="581"/>
        <v>5</v>
      </c>
      <c r="Q1394" s="107"/>
      <c r="R1394" s="108"/>
    </row>
    <row r="1395" spans="2:45" s="100" customFormat="1" ht="14.25" customHeight="1">
      <c r="G1395" s="168"/>
      <c r="P1395" s="168"/>
    </row>
    <row r="1396" spans="2:45" s="100" customFormat="1" ht="14.25" customHeight="1">
      <c r="G1396" s="168"/>
      <c r="P1396" s="168"/>
    </row>
    <row r="1397" spans="2:45" s="99" customFormat="1" ht="14.25" customHeight="1">
      <c r="B1397" s="99" t="str">
        <f>LEFT(B1367,LEN(B1367)-2)&amp;+"男"</f>
        <v>松ヶ枝・男</v>
      </c>
      <c r="K1397" s="99" t="str">
        <f>LEFT(K1367,LEN(K1367)-2)&amp;+"男"</f>
        <v>住ノ江・男</v>
      </c>
      <c r="W1397" s="100"/>
      <c r="X1397" s="100"/>
      <c r="Y1397" s="100"/>
      <c r="Z1397" s="100"/>
      <c r="AA1397" s="100"/>
      <c r="AB1397" s="100"/>
      <c r="AC1397" s="100"/>
      <c r="AD1397" s="100"/>
      <c r="AE1397" s="100"/>
      <c r="AF1397" s="100"/>
      <c r="AG1397" s="100"/>
    </row>
    <row r="1398" spans="2:45" s="100" customFormat="1" ht="14.25" customHeight="1">
      <c r="B1398" s="583" t="s">
        <v>335</v>
      </c>
      <c r="C1398" s="101"/>
      <c r="D1398" s="101"/>
      <c r="E1398" s="101"/>
      <c r="F1398" s="101"/>
      <c r="G1398" s="135"/>
      <c r="H1398" s="131"/>
      <c r="I1398" s="131"/>
      <c r="J1398" s="102"/>
      <c r="K1398" s="583" t="s">
        <v>335</v>
      </c>
      <c r="L1398" s="101"/>
      <c r="M1398" s="101"/>
      <c r="N1398" s="101"/>
      <c r="O1398" s="101"/>
      <c r="P1398" s="135"/>
      <c r="Q1398" s="131"/>
      <c r="R1398" s="131"/>
      <c r="S1398" s="103"/>
    </row>
    <row r="1399" spans="2:45" s="100" customFormat="1" ht="14.25" customHeight="1">
      <c r="B1399" s="584"/>
      <c r="C1399" s="130" t="str">
        <f>$C$4</f>
        <v>平成7年</v>
      </c>
      <c r="D1399" s="130" t="str">
        <f>$D$4</f>
        <v>平成12年</v>
      </c>
      <c r="E1399" s="130" t="str">
        <f>$E$4</f>
        <v>平成17年</v>
      </c>
      <c r="F1399" s="130" t="str">
        <f>$F$4</f>
        <v>平成22年</v>
      </c>
      <c r="G1399" s="130" t="s">
        <v>410</v>
      </c>
      <c r="H1399" s="133" t="str">
        <f>$H$4</f>
        <v>対平成</v>
      </c>
      <c r="I1399" s="134" t="str">
        <f>$I$4</f>
        <v>22年</v>
      </c>
      <c r="J1399" s="102"/>
      <c r="K1399" s="584"/>
      <c r="L1399" s="130" t="str">
        <f>$C$4</f>
        <v>平成7年</v>
      </c>
      <c r="M1399" s="130" t="str">
        <f>$D$4</f>
        <v>平成12年</v>
      </c>
      <c r="N1399" s="130" t="str">
        <f>$E$4</f>
        <v>平成17年</v>
      </c>
      <c r="O1399" s="130" t="str">
        <f>$F$4</f>
        <v>平成22年</v>
      </c>
      <c r="P1399" s="130" t="s">
        <v>410</v>
      </c>
      <c r="Q1399" s="133" t="str">
        <f>$H$4</f>
        <v>対平成</v>
      </c>
      <c r="R1399" s="134" t="str">
        <f>$I$4</f>
        <v>22年</v>
      </c>
      <c r="S1399" s="103"/>
    </row>
    <row r="1400" spans="2:45" s="100" customFormat="1" ht="14.25" customHeight="1">
      <c r="B1400" s="585"/>
      <c r="C1400" s="104"/>
      <c r="D1400" s="104"/>
      <c r="E1400" s="104"/>
      <c r="F1400" s="104"/>
      <c r="G1400" s="104"/>
      <c r="H1400" s="132" t="s">
        <v>88</v>
      </c>
      <c r="I1400" s="133" t="s">
        <v>398</v>
      </c>
      <c r="J1400" s="102"/>
      <c r="K1400" s="585"/>
      <c r="L1400" s="104"/>
      <c r="M1400" s="104"/>
      <c r="N1400" s="104"/>
      <c r="O1400" s="104"/>
      <c r="P1400" s="104"/>
      <c r="Q1400" s="132" t="s">
        <v>88</v>
      </c>
      <c r="R1400" s="133" t="s">
        <v>398</v>
      </c>
      <c r="S1400" s="103"/>
    </row>
    <row r="1401" spans="2:45" s="199" customFormat="1" ht="14.25" customHeight="1">
      <c r="B1401" s="200" t="s">
        <v>90</v>
      </c>
      <c r="C1401" s="198">
        <v>1297</v>
      </c>
      <c r="D1401" s="194">
        <v>1236</v>
      </c>
      <c r="E1401" s="194">
        <v>1210</v>
      </c>
      <c r="F1401" s="194">
        <v>1109</v>
      </c>
      <c r="G1401" s="194">
        <f>IF(COUNTIF(G1406:G1424,"x"),"x",IF(SUM(G1406:G1424)=0,"-",SUM(G1406:G1424)))</f>
        <v>966</v>
      </c>
      <c r="H1401" s="193">
        <f t="shared" ref="H1401:H1404" si="586">IF(G1401="x","x",IF(AND(G1401="-",F1401="-"),"-",IF(AND(G1401="-",F1401&gt;0),F1401*-1,IF(AND(G1401&gt;0,F1401="-"),G1401,G1401-F1401))))</f>
        <v>-143</v>
      </c>
      <c r="I1401" s="195">
        <f t="shared" ref="I1401:I1404" si="587">IF(H1401="x","x",IF(H1401="-","-",IF(AND(F1401="-",G1401&gt;0),"皆増",IF(AND(F1401&gt;0,G1401="-"),"皆減",H1401/F1401*100))))</f>
        <v>-12.894499549143374</v>
      </c>
      <c r="J1401" s="196"/>
      <c r="K1401" s="197" t="s">
        <v>90</v>
      </c>
      <c r="L1401" s="198">
        <v>444</v>
      </c>
      <c r="M1401" s="194">
        <v>403</v>
      </c>
      <c r="N1401" s="194">
        <v>359</v>
      </c>
      <c r="O1401" s="194">
        <v>314</v>
      </c>
      <c r="P1401" s="194">
        <f>IF(COUNTIF(P1406:P1424,"x"),"x",IF(SUM(P1406:P1424)=0,"-",SUM(P1406:P1424)))</f>
        <v>289</v>
      </c>
      <c r="Q1401" s="193">
        <f t="shared" ref="Q1401:Q1404" si="588">IF(P1401="x","x",IF(AND(P1401="-",O1401="-"),"-",IF(AND(P1401="-",O1401&gt;0),O1401*-1,IF(AND(P1401&gt;0,O1401="-"),P1401,P1401-O1401))))</f>
        <v>-25</v>
      </c>
      <c r="R1401" s="195">
        <f t="shared" ref="R1401:R1404" si="589">IF(Q1401="x","x",IF(Q1401="-","-",IF(AND(O1401="-",P1401&gt;0),"皆増",IF(AND(O1401&gt;0,P1401="-"),"皆減",Q1401/O1401*100))))</f>
        <v>-7.9617834394904454</v>
      </c>
      <c r="S1401" s="195"/>
      <c r="W1401" s="199" t="s">
        <v>373</v>
      </c>
      <c r="X1401" s="199">
        <v>1350</v>
      </c>
      <c r="Y1401" s="199">
        <v>1297</v>
      </c>
      <c r="Z1401" s="199">
        <v>1236</v>
      </c>
      <c r="AA1401" s="199">
        <v>1210</v>
      </c>
      <c r="AC1401" s="199" t="s">
        <v>373</v>
      </c>
      <c r="AD1401" s="199">
        <v>490</v>
      </c>
      <c r="AE1401" s="199">
        <v>444</v>
      </c>
      <c r="AF1401" s="199">
        <v>403</v>
      </c>
      <c r="AG1401" s="199">
        <v>359</v>
      </c>
      <c r="AJ1401" s="199" t="str">
        <f>IF(C1401=X1401,"○","●")</f>
        <v>●</v>
      </c>
      <c r="AK1401" s="199" t="str">
        <f t="shared" ref="AK1401:AM1423" si="590">IF(D1401=Y1401,"○","●")</f>
        <v>●</v>
      </c>
      <c r="AL1401" s="199" t="str">
        <f t="shared" si="590"/>
        <v>●</v>
      </c>
      <c r="AM1401" s="199" t="str">
        <f t="shared" si="590"/>
        <v>●</v>
      </c>
      <c r="AP1401" s="199" t="str">
        <f>IF(L1401=AD1401,"○","●")</f>
        <v>●</v>
      </c>
      <c r="AQ1401" s="199" t="str">
        <f t="shared" ref="AQ1401:AS1423" si="591">IF(M1401=AE1401,"○","●")</f>
        <v>●</v>
      </c>
      <c r="AR1401" s="199" t="str">
        <f t="shared" si="591"/>
        <v>●</v>
      </c>
      <c r="AS1401" s="199" t="str">
        <f t="shared" si="591"/>
        <v>●</v>
      </c>
    </row>
    <row r="1402" spans="2:45" s="100" customFormat="1" ht="14.25" customHeight="1">
      <c r="B1402" s="105" t="s">
        <v>91</v>
      </c>
      <c r="C1402" s="106">
        <v>168</v>
      </c>
      <c r="D1402" s="107">
        <v>149</v>
      </c>
      <c r="E1402" s="107">
        <v>150</v>
      </c>
      <c r="F1402" s="107">
        <v>127</v>
      </c>
      <c r="G1402" s="107">
        <f>IF(COUNTIF(G1406:G1408,"x"),"x",IF(SUM(G1406:G1408)=0,"-",SUM(G1406:G1408)))</f>
        <v>108</v>
      </c>
      <c r="H1402" s="107">
        <f t="shared" si="586"/>
        <v>-19</v>
      </c>
      <c r="I1402" s="108">
        <f t="shared" si="587"/>
        <v>-14.960629921259844</v>
      </c>
      <c r="J1402" s="102"/>
      <c r="K1402" s="109" t="s">
        <v>91</v>
      </c>
      <c r="L1402" s="106">
        <v>52</v>
      </c>
      <c r="M1402" s="107">
        <v>38</v>
      </c>
      <c r="N1402" s="107">
        <v>38</v>
      </c>
      <c r="O1402" s="107">
        <v>35</v>
      </c>
      <c r="P1402" s="107">
        <f>IF(COUNTIF(P1406:P1408,"x"),"x",IF(SUM(P1406:P1408)=0,"-",SUM(P1406:P1408)))</f>
        <v>25</v>
      </c>
      <c r="Q1402" s="107">
        <f t="shared" si="588"/>
        <v>-10</v>
      </c>
      <c r="R1402" s="108">
        <f t="shared" si="589"/>
        <v>-28.571428571428569</v>
      </c>
      <c r="S1402" s="108"/>
      <c r="W1402" s="100" t="s">
        <v>374</v>
      </c>
      <c r="X1402" s="100">
        <v>211</v>
      </c>
      <c r="Y1402" s="100">
        <v>168</v>
      </c>
      <c r="Z1402" s="100">
        <v>149</v>
      </c>
      <c r="AA1402" s="100">
        <v>150</v>
      </c>
      <c r="AC1402" s="100" t="s">
        <v>374</v>
      </c>
      <c r="AD1402" s="100">
        <v>66</v>
      </c>
      <c r="AE1402" s="100">
        <v>52</v>
      </c>
      <c r="AF1402" s="100">
        <v>38</v>
      </c>
      <c r="AG1402" s="100">
        <v>38</v>
      </c>
      <c r="AJ1402" s="100" t="str">
        <f t="shared" ref="AJ1402:AJ1423" si="592">IF(C1402=X1402,"○","●")</f>
        <v>●</v>
      </c>
      <c r="AK1402" s="100" t="str">
        <f t="shared" si="590"/>
        <v>●</v>
      </c>
      <c r="AL1402" s="100" t="str">
        <f t="shared" si="590"/>
        <v>●</v>
      </c>
      <c r="AM1402" s="100" t="str">
        <f t="shared" si="590"/>
        <v>●</v>
      </c>
      <c r="AP1402" s="100" t="str">
        <f t="shared" ref="AP1402:AP1423" si="593">IF(L1402=AD1402,"○","●")</f>
        <v>●</v>
      </c>
      <c r="AQ1402" s="100" t="str">
        <f t="shared" si="591"/>
        <v>●</v>
      </c>
      <c r="AR1402" s="100" t="str">
        <f t="shared" si="591"/>
        <v>○</v>
      </c>
      <c r="AS1402" s="100" t="str">
        <f>IF(O1402=AG1402,"○","●")</f>
        <v>●</v>
      </c>
    </row>
    <row r="1403" spans="2:45" s="100" customFormat="1" ht="14.25" customHeight="1">
      <c r="B1403" s="105" t="s">
        <v>92</v>
      </c>
      <c r="C1403" s="106">
        <v>897</v>
      </c>
      <c r="D1403" s="107">
        <v>813</v>
      </c>
      <c r="E1403" s="107">
        <v>777</v>
      </c>
      <c r="F1403" s="107">
        <v>679</v>
      </c>
      <c r="G1403" s="296">
        <f>IF(COUNTIF(G1409:G1418,"x"),"x",IF(SUM(G1409:G1418)=0,"-",SUM(G1409:G1418)))</f>
        <v>529</v>
      </c>
      <c r="H1403" s="107">
        <f t="shared" si="586"/>
        <v>-150</v>
      </c>
      <c r="I1403" s="108">
        <f t="shared" si="587"/>
        <v>-22.091310751104565</v>
      </c>
      <c r="J1403" s="102"/>
      <c r="K1403" s="109" t="s">
        <v>92</v>
      </c>
      <c r="L1403" s="106">
        <v>283</v>
      </c>
      <c r="M1403" s="107">
        <v>267</v>
      </c>
      <c r="N1403" s="107">
        <v>227</v>
      </c>
      <c r="O1403" s="107">
        <v>183</v>
      </c>
      <c r="P1403" s="296">
        <f>IF(COUNTIF(P1409:P1418,"x"),"x",IF(SUM(P1409:P1418)=0,"-",SUM(P1409:P1418)))</f>
        <v>151</v>
      </c>
      <c r="Q1403" s="107">
        <f t="shared" si="588"/>
        <v>-32</v>
      </c>
      <c r="R1403" s="108">
        <f t="shared" si="589"/>
        <v>-17.486338797814209</v>
      </c>
      <c r="S1403" s="108"/>
      <c r="W1403" s="100" t="s">
        <v>375</v>
      </c>
      <c r="X1403" s="100">
        <v>929</v>
      </c>
      <c r="Y1403" s="100">
        <v>897</v>
      </c>
      <c r="Z1403" s="100">
        <v>813</v>
      </c>
      <c r="AA1403" s="100">
        <v>777</v>
      </c>
      <c r="AC1403" s="100" t="s">
        <v>375</v>
      </c>
      <c r="AD1403" s="100">
        <v>313</v>
      </c>
      <c r="AE1403" s="100">
        <v>283</v>
      </c>
      <c r="AF1403" s="100">
        <v>267</v>
      </c>
      <c r="AG1403" s="100">
        <v>227</v>
      </c>
      <c r="AJ1403" s="100" t="str">
        <f t="shared" si="592"/>
        <v>●</v>
      </c>
      <c r="AK1403" s="100" t="str">
        <f t="shared" si="590"/>
        <v>●</v>
      </c>
      <c r="AL1403" s="100" t="str">
        <f>IF(E1403=Z1403,"○","●")</f>
        <v>●</v>
      </c>
      <c r="AM1403" s="100" t="str">
        <f t="shared" si="590"/>
        <v>●</v>
      </c>
      <c r="AP1403" s="100" t="str">
        <f t="shared" si="593"/>
        <v>●</v>
      </c>
      <c r="AQ1403" s="100" t="str">
        <f t="shared" si="591"/>
        <v>●</v>
      </c>
      <c r="AR1403" s="100" t="str">
        <f t="shared" si="591"/>
        <v>●</v>
      </c>
      <c r="AS1403" s="100" t="str">
        <f t="shared" si="591"/>
        <v>●</v>
      </c>
    </row>
    <row r="1404" spans="2:45" s="100" customFormat="1" ht="14.25" customHeight="1">
      <c r="B1404" s="105" t="s">
        <v>93</v>
      </c>
      <c r="C1404" s="106">
        <v>232</v>
      </c>
      <c r="D1404" s="107">
        <v>274</v>
      </c>
      <c r="E1404" s="107">
        <v>283</v>
      </c>
      <c r="F1404" s="107">
        <v>303</v>
      </c>
      <c r="G1404" s="107">
        <f>IF(COUNTIF(G1419:G1423,"x"),"x",IF(SUM(G1419,G1423)=0,"-",SUM(G1419:G1423)))</f>
        <v>317</v>
      </c>
      <c r="H1404" s="107">
        <f t="shared" si="586"/>
        <v>14</v>
      </c>
      <c r="I1404" s="108">
        <f t="shared" si="587"/>
        <v>4.6204620462046204</v>
      </c>
      <c r="J1404" s="102"/>
      <c r="K1404" s="109" t="s">
        <v>93</v>
      </c>
      <c r="L1404" s="106">
        <v>109</v>
      </c>
      <c r="M1404" s="107">
        <v>98</v>
      </c>
      <c r="N1404" s="107">
        <v>94</v>
      </c>
      <c r="O1404" s="107">
        <v>96</v>
      </c>
      <c r="P1404" s="107">
        <f>IF(COUNTIF(P1419:P1423,"x"),"x",IF(SUM(P1419,P1423)=0,"-",SUM(P1419:P1423)))</f>
        <v>110</v>
      </c>
      <c r="Q1404" s="107">
        <f t="shared" si="588"/>
        <v>14</v>
      </c>
      <c r="R1404" s="108">
        <f t="shared" si="589"/>
        <v>14.583333333333334</v>
      </c>
      <c r="S1404" s="108"/>
      <c r="W1404" s="100" t="s">
        <v>376</v>
      </c>
      <c r="X1404" s="100">
        <v>210</v>
      </c>
      <c r="Y1404" s="100">
        <v>232</v>
      </c>
      <c r="Z1404" s="100">
        <v>274</v>
      </c>
      <c r="AA1404" s="100">
        <v>283</v>
      </c>
      <c r="AC1404" s="100" t="s">
        <v>376</v>
      </c>
      <c r="AD1404" s="100">
        <v>111</v>
      </c>
      <c r="AE1404" s="100">
        <v>109</v>
      </c>
      <c r="AF1404" s="100">
        <v>98</v>
      </c>
      <c r="AG1404" s="100">
        <v>94</v>
      </c>
      <c r="AJ1404" s="100" t="str">
        <f t="shared" si="592"/>
        <v>●</v>
      </c>
      <c r="AK1404" s="100" t="str">
        <f t="shared" si="590"/>
        <v>●</v>
      </c>
      <c r="AL1404" s="100" t="str">
        <f t="shared" si="590"/>
        <v>●</v>
      </c>
      <c r="AM1404" s="100" t="str">
        <f t="shared" si="590"/>
        <v>●</v>
      </c>
      <c r="AP1404" s="100" t="str">
        <f t="shared" si="593"/>
        <v>●</v>
      </c>
      <c r="AQ1404" s="100" t="str">
        <f t="shared" si="591"/>
        <v>●</v>
      </c>
      <c r="AR1404" s="100" t="str">
        <f t="shared" si="591"/>
        <v>●</v>
      </c>
      <c r="AS1404" s="100" t="str">
        <f t="shared" si="591"/>
        <v>●</v>
      </c>
    </row>
    <row r="1405" spans="2:45" s="100" customFormat="1" ht="14.25" customHeight="1">
      <c r="B1405" s="102"/>
      <c r="C1405" s="106"/>
      <c r="D1405" s="112"/>
      <c r="E1405" s="112"/>
      <c r="F1405" s="112"/>
      <c r="G1405" s="112"/>
      <c r="H1405" s="112"/>
      <c r="I1405" s="113"/>
      <c r="J1405" s="102"/>
      <c r="K1405" s="114"/>
      <c r="L1405" s="106"/>
      <c r="M1405" s="112"/>
      <c r="N1405" s="112"/>
      <c r="O1405" s="112"/>
      <c r="P1405" s="112"/>
      <c r="Q1405" s="112"/>
      <c r="R1405" s="113"/>
      <c r="S1405" s="113"/>
      <c r="AJ1405" s="100" t="str">
        <f t="shared" si="592"/>
        <v>○</v>
      </c>
      <c r="AK1405" s="100" t="str">
        <f t="shared" si="590"/>
        <v>○</v>
      </c>
      <c r="AL1405" s="100" t="str">
        <f t="shared" si="590"/>
        <v>○</v>
      </c>
      <c r="AM1405" s="100" t="str">
        <f t="shared" si="590"/>
        <v>○</v>
      </c>
      <c r="AP1405" s="100" t="str">
        <f t="shared" si="593"/>
        <v>○</v>
      </c>
      <c r="AQ1405" s="100" t="str">
        <f t="shared" si="591"/>
        <v>○</v>
      </c>
      <c r="AR1405" s="100" t="str">
        <f t="shared" si="591"/>
        <v>○</v>
      </c>
      <c r="AS1405" s="100" t="str">
        <f t="shared" si="591"/>
        <v>○</v>
      </c>
    </row>
    <row r="1406" spans="2:45" s="100" customFormat="1" ht="14.25" customHeight="1">
      <c r="B1406" s="102" t="s">
        <v>94</v>
      </c>
      <c r="C1406" s="106">
        <v>42</v>
      </c>
      <c r="D1406" s="107">
        <v>32</v>
      </c>
      <c r="E1406" s="107">
        <v>41</v>
      </c>
      <c r="F1406" s="107">
        <v>44</v>
      </c>
      <c r="G1406" s="107">
        <f>第2表01元データ!AH40</f>
        <v>24</v>
      </c>
      <c r="H1406" s="107">
        <f t="shared" ref="H1406:H1423" si="594">IF(G1406="x","x",IF(AND(G1406="-",F1406="-"),"-",IF(AND(G1406="-",F1406&gt;0),F1406*-1,IF(AND(G1406&gt;0,F1406="-"),G1406,G1406-F1406))))</f>
        <v>-20</v>
      </c>
      <c r="I1406" s="108">
        <f t="shared" ref="I1406:I1423" si="595">IF(H1406="x","x",IF(H1406="-","-",IF(AND(F1406="-",G1406&gt;0),"皆増",IF(AND(F1406&gt;0,G1406="-"),"皆減",H1406/F1406*100))))</f>
        <v>-45.454545454545453</v>
      </c>
      <c r="J1406" s="102"/>
      <c r="K1406" s="114" t="s">
        <v>94</v>
      </c>
      <c r="L1406" s="106">
        <v>15</v>
      </c>
      <c r="M1406" s="107">
        <v>13</v>
      </c>
      <c r="N1406" s="107">
        <v>18</v>
      </c>
      <c r="O1406" s="107">
        <v>11</v>
      </c>
      <c r="P1406" s="107">
        <f>第2表01元データ!AI40</f>
        <v>7</v>
      </c>
      <c r="Q1406" s="107">
        <f t="shared" ref="Q1406:Q1423" si="596">IF(P1406="x","x",IF(AND(P1406="-",O1406="-"),"-",IF(AND(P1406="-",O1406&gt;0),O1406*-1,IF(AND(P1406&gt;0,O1406="-"),P1406,P1406-O1406))))</f>
        <v>-4</v>
      </c>
      <c r="R1406" s="108">
        <f t="shared" ref="R1406:R1423" si="597">IF(Q1406="x","x",IF(Q1406="-","-",IF(AND(O1406="-",P1406&gt;0),"皆増",IF(AND(O1406&gt;0,P1406="-"),"皆減",Q1406/O1406*100))))</f>
        <v>-36.363636363636367</v>
      </c>
      <c r="S1406" s="108"/>
      <c r="T1406" s="100">
        <v>101</v>
      </c>
      <c r="W1406" s="100" t="s">
        <v>377</v>
      </c>
      <c r="X1406" s="100">
        <v>56</v>
      </c>
      <c r="Y1406" s="100">
        <v>42</v>
      </c>
      <c r="Z1406" s="100">
        <v>32</v>
      </c>
      <c r="AA1406" s="100">
        <v>41</v>
      </c>
      <c r="AC1406" s="100" t="s">
        <v>377</v>
      </c>
      <c r="AD1406" s="100">
        <v>13</v>
      </c>
      <c r="AE1406" s="100">
        <v>15</v>
      </c>
      <c r="AF1406" s="100">
        <v>13</v>
      </c>
      <c r="AG1406" s="100">
        <v>18</v>
      </c>
      <c r="AJ1406" s="100" t="str">
        <f t="shared" si="592"/>
        <v>●</v>
      </c>
      <c r="AK1406" s="100" t="str">
        <f t="shared" si="590"/>
        <v>●</v>
      </c>
      <c r="AL1406" s="100" t="str">
        <f t="shared" si="590"/>
        <v>●</v>
      </c>
      <c r="AM1406" s="100" t="str">
        <f t="shared" si="590"/>
        <v>●</v>
      </c>
      <c r="AP1406" s="100" t="str">
        <f t="shared" si="593"/>
        <v>●</v>
      </c>
      <c r="AQ1406" s="100" t="str">
        <f t="shared" si="591"/>
        <v>●</v>
      </c>
      <c r="AR1406" s="100" t="str">
        <f t="shared" si="591"/>
        <v>●</v>
      </c>
      <c r="AS1406" s="100" t="str">
        <f t="shared" si="591"/>
        <v>●</v>
      </c>
    </row>
    <row r="1407" spans="2:45" s="100" customFormat="1" ht="14.25" customHeight="1">
      <c r="B1407" s="102" t="s">
        <v>95</v>
      </c>
      <c r="C1407" s="106">
        <v>55</v>
      </c>
      <c r="D1407" s="107">
        <v>53</v>
      </c>
      <c r="E1407" s="107">
        <v>45</v>
      </c>
      <c r="F1407" s="107">
        <v>45</v>
      </c>
      <c r="G1407" s="107">
        <f>第2表01元データ!AH41</f>
        <v>35</v>
      </c>
      <c r="H1407" s="107">
        <f t="shared" si="594"/>
        <v>-10</v>
      </c>
      <c r="I1407" s="108">
        <f t="shared" si="595"/>
        <v>-22.222222222222221</v>
      </c>
      <c r="J1407" s="102"/>
      <c r="K1407" s="114" t="s">
        <v>95</v>
      </c>
      <c r="L1407" s="106">
        <v>11</v>
      </c>
      <c r="M1407" s="107">
        <v>11</v>
      </c>
      <c r="N1407" s="107">
        <v>11</v>
      </c>
      <c r="O1407" s="107">
        <v>14</v>
      </c>
      <c r="P1407" s="107">
        <f>第2表01元データ!AI41</f>
        <v>8</v>
      </c>
      <c r="Q1407" s="107">
        <f t="shared" si="596"/>
        <v>-6</v>
      </c>
      <c r="R1407" s="108">
        <f t="shared" si="597"/>
        <v>-42.857142857142854</v>
      </c>
      <c r="S1407" s="108"/>
      <c r="T1407" s="100">
        <v>102</v>
      </c>
      <c r="W1407" s="99" t="s">
        <v>356</v>
      </c>
      <c r="X1407" s="99">
        <v>71</v>
      </c>
      <c r="Y1407" s="99">
        <v>55</v>
      </c>
      <c r="Z1407" s="99">
        <v>53</v>
      </c>
      <c r="AA1407" s="99">
        <v>45</v>
      </c>
      <c r="AB1407" s="99"/>
      <c r="AC1407" s="99" t="s">
        <v>356</v>
      </c>
      <c r="AD1407" s="99">
        <v>25</v>
      </c>
      <c r="AE1407" s="99">
        <v>11</v>
      </c>
      <c r="AF1407" s="99">
        <v>11</v>
      </c>
      <c r="AG1407" s="99">
        <v>11</v>
      </c>
      <c r="AJ1407" s="100" t="str">
        <f t="shared" si="592"/>
        <v>●</v>
      </c>
      <c r="AK1407" s="100" t="str">
        <f t="shared" si="590"/>
        <v>●</v>
      </c>
      <c r="AL1407" s="100" t="str">
        <f t="shared" si="590"/>
        <v>●</v>
      </c>
      <c r="AM1407" s="100" t="str">
        <f t="shared" si="590"/>
        <v>○</v>
      </c>
      <c r="AP1407" s="100" t="str">
        <f t="shared" si="593"/>
        <v>●</v>
      </c>
      <c r="AQ1407" s="100" t="str">
        <f t="shared" si="591"/>
        <v>○</v>
      </c>
      <c r="AR1407" s="100" t="str">
        <f t="shared" si="591"/>
        <v>○</v>
      </c>
      <c r="AS1407" s="100" t="str">
        <f t="shared" si="591"/>
        <v>●</v>
      </c>
    </row>
    <row r="1408" spans="2:45" s="100" customFormat="1" ht="14.25" customHeight="1">
      <c r="B1408" s="102" t="s">
        <v>96</v>
      </c>
      <c r="C1408" s="106">
        <v>71</v>
      </c>
      <c r="D1408" s="107">
        <v>64</v>
      </c>
      <c r="E1408" s="107">
        <v>64</v>
      </c>
      <c r="F1408" s="107">
        <v>38</v>
      </c>
      <c r="G1408" s="107">
        <f>第2表01元データ!AH42</f>
        <v>49</v>
      </c>
      <c r="H1408" s="107">
        <f t="shared" si="594"/>
        <v>11</v>
      </c>
      <c r="I1408" s="108">
        <f t="shared" si="595"/>
        <v>28.947368421052634</v>
      </c>
      <c r="J1408" s="102"/>
      <c r="K1408" s="114" t="s">
        <v>96</v>
      </c>
      <c r="L1408" s="106">
        <v>26</v>
      </c>
      <c r="M1408" s="107">
        <v>14</v>
      </c>
      <c r="N1408" s="107">
        <v>9</v>
      </c>
      <c r="O1408" s="107">
        <v>10</v>
      </c>
      <c r="P1408" s="107">
        <f>第2表01元データ!AI42</f>
        <v>10</v>
      </c>
      <c r="Q1408" s="107">
        <f t="shared" si="596"/>
        <v>0</v>
      </c>
      <c r="R1408" s="108">
        <f t="shared" si="597"/>
        <v>0</v>
      </c>
      <c r="S1408" s="108"/>
      <c r="T1408" s="100">
        <v>103</v>
      </c>
      <c r="W1408" s="100" t="s">
        <v>357</v>
      </c>
      <c r="X1408" s="100">
        <v>84</v>
      </c>
      <c r="Y1408" s="100">
        <v>71</v>
      </c>
      <c r="Z1408" s="100">
        <v>64</v>
      </c>
      <c r="AA1408" s="100">
        <v>64</v>
      </c>
      <c r="AC1408" s="100" t="s">
        <v>357</v>
      </c>
      <c r="AD1408" s="100">
        <v>28</v>
      </c>
      <c r="AE1408" s="100">
        <v>26</v>
      </c>
      <c r="AF1408" s="100">
        <v>14</v>
      </c>
      <c r="AG1408" s="100">
        <v>9</v>
      </c>
      <c r="AJ1408" s="100" t="str">
        <f t="shared" si="592"/>
        <v>●</v>
      </c>
      <c r="AK1408" s="100" t="str">
        <f t="shared" si="590"/>
        <v>●</v>
      </c>
      <c r="AL1408" s="100" t="str">
        <f t="shared" si="590"/>
        <v>○</v>
      </c>
      <c r="AM1408" s="100" t="str">
        <f t="shared" si="590"/>
        <v>●</v>
      </c>
      <c r="AP1408" s="100" t="str">
        <f t="shared" si="593"/>
        <v>●</v>
      </c>
      <c r="AQ1408" s="100" t="str">
        <f t="shared" si="591"/>
        <v>●</v>
      </c>
      <c r="AR1408" s="100" t="str">
        <f t="shared" si="591"/>
        <v>●</v>
      </c>
      <c r="AS1408" s="100" t="str">
        <f t="shared" si="591"/>
        <v>●</v>
      </c>
    </row>
    <row r="1409" spans="2:45" s="100" customFormat="1" ht="14.25" customHeight="1">
      <c r="B1409" s="102" t="s">
        <v>97</v>
      </c>
      <c r="C1409" s="106">
        <v>101</v>
      </c>
      <c r="D1409" s="107">
        <v>78</v>
      </c>
      <c r="E1409" s="107">
        <v>62</v>
      </c>
      <c r="F1409" s="107">
        <v>59</v>
      </c>
      <c r="G1409" s="107">
        <f>第2表01元データ!AH43</f>
        <v>44</v>
      </c>
      <c r="H1409" s="107">
        <f t="shared" si="594"/>
        <v>-15</v>
      </c>
      <c r="I1409" s="108">
        <f t="shared" si="595"/>
        <v>-25.423728813559322</v>
      </c>
      <c r="J1409" s="102"/>
      <c r="K1409" s="114" t="s">
        <v>97</v>
      </c>
      <c r="L1409" s="106">
        <v>31</v>
      </c>
      <c r="M1409" s="107">
        <v>28</v>
      </c>
      <c r="N1409" s="107">
        <v>13</v>
      </c>
      <c r="O1409" s="107">
        <v>13</v>
      </c>
      <c r="P1409" s="107">
        <f>第2表01元データ!AI43</f>
        <v>16</v>
      </c>
      <c r="Q1409" s="107">
        <f t="shared" si="596"/>
        <v>3</v>
      </c>
      <c r="R1409" s="108">
        <f t="shared" si="597"/>
        <v>23.076923076923077</v>
      </c>
      <c r="S1409" s="108"/>
      <c r="T1409" s="100">
        <v>104</v>
      </c>
      <c r="W1409" s="100" t="s">
        <v>358</v>
      </c>
      <c r="X1409" s="100">
        <v>136</v>
      </c>
      <c r="Y1409" s="100">
        <v>101</v>
      </c>
      <c r="Z1409" s="100">
        <v>78</v>
      </c>
      <c r="AA1409" s="100">
        <v>62</v>
      </c>
      <c r="AC1409" s="100" t="s">
        <v>358</v>
      </c>
      <c r="AD1409" s="100">
        <v>41</v>
      </c>
      <c r="AE1409" s="100">
        <v>31</v>
      </c>
      <c r="AF1409" s="100">
        <v>28</v>
      </c>
      <c r="AG1409" s="100">
        <v>13</v>
      </c>
      <c r="AJ1409" s="100" t="str">
        <f t="shared" si="592"/>
        <v>●</v>
      </c>
      <c r="AK1409" s="100" t="str">
        <f t="shared" si="590"/>
        <v>●</v>
      </c>
      <c r="AL1409" s="100" t="str">
        <f t="shared" si="590"/>
        <v>●</v>
      </c>
      <c r="AM1409" s="100" t="str">
        <f t="shared" si="590"/>
        <v>●</v>
      </c>
      <c r="AP1409" s="100" t="str">
        <f t="shared" si="593"/>
        <v>●</v>
      </c>
      <c r="AQ1409" s="100" t="str">
        <f t="shared" si="591"/>
        <v>●</v>
      </c>
      <c r="AR1409" s="100" t="str">
        <f t="shared" si="591"/>
        <v>●</v>
      </c>
      <c r="AS1409" s="100" t="str">
        <f t="shared" si="591"/>
        <v>○</v>
      </c>
    </row>
    <row r="1410" spans="2:45" s="100" customFormat="1" ht="14.25" customHeight="1">
      <c r="B1410" s="102" t="s">
        <v>98</v>
      </c>
      <c r="C1410" s="106">
        <v>117</v>
      </c>
      <c r="D1410" s="107">
        <v>71</v>
      </c>
      <c r="E1410" s="107">
        <v>61</v>
      </c>
      <c r="F1410" s="107">
        <v>43</v>
      </c>
      <c r="G1410" s="107">
        <f>第2表01元データ!AH44</f>
        <v>31</v>
      </c>
      <c r="H1410" s="107">
        <f t="shared" si="594"/>
        <v>-12</v>
      </c>
      <c r="I1410" s="108">
        <f t="shared" si="595"/>
        <v>-27.906976744186046</v>
      </c>
      <c r="J1410" s="102"/>
      <c r="K1410" s="114" t="s">
        <v>98</v>
      </c>
      <c r="L1410" s="106">
        <v>31</v>
      </c>
      <c r="M1410" s="107">
        <v>24</v>
      </c>
      <c r="N1410" s="107">
        <v>20</v>
      </c>
      <c r="O1410" s="107">
        <v>13</v>
      </c>
      <c r="P1410" s="107">
        <f>第2表01元データ!AI44</f>
        <v>9</v>
      </c>
      <c r="Q1410" s="107">
        <f t="shared" si="596"/>
        <v>-4</v>
      </c>
      <c r="R1410" s="108">
        <f t="shared" si="597"/>
        <v>-30.76923076923077</v>
      </c>
      <c r="S1410" s="108"/>
      <c r="T1410" s="100">
        <v>105</v>
      </c>
      <c r="W1410" s="100" t="s">
        <v>359</v>
      </c>
      <c r="X1410" s="100">
        <v>94</v>
      </c>
      <c r="Y1410" s="100">
        <v>117</v>
      </c>
      <c r="Z1410" s="100">
        <v>71</v>
      </c>
      <c r="AA1410" s="100">
        <v>61</v>
      </c>
      <c r="AC1410" s="100" t="s">
        <v>359</v>
      </c>
      <c r="AD1410" s="100">
        <v>28</v>
      </c>
      <c r="AE1410" s="100">
        <v>31</v>
      </c>
      <c r="AF1410" s="100">
        <v>24</v>
      </c>
      <c r="AG1410" s="100">
        <v>20</v>
      </c>
      <c r="AJ1410" s="100" t="str">
        <f t="shared" si="592"/>
        <v>●</v>
      </c>
      <c r="AK1410" s="100" t="str">
        <f t="shared" si="590"/>
        <v>●</v>
      </c>
      <c r="AL1410" s="100" t="str">
        <f t="shared" si="590"/>
        <v>●</v>
      </c>
      <c r="AM1410" s="100" t="str">
        <f t="shared" si="590"/>
        <v>●</v>
      </c>
      <c r="AP1410" s="100" t="str">
        <f t="shared" si="593"/>
        <v>●</v>
      </c>
      <c r="AQ1410" s="100" t="str">
        <f t="shared" si="591"/>
        <v>●</v>
      </c>
      <c r="AR1410" s="100" t="str">
        <f t="shared" si="591"/>
        <v>●</v>
      </c>
      <c r="AS1410" s="100" t="str">
        <f t="shared" si="591"/>
        <v>●</v>
      </c>
    </row>
    <row r="1411" spans="2:45" s="100" customFormat="1" ht="14.25" customHeight="1">
      <c r="B1411" s="102" t="s">
        <v>99</v>
      </c>
      <c r="C1411" s="106">
        <v>70</v>
      </c>
      <c r="D1411" s="107">
        <v>89</v>
      </c>
      <c r="E1411" s="107">
        <v>73</v>
      </c>
      <c r="F1411" s="107">
        <v>60</v>
      </c>
      <c r="G1411" s="107">
        <f>第2表01元データ!AH45</f>
        <v>28</v>
      </c>
      <c r="H1411" s="107">
        <f t="shared" si="594"/>
        <v>-32</v>
      </c>
      <c r="I1411" s="108">
        <f t="shared" si="595"/>
        <v>-53.333333333333336</v>
      </c>
      <c r="J1411" s="102"/>
      <c r="K1411" s="114" t="s">
        <v>99</v>
      </c>
      <c r="L1411" s="106">
        <v>25</v>
      </c>
      <c r="M1411" s="107">
        <v>28</v>
      </c>
      <c r="N1411" s="107">
        <v>26</v>
      </c>
      <c r="O1411" s="107">
        <v>14</v>
      </c>
      <c r="P1411" s="107">
        <f>第2表01元データ!AI45</f>
        <v>14</v>
      </c>
      <c r="Q1411" s="107">
        <f t="shared" si="596"/>
        <v>0</v>
      </c>
      <c r="R1411" s="108">
        <f t="shared" si="597"/>
        <v>0</v>
      </c>
      <c r="S1411" s="108"/>
      <c r="T1411" s="100">
        <v>106</v>
      </c>
      <c r="W1411" s="100" t="s">
        <v>360</v>
      </c>
      <c r="X1411" s="100">
        <v>57</v>
      </c>
      <c r="Y1411" s="100">
        <v>70</v>
      </c>
      <c r="Z1411" s="100">
        <v>89</v>
      </c>
      <c r="AA1411" s="100">
        <v>73</v>
      </c>
      <c r="AC1411" s="100" t="s">
        <v>360</v>
      </c>
      <c r="AD1411" s="100">
        <v>23</v>
      </c>
      <c r="AE1411" s="100">
        <v>25</v>
      </c>
      <c r="AF1411" s="100">
        <v>28</v>
      </c>
      <c r="AG1411" s="100">
        <v>26</v>
      </c>
      <c r="AJ1411" s="100" t="str">
        <f t="shared" si="592"/>
        <v>●</v>
      </c>
      <c r="AK1411" s="100" t="str">
        <f t="shared" si="590"/>
        <v>●</v>
      </c>
      <c r="AL1411" s="100" t="str">
        <f t="shared" si="590"/>
        <v>●</v>
      </c>
      <c r="AM1411" s="100" t="str">
        <f t="shared" si="590"/>
        <v>●</v>
      </c>
      <c r="AP1411" s="100" t="str">
        <f t="shared" si="593"/>
        <v>●</v>
      </c>
      <c r="AQ1411" s="100" t="str">
        <f t="shared" si="591"/>
        <v>●</v>
      </c>
      <c r="AR1411" s="100" t="str">
        <f t="shared" si="591"/>
        <v>●</v>
      </c>
      <c r="AS1411" s="100" t="str">
        <f t="shared" si="591"/>
        <v>●</v>
      </c>
    </row>
    <row r="1412" spans="2:45" s="100" customFormat="1" ht="14.25" customHeight="1">
      <c r="B1412" s="102" t="s">
        <v>100</v>
      </c>
      <c r="C1412" s="106">
        <v>70</v>
      </c>
      <c r="D1412" s="107">
        <v>69</v>
      </c>
      <c r="E1412" s="107">
        <v>73</v>
      </c>
      <c r="F1412" s="107">
        <v>71</v>
      </c>
      <c r="G1412" s="107">
        <f>第2表01元データ!AH46</f>
        <v>24</v>
      </c>
      <c r="H1412" s="107">
        <f t="shared" si="594"/>
        <v>-47</v>
      </c>
      <c r="I1412" s="108">
        <f t="shared" si="595"/>
        <v>-66.197183098591552</v>
      </c>
      <c r="J1412" s="102"/>
      <c r="K1412" s="114" t="s">
        <v>100</v>
      </c>
      <c r="L1412" s="106">
        <v>17</v>
      </c>
      <c r="M1412" s="107">
        <v>16</v>
      </c>
      <c r="N1412" s="107">
        <v>17</v>
      </c>
      <c r="O1412" s="107">
        <v>17</v>
      </c>
      <c r="P1412" s="107">
        <f>第2表01元データ!AI46</f>
        <v>15</v>
      </c>
      <c r="Q1412" s="107">
        <f t="shared" si="596"/>
        <v>-2</v>
      </c>
      <c r="R1412" s="108">
        <f t="shared" si="597"/>
        <v>-11.76470588235294</v>
      </c>
      <c r="S1412" s="108"/>
      <c r="T1412" s="100">
        <v>107</v>
      </c>
      <c r="W1412" s="100" t="s">
        <v>361</v>
      </c>
      <c r="X1412" s="100">
        <v>62</v>
      </c>
      <c r="Y1412" s="100">
        <v>70</v>
      </c>
      <c r="Z1412" s="100">
        <v>69</v>
      </c>
      <c r="AA1412" s="100">
        <v>73</v>
      </c>
      <c r="AC1412" s="100" t="s">
        <v>361</v>
      </c>
      <c r="AD1412" s="100">
        <v>21</v>
      </c>
      <c r="AE1412" s="100">
        <v>17</v>
      </c>
      <c r="AF1412" s="100">
        <v>16</v>
      </c>
      <c r="AG1412" s="100">
        <v>17</v>
      </c>
      <c r="AJ1412" s="100" t="str">
        <f t="shared" si="592"/>
        <v>●</v>
      </c>
      <c r="AK1412" s="100" t="str">
        <f t="shared" si="590"/>
        <v>●</v>
      </c>
      <c r="AL1412" s="100" t="str">
        <f t="shared" si="590"/>
        <v>●</v>
      </c>
      <c r="AM1412" s="100" t="str">
        <f t="shared" si="590"/>
        <v>●</v>
      </c>
      <c r="AP1412" s="100" t="str">
        <f t="shared" si="593"/>
        <v>●</v>
      </c>
      <c r="AQ1412" s="100" t="str">
        <f t="shared" si="591"/>
        <v>●</v>
      </c>
      <c r="AR1412" s="100" t="str">
        <f t="shared" si="591"/>
        <v>●</v>
      </c>
      <c r="AS1412" s="100" t="str">
        <f t="shared" si="591"/>
        <v>○</v>
      </c>
    </row>
    <row r="1413" spans="2:45" s="100" customFormat="1" ht="14.25" customHeight="1">
      <c r="B1413" s="102" t="s">
        <v>118</v>
      </c>
      <c r="C1413" s="106">
        <v>58</v>
      </c>
      <c r="D1413" s="107">
        <v>60</v>
      </c>
      <c r="E1413" s="107">
        <v>88</v>
      </c>
      <c r="F1413" s="107">
        <v>69</v>
      </c>
      <c r="G1413" s="107">
        <f>第2表01元データ!AH47</f>
        <v>57</v>
      </c>
      <c r="H1413" s="107">
        <f t="shared" si="594"/>
        <v>-12</v>
      </c>
      <c r="I1413" s="108">
        <f t="shared" si="595"/>
        <v>-17.391304347826086</v>
      </c>
      <c r="J1413" s="102"/>
      <c r="K1413" s="114" t="s">
        <v>118</v>
      </c>
      <c r="L1413" s="106">
        <v>20</v>
      </c>
      <c r="M1413" s="107">
        <v>21</v>
      </c>
      <c r="N1413" s="107">
        <v>21</v>
      </c>
      <c r="O1413" s="107">
        <v>14</v>
      </c>
      <c r="P1413" s="107">
        <f>第2表01元データ!AI47</f>
        <v>11</v>
      </c>
      <c r="Q1413" s="107">
        <f t="shared" si="596"/>
        <v>-3</v>
      </c>
      <c r="R1413" s="108">
        <f t="shared" si="597"/>
        <v>-21.428571428571427</v>
      </c>
      <c r="S1413" s="108"/>
      <c r="T1413" s="100">
        <v>108</v>
      </c>
      <c r="W1413" s="100" t="s">
        <v>362</v>
      </c>
      <c r="X1413" s="100">
        <v>69</v>
      </c>
      <c r="Y1413" s="100">
        <v>58</v>
      </c>
      <c r="Z1413" s="100">
        <v>60</v>
      </c>
      <c r="AA1413" s="100">
        <v>88</v>
      </c>
      <c r="AC1413" s="100" t="s">
        <v>362</v>
      </c>
      <c r="AD1413" s="100">
        <v>24</v>
      </c>
      <c r="AE1413" s="100">
        <v>20</v>
      </c>
      <c r="AF1413" s="100">
        <v>21</v>
      </c>
      <c r="AG1413" s="100">
        <v>21</v>
      </c>
      <c r="AJ1413" s="100" t="str">
        <f t="shared" si="592"/>
        <v>●</v>
      </c>
      <c r="AK1413" s="100" t="str">
        <f t="shared" si="590"/>
        <v>●</v>
      </c>
      <c r="AL1413" s="100" t="str">
        <f t="shared" si="590"/>
        <v>●</v>
      </c>
      <c r="AM1413" s="100" t="str">
        <f t="shared" si="590"/>
        <v>●</v>
      </c>
      <c r="AP1413" s="100" t="str">
        <f t="shared" si="593"/>
        <v>●</v>
      </c>
      <c r="AQ1413" s="100" t="str">
        <f t="shared" si="591"/>
        <v>●</v>
      </c>
      <c r="AR1413" s="100" t="str">
        <f t="shared" si="591"/>
        <v>○</v>
      </c>
      <c r="AS1413" s="100" t="str">
        <f t="shared" si="591"/>
        <v>●</v>
      </c>
    </row>
    <row r="1414" spans="2:45" s="100" customFormat="1" ht="14.25" customHeight="1">
      <c r="B1414" s="102" t="s">
        <v>101</v>
      </c>
      <c r="C1414" s="106">
        <v>71</v>
      </c>
      <c r="D1414" s="107">
        <v>62</v>
      </c>
      <c r="E1414" s="107">
        <v>61</v>
      </c>
      <c r="F1414" s="107">
        <v>77</v>
      </c>
      <c r="G1414" s="107">
        <f>第2表01元データ!AH48</f>
        <v>66</v>
      </c>
      <c r="H1414" s="107">
        <f t="shared" si="594"/>
        <v>-11</v>
      </c>
      <c r="I1414" s="108">
        <f t="shared" si="595"/>
        <v>-14.285714285714285</v>
      </c>
      <c r="J1414" s="102"/>
      <c r="K1414" s="114" t="s">
        <v>101</v>
      </c>
      <c r="L1414" s="106">
        <v>26</v>
      </c>
      <c r="M1414" s="107">
        <v>19</v>
      </c>
      <c r="N1414" s="107">
        <v>20</v>
      </c>
      <c r="O1414" s="107">
        <v>12</v>
      </c>
      <c r="P1414" s="107">
        <f>第2表01元データ!AI48</f>
        <v>21</v>
      </c>
      <c r="Q1414" s="107">
        <f t="shared" si="596"/>
        <v>9</v>
      </c>
      <c r="R1414" s="108">
        <f t="shared" si="597"/>
        <v>75</v>
      </c>
      <c r="S1414" s="108"/>
      <c r="T1414" s="100">
        <v>109</v>
      </c>
      <c r="W1414" s="100" t="s">
        <v>363</v>
      </c>
      <c r="X1414" s="100">
        <v>121</v>
      </c>
      <c r="Y1414" s="100">
        <v>71</v>
      </c>
      <c r="Z1414" s="100">
        <v>62</v>
      </c>
      <c r="AA1414" s="100">
        <v>61</v>
      </c>
      <c r="AC1414" s="100" t="s">
        <v>363</v>
      </c>
      <c r="AD1414" s="100">
        <v>37</v>
      </c>
      <c r="AE1414" s="100">
        <v>26</v>
      </c>
      <c r="AF1414" s="100">
        <v>19</v>
      </c>
      <c r="AG1414" s="100">
        <v>20</v>
      </c>
      <c r="AJ1414" s="100" t="str">
        <f t="shared" si="592"/>
        <v>●</v>
      </c>
      <c r="AK1414" s="100" t="str">
        <f t="shared" si="590"/>
        <v>●</v>
      </c>
      <c r="AL1414" s="100" t="str">
        <f>IF(E1414=Z1414,"○","●")</f>
        <v>●</v>
      </c>
      <c r="AM1414" s="100" t="str">
        <f t="shared" si="590"/>
        <v>●</v>
      </c>
      <c r="AP1414" s="100" t="str">
        <f t="shared" si="593"/>
        <v>●</v>
      </c>
      <c r="AQ1414" s="100" t="str">
        <f t="shared" si="591"/>
        <v>●</v>
      </c>
      <c r="AR1414" s="100" t="str">
        <f t="shared" si="591"/>
        <v>●</v>
      </c>
      <c r="AS1414" s="100" t="str">
        <f t="shared" si="591"/>
        <v>●</v>
      </c>
    </row>
    <row r="1415" spans="2:45" s="100" customFormat="1" ht="14.25" customHeight="1">
      <c r="B1415" s="102" t="s">
        <v>102</v>
      </c>
      <c r="C1415" s="106">
        <v>126</v>
      </c>
      <c r="D1415" s="107">
        <v>75</v>
      </c>
      <c r="E1415" s="107">
        <v>58</v>
      </c>
      <c r="F1415" s="107">
        <v>57</v>
      </c>
      <c r="G1415" s="107">
        <f>第2表01元データ!AH49</f>
        <v>80</v>
      </c>
      <c r="H1415" s="107">
        <f t="shared" si="594"/>
        <v>23</v>
      </c>
      <c r="I1415" s="108">
        <f t="shared" si="595"/>
        <v>40.350877192982452</v>
      </c>
      <c r="J1415" s="102"/>
      <c r="K1415" s="114" t="s">
        <v>102</v>
      </c>
      <c r="L1415" s="106">
        <v>39</v>
      </c>
      <c r="M1415" s="107">
        <v>23</v>
      </c>
      <c r="N1415" s="107">
        <v>13</v>
      </c>
      <c r="O1415" s="107">
        <v>19</v>
      </c>
      <c r="P1415" s="107">
        <f>第2表01元データ!AI49</f>
        <v>17</v>
      </c>
      <c r="Q1415" s="107">
        <f t="shared" si="596"/>
        <v>-2</v>
      </c>
      <c r="R1415" s="108">
        <f t="shared" si="597"/>
        <v>-10.526315789473683</v>
      </c>
      <c r="S1415" s="108"/>
      <c r="T1415" s="100">
        <v>110</v>
      </c>
      <c r="W1415" s="100" t="s">
        <v>364</v>
      </c>
      <c r="X1415" s="100">
        <v>93</v>
      </c>
      <c r="Y1415" s="100">
        <v>126</v>
      </c>
      <c r="Z1415" s="100">
        <v>75</v>
      </c>
      <c r="AA1415" s="100">
        <v>58</v>
      </c>
      <c r="AC1415" s="100" t="s">
        <v>364</v>
      </c>
      <c r="AD1415" s="100">
        <v>38</v>
      </c>
      <c r="AE1415" s="100">
        <v>39</v>
      </c>
      <c r="AF1415" s="100">
        <v>23</v>
      </c>
      <c r="AG1415" s="100">
        <v>13</v>
      </c>
      <c r="AJ1415" s="100" t="str">
        <f t="shared" si="592"/>
        <v>●</v>
      </c>
      <c r="AK1415" s="100" t="str">
        <f t="shared" si="590"/>
        <v>●</v>
      </c>
      <c r="AL1415" s="100" t="str">
        <f t="shared" si="590"/>
        <v>●</v>
      </c>
      <c r="AM1415" s="100" t="str">
        <f t="shared" si="590"/>
        <v>●</v>
      </c>
      <c r="AP1415" s="100" t="str">
        <f t="shared" si="593"/>
        <v>●</v>
      </c>
      <c r="AQ1415" s="100" t="str">
        <f t="shared" si="591"/>
        <v>●</v>
      </c>
      <c r="AR1415" s="100" t="str">
        <f t="shared" si="591"/>
        <v>●</v>
      </c>
      <c r="AS1415" s="100" t="str">
        <f t="shared" si="591"/>
        <v>●</v>
      </c>
    </row>
    <row r="1416" spans="2:45" s="100" customFormat="1" ht="14.25" customHeight="1">
      <c r="B1416" s="102" t="s">
        <v>103</v>
      </c>
      <c r="C1416" s="106">
        <v>94</v>
      </c>
      <c r="D1416" s="107">
        <v>131</v>
      </c>
      <c r="E1416" s="107">
        <v>81</v>
      </c>
      <c r="F1416" s="107">
        <v>53</v>
      </c>
      <c r="G1416" s="107">
        <f>第2表01元データ!AH50</f>
        <v>78</v>
      </c>
      <c r="H1416" s="107">
        <f t="shared" si="594"/>
        <v>25</v>
      </c>
      <c r="I1416" s="108">
        <f t="shared" si="595"/>
        <v>47.169811320754718</v>
      </c>
      <c r="J1416" s="102"/>
      <c r="K1416" s="114" t="s">
        <v>103</v>
      </c>
      <c r="L1416" s="106">
        <v>38</v>
      </c>
      <c r="M1416" s="107">
        <v>39</v>
      </c>
      <c r="N1416" s="107">
        <v>26</v>
      </c>
      <c r="O1416" s="107">
        <v>19</v>
      </c>
      <c r="P1416" s="107">
        <f>第2表01元データ!AI50</f>
        <v>13</v>
      </c>
      <c r="Q1416" s="107">
        <f t="shared" si="596"/>
        <v>-6</v>
      </c>
      <c r="R1416" s="108">
        <f t="shared" si="597"/>
        <v>-31.578947368421051</v>
      </c>
      <c r="S1416" s="108"/>
      <c r="T1416" s="100">
        <v>111</v>
      </c>
      <c r="W1416" s="100" t="s">
        <v>365</v>
      </c>
      <c r="X1416" s="100">
        <v>89</v>
      </c>
      <c r="Y1416" s="100">
        <v>94</v>
      </c>
      <c r="Z1416" s="100">
        <v>131</v>
      </c>
      <c r="AA1416" s="100">
        <v>81</v>
      </c>
      <c r="AC1416" s="100" t="s">
        <v>365</v>
      </c>
      <c r="AD1416" s="100">
        <v>35</v>
      </c>
      <c r="AE1416" s="100">
        <v>38</v>
      </c>
      <c r="AF1416" s="100">
        <v>39</v>
      </c>
      <c r="AG1416" s="100">
        <v>26</v>
      </c>
      <c r="AJ1416" s="100" t="str">
        <f t="shared" si="592"/>
        <v>●</v>
      </c>
      <c r="AK1416" s="100" t="str">
        <f t="shared" si="590"/>
        <v>●</v>
      </c>
      <c r="AL1416" s="100" t="str">
        <f t="shared" si="590"/>
        <v>●</v>
      </c>
      <c r="AM1416" s="100" t="str">
        <f t="shared" si="590"/>
        <v>●</v>
      </c>
      <c r="AP1416" s="100" t="str">
        <f t="shared" si="593"/>
        <v>●</v>
      </c>
      <c r="AQ1416" s="100" t="str">
        <f t="shared" si="591"/>
        <v>●</v>
      </c>
      <c r="AR1416" s="100" t="str">
        <f t="shared" si="591"/>
        <v>●</v>
      </c>
      <c r="AS1416" s="100" t="str">
        <f t="shared" si="591"/>
        <v>●</v>
      </c>
    </row>
    <row r="1417" spans="2:45" s="100" customFormat="1" ht="14.25" customHeight="1">
      <c r="B1417" s="102" t="s">
        <v>104</v>
      </c>
      <c r="C1417" s="106">
        <v>83</v>
      </c>
      <c r="D1417" s="107">
        <v>96</v>
      </c>
      <c r="E1417" s="107">
        <v>129</v>
      </c>
      <c r="F1417" s="107">
        <v>65</v>
      </c>
      <c r="G1417" s="107">
        <f>第2表01元データ!AH51</f>
        <v>56</v>
      </c>
      <c r="H1417" s="107">
        <f t="shared" si="594"/>
        <v>-9</v>
      </c>
      <c r="I1417" s="108">
        <f t="shared" si="595"/>
        <v>-13.846153846153847</v>
      </c>
      <c r="J1417" s="102"/>
      <c r="K1417" s="114" t="s">
        <v>104</v>
      </c>
      <c r="L1417" s="106">
        <v>30</v>
      </c>
      <c r="M1417" s="107">
        <v>35</v>
      </c>
      <c r="N1417" s="107">
        <v>37</v>
      </c>
      <c r="O1417" s="107">
        <v>23</v>
      </c>
      <c r="P1417" s="107">
        <f>第2表01元データ!AI51</f>
        <v>18</v>
      </c>
      <c r="Q1417" s="107">
        <f t="shared" si="596"/>
        <v>-5</v>
      </c>
      <c r="R1417" s="108">
        <f t="shared" si="597"/>
        <v>-21.739130434782609</v>
      </c>
      <c r="S1417" s="108"/>
      <c r="T1417" s="100">
        <v>112</v>
      </c>
      <c r="W1417" s="100" t="s">
        <v>366</v>
      </c>
      <c r="X1417" s="100">
        <v>112</v>
      </c>
      <c r="Y1417" s="100">
        <v>83</v>
      </c>
      <c r="Z1417" s="100">
        <v>96</v>
      </c>
      <c r="AA1417" s="100">
        <v>129</v>
      </c>
      <c r="AC1417" s="100" t="s">
        <v>366</v>
      </c>
      <c r="AD1417" s="100">
        <v>29</v>
      </c>
      <c r="AE1417" s="100">
        <v>30</v>
      </c>
      <c r="AF1417" s="100">
        <v>35</v>
      </c>
      <c r="AG1417" s="100">
        <v>37</v>
      </c>
      <c r="AJ1417" s="100" t="str">
        <f t="shared" si="592"/>
        <v>●</v>
      </c>
      <c r="AK1417" s="100" t="str">
        <f t="shared" si="590"/>
        <v>●</v>
      </c>
      <c r="AL1417" s="100" t="str">
        <f t="shared" si="590"/>
        <v>●</v>
      </c>
      <c r="AM1417" s="100" t="str">
        <f t="shared" si="590"/>
        <v>●</v>
      </c>
      <c r="AP1417" s="100" t="str">
        <f t="shared" si="593"/>
        <v>●</v>
      </c>
      <c r="AQ1417" s="100" t="str">
        <f t="shared" si="591"/>
        <v>●</v>
      </c>
      <c r="AR1417" s="100" t="str">
        <f t="shared" si="591"/>
        <v>●</v>
      </c>
      <c r="AS1417" s="100" t="str">
        <f t="shared" si="591"/>
        <v>●</v>
      </c>
    </row>
    <row r="1418" spans="2:45" s="100" customFormat="1" ht="14.25" customHeight="1">
      <c r="B1418" s="102" t="s">
        <v>105</v>
      </c>
      <c r="C1418" s="106">
        <v>107</v>
      </c>
      <c r="D1418" s="107">
        <v>82</v>
      </c>
      <c r="E1418" s="107">
        <v>91</v>
      </c>
      <c r="F1418" s="107">
        <v>125</v>
      </c>
      <c r="G1418" s="107">
        <f>第2表01元データ!AH52</f>
        <v>65</v>
      </c>
      <c r="H1418" s="107">
        <f t="shared" si="594"/>
        <v>-60</v>
      </c>
      <c r="I1418" s="108">
        <f t="shared" si="595"/>
        <v>-48</v>
      </c>
      <c r="J1418" s="102"/>
      <c r="K1418" s="114" t="s">
        <v>105</v>
      </c>
      <c r="L1418" s="106">
        <v>26</v>
      </c>
      <c r="M1418" s="107">
        <v>34</v>
      </c>
      <c r="N1418" s="107">
        <v>34</v>
      </c>
      <c r="O1418" s="107">
        <v>39</v>
      </c>
      <c r="P1418" s="107">
        <f>第2表01元データ!AI52</f>
        <v>17</v>
      </c>
      <c r="Q1418" s="107">
        <f t="shared" si="596"/>
        <v>-22</v>
      </c>
      <c r="R1418" s="108">
        <f t="shared" si="597"/>
        <v>-56.410256410256409</v>
      </c>
      <c r="S1418" s="108"/>
      <c r="T1418" s="100">
        <v>113</v>
      </c>
      <c r="W1418" s="100" t="s">
        <v>367</v>
      </c>
      <c r="X1418" s="100">
        <v>96</v>
      </c>
      <c r="Y1418" s="100">
        <v>107</v>
      </c>
      <c r="Z1418" s="100">
        <v>82</v>
      </c>
      <c r="AA1418" s="100">
        <v>91</v>
      </c>
      <c r="AC1418" s="100" t="s">
        <v>367</v>
      </c>
      <c r="AD1418" s="100">
        <v>37</v>
      </c>
      <c r="AE1418" s="100">
        <v>26</v>
      </c>
      <c r="AF1418" s="100">
        <v>34</v>
      </c>
      <c r="AG1418" s="100">
        <v>34</v>
      </c>
      <c r="AJ1418" s="100" t="str">
        <f t="shared" si="592"/>
        <v>●</v>
      </c>
      <c r="AK1418" s="100" t="str">
        <f t="shared" si="590"/>
        <v>●</v>
      </c>
      <c r="AL1418" s="100" t="str">
        <f t="shared" si="590"/>
        <v>●</v>
      </c>
      <c r="AM1418" s="100" t="str">
        <f t="shared" si="590"/>
        <v>●</v>
      </c>
      <c r="AP1418" s="100" t="str">
        <f t="shared" si="593"/>
        <v>●</v>
      </c>
      <c r="AQ1418" s="100" t="str">
        <f t="shared" si="591"/>
        <v>●</v>
      </c>
      <c r="AR1418" s="100" t="str">
        <f t="shared" si="591"/>
        <v>○</v>
      </c>
      <c r="AS1418" s="100" t="str">
        <f t="shared" si="591"/>
        <v>●</v>
      </c>
    </row>
    <row r="1419" spans="2:45" s="100" customFormat="1" ht="14.25" customHeight="1">
      <c r="B1419" s="102" t="s">
        <v>106</v>
      </c>
      <c r="C1419" s="106">
        <v>85</v>
      </c>
      <c r="D1419" s="107">
        <v>97</v>
      </c>
      <c r="E1419" s="107">
        <v>80</v>
      </c>
      <c r="F1419" s="107">
        <v>87</v>
      </c>
      <c r="G1419" s="107">
        <f>第2表01元データ!AH53</f>
        <v>63</v>
      </c>
      <c r="H1419" s="107">
        <f t="shared" si="594"/>
        <v>-24</v>
      </c>
      <c r="I1419" s="108">
        <f t="shared" si="595"/>
        <v>-27.586206896551722</v>
      </c>
      <c r="J1419" s="102"/>
      <c r="K1419" s="114" t="s">
        <v>106</v>
      </c>
      <c r="L1419" s="106">
        <v>34</v>
      </c>
      <c r="M1419" s="107">
        <v>24</v>
      </c>
      <c r="N1419" s="107">
        <v>24</v>
      </c>
      <c r="O1419" s="107">
        <v>31</v>
      </c>
      <c r="P1419" s="107">
        <f>第2表01元データ!AI53</f>
        <v>22</v>
      </c>
      <c r="Q1419" s="107">
        <f t="shared" si="596"/>
        <v>-9</v>
      </c>
      <c r="R1419" s="108">
        <f t="shared" si="597"/>
        <v>-29.032258064516132</v>
      </c>
      <c r="S1419" s="108"/>
      <c r="T1419" s="100">
        <v>114</v>
      </c>
      <c r="W1419" s="100" t="s">
        <v>368</v>
      </c>
      <c r="X1419" s="100">
        <v>81</v>
      </c>
      <c r="Y1419" s="100">
        <v>85</v>
      </c>
      <c r="Z1419" s="100">
        <v>97</v>
      </c>
      <c r="AA1419" s="100">
        <v>80</v>
      </c>
      <c r="AC1419" s="100" t="s">
        <v>368</v>
      </c>
      <c r="AD1419" s="100">
        <v>30</v>
      </c>
      <c r="AE1419" s="100">
        <v>34</v>
      </c>
      <c r="AF1419" s="100">
        <v>24</v>
      </c>
      <c r="AG1419" s="100">
        <v>24</v>
      </c>
      <c r="AJ1419" s="100" t="str">
        <f t="shared" si="592"/>
        <v>●</v>
      </c>
      <c r="AK1419" s="100" t="str">
        <f t="shared" si="590"/>
        <v>●</v>
      </c>
      <c r="AL1419" s="100" t="str">
        <f t="shared" si="590"/>
        <v>●</v>
      </c>
      <c r="AM1419" s="100" t="str">
        <f t="shared" si="590"/>
        <v>●</v>
      </c>
      <c r="AP1419" s="100" t="str">
        <f t="shared" si="593"/>
        <v>●</v>
      </c>
      <c r="AQ1419" s="100" t="str">
        <f t="shared" si="591"/>
        <v>●</v>
      </c>
      <c r="AR1419" s="100" t="str">
        <f t="shared" si="591"/>
        <v>○</v>
      </c>
      <c r="AS1419" s="100" t="str">
        <f t="shared" si="591"/>
        <v>●</v>
      </c>
    </row>
    <row r="1420" spans="2:45" s="100" customFormat="1" ht="14.25" customHeight="1">
      <c r="B1420" s="102" t="s">
        <v>107</v>
      </c>
      <c r="C1420" s="106">
        <v>71</v>
      </c>
      <c r="D1420" s="107">
        <v>80</v>
      </c>
      <c r="E1420" s="107">
        <v>90</v>
      </c>
      <c r="F1420" s="107">
        <v>73</v>
      </c>
      <c r="G1420" s="107">
        <f>第2表01元データ!AH54</f>
        <v>104</v>
      </c>
      <c r="H1420" s="107">
        <f t="shared" si="594"/>
        <v>31</v>
      </c>
      <c r="I1420" s="108">
        <f t="shared" si="595"/>
        <v>42.465753424657535</v>
      </c>
      <c r="J1420" s="102"/>
      <c r="K1420" s="114" t="s">
        <v>107</v>
      </c>
      <c r="L1420" s="106">
        <v>30</v>
      </c>
      <c r="M1420" s="107">
        <v>25</v>
      </c>
      <c r="N1420" s="107">
        <v>22</v>
      </c>
      <c r="O1420" s="107">
        <v>25</v>
      </c>
      <c r="P1420" s="107">
        <f>第2表01元データ!AI54</f>
        <v>30</v>
      </c>
      <c r="Q1420" s="107">
        <f t="shared" si="596"/>
        <v>5</v>
      </c>
      <c r="R1420" s="108">
        <f t="shared" si="597"/>
        <v>20</v>
      </c>
      <c r="S1420" s="108"/>
      <c r="T1420" s="100">
        <v>115</v>
      </c>
      <c r="W1420" s="100" t="s">
        <v>369</v>
      </c>
      <c r="X1420" s="100">
        <v>55</v>
      </c>
      <c r="Y1420" s="100">
        <v>71</v>
      </c>
      <c r="Z1420" s="100">
        <v>80</v>
      </c>
      <c r="AA1420" s="100">
        <v>90</v>
      </c>
      <c r="AC1420" s="100" t="s">
        <v>369</v>
      </c>
      <c r="AD1420" s="100">
        <v>30</v>
      </c>
      <c r="AE1420" s="100">
        <v>30</v>
      </c>
      <c r="AF1420" s="100">
        <v>25</v>
      </c>
      <c r="AG1420" s="100">
        <v>22</v>
      </c>
      <c r="AJ1420" s="100" t="str">
        <f t="shared" si="592"/>
        <v>●</v>
      </c>
      <c r="AK1420" s="100" t="str">
        <f t="shared" si="590"/>
        <v>●</v>
      </c>
      <c r="AL1420" s="100" t="str">
        <f t="shared" si="590"/>
        <v>●</v>
      </c>
      <c r="AM1420" s="100" t="str">
        <f t="shared" si="590"/>
        <v>●</v>
      </c>
      <c r="AP1420" s="100" t="str">
        <f t="shared" si="593"/>
        <v>○</v>
      </c>
      <c r="AQ1420" s="100" t="str">
        <f t="shared" si="591"/>
        <v>●</v>
      </c>
      <c r="AR1420" s="100" t="str">
        <f t="shared" si="591"/>
        <v>●</v>
      </c>
      <c r="AS1420" s="100" t="str">
        <f t="shared" si="591"/>
        <v>●</v>
      </c>
    </row>
    <row r="1421" spans="2:45" s="100" customFormat="1" ht="14.25" customHeight="1">
      <c r="B1421" s="102" t="s">
        <v>108</v>
      </c>
      <c r="C1421" s="106">
        <v>40</v>
      </c>
      <c r="D1421" s="107">
        <v>58</v>
      </c>
      <c r="E1421" s="107">
        <v>72</v>
      </c>
      <c r="F1421" s="107">
        <v>78</v>
      </c>
      <c r="G1421" s="107">
        <f>第2表01元データ!AH55</f>
        <v>67</v>
      </c>
      <c r="H1421" s="107">
        <f t="shared" si="594"/>
        <v>-11</v>
      </c>
      <c r="I1421" s="108">
        <f t="shared" si="595"/>
        <v>-14.102564102564102</v>
      </c>
      <c r="J1421" s="102"/>
      <c r="K1421" s="114" t="s">
        <v>108</v>
      </c>
      <c r="L1421" s="106">
        <v>22</v>
      </c>
      <c r="M1421" s="107">
        <v>26</v>
      </c>
      <c r="N1421" s="107">
        <v>19</v>
      </c>
      <c r="O1421" s="107">
        <v>15</v>
      </c>
      <c r="P1421" s="107">
        <f>第2表01元データ!AI55</f>
        <v>25</v>
      </c>
      <c r="Q1421" s="107">
        <f t="shared" si="596"/>
        <v>10</v>
      </c>
      <c r="R1421" s="108">
        <f t="shared" si="597"/>
        <v>66.666666666666657</v>
      </c>
      <c r="S1421" s="108"/>
      <c r="T1421" s="100">
        <v>116</v>
      </c>
      <c r="W1421" s="100" t="s">
        <v>370</v>
      </c>
      <c r="X1421" s="100">
        <v>50</v>
      </c>
      <c r="Y1421" s="100">
        <v>40</v>
      </c>
      <c r="Z1421" s="100">
        <v>58</v>
      </c>
      <c r="AA1421" s="100">
        <v>72</v>
      </c>
      <c r="AC1421" s="100" t="s">
        <v>370</v>
      </c>
      <c r="AD1421" s="100">
        <v>22</v>
      </c>
      <c r="AE1421" s="100">
        <v>22</v>
      </c>
      <c r="AF1421" s="100">
        <v>26</v>
      </c>
      <c r="AG1421" s="100">
        <v>19</v>
      </c>
      <c r="AJ1421" s="100" t="str">
        <f t="shared" si="592"/>
        <v>●</v>
      </c>
      <c r="AK1421" s="100" t="str">
        <f t="shared" si="590"/>
        <v>●</v>
      </c>
      <c r="AL1421" s="100" t="str">
        <f t="shared" si="590"/>
        <v>●</v>
      </c>
      <c r="AM1421" s="100" t="str">
        <f t="shared" si="590"/>
        <v>●</v>
      </c>
      <c r="AP1421" s="100" t="str">
        <f t="shared" si="593"/>
        <v>○</v>
      </c>
      <c r="AQ1421" s="100" t="str">
        <f t="shared" si="591"/>
        <v>●</v>
      </c>
      <c r="AR1421" s="100" t="str">
        <f t="shared" si="591"/>
        <v>●</v>
      </c>
      <c r="AS1421" s="100" t="str">
        <f t="shared" si="591"/>
        <v>●</v>
      </c>
    </row>
    <row r="1422" spans="2:45" s="100" customFormat="1" ht="14.25" customHeight="1">
      <c r="B1422" s="102" t="s">
        <v>109</v>
      </c>
      <c r="C1422" s="106">
        <v>27</v>
      </c>
      <c r="D1422" s="107">
        <v>27</v>
      </c>
      <c r="E1422" s="107">
        <v>25</v>
      </c>
      <c r="F1422" s="107">
        <v>49</v>
      </c>
      <c r="G1422" s="107">
        <f>第2表01元データ!AH56</f>
        <v>41</v>
      </c>
      <c r="H1422" s="107">
        <f t="shared" si="594"/>
        <v>-8</v>
      </c>
      <c r="I1422" s="108">
        <f t="shared" si="595"/>
        <v>-16.326530612244898</v>
      </c>
      <c r="J1422" s="102"/>
      <c r="K1422" s="114" t="s">
        <v>109</v>
      </c>
      <c r="L1422" s="106">
        <v>14</v>
      </c>
      <c r="M1422" s="107">
        <v>13</v>
      </c>
      <c r="N1422" s="107">
        <v>16</v>
      </c>
      <c r="O1422" s="107">
        <v>14</v>
      </c>
      <c r="P1422" s="107">
        <f>第2表01元データ!AI56</f>
        <v>21</v>
      </c>
      <c r="Q1422" s="107">
        <f t="shared" si="596"/>
        <v>7</v>
      </c>
      <c r="R1422" s="108">
        <f t="shared" si="597"/>
        <v>50</v>
      </c>
      <c r="S1422" s="108"/>
      <c r="T1422" s="100">
        <v>117</v>
      </c>
      <c r="W1422" s="100" t="s">
        <v>371</v>
      </c>
      <c r="X1422" s="100">
        <v>14</v>
      </c>
      <c r="Y1422" s="100">
        <v>27</v>
      </c>
      <c r="Z1422" s="100">
        <v>27</v>
      </c>
      <c r="AA1422" s="100">
        <v>25</v>
      </c>
      <c r="AC1422" s="100" t="s">
        <v>371</v>
      </c>
      <c r="AD1422" s="100">
        <v>13</v>
      </c>
      <c r="AE1422" s="100">
        <v>14</v>
      </c>
      <c r="AF1422" s="100">
        <v>13</v>
      </c>
      <c r="AG1422" s="100">
        <v>16</v>
      </c>
      <c r="AJ1422" s="100" t="str">
        <f t="shared" si="592"/>
        <v>●</v>
      </c>
      <c r="AK1422" s="100" t="str">
        <f t="shared" si="590"/>
        <v>○</v>
      </c>
      <c r="AL1422" s="100" t="str">
        <f t="shared" si="590"/>
        <v>●</v>
      </c>
      <c r="AM1422" s="100" t="str">
        <f t="shared" si="590"/>
        <v>●</v>
      </c>
      <c r="AP1422" s="100" t="str">
        <f t="shared" si="593"/>
        <v>●</v>
      </c>
      <c r="AQ1422" s="100" t="str">
        <f t="shared" si="591"/>
        <v>●</v>
      </c>
      <c r="AR1422" s="100" t="str">
        <f t="shared" si="591"/>
        <v>●</v>
      </c>
      <c r="AS1422" s="100" t="str">
        <f t="shared" si="591"/>
        <v>●</v>
      </c>
    </row>
    <row r="1423" spans="2:45" s="100" customFormat="1" ht="14.25" customHeight="1">
      <c r="B1423" s="102" t="s">
        <v>110</v>
      </c>
      <c r="C1423" s="106">
        <v>9</v>
      </c>
      <c r="D1423" s="107">
        <v>12</v>
      </c>
      <c r="E1423" s="107">
        <v>16</v>
      </c>
      <c r="F1423" s="107">
        <v>16</v>
      </c>
      <c r="G1423" s="107">
        <f>第2表01元データ!AH57</f>
        <v>42</v>
      </c>
      <c r="H1423" s="107">
        <f t="shared" si="594"/>
        <v>26</v>
      </c>
      <c r="I1423" s="108">
        <f t="shared" si="595"/>
        <v>162.5</v>
      </c>
      <c r="J1423" s="102"/>
      <c r="K1423" s="114" t="s">
        <v>110</v>
      </c>
      <c r="L1423" s="106">
        <v>9</v>
      </c>
      <c r="M1423" s="107">
        <v>10</v>
      </c>
      <c r="N1423" s="107">
        <v>13</v>
      </c>
      <c r="O1423" s="107">
        <v>11</v>
      </c>
      <c r="P1423" s="107">
        <f>第2表01元データ!AI57</f>
        <v>12</v>
      </c>
      <c r="Q1423" s="107">
        <f t="shared" si="596"/>
        <v>1</v>
      </c>
      <c r="R1423" s="108">
        <f t="shared" si="597"/>
        <v>9.0909090909090917</v>
      </c>
      <c r="S1423" s="108"/>
      <c r="T1423" s="100">
        <v>118</v>
      </c>
      <c r="W1423" s="100" t="s">
        <v>378</v>
      </c>
      <c r="X1423" s="100">
        <v>10</v>
      </c>
      <c r="Y1423" s="100">
        <v>9</v>
      </c>
      <c r="Z1423" s="100">
        <v>12</v>
      </c>
      <c r="AA1423" s="100">
        <v>16</v>
      </c>
      <c r="AC1423" s="100" t="s">
        <v>378</v>
      </c>
      <c r="AD1423" s="100">
        <v>16</v>
      </c>
      <c r="AE1423" s="100">
        <v>9</v>
      </c>
      <c r="AF1423" s="100">
        <v>10</v>
      </c>
      <c r="AG1423" s="100">
        <v>13</v>
      </c>
      <c r="AJ1423" s="100" t="str">
        <f t="shared" si="592"/>
        <v>●</v>
      </c>
      <c r="AK1423" s="100" t="str">
        <f t="shared" si="590"/>
        <v>●</v>
      </c>
      <c r="AL1423" s="100" t="str">
        <f t="shared" si="590"/>
        <v>●</v>
      </c>
      <c r="AM1423" s="100" t="str">
        <f t="shared" si="590"/>
        <v>○</v>
      </c>
      <c r="AP1423" s="100" t="str">
        <f t="shared" si="593"/>
        <v>●</v>
      </c>
      <c r="AQ1423" s="100" t="str">
        <f t="shared" si="591"/>
        <v>●</v>
      </c>
      <c r="AR1423" s="100" t="str">
        <f t="shared" si="591"/>
        <v>●</v>
      </c>
      <c r="AS1423" s="100" t="str">
        <f t="shared" si="591"/>
        <v>●</v>
      </c>
    </row>
    <row r="1424" spans="2:45" s="100" customFormat="1" ht="14.25" customHeight="1">
      <c r="B1424" s="119" t="s">
        <v>111</v>
      </c>
      <c r="C1424" s="120" t="s">
        <v>313</v>
      </c>
      <c r="D1424" s="116" t="s">
        <v>313</v>
      </c>
      <c r="E1424" s="116" t="s">
        <v>313</v>
      </c>
      <c r="F1424" s="116" t="s">
        <v>313</v>
      </c>
      <c r="G1424" s="107">
        <f>第2表01元データ!AH58</f>
        <v>12</v>
      </c>
      <c r="H1424" s="107"/>
      <c r="I1424" s="108"/>
      <c r="K1424" s="119" t="s">
        <v>111</v>
      </c>
      <c r="L1424" s="120" t="s">
        <v>313</v>
      </c>
      <c r="M1424" s="116" t="s">
        <v>313</v>
      </c>
      <c r="N1424" s="116" t="s">
        <v>313</v>
      </c>
      <c r="O1424" s="116" t="s">
        <v>313</v>
      </c>
      <c r="P1424" s="107">
        <f>第2表01元データ!AI58</f>
        <v>3</v>
      </c>
      <c r="Q1424" s="107"/>
      <c r="R1424" s="108"/>
      <c r="T1424" s="100">
        <v>119</v>
      </c>
    </row>
    <row r="1425" spans="2:45" s="100" customFormat="1" ht="14.25" customHeight="1">
      <c r="G1425" s="168"/>
      <c r="P1425" s="168"/>
    </row>
    <row r="1426" spans="2:45" s="100" customFormat="1" ht="14.25" customHeight="1">
      <c r="G1426" s="168"/>
      <c r="P1426" s="168"/>
    </row>
    <row r="1427" spans="2:45" s="99" customFormat="1" ht="14.25" customHeight="1">
      <c r="B1427" s="99" t="str">
        <f>LEFT(B1367,LEN(B1367)-2)&amp;+"女"</f>
        <v>松ヶ枝・女</v>
      </c>
      <c r="K1427" s="99" t="str">
        <f>LEFT(K1367,LEN(K1367)-2)&amp;+"女"</f>
        <v>住ノ江・女</v>
      </c>
      <c r="W1427" s="100"/>
      <c r="X1427" s="100"/>
      <c r="Y1427" s="100"/>
      <c r="Z1427" s="100"/>
      <c r="AA1427" s="100"/>
      <c r="AB1427" s="100"/>
      <c r="AC1427" s="100"/>
      <c r="AD1427" s="100"/>
      <c r="AE1427" s="100"/>
      <c r="AF1427" s="100"/>
      <c r="AG1427" s="100"/>
    </row>
    <row r="1428" spans="2:45" s="100" customFormat="1" ht="14.25" customHeight="1">
      <c r="B1428" s="583" t="s">
        <v>335</v>
      </c>
      <c r="C1428" s="101"/>
      <c r="D1428" s="101"/>
      <c r="E1428" s="101"/>
      <c r="F1428" s="101"/>
      <c r="G1428" s="135"/>
      <c r="H1428" s="131"/>
      <c r="I1428" s="131"/>
      <c r="J1428" s="102"/>
      <c r="K1428" s="583" t="s">
        <v>335</v>
      </c>
      <c r="L1428" s="101"/>
      <c r="M1428" s="101"/>
      <c r="N1428" s="101"/>
      <c r="O1428" s="101"/>
      <c r="P1428" s="135"/>
      <c r="Q1428" s="131"/>
      <c r="R1428" s="131"/>
      <c r="S1428" s="103"/>
    </row>
    <row r="1429" spans="2:45" s="100" customFormat="1" ht="14.25" customHeight="1">
      <c r="B1429" s="584"/>
      <c r="C1429" s="130" t="str">
        <f>$C$4</f>
        <v>平成7年</v>
      </c>
      <c r="D1429" s="130" t="str">
        <f>$D$4</f>
        <v>平成12年</v>
      </c>
      <c r="E1429" s="130" t="str">
        <f>$E$4</f>
        <v>平成17年</v>
      </c>
      <c r="F1429" s="130" t="str">
        <f>$F$4</f>
        <v>平成22年</v>
      </c>
      <c r="G1429" s="130" t="s">
        <v>410</v>
      </c>
      <c r="H1429" s="133" t="str">
        <f>$H$4</f>
        <v>対平成</v>
      </c>
      <c r="I1429" s="134" t="str">
        <f>$I$4</f>
        <v>22年</v>
      </c>
      <c r="J1429" s="102"/>
      <c r="K1429" s="584"/>
      <c r="L1429" s="130" t="str">
        <f>$C$4</f>
        <v>平成7年</v>
      </c>
      <c r="M1429" s="130" t="str">
        <f>$D$4</f>
        <v>平成12年</v>
      </c>
      <c r="N1429" s="130" t="str">
        <f>$E$4</f>
        <v>平成17年</v>
      </c>
      <c r="O1429" s="130" t="str">
        <f>$F$4</f>
        <v>平成22年</v>
      </c>
      <c r="P1429" s="130" t="s">
        <v>410</v>
      </c>
      <c r="Q1429" s="133" t="str">
        <f>$H$4</f>
        <v>対平成</v>
      </c>
      <c r="R1429" s="134" t="str">
        <f>$I$4</f>
        <v>22年</v>
      </c>
      <c r="S1429" s="103"/>
    </row>
    <row r="1430" spans="2:45" s="100" customFormat="1" ht="14.25" customHeight="1">
      <c r="B1430" s="585"/>
      <c r="C1430" s="104"/>
      <c r="D1430" s="104"/>
      <c r="E1430" s="104"/>
      <c r="F1430" s="104"/>
      <c r="G1430" s="104"/>
      <c r="H1430" s="132" t="s">
        <v>88</v>
      </c>
      <c r="I1430" s="133" t="s">
        <v>398</v>
      </c>
      <c r="J1430" s="102"/>
      <c r="K1430" s="585"/>
      <c r="L1430" s="104"/>
      <c r="M1430" s="104"/>
      <c r="N1430" s="104"/>
      <c r="O1430" s="104"/>
      <c r="P1430" s="104"/>
      <c r="Q1430" s="132" t="s">
        <v>88</v>
      </c>
      <c r="R1430" s="133" t="s">
        <v>398</v>
      </c>
      <c r="S1430" s="103"/>
    </row>
    <row r="1431" spans="2:45" s="199" customFormat="1" ht="14.25" customHeight="1">
      <c r="B1431" s="200" t="s">
        <v>90</v>
      </c>
      <c r="C1431" s="198">
        <v>1564</v>
      </c>
      <c r="D1431" s="194">
        <v>1472</v>
      </c>
      <c r="E1431" s="194">
        <v>1420</v>
      </c>
      <c r="F1431" s="194">
        <v>1307</v>
      </c>
      <c r="G1431" s="194">
        <f>IF(COUNTIF(G1436:G1454,"x"),"x",IF(SUM(G1436:G1454)=0,"-",SUM(G1436:G1454)))</f>
        <v>1066</v>
      </c>
      <c r="H1431" s="193">
        <f t="shared" ref="H1431:H1434" si="598">IF(G1431="x","x",IF(AND(G1431="-",F1431="-"),"-",IF(AND(G1431="-",F1431&gt;0),F1431*-1,IF(AND(G1431&gt;0,F1431="-"),G1431,G1431-F1431))))</f>
        <v>-241</v>
      </c>
      <c r="I1431" s="195">
        <f t="shared" ref="I1431:I1434" si="599">IF(H1431="x","x",IF(H1431="-","-",IF(AND(F1431="-",G1431&gt;0),"皆増",IF(AND(F1431&gt;0,G1431="-"),"皆減",H1431/F1431*100))))</f>
        <v>-18.439173680183625</v>
      </c>
      <c r="J1431" s="196"/>
      <c r="K1431" s="197" t="s">
        <v>90</v>
      </c>
      <c r="L1431" s="198">
        <v>561</v>
      </c>
      <c r="M1431" s="194">
        <v>545</v>
      </c>
      <c r="N1431" s="194">
        <v>469</v>
      </c>
      <c r="O1431" s="194">
        <v>424</v>
      </c>
      <c r="P1431" s="194">
        <f>IF(COUNTIF(P1436:P1454,"x"),"x",IF(SUM(P1436:P1454)=0,"-",SUM(P1436:P1454)))</f>
        <v>332</v>
      </c>
      <c r="Q1431" s="193">
        <f t="shared" ref="Q1431:Q1434" si="600">IF(P1431="x","x",IF(AND(P1431="-",O1431="-"),"-",IF(AND(P1431="-",O1431&gt;0),O1431*-1,IF(AND(P1431&gt;0,O1431="-"),P1431,P1431-O1431))))</f>
        <v>-92</v>
      </c>
      <c r="R1431" s="195">
        <f t="shared" ref="R1431:R1434" si="601">IF(Q1431="x","x",IF(Q1431="-","-",IF(AND(O1431="-",P1431&gt;0),"皆増",IF(AND(O1431&gt;0,P1431="-"),"皆減",Q1431/O1431*100))))</f>
        <v>-21.69811320754717</v>
      </c>
      <c r="S1431" s="195"/>
      <c r="W1431" s="199" t="s">
        <v>373</v>
      </c>
      <c r="X1431" s="199">
        <v>1614</v>
      </c>
      <c r="Y1431" s="199">
        <v>1564</v>
      </c>
      <c r="Z1431" s="199">
        <v>1472</v>
      </c>
      <c r="AA1431" s="199">
        <v>1420</v>
      </c>
      <c r="AC1431" s="199" t="s">
        <v>373</v>
      </c>
      <c r="AD1431" s="199">
        <v>619</v>
      </c>
      <c r="AE1431" s="199">
        <v>561</v>
      </c>
      <c r="AF1431" s="199">
        <v>545</v>
      </c>
      <c r="AG1431" s="199">
        <v>469</v>
      </c>
      <c r="AJ1431" s="199" t="str">
        <f>IF(C1431=X1431,"○","●")</f>
        <v>●</v>
      </c>
      <c r="AK1431" s="199" t="str">
        <f t="shared" ref="AK1431:AM1453" si="602">IF(D1431=Y1431,"○","●")</f>
        <v>●</v>
      </c>
      <c r="AL1431" s="199" t="str">
        <f t="shared" si="602"/>
        <v>●</v>
      </c>
      <c r="AM1431" s="199" t="str">
        <f t="shared" si="602"/>
        <v>●</v>
      </c>
      <c r="AP1431" s="199" t="str">
        <f>IF(L1431=AD1431,"○","●")</f>
        <v>●</v>
      </c>
      <c r="AQ1431" s="199" t="str">
        <f t="shared" ref="AQ1431:AS1453" si="603">IF(M1431=AE1431,"○","●")</f>
        <v>●</v>
      </c>
      <c r="AR1431" s="199" t="str">
        <f t="shared" si="603"/>
        <v>●</v>
      </c>
      <c r="AS1431" s="199" t="str">
        <f t="shared" si="603"/>
        <v>●</v>
      </c>
    </row>
    <row r="1432" spans="2:45" s="100" customFormat="1" ht="14.25" customHeight="1">
      <c r="B1432" s="105" t="s">
        <v>91</v>
      </c>
      <c r="C1432" s="106">
        <v>125</v>
      </c>
      <c r="D1432" s="107">
        <v>136</v>
      </c>
      <c r="E1432" s="107">
        <v>145</v>
      </c>
      <c r="F1432" s="107">
        <v>139</v>
      </c>
      <c r="G1432" s="107">
        <f>IF(COUNTIF(G1436:G1438,"x"),"x",IF(SUM(G1436:G1438)=0,"-",SUM(G1436:G1438)))</f>
        <v>88</v>
      </c>
      <c r="H1432" s="107">
        <f t="shared" si="598"/>
        <v>-51</v>
      </c>
      <c r="I1432" s="108">
        <f t="shared" si="599"/>
        <v>-36.690647482014391</v>
      </c>
      <c r="J1432" s="102"/>
      <c r="K1432" s="109" t="s">
        <v>91</v>
      </c>
      <c r="L1432" s="106">
        <v>50</v>
      </c>
      <c r="M1432" s="107">
        <v>54</v>
      </c>
      <c r="N1432" s="107">
        <v>46</v>
      </c>
      <c r="O1432" s="107">
        <v>38</v>
      </c>
      <c r="P1432" s="107">
        <f>IF(COUNTIF(P1436:P1438,"x"),"x",IF(SUM(P1436:P1438)=0,"-",SUM(P1436:P1438)))</f>
        <v>15</v>
      </c>
      <c r="Q1432" s="107">
        <f t="shared" si="600"/>
        <v>-23</v>
      </c>
      <c r="R1432" s="108">
        <f t="shared" si="601"/>
        <v>-60.526315789473685</v>
      </c>
      <c r="S1432" s="108"/>
      <c r="W1432" s="100" t="s">
        <v>374</v>
      </c>
      <c r="X1432" s="100">
        <v>188</v>
      </c>
      <c r="Y1432" s="100">
        <v>125</v>
      </c>
      <c r="Z1432" s="100">
        <v>136</v>
      </c>
      <c r="AA1432" s="100">
        <v>145</v>
      </c>
      <c r="AC1432" s="100" t="s">
        <v>374</v>
      </c>
      <c r="AD1432" s="100">
        <v>70</v>
      </c>
      <c r="AE1432" s="100">
        <v>50</v>
      </c>
      <c r="AF1432" s="100">
        <v>54</v>
      </c>
      <c r="AG1432" s="100">
        <v>46</v>
      </c>
      <c r="AJ1432" s="100" t="str">
        <f t="shared" ref="AJ1432:AJ1453" si="604">IF(C1432=X1432,"○","●")</f>
        <v>●</v>
      </c>
      <c r="AK1432" s="100" t="str">
        <f t="shared" si="602"/>
        <v>●</v>
      </c>
      <c r="AL1432" s="100" t="str">
        <f t="shared" si="602"/>
        <v>●</v>
      </c>
      <c r="AM1432" s="100" t="str">
        <f t="shared" si="602"/>
        <v>●</v>
      </c>
      <c r="AP1432" s="100" t="str">
        <f t="shared" ref="AP1432:AP1453" si="605">IF(L1432=AD1432,"○","●")</f>
        <v>●</v>
      </c>
      <c r="AQ1432" s="100" t="str">
        <f t="shared" si="603"/>
        <v>●</v>
      </c>
      <c r="AR1432" s="100" t="str">
        <f t="shared" si="603"/>
        <v>●</v>
      </c>
      <c r="AS1432" s="100" t="str">
        <f>IF(O1432=AG1432,"○","●")</f>
        <v>●</v>
      </c>
    </row>
    <row r="1433" spans="2:45" s="100" customFormat="1" ht="14.25" customHeight="1">
      <c r="B1433" s="105" t="s">
        <v>92</v>
      </c>
      <c r="C1433" s="106">
        <v>1080</v>
      </c>
      <c r="D1433" s="107">
        <v>932</v>
      </c>
      <c r="E1433" s="107">
        <v>853</v>
      </c>
      <c r="F1433" s="107">
        <v>734</v>
      </c>
      <c r="G1433" s="296">
        <f>IF(COUNTIF(G1439:G1448,"x"),"x",IF(SUM(G1439:G1448)=0,"-",SUM(G1439:G1448)))</f>
        <v>557</v>
      </c>
      <c r="H1433" s="107">
        <f t="shared" si="598"/>
        <v>-177</v>
      </c>
      <c r="I1433" s="108">
        <f t="shared" si="599"/>
        <v>-24.114441416893733</v>
      </c>
      <c r="J1433" s="102"/>
      <c r="K1433" s="109" t="s">
        <v>92</v>
      </c>
      <c r="L1433" s="106">
        <v>360</v>
      </c>
      <c r="M1433" s="107">
        <v>318</v>
      </c>
      <c r="N1433" s="107">
        <v>262</v>
      </c>
      <c r="O1433" s="107">
        <v>228</v>
      </c>
      <c r="P1433" s="296">
        <f>IF(COUNTIF(P1439:P1448,"x"),"x",IF(SUM(P1439:P1448)=0,"-",SUM(P1439:P1448)))</f>
        <v>166</v>
      </c>
      <c r="Q1433" s="107">
        <f t="shared" si="600"/>
        <v>-62</v>
      </c>
      <c r="R1433" s="108">
        <f t="shared" si="601"/>
        <v>-27.192982456140353</v>
      </c>
      <c r="S1433" s="108"/>
      <c r="W1433" s="100" t="s">
        <v>375</v>
      </c>
      <c r="X1433" s="100">
        <v>1102</v>
      </c>
      <c r="Y1433" s="100">
        <v>1080</v>
      </c>
      <c r="Z1433" s="100">
        <v>932</v>
      </c>
      <c r="AA1433" s="100">
        <v>853</v>
      </c>
      <c r="AC1433" s="100" t="s">
        <v>375</v>
      </c>
      <c r="AD1433" s="100">
        <v>411</v>
      </c>
      <c r="AE1433" s="100">
        <v>360</v>
      </c>
      <c r="AF1433" s="100">
        <v>318</v>
      </c>
      <c r="AG1433" s="100">
        <v>262</v>
      </c>
      <c r="AJ1433" s="100" t="str">
        <f t="shared" si="604"/>
        <v>●</v>
      </c>
      <c r="AK1433" s="100" t="str">
        <f t="shared" si="602"/>
        <v>●</v>
      </c>
      <c r="AL1433" s="100" t="str">
        <f>IF(E1433=Z1433,"○","●")</f>
        <v>●</v>
      </c>
      <c r="AM1433" s="100" t="str">
        <f t="shared" si="602"/>
        <v>●</v>
      </c>
      <c r="AP1433" s="100" t="str">
        <f t="shared" si="605"/>
        <v>●</v>
      </c>
      <c r="AQ1433" s="100" t="str">
        <f t="shared" si="603"/>
        <v>●</v>
      </c>
      <c r="AR1433" s="100" t="str">
        <f t="shared" si="603"/>
        <v>●</v>
      </c>
      <c r="AS1433" s="100" t="str">
        <f t="shared" si="603"/>
        <v>●</v>
      </c>
    </row>
    <row r="1434" spans="2:45" s="100" customFormat="1" ht="14.25" customHeight="1">
      <c r="B1434" s="105" t="s">
        <v>93</v>
      </c>
      <c r="C1434" s="106">
        <v>359</v>
      </c>
      <c r="D1434" s="107">
        <v>404</v>
      </c>
      <c r="E1434" s="107">
        <v>422</v>
      </c>
      <c r="F1434" s="107">
        <v>434</v>
      </c>
      <c r="G1434" s="107">
        <f>IF(COUNTIF(G1449:G1453,"x"),"x",IF(SUM(G1449,G1453)=0,"-",SUM(G1449:G1453)))</f>
        <v>418</v>
      </c>
      <c r="H1434" s="107">
        <f t="shared" si="598"/>
        <v>-16</v>
      </c>
      <c r="I1434" s="108">
        <f t="shared" si="599"/>
        <v>-3.6866359447004609</v>
      </c>
      <c r="J1434" s="102"/>
      <c r="K1434" s="109" t="s">
        <v>93</v>
      </c>
      <c r="L1434" s="106">
        <v>151</v>
      </c>
      <c r="M1434" s="107">
        <v>173</v>
      </c>
      <c r="N1434" s="107">
        <v>161</v>
      </c>
      <c r="O1434" s="107">
        <v>158</v>
      </c>
      <c r="P1434" s="107">
        <f>IF(COUNTIF(P1449:P1453,"x"),"x",IF(SUM(P1449,P1453)=0,"-",SUM(P1449:P1453)))</f>
        <v>149</v>
      </c>
      <c r="Q1434" s="107">
        <f t="shared" si="600"/>
        <v>-9</v>
      </c>
      <c r="R1434" s="108">
        <f t="shared" si="601"/>
        <v>-5.6962025316455698</v>
      </c>
      <c r="S1434" s="108"/>
      <c r="W1434" s="100" t="s">
        <v>376</v>
      </c>
      <c r="X1434" s="100">
        <v>324</v>
      </c>
      <c r="Y1434" s="100">
        <v>359</v>
      </c>
      <c r="Z1434" s="100">
        <v>404</v>
      </c>
      <c r="AA1434" s="100">
        <v>422</v>
      </c>
      <c r="AC1434" s="100" t="s">
        <v>376</v>
      </c>
      <c r="AD1434" s="100">
        <v>138</v>
      </c>
      <c r="AE1434" s="100">
        <v>151</v>
      </c>
      <c r="AF1434" s="100">
        <v>173</v>
      </c>
      <c r="AG1434" s="100">
        <v>161</v>
      </c>
      <c r="AJ1434" s="100" t="str">
        <f t="shared" si="604"/>
        <v>●</v>
      </c>
      <c r="AK1434" s="100" t="str">
        <f t="shared" si="602"/>
        <v>●</v>
      </c>
      <c r="AL1434" s="100" t="str">
        <f t="shared" si="602"/>
        <v>●</v>
      </c>
      <c r="AM1434" s="100" t="str">
        <f t="shared" si="602"/>
        <v>●</v>
      </c>
      <c r="AP1434" s="100" t="str">
        <f t="shared" si="605"/>
        <v>●</v>
      </c>
      <c r="AQ1434" s="100" t="str">
        <f t="shared" si="603"/>
        <v>●</v>
      </c>
      <c r="AR1434" s="100" t="str">
        <f t="shared" si="603"/>
        <v>●</v>
      </c>
      <c r="AS1434" s="100" t="str">
        <f t="shared" si="603"/>
        <v>●</v>
      </c>
    </row>
    <row r="1435" spans="2:45" s="100" customFormat="1" ht="14.25" customHeight="1">
      <c r="B1435" s="102"/>
      <c r="C1435" s="106"/>
      <c r="D1435" s="112"/>
      <c r="E1435" s="112"/>
      <c r="F1435" s="112"/>
      <c r="G1435" s="112"/>
      <c r="H1435" s="112"/>
      <c r="I1435" s="113"/>
      <c r="J1435" s="102"/>
      <c r="K1435" s="114"/>
      <c r="L1435" s="106"/>
      <c r="M1435" s="112"/>
      <c r="N1435" s="112"/>
      <c r="O1435" s="112"/>
      <c r="P1435" s="112"/>
      <c r="Q1435" s="112"/>
      <c r="R1435" s="113"/>
      <c r="S1435" s="113"/>
      <c r="AJ1435" s="100" t="str">
        <f t="shared" si="604"/>
        <v>○</v>
      </c>
      <c r="AK1435" s="100" t="str">
        <f t="shared" si="602"/>
        <v>○</v>
      </c>
      <c r="AL1435" s="100" t="str">
        <f t="shared" si="602"/>
        <v>○</v>
      </c>
      <c r="AM1435" s="100" t="str">
        <f t="shared" si="602"/>
        <v>○</v>
      </c>
      <c r="AP1435" s="100" t="str">
        <f t="shared" si="605"/>
        <v>○</v>
      </c>
      <c r="AQ1435" s="100" t="str">
        <f t="shared" si="603"/>
        <v>○</v>
      </c>
      <c r="AR1435" s="100" t="str">
        <f t="shared" si="603"/>
        <v>○</v>
      </c>
      <c r="AS1435" s="100" t="str">
        <f t="shared" si="603"/>
        <v>○</v>
      </c>
    </row>
    <row r="1436" spans="2:45" s="100" customFormat="1" ht="14.25" customHeight="1">
      <c r="B1436" s="102" t="s">
        <v>94</v>
      </c>
      <c r="C1436" s="106">
        <v>37</v>
      </c>
      <c r="D1436" s="107">
        <v>38</v>
      </c>
      <c r="E1436" s="107">
        <v>44</v>
      </c>
      <c r="F1436" s="107">
        <v>38</v>
      </c>
      <c r="G1436" s="107">
        <f>第2表01元データ!AH66</f>
        <v>15</v>
      </c>
      <c r="H1436" s="107">
        <f t="shared" ref="H1436:H1453" si="606">IF(G1436="x","x",IF(AND(G1436="-",F1436="-"),"-",IF(AND(G1436="-",F1436&gt;0),F1436*-1,IF(AND(G1436&gt;0,F1436="-"),G1436,G1436-F1436))))</f>
        <v>-23</v>
      </c>
      <c r="I1436" s="108">
        <f t="shared" ref="I1436:I1453" si="607">IF(H1436="x","x",IF(H1436="-","-",IF(AND(F1436="-",G1436&gt;0),"皆増",IF(AND(F1436&gt;0,G1436="-"),"皆減",H1436/F1436*100))))</f>
        <v>-60.526315789473685</v>
      </c>
      <c r="J1436" s="102"/>
      <c r="K1436" s="114" t="s">
        <v>94</v>
      </c>
      <c r="L1436" s="106">
        <v>14</v>
      </c>
      <c r="M1436" s="107">
        <v>21</v>
      </c>
      <c r="N1436" s="107">
        <v>13</v>
      </c>
      <c r="O1436" s="107">
        <v>14</v>
      </c>
      <c r="P1436" s="107">
        <f>第2表01元データ!AI66</f>
        <v>1</v>
      </c>
      <c r="Q1436" s="107">
        <f t="shared" ref="Q1436:Q1453" si="608">IF(P1436="x","x",IF(AND(P1436="-",O1436="-"),"-",IF(AND(P1436="-",O1436&gt;0),O1436*-1,IF(AND(P1436&gt;0,O1436="-"),P1436,P1436-O1436))))</f>
        <v>-13</v>
      </c>
      <c r="R1436" s="108">
        <f t="shared" ref="R1436:R1453" si="609">IF(Q1436="x","x",IF(Q1436="-","-",IF(AND(O1436="-",P1436&gt;0),"皆増",IF(AND(O1436&gt;0,P1436="-"),"皆減",Q1436/O1436*100))))</f>
        <v>-92.857142857142861</v>
      </c>
      <c r="S1436" s="108"/>
      <c r="T1436" s="100">
        <v>201</v>
      </c>
      <c r="W1436" s="100" t="s">
        <v>377</v>
      </c>
      <c r="X1436" s="100">
        <v>41</v>
      </c>
      <c r="Y1436" s="100">
        <v>37</v>
      </c>
      <c r="Z1436" s="100">
        <v>38</v>
      </c>
      <c r="AA1436" s="100">
        <v>44</v>
      </c>
      <c r="AC1436" s="100" t="s">
        <v>377</v>
      </c>
      <c r="AD1436" s="100">
        <v>11</v>
      </c>
      <c r="AE1436" s="100">
        <v>14</v>
      </c>
      <c r="AF1436" s="100">
        <v>21</v>
      </c>
      <c r="AG1436" s="100">
        <v>13</v>
      </c>
      <c r="AJ1436" s="100" t="str">
        <f t="shared" si="604"/>
        <v>●</v>
      </c>
      <c r="AK1436" s="100" t="str">
        <f t="shared" si="602"/>
        <v>●</v>
      </c>
      <c r="AL1436" s="100" t="str">
        <f t="shared" si="602"/>
        <v>●</v>
      </c>
      <c r="AM1436" s="100" t="str">
        <f t="shared" si="602"/>
        <v>●</v>
      </c>
      <c r="AP1436" s="100" t="str">
        <f t="shared" si="605"/>
        <v>●</v>
      </c>
      <c r="AQ1436" s="100" t="str">
        <f t="shared" si="603"/>
        <v>●</v>
      </c>
      <c r="AR1436" s="100" t="str">
        <f t="shared" si="603"/>
        <v>●</v>
      </c>
      <c r="AS1436" s="100" t="str">
        <f t="shared" si="603"/>
        <v>●</v>
      </c>
    </row>
    <row r="1437" spans="2:45" s="100" customFormat="1" ht="14.25" customHeight="1">
      <c r="B1437" s="102" t="s">
        <v>95</v>
      </c>
      <c r="C1437" s="106">
        <v>38</v>
      </c>
      <c r="D1437" s="107">
        <v>45</v>
      </c>
      <c r="E1437" s="107">
        <v>49</v>
      </c>
      <c r="F1437" s="107">
        <v>56</v>
      </c>
      <c r="G1437" s="107">
        <f>第2表01元データ!AH67</f>
        <v>34</v>
      </c>
      <c r="H1437" s="107">
        <f t="shared" si="606"/>
        <v>-22</v>
      </c>
      <c r="I1437" s="108">
        <f t="shared" si="607"/>
        <v>-39.285714285714285</v>
      </c>
      <c r="J1437" s="102"/>
      <c r="K1437" s="114" t="s">
        <v>95</v>
      </c>
      <c r="L1437" s="106">
        <v>12</v>
      </c>
      <c r="M1437" s="107">
        <v>16</v>
      </c>
      <c r="N1437" s="107">
        <v>17</v>
      </c>
      <c r="O1437" s="107">
        <v>6</v>
      </c>
      <c r="P1437" s="107">
        <f>第2表01元データ!AI67</f>
        <v>7</v>
      </c>
      <c r="Q1437" s="107">
        <f t="shared" si="608"/>
        <v>1</v>
      </c>
      <c r="R1437" s="108">
        <f t="shared" si="609"/>
        <v>16.666666666666664</v>
      </c>
      <c r="S1437" s="108"/>
      <c r="T1437" s="100">
        <v>202</v>
      </c>
      <c r="W1437" s="100" t="s">
        <v>356</v>
      </c>
      <c r="X1437" s="100">
        <v>49</v>
      </c>
      <c r="Y1437" s="100">
        <v>38</v>
      </c>
      <c r="Z1437" s="100">
        <v>45</v>
      </c>
      <c r="AA1437" s="100">
        <v>49</v>
      </c>
      <c r="AC1437" s="100" t="s">
        <v>356</v>
      </c>
      <c r="AD1437" s="100">
        <v>23</v>
      </c>
      <c r="AE1437" s="100">
        <v>12</v>
      </c>
      <c r="AF1437" s="100">
        <v>16</v>
      </c>
      <c r="AG1437" s="100">
        <v>17</v>
      </c>
      <c r="AJ1437" s="100" t="str">
        <f t="shared" si="604"/>
        <v>●</v>
      </c>
      <c r="AK1437" s="100" t="str">
        <f t="shared" si="602"/>
        <v>●</v>
      </c>
      <c r="AL1437" s="100" t="str">
        <f t="shared" si="602"/>
        <v>●</v>
      </c>
      <c r="AM1437" s="100" t="str">
        <f t="shared" si="602"/>
        <v>●</v>
      </c>
      <c r="AP1437" s="100" t="str">
        <f t="shared" si="605"/>
        <v>●</v>
      </c>
      <c r="AQ1437" s="100" t="str">
        <f t="shared" si="603"/>
        <v>●</v>
      </c>
      <c r="AR1437" s="100" t="str">
        <f t="shared" si="603"/>
        <v>●</v>
      </c>
      <c r="AS1437" s="100" t="str">
        <f t="shared" si="603"/>
        <v>●</v>
      </c>
    </row>
    <row r="1438" spans="2:45" s="100" customFormat="1" ht="14.25" customHeight="1">
      <c r="B1438" s="102" t="s">
        <v>96</v>
      </c>
      <c r="C1438" s="106">
        <v>50</v>
      </c>
      <c r="D1438" s="107">
        <v>53</v>
      </c>
      <c r="E1438" s="107">
        <v>52</v>
      </c>
      <c r="F1438" s="107">
        <v>45</v>
      </c>
      <c r="G1438" s="107">
        <f>第2表01元データ!AH68</f>
        <v>39</v>
      </c>
      <c r="H1438" s="107">
        <f t="shared" si="606"/>
        <v>-6</v>
      </c>
      <c r="I1438" s="108">
        <f t="shared" si="607"/>
        <v>-13.333333333333334</v>
      </c>
      <c r="J1438" s="102"/>
      <c r="K1438" s="114" t="s">
        <v>96</v>
      </c>
      <c r="L1438" s="106">
        <v>24</v>
      </c>
      <c r="M1438" s="107">
        <v>17</v>
      </c>
      <c r="N1438" s="107">
        <v>16</v>
      </c>
      <c r="O1438" s="107">
        <v>18</v>
      </c>
      <c r="P1438" s="107">
        <f>第2表01元データ!AI68</f>
        <v>7</v>
      </c>
      <c r="Q1438" s="107">
        <f t="shared" si="608"/>
        <v>-11</v>
      </c>
      <c r="R1438" s="108">
        <f t="shared" si="609"/>
        <v>-61.111111111111114</v>
      </c>
      <c r="S1438" s="108"/>
      <c r="T1438" s="100">
        <v>203</v>
      </c>
      <c r="W1438" s="100" t="s">
        <v>357</v>
      </c>
      <c r="X1438" s="100">
        <v>98</v>
      </c>
      <c r="Y1438" s="100">
        <v>50</v>
      </c>
      <c r="Z1438" s="100">
        <v>53</v>
      </c>
      <c r="AA1438" s="100">
        <v>52</v>
      </c>
      <c r="AC1438" s="100" t="s">
        <v>357</v>
      </c>
      <c r="AD1438" s="100">
        <v>36</v>
      </c>
      <c r="AE1438" s="100">
        <v>24</v>
      </c>
      <c r="AF1438" s="100">
        <v>17</v>
      </c>
      <c r="AG1438" s="100">
        <v>16</v>
      </c>
      <c r="AJ1438" s="100" t="str">
        <f t="shared" si="604"/>
        <v>●</v>
      </c>
      <c r="AK1438" s="100" t="str">
        <f t="shared" si="602"/>
        <v>●</v>
      </c>
      <c r="AL1438" s="100" t="str">
        <f t="shared" si="602"/>
        <v>●</v>
      </c>
      <c r="AM1438" s="100" t="str">
        <f t="shared" si="602"/>
        <v>●</v>
      </c>
      <c r="AP1438" s="100" t="str">
        <f t="shared" si="605"/>
        <v>●</v>
      </c>
      <c r="AQ1438" s="100" t="str">
        <f t="shared" si="603"/>
        <v>●</v>
      </c>
      <c r="AR1438" s="100" t="str">
        <f t="shared" si="603"/>
        <v>●</v>
      </c>
      <c r="AS1438" s="100" t="str">
        <f t="shared" si="603"/>
        <v>●</v>
      </c>
    </row>
    <row r="1439" spans="2:45" s="100" customFormat="1" ht="14.25" customHeight="1">
      <c r="B1439" s="102" t="s">
        <v>97</v>
      </c>
      <c r="C1439" s="106">
        <v>125</v>
      </c>
      <c r="D1439" s="107">
        <v>61</v>
      </c>
      <c r="E1439" s="107">
        <v>49</v>
      </c>
      <c r="F1439" s="107">
        <v>49</v>
      </c>
      <c r="G1439" s="107">
        <f>第2表01元データ!AH69</f>
        <v>53</v>
      </c>
      <c r="H1439" s="107">
        <f t="shared" si="606"/>
        <v>4</v>
      </c>
      <c r="I1439" s="108">
        <f t="shared" si="607"/>
        <v>8.1632653061224492</v>
      </c>
      <c r="J1439" s="102"/>
      <c r="K1439" s="114" t="s">
        <v>97</v>
      </c>
      <c r="L1439" s="106">
        <v>44</v>
      </c>
      <c r="M1439" s="107">
        <v>18</v>
      </c>
      <c r="N1439" s="107">
        <v>17</v>
      </c>
      <c r="O1439" s="107">
        <v>12</v>
      </c>
      <c r="P1439" s="107">
        <f>第2表01元データ!AI69</f>
        <v>8</v>
      </c>
      <c r="Q1439" s="107">
        <f t="shared" si="608"/>
        <v>-4</v>
      </c>
      <c r="R1439" s="108">
        <f t="shared" si="609"/>
        <v>-33.333333333333329</v>
      </c>
      <c r="S1439" s="108"/>
      <c r="T1439" s="100">
        <v>204</v>
      </c>
      <c r="W1439" s="100" t="s">
        <v>358</v>
      </c>
      <c r="X1439" s="100">
        <v>134</v>
      </c>
      <c r="Y1439" s="100">
        <v>125</v>
      </c>
      <c r="Z1439" s="100">
        <v>61</v>
      </c>
      <c r="AA1439" s="100">
        <v>49</v>
      </c>
      <c r="AC1439" s="100" t="s">
        <v>358</v>
      </c>
      <c r="AD1439" s="100">
        <v>41</v>
      </c>
      <c r="AE1439" s="100">
        <v>44</v>
      </c>
      <c r="AF1439" s="100">
        <v>18</v>
      </c>
      <c r="AG1439" s="100">
        <v>17</v>
      </c>
      <c r="AJ1439" s="100" t="str">
        <f t="shared" si="604"/>
        <v>●</v>
      </c>
      <c r="AK1439" s="100" t="str">
        <f t="shared" si="602"/>
        <v>●</v>
      </c>
      <c r="AL1439" s="100" t="str">
        <f t="shared" si="602"/>
        <v>●</v>
      </c>
      <c r="AM1439" s="100" t="str">
        <f t="shared" si="602"/>
        <v>○</v>
      </c>
      <c r="AP1439" s="100" t="str">
        <f t="shared" si="605"/>
        <v>●</v>
      </c>
      <c r="AQ1439" s="100" t="str">
        <f t="shared" si="603"/>
        <v>●</v>
      </c>
      <c r="AR1439" s="100" t="str">
        <f t="shared" si="603"/>
        <v>●</v>
      </c>
      <c r="AS1439" s="100" t="str">
        <f t="shared" si="603"/>
        <v>●</v>
      </c>
    </row>
    <row r="1440" spans="2:45" s="100" customFormat="1" ht="14.25" customHeight="1">
      <c r="B1440" s="102" t="s">
        <v>98</v>
      </c>
      <c r="C1440" s="106">
        <v>137</v>
      </c>
      <c r="D1440" s="107">
        <v>94</v>
      </c>
      <c r="E1440" s="107">
        <v>57</v>
      </c>
      <c r="F1440" s="107">
        <v>40</v>
      </c>
      <c r="G1440" s="107">
        <f>第2表01元データ!AH70</f>
        <v>44</v>
      </c>
      <c r="H1440" s="107">
        <f t="shared" si="606"/>
        <v>4</v>
      </c>
      <c r="I1440" s="108">
        <f t="shared" si="607"/>
        <v>10</v>
      </c>
      <c r="J1440" s="102"/>
      <c r="K1440" s="114" t="s">
        <v>98</v>
      </c>
      <c r="L1440" s="106">
        <v>57</v>
      </c>
      <c r="M1440" s="107">
        <v>30</v>
      </c>
      <c r="N1440" s="107">
        <v>13</v>
      </c>
      <c r="O1440" s="107">
        <v>15</v>
      </c>
      <c r="P1440" s="107">
        <f>第2表01元データ!AI70</f>
        <v>12</v>
      </c>
      <c r="Q1440" s="107">
        <f t="shared" si="608"/>
        <v>-3</v>
      </c>
      <c r="R1440" s="108">
        <f t="shared" si="609"/>
        <v>-20</v>
      </c>
      <c r="S1440" s="108"/>
      <c r="T1440" s="100">
        <v>205</v>
      </c>
      <c r="W1440" s="99" t="s">
        <v>359</v>
      </c>
      <c r="X1440" s="99">
        <v>116</v>
      </c>
      <c r="Y1440" s="99">
        <v>137</v>
      </c>
      <c r="Z1440" s="99">
        <v>94</v>
      </c>
      <c r="AA1440" s="99">
        <v>57</v>
      </c>
      <c r="AB1440" s="99"/>
      <c r="AC1440" s="99" t="s">
        <v>359</v>
      </c>
      <c r="AD1440" s="99">
        <v>51</v>
      </c>
      <c r="AE1440" s="99">
        <v>57</v>
      </c>
      <c r="AF1440" s="99">
        <v>30</v>
      </c>
      <c r="AG1440" s="99">
        <v>13</v>
      </c>
      <c r="AJ1440" s="100" t="str">
        <f t="shared" si="604"/>
        <v>●</v>
      </c>
      <c r="AK1440" s="100" t="str">
        <f t="shared" si="602"/>
        <v>●</v>
      </c>
      <c r="AL1440" s="100" t="str">
        <f t="shared" si="602"/>
        <v>●</v>
      </c>
      <c r="AM1440" s="100" t="str">
        <f t="shared" si="602"/>
        <v>●</v>
      </c>
      <c r="AP1440" s="100" t="str">
        <f t="shared" si="605"/>
        <v>●</v>
      </c>
      <c r="AQ1440" s="100" t="str">
        <f t="shared" si="603"/>
        <v>●</v>
      </c>
      <c r="AR1440" s="100" t="str">
        <f t="shared" si="603"/>
        <v>●</v>
      </c>
      <c r="AS1440" s="100" t="str">
        <f t="shared" si="603"/>
        <v>●</v>
      </c>
    </row>
    <row r="1441" spans="2:45" s="100" customFormat="1" ht="14.25" customHeight="1">
      <c r="B1441" s="102" t="s">
        <v>99</v>
      </c>
      <c r="C1441" s="106">
        <v>85</v>
      </c>
      <c r="D1441" s="107">
        <v>83</v>
      </c>
      <c r="E1441" s="107">
        <v>84</v>
      </c>
      <c r="F1441" s="107">
        <v>60</v>
      </c>
      <c r="G1441" s="107">
        <f>第2表01元データ!AH71</f>
        <v>16</v>
      </c>
      <c r="H1441" s="107">
        <f t="shared" si="606"/>
        <v>-44</v>
      </c>
      <c r="I1441" s="108">
        <f t="shared" si="607"/>
        <v>-73.333333333333329</v>
      </c>
      <c r="J1441" s="102"/>
      <c r="K1441" s="114" t="s">
        <v>99</v>
      </c>
      <c r="L1441" s="106">
        <v>21</v>
      </c>
      <c r="M1441" s="107">
        <v>33</v>
      </c>
      <c r="N1441" s="107">
        <v>24</v>
      </c>
      <c r="O1441" s="107">
        <v>14</v>
      </c>
      <c r="P1441" s="107">
        <f>第2表01元データ!AI71</f>
        <v>13</v>
      </c>
      <c r="Q1441" s="107">
        <f t="shared" si="608"/>
        <v>-1</v>
      </c>
      <c r="R1441" s="108">
        <f t="shared" si="609"/>
        <v>-7.1428571428571423</v>
      </c>
      <c r="S1441" s="108"/>
      <c r="T1441" s="100">
        <v>206</v>
      </c>
      <c r="W1441" s="100" t="s">
        <v>360</v>
      </c>
      <c r="X1441" s="100">
        <v>80</v>
      </c>
      <c r="Y1441" s="100">
        <v>85</v>
      </c>
      <c r="Z1441" s="100">
        <v>83</v>
      </c>
      <c r="AA1441" s="100">
        <v>84</v>
      </c>
      <c r="AC1441" s="100" t="s">
        <v>360</v>
      </c>
      <c r="AD1441" s="100">
        <v>37</v>
      </c>
      <c r="AE1441" s="100">
        <v>21</v>
      </c>
      <c r="AF1441" s="100">
        <v>33</v>
      </c>
      <c r="AG1441" s="100">
        <v>24</v>
      </c>
      <c r="AJ1441" s="100" t="str">
        <f t="shared" si="604"/>
        <v>●</v>
      </c>
      <c r="AK1441" s="100" t="str">
        <f t="shared" si="602"/>
        <v>●</v>
      </c>
      <c r="AL1441" s="100" t="str">
        <f t="shared" si="602"/>
        <v>●</v>
      </c>
      <c r="AM1441" s="100" t="str">
        <f t="shared" si="602"/>
        <v>●</v>
      </c>
      <c r="AP1441" s="100" t="str">
        <f t="shared" si="605"/>
        <v>●</v>
      </c>
      <c r="AQ1441" s="100" t="str">
        <f t="shared" si="603"/>
        <v>●</v>
      </c>
      <c r="AR1441" s="100" t="str">
        <f t="shared" si="603"/>
        <v>●</v>
      </c>
      <c r="AS1441" s="100" t="str">
        <f t="shared" si="603"/>
        <v>●</v>
      </c>
    </row>
    <row r="1442" spans="2:45" s="100" customFormat="1" ht="14.25" customHeight="1">
      <c r="B1442" s="102" t="s">
        <v>100</v>
      </c>
      <c r="C1442" s="106">
        <v>72</v>
      </c>
      <c r="D1442" s="107">
        <v>64</v>
      </c>
      <c r="E1442" s="107">
        <v>89</v>
      </c>
      <c r="F1442" s="107">
        <v>74</v>
      </c>
      <c r="G1442" s="107">
        <f>第2表01元データ!AH72</f>
        <v>37</v>
      </c>
      <c r="H1442" s="107">
        <f t="shared" si="606"/>
        <v>-37</v>
      </c>
      <c r="I1442" s="108">
        <f t="shared" si="607"/>
        <v>-50</v>
      </c>
      <c r="J1442" s="102"/>
      <c r="K1442" s="114" t="s">
        <v>100</v>
      </c>
      <c r="L1442" s="106">
        <v>25</v>
      </c>
      <c r="M1442" s="107">
        <v>26</v>
      </c>
      <c r="N1442" s="107">
        <v>34</v>
      </c>
      <c r="O1442" s="107">
        <v>27</v>
      </c>
      <c r="P1442" s="107">
        <f>第2表01元データ!AI72</f>
        <v>17</v>
      </c>
      <c r="Q1442" s="107">
        <f t="shared" si="608"/>
        <v>-10</v>
      </c>
      <c r="R1442" s="108">
        <f t="shared" si="609"/>
        <v>-37.037037037037038</v>
      </c>
      <c r="S1442" s="108"/>
      <c r="T1442" s="100">
        <v>207</v>
      </c>
      <c r="W1442" s="100" t="s">
        <v>361</v>
      </c>
      <c r="X1442" s="100">
        <v>66</v>
      </c>
      <c r="Y1442" s="100">
        <v>72</v>
      </c>
      <c r="Z1442" s="100">
        <v>64</v>
      </c>
      <c r="AA1442" s="100">
        <v>89</v>
      </c>
      <c r="AC1442" s="100" t="s">
        <v>361</v>
      </c>
      <c r="AD1442" s="100">
        <v>28</v>
      </c>
      <c r="AE1442" s="100">
        <v>25</v>
      </c>
      <c r="AF1442" s="100">
        <v>26</v>
      </c>
      <c r="AG1442" s="100">
        <v>34</v>
      </c>
      <c r="AJ1442" s="100" t="str">
        <f t="shared" si="604"/>
        <v>●</v>
      </c>
      <c r="AK1442" s="100" t="str">
        <f t="shared" si="602"/>
        <v>●</v>
      </c>
      <c r="AL1442" s="100" t="str">
        <f t="shared" si="602"/>
        <v>●</v>
      </c>
      <c r="AM1442" s="100" t="str">
        <f t="shared" si="602"/>
        <v>●</v>
      </c>
      <c r="AP1442" s="100" t="str">
        <f t="shared" si="605"/>
        <v>●</v>
      </c>
      <c r="AQ1442" s="100" t="str">
        <f t="shared" si="603"/>
        <v>●</v>
      </c>
      <c r="AR1442" s="100" t="str">
        <f t="shared" si="603"/>
        <v>●</v>
      </c>
      <c r="AS1442" s="100" t="str">
        <f t="shared" si="603"/>
        <v>●</v>
      </c>
    </row>
    <row r="1443" spans="2:45" s="100" customFormat="1" ht="14.25" customHeight="1">
      <c r="B1443" s="102" t="s">
        <v>118</v>
      </c>
      <c r="C1443" s="106">
        <v>71</v>
      </c>
      <c r="D1443" s="107">
        <v>81</v>
      </c>
      <c r="E1443" s="107">
        <v>75</v>
      </c>
      <c r="F1443" s="107">
        <v>83</v>
      </c>
      <c r="G1443" s="107">
        <f>第2表01元データ!AH73</f>
        <v>52</v>
      </c>
      <c r="H1443" s="107">
        <f t="shared" si="606"/>
        <v>-31</v>
      </c>
      <c r="I1443" s="108">
        <f t="shared" si="607"/>
        <v>-37.349397590361441</v>
      </c>
      <c r="J1443" s="102"/>
      <c r="K1443" s="114" t="s">
        <v>118</v>
      </c>
      <c r="L1443" s="106">
        <v>20</v>
      </c>
      <c r="M1443" s="107">
        <v>24</v>
      </c>
      <c r="N1443" s="107">
        <v>25</v>
      </c>
      <c r="O1443" s="107">
        <v>24</v>
      </c>
      <c r="P1443" s="107">
        <f>第2表01元データ!AI73</f>
        <v>10</v>
      </c>
      <c r="Q1443" s="107">
        <f t="shared" si="608"/>
        <v>-14</v>
      </c>
      <c r="R1443" s="108">
        <f t="shared" si="609"/>
        <v>-58.333333333333336</v>
      </c>
      <c r="S1443" s="108"/>
      <c r="T1443" s="100">
        <v>208</v>
      </c>
      <c r="W1443" s="100" t="s">
        <v>362</v>
      </c>
      <c r="X1443" s="100">
        <v>83</v>
      </c>
      <c r="Y1443" s="100">
        <v>71</v>
      </c>
      <c r="Z1443" s="100">
        <v>81</v>
      </c>
      <c r="AA1443" s="100">
        <v>75</v>
      </c>
      <c r="AC1443" s="100" t="s">
        <v>362</v>
      </c>
      <c r="AD1443" s="100">
        <v>25</v>
      </c>
      <c r="AE1443" s="100">
        <v>20</v>
      </c>
      <c r="AF1443" s="100">
        <v>24</v>
      </c>
      <c r="AG1443" s="100">
        <v>25</v>
      </c>
      <c r="AJ1443" s="100" t="str">
        <f t="shared" si="604"/>
        <v>●</v>
      </c>
      <c r="AK1443" s="100" t="str">
        <f t="shared" si="602"/>
        <v>●</v>
      </c>
      <c r="AL1443" s="100" t="str">
        <f t="shared" si="602"/>
        <v>●</v>
      </c>
      <c r="AM1443" s="100" t="str">
        <f t="shared" si="602"/>
        <v>●</v>
      </c>
      <c r="AP1443" s="100" t="str">
        <f t="shared" si="605"/>
        <v>●</v>
      </c>
      <c r="AQ1443" s="100" t="str">
        <f t="shared" si="603"/>
        <v>●</v>
      </c>
      <c r="AR1443" s="100" t="str">
        <f t="shared" si="603"/>
        <v>●</v>
      </c>
      <c r="AS1443" s="100" t="str">
        <f t="shared" si="603"/>
        <v>●</v>
      </c>
    </row>
    <row r="1444" spans="2:45" s="100" customFormat="1" ht="14.25" customHeight="1">
      <c r="B1444" s="102" t="s">
        <v>101</v>
      </c>
      <c r="C1444" s="106">
        <v>92</v>
      </c>
      <c r="D1444" s="107">
        <v>81</v>
      </c>
      <c r="E1444" s="107">
        <v>70</v>
      </c>
      <c r="F1444" s="107">
        <v>69</v>
      </c>
      <c r="G1444" s="107">
        <f>第2表01元データ!AH74</f>
        <v>64</v>
      </c>
      <c r="H1444" s="107">
        <f t="shared" si="606"/>
        <v>-5</v>
      </c>
      <c r="I1444" s="108">
        <f t="shared" si="607"/>
        <v>-7.2463768115942031</v>
      </c>
      <c r="J1444" s="102"/>
      <c r="K1444" s="114" t="s">
        <v>101</v>
      </c>
      <c r="L1444" s="106">
        <v>33</v>
      </c>
      <c r="M1444" s="107">
        <v>27</v>
      </c>
      <c r="N1444" s="107">
        <v>19</v>
      </c>
      <c r="O1444" s="107">
        <v>21</v>
      </c>
      <c r="P1444" s="107">
        <f>第2表01元データ!AI74</f>
        <v>19</v>
      </c>
      <c r="Q1444" s="107">
        <f t="shared" si="608"/>
        <v>-2</v>
      </c>
      <c r="R1444" s="108">
        <f t="shared" si="609"/>
        <v>-9.5238095238095237</v>
      </c>
      <c r="S1444" s="108"/>
      <c r="T1444" s="100">
        <v>209</v>
      </c>
      <c r="W1444" s="100" t="s">
        <v>363</v>
      </c>
      <c r="X1444" s="100">
        <v>135</v>
      </c>
      <c r="Y1444" s="100">
        <v>92</v>
      </c>
      <c r="Z1444" s="100">
        <v>81</v>
      </c>
      <c r="AA1444" s="100">
        <v>70</v>
      </c>
      <c r="AC1444" s="100" t="s">
        <v>363</v>
      </c>
      <c r="AD1444" s="100">
        <v>48</v>
      </c>
      <c r="AE1444" s="100">
        <v>33</v>
      </c>
      <c r="AF1444" s="100">
        <v>27</v>
      </c>
      <c r="AG1444" s="100">
        <v>19</v>
      </c>
      <c r="AJ1444" s="100" t="str">
        <f t="shared" si="604"/>
        <v>●</v>
      </c>
      <c r="AK1444" s="100" t="str">
        <f t="shared" si="602"/>
        <v>●</v>
      </c>
      <c r="AL1444" s="100" t="str">
        <f>IF(E1444=Z1444,"○","●")</f>
        <v>●</v>
      </c>
      <c r="AM1444" s="100" t="str">
        <f t="shared" si="602"/>
        <v>●</v>
      </c>
      <c r="AP1444" s="100" t="str">
        <f t="shared" si="605"/>
        <v>●</v>
      </c>
      <c r="AQ1444" s="100" t="str">
        <f t="shared" si="603"/>
        <v>●</v>
      </c>
      <c r="AR1444" s="100" t="str">
        <f t="shared" si="603"/>
        <v>●</v>
      </c>
      <c r="AS1444" s="100" t="str">
        <f t="shared" si="603"/>
        <v>●</v>
      </c>
    </row>
    <row r="1445" spans="2:45" s="100" customFormat="1" ht="14.25" customHeight="1">
      <c r="B1445" s="102" t="s">
        <v>102</v>
      </c>
      <c r="C1445" s="106">
        <v>139</v>
      </c>
      <c r="D1445" s="107">
        <v>92</v>
      </c>
      <c r="E1445" s="107">
        <v>76</v>
      </c>
      <c r="F1445" s="107">
        <v>67</v>
      </c>
      <c r="G1445" s="107">
        <f>第2表01元データ!AH75</f>
        <v>83</v>
      </c>
      <c r="H1445" s="107">
        <f t="shared" si="606"/>
        <v>16</v>
      </c>
      <c r="I1445" s="108">
        <f t="shared" si="607"/>
        <v>23.880597014925371</v>
      </c>
      <c r="J1445" s="102"/>
      <c r="K1445" s="114" t="s">
        <v>102</v>
      </c>
      <c r="L1445" s="106">
        <v>39</v>
      </c>
      <c r="M1445" s="107">
        <v>39</v>
      </c>
      <c r="N1445" s="107">
        <v>21</v>
      </c>
      <c r="O1445" s="107">
        <v>16</v>
      </c>
      <c r="P1445" s="107">
        <f>第2表01元データ!AI75</f>
        <v>25</v>
      </c>
      <c r="Q1445" s="107">
        <f t="shared" si="608"/>
        <v>9</v>
      </c>
      <c r="R1445" s="108">
        <f t="shared" si="609"/>
        <v>56.25</v>
      </c>
      <c r="S1445" s="108"/>
      <c r="T1445" s="100">
        <v>210</v>
      </c>
      <c r="W1445" s="100" t="s">
        <v>364</v>
      </c>
      <c r="X1445" s="100">
        <v>137</v>
      </c>
      <c r="Y1445" s="100">
        <v>139</v>
      </c>
      <c r="Z1445" s="100">
        <v>92</v>
      </c>
      <c r="AA1445" s="100">
        <v>76</v>
      </c>
      <c r="AC1445" s="100" t="s">
        <v>364</v>
      </c>
      <c r="AD1445" s="100">
        <v>40</v>
      </c>
      <c r="AE1445" s="100">
        <v>39</v>
      </c>
      <c r="AF1445" s="100">
        <v>39</v>
      </c>
      <c r="AG1445" s="100">
        <v>21</v>
      </c>
      <c r="AJ1445" s="100" t="str">
        <f t="shared" si="604"/>
        <v>●</v>
      </c>
      <c r="AK1445" s="100" t="str">
        <f t="shared" si="602"/>
        <v>●</v>
      </c>
      <c r="AL1445" s="100" t="str">
        <f t="shared" si="602"/>
        <v>●</v>
      </c>
      <c r="AM1445" s="100" t="str">
        <f t="shared" si="602"/>
        <v>●</v>
      </c>
      <c r="AP1445" s="100" t="str">
        <f t="shared" si="605"/>
        <v>●</v>
      </c>
      <c r="AQ1445" s="100" t="str">
        <f t="shared" si="603"/>
        <v>○</v>
      </c>
      <c r="AR1445" s="100" t="str">
        <f t="shared" si="603"/>
        <v>●</v>
      </c>
      <c r="AS1445" s="100" t="str">
        <f t="shared" si="603"/>
        <v>●</v>
      </c>
    </row>
    <row r="1446" spans="2:45" s="100" customFormat="1" ht="14.25" customHeight="1">
      <c r="B1446" s="102" t="s">
        <v>103</v>
      </c>
      <c r="C1446" s="106">
        <v>134</v>
      </c>
      <c r="D1446" s="107">
        <v>131</v>
      </c>
      <c r="E1446" s="107">
        <v>92</v>
      </c>
      <c r="F1446" s="107">
        <v>79</v>
      </c>
      <c r="G1446" s="107">
        <f>第2表01元データ!AH76</f>
        <v>68</v>
      </c>
      <c r="H1446" s="107">
        <f t="shared" si="606"/>
        <v>-11</v>
      </c>
      <c r="I1446" s="108">
        <f t="shared" si="607"/>
        <v>-13.924050632911392</v>
      </c>
      <c r="J1446" s="102"/>
      <c r="K1446" s="114" t="s">
        <v>103</v>
      </c>
      <c r="L1446" s="106">
        <v>35</v>
      </c>
      <c r="M1446" s="107">
        <v>41</v>
      </c>
      <c r="N1446" s="107">
        <v>34</v>
      </c>
      <c r="O1446" s="107">
        <v>27</v>
      </c>
      <c r="P1446" s="107">
        <f>第2表01元データ!AI76</f>
        <v>20</v>
      </c>
      <c r="Q1446" s="107">
        <f t="shared" si="608"/>
        <v>-7</v>
      </c>
      <c r="R1446" s="108">
        <f t="shared" si="609"/>
        <v>-25.925925925925924</v>
      </c>
      <c r="S1446" s="108"/>
      <c r="T1446" s="100">
        <v>211</v>
      </c>
      <c r="W1446" s="100" t="s">
        <v>365</v>
      </c>
      <c r="X1446" s="100">
        <v>115</v>
      </c>
      <c r="Y1446" s="100">
        <v>134</v>
      </c>
      <c r="Z1446" s="100">
        <v>131</v>
      </c>
      <c r="AA1446" s="100">
        <v>92</v>
      </c>
      <c r="AC1446" s="100" t="s">
        <v>365</v>
      </c>
      <c r="AD1446" s="100">
        <v>38</v>
      </c>
      <c r="AE1446" s="100">
        <v>35</v>
      </c>
      <c r="AF1446" s="100">
        <v>41</v>
      </c>
      <c r="AG1446" s="100">
        <v>34</v>
      </c>
      <c r="AJ1446" s="100" t="str">
        <f t="shared" si="604"/>
        <v>●</v>
      </c>
      <c r="AK1446" s="100" t="str">
        <f t="shared" si="602"/>
        <v>●</v>
      </c>
      <c r="AL1446" s="100" t="str">
        <f t="shared" si="602"/>
        <v>●</v>
      </c>
      <c r="AM1446" s="100" t="str">
        <f t="shared" si="602"/>
        <v>●</v>
      </c>
      <c r="AP1446" s="100" t="str">
        <f t="shared" si="605"/>
        <v>●</v>
      </c>
      <c r="AQ1446" s="100" t="str">
        <f t="shared" si="603"/>
        <v>●</v>
      </c>
      <c r="AR1446" s="100" t="str">
        <f t="shared" si="603"/>
        <v>●</v>
      </c>
      <c r="AS1446" s="100" t="str">
        <f t="shared" si="603"/>
        <v>●</v>
      </c>
    </row>
    <row r="1447" spans="2:45" s="100" customFormat="1" ht="14.25" customHeight="1">
      <c r="B1447" s="102" t="s">
        <v>104</v>
      </c>
      <c r="C1447" s="106">
        <v>110</v>
      </c>
      <c r="D1447" s="107">
        <v>131</v>
      </c>
      <c r="E1447" s="107">
        <v>129</v>
      </c>
      <c r="F1447" s="107">
        <v>85</v>
      </c>
      <c r="G1447" s="107">
        <f>第2表01元データ!AH77</f>
        <v>62</v>
      </c>
      <c r="H1447" s="107">
        <f t="shared" si="606"/>
        <v>-23</v>
      </c>
      <c r="I1447" s="108">
        <f t="shared" si="607"/>
        <v>-27.058823529411764</v>
      </c>
      <c r="J1447" s="102"/>
      <c r="K1447" s="114" t="s">
        <v>104</v>
      </c>
      <c r="L1447" s="106">
        <v>40</v>
      </c>
      <c r="M1447" s="107">
        <v>40</v>
      </c>
      <c r="N1447" s="107">
        <v>41</v>
      </c>
      <c r="O1447" s="107">
        <v>40</v>
      </c>
      <c r="P1447" s="107">
        <f>第2表01元データ!AI77</f>
        <v>16</v>
      </c>
      <c r="Q1447" s="107">
        <f t="shared" si="608"/>
        <v>-24</v>
      </c>
      <c r="R1447" s="108">
        <f t="shared" si="609"/>
        <v>-60</v>
      </c>
      <c r="S1447" s="108"/>
      <c r="T1447" s="100">
        <v>212</v>
      </c>
      <c r="W1447" s="100" t="s">
        <v>366</v>
      </c>
      <c r="X1447" s="100">
        <v>119</v>
      </c>
      <c r="Y1447" s="100">
        <v>110</v>
      </c>
      <c r="Z1447" s="100">
        <v>131</v>
      </c>
      <c r="AA1447" s="100">
        <v>129</v>
      </c>
      <c r="AC1447" s="100" t="s">
        <v>366</v>
      </c>
      <c r="AD1447" s="100">
        <v>48</v>
      </c>
      <c r="AE1447" s="100">
        <v>40</v>
      </c>
      <c r="AF1447" s="100">
        <v>40</v>
      </c>
      <c r="AG1447" s="100">
        <v>41</v>
      </c>
      <c r="AJ1447" s="100" t="str">
        <f t="shared" si="604"/>
        <v>●</v>
      </c>
      <c r="AK1447" s="100" t="str">
        <f t="shared" si="602"/>
        <v>●</v>
      </c>
      <c r="AL1447" s="100" t="str">
        <f t="shared" si="602"/>
        <v>●</v>
      </c>
      <c r="AM1447" s="100" t="str">
        <f t="shared" si="602"/>
        <v>●</v>
      </c>
      <c r="AP1447" s="100" t="str">
        <f t="shared" si="605"/>
        <v>●</v>
      </c>
      <c r="AQ1447" s="100" t="str">
        <f t="shared" si="603"/>
        <v>○</v>
      </c>
      <c r="AR1447" s="100" t="str">
        <f t="shared" si="603"/>
        <v>●</v>
      </c>
      <c r="AS1447" s="100" t="str">
        <f t="shared" si="603"/>
        <v>●</v>
      </c>
    </row>
    <row r="1448" spans="2:45" s="100" customFormat="1" ht="14.25" customHeight="1">
      <c r="B1448" s="102" t="s">
        <v>105</v>
      </c>
      <c r="C1448" s="106">
        <v>115</v>
      </c>
      <c r="D1448" s="107">
        <v>114</v>
      </c>
      <c r="E1448" s="107">
        <v>132</v>
      </c>
      <c r="F1448" s="107">
        <v>128</v>
      </c>
      <c r="G1448" s="107">
        <f>第2表01元データ!AH78</f>
        <v>78</v>
      </c>
      <c r="H1448" s="107">
        <f t="shared" si="606"/>
        <v>-50</v>
      </c>
      <c r="I1448" s="108">
        <f t="shared" si="607"/>
        <v>-39.0625</v>
      </c>
      <c r="J1448" s="102"/>
      <c r="K1448" s="114" t="s">
        <v>105</v>
      </c>
      <c r="L1448" s="106">
        <v>46</v>
      </c>
      <c r="M1448" s="107">
        <v>40</v>
      </c>
      <c r="N1448" s="107">
        <v>34</v>
      </c>
      <c r="O1448" s="107">
        <v>32</v>
      </c>
      <c r="P1448" s="107">
        <f>第2表01元データ!AI78</f>
        <v>26</v>
      </c>
      <c r="Q1448" s="107">
        <f t="shared" si="608"/>
        <v>-6</v>
      </c>
      <c r="R1448" s="108">
        <f t="shared" si="609"/>
        <v>-18.75</v>
      </c>
      <c r="S1448" s="108"/>
      <c r="T1448" s="100">
        <v>213</v>
      </c>
      <c r="W1448" s="100" t="s">
        <v>367</v>
      </c>
      <c r="X1448" s="100">
        <v>117</v>
      </c>
      <c r="Y1448" s="100">
        <v>115</v>
      </c>
      <c r="Z1448" s="100">
        <v>114</v>
      </c>
      <c r="AA1448" s="100">
        <v>132</v>
      </c>
      <c r="AC1448" s="100" t="s">
        <v>367</v>
      </c>
      <c r="AD1448" s="100">
        <v>55</v>
      </c>
      <c r="AE1448" s="100">
        <v>46</v>
      </c>
      <c r="AF1448" s="100">
        <v>40</v>
      </c>
      <c r="AG1448" s="100">
        <v>34</v>
      </c>
      <c r="AJ1448" s="100" t="str">
        <f t="shared" si="604"/>
        <v>●</v>
      </c>
      <c r="AK1448" s="100" t="str">
        <f t="shared" si="602"/>
        <v>●</v>
      </c>
      <c r="AL1448" s="100" t="str">
        <f t="shared" si="602"/>
        <v>●</v>
      </c>
      <c r="AM1448" s="100" t="str">
        <f t="shared" si="602"/>
        <v>●</v>
      </c>
      <c r="AP1448" s="100" t="str">
        <f t="shared" si="605"/>
        <v>●</v>
      </c>
      <c r="AQ1448" s="100" t="str">
        <f t="shared" si="603"/>
        <v>●</v>
      </c>
      <c r="AR1448" s="100" t="str">
        <f t="shared" si="603"/>
        <v>●</v>
      </c>
      <c r="AS1448" s="100" t="str">
        <f t="shared" si="603"/>
        <v>●</v>
      </c>
    </row>
    <row r="1449" spans="2:45" s="100" customFormat="1" ht="14.25" customHeight="1">
      <c r="B1449" s="102" t="s">
        <v>106</v>
      </c>
      <c r="C1449" s="106">
        <v>108</v>
      </c>
      <c r="D1449" s="107">
        <v>118</v>
      </c>
      <c r="E1449" s="107">
        <v>110</v>
      </c>
      <c r="F1449" s="107">
        <v>116</v>
      </c>
      <c r="G1449" s="107">
        <f>第2表01元データ!AH79</f>
        <v>84</v>
      </c>
      <c r="H1449" s="107">
        <f t="shared" si="606"/>
        <v>-32</v>
      </c>
      <c r="I1449" s="108">
        <f t="shared" si="607"/>
        <v>-27.586206896551722</v>
      </c>
      <c r="J1449" s="102"/>
      <c r="K1449" s="114" t="s">
        <v>106</v>
      </c>
      <c r="L1449" s="106">
        <v>48</v>
      </c>
      <c r="M1449" s="107">
        <v>41</v>
      </c>
      <c r="N1449" s="107">
        <v>37</v>
      </c>
      <c r="O1449" s="107">
        <v>27</v>
      </c>
      <c r="P1449" s="107">
        <f>第2表01元データ!AI79</f>
        <v>33</v>
      </c>
      <c r="Q1449" s="107">
        <f t="shared" si="608"/>
        <v>6</v>
      </c>
      <c r="R1449" s="108">
        <f t="shared" si="609"/>
        <v>22.222222222222221</v>
      </c>
      <c r="S1449" s="108"/>
      <c r="T1449" s="100">
        <v>214</v>
      </c>
      <c r="W1449" s="100" t="s">
        <v>368</v>
      </c>
      <c r="X1449" s="100">
        <v>132</v>
      </c>
      <c r="Y1449" s="100">
        <v>108</v>
      </c>
      <c r="Z1449" s="100">
        <v>118</v>
      </c>
      <c r="AA1449" s="100">
        <v>110</v>
      </c>
      <c r="AC1449" s="100" t="s">
        <v>368</v>
      </c>
      <c r="AD1449" s="100">
        <v>47</v>
      </c>
      <c r="AE1449" s="100">
        <v>48</v>
      </c>
      <c r="AF1449" s="100">
        <v>41</v>
      </c>
      <c r="AG1449" s="100">
        <v>37</v>
      </c>
      <c r="AJ1449" s="100" t="str">
        <f t="shared" si="604"/>
        <v>●</v>
      </c>
      <c r="AK1449" s="100" t="str">
        <f t="shared" si="602"/>
        <v>●</v>
      </c>
      <c r="AL1449" s="100" t="str">
        <f t="shared" si="602"/>
        <v>●</v>
      </c>
      <c r="AM1449" s="100" t="str">
        <f t="shared" si="602"/>
        <v>●</v>
      </c>
      <c r="AP1449" s="100" t="str">
        <f t="shared" si="605"/>
        <v>●</v>
      </c>
      <c r="AQ1449" s="100" t="str">
        <f t="shared" si="603"/>
        <v>●</v>
      </c>
      <c r="AR1449" s="100" t="str">
        <f t="shared" si="603"/>
        <v>●</v>
      </c>
      <c r="AS1449" s="100" t="str">
        <f t="shared" si="603"/>
        <v>●</v>
      </c>
    </row>
    <row r="1450" spans="2:45" s="100" customFormat="1" ht="14.25" customHeight="1">
      <c r="B1450" s="102" t="s">
        <v>107</v>
      </c>
      <c r="C1450" s="106">
        <v>111</v>
      </c>
      <c r="D1450" s="107">
        <v>96</v>
      </c>
      <c r="E1450" s="107">
        <v>110</v>
      </c>
      <c r="F1450" s="107">
        <v>100</v>
      </c>
      <c r="G1450" s="107">
        <f>第2表01元データ!AH80</f>
        <v>112</v>
      </c>
      <c r="H1450" s="107">
        <f t="shared" si="606"/>
        <v>12</v>
      </c>
      <c r="I1450" s="108">
        <f t="shared" si="607"/>
        <v>12</v>
      </c>
      <c r="J1450" s="102"/>
      <c r="K1450" s="114" t="s">
        <v>107</v>
      </c>
      <c r="L1450" s="106">
        <v>35</v>
      </c>
      <c r="M1450" s="107">
        <v>40</v>
      </c>
      <c r="N1450" s="107">
        <v>38</v>
      </c>
      <c r="O1450" s="107">
        <v>40</v>
      </c>
      <c r="P1450" s="107">
        <f>第2表01元データ!AI80</f>
        <v>32</v>
      </c>
      <c r="Q1450" s="107">
        <f t="shared" si="608"/>
        <v>-8</v>
      </c>
      <c r="R1450" s="108">
        <f t="shared" si="609"/>
        <v>-20</v>
      </c>
      <c r="S1450" s="108"/>
      <c r="T1450" s="100">
        <v>215</v>
      </c>
      <c r="W1450" s="100" t="s">
        <v>369</v>
      </c>
      <c r="X1450" s="100">
        <v>87</v>
      </c>
      <c r="Y1450" s="100">
        <v>111</v>
      </c>
      <c r="Z1450" s="100">
        <v>96</v>
      </c>
      <c r="AA1450" s="100">
        <v>110</v>
      </c>
      <c r="AC1450" s="100" t="s">
        <v>369</v>
      </c>
      <c r="AD1450" s="100">
        <v>32</v>
      </c>
      <c r="AE1450" s="100">
        <v>35</v>
      </c>
      <c r="AF1450" s="100">
        <v>40</v>
      </c>
      <c r="AG1450" s="100">
        <v>38</v>
      </c>
      <c r="AJ1450" s="100" t="str">
        <f t="shared" si="604"/>
        <v>●</v>
      </c>
      <c r="AK1450" s="100" t="str">
        <f t="shared" si="602"/>
        <v>●</v>
      </c>
      <c r="AL1450" s="100" t="str">
        <f t="shared" si="602"/>
        <v>●</v>
      </c>
      <c r="AM1450" s="100" t="str">
        <f t="shared" si="602"/>
        <v>●</v>
      </c>
      <c r="AP1450" s="100" t="str">
        <f t="shared" si="605"/>
        <v>●</v>
      </c>
      <c r="AQ1450" s="100" t="str">
        <f t="shared" si="603"/>
        <v>●</v>
      </c>
      <c r="AR1450" s="100" t="str">
        <f t="shared" si="603"/>
        <v>●</v>
      </c>
      <c r="AS1450" s="100" t="str">
        <f t="shared" si="603"/>
        <v>●</v>
      </c>
    </row>
    <row r="1451" spans="2:45" s="100" customFormat="1" ht="14.25" customHeight="1">
      <c r="B1451" s="102" t="s">
        <v>108</v>
      </c>
      <c r="C1451" s="106">
        <v>73</v>
      </c>
      <c r="D1451" s="107">
        <v>99</v>
      </c>
      <c r="E1451" s="107">
        <v>82</v>
      </c>
      <c r="F1451" s="107">
        <v>99</v>
      </c>
      <c r="G1451" s="107">
        <f>第2表01元データ!AH81</f>
        <v>90</v>
      </c>
      <c r="H1451" s="107">
        <f t="shared" si="606"/>
        <v>-9</v>
      </c>
      <c r="I1451" s="108">
        <f t="shared" si="607"/>
        <v>-9.0909090909090917</v>
      </c>
      <c r="J1451" s="102"/>
      <c r="K1451" s="114" t="s">
        <v>108</v>
      </c>
      <c r="L1451" s="106">
        <v>29</v>
      </c>
      <c r="M1451" s="107">
        <v>43</v>
      </c>
      <c r="N1451" s="107">
        <v>36</v>
      </c>
      <c r="O1451" s="107">
        <v>33</v>
      </c>
      <c r="P1451" s="107">
        <f>第2表01元データ!AI81</f>
        <v>29</v>
      </c>
      <c r="Q1451" s="107">
        <f t="shared" si="608"/>
        <v>-4</v>
      </c>
      <c r="R1451" s="108">
        <f t="shared" si="609"/>
        <v>-12.121212121212121</v>
      </c>
      <c r="S1451" s="108"/>
      <c r="T1451" s="100">
        <v>216</v>
      </c>
      <c r="W1451" s="100" t="s">
        <v>370</v>
      </c>
      <c r="X1451" s="100">
        <v>60</v>
      </c>
      <c r="Y1451" s="100">
        <v>73</v>
      </c>
      <c r="Z1451" s="100">
        <v>99</v>
      </c>
      <c r="AA1451" s="100">
        <v>82</v>
      </c>
      <c r="AC1451" s="100" t="s">
        <v>370</v>
      </c>
      <c r="AD1451" s="100">
        <v>31</v>
      </c>
      <c r="AE1451" s="100">
        <v>29</v>
      </c>
      <c r="AF1451" s="100">
        <v>43</v>
      </c>
      <c r="AG1451" s="100">
        <v>36</v>
      </c>
      <c r="AJ1451" s="100" t="str">
        <f t="shared" si="604"/>
        <v>●</v>
      </c>
      <c r="AK1451" s="100" t="str">
        <f t="shared" si="602"/>
        <v>●</v>
      </c>
      <c r="AL1451" s="100" t="str">
        <f t="shared" si="602"/>
        <v>●</v>
      </c>
      <c r="AM1451" s="100" t="str">
        <f t="shared" si="602"/>
        <v>●</v>
      </c>
      <c r="AP1451" s="100" t="str">
        <f t="shared" si="605"/>
        <v>●</v>
      </c>
      <c r="AQ1451" s="100" t="str">
        <f t="shared" si="603"/>
        <v>●</v>
      </c>
      <c r="AR1451" s="100" t="str">
        <f t="shared" si="603"/>
        <v>●</v>
      </c>
      <c r="AS1451" s="100" t="str">
        <f t="shared" si="603"/>
        <v>●</v>
      </c>
    </row>
    <row r="1452" spans="2:45" s="100" customFormat="1" ht="14.25" customHeight="1">
      <c r="B1452" s="102" t="s">
        <v>109</v>
      </c>
      <c r="C1452" s="106">
        <v>43</v>
      </c>
      <c r="D1452" s="107">
        <v>56</v>
      </c>
      <c r="E1452" s="107">
        <v>71</v>
      </c>
      <c r="F1452" s="107">
        <v>63</v>
      </c>
      <c r="G1452" s="107">
        <f>第2表01元データ!AH82</f>
        <v>71</v>
      </c>
      <c r="H1452" s="107">
        <f t="shared" si="606"/>
        <v>8</v>
      </c>
      <c r="I1452" s="108">
        <f t="shared" si="607"/>
        <v>12.698412698412698</v>
      </c>
      <c r="J1452" s="102"/>
      <c r="K1452" s="114" t="s">
        <v>109</v>
      </c>
      <c r="L1452" s="106">
        <v>25</v>
      </c>
      <c r="M1452" s="107">
        <v>30</v>
      </c>
      <c r="N1452" s="107">
        <v>22</v>
      </c>
      <c r="O1452" s="107">
        <v>38</v>
      </c>
      <c r="P1452" s="107">
        <f>第2表01元データ!AI82</f>
        <v>28</v>
      </c>
      <c r="Q1452" s="107">
        <f t="shared" si="608"/>
        <v>-10</v>
      </c>
      <c r="R1452" s="108">
        <f t="shared" si="609"/>
        <v>-26.315789473684209</v>
      </c>
      <c r="S1452" s="108"/>
      <c r="T1452" s="100">
        <v>217</v>
      </c>
      <c r="W1452" s="100" t="s">
        <v>371</v>
      </c>
      <c r="X1452" s="100">
        <v>27</v>
      </c>
      <c r="Y1452" s="100">
        <v>43</v>
      </c>
      <c r="Z1452" s="100">
        <v>56</v>
      </c>
      <c r="AA1452" s="100">
        <v>71</v>
      </c>
      <c r="AC1452" s="100" t="s">
        <v>371</v>
      </c>
      <c r="AD1452" s="100">
        <v>18</v>
      </c>
      <c r="AE1452" s="100">
        <v>25</v>
      </c>
      <c r="AF1452" s="100">
        <v>30</v>
      </c>
      <c r="AG1452" s="100">
        <v>22</v>
      </c>
      <c r="AJ1452" s="100" t="str">
        <f t="shared" si="604"/>
        <v>●</v>
      </c>
      <c r="AK1452" s="100" t="str">
        <f t="shared" si="602"/>
        <v>●</v>
      </c>
      <c r="AL1452" s="100" t="str">
        <f t="shared" si="602"/>
        <v>●</v>
      </c>
      <c r="AM1452" s="100" t="str">
        <f t="shared" si="602"/>
        <v>●</v>
      </c>
      <c r="AP1452" s="100" t="str">
        <f t="shared" si="605"/>
        <v>●</v>
      </c>
      <c r="AQ1452" s="100" t="str">
        <f t="shared" si="603"/>
        <v>●</v>
      </c>
      <c r="AR1452" s="100" t="str">
        <f t="shared" si="603"/>
        <v>●</v>
      </c>
      <c r="AS1452" s="100" t="str">
        <f t="shared" si="603"/>
        <v>●</v>
      </c>
    </row>
    <row r="1453" spans="2:45" s="100" customFormat="1" ht="14.25" customHeight="1">
      <c r="B1453" s="102" t="s">
        <v>110</v>
      </c>
      <c r="C1453" s="106">
        <v>24</v>
      </c>
      <c r="D1453" s="107">
        <v>35</v>
      </c>
      <c r="E1453" s="107">
        <v>49</v>
      </c>
      <c r="F1453" s="107">
        <v>56</v>
      </c>
      <c r="G1453" s="107">
        <f>第2表01元データ!AH83</f>
        <v>61</v>
      </c>
      <c r="H1453" s="107">
        <f t="shared" si="606"/>
        <v>5</v>
      </c>
      <c r="I1453" s="108">
        <f t="shared" si="607"/>
        <v>8.9285714285714288</v>
      </c>
      <c r="J1453" s="102"/>
      <c r="K1453" s="114" t="s">
        <v>110</v>
      </c>
      <c r="L1453" s="106">
        <v>14</v>
      </c>
      <c r="M1453" s="107">
        <v>19</v>
      </c>
      <c r="N1453" s="107">
        <v>28</v>
      </c>
      <c r="O1453" s="107">
        <v>20</v>
      </c>
      <c r="P1453" s="107">
        <f>第2表01元データ!AI83</f>
        <v>27</v>
      </c>
      <c r="Q1453" s="107">
        <f t="shared" si="608"/>
        <v>7</v>
      </c>
      <c r="R1453" s="108">
        <f t="shared" si="609"/>
        <v>35</v>
      </c>
      <c r="S1453" s="108"/>
      <c r="T1453" s="100">
        <v>218</v>
      </c>
      <c r="W1453" s="100" t="s">
        <v>378</v>
      </c>
      <c r="X1453" s="100">
        <v>18</v>
      </c>
      <c r="Y1453" s="100">
        <v>24</v>
      </c>
      <c r="Z1453" s="100">
        <v>35</v>
      </c>
      <c r="AA1453" s="100">
        <v>49</v>
      </c>
      <c r="AC1453" s="100" t="s">
        <v>378</v>
      </c>
      <c r="AD1453" s="100">
        <v>10</v>
      </c>
      <c r="AE1453" s="100">
        <v>14</v>
      </c>
      <c r="AF1453" s="100">
        <v>19</v>
      </c>
      <c r="AG1453" s="100">
        <v>28</v>
      </c>
      <c r="AJ1453" s="100" t="str">
        <f t="shared" si="604"/>
        <v>●</v>
      </c>
      <c r="AK1453" s="100" t="str">
        <f t="shared" si="602"/>
        <v>●</v>
      </c>
      <c r="AL1453" s="100" t="str">
        <f t="shared" si="602"/>
        <v>●</v>
      </c>
      <c r="AM1453" s="100" t="str">
        <f t="shared" si="602"/>
        <v>●</v>
      </c>
      <c r="AP1453" s="100" t="str">
        <f t="shared" si="605"/>
        <v>●</v>
      </c>
      <c r="AQ1453" s="100" t="str">
        <f t="shared" si="603"/>
        <v>●</v>
      </c>
      <c r="AR1453" s="100" t="str">
        <f t="shared" si="603"/>
        <v>●</v>
      </c>
      <c r="AS1453" s="100" t="str">
        <f t="shared" si="603"/>
        <v>●</v>
      </c>
    </row>
    <row r="1454" spans="2:45" s="100" customFormat="1" ht="14.25" customHeight="1">
      <c r="B1454" s="119" t="s">
        <v>111</v>
      </c>
      <c r="C1454" s="120" t="s">
        <v>313</v>
      </c>
      <c r="D1454" s="116" t="s">
        <v>313</v>
      </c>
      <c r="E1454" s="116" t="s">
        <v>313</v>
      </c>
      <c r="F1454" s="116" t="s">
        <v>313</v>
      </c>
      <c r="G1454" s="107">
        <f>第2表01元データ!AH84</f>
        <v>3</v>
      </c>
      <c r="H1454" s="107"/>
      <c r="I1454" s="108"/>
      <c r="K1454" s="119" t="s">
        <v>111</v>
      </c>
      <c r="L1454" s="120" t="s">
        <v>313</v>
      </c>
      <c r="M1454" s="116" t="s">
        <v>313</v>
      </c>
      <c r="N1454" s="116" t="s">
        <v>313</v>
      </c>
      <c r="O1454" s="116" t="s">
        <v>313</v>
      </c>
      <c r="P1454" s="107">
        <f>第2表01元データ!AI84</f>
        <v>2</v>
      </c>
      <c r="Q1454" s="107"/>
      <c r="R1454" s="108"/>
      <c r="T1454" s="100">
        <v>219</v>
      </c>
    </row>
    <row r="1455" spans="2:45" s="100" customFormat="1" ht="14.25" customHeight="1">
      <c r="B1455" s="118"/>
      <c r="C1455" s="118"/>
      <c r="D1455" s="118"/>
      <c r="E1455" s="118"/>
      <c r="F1455" s="118"/>
      <c r="G1455" s="118"/>
      <c r="H1455" s="118"/>
      <c r="I1455" s="118"/>
      <c r="J1455" s="118"/>
      <c r="K1455" s="118"/>
      <c r="L1455" s="118"/>
      <c r="M1455" s="118"/>
      <c r="N1455" s="118"/>
      <c r="O1455" s="118"/>
      <c r="P1455" s="168"/>
      <c r="W1455" s="100">
        <v>53</v>
      </c>
    </row>
    <row r="1456" spans="2:45" s="100" customFormat="1" ht="14.25" customHeight="1">
      <c r="B1456" s="118"/>
      <c r="C1456" s="118"/>
      <c r="D1456" s="118"/>
      <c r="E1456" s="118"/>
      <c r="F1456" s="118"/>
      <c r="G1456" s="118"/>
      <c r="H1456" s="118"/>
      <c r="I1456" s="118"/>
      <c r="J1456" s="118"/>
      <c r="K1456" s="118"/>
      <c r="L1456" s="118"/>
      <c r="M1456" s="118"/>
      <c r="N1456" s="118"/>
      <c r="O1456" s="118"/>
      <c r="P1456" s="168"/>
    </row>
    <row r="1457" spans="2:45" s="100" customFormat="1" ht="14.25" customHeight="1">
      <c r="B1457" s="118"/>
      <c r="C1457" s="118"/>
      <c r="D1457" s="118"/>
      <c r="E1457" s="118"/>
      <c r="F1457" s="118"/>
      <c r="G1457" s="118"/>
      <c r="H1457" s="118"/>
      <c r="I1457" s="118"/>
      <c r="J1457" s="118"/>
      <c r="K1457" s="118"/>
      <c r="L1457" s="118"/>
      <c r="M1457" s="118"/>
      <c r="N1457" s="118"/>
      <c r="O1457" s="118"/>
      <c r="P1457" s="168"/>
    </row>
    <row r="1458" spans="2:45" s="99" customFormat="1" ht="14.25" customHeight="1">
      <c r="B1458" s="99" t="s">
        <v>263</v>
      </c>
      <c r="K1458" s="99" t="s">
        <v>264</v>
      </c>
      <c r="W1458" s="100"/>
      <c r="X1458" s="100"/>
      <c r="Y1458" s="100"/>
      <c r="Z1458" s="100"/>
      <c r="AA1458" s="100"/>
      <c r="AB1458" s="100"/>
      <c r="AC1458" s="100"/>
      <c r="AD1458" s="100"/>
      <c r="AE1458" s="100"/>
      <c r="AF1458" s="100"/>
      <c r="AG1458" s="100"/>
    </row>
    <row r="1459" spans="2:45" s="100" customFormat="1" ht="14.25" customHeight="1">
      <c r="B1459" s="583" t="s">
        <v>335</v>
      </c>
      <c r="C1459" s="101"/>
      <c r="D1459" s="101"/>
      <c r="E1459" s="101"/>
      <c r="F1459" s="101"/>
      <c r="G1459" s="135"/>
      <c r="H1459" s="131"/>
      <c r="I1459" s="131"/>
      <c r="J1459" s="102"/>
      <c r="K1459" s="583" t="s">
        <v>335</v>
      </c>
      <c r="L1459" s="101"/>
      <c r="M1459" s="101"/>
      <c r="N1459" s="101"/>
      <c r="O1459" s="101"/>
      <c r="P1459" s="135"/>
      <c r="Q1459" s="131"/>
      <c r="R1459" s="131"/>
      <c r="S1459" s="103"/>
    </row>
    <row r="1460" spans="2:45" s="100" customFormat="1" ht="14.25" customHeight="1">
      <c r="B1460" s="584"/>
      <c r="C1460" s="130" t="str">
        <f>$C$4</f>
        <v>平成7年</v>
      </c>
      <c r="D1460" s="130" t="str">
        <f>$D$4</f>
        <v>平成12年</v>
      </c>
      <c r="E1460" s="130" t="str">
        <f>$E$4</f>
        <v>平成17年</v>
      </c>
      <c r="F1460" s="130" t="str">
        <f>$F$4</f>
        <v>平成22年</v>
      </c>
      <c r="G1460" s="130" t="s">
        <v>410</v>
      </c>
      <c r="H1460" s="133" t="str">
        <f>$H$4</f>
        <v>対平成</v>
      </c>
      <c r="I1460" s="134" t="str">
        <f>$I$4</f>
        <v>22年</v>
      </c>
      <c r="J1460" s="102"/>
      <c r="K1460" s="584"/>
      <c r="L1460" s="130" t="str">
        <f>$C$4</f>
        <v>平成7年</v>
      </c>
      <c r="M1460" s="130" t="str">
        <f>$D$4</f>
        <v>平成12年</v>
      </c>
      <c r="N1460" s="130" t="str">
        <f>$E$4</f>
        <v>平成17年</v>
      </c>
      <c r="O1460" s="130" t="str">
        <f>$F$4</f>
        <v>平成22年</v>
      </c>
      <c r="P1460" s="130" t="s">
        <v>410</v>
      </c>
      <c r="Q1460" s="133" t="str">
        <f>$H$4</f>
        <v>対平成</v>
      </c>
      <c r="R1460" s="134" t="str">
        <f>$I$4</f>
        <v>22年</v>
      </c>
      <c r="S1460" s="103"/>
    </row>
    <row r="1461" spans="2:45" s="100" customFormat="1" ht="14.25" customHeight="1">
      <c r="B1461" s="585"/>
      <c r="C1461" s="104"/>
      <c r="D1461" s="104"/>
      <c r="E1461" s="104"/>
      <c r="F1461" s="104"/>
      <c r="G1461" s="104"/>
      <c r="H1461" s="132" t="s">
        <v>88</v>
      </c>
      <c r="I1461" s="133" t="s">
        <v>398</v>
      </c>
      <c r="J1461" s="102"/>
      <c r="K1461" s="585"/>
      <c r="L1461" s="104"/>
      <c r="M1461" s="104"/>
      <c r="N1461" s="104"/>
      <c r="O1461" s="104"/>
      <c r="P1461" s="104"/>
      <c r="Q1461" s="132" t="s">
        <v>88</v>
      </c>
      <c r="R1461" s="133" t="s">
        <v>398</v>
      </c>
      <c r="S1461" s="103"/>
    </row>
    <row r="1462" spans="2:45" s="199" customFormat="1" ht="14.25" customHeight="1">
      <c r="B1462" s="200" t="s">
        <v>90</v>
      </c>
      <c r="C1462" s="198">
        <v>901</v>
      </c>
      <c r="D1462" s="194">
        <v>1089</v>
      </c>
      <c r="E1462" s="194">
        <v>1158</v>
      </c>
      <c r="F1462" s="194">
        <v>1075</v>
      </c>
      <c r="G1462" s="194">
        <f>IF(COUNTIF(G1467:G1485,"x"),"x",IF(SUM(G1467:G1485)=0,"-",SUM(G1467:G1485)))</f>
        <v>998</v>
      </c>
      <c r="H1462" s="193">
        <f t="shared" ref="H1462:H1465" si="610">IF(G1462="x","x",IF(AND(G1462="-",F1462="-"),"-",IF(AND(G1462="-",F1462&gt;0),F1462*-1,IF(AND(G1462&gt;0,F1462="-"),G1462,G1462-F1462))))</f>
        <v>-77</v>
      </c>
      <c r="I1462" s="195">
        <f t="shared" ref="I1462:I1465" si="611">IF(H1462="x","x",IF(H1462="-","-",IF(AND(F1462="-",G1462&gt;0),"皆増",IF(AND(F1462&gt;0,G1462="-"),"皆減",H1462/F1462*100))))</f>
        <v>-7.1627906976744189</v>
      </c>
      <c r="J1462" s="196"/>
      <c r="K1462" s="197" t="s">
        <v>90</v>
      </c>
      <c r="L1462" s="206" t="s">
        <v>407</v>
      </c>
      <c r="M1462" s="205" t="s">
        <v>408</v>
      </c>
      <c r="N1462" s="205" t="s">
        <v>409</v>
      </c>
      <c r="O1462" s="205" t="s">
        <v>313</v>
      </c>
      <c r="P1462" s="194" t="str">
        <f>IF(COUNTIF(P1467:P1485,"x"),"x",IF(SUM(P1467:P1485)=0,"-",SUM(P1467:P1485)))</f>
        <v>-</v>
      </c>
      <c r="Q1462" s="193" t="str">
        <f t="shared" ref="Q1462:Q1465" si="612">IF(P1462="x","x",IF(AND(P1462="-",O1462="-"),"-",IF(AND(P1462="-",O1462&gt;0),O1462*-1,IF(AND(P1462&gt;0,O1462="-"),P1462,P1462-O1462))))</f>
        <v>-</v>
      </c>
      <c r="R1462" s="195" t="str">
        <f t="shared" ref="R1462:R1465" si="613">IF(Q1462="x","x",IF(Q1462="-","-",IF(AND(O1462="-",P1462&gt;0),"皆増",IF(AND(O1462&gt;0,P1462="-"),"皆減",Q1462/O1462*100))))</f>
        <v>-</v>
      </c>
      <c r="S1462" s="195"/>
      <c r="W1462" s="199" t="s">
        <v>373</v>
      </c>
      <c r="X1462" s="199">
        <v>1063</v>
      </c>
      <c r="Y1462" s="199">
        <v>901</v>
      </c>
      <c r="Z1462" s="199">
        <v>1089</v>
      </c>
      <c r="AA1462" s="199">
        <v>1158</v>
      </c>
      <c r="AC1462" s="199" t="s">
        <v>373</v>
      </c>
      <c r="AD1462" s="199">
        <v>2</v>
      </c>
      <c r="AE1462" s="199">
        <v>2</v>
      </c>
      <c r="AF1462" s="199">
        <v>0</v>
      </c>
      <c r="AG1462" s="199" t="s">
        <v>313</v>
      </c>
      <c r="AJ1462" s="199" t="str">
        <f>IF(C1462=X1462,"○","●")</f>
        <v>●</v>
      </c>
      <c r="AK1462" s="199" t="str">
        <f t="shared" ref="AK1462:AM1484" si="614">IF(D1462=Y1462,"○","●")</f>
        <v>●</v>
      </c>
      <c r="AL1462" s="199" t="str">
        <f t="shared" si="614"/>
        <v>●</v>
      </c>
      <c r="AM1462" s="199" t="str">
        <f t="shared" si="614"/>
        <v>●</v>
      </c>
      <c r="AP1462" s="204" t="str">
        <f>IF(L1462=AD1462,"○","●")</f>
        <v>●</v>
      </c>
      <c r="AQ1462" s="204" t="str">
        <f t="shared" ref="AQ1462:AS1484" si="615">IF(M1462=AE1462,"○","●")</f>
        <v>●</v>
      </c>
      <c r="AR1462" s="204" t="str">
        <f t="shared" si="615"/>
        <v>●</v>
      </c>
      <c r="AS1462" s="204" t="str">
        <f t="shared" si="615"/>
        <v>○</v>
      </c>
    </row>
    <row r="1463" spans="2:45" s="100" customFormat="1" ht="14.25" customHeight="1">
      <c r="B1463" s="105" t="s">
        <v>91</v>
      </c>
      <c r="C1463" s="106">
        <v>82</v>
      </c>
      <c r="D1463" s="107">
        <v>113</v>
      </c>
      <c r="E1463" s="107">
        <v>128</v>
      </c>
      <c r="F1463" s="107">
        <v>108</v>
      </c>
      <c r="G1463" s="107">
        <f>IF(COUNTIF(G1467:G1469,"x"),"x",IF(SUM(G1467:G1469)=0,"-",SUM(G1467:G1469)))</f>
        <v>71</v>
      </c>
      <c r="H1463" s="107">
        <f t="shared" si="610"/>
        <v>-37</v>
      </c>
      <c r="I1463" s="108">
        <f t="shared" si="611"/>
        <v>-34.25925925925926</v>
      </c>
      <c r="J1463" s="102"/>
      <c r="K1463" s="109" t="s">
        <v>91</v>
      </c>
      <c r="L1463" s="115" t="s">
        <v>337</v>
      </c>
      <c r="M1463" s="116" t="s">
        <v>337</v>
      </c>
      <c r="N1463" s="116" t="s">
        <v>337</v>
      </c>
      <c r="O1463" s="116" t="s">
        <v>313</v>
      </c>
      <c r="P1463" s="107" t="str">
        <f>IF(COUNTIF(P1467:P1469,"x"),"x",IF(SUM(P1467:P1469)=0,"-",SUM(P1467:P1469)))</f>
        <v>-</v>
      </c>
      <c r="Q1463" s="107" t="str">
        <f t="shared" si="612"/>
        <v>-</v>
      </c>
      <c r="R1463" s="108" t="str">
        <f t="shared" si="613"/>
        <v>-</v>
      </c>
      <c r="S1463" s="108"/>
      <c r="W1463" s="100" t="s">
        <v>374</v>
      </c>
      <c r="X1463" s="100">
        <v>121</v>
      </c>
      <c r="Y1463" s="100">
        <v>82</v>
      </c>
      <c r="Z1463" s="100">
        <v>113</v>
      </c>
      <c r="AA1463" s="100">
        <v>128</v>
      </c>
      <c r="AC1463" s="100" t="s">
        <v>374</v>
      </c>
      <c r="AD1463" s="100" t="s">
        <v>313</v>
      </c>
      <c r="AE1463" s="100" t="s">
        <v>313</v>
      </c>
      <c r="AF1463" s="100" t="s">
        <v>313</v>
      </c>
      <c r="AG1463" s="100" t="s">
        <v>313</v>
      </c>
      <c r="AJ1463" s="100" t="str">
        <f t="shared" ref="AJ1463:AJ1484" si="616">IF(C1463=X1463,"○","●")</f>
        <v>●</v>
      </c>
      <c r="AK1463" s="100" t="str">
        <f t="shared" si="614"/>
        <v>●</v>
      </c>
      <c r="AL1463" s="100" t="str">
        <f t="shared" si="614"/>
        <v>●</v>
      </c>
      <c r="AM1463" s="100" t="str">
        <f t="shared" si="614"/>
        <v>●</v>
      </c>
      <c r="AP1463" s="170" t="str">
        <f t="shared" ref="AP1463:AP1484" si="617">IF(L1463=AD1463,"○","●")</f>
        <v>●</v>
      </c>
      <c r="AQ1463" s="170" t="str">
        <f t="shared" si="615"/>
        <v>●</v>
      </c>
      <c r="AR1463" s="170" t="str">
        <f t="shared" si="615"/>
        <v>●</v>
      </c>
      <c r="AS1463" s="170" t="str">
        <f>IF(O1463=AG1463,"○","●")</f>
        <v>○</v>
      </c>
    </row>
    <row r="1464" spans="2:45" s="100" customFormat="1" ht="14.25" customHeight="1">
      <c r="B1464" s="105" t="s">
        <v>92</v>
      </c>
      <c r="C1464" s="106">
        <v>591</v>
      </c>
      <c r="D1464" s="107">
        <v>721</v>
      </c>
      <c r="E1464" s="107">
        <v>771</v>
      </c>
      <c r="F1464" s="107">
        <v>656</v>
      </c>
      <c r="G1464" s="296">
        <f>IF(COUNTIF(G1470:G1479,"x"),"x",IF(SUM(G1470:G1479)=0,"-",SUM(G1470:G1479)))</f>
        <v>528</v>
      </c>
      <c r="H1464" s="107">
        <f t="shared" si="610"/>
        <v>-128</v>
      </c>
      <c r="I1464" s="108">
        <f t="shared" si="611"/>
        <v>-19.512195121951219</v>
      </c>
      <c r="J1464" s="102"/>
      <c r="K1464" s="109" t="s">
        <v>92</v>
      </c>
      <c r="L1464" s="115" t="s">
        <v>337</v>
      </c>
      <c r="M1464" s="116" t="s">
        <v>337</v>
      </c>
      <c r="N1464" s="116" t="s">
        <v>337</v>
      </c>
      <c r="O1464" s="116" t="s">
        <v>313</v>
      </c>
      <c r="P1464" s="296" t="str">
        <f>IF(COUNTIF(P1470:P1479,"x"),"x",IF(SUM(P1470:P1479)=0,"-",SUM(P1470:P1479)))</f>
        <v>-</v>
      </c>
      <c r="Q1464" s="107" t="str">
        <f t="shared" si="612"/>
        <v>-</v>
      </c>
      <c r="R1464" s="108" t="str">
        <f t="shared" si="613"/>
        <v>-</v>
      </c>
      <c r="S1464" s="108"/>
      <c r="W1464" s="100" t="s">
        <v>375</v>
      </c>
      <c r="X1464" s="100">
        <v>722</v>
      </c>
      <c r="Y1464" s="100">
        <v>591</v>
      </c>
      <c r="Z1464" s="100">
        <v>721</v>
      </c>
      <c r="AA1464" s="100">
        <v>771</v>
      </c>
      <c r="AC1464" s="100" t="s">
        <v>375</v>
      </c>
      <c r="AD1464" s="100" t="s">
        <v>313</v>
      </c>
      <c r="AE1464" s="100" t="s">
        <v>313</v>
      </c>
      <c r="AF1464" s="100" t="s">
        <v>313</v>
      </c>
      <c r="AG1464" s="100" t="s">
        <v>313</v>
      </c>
      <c r="AJ1464" s="100" t="str">
        <f t="shared" si="616"/>
        <v>●</v>
      </c>
      <c r="AK1464" s="100" t="str">
        <f t="shared" si="614"/>
        <v>●</v>
      </c>
      <c r="AL1464" s="100" t="str">
        <f>IF(E1464=Z1464,"○","●")</f>
        <v>●</v>
      </c>
      <c r="AM1464" s="100" t="str">
        <f t="shared" si="614"/>
        <v>●</v>
      </c>
      <c r="AP1464" s="170" t="str">
        <f t="shared" si="617"/>
        <v>●</v>
      </c>
      <c r="AQ1464" s="170" t="str">
        <f t="shared" si="615"/>
        <v>●</v>
      </c>
      <c r="AR1464" s="170" t="str">
        <f t="shared" si="615"/>
        <v>●</v>
      </c>
      <c r="AS1464" s="170" t="str">
        <f t="shared" si="615"/>
        <v>○</v>
      </c>
    </row>
    <row r="1465" spans="2:45" s="100" customFormat="1" ht="14.25" customHeight="1">
      <c r="B1465" s="105" t="s">
        <v>93</v>
      </c>
      <c r="C1465" s="106">
        <v>228</v>
      </c>
      <c r="D1465" s="107">
        <v>255</v>
      </c>
      <c r="E1465" s="107">
        <v>259</v>
      </c>
      <c r="F1465" s="107">
        <v>311</v>
      </c>
      <c r="G1465" s="107">
        <f>IF(COUNTIF(G1480:G1484,"x"),"x",IF(SUM(G1480,G1484)=0,"-",SUM(G1480:G1484)))</f>
        <v>393</v>
      </c>
      <c r="H1465" s="107">
        <f t="shared" si="610"/>
        <v>82</v>
      </c>
      <c r="I1465" s="108">
        <f t="shared" si="611"/>
        <v>26.366559485530544</v>
      </c>
      <c r="J1465" s="102"/>
      <c r="K1465" s="109" t="s">
        <v>93</v>
      </c>
      <c r="L1465" s="115" t="s">
        <v>337</v>
      </c>
      <c r="M1465" s="116" t="s">
        <v>337</v>
      </c>
      <c r="N1465" s="116" t="s">
        <v>337</v>
      </c>
      <c r="O1465" s="116" t="s">
        <v>313</v>
      </c>
      <c r="P1465" s="107" t="str">
        <f>IF(COUNTIF(P1480:P1484,"x"),"x",IF(SUM(P1480,P1484)=0,"-",SUM(P1480:P1484)))</f>
        <v>-</v>
      </c>
      <c r="Q1465" s="107" t="str">
        <f t="shared" si="612"/>
        <v>-</v>
      </c>
      <c r="R1465" s="108" t="str">
        <f t="shared" si="613"/>
        <v>-</v>
      </c>
      <c r="S1465" s="108"/>
      <c r="W1465" s="100" t="s">
        <v>376</v>
      </c>
      <c r="X1465" s="100">
        <v>220</v>
      </c>
      <c r="Y1465" s="100">
        <v>228</v>
      </c>
      <c r="Z1465" s="100">
        <v>255</v>
      </c>
      <c r="AA1465" s="100">
        <v>259</v>
      </c>
      <c r="AC1465" s="100" t="s">
        <v>376</v>
      </c>
      <c r="AD1465" s="100">
        <v>2</v>
      </c>
      <c r="AE1465" s="100">
        <v>2</v>
      </c>
      <c r="AF1465" s="100" t="s">
        <v>313</v>
      </c>
      <c r="AG1465" s="100" t="s">
        <v>313</v>
      </c>
      <c r="AJ1465" s="100" t="str">
        <f t="shared" si="616"/>
        <v>●</v>
      </c>
      <c r="AK1465" s="100" t="str">
        <f t="shared" si="614"/>
        <v>●</v>
      </c>
      <c r="AL1465" s="100" t="str">
        <f t="shared" si="614"/>
        <v>●</v>
      </c>
      <c r="AM1465" s="100" t="str">
        <f t="shared" si="614"/>
        <v>●</v>
      </c>
      <c r="AP1465" s="170" t="str">
        <f t="shared" si="617"/>
        <v>●</v>
      </c>
      <c r="AQ1465" s="170" t="str">
        <f t="shared" si="615"/>
        <v>●</v>
      </c>
      <c r="AR1465" s="170" t="str">
        <f t="shared" si="615"/>
        <v>●</v>
      </c>
      <c r="AS1465" s="170" t="str">
        <f t="shared" si="615"/>
        <v>○</v>
      </c>
    </row>
    <row r="1466" spans="2:45" s="100" customFormat="1" ht="14.25" customHeight="1">
      <c r="B1466" s="102"/>
      <c r="C1466" s="106"/>
      <c r="D1466" s="112"/>
      <c r="E1466" s="112"/>
      <c r="F1466" s="112"/>
      <c r="G1466" s="112"/>
      <c r="H1466" s="112"/>
      <c r="I1466" s="113"/>
      <c r="J1466" s="102"/>
      <c r="K1466" s="114"/>
      <c r="L1466" s="106"/>
      <c r="M1466" s="112"/>
      <c r="N1466" s="112"/>
      <c r="O1466" s="112"/>
      <c r="P1466" s="112"/>
      <c r="Q1466" s="112"/>
      <c r="R1466" s="113"/>
      <c r="S1466" s="113"/>
      <c r="AJ1466" s="100" t="str">
        <f t="shared" si="616"/>
        <v>○</v>
      </c>
      <c r="AK1466" s="100" t="str">
        <f t="shared" si="614"/>
        <v>○</v>
      </c>
      <c r="AL1466" s="100" t="str">
        <f t="shared" si="614"/>
        <v>○</v>
      </c>
      <c r="AM1466" s="100" t="str">
        <f t="shared" si="614"/>
        <v>○</v>
      </c>
      <c r="AP1466" s="100" t="str">
        <f t="shared" si="617"/>
        <v>○</v>
      </c>
      <c r="AQ1466" s="100" t="str">
        <f t="shared" si="615"/>
        <v>○</v>
      </c>
      <c r="AR1466" s="100" t="str">
        <f t="shared" si="615"/>
        <v>○</v>
      </c>
      <c r="AS1466" s="100" t="str">
        <f t="shared" si="615"/>
        <v>○</v>
      </c>
    </row>
    <row r="1467" spans="2:45" s="100" customFormat="1" ht="14.25" customHeight="1">
      <c r="B1467" s="102" t="s">
        <v>94</v>
      </c>
      <c r="C1467" s="106">
        <v>22</v>
      </c>
      <c r="D1467" s="107">
        <v>28</v>
      </c>
      <c r="E1467" s="107">
        <v>45</v>
      </c>
      <c r="F1467" s="107">
        <v>35</v>
      </c>
      <c r="G1467" s="107">
        <f t="shared" ref="G1467:G1485" si="618">IF(COUNTIF(G1497:G1527,"x"),"x",IF(SUM(G1497,G1527)=0,"-",SUM(G1497,G1527)))</f>
        <v>26</v>
      </c>
      <c r="H1467" s="107">
        <f>IF(G1467="x","x",IF(AND(G1467="-",F1467="-"),"-",IF(AND(G1467="-",F1467&gt;0),F1467*-1,IF(AND(G1467&gt;0,F1467="-"),G1467,G1467-F1467))))</f>
        <v>-9</v>
      </c>
      <c r="I1467" s="108">
        <f>IF(H1467="x","x",IF(H1467="-","-",IF(AND(F1467="-",G1467&gt;0),"皆増",IF(AND(F1467&gt;0,G1467="-"),"皆減",H1467/F1467*100))))</f>
        <v>-25.714285714285712</v>
      </c>
      <c r="J1467" s="102"/>
      <c r="K1467" s="114" t="s">
        <v>94</v>
      </c>
      <c r="L1467" s="115" t="s">
        <v>337</v>
      </c>
      <c r="M1467" s="116" t="s">
        <v>337</v>
      </c>
      <c r="N1467" s="116" t="s">
        <v>337</v>
      </c>
      <c r="O1467" s="116" t="s">
        <v>313</v>
      </c>
      <c r="P1467" s="107" t="str">
        <f t="shared" ref="P1467:P1485" si="619">IF(COUNTIF(P1497:P1527,"x"),"x",IF(SUM(P1497,P1527)=0,"-",SUM(P1497,P1527)))</f>
        <v>-</v>
      </c>
      <c r="Q1467" s="107" t="str">
        <f>IF(P1467="x","x",IF(AND(P1467="-",O1467="-"),"-",IF(AND(P1467="-",O1467&gt;0),O1467*-1,IF(AND(P1467&gt;0,O1467="-"),P1467,P1467-O1467))))</f>
        <v>-</v>
      </c>
      <c r="R1467" s="108" t="str">
        <f>IF(Q1467="x","x",IF(Q1467="-","-",IF(AND(O1467="-",P1467&gt;0),"皆増",IF(AND(O1467&gt;0,P1467="-"),"皆減",Q1467/O1467*100))))</f>
        <v>-</v>
      </c>
      <c r="S1467" s="108"/>
      <c r="W1467" s="100" t="s">
        <v>377</v>
      </c>
      <c r="X1467" s="100">
        <v>23</v>
      </c>
      <c r="Y1467" s="100">
        <v>22</v>
      </c>
      <c r="Z1467" s="100">
        <v>28</v>
      </c>
      <c r="AA1467" s="100">
        <v>45</v>
      </c>
      <c r="AC1467" s="100" t="s">
        <v>377</v>
      </c>
      <c r="AD1467" s="100" t="s">
        <v>313</v>
      </c>
      <c r="AE1467" s="100" t="s">
        <v>313</v>
      </c>
      <c r="AF1467" s="100" t="s">
        <v>313</v>
      </c>
      <c r="AG1467" s="100" t="s">
        <v>313</v>
      </c>
      <c r="AJ1467" s="100" t="str">
        <f t="shared" si="616"/>
        <v>●</v>
      </c>
      <c r="AK1467" s="100" t="str">
        <f t="shared" si="614"/>
        <v>●</v>
      </c>
      <c r="AL1467" s="100" t="str">
        <f t="shared" si="614"/>
        <v>●</v>
      </c>
      <c r="AM1467" s="100" t="str">
        <f t="shared" si="614"/>
        <v>●</v>
      </c>
      <c r="AP1467" s="170" t="str">
        <f t="shared" si="617"/>
        <v>●</v>
      </c>
      <c r="AQ1467" s="170" t="str">
        <f t="shared" si="615"/>
        <v>●</v>
      </c>
      <c r="AR1467" s="170" t="str">
        <f t="shared" si="615"/>
        <v>●</v>
      </c>
      <c r="AS1467" s="170" t="str">
        <f t="shared" si="615"/>
        <v>○</v>
      </c>
    </row>
    <row r="1468" spans="2:45" s="100" customFormat="1" ht="14.25" customHeight="1">
      <c r="B1468" s="102" t="s">
        <v>95</v>
      </c>
      <c r="C1468" s="106">
        <v>25</v>
      </c>
      <c r="D1468" s="107">
        <v>46</v>
      </c>
      <c r="E1468" s="107">
        <v>38</v>
      </c>
      <c r="F1468" s="107">
        <v>38</v>
      </c>
      <c r="G1468" s="107">
        <f t="shared" si="618"/>
        <v>21</v>
      </c>
      <c r="H1468" s="107">
        <f t="shared" ref="H1468:H1484" si="620">IF(G1468="x","x",IF(AND(G1468="-",F1468="-"),"-",IF(AND(G1468="-",F1468&gt;0),F1468*-1,IF(AND(G1468&gt;0,F1468="-"),G1468,G1468-F1468))))</f>
        <v>-17</v>
      </c>
      <c r="I1468" s="108">
        <f t="shared" ref="I1468:I1484" si="621">IF(H1468="x","x",IF(H1468="-","-",IF(AND(F1468="-",G1468&gt;0),"皆増",IF(AND(F1468&gt;0,G1468="-"),"皆減",H1468/F1468*100))))</f>
        <v>-44.736842105263158</v>
      </c>
      <c r="J1468" s="102"/>
      <c r="K1468" s="114" t="s">
        <v>95</v>
      </c>
      <c r="L1468" s="115" t="s">
        <v>337</v>
      </c>
      <c r="M1468" s="116" t="s">
        <v>337</v>
      </c>
      <c r="N1468" s="116" t="s">
        <v>337</v>
      </c>
      <c r="O1468" s="116" t="s">
        <v>313</v>
      </c>
      <c r="P1468" s="107" t="str">
        <f t="shared" si="619"/>
        <v>-</v>
      </c>
      <c r="Q1468" s="107" t="str">
        <f t="shared" ref="Q1468:Q1484" si="622">IF(P1468="x","x",IF(AND(P1468="-",O1468="-"),"-",IF(AND(P1468="-",O1468&gt;0),O1468*-1,IF(AND(P1468&gt;0,O1468="-"),P1468,P1468-O1468))))</f>
        <v>-</v>
      </c>
      <c r="R1468" s="108" t="str">
        <f t="shared" ref="R1468:R1484" si="623">IF(Q1468="x","x",IF(Q1468="-","-",IF(AND(O1468="-",P1468&gt;0),"皆増",IF(AND(O1468&gt;0,P1468="-"),"皆減",Q1468/O1468*100))))</f>
        <v>-</v>
      </c>
      <c r="S1468" s="108"/>
      <c r="W1468" s="100" t="s">
        <v>356</v>
      </c>
      <c r="X1468" s="100">
        <v>34</v>
      </c>
      <c r="Y1468" s="100">
        <v>25</v>
      </c>
      <c r="Z1468" s="100">
        <v>46</v>
      </c>
      <c r="AA1468" s="100">
        <v>38</v>
      </c>
      <c r="AC1468" s="100" t="s">
        <v>356</v>
      </c>
      <c r="AD1468" s="100" t="s">
        <v>313</v>
      </c>
      <c r="AE1468" s="100" t="s">
        <v>313</v>
      </c>
      <c r="AF1468" s="100" t="s">
        <v>313</v>
      </c>
      <c r="AG1468" s="100" t="s">
        <v>313</v>
      </c>
      <c r="AJ1468" s="100" t="str">
        <f t="shared" si="616"/>
        <v>●</v>
      </c>
      <c r="AK1468" s="100" t="str">
        <f t="shared" si="614"/>
        <v>●</v>
      </c>
      <c r="AL1468" s="100" t="str">
        <f t="shared" si="614"/>
        <v>●</v>
      </c>
      <c r="AM1468" s="100" t="str">
        <f t="shared" si="614"/>
        <v>○</v>
      </c>
      <c r="AP1468" s="170" t="str">
        <f t="shared" si="617"/>
        <v>●</v>
      </c>
      <c r="AQ1468" s="170" t="str">
        <f t="shared" si="615"/>
        <v>●</v>
      </c>
      <c r="AR1468" s="170" t="str">
        <f t="shared" si="615"/>
        <v>●</v>
      </c>
      <c r="AS1468" s="170" t="str">
        <f t="shared" si="615"/>
        <v>○</v>
      </c>
    </row>
    <row r="1469" spans="2:45" s="100" customFormat="1" ht="14.25" customHeight="1">
      <c r="B1469" s="102" t="s">
        <v>96</v>
      </c>
      <c r="C1469" s="106">
        <v>35</v>
      </c>
      <c r="D1469" s="107">
        <v>39</v>
      </c>
      <c r="E1469" s="107">
        <v>45</v>
      </c>
      <c r="F1469" s="107">
        <v>35</v>
      </c>
      <c r="G1469" s="107">
        <f t="shared" si="618"/>
        <v>24</v>
      </c>
      <c r="H1469" s="107">
        <f t="shared" si="620"/>
        <v>-11</v>
      </c>
      <c r="I1469" s="108">
        <f t="shared" si="621"/>
        <v>-31.428571428571427</v>
      </c>
      <c r="J1469" s="102"/>
      <c r="K1469" s="114" t="s">
        <v>96</v>
      </c>
      <c r="L1469" s="115" t="s">
        <v>337</v>
      </c>
      <c r="M1469" s="116" t="s">
        <v>337</v>
      </c>
      <c r="N1469" s="116" t="s">
        <v>337</v>
      </c>
      <c r="O1469" s="116" t="s">
        <v>313</v>
      </c>
      <c r="P1469" s="107" t="str">
        <f t="shared" si="619"/>
        <v>-</v>
      </c>
      <c r="Q1469" s="107" t="str">
        <f t="shared" si="622"/>
        <v>-</v>
      </c>
      <c r="R1469" s="108" t="str">
        <f t="shared" si="623"/>
        <v>-</v>
      </c>
      <c r="S1469" s="108"/>
      <c r="W1469" s="100" t="s">
        <v>357</v>
      </c>
      <c r="X1469" s="100">
        <v>64</v>
      </c>
      <c r="Y1469" s="100">
        <v>35</v>
      </c>
      <c r="Z1469" s="100">
        <v>39</v>
      </c>
      <c r="AA1469" s="100">
        <v>45</v>
      </c>
      <c r="AC1469" s="100" t="s">
        <v>357</v>
      </c>
      <c r="AD1469" s="100" t="s">
        <v>313</v>
      </c>
      <c r="AE1469" s="100" t="s">
        <v>313</v>
      </c>
      <c r="AF1469" s="100" t="s">
        <v>313</v>
      </c>
      <c r="AG1469" s="100" t="s">
        <v>313</v>
      </c>
      <c r="AJ1469" s="100" t="str">
        <f t="shared" si="616"/>
        <v>●</v>
      </c>
      <c r="AK1469" s="100" t="str">
        <f t="shared" si="614"/>
        <v>●</v>
      </c>
      <c r="AL1469" s="100" t="str">
        <f t="shared" si="614"/>
        <v>●</v>
      </c>
      <c r="AM1469" s="100" t="str">
        <f t="shared" si="614"/>
        <v>●</v>
      </c>
      <c r="AP1469" s="170" t="str">
        <f t="shared" si="617"/>
        <v>●</v>
      </c>
      <c r="AQ1469" s="170" t="str">
        <f t="shared" si="615"/>
        <v>●</v>
      </c>
      <c r="AR1469" s="170" t="str">
        <f t="shared" si="615"/>
        <v>●</v>
      </c>
      <c r="AS1469" s="170" t="str">
        <f t="shared" si="615"/>
        <v>○</v>
      </c>
    </row>
    <row r="1470" spans="2:45" s="100" customFormat="1" ht="14.25" customHeight="1">
      <c r="B1470" s="102" t="s">
        <v>97</v>
      </c>
      <c r="C1470" s="106">
        <v>67</v>
      </c>
      <c r="D1470" s="107">
        <v>54</v>
      </c>
      <c r="E1470" s="107">
        <v>44</v>
      </c>
      <c r="F1470" s="107">
        <v>41</v>
      </c>
      <c r="G1470" s="107">
        <f t="shared" si="618"/>
        <v>28</v>
      </c>
      <c r="H1470" s="107">
        <f t="shared" si="620"/>
        <v>-13</v>
      </c>
      <c r="I1470" s="108">
        <f t="shared" si="621"/>
        <v>-31.707317073170731</v>
      </c>
      <c r="J1470" s="102"/>
      <c r="K1470" s="114" t="s">
        <v>97</v>
      </c>
      <c r="L1470" s="115" t="s">
        <v>337</v>
      </c>
      <c r="M1470" s="116" t="s">
        <v>337</v>
      </c>
      <c r="N1470" s="116" t="s">
        <v>337</v>
      </c>
      <c r="O1470" s="116" t="s">
        <v>313</v>
      </c>
      <c r="P1470" s="107" t="str">
        <f t="shared" si="619"/>
        <v>-</v>
      </c>
      <c r="Q1470" s="107" t="str">
        <f t="shared" si="622"/>
        <v>-</v>
      </c>
      <c r="R1470" s="108" t="str">
        <f t="shared" si="623"/>
        <v>-</v>
      </c>
      <c r="S1470" s="108"/>
      <c r="W1470" s="100" t="s">
        <v>358</v>
      </c>
      <c r="X1470" s="100">
        <v>104</v>
      </c>
      <c r="Y1470" s="100">
        <v>67</v>
      </c>
      <c r="Z1470" s="100">
        <v>54</v>
      </c>
      <c r="AA1470" s="100">
        <v>44</v>
      </c>
      <c r="AC1470" s="100" t="s">
        <v>358</v>
      </c>
      <c r="AD1470" s="100" t="s">
        <v>313</v>
      </c>
      <c r="AE1470" s="100" t="s">
        <v>313</v>
      </c>
      <c r="AF1470" s="100" t="s">
        <v>313</v>
      </c>
      <c r="AG1470" s="100" t="s">
        <v>313</v>
      </c>
      <c r="AJ1470" s="100" t="str">
        <f t="shared" si="616"/>
        <v>●</v>
      </c>
      <c r="AK1470" s="100" t="str">
        <f t="shared" si="614"/>
        <v>●</v>
      </c>
      <c r="AL1470" s="100" t="str">
        <f t="shared" si="614"/>
        <v>●</v>
      </c>
      <c r="AM1470" s="100" t="str">
        <f t="shared" si="614"/>
        <v>●</v>
      </c>
      <c r="AP1470" s="170" t="str">
        <f t="shared" si="617"/>
        <v>●</v>
      </c>
      <c r="AQ1470" s="170" t="str">
        <f t="shared" si="615"/>
        <v>●</v>
      </c>
      <c r="AR1470" s="170" t="str">
        <f t="shared" si="615"/>
        <v>●</v>
      </c>
      <c r="AS1470" s="170" t="str">
        <f t="shared" si="615"/>
        <v>○</v>
      </c>
    </row>
    <row r="1471" spans="2:45" s="100" customFormat="1" ht="14.25" customHeight="1">
      <c r="B1471" s="102" t="s">
        <v>98</v>
      </c>
      <c r="C1471" s="106">
        <v>79</v>
      </c>
      <c r="D1471" s="107">
        <v>61</v>
      </c>
      <c r="E1471" s="107">
        <v>53</v>
      </c>
      <c r="F1471" s="107">
        <v>39</v>
      </c>
      <c r="G1471" s="107">
        <f t="shared" si="618"/>
        <v>30</v>
      </c>
      <c r="H1471" s="107">
        <f t="shared" si="620"/>
        <v>-9</v>
      </c>
      <c r="I1471" s="108">
        <f t="shared" si="621"/>
        <v>-23.076923076923077</v>
      </c>
      <c r="J1471" s="102"/>
      <c r="K1471" s="114" t="s">
        <v>98</v>
      </c>
      <c r="L1471" s="115" t="s">
        <v>337</v>
      </c>
      <c r="M1471" s="116" t="s">
        <v>337</v>
      </c>
      <c r="N1471" s="116" t="s">
        <v>337</v>
      </c>
      <c r="O1471" s="116" t="s">
        <v>313</v>
      </c>
      <c r="P1471" s="107" t="str">
        <f t="shared" si="619"/>
        <v>-</v>
      </c>
      <c r="Q1471" s="107" t="str">
        <f t="shared" si="622"/>
        <v>-</v>
      </c>
      <c r="R1471" s="108" t="str">
        <f t="shared" si="623"/>
        <v>-</v>
      </c>
      <c r="S1471" s="108"/>
      <c r="W1471" s="100" t="s">
        <v>359</v>
      </c>
      <c r="X1471" s="100">
        <v>71</v>
      </c>
      <c r="Y1471" s="100">
        <v>79</v>
      </c>
      <c r="Z1471" s="100">
        <v>61</v>
      </c>
      <c r="AA1471" s="100">
        <v>53</v>
      </c>
      <c r="AC1471" s="100" t="s">
        <v>359</v>
      </c>
      <c r="AD1471" s="100" t="s">
        <v>313</v>
      </c>
      <c r="AE1471" s="100" t="s">
        <v>313</v>
      </c>
      <c r="AF1471" s="100" t="s">
        <v>313</v>
      </c>
      <c r="AG1471" s="100" t="s">
        <v>313</v>
      </c>
      <c r="AJ1471" s="100" t="str">
        <f t="shared" si="616"/>
        <v>●</v>
      </c>
      <c r="AK1471" s="100" t="str">
        <f t="shared" si="614"/>
        <v>●</v>
      </c>
      <c r="AL1471" s="100" t="str">
        <f t="shared" si="614"/>
        <v>●</v>
      </c>
      <c r="AM1471" s="100" t="str">
        <f t="shared" si="614"/>
        <v>●</v>
      </c>
      <c r="AP1471" s="170" t="str">
        <f t="shared" si="617"/>
        <v>●</v>
      </c>
      <c r="AQ1471" s="170" t="str">
        <f t="shared" si="615"/>
        <v>●</v>
      </c>
      <c r="AR1471" s="170" t="str">
        <f t="shared" si="615"/>
        <v>●</v>
      </c>
      <c r="AS1471" s="170" t="str">
        <f t="shared" si="615"/>
        <v>○</v>
      </c>
    </row>
    <row r="1472" spans="2:45" s="100" customFormat="1" ht="14.25" customHeight="1">
      <c r="B1472" s="102" t="s">
        <v>99</v>
      </c>
      <c r="C1472" s="106">
        <v>41</v>
      </c>
      <c r="D1472" s="107">
        <v>85</v>
      </c>
      <c r="E1472" s="107">
        <v>58</v>
      </c>
      <c r="F1472" s="107">
        <v>35</v>
      </c>
      <c r="G1472" s="107">
        <f t="shared" si="618"/>
        <v>35</v>
      </c>
      <c r="H1472" s="107">
        <f t="shared" si="620"/>
        <v>0</v>
      </c>
      <c r="I1472" s="108">
        <f t="shared" si="621"/>
        <v>0</v>
      </c>
      <c r="J1472" s="102"/>
      <c r="K1472" s="114" t="s">
        <v>99</v>
      </c>
      <c r="L1472" s="115" t="s">
        <v>337</v>
      </c>
      <c r="M1472" s="116" t="s">
        <v>337</v>
      </c>
      <c r="N1472" s="116" t="s">
        <v>337</v>
      </c>
      <c r="O1472" s="116" t="s">
        <v>313</v>
      </c>
      <c r="P1472" s="107" t="str">
        <f t="shared" si="619"/>
        <v>-</v>
      </c>
      <c r="Q1472" s="107" t="str">
        <f t="shared" si="622"/>
        <v>-</v>
      </c>
      <c r="R1472" s="108" t="str">
        <f t="shared" si="623"/>
        <v>-</v>
      </c>
      <c r="S1472" s="108"/>
      <c r="W1472" s="100" t="s">
        <v>360</v>
      </c>
      <c r="X1472" s="100">
        <v>40</v>
      </c>
      <c r="Y1472" s="100">
        <v>41</v>
      </c>
      <c r="Z1472" s="100">
        <v>85</v>
      </c>
      <c r="AA1472" s="100">
        <v>58</v>
      </c>
      <c r="AC1472" s="100" t="s">
        <v>360</v>
      </c>
      <c r="AD1472" s="100" t="s">
        <v>313</v>
      </c>
      <c r="AE1472" s="100" t="s">
        <v>313</v>
      </c>
      <c r="AF1472" s="100" t="s">
        <v>313</v>
      </c>
      <c r="AG1472" s="100" t="s">
        <v>313</v>
      </c>
      <c r="AJ1472" s="100" t="str">
        <f t="shared" si="616"/>
        <v>●</v>
      </c>
      <c r="AK1472" s="100" t="str">
        <f t="shared" si="614"/>
        <v>●</v>
      </c>
      <c r="AL1472" s="100" t="str">
        <f t="shared" si="614"/>
        <v>●</v>
      </c>
      <c r="AM1472" s="100" t="str">
        <f t="shared" si="614"/>
        <v>●</v>
      </c>
      <c r="AP1472" s="170" t="str">
        <f t="shared" si="617"/>
        <v>●</v>
      </c>
      <c r="AQ1472" s="170" t="str">
        <f t="shared" si="615"/>
        <v>●</v>
      </c>
      <c r="AR1472" s="170" t="str">
        <f t="shared" si="615"/>
        <v>●</v>
      </c>
      <c r="AS1472" s="170" t="str">
        <f t="shared" si="615"/>
        <v>○</v>
      </c>
    </row>
    <row r="1473" spans="2:45" s="100" customFormat="1" ht="14.25" customHeight="1">
      <c r="B1473" s="102" t="s">
        <v>100</v>
      </c>
      <c r="C1473" s="106">
        <v>26</v>
      </c>
      <c r="D1473" s="107">
        <v>64</v>
      </c>
      <c r="E1473" s="107">
        <v>87</v>
      </c>
      <c r="F1473" s="107">
        <v>44</v>
      </c>
      <c r="G1473" s="107">
        <f t="shared" si="618"/>
        <v>61</v>
      </c>
      <c r="H1473" s="107">
        <f t="shared" si="620"/>
        <v>17</v>
      </c>
      <c r="I1473" s="108">
        <f t="shared" si="621"/>
        <v>38.636363636363633</v>
      </c>
      <c r="J1473" s="102"/>
      <c r="K1473" s="114" t="s">
        <v>100</v>
      </c>
      <c r="L1473" s="115" t="s">
        <v>337</v>
      </c>
      <c r="M1473" s="116" t="s">
        <v>337</v>
      </c>
      <c r="N1473" s="116" t="s">
        <v>337</v>
      </c>
      <c r="O1473" s="116" t="s">
        <v>313</v>
      </c>
      <c r="P1473" s="107" t="str">
        <f t="shared" si="619"/>
        <v>-</v>
      </c>
      <c r="Q1473" s="107" t="str">
        <f t="shared" si="622"/>
        <v>-</v>
      </c>
      <c r="R1473" s="108" t="str">
        <f t="shared" si="623"/>
        <v>-</v>
      </c>
      <c r="S1473" s="108"/>
      <c r="W1473" s="99" t="s">
        <v>361</v>
      </c>
      <c r="X1473" s="99">
        <v>45</v>
      </c>
      <c r="Y1473" s="99">
        <v>26</v>
      </c>
      <c r="Z1473" s="99">
        <v>64</v>
      </c>
      <c r="AA1473" s="99">
        <v>87</v>
      </c>
      <c r="AB1473" s="99"/>
      <c r="AC1473" s="99" t="s">
        <v>361</v>
      </c>
      <c r="AD1473" s="99" t="s">
        <v>313</v>
      </c>
      <c r="AE1473" s="99" t="s">
        <v>313</v>
      </c>
      <c r="AF1473" s="99" t="s">
        <v>313</v>
      </c>
      <c r="AG1473" s="99" t="s">
        <v>313</v>
      </c>
      <c r="AJ1473" s="100" t="str">
        <f t="shared" si="616"/>
        <v>●</v>
      </c>
      <c r="AK1473" s="100" t="str">
        <f t="shared" si="614"/>
        <v>●</v>
      </c>
      <c r="AL1473" s="100" t="str">
        <f t="shared" si="614"/>
        <v>●</v>
      </c>
      <c r="AM1473" s="100" t="str">
        <f t="shared" si="614"/>
        <v>●</v>
      </c>
      <c r="AP1473" s="170" t="str">
        <f t="shared" si="617"/>
        <v>●</v>
      </c>
      <c r="AQ1473" s="170" t="str">
        <f t="shared" si="615"/>
        <v>●</v>
      </c>
      <c r="AR1473" s="170" t="str">
        <f t="shared" si="615"/>
        <v>●</v>
      </c>
      <c r="AS1473" s="170" t="str">
        <f t="shared" si="615"/>
        <v>○</v>
      </c>
    </row>
    <row r="1474" spans="2:45" s="100" customFormat="1" ht="14.25" customHeight="1">
      <c r="B1474" s="102" t="s">
        <v>118</v>
      </c>
      <c r="C1474" s="106">
        <v>39</v>
      </c>
      <c r="D1474" s="107">
        <v>55</v>
      </c>
      <c r="E1474" s="107">
        <v>80</v>
      </c>
      <c r="F1474" s="107">
        <v>80</v>
      </c>
      <c r="G1474" s="107">
        <f t="shared" si="618"/>
        <v>29</v>
      </c>
      <c r="H1474" s="107">
        <f t="shared" si="620"/>
        <v>-51</v>
      </c>
      <c r="I1474" s="108">
        <f t="shared" si="621"/>
        <v>-63.749999999999993</v>
      </c>
      <c r="J1474" s="102"/>
      <c r="K1474" s="114" t="s">
        <v>118</v>
      </c>
      <c r="L1474" s="115" t="s">
        <v>337</v>
      </c>
      <c r="M1474" s="116" t="s">
        <v>337</v>
      </c>
      <c r="N1474" s="116" t="s">
        <v>337</v>
      </c>
      <c r="O1474" s="116" t="s">
        <v>313</v>
      </c>
      <c r="P1474" s="107" t="str">
        <f t="shared" si="619"/>
        <v>-</v>
      </c>
      <c r="Q1474" s="107" t="str">
        <f t="shared" si="622"/>
        <v>-</v>
      </c>
      <c r="R1474" s="108" t="str">
        <f t="shared" si="623"/>
        <v>-</v>
      </c>
      <c r="S1474" s="108"/>
      <c r="W1474" s="100" t="s">
        <v>362</v>
      </c>
      <c r="X1474" s="100">
        <v>45</v>
      </c>
      <c r="Y1474" s="100">
        <v>39</v>
      </c>
      <c r="Z1474" s="100">
        <v>55</v>
      </c>
      <c r="AA1474" s="100">
        <v>80</v>
      </c>
      <c r="AC1474" s="100" t="s">
        <v>362</v>
      </c>
      <c r="AD1474" s="100" t="s">
        <v>313</v>
      </c>
      <c r="AE1474" s="100" t="s">
        <v>313</v>
      </c>
      <c r="AF1474" s="100" t="s">
        <v>313</v>
      </c>
      <c r="AG1474" s="100" t="s">
        <v>313</v>
      </c>
      <c r="AJ1474" s="100" t="str">
        <f t="shared" si="616"/>
        <v>●</v>
      </c>
      <c r="AK1474" s="100" t="str">
        <f t="shared" si="614"/>
        <v>●</v>
      </c>
      <c r="AL1474" s="100" t="str">
        <f t="shared" si="614"/>
        <v>●</v>
      </c>
      <c r="AM1474" s="100" t="str">
        <f t="shared" si="614"/>
        <v>○</v>
      </c>
      <c r="AP1474" s="170" t="str">
        <f t="shared" si="617"/>
        <v>●</v>
      </c>
      <c r="AQ1474" s="170" t="str">
        <f t="shared" si="615"/>
        <v>●</v>
      </c>
      <c r="AR1474" s="170" t="str">
        <f t="shared" si="615"/>
        <v>●</v>
      </c>
      <c r="AS1474" s="170" t="str">
        <f t="shared" si="615"/>
        <v>○</v>
      </c>
    </row>
    <row r="1475" spans="2:45" s="100" customFormat="1" ht="14.25" customHeight="1">
      <c r="B1475" s="102" t="s">
        <v>101</v>
      </c>
      <c r="C1475" s="106">
        <v>46</v>
      </c>
      <c r="D1475" s="107">
        <v>66</v>
      </c>
      <c r="E1475" s="107">
        <v>59</v>
      </c>
      <c r="F1475" s="107">
        <v>76</v>
      </c>
      <c r="G1475" s="107">
        <f t="shared" si="618"/>
        <v>44</v>
      </c>
      <c r="H1475" s="107">
        <f t="shared" si="620"/>
        <v>-32</v>
      </c>
      <c r="I1475" s="108">
        <f t="shared" si="621"/>
        <v>-42.105263157894733</v>
      </c>
      <c r="J1475" s="102"/>
      <c r="K1475" s="114" t="s">
        <v>101</v>
      </c>
      <c r="L1475" s="115" t="s">
        <v>337</v>
      </c>
      <c r="M1475" s="116" t="s">
        <v>337</v>
      </c>
      <c r="N1475" s="116" t="s">
        <v>337</v>
      </c>
      <c r="O1475" s="116" t="s">
        <v>313</v>
      </c>
      <c r="P1475" s="107" t="str">
        <f t="shared" si="619"/>
        <v>-</v>
      </c>
      <c r="Q1475" s="107" t="str">
        <f t="shared" si="622"/>
        <v>-</v>
      </c>
      <c r="R1475" s="108" t="str">
        <f t="shared" si="623"/>
        <v>-</v>
      </c>
      <c r="S1475" s="108"/>
      <c r="W1475" s="100" t="s">
        <v>363</v>
      </c>
      <c r="X1475" s="100">
        <v>98</v>
      </c>
      <c r="Y1475" s="100">
        <v>46</v>
      </c>
      <c r="Z1475" s="100">
        <v>66</v>
      </c>
      <c r="AA1475" s="100">
        <v>59</v>
      </c>
      <c r="AC1475" s="100" t="s">
        <v>363</v>
      </c>
      <c r="AD1475" s="100" t="s">
        <v>313</v>
      </c>
      <c r="AE1475" s="100" t="s">
        <v>313</v>
      </c>
      <c r="AF1475" s="100" t="s">
        <v>313</v>
      </c>
      <c r="AG1475" s="100" t="s">
        <v>313</v>
      </c>
      <c r="AJ1475" s="100" t="str">
        <f t="shared" si="616"/>
        <v>●</v>
      </c>
      <c r="AK1475" s="100" t="str">
        <f t="shared" si="614"/>
        <v>●</v>
      </c>
      <c r="AL1475" s="100" t="str">
        <f>IF(E1475=Z1475,"○","●")</f>
        <v>●</v>
      </c>
      <c r="AM1475" s="100" t="str">
        <f t="shared" si="614"/>
        <v>●</v>
      </c>
      <c r="AP1475" s="170" t="str">
        <f t="shared" si="617"/>
        <v>●</v>
      </c>
      <c r="AQ1475" s="170" t="str">
        <f t="shared" si="615"/>
        <v>●</v>
      </c>
      <c r="AR1475" s="170" t="str">
        <f t="shared" si="615"/>
        <v>●</v>
      </c>
      <c r="AS1475" s="170" t="str">
        <f t="shared" si="615"/>
        <v>○</v>
      </c>
    </row>
    <row r="1476" spans="2:45" s="100" customFormat="1" ht="14.25" customHeight="1">
      <c r="B1476" s="102" t="s">
        <v>102</v>
      </c>
      <c r="C1476" s="106">
        <v>93</v>
      </c>
      <c r="D1476" s="107">
        <v>82</v>
      </c>
      <c r="E1476" s="107">
        <v>71</v>
      </c>
      <c r="F1476" s="107">
        <v>59</v>
      </c>
      <c r="G1476" s="107">
        <f t="shared" si="618"/>
        <v>82</v>
      </c>
      <c r="H1476" s="107">
        <f t="shared" si="620"/>
        <v>23</v>
      </c>
      <c r="I1476" s="108">
        <f t="shared" si="621"/>
        <v>38.983050847457626</v>
      </c>
      <c r="J1476" s="102"/>
      <c r="K1476" s="114" t="s">
        <v>102</v>
      </c>
      <c r="L1476" s="115" t="s">
        <v>337</v>
      </c>
      <c r="M1476" s="116" t="s">
        <v>337</v>
      </c>
      <c r="N1476" s="116" t="s">
        <v>337</v>
      </c>
      <c r="O1476" s="116" t="s">
        <v>313</v>
      </c>
      <c r="P1476" s="107" t="str">
        <f t="shared" si="619"/>
        <v>-</v>
      </c>
      <c r="Q1476" s="107" t="str">
        <f t="shared" si="622"/>
        <v>-</v>
      </c>
      <c r="R1476" s="108" t="str">
        <f t="shared" si="623"/>
        <v>-</v>
      </c>
      <c r="S1476" s="108"/>
      <c r="W1476" s="100" t="s">
        <v>364</v>
      </c>
      <c r="X1476" s="100">
        <v>99</v>
      </c>
      <c r="Y1476" s="100">
        <v>93</v>
      </c>
      <c r="Z1476" s="100">
        <v>82</v>
      </c>
      <c r="AA1476" s="100">
        <v>71</v>
      </c>
      <c r="AC1476" s="100" t="s">
        <v>364</v>
      </c>
      <c r="AD1476" s="100" t="s">
        <v>313</v>
      </c>
      <c r="AE1476" s="100" t="s">
        <v>313</v>
      </c>
      <c r="AF1476" s="100" t="s">
        <v>313</v>
      </c>
      <c r="AG1476" s="100" t="s">
        <v>313</v>
      </c>
      <c r="AJ1476" s="100" t="str">
        <f t="shared" si="616"/>
        <v>●</v>
      </c>
      <c r="AK1476" s="100" t="str">
        <f t="shared" si="614"/>
        <v>●</v>
      </c>
      <c r="AL1476" s="100" t="str">
        <f t="shared" si="614"/>
        <v>●</v>
      </c>
      <c r="AM1476" s="100" t="str">
        <f t="shared" si="614"/>
        <v>●</v>
      </c>
      <c r="AP1476" s="170" t="str">
        <f t="shared" si="617"/>
        <v>●</v>
      </c>
      <c r="AQ1476" s="170" t="str">
        <f t="shared" si="615"/>
        <v>●</v>
      </c>
      <c r="AR1476" s="170" t="str">
        <f t="shared" si="615"/>
        <v>●</v>
      </c>
      <c r="AS1476" s="170" t="str">
        <f t="shared" si="615"/>
        <v>○</v>
      </c>
    </row>
    <row r="1477" spans="2:45" s="100" customFormat="1" ht="14.25" customHeight="1">
      <c r="B1477" s="102" t="s">
        <v>103</v>
      </c>
      <c r="C1477" s="106">
        <v>86</v>
      </c>
      <c r="D1477" s="107">
        <v>104</v>
      </c>
      <c r="E1477" s="107">
        <v>98</v>
      </c>
      <c r="F1477" s="107">
        <v>77</v>
      </c>
      <c r="G1477" s="107">
        <f t="shared" si="618"/>
        <v>77</v>
      </c>
      <c r="H1477" s="107">
        <f t="shared" si="620"/>
        <v>0</v>
      </c>
      <c r="I1477" s="108">
        <f t="shared" si="621"/>
        <v>0</v>
      </c>
      <c r="J1477" s="102"/>
      <c r="K1477" s="114" t="s">
        <v>103</v>
      </c>
      <c r="L1477" s="115" t="s">
        <v>337</v>
      </c>
      <c r="M1477" s="116" t="s">
        <v>337</v>
      </c>
      <c r="N1477" s="116" t="s">
        <v>337</v>
      </c>
      <c r="O1477" s="116" t="s">
        <v>313</v>
      </c>
      <c r="P1477" s="107" t="str">
        <f t="shared" si="619"/>
        <v>-</v>
      </c>
      <c r="Q1477" s="107" t="str">
        <f t="shared" si="622"/>
        <v>-</v>
      </c>
      <c r="R1477" s="108" t="str">
        <f t="shared" si="623"/>
        <v>-</v>
      </c>
      <c r="S1477" s="108"/>
      <c r="W1477" s="100" t="s">
        <v>365</v>
      </c>
      <c r="X1477" s="100">
        <v>59</v>
      </c>
      <c r="Y1477" s="100">
        <v>86</v>
      </c>
      <c r="Z1477" s="100">
        <v>104</v>
      </c>
      <c r="AA1477" s="100">
        <v>98</v>
      </c>
      <c r="AC1477" s="100" t="s">
        <v>365</v>
      </c>
      <c r="AD1477" s="100" t="s">
        <v>313</v>
      </c>
      <c r="AE1477" s="100" t="s">
        <v>313</v>
      </c>
      <c r="AF1477" s="100" t="s">
        <v>313</v>
      </c>
      <c r="AG1477" s="100" t="s">
        <v>313</v>
      </c>
      <c r="AJ1477" s="100" t="str">
        <f t="shared" si="616"/>
        <v>●</v>
      </c>
      <c r="AK1477" s="100" t="str">
        <f t="shared" si="614"/>
        <v>●</v>
      </c>
      <c r="AL1477" s="100" t="str">
        <f t="shared" si="614"/>
        <v>●</v>
      </c>
      <c r="AM1477" s="100" t="str">
        <f t="shared" si="614"/>
        <v>●</v>
      </c>
      <c r="AP1477" s="170" t="str">
        <f t="shared" si="617"/>
        <v>●</v>
      </c>
      <c r="AQ1477" s="170" t="str">
        <f t="shared" si="615"/>
        <v>●</v>
      </c>
      <c r="AR1477" s="170" t="str">
        <f t="shared" si="615"/>
        <v>●</v>
      </c>
      <c r="AS1477" s="170" t="str">
        <f t="shared" si="615"/>
        <v>○</v>
      </c>
    </row>
    <row r="1478" spans="2:45" s="100" customFormat="1" ht="14.25" customHeight="1">
      <c r="B1478" s="102" t="s">
        <v>104</v>
      </c>
      <c r="C1478" s="106">
        <v>50</v>
      </c>
      <c r="D1478" s="107">
        <v>95</v>
      </c>
      <c r="E1478" s="107">
        <v>112</v>
      </c>
      <c r="F1478" s="107">
        <v>94</v>
      </c>
      <c r="G1478" s="107">
        <f t="shared" si="618"/>
        <v>60</v>
      </c>
      <c r="H1478" s="107">
        <f t="shared" si="620"/>
        <v>-34</v>
      </c>
      <c r="I1478" s="108">
        <f t="shared" si="621"/>
        <v>-36.170212765957451</v>
      </c>
      <c r="J1478" s="102"/>
      <c r="K1478" s="114" t="s">
        <v>104</v>
      </c>
      <c r="L1478" s="115" t="s">
        <v>337</v>
      </c>
      <c r="M1478" s="116" t="s">
        <v>337</v>
      </c>
      <c r="N1478" s="116" t="s">
        <v>337</v>
      </c>
      <c r="O1478" s="116" t="s">
        <v>313</v>
      </c>
      <c r="P1478" s="107" t="str">
        <f t="shared" si="619"/>
        <v>-</v>
      </c>
      <c r="Q1478" s="107" t="str">
        <f t="shared" si="622"/>
        <v>-</v>
      </c>
      <c r="R1478" s="108" t="str">
        <f t="shared" si="623"/>
        <v>-</v>
      </c>
      <c r="S1478" s="108"/>
      <c r="W1478" s="100" t="s">
        <v>366</v>
      </c>
      <c r="X1478" s="100">
        <v>75</v>
      </c>
      <c r="Y1478" s="100">
        <v>50</v>
      </c>
      <c r="Z1478" s="100">
        <v>95</v>
      </c>
      <c r="AA1478" s="100">
        <v>112</v>
      </c>
      <c r="AC1478" s="100" t="s">
        <v>366</v>
      </c>
      <c r="AD1478" s="100" t="s">
        <v>313</v>
      </c>
      <c r="AE1478" s="100" t="s">
        <v>313</v>
      </c>
      <c r="AF1478" s="100" t="s">
        <v>313</v>
      </c>
      <c r="AG1478" s="100" t="s">
        <v>313</v>
      </c>
      <c r="AJ1478" s="100" t="str">
        <f t="shared" si="616"/>
        <v>●</v>
      </c>
      <c r="AK1478" s="100" t="str">
        <f t="shared" si="614"/>
        <v>●</v>
      </c>
      <c r="AL1478" s="100" t="str">
        <f t="shared" si="614"/>
        <v>●</v>
      </c>
      <c r="AM1478" s="100" t="str">
        <f t="shared" si="614"/>
        <v>●</v>
      </c>
      <c r="AP1478" s="170" t="str">
        <f t="shared" si="617"/>
        <v>●</v>
      </c>
      <c r="AQ1478" s="170" t="str">
        <f t="shared" si="615"/>
        <v>●</v>
      </c>
      <c r="AR1478" s="170" t="str">
        <f t="shared" si="615"/>
        <v>●</v>
      </c>
      <c r="AS1478" s="170" t="str">
        <f t="shared" si="615"/>
        <v>○</v>
      </c>
    </row>
    <row r="1479" spans="2:45" s="100" customFormat="1" ht="14.25" customHeight="1">
      <c r="B1479" s="102" t="s">
        <v>105</v>
      </c>
      <c r="C1479" s="106">
        <v>64</v>
      </c>
      <c r="D1479" s="107">
        <v>55</v>
      </c>
      <c r="E1479" s="107">
        <v>109</v>
      </c>
      <c r="F1479" s="107">
        <v>111</v>
      </c>
      <c r="G1479" s="107">
        <f t="shared" si="618"/>
        <v>82</v>
      </c>
      <c r="H1479" s="107">
        <f t="shared" si="620"/>
        <v>-29</v>
      </c>
      <c r="I1479" s="108">
        <f t="shared" si="621"/>
        <v>-26.126126126126124</v>
      </c>
      <c r="J1479" s="102"/>
      <c r="K1479" s="114" t="s">
        <v>105</v>
      </c>
      <c r="L1479" s="115" t="s">
        <v>337</v>
      </c>
      <c r="M1479" s="116" t="s">
        <v>337</v>
      </c>
      <c r="N1479" s="116" t="s">
        <v>337</v>
      </c>
      <c r="O1479" s="116" t="s">
        <v>313</v>
      </c>
      <c r="P1479" s="107" t="str">
        <f t="shared" si="619"/>
        <v>-</v>
      </c>
      <c r="Q1479" s="107" t="str">
        <f t="shared" si="622"/>
        <v>-</v>
      </c>
      <c r="R1479" s="108" t="str">
        <f t="shared" si="623"/>
        <v>-</v>
      </c>
      <c r="S1479" s="108"/>
      <c r="W1479" s="100" t="s">
        <v>367</v>
      </c>
      <c r="X1479" s="100">
        <v>86</v>
      </c>
      <c r="Y1479" s="100">
        <v>64</v>
      </c>
      <c r="Z1479" s="100">
        <v>55</v>
      </c>
      <c r="AA1479" s="100">
        <v>109</v>
      </c>
      <c r="AC1479" s="100" t="s">
        <v>367</v>
      </c>
      <c r="AD1479" s="100" t="s">
        <v>313</v>
      </c>
      <c r="AE1479" s="100" t="s">
        <v>313</v>
      </c>
      <c r="AF1479" s="100" t="s">
        <v>313</v>
      </c>
      <c r="AG1479" s="100" t="s">
        <v>313</v>
      </c>
      <c r="AJ1479" s="100" t="str">
        <f t="shared" si="616"/>
        <v>●</v>
      </c>
      <c r="AK1479" s="100" t="str">
        <f t="shared" si="614"/>
        <v>●</v>
      </c>
      <c r="AL1479" s="100" t="str">
        <f t="shared" si="614"/>
        <v>●</v>
      </c>
      <c r="AM1479" s="100" t="str">
        <f t="shared" si="614"/>
        <v>●</v>
      </c>
      <c r="AP1479" s="170" t="str">
        <f t="shared" si="617"/>
        <v>●</v>
      </c>
      <c r="AQ1479" s="170" t="str">
        <f t="shared" si="615"/>
        <v>●</v>
      </c>
      <c r="AR1479" s="170" t="str">
        <f t="shared" si="615"/>
        <v>●</v>
      </c>
      <c r="AS1479" s="170" t="str">
        <f t="shared" si="615"/>
        <v>○</v>
      </c>
    </row>
    <row r="1480" spans="2:45" s="100" customFormat="1" ht="14.25" customHeight="1">
      <c r="B1480" s="102" t="s">
        <v>106</v>
      </c>
      <c r="C1480" s="106">
        <v>72</v>
      </c>
      <c r="D1480" s="107">
        <v>67</v>
      </c>
      <c r="E1480" s="107">
        <v>63</v>
      </c>
      <c r="F1480" s="107">
        <v>107</v>
      </c>
      <c r="G1480" s="107">
        <f t="shared" si="618"/>
        <v>103</v>
      </c>
      <c r="H1480" s="107">
        <f t="shared" si="620"/>
        <v>-4</v>
      </c>
      <c r="I1480" s="108">
        <f t="shared" si="621"/>
        <v>-3.7383177570093453</v>
      </c>
      <c r="J1480" s="102"/>
      <c r="K1480" s="114" t="s">
        <v>106</v>
      </c>
      <c r="L1480" s="115" t="s">
        <v>337</v>
      </c>
      <c r="M1480" s="116" t="s">
        <v>337</v>
      </c>
      <c r="N1480" s="116" t="s">
        <v>337</v>
      </c>
      <c r="O1480" s="116" t="s">
        <v>313</v>
      </c>
      <c r="P1480" s="107" t="str">
        <f t="shared" si="619"/>
        <v>-</v>
      </c>
      <c r="Q1480" s="107" t="str">
        <f t="shared" si="622"/>
        <v>-</v>
      </c>
      <c r="R1480" s="108" t="str">
        <f t="shared" si="623"/>
        <v>-</v>
      </c>
      <c r="S1480" s="108"/>
      <c r="W1480" s="100" t="s">
        <v>368</v>
      </c>
      <c r="X1480" s="100">
        <v>64</v>
      </c>
      <c r="Y1480" s="100">
        <v>72</v>
      </c>
      <c r="Z1480" s="100">
        <v>67</v>
      </c>
      <c r="AA1480" s="100">
        <v>63</v>
      </c>
      <c r="AC1480" s="100" t="s">
        <v>368</v>
      </c>
      <c r="AD1480" s="100" t="s">
        <v>313</v>
      </c>
      <c r="AE1480" s="100" t="s">
        <v>313</v>
      </c>
      <c r="AF1480" s="100" t="s">
        <v>313</v>
      </c>
      <c r="AG1480" s="100" t="s">
        <v>313</v>
      </c>
      <c r="AJ1480" s="100" t="str">
        <f t="shared" si="616"/>
        <v>●</v>
      </c>
      <c r="AK1480" s="100" t="str">
        <f t="shared" si="614"/>
        <v>●</v>
      </c>
      <c r="AL1480" s="100" t="str">
        <f t="shared" si="614"/>
        <v>●</v>
      </c>
      <c r="AM1480" s="100" t="str">
        <f t="shared" si="614"/>
        <v>●</v>
      </c>
      <c r="AP1480" s="170" t="str">
        <f t="shared" si="617"/>
        <v>●</v>
      </c>
      <c r="AQ1480" s="170" t="str">
        <f t="shared" si="615"/>
        <v>●</v>
      </c>
      <c r="AR1480" s="170" t="str">
        <f t="shared" si="615"/>
        <v>●</v>
      </c>
      <c r="AS1480" s="170" t="str">
        <f t="shared" si="615"/>
        <v>○</v>
      </c>
    </row>
    <row r="1481" spans="2:45" s="100" customFormat="1" ht="14.25" customHeight="1">
      <c r="B1481" s="102" t="s">
        <v>107</v>
      </c>
      <c r="C1481" s="106">
        <v>51</v>
      </c>
      <c r="D1481" s="107">
        <v>71</v>
      </c>
      <c r="E1481" s="107">
        <v>66</v>
      </c>
      <c r="F1481" s="107">
        <v>53</v>
      </c>
      <c r="G1481" s="107">
        <f t="shared" si="618"/>
        <v>99</v>
      </c>
      <c r="H1481" s="107">
        <f t="shared" si="620"/>
        <v>46</v>
      </c>
      <c r="I1481" s="108">
        <f t="shared" si="621"/>
        <v>86.79245283018868</v>
      </c>
      <c r="J1481" s="102"/>
      <c r="K1481" s="114" t="s">
        <v>107</v>
      </c>
      <c r="L1481" s="115" t="s">
        <v>337</v>
      </c>
      <c r="M1481" s="116" t="s">
        <v>337</v>
      </c>
      <c r="N1481" s="116" t="s">
        <v>337</v>
      </c>
      <c r="O1481" s="116" t="s">
        <v>313</v>
      </c>
      <c r="P1481" s="107" t="str">
        <f t="shared" si="619"/>
        <v>-</v>
      </c>
      <c r="Q1481" s="107" t="str">
        <f t="shared" si="622"/>
        <v>-</v>
      </c>
      <c r="R1481" s="108" t="str">
        <f t="shared" si="623"/>
        <v>-</v>
      </c>
      <c r="S1481" s="108"/>
      <c r="W1481" s="100" t="s">
        <v>369</v>
      </c>
      <c r="X1481" s="100">
        <v>80</v>
      </c>
      <c r="Y1481" s="100">
        <v>51</v>
      </c>
      <c r="Z1481" s="100">
        <v>71</v>
      </c>
      <c r="AA1481" s="100">
        <v>66</v>
      </c>
      <c r="AC1481" s="100" t="s">
        <v>369</v>
      </c>
      <c r="AD1481" s="100">
        <v>1</v>
      </c>
      <c r="AE1481" s="100" t="s">
        <v>313</v>
      </c>
      <c r="AF1481" s="100" t="s">
        <v>313</v>
      </c>
      <c r="AG1481" s="100" t="s">
        <v>313</v>
      </c>
      <c r="AJ1481" s="100" t="str">
        <f t="shared" si="616"/>
        <v>●</v>
      </c>
      <c r="AK1481" s="100" t="str">
        <f t="shared" si="614"/>
        <v>●</v>
      </c>
      <c r="AL1481" s="100" t="str">
        <f t="shared" si="614"/>
        <v>●</v>
      </c>
      <c r="AM1481" s="100" t="str">
        <f t="shared" si="614"/>
        <v>●</v>
      </c>
      <c r="AP1481" s="170" t="str">
        <f t="shared" si="617"/>
        <v>●</v>
      </c>
      <c r="AQ1481" s="170" t="str">
        <f t="shared" si="615"/>
        <v>●</v>
      </c>
      <c r="AR1481" s="170" t="str">
        <f t="shared" si="615"/>
        <v>●</v>
      </c>
      <c r="AS1481" s="170" t="str">
        <f t="shared" si="615"/>
        <v>○</v>
      </c>
    </row>
    <row r="1482" spans="2:45" s="100" customFormat="1" ht="14.25" customHeight="1">
      <c r="B1482" s="102" t="s">
        <v>108</v>
      </c>
      <c r="C1482" s="106">
        <v>65</v>
      </c>
      <c r="D1482" s="107">
        <v>51</v>
      </c>
      <c r="E1482" s="107">
        <v>65</v>
      </c>
      <c r="F1482" s="107">
        <v>60</v>
      </c>
      <c r="G1482" s="107">
        <f t="shared" si="618"/>
        <v>82</v>
      </c>
      <c r="H1482" s="107">
        <f t="shared" si="620"/>
        <v>22</v>
      </c>
      <c r="I1482" s="108">
        <f t="shared" si="621"/>
        <v>36.666666666666664</v>
      </c>
      <c r="J1482" s="102"/>
      <c r="K1482" s="114" t="s">
        <v>108</v>
      </c>
      <c r="L1482" s="115" t="s">
        <v>337</v>
      </c>
      <c r="M1482" s="116" t="s">
        <v>337</v>
      </c>
      <c r="N1482" s="116" t="s">
        <v>337</v>
      </c>
      <c r="O1482" s="116" t="s">
        <v>313</v>
      </c>
      <c r="P1482" s="107" t="str">
        <f t="shared" si="619"/>
        <v>-</v>
      </c>
      <c r="Q1482" s="107" t="str">
        <f t="shared" si="622"/>
        <v>-</v>
      </c>
      <c r="R1482" s="108" t="str">
        <f t="shared" si="623"/>
        <v>-</v>
      </c>
      <c r="S1482" s="108"/>
      <c r="W1482" s="100" t="s">
        <v>370</v>
      </c>
      <c r="X1482" s="100">
        <v>39</v>
      </c>
      <c r="Y1482" s="100">
        <v>65</v>
      </c>
      <c r="Z1482" s="100">
        <v>51</v>
      </c>
      <c r="AA1482" s="100">
        <v>65</v>
      </c>
      <c r="AC1482" s="100" t="s">
        <v>370</v>
      </c>
      <c r="AD1482" s="100">
        <v>1</v>
      </c>
      <c r="AE1482" s="100">
        <v>1</v>
      </c>
      <c r="AF1482" s="100" t="s">
        <v>313</v>
      </c>
      <c r="AG1482" s="100" t="s">
        <v>313</v>
      </c>
      <c r="AJ1482" s="100" t="str">
        <f t="shared" si="616"/>
        <v>●</v>
      </c>
      <c r="AK1482" s="100" t="str">
        <f t="shared" si="614"/>
        <v>●</v>
      </c>
      <c r="AL1482" s="100" t="str">
        <f t="shared" si="614"/>
        <v>●</v>
      </c>
      <c r="AM1482" s="100" t="str">
        <f t="shared" si="614"/>
        <v>●</v>
      </c>
      <c r="AP1482" s="170" t="str">
        <f t="shared" si="617"/>
        <v>●</v>
      </c>
      <c r="AQ1482" s="170" t="str">
        <f t="shared" si="615"/>
        <v>●</v>
      </c>
      <c r="AR1482" s="170" t="str">
        <f t="shared" si="615"/>
        <v>●</v>
      </c>
      <c r="AS1482" s="170" t="str">
        <f t="shared" si="615"/>
        <v>○</v>
      </c>
    </row>
    <row r="1483" spans="2:45" s="100" customFormat="1" ht="14.25" customHeight="1">
      <c r="B1483" s="102" t="s">
        <v>109</v>
      </c>
      <c r="C1483" s="106">
        <v>22</v>
      </c>
      <c r="D1483" s="107">
        <v>45</v>
      </c>
      <c r="E1483" s="107">
        <v>35</v>
      </c>
      <c r="F1483" s="107">
        <v>55</v>
      </c>
      <c r="G1483" s="107">
        <f t="shared" si="618"/>
        <v>45</v>
      </c>
      <c r="H1483" s="107">
        <f t="shared" si="620"/>
        <v>-10</v>
      </c>
      <c r="I1483" s="108">
        <f t="shared" si="621"/>
        <v>-18.181818181818183</v>
      </c>
      <c r="J1483" s="102"/>
      <c r="K1483" s="114" t="s">
        <v>109</v>
      </c>
      <c r="L1483" s="115" t="s">
        <v>337</v>
      </c>
      <c r="M1483" s="116" t="s">
        <v>337</v>
      </c>
      <c r="N1483" s="116" t="s">
        <v>337</v>
      </c>
      <c r="O1483" s="116" t="s">
        <v>313</v>
      </c>
      <c r="P1483" s="107" t="str">
        <f t="shared" si="619"/>
        <v>-</v>
      </c>
      <c r="Q1483" s="107" t="str">
        <f t="shared" si="622"/>
        <v>-</v>
      </c>
      <c r="R1483" s="108" t="str">
        <f t="shared" si="623"/>
        <v>-</v>
      </c>
      <c r="S1483" s="108"/>
      <c r="W1483" s="100" t="s">
        <v>371</v>
      </c>
      <c r="X1483" s="100">
        <v>24</v>
      </c>
      <c r="Y1483" s="100">
        <v>22</v>
      </c>
      <c r="Z1483" s="100">
        <v>45</v>
      </c>
      <c r="AA1483" s="100">
        <v>35</v>
      </c>
      <c r="AC1483" s="100" t="s">
        <v>371</v>
      </c>
      <c r="AD1483" s="100" t="s">
        <v>313</v>
      </c>
      <c r="AE1483" s="100">
        <v>1</v>
      </c>
      <c r="AF1483" s="100" t="s">
        <v>313</v>
      </c>
      <c r="AG1483" s="100" t="s">
        <v>313</v>
      </c>
      <c r="AJ1483" s="100" t="str">
        <f t="shared" si="616"/>
        <v>●</v>
      </c>
      <c r="AK1483" s="100" t="str">
        <f t="shared" si="614"/>
        <v>●</v>
      </c>
      <c r="AL1483" s="100" t="str">
        <f t="shared" si="614"/>
        <v>●</v>
      </c>
      <c r="AM1483" s="100" t="str">
        <f t="shared" si="614"/>
        <v>●</v>
      </c>
      <c r="AP1483" s="170" t="str">
        <f t="shared" si="617"/>
        <v>●</v>
      </c>
      <c r="AQ1483" s="170" t="str">
        <f t="shared" si="615"/>
        <v>●</v>
      </c>
      <c r="AR1483" s="170" t="str">
        <f t="shared" si="615"/>
        <v>●</v>
      </c>
      <c r="AS1483" s="170" t="str">
        <f t="shared" si="615"/>
        <v>○</v>
      </c>
    </row>
    <row r="1484" spans="2:45" s="100" customFormat="1" ht="14.25" customHeight="1">
      <c r="B1484" s="102" t="s">
        <v>110</v>
      </c>
      <c r="C1484" s="106">
        <v>18</v>
      </c>
      <c r="D1484" s="107">
        <v>21</v>
      </c>
      <c r="E1484" s="107">
        <v>30</v>
      </c>
      <c r="F1484" s="107">
        <v>36</v>
      </c>
      <c r="G1484" s="107">
        <f t="shared" si="618"/>
        <v>64</v>
      </c>
      <c r="H1484" s="107">
        <f t="shared" si="620"/>
        <v>28</v>
      </c>
      <c r="I1484" s="108">
        <f t="shared" si="621"/>
        <v>77.777777777777786</v>
      </c>
      <c r="J1484" s="102"/>
      <c r="K1484" s="114" t="s">
        <v>110</v>
      </c>
      <c r="L1484" s="115" t="s">
        <v>337</v>
      </c>
      <c r="M1484" s="116" t="s">
        <v>337</v>
      </c>
      <c r="N1484" s="116" t="s">
        <v>337</v>
      </c>
      <c r="O1484" s="116" t="s">
        <v>313</v>
      </c>
      <c r="P1484" s="107" t="str">
        <f t="shared" si="619"/>
        <v>-</v>
      </c>
      <c r="Q1484" s="107" t="str">
        <f t="shared" si="622"/>
        <v>-</v>
      </c>
      <c r="R1484" s="108" t="str">
        <f t="shared" si="623"/>
        <v>-</v>
      </c>
      <c r="S1484" s="108"/>
      <c r="W1484" s="100" t="s">
        <v>378</v>
      </c>
      <c r="X1484" s="100">
        <v>13</v>
      </c>
      <c r="Y1484" s="100">
        <v>18</v>
      </c>
      <c r="Z1484" s="100">
        <v>21</v>
      </c>
      <c r="AA1484" s="100">
        <v>30</v>
      </c>
      <c r="AC1484" s="100" t="s">
        <v>378</v>
      </c>
      <c r="AD1484" s="100" t="s">
        <v>313</v>
      </c>
      <c r="AE1484" s="100" t="s">
        <v>313</v>
      </c>
      <c r="AF1484" s="100" t="s">
        <v>313</v>
      </c>
      <c r="AG1484" s="100" t="s">
        <v>313</v>
      </c>
      <c r="AJ1484" s="100" t="str">
        <f t="shared" si="616"/>
        <v>●</v>
      </c>
      <c r="AK1484" s="100" t="str">
        <f t="shared" si="614"/>
        <v>●</v>
      </c>
      <c r="AL1484" s="100" t="str">
        <f t="shared" si="614"/>
        <v>●</v>
      </c>
      <c r="AM1484" s="100" t="str">
        <f t="shared" si="614"/>
        <v>●</v>
      </c>
      <c r="AP1484" s="170" t="str">
        <f t="shared" si="617"/>
        <v>●</v>
      </c>
      <c r="AQ1484" s="170" t="str">
        <f t="shared" si="615"/>
        <v>●</v>
      </c>
      <c r="AR1484" s="170" t="str">
        <f t="shared" si="615"/>
        <v>●</v>
      </c>
      <c r="AS1484" s="170" t="str">
        <f t="shared" si="615"/>
        <v>○</v>
      </c>
    </row>
    <row r="1485" spans="2:45" s="100" customFormat="1" ht="14.25" customHeight="1">
      <c r="B1485" s="119" t="s">
        <v>111</v>
      </c>
      <c r="C1485" s="120" t="s">
        <v>313</v>
      </c>
      <c r="D1485" s="116" t="s">
        <v>313</v>
      </c>
      <c r="E1485" s="116" t="s">
        <v>313</v>
      </c>
      <c r="F1485" s="116" t="s">
        <v>313</v>
      </c>
      <c r="G1485" s="107">
        <f t="shared" si="618"/>
        <v>6</v>
      </c>
      <c r="H1485" s="107"/>
      <c r="I1485" s="108"/>
      <c r="K1485" s="119" t="s">
        <v>111</v>
      </c>
      <c r="L1485" s="120" t="s">
        <v>313</v>
      </c>
      <c r="M1485" s="116" t="s">
        <v>313</v>
      </c>
      <c r="N1485" s="116" t="s">
        <v>313</v>
      </c>
      <c r="O1485" s="116" t="s">
        <v>313</v>
      </c>
      <c r="P1485" s="107" t="str">
        <f t="shared" si="619"/>
        <v>-</v>
      </c>
      <c r="Q1485" s="107"/>
      <c r="R1485" s="108"/>
    </row>
    <row r="1486" spans="2:45" s="100" customFormat="1" ht="14.25" customHeight="1">
      <c r="G1486" s="168"/>
      <c r="P1486" s="168"/>
    </row>
    <row r="1487" spans="2:45" s="100" customFormat="1" ht="14.25" customHeight="1">
      <c r="G1487" s="168"/>
      <c r="P1487" s="168"/>
    </row>
    <row r="1488" spans="2:45" s="99" customFormat="1" ht="14.25" customHeight="1">
      <c r="B1488" s="99" t="s">
        <v>265</v>
      </c>
      <c r="K1488" s="99" t="str">
        <f>LEFT(K1458,LEN(K1458)-2)&amp;+"男"</f>
        <v>有幌町・男</v>
      </c>
      <c r="W1488" s="100"/>
      <c r="X1488" s="100"/>
      <c r="Y1488" s="100"/>
      <c r="Z1488" s="100"/>
      <c r="AA1488" s="100"/>
      <c r="AB1488" s="100"/>
      <c r="AC1488" s="100"/>
      <c r="AD1488" s="100"/>
      <c r="AE1488" s="100"/>
      <c r="AF1488" s="100"/>
      <c r="AG1488" s="100"/>
    </row>
    <row r="1489" spans="2:45" s="100" customFormat="1" ht="14.25" customHeight="1">
      <c r="B1489" s="583" t="s">
        <v>335</v>
      </c>
      <c r="C1489" s="101"/>
      <c r="D1489" s="101"/>
      <c r="E1489" s="101"/>
      <c r="F1489" s="101"/>
      <c r="G1489" s="135"/>
      <c r="H1489" s="131"/>
      <c r="I1489" s="131"/>
      <c r="J1489" s="102"/>
      <c r="K1489" s="583" t="s">
        <v>335</v>
      </c>
      <c r="L1489" s="101"/>
      <c r="M1489" s="101"/>
      <c r="N1489" s="101"/>
      <c r="O1489" s="101"/>
      <c r="P1489" s="135"/>
      <c r="Q1489" s="131"/>
      <c r="R1489" s="131"/>
      <c r="S1489" s="103"/>
    </row>
    <row r="1490" spans="2:45" s="100" customFormat="1" ht="14.25" customHeight="1">
      <c r="B1490" s="584"/>
      <c r="C1490" s="130" t="str">
        <f>$C$4</f>
        <v>平成7年</v>
      </c>
      <c r="D1490" s="130" t="str">
        <f>$D$4</f>
        <v>平成12年</v>
      </c>
      <c r="E1490" s="130" t="str">
        <f>$E$4</f>
        <v>平成17年</v>
      </c>
      <c r="F1490" s="130" t="str">
        <f>$F$4</f>
        <v>平成22年</v>
      </c>
      <c r="G1490" s="130" t="s">
        <v>410</v>
      </c>
      <c r="H1490" s="133" t="str">
        <f>$H$4</f>
        <v>対平成</v>
      </c>
      <c r="I1490" s="134" t="str">
        <f>$I$4</f>
        <v>22年</v>
      </c>
      <c r="J1490" s="102"/>
      <c r="K1490" s="584"/>
      <c r="L1490" s="130" t="str">
        <f>$C$4</f>
        <v>平成7年</v>
      </c>
      <c r="M1490" s="130" t="str">
        <f>$D$4</f>
        <v>平成12年</v>
      </c>
      <c r="N1490" s="130" t="str">
        <f>$E$4</f>
        <v>平成17年</v>
      </c>
      <c r="O1490" s="130" t="str">
        <f>$F$4</f>
        <v>平成22年</v>
      </c>
      <c r="P1490" s="130" t="s">
        <v>410</v>
      </c>
      <c r="Q1490" s="133" t="str">
        <f>$H$4</f>
        <v>対平成</v>
      </c>
      <c r="R1490" s="134" t="str">
        <f>$I$4</f>
        <v>22年</v>
      </c>
      <c r="S1490" s="103"/>
    </row>
    <row r="1491" spans="2:45" s="100" customFormat="1" ht="14.25" customHeight="1">
      <c r="B1491" s="585"/>
      <c r="C1491" s="104"/>
      <c r="D1491" s="104"/>
      <c r="E1491" s="104"/>
      <c r="F1491" s="104"/>
      <c r="G1491" s="104"/>
      <c r="H1491" s="132" t="s">
        <v>88</v>
      </c>
      <c r="I1491" s="133" t="s">
        <v>398</v>
      </c>
      <c r="J1491" s="102"/>
      <c r="K1491" s="585"/>
      <c r="L1491" s="104"/>
      <c r="M1491" s="104"/>
      <c r="N1491" s="104"/>
      <c r="O1491" s="104"/>
      <c r="P1491" s="104"/>
      <c r="Q1491" s="132" t="s">
        <v>88</v>
      </c>
      <c r="R1491" s="133" t="s">
        <v>398</v>
      </c>
      <c r="S1491" s="103"/>
    </row>
    <row r="1492" spans="2:45" s="199" customFormat="1" ht="14.25" customHeight="1">
      <c r="B1492" s="200" t="s">
        <v>90</v>
      </c>
      <c r="C1492" s="198">
        <v>387</v>
      </c>
      <c r="D1492" s="194">
        <v>454</v>
      </c>
      <c r="E1492" s="194">
        <v>498</v>
      </c>
      <c r="F1492" s="194">
        <v>466</v>
      </c>
      <c r="G1492" s="194">
        <f>IF(COUNTIF(G1497:G1515,"x"),"x",IF(SUM(G1497:G1515)=0,"-",SUM(G1497:G1515)))</f>
        <v>442</v>
      </c>
      <c r="H1492" s="193">
        <f t="shared" ref="H1492:H1495" si="624">IF(G1492="x","x",IF(AND(G1492="-",F1492="-"),"-",IF(AND(G1492="-",F1492&gt;0),F1492*-1,IF(AND(G1492&gt;0,F1492="-"),G1492,G1492-F1492))))</f>
        <v>-24</v>
      </c>
      <c r="I1492" s="195">
        <f t="shared" ref="I1492:I1495" si="625">IF(H1492="x","x",IF(H1492="-","-",IF(AND(F1492="-",G1492&gt;0),"皆増",IF(AND(F1492&gt;0,G1492="-"),"皆減",H1492/F1492*100))))</f>
        <v>-5.1502145922746783</v>
      </c>
      <c r="J1492" s="196"/>
      <c r="K1492" s="197" t="s">
        <v>90</v>
      </c>
      <c r="L1492" s="206" t="s">
        <v>408</v>
      </c>
      <c r="M1492" s="205" t="s">
        <v>313</v>
      </c>
      <c r="N1492" s="205" t="s">
        <v>407</v>
      </c>
      <c r="O1492" s="205" t="s">
        <v>313</v>
      </c>
      <c r="P1492" s="194" t="str">
        <f>IF(COUNTIF(P1497:P1515,"x"),"x",IF(SUM(P1497:P1515)=0,"-",SUM(P1497:P1515)))</f>
        <v>-</v>
      </c>
      <c r="Q1492" s="193" t="str">
        <f t="shared" ref="Q1492:Q1495" si="626">IF(P1492="x","x",IF(AND(P1492="-",O1492="-"),"-",IF(AND(P1492="-",O1492&gt;0),O1492*-1,IF(AND(P1492&gt;0,O1492="-"),P1492,P1492-O1492))))</f>
        <v>-</v>
      </c>
      <c r="R1492" s="195" t="str">
        <f t="shared" ref="R1492:R1495" si="627">IF(Q1492="x","x",IF(Q1492="-","-",IF(AND(O1492="-",P1492&gt;0),"皆増",IF(AND(O1492&gt;0,P1492="-"),"皆減",Q1492/O1492*100))))</f>
        <v>-</v>
      </c>
      <c r="S1492" s="195"/>
      <c r="W1492" s="199" t="s">
        <v>373</v>
      </c>
      <c r="X1492" s="199">
        <v>462</v>
      </c>
      <c r="Y1492" s="199">
        <v>387</v>
      </c>
      <c r="Z1492" s="199">
        <v>454</v>
      </c>
      <c r="AA1492" s="199">
        <v>498</v>
      </c>
      <c r="AC1492" s="199" t="s">
        <v>373</v>
      </c>
      <c r="AD1492" s="199">
        <v>1</v>
      </c>
      <c r="AE1492" s="199">
        <v>1</v>
      </c>
      <c r="AF1492" s="199" t="s">
        <v>313</v>
      </c>
      <c r="AG1492" s="199" t="s">
        <v>313</v>
      </c>
      <c r="AJ1492" s="199" t="str">
        <f>IF(C1492=X1492,"○","●")</f>
        <v>●</v>
      </c>
      <c r="AK1492" s="199" t="str">
        <f t="shared" ref="AK1492:AM1514" si="628">IF(D1492=Y1492,"○","●")</f>
        <v>●</v>
      </c>
      <c r="AL1492" s="199" t="str">
        <f t="shared" si="628"/>
        <v>●</v>
      </c>
      <c r="AM1492" s="199" t="str">
        <f t="shared" si="628"/>
        <v>●</v>
      </c>
      <c r="AP1492" s="204" t="str">
        <f>IF(L1492=AD1492,"○","●")</f>
        <v>●</v>
      </c>
      <c r="AQ1492" s="204" t="str">
        <f t="shared" ref="AQ1492:AS1514" si="629">IF(M1492=AE1492,"○","●")</f>
        <v>●</v>
      </c>
      <c r="AR1492" s="199" t="str">
        <f t="shared" si="629"/>
        <v>●</v>
      </c>
      <c r="AS1492" s="204" t="str">
        <f t="shared" si="629"/>
        <v>○</v>
      </c>
    </row>
    <row r="1493" spans="2:45" s="100" customFormat="1" ht="14.25" customHeight="1">
      <c r="B1493" s="105" t="s">
        <v>91</v>
      </c>
      <c r="C1493" s="106">
        <v>37</v>
      </c>
      <c r="D1493" s="107">
        <v>53</v>
      </c>
      <c r="E1493" s="107">
        <v>63</v>
      </c>
      <c r="F1493" s="107">
        <v>53</v>
      </c>
      <c r="G1493" s="107">
        <f>IF(COUNTIF(G1497:G1499,"x"),"x",IF(SUM(G1497:G1499)=0,"-",SUM(G1497:G1499)))</f>
        <v>36</v>
      </c>
      <c r="H1493" s="107">
        <f t="shared" si="624"/>
        <v>-17</v>
      </c>
      <c r="I1493" s="108">
        <f t="shared" si="625"/>
        <v>-32.075471698113205</v>
      </c>
      <c r="J1493" s="102"/>
      <c r="K1493" s="109" t="s">
        <v>91</v>
      </c>
      <c r="L1493" s="115" t="s">
        <v>337</v>
      </c>
      <c r="M1493" s="116" t="s">
        <v>313</v>
      </c>
      <c r="N1493" s="116" t="s">
        <v>337</v>
      </c>
      <c r="O1493" s="116" t="s">
        <v>313</v>
      </c>
      <c r="P1493" s="107" t="str">
        <f>IF(COUNTIF(P1497:P1499,"x"),"x",IF(SUM(P1497:P1499)=0,"-",SUM(P1497:P1499)))</f>
        <v>-</v>
      </c>
      <c r="Q1493" s="107" t="str">
        <f t="shared" si="626"/>
        <v>-</v>
      </c>
      <c r="R1493" s="108" t="str">
        <f t="shared" si="627"/>
        <v>-</v>
      </c>
      <c r="S1493" s="108"/>
      <c r="W1493" s="100" t="s">
        <v>374</v>
      </c>
      <c r="X1493" s="100">
        <v>61</v>
      </c>
      <c r="Y1493" s="100">
        <v>37</v>
      </c>
      <c r="Z1493" s="100">
        <v>53</v>
      </c>
      <c r="AA1493" s="100">
        <v>63</v>
      </c>
      <c r="AC1493" s="100" t="s">
        <v>374</v>
      </c>
      <c r="AD1493" s="100" t="s">
        <v>313</v>
      </c>
      <c r="AE1493" s="100" t="s">
        <v>313</v>
      </c>
      <c r="AF1493" s="100" t="s">
        <v>313</v>
      </c>
      <c r="AG1493" s="100" t="s">
        <v>313</v>
      </c>
      <c r="AJ1493" s="100" t="str">
        <f t="shared" ref="AJ1493:AJ1514" si="630">IF(C1493=X1493,"○","●")</f>
        <v>●</v>
      </c>
      <c r="AK1493" s="100" t="str">
        <f t="shared" si="628"/>
        <v>●</v>
      </c>
      <c r="AL1493" s="100" t="str">
        <f t="shared" si="628"/>
        <v>●</v>
      </c>
      <c r="AM1493" s="100" t="str">
        <f t="shared" si="628"/>
        <v>●</v>
      </c>
      <c r="AP1493" s="170" t="str">
        <f t="shared" ref="AP1493:AP1514" si="631">IF(L1493=AD1493,"○","●")</f>
        <v>●</v>
      </c>
      <c r="AQ1493" s="170" t="str">
        <f t="shared" si="629"/>
        <v>○</v>
      </c>
      <c r="AR1493" s="100" t="str">
        <f t="shared" si="629"/>
        <v>●</v>
      </c>
      <c r="AS1493" s="170" t="str">
        <f>IF(O1493=AG1493,"○","●")</f>
        <v>○</v>
      </c>
    </row>
    <row r="1494" spans="2:45" s="100" customFormat="1" ht="14.25" customHeight="1">
      <c r="B1494" s="105" t="s">
        <v>92</v>
      </c>
      <c r="C1494" s="106">
        <v>265</v>
      </c>
      <c r="D1494" s="107">
        <v>310</v>
      </c>
      <c r="E1494" s="107">
        <v>338</v>
      </c>
      <c r="F1494" s="107">
        <v>289</v>
      </c>
      <c r="G1494" s="296">
        <f>IF(COUNTIF(G1500:G1509,"x"),"x",IF(SUM(G1500:G1509)=0,"-",SUM(G1500:G1509)))</f>
        <v>252</v>
      </c>
      <c r="H1494" s="107">
        <f t="shared" si="624"/>
        <v>-37</v>
      </c>
      <c r="I1494" s="108">
        <f t="shared" si="625"/>
        <v>-12.802768166089965</v>
      </c>
      <c r="J1494" s="102"/>
      <c r="K1494" s="109" t="s">
        <v>92</v>
      </c>
      <c r="L1494" s="115" t="s">
        <v>337</v>
      </c>
      <c r="M1494" s="116" t="s">
        <v>313</v>
      </c>
      <c r="N1494" s="116" t="s">
        <v>337</v>
      </c>
      <c r="O1494" s="116" t="s">
        <v>313</v>
      </c>
      <c r="P1494" s="296" t="str">
        <f>IF(COUNTIF(P1500:P1509,"x"),"x",IF(SUM(P1500:P1509)=0,"-",SUM(P1500:P1509)))</f>
        <v>-</v>
      </c>
      <c r="Q1494" s="107" t="str">
        <f t="shared" si="626"/>
        <v>-</v>
      </c>
      <c r="R1494" s="108" t="str">
        <f t="shared" si="627"/>
        <v>-</v>
      </c>
      <c r="S1494" s="108"/>
      <c r="W1494" s="100" t="s">
        <v>375</v>
      </c>
      <c r="X1494" s="100">
        <v>313</v>
      </c>
      <c r="Y1494" s="100">
        <v>265</v>
      </c>
      <c r="Z1494" s="100">
        <v>310</v>
      </c>
      <c r="AA1494" s="100">
        <v>338</v>
      </c>
      <c r="AC1494" s="100" t="s">
        <v>375</v>
      </c>
      <c r="AD1494" s="100" t="s">
        <v>313</v>
      </c>
      <c r="AE1494" s="100" t="s">
        <v>313</v>
      </c>
      <c r="AF1494" s="100" t="s">
        <v>313</v>
      </c>
      <c r="AG1494" s="100" t="s">
        <v>313</v>
      </c>
      <c r="AJ1494" s="100" t="str">
        <f t="shared" si="630"/>
        <v>●</v>
      </c>
      <c r="AK1494" s="100" t="str">
        <f t="shared" si="628"/>
        <v>●</v>
      </c>
      <c r="AL1494" s="100" t="str">
        <f>IF(E1494=Z1494,"○","●")</f>
        <v>●</v>
      </c>
      <c r="AM1494" s="100" t="str">
        <f t="shared" si="628"/>
        <v>●</v>
      </c>
      <c r="AP1494" s="170" t="str">
        <f t="shared" si="631"/>
        <v>●</v>
      </c>
      <c r="AQ1494" s="170" t="str">
        <f t="shared" si="629"/>
        <v>○</v>
      </c>
      <c r="AR1494" s="100" t="str">
        <f t="shared" si="629"/>
        <v>●</v>
      </c>
      <c r="AS1494" s="170" t="str">
        <f t="shared" si="629"/>
        <v>○</v>
      </c>
    </row>
    <row r="1495" spans="2:45" s="100" customFormat="1" ht="14.25" customHeight="1">
      <c r="B1495" s="105" t="s">
        <v>93</v>
      </c>
      <c r="C1495" s="106">
        <v>85</v>
      </c>
      <c r="D1495" s="107">
        <v>91</v>
      </c>
      <c r="E1495" s="107">
        <v>97</v>
      </c>
      <c r="F1495" s="107">
        <v>124</v>
      </c>
      <c r="G1495" s="107">
        <f>IF(COUNTIF(G1510:G1514,"x"),"x",IF(SUM(G1510,G1514)=0,"-",SUM(G1510:G1514)))</f>
        <v>151</v>
      </c>
      <c r="H1495" s="107">
        <f t="shared" si="624"/>
        <v>27</v>
      </c>
      <c r="I1495" s="108">
        <f t="shared" si="625"/>
        <v>21.774193548387096</v>
      </c>
      <c r="J1495" s="102"/>
      <c r="K1495" s="109" t="s">
        <v>93</v>
      </c>
      <c r="L1495" s="115" t="s">
        <v>337</v>
      </c>
      <c r="M1495" s="116" t="s">
        <v>313</v>
      </c>
      <c r="N1495" s="116" t="s">
        <v>337</v>
      </c>
      <c r="O1495" s="116" t="s">
        <v>313</v>
      </c>
      <c r="P1495" s="107" t="str">
        <f>IF(COUNTIF(P1510:P1514,"x"),"x",IF(SUM(P1510,P1514)=0,"-",SUM(P1510:P1514)))</f>
        <v>-</v>
      </c>
      <c r="Q1495" s="107" t="str">
        <f t="shared" si="626"/>
        <v>-</v>
      </c>
      <c r="R1495" s="108" t="str">
        <f t="shared" si="627"/>
        <v>-</v>
      </c>
      <c r="S1495" s="108"/>
      <c r="W1495" s="100" t="s">
        <v>376</v>
      </c>
      <c r="X1495" s="100">
        <v>88</v>
      </c>
      <c r="Y1495" s="100">
        <v>85</v>
      </c>
      <c r="Z1495" s="100">
        <v>91</v>
      </c>
      <c r="AA1495" s="100">
        <v>97</v>
      </c>
      <c r="AC1495" s="100" t="s">
        <v>376</v>
      </c>
      <c r="AD1495" s="100">
        <v>1</v>
      </c>
      <c r="AE1495" s="100">
        <v>1</v>
      </c>
      <c r="AF1495" s="100" t="s">
        <v>313</v>
      </c>
      <c r="AG1495" s="100" t="s">
        <v>313</v>
      </c>
      <c r="AJ1495" s="100" t="str">
        <f t="shared" si="630"/>
        <v>●</v>
      </c>
      <c r="AK1495" s="100" t="str">
        <f t="shared" si="628"/>
        <v>●</v>
      </c>
      <c r="AL1495" s="100" t="str">
        <f t="shared" si="628"/>
        <v>●</v>
      </c>
      <c r="AM1495" s="100" t="str">
        <f t="shared" si="628"/>
        <v>●</v>
      </c>
      <c r="AP1495" s="170" t="str">
        <f t="shared" si="631"/>
        <v>●</v>
      </c>
      <c r="AQ1495" s="170" t="str">
        <f t="shared" si="629"/>
        <v>●</v>
      </c>
      <c r="AR1495" s="100" t="str">
        <f t="shared" si="629"/>
        <v>●</v>
      </c>
      <c r="AS1495" s="170" t="str">
        <f t="shared" si="629"/>
        <v>○</v>
      </c>
    </row>
    <row r="1496" spans="2:45" s="100" customFormat="1" ht="14.25" customHeight="1">
      <c r="B1496" s="102"/>
      <c r="C1496" s="106"/>
      <c r="D1496" s="112"/>
      <c r="E1496" s="112"/>
      <c r="F1496" s="112"/>
      <c r="G1496" s="112"/>
      <c r="H1496" s="112"/>
      <c r="I1496" s="113"/>
      <c r="J1496" s="102"/>
      <c r="K1496" s="114"/>
      <c r="L1496" s="115"/>
      <c r="M1496" s="124"/>
      <c r="N1496" s="124"/>
      <c r="O1496" s="124"/>
      <c r="P1496" s="124"/>
      <c r="Q1496" s="124"/>
      <c r="R1496" s="125"/>
      <c r="S1496" s="113"/>
      <c r="AJ1496" s="100" t="str">
        <f t="shared" si="630"/>
        <v>○</v>
      </c>
      <c r="AK1496" s="100" t="str">
        <f t="shared" si="628"/>
        <v>○</v>
      </c>
      <c r="AL1496" s="100" t="str">
        <f t="shared" si="628"/>
        <v>○</v>
      </c>
      <c r="AM1496" s="100" t="str">
        <f t="shared" si="628"/>
        <v>○</v>
      </c>
      <c r="AP1496" s="100" t="str">
        <f t="shared" si="631"/>
        <v>○</v>
      </c>
      <c r="AQ1496" s="100" t="str">
        <f t="shared" si="629"/>
        <v>○</v>
      </c>
      <c r="AR1496" s="100" t="str">
        <f t="shared" si="629"/>
        <v>○</v>
      </c>
      <c r="AS1496" s="100" t="str">
        <f t="shared" si="629"/>
        <v>○</v>
      </c>
    </row>
    <row r="1497" spans="2:45" s="100" customFormat="1" ht="14.25" customHeight="1">
      <c r="B1497" s="102" t="s">
        <v>94</v>
      </c>
      <c r="C1497" s="106">
        <v>11</v>
      </c>
      <c r="D1497" s="107">
        <v>12</v>
      </c>
      <c r="E1497" s="107">
        <v>22</v>
      </c>
      <c r="F1497" s="107">
        <v>18</v>
      </c>
      <c r="G1497" s="107">
        <f>第2表01元データ!AJ40</f>
        <v>16</v>
      </c>
      <c r="H1497" s="107">
        <f t="shared" ref="H1497:H1514" si="632">IF(G1497="x","x",IF(AND(G1497="-",F1497="-"),"-",IF(AND(G1497="-",F1497&gt;0),F1497*-1,IF(AND(G1497&gt;0,F1497="-"),G1497,G1497-F1497))))</f>
        <v>-2</v>
      </c>
      <c r="I1497" s="108">
        <f t="shared" ref="I1497:I1514" si="633">IF(H1497="x","x",IF(H1497="-","-",IF(AND(F1497="-",G1497&gt;0),"皆増",IF(AND(F1497&gt;0,G1497="-"),"皆減",H1497/F1497*100))))</f>
        <v>-11.111111111111111</v>
      </c>
      <c r="J1497" s="102"/>
      <c r="K1497" s="114" t="s">
        <v>94</v>
      </c>
      <c r="L1497" s="115" t="s">
        <v>337</v>
      </c>
      <c r="M1497" s="116" t="s">
        <v>313</v>
      </c>
      <c r="N1497" s="116" t="s">
        <v>337</v>
      </c>
      <c r="O1497" s="116" t="s">
        <v>313</v>
      </c>
      <c r="P1497" s="107" t="str">
        <f>第2表01元データ!AK40</f>
        <v>-</v>
      </c>
      <c r="Q1497" s="107" t="str">
        <f t="shared" ref="Q1497:Q1514" si="634">IF(P1497="x","x",IF(AND(P1497="-",O1497="-"),"-",IF(AND(P1497="-",O1497&gt;0),O1497*-1,IF(AND(P1497&gt;0,O1497="-"),P1497,P1497-O1497))))</f>
        <v>-</v>
      </c>
      <c r="R1497" s="108" t="str">
        <f t="shared" ref="R1497:R1514" si="635">IF(Q1497="x","x",IF(Q1497="-","-",IF(AND(O1497="-",P1497&gt;0),"皆増",IF(AND(O1497&gt;0,P1497="-"),"皆減",Q1497/O1497*100))))</f>
        <v>-</v>
      </c>
      <c r="S1497" s="108"/>
      <c r="T1497" s="100">
        <v>101</v>
      </c>
      <c r="W1497" s="100" t="s">
        <v>377</v>
      </c>
      <c r="X1497" s="100">
        <v>9</v>
      </c>
      <c r="Y1497" s="100">
        <v>11</v>
      </c>
      <c r="Z1497" s="100">
        <v>12</v>
      </c>
      <c r="AA1497" s="100">
        <v>22</v>
      </c>
      <c r="AC1497" s="100" t="s">
        <v>377</v>
      </c>
      <c r="AD1497" s="100" t="s">
        <v>313</v>
      </c>
      <c r="AE1497" s="100" t="s">
        <v>313</v>
      </c>
      <c r="AF1497" s="100" t="s">
        <v>313</v>
      </c>
      <c r="AG1497" s="100" t="s">
        <v>313</v>
      </c>
      <c r="AJ1497" s="100" t="str">
        <f t="shared" si="630"/>
        <v>●</v>
      </c>
      <c r="AK1497" s="100" t="str">
        <f t="shared" si="628"/>
        <v>●</v>
      </c>
      <c r="AL1497" s="100" t="str">
        <f t="shared" si="628"/>
        <v>●</v>
      </c>
      <c r="AM1497" s="100" t="str">
        <f t="shared" si="628"/>
        <v>●</v>
      </c>
      <c r="AP1497" s="170" t="str">
        <f t="shared" si="631"/>
        <v>●</v>
      </c>
      <c r="AQ1497" s="170" t="str">
        <f t="shared" si="629"/>
        <v>○</v>
      </c>
      <c r="AR1497" s="100" t="str">
        <f t="shared" si="629"/>
        <v>●</v>
      </c>
      <c r="AS1497" s="170" t="str">
        <f t="shared" si="629"/>
        <v>○</v>
      </c>
    </row>
    <row r="1498" spans="2:45" s="100" customFormat="1" ht="14.25" customHeight="1">
      <c r="B1498" s="102" t="s">
        <v>95</v>
      </c>
      <c r="C1498" s="106">
        <v>12</v>
      </c>
      <c r="D1498" s="107">
        <v>22</v>
      </c>
      <c r="E1498" s="107">
        <v>18</v>
      </c>
      <c r="F1498" s="107">
        <v>18</v>
      </c>
      <c r="G1498" s="107">
        <f>第2表01元データ!AJ41</f>
        <v>8</v>
      </c>
      <c r="H1498" s="107">
        <f t="shared" si="632"/>
        <v>-10</v>
      </c>
      <c r="I1498" s="108">
        <f t="shared" si="633"/>
        <v>-55.555555555555557</v>
      </c>
      <c r="J1498" s="102"/>
      <c r="K1498" s="114" t="s">
        <v>95</v>
      </c>
      <c r="L1498" s="115" t="s">
        <v>337</v>
      </c>
      <c r="M1498" s="116" t="s">
        <v>313</v>
      </c>
      <c r="N1498" s="116" t="s">
        <v>337</v>
      </c>
      <c r="O1498" s="116" t="s">
        <v>313</v>
      </c>
      <c r="P1498" s="107" t="str">
        <f>第2表01元データ!AK41</f>
        <v>-</v>
      </c>
      <c r="Q1498" s="107" t="str">
        <f t="shared" si="634"/>
        <v>-</v>
      </c>
      <c r="R1498" s="108" t="str">
        <f t="shared" si="635"/>
        <v>-</v>
      </c>
      <c r="S1498" s="108"/>
      <c r="T1498" s="100">
        <v>102</v>
      </c>
      <c r="W1498" s="100" t="s">
        <v>356</v>
      </c>
      <c r="X1498" s="100">
        <v>12</v>
      </c>
      <c r="Y1498" s="100">
        <v>12</v>
      </c>
      <c r="Z1498" s="100">
        <v>22</v>
      </c>
      <c r="AA1498" s="100">
        <v>18</v>
      </c>
      <c r="AC1498" s="100" t="s">
        <v>356</v>
      </c>
      <c r="AD1498" s="100" t="s">
        <v>313</v>
      </c>
      <c r="AE1498" s="100" t="s">
        <v>313</v>
      </c>
      <c r="AF1498" s="100" t="s">
        <v>313</v>
      </c>
      <c r="AG1498" s="100" t="s">
        <v>313</v>
      </c>
      <c r="AJ1498" s="100" t="str">
        <f t="shared" si="630"/>
        <v>○</v>
      </c>
      <c r="AK1498" s="100" t="str">
        <f t="shared" si="628"/>
        <v>●</v>
      </c>
      <c r="AL1498" s="100" t="str">
        <f t="shared" si="628"/>
        <v>●</v>
      </c>
      <c r="AM1498" s="100" t="str">
        <f t="shared" si="628"/>
        <v>○</v>
      </c>
      <c r="AP1498" s="170" t="str">
        <f t="shared" si="631"/>
        <v>●</v>
      </c>
      <c r="AQ1498" s="170" t="str">
        <f t="shared" si="629"/>
        <v>○</v>
      </c>
      <c r="AR1498" s="100" t="str">
        <f t="shared" si="629"/>
        <v>●</v>
      </c>
      <c r="AS1498" s="170" t="str">
        <f t="shared" si="629"/>
        <v>○</v>
      </c>
    </row>
    <row r="1499" spans="2:45" s="100" customFormat="1" ht="14.25" customHeight="1">
      <c r="B1499" s="102" t="s">
        <v>96</v>
      </c>
      <c r="C1499" s="106">
        <v>14</v>
      </c>
      <c r="D1499" s="107">
        <v>19</v>
      </c>
      <c r="E1499" s="107">
        <v>23</v>
      </c>
      <c r="F1499" s="107">
        <v>17</v>
      </c>
      <c r="G1499" s="107">
        <f>第2表01元データ!AJ42</f>
        <v>12</v>
      </c>
      <c r="H1499" s="107">
        <f t="shared" si="632"/>
        <v>-5</v>
      </c>
      <c r="I1499" s="108">
        <f t="shared" si="633"/>
        <v>-29.411764705882355</v>
      </c>
      <c r="J1499" s="102"/>
      <c r="K1499" s="114" t="s">
        <v>96</v>
      </c>
      <c r="L1499" s="115" t="s">
        <v>337</v>
      </c>
      <c r="M1499" s="116" t="s">
        <v>313</v>
      </c>
      <c r="N1499" s="116" t="s">
        <v>337</v>
      </c>
      <c r="O1499" s="116" t="s">
        <v>313</v>
      </c>
      <c r="P1499" s="107" t="str">
        <f>第2表01元データ!AK42</f>
        <v>-</v>
      </c>
      <c r="Q1499" s="107" t="str">
        <f t="shared" si="634"/>
        <v>-</v>
      </c>
      <c r="R1499" s="108" t="str">
        <f t="shared" si="635"/>
        <v>-</v>
      </c>
      <c r="S1499" s="108"/>
      <c r="T1499" s="100">
        <v>103</v>
      </c>
      <c r="W1499" s="100" t="s">
        <v>357</v>
      </c>
      <c r="X1499" s="100">
        <v>40</v>
      </c>
      <c r="Y1499" s="100">
        <v>14</v>
      </c>
      <c r="Z1499" s="100">
        <v>19</v>
      </c>
      <c r="AA1499" s="100">
        <v>23</v>
      </c>
      <c r="AC1499" s="100" t="s">
        <v>357</v>
      </c>
      <c r="AD1499" s="100" t="s">
        <v>313</v>
      </c>
      <c r="AE1499" s="100" t="s">
        <v>313</v>
      </c>
      <c r="AF1499" s="100" t="s">
        <v>313</v>
      </c>
      <c r="AG1499" s="100" t="s">
        <v>313</v>
      </c>
      <c r="AJ1499" s="100" t="str">
        <f t="shared" si="630"/>
        <v>●</v>
      </c>
      <c r="AK1499" s="100" t="str">
        <f t="shared" si="628"/>
        <v>●</v>
      </c>
      <c r="AL1499" s="100" t="str">
        <f t="shared" si="628"/>
        <v>●</v>
      </c>
      <c r="AM1499" s="100" t="str">
        <f t="shared" si="628"/>
        <v>●</v>
      </c>
      <c r="AP1499" s="170" t="str">
        <f t="shared" si="631"/>
        <v>●</v>
      </c>
      <c r="AQ1499" s="170" t="str">
        <f t="shared" si="629"/>
        <v>○</v>
      </c>
      <c r="AR1499" s="100" t="str">
        <f t="shared" si="629"/>
        <v>●</v>
      </c>
      <c r="AS1499" s="170" t="str">
        <f t="shared" si="629"/>
        <v>○</v>
      </c>
    </row>
    <row r="1500" spans="2:45" s="100" customFormat="1" ht="14.25" customHeight="1">
      <c r="B1500" s="102" t="s">
        <v>97</v>
      </c>
      <c r="C1500" s="106">
        <v>36</v>
      </c>
      <c r="D1500" s="107">
        <v>18</v>
      </c>
      <c r="E1500" s="107">
        <v>19</v>
      </c>
      <c r="F1500" s="107">
        <v>21</v>
      </c>
      <c r="G1500" s="107">
        <f>第2表01元データ!AJ43</f>
        <v>14</v>
      </c>
      <c r="H1500" s="107">
        <f t="shared" si="632"/>
        <v>-7</v>
      </c>
      <c r="I1500" s="108">
        <f t="shared" si="633"/>
        <v>-33.333333333333329</v>
      </c>
      <c r="J1500" s="102"/>
      <c r="K1500" s="114" t="s">
        <v>97</v>
      </c>
      <c r="L1500" s="115" t="s">
        <v>337</v>
      </c>
      <c r="M1500" s="116" t="s">
        <v>313</v>
      </c>
      <c r="N1500" s="116" t="s">
        <v>337</v>
      </c>
      <c r="O1500" s="116" t="s">
        <v>313</v>
      </c>
      <c r="P1500" s="107" t="str">
        <f>第2表01元データ!AK43</f>
        <v>-</v>
      </c>
      <c r="Q1500" s="107" t="str">
        <f t="shared" si="634"/>
        <v>-</v>
      </c>
      <c r="R1500" s="108" t="str">
        <f t="shared" si="635"/>
        <v>-</v>
      </c>
      <c r="S1500" s="108"/>
      <c r="T1500" s="100">
        <v>104</v>
      </c>
      <c r="W1500" s="100" t="s">
        <v>358</v>
      </c>
      <c r="X1500" s="100">
        <v>48</v>
      </c>
      <c r="Y1500" s="100">
        <v>36</v>
      </c>
      <c r="Z1500" s="100">
        <v>18</v>
      </c>
      <c r="AA1500" s="100">
        <v>19</v>
      </c>
      <c r="AC1500" s="100" t="s">
        <v>358</v>
      </c>
      <c r="AD1500" s="100" t="s">
        <v>313</v>
      </c>
      <c r="AE1500" s="100" t="s">
        <v>313</v>
      </c>
      <c r="AF1500" s="100" t="s">
        <v>313</v>
      </c>
      <c r="AG1500" s="100" t="s">
        <v>313</v>
      </c>
      <c r="AJ1500" s="100" t="str">
        <f t="shared" si="630"/>
        <v>●</v>
      </c>
      <c r="AK1500" s="100" t="str">
        <f t="shared" si="628"/>
        <v>●</v>
      </c>
      <c r="AL1500" s="100" t="str">
        <f t="shared" si="628"/>
        <v>●</v>
      </c>
      <c r="AM1500" s="100" t="str">
        <f t="shared" si="628"/>
        <v>●</v>
      </c>
      <c r="AP1500" s="170" t="str">
        <f t="shared" si="631"/>
        <v>●</v>
      </c>
      <c r="AQ1500" s="170" t="str">
        <f t="shared" si="629"/>
        <v>○</v>
      </c>
      <c r="AR1500" s="100" t="str">
        <f t="shared" si="629"/>
        <v>●</v>
      </c>
      <c r="AS1500" s="170" t="str">
        <f t="shared" si="629"/>
        <v>○</v>
      </c>
    </row>
    <row r="1501" spans="2:45" s="100" customFormat="1" ht="14.25" customHeight="1">
      <c r="B1501" s="102" t="s">
        <v>98</v>
      </c>
      <c r="C1501" s="106">
        <v>33</v>
      </c>
      <c r="D1501" s="107">
        <v>25</v>
      </c>
      <c r="E1501" s="107">
        <v>20</v>
      </c>
      <c r="F1501" s="107">
        <v>22</v>
      </c>
      <c r="G1501" s="107">
        <f>第2表01元データ!AJ44</f>
        <v>14</v>
      </c>
      <c r="H1501" s="107">
        <f t="shared" si="632"/>
        <v>-8</v>
      </c>
      <c r="I1501" s="108">
        <f t="shared" si="633"/>
        <v>-36.363636363636367</v>
      </c>
      <c r="J1501" s="102"/>
      <c r="K1501" s="114" t="s">
        <v>98</v>
      </c>
      <c r="L1501" s="115" t="s">
        <v>337</v>
      </c>
      <c r="M1501" s="116" t="s">
        <v>313</v>
      </c>
      <c r="N1501" s="116" t="s">
        <v>337</v>
      </c>
      <c r="O1501" s="116" t="s">
        <v>313</v>
      </c>
      <c r="P1501" s="107" t="str">
        <f>第2表01元データ!AK44</f>
        <v>-</v>
      </c>
      <c r="Q1501" s="107" t="str">
        <f t="shared" si="634"/>
        <v>-</v>
      </c>
      <c r="R1501" s="108" t="str">
        <f t="shared" si="635"/>
        <v>-</v>
      </c>
      <c r="S1501" s="108"/>
      <c r="T1501" s="100">
        <v>105</v>
      </c>
      <c r="W1501" s="100" t="s">
        <v>359</v>
      </c>
      <c r="X1501" s="100">
        <v>21</v>
      </c>
      <c r="Y1501" s="100">
        <v>33</v>
      </c>
      <c r="Z1501" s="100">
        <v>25</v>
      </c>
      <c r="AA1501" s="100">
        <v>20</v>
      </c>
      <c r="AC1501" s="100" t="s">
        <v>359</v>
      </c>
      <c r="AD1501" s="100" t="s">
        <v>313</v>
      </c>
      <c r="AE1501" s="100" t="s">
        <v>313</v>
      </c>
      <c r="AF1501" s="100" t="s">
        <v>313</v>
      </c>
      <c r="AG1501" s="100" t="s">
        <v>313</v>
      </c>
      <c r="AJ1501" s="100" t="str">
        <f t="shared" si="630"/>
        <v>●</v>
      </c>
      <c r="AK1501" s="100" t="str">
        <f t="shared" si="628"/>
        <v>●</v>
      </c>
      <c r="AL1501" s="100" t="str">
        <f t="shared" si="628"/>
        <v>●</v>
      </c>
      <c r="AM1501" s="100" t="str">
        <f t="shared" si="628"/>
        <v>●</v>
      </c>
      <c r="AP1501" s="170" t="str">
        <f t="shared" si="631"/>
        <v>●</v>
      </c>
      <c r="AQ1501" s="170" t="str">
        <f t="shared" si="629"/>
        <v>○</v>
      </c>
      <c r="AR1501" s="100" t="str">
        <f t="shared" si="629"/>
        <v>●</v>
      </c>
      <c r="AS1501" s="170" t="str">
        <f t="shared" si="629"/>
        <v>○</v>
      </c>
    </row>
    <row r="1502" spans="2:45" s="100" customFormat="1" ht="14.25" customHeight="1">
      <c r="B1502" s="102" t="s">
        <v>99</v>
      </c>
      <c r="C1502" s="106">
        <v>14</v>
      </c>
      <c r="D1502" s="107">
        <v>38</v>
      </c>
      <c r="E1502" s="107">
        <v>31</v>
      </c>
      <c r="F1502" s="107">
        <v>13</v>
      </c>
      <c r="G1502" s="107">
        <f>第2表01元データ!AJ45</f>
        <v>24</v>
      </c>
      <c r="H1502" s="107">
        <f t="shared" si="632"/>
        <v>11</v>
      </c>
      <c r="I1502" s="108">
        <f t="shared" si="633"/>
        <v>84.615384615384613</v>
      </c>
      <c r="J1502" s="102"/>
      <c r="K1502" s="114" t="s">
        <v>99</v>
      </c>
      <c r="L1502" s="115" t="s">
        <v>337</v>
      </c>
      <c r="M1502" s="116" t="s">
        <v>313</v>
      </c>
      <c r="N1502" s="116" t="s">
        <v>337</v>
      </c>
      <c r="O1502" s="116" t="s">
        <v>313</v>
      </c>
      <c r="P1502" s="107" t="str">
        <f>第2表01元データ!AK45</f>
        <v>-</v>
      </c>
      <c r="Q1502" s="107" t="str">
        <f t="shared" si="634"/>
        <v>-</v>
      </c>
      <c r="R1502" s="108" t="str">
        <f t="shared" si="635"/>
        <v>-</v>
      </c>
      <c r="S1502" s="108"/>
      <c r="T1502" s="100">
        <v>106</v>
      </c>
      <c r="W1502" s="100" t="s">
        <v>360</v>
      </c>
      <c r="X1502" s="100">
        <v>18</v>
      </c>
      <c r="Y1502" s="100">
        <v>14</v>
      </c>
      <c r="Z1502" s="100">
        <v>38</v>
      </c>
      <c r="AA1502" s="100">
        <v>31</v>
      </c>
      <c r="AC1502" s="100" t="s">
        <v>360</v>
      </c>
      <c r="AD1502" s="100" t="s">
        <v>313</v>
      </c>
      <c r="AE1502" s="100" t="s">
        <v>313</v>
      </c>
      <c r="AF1502" s="100" t="s">
        <v>313</v>
      </c>
      <c r="AG1502" s="100" t="s">
        <v>313</v>
      </c>
      <c r="AJ1502" s="100" t="str">
        <f t="shared" si="630"/>
        <v>●</v>
      </c>
      <c r="AK1502" s="100" t="str">
        <f t="shared" si="628"/>
        <v>●</v>
      </c>
      <c r="AL1502" s="100" t="str">
        <f t="shared" si="628"/>
        <v>●</v>
      </c>
      <c r="AM1502" s="100" t="str">
        <f t="shared" si="628"/>
        <v>●</v>
      </c>
      <c r="AP1502" s="170" t="str">
        <f t="shared" si="631"/>
        <v>●</v>
      </c>
      <c r="AQ1502" s="170" t="str">
        <f t="shared" si="629"/>
        <v>○</v>
      </c>
      <c r="AR1502" s="100" t="str">
        <f t="shared" si="629"/>
        <v>●</v>
      </c>
      <c r="AS1502" s="170" t="str">
        <f t="shared" si="629"/>
        <v>○</v>
      </c>
    </row>
    <row r="1503" spans="2:45" s="100" customFormat="1" ht="14.25" customHeight="1">
      <c r="B1503" s="102" t="s">
        <v>100</v>
      </c>
      <c r="C1503" s="106">
        <v>14</v>
      </c>
      <c r="D1503" s="107">
        <v>24</v>
      </c>
      <c r="E1503" s="107">
        <v>37</v>
      </c>
      <c r="F1503" s="107">
        <v>18</v>
      </c>
      <c r="G1503" s="107">
        <f>第2表01元データ!AJ46</f>
        <v>33</v>
      </c>
      <c r="H1503" s="107">
        <f t="shared" si="632"/>
        <v>15</v>
      </c>
      <c r="I1503" s="108">
        <f t="shared" si="633"/>
        <v>83.333333333333343</v>
      </c>
      <c r="J1503" s="102"/>
      <c r="K1503" s="114" t="s">
        <v>100</v>
      </c>
      <c r="L1503" s="115" t="s">
        <v>337</v>
      </c>
      <c r="M1503" s="116" t="s">
        <v>313</v>
      </c>
      <c r="N1503" s="116" t="s">
        <v>337</v>
      </c>
      <c r="O1503" s="116" t="s">
        <v>313</v>
      </c>
      <c r="P1503" s="107" t="str">
        <f>第2表01元データ!AK46</f>
        <v>-</v>
      </c>
      <c r="Q1503" s="107" t="str">
        <f t="shared" si="634"/>
        <v>-</v>
      </c>
      <c r="R1503" s="108" t="str">
        <f t="shared" si="635"/>
        <v>-</v>
      </c>
      <c r="S1503" s="108"/>
      <c r="T1503" s="100">
        <v>107</v>
      </c>
      <c r="W1503" s="100" t="s">
        <v>361</v>
      </c>
      <c r="X1503" s="100">
        <v>18</v>
      </c>
      <c r="Y1503" s="100">
        <v>14</v>
      </c>
      <c r="Z1503" s="100">
        <v>24</v>
      </c>
      <c r="AA1503" s="100">
        <v>37</v>
      </c>
      <c r="AC1503" s="100" t="s">
        <v>361</v>
      </c>
      <c r="AD1503" s="100" t="s">
        <v>313</v>
      </c>
      <c r="AE1503" s="100" t="s">
        <v>313</v>
      </c>
      <c r="AF1503" s="100" t="s">
        <v>313</v>
      </c>
      <c r="AG1503" s="100" t="s">
        <v>313</v>
      </c>
      <c r="AJ1503" s="100" t="str">
        <f t="shared" si="630"/>
        <v>●</v>
      </c>
      <c r="AK1503" s="100" t="str">
        <f t="shared" si="628"/>
        <v>●</v>
      </c>
      <c r="AL1503" s="100" t="str">
        <f t="shared" si="628"/>
        <v>●</v>
      </c>
      <c r="AM1503" s="100" t="str">
        <f t="shared" si="628"/>
        <v>●</v>
      </c>
      <c r="AP1503" s="170" t="str">
        <f t="shared" si="631"/>
        <v>●</v>
      </c>
      <c r="AQ1503" s="170" t="str">
        <f t="shared" si="629"/>
        <v>○</v>
      </c>
      <c r="AR1503" s="100" t="str">
        <f t="shared" si="629"/>
        <v>●</v>
      </c>
      <c r="AS1503" s="170" t="str">
        <f t="shared" si="629"/>
        <v>○</v>
      </c>
    </row>
    <row r="1504" spans="2:45" s="100" customFormat="1" ht="14.25" customHeight="1">
      <c r="B1504" s="102" t="s">
        <v>118</v>
      </c>
      <c r="C1504" s="106">
        <v>14</v>
      </c>
      <c r="D1504" s="107">
        <v>22</v>
      </c>
      <c r="E1504" s="107">
        <v>38</v>
      </c>
      <c r="F1504" s="107">
        <v>40</v>
      </c>
      <c r="G1504" s="107">
        <f>第2表01元データ!AJ47</f>
        <v>13</v>
      </c>
      <c r="H1504" s="107">
        <f t="shared" si="632"/>
        <v>-27</v>
      </c>
      <c r="I1504" s="108">
        <f t="shared" si="633"/>
        <v>-67.5</v>
      </c>
      <c r="J1504" s="102"/>
      <c r="K1504" s="114" t="s">
        <v>118</v>
      </c>
      <c r="L1504" s="115" t="s">
        <v>337</v>
      </c>
      <c r="M1504" s="116" t="s">
        <v>313</v>
      </c>
      <c r="N1504" s="116" t="s">
        <v>337</v>
      </c>
      <c r="O1504" s="116" t="s">
        <v>313</v>
      </c>
      <c r="P1504" s="107" t="str">
        <f>第2表01元データ!AK47</f>
        <v>-</v>
      </c>
      <c r="Q1504" s="107" t="str">
        <f t="shared" si="634"/>
        <v>-</v>
      </c>
      <c r="R1504" s="108" t="str">
        <f t="shared" si="635"/>
        <v>-</v>
      </c>
      <c r="S1504" s="108"/>
      <c r="T1504" s="100">
        <v>108</v>
      </c>
      <c r="W1504" s="100" t="s">
        <v>362</v>
      </c>
      <c r="X1504" s="100">
        <v>21</v>
      </c>
      <c r="Y1504" s="100">
        <v>14</v>
      </c>
      <c r="Z1504" s="100">
        <v>22</v>
      </c>
      <c r="AA1504" s="100">
        <v>38</v>
      </c>
      <c r="AC1504" s="100" t="s">
        <v>362</v>
      </c>
      <c r="AD1504" s="100" t="s">
        <v>313</v>
      </c>
      <c r="AE1504" s="100" t="s">
        <v>313</v>
      </c>
      <c r="AF1504" s="100" t="s">
        <v>313</v>
      </c>
      <c r="AG1504" s="100" t="s">
        <v>313</v>
      </c>
      <c r="AJ1504" s="100" t="str">
        <f t="shared" si="630"/>
        <v>●</v>
      </c>
      <c r="AK1504" s="100" t="str">
        <f t="shared" si="628"/>
        <v>●</v>
      </c>
      <c r="AL1504" s="100" t="str">
        <f t="shared" si="628"/>
        <v>●</v>
      </c>
      <c r="AM1504" s="100" t="str">
        <f t="shared" si="628"/>
        <v>●</v>
      </c>
      <c r="AP1504" s="170" t="str">
        <f t="shared" si="631"/>
        <v>●</v>
      </c>
      <c r="AQ1504" s="170" t="str">
        <f t="shared" si="629"/>
        <v>○</v>
      </c>
      <c r="AR1504" s="100" t="str">
        <f t="shared" si="629"/>
        <v>●</v>
      </c>
      <c r="AS1504" s="170" t="str">
        <f t="shared" si="629"/>
        <v>○</v>
      </c>
    </row>
    <row r="1505" spans="2:45" s="100" customFormat="1" ht="14.25" customHeight="1">
      <c r="B1505" s="102" t="s">
        <v>101</v>
      </c>
      <c r="C1505" s="106">
        <v>21</v>
      </c>
      <c r="D1505" s="107">
        <v>26</v>
      </c>
      <c r="E1505" s="107">
        <v>23</v>
      </c>
      <c r="F1505" s="107">
        <v>37</v>
      </c>
      <c r="G1505" s="107">
        <f>第2表01元データ!AJ48</f>
        <v>18</v>
      </c>
      <c r="H1505" s="107">
        <f t="shared" si="632"/>
        <v>-19</v>
      </c>
      <c r="I1505" s="108">
        <f t="shared" si="633"/>
        <v>-51.351351351351347</v>
      </c>
      <c r="J1505" s="102"/>
      <c r="K1505" s="114" t="s">
        <v>101</v>
      </c>
      <c r="L1505" s="115" t="s">
        <v>337</v>
      </c>
      <c r="M1505" s="116" t="s">
        <v>313</v>
      </c>
      <c r="N1505" s="116" t="s">
        <v>337</v>
      </c>
      <c r="O1505" s="116" t="s">
        <v>313</v>
      </c>
      <c r="P1505" s="107" t="str">
        <f>第2表01元データ!AK48</f>
        <v>-</v>
      </c>
      <c r="Q1505" s="107" t="str">
        <f t="shared" si="634"/>
        <v>-</v>
      </c>
      <c r="R1505" s="108" t="str">
        <f t="shared" si="635"/>
        <v>-</v>
      </c>
      <c r="S1505" s="108"/>
      <c r="T1505" s="100">
        <v>109</v>
      </c>
      <c r="W1505" s="100" t="s">
        <v>363</v>
      </c>
      <c r="X1505" s="100">
        <v>51</v>
      </c>
      <c r="Y1505" s="100">
        <v>21</v>
      </c>
      <c r="Z1505" s="100">
        <v>26</v>
      </c>
      <c r="AA1505" s="100">
        <v>23</v>
      </c>
      <c r="AC1505" s="100" t="s">
        <v>363</v>
      </c>
      <c r="AD1505" s="100" t="s">
        <v>313</v>
      </c>
      <c r="AE1505" s="100" t="s">
        <v>313</v>
      </c>
      <c r="AF1505" s="100" t="s">
        <v>313</v>
      </c>
      <c r="AG1505" s="100" t="s">
        <v>313</v>
      </c>
      <c r="AJ1505" s="100" t="str">
        <f t="shared" si="630"/>
        <v>●</v>
      </c>
      <c r="AK1505" s="100" t="str">
        <f t="shared" si="628"/>
        <v>●</v>
      </c>
      <c r="AL1505" s="100" t="str">
        <f>IF(E1505=Z1505,"○","●")</f>
        <v>●</v>
      </c>
      <c r="AM1505" s="100" t="str">
        <f t="shared" si="628"/>
        <v>●</v>
      </c>
      <c r="AP1505" s="170" t="str">
        <f t="shared" si="631"/>
        <v>●</v>
      </c>
      <c r="AQ1505" s="170" t="str">
        <f t="shared" si="629"/>
        <v>○</v>
      </c>
      <c r="AR1505" s="100" t="str">
        <f t="shared" si="629"/>
        <v>●</v>
      </c>
      <c r="AS1505" s="170" t="str">
        <f t="shared" si="629"/>
        <v>○</v>
      </c>
    </row>
    <row r="1506" spans="2:45" s="100" customFormat="1" ht="14.25" customHeight="1">
      <c r="B1506" s="102" t="s">
        <v>102</v>
      </c>
      <c r="C1506" s="106">
        <v>46</v>
      </c>
      <c r="D1506" s="107">
        <v>45</v>
      </c>
      <c r="E1506" s="107">
        <v>28</v>
      </c>
      <c r="F1506" s="107">
        <v>21</v>
      </c>
      <c r="G1506" s="107">
        <f>第2表01元データ!AJ49</f>
        <v>40</v>
      </c>
      <c r="H1506" s="107">
        <f t="shared" si="632"/>
        <v>19</v>
      </c>
      <c r="I1506" s="108">
        <f t="shared" si="633"/>
        <v>90.476190476190482</v>
      </c>
      <c r="J1506" s="102"/>
      <c r="K1506" s="114" t="s">
        <v>102</v>
      </c>
      <c r="L1506" s="115" t="s">
        <v>337</v>
      </c>
      <c r="M1506" s="116" t="s">
        <v>313</v>
      </c>
      <c r="N1506" s="116" t="s">
        <v>337</v>
      </c>
      <c r="O1506" s="116" t="s">
        <v>313</v>
      </c>
      <c r="P1506" s="107" t="str">
        <f>第2表01元データ!AK49</f>
        <v>-</v>
      </c>
      <c r="Q1506" s="107" t="str">
        <f t="shared" si="634"/>
        <v>-</v>
      </c>
      <c r="R1506" s="108" t="str">
        <f t="shared" si="635"/>
        <v>-</v>
      </c>
      <c r="S1506" s="108"/>
      <c r="T1506" s="100">
        <v>110</v>
      </c>
      <c r="W1506" s="99" t="s">
        <v>364</v>
      </c>
      <c r="X1506" s="99">
        <v>40</v>
      </c>
      <c r="Y1506" s="99">
        <v>46</v>
      </c>
      <c r="Z1506" s="99">
        <v>45</v>
      </c>
      <c r="AA1506" s="99">
        <v>28</v>
      </c>
      <c r="AB1506" s="99"/>
      <c r="AC1506" s="99" t="s">
        <v>364</v>
      </c>
      <c r="AD1506" s="99" t="s">
        <v>313</v>
      </c>
      <c r="AE1506" s="99" t="s">
        <v>313</v>
      </c>
      <c r="AF1506" s="99" t="s">
        <v>313</v>
      </c>
      <c r="AG1506" s="99" t="s">
        <v>313</v>
      </c>
      <c r="AJ1506" s="100" t="str">
        <f t="shared" si="630"/>
        <v>●</v>
      </c>
      <c r="AK1506" s="100" t="str">
        <f t="shared" si="628"/>
        <v>●</v>
      </c>
      <c r="AL1506" s="100" t="str">
        <f t="shared" si="628"/>
        <v>●</v>
      </c>
      <c r="AM1506" s="100" t="str">
        <f t="shared" si="628"/>
        <v>●</v>
      </c>
      <c r="AP1506" s="170" t="str">
        <f t="shared" si="631"/>
        <v>●</v>
      </c>
      <c r="AQ1506" s="170" t="str">
        <f t="shared" si="629"/>
        <v>○</v>
      </c>
      <c r="AR1506" s="100" t="str">
        <f t="shared" si="629"/>
        <v>●</v>
      </c>
      <c r="AS1506" s="170" t="str">
        <f t="shared" si="629"/>
        <v>○</v>
      </c>
    </row>
    <row r="1507" spans="2:45" s="100" customFormat="1" ht="14.25" customHeight="1">
      <c r="B1507" s="102" t="s">
        <v>103</v>
      </c>
      <c r="C1507" s="106">
        <v>38</v>
      </c>
      <c r="D1507" s="107">
        <v>43</v>
      </c>
      <c r="E1507" s="107">
        <v>48</v>
      </c>
      <c r="F1507" s="107">
        <v>29</v>
      </c>
      <c r="G1507" s="107">
        <f>第2表01元データ!AJ50</f>
        <v>32</v>
      </c>
      <c r="H1507" s="107">
        <f t="shared" si="632"/>
        <v>3</v>
      </c>
      <c r="I1507" s="108">
        <f t="shared" si="633"/>
        <v>10.344827586206897</v>
      </c>
      <c r="J1507" s="102"/>
      <c r="K1507" s="114" t="s">
        <v>103</v>
      </c>
      <c r="L1507" s="115" t="s">
        <v>337</v>
      </c>
      <c r="M1507" s="116" t="s">
        <v>313</v>
      </c>
      <c r="N1507" s="116" t="s">
        <v>337</v>
      </c>
      <c r="O1507" s="116" t="s">
        <v>313</v>
      </c>
      <c r="P1507" s="107" t="str">
        <f>第2表01元データ!AK50</f>
        <v>-</v>
      </c>
      <c r="Q1507" s="107" t="str">
        <f t="shared" si="634"/>
        <v>-</v>
      </c>
      <c r="R1507" s="108" t="str">
        <f t="shared" si="635"/>
        <v>-</v>
      </c>
      <c r="S1507" s="108"/>
      <c r="T1507" s="100">
        <v>111</v>
      </c>
      <c r="W1507" s="100" t="s">
        <v>365</v>
      </c>
      <c r="X1507" s="100">
        <v>29</v>
      </c>
      <c r="Y1507" s="100">
        <v>38</v>
      </c>
      <c r="Z1507" s="100">
        <v>43</v>
      </c>
      <c r="AA1507" s="100">
        <v>48</v>
      </c>
      <c r="AC1507" s="100" t="s">
        <v>365</v>
      </c>
      <c r="AD1507" s="100" t="s">
        <v>313</v>
      </c>
      <c r="AE1507" s="100" t="s">
        <v>313</v>
      </c>
      <c r="AF1507" s="100" t="s">
        <v>313</v>
      </c>
      <c r="AG1507" s="100" t="s">
        <v>313</v>
      </c>
      <c r="AJ1507" s="100" t="str">
        <f t="shared" si="630"/>
        <v>●</v>
      </c>
      <c r="AK1507" s="100" t="str">
        <f t="shared" si="628"/>
        <v>●</v>
      </c>
      <c r="AL1507" s="100" t="str">
        <f t="shared" si="628"/>
        <v>●</v>
      </c>
      <c r="AM1507" s="100" t="str">
        <f t="shared" si="628"/>
        <v>●</v>
      </c>
      <c r="AP1507" s="170" t="str">
        <f t="shared" si="631"/>
        <v>●</v>
      </c>
      <c r="AQ1507" s="170" t="str">
        <f t="shared" si="629"/>
        <v>○</v>
      </c>
      <c r="AR1507" s="100" t="str">
        <f t="shared" si="629"/>
        <v>●</v>
      </c>
      <c r="AS1507" s="170" t="str">
        <f t="shared" si="629"/>
        <v>○</v>
      </c>
    </row>
    <row r="1508" spans="2:45" s="100" customFormat="1" ht="14.25" customHeight="1">
      <c r="B1508" s="102" t="s">
        <v>104</v>
      </c>
      <c r="C1508" s="106">
        <v>27</v>
      </c>
      <c r="D1508" s="107">
        <v>39</v>
      </c>
      <c r="E1508" s="107">
        <v>45</v>
      </c>
      <c r="F1508" s="107">
        <v>44</v>
      </c>
      <c r="G1508" s="107">
        <f>第2表01元データ!AJ51</f>
        <v>26</v>
      </c>
      <c r="H1508" s="107">
        <f t="shared" si="632"/>
        <v>-18</v>
      </c>
      <c r="I1508" s="108">
        <f t="shared" si="633"/>
        <v>-40.909090909090914</v>
      </c>
      <c r="J1508" s="102"/>
      <c r="K1508" s="114" t="s">
        <v>104</v>
      </c>
      <c r="L1508" s="115" t="s">
        <v>337</v>
      </c>
      <c r="M1508" s="116" t="s">
        <v>313</v>
      </c>
      <c r="N1508" s="116" t="s">
        <v>337</v>
      </c>
      <c r="O1508" s="116" t="s">
        <v>313</v>
      </c>
      <c r="P1508" s="107" t="str">
        <f>第2表01元データ!AK51</f>
        <v>-</v>
      </c>
      <c r="Q1508" s="107" t="str">
        <f t="shared" si="634"/>
        <v>-</v>
      </c>
      <c r="R1508" s="108" t="str">
        <f t="shared" si="635"/>
        <v>-</v>
      </c>
      <c r="S1508" s="108"/>
      <c r="T1508" s="100">
        <v>112</v>
      </c>
      <c r="W1508" s="100" t="s">
        <v>366</v>
      </c>
      <c r="X1508" s="100">
        <v>30</v>
      </c>
      <c r="Y1508" s="100">
        <v>27</v>
      </c>
      <c r="Z1508" s="100">
        <v>39</v>
      </c>
      <c r="AA1508" s="100">
        <v>45</v>
      </c>
      <c r="AC1508" s="100" t="s">
        <v>366</v>
      </c>
      <c r="AD1508" s="100" t="s">
        <v>313</v>
      </c>
      <c r="AE1508" s="100" t="s">
        <v>313</v>
      </c>
      <c r="AF1508" s="100" t="s">
        <v>313</v>
      </c>
      <c r="AG1508" s="100" t="s">
        <v>313</v>
      </c>
      <c r="AJ1508" s="100" t="str">
        <f t="shared" si="630"/>
        <v>●</v>
      </c>
      <c r="AK1508" s="100" t="str">
        <f t="shared" si="628"/>
        <v>●</v>
      </c>
      <c r="AL1508" s="100" t="str">
        <f t="shared" si="628"/>
        <v>●</v>
      </c>
      <c r="AM1508" s="100" t="str">
        <f t="shared" si="628"/>
        <v>●</v>
      </c>
      <c r="AP1508" s="170" t="str">
        <f t="shared" si="631"/>
        <v>●</v>
      </c>
      <c r="AQ1508" s="170" t="str">
        <f t="shared" si="629"/>
        <v>○</v>
      </c>
      <c r="AR1508" s="100" t="str">
        <f t="shared" si="629"/>
        <v>●</v>
      </c>
      <c r="AS1508" s="170" t="str">
        <f t="shared" si="629"/>
        <v>○</v>
      </c>
    </row>
    <row r="1509" spans="2:45" s="100" customFormat="1" ht="14.25" customHeight="1">
      <c r="B1509" s="102" t="s">
        <v>105</v>
      </c>
      <c r="C1509" s="106">
        <v>22</v>
      </c>
      <c r="D1509" s="107">
        <v>30</v>
      </c>
      <c r="E1509" s="107">
        <v>49</v>
      </c>
      <c r="F1509" s="107">
        <v>44</v>
      </c>
      <c r="G1509" s="107">
        <f>第2表01元データ!AJ52</f>
        <v>38</v>
      </c>
      <c r="H1509" s="107">
        <f t="shared" si="632"/>
        <v>-6</v>
      </c>
      <c r="I1509" s="108">
        <f t="shared" si="633"/>
        <v>-13.636363636363635</v>
      </c>
      <c r="J1509" s="102"/>
      <c r="K1509" s="114" t="s">
        <v>105</v>
      </c>
      <c r="L1509" s="115" t="s">
        <v>337</v>
      </c>
      <c r="M1509" s="116" t="s">
        <v>313</v>
      </c>
      <c r="N1509" s="116" t="s">
        <v>337</v>
      </c>
      <c r="O1509" s="116" t="s">
        <v>313</v>
      </c>
      <c r="P1509" s="107" t="str">
        <f>第2表01元データ!AK52</f>
        <v>-</v>
      </c>
      <c r="Q1509" s="107" t="str">
        <f t="shared" si="634"/>
        <v>-</v>
      </c>
      <c r="R1509" s="108" t="str">
        <f t="shared" si="635"/>
        <v>-</v>
      </c>
      <c r="S1509" s="108"/>
      <c r="T1509" s="100">
        <v>113</v>
      </c>
      <c r="W1509" s="100" t="s">
        <v>367</v>
      </c>
      <c r="X1509" s="100">
        <v>37</v>
      </c>
      <c r="Y1509" s="100">
        <v>22</v>
      </c>
      <c r="Z1509" s="100">
        <v>30</v>
      </c>
      <c r="AA1509" s="100">
        <v>49</v>
      </c>
      <c r="AC1509" s="100" t="s">
        <v>367</v>
      </c>
      <c r="AD1509" s="100" t="s">
        <v>313</v>
      </c>
      <c r="AE1509" s="100" t="s">
        <v>313</v>
      </c>
      <c r="AF1509" s="100" t="s">
        <v>313</v>
      </c>
      <c r="AG1509" s="100" t="s">
        <v>313</v>
      </c>
      <c r="AJ1509" s="100" t="str">
        <f t="shared" si="630"/>
        <v>●</v>
      </c>
      <c r="AK1509" s="100" t="str">
        <f t="shared" si="628"/>
        <v>●</v>
      </c>
      <c r="AL1509" s="100" t="str">
        <f t="shared" si="628"/>
        <v>●</v>
      </c>
      <c r="AM1509" s="100" t="str">
        <f t="shared" si="628"/>
        <v>●</v>
      </c>
      <c r="AP1509" s="170" t="str">
        <f t="shared" si="631"/>
        <v>●</v>
      </c>
      <c r="AQ1509" s="170" t="str">
        <f t="shared" si="629"/>
        <v>○</v>
      </c>
      <c r="AR1509" s="100" t="str">
        <f t="shared" si="629"/>
        <v>●</v>
      </c>
      <c r="AS1509" s="170" t="str">
        <f t="shared" si="629"/>
        <v>○</v>
      </c>
    </row>
    <row r="1510" spans="2:45" s="100" customFormat="1" ht="14.25" customHeight="1">
      <c r="B1510" s="102" t="s">
        <v>106</v>
      </c>
      <c r="C1510" s="106">
        <v>28</v>
      </c>
      <c r="D1510" s="107">
        <v>24</v>
      </c>
      <c r="E1510" s="107">
        <v>34</v>
      </c>
      <c r="F1510" s="107">
        <v>50</v>
      </c>
      <c r="G1510" s="107">
        <f>第2表01元データ!AJ53</f>
        <v>47</v>
      </c>
      <c r="H1510" s="107">
        <f t="shared" si="632"/>
        <v>-3</v>
      </c>
      <c r="I1510" s="108">
        <f t="shared" si="633"/>
        <v>-6</v>
      </c>
      <c r="J1510" s="102"/>
      <c r="K1510" s="114" t="s">
        <v>106</v>
      </c>
      <c r="L1510" s="115" t="s">
        <v>337</v>
      </c>
      <c r="M1510" s="116" t="s">
        <v>313</v>
      </c>
      <c r="N1510" s="116" t="s">
        <v>337</v>
      </c>
      <c r="O1510" s="116" t="s">
        <v>313</v>
      </c>
      <c r="P1510" s="107" t="str">
        <f>第2表01元データ!AK53</f>
        <v>-</v>
      </c>
      <c r="Q1510" s="107" t="str">
        <f t="shared" si="634"/>
        <v>-</v>
      </c>
      <c r="R1510" s="108" t="str">
        <f t="shared" si="635"/>
        <v>-</v>
      </c>
      <c r="S1510" s="108"/>
      <c r="T1510" s="100">
        <v>114</v>
      </c>
      <c r="W1510" s="100" t="s">
        <v>368</v>
      </c>
      <c r="X1510" s="100">
        <v>21</v>
      </c>
      <c r="Y1510" s="100">
        <v>28</v>
      </c>
      <c r="Z1510" s="100">
        <v>24</v>
      </c>
      <c r="AA1510" s="100">
        <v>34</v>
      </c>
      <c r="AC1510" s="100" t="s">
        <v>368</v>
      </c>
      <c r="AD1510" s="100" t="s">
        <v>313</v>
      </c>
      <c r="AE1510" s="100" t="s">
        <v>313</v>
      </c>
      <c r="AF1510" s="100" t="s">
        <v>313</v>
      </c>
      <c r="AG1510" s="100" t="s">
        <v>313</v>
      </c>
      <c r="AJ1510" s="100" t="str">
        <f t="shared" si="630"/>
        <v>●</v>
      </c>
      <c r="AK1510" s="100" t="str">
        <f t="shared" si="628"/>
        <v>●</v>
      </c>
      <c r="AL1510" s="100" t="str">
        <f t="shared" si="628"/>
        <v>●</v>
      </c>
      <c r="AM1510" s="100" t="str">
        <f t="shared" si="628"/>
        <v>●</v>
      </c>
      <c r="AP1510" s="170" t="str">
        <f t="shared" si="631"/>
        <v>●</v>
      </c>
      <c r="AQ1510" s="170" t="str">
        <f t="shared" si="629"/>
        <v>○</v>
      </c>
      <c r="AR1510" s="100" t="str">
        <f t="shared" si="629"/>
        <v>●</v>
      </c>
      <c r="AS1510" s="170" t="str">
        <f t="shared" si="629"/>
        <v>○</v>
      </c>
    </row>
    <row r="1511" spans="2:45" s="100" customFormat="1" ht="14.25" customHeight="1">
      <c r="B1511" s="102" t="s">
        <v>107</v>
      </c>
      <c r="C1511" s="106">
        <v>13</v>
      </c>
      <c r="D1511" s="107">
        <v>28</v>
      </c>
      <c r="E1511" s="107">
        <v>21</v>
      </c>
      <c r="F1511" s="107">
        <v>31</v>
      </c>
      <c r="G1511" s="107">
        <f>第2表01元データ!AJ54</f>
        <v>36</v>
      </c>
      <c r="H1511" s="107">
        <f t="shared" si="632"/>
        <v>5</v>
      </c>
      <c r="I1511" s="108">
        <f t="shared" si="633"/>
        <v>16.129032258064516</v>
      </c>
      <c r="J1511" s="102"/>
      <c r="K1511" s="114" t="s">
        <v>107</v>
      </c>
      <c r="L1511" s="115" t="s">
        <v>337</v>
      </c>
      <c r="M1511" s="116" t="s">
        <v>313</v>
      </c>
      <c r="N1511" s="116" t="s">
        <v>337</v>
      </c>
      <c r="O1511" s="116" t="s">
        <v>313</v>
      </c>
      <c r="P1511" s="107" t="str">
        <f>第2表01元データ!AK54</f>
        <v>-</v>
      </c>
      <c r="Q1511" s="107" t="str">
        <f t="shared" si="634"/>
        <v>-</v>
      </c>
      <c r="R1511" s="108" t="str">
        <f t="shared" si="635"/>
        <v>-</v>
      </c>
      <c r="S1511" s="108"/>
      <c r="T1511" s="100">
        <v>115</v>
      </c>
      <c r="W1511" s="100" t="s">
        <v>369</v>
      </c>
      <c r="X1511" s="100">
        <v>35</v>
      </c>
      <c r="Y1511" s="100">
        <v>13</v>
      </c>
      <c r="Z1511" s="100">
        <v>28</v>
      </c>
      <c r="AA1511" s="100">
        <v>21</v>
      </c>
      <c r="AC1511" s="100" t="s">
        <v>369</v>
      </c>
      <c r="AD1511" s="100" t="s">
        <v>313</v>
      </c>
      <c r="AE1511" s="100" t="s">
        <v>313</v>
      </c>
      <c r="AF1511" s="100" t="s">
        <v>313</v>
      </c>
      <c r="AG1511" s="100" t="s">
        <v>313</v>
      </c>
      <c r="AJ1511" s="100" t="str">
        <f t="shared" si="630"/>
        <v>●</v>
      </c>
      <c r="AK1511" s="100" t="str">
        <f t="shared" si="628"/>
        <v>●</v>
      </c>
      <c r="AL1511" s="100" t="str">
        <f t="shared" si="628"/>
        <v>●</v>
      </c>
      <c r="AM1511" s="100" t="str">
        <f t="shared" si="628"/>
        <v>●</v>
      </c>
      <c r="AP1511" s="170" t="str">
        <f t="shared" si="631"/>
        <v>●</v>
      </c>
      <c r="AQ1511" s="170" t="str">
        <f t="shared" si="629"/>
        <v>○</v>
      </c>
      <c r="AR1511" s="100" t="str">
        <f t="shared" si="629"/>
        <v>●</v>
      </c>
      <c r="AS1511" s="170" t="str">
        <f t="shared" si="629"/>
        <v>○</v>
      </c>
    </row>
    <row r="1512" spans="2:45" s="100" customFormat="1" ht="14.25" customHeight="1">
      <c r="B1512" s="102" t="s">
        <v>108</v>
      </c>
      <c r="C1512" s="106">
        <v>30</v>
      </c>
      <c r="D1512" s="107">
        <v>12</v>
      </c>
      <c r="E1512" s="107">
        <v>25</v>
      </c>
      <c r="F1512" s="107">
        <v>18</v>
      </c>
      <c r="G1512" s="107">
        <f>第2表01元データ!AJ55</f>
        <v>39</v>
      </c>
      <c r="H1512" s="107">
        <f t="shared" si="632"/>
        <v>21</v>
      </c>
      <c r="I1512" s="108">
        <f t="shared" si="633"/>
        <v>116.66666666666667</v>
      </c>
      <c r="J1512" s="102"/>
      <c r="K1512" s="114" t="s">
        <v>108</v>
      </c>
      <c r="L1512" s="115" t="s">
        <v>337</v>
      </c>
      <c r="M1512" s="116" t="s">
        <v>313</v>
      </c>
      <c r="N1512" s="116" t="s">
        <v>337</v>
      </c>
      <c r="O1512" s="116" t="s">
        <v>313</v>
      </c>
      <c r="P1512" s="107" t="str">
        <f>第2表01元データ!AK55</f>
        <v>-</v>
      </c>
      <c r="Q1512" s="107" t="str">
        <f t="shared" si="634"/>
        <v>-</v>
      </c>
      <c r="R1512" s="108" t="str">
        <f t="shared" si="635"/>
        <v>-</v>
      </c>
      <c r="S1512" s="108"/>
      <c r="T1512" s="100">
        <v>116</v>
      </c>
      <c r="W1512" s="100" t="s">
        <v>370</v>
      </c>
      <c r="X1512" s="100">
        <v>18</v>
      </c>
      <c r="Y1512" s="100">
        <v>30</v>
      </c>
      <c r="Z1512" s="100">
        <v>12</v>
      </c>
      <c r="AA1512" s="100">
        <v>25</v>
      </c>
      <c r="AC1512" s="100" t="s">
        <v>370</v>
      </c>
      <c r="AD1512" s="100">
        <v>1</v>
      </c>
      <c r="AE1512" s="100" t="s">
        <v>313</v>
      </c>
      <c r="AF1512" s="100" t="s">
        <v>313</v>
      </c>
      <c r="AG1512" s="100" t="s">
        <v>313</v>
      </c>
      <c r="AJ1512" s="100" t="str">
        <f t="shared" si="630"/>
        <v>●</v>
      </c>
      <c r="AK1512" s="100" t="str">
        <f t="shared" si="628"/>
        <v>●</v>
      </c>
      <c r="AL1512" s="100" t="str">
        <f t="shared" si="628"/>
        <v>●</v>
      </c>
      <c r="AM1512" s="100" t="str">
        <f t="shared" si="628"/>
        <v>●</v>
      </c>
      <c r="AP1512" s="170" t="str">
        <f t="shared" si="631"/>
        <v>●</v>
      </c>
      <c r="AQ1512" s="170" t="str">
        <f t="shared" si="629"/>
        <v>○</v>
      </c>
      <c r="AR1512" s="100" t="str">
        <f t="shared" si="629"/>
        <v>●</v>
      </c>
      <c r="AS1512" s="170" t="str">
        <f t="shared" si="629"/>
        <v>○</v>
      </c>
    </row>
    <row r="1513" spans="2:45" s="100" customFormat="1" ht="14.25" customHeight="1">
      <c r="B1513" s="102" t="s">
        <v>109</v>
      </c>
      <c r="C1513" s="106">
        <v>9</v>
      </c>
      <c r="D1513" s="107">
        <v>20</v>
      </c>
      <c r="E1513" s="107">
        <v>7</v>
      </c>
      <c r="F1513" s="107">
        <v>19</v>
      </c>
      <c r="G1513" s="107">
        <f>第2表01元データ!AJ56</f>
        <v>19</v>
      </c>
      <c r="H1513" s="107">
        <f t="shared" si="632"/>
        <v>0</v>
      </c>
      <c r="I1513" s="108">
        <f t="shared" si="633"/>
        <v>0</v>
      </c>
      <c r="J1513" s="102"/>
      <c r="K1513" s="114" t="s">
        <v>109</v>
      </c>
      <c r="L1513" s="115" t="s">
        <v>337</v>
      </c>
      <c r="M1513" s="116" t="s">
        <v>313</v>
      </c>
      <c r="N1513" s="116" t="s">
        <v>337</v>
      </c>
      <c r="O1513" s="116" t="s">
        <v>313</v>
      </c>
      <c r="P1513" s="107" t="str">
        <f>第2表01元データ!AK56</f>
        <v>-</v>
      </c>
      <c r="Q1513" s="107" t="str">
        <f t="shared" si="634"/>
        <v>-</v>
      </c>
      <c r="R1513" s="108" t="str">
        <f t="shared" si="635"/>
        <v>-</v>
      </c>
      <c r="S1513" s="108"/>
      <c r="T1513" s="100">
        <v>117</v>
      </c>
      <c r="W1513" s="100" t="s">
        <v>371</v>
      </c>
      <c r="X1513" s="100">
        <v>8</v>
      </c>
      <c r="Y1513" s="100">
        <v>9</v>
      </c>
      <c r="Z1513" s="100">
        <v>20</v>
      </c>
      <c r="AA1513" s="100">
        <v>7</v>
      </c>
      <c r="AC1513" s="100" t="s">
        <v>371</v>
      </c>
      <c r="AD1513" s="100" t="s">
        <v>313</v>
      </c>
      <c r="AE1513" s="100">
        <v>1</v>
      </c>
      <c r="AF1513" s="100" t="s">
        <v>313</v>
      </c>
      <c r="AG1513" s="100" t="s">
        <v>313</v>
      </c>
      <c r="AJ1513" s="100" t="str">
        <f t="shared" si="630"/>
        <v>●</v>
      </c>
      <c r="AK1513" s="100" t="str">
        <f t="shared" si="628"/>
        <v>●</v>
      </c>
      <c r="AL1513" s="100" t="str">
        <f t="shared" si="628"/>
        <v>●</v>
      </c>
      <c r="AM1513" s="100" t="str">
        <f t="shared" si="628"/>
        <v>●</v>
      </c>
      <c r="AP1513" s="170" t="str">
        <f t="shared" si="631"/>
        <v>●</v>
      </c>
      <c r="AQ1513" s="170" t="str">
        <f t="shared" si="629"/>
        <v>●</v>
      </c>
      <c r="AR1513" s="100" t="str">
        <f t="shared" si="629"/>
        <v>●</v>
      </c>
      <c r="AS1513" s="170" t="str">
        <f t="shared" si="629"/>
        <v>○</v>
      </c>
    </row>
    <row r="1514" spans="2:45" s="100" customFormat="1" ht="14.25" customHeight="1">
      <c r="B1514" s="102" t="s">
        <v>110</v>
      </c>
      <c r="C1514" s="106">
        <v>5</v>
      </c>
      <c r="D1514" s="107">
        <v>7</v>
      </c>
      <c r="E1514" s="107">
        <v>10</v>
      </c>
      <c r="F1514" s="107">
        <v>6</v>
      </c>
      <c r="G1514" s="107">
        <f>第2表01元データ!AJ57</f>
        <v>10</v>
      </c>
      <c r="H1514" s="107">
        <f t="shared" si="632"/>
        <v>4</v>
      </c>
      <c r="I1514" s="108">
        <f t="shared" si="633"/>
        <v>66.666666666666657</v>
      </c>
      <c r="J1514" s="102"/>
      <c r="K1514" s="114" t="s">
        <v>110</v>
      </c>
      <c r="L1514" s="115" t="s">
        <v>337</v>
      </c>
      <c r="M1514" s="116" t="s">
        <v>313</v>
      </c>
      <c r="N1514" s="116" t="s">
        <v>337</v>
      </c>
      <c r="O1514" s="116" t="s">
        <v>313</v>
      </c>
      <c r="P1514" s="107" t="str">
        <f>第2表01元データ!AK57</f>
        <v>-</v>
      </c>
      <c r="Q1514" s="107" t="str">
        <f t="shared" si="634"/>
        <v>-</v>
      </c>
      <c r="R1514" s="108" t="str">
        <f t="shared" si="635"/>
        <v>-</v>
      </c>
      <c r="S1514" s="108"/>
      <c r="T1514" s="100">
        <v>118</v>
      </c>
      <c r="W1514" s="100" t="s">
        <v>378</v>
      </c>
      <c r="X1514" s="100">
        <v>6</v>
      </c>
      <c r="Y1514" s="100">
        <v>5</v>
      </c>
      <c r="Z1514" s="100">
        <v>7</v>
      </c>
      <c r="AA1514" s="100">
        <v>10</v>
      </c>
      <c r="AC1514" s="100" t="s">
        <v>378</v>
      </c>
      <c r="AD1514" s="100" t="s">
        <v>313</v>
      </c>
      <c r="AE1514" s="100" t="s">
        <v>313</v>
      </c>
      <c r="AF1514" s="100" t="s">
        <v>313</v>
      </c>
      <c r="AG1514" s="100" t="s">
        <v>313</v>
      </c>
      <c r="AJ1514" s="100" t="str">
        <f t="shared" si="630"/>
        <v>●</v>
      </c>
      <c r="AK1514" s="100" t="str">
        <f t="shared" si="628"/>
        <v>●</v>
      </c>
      <c r="AL1514" s="100" t="str">
        <f t="shared" si="628"/>
        <v>●</v>
      </c>
      <c r="AM1514" s="100" t="str">
        <f t="shared" si="628"/>
        <v>●</v>
      </c>
      <c r="AP1514" s="170" t="str">
        <f t="shared" si="631"/>
        <v>●</v>
      </c>
      <c r="AQ1514" s="170" t="str">
        <f t="shared" si="629"/>
        <v>○</v>
      </c>
      <c r="AR1514" s="100" t="str">
        <f t="shared" si="629"/>
        <v>●</v>
      </c>
      <c r="AS1514" s="170" t="str">
        <f t="shared" si="629"/>
        <v>○</v>
      </c>
    </row>
    <row r="1515" spans="2:45" s="100" customFormat="1" ht="14.25" customHeight="1">
      <c r="B1515" s="119" t="s">
        <v>111</v>
      </c>
      <c r="C1515" s="120" t="s">
        <v>313</v>
      </c>
      <c r="D1515" s="116" t="s">
        <v>313</v>
      </c>
      <c r="E1515" s="116" t="s">
        <v>313</v>
      </c>
      <c r="F1515" s="116" t="s">
        <v>313</v>
      </c>
      <c r="G1515" s="107">
        <f>第2表01元データ!AJ58</f>
        <v>3</v>
      </c>
      <c r="H1515" s="107"/>
      <c r="I1515" s="108"/>
      <c r="K1515" s="119" t="s">
        <v>111</v>
      </c>
      <c r="L1515" s="120" t="s">
        <v>313</v>
      </c>
      <c r="M1515" s="116" t="s">
        <v>313</v>
      </c>
      <c r="N1515" s="116" t="s">
        <v>313</v>
      </c>
      <c r="O1515" s="116" t="s">
        <v>313</v>
      </c>
      <c r="P1515" s="107" t="str">
        <f>第2表01元データ!AK58</f>
        <v>-</v>
      </c>
      <c r="Q1515" s="107"/>
      <c r="R1515" s="108"/>
      <c r="T1515" s="100">
        <v>119</v>
      </c>
    </row>
    <row r="1516" spans="2:45" s="100" customFormat="1" ht="14.25" customHeight="1">
      <c r="G1516" s="168"/>
      <c r="P1516" s="168"/>
    </row>
    <row r="1517" spans="2:45" s="100" customFormat="1" ht="14.25" customHeight="1">
      <c r="G1517" s="168"/>
      <c r="P1517" s="168"/>
    </row>
    <row r="1518" spans="2:45" s="99" customFormat="1" ht="14.25" customHeight="1">
      <c r="B1518" s="99" t="s">
        <v>266</v>
      </c>
      <c r="K1518" s="99" t="str">
        <f>LEFT(K1458,LEN(K1458)-2)&amp;+"女"</f>
        <v>有幌町・女</v>
      </c>
      <c r="W1518" s="100"/>
      <c r="X1518" s="100"/>
      <c r="Y1518" s="100"/>
      <c r="Z1518" s="100"/>
      <c r="AA1518" s="100"/>
      <c r="AB1518" s="100"/>
      <c r="AC1518" s="100"/>
      <c r="AD1518" s="100"/>
      <c r="AE1518" s="100"/>
      <c r="AF1518" s="100"/>
      <c r="AG1518" s="100"/>
    </row>
    <row r="1519" spans="2:45" s="100" customFormat="1" ht="14.25" customHeight="1">
      <c r="B1519" s="583" t="s">
        <v>335</v>
      </c>
      <c r="C1519" s="101"/>
      <c r="D1519" s="101"/>
      <c r="E1519" s="101"/>
      <c r="F1519" s="101"/>
      <c r="G1519" s="135"/>
      <c r="H1519" s="131"/>
      <c r="I1519" s="131"/>
      <c r="J1519" s="102"/>
      <c r="K1519" s="583" t="s">
        <v>335</v>
      </c>
      <c r="L1519" s="101"/>
      <c r="M1519" s="101"/>
      <c r="N1519" s="101"/>
      <c r="O1519" s="101"/>
      <c r="P1519" s="135"/>
      <c r="Q1519" s="131"/>
      <c r="R1519" s="131"/>
      <c r="S1519" s="103"/>
    </row>
    <row r="1520" spans="2:45" s="100" customFormat="1" ht="14.25" customHeight="1">
      <c r="B1520" s="584"/>
      <c r="C1520" s="130" t="str">
        <f>$C$4</f>
        <v>平成7年</v>
      </c>
      <c r="D1520" s="130" t="str">
        <f>$D$4</f>
        <v>平成12年</v>
      </c>
      <c r="E1520" s="130" t="str">
        <f>$E$4</f>
        <v>平成17年</v>
      </c>
      <c r="F1520" s="130" t="str">
        <f>$F$4</f>
        <v>平成22年</v>
      </c>
      <c r="G1520" s="130" t="s">
        <v>410</v>
      </c>
      <c r="H1520" s="133" t="str">
        <f>$H$4</f>
        <v>対平成</v>
      </c>
      <c r="I1520" s="134" t="str">
        <f>$I$4</f>
        <v>22年</v>
      </c>
      <c r="J1520" s="102"/>
      <c r="K1520" s="584"/>
      <c r="L1520" s="130" t="str">
        <f>$C$4</f>
        <v>平成7年</v>
      </c>
      <c r="M1520" s="130" t="str">
        <f>$D$4</f>
        <v>平成12年</v>
      </c>
      <c r="N1520" s="130" t="str">
        <f>$E$4</f>
        <v>平成17年</v>
      </c>
      <c r="O1520" s="130" t="str">
        <f>$F$4</f>
        <v>平成22年</v>
      </c>
      <c r="P1520" s="130" t="s">
        <v>410</v>
      </c>
      <c r="Q1520" s="133" t="str">
        <f>$H$4</f>
        <v>対平成</v>
      </c>
      <c r="R1520" s="134" t="str">
        <f>$I$4</f>
        <v>22年</v>
      </c>
      <c r="S1520" s="103"/>
    </row>
    <row r="1521" spans="2:45" s="100" customFormat="1" ht="14.25" customHeight="1">
      <c r="B1521" s="585"/>
      <c r="C1521" s="104"/>
      <c r="D1521" s="104"/>
      <c r="E1521" s="104"/>
      <c r="F1521" s="104"/>
      <c r="G1521" s="104"/>
      <c r="H1521" s="132" t="s">
        <v>88</v>
      </c>
      <c r="I1521" s="133" t="s">
        <v>398</v>
      </c>
      <c r="J1521" s="102"/>
      <c r="K1521" s="585"/>
      <c r="L1521" s="104"/>
      <c r="M1521" s="104"/>
      <c r="N1521" s="104"/>
      <c r="O1521" s="104"/>
      <c r="P1521" s="104"/>
      <c r="Q1521" s="132" t="s">
        <v>88</v>
      </c>
      <c r="R1521" s="133" t="s">
        <v>398</v>
      </c>
      <c r="S1521" s="103"/>
    </row>
    <row r="1522" spans="2:45" s="199" customFormat="1" ht="14.25" customHeight="1">
      <c r="B1522" s="200" t="s">
        <v>90</v>
      </c>
      <c r="C1522" s="198">
        <v>514</v>
      </c>
      <c r="D1522" s="194">
        <v>635</v>
      </c>
      <c r="E1522" s="194">
        <v>660</v>
      </c>
      <c r="F1522" s="194">
        <v>609</v>
      </c>
      <c r="G1522" s="194">
        <f>IF(COUNTIF(G1527:G1545,"x"),"x",IF(SUM(G1527:G1545)=0,"-",SUM(G1527:G1545)))</f>
        <v>556</v>
      </c>
      <c r="H1522" s="193">
        <f t="shared" ref="H1522:H1525" si="636">IF(G1522="x","x",IF(AND(G1522="-",F1522="-"),"-",IF(AND(G1522="-",F1522&gt;0),F1522*-1,IF(AND(G1522&gt;0,F1522="-"),G1522,G1522-F1522))))</f>
        <v>-53</v>
      </c>
      <c r="I1522" s="195">
        <f t="shared" ref="I1522:I1525" si="637">IF(H1522="x","x",IF(H1522="-","-",IF(AND(F1522="-",G1522&gt;0),"皆増",IF(AND(F1522&gt;0,G1522="-"),"皆減",H1522/F1522*100))))</f>
        <v>-8.7027914614121507</v>
      </c>
      <c r="J1522" s="196"/>
      <c r="K1522" s="197" t="s">
        <v>90</v>
      </c>
      <c r="L1522" s="206" t="s">
        <v>408</v>
      </c>
      <c r="M1522" s="205" t="s">
        <v>408</v>
      </c>
      <c r="N1522" s="205" t="s">
        <v>408</v>
      </c>
      <c r="O1522" s="205" t="s">
        <v>313</v>
      </c>
      <c r="P1522" s="194" t="str">
        <f>IF(COUNTIF(P1527:P1545,"x"),"x",IF(SUM(P1527:P1545)=0,"-",SUM(P1527:P1545)))</f>
        <v>-</v>
      </c>
      <c r="Q1522" s="193" t="str">
        <f t="shared" ref="Q1522:Q1525" si="638">IF(P1522="x","x",IF(AND(P1522="-",O1522="-"),"-",IF(AND(P1522="-",O1522&gt;0),O1522*-1,IF(AND(P1522&gt;0,O1522="-"),P1522,P1522-O1522))))</f>
        <v>-</v>
      </c>
      <c r="R1522" s="195" t="str">
        <f t="shared" ref="R1522:R1525" si="639">IF(Q1522="x","x",IF(Q1522="-","-",IF(AND(O1522="-",P1522&gt;0),"皆増",IF(AND(O1522&gt;0,P1522="-"),"皆減",Q1522/O1522*100))))</f>
        <v>-</v>
      </c>
      <c r="S1522" s="195"/>
      <c r="W1522" s="199" t="s">
        <v>373</v>
      </c>
      <c r="X1522" s="199">
        <v>601</v>
      </c>
      <c r="Y1522" s="199">
        <v>514</v>
      </c>
      <c r="Z1522" s="199">
        <v>635</v>
      </c>
      <c r="AA1522" s="199">
        <v>660</v>
      </c>
      <c r="AC1522" s="199" t="s">
        <v>373</v>
      </c>
      <c r="AD1522" s="199">
        <v>1</v>
      </c>
      <c r="AE1522" s="199">
        <v>1</v>
      </c>
      <c r="AF1522" s="199" t="s">
        <v>313</v>
      </c>
      <c r="AG1522" s="199" t="s">
        <v>313</v>
      </c>
      <c r="AJ1522" s="199" t="str">
        <f>IF(C1522=X1522,"○","●")</f>
        <v>●</v>
      </c>
      <c r="AK1522" s="199" t="str">
        <f t="shared" ref="AK1522:AM1544" si="640">IF(D1522=Y1522,"○","●")</f>
        <v>●</v>
      </c>
      <c r="AL1522" s="199" t="str">
        <f t="shared" si="640"/>
        <v>●</v>
      </c>
      <c r="AM1522" s="199" t="str">
        <f t="shared" si="640"/>
        <v>●</v>
      </c>
      <c r="AP1522" s="204" t="str">
        <f>IF(L1522=AD1522,"○","●")</f>
        <v>●</v>
      </c>
      <c r="AQ1522" s="204" t="str">
        <f t="shared" ref="AQ1522:AS1544" si="641">IF(M1522=AE1522,"○","●")</f>
        <v>●</v>
      </c>
      <c r="AR1522" s="204" t="str">
        <f t="shared" si="641"/>
        <v>●</v>
      </c>
      <c r="AS1522" s="204" t="str">
        <f t="shared" si="641"/>
        <v>○</v>
      </c>
    </row>
    <row r="1523" spans="2:45" s="100" customFormat="1" ht="14.25" customHeight="1">
      <c r="B1523" s="105" t="s">
        <v>91</v>
      </c>
      <c r="C1523" s="106">
        <v>45</v>
      </c>
      <c r="D1523" s="107">
        <v>60</v>
      </c>
      <c r="E1523" s="107">
        <v>65</v>
      </c>
      <c r="F1523" s="107">
        <v>55</v>
      </c>
      <c r="G1523" s="107">
        <f>IF(COUNTIF(G1527:G1529,"x"),"x",IF(SUM(G1527:G1529)=0,"-",SUM(G1527:G1529)))</f>
        <v>35</v>
      </c>
      <c r="H1523" s="107">
        <f t="shared" si="636"/>
        <v>-20</v>
      </c>
      <c r="I1523" s="108">
        <f t="shared" si="637"/>
        <v>-36.363636363636367</v>
      </c>
      <c r="J1523" s="102"/>
      <c r="K1523" s="109" t="s">
        <v>91</v>
      </c>
      <c r="L1523" s="115" t="s">
        <v>337</v>
      </c>
      <c r="M1523" s="116" t="s">
        <v>337</v>
      </c>
      <c r="N1523" s="116" t="s">
        <v>337</v>
      </c>
      <c r="O1523" s="116" t="s">
        <v>313</v>
      </c>
      <c r="P1523" s="107" t="str">
        <f>IF(COUNTIF(P1527:P1529,"x"),"x",IF(SUM(P1527:P1529)=0,"-",SUM(P1527:P1529)))</f>
        <v>-</v>
      </c>
      <c r="Q1523" s="107" t="str">
        <f t="shared" si="638"/>
        <v>-</v>
      </c>
      <c r="R1523" s="108" t="str">
        <f t="shared" si="639"/>
        <v>-</v>
      </c>
      <c r="S1523" s="108"/>
      <c r="W1523" s="100" t="s">
        <v>374</v>
      </c>
      <c r="X1523" s="100">
        <v>60</v>
      </c>
      <c r="Y1523" s="100">
        <v>45</v>
      </c>
      <c r="Z1523" s="100">
        <v>60</v>
      </c>
      <c r="AA1523" s="100">
        <v>65</v>
      </c>
      <c r="AC1523" s="100" t="s">
        <v>374</v>
      </c>
      <c r="AD1523" s="100" t="s">
        <v>313</v>
      </c>
      <c r="AE1523" s="100" t="s">
        <v>313</v>
      </c>
      <c r="AF1523" s="100" t="s">
        <v>313</v>
      </c>
      <c r="AG1523" s="100" t="s">
        <v>313</v>
      </c>
      <c r="AJ1523" s="100" t="str">
        <f t="shared" ref="AJ1523:AJ1544" si="642">IF(C1523=X1523,"○","●")</f>
        <v>●</v>
      </c>
      <c r="AK1523" s="100" t="str">
        <f t="shared" si="640"/>
        <v>●</v>
      </c>
      <c r="AL1523" s="100" t="str">
        <f t="shared" si="640"/>
        <v>●</v>
      </c>
      <c r="AM1523" s="100" t="str">
        <f t="shared" si="640"/>
        <v>●</v>
      </c>
      <c r="AP1523" s="170" t="str">
        <f t="shared" ref="AP1523:AP1544" si="643">IF(L1523=AD1523,"○","●")</f>
        <v>●</v>
      </c>
      <c r="AQ1523" s="170" t="str">
        <f t="shared" si="641"/>
        <v>●</v>
      </c>
      <c r="AR1523" s="170" t="str">
        <f t="shared" si="641"/>
        <v>●</v>
      </c>
      <c r="AS1523" s="170" t="str">
        <f>IF(O1523=AG1523,"○","●")</f>
        <v>○</v>
      </c>
    </row>
    <row r="1524" spans="2:45" s="100" customFormat="1" ht="14.25" customHeight="1">
      <c r="B1524" s="105" t="s">
        <v>92</v>
      </c>
      <c r="C1524" s="106">
        <v>326</v>
      </c>
      <c r="D1524" s="107">
        <v>411</v>
      </c>
      <c r="E1524" s="107">
        <v>433</v>
      </c>
      <c r="F1524" s="107">
        <v>367</v>
      </c>
      <c r="G1524" s="296">
        <f>IF(COUNTIF(G1530:G1539,"x"),"x",IF(SUM(G1530:G1539)=0,"-",SUM(G1530:G1539)))</f>
        <v>276</v>
      </c>
      <c r="H1524" s="107">
        <f t="shared" si="636"/>
        <v>-91</v>
      </c>
      <c r="I1524" s="108">
        <f t="shared" si="637"/>
        <v>-24.795640326975477</v>
      </c>
      <c r="J1524" s="102"/>
      <c r="K1524" s="109" t="s">
        <v>92</v>
      </c>
      <c r="L1524" s="115" t="s">
        <v>337</v>
      </c>
      <c r="M1524" s="116" t="s">
        <v>337</v>
      </c>
      <c r="N1524" s="116" t="s">
        <v>337</v>
      </c>
      <c r="O1524" s="116" t="s">
        <v>313</v>
      </c>
      <c r="P1524" s="296" t="str">
        <f>IF(COUNTIF(P1530:P1539,"x"),"x",IF(SUM(P1530:P1539)=0,"-",SUM(P1530:P1539)))</f>
        <v>-</v>
      </c>
      <c r="Q1524" s="107" t="str">
        <f t="shared" si="638"/>
        <v>-</v>
      </c>
      <c r="R1524" s="108" t="str">
        <f t="shared" si="639"/>
        <v>-</v>
      </c>
      <c r="S1524" s="108"/>
      <c r="W1524" s="100" t="s">
        <v>375</v>
      </c>
      <c r="X1524" s="100">
        <v>409</v>
      </c>
      <c r="Y1524" s="100">
        <v>326</v>
      </c>
      <c r="Z1524" s="100">
        <v>411</v>
      </c>
      <c r="AA1524" s="100">
        <v>433</v>
      </c>
      <c r="AC1524" s="100" t="s">
        <v>375</v>
      </c>
      <c r="AD1524" s="100" t="s">
        <v>313</v>
      </c>
      <c r="AE1524" s="100" t="s">
        <v>313</v>
      </c>
      <c r="AF1524" s="100" t="s">
        <v>313</v>
      </c>
      <c r="AG1524" s="100" t="s">
        <v>313</v>
      </c>
      <c r="AJ1524" s="100" t="str">
        <f t="shared" si="642"/>
        <v>●</v>
      </c>
      <c r="AK1524" s="100" t="str">
        <f t="shared" si="640"/>
        <v>●</v>
      </c>
      <c r="AL1524" s="100" t="str">
        <f>IF(E1524=Z1524,"○","●")</f>
        <v>●</v>
      </c>
      <c r="AM1524" s="100" t="str">
        <f t="shared" si="640"/>
        <v>●</v>
      </c>
      <c r="AP1524" s="170" t="str">
        <f t="shared" si="643"/>
        <v>●</v>
      </c>
      <c r="AQ1524" s="170" t="str">
        <f t="shared" si="641"/>
        <v>●</v>
      </c>
      <c r="AR1524" s="170" t="str">
        <f t="shared" si="641"/>
        <v>●</v>
      </c>
      <c r="AS1524" s="170" t="str">
        <f t="shared" si="641"/>
        <v>○</v>
      </c>
    </row>
    <row r="1525" spans="2:45" s="100" customFormat="1" ht="14.25" customHeight="1">
      <c r="B1525" s="105" t="s">
        <v>93</v>
      </c>
      <c r="C1525" s="106">
        <v>143</v>
      </c>
      <c r="D1525" s="107">
        <v>164</v>
      </c>
      <c r="E1525" s="107">
        <v>162</v>
      </c>
      <c r="F1525" s="107">
        <v>187</v>
      </c>
      <c r="G1525" s="107">
        <f>IF(COUNTIF(G1540:G1544,"x"),"x",IF(SUM(G1540,G1544)=0,"-",SUM(G1540:G1544)))</f>
        <v>242</v>
      </c>
      <c r="H1525" s="107">
        <f t="shared" si="636"/>
        <v>55</v>
      </c>
      <c r="I1525" s="108">
        <f t="shared" si="637"/>
        <v>29.411764705882355</v>
      </c>
      <c r="J1525" s="102"/>
      <c r="K1525" s="109" t="s">
        <v>93</v>
      </c>
      <c r="L1525" s="115" t="s">
        <v>337</v>
      </c>
      <c r="M1525" s="116" t="s">
        <v>337</v>
      </c>
      <c r="N1525" s="116" t="s">
        <v>337</v>
      </c>
      <c r="O1525" s="116" t="s">
        <v>313</v>
      </c>
      <c r="P1525" s="107" t="str">
        <f>IF(COUNTIF(P1540:P1544,"x"),"x",IF(SUM(P1540,P1544)=0,"-",SUM(P1540:P1544)))</f>
        <v>-</v>
      </c>
      <c r="Q1525" s="107" t="str">
        <f t="shared" si="638"/>
        <v>-</v>
      </c>
      <c r="R1525" s="108" t="str">
        <f t="shared" si="639"/>
        <v>-</v>
      </c>
      <c r="S1525" s="108"/>
      <c r="W1525" s="100" t="s">
        <v>376</v>
      </c>
      <c r="X1525" s="100">
        <v>132</v>
      </c>
      <c r="Y1525" s="100">
        <v>143</v>
      </c>
      <c r="Z1525" s="100">
        <v>164</v>
      </c>
      <c r="AA1525" s="100">
        <v>162</v>
      </c>
      <c r="AC1525" s="100" t="s">
        <v>376</v>
      </c>
      <c r="AD1525" s="100">
        <v>1</v>
      </c>
      <c r="AE1525" s="100">
        <v>1</v>
      </c>
      <c r="AF1525" s="100" t="s">
        <v>313</v>
      </c>
      <c r="AG1525" s="100" t="s">
        <v>313</v>
      </c>
      <c r="AJ1525" s="100" t="str">
        <f t="shared" si="642"/>
        <v>●</v>
      </c>
      <c r="AK1525" s="100" t="str">
        <f t="shared" si="640"/>
        <v>●</v>
      </c>
      <c r="AL1525" s="100" t="str">
        <f t="shared" si="640"/>
        <v>●</v>
      </c>
      <c r="AM1525" s="100" t="str">
        <f t="shared" si="640"/>
        <v>●</v>
      </c>
      <c r="AP1525" s="170" t="str">
        <f t="shared" si="643"/>
        <v>●</v>
      </c>
      <c r="AQ1525" s="170" t="str">
        <f t="shared" si="641"/>
        <v>●</v>
      </c>
      <c r="AR1525" s="170" t="str">
        <f t="shared" si="641"/>
        <v>●</v>
      </c>
      <c r="AS1525" s="170" t="str">
        <f t="shared" si="641"/>
        <v>○</v>
      </c>
    </row>
    <row r="1526" spans="2:45" s="100" customFormat="1" ht="14.25" customHeight="1">
      <c r="B1526" s="102"/>
      <c r="C1526" s="106"/>
      <c r="D1526" s="112"/>
      <c r="E1526" s="112"/>
      <c r="F1526" s="112"/>
      <c r="G1526" s="112"/>
      <c r="H1526" s="112"/>
      <c r="I1526" s="113"/>
      <c r="J1526" s="102"/>
      <c r="K1526" s="114"/>
      <c r="L1526" s="115"/>
      <c r="M1526" s="124"/>
      <c r="N1526" s="124"/>
      <c r="O1526" s="124"/>
      <c r="P1526" s="124"/>
      <c r="Q1526" s="124"/>
      <c r="R1526" s="125"/>
      <c r="S1526" s="113"/>
      <c r="AJ1526" s="100" t="str">
        <f t="shared" si="642"/>
        <v>○</v>
      </c>
      <c r="AK1526" s="100" t="str">
        <f t="shared" si="640"/>
        <v>○</v>
      </c>
      <c r="AL1526" s="100" t="str">
        <f t="shared" si="640"/>
        <v>○</v>
      </c>
      <c r="AM1526" s="100" t="str">
        <f t="shared" si="640"/>
        <v>○</v>
      </c>
      <c r="AP1526" s="100" t="str">
        <f t="shared" si="643"/>
        <v>○</v>
      </c>
      <c r="AQ1526" s="100" t="str">
        <f t="shared" si="641"/>
        <v>○</v>
      </c>
      <c r="AR1526" s="100" t="str">
        <f t="shared" si="641"/>
        <v>○</v>
      </c>
      <c r="AS1526" s="100" t="str">
        <f t="shared" si="641"/>
        <v>○</v>
      </c>
    </row>
    <row r="1527" spans="2:45" s="100" customFormat="1" ht="14.25" customHeight="1">
      <c r="B1527" s="102" t="s">
        <v>94</v>
      </c>
      <c r="C1527" s="106">
        <v>11</v>
      </c>
      <c r="D1527" s="107">
        <v>16</v>
      </c>
      <c r="E1527" s="107">
        <v>23</v>
      </c>
      <c r="F1527" s="107">
        <v>17</v>
      </c>
      <c r="G1527" s="107">
        <f>第2表01元データ!AJ66</f>
        <v>10</v>
      </c>
      <c r="H1527" s="107">
        <f t="shared" ref="H1527:H1544" si="644">IF(G1527="x","x",IF(AND(G1527="-",F1527="-"),"-",IF(AND(G1527="-",F1527&gt;0),F1527*-1,IF(AND(G1527&gt;0,F1527="-"),G1527,G1527-F1527))))</f>
        <v>-7</v>
      </c>
      <c r="I1527" s="108">
        <f t="shared" ref="I1527:I1544" si="645">IF(H1527="x","x",IF(H1527="-","-",IF(AND(F1527="-",G1527&gt;0),"皆増",IF(AND(F1527&gt;0,G1527="-"),"皆減",H1527/F1527*100))))</f>
        <v>-41.17647058823529</v>
      </c>
      <c r="J1527" s="102"/>
      <c r="K1527" s="114" t="s">
        <v>94</v>
      </c>
      <c r="L1527" s="115" t="s">
        <v>337</v>
      </c>
      <c r="M1527" s="116" t="s">
        <v>337</v>
      </c>
      <c r="N1527" s="116" t="s">
        <v>337</v>
      </c>
      <c r="O1527" s="116" t="s">
        <v>313</v>
      </c>
      <c r="P1527" s="107" t="str">
        <f>第2表01元データ!AK66</f>
        <v>-</v>
      </c>
      <c r="Q1527" s="107" t="str">
        <f t="shared" ref="Q1527:Q1544" si="646">IF(P1527="x","x",IF(AND(P1527="-",O1527="-"),"-",IF(AND(P1527="-",O1527&gt;0),O1527*-1,IF(AND(P1527&gt;0,O1527="-"),P1527,P1527-O1527))))</f>
        <v>-</v>
      </c>
      <c r="R1527" s="108" t="str">
        <f t="shared" ref="R1527:R1544" si="647">IF(Q1527="x","x",IF(Q1527="-","-",IF(AND(O1527="-",P1527&gt;0),"皆増",IF(AND(O1527&gt;0,P1527="-"),"皆減",Q1527/O1527*100))))</f>
        <v>-</v>
      </c>
      <c r="S1527" s="108"/>
      <c r="T1527" s="100">
        <v>201</v>
      </c>
      <c r="W1527" s="100" t="s">
        <v>377</v>
      </c>
      <c r="X1527" s="100">
        <v>14</v>
      </c>
      <c r="Y1527" s="100">
        <v>11</v>
      </c>
      <c r="Z1527" s="100">
        <v>16</v>
      </c>
      <c r="AA1527" s="100">
        <v>23</v>
      </c>
      <c r="AC1527" s="100" t="s">
        <v>377</v>
      </c>
      <c r="AD1527" s="100" t="s">
        <v>313</v>
      </c>
      <c r="AE1527" s="100" t="s">
        <v>313</v>
      </c>
      <c r="AF1527" s="100" t="s">
        <v>313</v>
      </c>
      <c r="AG1527" s="100" t="s">
        <v>313</v>
      </c>
      <c r="AJ1527" s="100" t="str">
        <f t="shared" si="642"/>
        <v>●</v>
      </c>
      <c r="AK1527" s="100" t="str">
        <f t="shared" si="640"/>
        <v>●</v>
      </c>
      <c r="AL1527" s="100" t="str">
        <f t="shared" si="640"/>
        <v>●</v>
      </c>
      <c r="AM1527" s="100" t="str">
        <f t="shared" si="640"/>
        <v>●</v>
      </c>
      <c r="AP1527" s="170" t="str">
        <f t="shared" si="643"/>
        <v>●</v>
      </c>
      <c r="AQ1527" s="170" t="str">
        <f t="shared" si="641"/>
        <v>●</v>
      </c>
      <c r="AR1527" s="170" t="str">
        <f t="shared" si="641"/>
        <v>●</v>
      </c>
      <c r="AS1527" s="170" t="str">
        <f t="shared" si="641"/>
        <v>○</v>
      </c>
    </row>
    <row r="1528" spans="2:45" s="100" customFormat="1" ht="14.25" customHeight="1">
      <c r="B1528" s="102" t="s">
        <v>95</v>
      </c>
      <c r="C1528" s="106">
        <v>13</v>
      </c>
      <c r="D1528" s="107">
        <v>24</v>
      </c>
      <c r="E1528" s="107">
        <v>20</v>
      </c>
      <c r="F1528" s="107">
        <v>20</v>
      </c>
      <c r="G1528" s="107">
        <f>第2表01元データ!AJ67</f>
        <v>13</v>
      </c>
      <c r="H1528" s="107">
        <f t="shared" si="644"/>
        <v>-7</v>
      </c>
      <c r="I1528" s="108">
        <f t="shared" si="645"/>
        <v>-35</v>
      </c>
      <c r="J1528" s="102"/>
      <c r="K1528" s="114" t="s">
        <v>95</v>
      </c>
      <c r="L1528" s="115" t="s">
        <v>337</v>
      </c>
      <c r="M1528" s="116" t="s">
        <v>337</v>
      </c>
      <c r="N1528" s="116" t="s">
        <v>337</v>
      </c>
      <c r="O1528" s="116" t="s">
        <v>313</v>
      </c>
      <c r="P1528" s="107" t="str">
        <f>第2表01元データ!AK67</f>
        <v>-</v>
      </c>
      <c r="Q1528" s="107" t="str">
        <f t="shared" si="646"/>
        <v>-</v>
      </c>
      <c r="R1528" s="108" t="str">
        <f t="shared" si="647"/>
        <v>-</v>
      </c>
      <c r="S1528" s="108"/>
      <c r="T1528" s="100">
        <v>202</v>
      </c>
      <c r="W1528" s="100" t="s">
        <v>356</v>
      </c>
      <c r="X1528" s="100">
        <v>22</v>
      </c>
      <c r="Y1528" s="100">
        <v>13</v>
      </c>
      <c r="Z1528" s="100">
        <v>24</v>
      </c>
      <c r="AA1528" s="100">
        <v>20</v>
      </c>
      <c r="AC1528" s="100" t="s">
        <v>356</v>
      </c>
      <c r="AD1528" s="100" t="s">
        <v>313</v>
      </c>
      <c r="AE1528" s="100" t="s">
        <v>313</v>
      </c>
      <c r="AF1528" s="100" t="s">
        <v>313</v>
      </c>
      <c r="AG1528" s="100" t="s">
        <v>313</v>
      </c>
      <c r="AJ1528" s="100" t="str">
        <f t="shared" si="642"/>
        <v>●</v>
      </c>
      <c r="AK1528" s="100" t="str">
        <f t="shared" si="640"/>
        <v>●</v>
      </c>
      <c r="AL1528" s="100" t="str">
        <f t="shared" si="640"/>
        <v>●</v>
      </c>
      <c r="AM1528" s="100" t="str">
        <f t="shared" si="640"/>
        <v>○</v>
      </c>
      <c r="AP1528" s="170" t="str">
        <f t="shared" si="643"/>
        <v>●</v>
      </c>
      <c r="AQ1528" s="170" t="str">
        <f t="shared" si="641"/>
        <v>●</v>
      </c>
      <c r="AR1528" s="170" t="str">
        <f t="shared" si="641"/>
        <v>●</v>
      </c>
      <c r="AS1528" s="170" t="str">
        <f t="shared" si="641"/>
        <v>○</v>
      </c>
    </row>
    <row r="1529" spans="2:45" s="100" customFormat="1" ht="14.25" customHeight="1">
      <c r="B1529" s="102" t="s">
        <v>96</v>
      </c>
      <c r="C1529" s="106">
        <v>21</v>
      </c>
      <c r="D1529" s="107">
        <v>20</v>
      </c>
      <c r="E1529" s="107">
        <v>22</v>
      </c>
      <c r="F1529" s="107">
        <v>18</v>
      </c>
      <c r="G1529" s="107">
        <f>第2表01元データ!AJ68</f>
        <v>12</v>
      </c>
      <c r="H1529" s="107">
        <f t="shared" si="644"/>
        <v>-6</v>
      </c>
      <c r="I1529" s="108">
        <f t="shared" si="645"/>
        <v>-33.333333333333329</v>
      </c>
      <c r="J1529" s="102"/>
      <c r="K1529" s="114" t="s">
        <v>96</v>
      </c>
      <c r="L1529" s="115" t="s">
        <v>337</v>
      </c>
      <c r="M1529" s="116" t="s">
        <v>337</v>
      </c>
      <c r="N1529" s="116" t="s">
        <v>337</v>
      </c>
      <c r="O1529" s="116" t="s">
        <v>313</v>
      </c>
      <c r="P1529" s="107" t="str">
        <f>第2表01元データ!AK68</f>
        <v>-</v>
      </c>
      <c r="Q1529" s="107" t="str">
        <f t="shared" si="646"/>
        <v>-</v>
      </c>
      <c r="R1529" s="108" t="str">
        <f t="shared" si="647"/>
        <v>-</v>
      </c>
      <c r="S1529" s="108"/>
      <c r="T1529" s="100">
        <v>203</v>
      </c>
      <c r="W1529" s="100" t="s">
        <v>357</v>
      </c>
      <c r="X1529" s="100">
        <v>24</v>
      </c>
      <c r="Y1529" s="100">
        <v>21</v>
      </c>
      <c r="Z1529" s="100">
        <v>20</v>
      </c>
      <c r="AA1529" s="100">
        <v>22</v>
      </c>
      <c r="AC1529" s="100" t="s">
        <v>357</v>
      </c>
      <c r="AD1529" s="100" t="s">
        <v>313</v>
      </c>
      <c r="AE1529" s="100" t="s">
        <v>313</v>
      </c>
      <c r="AF1529" s="100" t="s">
        <v>313</v>
      </c>
      <c r="AG1529" s="100" t="s">
        <v>313</v>
      </c>
      <c r="AJ1529" s="100" t="str">
        <f t="shared" si="642"/>
        <v>●</v>
      </c>
      <c r="AK1529" s="100" t="str">
        <f t="shared" si="640"/>
        <v>●</v>
      </c>
      <c r="AL1529" s="100" t="str">
        <f t="shared" si="640"/>
        <v>●</v>
      </c>
      <c r="AM1529" s="100" t="str">
        <f t="shared" si="640"/>
        <v>●</v>
      </c>
      <c r="AP1529" s="170" t="str">
        <f t="shared" si="643"/>
        <v>●</v>
      </c>
      <c r="AQ1529" s="170" t="str">
        <f t="shared" si="641"/>
        <v>●</v>
      </c>
      <c r="AR1529" s="170" t="str">
        <f t="shared" si="641"/>
        <v>●</v>
      </c>
      <c r="AS1529" s="170" t="str">
        <f t="shared" si="641"/>
        <v>○</v>
      </c>
    </row>
    <row r="1530" spans="2:45" s="100" customFormat="1" ht="14.25" customHeight="1">
      <c r="B1530" s="102" t="s">
        <v>97</v>
      </c>
      <c r="C1530" s="106">
        <v>31</v>
      </c>
      <c r="D1530" s="107">
        <v>36</v>
      </c>
      <c r="E1530" s="107">
        <v>25</v>
      </c>
      <c r="F1530" s="107">
        <v>20</v>
      </c>
      <c r="G1530" s="107">
        <f>第2表01元データ!AJ69</f>
        <v>14</v>
      </c>
      <c r="H1530" s="107">
        <f t="shared" si="644"/>
        <v>-6</v>
      </c>
      <c r="I1530" s="108">
        <f t="shared" si="645"/>
        <v>-30</v>
      </c>
      <c r="J1530" s="102"/>
      <c r="K1530" s="114" t="s">
        <v>97</v>
      </c>
      <c r="L1530" s="115" t="s">
        <v>337</v>
      </c>
      <c r="M1530" s="116" t="s">
        <v>337</v>
      </c>
      <c r="N1530" s="116" t="s">
        <v>337</v>
      </c>
      <c r="O1530" s="116" t="s">
        <v>313</v>
      </c>
      <c r="P1530" s="107" t="str">
        <f>第2表01元データ!AK69</f>
        <v>-</v>
      </c>
      <c r="Q1530" s="107" t="str">
        <f t="shared" si="646"/>
        <v>-</v>
      </c>
      <c r="R1530" s="108" t="str">
        <f t="shared" si="647"/>
        <v>-</v>
      </c>
      <c r="S1530" s="108"/>
      <c r="T1530" s="100">
        <v>204</v>
      </c>
      <c r="W1530" s="100" t="s">
        <v>358</v>
      </c>
      <c r="X1530" s="100">
        <v>56</v>
      </c>
      <c r="Y1530" s="100">
        <v>31</v>
      </c>
      <c r="Z1530" s="100">
        <v>36</v>
      </c>
      <c r="AA1530" s="100">
        <v>25</v>
      </c>
      <c r="AC1530" s="100" t="s">
        <v>358</v>
      </c>
      <c r="AD1530" s="100" t="s">
        <v>313</v>
      </c>
      <c r="AE1530" s="100" t="s">
        <v>313</v>
      </c>
      <c r="AF1530" s="100" t="s">
        <v>313</v>
      </c>
      <c r="AG1530" s="100" t="s">
        <v>313</v>
      </c>
      <c r="AJ1530" s="100" t="str">
        <f t="shared" si="642"/>
        <v>●</v>
      </c>
      <c r="AK1530" s="100" t="str">
        <f t="shared" si="640"/>
        <v>●</v>
      </c>
      <c r="AL1530" s="100" t="str">
        <f t="shared" si="640"/>
        <v>●</v>
      </c>
      <c r="AM1530" s="100" t="str">
        <f t="shared" si="640"/>
        <v>●</v>
      </c>
      <c r="AP1530" s="170" t="str">
        <f t="shared" si="643"/>
        <v>●</v>
      </c>
      <c r="AQ1530" s="170" t="str">
        <f t="shared" si="641"/>
        <v>●</v>
      </c>
      <c r="AR1530" s="170" t="str">
        <f t="shared" si="641"/>
        <v>●</v>
      </c>
      <c r="AS1530" s="170" t="str">
        <f t="shared" si="641"/>
        <v>○</v>
      </c>
    </row>
    <row r="1531" spans="2:45" s="100" customFormat="1" ht="14.25" customHeight="1">
      <c r="B1531" s="102" t="s">
        <v>98</v>
      </c>
      <c r="C1531" s="106">
        <v>46</v>
      </c>
      <c r="D1531" s="107">
        <v>36</v>
      </c>
      <c r="E1531" s="107">
        <v>33</v>
      </c>
      <c r="F1531" s="107">
        <v>17</v>
      </c>
      <c r="G1531" s="107">
        <f>第2表01元データ!AJ70</f>
        <v>16</v>
      </c>
      <c r="H1531" s="107">
        <f t="shared" si="644"/>
        <v>-1</v>
      </c>
      <c r="I1531" s="108">
        <f t="shared" si="645"/>
        <v>-5.8823529411764701</v>
      </c>
      <c r="J1531" s="102"/>
      <c r="K1531" s="114" t="s">
        <v>98</v>
      </c>
      <c r="L1531" s="115" t="s">
        <v>337</v>
      </c>
      <c r="M1531" s="116" t="s">
        <v>337</v>
      </c>
      <c r="N1531" s="116" t="s">
        <v>337</v>
      </c>
      <c r="O1531" s="116" t="s">
        <v>313</v>
      </c>
      <c r="P1531" s="107" t="str">
        <f>第2表01元データ!AK70</f>
        <v>-</v>
      </c>
      <c r="Q1531" s="107" t="str">
        <f t="shared" si="646"/>
        <v>-</v>
      </c>
      <c r="R1531" s="108" t="str">
        <f t="shared" si="647"/>
        <v>-</v>
      </c>
      <c r="S1531" s="108"/>
      <c r="T1531" s="100">
        <v>205</v>
      </c>
      <c r="W1531" s="100" t="s">
        <v>359</v>
      </c>
      <c r="X1531" s="100">
        <v>50</v>
      </c>
      <c r="Y1531" s="100">
        <v>46</v>
      </c>
      <c r="Z1531" s="100">
        <v>36</v>
      </c>
      <c r="AA1531" s="100">
        <v>33</v>
      </c>
      <c r="AC1531" s="100" t="s">
        <v>359</v>
      </c>
      <c r="AD1531" s="100" t="s">
        <v>313</v>
      </c>
      <c r="AE1531" s="100" t="s">
        <v>313</v>
      </c>
      <c r="AF1531" s="100" t="s">
        <v>313</v>
      </c>
      <c r="AG1531" s="100" t="s">
        <v>313</v>
      </c>
      <c r="AJ1531" s="100" t="str">
        <f t="shared" si="642"/>
        <v>●</v>
      </c>
      <c r="AK1531" s="100" t="str">
        <f t="shared" si="640"/>
        <v>●</v>
      </c>
      <c r="AL1531" s="100" t="str">
        <f t="shared" si="640"/>
        <v>●</v>
      </c>
      <c r="AM1531" s="100" t="str">
        <f t="shared" si="640"/>
        <v>●</v>
      </c>
      <c r="AP1531" s="170" t="str">
        <f t="shared" si="643"/>
        <v>●</v>
      </c>
      <c r="AQ1531" s="170" t="str">
        <f t="shared" si="641"/>
        <v>●</v>
      </c>
      <c r="AR1531" s="170" t="str">
        <f t="shared" si="641"/>
        <v>●</v>
      </c>
      <c r="AS1531" s="170" t="str">
        <f t="shared" si="641"/>
        <v>○</v>
      </c>
    </row>
    <row r="1532" spans="2:45" s="100" customFormat="1" ht="14.25" customHeight="1">
      <c r="B1532" s="102" t="s">
        <v>99</v>
      </c>
      <c r="C1532" s="106">
        <v>27</v>
      </c>
      <c r="D1532" s="107">
        <v>47</v>
      </c>
      <c r="E1532" s="107">
        <v>27</v>
      </c>
      <c r="F1532" s="107">
        <v>22</v>
      </c>
      <c r="G1532" s="107">
        <f>第2表01元データ!AJ71</f>
        <v>11</v>
      </c>
      <c r="H1532" s="107">
        <f t="shared" si="644"/>
        <v>-11</v>
      </c>
      <c r="I1532" s="108">
        <f t="shared" si="645"/>
        <v>-50</v>
      </c>
      <c r="J1532" s="102"/>
      <c r="K1532" s="114" t="s">
        <v>99</v>
      </c>
      <c r="L1532" s="115" t="s">
        <v>337</v>
      </c>
      <c r="M1532" s="116" t="s">
        <v>337</v>
      </c>
      <c r="N1532" s="116" t="s">
        <v>337</v>
      </c>
      <c r="O1532" s="116" t="s">
        <v>313</v>
      </c>
      <c r="P1532" s="107" t="str">
        <f>第2表01元データ!AK71</f>
        <v>-</v>
      </c>
      <c r="Q1532" s="107" t="str">
        <f t="shared" si="646"/>
        <v>-</v>
      </c>
      <c r="R1532" s="108" t="str">
        <f t="shared" si="647"/>
        <v>-</v>
      </c>
      <c r="S1532" s="108"/>
      <c r="T1532" s="100">
        <v>206</v>
      </c>
      <c r="W1532" s="100" t="s">
        <v>360</v>
      </c>
      <c r="X1532" s="100">
        <v>22</v>
      </c>
      <c r="Y1532" s="100">
        <v>27</v>
      </c>
      <c r="Z1532" s="100">
        <v>47</v>
      </c>
      <c r="AA1532" s="100">
        <v>27</v>
      </c>
      <c r="AC1532" s="100" t="s">
        <v>360</v>
      </c>
      <c r="AD1532" s="100" t="s">
        <v>313</v>
      </c>
      <c r="AE1532" s="100" t="s">
        <v>313</v>
      </c>
      <c r="AF1532" s="100" t="s">
        <v>313</v>
      </c>
      <c r="AG1532" s="100" t="s">
        <v>313</v>
      </c>
      <c r="AJ1532" s="100" t="str">
        <f t="shared" si="642"/>
        <v>●</v>
      </c>
      <c r="AK1532" s="100" t="str">
        <f t="shared" si="640"/>
        <v>●</v>
      </c>
      <c r="AL1532" s="100" t="str">
        <f t="shared" si="640"/>
        <v>●</v>
      </c>
      <c r="AM1532" s="100" t="str">
        <f t="shared" si="640"/>
        <v>●</v>
      </c>
      <c r="AP1532" s="170" t="str">
        <f t="shared" si="643"/>
        <v>●</v>
      </c>
      <c r="AQ1532" s="170" t="str">
        <f t="shared" si="641"/>
        <v>●</v>
      </c>
      <c r="AR1532" s="170" t="str">
        <f t="shared" si="641"/>
        <v>●</v>
      </c>
      <c r="AS1532" s="170" t="str">
        <f t="shared" si="641"/>
        <v>○</v>
      </c>
    </row>
    <row r="1533" spans="2:45" s="100" customFormat="1" ht="14.25" customHeight="1">
      <c r="B1533" s="102" t="s">
        <v>100</v>
      </c>
      <c r="C1533" s="106">
        <v>12</v>
      </c>
      <c r="D1533" s="107">
        <v>40</v>
      </c>
      <c r="E1533" s="107">
        <v>50</v>
      </c>
      <c r="F1533" s="107">
        <v>26</v>
      </c>
      <c r="G1533" s="107">
        <f>第2表01元データ!AJ72</f>
        <v>28</v>
      </c>
      <c r="H1533" s="107">
        <f t="shared" si="644"/>
        <v>2</v>
      </c>
      <c r="I1533" s="108">
        <f t="shared" si="645"/>
        <v>7.6923076923076925</v>
      </c>
      <c r="J1533" s="102"/>
      <c r="K1533" s="114" t="s">
        <v>100</v>
      </c>
      <c r="L1533" s="115" t="s">
        <v>337</v>
      </c>
      <c r="M1533" s="116" t="s">
        <v>337</v>
      </c>
      <c r="N1533" s="116" t="s">
        <v>337</v>
      </c>
      <c r="O1533" s="116" t="s">
        <v>313</v>
      </c>
      <c r="P1533" s="107" t="str">
        <f>第2表01元データ!AK72</f>
        <v>-</v>
      </c>
      <c r="Q1533" s="107" t="str">
        <f t="shared" si="646"/>
        <v>-</v>
      </c>
      <c r="R1533" s="108" t="str">
        <f t="shared" si="647"/>
        <v>-</v>
      </c>
      <c r="S1533" s="108"/>
      <c r="T1533" s="100">
        <v>207</v>
      </c>
      <c r="W1533" s="100" t="s">
        <v>361</v>
      </c>
      <c r="X1533" s="100">
        <v>27</v>
      </c>
      <c r="Y1533" s="100">
        <v>12</v>
      </c>
      <c r="Z1533" s="100">
        <v>40</v>
      </c>
      <c r="AA1533" s="100">
        <v>50</v>
      </c>
      <c r="AC1533" s="100" t="s">
        <v>361</v>
      </c>
      <c r="AD1533" s="100" t="s">
        <v>313</v>
      </c>
      <c r="AE1533" s="100" t="s">
        <v>313</v>
      </c>
      <c r="AF1533" s="100" t="s">
        <v>313</v>
      </c>
      <c r="AG1533" s="100" t="s">
        <v>313</v>
      </c>
      <c r="AJ1533" s="100" t="str">
        <f t="shared" si="642"/>
        <v>●</v>
      </c>
      <c r="AK1533" s="100" t="str">
        <f t="shared" si="640"/>
        <v>●</v>
      </c>
      <c r="AL1533" s="100" t="str">
        <f t="shared" si="640"/>
        <v>●</v>
      </c>
      <c r="AM1533" s="100" t="str">
        <f t="shared" si="640"/>
        <v>●</v>
      </c>
      <c r="AP1533" s="170" t="str">
        <f t="shared" si="643"/>
        <v>●</v>
      </c>
      <c r="AQ1533" s="170" t="str">
        <f t="shared" si="641"/>
        <v>●</v>
      </c>
      <c r="AR1533" s="170" t="str">
        <f t="shared" si="641"/>
        <v>●</v>
      </c>
      <c r="AS1533" s="170" t="str">
        <f t="shared" si="641"/>
        <v>○</v>
      </c>
    </row>
    <row r="1534" spans="2:45" s="100" customFormat="1" ht="14.25" customHeight="1">
      <c r="B1534" s="102" t="s">
        <v>118</v>
      </c>
      <c r="C1534" s="106">
        <v>25</v>
      </c>
      <c r="D1534" s="107">
        <v>33</v>
      </c>
      <c r="E1534" s="107">
        <v>42</v>
      </c>
      <c r="F1534" s="107">
        <v>40</v>
      </c>
      <c r="G1534" s="107">
        <f>第2表01元データ!AJ73</f>
        <v>16</v>
      </c>
      <c r="H1534" s="107">
        <f t="shared" si="644"/>
        <v>-24</v>
      </c>
      <c r="I1534" s="108">
        <f t="shared" si="645"/>
        <v>-60</v>
      </c>
      <c r="J1534" s="102"/>
      <c r="K1534" s="114" t="s">
        <v>118</v>
      </c>
      <c r="L1534" s="115" t="s">
        <v>337</v>
      </c>
      <c r="M1534" s="116" t="s">
        <v>337</v>
      </c>
      <c r="N1534" s="116" t="s">
        <v>337</v>
      </c>
      <c r="O1534" s="116" t="s">
        <v>313</v>
      </c>
      <c r="P1534" s="107" t="str">
        <f>第2表01元データ!AK73</f>
        <v>-</v>
      </c>
      <c r="Q1534" s="107" t="str">
        <f t="shared" si="646"/>
        <v>-</v>
      </c>
      <c r="R1534" s="108" t="str">
        <f t="shared" si="647"/>
        <v>-</v>
      </c>
      <c r="S1534" s="108"/>
      <c r="T1534" s="100">
        <v>208</v>
      </c>
      <c r="W1534" s="100" t="s">
        <v>362</v>
      </c>
      <c r="X1534" s="100">
        <v>24</v>
      </c>
      <c r="Y1534" s="100">
        <v>25</v>
      </c>
      <c r="Z1534" s="100">
        <v>33</v>
      </c>
      <c r="AA1534" s="100">
        <v>42</v>
      </c>
      <c r="AC1534" s="100" t="s">
        <v>362</v>
      </c>
      <c r="AD1534" s="100" t="s">
        <v>313</v>
      </c>
      <c r="AE1534" s="100" t="s">
        <v>313</v>
      </c>
      <c r="AF1534" s="100" t="s">
        <v>313</v>
      </c>
      <c r="AG1534" s="100" t="s">
        <v>313</v>
      </c>
      <c r="AJ1534" s="100" t="str">
        <f t="shared" si="642"/>
        <v>●</v>
      </c>
      <c r="AK1534" s="100" t="str">
        <f t="shared" si="640"/>
        <v>●</v>
      </c>
      <c r="AL1534" s="100" t="str">
        <f t="shared" si="640"/>
        <v>●</v>
      </c>
      <c r="AM1534" s="100" t="str">
        <f t="shared" si="640"/>
        <v>●</v>
      </c>
      <c r="AP1534" s="170" t="str">
        <f t="shared" si="643"/>
        <v>●</v>
      </c>
      <c r="AQ1534" s="170" t="str">
        <f t="shared" si="641"/>
        <v>●</v>
      </c>
      <c r="AR1534" s="170" t="str">
        <f t="shared" si="641"/>
        <v>●</v>
      </c>
      <c r="AS1534" s="170" t="str">
        <f t="shared" si="641"/>
        <v>○</v>
      </c>
    </row>
    <row r="1535" spans="2:45" s="100" customFormat="1" ht="14.25" customHeight="1">
      <c r="B1535" s="102" t="s">
        <v>101</v>
      </c>
      <c r="C1535" s="106">
        <v>25</v>
      </c>
      <c r="D1535" s="107">
        <v>40</v>
      </c>
      <c r="E1535" s="107">
        <v>36</v>
      </c>
      <c r="F1535" s="107">
        <v>39</v>
      </c>
      <c r="G1535" s="107">
        <f>第2表01元データ!AJ74</f>
        <v>26</v>
      </c>
      <c r="H1535" s="107">
        <f t="shared" si="644"/>
        <v>-13</v>
      </c>
      <c r="I1535" s="108">
        <f t="shared" si="645"/>
        <v>-33.333333333333329</v>
      </c>
      <c r="J1535" s="102"/>
      <c r="K1535" s="114" t="s">
        <v>101</v>
      </c>
      <c r="L1535" s="115" t="s">
        <v>337</v>
      </c>
      <c r="M1535" s="116" t="s">
        <v>337</v>
      </c>
      <c r="N1535" s="116" t="s">
        <v>337</v>
      </c>
      <c r="O1535" s="116" t="s">
        <v>313</v>
      </c>
      <c r="P1535" s="107" t="str">
        <f>第2表01元データ!AK74</f>
        <v>-</v>
      </c>
      <c r="Q1535" s="107" t="str">
        <f t="shared" si="646"/>
        <v>-</v>
      </c>
      <c r="R1535" s="108" t="str">
        <f t="shared" si="647"/>
        <v>-</v>
      </c>
      <c r="S1535" s="108"/>
      <c r="T1535" s="100">
        <v>209</v>
      </c>
      <c r="W1535" s="100" t="s">
        <v>363</v>
      </c>
      <c r="X1535" s="100">
        <v>47</v>
      </c>
      <c r="Y1535" s="100">
        <v>25</v>
      </c>
      <c r="Z1535" s="100">
        <v>40</v>
      </c>
      <c r="AA1535" s="100">
        <v>36</v>
      </c>
      <c r="AC1535" s="100" t="s">
        <v>363</v>
      </c>
      <c r="AD1535" s="100" t="s">
        <v>313</v>
      </c>
      <c r="AE1535" s="100" t="s">
        <v>313</v>
      </c>
      <c r="AF1535" s="100" t="s">
        <v>313</v>
      </c>
      <c r="AG1535" s="100" t="s">
        <v>313</v>
      </c>
      <c r="AJ1535" s="100" t="str">
        <f t="shared" si="642"/>
        <v>●</v>
      </c>
      <c r="AK1535" s="100" t="str">
        <f t="shared" si="640"/>
        <v>●</v>
      </c>
      <c r="AL1535" s="100" t="str">
        <f>IF(E1535=Z1535,"○","●")</f>
        <v>●</v>
      </c>
      <c r="AM1535" s="100" t="str">
        <f t="shared" si="640"/>
        <v>●</v>
      </c>
      <c r="AP1535" s="170" t="str">
        <f t="shared" si="643"/>
        <v>●</v>
      </c>
      <c r="AQ1535" s="170" t="str">
        <f t="shared" si="641"/>
        <v>●</v>
      </c>
      <c r="AR1535" s="170" t="str">
        <f t="shared" si="641"/>
        <v>●</v>
      </c>
      <c r="AS1535" s="170" t="str">
        <f t="shared" si="641"/>
        <v>○</v>
      </c>
    </row>
    <row r="1536" spans="2:45" s="100" customFormat="1" ht="14.25" customHeight="1">
      <c r="B1536" s="102" t="s">
        <v>102</v>
      </c>
      <c r="C1536" s="106">
        <v>47</v>
      </c>
      <c r="D1536" s="107">
        <v>37</v>
      </c>
      <c r="E1536" s="107">
        <v>43</v>
      </c>
      <c r="F1536" s="107">
        <v>38</v>
      </c>
      <c r="G1536" s="107">
        <f>第2表01元データ!AJ75</f>
        <v>42</v>
      </c>
      <c r="H1536" s="107">
        <f t="shared" si="644"/>
        <v>4</v>
      </c>
      <c r="I1536" s="108">
        <f t="shared" si="645"/>
        <v>10.526315789473683</v>
      </c>
      <c r="J1536" s="102"/>
      <c r="K1536" s="114" t="s">
        <v>102</v>
      </c>
      <c r="L1536" s="115" t="s">
        <v>337</v>
      </c>
      <c r="M1536" s="116" t="s">
        <v>337</v>
      </c>
      <c r="N1536" s="116" t="s">
        <v>337</v>
      </c>
      <c r="O1536" s="116" t="s">
        <v>313</v>
      </c>
      <c r="P1536" s="107" t="str">
        <f>第2表01元データ!AK75</f>
        <v>-</v>
      </c>
      <c r="Q1536" s="107" t="str">
        <f t="shared" si="646"/>
        <v>-</v>
      </c>
      <c r="R1536" s="108" t="str">
        <f t="shared" si="647"/>
        <v>-</v>
      </c>
      <c r="S1536" s="108"/>
      <c r="T1536" s="100">
        <v>210</v>
      </c>
      <c r="W1536" s="100" t="s">
        <v>364</v>
      </c>
      <c r="X1536" s="100">
        <v>59</v>
      </c>
      <c r="Y1536" s="100">
        <v>47</v>
      </c>
      <c r="Z1536" s="100">
        <v>37</v>
      </c>
      <c r="AA1536" s="100">
        <v>43</v>
      </c>
      <c r="AC1536" s="100" t="s">
        <v>364</v>
      </c>
      <c r="AD1536" s="100" t="s">
        <v>313</v>
      </c>
      <c r="AE1536" s="100" t="s">
        <v>313</v>
      </c>
      <c r="AF1536" s="100" t="s">
        <v>313</v>
      </c>
      <c r="AG1536" s="100" t="s">
        <v>313</v>
      </c>
      <c r="AJ1536" s="100" t="str">
        <f t="shared" si="642"/>
        <v>●</v>
      </c>
      <c r="AK1536" s="100" t="str">
        <f t="shared" si="640"/>
        <v>●</v>
      </c>
      <c r="AL1536" s="100" t="str">
        <f t="shared" si="640"/>
        <v>●</v>
      </c>
      <c r="AM1536" s="100" t="str">
        <f t="shared" si="640"/>
        <v>●</v>
      </c>
      <c r="AP1536" s="170" t="str">
        <f t="shared" si="643"/>
        <v>●</v>
      </c>
      <c r="AQ1536" s="170" t="str">
        <f t="shared" si="641"/>
        <v>●</v>
      </c>
      <c r="AR1536" s="170" t="str">
        <f t="shared" si="641"/>
        <v>●</v>
      </c>
      <c r="AS1536" s="170" t="str">
        <f t="shared" si="641"/>
        <v>○</v>
      </c>
    </row>
    <row r="1537" spans="2:45" s="100" customFormat="1" ht="14.25" customHeight="1">
      <c r="B1537" s="102" t="s">
        <v>103</v>
      </c>
      <c r="C1537" s="106">
        <v>48</v>
      </c>
      <c r="D1537" s="107">
        <v>61</v>
      </c>
      <c r="E1537" s="107">
        <v>50</v>
      </c>
      <c r="F1537" s="107">
        <v>48</v>
      </c>
      <c r="G1537" s="107">
        <f>第2表01元データ!AJ76</f>
        <v>45</v>
      </c>
      <c r="H1537" s="107">
        <f t="shared" si="644"/>
        <v>-3</v>
      </c>
      <c r="I1537" s="108">
        <f t="shared" si="645"/>
        <v>-6.25</v>
      </c>
      <c r="J1537" s="102"/>
      <c r="K1537" s="114" t="s">
        <v>103</v>
      </c>
      <c r="L1537" s="115" t="s">
        <v>337</v>
      </c>
      <c r="M1537" s="116" t="s">
        <v>337</v>
      </c>
      <c r="N1537" s="116" t="s">
        <v>337</v>
      </c>
      <c r="O1537" s="116" t="s">
        <v>313</v>
      </c>
      <c r="P1537" s="107" t="str">
        <f>第2表01元データ!AK76</f>
        <v>-</v>
      </c>
      <c r="Q1537" s="107" t="str">
        <f t="shared" si="646"/>
        <v>-</v>
      </c>
      <c r="R1537" s="108" t="str">
        <f t="shared" si="647"/>
        <v>-</v>
      </c>
      <c r="S1537" s="108"/>
      <c r="T1537" s="100">
        <v>211</v>
      </c>
      <c r="W1537" s="100" t="s">
        <v>365</v>
      </c>
      <c r="X1537" s="100">
        <v>30</v>
      </c>
      <c r="Y1537" s="100">
        <v>48</v>
      </c>
      <c r="Z1537" s="100">
        <v>61</v>
      </c>
      <c r="AA1537" s="100">
        <v>50</v>
      </c>
      <c r="AC1537" s="100" t="s">
        <v>365</v>
      </c>
      <c r="AD1537" s="100" t="s">
        <v>313</v>
      </c>
      <c r="AE1537" s="100" t="s">
        <v>313</v>
      </c>
      <c r="AF1537" s="100" t="s">
        <v>313</v>
      </c>
      <c r="AG1537" s="100" t="s">
        <v>313</v>
      </c>
      <c r="AJ1537" s="100" t="str">
        <f t="shared" si="642"/>
        <v>●</v>
      </c>
      <c r="AK1537" s="100" t="str">
        <f t="shared" si="640"/>
        <v>●</v>
      </c>
      <c r="AL1537" s="100" t="str">
        <f t="shared" si="640"/>
        <v>●</v>
      </c>
      <c r="AM1537" s="100" t="str">
        <f t="shared" si="640"/>
        <v>●</v>
      </c>
      <c r="AP1537" s="170" t="str">
        <f t="shared" si="643"/>
        <v>●</v>
      </c>
      <c r="AQ1537" s="170" t="str">
        <f t="shared" si="641"/>
        <v>●</v>
      </c>
      <c r="AR1537" s="170" t="str">
        <f t="shared" si="641"/>
        <v>●</v>
      </c>
      <c r="AS1537" s="170" t="str">
        <f t="shared" si="641"/>
        <v>○</v>
      </c>
    </row>
    <row r="1538" spans="2:45" s="100" customFormat="1" ht="14.25" customHeight="1">
      <c r="B1538" s="102" t="s">
        <v>104</v>
      </c>
      <c r="C1538" s="106">
        <v>23</v>
      </c>
      <c r="D1538" s="107">
        <v>56</v>
      </c>
      <c r="E1538" s="107">
        <v>67</v>
      </c>
      <c r="F1538" s="107">
        <v>50</v>
      </c>
      <c r="G1538" s="107">
        <f>第2表01元データ!AJ77</f>
        <v>34</v>
      </c>
      <c r="H1538" s="107">
        <f t="shared" si="644"/>
        <v>-16</v>
      </c>
      <c r="I1538" s="108">
        <f t="shared" si="645"/>
        <v>-32</v>
      </c>
      <c r="J1538" s="102"/>
      <c r="K1538" s="114" t="s">
        <v>104</v>
      </c>
      <c r="L1538" s="115" t="s">
        <v>337</v>
      </c>
      <c r="M1538" s="116" t="s">
        <v>337</v>
      </c>
      <c r="N1538" s="116" t="s">
        <v>337</v>
      </c>
      <c r="O1538" s="116" t="s">
        <v>313</v>
      </c>
      <c r="P1538" s="107" t="str">
        <f>第2表01元データ!AK77</f>
        <v>-</v>
      </c>
      <c r="Q1538" s="107" t="str">
        <f t="shared" si="646"/>
        <v>-</v>
      </c>
      <c r="R1538" s="108" t="str">
        <f t="shared" si="647"/>
        <v>-</v>
      </c>
      <c r="S1538" s="108"/>
      <c r="T1538" s="100">
        <v>212</v>
      </c>
      <c r="W1538" s="100" t="s">
        <v>366</v>
      </c>
      <c r="X1538" s="100">
        <v>45</v>
      </c>
      <c r="Y1538" s="100">
        <v>23</v>
      </c>
      <c r="Z1538" s="100">
        <v>56</v>
      </c>
      <c r="AA1538" s="100">
        <v>67</v>
      </c>
      <c r="AC1538" s="100" t="s">
        <v>366</v>
      </c>
      <c r="AD1538" s="100" t="s">
        <v>313</v>
      </c>
      <c r="AE1538" s="100" t="s">
        <v>313</v>
      </c>
      <c r="AF1538" s="100" t="s">
        <v>313</v>
      </c>
      <c r="AG1538" s="100" t="s">
        <v>313</v>
      </c>
      <c r="AJ1538" s="100" t="str">
        <f t="shared" si="642"/>
        <v>●</v>
      </c>
      <c r="AK1538" s="100" t="str">
        <f t="shared" si="640"/>
        <v>●</v>
      </c>
      <c r="AL1538" s="100" t="str">
        <f t="shared" si="640"/>
        <v>●</v>
      </c>
      <c r="AM1538" s="100" t="str">
        <f t="shared" si="640"/>
        <v>●</v>
      </c>
      <c r="AP1538" s="170" t="str">
        <f t="shared" si="643"/>
        <v>●</v>
      </c>
      <c r="AQ1538" s="170" t="str">
        <f t="shared" si="641"/>
        <v>●</v>
      </c>
      <c r="AR1538" s="170" t="str">
        <f t="shared" si="641"/>
        <v>●</v>
      </c>
      <c r="AS1538" s="170" t="str">
        <f t="shared" si="641"/>
        <v>○</v>
      </c>
    </row>
    <row r="1539" spans="2:45" s="100" customFormat="1" ht="14.25" customHeight="1">
      <c r="B1539" s="102" t="s">
        <v>105</v>
      </c>
      <c r="C1539" s="106">
        <v>42</v>
      </c>
      <c r="D1539" s="107">
        <v>25</v>
      </c>
      <c r="E1539" s="107">
        <v>60</v>
      </c>
      <c r="F1539" s="107">
        <v>67</v>
      </c>
      <c r="G1539" s="107">
        <f>第2表01元データ!AJ78</f>
        <v>44</v>
      </c>
      <c r="H1539" s="107">
        <f t="shared" si="644"/>
        <v>-23</v>
      </c>
      <c r="I1539" s="108">
        <f t="shared" si="645"/>
        <v>-34.328358208955223</v>
      </c>
      <c r="J1539" s="102"/>
      <c r="K1539" s="114" t="s">
        <v>105</v>
      </c>
      <c r="L1539" s="115" t="s">
        <v>337</v>
      </c>
      <c r="M1539" s="116" t="s">
        <v>337</v>
      </c>
      <c r="N1539" s="116" t="s">
        <v>337</v>
      </c>
      <c r="O1539" s="116" t="s">
        <v>313</v>
      </c>
      <c r="P1539" s="107" t="str">
        <f>第2表01元データ!AK78</f>
        <v>-</v>
      </c>
      <c r="Q1539" s="107" t="str">
        <f t="shared" si="646"/>
        <v>-</v>
      </c>
      <c r="R1539" s="108" t="str">
        <f t="shared" si="647"/>
        <v>-</v>
      </c>
      <c r="S1539" s="108"/>
      <c r="T1539" s="100">
        <v>213</v>
      </c>
      <c r="W1539" s="99" t="s">
        <v>367</v>
      </c>
      <c r="X1539" s="99">
        <v>49</v>
      </c>
      <c r="Y1539" s="99">
        <v>42</v>
      </c>
      <c r="Z1539" s="99">
        <v>25</v>
      </c>
      <c r="AA1539" s="99">
        <v>60</v>
      </c>
      <c r="AB1539" s="99"/>
      <c r="AC1539" s="99" t="s">
        <v>367</v>
      </c>
      <c r="AD1539" s="99" t="s">
        <v>313</v>
      </c>
      <c r="AE1539" s="99" t="s">
        <v>313</v>
      </c>
      <c r="AF1539" s="99" t="s">
        <v>313</v>
      </c>
      <c r="AG1539" s="99" t="s">
        <v>313</v>
      </c>
      <c r="AJ1539" s="100" t="str">
        <f t="shared" si="642"/>
        <v>●</v>
      </c>
      <c r="AK1539" s="100" t="str">
        <f t="shared" si="640"/>
        <v>●</v>
      </c>
      <c r="AL1539" s="100" t="str">
        <f t="shared" si="640"/>
        <v>●</v>
      </c>
      <c r="AM1539" s="100" t="str">
        <f t="shared" si="640"/>
        <v>●</v>
      </c>
      <c r="AP1539" s="170" t="str">
        <f t="shared" si="643"/>
        <v>●</v>
      </c>
      <c r="AQ1539" s="170" t="str">
        <f t="shared" si="641"/>
        <v>●</v>
      </c>
      <c r="AR1539" s="170" t="str">
        <f t="shared" si="641"/>
        <v>●</v>
      </c>
      <c r="AS1539" s="170" t="str">
        <f t="shared" si="641"/>
        <v>○</v>
      </c>
    </row>
    <row r="1540" spans="2:45" s="100" customFormat="1" ht="14.25" customHeight="1">
      <c r="B1540" s="102" t="s">
        <v>106</v>
      </c>
      <c r="C1540" s="106">
        <v>44</v>
      </c>
      <c r="D1540" s="107">
        <v>43</v>
      </c>
      <c r="E1540" s="107">
        <v>29</v>
      </c>
      <c r="F1540" s="107">
        <v>57</v>
      </c>
      <c r="G1540" s="107">
        <f>第2表01元データ!AJ79</f>
        <v>56</v>
      </c>
      <c r="H1540" s="107">
        <f t="shared" si="644"/>
        <v>-1</v>
      </c>
      <c r="I1540" s="108">
        <f t="shared" si="645"/>
        <v>-1.7543859649122806</v>
      </c>
      <c r="J1540" s="102"/>
      <c r="K1540" s="114" t="s">
        <v>106</v>
      </c>
      <c r="L1540" s="115" t="s">
        <v>337</v>
      </c>
      <c r="M1540" s="116" t="s">
        <v>337</v>
      </c>
      <c r="N1540" s="116" t="s">
        <v>337</v>
      </c>
      <c r="O1540" s="116" t="s">
        <v>313</v>
      </c>
      <c r="P1540" s="107" t="str">
        <f>第2表01元データ!AK79</f>
        <v>-</v>
      </c>
      <c r="Q1540" s="107" t="str">
        <f t="shared" si="646"/>
        <v>-</v>
      </c>
      <c r="R1540" s="108" t="str">
        <f t="shared" si="647"/>
        <v>-</v>
      </c>
      <c r="S1540" s="108"/>
      <c r="T1540" s="100">
        <v>214</v>
      </c>
      <c r="W1540" s="100" t="s">
        <v>368</v>
      </c>
      <c r="X1540" s="100">
        <v>43</v>
      </c>
      <c r="Y1540" s="100">
        <v>44</v>
      </c>
      <c r="Z1540" s="100">
        <v>43</v>
      </c>
      <c r="AA1540" s="100">
        <v>29</v>
      </c>
      <c r="AC1540" s="100" t="s">
        <v>368</v>
      </c>
      <c r="AD1540" s="100" t="s">
        <v>313</v>
      </c>
      <c r="AE1540" s="100" t="s">
        <v>313</v>
      </c>
      <c r="AF1540" s="100" t="s">
        <v>313</v>
      </c>
      <c r="AG1540" s="100" t="s">
        <v>313</v>
      </c>
      <c r="AJ1540" s="100" t="str">
        <f t="shared" si="642"/>
        <v>●</v>
      </c>
      <c r="AK1540" s="100" t="str">
        <f t="shared" si="640"/>
        <v>●</v>
      </c>
      <c r="AL1540" s="100" t="str">
        <f t="shared" si="640"/>
        <v>●</v>
      </c>
      <c r="AM1540" s="100" t="str">
        <f t="shared" si="640"/>
        <v>●</v>
      </c>
      <c r="AP1540" s="170" t="str">
        <f t="shared" si="643"/>
        <v>●</v>
      </c>
      <c r="AQ1540" s="170" t="str">
        <f t="shared" si="641"/>
        <v>●</v>
      </c>
      <c r="AR1540" s="170" t="str">
        <f t="shared" si="641"/>
        <v>●</v>
      </c>
      <c r="AS1540" s="170" t="str">
        <f t="shared" si="641"/>
        <v>○</v>
      </c>
    </row>
    <row r="1541" spans="2:45" s="100" customFormat="1" ht="14.25" customHeight="1">
      <c r="B1541" s="102" t="s">
        <v>107</v>
      </c>
      <c r="C1541" s="106">
        <v>38</v>
      </c>
      <c r="D1541" s="107">
        <v>43</v>
      </c>
      <c r="E1541" s="107">
        <v>45</v>
      </c>
      <c r="F1541" s="107">
        <v>22</v>
      </c>
      <c r="G1541" s="107">
        <f>第2表01元データ!AJ80</f>
        <v>63</v>
      </c>
      <c r="H1541" s="107">
        <f t="shared" si="644"/>
        <v>41</v>
      </c>
      <c r="I1541" s="108">
        <f t="shared" si="645"/>
        <v>186.36363636363635</v>
      </c>
      <c r="J1541" s="102"/>
      <c r="K1541" s="114" t="s">
        <v>107</v>
      </c>
      <c r="L1541" s="115" t="s">
        <v>337</v>
      </c>
      <c r="M1541" s="116" t="s">
        <v>337</v>
      </c>
      <c r="N1541" s="116" t="s">
        <v>337</v>
      </c>
      <c r="O1541" s="116" t="s">
        <v>313</v>
      </c>
      <c r="P1541" s="107" t="str">
        <f>第2表01元データ!AK80</f>
        <v>-</v>
      </c>
      <c r="Q1541" s="107" t="str">
        <f t="shared" si="646"/>
        <v>-</v>
      </c>
      <c r="R1541" s="108" t="str">
        <f t="shared" si="647"/>
        <v>-</v>
      </c>
      <c r="S1541" s="108"/>
      <c r="T1541" s="100">
        <v>215</v>
      </c>
      <c r="W1541" s="100" t="s">
        <v>369</v>
      </c>
      <c r="X1541" s="100">
        <v>45</v>
      </c>
      <c r="Y1541" s="100">
        <v>38</v>
      </c>
      <c r="Z1541" s="100">
        <v>43</v>
      </c>
      <c r="AA1541" s="100">
        <v>45</v>
      </c>
      <c r="AC1541" s="100" t="s">
        <v>369</v>
      </c>
      <c r="AD1541" s="100">
        <v>1</v>
      </c>
      <c r="AE1541" s="100" t="s">
        <v>313</v>
      </c>
      <c r="AF1541" s="100" t="s">
        <v>313</v>
      </c>
      <c r="AG1541" s="100" t="s">
        <v>313</v>
      </c>
      <c r="AJ1541" s="100" t="str">
        <f t="shared" si="642"/>
        <v>●</v>
      </c>
      <c r="AK1541" s="100" t="str">
        <f t="shared" si="640"/>
        <v>●</v>
      </c>
      <c r="AL1541" s="100" t="str">
        <f t="shared" si="640"/>
        <v>●</v>
      </c>
      <c r="AM1541" s="100" t="str">
        <f t="shared" si="640"/>
        <v>●</v>
      </c>
      <c r="AP1541" s="170" t="str">
        <f t="shared" si="643"/>
        <v>●</v>
      </c>
      <c r="AQ1541" s="170" t="str">
        <f t="shared" si="641"/>
        <v>●</v>
      </c>
      <c r="AR1541" s="170" t="str">
        <f t="shared" si="641"/>
        <v>●</v>
      </c>
      <c r="AS1541" s="170" t="str">
        <f t="shared" si="641"/>
        <v>○</v>
      </c>
    </row>
    <row r="1542" spans="2:45" s="100" customFormat="1" ht="14.25" customHeight="1">
      <c r="B1542" s="102" t="s">
        <v>108</v>
      </c>
      <c r="C1542" s="106">
        <v>35</v>
      </c>
      <c r="D1542" s="107">
        <v>39</v>
      </c>
      <c r="E1542" s="107">
        <v>40</v>
      </c>
      <c r="F1542" s="107">
        <v>42</v>
      </c>
      <c r="G1542" s="107">
        <f>第2表01元データ!AJ81</f>
        <v>43</v>
      </c>
      <c r="H1542" s="107">
        <f t="shared" si="644"/>
        <v>1</v>
      </c>
      <c r="I1542" s="108">
        <f t="shared" si="645"/>
        <v>2.3809523809523809</v>
      </c>
      <c r="J1542" s="102"/>
      <c r="K1542" s="114" t="s">
        <v>108</v>
      </c>
      <c r="L1542" s="115" t="s">
        <v>337</v>
      </c>
      <c r="M1542" s="116" t="s">
        <v>337</v>
      </c>
      <c r="N1542" s="116" t="s">
        <v>337</v>
      </c>
      <c r="O1542" s="116" t="s">
        <v>313</v>
      </c>
      <c r="P1542" s="107" t="str">
        <f>第2表01元データ!AK81</f>
        <v>-</v>
      </c>
      <c r="Q1542" s="107" t="str">
        <f t="shared" si="646"/>
        <v>-</v>
      </c>
      <c r="R1542" s="108" t="str">
        <f t="shared" si="647"/>
        <v>-</v>
      </c>
      <c r="S1542" s="108"/>
      <c r="T1542" s="100">
        <v>216</v>
      </c>
      <c r="W1542" s="100" t="s">
        <v>370</v>
      </c>
      <c r="X1542" s="100">
        <v>21</v>
      </c>
      <c r="Y1542" s="100">
        <v>35</v>
      </c>
      <c r="Z1542" s="100">
        <v>39</v>
      </c>
      <c r="AA1542" s="100">
        <v>40</v>
      </c>
      <c r="AC1542" s="100" t="s">
        <v>370</v>
      </c>
      <c r="AD1542" s="100" t="s">
        <v>313</v>
      </c>
      <c r="AE1542" s="100">
        <v>1</v>
      </c>
      <c r="AF1542" s="100" t="s">
        <v>313</v>
      </c>
      <c r="AG1542" s="100" t="s">
        <v>313</v>
      </c>
      <c r="AJ1542" s="100" t="str">
        <f t="shared" si="642"/>
        <v>●</v>
      </c>
      <c r="AK1542" s="100" t="str">
        <f t="shared" si="640"/>
        <v>●</v>
      </c>
      <c r="AL1542" s="100" t="str">
        <f t="shared" si="640"/>
        <v>●</v>
      </c>
      <c r="AM1542" s="100" t="str">
        <f t="shared" si="640"/>
        <v>●</v>
      </c>
      <c r="AP1542" s="170" t="str">
        <f t="shared" si="643"/>
        <v>●</v>
      </c>
      <c r="AQ1542" s="170" t="str">
        <f t="shared" si="641"/>
        <v>●</v>
      </c>
      <c r="AR1542" s="170" t="str">
        <f t="shared" si="641"/>
        <v>●</v>
      </c>
      <c r="AS1542" s="170" t="str">
        <f t="shared" si="641"/>
        <v>○</v>
      </c>
    </row>
    <row r="1543" spans="2:45" s="100" customFormat="1" ht="14.25" customHeight="1">
      <c r="B1543" s="102" t="s">
        <v>109</v>
      </c>
      <c r="C1543" s="106">
        <v>13</v>
      </c>
      <c r="D1543" s="107">
        <v>25</v>
      </c>
      <c r="E1543" s="107">
        <v>28</v>
      </c>
      <c r="F1543" s="107">
        <v>36</v>
      </c>
      <c r="G1543" s="107">
        <f>第2表01元データ!AJ82</f>
        <v>26</v>
      </c>
      <c r="H1543" s="107">
        <f t="shared" si="644"/>
        <v>-10</v>
      </c>
      <c r="I1543" s="108">
        <f t="shared" si="645"/>
        <v>-27.777777777777779</v>
      </c>
      <c r="J1543" s="102"/>
      <c r="K1543" s="114" t="s">
        <v>109</v>
      </c>
      <c r="L1543" s="115" t="s">
        <v>337</v>
      </c>
      <c r="M1543" s="116" t="s">
        <v>337</v>
      </c>
      <c r="N1543" s="116" t="s">
        <v>337</v>
      </c>
      <c r="O1543" s="116" t="s">
        <v>313</v>
      </c>
      <c r="P1543" s="107" t="str">
        <f>第2表01元データ!AK82</f>
        <v>-</v>
      </c>
      <c r="Q1543" s="107" t="str">
        <f t="shared" si="646"/>
        <v>-</v>
      </c>
      <c r="R1543" s="108" t="str">
        <f t="shared" si="647"/>
        <v>-</v>
      </c>
      <c r="S1543" s="108"/>
      <c r="T1543" s="100">
        <v>217</v>
      </c>
      <c r="W1543" s="100" t="s">
        <v>371</v>
      </c>
      <c r="X1543" s="100">
        <v>16</v>
      </c>
      <c r="Y1543" s="100">
        <v>13</v>
      </c>
      <c r="Z1543" s="100">
        <v>25</v>
      </c>
      <c r="AA1543" s="100">
        <v>28</v>
      </c>
      <c r="AC1543" s="100" t="s">
        <v>371</v>
      </c>
      <c r="AD1543" s="100" t="s">
        <v>313</v>
      </c>
      <c r="AE1543" s="100" t="s">
        <v>313</v>
      </c>
      <c r="AF1543" s="100" t="s">
        <v>313</v>
      </c>
      <c r="AG1543" s="100" t="s">
        <v>313</v>
      </c>
      <c r="AJ1543" s="100" t="str">
        <f t="shared" si="642"/>
        <v>●</v>
      </c>
      <c r="AK1543" s="100" t="str">
        <f t="shared" si="640"/>
        <v>●</v>
      </c>
      <c r="AL1543" s="100" t="str">
        <f t="shared" si="640"/>
        <v>●</v>
      </c>
      <c r="AM1543" s="100" t="str">
        <f t="shared" si="640"/>
        <v>●</v>
      </c>
      <c r="AP1543" s="170" t="str">
        <f t="shared" si="643"/>
        <v>●</v>
      </c>
      <c r="AQ1543" s="170" t="str">
        <f t="shared" si="641"/>
        <v>●</v>
      </c>
      <c r="AR1543" s="170" t="str">
        <f t="shared" si="641"/>
        <v>●</v>
      </c>
      <c r="AS1543" s="170" t="str">
        <f t="shared" si="641"/>
        <v>○</v>
      </c>
    </row>
    <row r="1544" spans="2:45" s="100" customFormat="1" ht="14.25" customHeight="1">
      <c r="B1544" s="102" t="s">
        <v>110</v>
      </c>
      <c r="C1544" s="106">
        <v>13</v>
      </c>
      <c r="D1544" s="107">
        <v>14</v>
      </c>
      <c r="E1544" s="107">
        <v>20</v>
      </c>
      <c r="F1544" s="107">
        <v>30</v>
      </c>
      <c r="G1544" s="107">
        <f>第2表01元データ!AJ83</f>
        <v>54</v>
      </c>
      <c r="H1544" s="107">
        <f t="shared" si="644"/>
        <v>24</v>
      </c>
      <c r="I1544" s="108">
        <f t="shared" si="645"/>
        <v>80</v>
      </c>
      <c r="J1544" s="102"/>
      <c r="K1544" s="114" t="s">
        <v>110</v>
      </c>
      <c r="L1544" s="115" t="s">
        <v>337</v>
      </c>
      <c r="M1544" s="116" t="s">
        <v>337</v>
      </c>
      <c r="N1544" s="116" t="s">
        <v>337</v>
      </c>
      <c r="O1544" s="116" t="s">
        <v>313</v>
      </c>
      <c r="P1544" s="107" t="str">
        <f>第2表01元データ!AK83</f>
        <v>-</v>
      </c>
      <c r="Q1544" s="107" t="str">
        <f t="shared" si="646"/>
        <v>-</v>
      </c>
      <c r="R1544" s="108" t="str">
        <f t="shared" si="647"/>
        <v>-</v>
      </c>
      <c r="S1544" s="108"/>
      <c r="T1544" s="100">
        <v>218</v>
      </c>
      <c r="W1544" s="100" t="s">
        <v>378</v>
      </c>
      <c r="X1544" s="100">
        <v>7</v>
      </c>
      <c r="Y1544" s="100">
        <v>13</v>
      </c>
      <c r="Z1544" s="100">
        <v>14</v>
      </c>
      <c r="AA1544" s="100">
        <v>20</v>
      </c>
      <c r="AC1544" s="100" t="s">
        <v>378</v>
      </c>
      <c r="AD1544" s="100" t="s">
        <v>313</v>
      </c>
      <c r="AE1544" s="100" t="s">
        <v>313</v>
      </c>
      <c r="AF1544" s="100" t="s">
        <v>313</v>
      </c>
      <c r="AG1544" s="100" t="s">
        <v>313</v>
      </c>
      <c r="AJ1544" s="100" t="str">
        <f t="shared" si="642"/>
        <v>●</v>
      </c>
      <c r="AK1544" s="100" t="str">
        <f t="shared" si="640"/>
        <v>●</v>
      </c>
      <c r="AL1544" s="100" t="str">
        <f t="shared" si="640"/>
        <v>●</v>
      </c>
      <c r="AM1544" s="100" t="str">
        <f t="shared" si="640"/>
        <v>●</v>
      </c>
      <c r="AP1544" s="170" t="str">
        <f t="shared" si="643"/>
        <v>●</v>
      </c>
      <c r="AQ1544" s="170" t="str">
        <f t="shared" si="641"/>
        <v>●</v>
      </c>
      <c r="AR1544" s="170" t="str">
        <f t="shared" si="641"/>
        <v>●</v>
      </c>
      <c r="AS1544" s="170" t="str">
        <f t="shared" si="641"/>
        <v>○</v>
      </c>
    </row>
    <row r="1545" spans="2:45" s="100" customFormat="1" ht="14.25" customHeight="1">
      <c r="B1545" s="119" t="s">
        <v>111</v>
      </c>
      <c r="C1545" s="120" t="s">
        <v>313</v>
      </c>
      <c r="D1545" s="116" t="s">
        <v>313</v>
      </c>
      <c r="E1545" s="116" t="s">
        <v>313</v>
      </c>
      <c r="F1545" s="116" t="s">
        <v>313</v>
      </c>
      <c r="G1545" s="107">
        <f>第2表01元データ!AJ84</f>
        <v>3</v>
      </c>
      <c r="H1545" s="107"/>
      <c r="I1545" s="108"/>
      <c r="K1545" s="119" t="s">
        <v>111</v>
      </c>
      <c r="L1545" s="120" t="s">
        <v>313</v>
      </c>
      <c r="M1545" s="116" t="s">
        <v>313</v>
      </c>
      <c r="N1545" s="116" t="s">
        <v>313</v>
      </c>
      <c r="O1545" s="116" t="s">
        <v>313</v>
      </c>
      <c r="P1545" s="107" t="str">
        <f>第2表01元データ!AK84</f>
        <v>-</v>
      </c>
      <c r="Q1545" s="107"/>
      <c r="R1545" s="108"/>
      <c r="T1545" s="100">
        <v>219</v>
      </c>
    </row>
    <row r="1546" spans="2:45" s="100" customFormat="1" ht="14.25" customHeight="1">
      <c r="B1546" s="118"/>
      <c r="C1546" s="118"/>
      <c r="D1546" s="118"/>
      <c r="E1546" s="118"/>
      <c r="F1546" s="118"/>
      <c r="G1546" s="118"/>
      <c r="H1546" s="118"/>
      <c r="I1546" s="118"/>
      <c r="J1546" s="118"/>
      <c r="K1546" s="119" t="s">
        <v>400</v>
      </c>
      <c r="L1546" s="118"/>
      <c r="M1546" s="118"/>
      <c r="N1546" s="118"/>
      <c r="O1546" s="118"/>
      <c r="P1546" s="168"/>
      <c r="W1546" s="100">
        <v>54</v>
      </c>
    </row>
    <row r="1547" spans="2:45" s="100" customFormat="1" ht="14.25" customHeight="1">
      <c r="B1547" s="118"/>
      <c r="C1547" s="118"/>
      <c r="D1547" s="118"/>
      <c r="E1547" s="118"/>
      <c r="F1547" s="118"/>
      <c r="G1547" s="118"/>
      <c r="H1547" s="118"/>
      <c r="I1547" s="118"/>
      <c r="J1547" s="118"/>
      <c r="K1547" s="119"/>
      <c r="L1547" s="118"/>
      <c r="M1547" s="118"/>
      <c r="N1547" s="118"/>
      <c r="O1547" s="118"/>
      <c r="P1547" s="168"/>
    </row>
    <row r="1548" spans="2:45" s="100" customFormat="1" ht="14.25" customHeight="1">
      <c r="B1548" s="118"/>
      <c r="C1548" s="118"/>
      <c r="D1548" s="118"/>
      <c r="E1548" s="118"/>
      <c r="F1548" s="118"/>
      <c r="G1548" s="118"/>
      <c r="H1548" s="118"/>
      <c r="I1548" s="118"/>
      <c r="J1548" s="118"/>
      <c r="K1548" s="119"/>
      <c r="L1548" s="118"/>
      <c r="M1548" s="118"/>
      <c r="N1548" s="118"/>
      <c r="O1548" s="118"/>
      <c r="P1548" s="168"/>
    </row>
    <row r="1549" spans="2:45" s="99" customFormat="1" ht="14.25" customHeight="1">
      <c r="B1549" s="99" t="s">
        <v>267</v>
      </c>
      <c r="K1549" s="99" t="s">
        <v>268</v>
      </c>
      <c r="W1549" s="100"/>
      <c r="X1549" s="100"/>
      <c r="Y1549" s="100"/>
      <c r="Z1549" s="100"/>
      <c r="AA1549" s="100"/>
      <c r="AB1549" s="100"/>
      <c r="AC1549" s="100"/>
      <c r="AD1549" s="100"/>
      <c r="AE1549" s="100"/>
      <c r="AF1549" s="100"/>
      <c r="AG1549" s="100"/>
    </row>
    <row r="1550" spans="2:45" s="100" customFormat="1" ht="14.25" customHeight="1">
      <c r="B1550" s="583" t="s">
        <v>335</v>
      </c>
      <c r="C1550" s="101"/>
      <c r="D1550" s="101"/>
      <c r="E1550" s="101"/>
      <c r="F1550" s="101"/>
      <c r="G1550" s="135"/>
      <c r="H1550" s="131"/>
      <c r="I1550" s="131"/>
      <c r="J1550" s="102"/>
      <c r="K1550" s="583" t="s">
        <v>335</v>
      </c>
      <c r="L1550" s="101"/>
      <c r="M1550" s="101"/>
      <c r="N1550" s="101"/>
      <c r="O1550" s="101"/>
      <c r="P1550" s="135"/>
      <c r="Q1550" s="131"/>
      <c r="R1550" s="131"/>
      <c r="S1550" s="103"/>
    </row>
    <row r="1551" spans="2:45" s="100" customFormat="1" ht="14.25" customHeight="1">
      <c r="B1551" s="584"/>
      <c r="C1551" s="130" t="str">
        <f>$C$4</f>
        <v>平成7年</v>
      </c>
      <c r="D1551" s="130" t="str">
        <f>$D$4</f>
        <v>平成12年</v>
      </c>
      <c r="E1551" s="130" t="str">
        <f>$E$4</f>
        <v>平成17年</v>
      </c>
      <c r="F1551" s="130" t="str">
        <f>$F$4</f>
        <v>平成22年</v>
      </c>
      <c r="G1551" s="130" t="s">
        <v>410</v>
      </c>
      <c r="H1551" s="133" t="str">
        <f>$H$4</f>
        <v>対平成</v>
      </c>
      <c r="I1551" s="134" t="str">
        <f>$I$4</f>
        <v>22年</v>
      </c>
      <c r="J1551" s="102"/>
      <c r="K1551" s="584"/>
      <c r="L1551" s="130" t="str">
        <f>$C$4</f>
        <v>平成7年</v>
      </c>
      <c r="M1551" s="130" t="str">
        <f>$D$4</f>
        <v>平成12年</v>
      </c>
      <c r="N1551" s="130" t="str">
        <f>$E$4</f>
        <v>平成17年</v>
      </c>
      <c r="O1551" s="130" t="str">
        <f>$F$4</f>
        <v>平成22年</v>
      </c>
      <c r="P1551" s="130" t="s">
        <v>410</v>
      </c>
      <c r="Q1551" s="133" t="str">
        <f>$H$4</f>
        <v>対平成</v>
      </c>
      <c r="R1551" s="134" t="str">
        <f>$I$4</f>
        <v>22年</v>
      </c>
      <c r="S1551" s="103"/>
    </row>
    <row r="1552" spans="2:45" s="100" customFormat="1" ht="14.25" customHeight="1">
      <c r="B1552" s="585"/>
      <c r="C1552" s="104"/>
      <c r="D1552" s="104"/>
      <c r="E1552" s="104"/>
      <c r="F1552" s="104"/>
      <c r="G1552" s="104"/>
      <c r="H1552" s="132" t="s">
        <v>88</v>
      </c>
      <c r="I1552" s="133" t="s">
        <v>398</v>
      </c>
      <c r="J1552" s="102"/>
      <c r="K1552" s="585"/>
      <c r="L1552" s="104"/>
      <c r="M1552" s="104"/>
      <c r="N1552" s="104"/>
      <c r="O1552" s="104"/>
      <c r="P1552" s="104"/>
      <c r="Q1552" s="132" t="s">
        <v>88</v>
      </c>
      <c r="R1552" s="133" t="s">
        <v>398</v>
      </c>
      <c r="S1552" s="103"/>
    </row>
    <row r="1553" spans="2:45" s="199" customFormat="1" ht="14.25" customHeight="1">
      <c r="B1553" s="200" t="s">
        <v>90</v>
      </c>
      <c r="C1553" s="198">
        <v>465</v>
      </c>
      <c r="D1553" s="194">
        <v>454</v>
      </c>
      <c r="E1553" s="194">
        <v>394</v>
      </c>
      <c r="F1553" s="194">
        <v>367</v>
      </c>
      <c r="G1553" s="194">
        <f>IF(COUNTIF(G1558:G1576,"x"),"x",IF(SUM(G1558:G1576)=0,"-",SUM(G1558:G1576)))</f>
        <v>322</v>
      </c>
      <c r="H1553" s="193">
        <f t="shared" ref="H1553:H1556" si="648">IF(G1553="x","x",IF(AND(G1553="-",F1553="-"),"-",IF(AND(G1553="-",F1553&gt;0),F1553*-1,IF(AND(G1553&gt;0,F1553="-"),G1553,G1553-F1553))))</f>
        <v>-45</v>
      </c>
      <c r="I1553" s="195">
        <f t="shared" ref="I1553:I1556" si="649">IF(H1553="x","x",IF(H1553="-","-",IF(AND(F1553="-",G1553&gt;0),"皆増",IF(AND(F1553&gt;0,G1553="-"),"皆減",H1553/F1553*100))))</f>
        <v>-12.26158038147139</v>
      </c>
      <c r="J1553" s="196"/>
      <c r="K1553" s="197" t="s">
        <v>90</v>
      </c>
      <c r="L1553" s="198">
        <v>1478</v>
      </c>
      <c r="M1553" s="194">
        <v>1320</v>
      </c>
      <c r="N1553" s="194">
        <v>1270</v>
      </c>
      <c r="O1553" s="194">
        <v>1162</v>
      </c>
      <c r="P1553" s="194">
        <f>IF(COUNTIF(P1558:P1576,"x"),"x",IF(SUM(P1558:P1576)=0,"-",SUM(P1558:P1576)))</f>
        <v>1001</v>
      </c>
      <c r="Q1553" s="193">
        <f t="shared" ref="Q1553:Q1556" si="650">IF(P1553="x","x",IF(AND(P1553="-",O1553="-"),"-",IF(AND(P1553="-",O1553&gt;0),O1553*-1,IF(AND(P1553&gt;0,O1553="-"),P1553,P1553-O1553))))</f>
        <v>-161</v>
      </c>
      <c r="R1553" s="195">
        <f t="shared" ref="R1553:R1556" si="651">IF(Q1553="x","x",IF(Q1553="-","-",IF(AND(O1553="-",P1553&gt;0),"皆増",IF(AND(O1553&gt;0,P1553="-"),"皆減",Q1553/O1553*100))))</f>
        <v>-13.855421686746988</v>
      </c>
      <c r="S1553" s="195"/>
      <c r="W1553" s="199" t="s">
        <v>373</v>
      </c>
      <c r="X1553" s="199">
        <v>529</v>
      </c>
      <c r="Y1553" s="199">
        <v>465</v>
      </c>
      <c r="Z1553" s="199">
        <v>454</v>
      </c>
      <c r="AA1553" s="199">
        <v>394</v>
      </c>
      <c r="AC1553" s="199" t="s">
        <v>373</v>
      </c>
      <c r="AD1553" s="199">
        <v>1558</v>
      </c>
      <c r="AE1553" s="199">
        <v>1478</v>
      </c>
      <c r="AF1553" s="199">
        <v>1320</v>
      </c>
      <c r="AG1553" s="199">
        <v>1270</v>
      </c>
      <c r="AJ1553" s="199" t="str">
        <f>IF(C1553=X1553,"○","●")</f>
        <v>●</v>
      </c>
      <c r="AK1553" s="199" t="str">
        <f t="shared" ref="AK1553:AM1575" si="652">IF(D1553=Y1553,"○","●")</f>
        <v>●</v>
      </c>
      <c r="AL1553" s="199" t="str">
        <f t="shared" si="652"/>
        <v>●</v>
      </c>
      <c r="AM1553" s="199" t="str">
        <f t="shared" si="652"/>
        <v>●</v>
      </c>
      <c r="AP1553" s="199" t="str">
        <f>IF(L1553=AD1553,"○","●")</f>
        <v>●</v>
      </c>
      <c r="AQ1553" s="199" t="str">
        <f t="shared" ref="AQ1553:AS1575" si="653">IF(M1553=AE1553,"○","●")</f>
        <v>●</v>
      </c>
      <c r="AR1553" s="199" t="str">
        <f t="shared" si="653"/>
        <v>●</v>
      </c>
      <c r="AS1553" s="199" t="str">
        <f t="shared" si="653"/>
        <v>●</v>
      </c>
    </row>
    <row r="1554" spans="2:45" s="100" customFormat="1" ht="14.25" customHeight="1">
      <c r="B1554" s="105" t="s">
        <v>91</v>
      </c>
      <c r="C1554" s="106">
        <v>59</v>
      </c>
      <c r="D1554" s="107">
        <v>38</v>
      </c>
      <c r="E1554" s="107">
        <v>40</v>
      </c>
      <c r="F1554" s="107">
        <v>32</v>
      </c>
      <c r="G1554" s="107">
        <f>IF(COUNTIF(G1558:G1560,"x"),"x",IF(SUM(G1558:G1560)=0,"-",SUM(G1558:G1560)))</f>
        <v>43</v>
      </c>
      <c r="H1554" s="107">
        <f t="shared" si="648"/>
        <v>11</v>
      </c>
      <c r="I1554" s="108">
        <f t="shared" si="649"/>
        <v>34.375</v>
      </c>
      <c r="J1554" s="102"/>
      <c r="K1554" s="109" t="s">
        <v>91</v>
      </c>
      <c r="L1554" s="106">
        <v>165</v>
      </c>
      <c r="M1554" s="107">
        <v>110</v>
      </c>
      <c r="N1554" s="107">
        <v>102</v>
      </c>
      <c r="O1554" s="107">
        <v>81</v>
      </c>
      <c r="P1554" s="107">
        <f>IF(COUNTIF(P1558:P1560,"x"),"x",IF(SUM(P1558:P1560)=0,"-",SUM(P1558:P1560)))</f>
        <v>59</v>
      </c>
      <c r="Q1554" s="107">
        <f t="shared" si="650"/>
        <v>-22</v>
      </c>
      <c r="R1554" s="108">
        <f t="shared" si="651"/>
        <v>-27.160493827160494</v>
      </c>
      <c r="S1554" s="108"/>
      <c r="W1554" s="100" t="s">
        <v>374</v>
      </c>
      <c r="X1554" s="100">
        <v>80</v>
      </c>
      <c r="Y1554" s="100">
        <v>59</v>
      </c>
      <c r="Z1554" s="100">
        <v>38</v>
      </c>
      <c r="AA1554" s="100">
        <v>40</v>
      </c>
      <c r="AC1554" s="100" t="s">
        <v>374</v>
      </c>
      <c r="AD1554" s="100">
        <v>189</v>
      </c>
      <c r="AE1554" s="100">
        <v>165</v>
      </c>
      <c r="AF1554" s="100">
        <v>110</v>
      </c>
      <c r="AG1554" s="100">
        <v>102</v>
      </c>
      <c r="AJ1554" s="100" t="str">
        <f t="shared" ref="AJ1554:AJ1575" si="654">IF(C1554=X1554,"○","●")</f>
        <v>●</v>
      </c>
      <c r="AK1554" s="100" t="str">
        <f t="shared" si="652"/>
        <v>●</v>
      </c>
      <c r="AL1554" s="100" t="str">
        <f t="shared" si="652"/>
        <v>●</v>
      </c>
      <c r="AM1554" s="100" t="str">
        <f t="shared" si="652"/>
        <v>●</v>
      </c>
      <c r="AP1554" s="100" t="str">
        <f t="shared" ref="AP1554:AP1575" si="655">IF(L1554=AD1554,"○","●")</f>
        <v>●</v>
      </c>
      <c r="AQ1554" s="100" t="str">
        <f t="shared" si="653"/>
        <v>●</v>
      </c>
      <c r="AR1554" s="100" t="str">
        <f t="shared" si="653"/>
        <v>●</v>
      </c>
      <c r="AS1554" s="100" t="str">
        <f>IF(O1554=AG1554,"○","●")</f>
        <v>●</v>
      </c>
    </row>
    <row r="1555" spans="2:45" s="100" customFormat="1" ht="14.25" customHeight="1">
      <c r="B1555" s="105" t="s">
        <v>92</v>
      </c>
      <c r="C1555" s="106">
        <v>302</v>
      </c>
      <c r="D1555" s="107">
        <v>293</v>
      </c>
      <c r="E1555" s="107">
        <v>236</v>
      </c>
      <c r="F1555" s="107">
        <v>220</v>
      </c>
      <c r="G1555" s="296">
        <f>IF(COUNTIF(G1561:G1570,"x"),"x",IF(SUM(G1561:G1570)=0,"-",SUM(G1561:G1570)))</f>
        <v>152</v>
      </c>
      <c r="H1555" s="107">
        <f t="shared" si="648"/>
        <v>-68</v>
      </c>
      <c r="I1555" s="108">
        <f t="shared" si="649"/>
        <v>-30.909090909090907</v>
      </c>
      <c r="J1555" s="102"/>
      <c r="K1555" s="109" t="s">
        <v>92</v>
      </c>
      <c r="L1555" s="106">
        <v>1012</v>
      </c>
      <c r="M1555" s="107">
        <v>859</v>
      </c>
      <c r="N1555" s="107">
        <v>701</v>
      </c>
      <c r="O1555" s="107">
        <v>610</v>
      </c>
      <c r="P1555" s="296">
        <f>IF(COUNTIF(P1561:P1570,"x"),"x",IF(SUM(P1561:P1570)=0,"-",SUM(P1561:P1570)))</f>
        <v>410</v>
      </c>
      <c r="Q1555" s="107">
        <f t="shared" si="650"/>
        <v>-200</v>
      </c>
      <c r="R1555" s="108">
        <f t="shared" si="651"/>
        <v>-32.786885245901637</v>
      </c>
      <c r="S1555" s="108"/>
      <c r="W1555" s="100" t="s">
        <v>375</v>
      </c>
      <c r="X1555" s="100">
        <v>357</v>
      </c>
      <c r="Y1555" s="100">
        <v>302</v>
      </c>
      <c r="Z1555" s="100">
        <v>293</v>
      </c>
      <c r="AA1555" s="100">
        <v>236</v>
      </c>
      <c r="AC1555" s="100" t="s">
        <v>375</v>
      </c>
      <c r="AD1555" s="100">
        <v>1076</v>
      </c>
      <c r="AE1555" s="100">
        <v>1012</v>
      </c>
      <c r="AF1555" s="100">
        <v>859</v>
      </c>
      <c r="AG1555" s="100">
        <v>701</v>
      </c>
      <c r="AJ1555" s="100" t="str">
        <f t="shared" si="654"/>
        <v>●</v>
      </c>
      <c r="AK1555" s="100" t="str">
        <f t="shared" si="652"/>
        <v>●</v>
      </c>
      <c r="AL1555" s="100" t="str">
        <f>IF(E1555=Z1555,"○","●")</f>
        <v>●</v>
      </c>
      <c r="AM1555" s="100" t="str">
        <f t="shared" si="652"/>
        <v>●</v>
      </c>
      <c r="AP1555" s="100" t="str">
        <f t="shared" si="655"/>
        <v>●</v>
      </c>
      <c r="AQ1555" s="100" t="str">
        <f t="shared" si="653"/>
        <v>●</v>
      </c>
      <c r="AR1555" s="100" t="str">
        <f t="shared" si="653"/>
        <v>●</v>
      </c>
      <c r="AS1555" s="100" t="str">
        <f t="shared" si="653"/>
        <v>●</v>
      </c>
    </row>
    <row r="1556" spans="2:45" s="100" customFormat="1" ht="14.25" customHeight="1">
      <c r="B1556" s="105" t="s">
        <v>93</v>
      </c>
      <c r="C1556" s="106">
        <v>104</v>
      </c>
      <c r="D1556" s="107">
        <v>123</v>
      </c>
      <c r="E1556" s="107">
        <v>118</v>
      </c>
      <c r="F1556" s="107">
        <v>115</v>
      </c>
      <c r="G1556" s="107">
        <f>IF(COUNTIF(G1571:G1575,"x"),"x",IF(SUM(G1571,G1575)=0,"-",SUM(G1571:G1575)))</f>
        <v>125</v>
      </c>
      <c r="H1556" s="107">
        <f t="shared" si="648"/>
        <v>10</v>
      </c>
      <c r="I1556" s="108">
        <f t="shared" si="649"/>
        <v>8.695652173913043</v>
      </c>
      <c r="J1556" s="102"/>
      <c r="K1556" s="109" t="s">
        <v>93</v>
      </c>
      <c r="L1556" s="106">
        <v>301</v>
      </c>
      <c r="M1556" s="107">
        <v>351</v>
      </c>
      <c r="N1556" s="107">
        <v>467</v>
      </c>
      <c r="O1556" s="107">
        <v>471</v>
      </c>
      <c r="P1556" s="107">
        <f>IF(COUNTIF(P1571:P1575,"x"),"x",IF(SUM(P1571,P1575)=0,"-",SUM(P1571:P1575)))</f>
        <v>521</v>
      </c>
      <c r="Q1556" s="107">
        <f t="shared" si="650"/>
        <v>50</v>
      </c>
      <c r="R1556" s="108">
        <f t="shared" si="651"/>
        <v>10.615711252653929</v>
      </c>
      <c r="S1556" s="108"/>
      <c r="W1556" s="100" t="s">
        <v>376</v>
      </c>
      <c r="X1556" s="100">
        <v>92</v>
      </c>
      <c r="Y1556" s="100">
        <v>104</v>
      </c>
      <c r="Z1556" s="100">
        <v>123</v>
      </c>
      <c r="AA1556" s="100">
        <v>118</v>
      </c>
      <c r="AC1556" s="100" t="s">
        <v>376</v>
      </c>
      <c r="AD1556" s="100">
        <v>293</v>
      </c>
      <c r="AE1556" s="100">
        <v>301</v>
      </c>
      <c r="AF1556" s="100">
        <v>351</v>
      </c>
      <c r="AG1556" s="100">
        <v>467</v>
      </c>
      <c r="AJ1556" s="100" t="str">
        <f t="shared" si="654"/>
        <v>●</v>
      </c>
      <c r="AK1556" s="100" t="str">
        <f t="shared" si="652"/>
        <v>●</v>
      </c>
      <c r="AL1556" s="100" t="str">
        <f t="shared" si="652"/>
        <v>●</v>
      </c>
      <c r="AM1556" s="100" t="str">
        <f t="shared" si="652"/>
        <v>●</v>
      </c>
      <c r="AP1556" s="100" t="str">
        <f t="shared" si="655"/>
        <v>●</v>
      </c>
      <c r="AQ1556" s="100" t="str">
        <f t="shared" si="653"/>
        <v>●</v>
      </c>
      <c r="AR1556" s="100" t="str">
        <f t="shared" si="653"/>
        <v>●</v>
      </c>
      <c r="AS1556" s="100" t="str">
        <f t="shared" si="653"/>
        <v>●</v>
      </c>
    </row>
    <row r="1557" spans="2:45" s="100" customFormat="1" ht="14.25" customHeight="1">
      <c r="B1557" s="102"/>
      <c r="C1557" s="106"/>
      <c r="D1557" s="112"/>
      <c r="E1557" s="112"/>
      <c r="F1557" s="112"/>
      <c r="G1557" s="112"/>
      <c r="H1557" s="112"/>
      <c r="I1557" s="113"/>
      <c r="J1557" s="102"/>
      <c r="K1557" s="114"/>
      <c r="L1557" s="106"/>
      <c r="M1557" s="112"/>
      <c r="N1557" s="112"/>
      <c r="O1557" s="112"/>
      <c r="P1557" s="112"/>
      <c r="Q1557" s="112"/>
      <c r="R1557" s="113"/>
      <c r="S1557" s="113"/>
      <c r="AJ1557" s="100" t="str">
        <f t="shared" si="654"/>
        <v>○</v>
      </c>
      <c r="AK1557" s="100" t="str">
        <f t="shared" si="652"/>
        <v>○</v>
      </c>
      <c r="AL1557" s="100" t="str">
        <f t="shared" si="652"/>
        <v>○</v>
      </c>
      <c r="AM1557" s="100" t="str">
        <f t="shared" si="652"/>
        <v>○</v>
      </c>
      <c r="AP1557" s="100" t="str">
        <f t="shared" si="655"/>
        <v>○</v>
      </c>
      <c r="AQ1557" s="100" t="str">
        <f t="shared" si="653"/>
        <v>○</v>
      </c>
      <c r="AR1557" s="100" t="str">
        <f t="shared" si="653"/>
        <v>○</v>
      </c>
      <c r="AS1557" s="100" t="str">
        <f t="shared" si="653"/>
        <v>○</v>
      </c>
    </row>
    <row r="1558" spans="2:45" s="100" customFormat="1" ht="14.25" customHeight="1">
      <c r="B1558" s="102" t="s">
        <v>94</v>
      </c>
      <c r="C1558" s="106">
        <v>14</v>
      </c>
      <c r="D1558" s="107">
        <v>12</v>
      </c>
      <c r="E1558" s="107">
        <v>21</v>
      </c>
      <c r="F1558" s="107">
        <v>11</v>
      </c>
      <c r="G1558" s="107">
        <f t="shared" ref="G1558:G1576" si="656">IF(COUNTIF(G1588:G1618,"x"),"x",IF(SUM(G1588,G1618)=0,"-",SUM(G1588,G1618)))</f>
        <v>6</v>
      </c>
      <c r="H1558" s="107">
        <f>IF(G1558="x","x",IF(AND(G1558="-",F1558="-"),"-",IF(AND(G1558="-",F1558&gt;0),F1558*-1,IF(AND(G1558&gt;0,F1558="-"),G1558,G1558-F1558))))</f>
        <v>-5</v>
      </c>
      <c r="I1558" s="108">
        <f>IF(H1558="x","x",IF(H1558="-","-",IF(AND(F1558="-",G1558&gt;0),"皆増",IF(AND(F1558&gt;0,G1558="-"),"皆減",H1558/F1558*100))))</f>
        <v>-45.454545454545453</v>
      </c>
      <c r="J1558" s="102"/>
      <c r="K1558" s="114" t="s">
        <v>94</v>
      </c>
      <c r="L1558" s="106">
        <v>51</v>
      </c>
      <c r="M1558" s="107">
        <v>25</v>
      </c>
      <c r="N1558" s="107">
        <v>23</v>
      </c>
      <c r="O1558" s="107">
        <v>24</v>
      </c>
      <c r="P1558" s="107">
        <f t="shared" ref="P1558:P1576" si="657">IF(COUNTIF(P1588:P1618,"x"),"x",IF(SUM(P1588,P1618)=0,"-",SUM(P1588,P1618)))</f>
        <v>14</v>
      </c>
      <c r="Q1558" s="107">
        <f>IF(P1558="x","x",IF(AND(P1558="-",O1558="-"),"-",IF(AND(P1558="-",O1558&gt;0),O1558*-1,IF(AND(P1558&gt;0,O1558="-"),P1558,P1558-O1558))))</f>
        <v>-10</v>
      </c>
      <c r="R1558" s="108">
        <f>IF(Q1558="x","x",IF(Q1558="-","-",IF(AND(O1558="-",P1558&gt;0),"皆増",IF(AND(O1558&gt;0,P1558="-"),"皆減",Q1558/O1558*100))))</f>
        <v>-41.666666666666671</v>
      </c>
      <c r="S1558" s="108"/>
      <c r="W1558" s="100" t="s">
        <v>377</v>
      </c>
      <c r="X1558" s="100">
        <v>18</v>
      </c>
      <c r="Y1558" s="100">
        <v>14</v>
      </c>
      <c r="Z1558" s="100">
        <v>12</v>
      </c>
      <c r="AA1558" s="100">
        <v>21</v>
      </c>
      <c r="AC1558" s="100" t="s">
        <v>377</v>
      </c>
      <c r="AD1558" s="100">
        <v>31</v>
      </c>
      <c r="AE1558" s="100">
        <v>51</v>
      </c>
      <c r="AF1558" s="100">
        <v>25</v>
      </c>
      <c r="AG1558" s="100">
        <v>23</v>
      </c>
      <c r="AJ1558" s="100" t="str">
        <f t="shared" si="654"/>
        <v>●</v>
      </c>
      <c r="AK1558" s="100" t="str">
        <f t="shared" si="652"/>
        <v>●</v>
      </c>
      <c r="AL1558" s="100" t="str">
        <f t="shared" si="652"/>
        <v>●</v>
      </c>
      <c r="AM1558" s="100" t="str">
        <f t="shared" si="652"/>
        <v>●</v>
      </c>
      <c r="AP1558" s="100" t="str">
        <f t="shared" si="655"/>
        <v>●</v>
      </c>
      <c r="AQ1558" s="100" t="str">
        <f t="shared" si="653"/>
        <v>●</v>
      </c>
      <c r="AR1558" s="100" t="str">
        <f t="shared" si="653"/>
        <v>●</v>
      </c>
      <c r="AS1558" s="100" t="str">
        <f t="shared" si="653"/>
        <v>●</v>
      </c>
    </row>
    <row r="1559" spans="2:45" s="100" customFormat="1" ht="14.25" customHeight="1">
      <c r="B1559" s="102" t="s">
        <v>95</v>
      </c>
      <c r="C1559" s="106">
        <v>15</v>
      </c>
      <c r="D1559" s="107">
        <v>9</v>
      </c>
      <c r="E1559" s="107">
        <v>11</v>
      </c>
      <c r="F1559" s="107">
        <v>13</v>
      </c>
      <c r="G1559" s="107">
        <f t="shared" si="656"/>
        <v>17</v>
      </c>
      <c r="H1559" s="107">
        <f t="shared" ref="H1559:H1575" si="658">IF(G1559="x","x",IF(AND(G1559="-",F1559="-"),"-",IF(AND(G1559="-",F1559&gt;0),F1559*-1,IF(AND(G1559&gt;0,F1559="-"),G1559,G1559-F1559))))</f>
        <v>4</v>
      </c>
      <c r="I1559" s="108">
        <f t="shared" ref="I1559:I1575" si="659">IF(H1559="x","x",IF(H1559="-","-",IF(AND(F1559="-",G1559&gt;0),"皆増",IF(AND(F1559&gt;0,G1559="-"),"皆減",H1559/F1559*100))))</f>
        <v>30.76923076923077</v>
      </c>
      <c r="J1559" s="102"/>
      <c r="K1559" s="114" t="s">
        <v>95</v>
      </c>
      <c r="L1559" s="106">
        <v>47</v>
      </c>
      <c r="M1559" s="107">
        <v>40</v>
      </c>
      <c r="N1559" s="107">
        <v>36</v>
      </c>
      <c r="O1559" s="107">
        <v>27</v>
      </c>
      <c r="P1559" s="107">
        <f t="shared" si="657"/>
        <v>23</v>
      </c>
      <c r="Q1559" s="107">
        <f t="shared" ref="Q1559:Q1575" si="660">IF(P1559="x","x",IF(AND(P1559="-",O1559="-"),"-",IF(AND(P1559="-",O1559&gt;0),O1559*-1,IF(AND(P1559&gt;0,O1559="-"),P1559,P1559-O1559))))</f>
        <v>-4</v>
      </c>
      <c r="R1559" s="108">
        <f t="shared" ref="R1559:R1575" si="661">IF(Q1559="x","x",IF(Q1559="-","-",IF(AND(O1559="-",P1559&gt;0),"皆増",IF(AND(O1559&gt;0,P1559="-"),"皆減",Q1559/O1559*100))))</f>
        <v>-14.814814814814813</v>
      </c>
      <c r="S1559" s="108"/>
      <c r="W1559" s="100" t="s">
        <v>356</v>
      </c>
      <c r="X1559" s="100">
        <v>31</v>
      </c>
      <c r="Y1559" s="100">
        <v>15</v>
      </c>
      <c r="Z1559" s="100">
        <v>9</v>
      </c>
      <c r="AA1559" s="100">
        <v>11</v>
      </c>
      <c r="AC1559" s="100" t="s">
        <v>356</v>
      </c>
      <c r="AD1559" s="100">
        <v>64</v>
      </c>
      <c r="AE1559" s="100">
        <v>47</v>
      </c>
      <c r="AF1559" s="100">
        <v>40</v>
      </c>
      <c r="AG1559" s="100">
        <v>36</v>
      </c>
      <c r="AJ1559" s="100" t="str">
        <f t="shared" si="654"/>
        <v>●</v>
      </c>
      <c r="AK1559" s="100" t="str">
        <f t="shared" si="652"/>
        <v>●</v>
      </c>
      <c r="AL1559" s="100" t="str">
        <f t="shared" si="652"/>
        <v>●</v>
      </c>
      <c r="AM1559" s="100" t="str">
        <f t="shared" si="652"/>
        <v>●</v>
      </c>
      <c r="AP1559" s="100" t="str">
        <f t="shared" si="655"/>
        <v>●</v>
      </c>
      <c r="AQ1559" s="100" t="str">
        <f t="shared" si="653"/>
        <v>●</v>
      </c>
      <c r="AR1559" s="100" t="str">
        <f t="shared" si="653"/>
        <v>●</v>
      </c>
      <c r="AS1559" s="100" t="str">
        <f t="shared" si="653"/>
        <v>●</v>
      </c>
    </row>
    <row r="1560" spans="2:45" s="100" customFormat="1" ht="14.25" customHeight="1">
      <c r="B1560" s="102" t="s">
        <v>96</v>
      </c>
      <c r="C1560" s="106">
        <v>30</v>
      </c>
      <c r="D1560" s="107">
        <v>17</v>
      </c>
      <c r="E1560" s="107">
        <v>8</v>
      </c>
      <c r="F1560" s="107">
        <v>8</v>
      </c>
      <c r="G1560" s="107">
        <f t="shared" si="656"/>
        <v>20</v>
      </c>
      <c r="H1560" s="107">
        <f t="shared" si="658"/>
        <v>12</v>
      </c>
      <c r="I1560" s="108">
        <f t="shared" si="659"/>
        <v>150</v>
      </c>
      <c r="J1560" s="102"/>
      <c r="K1560" s="114" t="s">
        <v>96</v>
      </c>
      <c r="L1560" s="106">
        <v>67</v>
      </c>
      <c r="M1560" s="107">
        <v>45</v>
      </c>
      <c r="N1560" s="107">
        <v>43</v>
      </c>
      <c r="O1560" s="107">
        <v>30</v>
      </c>
      <c r="P1560" s="107">
        <f t="shared" si="657"/>
        <v>22</v>
      </c>
      <c r="Q1560" s="107">
        <f t="shared" si="660"/>
        <v>-8</v>
      </c>
      <c r="R1560" s="108">
        <f t="shared" si="661"/>
        <v>-26.666666666666668</v>
      </c>
      <c r="S1560" s="108"/>
      <c r="W1560" s="100" t="s">
        <v>357</v>
      </c>
      <c r="X1560" s="100">
        <v>31</v>
      </c>
      <c r="Y1560" s="100">
        <v>30</v>
      </c>
      <c r="Z1560" s="100">
        <v>17</v>
      </c>
      <c r="AA1560" s="100">
        <v>8</v>
      </c>
      <c r="AC1560" s="100" t="s">
        <v>357</v>
      </c>
      <c r="AD1560" s="100">
        <v>94</v>
      </c>
      <c r="AE1560" s="100">
        <v>67</v>
      </c>
      <c r="AF1560" s="100">
        <v>45</v>
      </c>
      <c r="AG1560" s="100">
        <v>43</v>
      </c>
      <c r="AJ1560" s="100" t="str">
        <f t="shared" si="654"/>
        <v>●</v>
      </c>
      <c r="AK1560" s="100" t="str">
        <f t="shared" si="652"/>
        <v>●</v>
      </c>
      <c r="AL1560" s="100" t="str">
        <f t="shared" si="652"/>
        <v>●</v>
      </c>
      <c r="AM1560" s="100" t="str">
        <f t="shared" si="652"/>
        <v>○</v>
      </c>
      <c r="AP1560" s="100" t="str">
        <f t="shared" si="655"/>
        <v>●</v>
      </c>
      <c r="AQ1560" s="100" t="str">
        <f t="shared" si="653"/>
        <v>●</v>
      </c>
      <c r="AR1560" s="100" t="str">
        <f t="shared" si="653"/>
        <v>●</v>
      </c>
      <c r="AS1560" s="100" t="str">
        <f t="shared" si="653"/>
        <v>●</v>
      </c>
    </row>
    <row r="1561" spans="2:45" s="100" customFormat="1" ht="14.25" customHeight="1">
      <c r="B1561" s="102" t="s">
        <v>97</v>
      </c>
      <c r="C1561" s="106">
        <v>37</v>
      </c>
      <c r="D1561" s="107">
        <v>38</v>
      </c>
      <c r="E1561" s="107">
        <v>11</v>
      </c>
      <c r="F1561" s="107">
        <v>19</v>
      </c>
      <c r="G1561" s="107">
        <f t="shared" si="656"/>
        <v>15</v>
      </c>
      <c r="H1561" s="107">
        <f t="shared" si="658"/>
        <v>-4</v>
      </c>
      <c r="I1561" s="108">
        <f t="shared" si="659"/>
        <v>-21.052631578947366</v>
      </c>
      <c r="J1561" s="102"/>
      <c r="K1561" s="114" t="s">
        <v>97</v>
      </c>
      <c r="L1561" s="106">
        <v>96</v>
      </c>
      <c r="M1561" s="107">
        <v>62</v>
      </c>
      <c r="N1561" s="107">
        <v>47</v>
      </c>
      <c r="O1561" s="107">
        <v>36</v>
      </c>
      <c r="P1561" s="107">
        <f t="shared" si="657"/>
        <v>24</v>
      </c>
      <c r="Q1561" s="107">
        <f t="shared" si="660"/>
        <v>-12</v>
      </c>
      <c r="R1561" s="108">
        <f t="shared" si="661"/>
        <v>-33.333333333333329</v>
      </c>
      <c r="S1561" s="108"/>
      <c r="W1561" s="100" t="s">
        <v>358</v>
      </c>
      <c r="X1561" s="100">
        <v>36</v>
      </c>
      <c r="Y1561" s="100">
        <v>37</v>
      </c>
      <c r="Z1561" s="100">
        <v>38</v>
      </c>
      <c r="AA1561" s="100">
        <v>11</v>
      </c>
      <c r="AC1561" s="100" t="s">
        <v>358</v>
      </c>
      <c r="AD1561" s="100">
        <v>126</v>
      </c>
      <c r="AE1561" s="100">
        <v>96</v>
      </c>
      <c r="AF1561" s="100">
        <v>62</v>
      </c>
      <c r="AG1561" s="100">
        <v>47</v>
      </c>
      <c r="AJ1561" s="100" t="str">
        <f t="shared" si="654"/>
        <v>●</v>
      </c>
      <c r="AK1561" s="100" t="str">
        <f t="shared" si="652"/>
        <v>●</v>
      </c>
      <c r="AL1561" s="100" t="str">
        <f t="shared" si="652"/>
        <v>●</v>
      </c>
      <c r="AM1561" s="100" t="str">
        <f t="shared" si="652"/>
        <v>●</v>
      </c>
      <c r="AP1561" s="100" t="str">
        <f t="shared" si="655"/>
        <v>●</v>
      </c>
      <c r="AQ1561" s="100" t="str">
        <f t="shared" si="653"/>
        <v>●</v>
      </c>
      <c r="AR1561" s="100" t="str">
        <f t="shared" si="653"/>
        <v>●</v>
      </c>
      <c r="AS1561" s="100" t="str">
        <f t="shared" si="653"/>
        <v>●</v>
      </c>
    </row>
    <row r="1562" spans="2:45" s="100" customFormat="1" ht="14.25" customHeight="1">
      <c r="B1562" s="102" t="s">
        <v>98</v>
      </c>
      <c r="C1562" s="106">
        <v>20</v>
      </c>
      <c r="D1562" s="107">
        <v>28</v>
      </c>
      <c r="E1562" s="107">
        <v>27</v>
      </c>
      <c r="F1562" s="107">
        <v>9</v>
      </c>
      <c r="G1562" s="107">
        <f t="shared" si="656"/>
        <v>9</v>
      </c>
      <c r="H1562" s="107">
        <f t="shared" si="658"/>
        <v>0</v>
      </c>
      <c r="I1562" s="108">
        <f t="shared" si="659"/>
        <v>0</v>
      </c>
      <c r="J1562" s="102"/>
      <c r="K1562" s="114" t="s">
        <v>98</v>
      </c>
      <c r="L1562" s="106">
        <v>93</v>
      </c>
      <c r="M1562" s="107">
        <v>67</v>
      </c>
      <c r="N1562" s="107">
        <v>40</v>
      </c>
      <c r="O1562" s="107">
        <v>36</v>
      </c>
      <c r="P1562" s="107">
        <f t="shared" si="657"/>
        <v>27</v>
      </c>
      <c r="Q1562" s="107">
        <f t="shared" si="660"/>
        <v>-9</v>
      </c>
      <c r="R1562" s="108">
        <f t="shared" si="661"/>
        <v>-25</v>
      </c>
      <c r="S1562" s="108"/>
      <c r="W1562" s="100" t="s">
        <v>359</v>
      </c>
      <c r="X1562" s="100">
        <v>25</v>
      </c>
      <c r="Y1562" s="100">
        <v>20</v>
      </c>
      <c r="Z1562" s="100">
        <v>28</v>
      </c>
      <c r="AA1562" s="100">
        <v>27</v>
      </c>
      <c r="AC1562" s="100" t="s">
        <v>359</v>
      </c>
      <c r="AD1562" s="100">
        <v>105</v>
      </c>
      <c r="AE1562" s="100">
        <v>93</v>
      </c>
      <c r="AF1562" s="100">
        <v>67</v>
      </c>
      <c r="AG1562" s="100">
        <v>40</v>
      </c>
      <c r="AJ1562" s="100" t="str">
        <f t="shared" si="654"/>
        <v>●</v>
      </c>
      <c r="AK1562" s="100" t="str">
        <f t="shared" si="652"/>
        <v>●</v>
      </c>
      <c r="AL1562" s="100" t="str">
        <f t="shared" si="652"/>
        <v>●</v>
      </c>
      <c r="AM1562" s="100" t="str">
        <f t="shared" si="652"/>
        <v>●</v>
      </c>
      <c r="AP1562" s="100" t="str">
        <f t="shared" si="655"/>
        <v>●</v>
      </c>
      <c r="AQ1562" s="100" t="str">
        <f t="shared" si="653"/>
        <v>●</v>
      </c>
      <c r="AR1562" s="100" t="str">
        <f t="shared" si="653"/>
        <v>●</v>
      </c>
      <c r="AS1562" s="100" t="str">
        <f t="shared" si="653"/>
        <v>●</v>
      </c>
    </row>
    <row r="1563" spans="2:45" s="100" customFormat="1" ht="14.25" customHeight="1">
      <c r="B1563" s="102" t="s">
        <v>99</v>
      </c>
      <c r="C1563" s="106">
        <v>14</v>
      </c>
      <c r="D1563" s="107">
        <v>22</v>
      </c>
      <c r="E1563" s="107">
        <v>16</v>
      </c>
      <c r="F1563" s="107">
        <v>19</v>
      </c>
      <c r="G1563" s="107">
        <f t="shared" si="656"/>
        <v>5</v>
      </c>
      <c r="H1563" s="107">
        <f t="shared" si="658"/>
        <v>-14</v>
      </c>
      <c r="I1563" s="108">
        <f t="shared" si="659"/>
        <v>-73.68421052631578</v>
      </c>
      <c r="J1563" s="102"/>
      <c r="K1563" s="114" t="s">
        <v>99</v>
      </c>
      <c r="L1563" s="106">
        <v>82</v>
      </c>
      <c r="M1563" s="107">
        <v>78</v>
      </c>
      <c r="N1563" s="107">
        <v>34</v>
      </c>
      <c r="O1563" s="107">
        <v>35</v>
      </c>
      <c r="P1563" s="107">
        <f t="shared" si="657"/>
        <v>26</v>
      </c>
      <c r="Q1563" s="107">
        <f t="shared" si="660"/>
        <v>-9</v>
      </c>
      <c r="R1563" s="108">
        <f t="shared" si="661"/>
        <v>-25.714285714285712</v>
      </c>
      <c r="S1563" s="108"/>
      <c r="W1563" s="100" t="s">
        <v>360</v>
      </c>
      <c r="X1563" s="100">
        <v>23</v>
      </c>
      <c r="Y1563" s="100">
        <v>14</v>
      </c>
      <c r="Z1563" s="100">
        <v>22</v>
      </c>
      <c r="AA1563" s="100">
        <v>16</v>
      </c>
      <c r="AC1563" s="100" t="s">
        <v>360</v>
      </c>
      <c r="AD1563" s="100">
        <v>63</v>
      </c>
      <c r="AE1563" s="100">
        <v>82</v>
      </c>
      <c r="AF1563" s="100">
        <v>78</v>
      </c>
      <c r="AG1563" s="100">
        <v>34</v>
      </c>
      <c r="AJ1563" s="100" t="str">
        <f t="shared" si="654"/>
        <v>●</v>
      </c>
      <c r="AK1563" s="100" t="str">
        <f t="shared" si="652"/>
        <v>●</v>
      </c>
      <c r="AL1563" s="100" t="str">
        <f t="shared" si="652"/>
        <v>●</v>
      </c>
      <c r="AM1563" s="100" t="str">
        <f t="shared" si="652"/>
        <v>●</v>
      </c>
      <c r="AP1563" s="100" t="str">
        <f t="shared" si="655"/>
        <v>●</v>
      </c>
      <c r="AQ1563" s="100" t="str">
        <f t="shared" si="653"/>
        <v>●</v>
      </c>
      <c r="AR1563" s="100" t="str">
        <f t="shared" si="653"/>
        <v>●</v>
      </c>
      <c r="AS1563" s="100" t="str">
        <f t="shared" si="653"/>
        <v>●</v>
      </c>
    </row>
    <row r="1564" spans="2:45" s="100" customFormat="1" ht="14.25" customHeight="1">
      <c r="B1564" s="102" t="s">
        <v>100</v>
      </c>
      <c r="C1564" s="106">
        <v>19</v>
      </c>
      <c r="D1564" s="107">
        <v>23</v>
      </c>
      <c r="E1564" s="107">
        <v>28</v>
      </c>
      <c r="F1564" s="107">
        <v>17</v>
      </c>
      <c r="G1564" s="107">
        <f t="shared" si="656"/>
        <v>6</v>
      </c>
      <c r="H1564" s="107">
        <f t="shared" si="658"/>
        <v>-11</v>
      </c>
      <c r="I1564" s="108">
        <f t="shared" si="659"/>
        <v>-64.705882352941174</v>
      </c>
      <c r="J1564" s="102"/>
      <c r="K1564" s="114" t="s">
        <v>100</v>
      </c>
      <c r="L1564" s="106">
        <v>62</v>
      </c>
      <c r="M1564" s="107">
        <v>55</v>
      </c>
      <c r="N1564" s="107">
        <v>69</v>
      </c>
      <c r="O1564" s="107">
        <v>38</v>
      </c>
      <c r="P1564" s="107">
        <f t="shared" si="657"/>
        <v>31</v>
      </c>
      <c r="Q1564" s="107">
        <f t="shared" si="660"/>
        <v>-7</v>
      </c>
      <c r="R1564" s="108">
        <f t="shared" si="661"/>
        <v>-18.421052631578945</v>
      </c>
      <c r="S1564" s="108"/>
      <c r="W1564" s="100" t="s">
        <v>361</v>
      </c>
      <c r="X1564" s="100">
        <v>22</v>
      </c>
      <c r="Y1564" s="100">
        <v>19</v>
      </c>
      <c r="Z1564" s="100">
        <v>23</v>
      </c>
      <c r="AA1564" s="100">
        <v>28</v>
      </c>
      <c r="AC1564" s="100" t="s">
        <v>361</v>
      </c>
      <c r="AD1564" s="100">
        <v>66</v>
      </c>
      <c r="AE1564" s="100">
        <v>62</v>
      </c>
      <c r="AF1564" s="100">
        <v>55</v>
      </c>
      <c r="AG1564" s="100">
        <v>69</v>
      </c>
      <c r="AJ1564" s="100" t="str">
        <f t="shared" si="654"/>
        <v>●</v>
      </c>
      <c r="AK1564" s="100" t="str">
        <f t="shared" si="652"/>
        <v>●</v>
      </c>
      <c r="AL1564" s="100" t="str">
        <f t="shared" si="652"/>
        <v>●</v>
      </c>
      <c r="AM1564" s="100" t="str">
        <f t="shared" si="652"/>
        <v>●</v>
      </c>
      <c r="AP1564" s="100" t="str">
        <f t="shared" si="655"/>
        <v>●</v>
      </c>
      <c r="AQ1564" s="100" t="str">
        <f t="shared" si="653"/>
        <v>●</v>
      </c>
      <c r="AR1564" s="100" t="str">
        <f t="shared" si="653"/>
        <v>●</v>
      </c>
      <c r="AS1564" s="100" t="str">
        <f t="shared" si="653"/>
        <v>●</v>
      </c>
    </row>
    <row r="1565" spans="2:45" s="100" customFormat="1" ht="14.25" customHeight="1">
      <c r="B1565" s="102" t="s">
        <v>118</v>
      </c>
      <c r="C1565" s="106">
        <v>21</v>
      </c>
      <c r="D1565" s="107">
        <v>19</v>
      </c>
      <c r="E1565" s="107">
        <v>21</v>
      </c>
      <c r="F1565" s="107">
        <v>17</v>
      </c>
      <c r="G1565" s="107">
        <f t="shared" si="656"/>
        <v>19</v>
      </c>
      <c r="H1565" s="107">
        <f t="shared" si="658"/>
        <v>2</v>
      </c>
      <c r="I1565" s="108">
        <f t="shared" si="659"/>
        <v>11.76470588235294</v>
      </c>
      <c r="J1565" s="102"/>
      <c r="K1565" s="114" t="s">
        <v>118</v>
      </c>
      <c r="L1565" s="106">
        <v>79</v>
      </c>
      <c r="M1565" s="107">
        <v>58</v>
      </c>
      <c r="N1565" s="107">
        <v>50</v>
      </c>
      <c r="O1565" s="107">
        <v>67</v>
      </c>
      <c r="P1565" s="107">
        <f t="shared" si="657"/>
        <v>22</v>
      </c>
      <c r="Q1565" s="107">
        <f t="shared" si="660"/>
        <v>-45</v>
      </c>
      <c r="R1565" s="108">
        <f t="shared" si="661"/>
        <v>-67.164179104477611</v>
      </c>
      <c r="S1565" s="108"/>
      <c r="W1565" s="100" t="s">
        <v>362</v>
      </c>
      <c r="X1565" s="100">
        <v>47</v>
      </c>
      <c r="Y1565" s="100">
        <v>21</v>
      </c>
      <c r="Z1565" s="100">
        <v>19</v>
      </c>
      <c r="AA1565" s="100">
        <v>21</v>
      </c>
      <c r="AC1565" s="100" t="s">
        <v>362</v>
      </c>
      <c r="AD1565" s="100">
        <v>94</v>
      </c>
      <c r="AE1565" s="100">
        <v>79</v>
      </c>
      <c r="AF1565" s="100">
        <v>58</v>
      </c>
      <c r="AG1565" s="100">
        <v>50</v>
      </c>
      <c r="AJ1565" s="100" t="str">
        <f t="shared" si="654"/>
        <v>●</v>
      </c>
      <c r="AK1565" s="100" t="str">
        <f t="shared" si="652"/>
        <v>●</v>
      </c>
      <c r="AL1565" s="100" t="str">
        <f t="shared" si="652"/>
        <v>●</v>
      </c>
      <c r="AM1565" s="100" t="str">
        <f t="shared" si="652"/>
        <v>●</v>
      </c>
      <c r="AP1565" s="100" t="str">
        <f t="shared" si="655"/>
        <v>●</v>
      </c>
      <c r="AQ1565" s="100" t="str">
        <f t="shared" si="653"/>
        <v>●</v>
      </c>
      <c r="AR1565" s="100" t="str">
        <f t="shared" si="653"/>
        <v>●</v>
      </c>
      <c r="AS1565" s="100" t="str">
        <f t="shared" si="653"/>
        <v>●</v>
      </c>
    </row>
    <row r="1566" spans="2:45" s="100" customFormat="1" ht="14.25" customHeight="1">
      <c r="B1566" s="102" t="s">
        <v>101</v>
      </c>
      <c r="C1566" s="106">
        <v>44</v>
      </c>
      <c r="D1566" s="107">
        <v>23</v>
      </c>
      <c r="E1566" s="107">
        <v>16</v>
      </c>
      <c r="F1566" s="107">
        <v>19</v>
      </c>
      <c r="G1566" s="107">
        <f t="shared" si="656"/>
        <v>30</v>
      </c>
      <c r="H1566" s="107">
        <f t="shared" si="658"/>
        <v>11</v>
      </c>
      <c r="I1566" s="108">
        <f t="shared" si="659"/>
        <v>57.894736842105267</v>
      </c>
      <c r="J1566" s="102"/>
      <c r="K1566" s="114" t="s">
        <v>101</v>
      </c>
      <c r="L1566" s="106">
        <v>100</v>
      </c>
      <c r="M1566" s="107">
        <v>73</v>
      </c>
      <c r="N1566" s="107">
        <v>58</v>
      </c>
      <c r="O1566" s="107">
        <v>56</v>
      </c>
      <c r="P1566" s="107">
        <f t="shared" si="657"/>
        <v>44</v>
      </c>
      <c r="Q1566" s="107">
        <f t="shared" si="660"/>
        <v>-12</v>
      </c>
      <c r="R1566" s="108">
        <f t="shared" si="661"/>
        <v>-21.428571428571427</v>
      </c>
      <c r="S1566" s="108"/>
      <c r="W1566" s="100" t="s">
        <v>363</v>
      </c>
      <c r="X1566" s="100">
        <v>55</v>
      </c>
      <c r="Y1566" s="100">
        <v>44</v>
      </c>
      <c r="Z1566" s="100">
        <v>23</v>
      </c>
      <c r="AA1566" s="100">
        <v>16</v>
      </c>
      <c r="AC1566" s="100" t="s">
        <v>363</v>
      </c>
      <c r="AD1566" s="100">
        <v>138</v>
      </c>
      <c r="AE1566" s="100">
        <v>100</v>
      </c>
      <c r="AF1566" s="100">
        <v>73</v>
      </c>
      <c r="AG1566" s="100">
        <v>58</v>
      </c>
      <c r="AJ1566" s="100" t="str">
        <f t="shared" si="654"/>
        <v>●</v>
      </c>
      <c r="AK1566" s="100" t="str">
        <f t="shared" si="652"/>
        <v>●</v>
      </c>
      <c r="AL1566" s="100" t="str">
        <f>IF(E1566=Z1566,"○","●")</f>
        <v>●</v>
      </c>
      <c r="AM1566" s="100" t="str">
        <f t="shared" si="652"/>
        <v>●</v>
      </c>
      <c r="AP1566" s="100" t="str">
        <f t="shared" si="655"/>
        <v>●</v>
      </c>
      <c r="AQ1566" s="100" t="str">
        <f t="shared" si="653"/>
        <v>●</v>
      </c>
      <c r="AR1566" s="100" t="str">
        <f t="shared" si="653"/>
        <v>●</v>
      </c>
      <c r="AS1566" s="100" t="str">
        <f t="shared" si="653"/>
        <v>●</v>
      </c>
    </row>
    <row r="1567" spans="2:45" s="100" customFormat="1" ht="14.25" customHeight="1">
      <c r="B1567" s="102" t="s">
        <v>102</v>
      </c>
      <c r="C1567" s="106">
        <v>47</v>
      </c>
      <c r="D1567" s="107">
        <v>38</v>
      </c>
      <c r="E1567" s="107">
        <v>22</v>
      </c>
      <c r="F1567" s="107">
        <v>17</v>
      </c>
      <c r="G1567" s="107">
        <f t="shared" si="656"/>
        <v>13</v>
      </c>
      <c r="H1567" s="107">
        <f t="shared" si="658"/>
        <v>-4</v>
      </c>
      <c r="I1567" s="108">
        <f t="shared" si="659"/>
        <v>-23.52941176470588</v>
      </c>
      <c r="J1567" s="102"/>
      <c r="K1567" s="114" t="s">
        <v>102</v>
      </c>
      <c r="L1567" s="106">
        <v>141</v>
      </c>
      <c r="M1567" s="107">
        <v>106</v>
      </c>
      <c r="N1567" s="107">
        <v>74</v>
      </c>
      <c r="O1567" s="107">
        <v>56</v>
      </c>
      <c r="P1567" s="107">
        <f t="shared" si="657"/>
        <v>58</v>
      </c>
      <c r="Q1567" s="107">
        <f t="shared" si="660"/>
        <v>2</v>
      </c>
      <c r="R1567" s="108">
        <f t="shared" si="661"/>
        <v>3.5714285714285712</v>
      </c>
      <c r="S1567" s="108"/>
      <c r="W1567" s="100" t="s">
        <v>364</v>
      </c>
      <c r="X1567" s="100">
        <v>30</v>
      </c>
      <c r="Y1567" s="100">
        <v>47</v>
      </c>
      <c r="Z1567" s="100">
        <v>38</v>
      </c>
      <c r="AA1567" s="100">
        <v>22</v>
      </c>
      <c r="AC1567" s="100" t="s">
        <v>364</v>
      </c>
      <c r="AD1567" s="100">
        <v>113</v>
      </c>
      <c r="AE1567" s="100">
        <v>141</v>
      </c>
      <c r="AF1567" s="100">
        <v>106</v>
      </c>
      <c r="AG1567" s="100">
        <v>74</v>
      </c>
      <c r="AJ1567" s="100" t="str">
        <f t="shared" si="654"/>
        <v>●</v>
      </c>
      <c r="AK1567" s="100" t="str">
        <f t="shared" si="652"/>
        <v>●</v>
      </c>
      <c r="AL1567" s="100" t="str">
        <f t="shared" si="652"/>
        <v>●</v>
      </c>
      <c r="AM1567" s="100" t="str">
        <f t="shared" si="652"/>
        <v>●</v>
      </c>
      <c r="AP1567" s="100" t="str">
        <f t="shared" si="655"/>
        <v>●</v>
      </c>
      <c r="AQ1567" s="100" t="str">
        <f t="shared" si="653"/>
        <v>●</v>
      </c>
      <c r="AR1567" s="100" t="str">
        <f t="shared" si="653"/>
        <v>●</v>
      </c>
      <c r="AS1567" s="100" t="str">
        <f t="shared" si="653"/>
        <v>●</v>
      </c>
    </row>
    <row r="1568" spans="2:45" s="100" customFormat="1" ht="14.25" customHeight="1">
      <c r="B1568" s="102" t="s">
        <v>103</v>
      </c>
      <c r="C1568" s="106">
        <v>23</v>
      </c>
      <c r="D1568" s="107">
        <v>45</v>
      </c>
      <c r="E1568" s="107">
        <v>38</v>
      </c>
      <c r="F1568" s="107">
        <v>26</v>
      </c>
      <c r="G1568" s="107">
        <f t="shared" si="656"/>
        <v>17</v>
      </c>
      <c r="H1568" s="107">
        <f t="shared" si="658"/>
        <v>-9</v>
      </c>
      <c r="I1568" s="108">
        <f t="shared" si="659"/>
        <v>-34.615384615384613</v>
      </c>
      <c r="J1568" s="102"/>
      <c r="K1568" s="114" t="s">
        <v>103</v>
      </c>
      <c r="L1568" s="106">
        <v>106</v>
      </c>
      <c r="M1568" s="107">
        <v>145</v>
      </c>
      <c r="N1568" s="107">
        <v>103</v>
      </c>
      <c r="O1568" s="107">
        <v>66</v>
      </c>
      <c r="P1568" s="107">
        <f t="shared" si="657"/>
        <v>57</v>
      </c>
      <c r="Q1568" s="107">
        <f t="shared" si="660"/>
        <v>-9</v>
      </c>
      <c r="R1568" s="108">
        <f t="shared" si="661"/>
        <v>-13.636363636363635</v>
      </c>
      <c r="S1568" s="108"/>
      <c r="W1568" s="100" t="s">
        <v>365</v>
      </c>
      <c r="X1568" s="100">
        <v>34</v>
      </c>
      <c r="Y1568" s="100">
        <v>23</v>
      </c>
      <c r="Z1568" s="100">
        <v>45</v>
      </c>
      <c r="AA1568" s="100">
        <v>38</v>
      </c>
      <c r="AC1568" s="100" t="s">
        <v>365</v>
      </c>
      <c r="AD1568" s="100">
        <v>136</v>
      </c>
      <c r="AE1568" s="100">
        <v>106</v>
      </c>
      <c r="AF1568" s="100">
        <v>145</v>
      </c>
      <c r="AG1568" s="100">
        <v>103</v>
      </c>
      <c r="AJ1568" s="100" t="str">
        <f t="shared" si="654"/>
        <v>●</v>
      </c>
      <c r="AK1568" s="100" t="str">
        <f t="shared" si="652"/>
        <v>●</v>
      </c>
      <c r="AL1568" s="100" t="str">
        <f t="shared" si="652"/>
        <v>●</v>
      </c>
      <c r="AM1568" s="100" t="str">
        <f t="shared" si="652"/>
        <v>●</v>
      </c>
      <c r="AP1568" s="100" t="str">
        <f t="shared" si="655"/>
        <v>●</v>
      </c>
      <c r="AQ1568" s="100" t="str">
        <f t="shared" si="653"/>
        <v>●</v>
      </c>
      <c r="AR1568" s="100" t="str">
        <f t="shared" si="653"/>
        <v>●</v>
      </c>
      <c r="AS1568" s="100" t="str">
        <f t="shared" si="653"/>
        <v>●</v>
      </c>
    </row>
    <row r="1569" spans="2:45" s="100" customFormat="1" ht="14.25" customHeight="1">
      <c r="B1569" s="102" t="s">
        <v>104</v>
      </c>
      <c r="C1569" s="106">
        <v>35</v>
      </c>
      <c r="D1569" s="107">
        <v>22</v>
      </c>
      <c r="E1569" s="107">
        <v>34</v>
      </c>
      <c r="F1569" s="107">
        <v>42</v>
      </c>
      <c r="G1569" s="107">
        <f t="shared" si="656"/>
        <v>15</v>
      </c>
      <c r="H1569" s="107">
        <f t="shared" si="658"/>
        <v>-27</v>
      </c>
      <c r="I1569" s="108">
        <f t="shared" si="659"/>
        <v>-64.285714285714292</v>
      </c>
      <c r="J1569" s="102"/>
      <c r="K1569" s="114" t="s">
        <v>104</v>
      </c>
      <c r="L1569" s="106">
        <v>138</v>
      </c>
      <c r="M1569" s="107">
        <v>98</v>
      </c>
      <c r="N1569" s="107">
        <v>133</v>
      </c>
      <c r="O1569" s="107">
        <v>97</v>
      </c>
      <c r="P1569" s="107">
        <f t="shared" si="657"/>
        <v>55</v>
      </c>
      <c r="Q1569" s="107">
        <f t="shared" si="660"/>
        <v>-42</v>
      </c>
      <c r="R1569" s="108">
        <f t="shared" si="661"/>
        <v>-43.298969072164951</v>
      </c>
      <c r="S1569" s="108"/>
      <c r="W1569" s="100" t="s">
        <v>366</v>
      </c>
      <c r="X1569" s="100">
        <v>44</v>
      </c>
      <c r="Y1569" s="100">
        <v>35</v>
      </c>
      <c r="Z1569" s="100">
        <v>22</v>
      </c>
      <c r="AA1569" s="100">
        <v>34</v>
      </c>
      <c r="AC1569" s="100" t="s">
        <v>366</v>
      </c>
      <c r="AD1569" s="100">
        <v>113</v>
      </c>
      <c r="AE1569" s="100">
        <v>138</v>
      </c>
      <c r="AF1569" s="100">
        <v>98</v>
      </c>
      <c r="AG1569" s="100">
        <v>133</v>
      </c>
      <c r="AJ1569" s="100" t="str">
        <f t="shared" si="654"/>
        <v>●</v>
      </c>
      <c r="AK1569" s="100" t="str">
        <f t="shared" si="652"/>
        <v>●</v>
      </c>
      <c r="AL1569" s="100" t="str">
        <f t="shared" si="652"/>
        <v>●</v>
      </c>
      <c r="AM1569" s="100" t="str">
        <f t="shared" si="652"/>
        <v>●</v>
      </c>
      <c r="AP1569" s="100" t="str">
        <f t="shared" si="655"/>
        <v>●</v>
      </c>
      <c r="AQ1569" s="100" t="str">
        <f t="shared" si="653"/>
        <v>●</v>
      </c>
      <c r="AR1569" s="100" t="str">
        <f t="shared" si="653"/>
        <v>●</v>
      </c>
      <c r="AS1569" s="100" t="str">
        <f t="shared" si="653"/>
        <v>●</v>
      </c>
    </row>
    <row r="1570" spans="2:45" s="100" customFormat="1" ht="14.25" customHeight="1">
      <c r="B1570" s="102" t="s">
        <v>105</v>
      </c>
      <c r="C1570" s="106">
        <v>42</v>
      </c>
      <c r="D1570" s="107">
        <v>35</v>
      </c>
      <c r="E1570" s="107">
        <v>23</v>
      </c>
      <c r="F1570" s="107">
        <v>35</v>
      </c>
      <c r="G1570" s="107">
        <f t="shared" si="656"/>
        <v>23</v>
      </c>
      <c r="H1570" s="107">
        <f t="shared" si="658"/>
        <v>-12</v>
      </c>
      <c r="I1570" s="108">
        <f t="shared" si="659"/>
        <v>-34.285714285714285</v>
      </c>
      <c r="J1570" s="102"/>
      <c r="K1570" s="114" t="s">
        <v>105</v>
      </c>
      <c r="L1570" s="106">
        <v>115</v>
      </c>
      <c r="M1570" s="107">
        <v>117</v>
      </c>
      <c r="N1570" s="107">
        <v>93</v>
      </c>
      <c r="O1570" s="107">
        <v>123</v>
      </c>
      <c r="P1570" s="107">
        <f t="shared" si="657"/>
        <v>66</v>
      </c>
      <c r="Q1570" s="107">
        <f t="shared" si="660"/>
        <v>-57</v>
      </c>
      <c r="R1570" s="108">
        <f t="shared" si="661"/>
        <v>-46.341463414634148</v>
      </c>
      <c r="S1570" s="108"/>
      <c r="W1570" s="100" t="s">
        <v>367</v>
      </c>
      <c r="X1570" s="100">
        <v>41</v>
      </c>
      <c r="Y1570" s="100">
        <v>42</v>
      </c>
      <c r="Z1570" s="100">
        <v>35</v>
      </c>
      <c r="AA1570" s="100">
        <v>23</v>
      </c>
      <c r="AC1570" s="100" t="s">
        <v>367</v>
      </c>
      <c r="AD1570" s="100">
        <v>122</v>
      </c>
      <c r="AE1570" s="100">
        <v>115</v>
      </c>
      <c r="AF1570" s="100">
        <v>117</v>
      </c>
      <c r="AG1570" s="100">
        <v>93</v>
      </c>
      <c r="AJ1570" s="100" t="str">
        <f t="shared" si="654"/>
        <v>●</v>
      </c>
      <c r="AK1570" s="100" t="str">
        <f t="shared" si="652"/>
        <v>●</v>
      </c>
      <c r="AL1570" s="100" t="str">
        <f t="shared" si="652"/>
        <v>●</v>
      </c>
      <c r="AM1570" s="100" t="str">
        <f t="shared" si="652"/>
        <v>●</v>
      </c>
      <c r="AP1570" s="100" t="str">
        <f t="shared" si="655"/>
        <v>●</v>
      </c>
      <c r="AQ1570" s="100" t="str">
        <f t="shared" si="653"/>
        <v>●</v>
      </c>
      <c r="AR1570" s="100" t="str">
        <f t="shared" si="653"/>
        <v>●</v>
      </c>
      <c r="AS1570" s="100" t="str">
        <f t="shared" si="653"/>
        <v>●</v>
      </c>
    </row>
    <row r="1571" spans="2:45" s="100" customFormat="1" ht="14.25" customHeight="1">
      <c r="B1571" s="102" t="s">
        <v>106</v>
      </c>
      <c r="C1571" s="106">
        <v>37</v>
      </c>
      <c r="D1571" s="107">
        <v>39</v>
      </c>
      <c r="E1571" s="107">
        <v>41</v>
      </c>
      <c r="F1571" s="107">
        <v>23</v>
      </c>
      <c r="G1571" s="107">
        <f t="shared" si="656"/>
        <v>38</v>
      </c>
      <c r="H1571" s="107">
        <f t="shared" si="658"/>
        <v>15</v>
      </c>
      <c r="I1571" s="108">
        <f t="shared" si="659"/>
        <v>65.217391304347828</v>
      </c>
      <c r="J1571" s="102"/>
      <c r="K1571" s="114" t="s">
        <v>106</v>
      </c>
      <c r="L1571" s="106">
        <v>112</v>
      </c>
      <c r="M1571" s="107">
        <v>101</v>
      </c>
      <c r="N1571" s="107">
        <v>113</v>
      </c>
      <c r="O1571" s="107">
        <v>83</v>
      </c>
      <c r="P1571" s="107">
        <f t="shared" si="657"/>
        <v>100</v>
      </c>
      <c r="Q1571" s="107">
        <f t="shared" si="660"/>
        <v>17</v>
      </c>
      <c r="R1571" s="108">
        <f t="shared" si="661"/>
        <v>20.481927710843372</v>
      </c>
      <c r="S1571" s="108"/>
      <c r="W1571" s="100" t="s">
        <v>368</v>
      </c>
      <c r="X1571" s="100">
        <v>36</v>
      </c>
      <c r="Y1571" s="100">
        <v>37</v>
      </c>
      <c r="Z1571" s="100">
        <v>39</v>
      </c>
      <c r="AA1571" s="100">
        <v>41</v>
      </c>
      <c r="AC1571" s="100" t="s">
        <v>368</v>
      </c>
      <c r="AD1571" s="100">
        <v>92</v>
      </c>
      <c r="AE1571" s="100">
        <v>112</v>
      </c>
      <c r="AF1571" s="100">
        <v>101</v>
      </c>
      <c r="AG1571" s="100">
        <v>113</v>
      </c>
      <c r="AJ1571" s="100" t="str">
        <f t="shared" si="654"/>
        <v>●</v>
      </c>
      <c r="AK1571" s="100" t="str">
        <f t="shared" si="652"/>
        <v>●</v>
      </c>
      <c r="AL1571" s="100" t="str">
        <f t="shared" si="652"/>
        <v>●</v>
      </c>
      <c r="AM1571" s="100" t="str">
        <f t="shared" si="652"/>
        <v>●</v>
      </c>
      <c r="AP1571" s="100" t="str">
        <f t="shared" si="655"/>
        <v>●</v>
      </c>
      <c r="AQ1571" s="100" t="str">
        <f t="shared" si="653"/>
        <v>●</v>
      </c>
      <c r="AR1571" s="100" t="str">
        <f t="shared" si="653"/>
        <v>●</v>
      </c>
      <c r="AS1571" s="100" t="str">
        <f t="shared" si="653"/>
        <v>●</v>
      </c>
    </row>
    <row r="1572" spans="2:45" s="100" customFormat="1" ht="14.25" customHeight="1">
      <c r="B1572" s="102" t="s">
        <v>107</v>
      </c>
      <c r="C1572" s="106">
        <v>30</v>
      </c>
      <c r="D1572" s="107">
        <v>32</v>
      </c>
      <c r="E1572" s="107">
        <v>29</v>
      </c>
      <c r="F1572" s="107">
        <v>34</v>
      </c>
      <c r="G1572" s="107">
        <f t="shared" si="656"/>
        <v>31</v>
      </c>
      <c r="H1572" s="107">
        <f t="shared" si="658"/>
        <v>-3</v>
      </c>
      <c r="I1572" s="108">
        <f t="shared" si="659"/>
        <v>-8.8235294117647065</v>
      </c>
      <c r="J1572" s="102"/>
      <c r="K1572" s="114" t="s">
        <v>107</v>
      </c>
      <c r="L1572" s="106">
        <v>88</v>
      </c>
      <c r="M1572" s="107">
        <v>106</v>
      </c>
      <c r="N1572" s="107">
        <v>101</v>
      </c>
      <c r="O1572" s="107">
        <v>103</v>
      </c>
      <c r="P1572" s="107">
        <f t="shared" si="657"/>
        <v>107</v>
      </c>
      <c r="Q1572" s="107">
        <f t="shared" si="660"/>
        <v>4</v>
      </c>
      <c r="R1572" s="108">
        <f t="shared" si="661"/>
        <v>3.8834951456310676</v>
      </c>
      <c r="S1572" s="108"/>
      <c r="W1572" s="99" t="s">
        <v>369</v>
      </c>
      <c r="X1572" s="99">
        <v>29</v>
      </c>
      <c r="Y1572" s="99">
        <v>30</v>
      </c>
      <c r="Z1572" s="99">
        <v>32</v>
      </c>
      <c r="AA1572" s="99">
        <v>29</v>
      </c>
      <c r="AB1572" s="99"/>
      <c r="AC1572" s="99" t="s">
        <v>369</v>
      </c>
      <c r="AD1572" s="99">
        <v>71</v>
      </c>
      <c r="AE1572" s="99">
        <v>88</v>
      </c>
      <c r="AF1572" s="99">
        <v>106</v>
      </c>
      <c r="AG1572" s="99">
        <v>101</v>
      </c>
      <c r="AJ1572" s="100" t="str">
        <f t="shared" si="654"/>
        <v>●</v>
      </c>
      <c r="AK1572" s="100" t="str">
        <f t="shared" si="652"/>
        <v>●</v>
      </c>
      <c r="AL1572" s="100" t="str">
        <f t="shared" si="652"/>
        <v>●</v>
      </c>
      <c r="AM1572" s="100" t="str">
        <f t="shared" si="652"/>
        <v>●</v>
      </c>
      <c r="AP1572" s="100" t="str">
        <f t="shared" si="655"/>
        <v>●</v>
      </c>
      <c r="AQ1572" s="100" t="str">
        <f t="shared" si="653"/>
        <v>●</v>
      </c>
      <c r="AR1572" s="100" t="str">
        <f t="shared" si="653"/>
        <v>●</v>
      </c>
      <c r="AS1572" s="100" t="str">
        <f t="shared" si="653"/>
        <v>●</v>
      </c>
    </row>
    <row r="1573" spans="2:45" s="100" customFormat="1" ht="14.25" customHeight="1">
      <c r="B1573" s="102" t="s">
        <v>108</v>
      </c>
      <c r="C1573" s="106">
        <v>22</v>
      </c>
      <c r="D1573" s="107">
        <v>26</v>
      </c>
      <c r="E1573" s="107">
        <v>25</v>
      </c>
      <c r="F1573" s="107">
        <v>22</v>
      </c>
      <c r="G1573" s="107">
        <f t="shared" si="656"/>
        <v>18</v>
      </c>
      <c r="H1573" s="107">
        <f t="shared" si="658"/>
        <v>-4</v>
      </c>
      <c r="I1573" s="108">
        <f t="shared" si="659"/>
        <v>-18.181818181818183</v>
      </c>
      <c r="J1573" s="102"/>
      <c r="K1573" s="114" t="s">
        <v>108</v>
      </c>
      <c r="L1573" s="106">
        <v>49</v>
      </c>
      <c r="M1573" s="107">
        <v>75</v>
      </c>
      <c r="N1573" s="107">
        <v>115</v>
      </c>
      <c r="O1573" s="107">
        <v>85</v>
      </c>
      <c r="P1573" s="107">
        <f t="shared" si="657"/>
        <v>85</v>
      </c>
      <c r="Q1573" s="107">
        <f t="shared" si="660"/>
        <v>0</v>
      </c>
      <c r="R1573" s="108">
        <f t="shared" si="661"/>
        <v>0</v>
      </c>
      <c r="S1573" s="108"/>
      <c r="W1573" s="100" t="s">
        <v>370</v>
      </c>
      <c r="X1573" s="100">
        <v>13</v>
      </c>
      <c r="Y1573" s="100">
        <v>22</v>
      </c>
      <c r="Z1573" s="100">
        <v>26</v>
      </c>
      <c r="AA1573" s="100">
        <v>25</v>
      </c>
      <c r="AC1573" s="100" t="s">
        <v>370</v>
      </c>
      <c r="AD1573" s="100">
        <v>71</v>
      </c>
      <c r="AE1573" s="100">
        <v>49</v>
      </c>
      <c r="AF1573" s="100">
        <v>75</v>
      </c>
      <c r="AG1573" s="100">
        <v>115</v>
      </c>
      <c r="AJ1573" s="100" t="str">
        <f t="shared" si="654"/>
        <v>●</v>
      </c>
      <c r="AK1573" s="100" t="str">
        <f t="shared" si="652"/>
        <v>●</v>
      </c>
      <c r="AL1573" s="100" t="str">
        <f t="shared" si="652"/>
        <v>●</v>
      </c>
      <c r="AM1573" s="100" t="str">
        <f t="shared" si="652"/>
        <v>●</v>
      </c>
      <c r="AP1573" s="100" t="str">
        <f t="shared" si="655"/>
        <v>●</v>
      </c>
      <c r="AQ1573" s="100" t="str">
        <f t="shared" si="653"/>
        <v>●</v>
      </c>
      <c r="AR1573" s="100" t="str">
        <f t="shared" si="653"/>
        <v>●</v>
      </c>
      <c r="AS1573" s="100" t="str">
        <f t="shared" si="653"/>
        <v>●</v>
      </c>
    </row>
    <row r="1574" spans="2:45" s="100" customFormat="1" ht="14.25" customHeight="1">
      <c r="B1574" s="102" t="s">
        <v>109</v>
      </c>
      <c r="C1574" s="106">
        <v>10</v>
      </c>
      <c r="D1574" s="107">
        <v>15</v>
      </c>
      <c r="E1574" s="107">
        <v>15</v>
      </c>
      <c r="F1574" s="107">
        <v>16</v>
      </c>
      <c r="G1574" s="107">
        <f t="shared" si="656"/>
        <v>17</v>
      </c>
      <c r="H1574" s="107">
        <f t="shared" si="658"/>
        <v>1</v>
      </c>
      <c r="I1574" s="108">
        <f t="shared" si="659"/>
        <v>6.25</v>
      </c>
      <c r="J1574" s="102"/>
      <c r="K1574" s="114" t="s">
        <v>109</v>
      </c>
      <c r="L1574" s="106">
        <v>35</v>
      </c>
      <c r="M1574" s="107">
        <v>36</v>
      </c>
      <c r="N1574" s="107">
        <v>79</v>
      </c>
      <c r="O1574" s="107">
        <v>102</v>
      </c>
      <c r="P1574" s="107">
        <f t="shared" si="657"/>
        <v>87</v>
      </c>
      <c r="Q1574" s="107">
        <f t="shared" si="660"/>
        <v>-15</v>
      </c>
      <c r="R1574" s="108">
        <f t="shared" si="661"/>
        <v>-14.705882352941178</v>
      </c>
      <c r="S1574" s="108"/>
      <c r="W1574" s="100" t="s">
        <v>371</v>
      </c>
      <c r="X1574" s="100">
        <v>11</v>
      </c>
      <c r="Y1574" s="100">
        <v>10</v>
      </c>
      <c r="Z1574" s="100">
        <v>15</v>
      </c>
      <c r="AA1574" s="100">
        <v>15</v>
      </c>
      <c r="AC1574" s="100" t="s">
        <v>371</v>
      </c>
      <c r="AD1574" s="100">
        <v>33</v>
      </c>
      <c r="AE1574" s="100">
        <v>35</v>
      </c>
      <c r="AF1574" s="100">
        <v>36</v>
      </c>
      <c r="AG1574" s="100">
        <v>79</v>
      </c>
      <c r="AJ1574" s="100" t="str">
        <f t="shared" si="654"/>
        <v>●</v>
      </c>
      <c r="AK1574" s="100" t="str">
        <f t="shared" si="652"/>
        <v>●</v>
      </c>
      <c r="AL1574" s="100" t="str">
        <f t="shared" si="652"/>
        <v>○</v>
      </c>
      <c r="AM1574" s="100" t="str">
        <f t="shared" si="652"/>
        <v>●</v>
      </c>
      <c r="AP1574" s="100" t="str">
        <f t="shared" si="655"/>
        <v>●</v>
      </c>
      <c r="AQ1574" s="100" t="str">
        <f t="shared" si="653"/>
        <v>●</v>
      </c>
      <c r="AR1574" s="100" t="str">
        <f t="shared" si="653"/>
        <v>●</v>
      </c>
      <c r="AS1574" s="100" t="str">
        <f t="shared" si="653"/>
        <v>●</v>
      </c>
    </row>
    <row r="1575" spans="2:45" s="100" customFormat="1" ht="14.25" customHeight="1">
      <c r="B1575" s="102" t="s">
        <v>110</v>
      </c>
      <c r="C1575" s="106">
        <v>5</v>
      </c>
      <c r="D1575" s="107">
        <v>11</v>
      </c>
      <c r="E1575" s="107">
        <v>8</v>
      </c>
      <c r="F1575" s="107">
        <v>20</v>
      </c>
      <c r="G1575" s="107">
        <f t="shared" si="656"/>
        <v>21</v>
      </c>
      <c r="H1575" s="107">
        <f t="shared" si="658"/>
        <v>1</v>
      </c>
      <c r="I1575" s="108">
        <f t="shared" si="659"/>
        <v>5</v>
      </c>
      <c r="J1575" s="102"/>
      <c r="K1575" s="114" t="s">
        <v>110</v>
      </c>
      <c r="L1575" s="106">
        <v>17</v>
      </c>
      <c r="M1575" s="107">
        <v>33</v>
      </c>
      <c r="N1575" s="107">
        <v>59</v>
      </c>
      <c r="O1575" s="107">
        <v>98</v>
      </c>
      <c r="P1575" s="107">
        <f t="shared" si="657"/>
        <v>142</v>
      </c>
      <c r="Q1575" s="107">
        <f t="shared" si="660"/>
        <v>44</v>
      </c>
      <c r="R1575" s="108">
        <f t="shared" si="661"/>
        <v>44.897959183673471</v>
      </c>
      <c r="S1575" s="108"/>
      <c r="W1575" s="100" t="s">
        <v>378</v>
      </c>
      <c r="X1575" s="100">
        <v>3</v>
      </c>
      <c r="Y1575" s="100">
        <v>5</v>
      </c>
      <c r="Z1575" s="100">
        <v>11</v>
      </c>
      <c r="AA1575" s="100">
        <v>8</v>
      </c>
      <c r="AC1575" s="100" t="s">
        <v>378</v>
      </c>
      <c r="AD1575" s="100">
        <v>26</v>
      </c>
      <c r="AE1575" s="100">
        <v>17</v>
      </c>
      <c r="AF1575" s="100">
        <v>33</v>
      </c>
      <c r="AG1575" s="100">
        <v>59</v>
      </c>
      <c r="AJ1575" s="100" t="str">
        <f t="shared" si="654"/>
        <v>●</v>
      </c>
      <c r="AK1575" s="100" t="str">
        <f t="shared" si="652"/>
        <v>●</v>
      </c>
      <c r="AL1575" s="100" t="str">
        <f t="shared" si="652"/>
        <v>●</v>
      </c>
      <c r="AM1575" s="100" t="str">
        <f t="shared" si="652"/>
        <v>●</v>
      </c>
      <c r="AP1575" s="100" t="str">
        <f t="shared" si="655"/>
        <v>●</v>
      </c>
      <c r="AQ1575" s="100" t="str">
        <f t="shared" si="653"/>
        <v>●</v>
      </c>
      <c r="AR1575" s="100" t="str">
        <f t="shared" si="653"/>
        <v>●</v>
      </c>
      <c r="AS1575" s="100" t="str">
        <f t="shared" si="653"/>
        <v>●</v>
      </c>
    </row>
    <row r="1576" spans="2:45" s="100" customFormat="1" ht="14.25" customHeight="1">
      <c r="B1576" s="119" t="s">
        <v>111</v>
      </c>
      <c r="C1576" s="120" t="s">
        <v>313</v>
      </c>
      <c r="D1576" s="116" t="s">
        <v>313</v>
      </c>
      <c r="E1576" s="116" t="s">
        <v>313</v>
      </c>
      <c r="F1576" s="116" t="s">
        <v>313</v>
      </c>
      <c r="G1576" s="107">
        <f t="shared" si="656"/>
        <v>2</v>
      </c>
      <c r="H1576" s="107"/>
      <c r="I1576" s="108"/>
      <c r="K1576" s="119" t="s">
        <v>111</v>
      </c>
      <c r="L1576" s="120" t="s">
        <v>313</v>
      </c>
      <c r="M1576" s="116" t="s">
        <v>313</v>
      </c>
      <c r="N1576" s="116" t="s">
        <v>313</v>
      </c>
      <c r="O1576" s="116" t="s">
        <v>313</v>
      </c>
      <c r="P1576" s="107">
        <f t="shared" si="657"/>
        <v>11</v>
      </c>
      <c r="Q1576" s="107"/>
      <c r="R1576" s="108"/>
    </row>
    <row r="1577" spans="2:45" s="100" customFormat="1" ht="14.25" customHeight="1">
      <c r="G1577" s="168"/>
      <c r="P1577" s="168"/>
    </row>
    <row r="1578" spans="2:45" s="100" customFormat="1" ht="14.25" customHeight="1">
      <c r="G1578" s="168"/>
      <c r="P1578" s="168"/>
    </row>
    <row r="1579" spans="2:45" s="99" customFormat="1" ht="14.25" customHeight="1">
      <c r="B1579" s="99" t="str">
        <f>LEFT(B1549,LEN(B1549)-2)&amp;+"男"</f>
        <v>信香町・男</v>
      </c>
      <c r="K1579" s="99" t="str">
        <f>LEFT(K1549,LEN(K1549)-2)&amp;+"男"</f>
        <v>若松・男</v>
      </c>
      <c r="W1579" s="100"/>
      <c r="X1579" s="100"/>
      <c r="Y1579" s="100"/>
      <c r="Z1579" s="100"/>
      <c r="AA1579" s="100"/>
      <c r="AB1579" s="100"/>
      <c r="AC1579" s="100"/>
      <c r="AD1579" s="100"/>
      <c r="AE1579" s="100"/>
      <c r="AF1579" s="100"/>
      <c r="AG1579" s="100"/>
    </row>
    <row r="1580" spans="2:45" s="100" customFormat="1" ht="14.25" customHeight="1">
      <c r="B1580" s="583" t="s">
        <v>335</v>
      </c>
      <c r="C1580" s="101"/>
      <c r="D1580" s="101"/>
      <c r="E1580" s="101"/>
      <c r="F1580" s="101"/>
      <c r="G1580" s="135"/>
      <c r="H1580" s="131"/>
      <c r="I1580" s="131"/>
      <c r="J1580" s="102"/>
      <c r="K1580" s="583" t="s">
        <v>335</v>
      </c>
      <c r="L1580" s="101"/>
      <c r="M1580" s="101"/>
      <c r="N1580" s="101"/>
      <c r="O1580" s="101"/>
      <c r="P1580" s="135"/>
      <c r="Q1580" s="131"/>
      <c r="R1580" s="131"/>
      <c r="S1580" s="103"/>
    </row>
    <row r="1581" spans="2:45" s="100" customFormat="1" ht="14.25" customHeight="1">
      <c r="B1581" s="584"/>
      <c r="C1581" s="130" t="str">
        <f>$C$4</f>
        <v>平成7年</v>
      </c>
      <c r="D1581" s="130" t="str">
        <f>$D$4</f>
        <v>平成12年</v>
      </c>
      <c r="E1581" s="130" t="str">
        <f>$E$4</f>
        <v>平成17年</v>
      </c>
      <c r="F1581" s="130" t="str">
        <f>$F$4</f>
        <v>平成22年</v>
      </c>
      <c r="G1581" s="130" t="s">
        <v>410</v>
      </c>
      <c r="H1581" s="133" t="str">
        <f>$H$4</f>
        <v>対平成</v>
      </c>
      <c r="I1581" s="134" t="str">
        <f>$I$4</f>
        <v>22年</v>
      </c>
      <c r="J1581" s="102"/>
      <c r="K1581" s="584"/>
      <c r="L1581" s="130" t="str">
        <f>$C$4</f>
        <v>平成7年</v>
      </c>
      <c r="M1581" s="130" t="str">
        <f>$D$4</f>
        <v>平成12年</v>
      </c>
      <c r="N1581" s="130" t="str">
        <f>$E$4</f>
        <v>平成17年</v>
      </c>
      <c r="O1581" s="130" t="str">
        <f>$F$4</f>
        <v>平成22年</v>
      </c>
      <c r="P1581" s="130" t="s">
        <v>410</v>
      </c>
      <c r="Q1581" s="133" t="str">
        <f>$H$4</f>
        <v>対平成</v>
      </c>
      <c r="R1581" s="134" t="str">
        <f>$I$4</f>
        <v>22年</v>
      </c>
      <c r="S1581" s="103"/>
    </row>
    <row r="1582" spans="2:45" s="100" customFormat="1" ht="14.25" customHeight="1">
      <c r="B1582" s="585"/>
      <c r="C1582" s="104"/>
      <c r="D1582" s="104"/>
      <c r="E1582" s="104"/>
      <c r="F1582" s="104"/>
      <c r="G1582" s="104"/>
      <c r="H1582" s="132" t="s">
        <v>88</v>
      </c>
      <c r="I1582" s="133" t="s">
        <v>398</v>
      </c>
      <c r="J1582" s="102"/>
      <c r="K1582" s="585"/>
      <c r="L1582" s="104"/>
      <c r="M1582" s="104"/>
      <c r="N1582" s="104"/>
      <c r="O1582" s="104"/>
      <c r="P1582" s="104"/>
      <c r="Q1582" s="132" t="s">
        <v>88</v>
      </c>
      <c r="R1582" s="133" t="s">
        <v>398</v>
      </c>
      <c r="S1582" s="103"/>
    </row>
    <row r="1583" spans="2:45" s="199" customFormat="1" ht="14.25" customHeight="1">
      <c r="B1583" s="200" t="s">
        <v>90</v>
      </c>
      <c r="C1583" s="198">
        <v>211</v>
      </c>
      <c r="D1583" s="194">
        <v>206</v>
      </c>
      <c r="E1583" s="194">
        <v>184</v>
      </c>
      <c r="F1583" s="194">
        <v>177</v>
      </c>
      <c r="G1583" s="194">
        <f>IF(COUNTIF(G1588:G1606,"x"),"x",IF(SUM(G1588:G1606)=0,"-",SUM(G1588:G1606)))</f>
        <v>149</v>
      </c>
      <c r="H1583" s="193">
        <f t="shared" ref="H1583:H1586" si="662">IF(G1583="x","x",IF(AND(G1583="-",F1583="-"),"-",IF(AND(G1583="-",F1583&gt;0),F1583*-1,IF(AND(G1583&gt;0,F1583="-"),G1583,G1583-F1583))))</f>
        <v>-28</v>
      </c>
      <c r="I1583" s="195">
        <f t="shared" ref="I1583:I1586" si="663">IF(H1583="x","x",IF(H1583="-","-",IF(AND(F1583="-",G1583&gt;0),"皆増",IF(AND(F1583&gt;0,G1583="-"),"皆減",H1583/F1583*100))))</f>
        <v>-15.819209039548024</v>
      </c>
      <c r="J1583" s="196"/>
      <c r="K1583" s="197" t="s">
        <v>90</v>
      </c>
      <c r="L1583" s="198">
        <v>675</v>
      </c>
      <c r="M1583" s="194">
        <v>593</v>
      </c>
      <c r="N1583" s="194">
        <v>550</v>
      </c>
      <c r="O1583" s="194">
        <v>479</v>
      </c>
      <c r="P1583" s="194">
        <f>IF(COUNTIF(P1588:P1606,"x"),"x",IF(SUM(P1588:P1606)=0,"-",SUM(P1588:P1606)))</f>
        <v>403</v>
      </c>
      <c r="Q1583" s="193">
        <f t="shared" ref="Q1583:Q1586" si="664">IF(P1583="x","x",IF(AND(P1583="-",O1583="-"),"-",IF(AND(P1583="-",O1583&gt;0),O1583*-1,IF(AND(P1583&gt;0,O1583="-"),P1583,P1583-O1583))))</f>
        <v>-76</v>
      </c>
      <c r="R1583" s="195">
        <f t="shared" ref="R1583:R1586" si="665">IF(Q1583="x","x",IF(Q1583="-","-",IF(AND(O1583="-",P1583&gt;0),"皆増",IF(AND(O1583&gt;0,P1583="-"),"皆減",Q1583/O1583*100))))</f>
        <v>-15.866388308977037</v>
      </c>
      <c r="S1583" s="195"/>
      <c r="W1583" s="199" t="s">
        <v>373</v>
      </c>
      <c r="X1583" s="199">
        <v>244</v>
      </c>
      <c r="Y1583" s="199">
        <v>211</v>
      </c>
      <c r="Z1583" s="199">
        <v>206</v>
      </c>
      <c r="AA1583" s="199">
        <v>184</v>
      </c>
      <c r="AC1583" s="199" t="s">
        <v>373</v>
      </c>
      <c r="AD1583" s="199">
        <v>698</v>
      </c>
      <c r="AE1583" s="199">
        <v>675</v>
      </c>
      <c r="AF1583" s="199">
        <v>593</v>
      </c>
      <c r="AG1583" s="199">
        <v>550</v>
      </c>
      <c r="AJ1583" s="199" t="str">
        <f>IF(C1583=X1583,"○","●")</f>
        <v>●</v>
      </c>
      <c r="AK1583" s="199" t="str">
        <f t="shared" ref="AK1583:AM1605" si="666">IF(D1583=Y1583,"○","●")</f>
        <v>●</v>
      </c>
      <c r="AL1583" s="199" t="str">
        <f t="shared" si="666"/>
        <v>●</v>
      </c>
      <c r="AM1583" s="199" t="str">
        <f t="shared" si="666"/>
        <v>●</v>
      </c>
      <c r="AP1583" s="199" t="str">
        <f>IF(L1583=AD1583,"○","●")</f>
        <v>●</v>
      </c>
      <c r="AQ1583" s="199" t="str">
        <f t="shared" ref="AQ1583:AS1605" si="667">IF(M1583=AE1583,"○","●")</f>
        <v>●</v>
      </c>
      <c r="AR1583" s="199" t="str">
        <f t="shared" si="667"/>
        <v>●</v>
      </c>
      <c r="AS1583" s="199" t="str">
        <f t="shared" si="667"/>
        <v>●</v>
      </c>
    </row>
    <row r="1584" spans="2:45" s="100" customFormat="1" ht="14.25" customHeight="1">
      <c r="B1584" s="105" t="s">
        <v>91</v>
      </c>
      <c r="C1584" s="106">
        <v>32</v>
      </c>
      <c r="D1584" s="107">
        <v>23</v>
      </c>
      <c r="E1584" s="107">
        <v>22</v>
      </c>
      <c r="F1584" s="107">
        <v>18</v>
      </c>
      <c r="G1584" s="107">
        <f>IF(COUNTIF(G1588:G1590,"x"),"x",IF(SUM(G1588:G1590)=0,"-",SUM(G1588:G1590)))</f>
        <v>23</v>
      </c>
      <c r="H1584" s="107">
        <f t="shared" si="662"/>
        <v>5</v>
      </c>
      <c r="I1584" s="108">
        <f t="shared" si="663"/>
        <v>27.777777777777779</v>
      </c>
      <c r="J1584" s="102"/>
      <c r="K1584" s="109" t="s">
        <v>91</v>
      </c>
      <c r="L1584" s="106">
        <v>94</v>
      </c>
      <c r="M1584" s="107">
        <v>55</v>
      </c>
      <c r="N1584" s="107">
        <v>48</v>
      </c>
      <c r="O1584" s="107">
        <v>32</v>
      </c>
      <c r="P1584" s="107">
        <f>IF(COUNTIF(P1588:P1590,"x"),"x",IF(SUM(P1588:P1590)=0,"-",SUM(P1588:P1590)))</f>
        <v>25</v>
      </c>
      <c r="Q1584" s="107">
        <f t="shared" si="664"/>
        <v>-7</v>
      </c>
      <c r="R1584" s="108">
        <f t="shared" si="665"/>
        <v>-21.875</v>
      </c>
      <c r="S1584" s="108"/>
      <c r="W1584" s="100" t="s">
        <v>374</v>
      </c>
      <c r="X1584" s="100">
        <v>39</v>
      </c>
      <c r="Y1584" s="100">
        <v>32</v>
      </c>
      <c r="Z1584" s="100">
        <v>23</v>
      </c>
      <c r="AA1584" s="100">
        <v>22</v>
      </c>
      <c r="AC1584" s="100" t="s">
        <v>374</v>
      </c>
      <c r="AD1584" s="100">
        <v>100</v>
      </c>
      <c r="AE1584" s="100">
        <v>94</v>
      </c>
      <c r="AF1584" s="100">
        <v>55</v>
      </c>
      <c r="AG1584" s="100">
        <v>48</v>
      </c>
      <c r="AJ1584" s="100" t="str">
        <f t="shared" ref="AJ1584:AJ1605" si="668">IF(C1584=X1584,"○","●")</f>
        <v>●</v>
      </c>
      <c r="AK1584" s="100" t="str">
        <f t="shared" si="666"/>
        <v>●</v>
      </c>
      <c r="AL1584" s="100" t="str">
        <f t="shared" si="666"/>
        <v>●</v>
      </c>
      <c r="AM1584" s="100" t="str">
        <f t="shared" si="666"/>
        <v>●</v>
      </c>
      <c r="AP1584" s="100" t="str">
        <f t="shared" ref="AP1584:AP1605" si="669">IF(L1584=AD1584,"○","●")</f>
        <v>●</v>
      </c>
      <c r="AQ1584" s="100" t="str">
        <f t="shared" si="667"/>
        <v>●</v>
      </c>
      <c r="AR1584" s="100" t="str">
        <f t="shared" si="667"/>
        <v>●</v>
      </c>
      <c r="AS1584" s="100" t="str">
        <f>IF(O1584=AG1584,"○","●")</f>
        <v>●</v>
      </c>
    </row>
    <row r="1585" spans="2:45" s="100" customFormat="1" ht="14.25" customHeight="1">
      <c r="B1585" s="105" t="s">
        <v>92</v>
      </c>
      <c r="C1585" s="106">
        <v>134</v>
      </c>
      <c r="D1585" s="107">
        <v>129</v>
      </c>
      <c r="E1585" s="107">
        <v>110</v>
      </c>
      <c r="F1585" s="107">
        <v>111</v>
      </c>
      <c r="G1585" s="296">
        <f>IF(COUNTIF(G1591:G1600,"x"),"x",IF(SUM(G1591:G1600)=0,"-",SUM(G1591:G1600)))</f>
        <v>71</v>
      </c>
      <c r="H1585" s="107">
        <f t="shared" si="662"/>
        <v>-40</v>
      </c>
      <c r="I1585" s="108">
        <f t="shared" si="663"/>
        <v>-36.036036036036037</v>
      </c>
      <c r="J1585" s="102"/>
      <c r="K1585" s="109" t="s">
        <v>92</v>
      </c>
      <c r="L1585" s="106">
        <v>462</v>
      </c>
      <c r="M1585" s="107">
        <v>403</v>
      </c>
      <c r="N1585" s="107">
        <v>322</v>
      </c>
      <c r="O1585" s="107">
        <v>288</v>
      </c>
      <c r="P1585" s="296">
        <f>IF(COUNTIF(P1591:P1600,"x"),"x",IF(SUM(P1591:P1600)=0,"-",SUM(P1591:P1600)))</f>
        <v>191</v>
      </c>
      <c r="Q1585" s="107">
        <f t="shared" si="664"/>
        <v>-97</v>
      </c>
      <c r="R1585" s="108">
        <f t="shared" si="665"/>
        <v>-33.680555555555557</v>
      </c>
      <c r="S1585" s="108"/>
      <c r="W1585" s="100" t="s">
        <v>375</v>
      </c>
      <c r="X1585" s="100">
        <v>166</v>
      </c>
      <c r="Y1585" s="100">
        <v>134</v>
      </c>
      <c r="Z1585" s="100">
        <v>129</v>
      </c>
      <c r="AA1585" s="100">
        <v>110</v>
      </c>
      <c r="AC1585" s="100" t="s">
        <v>375</v>
      </c>
      <c r="AD1585" s="100">
        <v>482</v>
      </c>
      <c r="AE1585" s="100">
        <v>462</v>
      </c>
      <c r="AF1585" s="100">
        <v>403</v>
      </c>
      <c r="AG1585" s="100">
        <v>322</v>
      </c>
      <c r="AJ1585" s="100" t="str">
        <f t="shared" si="668"/>
        <v>●</v>
      </c>
      <c r="AK1585" s="100" t="str">
        <f t="shared" si="666"/>
        <v>●</v>
      </c>
      <c r="AL1585" s="100" t="str">
        <f>IF(E1585=Z1585,"○","●")</f>
        <v>●</v>
      </c>
      <c r="AM1585" s="100" t="str">
        <f t="shared" si="666"/>
        <v>●</v>
      </c>
      <c r="AP1585" s="100" t="str">
        <f t="shared" si="669"/>
        <v>●</v>
      </c>
      <c r="AQ1585" s="100" t="str">
        <f t="shared" si="667"/>
        <v>●</v>
      </c>
      <c r="AR1585" s="100" t="str">
        <f t="shared" si="667"/>
        <v>●</v>
      </c>
      <c r="AS1585" s="100" t="str">
        <f t="shared" si="667"/>
        <v>●</v>
      </c>
    </row>
    <row r="1586" spans="2:45" s="100" customFormat="1" ht="14.25" customHeight="1">
      <c r="B1586" s="105" t="s">
        <v>93</v>
      </c>
      <c r="C1586" s="106">
        <v>45</v>
      </c>
      <c r="D1586" s="107">
        <v>54</v>
      </c>
      <c r="E1586" s="107">
        <v>52</v>
      </c>
      <c r="F1586" s="107">
        <v>48</v>
      </c>
      <c r="G1586" s="107">
        <f>IF(COUNTIF(G1601:G1605,"x"),"x",IF(SUM(G1601,G1605)=0,"-",SUM(G1601:G1605)))</f>
        <v>53</v>
      </c>
      <c r="H1586" s="107">
        <f t="shared" si="662"/>
        <v>5</v>
      </c>
      <c r="I1586" s="108">
        <f t="shared" si="663"/>
        <v>10.416666666666668</v>
      </c>
      <c r="J1586" s="102"/>
      <c r="K1586" s="109" t="s">
        <v>93</v>
      </c>
      <c r="L1586" s="106">
        <v>119</v>
      </c>
      <c r="M1586" s="107">
        <v>135</v>
      </c>
      <c r="N1586" s="107">
        <v>180</v>
      </c>
      <c r="O1586" s="107">
        <v>159</v>
      </c>
      <c r="P1586" s="107">
        <f>IF(COUNTIF(P1601:P1605,"x"),"x",IF(SUM(P1601,P1605)=0,"-",SUM(P1601:P1605)))</f>
        <v>180</v>
      </c>
      <c r="Q1586" s="107">
        <f t="shared" si="664"/>
        <v>21</v>
      </c>
      <c r="R1586" s="108">
        <f t="shared" si="665"/>
        <v>13.20754716981132</v>
      </c>
      <c r="S1586" s="108"/>
      <c r="W1586" s="100" t="s">
        <v>376</v>
      </c>
      <c r="X1586" s="100">
        <v>39</v>
      </c>
      <c r="Y1586" s="100">
        <v>45</v>
      </c>
      <c r="Z1586" s="100">
        <v>54</v>
      </c>
      <c r="AA1586" s="100">
        <v>52</v>
      </c>
      <c r="AC1586" s="100" t="s">
        <v>376</v>
      </c>
      <c r="AD1586" s="100">
        <v>116</v>
      </c>
      <c r="AE1586" s="100">
        <v>119</v>
      </c>
      <c r="AF1586" s="100">
        <v>135</v>
      </c>
      <c r="AG1586" s="100">
        <v>180</v>
      </c>
      <c r="AJ1586" s="100" t="str">
        <f t="shared" si="668"/>
        <v>●</v>
      </c>
      <c r="AK1586" s="100" t="str">
        <f t="shared" si="666"/>
        <v>●</v>
      </c>
      <c r="AL1586" s="100" t="str">
        <f t="shared" si="666"/>
        <v>●</v>
      </c>
      <c r="AM1586" s="100" t="str">
        <f t="shared" si="666"/>
        <v>●</v>
      </c>
      <c r="AP1586" s="100" t="str">
        <f t="shared" si="669"/>
        <v>●</v>
      </c>
      <c r="AQ1586" s="100" t="str">
        <f t="shared" si="667"/>
        <v>●</v>
      </c>
      <c r="AR1586" s="100" t="str">
        <f t="shared" si="667"/>
        <v>●</v>
      </c>
      <c r="AS1586" s="100" t="str">
        <f t="shared" si="667"/>
        <v>●</v>
      </c>
    </row>
    <row r="1587" spans="2:45" s="100" customFormat="1" ht="14.25" customHeight="1">
      <c r="B1587" s="102"/>
      <c r="C1587" s="106"/>
      <c r="D1587" s="112"/>
      <c r="E1587" s="112"/>
      <c r="F1587" s="112"/>
      <c r="G1587" s="112"/>
      <c r="H1587" s="112"/>
      <c r="I1587" s="113"/>
      <c r="J1587" s="102"/>
      <c r="K1587" s="114"/>
      <c r="L1587" s="106"/>
      <c r="M1587" s="112"/>
      <c r="N1587" s="112"/>
      <c r="O1587" s="112"/>
      <c r="P1587" s="112"/>
      <c r="Q1587" s="112"/>
      <c r="R1587" s="113"/>
      <c r="S1587" s="113"/>
      <c r="AJ1587" s="100" t="str">
        <f t="shared" si="668"/>
        <v>○</v>
      </c>
      <c r="AK1587" s="100" t="str">
        <f t="shared" si="666"/>
        <v>○</v>
      </c>
      <c r="AL1587" s="100" t="str">
        <f t="shared" si="666"/>
        <v>○</v>
      </c>
      <c r="AM1587" s="100" t="str">
        <f t="shared" si="666"/>
        <v>○</v>
      </c>
      <c r="AP1587" s="100" t="str">
        <f t="shared" si="669"/>
        <v>○</v>
      </c>
      <c r="AQ1587" s="100" t="str">
        <f t="shared" si="667"/>
        <v>○</v>
      </c>
      <c r="AR1587" s="100" t="str">
        <f t="shared" si="667"/>
        <v>○</v>
      </c>
      <c r="AS1587" s="100" t="str">
        <f t="shared" si="667"/>
        <v>○</v>
      </c>
    </row>
    <row r="1588" spans="2:45" s="100" customFormat="1" ht="14.25" customHeight="1">
      <c r="B1588" s="102" t="s">
        <v>94</v>
      </c>
      <c r="C1588" s="106">
        <v>8</v>
      </c>
      <c r="D1588" s="107">
        <v>7</v>
      </c>
      <c r="E1588" s="107">
        <v>11</v>
      </c>
      <c r="F1588" s="107">
        <v>6</v>
      </c>
      <c r="G1588" s="107">
        <f>第2表01元データ!AL40</f>
        <v>4</v>
      </c>
      <c r="H1588" s="107">
        <f t="shared" ref="H1588:H1605" si="670">IF(G1588="x","x",IF(AND(G1588="-",F1588="-"),"-",IF(AND(G1588="-",F1588&gt;0),F1588*-1,IF(AND(G1588&gt;0,F1588="-"),G1588,G1588-F1588))))</f>
        <v>-2</v>
      </c>
      <c r="I1588" s="108">
        <f t="shared" ref="I1588:I1605" si="671">IF(H1588="x","x",IF(H1588="-","-",IF(AND(F1588="-",G1588&gt;0),"皆増",IF(AND(F1588&gt;0,G1588="-"),"皆減",H1588/F1588*100))))</f>
        <v>-33.333333333333329</v>
      </c>
      <c r="J1588" s="102"/>
      <c r="K1588" s="114" t="s">
        <v>94</v>
      </c>
      <c r="L1588" s="106">
        <v>27</v>
      </c>
      <c r="M1588" s="107">
        <v>8</v>
      </c>
      <c r="N1588" s="107">
        <v>12</v>
      </c>
      <c r="O1588" s="107">
        <v>7</v>
      </c>
      <c r="P1588" s="107">
        <f>第2表01元データ!AM40</f>
        <v>6</v>
      </c>
      <c r="Q1588" s="107">
        <f t="shared" ref="Q1588:Q1605" si="672">IF(P1588="x","x",IF(AND(P1588="-",O1588="-"),"-",IF(AND(P1588="-",O1588&gt;0),O1588*-1,IF(AND(P1588&gt;0,O1588="-"),P1588,P1588-O1588))))</f>
        <v>-1</v>
      </c>
      <c r="R1588" s="108">
        <f t="shared" ref="R1588:R1605" si="673">IF(Q1588="x","x",IF(Q1588="-","-",IF(AND(O1588="-",P1588&gt;0),"皆増",IF(AND(O1588&gt;0,P1588="-"),"皆減",Q1588/O1588*100))))</f>
        <v>-14.285714285714285</v>
      </c>
      <c r="S1588" s="108"/>
      <c r="T1588" s="100">
        <v>101</v>
      </c>
      <c r="W1588" s="100" t="s">
        <v>377</v>
      </c>
      <c r="X1588" s="100">
        <v>10</v>
      </c>
      <c r="Y1588" s="100">
        <v>8</v>
      </c>
      <c r="Z1588" s="100">
        <v>7</v>
      </c>
      <c r="AA1588" s="100">
        <v>11</v>
      </c>
      <c r="AC1588" s="100" t="s">
        <v>377</v>
      </c>
      <c r="AD1588" s="100">
        <v>21</v>
      </c>
      <c r="AE1588" s="100">
        <v>27</v>
      </c>
      <c r="AF1588" s="100">
        <v>8</v>
      </c>
      <c r="AG1588" s="100">
        <v>12</v>
      </c>
      <c r="AJ1588" s="100" t="str">
        <f t="shared" si="668"/>
        <v>●</v>
      </c>
      <c r="AK1588" s="100" t="str">
        <f t="shared" si="666"/>
        <v>●</v>
      </c>
      <c r="AL1588" s="100" t="str">
        <f t="shared" si="666"/>
        <v>●</v>
      </c>
      <c r="AM1588" s="100" t="str">
        <f t="shared" si="666"/>
        <v>●</v>
      </c>
      <c r="AP1588" s="100" t="str">
        <f t="shared" si="669"/>
        <v>●</v>
      </c>
      <c r="AQ1588" s="100" t="str">
        <f t="shared" si="667"/>
        <v>●</v>
      </c>
      <c r="AR1588" s="100" t="str">
        <f t="shared" si="667"/>
        <v>●</v>
      </c>
      <c r="AS1588" s="100" t="str">
        <f t="shared" si="667"/>
        <v>●</v>
      </c>
    </row>
    <row r="1589" spans="2:45" s="100" customFormat="1" ht="14.25" customHeight="1">
      <c r="B1589" s="102" t="s">
        <v>95</v>
      </c>
      <c r="C1589" s="106">
        <v>10</v>
      </c>
      <c r="D1589" s="107">
        <v>4</v>
      </c>
      <c r="E1589" s="107">
        <v>7</v>
      </c>
      <c r="F1589" s="107">
        <v>7</v>
      </c>
      <c r="G1589" s="107">
        <f>第2表01元データ!AL41</f>
        <v>9</v>
      </c>
      <c r="H1589" s="107">
        <f t="shared" si="670"/>
        <v>2</v>
      </c>
      <c r="I1589" s="108">
        <f t="shared" si="671"/>
        <v>28.571428571428569</v>
      </c>
      <c r="J1589" s="102"/>
      <c r="K1589" s="114" t="s">
        <v>95</v>
      </c>
      <c r="L1589" s="106">
        <v>30</v>
      </c>
      <c r="M1589" s="107">
        <v>19</v>
      </c>
      <c r="N1589" s="107">
        <v>15</v>
      </c>
      <c r="O1589" s="107">
        <v>11</v>
      </c>
      <c r="P1589" s="107">
        <f>第2表01元データ!AM41</f>
        <v>12</v>
      </c>
      <c r="Q1589" s="107">
        <f t="shared" si="672"/>
        <v>1</v>
      </c>
      <c r="R1589" s="108">
        <f t="shared" si="673"/>
        <v>9.0909090909090917</v>
      </c>
      <c r="S1589" s="108"/>
      <c r="T1589" s="100">
        <v>102</v>
      </c>
      <c r="W1589" s="100" t="s">
        <v>356</v>
      </c>
      <c r="X1589" s="100">
        <v>14</v>
      </c>
      <c r="Y1589" s="100">
        <v>10</v>
      </c>
      <c r="Z1589" s="100">
        <v>4</v>
      </c>
      <c r="AA1589" s="100">
        <v>7</v>
      </c>
      <c r="AC1589" s="100" t="s">
        <v>356</v>
      </c>
      <c r="AD1589" s="100">
        <v>34</v>
      </c>
      <c r="AE1589" s="100">
        <v>30</v>
      </c>
      <c r="AF1589" s="100">
        <v>19</v>
      </c>
      <c r="AG1589" s="100">
        <v>15</v>
      </c>
      <c r="AJ1589" s="100" t="str">
        <f t="shared" si="668"/>
        <v>●</v>
      </c>
      <c r="AK1589" s="100" t="str">
        <f t="shared" si="666"/>
        <v>●</v>
      </c>
      <c r="AL1589" s="100" t="str">
        <f t="shared" si="666"/>
        <v>●</v>
      </c>
      <c r="AM1589" s="100" t="str">
        <f t="shared" si="666"/>
        <v>○</v>
      </c>
      <c r="AP1589" s="100" t="str">
        <f t="shared" si="669"/>
        <v>●</v>
      </c>
      <c r="AQ1589" s="100" t="str">
        <f t="shared" si="667"/>
        <v>●</v>
      </c>
      <c r="AR1589" s="100" t="str">
        <f t="shared" si="667"/>
        <v>●</v>
      </c>
      <c r="AS1589" s="100" t="str">
        <f t="shared" si="667"/>
        <v>●</v>
      </c>
    </row>
    <row r="1590" spans="2:45" s="100" customFormat="1" ht="14.25" customHeight="1">
      <c r="B1590" s="102" t="s">
        <v>96</v>
      </c>
      <c r="C1590" s="106">
        <v>14</v>
      </c>
      <c r="D1590" s="107">
        <v>12</v>
      </c>
      <c r="E1590" s="107">
        <v>4</v>
      </c>
      <c r="F1590" s="107">
        <v>5</v>
      </c>
      <c r="G1590" s="107">
        <f>第2表01元データ!AL42</f>
        <v>10</v>
      </c>
      <c r="H1590" s="107">
        <f t="shared" si="670"/>
        <v>5</v>
      </c>
      <c r="I1590" s="108">
        <f t="shared" si="671"/>
        <v>100</v>
      </c>
      <c r="J1590" s="102"/>
      <c r="K1590" s="114" t="s">
        <v>96</v>
      </c>
      <c r="L1590" s="106">
        <v>37</v>
      </c>
      <c r="M1590" s="107">
        <v>28</v>
      </c>
      <c r="N1590" s="107">
        <v>21</v>
      </c>
      <c r="O1590" s="107">
        <v>14</v>
      </c>
      <c r="P1590" s="107">
        <f>第2表01元データ!AM42</f>
        <v>7</v>
      </c>
      <c r="Q1590" s="107">
        <f t="shared" si="672"/>
        <v>-7</v>
      </c>
      <c r="R1590" s="108">
        <f t="shared" si="673"/>
        <v>-50</v>
      </c>
      <c r="S1590" s="108"/>
      <c r="T1590" s="100">
        <v>103</v>
      </c>
      <c r="W1590" s="100" t="s">
        <v>357</v>
      </c>
      <c r="X1590" s="100">
        <v>15</v>
      </c>
      <c r="Y1590" s="100">
        <v>14</v>
      </c>
      <c r="Z1590" s="100">
        <v>12</v>
      </c>
      <c r="AA1590" s="100">
        <v>4</v>
      </c>
      <c r="AC1590" s="100" t="s">
        <v>357</v>
      </c>
      <c r="AD1590" s="100">
        <v>45</v>
      </c>
      <c r="AE1590" s="100">
        <v>37</v>
      </c>
      <c r="AF1590" s="100">
        <v>28</v>
      </c>
      <c r="AG1590" s="100">
        <v>21</v>
      </c>
      <c r="AJ1590" s="100" t="str">
        <f t="shared" si="668"/>
        <v>●</v>
      </c>
      <c r="AK1590" s="100" t="str">
        <f t="shared" si="666"/>
        <v>●</v>
      </c>
      <c r="AL1590" s="100" t="str">
        <f t="shared" si="666"/>
        <v>●</v>
      </c>
      <c r="AM1590" s="100" t="str">
        <f t="shared" si="666"/>
        <v>●</v>
      </c>
      <c r="AP1590" s="100" t="str">
        <f t="shared" si="669"/>
        <v>●</v>
      </c>
      <c r="AQ1590" s="100" t="str">
        <f t="shared" si="667"/>
        <v>●</v>
      </c>
      <c r="AR1590" s="100" t="str">
        <f t="shared" si="667"/>
        <v>●</v>
      </c>
      <c r="AS1590" s="100" t="str">
        <f t="shared" si="667"/>
        <v>●</v>
      </c>
    </row>
    <row r="1591" spans="2:45" s="100" customFormat="1" ht="14.25" customHeight="1">
      <c r="B1591" s="102" t="s">
        <v>97</v>
      </c>
      <c r="C1591" s="106">
        <v>13</v>
      </c>
      <c r="D1591" s="107">
        <v>15</v>
      </c>
      <c r="E1591" s="107">
        <v>7</v>
      </c>
      <c r="F1591" s="107">
        <v>12</v>
      </c>
      <c r="G1591" s="107">
        <f>第2表01元データ!AL43</f>
        <v>9</v>
      </c>
      <c r="H1591" s="107">
        <f t="shared" si="670"/>
        <v>-3</v>
      </c>
      <c r="I1591" s="108">
        <f t="shared" si="671"/>
        <v>-25</v>
      </c>
      <c r="J1591" s="102"/>
      <c r="K1591" s="114" t="s">
        <v>97</v>
      </c>
      <c r="L1591" s="106">
        <v>49</v>
      </c>
      <c r="M1591" s="107">
        <v>36</v>
      </c>
      <c r="N1591" s="107">
        <v>28</v>
      </c>
      <c r="O1591" s="107">
        <v>19</v>
      </c>
      <c r="P1591" s="107">
        <f>第2表01元データ!AM43</f>
        <v>10</v>
      </c>
      <c r="Q1591" s="107">
        <f t="shared" si="672"/>
        <v>-9</v>
      </c>
      <c r="R1591" s="108">
        <f t="shared" si="673"/>
        <v>-47.368421052631575</v>
      </c>
      <c r="S1591" s="108"/>
      <c r="T1591" s="100">
        <v>104</v>
      </c>
      <c r="W1591" s="100" t="s">
        <v>358</v>
      </c>
      <c r="X1591" s="100">
        <v>18</v>
      </c>
      <c r="Y1591" s="100">
        <v>13</v>
      </c>
      <c r="Z1591" s="100">
        <v>15</v>
      </c>
      <c r="AA1591" s="100">
        <v>7</v>
      </c>
      <c r="AC1591" s="100" t="s">
        <v>358</v>
      </c>
      <c r="AD1591" s="100">
        <v>65</v>
      </c>
      <c r="AE1591" s="100">
        <v>49</v>
      </c>
      <c r="AF1591" s="100">
        <v>36</v>
      </c>
      <c r="AG1591" s="100">
        <v>28</v>
      </c>
      <c r="AJ1591" s="100" t="str">
        <f t="shared" si="668"/>
        <v>●</v>
      </c>
      <c r="AK1591" s="100" t="str">
        <f t="shared" si="666"/>
        <v>●</v>
      </c>
      <c r="AL1591" s="100" t="str">
        <f t="shared" si="666"/>
        <v>●</v>
      </c>
      <c r="AM1591" s="100" t="str">
        <f t="shared" si="666"/>
        <v>●</v>
      </c>
      <c r="AP1591" s="100" t="str">
        <f t="shared" si="669"/>
        <v>●</v>
      </c>
      <c r="AQ1591" s="100" t="str">
        <f t="shared" si="667"/>
        <v>●</v>
      </c>
      <c r="AR1591" s="100" t="str">
        <f t="shared" si="667"/>
        <v>●</v>
      </c>
      <c r="AS1591" s="100" t="str">
        <f t="shared" si="667"/>
        <v>●</v>
      </c>
    </row>
    <row r="1592" spans="2:45" s="100" customFormat="1" ht="14.25" customHeight="1">
      <c r="B1592" s="102" t="s">
        <v>98</v>
      </c>
      <c r="C1592" s="106">
        <v>11</v>
      </c>
      <c r="D1592" s="107">
        <v>11</v>
      </c>
      <c r="E1592" s="107">
        <v>14</v>
      </c>
      <c r="F1592" s="107">
        <v>5</v>
      </c>
      <c r="G1592" s="107">
        <f>第2表01元データ!AL44</f>
        <v>5</v>
      </c>
      <c r="H1592" s="107">
        <f t="shared" si="670"/>
        <v>0</v>
      </c>
      <c r="I1592" s="108">
        <f t="shared" si="671"/>
        <v>0</v>
      </c>
      <c r="J1592" s="102"/>
      <c r="K1592" s="114" t="s">
        <v>98</v>
      </c>
      <c r="L1592" s="106">
        <v>42</v>
      </c>
      <c r="M1592" s="107">
        <v>34</v>
      </c>
      <c r="N1592" s="107">
        <v>19</v>
      </c>
      <c r="O1592" s="107">
        <v>21</v>
      </c>
      <c r="P1592" s="107">
        <f>第2表01元データ!AM44</f>
        <v>14</v>
      </c>
      <c r="Q1592" s="107">
        <f t="shared" si="672"/>
        <v>-7</v>
      </c>
      <c r="R1592" s="108">
        <f t="shared" si="673"/>
        <v>-33.333333333333329</v>
      </c>
      <c r="S1592" s="108"/>
      <c r="T1592" s="100">
        <v>105</v>
      </c>
      <c r="W1592" s="100" t="s">
        <v>359</v>
      </c>
      <c r="X1592" s="100">
        <v>11</v>
      </c>
      <c r="Y1592" s="100">
        <v>11</v>
      </c>
      <c r="Z1592" s="100">
        <v>11</v>
      </c>
      <c r="AA1592" s="100">
        <v>14</v>
      </c>
      <c r="AC1592" s="100" t="s">
        <v>359</v>
      </c>
      <c r="AD1592" s="100">
        <v>45</v>
      </c>
      <c r="AE1592" s="100">
        <v>42</v>
      </c>
      <c r="AF1592" s="100">
        <v>34</v>
      </c>
      <c r="AG1592" s="100">
        <v>19</v>
      </c>
      <c r="AJ1592" s="100" t="str">
        <f t="shared" si="668"/>
        <v>○</v>
      </c>
      <c r="AK1592" s="100" t="str">
        <f t="shared" si="666"/>
        <v>○</v>
      </c>
      <c r="AL1592" s="100" t="str">
        <f t="shared" si="666"/>
        <v>●</v>
      </c>
      <c r="AM1592" s="100" t="str">
        <f t="shared" si="666"/>
        <v>●</v>
      </c>
      <c r="AP1592" s="100" t="str">
        <f t="shared" si="669"/>
        <v>●</v>
      </c>
      <c r="AQ1592" s="100" t="str">
        <f t="shared" si="667"/>
        <v>●</v>
      </c>
      <c r="AR1592" s="100" t="str">
        <f t="shared" si="667"/>
        <v>●</v>
      </c>
      <c r="AS1592" s="100" t="str">
        <f t="shared" si="667"/>
        <v>●</v>
      </c>
    </row>
    <row r="1593" spans="2:45" s="100" customFormat="1" ht="14.25" customHeight="1">
      <c r="B1593" s="102" t="s">
        <v>99</v>
      </c>
      <c r="C1593" s="106">
        <v>8</v>
      </c>
      <c r="D1593" s="107">
        <v>11</v>
      </c>
      <c r="E1593" s="107">
        <v>9</v>
      </c>
      <c r="F1593" s="107">
        <v>10</v>
      </c>
      <c r="G1593" s="107">
        <f>第2表01元データ!AL45</f>
        <v>3</v>
      </c>
      <c r="H1593" s="107">
        <f t="shared" si="670"/>
        <v>-7</v>
      </c>
      <c r="I1593" s="108">
        <f t="shared" si="671"/>
        <v>-70</v>
      </c>
      <c r="J1593" s="102"/>
      <c r="K1593" s="114" t="s">
        <v>99</v>
      </c>
      <c r="L1593" s="106">
        <v>41</v>
      </c>
      <c r="M1593" s="107">
        <v>40</v>
      </c>
      <c r="N1593" s="107">
        <v>15</v>
      </c>
      <c r="O1593" s="107">
        <v>20</v>
      </c>
      <c r="P1593" s="107">
        <f>第2表01元データ!AM45</f>
        <v>15</v>
      </c>
      <c r="Q1593" s="107">
        <f t="shared" si="672"/>
        <v>-5</v>
      </c>
      <c r="R1593" s="108">
        <f t="shared" si="673"/>
        <v>-25</v>
      </c>
      <c r="S1593" s="108"/>
      <c r="T1593" s="100">
        <v>106</v>
      </c>
      <c r="W1593" s="100" t="s">
        <v>360</v>
      </c>
      <c r="X1593" s="100">
        <v>10</v>
      </c>
      <c r="Y1593" s="100">
        <v>8</v>
      </c>
      <c r="Z1593" s="100">
        <v>11</v>
      </c>
      <c r="AA1593" s="100">
        <v>9</v>
      </c>
      <c r="AC1593" s="100" t="s">
        <v>360</v>
      </c>
      <c r="AD1593" s="100">
        <v>28</v>
      </c>
      <c r="AE1593" s="100">
        <v>41</v>
      </c>
      <c r="AF1593" s="100">
        <v>40</v>
      </c>
      <c r="AG1593" s="100">
        <v>15</v>
      </c>
      <c r="AJ1593" s="100" t="str">
        <f t="shared" si="668"/>
        <v>●</v>
      </c>
      <c r="AK1593" s="100" t="str">
        <f t="shared" si="666"/>
        <v>●</v>
      </c>
      <c r="AL1593" s="100" t="str">
        <f t="shared" si="666"/>
        <v>●</v>
      </c>
      <c r="AM1593" s="100" t="str">
        <f t="shared" si="666"/>
        <v>●</v>
      </c>
      <c r="AP1593" s="100" t="str">
        <f t="shared" si="669"/>
        <v>●</v>
      </c>
      <c r="AQ1593" s="100" t="str">
        <f t="shared" si="667"/>
        <v>●</v>
      </c>
      <c r="AR1593" s="100" t="str">
        <f t="shared" si="667"/>
        <v>●</v>
      </c>
      <c r="AS1593" s="100" t="str">
        <f t="shared" si="667"/>
        <v>●</v>
      </c>
    </row>
    <row r="1594" spans="2:45" s="100" customFormat="1" ht="14.25" customHeight="1">
      <c r="B1594" s="102" t="s">
        <v>100</v>
      </c>
      <c r="C1594" s="106">
        <v>9</v>
      </c>
      <c r="D1594" s="107">
        <v>15</v>
      </c>
      <c r="E1594" s="107">
        <v>11</v>
      </c>
      <c r="F1594" s="107">
        <v>10</v>
      </c>
      <c r="G1594" s="107">
        <f>第2表01元データ!AL46</f>
        <v>4</v>
      </c>
      <c r="H1594" s="107">
        <f t="shared" si="670"/>
        <v>-6</v>
      </c>
      <c r="I1594" s="108">
        <f t="shared" si="671"/>
        <v>-60</v>
      </c>
      <c r="J1594" s="102"/>
      <c r="K1594" s="114" t="s">
        <v>100</v>
      </c>
      <c r="L1594" s="106">
        <v>28</v>
      </c>
      <c r="M1594" s="107">
        <v>27</v>
      </c>
      <c r="N1594" s="107">
        <v>34</v>
      </c>
      <c r="O1594" s="107">
        <v>20</v>
      </c>
      <c r="P1594" s="107">
        <f>第2表01元データ!AM46</f>
        <v>17</v>
      </c>
      <c r="Q1594" s="107">
        <f t="shared" si="672"/>
        <v>-3</v>
      </c>
      <c r="R1594" s="108">
        <f t="shared" si="673"/>
        <v>-15</v>
      </c>
      <c r="S1594" s="108"/>
      <c r="T1594" s="100">
        <v>107</v>
      </c>
      <c r="W1594" s="100" t="s">
        <v>361</v>
      </c>
      <c r="X1594" s="100">
        <v>11</v>
      </c>
      <c r="Y1594" s="100">
        <v>9</v>
      </c>
      <c r="Z1594" s="100">
        <v>15</v>
      </c>
      <c r="AA1594" s="100">
        <v>11</v>
      </c>
      <c r="AC1594" s="100" t="s">
        <v>361</v>
      </c>
      <c r="AD1594" s="100">
        <v>29</v>
      </c>
      <c r="AE1594" s="100">
        <v>28</v>
      </c>
      <c r="AF1594" s="100">
        <v>27</v>
      </c>
      <c r="AG1594" s="100">
        <v>34</v>
      </c>
      <c r="AJ1594" s="100" t="str">
        <f t="shared" si="668"/>
        <v>●</v>
      </c>
      <c r="AK1594" s="100" t="str">
        <f t="shared" si="666"/>
        <v>●</v>
      </c>
      <c r="AL1594" s="100" t="str">
        <f t="shared" si="666"/>
        <v>●</v>
      </c>
      <c r="AM1594" s="100" t="str">
        <f t="shared" si="666"/>
        <v>●</v>
      </c>
      <c r="AP1594" s="100" t="str">
        <f t="shared" si="669"/>
        <v>●</v>
      </c>
      <c r="AQ1594" s="100" t="str">
        <f t="shared" si="667"/>
        <v>●</v>
      </c>
      <c r="AR1594" s="100" t="str">
        <f t="shared" si="667"/>
        <v>●</v>
      </c>
      <c r="AS1594" s="100" t="str">
        <f t="shared" si="667"/>
        <v>●</v>
      </c>
    </row>
    <row r="1595" spans="2:45" s="100" customFormat="1" ht="14.25" customHeight="1">
      <c r="B1595" s="102" t="s">
        <v>118</v>
      </c>
      <c r="C1595" s="106">
        <v>11</v>
      </c>
      <c r="D1595" s="107">
        <v>8</v>
      </c>
      <c r="E1595" s="107">
        <v>13</v>
      </c>
      <c r="F1595" s="107">
        <v>5</v>
      </c>
      <c r="G1595" s="107">
        <f>第2表01元データ!AL47</f>
        <v>9</v>
      </c>
      <c r="H1595" s="107">
        <f t="shared" si="670"/>
        <v>4</v>
      </c>
      <c r="I1595" s="108">
        <f t="shared" si="671"/>
        <v>80</v>
      </c>
      <c r="J1595" s="102"/>
      <c r="K1595" s="114" t="s">
        <v>118</v>
      </c>
      <c r="L1595" s="106">
        <v>33</v>
      </c>
      <c r="M1595" s="107">
        <v>26</v>
      </c>
      <c r="N1595" s="107">
        <v>20</v>
      </c>
      <c r="O1595" s="107">
        <v>37</v>
      </c>
      <c r="P1595" s="107">
        <f>第2表01元データ!AM47</f>
        <v>11</v>
      </c>
      <c r="Q1595" s="107">
        <f t="shared" si="672"/>
        <v>-26</v>
      </c>
      <c r="R1595" s="108">
        <f t="shared" si="673"/>
        <v>-70.270270270270274</v>
      </c>
      <c r="S1595" s="108"/>
      <c r="T1595" s="100">
        <v>108</v>
      </c>
      <c r="W1595" s="100" t="s">
        <v>362</v>
      </c>
      <c r="X1595" s="100">
        <v>25</v>
      </c>
      <c r="Y1595" s="100">
        <v>11</v>
      </c>
      <c r="Z1595" s="100">
        <v>8</v>
      </c>
      <c r="AA1595" s="100">
        <v>13</v>
      </c>
      <c r="AC1595" s="100" t="s">
        <v>362</v>
      </c>
      <c r="AD1595" s="100">
        <v>46</v>
      </c>
      <c r="AE1595" s="100">
        <v>33</v>
      </c>
      <c r="AF1595" s="100">
        <v>26</v>
      </c>
      <c r="AG1595" s="100">
        <v>20</v>
      </c>
      <c r="AJ1595" s="100" t="str">
        <f t="shared" si="668"/>
        <v>●</v>
      </c>
      <c r="AK1595" s="100" t="str">
        <f t="shared" si="666"/>
        <v>●</v>
      </c>
      <c r="AL1595" s="100" t="str">
        <f t="shared" si="666"/>
        <v>●</v>
      </c>
      <c r="AM1595" s="100" t="str">
        <f t="shared" si="666"/>
        <v>●</v>
      </c>
      <c r="AP1595" s="100" t="str">
        <f t="shared" si="669"/>
        <v>●</v>
      </c>
      <c r="AQ1595" s="100" t="str">
        <f t="shared" si="667"/>
        <v>●</v>
      </c>
      <c r="AR1595" s="100" t="str">
        <f t="shared" si="667"/>
        <v>●</v>
      </c>
      <c r="AS1595" s="100" t="str">
        <f t="shared" si="667"/>
        <v>●</v>
      </c>
    </row>
    <row r="1596" spans="2:45" s="100" customFormat="1" ht="14.25" customHeight="1">
      <c r="B1596" s="102" t="s">
        <v>101</v>
      </c>
      <c r="C1596" s="106">
        <v>20</v>
      </c>
      <c r="D1596" s="107">
        <v>12</v>
      </c>
      <c r="E1596" s="107">
        <v>6</v>
      </c>
      <c r="F1596" s="107">
        <v>11</v>
      </c>
      <c r="G1596" s="107">
        <f>第2表01元データ!AL48</f>
        <v>15</v>
      </c>
      <c r="H1596" s="107">
        <f t="shared" si="670"/>
        <v>4</v>
      </c>
      <c r="I1596" s="108">
        <f t="shared" si="671"/>
        <v>36.363636363636367</v>
      </c>
      <c r="J1596" s="102"/>
      <c r="K1596" s="114" t="s">
        <v>101</v>
      </c>
      <c r="L1596" s="106">
        <v>49</v>
      </c>
      <c r="M1596" s="107">
        <v>28</v>
      </c>
      <c r="N1596" s="107">
        <v>28</v>
      </c>
      <c r="O1596" s="107">
        <v>22</v>
      </c>
      <c r="P1596" s="107">
        <f>第2表01元データ!AM48</f>
        <v>19</v>
      </c>
      <c r="Q1596" s="107">
        <f t="shared" si="672"/>
        <v>-3</v>
      </c>
      <c r="R1596" s="108">
        <f t="shared" si="673"/>
        <v>-13.636363636363635</v>
      </c>
      <c r="S1596" s="108"/>
      <c r="T1596" s="100">
        <v>109</v>
      </c>
      <c r="W1596" s="100" t="s">
        <v>363</v>
      </c>
      <c r="X1596" s="100">
        <v>27</v>
      </c>
      <c r="Y1596" s="100">
        <v>20</v>
      </c>
      <c r="Z1596" s="100">
        <v>12</v>
      </c>
      <c r="AA1596" s="100">
        <v>6</v>
      </c>
      <c r="AC1596" s="100" t="s">
        <v>363</v>
      </c>
      <c r="AD1596" s="100">
        <v>51</v>
      </c>
      <c r="AE1596" s="100">
        <v>49</v>
      </c>
      <c r="AF1596" s="100">
        <v>28</v>
      </c>
      <c r="AG1596" s="100">
        <v>28</v>
      </c>
      <c r="AJ1596" s="100" t="str">
        <f t="shared" si="668"/>
        <v>●</v>
      </c>
      <c r="AK1596" s="100" t="str">
        <f t="shared" si="666"/>
        <v>●</v>
      </c>
      <c r="AL1596" s="100" t="str">
        <f>IF(E1596=Z1596,"○","●")</f>
        <v>●</v>
      </c>
      <c r="AM1596" s="100" t="str">
        <f t="shared" si="666"/>
        <v>●</v>
      </c>
      <c r="AP1596" s="100" t="str">
        <f t="shared" si="669"/>
        <v>●</v>
      </c>
      <c r="AQ1596" s="100" t="str">
        <f t="shared" si="667"/>
        <v>●</v>
      </c>
      <c r="AR1596" s="100" t="str">
        <f t="shared" si="667"/>
        <v>○</v>
      </c>
      <c r="AS1596" s="100" t="str">
        <f t="shared" si="667"/>
        <v>●</v>
      </c>
    </row>
    <row r="1597" spans="2:45" s="100" customFormat="1" ht="14.25" customHeight="1">
      <c r="B1597" s="102" t="s">
        <v>102</v>
      </c>
      <c r="C1597" s="106">
        <v>22</v>
      </c>
      <c r="D1597" s="107">
        <v>17</v>
      </c>
      <c r="E1597" s="107">
        <v>9</v>
      </c>
      <c r="F1597" s="107">
        <v>6</v>
      </c>
      <c r="G1597" s="107">
        <f>第2表01元データ!AL49</f>
        <v>5</v>
      </c>
      <c r="H1597" s="107">
        <f t="shared" si="670"/>
        <v>-1</v>
      </c>
      <c r="I1597" s="108">
        <f t="shared" si="671"/>
        <v>-16.666666666666664</v>
      </c>
      <c r="J1597" s="102"/>
      <c r="K1597" s="114" t="s">
        <v>102</v>
      </c>
      <c r="L1597" s="106">
        <v>59</v>
      </c>
      <c r="M1597" s="107">
        <v>51</v>
      </c>
      <c r="N1597" s="107">
        <v>31</v>
      </c>
      <c r="O1597" s="107">
        <v>23</v>
      </c>
      <c r="P1597" s="107">
        <f>第2表01元データ!AM49</f>
        <v>28</v>
      </c>
      <c r="Q1597" s="107">
        <f t="shared" si="672"/>
        <v>5</v>
      </c>
      <c r="R1597" s="108">
        <f t="shared" si="673"/>
        <v>21.739130434782609</v>
      </c>
      <c r="S1597" s="108"/>
      <c r="T1597" s="100">
        <v>110</v>
      </c>
      <c r="W1597" s="100" t="s">
        <v>364</v>
      </c>
      <c r="X1597" s="100">
        <v>12</v>
      </c>
      <c r="Y1597" s="100">
        <v>22</v>
      </c>
      <c r="Z1597" s="100">
        <v>17</v>
      </c>
      <c r="AA1597" s="100">
        <v>9</v>
      </c>
      <c r="AC1597" s="100" t="s">
        <v>364</v>
      </c>
      <c r="AD1597" s="100">
        <v>47</v>
      </c>
      <c r="AE1597" s="100">
        <v>59</v>
      </c>
      <c r="AF1597" s="100">
        <v>51</v>
      </c>
      <c r="AG1597" s="100">
        <v>31</v>
      </c>
      <c r="AJ1597" s="100" t="str">
        <f t="shared" si="668"/>
        <v>●</v>
      </c>
      <c r="AK1597" s="100" t="str">
        <f t="shared" si="666"/>
        <v>●</v>
      </c>
      <c r="AL1597" s="100" t="str">
        <f t="shared" si="666"/>
        <v>●</v>
      </c>
      <c r="AM1597" s="100" t="str">
        <f t="shared" si="666"/>
        <v>●</v>
      </c>
      <c r="AP1597" s="100" t="str">
        <f t="shared" si="669"/>
        <v>●</v>
      </c>
      <c r="AQ1597" s="100" t="str">
        <f t="shared" si="667"/>
        <v>●</v>
      </c>
      <c r="AR1597" s="100" t="str">
        <f t="shared" si="667"/>
        <v>●</v>
      </c>
      <c r="AS1597" s="100" t="str">
        <f t="shared" si="667"/>
        <v>●</v>
      </c>
    </row>
    <row r="1598" spans="2:45" s="100" customFormat="1" ht="14.25" customHeight="1">
      <c r="B1598" s="102" t="s">
        <v>103</v>
      </c>
      <c r="C1598" s="106">
        <v>9</v>
      </c>
      <c r="D1598" s="107">
        <v>20</v>
      </c>
      <c r="E1598" s="107">
        <v>18</v>
      </c>
      <c r="F1598" s="107">
        <v>12</v>
      </c>
      <c r="G1598" s="107">
        <f>第2表01元データ!AL50</f>
        <v>7</v>
      </c>
      <c r="H1598" s="107">
        <f t="shared" si="670"/>
        <v>-5</v>
      </c>
      <c r="I1598" s="108">
        <f t="shared" si="671"/>
        <v>-41.666666666666671</v>
      </c>
      <c r="J1598" s="102"/>
      <c r="K1598" s="114" t="s">
        <v>103</v>
      </c>
      <c r="L1598" s="106">
        <v>43</v>
      </c>
      <c r="M1598" s="107">
        <v>59</v>
      </c>
      <c r="N1598" s="107">
        <v>51</v>
      </c>
      <c r="O1598" s="107">
        <v>28</v>
      </c>
      <c r="P1598" s="107">
        <f>第2表01元データ!AM50</f>
        <v>25</v>
      </c>
      <c r="Q1598" s="107">
        <f t="shared" si="672"/>
        <v>-3</v>
      </c>
      <c r="R1598" s="108">
        <f t="shared" si="673"/>
        <v>-10.714285714285714</v>
      </c>
      <c r="S1598" s="108"/>
      <c r="T1598" s="100">
        <v>111</v>
      </c>
      <c r="W1598" s="100" t="s">
        <v>365</v>
      </c>
      <c r="X1598" s="100">
        <v>12</v>
      </c>
      <c r="Y1598" s="100">
        <v>9</v>
      </c>
      <c r="Z1598" s="100">
        <v>20</v>
      </c>
      <c r="AA1598" s="100">
        <v>18</v>
      </c>
      <c r="AC1598" s="100" t="s">
        <v>365</v>
      </c>
      <c r="AD1598" s="100">
        <v>70</v>
      </c>
      <c r="AE1598" s="100">
        <v>43</v>
      </c>
      <c r="AF1598" s="100">
        <v>59</v>
      </c>
      <c r="AG1598" s="100">
        <v>51</v>
      </c>
      <c r="AJ1598" s="100" t="str">
        <f t="shared" si="668"/>
        <v>●</v>
      </c>
      <c r="AK1598" s="100" t="str">
        <f t="shared" si="666"/>
        <v>●</v>
      </c>
      <c r="AL1598" s="100" t="str">
        <f t="shared" si="666"/>
        <v>●</v>
      </c>
      <c r="AM1598" s="100" t="str">
        <f t="shared" si="666"/>
        <v>●</v>
      </c>
      <c r="AP1598" s="100" t="str">
        <f t="shared" si="669"/>
        <v>●</v>
      </c>
      <c r="AQ1598" s="100" t="str">
        <f t="shared" si="667"/>
        <v>●</v>
      </c>
      <c r="AR1598" s="100" t="str">
        <f t="shared" si="667"/>
        <v>●</v>
      </c>
      <c r="AS1598" s="100" t="str">
        <f t="shared" si="667"/>
        <v>●</v>
      </c>
    </row>
    <row r="1599" spans="2:45" s="100" customFormat="1" ht="14.25" customHeight="1">
      <c r="B1599" s="102" t="s">
        <v>104</v>
      </c>
      <c r="C1599" s="106">
        <v>11</v>
      </c>
      <c r="D1599" s="107">
        <v>8</v>
      </c>
      <c r="E1599" s="107">
        <v>15</v>
      </c>
      <c r="F1599" s="107">
        <v>21</v>
      </c>
      <c r="G1599" s="107">
        <f>第2表01元データ!AL51</f>
        <v>7</v>
      </c>
      <c r="H1599" s="107">
        <f t="shared" si="670"/>
        <v>-14</v>
      </c>
      <c r="I1599" s="108">
        <f t="shared" si="671"/>
        <v>-66.666666666666657</v>
      </c>
      <c r="J1599" s="102"/>
      <c r="K1599" s="114" t="s">
        <v>104</v>
      </c>
      <c r="L1599" s="106">
        <v>71</v>
      </c>
      <c r="M1599" s="107">
        <v>39</v>
      </c>
      <c r="N1599" s="107">
        <v>59</v>
      </c>
      <c r="O1599" s="107">
        <v>49</v>
      </c>
      <c r="P1599" s="107">
        <f>第2表01元データ!AM51</f>
        <v>22</v>
      </c>
      <c r="Q1599" s="107">
        <f t="shared" si="672"/>
        <v>-27</v>
      </c>
      <c r="R1599" s="108">
        <f t="shared" si="673"/>
        <v>-55.102040816326522</v>
      </c>
      <c r="S1599" s="108"/>
      <c r="T1599" s="100">
        <v>112</v>
      </c>
      <c r="W1599" s="100" t="s">
        <v>366</v>
      </c>
      <c r="X1599" s="100">
        <v>21</v>
      </c>
      <c r="Y1599" s="100">
        <v>11</v>
      </c>
      <c r="Z1599" s="100">
        <v>8</v>
      </c>
      <c r="AA1599" s="100">
        <v>15</v>
      </c>
      <c r="AC1599" s="100" t="s">
        <v>366</v>
      </c>
      <c r="AD1599" s="100">
        <v>44</v>
      </c>
      <c r="AE1599" s="100">
        <v>71</v>
      </c>
      <c r="AF1599" s="100">
        <v>39</v>
      </c>
      <c r="AG1599" s="100">
        <v>59</v>
      </c>
      <c r="AJ1599" s="100" t="str">
        <f t="shared" si="668"/>
        <v>●</v>
      </c>
      <c r="AK1599" s="100" t="str">
        <f t="shared" si="666"/>
        <v>●</v>
      </c>
      <c r="AL1599" s="100" t="str">
        <f t="shared" si="666"/>
        <v>●</v>
      </c>
      <c r="AM1599" s="100" t="str">
        <f t="shared" si="666"/>
        <v>●</v>
      </c>
      <c r="AP1599" s="100" t="str">
        <f t="shared" si="669"/>
        <v>●</v>
      </c>
      <c r="AQ1599" s="100" t="str">
        <f t="shared" si="667"/>
        <v>●</v>
      </c>
      <c r="AR1599" s="100" t="str">
        <f t="shared" si="667"/>
        <v>●</v>
      </c>
      <c r="AS1599" s="100" t="str">
        <f t="shared" si="667"/>
        <v>●</v>
      </c>
    </row>
    <row r="1600" spans="2:45" s="100" customFormat="1" ht="14.25" customHeight="1">
      <c r="B1600" s="102" t="s">
        <v>105</v>
      </c>
      <c r="C1600" s="106">
        <v>20</v>
      </c>
      <c r="D1600" s="107">
        <v>12</v>
      </c>
      <c r="E1600" s="107">
        <v>8</v>
      </c>
      <c r="F1600" s="107">
        <v>19</v>
      </c>
      <c r="G1600" s="107">
        <f>第2表01元データ!AL52</f>
        <v>7</v>
      </c>
      <c r="H1600" s="107">
        <f t="shared" si="670"/>
        <v>-12</v>
      </c>
      <c r="I1600" s="108">
        <f t="shared" si="671"/>
        <v>-63.157894736842103</v>
      </c>
      <c r="J1600" s="102"/>
      <c r="K1600" s="114" t="s">
        <v>105</v>
      </c>
      <c r="L1600" s="106">
        <v>47</v>
      </c>
      <c r="M1600" s="107">
        <v>63</v>
      </c>
      <c r="N1600" s="107">
        <v>37</v>
      </c>
      <c r="O1600" s="107">
        <v>49</v>
      </c>
      <c r="P1600" s="107">
        <f>第2表01元データ!AM52</f>
        <v>30</v>
      </c>
      <c r="Q1600" s="107">
        <f t="shared" si="672"/>
        <v>-19</v>
      </c>
      <c r="R1600" s="108">
        <f t="shared" si="673"/>
        <v>-38.775510204081634</v>
      </c>
      <c r="S1600" s="108"/>
      <c r="T1600" s="100">
        <v>113</v>
      </c>
      <c r="W1600" s="100" t="s">
        <v>367</v>
      </c>
      <c r="X1600" s="100">
        <v>19</v>
      </c>
      <c r="Y1600" s="100">
        <v>20</v>
      </c>
      <c r="Z1600" s="100">
        <v>12</v>
      </c>
      <c r="AA1600" s="100">
        <v>8</v>
      </c>
      <c r="AC1600" s="100" t="s">
        <v>367</v>
      </c>
      <c r="AD1600" s="100">
        <v>57</v>
      </c>
      <c r="AE1600" s="100">
        <v>47</v>
      </c>
      <c r="AF1600" s="100">
        <v>63</v>
      </c>
      <c r="AG1600" s="100">
        <v>37</v>
      </c>
      <c r="AJ1600" s="100" t="str">
        <f t="shared" si="668"/>
        <v>●</v>
      </c>
      <c r="AK1600" s="100" t="str">
        <f t="shared" si="666"/>
        <v>●</v>
      </c>
      <c r="AL1600" s="100" t="str">
        <f t="shared" si="666"/>
        <v>●</v>
      </c>
      <c r="AM1600" s="100" t="str">
        <f t="shared" si="666"/>
        <v>●</v>
      </c>
      <c r="AP1600" s="100" t="str">
        <f t="shared" si="669"/>
        <v>●</v>
      </c>
      <c r="AQ1600" s="100" t="str">
        <f t="shared" si="667"/>
        <v>●</v>
      </c>
      <c r="AR1600" s="100" t="str">
        <f t="shared" si="667"/>
        <v>●</v>
      </c>
      <c r="AS1600" s="100" t="str">
        <f t="shared" si="667"/>
        <v>●</v>
      </c>
    </row>
    <row r="1601" spans="2:45" s="100" customFormat="1" ht="14.25" customHeight="1">
      <c r="B1601" s="102" t="s">
        <v>106</v>
      </c>
      <c r="C1601" s="106">
        <v>18</v>
      </c>
      <c r="D1601" s="107">
        <v>18</v>
      </c>
      <c r="E1601" s="107">
        <v>15</v>
      </c>
      <c r="F1601" s="107">
        <v>10</v>
      </c>
      <c r="G1601" s="107">
        <f>第2表01元データ!AL53</f>
        <v>16</v>
      </c>
      <c r="H1601" s="107">
        <f t="shared" si="670"/>
        <v>6</v>
      </c>
      <c r="I1601" s="108">
        <f t="shared" si="671"/>
        <v>60</v>
      </c>
      <c r="J1601" s="102"/>
      <c r="K1601" s="114" t="s">
        <v>106</v>
      </c>
      <c r="L1601" s="106">
        <v>49</v>
      </c>
      <c r="M1601" s="107">
        <v>43</v>
      </c>
      <c r="N1601" s="107">
        <v>58</v>
      </c>
      <c r="O1601" s="107">
        <v>30</v>
      </c>
      <c r="P1601" s="107">
        <f>第2表01元データ!AM53</f>
        <v>42</v>
      </c>
      <c r="Q1601" s="107">
        <f t="shared" si="672"/>
        <v>12</v>
      </c>
      <c r="R1601" s="108">
        <f t="shared" si="673"/>
        <v>40</v>
      </c>
      <c r="S1601" s="108"/>
      <c r="T1601" s="100">
        <v>114</v>
      </c>
      <c r="W1601" s="100" t="s">
        <v>368</v>
      </c>
      <c r="X1601" s="100">
        <v>15</v>
      </c>
      <c r="Y1601" s="100">
        <v>18</v>
      </c>
      <c r="Z1601" s="100">
        <v>18</v>
      </c>
      <c r="AA1601" s="100">
        <v>15</v>
      </c>
      <c r="AC1601" s="100" t="s">
        <v>368</v>
      </c>
      <c r="AD1601" s="100">
        <v>36</v>
      </c>
      <c r="AE1601" s="100">
        <v>49</v>
      </c>
      <c r="AF1601" s="100">
        <v>43</v>
      </c>
      <c r="AG1601" s="100">
        <v>58</v>
      </c>
      <c r="AJ1601" s="100" t="str">
        <f t="shared" si="668"/>
        <v>●</v>
      </c>
      <c r="AK1601" s="100" t="str">
        <f t="shared" si="666"/>
        <v>○</v>
      </c>
      <c r="AL1601" s="100" t="str">
        <f t="shared" si="666"/>
        <v>●</v>
      </c>
      <c r="AM1601" s="100" t="str">
        <f t="shared" si="666"/>
        <v>●</v>
      </c>
      <c r="AP1601" s="100" t="str">
        <f t="shared" si="669"/>
        <v>●</v>
      </c>
      <c r="AQ1601" s="100" t="str">
        <f t="shared" si="667"/>
        <v>●</v>
      </c>
      <c r="AR1601" s="100" t="str">
        <f t="shared" si="667"/>
        <v>●</v>
      </c>
      <c r="AS1601" s="100" t="str">
        <f t="shared" si="667"/>
        <v>●</v>
      </c>
    </row>
    <row r="1602" spans="2:45" s="100" customFormat="1" ht="14.25" customHeight="1">
      <c r="B1602" s="102" t="s">
        <v>107</v>
      </c>
      <c r="C1602" s="106">
        <v>10</v>
      </c>
      <c r="D1602" s="107">
        <v>17</v>
      </c>
      <c r="E1602" s="107">
        <v>15</v>
      </c>
      <c r="F1602" s="107">
        <v>11</v>
      </c>
      <c r="G1602" s="107">
        <f>第2表01元データ!AL54</f>
        <v>19</v>
      </c>
      <c r="H1602" s="107">
        <f t="shared" si="670"/>
        <v>8</v>
      </c>
      <c r="I1602" s="108">
        <f t="shared" si="671"/>
        <v>72.727272727272734</v>
      </c>
      <c r="J1602" s="102"/>
      <c r="K1602" s="114" t="s">
        <v>107</v>
      </c>
      <c r="L1602" s="106">
        <v>36</v>
      </c>
      <c r="M1602" s="107">
        <v>40</v>
      </c>
      <c r="N1602" s="107">
        <v>38</v>
      </c>
      <c r="O1602" s="107">
        <v>49</v>
      </c>
      <c r="P1602" s="107">
        <f>第2表01元データ!AM54</f>
        <v>45</v>
      </c>
      <c r="Q1602" s="107">
        <f t="shared" si="672"/>
        <v>-4</v>
      </c>
      <c r="R1602" s="108">
        <f t="shared" si="673"/>
        <v>-8.1632653061224492</v>
      </c>
      <c r="S1602" s="108"/>
      <c r="T1602" s="100">
        <v>115</v>
      </c>
      <c r="W1602" s="100" t="s">
        <v>369</v>
      </c>
      <c r="X1602" s="100">
        <v>14</v>
      </c>
      <c r="Y1602" s="100">
        <v>10</v>
      </c>
      <c r="Z1602" s="100">
        <v>17</v>
      </c>
      <c r="AA1602" s="100">
        <v>15</v>
      </c>
      <c r="AC1602" s="100" t="s">
        <v>369</v>
      </c>
      <c r="AD1602" s="100">
        <v>30</v>
      </c>
      <c r="AE1602" s="100">
        <v>36</v>
      </c>
      <c r="AF1602" s="100">
        <v>40</v>
      </c>
      <c r="AG1602" s="100">
        <v>38</v>
      </c>
      <c r="AJ1602" s="100" t="str">
        <f t="shared" si="668"/>
        <v>●</v>
      </c>
      <c r="AK1602" s="100" t="str">
        <f t="shared" si="666"/>
        <v>●</v>
      </c>
      <c r="AL1602" s="100" t="str">
        <f t="shared" si="666"/>
        <v>●</v>
      </c>
      <c r="AM1602" s="100" t="str">
        <f t="shared" si="666"/>
        <v>●</v>
      </c>
      <c r="AP1602" s="100" t="str">
        <f t="shared" si="669"/>
        <v>●</v>
      </c>
      <c r="AQ1602" s="100" t="str">
        <f t="shared" si="667"/>
        <v>●</v>
      </c>
      <c r="AR1602" s="100" t="str">
        <f t="shared" si="667"/>
        <v>●</v>
      </c>
      <c r="AS1602" s="100" t="str">
        <f t="shared" si="667"/>
        <v>●</v>
      </c>
    </row>
    <row r="1603" spans="2:45" s="100" customFormat="1" ht="14.25" customHeight="1">
      <c r="B1603" s="102" t="s">
        <v>108</v>
      </c>
      <c r="C1603" s="106">
        <v>11</v>
      </c>
      <c r="D1603" s="107">
        <v>8</v>
      </c>
      <c r="E1603" s="107">
        <v>12</v>
      </c>
      <c r="F1603" s="107">
        <v>10</v>
      </c>
      <c r="G1603" s="107">
        <f>第2表01元データ!AL55</f>
        <v>7</v>
      </c>
      <c r="H1603" s="107">
        <f t="shared" si="670"/>
        <v>-3</v>
      </c>
      <c r="I1603" s="108">
        <f t="shared" si="671"/>
        <v>-30</v>
      </c>
      <c r="J1603" s="102"/>
      <c r="K1603" s="114" t="s">
        <v>108</v>
      </c>
      <c r="L1603" s="106">
        <v>15</v>
      </c>
      <c r="M1603" s="107">
        <v>25</v>
      </c>
      <c r="N1603" s="107">
        <v>41</v>
      </c>
      <c r="O1603" s="107">
        <v>28</v>
      </c>
      <c r="P1603" s="107">
        <f>第2表01元データ!AM55</f>
        <v>31</v>
      </c>
      <c r="Q1603" s="107">
        <f t="shared" si="672"/>
        <v>3</v>
      </c>
      <c r="R1603" s="108">
        <f t="shared" si="673"/>
        <v>10.714285714285714</v>
      </c>
      <c r="S1603" s="108"/>
      <c r="T1603" s="100">
        <v>116</v>
      </c>
      <c r="W1603" s="100" t="s">
        <v>370</v>
      </c>
      <c r="X1603" s="100">
        <v>6</v>
      </c>
      <c r="Y1603" s="100">
        <v>11</v>
      </c>
      <c r="Z1603" s="100">
        <v>8</v>
      </c>
      <c r="AA1603" s="100">
        <v>12</v>
      </c>
      <c r="AC1603" s="100" t="s">
        <v>370</v>
      </c>
      <c r="AD1603" s="100">
        <v>29</v>
      </c>
      <c r="AE1603" s="100">
        <v>15</v>
      </c>
      <c r="AF1603" s="100">
        <v>25</v>
      </c>
      <c r="AG1603" s="100">
        <v>41</v>
      </c>
      <c r="AJ1603" s="100" t="str">
        <f t="shared" si="668"/>
        <v>●</v>
      </c>
      <c r="AK1603" s="100" t="str">
        <f t="shared" si="666"/>
        <v>●</v>
      </c>
      <c r="AL1603" s="100" t="str">
        <f t="shared" si="666"/>
        <v>●</v>
      </c>
      <c r="AM1603" s="100" t="str">
        <f t="shared" si="666"/>
        <v>●</v>
      </c>
      <c r="AP1603" s="100" t="str">
        <f t="shared" si="669"/>
        <v>●</v>
      </c>
      <c r="AQ1603" s="100" t="str">
        <f t="shared" si="667"/>
        <v>●</v>
      </c>
      <c r="AR1603" s="100" t="str">
        <f t="shared" si="667"/>
        <v>●</v>
      </c>
      <c r="AS1603" s="100" t="str">
        <f t="shared" si="667"/>
        <v>●</v>
      </c>
    </row>
    <row r="1604" spans="2:45" s="100" customFormat="1" ht="14.25" customHeight="1">
      <c r="B1604" s="102" t="s">
        <v>109</v>
      </c>
      <c r="C1604" s="106">
        <v>6</v>
      </c>
      <c r="D1604" s="107">
        <v>7</v>
      </c>
      <c r="E1604" s="107">
        <v>6</v>
      </c>
      <c r="F1604" s="107">
        <v>9</v>
      </c>
      <c r="G1604" s="107">
        <f>第2表01元データ!AL56</f>
        <v>4</v>
      </c>
      <c r="H1604" s="107">
        <f t="shared" si="670"/>
        <v>-5</v>
      </c>
      <c r="I1604" s="108">
        <f t="shared" si="671"/>
        <v>-55.555555555555557</v>
      </c>
      <c r="J1604" s="102"/>
      <c r="K1604" s="114" t="s">
        <v>109</v>
      </c>
      <c r="L1604" s="106">
        <v>16</v>
      </c>
      <c r="M1604" s="107">
        <v>13</v>
      </c>
      <c r="N1604" s="107">
        <v>22</v>
      </c>
      <c r="O1604" s="107">
        <v>29</v>
      </c>
      <c r="P1604" s="107">
        <f>第2表01元データ!AM56</f>
        <v>29</v>
      </c>
      <c r="Q1604" s="107">
        <f t="shared" si="672"/>
        <v>0</v>
      </c>
      <c r="R1604" s="108">
        <f t="shared" si="673"/>
        <v>0</v>
      </c>
      <c r="S1604" s="108"/>
      <c r="T1604" s="100">
        <v>117</v>
      </c>
      <c r="W1604" s="100" t="s">
        <v>371</v>
      </c>
      <c r="X1604" s="100">
        <v>3</v>
      </c>
      <c r="Y1604" s="100">
        <v>6</v>
      </c>
      <c r="Z1604" s="100">
        <v>7</v>
      </c>
      <c r="AA1604" s="100">
        <v>6</v>
      </c>
      <c r="AC1604" s="100" t="s">
        <v>371</v>
      </c>
      <c r="AD1604" s="100">
        <v>16</v>
      </c>
      <c r="AE1604" s="100">
        <v>16</v>
      </c>
      <c r="AF1604" s="100">
        <v>13</v>
      </c>
      <c r="AG1604" s="100">
        <v>22</v>
      </c>
      <c r="AJ1604" s="100" t="str">
        <f t="shared" si="668"/>
        <v>●</v>
      </c>
      <c r="AK1604" s="100" t="str">
        <f t="shared" si="666"/>
        <v>●</v>
      </c>
      <c r="AL1604" s="100" t="str">
        <f t="shared" si="666"/>
        <v>●</v>
      </c>
      <c r="AM1604" s="100" t="str">
        <f t="shared" si="666"/>
        <v>●</v>
      </c>
      <c r="AP1604" s="100" t="str">
        <f t="shared" si="669"/>
        <v>○</v>
      </c>
      <c r="AQ1604" s="100" t="str">
        <f t="shared" si="667"/>
        <v>●</v>
      </c>
      <c r="AR1604" s="100" t="str">
        <f t="shared" si="667"/>
        <v>●</v>
      </c>
      <c r="AS1604" s="100" t="str">
        <f t="shared" si="667"/>
        <v>●</v>
      </c>
    </row>
    <row r="1605" spans="2:45" s="100" customFormat="1" ht="14.25" customHeight="1">
      <c r="B1605" s="102" t="s">
        <v>110</v>
      </c>
      <c r="C1605" s="106" t="s">
        <v>313</v>
      </c>
      <c r="D1605" s="116">
        <v>4</v>
      </c>
      <c r="E1605" s="107">
        <v>4</v>
      </c>
      <c r="F1605" s="107">
        <v>8</v>
      </c>
      <c r="G1605" s="107">
        <f>第2表01元データ!AL57</f>
        <v>7</v>
      </c>
      <c r="H1605" s="107">
        <f t="shared" si="670"/>
        <v>-1</v>
      </c>
      <c r="I1605" s="108">
        <f t="shared" si="671"/>
        <v>-12.5</v>
      </c>
      <c r="J1605" s="102"/>
      <c r="K1605" s="114" t="s">
        <v>110</v>
      </c>
      <c r="L1605" s="106">
        <v>3</v>
      </c>
      <c r="M1605" s="107">
        <v>14</v>
      </c>
      <c r="N1605" s="107">
        <v>21</v>
      </c>
      <c r="O1605" s="107">
        <v>23</v>
      </c>
      <c r="P1605" s="107">
        <f>第2表01元データ!AM57</f>
        <v>33</v>
      </c>
      <c r="Q1605" s="107">
        <f t="shared" si="672"/>
        <v>10</v>
      </c>
      <c r="R1605" s="108">
        <f t="shared" si="673"/>
        <v>43.478260869565219</v>
      </c>
      <c r="S1605" s="108"/>
      <c r="T1605" s="100">
        <v>118</v>
      </c>
      <c r="W1605" s="99" t="s">
        <v>378</v>
      </c>
      <c r="X1605" s="99">
        <v>1</v>
      </c>
      <c r="Y1605" s="99" t="s">
        <v>313</v>
      </c>
      <c r="Z1605" s="99">
        <v>4</v>
      </c>
      <c r="AA1605" s="99">
        <v>4</v>
      </c>
      <c r="AB1605" s="99"/>
      <c r="AC1605" s="99" t="s">
        <v>378</v>
      </c>
      <c r="AD1605" s="99">
        <v>5</v>
      </c>
      <c r="AE1605" s="99">
        <v>3</v>
      </c>
      <c r="AF1605" s="99">
        <v>14</v>
      </c>
      <c r="AG1605" s="99">
        <v>21</v>
      </c>
      <c r="AJ1605" s="100" t="str">
        <f t="shared" si="668"/>
        <v>●</v>
      </c>
      <c r="AK1605" s="100" t="str">
        <f t="shared" si="666"/>
        <v>●</v>
      </c>
      <c r="AL1605" s="100" t="str">
        <f t="shared" si="666"/>
        <v>○</v>
      </c>
      <c r="AM1605" s="100" t="str">
        <f t="shared" si="666"/>
        <v>●</v>
      </c>
      <c r="AP1605" s="100" t="str">
        <f t="shared" si="669"/>
        <v>●</v>
      </c>
      <c r="AQ1605" s="100" t="str">
        <f t="shared" si="667"/>
        <v>●</v>
      </c>
      <c r="AR1605" s="100" t="str">
        <f t="shared" si="667"/>
        <v>●</v>
      </c>
      <c r="AS1605" s="100" t="str">
        <f t="shared" si="667"/>
        <v>●</v>
      </c>
    </row>
    <row r="1606" spans="2:45" s="100" customFormat="1" ht="14.25" customHeight="1">
      <c r="B1606" s="119" t="s">
        <v>111</v>
      </c>
      <c r="C1606" s="120" t="s">
        <v>313</v>
      </c>
      <c r="D1606" s="116" t="s">
        <v>313</v>
      </c>
      <c r="E1606" s="116" t="s">
        <v>313</v>
      </c>
      <c r="F1606" s="116" t="s">
        <v>313</v>
      </c>
      <c r="G1606" s="107">
        <f>第2表01元データ!AL58</f>
        <v>2</v>
      </c>
      <c r="H1606" s="107"/>
      <c r="I1606" s="108"/>
      <c r="K1606" s="119" t="s">
        <v>111</v>
      </c>
      <c r="L1606" s="120" t="s">
        <v>313</v>
      </c>
      <c r="M1606" s="116" t="s">
        <v>313</v>
      </c>
      <c r="N1606" s="116" t="s">
        <v>313</v>
      </c>
      <c r="O1606" s="116" t="s">
        <v>313</v>
      </c>
      <c r="P1606" s="107">
        <f>第2表01元データ!AM58</f>
        <v>7</v>
      </c>
      <c r="Q1606" s="107"/>
      <c r="R1606" s="108"/>
      <c r="T1606" s="100">
        <v>119</v>
      </c>
    </row>
    <row r="1607" spans="2:45" s="100" customFormat="1" ht="14.25" customHeight="1">
      <c r="G1607" s="168"/>
      <c r="P1607" s="168"/>
    </row>
    <row r="1608" spans="2:45" s="100" customFormat="1" ht="14.25" customHeight="1">
      <c r="G1608" s="168"/>
      <c r="P1608" s="168"/>
    </row>
    <row r="1609" spans="2:45" s="99" customFormat="1" ht="14.25" customHeight="1">
      <c r="B1609" s="99" t="str">
        <f>LEFT(B1549,LEN(B1549)-2)&amp;+"女"</f>
        <v>信香町・女</v>
      </c>
      <c r="K1609" s="99" t="str">
        <f>LEFT(K1549,LEN(K1549)-2)&amp;+"女"</f>
        <v>若松・女</v>
      </c>
      <c r="W1609" s="100"/>
      <c r="X1609" s="100"/>
      <c r="Y1609" s="100"/>
      <c r="Z1609" s="100"/>
      <c r="AA1609" s="100"/>
      <c r="AB1609" s="100"/>
      <c r="AC1609" s="100"/>
      <c r="AD1609" s="100"/>
      <c r="AE1609" s="100"/>
      <c r="AF1609" s="100"/>
      <c r="AG1609" s="100"/>
    </row>
    <row r="1610" spans="2:45" s="100" customFormat="1" ht="14.25" customHeight="1">
      <c r="B1610" s="583" t="s">
        <v>335</v>
      </c>
      <c r="C1610" s="101"/>
      <c r="D1610" s="101"/>
      <c r="E1610" s="101"/>
      <c r="F1610" s="101"/>
      <c r="G1610" s="135"/>
      <c r="H1610" s="131"/>
      <c r="I1610" s="131"/>
      <c r="J1610" s="102"/>
      <c r="K1610" s="583" t="s">
        <v>335</v>
      </c>
      <c r="L1610" s="101"/>
      <c r="M1610" s="101"/>
      <c r="N1610" s="101"/>
      <c r="O1610" s="101"/>
      <c r="P1610" s="135"/>
      <c r="Q1610" s="131"/>
      <c r="R1610" s="131"/>
      <c r="S1610" s="103"/>
    </row>
    <row r="1611" spans="2:45" s="100" customFormat="1" ht="14.25" customHeight="1">
      <c r="B1611" s="584"/>
      <c r="C1611" s="130" t="str">
        <f>$C$4</f>
        <v>平成7年</v>
      </c>
      <c r="D1611" s="130" t="str">
        <f>$D$4</f>
        <v>平成12年</v>
      </c>
      <c r="E1611" s="130" t="str">
        <f>$E$4</f>
        <v>平成17年</v>
      </c>
      <c r="F1611" s="130" t="str">
        <f>$F$4</f>
        <v>平成22年</v>
      </c>
      <c r="G1611" s="130" t="s">
        <v>410</v>
      </c>
      <c r="H1611" s="133" t="str">
        <f>$H$4</f>
        <v>対平成</v>
      </c>
      <c r="I1611" s="134" t="str">
        <f>$I$4</f>
        <v>22年</v>
      </c>
      <c r="J1611" s="102"/>
      <c r="K1611" s="584"/>
      <c r="L1611" s="130" t="str">
        <f>$C$4</f>
        <v>平成7年</v>
      </c>
      <c r="M1611" s="130" t="str">
        <f>$D$4</f>
        <v>平成12年</v>
      </c>
      <c r="N1611" s="130" t="str">
        <f>$E$4</f>
        <v>平成17年</v>
      </c>
      <c r="O1611" s="130" t="str">
        <f>$F$4</f>
        <v>平成22年</v>
      </c>
      <c r="P1611" s="130" t="s">
        <v>410</v>
      </c>
      <c r="Q1611" s="133" t="str">
        <f>$H$4</f>
        <v>対平成</v>
      </c>
      <c r="R1611" s="134" t="str">
        <f>$I$4</f>
        <v>22年</v>
      </c>
      <c r="S1611" s="103"/>
    </row>
    <row r="1612" spans="2:45" s="100" customFormat="1" ht="14.25" customHeight="1">
      <c r="B1612" s="585"/>
      <c r="C1612" s="104"/>
      <c r="D1612" s="104"/>
      <c r="E1612" s="104"/>
      <c r="F1612" s="104"/>
      <c r="G1612" s="104"/>
      <c r="H1612" s="132" t="s">
        <v>88</v>
      </c>
      <c r="I1612" s="133" t="s">
        <v>398</v>
      </c>
      <c r="J1612" s="102"/>
      <c r="K1612" s="585"/>
      <c r="L1612" s="104"/>
      <c r="M1612" s="104"/>
      <c r="N1612" s="104"/>
      <c r="O1612" s="104"/>
      <c r="P1612" s="104"/>
      <c r="Q1612" s="132" t="s">
        <v>88</v>
      </c>
      <c r="R1612" s="133" t="s">
        <v>398</v>
      </c>
      <c r="S1612" s="103"/>
    </row>
    <row r="1613" spans="2:45" s="199" customFormat="1" ht="14.25" customHeight="1">
      <c r="B1613" s="200" t="s">
        <v>90</v>
      </c>
      <c r="C1613" s="198">
        <v>254</v>
      </c>
      <c r="D1613" s="194">
        <v>248</v>
      </c>
      <c r="E1613" s="194">
        <v>210</v>
      </c>
      <c r="F1613" s="194">
        <v>190</v>
      </c>
      <c r="G1613" s="194">
        <f>IF(COUNTIF(G1618:G1636,"x"),"x",IF(SUM(G1618:G1636)=0,"-",SUM(G1618:G1636)))</f>
        <v>173</v>
      </c>
      <c r="H1613" s="193">
        <f t="shared" ref="H1613:H1616" si="674">IF(G1613="x","x",IF(AND(G1613="-",F1613="-"),"-",IF(AND(G1613="-",F1613&gt;0),F1613*-1,IF(AND(G1613&gt;0,F1613="-"),G1613,G1613-F1613))))</f>
        <v>-17</v>
      </c>
      <c r="I1613" s="195">
        <f t="shared" ref="I1613:I1616" si="675">IF(H1613="x","x",IF(H1613="-","-",IF(AND(F1613="-",G1613&gt;0),"皆増",IF(AND(F1613&gt;0,G1613="-"),"皆減",H1613/F1613*100))))</f>
        <v>-8.9473684210526319</v>
      </c>
      <c r="J1613" s="196"/>
      <c r="K1613" s="197" t="s">
        <v>90</v>
      </c>
      <c r="L1613" s="198">
        <v>803</v>
      </c>
      <c r="M1613" s="194">
        <v>727</v>
      </c>
      <c r="N1613" s="194">
        <v>720</v>
      </c>
      <c r="O1613" s="194">
        <v>683</v>
      </c>
      <c r="P1613" s="194">
        <f>IF(COUNTIF(P1618:P1636,"x"),"x",IF(SUM(P1618:P1636)=0,"-",SUM(P1618:P1636)))</f>
        <v>598</v>
      </c>
      <c r="Q1613" s="193">
        <f t="shared" ref="Q1613:Q1616" si="676">IF(P1613="x","x",IF(AND(P1613="-",O1613="-"),"-",IF(AND(P1613="-",O1613&gt;0),O1613*-1,IF(AND(P1613&gt;0,O1613="-"),P1613,P1613-O1613))))</f>
        <v>-85</v>
      </c>
      <c r="R1613" s="195">
        <f t="shared" ref="R1613:R1616" si="677">IF(Q1613="x","x",IF(Q1613="-","-",IF(AND(O1613="-",P1613&gt;0),"皆増",IF(AND(O1613&gt;0,P1613="-"),"皆減",Q1613/O1613*100))))</f>
        <v>-12.445095168374817</v>
      </c>
      <c r="S1613" s="195"/>
      <c r="W1613" s="199" t="s">
        <v>373</v>
      </c>
      <c r="X1613" s="199">
        <v>285</v>
      </c>
      <c r="Y1613" s="199">
        <v>254</v>
      </c>
      <c r="Z1613" s="199">
        <v>248</v>
      </c>
      <c r="AA1613" s="199">
        <v>210</v>
      </c>
      <c r="AC1613" s="199" t="s">
        <v>373</v>
      </c>
      <c r="AD1613" s="199">
        <v>860</v>
      </c>
      <c r="AE1613" s="199">
        <v>803</v>
      </c>
      <c r="AF1613" s="199">
        <v>727</v>
      </c>
      <c r="AG1613" s="199">
        <v>720</v>
      </c>
      <c r="AJ1613" s="199" t="str">
        <f>IF(C1613=X1613,"○","●")</f>
        <v>●</v>
      </c>
      <c r="AK1613" s="199" t="str">
        <f t="shared" ref="AK1613:AM1635" si="678">IF(D1613=Y1613,"○","●")</f>
        <v>●</v>
      </c>
      <c r="AL1613" s="199" t="str">
        <f t="shared" si="678"/>
        <v>●</v>
      </c>
      <c r="AM1613" s="199" t="str">
        <f t="shared" si="678"/>
        <v>●</v>
      </c>
      <c r="AP1613" s="199" t="str">
        <f>IF(L1613=AD1613,"○","●")</f>
        <v>●</v>
      </c>
      <c r="AQ1613" s="199" t="str">
        <f t="shared" ref="AQ1613:AS1635" si="679">IF(M1613=AE1613,"○","●")</f>
        <v>●</v>
      </c>
      <c r="AR1613" s="199" t="str">
        <f t="shared" si="679"/>
        <v>●</v>
      </c>
      <c r="AS1613" s="199" t="str">
        <f t="shared" si="679"/>
        <v>●</v>
      </c>
    </row>
    <row r="1614" spans="2:45" s="100" customFormat="1" ht="14.25" customHeight="1">
      <c r="B1614" s="105" t="s">
        <v>91</v>
      </c>
      <c r="C1614" s="106">
        <v>27</v>
      </c>
      <c r="D1614" s="107">
        <v>15</v>
      </c>
      <c r="E1614" s="107">
        <v>18</v>
      </c>
      <c r="F1614" s="107">
        <v>14</v>
      </c>
      <c r="G1614" s="107">
        <f>IF(COUNTIF(G1618:G1620,"x"),"x",IF(SUM(G1618:G1620)=0,"-",SUM(G1618:G1620)))</f>
        <v>20</v>
      </c>
      <c r="H1614" s="107">
        <f t="shared" si="674"/>
        <v>6</v>
      </c>
      <c r="I1614" s="108">
        <f t="shared" si="675"/>
        <v>42.857142857142854</v>
      </c>
      <c r="J1614" s="102"/>
      <c r="K1614" s="109" t="s">
        <v>91</v>
      </c>
      <c r="L1614" s="106">
        <v>71</v>
      </c>
      <c r="M1614" s="107">
        <v>55</v>
      </c>
      <c r="N1614" s="107">
        <v>54</v>
      </c>
      <c r="O1614" s="107">
        <v>49</v>
      </c>
      <c r="P1614" s="107">
        <f>IF(COUNTIF(P1618:P1620,"x"),"x",IF(SUM(P1618:P1620)=0,"-",SUM(P1618:P1620)))</f>
        <v>34</v>
      </c>
      <c r="Q1614" s="107">
        <f t="shared" si="676"/>
        <v>-15</v>
      </c>
      <c r="R1614" s="108">
        <f t="shared" si="677"/>
        <v>-30.612244897959183</v>
      </c>
      <c r="S1614" s="108"/>
      <c r="W1614" s="100" t="s">
        <v>374</v>
      </c>
      <c r="X1614" s="100">
        <v>41</v>
      </c>
      <c r="Y1614" s="100">
        <v>27</v>
      </c>
      <c r="Z1614" s="100">
        <v>15</v>
      </c>
      <c r="AA1614" s="100">
        <v>18</v>
      </c>
      <c r="AC1614" s="100" t="s">
        <v>374</v>
      </c>
      <c r="AD1614" s="100">
        <v>89</v>
      </c>
      <c r="AE1614" s="100">
        <v>71</v>
      </c>
      <c r="AF1614" s="100">
        <v>55</v>
      </c>
      <c r="AG1614" s="100">
        <v>54</v>
      </c>
      <c r="AJ1614" s="100" t="str">
        <f t="shared" ref="AJ1614:AJ1635" si="680">IF(C1614=X1614,"○","●")</f>
        <v>●</v>
      </c>
      <c r="AK1614" s="100" t="str">
        <f t="shared" si="678"/>
        <v>●</v>
      </c>
      <c r="AL1614" s="100" t="str">
        <f t="shared" si="678"/>
        <v>●</v>
      </c>
      <c r="AM1614" s="100" t="str">
        <f t="shared" si="678"/>
        <v>●</v>
      </c>
      <c r="AP1614" s="100" t="str">
        <f t="shared" ref="AP1614:AP1635" si="681">IF(L1614=AD1614,"○","●")</f>
        <v>●</v>
      </c>
      <c r="AQ1614" s="100" t="str">
        <f t="shared" si="679"/>
        <v>●</v>
      </c>
      <c r="AR1614" s="100" t="str">
        <f t="shared" si="679"/>
        <v>●</v>
      </c>
      <c r="AS1614" s="100" t="str">
        <f>IF(O1614=AG1614,"○","●")</f>
        <v>●</v>
      </c>
    </row>
    <row r="1615" spans="2:45" s="100" customFormat="1" ht="14.25" customHeight="1">
      <c r="B1615" s="105" t="s">
        <v>92</v>
      </c>
      <c r="C1615" s="106">
        <v>168</v>
      </c>
      <c r="D1615" s="107">
        <v>164</v>
      </c>
      <c r="E1615" s="107">
        <v>126</v>
      </c>
      <c r="F1615" s="107">
        <v>109</v>
      </c>
      <c r="G1615" s="296">
        <f>IF(COUNTIF(G1621:G1630,"x"),"x",IF(SUM(G1621:G1630)=0,"-",SUM(G1621:G1630)))</f>
        <v>81</v>
      </c>
      <c r="H1615" s="107">
        <f t="shared" si="674"/>
        <v>-28</v>
      </c>
      <c r="I1615" s="108">
        <f t="shared" si="675"/>
        <v>-25.688073394495415</v>
      </c>
      <c r="J1615" s="102"/>
      <c r="K1615" s="109" t="s">
        <v>92</v>
      </c>
      <c r="L1615" s="106">
        <v>550</v>
      </c>
      <c r="M1615" s="107">
        <v>456</v>
      </c>
      <c r="N1615" s="107">
        <v>379</v>
      </c>
      <c r="O1615" s="107">
        <v>322</v>
      </c>
      <c r="P1615" s="296">
        <f>IF(COUNTIF(P1621:P1630,"x"),"x",IF(SUM(P1621:P1630)=0,"-",SUM(P1621:P1630)))</f>
        <v>219</v>
      </c>
      <c r="Q1615" s="107">
        <f t="shared" si="676"/>
        <v>-103</v>
      </c>
      <c r="R1615" s="108">
        <f t="shared" si="677"/>
        <v>-31.987577639751553</v>
      </c>
      <c r="S1615" s="108"/>
      <c r="W1615" s="100" t="s">
        <v>375</v>
      </c>
      <c r="X1615" s="100">
        <v>191</v>
      </c>
      <c r="Y1615" s="100">
        <v>168</v>
      </c>
      <c r="Z1615" s="100">
        <v>164</v>
      </c>
      <c r="AA1615" s="100">
        <v>126</v>
      </c>
      <c r="AC1615" s="100" t="s">
        <v>375</v>
      </c>
      <c r="AD1615" s="100">
        <v>594</v>
      </c>
      <c r="AE1615" s="100">
        <v>550</v>
      </c>
      <c r="AF1615" s="100">
        <v>456</v>
      </c>
      <c r="AG1615" s="100">
        <v>379</v>
      </c>
      <c r="AJ1615" s="100" t="str">
        <f t="shared" si="680"/>
        <v>●</v>
      </c>
      <c r="AK1615" s="100" t="str">
        <f t="shared" si="678"/>
        <v>●</v>
      </c>
      <c r="AL1615" s="100" t="str">
        <f>IF(E1615=Z1615,"○","●")</f>
        <v>●</v>
      </c>
      <c r="AM1615" s="100" t="str">
        <f t="shared" si="678"/>
        <v>●</v>
      </c>
      <c r="AP1615" s="100" t="str">
        <f t="shared" si="681"/>
        <v>●</v>
      </c>
      <c r="AQ1615" s="100" t="str">
        <f t="shared" si="679"/>
        <v>●</v>
      </c>
      <c r="AR1615" s="100" t="str">
        <f t="shared" si="679"/>
        <v>●</v>
      </c>
      <c r="AS1615" s="100" t="str">
        <f t="shared" si="679"/>
        <v>●</v>
      </c>
    </row>
    <row r="1616" spans="2:45" s="100" customFormat="1" ht="14.25" customHeight="1">
      <c r="B1616" s="105" t="s">
        <v>93</v>
      </c>
      <c r="C1616" s="106">
        <v>59</v>
      </c>
      <c r="D1616" s="107">
        <v>69</v>
      </c>
      <c r="E1616" s="107">
        <v>66</v>
      </c>
      <c r="F1616" s="107">
        <v>67</v>
      </c>
      <c r="G1616" s="107">
        <f>IF(COUNTIF(G1631:G1635,"x"),"x",IF(SUM(G1631,G1635)=0,"-",SUM(G1631:G1635)))</f>
        <v>72</v>
      </c>
      <c r="H1616" s="107">
        <f t="shared" si="674"/>
        <v>5</v>
      </c>
      <c r="I1616" s="108">
        <f t="shared" si="675"/>
        <v>7.4626865671641784</v>
      </c>
      <c r="J1616" s="102"/>
      <c r="K1616" s="109" t="s">
        <v>93</v>
      </c>
      <c r="L1616" s="106">
        <v>182</v>
      </c>
      <c r="M1616" s="107">
        <v>216</v>
      </c>
      <c r="N1616" s="107">
        <v>287</v>
      </c>
      <c r="O1616" s="107">
        <v>312</v>
      </c>
      <c r="P1616" s="107">
        <f>IF(COUNTIF(P1631:P1635,"x"),"x",IF(SUM(P1631,P1635)=0,"-",SUM(P1631:P1635)))</f>
        <v>341</v>
      </c>
      <c r="Q1616" s="107">
        <f t="shared" si="676"/>
        <v>29</v>
      </c>
      <c r="R1616" s="108">
        <f t="shared" si="677"/>
        <v>9.2948717948717956</v>
      </c>
      <c r="S1616" s="108"/>
      <c r="W1616" s="100" t="s">
        <v>376</v>
      </c>
      <c r="X1616" s="100">
        <v>53</v>
      </c>
      <c r="Y1616" s="100">
        <v>59</v>
      </c>
      <c r="Z1616" s="100">
        <v>69</v>
      </c>
      <c r="AA1616" s="100">
        <v>66</v>
      </c>
      <c r="AC1616" s="100" t="s">
        <v>376</v>
      </c>
      <c r="AD1616" s="100">
        <v>177</v>
      </c>
      <c r="AE1616" s="100">
        <v>182</v>
      </c>
      <c r="AF1616" s="100">
        <v>216</v>
      </c>
      <c r="AG1616" s="100">
        <v>287</v>
      </c>
      <c r="AJ1616" s="100" t="str">
        <f t="shared" si="680"/>
        <v>●</v>
      </c>
      <c r="AK1616" s="100" t="str">
        <f t="shared" si="678"/>
        <v>●</v>
      </c>
      <c r="AL1616" s="100" t="str">
        <f t="shared" si="678"/>
        <v>●</v>
      </c>
      <c r="AM1616" s="100" t="str">
        <f t="shared" si="678"/>
        <v>●</v>
      </c>
      <c r="AP1616" s="100" t="str">
        <f t="shared" si="681"/>
        <v>●</v>
      </c>
      <c r="AQ1616" s="100" t="str">
        <f t="shared" si="679"/>
        <v>●</v>
      </c>
      <c r="AR1616" s="100" t="str">
        <f t="shared" si="679"/>
        <v>●</v>
      </c>
      <c r="AS1616" s="100" t="str">
        <f t="shared" si="679"/>
        <v>●</v>
      </c>
    </row>
    <row r="1617" spans="2:45" s="100" customFormat="1" ht="14.25" customHeight="1">
      <c r="B1617" s="102"/>
      <c r="C1617" s="106"/>
      <c r="D1617" s="112"/>
      <c r="E1617" s="112"/>
      <c r="F1617" s="112"/>
      <c r="G1617" s="112"/>
      <c r="H1617" s="112"/>
      <c r="I1617" s="113"/>
      <c r="J1617" s="102"/>
      <c r="K1617" s="114"/>
      <c r="L1617" s="106"/>
      <c r="M1617" s="112"/>
      <c r="N1617" s="112"/>
      <c r="O1617" s="112"/>
      <c r="P1617" s="112"/>
      <c r="Q1617" s="112"/>
      <c r="R1617" s="113"/>
      <c r="S1617" s="113"/>
      <c r="AJ1617" s="100" t="str">
        <f t="shared" si="680"/>
        <v>○</v>
      </c>
      <c r="AK1617" s="100" t="str">
        <f t="shared" si="678"/>
        <v>○</v>
      </c>
      <c r="AL1617" s="100" t="str">
        <f t="shared" si="678"/>
        <v>○</v>
      </c>
      <c r="AM1617" s="100" t="str">
        <f t="shared" si="678"/>
        <v>○</v>
      </c>
      <c r="AP1617" s="100" t="str">
        <f t="shared" si="681"/>
        <v>○</v>
      </c>
      <c r="AQ1617" s="100" t="str">
        <f t="shared" si="679"/>
        <v>○</v>
      </c>
      <c r="AR1617" s="100" t="str">
        <f t="shared" si="679"/>
        <v>○</v>
      </c>
      <c r="AS1617" s="100" t="str">
        <f t="shared" si="679"/>
        <v>○</v>
      </c>
    </row>
    <row r="1618" spans="2:45" s="100" customFormat="1" ht="14.25" customHeight="1">
      <c r="B1618" s="102" t="s">
        <v>94</v>
      </c>
      <c r="C1618" s="106">
        <v>6</v>
      </c>
      <c r="D1618" s="107">
        <v>5</v>
      </c>
      <c r="E1618" s="107">
        <v>10</v>
      </c>
      <c r="F1618" s="107">
        <v>5</v>
      </c>
      <c r="G1618" s="107">
        <f>第2表01元データ!AL66</f>
        <v>2</v>
      </c>
      <c r="H1618" s="107">
        <f t="shared" ref="H1618:H1635" si="682">IF(G1618="x","x",IF(AND(G1618="-",F1618="-"),"-",IF(AND(G1618="-",F1618&gt;0),F1618*-1,IF(AND(G1618&gt;0,F1618="-"),G1618,G1618-F1618))))</f>
        <v>-3</v>
      </c>
      <c r="I1618" s="108">
        <f t="shared" ref="I1618:I1635" si="683">IF(H1618="x","x",IF(H1618="-","-",IF(AND(F1618="-",G1618&gt;0),"皆増",IF(AND(F1618&gt;0,G1618="-"),"皆減",H1618/F1618*100))))</f>
        <v>-60</v>
      </c>
      <c r="J1618" s="102"/>
      <c r="K1618" s="114" t="s">
        <v>94</v>
      </c>
      <c r="L1618" s="106">
        <v>24</v>
      </c>
      <c r="M1618" s="107">
        <v>17</v>
      </c>
      <c r="N1618" s="107">
        <v>11</v>
      </c>
      <c r="O1618" s="107">
        <v>17</v>
      </c>
      <c r="P1618" s="107">
        <f>第2表01元データ!AM66</f>
        <v>8</v>
      </c>
      <c r="Q1618" s="107">
        <f t="shared" ref="Q1618:Q1635" si="684">IF(P1618="x","x",IF(AND(P1618="-",O1618="-"),"-",IF(AND(P1618="-",O1618&gt;0),O1618*-1,IF(AND(P1618&gt;0,O1618="-"),P1618,P1618-O1618))))</f>
        <v>-9</v>
      </c>
      <c r="R1618" s="108">
        <f t="shared" ref="R1618:R1635" si="685">IF(Q1618="x","x",IF(Q1618="-","-",IF(AND(O1618="-",P1618&gt;0),"皆増",IF(AND(O1618&gt;0,P1618="-"),"皆減",Q1618/O1618*100))))</f>
        <v>-52.941176470588239</v>
      </c>
      <c r="S1618" s="108"/>
      <c r="T1618" s="100">
        <v>201</v>
      </c>
      <c r="W1618" s="100" t="s">
        <v>377</v>
      </c>
      <c r="X1618" s="100">
        <v>8</v>
      </c>
      <c r="Y1618" s="100">
        <v>6</v>
      </c>
      <c r="Z1618" s="100">
        <v>5</v>
      </c>
      <c r="AA1618" s="100">
        <v>10</v>
      </c>
      <c r="AC1618" s="100" t="s">
        <v>377</v>
      </c>
      <c r="AD1618" s="100">
        <v>10</v>
      </c>
      <c r="AE1618" s="100">
        <v>24</v>
      </c>
      <c r="AF1618" s="100">
        <v>17</v>
      </c>
      <c r="AG1618" s="100">
        <v>11</v>
      </c>
      <c r="AJ1618" s="100" t="str">
        <f t="shared" si="680"/>
        <v>●</v>
      </c>
      <c r="AK1618" s="100" t="str">
        <f t="shared" si="678"/>
        <v>●</v>
      </c>
      <c r="AL1618" s="100" t="str">
        <f t="shared" si="678"/>
        <v>●</v>
      </c>
      <c r="AM1618" s="100" t="str">
        <f t="shared" si="678"/>
        <v>●</v>
      </c>
      <c r="AP1618" s="100" t="str">
        <f t="shared" si="681"/>
        <v>●</v>
      </c>
      <c r="AQ1618" s="100" t="str">
        <f t="shared" si="679"/>
        <v>●</v>
      </c>
      <c r="AR1618" s="100" t="str">
        <f t="shared" si="679"/>
        <v>●</v>
      </c>
      <c r="AS1618" s="100" t="str">
        <f t="shared" si="679"/>
        <v>●</v>
      </c>
    </row>
    <row r="1619" spans="2:45" s="100" customFormat="1" ht="14.25" customHeight="1">
      <c r="B1619" s="102" t="s">
        <v>95</v>
      </c>
      <c r="C1619" s="106">
        <v>5</v>
      </c>
      <c r="D1619" s="107">
        <v>5</v>
      </c>
      <c r="E1619" s="107">
        <v>4</v>
      </c>
      <c r="F1619" s="107">
        <v>6</v>
      </c>
      <c r="G1619" s="107">
        <f>第2表01元データ!AL67</f>
        <v>8</v>
      </c>
      <c r="H1619" s="107">
        <f t="shared" si="682"/>
        <v>2</v>
      </c>
      <c r="I1619" s="108">
        <f t="shared" si="683"/>
        <v>33.333333333333329</v>
      </c>
      <c r="J1619" s="102"/>
      <c r="K1619" s="114" t="s">
        <v>95</v>
      </c>
      <c r="L1619" s="106">
        <v>17</v>
      </c>
      <c r="M1619" s="107">
        <v>21</v>
      </c>
      <c r="N1619" s="107">
        <v>21</v>
      </c>
      <c r="O1619" s="107">
        <v>16</v>
      </c>
      <c r="P1619" s="107">
        <f>第2表01元データ!AM67</f>
        <v>11</v>
      </c>
      <c r="Q1619" s="107">
        <f t="shared" si="684"/>
        <v>-5</v>
      </c>
      <c r="R1619" s="108">
        <f t="shared" si="685"/>
        <v>-31.25</v>
      </c>
      <c r="S1619" s="108"/>
      <c r="T1619" s="100">
        <v>202</v>
      </c>
      <c r="W1619" s="100" t="s">
        <v>356</v>
      </c>
      <c r="X1619" s="100">
        <v>17</v>
      </c>
      <c r="Y1619" s="100">
        <v>5</v>
      </c>
      <c r="Z1619" s="100">
        <v>5</v>
      </c>
      <c r="AA1619" s="100">
        <v>4</v>
      </c>
      <c r="AC1619" s="100" t="s">
        <v>356</v>
      </c>
      <c r="AD1619" s="100">
        <v>30</v>
      </c>
      <c r="AE1619" s="100">
        <v>17</v>
      </c>
      <c r="AF1619" s="100">
        <v>21</v>
      </c>
      <c r="AG1619" s="100">
        <v>21</v>
      </c>
      <c r="AJ1619" s="100" t="str">
        <f t="shared" si="680"/>
        <v>●</v>
      </c>
      <c r="AK1619" s="100" t="str">
        <f t="shared" si="678"/>
        <v>○</v>
      </c>
      <c r="AL1619" s="100" t="str">
        <f t="shared" si="678"/>
        <v>●</v>
      </c>
      <c r="AM1619" s="100" t="str">
        <f t="shared" si="678"/>
        <v>●</v>
      </c>
      <c r="AP1619" s="100" t="str">
        <f t="shared" si="681"/>
        <v>●</v>
      </c>
      <c r="AQ1619" s="100" t="str">
        <f t="shared" si="679"/>
        <v>●</v>
      </c>
      <c r="AR1619" s="100" t="str">
        <f t="shared" si="679"/>
        <v>○</v>
      </c>
      <c r="AS1619" s="100" t="str">
        <f t="shared" si="679"/>
        <v>●</v>
      </c>
    </row>
    <row r="1620" spans="2:45" s="100" customFormat="1" ht="14.25" customHeight="1">
      <c r="B1620" s="102" t="s">
        <v>96</v>
      </c>
      <c r="C1620" s="106">
        <v>16</v>
      </c>
      <c r="D1620" s="107">
        <v>5</v>
      </c>
      <c r="E1620" s="107">
        <v>4</v>
      </c>
      <c r="F1620" s="107">
        <v>3</v>
      </c>
      <c r="G1620" s="107">
        <f>第2表01元データ!AL68</f>
        <v>10</v>
      </c>
      <c r="H1620" s="107">
        <f t="shared" si="682"/>
        <v>7</v>
      </c>
      <c r="I1620" s="108">
        <f t="shared" si="683"/>
        <v>233.33333333333334</v>
      </c>
      <c r="J1620" s="102"/>
      <c r="K1620" s="114" t="s">
        <v>96</v>
      </c>
      <c r="L1620" s="106">
        <v>30</v>
      </c>
      <c r="M1620" s="107">
        <v>17</v>
      </c>
      <c r="N1620" s="107">
        <v>22</v>
      </c>
      <c r="O1620" s="107">
        <v>16</v>
      </c>
      <c r="P1620" s="107">
        <f>第2表01元データ!AM68</f>
        <v>15</v>
      </c>
      <c r="Q1620" s="107">
        <f t="shared" si="684"/>
        <v>-1</v>
      </c>
      <c r="R1620" s="108">
        <f t="shared" si="685"/>
        <v>-6.25</v>
      </c>
      <c r="S1620" s="108"/>
      <c r="T1620" s="100">
        <v>203</v>
      </c>
      <c r="W1620" s="100" t="s">
        <v>357</v>
      </c>
      <c r="X1620" s="100">
        <v>16</v>
      </c>
      <c r="Y1620" s="100">
        <v>16</v>
      </c>
      <c r="Z1620" s="100">
        <v>5</v>
      </c>
      <c r="AA1620" s="100">
        <v>4</v>
      </c>
      <c r="AC1620" s="100" t="s">
        <v>357</v>
      </c>
      <c r="AD1620" s="100">
        <v>49</v>
      </c>
      <c r="AE1620" s="100">
        <v>30</v>
      </c>
      <c r="AF1620" s="100">
        <v>17</v>
      </c>
      <c r="AG1620" s="100">
        <v>22</v>
      </c>
      <c r="AJ1620" s="100" t="str">
        <f t="shared" si="680"/>
        <v>○</v>
      </c>
      <c r="AK1620" s="100" t="str">
        <f t="shared" si="678"/>
        <v>●</v>
      </c>
      <c r="AL1620" s="100" t="str">
        <f t="shared" si="678"/>
        <v>●</v>
      </c>
      <c r="AM1620" s="100" t="str">
        <f t="shared" si="678"/>
        <v>●</v>
      </c>
      <c r="AP1620" s="100" t="str">
        <f t="shared" si="681"/>
        <v>●</v>
      </c>
      <c r="AQ1620" s="100" t="str">
        <f t="shared" si="679"/>
        <v>●</v>
      </c>
      <c r="AR1620" s="100" t="str">
        <f t="shared" si="679"/>
        <v>●</v>
      </c>
      <c r="AS1620" s="100" t="str">
        <f t="shared" si="679"/>
        <v>●</v>
      </c>
    </row>
    <row r="1621" spans="2:45" s="100" customFormat="1" ht="14.25" customHeight="1">
      <c r="B1621" s="102" t="s">
        <v>97</v>
      </c>
      <c r="C1621" s="106">
        <v>24</v>
      </c>
      <c r="D1621" s="107">
        <v>23</v>
      </c>
      <c r="E1621" s="107">
        <v>4</v>
      </c>
      <c r="F1621" s="107">
        <v>7</v>
      </c>
      <c r="G1621" s="107">
        <f>第2表01元データ!AL69</f>
        <v>6</v>
      </c>
      <c r="H1621" s="107">
        <f t="shared" si="682"/>
        <v>-1</v>
      </c>
      <c r="I1621" s="108">
        <f t="shared" si="683"/>
        <v>-14.285714285714285</v>
      </c>
      <c r="J1621" s="102"/>
      <c r="K1621" s="114" t="s">
        <v>97</v>
      </c>
      <c r="L1621" s="106">
        <v>47</v>
      </c>
      <c r="M1621" s="107">
        <v>26</v>
      </c>
      <c r="N1621" s="107">
        <v>19</v>
      </c>
      <c r="O1621" s="107">
        <v>17</v>
      </c>
      <c r="P1621" s="107">
        <f>第2表01元データ!AM69</f>
        <v>14</v>
      </c>
      <c r="Q1621" s="107">
        <f t="shared" si="684"/>
        <v>-3</v>
      </c>
      <c r="R1621" s="108">
        <f t="shared" si="685"/>
        <v>-17.647058823529413</v>
      </c>
      <c r="S1621" s="108"/>
      <c r="T1621" s="100">
        <v>204</v>
      </c>
      <c r="W1621" s="100" t="s">
        <v>358</v>
      </c>
      <c r="X1621" s="100">
        <v>18</v>
      </c>
      <c r="Y1621" s="100">
        <v>24</v>
      </c>
      <c r="Z1621" s="100">
        <v>23</v>
      </c>
      <c r="AA1621" s="100">
        <v>4</v>
      </c>
      <c r="AC1621" s="100" t="s">
        <v>358</v>
      </c>
      <c r="AD1621" s="100">
        <v>61</v>
      </c>
      <c r="AE1621" s="100">
        <v>47</v>
      </c>
      <c r="AF1621" s="100">
        <v>26</v>
      </c>
      <c r="AG1621" s="100">
        <v>19</v>
      </c>
      <c r="AJ1621" s="100" t="str">
        <f t="shared" si="680"/>
        <v>●</v>
      </c>
      <c r="AK1621" s="100" t="str">
        <f t="shared" si="678"/>
        <v>●</v>
      </c>
      <c r="AL1621" s="100" t="str">
        <f t="shared" si="678"/>
        <v>●</v>
      </c>
      <c r="AM1621" s="100" t="str">
        <f t="shared" si="678"/>
        <v>●</v>
      </c>
      <c r="AP1621" s="100" t="str">
        <f t="shared" si="681"/>
        <v>●</v>
      </c>
      <c r="AQ1621" s="100" t="str">
        <f t="shared" si="679"/>
        <v>●</v>
      </c>
      <c r="AR1621" s="100" t="str">
        <f t="shared" si="679"/>
        <v>●</v>
      </c>
      <c r="AS1621" s="100" t="str">
        <f t="shared" si="679"/>
        <v>●</v>
      </c>
    </row>
    <row r="1622" spans="2:45" s="100" customFormat="1" ht="14.25" customHeight="1">
      <c r="B1622" s="102" t="s">
        <v>98</v>
      </c>
      <c r="C1622" s="106">
        <v>9</v>
      </c>
      <c r="D1622" s="107">
        <v>17</v>
      </c>
      <c r="E1622" s="107">
        <v>13</v>
      </c>
      <c r="F1622" s="107">
        <v>4</v>
      </c>
      <c r="G1622" s="107">
        <f>第2表01元データ!AL70</f>
        <v>4</v>
      </c>
      <c r="H1622" s="107">
        <f t="shared" si="682"/>
        <v>0</v>
      </c>
      <c r="I1622" s="108">
        <f t="shared" si="683"/>
        <v>0</v>
      </c>
      <c r="J1622" s="102"/>
      <c r="K1622" s="114" t="s">
        <v>98</v>
      </c>
      <c r="L1622" s="106">
        <v>51</v>
      </c>
      <c r="M1622" s="107">
        <v>33</v>
      </c>
      <c r="N1622" s="107">
        <v>21</v>
      </c>
      <c r="O1622" s="107">
        <v>15</v>
      </c>
      <c r="P1622" s="107">
        <f>第2表01元データ!AM70</f>
        <v>13</v>
      </c>
      <c r="Q1622" s="107">
        <f t="shared" si="684"/>
        <v>-2</v>
      </c>
      <c r="R1622" s="108">
        <f t="shared" si="685"/>
        <v>-13.333333333333334</v>
      </c>
      <c r="S1622" s="108"/>
      <c r="T1622" s="100">
        <v>205</v>
      </c>
      <c r="W1622" s="100" t="s">
        <v>359</v>
      </c>
      <c r="X1622" s="100">
        <v>14</v>
      </c>
      <c r="Y1622" s="100">
        <v>9</v>
      </c>
      <c r="Z1622" s="100">
        <v>17</v>
      </c>
      <c r="AA1622" s="100">
        <v>13</v>
      </c>
      <c r="AC1622" s="100" t="s">
        <v>359</v>
      </c>
      <c r="AD1622" s="100">
        <v>60</v>
      </c>
      <c r="AE1622" s="100">
        <v>51</v>
      </c>
      <c r="AF1622" s="100">
        <v>33</v>
      </c>
      <c r="AG1622" s="100">
        <v>21</v>
      </c>
      <c r="AJ1622" s="100" t="str">
        <f t="shared" si="680"/>
        <v>●</v>
      </c>
      <c r="AK1622" s="100" t="str">
        <f t="shared" si="678"/>
        <v>●</v>
      </c>
      <c r="AL1622" s="100" t="str">
        <f t="shared" si="678"/>
        <v>●</v>
      </c>
      <c r="AM1622" s="100" t="str">
        <f t="shared" si="678"/>
        <v>●</v>
      </c>
      <c r="AP1622" s="100" t="str">
        <f t="shared" si="681"/>
        <v>●</v>
      </c>
      <c r="AQ1622" s="100" t="str">
        <f t="shared" si="679"/>
        <v>●</v>
      </c>
      <c r="AR1622" s="100" t="str">
        <f t="shared" si="679"/>
        <v>●</v>
      </c>
      <c r="AS1622" s="100" t="str">
        <f t="shared" si="679"/>
        <v>●</v>
      </c>
    </row>
    <row r="1623" spans="2:45" s="100" customFormat="1" ht="14.25" customHeight="1">
      <c r="B1623" s="102" t="s">
        <v>99</v>
      </c>
      <c r="C1623" s="106">
        <v>6</v>
      </c>
      <c r="D1623" s="107">
        <v>11</v>
      </c>
      <c r="E1623" s="107">
        <v>7</v>
      </c>
      <c r="F1623" s="107">
        <v>9</v>
      </c>
      <c r="G1623" s="107">
        <f>第2表01元データ!AL71</f>
        <v>2</v>
      </c>
      <c r="H1623" s="107">
        <f t="shared" si="682"/>
        <v>-7</v>
      </c>
      <c r="I1623" s="108">
        <f t="shared" si="683"/>
        <v>-77.777777777777786</v>
      </c>
      <c r="J1623" s="102"/>
      <c r="K1623" s="114" t="s">
        <v>99</v>
      </c>
      <c r="L1623" s="106">
        <v>41</v>
      </c>
      <c r="M1623" s="107">
        <v>38</v>
      </c>
      <c r="N1623" s="107">
        <v>19</v>
      </c>
      <c r="O1623" s="107">
        <v>15</v>
      </c>
      <c r="P1623" s="107">
        <f>第2表01元データ!AM71</f>
        <v>11</v>
      </c>
      <c r="Q1623" s="107">
        <f t="shared" si="684"/>
        <v>-4</v>
      </c>
      <c r="R1623" s="108">
        <f t="shared" si="685"/>
        <v>-26.666666666666668</v>
      </c>
      <c r="S1623" s="108"/>
      <c r="T1623" s="100">
        <v>206</v>
      </c>
      <c r="W1623" s="100" t="s">
        <v>360</v>
      </c>
      <c r="X1623" s="100">
        <v>13</v>
      </c>
      <c r="Y1623" s="100">
        <v>6</v>
      </c>
      <c r="Z1623" s="100">
        <v>11</v>
      </c>
      <c r="AA1623" s="100">
        <v>7</v>
      </c>
      <c r="AC1623" s="100" t="s">
        <v>360</v>
      </c>
      <c r="AD1623" s="100">
        <v>35</v>
      </c>
      <c r="AE1623" s="100">
        <v>41</v>
      </c>
      <c r="AF1623" s="100">
        <v>38</v>
      </c>
      <c r="AG1623" s="100">
        <v>19</v>
      </c>
      <c r="AJ1623" s="100" t="str">
        <f t="shared" si="680"/>
        <v>●</v>
      </c>
      <c r="AK1623" s="100" t="str">
        <f t="shared" si="678"/>
        <v>●</v>
      </c>
      <c r="AL1623" s="100" t="str">
        <f t="shared" si="678"/>
        <v>●</v>
      </c>
      <c r="AM1623" s="100" t="str">
        <f t="shared" si="678"/>
        <v>●</v>
      </c>
      <c r="AP1623" s="100" t="str">
        <f t="shared" si="681"/>
        <v>●</v>
      </c>
      <c r="AQ1623" s="100" t="str">
        <f t="shared" si="679"/>
        <v>●</v>
      </c>
      <c r="AR1623" s="100" t="str">
        <f t="shared" si="679"/>
        <v>●</v>
      </c>
      <c r="AS1623" s="100" t="str">
        <f t="shared" si="679"/>
        <v>●</v>
      </c>
    </row>
    <row r="1624" spans="2:45" s="100" customFormat="1" ht="14.25" customHeight="1">
      <c r="B1624" s="102" t="s">
        <v>100</v>
      </c>
      <c r="C1624" s="106">
        <v>10</v>
      </c>
      <c r="D1624" s="107">
        <v>8</v>
      </c>
      <c r="E1624" s="107">
        <v>17</v>
      </c>
      <c r="F1624" s="107">
        <v>7</v>
      </c>
      <c r="G1624" s="107">
        <f>第2表01元データ!AL72</f>
        <v>2</v>
      </c>
      <c r="H1624" s="107">
        <f t="shared" si="682"/>
        <v>-5</v>
      </c>
      <c r="I1624" s="108">
        <f t="shared" si="683"/>
        <v>-71.428571428571431</v>
      </c>
      <c r="J1624" s="102"/>
      <c r="K1624" s="114" t="s">
        <v>100</v>
      </c>
      <c r="L1624" s="106">
        <v>34</v>
      </c>
      <c r="M1624" s="107">
        <v>28</v>
      </c>
      <c r="N1624" s="107">
        <v>35</v>
      </c>
      <c r="O1624" s="107">
        <v>18</v>
      </c>
      <c r="P1624" s="107">
        <f>第2表01元データ!AM72</f>
        <v>14</v>
      </c>
      <c r="Q1624" s="107">
        <f t="shared" si="684"/>
        <v>-4</v>
      </c>
      <c r="R1624" s="108">
        <f t="shared" si="685"/>
        <v>-22.222222222222221</v>
      </c>
      <c r="S1624" s="108"/>
      <c r="T1624" s="100">
        <v>207</v>
      </c>
      <c r="W1624" s="100" t="s">
        <v>361</v>
      </c>
      <c r="X1624" s="100">
        <v>11</v>
      </c>
      <c r="Y1624" s="100">
        <v>10</v>
      </c>
      <c r="Z1624" s="100">
        <v>8</v>
      </c>
      <c r="AA1624" s="100">
        <v>17</v>
      </c>
      <c r="AC1624" s="100" t="s">
        <v>361</v>
      </c>
      <c r="AD1624" s="100">
        <v>37</v>
      </c>
      <c r="AE1624" s="100">
        <v>34</v>
      </c>
      <c r="AF1624" s="100">
        <v>28</v>
      </c>
      <c r="AG1624" s="100">
        <v>35</v>
      </c>
      <c r="AJ1624" s="100" t="str">
        <f t="shared" si="680"/>
        <v>●</v>
      </c>
      <c r="AK1624" s="100" t="str">
        <f t="shared" si="678"/>
        <v>●</v>
      </c>
      <c r="AL1624" s="100" t="str">
        <f t="shared" si="678"/>
        <v>●</v>
      </c>
      <c r="AM1624" s="100" t="str">
        <f t="shared" si="678"/>
        <v>●</v>
      </c>
      <c r="AP1624" s="100" t="str">
        <f t="shared" si="681"/>
        <v>●</v>
      </c>
      <c r="AQ1624" s="100" t="str">
        <f t="shared" si="679"/>
        <v>●</v>
      </c>
      <c r="AR1624" s="100" t="str">
        <f t="shared" si="679"/>
        <v>●</v>
      </c>
      <c r="AS1624" s="100" t="str">
        <f t="shared" si="679"/>
        <v>●</v>
      </c>
    </row>
    <row r="1625" spans="2:45" s="100" customFormat="1" ht="14.25" customHeight="1">
      <c r="B1625" s="102" t="s">
        <v>118</v>
      </c>
      <c r="C1625" s="106">
        <v>10</v>
      </c>
      <c r="D1625" s="107">
        <v>11</v>
      </c>
      <c r="E1625" s="107">
        <v>8</v>
      </c>
      <c r="F1625" s="107">
        <v>12</v>
      </c>
      <c r="G1625" s="107">
        <f>第2表01元データ!AL73</f>
        <v>10</v>
      </c>
      <c r="H1625" s="107">
        <f t="shared" si="682"/>
        <v>-2</v>
      </c>
      <c r="I1625" s="108">
        <f t="shared" si="683"/>
        <v>-16.666666666666664</v>
      </c>
      <c r="J1625" s="102"/>
      <c r="K1625" s="114" t="s">
        <v>118</v>
      </c>
      <c r="L1625" s="106">
        <v>46</v>
      </c>
      <c r="M1625" s="107">
        <v>32</v>
      </c>
      <c r="N1625" s="107">
        <v>30</v>
      </c>
      <c r="O1625" s="107">
        <v>30</v>
      </c>
      <c r="P1625" s="107">
        <f>第2表01元データ!AM73</f>
        <v>11</v>
      </c>
      <c r="Q1625" s="107">
        <f t="shared" si="684"/>
        <v>-19</v>
      </c>
      <c r="R1625" s="108">
        <f t="shared" si="685"/>
        <v>-63.333333333333329</v>
      </c>
      <c r="S1625" s="108"/>
      <c r="T1625" s="100">
        <v>208</v>
      </c>
      <c r="W1625" s="100" t="s">
        <v>362</v>
      </c>
      <c r="X1625" s="100">
        <v>22</v>
      </c>
      <c r="Y1625" s="100">
        <v>10</v>
      </c>
      <c r="Z1625" s="100">
        <v>11</v>
      </c>
      <c r="AA1625" s="100">
        <v>8</v>
      </c>
      <c r="AC1625" s="100" t="s">
        <v>362</v>
      </c>
      <c r="AD1625" s="100">
        <v>48</v>
      </c>
      <c r="AE1625" s="100">
        <v>46</v>
      </c>
      <c r="AF1625" s="100">
        <v>32</v>
      </c>
      <c r="AG1625" s="100">
        <v>30</v>
      </c>
      <c r="AJ1625" s="100" t="str">
        <f t="shared" si="680"/>
        <v>●</v>
      </c>
      <c r="AK1625" s="100" t="str">
        <f t="shared" si="678"/>
        <v>●</v>
      </c>
      <c r="AL1625" s="100" t="str">
        <f t="shared" si="678"/>
        <v>●</v>
      </c>
      <c r="AM1625" s="100" t="str">
        <f t="shared" si="678"/>
        <v>●</v>
      </c>
      <c r="AP1625" s="100" t="str">
        <f t="shared" si="681"/>
        <v>●</v>
      </c>
      <c r="AQ1625" s="100" t="str">
        <f t="shared" si="679"/>
        <v>●</v>
      </c>
      <c r="AR1625" s="100" t="str">
        <f t="shared" si="679"/>
        <v>●</v>
      </c>
      <c r="AS1625" s="100" t="str">
        <f t="shared" si="679"/>
        <v>○</v>
      </c>
    </row>
    <row r="1626" spans="2:45" s="100" customFormat="1" ht="14.25" customHeight="1">
      <c r="B1626" s="102" t="s">
        <v>101</v>
      </c>
      <c r="C1626" s="106">
        <v>24</v>
      </c>
      <c r="D1626" s="107">
        <v>11</v>
      </c>
      <c r="E1626" s="107">
        <v>10</v>
      </c>
      <c r="F1626" s="107">
        <v>8</v>
      </c>
      <c r="G1626" s="107">
        <f>第2表01元データ!AL74</f>
        <v>15</v>
      </c>
      <c r="H1626" s="107">
        <f t="shared" si="682"/>
        <v>7</v>
      </c>
      <c r="I1626" s="108">
        <f t="shared" si="683"/>
        <v>87.5</v>
      </c>
      <c r="J1626" s="102"/>
      <c r="K1626" s="114" t="s">
        <v>101</v>
      </c>
      <c r="L1626" s="106">
        <v>51</v>
      </c>
      <c r="M1626" s="107">
        <v>45</v>
      </c>
      <c r="N1626" s="107">
        <v>30</v>
      </c>
      <c r="O1626" s="107">
        <v>34</v>
      </c>
      <c r="P1626" s="107">
        <f>第2表01元データ!AM74</f>
        <v>25</v>
      </c>
      <c r="Q1626" s="107">
        <f t="shared" si="684"/>
        <v>-9</v>
      </c>
      <c r="R1626" s="108">
        <f t="shared" si="685"/>
        <v>-26.47058823529412</v>
      </c>
      <c r="S1626" s="108"/>
      <c r="T1626" s="100">
        <v>209</v>
      </c>
      <c r="W1626" s="100" t="s">
        <v>363</v>
      </c>
      <c r="X1626" s="100">
        <v>28</v>
      </c>
      <c r="Y1626" s="100">
        <v>24</v>
      </c>
      <c r="Z1626" s="100">
        <v>11</v>
      </c>
      <c r="AA1626" s="100">
        <v>10</v>
      </c>
      <c r="AC1626" s="100" t="s">
        <v>363</v>
      </c>
      <c r="AD1626" s="100">
        <v>87</v>
      </c>
      <c r="AE1626" s="100">
        <v>51</v>
      </c>
      <c r="AF1626" s="100">
        <v>45</v>
      </c>
      <c r="AG1626" s="100">
        <v>30</v>
      </c>
      <c r="AJ1626" s="100" t="str">
        <f t="shared" si="680"/>
        <v>●</v>
      </c>
      <c r="AK1626" s="100" t="str">
        <f t="shared" si="678"/>
        <v>●</v>
      </c>
      <c r="AL1626" s="100" t="str">
        <f>IF(E1626=Z1626,"○","●")</f>
        <v>●</v>
      </c>
      <c r="AM1626" s="100" t="str">
        <f t="shared" si="678"/>
        <v>●</v>
      </c>
      <c r="AP1626" s="100" t="str">
        <f t="shared" si="681"/>
        <v>●</v>
      </c>
      <c r="AQ1626" s="100" t="str">
        <f t="shared" si="679"/>
        <v>●</v>
      </c>
      <c r="AR1626" s="100" t="str">
        <f t="shared" si="679"/>
        <v>●</v>
      </c>
      <c r="AS1626" s="100" t="str">
        <f t="shared" si="679"/>
        <v>●</v>
      </c>
    </row>
    <row r="1627" spans="2:45" s="100" customFormat="1" ht="14.25" customHeight="1">
      <c r="B1627" s="102" t="s">
        <v>102</v>
      </c>
      <c r="C1627" s="106">
        <v>25</v>
      </c>
      <c r="D1627" s="107">
        <v>21</v>
      </c>
      <c r="E1627" s="107">
        <v>13</v>
      </c>
      <c r="F1627" s="107">
        <v>11</v>
      </c>
      <c r="G1627" s="107">
        <f>第2表01元データ!AL75</f>
        <v>8</v>
      </c>
      <c r="H1627" s="107">
        <f t="shared" si="682"/>
        <v>-3</v>
      </c>
      <c r="I1627" s="108">
        <f t="shared" si="683"/>
        <v>-27.27272727272727</v>
      </c>
      <c r="J1627" s="102"/>
      <c r="K1627" s="114" t="s">
        <v>102</v>
      </c>
      <c r="L1627" s="106">
        <v>82</v>
      </c>
      <c r="M1627" s="107">
        <v>55</v>
      </c>
      <c r="N1627" s="107">
        <v>43</v>
      </c>
      <c r="O1627" s="107">
        <v>33</v>
      </c>
      <c r="P1627" s="107">
        <f>第2表01元データ!AM75</f>
        <v>30</v>
      </c>
      <c r="Q1627" s="107">
        <f t="shared" si="684"/>
        <v>-3</v>
      </c>
      <c r="R1627" s="108">
        <f t="shared" si="685"/>
        <v>-9.0909090909090917</v>
      </c>
      <c r="S1627" s="108"/>
      <c r="T1627" s="100">
        <v>210</v>
      </c>
      <c r="W1627" s="100" t="s">
        <v>364</v>
      </c>
      <c r="X1627" s="100">
        <v>18</v>
      </c>
      <c r="Y1627" s="100">
        <v>25</v>
      </c>
      <c r="Z1627" s="100">
        <v>21</v>
      </c>
      <c r="AA1627" s="100">
        <v>13</v>
      </c>
      <c r="AC1627" s="100" t="s">
        <v>364</v>
      </c>
      <c r="AD1627" s="100">
        <v>66</v>
      </c>
      <c r="AE1627" s="100">
        <v>82</v>
      </c>
      <c r="AF1627" s="100">
        <v>55</v>
      </c>
      <c r="AG1627" s="100">
        <v>43</v>
      </c>
      <c r="AJ1627" s="100" t="str">
        <f t="shared" si="680"/>
        <v>●</v>
      </c>
      <c r="AK1627" s="100" t="str">
        <f t="shared" si="678"/>
        <v>●</v>
      </c>
      <c r="AL1627" s="100" t="str">
        <f t="shared" si="678"/>
        <v>●</v>
      </c>
      <c r="AM1627" s="100" t="str">
        <f t="shared" si="678"/>
        <v>●</v>
      </c>
      <c r="AP1627" s="100" t="str">
        <f t="shared" si="681"/>
        <v>●</v>
      </c>
      <c r="AQ1627" s="100" t="str">
        <f t="shared" si="679"/>
        <v>●</v>
      </c>
      <c r="AR1627" s="100" t="str">
        <f t="shared" si="679"/>
        <v>●</v>
      </c>
      <c r="AS1627" s="100" t="str">
        <f t="shared" si="679"/>
        <v>●</v>
      </c>
    </row>
    <row r="1628" spans="2:45" s="100" customFormat="1" ht="14.25" customHeight="1">
      <c r="B1628" s="102" t="s">
        <v>103</v>
      </c>
      <c r="C1628" s="106">
        <v>14</v>
      </c>
      <c r="D1628" s="107">
        <v>25</v>
      </c>
      <c r="E1628" s="107">
        <v>20</v>
      </c>
      <c r="F1628" s="107">
        <v>14</v>
      </c>
      <c r="G1628" s="107">
        <f>第2表01元データ!AL76</f>
        <v>10</v>
      </c>
      <c r="H1628" s="107">
        <f t="shared" si="682"/>
        <v>-4</v>
      </c>
      <c r="I1628" s="108">
        <f t="shared" si="683"/>
        <v>-28.571428571428569</v>
      </c>
      <c r="J1628" s="102"/>
      <c r="K1628" s="114" t="s">
        <v>103</v>
      </c>
      <c r="L1628" s="106">
        <v>63</v>
      </c>
      <c r="M1628" s="107">
        <v>86</v>
      </c>
      <c r="N1628" s="107">
        <v>52</v>
      </c>
      <c r="O1628" s="107">
        <v>38</v>
      </c>
      <c r="P1628" s="107">
        <f>第2表01元データ!AM76</f>
        <v>32</v>
      </c>
      <c r="Q1628" s="107">
        <f t="shared" si="684"/>
        <v>-6</v>
      </c>
      <c r="R1628" s="108">
        <f t="shared" si="685"/>
        <v>-15.789473684210526</v>
      </c>
      <c r="S1628" s="108"/>
      <c r="T1628" s="100">
        <v>211</v>
      </c>
      <c r="W1628" s="100" t="s">
        <v>365</v>
      </c>
      <c r="X1628" s="100">
        <v>22</v>
      </c>
      <c r="Y1628" s="100">
        <v>14</v>
      </c>
      <c r="Z1628" s="100">
        <v>25</v>
      </c>
      <c r="AA1628" s="100">
        <v>20</v>
      </c>
      <c r="AC1628" s="100" t="s">
        <v>365</v>
      </c>
      <c r="AD1628" s="100">
        <v>66</v>
      </c>
      <c r="AE1628" s="100">
        <v>63</v>
      </c>
      <c r="AF1628" s="100">
        <v>86</v>
      </c>
      <c r="AG1628" s="100">
        <v>52</v>
      </c>
      <c r="AJ1628" s="100" t="str">
        <f t="shared" si="680"/>
        <v>●</v>
      </c>
      <c r="AK1628" s="100" t="str">
        <f t="shared" si="678"/>
        <v>●</v>
      </c>
      <c r="AL1628" s="100" t="str">
        <f t="shared" si="678"/>
        <v>●</v>
      </c>
      <c r="AM1628" s="100" t="str">
        <f t="shared" si="678"/>
        <v>●</v>
      </c>
      <c r="AP1628" s="100" t="str">
        <f t="shared" si="681"/>
        <v>●</v>
      </c>
      <c r="AQ1628" s="100" t="str">
        <f t="shared" si="679"/>
        <v>●</v>
      </c>
      <c r="AR1628" s="100" t="str">
        <f t="shared" si="679"/>
        <v>●</v>
      </c>
      <c r="AS1628" s="100" t="str">
        <f t="shared" si="679"/>
        <v>●</v>
      </c>
    </row>
    <row r="1629" spans="2:45" s="100" customFormat="1" ht="14.25" customHeight="1">
      <c r="B1629" s="102" t="s">
        <v>104</v>
      </c>
      <c r="C1629" s="106">
        <v>24</v>
      </c>
      <c r="D1629" s="107">
        <v>14</v>
      </c>
      <c r="E1629" s="107">
        <v>19</v>
      </c>
      <c r="F1629" s="107">
        <v>21</v>
      </c>
      <c r="G1629" s="107">
        <f>第2表01元データ!AL77</f>
        <v>8</v>
      </c>
      <c r="H1629" s="107">
        <f t="shared" si="682"/>
        <v>-13</v>
      </c>
      <c r="I1629" s="108">
        <f t="shared" si="683"/>
        <v>-61.904761904761905</v>
      </c>
      <c r="J1629" s="102"/>
      <c r="K1629" s="114" t="s">
        <v>104</v>
      </c>
      <c r="L1629" s="106">
        <v>67</v>
      </c>
      <c r="M1629" s="107">
        <v>59</v>
      </c>
      <c r="N1629" s="107">
        <v>74</v>
      </c>
      <c r="O1629" s="107">
        <v>48</v>
      </c>
      <c r="P1629" s="107">
        <f>第2表01元データ!AM77</f>
        <v>33</v>
      </c>
      <c r="Q1629" s="107">
        <f t="shared" si="684"/>
        <v>-15</v>
      </c>
      <c r="R1629" s="108">
        <f t="shared" si="685"/>
        <v>-31.25</v>
      </c>
      <c r="S1629" s="108"/>
      <c r="T1629" s="100">
        <v>212</v>
      </c>
      <c r="W1629" s="100" t="s">
        <v>366</v>
      </c>
      <c r="X1629" s="100">
        <v>23</v>
      </c>
      <c r="Y1629" s="100">
        <v>24</v>
      </c>
      <c r="Z1629" s="100">
        <v>14</v>
      </c>
      <c r="AA1629" s="100">
        <v>19</v>
      </c>
      <c r="AC1629" s="100" t="s">
        <v>366</v>
      </c>
      <c r="AD1629" s="100">
        <v>69</v>
      </c>
      <c r="AE1629" s="100">
        <v>67</v>
      </c>
      <c r="AF1629" s="100">
        <v>59</v>
      </c>
      <c r="AG1629" s="100">
        <v>74</v>
      </c>
      <c r="AJ1629" s="100" t="str">
        <f t="shared" si="680"/>
        <v>●</v>
      </c>
      <c r="AK1629" s="100" t="str">
        <f t="shared" si="678"/>
        <v>●</v>
      </c>
      <c r="AL1629" s="100" t="str">
        <f t="shared" si="678"/>
        <v>●</v>
      </c>
      <c r="AM1629" s="100" t="str">
        <f t="shared" si="678"/>
        <v>●</v>
      </c>
      <c r="AP1629" s="100" t="str">
        <f t="shared" si="681"/>
        <v>●</v>
      </c>
      <c r="AQ1629" s="100" t="str">
        <f t="shared" si="679"/>
        <v>●</v>
      </c>
      <c r="AR1629" s="100" t="str">
        <f t="shared" si="679"/>
        <v>●</v>
      </c>
      <c r="AS1629" s="100" t="str">
        <f t="shared" si="679"/>
        <v>●</v>
      </c>
    </row>
    <row r="1630" spans="2:45" s="100" customFormat="1" ht="14.25" customHeight="1">
      <c r="B1630" s="102" t="s">
        <v>105</v>
      </c>
      <c r="C1630" s="106">
        <v>22</v>
      </c>
      <c r="D1630" s="107">
        <v>23</v>
      </c>
      <c r="E1630" s="107">
        <v>15</v>
      </c>
      <c r="F1630" s="107">
        <v>16</v>
      </c>
      <c r="G1630" s="107">
        <f>第2表01元データ!AL78</f>
        <v>16</v>
      </c>
      <c r="H1630" s="107">
        <f t="shared" si="682"/>
        <v>0</v>
      </c>
      <c r="I1630" s="108">
        <f t="shared" si="683"/>
        <v>0</v>
      </c>
      <c r="J1630" s="102"/>
      <c r="K1630" s="114" t="s">
        <v>105</v>
      </c>
      <c r="L1630" s="106">
        <v>68</v>
      </c>
      <c r="M1630" s="107">
        <v>54</v>
      </c>
      <c r="N1630" s="107">
        <v>56</v>
      </c>
      <c r="O1630" s="107">
        <v>74</v>
      </c>
      <c r="P1630" s="107">
        <f>第2表01元データ!AM78</f>
        <v>36</v>
      </c>
      <c r="Q1630" s="107">
        <f t="shared" si="684"/>
        <v>-38</v>
      </c>
      <c r="R1630" s="108">
        <f t="shared" si="685"/>
        <v>-51.351351351351347</v>
      </c>
      <c r="S1630" s="108"/>
      <c r="T1630" s="100">
        <v>213</v>
      </c>
      <c r="W1630" s="100" t="s">
        <v>367</v>
      </c>
      <c r="X1630" s="100">
        <v>22</v>
      </c>
      <c r="Y1630" s="100">
        <v>22</v>
      </c>
      <c r="Z1630" s="100">
        <v>23</v>
      </c>
      <c r="AA1630" s="100">
        <v>15</v>
      </c>
      <c r="AC1630" s="100" t="s">
        <v>367</v>
      </c>
      <c r="AD1630" s="100">
        <v>65</v>
      </c>
      <c r="AE1630" s="100">
        <v>68</v>
      </c>
      <c r="AF1630" s="100">
        <v>54</v>
      </c>
      <c r="AG1630" s="100">
        <v>56</v>
      </c>
      <c r="AJ1630" s="100" t="str">
        <f t="shared" si="680"/>
        <v>○</v>
      </c>
      <c r="AK1630" s="100" t="str">
        <f t="shared" si="678"/>
        <v>●</v>
      </c>
      <c r="AL1630" s="100" t="str">
        <f t="shared" si="678"/>
        <v>●</v>
      </c>
      <c r="AM1630" s="100" t="str">
        <f t="shared" si="678"/>
        <v>●</v>
      </c>
      <c r="AP1630" s="100" t="str">
        <f t="shared" si="681"/>
        <v>●</v>
      </c>
      <c r="AQ1630" s="100" t="str">
        <f t="shared" si="679"/>
        <v>●</v>
      </c>
      <c r="AR1630" s="100" t="str">
        <f t="shared" si="679"/>
        <v>●</v>
      </c>
      <c r="AS1630" s="100" t="str">
        <f t="shared" si="679"/>
        <v>●</v>
      </c>
    </row>
    <row r="1631" spans="2:45" s="100" customFormat="1" ht="14.25" customHeight="1">
      <c r="B1631" s="102" t="s">
        <v>106</v>
      </c>
      <c r="C1631" s="106">
        <v>19</v>
      </c>
      <c r="D1631" s="107">
        <v>21</v>
      </c>
      <c r="E1631" s="107">
        <v>26</v>
      </c>
      <c r="F1631" s="107">
        <v>13</v>
      </c>
      <c r="G1631" s="107">
        <f>第2表01元データ!AL79</f>
        <v>22</v>
      </c>
      <c r="H1631" s="107">
        <f t="shared" si="682"/>
        <v>9</v>
      </c>
      <c r="I1631" s="108">
        <f t="shared" si="683"/>
        <v>69.230769230769226</v>
      </c>
      <c r="J1631" s="102"/>
      <c r="K1631" s="114" t="s">
        <v>106</v>
      </c>
      <c r="L1631" s="106">
        <v>63</v>
      </c>
      <c r="M1631" s="107">
        <v>58</v>
      </c>
      <c r="N1631" s="107">
        <v>55</v>
      </c>
      <c r="O1631" s="107">
        <v>53</v>
      </c>
      <c r="P1631" s="107">
        <f>第2表01元データ!AM79</f>
        <v>58</v>
      </c>
      <c r="Q1631" s="107">
        <f t="shared" si="684"/>
        <v>5</v>
      </c>
      <c r="R1631" s="108">
        <f t="shared" si="685"/>
        <v>9.433962264150944</v>
      </c>
      <c r="S1631" s="108"/>
      <c r="T1631" s="100">
        <v>214</v>
      </c>
      <c r="W1631" s="100" t="s">
        <v>368</v>
      </c>
      <c r="X1631" s="100">
        <v>21</v>
      </c>
      <c r="Y1631" s="100">
        <v>19</v>
      </c>
      <c r="Z1631" s="100">
        <v>21</v>
      </c>
      <c r="AA1631" s="100">
        <v>26</v>
      </c>
      <c r="AC1631" s="100" t="s">
        <v>368</v>
      </c>
      <c r="AD1631" s="100">
        <v>56</v>
      </c>
      <c r="AE1631" s="100">
        <v>63</v>
      </c>
      <c r="AF1631" s="100">
        <v>58</v>
      </c>
      <c r="AG1631" s="100">
        <v>55</v>
      </c>
      <c r="AJ1631" s="100" t="str">
        <f t="shared" si="680"/>
        <v>●</v>
      </c>
      <c r="AK1631" s="100" t="str">
        <f t="shared" si="678"/>
        <v>●</v>
      </c>
      <c r="AL1631" s="100" t="str">
        <f t="shared" si="678"/>
        <v>●</v>
      </c>
      <c r="AM1631" s="100" t="str">
        <f t="shared" si="678"/>
        <v>●</v>
      </c>
      <c r="AP1631" s="100" t="str">
        <f t="shared" si="681"/>
        <v>●</v>
      </c>
      <c r="AQ1631" s="100" t="str">
        <f t="shared" si="679"/>
        <v>●</v>
      </c>
      <c r="AR1631" s="100" t="str">
        <f t="shared" si="679"/>
        <v>●</v>
      </c>
      <c r="AS1631" s="100" t="str">
        <f t="shared" si="679"/>
        <v>●</v>
      </c>
    </row>
    <row r="1632" spans="2:45" s="100" customFormat="1" ht="14.25" customHeight="1">
      <c r="B1632" s="102" t="s">
        <v>107</v>
      </c>
      <c r="C1632" s="106">
        <v>20</v>
      </c>
      <c r="D1632" s="107">
        <v>15</v>
      </c>
      <c r="E1632" s="107">
        <v>14</v>
      </c>
      <c r="F1632" s="107">
        <v>23</v>
      </c>
      <c r="G1632" s="107">
        <f>第2表01元データ!AL80</f>
        <v>12</v>
      </c>
      <c r="H1632" s="107">
        <f t="shared" si="682"/>
        <v>-11</v>
      </c>
      <c r="I1632" s="108">
        <f t="shared" si="683"/>
        <v>-47.826086956521742</v>
      </c>
      <c r="J1632" s="102"/>
      <c r="K1632" s="114" t="s">
        <v>107</v>
      </c>
      <c r="L1632" s="106">
        <v>52</v>
      </c>
      <c r="M1632" s="107">
        <v>66</v>
      </c>
      <c r="N1632" s="107">
        <v>63</v>
      </c>
      <c r="O1632" s="107">
        <v>54</v>
      </c>
      <c r="P1632" s="107">
        <f>第2表01元データ!AM80</f>
        <v>62</v>
      </c>
      <c r="Q1632" s="107">
        <f t="shared" si="684"/>
        <v>8</v>
      </c>
      <c r="R1632" s="108">
        <f t="shared" si="685"/>
        <v>14.814814814814813</v>
      </c>
      <c r="S1632" s="108"/>
      <c r="T1632" s="100">
        <v>215</v>
      </c>
      <c r="W1632" s="100" t="s">
        <v>369</v>
      </c>
      <c r="X1632" s="100">
        <v>15</v>
      </c>
      <c r="Y1632" s="100">
        <v>20</v>
      </c>
      <c r="Z1632" s="100">
        <v>15</v>
      </c>
      <c r="AA1632" s="100">
        <v>14</v>
      </c>
      <c r="AC1632" s="100" t="s">
        <v>369</v>
      </c>
      <c r="AD1632" s="100">
        <v>41</v>
      </c>
      <c r="AE1632" s="100">
        <v>52</v>
      </c>
      <c r="AF1632" s="100">
        <v>66</v>
      </c>
      <c r="AG1632" s="100">
        <v>63</v>
      </c>
      <c r="AJ1632" s="100" t="str">
        <f t="shared" si="680"/>
        <v>●</v>
      </c>
      <c r="AK1632" s="100" t="str">
        <f t="shared" si="678"/>
        <v>●</v>
      </c>
      <c r="AL1632" s="100" t="str">
        <f t="shared" si="678"/>
        <v>●</v>
      </c>
      <c r="AM1632" s="100" t="str">
        <f t="shared" si="678"/>
        <v>●</v>
      </c>
      <c r="AP1632" s="100" t="str">
        <f t="shared" si="681"/>
        <v>●</v>
      </c>
      <c r="AQ1632" s="100" t="str">
        <f t="shared" si="679"/>
        <v>●</v>
      </c>
      <c r="AR1632" s="100" t="str">
        <f t="shared" si="679"/>
        <v>●</v>
      </c>
      <c r="AS1632" s="100" t="str">
        <f t="shared" si="679"/>
        <v>●</v>
      </c>
    </row>
    <row r="1633" spans="2:45" s="100" customFormat="1" ht="14.25" customHeight="1">
      <c r="B1633" s="102" t="s">
        <v>108</v>
      </c>
      <c r="C1633" s="106">
        <v>11</v>
      </c>
      <c r="D1633" s="107">
        <v>18</v>
      </c>
      <c r="E1633" s="107">
        <v>13</v>
      </c>
      <c r="F1633" s="107">
        <v>12</v>
      </c>
      <c r="G1633" s="107">
        <f>第2表01元データ!AL81</f>
        <v>11</v>
      </c>
      <c r="H1633" s="107">
        <f t="shared" si="682"/>
        <v>-1</v>
      </c>
      <c r="I1633" s="108">
        <f t="shared" si="683"/>
        <v>-8.3333333333333321</v>
      </c>
      <c r="J1633" s="102"/>
      <c r="K1633" s="114" t="s">
        <v>108</v>
      </c>
      <c r="L1633" s="106">
        <v>34</v>
      </c>
      <c r="M1633" s="107">
        <v>50</v>
      </c>
      <c r="N1633" s="107">
        <v>74</v>
      </c>
      <c r="O1633" s="107">
        <v>57</v>
      </c>
      <c r="P1633" s="107">
        <f>第2表01元データ!AM81</f>
        <v>54</v>
      </c>
      <c r="Q1633" s="107">
        <f t="shared" si="684"/>
        <v>-3</v>
      </c>
      <c r="R1633" s="108">
        <f t="shared" si="685"/>
        <v>-5.2631578947368416</v>
      </c>
      <c r="S1633" s="108"/>
      <c r="T1633" s="100">
        <v>216</v>
      </c>
      <c r="W1633" s="100" t="s">
        <v>370</v>
      </c>
      <c r="X1633" s="100">
        <v>7</v>
      </c>
      <c r="Y1633" s="100">
        <v>11</v>
      </c>
      <c r="Z1633" s="100">
        <v>18</v>
      </c>
      <c r="AA1633" s="100">
        <v>13</v>
      </c>
      <c r="AC1633" s="100" t="s">
        <v>370</v>
      </c>
      <c r="AD1633" s="100">
        <v>42</v>
      </c>
      <c r="AE1633" s="100">
        <v>34</v>
      </c>
      <c r="AF1633" s="100">
        <v>50</v>
      </c>
      <c r="AG1633" s="100">
        <v>74</v>
      </c>
      <c r="AJ1633" s="100" t="str">
        <f t="shared" si="680"/>
        <v>●</v>
      </c>
      <c r="AK1633" s="100" t="str">
        <f t="shared" si="678"/>
        <v>●</v>
      </c>
      <c r="AL1633" s="100" t="str">
        <f t="shared" si="678"/>
        <v>●</v>
      </c>
      <c r="AM1633" s="100" t="str">
        <f t="shared" si="678"/>
        <v>●</v>
      </c>
      <c r="AP1633" s="100" t="str">
        <f t="shared" si="681"/>
        <v>●</v>
      </c>
      <c r="AQ1633" s="100" t="str">
        <f t="shared" si="679"/>
        <v>●</v>
      </c>
      <c r="AR1633" s="100" t="str">
        <f t="shared" si="679"/>
        <v>●</v>
      </c>
      <c r="AS1633" s="100" t="str">
        <f t="shared" si="679"/>
        <v>●</v>
      </c>
    </row>
    <row r="1634" spans="2:45" s="100" customFormat="1" ht="14.25" customHeight="1">
      <c r="B1634" s="102" t="s">
        <v>109</v>
      </c>
      <c r="C1634" s="106">
        <v>4</v>
      </c>
      <c r="D1634" s="107">
        <v>8</v>
      </c>
      <c r="E1634" s="107">
        <v>9</v>
      </c>
      <c r="F1634" s="107">
        <v>7</v>
      </c>
      <c r="G1634" s="107">
        <f>第2表01元データ!AL82</f>
        <v>13</v>
      </c>
      <c r="H1634" s="107">
        <f t="shared" si="682"/>
        <v>6</v>
      </c>
      <c r="I1634" s="108">
        <f t="shared" si="683"/>
        <v>85.714285714285708</v>
      </c>
      <c r="J1634" s="102"/>
      <c r="K1634" s="114" t="s">
        <v>109</v>
      </c>
      <c r="L1634" s="106">
        <v>19</v>
      </c>
      <c r="M1634" s="107">
        <v>23</v>
      </c>
      <c r="N1634" s="107">
        <v>57</v>
      </c>
      <c r="O1634" s="107">
        <v>73</v>
      </c>
      <c r="P1634" s="107">
        <f>第2表01元データ!AM82</f>
        <v>58</v>
      </c>
      <c r="Q1634" s="107">
        <f t="shared" si="684"/>
        <v>-15</v>
      </c>
      <c r="R1634" s="108">
        <f t="shared" si="685"/>
        <v>-20.547945205479451</v>
      </c>
      <c r="S1634" s="108"/>
      <c r="T1634" s="100">
        <v>217</v>
      </c>
      <c r="W1634" s="100" t="s">
        <v>371</v>
      </c>
      <c r="X1634" s="100">
        <v>8</v>
      </c>
      <c r="Y1634" s="100">
        <v>4</v>
      </c>
      <c r="Z1634" s="100">
        <v>8</v>
      </c>
      <c r="AA1634" s="100">
        <v>9</v>
      </c>
      <c r="AC1634" s="100" t="s">
        <v>371</v>
      </c>
      <c r="AD1634" s="100">
        <v>17</v>
      </c>
      <c r="AE1634" s="100">
        <v>19</v>
      </c>
      <c r="AF1634" s="100">
        <v>23</v>
      </c>
      <c r="AG1634" s="100">
        <v>57</v>
      </c>
      <c r="AJ1634" s="100" t="str">
        <f t="shared" si="680"/>
        <v>●</v>
      </c>
      <c r="AK1634" s="100" t="str">
        <f t="shared" si="678"/>
        <v>●</v>
      </c>
      <c r="AL1634" s="100" t="str">
        <f t="shared" si="678"/>
        <v>●</v>
      </c>
      <c r="AM1634" s="100" t="str">
        <f t="shared" si="678"/>
        <v>●</v>
      </c>
      <c r="AP1634" s="100" t="str">
        <f t="shared" si="681"/>
        <v>●</v>
      </c>
      <c r="AQ1634" s="100" t="str">
        <f t="shared" si="679"/>
        <v>●</v>
      </c>
      <c r="AR1634" s="100" t="str">
        <f t="shared" si="679"/>
        <v>●</v>
      </c>
      <c r="AS1634" s="100" t="str">
        <f t="shared" si="679"/>
        <v>●</v>
      </c>
    </row>
    <row r="1635" spans="2:45" s="100" customFormat="1" ht="14.25" customHeight="1">
      <c r="B1635" s="102" t="s">
        <v>110</v>
      </c>
      <c r="C1635" s="106">
        <v>5</v>
      </c>
      <c r="D1635" s="107">
        <v>7</v>
      </c>
      <c r="E1635" s="107">
        <v>4</v>
      </c>
      <c r="F1635" s="107">
        <v>12</v>
      </c>
      <c r="G1635" s="107">
        <f>第2表01元データ!AL83</f>
        <v>14</v>
      </c>
      <c r="H1635" s="107">
        <f t="shared" si="682"/>
        <v>2</v>
      </c>
      <c r="I1635" s="108">
        <f t="shared" si="683"/>
        <v>16.666666666666664</v>
      </c>
      <c r="J1635" s="102"/>
      <c r="K1635" s="114" t="s">
        <v>110</v>
      </c>
      <c r="L1635" s="106">
        <v>14</v>
      </c>
      <c r="M1635" s="107">
        <v>19</v>
      </c>
      <c r="N1635" s="107">
        <v>38</v>
      </c>
      <c r="O1635" s="107">
        <v>75</v>
      </c>
      <c r="P1635" s="107">
        <f>第2表01元データ!AM83</f>
        <v>109</v>
      </c>
      <c r="Q1635" s="107">
        <f t="shared" si="684"/>
        <v>34</v>
      </c>
      <c r="R1635" s="108">
        <f t="shared" si="685"/>
        <v>45.333333333333329</v>
      </c>
      <c r="S1635" s="108"/>
      <c r="T1635" s="100">
        <v>218</v>
      </c>
      <c r="W1635" s="100" t="s">
        <v>378</v>
      </c>
      <c r="X1635" s="100">
        <v>2</v>
      </c>
      <c r="Y1635" s="100">
        <v>5</v>
      </c>
      <c r="Z1635" s="100">
        <v>7</v>
      </c>
      <c r="AA1635" s="100">
        <v>4</v>
      </c>
      <c r="AC1635" s="100" t="s">
        <v>378</v>
      </c>
      <c r="AD1635" s="100">
        <v>21</v>
      </c>
      <c r="AE1635" s="100">
        <v>14</v>
      </c>
      <c r="AF1635" s="100">
        <v>19</v>
      </c>
      <c r="AG1635" s="100">
        <v>38</v>
      </c>
      <c r="AJ1635" s="100" t="str">
        <f t="shared" si="680"/>
        <v>●</v>
      </c>
      <c r="AK1635" s="100" t="str">
        <f t="shared" si="678"/>
        <v>●</v>
      </c>
      <c r="AL1635" s="100" t="str">
        <f t="shared" si="678"/>
        <v>●</v>
      </c>
      <c r="AM1635" s="100" t="str">
        <f t="shared" si="678"/>
        <v>●</v>
      </c>
      <c r="AP1635" s="100" t="str">
        <f t="shared" si="681"/>
        <v>●</v>
      </c>
      <c r="AQ1635" s="100" t="str">
        <f t="shared" si="679"/>
        <v>●</v>
      </c>
      <c r="AR1635" s="100" t="str">
        <f t="shared" si="679"/>
        <v>●</v>
      </c>
      <c r="AS1635" s="100" t="str">
        <f t="shared" si="679"/>
        <v>●</v>
      </c>
    </row>
    <row r="1636" spans="2:45" s="100" customFormat="1" ht="14.25" customHeight="1">
      <c r="B1636" s="119" t="s">
        <v>111</v>
      </c>
      <c r="C1636" s="120" t="s">
        <v>313</v>
      </c>
      <c r="D1636" s="116" t="s">
        <v>313</v>
      </c>
      <c r="E1636" s="116" t="s">
        <v>313</v>
      </c>
      <c r="F1636" s="116" t="s">
        <v>313</v>
      </c>
      <c r="G1636" s="107" t="str">
        <f>第2表01元データ!AL84</f>
        <v>-</v>
      </c>
      <c r="H1636" s="107"/>
      <c r="I1636" s="108"/>
      <c r="K1636" s="119" t="s">
        <v>111</v>
      </c>
      <c r="L1636" s="120" t="s">
        <v>313</v>
      </c>
      <c r="M1636" s="116" t="s">
        <v>313</v>
      </c>
      <c r="N1636" s="116" t="s">
        <v>313</v>
      </c>
      <c r="O1636" s="116" t="s">
        <v>313</v>
      </c>
      <c r="P1636" s="107">
        <f>第2表01元データ!AM84</f>
        <v>4</v>
      </c>
      <c r="Q1636" s="107"/>
      <c r="R1636" s="108"/>
      <c r="T1636" s="100">
        <v>219</v>
      </c>
    </row>
    <row r="1637" spans="2:45" s="100" customFormat="1" ht="14.25" customHeight="1">
      <c r="B1637" s="118"/>
      <c r="C1637" s="118"/>
      <c r="D1637" s="118"/>
      <c r="E1637" s="118"/>
      <c r="F1637" s="118"/>
      <c r="G1637" s="118"/>
      <c r="H1637" s="118"/>
      <c r="I1637" s="118"/>
      <c r="J1637" s="118"/>
      <c r="K1637" s="118"/>
      <c r="L1637" s="118"/>
      <c r="M1637" s="118"/>
      <c r="N1637" s="118"/>
      <c r="O1637" s="118"/>
      <c r="P1637" s="168"/>
      <c r="W1637" s="100">
        <v>55</v>
      </c>
    </row>
    <row r="1638" spans="2:45" s="100" customFormat="1" ht="14.25" customHeight="1">
      <c r="B1638" s="118"/>
      <c r="C1638" s="118"/>
      <c r="D1638" s="118"/>
      <c r="E1638" s="118"/>
      <c r="F1638" s="118"/>
      <c r="G1638" s="118"/>
      <c r="H1638" s="118"/>
      <c r="I1638" s="118"/>
      <c r="J1638" s="118"/>
      <c r="K1638" s="118"/>
      <c r="L1638" s="118"/>
      <c r="M1638" s="118"/>
      <c r="N1638" s="118"/>
      <c r="O1638" s="118"/>
      <c r="P1638" s="168"/>
    </row>
    <row r="1639" spans="2:45" s="100" customFormat="1" ht="14.25" customHeight="1">
      <c r="B1639" s="118"/>
      <c r="C1639" s="118"/>
      <c r="D1639" s="118"/>
      <c r="E1639" s="118"/>
      <c r="F1639" s="118"/>
      <c r="G1639" s="118"/>
      <c r="H1639" s="118"/>
      <c r="I1639" s="118"/>
      <c r="J1639" s="118"/>
      <c r="K1639" s="118"/>
      <c r="L1639" s="118"/>
      <c r="M1639" s="118"/>
      <c r="N1639" s="118"/>
      <c r="O1639" s="118"/>
      <c r="P1639" s="168"/>
    </row>
    <row r="1640" spans="2:45" s="99" customFormat="1" ht="14.25" customHeight="1">
      <c r="B1640" s="99" t="s">
        <v>269</v>
      </c>
      <c r="K1640" s="99" t="s">
        <v>270</v>
      </c>
    </row>
    <row r="1641" spans="2:45" s="100" customFormat="1" ht="14.25" customHeight="1">
      <c r="B1641" s="583" t="s">
        <v>335</v>
      </c>
      <c r="C1641" s="101"/>
      <c r="D1641" s="101"/>
      <c r="E1641" s="101"/>
      <c r="F1641" s="101"/>
      <c r="G1641" s="135"/>
      <c r="H1641" s="131"/>
      <c r="I1641" s="131"/>
      <c r="J1641" s="102"/>
      <c r="K1641" s="583" t="s">
        <v>335</v>
      </c>
      <c r="L1641" s="101"/>
      <c r="M1641" s="101"/>
      <c r="N1641" s="101"/>
      <c r="O1641" s="101"/>
      <c r="P1641" s="135"/>
      <c r="Q1641" s="131"/>
      <c r="R1641" s="131"/>
      <c r="S1641" s="103"/>
    </row>
    <row r="1642" spans="2:45" s="100" customFormat="1" ht="14.25" customHeight="1">
      <c r="B1642" s="584"/>
      <c r="C1642" s="130" t="str">
        <f>$C$4</f>
        <v>平成7年</v>
      </c>
      <c r="D1642" s="130" t="str">
        <f>$D$4</f>
        <v>平成12年</v>
      </c>
      <c r="E1642" s="130" t="str">
        <f>$E$4</f>
        <v>平成17年</v>
      </c>
      <c r="F1642" s="130" t="str">
        <f>$F$4</f>
        <v>平成22年</v>
      </c>
      <c r="G1642" s="130" t="s">
        <v>410</v>
      </c>
      <c r="H1642" s="133" t="str">
        <f>$H$4</f>
        <v>対平成</v>
      </c>
      <c r="I1642" s="134" t="str">
        <f>$I$4</f>
        <v>22年</v>
      </c>
      <c r="J1642" s="102"/>
      <c r="K1642" s="584"/>
      <c r="L1642" s="130" t="str">
        <f>$C$4</f>
        <v>平成7年</v>
      </c>
      <c r="M1642" s="130" t="str">
        <f>$D$4</f>
        <v>平成12年</v>
      </c>
      <c r="N1642" s="130" t="str">
        <f>$E$4</f>
        <v>平成17年</v>
      </c>
      <c r="O1642" s="130" t="str">
        <f>$F$4</f>
        <v>平成22年</v>
      </c>
      <c r="P1642" s="130" t="s">
        <v>410</v>
      </c>
      <c r="Q1642" s="133" t="str">
        <f>$H$4</f>
        <v>対平成</v>
      </c>
      <c r="R1642" s="134" t="str">
        <f>$I$4</f>
        <v>22年</v>
      </c>
      <c r="S1642" s="103"/>
    </row>
    <row r="1643" spans="2:45" s="100" customFormat="1" ht="14.25" customHeight="1">
      <c r="B1643" s="585"/>
      <c r="C1643" s="104"/>
      <c r="D1643" s="104"/>
      <c r="E1643" s="104"/>
      <c r="F1643" s="104"/>
      <c r="G1643" s="104"/>
      <c r="H1643" s="132" t="s">
        <v>88</v>
      </c>
      <c r="I1643" s="133" t="s">
        <v>398</v>
      </c>
      <c r="J1643" s="102"/>
      <c r="K1643" s="585"/>
      <c r="L1643" s="104"/>
      <c r="M1643" s="104"/>
      <c r="N1643" s="104"/>
      <c r="O1643" s="104"/>
      <c r="P1643" s="104"/>
      <c r="Q1643" s="132" t="s">
        <v>88</v>
      </c>
      <c r="R1643" s="133" t="s">
        <v>398</v>
      </c>
      <c r="S1643" s="103"/>
    </row>
    <row r="1644" spans="2:45" s="199" customFormat="1" ht="14.25" customHeight="1">
      <c r="B1644" s="200" t="s">
        <v>90</v>
      </c>
      <c r="C1644" s="198">
        <v>7133</v>
      </c>
      <c r="D1644" s="194">
        <v>6507</v>
      </c>
      <c r="E1644" s="194">
        <v>5895</v>
      </c>
      <c r="F1644" s="194">
        <v>5223</v>
      </c>
      <c r="G1644" s="194">
        <f>IF(COUNTIF(G1649:G1667,"x"),"x",IF(SUM(G1649:G1667)=0,"-",SUM(G1649:G1667)))</f>
        <v>4118</v>
      </c>
      <c r="H1644" s="193">
        <f t="shared" ref="H1644:H1647" si="686">IF(G1644="x","x",IF(AND(G1644="-",F1644="-"),"-",IF(AND(G1644="-",F1644&gt;0),F1644*-1,IF(AND(G1644&gt;0,F1644="-"),G1644,G1644-F1644))))</f>
        <v>-1105</v>
      </c>
      <c r="I1644" s="195">
        <f t="shared" ref="I1644:I1647" si="687">IF(H1644="x","x",IF(H1644="-","-",IF(AND(F1644="-",G1644&gt;0),"皆増",IF(AND(F1644&gt;0,G1644="-"),"皆減",H1644/F1644*100))))</f>
        <v>-21.156423511391921</v>
      </c>
      <c r="J1644" s="196"/>
      <c r="K1644" s="197" t="s">
        <v>90</v>
      </c>
      <c r="L1644" s="198">
        <v>3170</v>
      </c>
      <c r="M1644" s="194">
        <v>3001</v>
      </c>
      <c r="N1644" s="194">
        <v>2801</v>
      </c>
      <c r="O1644" s="194">
        <v>2485</v>
      </c>
      <c r="P1644" s="194">
        <f>IF(COUNTIF(P1649:P1667,"x"),"x",IF(SUM(P1649:P1667)=0,"-",SUM(P1649:P1667)))</f>
        <v>1832</v>
      </c>
      <c r="Q1644" s="193">
        <f t="shared" ref="Q1644:Q1647" si="688">IF(P1644="x","x",IF(AND(P1644="-",O1644="-"),"-",IF(AND(P1644="-",O1644&gt;0),O1644*-1,IF(AND(P1644&gt;0,O1644="-"),P1644,P1644-O1644))))</f>
        <v>-653</v>
      </c>
      <c r="R1644" s="195">
        <f t="shared" ref="R1644:R1647" si="689">IF(Q1644="x","x",IF(Q1644="-","-",IF(AND(O1644="-",P1644&gt;0),"皆増",IF(AND(O1644&gt;0,P1644="-"),"皆減",Q1644/O1644*100))))</f>
        <v>-26.277665995975859</v>
      </c>
      <c r="S1644" s="195"/>
      <c r="W1644" s="199" t="s">
        <v>373</v>
      </c>
      <c r="X1644" s="199">
        <v>7928</v>
      </c>
      <c r="Y1644" s="199">
        <v>7133</v>
      </c>
      <c r="Z1644" s="199">
        <v>6507</v>
      </c>
      <c r="AA1644" s="199">
        <v>5895</v>
      </c>
      <c r="AC1644" s="199" t="s">
        <v>373</v>
      </c>
      <c r="AD1644" s="199">
        <v>2952</v>
      </c>
      <c r="AE1644" s="199">
        <v>3170</v>
      </c>
      <c r="AF1644" s="199">
        <v>3001</v>
      </c>
      <c r="AG1644" s="199">
        <v>2801</v>
      </c>
      <c r="AJ1644" s="199" t="str">
        <f>IF(C1644=X1644,"○","●")</f>
        <v>●</v>
      </c>
      <c r="AK1644" s="199" t="str">
        <f t="shared" ref="AK1644:AM1666" si="690">IF(D1644=Y1644,"○","●")</f>
        <v>●</v>
      </c>
      <c r="AL1644" s="199" t="str">
        <f t="shared" si="690"/>
        <v>●</v>
      </c>
      <c r="AM1644" s="199" t="str">
        <f t="shared" si="690"/>
        <v>●</v>
      </c>
      <c r="AP1644" s="199" t="str">
        <f>IF(L1644=AD1644,"○","●")</f>
        <v>●</v>
      </c>
      <c r="AQ1644" s="199" t="str">
        <f t="shared" ref="AQ1644:AS1666" si="691">IF(M1644=AE1644,"○","●")</f>
        <v>●</v>
      </c>
      <c r="AR1644" s="199" t="str">
        <f t="shared" si="691"/>
        <v>●</v>
      </c>
      <c r="AS1644" s="199" t="str">
        <f t="shared" si="691"/>
        <v>●</v>
      </c>
    </row>
    <row r="1645" spans="2:45" s="100" customFormat="1" ht="14.25" customHeight="1">
      <c r="B1645" s="105" t="s">
        <v>91</v>
      </c>
      <c r="C1645" s="106">
        <v>819</v>
      </c>
      <c r="D1645" s="107">
        <v>669</v>
      </c>
      <c r="E1645" s="107">
        <v>573</v>
      </c>
      <c r="F1645" s="107">
        <v>472</v>
      </c>
      <c r="G1645" s="107">
        <f>IF(COUNTIF(G1649:G1651,"x"),"x",IF(SUM(G1649:G1651)=0,"-",SUM(G1649:G1651)))</f>
        <v>338</v>
      </c>
      <c r="H1645" s="107">
        <f t="shared" si="686"/>
        <v>-134</v>
      </c>
      <c r="I1645" s="108">
        <f t="shared" si="687"/>
        <v>-28.389830508474578</v>
      </c>
      <c r="J1645" s="102"/>
      <c r="K1645" s="109" t="s">
        <v>91</v>
      </c>
      <c r="L1645" s="106">
        <v>386</v>
      </c>
      <c r="M1645" s="107">
        <v>329</v>
      </c>
      <c r="N1645" s="107">
        <v>299</v>
      </c>
      <c r="O1645" s="107">
        <v>210</v>
      </c>
      <c r="P1645" s="107">
        <f>IF(COUNTIF(P1649:P1651,"x"),"x",IF(SUM(P1649:P1651)=0,"-",SUM(P1649:P1651)))</f>
        <v>89</v>
      </c>
      <c r="Q1645" s="107">
        <f t="shared" si="688"/>
        <v>-121</v>
      </c>
      <c r="R1645" s="108">
        <f t="shared" si="689"/>
        <v>-57.619047619047613</v>
      </c>
      <c r="S1645" s="108"/>
      <c r="W1645" s="100" t="s">
        <v>374</v>
      </c>
      <c r="X1645" s="100">
        <v>1132</v>
      </c>
      <c r="Y1645" s="100">
        <v>819</v>
      </c>
      <c r="Z1645" s="100">
        <v>669</v>
      </c>
      <c r="AA1645" s="100">
        <v>573</v>
      </c>
      <c r="AC1645" s="100" t="s">
        <v>374</v>
      </c>
      <c r="AD1645" s="100">
        <v>423</v>
      </c>
      <c r="AE1645" s="100">
        <v>386</v>
      </c>
      <c r="AF1645" s="100">
        <v>329</v>
      </c>
      <c r="AG1645" s="100">
        <v>299</v>
      </c>
      <c r="AJ1645" s="100" t="str">
        <f t="shared" ref="AJ1645:AJ1666" si="692">IF(C1645=X1645,"○","●")</f>
        <v>●</v>
      </c>
      <c r="AK1645" s="100" t="str">
        <f t="shared" si="690"/>
        <v>●</v>
      </c>
      <c r="AL1645" s="100" t="str">
        <f t="shared" si="690"/>
        <v>●</v>
      </c>
      <c r="AM1645" s="100" t="str">
        <f t="shared" si="690"/>
        <v>●</v>
      </c>
      <c r="AP1645" s="100" t="str">
        <f t="shared" ref="AP1645:AP1666" si="693">IF(L1645=AD1645,"○","●")</f>
        <v>●</v>
      </c>
      <c r="AQ1645" s="100" t="str">
        <f t="shared" si="691"/>
        <v>●</v>
      </c>
      <c r="AR1645" s="100" t="str">
        <f t="shared" si="691"/>
        <v>●</v>
      </c>
      <c r="AS1645" s="100" t="str">
        <f>IF(O1645=AG1645,"○","●")</f>
        <v>●</v>
      </c>
    </row>
    <row r="1646" spans="2:45" s="100" customFormat="1" ht="14.25" customHeight="1">
      <c r="B1646" s="105" t="s">
        <v>92</v>
      </c>
      <c r="C1646" s="106">
        <v>4821</v>
      </c>
      <c r="D1646" s="107">
        <v>4116</v>
      </c>
      <c r="E1646" s="107">
        <v>3515</v>
      </c>
      <c r="F1646" s="107">
        <v>2896</v>
      </c>
      <c r="G1646" s="296">
        <f>IF(COUNTIF(G1652:G1661,"x"),"x",IF(SUM(G1652:G1661)=0,"-",SUM(G1652:G1661)))</f>
        <v>1931</v>
      </c>
      <c r="H1646" s="107">
        <f t="shared" si="686"/>
        <v>-965</v>
      </c>
      <c r="I1646" s="108">
        <f t="shared" si="687"/>
        <v>-33.321823204419886</v>
      </c>
      <c r="J1646" s="102"/>
      <c r="K1646" s="109" t="s">
        <v>92</v>
      </c>
      <c r="L1646" s="106">
        <v>2290</v>
      </c>
      <c r="M1646" s="107">
        <v>2045</v>
      </c>
      <c r="N1646" s="107">
        <v>1741</v>
      </c>
      <c r="O1646" s="107">
        <v>1435</v>
      </c>
      <c r="P1646" s="296">
        <f>IF(COUNTIF(P1652:P1661,"x"),"x",IF(SUM(P1652:P1661)=0,"-",SUM(P1652:P1661)))</f>
        <v>884</v>
      </c>
      <c r="Q1646" s="107">
        <f t="shared" si="688"/>
        <v>-551</v>
      </c>
      <c r="R1646" s="108">
        <f t="shared" si="689"/>
        <v>-38.397212543554005</v>
      </c>
      <c r="S1646" s="108"/>
      <c r="W1646" s="100" t="s">
        <v>375</v>
      </c>
      <c r="X1646" s="100">
        <v>5517</v>
      </c>
      <c r="Y1646" s="100">
        <v>4821</v>
      </c>
      <c r="Z1646" s="100">
        <v>4116</v>
      </c>
      <c r="AA1646" s="100">
        <v>3515</v>
      </c>
      <c r="AC1646" s="100" t="s">
        <v>375</v>
      </c>
      <c r="AD1646" s="100">
        <v>2149</v>
      </c>
      <c r="AE1646" s="100">
        <v>2290</v>
      </c>
      <c r="AF1646" s="100">
        <v>2045</v>
      </c>
      <c r="AG1646" s="100">
        <v>1741</v>
      </c>
      <c r="AJ1646" s="100" t="str">
        <f t="shared" si="692"/>
        <v>●</v>
      </c>
      <c r="AK1646" s="100" t="str">
        <f t="shared" si="690"/>
        <v>●</v>
      </c>
      <c r="AL1646" s="100" t="str">
        <f>IF(E1646=Z1646,"○","●")</f>
        <v>●</v>
      </c>
      <c r="AM1646" s="100" t="str">
        <f t="shared" si="690"/>
        <v>●</v>
      </c>
      <c r="AP1646" s="100" t="str">
        <f t="shared" si="693"/>
        <v>●</v>
      </c>
      <c r="AQ1646" s="100" t="str">
        <f t="shared" si="691"/>
        <v>●</v>
      </c>
      <c r="AR1646" s="100" t="str">
        <f t="shared" si="691"/>
        <v>●</v>
      </c>
      <c r="AS1646" s="100" t="str">
        <f t="shared" si="691"/>
        <v>●</v>
      </c>
    </row>
    <row r="1647" spans="2:45" s="100" customFormat="1" ht="14.25" customHeight="1">
      <c r="B1647" s="105" t="s">
        <v>93</v>
      </c>
      <c r="C1647" s="106">
        <v>1493</v>
      </c>
      <c r="D1647" s="107">
        <v>1722</v>
      </c>
      <c r="E1647" s="107">
        <v>1807</v>
      </c>
      <c r="F1647" s="107">
        <v>1855</v>
      </c>
      <c r="G1647" s="107">
        <f>IF(COUNTIF(G1662:G1666,"x"),"x",IF(SUM(G1662,G1666)=0,"-",SUM(G1662:G1666)))</f>
        <v>1798</v>
      </c>
      <c r="H1647" s="107">
        <f t="shared" si="686"/>
        <v>-57</v>
      </c>
      <c r="I1647" s="108">
        <f t="shared" si="687"/>
        <v>-3.0727762803234504</v>
      </c>
      <c r="J1647" s="102"/>
      <c r="K1647" s="109" t="s">
        <v>93</v>
      </c>
      <c r="L1647" s="106">
        <v>494</v>
      </c>
      <c r="M1647" s="107">
        <v>627</v>
      </c>
      <c r="N1647" s="107">
        <v>761</v>
      </c>
      <c r="O1647" s="107">
        <v>840</v>
      </c>
      <c r="P1647" s="107">
        <f>IF(COUNTIF(P1662:P1666,"x"),"x",IF(SUM(P1662,P1666)=0,"-",SUM(P1662:P1666)))</f>
        <v>852</v>
      </c>
      <c r="Q1647" s="107">
        <f t="shared" si="688"/>
        <v>12</v>
      </c>
      <c r="R1647" s="108">
        <f t="shared" si="689"/>
        <v>1.4285714285714286</v>
      </c>
      <c r="S1647" s="108"/>
      <c r="W1647" s="100" t="s">
        <v>376</v>
      </c>
      <c r="X1647" s="100">
        <v>1279</v>
      </c>
      <c r="Y1647" s="100">
        <v>1493</v>
      </c>
      <c r="Z1647" s="100">
        <v>1722</v>
      </c>
      <c r="AA1647" s="100">
        <v>1807</v>
      </c>
      <c r="AC1647" s="100" t="s">
        <v>376</v>
      </c>
      <c r="AD1647" s="100">
        <v>380</v>
      </c>
      <c r="AE1647" s="100">
        <v>494</v>
      </c>
      <c r="AF1647" s="100">
        <v>627</v>
      </c>
      <c r="AG1647" s="100">
        <v>761</v>
      </c>
      <c r="AJ1647" s="100" t="str">
        <f t="shared" si="692"/>
        <v>●</v>
      </c>
      <c r="AK1647" s="100" t="str">
        <f t="shared" si="690"/>
        <v>●</v>
      </c>
      <c r="AL1647" s="100" t="str">
        <f t="shared" si="690"/>
        <v>●</v>
      </c>
      <c r="AM1647" s="100" t="str">
        <f t="shared" si="690"/>
        <v>●</v>
      </c>
      <c r="AP1647" s="100" t="str">
        <f t="shared" si="693"/>
        <v>●</v>
      </c>
      <c r="AQ1647" s="100" t="str">
        <f t="shared" si="691"/>
        <v>●</v>
      </c>
      <c r="AR1647" s="100" t="str">
        <f t="shared" si="691"/>
        <v>●</v>
      </c>
      <c r="AS1647" s="100" t="str">
        <f t="shared" si="691"/>
        <v>●</v>
      </c>
    </row>
    <row r="1648" spans="2:45" s="100" customFormat="1" ht="14.25" customHeight="1">
      <c r="B1648" s="102"/>
      <c r="C1648" s="106"/>
      <c r="D1648" s="112"/>
      <c r="E1648" s="112"/>
      <c r="F1648" s="112"/>
      <c r="G1648" s="112"/>
      <c r="H1648" s="112"/>
      <c r="I1648" s="113"/>
      <c r="J1648" s="102"/>
      <c r="K1648" s="114"/>
      <c r="L1648" s="106"/>
      <c r="M1648" s="112"/>
      <c r="N1648" s="112"/>
      <c r="O1648" s="112"/>
      <c r="P1648" s="112"/>
      <c r="Q1648" s="112"/>
      <c r="R1648" s="113"/>
      <c r="S1648" s="113"/>
      <c r="AJ1648" s="100" t="str">
        <f t="shared" si="692"/>
        <v>○</v>
      </c>
      <c r="AK1648" s="100" t="str">
        <f t="shared" si="690"/>
        <v>○</v>
      </c>
      <c r="AL1648" s="100" t="str">
        <f t="shared" si="690"/>
        <v>○</v>
      </c>
      <c r="AM1648" s="100" t="str">
        <f t="shared" si="690"/>
        <v>○</v>
      </c>
      <c r="AP1648" s="100" t="str">
        <f t="shared" si="693"/>
        <v>○</v>
      </c>
      <c r="AQ1648" s="100" t="str">
        <f t="shared" si="691"/>
        <v>○</v>
      </c>
      <c r="AR1648" s="100" t="str">
        <f t="shared" si="691"/>
        <v>○</v>
      </c>
      <c r="AS1648" s="100" t="str">
        <f t="shared" si="691"/>
        <v>○</v>
      </c>
    </row>
    <row r="1649" spans="2:45" s="100" customFormat="1" ht="14.25" customHeight="1">
      <c r="B1649" s="102" t="s">
        <v>94</v>
      </c>
      <c r="C1649" s="106">
        <v>209</v>
      </c>
      <c r="D1649" s="107">
        <v>194</v>
      </c>
      <c r="E1649" s="107">
        <v>201</v>
      </c>
      <c r="F1649" s="107">
        <v>155</v>
      </c>
      <c r="G1649" s="107">
        <f t="shared" ref="G1649:G1667" si="694">IF(COUNTIF(G1679:G1709,"x"),"x",IF(SUM(G1679,G1709)=0,"-",SUM(G1679,G1709)))</f>
        <v>88</v>
      </c>
      <c r="H1649" s="107">
        <f>IF(G1649="x","x",IF(AND(G1649="-",F1649="-"),"-",IF(AND(G1649="-",F1649&gt;0),F1649*-1,IF(AND(G1649&gt;0,F1649="-"),G1649,G1649-F1649))))</f>
        <v>-67</v>
      </c>
      <c r="I1649" s="108">
        <f>IF(H1649="x","x",IF(H1649="-","-",IF(AND(F1649="-",G1649&gt;0),"皆増",IF(AND(F1649&gt;0,G1649="-"),"皆減",H1649/F1649*100))))</f>
        <v>-43.225806451612904</v>
      </c>
      <c r="J1649" s="102"/>
      <c r="K1649" s="114" t="s">
        <v>94</v>
      </c>
      <c r="L1649" s="106">
        <v>118</v>
      </c>
      <c r="M1649" s="107">
        <v>106</v>
      </c>
      <c r="N1649" s="107">
        <v>70</v>
      </c>
      <c r="O1649" s="107">
        <v>40</v>
      </c>
      <c r="P1649" s="107">
        <f t="shared" ref="P1649:P1667" si="695">IF(COUNTIF(P1679:P1709,"x"),"x",IF(SUM(P1679,P1709)=0,"-",SUM(P1679,P1709)))</f>
        <v>20</v>
      </c>
      <c r="Q1649" s="107">
        <f>IF(P1649="x","x",IF(AND(P1649="-",O1649="-"),"-",IF(AND(P1649="-",O1649&gt;0),O1649*-1,IF(AND(P1649&gt;0,O1649="-"),P1649,P1649-O1649))))</f>
        <v>-20</v>
      </c>
      <c r="R1649" s="108">
        <f>IF(Q1649="x","x",IF(Q1649="-","-",IF(AND(O1649="-",P1649&gt;0),"皆増",IF(AND(O1649&gt;0,P1649="-"),"皆減",Q1649/O1649*100))))</f>
        <v>-50</v>
      </c>
      <c r="S1649" s="108"/>
      <c r="W1649" s="100" t="s">
        <v>377</v>
      </c>
      <c r="X1649" s="100">
        <v>274</v>
      </c>
      <c r="Y1649" s="100">
        <v>209</v>
      </c>
      <c r="Z1649" s="100">
        <v>194</v>
      </c>
      <c r="AA1649" s="100">
        <v>201</v>
      </c>
      <c r="AC1649" s="100" t="s">
        <v>377</v>
      </c>
      <c r="AD1649" s="100">
        <v>66</v>
      </c>
      <c r="AE1649" s="100">
        <v>118</v>
      </c>
      <c r="AF1649" s="100">
        <v>106</v>
      </c>
      <c r="AG1649" s="100">
        <v>70</v>
      </c>
      <c r="AJ1649" s="100" t="str">
        <f t="shared" si="692"/>
        <v>●</v>
      </c>
      <c r="AK1649" s="100" t="str">
        <f t="shared" si="690"/>
        <v>●</v>
      </c>
      <c r="AL1649" s="100" t="str">
        <f t="shared" si="690"/>
        <v>●</v>
      </c>
      <c r="AM1649" s="100" t="str">
        <f t="shared" si="690"/>
        <v>●</v>
      </c>
      <c r="AP1649" s="100" t="str">
        <f t="shared" si="693"/>
        <v>●</v>
      </c>
      <c r="AQ1649" s="100" t="str">
        <f t="shared" si="691"/>
        <v>●</v>
      </c>
      <c r="AR1649" s="100" t="str">
        <f t="shared" si="691"/>
        <v>●</v>
      </c>
      <c r="AS1649" s="100" t="str">
        <f t="shared" si="691"/>
        <v>●</v>
      </c>
    </row>
    <row r="1650" spans="2:45" s="100" customFormat="1" ht="14.25" customHeight="1">
      <c r="B1650" s="102" t="s">
        <v>95</v>
      </c>
      <c r="C1650" s="106">
        <v>269</v>
      </c>
      <c r="D1650" s="107">
        <v>225</v>
      </c>
      <c r="E1650" s="107">
        <v>166</v>
      </c>
      <c r="F1650" s="107">
        <v>161</v>
      </c>
      <c r="G1650" s="107">
        <f t="shared" si="694"/>
        <v>116</v>
      </c>
      <c r="H1650" s="107">
        <f t="shared" ref="H1650:H1666" si="696">IF(G1650="x","x",IF(AND(G1650="-",F1650="-"),"-",IF(AND(G1650="-",F1650&gt;0),F1650*-1,IF(AND(G1650&gt;0,F1650="-"),G1650,G1650-F1650))))</f>
        <v>-45</v>
      </c>
      <c r="I1650" s="108">
        <f t="shared" ref="I1650:I1666" si="697">IF(H1650="x","x",IF(H1650="-","-",IF(AND(F1650="-",G1650&gt;0),"皆増",IF(AND(F1650&gt;0,G1650="-"),"皆減",H1650/F1650*100))))</f>
        <v>-27.950310559006208</v>
      </c>
      <c r="J1650" s="102"/>
      <c r="K1650" s="114" t="s">
        <v>95</v>
      </c>
      <c r="L1650" s="106">
        <v>99</v>
      </c>
      <c r="M1650" s="107">
        <v>118</v>
      </c>
      <c r="N1650" s="107">
        <v>110</v>
      </c>
      <c r="O1650" s="107">
        <v>62</v>
      </c>
      <c r="P1650" s="107">
        <f t="shared" si="695"/>
        <v>30</v>
      </c>
      <c r="Q1650" s="107">
        <f t="shared" ref="Q1650:Q1666" si="698">IF(P1650="x","x",IF(AND(P1650="-",O1650="-"),"-",IF(AND(P1650="-",O1650&gt;0),O1650*-1,IF(AND(P1650&gt;0,O1650="-"),P1650,P1650-O1650))))</f>
        <v>-32</v>
      </c>
      <c r="R1650" s="108">
        <f t="shared" ref="R1650:R1666" si="699">IF(Q1650="x","x",IF(Q1650="-","-",IF(AND(O1650="-",P1650&gt;0),"皆増",IF(AND(O1650&gt;0,P1650="-"),"皆減",Q1650/O1650*100))))</f>
        <v>-51.612903225806448</v>
      </c>
      <c r="S1650" s="108"/>
      <c r="W1650" s="100" t="s">
        <v>356</v>
      </c>
      <c r="X1650" s="100">
        <v>369</v>
      </c>
      <c r="Y1650" s="100">
        <v>269</v>
      </c>
      <c r="Z1650" s="100">
        <v>225</v>
      </c>
      <c r="AA1650" s="100">
        <v>166</v>
      </c>
      <c r="AC1650" s="100" t="s">
        <v>356</v>
      </c>
      <c r="AD1650" s="100">
        <v>132</v>
      </c>
      <c r="AE1650" s="100">
        <v>99</v>
      </c>
      <c r="AF1650" s="100">
        <v>118</v>
      </c>
      <c r="AG1650" s="100">
        <v>110</v>
      </c>
      <c r="AJ1650" s="100" t="str">
        <f t="shared" si="692"/>
        <v>●</v>
      </c>
      <c r="AK1650" s="100" t="str">
        <f t="shared" si="690"/>
        <v>●</v>
      </c>
      <c r="AL1650" s="100" t="str">
        <f t="shared" si="690"/>
        <v>●</v>
      </c>
      <c r="AM1650" s="100" t="str">
        <f t="shared" si="690"/>
        <v>●</v>
      </c>
      <c r="AP1650" s="100" t="str">
        <f t="shared" si="693"/>
        <v>●</v>
      </c>
      <c r="AQ1650" s="100" t="str">
        <f t="shared" si="691"/>
        <v>●</v>
      </c>
      <c r="AR1650" s="100" t="str">
        <f t="shared" si="691"/>
        <v>●</v>
      </c>
      <c r="AS1650" s="100" t="str">
        <f t="shared" si="691"/>
        <v>●</v>
      </c>
    </row>
    <row r="1651" spans="2:45" s="100" customFormat="1" ht="14.25" customHeight="1">
      <c r="B1651" s="102" t="s">
        <v>96</v>
      </c>
      <c r="C1651" s="106">
        <v>341</v>
      </c>
      <c r="D1651" s="107">
        <v>250</v>
      </c>
      <c r="E1651" s="107">
        <v>206</v>
      </c>
      <c r="F1651" s="107">
        <v>156</v>
      </c>
      <c r="G1651" s="107">
        <f t="shared" si="694"/>
        <v>134</v>
      </c>
      <c r="H1651" s="107">
        <f t="shared" si="696"/>
        <v>-22</v>
      </c>
      <c r="I1651" s="108">
        <f t="shared" si="697"/>
        <v>-14.102564102564102</v>
      </c>
      <c r="J1651" s="102"/>
      <c r="K1651" s="114" t="s">
        <v>96</v>
      </c>
      <c r="L1651" s="106">
        <v>169</v>
      </c>
      <c r="M1651" s="107">
        <v>105</v>
      </c>
      <c r="N1651" s="107">
        <v>119</v>
      </c>
      <c r="O1651" s="107">
        <v>108</v>
      </c>
      <c r="P1651" s="107">
        <f t="shared" si="695"/>
        <v>39</v>
      </c>
      <c r="Q1651" s="107">
        <f t="shared" si="698"/>
        <v>-69</v>
      </c>
      <c r="R1651" s="108">
        <f t="shared" si="699"/>
        <v>-63.888888888888886</v>
      </c>
      <c r="S1651" s="108"/>
      <c r="W1651" s="100" t="s">
        <v>357</v>
      </c>
      <c r="X1651" s="100">
        <v>489</v>
      </c>
      <c r="Y1651" s="100">
        <v>341</v>
      </c>
      <c r="Z1651" s="100">
        <v>250</v>
      </c>
      <c r="AA1651" s="100">
        <v>206</v>
      </c>
      <c r="AC1651" s="100" t="s">
        <v>357</v>
      </c>
      <c r="AD1651" s="100">
        <v>225</v>
      </c>
      <c r="AE1651" s="100">
        <v>169</v>
      </c>
      <c r="AF1651" s="100">
        <v>105</v>
      </c>
      <c r="AG1651" s="100">
        <v>119</v>
      </c>
      <c r="AJ1651" s="100" t="str">
        <f t="shared" si="692"/>
        <v>●</v>
      </c>
      <c r="AK1651" s="100" t="str">
        <f t="shared" si="690"/>
        <v>●</v>
      </c>
      <c r="AL1651" s="100" t="str">
        <f t="shared" si="690"/>
        <v>●</v>
      </c>
      <c r="AM1651" s="100" t="str">
        <f t="shared" si="690"/>
        <v>●</v>
      </c>
      <c r="AP1651" s="100" t="str">
        <f t="shared" si="693"/>
        <v>●</v>
      </c>
      <c r="AQ1651" s="100" t="str">
        <f t="shared" si="691"/>
        <v>●</v>
      </c>
      <c r="AR1651" s="100" t="str">
        <f t="shared" si="691"/>
        <v>●</v>
      </c>
      <c r="AS1651" s="100" t="str">
        <f t="shared" si="691"/>
        <v>●</v>
      </c>
    </row>
    <row r="1652" spans="2:45" s="100" customFormat="1" ht="14.25" customHeight="1">
      <c r="B1652" s="102" t="s">
        <v>97</v>
      </c>
      <c r="C1652" s="106">
        <v>504</v>
      </c>
      <c r="D1652" s="107">
        <v>294</v>
      </c>
      <c r="E1652" s="107">
        <v>236</v>
      </c>
      <c r="F1652" s="107">
        <v>186</v>
      </c>
      <c r="G1652" s="107">
        <f t="shared" si="694"/>
        <v>127</v>
      </c>
      <c r="H1652" s="107">
        <f t="shared" si="696"/>
        <v>-59</v>
      </c>
      <c r="I1652" s="108">
        <f t="shared" si="697"/>
        <v>-31.72043010752688</v>
      </c>
      <c r="J1652" s="102"/>
      <c r="K1652" s="114" t="s">
        <v>97</v>
      </c>
      <c r="L1652" s="106">
        <v>234</v>
      </c>
      <c r="M1652" s="107">
        <v>176</v>
      </c>
      <c r="N1652" s="107">
        <v>101</v>
      </c>
      <c r="O1652" s="107">
        <v>107</v>
      </c>
      <c r="P1652" s="107">
        <f t="shared" si="695"/>
        <v>56</v>
      </c>
      <c r="Q1652" s="107">
        <f t="shared" si="698"/>
        <v>-51</v>
      </c>
      <c r="R1652" s="108">
        <f t="shared" si="699"/>
        <v>-47.663551401869157</v>
      </c>
      <c r="S1652" s="108"/>
      <c r="W1652" s="100" t="s">
        <v>358</v>
      </c>
      <c r="X1652" s="100">
        <v>630</v>
      </c>
      <c r="Y1652" s="100">
        <v>504</v>
      </c>
      <c r="Z1652" s="100">
        <v>294</v>
      </c>
      <c r="AA1652" s="100">
        <v>236</v>
      </c>
      <c r="AC1652" s="100" t="s">
        <v>358</v>
      </c>
      <c r="AD1652" s="100">
        <v>244</v>
      </c>
      <c r="AE1652" s="100">
        <v>234</v>
      </c>
      <c r="AF1652" s="100">
        <v>176</v>
      </c>
      <c r="AG1652" s="100">
        <v>101</v>
      </c>
      <c r="AJ1652" s="100" t="str">
        <f t="shared" si="692"/>
        <v>●</v>
      </c>
      <c r="AK1652" s="100" t="str">
        <f t="shared" si="690"/>
        <v>●</v>
      </c>
      <c r="AL1652" s="100" t="str">
        <f t="shared" si="690"/>
        <v>●</v>
      </c>
      <c r="AM1652" s="100" t="str">
        <f t="shared" si="690"/>
        <v>●</v>
      </c>
      <c r="AP1652" s="100" t="str">
        <f t="shared" si="693"/>
        <v>●</v>
      </c>
      <c r="AQ1652" s="100" t="str">
        <f t="shared" si="691"/>
        <v>●</v>
      </c>
      <c r="AR1652" s="100" t="str">
        <f t="shared" si="691"/>
        <v>●</v>
      </c>
      <c r="AS1652" s="100" t="str">
        <f t="shared" si="691"/>
        <v>●</v>
      </c>
    </row>
    <row r="1653" spans="2:45" s="100" customFormat="1" ht="14.25" customHeight="1">
      <c r="B1653" s="102" t="s">
        <v>98</v>
      </c>
      <c r="C1653" s="106">
        <v>457</v>
      </c>
      <c r="D1653" s="107">
        <v>319</v>
      </c>
      <c r="E1653" s="107">
        <v>227</v>
      </c>
      <c r="F1653" s="107">
        <v>151</v>
      </c>
      <c r="G1653" s="107">
        <f t="shared" si="694"/>
        <v>112</v>
      </c>
      <c r="H1653" s="107">
        <f t="shared" si="696"/>
        <v>-39</v>
      </c>
      <c r="I1653" s="108">
        <f t="shared" si="697"/>
        <v>-25.827814569536422</v>
      </c>
      <c r="J1653" s="102"/>
      <c r="K1653" s="114" t="s">
        <v>98</v>
      </c>
      <c r="L1653" s="106">
        <v>199</v>
      </c>
      <c r="M1653" s="107">
        <v>162</v>
      </c>
      <c r="N1653" s="107">
        <v>119</v>
      </c>
      <c r="O1653" s="107">
        <v>65</v>
      </c>
      <c r="P1653" s="107">
        <f t="shared" si="695"/>
        <v>69</v>
      </c>
      <c r="Q1653" s="107">
        <f t="shared" si="698"/>
        <v>4</v>
      </c>
      <c r="R1653" s="108">
        <f t="shared" si="699"/>
        <v>6.1538461538461542</v>
      </c>
      <c r="S1653" s="108"/>
      <c r="W1653" s="100" t="s">
        <v>359</v>
      </c>
      <c r="X1653" s="100">
        <v>519</v>
      </c>
      <c r="Y1653" s="100">
        <v>457</v>
      </c>
      <c r="Z1653" s="100">
        <v>319</v>
      </c>
      <c r="AA1653" s="100">
        <v>227</v>
      </c>
      <c r="AC1653" s="100" t="s">
        <v>359</v>
      </c>
      <c r="AD1653" s="100">
        <v>184</v>
      </c>
      <c r="AE1653" s="100">
        <v>199</v>
      </c>
      <c r="AF1653" s="100">
        <v>162</v>
      </c>
      <c r="AG1653" s="100">
        <v>119</v>
      </c>
      <c r="AJ1653" s="100" t="str">
        <f t="shared" si="692"/>
        <v>●</v>
      </c>
      <c r="AK1653" s="100" t="str">
        <f t="shared" si="690"/>
        <v>●</v>
      </c>
      <c r="AL1653" s="100" t="str">
        <f t="shared" si="690"/>
        <v>●</v>
      </c>
      <c r="AM1653" s="100" t="str">
        <f t="shared" si="690"/>
        <v>●</v>
      </c>
      <c r="AP1653" s="100" t="str">
        <f t="shared" si="693"/>
        <v>●</v>
      </c>
      <c r="AQ1653" s="100" t="str">
        <f t="shared" si="691"/>
        <v>●</v>
      </c>
      <c r="AR1653" s="100" t="str">
        <f t="shared" si="691"/>
        <v>●</v>
      </c>
      <c r="AS1653" s="100" t="str">
        <f t="shared" si="691"/>
        <v>●</v>
      </c>
    </row>
    <row r="1654" spans="2:45" s="100" customFormat="1" ht="14.25" customHeight="1">
      <c r="B1654" s="102" t="s">
        <v>99</v>
      </c>
      <c r="C1654" s="106">
        <v>401</v>
      </c>
      <c r="D1654" s="107">
        <v>448</v>
      </c>
      <c r="E1654" s="107">
        <v>294</v>
      </c>
      <c r="F1654" s="107">
        <v>202</v>
      </c>
      <c r="G1654" s="107">
        <f t="shared" si="694"/>
        <v>107</v>
      </c>
      <c r="H1654" s="107">
        <f t="shared" si="696"/>
        <v>-95</v>
      </c>
      <c r="I1654" s="108">
        <f t="shared" si="697"/>
        <v>-47.029702970297024</v>
      </c>
      <c r="J1654" s="102"/>
      <c r="K1654" s="114" t="s">
        <v>99</v>
      </c>
      <c r="L1654" s="106">
        <v>189</v>
      </c>
      <c r="M1654" s="107">
        <v>167</v>
      </c>
      <c r="N1654" s="107">
        <v>134</v>
      </c>
      <c r="O1654" s="107">
        <v>79</v>
      </c>
      <c r="P1654" s="107">
        <f t="shared" si="695"/>
        <v>52</v>
      </c>
      <c r="Q1654" s="107">
        <f t="shared" si="698"/>
        <v>-27</v>
      </c>
      <c r="R1654" s="108">
        <f t="shared" si="699"/>
        <v>-34.177215189873415</v>
      </c>
      <c r="S1654" s="108"/>
      <c r="W1654" s="100" t="s">
        <v>360</v>
      </c>
      <c r="X1654" s="100">
        <v>399</v>
      </c>
      <c r="Y1654" s="100">
        <v>401</v>
      </c>
      <c r="Z1654" s="100">
        <v>448</v>
      </c>
      <c r="AA1654" s="100">
        <v>294</v>
      </c>
      <c r="AC1654" s="100" t="s">
        <v>360</v>
      </c>
      <c r="AD1654" s="100">
        <v>138</v>
      </c>
      <c r="AE1654" s="100">
        <v>189</v>
      </c>
      <c r="AF1654" s="100">
        <v>167</v>
      </c>
      <c r="AG1654" s="100">
        <v>134</v>
      </c>
      <c r="AJ1654" s="100" t="str">
        <f t="shared" si="692"/>
        <v>●</v>
      </c>
      <c r="AK1654" s="100" t="str">
        <f t="shared" si="690"/>
        <v>●</v>
      </c>
      <c r="AL1654" s="100" t="str">
        <f t="shared" si="690"/>
        <v>●</v>
      </c>
      <c r="AM1654" s="100" t="str">
        <f t="shared" si="690"/>
        <v>●</v>
      </c>
      <c r="AP1654" s="100" t="str">
        <f t="shared" si="693"/>
        <v>●</v>
      </c>
      <c r="AQ1654" s="100" t="str">
        <f t="shared" si="691"/>
        <v>●</v>
      </c>
      <c r="AR1654" s="100" t="str">
        <f t="shared" si="691"/>
        <v>●</v>
      </c>
      <c r="AS1654" s="100" t="str">
        <f t="shared" si="691"/>
        <v>●</v>
      </c>
    </row>
    <row r="1655" spans="2:45" s="100" customFormat="1" ht="14.25" customHeight="1">
      <c r="B1655" s="102" t="s">
        <v>100</v>
      </c>
      <c r="C1655" s="106">
        <v>325</v>
      </c>
      <c r="D1655" s="107">
        <v>356</v>
      </c>
      <c r="E1655" s="107">
        <v>388</v>
      </c>
      <c r="F1655" s="107">
        <v>273</v>
      </c>
      <c r="G1655" s="107">
        <f t="shared" si="694"/>
        <v>131</v>
      </c>
      <c r="H1655" s="107">
        <f t="shared" si="696"/>
        <v>-142</v>
      </c>
      <c r="I1655" s="108">
        <f t="shared" si="697"/>
        <v>-52.014652014652022</v>
      </c>
      <c r="J1655" s="102"/>
      <c r="K1655" s="114" t="s">
        <v>100</v>
      </c>
      <c r="L1655" s="106">
        <v>159</v>
      </c>
      <c r="M1655" s="107">
        <v>172</v>
      </c>
      <c r="N1655" s="107">
        <v>129</v>
      </c>
      <c r="O1655" s="107">
        <v>117</v>
      </c>
      <c r="P1655" s="107">
        <f t="shared" si="695"/>
        <v>38</v>
      </c>
      <c r="Q1655" s="107">
        <f t="shared" si="698"/>
        <v>-79</v>
      </c>
      <c r="R1655" s="108">
        <f t="shared" si="699"/>
        <v>-67.521367521367523</v>
      </c>
      <c r="S1655" s="108"/>
      <c r="W1655" s="100" t="s">
        <v>361</v>
      </c>
      <c r="X1655" s="100">
        <v>356</v>
      </c>
      <c r="Y1655" s="100">
        <v>325</v>
      </c>
      <c r="Z1655" s="100">
        <v>356</v>
      </c>
      <c r="AA1655" s="100">
        <v>388</v>
      </c>
      <c r="AC1655" s="100" t="s">
        <v>361</v>
      </c>
      <c r="AD1655" s="100">
        <v>119</v>
      </c>
      <c r="AE1655" s="100">
        <v>159</v>
      </c>
      <c r="AF1655" s="100">
        <v>172</v>
      </c>
      <c r="AG1655" s="100">
        <v>129</v>
      </c>
      <c r="AJ1655" s="100" t="str">
        <f t="shared" si="692"/>
        <v>●</v>
      </c>
      <c r="AK1655" s="100" t="str">
        <f t="shared" si="690"/>
        <v>●</v>
      </c>
      <c r="AL1655" s="100" t="str">
        <f t="shared" si="690"/>
        <v>●</v>
      </c>
      <c r="AM1655" s="100" t="str">
        <f t="shared" si="690"/>
        <v>●</v>
      </c>
      <c r="AP1655" s="100" t="str">
        <f t="shared" si="693"/>
        <v>●</v>
      </c>
      <c r="AQ1655" s="100" t="str">
        <f t="shared" si="691"/>
        <v>●</v>
      </c>
      <c r="AR1655" s="100" t="str">
        <f t="shared" si="691"/>
        <v>●</v>
      </c>
      <c r="AS1655" s="100" t="str">
        <f t="shared" si="691"/>
        <v>●</v>
      </c>
    </row>
    <row r="1656" spans="2:45" s="100" customFormat="1" ht="14.25" customHeight="1">
      <c r="B1656" s="102" t="s">
        <v>118</v>
      </c>
      <c r="C1656" s="106">
        <v>328</v>
      </c>
      <c r="D1656" s="107">
        <v>319</v>
      </c>
      <c r="E1656" s="107">
        <v>311</v>
      </c>
      <c r="F1656" s="107">
        <v>333</v>
      </c>
      <c r="G1656" s="107">
        <f t="shared" si="694"/>
        <v>157</v>
      </c>
      <c r="H1656" s="107">
        <f t="shared" si="696"/>
        <v>-176</v>
      </c>
      <c r="I1656" s="108">
        <f t="shared" si="697"/>
        <v>-52.852852852852848</v>
      </c>
      <c r="J1656" s="102"/>
      <c r="K1656" s="114" t="s">
        <v>118</v>
      </c>
      <c r="L1656" s="106">
        <v>146</v>
      </c>
      <c r="M1656" s="107">
        <v>148</v>
      </c>
      <c r="N1656" s="107">
        <v>168</v>
      </c>
      <c r="O1656" s="107">
        <v>135</v>
      </c>
      <c r="P1656" s="107">
        <f t="shared" si="695"/>
        <v>46</v>
      </c>
      <c r="Q1656" s="107">
        <f t="shared" si="698"/>
        <v>-89</v>
      </c>
      <c r="R1656" s="108">
        <f t="shared" si="699"/>
        <v>-65.925925925925924</v>
      </c>
      <c r="S1656" s="108"/>
      <c r="W1656" s="100" t="s">
        <v>362</v>
      </c>
      <c r="X1656" s="100">
        <v>486</v>
      </c>
      <c r="Y1656" s="100">
        <v>328</v>
      </c>
      <c r="Z1656" s="100">
        <v>319</v>
      </c>
      <c r="AA1656" s="100">
        <v>311</v>
      </c>
      <c r="AC1656" s="100" t="s">
        <v>362</v>
      </c>
      <c r="AD1656" s="100">
        <v>206</v>
      </c>
      <c r="AE1656" s="100">
        <v>146</v>
      </c>
      <c r="AF1656" s="100">
        <v>148</v>
      </c>
      <c r="AG1656" s="100">
        <v>168</v>
      </c>
      <c r="AJ1656" s="100" t="str">
        <f t="shared" si="692"/>
        <v>●</v>
      </c>
      <c r="AK1656" s="100" t="str">
        <f t="shared" si="690"/>
        <v>●</v>
      </c>
      <c r="AL1656" s="100" t="str">
        <f t="shared" si="690"/>
        <v>●</v>
      </c>
      <c r="AM1656" s="100" t="str">
        <f t="shared" si="690"/>
        <v>●</v>
      </c>
      <c r="AP1656" s="100" t="str">
        <f t="shared" si="693"/>
        <v>●</v>
      </c>
      <c r="AQ1656" s="100" t="str">
        <f t="shared" si="691"/>
        <v>●</v>
      </c>
      <c r="AR1656" s="100" t="str">
        <f t="shared" si="691"/>
        <v>●</v>
      </c>
      <c r="AS1656" s="100" t="str">
        <f t="shared" si="691"/>
        <v>●</v>
      </c>
    </row>
    <row r="1657" spans="2:45" s="100" customFormat="1" ht="14.25" customHeight="1">
      <c r="B1657" s="102" t="s">
        <v>101</v>
      </c>
      <c r="C1657" s="106">
        <v>454</v>
      </c>
      <c r="D1657" s="107">
        <v>291</v>
      </c>
      <c r="E1657" s="107">
        <v>309</v>
      </c>
      <c r="F1657" s="107">
        <v>285</v>
      </c>
      <c r="G1657" s="107">
        <f t="shared" si="694"/>
        <v>219</v>
      </c>
      <c r="H1657" s="107">
        <f t="shared" si="696"/>
        <v>-66</v>
      </c>
      <c r="I1657" s="108">
        <f t="shared" si="697"/>
        <v>-23.157894736842106</v>
      </c>
      <c r="J1657" s="102"/>
      <c r="K1657" s="114" t="s">
        <v>101</v>
      </c>
      <c r="L1657" s="106">
        <v>244</v>
      </c>
      <c r="M1657" s="107">
        <v>143</v>
      </c>
      <c r="N1657" s="107">
        <v>144</v>
      </c>
      <c r="O1657" s="107">
        <v>149</v>
      </c>
      <c r="P1657" s="107">
        <f t="shared" si="695"/>
        <v>101</v>
      </c>
      <c r="Q1657" s="107">
        <f t="shared" si="698"/>
        <v>-48</v>
      </c>
      <c r="R1657" s="108">
        <f t="shared" si="699"/>
        <v>-32.214765100671137</v>
      </c>
      <c r="S1657" s="108"/>
      <c r="W1657" s="100" t="s">
        <v>363</v>
      </c>
      <c r="X1657" s="100">
        <v>668</v>
      </c>
      <c r="Y1657" s="100">
        <v>454</v>
      </c>
      <c r="Z1657" s="100">
        <v>291</v>
      </c>
      <c r="AA1657" s="100">
        <v>309</v>
      </c>
      <c r="AC1657" s="100" t="s">
        <v>363</v>
      </c>
      <c r="AD1657" s="100">
        <v>268</v>
      </c>
      <c r="AE1657" s="100">
        <v>244</v>
      </c>
      <c r="AF1657" s="100">
        <v>143</v>
      </c>
      <c r="AG1657" s="100">
        <v>144</v>
      </c>
      <c r="AJ1657" s="100" t="str">
        <f t="shared" si="692"/>
        <v>●</v>
      </c>
      <c r="AK1657" s="100" t="str">
        <f t="shared" si="690"/>
        <v>●</v>
      </c>
      <c r="AL1657" s="100" t="str">
        <f>IF(E1657=Z1657,"○","●")</f>
        <v>●</v>
      </c>
      <c r="AM1657" s="100" t="str">
        <f t="shared" si="690"/>
        <v>●</v>
      </c>
      <c r="AP1657" s="100" t="str">
        <f t="shared" si="693"/>
        <v>●</v>
      </c>
      <c r="AQ1657" s="100" t="str">
        <f t="shared" si="691"/>
        <v>●</v>
      </c>
      <c r="AR1657" s="100" t="str">
        <f t="shared" si="691"/>
        <v>●</v>
      </c>
      <c r="AS1657" s="100" t="str">
        <f t="shared" si="691"/>
        <v>●</v>
      </c>
    </row>
    <row r="1658" spans="2:45" s="100" customFormat="1" ht="14.25" customHeight="1">
      <c r="B1658" s="102" t="s">
        <v>102</v>
      </c>
      <c r="C1658" s="106">
        <v>613</v>
      </c>
      <c r="D1658" s="107">
        <v>419</v>
      </c>
      <c r="E1658" s="107">
        <v>272</v>
      </c>
      <c r="F1658" s="107">
        <v>283</v>
      </c>
      <c r="G1658" s="107">
        <f t="shared" si="694"/>
        <v>284</v>
      </c>
      <c r="H1658" s="107">
        <f t="shared" si="696"/>
        <v>1</v>
      </c>
      <c r="I1658" s="108">
        <f t="shared" si="697"/>
        <v>0.35335689045936397</v>
      </c>
      <c r="J1658" s="102"/>
      <c r="K1658" s="114" t="s">
        <v>102</v>
      </c>
      <c r="L1658" s="106">
        <v>301</v>
      </c>
      <c r="M1658" s="107">
        <v>243</v>
      </c>
      <c r="N1658" s="107">
        <v>143</v>
      </c>
      <c r="O1658" s="107">
        <v>131</v>
      </c>
      <c r="P1658" s="107">
        <f t="shared" si="695"/>
        <v>136</v>
      </c>
      <c r="Q1658" s="107">
        <f t="shared" si="698"/>
        <v>5</v>
      </c>
      <c r="R1658" s="108">
        <f t="shared" si="699"/>
        <v>3.8167938931297711</v>
      </c>
      <c r="S1658" s="108"/>
      <c r="W1658" s="100" t="s">
        <v>364</v>
      </c>
      <c r="X1658" s="100">
        <v>617</v>
      </c>
      <c r="Y1658" s="100">
        <v>613</v>
      </c>
      <c r="Z1658" s="100">
        <v>419</v>
      </c>
      <c r="AA1658" s="100">
        <v>272</v>
      </c>
      <c r="AC1658" s="100" t="s">
        <v>364</v>
      </c>
      <c r="AD1658" s="100">
        <v>274</v>
      </c>
      <c r="AE1658" s="100">
        <v>301</v>
      </c>
      <c r="AF1658" s="100">
        <v>243</v>
      </c>
      <c r="AG1658" s="100">
        <v>143</v>
      </c>
      <c r="AJ1658" s="100" t="str">
        <f t="shared" si="692"/>
        <v>●</v>
      </c>
      <c r="AK1658" s="100" t="str">
        <f t="shared" si="690"/>
        <v>●</v>
      </c>
      <c r="AL1658" s="100" t="str">
        <f t="shared" si="690"/>
        <v>●</v>
      </c>
      <c r="AM1658" s="100" t="str">
        <f t="shared" si="690"/>
        <v>●</v>
      </c>
      <c r="AP1658" s="100" t="str">
        <f t="shared" si="693"/>
        <v>●</v>
      </c>
      <c r="AQ1658" s="100" t="str">
        <f t="shared" si="691"/>
        <v>●</v>
      </c>
      <c r="AR1658" s="100" t="str">
        <f t="shared" si="691"/>
        <v>●</v>
      </c>
      <c r="AS1658" s="100" t="str">
        <f t="shared" si="691"/>
        <v>●</v>
      </c>
    </row>
    <row r="1659" spans="2:45" s="100" customFormat="1" ht="14.25" customHeight="1">
      <c r="B1659" s="102" t="s">
        <v>103</v>
      </c>
      <c r="C1659" s="106">
        <v>582</v>
      </c>
      <c r="D1659" s="107">
        <v>583</v>
      </c>
      <c r="E1659" s="107">
        <v>408</v>
      </c>
      <c r="F1659" s="107">
        <v>264</v>
      </c>
      <c r="G1659" s="107">
        <f t="shared" si="694"/>
        <v>276</v>
      </c>
      <c r="H1659" s="107">
        <f t="shared" si="696"/>
        <v>12</v>
      </c>
      <c r="I1659" s="108">
        <f t="shared" si="697"/>
        <v>4.5454545454545459</v>
      </c>
      <c r="J1659" s="102"/>
      <c r="K1659" s="114" t="s">
        <v>103</v>
      </c>
      <c r="L1659" s="106">
        <v>290</v>
      </c>
      <c r="M1659" s="107">
        <v>293</v>
      </c>
      <c r="N1659" s="107">
        <v>253</v>
      </c>
      <c r="O1659" s="107">
        <v>142</v>
      </c>
      <c r="P1659" s="107">
        <f t="shared" si="695"/>
        <v>124</v>
      </c>
      <c r="Q1659" s="107">
        <f t="shared" si="698"/>
        <v>-18</v>
      </c>
      <c r="R1659" s="108">
        <f t="shared" si="699"/>
        <v>-12.676056338028168</v>
      </c>
      <c r="S1659" s="108"/>
      <c r="W1659" s="100" t="s">
        <v>365</v>
      </c>
      <c r="X1659" s="100">
        <v>600</v>
      </c>
      <c r="Y1659" s="100">
        <v>582</v>
      </c>
      <c r="Z1659" s="100">
        <v>583</v>
      </c>
      <c r="AA1659" s="100">
        <v>408</v>
      </c>
      <c r="AC1659" s="100" t="s">
        <v>365</v>
      </c>
      <c r="AD1659" s="100">
        <v>257</v>
      </c>
      <c r="AE1659" s="100">
        <v>290</v>
      </c>
      <c r="AF1659" s="100">
        <v>293</v>
      </c>
      <c r="AG1659" s="100">
        <v>253</v>
      </c>
      <c r="AJ1659" s="100" t="str">
        <f t="shared" si="692"/>
        <v>●</v>
      </c>
      <c r="AK1659" s="100" t="str">
        <f t="shared" si="690"/>
        <v>●</v>
      </c>
      <c r="AL1659" s="100" t="str">
        <f t="shared" si="690"/>
        <v>●</v>
      </c>
      <c r="AM1659" s="100" t="str">
        <f t="shared" si="690"/>
        <v>●</v>
      </c>
      <c r="AP1659" s="100" t="str">
        <f t="shared" si="693"/>
        <v>●</v>
      </c>
      <c r="AQ1659" s="100" t="str">
        <f t="shared" si="691"/>
        <v>●</v>
      </c>
      <c r="AR1659" s="100" t="str">
        <f t="shared" si="691"/>
        <v>●</v>
      </c>
      <c r="AS1659" s="100" t="str">
        <f t="shared" si="691"/>
        <v>●</v>
      </c>
    </row>
    <row r="1660" spans="2:45" s="100" customFormat="1" ht="14.25" customHeight="1">
      <c r="B1660" s="102" t="s">
        <v>104</v>
      </c>
      <c r="C1660" s="106">
        <v>562</v>
      </c>
      <c r="D1660" s="107">
        <v>546</v>
      </c>
      <c r="E1660" s="107">
        <v>573</v>
      </c>
      <c r="F1660" s="107">
        <v>394</v>
      </c>
      <c r="G1660" s="107">
        <f t="shared" si="694"/>
        <v>266</v>
      </c>
      <c r="H1660" s="107">
        <f t="shared" si="696"/>
        <v>-128</v>
      </c>
      <c r="I1660" s="108">
        <f t="shared" si="697"/>
        <v>-32.487309644670049</v>
      </c>
      <c r="J1660" s="102"/>
      <c r="K1660" s="114" t="s">
        <v>104</v>
      </c>
      <c r="L1660" s="106">
        <v>271</v>
      </c>
      <c r="M1660" s="107">
        <v>279</v>
      </c>
      <c r="N1660" s="107">
        <v>281</v>
      </c>
      <c r="O1660" s="107">
        <v>236</v>
      </c>
      <c r="P1660" s="107">
        <f t="shared" si="695"/>
        <v>135</v>
      </c>
      <c r="Q1660" s="107">
        <f t="shared" si="698"/>
        <v>-101</v>
      </c>
      <c r="R1660" s="108">
        <f t="shared" si="699"/>
        <v>-42.79661016949153</v>
      </c>
      <c r="S1660" s="108"/>
      <c r="W1660" s="100" t="s">
        <v>366</v>
      </c>
      <c r="X1660" s="100">
        <v>644</v>
      </c>
      <c r="Y1660" s="100">
        <v>562</v>
      </c>
      <c r="Z1660" s="100">
        <v>546</v>
      </c>
      <c r="AA1660" s="100">
        <v>573</v>
      </c>
      <c r="AC1660" s="100" t="s">
        <v>366</v>
      </c>
      <c r="AD1660" s="100">
        <v>258</v>
      </c>
      <c r="AE1660" s="100">
        <v>271</v>
      </c>
      <c r="AF1660" s="100">
        <v>279</v>
      </c>
      <c r="AG1660" s="100">
        <v>281</v>
      </c>
      <c r="AJ1660" s="100" t="str">
        <f t="shared" si="692"/>
        <v>●</v>
      </c>
      <c r="AK1660" s="100" t="str">
        <f t="shared" si="690"/>
        <v>●</v>
      </c>
      <c r="AL1660" s="100" t="str">
        <f t="shared" si="690"/>
        <v>●</v>
      </c>
      <c r="AM1660" s="100" t="str">
        <f t="shared" si="690"/>
        <v>●</v>
      </c>
      <c r="AP1660" s="100" t="str">
        <f t="shared" si="693"/>
        <v>●</v>
      </c>
      <c r="AQ1660" s="100" t="str">
        <f t="shared" si="691"/>
        <v>●</v>
      </c>
      <c r="AR1660" s="100" t="str">
        <f t="shared" si="691"/>
        <v>●</v>
      </c>
      <c r="AS1660" s="100" t="str">
        <f t="shared" si="691"/>
        <v>●</v>
      </c>
    </row>
    <row r="1661" spans="2:45" s="100" customFormat="1" ht="14.25" customHeight="1">
      <c r="B1661" s="102" t="s">
        <v>105</v>
      </c>
      <c r="C1661" s="106">
        <v>595</v>
      </c>
      <c r="D1661" s="107">
        <v>541</v>
      </c>
      <c r="E1661" s="107">
        <v>497</v>
      </c>
      <c r="F1661" s="107">
        <v>525</v>
      </c>
      <c r="G1661" s="107">
        <f t="shared" si="694"/>
        <v>252</v>
      </c>
      <c r="H1661" s="107">
        <f t="shared" si="696"/>
        <v>-273</v>
      </c>
      <c r="I1661" s="108">
        <f t="shared" si="697"/>
        <v>-52</v>
      </c>
      <c r="J1661" s="102"/>
      <c r="K1661" s="114" t="s">
        <v>105</v>
      </c>
      <c r="L1661" s="106">
        <v>257</v>
      </c>
      <c r="M1661" s="107">
        <v>262</v>
      </c>
      <c r="N1661" s="107">
        <v>269</v>
      </c>
      <c r="O1661" s="107">
        <v>274</v>
      </c>
      <c r="P1661" s="107">
        <f t="shared" si="695"/>
        <v>127</v>
      </c>
      <c r="Q1661" s="107">
        <f t="shared" si="698"/>
        <v>-147</v>
      </c>
      <c r="R1661" s="108">
        <f t="shared" si="699"/>
        <v>-53.649635036496349</v>
      </c>
      <c r="S1661" s="108"/>
      <c r="W1661" s="100" t="s">
        <v>367</v>
      </c>
      <c r="X1661" s="100">
        <v>598</v>
      </c>
      <c r="Y1661" s="100">
        <v>595</v>
      </c>
      <c r="Z1661" s="100">
        <v>541</v>
      </c>
      <c r="AA1661" s="100">
        <v>497</v>
      </c>
      <c r="AC1661" s="100" t="s">
        <v>367</v>
      </c>
      <c r="AD1661" s="100">
        <v>201</v>
      </c>
      <c r="AE1661" s="100">
        <v>257</v>
      </c>
      <c r="AF1661" s="100">
        <v>262</v>
      </c>
      <c r="AG1661" s="100">
        <v>269</v>
      </c>
      <c r="AJ1661" s="100" t="str">
        <f t="shared" si="692"/>
        <v>●</v>
      </c>
      <c r="AK1661" s="100" t="str">
        <f t="shared" si="690"/>
        <v>●</v>
      </c>
      <c r="AL1661" s="100" t="str">
        <f t="shared" si="690"/>
        <v>●</v>
      </c>
      <c r="AM1661" s="100" t="str">
        <f t="shared" si="690"/>
        <v>●</v>
      </c>
      <c r="AP1661" s="100" t="str">
        <f t="shared" si="693"/>
        <v>●</v>
      </c>
      <c r="AQ1661" s="100" t="str">
        <f t="shared" si="691"/>
        <v>●</v>
      </c>
      <c r="AR1661" s="100" t="str">
        <f t="shared" si="691"/>
        <v>●</v>
      </c>
      <c r="AS1661" s="100" t="str">
        <f t="shared" si="691"/>
        <v>●</v>
      </c>
    </row>
    <row r="1662" spans="2:45" s="100" customFormat="1" ht="14.25" customHeight="1">
      <c r="B1662" s="102" t="s">
        <v>106</v>
      </c>
      <c r="C1662" s="106">
        <v>552</v>
      </c>
      <c r="D1662" s="107">
        <v>541</v>
      </c>
      <c r="E1662" s="107">
        <v>492</v>
      </c>
      <c r="F1662" s="107">
        <v>474</v>
      </c>
      <c r="G1662" s="107">
        <f t="shared" si="694"/>
        <v>344</v>
      </c>
      <c r="H1662" s="107">
        <f t="shared" si="696"/>
        <v>-130</v>
      </c>
      <c r="I1662" s="108">
        <f t="shared" si="697"/>
        <v>-27.426160337552741</v>
      </c>
      <c r="J1662" s="102"/>
      <c r="K1662" s="114" t="s">
        <v>106</v>
      </c>
      <c r="L1662" s="106">
        <v>184</v>
      </c>
      <c r="M1662" s="107">
        <v>238</v>
      </c>
      <c r="N1662" s="107">
        <v>241</v>
      </c>
      <c r="O1662" s="107">
        <v>239</v>
      </c>
      <c r="P1662" s="107">
        <f t="shared" si="695"/>
        <v>198</v>
      </c>
      <c r="Q1662" s="107">
        <f t="shared" si="698"/>
        <v>-41</v>
      </c>
      <c r="R1662" s="108">
        <f t="shared" si="699"/>
        <v>-17.154811715481173</v>
      </c>
      <c r="S1662" s="108"/>
      <c r="W1662" s="100" t="s">
        <v>368</v>
      </c>
      <c r="X1662" s="100">
        <v>446</v>
      </c>
      <c r="Y1662" s="100">
        <v>552</v>
      </c>
      <c r="Z1662" s="100">
        <v>541</v>
      </c>
      <c r="AA1662" s="100">
        <v>492</v>
      </c>
      <c r="AC1662" s="100" t="s">
        <v>368</v>
      </c>
      <c r="AD1662" s="100">
        <v>172</v>
      </c>
      <c r="AE1662" s="100">
        <v>184</v>
      </c>
      <c r="AF1662" s="100">
        <v>238</v>
      </c>
      <c r="AG1662" s="100">
        <v>241</v>
      </c>
      <c r="AJ1662" s="100" t="str">
        <f t="shared" si="692"/>
        <v>●</v>
      </c>
      <c r="AK1662" s="100" t="str">
        <f t="shared" si="690"/>
        <v>●</v>
      </c>
      <c r="AL1662" s="100" t="str">
        <f t="shared" si="690"/>
        <v>●</v>
      </c>
      <c r="AM1662" s="100" t="str">
        <f t="shared" si="690"/>
        <v>●</v>
      </c>
      <c r="AP1662" s="100" t="str">
        <f t="shared" si="693"/>
        <v>●</v>
      </c>
      <c r="AQ1662" s="100" t="str">
        <f t="shared" si="691"/>
        <v>●</v>
      </c>
      <c r="AR1662" s="100" t="str">
        <f t="shared" si="691"/>
        <v>●</v>
      </c>
      <c r="AS1662" s="100" t="str">
        <f t="shared" si="691"/>
        <v>●</v>
      </c>
    </row>
    <row r="1663" spans="2:45" s="100" customFormat="1" ht="14.25" customHeight="1">
      <c r="B1663" s="102" t="s">
        <v>107</v>
      </c>
      <c r="C1663" s="106">
        <v>380</v>
      </c>
      <c r="D1663" s="107">
        <v>477</v>
      </c>
      <c r="E1663" s="107">
        <v>500</v>
      </c>
      <c r="F1663" s="107">
        <v>441</v>
      </c>
      <c r="G1663" s="107">
        <f t="shared" si="694"/>
        <v>443</v>
      </c>
      <c r="H1663" s="107">
        <f t="shared" si="696"/>
        <v>2</v>
      </c>
      <c r="I1663" s="108">
        <f t="shared" si="697"/>
        <v>0.45351473922902497</v>
      </c>
      <c r="J1663" s="102"/>
      <c r="K1663" s="114" t="s">
        <v>107</v>
      </c>
      <c r="L1663" s="106">
        <v>159</v>
      </c>
      <c r="M1663" s="107">
        <v>163</v>
      </c>
      <c r="N1663" s="107">
        <v>217</v>
      </c>
      <c r="O1663" s="107">
        <v>213</v>
      </c>
      <c r="P1663" s="107">
        <f t="shared" si="695"/>
        <v>212</v>
      </c>
      <c r="Q1663" s="107">
        <f t="shared" si="698"/>
        <v>-1</v>
      </c>
      <c r="R1663" s="108">
        <f t="shared" si="699"/>
        <v>-0.46948356807511737</v>
      </c>
      <c r="S1663" s="108"/>
      <c r="W1663" s="100" t="s">
        <v>369</v>
      </c>
      <c r="X1663" s="100">
        <v>349</v>
      </c>
      <c r="Y1663" s="100">
        <v>380</v>
      </c>
      <c r="Z1663" s="100">
        <v>477</v>
      </c>
      <c r="AA1663" s="100">
        <v>500</v>
      </c>
      <c r="AC1663" s="100" t="s">
        <v>369</v>
      </c>
      <c r="AD1663" s="100">
        <v>77</v>
      </c>
      <c r="AE1663" s="100">
        <v>159</v>
      </c>
      <c r="AF1663" s="100">
        <v>163</v>
      </c>
      <c r="AG1663" s="100">
        <v>217</v>
      </c>
      <c r="AJ1663" s="100" t="str">
        <f t="shared" si="692"/>
        <v>●</v>
      </c>
      <c r="AK1663" s="100" t="str">
        <f t="shared" si="690"/>
        <v>●</v>
      </c>
      <c r="AL1663" s="100" t="str">
        <f t="shared" si="690"/>
        <v>●</v>
      </c>
      <c r="AM1663" s="100" t="str">
        <f t="shared" si="690"/>
        <v>●</v>
      </c>
      <c r="AP1663" s="100" t="str">
        <f t="shared" si="693"/>
        <v>●</v>
      </c>
      <c r="AQ1663" s="100" t="str">
        <f t="shared" si="691"/>
        <v>●</v>
      </c>
      <c r="AR1663" s="100" t="str">
        <f t="shared" si="691"/>
        <v>●</v>
      </c>
      <c r="AS1663" s="100" t="str">
        <f t="shared" si="691"/>
        <v>●</v>
      </c>
    </row>
    <row r="1664" spans="2:45" s="100" customFormat="1" ht="14.25" customHeight="1">
      <c r="B1664" s="102" t="s">
        <v>108</v>
      </c>
      <c r="C1664" s="106">
        <v>280</v>
      </c>
      <c r="D1664" s="107">
        <v>333</v>
      </c>
      <c r="E1664" s="107">
        <v>394</v>
      </c>
      <c r="F1664" s="107">
        <v>416</v>
      </c>
      <c r="G1664" s="107">
        <f t="shared" si="694"/>
        <v>355</v>
      </c>
      <c r="H1664" s="107">
        <f t="shared" si="696"/>
        <v>-61</v>
      </c>
      <c r="I1664" s="108">
        <f t="shared" si="697"/>
        <v>-14.663461538461538</v>
      </c>
      <c r="J1664" s="102"/>
      <c r="K1664" s="114" t="s">
        <v>108</v>
      </c>
      <c r="L1664" s="106">
        <v>65</v>
      </c>
      <c r="M1664" s="107">
        <v>129</v>
      </c>
      <c r="N1664" s="107">
        <v>151</v>
      </c>
      <c r="O1664" s="107">
        <v>192</v>
      </c>
      <c r="P1664" s="107">
        <f t="shared" si="695"/>
        <v>174</v>
      </c>
      <c r="Q1664" s="107">
        <f t="shared" si="698"/>
        <v>-18</v>
      </c>
      <c r="R1664" s="108">
        <f t="shared" si="699"/>
        <v>-9.375</v>
      </c>
      <c r="S1664" s="108"/>
      <c r="W1664" s="100" t="s">
        <v>370</v>
      </c>
      <c r="X1664" s="100">
        <v>259</v>
      </c>
      <c r="Y1664" s="100">
        <v>280</v>
      </c>
      <c r="Z1664" s="100">
        <v>333</v>
      </c>
      <c r="AA1664" s="100">
        <v>394</v>
      </c>
      <c r="AC1664" s="100" t="s">
        <v>370</v>
      </c>
      <c r="AD1664" s="100">
        <v>75</v>
      </c>
      <c r="AE1664" s="100">
        <v>65</v>
      </c>
      <c r="AF1664" s="100">
        <v>129</v>
      </c>
      <c r="AG1664" s="100">
        <v>151</v>
      </c>
      <c r="AJ1664" s="100" t="str">
        <f t="shared" si="692"/>
        <v>●</v>
      </c>
      <c r="AK1664" s="100" t="str">
        <f t="shared" si="690"/>
        <v>●</v>
      </c>
      <c r="AL1664" s="100" t="str">
        <f t="shared" si="690"/>
        <v>●</v>
      </c>
      <c r="AM1664" s="100" t="str">
        <f t="shared" si="690"/>
        <v>●</v>
      </c>
      <c r="AP1664" s="100" t="str">
        <f t="shared" si="693"/>
        <v>●</v>
      </c>
      <c r="AQ1664" s="100" t="str">
        <f t="shared" si="691"/>
        <v>●</v>
      </c>
      <c r="AR1664" s="100" t="str">
        <f t="shared" si="691"/>
        <v>●</v>
      </c>
      <c r="AS1664" s="100" t="str">
        <f t="shared" si="691"/>
        <v>●</v>
      </c>
    </row>
    <row r="1665" spans="2:45" s="100" customFormat="1" ht="14.25" customHeight="1">
      <c r="B1665" s="102" t="s">
        <v>109</v>
      </c>
      <c r="C1665" s="106">
        <v>176</v>
      </c>
      <c r="D1665" s="107">
        <v>215</v>
      </c>
      <c r="E1665" s="107">
        <v>245</v>
      </c>
      <c r="F1665" s="107">
        <v>308</v>
      </c>
      <c r="G1665" s="107">
        <f t="shared" si="694"/>
        <v>306</v>
      </c>
      <c r="H1665" s="107">
        <f t="shared" si="696"/>
        <v>-2</v>
      </c>
      <c r="I1665" s="108">
        <f t="shared" si="697"/>
        <v>-0.64935064935064934</v>
      </c>
      <c r="J1665" s="102"/>
      <c r="K1665" s="114" t="s">
        <v>109</v>
      </c>
      <c r="L1665" s="106">
        <v>51</v>
      </c>
      <c r="M1665" s="107">
        <v>58</v>
      </c>
      <c r="N1665" s="107">
        <v>95</v>
      </c>
      <c r="O1665" s="107">
        <v>120</v>
      </c>
      <c r="P1665" s="107">
        <f t="shared" si="695"/>
        <v>142</v>
      </c>
      <c r="Q1665" s="107">
        <f t="shared" si="698"/>
        <v>22</v>
      </c>
      <c r="R1665" s="108">
        <f t="shared" si="699"/>
        <v>18.333333333333332</v>
      </c>
      <c r="S1665" s="108"/>
      <c r="W1665" s="100" t="s">
        <v>371</v>
      </c>
      <c r="X1665" s="100">
        <v>138</v>
      </c>
      <c r="Y1665" s="100">
        <v>176</v>
      </c>
      <c r="Z1665" s="100">
        <v>215</v>
      </c>
      <c r="AA1665" s="100">
        <v>245</v>
      </c>
      <c r="AC1665" s="100" t="s">
        <v>371</v>
      </c>
      <c r="AD1665" s="100">
        <v>35</v>
      </c>
      <c r="AE1665" s="100">
        <v>51</v>
      </c>
      <c r="AF1665" s="100">
        <v>58</v>
      </c>
      <c r="AG1665" s="100">
        <v>95</v>
      </c>
      <c r="AJ1665" s="100" t="str">
        <f t="shared" si="692"/>
        <v>●</v>
      </c>
      <c r="AK1665" s="100" t="str">
        <f t="shared" si="690"/>
        <v>●</v>
      </c>
      <c r="AL1665" s="100" t="str">
        <f t="shared" si="690"/>
        <v>●</v>
      </c>
      <c r="AM1665" s="100" t="str">
        <f t="shared" si="690"/>
        <v>●</v>
      </c>
      <c r="AP1665" s="100" t="str">
        <f t="shared" si="693"/>
        <v>●</v>
      </c>
      <c r="AQ1665" s="100" t="str">
        <f t="shared" si="691"/>
        <v>●</v>
      </c>
      <c r="AR1665" s="100" t="str">
        <f t="shared" si="691"/>
        <v>●</v>
      </c>
      <c r="AS1665" s="100" t="str">
        <f t="shared" si="691"/>
        <v>●</v>
      </c>
    </row>
    <row r="1666" spans="2:45" s="100" customFormat="1" ht="14.25" customHeight="1">
      <c r="B1666" s="102" t="s">
        <v>110</v>
      </c>
      <c r="C1666" s="106">
        <v>105</v>
      </c>
      <c r="D1666" s="107">
        <v>156</v>
      </c>
      <c r="E1666" s="107">
        <v>176</v>
      </c>
      <c r="F1666" s="107">
        <v>216</v>
      </c>
      <c r="G1666" s="107">
        <f t="shared" si="694"/>
        <v>350</v>
      </c>
      <c r="H1666" s="107">
        <f t="shared" si="696"/>
        <v>134</v>
      </c>
      <c r="I1666" s="108">
        <f t="shared" si="697"/>
        <v>62.037037037037038</v>
      </c>
      <c r="J1666" s="102"/>
      <c r="K1666" s="114" t="s">
        <v>110</v>
      </c>
      <c r="L1666" s="106">
        <v>35</v>
      </c>
      <c r="M1666" s="107">
        <v>39</v>
      </c>
      <c r="N1666" s="107">
        <v>57</v>
      </c>
      <c r="O1666" s="107">
        <v>76</v>
      </c>
      <c r="P1666" s="107">
        <f t="shared" si="695"/>
        <v>126</v>
      </c>
      <c r="Q1666" s="107">
        <f t="shared" si="698"/>
        <v>50</v>
      </c>
      <c r="R1666" s="108">
        <f t="shared" si="699"/>
        <v>65.789473684210535</v>
      </c>
      <c r="S1666" s="108"/>
      <c r="W1666" s="100" t="s">
        <v>378</v>
      </c>
      <c r="X1666" s="100">
        <v>87</v>
      </c>
      <c r="Y1666" s="100">
        <v>105</v>
      </c>
      <c r="Z1666" s="100">
        <v>156</v>
      </c>
      <c r="AA1666" s="100">
        <v>176</v>
      </c>
      <c r="AC1666" s="100" t="s">
        <v>378</v>
      </c>
      <c r="AD1666" s="100">
        <v>21</v>
      </c>
      <c r="AE1666" s="100">
        <v>35</v>
      </c>
      <c r="AF1666" s="100">
        <v>39</v>
      </c>
      <c r="AG1666" s="100">
        <v>57</v>
      </c>
      <c r="AJ1666" s="100" t="str">
        <f t="shared" si="692"/>
        <v>●</v>
      </c>
      <c r="AK1666" s="100" t="str">
        <f t="shared" si="690"/>
        <v>●</v>
      </c>
      <c r="AL1666" s="100" t="str">
        <f t="shared" si="690"/>
        <v>●</v>
      </c>
      <c r="AM1666" s="100" t="str">
        <f t="shared" si="690"/>
        <v>●</v>
      </c>
      <c r="AP1666" s="100" t="str">
        <f t="shared" si="693"/>
        <v>●</v>
      </c>
      <c r="AQ1666" s="100" t="str">
        <f t="shared" si="691"/>
        <v>●</v>
      </c>
      <c r="AR1666" s="100" t="str">
        <f t="shared" si="691"/>
        <v>●</v>
      </c>
      <c r="AS1666" s="100" t="str">
        <f t="shared" si="691"/>
        <v>●</v>
      </c>
    </row>
    <row r="1667" spans="2:45" s="100" customFormat="1" ht="14.25" customHeight="1">
      <c r="B1667" s="119" t="s">
        <v>111</v>
      </c>
      <c r="C1667" s="120" t="s">
        <v>313</v>
      </c>
      <c r="D1667" s="116" t="s">
        <v>313</v>
      </c>
      <c r="E1667" s="116" t="s">
        <v>313</v>
      </c>
      <c r="F1667" s="116" t="s">
        <v>313</v>
      </c>
      <c r="G1667" s="107">
        <f t="shared" si="694"/>
        <v>51</v>
      </c>
      <c r="H1667" s="107"/>
      <c r="I1667" s="108"/>
      <c r="K1667" s="119" t="s">
        <v>111</v>
      </c>
      <c r="L1667" s="120" t="s">
        <v>313</v>
      </c>
      <c r="M1667" s="116" t="s">
        <v>313</v>
      </c>
      <c r="N1667" s="116" t="s">
        <v>313</v>
      </c>
      <c r="O1667" s="116" t="s">
        <v>313</v>
      </c>
      <c r="P1667" s="107">
        <f t="shared" si="695"/>
        <v>7</v>
      </c>
      <c r="Q1667" s="107"/>
      <c r="R1667" s="108"/>
    </row>
    <row r="1668" spans="2:45" s="100" customFormat="1" ht="14.25" customHeight="1">
      <c r="G1668" s="168"/>
      <c r="P1668" s="168"/>
    </row>
    <row r="1669" spans="2:45" s="100" customFormat="1" ht="14.25" customHeight="1">
      <c r="G1669" s="168"/>
      <c r="P1669" s="168"/>
    </row>
    <row r="1670" spans="2:45" s="99" customFormat="1" ht="14.25" customHeight="1">
      <c r="B1670" s="99" t="str">
        <f>LEFT(B1640,LEN(B1640)-2)&amp;+"男"</f>
        <v>奥沢・男</v>
      </c>
      <c r="K1670" s="99" t="str">
        <f>LEFT(K1640,LEN(K1640)-2)&amp;+"男"</f>
        <v>天神・男</v>
      </c>
      <c r="W1670" s="100"/>
      <c r="X1670" s="100"/>
      <c r="Y1670" s="100"/>
      <c r="Z1670" s="100"/>
      <c r="AA1670" s="100"/>
      <c r="AB1670" s="100"/>
      <c r="AC1670" s="100"/>
      <c r="AD1670" s="100"/>
      <c r="AE1670" s="100"/>
      <c r="AF1670" s="100"/>
      <c r="AG1670" s="100"/>
    </row>
    <row r="1671" spans="2:45" s="100" customFormat="1" ht="14.25" customHeight="1">
      <c r="B1671" s="583" t="s">
        <v>335</v>
      </c>
      <c r="C1671" s="101"/>
      <c r="D1671" s="101"/>
      <c r="E1671" s="101"/>
      <c r="F1671" s="101"/>
      <c r="G1671" s="135"/>
      <c r="H1671" s="131"/>
      <c r="I1671" s="131"/>
      <c r="J1671" s="102"/>
      <c r="K1671" s="583" t="s">
        <v>335</v>
      </c>
      <c r="L1671" s="101"/>
      <c r="M1671" s="101"/>
      <c r="N1671" s="101"/>
      <c r="O1671" s="101"/>
      <c r="P1671" s="135"/>
      <c r="Q1671" s="131"/>
      <c r="R1671" s="131"/>
      <c r="S1671" s="103"/>
    </row>
    <row r="1672" spans="2:45" s="100" customFormat="1" ht="14.25" customHeight="1">
      <c r="B1672" s="584"/>
      <c r="C1672" s="130" t="str">
        <f>$C$4</f>
        <v>平成7年</v>
      </c>
      <c r="D1672" s="130" t="str">
        <f>$D$4</f>
        <v>平成12年</v>
      </c>
      <c r="E1672" s="130" t="str">
        <f>$E$4</f>
        <v>平成17年</v>
      </c>
      <c r="F1672" s="130" t="str">
        <f>$F$4</f>
        <v>平成22年</v>
      </c>
      <c r="G1672" s="130" t="s">
        <v>410</v>
      </c>
      <c r="H1672" s="133" t="str">
        <f>$H$4</f>
        <v>対平成</v>
      </c>
      <c r="I1672" s="134" t="str">
        <f>$I$4</f>
        <v>22年</v>
      </c>
      <c r="J1672" s="102"/>
      <c r="K1672" s="584"/>
      <c r="L1672" s="130" t="str">
        <f>$C$4</f>
        <v>平成7年</v>
      </c>
      <c r="M1672" s="130" t="str">
        <f>$D$4</f>
        <v>平成12年</v>
      </c>
      <c r="N1672" s="130" t="str">
        <f>$E$4</f>
        <v>平成17年</v>
      </c>
      <c r="O1672" s="130" t="str">
        <f>$F$4</f>
        <v>平成22年</v>
      </c>
      <c r="P1672" s="130" t="s">
        <v>410</v>
      </c>
      <c r="Q1672" s="133" t="str">
        <f>$H$4</f>
        <v>対平成</v>
      </c>
      <c r="R1672" s="134" t="str">
        <f>$I$4</f>
        <v>22年</v>
      </c>
      <c r="S1672" s="103"/>
    </row>
    <row r="1673" spans="2:45" s="100" customFormat="1" ht="14.25" customHeight="1">
      <c r="B1673" s="585"/>
      <c r="C1673" s="104"/>
      <c r="D1673" s="104"/>
      <c r="E1673" s="104"/>
      <c r="F1673" s="104"/>
      <c r="G1673" s="104"/>
      <c r="H1673" s="132" t="s">
        <v>88</v>
      </c>
      <c r="I1673" s="133" t="s">
        <v>398</v>
      </c>
      <c r="J1673" s="102"/>
      <c r="K1673" s="585"/>
      <c r="L1673" s="104"/>
      <c r="M1673" s="104"/>
      <c r="N1673" s="104"/>
      <c r="O1673" s="104"/>
      <c r="P1673" s="104"/>
      <c r="Q1673" s="132" t="s">
        <v>88</v>
      </c>
      <c r="R1673" s="133" t="s">
        <v>398</v>
      </c>
      <c r="S1673" s="103"/>
    </row>
    <row r="1674" spans="2:45" s="199" customFormat="1" ht="14.25" customHeight="1">
      <c r="B1674" s="200" t="s">
        <v>90</v>
      </c>
      <c r="C1674" s="198">
        <v>3264</v>
      </c>
      <c r="D1674" s="194">
        <v>2955</v>
      </c>
      <c r="E1674" s="194">
        <v>2661</v>
      </c>
      <c r="F1674" s="194">
        <v>2350</v>
      </c>
      <c r="G1674" s="194">
        <f>IF(COUNTIF(G1679:G1697,"x"),"x",IF(SUM(G1679:G1697)=0,"-",SUM(G1679:G1697)))</f>
        <v>1821</v>
      </c>
      <c r="H1674" s="193">
        <f t="shared" ref="H1674:H1677" si="700">IF(G1674="x","x",IF(AND(G1674="-",F1674="-"),"-",IF(AND(G1674="-",F1674&gt;0),F1674*-1,IF(AND(G1674&gt;0,F1674="-"),G1674,G1674-F1674))))</f>
        <v>-529</v>
      </c>
      <c r="I1674" s="195">
        <f t="shared" ref="I1674:I1677" si="701">IF(H1674="x","x",IF(H1674="-","-",IF(AND(F1674="-",G1674&gt;0),"皆増",IF(AND(F1674&gt;0,G1674="-"),"皆減",H1674/F1674*100))))</f>
        <v>-22.51063829787234</v>
      </c>
      <c r="J1674" s="196"/>
      <c r="K1674" s="197" t="s">
        <v>90</v>
      </c>
      <c r="L1674" s="198">
        <v>1515</v>
      </c>
      <c r="M1674" s="194">
        <v>1402</v>
      </c>
      <c r="N1674" s="194">
        <v>1300</v>
      </c>
      <c r="O1674" s="194">
        <v>1148</v>
      </c>
      <c r="P1674" s="194">
        <f>IF(COUNTIF(P1679:P1697,"x"),"x",IF(SUM(P1679:P1697)=0,"-",SUM(P1679:P1697)))</f>
        <v>860</v>
      </c>
      <c r="Q1674" s="193">
        <f t="shared" ref="Q1674:Q1677" si="702">IF(P1674="x","x",IF(AND(P1674="-",O1674="-"),"-",IF(AND(P1674="-",O1674&gt;0),O1674*-1,IF(AND(P1674&gt;0,O1674="-"),P1674,P1674-O1674))))</f>
        <v>-288</v>
      </c>
      <c r="R1674" s="195">
        <f t="shared" ref="R1674:R1677" si="703">IF(Q1674="x","x",IF(Q1674="-","-",IF(AND(O1674="-",P1674&gt;0),"皆増",IF(AND(O1674&gt;0,P1674="-"),"皆減",Q1674/O1674*100))))</f>
        <v>-25.087108013937282</v>
      </c>
      <c r="S1674" s="195"/>
      <c r="W1674" s="199" t="s">
        <v>373</v>
      </c>
      <c r="X1674" s="199">
        <v>3642</v>
      </c>
      <c r="Y1674" s="199">
        <v>3264</v>
      </c>
      <c r="Z1674" s="199">
        <v>2955</v>
      </c>
      <c r="AA1674" s="199">
        <v>2661</v>
      </c>
      <c r="AC1674" s="199" t="s">
        <v>373</v>
      </c>
      <c r="AD1674" s="199">
        <v>1403</v>
      </c>
      <c r="AE1674" s="199">
        <v>1515</v>
      </c>
      <c r="AF1674" s="199">
        <v>1402</v>
      </c>
      <c r="AG1674" s="199">
        <v>1300</v>
      </c>
      <c r="AJ1674" s="199" t="str">
        <f>IF(C1674=X1674,"○","●")</f>
        <v>●</v>
      </c>
      <c r="AK1674" s="199" t="str">
        <f t="shared" ref="AK1674:AM1696" si="704">IF(D1674=Y1674,"○","●")</f>
        <v>●</v>
      </c>
      <c r="AL1674" s="199" t="str">
        <f t="shared" si="704"/>
        <v>●</v>
      </c>
      <c r="AM1674" s="199" t="str">
        <f t="shared" si="704"/>
        <v>●</v>
      </c>
      <c r="AP1674" s="199" t="str">
        <f>IF(L1674=AD1674,"○","●")</f>
        <v>●</v>
      </c>
      <c r="AQ1674" s="199" t="str">
        <f t="shared" ref="AQ1674:AS1696" si="705">IF(M1674=AE1674,"○","●")</f>
        <v>●</v>
      </c>
      <c r="AR1674" s="199" t="str">
        <f t="shared" si="705"/>
        <v>●</v>
      </c>
      <c r="AS1674" s="199" t="str">
        <f t="shared" si="705"/>
        <v>●</v>
      </c>
    </row>
    <row r="1675" spans="2:45" s="100" customFormat="1" ht="14.25" customHeight="1">
      <c r="B1675" s="105" t="s">
        <v>91</v>
      </c>
      <c r="C1675" s="106">
        <v>427</v>
      </c>
      <c r="D1675" s="107">
        <v>315</v>
      </c>
      <c r="E1675" s="107">
        <v>272</v>
      </c>
      <c r="F1675" s="107">
        <v>239</v>
      </c>
      <c r="G1675" s="107">
        <f>IF(COUNTIF(G1679:G1681,"x"),"x",IF(SUM(G1679:G1681)=0,"-",SUM(G1679:G1681)))</f>
        <v>186</v>
      </c>
      <c r="H1675" s="107">
        <f t="shared" si="700"/>
        <v>-53</v>
      </c>
      <c r="I1675" s="108">
        <f t="shared" si="701"/>
        <v>-22.17573221757322</v>
      </c>
      <c r="J1675" s="102"/>
      <c r="K1675" s="109" t="s">
        <v>91</v>
      </c>
      <c r="L1675" s="106">
        <v>187</v>
      </c>
      <c r="M1675" s="107">
        <v>167</v>
      </c>
      <c r="N1675" s="107">
        <v>143</v>
      </c>
      <c r="O1675" s="107">
        <v>103</v>
      </c>
      <c r="P1675" s="107">
        <f>IF(COUNTIF(P1679:P1681,"x"),"x",IF(SUM(P1679:P1681)=0,"-",SUM(P1679:P1681)))</f>
        <v>45</v>
      </c>
      <c r="Q1675" s="107">
        <f t="shared" si="702"/>
        <v>-58</v>
      </c>
      <c r="R1675" s="108">
        <f t="shared" si="703"/>
        <v>-56.310679611650485</v>
      </c>
      <c r="S1675" s="108"/>
      <c r="W1675" s="99" t="s">
        <v>374</v>
      </c>
      <c r="X1675" s="99">
        <v>592</v>
      </c>
      <c r="Y1675" s="99">
        <v>427</v>
      </c>
      <c r="Z1675" s="99">
        <v>315</v>
      </c>
      <c r="AA1675" s="99">
        <v>272</v>
      </c>
      <c r="AB1675" s="99"/>
      <c r="AC1675" s="99" t="s">
        <v>374</v>
      </c>
      <c r="AD1675" s="99">
        <v>217</v>
      </c>
      <c r="AE1675" s="99">
        <v>187</v>
      </c>
      <c r="AF1675" s="99">
        <v>167</v>
      </c>
      <c r="AG1675" s="99">
        <v>143</v>
      </c>
      <c r="AJ1675" s="100" t="str">
        <f t="shared" ref="AJ1675:AJ1696" si="706">IF(C1675=X1675,"○","●")</f>
        <v>●</v>
      </c>
      <c r="AK1675" s="100" t="str">
        <f t="shared" si="704"/>
        <v>●</v>
      </c>
      <c r="AL1675" s="100" t="str">
        <f t="shared" si="704"/>
        <v>●</v>
      </c>
      <c r="AM1675" s="100" t="str">
        <f t="shared" si="704"/>
        <v>●</v>
      </c>
      <c r="AP1675" s="100" t="str">
        <f t="shared" ref="AP1675:AP1696" si="707">IF(L1675=AD1675,"○","●")</f>
        <v>●</v>
      </c>
      <c r="AQ1675" s="100" t="str">
        <f t="shared" si="705"/>
        <v>●</v>
      </c>
      <c r="AR1675" s="100" t="str">
        <f t="shared" si="705"/>
        <v>●</v>
      </c>
      <c r="AS1675" s="100" t="str">
        <f>IF(O1675=AG1675,"○","●")</f>
        <v>●</v>
      </c>
    </row>
    <row r="1676" spans="2:45" s="100" customFormat="1" ht="14.25" customHeight="1">
      <c r="B1676" s="105" t="s">
        <v>92</v>
      </c>
      <c r="C1676" s="106">
        <v>2226</v>
      </c>
      <c r="D1676" s="107">
        <v>1921</v>
      </c>
      <c r="E1676" s="107">
        <v>1636</v>
      </c>
      <c r="F1676" s="107">
        <v>1358</v>
      </c>
      <c r="G1676" s="296">
        <f>IF(COUNTIF(G1682:G1691,"x"),"x",IF(SUM(G1682:G1691)=0,"-",SUM(G1682:G1691)))</f>
        <v>920</v>
      </c>
      <c r="H1676" s="107">
        <f t="shared" si="700"/>
        <v>-438</v>
      </c>
      <c r="I1676" s="108">
        <f t="shared" si="701"/>
        <v>-32.253313696612665</v>
      </c>
      <c r="J1676" s="102"/>
      <c r="K1676" s="109" t="s">
        <v>92</v>
      </c>
      <c r="L1676" s="106">
        <v>1112</v>
      </c>
      <c r="M1676" s="107">
        <v>957</v>
      </c>
      <c r="N1676" s="107">
        <v>824</v>
      </c>
      <c r="O1676" s="107">
        <v>673</v>
      </c>
      <c r="P1676" s="296">
        <f>IF(COUNTIF(P1682:P1691,"x"),"x",IF(SUM(P1682:P1691)=0,"-",SUM(P1682:P1691)))</f>
        <v>435</v>
      </c>
      <c r="Q1676" s="107">
        <f t="shared" si="702"/>
        <v>-238</v>
      </c>
      <c r="R1676" s="108">
        <f t="shared" si="703"/>
        <v>-35.364041604754831</v>
      </c>
      <c r="S1676" s="108"/>
      <c r="W1676" s="100" t="s">
        <v>375</v>
      </c>
      <c r="X1676" s="100">
        <v>2538</v>
      </c>
      <c r="Y1676" s="100">
        <v>2226</v>
      </c>
      <c r="Z1676" s="100">
        <v>1921</v>
      </c>
      <c r="AA1676" s="100">
        <v>1636</v>
      </c>
      <c r="AC1676" s="100" t="s">
        <v>375</v>
      </c>
      <c r="AD1676" s="100">
        <v>1016</v>
      </c>
      <c r="AE1676" s="100">
        <v>1112</v>
      </c>
      <c r="AF1676" s="100">
        <v>957</v>
      </c>
      <c r="AG1676" s="100">
        <v>824</v>
      </c>
      <c r="AJ1676" s="100" t="str">
        <f t="shared" si="706"/>
        <v>●</v>
      </c>
      <c r="AK1676" s="100" t="str">
        <f t="shared" si="704"/>
        <v>●</v>
      </c>
      <c r="AL1676" s="100" t="str">
        <f>IF(E1676=Z1676,"○","●")</f>
        <v>●</v>
      </c>
      <c r="AM1676" s="100" t="str">
        <f t="shared" si="704"/>
        <v>●</v>
      </c>
      <c r="AP1676" s="100" t="str">
        <f t="shared" si="707"/>
        <v>●</v>
      </c>
      <c r="AQ1676" s="100" t="str">
        <f t="shared" si="705"/>
        <v>●</v>
      </c>
      <c r="AR1676" s="100" t="str">
        <f t="shared" si="705"/>
        <v>●</v>
      </c>
      <c r="AS1676" s="100" t="str">
        <f t="shared" si="705"/>
        <v>●</v>
      </c>
    </row>
    <row r="1677" spans="2:45" s="100" customFormat="1" ht="14.25" customHeight="1">
      <c r="B1677" s="105" t="s">
        <v>93</v>
      </c>
      <c r="C1677" s="106">
        <v>611</v>
      </c>
      <c r="D1677" s="107">
        <v>719</v>
      </c>
      <c r="E1677" s="107">
        <v>753</v>
      </c>
      <c r="F1677" s="107">
        <v>753</v>
      </c>
      <c r="G1677" s="107">
        <f>IF(COUNTIF(G1692:G1696,"x"),"x",IF(SUM(G1692,G1696)=0,"-",SUM(G1692:G1696)))</f>
        <v>683</v>
      </c>
      <c r="H1677" s="107">
        <f t="shared" si="700"/>
        <v>-70</v>
      </c>
      <c r="I1677" s="108">
        <f t="shared" si="701"/>
        <v>-9.2961487383798147</v>
      </c>
      <c r="J1677" s="102"/>
      <c r="K1677" s="109" t="s">
        <v>93</v>
      </c>
      <c r="L1677" s="106">
        <v>216</v>
      </c>
      <c r="M1677" s="107">
        <v>278</v>
      </c>
      <c r="N1677" s="107">
        <v>333</v>
      </c>
      <c r="O1677" s="107">
        <v>372</v>
      </c>
      <c r="P1677" s="107">
        <f>IF(COUNTIF(P1692:P1696,"x"),"x",IF(SUM(P1692,P1696)=0,"-",SUM(P1692:P1696)))</f>
        <v>373</v>
      </c>
      <c r="Q1677" s="107">
        <f t="shared" si="702"/>
        <v>1</v>
      </c>
      <c r="R1677" s="108">
        <f t="shared" si="703"/>
        <v>0.26881720430107531</v>
      </c>
      <c r="S1677" s="108"/>
      <c r="W1677" s="100" t="s">
        <v>376</v>
      </c>
      <c r="X1677" s="100">
        <v>512</v>
      </c>
      <c r="Y1677" s="100">
        <v>611</v>
      </c>
      <c r="Z1677" s="100">
        <v>719</v>
      </c>
      <c r="AA1677" s="100">
        <v>753</v>
      </c>
      <c r="AC1677" s="100" t="s">
        <v>376</v>
      </c>
      <c r="AD1677" s="100">
        <v>170</v>
      </c>
      <c r="AE1677" s="100">
        <v>216</v>
      </c>
      <c r="AF1677" s="100">
        <v>278</v>
      </c>
      <c r="AG1677" s="100">
        <v>333</v>
      </c>
      <c r="AJ1677" s="100" t="str">
        <f t="shared" si="706"/>
        <v>●</v>
      </c>
      <c r="AK1677" s="100" t="str">
        <f t="shared" si="704"/>
        <v>●</v>
      </c>
      <c r="AL1677" s="100" t="str">
        <f t="shared" si="704"/>
        <v>●</v>
      </c>
      <c r="AM1677" s="100" t="str">
        <f t="shared" si="704"/>
        <v>○</v>
      </c>
      <c r="AP1677" s="100" t="str">
        <f t="shared" si="707"/>
        <v>●</v>
      </c>
      <c r="AQ1677" s="100" t="str">
        <f t="shared" si="705"/>
        <v>●</v>
      </c>
      <c r="AR1677" s="100" t="str">
        <f t="shared" si="705"/>
        <v>●</v>
      </c>
      <c r="AS1677" s="100" t="str">
        <f t="shared" si="705"/>
        <v>●</v>
      </c>
    </row>
    <row r="1678" spans="2:45" s="100" customFormat="1" ht="14.25" customHeight="1">
      <c r="B1678" s="102"/>
      <c r="C1678" s="106"/>
      <c r="D1678" s="112"/>
      <c r="E1678" s="112"/>
      <c r="F1678" s="112"/>
      <c r="G1678" s="112"/>
      <c r="H1678" s="112"/>
      <c r="I1678" s="113"/>
      <c r="J1678" s="102"/>
      <c r="K1678" s="114"/>
      <c r="L1678" s="106"/>
      <c r="M1678" s="112"/>
      <c r="N1678" s="112"/>
      <c r="O1678" s="112"/>
      <c r="P1678" s="112"/>
      <c r="Q1678" s="112"/>
      <c r="R1678" s="113"/>
      <c r="S1678" s="113"/>
      <c r="AJ1678" s="100" t="str">
        <f t="shared" si="706"/>
        <v>○</v>
      </c>
      <c r="AK1678" s="100" t="str">
        <f t="shared" si="704"/>
        <v>○</v>
      </c>
      <c r="AL1678" s="100" t="str">
        <f t="shared" si="704"/>
        <v>○</v>
      </c>
      <c r="AM1678" s="100" t="str">
        <f t="shared" si="704"/>
        <v>○</v>
      </c>
      <c r="AP1678" s="100" t="str">
        <f t="shared" si="707"/>
        <v>○</v>
      </c>
      <c r="AQ1678" s="100" t="str">
        <f t="shared" si="705"/>
        <v>○</v>
      </c>
      <c r="AR1678" s="100" t="str">
        <f t="shared" si="705"/>
        <v>○</v>
      </c>
      <c r="AS1678" s="100" t="str">
        <f t="shared" si="705"/>
        <v>○</v>
      </c>
    </row>
    <row r="1679" spans="2:45" s="100" customFormat="1" ht="14.25" customHeight="1">
      <c r="B1679" s="102" t="s">
        <v>94</v>
      </c>
      <c r="C1679" s="106">
        <v>102</v>
      </c>
      <c r="D1679" s="107">
        <v>98</v>
      </c>
      <c r="E1679" s="107">
        <v>100</v>
      </c>
      <c r="F1679" s="107">
        <v>83</v>
      </c>
      <c r="G1679" s="107">
        <f>第2表01元データ!AN40</f>
        <v>50</v>
      </c>
      <c r="H1679" s="107">
        <f t="shared" ref="H1679:H1696" si="708">IF(G1679="x","x",IF(AND(G1679="-",F1679="-"),"-",IF(AND(G1679="-",F1679&gt;0),F1679*-1,IF(AND(G1679&gt;0,F1679="-"),G1679,G1679-F1679))))</f>
        <v>-33</v>
      </c>
      <c r="I1679" s="108">
        <f t="shared" ref="I1679:I1696" si="709">IF(H1679="x","x",IF(H1679="-","-",IF(AND(F1679="-",G1679&gt;0),"皆増",IF(AND(F1679&gt;0,G1679="-"),"皆減",H1679/F1679*100))))</f>
        <v>-39.75903614457831</v>
      </c>
      <c r="J1679" s="102"/>
      <c r="K1679" s="114" t="s">
        <v>94</v>
      </c>
      <c r="L1679" s="106">
        <v>55</v>
      </c>
      <c r="M1679" s="107">
        <v>61</v>
      </c>
      <c r="N1679" s="107">
        <v>32</v>
      </c>
      <c r="O1679" s="107">
        <v>23</v>
      </c>
      <c r="P1679" s="107">
        <f>第2表01元データ!AO40</f>
        <v>11</v>
      </c>
      <c r="Q1679" s="107">
        <f t="shared" ref="Q1679:Q1696" si="710">IF(P1679="x","x",IF(AND(P1679="-",O1679="-"),"-",IF(AND(P1679="-",O1679&gt;0),O1679*-1,IF(AND(P1679&gt;0,O1679="-"),P1679,P1679-O1679))))</f>
        <v>-12</v>
      </c>
      <c r="R1679" s="108">
        <f t="shared" ref="R1679:R1696" si="711">IF(Q1679="x","x",IF(Q1679="-","-",IF(AND(O1679="-",P1679&gt;0),"皆増",IF(AND(O1679&gt;0,P1679="-"),"皆減",Q1679/O1679*100))))</f>
        <v>-52.173913043478258</v>
      </c>
      <c r="S1679" s="108"/>
      <c r="T1679" s="100">
        <v>101</v>
      </c>
      <c r="W1679" s="100" t="s">
        <v>377</v>
      </c>
      <c r="X1679" s="100">
        <v>137</v>
      </c>
      <c r="Y1679" s="100">
        <v>102</v>
      </c>
      <c r="Z1679" s="100">
        <v>98</v>
      </c>
      <c r="AA1679" s="100">
        <v>100</v>
      </c>
      <c r="AC1679" s="100" t="s">
        <v>377</v>
      </c>
      <c r="AD1679" s="100">
        <v>37</v>
      </c>
      <c r="AE1679" s="100">
        <v>55</v>
      </c>
      <c r="AF1679" s="100">
        <v>61</v>
      </c>
      <c r="AG1679" s="100">
        <v>32</v>
      </c>
      <c r="AJ1679" s="100" t="str">
        <f t="shared" si="706"/>
        <v>●</v>
      </c>
      <c r="AK1679" s="100" t="str">
        <f t="shared" si="704"/>
        <v>●</v>
      </c>
      <c r="AL1679" s="100" t="str">
        <f t="shared" si="704"/>
        <v>●</v>
      </c>
      <c r="AM1679" s="100" t="str">
        <f t="shared" si="704"/>
        <v>●</v>
      </c>
      <c r="AP1679" s="100" t="str">
        <f t="shared" si="707"/>
        <v>●</v>
      </c>
      <c r="AQ1679" s="100" t="str">
        <f t="shared" si="705"/>
        <v>●</v>
      </c>
      <c r="AR1679" s="100" t="str">
        <f t="shared" si="705"/>
        <v>●</v>
      </c>
      <c r="AS1679" s="100" t="str">
        <f t="shared" si="705"/>
        <v>●</v>
      </c>
    </row>
    <row r="1680" spans="2:45" s="100" customFormat="1" ht="14.25" customHeight="1">
      <c r="B1680" s="102" t="s">
        <v>95</v>
      </c>
      <c r="C1680" s="106">
        <v>135</v>
      </c>
      <c r="D1680" s="107">
        <v>101</v>
      </c>
      <c r="E1680" s="107">
        <v>74</v>
      </c>
      <c r="F1680" s="107">
        <v>87</v>
      </c>
      <c r="G1680" s="107">
        <f>第2表01元データ!AN41</f>
        <v>64</v>
      </c>
      <c r="H1680" s="107">
        <f t="shared" si="708"/>
        <v>-23</v>
      </c>
      <c r="I1680" s="108">
        <f t="shared" si="709"/>
        <v>-26.436781609195403</v>
      </c>
      <c r="J1680" s="102"/>
      <c r="K1680" s="114" t="s">
        <v>95</v>
      </c>
      <c r="L1680" s="106">
        <v>55</v>
      </c>
      <c r="M1680" s="107">
        <v>54</v>
      </c>
      <c r="N1680" s="107">
        <v>59</v>
      </c>
      <c r="O1680" s="107">
        <v>24</v>
      </c>
      <c r="P1680" s="107">
        <f>第2表01元データ!AO41</f>
        <v>16</v>
      </c>
      <c r="Q1680" s="107">
        <f t="shared" si="710"/>
        <v>-8</v>
      </c>
      <c r="R1680" s="108">
        <f t="shared" si="711"/>
        <v>-33.333333333333329</v>
      </c>
      <c r="S1680" s="108"/>
      <c r="T1680" s="100">
        <v>102</v>
      </c>
      <c r="W1680" s="100" t="s">
        <v>356</v>
      </c>
      <c r="X1680" s="100">
        <v>192</v>
      </c>
      <c r="Y1680" s="100">
        <v>135</v>
      </c>
      <c r="Z1680" s="100">
        <v>101</v>
      </c>
      <c r="AA1680" s="100">
        <v>74</v>
      </c>
      <c r="AC1680" s="100" t="s">
        <v>356</v>
      </c>
      <c r="AD1680" s="100">
        <v>57</v>
      </c>
      <c r="AE1680" s="100">
        <v>55</v>
      </c>
      <c r="AF1680" s="100">
        <v>54</v>
      </c>
      <c r="AG1680" s="100">
        <v>59</v>
      </c>
      <c r="AJ1680" s="100" t="str">
        <f t="shared" si="706"/>
        <v>●</v>
      </c>
      <c r="AK1680" s="100" t="str">
        <f t="shared" si="704"/>
        <v>●</v>
      </c>
      <c r="AL1680" s="100" t="str">
        <f t="shared" si="704"/>
        <v>●</v>
      </c>
      <c r="AM1680" s="100" t="str">
        <f t="shared" si="704"/>
        <v>●</v>
      </c>
      <c r="AP1680" s="100" t="str">
        <f t="shared" si="707"/>
        <v>●</v>
      </c>
      <c r="AQ1680" s="100" t="str">
        <f t="shared" si="705"/>
        <v>●</v>
      </c>
      <c r="AR1680" s="100" t="str">
        <f t="shared" si="705"/>
        <v>●</v>
      </c>
      <c r="AS1680" s="100" t="str">
        <f t="shared" si="705"/>
        <v>●</v>
      </c>
    </row>
    <row r="1681" spans="2:45" s="100" customFormat="1" ht="14.25" customHeight="1">
      <c r="B1681" s="102" t="s">
        <v>96</v>
      </c>
      <c r="C1681" s="106">
        <v>190</v>
      </c>
      <c r="D1681" s="107">
        <v>116</v>
      </c>
      <c r="E1681" s="107">
        <v>98</v>
      </c>
      <c r="F1681" s="107">
        <v>69</v>
      </c>
      <c r="G1681" s="107">
        <f>第2表01元データ!AN42</f>
        <v>72</v>
      </c>
      <c r="H1681" s="107">
        <f t="shared" si="708"/>
        <v>3</v>
      </c>
      <c r="I1681" s="108">
        <f t="shared" si="709"/>
        <v>4.3478260869565215</v>
      </c>
      <c r="J1681" s="102"/>
      <c r="K1681" s="114" t="s">
        <v>96</v>
      </c>
      <c r="L1681" s="106">
        <v>77</v>
      </c>
      <c r="M1681" s="107">
        <v>52</v>
      </c>
      <c r="N1681" s="107">
        <v>52</v>
      </c>
      <c r="O1681" s="107">
        <v>56</v>
      </c>
      <c r="P1681" s="107">
        <f>第2表01元データ!AO42</f>
        <v>18</v>
      </c>
      <c r="Q1681" s="107">
        <f t="shared" si="710"/>
        <v>-38</v>
      </c>
      <c r="R1681" s="108">
        <f t="shared" si="711"/>
        <v>-67.857142857142861</v>
      </c>
      <c r="S1681" s="108"/>
      <c r="T1681" s="100">
        <v>103</v>
      </c>
      <c r="W1681" s="100" t="s">
        <v>357</v>
      </c>
      <c r="X1681" s="100">
        <v>263</v>
      </c>
      <c r="Y1681" s="100">
        <v>190</v>
      </c>
      <c r="Z1681" s="100">
        <v>116</v>
      </c>
      <c r="AA1681" s="100">
        <v>98</v>
      </c>
      <c r="AC1681" s="100" t="s">
        <v>357</v>
      </c>
      <c r="AD1681" s="100">
        <v>123</v>
      </c>
      <c r="AE1681" s="100">
        <v>77</v>
      </c>
      <c r="AF1681" s="100">
        <v>52</v>
      </c>
      <c r="AG1681" s="100">
        <v>52</v>
      </c>
      <c r="AJ1681" s="100" t="str">
        <f t="shared" si="706"/>
        <v>●</v>
      </c>
      <c r="AK1681" s="100" t="str">
        <f t="shared" si="704"/>
        <v>●</v>
      </c>
      <c r="AL1681" s="100" t="str">
        <f t="shared" si="704"/>
        <v>●</v>
      </c>
      <c r="AM1681" s="100" t="str">
        <f t="shared" si="704"/>
        <v>●</v>
      </c>
      <c r="AP1681" s="100" t="str">
        <f t="shared" si="707"/>
        <v>●</v>
      </c>
      <c r="AQ1681" s="100" t="str">
        <f t="shared" si="705"/>
        <v>●</v>
      </c>
      <c r="AR1681" s="100" t="str">
        <f t="shared" si="705"/>
        <v>○</v>
      </c>
      <c r="AS1681" s="100" t="str">
        <f t="shared" si="705"/>
        <v>●</v>
      </c>
    </row>
    <row r="1682" spans="2:45" s="100" customFormat="1" ht="14.25" customHeight="1">
      <c r="B1682" s="102" t="s">
        <v>97</v>
      </c>
      <c r="C1682" s="106">
        <v>258</v>
      </c>
      <c r="D1682" s="107">
        <v>168</v>
      </c>
      <c r="E1682" s="107">
        <v>107</v>
      </c>
      <c r="F1682" s="107">
        <v>92</v>
      </c>
      <c r="G1682" s="107">
        <f>第2表01元データ!AN43</f>
        <v>66</v>
      </c>
      <c r="H1682" s="107">
        <f t="shared" si="708"/>
        <v>-26</v>
      </c>
      <c r="I1682" s="108">
        <f t="shared" si="709"/>
        <v>-28.260869565217391</v>
      </c>
      <c r="J1682" s="102"/>
      <c r="K1682" s="114" t="s">
        <v>97</v>
      </c>
      <c r="L1682" s="106">
        <v>134</v>
      </c>
      <c r="M1682" s="107">
        <v>80</v>
      </c>
      <c r="N1682" s="107">
        <v>55</v>
      </c>
      <c r="O1682" s="107">
        <v>48</v>
      </c>
      <c r="P1682" s="107">
        <f>第2表01元データ!AO43</f>
        <v>22</v>
      </c>
      <c r="Q1682" s="107">
        <f t="shared" si="710"/>
        <v>-26</v>
      </c>
      <c r="R1682" s="108">
        <f t="shared" si="711"/>
        <v>-54.166666666666664</v>
      </c>
      <c r="S1682" s="108"/>
      <c r="T1682" s="100">
        <v>104</v>
      </c>
      <c r="W1682" s="100" t="s">
        <v>358</v>
      </c>
      <c r="X1682" s="100">
        <v>303</v>
      </c>
      <c r="Y1682" s="100">
        <v>258</v>
      </c>
      <c r="Z1682" s="100">
        <v>168</v>
      </c>
      <c r="AA1682" s="100">
        <v>107</v>
      </c>
      <c r="AC1682" s="100" t="s">
        <v>358</v>
      </c>
      <c r="AD1682" s="100">
        <v>118</v>
      </c>
      <c r="AE1682" s="100">
        <v>134</v>
      </c>
      <c r="AF1682" s="100">
        <v>80</v>
      </c>
      <c r="AG1682" s="100">
        <v>55</v>
      </c>
      <c r="AJ1682" s="100" t="str">
        <f t="shared" si="706"/>
        <v>●</v>
      </c>
      <c r="AK1682" s="100" t="str">
        <f t="shared" si="704"/>
        <v>●</v>
      </c>
      <c r="AL1682" s="100" t="str">
        <f t="shared" si="704"/>
        <v>●</v>
      </c>
      <c r="AM1682" s="100" t="str">
        <f t="shared" si="704"/>
        <v>●</v>
      </c>
      <c r="AP1682" s="100" t="str">
        <f t="shared" si="707"/>
        <v>●</v>
      </c>
      <c r="AQ1682" s="100" t="str">
        <f t="shared" si="705"/>
        <v>●</v>
      </c>
      <c r="AR1682" s="100" t="str">
        <f t="shared" si="705"/>
        <v>●</v>
      </c>
      <c r="AS1682" s="100" t="str">
        <f t="shared" si="705"/>
        <v>●</v>
      </c>
    </row>
    <row r="1683" spans="2:45" s="100" customFormat="1" ht="14.25" customHeight="1">
      <c r="B1683" s="102" t="s">
        <v>98</v>
      </c>
      <c r="C1683" s="106">
        <v>200</v>
      </c>
      <c r="D1683" s="107">
        <v>164</v>
      </c>
      <c r="E1683" s="107">
        <v>122</v>
      </c>
      <c r="F1683" s="107">
        <v>57</v>
      </c>
      <c r="G1683" s="107">
        <f>第2表01元データ!AN44</f>
        <v>42</v>
      </c>
      <c r="H1683" s="107">
        <f t="shared" si="708"/>
        <v>-15</v>
      </c>
      <c r="I1683" s="108">
        <f t="shared" si="709"/>
        <v>-26.315789473684209</v>
      </c>
      <c r="J1683" s="102"/>
      <c r="K1683" s="114" t="s">
        <v>98</v>
      </c>
      <c r="L1683" s="106">
        <v>90</v>
      </c>
      <c r="M1683" s="107">
        <v>83</v>
      </c>
      <c r="N1683" s="107">
        <v>49</v>
      </c>
      <c r="O1683" s="107">
        <v>30</v>
      </c>
      <c r="P1683" s="107">
        <f>第2表01元データ!AO44</f>
        <v>34</v>
      </c>
      <c r="Q1683" s="107">
        <f t="shared" si="710"/>
        <v>4</v>
      </c>
      <c r="R1683" s="108">
        <f t="shared" si="711"/>
        <v>13.333333333333334</v>
      </c>
      <c r="S1683" s="108"/>
      <c r="T1683" s="100">
        <v>105</v>
      </c>
      <c r="W1683" s="100" t="s">
        <v>359</v>
      </c>
      <c r="X1683" s="100">
        <v>232</v>
      </c>
      <c r="Y1683" s="100">
        <v>200</v>
      </c>
      <c r="Z1683" s="100">
        <v>164</v>
      </c>
      <c r="AA1683" s="100">
        <v>122</v>
      </c>
      <c r="AC1683" s="100" t="s">
        <v>359</v>
      </c>
      <c r="AD1683" s="100">
        <v>77</v>
      </c>
      <c r="AE1683" s="100">
        <v>90</v>
      </c>
      <c r="AF1683" s="100">
        <v>83</v>
      </c>
      <c r="AG1683" s="100">
        <v>49</v>
      </c>
      <c r="AJ1683" s="100" t="str">
        <f t="shared" si="706"/>
        <v>●</v>
      </c>
      <c r="AK1683" s="100" t="str">
        <f t="shared" si="704"/>
        <v>●</v>
      </c>
      <c r="AL1683" s="100" t="str">
        <f t="shared" si="704"/>
        <v>●</v>
      </c>
      <c r="AM1683" s="100" t="str">
        <f t="shared" si="704"/>
        <v>●</v>
      </c>
      <c r="AP1683" s="100" t="str">
        <f t="shared" si="707"/>
        <v>●</v>
      </c>
      <c r="AQ1683" s="100" t="str">
        <f t="shared" si="705"/>
        <v>●</v>
      </c>
      <c r="AR1683" s="100" t="str">
        <f t="shared" si="705"/>
        <v>●</v>
      </c>
      <c r="AS1683" s="100" t="str">
        <f t="shared" si="705"/>
        <v>●</v>
      </c>
    </row>
    <row r="1684" spans="2:45" s="100" customFormat="1" ht="14.25" customHeight="1">
      <c r="B1684" s="102" t="s">
        <v>99</v>
      </c>
      <c r="C1684" s="106">
        <v>190</v>
      </c>
      <c r="D1684" s="107">
        <v>198</v>
      </c>
      <c r="E1684" s="107">
        <v>144</v>
      </c>
      <c r="F1684" s="107">
        <v>100</v>
      </c>
      <c r="G1684" s="107">
        <f>第2表01元データ!AN45</f>
        <v>49</v>
      </c>
      <c r="H1684" s="107">
        <f t="shared" si="708"/>
        <v>-51</v>
      </c>
      <c r="I1684" s="108">
        <f t="shared" si="709"/>
        <v>-51</v>
      </c>
      <c r="J1684" s="102"/>
      <c r="K1684" s="114" t="s">
        <v>99</v>
      </c>
      <c r="L1684" s="106">
        <v>90</v>
      </c>
      <c r="M1684" s="107">
        <v>70</v>
      </c>
      <c r="N1684" s="107">
        <v>67</v>
      </c>
      <c r="O1684" s="107">
        <v>36</v>
      </c>
      <c r="P1684" s="107">
        <f>第2表01元データ!AO45</f>
        <v>28</v>
      </c>
      <c r="Q1684" s="107">
        <f t="shared" si="710"/>
        <v>-8</v>
      </c>
      <c r="R1684" s="108">
        <f t="shared" si="711"/>
        <v>-22.222222222222221</v>
      </c>
      <c r="S1684" s="108"/>
      <c r="T1684" s="100">
        <v>106</v>
      </c>
      <c r="W1684" s="100" t="s">
        <v>360</v>
      </c>
      <c r="X1684" s="100">
        <v>180</v>
      </c>
      <c r="Y1684" s="100">
        <v>190</v>
      </c>
      <c r="Z1684" s="100">
        <v>198</v>
      </c>
      <c r="AA1684" s="100">
        <v>144</v>
      </c>
      <c r="AC1684" s="100" t="s">
        <v>360</v>
      </c>
      <c r="AD1684" s="100">
        <v>68</v>
      </c>
      <c r="AE1684" s="100">
        <v>90</v>
      </c>
      <c r="AF1684" s="100">
        <v>70</v>
      </c>
      <c r="AG1684" s="100">
        <v>67</v>
      </c>
      <c r="AJ1684" s="100" t="str">
        <f t="shared" si="706"/>
        <v>●</v>
      </c>
      <c r="AK1684" s="100" t="str">
        <f t="shared" si="704"/>
        <v>●</v>
      </c>
      <c r="AL1684" s="100" t="str">
        <f t="shared" si="704"/>
        <v>●</v>
      </c>
      <c r="AM1684" s="100" t="str">
        <f t="shared" si="704"/>
        <v>●</v>
      </c>
      <c r="AP1684" s="100" t="str">
        <f t="shared" si="707"/>
        <v>●</v>
      </c>
      <c r="AQ1684" s="100" t="str">
        <f t="shared" si="705"/>
        <v>●</v>
      </c>
      <c r="AR1684" s="100" t="str">
        <f t="shared" si="705"/>
        <v>●</v>
      </c>
      <c r="AS1684" s="100" t="str">
        <f t="shared" si="705"/>
        <v>●</v>
      </c>
    </row>
    <row r="1685" spans="2:45" s="100" customFormat="1" ht="14.25" customHeight="1">
      <c r="B1685" s="102" t="s">
        <v>100</v>
      </c>
      <c r="C1685" s="106">
        <v>158</v>
      </c>
      <c r="D1685" s="107">
        <v>179</v>
      </c>
      <c r="E1685" s="107">
        <v>185</v>
      </c>
      <c r="F1685" s="107">
        <v>147</v>
      </c>
      <c r="G1685" s="107">
        <f>第2表01元データ!AN46</f>
        <v>63</v>
      </c>
      <c r="H1685" s="107">
        <f t="shared" si="708"/>
        <v>-84</v>
      </c>
      <c r="I1685" s="108">
        <f t="shared" si="709"/>
        <v>-57.142857142857139</v>
      </c>
      <c r="J1685" s="102"/>
      <c r="K1685" s="114" t="s">
        <v>100</v>
      </c>
      <c r="L1685" s="106">
        <v>82</v>
      </c>
      <c r="M1685" s="107">
        <v>79</v>
      </c>
      <c r="N1685" s="107">
        <v>57</v>
      </c>
      <c r="O1685" s="107">
        <v>59</v>
      </c>
      <c r="P1685" s="107">
        <f>第2表01元データ!AO46</f>
        <v>15</v>
      </c>
      <c r="Q1685" s="107">
        <f t="shared" si="710"/>
        <v>-44</v>
      </c>
      <c r="R1685" s="108">
        <f t="shared" si="711"/>
        <v>-74.576271186440678</v>
      </c>
      <c r="S1685" s="108"/>
      <c r="T1685" s="100">
        <v>107</v>
      </c>
      <c r="W1685" s="100" t="s">
        <v>361</v>
      </c>
      <c r="X1685" s="100">
        <v>165</v>
      </c>
      <c r="Y1685" s="100">
        <v>158</v>
      </c>
      <c r="Z1685" s="100">
        <v>179</v>
      </c>
      <c r="AA1685" s="100">
        <v>185</v>
      </c>
      <c r="AC1685" s="100" t="s">
        <v>361</v>
      </c>
      <c r="AD1685" s="100">
        <v>58</v>
      </c>
      <c r="AE1685" s="100">
        <v>82</v>
      </c>
      <c r="AF1685" s="100">
        <v>79</v>
      </c>
      <c r="AG1685" s="100">
        <v>57</v>
      </c>
      <c r="AJ1685" s="100" t="str">
        <f t="shared" si="706"/>
        <v>●</v>
      </c>
      <c r="AK1685" s="100" t="str">
        <f t="shared" si="704"/>
        <v>●</v>
      </c>
      <c r="AL1685" s="100" t="str">
        <f t="shared" si="704"/>
        <v>●</v>
      </c>
      <c r="AM1685" s="100" t="str">
        <f t="shared" si="704"/>
        <v>●</v>
      </c>
      <c r="AP1685" s="100" t="str">
        <f t="shared" si="707"/>
        <v>●</v>
      </c>
      <c r="AQ1685" s="100" t="str">
        <f t="shared" si="705"/>
        <v>●</v>
      </c>
      <c r="AR1685" s="100" t="str">
        <f t="shared" si="705"/>
        <v>●</v>
      </c>
      <c r="AS1685" s="100" t="str">
        <f t="shared" si="705"/>
        <v>●</v>
      </c>
    </row>
    <row r="1686" spans="2:45" s="100" customFormat="1" ht="14.25" customHeight="1">
      <c r="B1686" s="102" t="s">
        <v>118</v>
      </c>
      <c r="C1686" s="106">
        <v>156</v>
      </c>
      <c r="D1686" s="107">
        <v>146</v>
      </c>
      <c r="E1686" s="107">
        <v>146</v>
      </c>
      <c r="F1686" s="107">
        <v>167</v>
      </c>
      <c r="G1686" s="107">
        <f>第2表01元データ!AN47</f>
        <v>85</v>
      </c>
      <c r="H1686" s="107">
        <f t="shared" si="708"/>
        <v>-82</v>
      </c>
      <c r="I1686" s="108">
        <f t="shared" si="709"/>
        <v>-49.101796407185624</v>
      </c>
      <c r="J1686" s="102"/>
      <c r="K1686" s="114" t="s">
        <v>118</v>
      </c>
      <c r="L1686" s="106">
        <v>70</v>
      </c>
      <c r="M1686" s="107">
        <v>82</v>
      </c>
      <c r="N1686" s="107">
        <v>77</v>
      </c>
      <c r="O1686" s="107">
        <v>64</v>
      </c>
      <c r="P1686" s="107">
        <f>第2表01元データ!AO47</f>
        <v>26</v>
      </c>
      <c r="Q1686" s="107">
        <f t="shared" si="710"/>
        <v>-38</v>
      </c>
      <c r="R1686" s="108">
        <f t="shared" si="711"/>
        <v>-59.375</v>
      </c>
      <c r="S1686" s="108"/>
      <c r="T1686" s="100">
        <v>108</v>
      </c>
      <c r="W1686" s="100" t="s">
        <v>362</v>
      </c>
      <c r="X1686" s="100">
        <v>226</v>
      </c>
      <c r="Y1686" s="100">
        <v>156</v>
      </c>
      <c r="Z1686" s="100">
        <v>146</v>
      </c>
      <c r="AA1686" s="100">
        <v>146</v>
      </c>
      <c r="AC1686" s="100" t="s">
        <v>362</v>
      </c>
      <c r="AD1686" s="100">
        <v>86</v>
      </c>
      <c r="AE1686" s="100">
        <v>70</v>
      </c>
      <c r="AF1686" s="100">
        <v>82</v>
      </c>
      <c r="AG1686" s="100">
        <v>77</v>
      </c>
      <c r="AJ1686" s="100" t="str">
        <f t="shared" si="706"/>
        <v>●</v>
      </c>
      <c r="AK1686" s="100" t="str">
        <f t="shared" si="704"/>
        <v>●</v>
      </c>
      <c r="AL1686" s="100" t="str">
        <f t="shared" si="704"/>
        <v>○</v>
      </c>
      <c r="AM1686" s="100" t="str">
        <f t="shared" si="704"/>
        <v>●</v>
      </c>
      <c r="AP1686" s="100" t="str">
        <f t="shared" si="707"/>
        <v>●</v>
      </c>
      <c r="AQ1686" s="100" t="str">
        <f t="shared" si="705"/>
        <v>●</v>
      </c>
      <c r="AR1686" s="100" t="str">
        <f t="shared" si="705"/>
        <v>●</v>
      </c>
      <c r="AS1686" s="100" t="str">
        <f t="shared" si="705"/>
        <v>●</v>
      </c>
    </row>
    <row r="1687" spans="2:45" s="100" customFormat="1" ht="14.25" customHeight="1">
      <c r="B1687" s="102" t="s">
        <v>101</v>
      </c>
      <c r="C1687" s="106">
        <v>203</v>
      </c>
      <c r="D1687" s="107">
        <v>140</v>
      </c>
      <c r="E1687" s="107">
        <v>153</v>
      </c>
      <c r="F1687" s="107">
        <v>128</v>
      </c>
      <c r="G1687" s="107">
        <f>第2表01元データ!AN48</f>
        <v>104</v>
      </c>
      <c r="H1687" s="107">
        <f t="shared" si="708"/>
        <v>-24</v>
      </c>
      <c r="I1687" s="108">
        <f t="shared" si="709"/>
        <v>-18.75</v>
      </c>
      <c r="J1687" s="102"/>
      <c r="K1687" s="114" t="s">
        <v>101</v>
      </c>
      <c r="L1687" s="106">
        <v>111</v>
      </c>
      <c r="M1687" s="107">
        <v>59</v>
      </c>
      <c r="N1687" s="107">
        <v>78</v>
      </c>
      <c r="O1687" s="107">
        <v>62</v>
      </c>
      <c r="P1687" s="107">
        <f>第2表01元データ!AO48</f>
        <v>52</v>
      </c>
      <c r="Q1687" s="107">
        <f t="shared" si="710"/>
        <v>-10</v>
      </c>
      <c r="R1687" s="108">
        <f t="shared" si="711"/>
        <v>-16.129032258064516</v>
      </c>
      <c r="S1687" s="108"/>
      <c r="T1687" s="100">
        <v>109</v>
      </c>
      <c r="W1687" s="100" t="s">
        <v>363</v>
      </c>
      <c r="X1687" s="100">
        <v>306</v>
      </c>
      <c r="Y1687" s="100">
        <v>203</v>
      </c>
      <c r="Z1687" s="100">
        <v>140</v>
      </c>
      <c r="AA1687" s="100">
        <v>153</v>
      </c>
      <c r="AC1687" s="100" t="s">
        <v>363</v>
      </c>
      <c r="AD1687" s="100">
        <v>139</v>
      </c>
      <c r="AE1687" s="100">
        <v>111</v>
      </c>
      <c r="AF1687" s="100">
        <v>59</v>
      </c>
      <c r="AG1687" s="100">
        <v>78</v>
      </c>
      <c r="AJ1687" s="100" t="str">
        <f t="shared" si="706"/>
        <v>●</v>
      </c>
      <c r="AK1687" s="100" t="str">
        <f t="shared" si="704"/>
        <v>●</v>
      </c>
      <c r="AL1687" s="100" t="str">
        <f>IF(E1687=Z1687,"○","●")</f>
        <v>●</v>
      </c>
      <c r="AM1687" s="100" t="str">
        <f t="shared" si="704"/>
        <v>●</v>
      </c>
      <c r="AP1687" s="100" t="str">
        <f t="shared" si="707"/>
        <v>●</v>
      </c>
      <c r="AQ1687" s="100" t="str">
        <f t="shared" si="705"/>
        <v>●</v>
      </c>
      <c r="AR1687" s="100" t="str">
        <f t="shared" si="705"/>
        <v>●</v>
      </c>
      <c r="AS1687" s="100" t="str">
        <f t="shared" si="705"/>
        <v>●</v>
      </c>
    </row>
    <row r="1688" spans="2:45" s="100" customFormat="1" ht="14.25" customHeight="1">
      <c r="B1688" s="102" t="s">
        <v>102</v>
      </c>
      <c r="C1688" s="106">
        <v>267</v>
      </c>
      <c r="D1688" s="107">
        <v>191</v>
      </c>
      <c r="E1688" s="107">
        <v>126</v>
      </c>
      <c r="F1688" s="107">
        <v>135</v>
      </c>
      <c r="G1688" s="107">
        <f>第2表01元データ!AN49</f>
        <v>137</v>
      </c>
      <c r="H1688" s="107">
        <f t="shared" si="708"/>
        <v>2</v>
      </c>
      <c r="I1688" s="108">
        <f t="shared" si="709"/>
        <v>1.4814814814814816</v>
      </c>
      <c r="J1688" s="102"/>
      <c r="K1688" s="114" t="s">
        <v>102</v>
      </c>
      <c r="L1688" s="106">
        <v>149</v>
      </c>
      <c r="M1688" s="107">
        <v>108</v>
      </c>
      <c r="N1688" s="107">
        <v>58</v>
      </c>
      <c r="O1688" s="107">
        <v>68</v>
      </c>
      <c r="P1688" s="107">
        <f>第2表01元データ!AO49</f>
        <v>66</v>
      </c>
      <c r="Q1688" s="107">
        <f t="shared" si="710"/>
        <v>-2</v>
      </c>
      <c r="R1688" s="108">
        <f t="shared" si="711"/>
        <v>-2.9411764705882351</v>
      </c>
      <c r="S1688" s="108"/>
      <c r="T1688" s="100">
        <v>110</v>
      </c>
      <c r="W1688" s="100" t="s">
        <v>364</v>
      </c>
      <c r="X1688" s="100">
        <v>271</v>
      </c>
      <c r="Y1688" s="100">
        <v>267</v>
      </c>
      <c r="Z1688" s="100">
        <v>191</v>
      </c>
      <c r="AA1688" s="100">
        <v>126</v>
      </c>
      <c r="AC1688" s="100" t="s">
        <v>364</v>
      </c>
      <c r="AD1688" s="100">
        <v>130</v>
      </c>
      <c r="AE1688" s="100">
        <v>149</v>
      </c>
      <c r="AF1688" s="100">
        <v>108</v>
      </c>
      <c r="AG1688" s="100">
        <v>58</v>
      </c>
      <c r="AJ1688" s="100" t="str">
        <f t="shared" si="706"/>
        <v>●</v>
      </c>
      <c r="AK1688" s="100" t="str">
        <f t="shared" si="704"/>
        <v>●</v>
      </c>
      <c r="AL1688" s="100" t="str">
        <f t="shared" si="704"/>
        <v>●</v>
      </c>
      <c r="AM1688" s="100" t="str">
        <f t="shared" si="704"/>
        <v>●</v>
      </c>
      <c r="AP1688" s="100" t="str">
        <f t="shared" si="707"/>
        <v>●</v>
      </c>
      <c r="AQ1688" s="100" t="str">
        <f t="shared" si="705"/>
        <v>●</v>
      </c>
      <c r="AR1688" s="100" t="str">
        <f t="shared" si="705"/>
        <v>●</v>
      </c>
      <c r="AS1688" s="100" t="str">
        <f t="shared" si="705"/>
        <v>●</v>
      </c>
    </row>
    <row r="1689" spans="2:45" s="100" customFormat="1" ht="14.25" customHeight="1">
      <c r="B1689" s="102" t="s">
        <v>103</v>
      </c>
      <c r="C1689" s="106">
        <v>255</v>
      </c>
      <c r="D1689" s="107">
        <v>255</v>
      </c>
      <c r="E1689" s="107">
        <v>182</v>
      </c>
      <c r="F1689" s="107">
        <v>123</v>
      </c>
      <c r="G1689" s="107">
        <f>第2表01元データ!AN50</f>
        <v>129</v>
      </c>
      <c r="H1689" s="107">
        <f t="shared" si="708"/>
        <v>6</v>
      </c>
      <c r="I1689" s="108">
        <f t="shared" si="709"/>
        <v>4.8780487804878048</v>
      </c>
      <c r="J1689" s="102"/>
      <c r="K1689" s="114" t="s">
        <v>103</v>
      </c>
      <c r="L1689" s="106">
        <v>139</v>
      </c>
      <c r="M1689" s="107">
        <v>146</v>
      </c>
      <c r="N1689" s="107">
        <v>111</v>
      </c>
      <c r="O1689" s="107">
        <v>60</v>
      </c>
      <c r="P1689" s="107">
        <f>第2表01元データ!AO50</f>
        <v>60</v>
      </c>
      <c r="Q1689" s="107">
        <f t="shared" si="710"/>
        <v>0</v>
      </c>
      <c r="R1689" s="108">
        <f t="shared" si="711"/>
        <v>0</v>
      </c>
      <c r="S1689" s="108"/>
      <c r="T1689" s="100">
        <v>111</v>
      </c>
      <c r="W1689" s="100" t="s">
        <v>365</v>
      </c>
      <c r="X1689" s="100">
        <v>271</v>
      </c>
      <c r="Y1689" s="100">
        <v>255</v>
      </c>
      <c r="Z1689" s="100">
        <v>255</v>
      </c>
      <c r="AA1689" s="100">
        <v>182</v>
      </c>
      <c r="AC1689" s="100" t="s">
        <v>365</v>
      </c>
      <c r="AD1689" s="100">
        <v>114</v>
      </c>
      <c r="AE1689" s="100">
        <v>139</v>
      </c>
      <c r="AF1689" s="100">
        <v>146</v>
      </c>
      <c r="AG1689" s="100">
        <v>111</v>
      </c>
      <c r="AJ1689" s="100" t="str">
        <f t="shared" si="706"/>
        <v>●</v>
      </c>
      <c r="AK1689" s="100" t="str">
        <f t="shared" si="704"/>
        <v>○</v>
      </c>
      <c r="AL1689" s="100" t="str">
        <f t="shared" si="704"/>
        <v>●</v>
      </c>
      <c r="AM1689" s="100" t="str">
        <f t="shared" si="704"/>
        <v>●</v>
      </c>
      <c r="AP1689" s="100" t="str">
        <f t="shared" si="707"/>
        <v>●</v>
      </c>
      <c r="AQ1689" s="100" t="str">
        <f t="shared" si="705"/>
        <v>●</v>
      </c>
      <c r="AR1689" s="100" t="str">
        <f t="shared" si="705"/>
        <v>●</v>
      </c>
      <c r="AS1689" s="100" t="str">
        <f t="shared" si="705"/>
        <v>●</v>
      </c>
    </row>
    <row r="1690" spans="2:45" s="100" customFormat="1" ht="14.25" customHeight="1">
      <c r="B1690" s="102" t="s">
        <v>104</v>
      </c>
      <c r="C1690" s="106">
        <v>246</v>
      </c>
      <c r="D1690" s="107">
        <v>234</v>
      </c>
      <c r="E1690" s="107">
        <v>255</v>
      </c>
      <c r="F1690" s="107">
        <v>180</v>
      </c>
      <c r="G1690" s="107">
        <f>第2表01元データ!AN51</f>
        <v>121</v>
      </c>
      <c r="H1690" s="107">
        <f t="shared" si="708"/>
        <v>-59</v>
      </c>
      <c r="I1690" s="108">
        <f t="shared" si="709"/>
        <v>-32.777777777777779</v>
      </c>
      <c r="J1690" s="102"/>
      <c r="K1690" s="114" t="s">
        <v>104</v>
      </c>
      <c r="L1690" s="106">
        <v>121</v>
      </c>
      <c r="M1690" s="107">
        <v>130</v>
      </c>
      <c r="N1690" s="107">
        <v>145</v>
      </c>
      <c r="O1690" s="107">
        <v>106</v>
      </c>
      <c r="P1690" s="107">
        <f>第2表01元データ!AO51</f>
        <v>70</v>
      </c>
      <c r="Q1690" s="107">
        <f t="shared" si="710"/>
        <v>-36</v>
      </c>
      <c r="R1690" s="108">
        <f t="shared" si="711"/>
        <v>-33.962264150943398</v>
      </c>
      <c r="S1690" s="108"/>
      <c r="T1690" s="100">
        <v>112</v>
      </c>
      <c r="W1690" s="100" t="s">
        <v>366</v>
      </c>
      <c r="X1690" s="100">
        <v>307</v>
      </c>
      <c r="Y1690" s="100">
        <v>246</v>
      </c>
      <c r="Z1690" s="100">
        <v>234</v>
      </c>
      <c r="AA1690" s="100">
        <v>255</v>
      </c>
      <c r="AC1690" s="100" t="s">
        <v>366</v>
      </c>
      <c r="AD1690" s="100">
        <v>124</v>
      </c>
      <c r="AE1690" s="100">
        <v>121</v>
      </c>
      <c r="AF1690" s="100">
        <v>130</v>
      </c>
      <c r="AG1690" s="100">
        <v>145</v>
      </c>
      <c r="AJ1690" s="100" t="str">
        <f t="shared" si="706"/>
        <v>●</v>
      </c>
      <c r="AK1690" s="100" t="str">
        <f t="shared" si="704"/>
        <v>●</v>
      </c>
      <c r="AL1690" s="100" t="str">
        <f t="shared" si="704"/>
        <v>●</v>
      </c>
      <c r="AM1690" s="100" t="str">
        <f t="shared" si="704"/>
        <v>●</v>
      </c>
      <c r="AP1690" s="100" t="str">
        <f t="shared" si="707"/>
        <v>●</v>
      </c>
      <c r="AQ1690" s="100" t="str">
        <f t="shared" si="705"/>
        <v>●</v>
      </c>
      <c r="AR1690" s="100" t="str">
        <f t="shared" si="705"/>
        <v>●</v>
      </c>
      <c r="AS1690" s="100" t="str">
        <f t="shared" si="705"/>
        <v>●</v>
      </c>
    </row>
    <row r="1691" spans="2:45" s="100" customFormat="1" ht="14.25" customHeight="1">
      <c r="B1691" s="102" t="s">
        <v>105</v>
      </c>
      <c r="C1691" s="106">
        <v>293</v>
      </c>
      <c r="D1691" s="107">
        <v>246</v>
      </c>
      <c r="E1691" s="107">
        <v>216</v>
      </c>
      <c r="F1691" s="107">
        <v>229</v>
      </c>
      <c r="G1691" s="107">
        <f>第2表01元データ!AN52</f>
        <v>124</v>
      </c>
      <c r="H1691" s="107">
        <f t="shared" si="708"/>
        <v>-105</v>
      </c>
      <c r="I1691" s="108">
        <f t="shared" si="709"/>
        <v>-45.851528384279476</v>
      </c>
      <c r="J1691" s="102"/>
      <c r="K1691" s="114" t="s">
        <v>105</v>
      </c>
      <c r="L1691" s="106">
        <v>126</v>
      </c>
      <c r="M1691" s="107">
        <v>120</v>
      </c>
      <c r="N1691" s="107">
        <v>127</v>
      </c>
      <c r="O1691" s="107">
        <v>140</v>
      </c>
      <c r="P1691" s="107">
        <f>第2表01元データ!AO52</f>
        <v>62</v>
      </c>
      <c r="Q1691" s="107">
        <f t="shared" si="710"/>
        <v>-78</v>
      </c>
      <c r="R1691" s="108">
        <f t="shared" si="711"/>
        <v>-55.714285714285715</v>
      </c>
      <c r="S1691" s="108"/>
      <c r="T1691" s="100">
        <v>113</v>
      </c>
      <c r="W1691" s="100" t="s">
        <v>367</v>
      </c>
      <c r="X1691" s="100">
        <v>277</v>
      </c>
      <c r="Y1691" s="100">
        <v>293</v>
      </c>
      <c r="Z1691" s="100">
        <v>246</v>
      </c>
      <c r="AA1691" s="100">
        <v>216</v>
      </c>
      <c r="AC1691" s="100" t="s">
        <v>367</v>
      </c>
      <c r="AD1691" s="100">
        <v>102</v>
      </c>
      <c r="AE1691" s="100">
        <v>126</v>
      </c>
      <c r="AF1691" s="100">
        <v>120</v>
      </c>
      <c r="AG1691" s="100">
        <v>127</v>
      </c>
      <c r="AJ1691" s="100" t="str">
        <f t="shared" si="706"/>
        <v>●</v>
      </c>
      <c r="AK1691" s="100" t="str">
        <f t="shared" si="704"/>
        <v>●</v>
      </c>
      <c r="AL1691" s="100" t="str">
        <f t="shared" si="704"/>
        <v>●</v>
      </c>
      <c r="AM1691" s="100" t="str">
        <f t="shared" si="704"/>
        <v>●</v>
      </c>
      <c r="AP1691" s="100" t="str">
        <f t="shared" si="707"/>
        <v>●</v>
      </c>
      <c r="AQ1691" s="100" t="str">
        <f t="shared" si="705"/>
        <v>●</v>
      </c>
      <c r="AR1691" s="100" t="str">
        <f t="shared" si="705"/>
        <v>●</v>
      </c>
      <c r="AS1691" s="100" t="str">
        <f t="shared" si="705"/>
        <v>●</v>
      </c>
    </row>
    <row r="1692" spans="2:45" s="100" customFormat="1" ht="14.25" customHeight="1">
      <c r="B1692" s="102" t="s">
        <v>106</v>
      </c>
      <c r="C1692" s="106">
        <v>250</v>
      </c>
      <c r="D1692" s="107">
        <v>259</v>
      </c>
      <c r="E1692" s="107">
        <v>219</v>
      </c>
      <c r="F1692" s="107">
        <v>197</v>
      </c>
      <c r="G1692" s="107">
        <f>第2表01元データ!AN53</f>
        <v>152</v>
      </c>
      <c r="H1692" s="107">
        <f t="shared" si="708"/>
        <v>-45</v>
      </c>
      <c r="I1692" s="108">
        <f t="shared" si="709"/>
        <v>-22.842639593908629</v>
      </c>
      <c r="J1692" s="102"/>
      <c r="K1692" s="114" t="s">
        <v>106</v>
      </c>
      <c r="L1692" s="106">
        <v>89</v>
      </c>
      <c r="M1692" s="107">
        <v>114</v>
      </c>
      <c r="N1692" s="107">
        <v>110</v>
      </c>
      <c r="O1692" s="107">
        <v>108</v>
      </c>
      <c r="P1692" s="107">
        <f>第2表01元データ!AO53</f>
        <v>95</v>
      </c>
      <c r="Q1692" s="107">
        <f t="shared" si="710"/>
        <v>-13</v>
      </c>
      <c r="R1692" s="108">
        <f t="shared" si="711"/>
        <v>-12.037037037037036</v>
      </c>
      <c r="S1692" s="108"/>
      <c r="T1692" s="100">
        <v>114</v>
      </c>
      <c r="W1692" s="100" t="s">
        <v>368</v>
      </c>
      <c r="X1692" s="100">
        <v>189</v>
      </c>
      <c r="Y1692" s="100">
        <v>250</v>
      </c>
      <c r="Z1692" s="100">
        <v>259</v>
      </c>
      <c r="AA1692" s="100">
        <v>219</v>
      </c>
      <c r="AC1692" s="100" t="s">
        <v>368</v>
      </c>
      <c r="AD1692" s="100">
        <v>70</v>
      </c>
      <c r="AE1692" s="100">
        <v>89</v>
      </c>
      <c r="AF1692" s="100">
        <v>114</v>
      </c>
      <c r="AG1692" s="100">
        <v>110</v>
      </c>
      <c r="AJ1692" s="100" t="str">
        <f t="shared" si="706"/>
        <v>●</v>
      </c>
      <c r="AK1692" s="100" t="str">
        <f t="shared" si="704"/>
        <v>●</v>
      </c>
      <c r="AL1692" s="100" t="str">
        <f t="shared" si="704"/>
        <v>●</v>
      </c>
      <c r="AM1692" s="100" t="str">
        <f t="shared" si="704"/>
        <v>●</v>
      </c>
      <c r="AP1692" s="100" t="str">
        <f t="shared" si="707"/>
        <v>●</v>
      </c>
      <c r="AQ1692" s="100" t="str">
        <f t="shared" si="705"/>
        <v>●</v>
      </c>
      <c r="AR1692" s="100" t="str">
        <f t="shared" si="705"/>
        <v>●</v>
      </c>
      <c r="AS1692" s="100" t="str">
        <f t="shared" si="705"/>
        <v>●</v>
      </c>
    </row>
    <row r="1693" spans="2:45" s="100" customFormat="1" ht="14.25" customHeight="1">
      <c r="B1693" s="102" t="s">
        <v>107</v>
      </c>
      <c r="C1693" s="106">
        <v>157</v>
      </c>
      <c r="D1693" s="107">
        <v>209</v>
      </c>
      <c r="E1693" s="107">
        <v>234</v>
      </c>
      <c r="F1693" s="107">
        <v>189</v>
      </c>
      <c r="G1693" s="107">
        <f>第2表01元データ!AN54</f>
        <v>185</v>
      </c>
      <c r="H1693" s="107">
        <f t="shared" si="708"/>
        <v>-4</v>
      </c>
      <c r="I1693" s="108">
        <f t="shared" si="709"/>
        <v>-2.1164021164021163</v>
      </c>
      <c r="J1693" s="102"/>
      <c r="K1693" s="114" t="s">
        <v>107</v>
      </c>
      <c r="L1693" s="106">
        <v>59</v>
      </c>
      <c r="M1693" s="107">
        <v>78</v>
      </c>
      <c r="N1693" s="107">
        <v>102</v>
      </c>
      <c r="O1693" s="107">
        <v>97</v>
      </c>
      <c r="P1693" s="107">
        <f>第2表01元データ!AO54</f>
        <v>99</v>
      </c>
      <c r="Q1693" s="107">
        <f t="shared" si="710"/>
        <v>2</v>
      </c>
      <c r="R1693" s="108">
        <f t="shared" si="711"/>
        <v>2.0618556701030926</v>
      </c>
      <c r="S1693" s="108"/>
      <c r="T1693" s="100">
        <v>115</v>
      </c>
      <c r="W1693" s="100" t="s">
        <v>369</v>
      </c>
      <c r="X1693" s="100">
        <v>136</v>
      </c>
      <c r="Y1693" s="100">
        <v>157</v>
      </c>
      <c r="Z1693" s="100">
        <v>209</v>
      </c>
      <c r="AA1693" s="100">
        <v>234</v>
      </c>
      <c r="AC1693" s="100" t="s">
        <v>369</v>
      </c>
      <c r="AD1693" s="100">
        <v>41</v>
      </c>
      <c r="AE1693" s="100">
        <v>59</v>
      </c>
      <c r="AF1693" s="100">
        <v>78</v>
      </c>
      <c r="AG1693" s="100">
        <v>102</v>
      </c>
      <c r="AJ1693" s="100" t="str">
        <f t="shared" si="706"/>
        <v>●</v>
      </c>
      <c r="AK1693" s="100" t="str">
        <f t="shared" si="704"/>
        <v>●</v>
      </c>
      <c r="AL1693" s="100" t="str">
        <f t="shared" si="704"/>
        <v>●</v>
      </c>
      <c r="AM1693" s="100" t="str">
        <f t="shared" si="704"/>
        <v>●</v>
      </c>
      <c r="AP1693" s="100" t="str">
        <f t="shared" si="707"/>
        <v>●</v>
      </c>
      <c r="AQ1693" s="100" t="str">
        <f t="shared" si="705"/>
        <v>●</v>
      </c>
      <c r="AR1693" s="100" t="str">
        <f t="shared" si="705"/>
        <v>●</v>
      </c>
      <c r="AS1693" s="100" t="str">
        <f t="shared" si="705"/>
        <v>●</v>
      </c>
    </row>
    <row r="1694" spans="2:45" s="100" customFormat="1" ht="14.25" customHeight="1">
      <c r="B1694" s="102" t="s">
        <v>108</v>
      </c>
      <c r="C1694" s="106">
        <v>100</v>
      </c>
      <c r="D1694" s="107">
        <v>129</v>
      </c>
      <c r="E1694" s="107">
        <v>167</v>
      </c>
      <c r="F1694" s="107">
        <v>193</v>
      </c>
      <c r="G1694" s="107">
        <f>第2表01元データ!AN55</f>
        <v>132</v>
      </c>
      <c r="H1694" s="107">
        <f t="shared" si="708"/>
        <v>-61</v>
      </c>
      <c r="I1694" s="108">
        <f t="shared" si="709"/>
        <v>-31.606217616580313</v>
      </c>
      <c r="J1694" s="102"/>
      <c r="K1694" s="114" t="s">
        <v>108</v>
      </c>
      <c r="L1694" s="106">
        <v>32</v>
      </c>
      <c r="M1694" s="107">
        <v>51</v>
      </c>
      <c r="N1694" s="107">
        <v>71</v>
      </c>
      <c r="O1694" s="107">
        <v>91</v>
      </c>
      <c r="P1694" s="107">
        <f>第2表01元データ!AO55</f>
        <v>70</v>
      </c>
      <c r="Q1694" s="107">
        <f t="shared" si="710"/>
        <v>-21</v>
      </c>
      <c r="R1694" s="108">
        <f t="shared" si="711"/>
        <v>-23.076923076923077</v>
      </c>
      <c r="S1694" s="108"/>
      <c r="T1694" s="100">
        <v>116</v>
      </c>
      <c r="W1694" s="100" t="s">
        <v>370</v>
      </c>
      <c r="X1694" s="100">
        <v>100</v>
      </c>
      <c r="Y1694" s="100">
        <v>100</v>
      </c>
      <c r="Z1694" s="100">
        <v>129</v>
      </c>
      <c r="AA1694" s="100">
        <v>167</v>
      </c>
      <c r="AC1694" s="100" t="s">
        <v>370</v>
      </c>
      <c r="AD1694" s="100">
        <v>36</v>
      </c>
      <c r="AE1694" s="100">
        <v>32</v>
      </c>
      <c r="AF1694" s="100">
        <v>51</v>
      </c>
      <c r="AG1694" s="100">
        <v>71</v>
      </c>
      <c r="AJ1694" s="100" t="str">
        <f t="shared" si="706"/>
        <v>○</v>
      </c>
      <c r="AK1694" s="100" t="str">
        <f t="shared" si="704"/>
        <v>●</v>
      </c>
      <c r="AL1694" s="100" t="str">
        <f t="shared" si="704"/>
        <v>●</v>
      </c>
      <c r="AM1694" s="100" t="str">
        <f t="shared" si="704"/>
        <v>●</v>
      </c>
      <c r="AP1694" s="100" t="str">
        <f t="shared" si="707"/>
        <v>●</v>
      </c>
      <c r="AQ1694" s="100" t="str">
        <f t="shared" si="705"/>
        <v>●</v>
      </c>
      <c r="AR1694" s="100" t="str">
        <f t="shared" si="705"/>
        <v>●</v>
      </c>
      <c r="AS1694" s="100" t="str">
        <f t="shared" si="705"/>
        <v>●</v>
      </c>
    </row>
    <row r="1695" spans="2:45" s="100" customFormat="1" ht="14.25" customHeight="1">
      <c r="B1695" s="102" t="s">
        <v>109</v>
      </c>
      <c r="C1695" s="106">
        <v>69</v>
      </c>
      <c r="D1695" s="107">
        <v>73</v>
      </c>
      <c r="E1695" s="107">
        <v>92</v>
      </c>
      <c r="F1695" s="107">
        <v>118</v>
      </c>
      <c r="G1695" s="107">
        <f>第2表01元データ!AN56</f>
        <v>122</v>
      </c>
      <c r="H1695" s="107">
        <f t="shared" si="708"/>
        <v>4</v>
      </c>
      <c r="I1695" s="108">
        <f t="shared" si="709"/>
        <v>3.3898305084745761</v>
      </c>
      <c r="J1695" s="102"/>
      <c r="K1695" s="114" t="s">
        <v>109</v>
      </c>
      <c r="L1695" s="106">
        <v>24</v>
      </c>
      <c r="M1695" s="107">
        <v>21</v>
      </c>
      <c r="N1695" s="107">
        <v>32</v>
      </c>
      <c r="O1695" s="107">
        <v>54</v>
      </c>
      <c r="P1695" s="107">
        <f>第2表01元データ!AO56</f>
        <v>57</v>
      </c>
      <c r="Q1695" s="107">
        <f t="shared" si="710"/>
        <v>3</v>
      </c>
      <c r="R1695" s="108">
        <f t="shared" si="711"/>
        <v>5.5555555555555554</v>
      </c>
      <c r="S1695" s="108"/>
      <c r="T1695" s="100">
        <v>117</v>
      </c>
      <c r="W1695" s="100" t="s">
        <v>371</v>
      </c>
      <c r="X1695" s="100">
        <v>58</v>
      </c>
      <c r="Y1695" s="100">
        <v>69</v>
      </c>
      <c r="Z1695" s="100">
        <v>73</v>
      </c>
      <c r="AA1695" s="100">
        <v>92</v>
      </c>
      <c r="AC1695" s="100" t="s">
        <v>371</v>
      </c>
      <c r="AD1695" s="100">
        <v>16</v>
      </c>
      <c r="AE1695" s="100">
        <v>24</v>
      </c>
      <c r="AF1695" s="100">
        <v>21</v>
      </c>
      <c r="AG1695" s="100">
        <v>32</v>
      </c>
      <c r="AJ1695" s="100" t="str">
        <f t="shared" si="706"/>
        <v>●</v>
      </c>
      <c r="AK1695" s="100" t="str">
        <f t="shared" si="704"/>
        <v>●</v>
      </c>
      <c r="AL1695" s="100" t="str">
        <f t="shared" si="704"/>
        <v>●</v>
      </c>
      <c r="AM1695" s="100" t="str">
        <f t="shared" si="704"/>
        <v>●</v>
      </c>
      <c r="AP1695" s="100" t="str">
        <f t="shared" si="707"/>
        <v>●</v>
      </c>
      <c r="AQ1695" s="100" t="str">
        <f t="shared" si="705"/>
        <v>●</v>
      </c>
      <c r="AR1695" s="100" t="str">
        <f t="shared" si="705"/>
        <v>●</v>
      </c>
      <c r="AS1695" s="100" t="str">
        <f t="shared" si="705"/>
        <v>●</v>
      </c>
    </row>
    <row r="1696" spans="2:45" s="100" customFormat="1" ht="14.25" customHeight="1">
      <c r="B1696" s="102" t="s">
        <v>110</v>
      </c>
      <c r="C1696" s="106">
        <v>35</v>
      </c>
      <c r="D1696" s="107">
        <v>49</v>
      </c>
      <c r="E1696" s="107">
        <v>41</v>
      </c>
      <c r="F1696" s="107">
        <v>56</v>
      </c>
      <c r="G1696" s="107">
        <f>第2表01元データ!AN57</f>
        <v>92</v>
      </c>
      <c r="H1696" s="107">
        <f t="shared" si="708"/>
        <v>36</v>
      </c>
      <c r="I1696" s="108">
        <f t="shared" si="709"/>
        <v>64.285714285714292</v>
      </c>
      <c r="J1696" s="102"/>
      <c r="K1696" s="114" t="s">
        <v>110</v>
      </c>
      <c r="L1696" s="106">
        <v>12</v>
      </c>
      <c r="M1696" s="107">
        <v>14</v>
      </c>
      <c r="N1696" s="107">
        <v>18</v>
      </c>
      <c r="O1696" s="107">
        <v>22</v>
      </c>
      <c r="P1696" s="107">
        <f>第2表01元データ!AO57</f>
        <v>52</v>
      </c>
      <c r="Q1696" s="107">
        <f t="shared" si="710"/>
        <v>30</v>
      </c>
      <c r="R1696" s="108">
        <f t="shared" si="711"/>
        <v>136.36363636363635</v>
      </c>
      <c r="S1696" s="108"/>
      <c r="T1696" s="100">
        <v>118</v>
      </c>
      <c r="W1696" s="100" t="s">
        <v>378</v>
      </c>
      <c r="X1696" s="100">
        <v>29</v>
      </c>
      <c r="Y1696" s="100">
        <v>35</v>
      </c>
      <c r="Z1696" s="100">
        <v>49</v>
      </c>
      <c r="AA1696" s="100">
        <v>41</v>
      </c>
      <c r="AC1696" s="100" t="s">
        <v>378</v>
      </c>
      <c r="AD1696" s="100">
        <v>7</v>
      </c>
      <c r="AE1696" s="100">
        <v>12</v>
      </c>
      <c r="AF1696" s="100">
        <v>14</v>
      </c>
      <c r="AG1696" s="100">
        <v>18</v>
      </c>
      <c r="AJ1696" s="100" t="str">
        <f t="shared" si="706"/>
        <v>●</v>
      </c>
      <c r="AK1696" s="100" t="str">
        <f t="shared" si="704"/>
        <v>●</v>
      </c>
      <c r="AL1696" s="100" t="str">
        <f t="shared" si="704"/>
        <v>●</v>
      </c>
      <c r="AM1696" s="100" t="str">
        <f t="shared" si="704"/>
        <v>●</v>
      </c>
      <c r="AP1696" s="100" t="str">
        <f t="shared" si="707"/>
        <v>●</v>
      </c>
      <c r="AQ1696" s="100" t="str">
        <f t="shared" si="705"/>
        <v>●</v>
      </c>
      <c r="AR1696" s="100" t="str">
        <f t="shared" si="705"/>
        <v>●</v>
      </c>
      <c r="AS1696" s="100" t="str">
        <f t="shared" si="705"/>
        <v>●</v>
      </c>
    </row>
    <row r="1697" spans="2:45" s="100" customFormat="1" ht="14.25" customHeight="1">
      <c r="B1697" s="119" t="s">
        <v>111</v>
      </c>
      <c r="C1697" s="120" t="s">
        <v>313</v>
      </c>
      <c r="D1697" s="116" t="s">
        <v>313</v>
      </c>
      <c r="E1697" s="116" t="s">
        <v>313</v>
      </c>
      <c r="F1697" s="116" t="s">
        <v>313</v>
      </c>
      <c r="G1697" s="107">
        <f>第2表01元データ!AN58</f>
        <v>32</v>
      </c>
      <c r="H1697" s="107"/>
      <c r="I1697" s="108"/>
      <c r="K1697" s="119" t="s">
        <v>111</v>
      </c>
      <c r="L1697" s="120" t="s">
        <v>313</v>
      </c>
      <c r="M1697" s="116" t="s">
        <v>313</v>
      </c>
      <c r="N1697" s="116" t="s">
        <v>313</v>
      </c>
      <c r="O1697" s="116" t="s">
        <v>313</v>
      </c>
      <c r="P1697" s="107">
        <f>第2表01元データ!AO58</f>
        <v>7</v>
      </c>
      <c r="Q1697" s="107"/>
      <c r="R1697" s="108"/>
      <c r="T1697" s="100">
        <v>119</v>
      </c>
    </row>
    <row r="1698" spans="2:45" s="100" customFormat="1" ht="14.25" customHeight="1">
      <c r="G1698" s="168"/>
      <c r="P1698" s="168"/>
    </row>
    <row r="1699" spans="2:45" s="100" customFormat="1" ht="14.25" customHeight="1">
      <c r="G1699" s="168"/>
      <c r="P1699" s="168"/>
    </row>
    <row r="1700" spans="2:45" s="99" customFormat="1" ht="14.25" customHeight="1">
      <c r="B1700" s="99" t="str">
        <f>LEFT(B1640,LEN(B1640)-2)&amp;+"女"</f>
        <v>奥沢・女</v>
      </c>
      <c r="K1700" s="99" t="str">
        <f>LEFT(K1640,LEN(K1640)-2)&amp;+"女"</f>
        <v>天神・女</v>
      </c>
      <c r="W1700" s="100"/>
      <c r="X1700" s="100"/>
      <c r="Y1700" s="100"/>
      <c r="Z1700" s="100"/>
      <c r="AA1700" s="100"/>
      <c r="AB1700" s="100"/>
      <c r="AC1700" s="100"/>
      <c r="AD1700" s="100"/>
      <c r="AE1700" s="100"/>
      <c r="AF1700" s="100"/>
      <c r="AG1700" s="100"/>
    </row>
    <row r="1701" spans="2:45" s="100" customFormat="1" ht="14.25" customHeight="1">
      <c r="B1701" s="583" t="s">
        <v>335</v>
      </c>
      <c r="C1701" s="101"/>
      <c r="D1701" s="101"/>
      <c r="E1701" s="101"/>
      <c r="F1701" s="101"/>
      <c r="G1701" s="135"/>
      <c r="H1701" s="131"/>
      <c r="I1701" s="131"/>
      <c r="J1701" s="102"/>
      <c r="K1701" s="583" t="s">
        <v>335</v>
      </c>
      <c r="L1701" s="101"/>
      <c r="M1701" s="101"/>
      <c r="N1701" s="101"/>
      <c r="O1701" s="101"/>
      <c r="P1701" s="135"/>
      <c r="Q1701" s="131"/>
      <c r="R1701" s="131"/>
      <c r="S1701" s="103"/>
    </row>
    <row r="1702" spans="2:45" s="100" customFormat="1" ht="14.25" customHeight="1">
      <c r="B1702" s="584"/>
      <c r="C1702" s="130" t="str">
        <f>$C$4</f>
        <v>平成7年</v>
      </c>
      <c r="D1702" s="130" t="str">
        <f>$D$4</f>
        <v>平成12年</v>
      </c>
      <c r="E1702" s="130" t="str">
        <f>$E$4</f>
        <v>平成17年</v>
      </c>
      <c r="F1702" s="130" t="str">
        <f>$F$4</f>
        <v>平成22年</v>
      </c>
      <c r="G1702" s="130" t="s">
        <v>410</v>
      </c>
      <c r="H1702" s="133" t="str">
        <f>$H$4</f>
        <v>対平成</v>
      </c>
      <c r="I1702" s="134" t="str">
        <f>$I$4</f>
        <v>22年</v>
      </c>
      <c r="J1702" s="102"/>
      <c r="K1702" s="584"/>
      <c r="L1702" s="130" t="str">
        <f>$C$4</f>
        <v>平成7年</v>
      </c>
      <c r="M1702" s="130" t="str">
        <f>$D$4</f>
        <v>平成12年</v>
      </c>
      <c r="N1702" s="130" t="str">
        <f>$E$4</f>
        <v>平成17年</v>
      </c>
      <c r="O1702" s="130" t="str">
        <f>$F$4</f>
        <v>平成22年</v>
      </c>
      <c r="P1702" s="130" t="s">
        <v>410</v>
      </c>
      <c r="Q1702" s="133" t="str">
        <f>$H$4</f>
        <v>対平成</v>
      </c>
      <c r="R1702" s="134" t="str">
        <f>$I$4</f>
        <v>22年</v>
      </c>
      <c r="S1702" s="103"/>
    </row>
    <row r="1703" spans="2:45" s="100" customFormat="1" ht="14.25" customHeight="1">
      <c r="B1703" s="585"/>
      <c r="C1703" s="104"/>
      <c r="D1703" s="104"/>
      <c r="E1703" s="104"/>
      <c r="F1703" s="104"/>
      <c r="G1703" s="104"/>
      <c r="H1703" s="132" t="s">
        <v>88</v>
      </c>
      <c r="I1703" s="133" t="s">
        <v>398</v>
      </c>
      <c r="J1703" s="102"/>
      <c r="K1703" s="585"/>
      <c r="L1703" s="104"/>
      <c r="M1703" s="104"/>
      <c r="N1703" s="104"/>
      <c r="O1703" s="104"/>
      <c r="P1703" s="104"/>
      <c r="Q1703" s="132" t="s">
        <v>88</v>
      </c>
      <c r="R1703" s="133" t="s">
        <v>398</v>
      </c>
      <c r="S1703" s="103"/>
    </row>
    <row r="1704" spans="2:45" s="199" customFormat="1" ht="14.25" customHeight="1">
      <c r="B1704" s="200" t="s">
        <v>90</v>
      </c>
      <c r="C1704" s="198">
        <v>3869</v>
      </c>
      <c r="D1704" s="194">
        <v>3552</v>
      </c>
      <c r="E1704" s="194">
        <v>3234</v>
      </c>
      <c r="F1704" s="194">
        <v>2873</v>
      </c>
      <c r="G1704" s="194">
        <f>IF(COUNTIF(G1709:G1727,"x"),"x",IF(SUM(G1709:G1727)=0,"-",SUM(G1709:G1727)))</f>
        <v>2297</v>
      </c>
      <c r="H1704" s="193">
        <f t="shared" ref="H1704:H1707" si="712">IF(G1704="x","x",IF(AND(G1704="-",F1704="-"),"-",IF(AND(G1704="-",F1704&gt;0),F1704*-1,IF(AND(G1704&gt;0,F1704="-"),G1704,G1704-F1704))))</f>
        <v>-576</v>
      </c>
      <c r="I1704" s="195">
        <f t="shared" ref="I1704:I1707" si="713">IF(H1704="x","x",IF(H1704="-","-",IF(AND(F1704="-",G1704&gt;0),"皆増",IF(AND(F1704&gt;0,G1704="-"),"皆減",H1704/F1704*100))))</f>
        <v>-20.048729550991993</v>
      </c>
      <c r="J1704" s="196"/>
      <c r="K1704" s="197" t="s">
        <v>90</v>
      </c>
      <c r="L1704" s="198">
        <v>1655</v>
      </c>
      <c r="M1704" s="194">
        <v>1599</v>
      </c>
      <c r="N1704" s="194">
        <v>1501</v>
      </c>
      <c r="O1704" s="194">
        <v>1337</v>
      </c>
      <c r="P1704" s="194">
        <f>IF(COUNTIF(P1709:P1727,"x"),"x",IF(SUM(P1709:P1727)=0,"-",SUM(P1709:P1727)))</f>
        <v>972</v>
      </c>
      <c r="Q1704" s="193">
        <f t="shared" ref="Q1704:Q1707" si="714">IF(P1704="x","x",IF(AND(P1704="-",O1704="-"),"-",IF(AND(P1704="-",O1704&gt;0),O1704*-1,IF(AND(P1704&gt;0,O1704="-"),P1704,P1704-O1704))))</f>
        <v>-365</v>
      </c>
      <c r="R1704" s="195">
        <f t="shared" ref="R1704:R1707" si="715">IF(Q1704="x","x",IF(Q1704="-","-",IF(AND(O1704="-",P1704&gt;0),"皆増",IF(AND(O1704&gt;0,P1704="-"),"皆減",Q1704/O1704*100))))</f>
        <v>-27.299925205684367</v>
      </c>
      <c r="S1704" s="195"/>
      <c r="W1704" s="199" t="s">
        <v>373</v>
      </c>
      <c r="X1704" s="199">
        <v>4286</v>
      </c>
      <c r="Y1704" s="199">
        <v>3869</v>
      </c>
      <c r="Z1704" s="199">
        <v>3552</v>
      </c>
      <c r="AA1704" s="199">
        <v>3234</v>
      </c>
      <c r="AC1704" s="199" t="s">
        <v>373</v>
      </c>
      <c r="AD1704" s="199">
        <v>1549</v>
      </c>
      <c r="AE1704" s="199">
        <v>1655</v>
      </c>
      <c r="AF1704" s="199">
        <v>1599</v>
      </c>
      <c r="AG1704" s="199">
        <v>1501</v>
      </c>
      <c r="AJ1704" s="199" t="str">
        <f>IF(C1704=X1704,"○","●")</f>
        <v>●</v>
      </c>
      <c r="AK1704" s="199" t="str">
        <f t="shared" ref="AK1704:AM1726" si="716">IF(D1704=Y1704,"○","●")</f>
        <v>●</v>
      </c>
      <c r="AL1704" s="199" t="str">
        <f t="shared" si="716"/>
        <v>●</v>
      </c>
      <c r="AM1704" s="199" t="str">
        <f t="shared" si="716"/>
        <v>●</v>
      </c>
      <c r="AP1704" s="199" t="str">
        <f>IF(L1704=AD1704,"○","●")</f>
        <v>●</v>
      </c>
      <c r="AQ1704" s="199" t="str">
        <f t="shared" ref="AQ1704:AS1726" si="717">IF(M1704=AE1704,"○","●")</f>
        <v>●</v>
      </c>
      <c r="AR1704" s="199" t="str">
        <f t="shared" si="717"/>
        <v>●</v>
      </c>
      <c r="AS1704" s="199" t="str">
        <f t="shared" si="717"/>
        <v>●</v>
      </c>
    </row>
    <row r="1705" spans="2:45" s="100" customFormat="1" ht="14.25" customHeight="1">
      <c r="B1705" s="105" t="s">
        <v>91</v>
      </c>
      <c r="C1705" s="106">
        <v>392</v>
      </c>
      <c r="D1705" s="107">
        <v>354</v>
      </c>
      <c r="E1705" s="107">
        <v>301</v>
      </c>
      <c r="F1705" s="107">
        <v>233</v>
      </c>
      <c r="G1705" s="107">
        <f>IF(COUNTIF(G1709:G1711,"x"),"x",IF(SUM(G1709:G1711)=0,"-",SUM(G1709:G1711)))</f>
        <v>152</v>
      </c>
      <c r="H1705" s="107">
        <f t="shared" si="712"/>
        <v>-81</v>
      </c>
      <c r="I1705" s="108">
        <f t="shared" si="713"/>
        <v>-34.763948497854074</v>
      </c>
      <c r="J1705" s="102"/>
      <c r="K1705" s="109" t="s">
        <v>91</v>
      </c>
      <c r="L1705" s="106">
        <v>199</v>
      </c>
      <c r="M1705" s="107">
        <v>162</v>
      </c>
      <c r="N1705" s="107">
        <v>156</v>
      </c>
      <c r="O1705" s="107">
        <v>107</v>
      </c>
      <c r="P1705" s="107">
        <f>IF(COUNTIF(P1709:P1711,"x"),"x",IF(SUM(P1709:P1711)=0,"-",SUM(P1709:P1711)))</f>
        <v>44</v>
      </c>
      <c r="Q1705" s="107">
        <f t="shared" si="714"/>
        <v>-63</v>
      </c>
      <c r="R1705" s="108">
        <f t="shared" si="715"/>
        <v>-58.878504672897193</v>
      </c>
      <c r="S1705" s="108"/>
      <c r="W1705" s="100" t="s">
        <v>374</v>
      </c>
      <c r="X1705" s="100">
        <v>540</v>
      </c>
      <c r="Y1705" s="100">
        <v>392</v>
      </c>
      <c r="Z1705" s="100">
        <v>354</v>
      </c>
      <c r="AA1705" s="100">
        <v>301</v>
      </c>
      <c r="AC1705" s="100" t="s">
        <v>374</v>
      </c>
      <c r="AD1705" s="100">
        <v>206</v>
      </c>
      <c r="AE1705" s="100">
        <v>199</v>
      </c>
      <c r="AF1705" s="100">
        <v>162</v>
      </c>
      <c r="AG1705" s="100">
        <v>156</v>
      </c>
      <c r="AJ1705" s="100" t="str">
        <f t="shared" ref="AJ1705:AJ1726" si="718">IF(C1705=X1705,"○","●")</f>
        <v>●</v>
      </c>
      <c r="AK1705" s="100" t="str">
        <f t="shared" si="716"/>
        <v>●</v>
      </c>
      <c r="AL1705" s="100" t="str">
        <f t="shared" si="716"/>
        <v>●</v>
      </c>
      <c r="AM1705" s="100" t="str">
        <f t="shared" si="716"/>
        <v>●</v>
      </c>
      <c r="AP1705" s="100" t="str">
        <f t="shared" ref="AP1705:AP1726" si="719">IF(L1705=AD1705,"○","●")</f>
        <v>●</v>
      </c>
      <c r="AQ1705" s="100" t="str">
        <f t="shared" si="717"/>
        <v>●</v>
      </c>
      <c r="AR1705" s="100" t="str">
        <f t="shared" si="717"/>
        <v>●</v>
      </c>
      <c r="AS1705" s="100" t="str">
        <f>IF(O1705=AG1705,"○","●")</f>
        <v>●</v>
      </c>
    </row>
    <row r="1706" spans="2:45" s="100" customFormat="1" ht="14.25" customHeight="1">
      <c r="B1706" s="105" t="s">
        <v>92</v>
      </c>
      <c r="C1706" s="106">
        <v>2595</v>
      </c>
      <c r="D1706" s="107">
        <v>2195</v>
      </c>
      <c r="E1706" s="107">
        <v>1879</v>
      </c>
      <c r="F1706" s="107">
        <v>1538</v>
      </c>
      <c r="G1706" s="296">
        <f>IF(COUNTIF(G1712:G1721,"x"),"x",IF(SUM(G1712:G1721)=0,"-",SUM(G1712:G1721)))</f>
        <v>1011</v>
      </c>
      <c r="H1706" s="107">
        <f t="shared" si="712"/>
        <v>-527</v>
      </c>
      <c r="I1706" s="108">
        <f t="shared" si="713"/>
        <v>-34.265279583875163</v>
      </c>
      <c r="J1706" s="102"/>
      <c r="K1706" s="109" t="s">
        <v>92</v>
      </c>
      <c r="L1706" s="106">
        <v>1178</v>
      </c>
      <c r="M1706" s="107">
        <v>1088</v>
      </c>
      <c r="N1706" s="107">
        <v>917</v>
      </c>
      <c r="O1706" s="107">
        <v>762</v>
      </c>
      <c r="P1706" s="296">
        <f>IF(COUNTIF(P1712:P1721,"x"),"x",IF(SUM(P1712:P1721)=0,"-",SUM(P1712:P1721)))</f>
        <v>449</v>
      </c>
      <c r="Q1706" s="107">
        <f t="shared" si="714"/>
        <v>-313</v>
      </c>
      <c r="R1706" s="108">
        <f t="shared" si="715"/>
        <v>-41.076115485564301</v>
      </c>
      <c r="S1706" s="108"/>
      <c r="W1706" s="100" t="s">
        <v>375</v>
      </c>
      <c r="X1706" s="100">
        <v>2979</v>
      </c>
      <c r="Y1706" s="100">
        <v>2595</v>
      </c>
      <c r="Z1706" s="100">
        <v>2195</v>
      </c>
      <c r="AA1706" s="100">
        <v>1879</v>
      </c>
      <c r="AC1706" s="100" t="s">
        <v>375</v>
      </c>
      <c r="AD1706" s="100">
        <v>1133</v>
      </c>
      <c r="AE1706" s="100">
        <v>1178</v>
      </c>
      <c r="AF1706" s="100">
        <v>1088</v>
      </c>
      <c r="AG1706" s="100">
        <v>917</v>
      </c>
      <c r="AJ1706" s="100" t="str">
        <f t="shared" si="718"/>
        <v>●</v>
      </c>
      <c r="AK1706" s="100" t="str">
        <f t="shared" si="716"/>
        <v>●</v>
      </c>
      <c r="AL1706" s="100" t="str">
        <f>IF(E1706=Z1706,"○","●")</f>
        <v>●</v>
      </c>
      <c r="AM1706" s="100" t="str">
        <f t="shared" si="716"/>
        <v>●</v>
      </c>
      <c r="AP1706" s="100" t="str">
        <f t="shared" si="719"/>
        <v>●</v>
      </c>
      <c r="AQ1706" s="100" t="str">
        <f t="shared" si="717"/>
        <v>●</v>
      </c>
      <c r="AR1706" s="100" t="str">
        <f t="shared" si="717"/>
        <v>●</v>
      </c>
      <c r="AS1706" s="100" t="str">
        <f t="shared" si="717"/>
        <v>●</v>
      </c>
    </row>
    <row r="1707" spans="2:45" s="100" customFormat="1" ht="14.25" customHeight="1">
      <c r="B1707" s="105" t="s">
        <v>93</v>
      </c>
      <c r="C1707" s="106">
        <v>882</v>
      </c>
      <c r="D1707" s="107">
        <v>1003</v>
      </c>
      <c r="E1707" s="107">
        <v>1054</v>
      </c>
      <c r="F1707" s="107">
        <v>1102</v>
      </c>
      <c r="G1707" s="107">
        <f>IF(COUNTIF(G1722:G1726,"x"),"x",IF(SUM(G1722,G1726)=0,"-",SUM(G1722:G1726)))</f>
        <v>1115</v>
      </c>
      <c r="H1707" s="107">
        <f t="shared" si="712"/>
        <v>13</v>
      </c>
      <c r="I1707" s="108">
        <f t="shared" si="713"/>
        <v>1.1796733212341199</v>
      </c>
      <c r="J1707" s="102"/>
      <c r="K1707" s="109" t="s">
        <v>93</v>
      </c>
      <c r="L1707" s="106">
        <v>278</v>
      </c>
      <c r="M1707" s="107">
        <v>349</v>
      </c>
      <c r="N1707" s="107">
        <v>428</v>
      </c>
      <c r="O1707" s="107">
        <v>468</v>
      </c>
      <c r="P1707" s="107">
        <f>IF(COUNTIF(P1722:P1726,"x"),"x",IF(SUM(P1722,P1726)=0,"-",SUM(P1722:P1726)))</f>
        <v>479</v>
      </c>
      <c r="Q1707" s="107">
        <f t="shared" si="714"/>
        <v>11</v>
      </c>
      <c r="R1707" s="108">
        <f t="shared" si="715"/>
        <v>2.3504273504273505</v>
      </c>
      <c r="S1707" s="108"/>
      <c r="W1707" s="100" t="s">
        <v>376</v>
      </c>
      <c r="X1707" s="100">
        <v>767</v>
      </c>
      <c r="Y1707" s="100">
        <v>882</v>
      </c>
      <c r="Z1707" s="100">
        <v>1003</v>
      </c>
      <c r="AA1707" s="100">
        <v>1054</v>
      </c>
      <c r="AC1707" s="100" t="s">
        <v>376</v>
      </c>
      <c r="AD1707" s="100">
        <v>210</v>
      </c>
      <c r="AE1707" s="100">
        <v>278</v>
      </c>
      <c r="AF1707" s="100">
        <v>349</v>
      </c>
      <c r="AG1707" s="100">
        <v>428</v>
      </c>
      <c r="AJ1707" s="100" t="str">
        <f t="shared" si="718"/>
        <v>●</v>
      </c>
      <c r="AK1707" s="100" t="str">
        <f t="shared" si="716"/>
        <v>●</v>
      </c>
      <c r="AL1707" s="100" t="str">
        <f t="shared" si="716"/>
        <v>●</v>
      </c>
      <c r="AM1707" s="100" t="str">
        <f t="shared" si="716"/>
        <v>●</v>
      </c>
      <c r="AP1707" s="100" t="str">
        <f t="shared" si="719"/>
        <v>●</v>
      </c>
      <c r="AQ1707" s="100" t="str">
        <f t="shared" si="717"/>
        <v>●</v>
      </c>
      <c r="AR1707" s="100" t="str">
        <f t="shared" si="717"/>
        <v>●</v>
      </c>
      <c r="AS1707" s="100" t="str">
        <f t="shared" si="717"/>
        <v>●</v>
      </c>
    </row>
    <row r="1708" spans="2:45" s="100" customFormat="1" ht="14.25" customHeight="1">
      <c r="B1708" s="102"/>
      <c r="C1708" s="106"/>
      <c r="D1708" s="112"/>
      <c r="E1708" s="112"/>
      <c r="F1708" s="112"/>
      <c r="G1708" s="112"/>
      <c r="H1708" s="112"/>
      <c r="I1708" s="113"/>
      <c r="J1708" s="102"/>
      <c r="K1708" s="114"/>
      <c r="L1708" s="106"/>
      <c r="M1708" s="112"/>
      <c r="N1708" s="112"/>
      <c r="O1708" s="112"/>
      <c r="P1708" s="112"/>
      <c r="Q1708" s="112"/>
      <c r="R1708" s="113"/>
      <c r="S1708" s="113"/>
      <c r="W1708" s="99"/>
      <c r="X1708" s="99"/>
      <c r="Y1708" s="99"/>
      <c r="Z1708" s="99"/>
      <c r="AA1708" s="99"/>
      <c r="AB1708" s="99"/>
      <c r="AC1708" s="99"/>
      <c r="AD1708" s="99"/>
      <c r="AE1708" s="99"/>
      <c r="AF1708" s="99"/>
      <c r="AG1708" s="99"/>
      <c r="AJ1708" s="100" t="str">
        <f t="shared" si="718"/>
        <v>○</v>
      </c>
      <c r="AK1708" s="100" t="str">
        <f t="shared" si="716"/>
        <v>○</v>
      </c>
      <c r="AL1708" s="100" t="str">
        <f t="shared" si="716"/>
        <v>○</v>
      </c>
      <c r="AM1708" s="100" t="str">
        <f t="shared" si="716"/>
        <v>○</v>
      </c>
      <c r="AP1708" s="100" t="str">
        <f t="shared" si="719"/>
        <v>○</v>
      </c>
      <c r="AQ1708" s="100" t="str">
        <f t="shared" si="717"/>
        <v>○</v>
      </c>
      <c r="AR1708" s="100" t="str">
        <f t="shared" si="717"/>
        <v>○</v>
      </c>
      <c r="AS1708" s="100" t="str">
        <f t="shared" si="717"/>
        <v>○</v>
      </c>
    </row>
    <row r="1709" spans="2:45" s="100" customFormat="1" ht="14.25" customHeight="1">
      <c r="B1709" s="102" t="s">
        <v>94</v>
      </c>
      <c r="C1709" s="106">
        <v>107</v>
      </c>
      <c r="D1709" s="107">
        <v>96</v>
      </c>
      <c r="E1709" s="107">
        <v>101</v>
      </c>
      <c r="F1709" s="107">
        <v>72</v>
      </c>
      <c r="G1709" s="107">
        <f>第2表01元データ!AN66</f>
        <v>38</v>
      </c>
      <c r="H1709" s="107">
        <f t="shared" ref="H1709:H1726" si="720">IF(G1709="x","x",IF(AND(G1709="-",F1709="-"),"-",IF(AND(G1709="-",F1709&gt;0),F1709*-1,IF(AND(G1709&gt;0,F1709="-"),G1709,G1709-F1709))))</f>
        <v>-34</v>
      </c>
      <c r="I1709" s="108">
        <f t="shared" ref="I1709:I1726" si="721">IF(H1709="x","x",IF(H1709="-","-",IF(AND(F1709="-",G1709&gt;0),"皆増",IF(AND(F1709&gt;0,G1709="-"),"皆減",H1709/F1709*100))))</f>
        <v>-47.222222222222221</v>
      </c>
      <c r="J1709" s="102"/>
      <c r="K1709" s="114" t="s">
        <v>94</v>
      </c>
      <c r="L1709" s="106">
        <v>63</v>
      </c>
      <c r="M1709" s="107">
        <v>45</v>
      </c>
      <c r="N1709" s="107">
        <v>38</v>
      </c>
      <c r="O1709" s="107">
        <v>17</v>
      </c>
      <c r="P1709" s="107">
        <f>第2表01元データ!AO66</f>
        <v>9</v>
      </c>
      <c r="Q1709" s="107">
        <f t="shared" ref="Q1709:Q1726" si="722">IF(P1709="x","x",IF(AND(P1709="-",O1709="-"),"-",IF(AND(P1709="-",O1709&gt;0),O1709*-1,IF(AND(P1709&gt;0,O1709="-"),P1709,P1709-O1709))))</f>
        <v>-8</v>
      </c>
      <c r="R1709" s="108">
        <f t="shared" ref="R1709:R1726" si="723">IF(Q1709="x","x",IF(Q1709="-","-",IF(AND(O1709="-",P1709&gt;0),"皆増",IF(AND(O1709&gt;0,P1709="-"),"皆減",Q1709/O1709*100))))</f>
        <v>-47.058823529411761</v>
      </c>
      <c r="S1709" s="108"/>
      <c r="T1709" s="100">
        <v>201</v>
      </c>
      <c r="W1709" s="100" t="s">
        <v>377</v>
      </c>
      <c r="X1709" s="100">
        <v>137</v>
      </c>
      <c r="Y1709" s="100">
        <v>107</v>
      </c>
      <c r="Z1709" s="100">
        <v>96</v>
      </c>
      <c r="AA1709" s="100">
        <v>101</v>
      </c>
      <c r="AC1709" s="100" t="s">
        <v>377</v>
      </c>
      <c r="AD1709" s="100">
        <v>29</v>
      </c>
      <c r="AE1709" s="100">
        <v>63</v>
      </c>
      <c r="AF1709" s="100">
        <v>45</v>
      </c>
      <c r="AG1709" s="100">
        <v>38</v>
      </c>
      <c r="AJ1709" s="100" t="str">
        <f t="shared" si="718"/>
        <v>●</v>
      </c>
      <c r="AK1709" s="100" t="str">
        <f t="shared" si="716"/>
        <v>●</v>
      </c>
      <c r="AL1709" s="100" t="str">
        <f t="shared" si="716"/>
        <v>●</v>
      </c>
      <c r="AM1709" s="100" t="str">
        <f t="shared" si="716"/>
        <v>●</v>
      </c>
      <c r="AP1709" s="100" t="str">
        <f t="shared" si="719"/>
        <v>●</v>
      </c>
      <c r="AQ1709" s="100" t="str">
        <f t="shared" si="717"/>
        <v>●</v>
      </c>
      <c r="AR1709" s="100" t="str">
        <f t="shared" si="717"/>
        <v>●</v>
      </c>
      <c r="AS1709" s="100" t="str">
        <f t="shared" si="717"/>
        <v>●</v>
      </c>
    </row>
    <row r="1710" spans="2:45" s="100" customFormat="1" ht="14.25" customHeight="1">
      <c r="B1710" s="102" t="s">
        <v>95</v>
      </c>
      <c r="C1710" s="106">
        <v>134</v>
      </c>
      <c r="D1710" s="107">
        <v>124</v>
      </c>
      <c r="E1710" s="107">
        <v>92</v>
      </c>
      <c r="F1710" s="107">
        <v>74</v>
      </c>
      <c r="G1710" s="107">
        <f>第2表01元データ!AN67</f>
        <v>52</v>
      </c>
      <c r="H1710" s="107">
        <f t="shared" si="720"/>
        <v>-22</v>
      </c>
      <c r="I1710" s="108">
        <f t="shared" si="721"/>
        <v>-29.72972972972973</v>
      </c>
      <c r="J1710" s="102"/>
      <c r="K1710" s="114" t="s">
        <v>95</v>
      </c>
      <c r="L1710" s="106">
        <v>44</v>
      </c>
      <c r="M1710" s="107">
        <v>64</v>
      </c>
      <c r="N1710" s="107">
        <v>51</v>
      </c>
      <c r="O1710" s="107">
        <v>38</v>
      </c>
      <c r="P1710" s="107">
        <f>第2表01元データ!AO67</f>
        <v>14</v>
      </c>
      <c r="Q1710" s="107">
        <f t="shared" si="722"/>
        <v>-24</v>
      </c>
      <c r="R1710" s="108">
        <f t="shared" si="723"/>
        <v>-63.157894736842103</v>
      </c>
      <c r="S1710" s="108"/>
      <c r="T1710" s="100">
        <v>202</v>
      </c>
      <c r="W1710" s="100" t="s">
        <v>356</v>
      </c>
      <c r="X1710" s="100">
        <v>177</v>
      </c>
      <c r="Y1710" s="100">
        <v>134</v>
      </c>
      <c r="Z1710" s="100">
        <v>124</v>
      </c>
      <c r="AA1710" s="100">
        <v>92</v>
      </c>
      <c r="AC1710" s="100" t="s">
        <v>356</v>
      </c>
      <c r="AD1710" s="100">
        <v>75</v>
      </c>
      <c r="AE1710" s="100">
        <v>44</v>
      </c>
      <c r="AF1710" s="100">
        <v>64</v>
      </c>
      <c r="AG1710" s="100">
        <v>51</v>
      </c>
      <c r="AJ1710" s="100" t="str">
        <f t="shared" si="718"/>
        <v>●</v>
      </c>
      <c r="AK1710" s="100" t="str">
        <f t="shared" si="716"/>
        <v>●</v>
      </c>
      <c r="AL1710" s="100" t="str">
        <f t="shared" si="716"/>
        <v>●</v>
      </c>
      <c r="AM1710" s="100" t="str">
        <f t="shared" si="716"/>
        <v>●</v>
      </c>
      <c r="AP1710" s="100" t="str">
        <f t="shared" si="719"/>
        <v>●</v>
      </c>
      <c r="AQ1710" s="100" t="str">
        <f t="shared" si="717"/>
        <v>●</v>
      </c>
      <c r="AR1710" s="100" t="str">
        <f t="shared" si="717"/>
        <v>●</v>
      </c>
      <c r="AS1710" s="100" t="str">
        <f t="shared" si="717"/>
        <v>●</v>
      </c>
    </row>
    <row r="1711" spans="2:45" s="100" customFormat="1" ht="14.25" customHeight="1">
      <c r="B1711" s="102" t="s">
        <v>96</v>
      </c>
      <c r="C1711" s="106">
        <v>151</v>
      </c>
      <c r="D1711" s="107">
        <v>134</v>
      </c>
      <c r="E1711" s="107">
        <v>108</v>
      </c>
      <c r="F1711" s="107">
        <v>87</v>
      </c>
      <c r="G1711" s="107">
        <f>第2表01元データ!AN68</f>
        <v>62</v>
      </c>
      <c r="H1711" s="107">
        <f t="shared" si="720"/>
        <v>-25</v>
      </c>
      <c r="I1711" s="108">
        <f t="shared" si="721"/>
        <v>-28.735632183908045</v>
      </c>
      <c r="J1711" s="102"/>
      <c r="K1711" s="114" t="s">
        <v>96</v>
      </c>
      <c r="L1711" s="106">
        <v>92</v>
      </c>
      <c r="M1711" s="107">
        <v>53</v>
      </c>
      <c r="N1711" s="107">
        <v>67</v>
      </c>
      <c r="O1711" s="107">
        <v>52</v>
      </c>
      <c r="P1711" s="107">
        <f>第2表01元データ!AO68</f>
        <v>21</v>
      </c>
      <c r="Q1711" s="107">
        <f t="shared" si="722"/>
        <v>-31</v>
      </c>
      <c r="R1711" s="108">
        <f t="shared" si="723"/>
        <v>-59.615384615384613</v>
      </c>
      <c r="S1711" s="108"/>
      <c r="T1711" s="100">
        <v>203</v>
      </c>
      <c r="W1711" s="100" t="s">
        <v>357</v>
      </c>
      <c r="X1711" s="100">
        <v>226</v>
      </c>
      <c r="Y1711" s="100">
        <v>151</v>
      </c>
      <c r="Z1711" s="100">
        <v>134</v>
      </c>
      <c r="AA1711" s="100">
        <v>108</v>
      </c>
      <c r="AC1711" s="100" t="s">
        <v>357</v>
      </c>
      <c r="AD1711" s="100">
        <v>102</v>
      </c>
      <c r="AE1711" s="100">
        <v>92</v>
      </c>
      <c r="AF1711" s="100">
        <v>53</v>
      </c>
      <c r="AG1711" s="100">
        <v>67</v>
      </c>
      <c r="AJ1711" s="100" t="str">
        <f t="shared" si="718"/>
        <v>●</v>
      </c>
      <c r="AK1711" s="100" t="str">
        <f t="shared" si="716"/>
        <v>●</v>
      </c>
      <c r="AL1711" s="100" t="str">
        <f t="shared" si="716"/>
        <v>●</v>
      </c>
      <c r="AM1711" s="100" t="str">
        <f t="shared" si="716"/>
        <v>●</v>
      </c>
      <c r="AP1711" s="100" t="str">
        <f t="shared" si="719"/>
        <v>●</v>
      </c>
      <c r="AQ1711" s="100" t="str">
        <f t="shared" si="717"/>
        <v>●</v>
      </c>
      <c r="AR1711" s="100" t="str">
        <f t="shared" si="717"/>
        <v>●</v>
      </c>
      <c r="AS1711" s="100" t="str">
        <f t="shared" si="717"/>
        <v>●</v>
      </c>
    </row>
    <row r="1712" spans="2:45" s="100" customFormat="1" ht="14.25" customHeight="1">
      <c r="B1712" s="102" t="s">
        <v>97</v>
      </c>
      <c r="C1712" s="106">
        <v>246</v>
      </c>
      <c r="D1712" s="107">
        <v>126</v>
      </c>
      <c r="E1712" s="107">
        <v>129</v>
      </c>
      <c r="F1712" s="107">
        <v>94</v>
      </c>
      <c r="G1712" s="107">
        <f>第2表01元データ!AN69</f>
        <v>61</v>
      </c>
      <c r="H1712" s="107">
        <f t="shared" si="720"/>
        <v>-33</v>
      </c>
      <c r="I1712" s="108">
        <f t="shared" si="721"/>
        <v>-35.106382978723403</v>
      </c>
      <c r="J1712" s="102"/>
      <c r="K1712" s="114" t="s">
        <v>97</v>
      </c>
      <c r="L1712" s="106">
        <v>100</v>
      </c>
      <c r="M1712" s="107">
        <v>96</v>
      </c>
      <c r="N1712" s="107">
        <v>46</v>
      </c>
      <c r="O1712" s="107">
        <v>59</v>
      </c>
      <c r="P1712" s="107">
        <f>第2表01元データ!AO69</f>
        <v>34</v>
      </c>
      <c r="Q1712" s="107">
        <f t="shared" si="722"/>
        <v>-25</v>
      </c>
      <c r="R1712" s="108">
        <f t="shared" si="723"/>
        <v>-42.372881355932201</v>
      </c>
      <c r="S1712" s="108"/>
      <c r="T1712" s="100">
        <v>204</v>
      </c>
      <c r="W1712" s="100" t="s">
        <v>358</v>
      </c>
      <c r="X1712" s="100">
        <v>327</v>
      </c>
      <c r="Y1712" s="100">
        <v>246</v>
      </c>
      <c r="Z1712" s="100">
        <v>126</v>
      </c>
      <c r="AA1712" s="100">
        <v>129</v>
      </c>
      <c r="AC1712" s="100" t="s">
        <v>358</v>
      </c>
      <c r="AD1712" s="100">
        <v>126</v>
      </c>
      <c r="AE1712" s="100">
        <v>100</v>
      </c>
      <c r="AF1712" s="100">
        <v>96</v>
      </c>
      <c r="AG1712" s="100">
        <v>46</v>
      </c>
      <c r="AJ1712" s="100" t="str">
        <f t="shared" si="718"/>
        <v>●</v>
      </c>
      <c r="AK1712" s="100" t="str">
        <f t="shared" si="716"/>
        <v>●</v>
      </c>
      <c r="AL1712" s="100" t="str">
        <f t="shared" si="716"/>
        <v>●</v>
      </c>
      <c r="AM1712" s="100" t="str">
        <f t="shared" si="716"/>
        <v>●</v>
      </c>
      <c r="AP1712" s="100" t="str">
        <f t="shared" si="719"/>
        <v>●</v>
      </c>
      <c r="AQ1712" s="100" t="str">
        <f t="shared" si="717"/>
        <v>●</v>
      </c>
      <c r="AR1712" s="100" t="str">
        <f t="shared" si="717"/>
        <v>●</v>
      </c>
      <c r="AS1712" s="100" t="str">
        <f t="shared" si="717"/>
        <v>●</v>
      </c>
    </row>
    <row r="1713" spans="2:45" s="100" customFormat="1" ht="14.25" customHeight="1">
      <c r="B1713" s="102" t="s">
        <v>98</v>
      </c>
      <c r="C1713" s="106">
        <v>257</v>
      </c>
      <c r="D1713" s="107">
        <v>155</v>
      </c>
      <c r="E1713" s="107">
        <v>105</v>
      </c>
      <c r="F1713" s="107">
        <v>94</v>
      </c>
      <c r="G1713" s="107">
        <f>第2表01元データ!AN70</f>
        <v>70</v>
      </c>
      <c r="H1713" s="107">
        <f t="shared" si="720"/>
        <v>-24</v>
      </c>
      <c r="I1713" s="108">
        <f t="shared" si="721"/>
        <v>-25.531914893617021</v>
      </c>
      <c r="J1713" s="102"/>
      <c r="K1713" s="114" t="s">
        <v>98</v>
      </c>
      <c r="L1713" s="106">
        <v>109</v>
      </c>
      <c r="M1713" s="107">
        <v>79</v>
      </c>
      <c r="N1713" s="107">
        <v>70</v>
      </c>
      <c r="O1713" s="107">
        <v>35</v>
      </c>
      <c r="P1713" s="107">
        <f>第2表01元データ!AO70</f>
        <v>35</v>
      </c>
      <c r="Q1713" s="107">
        <f t="shared" si="722"/>
        <v>0</v>
      </c>
      <c r="R1713" s="108">
        <f t="shared" si="723"/>
        <v>0</v>
      </c>
      <c r="S1713" s="108"/>
      <c r="T1713" s="100">
        <v>205</v>
      </c>
      <c r="W1713" s="100" t="s">
        <v>359</v>
      </c>
      <c r="X1713" s="100">
        <v>287</v>
      </c>
      <c r="Y1713" s="100">
        <v>257</v>
      </c>
      <c r="Z1713" s="100">
        <v>155</v>
      </c>
      <c r="AA1713" s="100">
        <v>105</v>
      </c>
      <c r="AC1713" s="100" t="s">
        <v>359</v>
      </c>
      <c r="AD1713" s="100">
        <v>107</v>
      </c>
      <c r="AE1713" s="100">
        <v>109</v>
      </c>
      <c r="AF1713" s="100">
        <v>79</v>
      </c>
      <c r="AG1713" s="100">
        <v>70</v>
      </c>
      <c r="AJ1713" s="100" t="str">
        <f t="shared" si="718"/>
        <v>●</v>
      </c>
      <c r="AK1713" s="100" t="str">
        <f t="shared" si="716"/>
        <v>●</v>
      </c>
      <c r="AL1713" s="100" t="str">
        <f t="shared" si="716"/>
        <v>●</v>
      </c>
      <c r="AM1713" s="100" t="str">
        <f t="shared" si="716"/>
        <v>●</v>
      </c>
      <c r="AP1713" s="100" t="str">
        <f t="shared" si="719"/>
        <v>●</v>
      </c>
      <c r="AQ1713" s="100" t="str">
        <f t="shared" si="717"/>
        <v>●</v>
      </c>
      <c r="AR1713" s="100" t="str">
        <f t="shared" si="717"/>
        <v>●</v>
      </c>
      <c r="AS1713" s="100" t="str">
        <f t="shared" si="717"/>
        <v>●</v>
      </c>
    </row>
    <row r="1714" spans="2:45" s="100" customFormat="1" ht="14.25" customHeight="1">
      <c r="B1714" s="102" t="s">
        <v>99</v>
      </c>
      <c r="C1714" s="106">
        <v>211</v>
      </c>
      <c r="D1714" s="107">
        <v>250</v>
      </c>
      <c r="E1714" s="107">
        <v>150</v>
      </c>
      <c r="F1714" s="107">
        <v>102</v>
      </c>
      <c r="G1714" s="107">
        <f>第2表01元データ!AN71</f>
        <v>58</v>
      </c>
      <c r="H1714" s="107">
        <f t="shared" si="720"/>
        <v>-44</v>
      </c>
      <c r="I1714" s="108">
        <f t="shared" si="721"/>
        <v>-43.137254901960787</v>
      </c>
      <c r="J1714" s="102"/>
      <c r="K1714" s="114" t="s">
        <v>99</v>
      </c>
      <c r="L1714" s="106">
        <v>99</v>
      </c>
      <c r="M1714" s="107">
        <v>97</v>
      </c>
      <c r="N1714" s="107">
        <v>67</v>
      </c>
      <c r="O1714" s="107">
        <v>43</v>
      </c>
      <c r="P1714" s="107">
        <f>第2表01元データ!AO71</f>
        <v>24</v>
      </c>
      <c r="Q1714" s="107">
        <f t="shared" si="722"/>
        <v>-19</v>
      </c>
      <c r="R1714" s="108">
        <f t="shared" si="723"/>
        <v>-44.186046511627907</v>
      </c>
      <c r="S1714" s="108"/>
      <c r="T1714" s="100">
        <v>206</v>
      </c>
      <c r="W1714" s="100" t="s">
        <v>360</v>
      </c>
      <c r="X1714" s="100">
        <v>219</v>
      </c>
      <c r="Y1714" s="100">
        <v>211</v>
      </c>
      <c r="Z1714" s="100">
        <v>250</v>
      </c>
      <c r="AA1714" s="100">
        <v>150</v>
      </c>
      <c r="AC1714" s="100" t="s">
        <v>360</v>
      </c>
      <c r="AD1714" s="100">
        <v>70</v>
      </c>
      <c r="AE1714" s="100">
        <v>99</v>
      </c>
      <c r="AF1714" s="100">
        <v>97</v>
      </c>
      <c r="AG1714" s="100">
        <v>67</v>
      </c>
      <c r="AJ1714" s="100" t="str">
        <f t="shared" si="718"/>
        <v>●</v>
      </c>
      <c r="AK1714" s="100" t="str">
        <f t="shared" si="716"/>
        <v>●</v>
      </c>
      <c r="AL1714" s="100" t="str">
        <f t="shared" si="716"/>
        <v>●</v>
      </c>
      <c r="AM1714" s="100" t="str">
        <f t="shared" si="716"/>
        <v>●</v>
      </c>
      <c r="AP1714" s="100" t="str">
        <f t="shared" si="719"/>
        <v>●</v>
      </c>
      <c r="AQ1714" s="100" t="str">
        <f t="shared" si="717"/>
        <v>●</v>
      </c>
      <c r="AR1714" s="100" t="str">
        <f t="shared" si="717"/>
        <v>●</v>
      </c>
      <c r="AS1714" s="100" t="str">
        <f t="shared" si="717"/>
        <v>●</v>
      </c>
    </row>
    <row r="1715" spans="2:45" s="100" customFormat="1" ht="14.25" customHeight="1">
      <c r="B1715" s="102" t="s">
        <v>100</v>
      </c>
      <c r="C1715" s="106">
        <v>167</v>
      </c>
      <c r="D1715" s="107">
        <v>177</v>
      </c>
      <c r="E1715" s="107">
        <v>203</v>
      </c>
      <c r="F1715" s="107">
        <v>126</v>
      </c>
      <c r="G1715" s="107">
        <f>第2表01元データ!AN72</f>
        <v>68</v>
      </c>
      <c r="H1715" s="107">
        <f t="shared" si="720"/>
        <v>-58</v>
      </c>
      <c r="I1715" s="108">
        <f t="shared" si="721"/>
        <v>-46.031746031746032</v>
      </c>
      <c r="J1715" s="102"/>
      <c r="K1715" s="114" t="s">
        <v>100</v>
      </c>
      <c r="L1715" s="106">
        <v>77</v>
      </c>
      <c r="M1715" s="107">
        <v>93</v>
      </c>
      <c r="N1715" s="107">
        <v>72</v>
      </c>
      <c r="O1715" s="107">
        <v>58</v>
      </c>
      <c r="P1715" s="107">
        <f>第2表01元データ!AO72</f>
        <v>23</v>
      </c>
      <c r="Q1715" s="107">
        <f t="shared" si="722"/>
        <v>-35</v>
      </c>
      <c r="R1715" s="108">
        <f t="shared" si="723"/>
        <v>-60.344827586206897</v>
      </c>
      <c r="S1715" s="108"/>
      <c r="T1715" s="100">
        <v>207</v>
      </c>
      <c r="W1715" s="100" t="s">
        <v>361</v>
      </c>
      <c r="X1715" s="100">
        <v>191</v>
      </c>
      <c r="Y1715" s="100">
        <v>167</v>
      </c>
      <c r="Z1715" s="100">
        <v>177</v>
      </c>
      <c r="AA1715" s="100">
        <v>203</v>
      </c>
      <c r="AC1715" s="100" t="s">
        <v>361</v>
      </c>
      <c r="AD1715" s="100">
        <v>61</v>
      </c>
      <c r="AE1715" s="100">
        <v>77</v>
      </c>
      <c r="AF1715" s="100">
        <v>93</v>
      </c>
      <c r="AG1715" s="100">
        <v>72</v>
      </c>
      <c r="AJ1715" s="100" t="str">
        <f t="shared" si="718"/>
        <v>●</v>
      </c>
      <c r="AK1715" s="100" t="str">
        <f t="shared" si="716"/>
        <v>●</v>
      </c>
      <c r="AL1715" s="100" t="str">
        <f t="shared" si="716"/>
        <v>●</v>
      </c>
      <c r="AM1715" s="100" t="str">
        <f t="shared" si="716"/>
        <v>●</v>
      </c>
      <c r="AP1715" s="100" t="str">
        <f t="shared" si="719"/>
        <v>●</v>
      </c>
      <c r="AQ1715" s="100" t="str">
        <f t="shared" si="717"/>
        <v>●</v>
      </c>
      <c r="AR1715" s="100" t="str">
        <f t="shared" si="717"/>
        <v>●</v>
      </c>
      <c r="AS1715" s="100" t="str">
        <f t="shared" si="717"/>
        <v>●</v>
      </c>
    </row>
    <row r="1716" spans="2:45" s="100" customFormat="1" ht="14.25" customHeight="1">
      <c r="B1716" s="102" t="s">
        <v>118</v>
      </c>
      <c r="C1716" s="106">
        <v>172</v>
      </c>
      <c r="D1716" s="107">
        <v>173</v>
      </c>
      <c r="E1716" s="107">
        <v>165</v>
      </c>
      <c r="F1716" s="107">
        <v>166</v>
      </c>
      <c r="G1716" s="107">
        <f>第2表01元データ!AN73</f>
        <v>72</v>
      </c>
      <c r="H1716" s="107">
        <f t="shared" si="720"/>
        <v>-94</v>
      </c>
      <c r="I1716" s="108">
        <f t="shared" si="721"/>
        <v>-56.626506024096393</v>
      </c>
      <c r="J1716" s="102"/>
      <c r="K1716" s="114" t="s">
        <v>118</v>
      </c>
      <c r="L1716" s="106">
        <v>76</v>
      </c>
      <c r="M1716" s="107">
        <v>66</v>
      </c>
      <c r="N1716" s="107">
        <v>91</v>
      </c>
      <c r="O1716" s="107">
        <v>71</v>
      </c>
      <c r="P1716" s="107">
        <f>第2表01元データ!AO73</f>
        <v>20</v>
      </c>
      <c r="Q1716" s="107">
        <f t="shared" si="722"/>
        <v>-51</v>
      </c>
      <c r="R1716" s="108">
        <f t="shared" si="723"/>
        <v>-71.83098591549296</v>
      </c>
      <c r="S1716" s="108"/>
      <c r="T1716" s="100">
        <v>208</v>
      </c>
      <c r="W1716" s="100" t="s">
        <v>362</v>
      </c>
      <c r="X1716" s="100">
        <v>260</v>
      </c>
      <c r="Y1716" s="100">
        <v>172</v>
      </c>
      <c r="Z1716" s="100">
        <v>173</v>
      </c>
      <c r="AA1716" s="100">
        <v>165</v>
      </c>
      <c r="AC1716" s="100" t="s">
        <v>362</v>
      </c>
      <c r="AD1716" s="100">
        <v>120</v>
      </c>
      <c r="AE1716" s="100">
        <v>76</v>
      </c>
      <c r="AF1716" s="100">
        <v>66</v>
      </c>
      <c r="AG1716" s="100">
        <v>91</v>
      </c>
      <c r="AJ1716" s="100" t="str">
        <f t="shared" si="718"/>
        <v>●</v>
      </c>
      <c r="AK1716" s="100" t="str">
        <f t="shared" si="716"/>
        <v>●</v>
      </c>
      <c r="AL1716" s="100" t="str">
        <f t="shared" si="716"/>
        <v>●</v>
      </c>
      <c r="AM1716" s="100" t="str">
        <f t="shared" si="716"/>
        <v>●</v>
      </c>
      <c r="AP1716" s="100" t="str">
        <f t="shared" si="719"/>
        <v>●</v>
      </c>
      <c r="AQ1716" s="100" t="str">
        <f t="shared" si="717"/>
        <v>●</v>
      </c>
      <c r="AR1716" s="100" t="str">
        <f t="shared" si="717"/>
        <v>●</v>
      </c>
      <c r="AS1716" s="100" t="str">
        <f t="shared" si="717"/>
        <v>●</v>
      </c>
    </row>
    <row r="1717" spans="2:45" s="100" customFormat="1" ht="14.25" customHeight="1">
      <c r="B1717" s="102" t="s">
        <v>101</v>
      </c>
      <c r="C1717" s="106">
        <v>251</v>
      </c>
      <c r="D1717" s="107">
        <v>151</v>
      </c>
      <c r="E1717" s="107">
        <v>156</v>
      </c>
      <c r="F1717" s="107">
        <v>157</v>
      </c>
      <c r="G1717" s="107">
        <f>第2表01元データ!AN74</f>
        <v>115</v>
      </c>
      <c r="H1717" s="107">
        <f t="shared" si="720"/>
        <v>-42</v>
      </c>
      <c r="I1717" s="108">
        <f t="shared" si="721"/>
        <v>-26.751592356687897</v>
      </c>
      <c r="J1717" s="102"/>
      <c r="K1717" s="114" t="s">
        <v>101</v>
      </c>
      <c r="L1717" s="106">
        <v>133</v>
      </c>
      <c r="M1717" s="107">
        <v>84</v>
      </c>
      <c r="N1717" s="107">
        <v>66</v>
      </c>
      <c r="O1717" s="107">
        <v>87</v>
      </c>
      <c r="P1717" s="107">
        <f>第2表01元データ!AO74</f>
        <v>49</v>
      </c>
      <c r="Q1717" s="107">
        <f t="shared" si="722"/>
        <v>-38</v>
      </c>
      <c r="R1717" s="108">
        <f t="shared" si="723"/>
        <v>-43.678160919540232</v>
      </c>
      <c r="S1717" s="108"/>
      <c r="T1717" s="100">
        <v>209</v>
      </c>
      <c r="W1717" s="100" t="s">
        <v>363</v>
      </c>
      <c r="X1717" s="100">
        <v>362</v>
      </c>
      <c r="Y1717" s="100">
        <v>251</v>
      </c>
      <c r="Z1717" s="100">
        <v>151</v>
      </c>
      <c r="AA1717" s="100">
        <v>156</v>
      </c>
      <c r="AC1717" s="100" t="s">
        <v>363</v>
      </c>
      <c r="AD1717" s="100">
        <v>129</v>
      </c>
      <c r="AE1717" s="100">
        <v>133</v>
      </c>
      <c r="AF1717" s="100">
        <v>84</v>
      </c>
      <c r="AG1717" s="100">
        <v>66</v>
      </c>
      <c r="AJ1717" s="100" t="str">
        <f t="shared" si="718"/>
        <v>●</v>
      </c>
      <c r="AK1717" s="100" t="str">
        <f t="shared" si="716"/>
        <v>●</v>
      </c>
      <c r="AL1717" s="100" t="str">
        <f>IF(E1717=Z1717,"○","●")</f>
        <v>●</v>
      </c>
      <c r="AM1717" s="100" t="str">
        <f t="shared" si="716"/>
        <v>●</v>
      </c>
      <c r="AP1717" s="100" t="str">
        <f t="shared" si="719"/>
        <v>●</v>
      </c>
      <c r="AQ1717" s="100" t="str">
        <f t="shared" si="717"/>
        <v>●</v>
      </c>
      <c r="AR1717" s="100" t="str">
        <f t="shared" si="717"/>
        <v>●</v>
      </c>
      <c r="AS1717" s="100" t="str">
        <f t="shared" si="717"/>
        <v>●</v>
      </c>
    </row>
    <row r="1718" spans="2:45" s="100" customFormat="1" ht="14.25" customHeight="1">
      <c r="B1718" s="102" t="s">
        <v>102</v>
      </c>
      <c r="C1718" s="106">
        <v>346</v>
      </c>
      <c r="D1718" s="107">
        <v>228</v>
      </c>
      <c r="E1718" s="107">
        <v>146</v>
      </c>
      <c r="F1718" s="107">
        <v>148</v>
      </c>
      <c r="G1718" s="107">
        <f>第2表01元データ!AN75</f>
        <v>147</v>
      </c>
      <c r="H1718" s="107">
        <f t="shared" si="720"/>
        <v>-1</v>
      </c>
      <c r="I1718" s="108">
        <f t="shared" si="721"/>
        <v>-0.67567567567567566</v>
      </c>
      <c r="J1718" s="102"/>
      <c r="K1718" s="114" t="s">
        <v>102</v>
      </c>
      <c r="L1718" s="106">
        <v>152</v>
      </c>
      <c r="M1718" s="107">
        <v>135</v>
      </c>
      <c r="N1718" s="107">
        <v>85</v>
      </c>
      <c r="O1718" s="107">
        <v>63</v>
      </c>
      <c r="P1718" s="107">
        <f>第2表01元データ!AO75</f>
        <v>70</v>
      </c>
      <c r="Q1718" s="107">
        <f t="shared" si="722"/>
        <v>7</v>
      </c>
      <c r="R1718" s="108">
        <f t="shared" si="723"/>
        <v>11.111111111111111</v>
      </c>
      <c r="S1718" s="108"/>
      <c r="T1718" s="100">
        <v>210</v>
      </c>
      <c r="W1718" s="100" t="s">
        <v>364</v>
      </c>
      <c r="X1718" s="100">
        <v>346</v>
      </c>
      <c r="Y1718" s="100">
        <v>346</v>
      </c>
      <c r="Z1718" s="100">
        <v>228</v>
      </c>
      <c r="AA1718" s="100">
        <v>146</v>
      </c>
      <c r="AC1718" s="100" t="s">
        <v>364</v>
      </c>
      <c r="AD1718" s="100">
        <v>144</v>
      </c>
      <c r="AE1718" s="100">
        <v>152</v>
      </c>
      <c r="AF1718" s="100">
        <v>135</v>
      </c>
      <c r="AG1718" s="100">
        <v>85</v>
      </c>
      <c r="AJ1718" s="100" t="str">
        <f t="shared" si="718"/>
        <v>○</v>
      </c>
      <c r="AK1718" s="100" t="str">
        <f t="shared" si="716"/>
        <v>●</v>
      </c>
      <c r="AL1718" s="100" t="str">
        <f t="shared" si="716"/>
        <v>●</v>
      </c>
      <c r="AM1718" s="100" t="str">
        <f t="shared" si="716"/>
        <v>●</v>
      </c>
      <c r="AP1718" s="100" t="str">
        <f t="shared" si="719"/>
        <v>●</v>
      </c>
      <c r="AQ1718" s="100" t="str">
        <f t="shared" si="717"/>
        <v>●</v>
      </c>
      <c r="AR1718" s="100" t="str">
        <f t="shared" si="717"/>
        <v>●</v>
      </c>
      <c r="AS1718" s="100" t="str">
        <f t="shared" si="717"/>
        <v>●</v>
      </c>
    </row>
    <row r="1719" spans="2:45" s="100" customFormat="1" ht="14.25" customHeight="1">
      <c r="B1719" s="102" t="s">
        <v>103</v>
      </c>
      <c r="C1719" s="106">
        <v>327</v>
      </c>
      <c r="D1719" s="107">
        <v>328</v>
      </c>
      <c r="E1719" s="107">
        <v>226</v>
      </c>
      <c r="F1719" s="107">
        <v>141</v>
      </c>
      <c r="G1719" s="107">
        <f>第2表01元データ!AN76</f>
        <v>147</v>
      </c>
      <c r="H1719" s="107">
        <f t="shared" si="720"/>
        <v>6</v>
      </c>
      <c r="I1719" s="108">
        <f t="shared" si="721"/>
        <v>4.2553191489361701</v>
      </c>
      <c r="J1719" s="102"/>
      <c r="K1719" s="114" t="s">
        <v>103</v>
      </c>
      <c r="L1719" s="106">
        <v>151</v>
      </c>
      <c r="M1719" s="107">
        <v>147</v>
      </c>
      <c r="N1719" s="107">
        <v>142</v>
      </c>
      <c r="O1719" s="107">
        <v>82</v>
      </c>
      <c r="P1719" s="107">
        <f>第2表01元データ!AO76</f>
        <v>64</v>
      </c>
      <c r="Q1719" s="107">
        <f t="shared" si="722"/>
        <v>-18</v>
      </c>
      <c r="R1719" s="108">
        <f t="shared" si="723"/>
        <v>-21.951219512195124</v>
      </c>
      <c r="S1719" s="108"/>
      <c r="T1719" s="100">
        <v>211</v>
      </c>
      <c r="W1719" s="100" t="s">
        <v>365</v>
      </c>
      <c r="X1719" s="100">
        <v>329</v>
      </c>
      <c r="Y1719" s="100">
        <v>327</v>
      </c>
      <c r="Z1719" s="100">
        <v>328</v>
      </c>
      <c r="AA1719" s="100">
        <v>226</v>
      </c>
      <c r="AC1719" s="100" t="s">
        <v>365</v>
      </c>
      <c r="AD1719" s="100">
        <v>143</v>
      </c>
      <c r="AE1719" s="100">
        <v>151</v>
      </c>
      <c r="AF1719" s="100">
        <v>147</v>
      </c>
      <c r="AG1719" s="100">
        <v>142</v>
      </c>
      <c r="AJ1719" s="100" t="str">
        <f t="shared" si="718"/>
        <v>●</v>
      </c>
      <c r="AK1719" s="100" t="str">
        <f t="shared" si="716"/>
        <v>●</v>
      </c>
      <c r="AL1719" s="100" t="str">
        <f t="shared" si="716"/>
        <v>●</v>
      </c>
      <c r="AM1719" s="100" t="str">
        <f t="shared" si="716"/>
        <v>●</v>
      </c>
      <c r="AP1719" s="100" t="str">
        <f t="shared" si="719"/>
        <v>●</v>
      </c>
      <c r="AQ1719" s="100" t="str">
        <f t="shared" si="717"/>
        <v>●</v>
      </c>
      <c r="AR1719" s="100" t="str">
        <f t="shared" si="717"/>
        <v>●</v>
      </c>
      <c r="AS1719" s="100" t="str">
        <f t="shared" si="717"/>
        <v>●</v>
      </c>
    </row>
    <row r="1720" spans="2:45" s="100" customFormat="1" ht="14.25" customHeight="1">
      <c r="B1720" s="102" t="s">
        <v>104</v>
      </c>
      <c r="C1720" s="106">
        <v>316</v>
      </c>
      <c r="D1720" s="107">
        <v>312</v>
      </c>
      <c r="E1720" s="107">
        <v>318</v>
      </c>
      <c r="F1720" s="107">
        <v>214</v>
      </c>
      <c r="G1720" s="107">
        <f>第2表01元データ!AN77</f>
        <v>145</v>
      </c>
      <c r="H1720" s="107">
        <f t="shared" si="720"/>
        <v>-69</v>
      </c>
      <c r="I1720" s="108">
        <f t="shared" si="721"/>
        <v>-32.242990654205606</v>
      </c>
      <c r="J1720" s="102"/>
      <c r="K1720" s="114" t="s">
        <v>104</v>
      </c>
      <c r="L1720" s="106">
        <v>150</v>
      </c>
      <c r="M1720" s="107">
        <v>149</v>
      </c>
      <c r="N1720" s="107">
        <v>136</v>
      </c>
      <c r="O1720" s="107">
        <v>130</v>
      </c>
      <c r="P1720" s="107">
        <f>第2表01元データ!AO77</f>
        <v>65</v>
      </c>
      <c r="Q1720" s="107">
        <f t="shared" si="722"/>
        <v>-65</v>
      </c>
      <c r="R1720" s="108">
        <f t="shared" si="723"/>
        <v>-50</v>
      </c>
      <c r="S1720" s="108"/>
      <c r="T1720" s="100">
        <v>212</v>
      </c>
      <c r="W1720" s="100" t="s">
        <v>366</v>
      </c>
      <c r="X1720" s="100">
        <v>337</v>
      </c>
      <c r="Y1720" s="100">
        <v>316</v>
      </c>
      <c r="Z1720" s="100">
        <v>312</v>
      </c>
      <c r="AA1720" s="100">
        <v>318</v>
      </c>
      <c r="AC1720" s="100" t="s">
        <v>366</v>
      </c>
      <c r="AD1720" s="100">
        <v>134</v>
      </c>
      <c r="AE1720" s="100">
        <v>150</v>
      </c>
      <c r="AF1720" s="100">
        <v>149</v>
      </c>
      <c r="AG1720" s="100">
        <v>136</v>
      </c>
      <c r="AJ1720" s="100" t="str">
        <f t="shared" si="718"/>
        <v>●</v>
      </c>
      <c r="AK1720" s="100" t="str">
        <f t="shared" si="716"/>
        <v>●</v>
      </c>
      <c r="AL1720" s="100" t="str">
        <f t="shared" si="716"/>
        <v>●</v>
      </c>
      <c r="AM1720" s="100" t="str">
        <f t="shared" si="716"/>
        <v>●</v>
      </c>
      <c r="AP1720" s="100" t="str">
        <f t="shared" si="719"/>
        <v>●</v>
      </c>
      <c r="AQ1720" s="100" t="str">
        <f t="shared" si="717"/>
        <v>●</v>
      </c>
      <c r="AR1720" s="100" t="str">
        <f t="shared" si="717"/>
        <v>●</v>
      </c>
      <c r="AS1720" s="100" t="str">
        <f t="shared" si="717"/>
        <v>●</v>
      </c>
    </row>
    <row r="1721" spans="2:45" s="100" customFormat="1" ht="14.25" customHeight="1">
      <c r="B1721" s="102" t="s">
        <v>105</v>
      </c>
      <c r="C1721" s="106">
        <v>302</v>
      </c>
      <c r="D1721" s="107">
        <v>295</v>
      </c>
      <c r="E1721" s="107">
        <v>281</v>
      </c>
      <c r="F1721" s="107">
        <v>296</v>
      </c>
      <c r="G1721" s="107">
        <f>第2表01元データ!AN78</f>
        <v>128</v>
      </c>
      <c r="H1721" s="107">
        <f t="shared" si="720"/>
        <v>-168</v>
      </c>
      <c r="I1721" s="108">
        <f t="shared" si="721"/>
        <v>-56.756756756756758</v>
      </c>
      <c r="J1721" s="102"/>
      <c r="K1721" s="114" t="s">
        <v>105</v>
      </c>
      <c r="L1721" s="106">
        <v>131</v>
      </c>
      <c r="M1721" s="107">
        <v>142</v>
      </c>
      <c r="N1721" s="107">
        <v>142</v>
      </c>
      <c r="O1721" s="107">
        <v>134</v>
      </c>
      <c r="P1721" s="107">
        <f>第2表01元データ!AO78</f>
        <v>65</v>
      </c>
      <c r="Q1721" s="107">
        <f t="shared" si="722"/>
        <v>-69</v>
      </c>
      <c r="R1721" s="108">
        <f t="shared" si="723"/>
        <v>-51.492537313432841</v>
      </c>
      <c r="S1721" s="108"/>
      <c r="T1721" s="100">
        <v>213</v>
      </c>
      <c r="W1721" s="100" t="s">
        <v>367</v>
      </c>
      <c r="X1721" s="100">
        <v>321</v>
      </c>
      <c r="Y1721" s="100">
        <v>302</v>
      </c>
      <c r="Z1721" s="100">
        <v>295</v>
      </c>
      <c r="AA1721" s="100">
        <v>281</v>
      </c>
      <c r="AC1721" s="100" t="s">
        <v>367</v>
      </c>
      <c r="AD1721" s="100">
        <v>99</v>
      </c>
      <c r="AE1721" s="100">
        <v>131</v>
      </c>
      <c r="AF1721" s="100">
        <v>142</v>
      </c>
      <c r="AG1721" s="100">
        <v>142</v>
      </c>
      <c r="AJ1721" s="100" t="str">
        <f t="shared" si="718"/>
        <v>●</v>
      </c>
      <c r="AK1721" s="100" t="str">
        <f t="shared" si="716"/>
        <v>●</v>
      </c>
      <c r="AL1721" s="100" t="str">
        <f t="shared" si="716"/>
        <v>●</v>
      </c>
      <c r="AM1721" s="100" t="str">
        <f t="shared" si="716"/>
        <v>●</v>
      </c>
      <c r="AP1721" s="100" t="str">
        <f t="shared" si="719"/>
        <v>●</v>
      </c>
      <c r="AQ1721" s="100" t="str">
        <f t="shared" si="717"/>
        <v>●</v>
      </c>
      <c r="AR1721" s="100" t="str">
        <f t="shared" si="717"/>
        <v>○</v>
      </c>
      <c r="AS1721" s="100" t="str">
        <f t="shared" si="717"/>
        <v>●</v>
      </c>
    </row>
    <row r="1722" spans="2:45" s="100" customFormat="1" ht="14.25" customHeight="1">
      <c r="B1722" s="102" t="s">
        <v>106</v>
      </c>
      <c r="C1722" s="106">
        <v>302</v>
      </c>
      <c r="D1722" s="107">
        <v>282</v>
      </c>
      <c r="E1722" s="107">
        <v>273</v>
      </c>
      <c r="F1722" s="107">
        <v>277</v>
      </c>
      <c r="G1722" s="107">
        <f>第2表01元データ!AN79</f>
        <v>192</v>
      </c>
      <c r="H1722" s="107">
        <f t="shared" si="720"/>
        <v>-85</v>
      </c>
      <c r="I1722" s="108">
        <f t="shared" si="721"/>
        <v>-30.685920577617328</v>
      </c>
      <c r="J1722" s="102"/>
      <c r="K1722" s="114" t="s">
        <v>106</v>
      </c>
      <c r="L1722" s="106">
        <v>95</v>
      </c>
      <c r="M1722" s="107">
        <v>124</v>
      </c>
      <c r="N1722" s="107">
        <v>131</v>
      </c>
      <c r="O1722" s="107">
        <v>131</v>
      </c>
      <c r="P1722" s="107">
        <f>第2表01元データ!AO79</f>
        <v>103</v>
      </c>
      <c r="Q1722" s="107">
        <f t="shared" si="722"/>
        <v>-28</v>
      </c>
      <c r="R1722" s="108">
        <f t="shared" si="723"/>
        <v>-21.374045801526716</v>
      </c>
      <c r="S1722" s="108"/>
      <c r="T1722" s="100">
        <v>214</v>
      </c>
      <c r="W1722" s="100" t="s">
        <v>368</v>
      </c>
      <c r="X1722" s="100">
        <v>257</v>
      </c>
      <c r="Y1722" s="100">
        <v>302</v>
      </c>
      <c r="Z1722" s="100">
        <v>282</v>
      </c>
      <c r="AA1722" s="100">
        <v>273</v>
      </c>
      <c r="AC1722" s="100" t="s">
        <v>368</v>
      </c>
      <c r="AD1722" s="100">
        <v>102</v>
      </c>
      <c r="AE1722" s="100">
        <v>95</v>
      </c>
      <c r="AF1722" s="100">
        <v>124</v>
      </c>
      <c r="AG1722" s="100">
        <v>131</v>
      </c>
      <c r="AJ1722" s="100" t="str">
        <f t="shared" si="718"/>
        <v>●</v>
      </c>
      <c r="AK1722" s="100" t="str">
        <f t="shared" si="716"/>
        <v>●</v>
      </c>
      <c r="AL1722" s="100" t="str">
        <f t="shared" si="716"/>
        <v>●</v>
      </c>
      <c r="AM1722" s="100" t="str">
        <f t="shared" si="716"/>
        <v>●</v>
      </c>
      <c r="AP1722" s="100" t="str">
        <f t="shared" si="719"/>
        <v>●</v>
      </c>
      <c r="AQ1722" s="100" t="str">
        <f t="shared" si="717"/>
        <v>●</v>
      </c>
      <c r="AR1722" s="100" t="str">
        <f t="shared" si="717"/>
        <v>●</v>
      </c>
      <c r="AS1722" s="100" t="str">
        <f t="shared" si="717"/>
        <v>○</v>
      </c>
    </row>
    <row r="1723" spans="2:45" s="100" customFormat="1" ht="14.25" customHeight="1">
      <c r="B1723" s="102" t="s">
        <v>107</v>
      </c>
      <c r="C1723" s="106">
        <v>223</v>
      </c>
      <c r="D1723" s="107">
        <v>268</v>
      </c>
      <c r="E1723" s="107">
        <v>266</v>
      </c>
      <c r="F1723" s="107">
        <v>252</v>
      </c>
      <c r="G1723" s="107">
        <f>第2表01元データ!AN80</f>
        <v>258</v>
      </c>
      <c r="H1723" s="107">
        <f t="shared" si="720"/>
        <v>6</v>
      </c>
      <c r="I1723" s="108">
        <f t="shared" si="721"/>
        <v>2.3809523809523809</v>
      </c>
      <c r="J1723" s="102"/>
      <c r="K1723" s="114" t="s">
        <v>107</v>
      </c>
      <c r="L1723" s="106">
        <v>100</v>
      </c>
      <c r="M1723" s="107">
        <v>85</v>
      </c>
      <c r="N1723" s="107">
        <v>115</v>
      </c>
      <c r="O1723" s="107">
        <v>116</v>
      </c>
      <c r="P1723" s="107">
        <f>第2表01元データ!AO80</f>
        <v>113</v>
      </c>
      <c r="Q1723" s="107">
        <f t="shared" si="722"/>
        <v>-3</v>
      </c>
      <c r="R1723" s="108">
        <f t="shared" si="723"/>
        <v>-2.5862068965517242</v>
      </c>
      <c r="S1723" s="108"/>
      <c r="T1723" s="100">
        <v>215</v>
      </c>
      <c r="W1723" s="100" t="s">
        <v>369</v>
      </c>
      <c r="X1723" s="100">
        <v>213</v>
      </c>
      <c r="Y1723" s="100">
        <v>223</v>
      </c>
      <c r="Z1723" s="100">
        <v>268</v>
      </c>
      <c r="AA1723" s="100">
        <v>266</v>
      </c>
      <c r="AC1723" s="100" t="s">
        <v>369</v>
      </c>
      <c r="AD1723" s="100">
        <v>36</v>
      </c>
      <c r="AE1723" s="100">
        <v>100</v>
      </c>
      <c r="AF1723" s="100">
        <v>85</v>
      </c>
      <c r="AG1723" s="100">
        <v>115</v>
      </c>
      <c r="AJ1723" s="100" t="str">
        <f t="shared" si="718"/>
        <v>●</v>
      </c>
      <c r="AK1723" s="100" t="str">
        <f t="shared" si="716"/>
        <v>●</v>
      </c>
      <c r="AL1723" s="100" t="str">
        <f t="shared" si="716"/>
        <v>●</v>
      </c>
      <c r="AM1723" s="100" t="str">
        <f t="shared" si="716"/>
        <v>●</v>
      </c>
      <c r="AP1723" s="100" t="str">
        <f t="shared" si="719"/>
        <v>●</v>
      </c>
      <c r="AQ1723" s="100" t="str">
        <f t="shared" si="717"/>
        <v>●</v>
      </c>
      <c r="AR1723" s="100" t="str">
        <f t="shared" si="717"/>
        <v>●</v>
      </c>
      <c r="AS1723" s="100" t="str">
        <f t="shared" si="717"/>
        <v>●</v>
      </c>
    </row>
    <row r="1724" spans="2:45" s="100" customFormat="1" ht="14.25" customHeight="1">
      <c r="B1724" s="102" t="s">
        <v>108</v>
      </c>
      <c r="C1724" s="106">
        <v>180</v>
      </c>
      <c r="D1724" s="107">
        <v>204</v>
      </c>
      <c r="E1724" s="107">
        <v>227</v>
      </c>
      <c r="F1724" s="107">
        <v>223</v>
      </c>
      <c r="G1724" s="107">
        <f>第2表01元データ!AN81</f>
        <v>223</v>
      </c>
      <c r="H1724" s="107">
        <f t="shared" si="720"/>
        <v>0</v>
      </c>
      <c r="I1724" s="108">
        <f t="shared" si="721"/>
        <v>0</v>
      </c>
      <c r="J1724" s="102"/>
      <c r="K1724" s="114" t="s">
        <v>108</v>
      </c>
      <c r="L1724" s="106">
        <v>33</v>
      </c>
      <c r="M1724" s="107">
        <v>78</v>
      </c>
      <c r="N1724" s="107">
        <v>80</v>
      </c>
      <c r="O1724" s="107">
        <v>101</v>
      </c>
      <c r="P1724" s="107">
        <f>第2表01元データ!AO81</f>
        <v>104</v>
      </c>
      <c r="Q1724" s="107">
        <f t="shared" si="722"/>
        <v>3</v>
      </c>
      <c r="R1724" s="108">
        <f t="shared" si="723"/>
        <v>2.9702970297029703</v>
      </c>
      <c r="S1724" s="108"/>
      <c r="T1724" s="100">
        <v>216</v>
      </c>
      <c r="W1724" s="100" t="s">
        <v>370</v>
      </c>
      <c r="X1724" s="100">
        <v>159</v>
      </c>
      <c r="Y1724" s="100">
        <v>180</v>
      </c>
      <c r="Z1724" s="100">
        <v>204</v>
      </c>
      <c r="AA1724" s="100">
        <v>227</v>
      </c>
      <c r="AC1724" s="100" t="s">
        <v>370</v>
      </c>
      <c r="AD1724" s="100">
        <v>39</v>
      </c>
      <c r="AE1724" s="100">
        <v>33</v>
      </c>
      <c r="AF1724" s="100">
        <v>78</v>
      </c>
      <c r="AG1724" s="100">
        <v>80</v>
      </c>
      <c r="AJ1724" s="100" t="str">
        <f t="shared" si="718"/>
        <v>●</v>
      </c>
      <c r="AK1724" s="100" t="str">
        <f t="shared" si="716"/>
        <v>●</v>
      </c>
      <c r="AL1724" s="100" t="str">
        <f t="shared" si="716"/>
        <v>●</v>
      </c>
      <c r="AM1724" s="100" t="str">
        <f t="shared" si="716"/>
        <v>●</v>
      </c>
      <c r="AP1724" s="100" t="str">
        <f t="shared" si="719"/>
        <v>●</v>
      </c>
      <c r="AQ1724" s="100" t="str">
        <f t="shared" si="717"/>
        <v>●</v>
      </c>
      <c r="AR1724" s="100" t="str">
        <f t="shared" si="717"/>
        <v>●</v>
      </c>
      <c r="AS1724" s="100" t="str">
        <f t="shared" si="717"/>
        <v>●</v>
      </c>
    </row>
    <row r="1725" spans="2:45" s="100" customFormat="1" ht="14.25" customHeight="1">
      <c r="B1725" s="102" t="s">
        <v>109</v>
      </c>
      <c r="C1725" s="106">
        <v>107</v>
      </c>
      <c r="D1725" s="107">
        <v>142</v>
      </c>
      <c r="E1725" s="107">
        <v>153</v>
      </c>
      <c r="F1725" s="107">
        <v>190</v>
      </c>
      <c r="G1725" s="107">
        <f>第2表01元データ!AN82</f>
        <v>184</v>
      </c>
      <c r="H1725" s="107">
        <f t="shared" si="720"/>
        <v>-6</v>
      </c>
      <c r="I1725" s="108">
        <f t="shared" si="721"/>
        <v>-3.1578947368421053</v>
      </c>
      <c r="J1725" s="102"/>
      <c r="K1725" s="114" t="s">
        <v>109</v>
      </c>
      <c r="L1725" s="106">
        <v>27</v>
      </c>
      <c r="M1725" s="107">
        <v>37</v>
      </c>
      <c r="N1725" s="107">
        <v>63</v>
      </c>
      <c r="O1725" s="107">
        <v>66</v>
      </c>
      <c r="P1725" s="107">
        <f>第2表01元データ!AO82</f>
        <v>85</v>
      </c>
      <c r="Q1725" s="107">
        <f t="shared" si="722"/>
        <v>19</v>
      </c>
      <c r="R1725" s="108">
        <f t="shared" si="723"/>
        <v>28.787878787878789</v>
      </c>
      <c r="S1725" s="108"/>
      <c r="T1725" s="100">
        <v>217</v>
      </c>
      <c r="W1725" s="100" t="s">
        <v>371</v>
      </c>
      <c r="X1725" s="100">
        <v>80</v>
      </c>
      <c r="Y1725" s="100">
        <v>107</v>
      </c>
      <c r="Z1725" s="100">
        <v>142</v>
      </c>
      <c r="AA1725" s="100">
        <v>153</v>
      </c>
      <c r="AC1725" s="100" t="s">
        <v>371</v>
      </c>
      <c r="AD1725" s="100">
        <v>19</v>
      </c>
      <c r="AE1725" s="100">
        <v>27</v>
      </c>
      <c r="AF1725" s="100">
        <v>37</v>
      </c>
      <c r="AG1725" s="100">
        <v>63</v>
      </c>
      <c r="AJ1725" s="100" t="str">
        <f t="shared" si="718"/>
        <v>●</v>
      </c>
      <c r="AK1725" s="100" t="str">
        <f t="shared" si="716"/>
        <v>●</v>
      </c>
      <c r="AL1725" s="100" t="str">
        <f t="shared" si="716"/>
        <v>●</v>
      </c>
      <c r="AM1725" s="100" t="str">
        <f t="shared" si="716"/>
        <v>●</v>
      </c>
      <c r="AP1725" s="100" t="str">
        <f t="shared" si="719"/>
        <v>●</v>
      </c>
      <c r="AQ1725" s="100" t="str">
        <f t="shared" si="717"/>
        <v>●</v>
      </c>
      <c r="AR1725" s="100" t="str">
        <f t="shared" si="717"/>
        <v>●</v>
      </c>
      <c r="AS1725" s="100" t="str">
        <f t="shared" si="717"/>
        <v>●</v>
      </c>
    </row>
    <row r="1726" spans="2:45" s="100" customFormat="1" ht="14.25" customHeight="1">
      <c r="B1726" s="102" t="s">
        <v>110</v>
      </c>
      <c r="C1726" s="106">
        <v>70</v>
      </c>
      <c r="D1726" s="107">
        <v>107</v>
      </c>
      <c r="E1726" s="107">
        <v>135</v>
      </c>
      <c r="F1726" s="107">
        <v>160</v>
      </c>
      <c r="G1726" s="107">
        <f>第2表01元データ!AN83</f>
        <v>258</v>
      </c>
      <c r="H1726" s="107">
        <f t="shared" si="720"/>
        <v>98</v>
      </c>
      <c r="I1726" s="108">
        <f t="shared" si="721"/>
        <v>61.250000000000007</v>
      </c>
      <c r="J1726" s="102"/>
      <c r="K1726" s="114" t="s">
        <v>110</v>
      </c>
      <c r="L1726" s="106">
        <v>23</v>
      </c>
      <c r="M1726" s="107">
        <v>25</v>
      </c>
      <c r="N1726" s="107">
        <v>39</v>
      </c>
      <c r="O1726" s="107">
        <v>54</v>
      </c>
      <c r="P1726" s="107">
        <f>第2表01元データ!AO83</f>
        <v>74</v>
      </c>
      <c r="Q1726" s="107">
        <f t="shared" si="722"/>
        <v>20</v>
      </c>
      <c r="R1726" s="108">
        <f t="shared" si="723"/>
        <v>37.037037037037038</v>
      </c>
      <c r="S1726" s="108"/>
      <c r="T1726" s="100">
        <v>218</v>
      </c>
      <c r="W1726" s="100" t="s">
        <v>378</v>
      </c>
      <c r="X1726" s="100">
        <v>58</v>
      </c>
      <c r="Y1726" s="100">
        <v>70</v>
      </c>
      <c r="Z1726" s="100">
        <v>107</v>
      </c>
      <c r="AA1726" s="100">
        <v>135</v>
      </c>
      <c r="AC1726" s="100" t="s">
        <v>378</v>
      </c>
      <c r="AD1726" s="100">
        <v>14</v>
      </c>
      <c r="AE1726" s="100">
        <v>23</v>
      </c>
      <c r="AF1726" s="100">
        <v>25</v>
      </c>
      <c r="AG1726" s="100">
        <v>39</v>
      </c>
      <c r="AJ1726" s="100" t="str">
        <f t="shared" si="718"/>
        <v>●</v>
      </c>
      <c r="AK1726" s="100" t="str">
        <f t="shared" si="716"/>
        <v>●</v>
      </c>
      <c r="AL1726" s="100" t="str">
        <f t="shared" si="716"/>
        <v>●</v>
      </c>
      <c r="AM1726" s="100" t="str">
        <f t="shared" si="716"/>
        <v>●</v>
      </c>
      <c r="AP1726" s="100" t="str">
        <f t="shared" si="719"/>
        <v>●</v>
      </c>
      <c r="AQ1726" s="100" t="str">
        <f t="shared" si="717"/>
        <v>●</v>
      </c>
      <c r="AR1726" s="100" t="str">
        <f t="shared" si="717"/>
        <v>●</v>
      </c>
      <c r="AS1726" s="100" t="str">
        <f t="shared" si="717"/>
        <v>●</v>
      </c>
    </row>
    <row r="1727" spans="2:45" s="100" customFormat="1" ht="14.25" customHeight="1">
      <c r="B1727" s="119" t="s">
        <v>111</v>
      </c>
      <c r="C1727" s="120" t="s">
        <v>313</v>
      </c>
      <c r="D1727" s="116" t="s">
        <v>313</v>
      </c>
      <c r="E1727" s="116" t="s">
        <v>313</v>
      </c>
      <c r="F1727" s="116" t="s">
        <v>313</v>
      </c>
      <c r="G1727" s="107">
        <f>第2表01元データ!AN84</f>
        <v>19</v>
      </c>
      <c r="H1727" s="107"/>
      <c r="I1727" s="108"/>
      <c r="K1727" s="119" t="s">
        <v>111</v>
      </c>
      <c r="L1727" s="120" t="s">
        <v>313</v>
      </c>
      <c r="M1727" s="116" t="s">
        <v>313</v>
      </c>
      <c r="N1727" s="116" t="s">
        <v>313</v>
      </c>
      <c r="O1727" s="116" t="s">
        <v>313</v>
      </c>
      <c r="P1727" s="107" t="str">
        <f>第2表01元データ!AO84</f>
        <v>-</v>
      </c>
      <c r="Q1727" s="107"/>
      <c r="R1727" s="108"/>
      <c r="T1727" s="100">
        <v>219</v>
      </c>
    </row>
    <row r="1728" spans="2:45" s="100" customFormat="1" ht="14.25" customHeight="1">
      <c r="B1728" s="118"/>
      <c r="C1728" s="118"/>
      <c r="D1728" s="118"/>
      <c r="E1728" s="118"/>
      <c r="F1728" s="118"/>
      <c r="G1728" s="118"/>
      <c r="H1728" s="118"/>
      <c r="I1728" s="118"/>
      <c r="J1728" s="118"/>
      <c r="K1728" s="118"/>
      <c r="L1728" s="118"/>
      <c r="M1728" s="118"/>
      <c r="N1728" s="118"/>
      <c r="O1728" s="118"/>
      <c r="P1728" s="168"/>
      <c r="W1728" s="100">
        <v>56</v>
      </c>
    </row>
    <row r="1729" spans="2:45" s="100" customFormat="1" ht="14.25" customHeight="1">
      <c r="B1729" s="118"/>
      <c r="C1729" s="118"/>
      <c r="D1729" s="118"/>
      <c r="E1729" s="118"/>
      <c r="F1729" s="118"/>
      <c r="G1729" s="118"/>
      <c r="H1729" s="118"/>
      <c r="I1729" s="118"/>
      <c r="J1729" s="118"/>
      <c r="K1729" s="118"/>
      <c r="L1729" s="118"/>
      <c r="M1729" s="118"/>
      <c r="N1729" s="118"/>
      <c r="O1729" s="118"/>
      <c r="P1729" s="168"/>
    </row>
    <row r="1730" spans="2:45" s="100" customFormat="1" ht="14.25" customHeight="1">
      <c r="B1730" s="118"/>
      <c r="C1730" s="118"/>
      <c r="D1730" s="118"/>
      <c r="E1730" s="118"/>
      <c r="F1730" s="118"/>
      <c r="G1730" s="118"/>
      <c r="H1730" s="118"/>
      <c r="I1730" s="118"/>
      <c r="J1730" s="118"/>
      <c r="K1730" s="118"/>
      <c r="L1730" s="118"/>
      <c r="M1730" s="118"/>
      <c r="N1730" s="118"/>
      <c r="O1730" s="118"/>
      <c r="P1730" s="168"/>
    </row>
    <row r="1731" spans="2:45" s="99" customFormat="1" ht="14.25" customHeight="1">
      <c r="B1731" s="99" t="s">
        <v>271</v>
      </c>
      <c r="K1731" s="99" t="s">
        <v>272</v>
      </c>
      <c r="W1731" s="100"/>
      <c r="X1731" s="100"/>
      <c r="Y1731" s="100"/>
      <c r="Z1731" s="100"/>
      <c r="AA1731" s="100"/>
      <c r="AB1731" s="100"/>
      <c r="AC1731" s="100"/>
      <c r="AD1731" s="100"/>
      <c r="AE1731" s="100"/>
      <c r="AF1731" s="100"/>
      <c r="AG1731" s="100"/>
    </row>
    <row r="1732" spans="2:45" s="100" customFormat="1" ht="14.25" customHeight="1">
      <c r="B1732" s="583" t="s">
        <v>335</v>
      </c>
      <c r="C1732" s="101"/>
      <c r="D1732" s="101"/>
      <c r="E1732" s="101"/>
      <c r="F1732" s="101"/>
      <c r="G1732" s="135"/>
      <c r="H1732" s="131"/>
      <c r="I1732" s="131"/>
      <c r="J1732" s="102"/>
      <c r="K1732" s="583" t="s">
        <v>335</v>
      </c>
      <c r="L1732" s="101"/>
      <c r="M1732" s="101"/>
      <c r="N1732" s="101"/>
      <c r="O1732" s="101"/>
      <c r="P1732" s="135"/>
      <c r="Q1732" s="131"/>
      <c r="R1732" s="131"/>
      <c r="S1732" s="103"/>
    </row>
    <row r="1733" spans="2:45" s="100" customFormat="1" ht="14.25" customHeight="1">
      <c r="B1733" s="584"/>
      <c r="C1733" s="130" t="str">
        <f>$C$4</f>
        <v>平成7年</v>
      </c>
      <c r="D1733" s="130" t="str">
        <f>$D$4</f>
        <v>平成12年</v>
      </c>
      <c r="E1733" s="130" t="str">
        <f>$E$4</f>
        <v>平成17年</v>
      </c>
      <c r="F1733" s="130" t="str">
        <f>$F$4</f>
        <v>平成22年</v>
      </c>
      <c r="G1733" s="130" t="s">
        <v>410</v>
      </c>
      <c r="H1733" s="133" t="str">
        <f>$H$4</f>
        <v>対平成</v>
      </c>
      <c r="I1733" s="134" t="str">
        <f>$I$4</f>
        <v>22年</v>
      </c>
      <c r="J1733" s="102"/>
      <c r="K1733" s="584"/>
      <c r="L1733" s="130" t="str">
        <f>$C$4</f>
        <v>平成7年</v>
      </c>
      <c r="M1733" s="130" t="str">
        <f>$D$4</f>
        <v>平成12年</v>
      </c>
      <c r="N1733" s="130" t="str">
        <f>$E$4</f>
        <v>平成17年</v>
      </c>
      <c r="O1733" s="130" t="str">
        <f>$F$4</f>
        <v>平成22年</v>
      </c>
      <c r="P1733" s="130" t="s">
        <v>410</v>
      </c>
      <c r="Q1733" s="133" t="str">
        <f>$H$4</f>
        <v>対平成</v>
      </c>
      <c r="R1733" s="134" t="str">
        <f>$I$4</f>
        <v>22年</v>
      </c>
      <c r="S1733" s="103"/>
    </row>
    <row r="1734" spans="2:45" s="100" customFormat="1" ht="14.25" customHeight="1">
      <c r="B1734" s="585"/>
      <c r="C1734" s="104"/>
      <c r="D1734" s="104"/>
      <c r="E1734" s="104"/>
      <c r="F1734" s="104"/>
      <c r="G1734" s="104"/>
      <c r="H1734" s="132" t="s">
        <v>88</v>
      </c>
      <c r="I1734" s="133" t="s">
        <v>398</v>
      </c>
      <c r="J1734" s="102"/>
      <c r="K1734" s="585"/>
      <c r="L1734" s="104"/>
      <c r="M1734" s="104"/>
      <c r="N1734" s="104"/>
      <c r="O1734" s="104"/>
      <c r="P1734" s="104"/>
      <c r="Q1734" s="132" t="s">
        <v>88</v>
      </c>
      <c r="R1734" s="133" t="s">
        <v>398</v>
      </c>
      <c r="S1734" s="103"/>
    </row>
    <row r="1735" spans="2:45" s="199" customFormat="1" ht="14.25" customHeight="1">
      <c r="B1735" s="200" t="s">
        <v>90</v>
      </c>
      <c r="C1735" s="198">
        <v>1852</v>
      </c>
      <c r="D1735" s="194">
        <v>1655</v>
      </c>
      <c r="E1735" s="194">
        <v>1495</v>
      </c>
      <c r="F1735" s="194">
        <v>1377</v>
      </c>
      <c r="G1735" s="194">
        <f>IF(COUNTIF(G1740:G1758,"x"),"x",IF(SUM(G1740:G1758)=0,"-",SUM(G1740:G1758)))</f>
        <v>1100</v>
      </c>
      <c r="H1735" s="193">
        <f t="shared" ref="H1735:H1738" si="724">IF(G1735="x","x",IF(AND(G1735="-",F1735="-"),"-",IF(AND(G1735="-",F1735&gt;0),F1735*-1,IF(AND(G1735&gt;0,F1735="-"),G1735,G1735-F1735))))</f>
        <v>-277</v>
      </c>
      <c r="I1735" s="195">
        <f t="shared" ref="I1735:I1738" si="725">IF(H1735="x","x",IF(H1735="-","-",IF(AND(F1735="-",G1735&gt;0),"皆増",IF(AND(F1735&gt;0,G1735="-"),"皆減",H1735/F1735*100))))</f>
        <v>-20.116194625998549</v>
      </c>
      <c r="J1735" s="196"/>
      <c r="K1735" s="197" t="s">
        <v>90</v>
      </c>
      <c r="L1735" s="198">
        <v>2748</v>
      </c>
      <c r="M1735" s="194">
        <v>2609</v>
      </c>
      <c r="N1735" s="194">
        <v>2272</v>
      </c>
      <c r="O1735" s="194">
        <v>1912</v>
      </c>
      <c r="P1735" s="194">
        <f>IF(COUNTIF(P1740:P1758,"x"),"x",IF(SUM(P1740:P1758)=0,"-",SUM(P1740:P1758)))</f>
        <v>1583</v>
      </c>
      <c r="Q1735" s="193">
        <f t="shared" ref="Q1735:Q1738" si="726">IF(P1735="x","x",IF(AND(P1735="-",O1735="-"),"-",IF(AND(P1735="-",O1735&gt;0),O1735*-1,IF(AND(P1735&gt;0,O1735="-"),P1735,P1735-O1735))))</f>
        <v>-329</v>
      </c>
      <c r="R1735" s="195">
        <f t="shared" ref="R1735:R1738" si="727">IF(Q1735="x","x",IF(Q1735="-","-",IF(AND(O1735="-",P1735&gt;0),"皆増",IF(AND(O1735&gt;0,P1735="-"),"皆減",Q1735/O1735*100))))</f>
        <v>-17.207112970711297</v>
      </c>
      <c r="S1735" s="195"/>
      <c r="W1735" s="199" t="s">
        <v>373</v>
      </c>
      <c r="X1735" s="199">
        <v>1929</v>
      </c>
      <c r="Y1735" s="199">
        <v>1852</v>
      </c>
      <c r="Z1735" s="199">
        <v>1655</v>
      </c>
      <c r="AA1735" s="199">
        <v>1495</v>
      </c>
      <c r="AC1735" s="199" t="s">
        <v>373</v>
      </c>
      <c r="AD1735" s="199">
        <v>3060</v>
      </c>
      <c r="AE1735" s="199">
        <v>2748</v>
      </c>
      <c r="AF1735" s="199">
        <v>2609</v>
      </c>
      <c r="AG1735" s="199">
        <v>2272</v>
      </c>
      <c r="AJ1735" s="199" t="str">
        <f>IF(C1735=X1735,"○","●")</f>
        <v>●</v>
      </c>
      <c r="AK1735" s="199" t="str">
        <f t="shared" ref="AK1735:AM1757" si="728">IF(D1735=Y1735,"○","●")</f>
        <v>●</v>
      </c>
      <c r="AL1735" s="199" t="str">
        <f t="shared" si="728"/>
        <v>●</v>
      </c>
      <c r="AM1735" s="199" t="str">
        <f t="shared" si="728"/>
        <v>●</v>
      </c>
      <c r="AP1735" s="199" t="str">
        <f>IF(L1735=AD1735,"○","●")</f>
        <v>●</v>
      </c>
      <c r="AQ1735" s="199" t="str">
        <f t="shared" ref="AQ1735:AS1757" si="729">IF(M1735=AE1735,"○","●")</f>
        <v>●</v>
      </c>
      <c r="AR1735" s="199" t="str">
        <f t="shared" si="729"/>
        <v>●</v>
      </c>
      <c r="AS1735" s="199" t="str">
        <f t="shared" si="729"/>
        <v>●</v>
      </c>
    </row>
    <row r="1736" spans="2:45" s="100" customFormat="1" ht="14.25" customHeight="1">
      <c r="B1736" s="105" t="s">
        <v>91</v>
      </c>
      <c r="C1736" s="106">
        <v>235</v>
      </c>
      <c r="D1736" s="107">
        <v>186</v>
      </c>
      <c r="E1736" s="107">
        <v>132</v>
      </c>
      <c r="F1736" s="107">
        <v>93</v>
      </c>
      <c r="G1736" s="107">
        <f>IF(COUNTIF(G1740:G1742,"x"),"x",IF(SUM(G1740:G1742)=0,"-",SUM(G1740:G1742)))</f>
        <v>71</v>
      </c>
      <c r="H1736" s="107">
        <f t="shared" si="724"/>
        <v>-22</v>
      </c>
      <c r="I1736" s="108">
        <f t="shared" si="725"/>
        <v>-23.655913978494624</v>
      </c>
      <c r="J1736" s="102"/>
      <c r="K1736" s="109" t="s">
        <v>91</v>
      </c>
      <c r="L1736" s="106">
        <v>324</v>
      </c>
      <c r="M1736" s="107">
        <v>274</v>
      </c>
      <c r="N1736" s="107">
        <v>195</v>
      </c>
      <c r="O1736" s="107">
        <v>135</v>
      </c>
      <c r="P1736" s="107">
        <f>IF(COUNTIF(P1740:P1742,"x"),"x",IF(SUM(P1740:P1742)=0,"-",SUM(P1740:P1742)))</f>
        <v>126</v>
      </c>
      <c r="Q1736" s="107">
        <f t="shared" si="726"/>
        <v>-9</v>
      </c>
      <c r="R1736" s="108">
        <f t="shared" si="727"/>
        <v>-6.666666666666667</v>
      </c>
      <c r="S1736" s="108"/>
      <c r="W1736" s="100" t="s">
        <v>374</v>
      </c>
      <c r="X1736" s="100">
        <v>240</v>
      </c>
      <c r="Y1736" s="100">
        <v>235</v>
      </c>
      <c r="Z1736" s="100">
        <v>186</v>
      </c>
      <c r="AA1736" s="100">
        <v>132</v>
      </c>
      <c r="AC1736" s="100" t="s">
        <v>374</v>
      </c>
      <c r="AD1736" s="100">
        <v>464</v>
      </c>
      <c r="AE1736" s="100">
        <v>324</v>
      </c>
      <c r="AF1736" s="100">
        <v>274</v>
      </c>
      <c r="AG1736" s="100">
        <v>195</v>
      </c>
      <c r="AJ1736" s="100" t="str">
        <f t="shared" ref="AJ1736:AJ1757" si="730">IF(C1736=X1736,"○","●")</f>
        <v>●</v>
      </c>
      <c r="AK1736" s="100" t="str">
        <f t="shared" si="728"/>
        <v>●</v>
      </c>
      <c r="AL1736" s="100" t="str">
        <f t="shared" si="728"/>
        <v>●</v>
      </c>
      <c r="AM1736" s="100" t="str">
        <f t="shared" si="728"/>
        <v>●</v>
      </c>
      <c r="AP1736" s="100" t="str">
        <f t="shared" ref="AP1736:AP1757" si="731">IF(L1736=AD1736,"○","●")</f>
        <v>●</v>
      </c>
      <c r="AQ1736" s="100" t="str">
        <f t="shared" si="729"/>
        <v>●</v>
      </c>
      <c r="AR1736" s="100" t="str">
        <f t="shared" si="729"/>
        <v>●</v>
      </c>
      <c r="AS1736" s="100" t="str">
        <f>IF(O1736=AG1736,"○","●")</f>
        <v>●</v>
      </c>
    </row>
    <row r="1737" spans="2:45" s="100" customFormat="1" ht="14.25" customHeight="1">
      <c r="B1737" s="105" t="s">
        <v>92</v>
      </c>
      <c r="C1737" s="106">
        <v>1227</v>
      </c>
      <c r="D1737" s="107">
        <v>1034</v>
      </c>
      <c r="E1737" s="107">
        <v>876</v>
      </c>
      <c r="F1737" s="107">
        <v>776</v>
      </c>
      <c r="G1737" s="296">
        <f>IF(COUNTIF(G1743:G1752,"x"),"x",IF(SUM(G1743:G1752)=0,"-",SUM(G1743:G1752)))</f>
        <v>533</v>
      </c>
      <c r="H1737" s="107">
        <f t="shared" si="724"/>
        <v>-243</v>
      </c>
      <c r="I1737" s="108">
        <f t="shared" si="725"/>
        <v>-31.314432989690722</v>
      </c>
      <c r="J1737" s="102"/>
      <c r="K1737" s="109" t="s">
        <v>92</v>
      </c>
      <c r="L1737" s="106">
        <v>1836</v>
      </c>
      <c r="M1737" s="107">
        <v>1557</v>
      </c>
      <c r="N1737" s="107">
        <v>1274</v>
      </c>
      <c r="O1737" s="107">
        <v>966</v>
      </c>
      <c r="P1737" s="296">
        <f>IF(COUNTIF(P1743:P1752,"x"),"x",IF(SUM(P1743:P1752)=0,"-",SUM(P1743:P1752)))</f>
        <v>660</v>
      </c>
      <c r="Q1737" s="107">
        <f t="shared" si="726"/>
        <v>-306</v>
      </c>
      <c r="R1737" s="108">
        <f t="shared" si="727"/>
        <v>-31.677018633540371</v>
      </c>
      <c r="S1737" s="108"/>
      <c r="W1737" s="100" t="s">
        <v>375</v>
      </c>
      <c r="X1737" s="100">
        <v>1366</v>
      </c>
      <c r="Y1737" s="100">
        <v>1227</v>
      </c>
      <c r="Z1737" s="100">
        <v>1034</v>
      </c>
      <c r="AA1737" s="100">
        <v>876</v>
      </c>
      <c r="AC1737" s="100" t="s">
        <v>375</v>
      </c>
      <c r="AD1737" s="100">
        <v>2090</v>
      </c>
      <c r="AE1737" s="100">
        <v>1836</v>
      </c>
      <c r="AF1737" s="100">
        <v>1557</v>
      </c>
      <c r="AG1737" s="100">
        <v>1274</v>
      </c>
      <c r="AJ1737" s="100" t="str">
        <f t="shared" si="730"/>
        <v>●</v>
      </c>
      <c r="AK1737" s="100" t="str">
        <f t="shared" si="728"/>
        <v>●</v>
      </c>
      <c r="AL1737" s="100" t="str">
        <f>IF(E1737=Z1737,"○","●")</f>
        <v>●</v>
      </c>
      <c r="AM1737" s="100" t="str">
        <f t="shared" si="728"/>
        <v>●</v>
      </c>
      <c r="AP1737" s="100" t="str">
        <f t="shared" si="731"/>
        <v>●</v>
      </c>
      <c r="AQ1737" s="100" t="str">
        <f t="shared" si="729"/>
        <v>●</v>
      </c>
      <c r="AR1737" s="100" t="str">
        <f t="shared" si="729"/>
        <v>●</v>
      </c>
      <c r="AS1737" s="100" t="str">
        <f t="shared" si="729"/>
        <v>●</v>
      </c>
    </row>
    <row r="1738" spans="2:45" s="100" customFormat="1" ht="14.25" customHeight="1">
      <c r="B1738" s="105" t="s">
        <v>93</v>
      </c>
      <c r="C1738" s="106">
        <v>390</v>
      </c>
      <c r="D1738" s="107">
        <v>435</v>
      </c>
      <c r="E1738" s="107">
        <v>487</v>
      </c>
      <c r="F1738" s="107">
        <v>508</v>
      </c>
      <c r="G1738" s="107">
        <f>IF(COUNTIF(G1753:G1757,"x"),"x",IF(SUM(G1753,G1757)=0,"-",SUM(G1753:G1757)))</f>
        <v>493</v>
      </c>
      <c r="H1738" s="107">
        <f t="shared" si="724"/>
        <v>-15</v>
      </c>
      <c r="I1738" s="108">
        <f t="shared" si="725"/>
        <v>-2.9527559055118111</v>
      </c>
      <c r="J1738" s="102"/>
      <c r="K1738" s="109" t="s">
        <v>93</v>
      </c>
      <c r="L1738" s="106">
        <v>588</v>
      </c>
      <c r="M1738" s="107">
        <v>778</v>
      </c>
      <c r="N1738" s="107">
        <v>796</v>
      </c>
      <c r="O1738" s="107">
        <v>811</v>
      </c>
      <c r="P1738" s="107">
        <f>IF(COUNTIF(P1753:P1757,"x"),"x",IF(SUM(P1753,P1757)=0,"-",SUM(P1753:P1757)))</f>
        <v>791</v>
      </c>
      <c r="Q1738" s="107">
        <f t="shared" si="726"/>
        <v>-20</v>
      </c>
      <c r="R1738" s="108">
        <f t="shared" si="727"/>
        <v>-2.466091245376079</v>
      </c>
      <c r="S1738" s="108"/>
      <c r="W1738" s="100" t="s">
        <v>376</v>
      </c>
      <c r="X1738" s="100">
        <v>323</v>
      </c>
      <c r="Y1738" s="100">
        <v>390</v>
      </c>
      <c r="Z1738" s="100">
        <v>435</v>
      </c>
      <c r="AA1738" s="100">
        <v>487</v>
      </c>
      <c r="AC1738" s="100" t="s">
        <v>376</v>
      </c>
      <c r="AD1738" s="100">
        <v>506</v>
      </c>
      <c r="AE1738" s="100">
        <v>588</v>
      </c>
      <c r="AF1738" s="100">
        <v>778</v>
      </c>
      <c r="AG1738" s="100">
        <v>796</v>
      </c>
      <c r="AJ1738" s="100" t="str">
        <f t="shared" si="730"/>
        <v>●</v>
      </c>
      <c r="AK1738" s="100" t="str">
        <f t="shared" si="728"/>
        <v>●</v>
      </c>
      <c r="AL1738" s="100" t="str">
        <f t="shared" si="728"/>
        <v>●</v>
      </c>
      <c r="AM1738" s="100" t="str">
        <f t="shared" si="728"/>
        <v>●</v>
      </c>
      <c r="AP1738" s="100" t="str">
        <f t="shared" si="731"/>
        <v>●</v>
      </c>
      <c r="AQ1738" s="100" t="str">
        <f t="shared" si="729"/>
        <v>●</v>
      </c>
      <c r="AR1738" s="100" t="str">
        <f t="shared" si="729"/>
        <v>●</v>
      </c>
      <c r="AS1738" s="100" t="str">
        <f t="shared" si="729"/>
        <v>●</v>
      </c>
    </row>
    <row r="1739" spans="2:45" s="100" customFormat="1" ht="14.25" customHeight="1">
      <c r="B1739" s="102"/>
      <c r="C1739" s="106"/>
      <c r="D1739" s="112"/>
      <c r="E1739" s="112"/>
      <c r="F1739" s="112"/>
      <c r="G1739" s="112"/>
      <c r="H1739" s="112"/>
      <c r="I1739" s="113"/>
      <c r="J1739" s="102"/>
      <c r="K1739" s="114"/>
      <c r="L1739" s="106"/>
      <c r="M1739" s="112"/>
      <c r="N1739" s="112"/>
      <c r="O1739" s="112"/>
      <c r="P1739" s="112"/>
      <c r="Q1739" s="112"/>
      <c r="R1739" s="113"/>
      <c r="S1739" s="113"/>
      <c r="AJ1739" s="100" t="str">
        <f t="shared" si="730"/>
        <v>○</v>
      </c>
      <c r="AK1739" s="100" t="str">
        <f t="shared" si="728"/>
        <v>○</v>
      </c>
      <c r="AL1739" s="100" t="str">
        <f t="shared" si="728"/>
        <v>○</v>
      </c>
      <c r="AM1739" s="100" t="str">
        <f t="shared" si="728"/>
        <v>○</v>
      </c>
      <c r="AP1739" s="100" t="str">
        <f t="shared" si="731"/>
        <v>○</v>
      </c>
      <c r="AQ1739" s="100" t="str">
        <f t="shared" si="729"/>
        <v>○</v>
      </c>
      <c r="AR1739" s="100" t="str">
        <f t="shared" si="729"/>
        <v>○</v>
      </c>
      <c r="AS1739" s="100" t="str">
        <f t="shared" si="729"/>
        <v>○</v>
      </c>
    </row>
    <row r="1740" spans="2:45" s="100" customFormat="1" ht="14.25" customHeight="1">
      <c r="B1740" s="102" t="s">
        <v>94</v>
      </c>
      <c r="C1740" s="106">
        <v>83</v>
      </c>
      <c r="D1740" s="107">
        <v>46</v>
      </c>
      <c r="E1740" s="107">
        <v>30</v>
      </c>
      <c r="F1740" s="107">
        <v>26</v>
      </c>
      <c r="G1740" s="107">
        <f t="shared" ref="G1740:G1758" si="732">IF(COUNTIF(G1770:G1800,"x"),"x",IF(SUM(G1770,G1800)=0,"-",SUM(G1770,G1800)))</f>
        <v>21</v>
      </c>
      <c r="H1740" s="107">
        <f>IF(G1740="x","x",IF(AND(G1740="-",F1740="-"),"-",IF(AND(G1740="-",F1740&gt;0),F1740*-1,IF(AND(G1740&gt;0,F1740="-"),G1740,G1740-F1740))))</f>
        <v>-5</v>
      </c>
      <c r="I1740" s="108">
        <f>IF(H1740="x","x",IF(H1740="-","-",IF(AND(F1740="-",G1740&gt;0),"皆増",IF(AND(F1740&gt;0,G1740="-"),"皆減",H1740/F1740*100))))</f>
        <v>-19.230769230769234</v>
      </c>
      <c r="J1740" s="102"/>
      <c r="K1740" s="114" t="s">
        <v>94</v>
      </c>
      <c r="L1740" s="106">
        <v>84</v>
      </c>
      <c r="M1740" s="107">
        <v>76</v>
      </c>
      <c r="N1740" s="107">
        <v>49</v>
      </c>
      <c r="O1740" s="107">
        <v>41</v>
      </c>
      <c r="P1740" s="107">
        <f t="shared" ref="P1740:P1758" si="733">IF(COUNTIF(P1770:P1800,"x"),"x",IF(SUM(P1770,P1800)=0,"-",SUM(P1770,P1800)))</f>
        <v>36</v>
      </c>
      <c r="Q1740" s="107">
        <f>IF(P1740="x","x",IF(AND(P1740="-",O1740="-"),"-",IF(AND(P1740="-",O1740&gt;0),O1740*-1,IF(AND(P1740&gt;0,O1740="-"),P1740,P1740-O1740))))</f>
        <v>-5</v>
      </c>
      <c r="R1740" s="108">
        <f>IF(Q1740="x","x",IF(Q1740="-","-",IF(AND(O1740="-",P1740&gt;0),"皆増",IF(AND(O1740&gt;0,P1740="-"),"皆減",Q1740/O1740*100))))</f>
        <v>-12.195121951219512</v>
      </c>
      <c r="S1740" s="108"/>
      <c r="W1740" s="100" t="s">
        <v>377</v>
      </c>
      <c r="X1740" s="100">
        <v>67</v>
      </c>
      <c r="Y1740" s="100">
        <v>83</v>
      </c>
      <c r="Z1740" s="100">
        <v>46</v>
      </c>
      <c r="AA1740" s="100">
        <v>30</v>
      </c>
      <c r="AC1740" s="100" t="s">
        <v>377</v>
      </c>
      <c r="AD1740" s="100">
        <v>117</v>
      </c>
      <c r="AE1740" s="100">
        <v>84</v>
      </c>
      <c r="AF1740" s="100">
        <v>76</v>
      </c>
      <c r="AG1740" s="100">
        <v>49</v>
      </c>
      <c r="AJ1740" s="100" t="str">
        <f t="shared" si="730"/>
        <v>●</v>
      </c>
      <c r="AK1740" s="100" t="str">
        <f t="shared" si="728"/>
        <v>●</v>
      </c>
      <c r="AL1740" s="100" t="str">
        <f t="shared" si="728"/>
        <v>●</v>
      </c>
      <c r="AM1740" s="100" t="str">
        <f t="shared" si="728"/>
        <v>●</v>
      </c>
      <c r="AP1740" s="100" t="str">
        <f t="shared" si="731"/>
        <v>●</v>
      </c>
      <c r="AQ1740" s="100" t="str">
        <f t="shared" si="729"/>
        <v>●</v>
      </c>
      <c r="AR1740" s="100" t="str">
        <f t="shared" si="729"/>
        <v>●</v>
      </c>
      <c r="AS1740" s="100" t="str">
        <f t="shared" si="729"/>
        <v>●</v>
      </c>
    </row>
    <row r="1741" spans="2:45" s="100" customFormat="1" ht="14.25" customHeight="1">
      <c r="B1741" s="102" t="s">
        <v>95</v>
      </c>
      <c r="C1741" s="106">
        <v>73</v>
      </c>
      <c r="D1741" s="107">
        <v>70</v>
      </c>
      <c r="E1741" s="107">
        <v>38</v>
      </c>
      <c r="F1741" s="107">
        <v>26</v>
      </c>
      <c r="G1741" s="107">
        <f t="shared" si="732"/>
        <v>28</v>
      </c>
      <c r="H1741" s="107">
        <f t="shared" ref="H1741:H1757" si="734">IF(G1741="x","x",IF(AND(G1741="-",F1741="-"),"-",IF(AND(G1741="-",F1741&gt;0),F1741*-1,IF(AND(G1741&gt;0,F1741="-"),G1741,G1741-F1741))))</f>
        <v>2</v>
      </c>
      <c r="I1741" s="108">
        <f t="shared" ref="I1741:I1757" si="735">IF(H1741="x","x",IF(H1741="-","-",IF(AND(F1741="-",G1741&gt;0),"皆増",IF(AND(F1741&gt;0,G1741="-"),"皆減",H1741/F1741*100))))</f>
        <v>7.6923076923076925</v>
      </c>
      <c r="J1741" s="102"/>
      <c r="K1741" s="114" t="s">
        <v>95</v>
      </c>
      <c r="L1741" s="106">
        <v>109</v>
      </c>
      <c r="M1741" s="107">
        <v>98</v>
      </c>
      <c r="N1741" s="107">
        <v>66</v>
      </c>
      <c r="O1741" s="107">
        <v>37</v>
      </c>
      <c r="P1741" s="107">
        <f t="shared" si="733"/>
        <v>43</v>
      </c>
      <c r="Q1741" s="107">
        <f t="shared" ref="Q1741:Q1757" si="736">IF(P1741="x","x",IF(AND(P1741="-",O1741="-"),"-",IF(AND(P1741="-",O1741&gt;0),O1741*-1,IF(AND(P1741&gt;0,O1741="-"),P1741,P1741-O1741))))</f>
        <v>6</v>
      </c>
      <c r="R1741" s="108">
        <f t="shared" ref="R1741:R1757" si="737">IF(Q1741="x","x",IF(Q1741="-","-",IF(AND(O1741="-",P1741&gt;0),"皆増",IF(AND(O1741&gt;0,P1741="-"),"皆減",Q1741/O1741*100))))</f>
        <v>16.216216216216218</v>
      </c>
      <c r="S1741" s="108"/>
      <c r="W1741" s="99" t="s">
        <v>356</v>
      </c>
      <c r="X1741" s="99">
        <v>73</v>
      </c>
      <c r="Y1741" s="99">
        <v>73</v>
      </c>
      <c r="Z1741" s="99">
        <v>70</v>
      </c>
      <c r="AA1741" s="99">
        <v>38</v>
      </c>
      <c r="AB1741" s="99"/>
      <c r="AC1741" s="99" t="s">
        <v>356</v>
      </c>
      <c r="AD1741" s="99">
        <v>149</v>
      </c>
      <c r="AE1741" s="99">
        <v>109</v>
      </c>
      <c r="AF1741" s="99">
        <v>98</v>
      </c>
      <c r="AG1741" s="99">
        <v>66</v>
      </c>
      <c r="AJ1741" s="100" t="str">
        <f t="shared" si="730"/>
        <v>○</v>
      </c>
      <c r="AK1741" s="100" t="str">
        <f t="shared" si="728"/>
        <v>●</v>
      </c>
      <c r="AL1741" s="100" t="str">
        <f t="shared" si="728"/>
        <v>●</v>
      </c>
      <c r="AM1741" s="100" t="str">
        <f t="shared" si="728"/>
        <v>●</v>
      </c>
      <c r="AP1741" s="100" t="str">
        <f t="shared" si="731"/>
        <v>●</v>
      </c>
      <c r="AQ1741" s="100" t="str">
        <f t="shared" si="729"/>
        <v>●</v>
      </c>
      <c r="AR1741" s="100" t="str">
        <f t="shared" si="729"/>
        <v>●</v>
      </c>
      <c r="AS1741" s="100" t="str">
        <f t="shared" si="729"/>
        <v>●</v>
      </c>
    </row>
    <row r="1742" spans="2:45" s="100" customFormat="1" ht="14.25" customHeight="1">
      <c r="B1742" s="102" t="s">
        <v>96</v>
      </c>
      <c r="C1742" s="106">
        <v>79</v>
      </c>
      <c r="D1742" s="107">
        <v>70</v>
      </c>
      <c r="E1742" s="107">
        <v>64</v>
      </c>
      <c r="F1742" s="107">
        <v>41</v>
      </c>
      <c r="G1742" s="107">
        <f t="shared" si="732"/>
        <v>22</v>
      </c>
      <c r="H1742" s="107">
        <f t="shared" si="734"/>
        <v>-19</v>
      </c>
      <c r="I1742" s="108">
        <f t="shared" si="735"/>
        <v>-46.341463414634148</v>
      </c>
      <c r="J1742" s="102"/>
      <c r="K1742" s="114" t="s">
        <v>96</v>
      </c>
      <c r="L1742" s="106">
        <v>131</v>
      </c>
      <c r="M1742" s="107">
        <v>100</v>
      </c>
      <c r="N1742" s="107">
        <v>80</v>
      </c>
      <c r="O1742" s="107">
        <v>57</v>
      </c>
      <c r="P1742" s="107">
        <f t="shared" si="733"/>
        <v>47</v>
      </c>
      <c r="Q1742" s="107">
        <f t="shared" si="736"/>
        <v>-10</v>
      </c>
      <c r="R1742" s="108">
        <f t="shared" si="737"/>
        <v>-17.543859649122805</v>
      </c>
      <c r="S1742" s="108"/>
      <c r="W1742" s="100" t="s">
        <v>357</v>
      </c>
      <c r="X1742" s="100">
        <v>100</v>
      </c>
      <c r="Y1742" s="100">
        <v>79</v>
      </c>
      <c r="Z1742" s="100">
        <v>70</v>
      </c>
      <c r="AA1742" s="100">
        <v>64</v>
      </c>
      <c r="AC1742" s="100" t="s">
        <v>357</v>
      </c>
      <c r="AD1742" s="100">
        <v>198</v>
      </c>
      <c r="AE1742" s="100">
        <v>131</v>
      </c>
      <c r="AF1742" s="100">
        <v>100</v>
      </c>
      <c r="AG1742" s="100">
        <v>80</v>
      </c>
      <c r="AJ1742" s="100" t="str">
        <f t="shared" si="730"/>
        <v>●</v>
      </c>
      <c r="AK1742" s="100" t="str">
        <f t="shared" si="728"/>
        <v>●</v>
      </c>
      <c r="AL1742" s="100" t="str">
        <f t="shared" si="728"/>
        <v>●</v>
      </c>
      <c r="AM1742" s="100" t="str">
        <f t="shared" si="728"/>
        <v>●</v>
      </c>
      <c r="AP1742" s="100" t="str">
        <f t="shared" si="731"/>
        <v>●</v>
      </c>
      <c r="AQ1742" s="100" t="str">
        <f t="shared" si="729"/>
        <v>●</v>
      </c>
      <c r="AR1742" s="100" t="str">
        <f t="shared" si="729"/>
        <v>●</v>
      </c>
      <c r="AS1742" s="100" t="str">
        <f t="shared" si="729"/>
        <v>●</v>
      </c>
    </row>
    <row r="1743" spans="2:45" s="100" customFormat="1" ht="14.25" customHeight="1">
      <c r="B1743" s="102" t="s">
        <v>97</v>
      </c>
      <c r="C1743" s="106">
        <v>87</v>
      </c>
      <c r="D1743" s="107">
        <v>73</v>
      </c>
      <c r="E1743" s="107">
        <v>64</v>
      </c>
      <c r="F1743" s="107">
        <v>62</v>
      </c>
      <c r="G1743" s="107">
        <f t="shared" si="732"/>
        <v>37</v>
      </c>
      <c r="H1743" s="107">
        <f t="shared" si="734"/>
        <v>-25</v>
      </c>
      <c r="I1743" s="108">
        <f t="shared" si="735"/>
        <v>-40.322580645161288</v>
      </c>
      <c r="J1743" s="102"/>
      <c r="K1743" s="114" t="s">
        <v>97</v>
      </c>
      <c r="L1743" s="106">
        <v>192</v>
      </c>
      <c r="M1743" s="107">
        <v>114</v>
      </c>
      <c r="N1743" s="107">
        <v>97</v>
      </c>
      <c r="O1743" s="107">
        <v>60</v>
      </c>
      <c r="P1743" s="107">
        <f t="shared" si="733"/>
        <v>64</v>
      </c>
      <c r="Q1743" s="107">
        <f t="shared" si="736"/>
        <v>4</v>
      </c>
      <c r="R1743" s="108">
        <f t="shared" si="737"/>
        <v>6.666666666666667</v>
      </c>
      <c r="S1743" s="108"/>
      <c r="W1743" s="100" t="s">
        <v>358</v>
      </c>
      <c r="X1743" s="100">
        <v>153</v>
      </c>
      <c r="Y1743" s="100">
        <v>87</v>
      </c>
      <c r="Z1743" s="100">
        <v>73</v>
      </c>
      <c r="AA1743" s="100">
        <v>64</v>
      </c>
      <c r="AC1743" s="100" t="s">
        <v>358</v>
      </c>
      <c r="AD1743" s="100">
        <v>263</v>
      </c>
      <c r="AE1743" s="100">
        <v>192</v>
      </c>
      <c r="AF1743" s="100">
        <v>114</v>
      </c>
      <c r="AG1743" s="100">
        <v>97</v>
      </c>
      <c r="AJ1743" s="100" t="str">
        <f t="shared" si="730"/>
        <v>●</v>
      </c>
      <c r="AK1743" s="100" t="str">
        <f t="shared" si="728"/>
        <v>●</v>
      </c>
      <c r="AL1743" s="100" t="str">
        <f t="shared" si="728"/>
        <v>●</v>
      </c>
      <c r="AM1743" s="100" t="str">
        <f t="shared" si="728"/>
        <v>●</v>
      </c>
      <c r="AP1743" s="100" t="str">
        <f t="shared" si="731"/>
        <v>●</v>
      </c>
      <c r="AQ1743" s="100" t="str">
        <f t="shared" si="729"/>
        <v>●</v>
      </c>
      <c r="AR1743" s="100" t="str">
        <f t="shared" si="729"/>
        <v>●</v>
      </c>
      <c r="AS1743" s="100" t="str">
        <f t="shared" si="729"/>
        <v>●</v>
      </c>
    </row>
    <row r="1744" spans="2:45" s="100" customFormat="1" ht="14.25" customHeight="1">
      <c r="B1744" s="102" t="s">
        <v>98</v>
      </c>
      <c r="C1744" s="106">
        <v>104</v>
      </c>
      <c r="D1744" s="107">
        <v>69</v>
      </c>
      <c r="E1744" s="107">
        <v>55</v>
      </c>
      <c r="F1744" s="107">
        <v>31</v>
      </c>
      <c r="G1744" s="107">
        <f t="shared" si="732"/>
        <v>28</v>
      </c>
      <c r="H1744" s="107">
        <f t="shared" si="734"/>
        <v>-3</v>
      </c>
      <c r="I1744" s="108">
        <f t="shared" si="735"/>
        <v>-9.67741935483871</v>
      </c>
      <c r="J1744" s="102"/>
      <c r="K1744" s="114" t="s">
        <v>98</v>
      </c>
      <c r="L1744" s="106">
        <v>157</v>
      </c>
      <c r="M1744" s="107">
        <v>108</v>
      </c>
      <c r="N1744" s="107">
        <v>70</v>
      </c>
      <c r="O1744" s="107">
        <v>62</v>
      </c>
      <c r="P1744" s="107">
        <f t="shared" si="733"/>
        <v>31</v>
      </c>
      <c r="Q1744" s="107">
        <f t="shared" si="736"/>
        <v>-31</v>
      </c>
      <c r="R1744" s="108">
        <f t="shared" si="737"/>
        <v>-50</v>
      </c>
      <c r="S1744" s="108"/>
      <c r="W1744" s="100" t="s">
        <v>359</v>
      </c>
      <c r="X1744" s="100">
        <v>128</v>
      </c>
      <c r="Y1744" s="100">
        <v>104</v>
      </c>
      <c r="Z1744" s="100">
        <v>69</v>
      </c>
      <c r="AA1744" s="100">
        <v>55</v>
      </c>
      <c r="AC1744" s="100" t="s">
        <v>359</v>
      </c>
      <c r="AD1744" s="100">
        <v>166</v>
      </c>
      <c r="AE1744" s="100">
        <v>157</v>
      </c>
      <c r="AF1744" s="100">
        <v>108</v>
      </c>
      <c r="AG1744" s="100">
        <v>70</v>
      </c>
      <c r="AJ1744" s="100" t="str">
        <f t="shared" si="730"/>
        <v>●</v>
      </c>
      <c r="AK1744" s="100" t="str">
        <f t="shared" si="728"/>
        <v>●</v>
      </c>
      <c r="AL1744" s="100" t="str">
        <f t="shared" si="728"/>
        <v>●</v>
      </c>
      <c r="AM1744" s="100" t="str">
        <f t="shared" si="728"/>
        <v>●</v>
      </c>
      <c r="AP1744" s="100" t="str">
        <f t="shared" si="731"/>
        <v>●</v>
      </c>
      <c r="AQ1744" s="100" t="str">
        <f t="shared" si="729"/>
        <v>●</v>
      </c>
      <c r="AR1744" s="100" t="str">
        <f t="shared" si="729"/>
        <v>●</v>
      </c>
      <c r="AS1744" s="100" t="str">
        <f t="shared" si="729"/>
        <v>●</v>
      </c>
    </row>
    <row r="1745" spans="2:45" s="100" customFormat="1" ht="14.25" customHeight="1">
      <c r="B1745" s="102" t="s">
        <v>99</v>
      </c>
      <c r="C1745" s="106">
        <v>101</v>
      </c>
      <c r="D1745" s="107">
        <v>71</v>
      </c>
      <c r="E1745" s="107">
        <v>52</v>
      </c>
      <c r="F1745" s="107">
        <v>59</v>
      </c>
      <c r="G1745" s="107">
        <f t="shared" si="732"/>
        <v>47</v>
      </c>
      <c r="H1745" s="107">
        <f t="shared" si="734"/>
        <v>-12</v>
      </c>
      <c r="I1745" s="108">
        <f t="shared" si="735"/>
        <v>-20.33898305084746</v>
      </c>
      <c r="J1745" s="102"/>
      <c r="K1745" s="114" t="s">
        <v>99</v>
      </c>
      <c r="L1745" s="106">
        <v>146</v>
      </c>
      <c r="M1745" s="107">
        <v>139</v>
      </c>
      <c r="N1745" s="107">
        <v>101</v>
      </c>
      <c r="O1745" s="107">
        <v>59</v>
      </c>
      <c r="P1745" s="107">
        <f t="shared" si="733"/>
        <v>24</v>
      </c>
      <c r="Q1745" s="107">
        <f t="shared" si="736"/>
        <v>-35</v>
      </c>
      <c r="R1745" s="108">
        <f t="shared" si="737"/>
        <v>-59.322033898305079</v>
      </c>
      <c r="S1745" s="108"/>
      <c r="W1745" s="100" t="s">
        <v>360</v>
      </c>
      <c r="X1745" s="100">
        <v>106</v>
      </c>
      <c r="Y1745" s="100">
        <v>101</v>
      </c>
      <c r="Z1745" s="100">
        <v>71</v>
      </c>
      <c r="AA1745" s="100">
        <v>52</v>
      </c>
      <c r="AC1745" s="100" t="s">
        <v>360</v>
      </c>
      <c r="AD1745" s="100">
        <v>148</v>
      </c>
      <c r="AE1745" s="100">
        <v>146</v>
      </c>
      <c r="AF1745" s="100">
        <v>139</v>
      </c>
      <c r="AG1745" s="100">
        <v>101</v>
      </c>
      <c r="AJ1745" s="100" t="str">
        <f t="shared" si="730"/>
        <v>●</v>
      </c>
      <c r="AK1745" s="100" t="str">
        <f t="shared" si="728"/>
        <v>●</v>
      </c>
      <c r="AL1745" s="100" t="str">
        <f t="shared" si="728"/>
        <v>●</v>
      </c>
      <c r="AM1745" s="100" t="str">
        <f t="shared" si="728"/>
        <v>●</v>
      </c>
      <c r="AP1745" s="100" t="str">
        <f t="shared" si="731"/>
        <v>●</v>
      </c>
      <c r="AQ1745" s="100" t="str">
        <f t="shared" si="729"/>
        <v>●</v>
      </c>
      <c r="AR1745" s="100" t="str">
        <f t="shared" si="729"/>
        <v>●</v>
      </c>
      <c r="AS1745" s="100" t="str">
        <f t="shared" si="729"/>
        <v>●</v>
      </c>
    </row>
    <row r="1746" spans="2:45" s="100" customFormat="1" ht="14.25" customHeight="1">
      <c r="B1746" s="102" t="s">
        <v>100</v>
      </c>
      <c r="C1746" s="106">
        <v>103</v>
      </c>
      <c r="D1746" s="107">
        <v>91</v>
      </c>
      <c r="E1746" s="107">
        <v>64</v>
      </c>
      <c r="F1746" s="107">
        <v>64</v>
      </c>
      <c r="G1746" s="107">
        <f t="shared" si="732"/>
        <v>30</v>
      </c>
      <c r="H1746" s="107">
        <f t="shared" si="734"/>
        <v>-34</v>
      </c>
      <c r="I1746" s="108">
        <f t="shared" si="735"/>
        <v>-53.125</v>
      </c>
      <c r="J1746" s="102"/>
      <c r="K1746" s="114" t="s">
        <v>100</v>
      </c>
      <c r="L1746" s="106">
        <v>128</v>
      </c>
      <c r="M1746" s="107">
        <v>150</v>
      </c>
      <c r="N1746" s="107">
        <v>96</v>
      </c>
      <c r="O1746" s="107">
        <v>76</v>
      </c>
      <c r="P1746" s="107">
        <f t="shared" si="733"/>
        <v>42</v>
      </c>
      <c r="Q1746" s="107">
        <f t="shared" si="736"/>
        <v>-34</v>
      </c>
      <c r="R1746" s="108">
        <f t="shared" si="737"/>
        <v>-44.736842105263158</v>
      </c>
      <c r="S1746" s="108"/>
      <c r="W1746" s="100" t="s">
        <v>361</v>
      </c>
      <c r="X1746" s="100">
        <v>86</v>
      </c>
      <c r="Y1746" s="100">
        <v>103</v>
      </c>
      <c r="Z1746" s="100">
        <v>91</v>
      </c>
      <c r="AA1746" s="100">
        <v>64</v>
      </c>
      <c r="AC1746" s="100" t="s">
        <v>361</v>
      </c>
      <c r="AD1746" s="100">
        <v>139</v>
      </c>
      <c r="AE1746" s="100">
        <v>128</v>
      </c>
      <c r="AF1746" s="100">
        <v>150</v>
      </c>
      <c r="AG1746" s="100">
        <v>96</v>
      </c>
      <c r="AJ1746" s="100" t="str">
        <f t="shared" si="730"/>
        <v>●</v>
      </c>
      <c r="AK1746" s="100" t="str">
        <f t="shared" si="728"/>
        <v>●</v>
      </c>
      <c r="AL1746" s="100" t="str">
        <f t="shared" si="728"/>
        <v>●</v>
      </c>
      <c r="AM1746" s="100" t="str">
        <f t="shared" si="728"/>
        <v>○</v>
      </c>
      <c r="AP1746" s="100" t="str">
        <f t="shared" si="731"/>
        <v>●</v>
      </c>
      <c r="AQ1746" s="100" t="str">
        <f t="shared" si="729"/>
        <v>●</v>
      </c>
      <c r="AR1746" s="100" t="str">
        <f t="shared" si="729"/>
        <v>●</v>
      </c>
      <c r="AS1746" s="100" t="str">
        <f t="shared" si="729"/>
        <v>●</v>
      </c>
    </row>
    <row r="1747" spans="2:45" s="100" customFormat="1" ht="14.25" customHeight="1">
      <c r="B1747" s="102" t="s">
        <v>118</v>
      </c>
      <c r="C1747" s="106">
        <v>90</v>
      </c>
      <c r="D1747" s="107">
        <v>97</v>
      </c>
      <c r="E1747" s="107">
        <v>89</v>
      </c>
      <c r="F1747" s="107">
        <v>68</v>
      </c>
      <c r="G1747" s="107">
        <f t="shared" si="732"/>
        <v>44</v>
      </c>
      <c r="H1747" s="107">
        <f t="shared" si="734"/>
        <v>-24</v>
      </c>
      <c r="I1747" s="108">
        <f t="shared" si="735"/>
        <v>-35.294117647058826</v>
      </c>
      <c r="J1747" s="102"/>
      <c r="K1747" s="114" t="s">
        <v>118</v>
      </c>
      <c r="L1747" s="106">
        <v>147</v>
      </c>
      <c r="M1747" s="107">
        <v>134</v>
      </c>
      <c r="N1747" s="107">
        <v>114</v>
      </c>
      <c r="O1747" s="107">
        <v>83</v>
      </c>
      <c r="P1747" s="107">
        <f t="shared" si="733"/>
        <v>61</v>
      </c>
      <c r="Q1747" s="107">
        <f t="shared" si="736"/>
        <v>-22</v>
      </c>
      <c r="R1747" s="108">
        <f t="shared" si="737"/>
        <v>-26.506024096385545</v>
      </c>
      <c r="S1747" s="108"/>
      <c r="W1747" s="100" t="s">
        <v>362</v>
      </c>
      <c r="X1747" s="100">
        <v>115</v>
      </c>
      <c r="Y1747" s="100">
        <v>90</v>
      </c>
      <c r="Z1747" s="100">
        <v>97</v>
      </c>
      <c r="AA1747" s="100">
        <v>89</v>
      </c>
      <c r="AC1747" s="100" t="s">
        <v>362</v>
      </c>
      <c r="AD1747" s="100">
        <v>205</v>
      </c>
      <c r="AE1747" s="100">
        <v>147</v>
      </c>
      <c r="AF1747" s="100">
        <v>134</v>
      </c>
      <c r="AG1747" s="100">
        <v>114</v>
      </c>
      <c r="AJ1747" s="100" t="str">
        <f t="shared" si="730"/>
        <v>●</v>
      </c>
      <c r="AK1747" s="100" t="str">
        <f t="shared" si="728"/>
        <v>●</v>
      </c>
      <c r="AL1747" s="100" t="str">
        <f t="shared" si="728"/>
        <v>●</v>
      </c>
      <c r="AM1747" s="100" t="str">
        <f t="shared" si="728"/>
        <v>●</v>
      </c>
      <c r="AP1747" s="100" t="str">
        <f t="shared" si="731"/>
        <v>●</v>
      </c>
      <c r="AQ1747" s="100" t="str">
        <f t="shared" si="729"/>
        <v>●</v>
      </c>
      <c r="AR1747" s="100" t="str">
        <f t="shared" si="729"/>
        <v>●</v>
      </c>
      <c r="AS1747" s="100" t="str">
        <f t="shared" si="729"/>
        <v>●</v>
      </c>
    </row>
    <row r="1748" spans="2:45" s="100" customFormat="1" ht="14.25" customHeight="1">
      <c r="B1748" s="102" t="s">
        <v>101</v>
      </c>
      <c r="C1748" s="106">
        <v>138</v>
      </c>
      <c r="D1748" s="107">
        <v>77</v>
      </c>
      <c r="E1748" s="107">
        <v>87</v>
      </c>
      <c r="F1748" s="107">
        <v>76</v>
      </c>
      <c r="G1748" s="107">
        <f t="shared" si="732"/>
        <v>51</v>
      </c>
      <c r="H1748" s="107">
        <f t="shared" si="734"/>
        <v>-25</v>
      </c>
      <c r="I1748" s="108">
        <f t="shared" si="735"/>
        <v>-32.894736842105267</v>
      </c>
      <c r="J1748" s="102"/>
      <c r="K1748" s="114" t="s">
        <v>101</v>
      </c>
      <c r="L1748" s="106">
        <v>185</v>
      </c>
      <c r="M1748" s="107">
        <v>129</v>
      </c>
      <c r="N1748" s="107">
        <v>113</v>
      </c>
      <c r="O1748" s="107">
        <v>92</v>
      </c>
      <c r="P1748" s="107">
        <f t="shared" si="733"/>
        <v>72</v>
      </c>
      <c r="Q1748" s="107">
        <f t="shared" si="736"/>
        <v>-20</v>
      </c>
      <c r="R1748" s="108">
        <f t="shared" si="737"/>
        <v>-21.739130434782609</v>
      </c>
      <c r="S1748" s="108"/>
      <c r="W1748" s="100" t="s">
        <v>363</v>
      </c>
      <c r="X1748" s="100">
        <v>165</v>
      </c>
      <c r="Y1748" s="100">
        <v>138</v>
      </c>
      <c r="Z1748" s="100">
        <v>77</v>
      </c>
      <c r="AA1748" s="100">
        <v>87</v>
      </c>
      <c r="AC1748" s="100" t="s">
        <v>363</v>
      </c>
      <c r="AD1748" s="100">
        <v>257</v>
      </c>
      <c r="AE1748" s="100">
        <v>185</v>
      </c>
      <c r="AF1748" s="100">
        <v>129</v>
      </c>
      <c r="AG1748" s="100">
        <v>113</v>
      </c>
      <c r="AJ1748" s="100" t="str">
        <f t="shared" si="730"/>
        <v>●</v>
      </c>
      <c r="AK1748" s="100" t="str">
        <f t="shared" si="728"/>
        <v>●</v>
      </c>
      <c r="AL1748" s="100" t="str">
        <f>IF(E1748=Z1748,"○","●")</f>
        <v>●</v>
      </c>
      <c r="AM1748" s="100" t="str">
        <f t="shared" si="728"/>
        <v>●</v>
      </c>
      <c r="AP1748" s="100" t="str">
        <f t="shared" si="731"/>
        <v>●</v>
      </c>
      <c r="AQ1748" s="100" t="str">
        <f t="shared" si="729"/>
        <v>●</v>
      </c>
      <c r="AR1748" s="100" t="str">
        <f t="shared" si="729"/>
        <v>●</v>
      </c>
      <c r="AS1748" s="100" t="str">
        <f t="shared" si="729"/>
        <v>●</v>
      </c>
    </row>
    <row r="1749" spans="2:45" s="100" customFormat="1" ht="14.25" customHeight="1">
      <c r="B1749" s="102" t="s">
        <v>102</v>
      </c>
      <c r="C1749" s="106">
        <v>145</v>
      </c>
      <c r="D1749" s="107">
        <v>129</v>
      </c>
      <c r="E1749" s="107">
        <v>76</v>
      </c>
      <c r="F1749" s="107">
        <v>95</v>
      </c>
      <c r="G1749" s="107">
        <f t="shared" si="732"/>
        <v>63</v>
      </c>
      <c r="H1749" s="107">
        <f t="shared" si="734"/>
        <v>-32</v>
      </c>
      <c r="I1749" s="108">
        <f t="shared" si="735"/>
        <v>-33.684210526315788</v>
      </c>
      <c r="J1749" s="102"/>
      <c r="K1749" s="114" t="s">
        <v>102</v>
      </c>
      <c r="L1749" s="106">
        <v>231</v>
      </c>
      <c r="M1749" s="107">
        <v>168</v>
      </c>
      <c r="N1749" s="107">
        <v>127</v>
      </c>
      <c r="O1749" s="107">
        <v>84</v>
      </c>
      <c r="P1749" s="107">
        <f t="shared" si="733"/>
        <v>85</v>
      </c>
      <c r="Q1749" s="107">
        <f t="shared" si="736"/>
        <v>1</v>
      </c>
      <c r="R1749" s="108">
        <f t="shared" si="737"/>
        <v>1.1904761904761905</v>
      </c>
      <c r="S1749" s="108"/>
      <c r="W1749" s="100" t="s">
        <v>364</v>
      </c>
      <c r="X1749" s="100">
        <v>140</v>
      </c>
      <c r="Y1749" s="100">
        <v>145</v>
      </c>
      <c r="Z1749" s="100">
        <v>129</v>
      </c>
      <c r="AA1749" s="100">
        <v>76</v>
      </c>
      <c r="AC1749" s="100" t="s">
        <v>364</v>
      </c>
      <c r="AD1749" s="100">
        <v>230</v>
      </c>
      <c r="AE1749" s="100">
        <v>231</v>
      </c>
      <c r="AF1749" s="100">
        <v>168</v>
      </c>
      <c r="AG1749" s="100">
        <v>127</v>
      </c>
      <c r="AJ1749" s="100" t="str">
        <f t="shared" si="730"/>
        <v>●</v>
      </c>
      <c r="AK1749" s="100" t="str">
        <f t="shared" si="728"/>
        <v>●</v>
      </c>
      <c r="AL1749" s="100" t="str">
        <f t="shared" si="728"/>
        <v>●</v>
      </c>
      <c r="AM1749" s="100" t="str">
        <f t="shared" si="728"/>
        <v>●</v>
      </c>
      <c r="AP1749" s="100" t="str">
        <f t="shared" si="731"/>
        <v>●</v>
      </c>
      <c r="AQ1749" s="100" t="str">
        <f t="shared" si="729"/>
        <v>●</v>
      </c>
      <c r="AR1749" s="100" t="str">
        <f t="shared" si="729"/>
        <v>●</v>
      </c>
      <c r="AS1749" s="100" t="str">
        <f t="shared" si="729"/>
        <v>●</v>
      </c>
    </row>
    <row r="1750" spans="2:45" s="100" customFormat="1" ht="14.25" customHeight="1">
      <c r="B1750" s="102" t="s">
        <v>103</v>
      </c>
      <c r="C1750" s="106">
        <v>136</v>
      </c>
      <c r="D1750" s="107">
        <v>134</v>
      </c>
      <c r="E1750" s="107">
        <v>129</v>
      </c>
      <c r="F1750" s="107">
        <v>70</v>
      </c>
      <c r="G1750" s="107">
        <f t="shared" si="732"/>
        <v>81</v>
      </c>
      <c r="H1750" s="107">
        <f t="shared" si="734"/>
        <v>11</v>
      </c>
      <c r="I1750" s="108">
        <f t="shared" si="735"/>
        <v>15.714285714285714</v>
      </c>
      <c r="J1750" s="102"/>
      <c r="K1750" s="114" t="s">
        <v>103</v>
      </c>
      <c r="L1750" s="106">
        <v>210</v>
      </c>
      <c r="M1750" s="107">
        <v>225</v>
      </c>
      <c r="N1750" s="107">
        <v>159</v>
      </c>
      <c r="O1750" s="107">
        <v>121</v>
      </c>
      <c r="P1750" s="107">
        <f t="shared" si="733"/>
        <v>91</v>
      </c>
      <c r="Q1750" s="107">
        <f t="shared" si="736"/>
        <v>-30</v>
      </c>
      <c r="R1750" s="108">
        <f t="shared" si="737"/>
        <v>-24.793388429752067</v>
      </c>
      <c r="S1750" s="108"/>
      <c r="W1750" s="100" t="s">
        <v>365</v>
      </c>
      <c r="X1750" s="100">
        <v>153</v>
      </c>
      <c r="Y1750" s="100">
        <v>136</v>
      </c>
      <c r="Z1750" s="100">
        <v>134</v>
      </c>
      <c r="AA1750" s="100">
        <v>129</v>
      </c>
      <c r="AC1750" s="100" t="s">
        <v>365</v>
      </c>
      <c r="AD1750" s="100">
        <v>216</v>
      </c>
      <c r="AE1750" s="100">
        <v>210</v>
      </c>
      <c r="AF1750" s="100">
        <v>225</v>
      </c>
      <c r="AG1750" s="100">
        <v>159</v>
      </c>
      <c r="AJ1750" s="100" t="str">
        <f t="shared" si="730"/>
        <v>●</v>
      </c>
      <c r="AK1750" s="100" t="str">
        <f t="shared" si="728"/>
        <v>●</v>
      </c>
      <c r="AL1750" s="100" t="str">
        <f t="shared" si="728"/>
        <v>●</v>
      </c>
      <c r="AM1750" s="100" t="str">
        <f t="shared" si="728"/>
        <v>●</v>
      </c>
      <c r="AP1750" s="100" t="str">
        <f t="shared" si="731"/>
        <v>●</v>
      </c>
      <c r="AQ1750" s="100" t="str">
        <f t="shared" si="729"/>
        <v>●</v>
      </c>
      <c r="AR1750" s="100" t="str">
        <f t="shared" si="729"/>
        <v>●</v>
      </c>
      <c r="AS1750" s="100" t="str">
        <f t="shared" si="729"/>
        <v>●</v>
      </c>
    </row>
    <row r="1751" spans="2:45" s="100" customFormat="1" ht="14.25" customHeight="1">
      <c r="B1751" s="102" t="s">
        <v>104</v>
      </c>
      <c r="C1751" s="106">
        <v>156</v>
      </c>
      <c r="D1751" s="107">
        <v>136</v>
      </c>
      <c r="E1751" s="107">
        <v>131</v>
      </c>
      <c r="F1751" s="107">
        <v>123</v>
      </c>
      <c r="G1751" s="107">
        <f t="shared" si="732"/>
        <v>81</v>
      </c>
      <c r="H1751" s="107">
        <f t="shared" si="734"/>
        <v>-42</v>
      </c>
      <c r="I1751" s="108">
        <f t="shared" si="735"/>
        <v>-34.146341463414636</v>
      </c>
      <c r="J1751" s="102"/>
      <c r="K1751" s="114" t="s">
        <v>104</v>
      </c>
      <c r="L1751" s="106">
        <v>200</v>
      </c>
      <c r="M1751" s="107">
        <v>198</v>
      </c>
      <c r="N1751" s="107">
        <v>208</v>
      </c>
      <c r="O1751" s="107">
        <v>142</v>
      </c>
      <c r="P1751" s="107">
        <f t="shared" si="733"/>
        <v>87</v>
      </c>
      <c r="Q1751" s="107">
        <f t="shared" si="736"/>
        <v>-55</v>
      </c>
      <c r="R1751" s="108">
        <f t="shared" si="737"/>
        <v>-38.732394366197184</v>
      </c>
      <c r="S1751" s="108"/>
      <c r="W1751" s="100" t="s">
        <v>366</v>
      </c>
      <c r="X1751" s="100">
        <v>173</v>
      </c>
      <c r="Y1751" s="100">
        <v>156</v>
      </c>
      <c r="Z1751" s="100">
        <v>136</v>
      </c>
      <c r="AA1751" s="100">
        <v>131</v>
      </c>
      <c r="AC1751" s="100" t="s">
        <v>366</v>
      </c>
      <c r="AD1751" s="100">
        <v>258</v>
      </c>
      <c r="AE1751" s="100">
        <v>200</v>
      </c>
      <c r="AF1751" s="100">
        <v>198</v>
      </c>
      <c r="AG1751" s="100">
        <v>208</v>
      </c>
      <c r="AJ1751" s="100" t="str">
        <f t="shared" si="730"/>
        <v>●</v>
      </c>
      <c r="AK1751" s="100" t="str">
        <f t="shared" si="728"/>
        <v>●</v>
      </c>
      <c r="AL1751" s="100" t="str">
        <f t="shared" si="728"/>
        <v>●</v>
      </c>
      <c r="AM1751" s="100" t="str">
        <f t="shared" si="728"/>
        <v>●</v>
      </c>
      <c r="AP1751" s="100" t="str">
        <f t="shared" si="731"/>
        <v>●</v>
      </c>
      <c r="AQ1751" s="100" t="str">
        <f t="shared" si="729"/>
        <v>●</v>
      </c>
      <c r="AR1751" s="100" t="str">
        <f t="shared" si="729"/>
        <v>●</v>
      </c>
      <c r="AS1751" s="100" t="str">
        <f t="shared" si="729"/>
        <v>●</v>
      </c>
    </row>
    <row r="1752" spans="2:45" s="100" customFormat="1" ht="14.25" customHeight="1">
      <c r="B1752" s="102" t="s">
        <v>105</v>
      </c>
      <c r="C1752" s="106">
        <v>167</v>
      </c>
      <c r="D1752" s="107">
        <v>157</v>
      </c>
      <c r="E1752" s="107">
        <v>129</v>
      </c>
      <c r="F1752" s="107">
        <v>128</v>
      </c>
      <c r="G1752" s="107">
        <f t="shared" si="732"/>
        <v>71</v>
      </c>
      <c r="H1752" s="107">
        <f t="shared" si="734"/>
        <v>-57</v>
      </c>
      <c r="I1752" s="108">
        <f t="shared" si="735"/>
        <v>-44.53125</v>
      </c>
      <c r="J1752" s="102"/>
      <c r="K1752" s="114" t="s">
        <v>105</v>
      </c>
      <c r="L1752" s="106">
        <v>240</v>
      </c>
      <c r="M1752" s="107">
        <v>192</v>
      </c>
      <c r="N1752" s="107">
        <v>189</v>
      </c>
      <c r="O1752" s="107">
        <v>187</v>
      </c>
      <c r="P1752" s="107">
        <f t="shared" si="733"/>
        <v>103</v>
      </c>
      <c r="Q1752" s="107">
        <f t="shared" si="736"/>
        <v>-84</v>
      </c>
      <c r="R1752" s="108">
        <f t="shared" si="737"/>
        <v>-44.919786096256686</v>
      </c>
      <c r="S1752" s="108"/>
      <c r="W1752" s="100" t="s">
        <v>367</v>
      </c>
      <c r="X1752" s="100">
        <v>147</v>
      </c>
      <c r="Y1752" s="100">
        <v>167</v>
      </c>
      <c r="Z1752" s="100">
        <v>157</v>
      </c>
      <c r="AA1752" s="100">
        <v>129</v>
      </c>
      <c r="AC1752" s="100" t="s">
        <v>367</v>
      </c>
      <c r="AD1752" s="100">
        <v>208</v>
      </c>
      <c r="AE1752" s="100">
        <v>240</v>
      </c>
      <c r="AF1752" s="100">
        <v>192</v>
      </c>
      <c r="AG1752" s="100">
        <v>189</v>
      </c>
      <c r="AJ1752" s="100" t="str">
        <f t="shared" si="730"/>
        <v>●</v>
      </c>
      <c r="AK1752" s="100" t="str">
        <f t="shared" si="728"/>
        <v>●</v>
      </c>
      <c r="AL1752" s="100" t="str">
        <f t="shared" si="728"/>
        <v>●</v>
      </c>
      <c r="AM1752" s="100" t="str">
        <f t="shared" si="728"/>
        <v>●</v>
      </c>
      <c r="AP1752" s="100" t="str">
        <f t="shared" si="731"/>
        <v>●</v>
      </c>
      <c r="AQ1752" s="100" t="str">
        <f t="shared" si="729"/>
        <v>●</v>
      </c>
      <c r="AR1752" s="100" t="str">
        <f t="shared" si="729"/>
        <v>●</v>
      </c>
      <c r="AS1752" s="100" t="str">
        <f t="shared" si="729"/>
        <v>●</v>
      </c>
    </row>
    <row r="1753" spans="2:45" s="100" customFormat="1" ht="14.25" customHeight="1">
      <c r="B1753" s="102" t="s">
        <v>106</v>
      </c>
      <c r="C1753" s="106">
        <v>143</v>
      </c>
      <c r="D1753" s="107">
        <v>139</v>
      </c>
      <c r="E1753" s="107">
        <v>147</v>
      </c>
      <c r="F1753" s="107">
        <v>117</v>
      </c>
      <c r="G1753" s="107">
        <f t="shared" si="732"/>
        <v>117</v>
      </c>
      <c r="H1753" s="107">
        <f t="shared" si="734"/>
        <v>0</v>
      </c>
      <c r="I1753" s="108">
        <f t="shared" si="735"/>
        <v>0</v>
      </c>
      <c r="J1753" s="102"/>
      <c r="K1753" s="114" t="s">
        <v>106</v>
      </c>
      <c r="L1753" s="106">
        <v>195</v>
      </c>
      <c r="M1753" s="107">
        <v>228</v>
      </c>
      <c r="N1753" s="107">
        <v>187</v>
      </c>
      <c r="O1753" s="107">
        <v>185</v>
      </c>
      <c r="P1753" s="107">
        <f t="shared" si="733"/>
        <v>131</v>
      </c>
      <c r="Q1753" s="107">
        <f t="shared" si="736"/>
        <v>-54</v>
      </c>
      <c r="R1753" s="108">
        <f t="shared" si="737"/>
        <v>-29.189189189189189</v>
      </c>
      <c r="S1753" s="108"/>
      <c r="W1753" s="100" t="s">
        <v>368</v>
      </c>
      <c r="X1753" s="100">
        <v>132</v>
      </c>
      <c r="Y1753" s="100">
        <v>143</v>
      </c>
      <c r="Z1753" s="100">
        <v>139</v>
      </c>
      <c r="AA1753" s="100">
        <v>147</v>
      </c>
      <c r="AC1753" s="100" t="s">
        <v>368</v>
      </c>
      <c r="AD1753" s="100">
        <v>170</v>
      </c>
      <c r="AE1753" s="100">
        <v>195</v>
      </c>
      <c r="AF1753" s="100">
        <v>228</v>
      </c>
      <c r="AG1753" s="100">
        <v>187</v>
      </c>
      <c r="AJ1753" s="100" t="str">
        <f t="shared" si="730"/>
        <v>●</v>
      </c>
      <c r="AK1753" s="100" t="str">
        <f t="shared" si="728"/>
        <v>●</v>
      </c>
      <c r="AL1753" s="100" t="str">
        <f t="shared" si="728"/>
        <v>●</v>
      </c>
      <c r="AM1753" s="100" t="str">
        <f t="shared" si="728"/>
        <v>●</v>
      </c>
      <c r="AP1753" s="100" t="str">
        <f t="shared" si="731"/>
        <v>●</v>
      </c>
      <c r="AQ1753" s="100" t="str">
        <f t="shared" si="729"/>
        <v>●</v>
      </c>
      <c r="AR1753" s="100" t="str">
        <f t="shared" si="729"/>
        <v>●</v>
      </c>
      <c r="AS1753" s="100" t="str">
        <f t="shared" si="729"/>
        <v>●</v>
      </c>
    </row>
    <row r="1754" spans="2:45" s="100" customFormat="1" ht="14.25" customHeight="1">
      <c r="B1754" s="102" t="s">
        <v>107</v>
      </c>
      <c r="C1754" s="106">
        <v>117</v>
      </c>
      <c r="D1754" s="107">
        <v>128</v>
      </c>
      <c r="E1754" s="107">
        <v>132</v>
      </c>
      <c r="F1754" s="107">
        <v>127</v>
      </c>
      <c r="G1754" s="107">
        <f t="shared" si="732"/>
        <v>118</v>
      </c>
      <c r="H1754" s="107">
        <f t="shared" si="734"/>
        <v>-9</v>
      </c>
      <c r="I1754" s="108">
        <f t="shared" si="735"/>
        <v>-7.0866141732283463</v>
      </c>
      <c r="J1754" s="102"/>
      <c r="K1754" s="114" t="s">
        <v>107</v>
      </c>
      <c r="L1754" s="106">
        <v>143</v>
      </c>
      <c r="M1754" s="107">
        <v>186</v>
      </c>
      <c r="N1754" s="107">
        <v>212</v>
      </c>
      <c r="O1754" s="107">
        <v>173</v>
      </c>
      <c r="P1754" s="107">
        <f t="shared" si="733"/>
        <v>160</v>
      </c>
      <c r="Q1754" s="107">
        <f t="shared" si="736"/>
        <v>-13</v>
      </c>
      <c r="R1754" s="108">
        <f t="shared" si="737"/>
        <v>-7.5144508670520231</v>
      </c>
      <c r="S1754" s="108"/>
      <c r="W1754" s="100" t="s">
        <v>369</v>
      </c>
      <c r="X1754" s="100">
        <v>82</v>
      </c>
      <c r="Y1754" s="100">
        <v>117</v>
      </c>
      <c r="Z1754" s="100">
        <v>128</v>
      </c>
      <c r="AA1754" s="100">
        <v>132</v>
      </c>
      <c r="AC1754" s="100" t="s">
        <v>369</v>
      </c>
      <c r="AD1754" s="100">
        <v>131</v>
      </c>
      <c r="AE1754" s="100">
        <v>143</v>
      </c>
      <c r="AF1754" s="100">
        <v>186</v>
      </c>
      <c r="AG1754" s="100">
        <v>212</v>
      </c>
      <c r="AJ1754" s="100" t="str">
        <f t="shared" si="730"/>
        <v>●</v>
      </c>
      <c r="AK1754" s="100" t="str">
        <f t="shared" si="728"/>
        <v>●</v>
      </c>
      <c r="AL1754" s="100" t="str">
        <f t="shared" si="728"/>
        <v>●</v>
      </c>
      <c r="AM1754" s="100" t="str">
        <f t="shared" si="728"/>
        <v>●</v>
      </c>
      <c r="AP1754" s="100" t="str">
        <f t="shared" si="731"/>
        <v>●</v>
      </c>
      <c r="AQ1754" s="100" t="str">
        <f t="shared" si="729"/>
        <v>●</v>
      </c>
      <c r="AR1754" s="100" t="str">
        <f t="shared" si="729"/>
        <v>●</v>
      </c>
      <c r="AS1754" s="100" t="str">
        <f t="shared" si="729"/>
        <v>●</v>
      </c>
    </row>
    <row r="1755" spans="2:45" s="100" customFormat="1" ht="14.25" customHeight="1">
      <c r="B1755" s="102" t="s">
        <v>108</v>
      </c>
      <c r="C1755" s="106">
        <v>69</v>
      </c>
      <c r="D1755" s="107">
        <v>94</v>
      </c>
      <c r="E1755" s="107">
        <v>106</v>
      </c>
      <c r="F1755" s="107">
        <v>126</v>
      </c>
      <c r="G1755" s="107">
        <f t="shared" si="732"/>
        <v>96</v>
      </c>
      <c r="H1755" s="107">
        <f t="shared" si="734"/>
        <v>-30</v>
      </c>
      <c r="I1755" s="108">
        <f t="shared" si="735"/>
        <v>-23.809523809523807</v>
      </c>
      <c r="J1755" s="102"/>
      <c r="K1755" s="114" t="s">
        <v>108</v>
      </c>
      <c r="L1755" s="106">
        <v>119</v>
      </c>
      <c r="M1755" s="107">
        <v>141</v>
      </c>
      <c r="N1755" s="107">
        <v>154</v>
      </c>
      <c r="O1755" s="107">
        <v>186</v>
      </c>
      <c r="P1755" s="107">
        <f t="shared" si="733"/>
        <v>147</v>
      </c>
      <c r="Q1755" s="107">
        <f t="shared" si="736"/>
        <v>-39</v>
      </c>
      <c r="R1755" s="108">
        <f t="shared" si="737"/>
        <v>-20.967741935483872</v>
      </c>
      <c r="S1755" s="108"/>
      <c r="W1755" s="100" t="s">
        <v>370</v>
      </c>
      <c r="X1755" s="100">
        <v>60</v>
      </c>
      <c r="Y1755" s="100">
        <v>69</v>
      </c>
      <c r="Z1755" s="100">
        <v>94</v>
      </c>
      <c r="AA1755" s="100">
        <v>106</v>
      </c>
      <c r="AC1755" s="100" t="s">
        <v>370</v>
      </c>
      <c r="AD1755" s="100">
        <v>103</v>
      </c>
      <c r="AE1755" s="100">
        <v>119</v>
      </c>
      <c r="AF1755" s="100">
        <v>141</v>
      </c>
      <c r="AG1755" s="100">
        <v>154</v>
      </c>
      <c r="AJ1755" s="100" t="str">
        <f t="shared" si="730"/>
        <v>●</v>
      </c>
      <c r="AK1755" s="100" t="str">
        <f t="shared" si="728"/>
        <v>●</v>
      </c>
      <c r="AL1755" s="100" t="str">
        <f t="shared" si="728"/>
        <v>●</v>
      </c>
      <c r="AM1755" s="100" t="str">
        <f t="shared" si="728"/>
        <v>●</v>
      </c>
      <c r="AP1755" s="100" t="str">
        <f t="shared" si="731"/>
        <v>●</v>
      </c>
      <c r="AQ1755" s="100" t="str">
        <f t="shared" si="729"/>
        <v>●</v>
      </c>
      <c r="AR1755" s="100" t="str">
        <f t="shared" si="729"/>
        <v>●</v>
      </c>
      <c r="AS1755" s="100" t="str">
        <f t="shared" si="729"/>
        <v>●</v>
      </c>
    </row>
    <row r="1756" spans="2:45" s="100" customFormat="1" ht="14.25" customHeight="1">
      <c r="B1756" s="102" t="s">
        <v>109</v>
      </c>
      <c r="C1756" s="106">
        <v>39</v>
      </c>
      <c r="D1756" s="107">
        <v>44</v>
      </c>
      <c r="E1756" s="107">
        <v>68</v>
      </c>
      <c r="F1756" s="107">
        <v>82</v>
      </c>
      <c r="G1756" s="107">
        <f t="shared" si="732"/>
        <v>82</v>
      </c>
      <c r="H1756" s="107">
        <f t="shared" si="734"/>
        <v>0</v>
      </c>
      <c r="I1756" s="108">
        <f t="shared" si="735"/>
        <v>0</v>
      </c>
      <c r="J1756" s="102"/>
      <c r="K1756" s="114" t="s">
        <v>109</v>
      </c>
      <c r="L1756" s="106">
        <v>79</v>
      </c>
      <c r="M1756" s="107">
        <v>104</v>
      </c>
      <c r="N1756" s="107">
        <v>119</v>
      </c>
      <c r="O1756" s="107">
        <v>137</v>
      </c>
      <c r="P1756" s="107">
        <f t="shared" si="733"/>
        <v>129</v>
      </c>
      <c r="Q1756" s="107">
        <f t="shared" si="736"/>
        <v>-8</v>
      </c>
      <c r="R1756" s="108">
        <f t="shared" si="737"/>
        <v>-5.8394160583941606</v>
      </c>
      <c r="S1756" s="108"/>
      <c r="W1756" s="100" t="s">
        <v>371</v>
      </c>
      <c r="X1756" s="100">
        <v>37</v>
      </c>
      <c r="Y1756" s="100">
        <v>39</v>
      </c>
      <c r="Z1756" s="100">
        <v>44</v>
      </c>
      <c r="AA1756" s="100">
        <v>68</v>
      </c>
      <c r="AC1756" s="100" t="s">
        <v>371</v>
      </c>
      <c r="AD1756" s="100">
        <v>65</v>
      </c>
      <c r="AE1756" s="100">
        <v>79</v>
      </c>
      <c r="AF1756" s="100">
        <v>104</v>
      </c>
      <c r="AG1756" s="100">
        <v>119</v>
      </c>
      <c r="AJ1756" s="100" t="str">
        <f t="shared" si="730"/>
        <v>●</v>
      </c>
      <c r="AK1756" s="100" t="str">
        <f t="shared" si="728"/>
        <v>●</v>
      </c>
      <c r="AL1756" s="100" t="str">
        <f t="shared" si="728"/>
        <v>●</v>
      </c>
      <c r="AM1756" s="100" t="str">
        <f t="shared" si="728"/>
        <v>●</v>
      </c>
      <c r="AP1756" s="100" t="str">
        <f t="shared" si="731"/>
        <v>●</v>
      </c>
      <c r="AQ1756" s="100" t="str">
        <f t="shared" si="729"/>
        <v>●</v>
      </c>
      <c r="AR1756" s="100" t="str">
        <f t="shared" si="729"/>
        <v>●</v>
      </c>
      <c r="AS1756" s="100" t="str">
        <f t="shared" si="729"/>
        <v>●</v>
      </c>
    </row>
    <row r="1757" spans="2:45" s="100" customFormat="1" ht="14.25" customHeight="1">
      <c r="B1757" s="102" t="s">
        <v>110</v>
      </c>
      <c r="C1757" s="106">
        <v>22</v>
      </c>
      <c r="D1757" s="107">
        <v>30</v>
      </c>
      <c r="E1757" s="107">
        <v>34</v>
      </c>
      <c r="F1757" s="107">
        <v>56</v>
      </c>
      <c r="G1757" s="107">
        <f t="shared" si="732"/>
        <v>80</v>
      </c>
      <c r="H1757" s="107">
        <f t="shared" si="734"/>
        <v>24</v>
      </c>
      <c r="I1757" s="108">
        <f t="shared" si="735"/>
        <v>42.857142857142854</v>
      </c>
      <c r="J1757" s="102"/>
      <c r="K1757" s="114" t="s">
        <v>110</v>
      </c>
      <c r="L1757" s="106">
        <v>52</v>
      </c>
      <c r="M1757" s="107">
        <v>119</v>
      </c>
      <c r="N1757" s="107">
        <v>124</v>
      </c>
      <c r="O1757" s="107">
        <v>130</v>
      </c>
      <c r="P1757" s="107">
        <f t="shared" si="733"/>
        <v>224</v>
      </c>
      <c r="Q1757" s="107">
        <f t="shared" si="736"/>
        <v>94</v>
      </c>
      <c r="R1757" s="108">
        <f t="shared" si="737"/>
        <v>72.307692307692307</v>
      </c>
      <c r="S1757" s="108"/>
      <c r="W1757" s="100" t="s">
        <v>378</v>
      </c>
      <c r="X1757" s="100">
        <v>12</v>
      </c>
      <c r="Y1757" s="100">
        <v>22</v>
      </c>
      <c r="Z1757" s="100">
        <v>30</v>
      </c>
      <c r="AA1757" s="100">
        <v>34</v>
      </c>
      <c r="AC1757" s="100" t="s">
        <v>378</v>
      </c>
      <c r="AD1757" s="100">
        <v>37</v>
      </c>
      <c r="AE1757" s="100">
        <v>52</v>
      </c>
      <c r="AF1757" s="100">
        <v>119</v>
      </c>
      <c r="AG1757" s="100">
        <v>124</v>
      </c>
      <c r="AJ1757" s="100" t="str">
        <f t="shared" si="730"/>
        <v>●</v>
      </c>
      <c r="AK1757" s="100" t="str">
        <f t="shared" si="728"/>
        <v>●</v>
      </c>
      <c r="AL1757" s="100" t="str">
        <f t="shared" si="728"/>
        <v>●</v>
      </c>
      <c r="AM1757" s="100" t="str">
        <f t="shared" si="728"/>
        <v>●</v>
      </c>
      <c r="AP1757" s="100" t="str">
        <f t="shared" si="731"/>
        <v>●</v>
      </c>
      <c r="AQ1757" s="100" t="str">
        <f t="shared" si="729"/>
        <v>●</v>
      </c>
      <c r="AR1757" s="100" t="str">
        <f t="shared" si="729"/>
        <v>●</v>
      </c>
      <c r="AS1757" s="100" t="str">
        <f t="shared" si="729"/>
        <v>●</v>
      </c>
    </row>
    <row r="1758" spans="2:45" s="100" customFormat="1" ht="14.25" customHeight="1">
      <c r="B1758" s="119" t="s">
        <v>111</v>
      </c>
      <c r="C1758" s="120" t="s">
        <v>313</v>
      </c>
      <c r="D1758" s="116" t="s">
        <v>313</v>
      </c>
      <c r="E1758" s="116" t="s">
        <v>313</v>
      </c>
      <c r="F1758" s="116" t="s">
        <v>313</v>
      </c>
      <c r="G1758" s="107">
        <f t="shared" si="732"/>
        <v>3</v>
      </c>
      <c r="H1758" s="107"/>
      <c r="I1758" s="108"/>
      <c r="K1758" s="126" t="s">
        <v>112</v>
      </c>
      <c r="L1758" s="123" t="s">
        <v>313</v>
      </c>
      <c r="M1758" s="116" t="s">
        <v>313</v>
      </c>
      <c r="N1758" s="116">
        <v>7</v>
      </c>
      <c r="O1758" s="116" t="s">
        <v>313</v>
      </c>
      <c r="P1758" s="107">
        <f t="shared" si="733"/>
        <v>6</v>
      </c>
      <c r="Q1758" s="107"/>
      <c r="R1758" s="108"/>
      <c r="AC1758" s="100" t="s">
        <v>379</v>
      </c>
      <c r="AG1758" s="100">
        <v>7</v>
      </c>
    </row>
    <row r="1759" spans="2:45" s="100" customFormat="1" ht="14.25" customHeight="1">
      <c r="G1759" s="168"/>
      <c r="P1759" s="168"/>
    </row>
    <row r="1760" spans="2:45" s="100" customFormat="1" ht="14.25" customHeight="1">
      <c r="G1760" s="168"/>
      <c r="P1760" s="168"/>
    </row>
    <row r="1761" spans="2:45" s="99" customFormat="1" ht="14.25" customHeight="1">
      <c r="B1761" s="99" t="str">
        <f>LEFT(B1731,LEN(B1731)-2)&amp;+"男"</f>
        <v>真栄・男</v>
      </c>
      <c r="K1761" s="99" t="str">
        <f>LEFT(K1731,LEN(K1731)-2)&amp;+"男"</f>
        <v>潮見台・男</v>
      </c>
      <c r="W1761" s="100"/>
      <c r="X1761" s="100"/>
      <c r="Y1761" s="100"/>
      <c r="Z1761" s="100"/>
      <c r="AA1761" s="100"/>
      <c r="AB1761" s="100"/>
      <c r="AC1761" s="100"/>
      <c r="AD1761" s="100"/>
      <c r="AE1761" s="100"/>
      <c r="AF1761" s="100"/>
      <c r="AG1761" s="100"/>
    </row>
    <row r="1762" spans="2:45" s="100" customFormat="1" ht="14.25" customHeight="1">
      <c r="B1762" s="583" t="s">
        <v>335</v>
      </c>
      <c r="C1762" s="101"/>
      <c r="D1762" s="101"/>
      <c r="E1762" s="101"/>
      <c r="F1762" s="101"/>
      <c r="G1762" s="135"/>
      <c r="H1762" s="131"/>
      <c r="I1762" s="131"/>
      <c r="J1762" s="102"/>
      <c r="K1762" s="583" t="s">
        <v>335</v>
      </c>
      <c r="L1762" s="101"/>
      <c r="M1762" s="101"/>
      <c r="N1762" s="101"/>
      <c r="O1762" s="101"/>
      <c r="P1762" s="135"/>
      <c r="Q1762" s="131"/>
      <c r="R1762" s="131"/>
      <c r="S1762" s="103"/>
    </row>
    <row r="1763" spans="2:45" s="100" customFormat="1" ht="14.25" customHeight="1">
      <c r="B1763" s="584"/>
      <c r="C1763" s="130" t="str">
        <f>$C$4</f>
        <v>平成7年</v>
      </c>
      <c r="D1763" s="130" t="str">
        <f>$D$4</f>
        <v>平成12年</v>
      </c>
      <c r="E1763" s="130" t="str">
        <f>$E$4</f>
        <v>平成17年</v>
      </c>
      <c r="F1763" s="130" t="str">
        <f>$F$4</f>
        <v>平成22年</v>
      </c>
      <c r="G1763" s="130" t="s">
        <v>410</v>
      </c>
      <c r="H1763" s="133" t="str">
        <f>$H$4</f>
        <v>対平成</v>
      </c>
      <c r="I1763" s="134" t="str">
        <f>$I$4</f>
        <v>22年</v>
      </c>
      <c r="J1763" s="102"/>
      <c r="K1763" s="584"/>
      <c r="L1763" s="130" t="str">
        <f>$C$4</f>
        <v>平成7年</v>
      </c>
      <c r="M1763" s="130" t="str">
        <f>$D$4</f>
        <v>平成12年</v>
      </c>
      <c r="N1763" s="130" t="str">
        <f>$E$4</f>
        <v>平成17年</v>
      </c>
      <c r="O1763" s="130" t="str">
        <f>$F$4</f>
        <v>平成22年</v>
      </c>
      <c r="P1763" s="130" t="s">
        <v>410</v>
      </c>
      <c r="Q1763" s="133" t="str">
        <f>$H$4</f>
        <v>対平成</v>
      </c>
      <c r="R1763" s="134" t="str">
        <f>$I$4</f>
        <v>22年</v>
      </c>
      <c r="S1763" s="103"/>
    </row>
    <row r="1764" spans="2:45" s="100" customFormat="1" ht="14.25" customHeight="1">
      <c r="B1764" s="585"/>
      <c r="C1764" s="104"/>
      <c r="D1764" s="104"/>
      <c r="E1764" s="104"/>
      <c r="F1764" s="104"/>
      <c r="G1764" s="104"/>
      <c r="H1764" s="132" t="s">
        <v>88</v>
      </c>
      <c r="I1764" s="133" t="s">
        <v>398</v>
      </c>
      <c r="J1764" s="102"/>
      <c r="K1764" s="585"/>
      <c r="L1764" s="104"/>
      <c r="M1764" s="104"/>
      <c r="N1764" s="104"/>
      <c r="O1764" s="104"/>
      <c r="P1764" s="104"/>
      <c r="Q1764" s="132" t="s">
        <v>88</v>
      </c>
      <c r="R1764" s="133" t="s">
        <v>398</v>
      </c>
      <c r="S1764" s="103"/>
    </row>
    <row r="1765" spans="2:45" s="199" customFormat="1" ht="14.25" customHeight="1">
      <c r="B1765" s="200" t="s">
        <v>90</v>
      </c>
      <c r="C1765" s="198">
        <v>839</v>
      </c>
      <c r="D1765" s="194">
        <v>733</v>
      </c>
      <c r="E1765" s="194">
        <v>662</v>
      </c>
      <c r="F1765" s="194">
        <v>606</v>
      </c>
      <c r="G1765" s="194">
        <f>IF(COUNTIF(G1770:G1788,"x"),"x",IF(SUM(G1770:G1788)=0,"-",SUM(G1770:G1788)))</f>
        <v>470</v>
      </c>
      <c r="H1765" s="193">
        <f t="shared" ref="H1765:H1768" si="738">IF(G1765="x","x",IF(AND(G1765="-",F1765="-"),"-",IF(AND(G1765="-",F1765&gt;0),F1765*-1,IF(AND(G1765&gt;0,F1765="-"),G1765,G1765-F1765))))</f>
        <v>-136</v>
      </c>
      <c r="I1765" s="195">
        <f t="shared" ref="I1765:I1768" si="739">IF(H1765="x","x",IF(H1765="-","-",IF(AND(F1765="-",G1765&gt;0),"皆増",IF(AND(F1765&gt;0,G1765="-"),"皆減",H1765/F1765*100))))</f>
        <v>-22.442244224422442</v>
      </c>
      <c r="J1765" s="196"/>
      <c r="K1765" s="197" t="s">
        <v>90</v>
      </c>
      <c r="L1765" s="198">
        <v>1310</v>
      </c>
      <c r="M1765" s="194">
        <v>1207</v>
      </c>
      <c r="N1765" s="194">
        <v>1037</v>
      </c>
      <c r="O1765" s="194">
        <v>878</v>
      </c>
      <c r="P1765" s="194">
        <f>IF(COUNTIF(P1770:P1788,"x"),"x",IF(SUM(P1770:P1788)=0,"-",SUM(P1770:P1788)))</f>
        <v>705</v>
      </c>
      <c r="Q1765" s="193">
        <f t="shared" ref="Q1765:Q1768" si="740">IF(P1765="x","x",IF(AND(P1765="-",O1765="-"),"-",IF(AND(P1765="-",O1765&gt;0),O1765*-1,IF(AND(P1765&gt;0,O1765="-"),P1765,P1765-O1765))))</f>
        <v>-173</v>
      </c>
      <c r="R1765" s="195">
        <f t="shared" ref="R1765:R1768" si="741">IF(Q1765="x","x",IF(Q1765="-","-",IF(AND(O1765="-",P1765&gt;0),"皆増",IF(AND(O1765&gt;0,P1765="-"),"皆減",Q1765/O1765*100))))</f>
        <v>-19.703872437357631</v>
      </c>
      <c r="S1765" s="195"/>
      <c r="W1765" s="199" t="s">
        <v>373</v>
      </c>
      <c r="X1765" s="199">
        <v>883</v>
      </c>
      <c r="Y1765" s="199">
        <v>839</v>
      </c>
      <c r="Z1765" s="199">
        <v>733</v>
      </c>
      <c r="AA1765" s="199">
        <v>662</v>
      </c>
      <c r="AC1765" s="199" t="s">
        <v>373</v>
      </c>
      <c r="AD1765" s="199">
        <v>1452</v>
      </c>
      <c r="AE1765" s="199">
        <v>1310</v>
      </c>
      <c r="AF1765" s="199">
        <v>1207</v>
      </c>
      <c r="AG1765" s="199">
        <v>1037</v>
      </c>
      <c r="AJ1765" s="199" t="str">
        <f>IF(C1765=X1765,"○","●")</f>
        <v>●</v>
      </c>
      <c r="AK1765" s="199" t="str">
        <f t="shared" ref="AK1765:AM1787" si="742">IF(D1765=Y1765,"○","●")</f>
        <v>●</v>
      </c>
      <c r="AL1765" s="199" t="str">
        <f t="shared" si="742"/>
        <v>●</v>
      </c>
      <c r="AM1765" s="199" t="str">
        <f t="shared" si="742"/>
        <v>●</v>
      </c>
      <c r="AP1765" s="199" t="str">
        <f>IF(L1765=AD1765,"○","●")</f>
        <v>●</v>
      </c>
      <c r="AQ1765" s="199" t="str">
        <f t="shared" ref="AQ1765:AS1787" si="743">IF(M1765=AE1765,"○","●")</f>
        <v>●</v>
      </c>
      <c r="AR1765" s="199" t="str">
        <f t="shared" si="743"/>
        <v>●</v>
      </c>
      <c r="AS1765" s="199" t="str">
        <f t="shared" si="743"/>
        <v>●</v>
      </c>
    </row>
    <row r="1766" spans="2:45" s="100" customFormat="1" ht="14.25" customHeight="1">
      <c r="B1766" s="105" t="s">
        <v>91</v>
      </c>
      <c r="C1766" s="106">
        <v>113</v>
      </c>
      <c r="D1766" s="107">
        <v>85</v>
      </c>
      <c r="E1766" s="107">
        <v>67</v>
      </c>
      <c r="F1766" s="107">
        <v>50</v>
      </c>
      <c r="G1766" s="107">
        <f>IF(COUNTIF(G1770:G1772,"x"),"x",IF(SUM(G1770:G1772)=0,"-",SUM(G1770:G1772)))</f>
        <v>29</v>
      </c>
      <c r="H1766" s="107">
        <f t="shared" si="738"/>
        <v>-21</v>
      </c>
      <c r="I1766" s="108">
        <f t="shared" si="739"/>
        <v>-42</v>
      </c>
      <c r="J1766" s="102"/>
      <c r="K1766" s="109" t="s">
        <v>91</v>
      </c>
      <c r="L1766" s="106">
        <v>168</v>
      </c>
      <c r="M1766" s="107">
        <v>149</v>
      </c>
      <c r="N1766" s="107">
        <v>91</v>
      </c>
      <c r="O1766" s="107">
        <v>68</v>
      </c>
      <c r="P1766" s="107">
        <f>IF(COUNTIF(P1770:P1772,"x"),"x",IF(SUM(P1770:P1772)=0,"-",SUM(P1770:P1772)))</f>
        <v>70</v>
      </c>
      <c r="Q1766" s="107">
        <f t="shared" si="740"/>
        <v>2</v>
      </c>
      <c r="R1766" s="108">
        <f t="shared" si="741"/>
        <v>2.9411764705882351</v>
      </c>
      <c r="S1766" s="108"/>
      <c r="W1766" s="100" t="s">
        <v>374</v>
      </c>
      <c r="X1766" s="100">
        <v>115</v>
      </c>
      <c r="Y1766" s="100">
        <v>113</v>
      </c>
      <c r="Z1766" s="100">
        <v>85</v>
      </c>
      <c r="AA1766" s="100">
        <v>67</v>
      </c>
      <c r="AC1766" s="100" t="s">
        <v>374</v>
      </c>
      <c r="AD1766" s="100">
        <v>251</v>
      </c>
      <c r="AE1766" s="100">
        <v>168</v>
      </c>
      <c r="AF1766" s="100">
        <v>149</v>
      </c>
      <c r="AG1766" s="100">
        <v>91</v>
      </c>
      <c r="AJ1766" s="100" t="str">
        <f t="shared" ref="AJ1766:AJ1787" si="744">IF(C1766=X1766,"○","●")</f>
        <v>●</v>
      </c>
      <c r="AK1766" s="100" t="str">
        <f t="shared" si="742"/>
        <v>●</v>
      </c>
      <c r="AL1766" s="100" t="str">
        <f t="shared" si="742"/>
        <v>●</v>
      </c>
      <c r="AM1766" s="100" t="str">
        <f t="shared" si="742"/>
        <v>●</v>
      </c>
      <c r="AP1766" s="100" t="str">
        <f t="shared" ref="AP1766:AP1787" si="745">IF(L1766=AD1766,"○","●")</f>
        <v>●</v>
      </c>
      <c r="AQ1766" s="100" t="str">
        <f t="shared" si="743"/>
        <v>●</v>
      </c>
      <c r="AR1766" s="100" t="str">
        <f t="shared" si="743"/>
        <v>●</v>
      </c>
      <c r="AS1766" s="100" t="str">
        <f>IF(O1766=AG1766,"○","●")</f>
        <v>●</v>
      </c>
    </row>
    <row r="1767" spans="2:45" s="100" customFormat="1" ht="14.25" customHeight="1">
      <c r="B1767" s="105" t="s">
        <v>92</v>
      </c>
      <c r="C1767" s="106">
        <v>571</v>
      </c>
      <c r="D1767" s="107">
        <v>463</v>
      </c>
      <c r="E1767" s="107">
        <v>389</v>
      </c>
      <c r="F1767" s="107">
        <v>349</v>
      </c>
      <c r="G1767" s="296">
        <f>IF(COUNTIF(G1773:G1782,"x"),"x",IF(SUM(G1773:G1782)=0,"-",SUM(G1773:G1782)))</f>
        <v>244</v>
      </c>
      <c r="H1767" s="107">
        <f t="shared" si="738"/>
        <v>-105</v>
      </c>
      <c r="I1767" s="108">
        <f t="shared" si="739"/>
        <v>-30.085959885386821</v>
      </c>
      <c r="J1767" s="102"/>
      <c r="K1767" s="109" t="s">
        <v>92</v>
      </c>
      <c r="L1767" s="106">
        <v>889</v>
      </c>
      <c r="M1767" s="107">
        <v>731</v>
      </c>
      <c r="N1767" s="107">
        <v>612</v>
      </c>
      <c r="O1767" s="107">
        <v>472</v>
      </c>
      <c r="P1767" s="296">
        <f>IF(COUNTIF(P1773:P1782,"x"),"x",IF(SUM(P1773:P1782)=0,"-",SUM(P1773:P1782)))</f>
        <v>328</v>
      </c>
      <c r="Q1767" s="107">
        <f t="shared" si="740"/>
        <v>-144</v>
      </c>
      <c r="R1767" s="108">
        <f t="shared" si="741"/>
        <v>-30.508474576271187</v>
      </c>
      <c r="S1767" s="108"/>
      <c r="W1767" s="100" t="s">
        <v>375</v>
      </c>
      <c r="X1767" s="100">
        <v>635</v>
      </c>
      <c r="Y1767" s="100">
        <v>571</v>
      </c>
      <c r="Z1767" s="100">
        <v>463</v>
      </c>
      <c r="AA1767" s="100">
        <v>389</v>
      </c>
      <c r="AC1767" s="100" t="s">
        <v>375</v>
      </c>
      <c r="AD1767" s="100">
        <v>993</v>
      </c>
      <c r="AE1767" s="100">
        <v>889</v>
      </c>
      <c r="AF1767" s="100">
        <v>731</v>
      </c>
      <c r="AG1767" s="100">
        <v>612</v>
      </c>
      <c r="AJ1767" s="100" t="str">
        <f t="shared" si="744"/>
        <v>●</v>
      </c>
      <c r="AK1767" s="100" t="str">
        <f t="shared" si="742"/>
        <v>●</v>
      </c>
      <c r="AL1767" s="100" t="str">
        <f>IF(E1767=Z1767,"○","●")</f>
        <v>●</v>
      </c>
      <c r="AM1767" s="100" t="str">
        <f t="shared" si="742"/>
        <v>●</v>
      </c>
      <c r="AP1767" s="100" t="str">
        <f t="shared" si="745"/>
        <v>●</v>
      </c>
      <c r="AQ1767" s="100" t="str">
        <f t="shared" si="743"/>
        <v>●</v>
      </c>
      <c r="AR1767" s="100" t="str">
        <f t="shared" si="743"/>
        <v>●</v>
      </c>
      <c r="AS1767" s="100" t="str">
        <f t="shared" si="743"/>
        <v>●</v>
      </c>
    </row>
    <row r="1768" spans="2:45" s="100" customFormat="1" ht="14.25" customHeight="1">
      <c r="B1768" s="105" t="s">
        <v>93</v>
      </c>
      <c r="C1768" s="106">
        <v>155</v>
      </c>
      <c r="D1768" s="107">
        <v>185</v>
      </c>
      <c r="E1768" s="107">
        <v>206</v>
      </c>
      <c r="F1768" s="107">
        <v>207</v>
      </c>
      <c r="G1768" s="107">
        <f>IF(COUNTIF(G1783:G1787,"x"),"x",IF(SUM(G1783,G1787)=0,"-",SUM(G1783:G1787)))</f>
        <v>195</v>
      </c>
      <c r="H1768" s="107">
        <f t="shared" si="738"/>
        <v>-12</v>
      </c>
      <c r="I1768" s="108">
        <f t="shared" si="739"/>
        <v>-5.7971014492753623</v>
      </c>
      <c r="J1768" s="102"/>
      <c r="K1768" s="109" t="s">
        <v>93</v>
      </c>
      <c r="L1768" s="106">
        <v>253</v>
      </c>
      <c r="M1768" s="107">
        <v>327</v>
      </c>
      <c r="N1768" s="107">
        <v>330</v>
      </c>
      <c r="O1768" s="107">
        <v>338</v>
      </c>
      <c r="P1768" s="107">
        <f>IF(COUNTIF(P1783:P1787,"x"),"x",IF(SUM(P1783,P1787)=0,"-",SUM(P1783:P1787)))</f>
        <v>304</v>
      </c>
      <c r="Q1768" s="107">
        <f t="shared" si="740"/>
        <v>-34</v>
      </c>
      <c r="R1768" s="108">
        <f t="shared" si="741"/>
        <v>-10.059171597633137</v>
      </c>
      <c r="S1768" s="108"/>
      <c r="W1768" s="100" t="s">
        <v>376</v>
      </c>
      <c r="X1768" s="100">
        <v>133</v>
      </c>
      <c r="Y1768" s="100">
        <v>155</v>
      </c>
      <c r="Z1768" s="100">
        <v>185</v>
      </c>
      <c r="AA1768" s="100">
        <v>206</v>
      </c>
      <c r="AC1768" s="100" t="s">
        <v>376</v>
      </c>
      <c r="AD1768" s="100">
        <v>208</v>
      </c>
      <c r="AE1768" s="100">
        <v>253</v>
      </c>
      <c r="AF1768" s="100">
        <v>327</v>
      </c>
      <c r="AG1768" s="100">
        <v>330</v>
      </c>
      <c r="AJ1768" s="100" t="str">
        <f t="shared" si="744"/>
        <v>●</v>
      </c>
      <c r="AK1768" s="100" t="str">
        <f t="shared" si="742"/>
        <v>●</v>
      </c>
      <c r="AL1768" s="100" t="str">
        <f t="shared" si="742"/>
        <v>●</v>
      </c>
      <c r="AM1768" s="100" t="str">
        <f t="shared" si="742"/>
        <v>●</v>
      </c>
      <c r="AP1768" s="100" t="str">
        <f t="shared" si="745"/>
        <v>●</v>
      </c>
      <c r="AQ1768" s="100" t="str">
        <f t="shared" si="743"/>
        <v>●</v>
      </c>
      <c r="AR1768" s="100" t="str">
        <f t="shared" si="743"/>
        <v>●</v>
      </c>
      <c r="AS1768" s="100" t="str">
        <f t="shared" si="743"/>
        <v>●</v>
      </c>
    </row>
    <row r="1769" spans="2:45" s="100" customFormat="1" ht="14.25" customHeight="1">
      <c r="B1769" s="102"/>
      <c r="C1769" s="106"/>
      <c r="D1769" s="112"/>
      <c r="E1769" s="112"/>
      <c r="F1769" s="112"/>
      <c r="G1769" s="112"/>
      <c r="H1769" s="112"/>
      <c r="I1769" s="113"/>
      <c r="J1769" s="102"/>
      <c r="K1769" s="114"/>
      <c r="L1769" s="106"/>
      <c r="M1769" s="112"/>
      <c r="N1769" s="112"/>
      <c r="O1769" s="112"/>
      <c r="P1769" s="112"/>
      <c r="Q1769" s="112"/>
      <c r="R1769" s="113"/>
      <c r="S1769" s="113"/>
      <c r="AJ1769" s="100" t="str">
        <f t="shared" si="744"/>
        <v>○</v>
      </c>
      <c r="AK1769" s="100" t="str">
        <f t="shared" si="742"/>
        <v>○</v>
      </c>
      <c r="AL1769" s="100" t="str">
        <f t="shared" si="742"/>
        <v>○</v>
      </c>
      <c r="AM1769" s="100" t="str">
        <f t="shared" si="742"/>
        <v>○</v>
      </c>
      <c r="AP1769" s="100" t="str">
        <f t="shared" si="745"/>
        <v>○</v>
      </c>
      <c r="AQ1769" s="100" t="str">
        <f t="shared" si="743"/>
        <v>○</v>
      </c>
      <c r="AR1769" s="100" t="str">
        <f t="shared" si="743"/>
        <v>○</v>
      </c>
      <c r="AS1769" s="100" t="str">
        <f t="shared" si="743"/>
        <v>○</v>
      </c>
    </row>
    <row r="1770" spans="2:45" s="100" customFormat="1" ht="14.25" customHeight="1">
      <c r="B1770" s="102" t="s">
        <v>94</v>
      </c>
      <c r="C1770" s="106">
        <v>39</v>
      </c>
      <c r="D1770" s="107">
        <v>19</v>
      </c>
      <c r="E1770" s="107">
        <v>16</v>
      </c>
      <c r="F1770" s="107">
        <v>14</v>
      </c>
      <c r="G1770" s="107">
        <f>第2表01元データ!AP40</f>
        <v>8</v>
      </c>
      <c r="H1770" s="107">
        <f t="shared" ref="H1770:H1787" si="746">IF(G1770="x","x",IF(AND(G1770="-",F1770="-"),"-",IF(AND(G1770="-",F1770&gt;0),F1770*-1,IF(AND(G1770&gt;0,F1770="-"),G1770,G1770-F1770))))</f>
        <v>-6</v>
      </c>
      <c r="I1770" s="108">
        <f t="shared" ref="I1770:I1787" si="747">IF(H1770="x","x",IF(H1770="-","-",IF(AND(F1770="-",G1770&gt;0),"皆増",IF(AND(F1770&gt;0,G1770="-"),"皆減",H1770/F1770*100))))</f>
        <v>-42.857142857142854</v>
      </c>
      <c r="J1770" s="102"/>
      <c r="K1770" s="114" t="s">
        <v>94</v>
      </c>
      <c r="L1770" s="106">
        <v>36</v>
      </c>
      <c r="M1770" s="107">
        <v>39</v>
      </c>
      <c r="N1770" s="107">
        <v>22</v>
      </c>
      <c r="O1770" s="107">
        <v>23</v>
      </c>
      <c r="P1770" s="107">
        <f>第2表01元データ!AQ40</f>
        <v>19</v>
      </c>
      <c r="Q1770" s="107">
        <f t="shared" ref="Q1770:Q1787" si="748">IF(P1770="x","x",IF(AND(P1770="-",O1770="-"),"-",IF(AND(P1770="-",O1770&gt;0),O1770*-1,IF(AND(P1770&gt;0,O1770="-"),P1770,P1770-O1770))))</f>
        <v>-4</v>
      </c>
      <c r="R1770" s="108">
        <f t="shared" ref="R1770:R1787" si="749">IF(Q1770="x","x",IF(Q1770="-","-",IF(AND(O1770="-",P1770&gt;0),"皆増",IF(AND(O1770&gt;0,P1770="-"),"皆減",Q1770/O1770*100))))</f>
        <v>-17.391304347826086</v>
      </c>
      <c r="S1770" s="108"/>
      <c r="T1770" s="100">
        <v>101</v>
      </c>
      <c r="W1770" s="100" t="s">
        <v>377</v>
      </c>
      <c r="X1770" s="100">
        <v>34</v>
      </c>
      <c r="Y1770" s="100">
        <v>39</v>
      </c>
      <c r="Z1770" s="100">
        <v>19</v>
      </c>
      <c r="AA1770" s="100">
        <v>16</v>
      </c>
      <c r="AC1770" s="100" t="s">
        <v>377</v>
      </c>
      <c r="AD1770" s="100">
        <v>68</v>
      </c>
      <c r="AE1770" s="100">
        <v>36</v>
      </c>
      <c r="AF1770" s="100">
        <v>39</v>
      </c>
      <c r="AG1770" s="100">
        <v>22</v>
      </c>
      <c r="AJ1770" s="100" t="str">
        <f t="shared" si="744"/>
        <v>●</v>
      </c>
      <c r="AK1770" s="100" t="str">
        <f t="shared" si="742"/>
        <v>●</v>
      </c>
      <c r="AL1770" s="100" t="str">
        <f t="shared" si="742"/>
        <v>●</v>
      </c>
      <c r="AM1770" s="100" t="str">
        <f t="shared" si="742"/>
        <v>●</v>
      </c>
      <c r="AP1770" s="100" t="str">
        <f t="shared" si="745"/>
        <v>●</v>
      </c>
      <c r="AQ1770" s="100" t="str">
        <f t="shared" si="743"/>
        <v>●</v>
      </c>
      <c r="AR1770" s="100" t="str">
        <f t="shared" si="743"/>
        <v>●</v>
      </c>
      <c r="AS1770" s="100" t="str">
        <f t="shared" si="743"/>
        <v>●</v>
      </c>
    </row>
    <row r="1771" spans="2:45" s="100" customFormat="1" ht="14.25" customHeight="1">
      <c r="B1771" s="102" t="s">
        <v>95</v>
      </c>
      <c r="C1771" s="106">
        <v>35</v>
      </c>
      <c r="D1771" s="107">
        <v>34</v>
      </c>
      <c r="E1771" s="107">
        <v>17</v>
      </c>
      <c r="F1771" s="107">
        <v>18</v>
      </c>
      <c r="G1771" s="107">
        <f>第2表01元データ!AP41</f>
        <v>11</v>
      </c>
      <c r="H1771" s="107">
        <f t="shared" si="746"/>
        <v>-7</v>
      </c>
      <c r="I1771" s="108">
        <f t="shared" si="747"/>
        <v>-38.888888888888893</v>
      </c>
      <c r="J1771" s="102"/>
      <c r="K1771" s="114" t="s">
        <v>95</v>
      </c>
      <c r="L1771" s="106">
        <v>64</v>
      </c>
      <c r="M1771" s="107">
        <v>51</v>
      </c>
      <c r="N1771" s="107">
        <v>33</v>
      </c>
      <c r="O1771" s="107">
        <v>18</v>
      </c>
      <c r="P1771" s="107">
        <f>第2表01元データ!AQ41</f>
        <v>27</v>
      </c>
      <c r="Q1771" s="107">
        <f t="shared" si="748"/>
        <v>9</v>
      </c>
      <c r="R1771" s="108">
        <f t="shared" si="749"/>
        <v>50</v>
      </c>
      <c r="S1771" s="108"/>
      <c r="T1771" s="100">
        <v>102</v>
      </c>
      <c r="W1771" s="100" t="s">
        <v>356</v>
      </c>
      <c r="X1771" s="100">
        <v>32</v>
      </c>
      <c r="Y1771" s="100">
        <v>35</v>
      </c>
      <c r="Z1771" s="100">
        <v>34</v>
      </c>
      <c r="AA1771" s="100">
        <v>17</v>
      </c>
      <c r="AC1771" s="100" t="s">
        <v>356</v>
      </c>
      <c r="AD1771" s="100">
        <v>76</v>
      </c>
      <c r="AE1771" s="100">
        <v>64</v>
      </c>
      <c r="AF1771" s="100">
        <v>51</v>
      </c>
      <c r="AG1771" s="100">
        <v>33</v>
      </c>
      <c r="AJ1771" s="100" t="str">
        <f t="shared" si="744"/>
        <v>●</v>
      </c>
      <c r="AK1771" s="100" t="str">
        <f t="shared" si="742"/>
        <v>●</v>
      </c>
      <c r="AL1771" s="100" t="str">
        <f t="shared" si="742"/>
        <v>●</v>
      </c>
      <c r="AM1771" s="100" t="str">
        <f t="shared" si="742"/>
        <v>●</v>
      </c>
      <c r="AP1771" s="100" t="str">
        <f t="shared" si="745"/>
        <v>●</v>
      </c>
      <c r="AQ1771" s="100" t="str">
        <f t="shared" si="743"/>
        <v>●</v>
      </c>
      <c r="AR1771" s="100" t="str">
        <f t="shared" si="743"/>
        <v>●</v>
      </c>
      <c r="AS1771" s="100" t="str">
        <f t="shared" si="743"/>
        <v>●</v>
      </c>
    </row>
    <row r="1772" spans="2:45" s="100" customFormat="1" ht="14.25" customHeight="1">
      <c r="B1772" s="102" t="s">
        <v>96</v>
      </c>
      <c r="C1772" s="106">
        <v>39</v>
      </c>
      <c r="D1772" s="107">
        <v>32</v>
      </c>
      <c r="E1772" s="107">
        <v>34</v>
      </c>
      <c r="F1772" s="107">
        <v>18</v>
      </c>
      <c r="G1772" s="107">
        <f>第2表01元データ!AP42</f>
        <v>10</v>
      </c>
      <c r="H1772" s="107">
        <f t="shared" si="746"/>
        <v>-8</v>
      </c>
      <c r="I1772" s="108">
        <f t="shared" si="747"/>
        <v>-44.444444444444443</v>
      </c>
      <c r="J1772" s="102"/>
      <c r="K1772" s="114" t="s">
        <v>96</v>
      </c>
      <c r="L1772" s="106">
        <v>68</v>
      </c>
      <c r="M1772" s="107">
        <v>59</v>
      </c>
      <c r="N1772" s="107">
        <v>36</v>
      </c>
      <c r="O1772" s="107">
        <v>27</v>
      </c>
      <c r="P1772" s="107">
        <f>第2表01元データ!AQ42</f>
        <v>24</v>
      </c>
      <c r="Q1772" s="107">
        <f t="shared" si="748"/>
        <v>-3</v>
      </c>
      <c r="R1772" s="108">
        <f t="shared" si="749"/>
        <v>-11.111111111111111</v>
      </c>
      <c r="S1772" s="108"/>
      <c r="T1772" s="100">
        <v>103</v>
      </c>
      <c r="W1772" s="100" t="s">
        <v>357</v>
      </c>
      <c r="X1772" s="100">
        <v>49</v>
      </c>
      <c r="Y1772" s="100">
        <v>39</v>
      </c>
      <c r="Z1772" s="100">
        <v>32</v>
      </c>
      <c r="AA1772" s="100">
        <v>34</v>
      </c>
      <c r="AC1772" s="100" t="s">
        <v>357</v>
      </c>
      <c r="AD1772" s="100">
        <v>107</v>
      </c>
      <c r="AE1772" s="100">
        <v>68</v>
      </c>
      <c r="AF1772" s="100">
        <v>59</v>
      </c>
      <c r="AG1772" s="100">
        <v>36</v>
      </c>
      <c r="AJ1772" s="100" t="str">
        <f t="shared" si="744"/>
        <v>●</v>
      </c>
      <c r="AK1772" s="100" t="str">
        <f t="shared" si="742"/>
        <v>●</v>
      </c>
      <c r="AL1772" s="100" t="str">
        <f t="shared" si="742"/>
        <v>●</v>
      </c>
      <c r="AM1772" s="100" t="str">
        <f t="shared" si="742"/>
        <v>●</v>
      </c>
      <c r="AP1772" s="100" t="str">
        <f t="shared" si="745"/>
        <v>●</v>
      </c>
      <c r="AQ1772" s="100" t="str">
        <f t="shared" si="743"/>
        <v>●</v>
      </c>
      <c r="AR1772" s="100" t="str">
        <f t="shared" si="743"/>
        <v>●</v>
      </c>
      <c r="AS1772" s="100" t="str">
        <f t="shared" si="743"/>
        <v>●</v>
      </c>
    </row>
    <row r="1773" spans="2:45" s="100" customFormat="1" ht="14.25" customHeight="1">
      <c r="B1773" s="102" t="s">
        <v>97</v>
      </c>
      <c r="C1773" s="106">
        <v>41</v>
      </c>
      <c r="D1773" s="107">
        <v>31</v>
      </c>
      <c r="E1773" s="107">
        <v>28</v>
      </c>
      <c r="F1773" s="107">
        <v>33</v>
      </c>
      <c r="G1773" s="107">
        <f>第2表01元データ!AP43</f>
        <v>22</v>
      </c>
      <c r="H1773" s="107">
        <f t="shared" si="746"/>
        <v>-11</v>
      </c>
      <c r="I1773" s="108">
        <f t="shared" si="747"/>
        <v>-33.333333333333329</v>
      </c>
      <c r="J1773" s="102"/>
      <c r="K1773" s="114" t="s">
        <v>97</v>
      </c>
      <c r="L1773" s="106">
        <v>100</v>
      </c>
      <c r="M1773" s="107">
        <v>53</v>
      </c>
      <c r="N1773" s="107">
        <v>53</v>
      </c>
      <c r="O1773" s="107">
        <v>35</v>
      </c>
      <c r="P1773" s="107">
        <f>第2表01元データ!AQ43</f>
        <v>37</v>
      </c>
      <c r="Q1773" s="107">
        <f t="shared" si="748"/>
        <v>2</v>
      </c>
      <c r="R1773" s="108">
        <f t="shared" si="749"/>
        <v>5.7142857142857144</v>
      </c>
      <c r="S1773" s="108"/>
      <c r="T1773" s="100">
        <v>104</v>
      </c>
      <c r="W1773" s="100" t="s">
        <v>358</v>
      </c>
      <c r="X1773" s="100">
        <v>81</v>
      </c>
      <c r="Y1773" s="100">
        <v>41</v>
      </c>
      <c r="Z1773" s="100">
        <v>31</v>
      </c>
      <c r="AA1773" s="100">
        <v>28</v>
      </c>
      <c r="AC1773" s="100" t="s">
        <v>358</v>
      </c>
      <c r="AD1773" s="100">
        <v>140</v>
      </c>
      <c r="AE1773" s="100">
        <v>100</v>
      </c>
      <c r="AF1773" s="100">
        <v>53</v>
      </c>
      <c r="AG1773" s="100">
        <v>53</v>
      </c>
      <c r="AJ1773" s="100" t="str">
        <f t="shared" si="744"/>
        <v>●</v>
      </c>
      <c r="AK1773" s="100" t="str">
        <f t="shared" si="742"/>
        <v>●</v>
      </c>
      <c r="AL1773" s="100" t="str">
        <f t="shared" si="742"/>
        <v>●</v>
      </c>
      <c r="AM1773" s="100" t="str">
        <f t="shared" si="742"/>
        <v>●</v>
      </c>
      <c r="AP1773" s="100" t="str">
        <f t="shared" si="745"/>
        <v>●</v>
      </c>
      <c r="AQ1773" s="100" t="str">
        <f t="shared" si="743"/>
        <v>●</v>
      </c>
      <c r="AR1773" s="100" t="str">
        <f t="shared" si="743"/>
        <v>○</v>
      </c>
      <c r="AS1773" s="100" t="str">
        <f t="shared" si="743"/>
        <v>●</v>
      </c>
    </row>
    <row r="1774" spans="2:45" s="100" customFormat="1" ht="14.25" customHeight="1">
      <c r="B1774" s="102" t="s">
        <v>98</v>
      </c>
      <c r="C1774" s="106">
        <v>52</v>
      </c>
      <c r="D1774" s="107">
        <v>28</v>
      </c>
      <c r="E1774" s="107">
        <v>23</v>
      </c>
      <c r="F1774" s="107">
        <v>16</v>
      </c>
      <c r="G1774" s="107">
        <f>第2表01元データ!AP44</f>
        <v>13</v>
      </c>
      <c r="H1774" s="107">
        <f t="shared" si="746"/>
        <v>-3</v>
      </c>
      <c r="I1774" s="108">
        <f t="shared" si="747"/>
        <v>-18.75</v>
      </c>
      <c r="J1774" s="102"/>
      <c r="K1774" s="114" t="s">
        <v>98</v>
      </c>
      <c r="L1774" s="106">
        <v>77</v>
      </c>
      <c r="M1774" s="107">
        <v>48</v>
      </c>
      <c r="N1774" s="107">
        <v>31</v>
      </c>
      <c r="O1774" s="107">
        <v>30</v>
      </c>
      <c r="P1774" s="107">
        <f>第2表01元データ!AQ44</f>
        <v>15</v>
      </c>
      <c r="Q1774" s="107">
        <f t="shared" si="748"/>
        <v>-15</v>
      </c>
      <c r="R1774" s="108">
        <f t="shared" si="749"/>
        <v>-50</v>
      </c>
      <c r="S1774" s="108"/>
      <c r="T1774" s="100">
        <v>105</v>
      </c>
      <c r="W1774" s="99" t="s">
        <v>359</v>
      </c>
      <c r="X1774" s="99">
        <v>65</v>
      </c>
      <c r="Y1774" s="99">
        <v>52</v>
      </c>
      <c r="Z1774" s="99">
        <v>28</v>
      </c>
      <c r="AA1774" s="99">
        <v>23</v>
      </c>
      <c r="AB1774" s="99"/>
      <c r="AC1774" s="99" t="s">
        <v>359</v>
      </c>
      <c r="AD1774" s="99">
        <v>73</v>
      </c>
      <c r="AE1774" s="99">
        <v>77</v>
      </c>
      <c r="AF1774" s="99">
        <v>48</v>
      </c>
      <c r="AG1774" s="99">
        <v>31</v>
      </c>
      <c r="AJ1774" s="100" t="str">
        <f t="shared" si="744"/>
        <v>●</v>
      </c>
      <c r="AK1774" s="100" t="str">
        <f t="shared" si="742"/>
        <v>●</v>
      </c>
      <c r="AL1774" s="100" t="str">
        <f t="shared" si="742"/>
        <v>●</v>
      </c>
      <c r="AM1774" s="100" t="str">
        <f t="shared" si="742"/>
        <v>●</v>
      </c>
      <c r="AP1774" s="100" t="str">
        <f t="shared" si="745"/>
        <v>●</v>
      </c>
      <c r="AQ1774" s="100" t="str">
        <f t="shared" si="743"/>
        <v>●</v>
      </c>
      <c r="AR1774" s="100" t="str">
        <f t="shared" si="743"/>
        <v>●</v>
      </c>
      <c r="AS1774" s="100" t="str">
        <f t="shared" si="743"/>
        <v>●</v>
      </c>
    </row>
    <row r="1775" spans="2:45" s="100" customFormat="1" ht="14.25" customHeight="1">
      <c r="B1775" s="102" t="s">
        <v>99</v>
      </c>
      <c r="C1775" s="106">
        <v>47</v>
      </c>
      <c r="D1775" s="107">
        <v>33</v>
      </c>
      <c r="E1775" s="107">
        <v>18</v>
      </c>
      <c r="F1775" s="107">
        <v>26</v>
      </c>
      <c r="G1775" s="107">
        <f>第2表01元データ!AP45</f>
        <v>24</v>
      </c>
      <c r="H1775" s="107">
        <f t="shared" si="746"/>
        <v>-2</v>
      </c>
      <c r="I1775" s="108">
        <f t="shared" si="747"/>
        <v>-7.6923076923076925</v>
      </c>
      <c r="J1775" s="102"/>
      <c r="K1775" s="114" t="s">
        <v>99</v>
      </c>
      <c r="L1775" s="106">
        <v>68</v>
      </c>
      <c r="M1775" s="107">
        <v>64</v>
      </c>
      <c r="N1775" s="107">
        <v>52</v>
      </c>
      <c r="O1775" s="107">
        <v>30</v>
      </c>
      <c r="P1775" s="107">
        <f>第2表01元データ!AQ45</f>
        <v>12</v>
      </c>
      <c r="Q1775" s="107">
        <f t="shared" si="748"/>
        <v>-18</v>
      </c>
      <c r="R1775" s="108">
        <f t="shared" si="749"/>
        <v>-60</v>
      </c>
      <c r="S1775" s="108"/>
      <c r="T1775" s="100">
        <v>106</v>
      </c>
      <c r="W1775" s="100" t="s">
        <v>360</v>
      </c>
      <c r="X1775" s="100">
        <v>52</v>
      </c>
      <c r="Y1775" s="100">
        <v>47</v>
      </c>
      <c r="Z1775" s="100">
        <v>33</v>
      </c>
      <c r="AA1775" s="100">
        <v>18</v>
      </c>
      <c r="AC1775" s="100" t="s">
        <v>360</v>
      </c>
      <c r="AD1775" s="100">
        <v>66</v>
      </c>
      <c r="AE1775" s="100">
        <v>68</v>
      </c>
      <c r="AF1775" s="100">
        <v>64</v>
      </c>
      <c r="AG1775" s="100">
        <v>52</v>
      </c>
      <c r="AJ1775" s="100" t="str">
        <f t="shared" si="744"/>
        <v>●</v>
      </c>
      <c r="AK1775" s="100" t="str">
        <f t="shared" si="742"/>
        <v>●</v>
      </c>
      <c r="AL1775" s="100" t="str">
        <f t="shared" si="742"/>
        <v>●</v>
      </c>
      <c r="AM1775" s="100" t="str">
        <f t="shared" si="742"/>
        <v>●</v>
      </c>
      <c r="AP1775" s="100" t="str">
        <f t="shared" si="745"/>
        <v>●</v>
      </c>
      <c r="AQ1775" s="100" t="str">
        <f t="shared" si="743"/>
        <v>●</v>
      </c>
      <c r="AR1775" s="100" t="str">
        <f t="shared" si="743"/>
        <v>●</v>
      </c>
      <c r="AS1775" s="100" t="str">
        <f t="shared" si="743"/>
        <v>●</v>
      </c>
    </row>
    <row r="1776" spans="2:45" s="100" customFormat="1" ht="14.25" customHeight="1">
      <c r="B1776" s="102" t="s">
        <v>100</v>
      </c>
      <c r="C1776" s="106">
        <v>42</v>
      </c>
      <c r="D1776" s="107">
        <v>41</v>
      </c>
      <c r="E1776" s="107">
        <v>28</v>
      </c>
      <c r="F1776" s="107">
        <v>30</v>
      </c>
      <c r="G1776" s="107">
        <f>第2表01元データ!AP46</f>
        <v>13</v>
      </c>
      <c r="H1776" s="107">
        <f t="shared" si="746"/>
        <v>-17</v>
      </c>
      <c r="I1776" s="108">
        <f t="shared" si="747"/>
        <v>-56.666666666666664</v>
      </c>
      <c r="J1776" s="102"/>
      <c r="K1776" s="114" t="s">
        <v>100</v>
      </c>
      <c r="L1776" s="106">
        <v>62</v>
      </c>
      <c r="M1776" s="107">
        <v>73</v>
      </c>
      <c r="N1776" s="107">
        <v>49</v>
      </c>
      <c r="O1776" s="107">
        <v>38</v>
      </c>
      <c r="P1776" s="107">
        <f>第2表01元データ!AQ46</f>
        <v>26</v>
      </c>
      <c r="Q1776" s="107">
        <f t="shared" si="748"/>
        <v>-12</v>
      </c>
      <c r="R1776" s="108">
        <f t="shared" si="749"/>
        <v>-31.578947368421051</v>
      </c>
      <c r="S1776" s="108"/>
      <c r="T1776" s="100">
        <v>107</v>
      </c>
      <c r="W1776" s="100" t="s">
        <v>361</v>
      </c>
      <c r="X1776" s="100">
        <v>46</v>
      </c>
      <c r="Y1776" s="100">
        <v>42</v>
      </c>
      <c r="Z1776" s="100">
        <v>41</v>
      </c>
      <c r="AA1776" s="100">
        <v>28</v>
      </c>
      <c r="AC1776" s="100" t="s">
        <v>361</v>
      </c>
      <c r="AD1776" s="100">
        <v>58</v>
      </c>
      <c r="AE1776" s="100">
        <v>62</v>
      </c>
      <c r="AF1776" s="100">
        <v>73</v>
      </c>
      <c r="AG1776" s="100">
        <v>49</v>
      </c>
      <c r="AJ1776" s="100" t="str">
        <f t="shared" si="744"/>
        <v>●</v>
      </c>
      <c r="AK1776" s="100" t="str">
        <f t="shared" si="742"/>
        <v>●</v>
      </c>
      <c r="AL1776" s="100" t="str">
        <f t="shared" si="742"/>
        <v>●</v>
      </c>
      <c r="AM1776" s="100" t="str">
        <f t="shared" si="742"/>
        <v>●</v>
      </c>
      <c r="AP1776" s="100" t="str">
        <f t="shared" si="745"/>
        <v>●</v>
      </c>
      <c r="AQ1776" s="100" t="str">
        <f t="shared" si="743"/>
        <v>●</v>
      </c>
      <c r="AR1776" s="100" t="str">
        <f t="shared" si="743"/>
        <v>●</v>
      </c>
      <c r="AS1776" s="100" t="str">
        <f t="shared" si="743"/>
        <v>●</v>
      </c>
    </row>
    <row r="1777" spans="2:45" s="100" customFormat="1" ht="14.25" customHeight="1">
      <c r="B1777" s="102" t="s">
        <v>118</v>
      </c>
      <c r="C1777" s="106">
        <v>45</v>
      </c>
      <c r="D1777" s="107">
        <v>49</v>
      </c>
      <c r="E1777" s="107">
        <v>40</v>
      </c>
      <c r="F1777" s="107">
        <v>30</v>
      </c>
      <c r="G1777" s="107">
        <f>第2表01元データ!AP47</f>
        <v>19</v>
      </c>
      <c r="H1777" s="107">
        <f t="shared" si="746"/>
        <v>-11</v>
      </c>
      <c r="I1777" s="108">
        <f t="shared" si="747"/>
        <v>-36.666666666666664</v>
      </c>
      <c r="J1777" s="102"/>
      <c r="K1777" s="114" t="s">
        <v>118</v>
      </c>
      <c r="L1777" s="106">
        <v>72</v>
      </c>
      <c r="M1777" s="107">
        <v>69</v>
      </c>
      <c r="N1777" s="107">
        <v>50</v>
      </c>
      <c r="O1777" s="107">
        <v>42</v>
      </c>
      <c r="P1777" s="107">
        <f>第2表01元データ!AQ47</f>
        <v>27</v>
      </c>
      <c r="Q1777" s="107">
        <f t="shared" si="748"/>
        <v>-15</v>
      </c>
      <c r="R1777" s="108">
        <f t="shared" si="749"/>
        <v>-35.714285714285715</v>
      </c>
      <c r="S1777" s="108"/>
      <c r="T1777" s="100">
        <v>108</v>
      </c>
      <c r="W1777" s="100" t="s">
        <v>362</v>
      </c>
      <c r="X1777" s="100">
        <v>46</v>
      </c>
      <c r="Y1777" s="100">
        <v>45</v>
      </c>
      <c r="Z1777" s="100">
        <v>49</v>
      </c>
      <c r="AA1777" s="100">
        <v>40</v>
      </c>
      <c r="AC1777" s="100" t="s">
        <v>362</v>
      </c>
      <c r="AD1777" s="100">
        <v>100</v>
      </c>
      <c r="AE1777" s="100">
        <v>72</v>
      </c>
      <c r="AF1777" s="100">
        <v>69</v>
      </c>
      <c r="AG1777" s="100">
        <v>50</v>
      </c>
      <c r="AJ1777" s="100" t="str">
        <f t="shared" si="744"/>
        <v>●</v>
      </c>
      <c r="AK1777" s="100" t="str">
        <f t="shared" si="742"/>
        <v>●</v>
      </c>
      <c r="AL1777" s="100" t="str">
        <f t="shared" si="742"/>
        <v>●</v>
      </c>
      <c r="AM1777" s="100" t="str">
        <f t="shared" si="742"/>
        <v>●</v>
      </c>
      <c r="AP1777" s="100" t="str">
        <f t="shared" si="745"/>
        <v>●</v>
      </c>
      <c r="AQ1777" s="100" t="str">
        <f t="shared" si="743"/>
        <v>●</v>
      </c>
      <c r="AR1777" s="100" t="str">
        <f t="shared" si="743"/>
        <v>●</v>
      </c>
      <c r="AS1777" s="100" t="str">
        <f t="shared" si="743"/>
        <v>●</v>
      </c>
    </row>
    <row r="1778" spans="2:45" s="100" customFormat="1" ht="14.25" customHeight="1">
      <c r="B1778" s="102" t="s">
        <v>101</v>
      </c>
      <c r="C1778" s="106">
        <v>62</v>
      </c>
      <c r="D1778" s="107">
        <v>36</v>
      </c>
      <c r="E1778" s="107">
        <v>38</v>
      </c>
      <c r="F1778" s="107">
        <v>29</v>
      </c>
      <c r="G1778" s="107">
        <f>第2表01元データ!AP48</f>
        <v>26</v>
      </c>
      <c r="H1778" s="107">
        <f t="shared" si="746"/>
        <v>-3</v>
      </c>
      <c r="I1778" s="108">
        <f t="shared" si="747"/>
        <v>-10.344827586206897</v>
      </c>
      <c r="J1778" s="102"/>
      <c r="K1778" s="114" t="s">
        <v>101</v>
      </c>
      <c r="L1778" s="106">
        <v>79</v>
      </c>
      <c r="M1778" s="107">
        <v>58</v>
      </c>
      <c r="N1778" s="107">
        <v>56</v>
      </c>
      <c r="O1778" s="107">
        <v>45</v>
      </c>
      <c r="P1778" s="107">
        <f>第2表01元データ!AQ48</f>
        <v>34</v>
      </c>
      <c r="Q1778" s="107">
        <f t="shared" si="748"/>
        <v>-11</v>
      </c>
      <c r="R1778" s="108">
        <f t="shared" si="749"/>
        <v>-24.444444444444443</v>
      </c>
      <c r="S1778" s="108"/>
      <c r="T1778" s="100">
        <v>109</v>
      </c>
      <c r="W1778" s="100" t="s">
        <v>363</v>
      </c>
      <c r="X1778" s="100">
        <v>74</v>
      </c>
      <c r="Y1778" s="100">
        <v>62</v>
      </c>
      <c r="Z1778" s="100">
        <v>36</v>
      </c>
      <c r="AA1778" s="100">
        <v>38</v>
      </c>
      <c r="AC1778" s="100" t="s">
        <v>363</v>
      </c>
      <c r="AD1778" s="100">
        <v>125</v>
      </c>
      <c r="AE1778" s="100">
        <v>79</v>
      </c>
      <c r="AF1778" s="100">
        <v>58</v>
      </c>
      <c r="AG1778" s="100">
        <v>56</v>
      </c>
      <c r="AJ1778" s="100" t="str">
        <f t="shared" si="744"/>
        <v>●</v>
      </c>
      <c r="AK1778" s="100" t="str">
        <f t="shared" si="742"/>
        <v>●</v>
      </c>
      <c r="AL1778" s="100" t="str">
        <f>IF(E1778=Z1778,"○","●")</f>
        <v>●</v>
      </c>
      <c r="AM1778" s="100" t="str">
        <f t="shared" si="742"/>
        <v>●</v>
      </c>
      <c r="AP1778" s="100" t="str">
        <f t="shared" si="745"/>
        <v>●</v>
      </c>
      <c r="AQ1778" s="100" t="str">
        <f t="shared" si="743"/>
        <v>●</v>
      </c>
      <c r="AR1778" s="100" t="str">
        <f t="shared" si="743"/>
        <v>●</v>
      </c>
      <c r="AS1778" s="100" t="str">
        <f t="shared" si="743"/>
        <v>●</v>
      </c>
    </row>
    <row r="1779" spans="2:45" s="100" customFormat="1" ht="14.25" customHeight="1">
      <c r="B1779" s="102" t="s">
        <v>102</v>
      </c>
      <c r="C1779" s="106">
        <v>72</v>
      </c>
      <c r="D1779" s="107">
        <v>54</v>
      </c>
      <c r="E1779" s="107">
        <v>42</v>
      </c>
      <c r="F1779" s="107">
        <v>41</v>
      </c>
      <c r="G1779" s="107">
        <f>第2表01元データ!AP49</f>
        <v>25</v>
      </c>
      <c r="H1779" s="107">
        <f t="shared" si="746"/>
        <v>-16</v>
      </c>
      <c r="I1779" s="108">
        <f t="shared" si="747"/>
        <v>-39.024390243902438</v>
      </c>
      <c r="J1779" s="102"/>
      <c r="K1779" s="114" t="s">
        <v>102</v>
      </c>
      <c r="L1779" s="106">
        <v>117</v>
      </c>
      <c r="M1779" s="107">
        <v>76</v>
      </c>
      <c r="N1779" s="107">
        <v>63</v>
      </c>
      <c r="O1779" s="107">
        <v>39</v>
      </c>
      <c r="P1779" s="107">
        <f>第2表01元データ!AQ49</f>
        <v>45</v>
      </c>
      <c r="Q1779" s="107">
        <f t="shared" si="748"/>
        <v>6</v>
      </c>
      <c r="R1779" s="108">
        <f t="shared" si="749"/>
        <v>15.384615384615385</v>
      </c>
      <c r="S1779" s="108"/>
      <c r="T1779" s="100">
        <v>110</v>
      </c>
      <c r="W1779" s="100" t="s">
        <v>364</v>
      </c>
      <c r="X1779" s="100">
        <v>54</v>
      </c>
      <c r="Y1779" s="100">
        <v>72</v>
      </c>
      <c r="Z1779" s="100">
        <v>54</v>
      </c>
      <c r="AA1779" s="100">
        <v>42</v>
      </c>
      <c r="AC1779" s="100" t="s">
        <v>364</v>
      </c>
      <c r="AD1779" s="100">
        <v>100</v>
      </c>
      <c r="AE1779" s="100">
        <v>117</v>
      </c>
      <c r="AF1779" s="100">
        <v>76</v>
      </c>
      <c r="AG1779" s="100">
        <v>63</v>
      </c>
      <c r="AJ1779" s="100" t="str">
        <f t="shared" si="744"/>
        <v>●</v>
      </c>
      <c r="AK1779" s="100" t="str">
        <f t="shared" si="742"/>
        <v>●</v>
      </c>
      <c r="AL1779" s="100" t="str">
        <f t="shared" si="742"/>
        <v>●</v>
      </c>
      <c r="AM1779" s="100" t="str">
        <f t="shared" si="742"/>
        <v>●</v>
      </c>
      <c r="AP1779" s="100" t="str">
        <f t="shared" si="745"/>
        <v>●</v>
      </c>
      <c r="AQ1779" s="100" t="str">
        <f t="shared" si="743"/>
        <v>●</v>
      </c>
      <c r="AR1779" s="100" t="str">
        <f t="shared" si="743"/>
        <v>●</v>
      </c>
      <c r="AS1779" s="100" t="str">
        <f t="shared" si="743"/>
        <v>●</v>
      </c>
    </row>
    <row r="1780" spans="2:45" s="100" customFormat="1" ht="14.25" customHeight="1">
      <c r="B1780" s="102" t="s">
        <v>103</v>
      </c>
      <c r="C1780" s="106">
        <v>51</v>
      </c>
      <c r="D1780" s="107">
        <v>66</v>
      </c>
      <c r="E1780" s="107">
        <v>55</v>
      </c>
      <c r="F1780" s="107">
        <v>38</v>
      </c>
      <c r="G1780" s="107">
        <f>第2表01元データ!AP50</f>
        <v>32</v>
      </c>
      <c r="H1780" s="107">
        <f t="shared" si="746"/>
        <v>-6</v>
      </c>
      <c r="I1780" s="108">
        <f t="shared" si="747"/>
        <v>-15.789473684210526</v>
      </c>
      <c r="J1780" s="102"/>
      <c r="K1780" s="114" t="s">
        <v>103</v>
      </c>
      <c r="L1780" s="106">
        <v>94</v>
      </c>
      <c r="M1780" s="107">
        <v>111</v>
      </c>
      <c r="N1780" s="107">
        <v>69</v>
      </c>
      <c r="O1780" s="107">
        <v>57</v>
      </c>
      <c r="P1780" s="107">
        <f>第2表01元データ!AQ50</f>
        <v>40</v>
      </c>
      <c r="Q1780" s="107">
        <f t="shared" si="748"/>
        <v>-17</v>
      </c>
      <c r="R1780" s="108">
        <f t="shared" si="749"/>
        <v>-29.82456140350877</v>
      </c>
      <c r="S1780" s="108"/>
      <c r="T1780" s="100">
        <v>111</v>
      </c>
      <c r="W1780" s="100" t="s">
        <v>365</v>
      </c>
      <c r="X1780" s="100">
        <v>73</v>
      </c>
      <c r="Y1780" s="100">
        <v>51</v>
      </c>
      <c r="Z1780" s="100">
        <v>66</v>
      </c>
      <c r="AA1780" s="100">
        <v>55</v>
      </c>
      <c r="AC1780" s="100" t="s">
        <v>365</v>
      </c>
      <c r="AD1780" s="100">
        <v>104</v>
      </c>
      <c r="AE1780" s="100">
        <v>94</v>
      </c>
      <c r="AF1780" s="100">
        <v>111</v>
      </c>
      <c r="AG1780" s="100">
        <v>69</v>
      </c>
      <c r="AJ1780" s="100" t="str">
        <f t="shared" si="744"/>
        <v>●</v>
      </c>
      <c r="AK1780" s="100" t="str">
        <f t="shared" si="742"/>
        <v>●</v>
      </c>
      <c r="AL1780" s="100" t="str">
        <f t="shared" si="742"/>
        <v>●</v>
      </c>
      <c r="AM1780" s="100" t="str">
        <f t="shared" si="742"/>
        <v>●</v>
      </c>
      <c r="AP1780" s="100" t="str">
        <f t="shared" si="745"/>
        <v>●</v>
      </c>
      <c r="AQ1780" s="100" t="str">
        <f t="shared" si="743"/>
        <v>●</v>
      </c>
      <c r="AR1780" s="100" t="str">
        <f t="shared" si="743"/>
        <v>●</v>
      </c>
      <c r="AS1780" s="100" t="str">
        <f t="shared" si="743"/>
        <v>●</v>
      </c>
    </row>
    <row r="1781" spans="2:45" s="100" customFormat="1" ht="14.25" customHeight="1">
      <c r="B1781" s="102" t="s">
        <v>104</v>
      </c>
      <c r="C1781" s="106">
        <v>71</v>
      </c>
      <c r="D1781" s="107">
        <v>56</v>
      </c>
      <c r="E1781" s="107">
        <v>63</v>
      </c>
      <c r="F1781" s="107">
        <v>47</v>
      </c>
      <c r="G1781" s="107">
        <f>第2表01元データ!AP51</f>
        <v>37</v>
      </c>
      <c r="H1781" s="107">
        <f t="shared" si="746"/>
        <v>-10</v>
      </c>
      <c r="I1781" s="108">
        <f t="shared" si="747"/>
        <v>-21.276595744680851</v>
      </c>
      <c r="J1781" s="102"/>
      <c r="K1781" s="114" t="s">
        <v>104</v>
      </c>
      <c r="L1781" s="106">
        <v>99</v>
      </c>
      <c r="M1781" s="107">
        <v>86</v>
      </c>
      <c r="N1781" s="107">
        <v>105</v>
      </c>
      <c r="O1781" s="107">
        <v>66</v>
      </c>
      <c r="P1781" s="107">
        <f>第2表01元データ!AQ51</f>
        <v>41</v>
      </c>
      <c r="Q1781" s="107">
        <f t="shared" si="748"/>
        <v>-25</v>
      </c>
      <c r="R1781" s="108">
        <f t="shared" si="749"/>
        <v>-37.878787878787875</v>
      </c>
      <c r="S1781" s="108"/>
      <c r="T1781" s="100">
        <v>112</v>
      </c>
      <c r="W1781" s="100" t="s">
        <v>366</v>
      </c>
      <c r="X1781" s="100">
        <v>85</v>
      </c>
      <c r="Y1781" s="100">
        <v>71</v>
      </c>
      <c r="Z1781" s="100">
        <v>56</v>
      </c>
      <c r="AA1781" s="100">
        <v>63</v>
      </c>
      <c r="AC1781" s="100" t="s">
        <v>366</v>
      </c>
      <c r="AD1781" s="100">
        <v>126</v>
      </c>
      <c r="AE1781" s="100">
        <v>99</v>
      </c>
      <c r="AF1781" s="100">
        <v>86</v>
      </c>
      <c r="AG1781" s="100">
        <v>105</v>
      </c>
      <c r="AJ1781" s="100" t="str">
        <f t="shared" si="744"/>
        <v>●</v>
      </c>
      <c r="AK1781" s="100" t="str">
        <f t="shared" si="742"/>
        <v>●</v>
      </c>
      <c r="AL1781" s="100" t="str">
        <f t="shared" si="742"/>
        <v>●</v>
      </c>
      <c r="AM1781" s="100" t="str">
        <f t="shared" si="742"/>
        <v>●</v>
      </c>
      <c r="AP1781" s="100" t="str">
        <f t="shared" si="745"/>
        <v>●</v>
      </c>
      <c r="AQ1781" s="100" t="str">
        <f t="shared" si="743"/>
        <v>●</v>
      </c>
      <c r="AR1781" s="100" t="str">
        <f t="shared" si="743"/>
        <v>●</v>
      </c>
      <c r="AS1781" s="100" t="str">
        <f t="shared" si="743"/>
        <v>●</v>
      </c>
    </row>
    <row r="1782" spans="2:45" s="100" customFormat="1" ht="14.25" customHeight="1">
      <c r="B1782" s="102" t="s">
        <v>105</v>
      </c>
      <c r="C1782" s="106">
        <v>88</v>
      </c>
      <c r="D1782" s="107">
        <v>69</v>
      </c>
      <c r="E1782" s="107">
        <v>54</v>
      </c>
      <c r="F1782" s="107">
        <v>59</v>
      </c>
      <c r="G1782" s="107">
        <f>第2表01元データ!AP52</f>
        <v>33</v>
      </c>
      <c r="H1782" s="107">
        <f t="shared" si="746"/>
        <v>-26</v>
      </c>
      <c r="I1782" s="108">
        <f t="shared" si="747"/>
        <v>-44.067796610169488</v>
      </c>
      <c r="J1782" s="102"/>
      <c r="K1782" s="114" t="s">
        <v>105</v>
      </c>
      <c r="L1782" s="106">
        <v>121</v>
      </c>
      <c r="M1782" s="107">
        <v>93</v>
      </c>
      <c r="N1782" s="107">
        <v>84</v>
      </c>
      <c r="O1782" s="107">
        <v>90</v>
      </c>
      <c r="P1782" s="107">
        <f>第2表01元データ!AQ52</f>
        <v>51</v>
      </c>
      <c r="Q1782" s="107">
        <f t="shared" si="748"/>
        <v>-39</v>
      </c>
      <c r="R1782" s="108">
        <f t="shared" si="749"/>
        <v>-43.333333333333336</v>
      </c>
      <c r="S1782" s="108"/>
      <c r="T1782" s="100">
        <v>113</v>
      </c>
      <c r="W1782" s="100" t="s">
        <v>367</v>
      </c>
      <c r="X1782" s="100">
        <v>59</v>
      </c>
      <c r="Y1782" s="100">
        <v>88</v>
      </c>
      <c r="Z1782" s="100">
        <v>69</v>
      </c>
      <c r="AA1782" s="100">
        <v>54</v>
      </c>
      <c r="AC1782" s="100" t="s">
        <v>367</v>
      </c>
      <c r="AD1782" s="100">
        <v>101</v>
      </c>
      <c r="AE1782" s="100">
        <v>121</v>
      </c>
      <c r="AF1782" s="100">
        <v>93</v>
      </c>
      <c r="AG1782" s="100">
        <v>84</v>
      </c>
      <c r="AJ1782" s="100" t="str">
        <f t="shared" si="744"/>
        <v>●</v>
      </c>
      <c r="AK1782" s="100" t="str">
        <f t="shared" si="742"/>
        <v>●</v>
      </c>
      <c r="AL1782" s="100" t="str">
        <f t="shared" si="742"/>
        <v>●</v>
      </c>
      <c r="AM1782" s="100" t="str">
        <f t="shared" si="742"/>
        <v>●</v>
      </c>
      <c r="AP1782" s="100" t="str">
        <f t="shared" si="745"/>
        <v>●</v>
      </c>
      <c r="AQ1782" s="100" t="str">
        <f t="shared" si="743"/>
        <v>●</v>
      </c>
      <c r="AR1782" s="100" t="str">
        <f t="shared" si="743"/>
        <v>●</v>
      </c>
      <c r="AS1782" s="100" t="str">
        <f t="shared" si="743"/>
        <v>●</v>
      </c>
    </row>
    <row r="1783" spans="2:45" s="100" customFormat="1" ht="14.25" customHeight="1">
      <c r="B1783" s="102" t="s">
        <v>106</v>
      </c>
      <c r="C1783" s="106">
        <v>58</v>
      </c>
      <c r="D1783" s="107">
        <v>71</v>
      </c>
      <c r="E1783" s="107">
        <v>65</v>
      </c>
      <c r="F1783" s="107">
        <v>45</v>
      </c>
      <c r="G1783" s="107">
        <f>第2表01元データ!AP53</f>
        <v>47</v>
      </c>
      <c r="H1783" s="107">
        <f t="shared" si="746"/>
        <v>2</v>
      </c>
      <c r="I1783" s="108">
        <f t="shared" si="747"/>
        <v>4.4444444444444446</v>
      </c>
      <c r="J1783" s="102"/>
      <c r="K1783" s="114" t="s">
        <v>106</v>
      </c>
      <c r="L1783" s="106">
        <v>95</v>
      </c>
      <c r="M1783" s="107">
        <v>111</v>
      </c>
      <c r="N1783" s="107">
        <v>86</v>
      </c>
      <c r="O1783" s="107">
        <v>85</v>
      </c>
      <c r="P1783" s="107">
        <f>第2表01元データ!AQ53</f>
        <v>62</v>
      </c>
      <c r="Q1783" s="107">
        <f t="shared" si="748"/>
        <v>-23</v>
      </c>
      <c r="R1783" s="108">
        <f t="shared" si="749"/>
        <v>-27.058823529411764</v>
      </c>
      <c r="S1783" s="108"/>
      <c r="T1783" s="100">
        <v>114</v>
      </c>
      <c r="W1783" s="100" t="s">
        <v>368</v>
      </c>
      <c r="X1783" s="100">
        <v>58</v>
      </c>
      <c r="Y1783" s="100">
        <v>58</v>
      </c>
      <c r="Z1783" s="100">
        <v>71</v>
      </c>
      <c r="AA1783" s="100">
        <v>65</v>
      </c>
      <c r="AC1783" s="100" t="s">
        <v>368</v>
      </c>
      <c r="AD1783" s="100">
        <v>70</v>
      </c>
      <c r="AE1783" s="100">
        <v>95</v>
      </c>
      <c r="AF1783" s="100">
        <v>111</v>
      </c>
      <c r="AG1783" s="100">
        <v>86</v>
      </c>
      <c r="AJ1783" s="100" t="str">
        <f t="shared" si="744"/>
        <v>○</v>
      </c>
      <c r="AK1783" s="100" t="str">
        <f t="shared" si="742"/>
        <v>●</v>
      </c>
      <c r="AL1783" s="100" t="str">
        <f t="shared" si="742"/>
        <v>●</v>
      </c>
      <c r="AM1783" s="100" t="str">
        <f t="shared" si="742"/>
        <v>●</v>
      </c>
      <c r="AP1783" s="100" t="str">
        <f t="shared" si="745"/>
        <v>●</v>
      </c>
      <c r="AQ1783" s="100" t="str">
        <f t="shared" si="743"/>
        <v>●</v>
      </c>
      <c r="AR1783" s="100" t="str">
        <f t="shared" si="743"/>
        <v>●</v>
      </c>
      <c r="AS1783" s="100" t="str">
        <f t="shared" si="743"/>
        <v>●</v>
      </c>
    </row>
    <row r="1784" spans="2:45" s="100" customFormat="1" ht="14.25" customHeight="1">
      <c r="B1784" s="102" t="s">
        <v>107</v>
      </c>
      <c r="C1784" s="106">
        <v>48</v>
      </c>
      <c r="D1784" s="107">
        <v>49</v>
      </c>
      <c r="E1784" s="107">
        <v>63</v>
      </c>
      <c r="F1784" s="107">
        <v>56</v>
      </c>
      <c r="G1784" s="107">
        <f>第2表01元データ!AP54</f>
        <v>49</v>
      </c>
      <c r="H1784" s="107">
        <f t="shared" si="746"/>
        <v>-7</v>
      </c>
      <c r="I1784" s="108">
        <f t="shared" si="747"/>
        <v>-12.5</v>
      </c>
      <c r="J1784" s="102"/>
      <c r="K1784" s="114" t="s">
        <v>107</v>
      </c>
      <c r="L1784" s="106">
        <v>51</v>
      </c>
      <c r="M1784" s="107">
        <v>90</v>
      </c>
      <c r="N1784" s="107">
        <v>98</v>
      </c>
      <c r="O1784" s="107">
        <v>75</v>
      </c>
      <c r="P1784" s="107">
        <f>第2表01元データ!AQ54</f>
        <v>75</v>
      </c>
      <c r="Q1784" s="107">
        <f t="shared" si="748"/>
        <v>0</v>
      </c>
      <c r="R1784" s="108">
        <f t="shared" si="749"/>
        <v>0</v>
      </c>
      <c r="S1784" s="108"/>
      <c r="T1784" s="100">
        <v>115</v>
      </c>
      <c r="W1784" s="100" t="s">
        <v>369</v>
      </c>
      <c r="X1784" s="100">
        <v>36</v>
      </c>
      <c r="Y1784" s="100">
        <v>48</v>
      </c>
      <c r="Z1784" s="100">
        <v>49</v>
      </c>
      <c r="AA1784" s="100">
        <v>63</v>
      </c>
      <c r="AC1784" s="100" t="s">
        <v>369</v>
      </c>
      <c r="AD1784" s="100">
        <v>50</v>
      </c>
      <c r="AE1784" s="100">
        <v>51</v>
      </c>
      <c r="AF1784" s="100">
        <v>90</v>
      </c>
      <c r="AG1784" s="100">
        <v>98</v>
      </c>
      <c r="AJ1784" s="100" t="str">
        <f t="shared" si="744"/>
        <v>●</v>
      </c>
      <c r="AK1784" s="100" t="str">
        <f t="shared" si="742"/>
        <v>●</v>
      </c>
      <c r="AL1784" s="100" t="str">
        <f t="shared" si="742"/>
        <v>●</v>
      </c>
      <c r="AM1784" s="100" t="str">
        <f t="shared" si="742"/>
        <v>●</v>
      </c>
      <c r="AP1784" s="100" t="str">
        <f t="shared" si="745"/>
        <v>●</v>
      </c>
      <c r="AQ1784" s="100" t="str">
        <f t="shared" si="743"/>
        <v>●</v>
      </c>
      <c r="AR1784" s="100" t="str">
        <f t="shared" si="743"/>
        <v>●</v>
      </c>
      <c r="AS1784" s="100" t="str">
        <f t="shared" si="743"/>
        <v>●</v>
      </c>
    </row>
    <row r="1785" spans="2:45" s="100" customFormat="1" ht="14.25" customHeight="1">
      <c r="B1785" s="102" t="s">
        <v>108</v>
      </c>
      <c r="C1785" s="106">
        <v>32</v>
      </c>
      <c r="D1785" s="107">
        <v>37</v>
      </c>
      <c r="E1785" s="107">
        <v>38</v>
      </c>
      <c r="F1785" s="107">
        <v>60</v>
      </c>
      <c r="G1785" s="107">
        <f>第2表01元データ!AP55</f>
        <v>37</v>
      </c>
      <c r="H1785" s="107">
        <f t="shared" si="746"/>
        <v>-23</v>
      </c>
      <c r="I1785" s="108">
        <f t="shared" si="747"/>
        <v>-38.333333333333336</v>
      </c>
      <c r="J1785" s="102"/>
      <c r="K1785" s="114" t="s">
        <v>108</v>
      </c>
      <c r="L1785" s="106">
        <v>46</v>
      </c>
      <c r="M1785" s="107">
        <v>46</v>
      </c>
      <c r="N1785" s="107">
        <v>71</v>
      </c>
      <c r="O1785" s="107">
        <v>84</v>
      </c>
      <c r="P1785" s="107">
        <f>第2表01元データ!AQ55</f>
        <v>61</v>
      </c>
      <c r="Q1785" s="107">
        <f t="shared" si="748"/>
        <v>-23</v>
      </c>
      <c r="R1785" s="108">
        <f t="shared" si="749"/>
        <v>-27.380952380952383</v>
      </c>
      <c r="S1785" s="108"/>
      <c r="T1785" s="100">
        <v>116</v>
      </c>
      <c r="W1785" s="100" t="s">
        <v>370</v>
      </c>
      <c r="X1785" s="100">
        <v>22</v>
      </c>
      <c r="Y1785" s="100">
        <v>32</v>
      </c>
      <c r="Z1785" s="100">
        <v>37</v>
      </c>
      <c r="AA1785" s="100">
        <v>38</v>
      </c>
      <c r="AC1785" s="100" t="s">
        <v>370</v>
      </c>
      <c r="AD1785" s="100">
        <v>47</v>
      </c>
      <c r="AE1785" s="100">
        <v>46</v>
      </c>
      <c r="AF1785" s="100">
        <v>46</v>
      </c>
      <c r="AG1785" s="100">
        <v>71</v>
      </c>
      <c r="AJ1785" s="100" t="str">
        <f t="shared" si="744"/>
        <v>●</v>
      </c>
      <c r="AK1785" s="100" t="str">
        <f t="shared" si="742"/>
        <v>●</v>
      </c>
      <c r="AL1785" s="100" t="str">
        <f t="shared" si="742"/>
        <v>●</v>
      </c>
      <c r="AM1785" s="100" t="str">
        <f t="shared" si="742"/>
        <v>●</v>
      </c>
      <c r="AP1785" s="100" t="str">
        <f t="shared" si="745"/>
        <v>●</v>
      </c>
      <c r="AQ1785" s="100" t="str">
        <f t="shared" si="743"/>
        <v>○</v>
      </c>
      <c r="AR1785" s="100" t="str">
        <f t="shared" si="743"/>
        <v>●</v>
      </c>
      <c r="AS1785" s="100" t="str">
        <f t="shared" si="743"/>
        <v>●</v>
      </c>
    </row>
    <row r="1786" spans="2:45" s="100" customFormat="1" ht="14.25" customHeight="1">
      <c r="B1786" s="102" t="s">
        <v>109</v>
      </c>
      <c r="C1786" s="106">
        <v>13</v>
      </c>
      <c r="D1786" s="107">
        <v>18</v>
      </c>
      <c r="E1786" s="107">
        <v>25</v>
      </c>
      <c r="F1786" s="107">
        <v>26</v>
      </c>
      <c r="G1786" s="107">
        <f>第2表01元データ!AP56</f>
        <v>33</v>
      </c>
      <c r="H1786" s="107">
        <f t="shared" si="746"/>
        <v>7</v>
      </c>
      <c r="I1786" s="108">
        <f t="shared" si="747"/>
        <v>26.923076923076923</v>
      </c>
      <c r="J1786" s="102"/>
      <c r="K1786" s="114" t="s">
        <v>109</v>
      </c>
      <c r="L1786" s="106">
        <v>37</v>
      </c>
      <c r="M1786" s="107">
        <v>37</v>
      </c>
      <c r="N1786" s="107">
        <v>42</v>
      </c>
      <c r="O1786" s="107">
        <v>53</v>
      </c>
      <c r="P1786" s="107">
        <f>第2表01元データ!AQ56</f>
        <v>44</v>
      </c>
      <c r="Q1786" s="107">
        <f t="shared" si="748"/>
        <v>-9</v>
      </c>
      <c r="R1786" s="108">
        <f t="shared" si="749"/>
        <v>-16.981132075471699</v>
      </c>
      <c r="S1786" s="108"/>
      <c r="T1786" s="100">
        <v>117</v>
      </c>
      <c r="W1786" s="100" t="s">
        <v>371</v>
      </c>
      <c r="X1786" s="100">
        <v>11</v>
      </c>
      <c r="Y1786" s="100">
        <v>13</v>
      </c>
      <c r="Z1786" s="100">
        <v>18</v>
      </c>
      <c r="AA1786" s="100">
        <v>25</v>
      </c>
      <c r="AC1786" s="100" t="s">
        <v>371</v>
      </c>
      <c r="AD1786" s="100">
        <v>28</v>
      </c>
      <c r="AE1786" s="100">
        <v>37</v>
      </c>
      <c r="AF1786" s="100">
        <v>37</v>
      </c>
      <c r="AG1786" s="100">
        <v>42</v>
      </c>
      <c r="AJ1786" s="100" t="str">
        <f t="shared" si="744"/>
        <v>●</v>
      </c>
      <c r="AK1786" s="100" t="str">
        <f t="shared" si="742"/>
        <v>●</v>
      </c>
      <c r="AL1786" s="100" t="str">
        <f t="shared" si="742"/>
        <v>●</v>
      </c>
      <c r="AM1786" s="100" t="str">
        <f t="shared" si="742"/>
        <v>●</v>
      </c>
      <c r="AP1786" s="100" t="str">
        <f t="shared" si="745"/>
        <v>●</v>
      </c>
      <c r="AQ1786" s="100" t="str">
        <f t="shared" si="743"/>
        <v>○</v>
      </c>
      <c r="AR1786" s="100" t="str">
        <f t="shared" si="743"/>
        <v>●</v>
      </c>
      <c r="AS1786" s="100" t="str">
        <f t="shared" si="743"/>
        <v>●</v>
      </c>
    </row>
    <row r="1787" spans="2:45" s="100" customFormat="1" ht="14.25" customHeight="1">
      <c r="B1787" s="102" t="s">
        <v>110</v>
      </c>
      <c r="C1787" s="106">
        <v>4</v>
      </c>
      <c r="D1787" s="107">
        <v>10</v>
      </c>
      <c r="E1787" s="107">
        <v>15</v>
      </c>
      <c r="F1787" s="107">
        <v>20</v>
      </c>
      <c r="G1787" s="107">
        <f>第2表01元データ!AP57</f>
        <v>29</v>
      </c>
      <c r="H1787" s="107">
        <f t="shared" si="746"/>
        <v>9</v>
      </c>
      <c r="I1787" s="108">
        <f t="shared" si="747"/>
        <v>45</v>
      </c>
      <c r="J1787" s="102"/>
      <c r="K1787" s="114" t="s">
        <v>110</v>
      </c>
      <c r="L1787" s="106">
        <v>24</v>
      </c>
      <c r="M1787" s="107">
        <v>43</v>
      </c>
      <c r="N1787" s="107">
        <v>33</v>
      </c>
      <c r="O1787" s="107">
        <v>41</v>
      </c>
      <c r="P1787" s="107">
        <f>第2表01元データ!AQ57</f>
        <v>62</v>
      </c>
      <c r="Q1787" s="107">
        <f t="shared" si="748"/>
        <v>21</v>
      </c>
      <c r="R1787" s="108">
        <f t="shared" si="749"/>
        <v>51.219512195121951</v>
      </c>
      <c r="S1787" s="108"/>
      <c r="T1787" s="100">
        <v>118</v>
      </c>
      <c r="W1787" s="100" t="s">
        <v>378</v>
      </c>
      <c r="X1787" s="100">
        <v>6</v>
      </c>
      <c r="Y1787" s="100">
        <v>4</v>
      </c>
      <c r="Z1787" s="100">
        <v>10</v>
      </c>
      <c r="AA1787" s="100">
        <v>15</v>
      </c>
      <c r="AC1787" s="100" t="s">
        <v>378</v>
      </c>
      <c r="AD1787" s="100">
        <v>13</v>
      </c>
      <c r="AE1787" s="100">
        <v>24</v>
      </c>
      <c r="AF1787" s="100">
        <v>43</v>
      </c>
      <c r="AG1787" s="100">
        <v>33</v>
      </c>
      <c r="AJ1787" s="100" t="str">
        <f t="shared" si="744"/>
        <v>●</v>
      </c>
      <c r="AK1787" s="100" t="str">
        <f t="shared" si="742"/>
        <v>●</v>
      </c>
      <c r="AL1787" s="100" t="str">
        <f t="shared" si="742"/>
        <v>●</v>
      </c>
      <c r="AM1787" s="100" t="str">
        <f t="shared" si="742"/>
        <v>●</v>
      </c>
      <c r="AP1787" s="100" t="str">
        <f t="shared" si="745"/>
        <v>●</v>
      </c>
      <c r="AQ1787" s="100" t="str">
        <f t="shared" si="743"/>
        <v>●</v>
      </c>
      <c r="AR1787" s="100" t="str">
        <f t="shared" si="743"/>
        <v>●</v>
      </c>
      <c r="AS1787" s="100" t="str">
        <f t="shared" si="743"/>
        <v>●</v>
      </c>
    </row>
    <row r="1788" spans="2:45" s="100" customFormat="1" ht="14.25" customHeight="1">
      <c r="B1788" s="119" t="s">
        <v>111</v>
      </c>
      <c r="C1788" s="120" t="s">
        <v>313</v>
      </c>
      <c r="D1788" s="116" t="s">
        <v>313</v>
      </c>
      <c r="E1788" s="116" t="s">
        <v>313</v>
      </c>
      <c r="F1788" s="116" t="s">
        <v>313</v>
      </c>
      <c r="G1788" s="107">
        <f>第2表01元データ!AP58</f>
        <v>2</v>
      </c>
      <c r="H1788" s="107"/>
      <c r="I1788" s="108"/>
      <c r="J1788" s="102"/>
      <c r="K1788" s="126" t="s">
        <v>112</v>
      </c>
      <c r="L1788" s="116" t="s">
        <v>313</v>
      </c>
      <c r="M1788" s="116" t="s">
        <v>313</v>
      </c>
      <c r="N1788" s="116">
        <v>4</v>
      </c>
      <c r="O1788" s="116" t="s">
        <v>313</v>
      </c>
      <c r="P1788" s="107">
        <f>第2表01元データ!AQ58</f>
        <v>3</v>
      </c>
      <c r="Q1788" s="107"/>
      <c r="R1788" s="108"/>
      <c r="T1788" s="100">
        <v>119</v>
      </c>
      <c r="AC1788" s="100" t="s">
        <v>379</v>
      </c>
      <c r="AG1788" s="100">
        <v>4</v>
      </c>
    </row>
    <row r="1789" spans="2:45" s="100" customFormat="1" ht="14.25" customHeight="1">
      <c r="G1789" s="168"/>
      <c r="P1789" s="168"/>
    </row>
    <row r="1790" spans="2:45" s="100" customFormat="1" ht="14.25" customHeight="1">
      <c r="G1790" s="168"/>
      <c r="P1790" s="168"/>
    </row>
    <row r="1791" spans="2:45" s="99" customFormat="1" ht="14.25" customHeight="1">
      <c r="B1791" s="99" t="str">
        <f>LEFT(B1731,LEN(B1731)-2)&amp;+"女"</f>
        <v>真栄・女</v>
      </c>
      <c r="K1791" s="99" t="str">
        <f>LEFT(K1731,LEN(K1731)-2)&amp;+"女"</f>
        <v>潮見台・女</v>
      </c>
      <c r="W1791" s="100"/>
      <c r="X1791" s="100"/>
      <c r="Y1791" s="100"/>
      <c r="Z1791" s="100"/>
      <c r="AA1791" s="100"/>
      <c r="AB1791" s="100"/>
      <c r="AC1791" s="100"/>
      <c r="AD1791" s="100"/>
      <c r="AE1791" s="100"/>
      <c r="AF1791" s="100"/>
      <c r="AG1791" s="100"/>
    </row>
    <row r="1792" spans="2:45" s="100" customFormat="1" ht="14.25" customHeight="1">
      <c r="B1792" s="583" t="s">
        <v>335</v>
      </c>
      <c r="C1792" s="101"/>
      <c r="D1792" s="101"/>
      <c r="E1792" s="101"/>
      <c r="F1792" s="101"/>
      <c r="G1792" s="135"/>
      <c r="H1792" s="131"/>
      <c r="I1792" s="131"/>
      <c r="J1792" s="102"/>
      <c r="K1792" s="583" t="s">
        <v>335</v>
      </c>
      <c r="L1792" s="101"/>
      <c r="M1792" s="101"/>
      <c r="N1792" s="101"/>
      <c r="O1792" s="101"/>
      <c r="P1792" s="135"/>
      <c r="Q1792" s="131"/>
      <c r="R1792" s="131"/>
      <c r="S1792" s="103"/>
    </row>
    <row r="1793" spans="2:45" s="100" customFormat="1" ht="14.25" customHeight="1">
      <c r="B1793" s="584"/>
      <c r="C1793" s="130" t="str">
        <f>$C$4</f>
        <v>平成7年</v>
      </c>
      <c r="D1793" s="130" t="str">
        <f>$D$4</f>
        <v>平成12年</v>
      </c>
      <c r="E1793" s="130" t="str">
        <f>$E$4</f>
        <v>平成17年</v>
      </c>
      <c r="F1793" s="130" t="str">
        <f>$F$4</f>
        <v>平成22年</v>
      </c>
      <c r="G1793" s="130" t="s">
        <v>410</v>
      </c>
      <c r="H1793" s="133" t="str">
        <f>$H$4</f>
        <v>対平成</v>
      </c>
      <c r="I1793" s="134" t="str">
        <f>$I$4</f>
        <v>22年</v>
      </c>
      <c r="J1793" s="102"/>
      <c r="K1793" s="584"/>
      <c r="L1793" s="130" t="str">
        <f>$C$4</f>
        <v>平成7年</v>
      </c>
      <c r="M1793" s="130" t="str">
        <f>$D$4</f>
        <v>平成12年</v>
      </c>
      <c r="N1793" s="130" t="str">
        <f>$E$4</f>
        <v>平成17年</v>
      </c>
      <c r="O1793" s="130" t="str">
        <f>$F$4</f>
        <v>平成22年</v>
      </c>
      <c r="P1793" s="130" t="s">
        <v>410</v>
      </c>
      <c r="Q1793" s="133" t="str">
        <f>$H$4</f>
        <v>対平成</v>
      </c>
      <c r="R1793" s="134" t="str">
        <f>$I$4</f>
        <v>22年</v>
      </c>
      <c r="S1793" s="103"/>
    </row>
    <row r="1794" spans="2:45" s="100" customFormat="1" ht="14.25" customHeight="1">
      <c r="B1794" s="585"/>
      <c r="C1794" s="104"/>
      <c r="D1794" s="104"/>
      <c r="E1794" s="104"/>
      <c r="F1794" s="104"/>
      <c r="G1794" s="104"/>
      <c r="H1794" s="132" t="s">
        <v>88</v>
      </c>
      <c r="I1794" s="133" t="s">
        <v>398</v>
      </c>
      <c r="J1794" s="102"/>
      <c r="K1794" s="585"/>
      <c r="L1794" s="104"/>
      <c r="M1794" s="104"/>
      <c r="N1794" s="104"/>
      <c r="O1794" s="104"/>
      <c r="P1794" s="104"/>
      <c r="Q1794" s="132" t="s">
        <v>88</v>
      </c>
      <c r="R1794" s="133" t="s">
        <v>398</v>
      </c>
      <c r="S1794" s="103"/>
    </row>
    <row r="1795" spans="2:45" s="199" customFormat="1" ht="14.25" customHeight="1">
      <c r="B1795" s="200" t="s">
        <v>90</v>
      </c>
      <c r="C1795" s="198">
        <v>1013</v>
      </c>
      <c r="D1795" s="194">
        <v>922</v>
      </c>
      <c r="E1795" s="194">
        <v>833</v>
      </c>
      <c r="F1795" s="194">
        <v>771</v>
      </c>
      <c r="G1795" s="194">
        <f>IF(COUNTIF(G1800:G1818,"x"),"x",IF(SUM(G1800:G1818)=0,"-",SUM(G1800:G1818)))</f>
        <v>630</v>
      </c>
      <c r="H1795" s="193">
        <f t="shared" ref="H1795:H1798" si="750">IF(G1795="x","x",IF(AND(G1795="-",F1795="-"),"-",IF(AND(G1795="-",F1795&gt;0),F1795*-1,IF(AND(G1795&gt;0,F1795="-"),G1795,G1795-F1795))))</f>
        <v>-141</v>
      </c>
      <c r="I1795" s="195">
        <f t="shared" ref="I1795:I1798" si="751">IF(H1795="x","x",IF(H1795="-","-",IF(AND(F1795="-",G1795&gt;0),"皆増",IF(AND(F1795&gt;0,G1795="-"),"皆減",H1795/F1795*100))))</f>
        <v>-18.28793774319066</v>
      </c>
      <c r="J1795" s="196"/>
      <c r="K1795" s="197" t="s">
        <v>90</v>
      </c>
      <c r="L1795" s="198">
        <v>1438</v>
      </c>
      <c r="M1795" s="194">
        <v>1402</v>
      </c>
      <c r="N1795" s="194">
        <v>1235</v>
      </c>
      <c r="O1795" s="194">
        <v>1034</v>
      </c>
      <c r="P1795" s="194">
        <f>IF(COUNTIF(P1800:P1818,"x"),"x",IF(SUM(P1800:P1818)=0,"-",SUM(P1800:P1818)))</f>
        <v>878</v>
      </c>
      <c r="Q1795" s="193">
        <f t="shared" ref="Q1795:Q1798" si="752">IF(P1795="x","x",IF(AND(P1795="-",O1795="-"),"-",IF(AND(P1795="-",O1795&gt;0),O1795*-1,IF(AND(P1795&gt;0,O1795="-"),P1795,P1795-O1795))))</f>
        <v>-156</v>
      </c>
      <c r="R1795" s="195">
        <f t="shared" ref="R1795:R1798" si="753">IF(Q1795="x","x",IF(Q1795="-","-",IF(AND(O1795="-",P1795&gt;0),"皆増",IF(AND(O1795&gt;0,P1795="-"),"皆減",Q1795/O1795*100))))</f>
        <v>-15.087040618955513</v>
      </c>
      <c r="S1795" s="195"/>
      <c r="W1795" s="199" t="s">
        <v>373</v>
      </c>
      <c r="X1795" s="199">
        <v>1046</v>
      </c>
      <c r="Y1795" s="199">
        <v>1013</v>
      </c>
      <c r="Z1795" s="199">
        <v>922</v>
      </c>
      <c r="AA1795" s="199">
        <v>833</v>
      </c>
      <c r="AC1795" s="199" t="s">
        <v>373</v>
      </c>
      <c r="AD1795" s="199">
        <v>1608</v>
      </c>
      <c r="AE1795" s="199">
        <v>1438</v>
      </c>
      <c r="AF1795" s="199">
        <v>1402</v>
      </c>
      <c r="AG1795" s="199">
        <v>1235</v>
      </c>
      <c r="AJ1795" s="199" t="str">
        <f>IF(C1795=X1795,"○","●")</f>
        <v>●</v>
      </c>
      <c r="AK1795" s="199" t="str">
        <f t="shared" ref="AK1795:AM1817" si="754">IF(D1795=Y1795,"○","●")</f>
        <v>●</v>
      </c>
      <c r="AL1795" s="199" t="str">
        <f t="shared" si="754"/>
        <v>●</v>
      </c>
      <c r="AM1795" s="199" t="str">
        <f t="shared" si="754"/>
        <v>●</v>
      </c>
      <c r="AP1795" s="199" t="str">
        <f>IF(L1795=AD1795,"○","●")</f>
        <v>●</v>
      </c>
      <c r="AQ1795" s="199" t="str">
        <f t="shared" ref="AQ1795:AS1817" si="755">IF(M1795=AE1795,"○","●")</f>
        <v>●</v>
      </c>
      <c r="AR1795" s="199" t="str">
        <f t="shared" si="755"/>
        <v>●</v>
      </c>
      <c r="AS1795" s="199" t="str">
        <f t="shared" si="755"/>
        <v>●</v>
      </c>
    </row>
    <row r="1796" spans="2:45" s="100" customFormat="1" ht="14.25" customHeight="1">
      <c r="B1796" s="105" t="s">
        <v>91</v>
      </c>
      <c r="C1796" s="106">
        <v>122</v>
      </c>
      <c r="D1796" s="107">
        <v>101</v>
      </c>
      <c r="E1796" s="107">
        <v>65</v>
      </c>
      <c r="F1796" s="107">
        <v>43</v>
      </c>
      <c r="G1796" s="107">
        <f>IF(COUNTIF(G1800:G1802,"x"),"x",IF(SUM(G1800:G1802)=0,"-",SUM(G1800:G1802)))</f>
        <v>42</v>
      </c>
      <c r="H1796" s="107">
        <f t="shared" si="750"/>
        <v>-1</v>
      </c>
      <c r="I1796" s="108">
        <f t="shared" si="751"/>
        <v>-2.3255813953488373</v>
      </c>
      <c r="J1796" s="102"/>
      <c r="K1796" s="109" t="s">
        <v>91</v>
      </c>
      <c r="L1796" s="106">
        <v>156</v>
      </c>
      <c r="M1796" s="107">
        <v>125</v>
      </c>
      <c r="N1796" s="107">
        <v>104</v>
      </c>
      <c r="O1796" s="107">
        <v>67</v>
      </c>
      <c r="P1796" s="107">
        <f>IF(COUNTIF(P1800:P1802,"x"),"x",IF(SUM(P1800:P1802)=0,"-",SUM(P1800:P1802)))</f>
        <v>56</v>
      </c>
      <c r="Q1796" s="107">
        <f t="shared" si="752"/>
        <v>-11</v>
      </c>
      <c r="R1796" s="108">
        <f t="shared" si="753"/>
        <v>-16.417910447761194</v>
      </c>
      <c r="S1796" s="108"/>
      <c r="W1796" s="100" t="s">
        <v>374</v>
      </c>
      <c r="X1796" s="100">
        <v>125</v>
      </c>
      <c r="Y1796" s="100">
        <v>122</v>
      </c>
      <c r="Z1796" s="100">
        <v>101</v>
      </c>
      <c r="AA1796" s="100">
        <v>65</v>
      </c>
      <c r="AC1796" s="100" t="s">
        <v>374</v>
      </c>
      <c r="AD1796" s="100">
        <v>213</v>
      </c>
      <c r="AE1796" s="100">
        <v>156</v>
      </c>
      <c r="AF1796" s="100">
        <v>125</v>
      </c>
      <c r="AG1796" s="100">
        <v>104</v>
      </c>
      <c r="AJ1796" s="100" t="str">
        <f t="shared" ref="AJ1796:AJ1817" si="756">IF(C1796=X1796,"○","●")</f>
        <v>●</v>
      </c>
      <c r="AK1796" s="100" t="str">
        <f t="shared" si="754"/>
        <v>●</v>
      </c>
      <c r="AL1796" s="100" t="str">
        <f t="shared" si="754"/>
        <v>●</v>
      </c>
      <c r="AM1796" s="100" t="str">
        <f t="shared" si="754"/>
        <v>●</v>
      </c>
      <c r="AP1796" s="100" t="str">
        <f t="shared" ref="AP1796:AP1817" si="757">IF(L1796=AD1796,"○","●")</f>
        <v>●</v>
      </c>
      <c r="AQ1796" s="100" t="str">
        <f t="shared" si="755"/>
        <v>●</v>
      </c>
      <c r="AR1796" s="100" t="str">
        <f t="shared" si="755"/>
        <v>●</v>
      </c>
      <c r="AS1796" s="100" t="str">
        <f>IF(O1796=AG1796,"○","●")</f>
        <v>●</v>
      </c>
    </row>
    <row r="1797" spans="2:45" s="100" customFormat="1" ht="14.25" customHeight="1">
      <c r="B1797" s="105" t="s">
        <v>92</v>
      </c>
      <c r="C1797" s="106">
        <v>656</v>
      </c>
      <c r="D1797" s="107">
        <v>571</v>
      </c>
      <c r="E1797" s="107">
        <v>487</v>
      </c>
      <c r="F1797" s="107">
        <v>427</v>
      </c>
      <c r="G1797" s="296">
        <f>IF(COUNTIF(G1803:G1812,"x"),"x",IF(SUM(G1803:G1812)=0,"-",SUM(G1803:G1812)))</f>
        <v>289</v>
      </c>
      <c r="H1797" s="107">
        <f t="shared" si="750"/>
        <v>-138</v>
      </c>
      <c r="I1797" s="108">
        <f t="shared" si="751"/>
        <v>-32.318501170960189</v>
      </c>
      <c r="J1797" s="102"/>
      <c r="K1797" s="109" t="s">
        <v>92</v>
      </c>
      <c r="L1797" s="106">
        <v>947</v>
      </c>
      <c r="M1797" s="107">
        <v>826</v>
      </c>
      <c r="N1797" s="107">
        <v>662</v>
      </c>
      <c r="O1797" s="107">
        <v>494</v>
      </c>
      <c r="P1797" s="296">
        <f>IF(COUNTIF(P1803:P1812,"x"),"x",IF(SUM(P1803:P1812)=0,"-",SUM(P1803:P1812)))</f>
        <v>332</v>
      </c>
      <c r="Q1797" s="107">
        <f t="shared" si="752"/>
        <v>-162</v>
      </c>
      <c r="R1797" s="108">
        <f t="shared" si="753"/>
        <v>-32.793522267206477</v>
      </c>
      <c r="S1797" s="108"/>
      <c r="W1797" s="100" t="s">
        <v>375</v>
      </c>
      <c r="X1797" s="100">
        <v>731</v>
      </c>
      <c r="Y1797" s="100">
        <v>656</v>
      </c>
      <c r="Z1797" s="100">
        <v>571</v>
      </c>
      <c r="AA1797" s="100">
        <v>487</v>
      </c>
      <c r="AC1797" s="100" t="s">
        <v>375</v>
      </c>
      <c r="AD1797" s="100">
        <v>1097</v>
      </c>
      <c r="AE1797" s="100">
        <v>947</v>
      </c>
      <c r="AF1797" s="100">
        <v>826</v>
      </c>
      <c r="AG1797" s="100">
        <v>662</v>
      </c>
      <c r="AJ1797" s="100" t="str">
        <f t="shared" si="756"/>
        <v>●</v>
      </c>
      <c r="AK1797" s="100" t="str">
        <f t="shared" si="754"/>
        <v>●</v>
      </c>
      <c r="AL1797" s="100" t="str">
        <f>IF(E1797=Z1797,"○","●")</f>
        <v>●</v>
      </c>
      <c r="AM1797" s="100" t="str">
        <f t="shared" si="754"/>
        <v>●</v>
      </c>
      <c r="AP1797" s="100" t="str">
        <f t="shared" si="757"/>
        <v>●</v>
      </c>
      <c r="AQ1797" s="100" t="str">
        <f t="shared" si="755"/>
        <v>●</v>
      </c>
      <c r="AR1797" s="100" t="str">
        <f t="shared" si="755"/>
        <v>●</v>
      </c>
      <c r="AS1797" s="100" t="str">
        <f t="shared" si="755"/>
        <v>●</v>
      </c>
    </row>
    <row r="1798" spans="2:45" s="100" customFormat="1" ht="14.25" customHeight="1">
      <c r="B1798" s="105" t="s">
        <v>93</v>
      </c>
      <c r="C1798" s="106">
        <v>235</v>
      </c>
      <c r="D1798" s="107">
        <v>250</v>
      </c>
      <c r="E1798" s="107">
        <v>281</v>
      </c>
      <c r="F1798" s="107">
        <v>301</v>
      </c>
      <c r="G1798" s="107">
        <f>IF(COUNTIF(G1813:G1817,"x"),"x",IF(SUM(G1813,G1817)=0,"-",SUM(G1813:G1817)))</f>
        <v>298</v>
      </c>
      <c r="H1798" s="107">
        <f t="shared" si="750"/>
        <v>-3</v>
      </c>
      <c r="I1798" s="108">
        <f t="shared" si="751"/>
        <v>-0.99667774086378735</v>
      </c>
      <c r="J1798" s="102"/>
      <c r="K1798" s="109" t="s">
        <v>93</v>
      </c>
      <c r="L1798" s="106">
        <v>335</v>
      </c>
      <c r="M1798" s="107">
        <v>451</v>
      </c>
      <c r="N1798" s="107">
        <v>466</v>
      </c>
      <c r="O1798" s="107">
        <v>473</v>
      </c>
      <c r="P1798" s="107">
        <f>IF(COUNTIF(P1813:P1817,"x"),"x",IF(SUM(P1813,P1817)=0,"-",SUM(P1813:P1817)))</f>
        <v>487</v>
      </c>
      <c r="Q1798" s="107">
        <f t="shared" si="752"/>
        <v>14</v>
      </c>
      <c r="R1798" s="108">
        <f t="shared" si="753"/>
        <v>2.9598308668076108</v>
      </c>
      <c r="S1798" s="108"/>
      <c r="W1798" s="100" t="s">
        <v>376</v>
      </c>
      <c r="X1798" s="100">
        <v>190</v>
      </c>
      <c r="Y1798" s="100">
        <v>235</v>
      </c>
      <c r="Z1798" s="100">
        <v>250</v>
      </c>
      <c r="AA1798" s="100">
        <v>281</v>
      </c>
      <c r="AC1798" s="100" t="s">
        <v>376</v>
      </c>
      <c r="AD1798" s="100">
        <v>298</v>
      </c>
      <c r="AE1798" s="100">
        <v>335</v>
      </c>
      <c r="AF1798" s="100">
        <v>451</v>
      </c>
      <c r="AG1798" s="100">
        <v>466</v>
      </c>
      <c r="AJ1798" s="100" t="str">
        <f t="shared" si="756"/>
        <v>●</v>
      </c>
      <c r="AK1798" s="100" t="str">
        <f t="shared" si="754"/>
        <v>●</v>
      </c>
      <c r="AL1798" s="100" t="str">
        <f t="shared" si="754"/>
        <v>●</v>
      </c>
      <c r="AM1798" s="100" t="str">
        <f t="shared" si="754"/>
        <v>●</v>
      </c>
      <c r="AP1798" s="100" t="str">
        <f t="shared" si="757"/>
        <v>●</v>
      </c>
      <c r="AQ1798" s="100" t="str">
        <f t="shared" si="755"/>
        <v>●</v>
      </c>
      <c r="AR1798" s="100" t="str">
        <f t="shared" si="755"/>
        <v>●</v>
      </c>
      <c r="AS1798" s="100" t="str">
        <f t="shared" si="755"/>
        <v>●</v>
      </c>
    </row>
    <row r="1799" spans="2:45" s="100" customFormat="1" ht="14.25" customHeight="1">
      <c r="B1799" s="102"/>
      <c r="C1799" s="106"/>
      <c r="D1799" s="112"/>
      <c r="E1799" s="112"/>
      <c r="F1799" s="112"/>
      <c r="G1799" s="112"/>
      <c r="H1799" s="112"/>
      <c r="I1799" s="113"/>
      <c r="J1799" s="102"/>
      <c r="K1799" s="114"/>
      <c r="L1799" s="106"/>
      <c r="M1799" s="112"/>
      <c r="N1799" s="112"/>
      <c r="O1799" s="112"/>
      <c r="P1799" s="112"/>
      <c r="Q1799" s="112"/>
      <c r="R1799" s="113"/>
      <c r="S1799" s="113"/>
      <c r="AJ1799" s="100" t="str">
        <f t="shared" si="756"/>
        <v>○</v>
      </c>
      <c r="AK1799" s="100" t="str">
        <f t="shared" si="754"/>
        <v>○</v>
      </c>
      <c r="AL1799" s="100" t="str">
        <f t="shared" si="754"/>
        <v>○</v>
      </c>
      <c r="AM1799" s="100" t="str">
        <f t="shared" si="754"/>
        <v>○</v>
      </c>
      <c r="AP1799" s="100" t="str">
        <f t="shared" si="757"/>
        <v>○</v>
      </c>
      <c r="AQ1799" s="100" t="str">
        <f t="shared" si="755"/>
        <v>○</v>
      </c>
      <c r="AR1799" s="100" t="str">
        <f t="shared" si="755"/>
        <v>○</v>
      </c>
      <c r="AS1799" s="100" t="str">
        <f t="shared" si="755"/>
        <v>○</v>
      </c>
    </row>
    <row r="1800" spans="2:45" s="100" customFormat="1" ht="14.25" customHeight="1">
      <c r="B1800" s="102" t="s">
        <v>94</v>
      </c>
      <c r="C1800" s="106">
        <v>44</v>
      </c>
      <c r="D1800" s="107">
        <v>27</v>
      </c>
      <c r="E1800" s="107">
        <v>14</v>
      </c>
      <c r="F1800" s="107">
        <v>12</v>
      </c>
      <c r="G1800" s="107">
        <f>第2表01元データ!AP66</f>
        <v>13</v>
      </c>
      <c r="H1800" s="107">
        <f t="shared" ref="H1800:H1817" si="758">IF(G1800="x","x",IF(AND(G1800="-",F1800="-"),"-",IF(AND(G1800="-",F1800&gt;0),F1800*-1,IF(AND(G1800&gt;0,F1800="-"),G1800,G1800-F1800))))</f>
        <v>1</v>
      </c>
      <c r="I1800" s="108">
        <f t="shared" ref="I1800:I1817" si="759">IF(H1800="x","x",IF(H1800="-","-",IF(AND(F1800="-",G1800&gt;0),"皆増",IF(AND(F1800&gt;0,G1800="-"),"皆減",H1800/F1800*100))))</f>
        <v>8.3333333333333321</v>
      </c>
      <c r="J1800" s="102"/>
      <c r="K1800" s="114" t="s">
        <v>94</v>
      </c>
      <c r="L1800" s="106">
        <v>48</v>
      </c>
      <c r="M1800" s="107">
        <v>37</v>
      </c>
      <c r="N1800" s="107">
        <v>27</v>
      </c>
      <c r="O1800" s="107">
        <v>18</v>
      </c>
      <c r="P1800" s="107">
        <f>第2表01元データ!AQ66</f>
        <v>17</v>
      </c>
      <c r="Q1800" s="107">
        <f t="shared" ref="Q1800:Q1817" si="760">IF(P1800="x","x",IF(AND(P1800="-",O1800="-"),"-",IF(AND(P1800="-",O1800&gt;0),O1800*-1,IF(AND(P1800&gt;0,O1800="-"),P1800,P1800-O1800))))</f>
        <v>-1</v>
      </c>
      <c r="R1800" s="108">
        <f t="shared" ref="R1800:R1817" si="761">IF(Q1800="x","x",IF(Q1800="-","-",IF(AND(O1800="-",P1800&gt;0),"皆増",IF(AND(O1800&gt;0,P1800="-"),"皆減",Q1800/O1800*100))))</f>
        <v>-5.5555555555555554</v>
      </c>
      <c r="S1800" s="108"/>
      <c r="T1800" s="100">
        <v>201</v>
      </c>
      <c r="W1800" s="100" t="s">
        <v>377</v>
      </c>
      <c r="X1800" s="100">
        <v>33</v>
      </c>
      <c r="Y1800" s="100">
        <v>44</v>
      </c>
      <c r="Z1800" s="100">
        <v>27</v>
      </c>
      <c r="AA1800" s="100">
        <v>14</v>
      </c>
      <c r="AC1800" s="100" t="s">
        <v>377</v>
      </c>
      <c r="AD1800" s="100">
        <v>49</v>
      </c>
      <c r="AE1800" s="100">
        <v>48</v>
      </c>
      <c r="AF1800" s="100">
        <v>37</v>
      </c>
      <c r="AG1800" s="100">
        <v>27</v>
      </c>
      <c r="AJ1800" s="100" t="str">
        <f t="shared" si="756"/>
        <v>●</v>
      </c>
      <c r="AK1800" s="100" t="str">
        <f t="shared" si="754"/>
        <v>●</v>
      </c>
      <c r="AL1800" s="100" t="str">
        <f t="shared" si="754"/>
        <v>●</v>
      </c>
      <c r="AM1800" s="100" t="str">
        <f t="shared" si="754"/>
        <v>●</v>
      </c>
      <c r="AP1800" s="100" t="str">
        <f t="shared" si="757"/>
        <v>●</v>
      </c>
      <c r="AQ1800" s="100" t="str">
        <f t="shared" si="755"/>
        <v>●</v>
      </c>
      <c r="AR1800" s="100" t="str">
        <f t="shared" si="755"/>
        <v>●</v>
      </c>
      <c r="AS1800" s="100" t="str">
        <f t="shared" si="755"/>
        <v>●</v>
      </c>
    </row>
    <row r="1801" spans="2:45" s="100" customFormat="1" ht="14.25" customHeight="1">
      <c r="B1801" s="102" t="s">
        <v>95</v>
      </c>
      <c r="C1801" s="106">
        <v>38</v>
      </c>
      <c r="D1801" s="107">
        <v>36</v>
      </c>
      <c r="E1801" s="107">
        <v>21</v>
      </c>
      <c r="F1801" s="107">
        <v>8</v>
      </c>
      <c r="G1801" s="107">
        <f>第2表01元データ!AP67</f>
        <v>17</v>
      </c>
      <c r="H1801" s="107">
        <f t="shared" si="758"/>
        <v>9</v>
      </c>
      <c r="I1801" s="108">
        <f t="shared" si="759"/>
        <v>112.5</v>
      </c>
      <c r="J1801" s="102"/>
      <c r="K1801" s="114" t="s">
        <v>95</v>
      </c>
      <c r="L1801" s="106">
        <v>45</v>
      </c>
      <c r="M1801" s="107">
        <v>47</v>
      </c>
      <c r="N1801" s="107">
        <v>33</v>
      </c>
      <c r="O1801" s="107">
        <v>19</v>
      </c>
      <c r="P1801" s="107">
        <f>第2表01元データ!AQ67</f>
        <v>16</v>
      </c>
      <c r="Q1801" s="107">
        <f t="shared" si="760"/>
        <v>-3</v>
      </c>
      <c r="R1801" s="108">
        <f t="shared" si="761"/>
        <v>-15.789473684210526</v>
      </c>
      <c r="S1801" s="108"/>
      <c r="T1801" s="100">
        <v>202</v>
      </c>
      <c r="W1801" s="100" t="s">
        <v>356</v>
      </c>
      <c r="X1801" s="100">
        <v>41</v>
      </c>
      <c r="Y1801" s="100">
        <v>38</v>
      </c>
      <c r="Z1801" s="100">
        <v>36</v>
      </c>
      <c r="AA1801" s="100">
        <v>21</v>
      </c>
      <c r="AC1801" s="100" t="s">
        <v>356</v>
      </c>
      <c r="AD1801" s="100">
        <v>73</v>
      </c>
      <c r="AE1801" s="100">
        <v>45</v>
      </c>
      <c r="AF1801" s="100">
        <v>47</v>
      </c>
      <c r="AG1801" s="100">
        <v>33</v>
      </c>
      <c r="AJ1801" s="100" t="str">
        <f t="shared" si="756"/>
        <v>●</v>
      </c>
      <c r="AK1801" s="100" t="str">
        <f t="shared" si="754"/>
        <v>●</v>
      </c>
      <c r="AL1801" s="100" t="str">
        <f t="shared" si="754"/>
        <v>●</v>
      </c>
      <c r="AM1801" s="100" t="str">
        <f t="shared" si="754"/>
        <v>●</v>
      </c>
      <c r="AP1801" s="100" t="str">
        <f t="shared" si="757"/>
        <v>●</v>
      </c>
      <c r="AQ1801" s="100" t="str">
        <f t="shared" si="755"/>
        <v>●</v>
      </c>
      <c r="AR1801" s="100" t="str">
        <f t="shared" si="755"/>
        <v>●</v>
      </c>
      <c r="AS1801" s="100" t="str">
        <f t="shared" si="755"/>
        <v>●</v>
      </c>
    </row>
    <row r="1802" spans="2:45" s="100" customFormat="1" ht="14.25" customHeight="1">
      <c r="B1802" s="102" t="s">
        <v>96</v>
      </c>
      <c r="C1802" s="106">
        <v>40</v>
      </c>
      <c r="D1802" s="107">
        <v>38</v>
      </c>
      <c r="E1802" s="107">
        <v>30</v>
      </c>
      <c r="F1802" s="107">
        <v>23</v>
      </c>
      <c r="G1802" s="107">
        <f>第2表01元データ!AP68</f>
        <v>12</v>
      </c>
      <c r="H1802" s="107">
        <f t="shared" si="758"/>
        <v>-11</v>
      </c>
      <c r="I1802" s="108">
        <f t="shared" si="759"/>
        <v>-47.826086956521742</v>
      </c>
      <c r="J1802" s="102"/>
      <c r="K1802" s="114" t="s">
        <v>96</v>
      </c>
      <c r="L1802" s="106">
        <v>63</v>
      </c>
      <c r="M1802" s="107">
        <v>41</v>
      </c>
      <c r="N1802" s="107">
        <v>44</v>
      </c>
      <c r="O1802" s="107">
        <v>30</v>
      </c>
      <c r="P1802" s="107">
        <f>第2表01元データ!AQ68</f>
        <v>23</v>
      </c>
      <c r="Q1802" s="107">
        <f t="shared" si="760"/>
        <v>-7</v>
      </c>
      <c r="R1802" s="108">
        <f t="shared" si="761"/>
        <v>-23.333333333333332</v>
      </c>
      <c r="S1802" s="108"/>
      <c r="T1802" s="100">
        <v>203</v>
      </c>
      <c r="W1802" s="100" t="s">
        <v>357</v>
      </c>
      <c r="X1802" s="100">
        <v>51</v>
      </c>
      <c r="Y1802" s="100">
        <v>40</v>
      </c>
      <c r="Z1802" s="100">
        <v>38</v>
      </c>
      <c r="AA1802" s="100">
        <v>30</v>
      </c>
      <c r="AC1802" s="100" t="s">
        <v>357</v>
      </c>
      <c r="AD1802" s="100">
        <v>91</v>
      </c>
      <c r="AE1802" s="100">
        <v>63</v>
      </c>
      <c r="AF1802" s="100">
        <v>41</v>
      </c>
      <c r="AG1802" s="100">
        <v>44</v>
      </c>
      <c r="AJ1802" s="100" t="str">
        <f t="shared" si="756"/>
        <v>●</v>
      </c>
      <c r="AK1802" s="100" t="str">
        <f t="shared" si="754"/>
        <v>●</v>
      </c>
      <c r="AL1802" s="100" t="str">
        <f t="shared" si="754"/>
        <v>●</v>
      </c>
      <c r="AM1802" s="100" t="str">
        <f t="shared" si="754"/>
        <v>●</v>
      </c>
      <c r="AP1802" s="100" t="str">
        <f t="shared" si="757"/>
        <v>●</v>
      </c>
      <c r="AQ1802" s="100" t="str">
        <f t="shared" si="755"/>
        <v>●</v>
      </c>
      <c r="AR1802" s="100" t="str">
        <f t="shared" si="755"/>
        <v>●</v>
      </c>
      <c r="AS1802" s="100" t="str">
        <f t="shared" si="755"/>
        <v>●</v>
      </c>
    </row>
    <row r="1803" spans="2:45" s="100" customFormat="1" ht="14.25" customHeight="1">
      <c r="B1803" s="102" t="s">
        <v>97</v>
      </c>
      <c r="C1803" s="106">
        <v>46</v>
      </c>
      <c r="D1803" s="107">
        <v>42</v>
      </c>
      <c r="E1803" s="107">
        <v>36</v>
      </c>
      <c r="F1803" s="107">
        <v>29</v>
      </c>
      <c r="G1803" s="107">
        <f>第2表01元データ!AP69</f>
        <v>15</v>
      </c>
      <c r="H1803" s="107">
        <f t="shared" si="758"/>
        <v>-14</v>
      </c>
      <c r="I1803" s="108">
        <f t="shared" si="759"/>
        <v>-48.275862068965516</v>
      </c>
      <c r="J1803" s="102"/>
      <c r="K1803" s="114" t="s">
        <v>97</v>
      </c>
      <c r="L1803" s="106">
        <v>92</v>
      </c>
      <c r="M1803" s="107">
        <v>61</v>
      </c>
      <c r="N1803" s="107">
        <v>44</v>
      </c>
      <c r="O1803" s="107">
        <v>25</v>
      </c>
      <c r="P1803" s="107">
        <f>第2表01元データ!AQ69</f>
        <v>27</v>
      </c>
      <c r="Q1803" s="107">
        <f t="shared" si="760"/>
        <v>2</v>
      </c>
      <c r="R1803" s="108">
        <f t="shared" si="761"/>
        <v>8</v>
      </c>
      <c r="S1803" s="108"/>
      <c r="T1803" s="100">
        <v>204</v>
      </c>
      <c r="W1803" s="100" t="s">
        <v>358</v>
      </c>
      <c r="X1803" s="100">
        <v>72</v>
      </c>
      <c r="Y1803" s="100">
        <v>46</v>
      </c>
      <c r="Z1803" s="100">
        <v>42</v>
      </c>
      <c r="AA1803" s="100">
        <v>36</v>
      </c>
      <c r="AC1803" s="100" t="s">
        <v>358</v>
      </c>
      <c r="AD1803" s="100">
        <v>123</v>
      </c>
      <c r="AE1803" s="100">
        <v>92</v>
      </c>
      <c r="AF1803" s="100">
        <v>61</v>
      </c>
      <c r="AG1803" s="100">
        <v>44</v>
      </c>
      <c r="AJ1803" s="100" t="str">
        <f t="shared" si="756"/>
        <v>●</v>
      </c>
      <c r="AK1803" s="100" t="str">
        <f t="shared" si="754"/>
        <v>●</v>
      </c>
      <c r="AL1803" s="100" t="str">
        <f t="shared" si="754"/>
        <v>●</v>
      </c>
      <c r="AM1803" s="100" t="str">
        <f t="shared" si="754"/>
        <v>●</v>
      </c>
      <c r="AP1803" s="100" t="str">
        <f t="shared" si="757"/>
        <v>●</v>
      </c>
      <c r="AQ1803" s="100" t="str">
        <f t="shared" si="755"/>
        <v>●</v>
      </c>
      <c r="AR1803" s="100" t="str">
        <f t="shared" si="755"/>
        <v>●</v>
      </c>
      <c r="AS1803" s="100" t="str">
        <f t="shared" si="755"/>
        <v>●</v>
      </c>
    </row>
    <row r="1804" spans="2:45" s="100" customFormat="1" ht="14.25" customHeight="1">
      <c r="B1804" s="102" t="s">
        <v>98</v>
      </c>
      <c r="C1804" s="106">
        <v>52</v>
      </c>
      <c r="D1804" s="107">
        <v>41</v>
      </c>
      <c r="E1804" s="107">
        <v>32</v>
      </c>
      <c r="F1804" s="107">
        <v>15</v>
      </c>
      <c r="G1804" s="107">
        <f>第2表01元データ!AP70</f>
        <v>15</v>
      </c>
      <c r="H1804" s="107">
        <f t="shared" si="758"/>
        <v>0</v>
      </c>
      <c r="I1804" s="108">
        <f t="shared" si="759"/>
        <v>0</v>
      </c>
      <c r="J1804" s="102"/>
      <c r="K1804" s="114" t="s">
        <v>98</v>
      </c>
      <c r="L1804" s="106">
        <v>80</v>
      </c>
      <c r="M1804" s="107">
        <v>60</v>
      </c>
      <c r="N1804" s="107">
        <v>39</v>
      </c>
      <c r="O1804" s="107">
        <v>32</v>
      </c>
      <c r="P1804" s="107">
        <f>第2表01元データ!AQ70</f>
        <v>16</v>
      </c>
      <c r="Q1804" s="107">
        <f t="shared" si="760"/>
        <v>-16</v>
      </c>
      <c r="R1804" s="108">
        <f t="shared" si="761"/>
        <v>-50</v>
      </c>
      <c r="S1804" s="108"/>
      <c r="T1804" s="100">
        <v>205</v>
      </c>
      <c r="W1804" s="100" t="s">
        <v>359</v>
      </c>
      <c r="X1804" s="100">
        <v>63</v>
      </c>
      <c r="Y1804" s="100">
        <v>52</v>
      </c>
      <c r="Z1804" s="100">
        <v>41</v>
      </c>
      <c r="AA1804" s="100">
        <v>32</v>
      </c>
      <c r="AC1804" s="100" t="s">
        <v>359</v>
      </c>
      <c r="AD1804" s="100">
        <v>93</v>
      </c>
      <c r="AE1804" s="100">
        <v>80</v>
      </c>
      <c r="AF1804" s="100">
        <v>60</v>
      </c>
      <c r="AG1804" s="100">
        <v>39</v>
      </c>
      <c r="AJ1804" s="100" t="str">
        <f t="shared" si="756"/>
        <v>●</v>
      </c>
      <c r="AK1804" s="100" t="str">
        <f t="shared" si="754"/>
        <v>●</v>
      </c>
      <c r="AL1804" s="100" t="str">
        <f t="shared" si="754"/>
        <v>●</v>
      </c>
      <c r="AM1804" s="100" t="str">
        <f t="shared" si="754"/>
        <v>●</v>
      </c>
      <c r="AP1804" s="100" t="str">
        <f t="shared" si="757"/>
        <v>●</v>
      </c>
      <c r="AQ1804" s="100" t="str">
        <f t="shared" si="755"/>
        <v>●</v>
      </c>
      <c r="AR1804" s="100" t="str">
        <f t="shared" si="755"/>
        <v>●</v>
      </c>
      <c r="AS1804" s="100" t="str">
        <f t="shared" si="755"/>
        <v>●</v>
      </c>
    </row>
    <row r="1805" spans="2:45" s="100" customFormat="1" ht="14.25" customHeight="1">
      <c r="B1805" s="102" t="s">
        <v>99</v>
      </c>
      <c r="C1805" s="106">
        <v>54</v>
      </c>
      <c r="D1805" s="107">
        <v>38</v>
      </c>
      <c r="E1805" s="107">
        <v>34</v>
      </c>
      <c r="F1805" s="107">
        <v>33</v>
      </c>
      <c r="G1805" s="107">
        <f>第2表01元データ!AP71</f>
        <v>23</v>
      </c>
      <c r="H1805" s="107">
        <f t="shared" si="758"/>
        <v>-10</v>
      </c>
      <c r="I1805" s="108">
        <f t="shared" si="759"/>
        <v>-30.303030303030305</v>
      </c>
      <c r="J1805" s="102"/>
      <c r="K1805" s="114" t="s">
        <v>99</v>
      </c>
      <c r="L1805" s="106">
        <v>78</v>
      </c>
      <c r="M1805" s="107">
        <v>75</v>
      </c>
      <c r="N1805" s="107">
        <v>49</v>
      </c>
      <c r="O1805" s="107">
        <v>29</v>
      </c>
      <c r="P1805" s="107">
        <f>第2表01元データ!AQ71</f>
        <v>12</v>
      </c>
      <c r="Q1805" s="107">
        <f t="shared" si="760"/>
        <v>-17</v>
      </c>
      <c r="R1805" s="108">
        <f t="shared" si="761"/>
        <v>-58.620689655172406</v>
      </c>
      <c r="S1805" s="108"/>
      <c r="T1805" s="100">
        <v>206</v>
      </c>
      <c r="W1805" s="100" t="s">
        <v>360</v>
      </c>
      <c r="X1805" s="100">
        <v>54</v>
      </c>
      <c r="Y1805" s="100">
        <v>54</v>
      </c>
      <c r="Z1805" s="100">
        <v>38</v>
      </c>
      <c r="AA1805" s="100">
        <v>34</v>
      </c>
      <c r="AC1805" s="100" t="s">
        <v>360</v>
      </c>
      <c r="AD1805" s="100">
        <v>82</v>
      </c>
      <c r="AE1805" s="100">
        <v>78</v>
      </c>
      <c r="AF1805" s="100">
        <v>75</v>
      </c>
      <c r="AG1805" s="100">
        <v>49</v>
      </c>
      <c r="AJ1805" s="100" t="str">
        <f t="shared" si="756"/>
        <v>○</v>
      </c>
      <c r="AK1805" s="100" t="str">
        <f t="shared" si="754"/>
        <v>●</v>
      </c>
      <c r="AL1805" s="100" t="str">
        <f t="shared" si="754"/>
        <v>●</v>
      </c>
      <c r="AM1805" s="100" t="str">
        <f t="shared" si="754"/>
        <v>●</v>
      </c>
      <c r="AP1805" s="100" t="str">
        <f t="shared" si="757"/>
        <v>●</v>
      </c>
      <c r="AQ1805" s="100" t="str">
        <f t="shared" si="755"/>
        <v>●</v>
      </c>
      <c r="AR1805" s="100" t="str">
        <f t="shared" si="755"/>
        <v>●</v>
      </c>
      <c r="AS1805" s="100" t="str">
        <f t="shared" si="755"/>
        <v>●</v>
      </c>
    </row>
    <row r="1806" spans="2:45" s="100" customFormat="1" ht="14.25" customHeight="1">
      <c r="B1806" s="102" t="s">
        <v>100</v>
      </c>
      <c r="C1806" s="106">
        <v>61</v>
      </c>
      <c r="D1806" s="107">
        <v>50</v>
      </c>
      <c r="E1806" s="107">
        <v>36</v>
      </c>
      <c r="F1806" s="107">
        <v>34</v>
      </c>
      <c r="G1806" s="107">
        <f>第2表01元データ!AP72</f>
        <v>17</v>
      </c>
      <c r="H1806" s="107">
        <f t="shared" si="758"/>
        <v>-17</v>
      </c>
      <c r="I1806" s="108">
        <f t="shared" si="759"/>
        <v>-50</v>
      </c>
      <c r="J1806" s="102"/>
      <c r="K1806" s="114" t="s">
        <v>100</v>
      </c>
      <c r="L1806" s="106">
        <v>66</v>
      </c>
      <c r="M1806" s="107">
        <v>77</v>
      </c>
      <c r="N1806" s="107">
        <v>47</v>
      </c>
      <c r="O1806" s="107">
        <v>38</v>
      </c>
      <c r="P1806" s="107">
        <f>第2表01元データ!AQ72</f>
        <v>16</v>
      </c>
      <c r="Q1806" s="107">
        <f t="shared" si="760"/>
        <v>-22</v>
      </c>
      <c r="R1806" s="108">
        <f t="shared" si="761"/>
        <v>-57.894736842105267</v>
      </c>
      <c r="S1806" s="108"/>
      <c r="T1806" s="100">
        <v>207</v>
      </c>
      <c r="W1806" s="100" t="s">
        <v>361</v>
      </c>
      <c r="X1806" s="100">
        <v>40</v>
      </c>
      <c r="Y1806" s="100">
        <v>61</v>
      </c>
      <c r="Z1806" s="100">
        <v>50</v>
      </c>
      <c r="AA1806" s="100">
        <v>36</v>
      </c>
      <c r="AC1806" s="100" t="s">
        <v>361</v>
      </c>
      <c r="AD1806" s="100">
        <v>81</v>
      </c>
      <c r="AE1806" s="100">
        <v>66</v>
      </c>
      <c r="AF1806" s="100">
        <v>77</v>
      </c>
      <c r="AG1806" s="100">
        <v>47</v>
      </c>
      <c r="AJ1806" s="100" t="str">
        <f t="shared" si="756"/>
        <v>●</v>
      </c>
      <c r="AK1806" s="100" t="str">
        <f t="shared" si="754"/>
        <v>●</v>
      </c>
      <c r="AL1806" s="100" t="str">
        <f t="shared" si="754"/>
        <v>●</v>
      </c>
      <c r="AM1806" s="100" t="str">
        <f t="shared" si="754"/>
        <v>●</v>
      </c>
      <c r="AP1806" s="100" t="str">
        <f t="shared" si="757"/>
        <v>●</v>
      </c>
      <c r="AQ1806" s="100" t="str">
        <f t="shared" si="755"/>
        <v>●</v>
      </c>
      <c r="AR1806" s="100" t="str">
        <f t="shared" si="755"/>
        <v>●</v>
      </c>
      <c r="AS1806" s="100" t="str">
        <f t="shared" si="755"/>
        <v>●</v>
      </c>
    </row>
    <row r="1807" spans="2:45" s="100" customFormat="1" ht="14.25" customHeight="1">
      <c r="B1807" s="102" t="s">
        <v>118</v>
      </c>
      <c r="C1807" s="106">
        <v>45</v>
      </c>
      <c r="D1807" s="107">
        <v>48</v>
      </c>
      <c r="E1807" s="107">
        <v>49</v>
      </c>
      <c r="F1807" s="107">
        <v>38</v>
      </c>
      <c r="G1807" s="107">
        <f>第2表01元データ!AP73</f>
        <v>25</v>
      </c>
      <c r="H1807" s="107">
        <f t="shared" si="758"/>
        <v>-13</v>
      </c>
      <c r="I1807" s="108">
        <f t="shared" si="759"/>
        <v>-34.210526315789473</v>
      </c>
      <c r="J1807" s="102"/>
      <c r="K1807" s="114" t="s">
        <v>118</v>
      </c>
      <c r="L1807" s="106">
        <v>75</v>
      </c>
      <c r="M1807" s="107">
        <v>65</v>
      </c>
      <c r="N1807" s="107">
        <v>64</v>
      </c>
      <c r="O1807" s="107">
        <v>41</v>
      </c>
      <c r="P1807" s="107">
        <f>第2表01元データ!AQ73</f>
        <v>34</v>
      </c>
      <c r="Q1807" s="107">
        <f t="shared" si="760"/>
        <v>-7</v>
      </c>
      <c r="R1807" s="108">
        <f t="shared" si="761"/>
        <v>-17.073170731707318</v>
      </c>
      <c r="S1807" s="108"/>
      <c r="T1807" s="100">
        <v>208</v>
      </c>
      <c r="W1807" s="99" t="s">
        <v>362</v>
      </c>
      <c r="X1807" s="99">
        <v>69</v>
      </c>
      <c r="Y1807" s="99">
        <v>45</v>
      </c>
      <c r="Z1807" s="99">
        <v>48</v>
      </c>
      <c r="AA1807" s="99">
        <v>49</v>
      </c>
      <c r="AB1807" s="99"/>
      <c r="AC1807" s="99" t="s">
        <v>362</v>
      </c>
      <c r="AD1807" s="99">
        <v>105</v>
      </c>
      <c r="AE1807" s="99">
        <v>75</v>
      </c>
      <c r="AF1807" s="99">
        <v>65</v>
      </c>
      <c r="AG1807" s="99">
        <v>64</v>
      </c>
      <c r="AJ1807" s="100" t="str">
        <f t="shared" si="756"/>
        <v>●</v>
      </c>
      <c r="AK1807" s="100" t="str">
        <f t="shared" si="754"/>
        <v>●</v>
      </c>
      <c r="AL1807" s="100" t="str">
        <f t="shared" si="754"/>
        <v>●</v>
      </c>
      <c r="AM1807" s="100" t="str">
        <f t="shared" si="754"/>
        <v>●</v>
      </c>
      <c r="AP1807" s="100" t="str">
        <f t="shared" si="757"/>
        <v>●</v>
      </c>
      <c r="AQ1807" s="100" t="str">
        <f t="shared" si="755"/>
        <v>●</v>
      </c>
      <c r="AR1807" s="100" t="str">
        <f t="shared" si="755"/>
        <v>●</v>
      </c>
      <c r="AS1807" s="100" t="str">
        <f t="shared" si="755"/>
        <v>●</v>
      </c>
    </row>
    <row r="1808" spans="2:45" s="100" customFormat="1" ht="14.25" customHeight="1">
      <c r="B1808" s="102" t="s">
        <v>101</v>
      </c>
      <c r="C1808" s="106">
        <v>76</v>
      </c>
      <c r="D1808" s="107">
        <v>41</v>
      </c>
      <c r="E1808" s="107">
        <v>49</v>
      </c>
      <c r="F1808" s="107">
        <v>47</v>
      </c>
      <c r="G1808" s="107">
        <f>第2表01元データ!AP74</f>
        <v>25</v>
      </c>
      <c r="H1808" s="107">
        <f t="shared" si="758"/>
        <v>-22</v>
      </c>
      <c r="I1808" s="108">
        <f t="shared" si="759"/>
        <v>-46.808510638297875</v>
      </c>
      <c r="J1808" s="102"/>
      <c r="K1808" s="114" t="s">
        <v>101</v>
      </c>
      <c r="L1808" s="106">
        <v>106</v>
      </c>
      <c r="M1808" s="107">
        <v>71</v>
      </c>
      <c r="N1808" s="107">
        <v>57</v>
      </c>
      <c r="O1808" s="107">
        <v>47</v>
      </c>
      <c r="P1808" s="107">
        <f>第2表01元データ!AQ74</f>
        <v>38</v>
      </c>
      <c r="Q1808" s="107">
        <f t="shared" si="760"/>
        <v>-9</v>
      </c>
      <c r="R1808" s="108">
        <f t="shared" si="761"/>
        <v>-19.148936170212767</v>
      </c>
      <c r="S1808" s="108"/>
      <c r="T1808" s="100">
        <v>209</v>
      </c>
      <c r="W1808" s="100" t="s">
        <v>363</v>
      </c>
      <c r="X1808" s="100">
        <v>91</v>
      </c>
      <c r="Y1808" s="100">
        <v>76</v>
      </c>
      <c r="Z1808" s="100">
        <v>41</v>
      </c>
      <c r="AA1808" s="100">
        <v>49</v>
      </c>
      <c r="AC1808" s="100" t="s">
        <v>363</v>
      </c>
      <c r="AD1808" s="100">
        <v>132</v>
      </c>
      <c r="AE1808" s="100">
        <v>106</v>
      </c>
      <c r="AF1808" s="100">
        <v>71</v>
      </c>
      <c r="AG1808" s="100">
        <v>57</v>
      </c>
      <c r="AJ1808" s="100" t="str">
        <f t="shared" si="756"/>
        <v>●</v>
      </c>
      <c r="AK1808" s="100" t="str">
        <f t="shared" si="754"/>
        <v>●</v>
      </c>
      <c r="AL1808" s="100" t="str">
        <f>IF(E1808=Z1808,"○","●")</f>
        <v>●</v>
      </c>
      <c r="AM1808" s="100" t="str">
        <f t="shared" si="754"/>
        <v>●</v>
      </c>
      <c r="AP1808" s="100" t="str">
        <f t="shared" si="757"/>
        <v>●</v>
      </c>
      <c r="AQ1808" s="100" t="str">
        <f t="shared" si="755"/>
        <v>●</v>
      </c>
      <c r="AR1808" s="100" t="str">
        <f t="shared" si="755"/>
        <v>●</v>
      </c>
      <c r="AS1808" s="100" t="str">
        <f t="shared" si="755"/>
        <v>●</v>
      </c>
    </row>
    <row r="1809" spans="2:45" s="100" customFormat="1" ht="14.25" customHeight="1">
      <c r="B1809" s="102" t="s">
        <v>102</v>
      </c>
      <c r="C1809" s="106">
        <v>73</v>
      </c>
      <c r="D1809" s="107">
        <v>75</v>
      </c>
      <c r="E1809" s="107">
        <v>34</v>
      </c>
      <c r="F1809" s="107">
        <v>54</v>
      </c>
      <c r="G1809" s="107">
        <f>第2表01元データ!AP75</f>
        <v>38</v>
      </c>
      <c r="H1809" s="107">
        <f t="shared" si="758"/>
        <v>-16</v>
      </c>
      <c r="I1809" s="108">
        <f t="shared" si="759"/>
        <v>-29.629629629629626</v>
      </c>
      <c r="J1809" s="102"/>
      <c r="K1809" s="114" t="s">
        <v>102</v>
      </c>
      <c r="L1809" s="106">
        <v>114</v>
      </c>
      <c r="M1809" s="107">
        <v>92</v>
      </c>
      <c r="N1809" s="107">
        <v>64</v>
      </c>
      <c r="O1809" s="107">
        <v>45</v>
      </c>
      <c r="P1809" s="107">
        <f>第2表01元データ!AQ75</f>
        <v>40</v>
      </c>
      <c r="Q1809" s="107">
        <f t="shared" si="760"/>
        <v>-5</v>
      </c>
      <c r="R1809" s="108">
        <f t="shared" si="761"/>
        <v>-11.111111111111111</v>
      </c>
      <c r="S1809" s="108"/>
      <c r="T1809" s="100">
        <v>210</v>
      </c>
      <c r="W1809" s="100" t="s">
        <v>364</v>
      </c>
      <c r="X1809" s="100">
        <v>86</v>
      </c>
      <c r="Y1809" s="100">
        <v>73</v>
      </c>
      <c r="Z1809" s="100">
        <v>75</v>
      </c>
      <c r="AA1809" s="100">
        <v>34</v>
      </c>
      <c r="AC1809" s="100" t="s">
        <v>364</v>
      </c>
      <c r="AD1809" s="100">
        <v>130</v>
      </c>
      <c r="AE1809" s="100">
        <v>114</v>
      </c>
      <c r="AF1809" s="100">
        <v>92</v>
      </c>
      <c r="AG1809" s="100">
        <v>64</v>
      </c>
      <c r="AJ1809" s="100" t="str">
        <f t="shared" si="756"/>
        <v>●</v>
      </c>
      <c r="AK1809" s="100" t="str">
        <f t="shared" si="754"/>
        <v>●</v>
      </c>
      <c r="AL1809" s="100" t="str">
        <f t="shared" si="754"/>
        <v>●</v>
      </c>
      <c r="AM1809" s="100" t="str">
        <f t="shared" si="754"/>
        <v>●</v>
      </c>
      <c r="AP1809" s="100" t="str">
        <f t="shared" si="757"/>
        <v>●</v>
      </c>
      <c r="AQ1809" s="100" t="str">
        <f t="shared" si="755"/>
        <v>●</v>
      </c>
      <c r="AR1809" s="100" t="str">
        <f t="shared" si="755"/>
        <v>●</v>
      </c>
      <c r="AS1809" s="100" t="str">
        <f t="shared" si="755"/>
        <v>●</v>
      </c>
    </row>
    <row r="1810" spans="2:45" s="100" customFormat="1" ht="14.25" customHeight="1">
      <c r="B1810" s="102" t="s">
        <v>103</v>
      </c>
      <c r="C1810" s="106">
        <v>85</v>
      </c>
      <c r="D1810" s="107">
        <v>68</v>
      </c>
      <c r="E1810" s="107">
        <v>74</v>
      </c>
      <c r="F1810" s="107">
        <v>32</v>
      </c>
      <c r="G1810" s="107">
        <f>第2表01元データ!AP76</f>
        <v>49</v>
      </c>
      <c r="H1810" s="107">
        <f t="shared" si="758"/>
        <v>17</v>
      </c>
      <c r="I1810" s="108">
        <f t="shared" si="759"/>
        <v>53.125</v>
      </c>
      <c r="J1810" s="102"/>
      <c r="K1810" s="114" t="s">
        <v>103</v>
      </c>
      <c r="L1810" s="106">
        <v>116</v>
      </c>
      <c r="M1810" s="107">
        <v>114</v>
      </c>
      <c r="N1810" s="107">
        <v>90</v>
      </c>
      <c r="O1810" s="107">
        <v>64</v>
      </c>
      <c r="P1810" s="107">
        <f>第2表01元データ!AQ76</f>
        <v>51</v>
      </c>
      <c r="Q1810" s="107">
        <f t="shared" si="760"/>
        <v>-13</v>
      </c>
      <c r="R1810" s="108">
        <f t="shared" si="761"/>
        <v>-20.3125</v>
      </c>
      <c r="S1810" s="108"/>
      <c r="T1810" s="100">
        <v>211</v>
      </c>
      <c r="W1810" s="100" t="s">
        <v>365</v>
      </c>
      <c r="X1810" s="100">
        <v>80</v>
      </c>
      <c r="Y1810" s="100">
        <v>85</v>
      </c>
      <c r="Z1810" s="100">
        <v>68</v>
      </c>
      <c r="AA1810" s="100">
        <v>74</v>
      </c>
      <c r="AC1810" s="100" t="s">
        <v>365</v>
      </c>
      <c r="AD1810" s="100">
        <v>112</v>
      </c>
      <c r="AE1810" s="100">
        <v>116</v>
      </c>
      <c r="AF1810" s="100">
        <v>114</v>
      </c>
      <c r="AG1810" s="100">
        <v>90</v>
      </c>
      <c r="AJ1810" s="100" t="str">
        <f t="shared" si="756"/>
        <v>●</v>
      </c>
      <c r="AK1810" s="100" t="str">
        <f t="shared" si="754"/>
        <v>●</v>
      </c>
      <c r="AL1810" s="100" t="str">
        <f t="shared" si="754"/>
        <v>●</v>
      </c>
      <c r="AM1810" s="100" t="str">
        <f t="shared" si="754"/>
        <v>●</v>
      </c>
      <c r="AP1810" s="100" t="str">
        <f t="shared" si="757"/>
        <v>●</v>
      </c>
      <c r="AQ1810" s="100" t="str">
        <f t="shared" si="755"/>
        <v>●</v>
      </c>
      <c r="AR1810" s="100" t="str">
        <f t="shared" si="755"/>
        <v>●</v>
      </c>
      <c r="AS1810" s="100" t="str">
        <f t="shared" si="755"/>
        <v>●</v>
      </c>
    </row>
    <row r="1811" spans="2:45" s="100" customFormat="1" ht="14.25" customHeight="1">
      <c r="B1811" s="102" t="s">
        <v>104</v>
      </c>
      <c r="C1811" s="106">
        <v>85</v>
      </c>
      <c r="D1811" s="107">
        <v>80</v>
      </c>
      <c r="E1811" s="107">
        <v>68</v>
      </c>
      <c r="F1811" s="107">
        <v>76</v>
      </c>
      <c r="G1811" s="107">
        <f>第2表01元データ!AP77</f>
        <v>44</v>
      </c>
      <c r="H1811" s="107">
        <f t="shared" si="758"/>
        <v>-32</v>
      </c>
      <c r="I1811" s="108">
        <f t="shared" si="759"/>
        <v>-42.105263157894733</v>
      </c>
      <c r="J1811" s="102"/>
      <c r="K1811" s="114" t="s">
        <v>104</v>
      </c>
      <c r="L1811" s="106">
        <v>101</v>
      </c>
      <c r="M1811" s="107">
        <v>112</v>
      </c>
      <c r="N1811" s="107">
        <v>103</v>
      </c>
      <c r="O1811" s="107">
        <v>76</v>
      </c>
      <c r="P1811" s="107">
        <f>第2表01元データ!AQ77</f>
        <v>46</v>
      </c>
      <c r="Q1811" s="107">
        <f t="shared" si="760"/>
        <v>-30</v>
      </c>
      <c r="R1811" s="108">
        <f t="shared" si="761"/>
        <v>-39.473684210526315</v>
      </c>
      <c r="S1811" s="108"/>
      <c r="T1811" s="100">
        <v>212</v>
      </c>
      <c r="W1811" s="100" t="s">
        <v>366</v>
      </c>
      <c r="X1811" s="100">
        <v>88</v>
      </c>
      <c r="Y1811" s="100">
        <v>85</v>
      </c>
      <c r="Z1811" s="100">
        <v>80</v>
      </c>
      <c r="AA1811" s="100">
        <v>68</v>
      </c>
      <c r="AC1811" s="100" t="s">
        <v>366</v>
      </c>
      <c r="AD1811" s="100">
        <v>132</v>
      </c>
      <c r="AE1811" s="100">
        <v>101</v>
      </c>
      <c r="AF1811" s="100">
        <v>112</v>
      </c>
      <c r="AG1811" s="100">
        <v>103</v>
      </c>
      <c r="AJ1811" s="100" t="str">
        <f t="shared" si="756"/>
        <v>●</v>
      </c>
      <c r="AK1811" s="100" t="str">
        <f t="shared" si="754"/>
        <v>●</v>
      </c>
      <c r="AL1811" s="100" t="str">
        <f t="shared" si="754"/>
        <v>●</v>
      </c>
      <c r="AM1811" s="100" t="str">
        <f t="shared" si="754"/>
        <v>●</v>
      </c>
      <c r="AP1811" s="100" t="str">
        <f t="shared" si="757"/>
        <v>●</v>
      </c>
      <c r="AQ1811" s="100" t="str">
        <f t="shared" si="755"/>
        <v>●</v>
      </c>
      <c r="AR1811" s="100" t="str">
        <f t="shared" si="755"/>
        <v>●</v>
      </c>
      <c r="AS1811" s="100" t="str">
        <f t="shared" si="755"/>
        <v>●</v>
      </c>
    </row>
    <row r="1812" spans="2:45" s="100" customFormat="1" ht="14.25" customHeight="1">
      <c r="B1812" s="102" t="s">
        <v>105</v>
      </c>
      <c r="C1812" s="106">
        <v>79</v>
      </c>
      <c r="D1812" s="107">
        <v>88</v>
      </c>
      <c r="E1812" s="107">
        <v>75</v>
      </c>
      <c r="F1812" s="107">
        <v>69</v>
      </c>
      <c r="G1812" s="107">
        <f>第2表01元データ!AP78</f>
        <v>38</v>
      </c>
      <c r="H1812" s="107">
        <f t="shared" si="758"/>
        <v>-31</v>
      </c>
      <c r="I1812" s="108">
        <f t="shared" si="759"/>
        <v>-44.927536231884055</v>
      </c>
      <c r="J1812" s="102"/>
      <c r="K1812" s="114" t="s">
        <v>105</v>
      </c>
      <c r="L1812" s="106">
        <v>119</v>
      </c>
      <c r="M1812" s="107">
        <v>99</v>
      </c>
      <c r="N1812" s="107">
        <v>105</v>
      </c>
      <c r="O1812" s="107">
        <v>97</v>
      </c>
      <c r="P1812" s="107">
        <f>第2表01元データ!AQ78</f>
        <v>52</v>
      </c>
      <c r="Q1812" s="107">
        <f t="shared" si="760"/>
        <v>-45</v>
      </c>
      <c r="R1812" s="108">
        <f t="shared" si="761"/>
        <v>-46.391752577319586</v>
      </c>
      <c r="S1812" s="108"/>
      <c r="T1812" s="100">
        <v>213</v>
      </c>
      <c r="W1812" s="100" t="s">
        <v>367</v>
      </c>
      <c r="X1812" s="100">
        <v>88</v>
      </c>
      <c r="Y1812" s="100">
        <v>79</v>
      </c>
      <c r="Z1812" s="100">
        <v>88</v>
      </c>
      <c r="AA1812" s="100">
        <v>75</v>
      </c>
      <c r="AC1812" s="100" t="s">
        <v>367</v>
      </c>
      <c r="AD1812" s="100">
        <v>107</v>
      </c>
      <c r="AE1812" s="100">
        <v>119</v>
      </c>
      <c r="AF1812" s="100">
        <v>99</v>
      </c>
      <c r="AG1812" s="100">
        <v>105</v>
      </c>
      <c r="AJ1812" s="100" t="str">
        <f t="shared" si="756"/>
        <v>●</v>
      </c>
      <c r="AK1812" s="100" t="str">
        <f t="shared" si="754"/>
        <v>●</v>
      </c>
      <c r="AL1812" s="100" t="str">
        <f t="shared" si="754"/>
        <v>●</v>
      </c>
      <c r="AM1812" s="100" t="str">
        <f t="shared" si="754"/>
        <v>●</v>
      </c>
      <c r="AP1812" s="100" t="str">
        <f t="shared" si="757"/>
        <v>●</v>
      </c>
      <c r="AQ1812" s="100" t="str">
        <f t="shared" si="755"/>
        <v>●</v>
      </c>
      <c r="AR1812" s="100" t="str">
        <f t="shared" si="755"/>
        <v>●</v>
      </c>
      <c r="AS1812" s="100" t="str">
        <f t="shared" si="755"/>
        <v>●</v>
      </c>
    </row>
    <row r="1813" spans="2:45" s="100" customFormat="1" ht="14.25" customHeight="1">
      <c r="B1813" s="102" t="s">
        <v>106</v>
      </c>
      <c r="C1813" s="106">
        <v>85</v>
      </c>
      <c r="D1813" s="107">
        <v>68</v>
      </c>
      <c r="E1813" s="107">
        <v>82</v>
      </c>
      <c r="F1813" s="107">
        <v>72</v>
      </c>
      <c r="G1813" s="107">
        <f>第2表01元データ!AP79</f>
        <v>70</v>
      </c>
      <c r="H1813" s="107">
        <f t="shared" si="758"/>
        <v>-2</v>
      </c>
      <c r="I1813" s="108">
        <f t="shared" si="759"/>
        <v>-2.7777777777777777</v>
      </c>
      <c r="J1813" s="102"/>
      <c r="K1813" s="114" t="s">
        <v>106</v>
      </c>
      <c r="L1813" s="106">
        <v>100</v>
      </c>
      <c r="M1813" s="107">
        <v>117</v>
      </c>
      <c r="N1813" s="107">
        <v>101</v>
      </c>
      <c r="O1813" s="107">
        <v>100</v>
      </c>
      <c r="P1813" s="107">
        <f>第2表01元データ!AQ79</f>
        <v>69</v>
      </c>
      <c r="Q1813" s="107">
        <f t="shared" si="760"/>
        <v>-31</v>
      </c>
      <c r="R1813" s="108">
        <f t="shared" si="761"/>
        <v>-31</v>
      </c>
      <c r="S1813" s="108"/>
      <c r="T1813" s="100">
        <v>214</v>
      </c>
      <c r="W1813" s="100" t="s">
        <v>368</v>
      </c>
      <c r="X1813" s="100">
        <v>74</v>
      </c>
      <c r="Y1813" s="100">
        <v>85</v>
      </c>
      <c r="Z1813" s="100">
        <v>68</v>
      </c>
      <c r="AA1813" s="100">
        <v>82</v>
      </c>
      <c r="AC1813" s="100" t="s">
        <v>368</v>
      </c>
      <c r="AD1813" s="100">
        <v>100</v>
      </c>
      <c r="AE1813" s="100">
        <v>100</v>
      </c>
      <c r="AF1813" s="100">
        <v>117</v>
      </c>
      <c r="AG1813" s="100">
        <v>101</v>
      </c>
      <c r="AJ1813" s="100" t="str">
        <f t="shared" si="756"/>
        <v>●</v>
      </c>
      <c r="AK1813" s="100" t="str">
        <f t="shared" si="754"/>
        <v>●</v>
      </c>
      <c r="AL1813" s="100" t="str">
        <f t="shared" si="754"/>
        <v>●</v>
      </c>
      <c r="AM1813" s="100" t="str">
        <f t="shared" si="754"/>
        <v>●</v>
      </c>
      <c r="AP1813" s="100" t="str">
        <f t="shared" si="757"/>
        <v>○</v>
      </c>
      <c r="AQ1813" s="100" t="str">
        <f t="shared" si="755"/>
        <v>●</v>
      </c>
      <c r="AR1813" s="100" t="str">
        <f t="shared" si="755"/>
        <v>●</v>
      </c>
      <c r="AS1813" s="100" t="str">
        <f t="shared" si="755"/>
        <v>●</v>
      </c>
    </row>
    <row r="1814" spans="2:45" s="100" customFormat="1" ht="14.25" customHeight="1">
      <c r="B1814" s="102" t="s">
        <v>107</v>
      </c>
      <c r="C1814" s="106">
        <v>69</v>
      </c>
      <c r="D1814" s="107">
        <v>79</v>
      </c>
      <c r="E1814" s="107">
        <v>69</v>
      </c>
      <c r="F1814" s="107">
        <v>71</v>
      </c>
      <c r="G1814" s="107">
        <f>第2表01元データ!AP80</f>
        <v>69</v>
      </c>
      <c r="H1814" s="107">
        <f t="shared" si="758"/>
        <v>-2</v>
      </c>
      <c r="I1814" s="108">
        <f t="shared" si="759"/>
        <v>-2.8169014084507045</v>
      </c>
      <c r="J1814" s="102"/>
      <c r="K1814" s="114" t="s">
        <v>107</v>
      </c>
      <c r="L1814" s="106">
        <v>92</v>
      </c>
      <c r="M1814" s="107">
        <v>96</v>
      </c>
      <c r="N1814" s="107">
        <v>114</v>
      </c>
      <c r="O1814" s="107">
        <v>98</v>
      </c>
      <c r="P1814" s="107">
        <f>第2表01元データ!AQ80</f>
        <v>85</v>
      </c>
      <c r="Q1814" s="107">
        <f t="shared" si="760"/>
        <v>-13</v>
      </c>
      <c r="R1814" s="108">
        <f t="shared" si="761"/>
        <v>-13.26530612244898</v>
      </c>
      <c r="S1814" s="108"/>
      <c r="T1814" s="100">
        <v>215</v>
      </c>
      <c r="W1814" s="100" t="s">
        <v>369</v>
      </c>
      <c r="X1814" s="100">
        <v>46</v>
      </c>
      <c r="Y1814" s="100">
        <v>69</v>
      </c>
      <c r="Z1814" s="100">
        <v>79</v>
      </c>
      <c r="AA1814" s="100">
        <v>69</v>
      </c>
      <c r="AC1814" s="100" t="s">
        <v>369</v>
      </c>
      <c r="AD1814" s="100">
        <v>81</v>
      </c>
      <c r="AE1814" s="100">
        <v>92</v>
      </c>
      <c r="AF1814" s="100">
        <v>96</v>
      </c>
      <c r="AG1814" s="100">
        <v>114</v>
      </c>
      <c r="AJ1814" s="100" t="str">
        <f t="shared" si="756"/>
        <v>●</v>
      </c>
      <c r="AK1814" s="100" t="str">
        <f t="shared" si="754"/>
        <v>●</v>
      </c>
      <c r="AL1814" s="100" t="str">
        <f t="shared" si="754"/>
        <v>●</v>
      </c>
      <c r="AM1814" s="100" t="str">
        <f t="shared" si="754"/>
        <v>●</v>
      </c>
      <c r="AP1814" s="100" t="str">
        <f t="shared" si="757"/>
        <v>●</v>
      </c>
      <c r="AQ1814" s="100" t="str">
        <f t="shared" si="755"/>
        <v>●</v>
      </c>
      <c r="AR1814" s="100" t="str">
        <f t="shared" si="755"/>
        <v>●</v>
      </c>
      <c r="AS1814" s="100" t="str">
        <f t="shared" si="755"/>
        <v>●</v>
      </c>
    </row>
    <row r="1815" spans="2:45" s="100" customFormat="1" ht="14.25" customHeight="1">
      <c r="B1815" s="102" t="s">
        <v>108</v>
      </c>
      <c r="C1815" s="106">
        <v>37</v>
      </c>
      <c r="D1815" s="107">
        <v>57</v>
      </c>
      <c r="E1815" s="107">
        <v>68</v>
      </c>
      <c r="F1815" s="107">
        <v>66</v>
      </c>
      <c r="G1815" s="107">
        <f>第2表01元データ!AP81</f>
        <v>59</v>
      </c>
      <c r="H1815" s="107">
        <f t="shared" si="758"/>
        <v>-7</v>
      </c>
      <c r="I1815" s="108">
        <f t="shared" si="759"/>
        <v>-10.606060606060606</v>
      </c>
      <c r="J1815" s="102"/>
      <c r="K1815" s="114" t="s">
        <v>108</v>
      </c>
      <c r="L1815" s="106">
        <v>73</v>
      </c>
      <c r="M1815" s="107">
        <v>95</v>
      </c>
      <c r="N1815" s="107">
        <v>83</v>
      </c>
      <c r="O1815" s="107">
        <v>102</v>
      </c>
      <c r="P1815" s="107">
        <f>第2表01元データ!AQ81</f>
        <v>86</v>
      </c>
      <c r="Q1815" s="107">
        <f t="shared" si="760"/>
        <v>-16</v>
      </c>
      <c r="R1815" s="108">
        <f t="shared" si="761"/>
        <v>-15.686274509803921</v>
      </c>
      <c r="S1815" s="108"/>
      <c r="T1815" s="100">
        <v>216</v>
      </c>
      <c r="W1815" s="100" t="s">
        <v>370</v>
      </c>
      <c r="X1815" s="100">
        <v>38</v>
      </c>
      <c r="Y1815" s="100">
        <v>37</v>
      </c>
      <c r="Z1815" s="100">
        <v>57</v>
      </c>
      <c r="AA1815" s="100">
        <v>68</v>
      </c>
      <c r="AC1815" s="100" t="s">
        <v>370</v>
      </c>
      <c r="AD1815" s="100">
        <v>56</v>
      </c>
      <c r="AE1815" s="100">
        <v>73</v>
      </c>
      <c r="AF1815" s="100">
        <v>95</v>
      </c>
      <c r="AG1815" s="100">
        <v>83</v>
      </c>
      <c r="AJ1815" s="100" t="str">
        <f t="shared" si="756"/>
        <v>●</v>
      </c>
      <c r="AK1815" s="100" t="str">
        <f t="shared" si="754"/>
        <v>●</v>
      </c>
      <c r="AL1815" s="100" t="str">
        <f t="shared" si="754"/>
        <v>●</v>
      </c>
      <c r="AM1815" s="100" t="str">
        <f t="shared" si="754"/>
        <v>●</v>
      </c>
      <c r="AP1815" s="100" t="str">
        <f t="shared" si="757"/>
        <v>●</v>
      </c>
      <c r="AQ1815" s="100" t="str">
        <f t="shared" si="755"/>
        <v>●</v>
      </c>
      <c r="AR1815" s="100" t="str">
        <f t="shared" si="755"/>
        <v>●</v>
      </c>
      <c r="AS1815" s="100" t="str">
        <f t="shared" si="755"/>
        <v>●</v>
      </c>
    </row>
    <row r="1816" spans="2:45" s="100" customFormat="1" ht="14.25" customHeight="1">
      <c r="B1816" s="102" t="s">
        <v>109</v>
      </c>
      <c r="C1816" s="106">
        <v>26</v>
      </c>
      <c r="D1816" s="107">
        <v>26</v>
      </c>
      <c r="E1816" s="107">
        <v>43</v>
      </c>
      <c r="F1816" s="107">
        <v>56</v>
      </c>
      <c r="G1816" s="107">
        <f>第2表01元データ!AP82</f>
        <v>49</v>
      </c>
      <c r="H1816" s="107">
        <f t="shared" si="758"/>
        <v>-7</v>
      </c>
      <c r="I1816" s="108">
        <f t="shared" si="759"/>
        <v>-12.5</v>
      </c>
      <c r="J1816" s="102"/>
      <c r="K1816" s="114" t="s">
        <v>109</v>
      </c>
      <c r="L1816" s="106">
        <v>42</v>
      </c>
      <c r="M1816" s="107">
        <v>67</v>
      </c>
      <c r="N1816" s="107">
        <v>77</v>
      </c>
      <c r="O1816" s="107">
        <v>84</v>
      </c>
      <c r="P1816" s="107">
        <f>第2表01元データ!AQ82</f>
        <v>85</v>
      </c>
      <c r="Q1816" s="107">
        <f t="shared" si="760"/>
        <v>1</v>
      </c>
      <c r="R1816" s="108">
        <f t="shared" si="761"/>
        <v>1.1904761904761905</v>
      </c>
      <c r="S1816" s="108"/>
      <c r="T1816" s="100">
        <v>217</v>
      </c>
      <c r="W1816" s="100" t="s">
        <v>371</v>
      </c>
      <c r="X1816" s="100">
        <v>26</v>
      </c>
      <c r="Y1816" s="100">
        <v>26</v>
      </c>
      <c r="Z1816" s="100">
        <v>26</v>
      </c>
      <c r="AA1816" s="100">
        <v>43</v>
      </c>
      <c r="AC1816" s="100" t="s">
        <v>371</v>
      </c>
      <c r="AD1816" s="100">
        <v>37</v>
      </c>
      <c r="AE1816" s="100">
        <v>42</v>
      </c>
      <c r="AF1816" s="100">
        <v>67</v>
      </c>
      <c r="AG1816" s="100">
        <v>77</v>
      </c>
      <c r="AJ1816" s="100" t="str">
        <f t="shared" si="756"/>
        <v>○</v>
      </c>
      <c r="AK1816" s="100" t="str">
        <f t="shared" si="754"/>
        <v>○</v>
      </c>
      <c r="AL1816" s="100" t="str">
        <f t="shared" si="754"/>
        <v>●</v>
      </c>
      <c r="AM1816" s="100" t="str">
        <f t="shared" si="754"/>
        <v>●</v>
      </c>
      <c r="AP1816" s="100" t="str">
        <f t="shared" si="757"/>
        <v>●</v>
      </c>
      <c r="AQ1816" s="100" t="str">
        <f t="shared" si="755"/>
        <v>●</v>
      </c>
      <c r="AR1816" s="100" t="str">
        <f t="shared" si="755"/>
        <v>●</v>
      </c>
      <c r="AS1816" s="100" t="str">
        <f t="shared" si="755"/>
        <v>●</v>
      </c>
    </row>
    <row r="1817" spans="2:45" s="100" customFormat="1" ht="14.25" customHeight="1">
      <c r="B1817" s="102" t="s">
        <v>110</v>
      </c>
      <c r="C1817" s="106">
        <v>18</v>
      </c>
      <c r="D1817" s="107">
        <v>20</v>
      </c>
      <c r="E1817" s="107">
        <v>19</v>
      </c>
      <c r="F1817" s="107">
        <v>36</v>
      </c>
      <c r="G1817" s="107">
        <f>第2表01元データ!AP83</f>
        <v>51</v>
      </c>
      <c r="H1817" s="107">
        <f t="shared" si="758"/>
        <v>15</v>
      </c>
      <c r="I1817" s="108">
        <f t="shared" si="759"/>
        <v>41.666666666666671</v>
      </c>
      <c r="J1817" s="102"/>
      <c r="K1817" s="114" t="s">
        <v>110</v>
      </c>
      <c r="L1817" s="106">
        <v>28</v>
      </c>
      <c r="M1817" s="107">
        <v>76</v>
      </c>
      <c r="N1817" s="107">
        <v>91</v>
      </c>
      <c r="O1817" s="107">
        <v>89</v>
      </c>
      <c r="P1817" s="107">
        <f>第2表01元データ!AQ83</f>
        <v>162</v>
      </c>
      <c r="Q1817" s="107">
        <f t="shared" si="760"/>
        <v>73</v>
      </c>
      <c r="R1817" s="108">
        <f t="shared" si="761"/>
        <v>82.022471910112358</v>
      </c>
      <c r="S1817" s="108"/>
      <c r="T1817" s="100">
        <v>218</v>
      </c>
      <c r="W1817" s="100" t="s">
        <v>378</v>
      </c>
      <c r="X1817" s="100">
        <v>6</v>
      </c>
      <c r="Y1817" s="100">
        <v>18</v>
      </c>
      <c r="Z1817" s="100">
        <v>20</v>
      </c>
      <c r="AA1817" s="100">
        <v>19</v>
      </c>
      <c r="AC1817" s="100" t="s">
        <v>378</v>
      </c>
      <c r="AD1817" s="100">
        <v>24</v>
      </c>
      <c r="AE1817" s="100">
        <v>28</v>
      </c>
      <c r="AF1817" s="100">
        <v>76</v>
      </c>
      <c r="AG1817" s="100">
        <v>91</v>
      </c>
      <c r="AJ1817" s="100" t="str">
        <f t="shared" si="756"/>
        <v>●</v>
      </c>
      <c r="AK1817" s="100" t="str">
        <f t="shared" si="754"/>
        <v>●</v>
      </c>
      <c r="AL1817" s="100" t="str">
        <f t="shared" si="754"/>
        <v>●</v>
      </c>
      <c r="AM1817" s="100" t="str">
        <f t="shared" si="754"/>
        <v>●</v>
      </c>
      <c r="AP1817" s="100" t="str">
        <f t="shared" si="757"/>
        <v>●</v>
      </c>
      <c r="AQ1817" s="100" t="str">
        <f t="shared" si="755"/>
        <v>●</v>
      </c>
      <c r="AR1817" s="100" t="str">
        <f t="shared" si="755"/>
        <v>●</v>
      </c>
      <c r="AS1817" s="100" t="str">
        <f t="shared" si="755"/>
        <v>●</v>
      </c>
    </row>
    <row r="1818" spans="2:45" s="100" customFormat="1" ht="14.25" customHeight="1">
      <c r="B1818" s="119" t="s">
        <v>111</v>
      </c>
      <c r="C1818" s="120" t="s">
        <v>313</v>
      </c>
      <c r="D1818" s="116" t="s">
        <v>313</v>
      </c>
      <c r="E1818" s="116" t="s">
        <v>313</v>
      </c>
      <c r="F1818" s="116" t="s">
        <v>313</v>
      </c>
      <c r="G1818" s="107">
        <f>第2表01元データ!AP84</f>
        <v>1</v>
      </c>
      <c r="H1818" s="107"/>
      <c r="I1818" s="108"/>
      <c r="J1818" s="102"/>
      <c r="K1818" s="126" t="s">
        <v>112</v>
      </c>
      <c r="L1818" s="116" t="s">
        <v>313</v>
      </c>
      <c r="M1818" s="116" t="s">
        <v>313</v>
      </c>
      <c r="N1818" s="116">
        <v>3</v>
      </c>
      <c r="O1818" s="116" t="s">
        <v>313</v>
      </c>
      <c r="P1818" s="107">
        <f>第2表01元データ!AQ84</f>
        <v>3</v>
      </c>
      <c r="Q1818" s="107"/>
      <c r="R1818" s="108"/>
      <c r="T1818" s="100">
        <v>219</v>
      </c>
      <c r="AC1818" s="100" t="s">
        <v>379</v>
      </c>
      <c r="AG1818" s="100">
        <v>3</v>
      </c>
    </row>
    <row r="1819" spans="2:45" s="100" customFormat="1" ht="14.25" customHeight="1">
      <c r="B1819" s="118"/>
      <c r="C1819" s="118"/>
      <c r="D1819" s="118"/>
      <c r="E1819" s="118"/>
      <c r="F1819" s="118"/>
      <c r="G1819" s="118"/>
      <c r="H1819" s="118"/>
      <c r="I1819" s="118"/>
      <c r="J1819" s="118"/>
      <c r="K1819" s="118"/>
      <c r="L1819" s="118"/>
      <c r="M1819" s="118"/>
      <c r="N1819" s="118"/>
      <c r="O1819" s="118"/>
      <c r="P1819" s="168"/>
      <c r="W1819" s="100">
        <v>57</v>
      </c>
    </row>
    <row r="1820" spans="2:45" s="100" customFormat="1" ht="14.25" customHeight="1">
      <c r="B1820" s="118"/>
      <c r="C1820" s="118"/>
      <c r="D1820" s="118"/>
      <c r="E1820" s="118"/>
      <c r="F1820" s="118"/>
      <c r="G1820" s="118"/>
      <c r="H1820" s="118"/>
      <c r="I1820" s="118"/>
      <c r="J1820" s="118"/>
      <c r="K1820" s="118"/>
      <c r="L1820" s="118"/>
      <c r="M1820" s="118"/>
      <c r="N1820" s="118"/>
      <c r="O1820" s="118"/>
      <c r="P1820" s="168"/>
    </row>
    <row r="1821" spans="2:45" s="100" customFormat="1" ht="14.25" customHeight="1">
      <c r="B1821" s="118"/>
      <c r="C1821" s="118"/>
      <c r="D1821" s="118"/>
      <c r="E1821" s="118"/>
      <c r="F1821" s="118"/>
      <c r="G1821" s="118"/>
      <c r="H1821" s="118"/>
      <c r="I1821" s="118"/>
      <c r="J1821" s="118"/>
      <c r="K1821" s="118"/>
      <c r="L1821" s="118"/>
      <c r="M1821" s="118"/>
      <c r="N1821" s="118"/>
      <c r="O1821" s="118"/>
      <c r="P1821" s="168"/>
    </row>
    <row r="1822" spans="2:45" s="99" customFormat="1" ht="14.25" customHeight="1">
      <c r="B1822" s="99" t="s">
        <v>273</v>
      </c>
      <c r="K1822" s="99" t="s">
        <v>274</v>
      </c>
      <c r="W1822" s="100"/>
      <c r="X1822" s="100"/>
      <c r="Y1822" s="100"/>
      <c r="Z1822" s="100"/>
      <c r="AA1822" s="100"/>
      <c r="AB1822" s="100"/>
      <c r="AC1822" s="100"/>
      <c r="AD1822" s="100"/>
      <c r="AE1822" s="100"/>
      <c r="AF1822" s="100"/>
      <c r="AG1822" s="100"/>
    </row>
    <row r="1823" spans="2:45" s="100" customFormat="1" ht="14.25" customHeight="1">
      <c r="B1823" s="583" t="s">
        <v>335</v>
      </c>
      <c r="C1823" s="101"/>
      <c r="D1823" s="101"/>
      <c r="E1823" s="101"/>
      <c r="F1823" s="101"/>
      <c r="G1823" s="135"/>
      <c r="H1823" s="131"/>
      <c r="I1823" s="131"/>
      <c r="J1823" s="102"/>
      <c r="K1823" s="583" t="s">
        <v>335</v>
      </c>
      <c r="L1823" s="101"/>
      <c r="M1823" s="101"/>
      <c r="N1823" s="101"/>
      <c r="O1823" s="101"/>
      <c r="P1823" s="135"/>
      <c r="Q1823" s="131"/>
      <c r="R1823" s="131"/>
      <c r="S1823" s="103"/>
    </row>
    <row r="1824" spans="2:45" s="100" customFormat="1" ht="14.25" customHeight="1">
      <c r="B1824" s="584"/>
      <c r="C1824" s="130" t="str">
        <f>$C$4</f>
        <v>平成7年</v>
      </c>
      <c r="D1824" s="130" t="str">
        <f>$D$4</f>
        <v>平成12年</v>
      </c>
      <c r="E1824" s="130" t="str">
        <f>$E$4</f>
        <v>平成17年</v>
      </c>
      <c r="F1824" s="130" t="str">
        <f>$F$4</f>
        <v>平成22年</v>
      </c>
      <c r="G1824" s="130" t="s">
        <v>410</v>
      </c>
      <c r="H1824" s="133" t="str">
        <f>$H$4</f>
        <v>対平成</v>
      </c>
      <c r="I1824" s="134" t="str">
        <f>$I$4</f>
        <v>22年</v>
      </c>
      <c r="J1824" s="102"/>
      <c r="K1824" s="584"/>
      <c r="L1824" s="130" t="str">
        <f>$C$4</f>
        <v>平成7年</v>
      </c>
      <c r="M1824" s="130" t="str">
        <f>$D$4</f>
        <v>平成12年</v>
      </c>
      <c r="N1824" s="130" t="str">
        <f>$E$4</f>
        <v>平成17年</v>
      </c>
      <c r="O1824" s="130" t="str">
        <f>$F$4</f>
        <v>平成22年</v>
      </c>
      <c r="P1824" s="130" t="s">
        <v>410</v>
      </c>
      <c r="Q1824" s="133" t="str">
        <f>$H$4</f>
        <v>対平成</v>
      </c>
      <c r="R1824" s="134" t="str">
        <f>$I$4</f>
        <v>22年</v>
      </c>
      <c r="S1824" s="103"/>
    </row>
    <row r="1825" spans="2:45" s="100" customFormat="1" ht="14.25" customHeight="1">
      <c r="B1825" s="585"/>
      <c r="C1825" s="104"/>
      <c r="D1825" s="104"/>
      <c r="E1825" s="104"/>
      <c r="F1825" s="104"/>
      <c r="G1825" s="104"/>
      <c r="H1825" s="132" t="s">
        <v>88</v>
      </c>
      <c r="I1825" s="133" t="s">
        <v>398</v>
      </c>
      <c r="J1825" s="102"/>
      <c r="K1825" s="585"/>
      <c r="L1825" s="104"/>
      <c r="M1825" s="104"/>
      <c r="N1825" s="104"/>
      <c r="O1825" s="104"/>
      <c r="P1825" s="104"/>
      <c r="Q1825" s="132" t="s">
        <v>88</v>
      </c>
      <c r="R1825" s="133" t="s">
        <v>398</v>
      </c>
      <c r="S1825" s="103"/>
    </row>
    <row r="1826" spans="2:45" s="199" customFormat="1" ht="14.25" customHeight="1">
      <c r="B1826" s="200" t="s">
        <v>90</v>
      </c>
      <c r="C1826" s="198">
        <v>1261</v>
      </c>
      <c r="D1826" s="194">
        <v>1106</v>
      </c>
      <c r="E1826" s="194">
        <v>1018</v>
      </c>
      <c r="F1826" s="194">
        <v>1023</v>
      </c>
      <c r="G1826" s="194">
        <f>IF(COUNTIF(G1831:G1849,"x"),"x",IF(SUM(G1831:G1849)=0,"-",SUM(G1831:G1849)))</f>
        <v>1054</v>
      </c>
      <c r="H1826" s="193">
        <f t="shared" ref="H1826:H1829" si="762">IF(G1826="x","x",IF(AND(G1826="-",F1826="-"),"-",IF(AND(G1826="-",F1826&gt;0),F1826*-1,IF(AND(G1826&gt;0,F1826="-"),G1826,G1826-F1826))))</f>
        <v>31</v>
      </c>
      <c r="I1826" s="195">
        <f t="shared" ref="I1826:I1829" si="763">IF(H1826="x","x",IF(H1826="-","-",IF(AND(F1826="-",G1826&gt;0),"皆増",IF(AND(F1826&gt;0,G1826="-"),"皆減",H1826/F1826*100))))</f>
        <v>3.0303030303030303</v>
      </c>
      <c r="J1826" s="196"/>
      <c r="K1826" s="197" t="s">
        <v>90</v>
      </c>
      <c r="L1826" s="198">
        <v>1057</v>
      </c>
      <c r="M1826" s="194">
        <v>998</v>
      </c>
      <c r="N1826" s="194">
        <v>1117</v>
      </c>
      <c r="O1826" s="194">
        <v>1003</v>
      </c>
      <c r="P1826" s="194">
        <f>IF(COUNTIF(P1831:P1849,"x"),"x",IF(SUM(P1831:P1849)=0,"-",SUM(P1831:P1849)))</f>
        <v>986</v>
      </c>
      <c r="Q1826" s="193">
        <f t="shared" ref="Q1826:Q1829" si="764">IF(P1826="x","x",IF(AND(P1826="-",O1826="-"),"-",IF(AND(P1826="-",O1826&gt;0),O1826*-1,IF(AND(P1826&gt;0,O1826="-"),P1826,P1826-O1826))))</f>
        <v>-17</v>
      </c>
      <c r="R1826" s="195">
        <f t="shared" ref="R1826:R1829" si="765">IF(Q1826="x","x",IF(Q1826="-","-",IF(AND(O1826="-",P1826&gt;0),"皆増",IF(AND(O1826&gt;0,P1826="-"),"皆減",Q1826/O1826*100))))</f>
        <v>-1.6949152542372881</v>
      </c>
      <c r="S1826" s="195"/>
      <c r="W1826" s="199" t="s">
        <v>373</v>
      </c>
      <c r="X1826" s="199">
        <v>1342</v>
      </c>
      <c r="Y1826" s="199">
        <v>1261</v>
      </c>
      <c r="Z1826" s="199">
        <v>1106</v>
      </c>
      <c r="AA1826" s="199">
        <v>1018</v>
      </c>
      <c r="AC1826" s="199" t="s">
        <v>373</v>
      </c>
      <c r="AD1826" s="199">
        <v>1218</v>
      </c>
      <c r="AE1826" s="199">
        <v>1057</v>
      </c>
      <c r="AF1826" s="199">
        <v>998</v>
      </c>
      <c r="AG1826" s="199">
        <v>1117</v>
      </c>
      <c r="AJ1826" s="199" t="str">
        <f>IF(C1826=X1826,"○","●")</f>
        <v>●</v>
      </c>
      <c r="AK1826" s="199" t="str">
        <f t="shared" ref="AK1826:AM1848" si="766">IF(D1826=Y1826,"○","●")</f>
        <v>●</v>
      </c>
      <c r="AL1826" s="199" t="str">
        <f t="shared" si="766"/>
        <v>●</v>
      </c>
      <c r="AM1826" s="199" t="str">
        <f t="shared" si="766"/>
        <v>●</v>
      </c>
      <c r="AP1826" s="199" t="str">
        <f>IF(L1826=AD1826,"○","●")</f>
        <v>●</v>
      </c>
      <c r="AQ1826" s="199" t="str">
        <f t="shared" ref="AQ1826:AS1848" si="767">IF(M1826=AE1826,"○","●")</f>
        <v>●</v>
      </c>
      <c r="AR1826" s="199" t="str">
        <f t="shared" si="767"/>
        <v>●</v>
      </c>
      <c r="AS1826" s="199" t="str">
        <f t="shared" si="767"/>
        <v>●</v>
      </c>
    </row>
    <row r="1827" spans="2:45" s="100" customFormat="1" ht="14.25" customHeight="1">
      <c r="B1827" s="105" t="s">
        <v>91</v>
      </c>
      <c r="C1827" s="106">
        <v>159</v>
      </c>
      <c r="D1827" s="107">
        <v>100</v>
      </c>
      <c r="E1827" s="107">
        <v>75</v>
      </c>
      <c r="F1827" s="107">
        <v>80</v>
      </c>
      <c r="G1827" s="107">
        <f>IF(COUNTIF(G1831:G1833,"x"),"x",IF(SUM(G1831:G1833)=0,"-",SUM(G1831:G1833)))</f>
        <v>109</v>
      </c>
      <c r="H1827" s="107">
        <f t="shared" si="762"/>
        <v>29</v>
      </c>
      <c r="I1827" s="108">
        <f t="shared" si="763"/>
        <v>36.25</v>
      </c>
      <c r="J1827" s="102"/>
      <c r="K1827" s="109" t="s">
        <v>91</v>
      </c>
      <c r="L1827" s="106">
        <v>141</v>
      </c>
      <c r="M1827" s="107">
        <v>135</v>
      </c>
      <c r="N1827" s="107">
        <v>140</v>
      </c>
      <c r="O1827" s="107">
        <v>111</v>
      </c>
      <c r="P1827" s="107">
        <f>IF(COUNTIF(P1831:P1833,"x"),"x",IF(SUM(P1831:P1833)=0,"-",SUM(P1831:P1833)))</f>
        <v>78</v>
      </c>
      <c r="Q1827" s="107">
        <f t="shared" si="764"/>
        <v>-33</v>
      </c>
      <c r="R1827" s="108">
        <f t="shared" si="765"/>
        <v>-29.72972972972973</v>
      </c>
      <c r="S1827" s="108"/>
      <c r="W1827" s="100" t="s">
        <v>374</v>
      </c>
      <c r="X1827" s="100">
        <v>221</v>
      </c>
      <c r="Y1827" s="100">
        <v>159</v>
      </c>
      <c r="Z1827" s="100">
        <v>100</v>
      </c>
      <c r="AA1827" s="100">
        <v>75</v>
      </c>
      <c r="AC1827" s="100" t="s">
        <v>374</v>
      </c>
      <c r="AD1827" s="100">
        <v>217</v>
      </c>
      <c r="AE1827" s="100">
        <v>141</v>
      </c>
      <c r="AF1827" s="100">
        <v>135</v>
      </c>
      <c r="AG1827" s="100">
        <v>140</v>
      </c>
      <c r="AJ1827" s="100" t="str">
        <f t="shared" ref="AJ1827:AJ1848" si="768">IF(C1827=X1827,"○","●")</f>
        <v>●</v>
      </c>
      <c r="AK1827" s="100" t="str">
        <f t="shared" si="766"/>
        <v>●</v>
      </c>
      <c r="AL1827" s="100" t="str">
        <f t="shared" si="766"/>
        <v>●</v>
      </c>
      <c r="AM1827" s="100" t="str">
        <f t="shared" si="766"/>
        <v>●</v>
      </c>
      <c r="AP1827" s="100" t="str">
        <f t="shared" ref="AP1827:AP1848" si="769">IF(L1827=AD1827,"○","●")</f>
        <v>●</v>
      </c>
      <c r="AQ1827" s="100" t="str">
        <f t="shared" si="767"/>
        <v>●</v>
      </c>
      <c r="AR1827" s="100" t="str">
        <f t="shared" si="767"/>
        <v>●</v>
      </c>
      <c r="AS1827" s="100" t="str">
        <f>IF(O1827=AG1827,"○","●")</f>
        <v>●</v>
      </c>
    </row>
    <row r="1828" spans="2:45" s="100" customFormat="1" ht="14.25" customHeight="1">
      <c r="B1828" s="105" t="s">
        <v>92</v>
      </c>
      <c r="C1828" s="106">
        <v>807</v>
      </c>
      <c r="D1828" s="107">
        <v>702</v>
      </c>
      <c r="E1828" s="107">
        <v>639</v>
      </c>
      <c r="F1828" s="107">
        <v>622</v>
      </c>
      <c r="G1828" s="296">
        <f>IF(COUNTIF(G1834:G1843,"x"),"x",IF(SUM(G1834:G1843)=0,"-",SUM(G1834:G1843)))</f>
        <v>587</v>
      </c>
      <c r="H1828" s="107">
        <f t="shared" si="762"/>
        <v>-35</v>
      </c>
      <c r="I1828" s="108">
        <f t="shared" si="763"/>
        <v>-5.627009646302251</v>
      </c>
      <c r="J1828" s="102"/>
      <c r="K1828" s="109" t="s">
        <v>92</v>
      </c>
      <c r="L1828" s="106">
        <v>731</v>
      </c>
      <c r="M1828" s="107">
        <v>678</v>
      </c>
      <c r="N1828" s="107">
        <v>702</v>
      </c>
      <c r="O1828" s="107">
        <v>592</v>
      </c>
      <c r="P1828" s="296">
        <f>IF(COUNTIF(P1834:P1843,"x"),"x",IF(SUM(P1834:P1843)=0,"-",SUM(P1834:P1843)))</f>
        <v>562</v>
      </c>
      <c r="Q1828" s="107">
        <f t="shared" si="764"/>
        <v>-30</v>
      </c>
      <c r="R1828" s="108">
        <f t="shared" si="765"/>
        <v>-5.0675675675675675</v>
      </c>
      <c r="S1828" s="108"/>
      <c r="W1828" s="100" t="s">
        <v>375</v>
      </c>
      <c r="X1828" s="100">
        <v>847</v>
      </c>
      <c r="Y1828" s="100">
        <v>807</v>
      </c>
      <c r="Z1828" s="100">
        <v>702</v>
      </c>
      <c r="AA1828" s="100">
        <v>639</v>
      </c>
      <c r="AC1828" s="100" t="s">
        <v>375</v>
      </c>
      <c r="AD1828" s="100">
        <v>840</v>
      </c>
      <c r="AE1828" s="100">
        <v>731</v>
      </c>
      <c r="AF1828" s="100">
        <v>678</v>
      </c>
      <c r="AG1828" s="100">
        <v>702</v>
      </c>
      <c r="AJ1828" s="100" t="str">
        <f t="shared" si="768"/>
        <v>●</v>
      </c>
      <c r="AK1828" s="100" t="str">
        <f t="shared" si="766"/>
        <v>●</v>
      </c>
      <c r="AL1828" s="100" t="str">
        <f>IF(E1828=Z1828,"○","●")</f>
        <v>●</v>
      </c>
      <c r="AM1828" s="100" t="str">
        <f t="shared" si="766"/>
        <v>●</v>
      </c>
      <c r="AP1828" s="100" t="str">
        <f t="shared" si="769"/>
        <v>●</v>
      </c>
      <c r="AQ1828" s="100" t="str">
        <f t="shared" si="767"/>
        <v>●</v>
      </c>
      <c r="AR1828" s="100" t="str">
        <f t="shared" si="767"/>
        <v>●</v>
      </c>
      <c r="AS1828" s="100" t="str">
        <f t="shared" si="767"/>
        <v>●</v>
      </c>
    </row>
    <row r="1829" spans="2:45" s="100" customFormat="1" ht="14.25" customHeight="1">
      <c r="B1829" s="105" t="s">
        <v>93</v>
      </c>
      <c r="C1829" s="106">
        <v>295</v>
      </c>
      <c r="D1829" s="107">
        <v>303</v>
      </c>
      <c r="E1829" s="107">
        <v>304</v>
      </c>
      <c r="F1829" s="107">
        <v>321</v>
      </c>
      <c r="G1829" s="107">
        <f>IF(COUNTIF(G1844:G1848,"x"),"x",IF(SUM(G1844,G1848)=0,"-",SUM(G1844:G1848)))</f>
        <v>334</v>
      </c>
      <c r="H1829" s="107">
        <f t="shared" si="762"/>
        <v>13</v>
      </c>
      <c r="I1829" s="108">
        <f t="shared" si="763"/>
        <v>4.0498442367601246</v>
      </c>
      <c r="J1829" s="102"/>
      <c r="K1829" s="109" t="s">
        <v>93</v>
      </c>
      <c r="L1829" s="106">
        <v>185</v>
      </c>
      <c r="M1829" s="107">
        <v>185</v>
      </c>
      <c r="N1829" s="107">
        <v>275</v>
      </c>
      <c r="O1829" s="107">
        <v>300</v>
      </c>
      <c r="P1829" s="107">
        <f>IF(COUNTIF(P1844:P1848,"x"),"x",IF(SUM(P1844,P1848)=0,"-",SUM(P1844:P1848)))</f>
        <v>321</v>
      </c>
      <c r="Q1829" s="107">
        <f t="shared" si="764"/>
        <v>21</v>
      </c>
      <c r="R1829" s="108">
        <f t="shared" si="765"/>
        <v>7.0000000000000009</v>
      </c>
      <c r="S1829" s="108"/>
      <c r="W1829" s="100" t="s">
        <v>376</v>
      </c>
      <c r="X1829" s="100">
        <v>274</v>
      </c>
      <c r="Y1829" s="100">
        <v>295</v>
      </c>
      <c r="Z1829" s="100">
        <v>303</v>
      </c>
      <c r="AA1829" s="100">
        <v>304</v>
      </c>
      <c r="AC1829" s="100" t="s">
        <v>376</v>
      </c>
      <c r="AD1829" s="100">
        <v>161</v>
      </c>
      <c r="AE1829" s="100">
        <v>185</v>
      </c>
      <c r="AF1829" s="100">
        <v>185</v>
      </c>
      <c r="AG1829" s="100">
        <v>275</v>
      </c>
      <c r="AJ1829" s="100" t="str">
        <f t="shared" si="768"/>
        <v>●</v>
      </c>
      <c r="AK1829" s="100" t="str">
        <f t="shared" si="766"/>
        <v>●</v>
      </c>
      <c r="AL1829" s="100" t="str">
        <f t="shared" si="766"/>
        <v>●</v>
      </c>
      <c r="AM1829" s="100" t="str">
        <f t="shared" si="766"/>
        <v>●</v>
      </c>
      <c r="AP1829" s="100" t="str">
        <f t="shared" si="769"/>
        <v>●</v>
      </c>
      <c r="AQ1829" s="100" t="str">
        <f t="shared" si="767"/>
        <v>○</v>
      </c>
      <c r="AR1829" s="100" t="str">
        <f t="shared" si="767"/>
        <v>●</v>
      </c>
      <c r="AS1829" s="100" t="str">
        <f t="shared" si="767"/>
        <v>●</v>
      </c>
    </row>
    <row r="1830" spans="2:45" s="100" customFormat="1" ht="14.25" customHeight="1">
      <c r="B1830" s="102"/>
      <c r="C1830" s="106"/>
      <c r="D1830" s="112"/>
      <c r="E1830" s="112"/>
      <c r="F1830" s="112"/>
      <c r="G1830" s="112"/>
      <c r="H1830" s="112"/>
      <c r="I1830" s="113"/>
      <c r="J1830" s="102"/>
      <c r="K1830" s="114"/>
      <c r="L1830" s="106"/>
      <c r="M1830" s="112"/>
      <c r="N1830" s="112"/>
      <c r="O1830" s="112"/>
      <c r="P1830" s="112"/>
      <c r="Q1830" s="112"/>
      <c r="R1830" s="113"/>
      <c r="S1830" s="113"/>
      <c r="AJ1830" s="100" t="str">
        <f t="shared" si="768"/>
        <v>○</v>
      </c>
      <c r="AK1830" s="100" t="str">
        <f t="shared" si="766"/>
        <v>○</v>
      </c>
      <c r="AL1830" s="100" t="str">
        <f t="shared" si="766"/>
        <v>○</v>
      </c>
      <c r="AM1830" s="100" t="str">
        <f t="shared" si="766"/>
        <v>○</v>
      </c>
      <c r="AP1830" s="100" t="str">
        <f t="shared" si="769"/>
        <v>○</v>
      </c>
      <c r="AQ1830" s="100" t="str">
        <f t="shared" si="767"/>
        <v>○</v>
      </c>
      <c r="AR1830" s="100" t="str">
        <f t="shared" si="767"/>
        <v>○</v>
      </c>
      <c r="AS1830" s="100" t="str">
        <f t="shared" si="767"/>
        <v>○</v>
      </c>
    </row>
    <row r="1831" spans="2:45" s="100" customFormat="1" ht="14.25" customHeight="1">
      <c r="B1831" s="102" t="s">
        <v>94</v>
      </c>
      <c r="C1831" s="106">
        <v>44</v>
      </c>
      <c r="D1831" s="107">
        <v>24</v>
      </c>
      <c r="E1831" s="107">
        <v>19</v>
      </c>
      <c r="F1831" s="107">
        <v>26</v>
      </c>
      <c r="G1831" s="107">
        <f t="shared" ref="G1831:G1849" si="770">IF(COUNTIF(G1861:G1891,"x"),"x",IF(SUM(G1861,G1891)=0,"-",SUM(G1861,G1891)))</f>
        <v>53</v>
      </c>
      <c r="H1831" s="107">
        <f>IF(G1831="x","x",IF(AND(G1831="-",F1831="-"),"-",IF(AND(G1831="-",F1831&gt;0),F1831*-1,IF(AND(G1831&gt;0,F1831="-"),G1831,G1831-F1831))))</f>
        <v>27</v>
      </c>
      <c r="I1831" s="108">
        <f>IF(H1831="x","x",IF(H1831="-","-",IF(AND(F1831="-",G1831&gt;0),"皆増",IF(AND(F1831&gt;0,G1831="-"),"皆減",H1831/F1831*100))))</f>
        <v>103.84615384615385</v>
      </c>
      <c r="J1831" s="102"/>
      <c r="K1831" s="114" t="s">
        <v>94</v>
      </c>
      <c r="L1831" s="106">
        <v>48</v>
      </c>
      <c r="M1831" s="107">
        <v>57</v>
      </c>
      <c r="N1831" s="107">
        <v>59</v>
      </c>
      <c r="O1831" s="107">
        <v>31</v>
      </c>
      <c r="P1831" s="107">
        <f t="shared" ref="P1831:P1849" si="771">IF(COUNTIF(P1861:P1891,"x"),"x",IF(SUM(P1861,P1891)=0,"-",SUM(P1861,P1891)))</f>
        <v>29</v>
      </c>
      <c r="Q1831" s="107">
        <f>IF(P1831="x","x",IF(AND(P1831="-",O1831="-"),"-",IF(AND(P1831="-",O1831&gt;0),O1831*-1,IF(AND(P1831&gt;0,O1831="-"),P1831,P1831-O1831))))</f>
        <v>-2</v>
      </c>
      <c r="R1831" s="108">
        <f>IF(Q1831="x","x",IF(Q1831="-","-",IF(AND(O1831="-",P1831&gt;0),"皆増",IF(AND(O1831&gt;0,P1831="-"),"皆減",Q1831/O1831*100))))</f>
        <v>-6.4516129032258061</v>
      </c>
      <c r="S1831" s="108"/>
      <c r="W1831" s="100" t="s">
        <v>377</v>
      </c>
      <c r="X1831" s="100">
        <v>51</v>
      </c>
      <c r="Y1831" s="100">
        <v>44</v>
      </c>
      <c r="Z1831" s="100">
        <v>24</v>
      </c>
      <c r="AA1831" s="100">
        <v>19</v>
      </c>
      <c r="AC1831" s="100" t="s">
        <v>377</v>
      </c>
      <c r="AD1831" s="100">
        <v>40</v>
      </c>
      <c r="AE1831" s="100">
        <v>48</v>
      </c>
      <c r="AF1831" s="100">
        <v>57</v>
      </c>
      <c r="AG1831" s="100">
        <v>59</v>
      </c>
      <c r="AJ1831" s="100" t="str">
        <f t="shared" si="768"/>
        <v>●</v>
      </c>
      <c r="AK1831" s="100" t="str">
        <f t="shared" si="766"/>
        <v>●</v>
      </c>
      <c r="AL1831" s="100" t="str">
        <f t="shared" si="766"/>
        <v>●</v>
      </c>
      <c r="AM1831" s="100" t="str">
        <f t="shared" si="766"/>
        <v>●</v>
      </c>
      <c r="AP1831" s="100" t="str">
        <f t="shared" si="769"/>
        <v>●</v>
      </c>
      <c r="AQ1831" s="100" t="str">
        <f t="shared" si="767"/>
        <v>●</v>
      </c>
      <c r="AR1831" s="100" t="str">
        <f t="shared" si="767"/>
        <v>●</v>
      </c>
      <c r="AS1831" s="100" t="str">
        <f t="shared" si="767"/>
        <v>●</v>
      </c>
    </row>
    <row r="1832" spans="2:45" s="100" customFormat="1" ht="14.25" customHeight="1">
      <c r="B1832" s="102" t="s">
        <v>95</v>
      </c>
      <c r="C1832" s="106">
        <v>51</v>
      </c>
      <c r="D1832" s="107">
        <v>31</v>
      </c>
      <c r="E1832" s="107">
        <v>23</v>
      </c>
      <c r="F1832" s="107">
        <v>26</v>
      </c>
      <c r="G1832" s="107">
        <f t="shared" si="770"/>
        <v>33</v>
      </c>
      <c r="H1832" s="107">
        <f t="shared" ref="H1832:H1848" si="772">IF(G1832="x","x",IF(AND(G1832="-",F1832="-"),"-",IF(AND(G1832="-",F1832&gt;0),F1832*-1,IF(AND(G1832&gt;0,F1832="-"),G1832,G1832-F1832))))</f>
        <v>7</v>
      </c>
      <c r="I1832" s="108">
        <f t="shared" ref="I1832:I1848" si="773">IF(H1832="x","x",IF(H1832="-","-",IF(AND(F1832="-",G1832&gt;0),"皆増",IF(AND(F1832&gt;0,G1832="-"),"皆減",H1832/F1832*100))))</f>
        <v>26.923076923076923</v>
      </c>
      <c r="J1832" s="102"/>
      <c r="K1832" s="114" t="s">
        <v>95</v>
      </c>
      <c r="L1832" s="106">
        <v>38</v>
      </c>
      <c r="M1832" s="107">
        <v>42</v>
      </c>
      <c r="N1832" s="107">
        <v>43</v>
      </c>
      <c r="O1832" s="107">
        <v>41</v>
      </c>
      <c r="P1832" s="107">
        <f t="shared" si="771"/>
        <v>19</v>
      </c>
      <c r="Q1832" s="107">
        <f t="shared" ref="Q1832:Q1848" si="774">IF(P1832="x","x",IF(AND(P1832="-",O1832="-"),"-",IF(AND(P1832="-",O1832&gt;0),O1832*-1,IF(AND(P1832&gt;0,O1832="-"),P1832,P1832-O1832))))</f>
        <v>-22</v>
      </c>
      <c r="R1832" s="108">
        <f t="shared" ref="R1832:R1848" si="775">IF(Q1832="x","x",IF(Q1832="-","-",IF(AND(O1832="-",P1832&gt;0),"皆増",IF(AND(O1832&gt;0,P1832="-"),"皆減",Q1832/O1832*100))))</f>
        <v>-53.658536585365859</v>
      </c>
      <c r="S1832" s="108"/>
      <c r="W1832" s="100" t="s">
        <v>356</v>
      </c>
      <c r="X1832" s="100">
        <v>75</v>
      </c>
      <c r="Y1832" s="100">
        <v>51</v>
      </c>
      <c r="Z1832" s="100">
        <v>31</v>
      </c>
      <c r="AA1832" s="100">
        <v>23</v>
      </c>
      <c r="AC1832" s="100" t="s">
        <v>356</v>
      </c>
      <c r="AD1832" s="100">
        <v>69</v>
      </c>
      <c r="AE1832" s="100">
        <v>38</v>
      </c>
      <c r="AF1832" s="100">
        <v>42</v>
      </c>
      <c r="AG1832" s="100">
        <v>43</v>
      </c>
      <c r="AJ1832" s="100" t="str">
        <f t="shared" si="768"/>
        <v>●</v>
      </c>
      <c r="AK1832" s="100" t="str">
        <f t="shared" si="766"/>
        <v>●</v>
      </c>
      <c r="AL1832" s="100" t="str">
        <f t="shared" si="766"/>
        <v>●</v>
      </c>
      <c r="AM1832" s="100" t="str">
        <f t="shared" si="766"/>
        <v>●</v>
      </c>
      <c r="AP1832" s="100" t="str">
        <f t="shared" si="769"/>
        <v>●</v>
      </c>
      <c r="AQ1832" s="100" t="str">
        <f t="shared" si="767"/>
        <v>●</v>
      </c>
      <c r="AR1832" s="100" t="str">
        <f t="shared" si="767"/>
        <v>●</v>
      </c>
      <c r="AS1832" s="100" t="str">
        <f t="shared" si="767"/>
        <v>●</v>
      </c>
    </row>
    <row r="1833" spans="2:45" s="100" customFormat="1" ht="14.25" customHeight="1">
      <c r="B1833" s="102" t="s">
        <v>96</v>
      </c>
      <c r="C1833" s="106">
        <v>64</v>
      </c>
      <c r="D1833" s="107">
        <v>45</v>
      </c>
      <c r="E1833" s="107">
        <v>33</v>
      </c>
      <c r="F1833" s="107">
        <v>28</v>
      </c>
      <c r="G1833" s="107">
        <f t="shared" si="770"/>
        <v>23</v>
      </c>
      <c r="H1833" s="107">
        <f t="shared" si="772"/>
        <v>-5</v>
      </c>
      <c r="I1833" s="108">
        <f t="shared" si="773"/>
        <v>-17.857142857142858</v>
      </c>
      <c r="J1833" s="102"/>
      <c r="K1833" s="114" t="s">
        <v>96</v>
      </c>
      <c r="L1833" s="106">
        <v>55</v>
      </c>
      <c r="M1833" s="107">
        <v>36</v>
      </c>
      <c r="N1833" s="107">
        <v>38</v>
      </c>
      <c r="O1833" s="107">
        <v>39</v>
      </c>
      <c r="P1833" s="107">
        <f t="shared" si="771"/>
        <v>30</v>
      </c>
      <c r="Q1833" s="107">
        <f t="shared" si="774"/>
        <v>-9</v>
      </c>
      <c r="R1833" s="108">
        <f t="shared" si="775"/>
        <v>-23.076923076923077</v>
      </c>
      <c r="S1833" s="108"/>
      <c r="W1833" s="100" t="s">
        <v>357</v>
      </c>
      <c r="X1833" s="100">
        <v>95</v>
      </c>
      <c r="Y1833" s="100">
        <v>64</v>
      </c>
      <c r="Z1833" s="100">
        <v>45</v>
      </c>
      <c r="AA1833" s="100">
        <v>33</v>
      </c>
      <c r="AC1833" s="100" t="s">
        <v>357</v>
      </c>
      <c r="AD1833" s="100">
        <v>108</v>
      </c>
      <c r="AE1833" s="100">
        <v>55</v>
      </c>
      <c r="AF1833" s="100">
        <v>36</v>
      </c>
      <c r="AG1833" s="100">
        <v>38</v>
      </c>
      <c r="AJ1833" s="100" t="str">
        <f t="shared" si="768"/>
        <v>●</v>
      </c>
      <c r="AK1833" s="100" t="str">
        <f t="shared" si="766"/>
        <v>●</v>
      </c>
      <c r="AL1833" s="100" t="str">
        <f t="shared" si="766"/>
        <v>●</v>
      </c>
      <c r="AM1833" s="100" t="str">
        <f t="shared" si="766"/>
        <v>●</v>
      </c>
      <c r="AP1833" s="100" t="str">
        <f t="shared" si="769"/>
        <v>●</v>
      </c>
      <c r="AQ1833" s="100" t="str">
        <f t="shared" si="767"/>
        <v>●</v>
      </c>
      <c r="AR1833" s="100" t="str">
        <f t="shared" si="767"/>
        <v>●</v>
      </c>
      <c r="AS1833" s="100" t="str">
        <f t="shared" si="767"/>
        <v>●</v>
      </c>
    </row>
    <row r="1834" spans="2:45" s="100" customFormat="1" ht="14.25" customHeight="1">
      <c r="B1834" s="102" t="s">
        <v>97</v>
      </c>
      <c r="C1834" s="106">
        <v>84</v>
      </c>
      <c r="D1834" s="107">
        <v>52</v>
      </c>
      <c r="E1834" s="107">
        <v>46</v>
      </c>
      <c r="F1834" s="107">
        <v>33</v>
      </c>
      <c r="G1834" s="107">
        <f t="shared" si="770"/>
        <v>36</v>
      </c>
      <c r="H1834" s="107">
        <f t="shared" si="772"/>
        <v>3</v>
      </c>
      <c r="I1834" s="108">
        <f t="shared" si="773"/>
        <v>9.0909090909090917</v>
      </c>
      <c r="J1834" s="102"/>
      <c r="K1834" s="114" t="s">
        <v>97</v>
      </c>
      <c r="L1834" s="106">
        <v>74</v>
      </c>
      <c r="M1834" s="107">
        <v>51</v>
      </c>
      <c r="N1834" s="107">
        <v>38</v>
      </c>
      <c r="O1834" s="107">
        <v>38</v>
      </c>
      <c r="P1834" s="107">
        <f t="shared" si="771"/>
        <v>43</v>
      </c>
      <c r="Q1834" s="107">
        <f t="shared" si="774"/>
        <v>5</v>
      </c>
      <c r="R1834" s="108">
        <f t="shared" si="775"/>
        <v>13.157894736842104</v>
      </c>
      <c r="S1834" s="108"/>
      <c r="W1834" s="100" t="s">
        <v>358</v>
      </c>
      <c r="X1834" s="100">
        <v>84</v>
      </c>
      <c r="Y1834" s="100">
        <v>84</v>
      </c>
      <c r="Z1834" s="100">
        <v>52</v>
      </c>
      <c r="AA1834" s="100">
        <v>46</v>
      </c>
      <c r="AC1834" s="100" t="s">
        <v>358</v>
      </c>
      <c r="AD1834" s="100">
        <v>126</v>
      </c>
      <c r="AE1834" s="100">
        <v>74</v>
      </c>
      <c r="AF1834" s="100">
        <v>51</v>
      </c>
      <c r="AG1834" s="100">
        <v>38</v>
      </c>
      <c r="AJ1834" s="100" t="str">
        <f t="shared" si="768"/>
        <v>○</v>
      </c>
      <c r="AK1834" s="100" t="str">
        <f t="shared" si="766"/>
        <v>●</v>
      </c>
      <c r="AL1834" s="100" t="str">
        <f t="shared" si="766"/>
        <v>●</v>
      </c>
      <c r="AM1834" s="100" t="str">
        <f t="shared" si="766"/>
        <v>●</v>
      </c>
      <c r="AP1834" s="100" t="str">
        <f t="shared" si="769"/>
        <v>●</v>
      </c>
      <c r="AQ1834" s="100" t="str">
        <f t="shared" si="767"/>
        <v>●</v>
      </c>
      <c r="AR1834" s="100" t="str">
        <f t="shared" si="767"/>
        <v>●</v>
      </c>
      <c r="AS1834" s="100" t="str">
        <f t="shared" si="767"/>
        <v>○</v>
      </c>
    </row>
    <row r="1835" spans="2:45" s="100" customFormat="1" ht="14.25" customHeight="1">
      <c r="B1835" s="102" t="s">
        <v>98</v>
      </c>
      <c r="C1835" s="106">
        <v>75</v>
      </c>
      <c r="D1835" s="107">
        <v>73</v>
      </c>
      <c r="E1835" s="107">
        <v>53</v>
      </c>
      <c r="F1835" s="107">
        <v>64</v>
      </c>
      <c r="G1835" s="107">
        <f t="shared" si="770"/>
        <v>49</v>
      </c>
      <c r="H1835" s="107">
        <f t="shared" si="772"/>
        <v>-15</v>
      </c>
      <c r="I1835" s="108">
        <f t="shared" si="773"/>
        <v>-23.4375</v>
      </c>
      <c r="J1835" s="102"/>
      <c r="K1835" s="114" t="s">
        <v>98</v>
      </c>
      <c r="L1835" s="106">
        <v>70</v>
      </c>
      <c r="M1835" s="107">
        <v>64</v>
      </c>
      <c r="N1835" s="107">
        <v>60</v>
      </c>
      <c r="O1835" s="107">
        <v>36</v>
      </c>
      <c r="P1835" s="107">
        <f t="shared" si="771"/>
        <v>65</v>
      </c>
      <c r="Q1835" s="107">
        <f t="shared" si="774"/>
        <v>29</v>
      </c>
      <c r="R1835" s="108">
        <f t="shared" si="775"/>
        <v>80.555555555555557</v>
      </c>
      <c r="S1835" s="108"/>
      <c r="W1835" s="100" t="s">
        <v>359</v>
      </c>
      <c r="X1835" s="100">
        <v>83</v>
      </c>
      <c r="Y1835" s="100">
        <v>75</v>
      </c>
      <c r="Z1835" s="100">
        <v>73</v>
      </c>
      <c r="AA1835" s="100">
        <v>53</v>
      </c>
      <c r="AC1835" s="100" t="s">
        <v>359</v>
      </c>
      <c r="AD1835" s="100">
        <v>75</v>
      </c>
      <c r="AE1835" s="100">
        <v>70</v>
      </c>
      <c r="AF1835" s="100">
        <v>64</v>
      </c>
      <c r="AG1835" s="100">
        <v>60</v>
      </c>
      <c r="AJ1835" s="100" t="str">
        <f t="shared" si="768"/>
        <v>●</v>
      </c>
      <c r="AK1835" s="100" t="str">
        <f t="shared" si="766"/>
        <v>●</v>
      </c>
      <c r="AL1835" s="100" t="str">
        <f t="shared" si="766"/>
        <v>●</v>
      </c>
      <c r="AM1835" s="100" t="str">
        <f t="shared" si="766"/>
        <v>●</v>
      </c>
      <c r="AP1835" s="100" t="str">
        <f t="shared" si="769"/>
        <v>●</v>
      </c>
      <c r="AQ1835" s="100" t="str">
        <f t="shared" si="767"/>
        <v>●</v>
      </c>
      <c r="AR1835" s="100" t="str">
        <f t="shared" si="767"/>
        <v>●</v>
      </c>
      <c r="AS1835" s="100" t="str">
        <f t="shared" si="767"/>
        <v>●</v>
      </c>
    </row>
    <row r="1836" spans="2:45" s="100" customFormat="1" ht="14.25" customHeight="1">
      <c r="B1836" s="102" t="s">
        <v>99</v>
      </c>
      <c r="C1836" s="106">
        <v>80</v>
      </c>
      <c r="D1836" s="107">
        <v>59</v>
      </c>
      <c r="E1836" s="107">
        <v>49</v>
      </c>
      <c r="F1836" s="107">
        <v>67</v>
      </c>
      <c r="G1836" s="107">
        <f t="shared" si="770"/>
        <v>61</v>
      </c>
      <c r="H1836" s="107">
        <f t="shared" si="772"/>
        <v>-6</v>
      </c>
      <c r="I1836" s="108">
        <f t="shared" si="773"/>
        <v>-8.9552238805970141</v>
      </c>
      <c r="J1836" s="102"/>
      <c r="K1836" s="114" t="s">
        <v>99</v>
      </c>
      <c r="L1836" s="106">
        <v>95</v>
      </c>
      <c r="M1836" s="107">
        <v>71</v>
      </c>
      <c r="N1836" s="107">
        <v>71</v>
      </c>
      <c r="O1836" s="107">
        <v>50</v>
      </c>
      <c r="P1836" s="107">
        <f t="shared" si="771"/>
        <v>70</v>
      </c>
      <c r="Q1836" s="107">
        <f t="shared" si="774"/>
        <v>20</v>
      </c>
      <c r="R1836" s="108">
        <f t="shared" si="775"/>
        <v>40</v>
      </c>
      <c r="S1836" s="108"/>
      <c r="W1836" s="100" t="s">
        <v>360</v>
      </c>
      <c r="X1836" s="100">
        <v>54</v>
      </c>
      <c r="Y1836" s="100">
        <v>80</v>
      </c>
      <c r="Z1836" s="100">
        <v>59</v>
      </c>
      <c r="AA1836" s="100">
        <v>49</v>
      </c>
      <c r="AC1836" s="100" t="s">
        <v>360</v>
      </c>
      <c r="AD1836" s="100">
        <v>59</v>
      </c>
      <c r="AE1836" s="100">
        <v>95</v>
      </c>
      <c r="AF1836" s="100">
        <v>71</v>
      </c>
      <c r="AG1836" s="100">
        <v>71</v>
      </c>
      <c r="AJ1836" s="100" t="str">
        <f t="shared" si="768"/>
        <v>●</v>
      </c>
      <c r="AK1836" s="100" t="str">
        <f t="shared" si="766"/>
        <v>●</v>
      </c>
      <c r="AL1836" s="100" t="str">
        <f t="shared" si="766"/>
        <v>●</v>
      </c>
      <c r="AM1836" s="100" t="str">
        <f t="shared" si="766"/>
        <v>●</v>
      </c>
      <c r="AP1836" s="100" t="str">
        <f t="shared" si="769"/>
        <v>●</v>
      </c>
      <c r="AQ1836" s="100" t="str">
        <f t="shared" si="767"/>
        <v>●</v>
      </c>
      <c r="AR1836" s="100" t="str">
        <f t="shared" si="767"/>
        <v>○</v>
      </c>
      <c r="AS1836" s="100" t="str">
        <f t="shared" si="767"/>
        <v>●</v>
      </c>
    </row>
    <row r="1837" spans="2:45" s="100" customFormat="1" ht="14.25" customHeight="1">
      <c r="B1837" s="102" t="s">
        <v>100</v>
      </c>
      <c r="C1837" s="106">
        <v>58</v>
      </c>
      <c r="D1837" s="107">
        <v>62</v>
      </c>
      <c r="E1837" s="107">
        <v>56</v>
      </c>
      <c r="F1837" s="107">
        <v>66</v>
      </c>
      <c r="G1837" s="107">
        <f t="shared" si="770"/>
        <v>87</v>
      </c>
      <c r="H1837" s="107">
        <f t="shared" si="772"/>
        <v>21</v>
      </c>
      <c r="I1837" s="108">
        <f t="shared" si="773"/>
        <v>31.818181818181817</v>
      </c>
      <c r="J1837" s="102"/>
      <c r="K1837" s="114" t="s">
        <v>100</v>
      </c>
      <c r="L1837" s="106">
        <v>52</v>
      </c>
      <c r="M1837" s="107">
        <v>106</v>
      </c>
      <c r="N1837" s="107">
        <v>75</v>
      </c>
      <c r="O1837" s="107">
        <v>55</v>
      </c>
      <c r="P1837" s="107">
        <f t="shared" si="771"/>
        <v>41</v>
      </c>
      <c r="Q1837" s="107">
        <f t="shared" si="774"/>
        <v>-14</v>
      </c>
      <c r="R1837" s="108">
        <f t="shared" si="775"/>
        <v>-25.454545454545453</v>
      </c>
      <c r="S1837" s="108"/>
      <c r="W1837" s="100" t="s">
        <v>361</v>
      </c>
      <c r="X1837" s="100">
        <v>63</v>
      </c>
      <c r="Y1837" s="100">
        <v>58</v>
      </c>
      <c r="Z1837" s="100">
        <v>62</v>
      </c>
      <c r="AA1837" s="100">
        <v>56</v>
      </c>
      <c r="AC1837" s="100" t="s">
        <v>361</v>
      </c>
      <c r="AD1837" s="100">
        <v>51</v>
      </c>
      <c r="AE1837" s="100">
        <v>52</v>
      </c>
      <c r="AF1837" s="100">
        <v>106</v>
      </c>
      <c r="AG1837" s="100">
        <v>75</v>
      </c>
      <c r="AJ1837" s="100" t="str">
        <f t="shared" si="768"/>
        <v>●</v>
      </c>
      <c r="AK1837" s="100" t="str">
        <f t="shared" si="766"/>
        <v>●</v>
      </c>
      <c r="AL1837" s="100" t="str">
        <f t="shared" si="766"/>
        <v>●</v>
      </c>
      <c r="AM1837" s="100" t="str">
        <f t="shared" si="766"/>
        <v>●</v>
      </c>
      <c r="AP1837" s="100" t="str">
        <f t="shared" si="769"/>
        <v>●</v>
      </c>
      <c r="AQ1837" s="100" t="str">
        <f t="shared" si="767"/>
        <v>●</v>
      </c>
      <c r="AR1837" s="100" t="str">
        <f t="shared" si="767"/>
        <v>●</v>
      </c>
      <c r="AS1837" s="100" t="str">
        <f t="shared" si="767"/>
        <v>●</v>
      </c>
    </row>
    <row r="1838" spans="2:45" s="100" customFormat="1" ht="14.25" customHeight="1">
      <c r="B1838" s="102" t="s">
        <v>118</v>
      </c>
      <c r="C1838" s="106">
        <v>55</v>
      </c>
      <c r="D1838" s="107">
        <v>51</v>
      </c>
      <c r="E1838" s="107">
        <v>46</v>
      </c>
      <c r="F1838" s="107">
        <v>54</v>
      </c>
      <c r="G1838" s="107">
        <f t="shared" si="770"/>
        <v>50</v>
      </c>
      <c r="H1838" s="107">
        <f t="shared" si="772"/>
        <v>-4</v>
      </c>
      <c r="I1838" s="108">
        <f t="shared" si="773"/>
        <v>-7.4074074074074066</v>
      </c>
      <c r="J1838" s="102"/>
      <c r="K1838" s="114" t="s">
        <v>118</v>
      </c>
      <c r="L1838" s="106">
        <v>44</v>
      </c>
      <c r="M1838" s="107">
        <v>49</v>
      </c>
      <c r="N1838" s="107">
        <v>95</v>
      </c>
      <c r="O1838" s="107">
        <v>60</v>
      </c>
      <c r="P1838" s="107">
        <f t="shared" si="771"/>
        <v>44</v>
      </c>
      <c r="Q1838" s="107">
        <f t="shared" si="774"/>
        <v>-16</v>
      </c>
      <c r="R1838" s="108">
        <f t="shared" si="775"/>
        <v>-26.666666666666668</v>
      </c>
      <c r="S1838" s="108"/>
      <c r="W1838" s="100" t="s">
        <v>362</v>
      </c>
      <c r="X1838" s="100">
        <v>94</v>
      </c>
      <c r="Y1838" s="100">
        <v>55</v>
      </c>
      <c r="Z1838" s="100">
        <v>51</v>
      </c>
      <c r="AA1838" s="100">
        <v>46</v>
      </c>
      <c r="AC1838" s="100" t="s">
        <v>362</v>
      </c>
      <c r="AD1838" s="100">
        <v>91</v>
      </c>
      <c r="AE1838" s="100">
        <v>44</v>
      </c>
      <c r="AF1838" s="100">
        <v>49</v>
      </c>
      <c r="AG1838" s="100">
        <v>95</v>
      </c>
      <c r="AJ1838" s="100" t="str">
        <f t="shared" si="768"/>
        <v>●</v>
      </c>
      <c r="AK1838" s="100" t="str">
        <f t="shared" si="766"/>
        <v>●</v>
      </c>
      <c r="AL1838" s="100" t="str">
        <f t="shared" si="766"/>
        <v>●</v>
      </c>
      <c r="AM1838" s="100" t="str">
        <f t="shared" si="766"/>
        <v>●</v>
      </c>
      <c r="AP1838" s="100" t="str">
        <f t="shared" si="769"/>
        <v>●</v>
      </c>
      <c r="AQ1838" s="100" t="str">
        <f t="shared" si="767"/>
        <v>●</v>
      </c>
      <c r="AR1838" s="100" t="str">
        <f t="shared" si="767"/>
        <v>●</v>
      </c>
      <c r="AS1838" s="100" t="str">
        <f t="shared" si="767"/>
        <v>●</v>
      </c>
    </row>
    <row r="1839" spans="2:45" s="100" customFormat="1" ht="14.25" customHeight="1">
      <c r="B1839" s="102" t="s">
        <v>101</v>
      </c>
      <c r="C1839" s="106">
        <v>85</v>
      </c>
      <c r="D1839" s="107">
        <v>51</v>
      </c>
      <c r="E1839" s="107">
        <v>48</v>
      </c>
      <c r="F1839" s="107">
        <v>57</v>
      </c>
      <c r="G1839" s="107">
        <f t="shared" si="770"/>
        <v>61</v>
      </c>
      <c r="H1839" s="107">
        <f t="shared" si="772"/>
        <v>4</v>
      </c>
      <c r="I1839" s="108">
        <f t="shared" si="773"/>
        <v>7.0175438596491224</v>
      </c>
      <c r="J1839" s="102"/>
      <c r="K1839" s="114" t="s">
        <v>101</v>
      </c>
      <c r="L1839" s="106">
        <v>74</v>
      </c>
      <c r="M1839" s="107">
        <v>51</v>
      </c>
      <c r="N1839" s="107">
        <v>47</v>
      </c>
      <c r="O1839" s="107">
        <v>82</v>
      </c>
      <c r="P1839" s="107">
        <f t="shared" si="771"/>
        <v>48</v>
      </c>
      <c r="Q1839" s="107">
        <f t="shared" si="774"/>
        <v>-34</v>
      </c>
      <c r="R1839" s="108">
        <f t="shared" si="775"/>
        <v>-41.463414634146339</v>
      </c>
      <c r="S1839" s="108"/>
      <c r="W1839" s="100" t="s">
        <v>363</v>
      </c>
      <c r="X1839" s="100">
        <v>103</v>
      </c>
      <c r="Y1839" s="100">
        <v>85</v>
      </c>
      <c r="Z1839" s="100">
        <v>51</v>
      </c>
      <c r="AA1839" s="100">
        <v>48</v>
      </c>
      <c r="AC1839" s="100" t="s">
        <v>363</v>
      </c>
      <c r="AD1839" s="100">
        <v>110</v>
      </c>
      <c r="AE1839" s="100">
        <v>74</v>
      </c>
      <c r="AF1839" s="100">
        <v>51</v>
      </c>
      <c r="AG1839" s="100">
        <v>47</v>
      </c>
      <c r="AJ1839" s="100" t="str">
        <f t="shared" si="768"/>
        <v>●</v>
      </c>
      <c r="AK1839" s="100" t="str">
        <f t="shared" si="766"/>
        <v>●</v>
      </c>
      <c r="AL1839" s="100" t="str">
        <f>IF(E1839=Z1839,"○","●")</f>
        <v>●</v>
      </c>
      <c r="AM1839" s="100" t="str">
        <f t="shared" si="766"/>
        <v>●</v>
      </c>
      <c r="AP1839" s="100" t="str">
        <f t="shared" si="769"/>
        <v>●</v>
      </c>
      <c r="AQ1839" s="100" t="str">
        <f t="shared" si="767"/>
        <v>●</v>
      </c>
      <c r="AR1839" s="100" t="str">
        <f t="shared" si="767"/>
        <v>●</v>
      </c>
      <c r="AS1839" s="100" t="str">
        <f t="shared" si="767"/>
        <v>●</v>
      </c>
    </row>
    <row r="1840" spans="2:45" s="100" customFormat="1" ht="14.25" customHeight="1">
      <c r="B1840" s="102" t="s">
        <v>102</v>
      </c>
      <c r="C1840" s="106">
        <v>96</v>
      </c>
      <c r="D1840" s="107">
        <v>80</v>
      </c>
      <c r="E1840" s="107">
        <v>53</v>
      </c>
      <c r="F1840" s="107">
        <v>47</v>
      </c>
      <c r="G1840" s="107">
        <f t="shared" si="770"/>
        <v>70</v>
      </c>
      <c r="H1840" s="107">
        <f t="shared" si="772"/>
        <v>23</v>
      </c>
      <c r="I1840" s="108">
        <f t="shared" si="773"/>
        <v>48.936170212765958</v>
      </c>
      <c r="J1840" s="102"/>
      <c r="K1840" s="114" t="s">
        <v>102</v>
      </c>
      <c r="L1840" s="106">
        <v>93</v>
      </c>
      <c r="M1840" s="107">
        <v>75</v>
      </c>
      <c r="N1840" s="107">
        <v>51</v>
      </c>
      <c r="O1840" s="107">
        <v>54</v>
      </c>
      <c r="P1840" s="107">
        <f t="shared" si="771"/>
        <v>61</v>
      </c>
      <c r="Q1840" s="107">
        <f t="shared" si="774"/>
        <v>7</v>
      </c>
      <c r="R1840" s="108">
        <f t="shared" si="775"/>
        <v>12.962962962962962</v>
      </c>
      <c r="S1840" s="108"/>
      <c r="W1840" s="99" t="s">
        <v>364</v>
      </c>
      <c r="X1840" s="99">
        <v>117</v>
      </c>
      <c r="Y1840" s="99">
        <v>96</v>
      </c>
      <c r="Z1840" s="99">
        <v>80</v>
      </c>
      <c r="AA1840" s="99">
        <v>53</v>
      </c>
      <c r="AB1840" s="99"/>
      <c r="AC1840" s="99" t="s">
        <v>364</v>
      </c>
      <c r="AD1840" s="99">
        <v>94</v>
      </c>
      <c r="AE1840" s="99">
        <v>93</v>
      </c>
      <c r="AF1840" s="99">
        <v>75</v>
      </c>
      <c r="AG1840" s="99">
        <v>51</v>
      </c>
      <c r="AJ1840" s="100" t="str">
        <f t="shared" si="768"/>
        <v>●</v>
      </c>
      <c r="AK1840" s="100" t="str">
        <f t="shared" si="766"/>
        <v>●</v>
      </c>
      <c r="AL1840" s="100" t="str">
        <f t="shared" si="766"/>
        <v>●</v>
      </c>
      <c r="AM1840" s="100" t="str">
        <f t="shared" si="766"/>
        <v>●</v>
      </c>
      <c r="AP1840" s="100" t="str">
        <f t="shared" si="769"/>
        <v>●</v>
      </c>
      <c r="AQ1840" s="100" t="str">
        <f t="shared" si="767"/>
        <v>●</v>
      </c>
      <c r="AR1840" s="100" t="str">
        <f t="shared" si="767"/>
        <v>●</v>
      </c>
      <c r="AS1840" s="100" t="str">
        <f t="shared" si="767"/>
        <v>●</v>
      </c>
    </row>
    <row r="1841" spans="2:45" s="100" customFormat="1" ht="14.25" customHeight="1">
      <c r="B1841" s="102" t="s">
        <v>103</v>
      </c>
      <c r="C1841" s="106">
        <v>114</v>
      </c>
      <c r="D1841" s="107">
        <v>100</v>
      </c>
      <c r="E1841" s="107">
        <v>85</v>
      </c>
      <c r="F1841" s="107">
        <v>53</v>
      </c>
      <c r="G1841" s="107">
        <f t="shared" si="770"/>
        <v>64</v>
      </c>
      <c r="H1841" s="107">
        <f t="shared" si="772"/>
        <v>11</v>
      </c>
      <c r="I1841" s="108">
        <f t="shared" si="773"/>
        <v>20.754716981132077</v>
      </c>
      <c r="J1841" s="102"/>
      <c r="K1841" s="114" t="s">
        <v>103</v>
      </c>
      <c r="L1841" s="106">
        <v>80</v>
      </c>
      <c r="M1841" s="107">
        <v>79</v>
      </c>
      <c r="N1841" s="107">
        <v>88</v>
      </c>
      <c r="O1841" s="107">
        <v>51</v>
      </c>
      <c r="P1841" s="107">
        <f t="shared" si="771"/>
        <v>89</v>
      </c>
      <c r="Q1841" s="107">
        <f t="shared" si="774"/>
        <v>38</v>
      </c>
      <c r="R1841" s="108">
        <f t="shared" si="775"/>
        <v>74.509803921568633</v>
      </c>
      <c r="S1841" s="108"/>
      <c r="W1841" s="100" t="s">
        <v>365</v>
      </c>
      <c r="X1841" s="100">
        <v>68</v>
      </c>
      <c r="Y1841" s="100">
        <v>114</v>
      </c>
      <c r="Z1841" s="100">
        <v>100</v>
      </c>
      <c r="AA1841" s="100">
        <v>85</v>
      </c>
      <c r="AC1841" s="100" t="s">
        <v>365</v>
      </c>
      <c r="AD1841" s="100">
        <v>89</v>
      </c>
      <c r="AE1841" s="100">
        <v>80</v>
      </c>
      <c r="AF1841" s="100">
        <v>79</v>
      </c>
      <c r="AG1841" s="100">
        <v>88</v>
      </c>
      <c r="AJ1841" s="100" t="str">
        <f t="shared" si="768"/>
        <v>●</v>
      </c>
      <c r="AK1841" s="100" t="str">
        <f t="shared" si="766"/>
        <v>●</v>
      </c>
      <c r="AL1841" s="100" t="str">
        <f t="shared" si="766"/>
        <v>●</v>
      </c>
      <c r="AM1841" s="100" t="str">
        <f t="shared" si="766"/>
        <v>●</v>
      </c>
      <c r="AP1841" s="100" t="str">
        <f t="shared" si="769"/>
        <v>●</v>
      </c>
      <c r="AQ1841" s="100" t="str">
        <f t="shared" si="767"/>
        <v>●</v>
      </c>
      <c r="AR1841" s="100" t="str">
        <f t="shared" si="767"/>
        <v>●</v>
      </c>
      <c r="AS1841" s="100" t="str">
        <f t="shared" si="767"/>
        <v>●</v>
      </c>
    </row>
    <row r="1842" spans="2:45" s="100" customFormat="1" ht="14.25" customHeight="1">
      <c r="B1842" s="102" t="s">
        <v>104</v>
      </c>
      <c r="C1842" s="106">
        <v>69</v>
      </c>
      <c r="D1842" s="107">
        <v>112</v>
      </c>
      <c r="E1842" s="107">
        <v>101</v>
      </c>
      <c r="F1842" s="107">
        <v>87</v>
      </c>
      <c r="G1842" s="107">
        <f t="shared" si="770"/>
        <v>53</v>
      </c>
      <c r="H1842" s="107">
        <f t="shared" si="772"/>
        <v>-34</v>
      </c>
      <c r="I1842" s="108">
        <f t="shared" si="773"/>
        <v>-39.080459770114942</v>
      </c>
      <c r="J1842" s="102"/>
      <c r="K1842" s="114" t="s">
        <v>104</v>
      </c>
      <c r="L1842" s="106">
        <v>79</v>
      </c>
      <c r="M1842" s="107">
        <v>72</v>
      </c>
      <c r="N1842" s="107">
        <v>92</v>
      </c>
      <c r="O1842" s="107">
        <v>83</v>
      </c>
      <c r="P1842" s="107">
        <f t="shared" si="771"/>
        <v>58</v>
      </c>
      <c r="Q1842" s="107">
        <f t="shared" si="774"/>
        <v>-25</v>
      </c>
      <c r="R1842" s="108">
        <f t="shared" si="775"/>
        <v>-30.120481927710845</v>
      </c>
      <c r="S1842" s="108"/>
      <c r="W1842" s="100" t="s">
        <v>366</v>
      </c>
      <c r="X1842" s="100">
        <v>97</v>
      </c>
      <c r="Y1842" s="100">
        <v>69</v>
      </c>
      <c r="Z1842" s="100">
        <v>112</v>
      </c>
      <c r="AA1842" s="100">
        <v>101</v>
      </c>
      <c r="AC1842" s="100" t="s">
        <v>366</v>
      </c>
      <c r="AD1842" s="100">
        <v>78</v>
      </c>
      <c r="AE1842" s="100">
        <v>79</v>
      </c>
      <c r="AF1842" s="100">
        <v>72</v>
      </c>
      <c r="AG1842" s="100">
        <v>92</v>
      </c>
      <c r="AJ1842" s="100" t="str">
        <f t="shared" si="768"/>
        <v>●</v>
      </c>
      <c r="AK1842" s="100" t="str">
        <f t="shared" si="766"/>
        <v>●</v>
      </c>
      <c r="AL1842" s="100" t="str">
        <f t="shared" si="766"/>
        <v>●</v>
      </c>
      <c r="AM1842" s="100" t="str">
        <f t="shared" si="766"/>
        <v>●</v>
      </c>
      <c r="AP1842" s="100" t="str">
        <f t="shared" si="769"/>
        <v>●</v>
      </c>
      <c r="AQ1842" s="100" t="str">
        <f t="shared" si="767"/>
        <v>●</v>
      </c>
      <c r="AR1842" s="100" t="str">
        <f t="shared" si="767"/>
        <v>●</v>
      </c>
      <c r="AS1842" s="100" t="str">
        <f t="shared" si="767"/>
        <v>●</v>
      </c>
    </row>
    <row r="1843" spans="2:45" s="100" customFormat="1" ht="14.25" customHeight="1">
      <c r="B1843" s="102" t="s">
        <v>105</v>
      </c>
      <c r="C1843" s="106">
        <v>91</v>
      </c>
      <c r="D1843" s="107">
        <v>62</v>
      </c>
      <c r="E1843" s="107">
        <v>102</v>
      </c>
      <c r="F1843" s="107">
        <v>94</v>
      </c>
      <c r="G1843" s="107">
        <f t="shared" si="770"/>
        <v>56</v>
      </c>
      <c r="H1843" s="107">
        <f t="shared" si="772"/>
        <v>-38</v>
      </c>
      <c r="I1843" s="108">
        <f t="shared" si="773"/>
        <v>-40.425531914893611</v>
      </c>
      <c r="J1843" s="102"/>
      <c r="K1843" s="114" t="s">
        <v>105</v>
      </c>
      <c r="L1843" s="106">
        <v>70</v>
      </c>
      <c r="M1843" s="107">
        <v>60</v>
      </c>
      <c r="N1843" s="107">
        <v>85</v>
      </c>
      <c r="O1843" s="107">
        <v>83</v>
      </c>
      <c r="P1843" s="107">
        <f t="shared" si="771"/>
        <v>43</v>
      </c>
      <c r="Q1843" s="107">
        <f t="shared" si="774"/>
        <v>-40</v>
      </c>
      <c r="R1843" s="108">
        <f t="shared" si="775"/>
        <v>-48.192771084337352</v>
      </c>
      <c r="S1843" s="108"/>
      <c r="W1843" s="100" t="s">
        <v>367</v>
      </c>
      <c r="X1843" s="100">
        <v>84</v>
      </c>
      <c r="Y1843" s="100">
        <v>91</v>
      </c>
      <c r="Z1843" s="100">
        <v>62</v>
      </c>
      <c r="AA1843" s="100">
        <v>102</v>
      </c>
      <c r="AC1843" s="100" t="s">
        <v>367</v>
      </c>
      <c r="AD1843" s="100">
        <v>67</v>
      </c>
      <c r="AE1843" s="100">
        <v>70</v>
      </c>
      <c r="AF1843" s="100">
        <v>60</v>
      </c>
      <c r="AG1843" s="100">
        <v>85</v>
      </c>
      <c r="AJ1843" s="100" t="str">
        <f t="shared" si="768"/>
        <v>●</v>
      </c>
      <c r="AK1843" s="100" t="str">
        <f t="shared" si="766"/>
        <v>●</v>
      </c>
      <c r="AL1843" s="100" t="str">
        <f t="shared" si="766"/>
        <v>●</v>
      </c>
      <c r="AM1843" s="100" t="str">
        <f t="shared" si="766"/>
        <v>●</v>
      </c>
      <c r="AP1843" s="100" t="str">
        <f t="shared" si="769"/>
        <v>●</v>
      </c>
      <c r="AQ1843" s="100" t="str">
        <f t="shared" si="767"/>
        <v>●</v>
      </c>
      <c r="AR1843" s="100" t="str">
        <f t="shared" si="767"/>
        <v>●</v>
      </c>
      <c r="AS1843" s="100" t="str">
        <f t="shared" si="767"/>
        <v>●</v>
      </c>
    </row>
    <row r="1844" spans="2:45" s="100" customFormat="1" ht="14.25" customHeight="1">
      <c r="B1844" s="102" t="s">
        <v>106</v>
      </c>
      <c r="C1844" s="106">
        <v>90</v>
      </c>
      <c r="D1844" s="107">
        <v>93</v>
      </c>
      <c r="E1844" s="107">
        <v>65</v>
      </c>
      <c r="F1844" s="107">
        <v>98</v>
      </c>
      <c r="G1844" s="107">
        <f t="shared" si="770"/>
        <v>90</v>
      </c>
      <c r="H1844" s="107">
        <f t="shared" si="772"/>
        <v>-8</v>
      </c>
      <c r="I1844" s="108">
        <f t="shared" si="773"/>
        <v>-8.1632653061224492</v>
      </c>
      <c r="J1844" s="102"/>
      <c r="K1844" s="114" t="s">
        <v>106</v>
      </c>
      <c r="L1844" s="106">
        <v>62</v>
      </c>
      <c r="M1844" s="107">
        <v>57</v>
      </c>
      <c r="N1844" s="107">
        <v>87</v>
      </c>
      <c r="O1844" s="107">
        <v>83</v>
      </c>
      <c r="P1844" s="107">
        <f t="shared" si="771"/>
        <v>82</v>
      </c>
      <c r="Q1844" s="107">
        <f t="shared" si="774"/>
        <v>-1</v>
      </c>
      <c r="R1844" s="108">
        <f t="shared" si="775"/>
        <v>-1.2048192771084338</v>
      </c>
      <c r="S1844" s="108"/>
      <c r="W1844" s="100" t="s">
        <v>368</v>
      </c>
      <c r="X1844" s="100">
        <v>94</v>
      </c>
      <c r="Y1844" s="100">
        <v>90</v>
      </c>
      <c r="Z1844" s="100">
        <v>93</v>
      </c>
      <c r="AA1844" s="100">
        <v>65</v>
      </c>
      <c r="AC1844" s="100" t="s">
        <v>368</v>
      </c>
      <c r="AD1844" s="100">
        <v>57</v>
      </c>
      <c r="AE1844" s="100">
        <v>62</v>
      </c>
      <c r="AF1844" s="100">
        <v>57</v>
      </c>
      <c r="AG1844" s="100">
        <v>87</v>
      </c>
      <c r="AJ1844" s="100" t="str">
        <f t="shared" si="768"/>
        <v>●</v>
      </c>
      <c r="AK1844" s="100" t="str">
        <f t="shared" si="766"/>
        <v>●</v>
      </c>
      <c r="AL1844" s="100" t="str">
        <f t="shared" si="766"/>
        <v>●</v>
      </c>
      <c r="AM1844" s="100" t="str">
        <f t="shared" si="766"/>
        <v>●</v>
      </c>
      <c r="AP1844" s="100" t="str">
        <f t="shared" si="769"/>
        <v>●</v>
      </c>
      <c r="AQ1844" s="100" t="str">
        <f t="shared" si="767"/>
        <v>●</v>
      </c>
      <c r="AR1844" s="100" t="str">
        <f t="shared" si="767"/>
        <v>●</v>
      </c>
      <c r="AS1844" s="100" t="str">
        <f t="shared" si="767"/>
        <v>●</v>
      </c>
    </row>
    <row r="1845" spans="2:45" s="100" customFormat="1" ht="14.25" customHeight="1">
      <c r="B1845" s="102" t="s">
        <v>107</v>
      </c>
      <c r="C1845" s="106">
        <v>83</v>
      </c>
      <c r="D1845" s="107">
        <v>74</v>
      </c>
      <c r="E1845" s="107">
        <v>85</v>
      </c>
      <c r="F1845" s="107">
        <v>53</v>
      </c>
      <c r="G1845" s="107">
        <f t="shared" si="770"/>
        <v>79</v>
      </c>
      <c r="H1845" s="107">
        <f t="shared" si="772"/>
        <v>26</v>
      </c>
      <c r="I1845" s="108">
        <f t="shared" si="773"/>
        <v>49.056603773584904</v>
      </c>
      <c r="J1845" s="102"/>
      <c r="K1845" s="114" t="s">
        <v>107</v>
      </c>
      <c r="L1845" s="106">
        <v>51</v>
      </c>
      <c r="M1845" s="107">
        <v>54</v>
      </c>
      <c r="N1845" s="107">
        <v>76</v>
      </c>
      <c r="O1845" s="107">
        <v>79</v>
      </c>
      <c r="P1845" s="107">
        <f t="shared" si="771"/>
        <v>75</v>
      </c>
      <c r="Q1845" s="107">
        <f t="shared" si="774"/>
        <v>-4</v>
      </c>
      <c r="R1845" s="108">
        <f t="shared" si="775"/>
        <v>-5.0632911392405067</v>
      </c>
      <c r="S1845" s="108"/>
      <c r="W1845" s="100" t="s">
        <v>369</v>
      </c>
      <c r="X1845" s="100">
        <v>68</v>
      </c>
      <c r="Y1845" s="100">
        <v>83</v>
      </c>
      <c r="Z1845" s="100">
        <v>74</v>
      </c>
      <c r="AA1845" s="100">
        <v>85</v>
      </c>
      <c r="AC1845" s="100" t="s">
        <v>369</v>
      </c>
      <c r="AD1845" s="100">
        <v>47</v>
      </c>
      <c r="AE1845" s="100">
        <v>51</v>
      </c>
      <c r="AF1845" s="100">
        <v>54</v>
      </c>
      <c r="AG1845" s="100">
        <v>76</v>
      </c>
      <c r="AJ1845" s="100" t="str">
        <f t="shared" si="768"/>
        <v>●</v>
      </c>
      <c r="AK1845" s="100" t="str">
        <f t="shared" si="766"/>
        <v>●</v>
      </c>
      <c r="AL1845" s="100" t="str">
        <f t="shared" si="766"/>
        <v>●</v>
      </c>
      <c r="AM1845" s="100" t="str">
        <f t="shared" si="766"/>
        <v>●</v>
      </c>
      <c r="AP1845" s="100" t="str">
        <f t="shared" si="769"/>
        <v>●</v>
      </c>
      <c r="AQ1845" s="100" t="str">
        <f t="shared" si="767"/>
        <v>●</v>
      </c>
      <c r="AR1845" s="100" t="str">
        <f t="shared" si="767"/>
        <v>●</v>
      </c>
      <c r="AS1845" s="100" t="str">
        <f t="shared" si="767"/>
        <v>●</v>
      </c>
    </row>
    <row r="1846" spans="2:45" s="100" customFormat="1" ht="14.25" customHeight="1">
      <c r="B1846" s="102" t="s">
        <v>108</v>
      </c>
      <c r="C1846" s="106">
        <v>56</v>
      </c>
      <c r="D1846" s="107">
        <v>65</v>
      </c>
      <c r="E1846" s="107">
        <v>75</v>
      </c>
      <c r="F1846" s="107">
        <v>72</v>
      </c>
      <c r="G1846" s="107">
        <f t="shared" si="770"/>
        <v>74</v>
      </c>
      <c r="H1846" s="107">
        <f t="shared" si="772"/>
        <v>2</v>
      </c>
      <c r="I1846" s="108">
        <f t="shared" si="773"/>
        <v>2.7777777777777777</v>
      </c>
      <c r="J1846" s="102"/>
      <c r="K1846" s="114" t="s">
        <v>108</v>
      </c>
      <c r="L1846" s="106">
        <v>39</v>
      </c>
      <c r="M1846" s="107">
        <v>34</v>
      </c>
      <c r="N1846" s="107">
        <v>55</v>
      </c>
      <c r="O1846" s="107">
        <v>65</v>
      </c>
      <c r="P1846" s="107">
        <f t="shared" si="771"/>
        <v>63</v>
      </c>
      <c r="Q1846" s="107">
        <f t="shared" si="774"/>
        <v>-2</v>
      </c>
      <c r="R1846" s="108">
        <f t="shared" si="775"/>
        <v>-3.0769230769230771</v>
      </c>
      <c r="S1846" s="108"/>
      <c r="W1846" s="100" t="s">
        <v>370</v>
      </c>
      <c r="X1846" s="100">
        <v>60</v>
      </c>
      <c r="Y1846" s="100">
        <v>56</v>
      </c>
      <c r="Z1846" s="100">
        <v>65</v>
      </c>
      <c r="AA1846" s="100">
        <v>75</v>
      </c>
      <c r="AC1846" s="100" t="s">
        <v>370</v>
      </c>
      <c r="AD1846" s="100">
        <v>29</v>
      </c>
      <c r="AE1846" s="100">
        <v>39</v>
      </c>
      <c r="AF1846" s="100">
        <v>34</v>
      </c>
      <c r="AG1846" s="100">
        <v>55</v>
      </c>
      <c r="AJ1846" s="100" t="str">
        <f t="shared" si="768"/>
        <v>●</v>
      </c>
      <c r="AK1846" s="100" t="str">
        <f t="shared" si="766"/>
        <v>●</v>
      </c>
      <c r="AL1846" s="100" t="str">
        <f t="shared" si="766"/>
        <v>●</v>
      </c>
      <c r="AM1846" s="100" t="str">
        <f t="shared" si="766"/>
        <v>●</v>
      </c>
      <c r="AP1846" s="100" t="str">
        <f t="shared" si="769"/>
        <v>●</v>
      </c>
      <c r="AQ1846" s="100" t="str">
        <f t="shared" si="767"/>
        <v>●</v>
      </c>
      <c r="AR1846" s="100" t="str">
        <f t="shared" si="767"/>
        <v>●</v>
      </c>
      <c r="AS1846" s="100" t="str">
        <f t="shared" si="767"/>
        <v>●</v>
      </c>
    </row>
    <row r="1847" spans="2:45" s="100" customFormat="1" ht="14.25" customHeight="1">
      <c r="B1847" s="102" t="s">
        <v>109</v>
      </c>
      <c r="C1847" s="106">
        <v>40</v>
      </c>
      <c r="D1847" s="107">
        <v>39</v>
      </c>
      <c r="E1847" s="107">
        <v>47</v>
      </c>
      <c r="F1847" s="107">
        <v>58</v>
      </c>
      <c r="G1847" s="107">
        <f t="shared" si="770"/>
        <v>35</v>
      </c>
      <c r="H1847" s="107">
        <f t="shared" si="772"/>
        <v>-23</v>
      </c>
      <c r="I1847" s="108">
        <f t="shared" si="773"/>
        <v>-39.655172413793103</v>
      </c>
      <c r="J1847" s="102"/>
      <c r="K1847" s="114" t="s">
        <v>109</v>
      </c>
      <c r="L1847" s="106">
        <v>19</v>
      </c>
      <c r="M1847" s="107">
        <v>26</v>
      </c>
      <c r="N1847" s="107">
        <v>31</v>
      </c>
      <c r="O1847" s="107">
        <v>45</v>
      </c>
      <c r="P1847" s="107">
        <f t="shared" si="771"/>
        <v>51</v>
      </c>
      <c r="Q1847" s="107">
        <f t="shared" si="774"/>
        <v>6</v>
      </c>
      <c r="R1847" s="108">
        <f t="shared" si="775"/>
        <v>13.333333333333334</v>
      </c>
      <c r="S1847" s="108"/>
      <c r="W1847" s="100" t="s">
        <v>371</v>
      </c>
      <c r="X1847" s="100">
        <v>34</v>
      </c>
      <c r="Y1847" s="100">
        <v>40</v>
      </c>
      <c r="Z1847" s="100">
        <v>39</v>
      </c>
      <c r="AA1847" s="100">
        <v>47</v>
      </c>
      <c r="AC1847" s="100" t="s">
        <v>371</v>
      </c>
      <c r="AD1847" s="100">
        <v>16</v>
      </c>
      <c r="AE1847" s="100">
        <v>19</v>
      </c>
      <c r="AF1847" s="100">
        <v>26</v>
      </c>
      <c r="AG1847" s="100">
        <v>31</v>
      </c>
      <c r="AJ1847" s="100" t="str">
        <f t="shared" si="768"/>
        <v>●</v>
      </c>
      <c r="AK1847" s="100" t="str">
        <f t="shared" si="766"/>
        <v>●</v>
      </c>
      <c r="AL1847" s="100" t="str">
        <f t="shared" si="766"/>
        <v>●</v>
      </c>
      <c r="AM1847" s="100" t="str">
        <f t="shared" si="766"/>
        <v>●</v>
      </c>
      <c r="AP1847" s="100" t="str">
        <f t="shared" si="769"/>
        <v>●</v>
      </c>
      <c r="AQ1847" s="100" t="str">
        <f t="shared" si="767"/>
        <v>●</v>
      </c>
      <c r="AR1847" s="100" t="str">
        <f t="shared" si="767"/>
        <v>●</v>
      </c>
      <c r="AS1847" s="100" t="str">
        <f t="shared" si="767"/>
        <v>●</v>
      </c>
    </row>
    <row r="1848" spans="2:45" s="100" customFormat="1" ht="14.25" customHeight="1">
      <c r="B1848" s="102" t="s">
        <v>110</v>
      </c>
      <c r="C1848" s="106">
        <v>26</v>
      </c>
      <c r="D1848" s="107">
        <v>32</v>
      </c>
      <c r="E1848" s="107">
        <v>32</v>
      </c>
      <c r="F1848" s="107">
        <v>40</v>
      </c>
      <c r="G1848" s="107">
        <f t="shared" si="770"/>
        <v>56</v>
      </c>
      <c r="H1848" s="107">
        <f t="shared" si="772"/>
        <v>16</v>
      </c>
      <c r="I1848" s="108">
        <f t="shared" si="773"/>
        <v>40</v>
      </c>
      <c r="J1848" s="102"/>
      <c r="K1848" s="114" t="s">
        <v>110</v>
      </c>
      <c r="L1848" s="106">
        <v>14</v>
      </c>
      <c r="M1848" s="107">
        <v>14</v>
      </c>
      <c r="N1848" s="107">
        <v>26</v>
      </c>
      <c r="O1848" s="107">
        <v>28</v>
      </c>
      <c r="P1848" s="107">
        <f t="shared" si="771"/>
        <v>50</v>
      </c>
      <c r="Q1848" s="107">
        <f t="shared" si="774"/>
        <v>22</v>
      </c>
      <c r="R1848" s="108">
        <f t="shared" si="775"/>
        <v>78.571428571428569</v>
      </c>
      <c r="S1848" s="108"/>
      <c r="W1848" s="100" t="s">
        <v>378</v>
      </c>
      <c r="X1848" s="100">
        <v>18</v>
      </c>
      <c r="Y1848" s="100">
        <v>26</v>
      </c>
      <c r="Z1848" s="100">
        <v>32</v>
      </c>
      <c r="AA1848" s="100">
        <v>32</v>
      </c>
      <c r="AC1848" s="100" t="s">
        <v>378</v>
      </c>
      <c r="AD1848" s="100">
        <v>12</v>
      </c>
      <c r="AE1848" s="100">
        <v>14</v>
      </c>
      <c r="AF1848" s="100">
        <v>14</v>
      </c>
      <c r="AG1848" s="100">
        <v>26</v>
      </c>
      <c r="AJ1848" s="100" t="str">
        <f t="shared" si="768"/>
        <v>●</v>
      </c>
      <c r="AK1848" s="100" t="str">
        <f t="shared" si="766"/>
        <v>●</v>
      </c>
      <c r="AL1848" s="100" t="str">
        <f t="shared" si="766"/>
        <v>○</v>
      </c>
      <c r="AM1848" s="100" t="str">
        <f t="shared" si="766"/>
        <v>●</v>
      </c>
      <c r="AP1848" s="100" t="str">
        <f t="shared" si="769"/>
        <v>●</v>
      </c>
      <c r="AQ1848" s="100" t="str">
        <f t="shared" si="767"/>
        <v>○</v>
      </c>
      <c r="AR1848" s="100" t="str">
        <f t="shared" si="767"/>
        <v>●</v>
      </c>
      <c r="AS1848" s="100" t="str">
        <f t="shared" si="767"/>
        <v>●</v>
      </c>
    </row>
    <row r="1849" spans="2:45" s="100" customFormat="1" ht="14.25" customHeight="1">
      <c r="B1849" s="119" t="s">
        <v>112</v>
      </c>
      <c r="C1849" s="115" t="s">
        <v>313</v>
      </c>
      <c r="D1849" s="116">
        <v>1</v>
      </c>
      <c r="E1849" s="116" t="s">
        <v>313</v>
      </c>
      <c r="F1849" s="116" t="s">
        <v>313</v>
      </c>
      <c r="G1849" s="107">
        <f t="shared" si="770"/>
        <v>24</v>
      </c>
      <c r="H1849" s="107"/>
      <c r="I1849" s="108"/>
      <c r="J1849" s="102"/>
      <c r="K1849" s="119" t="s">
        <v>111</v>
      </c>
      <c r="L1849" s="120" t="s">
        <v>313</v>
      </c>
      <c r="M1849" s="116" t="s">
        <v>313</v>
      </c>
      <c r="N1849" s="116" t="s">
        <v>313</v>
      </c>
      <c r="O1849" s="116" t="s">
        <v>313</v>
      </c>
      <c r="P1849" s="107">
        <f t="shared" si="771"/>
        <v>25</v>
      </c>
      <c r="Q1849" s="107"/>
      <c r="R1849" s="108"/>
      <c r="W1849" s="100" t="s">
        <v>379</v>
      </c>
      <c r="X1849" s="100" t="s">
        <v>313</v>
      </c>
      <c r="Y1849" s="100" t="s">
        <v>313</v>
      </c>
      <c r="Z1849" s="100">
        <v>1</v>
      </c>
      <c r="AA1849" s="100" t="s">
        <v>313</v>
      </c>
    </row>
    <row r="1850" spans="2:45" s="100" customFormat="1" ht="14.25" customHeight="1">
      <c r="G1850" s="168"/>
      <c r="P1850" s="168"/>
    </row>
    <row r="1851" spans="2:45" s="100" customFormat="1" ht="14.25" customHeight="1">
      <c r="G1851" s="168"/>
      <c r="P1851" s="168"/>
    </row>
    <row r="1852" spans="2:45" s="100" customFormat="1" ht="14.25" customHeight="1">
      <c r="B1852" s="99" t="str">
        <f>LEFT(B1822,LEN(B1822)-2)&amp;+"男"</f>
        <v>新富町・男</v>
      </c>
      <c r="C1852" s="99"/>
      <c r="D1852" s="99"/>
      <c r="E1852" s="99"/>
      <c r="F1852" s="99"/>
      <c r="G1852" s="102"/>
      <c r="H1852" s="127"/>
      <c r="I1852" s="127"/>
      <c r="J1852" s="102"/>
      <c r="K1852" s="99" t="str">
        <f>LEFT(K1822,LEN(K1822)-2)&amp;+"男"</f>
        <v>勝納町・男</v>
      </c>
      <c r="L1852" s="99"/>
      <c r="M1852" s="99"/>
      <c r="N1852" s="99"/>
      <c r="O1852" s="99"/>
      <c r="P1852" s="102"/>
      <c r="Q1852" s="127"/>
      <c r="R1852" s="127"/>
      <c r="S1852" s="103"/>
    </row>
    <row r="1853" spans="2:45" s="100" customFormat="1" ht="14.25" customHeight="1">
      <c r="B1853" s="583" t="s">
        <v>335</v>
      </c>
      <c r="C1853" s="101"/>
      <c r="D1853" s="101"/>
      <c r="E1853" s="101"/>
      <c r="F1853" s="101"/>
      <c r="G1853" s="135"/>
      <c r="H1853" s="131"/>
      <c r="I1853" s="131"/>
      <c r="J1853" s="102"/>
      <c r="K1853" s="583" t="s">
        <v>335</v>
      </c>
      <c r="L1853" s="101"/>
      <c r="M1853" s="101"/>
      <c r="N1853" s="101"/>
      <c r="O1853" s="101"/>
      <c r="P1853" s="135"/>
      <c r="Q1853" s="131"/>
      <c r="R1853" s="131"/>
      <c r="S1853" s="103"/>
    </row>
    <row r="1854" spans="2:45" s="100" customFormat="1" ht="14.25" customHeight="1">
      <c r="B1854" s="584"/>
      <c r="C1854" s="130" t="str">
        <f>$C$4</f>
        <v>平成7年</v>
      </c>
      <c r="D1854" s="130" t="str">
        <f>$D$4</f>
        <v>平成12年</v>
      </c>
      <c r="E1854" s="130" t="str">
        <f>$E$4</f>
        <v>平成17年</v>
      </c>
      <c r="F1854" s="130" t="str">
        <f>$F$4</f>
        <v>平成22年</v>
      </c>
      <c r="G1854" s="130" t="s">
        <v>410</v>
      </c>
      <c r="H1854" s="133" t="str">
        <f>$H$4</f>
        <v>対平成</v>
      </c>
      <c r="I1854" s="134" t="str">
        <f>$I$4</f>
        <v>22年</v>
      </c>
      <c r="J1854" s="102"/>
      <c r="K1854" s="584"/>
      <c r="L1854" s="130" t="str">
        <f>$C$4</f>
        <v>平成7年</v>
      </c>
      <c r="M1854" s="130" t="str">
        <f>$D$4</f>
        <v>平成12年</v>
      </c>
      <c r="N1854" s="130" t="str">
        <f>$E$4</f>
        <v>平成17年</v>
      </c>
      <c r="O1854" s="130" t="str">
        <f>$F$4</f>
        <v>平成22年</v>
      </c>
      <c r="P1854" s="130" t="s">
        <v>410</v>
      </c>
      <c r="Q1854" s="133" t="str">
        <f>$H$4</f>
        <v>対平成</v>
      </c>
      <c r="R1854" s="134" t="str">
        <f>$I$4</f>
        <v>22年</v>
      </c>
      <c r="S1854" s="103"/>
    </row>
    <row r="1855" spans="2:45" s="100" customFormat="1" ht="14.25" customHeight="1">
      <c r="B1855" s="585"/>
      <c r="C1855" s="104"/>
      <c r="D1855" s="104"/>
      <c r="E1855" s="104"/>
      <c r="F1855" s="104"/>
      <c r="G1855" s="104"/>
      <c r="H1855" s="132" t="s">
        <v>88</v>
      </c>
      <c r="I1855" s="133" t="s">
        <v>398</v>
      </c>
      <c r="J1855" s="102"/>
      <c r="K1855" s="585"/>
      <c r="L1855" s="104"/>
      <c r="M1855" s="104"/>
      <c r="N1855" s="104"/>
      <c r="O1855" s="104"/>
      <c r="P1855" s="104"/>
      <c r="Q1855" s="132" t="s">
        <v>88</v>
      </c>
      <c r="R1855" s="133" t="s">
        <v>398</v>
      </c>
      <c r="S1855" s="103"/>
    </row>
    <row r="1856" spans="2:45" s="199" customFormat="1" ht="14.25" customHeight="1">
      <c r="B1856" s="200" t="s">
        <v>90</v>
      </c>
      <c r="C1856" s="198">
        <v>561</v>
      </c>
      <c r="D1856" s="194">
        <v>519</v>
      </c>
      <c r="E1856" s="194">
        <v>452</v>
      </c>
      <c r="F1856" s="194">
        <v>451</v>
      </c>
      <c r="G1856" s="194">
        <f>IF(COUNTIF(G1861:G1879,"x"),"x",IF(SUM(G1861:G1879)=0,"-",SUM(G1861:G1879)))</f>
        <v>508</v>
      </c>
      <c r="H1856" s="193">
        <f t="shared" ref="H1856:H1859" si="776">IF(G1856="x","x",IF(AND(G1856="-",F1856="-"),"-",IF(AND(G1856="-",F1856&gt;0),F1856*-1,IF(AND(G1856&gt;0,F1856="-"),G1856,G1856-F1856))))</f>
        <v>57</v>
      </c>
      <c r="I1856" s="195">
        <f t="shared" ref="I1856:I1859" si="777">IF(H1856="x","x",IF(H1856="-","-",IF(AND(F1856="-",G1856&gt;0),"皆増",IF(AND(F1856&gt;0,G1856="-"),"皆減",H1856/F1856*100))))</f>
        <v>12.638580931263856</v>
      </c>
      <c r="J1856" s="196"/>
      <c r="K1856" s="197" t="s">
        <v>90</v>
      </c>
      <c r="L1856" s="198">
        <v>492</v>
      </c>
      <c r="M1856" s="194">
        <v>464</v>
      </c>
      <c r="N1856" s="194">
        <v>518</v>
      </c>
      <c r="O1856" s="194">
        <v>455</v>
      </c>
      <c r="P1856" s="194">
        <f>IF(COUNTIF(P1861:P1879,"x"),"x",IF(SUM(P1861:P1879)=0,"-",SUM(P1861:P1879)))</f>
        <v>448</v>
      </c>
      <c r="Q1856" s="193">
        <f t="shared" ref="Q1856:Q1859" si="778">IF(P1856="x","x",IF(AND(P1856="-",O1856="-"),"-",IF(AND(P1856="-",O1856&gt;0),O1856*-1,IF(AND(P1856&gt;0,O1856="-"),P1856,P1856-O1856))))</f>
        <v>-7</v>
      </c>
      <c r="R1856" s="195">
        <f t="shared" ref="R1856:R1859" si="779">IF(Q1856="x","x",IF(Q1856="-","-",IF(AND(O1856="-",P1856&gt;0),"皆増",IF(AND(O1856&gt;0,P1856="-"),"皆減",Q1856/O1856*100))))</f>
        <v>-1.5384615384615385</v>
      </c>
      <c r="S1856" s="195"/>
      <c r="W1856" s="199" t="s">
        <v>373</v>
      </c>
      <c r="X1856" s="199">
        <v>627</v>
      </c>
      <c r="Y1856" s="199">
        <v>561</v>
      </c>
      <c r="Z1856" s="199">
        <v>519</v>
      </c>
      <c r="AA1856" s="199">
        <v>452</v>
      </c>
      <c r="AC1856" s="199" t="s">
        <v>373</v>
      </c>
      <c r="AD1856" s="199">
        <v>574</v>
      </c>
      <c r="AE1856" s="199">
        <v>492</v>
      </c>
      <c r="AF1856" s="199">
        <v>464</v>
      </c>
      <c r="AG1856" s="199">
        <v>518</v>
      </c>
      <c r="AJ1856" s="199" t="str">
        <f>IF(C1856=X1856,"○","●")</f>
        <v>●</v>
      </c>
      <c r="AK1856" s="199" t="str">
        <f t="shared" ref="AK1856:AM1878" si="780">IF(D1856=Y1856,"○","●")</f>
        <v>●</v>
      </c>
      <c r="AL1856" s="199" t="str">
        <f t="shared" si="780"/>
        <v>●</v>
      </c>
      <c r="AM1856" s="199" t="str">
        <f t="shared" si="780"/>
        <v>●</v>
      </c>
      <c r="AP1856" s="199" t="str">
        <f>IF(L1856=AD1856,"○","●")</f>
        <v>●</v>
      </c>
      <c r="AQ1856" s="199" t="str">
        <f t="shared" ref="AQ1856:AS1878" si="781">IF(M1856=AE1856,"○","●")</f>
        <v>●</v>
      </c>
      <c r="AR1856" s="199" t="str">
        <f t="shared" si="781"/>
        <v>●</v>
      </c>
      <c r="AS1856" s="199" t="str">
        <f t="shared" si="781"/>
        <v>●</v>
      </c>
    </row>
    <row r="1857" spans="2:45" s="100" customFormat="1" ht="14.25" customHeight="1">
      <c r="B1857" s="105" t="s">
        <v>91</v>
      </c>
      <c r="C1857" s="106">
        <v>82</v>
      </c>
      <c r="D1857" s="107">
        <v>53</v>
      </c>
      <c r="E1857" s="107">
        <v>32</v>
      </c>
      <c r="F1857" s="107">
        <v>40</v>
      </c>
      <c r="G1857" s="107">
        <f>IF(COUNTIF(G1861:G1863,"x"),"x",IF(SUM(G1861:G1863)=0,"-",SUM(G1861:G1863)))</f>
        <v>59</v>
      </c>
      <c r="H1857" s="107">
        <f t="shared" si="776"/>
        <v>19</v>
      </c>
      <c r="I1857" s="108">
        <f t="shared" si="777"/>
        <v>47.5</v>
      </c>
      <c r="J1857" s="102"/>
      <c r="K1857" s="109" t="s">
        <v>91</v>
      </c>
      <c r="L1857" s="106">
        <v>70</v>
      </c>
      <c r="M1857" s="107">
        <v>66</v>
      </c>
      <c r="N1857" s="107">
        <v>77</v>
      </c>
      <c r="O1857" s="107">
        <v>61</v>
      </c>
      <c r="P1857" s="107">
        <f>IF(COUNTIF(P1861:P1863,"x"),"x",IF(SUM(P1861:P1863)=0,"-",SUM(P1861:P1863)))</f>
        <v>36</v>
      </c>
      <c r="Q1857" s="107">
        <f t="shared" si="778"/>
        <v>-25</v>
      </c>
      <c r="R1857" s="108">
        <f t="shared" si="779"/>
        <v>-40.983606557377051</v>
      </c>
      <c r="S1857" s="108"/>
      <c r="W1857" s="100" t="s">
        <v>374</v>
      </c>
      <c r="X1857" s="100">
        <v>123</v>
      </c>
      <c r="Y1857" s="100">
        <v>82</v>
      </c>
      <c r="Z1857" s="100">
        <v>53</v>
      </c>
      <c r="AA1857" s="100">
        <v>32</v>
      </c>
      <c r="AC1857" s="100" t="s">
        <v>374</v>
      </c>
      <c r="AD1857" s="100">
        <v>105</v>
      </c>
      <c r="AE1857" s="100">
        <v>70</v>
      </c>
      <c r="AF1857" s="100">
        <v>66</v>
      </c>
      <c r="AG1857" s="100">
        <v>77</v>
      </c>
      <c r="AJ1857" s="100" t="str">
        <f t="shared" ref="AJ1857:AJ1878" si="782">IF(C1857=X1857,"○","●")</f>
        <v>●</v>
      </c>
      <c r="AK1857" s="100" t="str">
        <f t="shared" si="780"/>
        <v>●</v>
      </c>
      <c r="AL1857" s="100" t="str">
        <f t="shared" si="780"/>
        <v>●</v>
      </c>
      <c r="AM1857" s="100" t="str">
        <f t="shared" si="780"/>
        <v>●</v>
      </c>
      <c r="AP1857" s="100" t="str">
        <f t="shared" ref="AP1857:AP1878" si="783">IF(L1857=AD1857,"○","●")</f>
        <v>●</v>
      </c>
      <c r="AQ1857" s="100" t="str">
        <f t="shared" si="781"/>
        <v>●</v>
      </c>
      <c r="AR1857" s="100" t="str">
        <f t="shared" si="781"/>
        <v>●</v>
      </c>
      <c r="AS1857" s="100" t="str">
        <f>IF(O1857=AG1857,"○","●")</f>
        <v>●</v>
      </c>
    </row>
    <row r="1858" spans="2:45" s="100" customFormat="1" ht="14.25" customHeight="1">
      <c r="B1858" s="105" t="s">
        <v>92</v>
      </c>
      <c r="C1858" s="106">
        <v>375</v>
      </c>
      <c r="D1858" s="107">
        <v>349</v>
      </c>
      <c r="E1858" s="107">
        <v>307</v>
      </c>
      <c r="F1858" s="107">
        <v>287</v>
      </c>
      <c r="G1858" s="296">
        <f>IF(COUNTIF(G1864:G1873,"x"),"x",IF(SUM(G1864:G1873)=0,"-",SUM(G1864:G1873)))</f>
        <v>295</v>
      </c>
      <c r="H1858" s="107">
        <f t="shared" si="776"/>
        <v>8</v>
      </c>
      <c r="I1858" s="108">
        <f t="shared" si="777"/>
        <v>2.7874564459930316</v>
      </c>
      <c r="J1858" s="102"/>
      <c r="K1858" s="109" t="s">
        <v>92</v>
      </c>
      <c r="L1858" s="106">
        <v>347</v>
      </c>
      <c r="M1858" s="107">
        <v>324</v>
      </c>
      <c r="N1858" s="107">
        <v>332</v>
      </c>
      <c r="O1858" s="107">
        <v>274</v>
      </c>
      <c r="P1858" s="296">
        <f>IF(COUNTIF(P1864:P1873,"x"),"x",IF(SUM(P1864:P1873)=0,"-",SUM(P1864:P1873)))</f>
        <v>262</v>
      </c>
      <c r="Q1858" s="107">
        <f t="shared" si="778"/>
        <v>-12</v>
      </c>
      <c r="R1858" s="108">
        <f t="shared" si="779"/>
        <v>-4.3795620437956204</v>
      </c>
      <c r="S1858" s="108"/>
      <c r="W1858" s="100" t="s">
        <v>375</v>
      </c>
      <c r="X1858" s="100">
        <v>398</v>
      </c>
      <c r="Y1858" s="100">
        <v>375</v>
      </c>
      <c r="Z1858" s="100">
        <v>349</v>
      </c>
      <c r="AA1858" s="100">
        <v>307</v>
      </c>
      <c r="AC1858" s="100" t="s">
        <v>375</v>
      </c>
      <c r="AD1858" s="100">
        <v>401</v>
      </c>
      <c r="AE1858" s="100">
        <v>347</v>
      </c>
      <c r="AF1858" s="100">
        <v>324</v>
      </c>
      <c r="AG1858" s="100">
        <v>332</v>
      </c>
      <c r="AJ1858" s="100" t="str">
        <f t="shared" si="782"/>
        <v>●</v>
      </c>
      <c r="AK1858" s="100" t="str">
        <f t="shared" si="780"/>
        <v>●</v>
      </c>
      <c r="AL1858" s="100" t="str">
        <f>IF(E1858=Z1858,"○","●")</f>
        <v>●</v>
      </c>
      <c r="AM1858" s="100" t="str">
        <f t="shared" si="780"/>
        <v>●</v>
      </c>
      <c r="AP1858" s="100" t="str">
        <f t="shared" si="783"/>
        <v>●</v>
      </c>
      <c r="AQ1858" s="100" t="str">
        <f t="shared" si="781"/>
        <v>●</v>
      </c>
      <c r="AR1858" s="100" t="str">
        <f t="shared" si="781"/>
        <v>●</v>
      </c>
      <c r="AS1858" s="100" t="str">
        <f t="shared" si="781"/>
        <v>●</v>
      </c>
    </row>
    <row r="1859" spans="2:45" s="100" customFormat="1" ht="14.25" customHeight="1">
      <c r="B1859" s="105" t="s">
        <v>93</v>
      </c>
      <c r="C1859" s="106">
        <v>104</v>
      </c>
      <c r="D1859" s="107">
        <v>116</v>
      </c>
      <c r="E1859" s="107">
        <v>113</v>
      </c>
      <c r="F1859" s="107">
        <v>124</v>
      </c>
      <c r="G1859" s="107">
        <f>IF(COUNTIF(G1874:G1878,"x"),"x",IF(SUM(G1874,G1878)=0,"-",SUM(G1874:G1878)))</f>
        <v>140</v>
      </c>
      <c r="H1859" s="107">
        <f t="shared" si="776"/>
        <v>16</v>
      </c>
      <c r="I1859" s="108">
        <f t="shared" si="777"/>
        <v>12.903225806451612</v>
      </c>
      <c r="J1859" s="102"/>
      <c r="K1859" s="109" t="s">
        <v>93</v>
      </c>
      <c r="L1859" s="106">
        <v>75</v>
      </c>
      <c r="M1859" s="107">
        <v>74</v>
      </c>
      <c r="N1859" s="107">
        <v>109</v>
      </c>
      <c r="O1859" s="107">
        <v>120</v>
      </c>
      <c r="P1859" s="107">
        <f>IF(COUNTIF(P1874:P1878,"x"),"x",IF(SUM(P1874,P1878)=0,"-",SUM(P1874:P1878)))</f>
        <v>134</v>
      </c>
      <c r="Q1859" s="107">
        <f t="shared" si="778"/>
        <v>14</v>
      </c>
      <c r="R1859" s="108">
        <f t="shared" si="779"/>
        <v>11.666666666666666</v>
      </c>
      <c r="S1859" s="108"/>
      <c r="W1859" s="100" t="s">
        <v>376</v>
      </c>
      <c r="X1859" s="100">
        <v>106</v>
      </c>
      <c r="Y1859" s="100">
        <v>104</v>
      </c>
      <c r="Z1859" s="100">
        <v>116</v>
      </c>
      <c r="AA1859" s="100">
        <v>113</v>
      </c>
      <c r="AC1859" s="100" t="s">
        <v>376</v>
      </c>
      <c r="AD1859" s="100">
        <v>68</v>
      </c>
      <c r="AE1859" s="100">
        <v>75</v>
      </c>
      <c r="AF1859" s="100">
        <v>74</v>
      </c>
      <c r="AG1859" s="100">
        <v>109</v>
      </c>
      <c r="AJ1859" s="100" t="str">
        <f t="shared" si="782"/>
        <v>●</v>
      </c>
      <c r="AK1859" s="100" t="str">
        <f t="shared" si="780"/>
        <v>●</v>
      </c>
      <c r="AL1859" s="100" t="str">
        <f t="shared" si="780"/>
        <v>●</v>
      </c>
      <c r="AM1859" s="100" t="str">
        <f t="shared" si="780"/>
        <v>●</v>
      </c>
      <c r="AP1859" s="100" t="str">
        <f t="shared" si="783"/>
        <v>●</v>
      </c>
      <c r="AQ1859" s="100" t="str">
        <f t="shared" si="781"/>
        <v>●</v>
      </c>
      <c r="AR1859" s="100" t="str">
        <f t="shared" si="781"/>
        <v>●</v>
      </c>
      <c r="AS1859" s="100" t="str">
        <f t="shared" si="781"/>
        <v>●</v>
      </c>
    </row>
    <row r="1860" spans="2:45" s="100" customFormat="1" ht="14.25" customHeight="1">
      <c r="B1860" s="102"/>
      <c r="C1860" s="106"/>
      <c r="D1860" s="112"/>
      <c r="E1860" s="112"/>
      <c r="F1860" s="112"/>
      <c r="G1860" s="112"/>
      <c r="H1860" s="112"/>
      <c r="I1860" s="113"/>
      <c r="J1860" s="102"/>
      <c r="K1860" s="114"/>
      <c r="L1860" s="106"/>
      <c r="M1860" s="112"/>
      <c r="N1860" s="112"/>
      <c r="O1860" s="112"/>
      <c r="P1860" s="112"/>
      <c r="Q1860" s="112"/>
      <c r="R1860" s="113"/>
      <c r="S1860" s="113"/>
      <c r="AJ1860" s="100" t="str">
        <f t="shared" si="782"/>
        <v>○</v>
      </c>
      <c r="AK1860" s="100" t="str">
        <f t="shared" si="780"/>
        <v>○</v>
      </c>
      <c r="AL1860" s="100" t="str">
        <f t="shared" si="780"/>
        <v>○</v>
      </c>
      <c r="AM1860" s="100" t="str">
        <f t="shared" si="780"/>
        <v>○</v>
      </c>
      <c r="AP1860" s="100" t="str">
        <f t="shared" si="783"/>
        <v>○</v>
      </c>
      <c r="AQ1860" s="100" t="str">
        <f t="shared" si="781"/>
        <v>○</v>
      </c>
      <c r="AR1860" s="100" t="str">
        <f t="shared" si="781"/>
        <v>○</v>
      </c>
      <c r="AS1860" s="100" t="str">
        <f t="shared" si="781"/>
        <v>○</v>
      </c>
    </row>
    <row r="1861" spans="2:45" s="100" customFormat="1" ht="14.25" customHeight="1">
      <c r="B1861" s="102" t="s">
        <v>94</v>
      </c>
      <c r="C1861" s="106">
        <v>20</v>
      </c>
      <c r="D1861" s="107">
        <v>13</v>
      </c>
      <c r="E1861" s="107">
        <v>6</v>
      </c>
      <c r="F1861" s="107">
        <v>12</v>
      </c>
      <c r="G1861" s="107">
        <f>第2表01元データ!AR40</f>
        <v>31</v>
      </c>
      <c r="H1861" s="107">
        <f t="shared" ref="H1861:H1878" si="784">IF(G1861="x","x",IF(AND(G1861="-",F1861="-"),"-",IF(AND(G1861="-",F1861&gt;0),F1861*-1,IF(AND(G1861&gt;0,F1861="-"),G1861,G1861-F1861))))</f>
        <v>19</v>
      </c>
      <c r="I1861" s="108">
        <f t="shared" ref="I1861:I1878" si="785">IF(H1861="x","x",IF(H1861="-","-",IF(AND(F1861="-",G1861&gt;0),"皆増",IF(AND(F1861&gt;0,G1861="-"),"皆減",H1861/F1861*100))))</f>
        <v>158.33333333333331</v>
      </c>
      <c r="J1861" s="102"/>
      <c r="K1861" s="114" t="s">
        <v>94</v>
      </c>
      <c r="L1861" s="106">
        <v>24</v>
      </c>
      <c r="M1861" s="107">
        <v>32</v>
      </c>
      <c r="N1861" s="107">
        <v>36</v>
      </c>
      <c r="O1861" s="107">
        <v>17</v>
      </c>
      <c r="P1861" s="107">
        <f>第2表01元データ!AS40</f>
        <v>14</v>
      </c>
      <c r="Q1861" s="107">
        <f t="shared" ref="Q1861:Q1878" si="786">IF(P1861="x","x",IF(AND(P1861="-",O1861="-"),"-",IF(AND(P1861="-",O1861&gt;0),O1861*-1,IF(AND(P1861&gt;0,O1861="-"),P1861,P1861-O1861))))</f>
        <v>-3</v>
      </c>
      <c r="R1861" s="108">
        <f t="shared" ref="R1861:R1878" si="787">IF(Q1861="x","x",IF(Q1861="-","-",IF(AND(O1861="-",P1861&gt;0),"皆増",IF(AND(O1861&gt;0,P1861="-"),"皆減",Q1861/O1861*100))))</f>
        <v>-17.647058823529413</v>
      </c>
      <c r="S1861" s="108"/>
      <c r="T1861" s="100">
        <v>101</v>
      </c>
      <c r="W1861" s="100" t="s">
        <v>377</v>
      </c>
      <c r="X1861" s="100">
        <v>26</v>
      </c>
      <c r="Y1861" s="100">
        <v>20</v>
      </c>
      <c r="Z1861" s="100">
        <v>13</v>
      </c>
      <c r="AA1861" s="100">
        <v>6</v>
      </c>
      <c r="AC1861" s="100" t="s">
        <v>377</v>
      </c>
      <c r="AD1861" s="100">
        <v>19</v>
      </c>
      <c r="AE1861" s="100">
        <v>24</v>
      </c>
      <c r="AF1861" s="100">
        <v>32</v>
      </c>
      <c r="AG1861" s="100">
        <v>36</v>
      </c>
      <c r="AJ1861" s="100" t="str">
        <f t="shared" si="782"/>
        <v>●</v>
      </c>
      <c r="AK1861" s="100" t="str">
        <f t="shared" si="780"/>
        <v>●</v>
      </c>
      <c r="AL1861" s="100" t="str">
        <f t="shared" si="780"/>
        <v>●</v>
      </c>
      <c r="AM1861" s="100" t="str">
        <f t="shared" si="780"/>
        <v>●</v>
      </c>
      <c r="AP1861" s="100" t="str">
        <f t="shared" si="783"/>
        <v>●</v>
      </c>
      <c r="AQ1861" s="100" t="str">
        <f t="shared" si="781"/>
        <v>●</v>
      </c>
      <c r="AR1861" s="100" t="str">
        <f t="shared" si="781"/>
        <v>●</v>
      </c>
      <c r="AS1861" s="100" t="str">
        <f t="shared" si="781"/>
        <v>●</v>
      </c>
    </row>
    <row r="1862" spans="2:45" s="100" customFormat="1" ht="14.25" customHeight="1">
      <c r="B1862" s="102" t="s">
        <v>95</v>
      </c>
      <c r="C1862" s="106">
        <v>25</v>
      </c>
      <c r="D1862" s="107">
        <v>17</v>
      </c>
      <c r="E1862" s="107">
        <v>10</v>
      </c>
      <c r="F1862" s="107">
        <v>13</v>
      </c>
      <c r="G1862" s="107">
        <f>第2表01元データ!AR41</f>
        <v>16</v>
      </c>
      <c r="H1862" s="107">
        <f t="shared" si="784"/>
        <v>3</v>
      </c>
      <c r="I1862" s="108">
        <f t="shared" si="785"/>
        <v>23.076923076923077</v>
      </c>
      <c r="J1862" s="102"/>
      <c r="K1862" s="114" t="s">
        <v>95</v>
      </c>
      <c r="L1862" s="106">
        <v>17</v>
      </c>
      <c r="M1862" s="107">
        <v>18</v>
      </c>
      <c r="N1862" s="107">
        <v>24</v>
      </c>
      <c r="O1862" s="107">
        <v>24</v>
      </c>
      <c r="P1862" s="107">
        <f>第2表01元データ!AS41</f>
        <v>9</v>
      </c>
      <c r="Q1862" s="107">
        <f t="shared" si="786"/>
        <v>-15</v>
      </c>
      <c r="R1862" s="108">
        <f t="shared" si="787"/>
        <v>-62.5</v>
      </c>
      <c r="S1862" s="108"/>
      <c r="T1862" s="100">
        <v>102</v>
      </c>
      <c r="W1862" s="100" t="s">
        <v>356</v>
      </c>
      <c r="X1862" s="100">
        <v>46</v>
      </c>
      <c r="Y1862" s="100">
        <v>25</v>
      </c>
      <c r="Z1862" s="100">
        <v>17</v>
      </c>
      <c r="AA1862" s="100">
        <v>10</v>
      </c>
      <c r="AC1862" s="100" t="s">
        <v>356</v>
      </c>
      <c r="AD1862" s="100">
        <v>33</v>
      </c>
      <c r="AE1862" s="100">
        <v>17</v>
      </c>
      <c r="AF1862" s="100">
        <v>18</v>
      </c>
      <c r="AG1862" s="100">
        <v>24</v>
      </c>
      <c r="AJ1862" s="100" t="str">
        <f t="shared" si="782"/>
        <v>●</v>
      </c>
      <c r="AK1862" s="100" t="str">
        <f t="shared" si="780"/>
        <v>●</v>
      </c>
      <c r="AL1862" s="100" t="str">
        <f t="shared" si="780"/>
        <v>●</v>
      </c>
      <c r="AM1862" s="100" t="str">
        <f t="shared" si="780"/>
        <v>●</v>
      </c>
      <c r="AP1862" s="100" t="str">
        <f t="shared" si="783"/>
        <v>●</v>
      </c>
      <c r="AQ1862" s="100" t="str">
        <f t="shared" si="781"/>
        <v>●</v>
      </c>
      <c r="AR1862" s="100" t="str">
        <f t="shared" si="781"/>
        <v>●</v>
      </c>
      <c r="AS1862" s="100" t="str">
        <f t="shared" si="781"/>
        <v>○</v>
      </c>
    </row>
    <row r="1863" spans="2:45" s="100" customFormat="1" ht="14.25" customHeight="1">
      <c r="B1863" s="102" t="s">
        <v>96</v>
      </c>
      <c r="C1863" s="106">
        <v>37</v>
      </c>
      <c r="D1863" s="107">
        <v>23</v>
      </c>
      <c r="E1863" s="107">
        <v>16</v>
      </c>
      <c r="F1863" s="107">
        <v>15</v>
      </c>
      <c r="G1863" s="107">
        <f>第2表01元データ!AR42</f>
        <v>12</v>
      </c>
      <c r="H1863" s="107">
        <f t="shared" si="784"/>
        <v>-3</v>
      </c>
      <c r="I1863" s="108">
        <f t="shared" si="785"/>
        <v>-20</v>
      </c>
      <c r="J1863" s="102"/>
      <c r="K1863" s="114" t="s">
        <v>96</v>
      </c>
      <c r="L1863" s="106">
        <v>29</v>
      </c>
      <c r="M1863" s="107">
        <v>16</v>
      </c>
      <c r="N1863" s="107">
        <v>17</v>
      </c>
      <c r="O1863" s="107">
        <v>20</v>
      </c>
      <c r="P1863" s="107">
        <f>第2表01元データ!AS42</f>
        <v>13</v>
      </c>
      <c r="Q1863" s="107">
        <f t="shared" si="786"/>
        <v>-7</v>
      </c>
      <c r="R1863" s="108">
        <f t="shared" si="787"/>
        <v>-35</v>
      </c>
      <c r="S1863" s="108"/>
      <c r="T1863" s="100">
        <v>103</v>
      </c>
      <c r="W1863" s="100" t="s">
        <v>357</v>
      </c>
      <c r="X1863" s="100">
        <v>51</v>
      </c>
      <c r="Y1863" s="100">
        <v>37</v>
      </c>
      <c r="Z1863" s="100">
        <v>23</v>
      </c>
      <c r="AA1863" s="100">
        <v>16</v>
      </c>
      <c r="AC1863" s="100" t="s">
        <v>357</v>
      </c>
      <c r="AD1863" s="100">
        <v>53</v>
      </c>
      <c r="AE1863" s="100">
        <v>29</v>
      </c>
      <c r="AF1863" s="100">
        <v>16</v>
      </c>
      <c r="AG1863" s="100">
        <v>17</v>
      </c>
      <c r="AJ1863" s="100" t="str">
        <f t="shared" si="782"/>
        <v>●</v>
      </c>
      <c r="AK1863" s="100" t="str">
        <f t="shared" si="780"/>
        <v>●</v>
      </c>
      <c r="AL1863" s="100" t="str">
        <f t="shared" si="780"/>
        <v>●</v>
      </c>
      <c r="AM1863" s="100" t="str">
        <f t="shared" si="780"/>
        <v>●</v>
      </c>
      <c r="AP1863" s="100" t="str">
        <f t="shared" si="783"/>
        <v>●</v>
      </c>
      <c r="AQ1863" s="100" t="str">
        <f t="shared" si="781"/>
        <v>●</v>
      </c>
      <c r="AR1863" s="100" t="str">
        <f t="shared" si="781"/>
        <v>●</v>
      </c>
      <c r="AS1863" s="100" t="str">
        <f t="shared" si="781"/>
        <v>●</v>
      </c>
    </row>
    <row r="1864" spans="2:45" s="100" customFormat="1" ht="14.25" customHeight="1">
      <c r="B1864" s="102" t="s">
        <v>97</v>
      </c>
      <c r="C1864" s="106">
        <v>48</v>
      </c>
      <c r="D1864" s="107">
        <v>26</v>
      </c>
      <c r="E1864" s="107">
        <v>24</v>
      </c>
      <c r="F1864" s="107">
        <v>13</v>
      </c>
      <c r="G1864" s="107">
        <f>第2表01元データ!AR43</f>
        <v>20</v>
      </c>
      <c r="H1864" s="107">
        <f t="shared" si="784"/>
        <v>7</v>
      </c>
      <c r="I1864" s="108">
        <f t="shared" si="785"/>
        <v>53.846153846153847</v>
      </c>
      <c r="J1864" s="102"/>
      <c r="K1864" s="114" t="s">
        <v>97</v>
      </c>
      <c r="L1864" s="106">
        <v>29</v>
      </c>
      <c r="M1864" s="107">
        <v>27</v>
      </c>
      <c r="N1864" s="107">
        <v>15</v>
      </c>
      <c r="O1864" s="107">
        <v>20</v>
      </c>
      <c r="P1864" s="107">
        <f>第2表01元データ!AS43</f>
        <v>28</v>
      </c>
      <c r="Q1864" s="107">
        <f t="shared" si="786"/>
        <v>8</v>
      </c>
      <c r="R1864" s="108">
        <f t="shared" si="787"/>
        <v>40</v>
      </c>
      <c r="S1864" s="108"/>
      <c r="T1864" s="100">
        <v>104</v>
      </c>
      <c r="W1864" s="100" t="s">
        <v>358</v>
      </c>
      <c r="X1864" s="100">
        <v>47</v>
      </c>
      <c r="Y1864" s="100">
        <v>48</v>
      </c>
      <c r="Z1864" s="100">
        <v>26</v>
      </c>
      <c r="AA1864" s="100">
        <v>24</v>
      </c>
      <c r="AC1864" s="100" t="s">
        <v>358</v>
      </c>
      <c r="AD1864" s="100">
        <v>69</v>
      </c>
      <c r="AE1864" s="100">
        <v>29</v>
      </c>
      <c r="AF1864" s="100">
        <v>27</v>
      </c>
      <c r="AG1864" s="100">
        <v>15</v>
      </c>
      <c r="AJ1864" s="100" t="str">
        <f t="shared" si="782"/>
        <v>●</v>
      </c>
      <c r="AK1864" s="100" t="str">
        <f t="shared" si="780"/>
        <v>●</v>
      </c>
      <c r="AL1864" s="100" t="str">
        <f t="shared" si="780"/>
        <v>●</v>
      </c>
      <c r="AM1864" s="100" t="str">
        <f t="shared" si="780"/>
        <v>●</v>
      </c>
      <c r="AP1864" s="100" t="str">
        <f t="shared" si="783"/>
        <v>●</v>
      </c>
      <c r="AQ1864" s="100" t="str">
        <f t="shared" si="781"/>
        <v>●</v>
      </c>
      <c r="AR1864" s="100" t="str">
        <f t="shared" si="781"/>
        <v>●</v>
      </c>
      <c r="AS1864" s="100" t="str">
        <f t="shared" si="781"/>
        <v>●</v>
      </c>
    </row>
    <row r="1865" spans="2:45" s="100" customFormat="1" ht="14.25" customHeight="1">
      <c r="B1865" s="102" t="s">
        <v>98</v>
      </c>
      <c r="C1865" s="106">
        <v>35</v>
      </c>
      <c r="D1865" s="107">
        <v>46</v>
      </c>
      <c r="E1865" s="107">
        <v>22</v>
      </c>
      <c r="F1865" s="107">
        <v>28</v>
      </c>
      <c r="G1865" s="107">
        <f>第2表01元データ!AR44</f>
        <v>23</v>
      </c>
      <c r="H1865" s="107">
        <f t="shared" si="784"/>
        <v>-5</v>
      </c>
      <c r="I1865" s="108">
        <f t="shared" si="785"/>
        <v>-17.857142857142858</v>
      </c>
      <c r="J1865" s="102"/>
      <c r="K1865" s="114" t="s">
        <v>98</v>
      </c>
      <c r="L1865" s="106">
        <v>37</v>
      </c>
      <c r="M1865" s="107">
        <v>26</v>
      </c>
      <c r="N1865" s="107">
        <v>30</v>
      </c>
      <c r="O1865" s="107">
        <v>13</v>
      </c>
      <c r="P1865" s="107">
        <f>第2表01元データ!AS44</f>
        <v>26</v>
      </c>
      <c r="Q1865" s="107">
        <f t="shared" si="786"/>
        <v>13</v>
      </c>
      <c r="R1865" s="108">
        <f t="shared" si="787"/>
        <v>100</v>
      </c>
      <c r="S1865" s="108"/>
      <c r="T1865" s="100">
        <v>105</v>
      </c>
      <c r="W1865" s="100" t="s">
        <v>359</v>
      </c>
      <c r="X1865" s="100">
        <v>48</v>
      </c>
      <c r="Y1865" s="100">
        <v>35</v>
      </c>
      <c r="Z1865" s="100">
        <v>46</v>
      </c>
      <c r="AA1865" s="100">
        <v>22</v>
      </c>
      <c r="AC1865" s="100" t="s">
        <v>359</v>
      </c>
      <c r="AD1865" s="100">
        <v>36</v>
      </c>
      <c r="AE1865" s="100">
        <v>37</v>
      </c>
      <c r="AF1865" s="100">
        <v>26</v>
      </c>
      <c r="AG1865" s="100">
        <v>30</v>
      </c>
      <c r="AJ1865" s="100" t="str">
        <f t="shared" si="782"/>
        <v>●</v>
      </c>
      <c r="AK1865" s="100" t="str">
        <f t="shared" si="780"/>
        <v>●</v>
      </c>
      <c r="AL1865" s="100" t="str">
        <f t="shared" si="780"/>
        <v>●</v>
      </c>
      <c r="AM1865" s="100" t="str">
        <f t="shared" si="780"/>
        <v>●</v>
      </c>
      <c r="AP1865" s="100" t="str">
        <f t="shared" si="783"/>
        <v>●</v>
      </c>
      <c r="AQ1865" s="100" t="str">
        <f t="shared" si="781"/>
        <v>●</v>
      </c>
      <c r="AR1865" s="100" t="str">
        <f t="shared" si="781"/>
        <v>●</v>
      </c>
      <c r="AS1865" s="100" t="str">
        <f t="shared" si="781"/>
        <v>●</v>
      </c>
    </row>
    <row r="1866" spans="2:45" s="100" customFormat="1" ht="14.25" customHeight="1">
      <c r="B1866" s="102" t="s">
        <v>99</v>
      </c>
      <c r="C1866" s="106">
        <v>35</v>
      </c>
      <c r="D1866" s="107">
        <v>23</v>
      </c>
      <c r="E1866" s="107">
        <v>29</v>
      </c>
      <c r="F1866" s="107">
        <v>31</v>
      </c>
      <c r="G1866" s="107">
        <f>第2表01元データ!AR45</f>
        <v>32</v>
      </c>
      <c r="H1866" s="107">
        <f t="shared" si="784"/>
        <v>1</v>
      </c>
      <c r="I1866" s="108">
        <f t="shared" si="785"/>
        <v>3.225806451612903</v>
      </c>
      <c r="J1866" s="102"/>
      <c r="K1866" s="114" t="s">
        <v>99</v>
      </c>
      <c r="L1866" s="106">
        <v>47</v>
      </c>
      <c r="M1866" s="107">
        <v>34</v>
      </c>
      <c r="N1866" s="107">
        <v>35</v>
      </c>
      <c r="O1866" s="107">
        <v>25</v>
      </c>
      <c r="P1866" s="107">
        <f>第2表01元データ!AS45</f>
        <v>28</v>
      </c>
      <c r="Q1866" s="107">
        <f t="shared" si="786"/>
        <v>3</v>
      </c>
      <c r="R1866" s="108">
        <f t="shared" si="787"/>
        <v>12</v>
      </c>
      <c r="S1866" s="108"/>
      <c r="T1866" s="100">
        <v>106</v>
      </c>
      <c r="W1866" s="100" t="s">
        <v>360</v>
      </c>
      <c r="X1866" s="100">
        <v>28</v>
      </c>
      <c r="Y1866" s="100">
        <v>35</v>
      </c>
      <c r="Z1866" s="100">
        <v>23</v>
      </c>
      <c r="AA1866" s="100">
        <v>29</v>
      </c>
      <c r="AC1866" s="100" t="s">
        <v>360</v>
      </c>
      <c r="AD1866" s="100">
        <v>24</v>
      </c>
      <c r="AE1866" s="100">
        <v>47</v>
      </c>
      <c r="AF1866" s="100">
        <v>34</v>
      </c>
      <c r="AG1866" s="100">
        <v>35</v>
      </c>
      <c r="AJ1866" s="100" t="str">
        <f t="shared" si="782"/>
        <v>●</v>
      </c>
      <c r="AK1866" s="100" t="str">
        <f t="shared" si="780"/>
        <v>●</v>
      </c>
      <c r="AL1866" s="100" t="str">
        <f t="shared" si="780"/>
        <v>●</v>
      </c>
      <c r="AM1866" s="100" t="str">
        <f t="shared" si="780"/>
        <v>●</v>
      </c>
      <c r="AP1866" s="100" t="str">
        <f t="shared" si="783"/>
        <v>●</v>
      </c>
      <c r="AQ1866" s="100" t="str">
        <f t="shared" si="781"/>
        <v>●</v>
      </c>
      <c r="AR1866" s="100" t="str">
        <f t="shared" si="781"/>
        <v>●</v>
      </c>
      <c r="AS1866" s="100" t="str">
        <f t="shared" si="781"/>
        <v>●</v>
      </c>
    </row>
    <row r="1867" spans="2:45" s="100" customFormat="1" ht="14.25" customHeight="1">
      <c r="B1867" s="102" t="s">
        <v>100</v>
      </c>
      <c r="C1867" s="106">
        <v>32</v>
      </c>
      <c r="D1867" s="107">
        <v>31</v>
      </c>
      <c r="E1867" s="107">
        <v>21</v>
      </c>
      <c r="F1867" s="107">
        <v>39</v>
      </c>
      <c r="G1867" s="107">
        <f>第2表01元データ!AR46</f>
        <v>41</v>
      </c>
      <c r="H1867" s="107">
        <f t="shared" si="784"/>
        <v>2</v>
      </c>
      <c r="I1867" s="108">
        <f t="shared" si="785"/>
        <v>5.1282051282051277</v>
      </c>
      <c r="J1867" s="102"/>
      <c r="K1867" s="114" t="s">
        <v>100</v>
      </c>
      <c r="L1867" s="106">
        <v>25</v>
      </c>
      <c r="M1867" s="107">
        <v>54</v>
      </c>
      <c r="N1867" s="107">
        <v>37</v>
      </c>
      <c r="O1867" s="107">
        <v>27</v>
      </c>
      <c r="P1867" s="107">
        <f>第2表01元データ!AS46</f>
        <v>17</v>
      </c>
      <c r="Q1867" s="107">
        <f t="shared" si="786"/>
        <v>-10</v>
      </c>
      <c r="R1867" s="108">
        <f t="shared" si="787"/>
        <v>-37.037037037037038</v>
      </c>
      <c r="S1867" s="108"/>
      <c r="T1867" s="100">
        <v>107</v>
      </c>
      <c r="W1867" s="100" t="s">
        <v>361</v>
      </c>
      <c r="X1867" s="100">
        <v>22</v>
      </c>
      <c r="Y1867" s="100">
        <v>32</v>
      </c>
      <c r="Z1867" s="100">
        <v>31</v>
      </c>
      <c r="AA1867" s="100">
        <v>21</v>
      </c>
      <c r="AC1867" s="100" t="s">
        <v>361</v>
      </c>
      <c r="AD1867" s="100">
        <v>25</v>
      </c>
      <c r="AE1867" s="100">
        <v>25</v>
      </c>
      <c r="AF1867" s="100">
        <v>54</v>
      </c>
      <c r="AG1867" s="100">
        <v>37</v>
      </c>
      <c r="AJ1867" s="100" t="str">
        <f t="shared" si="782"/>
        <v>●</v>
      </c>
      <c r="AK1867" s="100" t="str">
        <f t="shared" si="780"/>
        <v>●</v>
      </c>
      <c r="AL1867" s="100" t="str">
        <f t="shared" si="780"/>
        <v>●</v>
      </c>
      <c r="AM1867" s="100" t="str">
        <f t="shared" si="780"/>
        <v>●</v>
      </c>
      <c r="AP1867" s="100" t="str">
        <f t="shared" si="783"/>
        <v>○</v>
      </c>
      <c r="AQ1867" s="100" t="str">
        <f t="shared" si="781"/>
        <v>●</v>
      </c>
      <c r="AR1867" s="100" t="str">
        <f t="shared" si="781"/>
        <v>●</v>
      </c>
      <c r="AS1867" s="100" t="str">
        <f t="shared" si="781"/>
        <v>●</v>
      </c>
    </row>
    <row r="1868" spans="2:45" s="100" customFormat="1" ht="14.25" customHeight="1">
      <c r="B1868" s="102" t="s">
        <v>118</v>
      </c>
      <c r="C1868" s="106">
        <v>23</v>
      </c>
      <c r="D1868" s="107">
        <v>28</v>
      </c>
      <c r="E1868" s="107">
        <v>23</v>
      </c>
      <c r="F1868" s="107">
        <v>20</v>
      </c>
      <c r="G1868" s="107">
        <f>第2表01元データ!AR47</f>
        <v>25</v>
      </c>
      <c r="H1868" s="107">
        <f t="shared" si="784"/>
        <v>5</v>
      </c>
      <c r="I1868" s="108">
        <f t="shared" si="785"/>
        <v>25</v>
      </c>
      <c r="J1868" s="102"/>
      <c r="K1868" s="114" t="s">
        <v>118</v>
      </c>
      <c r="L1868" s="106">
        <v>21</v>
      </c>
      <c r="M1868" s="107">
        <v>25</v>
      </c>
      <c r="N1868" s="107">
        <v>48</v>
      </c>
      <c r="O1868" s="107">
        <v>28</v>
      </c>
      <c r="P1868" s="107">
        <f>第2表01元データ!AS47</f>
        <v>25</v>
      </c>
      <c r="Q1868" s="107">
        <f t="shared" si="786"/>
        <v>-3</v>
      </c>
      <c r="R1868" s="108">
        <f t="shared" si="787"/>
        <v>-10.714285714285714</v>
      </c>
      <c r="S1868" s="108"/>
      <c r="T1868" s="100">
        <v>108</v>
      </c>
      <c r="W1868" s="100" t="s">
        <v>362</v>
      </c>
      <c r="X1868" s="100">
        <v>41</v>
      </c>
      <c r="Y1868" s="100">
        <v>23</v>
      </c>
      <c r="Z1868" s="100">
        <v>28</v>
      </c>
      <c r="AA1868" s="100">
        <v>23</v>
      </c>
      <c r="AC1868" s="100" t="s">
        <v>362</v>
      </c>
      <c r="AD1868" s="100">
        <v>39</v>
      </c>
      <c r="AE1868" s="100">
        <v>21</v>
      </c>
      <c r="AF1868" s="100">
        <v>25</v>
      </c>
      <c r="AG1868" s="100">
        <v>48</v>
      </c>
      <c r="AJ1868" s="100" t="str">
        <f t="shared" si="782"/>
        <v>●</v>
      </c>
      <c r="AK1868" s="100" t="str">
        <f t="shared" si="780"/>
        <v>●</v>
      </c>
      <c r="AL1868" s="100" t="str">
        <f t="shared" si="780"/>
        <v>●</v>
      </c>
      <c r="AM1868" s="100" t="str">
        <f t="shared" si="780"/>
        <v>●</v>
      </c>
      <c r="AP1868" s="100" t="str">
        <f t="shared" si="783"/>
        <v>●</v>
      </c>
      <c r="AQ1868" s="100" t="str">
        <f t="shared" si="781"/>
        <v>●</v>
      </c>
      <c r="AR1868" s="100" t="str">
        <f t="shared" si="781"/>
        <v>●</v>
      </c>
      <c r="AS1868" s="100" t="str">
        <f t="shared" si="781"/>
        <v>●</v>
      </c>
    </row>
    <row r="1869" spans="2:45" s="100" customFormat="1" ht="14.25" customHeight="1">
      <c r="B1869" s="102" t="s">
        <v>101</v>
      </c>
      <c r="C1869" s="106">
        <v>32</v>
      </c>
      <c r="D1869" s="107">
        <v>24</v>
      </c>
      <c r="E1869" s="107">
        <v>28</v>
      </c>
      <c r="F1869" s="107">
        <v>27</v>
      </c>
      <c r="G1869" s="107">
        <f>第2表01元データ!AR48</f>
        <v>30</v>
      </c>
      <c r="H1869" s="107">
        <f t="shared" si="784"/>
        <v>3</v>
      </c>
      <c r="I1869" s="108">
        <f t="shared" si="785"/>
        <v>11.111111111111111</v>
      </c>
      <c r="J1869" s="102"/>
      <c r="K1869" s="114" t="s">
        <v>101</v>
      </c>
      <c r="L1869" s="106">
        <v>34</v>
      </c>
      <c r="M1869" s="107">
        <v>25</v>
      </c>
      <c r="N1869" s="107">
        <v>20</v>
      </c>
      <c r="O1869" s="107">
        <v>38</v>
      </c>
      <c r="P1869" s="107">
        <f>第2表01元データ!AS48</f>
        <v>22</v>
      </c>
      <c r="Q1869" s="107">
        <f t="shared" si="786"/>
        <v>-16</v>
      </c>
      <c r="R1869" s="108">
        <f t="shared" si="787"/>
        <v>-42.105263157894733</v>
      </c>
      <c r="S1869" s="108"/>
      <c r="T1869" s="100">
        <v>109</v>
      </c>
      <c r="W1869" s="100" t="s">
        <v>363</v>
      </c>
      <c r="X1869" s="100">
        <v>53</v>
      </c>
      <c r="Y1869" s="100">
        <v>32</v>
      </c>
      <c r="Z1869" s="100">
        <v>24</v>
      </c>
      <c r="AA1869" s="100">
        <v>28</v>
      </c>
      <c r="AC1869" s="100" t="s">
        <v>363</v>
      </c>
      <c r="AD1869" s="100">
        <v>54</v>
      </c>
      <c r="AE1869" s="100">
        <v>34</v>
      </c>
      <c r="AF1869" s="100">
        <v>25</v>
      </c>
      <c r="AG1869" s="100">
        <v>20</v>
      </c>
      <c r="AJ1869" s="100" t="str">
        <f t="shared" si="782"/>
        <v>●</v>
      </c>
      <c r="AK1869" s="100" t="str">
        <f t="shared" si="780"/>
        <v>●</v>
      </c>
      <c r="AL1869" s="100" t="str">
        <f>IF(E1869=Z1869,"○","●")</f>
        <v>●</v>
      </c>
      <c r="AM1869" s="100" t="str">
        <f t="shared" si="780"/>
        <v>●</v>
      </c>
      <c r="AP1869" s="100" t="str">
        <f t="shared" si="783"/>
        <v>●</v>
      </c>
      <c r="AQ1869" s="100" t="str">
        <f t="shared" si="781"/>
        <v>●</v>
      </c>
      <c r="AR1869" s="100" t="str">
        <f t="shared" si="781"/>
        <v>●</v>
      </c>
      <c r="AS1869" s="100" t="str">
        <f t="shared" si="781"/>
        <v>●</v>
      </c>
    </row>
    <row r="1870" spans="2:45" s="100" customFormat="1" ht="14.25" customHeight="1">
      <c r="B1870" s="102" t="s">
        <v>102</v>
      </c>
      <c r="C1870" s="106">
        <v>49</v>
      </c>
      <c r="D1870" s="107">
        <v>35</v>
      </c>
      <c r="E1870" s="107">
        <v>24</v>
      </c>
      <c r="F1870" s="107">
        <v>23</v>
      </c>
      <c r="G1870" s="107">
        <f>第2表01元データ!AR49</f>
        <v>36</v>
      </c>
      <c r="H1870" s="107">
        <f t="shared" si="784"/>
        <v>13</v>
      </c>
      <c r="I1870" s="108">
        <f t="shared" si="785"/>
        <v>56.521739130434781</v>
      </c>
      <c r="J1870" s="102"/>
      <c r="K1870" s="114" t="s">
        <v>102</v>
      </c>
      <c r="L1870" s="106">
        <v>43</v>
      </c>
      <c r="M1870" s="107">
        <v>36</v>
      </c>
      <c r="N1870" s="107">
        <v>23</v>
      </c>
      <c r="O1870" s="107">
        <v>23</v>
      </c>
      <c r="P1870" s="107">
        <f>第2表01元データ!AS49</f>
        <v>28</v>
      </c>
      <c r="Q1870" s="107">
        <f t="shared" si="786"/>
        <v>5</v>
      </c>
      <c r="R1870" s="108">
        <f t="shared" si="787"/>
        <v>21.739130434782609</v>
      </c>
      <c r="S1870" s="108"/>
      <c r="T1870" s="100">
        <v>110</v>
      </c>
      <c r="W1870" s="100" t="s">
        <v>364</v>
      </c>
      <c r="X1870" s="100">
        <v>56</v>
      </c>
      <c r="Y1870" s="100">
        <v>49</v>
      </c>
      <c r="Z1870" s="100">
        <v>35</v>
      </c>
      <c r="AA1870" s="100">
        <v>24</v>
      </c>
      <c r="AC1870" s="100" t="s">
        <v>364</v>
      </c>
      <c r="AD1870" s="100">
        <v>48</v>
      </c>
      <c r="AE1870" s="100">
        <v>43</v>
      </c>
      <c r="AF1870" s="100">
        <v>36</v>
      </c>
      <c r="AG1870" s="100">
        <v>23</v>
      </c>
      <c r="AJ1870" s="100" t="str">
        <f t="shared" si="782"/>
        <v>●</v>
      </c>
      <c r="AK1870" s="100" t="str">
        <f t="shared" si="780"/>
        <v>●</v>
      </c>
      <c r="AL1870" s="100" t="str">
        <f t="shared" si="780"/>
        <v>●</v>
      </c>
      <c r="AM1870" s="100" t="str">
        <f t="shared" si="780"/>
        <v>●</v>
      </c>
      <c r="AP1870" s="100" t="str">
        <f t="shared" si="783"/>
        <v>●</v>
      </c>
      <c r="AQ1870" s="100" t="str">
        <f t="shared" si="781"/>
        <v>●</v>
      </c>
      <c r="AR1870" s="100" t="str">
        <f t="shared" si="781"/>
        <v>●</v>
      </c>
      <c r="AS1870" s="100" t="str">
        <f t="shared" si="781"/>
        <v>○</v>
      </c>
    </row>
    <row r="1871" spans="2:45" s="100" customFormat="1" ht="14.25" customHeight="1">
      <c r="B1871" s="102" t="s">
        <v>103</v>
      </c>
      <c r="C1871" s="106">
        <v>55</v>
      </c>
      <c r="D1871" s="107">
        <v>51</v>
      </c>
      <c r="E1871" s="107">
        <v>38</v>
      </c>
      <c r="F1871" s="107">
        <v>26</v>
      </c>
      <c r="G1871" s="107">
        <f>第2表01元データ!AR50</f>
        <v>34</v>
      </c>
      <c r="H1871" s="107">
        <f t="shared" si="784"/>
        <v>8</v>
      </c>
      <c r="I1871" s="108">
        <f t="shared" si="785"/>
        <v>30.76923076923077</v>
      </c>
      <c r="J1871" s="102"/>
      <c r="K1871" s="114" t="s">
        <v>103</v>
      </c>
      <c r="L1871" s="106">
        <v>41</v>
      </c>
      <c r="M1871" s="107">
        <v>39</v>
      </c>
      <c r="N1871" s="107">
        <v>44</v>
      </c>
      <c r="O1871" s="107">
        <v>26</v>
      </c>
      <c r="P1871" s="107">
        <f>第2表01元データ!AS50</f>
        <v>39</v>
      </c>
      <c r="Q1871" s="107">
        <f t="shared" si="786"/>
        <v>13</v>
      </c>
      <c r="R1871" s="108">
        <f t="shared" si="787"/>
        <v>50</v>
      </c>
      <c r="S1871" s="108"/>
      <c r="T1871" s="100">
        <v>111</v>
      </c>
      <c r="W1871" s="100" t="s">
        <v>365</v>
      </c>
      <c r="X1871" s="100">
        <v>25</v>
      </c>
      <c r="Y1871" s="100">
        <v>55</v>
      </c>
      <c r="Z1871" s="100">
        <v>51</v>
      </c>
      <c r="AA1871" s="100">
        <v>38</v>
      </c>
      <c r="AC1871" s="100" t="s">
        <v>365</v>
      </c>
      <c r="AD1871" s="100">
        <v>37</v>
      </c>
      <c r="AE1871" s="100">
        <v>41</v>
      </c>
      <c r="AF1871" s="100">
        <v>39</v>
      </c>
      <c r="AG1871" s="100">
        <v>44</v>
      </c>
      <c r="AJ1871" s="100" t="str">
        <f t="shared" si="782"/>
        <v>●</v>
      </c>
      <c r="AK1871" s="100" t="str">
        <f t="shared" si="780"/>
        <v>●</v>
      </c>
      <c r="AL1871" s="100" t="str">
        <f t="shared" si="780"/>
        <v>●</v>
      </c>
      <c r="AM1871" s="100" t="str">
        <f t="shared" si="780"/>
        <v>●</v>
      </c>
      <c r="AP1871" s="100" t="str">
        <f t="shared" si="783"/>
        <v>●</v>
      </c>
      <c r="AQ1871" s="100" t="str">
        <f t="shared" si="781"/>
        <v>●</v>
      </c>
      <c r="AR1871" s="100" t="str">
        <f t="shared" si="781"/>
        <v>●</v>
      </c>
      <c r="AS1871" s="100" t="str">
        <f t="shared" si="781"/>
        <v>●</v>
      </c>
    </row>
    <row r="1872" spans="2:45" s="100" customFormat="1" ht="14.25" customHeight="1">
      <c r="B1872" s="102" t="s">
        <v>104</v>
      </c>
      <c r="C1872" s="106">
        <v>28</v>
      </c>
      <c r="D1872" s="107">
        <v>56</v>
      </c>
      <c r="E1872" s="107">
        <v>50</v>
      </c>
      <c r="F1872" s="107">
        <v>35</v>
      </c>
      <c r="G1872" s="107">
        <f>第2表01元データ!AR51</f>
        <v>29</v>
      </c>
      <c r="H1872" s="107">
        <f t="shared" si="784"/>
        <v>-6</v>
      </c>
      <c r="I1872" s="108">
        <f t="shared" si="785"/>
        <v>-17.142857142857142</v>
      </c>
      <c r="J1872" s="102"/>
      <c r="K1872" s="114" t="s">
        <v>104</v>
      </c>
      <c r="L1872" s="106">
        <v>36</v>
      </c>
      <c r="M1872" s="107">
        <v>33</v>
      </c>
      <c r="N1872" s="107">
        <v>39</v>
      </c>
      <c r="O1872" s="107">
        <v>38</v>
      </c>
      <c r="P1872" s="107">
        <f>第2表01元データ!AS51</f>
        <v>30</v>
      </c>
      <c r="Q1872" s="107">
        <f t="shared" si="786"/>
        <v>-8</v>
      </c>
      <c r="R1872" s="108">
        <f t="shared" si="787"/>
        <v>-21.052631578947366</v>
      </c>
      <c r="S1872" s="108"/>
      <c r="T1872" s="100">
        <v>112</v>
      </c>
      <c r="W1872" s="100" t="s">
        <v>366</v>
      </c>
      <c r="X1872" s="100">
        <v>45</v>
      </c>
      <c r="Y1872" s="100">
        <v>28</v>
      </c>
      <c r="Z1872" s="100">
        <v>56</v>
      </c>
      <c r="AA1872" s="100">
        <v>50</v>
      </c>
      <c r="AC1872" s="100" t="s">
        <v>366</v>
      </c>
      <c r="AD1872" s="100">
        <v>42</v>
      </c>
      <c r="AE1872" s="100">
        <v>36</v>
      </c>
      <c r="AF1872" s="100">
        <v>33</v>
      </c>
      <c r="AG1872" s="100">
        <v>39</v>
      </c>
      <c r="AJ1872" s="100" t="str">
        <f t="shared" si="782"/>
        <v>●</v>
      </c>
      <c r="AK1872" s="100" t="str">
        <f t="shared" si="780"/>
        <v>●</v>
      </c>
      <c r="AL1872" s="100" t="str">
        <f t="shared" si="780"/>
        <v>●</v>
      </c>
      <c r="AM1872" s="100" t="str">
        <f t="shared" si="780"/>
        <v>●</v>
      </c>
      <c r="AP1872" s="100" t="str">
        <f t="shared" si="783"/>
        <v>●</v>
      </c>
      <c r="AQ1872" s="100" t="str">
        <f t="shared" si="781"/>
        <v>●</v>
      </c>
      <c r="AR1872" s="100" t="str">
        <f t="shared" si="781"/>
        <v>●</v>
      </c>
      <c r="AS1872" s="100" t="str">
        <f t="shared" si="781"/>
        <v>●</v>
      </c>
    </row>
    <row r="1873" spans="2:45" s="100" customFormat="1" ht="14.25" customHeight="1">
      <c r="B1873" s="102" t="s">
        <v>105</v>
      </c>
      <c r="C1873" s="106">
        <v>38</v>
      </c>
      <c r="D1873" s="107">
        <v>29</v>
      </c>
      <c r="E1873" s="107">
        <v>48</v>
      </c>
      <c r="F1873" s="107">
        <v>45</v>
      </c>
      <c r="G1873" s="107">
        <f>第2表01元データ!AR52</f>
        <v>25</v>
      </c>
      <c r="H1873" s="107">
        <f t="shared" si="784"/>
        <v>-20</v>
      </c>
      <c r="I1873" s="108">
        <f t="shared" si="785"/>
        <v>-44.444444444444443</v>
      </c>
      <c r="J1873" s="102"/>
      <c r="K1873" s="114" t="s">
        <v>105</v>
      </c>
      <c r="L1873" s="106">
        <v>34</v>
      </c>
      <c r="M1873" s="107">
        <v>25</v>
      </c>
      <c r="N1873" s="107">
        <v>41</v>
      </c>
      <c r="O1873" s="107">
        <v>36</v>
      </c>
      <c r="P1873" s="107">
        <f>第2表01元データ!AS52</f>
        <v>19</v>
      </c>
      <c r="Q1873" s="107">
        <f t="shared" si="786"/>
        <v>-17</v>
      </c>
      <c r="R1873" s="108">
        <f t="shared" si="787"/>
        <v>-47.222222222222221</v>
      </c>
      <c r="S1873" s="108"/>
      <c r="T1873" s="100">
        <v>113</v>
      </c>
      <c r="W1873" s="99" t="s">
        <v>367</v>
      </c>
      <c r="X1873" s="99">
        <v>33</v>
      </c>
      <c r="Y1873" s="99">
        <v>38</v>
      </c>
      <c r="Z1873" s="99">
        <v>29</v>
      </c>
      <c r="AA1873" s="99">
        <v>48</v>
      </c>
      <c r="AB1873" s="99"/>
      <c r="AC1873" s="99" t="s">
        <v>367</v>
      </c>
      <c r="AD1873" s="99">
        <v>27</v>
      </c>
      <c r="AE1873" s="99">
        <v>34</v>
      </c>
      <c r="AF1873" s="99">
        <v>25</v>
      </c>
      <c r="AG1873" s="99">
        <v>41</v>
      </c>
      <c r="AJ1873" s="100" t="str">
        <f t="shared" si="782"/>
        <v>●</v>
      </c>
      <c r="AK1873" s="100" t="str">
        <f t="shared" si="780"/>
        <v>●</v>
      </c>
      <c r="AL1873" s="100" t="str">
        <f t="shared" si="780"/>
        <v>●</v>
      </c>
      <c r="AM1873" s="100" t="str">
        <f t="shared" si="780"/>
        <v>●</v>
      </c>
      <c r="AP1873" s="100" t="str">
        <f t="shared" si="783"/>
        <v>●</v>
      </c>
      <c r="AQ1873" s="100" t="str">
        <f t="shared" si="781"/>
        <v>●</v>
      </c>
      <c r="AR1873" s="100" t="str">
        <f t="shared" si="781"/>
        <v>●</v>
      </c>
      <c r="AS1873" s="100" t="str">
        <f t="shared" si="781"/>
        <v>●</v>
      </c>
    </row>
    <row r="1874" spans="2:45" s="100" customFormat="1" ht="14.25" customHeight="1">
      <c r="B1874" s="102" t="s">
        <v>106</v>
      </c>
      <c r="C1874" s="106">
        <v>36</v>
      </c>
      <c r="D1874" s="107">
        <v>37</v>
      </c>
      <c r="E1874" s="107">
        <v>29</v>
      </c>
      <c r="F1874" s="107">
        <v>42</v>
      </c>
      <c r="G1874" s="107">
        <f>第2表01元データ!AR53</f>
        <v>44</v>
      </c>
      <c r="H1874" s="107">
        <f t="shared" si="784"/>
        <v>2</v>
      </c>
      <c r="I1874" s="108">
        <f t="shared" si="785"/>
        <v>4.7619047619047619</v>
      </c>
      <c r="J1874" s="102"/>
      <c r="K1874" s="114" t="s">
        <v>106</v>
      </c>
      <c r="L1874" s="106">
        <v>23</v>
      </c>
      <c r="M1874" s="107">
        <v>27</v>
      </c>
      <c r="N1874" s="107">
        <v>33</v>
      </c>
      <c r="O1874" s="107">
        <v>39</v>
      </c>
      <c r="P1874" s="107">
        <f>第2表01元データ!AS53</f>
        <v>35</v>
      </c>
      <c r="Q1874" s="107">
        <f t="shared" si="786"/>
        <v>-4</v>
      </c>
      <c r="R1874" s="108">
        <f t="shared" si="787"/>
        <v>-10.256410256410255</v>
      </c>
      <c r="S1874" s="108"/>
      <c r="T1874" s="100">
        <v>114</v>
      </c>
      <c r="W1874" s="100" t="s">
        <v>368</v>
      </c>
      <c r="X1874" s="100">
        <v>34</v>
      </c>
      <c r="Y1874" s="100">
        <v>36</v>
      </c>
      <c r="Z1874" s="100">
        <v>37</v>
      </c>
      <c r="AA1874" s="100">
        <v>29</v>
      </c>
      <c r="AC1874" s="100" t="s">
        <v>368</v>
      </c>
      <c r="AD1874" s="100">
        <v>26</v>
      </c>
      <c r="AE1874" s="100">
        <v>23</v>
      </c>
      <c r="AF1874" s="100">
        <v>27</v>
      </c>
      <c r="AG1874" s="100">
        <v>33</v>
      </c>
      <c r="AJ1874" s="100" t="str">
        <f t="shared" si="782"/>
        <v>●</v>
      </c>
      <c r="AK1874" s="100" t="str">
        <f t="shared" si="780"/>
        <v>●</v>
      </c>
      <c r="AL1874" s="100" t="str">
        <f t="shared" si="780"/>
        <v>●</v>
      </c>
      <c r="AM1874" s="100" t="str">
        <f t="shared" si="780"/>
        <v>●</v>
      </c>
      <c r="AP1874" s="100" t="str">
        <f t="shared" si="783"/>
        <v>●</v>
      </c>
      <c r="AQ1874" s="100" t="str">
        <f t="shared" si="781"/>
        <v>●</v>
      </c>
      <c r="AR1874" s="100" t="str">
        <f t="shared" si="781"/>
        <v>●</v>
      </c>
      <c r="AS1874" s="100" t="str">
        <f t="shared" si="781"/>
        <v>●</v>
      </c>
    </row>
    <row r="1875" spans="2:45" s="100" customFormat="1" ht="14.25" customHeight="1">
      <c r="B1875" s="102" t="s">
        <v>107</v>
      </c>
      <c r="C1875" s="106">
        <v>28</v>
      </c>
      <c r="D1875" s="107">
        <v>30</v>
      </c>
      <c r="E1875" s="107">
        <v>32</v>
      </c>
      <c r="F1875" s="107">
        <v>22</v>
      </c>
      <c r="G1875" s="107">
        <f>第2表01元データ!AR54</f>
        <v>39</v>
      </c>
      <c r="H1875" s="107">
        <f t="shared" si="784"/>
        <v>17</v>
      </c>
      <c r="I1875" s="108">
        <f t="shared" si="785"/>
        <v>77.272727272727266</v>
      </c>
      <c r="J1875" s="102"/>
      <c r="K1875" s="114" t="s">
        <v>107</v>
      </c>
      <c r="L1875" s="106">
        <v>22</v>
      </c>
      <c r="M1875" s="107">
        <v>19</v>
      </c>
      <c r="N1875" s="107">
        <v>36</v>
      </c>
      <c r="O1875" s="107">
        <v>26</v>
      </c>
      <c r="P1875" s="107">
        <f>第2表01元データ!AS54</f>
        <v>34</v>
      </c>
      <c r="Q1875" s="107">
        <f t="shared" si="786"/>
        <v>8</v>
      </c>
      <c r="R1875" s="108">
        <f t="shared" si="787"/>
        <v>30.76923076923077</v>
      </c>
      <c r="S1875" s="108"/>
      <c r="T1875" s="100">
        <v>115</v>
      </c>
      <c r="W1875" s="100" t="s">
        <v>369</v>
      </c>
      <c r="X1875" s="100">
        <v>29</v>
      </c>
      <c r="Y1875" s="100">
        <v>28</v>
      </c>
      <c r="Z1875" s="100">
        <v>30</v>
      </c>
      <c r="AA1875" s="100">
        <v>32</v>
      </c>
      <c r="AC1875" s="100" t="s">
        <v>369</v>
      </c>
      <c r="AD1875" s="100">
        <v>26</v>
      </c>
      <c r="AE1875" s="100">
        <v>22</v>
      </c>
      <c r="AF1875" s="100">
        <v>19</v>
      </c>
      <c r="AG1875" s="100">
        <v>36</v>
      </c>
      <c r="AJ1875" s="100" t="str">
        <f t="shared" si="782"/>
        <v>●</v>
      </c>
      <c r="AK1875" s="100" t="str">
        <f t="shared" si="780"/>
        <v>●</v>
      </c>
      <c r="AL1875" s="100" t="str">
        <f t="shared" si="780"/>
        <v>●</v>
      </c>
      <c r="AM1875" s="100" t="str">
        <f t="shared" si="780"/>
        <v>●</v>
      </c>
      <c r="AP1875" s="100" t="str">
        <f t="shared" si="783"/>
        <v>●</v>
      </c>
      <c r="AQ1875" s="100" t="str">
        <f t="shared" si="781"/>
        <v>●</v>
      </c>
      <c r="AR1875" s="100" t="str">
        <f t="shared" si="781"/>
        <v>●</v>
      </c>
      <c r="AS1875" s="100" t="str">
        <f t="shared" si="781"/>
        <v>●</v>
      </c>
    </row>
    <row r="1876" spans="2:45" s="100" customFormat="1" ht="14.25" customHeight="1">
      <c r="B1876" s="102" t="s">
        <v>108</v>
      </c>
      <c r="C1876" s="106">
        <v>22</v>
      </c>
      <c r="D1876" s="107">
        <v>25</v>
      </c>
      <c r="E1876" s="107">
        <v>30</v>
      </c>
      <c r="F1876" s="107">
        <v>26</v>
      </c>
      <c r="G1876" s="107">
        <f>第2表01元データ!AR55</f>
        <v>32</v>
      </c>
      <c r="H1876" s="107">
        <f t="shared" si="784"/>
        <v>6</v>
      </c>
      <c r="I1876" s="108">
        <f t="shared" si="785"/>
        <v>23.076923076923077</v>
      </c>
      <c r="J1876" s="102"/>
      <c r="K1876" s="114" t="s">
        <v>108</v>
      </c>
      <c r="L1876" s="106">
        <v>21</v>
      </c>
      <c r="M1876" s="107">
        <v>12</v>
      </c>
      <c r="N1876" s="107">
        <v>20</v>
      </c>
      <c r="O1876" s="107">
        <v>29</v>
      </c>
      <c r="P1876" s="107">
        <f>第2表01元データ!AS55</f>
        <v>26</v>
      </c>
      <c r="Q1876" s="107">
        <f t="shared" si="786"/>
        <v>-3</v>
      </c>
      <c r="R1876" s="108">
        <f t="shared" si="787"/>
        <v>-10.344827586206897</v>
      </c>
      <c r="S1876" s="108"/>
      <c r="T1876" s="100">
        <v>116</v>
      </c>
      <c r="W1876" s="100" t="s">
        <v>370</v>
      </c>
      <c r="X1876" s="100">
        <v>24</v>
      </c>
      <c r="Y1876" s="100">
        <v>22</v>
      </c>
      <c r="Z1876" s="100">
        <v>25</v>
      </c>
      <c r="AA1876" s="100">
        <v>30</v>
      </c>
      <c r="AC1876" s="100" t="s">
        <v>370</v>
      </c>
      <c r="AD1876" s="100">
        <v>8</v>
      </c>
      <c r="AE1876" s="100">
        <v>21</v>
      </c>
      <c r="AF1876" s="100">
        <v>12</v>
      </c>
      <c r="AG1876" s="100">
        <v>20</v>
      </c>
      <c r="AJ1876" s="100" t="str">
        <f t="shared" si="782"/>
        <v>●</v>
      </c>
      <c r="AK1876" s="100" t="str">
        <f t="shared" si="780"/>
        <v>●</v>
      </c>
      <c r="AL1876" s="100" t="str">
        <f t="shared" si="780"/>
        <v>●</v>
      </c>
      <c r="AM1876" s="100" t="str">
        <f t="shared" si="780"/>
        <v>●</v>
      </c>
      <c r="AP1876" s="100" t="str">
        <f t="shared" si="783"/>
        <v>●</v>
      </c>
      <c r="AQ1876" s="100" t="str">
        <f t="shared" si="781"/>
        <v>●</v>
      </c>
      <c r="AR1876" s="100" t="str">
        <f t="shared" si="781"/>
        <v>●</v>
      </c>
      <c r="AS1876" s="100" t="str">
        <f t="shared" si="781"/>
        <v>●</v>
      </c>
    </row>
    <row r="1877" spans="2:45" s="100" customFormat="1" ht="14.25" customHeight="1">
      <c r="B1877" s="102" t="s">
        <v>109</v>
      </c>
      <c r="C1877" s="106">
        <v>12</v>
      </c>
      <c r="D1877" s="107">
        <v>17</v>
      </c>
      <c r="E1877" s="107">
        <v>15</v>
      </c>
      <c r="F1877" s="107">
        <v>24</v>
      </c>
      <c r="G1877" s="107">
        <f>第2表01元データ!AR56</f>
        <v>10</v>
      </c>
      <c r="H1877" s="107">
        <f t="shared" si="784"/>
        <v>-14</v>
      </c>
      <c r="I1877" s="108">
        <f t="shared" si="785"/>
        <v>-58.333333333333336</v>
      </c>
      <c r="J1877" s="102"/>
      <c r="K1877" s="114" t="s">
        <v>109</v>
      </c>
      <c r="L1877" s="106">
        <v>6</v>
      </c>
      <c r="M1877" s="107">
        <v>11</v>
      </c>
      <c r="N1877" s="107">
        <v>11</v>
      </c>
      <c r="O1877" s="107">
        <v>15</v>
      </c>
      <c r="P1877" s="107">
        <f>第2表01元データ!AS56</f>
        <v>15</v>
      </c>
      <c r="Q1877" s="107">
        <f t="shared" si="786"/>
        <v>0</v>
      </c>
      <c r="R1877" s="108">
        <f t="shared" si="787"/>
        <v>0</v>
      </c>
      <c r="S1877" s="108"/>
      <c r="T1877" s="100">
        <v>117</v>
      </c>
      <c r="W1877" s="100" t="s">
        <v>371</v>
      </c>
      <c r="X1877" s="100">
        <v>14</v>
      </c>
      <c r="Y1877" s="100">
        <v>12</v>
      </c>
      <c r="Z1877" s="100">
        <v>17</v>
      </c>
      <c r="AA1877" s="100">
        <v>15</v>
      </c>
      <c r="AC1877" s="100" t="s">
        <v>371</v>
      </c>
      <c r="AD1877" s="100">
        <v>6</v>
      </c>
      <c r="AE1877" s="100">
        <v>6</v>
      </c>
      <c r="AF1877" s="100">
        <v>11</v>
      </c>
      <c r="AG1877" s="100">
        <v>11</v>
      </c>
      <c r="AJ1877" s="100" t="str">
        <f t="shared" si="782"/>
        <v>●</v>
      </c>
      <c r="AK1877" s="100" t="str">
        <f t="shared" si="780"/>
        <v>●</v>
      </c>
      <c r="AL1877" s="100" t="str">
        <f t="shared" si="780"/>
        <v>●</v>
      </c>
      <c r="AM1877" s="100" t="str">
        <f t="shared" si="780"/>
        <v>●</v>
      </c>
      <c r="AP1877" s="100" t="str">
        <f t="shared" si="783"/>
        <v>○</v>
      </c>
      <c r="AQ1877" s="100" t="str">
        <f t="shared" si="781"/>
        <v>●</v>
      </c>
      <c r="AR1877" s="100" t="str">
        <f t="shared" si="781"/>
        <v>○</v>
      </c>
      <c r="AS1877" s="100" t="str">
        <f t="shared" si="781"/>
        <v>●</v>
      </c>
    </row>
    <row r="1878" spans="2:45" s="100" customFormat="1" ht="14.25" customHeight="1">
      <c r="B1878" s="102" t="s">
        <v>110</v>
      </c>
      <c r="C1878" s="106">
        <v>6</v>
      </c>
      <c r="D1878" s="107">
        <v>7</v>
      </c>
      <c r="E1878" s="107">
        <v>7</v>
      </c>
      <c r="F1878" s="107">
        <v>10</v>
      </c>
      <c r="G1878" s="107">
        <f>第2表01元データ!AR57</f>
        <v>15</v>
      </c>
      <c r="H1878" s="107">
        <f t="shared" si="784"/>
        <v>5</v>
      </c>
      <c r="I1878" s="108">
        <f t="shared" si="785"/>
        <v>50</v>
      </c>
      <c r="J1878" s="102"/>
      <c r="K1878" s="114" t="s">
        <v>110</v>
      </c>
      <c r="L1878" s="106">
        <v>3</v>
      </c>
      <c r="M1878" s="107">
        <v>5</v>
      </c>
      <c r="N1878" s="107">
        <v>9</v>
      </c>
      <c r="O1878" s="107">
        <v>11</v>
      </c>
      <c r="P1878" s="107">
        <f>第2表01元データ!AS57</f>
        <v>24</v>
      </c>
      <c r="Q1878" s="107">
        <f t="shared" si="786"/>
        <v>13</v>
      </c>
      <c r="R1878" s="108">
        <f t="shared" si="787"/>
        <v>118.18181818181819</v>
      </c>
      <c r="S1878" s="108"/>
      <c r="T1878" s="100">
        <v>118</v>
      </c>
      <c r="W1878" s="100" t="s">
        <v>378</v>
      </c>
      <c r="X1878" s="100">
        <v>5</v>
      </c>
      <c r="Y1878" s="100">
        <v>6</v>
      </c>
      <c r="Z1878" s="100">
        <v>7</v>
      </c>
      <c r="AA1878" s="100">
        <v>7</v>
      </c>
      <c r="AC1878" s="100" t="s">
        <v>378</v>
      </c>
      <c r="AD1878" s="100">
        <v>2</v>
      </c>
      <c r="AE1878" s="100">
        <v>3</v>
      </c>
      <c r="AF1878" s="100">
        <v>5</v>
      </c>
      <c r="AG1878" s="100">
        <v>9</v>
      </c>
      <c r="AJ1878" s="100" t="str">
        <f t="shared" si="782"/>
        <v>●</v>
      </c>
      <c r="AK1878" s="100" t="str">
        <f t="shared" si="780"/>
        <v>●</v>
      </c>
      <c r="AL1878" s="100" t="str">
        <f t="shared" si="780"/>
        <v>○</v>
      </c>
      <c r="AM1878" s="100" t="str">
        <f t="shared" si="780"/>
        <v>●</v>
      </c>
      <c r="AP1878" s="100" t="str">
        <f t="shared" si="783"/>
        <v>●</v>
      </c>
      <c r="AQ1878" s="100" t="str">
        <f t="shared" si="781"/>
        <v>●</v>
      </c>
      <c r="AR1878" s="100" t="str">
        <f t="shared" si="781"/>
        <v>●</v>
      </c>
      <c r="AS1878" s="100" t="str">
        <f t="shared" si="781"/>
        <v>●</v>
      </c>
    </row>
    <row r="1879" spans="2:45" s="100" customFormat="1" ht="14.25" customHeight="1">
      <c r="B1879" s="119" t="s">
        <v>112</v>
      </c>
      <c r="C1879" s="115" t="s">
        <v>313</v>
      </c>
      <c r="D1879" s="116">
        <v>1</v>
      </c>
      <c r="E1879" s="116" t="s">
        <v>313</v>
      </c>
      <c r="F1879" s="116" t="s">
        <v>313</v>
      </c>
      <c r="G1879" s="107">
        <f>第2表01元データ!AR58</f>
        <v>14</v>
      </c>
      <c r="H1879" s="107"/>
      <c r="I1879" s="108"/>
      <c r="J1879" s="102"/>
      <c r="K1879" s="119" t="s">
        <v>111</v>
      </c>
      <c r="L1879" s="120" t="s">
        <v>313</v>
      </c>
      <c r="M1879" s="116" t="s">
        <v>313</v>
      </c>
      <c r="N1879" s="116" t="s">
        <v>313</v>
      </c>
      <c r="O1879" s="116" t="s">
        <v>313</v>
      </c>
      <c r="P1879" s="107">
        <f>第2表01元データ!AS58</f>
        <v>16</v>
      </c>
      <c r="Q1879" s="107"/>
      <c r="R1879" s="108"/>
      <c r="T1879" s="100">
        <v>119</v>
      </c>
      <c r="W1879" s="100" t="s">
        <v>379</v>
      </c>
      <c r="X1879" s="100" t="s">
        <v>313</v>
      </c>
      <c r="Y1879" s="100" t="s">
        <v>313</v>
      </c>
      <c r="Z1879" s="100">
        <v>1</v>
      </c>
    </row>
    <row r="1880" spans="2:45" s="100" customFormat="1" ht="14.25" customHeight="1">
      <c r="G1880" s="168"/>
      <c r="P1880" s="168"/>
    </row>
    <row r="1881" spans="2:45" s="100" customFormat="1" ht="14.25" customHeight="1">
      <c r="G1881" s="168"/>
      <c r="P1881" s="168"/>
    </row>
    <row r="1882" spans="2:45" s="99" customFormat="1" ht="14.25" customHeight="1">
      <c r="B1882" s="99" t="str">
        <f>LEFT(B1822,LEN(B1822)-2)&amp;+"女"</f>
        <v>新富町・女</v>
      </c>
      <c r="K1882" s="99" t="str">
        <f>LEFT(K1822,LEN(K1822)-2)&amp;+"女"</f>
        <v>勝納町・女</v>
      </c>
      <c r="W1882" s="100"/>
      <c r="X1882" s="100"/>
      <c r="Y1882" s="100"/>
      <c r="Z1882" s="100"/>
      <c r="AA1882" s="100"/>
      <c r="AB1882" s="100"/>
      <c r="AC1882" s="100"/>
      <c r="AD1882" s="100"/>
      <c r="AE1882" s="100"/>
      <c r="AF1882" s="100"/>
      <c r="AG1882" s="100"/>
    </row>
    <row r="1883" spans="2:45" s="100" customFormat="1" ht="14.25" customHeight="1">
      <c r="B1883" s="583" t="s">
        <v>335</v>
      </c>
      <c r="C1883" s="101"/>
      <c r="D1883" s="101"/>
      <c r="E1883" s="101"/>
      <c r="F1883" s="101"/>
      <c r="G1883" s="135"/>
      <c r="H1883" s="131"/>
      <c r="I1883" s="131"/>
      <c r="J1883" s="102"/>
      <c r="K1883" s="583" t="s">
        <v>335</v>
      </c>
      <c r="L1883" s="101"/>
      <c r="M1883" s="101"/>
      <c r="N1883" s="101"/>
      <c r="O1883" s="101"/>
      <c r="P1883" s="135"/>
      <c r="Q1883" s="131"/>
      <c r="R1883" s="131"/>
      <c r="S1883" s="103"/>
    </row>
    <row r="1884" spans="2:45" s="100" customFormat="1" ht="14.25" customHeight="1">
      <c r="B1884" s="584"/>
      <c r="C1884" s="130" t="str">
        <f>$C$4</f>
        <v>平成7年</v>
      </c>
      <c r="D1884" s="130" t="str">
        <f>$D$4</f>
        <v>平成12年</v>
      </c>
      <c r="E1884" s="130" t="str">
        <f>$E$4</f>
        <v>平成17年</v>
      </c>
      <c r="F1884" s="130" t="str">
        <f>$F$4</f>
        <v>平成22年</v>
      </c>
      <c r="G1884" s="130" t="s">
        <v>410</v>
      </c>
      <c r="H1884" s="133" t="str">
        <f>$H$4</f>
        <v>対平成</v>
      </c>
      <c r="I1884" s="134" t="str">
        <f>$I$4</f>
        <v>22年</v>
      </c>
      <c r="J1884" s="102"/>
      <c r="K1884" s="584"/>
      <c r="L1884" s="130" t="str">
        <f>$C$4</f>
        <v>平成7年</v>
      </c>
      <c r="M1884" s="130" t="str">
        <f>$D$4</f>
        <v>平成12年</v>
      </c>
      <c r="N1884" s="130" t="str">
        <f>$E$4</f>
        <v>平成17年</v>
      </c>
      <c r="O1884" s="130" t="str">
        <f>$F$4</f>
        <v>平成22年</v>
      </c>
      <c r="P1884" s="130" t="s">
        <v>410</v>
      </c>
      <c r="Q1884" s="133" t="str">
        <f>$H$4</f>
        <v>対平成</v>
      </c>
      <c r="R1884" s="134" t="str">
        <f>$I$4</f>
        <v>22年</v>
      </c>
      <c r="S1884" s="103"/>
    </row>
    <row r="1885" spans="2:45" s="100" customFormat="1" ht="14.25" customHeight="1">
      <c r="B1885" s="585"/>
      <c r="C1885" s="104"/>
      <c r="D1885" s="104"/>
      <c r="E1885" s="104"/>
      <c r="F1885" s="104"/>
      <c r="G1885" s="104"/>
      <c r="H1885" s="132" t="s">
        <v>88</v>
      </c>
      <c r="I1885" s="133" t="s">
        <v>398</v>
      </c>
      <c r="J1885" s="102"/>
      <c r="K1885" s="585"/>
      <c r="L1885" s="104"/>
      <c r="M1885" s="104"/>
      <c r="N1885" s="104"/>
      <c r="O1885" s="104"/>
      <c r="P1885" s="104"/>
      <c r="Q1885" s="132" t="s">
        <v>88</v>
      </c>
      <c r="R1885" s="133" t="s">
        <v>398</v>
      </c>
      <c r="S1885" s="103"/>
    </row>
    <row r="1886" spans="2:45" s="199" customFormat="1" ht="14.25" customHeight="1">
      <c r="B1886" s="200" t="s">
        <v>90</v>
      </c>
      <c r="C1886" s="198">
        <v>700</v>
      </c>
      <c r="D1886" s="194">
        <v>587</v>
      </c>
      <c r="E1886" s="194">
        <v>566</v>
      </c>
      <c r="F1886" s="194">
        <v>572</v>
      </c>
      <c r="G1886" s="194">
        <f>IF(COUNTIF(G1891:G1909,"x"),"x",IF(SUM(G1891:G1909)=0,"-",SUM(G1891:G1909)))</f>
        <v>546</v>
      </c>
      <c r="H1886" s="193">
        <f t="shared" ref="H1886:H1889" si="788">IF(G1886="x","x",IF(AND(G1886="-",F1886="-"),"-",IF(AND(G1886="-",F1886&gt;0),F1886*-1,IF(AND(G1886&gt;0,F1886="-"),G1886,G1886-F1886))))</f>
        <v>-26</v>
      </c>
      <c r="I1886" s="195">
        <f t="shared" ref="I1886:I1889" si="789">IF(H1886="x","x",IF(H1886="-","-",IF(AND(F1886="-",G1886&gt;0),"皆増",IF(AND(F1886&gt;0,G1886="-"),"皆減",H1886/F1886*100))))</f>
        <v>-4.5454545454545459</v>
      </c>
      <c r="J1886" s="196"/>
      <c r="K1886" s="197" t="s">
        <v>90</v>
      </c>
      <c r="L1886" s="198">
        <v>565</v>
      </c>
      <c r="M1886" s="194">
        <v>534</v>
      </c>
      <c r="N1886" s="194">
        <v>599</v>
      </c>
      <c r="O1886" s="194">
        <v>548</v>
      </c>
      <c r="P1886" s="194">
        <f>IF(COUNTIF(P1891:P1909,"x"),"x",IF(SUM(P1891:P1909)=0,"-",SUM(P1891:P1909)))</f>
        <v>538</v>
      </c>
      <c r="Q1886" s="193">
        <f t="shared" ref="Q1886:Q1889" si="790">IF(P1886="x","x",IF(AND(P1886="-",O1886="-"),"-",IF(AND(P1886="-",O1886&gt;0),O1886*-1,IF(AND(P1886&gt;0,O1886="-"),P1886,P1886-O1886))))</f>
        <v>-10</v>
      </c>
      <c r="R1886" s="195">
        <f t="shared" ref="R1886:R1889" si="791">IF(Q1886="x","x",IF(Q1886="-","-",IF(AND(O1886="-",P1886&gt;0),"皆増",IF(AND(O1886&gt;0,P1886="-"),"皆減",Q1886/O1886*100))))</f>
        <v>-1.824817518248175</v>
      </c>
      <c r="S1886" s="195"/>
      <c r="W1886" s="199" t="s">
        <v>373</v>
      </c>
      <c r="X1886" s="199">
        <v>715</v>
      </c>
      <c r="Y1886" s="199">
        <v>700</v>
      </c>
      <c r="Z1886" s="199">
        <v>587</v>
      </c>
      <c r="AA1886" s="199">
        <v>566</v>
      </c>
      <c r="AC1886" s="199" t="s">
        <v>373</v>
      </c>
      <c r="AD1886" s="199">
        <v>644</v>
      </c>
      <c r="AE1886" s="199">
        <v>565</v>
      </c>
      <c r="AF1886" s="199">
        <v>534</v>
      </c>
      <c r="AG1886" s="199">
        <v>599</v>
      </c>
      <c r="AJ1886" s="199" t="str">
        <f>IF(C1886=X1886,"○","●")</f>
        <v>●</v>
      </c>
      <c r="AK1886" s="199" t="str">
        <f t="shared" ref="AK1886:AM1908" si="792">IF(D1886=Y1886,"○","●")</f>
        <v>●</v>
      </c>
      <c r="AL1886" s="199" t="str">
        <f t="shared" si="792"/>
        <v>●</v>
      </c>
      <c r="AM1886" s="199" t="str">
        <f t="shared" si="792"/>
        <v>●</v>
      </c>
      <c r="AP1886" s="199" t="str">
        <f>IF(L1886=AD1886,"○","●")</f>
        <v>●</v>
      </c>
      <c r="AQ1886" s="199" t="str">
        <f t="shared" ref="AQ1886:AS1908" si="793">IF(M1886=AE1886,"○","●")</f>
        <v>●</v>
      </c>
      <c r="AR1886" s="199" t="str">
        <f t="shared" si="793"/>
        <v>●</v>
      </c>
      <c r="AS1886" s="199" t="str">
        <f t="shared" si="793"/>
        <v>●</v>
      </c>
    </row>
    <row r="1887" spans="2:45" s="100" customFormat="1" ht="14.25" customHeight="1">
      <c r="B1887" s="105" t="s">
        <v>91</v>
      </c>
      <c r="C1887" s="106">
        <v>77</v>
      </c>
      <c r="D1887" s="107">
        <v>47</v>
      </c>
      <c r="E1887" s="107">
        <v>43</v>
      </c>
      <c r="F1887" s="107">
        <v>40</v>
      </c>
      <c r="G1887" s="107">
        <f>IF(COUNTIF(G1891:G1893,"x"),"x",IF(SUM(G1891:G1893)=0,"-",SUM(G1891:G1893)))</f>
        <v>50</v>
      </c>
      <c r="H1887" s="107">
        <f t="shared" si="788"/>
        <v>10</v>
      </c>
      <c r="I1887" s="108">
        <f t="shared" si="789"/>
        <v>25</v>
      </c>
      <c r="J1887" s="102"/>
      <c r="K1887" s="109" t="s">
        <v>91</v>
      </c>
      <c r="L1887" s="106">
        <v>71</v>
      </c>
      <c r="M1887" s="107">
        <v>69</v>
      </c>
      <c r="N1887" s="107">
        <v>63</v>
      </c>
      <c r="O1887" s="107">
        <v>50</v>
      </c>
      <c r="P1887" s="107">
        <f>IF(COUNTIF(P1891:P1893,"x"),"x",IF(SUM(P1891:P1893)=0,"-",SUM(P1891:P1893)))</f>
        <v>42</v>
      </c>
      <c r="Q1887" s="107">
        <f t="shared" si="790"/>
        <v>-8</v>
      </c>
      <c r="R1887" s="108">
        <f t="shared" si="791"/>
        <v>-16</v>
      </c>
      <c r="S1887" s="108"/>
      <c r="W1887" s="100" t="s">
        <v>374</v>
      </c>
      <c r="X1887" s="100">
        <v>98</v>
      </c>
      <c r="Y1887" s="100">
        <v>77</v>
      </c>
      <c r="Z1887" s="100">
        <v>47</v>
      </c>
      <c r="AA1887" s="100">
        <v>43</v>
      </c>
      <c r="AC1887" s="100" t="s">
        <v>374</v>
      </c>
      <c r="AD1887" s="100">
        <v>112</v>
      </c>
      <c r="AE1887" s="100">
        <v>71</v>
      </c>
      <c r="AF1887" s="100">
        <v>69</v>
      </c>
      <c r="AG1887" s="100">
        <v>63</v>
      </c>
      <c r="AJ1887" s="100" t="str">
        <f t="shared" ref="AJ1887:AJ1908" si="794">IF(C1887=X1887,"○","●")</f>
        <v>●</v>
      </c>
      <c r="AK1887" s="100" t="str">
        <f t="shared" si="792"/>
        <v>●</v>
      </c>
      <c r="AL1887" s="100" t="str">
        <f t="shared" si="792"/>
        <v>●</v>
      </c>
      <c r="AM1887" s="100" t="str">
        <f t="shared" si="792"/>
        <v>●</v>
      </c>
      <c r="AP1887" s="100" t="str">
        <f t="shared" ref="AP1887:AP1908" si="795">IF(L1887=AD1887,"○","●")</f>
        <v>●</v>
      </c>
      <c r="AQ1887" s="100" t="str">
        <f t="shared" si="793"/>
        <v>●</v>
      </c>
      <c r="AR1887" s="100" t="str">
        <f t="shared" si="793"/>
        <v>●</v>
      </c>
      <c r="AS1887" s="100" t="str">
        <f>IF(O1887=AG1887,"○","●")</f>
        <v>●</v>
      </c>
    </row>
    <row r="1888" spans="2:45" s="100" customFormat="1" ht="14.25" customHeight="1">
      <c r="B1888" s="105" t="s">
        <v>92</v>
      </c>
      <c r="C1888" s="106">
        <v>432</v>
      </c>
      <c r="D1888" s="107">
        <v>353</v>
      </c>
      <c r="E1888" s="107">
        <v>332</v>
      </c>
      <c r="F1888" s="107">
        <v>335</v>
      </c>
      <c r="G1888" s="296">
        <f>IF(COUNTIF(G1894:G1903,"x"),"x",IF(SUM(G1894:G1903)=0,"-",SUM(G1894:G1903)))</f>
        <v>292</v>
      </c>
      <c r="H1888" s="107">
        <f t="shared" si="788"/>
        <v>-43</v>
      </c>
      <c r="I1888" s="108">
        <f t="shared" si="789"/>
        <v>-12.835820895522387</v>
      </c>
      <c r="J1888" s="102"/>
      <c r="K1888" s="109" t="s">
        <v>92</v>
      </c>
      <c r="L1888" s="106">
        <v>384</v>
      </c>
      <c r="M1888" s="107">
        <v>354</v>
      </c>
      <c r="N1888" s="107">
        <v>370</v>
      </c>
      <c r="O1888" s="107">
        <v>318</v>
      </c>
      <c r="P1888" s="296">
        <f>IF(COUNTIF(P1894:P1903,"x"),"x",IF(SUM(P1894:P1903)=0,"-",SUM(P1894:P1903)))</f>
        <v>300</v>
      </c>
      <c r="Q1888" s="107">
        <f t="shared" si="790"/>
        <v>-18</v>
      </c>
      <c r="R1888" s="108">
        <f t="shared" si="791"/>
        <v>-5.6603773584905666</v>
      </c>
      <c r="S1888" s="108"/>
      <c r="W1888" s="100" t="s">
        <v>375</v>
      </c>
      <c r="X1888" s="100">
        <v>449</v>
      </c>
      <c r="Y1888" s="100">
        <v>432</v>
      </c>
      <c r="Z1888" s="100">
        <v>353</v>
      </c>
      <c r="AA1888" s="100">
        <v>332</v>
      </c>
      <c r="AC1888" s="100" t="s">
        <v>375</v>
      </c>
      <c r="AD1888" s="100">
        <v>439</v>
      </c>
      <c r="AE1888" s="100">
        <v>384</v>
      </c>
      <c r="AF1888" s="100">
        <v>354</v>
      </c>
      <c r="AG1888" s="100">
        <v>370</v>
      </c>
      <c r="AJ1888" s="100" t="str">
        <f t="shared" si="794"/>
        <v>●</v>
      </c>
      <c r="AK1888" s="100" t="str">
        <f t="shared" si="792"/>
        <v>●</v>
      </c>
      <c r="AL1888" s="100" t="str">
        <f>IF(E1888=Z1888,"○","●")</f>
        <v>●</v>
      </c>
      <c r="AM1888" s="100" t="str">
        <f t="shared" si="792"/>
        <v>●</v>
      </c>
      <c r="AP1888" s="100" t="str">
        <f t="shared" si="795"/>
        <v>●</v>
      </c>
      <c r="AQ1888" s="100" t="str">
        <f t="shared" si="793"/>
        <v>●</v>
      </c>
      <c r="AR1888" s="100" t="str">
        <f t="shared" si="793"/>
        <v>●</v>
      </c>
      <c r="AS1888" s="100" t="str">
        <f t="shared" si="793"/>
        <v>●</v>
      </c>
    </row>
    <row r="1889" spans="2:45" s="100" customFormat="1" ht="14.25" customHeight="1">
      <c r="B1889" s="105" t="s">
        <v>93</v>
      </c>
      <c r="C1889" s="106">
        <v>191</v>
      </c>
      <c r="D1889" s="107">
        <v>187</v>
      </c>
      <c r="E1889" s="107">
        <v>191</v>
      </c>
      <c r="F1889" s="107">
        <v>197</v>
      </c>
      <c r="G1889" s="107">
        <f>IF(COUNTIF(G1904:G1908,"x"),"x",IF(SUM(G1904,G1908)=0,"-",SUM(G1904:G1908)))</f>
        <v>194</v>
      </c>
      <c r="H1889" s="107">
        <f t="shared" si="788"/>
        <v>-3</v>
      </c>
      <c r="I1889" s="108">
        <f t="shared" si="789"/>
        <v>-1.5228426395939088</v>
      </c>
      <c r="J1889" s="102"/>
      <c r="K1889" s="109" t="s">
        <v>93</v>
      </c>
      <c r="L1889" s="106">
        <v>110</v>
      </c>
      <c r="M1889" s="107">
        <v>111</v>
      </c>
      <c r="N1889" s="107">
        <v>166</v>
      </c>
      <c r="O1889" s="107">
        <v>180</v>
      </c>
      <c r="P1889" s="107">
        <f>IF(COUNTIF(P1904:P1908,"x"),"x",IF(SUM(P1904,P1908)=0,"-",SUM(P1904:P1908)))</f>
        <v>187</v>
      </c>
      <c r="Q1889" s="107">
        <f t="shared" si="790"/>
        <v>7</v>
      </c>
      <c r="R1889" s="108">
        <f t="shared" si="791"/>
        <v>3.8888888888888888</v>
      </c>
      <c r="S1889" s="108"/>
      <c r="W1889" s="100" t="s">
        <v>376</v>
      </c>
      <c r="X1889" s="100">
        <v>168</v>
      </c>
      <c r="Y1889" s="100">
        <v>191</v>
      </c>
      <c r="Z1889" s="100">
        <v>187</v>
      </c>
      <c r="AA1889" s="100">
        <v>191</v>
      </c>
      <c r="AC1889" s="100" t="s">
        <v>376</v>
      </c>
      <c r="AD1889" s="100">
        <v>93</v>
      </c>
      <c r="AE1889" s="100">
        <v>110</v>
      </c>
      <c r="AF1889" s="100">
        <v>111</v>
      </c>
      <c r="AG1889" s="100">
        <v>166</v>
      </c>
      <c r="AJ1889" s="100" t="str">
        <f t="shared" si="794"/>
        <v>●</v>
      </c>
      <c r="AK1889" s="100" t="str">
        <f t="shared" si="792"/>
        <v>●</v>
      </c>
      <c r="AL1889" s="100" t="str">
        <f t="shared" si="792"/>
        <v>●</v>
      </c>
      <c r="AM1889" s="100" t="str">
        <f t="shared" si="792"/>
        <v>●</v>
      </c>
      <c r="AP1889" s="100" t="str">
        <f t="shared" si="795"/>
        <v>●</v>
      </c>
      <c r="AQ1889" s="100" t="str">
        <f t="shared" si="793"/>
        <v>●</v>
      </c>
      <c r="AR1889" s="100" t="str">
        <f t="shared" si="793"/>
        <v>●</v>
      </c>
      <c r="AS1889" s="100" t="str">
        <f t="shared" si="793"/>
        <v>●</v>
      </c>
    </row>
    <row r="1890" spans="2:45" s="100" customFormat="1" ht="14.25" customHeight="1">
      <c r="B1890" s="102"/>
      <c r="C1890" s="106"/>
      <c r="D1890" s="112"/>
      <c r="E1890" s="112"/>
      <c r="F1890" s="112"/>
      <c r="G1890" s="112"/>
      <c r="H1890" s="112"/>
      <c r="I1890" s="113"/>
      <c r="J1890" s="102"/>
      <c r="K1890" s="114"/>
      <c r="L1890" s="106"/>
      <c r="M1890" s="112"/>
      <c r="N1890" s="112"/>
      <c r="O1890" s="112"/>
      <c r="P1890" s="112"/>
      <c r="Q1890" s="112"/>
      <c r="R1890" s="113"/>
      <c r="S1890" s="113"/>
      <c r="AJ1890" s="100" t="str">
        <f t="shared" si="794"/>
        <v>○</v>
      </c>
      <c r="AK1890" s="100" t="str">
        <f t="shared" si="792"/>
        <v>○</v>
      </c>
      <c r="AL1890" s="100" t="str">
        <f t="shared" si="792"/>
        <v>○</v>
      </c>
      <c r="AM1890" s="100" t="str">
        <f t="shared" si="792"/>
        <v>○</v>
      </c>
      <c r="AP1890" s="100" t="str">
        <f t="shared" si="795"/>
        <v>○</v>
      </c>
      <c r="AQ1890" s="100" t="str">
        <f t="shared" si="793"/>
        <v>○</v>
      </c>
      <c r="AR1890" s="100" t="str">
        <f t="shared" si="793"/>
        <v>○</v>
      </c>
      <c r="AS1890" s="100" t="str">
        <f t="shared" si="793"/>
        <v>○</v>
      </c>
    </row>
    <row r="1891" spans="2:45" s="100" customFormat="1" ht="14.25" customHeight="1">
      <c r="B1891" s="102" t="s">
        <v>94</v>
      </c>
      <c r="C1891" s="106">
        <v>24</v>
      </c>
      <c r="D1891" s="107">
        <v>11</v>
      </c>
      <c r="E1891" s="107">
        <v>13</v>
      </c>
      <c r="F1891" s="107">
        <v>14</v>
      </c>
      <c r="G1891" s="107">
        <f>第2表01元データ!AR66</f>
        <v>22</v>
      </c>
      <c r="H1891" s="107">
        <f t="shared" ref="H1891:H1908" si="796">IF(G1891="x","x",IF(AND(G1891="-",F1891="-"),"-",IF(AND(G1891="-",F1891&gt;0),F1891*-1,IF(AND(G1891&gt;0,F1891="-"),G1891,G1891-F1891))))</f>
        <v>8</v>
      </c>
      <c r="I1891" s="108">
        <f t="shared" ref="I1891:I1908" si="797">IF(H1891="x","x",IF(H1891="-","-",IF(AND(F1891="-",G1891&gt;0),"皆増",IF(AND(F1891&gt;0,G1891="-"),"皆減",H1891/F1891*100))))</f>
        <v>57.142857142857139</v>
      </c>
      <c r="J1891" s="102"/>
      <c r="K1891" s="114" t="s">
        <v>94</v>
      </c>
      <c r="L1891" s="106">
        <v>24</v>
      </c>
      <c r="M1891" s="107">
        <v>25</v>
      </c>
      <c r="N1891" s="107">
        <v>23</v>
      </c>
      <c r="O1891" s="107">
        <v>14</v>
      </c>
      <c r="P1891" s="107">
        <f>第2表01元データ!AS66</f>
        <v>15</v>
      </c>
      <c r="Q1891" s="107">
        <f t="shared" ref="Q1891:Q1908" si="798">IF(P1891="x","x",IF(AND(P1891="-",O1891="-"),"-",IF(AND(P1891="-",O1891&gt;0),O1891*-1,IF(AND(P1891&gt;0,O1891="-"),P1891,P1891-O1891))))</f>
        <v>1</v>
      </c>
      <c r="R1891" s="108">
        <f t="shared" ref="R1891:R1908" si="799">IF(Q1891="x","x",IF(Q1891="-","-",IF(AND(O1891="-",P1891&gt;0),"皆増",IF(AND(O1891&gt;0,P1891="-"),"皆減",Q1891/O1891*100))))</f>
        <v>7.1428571428571423</v>
      </c>
      <c r="S1891" s="108"/>
      <c r="T1891" s="100">
        <v>201</v>
      </c>
      <c r="W1891" s="100" t="s">
        <v>377</v>
      </c>
      <c r="X1891" s="100">
        <v>25</v>
      </c>
      <c r="Y1891" s="100">
        <v>24</v>
      </c>
      <c r="Z1891" s="100">
        <v>11</v>
      </c>
      <c r="AA1891" s="100">
        <v>13</v>
      </c>
      <c r="AC1891" s="100" t="s">
        <v>377</v>
      </c>
      <c r="AD1891" s="100">
        <v>21</v>
      </c>
      <c r="AE1891" s="100">
        <v>24</v>
      </c>
      <c r="AF1891" s="100">
        <v>25</v>
      </c>
      <c r="AG1891" s="100">
        <v>23</v>
      </c>
      <c r="AJ1891" s="100" t="str">
        <f t="shared" si="794"/>
        <v>●</v>
      </c>
      <c r="AK1891" s="100" t="str">
        <f t="shared" si="792"/>
        <v>●</v>
      </c>
      <c r="AL1891" s="100" t="str">
        <f t="shared" si="792"/>
        <v>●</v>
      </c>
      <c r="AM1891" s="100" t="str">
        <f t="shared" si="792"/>
        <v>●</v>
      </c>
      <c r="AP1891" s="100" t="str">
        <f t="shared" si="795"/>
        <v>●</v>
      </c>
      <c r="AQ1891" s="100" t="str">
        <f t="shared" si="793"/>
        <v>●</v>
      </c>
      <c r="AR1891" s="100" t="str">
        <f t="shared" si="793"/>
        <v>●</v>
      </c>
      <c r="AS1891" s="100" t="str">
        <f t="shared" si="793"/>
        <v>●</v>
      </c>
    </row>
    <row r="1892" spans="2:45" s="100" customFormat="1" ht="14.25" customHeight="1">
      <c r="B1892" s="102" t="s">
        <v>95</v>
      </c>
      <c r="C1892" s="106">
        <v>26</v>
      </c>
      <c r="D1892" s="107">
        <v>14</v>
      </c>
      <c r="E1892" s="107">
        <v>13</v>
      </c>
      <c r="F1892" s="107">
        <v>13</v>
      </c>
      <c r="G1892" s="107">
        <f>第2表01元データ!AR67</f>
        <v>17</v>
      </c>
      <c r="H1892" s="107">
        <f t="shared" si="796"/>
        <v>4</v>
      </c>
      <c r="I1892" s="108">
        <f t="shared" si="797"/>
        <v>30.76923076923077</v>
      </c>
      <c r="J1892" s="102"/>
      <c r="K1892" s="114" t="s">
        <v>95</v>
      </c>
      <c r="L1892" s="106">
        <v>21</v>
      </c>
      <c r="M1892" s="107">
        <v>24</v>
      </c>
      <c r="N1892" s="107">
        <v>19</v>
      </c>
      <c r="O1892" s="107">
        <v>17</v>
      </c>
      <c r="P1892" s="107">
        <f>第2表01元データ!AS67</f>
        <v>10</v>
      </c>
      <c r="Q1892" s="107">
        <f t="shared" si="798"/>
        <v>-7</v>
      </c>
      <c r="R1892" s="108">
        <f t="shared" si="799"/>
        <v>-41.17647058823529</v>
      </c>
      <c r="S1892" s="108"/>
      <c r="T1892" s="100">
        <v>202</v>
      </c>
      <c r="W1892" s="100" t="s">
        <v>356</v>
      </c>
      <c r="X1892" s="100">
        <v>29</v>
      </c>
      <c r="Y1892" s="100">
        <v>26</v>
      </c>
      <c r="Z1892" s="100">
        <v>14</v>
      </c>
      <c r="AA1892" s="100">
        <v>13</v>
      </c>
      <c r="AC1892" s="100" t="s">
        <v>356</v>
      </c>
      <c r="AD1892" s="100">
        <v>36</v>
      </c>
      <c r="AE1892" s="100">
        <v>21</v>
      </c>
      <c r="AF1892" s="100">
        <v>24</v>
      </c>
      <c r="AG1892" s="100">
        <v>19</v>
      </c>
      <c r="AJ1892" s="100" t="str">
        <f t="shared" si="794"/>
        <v>●</v>
      </c>
      <c r="AK1892" s="100" t="str">
        <f t="shared" si="792"/>
        <v>●</v>
      </c>
      <c r="AL1892" s="100" t="str">
        <f t="shared" si="792"/>
        <v>●</v>
      </c>
      <c r="AM1892" s="100" t="str">
        <f t="shared" si="792"/>
        <v>○</v>
      </c>
      <c r="AP1892" s="100" t="str">
        <f t="shared" si="795"/>
        <v>●</v>
      </c>
      <c r="AQ1892" s="100" t="str">
        <f t="shared" si="793"/>
        <v>●</v>
      </c>
      <c r="AR1892" s="100" t="str">
        <f t="shared" si="793"/>
        <v>●</v>
      </c>
      <c r="AS1892" s="100" t="str">
        <f t="shared" si="793"/>
        <v>●</v>
      </c>
    </row>
    <row r="1893" spans="2:45" s="100" customFormat="1" ht="14.25" customHeight="1">
      <c r="B1893" s="102" t="s">
        <v>96</v>
      </c>
      <c r="C1893" s="106">
        <v>27</v>
      </c>
      <c r="D1893" s="107">
        <v>22</v>
      </c>
      <c r="E1893" s="107">
        <v>17</v>
      </c>
      <c r="F1893" s="107">
        <v>13</v>
      </c>
      <c r="G1893" s="107">
        <f>第2表01元データ!AR68</f>
        <v>11</v>
      </c>
      <c r="H1893" s="107">
        <f t="shared" si="796"/>
        <v>-2</v>
      </c>
      <c r="I1893" s="108">
        <f t="shared" si="797"/>
        <v>-15.384615384615385</v>
      </c>
      <c r="J1893" s="102"/>
      <c r="K1893" s="114" t="s">
        <v>96</v>
      </c>
      <c r="L1893" s="106">
        <v>26</v>
      </c>
      <c r="M1893" s="107">
        <v>20</v>
      </c>
      <c r="N1893" s="107">
        <v>21</v>
      </c>
      <c r="O1893" s="107">
        <v>19</v>
      </c>
      <c r="P1893" s="107">
        <f>第2表01元データ!AS68</f>
        <v>17</v>
      </c>
      <c r="Q1893" s="107">
        <f t="shared" si="798"/>
        <v>-2</v>
      </c>
      <c r="R1893" s="108">
        <f t="shared" si="799"/>
        <v>-10.526315789473683</v>
      </c>
      <c r="S1893" s="108"/>
      <c r="T1893" s="100">
        <v>203</v>
      </c>
      <c r="W1893" s="100" t="s">
        <v>357</v>
      </c>
      <c r="X1893" s="100">
        <v>44</v>
      </c>
      <c r="Y1893" s="100">
        <v>27</v>
      </c>
      <c r="Z1893" s="100">
        <v>22</v>
      </c>
      <c r="AA1893" s="100">
        <v>17</v>
      </c>
      <c r="AC1893" s="100" t="s">
        <v>357</v>
      </c>
      <c r="AD1893" s="100">
        <v>55</v>
      </c>
      <c r="AE1893" s="100">
        <v>26</v>
      </c>
      <c r="AF1893" s="100">
        <v>20</v>
      </c>
      <c r="AG1893" s="100">
        <v>21</v>
      </c>
      <c r="AJ1893" s="100" t="str">
        <f t="shared" si="794"/>
        <v>●</v>
      </c>
      <c r="AK1893" s="100" t="str">
        <f t="shared" si="792"/>
        <v>●</v>
      </c>
      <c r="AL1893" s="100" t="str">
        <f t="shared" si="792"/>
        <v>●</v>
      </c>
      <c r="AM1893" s="100" t="str">
        <f t="shared" si="792"/>
        <v>●</v>
      </c>
      <c r="AP1893" s="100" t="str">
        <f t="shared" si="795"/>
        <v>●</v>
      </c>
      <c r="AQ1893" s="100" t="str">
        <f t="shared" si="793"/>
        <v>●</v>
      </c>
      <c r="AR1893" s="100" t="str">
        <f t="shared" si="793"/>
        <v>●</v>
      </c>
      <c r="AS1893" s="100" t="str">
        <f t="shared" si="793"/>
        <v>●</v>
      </c>
    </row>
    <row r="1894" spans="2:45" s="100" customFormat="1" ht="14.25" customHeight="1">
      <c r="B1894" s="102" t="s">
        <v>97</v>
      </c>
      <c r="C1894" s="106">
        <v>36</v>
      </c>
      <c r="D1894" s="107">
        <v>26</v>
      </c>
      <c r="E1894" s="107">
        <v>22</v>
      </c>
      <c r="F1894" s="107">
        <v>20</v>
      </c>
      <c r="G1894" s="107">
        <f>第2表01元データ!AR69</f>
        <v>16</v>
      </c>
      <c r="H1894" s="107">
        <f t="shared" si="796"/>
        <v>-4</v>
      </c>
      <c r="I1894" s="108">
        <f t="shared" si="797"/>
        <v>-20</v>
      </c>
      <c r="J1894" s="102"/>
      <c r="K1894" s="114" t="s">
        <v>97</v>
      </c>
      <c r="L1894" s="106">
        <v>45</v>
      </c>
      <c r="M1894" s="107">
        <v>24</v>
      </c>
      <c r="N1894" s="107">
        <v>23</v>
      </c>
      <c r="O1894" s="107">
        <v>18</v>
      </c>
      <c r="P1894" s="107">
        <f>第2表01元データ!AS69</f>
        <v>15</v>
      </c>
      <c r="Q1894" s="107">
        <f t="shared" si="798"/>
        <v>-3</v>
      </c>
      <c r="R1894" s="108">
        <f t="shared" si="799"/>
        <v>-16.666666666666664</v>
      </c>
      <c r="S1894" s="108"/>
      <c r="T1894" s="100">
        <v>204</v>
      </c>
      <c r="W1894" s="100" t="s">
        <v>358</v>
      </c>
      <c r="X1894" s="100">
        <v>37</v>
      </c>
      <c r="Y1894" s="100">
        <v>36</v>
      </c>
      <c r="Z1894" s="100">
        <v>26</v>
      </c>
      <c r="AA1894" s="100">
        <v>22</v>
      </c>
      <c r="AC1894" s="100" t="s">
        <v>358</v>
      </c>
      <c r="AD1894" s="100">
        <v>57</v>
      </c>
      <c r="AE1894" s="100">
        <v>45</v>
      </c>
      <c r="AF1894" s="100">
        <v>24</v>
      </c>
      <c r="AG1894" s="100">
        <v>23</v>
      </c>
      <c r="AJ1894" s="100" t="str">
        <f t="shared" si="794"/>
        <v>●</v>
      </c>
      <c r="AK1894" s="100" t="str">
        <f t="shared" si="792"/>
        <v>●</v>
      </c>
      <c r="AL1894" s="100" t="str">
        <f t="shared" si="792"/>
        <v>●</v>
      </c>
      <c r="AM1894" s="100" t="str">
        <f t="shared" si="792"/>
        <v>●</v>
      </c>
      <c r="AP1894" s="100" t="str">
        <f t="shared" si="795"/>
        <v>●</v>
      </c>
      <c r="AQ1894" s="100" t="str">
        <f t="shared" si="793"/>
        <v>●</v>
      </c>
      <c r="AR1894" s="100" t="str">
        <f t="shared" si="793"/>
        <v>●</v>
      </c>
      <c r="AS1894" s="100" t="str">
        <f t="shared" si="793"/>
        <v>●</v>
      </c>
    </row>
    <row r="1895" spans="2:45" s="100" customFormat="1" ht="14.25" customHeight="1">
      <c r="B1895" s="102" t="s">
        <v>98</v>
      </c>
      <c r="C1895" s="106">
        <v>40</v>
      </c>
      <c r="D1895" s="107">
        <v>27</v>
      </c>
      <c r="E1895" s="107">
        <v>31</v>
      </c>
      <c r="F1895" s="107">
        <v>36</v>
      </c>
      <c r="G1895" s="107">
        <f>第2表01元データ!AR70</f>
        <v>26</v>
      </c>
      <c r="H1895" s="107">
        <f t="shared" si="796"/>
        <v>-10</v>
      </c>
      <c r="I1895" s="108">
        <f t="shared" si="797"/>
        <v>-27.777777777777779</v>
      </c>
      <c r="J1895" s="102"/>
      <c r="K1895" s="114" t="s">
        <v>98</v>
      </c>
      <c r="L1895" s="106">
        <v>33</v>
      </c>
      <c r="M1895" s="107">
        <v>38</v>
      </c>
      <c r="N1895" s="107">
        <v>30</v>
      </c>
      <c r="O1895" s="107">
        <v>23</v>
      </c>
      <c r="P1895" s="107">
        <f>第2表01元データ!AS70</f>
        <v>39</v>
      </c>
      <c r="Q1895" s="107">
        <f t="shared" si="798"/>
        <v>16</v>
      </c>
      <c r="R1895" s="108">
        <f t="shared" si="799"/>
        <v>69.565217391304344</v>
      </c>
      <c r="S1895" s="108"/>
      <c r="T1895" s="100">
        <v>205</v>
      </c>
      <c r="W1895" s="100" t="s">
        <v>359</v>
      </c>
      <c r="X1895" s="100">
        <v>35</v>
      </c>
      <c r="Y1895" s="100">
        <v>40</v>
      </c>
      <c r="Z1895" s="100">
        <v>27</v>
      </c>
      <c r="AA1895" s="100">
        <v>31</v>
      </c>
      <c r="AC1895" s="100" t="s">
        <v>359</v>
      </c>
      <c r="AD1895" s="100">
        <v>39</v>
      </c>
      <c r="AE1895" s="100">
        <v>33</v>
      </c>
      <c r="AF1895" s="100">
        <v>38</v>
      </c>
      <c r="AG1895" s="100">
        <v>30</v>
      </c>
      <c r="AJ1895" s="100" t="str">
        <f t="shared" si="794"/>
        <v>●</v>
      </c>
      <c r="AK1895" s="100" t="str">
        <f t="shared" si="792"/>
        <v>●</v>
      </c>
      <c r="AL1895" s="100" t="str">
        <f t="shared" si="792"/>
        <v>●</v>
      </c>
      <c r="AM1895" s="100" t="str">
        <f t="shared" si="792"/>
        <v>●</v>
      </c>
      <c r="AP1895" s="100" t="str">
        <f t="shared" si="795"/>
        <v>●</v>
      </c>
      <c r="AQ1895" s="100" t="str">
        <f t="shared" si="793"/>
        <v>●</v>
      </c>
      <c r="AR1895" s="100" t="str">
        <f t="shared" si="793"/>
        <v>●</v>
      </c>
      <c r="AS1895" s="100" t="str">
        <f t="shared" si="793"/>
        <v>●</v>
      </c>
    </row>
    <row r="1896" spans="2:45" s="100" customFormat="1" ht="14.25" customHeight="1">
      <c r="B1896" s="102" t="s">
        <v>99</v>
      </c>
      <c r="C1896" s="106">
        <v>45</v>
      </c>
      <c r="D1896" s="107">
        <v>36</v>
      </c>
      <c r="E1896" s="107">
        <v>20</v>
      </c>
      <c r="F1896" s="107">
        <v>36</v>
      </c>
      <c r="G1896" s="107">
        <f>第2表01元データ!AR71</f>
        <v>29</v>
      </c>
      <c r="H1896" s="107">
        <f t="shared" si="796"/>
        <v>-7</v>
      </c>
      <c r="I1896" s="108">
        <f t="shared" si="797"/>
        <v>-19.444444444444446</v>
      </c>
      <c r="J1896" s="102"/>
      <c r="K1896" s="114" t="s">
        <v>99</v>
      </c>
      <c r="L1896" s="106">
        <v>48</v>
      </c>
      <c r="M1896" s="107">
        <v>37</v>
      </c>
      <c r="N1896" s="107">
        <v>36</v>
      </c>
      <c r="O1896" s="107">
        <v>25</v>
      </c>
      <c r="P1896" s="107">
        <f>第2表01元データ!AS71</f>
        <v>42</v>
      </c>
      <c r="Q1896" s="107">
        <f t="shared" si="798"/>
        <v>17</v>
      </c>
      <c r="R1896" s="108">
        <f t="shared" si="799"/>
        <v>68</v>
      </c>
      <c r="S1896" s="108"/>
      <c r="T1896" s="100">
        <v>206</v>
      </c>
      <c r="W1896" s="100" t="s">
        <v>360</v>
      </c>
      <c r="X1896" s="100">
        <v>26</v>
      </c>
      <c r="Y1896" s="100">
        <v>45</v>
      </c>
      <c r="Z1896" s="100">
        <v>36</v>
      </c>
      <c r="AA1896" s="100">
        <v>20</v>
      </c>
      <c r="AC1896" s="100" t="s">
        <v>360</v>
      </c>
      <c r="AD1896" s="100">
        <v>35</v>
      </c>
      <c r="AE1896" s="100">
        <v>48</v>
      </c>
      <c r="AF1896" s="100">
        <v>37</v>
      </c>
      <c r="AG1896" s="100">
        <v>36</v>
      </c>
      <c r="AJ1896" s="100" t="str">
        <f t="shared" si="794"/>
        <v>●</v>
      </c>
      <c r="AK1896" s="100" t="str">
        <f t="shared" si="792"/>
        <v>●</v>
      </c>
      <c r="AL1896" s="100" t="str">
        <f t="shared" si="792"/>
        <v>●</v>
      </c>
      <c r="AM1896" s="100" t="str">
        <f t="shared" si="792"/>
        <v>●</v>
      </c>
      <c r="AP1896" s="100" t="str">
        <f t="shared" si="795"/>
        <v>●</v>
      </c>
      <c r="AQ1896" s="100" t="str">
        <f t="shared" si="793"/>
        <v>●</v>
      </c>
      <c r="AR1896" s="100" t="str">
        <f t="shared" si="793"/>
        <v>●</v>
      </c>
      <c r="AS1896" s="100" t="str">
        <f t="shared" si="793"/>
        <v>●</v>
      </c>
    </row>
    <row r="1897" spans="2:45" s="100" customFormat="1" ht="14.25" customHeight="1">
      <c r="B1897" s="102" t="s">
        <v>100</v>
      </c>
      <c r="C1897" s="106">
        <v>26</v>
      </c>
      <c r="D1897" s="107">
        <v>31</v>
      </c>
      <c r="E1897" s="107">
        <v>35</v>
      </c>
      <c r="F1897" s="107">
        <v>27</v>
      </c>
      <c r="G1897" s="107">
        <f>第2表01元データ!AR72</f>
        <v>46</v>
      </c>
      <c r="H1897" s="107">
        <f t="shared" si="796"/>
        <v>19</v>
      </c>
      <c r="I1897" s="108">
        <f t="shared" si="797"/>
        <v>70.370370370370367</v>
      </c>
      <c r="J1897" s="102"/>
      <c r="K1897" s="114" t="s">
        <v>100</v>
      </c>
      <c r="L1897" s="106">
        <v>27</v>
      </c>
      <c r="M1897" s="107">
        <v>52</v>
      </c>
      <c r="N1897" s="107">
        <v>38</v>
      </c>
      <c r="O1897" s="107">
        <v>28</v>
      </c>
      <c r="P1897" s="107">
        <f>第2表01元データ!AS72</f>
        <v>24</v>
      </c>
      <c r="Q1897" s="107">
        <f t="shared" si="798"/>
        <v>-4</v>
      </c>
      <c r="R1897" s="108">
        <f t="shared" si="799"/>
        <v>-14.285714285714285</v>
      </c>
      <c r="S1897" s="108"/>
      <c r="T1897" s="100">
        <v>207</v>
      </c>
      <c r="W1897" s="100" t="s">
        <v>361</v>
      </c>
      <c r="X1897" s="100">
        <v>41</v>
      </c>
      <c r="Y1897" s="100">
        <v>26</v>
      </c>
      <c r="Z1897" s="100">
        <v>31</v>
      </c>
      <c r="AA1897" s="100">
        <v>35</v>
      </c>
      <c r="AC1897" s="100" t="s">
        <v>361</v>
      </c>
      <c r="AD1897" s="100">
        <v>26</v>
      </c>
      <c r="AE1897" s="100">
        <v>27</v>
      </c>
      <c r="AF1897" s="100">
        <v>52</v>
      </c>
      <c r="AG1897" s="100">
        <v>38</v>
      </c>
      <c r="AJ1897" s="100" t="str">
        <f t="shared" si="794"/>
        <v>●</v>
      </c>
      <c r="AK1897" s="100" t="str">
        <f t="shared" si="792"/>
        <v>●</v>
      </c>
      <c r="AL1897" s="100" t="str">
        <f t="shared" si="792"/>
        <v>●</v>
      </c>
      <c r="AM1897" s="100" t="str">
        <f t="shared" si="792"/>
        <v>●</v>
      </c>
      <c r="AP1897" s="100" t="str">
        <f t="shared" si="795"/>
        <v>●</v>
      </c>
      <c r="AQ1897" s="100" t="str">
        <f t="shared" si="793"/>
        <v>●</v>
      </c>
      <c r="AR1897" s="100" t="str">
        <f t="shared" si="793"/>
        <v>●</v>
      </c>
      <c r="AS1897" s="100" t="str">
        <f t="shared" si="793"/>
        <v>●</v>
      </c>
    </row>
    <row r="1898" spans="2:45" s="100" customFormat="1" ht="14.25" customHeight="1">
      <c r="B1898" s="102" t="s">
        <v>118</v>
      </c>
      <c r="C1898" s="106">
        <v>32</v>
      </c>
      <c r="D1898" s="107">
        <v>23</v>
      </c>
      <c r="E1898" s="107">
        <v>23</v>
      </c>
      <c r="F1898" s="107">
        <v>34</v>
      </c>
      <c r="G1898" s="107">
        <f>第2表01元データ!AR73</f>
        <v>25</v>
      </c>
      <c r="H1898" s="107">
        <f t="shared" si="796"/>
        <v>-9</v>
      </c>
      <c r="I1898" s="108">
        <f t="shared" si="797"/>
        <v>-26.47058823529412</v>
      </c>
      <c r="J1898" s="102"/>
      <c r="K1898" s="114" t="s">
        <v>118</v>
      </c>
      <c r="L1898" s="106">
        <v>23</v>
      </c>
      <c r="M1898" s="107">
        <v>24</v>
      </c>
      <c r="N1898" s="107">
        <v>47</v>
      </c>
      <c r="O1898" s="107">
        <v>32</v>
      </c>
      <c r="P1898" s="107">
        <f>第2表01元データ!AS73</f>
        <v>19</v>
      </c>
      <c r="Q1898" s="107">
        <f t="shared" si="798"/>
        <v>-13</v>
      </c>
      <c r="R1898" s="108">
        <f t="shared" si="799"/>
        <v>-40.625</v>
      </c>
      <c r="S1898" s="108"/>
      <c r="T1898" s="100">
        <v>208</v>
      </c>
      <c r="W1898" s="100" t="s">
        <v>362</v>
      </c>
      <c r="X1898" s="100">
        <v>53</v>
      </c>
      <c r="Y1898" s="100">
        <v>32</v>
      </c>
      <c r="Z1898" s="100">
        <v>23</v>
      </c>
      <c r="AA1898" s="100">
        <v>23</v>
      </c>
      <c r="AC1898" s="100" t="s">
        <v>362</v>
      </c>
      <c r="AD1898" s="100">
        <v>52</v>
      </c>
      <c r="AE1898" s="100">
        <v>23</v>
      </c>
      <c r="AF1898" s="100">
        <v>24</v>
      </c>
      <c r="AG1898" s="100">
        <v>47</v>
      </c>
      <c r="AJ1898" s="100" t="str">
        <f t="shared" si="794"/>
        <v>●</v>
      </c>
      <c r="AK1898" s="100" t="str">
        <f t="shared" si="792"/>
        <v>●</v>
      </c>
      <c r="AL1898" s="100" t="str">
        <f t="shared" si="792"/>
        <v>○</v>
      </c>
      <c r="AM1898" s="100" t="str">
        <f t="shared" si="792"/>
        <v>●</v>
      </c>
      <c r="AP1898" s="100" t="str">
        <f t="shared" si="795"/>
        <v>●</v>
      </c>
      <c r="AQ1898" s="100" t="str">
        <f t="shared" si="793"/>
        <v>●</v>
      </c>
      <c r="AR1898" s="100" t="str">
        <f t="shared" si="793"/>
        <v>●</v>
      </c>
      <c r="AS1898" s="100" t="str">
        <f t="shared" si="793"/>
        <v>●</v>
      </c>
    </row>
    <row r="1899" spans="2:45" s="100" customFormat="1" ht="14.25" customHeight="1">
      <c r="B1899" s="102" t="s">
        <v>101</v>
      </c>
      <c r="C1899" s="106">
        <v>53</v>
      </c>
      <c r="D1899" s="107">
        <v>27</v>
      </c>
      <c r="E1899" s="107">
        <v>20</v>
      </c>
      <c r="F1899" s="107">
        <v>30</v>
      </c>
      <c r="G1899" s="107">
        <f>第2表01元データ!AR74</f>
        <v>31</v>
      </c>
      <c r="H1899" s="107">
        <f t="shared" si="796"/>
        <v>1</v>
      </c>
      <c r="I1899" s="108">
        <f t="shared" si="797"/>
        <v>3.3333333333333335</v>
      </c>
      <c r="J1899" s="102"/>
      <c r="K1899" s="114" t="s">
        <v>101</v>
      </c>
      <c r="L1899" s="106">
        <v>40</v>
      </c>
      <c r="M1899" s="107">
        <v>26</v>
      </c>
      <c r="N1899" s="107">
        <v>27</v>
      </c>
      <c r="O1899" s="107">
        <v>44</v>
      </c>
      <c r="P1899" s="107">
        <f>第2表01元データ!AS74</f>
        <v>26</v>
      </c>
      <c r="Q1899" s="107">
        <f t="shared" si="798"/>
        <v>-18</v>
      </c>
      <c r="R1899" s="108">
        <f t="shared" si="799"/>
        <v>-40.909090909090914</v>
      </c>
      <c r="S1899" s="108"/>
      <c r="T1899" s="100">
        <v>209</v>
      </c>
      <c r="W1899" s="100" t="s">
        <v>363</v>
      </c>
      <c r="X1899" s="100">
        <v>50</v>
      </c>
      <c r="Y1899" s="100">
        <v>53</v>
      </c>
      <c r="Z1899" s="100">
        <v>27</v>
      </c>
      <c r="AA1899" s="100">
        <v>20</v>
      </c>
      <c r="AC1899" s="100" t="s">
        <v>363</v>
      </c>
      <c r="AD1899" s="100">
        <v>56</v>
      </c>
      <c r="AE1899" s="100">
        <v>40</v>
      </c>
      <c r="AF1899" s="100">
        <v>26</v>
      </c>
      <c r="AG1899" s="100">
        <v>27</v>
      </c>
      <c r="AJ1899" s="100" t="str">
        <f t="shared" si="794"/>
        <v>●</v>
      </c>
      <c r="AK1899" s="100" t="str">
        <f t="shared" si="792"/>
        <v>●</v>
      </c>
      <c r="AL1899" s="100" t="str">
        <f>IF(E1899=Z1899,"○","●")</f>
        <v>●</v>
      </c>
      <c r="AM1899" s="100" t="str">
        <f t="shared" si="792"/>
        <v>●</v>
      </c>
      <c r="AP1899" s="100" t="str">
        <f t="shared" si="795"/>
        <v>●</v>
      </c>
      <c r="AQ1899" s="100" t="str">
        <f t="shared" si="793"/>
        <v>●</v>
      </c>
      <c r="AR1899" s="100" t="str">
        <f t="shared" si="793"/>
        <v>●</v>
      </c>
      <c r="AS1899" s="100" t="str">
        <f t="shared" si="793"/>
        <v>●</v>
      </c>
    </row>
    <row r="1900" spans="2:45" s="100" customFormat="1" ht="14.25" customHeight="1">
      <c r="B1900" s="102" t="s">
        <v>102</v>
      </c>
      <c r="C1900" s="106">
        <v>47</v>
      </c>
      <c r="D1900" s="107">
        <v>45</v>
      </c>
      <c r="E1900" s="107">
        <v>29</v>
      </c>
      <c r="F1900" s="107">
        <v>24</v>
      </c>
      <c r="G1900" s="107">
        <f>第2表01元データ!AR75</f>
        <v>34</v>
      </c>
      <c r="H1900" s="107">
        <f t="shared" si="796"/>
        <v>10</v>
      </c>
      <c r="I1900" s="108">
        <f t="shared" si="797"/>
        <v>41.666666666666671</v>
      </c>
      <c r="J1900" s="102"/>
      <c r="K1900" s="114" t="s">
        <v>102</v>
      </c>
      <c r="L1900" s="106">
        <v>50</v>
      </c>
      <c r="M1900" s="107">
        <v>39</v>
      </c>
      <c r="N1900" s="107">
        <v>28</v>
      </c>
      <c r="O1900" s="107">
        <v>31</v>
      </c>
      <c r="P1900" s="107">
        <f>第2表01元データ!AS75</f>
        <v>33</v>
      </c>
      <c r="Q1900" s="107">
        <f t="shared" si="798"/>
        <v>2</v>
      </c>
      <c r="R1900" s="108">
        <f t="shared" si="799"/>
        <v>6.4516129032258061</v>
      </c>
      <c r="S1900" s="108"/>
      <c r="T1900" s="100">
        <v>210</v>
      </c>
      <c r="W1900" s="100" t="s">
        <v>364</v>
      </c>
      <c r="X1900" s="100">
        <v>61</v>
      </c>
      <c r="Y1900" s="100">
        <v>47</v>
      </c>
      <c r="Z1900" s="100">
        <v>45</v>
      </c>
      <c r="AA1900" s="100">
        <v>29</v>
      </c>
      <c r="AC1900" s="100" t="s">
        <v>364</v>
      </c>
      <c r="AD1900" s="100">
        <v>46</v>
      </c>
      <c r="AE1900" s="100">
        <v>50</v>
      </c>
      <c r="AF1900" s="100">
        <v>39</v>
      </c>
      <c r="AG1900" s="100">
        <v>28</v>
      </c>
      <c r="AJ1900" s="100" t="str">
        <f t="shared" si="794"/>
        <v>●</v>
      </c>
      <c r="AK1900" s="100" t="str">
        <f t="shared" si="792"/>
        <v>●</v>
      </c>
      <c r="AL1900" s="100" t="str">
        <f t="shared" si="792"/>
        <v>●</v>
      </c>
      <c r="AM1900" s="100" t="str">
        <f t="shared" si="792"/>
        <v>●</v>
      </c>
      <c r="AP1900" s="100" t="str">
        <f t="shared" si="795"/>
        <v>●</v>
      </c>
      <c r="AQ1900" s="100" t="str">
        <f t="shared" si="793"/>
        <v>●</v>
      </c>
      <c r="AR1900" s="100" t="str">
        <f t="shared" si="793"/>
        <v>●</v>
      </c>
      <c r="AS1900" s="100" t="str">
        <f t="shared" si="793"/>
        <v>●</v>
      </c>
    </row>
    <row r="1901" spans="2:45" s="100" customFormat="1" ht="14.25" customHeight="1">
      <c r="B1901" s="102" t="s">
        <v>103</v>
      </c>
      <c r="C1901" s="106">
        <v>59</v>
      </c>
      <c r="D1901" s="107">
        <v>49</v>
      </c>
      <c r="E1901" s="107">
        <v>47</v>
      </c>
      <c r="F1901" s="107">
        <v>27</v>
      </c>
      <c r="G1901" s="107">
        <f>第2表01元データ!AR76</f>
        <v>30</v>
      </c>
      <c r="H1901" s="107">
        <f t="shared" si="796"/>
        <v>3</v>
      </c>
      <c r="I1901" s="108">
        <f t="shared" si="797"/>
        <v>11.111111111111111</v>
      </c>
      <c r="J1901" s="102"/>
      <c r="K1901" s="114" t="s">
        <v>103</v>
      </c>
      <c r="L1901" s="106">
        <v>39</v>
      </c>
      <c r="M1901" s="107">
        <v>40</v>
      </c>
      <c r="N1901" s="107">
        <v>44</v>
      </c>
      <c r="O1901" s="107">
        <v>25</v>
      </c>
      <c r="P1901" s="107">
        <f>第2表01元データ!AS76</f>
        <v>50</v>
      </c>
      <c r="Q1901" s="107">
        <f t="shared" si="798"/>
        <v>25</v>
      </c>
      <c r="R1901" s="108">
        <f t="shared" si="799"/>
        <v>100</v>
      </c>
      <c r="S1901" s="108"/>
      <c r="T1901" s="100">
        <v>211</v>
      </c>
      <c r="W1901" s="100" t="s">
        <v>365</v>
      </c>
      <c r="X1901" s="100">
        <v>43</v>
      </c>
      <c r="Y1901" s="100">
        <v>59</v>
      </c>
      <c r="Z1901" s="100">
        <v>49</v>
      </c>
      <c r="AA1901" s="100">
        <v>47</v>
      </c>
      <c r="AC1901" s="100" t="s">
        <v>365</v>
      </c>
      <c r="AD1901" s="100">
        <v>52</v>
      </c>
      <c r="AE1901" s="100">
        <v>39</v>
      </c>
      <c r="AF1901" s="100">
        <v>40</v>
      </c>
      <c r="AG1901" s="100">
        <v>44</v>
      </c>
      <c r="AJ1901" s="100" t="str">
        <f t="shared" si="794"/>
        <v>●</v>
      </c>
      <c r="AK1901" s="100" t="str">
        <f t="shared" si="792"/>
        <v>●</v>
      </c>
      <c r="AL1901" s="100" t="str">
        <f t="shared" si="792"/>
        <v>●</v>
      </c>
      <c r="AM1901" s="100" t="str">
        <f t="shared" si="792"/>
        <v>●</v>
      </c>
      <c r="AP1901" s="100" t="str">
        <f t="shared" si="795"/>
        <v>●</v>
      </c>
      <c r="AQ1901" s="100" t="str">
        <f t="shared" si="793"/>
        <v>●</v>
      </c>
      <c r="AR1901" s="100" t="str">
        <f t="shared" si="793"/>
        <v>●</v>
      </c>
      <c r="AS1901" s="100" t="str">
        <f t="shared" si="793"/>
        <v>●</v>
      </c>
    </row>
    <row r="1902" spans="2:45" s="100" customFormat="1" ht="14.25" customHeight="1">
      <c r="B1902" s="102" t="s">
        <v>104</v>
      </c>
      <c r="C1902" s="106">
        <v>41</v>
      </c>
      <c r="D1902" s="107">
        <v>56</v>
      </c>
      <c r="E1902" s="107">
        <v>51</v>
      </c>
      <c r="F1902" s="107">
        <v>52</v>
      </c>
      <c r="G1902" s="107">
        <f>第2表01元データ!AR77</f>
        <v>24</v>
      </c>
      <c r="H1902" s="107">
        <f t="shared" si="796"/>
        <v>-28</v>
      </c>
      <c r="I1902" s="108">
        <f t="shared" si="797"/>
        <v>-53.846153846153847</v>
      </c>
      <c r="J1902" s="102"/>
      <c r="K1902" s="114" t="s">
        <v>104</v>
      </c>
      <c r="L1902" s="106">
        <v>43</v>
      </c>
      <c r="M1902" s="107">
        <v>39</v>
      </c>
      <c r="N1902" s="107">
        <v>53</v>
      </c>
      <c r="O1902" s="107">
        <v>45</v>
      </c>
      <c r="P1902" s="107">
        <f>第2表01元データ!AS77</f>
        <v>28</v>
      </c>
      <c r="Q1902" s="107">
        <f t="shared" si="798"/>
        <v>-17</v>
      </c>
      <c r="R1902" s="108">
        <f t="shared" si="799"/>
        <v>-37.777777777777779</v>
      </c>
      <c r="S1902" s="108"/>
      <c r="T1902" s="100">
        <v>212</v>
      </c>
      <c r="W1902" s="100" t="s">
        <v>366</v>
      </c>
      <c r="X1902" s="100">
        <v>52</v>
      </c>
      <c r="Y1902" s="100">
        <v>41</v>
      </c>
      <c r="Z1902" s="100">
        <v>56</v>
      </c>
      <c r="AA1902" s="100">
        <v>51</v>
      </c>
      <c r="AC1902" s="100" t="s">
        <v>366</v>
      </c>
      <c r="AD1902" s="100">
        <v>36</v>
      </c>
      <c r="AE1902" s="100">
        <v>43</v>
      </c>
      <c r="AF1902" s="100">
        <v>39</v>
      </c>
      <c r="AG1902" s="100">
        <v>53</v>
      </c>
      <c r="AJ1902" s="100" t="str">
        <f t="shared" si="794"/>
        <v>●</v>
      </c>
      <c r="AK1902" s="100" t="str">
        <f t="shared" si="792"/>
        <v>●</v>
      </c>
      <c r="AL1902" s="100" t="str">
        <f t="shared" si="792"/>
        <v>●</v>
      </c>
      <c r="AM1902" s="100" t="str">
        <f t="shared" si="792"/>
        <v>●</v>
      </c>
      <c r="AP1902" s="100" t="str">
        <f t="shared" si="795"/>
        <v>●</v>
      </c>
      <c r="AQ1902" s="100" t="str">
        <f t="shared" si="793"/>
        <v>●</v>
      </c>
      <c r="AR1902" s="100" t="str">
        <f t="shared" si="793"/>
        <v>●</v>
      </c>
      <c r="AS1902" s="100" t="str">
        <f t="shared" si="793"/>
        <v>●</v>
      </c>
    </row>
    <row r="1903" spans="2:45" s="100" customFormat="1" ht="14.25" customHeight="1">
      <c r="B1903" s="102" t="s">
        <v>105</v>
      </c>
      <c r="C1903" s="106">
        <v>53</v>
      </c>
      <c r="D1903" s="107">
        <v>33</v>
      </c>
      <c r="E1903" s="107">
        <v>54</v>
      </c>
      <c r="F1903" s="107">
        <v>49</v>
      </c>
      <c r="G1903" s="107">
        <f>第2表01元データ!AR78</f>
        <v>31</v>
      </c>
      <c r="H1903" s="107">
        <f t="shared" si="796"/>
        <v>-18</v>
      </c>
      <c r="I1903" s="108">
        <f t="shared" si="797"/>
        <v>-36.734693877551024</v>
      </c>
      <c r="J1903" s="102"/>
      <c r="K1903" s="114" t="s">
        <v>105</v>
      </c>
      <c r="L1903" s="106">
        <v>36</v>
      </c>
      <c r="M1903" s="107">
        <v>35</v>
      </c>
      <c r="N1903" s="107">
        <v>44</v>
      </c>
      <c r="O1903" s="107">
        <v>47</v>
      </c>
      <c r="P1903" s="107">
        <f>第2表01元データ!AS78</f>
        <v>24</v>
      </c>
      <c r="Q1903" s="107">
        <f t="shared" si="798"/>
        <v>-23</v>
      </c>
      <c r="R1903" s="108">
        <f t="shared" si="799"/>
        <v>-48.936170212765958</v>
      </c>
      <c r="S1903" s="108"/>
      <c r="T1903" s="100">
        <v>213</v>
      </c>
      <c r="W1903" s="100" t="s">
        <v>367</v>
      </c>
      <c r="X1903" s="100">
        <v>51</v>
      </c>
      <c r="Y1903" s="100">
        <v>53</v>
      </c>
      <c r="Z1903" s="100">
        <v>33</v>
      </c>
      <c r="AA1903" s="100">
        <v>54</v>
      </c>
      <c r="AC1903" s="100" t="s">
        <v>367</v>
      </c>
      <c r="AD1903" s="100">
        <v>40</v>
      </c>
      <c r="AE1903" s="100">
        <v>36</v>
      </c>
      <c r="AF1903" s="100">
        <v>35</v>
      </c>
      <c r="AG1903" s="100">
        <v>44</v>
      </c>
      <c r="AJ1903" s="100" t="str">
        <f t="shared" si="794"/>
        <v>●</v>
      </c>
      <c r="AK1903" s="100" t="str">
        <f t="shared" si="792"/>
        <v>●</v>
      </c>
      <c r="AL1903" s="100" t="str">
        <f t="shared" si="792"/>
        <v>●</v>
      </c>
      <c r="AM1903" s="100" t="str">
        <f t="shared" si="792"/>
        <v>●</v>
      </c>
      <c r="AP1903" s="100" t="str">
        <f t="shared" si="795"/>
        <v>●</v>
      </c>
      <c r="AQ1903" s="100" t="str">
        <f t="shared" si="793"/>
        <v>●</v>
      </c>
      <c r="AR1903" s="100" t="str">
        <f t="shared" si="793"/>
        <v>●</v>
      </c>
      <c r="AS1903" s="100" t="str">
        <f t="shared" si="793"/>
        <v>●</v>
      </c>
    </row>
    <row r="1904" spans="2:45" s="100" customFormat="1" ht="14.25" customHeight="1">
      <c r="B1904" s="102" t="s">
        <v>106</v>
      </c>
      <c r="C1904" s="106">
        <v>54</v>
      </c>
      <c r="D1904" s="107">
        <v>56</v>
      </c>
      <c r="E1904" s="107">
        <v>36</v>
      </c>
      <c r="F1904" s="107">
        <v>56</v>
      </c>
      <c r="G1904" s="107">
        <f>第2表01元データ!AR79</f>
        <v>46</v>
      </c>
      <c r="H1904" s="107">
        <f t="shared" si="796"/>
        <v>-10</v>
      </c>
      <c r="I1904" s="108">
        <f t="shared" si="797"/>
        <v>-17.857142857142858</v>
      </c>
      <c r="J1904" s="102"/>
      <c r="K1904" s="114" t="s">
        <v>106</v>
      </c>
      <c r="L1904" s="106">
        <v>39</v>
      </c>
      <c r="M1904" s="107">
        <v>30</v>
      </c>
      <c r="N1904" s="107">
        <v>54</v>
      </c>
      <c r="O1904" s="107">
        <v>44</v>
      </c>
      <c r="P1904" s="107">
        <f>第2表01元データ!AS79</f>
        <v>47</v>
      </c>
      <c r="Q1904" s="107">
        <f t="shared" si="798"/>
        <v>3</v>
      </c>
      <c r="R1904" s="108">
        <f t="shared" si="799"/>
        <v>6.8181818181818175</v>
      </c>
      <c r="S1904" s="108"/>
      <c r="T1904" s="100">
        <v>214</v>
      </c>
      <c r="W1904" s="100" t="s">
        <v>368</v>
      </c>
      <c r="X1904" s="100">
        <v>60</v>
      </c>
      <c r="Y1904" s="100">
        <v>54</v>
      </c>
      <c r="Z1904" s="100">
        <v>56</v>
      </c>
      <c r="AA1904" s="100">
        <v>36</v>
      </c>
      <c r="AC1904" s="100" t="s">
        <v>368</v>
      </c>
      <c r="AD1904" s="100">
        <v>31</v>
      </c>
      <c r="AE1904" s="100">
        <v>39</v>
      </c>
      <c r="AF1904" s="100">
        <v>30</v>
      </c>
      <c r="AG1904" s="100">
        <v>54</v>
      </c>
      <c r="AJ1904" s="100" t="str">
        <f t="shared" si="794"/>
        <v>●</v>
      </c>
      <c r="AK1904" s="100" t="str">
        <f t="shared" si="792"/>
        <v>●</v>
      </c>
      <c r="AL1904" s="100" t="str">
        <f t="shared" si="792"/>
        <v>●</v>
      </c>
      <c r="AM1904" s="100" t="str">
        <f t="shared" si="792"/>
        <v>●</v>
      </c>
      <c r="AP1904" s="100" t="str">
        <f t="shared" si="795"/>
        <v>●</v>
      </c>
      <c r="AQ1904" s="100" t="str">
        <f t="shared" si="793"/>
        <v>●</v>
      </c>
      <c r="AR1904" s="100" t="str">
        <f t="shared" si="793"/>
        <v>●</v>
      </c>
      <c r="AS1904" s="100" t="str">
        <f t="shared" si="793"/>
        <v>●</v>
      </c>
    </row>
    <row r="1905" spans="2:45" s="100" customFormat="1" ht="14.25" customHeight="1">
      <c r="B1905" s="102" t="s">
        <v>107</v>
      </c>
      <c r="C1905" s="106">
        <v>55</v>
      </c>
      <c r="D1905" s="107">
        <v>44</v>
      </c>
      <c r="E1905" s="107">
        <v>53</v>
      </c>
      <c r="F1905" s="107">
        <v>31</v>
      </c>
      <c r="G1905" s="107">
        <f>第2表01元データ!AR80</f>
        <v>40</v>
      </c>
      <c r="H1905" s="107">
        <f t="shared" si="796"/>
        <v>9</v>
      </c>
      <c r="I1905" s="108">
        <f t="shared" si="797"/>
        <v>29.032258064516132</v>
      </c>
      <c r="J1905" s="102"/>
      <c r="K1905" s="114" t="s">
        <v>107</v>
      </c>
      <c r="L1905" s="106">
        <v>29</v>
      </c>
      <c r="M1905" s="107">
        <v>35</v>
      </c>
      <c r="N1905" s="107">
        <v>40</v>
      </c>
      <c r="O1905" s="107">
        <v>53</v>
      </c>
      <c r="P1905" s="107">
        <f>第2表01元データ!AS80</f>
        <v>41</v>
      </c>
      <c r="Q1905" s="107">
        <f t="shared" si="798"/>
        <v>-12</v>
      </c>
      <c r="R1905" s="108">
        <f t="shared" si="799"/>
        <v>-22.641509433962266</v>
      </c>
      <c r="S1905" s="108"/>
      <c r="T1905" s="100">
        <v>215</v>
      </c>
      <c r="W1905" s="100" t="s">
        <v>369</v>
      </c>
      <c r="X1905" s="100">
        <v>39</v>
      </c>
      <c r="Y1905" s="100">
        <v>55</v>
      </c>
      <c r="Z1905" s="100">
        <v>44</v>
      </c>
      <c r="AA1905" s="100">
        <v>53</v>
      </c>
      <c r="AC1905" s="100" t="s">
        <v>369</v>
      </c>
      <c r="AD1905" s="100">
        <v>21</v>
      </c>
      <c r="AE1905" s="100">
        <v>29</v>
      </c>
      <c r="AF1905" s="100">
        <v>35</v>
      </c>
      <c r="AG1905" s="100">
        <v>40</v>
      </c>
      <c r="AJ1905" s="100" t="str">
        <f t="shared" si="794"/>
        <v>●</v>
      </c>
      <c r="AK1905" s="100" t="str">
        <f t="shared" si="792"/>
        <v>●</v>
      </c>
      <c r="AL1905" s="100" t="str">
        <f t="shared" si="792"/>
        <v>●</v>
      </c>
      <c r="AM1905" s="100" t="str">
        <f t="shared" si="792"/>
        <v>●</v>
      </c>
      <c r="AP1905" s="100" t="str">
        <f t="shared" si="795"/>
        <v>●</v>
      </c>
      <c r="AQ1905" s="100" t="str">
        <f t="shared" si="793"/>
        <v>●</v>
      </c>
      <c r="AR1905" s="100" t="str">
        <f t="shared" si="793"/>
        <v>●</v>
      </c>
      <c r="AS1905" s="100" t="str">
        <f t="shared" si="793"/>
        <v>●</v>
      </c>
    </row>
    <row r="1906" spans="2:45" s="100" customFormat="1" ht="14.25" customHeight="1">
      <c r="B1906" s="102" t="s">
        <v>108</v>
      </c>
      <c r="C1906" s="106">
        <v>34</v>
      </c>
      <c r="D1906" s="107">
        <v>40</v>
      </c>
      <c r="E1906" s="107">
        <v>45</v>
      </c>
      <c r="F1906" s="107">
        <v>46</v>
      </c>
      <c r="G1906" s="107">
        <f>第2表01元データ!AR81</f>
        <v>42</v>
      </c>
      <c r="H1906" s="107">
        <f t="shared" si="796"/>
        <v>-4</v>
      </c>
      <c r="I1906" s="108">
        <f t="shared" si="797"/>
        <v>-8.695652173913043</v>
      </c>
      <c r="J1906" s="102"/>
      <c r="K1906" s="114" t="s">
        <v>108</v>
      </c>
      <c r="L1906" s="106">
        <v>18</v>
      </c>
      <c r="M1906" s="107">
        <v>22</v>
      </c>
      <c r="N1906" s="107">
        <v>35</v>
      </c>
      <c r="O1906" s="107">
        <v>36</v>
      </c>
      <c r="P1906" s="107">
        <f>第2表01元データ!AS81</f>
        <v>37</v>
      </c>
      <c r="Q1906" s="107">
        <f t="shared" si="798"/>
        <v>1</v>
      </c>
      <c r="R1906" s="108">
        <f t="shared" si="799"/>
        <v>2.7777777777777777</v>
      </c>
      <c r="S1906" s="108"/>
      <c r="T1906" s="100">
        <v>216</v>
      </c>
      <c r="W1906" s="99" t="s">
        <v>370</v>
      </c>
      <c r="X1906" s="99">
        <v>36</v>
      </c>
      <c r="Y1906" s="99">
        <v>34</v>
      </c>
      <c r="Z1906" s="99">
        <v>40</v>
      </c>
      <c r="AA1906" s="99">
        <v>45</v>
      </c>
      <c r="AB1906" s="99"/>
      <c r="AC1906" s="99" t="s">
        <v>370</v>
      </c>
      <c r="AD1906" s="99">
        <v>21</v>
      </c>
      <c r="AE1906" s="99">
        <v>18</v>
      </c>
      <c r="AF1906" s="99">
        <v>22</v>
      </c>
      <c r="AG1906" s="99">
        <v>35</v>
      </c>
      <c r="AJ1906" s="100" t="str">
        <f t="shared" si="794"/>
        <v>●</v>
      </c>
      <c r="AK1906" s="100" t="str">
        <f t="shared" si="792"/>
        <v>●</v>
      </c>
      <c r="AL1906" s="100" t="str">
        <f t="shared" si="792"/>
        <v>●</v>
      </c>
      <c r="AM1906" s="100" t="str">
        <f t="shared" si="792"/>
        <v>●</v>
      </c>
      <c r="AP1906" s="100" t="str">
        <f t="shared" si="795"/>
        <v>●</v>
      </c>
      <c r="AQ1906" s="100" t="str">
        <f t="shared" si="793"/>
        <v>●</v>
      </c>
      <c r="AR1906" s="100" t="str">
        <f t="shared" si="793"/>
        <v>●</v>
      </c>
      <c r="AS1906" s="100" t="str">
        <f t="shared" si="793"/>
        <v>●</v>
      </c>
    </row>
    <row r="1907" spans="2:45" s="100" customFormat="1" ht="14.25" customHeight="1">
      <c r="B1907" s="102" t="s">
        <v>109</v>
      </c>
      <c r="C1907" s="106">
        <v>28</v>
      </c>
      <c r="D1907" s="107">
        <v>22</v>
      </c>
      <c r="E1907" s="107">
        <v>32</v>
      </c>
      <c r="F1907" s="107">
        <v>34</v>
      </c>
      <c r="G1907" s="107">
        <f>第2表01元データ!AR82</f>
        <v>25</v>
      </c>
      <c r="H1907" s="107">
        <f t="shared" si="796"/>
        <v>-9</v>
      </c>
      <c r="I1907" s="108">
        <f t="shared" si="797"/>
        <v>-26.47058823529412</v>
      </c>
      <c r="J1907" s="102"/>
      <c r="K1907" s="114" t="s">
        <v>109</v>
      </c>
      <c r="L1907" s="106">
        <v>13</v>
      </c>
      <c r="M1907" s="107">
        <v>15</v>
      </c>
      <c r="N1907" s="107">
        <v>20</v>
      </c>
      <c r="O1907" s="107">
        <v>30</v>
      </c>
      <c r="P1907" s="107">
        <f>第2表01元データ!AS82</f>
        <v>36</v>
      </c>
      <c r="Q1907" s="107">
        <f t="shared" si="798"/>
        <v>6</v>
      </c>
      <c r="R1907" s="108">
        <f t="shared" si="799"/>
        <v>20</v>
      </c>
      <c r="S1907" s="108"/>
      <c r="T1907" s="100">
        <v>217</v>
      </c>
      <c r="W1907" s="100" t="s">
        <v>371</v>
      </c>
      <c r="X1907" s="100">
        <v>20</v>
      </c>
      <c r="Y1907" s="100">
        <v>28</v>
      </c>
      <c r="Z1907" s="100">
        <v>22</v>
      </c>
      <c r="AA1907" s="100">
        <v>32</v>
      </c>
      <c r="AC1907" s="100" t="s">
        <v>371</v>
      </c>
      <c r="AD1907" s="100">
        <v>10</v>
      </c>
      <c r="AE1907" s="100">
        <v>13</v>
      </c>
      <c r="AF1907" s="100">
        <v>15</v>
      </c>
      <c r="AG1907" s="100">
        <v>20</v>
      </c>
      <c r="AJ1907" s="100" t="str">
        <f t="shared" si="794"/>
        <v>●</v>
      </c>
      <c r="AK1907" s="100" t="str">
        <f t="shared" si="792"/>
        <v>●</v>
      </c>
      <c r="AL1907" s="100" t="str">
        <f t="shared" si="792"/>
        <v>●</v>
      </c>
      <c r="AM1907" s="100" t="str">
        <f t="shared" si="792"/>
        <v>●</v>
      </c>
      <c r="AP1907" s="100" t="str">
        <f t="shared" si="795"/>
        <v>●</v>
      </c>
      <c r="AQ1907" s="100" t="str">
        <f t="shared" si="793"/>
        <v>●</v>
      </c>
      <c r="AR1907" s="100" t="str">
        <f t="shared" si="793"/>
        <v>●</v>
      </c>
      <c r="AS1907" s="100" t="str">
        <f t="shared" si="793"/>
        <v>●</v>
      </c>
    </row>
    <row r="1908" spans="2:45" s="100" customFormat="1" ht="14.25" customHeight="1">
      <c r="B1908" s="102" t="s">
        <v>110</v>
      </c>
      <c r="C1908" s="106">
        <v>20</v>
      </c>
      <c r="D1908" s="107">
        <v>25</v>
      </c>
      <c r="E1908" s="107">
        <v>25</v>
      </c>
      <c r="F1908" s="107">
        <v>30</v>
      </c>
      <c r="G1908" s="107">
        <f>第2表01元データ!AR83</f>
        <v>41</v>
      </c>
      <c r="H1908" s="107">
        <f t="shared" si="796"/>
        <v>11</v>
      </c>
      <c r="I1908" s="108">
        <f t="shared" si="797"/>
        <v>36.666666666666664</v>
      </c>
      <c r="J1908" s="102"/>
      <c r="K1908" s="114" t="s">
        <v>110</v>
      </c>
      <c r="L1908" s="106">
        <v>11</v>
      </c>
      <c r="M1908" s="107">
        <v>9</v>
      </c>
      <c r="N1908" s="107">
        <v>17</v>
      </c>
      <c r="O1908" s="107">
        <v>17</v>
      </c>
      <c r="P1908" s="107">
        <f>第2表01元データ!AS83</f>
        <v>26</v>
      </c>
      <c r="Q1908" s="107">
        <f t="shared" si="798"/>
        <v>9</v>
      </c>
      <c r="R1908" s="108">
        <f t="shared" si="799"/>
        <v>52.941176470588239</v>
      </c>
      <c r="S1908" s="108"/>
      <c r="T1908" s="100">
        <v>218</v>
      </c>
      <c r="W1908" s="100" t="s">
        <v>378</v>
      </c>
      <c r="X1908" s="100">
        <v>13</v>
      </c>
      <c r="Y1908" s="100">
        <v>20</v>
      </c>
      <c r="Z1908" s="100">
        <v>25</v>
      </c>
      <c r="AA1908" s="100">
        <v>25</v>
      </c>
      <c r="AC1908" s="100" t="s">
        <v>378</v>
      </c>
      <c r="AD1908" s="100">
        <v>10</v>
      </c>
      <c r="AE1908" s="100">
        <v>11</v>
      </c>
      <c r="AF1908" s="100">
        <v>9</v>
      </c>
      <c r="AG1908" s="100">
        <v>17</v>
      </c>
      <c r="AJ1908" s="100" t="str">
        <f t="shared" si="794"/>
        <v>●</v>
      </c>
      <c r="AK1908" s="100" t="str">
        <f t="shared" si="792"/>
        <v>●</v>
      </c>
      <c r="AL1908" s="100" t="str">
        <f t="shared" si="792"/>
        <v>○</v>
      </c>
      <c r="AM1908" s="100" t="str">
        <f t="shared" si="792"/>
        <v>●</v>
      </c>
      <c r="AP1908" s="100" t="str">
        <f t="shared" si="795"/>
        <v>●</v>
      </c>
      <c r="AQ1908" s="100" t="str">
        <f t="shared" si="793"/>
        <v>●</v>
      </c>
      <c r="AR1908" s="100" t="str">
        <f t="shared" si="793"/>
        <v>●</v>
      </c>
      <c r="AS1908" s="100" t="str">
        <f t="shared" si="793"/>
        <v>○</v>
      </c>
    </row>
    <row r="1909" spans="2:45" s="100" customFormat="1" ht="14.25" customHeight="1">
      <c r="B1909" s="119" t="s">
        <v>112</v>
      </c>
      <c r="C1909" s="115" t="s">
        <v>313</v>
      </c>
      <c r="D1909" s="116" t="s">
        <v>313</v>
      </c>
      <c r="E1909" s="116" t="s">
        <v>313</v>
      </c>
      <c r="F1909" s="116" t="s">
        <v>313</v>
      </c>
      <c r="G1909" s="107">
        <f>第2表01元データ!AR84</f>
        <v>10</v>
      </c>
      <c r="H1909" s="107"/>
      <c r="I1909" s="108"/>
      <c r="K1909" s="119" t="s">
        <v>111</v>
      </c>
      <c r="L1909" s="120" t="s">
        <v>313</v>
      </c>
      <c r="M1909" s="116" t="s">
        <v>313</v>
      </c>
      <c r="N1909" s="116" t="s">
        <v>313</v>
      </c>
      <c r="O1909" s="116" t="s">
        <v>313</v>
      </c>
      <c r="P1909" s="107">
        <f>第2表01元データ!AS84</f>
        <v>9</v>
      </c>
      <c r="Q1909" s="107"/>
      <c r="R1909" s="108"/>
      <c r="T1909" s="100">
        <v>219</v>
      </c>
    </row>
    <row r="1910" spans="2:45" s="100" customFormat="1" ht="14.25" customHeight="1">
      <c r="B1910" s="118"/>
      <c r="C1910" s="118"/>
      <c r="D1910" s="118"/>
      <c r="E1910" s="118"/>
      <c r="F1910" s="118"/>
      <c r="G1910" s="118"/>
      <c r="H1910" s="118"/>
      <c r="I1910" s="118"/>
      <c r="J1910" s="118"/>
      <c r="K1910" s="118"/>
      <c r="L1910" s="118"/>
      <c r="M1910" s="118"/>
      <c r="N1910" s="118"/>
      <c r="O1910" s="118"/>
      <c r="P1910" s="168"/>
      <c r="W1910" s="100">
        <v>58</v>
      </c>
    </row>
    <row r="1911" spans="2:45" s="100" customFormat="1" ht="14.25" customHeight="1">
      <c r="B1911" s="118"/>
      <c r="C1911" s="118"/>
      <c r="D1911" s="118"/>
      <c r="E1911" s="118"/>
      <c r="F1911" s="118"/>
      <c r="G1911" s="118"/>
      <c r="H1911" s="118"/>
      <c r="I1911" s="118"/>
      <c r="J1911" s="118"/>
      <c r="K1911" s="118"/>
      <c r="L1911" s="118"/>
      <c r="M1911" s="118"/>
      <c r="N1911" s="118"/>
      <c r="O1911" s="118"/>
      <c r="P1911" s="168"/>
    </row>
    <row r="1912" spans="2:45" s="100" customFormat="1" ht="14.25" customHeight="1">
      <c r="B1912" s="118"/>
      <c r="C1912" s="118"/>
      <c r="D1912" s="118"/>
      <c r="E1912" s="118"/>
      <c r="F1912" s="118"/>
      <c r="G1912" s="118"/>
      <c r="H1912" s="118"/>
      <c r="I1912" s="118"/>
      <c r="J1912" s="118"/>
      <c r="K1912" s="118"/>
      <c r="L1912" s="118"/>
      <c r="M1912" s="118"/>
      <c r="N1912" s="118"/>
      <c r="O1912" s="118"/>
      <c r="P1912" s="168"/>
    </row>
    <row r="1913" spans="2:45" s="99" customFormat="1" ht="14.25" customHeight="1">
      <c r="B1913" s="99" t="s">
        <v>275</v>
      </c>
      <c r="K1913" s="99" t="s">
        <v>276</v>
      </c>
      <c r="W1913" s="100"/>
      <c r="X1913" s="100"/>
      <c r="Y1913" s="100"/>
      <c r="Z1913" s="100"/>
      <c r="AA1913" s="100"/>
      <c r="AB1913" s="100"/>
      <c r="AC1913" s="100"/>
      <c r="AD1913" s="100"/>
      <c r="AE1913" s="100"/>
      <c r="AF1913" s="100"/>
      <c r="AG1913" s="100"/>
    </row>
    <row r="1914" spans="2:45" s="100" customFormat="1" ht="14.25" customHeight="1">
      <c r="B1914" s="583" t="s">
        <v>335</v>
      </c>
      <c r="C1914" s="101"/>
      <c r="D1914" s="101"/>
      <c r="E1914" s="101"/>
      <c r="F1914" s="101"/>
      <c r="G1914" s="135"/>
      <c r="H1914" s="131"/>
      <c r="I1914" s="131"/>
      <c r="J1914" s="102"/>
      <c r="K1914" s="583" t="s">
        <v>335</v>
      </c>
      <c r="L1914" s="101"/>
      <c r="M1914" s="101"/>
      <c r="N1914" s="101"/>
      <c r="O1914" s="101"/>
      <c r="P1914" s="135"/>
      <c r="Q1914" s="131"/>
      <c r="R1914" s="131"/>
      <c r="S1914" s="103"/>
    </row>
    <row r="1915" spans="2:45" s="100" customFormat="1" ht="14.25" customHeight="1">
      <c r="B1915" s="584"/>
      <c r="C1915" s="130" t="str">
        <f>$C$4</f>
        <v>平成7年</v>
      </c>
      <c r="D1915" s="130" t="str">
        <f>$D$4</f>
        <v>平成12年</v>
      </c>
      <c r="E1915" s="130" t="str">
        <f>$E$4</f>
        <v>平成17年</v>
      </c>
      <c r="F1915" s="130" t="str">
        <f>$F$4</f>
        <v>平成22年</v>
      </c>
      <c r="G1915" s="130" t="s">
        <v>410</v>
      </c>
      <c r="H1915" s="133" t="str">
        <f>$H$4</f>
        <v>対平成</v>
      </c>
      <c r="I1915" s="134" t="str">
        <f>$I$4</f>
        <v>22年</v>
      </c>
      <c r="J1915" s="102"/>
      <c r="K1915" s="584"/>
      <c r="L1915" s="130" t="str">
        <f>$C$4</f>
        <v>平成7年</v>
      </c>
      <c r="M1915" s="130" t="str">
        <f>$D$4</f>
        <v>平成12年</v>
      </c>
      <c r="N1915" s="130" t="str">
        <f>$E$4</f>
        <v>平成17年</v>
      </c>
      <c r="O1915" s="130" t="str">
        <f>$F$4</f>
        <v>平成22年</v>
      </c>
      <c r="P1915" s="130" t="s">
        <v>410</v>
      </c>
      <c r="Q1915" s="133" t="str">
        <f>$H$4</f>
        <v>対平成</v>
      </c>
      <c r="R1915" s="134" t="str">
        <f>$I$4</f>
        <v>22年</v>
      </c>
      <c r="S1915" s="103"/>
    </row>
    <row r="1916" spans="2:45" s="100" customFormat="1" ht="14.25" customHeight="1">
      <c r="B1916" s="585"/>
      <c r="C1916" s="104"/>
      <c r="D1916" s="104"/>
      <c r="E1916" s="104"/>
      <c r="F1916" s="104"/>
      <c r="G1916" s="104"/>
      <c r="H1916" s="132" t="s">
        <v>88</v>
      </c>
      <c r="I1916" s="133" t="s">
        <v>398</v>
      </c>
      <c r="J1916" s="102"/>
      <c r="K1916" s="585"/>
      <c r="L1916" s="104"/>
      <c r="M1916" s="104"/>
      <c r="N1916" s="104"/>
      <c r="O1916" s="104"/>
      <c r="P1916" s="104"/>
      <c r="Q1916" s="132" t="s">
        <v>88</v>
      </c>
      <c r="R1916" s="133" t="s">
        <v>398</v>
      </c>
      <c r="S1916" s="103"/>
    </row>
    <row r="1917" spans="2:45" s="199" customFormat="1" ht="14.25" customHeight="1">
      <c r="B1917" s="200" t="s">
        <v>90</v>
      </c>
      <c r="C1917" s="198">
        <v>3837</v>
      </c>
      <c r="D1917" s="194">
        <v>3612</v>
      </c>
      <c r="E1917" s="194">
        <v>3325</v>
      </c>
      <c r="F1917" s="194">
        <v>2952</v>
      </c>
      <c r="G1917" s="194">
        <f>IF(COUNTIF(G1922:G1940,"x"),"x",IF(SUM(G1922:G1940)=0,"-",SUM(G1922:G1940)))</f>
        <v>2461</v>
      </c>
      <c r="H1917" s="193">
        <f t="shared" ref="H1917:H1920" si="800">IF(G1917="x","x",IF(AND(G1917="-",F1917="-"),"-",IF(AND(G1917="-",F1917&gt;0),F1917*-1,IF(AND(G1917&gt;0,F1917="-"),G1917,G1917-F1917))))</f>
        <v>-491</v>
      </c>
      <c r="I1917" s="195">
        <f t="shared" ref="I1917:I1920" si="801">IF(H1917="x","x",IF(H1917="-","-",IF(AND(F1917="-",G1917&gt;0),"皆増",IF(AND(F1917&gt;0,G1917="-"),"皆減",H1917/F1917*100))))</f>
        <v>-16.632791327913278</v>
      </c>
      <c r="J1917" s="196"/>
      <c r="K1917" s="197" t="s">
        <v>90</v>
      </c>
      <c r="L1917" s="198">
        <v>17</v>
      </c>
      <c r="M1917" s="194">
        <v>139</v>
      </c>
      <c r="N1917" s="194">
        <v>222</v>
      </c>
      <c r="O1917" s="194">
        <v>961</v>
      </c>
      <c r="P1917" s="194">
        <f>IF(COUNTIF(P1922:P1940,"x"),"x",IF(SUM(P1922:P1940)=0,"-",SUM(P1922:P1940)))</f>
        <v>1100</v>
      </c>
      <c r="Q1917" s="193">
        <f t="shared" ref="Q1917:Q1920" si="802">IF(P1917="x","x",IF(AND(P1917="-",O1917="-"),"-",IF(AND(P1917="-",O1917&gt;0),O1917*-1,IF(AND(P1917&gt;0,O1917="-"),P1917,P1917-O1917))))</f>
        <v>139</v>
      </c>
      <c r="R1917" s="195">
        <f t="shared" ref="R1917:R1920" si="803">IF(Q1917="x","x",IF(Q1917="-","-",IF(AND(O1917="-",P1917&gt;0),"皆増",IF(AND(O1917&gt;0,P1917="-"),"皆減",Q1917/O1917*100))))</f>
        <v>14.464099895941725</v>
      </c>
      <c r="S1917" s="195"/>
      <c r="W1917" s="199" t="s">
        <v>373</v>
      </c>
      <c r="X1917" s="199">
        <v>4179</v>
      </c>
      <c r="Y1917" s="199">
        <v>3837</v>
      </c>
      <c r="Z1917" s="199">
        <v>3612</v>
      </c>
      <c r="AA1917" s="199">
        <v>3325</v>
      </c>
      <c r="AC1917" s="199" t="s">
        <v>373</v>
      </c>
      <c r="AD1917" s="199">
        <v>10</v>
      </c>
      <c r="AE1917" s="199">
        <v>17</v>
      </c>
      <c r="AF1917" s="199">
        <v>139</v>
      </c>
      <c r="AG1917" s="199">
        <v>222</v>
      </c>
      <c r="AJ1917" s="199" t="str">
        <f>IF(C1917=X1917,"○","●")</f>
        <v>●</v>
      </c>
      <c r="AK1917" s="199" t="str">
        <f t="shared" ref="AK1917:AM1939" si="804">IF(D1917=Y1917,"○","●")</f>
        <v>●</v>
      </c>
      <c r="AL1917" s="199" t="str">
        <f t="shared" si="804"/>
        <v>●</v>
      </c>
      <c r="AM1917" s="199" t="str">
        <f t="shared" si="804"/>
        <v>●</v>
      </c>
      <c r="AP1917" s="199" t="str">
        <f>IF(L1917=AD1917,"○","●")</f>
        <v>●</v>
      </c>
      <c r="AQ1917" s="199" t="str">
        <f t="shared" ref="AQ1917:AS1939" si="805">IF(M1917=AE1917,"○","●")</f>
        <v>●</v>
      </c>
      <c r="AR1917" s="199" t="str">
        <f t="shared" si="805"/>
        <v>●</v>
      </c>
      <c r="AS1917" s="199" t="str">
        <f t="shared" si="805"/>
        <v>●</v>
      </c>
    </row>
    <row r="1918" spans="2:45" s="100" customFormat="1" ht="14.25" customHeight="1">
      <c r="B1918" s="105" t="s">
        <v>91</v>
      </c>
      <c r="C1918" s="106">
        <v>400</v>
      </c>
      <c r="D1918" s="107">
        <v>385</v>
      </c>
      <c r="E1918" s="107">
        <v>337</v>
      </c>
      <c r="F1918" s="107">
        <v>283</v>
      </c>
      <c r="G1918" s="107">
        <f>IF(COUNTIF(G1922:G1924,"x"),"x",IF(SUM(G1922:G1924)=0,"-",SUM(G1922:G1924)))</f>
        <v>210</v>
      </c>
      <c r="H1918" s="107">
        <f t="shared" si="800"/>
        <v>-73</v>
      </c>
      <c r="I1918" s="108">
        <f t="shared" si="801"/>
        <v>-25.795053003533567</v>
      </c>
      <c r="J1918" s="102"/>
      <c r="K1918" s="109" t="s">
        <v>91</v>
      </c>
      <c r="L1918" s="106">
        <v>1</v>
      </c>
      <c r="M1918" s="107">
        <v>7</v>
      </c>
      <c r="N1918" s="107">
        <v>8</v>
      </c>
      <c r="O1918" s="107">
        <v>77</v>
      </c>
      <c r="P1918" s="107">
        <f>IF(COUNTIF(P1922:P1924,"x"),"x",IF(SUM(P1922:P1924)=0,"-",SUM(P1922:P1924)))</f>
        <v>55</v>
      </c>
      <c r="Q1918" s="107">
        <f t="shared" si="802"/>
        <v>-22</v>
      </c>
      <c r="R1918" s="108">
        <f t="shared" si="803"/>
        <v>-28.571428571428569</v>
      </c>
      <c r="S1918" s="108"/>
      <c r="W1918" s="100" t="s">
        <v>374</v>
      </c>
      <c r="X1918" s="100">
        <v>578</v>
      </c>
      <c r="Y1918" s="100">
        <v>400</v>
      </c>
      <c r="Z1918" s="100">
        <v>385</v>
      </c>
      <c r="AA1918" s="100">
        <v>337</v>
      </c>
      <c r="AC1918" s="100" t="s">
        <v>374</v>
      </c>
      <c r="AD1918" s="100">
        <v>2</v>
      </c>
      <c r="AE1918" s="100">
        <v>1</v>
      </c>
      <c r="AF1918" s="100">
        <v>7</v>
      </c>
      <c r="AG1918" s="100">
        <v>8</v>
      </c>
      <c r="AJ1918" s="100" t="str">
        <f t="shared" ref="AJ1918:AJ1939" si="806">IF(C1918=X1918,"○","●")</f>
        <v>●</v>
      </c>
      <c r="AK1918" s="100" t="str">
        <f t="shared" si="804"/>
        <v>●</v>
      </c>
      <c r="AL1918" s="100" t="str">
        <f t="shared" si="804"/>
        <v>●</v>
      </c>
      <c r="AM1918" s="100" t="str">
        <f t="shared" si="804"/>
        <v>●</v>
      </c>
      <c r="AP1918" s="100" t="str">
        <f t="shared" ref="AP1918:AP1939" si="807">IF(L1918=AD1918,"○","●")</f>
        <v>●</v>
      </c>
      <c r="AQ1918" s="100" t="str">
        <f t="shared" si="805"/>
        <v>●</v>
      </c>
      <c r="AR1918" s="100" t="str">
        <f t="shared" si="805"/>
        <v>●</v>
      </c>
      <c r="AS1918" s="100" t="str">
        <f>IF(O1918=AG1918,"○","●")</f>
        <v>●</v>
      </c>
    </row>
    <row r="1919" spans="2:45" s="100" customFormat="1" ht="14.25" customHeight="1">
      <c r="B1919" s="105" t="s">
        <v>92</v>
      </c>
      <c r="C1919" s="106">
        <v>2676</v>
      </c>
      <c r="D1919" s="107">
        <v>2338</v>
      </c>
      <c r="E1919" s="107">
        <v>2013</v>
      </c>
      <c r="F1919" s="107">
        <v>1659</v>
      </c>
      <c r="G1919" s="296">
        <f>IF(COUNTIF(G1925:G1934,"x"),"x",IF(SUM(G1925:G1934)=0,"-",SUM(G1925:G1934)))</f>
        <v>1199</v>
      </c>
      <c r="H1919" s="107">
        <f t="shared" si="800"/>
        <v>-460</v>
      </c>
      <c r="I1919" s="108">
        <f t="shared" si="801"/>
        <v>-27.727546714888483</v>
      </c>
      <c r="J1919" s="102"/>
      <c r="K1919" s="109" t="s">
        <v>92</v>
      </c>
      <c r="L1919" s="106">
        <v>13</v>
      </c>
      <c r="M1919" s="107">
        <v>130</v>
      </c>
      <c r="N1919" s="107">
        <v>209</v>
      </c>
      <c r="O1919" s="107">
        <v>650</v>
      </c>
      <c r="P1919" s="296">
        <f>IF(COUNTIF(P1925:P1934,"x"),"x",IF(SUM(P1925:P1934)=0,"-",SUM(P1925:P1934)))</f>
        <v>575</v>
      </c>
      <c r="Q1919" s="107">
        <f t="shared" si="802"/>
        <v>-75</v>
      </c>
      <c r="R1919" s="108">
        <f t="shared" si="803"/>
        <v>-11.538461538461538</v>
      </c>
      <c r="S1919" s="108"/>
      <c r="W1919" s="100" t="s">
        <v>375</v>
      </c>
      <c r="X1919" s="100">
        <v>3001</v>
      </c>
      <c r="Y1919" s="100">
        <v>2676</v>
      </c>
      <c r="Z1919" s="100">
        <v>2338</v>
      </c>
      <c r="AA1919" s="100">
        <v>2013</v>
      </c>
      <c r="AC1919" s="100" t="s">
        <v>375</v>
      </c>
      <c r="AD1919" s="100">
        <v>6</v>
      </c>
      <c r="AE1919" s="100">
        <v>13</v>
      </c>
      <c r="AF1919" s="100">
        <v>130</v>
      </c>
      <c r="AG1919" s="100">
        <v>209</v>
      </c>
      <c r="AJ1919" s="100" t="str">
        <f t="shared" si="806"/>
        <v>●</v>
      </c>
      <c r="AK1919" s="100" t="str">
        <f t="shared" si="804"/>
        <v>●</v>
      </c>
      <c r="AL1919" s="100" t="str">
        <f>IF(E1919=Z1919,"○","●")</f>
        <v>●</v>
      </c>
      <c r="AM1919" s="100" t="str">
        <f t="shared" si="804"/>
        <v>●</v>
      </c>
      <c r="AP1919" s="100" t="str">
        <f t="shared" si="807"/>
        <v>●</v>
      </c>
      <c r="AQ1919" s="100" t="str">
        <f t="shared" si="805"/>
        <v>●</v>
      </c>
      <c r="AR1919" s="100" t="str">
        <f t="shared" si="805"/>
        <v>●</v>
      </c>
      <c r="AS1919" s="100" t="str">
        <f t="shared" si="805"/>
        <v>●</v>
      </c>
    </row>
    <row r="1920" spans="2:45" s="100" customFormat="1" ht="14.25" customHeight="1">
      <c r="B1920" s="105" t="s">
        <v>93</v>
      </c>
      <c r="C1920" s="106">
        <v>761</v>
      </c>
      <c r="D1920" s="107">
        <v>889</v>
      </c>
      <c r="E1920" s="107">
        <v>975</v>
      </c>
      <c r="F1920" s="107">
        <v>1010</v>
      </c>
      <c r="G1920" s="107">
        <f>IF(COUNTIF(G1935:G1939,"x"),"x",IF(SUM(G1935,G1939)=0,"-",SUM(G1935:G1939)))</f>
        <v>1033</v>
      </c>
      <c r="H1920" s="107">
        <f t="shared" si="800"/>
        <v>23</v>
      </c>
      <c r="I1920" s="108">
        <f t="shared" si="801"/>
        <v>2.277227722772277</v>
      </c>
      <c r="J1920" s="102"/>
      <c r="K1920" s="109" t="s">
        <v>93</v>
      </c>
      <c r="L1920" s="106">
        <v>3</v>
      </c>
      <c r="M1920" s="107">
        <v>2</v>
      </c>
      <c r="N1920" s="107">
        <v>5</v>
      </c>
      <c r="O1920" s="107">
        <v>234</v>
      </c>
      <c r="P1920" s="107">
        <f>IF(COUNTIF(P1935:P1939,"x"),"x",IF(SUM(P1935,P1939)=0,"-",SUM(P1935:P1939)))</f>
        <v>468</v>
      </c>
      <c r="Q1920" s="107">
        <f t="shared" si="802"/>
        <v>234</v>
      </c>
      <c r="R1920" s="108">
        <f t="shared" si="803"/>
        <v>100</v>
      </c>
      <c r="S1920" s="108"/>
      <c r="W1920" s="100" t="s">
        <v>376</v>
      </c>
      <c r="X1920" s="100">
        <v>600</v>
      </c>
      <c r="Y1920" s="100">
        <v>761</v>
      </c>
      <c r="Z1920" s="100">
        <v>889</v>
      </c>
      <c r="AA1920" s="100">
        <v>975</v>
      </c>
      <c r="AC1920" s="100" t="s">
        <v>376</v>
      </c>
      <c r="AD1920" s="100">
        <v>2</v>
      </c>
      <c r="AE1920" s="100">
        <v>3</v>
      </c>
      <c r="AF1920" s="100">
        <v>2</v>
      </c>
      <c r="AG1920" s="100">
        <v>5</v>
      </c>
      <c r="AJ1920" s="100" t="str">
        <f t="shared" si="806"/>
        <v>●</v>
      </c>
      <c r="AK1920" s="100" t="str">
        <f t="shared" si="804"/>
        <v>●</v>
      </c>
      <c r="AL1920" s="100" t="str">
        <f t="shared" si="804"/>
        <v>●</v>
      </c>
      <c r="AM1920" s="100" t="str">
        <f t="shared" si="804"/>
        <v>●</v>
      </c>
      <c r="AP1920" s="100" t="str">
        <f t="shared" si="807"/>
        <v>●</v>
      </c>
      <c r="AQ1920" s="100" t="str">
        <f t="shared" si="805"/>
        <v>●</v>
      </c>
      <c r="AR1920" s="100" t="str">
        <f t="shared" si="805"/>
        <v>●</v>
      </c>
      <c r="AS1920" s="100" t="str">
        <f t="shared" si="805"/>
        <v>●</v>
      </c>
    </row>
    <row r="1921" spans="2:45" s="100" customFormat="1" ht="14.25" customHeight="1">
      <c r="B1921" s="102"/>
      <c r="C1921" s="106"/>
      <c r="D1921" s="112"/>
      <c r="E1921" s="112"/>
      <c r="F1921" s="112"/>
      <c r="G1921" s="112"/>
      <c r="H1921" s="112"/>
      <c r="I1921" s="113"/>
      <c r="J1921" s="102"/>
      <c r="K1921" s="114"/>
      <c r="L1921" s="106"/>
      <c r="M1921" s="112"/>
      <c r="N1921" s="112"/>
      <c r="O1921" s="112"/>
      <c r="P1921" s="112"/>
      <c r="Q1921" s="112"/>
      <c r="R1921" s="113"/>
      <c r="S1921" s="113"/>
      <c r="AJ1921" s="100" t="str">
        <f t="shared" si="806"/>
        <v>○</v>
      </c>
      <c r="AK1921" s="100" t="str">
        <f t="shared" si="804"/>
        <v>○</v>
      </c>
      <c r="AL1921" s="100" t="str">
        <f t="shared" si="804"/>
        <v>○</v>
      </c>
      <c r="AM1921" s="100" t="str">
        <f t="shared" si="804"/>
        <v>○</v>
      </c>
      <c r="AP1921" s="100" t="str">
        <f t="shared" si="807"/>
        <v>○</v>
      </c>
      <c r="AQ1921" s="100" t="str">
        <f t="shared" si="805"/>
        <v>○</v>
      </c>
      <c r="AR1921" s="100" t="str">
        <f t="shared" si="805"/>
        <v>○</v>
      </c>
      <c r="AS1921" s="100" t="str">
        <f t="shared" si="805"/>
        <v>○</v>
      </c>
    </row>
    <row r="1922" spans="2:45" s="100" customFormat="1" ht="14.25" customHeight="1">
      <c r="B1922" s="102" t="s">
        <v>94</v>
      </c>
      <c r="C1922" s="106">
        <v>126</v>
      </c>
      <c r="D1922" s="107">
        <v>113</v>
      </c>
      <c r="E1922" s="107">
        <v>105</v>
      </c>
      <c r="F1922" s="107">
        <v>78</v>
      </c>
      <c r="G1922" s="107">
        <f t="shared" ref="G1922:G1940" si="808">IF(COUNTIF(G1952:G1982,"x"),"x",IF(SUM(G1952,G1982)=0,"-",SUM(G1952,G1982)))</f>
        <v>57</v>
      </c>
      <c r="H1922" s="107">
        <f>IF(G1922="x","x",IF(AND(G1922="-",F1922="-"),"-",IF(AND(G1922="-",F1922&gt;0),F1922*-1,IF(AND(G1922&gt;0,F1922="-"),G1922,G1922-F1922))))</f>
        <v>-21</v>
      </c>
      <c r="I1922" s="108">
        <f>IF(H1922="x","x",IF(H1922="-","-",IF(AND(F1922="-",G1922&gt;0),"皆増",IF(AND(F1922&gt;0,G1922="-"),"皆減",H1922/F1922*100))))</f>
        <v>-26.923076923076923</v>
      </c>
      <c r="J1922" s="102"/>
      <c r="K1922" s="114" t="s">
        <v>94</v>
      </c>
      <c r="L1922" s="115" t="s">
        <v>313</v>
      </c>
      <c r="M1922" s="116">
        <v>7</v>
      </c>
      <c r="N1922" s="107">
        <v>6</v>
      </c>
      <c r="O1922" s="107">
        <v>32</v>
      </c>
      <c r="P1922" s="107">
        <f t="shared" ref="P1922:P1940" si="809">IF(COUNTIF(P1952:P1982,"x"),"x",IF(SUM(P1952,P1982)=0,"-",SUM(P1952,P1982)))</f>
        <v>8</v>
      </c>
      <c r="Q1922" s="107">
        <f>IF(P1922="x","x",IF(AND(P1922="-",O1922="-"),"-",IF(AND(P1922="-",O1922&gt;0),O1922*-1,IF(AND(P1922&gt;0,O1922="-"),P1922,P1922-O1922))))</f>
        <v>-24</v>
      </c>
      <c r="R1922" s="108">
        <f>IF(Q1922="x","x",IF(Q1922="-","-",IF(AND(O1922="-",P1922&gt;0),"皆増",IF(AND(O1922&gt;0,P1922="-"),"皆減",Q1922/O1922*100))))</f>
        <v>-75</v>
      </c>
      <c r="S1922" s="108"/>
      <c r="W1922" s="100" t="s">
        <v>377</v>
      </c>
      <c r="X1922" s="100">
        <v>141</v>
      </c>
      <c r="Y1922" s="100">
        <v>126</v>
      </c>
      <c r="Z1922" s="100">
        <v>113</v>
      </c>
      <c r="AA1922" s="100">
        <v>105</v>
      </c>
      <c r="AC1922" s="100" t="s">
        <v>377</v>
      </c>
      <c r="AD1922" s="100" t="s">
        <v>313</v>
      </c>
      <c r="AE1922" s="100" t="s">
        <v>313</v>
      </c>
      <c r="AF1922" s="100">
        <v>7</v>
      </c>
      <c r="AG1922" s="100">
        <v>6</v>
      </c>
      <c r="AJ1922" s="100" t="str">
        <f t="shared" si="806"/>
        <v>●</v>
      </c>
      <c r="AK1922" s="100" t="str">
        <f t="shared" si="804"/>
        <v>●</v>
      </c>
      <c r="AL1922" s="100" t="str">
        <f t="shared" si="804"/>
        <v>●</v>
      </c>
      <c r="AM1922" s="100" t="str">
        <f t="shared" si="804"/>
        <v>●</v>
      </c>
      <c r="AP1922" s="100" t="str">
        <f t="shared" si="807"/>
        <v>○</v>
      </c>
      <c r="AQ1922" s="100" t="str">
        <f t="shared" si="805"/>
        <v>●</v>
      </c>
      <c r="AR1922" s="100" t="str">
        <f t="shared" si="805"/>
        <v>●</v>
      </c>
      <c r="AS1922" s="100" t="str">
        <f t="shared" si="805"/>
        <v>●</v>
      </c>
    </row>
    <row r="1923" spans="2:45" s="100" customFormat="1" ht="14.25" customHeight="1">
      <c r="B1923" s="102" t="s">
        <v>95</v>
      </c>
      <c r="C1923" s="106">
        <v>119</v>
      </c>
      <c r="D1923" s="107">
        <v>137</v>
      </c>
      <c r="E1923" s="107">
        <v>99</v>
      </c>
      <c r="F1923" s="107">
        <v>107</v>
      </c>
      <c r="G1923" s="107">
        <f t="shared" si="808"/>
        <v>69</v>
      </c>
      <c r="H1923" s="107">
        <f t="shared" ref="H1923:H1939" si="810">IF(G1923="x","x",IF(AND(G1923="-",F1923="-"),"-",IF(AND(G1923="-",F1923&gt;0),F1923*-1,IF(AND(G1923&gt;0,F1923="-"),G1923,G1923-F1923))))</f>
        <v>-38</v>
      </c>
      <c r="I1923" s="108">
        <f t="shared" ref="I1923:I1939" si="811">IF(H1923="x","x",IF(H1923="-","-",IF(AND(F1923="-",G1923&gt;0),"皆増",IF(AND(F1923&gt;0,G1923="-"),"皆減",H1923/F1923*100))))</f>
        <v>-35.514018691588781</v>
      </c>
      <c r="J1923" s="102"/>
      <c r="K1923" s="114" t="s">
        <v>95</v>
      </c>
      <c r="L1923" s="106" t="s">
        <v>313</v>
      </c>
      <c r="M1923" s="116" t="s">
        <v>313</v>
      </c>
      <c r="N1923" s="116">
        <v>2</v>
      </c>
      <c r="O1923" s="107">
        <v>27</v>
      </c>
      <c r="P1923" s="107">
        <f t="shared" si="809"/>
        <v>14</v>
      </c>
      <c r="Q1923" s="107">
        <f t="shared" ref="Q1923:Q1939" si="812">IF(P1923="x","x",IF(AND(P1923="-",O1923="-"),"-",IF(AND(P1923="-",O1923&gt;0),O1923*-1,IF(AND(P1923&gt;0,O1923="-"),P1923,P1923-O1923))))</f>
        <v>-13</v>
      </c>
      <c r="R1923" s="108">
        <f t="shared" ref="R1923:R1939" si="813">IF(Q1923="x","x",IF(Q1923="-","-",IF(AND(O1923="-",P1923&gt;0),"皆増",IF(AND(O1923&gt;0,P1923="-"),"皆減",Q1923/O1923*100))))</f>
        <v>-48.148148148148145</v>
      </c>
      <c r="S1923" s="108"/>
      <c r="W1923" s="100" t="s">
        <v>356</v>
      </c>
      <c r="X1923" s="100">
        <v>177</v>
      </c>
      <c r="Y1923" s="100">
        <v>119</v>
      </c>
      <c r="Z1923" s="100">
        <v>137</v>
      </c>
      <c r="AA1923" s="100">
        <v>99</v>
      </c>
      <c r="AC1923" s="100" t="s">
        <v>356</v>
      </c>
      <c r="AD1923" s="100">
        <v>1</v>
      </c>
      <c r="AE1923" s="100" t="s">
        <v>313</v>
      </c>
      <c r="AF1923" s="100" t="s">
        <v>313</v>
      </c>
      <c r="AG1923" s="100">
        <v>2</v>
      </c>
      <c r="AJ1923" s="100" t="str">
        <f t="shared" si="806"/>
        <v>●</v>
      </c>
      <c r="AK1923" s="100" t="str">
        <f t="shared" si="804"/>
        <v>●</v>
      </c>
      <c r="AL1923" s="100" t="str">
        <f t="shared" si="804"/>
        <v>●</v>
      </c>
      <c r="AM1923" s="100" t="str">
        <f t="shared" si="804"/>
        <v>●</v>
      </c>
      <c r="AP1923" s="100" t="str">
        <f t="shared" si="807"/>
        <v>●</v>
      </c>
      <c r="AQ1923" s="100" t="str">
        <f t="shared" si="805"/>
        <v>○</v>
      </c>
      <c r="AR1923" s="100" t="str">
        <f t="shared" si="805"/>
        <v>●</v>
      </c>
      <c r="AS1923" s="100" t="str">
        <f t="shared" si="805"/>
        <v>●</v>
      </c>
    </row>
    <row r="1924" spans="2:45" s="100" customFormat="1" ht="14.25" customHeight="1">
      <c r="B1924" s="102" t="s">
        <v>96</v>
      </c>
      <c r="C1924" s="106">
        <v>155</v>
      </c>
      <c r="D1924" s="107">
        <v>135</v>
      </c>
      <c r="E1924" s="107">
        <v>133</v>
      </c>
      <c r="F1924" s="107">
        <v>98</v>
      </c>
      <c r="G1924" s="107">
        <f t="shared" si="808"/>
        <v>84</v>
      </c>
      <c r="H1924" s="107">
        <f t="shared" si="810"/>
        <v>-14</v>
      </c>
      <c r="I1924" s="108">
        <f t="shared" si="811"/>
        <v>-14.285714285714285</v>
      </c>
      <c r="J1924" s="102"/>
      <c r="K1924" s="114" t="s">
        <v>96</v>
      </c>
      <c r="L1924" s="106">
        <v>1</v>
      </c>
      <c r="M1924" s="107" t="s">
        <v>313</v>
      </c>
      <c r="N1924" s="116" t="s">
        <v>313</v>
      </c>
      <c r="O1924" s="116">
        <v>18</v>
      </c>
      <c r="P1924" s="107">
        <f t="shared" si="809"/>
        <v>33</v>
      </c>
      <c r="Q1924" s="107">
        <f t="shared" si="812"/>
        <v>15</v>
      </c>
      <c r="R1924" s="108">
        <f t="shared" si="813"/>
        <v>83.333333333333343</v>
      </c>
      <c r="S1924" s="108"/>
      <c r="W1924" s="100" t="s">
        <v>357</v>
      </c>
      <c r="X1924" s="100">
        <v>260</v>
      </c>
      <c r="Y1924" s="100">
        <v>155</v>
      </c>
      <c r="Z1924" s="100">
        <v>135</v>
      </c>
      <c r="AA1924" s="100">
        <v>133</v>
      </c>
      <c r="AC1924" s="100" t="s">
        <v>357</v>
      </c>
      <c r="AD1924" s="100">
        <v>1</v>
      </c>
      <c r="AE1924" s="100">
        <v>1</v>
      </c>
      <c r="AF1924" s="100" t="s">
        <v>313</v>
      </c>
      <c r="AG1924" s="100" t="s">
        <v>313</v>
      </c>
      <c r="AJ1924" s="100" t="str">
        <f t="shared" si="806"/>
        <v>●</v>
      </c>
      <c r="AK1924" s="100" t="str">
        <f t="shared" si="804"/>
        <v>●</v>
      </c>
      <c r="AL1924" s="100" t="str">
        <f t="shared" si="804"/>
        <v>●</v>
      </c>
      <c r="AM1924" s="100" t="str">
        <f t="shared" si="804"/>
        <v>●</v>
      </c>
      <c r="AP1924" s="100" t="str">
        <f t="shared" si="807"/>
        <v>○</v>
      </c>
      <c r="AQ1924" s="100" t="str">
        <f t="shared" si="805"/>
        <v>●</v>
      </c>
      <c r="AR1924" s="100" t="str">
        <f t="shared" si="805"/>
        <v>○</v>
      </c>
      <c r="AS1924" s="100" t="str">
        <f t="shared" si="805"/>
        <v>●</v>
      </c>
    </row>
    <row r="1925" spans="2:45" s="100" customFormat="1" ht="14.25" customHeight="1">
      <c r="B1925" s="102" t="s">
        <v>97</v>
      </c>
      <c r="C1925" s="106">
        <v>294</v>
      </c>
      <c r="D1925" s="107">
        <v>168</v>
      </c>
      <c r="E1925" s="107">
        <v>168</v>
      </c>
      <c r="F1925" s="107">
        <v>151</v>
      </c>
      <c r="G1925" s="107">
        <f t="shared" si="808"/>
        <v>114</v>
      </c>
      <c r="H1925" s="107">
        <f t="shared" si="810"/>
        <v>-37</v>
      </c>
      <c r="I1925" s="108">
        <f t="shared" si="811"/>
        <v>-24.503311258278146</v>
      </c>
      <c r="J1925" s="102"/>
      <c r="K1925" s="114" t="s">
        <v>97</v>
      </c>
      <c r="L1925" s="106">
        <v>3</v>
      </c>
      <c r="M1925" s="107">
        <v>2</v>
      </c>
      <c r="N1925" s="107">
        <v>1</v>
      </c>
      <c r="O1925" s="107">
        <v>22</v>
      </c>
      <c r="P1925" s="107">
        <f t="shared" si="809"/>
        <v>35</v>
      </c>
      <c r="Q1925" s="107">
        <f t="shared" si="812"/>
        <v>13</v>
      </c>
      <c r="R1925" s="108">
        <f t="shared" si="813"/>
        <v>59.090909090909093</v>
      </c>
      <c r="S1925" s="108"/>
      <c r="W1925" s="100" t="s">
        <v>358</v>
      </c>
      <c r="X1925" s="100">
        <v>414</v>
      </c>
      <c r="Y1925" s="100">
        <v>294</v>
      </c>
      <c r="Z1925" s="100">
        <v>168</v>
      </c>
      <c r="AA1925" s="100">
        <v>168</v>
      </c>
      <c r="AC1925" s="100" t="s">
        <v>358</v>
      </c>
      <c r="AD1925" s="100">
        <v>1</v>
      </c>
      <c r="AE1925" s="100">
        <v>3</v>
      </c>
      <c r="AF1925" s="100">
        <v>2</v>
      </c>
      <c r="AG1925" s="100">
        <v>1</v>
      </c>
      <c r="AJ1925" s="100" t="str">
        <f t="shared" si="806"/>
        <v>●</v>
      </c>
      <c r="AK1925" s="100" t="str">
        <f t="shared" si="804"/>
        <v>●</v>
      </c>
      <c r="AL1925" s="100" t="str">
        <f t="shared" si="804"/>
        <v>○</v>
      </c>
      <c r="AM1925" s="100" t="str">
        <f t="shared" si="804"/>
        <v>●</v>
      </c>
      <c r="AP1925" s="100" t="str">
        <f t="shared" si="807"/>
        <v>●</v>
      </c>
      <c r="AQ1925" s="100" t="str">
        <f t="shared" si="805"/>
        <v>●</v>
      </c>
      <c r="AR1925" s="100" t="str">
        <f t="shared" si="805"/>
        <v>●</v>
      </c>
      <c r="AS1925" s="100" t="str">
        <f t="shared" si="805"/>
        <v>●</v>
      </c>
    </row>
    <row r="1926" spans="2:45" s="100" customFormat="1" ht="14.25" customHeight="1">
      <c r="B1926" s="102" t="s">
        <v>98</v>
      </c>
      <c r="C1926" s="106">
        <v>294</v>
      </c>
      <c r="D1926" s="107">
        <v>203</v>
      </c>
      <c r="E1926" s="107">
        <v>120</v>
      </c>
      <c r="F1926" s="107">
        <v>113</v>
      </c>
      <c r="G1926" s="107">
        <f t="shared" si="808"/>
        <v>67</v>
      </c>
      <c r="H1926" s="107">
        <f t="shared" si="810"/>
        <v>-46</v>
      </c>
      <c r="I1926" s="108">
        <f t="shared" si="811"/>
        <v>-40.707964601769916</v>
      </c>
      <c r="J1926" s="102"/>
      <c r="K1926" s="114" t="s">
        <v>98</v>
      </c>
      <c r="L1926" s="115">
        <v>3</v>
      </c>
      <c r="M1926" s="107">
        <v>27</v>
      </c>
      <c r="N1926" s="107">
        <v>57</v>
      </c>
      <c r="O1926" s="107">
        <v>68</v>
      </c>
      <c r="P1926" s="107">
        <f t="shared" si="809"/>
        <v>50</v>
      </c>
      <c r="Q1926" s="107">
        <f t="shared" si="812"/>
        <v>-18</v>
      </c>
      <c r="R1926" s="108">
        <f t="shared" si="813"/>
        <v>-26.47058823529412</v>
      </c>
      <c r="S1926" s="108"/>
      <c r="W1926" s="100" t="s">
        <v>359</v>
      </c>
      <c r="X1926" s="100">
        <v>263</v>
      </c>
      <c r="Y1926" s="100">
        <v>294</v>
      </c>
      <c r="Z1926" s="100">
        <v>203</v>
      </c>
      <c r="AA1926" s="100">
        <v>120</v>
      </c>
      <c r="AC1926" s="100" t="s">
        <v>359</v>
      </c>
      <c r="AD1926" s="100" t="s">
        <v>313</v>
      </c>
      <c r="AE1926" s="100">
        <v>3</v>
      </c>
      <c r="AF1926" s="100">
        <v>27</v>
      </c>
      <c r="AG1926" s="100">
        <v>57</v>
      </c>
      <c r="AJ1926" s="100" t="str">
        <f t="shared" si="806"/>
        <v>●</v>
      </c>
      <c r="AK1926" s="100" t="str">
        <f t="shared" si="804"/>
        <v>●</v>
      </c>
      <c r="AL1926" s="100" t="str">
        <f t="shared" si="804"/>
        <v>●</v>
      </c>
      <c r="AM1926" s="100" t="str">
        <f t="shared" si="804"/>
        <v>●</v>
      </c>
      <c r="AP1926" s="100" t="str">
        <f t="shared" si="807"/>
        <v>●</v>
      </c>
      <c r="AQ1926" s="100" t="str">
        <f t="shared" si="805"/>
        <v>●</v>
      </c>
      <c r="AR1926" s="100" t="str">
        <f t="shared" si="805"/>
        <v>●</v>
      </c>
      <c r="AS1926" s="100" t="str">
        <f t="shared" si="805"/>
        <v>●</v>
      </c>
    </row>
    <row r="1927" spans="2:45" s="100" customFormat="1" ht="14.25" customHeight="1">
      <c r="B1927" s="102" t="s">
        <v>99</v>
      </c>
      <c r="C1927" s="106">
        <v>224</v>
      </c>
      <c r="D1927" s="107">
        <v>254</v>
      </c>
      <c r="E1927" s="107">
        <v>156</v>
      </c>
      <c r="F1927" s="107">
        <v>100</v>
      </c>
      <c r="G1927" s="107">
        <f t="shared" si="808"/>
        <v>71</v>
      </c>
      <c r="H1927" s="107">
        <f t="shared" si="810"/>
        <v>-29</v>
      </c>
      <c r="I1927" s="108">
        <f t="shared" si="811"/>
        <v>-28.999999999999996</v>
      </c>
      <c r="J1927" s="102"/>
      <c r="K1927" s="114" t="s">
        <v>99</v>
      </c>
      <c r="L1927" s="115" t="s">
        <v>313</v>
      </c>
      <c r="M1927" s="116">
        <v>41</v>
      </c>
      <c r="N1927" s="107">
        <v>60</v>
      </c>
      <c r="O1927" s="107">
        <v>71</v>
      </c>
      <c r="P1927" s="107">
        <f t="shared" si="809"/>
        <v>31</v>
      </c>
      <c r="Q1927" s="107">
        <f t="shared" si="812"/>
        <v>-40</v>
      </c>
      <c r="R1927" s="108">
        <f t="shared" si="813"/>
        <v>-56.338028169014088</v>
      </c>
      <c r="S1927" s="108"/>
      <c r="W1927" s="100" t="s">
        <v>360</v>
      </c>
      <c r="X1927" s="100">
        <v>210</v>
      </c>
      <c r="Y1927" s="100">
        <v>224</v>
      </c>
      <c r="Z1927" s="100">
        <v>254</v>
      </c>
      <c r="AA1927" s="100">
        <v>156</v>
      </c>
      <c r="AC1927" s="100" t="s">
        <v>360</v>
      </c>
      <c r="AD1927" s="100" t="s">
        <v>313</v>
      </c>
      <c r="AE1927" s="100" t="s">
        <v>313</v>
      </c>
      <c r="AF1927" s="100">
        <v>41</v>
      </c>
      <c r="AG1927" s="100">
        <v>60</v>
      </c>
      <c r="AJ1927" s="100" t="str">
        <f t="shared" si="806"/>
        <v>●</v>
      </c>
      <c r="AK1927" s="100" t="str">
        <f t="shared" si="804"/>
        <v>●</v>
      </c>
      <c r="AL1927" s="100" t="str">
        <f t="shared" si="804"/>
        <v>●</v>
      </c>
      <c r="AM1927" s="100" t="str">
        <f t="shared" si="804"/>
        <v>●</v>
      </c>
      <c r="AP1927" s="100" t="str">
        <f t="shared" si="807"/>
        <v>○</v>
      </c>
      <c r="AQ1927" s="100" t="str">
        <f t="shared" si="805"/>
        <v>●</v>
      </c>
      <c r="AR1927" s="100" t="str">
        <f t="shared" si="805"/>
        <v>●</v>
      </c>
      <c r="AS1927" s="100" t="str">
        <f t="shared" si="805"/>
        <v>●</v>
      </c>
    </row>
    <row r="1928" spans="2:45" s="100" customFormat="1" ht="14.25" customHeight="1">
      <c r="B1928" s="102" t="s">
        <v>100</v>
      </c>
      <c r="C1928" s="106">
        <v>173</v>
      </c>
      <c r="D1928" s="107">
        <v>190</v>
      </c>
      <c r="E1928" s="107">
        <v>206</v>
      </c>
      <c r="F1928" s="107">
        <v>130</v>
      </c>
      <c r="G1928" s="107">
        <f t="shared" si="808"/>
        <v>69</v>
      </c>
      <c r="H1928" s="107">
        <f t="shared" si="810"/>
        <v>-61</v>
      </c>
      <c r="I1928" s="108">
        <f t="shared" si="811"/>
        <v>-46.92307692307692</v>
      </c>
      <c r="J1928" s="102"/>
      <c r="K1928" s="114" t="s">
        <v>100</v>
      </c>
      <c r="L1928" s="115" t="s">
        <v>313</v>
      </c>
      <c r="M1928" s="116">
        <v>17</v>
      </c>
      <c r="N1928" s="107">
        <v>54</v>
      </c>
      <c r="O1928" s="107">
        <v>66</v>
      </c>
      <c r="P1928" s="107">
        <f t="shared" si="809"/>
        <v>49</v>
      </c>
      <c r="Q1928" s="107">
        <f t="shared" si="812"/>
        <v>-17</v>
      </c>
      <c r="R1928" s="108">
        <f t="shared" si="813"/>
        <v>-25.757575757575758</v>
      </c>
      <c r="S1928" s="108"/>
      <c r="W1928" s="100" t="s">
        <v>361</v>
      </c>
      <c r="X1928" s="100">
        <v>200</v>
      </c>
      <c r="Y1928" s="100">
        <v>173</v>
      </c>
      <c r="Z1928" s="100">
        <v>190</v>
      </c>
      <c r="AA1928" s="100">
        <v>206</v>
      </c>
      <c r="AC1928" s="100" t="s">
        <v>361</v>
      </c>
      <c r="AD1928" s="100" t="s">
        <v>313</v>
      </c>
      <c r="AE1928" s="100" t="s">
        <v>313</v>
      </c>
      <c r="AF1928" s="100">
        <v>17</v>
      </c>
      <c r="AG1928" s="100">
        <v>54</v>
      </c>
      <c r="AJ1928" s="100" t="str">
        <f t="shared" si="806"/>
        <v>●</v>
      </c>
      <c r="AK1928" s="100" t="str">
        <f t="shared" si="804"/>
        <v>●</v>
      </c>
      <c r="AL1928" s="100" t="str">
        <f t="shared" si="804"/>
        <v>●</v>
      </c>
      <c r="AM1928" s="100" t="str">
        <f t="shared" si="804"/>
        <v>●</v>
      </c>
      <c r="AP1928" s="100" t="str">
        <f t="shared" si="807"/>
        <v>○</v>
      </c>
      <c r="AQ1928" s="100" t="str">
        <f t="shared" si="805"/>
        <v>●</v>
      </c>
      <c r="AR1928" s="100" t="str">
        <f t="shared" si="805"/>
        <v>●</v>
      </c>
      <c r="AS1928" s="100" t="str">
        <f t="shared" si="805"/>
        <v>●</v>
      </c>
    </row>
    <row r="1929" spans="2:45" s="100" customFormat="1" ht="14.25" customHeight="1">
      <c r="B1929" s="102" t="s">
        <v>118</v>
      </c>
      <c r="C1929" s="106">
        <v>153</v>
      </c>
      <c r="D1929" s="107">
        <v>177</v>
      </c>
      <c r="E1929" s="107">
        <v>176</v>
      </c>
      <c r="F1929" s="107">
        <v>194</v>
      </c>
      <c r="G1929" s="107">
        <f t="shared" si="808"/>
        <v>95</v>
      </c>
      <c r="H1929" s="107">
        <f t="shared" si="810"/>
        <v>-99</v>
      </c>
      <c r="I1929" s="108">
        <f t="shared" si="811"/>
        <v>-51.030927835051543</v>
      </c>
      <c r="J1929" s="102"/>
      <c r="K1929" s="114" t="s">
        <v>118</v>
      </c>
      <c r="L1929" s="106" t="s">
        <v>313</v>
      </c>
      <c r="M1929" s="116">
        <v>8</v>
      </c>
      <c r="N1929" s="107">
        <v>11</v>
      </c>
      <c r="O1929" s="107">
        <v>82</v>
      </c>
      <c r="P1929" s="107">
        <f t="shared" si="809"/>
        <v>43</v>
      </c>
      <c r="Q1929" s="107">
        <f t="shared" si="812"/>
        <v>-39</v>
      </c>
      <c r="R1929" s="108">
        <f t="shared" si="813"/>
        <v>-47.560975609756099</v>
      </c>
      <c r="S1929" s="108"/>
      <c r="W1929" s="100" t="s">
        <v>362</v>
      </c>
      <c r="X1929" s="100">
        <v>254</v>
      </c>
      <c r="Y1929" s="100">
        <v>153</v>
      </c>
      <c r="Z1929" s="100">
        <v>177</v>
      </c>
      <c r="AA1929" s="100">
        <v>176</v>
      </c>
      <c r="AC1929" s="100" t="s">
        <v>362</v>
      </c>
      <c r="AD1929" s="100">
        <v>2</v>
      </c>
      <c r="AE1929" s="100" t="s">
        <v>313</v>
      </c>
      <c r="AF1929" s="100">
        <v>8</v>
      </c>
      <c r="AG1929" s="100">
        <v>11</v>
      </c>
      <c r="AJ1929" s="100" t="str">
        <f t="shared" si="806"/>
        <v>●</v>
      </c>
      <c r="AK1929" s="100" t="str">
        <f t="shared" si="804"/>
        <v>●</v>
      </c>
      <c r="AL1929" s="100" t="str">
        <f t="shared" si="804"/>
        <v>●</v>
      </c>
      <c r="AM1929" s="100" t="str">
        <f t="shared" si="804"/>
        <v>●</v>
      </c>
      <c r="AP1929" s="100" t="str">
        <f t="shared" si="807"/>
        <v>●</v>
      </c>
      <c r="AQ1929" s="100" t="str">
        <f t="shared" si="805"/>
        <v>●</v>
      </c>
      <c r="AR1929" s="100" t="str">
        <f t="shared" si="805"/>
        <v>●</v>
      </c>
      <c r="AS1929" s="100" t="str">
        <f t="shared" si="805"/>
        <v>●</v>
      </c>
    </row>
    <row r="1930" spans="2:45" s="100" customFormat="1" ht="14.25" customHeight="1">
      <c r="B1930" s="102" t="s">
        <v>101</v>
      </c>
      <c r="C1930" s="106">
        <v>240</v>
      </c>
      <c r="D1930" s="107">
        <v>181</v>
      </c>
      <c r="E1930" s="107">
        <v>173</v>
      </c>
      <c r="F1930" s="107">
        <v>156</v>
      </c>
      <c r="G1930" s="107">
        <f t="shared" si="808"/>
        <v>139</v>
      </c>
      <c r="H1930" s="107">
        <f t="shared" si="810"/>
        <v>-17</v>
      </c>
      <c r="I1930" s="108">
        <f t="shared" si="811"/>
        <v>-10.897435897435898</v>
      </c>
      <c r="J1930" s="102"/>
      <c r="K1930" s="114" t="s">
        <v>101</v>
      </c>
      <c r="L1930" s="115">
        <v>4</v>
      </c>
      <c r="M1930" s="107">
        <v>10</v>
      </c>
      <c r="N1930" s="107">
        <v>5</v>
      </c>
      <c r="O1930" s="107">
        <v>62</v>
      </c>
      <c r="P1930" s="107">
        <f t="shared" si="809"/>
        <v>57</v>
      </c>
      <c r="Q1930" s="107">
        <f t="shared" si="812"/>
        <v>-5</v>
      </c>
      <c r="R1930" s="108">
        <f t="shared" si="813"/>
        <v>-8.064516129032258</v>
      </c>
      <c r="S1930" s="108"/>
      <c r="W1930" s="100" t="s">
        <v>363</v>
      </c>
      <c r="X1930" s="100">
        <v>361</v>
      </c>
      <c r="Y1930" s="100">
        <v>240</v>
      </c>
      <c r="Z1930" s="100">
        <v>181</v>
      </c>
      <c r="AA1930" s="100">
        <v>173</v>
      </c>
      <c r="AC1930" s="100" t="s">
        <v>363</v>
      </c>
      <c r="AD1930" s="100" t="s">
        <v>313</v>
      </c>
      <c r="AE1930" s="100">
        <v>4</v>
      </c>
      <c r="AF1930" s="100">
        <v>10</v>
      </c>
      <c r="AG1930" s="100">
        <v>5</v>
      </c>
      <c r="AJ1930" s="100" t="str">
        <f t="shared" si="806"/>
        <v>●</v>
      </c>
      <c r="AK1930" s="100" t="str">
        <f t="shared" si="804"/>
        <v>●</v>
      </c>
      <c r="AL1930" s="100" t="str">
        <f>IF(E1930=Z1930,"○","●")</f>
        <v>●</v>
      </c>
      <c r="AM1930" s="100" t="str">
        <f t="shared" si="804"/>
        <v>●</v>
      </c>
      <c r="AP1930" s="100" t="str">
        <f t="shared" si="807"/>
        <v>●</v>
      </c>
      <c r="AQ1930" s="100" t="str">
        <f t="shared" si="805"/>
        <v>●</v>
      </c>
      <c r="AR1930" s="100" t="str">
        <f t="shared" si="805"/>
        <v>●</v>
      </c>
      <c r="AS1930" s="100" t="str">
        <f t="shared" si="805"/>
        <v>●</v>
      </c>
    </row>
    <row r="1931" spans="2:45" s="100" customFormat="1" ht="14.25" customHeight="1">
      <c r="B1931" s="102" t="s">
        <v>102</v>
      </c>
      <c r="C1931" s="106">
        <v>350</v>
      </c>
      <c r="D1931" s="107">
        <v>238</v>
      </c>
      <c r="E1931" s="107">
        <v>179</v>
      </c>
      <c r="F1931" s="107">
        <v>172</v>
      </c>
      <c r="G1931" s="107">
        <f t="shared" si="808"/>
        <v>178</v>
      </c>
      <c r="H1931" s="107">
        <f t="shared" si="810"/>
        <v>6</v>
      </c>
      <c r="I1931" s="108">
        <f t="shared" si="811"/>
        <v>3.4883720930232558</v>
      </c>
      <c r="J1931" s="102"/>
      <c r="K1931" s="114" t="s">
        <v>102</v>
      </c>
      <c r="L1931" s="106" t="s">
        <v>313</v>
      </c>
      <c r="M1931" s="116">
        <v>10</v>
      </c>
      <c r="N1931" s="107">
        <v>6</v>
      </c>
      <c r="O1931" s="107">
        <v>61</v>
      </c>
      <c r="P1931" s="107">
        <f t="shared" si="809"/>
        <v>80</v>
      </c>
      <c r="Q1931" s="107">
        <f t="shared" si="812"/>
        <v>19</v>
      </c>
      <c r="R1931" s="108">
        <f t="shared" si="813"/>
        <v>31.147540983606557</v>
      </c>
      <c r="S1931" s="108"/>
      <c r="W1931" s="100" t="s">
        <v>364</v>
      </c>
      <c r="X1931" s="100">
        <v>342</v>
      </c>
      <c r="Y1931" s="100">
        <v>350</v>
      </c>
      <c r="Z1931" s="100">
        <v>238</v>
      </c>
      <c r="AA1931" s="100">
        <v>179</v>
      </c>
      <c r="AC1931" s="100" t="s">
        <v>364</v>
      </c>
      <c r="AD1931" s="100">
        <v>2</v>
      </c>
      <c r="AE1931" s="100" t="s">
        <v>313</v>
      </c>
      <c r="AF1931" s="100">
        <v>10</v>
      </c>
      <c r="AG1931" s="100">
        <v>6</v>
      </c>
      <c r="AJ1931" s="100" t="str">
        <f t="shared" si="806"/>
        <v>●</v>
      </c>
      <c r="AK1931" s="100" t="str">
        <f t="shared" si="804"/>
        <v>●</v>
      </c>
      <c r="AL1931" s="100" t="str">
        <f t="shared" si="804"/>
        <v>●</v>
      </c>
      <c r="AM1931" s="100" t="str">
        <f t="shared" si="804"/>
        <v>●</v>
      </c>
      <c r="AP1931" s="100" t="str">
        <f t="shared" si="807"/>
        <v>●</v>
      </c>
      <c r="AQ1931" s="100" t="str">
        <f t="shared" si="805"/>
        <v>●</v>
      </c>
      <c r="AR1931" s="100" t="str">
        <f t="shared" si="805"/>
        <v>●</v>
      </c>
      <c r="AS1931" s="100" t="str">
        <f t="shared" si="805"/>
        <v>●</v>
      </c>
    </row>
    <row r="1932" spans="2:45" s="100" customFormat="1" ht="14.25" customHeight="1">
      <c r="B1932" s="102" t="s">
        <v>103</v>
      </c>
      <c r="C1932" s="106">
        <v>326</v>
      </c>
      <c r="D1932" s="107">
        <v>339</v>
      </c>
      <c r="E1932" s="107">
        <v>212</v>
      </c>
      <c r="F1932" s="107">
        <v>174</v>
      </c>
      <c r="G1932" s="107">
        <f t="shared" si="808"/>
        <v>164</v>
      </c>
      <c r="H1932" s="107">
        <f t="shared" si="810"/>
        <v>-10</v>
      </c>
      <c r="I1932" s="108">
        <f t="shared" si="811"/>
        <v>-5.7471264367816088</v>
      </c>
      <c r="J1932" s="102"/>
      <c r="K1932" s="114" t="s">
        <v>103</v>
      </c>
      <c r="L1932" s="115">
        <v>3</v>
      </c>
      <c r="M1932" s="107">
        <v>8</v>
      </c>
      <c r="N1932" s="107">
        <v>10</v>
      </c>
      <c r="O1932" s="107">
        <v>57</v>
      </c>
      <c r="P1932" s="107">
        <f t="shared" si="809"/>
        <v>74</v>
      </c>
      <c r="Q1932" s="107">
        <f t="shared" si="812"/>
        <v>17</v>
      </c>
      <c r="R1932" s="108">
        <f t="shared" si="813"/>
        <v>29.82456140350877</v>
      </c>
      <c r="S1932" s="108"/>
      <c r="W1932" s="100" t="s">
        <v>365</v>
      </c>
      <c r="X1932" s="100">
        <v>304</v>
      </c>
      <c r="Y1932" s="100">
        <v>326</v>
      </c>
      <c r="Z1932" s="100">
        <v>339</v>
      </c>
      <c r="AA1932" s="100">
        <v>212</v>
      </c>
      <c r="AC1932" s="100" t="s">
        <v>365</v>
      </c>
      <c r="AD1932" s="100" t="s">
        <v>313</v>
      </c>
      <c r="AE1932" s="100">
        <v>3</v>
      </c>
      <c r="AF1932" s="100">
        <v>8</v>
      </c>
      <c r="AG1932" s="100">
        <v>10</v>
      </c>
      <c r="AJ1932" s="100" t="str">
        <f t="shared" si="806"/>
        <v>●</v>
      </c>
      <c r="AK1932" s="100" t="str">
        <f t="shared" si="804"/>
        <v>●</v>
      </c>
      <c r="AL1932" s="100" t="str">
        <f t="shared" si="804"/>
        <v>●</v>
      </c>
      <c r="AM1932" s="100" t="str">
        <f t="shared" si="804"/>
        <v>●</v>
      </c>
      <c r="AP1932" s="100" t="str">
        <f t="shared" si="807"/>
        <v>●</v>
      </c>
      <c r="AQ1932" s="100" t="str">
        <f t="shared" si="805"/>
        <v>●</v>
      </c>
      <c r="AR1932" s="100" t="str">
        <f t="shared" si="805"/>
        <v>●</v>
      </c>
      <c r="AS1932" s="100" t="str">
        <f t="shared" si="805"/>
        <v>●</v>
      </c>
    </row>
    <row r="1933" spans="2:45" s="100" customFormat="1" ht="14.25" customHeight="1">
      <c r="B1933" s="102" t="s">
        <v>104</v>
      </c>
      <c r="C1933" s="106">
        <v>301</v>
      </c>
      <c r="D1933" s="107">
        <v>307</v>
      </c>
      <c r="E1933" s="107">
        <v>327</v>
      </c>
      <c r="F1933" s="107">
        <v>200</v>
      </c>
      <c r="G1933" s="107">
        <f t="shared" si="808"/>
        <v>150</v>
      </c>
      <c r="H1933" s="107">
        <f t="shared" si="810"/>
        <v>-50</v>
      </c>
      <c r="I1933" s="108">
        <f t="shared" si="811"/>
        <v>-25</v>
      </c>
      <c r="J1933" s="102"/>
      <c r="K1933" s="114" t="s">
        <v>104</v>
      </c>
      <c r="L1933" s="115" t="s">
        <v>313</v>
      </c>
      <c r="M1933" s="116">
        <v>6</v>
      </c>
      <c r="N1933" s="107">
        <v>2</v>
      </c>
      <c r="O1933" s="107">
        <v>53</v>
      </c>
      <c r="P1933" s="107">
        <f t="shared" si="809"/>
        <v>77</v>
      </c>
      <c r="Q1933" s="107">
        <f t="shared" si="812"/>
        <v>24</v>
      </c>
      <c r="R1933" s="108">
        <f t="shared" si="813"/>
        <v>45.283018867924532</v>
      </c>
      <c r="S1933" s="108"/>
      <c r="W1933" s="100" t="s">
        <v>366</v>
      </c>
      <c r="X1933" s="100">
        <v>346</v>
      </c>
      <c r="Y1933" s="100">
        <v>301</v>
      </c>
      <c r="Z1933" s="100">
        <v>307</v>
      </c>
      <c r="AA1933" s="100">
        <v>327</v>
      </c>
      <c r="AC1933" s="100" t="s">
        <v>366</v>
      </c>
      <c r="AD1933" s="100" t="s">
        <v>313</v>
      </c>
      <c r="AE1933" s="100" t="s">
        <v>313</v>
      </c>
      <c r="AF1933" s="100">
        <v>6</v>
      </c>
      <c r="AG1933" s="100">
        <v>2</v>
      </c>
      <c r="AJ1933" s="100" t="str">
        <f t="shared" si="806"/>
        <v>●</v>
      </c>
      <c r="AK1933" s="100" t="str">
        <f t="shared" si="804"/>
        <v>●</v>
      </c>
      <c r="AL1933" s="100" t="str">
        <f t="shared" si="804"/>
        <v>●</v>
      </c>
      <c r="AM1933" s="100" t="str">
        <f t="shared" si="804"/>
        <v>●</v>
      </c>
      <c r="AP1933" s="100" t="str">
        <f t="shared" si="807"/>
        <v>○</v>
      </c>
      <c r="AQ1933" s="100" t="str">
        <f t="shared" si="805"/>
        <v>●</v>
      </c>
      <c r="AR1933" s="100" t="str">
        <f t="shared" si="805"/>
        <v>●</v>
      </c>
      <c r="AS1933" s="100" t="str">
        <f t="shared" si="805"/>
        <v>●</v>
      </c>
    </row>
    <row r="1934" spans="2:45" s="100" customFormat="1" ht="14.25" customHeight="1">
      <c r="B1934" s="102" t="s">
        <v>105</v>
      </c>
      <c r="C1934" s="106">
        <v>321</v>
      </c>
      <c r="D1934" s="107">
        <v>281</v>
      </c>
      <c r="E1934" s="107">
        <v>296</v>
      </c>
      <c r="F1934" s="107">
        <v>269</v>
      </c>
      <c r="G1934" s="107">
        <f t="shared" si="808"/>
        <v>152</v>
      </c>
      <c r="H1934" s="107">
        <f t="shared" si="810"/>
        <v>-117</v>
      </c>
      <c r="I1934" s="108">
        <f t="shared" si="811"/>
        <v>-43.494423791821561</v>
      </c>
      <c r="J1934" s="102"/>
      <c r="K1934" s="114" t="s">
        <v>105</v>
      </c>
      <c r="L1934" s="106" t="s">
        <v>313</v>
      </c>
      <c r="M1934" s="116">
        <v>1</v>
      </c>
      <c r="N1934" s="107">
        <v>3</v>
      </c>
      <c r="O1934" s="107">
        <v>108</v>
      </c>
      <c r="P1934" s="107">
        <f t="shared" si="809"/>
        <v>79</v>
      </c>
      <c r="Q1934" s="107">
        <f t="shared" si="812"/>
        <v>-29</v>
      </c>
      <c r="R1934" s="108">
        <f t="shared" si="813"/>
        <v>-26.851851851851855</v>
      </c>
      <c r="S1934" s="108"/>
      <c r="W1934" s="100" t="s">
        <v>367</v>
      </c>
      <c r="X1934" s="100">
        <v>307</v>
      </c>
      <c r="Y1934" s="100">
        <v>321</v>
      </c>
      <c r="Z1934" s="100">
        <v>281</v>
      </c>
      <c r="AA1934" s="100">
        <v>296</v>
      </c>
      <c r="AC1934" s="100" t="s">
        <v>367</v>
      </c>
      <c r="AD1934" s="100">
        <v>1</v>
      </c>
      <c r="AE1934" s="100" t="s">
        <v>313</v>
      </c>
      <c r="AF1934" s="100">
        <v>1</v>
      </c>
      <c r="AG1934" s="100">
        <v>3</v>
      </c>
      <c r="AJ1934" s="100" t="str">
        <f t="shared" si="806"/>
        <v>●</v>
      </c>
      <c r="AK1934" s="100" t="str">
        <f t="shared" si="804"/>
        <v>●</v>
      </c>
      <c r="AL1934" s="100" t="str">
        <f t="shared" si="804"/>
        <v>●</v>
      </c>
      <c r="AM1934" s="100" t="str">
        <f t="shared" si="804"/>
        <v>●</v>
      </c>
      <c r="AP1934" s="100" t="str">
        <f t="shared" si="807"/>
        <v>●</v>
      </c>
      <c r="AQ1934" s="100" t="str">
        <f t="shared" si="805"/>
        <v>●</v>
      </c>
      <c r="AR1934" s="100" t="str">
        <f t="shared" si="805"/>
        <v>●</v>
      </c>
      <c r="AS1934" s="100" t="str">
        <f t="shared" si="805"/>
        <v>●</v>
      </c>
    </row>
    <row r="1935" spans="2:45" s="100" customFormat="1" ht="14.25" customHeight="1">
      <c r="B1935" s="102" t="s">
        <v>106</v>
      </c>
      <c r="C1935" s="106">
        <v>287</v>
      </c>
      <c r="D1935" s="107">
        <v>316</v>
      </c>
      <c r="E1935" s="107">
        <v>275</v>
      </c>
      <c r="F1935" s="107">
        <v>245</v>
      </c>
      <c r="G1935" s="107">
        <f t="shared" si="808"/>
        <v>186</v>
      </c>
      <c r="H1935" s="107">
        <f t="shared" si="810"/>
        <v>-59</v>
      </c>
      <c r="I1935" s="108">
        <f t="shared" si="811"/>
        <v>-24.081632653061224</v>
      </c>
      <c r="J1935" s="102"/>
      <c r="K1935" s="114" t="s">
        <v>106</v>
      </c>
      <c r="L1935" s="106">
        <v>1</v>
      </c>
      <c r="M1935" s="107">
        <v>1</v>
      </c>
      <c r="N1935" s="107">
        <v>2</v>
      </c>
      <c r="O1935" s="107">
        <v>71</v>
      </c>
      <c r="P1935" s="107">
        <f t="shared" si="809"/>
        <v>100</v>
      </c>
      <c r="Q1935" s="107">
        <f t="shared" si="812"/>
        <v>29</v>
      </c>
      <c r="R1935" s="108">
        <f t="shared" si="813"/>
        <v>40.845070422535215</v>
      </c>
      <c r="S1935" s="108"/>
      <c r="W1935" s="100" t="s">
        <v>368</v>
      </c>
      <c r="X1935" s="100">
        <v>222</v>
      </c>
      <c r="Y1935" s="100">
        <v>287</v>
      </c>
      <c r="Z1935" s="100">
        <v>316</v>
      </c>
      <c r="AA1935" s="100">
        <v>275</v>
      </c>
      <c r="AC1935" s="100" t="s">
        <v>368</v>
      </c>
      <c r="AD1935" s="100">
        <v>2</v>
      </c>
      <c r="AE1935" s="100">
        <v>1</v>
      </c>
      <c r="AF1935" s="100">
        <v>1</v>
      </c>
      <c r="AG1935" s="100">
        <v>2</v>
      </c>
      <c r="AJ1935" s="100" t="str">
        <f t="shared" si="806"/>
        <v>●</v>
      </c>
      <c r="AK1935" s="100" t="str">
        <f t="shared" si="804"/>
        <v>●</v>
      </c>
      <c r="AL1935" s="100" t="str">
        <f t="shared" si="804"/>
        <v>●</v>
      </c>
      <c r="AM1935" s="100" t="str">
        <f t="shared" si="804"/>
        <v>●</v>
      </c>
      <c r="AP1935" s="100" t="str">
        <f t="shared" si="807"/>
        <v>●</v>
      </c>
      <c r="AQ1935" s="100" t="str">
        <f t="shared" si="805"/>
        <v>○</v>
      </c>
      <c r="AR1935" s="100" t="str">
        <f t="shared" si="805"/>
        <v>●</v>
      </c>
      <c r="AS1935" s="100" t="str">
        <f t="shared" si="805"/>
        <v>●</v>
      </c>
    </row>
    <row r="1936" spans="2:45" s="100" customFormat="1" ht="14.25" customHeight="1">
      <c r="B1936" s="102" t="s">
        <v>107</v>
      </c>
      <c r="C1936" s="106">
        <v>197</v>
      </c>
      <c r="D1936" s="107">
        <v>250</v>
      </c>
      <c r="E1936" s="107">
        <v>283</v>
      </c>
      <c r="F1936" s="107">
        <v>222</v>
      </c>
      <c r="G1936" s="107">
        <f t="shared" si="808"/>
        <v>242</v>
      </c>
      <c r="H1936" s="107">
        <f t="shared" si="810"/>
        <v>20</v>
      </c>
      <c r="I1936" s="108">
        <f t="shared" si="811"/>
        <v>9.0090090090090094</v>
      </c>
      <c r="J1936" s="102"/>
      <c r="K1936" s="114" t="s">
        <v>107</v>
      </c>
      <c r="L1936" s="115">
        <v>2</v>
      </c>
      <c r="M1936" s="107" t="s">
        <v>313</v>
      </c>
      <c r="N1936" s="116" t="s">
        <v>313</v>
      </c>
      <c r="O1936" s="116">
        <v>60</v>
      </c>
      <c r="P1936" s="107">
        <f t="shared" si="809"/>
        <v>138</v>
      </c>
      <c r="Q1936" s="107">
        <f t="shared" si="812"/>
        <v>78</v>
      </c>
      <c r="R1936" s="108">
        <f t="shared" si="813"/>
        <v>130</v>
      </c>
      <c r="S1936" s="108"/>
      <c r="W1936" s="100" t="s">
        <v>369</v>
      </c>
      <c r="X1936" s="100">
        <v>160</v>
      </c>
      <c r="Y1936" s="100">
        <v>197</v>
      </c>
      <c r="Z1936" s="100">
        <v>250</v>
      </c>
      <c r="AA1936" s="100">
        <v>283</v>
      </c>
      <c r="AC1936" s="100" t="s">
        <v>369</v>
      </c>
      <c r="AD1936" s="100" t="s">
        <v>313</v>
      </c>
      <c r="AE1936" s="100">
        <v>2</v>
      </c>
      <c r="AF1936" s="100" t="s">
        <v>313</v>
      </c>
      <c r="AG1936" s="100" t="s">
        <v>313</v>
      </c>
      <c r="AJ1936" s="100" t="str">
        <f t="shared" si="806"/>
        <v>●</v>
      </c>
      <c r="AK1936" s="100" t="str">
        <f t="shared" si="804"/>
        <v>●</v>
      </c>
      <c r="AL1936" s="100" t="str">
        <f t="shared" si="804"/>
        <v>●</v>
      </c>
      <c r="AM1936" s="100" t="str">
        <f t="shared" si="804"/>
        <v>●</v>
      </c>
      <c r="AP1936" s="100" t="str">
        <f t="shared" si="807"/>
        <v>●</v>
      </c>
      <c r="AQ1936" s="100" t="str">
        <f t="shared" si="805"/>
        <v>●</v>
      </c>
      <c r="AR1936" s="100" t="str">
        <f t="shared" si="805"/>
        <v>○</v>
      </c>
      <c r="AS1936" s="100" t="str">
        <f t="shared" si="805"/>
        <v>●</v>
      </c>
    </row>
    <row r="1937" spans="2:45" s="100" customFormat="1" ht="14.25" customHeight="1">
      <c r="B1937" s="102" t="s">
        <v>108</v>
      </c>
      <c r="C1937" s="106">
        <v>140</v>
      </c>
      <c r="D1937" s="107">
        <v>155</v>
      </c>
      <c r="E1937" s="107">
        <v>217</v>
      </c>
      <c r="F1937" s="107">
        <v>228</v>
      </c>
      <c r="G1937" s="107">
        <f t="shared" si="808"/>
        <v>210</v>
      </c>
      <c r="H1937" s="107">
        <f t="shared" si="810"/>
        <v>-18</v>
      </c>
      <c r="I1937" s="108">
        <f t="shared" si="811"/>
        <v>-7.8947368421052628</v>
      </c>
      <c r="J1937" s="102"/>
      <c r="K1937" s="114" t="s">
        <v>108</v>
      </c>
      <c r="L1937" s="115" t="s">
        <v>313</v>
      </c>
      <c r="M1937" s="116">
        <v>1</v>
      </c>
      <c r="N1937" s="107">
        <v>2</v>
      </c>
      <c r="O1937" s="107">
        <v>48</v>
      </c>
      <c r="P1937" s="107">
        <f t="shared" si="809"/>
        <v>70</v>
      </c>
      <c r="Q1937" s="107">
        <f t="shared" si="812"/>
        <v>22</v>
      </c>
      <c r="R1937" s="108">
        <f t="shared" si="813"/>
        <v>45.833333333333329</v>
      </c>
      <c r="S1937" s="108"/>
      <c r="W1937" s="100" t="s">
        <v>370</v>
      </c>
      <c r="X1937" s="100">
        <v>125</v>
      </c>
      <c r="Y1937" s="100">
        <v>140</v>
      </c>
      <c r="Z1937" s="100">
        <v>155</v>
      </c>
      <c r="AA1937" s="100">
        <v>217</v>
      </c>
      <c r="AC1937" s="100" t="s">
        <v>370</v>
      </c>
      <c r="AD1937" s="100" t="s">
        <v>313</v>
      </c>
      <c r="AE1937" s="100" t="s">
        <v>313</v>
      </c>
      <c r="AF1937" s="100">
        <v>1</v>
      </c>
      <c r="AG1937" s="100">
        <v>2</v>
      </c>
      <c r="AJ1937" s="100" t="str">
        <f t="shared" si="806"/>
        <v>●</v>
      </c>
      <c r="AK1937" s="100" t="str">
        <f t="shared" si="804"/>
        <v>●</v>
      </c>
      <c r="AL1937" s="100" t="str">
        <f t="shared" si="804"/>
        <v>●</v>
      </c>
      <c r="AM1937" s="100" t="str">
        <f t="shared" si="804"/>
        <v>●</v>
      </c>
      <c r="AP1937" s="100" t="str">
        <f t="shared" si="807"/>
        <v>○</v>
      </c>
      <c r="AQ1937" s="100" t="str">
        <f t="shared" si="805"/>
        <v>●</v>
      </c>
      <c r="AR1937" s="100" t="str">
        <f t="shared" si="805"/>
        <v>●</v>
      </c>
      <c r="AS1937" s="100" t="str">
        <f t="shared" si="805"/>
        <v>●</v>
      </c>
    </row>
    <row r="1938" spans="2:45" s="100" customFormat="1" ht="14.25" customHeight="1">
      <c r="B1938" s="102" t="s">
        <v>109</v>
      </c>
      <c r="C1938" s="106">
        <v>86</v>
      </c>
      <c r="D1938" s="107">
        <v>103</v>
      </c>
      <c r="E1938" s="107">
        <v>114</v>
      </c>
      <c r="F1938" s="107">
        <v>167</v>
      </c>
      <c r="G1938" s="107">
        <f t="shared" si="808"/>
        <v>166</v>
      </c>
      <c r="H1938" s="107">
        <f t="shared" si="810"/>
        <v>-1</v>
      </c>
      <c r="I1938" s="108">
        <f t="shared" si="811"/>
        <v>-0.5988023952095809</v>
      </c>
      <c r="J1938" s="102"/>
      <c r="K1938" s="114" t="s">
        <v>109</v>
      </c>
      <c r="L1938" s="115" t="s">
        <v>313</v>
      </c>
      <c r="M1938" s="116" t="s">
        <v>313</v>
      </c>
      <c r="N1938" s="116">
        <v>1</v>
      </c>
      <c r="O1938" s="107">
        <v>32</v>
      </c>
      <c r="P1938" s="107">
        <f t="shared" si="809"/>
        <v>64</v>
      </c>
      <c r="Q1938" s="107">
        <f t="shared" si="812"/>
        <v>32</v>
      </c>
      <c r="R1938" s="108">
        <f t="shared" si="813"/>
        <v>100</v>
      </c>
      <c r="S1938" s="108"/>
      <c r="W1938" s="100" t="s">
        <v>371</v>
      </c>
      <c r="X1938" s="100">
        <v>71</v>
      </c>
      <c r="Y1938" s="100">
        <v>86</v>
      </c>
      <c r="Z1938" s="100">
        <v>103</v>
      </c>
      <c r="AA1938" s="100">
        <v>114</v>
      </c>
      <c r="AC1938" s="100" t="s">
        <v>371</v>
      </c>
      <c r="AD1938" s="100" t="s">
        <v>313</v>
      </c>
      <c r="AE1938" s="100" t="s">
        <v>313</v>
      </c>
      <c r="AF1938" s="100" t="s">
        <v>313</v>
      </c>
      <c r="AG1938" s="100">
        <v>1</v>
      </c>
      <c r="AJ1938" s="100" t="str">
        <f t="shared" si="806"/>
        <v>●</v>
      </c>
      <c r="AK1938" s="100" t="str">
        <f t="shared" si="804"/>
        <v>●</v>
      </c>
      <c r="AL1938" s="100" t="str">
        <f t="shared" si="804"/>
        <v>●</v>
      </c>
      <c r="AM1938" s="100" t="str">
        <f t="shared" si="804"/>
        <v>●</v>
      </c>
      <c r="AP1938" s="100" t="str">
        <f t="shared" si="807"/>
        <v>○</v>
      </c>
      <c r="AQ1938" s="100" t="str">
        <f t="shared" si="805"/>
        <v>○</v>
      </c>
      <c r="AR1938" s="100" t="str">
        <f t="shared" si="805"/>
        <v>●</v>
      </c>
      <c r="AS1938" s="100" t="str">
        <f t="shared" si="805"/>
        <v>●</v>
      </c>
    </row>
    <row r="1939" spans="2:45" s="100" customFormat="1" ht="14.25" customHeight="1">
      <c r="B1939" s="102" t="s">
        <v>110</v>
      </c>
      <c r="C1939" s="106">
        <v>51</v>
      </c>
      <c r="D1939" s="107">
        <v>65</v>
      </c>
      <c r="E1939" s="107">
        <v>86</v>
      </c>
      <c r="F1939" s="107">
        <v>148</v>
      </c>
      <c r="G1939" s="107">
        <f t="shared" si="808"/>
        <v>229</v>
      </c>
      <c r="H1939" s="107">
        <f t="shared" si="810"/>
        <v>81</v>
      </c>
      <c r="I1939" s="108">
        <f t="shared" si="811"/>
        <v>54.729729729729726</v>
      </c>
      <c r="J1939" s="102"/>
      <c r="K1939" s="114" t="s">
        <v>110</v>
      </c>
      <c r="L1939" s="115" t="s">
        <v>313</v>
      </c>
      <c r="M1939" s="116" t="s">
        <v>313</v>
      </c>
      <c r="N1939" s="116" t="s">
        <v>313</v>
      </c>
      <c r="O1939" s="116">
        <v>23</v>
      </c>
      <c r="P1939" s="107">
        <f t="shared" si="809"/>
        <v>96</v>
      </c>
      <c r="Q1939" s="107">
        <f t="shared" si="812"/>
        <v>73</v>
      </c>
      <c r="R1939" s="108">
        <f t="shared" si="813"/>
        <v>317.39130434782606</v>
      </c>
      <c r="S1939" s="108"/>
      <c r="W1939" s="99" t="s">
        <v>378</v>
      </c>
      <c r="X1939" s="99">
        <v>22</v>
      </c>
      <c r="Y1939" s="99">
        <v>51</v>
      </c>
      <c r="Z1939" s="99">
        <v>65</v>
      </c>
      <c r="AA1939" s="99">
        <v>86</v>
      </c>
      <c r="AB1939" s="99"/>
      <c r="AC1939" s="99" t="s">
        <v>378</v>
      </c>
      <c r="AD1939" s="99" t="s">
        <v>313</v>
      </c>
      <c r="AE1939" s="99" t="s">
        <v>313</v>
      </c>
      <c r="AF1939" s="99" t="s">
        <v>313</v>
      </c>
      <c r="AG1939" s="99" t="s">
        <v>313</v>
      </c>
      <c r="AJ1939" s="100" t="str">
        <f t="shared" si="806"/>
        <v>●</v>
      </c>
      <c r="AK1939" s="100" t="str">
        <f t="shared" si="804"/>
        <v>●</v>
      </c>
      <c r="AL1939" s="100" t="str">
        <f t="shared" si="804"/>
        <v>●</v>
      </c>
      <c r="AM1939" s="100" t="str">
        <f t="shared" si="804"/>
        <v>●</v>
      </c>
      <c r="AP1939" s="100" t="str">
        <f t="shared" si="807"/>
        <v>○</v>
      </c>
      <c r="AQ1939" s="100" t="str">
        <f t="shared" si="805"/>
        <v>○</v>
      </c>
      <c r="AR1939" s="100" t="str">
        <f t="shared" si="805"/>
        <v>○</v>
      </c>
      <c r="AS1939" s="100" t="str">
        <f t="shared" si="805"/>
        <v>●</v>
      </c>
    </row>
    <row r="1940" spans="2:45" s="100" customFormat="1" ht="14.25" customHeight="1">
      <c r="B1940" s="119" t="s">
        <v>111</v>
      </c>
      <c r="C1940" s="120" t="s">
        <v>313</v>
      </c>
      <c r="D1940" s="116" t="s">
        <v>313</v>
      </c>
      <c r="E1940" s="116" t="s">
        <v>313</v>
      </c>
      <c r="F1940" s="116" t="s">
        <v>313</v>
      </c>
      <c r="G1940" s="107">
        <f t="shared" si="808"/>
        <v>19</v>
      </c>
      <c r="H1940" s="107"/>
      <c r="I1940" s="108"/>
      <c r="K1940" s="119" t="s">
        <v>111</v>
      </c>
      <c r="L1940" s="120" t="s">
        <v>313</v>
      </c>
      <c r="M1940" s="116" t="s">
        <v>313</v>
      </c>
      <c r="N1940" s="116" t="s">
        <v>313</v>
      </c>
      <c r="O1940" s="116" t="s">
        <v>313</v>
      </c>
      <c r="P1940" s="107">
        <f t="shared" si="809"/>
        <v>2</v>
      </c>
      <c r="Q1940" s="107"/>
      <c r="R1940" s="108"/>
    </row>
    <row r="1941" spans="2:45" s="100" customFormat="1" ht="14.25" customHeight="1">
      <c r="G1941" s="168"/>
      <c r="P1941" s="168"/>
    </row>
    <row r="1942" spans="2:45" s="100" customFormat="1" ht="14.25" customHeight="1">
      <c r="G1942" s="168"/>
      <c r="P1942" s="168"/>
    </row>
    <row r="1943" spans="2:45" s="99" customFormat="1" ht="14.25" customHeight="1">
      <c r="B1943" s="99" t="str">
        <f>LEFT(B1913,LEN(B1913)-2)&amp;+"男"</f>
        <v>若竹町・男</v>
      </c>
      <c r="K1943" s="99" t="str">
        <f>LEFT(K1913,LEN(K1913)-2)&amp;+"男"</f>
        <v>築港・男</v>
      </c>
      <c r="W1943" s="100"/>
      <c r="X1943" s="100"/>
      <c r="Y1943" s="100"/>
      <c r="Z1943" s="100"/>
      <c r="AA1943" s="100"/>
      <c r="AB1943" s="100"/>
      <c r="AC1943" s="100"/>
      <c r="AD1943" s="100"/>
      <c r="AE1943" s="100"/>
      <c r="AF1943" s="100"/>
      <c r="AG1943" s="100"/>
    </row>
    <row r="1944" spans="2:45" s="100" customFormat="1" ht="14.25" customHeight="1">
      <c r="B1944" s="583" t="s">
        <v>335</v>
      </c>
      <c r="C1944" s="101"/>
      <c r="D1944" s="101"/>
      <c r="E1944" s="101"/>
      <c r="F1944" s="101"/>
      <c r="G1944" s="135"/>
      <c r="H1944" s="131"/>
      <c r="I1944" s="131"/>
      <c r="J1944" s="102"/>
      <c r="K1944" s="583" t="s">
        <v>335</v>
      </c>
      <c r="L1944" s="101"/>
      <c r="M1944" s="101"/>
      <c r="N1944" s="101"/>
      <c r="O1944" s="101"/>
      <c r="P1944" s="135"/>
      <c r="Q1944" s="131"/>
      <c r="R1944" s="131"/>
      <c r="S1944" s="103"/>
    </row>
    <row r="1945" spans="2:45" s="100" customFormat="1" ht="14.25" customHeight="1">
      <c r="B1945" s="584"/>
      <c r="C1945" s="130" t="str">
        <f>$C$4</f>
        <v>平成7年</v>
      </c>
      <c r="D1945" s="130" t="str">
        <f>$D$4</f>
        <v>平成12年</v>
      </c>
      <c r="E1945" s="130" t="str">
        <f>$E$4</f>
        <v>平成17年</v>
      </c>
      <c r="F1945" s="130" t="str">
        <f>$F$4</f>
        <v>平成22年</v>
      </c>
      <c r="G1945" s="130" t="s">
        <v>410</v>
      </c>
      <c r="H1945" s="133" t="str">
        <f>$H$4</f>
        <v>対平成</v>
      </c>
      <c r="I1945" s="134" t="str">
        <f>$I$4</f>
        <v>22年</v>
      </c>
      <c r="J1945" s="102"/>
      <c r="K1945" s="584"/>
      <c r="L1945" s="130" t="str">
        <f>$C$4</f>
        <v>平成7年</v>
      </c>
      <c r="M1945" s="130" t="str">
        <f>$D$4</f>
        <v>平成12年</v>
      </c>
      <c r="N1945" s="130" t="str">
        <f>$E$4</f>
        <v>平成17年</v>
      </c>
      <c r="O1945" s="130" t="str">
        <f>$F$4</f>
        <v>平成22年</v>
      </c>
      <c r="P1945" s="130" t="s">
        <v>410</v>
      </c>
      <c r="Q1945" s="133" t="str">
        <f>$H$4</f>
        <v>対平成</v>
      </c>
      <c r="R1945" s="134" t="str">
        <f>$I$4</f>
        <v>22年</v>
      </c>
      <c r="S1945" s="103"/>
    </row>
    <row r="1946" spans="2:45" s="100" customFormat="1" ht="14.25" customHeight="1">
      <c r="B1946" s="585"/>
      <c r="C1946" s="104"/>
      <c r="D1946" s="104"/>
      <c r="E1946" s="104"/>
      <c r="F1946" s="104"/>
      <c r="G1946" s="104"/>
      <c r="H1946" s="132" t="s">
        <v>88</v>
      </c>
      <c r="I1946" s="133" t="s">
        <v>398</v>
      </c>
      <c r="J1946" s="102"/>
      <c r="K1946" s="585"/>
      <c r="L1946" s="104"/>
      <c r="M1946" s="104"/>
      <c r="N1946" s="104"/>
      <c r="O1946" s="104"/>
      <c r="P1946" s="104"/>
      <c r="Q1946" s="132" t="s">
        <v>88</v>
      </c>
      <c r="R1946" s="133" t="s">
        <v>398</v>
      </c>
      <c r="S1946" s="103"/>
    </row>
    <row r="1947" spans="2:45" s="199" customFormat="1" ht="14.25" customHeight="1">
      <c r="B1947" s="200" t="s">
        <v>90</v>
      </c>
      <c r="C1947" s="198">
        <v>1750</v>
      </c>
      <c r="D1947" s="194">
        <v>1647</v>
      </c>
      <c r="E1947" s="194">
        <v>1526</v>
      </c>
      <c r="F1947" s="194">
        <v>1370</v>
      </c>
      <c r="G1947" s="194">
        <f>IF(COUNTIF(G1952:G1970,"x"),"x",IF(SUM(G1952:G1970)=0,"-",SUM(G1952:G1970)))</f>
        <v>1089</v>
      </c>
      <c r="H1947" s="193">
        <f t="shared" ref="H1947:H1950" si="814">IF(G1947="x","x",IF(AND(G1947="-",F1947="-"),"-",IF(AND(G1947="-",F1947&gt;0),F1947*-1,IF(AND(G1947&gt;0,F1947="-"),G1947,G1947-F1947))))</f>
        <v>-281</v>
      </c>
      <c r="I1947" s="195">
        <f t="shared" ref="I1947:I1950" si="815">IF(H1947="x","x",IF(H1947="-","-",IF(AND(F1947="-",G1947&gt;0),"皆増",IF(AND(F1947&gt;0,G1947="-"),"皆減",H1947/F1947*100))))</f>
        <v>-20.510948905109487</v>
      </c>
      <c r="J1947" s="196"/>
      <c r="K1947" s="197" t="s">
        <v>90</v>
      </c>
      <c r="L1947" s="198">
        <v>9</v>
      </c>
      <c r="M1947" s="194">
        <v>96</v>
      </c>
      <c r="N1947" s="194">
        <v>128</v>
      </c>
      <c r="O1947" s="194">
        <v>417</v>
      </c>
      <c r="P1947" s="194">
        <f>IF(COUNTIF(P1952:P1970,"x"),"x",IF(SUM(P1952:P1970)=0,"-",SUM(P1952:P1970)))</f>
        <v>490</v>
      </c>
      <c r="Q1947" s="193">
        <f t="shared" ref="Q1947:Q1950" si="816">IF(P1947="x","x",IF(AND(P1947="-",O1947="-"),"-",IF(AND(P1947="-",O1947&gt;0),O1947*-1,IF(AND(P1947&gt;0,O1947="-"),P1947,P1947-O1947))))</f>
        <v>73</v>
      </c>
      <c r="R1947" s="195">
        <f t="shared" ref="R1947:R1950" si="817">IF(Q1947="x","x",IF(Q1947="-","-",IF(AND(O1947="-",P1947&gt;0),"皆増",IF(AND(O1947&gt;0,P1947="-"),"皆減",Q1947/O1947*100))))</f>
        <v>17.505995203836928</v>
      </c>
      <c r="S1947" s="195"/>
      <c r="W1947" s="199" t="s">
        <v>373</v>
      </c>
      <c r="X1947" s="199">
        <v>1966</v>
      </c>
      <c r="Y1947" s="199">
        <v>1750</v>
      </c>
      <c r="Z1947" s="199">
        <v>1647</v>
      </c>
      <c r="AA1947" s="199">
        <v>1526</v>
      </c>
      <c r="AC1947" s="199" t="s">
        <v>373</v>
      </c>
      <c r="AD1947" s="199">
        <v>5</v>
      </c>
      <c r="AE1947" s="199">
        <v>9</v>
      </c>
      <c r="AF1947" s="199">
        <v>96</v>
      </c>
      <c r="AG1947" s="199">
        <v>128</v>
      </c>
      <c r="AJ1947" s="199" t="str">
        <f>IF(C1947=X1947,"○","●")</f>
        <v>●</v>
      </c>
      <c r="AK1947" s="199" t="str">
        <f t="shared" ref="AK1947:AM1969" si="818">IF(D1947=Y1947,"○","●")</f>
        <v>●</v>
      </c>
      <c r="AL1947" s="199" t="str">
        <f t="shared" si="818"/>
        <v>●</v>
      </c>
      <c r="AM1947" s="199" t="str">
        <f t="shared" si="818"/>
        <v>●</v>
      </c>
      <c r="AP1947" s="199" t="str">
        <f>IF(L1947=AD1947,"○","●")</f>
        <v>●</v>
      </c>
      <c r="AQ1947" s="199" t="str">
        <f t="shared" ref="AQ1947:AS1969" si="819">IF(M1947=AE1947,"○","●")</f>
        <v>●</v>
      </c>
      <c r="AR1947" s="199" t="str">
        <f t="shared" si="819"/>
        <v>●</v>
      </c>
      <c r="AS1947" s="199" t="str">
        <f t="shared" si="819"/>
        <v>●</v>
      </c>
    </row>
    <row r="1948" spans="2:45" s="100" customFormat="1" ht="14.25" customHeight="1">
      <c r="B1948" s="105" t="s">
        <v>91</v>
      </c>
      <c r="C1948" s="106">
        <v>198</v>
      </c>
      <c r="D1948" s="107">
        <v>197</v>
      </c>
      <c r="E1948" s="107">
        <v>180</v>
      </c>
      <c r="F1948" s="107">
        <v>157</v>
      </c>
      <c r="G1948" s="107">
        <f>IF(COUNTIF(G1952:G1954,"x"),"x",IF(SUM(G1952:G1954)=0,"-",SUM(G1952:G1954)))</f>
        <v>109</v>
      </c>
      <c r="H1948" s="107">
        <f t="shared" si="814"/>
        <v>-48</v>
      </c>
      <c r="I1948" s="108">
        <f t="shared" si="815"/>
        <v>-30.573248407643312</v>
      </c>
      <c r="J1948" s="102"/>
      <c r="K1948" s="109" t="s">
        <v>91</v>
      </c>
      <c r="L1948" s="106">
        <v>1</v>
      </c>
      <c r="M1948" s="107">
        <v>4</v>
      </c>
      <c r="N1948" s="107">
        <v>6</v>
      </c>
      <c r="O1948" s="107">
        <v>38</v>
      </c>
      <c r="P1948" s="107">
        <f>IF(COUNTIF(P1952:P1954,"x"),"x",IF(SUM(P1952:P1954)=0,"-",SUM(P1952:P1954)))</f>
        <v>31</v>
      </c>
      <c r="Q1948" s="107">
        <f t="shared" si="816"/>
        <v>-7</v>
      </c>
      <c r="R1948" s="108">
        <f t="shared" si="817"/>
        <v>-18.421052631578945</v>
      </c>
      <c r="S1948" s="108"/>
      <c r="W1948" s="100" t="s">
        <v>374</v>
      </c>
      <c r="X1948" s="100">
        <v>289</v>
      </c>
      <c r="Y1948" s="100">
        <v>198</v>
      </c>
      <c r="Z1948" s="100">
        <v>197</v>
      </c>
      <c r="AA1948" s="100">
        <v>180</v>
      </c>
      <c r="AC1948" s="100" t="s">
        <v>374</v>
      </c>
      <c r="AD1948" s="100">
        <v>1</v>
      </c>
      <c r="AE1948" s="100">
        <v>1</v>
      </c>
      <c r="AF1948" s="100">
        <v>4</v>
      </c>
      <c r="AG1948" s="100">
        <v>6</v>
      </c>
      <c r="AJ1948" s="100" t="str">
        <f t="shared" ref="AJ1948:AJ1969" si="820">IF(C1948=X1948,"○","●")</f>
        <v>●</v>
      </c>
      <c r="AK1948" s="100" t="str">
        <f t="shared" si="818"/>
        <v>●</v>
      </c>
      <c r="AL1948" s="100" t="str">
        <f t="shared" si="818"/>
        <v>●</v>
      </c>
      <c r="AM1948" s="100" t="str">
        <f t="shared" si="818"/>
        <v>●</v>
      </c>
      <c r="AP1948" s="100" t="str">
        <f t="shared" ref="AP1948:AP1969" si="821">IF(L1948=AD1948,"○","●")</f>
        <v>○</v>
      </c>
      <c r="AQ1948" s="100" t="str">
        <f t="shared" si="819"/>
        <v>●</v>
      </c>
      <c r="AR1948" s="100" t="str">
        <f t="shared" si="819"/>
        <v>●</v>
      </c>
      <c r="AS1948" s="100" t="str">
        <f>IF(O1948=AG1948,"○","●")</f>
        <v>●</v>
      </c>
    </row>
    <row r="1949" spans="2:45" s="100" customFormat="1" ht="14.25" customHeight="1">
      <c r="B1949" s="105" t="s">
        <v>92</v>
      </c>
      <c r="C1949" s="106">
        <v>1240</v>
      </c>
      <c r="D1949" s="107">
        <v>1086</v>
      </c>
      <c r="E1949" s="107">
        <v>943</v>
      </c>
      <c r="F1949" s="107">
        <v>811</v>
      </c>
      <c r="G1949" s="296">
        <f>IF(COUNTIF(G1955:G1964,"x"),"x",IF(SUM(G1955:G1964)=0,"-",SUM(G1955:G1964)))</f>
        <v>579</v>
      </c>
      <c r="H1949" s="107">
        <f t="shared" si="814"/>
        <v>-232</v>
      </c>
      <c r="I1949" s="108">
        <f t="shared" si="815"/>
        <v>-28.606658446362516</v>
      </c>
      <c r="J1949" s="102"/>
      <c r="K1949" s="109" t="s">
        <v>92</v>
      </c>
      <c r="L1949" s="106">
        <v>7</v>
      </c>
      <c r="M1949" s="107">
        <v>91</v>
      </c>
      <c r="N1949" s="107">
        <v>119</v>
      </c>
      <c r="O1949" s="107">
        <v>295</v>
      </c>
      <c r="P1949" s="296">
        <f>IF(COUNTIF(P1955:P1964,"x"),"x",IF(SUM(P1955:P1964)=0,"-",SUM(P1955:P1964)))</f>
        <v>282</v>
      </c>
      <c r="Q1949" s="107">
        <f t="shared" si="816"/>
        <v>-13</v>
      </c>
      <c r="R1949" s="108">
        <f t="shared" si="817"/>
        <v>-4.406779661016949</v>
      </c>
      <c r="S1949" s="108"/>
      <c r="W1949" s="100" t="s">
        <v>375</v>
      </c>
      <c r="X1949" s="100">
        <v>1432</v>
      </c>
      <c r="Y1949" s="100">
        <v>1240</v>
      </c>
      <c r="Z1949" s="100">
        <v>1086</v>
      </c>
      <c r="AA1949" s="100">
        <v>943</v>
      </c>
      <c r="AC1949" s="100" t="s">
        <v>375</v>
      </c>
      <c r="AD1949" s="100">
        <v>3</v>
      </c>
      <c r="AE1949" s="100">
        <v>7</v>
      </c>
      <c r="AF1949" s="100">
        <v>91</v>
      </c>
      <c r="AG1949" s="100">
        <v>119</v>
      </c>
      <c r="AJ1949" s="100" t="str">
        <f t="shared" si="820"/>
        <v>●</v>
      </c>
      <c r="AK1949" s="100" t="str">
        <f t="shared" si="818"/>
        <v>●</v>
      </c>
      <c r="AL1949" s="100" t="str">
        <f>IF(E1949=Z1949,"○","●")</f>
        <v>●</v>
      </c>
      <c r="AM1949" s="100" t="str">
        <f t="shared" si="818"/>
        <v>●</v>
      </c>
      <c r="AP1949" s="100" t="str">
        <f t="shared" si="821"/>
        <v>●</v>
      </c>
      <c r="AQ1949" s="100" t="str">
        <f t="shared" si="819"/>
        <v>●</v>
      </c>
      <c r="AR1949" s="100" t="str">
        <f t="shared" si="819"/>
        <v>●</v>
      </c>
      <c r="AS1949" s="100" t="str">
        <f t="shared" si="819"/>
        <v>●</v>
      </c>
    </row>
    <row r="1950" spans="2:45" s="100" customFormat="1" ht="14.25" customHeight="1">
      <c r="B1950" s="105" t="s">
        <v>93</v>
      </c>
      <c r="C1950" s="106">
        <v>312</v>
      </c>
      <c r="D1950" s="107">
        <v>364</v>
      </c>
      <c r="E1950" s="107">
        <v>403</v>
      </c>
      <c r="F1950" s="107">
        <v>402</v>
      </c>
      <c r="G1950" s="107">
        <f>IF(COUNTIF(G1965:G1969,"x"),"x",IF(SUM(G1965,G1969)=0,"-",SUM(G1965:G1969)))</f>
        <v>391</v>
      </c>
      <c r="H1950" s="107">
        <f t="shared" si="814"/>
        <v>-11</v>
      </c>
      <c r="I1950" s="108">
        <f t="shared" si="815"/>
        <v>-2.7363184079601992</v>
      </c>
      <c r="J1950" s="102"/>
      <c r="K1950" s="109" t="s">
        <v>93</v>
      </c>
      <c r="L1950" s="106">
        <v>1</v>
      </c>
      <c r="M1950" s="107">
        <v>1</v>
      </c>
      <c r="N1950" s="107">
        <v>3</v>
      </c>
      <c r="O1950" s="107">
        <v>84</v>
      </c>
      <c r="P1950" s="107">
        <f>IF(COUNTIF(P1965:P1969,"x"),"x",IF(SUM(P1965,P1969)=0,"-",SUM(P1965:P1969)))</f>
        <v>175</v>
      </c>
      <c r="Q1950" s="107">
        <f t="shared" si="816"/>
        <v>91</v>
      </c>
      <c r="R1950" s="108">
        <f t="shared" si="817"/>
        <v>108.33333333333333</v>
      </c>
      <c r="S1950" s="108"/>
      <c r="W1950" s="100" t="s">
        <v>376</v>
      </c>
      <c r="X1950" s="100">
        <v>245</v>
      </c>
      <c r="Y1950" s="100">
        <v>312</v>
      </c>
      <c r="Z1950" s="100">
        <v>364</v>
      </c>
      <c r="AA1950" s="100">
        <v>403</v>
      </c>
      <c r="AC1950" s="100" t="s">
        <v>376</v>
      </c>
      <c r="AD1950" s="100">
        <v>1</v>
      </c>
      <c r="AE1950" s="100">
        <v>1</v>
      </c>
      <c r="AF1950" s="100">
        <v>1</v>
      </c>
      <c r="AG1950" s="100">
        <v>3</v>
      </c>
      <c r="AJ1950" s="100" t="str">
        <f t="shared" si="820"/>
        <v>●</v>
      </c>
      <c r="AK1950" s="100" t="str">
        <f t="shared" si="818"/>
        <v>●</v>
      </c>
      <c r="AL1950" s="100" t="str">
        <f t="shared" si="818"/>
        <v>●</v>
      </c>
      <c r="AM1950" s="100" t="str">
        <f t="shared" si="818"/>
        <v>●</v>
      </c>
      <c r="AP1950" s="100" t="str">
        <f t="shared" si="821"/>
        <v>○</v>
      </c>
      <c r="AQ1950" s="100" t="str">
        <f t="shared" si="819"/>
        <v>○</v>
      </c>
      <c r="AR1950" s="100" t="str">
        <f t="shared" si="819"/>
        <v>●</v>
      </c>
      <c r="AS1950" s="100" t="str">
        <f t="shared" si="819"/>
        <v>●</v>
      </c>
    </row>
    <row r="1951" spans="2:45" s="100" customFormat="1" ht="14.25" customHeight="1">
      <c r="B1951" s="102"/>
      <c r="C1951" s="106"/>
      <c r="D1951" s="112"/>
      <c r="E1951" s="112"/>
      <c r="F1951" s="112"/>
      <c r="G1951" s="112"/>
      <c r="H1951" s="112"/>
      <c r="I1951" s="113"/>
      <c r="J1951" s="102"/>
      <c r="K1951" s="114"/>
      <c r="L1951" s="106"/>
      <c r="M1951" s="112"/>
      <c r="N1951" s="112"/>
      <c r="O1951" s="112"/>
      <c r="P1951" s="112"/>
      <c r="Q1951" s="112"/>
      <c r="R1951" s="113"/>
      <c r="S1951" s="113"/>
      <c r="AJ1951" s="100" t="str">
        <f t="shared" si="820"/>
        <v>○</v>
      </c>
      <c r="AK1951" s="100" t="str">
        <f t="shared" si="818"/>
        <v>○</v>
      </c>
      <c r="AL1951" s="100" t="str">
        <f t="shared" si="818"/>
        <v>○</v>
      </c>
      <c r="AM1951" s="100" t="str">
        <f t="shared" si="818"/>
        <v>○</v>
      </c>
      <c r="AP1951" s="100" t="str">
        <f t="shared" si="821"/>
        <v>○</v>
      </c>
      <c r="AQ1951" s="100" t="str">
        <f t="shared" si="819"/>
        <v>○</v>
      </c>
      <c r="AR1951" s="100" t="str">
        <f t="shared" si="819"/>
        <v>○</v>
      </c>
      <c r="AS1951" s="100" t="str">
        <f t="shared" si="819"/>
        <v>○</v>
      </c>
    </row>
    <row r="1952" spans="2:45" s="100" customFormat="1" ht="14.25" customHeight="1">
      <c r="B1952" s="102" t="s">
        <v>94</v>
      </c>
      <c r="C1952" s="106">
        <v>59</v>
      </c>
      <c r="D1952" s="107">
        <v>53</v>
      </c>
      <c r="E1952" s="107">
        <v>60</v>
      </c>
      <c r="F1952" s="107">
        <v>46</v>
      </c>
      <c r="G1952" s="107">
        <f>第2表01元データ!AT40</f>
        <v>30</v>
      </c>
      <c r="H1952" s="107">
        <f t="shared" ref="H1952:H1969" si="822">IF(G1952="x","x",IF(AND(G1952="-",F1952="-"),"-",IF(AND(G1952="-",F1952&gt;0),F1952*-1,IF(AND(G1952&gt;0,F1952="-"),G1952,G1952-F1952))))</f>
        <v>-16</v>
      </c>
      <c r="I1952" s="108">
        <f t="shared" ref="I1952:I1969" si="823">IF(H1952="x","x",IF(H1952="-","-",IF(AND(F1952="-",G1952&gt;0),"皆増",IF(AND(F1952&gt;0,G1952="-"),"皆減",H1952/F1952*100))))</f>
        <v>-34.782608695652172</v>
      </c>
      <c r="J1952" s="102"/>
      <c r="K1952" s="114" t="s">
        <v>94</v>
      </c>
      <c r="L1952" s="115" t="s">
        <v>313</v>
      </c>
      <c r="M1952" s="116">
        <v>4</v>
      </c>
      <c r="N1952" s="107">
        <v>4</v>
      </c>
      <c r="O1952" s="107">
        <v>16</v>
      </c>
      <c r="P1952" s="107">
        <f>第2表01元データ!AU40</f>
        <v>4</v>
      </c>
      <c r="Q1952" s="107">
        <f t="shared" ref="Q1952:Q1969" si="824">IF(P1952="x","x",IF(AND(P1952="-",O1952="-"),"-",IF(AND(P1952="-",O1952&gt;0),O1952*-1,IF(AND(P1952&gt;0,O1952="-"),P1952,P1952-O1952))))</f>
        <v>-12</v>
      </c>
      <c r="R1952" s="108">
        <f t="shared" ref="R1952:R1969" si="825">IF(Q1952="x","x",IF(Q1952="-","-",IF(AND(O1952="-",P1952&gt;0),"皆増",IF(AND(O1952&gt;0,P1952="-"),"皆減",Q1952/O1952*100))))</f>
        <v>-75</v>
      </c>
      <c r="S1952" s="108"/>
      <c r="T1952" s="100">
        <v>101</v>
      </c>
      <c r="W1952" s="100" t="s">
        <v>377</v>
      </c>
      <c r="X1952" s="100">
        <v>73</v>
      </c>
      <c r="Y1952" s="100">
        <v>59</v>
      </c>
      <c r="Z1952" s="100">
        <v>53</v>
      </c>
      <c r="AA1952" s="100">
        <v>60</v>
      </c>
      <c r="AC1952" s="100" t="s">
        <v>377</v>
      </c>
      <c r="AD1952" s="100" t="s">
        <v>313</v>
      </c>
      <c r="AE1952" s="100" t="s">
        <v>313</v>
      </c>
      <c r="AF1952" s="100">
        <v>4</v>
      </c>
      <c r="AG1952" s="100">
        <v>4</v>
      </c>
      <c r="AJ1952" s="100" t="str">
        <f t="shared" si="820"/>
        <v>●</v>
      </c>
      <c r="AK1952" s="100" t="str">
        <f t="shared" si="818"/>
        <v>●</v>
      </c>
      <c r="AL1952" s="100" t="str">
        <f t="shared" si="818"/>
        <v>●</v>
      </c>
      <c r="AM1952" s="100" t="str">
        <f t="shared" si="818"/>
        <v>●</v>
      </c>
      <c r="AP1952" s="100" t="str">
        <f t="shared" si="821"/>
        <v>○</v>
      </c>
      <c r="AQ1952" s="100" t="str">
        <f t="shared" si="819"/>
        <v>●</v>
      </c>
      <c r="AR1952" s="100" t="str">
        <f t="shared" si="819"/>
        <v>○</v>
      </c>
      <c r="AS1952" s="100" t="str">
        <f t="shared" si="819"/>
        <v>●</v>
      </c>
    </row>
    <row r="1953" spans="2:45" s="100" customFormat="1" ht="14.25" customHeight="1">
      <c r="B1953" s="102" t="s">
        <v>95</v>
      </c>
      <c r="C1953" s="106">
        <v>64</v>
      </c>
      <c r="D1953" s="107">
        <v>72</v>
      </c>
      <c r="E1953" s="107">
        <v>50</v>
      </c>
      <c r="F1953" s="107">
        <v>60</v>
      </c>
      <c r="G1953" s="107">
        <f>第2表01元データ!AT41</f>
        <v>30</v>
      </c>
      <c r="H1953" s="107">
        <f t="shared" si="822"/>
        <v>-30</v>
      </c>
      <c r="I1953" s="108">
        <f t="shared" si="823"/>
        <v>-50</v>
      </c>
      <c r="J1953" s="102"/>
      <c r="K1953" s="114" t="s">
        <v>95</v>
      </c>
      <c r="L1953" s="106" t="s">
        <v>313</v>
      </c>
      <c r="M1953" s="116" t="s">
        <v>313</v>
      </c>
      <c r="N1953" s="116">
        <v>2</v>
      </c>
      <c r="O1953" s="107">
        <v>12</v>
      </c>
      <c r="P1953" s="107">
        <f>第2表01元データ!AU41</f>
        <v>7</v>
      </c>
      <c r="Q1953" s="107">
        <f t="shared" si="824"/>
        <v>-5</v>
      </c>
      <c r="R1953" s="108">
        <f t="shared" si="825"/>
        <v>-41.666666666666671</v>
      </c>
      <c r="S1953" s="108"/>
      <c r="T1953" s="100">
        <v>102</v>
      </c>
      <c r="W1953" s="100" t="s">
        <v>356</v>
      </c>
      <c r="X1953" s="100">
        <v>89</v>
      </c>
      <c r="Y1953" s="100">
        <v>64</v>
      </c>
      <c r="Z1953" s="100">
        <v>72</v>
      </c>
      <c r="AA1953" s="100">
        <v>50</v>
      </c>
      <c r="AC1953" s="100" t="s">
        <v>356</v>
      </c>
      <c r="AD1953" s="100">
        <v>1</v>
      </c>
      <c r="AE1953" s="100" t="s">
        <v>313</v>
      </c>
      <c r="AF1953" s="100" t="s">
        <v>313</v>
      </c>
      <c r="AG1953" s="100">
        <v>2</v>
      </c>
      <c r="AJ1953" s="100" t="str">
        <f t="shared" si="820"/>
        <v>●</v>
      </c>
      <c r="AK1953" s="100" t="str">
        <f t="shared" si="818"/>
        <v>●</v>
      </c>
      <c r="AL1953" s="100" t="str">
        <f t="shared" si="818"/>
        <v>●</v>
      </c>
      <c r="AM1953" s="100" t="str">
        <f t="shared" si="818"/>
        <v>●</v>
      </c>
      <c r="AP1953" s="100" t="str">
        <f t="shared" si="821"/>
        <v>●</v>
      </c>
      <c r="AQ1953" s="100" t="str">
        <f t="shared" si="819"/>
        <v>○</v>
      </c>
      <c r="AR1953" s="100" t="str">
        <f t="shared" si="819"/>
        <v>●</v>
      </c>
      <c r="AS1953" s="100" t="str">
        <f t="shared" si="819"/>
        <v>●</v>
      </c>
    </row>
    <row r="1954" spans="2:45" s="100" customFormat="1" ht="14.25" customHeight="1">
      <c r="B1954" s="102" t="s">
        <v>96</v>
      </c>
      <c r="C1954" s="106">
        <v>75</v>
      </c>
      <c r="D1954" s="107">
        <v>72</v>
      </c>
      <c r="E1954" s="107">
        <v>70</v>
      </c>
      <c r="F1954" s="107">
        <v>51</v>
      </c>
      <c r="G1954" s="107">
        <f>第2表01元データ!AT42</f>
        <v>49</v>
      </c>
      <c r="H1954" s="107">
        <f t="shared" si="822"/>
        <v>-2</v>
      </c>
      <c r="I1954" s="108">
        <f t="shared" si="823"/>
        <v>-3.9215686274509802</v>
      </c>
      <c r="J1954" s="102"/>
      <c r="K1954" s="114" t="s">
        <v>96</v>
      </c>
      <c r="L1954" s="115">
        <v>1</v>
      </c>
      <c r="M1954" s="107" t="s">
        <v>313</v>
      </c>
      <c r="N1954" s="116" t="s">
        <v>313</v>
      </c>
      <c r="O1954" s="116">
        <v>10</v>
      </c>
      <c r="P1954" s="107">
        <f>第2表01元データ!AU42</f>
        <v>20</v>
      </c>
      <c r="Q1954" s="107">
        <f t="shared" si="824"/>
        <v>10</v>
      </c>
      <c r="R1954" s="108">
        <f t="shared" si="825"/>
        <v>100</v>
      </c>
      <c r="S1954" s="108"/>
      <c r="T1954" s="100">
        <v>103</v>
      </c>
      <c r="W1954" s="100" t="s">
        <v>357</v>
      </c>
      <c r="X1954" s="100">
        <v>127</v>
      </c>
      <c r="Y1954" s="100">
        <v>75</v>
      </c>
      <c r="Z1954" s="100">
        <v>72</v>
      </c>
      <c r="AA1954" s="100">
        <v>70</v>
      </c>
      <c r="AC1954" s="100" t="s">
        <v>357</v>
      </c>
      <c r="AD1954" s="100" t="s">
        <v>313</v>
      </c>
      <c r="AE1954" s="100">
        <v>1</v>
      </c>
      <c r="AF1954" s="100" t="s">
        <v>313</v>
      </c>
      <c r="AG1954" s="100" t="s">
        <v>313</v>
      </c>
      <c r="AJ1954" s="100" t="str">
        <f t="shared" si="820"/>
        <v>●</v>
      </c>
      <c r="AK1954" s="100" t="str">
        <f t="shared" si="818"/>
        <v>●</v>
      </c>
      <c r="AL1954" s="100" t="str">
        <f t="shared" si="818"/>
        <v>●</v>
      </c>
      <c r="AM1954" s="100" t="str">
        <f t="shared" si="818"/>
        <v>●</v>
      </c>
      <c r="AP1954" s="100" t="str">
        <f t="shared" si="821"/>
        <v>●</v>
      </c>
      <c r="AQ1954" s="100" t="str">
        <f t="shared" si="819"/>
        <v>●</v>
      </c>
      <c r="AR1954" s="100" t="str">
        <f t="shared" si="819"/>
        <v>○</v>
      </c>
      <c r="AS1954" s="100" t="str">
        <f t="shared" si="819"/>
        <v>●</v>
      </c>
    </row>
    <row r="1955" spans="2:45" s="100" customFormat="1" ht="14.25" customHeight="1">
      <c r="B1955" s="102" t="s">
        <v>97</v>
      </c>
      <c r="C1955" s="106">
        <v>155</v>
      </c>
      <c r="D1955" s="107">
        <v>84</v>
      </c>
      <c r="E1955" s="107">
        <v>98</v>
      </c>
      <c r="F1955" s="107">
        <v>86</v>
      </c>
      <c r="G1955" s="107">
        <f>第2表01元データ!AT43</f>
        <v>68</v>
      </c>
      <c r="H1955" s="107">
        <f t="shared" si="822"/>
        <v>-18</v>
      </c>
      <c r="I1955" s="108">
        <f t="shared" si="823"/>
        <v>-20.930232558139537</v>
      </c>
      <c r="J1955" s="102"/>
      <c r="K1955" s="114" t="s">
        <v>97</v>
      </c>
      <c r="L1955" s="106">
        <v>1</v>
      </c>
      <c r="M1955" s="107">
        <v>2</v>
      </c>
      <c r="N1955" s="107">
        <v>1</v>
      </c>
      <c r="O1955" s="107">
        <v>11</v>
      </c>
      <c r="P1955" s="107">
        <f>第2表01元データ!AU43</f>
        <v>21</v>
      </c>
      <c r="Q1955" s="107">
        <f t="shared" si="824"/>
        <v>10</v>
      </c>
      <c r="R1955" s="108">
        <f t="shared" si="825"/>
        <v>90.909090909090907</v>
      </c>
      <c r="S1955" s="108"/>
      <c r="T1955" s="100">
        <v>104</v>
      </c>
      <c r="W1955" s="100" t="s">
        <v>358</v>
      </c>
      <c r="X1955" s="100">
        <v>226</v>
      </c>
      <c r="Y1955" s="100">
        <v>155</v>
      </c>
      <c r="Z1955" s="100">
        <v>84</v>
      </c>
      <c r="AA1955" s="100">
        <v>98</v>
      </c>
      <c r="AC1955" s="100" t="s">
        <v>358</v>
      </c>
      <c r="AD1955" s="100">
        <v>1</v>
      </c>
      <c r="AE1955" s="100">
        <v>1</v>
      </c>
      <c r="AF1955" s="100">
        <v>2</v>
      </c>
      <c r="AG1955" s="100">
        <v>1</v>
      </c>
      <c r="AJ1955" s="100" t="str">
        <f t="shared" si="820"/>
        <v>●</v>
      </c>
      <c r="AK1955" s="100" t="str">
        <f t="shared" si="818"/>
        <v>●</v>
      </c>
      <c r="AL1955" s="100" t="str">
        <f t="shared" si="818"/>
        <v>●</v>
      </c>
      <c r="AM1955" s="100" t="str">
        <f t="shared" si="818"/>
        <v>●</v>
      </c>
      <c r="AP1955" s="100" t="str">
        <f t="shared" si="821"/>
        <v>○</v>
      </c>
      <c r="AQ1955" s="100" t="str">
        <f t="shared" si="819"/>
        <v>●</v>
      </c>
      <c r="AR1955" s="100" t="str">
        <f t="shared" si="819"/>
        <v>●</v>
      </c>
      <c r="AS1955" s="100" t="str">
        <f t="shared" si="819"/>
        <v>●</v>
      </c>
    </row>
    <row r="1956" spans="2:45" s="100" customFormat="1" ht="14.25" customHeight="1">
      <c r="B1956" s="102" t="s">
        <v>98</v>
      </c>
      <c r="C1956" s="106">
        <v>139</v>
      </c>
      <c r="D1956" s="107">
        <v>97</v>
      </c>
      <c r="E1956" s="107">
        <v>47</v>
      </c>
      <c r="F1956" s="107">
        <v>54</v>
      </c>
      <c r="G1956" s="107">
        <f>第2表01元データ!AT44</f>
        <v>33</v>
      </c>
      <c r="H1956" s="107">
        <f t="shared" si="822"/>
        <v>-21</v>
      </c>
      <c r="I1956" s="108">
        <f t="shared" si="823"/>
        <v>-38.888888888888893</v>
      </c>
      <c r="J1956" s="102"/>
      <c r="K1956" s="114" t="s">
        <v>98</v>
      </c>
      <c r="L1956" s="115">
        <v>2</v>
      </c>
      <c r="M1956" s="107">
        <v>17</v>
      </c>
      <c r="N1956" s="107">
        <v>25</v>
      </c>
      <c r="O1956" s="107">
        <v>23</v>
      </c>
      <c r="P1956" s="107">
        <f>第2表01元データ!AU44</f>
        <v>24</v>
      </c>
      <c r="Q1956" s="107">
        <f t="shared" si="824"/>
        <v>1</v>
      </c>
      <c r="R1956" s="108">
        <f t="shared" si="825"/>
        <v>4.3478260869565215</v>
      </c>
      <c r="S1956" s="108"/>
      <c r="T1956" s="100">
        <v>105</v>
      </c>
      <c r="W1956" s="100" t="s">
        <v>359</v>
      </c>
      <c r="X1956" s="100">
        <v>131</v>
      </c>
      <c r="Y1956" s="100">
        <v>139</v>
      </c>
      <c r="Z1956" s="100">
        <v>97</v>
      </c>
      <c r="AA1956" s="100">
        <v>47</v>
      </c>
      <c r="AC1956" s="100" t="s">
        <v>359</v>
      </c>
      <c r="AD1956" s="100" t="s">
        <v>313</v>
      </c>
      <c r="AE1956" s="100">
        <v>2</v>
      </c>
      <c r="AF1956" s="100">
        <v>17</v>
      </c>
      <c r="AG1956" s="100">
        <v>25</v>
      </c>
      <c r="AJ1956" s="100" t="str">
        <f t="shared" si="820"/>
        <v>●</v>
      </c>
      <c r="AK1956" s="100" t="str">
        <f t="shared" si="818"/>
        <v>●</v>
      </c>
      <c r="AL1956" s="100" t="str">
        <f t="shared" si="818"/>
        <v>●</v>
      </c>
      <c r="AM1956" s="100" t="str">
        <f t="shared" si="818"/>
        <v>●</v>
      </c>
      <c r="AP1956" s="100" t="str">
        <f t="shared" si="821"/>
        <v>●</v>
      </c>
      <c r="AQ1956" s="100" t="str">
        <f t="shared" si="819"/>
        <v>●</v>
      </c>
      <c r="AR1956" s="100" t="str">
        <f t="shared" si="819"/>
        <v>●</v>
      </c>
      <c r="AS1956" s="100" t="str">
        <f t="shared" si="819"/>
        <v>●</v>
      </c>
    </row>
    <row r="1957" spans="2:45" s="100" customFormat="1" ht="14.25" customHeight="1">
      <c r="B1957" s="102" t="s">
        <v>99</v>
      </c>
      <c r="C1957" s="106">
        <v>108</v>
      </c>
      <c r="D1957" s="107">
        <v>114</v>
      </c>
      <c r="E1957" s="107">
        <v>75</v>
      </c>
      <c r="F1957" s="107">
        <v>45</v>
      </c>
      <c r="G1957" s="107">
        <f>第2表01元データ!AT45</f>
        <v>37</v>
      </c>
      <c r="H1957" s="107">
        <f t="shared" si="822"/>
        <v>-8</v>
      </c>
      <c r="I1957" s="108">
        <f t="shared" si="823"/>
        <v>-17.777777777777779</v>
      </c>
      <c r="J1957" s="102"/>
      <c r="K1957" s="114" t="s">
        <v>99</v>
      </c>
      <c r="L1957" s="115" t="s">
        <v>313</v>
      </c>
      <c r="M1957" s="116">
        <v>25</v>
      </c>
      <c r="N1957" s="107">
        <v>32</v>
      </c>
      <c r="O1957" s="107">
        <v>32</v>
      </c>
      <c r="P1957" s="107">
        <f>第2表01元データ!AU45</f>
        <v>18</v>
      </c>
      <c r="Q1957" s="107">
        <f t="shared" si="824"/>
        <v>-14</v>
      </c>
      <c r="R1957" s="108">
        <f t="shared" si="825"/>
        <v>-43.75</v>
      </c>
      <c r="S1957" s="108"/>
      <c r="T1957" s="100">
        <v>106</v>
      </c>
      <c r="W1957" s="100" t="s">
        <v>360</v>
      </c>
      <c r="X1957" s="100">
        <v>110</v>
      </c>
      <c r="Y1957" s="100">
        <v>108</v>
      </c>
      <c r="Z1957" s="100">
        <v>114</v>
      </c>
      <c r="AA1957" s="100">
        <v>75</v>
      </c>
      <c r="AC1957" s="100" t="s">
        <v>360</v>
      </c>
      <c r="AD1957" s="100" t="s">
        <v>313</v>
      </c>
      <c r="AE1957" s="100" t="s">
        <v>313</v>
      </c>
      <c r="AF1957" s="100">
        <v>25</v>
      </c>
      <c r="AG1957" s="100">
        <v>32</v>
      </c>
      <c r="AJ1957" s="100" t="str">
        <f t="shared" si="820"/>
        <v>●</v>
      </c>
      <c r="AK1957" s="100" t="str">
        <f t="shared" si="818"/>
        <v>●</v>
      </c>
      <c r="AL1957" s="100" t="str">
        <f t="shared" si="818"/>
        <v>●</v>
      </c>
      <c r="AM1957" s="100" t="str">
        <f t="shared" si="818"/>
        <v>●</v>
      </c>
      <c r="AP1957" s="100" t="str">
        <f t="shared" si="821"/>
        <v>○</v>
      </c>
      <c r="AQ1957" s="100" t="str">
        <f t="shared" si="819"/>
        <v>●</v>
      </c>
      <c r="AR1957" s="100" t="str">
        <f t="shared" si="819"/>
        <v>●</v>
      </c>
      <c r="AS1957" s="100" t="str">
        <f t="shared" si="819"/>
        <v>○</v>
      </c>
    </row>
    <row r="1958" spans="2:45" s="100" customFormat="1" ht="14.25" customHeight="1">
      <c r="B1958" s="102" t="s">
        <v>100</v>
      </c>
      <c r="C1958" s="106">
        <v>87</v>
      </c>
      <c r="D1958" s="107">
        <v>95</v>
      </c>
      <c r="E1958" s="107">
        <v>95</v>
      </c>
      <c r="F1958" s="107">
        <v>68</v>
      </c>
      <c r="G1958" s="107">
        <f>第2表01元データ!AT46</f>
        <v>29</v>
      </c>
      <c r="H1958" s="107">
        <f t="shared" si="822"/>
        <v>-39</v>
      </c>
      <c r="I1958" s="108">
        <f t="shared" si="823"/>
        <v>-57.352941176470587</v>
      </c>
      <c r="J1958" s="102"/>
      <c r="K1958" s="114" t="s">
        <v>100</v>
      </c>
      <c r="L1958" s="115" t="s">
        <v>313</v>
      </c>
      <c r="M1958" s="116">
        <v>11</v>
      </c>
      <c r="N1958" s="107">
        <v>34</v>
      </c>
      <c r="O1958" s="107">
        <v>37</v>
      </c>
      <c r="P1958" s="107">
        <f>第2表01元データ!AU46</f>
        <v>27</v>
      </c>
      <c r="Q1958" s="107">
        <f t="shared" si="824"/>
        <v>-10</v>
      </c>
      <c r="R1958" s="108">
        <f t="shared" si="825"/>
        <v>-27.027027027027028</v>
      </c>
      <c r="S1958" s="108"/>
      <c r="T1958" s="100">
        <v>107</v>
      </c>
      <c r="W1958" s="100" t="s">
        <v>361</v>
      </c>
      <c r="X1958" s="100">
        <v>100</v>
      </c>
      <c r="Y1958" s="100">
        <v>87</v>
      </c>
      <c r="Z1958" s="100">
        <v>95</v>
      </c>
      <c r="AA1958" s="100">
        <v>95</v>
      </c>
      <c r="AC1958" s="100" t="s">
        <v>361</v>
      </c>
      <c r="AD1958" s="100" t="s">
        <v>313</v>
      </c>
      <c r="AE1958" s="100" t="s">
        <v>313</v>
      </c>
      <c r="AF1958" s="100">
        <v>11</v>
      </c>
      <c r="AG1958" s="100">
        <v>34</v>
      </c>
      <c r="AJ1958" s="100" t="str">
        <f t="shared" si="820"/>
        <v>●</v>
      </c>
      <c r="AK1958" s="100" t="str">
        <f t="shared" si="818"/>
        <v>●</v>
      </c>
      <c r="AL1958" s="100" t="str">
        <f t="shared" si="818"/>
        <v>○</v>
      </c>
      <c r="AM1958" s="100" t="str">
        <f t="shared" si="818"/>
        <v>●</v>
      </c>
      <c r="AP1958" s="100" t="str">
        <f t="shared" si="821"/>
        <v>○</v>
      </c>
      <c r="AQ1958" s="100" t="str">
        <f t="shared" si="819"/>
        <v>●</v>
      </c>
      <c r="AR1958" s="100" t="str">
        <f t="shared" si="819"/>
        <v>●</v>
      </c>
      <c r="AS1958" s="100" t="str">
        <f t="shared" si="819"/>
        <v>●</v>
      </c>
    </row>
    <row r="1959" spans="2:45" s="100" customFormat="1" ht="14.25" customHeight="1">
      <c r="B1959" s="102" t="s">
        <v>118</v>
      </c>
      <c r="C1959" s="106">
        <v>75</v>
      </c>
      <c r="D1959" s="107">
        <v>96</v>
      </c>
      <c r="E1959" s="107">
        <v>88</v>
      </c>
      <c r="F1959" s="107">
        <v>89</v>
      </c>
      <c r="G1959" s="107">
        <f>第2表01元データ!AT47</f>
        <v>46</v>
      </c>
      <c r="H1959" s="107">
        <f t="shared" si="822"/>
        <v>-43</v>
      </c>
      <c r="I1959" s="108">
        <f t="shared" si="823"/>
        <v>-48.314606741573037</v>
      </c>
      <c r="J1959" s="102"/>
      <c r="K1959" s="114" t="s">
        <v>118</v>
      </c>
      <c r="L1959" s="106" t="s">
        <v>313</v>
      </c>
      <c r="M1959" s="116">
        <v>6</v>
      </c>
      <c r="N1959" s="107">
        <v>7</v>
      </c>
      <c r="O1959" s="107">
        <v>36</v>
      </c>
      <c r="P1959" s="107">
        <f>第2表01元データ!AU47</f>
        <v>20</v>
      </c>
      <c r="Q1959" s="107">
        <f t="shared" si="824"/>
        <v>-16</v>
      </c>
      <c r="R1959" s="108">
        <f t="shared" si="825"/>
        <v>-44.444444444444443</v>
      </c>
      <c r="S1959" s="108"/>
      <c r="T1959" s="100">
        <v>108</v>
      </c>
      <c r="W1959" s="100" t="s">
        <v>362</v>
      </c>
      <c r="X1959" s="100">
        <v>113</v>
      </c>
      <c r="Y1959" s="100">
        <v>75</v>
      </c>
      <c r="Z1959" s="100">
        <v>96</v>
      </c>
      <c r="AA1959" s="100">
        <v>88</v>
      </c>
      <c r="AC1959" s="100" t="s">
        <v>362</v>
      </c>
      <c r="AD1959" s="100">
        <v>1</v>
      </c>
      <c r="AE1959" s="100" t="s">
        <v>313</v>
      </c>
      <c r="AF1959" s="100">
        <v>6</v>
      </c>
      <c r="AG1959" s="100">
        <v>7</v>
      </c>
      <c r="AJ1959" s="100" t="str">
        <f t="shared" si="820"/>
        <v>●</v>
      </c>
      <c r="AK1959" s="100" t="str">
        <f t="shared" si="818"/>
        <v>●</v>
      </c>
      <c r="AL1959" s="100" t="str">
        <f t="shared" si="818"/>
        <v>●</v>
      </c>
      <c r="AM1959" s="100" t="str">
        <f t="shared" si="818"/>
        <v>●</v>
      </c>
      <c r="AP1959" s="100" t="str">
        <f t="shared" si="821"/>
        <v>●</v>
      </c>
      <c r="AQ1959" s="100" t="str">
        <f t="shared" si="819"/>
        <v>●</v>
      </c>
      <c r="AR1959" s="100" t="str">
        <f t="shared" si="819"/>
        <v>●</v>
      </c>
      <c r="AS1959" s="100" t="str">
        <f t="shared" si="819"/>
        <v>●</v>
      </c>
    </row>
    <row r="1960" spans="2:45" s="100" customFormat="1" ht="14.25" customHeight="1">
      <c r="B1960" s="102" t="s">
        <v>101</v>
      </c>
      <c r="C1960" s="106">
        <v>104</v>
      </c>
      <c r="D1960" s="107">
        <v>89</v>
      </c>
      <c r="E1960" s="107">
        <v>86</v>
      </c>
      <c r="F1960" s="107">
        <v>72</v>
      </c>
      <c r="G1960" s="107">
        <f>第2表01元データ!AT48</f>
        <v>63</v>
      </c>
      <c r="H1960" s="107">
        <f t="shared" si="822"/>
        <v>-9</v>
      </c>
      <c r="I1960" s="108">
        <f t="shared" si="823"/>
        <v>-12.5</v>
      </c>
      <c r="J1960" s="102"/>
      <c r="K1960" s="114" t="s">
        <v>101</v>
      </c>
      <c r="L1960" s="115">
        <v>2</v>
      </c>
      <c r="M1960" s="107">
        <v>9</v>
      </c>
      <c r="N1960" s="107">
        <v>4</v>
      </c>
      <c r="O1960" s="107">
        <v>31</v>
      </c>
      <c r="P1960" s="107">
        <f>第2表01元データ!AU48</f>
        <v>34</v>
      </c>
      <c r="Q1960" s="107">
        <f t="shared" si="824"/>
        <v>3</v>
      </c>
      <c r="R1960" s="108">
        <f t="shared" si="825"/>
        <v>9.67741935483871</v>
      </c>
      <c r="S1960" s="108"/>
      <c r="T1960" s="100">
        <v>109</v>
      </c>
      <c r="W1960" s="100" t="s">
        <v>363</v>
      </c>
      <c r="X1960" s="100">
        <v>160</v>
      </c>
      <c r="Y1960" s="100">
        <v>104</v>
      </c>
      <c r="Z1960" s="100">
        <v>89</v>
      </c>
      <c r="AA1960" s="100">
        <v>86</v>
      </c>
      <c r="AC1960" s="100" t="s">
        <v>363</v>
      </c>
      <c r="AD1960" s="100" t="s">
        <v>313</v>
      </c>
      <c r="AE1960" s="100">
        <v>2</v>
      </c>
      <c r="AF1960" s="100">
        <v>9</v>
      </c>
      <c r="AG1960" s="100">
        <v>4</v>
      </c>
      <c r="AJ1960" s="100" t="str">
        <f t="shared" si="820"/>
        <v>●</v>
      </c>
      <c r="AK1960" s="100" t="str">
        <f t="shared" si="818"/>
        <v>●</v>
      </c>
      <c r="AL1960" s="100" t="str">
        <f>IF(E1960=Z1960,"○","●")</f>
        <v>●</v>
      </c>
      <c r="AM1960" s="100" t="str">
        <f t="shared" si="818"/>
        <v>●</v>
      </c>
      <c r="AP1960" s="100" t="str">
        <f t="shared" si="821"/>
        <v>●</v>
      </c>
      <c r="AQ1960" s="100" t="str">
        <f t="shared" si="819"/>
        <v>●</v>
      </c>
      <c r="AR1960" s="100" t="str">
        <f t="shared" si="819"/>
        <v>●</v>
      </c>
      <c r="AS1960" s="100" t="str">
        <f t="shared" si="819"/>
        <v>●</v>
      </c>
    </row>
    <row r="1961" spans="2:45" s="100" customFormat="1" ht="14.25" customHeight="1">
      <c r="B1961" s="102" t="s">
        <v>102</v>
      </c>
      <c r="C1961" s="106">
        <v>158</v>
      </c>
      <c r="D1961" s="107">
        <v>104</v>
      </c>
      <c r="E1961" s="107">
        <v>89</v>
      </c>
      <c r="F1961" s="107">
        <v>86</v>
      </c>
      <c r="G1961" s="107">
        <f>第2表01元データ!AT49</f>
        <v>84</v>
      </c>
      <c r="H1961" s="107">
        <f t="shared" si="822"/>
        <v>-2</v>
      </c>
      <c r="I1961" s="108">
        <f t="shared" si="823"/>
        <v>-2.3255813953488373</v>
      </c>
      <c r="J1961" s="102"/>
      <c r="K1961" s="114" t="s">
        <v>102</v>
      </c>
      <c r="L1961" s="106" t="s">
        <v>313</v>
      </c>
      <c r="M1961" s="116">
        <v>8</v>
      </c>
      <c r="N1961" s="107">
        <v>6</v>
      </c>
      <c r="O1961" s="107">
        <v>34</v>
      </c>
      <c r="P1961" s="107">
        <f>第2表01元データ!AU49</f>
        <v>35</v>
      </c>
      <c r="Q1961" s="107">
        <f t="shared" si="824"/>
        <v>1</v>
      </c>
      <c r="R1961" s="108">
        <f t="shared" si="825"/>
        <v>2.9411764705882351</v>
      </c>
      <c r="S1961" s="108"/>
      <c r="T1961" s="100">
        <v>110</v>
      </c>
      <c r="W1961" s="100" t="s">
        <v>364</v>
      </c>
      <c r="X1961" s="100">
        <v>144</v>
      </c>
      <c r="Y1961" s="100">
        <v>158</v>
      </c>
      <c r="Z1961" s="100">
        <v>104</v>
      </c>
      <c r="AA1961" s="100">
        <v>89</v>
      </c>
      <c r="AC1961" s="100" t="s">
        <v>364</v>
      </c>
      <c r="AD1961" s="100">
        <v>1</v>
      </c>
      <c r="AE1961" s="100" t="s">
        <v>313</v>
      </c>
      <c r="AF1961" s="100">
        <v>8</v>
      </c>
      <c r="AG1961" s="100">
        <v>6</v>
      </c>
      <c r="AJ1961" s="100" t="str">
        <f t="shared" si="820"/>
        <v>●</v>
      </c>
      <c r="AK1961" s="100" t="str">
        <f t="shared" si="818"/>
        <v>●</v>
      </c>
      <c r="AL1961" s="100" t="str">
        <f t="shared" si="818"/>
        <v>●</v>
      </c>
      <c r="AM1961" s="100" t="str">
        <f t="shared" si="818"/>
        <v>●</v>
      </c>
      <c r="AP1961" s="100" t="str">
        <f t="shared" si="821"/>
        <v>●</v>
      </c>
      <c r="AQ1961" s="100" t="str">
        <f t="shared" si="819"/>
        <v>●</v>
      </c>
      <c r="AR1961" s="100" t="str">
        <f t="shared" si="819"/>
        <v>●</v>
      </c>
      <c r="AS1961" s="100" t="str">
        <f t="shared" si="819"/>
        <v>●</v>
      </c>
    </row>
    <row r="1962" spans="2:45" s="100" customFormat="1" ht="14.25" customHeight="1">
      <c r="B1962" s="102" t="s">
        <v>103</v>
      </c>
      <c r="C1962" s="106">
        <v>140</v>
      </c>
      <c r="D1962" s="107">
        <v>160</v>
      </c>
      <c r="E1962" s="107">
        <v>99</v>
      </c>
      <c r="F1962" s="107">
        <v>96</v>
      </c>
      <c r="G1962" s="107">
        <f>第2表01元データ!AT50</f>
        <v>72</v>
      </c>
      <c r="H1962" s="107">
        <f t="shared" si="822"/>
        <v>-24</v>
      </c>
      <c r="I1962" s="108">
        <f t="shared" si="823"/>
        <v>-25</v>
      </c>
      <c r="J1962" s="102"/>
      <c r="K1962" s="114" t="s">
        <v>103</v>
      </c>
      <c r="L1962" s="115">
        <v>2</v>
      </c>
      <c r="M1962" s="107">
        <v>8</v>
      </c>
      <c r="N1962" s="107">
        <v>6</v>
      </c>
      <c r="O1962" s="107">
        <v>17</v>
      </c>
      <c r="P1962" s="107">
        <f>第2表01元データ!AU50</f>
        <v>33</v>
      </c>
      <c r="Q1962" s="107">
        <f t="shared" si="824"/>
        <v>16</v>
      </c>
      <c r="R1962" s="108">
        <f t="shared" si="825"/>
        <v>94.117647058823522</v>
      </c>
      <c r="S1962" s="108"/>
      <c r="T1962" s="100">
        <v>111</v>
      </c>
      <c r="W1962" s="100" t="s">
        <v>365</v>
      </c>
      <c r="X1962" s="100">
        <v>133</v>
      </c>
      <c r="Y1962" s="100">
        <v>140</v>
      </c>
      <c r="Z1962" s="100">
        <v>160</v>
      </c>
      <c r="AA1962" s="100">
        <v>99</v>
      </c>
      <c r="AC1962" s="100" t="s">
        <v>365</v>
      </c>
      <c r="AD1962" s="100" t="s">
        <v>313</v>
      </c>
      <c r="AE1962" s="100">
        <v>2</v>
      </c>
      <c r="AF1962" s="100">
        <v>8</v>
      </c>
      <c r="AG1962" s="100">
        <v>6</v>
      </c>
      <c r="AJ1962" s="100" t="str">
        <f t="shared" si="820"/>
        <v>●</v>
      </c>
      <c r="AK1962" s="100" t="str">
        <f t="shared" si="818"/>
        <v>●</v>
      </c>
      <c r="AL1962" s="100" t="str">
        <f t="shared" si="818"/>
        <v>●</v>
      </c>
      <c r="AM1962" s="100" t="str">
        <f t="shared" si="818"/>
        <v>●</v>
      </c>
      <c r="AP1962" s="100" t="str">
        <f t="shared" si="821"/>
        <v>●</v>
      </c>
      <c r="AQ1962" s="100" t="str">
        <f t="shared" si="819"/>
        <v>●</v>
      </c>
      <c r="AR1962" s="100" t="str">
        <f t="shared" si="819"/>
        <v>●</v>
      </c>
      <c r="AS1962" s="100" t="str">
        <f t="shared" si="819"/>
        <v>●</v>
      </c>
    </row>
    <row r="1963" spans="2:45" s="100" customFormat="1" ht="14.25" customHeight="1">
      <c r="B1963" s="102" t="s">
        <v>104</v>
      </c>
      <c r="C1963" s="106">
        <v>132</v>
      </c>
      <c r="D1963" s="107">
        <v>129</v>
      </c>
      <c r="E1963" s="107">
        <v>146</v>
      </c>
      <c r="F1963" s="107">
        <v>94</v>
      </c>
      <c r="G1963" s="107">
        <f>第2表01元データ!AT51</f>
        <v>75</v>
      </c>
      <c r="H1963" s="107">
        <f t="shared" si="822"/>
        <v>-19</v>
      </c>
      <c r="I1963" s="108">
        <f t="shared" si="823"/>
        <v>-20.212765957446805</v>
      </c>
      <c r="J1963" s="102"/>
      <c r="K1963" s="114" t="s">
        <v>104</v>
      </c>
      <c r="L1963" s="115" t="s">
        <v>313</v>
      </c>
      <c r="M1963" s="116">
        <v>5</v>
      </c>
      <c r="N1963" s="107">
        <v>2</v>
      </c>
      <c r="O1963" s="107">
        <v>24</v>
      </c>
      <c r="P1963" s="107">
        <f>第2表01元データ!AU51</f>
        <v>40</v>
      </c>
      <c r="Q1963" s="107">
        <f t="shared" si="824"/>
        <v>16</v>
      </c>
      <c r="R1963" s="108">
        <f t="shared" si="825"/>
        <v>66.666666666666657</v>
      </c>
      <c r="S1963" s="108"/>
      <c r="T1963" s="100">
        <v>112</v>
      </c>
      <c r="W1963" s="100" t="s">
        <v>366</v>
      </c>
      <c r="X1963" s="100">
        <v>161</v>
      </c>
      <c r="Y1963" s="100">
        <v>132</v>
      </c>
      <c r="Z1963" s="100">
        <v>129</v>
      </c>
      <c r="AA1963" s="100">
        <v>146</v>
      </c>
      <c r="AC1963" s="100" t="s">
        <v>366</v>
      </c>
      <c r="AD1963" s="100" t="s">
        <v>313</v>
      </c>
      <c r="AE1963" s="100" t="s">
        <v>313</v>
      </c>
      <c r="AF1963" s="100">
        <v>5</v>
      </c>
      <c r="AG1963" s="100">
        <v>2</v>
      </c>
      <c r="AJ1963" s="100" t="str">
        <f t="shared" si="820"/>
        <v>●</v>
      </c>
      <c r="AK1963" s="100" t="str">
        <f t="shared" si="818"/>
        <v>●</v>
      </c>
      <c r="AL1963" s="100" t="str">
        <f t="shared" si="818"/>
        <v>●</v>
      </c>
      <c r="AM1963" s="100" t="str">
        <f t="shared" si="818"/>
        <v>●</v>
      </c>
      <c r="AP1963" s="100" t="str">
        <f t="shared" si="821"/>
        <v>○</v>
      </c>
      <c r="AQ1963" s="100" t="str">
        <f t="shared" si="819"/>
        <v>●</v>
      </c>
      <c r="AR1963" s="100" t="str">
        <f t="shared" si="819"/>
        <v>●</v>
      </c>
      <c r="AS1963" s="100" t="str">
        <f t="shared" si="819"/>
        <v>●</v>
      </c>
    </row>
    <row r="1964" spans="2:45" s="100" customFormat="1" ht="14.25" customHeight="1">
      <c r="B1964" s="102" t="s">
        <v>105</v>
      </c>
      <c r="C1964" s="106">
        <v>142</v>
      </c>
      <c r="D1964" s="107">
        <v>118</v>
      </c>
      <c r="E1964" s="107">
        <v>120</v>
      </c>
      <c r="F1964" s="107">
        <v>121</v>
      </c>
      <c r="G1964" s="107">
        <f>第2表01元データ!AT52</f>
        <v>72</v>
      </c>
      <c r="H1964" s="107">
        <f t="shared" si="822"/>
        <v>-49</v>
      </c>
      <c r="I1964" s="108">
        <f t="shared" si="823"/>
        <v>-40.495867768595041</v>
      </c>
      <c r="J1964" s="102"/>
      <c r="K1964" s="114" t="s">
        <v>105</v>
      </c>
      <c r="L1964" s="115" t="s">
        <v>313</v>
      </c>
      <c r="M1964" s="116" t="s">
        <v>313</v>
      </c>
      <c r="N1964" s="116">
        <v>2</v>
      </c>
      <c r="O1964" s="107">
        <v>50</v>
      </c>
      <c r="P1964" s="107">
        <f>第2表01元データ!AU52</f>
        <v>30</v>
      </c>
      <c r="Q1964" s="107">
        <f t="shared" si="824"/>
        <v>-20</v>
      </c>
      <c r="R1964" s="108">
        <f t="shared" si="825"/>
        <v>-40</v>
      </c>
      <c r="S1964" s="108"/>
      <c r="T1964" s="100">
        <v>113</v>
      </c>
      <c r="W1964" s="100" t="s">
        <v>367</v>
      </c>
      <c r="X1964" s="100">
        <v>154</v>
      </c>
      <c r="Y1964" s="100">
        <v>142</v>
      </c>
      <c r="Z1964" s="100">
        <v>118</v>
      </c>
      <c r="AA1964" s="100">
        <v>120</v>
      </c>
      <c r="AC1964" s="100" t="s">
        <v>367</v>
      </c>
      <c r="AD1964" s="100" t="s">
        <v>313</v>
      </c>
      <c r="AE1964" s="100" t="s">
        <v>313</v>
      </c>
      <c r="AF1964" s="100" t="s">
        <v>313</v>
      </c>
      <c r="AG1964" s="100">
        <v>2</v>
      </c>
      <c r="AJ1964" s="100" t="str">
        <f t="shared" si="820"/>
        <v>●</v>
      </c>
      <c r="AK1964" s="100" t="str">
        <f t="shared" si="818"/>
        <v>●</v>
      </c>
      <c r="AL1964" s="100" t="str">
        <f t="shared" si="818"/>
        <v>●</v>
      </c>
      <c r="AM1964" s="100" t="str">
        <f t="shared" si="818"/>
        <v>●</v>
      </c>
      <c r="AP1964" s="100" t="str">
        <f t="shared" si="821"/>
        <v>○</v>
      </c>
      <c r="AQ1964" s="100" t="str">
        <f t="shared" si="819"/>
        <v>○</v>
      </c>
      <c r="AR1964" s="100" t="str">
        <f t="shared" si="819"/>
        <v>●</v>
      </c>
      <c r="AS1964" s="100" t="str">
        <f t="shared" si="819"/>
        <v>●</v>
      </c>
    </row>
    <row r="1965" spans="2:45" s="100" customFormat="1" ht="14.25" customHeight="1">
      <c r="B1965" s="102" t="s">
        <v>106</v>
      </c>
      <c r="C1965" s="106">
        <v>136</v>
      </c>
      <c r="D1965" s="107">
        <v>143</v>
      </c>
      <c r="E1965" s="107">
        <v>115</v>
      </c>
      <c r="F1965" s="107">
        <v>98</v>
      </c>
      <c r="G1965" s="107">
        <f>第2表01元データ!AT53</f>
        <v>82</v>
      </c>
      <c r="H1965" s="107">
        <f t="shared" si="822"/>
        <v>-16</v>
      </c>
      <c r="I1965" s="108">
        <f t="shared" si="823"/>
        <v>-16.326530612244898</v>
      </c>
      <c r="J1965" s="102"/>
      <c r="K1965" s="114" t="s">
        <v>106</v>
      </c>
      <c r="L1965" s="106" t="s">
        <v>313</v>
      </c>
      <c r="M1965" s="116">
        <v>1</v>
      </c>
      <c r="N1965" s="107">
        <v>1</v>
      </c>
      <c r="O1965" s="107">
        <v>26</v>
      </c>
      <c r="P1965" s="107">
        <f>第2表01元データ!AU53</f>
        <v>41</v>
      </c>
      <c r="Q1965" s="107">
        <f t="shared" si="824"/>
        <v>15</v>
      </c>
      <c r="R1965" s="108">
        <f t="shared" si="825"/>
        <v>57.692307692307686</v>
      </c>
      <c r="S1965" s="108"/>
      <c r="T1965" s="100">
        <v>114</v>
      </c>
      <c r="W1965" s="100" t="s">
        <v>368</v>
      </c>
      <c r="X1965" s="100">
        <v>97</v>
      </c>
      <c r="Y1965" s="100">
        <v>136</v>
      </c>
      <c r="Z1965" s="100">
        <v>143</v>
      </c>
      <c r="AA1965" s="100">
        <v>115</v>
      </c>
      <c r="AC1965" s="100" t="s">
        <v>368</v>
      </c>
      <c r="AD1965" s="100">
        <v>1</v>
      </c>
      <c r="AE1965" s="100" t="s">
        <v>313</v>
      </c>
      <c r="AF1965" s="100">
        <v>1</v>
      </c>
      <c r="AG1965" s="100">
        <v>1</v>
      </c>
      <c r="AJ1965" s="100" t="str">
        <f t="shared" si="820"/>
        <v>●</v>
      </c>
      <c r="AK1965" s="100" t="str">
        <f t="shared" si="818"/>
        <v>●</v>
      </c>
      <c r="AL1965" s="100" t="str">
        <f t="shared" si="818"/>
        <v>●</v>
      </c>
      <c r="AM1965" s="100" t="str">
        <f t="shared" si="818"/>
        <v>●</v>
      </c>
      <c r="AP1965" s="100" t="str">
        <f t="shared" si="821"/>
        <v>●</v>
      </c>
      <c r="AQ1965" s="100" t="str">
        <f t="shared" si="819"/>
        <v>●</v>
      </c>
      <c r="AR1965" s="100" t="str">
        <f t="shared" si="819"/>
        <v>○</v>
      </c>
      <c r="AS1965" s="100" t="str">
        <f t="shared" si="819"/>
        <v>●</v>
      </c>
    </row>
    <row r="1966" spans="2:45" s="100" customFormat="1" ht="14.25" customHeight="1">
      <c r="B1966" s="102" t="s">
        <v>107</v>
      </c>
      <c r="C1966" s="106">
        <v>84</v>
      </c>
      <c r="D1966" s="107">
        <v>112</v>
      </c>
      <c r="E1966" s="107">
        <v>128</v>
      </c>
      <c r="F1966" s="107">
        <v>90</v>
      </c>
      <c r="G1966" s="107">
        <f>第2表01元データ!AT54</f>
        <v>99</v>
      </c>
      <c r="H1966" s="107">
        <f t="shared" si="822"/>
        <v>9</v>
      </c>
      <c r="I1966" s="108">
        <f t="shared" si="823"/>
        <v>10</v>
      </c>
      <c r="J1966" s="102"/>
      <c r="K1966" s="114" t="s">
        <v>107</v>
      </c>
      <c r="L1966" s="115">
        <v>1</v>
      </c>
      <c r="M1966" s="107" t="s">
        <v>313</v>
      </c>
      <c r="N1966" s="116" t="s">
        <v>313</v>
      </c>
      <c r="O1966" s="116">
        <v>21</v>
      </c>
      <c r="P1966" s="107">
        <f>第2表01元データ!AU54</f>
        <v>57</v>
      </c>
      <c r="Q1966" s="107">
        <f t="shared" si="824"/>
        <v>36</v>
      </c>
      <c r="R1966" s="108">
        <f t="shared" si="825"/>
        <v>171.42857142857142</v>
      </c>
      <c r="S1966" s="108"/>
      <c r="T1966" s="100">
        <v>115</v>
      </c>
      <c r="W1966" s="100" t="s">
        <v>369</v>
      </c>
      <c r="X1966" s="100">
        <v>59</v>
      </c>
      <c r="Y1966" s="100">
        <v>84</v>
      </c>
      <c r="Z1966" s="100">
        <v>112</v>
      </c>
      <c r="AA1966" s="100">
        <v>128</v>
      </c>
      <c r="AC1966" s="100" t="s">
        <v>369</v>
      </c>
      <c r="AD1966" s="100" t="s">
        <v>313</v>
      </c>
      <c r="AE1966" s="100">
        <v>1</v>
      </c>
      <c r="AF1966" s="100" t="s">
        <v>313</v>
      </c>
      <c r="AG1966" s="100" t="s">
        <v>313</v>
      </c>
      <c r="AJ1966" s="100" t="str">
        <f t="shared" si="820"/>
        <v>●</v>
      </c>
      <c r="AK1966" s="100" t="str">
        <f t="shared" si="818"/>
        <v>●</v>
      </c>
      <c r="AL1966" s="100" t="str">
        <f t="shared" si="818"/>
        <v>●</v>
      </c>
      <c r="AM1966" s="100" t="str">
        <f t="shared" si="818"/>
        <v>●</v>
      </c>
      <c r="AP1966" s="100" t="str">
        <f t="shared" si="821"/>
        <v>●</v>
      </c>
      <c r="AQ1966" s="100" t="str">
        <f t="shared" si="819"/>
        <v>●</v>
      </c>
      <c r="AR1966" s="100" t="str">
        <f t="shared" si="819"/>
        <v>○</v>
      </c>
      <c r="AS1966" s="100" t="str">
        <f t="shared" si="819"/>
        <v>●</v>
      </c>
    </row>
    <row r="1967" spans="2:45" s="100" customFormat="1" ht="14.25" customHeight="1">
      <c r="B1967" s="102" t="s">
        <v>108</v>
      </c>
      <c r="C1967" s="106">
        <v>48</v>
      </c>
      <c r="D1967" s="107">
        <v>55</v>
      </c>
      <c r="E1967" s="107">
        <v>94</v>
      </c>
      <c r="F1967" s="107">
        <v>98</v>
      </c>
      <c r="G1967" s="107">
        <f>第2表01元データ!AT55</f>
        <v>78</v>
      </c>
      <c r="H1967" s="107">
        <f t="shared" si="822"/>
        <v>-20</v>
      </c>
      <c r="I1967" s="108">
        <f t="shared" si="823"/>
        <v>-20.408163265306122</v>
      </c>
      <c r="J1967" s="102"/>
      <c r="K1967" s="114" t="s">
        <v>108</v>
      </c>
      <c r="L1967" s="115" t="s">
        <v>313</v>
      </c>
      <c r="M1967" s="116" t="s">
        <v>313</v>
      </c>
      <c r="N1967" s="116">
        <v>1</v>
      </c>
      <c r="O1967" s="107">
        <v>17</v>
      </c>
      <c r="P1967" s="107">
        <f>第2表01元データ!AU55</f>
        <v>20</v>
      </c>
      <c r="Q1967" s="107">
        <f t="shared" si="824"/>
        <v>3</v>
      </c>
      <c r="R1967" s="108">
        <f t="shared" si="825"/>
        <v>17.647058823529413</v>
      </c>
      <c r="S1967" s="108"/>
      <c r="T1967" s="100">
        <v>116</v>
      </c>
      <c r="W1967" s="100" t="s">
        <v>370</v>
      </c>
      <c r="X1967" s="100">
        <v>51</v>
      </c>
      <c r="Y1967" s="100">
        <v>48</v>
      </c>
      <c r="Z1967" s="100">
        <v>55</v>
      </c>
      <c r="AA1967" s="100">
        <v>94</v>
      </c>
      <c r="AC1967" s="100" t="s">
        <v>370</v>
      </c>
      <c r="AD1967" s="100" t="s">
        <v>313</v>
      </c>
      <c r="AE1967" s="100" t="s">
        <v>313</v>
      </c>
      <c r="AF1967" s="100" t="s">
        <v>313</v>
      </c>
      <c r="AG1967" s="100">
        <v>1</v>
      </c>
      <c r="AJ1967" s="100" t="str">
        <f t="shared" si="820"/>
        <v>●</v>
      </c>
      <c r="AK1967" s="100" t="str">
        <f t="shared" si="818"/>
        <v>●</v>
      </c>
      <c r="AL1967" s="100" t="str">
        <f t="shared" si="818"/>
        <v>●</v>
      </c>
      <c r="AM1967" s="100" t="str">
        <f t="shared" si="818"/>
        <v>●</v>
      </c>
      <c r="AP1967" s="100" t="str">
        <f t="shared" si="821"/>
        <v>○</v>
      </c>
      <c r="AQ1967" s="100" t="str">
        <f t="shared" si="819"/>
        <v>○</v>
      </c>
      <c r="AR1967" s="100" t="str">
        <f t="shared" si="819"/>
        <v>●</v>
      </c>
      <c r="AS1967" s="100" t="str">
        <f t="shared" si="819"/>
        <v>●</v>
      </c>
    </row>
    <row r="1968" spans="2:45" s="100" customFormat="1" ht="14.25" customHeight="1">
      <c r="B1968" s="102" t="s">
        <v>109</v>
      </c>
      <c r="C1968" s="106">
        <v>30</v>
      </c>
      <c r="D1968" s="107">
        <v>35</v>
      </c>
      <c r="E1968" s="107">
        <v>41</v>
      </c>
      <c r="F1968" s="107">
        <v>66</v>
      </c>
      <c r="G1968" s="107">
        <f>第2表01元データ!AT56</f>
        <v>65</v>
      </c>
      <c r="H1968" s="107">
        <f t="shared" si="822"/>
        <v>-1</v>
      </c>
      <c r="I1968" s="108">
        <f t="shared" si="823"/>
        <v>-1.5151515151515151</v>
      </c>
      <c r="J1968" s="102"/>
      <c r="K1968" s="114" t="s">
        <v>109</v>
      </c>
      <c r="L1968" s="115" t="s">
        <v>313</v>
      </c>
      <c r="M1968" s="116" t="s">
        <v>313</v>
      </c>
      <c r="N1968" s="116">
        <v>1</v>
      </c>
      <c r="O1968" s="107">
        <v>11</v>
      </c>
      <c r="P1968" s="107">
        <f>第2表01元データ!AU56</f>
        <v>27</v>
      </c>
      <c r="Q1968" s="107">
        <f t="shared" si="824"/>
        <v>16</v>
      </c>
      <c r="R1968" s="108">
        <f t="shared" si="825"/>
        <v>145.45454545454547</v>
      </c>
      <c r="S1968" s="108"/>
      <c r="T1968" s="100">
        <v>117</v>
      </c>
      <c r="W1968" s="100" t="s">
        <v>371</v>
      </c>
      <c r="X1968" s="100">
        <v>33</v>
      </c>
      <c r="Y1968" s="100">
        <v>30</v>
      </c>
      <c r="Z1968" s="100">
        <v>35</v>
      </c>
      <c r="AA1968" s="100">
        <v>41</v>
      </c>
      <c r="AC1968" s="100" t="s">
        <v>371</v>
      </c>
      <c r="AD1968" s="100" t="s">
        <v>313</v>
      </c>
      <c r="AE1968" s="100" t="s">
        <v>313</v>
      </c>
      <c r="AF1968" s="100" t="s">
        <v>313</v>
      </c>
      <c r="AG1968" s="100">
        <v>1</v>
      </c>
      <c r="AJ1968" s="100" t="str">
        <f t="shared" si="820"/>
        <v>●</v>
      </c>
      <c r="AK1968" s="100" t="str">
        <f t="shared" si="818"/>
        <v>●</v>
      </c>
      <c r="AL1968" s="100" t="str">
        <f t="shared" si="818"/>
        <v>●</v>
      </c>
      <c r="AM1968" s="100" t="str">
        <f t="shared" si="818"/>
        <v>●</v>
      </c>
      <c r="AP1968" s="100" t="str">
        <f t="shared" si="821"/>
        <v>○</v>
      </c>
      <c r="AQ1968" s="100" t="str">
        <f t="shared" si="819"/>
        <v>○</v>
      </c>
      <c r="AR1968" s="100" t="str">
        <f t="shared" si="819"/>
        <v>●</v>
      </c>
      <c r="AS1968" s="100" t="str">
        <f t="shared" si="819"/>
        <v>●</v>
      </c>
    </row>
    <row r="1969" spans="2:45" s="100" customFormat="1" ht="14.25" customHeight="1">
      <c r="B1969" s="102" t="s">
        <v>110</v>
      </c>
      <c r="C1969" s="106">
        <v>14</v>
      </c>
      <c r="D1969" s="107">
        <v>19</v>
      </c>
      <c r="E1969" s="107">
        <v>25</v>
      </c>
      <c r="F1969" s="107">
        <v>50</v>
      </c>
      <c r="G1969" s="107">
        <f>第2表01元データ!AT57</f>
        <v>67</v>
      </c>
      <c r="H1969" s="107">
        <f t="shared" si="822"/>
        <v>17</v>
      </c>
      <c r="I1969" s="108">
        <f t="shared" si="823"/>
        <v>34</v>
      </c>
      <c r="J1969" s="102"/>
      <c r="K1969" s="114" t="s">
        <v>110</v>
      </c>
      <c r="L1969" s="115" t="s">
        <v>313</v>
      </c>
      <c r="M1969" s="116" t="s">
        <v>313</v>
      </c>
      <c r="N1969" s="116" t="s">
        <v>313</v>
      </c>
      <c r="O1969" s="116">
        <v>9</v>
      </c>
      <c r="P1969" s="107">
        <f>第2表01元データ!AU57</f>
        <v>30</v>
      </c>
      <c r="Q1969" s="107">
        <f t="shared" si="824"/>
        <v>21</v>
      </c>
      <c r="R1969" s="108">
        <f t="shared" si="825"/>
        <v>233.33333333333334</v>
      </c>
      <c r="S1969" s="108"/>
      <c r="T1969" s="100">
        <v>118</v>
      </c>
      <c r="W1969" s="100" t="s">
        <v>378</v>
      </c>
      <c r="X1969" s="100">
        <v>5</v>
      </c>
      <c r="Y1969" s="100">
        <v>14</v>
      </c>
      <c r="Z1969" s="100">
        <v>19</v>
      </c>
      <c r="AA1969" s="100">
        <v>25</v>
      </c>
      <c r="AC1969" s="100" t="s">
        <v>378</v>
      </c>
      <c r="AD1969" s="100" t="s">
        <v>313</v>
      </c>
      <c r="AE1969" s="100" t="s">
        <v>313</v>
      </c>
      <c r="AF1969" s="100" t="s">
        <v>313</v>
      </c>
      <c r="AG1969" s="100" t="s">
        <v>313</v>
      </c>
      <c r="AJ1969" s="100" t="str">
        <f t="shared" si="820"/>
        <v>●</v>
      </c>
      <c r="AK1969" s="100" t="str">
        <f t="shared" si="818"/>
        <v>●</v>
      </c>
      <c r="AL1969" s="100" t="str">
        <f t="shared" si="818"/>
        <v>●</v>
      </c>
      <c r="AM1969" s="100" t="str">
        <f t="shared" si="818"/>
        <v>●</v>
      </c>
      <c r="AP1969" s="100" t="str">
        <f t="shared" si="821"/>
        <v>○</v>
      </c>
      <c r="AQ1969" s="100" t="str">
        <f t="shared" si="819"/>
        <v>○</v>
      </c>
      <c r="AR1969" s="100" t="str">
        <f t="shared" si="819"/>
        <v>○</v>
      </c>
      <c r="AS1969" s="100" t="str">
        <f t="shared" si="819"/>
        <v>●</v>
      </c>
    </row>
    <row r="1970" spans="2:45" s="100" customFormat="1" ht="14.25" customHeight="1">
      <c r="B1970" s="119" t="s">
        <v>111</v>
      </c>
      <c r="C1970" s="120" t="s">
        <v>313</v>
      </c>
      <c r="D1970" s="116" t="s">
        <v>313</v>
      </c>
      <c r="E1970" s="116" t="s">
        <v>313</v>
      </c>
      <c r="F1970" s="116" t="s">
        <v>313</v>
      </c>
      <c r="G1970" s="107">
        <f>第2表01元データ!AT58</f>
        <v>10</v>
      </c>
      <c r="H1970" s="107"/>
      <c r="I1970" s="108"/>
      <c r="K1970" s="119" t="s">
        <v>111</v>
      </c>
      <c r="L1970" s="120" t="s">
        <v>313</v>
      </c>
      <c r="M1970" s="116" t="s">
        <v>313</v>
      </c>
      <c r="N1970" s="116" t="s">
        <v>313</v>
      </c>
      <c r="O1970" s="116" t="s">
        <v>313</v>
      </c>
      <c r="P1970" s="107">
        <f>第2表01元データ!AU58</f>
        <v>2</v>
      </c>
      <c r="Q1970" s="107"/>
      <c r="R1970" s="108"/>
      <c r="T1970" s="100">
        <v>119</v>
      </c>
    </row>
    <row r="1971" spans="2:45" s="100" customFormat="1" ht="14.25" customHeight="1">
      <c r="G1971" s="168"/>
      <c r="P1971" s="168"/>
    </row>
    <row r="1972" spans="2:45" s="100" customFormat="1" ht="14.25" customHeight="1">
      <c r="G1972" s="168"/>
      <c r="P1972" s="168"/>
    </row>
    <row r="1973" spans="2:45" s="99" customFormat="1" ht="14.25" customHeight="1">
      <c r="B1973" s="99" t="str">
        <f>LEFT(B1913,LEN(B1913)-2)&amp;+"女"</f>
        <v>若竹町・女</v>
      </c>
      <c r="K1973" s="99" t="str">
        <f>LEFT(K1913,LEN(K1913)-2)&amp;+"女"</f>
        <v>築港・女</v>
      </c>
      <c r="W1973" s="100"/>
      <c r="X1973" s="100"/>
      <c r="Y1973" s="100"/>
      <c r="Z1973" s="100"/>
      <c r="AA1973" s="100"/>
      <c r="AB1973" s="100"/>
      <c r="AC1973" s="100"/>
      <c r="AD1973" s="100"/>
      <c r="AE1973" s="100"/>
      <c r="AF1973" s="100"/>
      <c r="AG1973" s="100"/>
    </row>
    <row r="1974" spans="2:45" s="100" customFormat="1" ht="14.25" customHeight="1">
      <c r="B1974" s="583" t="s">
        <v>335</v>
      </c>
      <c r="C1974" s="101"/>
      <c r="D1974" s="101"/>
      <c r="E1974" s="101"/>
      <c r="F1974" s="101"/>
      <c r="G1974" s="135"/>
      <c r="H1974" s="131"/>
      <c r="I1974" s="131"/>
      <c r="J1974" s="102"/>
      <c r="K1974" s="583" t="s">
        <v>335</v>
      </c>
      <c r="L1974" s="101"/>
      <c r="M1974" s="101"/>
      <c r="N1974" s="101"/>
      <c r="O1974" s="101"/>
      <c r="P1974" s="135"/>
      <c r="Q1974" s="131"/>
      <c r="R1974" s="131"/>
      <c r="S1974" s="103"/>
    </row>
    <row r="1975" spans="2:45" s="100" customFormat="1" ht="14.25" customHeight="1">
      <c r="B1975" s="584"/>
      <c r="C1975" s="130" t="str">
        <f>$C$4</f>
        <v>平成7年</v>
      </c>
      <c r="D1975" s="130" t="str">
        <f>$D$4</f>
        <v>平成12年</v>
      </c>
      <c r="E1975" s="130" t="str">
        <f>$E$4</f>
        <v>平成17年</v>
      </c>
      <c r="F1975" s="130" t="str">
        <f>$F$4</f>
        <v>平成22年</v>
      </c>
      <c r="G1975" s="130" t="s">
        <v>410</v>
      </c>
      <c r="H1975" s="133" t="str">
        <f>$H$4</f>
        <v>対平成</v>
      </c>
      <c r="I1975" s="134" t="str">
        <f>$I$4</f>
        <v>22年</v>
      </c>
      <c r="J1975" s="102"/>
      <c r="K1975" s="584"/>
      <c r="L1975" s="130" t="str">
        <f>$C$4</f>
        <v>平成7年</v>
      </c>
      <c r="M1975" s="130" t="str">
        <f>$D$4</f>
        <v>平成12年</v>
      </c>
      <c r="N1975" s="130" t="str">
        <f>$E$4</f>
        <v>平成17年</v>
      </c>
      <c r="O1975" s="130" t="str">
        <f>$F$4</f>
        <v>平成22年</v>
      </c>
      <c r="P1975" s="130" t="s">
        <v>410</v>
      </c>
      <c r="Q1975" s="133" t="str">
        <f>$H$4</f>
        <v>対平成</v>
      </c>
      <c r="R1975" s="134" t="str">
        <f>$I$4</f>
        <v>22年</v>
      </c>
      <c r="S1975" s="103"/>
    </row>
    <row r="1976" spans="2:45" s="100" customFormat="1" ht="14.25" customHeight="1">
      <c r="B1976" s="585"/>
      <c r="C1976" s="104"/>
      <c r="D1976" s="104"/>
      <c r="E1976" s="104"/>
      <c r="F1976" s="104"/>
      <c r="G1976" s="104"/>
      <c r="H1976" s="132" t="s">
        <v>88</v>
      </c>
      <c r="I1976" s="133" t="s">
        <v>398</v>
      </c>
      <c r="J1976" s="102"/>
      <c r="K1976" s="585"/>
      <c r="L1976" s="104"/>
      <c r="M1976" s="104"/>
      <c r="N1976" s="104"/>
      <c r="O1976" s="104"/>
      <c r="P1976" s="104"/>
      <c r="Q1976" s="132" t="s">
        <v>88</v>
      </c>
      <c r="R1976" s="133" t="s">
        <v>398</v>
      </c>
      <c r="S1976" s="103"/>
    </row>
    <row r="1977" spans="2:45" s="199" customFormat="1" ht="14.25" customHeight="1">
      <c r="B1977" s="200" t="s">
        <v>90</v>
      </c>
      <c r="C1977" s="198">
        <v>2087</v>
      </c>
      <c r="D1977" s="194">
        <v>1965</v>
      </c>
      <c r="E1977" s="194">
        <v>1799</v>
      </c>
      <c r="F1977" s="194">
        <v>1582</v>
      </c>
      <c r="G1977" s="194">
        <f>IF(COUNTIF(G1982:G2000,"x"),"x",IF(SUM(G1982:G2000)=0,"-",SUM(G1982:G2000)))</f>
        <v>1372</v>
      </c>
      <c r="H1977" s="193">
        <f t="shared" ref="H1977:H1980" si="826">IF(G1977="x","x",IF(AND(G1977="-",F1977="-"),"-",IF(AND(G1977="-",F1977&gt;0),F1977*-1,IF(AND(G1977&gt;0,F1977="-"),G1977,G1977-F1977))))</f>
        <v>-210</v>
      </c>
      <c r="I1977" s="195">
        <f t="shared" ref="I1977:I1980" si="827">IF(H1977="x","x",IF(H1977="-","-",IF(AND(F1977="-",G1977&gt;0),"皆増",IF(AND(F1977&gt;0,G1977="-"),"皆減",H1977/F1977*100))))</f>
        <v>-13.274336283185843</v>
      </c>
      <c r="J1977" s="196"/>
      <c r="K1977" s="197" t="s">
        <v>90</v>
      </c>
      <c r="L1977" s="198">
        <v>8</v>
      </c>
      <c r="M1977" s="194">
        <v>43</v>
      </c>
      <c r="N1977" s="194">
        <v>94</v>
      </c>
      <c r="O1977" s="194">
        <v>544</v>
      </c>
      <c r="P1977" s="194">
        <f>IF(COUNTIF(P1982:P2000,"x"),"x",IF(SUM(P1982:P2000)=0,"-",SUM(P1982:P2000)))</f>
        <v>610</v>
      </c>
      <c r="Q1977" s="193">
        <f t="shared" ref="Q1977:Q1980" si="828">IF(P1977="x","x",IF(AND(P1977="-",O1977="-"),"-",IF(AND(P1977="-",O1977&gt;0),O1977*-1,IF(AND(P1977&gt;0,O1977="-"),P1977,P1977-O1977))))</f>
        <v>66</v>
      </c>
      <c r="R1977" s="195">
        <f t="shared" ref="R1977:R1980" si="829">IF(Q1977="x","x",IF(Q1977="-","-",IF(AND(O1977="-",P1977&gt;0),"皆増",IF(AND(O1977&gt;0,P1977="-"),"皆減",Q1977/O1977*100))))</f>
        <v>12.132352941176471</v>
      </c>
      <c r="S1977" s="195"/>
      <c r="W1977" s="199" t="s">
        <v>373</v>
      </c>
      <c r="X1977" s="199">
        <v>2213</v>
      </c>
      <c r="Y1977" s="199">
        <v>2087</v>
      </c>
      <c r="Z1977" s="199">
        <v>1965</v>
      </c>
      <c r="AA1977" s="199">
        <v>1799</v>
      </c>
      <c r="AC1977" s="199" t="s">
        <v>373</v>
      </c>
      <c r="AD1977" s="199">
        <v>5</v>
      </c>
      <c r="AE1977" s="199">
        <v>8</v>
      </c>
      <c r="AF1977" s="199">
        <v>43</v>
      </c>
      <c r="AG1977" s="199">
        <v>94</v>
      </c>
      <c r="AJ1977" s="199" t="str">
        <f>IF(C1977=X1977,"○","●")</f>
        <v>●</v>
      </c>
      <c r="AK1977" s="199" t="str">
        <f t="shared" ref="AK1977:AM1999" si="830">IF(D1977=Y1977,"○","●")</f>
        <v>●</v>
      </c>
      <c r="AL1977" s="199" t="str">
        <f t="shared" si="830"/>
        <v>●</v>
      </c>
      <c r="AM1977" s="199" t="str">
        <f t="shared" si="830"/>
        <v>●</v>
      </c>
      <c r="AP1977" s="199" t="str">
        <f>IF(L1977=AD1977,"○","●")</f>
        <v>●</v>
      </c>
      <c r="AQ1977" s="199" t="str">
        <f t="shared" ref="AQ1977:AS1999" si="831">IF(M1977=AE1977,"○","●")</f>
        <v>●</v>
      </c>
      <c r="AR1977" s="199" t="str">
        <f t="shared" si="831"/>
        <v>●</v>
      </c>
      <c r="AS1977" s="199" t="str">
        <f t="shared" si="831"/>
        <v>●</v>
      </c>
    </row>
    <row r="1978" spans="2:45" s="100" customFormat="1" ht="14.25" customHeight="1">
      <c r="B1978" s="105" t="s">
        <v>91</v>
      </c>
      <c r="C1978" s="106">
        <v>202</v>
      </c>
      <c r="D1978" s="107">
        <v>188</v>
      </c>
      <c r="E1978" s="107">
        <v>157</v>
      </c>
      <c r="F1978" s="107">
        <v>126</v>
      </c>
      <c r="G1978" s="107">
        <f>IF(COUNTIF(G1982:G1984,"x"),"x",IF(SUM(G1982:G1984)=0,"-",SUM(G1982:G1984)))</f>
        <v>101</v>
      </c>
      <c r="H1978" s="107">
        <f t="shared" si="826"/>
        <v>-25</v>
      </c>
      <c r="I1978" s="108">
        <f t="shared" si="827"/>
        <v>-19.841269841269842</v>
      </c>
      <c r="J1978" s="102"/>
      <c r="K1978" s="109" t="s">
        <v>91</v>
      </c>
      <c r="L1978" s="106" t="s">
        <v>313</v>
      </c>
      <c r="M1978" s="116">
        <v>3</v>
      </c>
      <c r="N1978" s="107">
        <v>2</v>
      </c>
      <c r="O1978" s="107">
        <v>39</v>
      </c>
      <c r="P1978" s="107">
        <f>IF(COUNTIF(P1982:P1984,"x"),"x",IF(SUM(P1982:P1984)=0,"-",SUM(P1982:P1984)))</f>
        <v>24</v>
      </c>
      <c r="Q1978" s="107">
        <f t="shared" si="828"/>
        <v>-15</v>
      </c>
      <c r="R1978" s="108">
        <f t="shared" si="829"/>
        <v>-38.461538461538467</v>
      </c>
      <c r="S1978" s="108"/>
      <c r="W1978" s="100" t="s">
        <v>374</v>
      </c>
      <c r="X1978" s="100">
        <v>289</v>
      </c>
      <c r="Y1978" s="100">
        <v>202</v>
      </c>
      <c r="Z1978" s="100">
        <v>188</v>
      </c>
      <c r="AA1978" s="100">
        <v>157</v>
      </c>
      <c r="AC1978" s="100" t="s">
        <v>374</v>
      </c>
      <c r="AD1978" s="100">
        <v>1</v>
      </c>
      <c r="AE1978" s="100" t="s">
        <v>313</v>
      </c>
      <c r="AF1978" s="100">
        <v>3</v>
      </c>
      <c r="AG1978" s="100">
        <v>2</v>
      </c>
      <c r="AJ1978" s="100" t="str">
        <f t="shared" ref="AJ1978:AJ1999" si="832">IF(C1978=X1978,"○","●")</f>
        <v>●</v>
      </c>
      <c r="AK1978" s="100" t="str">
        <f t="shared" si="830"/>
        <v>●</v>
      </c>
      <c r="AL1978" s="100" t="str">
        <f t="shared" si="830"/>
        <v>●</v>
      </c>
      <c r="AM1978" s="100" t="str">
        <f t="shared" si="830"/>
        <v>●</v>
      </c>
      <c r="AP1978" s="100" t="str">
        <f t="shared" ref="AP1978:AP1999" si="833">IF(L1978=AD1978,"○","●")</f>
        <v>●</v>
      </c>
      <c r="AQ1978" s="100" t="str">
        <f t="shared" si="831"/>
        <v>●</v>
      </c>
      <c r="AR1978" s="100" t="str">
        <f t="shared" si="831"/>
        <v>●</v>
      </c>
      <c r="AS1978" s="100" t="str">
        <f>IF(O1978=AG1978,"○","●")</f>
        <v>●</v>
      </c>
    </row>
    <row r="1979" spans="2:45" s="100" customFormat="1" ht="14.25" customHeight="1">
      <c r="B1979" s="105" t="s">
        <v>92</v>
      </c>
      <c r="C1979" s="106">
        <v>1436</v>
      </c>
      <c r="D1979" s="107">
        <v>1252</v>
      </c>
      <c r="E1979" s="107">
        <v>1070</v>
      </c>
      <c r="F1979" s="107">
        <v>848</v>
      </c>
      <c r="G1979" s="296">
        <f>IF(COUNTIF(G1985:G1994,"x"),"x",IF(SUM(G1985:G1994)=0,"-",SUM(G1985:G1994)))</f>
        <v>620</v>
      </c>
      <c r="H1979" s="107">
        <f t="shared" si="826"/>
        <v>-228</v>
      </c>
      <c r="I1979" s="108">
        <f t="shared" si="827"/>
        <v>-26.886792452830189</v>
      </c>
      <c r="J1979" s="102"/>
      <c r="K1979" s="109" t="s">
        <v>92</v>
      </c>
      <c r="L1979" s="106">
        <v>6</v>
      </c>
      <c r="M1979" s="107">
        <v>39</v>
      </c>
      <c r="N1979" s="107">
        <v>90</v>
      </c>
      <c r="O1979" s="107">
        <v>355</v>
      </c>
      <c r="P1979" s="296">
        <f>IF(COUNTIF(P1985:P1994,"x"),"x",IF(SUM(P1985:P1994)=0,"-",SUM(P1985:P1994)))</f>
        <v>293</v>
      </c>
      <c r="Q1979" s="107">
        <f t="shared" si="828"/>
        <v>-62</v>
      </c>
      <c r="R1979" s="108">
        <f t="shared" si="829"/>
        <v>-17.464788732394364</v>
      </c>
      <c r="S1979" s="108"/>
      <c r="W1979" s="100" t="s">
        <v>375</v>
      </c>
      <c r="X1979" s="100">
        <v>1569</v>
      </c>
      <c r="Y1979" s="100">
        <v>1436</v>
      </c>
      <c r="Z1979" s="100">
        <v>1252</v>
      </c>
      <c r="AA1979" s="100">
        <v>1070</v>
      </c>
      <c r="AC1979" s="100" t="s">
        <v>375</v>
      </c>
      <c r="AD1979" s="100">
        <v>3</v>
      </c>
      <c r="AE1979" s="100">
        <v>6</v>
      </c>
      <c r="AF1979" s="100">
        <v>39</v>
      </c>
      <c r="AG1979" s="100">
        <v>90</v>
      </c>
      <c r="AJ1979" s="100" t="str">
        <f t="shared" si="832"/>
        <v>●</v>
      </c>
      <c r="AK1979" s="100" t="str">
        <f t="shared" si="830"/>
        <v>●</v>
      </c>
      <c r="AL1979" s="100" t="str">
        <f>IF(E1979=Z1979,"○","●")</f>
        <v>●</v>
      </c>
      <c r="AM1979" s="100" t="str">
        <f t="shared" si="830"/>
        <v>●</v>
      </c>
      <c r="AP1979" s="100" t="str">
        <f t="shared" si="833"/>
        <v>●</v>
      </c>
      <c r="AQ1979" s="100" t="str">
        <f t="shared" si="831"/>
        <v>●</v>
      </c>
      <c r="AR1979" s="100" t="str">
        <f t="shared" si="831"/>
        <v>●</v>
      </c>
      <c r="AS1979" s="100" t="str">
        <f t="shared" si="831"/>
        <v>●</v>
      </c>
    </row>
    <row r="1980" spans="2:45" s="100" customFormat="1" ht="14.25" customHeight="1">
      <c r="B1980" s="105" t="s">
        <v>93</v>
      </c>
      <c r="C1980" s="106">
        <v>449</v>
      </c>
      <c r="D1980" s="107">
        <v>525</v>
      </c>
      <c r="E1980" s="107">
        <v>572</v>
      </c>
      <c r="F1980" s="107">
        <v>608</v>
      </c>
      <c r="G1980" s="107">
        <f>IF(COUNTIF(G1995:G1999,"x"),"x",IF(SUM(G1995,G1999)=0,"-",SUM(G1995:G1999)))</f>
        <v>642</v>
      </c>
      <c r="H1980" s="107">
        <f t="shared" si="826"/>
        <v>34</v>
      </c>
      <c r="I1980" s="108">
        <f t="shared" si="827"/>
        <v>5.5921052631578947</v>
      </c>
      <c r="J1980" s="102"/>
      <c r="K1980" s="109" t="s">
        <v>93</v>
      </c>
      <c r="L1980" s="106">
        <v>2</v>
      </c>
      <c r="M1980" s="107">
        <v>1</v>
      </c>
      <c r="N1980" s="107">
        <v>2</v>
      </c>
      <c r="O1980" s="107">
        <v>150</v>
      </c>
      <c r="P1980" s="107">
        <f>IF(COUNTIF(P1995:P1999,"x"),"x",IF(SUM(P1995,P1999)=0,"-",SUM(P1995:P1999)))</f>
        <v>293</v>
      </c>
      <c r="Q1980" s="107">
        <f t="shared" si="828"/>
        <v>143</v>
      </c>
      <c r="R1980" s="108">
        <f t="shared" si="829"/>
        <v>95.333333333333343</v>
      </c>
      <c r="S1980" s="108"/>
      <c r="W1980" s="100" t="s">
        <v>376</v>
      </c>
      <c r="X1980" s="100">
        <v>355</v>
      </c>
      <c r="Y1980" s="100">
        <v>449</v>
      </c>
      <c r="Z1980" s="100">
        <v>525</v>
      </c>
      <c r="AA1980" s="100">
        <v>572</v>
      </c>
      <c r="AC1980" s="100" t="s">
        <v>376</v>
      </c>
      <c r="AD1980" s="100">
        <v>1</v>
      </c>
      <c r="AE1980" s="100">
        <v>2</v>
      </c>
      <c r="AF1980" s="100">
        <v>1</v>
      </c>
      <c r="AG1980" s="100">
        <v>2</v>
      </c>
      <c r="AJ1980" s="100" t="str">
        <f t="shared" si="832"/>
        <v>●</v>
      </c>
      <c r="AK1980" s="100" t="str">
        <f t="shared" si="830"/>
        <v>●</v>
      </c>
      <c r="AL1980" s="100" t="str">
        <f t="shared" si="830"/>
        <v>●</v>
      </c>
      <c r="AM1980" s="100" t="str">
        <f t="shared" si="830"/>
        <v>●</v>
      </c>
      <c r="AP1980" s="100" t="str">
        <f t="shared" si="833"/>
        <v>●</v>
      </c>
      <c r="AQ1980" s="100" t="str">
        <f t="shared" si="831"/>
        <v>●</v>
      </c>
      <c r="AR1980" s="100" t="str">
        <f t="shared" si="831"/>
        <v>●</v>
      </c>
      <c r="AS1980" s="100" t="str">
        <f t="shared" si="831"/>
        <v>●</v>
      </c>
    </row>
    <row r="1981" spans="2:45" s="100" customFormat="1" ht="14.25" customHeight="1">
      <c r="B1981" s="102"/>
      <c r="C1981" s="106"/>
      <c r="D1981" s="112"/>
      <c r="E1981" s="112"/>
      <c r="F1981" s="112"/>
      <c r="G1981" s="112"/>
      <c r="H1981" s="112"/>
      <c r="I1981" s="113"/>
      <c r="J1981" s="102"/>
      <c r="K1981" s="114"/>
      <c r="L1981" s="106"/>
      <c r="M1981" s="112"/>
      <c r="N1981" s="112"/>
      <c r="O1981" s="112"/>
      <c r="P1981" s="112"/>
      <c r="Q1981" s="112"/>
      <c r="R1981" s="113"/>
      <c r="S1981" s="113"/>
      <c r="AJ1981" s="100" t="str">
        <f t="shared" si="832"/>
        <v>○</v>
      </c>
      <c r="AK1981" s="100" t="str">
        <f t="shared" si="830"/>
        <v>○</v>
      </c>
      <c r="AL1981" s="100" t="str">
        <f t="shared" si="830"/>
        <v>○</v>
      </c>
      <c r="AM1981" s="100" t="str">
        <f t="shared" si="830"/>
        <v>○</v>
      </c>
      <c r="AP1981" s="100" t="str">
        <f t="shared" si="833"/>
        <v>○</v>
      </c>
      <c r="AQ1981" s="100" t="str">
        <f t="shared" si="831"/>
        <v>○</v>
      </c>
      <c r="AR1981" s="100" t="str">
        <f t="shared" si="831"/>
        <v>○</v>
      </c>
      <c r="AS1981" s="100" t="str">
        <f t="shared" si="831"/>
        <v>○</v>
      </c>
    </row>
    <row r="1982" spans="2:45" s="100" customFormat="1" ht="14.25" customHeight="1">
      <c r="B1982" s="102" t="s">
        <v>94</v>
      </c>
      <c r="C1982" s="106">
        <v>67</v>
      </c>
      <c r="D1982" s="107">
        <v>60</v>
      </c>
      <c r="E1982" s="107">
        <v>45</v>
      </c>
      <c r="F1982" s="107">
        <v>32</v>
      </c>
      <c r="G1982" s="107">
        <f>第2表01元データ!AT66</f>
        <v>27</v>
      </c>
      <c r="H1982" s="107">
        <f t="shared" ref="H1982:H1999" si="834">IF(G1982="x","x",IF(AND(G1982="-",F1982="-"),"-",IF(AND(G1982="-",F1982&gt;0),F1982*-1,IF(AND(G1982&gt;0,F1982="-"),G1982,G1982-F1982))))</f>
        <v>-5</v>
      </c>
      <c r="I1982" s="108">
        <f t="shared" ref="I1982:I1999" si="835">IF(H1982="x","x",IF(H1982="-","-",IF(AND(F1982="-",G1982&gt;0),"皆増",IF(AND(F1982&gt;0,G1982="-"),"皆減",H1982/F1982*100))))</f>
        <v>-15.625</v>
      </c>
      <c r="J1982" s="102"/>
      <c r="K1982" s="114" t="s">
        <v>94</v>
      </c>
      <c r="L1982" s="115" t="s">
        <v>313</v>
      </c>
      <c r="M1982" s="116">
        <v>3</v>
      </c>
      <c r="N1982" s="107">
        <v>2</v>
      </c>
      <c r="O1982" s="107">
        <v>16</v>
      </c>
      <c r="P1982" s="107">
        <f>第2表01元データ!AU66</f>
        <v>4</v>
      </c>
      <c r="Q1982" s="107">
        <f t="shared" ref="Q1982:Q1999" si="836">IF(P1982="x","x",IF(AND(P1982="-",O1982="-"),"-",IF(AND(P1982="-",O1982&gt;0),O1982*-1,IF(AND(P1982&gt;0,O1982="-"),P1982,P1982-O1982))))</f>
        <v>-12</v>
      </c>
      <c r="R1982" s="108">
        <f t="shared" ref="R1982:R1999" si="837">IF(Q1982="x","x",IF(Q1982="-","-",IF(AND(O1982="-",P1982&gt;0),"皆増",IF(AND(O1982&gt;0,P1982="-"),"皆減",Q1982/O1982*100))))</f>
        <v>-75</v>
      </c>
      <c r="S1982" s="108"/>
      <c r="T1982" s="100">
        <v>201</v>
      </c>
      <c r="W1982" s="100" t="s">
        <v>377</v>
      </c>
      <c r="X1982" s="100">
        <v>68</v>
      </c>
      <c r="Y1982" s="100">
        <v>67</v>
      </c>
      <c r="Z1982" s="100">
        <v>60</v>
      </c>
      <c r="AA1982" s="100">
        <v>45</v>
      </c>
      <c r="AC1982" s="100" t="s">
        <v>377</v>
      </c>
      <c r="AD1982" s="100" t="s">
        <v>313</v>
      </c>
      <c r="AE1982" s="100" t="s">
        <v>313</v>
      </c>
      <c r="AF1982" s="100">
        <v>3</v>
      </c>
      <c r="AG1982" s="100">
        <v>2</v>
      </c>
      <c r="AJ1982" s="100" t="str">
        <f t="shared" si="832"/>
        <v>●</v>
      </c>
      <c r="AK1982" s="100" t="str">
        <f t="shared" si="830"/>
        <v>●</v>
      </c>
      <c r="AL1982" s="100" t="str">
        <f t="shared" si="830"/>
        <v>●</v>
      </c>
      <c r="AM1982" s="100" t="str">
        <f t="shared" si="830"/>
        <v>●</v>
      </c>
      <c r="AP1982" s="100" t="str">
        <f t="shared" si="833"/>
        <v>○</v>
      </c>
      <c r="AQ1982" s="100" t="str">
        <f t="shared" si="831"/>
        <v>●</v>
      </c>
      <c r="AR1982" s="100" t="str">
        <f t="shared" si="831"/>
        <v>●</v>
      </c>
      <c r="AS1982" s="100" t="str">
        <f t="shared" si="831"/>
        <v>●</v>
      </c>
    </row>
    <row r="1983" spans="2:45" s="100" customFormat="1" ht="14.25" customHeight="1">
      <c r="B1983" s="102" t="s">
        <v>95</v>
      </c>
      <c r="C1983" s="106">
        <v>55</v>
      </c>
      <c r="D1983" s="107">
        <v>65</v>
      </c>
      <c r="E1983" s="107">
        <v>49</v>
      </c>
      <c r="F1983" s="107">
        <v>47</v>
      </c>
      <c r="G1983" s="107">
        <f>第2表01元データ!AT67</f>
        <v>39</v>
      </c>
      <c r="H1983" s="107">
        <f t="shared" si="834"/>
        <v>-8</v>
      </c>
      <c r="I1983" s="108">
        <f t="shared" si="835"/>
        <v>-17.021276595744681</v>
      </c>
      <c r="J1983" s="102"/>
      <c r="K1983" s="114" t="s">
        <v>95</v>
      </c>
      <c r="L1983" s="115" t="s">
        <v>313</v>
      </c>
      <c r="M1983" s="116" t="s">
        <v>313</v>
      </c>
      <c r="N1983" s="116" t="s">
        <v>313</v>
      </c>
      <c r="O1983" s="116">
        <v>15</v>
      </c>
      <c r="P1983" s="107">
        <f>第2表01元データ!AU67</f>
        <v>7</v>
      </c>
      <c r="Q1983" s="107">
        <f t="shared" si="836"/>
        <v>-8</v>
      </c>
      <c r="R1983" s="108">
        <f t="shared" si="837"/>
        <v>-53.333333333333336</v>
      </c>
      <c r="S1983" s="108"/>
      <c r="T1983" s="100">
        <v>202</v>
      </c>
      <c r="W1983" s="100" t="s">
        <v>356</v>
      </c>
      <c r="X1983" s="100">
        <v>88</v>
      </c>
      <c r="Y1983" s="100">
        <v>55</v>
      </c>
      <c r="Z1983" s="100">
        <v>65</v>
      </c>
      <c r="AA1983" s="100">
        <v>49</v>
      </c>
      <c r="AC1983" s="100" t="s">
        <v>356</v>
      </c>
      <c r="AD1983" s="100" t="s">
        <v>313</v>
      </c>
      <c r="AE1983" s="100" t="s">
        <v>313</v>
      </c>
      <c r="AF1983" s="100" t="s">
        <v>313</v>
      </c>
      <c r="AG1983" s="100" t="s">
        <v>313</v>
      </c>
      <c r="AJ1983" s="100" t="str">
        <f t="shared" si="832"/>
        <v>●</v>
      </c>
      <c r="AK1983" s="100" t="str">
        <f t="shared" si="830"/>
        <v>●</v>
      </c>
      <c r="AL1983" s="100" t="str">
        <f t="shared" si="830"/>
        <v>●</v>
      </c>
      <c r="AM1983" s="100" t="str">
        <f t="shared" si="830"/>
        <v>●</v>
      </c>
      <c r="AP1983" s="100" t="str">
        <f t="shared" si="833"/>
        <v>○</v>
      </c>
      <c r="AQ1983" s="100" t="str">
        <f t="shared" si="831"/>
        <v>○</v>
      </c>
      <c r="AR1983" s="100" t="str">
        <f t="shared" si="831"/>
        <v>○</v>
      </c>
      <c r="AS1983" s="100" t="str">
        <f t="shared" si="831"/>
        <v>●</v>
      </c>
    </row>
    <row r="1984" spans="2:45" s="100" customFormat="1" ht="14.25" customHeight="1">
      <c r="B1984" s="102" t="s">
        <v>96</v>
      </c>
      <c r="C1984" s="106">
        <v>80</v>
      </c>
      <c r="D1984" s="107">
        <v>63</v>
      </c>
      <c r="E1984" s="107">
        <v>63</v>
      </c>
      <c r="F1984" s="107">
        <v>47</v>
      </c>
      <c r="G1984" s="107">
        <f>第2表01元データ!AT68</f>
        <v>35</v>
      </c>
      <c r="H1984" s="107">
        <f t="shared" si="834"/>
        <v>-12</v>
      </c>
      <c r="I1984" s="108">
        <f t="shared" si="835"/>
        <v>-25.531914893617021</v>
      </c>
      <c r="J1984" s="102"/>
      <c r="K1984" s="114" t="s">
        <v>96</v>
      </c>
      <c r="L1984" s="106" t="s">
        <v>313</v>
      </c>
      <c r="M1984" s="116" t="s">
        <v>313</v>
      </c>
      <c r="N1984" s="116" t="s">
        <v>313</v>
      </c>
      <c r="O1984" s="116">
        <v>8</v>
      </c>
      <c r="P1984" s="107">
        <f>第2表01元データ!AU68</f>
        <v>13</v>
      </c>
      <c r="Q1984" s="107">
        <f t="shared" si="836"/>
        <v>5</v>
      </c>
      <c r="R1984" s="108">
        <f t="shared" si="837"/>
        <v>62.5</v>
      </c>
      <c r="S1984" s="108"/>
      <c r="T1984" s="100">
        <v>203</v>
      </c>
      <c r="W1984" s="100" t="s">
        <v>357</v>
      </c>
      <c r="X1984" s="100">
        <v>133</v>
      </c>
      <c r="Y1984" s="100">
        <v>80</v>
      </c>
      <c r="Z1984" s="100">
        <v>63</v>
      </c>
      <c r="AA1984" s="100">
        <v>63</v>
      </c>
      <c r="AC1984" s="100" t="s">
        <v>357</v>
      </c>
      <c r="AD1984" s="100">
        <v>1</v>
      </c>
      <c r="AE1984" s="100" t="s">
        <v>313</v>
      </c>
      <c r="AF1984" s="100" t="s">
        <v>313</v>
      </c>
      <c r="AG1984" s="100" t="s">
        <v>313</v>
      </c>
      <c r="AJ1984" s="100" t="str">
        <f t="shared" si="832"/>
        <v>●</v>
      </c>
      <c r="AK1984" s="100" t="str">
        <f t="shared" si="830"/>
        <v>●</v>
      </c>
      <c r="AL1984" s="100" t="str">
        <f t="shared" si="830"/>
        <v>○</v>
      </c>
      <c r="AM1984" s="100" t="str">
        <f t="shared" si="830"/>
        <v>●</v>
      </c>
      <c r="AP1984" s="100" t="str">
        <f t="shared" si="833"/>
        <v>●</v>
      </c>
      <c r="AQ1984" s="100" t="str">
        <f t="shared" si="831"/>
        <v>○</v>
      </c>
      <c r="AR1984" s="100" t="str">
        <f t="shared" si="831"/>
        <v>○</v>
      </c>
      <c r="AS1984" s="100" t="str">
        <f t="shared" si="831"/>
        <v>●</v>
      </c>
    </row>
    <row r="1985" spans="2:45" s="100" customFormat="1" ht="14.25" customHeight="1">
      <c r="B1985" s="102" t="s">
        <v>97</v>
      </c>
      <c r="C1985" s="106">
        <v>139</v>
      </c>
      <c r="D1985" s="107">
        <v>84</v>
      </c>
      <c r="E1985" s="107">
        <v>70</v>
      </c>
      <c r="F1985" s="107">
        <v>65</v>
      </c>
      <c r="G1985" s="107">
        <f>第2表01元データ!AT69</f>
        <v>46</v>
      </c>
      <c r="H1985" s="107">
        <f t="shared" si="834"/>
        <v>-19</v>
      </c>
      <c r="I1985" s="108">
        <f t="shared" si="835"/>
        <v>-29.230769230769234</v>
      </c>
      <c r="J1985" s="102"/>
      <c r="K1985" s="114" t="s">
        <v>97</v>
      </c>
      <c r="L1985" s="115">
        <v>2</v>
      </c>
      <c r="M1985" s="107" t="s">
        <v>313</v>
      </c>
      <c r="N1985" s="116" t="s">
        <v>313</v>
      </c>
      <c r="O1985" s="116">
        <v>11</v>
      </c>
      <c r="P1985" s="107">
        <f>第2表01元データ!AU69</f>
        <v>14</v>
      </c>
      <c r="Q1985" s="107">
        <f t="shared" si="836"/>
        <v>3</v>
      </c>
      <c r="R1985" s="108">
        <f t="shared" si="837"/>
        <v>27.27272727272727</v>
      </c>
      <c r="S1985" s="108"/>
      <c r="T1985" s="100">
        <v>204</v>
      </c>
      <c r="W1985" s="100" t="s">
        <v>358</v>
      </c>
      <c r="X1985" s="100">
        <v>188</v>
      </c>
      <c r="Y1985" s="100">
        <v>139</v>
      </c>
      <c r="Z1985" s="100">
        <v>84</v>
      </c>
      <c r="AA1985" s="100">
        <v>70</v>
      </c>
      <c r="AC1985" s="100" t="s">
        <v>358</v>
      </c>
      <c r="AD1985" s="100" t="s">
        <v>313</v>
      </c>
      <c r="AE1985" s="100">
        <v>2</v>
      </c>
      <c r="AF1985" s="100" t="s">
        <v>313</v>
      </c>
      <c r="AG1985" s="100" t="s">
        <v>313</v>
      </c>
      <c r="AJ1985" s="100" t="str">
        <f t="shared" si="832"/>
        <v>●</v>
      </c>
      <c r="AK1985" s="100" t="str">
        <f t="shared" si="830"/>
        <v>●</v>
      </c>
      <c r="AL1985" s="100" t="str">
        <f t="shared" si="830"/>
        <v>●</v>
      </c>
      <c r="AM1985" s="100" t="str">
        <f t="shared" si="830"/>
        <v>●</v>
      </c>
      <c r="AP1985" s="100" t="str">
        <f t="shared" si="833"/>
        <v>●</v>
      </c>
      <c r="AQ1985" s="100" t="str">
        <f t="shared" si="831"/>
        <v>●</v>
      </c>
      <c r="AR1985" s="100" t="str">
        <f t="shared" si="831"/>
        <v>○</v>
      </c>
      <c r="AS1985" s="100" t="str">
        <f t="shared" si="831"/>
        <v>●</v>
      </c>
    </row>
    <row r="1986" spans="2:45" s="100" customFormat="1" ht="14.25" customHeight="1">
      <c r="B1986" s="102" t="s">
        <v>98</v>
      </c>
      <c r="C1986" s="106">
        <v>155</v>
      </c>
      <c r="D1986" s="107">
        <v>106</v>
      </c>
      <c r="E1986" s="107">
        <v>73</v>
      </c>
      <c r="F1986" s="107">
        <v>59</v>
      </c>
      <c r="G1986" s="107">
        <f>第2表01元データ!AT70</f>
        <v>34</v>
      </c>
      <c r="H1986" s="107">
        <f t="shared" si="834"/>
        <v>-25</v>
      </c>
      <c r="I1986" s="108">
        <f t="shared" si="835"/>
        <v>-42.372881355932201</v>
      </c>
      <c r="J1986" s="102"/>
      <c r="K1986" s="114" t="s">
        <v>98</v>
      </c>
      <c r="L1986" s="115">
        <v>1</v>
      </c>
      <c r="M1986" s="107">
        <v>10</v>
      </c>
      <c r="N1986" s="107">
        <v>32</v>
      </c>
      <c r="O1986" s="107">
        <v>45</v>
      </c>
      <c r="P1986" s="107">
        <f>第2表01元データ!AU70</f>
        <v>26</v>
      </c>
      <c r="Q1986" s="107">
        <f t="shared" si="836"/>
        <v>-19</v>
      </c>
      <c r="R1986" s="108">
        <f t="shared" si="837"/>
        <v>-42.222222222222221</v>
      </c>
      <c r="S1986" s="108"/>
      <c r="T1986" s="100">
        <v>205</v>
      </c>
      <c r="W1986" s="100" t="s">
        <v>359</v>
      </c>
      <c r="X1986" s="100">
        <v>132</v>
      </c>
      <c r="Y1986" s="100">
        <v>155</v>
      </c>
      <c r="Z1986" s="100">
        <v>106</v>
      </c>
      <c r="AA1986" s="100">
        <v>73</v>
      </c>
      <c r="AC1986" s="100" t="s">
        <v>359</v>
      </c>
      <c r="AD1986" s="100" t="s">
        <v>313</v>
      </c>
      <c r="AE1986" s="100">
        <v>1</v>
      </c>
      <c r="AF1986" s="100">
        <v>10</v>
      </c>
      <c r="AG1986" s="100">
        <v>32</v>
      </c>
      <c r="AJ1986" s="100" t="str">
        <f t="shared" si="832"/>
        <v>●</v>
      </c>
      <c r="AK1986" s="100" t="str">
        <f t="shared" si="830"/>
        <v>●</v>
      </c>
      <c r="AL1986" s="100" t="str">
        <f t="shared" si="830"/>
        <v>●</v>
      </c>
      <c r="AM1986" s="100" t="str">
        <f t="shared" si="830"/>
        <v>●</v>
      </c>
      <c r="AP1986" s="100" t="str">
        <f t="shared" si="833"/>
        <v>●</v>
      </c>
      <c r="AQ1986" s="100" t="str">
        <f t="shared" si="831"/>
        <v>●</v>
      </c>
      <c r="AR1986" s="100" t="str">
        <f t="shared" si="831"/>
        <v>●</v>
      </c>
      <c r="AS1986" s="100" t="str">
        <f t="shared" si="831"/>
        <v>●</v>
      </c>
    </row>
    <row r="1987" spans="2:45" s="100" customFormat="1" ht="14.25" customHeight="1">
      <c r="B1987" s="102" t="s">
        <v>99</v>
      </c>
      <c r="C1987" s="106">
        <v>116</v>
      </c>
      <c r="D1987" s="107">
        <v>140</v>
      </c>
      <c r="E1987" s="107">
        <v>81</v>
      </c>
      <c r="F1987" s="107">
        <v>55</v>
      </c>
      <c r="G1987" s="107">
        <f>第2表01元データ!AT71</f>
        <v>34</v>
      </c>
      <c r="H1987" s="107">
        <f t="shared" si="834"/>
        <v>-21</v>
      </c>
      <c r="I1987" s="108">
        <f t="shared" si="835"/>
        <v>-38.181818181818187</v>
      </c>
      <c r="J1987" s="102"/>
      <c r="K1987" s="114" t="s">
        <v>99</v>
      </c>
      <c r="L1987" s="115" t="s">
        <v>313</v>
      </c>
      <c r="M1987" s="116">
        <v>16</v>
      </c>
      <c r="N1987" s="107">
        <v>28</v>
      </c>
      <c r="O1987" s="107">
        <v>39</v>
      </c>
      <c r="P1987" s="107">
        <f>第2表01元データ!AU71</f>
        <v>13</v>
      </c>
      <c r="Q1987" s="107">
        <f t="shared" si="836"/>
        <v>-26</v>
      </c>
      <c r="R1987" s="108">
        <f t="shared" si="837"/>
        <v>-66.666666666666657</v>
      </c>
      <c r="S1987" s="108"/>
      <c r="T1987" s="100">
        <v>206</v>
      </c>
      <c r="W1987" s="100" t="s">
        <v>360</v>
      </c>
      <c r="X1987" s="100">
        <v>100</v>
      </c>
      <c r="Y1987" s="100">
        <v>116</v>
      </c>
      <c r="Z1987" s="100">
        <v>140</v>
      </c>
      <c r="AA1987" s="100">
        <v>81</v>
      </c>
      <c r="AC1987" s="100" t="s">
        <v>360</v>
      </c>
      <c r="AD1987" s="100" t="s">
        <v>313</v>
      </c>
      <c r="AE1987" s="100" t="s">
        <v>313</v>
      </c>
      <c r="AF1987" s="100">
        <v>16</v>
      </c>
      <c r="AG1987" s="100">
        <v>28</v>
      </c>
      <c r="AJ1987" s="100" t="str">
        <f t="shared" si="832"/>
        <v>●</v>
      </c>
      <c r="AK1987" s="100" t="str">
        <f t="shared" si="830"/>
        <v>●</v>
      </c>
      <c r="AL1987" s="100" t="str">
        <f t="shared" si="830"/>
        <v>●</v>
      </c>
      <c r="AM1987" s="100" t="str">
        <f t="shared" si="830"/>
        <v>●</v>
      </c>
      <c r="AP1987" s="100" t="str">
        <f t="shared" si="833"/>
        <v>○</v>
      </c>
      <c r="AQ1987" s="100" t="str">
        <f t="shared" si="831"/>
        <v>●</v>
      </c>
      <c r="AR1987" s="100" t="str">
        <f t="shared" si="831"/>
        <v>●</v>
      </c>
      <c r="AS1987" s="100" t="str">
        <f t="shared" si="831"/>
        <v>●</v>
      </c>
    </row>
    <row r="1988" spans="2:45" s="100" customFormat="1" ht="14.25" customHeight="1">
      <c r="B1988" s="102" t="s">
        <v>100</v>
      </c>
      <c r="C1988" s="106">
        <v>86</v>
      </c>
      <c r="D1988" s="107">
        <v>95</v>
      </c>
      <c r="E1988" s="107">
        <v>111</v>
      </c>
      <c r="F1988" s="107">
        <v>62</v>
      </c>
      <c r="G1988" s="107">
        <f>第2表01元データ!AT72</f>
        <v>40</v>
      </c>
      <c r="H1988" s="107">
        <f t="shared" si="834"/>
        <v>-22</v>
      </c>
      <c r="I1988" s="108">
        <f t="shared" si="835"/>
        <v>-35.483870967741936</v>
      </c>
      <c r="J1988" s="102"/>
      <c r="K1988" s="114" t="s">
        <v>100</v>
      </c>
      <c r="L1988" s="115" t="s">
        <v>313</v>
      </c>
      <c r="M1988" s="116">
        <v>6</v>
      </c>
      <c r="N1988" s="107">
        <v>20</v>
      </c>
      <c r="O1988" s="107">
        <v>29</v>
      </c>
      <c r="P1988" s="107">
        <f>第2表01元データ!AU72</f>
        <v>22</v>
      </c>
      <c r="Q1988" s="107">
        <f t="shared" si="836"/>
        <v>-7</v>
      </c>
      <c r="R1988" s="108">
        <f t="shared" si="837"/>
        <v>-24.137931034482758</v>
      </c>
      <c r="S1988" s="108"/>
      <c r="T1988" s="100">
        <v>207</v>
      </c>
      <c r="W1988" s="100" t="s">
        <v>361</v>
      </c>
      <c r="X1988" s="100">
        <v>100</v>
      </c>
      <c r="Y1988" s="100">
        <v>86</v>
      </c>
      <c r="Z1988" s="100">
        <v>95</v>
      </c>
      <c r="AA1988" s="100">
        <v>111</v>
      </c>
      <c r="AC1988" s="100" t="s">
        <v>361</v>
      </c>
      <c r="AD1988" s="100" t="s">
        <v>313</v>
      </c>
      <c r="AE1988" s="100" t="s">
        <v>313</v>
      </c>
      <c r="AF1988" s="100">
        <v>6</v>
      </c>
      <c r="AG1988" s="100">
        <v>20</v>
      </c>
      <c r="AJ1988" s="100" t="str">
        <f t="shared" si="832"/>
        <v>●</v>
      </c>
      <c r="AK1988" s="100" t="str">
        <f t="shared" si="830"/>
        <v>●</v>
      </c>
      <c r="AL1988" s="100" t="str">
        <f t="shared" si="830"/>
        <v>●</v>
      </c>
      <c r="AM1988" s="100" t="str">
        <f t="shared" si="830"/>
        <v>●</v>
      </c>
      <c r="AP1988" s="100" t="str">
        <f t="shared" si="833"/>
        <v>○</v>
      </c>
      <c r="AQ1988" s="100" t="str">
        <f t="shared" si="831"/>
        <v>●</v>
      </c>
      <c r="AR1988" s="100" t="str">
        <f t="shared" si="831"/>
        <v>●</v>
      </c>
      <c r="AS1988" s="100" t="str">
        <f t="shared" si="831"/>
        <v>●</v>
      </c>
    </row>
    <row r="1989" spans="2:45" s="100" customFormat="1" ht="14.25" customHeight="1">
      <c r="B1989" s="102" t="s">
        <v>118</v>
      </c>
      <c r="C1989" s="106">
        <v>78</v>
      </c>
      <c r="D1989" s="107">
        <v>81</v>
      </c>
      <c r="E1989" s="107">
        <v>88</v>
      </c>
      <c r="F1989" s="107">
        <v>105</v>
      </c>
      <c r="G1989" s="107">
        <f>第2表01元データ!AT73</f>
        <v>49</v>
      </c>
      <c r="H1989" s="107">
        <f t="shared" si="834"/>
        <v>-56</v>
      </c>
      <c r="I1989" s="108">
        <f t="shared" si="835"/>
        <v>-53.333333333333336</v>
      </c>
      <c r="J1989" s="102"/>
      <c r="K1989" s="114" t="s">
        <v>118</v>
      </c>
      <c r="L1989" s="106" t="s">
        <v>313</v>
      </c>
      <c r="M1989" s="116">
        <v>2</v>
      </c>
      <c r="N1989" s="107">
        <v>4</v>
      </c>
      <c r="O1989" s="107">
        <v>46</v>
      </c>
      <c r="P1989" s="107">
        <f>第2表01元データ!AU73</f>
        <v>23</v>
      </c>
      <c r="Q1989" s="107">
        <f t="shared" si="836"/>
        <v>-23</v>
      </c>
      <c r="R1989" s="108">
        <f t="shared" si="837"/>
        <v>-50</v>
      </c>
      <c r="S1989" s="108"/>
      <c r="T1989" s="100">
        <v>208</v>
      </c>
      <c r="W1989" s="100" t="s">
        <v>362</v>
      </c>
      <c r="X1989" s="100">
        <v>141</v>
      </c>
      <c r="Y1989" s="100">
        <v>78</v>
      </c>
      <c r="Z1989" s="100">
        <v>81</v>
      </c>
      <c r="AA1989" s="100">
        <v>88</v>
      </c>
      <c r="AC1989" s="100" t="s">
        <v>362</v>
      </c>
      <c r="AD1989" s="100">
        <v>1</v>
      </c>
      <c r="AE1989" s="100" t="s">
        <v>313</v>
      </c>
      <c r="AF1989" s="100">
        <v>2</v>
      </c>
      <c r="AG1989" s="100">
        <v>4</v>
      </c>
      <c r="AJ1989" s="100" t="str">
        <f t="shared" si="832"/>
        <v>●</v>
      </c>
      <c r="AK1989" s="100" t="str">
        <f t="shared" si="830"/>
        <v>●</v>
      </c>
      <c r="AL1989" s="100" t="str">
        <f t="shared" si="830"/>
        <v>●</v>
      </c>
      <c r="AM1989" s="100" t="str">
        <f t="shared" si="830"/>
        <v>●</v>
      </c>
      <c r="AP1989" s="100" t="str">
        <f t="shared" si="833"/>
        <v>●</v>
      </c>
      <c r="AQ1989" s="100" t="str">
        <f t="shared" si="831"/>
        <v>●</v>
      </c>
      <c r="AR1989" s="100" t="str">
        <f t="shared" si="831"/>
        <v>●</v>
      </c>
      <c r="AS1989" s="100" t="str">
        <f t="shared" si="831"/>
        <v>●</v>
      </c>
    </row>
    <row r="1990" spans="2:45" s="100" customFormat="1" ht="14.25" customHeight="1">
      <c r="B1990" s="102" t="s">
        <v>101</v>
      </c>
      <c r="C1990" s="106">
        <v>136</v>
      </c>
      <c r="D1990" s="107">
        <v>92</v>
      </c>
      <c r="E1990" s="107">
        <v>87</v>
      </c>
      <c r="F1990" s="107">
        <v>84</v>
      </c>
      <c r="G1990" s="107">
        <f>第2表01元データ!AT74</f>
        <v>76</v>
      </c>
      <c r="H1990" s="107">
        <f t="shared" si="834"/>
        <v>-8</v>
      </c>
      <c r="I1990" s="108">
        <f t="shared" si="835"/>
        <v>-9.5238095238095237</v>
      </c>
      <c r="J1990" s="102"/>
      <c r="K1990" s="114" t="s">
        <v>101</v>
      </c>
      <c r="L1990" s="115">
        <v>2</v>
      </c>
      <c r="M1990" s="107">
        <v>1</v>
      </c>
      <c r="N1990" s="107">
        <v>1</v>
      </c>
      <c r="O1990" s="107">
        <v>31</v>
      </c>
      <c r="P1990" s="107">
        <f>第2表01元データ!AU74</f>
        <v>23</v>
      </c>
      <c r="Q1990" s="107">
        <f t="shared" si="836"/>
        <v>-8</v>
      </c>
      <c r="R1990" s="108">
        <f t="shared" si="837"/>
        <v>-25.806451612903224</v>
      </c>
      <c r="S1990" s="108"/>
      <c r="T1990" s="100">
        <v>209</v>
      </c>
      <c r="W1990" s="100" t="s">
        <v>363</v>
      </c>
      <c r="X1990" s="100">
        <v>201</v>
      </c>
      <c r="Y1990" s="100">
        <v>136</v>
      </c>
      <c r="Z1990" s="100">
        <v>92</v>
      </c>
      <c r="AA1990" s="100">
        <v>87</v>
      </c>
      <c r="AC1990" s="100" t="s">
        <v>363</v>
      </c>
      <c r="AD1990" s="100" t="s">
        <v>313</v>
      </c>
      <c r="AE1990" s="100">
        <v>2</v>
      </c>
      <c r="AF1990" s="100">
        <v>1</v>
      </c>
      <c r="AG1990" s="100">
        <v>1</v>
      </c>
      <c r="AJ1990" s="100" t="str">
        <f t="shared" si="832"/>
        <v>●</v>
      </c>
      <c r="AK1990" s="100" t="str">
        <f t="shared" si="830"/>
        <v>●</v>
      </c>
      <c r="AL1990" s="100" t="str">
        <f>IF(E1990=Z1990,"○","●")</f>
        <v>●</v>
      </c>
      <c r="AM1990" s="100" t="str">
        <f t="shared" si="830"/>
        <v>●</v>
      </c>
      <c r="AP1990" s="100" t="str">
        <f t="shared" si="833"/>
        <v>●</v>
      </c>
      <c r="AQ1990" s="100" t="str">
        <f t="shared" si="831"/>
        <v>●</v>
      </c>
      <c r="AR1990" s="100" t="str">
        <f t="shared" si="831"/>
        <v>○</v>
      </c>
      <c r="AS1990" s="100" t="str">
        <f t="shared" si="831"/>
        <v>●</v>
      </c>
    </row>
    <row r="1991" spans="2:45" s="100" customFormat="1" ht="14.25" customHeight="1">
      <c r="B1991" s="102" t="s">
        <v>102</v>
      </c>
      <c r="C1991" s="106">
        <v>192</v>
      </c>
      <c r="D1991" s="107">
        <v>134</v>
      </c>
      <c r="E1991" s="107">
        <v>90</v>
      </c>
      <c r="F1991" s="107">
        <v>86</v>
      </c>
      <c r="G1991" s="107">
        <f>第2表01元データ!AT75</f>
        <v>94</v>
      </c>
      <c r="H1991" s="107">
        <f t="shared" si="834"/>
        <v>8</v>
      </c>
      <c r="I1991" s="108">
        <f t="shared" si="835"/>
        <v>9.3023255813953494</v>
      </c>
      <c r="J1991" s="102"/>
      <c r="K1991" s="114" t="s">
        <v>102</v>
      </c>
      <c r="L1991" s="106" t="s">
        <v>313</v>
      </c>
      <c r="M1991" s="116">
        <v>2</v>
      </c>
      <c r="N1991" s="107" t="s">
        <v>313</v>
      </c>
      <c r="O1991" s="116">
        <v>27</v>
      </c>
      <c r="P1991" s="107">
        <f>第2表01元データ!AU75</f>
        <v>45</v>
      </c>
      <c r="Q1991" s="107">
        <f t="shared" si="836"/>
        <v>18</v>
      </c>
      <c r="R1991" s="108">
        <f t="shared" si="837"/>
        <v>66.666666666666657</v>
      </c>
      <c r="S1991" s="108"/>
      <c r="T1991" s="100">
        <v>210</v>
      </c>
      <c r="W1991" s="100" t="s">
        <v>364</v>
      </c>
      <c r="X1991" s="100">
        <v>198</v>
      </c>
      <c r="Y1991" s="100">
        <v>192</v>
      </c>
      <c r="Z1991" s="100">
        <v>134</v>
      </c>
      <c r="AA1991" s="100">
        <v>90</v>
      </c>
      <c r="AC1991" s="100" t="s">
        <v>364</v>
      </c>
      <c r="AD1991" s="100">
        <v>1</v>
      </c>
      <c r="AE1991" s="100" t="s">
        <v>313</v>
      </c>
      <c r="AF1991" s="100">
        <v>2</v>
      </c>
      <c r="AG1991" s="100" t="s">
        <v>313</v>
      </c>
      <c r="AJ1991" s="100" t="str">
        <f t="shared" si="832"/>
        <v>●</v>
      </c>
      <c r="AK1991" s="100" t="str">
        <f t="shared" si="830"/>
        <v>●</v>
      </c>
      <c r="AL1991" s="100" t="str">
        <f t="shared" si="830"/>
        <v>●</v>
      </c>
      <c r="AM1991" s="100" t="str">
        <f t="shared" si="830"/>
        <v>●</v>
      </c>
      <c r="AP1991" s="100" t="str">
        <f t="shared" si="833"/>
        <v>●</v>
      </c>
      <c r="AQ1991" s="100" t="str">
        <f t="shared" si="831"/>
        <v>●</v>
      </c>
      <c r="AR1991" s="100" t="str">
        <f t="shared" si="831"/>
        <v>●</v>
      </c>
      <c r="AS1991" s="100" t="str">
        <f t="shared" si="831"/>
        <v>●</v>
      </c>
    </row>
    <row r="1992" spans="2:45" s="100" customFormat="1" ht="14.25" customHeight="1">
      <c r="B1992" s="102" t="s">
        <v>103</v>
      </c>
      <c r="C1992" s="106">
        <v>186</v>
      </c>
      <c r="D1992" s="107">
        <v>179</v>
      </c>
      <c r="E1992" s="107">
        <v>113</v>
      </c>
      <c r="F1992" s="107">
        <v>78</v>
      </c>
      <c r="G1992" s="107">
        <f>第2表01元データ!AT76</f>
        <v>92</v>
      </c>
      <c r="H1992" s="107">
        <f t="shared" si="834"/>
        <v>14</v>
      </c>
      <c r="I1992" s="108">
        <f t="shared" si="835"/>
        <v>17.948717948717949</v>
      </c>
      <c r="J1992" s="102"/>
      <c r="K1992" s="114" t="s">
        <v>103</v>
      </c>
      <c r="L1992" s="115">
        <v>1</v>
      </c>
      <c r="M1992" s="107" t="s">
        <v>313</v>
      </c>
      <c r="N1992" s="116">
        <v>4</v>
      </c>
      <c r="O1992" s="107">
        <v>40</v>
      </c>
      <c r="P1992" s="107">
        <f>第2表01元データ!AU76</f>
        <v>41</v>
      </c>
      <c r="Q1992" s="107">
        <f t="shared" si="836"/>
        <v>1</v>
      </c>
      <c r="R1992" s="108">
        <f t="shared" si="837"/>
        <v>2.5</v>
      </c>
      <c r="S1992" s="108"/>
      <c r="T1992" s="100">
        <v>211</v>
      </c>
      <c r="W1992" s="100" t="s">
        <v>365</v>
      </c>
      <c r="X1992" s="100">
        <v>171</v>
      </c>
      <c r="Y1992" s="100">
        <v>186</v>
      </c>
      <c r="Z1992" s="100">
        <v>179</v>
      </c>
      <c r="AA1992" s="100">
        <v>113</v>
      </c>
      <c r="AC1992" s="100" t="s">
        <v>365</v>
      </c>
      <c r="AD1992" s="100" t="s">
        <v>313</v>
      </c>
      <c r="AE1992" s="100">
        <v>1</v>
      </c>
      <c r="AF1992" s="100" t="s">
        <v>313</v>
      </c>
      <c r="AG1992" s="100">
        <v>4</v>
      </c>
      <c r="AJ1992" s="100" t="str">
        <f t="shared" si="832"/>
        <v>●</v>
      </c>
      <c r="AK1992" s="100" t="str">
        <f t="shared" si="830"/>
        <v>●</v>
      </c>
      <c r="AL1992" s="100" t="str">
        <f t="shared" si="830"/>
        <v>●</v>
      </c>
      <c r="AM1992" s="100" t="str">
        <f t="shared" si="830"/>
        <v>●</v>
      </c>
      <c r="AP1992" s="100" t="str">
        <f t="shared" si="833"/>
        <v>●</v>
      </c>
      <c r="AQ1992" s="100" t="str">
        <f t="shared" si="831"/>
        <v>●</v>
      </c>
      <c r="AR1992" s="100" t="str">
        <f t="shared" si="831"/>
        <v>●</v>
      </c>
      <c r="AS1992" s="100" t="str">
        <f t="shared" si="831"/>
        <v>●</v>
      </c>
    </row>
    <row r="1993" spans="2:45" s="100" customFormat="1" ht="14.25" customHeight="1">
      <c r="B1993" s="102" t="s">
        <v>104</v>
      </c>
      <c r="C1993" s="106">
        <v>169</v>
      </c>
      <c r="D1993" s="107">
        <v>178</v>
      </c>
      <c r="E1993" s="107">
        <v>181</v>
      </c>
      <c r="F1993" s="107">
        <v>106</v>
      </c>
      <c r="G1993" s="107">
        <f>第2表01元データ!AT77</f>
        <v>75</v>
      </c>
      <c r="H1993" s="107">
        <f t="shared" si="834"/>
        <v>-31</v>
      </c>
      <c r="I1993" s="108">
        <f t="shared" si="835"/>
        <v>-29.245283018867923</v>
      </c>
      <c r="J1993" s="102"/>
      <c r="K1993" s="114" t="s">
        <v>104</v>
      </c>
      <c r="L1993" s="115" t="s">
        <v>313</v>
      </c>
      <c r="M1993" s="116">
        <v>1</v>
      </c>
      <c r="N1993" s="107" t="s">
        <v>313</v>
      </c>
      <c r="O1993" s="116">
        <v>29</v>
      </c>
      <c r="P1993" s="107">
        <f>第2表01元データ!AU77</f>
        <v>37</v>
      </c>
      <c r="Q1993" s="107">
        <f t="shared" si="836"/>
        <v>8</v>
      </c>
      <c r="R1993" s="108">
        <f t="shared" si="837"/>
        <v>27.586206896551722</v>
      </c>
      <c r="S1993" s="108"/>
      <c r="T1993" s="100">
        <v>212</v>
      </c>
      <c r="W1993" s="100" t="s">
        <v>366</v>
      </c>
      <c r="X1993" s="100">
        <v>185</v>
      </c>
      <c r="Y1993" s="100">
        <v>169</v>
      </c>
      <c r="Z1993" s="100">
        <v>178</v>
      </c>
      <c r="AA1993" s="100">
        <v>181</v>
      </c>
      <c r="AC1993" s="100" t="s">
        <v>366</v>
      </c>
      <c r="AD1993" s="100" t="s">
        <v>313</v>
      </c>
      <c r="AE1993" s="100" t="s">
        <v>313</v>
      </c>
      <c r="AF1993" s="100">
        <v>1</v>
      </c>
      <c r="AG1993" s="100" t="s">
        <v>313</v>
      </c>
      <c r="AJ1993" s="100" t="str">
        <f t="shared" si="832"/>
        <v>●</v>
      </c>
      <c r="AK1993" s="100" t="str">
        <f t="shared" si="830"/>
        <v>●</v>
      </c>
      <c r="AL1993" s="100" t="str">
        <f t="shared" si="830"/>
        <v>●</v>
      </c>
      <c r="AM1993" s="100" t="str">
        <f t="shared" si="830"/>
        <v>●</v>
      </c>
      <c r="AP1993" s="100" t="str">
        <f t="shared" si="833"/>
        <v>○</v>
      </c>
      <c r="AQ1993" s="100" t="str">
        <f t="shared" si="831"/>
        <v>●</v>
      </c>
      <c r="AR1993" s="100" t="str">
        <f t="shared" si="831"/>
        <v>●</v>
      </c>
      <c r="AS1993" s="100" t="str">
        <f t="shared" si="831"/>
        <v>●</v>
      </c>
    </row>
    <row r="1994" spans="2:45" s="100" customFormat="1" ht="14.25" customHeight="1">
      <c r="B1994" s="102" t="s">
        <v>105</v>
      </c>
      <c r="C1994" s="106">
        <v>179</v>
      </c>
      <c r="D1994" s="107">
        <v>163</v>
      </c>
      <c r="E1994" s="107">
        <v>176</v>
      </c>
      <c r="F1994" s="107">
        <v>148</v>
      </c>
      <c r="G1994" s="107">
        <f>第2表01元データ!AT78</f>
        <v>80</v>
      </c>
      <c r="H1994" s="107">
        <f t="shared" si="834"/>
        <v>-68</v>
      </c>
      <c r="I1994" s="108">
        <f t="shared" si="835"/>
        <v>-45.945945945945951</v>
      </c>
      <c r="J1994" s="102"/>
      <c r="K1994" s="114" t="s">
        <v>105</v>
      </c>
      <c r="L1994" s="106" t="s">
        <v>313</v>
      </c>
      <c r="M1994" s="116">
        <v>1</v>
      </c>
      <c r="N1994" s="107">
        <v>1</v>
      </c>
      <c r="O1994" s="107">
        <v>58</v>
      </c>
      <c r="P1994" s="107">
        <f>第2表01元データ!AU78</f>
        <v>49</v>
      </c>
      <c r="Q1994" s="107">
        <f t="shared" si="836"/>
        <v>-9</v>
      </c>
      <c r="R1994" s="108">
        <f t="shared" si="837"/>
        <v>-15.517241379310345</v>
      </c>
      <c r="S1994" s="108"/>
      <c r="T1994" s="100">
        <v>213</v>
      </c>
      <c r="W1994" s="100" t="s">
        <v>367</v>
      </c>
      <c r="X1994" s="100">
        <v>153</v>
      </c>
      <c r="Y1994" s="100">
        <v>179</v>
      </c>
      <c r="Z1994" s="100">
        <v>163</v>
      </c>
      <c r="AA1994" s="100">
        <v>176</v>
      </c>
      <c r="AC1994" s="100" t="s">
        <v>367</v>
      </c>
      <c r="AD1994" s="100">
        <v>1</v>
      </c>
      <c r="AE1994" s="100" t="s">
        <v>313</v>
      </c>
      <c r="AF1994" s="100">
        <v>1</v>
      </c>
      <c r="AG1994" s="100">
        <v>1</v>
      </c>
      <c r="AJ1994" s="100" t="str">
        <f t="shared" si="832"/>
        <v>●</v>
      </c>
      <c r="AK1994" s="100" t="str">
        <f t="shared" si="830"/>
        <v>●</v>
      </c>
      <c r="AL1994" s="100" t="str">
        <f t="shared" si="830"/>
        <v>●</v>
      </c>
      <c r="AM1994" s="100" t="str">
        <f t="shared" si="830"/>
        <v>●</v>
      </c>
      <c r="AP1994" s="100" t="str">
        <f t="shared" si="833"/>
        <v>●</v>
      </c>
      <c r="AQ1994" s="100" t="str">
        <f t="shared" si="831"/>
        <v>●</v>
      </c>
      <c r="AR1994" s="100" t="str">
        <f t="shared" si="831"/>
        <v>○</v>
      </c>
      <c r="AS1994" s="100" t="str">
        <f t="shared" si="831"/>
        <v>●</v>
      </c>
    </row>
    <row r="1995" spans="2:45" s="100" customFormat="1" ht="14.25" customHeight="1">
      <c r="B1995" s="102" t="s">
        <v>106</v>
      </c>
      <c r="C1995" s="106">
        <v>151</v>
      </c>
      <c r="D1995" s="107">
        <v>173</v>
      </c>
      <c r="E1995" s="107">
        <v>160</v>
      </c>
      <c r="F1995" s="107">
        <v>147</v>
      </c>
      <c r="G1995" s="107">
        <f>第2表01元データ!AT79</f>
        <v>104</v>
      </c>
      <c r="H1995" s="107">
        <f t="shared" si="834"/>
        <v>-43</v>
      </c>
      <c r="I1995" s="108">
        <f t="shared" si="835"/>
        <v>-29.251700680272108</v>
      </c>
      <c r="J1995" s="102"/>
      <c r="K1995" s="114" t="s">
        <v>106</v>
      </c>
      <c r="L1995" s="106">
        <v>1</v>
      </c>
      <c r="M1995" s="107" t="s">
        <v>313</v>
      </c>
      <c r="N1995" s="116">
        <v>1</v>
      </c>
      <c r="O1995" s="107">
        <v>45</v>
      </c>
      <c r="P1995" s="107">
        <f>第2表01元データ!AU79</f>
        <v>59</v>
      </c>
      <c r="Q1995" s="107">
        <f t="shared" si="836"/>
        <v>14</v>
      </c>
      <c r="R1995" s="108">
        <f t="shared" si="837"/>
        <v>31.111111111111111</v>
      </c>
      <c r="S1995" s="108"/>
      <c r="T1995" s="100">
        <v>214</v>
      </c>
      <c r="W1995" s="100" t="s">
        <v>368</v>
      </c>
      <c r="X1995" s="100">
        <v>125</v>
      </c>
      <c r="Y1995" s="100">
        <v>151</v>
      </c>
      <c r="Z1995" s="100">
        <v>173</v>
      </c>
      <c r="AA1995" s="100">
        <v>160</v>
      </c>
      <c r="AC1995" s="100" t="s">
        <v>368</v>
      </c>
      <c r="AD1995" s="100">
        <v>1</v>
      </c>
      <c r="AE1995" s="100">
        <v>1</v>
      </c>
      <c r="AF1995" s="100" t="s">
        <v>313</v>
      </c>
      <c r="AG1995" s="100">
        <v>1</v>
      </c>
      <c r="AJ1995" s="100" t="str">
        <f t="shared" si="832"/>
        <v>●</v>
      </c>
      <c r="AK1995" s="100" t="str">
        <f t="shared" si="830"/>
        <v>●</v>
      </c>
      <c r="AL1995" s="100" t="str">
        <f t="shared" si="830"/>
        <v>●</v>
      </c>
      <c r="AM1995" s="100" t="str">
        <f t="shared" si="830"/>
        <v>●</v>
      </c>
      <c r="AP1995" s="100" t="str">
        <f t="shared" si="833"/>
        <v>○</v>
      </c>
      <c r="AQ1995" s="100" t="str">
        <f t="shared" si="831"/>
        <v>●</v>
      </c>
      <c r="AR1995" s="100" t="str">
        <f t="shared" si="831"/>
        <v>●</v>
      </c>
      <c r="AS1995" s="100" t="str">
        <f t="shared" si="831"/>
        <v>●</v>
      </c>
    </row>
    <row r="1996" spans="2:45" s="100" customFormat="1" ht="14.25" customHeight="1">
      <c r="B1996" s="102" t="s">
        <v>107</v>
      </c>
      <c r="C1996" s="106">
        <v>113</v>
      </c>
      <c r="D1996" s="107">
        <v>138</v>
      </c>
      <c r="E1996" s="107">
        <v>155</v>
      </c>
      <c r="F1996" s="107">
        <v>132</v>
      </c>
      <c r="G1996" s="107">
        <f>第2表01元データ!AT80</f>
        <v>143</v>
      </c>
      <c r="H1996" s="107">
        <f t="shared" si="834"/>
        <v>11</v>
      </c>
      <c r="I1996" s="108">
        <f t="shared" si="835"/>
        <v>8.3333333333333321</v>
      </c>
      <c r="J1996" s="102"/>
      <c r="K1996" s="114" t="s">
        <v>107</v>
      </c>
      <c r="L1996" s="115">
        <v>1</v>
      </c>
      <c r="M1996" s="107" t="s">
        <v>313</v>
      </c>
      <c r="N1996" s="116" t="s">
        <v>313</v>
      </c>
      <c r="O1996" s="116">
        <v>39</v>
      </c>
      <c r="P1996" s="107">
        <f>第2表01元データ!AU80</f>
        <v>81</v>
      </c>
      <c r="Q1996" s="107">
        <f t="shared" si="836"/>
        <v>42</v>
      </c>
      <c r="R1996" s="108">
        <f t="shared" si="837"/>
        <v>107.69230769230769</v>
      </c>
      <c r="S1996" s="108"/>
      <c r="T1996" s="100">
        <v>215</v>
      </c>
      <c r="W1996" s="100" t="s">
        <v>369</v>
      </c>
      <c r="X1996" s="100">
        <v>101</v>
      </c>
      <c r="Y1996" s="100">
        <v>113</v>
      </c>
      <c r="Z1996" s="100">
        <v>138</v>
      </c>
      <c r="AA1996" s="100">
        <v>155</v>
      </c>
      <c r="AC1996" s="100" t="s">
        <v>369</v>
      </c>
      <c r="AD1996" s="100" t="s">
        <v>313</v>
      </c>
      <c r="AE1996" s="100">
        <v>1</v>
      </c>
      <c r="AF1996" s="100" t="s">
        <v>313</v>
      </c>
      <c r="AG1996" s="100" t="s">
        <v>313</v>
      </c>
      <c r="AJ1996" s="100" t="str">
        <f t="shared" si="832"/>
        <v>●</v>
      </c>
      <c r="AK1996" s="100" t="str">
        <f t="shared" si="830"/>
        <v>●</v>
      </c>
      <c r="AL1996" s="100" t="str">
        <f t="shared" si="830"/>
        <v>●</v>
      </c>
      <c r="AM1996" s="100" t="str">
        <f t="shared" si="830"/>
        <v>●</v>
      </c>
      <c r="AP1996" s="100" t="str">
        <f t="shared" si="833"/>
        <v>●</v>
      </c>
      <c r="AQ1996" s="100" t="str">
        <f t="shared" si="831"/>
        <v>●</v>
      </c>
      <c r="AR1996" s="100" t="str">
        <f t="shared" si="831"/>
        <v>○</v>
      </c>
      <c r="AS1996" s="100" t="str">
        <f t="shared" si="831"/>
        <v>●</v>
      </c>
    </row>
    <row r="1997" spans="2:45" s="100" customFormat="1" ht="14.25" customHeight="1">
      <c r="B1997" s="102" t="s">
        <v>108</v>
      </c>
      <c r="C1997" s="106">
        <v>92</v>
      </c>
      <c r="D1997" s="107">
        <v>100</v>
      </c>
      <c r="E1997" s="107">
        <v>123</v>
      </c>
      <c r="F1997" s="107">
        <v>130</v>
      </c>
      <c r="G1997" s="107">
        <f>第2表01元データ!AT81</f>
        <v>132</v>
      </c>
      <c r="H1997" s="107">
        <f t="shared" si="834"/>
        <v>2</v>
      </c>
      <c r="I1997" s="108">
        <f t="shared" si="835"/>
        <v>1.5384615384615385</v>
      </c>
      <c r="J1997" s="102"/>
      <c r="K1997" s="114" t="s">
        <v>108</v>
      </c>
      <c r="L1997" s="115" t="s">
        <v>313</v>
      </c>
      <c r="M1997" s="116">
        <v>1</v>
      </c>
      <c r="N1997" s="107">
        <v>1</v>
      </c>
      <c r="O1997" s="107">
        <v>31</v>
      </c>
      <c r="P1997" s="107">
        <f>第2表01元データ!AU81</f>
        <v>50</v>
      </c>
      <c r="Q1997" s="107">
        <f t="shared" si="836"/>
        <v>19</v>
      </c>
      <c r="R1997" s="108">
        <f t="shared" si="837"/>
        <v>61.29032258064516</v>
      </c>
      <c r="S1997" s="108"/>
      <c r="T1997" s="100">
        <v>216</v>
      </c>
      <c r="W1997" s="100" t="s">
        <v>370</v>
      </c>
      <c r="X1997" s="100">
        <v>74</v>
      </c>
      <c r="Y1997" s="100">
        <v>92</v>
      </c>
      <c r="Z1997" s="100">
        <v>100</v>
      </c>
      <c r="AA1997" s="100">
        <v>123</v>
      </c>
      <c r="AC1997" s="100" t="s">
        <v>370</v>
      </c>
      <c r="AD1997" s="100" t="s">
        <v>313</v>
      </c>
      <c r="AE1997" s="100" t="s">
        <v>313</v>
      </c>
      <c r="AF1997" s="100">
        <v>1</v>
      </c>
      <c r="AG1997" s="100">
        <v>1</v>
      </c>
      <c r="AJ1997" s="100" t="str">
        <f t="shared" si="832"/>
        <v>●</v>
      </c>
      <c r="AK1997" s="100" t="str">
        <f t="shared" si="830"/>
        <v>●</v>
      </c>
      <c r="AL1997" s="100" t="str">
        <f t="shared" si="830"/>
        <v>●</v>
      </c>
      <c r="AM1997" s="100" t="str">
        <f t="shared" si="830"/>
        <v>●</v>
      </c>
      <c r="AP1997" s="100" t="str">
        <f t="shared" si="833"/>
        <v>○</v>
      </c>
      <c r="AQ1997" s="100" t="str">
        <f t="shared" si="831"/>
        <v>●</v>
      </c>
      <c r="AR1997" s="100" t="str">
        <f t="shared" si="831"/>
        <v>○</v>
      </c>
      <c r="AS1997" s="100" t="str">
        <f t="shared" si="831"/>
        <v>●</v>
      </c>
    </row>
    <row r="1998" spans="2:45" s="100" customFormat="1" ht="14.25" customHeight="1">
      <c r="B1998" s="102" t="s">
        <v>109</v>
      </c>
      <c r="C1998" s="106">
        <v>56</v>
      </c>
      <c r="D1998" s="107">
        <v>68</v>
      </c>
      <c r="E1998" s="107">
        <v>73</v>
      </c>
      <c r="F1998" s="107">
        <v>101</v>
      </c>
      <c r="G1998" s="107">
        <f>第2表01元データ!AT82</f>
        <v>101</v>
      </c>
      <c r="H1998" s="107">
        <f t="shared" si="834"/>
        <v>0</v>
      </c>
      <c r="I1998" s="108">
        <f t="shared" si="835"/>
        <v>0</v>
      </c>
      <c r="J1998" s="102"/>
      <c r="K1998" s="114" t="s">
        <v>109</v>
      </c>
      <c r="L1998" s="115" t="s">
        <v>313</v>
      </c>
      <c r="M1998" s="116" t="s">
        <v>313</v>
      </c>
      <c r="N1998" s="116" t="s">
        <v>313</v>
      </c>
      <c r="O1998" s="116">
        <v>21</v>
      </c>
      <c r="P1998" s="107">
        <f>第2表01元データ!AU82</f>
        <v>37</v>
      </c>
      <c r="Q1998" s="107">
        <f t="shared" si="836"/>
        <v>16</v>
      </c>
      <c r="R1998" s="108">
        <f t="shared" si="837"/>
        <v>76.19047619047619</v>
      </c>
      <c r="S1998" s="108"/>
      <c r="T1998" s="100">
        <v>217</v>
      </c>
      <c r="W1998" s="100" t="s">
        <v>371</v>
      </c>
      <c r="X1998" s="100">
        <v>38</v>
      </c>
      <c r="Y1998" s="100">
        <v>56</v>
      </c>
      <c r="Z1998" s="100">
        <v>68</v>
      </c>
      <c r="AA1998" s="100">
        <v>73</v>
      </c>
      <c r="AC1998" s="100" t="s">
        <v>371</v>
      </c>
      <c r="AD1998" s="100" t="s">
        <v>313</v>
      </c>
      <c r="AE1998" s="100" t="s">
        <v>313</v>
      </c>
      <c r="AF1998" s="100" t="s">
        <v>313</v>
      </c>
      <c r="AG1998" s="100" t="s">
        <v>313</v>
      </c>
      <c r="AJ1998" s="100" t="str">
        <f t="shared" si="832"/>
        <v>●</v>
      </c>
      <c r="AK1998" s="100" t="str">
        <f t="shared" si="830"/>
        <v>●</v>
      </c>
      <c r="AL1998" s="100" t="str">
        <f t="shared" si="830"/>
        <v>●</v>
      </c>
      <c r="AM1998" s="100" t="str">
        <f t="shared" si="830"/>
        <v>●</v>
      </c>
      <c r="AP1998" s="100" t="str">
        <f t="shared" si="833"/>
        <v>○</v>
      </c>
      <c r="AQ1998" s="100" t="str">
        <f t="shared" si="831"/>
        <v>○</v>
      </c>
      <c r="AR1998" s="100" t="str">
        <f t="shared" si="831"/>
        <v>○</v>
      </c>
      <c r="AS1998" s="100" t="str">
        <f t="shared" si="831"/>
        <v>●</v>
      </c>
    </row>
    <row r="1999" spans="2:45" s="100" customFormat="1" ht="14.25" customHeight="1">
      <c r="B1999" s="102" t="s">
        <v>110</v>
      </c>
      <c r="C1999" s="106">
        <v>37</v>
      </c>
      <c r="D1999" s="107">
        <v>46</v>
      </c>
      <c r="E1999" s="107">
        <v>61</v>
      </c>
      <c r="F1999" s="107">
        <v>98</v>
      </c>
      <c r="G1999" s="107">
        <f>第2表01元データ!AT83</f>
        <v>162</v>
      </c>
      <c r="H1999" s="107">
        <f t="shared" si="834"/>
        <v>64</v>
      </c>
      <c r="I1999" s="108">
        <f t="shared" si="835"/>
        <v>65.306122448979593</v>
      </c>
      <c r="J1999" s="102"/>
      <c r="K1999" s="114" t="s">
        <v>110</v>
      </c>
      <c r="L1999" s="115" t="s">
        <v>313</v>
      </c>
      <c r="M1999" s="116" t="s">
        <v>313</v>
      </c>
      <c r="N1999" s="116" t="s">
        <v>313</v>
      </c>
      <c r="O1999" s="116">
        <v>14</v>
      </c>
      <c r="P1999" s="107">
        <f>第2表01元データ!AU83</f>
        <v>66</v>
      </c>
      <c r="Q1999" s="107">
        <f t="shared" si="836"/>
        <v>52</v>
      </c>
      <c r="R1999" s="108">
        <f t="shared" si="837"/>
        <v>371.42857142857144</v>
      </c>
      <c r="S1999" s="108"/>
      <c r="T1999" s="100">
        <v>218</v>
      </c>
      <c r="W1999" s="100" t="s">
        <v>378</v>
      </c>
      <c r="X1999" s="100">
        <v>17</v>
      </c>
      <c r="Y1999" s="100">
        <v>37</v>
      </c>
      <c r="Z1999" s="100">
        <v>46</v>
      </c>
      <c r="AA1999" s="100">
        <v>61</v>
      </c>
      <c r="AC1999" s="100" t="s">
        <v>378</v>
      </c>
      <c r="AD1999" s="100" t="s">
        <v>313</v>
      </c>
      <c r="AE1999" s="100" t="s">
        <v>313</v>
      </c>
      <c r="AF1999" s="100" t="s">
        <v>313</v>
      </c>
      <c r="AG1999" s="100" t="s">
        <v>313</v>
      </c>
      <c r="AJ1999" s="100" t="str">
        <f t="shared" si="832"/>
        <v>●</v>
      </c>
      <c r="AK1999" s="100" t="str">
        <f t="shared" si="830"/>
        <v>●</v>
      </c>
      <c r="AL1999" s="100" t="str">
        <f t="shared" si="830"/>
        <v>●</v>
      </c>
      <c r="AM1999" s="100" t="str">
        <f t="shared" si="830"/>
        <v>●</v>
      </c>
      <c r="AP1999" s="100" t="str">
        <f t="shared" si="833"/>
        <v>○</v>
      </c>
      <c r="AQ1999" s="100" t="str">
        <f t="shared" si="831"/>
        <v>○</v>
      </c>
      <c r="AR1999" s="100" t="str">
        <f t="shared" si="831"/>
        <v>○</v>
      </c>
      <c r="AS1999" s="100" t="str">
        <f t="shared" si="831"/>
        <v>●</v>
      </c>
    </row>
    <row r="2000" spans="2:45" s="100" customFormat="1" ht="14.25" customHeight="1">
      <c r="B2000" s="119" t="s">
        <v>111</v>
      </c>
      <c r="C2000" s="120" t="s">
        <v>313</v>
      </c>
      <c r="D2000" s="116" t="s">
        <v>313</v>
      </c>
      <c r="E2000" s="116" t="s">
        <v>313</v>
      </c>
      <c r="F2000" s="116" t="s">
        <v>313</v>
      </c>
      <c r="G2000" s="107">
        <f>第2表01元データ!AT84</f>
        <v>9</v>
      </c>
      <c r="H2000" s="107"/>
      <c r="I2000" s="108"/>
      <c r="K2000" s="119" t="s">
        <v>111</v>
      </c>
      <c r="L2000" s="120" t="s">
        <v>313</v>
      </c>
      <c r="M2000" s="116" t="s">
        <v>313</v>
      </c>
      <c r="N2000" s="116" t="s">
        <v>313</v>
      </c>
      <c r="O2000" s="116" t="s">
        <v>313</v>
      </c>
      <c r="P2000" s="107" t="str">
        <f>第2表01元データ!AU84</f>
        <v>-</v>
      </c>
      <c r="Q2000" s="107"/>
      <c r="R2000" s="108"/>
      <c r="T2000" s="100">
        <v>219</v>
      </c>
    </row>
    <row r="2001" spans="2:45" s="100" customFormat="1" ht="14.25" customHeight="1">
      <c r="B2001" s="118"/>
      <c r="C2001" s="118"/>
      <c r="D2001" s="118"/>
      <c r="E2001" s="118"/>
      <c r="F2001" s="118"/>
      <c r="G2001" s="118"/>
      <c r="H2001" s="118"/>
      <c r="I2001" s="118"/>
      <c r="J2001" s="118"/>
      <c r="K2001" s="118"/>
      <c r="L2001" s="118"/>
      <c r="M2001" s="118"/>
      <c r="N2001" s="118"/>
      <c r="O2001" s="118"/>
      <c r="P2001" s="168"/>
      <c r="W2001" s="100">
        <v>59</v>
      </c>
    </row>
    <row r="2002" spans="2:45" s="100" customFormat="1" ht="14.25" customHeight="1">
      <c r="B2002" s="118"/>
      <c r="C2002" s="118"/>
      <c r="D2002" s="118"/>
      <c r="E2002" s="118"/>
      <c r="F2002" s="118"/>
      <c r="G2002" s="118"/>
      <c r="H2002" s="118"/>
      <c r="I2002" s="118"/>
      <c r="J2002" s="118"/>
      <c r="K2002" s="118"/>
      <c r="L2002" s="118"/>
      <c r="M2002" s="118"/>
      <c r="N2002" s="118"/>
      <c r="O2002" s="118"/>
      <c r="P2002" s="168"/>
    </row>
    <row r="2003" spans="2:45" s="100" customFormat="1" ht="14.25" customHeight="1">
      <c r="B2003" s="118"/>
      <c r="C2003" s="118"/>
      <c r="D2003" s="118"/>
      <c r="E2003" s="118"/>
      <c r="F2003" s="118"/>
      <c r="G2003" s="118"/>
      <c r="H2003" s="118"/>
      <c r="I2003" s="118"/>
      <c r="J2003" s="118"/>
      <c r="K2003" s="118"/>
      <c r="L2003" s="118"/>
      <c r="M2003" s="118"/>
      <c r="N2003" s="118"/>
      <c r="O2003" s="118"/>
      <c r="P2003" s="168"/>
    </row>
    <row r="2004" spans="2:45" s="99" customFormat="1" ht="14.25" customHeight="1">
      <c r="B2004" s="99" t="s">
        <v>277</v>
      </c>
      <c r="K2004" s="99" t="s">
        <v>278</v>
      </c>
      <c r="W2004" s="100"/>
      <c r="X2004" s="100"/>
      <c r="Y2004" s="100"/>
      <c r="Z2004" s="100"/>
      <c r="AA2004" s="100"/>
      <c r="AB2004" s="100"/>
      <c r="AC2004" s="100"/>
      <c r="AD2004" s="100"/>
      <c r="AE2004" s="100"/>
      <c r="AF2004" s="100"/>
      <c r="AG2004" s="100"/>
    </row>
    <row r="2005" spans="2:45" s="100" customFormat="1" ht="14.25" customHeight="1">
      <c r="B2005" s="583" t="s">
        <v>335</v>
      </c>
      <c r="C2005" s="101"/>
      <c r="D2005" s="101"/>
      <c r="E2005" s="101"/>
      <c r="F2005" s="101"/>
      <c r="G2005" s="135"/>
      <c r="H2005" s="131"/>
      <c r="I2005" s="131"/>
      <c r="J2005" s="102"/>
      <c r="K2005" s="583" t="s">
        <v>335</v>
      </c>
      <c r="L2005" s="101"/>
      <c r="M2005" s="101"/>
      <c r="N2005" s="101"/>
      <c r="O2005" s="101"/>
      <c r="P2005" s="135"/>
      <c r="Q2005" s="131"/>
      <c r="R2005" s="131"/>
      <c r="S2005" s="103"/>
    </row>
    <row r="2006" spans="2:45" s="100" customFormat="1" ht="14.25" customHeight="1">
      <c r="B2006" s="584"/>
      <c r="C2006" s="130" t="str">
        <f>$C$4</f>
        <v>平成7年</v>
      </c>
      <c r="D2006" s="130" t="str">
        <f>$D$4</f>
        <v>平成12年</v>
      </c>
      <c r="E2006" s="130" t="str">
        <f>$E$4</f>
        <v>平成17年</v>
      </c>
      <c r="F2006" s="130" t="str">
        <f>$F$4</f>
        <v>平成22年</v>
      </c>
      <c r="G2006" s="130" t="s">
        <v>410</v>
      </c>
      <c r="H2006" s="133" t="str">
        <f>$H$4</f>
        <v>対平成</v>
      </c>
      <c r="I2006" s="134" t="str">
        <f>$I$4</f>
        <v>22年</v>
      </c>
      <c r="J2006" s="102"/>
      <c r="K2006" s="584"/>
      <c r="L2006" s="130" t="str">
        <f>$C$4</f>
        <v>平成7年</v>
      </c>
      <c r="M2006" s="130" t="str">
        <f>$D$4</f>
        <v>平成12年</v>
      </c>
      <c r="N2006" s="130" t="str">
        <f>$E$4</f>
        <v>平成17年</v>
      </c>
      <c r="O2006" s="130" t="str">
        <f>$F$4</f>
        <v>平成22年</v>
      </c>
      <c r="P2006" s="130" t="s">
        <v>410</v>
      </c>
      <c r="Q2006" s="133" t="str">
        <f>$H$4</f>
        <v>対平成</v>
      </c>
      <c r="R2006" s="134" t="str">
        <f>$I$4</f>
        <v>22年</v>
      </c>
      <c r="S2006" s="103"/>
    </row>
    <row r="2007" spans="2:45" s="100" customFormat="1" ht="14.25" customHeight="1">
      <c r="B2007" s="585"/>
      <c r="C2007" s="104"/>
      <c r="D2007" s="104"/>
      <c r="E2007" s="104"/>
      <c r="F2007" s="104"/>
      <c r="G2007" s="104"/>
      <c r="H2007" s="132" t="s">
        <v>88</v>
      </c>
      <c r="I2007" s="133" t="s">
        <v>398</v>
      </c>
      <c r="J2007" s="102"/>
      <c r="K2007" s="585"/>
      <c r="L2007" s="104"/>
      <c r="M2007" s="104"/>
      <c r="N2007" s="104"/>
      <c r="O2007" s="104"/>
      <c r="P2007" s="104"/>
      <c r="Q2007" s="132" t="s">
        <v>88</v>
      </c>
      <c r="R2007" s="133" t="s">
        <v>398</v>
      </c>
      <c r="S2007" s="103"/>
    </row>
    <row r="2008" spans="2:45" s="199" customFormat="1" ht="14.25" customHeight="1">
      <c r="B2008" s="200" t="s">
        <v>90</v>
      </c>
      <c r="C2008" s="198">
        <v>308</v>
      </c>
      <c r="D2008" s="194">
        <v>237</v>
      </c>
      <c r="E2008" s="194">
        <v>181</v>
      </c>
      <c r="F2008" s="194">
        <v>162</v>
      </c>
      <c r="G2008" s="194">
        <f>IF(COUNTIF(G2013:G2031,"x"),"x",IF(SUM(G2013:G2031)=0,"-",SUM(G2013:G2031)))</f>
        <v>114</v>
      </c>
      <c r="H2008" s="193">
        <f t="shared" ref="H2008:H2011" si="838">IF(G2008="x","x",IF(AND(G2008="-",F2008="-"),"-",IF(AND(G2008="-",F2008&gt;0),F2008*-1,IF(AND(G2008&gt;0,F2008="-"),G2008,G2008-F2008))))</f>
        <v>-48</v>
      </c>
      <c r="I2008" s="195">
        <f t="shared" ref="I2008:I2011" si="839">IF(H2008="x","x",IF(H2008="-","-",IF(AND(F2008="-",G2008&gt;0),"皆増",IF(AND(F2008&gt;0,G2008="-"),"皆減",H2008/F2008*100))))</f>
        <v>-29.629629629629626</v>
      </c>
      <c r="J2008" s="196"/>
      <c r="K2008" s="197" t="s">
        <v>90</v>
      </c>
      <c r="L2008" s="198">
        <v>12109</v>
      </c>
      <c r="M2008" s="194">
        <v>12255</v>
      </c>
      <c r="N2008" s="194">
        <v>11906</v>
      </c>
      <c r="O2008" s="194">
        <v>11064</v>
      </c>
      <c r="P2008" s="194">
        <f>IF(COUNTIF(P2013:P2031,"x"),"x",IF(SUM(P2013:P2031)=0,"-",SUM(P2013:P2031)))</f>
        <v>9307</v>
      </c>
      <c r="Q2008" s="193">
        <f t="shared" ref="Q2008:Q2011" si="840">IF(P2008="x","x",IF(AND(P2008="-",O2008="-"),"-",IF(AND(P2008="-",O2008&gt;0),O2008*-1,IF(AND(P2008&gt;0,O2008="-"),P2008,P2008-O2008))))</f>
        <v>-1757</v>
      </c>
      <c r="R2008" s="195">
        <f t="shared" ref="R2008:R2011" si="841">IF(Q2008="x","x",IF(Q2008="-","-",IF(AND(O2008="-",P2008&gt;0),"皆増",IF(AND(O2008&gt;0,P2008="-"),"皆減",Q2008/O2008*100))))</f>
        <v>-15.880332610267534</v>
      </c>
      <c r="S2008" s="195"/>
      <c r="W2008" s="199" t="s">
        <v>373</v>
      </c>
      <c r="X2008" s="199">
        <v>350</v>
      </c>
      <c r="Y2008" s="199">
        <v>308</v>
      </c>
      <c r="Z2008" s="199">
        <v>237</v>
      </c>
      <c r="AA2008" s="199">
        <v>181</v>
      </c>
      <c r="AC2008" s="199" t="s">
        <v>373</v>
      </c>
      <c r="AD2008" s="199">
        <v>10877</v>
      </c>
      <c r="AE2008" s="199">
        <v>12109</v>
      </c>
      <c r="AF2008" s="199">
        <v>12255</v>
      </c>
      <c r="AG2008" s="199">
        <v>11906</v>
      </c>
      <c r="AJ2008" s="199" t="str">
        <f>IF(C2008=X2008,"○","●")</f>
        <v>●</v>
      </c>
      <c r="AK2008" s="199" t="str">
        <f t="shared" ref="AK2008:AM2030" si="842">IF(D2008=Y2008,"○","●")</f>
        <v>●</v>
      </c>
      <c r="AL2008" s="199" t="str">
        <f t="shared" si="842"/>
        <v>●</v>
      </c>
      <c r="AM2008" s="199" t="str">
        <f t="shared" si="842"/>
        <v>●</v>
      </c>
      <c r="AP2008" s="199" t="str">
        <f>IF(L2008=AD2008,"○","●")</f>
        <v>●</v>
      </c>
      <c r="AQ2008" s="199" t="str">
        <f t="shared" ref="AQ2008:AS2030" si="843">IF(M2008=AE2008,"○","●")</f>
        <v>●</v>
      </c>
      <c r="AR2008" s="199" t="str">
        <f t="shared" si="843"/>
        <v>●</v>
      </c>
      <c r="AS2008" s="199" t="str">
        <f t="shared" si="843"/>
        <v>●</v>
      </c>
    </row>
    <row r="2009" spans="2:45" s="100" customFormat="1" ht="14.25" customHeight="1">
      <c r="B2009" s="105" t="s">
        <v>91</v>
      </c>
      <c r="C2009" s="106">
        <v>28</v>
      </c>
      <c r="D2009" s="107">
        <v>16</v>
      </c>
      <c r="E2009" s="107">
        <v>11</v>
      </c>
      <c r="F2009" s="107">
        <v>10</v>
      </c>
      <c r="G2009" s="107">
        <f>IF(COUNTIF(G2013:G2015,"x"),"x",IF(SUM(G2013:G2015)=0,"-",SUM(G2013:G2015)))</f>
        <v>8</v>
      </c>
      <c r="H2009" s="107">
        <f t="shared" si="838"/>
        <v>-2</v>
      </c>
      <c r="I2009" s="108">
        <f t="shared" si="839"/>
        <v>-20</v>
      </c>
      <c r="J2009" s="102"/>
      <c r="K2009" s="109" t="s">
        <v>91</v>
      </c>
      <c r="L2009" s="106">
        <v>1897</v>
      </c>
      <c r="M2009" s="107">
        <v>1730</v>
      </c>
      <c r="N2009" s="107">
        <v>1602</v>
      </c>
      <c r="O2009" s="107">
        <v>1363</v>
      </c>
      <c r="P2009" s="107">
        <f>IF(COUNTIF(P2013:P2015,"x"),"x",IF(SUM(P2013:P2015)=0,"-",SUM(P2013:P2015)))</f>
        <v>870</v>
      </c>
      <c r="Q2009" s="107">
        <f t="shared" si="840"/>
        <v>-493</v>
      </c>
      <c r="R2009" s="108">
        <f t="shared" si="841"/>
        <v>-36.170212765957451</v>
      </c>
      <c r="S2009" s="108"/>
      <c r="W2009" s="99" t="s">
        <v>374</v>
      </c>
      <c r="X2009" s="99">
        <v>37</v>
      </c>
      <c r="Y2009" s="99">
        <v>28</v>
      </c>
      <c r="Z2009" s="99">
        <v>16</v>
      </c>
      <c r="AA2009" s="99">
        <v>11</v>
      </c>
      <c r="AB2009" s="99"/>
      <c r="AC2009" s="99" t="s">
        <v>374</v>
      </c>
      <c r="AD2009" s="99">
        <v>1931</v>
      </c>
      <c r="AE2009" s="99">
        <v>1897</v>
      </c>
      <c r="AF2009" s="99">
        <v>1730</v>
      </c>
      <c r="AG2009" s="99">
        <v>1602</v>
      </c>
      <c r="AJ2009" s="100" t="str">
        <f t="shared" ref="AJ2009:AJ2030" si="844">IF(C2009=X2009,"○","●")</f>
        <v>●</v>
      </c>
      <c r="AK2009" s="100" t="str">
        <f t="shared" si="842"/>
        <v>●</v>
      </c>
      <c r="AL2009" s="100" t="str">
        <f t="shared" si="842"/>
        <v>●</v>
      </c>
      <c r="AM2009" s="100" t="str">
        <f t="shared" si="842"/>
        <v>●</v>
      </c>
      <c r="AP2009" s="100" t="str">
        <f t="shared" ref="AP2009:AP2030" si="845">IF(L2009=AD2009,"○","●")</f>
        <v>●</v>
      </c>
      <c r="AQ2009" s="100" t="str">
        <f t="shared" si="843"/>
        <v>●</v>
      </c>
      <c r="AR2009" s="100" t="str">
        <f t="shared" si="843"/>
        <v>●</v>
      </c>
      <c r="AS2009" s="100" t="str">
        <f>IF(O2009=AG2009,"○","●")</f>
        <v>●</v>
      </c>
    </row>
    <row r="2010" spans="2:45" s="100" customFormat="1" ht="14.25" customHeight="1">
      <c r="B2010" s="105" t="s">
        <v>92</v>
      </c>
      <c r="C2010" s="106">
        <v>208</v>
      </c>
      <c r="D2010" s="107">
        <v>144</v>
      </c>
      <c r="E2010" s="107">
        <v>113</v>
      </c>
      <c r="F2010" s="107">
        <v>96</v>
      </c>
      <c r="G2010" s="296">
        <f>IF(COUNTIF(G2016:G2025,"x"),"x",IF(SUM(G2016:G2025)=0,"-",SUM(G2016:G2025)))</f>
        <v>58</v>
      </c>
      <c r="H2010" s="107">
        <f t="shared" si="838"/>
        <v>-38</v>
      </c>
      <c r="I2010" s="108">
        <f t="shared" si="839"/>
        <v>-39.583333333333329</v>
      </c>
      <c r="J2010" s="102"/>
      <c r="K2010" s="109" t="s">
        <v>92</v>
      </c>
      <c r="L2010" s="106">
        <v>8490</v>
      </c>
      <c r="M2010" s="107">
        <v>8338</v>
      </c>
      <c r="N2010" s="107">
        <v>7702</v>
      </c>
      <c r="O2010" s="107">
        <v>6839</v>
      </c>
      <c r="P2010" s="296">
        <f>IF(COUNTIF(P2016:P2025,"x"),"x",IF(SUM(P2016:P2025)=0,"-",SUM(P2016:P2025)))</f>
        <v>5066</v>
      </c>
      <c r="Q2010" s="107">
        <f t="shared" si="840"/>
        <v>-1773</v>
      </c>
      <c r="R2010" s="108">
        <f t="shared" si="841"/>
        <v>-25.924842813276793</v>
      </c>
      <c r="S2010" s="108"/>
      <c r="W2010" s="100" t="s">
        <v>375</v>
      </c>
      <c r="X2010" s="100">
        <v>252</v>
      </c>
      <c r="Y2010" s="100">
        <v>208</v>
      </c>
      <c r="Z2010" s="100">
        <v>144</v>
      </c>
      <c r="AA2010" s="100">
        <v>113</v>
      </c>
      <c r="AC2010" s="100" t="s">
        <v>375</v>
      </c>
      <c r="AD2010" s="100">
        <v>7676</v>
      </c>
      <c r="AE2010" s="100">
        <v>8490</v>
      </c>
      <c r="AF2010" s="100">
        <v>8338</v>
      </c>
      <c r="AG2010" s="100">
        <v>7702</v>
      </c>
      <c r="AJ2010" s="100" t="str">
        <f t="shared" si="844"/>
        <v>●</v>
      </c>
      <c r="AK2010" s="100" t="str">
        <f t="shared" si="842"/>
        <v>●</v>
      </c>
      <c r="AL2010" s="100" t="str">
        <f>IF(E2010=Z2010,"○","●")</f>
        <v>●</v>
      </c>
      <c r="AM2010" s="100" t="str">
        <f t="shared" si="842"/>
        <v>●</v>
      </c>
      <c r="AP2010" s="100" t="str">
        <f t="shared" si="845"/>
        <v>●</v>
      </c>
      <c r="AQ2010" s="100" t="str">
        <f t="shared" si="843"/>
        <v>●</v>
      </c>
      <c r="AR2010" s="100" t="str">
        <f t="shared" si="843"/>
        <v>●</v>
      </c>
      <c r="AS2010" s="100" t="str">
        <f t="shared" si="843"/>
        <v>●</v>
      </c>
    </row>
    <row r="2011" spans="2:45" s="100" customFormat="1" ht="14.25" customHeight="1">
      <c r="B2011" s="105" t="s">
        <v>93</v>
      </c>
      <c r="C2011" s="106">
        <v>72</v>
      </c>
      <c r="D2011" s="107">
        <v>77</v>
      </c>
      <c r="E2011" s="107">
        <v>57</v>
      </c>
      <c r="F2011" s="107">
        <v>56</v>
      </c>
      <c r="G2011" s="107">
        <f>IF(COUNTIF(G2026:G2030,"x"),"x",IF(SUM(G2026,G2030)=0,"-",SUM(G2026:G2030)))</f>
        <v>48</v>
      </c>
      <c r="H2011" s="107">
        <f t="shared" si="838"/>
        <v>-8</v>
      </c>
      <c r="I2011" s="108">
        <f t="shared" si="839"/>
        <v>-14.285714285714285</v>
      </c>
      <c r="J2011" s="102"/>
      <c r="K2011" s="109" t="s">
        <v>93</v>
      </c>
      <c r="L2011" s="106">
        <v>1722</v>
      </c>
      <c r="M2011" s="107">
        <v>2187</v>
      </c>
      <c r="N2011" s="107">
        <v>2602</v>
      </c>
      <c r="O2011" s="107">
        <v>2862</v>
      </c>
      <c r="P2011" s="107">
        <f>IF(COUNTIF(P2026:P2030,"x"),"x",IF(SUM(P2026,P2030)=0,"-",SUM(P2026:P2030)))</f>
        <v>3341</v>
      </c>
      <c r="Q2011" s="107">
        <f t="shared" si="840"/>
        <v>479</v>
      </c>
      <c r="R2011" s="108">
        <f t="shared" si="841"/>
        <v>16.73654786862334</v>
      </c>
      <c r="S2011" s="108"/>
      <c r="W2011" s="100" t="s">
        <v>376</v>
      </c>
      <c r="X2011" s="100">
        <v>61</v>
      </c>
      <c r="Y2011" s="100">
        <v>72</v>
      </c>
      <c r="Z2011" s="100">
        <v>77</v>
      </c>
      <c r="AA2011" s="100">
        <v>57</v>
      </c>
      <c r="AC2011" s="100" t="s">
        <v>376</v>
      </c>
      <c r="AD2011" s="100">
        <v>1270</v>
      </c>
      <c r="AE2011" s="100">
        <v>1722</v>
      </c>
      <c r="AF2011" s="100">
        <v>2187</v>
      </c>
      <c r="AG2011" s="100">
        <v>2602</v>
      </c>
      <c r="AJ2011" s="100" t="str">
        <f t="shared" si="844"/>
        <v>●</v>
      </c>
      <c r="AK2011" s="100" t="str">
        <f t="shared" si="842"/>
        <v>●</v>
      </c>
      <c r="AL2011" s="100" t="str">
        <f t="shared" si="842"/>
        <v>●</v>
      </c>
      <c r="AM2011" s="100" t="str">
        <f t="shared" si="842"/>
        <v>●</v>
      </c>
      <c r="AP2011" s="100" t="str">
        <f t="shared" si="845"/>
        <v>●</v>
      </c>
      <c r="AQ2011" s="100" t="str">
        <f t="shared" si="843"/>
        <v>●</v>
      </c>
      <c r="AR2011" s="100" t="str">
        <f t="shared" si="843"/>
        <v>●</v>
      </c>
      <c r="AS2011" s="100" t="str">
        <f t="shared" si="843"/>
        <v>●</v>
      </c>
    </row>
    <row r="2012" spans="2:45" s="100" customFormat="1" ht="14.25" customHeight="1">
      <c r="B2012" s="102"/>
      <c r="C2012" s="106"/>
      <c r="D2012" s="112"/>
      <c r="E2012" s="112"/>
      <c r="F2012" s="112"/>
      <c r="G2012" s="112"/>
      <c r="H2012" s="112"/>
      <c r="I2012" s="113"/>
      <c r="J2012" s="102"/>
      <c r="K2012" s="114"/>
      <c r="L2012" s="106"/>
      <c r="M2012" s="112"/>
      <c r="N2012" s="112"/>
      <c r="O2012" s="112"/>
      <c r="P2012" s="112"/>
      <c r="Q2012" s="112"/>
      <c r="R2012" s="113"/>
      <c r="S2012" s="113"/>
      <c r="AJ2012" s="100" t="str">
        <f t="shared" si="844"/>
        <v>○</v>
      </c>
      <c r="AK2012" s="100" t="str">
        <f t="shared" si="842"/>
        <v>○</v>
      </c>
      <c r="AL2012" s="100" t="str">
        <f t="shared" si="842"/>
        <v>○</v>
      </c>
      <c r="AM2012" s="100" t="str">
        <f t="shared" si="842"/>
        <v>○</v>
      </c>
      <c r="AP2012" s="100" t="str">
        <f t="shared" si="845"/>
        <v>○</v>
      </c>
      <c r="AQ2012" s="100" t="str">
        <f t="shared" si="843"/>
        <v>○</v>
      </c>
      <c r="AR2012" s="100" t="str">
        <f t="shared" si="843"/>
        <v>○</v>
      </c>
      <c r="AS2012" s="100" t="str">
        <f t="shared" si="843"/>
        <v>○</v>
      </c>
    </row>
    <row r="2013" spans="2:45" s="100" customFormat="1" ht="14.25" customHeight="1">
      <c r="B2013" s="102" t="s">
        <v>94</v>
      </c>
      <c r="C2013" s="106">
        <v>7</v>
      </c>
      <c r="D2013" s="107">
        <v>3</v>
      </c>
      <c r="E2013" s="107">
        <v>3</v>
      </c>
      <c r="F2013" s="107">
        <v>3</v>
      </c>
      <c r="G2013" s="107">
        <f t="shared" ref="G2013:G2031" si="846">IF(COUNTIF(G2043:G2073,"x"),"x",IF(SUM(G2043,G2073)=0,"-",SUM(G2043,G2073)))</f>
        <v>2</v>
      </c>
      <c r="H2013" s="107">
        <f>IF(G2013="x","x",IF(AND(G2013="-",F2013="-"),"-",IF(AND(G2013="-",F2013&gt;0),F2013*-1,IF(AND(G2013&gt;0,F2013="-"),G2013,G2013-F2013))))</f>
        <v>-1</v>
      </c>
      <c r="I2013" s="108">
        <f>IF(H2013="x","x",IF(H2013="-","-",IF(AND(F2013="-",G2013&gt;0),"皆増",IF(AND(F2013&gt;0,G2013="-"),"皆減",H2013/F2013*100))))</f>
        <v>-33.333333333333329</v>
      </c>
      <c r="J2013" s="102"/>
      <c r="K2013" s="114" t="s">
        <v>94</v>
      </c>
      <c r="L2013" s="106">
        <v>602</v>
      </c>
      <c r="M2013" s="107">
        <v>548</v>
      </c>
      <c r="N2013" s="107">
        <v>486</v>
      </c>
      <c r="O2013" s="107">
        <v>391</v>
      </c>
      <c r="P2013" s="107">
        <f t="shared" ref="P2013:P2031" si="847">IF(COUNTIF(P2043:P2073,"x"),"x",IF(SUM(P2043,P2073)=0,"-",SUM(P2043,P2073)))</f>
        <v>223</v>
      </c>
      <c r="Q2013" s="107">
        <f>IF(P2013="x","x",IF(AND(P2013="-",O2013="-"),"-",IF(AND(P2013="-",O2013&gt;0),O2013*-1,IF(AND(P2013&gt;0,O2013="-"),P2013,P2013-O2013))))</f>
        <v>-168</v>
      </c>
      <c r="R2013" s="108">
        <f>IF(Q2013="x","x",IF(Q2013="-","-",IF(AND(O2013="-",P2013&gt;0),"皆増",IF(AND(O2013&gt;0,P2013="-"),"皆減",Q2013/O2013*100))))</f>
        <v>-42.966751918158572</v>
      </c>
      <c r="S2013" s="108"/>
      <c r="W2013" s="100" t="s">
        <v>377</v>
      </c>
      <c r="X2013" s="100">
        <v>9</v>
      </c>
      <c r="Y2013" s="100">
        <v>7</v>
      </c>
      <c r="Z2013" s="100">
        <v>3</v>
      </c>
      <c r="AA2013" s="100">
        <v>3</v>
      </c>
      <c r="AC2013" s="100" t="s">
        <v>377</v>
      </c>
      <c r="AD2013" s="100">
        <v>455</v>
      </c>
      <c r="AE2013" s="100">
        <v>602</v>
      </c>
      <c r="AF2013" s="100">
        <v>548</v>
      </c>
      <c r="AG2013" s="100">
        <v>486</v>
      </c>
      <c r="AJ2013" s="100" t="str">
        <f t="shared" si="844"/>
        <v>●</v>
      </c>
      <c r="AK2013" s="100" t="str">
        <f t="shared" si="842"/>
        <v>●</v>
      </c>
      <c r="AL2013" s="100" t="str">
        <f t="shared" si="842"/>
        <v>○</v>
      </c>
      <c r="AM2013" s="100" t="str">
        <f t="shared" si="842"/>
        <v>○</v>
      </c>
      <c r="AP2013" s="100" t="str">
        <f t="shared" si="845"/>
        <v>●</v>
      </c>
      <c r="AQ2013" s="100" t="str">
        <f t="shared" si="843"/>
        <v>●</v>
      </c>
      <c r="AR2013" s="100" t="str">
        <f t="shared" si="843"/>
        <v>●</v>
      </c>
      <c r="AS2013" s="100" t="str">
        <f t="shared" si="843"/>
        <v>●</v>
      </c>
    </row>
    <row r="2014" spans="2:45" s="100" customFormat="1" ht="14.25" customHeight="1">
      <c r="B2014" s="102" t="s">
        <v>95</v>
      </c>
      <c r="C2014" s="106">
        <v>9</v>
      </c>
      <c r="D2014" s="107">
        <v>4</v>
      </c>
      <c r="E2014" s="107">
        <v>4</v>
      </c>
      <c r="F2014" s="107">
        <v>2</v>
      </c>
      <c r="G2014" s="107">
        <f t="shared" si="846"/>
        <v>4</v>
      </c>
      <c r="H2014" s="107">
        <f t="shared" ref="H2014:H2030" si="848">IF(G2014="x","x",IF(AND(G2014="-",F2014="-"),"-",IF(AND(G2014="-",F2014&gt;0),F2014*-1,IF(AND(G2014&gt;0,F2014="-"),G2014,G2014-F2014))))</f>
        <v>2</v>
      </c>
      <c r="I2014" s="108">
        <f t="shared" ref="I2014:I2030" si="849">IF(H2014="x","x",IF(H2014="-","-",IF(AND(F2014="-",G2014&gt;0),"皆増",IF(AND(F2014&gt;0,G2014="-"),"皆減",H2014/F2014*100))))</f>
        <v>100</v>
      </c>
      <c r="J2014" s="102"/>
      <c r="K2014" s="114" t="s">
        <v>95</v>
      </c>
      <c r="L2014" s="106">
        <v>586</v>
      </c>
      <c r="M2014" s="107">
        <v>594</v>
      </c>
      <c r="N2014" s="107">
        <v>542</v>
      </c>
      <c r="O2014" s="107">
        <v>431</v>
      </c>
      <c r="P2014" s="107">
        <f t="shared" si="847"/>
        <v>289</v>
      </c>
      <c r="Q2014" s="107">
        <f t="shared" ref="Q2014:Q2030" si="850">IF(P2014="x","x",IF(AND(P2014="-",O2014="-"),"-",IF(AND(P2014="-",O2014&gt;0),O2014*-1,IF(AND(P2014&gt;0,O2014="-"),P2014,P2014-O2014))))</f>
        <v>-142</v>
      </c>
      <c r="R2014" s="108">
        <f t="shared" ref="R2014:R2030" si="851">IF(Q2014="x","x",IF(Q2014="-","-",IF(AND(O2014="-",P2014&gt;0),"皆増",IF(AND(O2014&gt;0,P2014="-"),"皆減",Q2014/O2014*100))))</f>
        <v>-32.946635730858468</v>
      </c>
      <c r="S2014" s="108"/>
      <c r="W2014" s="100" t="s">
        <v>356</v>
      </c>
      <c r="X2014" s="100">
        <v>10</v>
      </c>
      <c r="Y2014" s="100">
        <v>9</v>
      </c>
      <c r="Z2014" s="100">
        <v>4</v>
      </c>
      <c r="AA2014" s="100">
        <v>4</v>
      </c>
      <c r="AC2014" s="100" t="s">
        <v>356</v>
      </c>
      <c r="AD2014" s="100">
        <v>648</v>
      </c>
      <c r="AE2014" s="100">
        <v>586</v>
      </c>
      <c r="AF2014" s="100">
        <v>594</v>
      </c>
      <c r="AG2014" s="100">
        <v>542</v>
      </c>
      <c r="AJ2014" s="100" t="str">
        <f t="shared" si="844"/>
        <v>●</v>
      </c>
      <c r="AK2014" s="100" t="str">
        <f t="shared" si="842"/>
        <v>●</v>
      </c>
      <c r="AL2014" s="100" t="str">
        <f t="shared" si="842"/>
        <v>○</v>
      </c>
      <c r="AM2014" s="100" t="str">
        <f t="shared" si="842"/>
        <v>●</v>
      </c>
      <c r="AP2014" s="100" t="str">
        <f t="shared" si="845"/>
        <v>●</v>
      </c>
      <c r="AQ2014" s="100" t="str">
        <f t="shared" si="843"/>
        <v>●</v>
      </c>
      <c r="AR2014" s="100" t="str">
        <f t="shared" si="843"/>
        <v>●</v>
      </c>
      <c r="AS2014" s="100" t="str">
        <f t="shared" si="843"/>
        <v>●</v>
      </c>
    </row>
    <row r="2015" spans="2:45" s="100" customFormat="1" ht="14.25" customHeight="1">
      <c r="B2015" s="102" t="s">
        <v>96</v>
      </c>
      <c r="C2015" s="106">
        <v>12</v>
      </c>
      <c r="D2015" s="107">
        <v>9</v>
      </c>
      <c r="E2015" s="107">
        <v>4</v>
      </c>
      <c r="F2015" s="107">
        <v>5</v>
      </c>
      <c r="G2015" s="107">
        <f t="shared" si="846"/>
        <v>2</v>
      </c>
      <c r="H2015" s="107">
        <f t="shared" si="848"/>
        <v>-3</v>
      </c>
      <c r="I2015" s="108">
        <f t="shared" si="849"/>
        <v>-60</v>
      </c>
      <c r="J2015" s="102"/>
      <c r="K2015" s="114" t="s">
        <v>96</v>
      </c>
      <c r="L2015" s="106">
        <v>709</v>
      </c>
      <c r="M2015" s="107">
        <v>588</v>
      </c>
      <c r="N2015" s="107">
        <v>574</v>
      </c>
      <c r="O2015" s="107">
        <v>541</v>
      </c>
      <c r="P2015" s="107">
        <f t="shared" si="847"/>
        <v>358</v>
      </c>
      <c r="Q2015" s="107">
        <f t="shared" si="850"/>
        <v>-183</v>
      </c>
      <c r="R2015" s="108">
        <f t="shared" si="851"/>
        <v>-33.826247689463955</v>
      </c>
      <c r="S2015" s="108"/>
      <c r="W2015" s="100" t="s">
        <v>357</v>
      </c>
      <c r="X2015" s="100">
        <v>18</v>
      </c>
      <c r="Y2015" s="100">
        <v>12</v>
      </c>
      <c r="Z2015" s="100">
        <v>9</v>
      </c>
      <c r="AA2015" s="100">
        <v>4</v>
      </c>
      <c r="AC2015" s="100" t="s">
        <v>357</v>
      </c>
      <c r="AD2015" s="100">
        <v>828</v>
      </c>
      <c r="AE2015" s="100">
        <v>709</v>
      </c>
      <c r="AF2015" s="100">
        <v>588</v>
      </c>
      <c r="AG2015" s="100">
        <v>574</v>
      </c>
      <c r="AJ2015" s="100" t="str">
        <f t="shared" si="844"/>
        <v>●</v>
      </c>
      <c r="AK2015" s="100" t="str">
        <f t="shared" si="842"/>
        <v>●</v>
      </c>
      <c r="AL2015" s="100" t="str">
        <f t="shared" si="842"/>
        <v>●</v>
      </c>
      <c r="AM2015" s="100" t="str">
        <f t="shared" si="842"/>
        <v>●</v>
      </c>
      <c r="AP2015" s="100" t="str">
        <f t="shared" si="845"/>
        <v>●</v>
      </c>
      <c r="AQ2015" s="100" t="str">
        <f t="shared" si="843"/>
        <v>●</v>
      </c>
      <c r="AR2015" s="100" t="str">
        <f t="shared" si="843"/>
        <v>●</v>
      </c>
      <c r="AS2015" s="100" t="str">
        <f t="shared" si="843"/>
        <v>●</v>
      </c>
    </row>
    <row r="2016" spans="2:45" s="100" customFormat="1" ht="14.25" customHeight="1">
      <c r="B2016" s="102" t="s">
        <v>97</v>
      </c>
      <c r="C2016" s="106">
        <v>25</v>
      </c>
      <c r="D2016" s="107">
        <v>11</v>
      </c>
      <c r="E2016" s="107">
        <v>8</v>
      </c>
      <c r="F2016" s="107">
        <v>6</v>
      </c>
      <c r="G2016" s="107">
        <f t="shared" si="846"/>
        <v>2</v>
      </c>
      <c r="H2016" s="107">
        <f t="shared" si="848"/>
        <v>-4</v>
      </c>
      <c r="I2016" s="108">
        <f t="shared" si="849"/>
        <v>-66.666666666666657</v>
      </c>
      <c r="J2016" s="102"/>
      <c r="K2016" s="114" t="s">
        <v>97</v>
      </c>
      <c r="L2016" s="106">
        <v>912</v>
      </c>
      <c r="M2016" s="107">
        <v>778</v>
      </c>
      <c r="N2016" s="107">
        <v>618</v>
      </c>
      <c r="O2016" s="107">
        <v>593</v>
      </c>
      <c r="P2016" s="107">
        <f t="shared" si="847"/>
        <v>450</v>
      </c>
      <c r="Q2016" s="107">
        <f t="shared" si="850"/>
        <v>-143</v>
      </c>
      <c r="R2016" s="108">
        <f t="shared" si="851"/>
        <v>-24.114671163575039</v>
      </c>
      <c r="S2016" s="108"/>
      <c r="W2016" s="100" t="s">
        <v>358</v>
      </c>
      <c r="X2016" s="100">
        <v>36</v>
      </c>
      <c r="Y2016" s="100">
        <v>25</v>
      </c>
      <c r="Z2016" s="100">
        <v>11</v>
      </c>
      <c r="AA2016" s="100">
        <v>8</v>
      </c>
      <c r="AC2016" s="100" t="s">
        <v>358</v>
      </c>
      <c r="AD2016" s="100">
        <v>945</v>
      </c>
      <c r="AE2016" s="100">
        <v>912</v>
      </c>
      <c r="AF2016" s="100">
        <v>778</v>
      </c>
      <c r="AG2016" s="100">
        <v>618</v>
      </c>
      <c r="AJ2016" s="100" t="str">
        <f t="shared" si="844"/>
        <v>●</v>
      </c>
      <c r="AK2016" s="100" t="str">
        <f t="shared" si="842"/>
        <v>●</v>
      </c>
      <c r="AL2016" s="100" t="str">
        <f t="shared" si="842"/>
        <v>●</v>
      </c>
      <c r="AM2016" s="100" t="str">
        <f t="shared" si="842"/>
        <v>●</v>
      </c>
      <c r="AP2016" s="100" t="str">
        <f t="shared" si="845"/>
        <v>●</v>
      </c>
      <c r="AQ2016" s="100" t="str">
        <f t="shared" si="843"/>
        <v>●</v>
      </c>
      <c r="AR2016" s="100" t="str">
        <f t="shared" si="843"/>
        <v>●</v>
      </c>
      <c r="AS2016" s="100" t="str">
        <f t="shared" si="843"/>
        <v>●</v>
      </c>
    </row>
    <row r="2017" spans="2:45" s="100" customFormat="1" ht="14.25" customHeight="1">
      <c r="B2017" s="102" t="s">
        <v>98</v>
      </c>
      <c r="C2017" s="106">
        <v>25</v>
      </c>
      <c r="D2017" s="107">
        <v>14</v>
      </c>
      <c r="E2017" s="107">
        <v>11</v>
      </c>
      <c r="F2017" s="107">
        <v>6</v>
      </c>
      <c r="G2017" s="107">
        <f t="shared" si="846"/>
        <v>1</v>
      </c>
      <c r="H2017" s="107">
        <f t="shared" si="848"/>
        <v>-5</v>
      </c>
      <c r="I2017" s="108">
        <f t="shared" si="849"/>
        <v>-83.333333333333343</v>
      </c>
      <c r="J2017" s="102"/>
      <c r="K2017" s="114" t="s">
        <v>98</v>
      </c>
      <c r="L2017" s="106">
        <v>831</v>
      </c>
      <c r="M2017" s="107">
        <v>758</v>
      </c>
      <c r="N2017" s="107">
        <v>595</v>
      </c>
      <c r="O2017" s="107">
        <v>424</v>
      </c>
      <c r="P2017" s="107">
        <f t="shared" si="847"/>
        <v>340</v>
      </c>
      <c r="Q2017" s="107">
        <f t="shared" si="850"/>
        <v>-84</v>
      </c>
      <c r="R2017" s="108">
        <f t="shared" si="851"/>
        <v>-19.811320754716981</v>
      </c>
      <c r="S2017" s="108"/>
      <c r="W2017" s="100" t="s">
        <v>359</v>
      </c>
      <c r="X2017" s="100">
        <v>15</v>
      </c>
      <c r="Y2017" s="100">
        <v>25</v>
      </c>
      <c r="Z2017" s="100">
        <v>14</v>
      </c>
      <c r="AA2017" s="100">
        <v>11</v>
      </c>
      <c r="AC2017" s="100" t="s">
        <v>359</v>
      </c>
      <c r="AD2017" s="100">
        <v>683</v>
      </c>
      <c r="AE2017" s="100">
        <v>831</v>
      </c>
      <c r="AF2017" s="100">
        <v>758</v>
      </c>
      <c r="AG2017" s="100">
        <v>595</v>
      </c>
      <c r="AJ2017" s="100" t="str">
        <f t="shared" si="844"/>
        <v>●</v>
      </c>
      <c r="AK2017" s="100" t="str">
        <f t="shared" si="842"/>
        <v>●</v>
      </c>
      <c r="AL2017" s="100" t="str">
        <f t="shared" si="842"/>
        <v>●</v>
      </c>
      <c r="AM2017" s="100" t="str">
        <f t="shared" si="842"/>
        <v>●</v>
      </c>
      <c r="AP2017" s="100" t="str">
        <f t="shared" si="845"/>
        <v>●</v>
      </c>
      <c r="AQ2017" s="100" t="str">
        <f t="shared" si="843"/>
        <v>●</v>
      </c>
      <c r="AR2017" s="100" t="str">
        <f t="shared" si="843"/>
        <v>●</v>
      </c>
      <c r="AS2017" s="100" t="str">
        <f t="shared" si="843"/>
        <v>●</v>
      </c>
    </row>
    <row r="2018" spans="2:45" s="100" customFormat="1" ht="14.25" customHeight="1">
      <c r="B2018" s="102" t="s">
        <v>99</v>
      </c>
      <c r="C2018" s="106">
        <v>9</v>
      </c>
      <c r="D2018" s="107">
        <v>16</v>
      </c>
      <c r="E2018" s="107">
        <v>9</v>
      </c>
      <c r="F2018" s="107">
        <v>5</v>
      </c>
      <c r="G2018" s="107" t="str">
        <f t="shared" si="846"/>
        <v>-</v>
      </c>
      <c r="H2018" s="107">
        <f t="shared" si="848"/>
        <v>-5</v>
      </c>
      <c r="I2018" s="108" t="str">
        <f t="shared" si="849"/>
        <v>皆減</v>
      </c>
      <c r="J2018" s="102"/>
      <c r="K2018" s="114" t="s">
        <v>99</v>
      </c>
      <c r="L2018" s="106">
        <v>763</v>
      </c>
      <c r="M2018" s="107">
        <v>864</v>
      </c>
      <c r="N2018" s="107">
        <v>684</v>
      </c>
      <c r="O2018" s="107">
        <v>503</v>
      </c>
      <c r="P2018" s="107">
        <f t="shared" si="847"/>
        <v>286</v>
      </c>
      <c r="Q2018" s="107">
        <f t="shared" si="850"/>
        <v>-217</v>
      </c>
      <c r="R2018" s="108">
        <f t="shared" si="851"/>
        <v>-43.141153081510936</v>
      </c>
      <c r="S2018" s="108"/>
      <c r="W2018" s="100" t="s">
        <v>360</v>
      </c>
      <c r="X2018" s="100">
        <v>23</v>
      </c>
      <c r="Y2018" s="100">
        <v>9</v>
      </c>
      <c r="Z2018" s="100">
        <v>16</v>
      </c>
      <c r="AA2018" s="100">
        <v>9</v>
      </c>
      <c r="AC2018" s="100" t="s">
        <v>360</v>
      </c>
      <c r="AD2018" s="100">
        <v>562</v>
      </c>
      <c r="AE2018" s="100">
        <v>763</v>
      </c>
      <c r="AF2018" s="100">
        <v>864</v>
      </c>
      <c r="AG2018" s="100">
        <v>684</v>
      </c>
      <c r="AJ2018" s="100" t="str">
        <f t="shared" si="844"/>
        <v>●</v>
      </c>
      <c r="AK2018" s="100" t="str">
        <f t="shared" si="842"/>
        <v>●</v>
      </c>
      <c r="AL2018" s="100" t="str">
        <f t="shared" si="842"/>
        <v>●</v>
      </c>
      <c r="AM2018" s="100" t="str">
        <f t="shared" si="842"/>
        <v>●</v>
      </c>
      <c r="AP2018" s="100" t="str">
        <f t="shared" si="845"/>
        <v>●</v>
      </c>
      <c r="AQ2018" s="100" t="str">
        <f t="shared" si="843"/>
        <v>●</v>
      </c>
      <c r="AR2018" s="100" t="str">
        <f t="shared" si="843"/>
        <v>●</v>
      </c>
      <c r="AS2018" s="100" t="str">
        <f t="shared" si="843"/>
        <v>●</v>
      </c>
    </row>
    <row r="2019" spans="2:45" s="100" customFormat="1" ht="14.25" customHeight="1">
      <c r="B2019" s="102" t="s">
        <v>100</v>
      </c>
      <c r="C2019" s="106">
        <v>9</v>
      </c>
      <c r="D2019" s="107">
        <v>7</v>
      </c>
      <c r="E2019" s="107">
        <v>12</v>
      </c>
      <c r="F2019" s="107">
        <v>11</v>
      </c>
      <c r="G2019" s="107">
        <f t="shared" si="846"/>
        <v>5</v>
      </c>
      <c r="H2019" s="107">
        <f t="shared" si="848"/>
        <v>-6</v>
      </c>
      <c r="I2019" s="108">
        <f t="shared" si="849"/>
        <v>-54.54545454545454</v>
      </c>
      <c r="J2019" s="102"/>
      <c r="K2019" s="114" t="s">
        <v>100</v>
      </c>
      <c r="L2019" s="106">
        <v>803</v>
      </c>
      <c r="M2019" s="107">
        <v>806</v>
      </c>
      <c r="N2019" s="107">
        <v>822</v>
      </c>
      <c r="O2019" s="107">
        <v>608</v>
      </c>
      <c r="P2019" s="107">
        <f t="shared" si="847"/>
        <v>313</v>
      </c>
      <c r="Q2019" s="107">
        <f t="shared" si="850"/>
        <v>-295</v>
      </c>
      <c r="R2019" s="108">
        <f t="shared" si="851"/>
        <v>-48.519736842105267</v>
      </c>
      <c r="S2019" s="108"/>
      <c r="W2019" s="100" t="s">
        <v>361</v>
      </c>
      <c r="X2019" s="100">
        <v>16</v>
      </c>
      <c r="Y2019" s="100">
        <v>9</v>
      </c>
      <c r="Z2019" s="100">
        <v>7</v>
      </c>
      <c r="AA2019" s="100">
        <v>12</v>
      </c>
      <c r="AC2019" s="100" t="s">
        <v>361</v>
      </c>
      <c r="AD2019" s="100">
        <v>624</v>
      </c>
      <c r="AE2019" s="100">
        <v>803</v>
      </c>
      <c r="AF2019" s="100">
        <v>806</v>
      </c>
      <c r="AG2019" s="100">
        <v>822</v>
      </c>
      <c r="AJ2019" s="100" t="str">
        <f t="shared" si="844"/>
        <v>●</v>
      </c>
      <c r="AK2019" s="100" t="str">
        <f t="shared" si="842"/>
        <v>●</v>
      </c>
      <c r="AL2019" s="100" t="str">
        <f t="shared" si="842"/>
        <v>●</v>
      </c>
      <c r="AM2019" s="100" t="str">
        <f t="shared" si="842"/>
        <v>●</v>
      </c>
      <c r="AP2019" s="100" t="str">
        <f t="shared" si="845"/>
        <v>●</v>
      </c>
      <c r="AQ2019" s="100" t="str">
        <f t="shared" si="843"/>
        <v>●</v>
      </c>
      <c r="AR2019" s="100" t="str">
        <f t="shared" si="843"/>
        <v>●</v>
      </c>
      <c r="AS2019" s="100" t="str">
        <f t="shared" si="843"/>
        <v>●</v>
      </c>
    </row>
    <row r="2020" spans="2:45" s="100" customFormat="1" ht="14.25" customHeight="1">
      <c r="B2020" s="102" t="s">
        <v>118</v>
      </c>
      <c r="C2020" s="106">
        <v>16</v>
      </c>
      <c r="D2020" s="107">
        <v>8</v>
      </c>
      <c r="E2020" s="107">
        <v>9</v>
      </c>
      <c r="F2020" s="107">
        <v>9</v>
      </c>
      <c r="G2020" s="107">
        <f t="shared" si="846"/>
        <v>4</v>
      </c>
      <c r="H2020" s="107">
        <f t="shared" si="848"/>
        <v>-5</v>
      </c>
      <c r="I2020" s="108">
        <f t="shared" si="849"/>
        <v>-55.555555555555557</v>
      </c>
      <c r="J2020" s="102"/>
      <c r="K2020" s="114" t="s">
        <v>118</v>
      </c>
      <c r="L2020" s="106">
        <v>711</v>
      </c>
      <c r="M2020" s="107">
        <v>757</v>
      </c>
      <c r="N2020" s="107">
        <v>764</v>
      </c>
      <c r="O2020" s="107">
        <v>747</v>
      </c>
      <c r="P2020" s="107">
        <f t="shared" si="847"/>
        <v>423</v>
      </c>
      <c r="Q2020" s="107">
        <f t="shared" si="850"/>
        <v>-324</v>
      </c>
      <c r="R2020" s="108">
        <f t="shared" si="851"/>
        <v>-43.373493975903614</v>
      </c>
      <c r="S2020" s="108"/>
      <c r="W2020" s="100" t="s">
        <v>362</v>
      </c>
      <c r="X2020" s="100">
        <v>15</v>
      </c>
      <c r="Y2020" s="100">
        <v>16</v>
      </c>
      <c r="Z2020" s="100">
        <v>8</v>
      </c>
      <c r="AA2020" s="100">
        <v>9</v>
      </c>
      <c r="AC2020" s="100" t="s">
        <v>362</v>
      </c>
      <c r="AD2020" s="100">
        <v>750</v>
      </c>
      <c r="AE2020" s="100">
        <v>711</v>
      </c>
      <c r="AF2020" s="100">
        <v>757</v>
      </c>
      <c r="AG2020" s="100">
        <v>764</v>
      </c>
      <c r="AJ2020" s="100" t="str">
        <f t="shared" si="844"/>
        <v>●</v>
      </c>
      <c r="AK2020" s="100" t="str">
        <f t="shared" si="842"/>
        <v>●</v>
      </c>
      <c r="AL2020" s="100" t="str">
        <f t="shared" si="842"/>
        <v>●</v>
      </c>
      <c r="AM2020" s="100" t="str">
        <f t="shared" si="842"/>
        <v>○</v>
      </c>
      <c r="AP2020" s="100" t="str">
        <f t="shared" si="845"/>
        <v>●</v>
      </c>
      <c r="AQ2020" s="100" t="str">
        <f t="shared" si="843"/>
        <v>●</v>
      </c>
      <c r="AR2020" s="100" t="str">
        <f t="shared" si="843"/>
        <v>●</v>
      </c>
      <c r="AS2020" s="100" t="str">
        <f t="shared" si="843"/>
        <v>●</v>
      </c>
    </row>
    <row r="2021" spans="2:45" s="100" customFormat="1" ht="14.25" customHeight="1">
      <c r="B2021" s="102" t="s">
        <v>101</v>
      </c>
      <c r="C2021" s="106">
        <v>15</v>
      </c>
      <c r="D2021" s="107">
        <v>13</v>
      </c>
      <c r="E2021" s="107">
        <v>7</v>
      </c>
      <c r="F2021" s="107">
        <v>11</v>
      </c>
      <c r="G2021" s="107">
        <f t="shared" si="846"/>
        <v>7</v>
      </c>
      <c r="H2021" s="107">
        <f t="shared" si="848"/>
        <v>-4</v>
      </c>
      <c r="I2021" s="108">
        <f t="shared" si="849"/>
        <v>-36.363636363636367</v>
      </c>
      <c r="J2021" s="102"/>
      <c r="K2021" s="114" t="s">
        <v>101</v>
      </c>
      <c r="L2021" s="106">
        <v>868</v>
      </c>
      <c r="M2021" s="107">
        <v>709</v>
      </c>
      <c r="N2021" s="107">
        <v>756</v>
      </c>
      <c r="O2021" s="107">
        <v>753</v>
      </c>
      <c r="P2021" s="107">
        <f t="shared" si="847"/>
        <v>549</v>
      </c>
      <c r="Q2021" s="107">
        <f t="shared" si="850"/>
        <v>-204</v>
      </c>
      <c r="R2021" s="108">
        <f t="shared" si="851"/>
        <v>-27.091633466135455</v>
      </c>
      <c r="S2021" s="108"/>
      <c r="W2021" s="100" t="s">
        <v>363</v>
      </c>
      <c r="X2021" s="100">
        <v>36</v>
      </c>
      <c r="Y2021" s="100">
        <v>15</v>
      </c>
      <c r="Z2021" s="100">
        <v>13</v>
      </c>
      <c r="AA2021" s="100">
        <v>7</v>
      </c>
      <c r="AC2021" s="100" t="s">
        <v>363</v>
      </c>
      <c r="AD2021" s="100">
        <v>994</v>
      </c>
      <c r="AE2021" s="100">
        <v>868</v>
      </c>
      <c r="AF2021" s="100">
        <v>709</v>
      </c>
      <c r="AG2021" s="100">
        <v>756</v>
      </c>
      <c r="AJ2021" s="100" t="str">
        <f t="shared" si="844"/>
        <v>●</v>
      </c>
      <c r="AK2021" s="100" t="str">
        <f t="shared" si="842"/>
        <v>●</v>
      </c>
      <c r="AL2021" s="100" t="str">
        <f>IF(E2021=Z2021,"○","●")</f>
        <v>●</v>
      </c>
      <c r="AM2021" s="100" t="str">
        <f t="shared" si="842"/>
        <v>●</v>
      </c>
      <c r="AP2021" s="100" t="str">
        <f t="shared" si="845"/>
        <v>●</v>
      </c>
      <c r="AQ2021" s="100" t="str">
        <f t="shared" si="843"/>
        <v>●</v>
      </c>
      <c r="AR2021" s="100" t="str">
        <f t="shared" si="843"/>
        <v>●</v>
      </c>
      <c r="AS2021" s="100" t="str">
        <f t="shared" si="843"/>
        <v>●</v>
      </c>
    </row>
    <row r="2022" spans="2:45" s="100" customFormat="1" ht="14.25" customHeight="1">
      <c r="B2022" s="102" t="s">
        <v>102</v>
      </c>
      <c r="C2022" s="106">
        <v>34</v>
      </c>
      <c r="D2022" s="107">
        <v>12</v>
      </c>
      <c r="E2022" s="107">
        <v>10</v>
      </c>
      <c r="F2022" s="107">
        <v>11</v>
      </c>
      <c r="G2022" s="107">
        <f t="shared" si="846"/>
        <v>8</v>
      </c>
      <c r="H2022" s="107">
        <f t="shared" si="848"/>
        <v>-3</v>
      </c>
      <c r="I2022" s="108">
        <f t="shared" si="849"/>
        <v>-27.27272727272727</v>
      </c>
      <c r="J2022" s="102"/>
      <c r="K2022" s="114" t="s">
        <v>102</v>
      </c>
      <c r="L2022" s="106">
        <v>1093</v>
      </c>
      <c r="M2022" s="107">
        <v>874</v>
      </c>
      <c r="N2022" s="107">
        <v>681</v>
      </c>
      <c r="O2022" s="107">
        <v>708</v>
      </c>
      <c r="P2022" s="107">
        <f t="shared" si="847"/>
        <v>690</v>
      </c>
      <c r="Q2022" s="107">
        <f t="shared" si="850"/>
        <v>-18</v>
      </c>
      <c r="R2022" s="108">
        <f t="shared" si="851"/>
        <v>-2.5423728813559325</v>
      </c>
      <c r="S2022" s="108"/>
      <c r="W2022" s="100" t="s">
        <v>364</v>
      </c>
      <c r="X2022" s="100">
        <v>24</v>
      </c>
      <c r="Y2022" s="100">
        <v>34</v>
      </c>
      <c r="Z2022" s="100">
        <v>12</v>
      </c>
      <c r="AA2022" s="100">
        <v>10</v>
      </c>
      <c r="AC2022" s="100" t="s">
        <v>364</v>
      </c>
      <c r="AD2022" s="100">
        <v>865</v>
      </c>
      <c r="AE2022" s="100">
        <v>1093</v>
      </c>
      <c r="AF2022" s="100">
        <v>874</v>
      </c>
      <c r="AG2022" s="100">
        <v>681</v>
      </c>
      <c r="AJ2022" s="100" t="str">
        <f t="shared" si="844"/>
        <v>●</v>
      </c>
      <c r="AK2022" s="100" t="str">
        <f t="shared" si="842"/>
        <v>●</v>
      </c>
      <c r="AL2022" s="100" t="str">
        <f t="shared" si="842"/>
        <v>●</v>
      </c>
      <c r="AM2022" s="100" t="str">
        <f t="shared" si="842"/>
        <v>●</v>
      </c>
      <c r="AP2022" s="100" t="str">
        <f t="shared" si="845"/>
        <v>●</v>
      </c>
      <c r="AQ2022" s="100" t="str">
        <f t="shared" si="843"/>
        <v>●</v>
      </c>
      <c r="AR2022" s="100" t="str">
        <f t="shared" si="843"/>
        <v>●</v>
      </c>
      <c r="AS2022" s="100" t="str">
        <f t="shared" si="843"/>
        <v>●</v>
      </c>
    </row>
    <row r="2023" spans="2:45" s="100" customFormat="1" ht="14.25" customHeight="1">
      <c r="B2023" s="102" t="s">
        <v>103</v>
      </c>
      <c r="C2023" s="106">
        <v>24</v>
      </c>
      <c r="D2023" s="107">
        <v>27</v>
      </c>
      <c r="E2023" s="107">
        <v>8</v>
      </c>
      <c r="F2023" s="107">
        <v>9</v>
      </c>
      <c r="G2023" s="107">
        <f t="shared" si="846"/>
        <v>6</v>
      </c>
      <c r="H2023" s="107">
        <f t="shared" si="848"/>
        <v>-3</v>
      </c>
      <c r="I2023" s="108">
        <f t="shared" si="849"/>
        <v>-33.333333333333329</v>
      </c>
      <c r="J2023" s="102"/>
      <c r="K2023" s="114" t="s">
        <v>103</v>
      </c>
      <c r="L2023" s="106">
        <v>927</v>
      </c>
      <c r="M2023" s="107">
        <v>1108</v>
      </c>
      <c r="N2023" s="107">
        <v>833</v>
      </c>
      <c r="O2023" s="107">
        <v>647</v>
      </c>
      <c r="P2023" s="107">
        <f t="shared" si="847"/>
        <v>703</v>
      </c>
      <c r="Q2023" s="107">
        <f t="shared" si="850"/>
        <v>56</v>
      </c>
      <c r="R2023" s="108">
        <f t="shared" si="851"/>
        <v>8.65533230293663</v>
      </c>
      <c r="S2023" s="108"/>
      <c r="W2023" s="100" t="s">
        <v>365</v>
      </c>
      <c r="X2023" s="100">
        <v>26</v>
      </c>
      <c r="Y2023" s="100">
        <v>24</v>
      </c>
      <c r="Z2023" s="100">
        <v>27</v>
      </c>
      <c r="AA2023" s="100">
        <v>8</v>
      </c>
      <c r="AC2023" s="100" t="s">
        <v>365</v>
      </c>
      <c r="AD2023" s="100">
        <v>779</v>
      </c>
      <c r="AE2023" s="100">
        <v>927</v>
      </c>
      <c r="AF2023" s="100">
        <v>1108</v>
      </c>
      <c r="AG2023" s="100">
        <v>833</v>
      </c>
      <c r="AJ2023" s="100" t="str">
        <f t="shared" si="844"/>
        <v>●</v>
      </c>
      <c r="AK2023" s="100" t="str">
        <f t="shared" si="842"/>
        <v>●</v>
      </c>
      <c r="AL2023" s="100" t="str">
        <f t="shared" si="842"/>
        <v>●</v>
      </c>
      <c r="AM2023" s="100" t="str">
        <f t="shared" si="842"/>
        <v>●</v>
      </c>
      <c r="AP2023" s="100" t="str">
        <f t="shared" si="845"/>
        <v>●</v>
      </c>
      <c r="AQ2023" s="100" t="str">
        <f t="shared" si="843"/>
        <v>●</v>
      </c>
      <c r="AR2023" s="100" t="str">
        <f t="shared" si="843"/>
        <v>●</v>
      </c>
      <c r="AS2023" s="100" t="str">
        <f t="shared" si="843"/>
        <v>●</v>
      </c>
    </row>
    <row r="2024" spans="2:45" s="100" customFormat="1" ht="14.25" customHeight="1">
      <c r="B2024" s="102" t="s">
        <v>104</v>
      </c>
      <c r="C2024" s="106">
        <v>23</v>
      </c>
      <c r="D2024" s="107">
        <v>19</v>
      </c>
      <c r="E2024" s="107">
        <v>23</v>
      </c>
      <c r="F2024" s="107">
        <v>9</v>
      </c>
      <c r="G2024" s="107">
        <f t="shared" si="846"/>
        <v>14</v>
      </c>
      <c r="H2024" s="107">
        <f t="shared" si="848"/>
        <v>5</v>
      </c>
      <c r="I2024" s="108">
        <f t="shared" si="849"/>
        <v>55.555555555555557</v>
      </c>
      <c r="J2024" s="102"/>
      <c r="K2024" s="114" t="s">
        <v>104</v>
      </c>
      <c r="L2024" s="106">
        <v>795</v>
      </c>
      <c r="M2024" s="107">
        <v>885</v>
      </c>
      <c r="N2024" s="107">
        <v>1077</v>
      </c>
      <c r="O2024" s="107">
        <v>821</v>
      </c>
      <c r="P2024" s="107">
        <f t="shared" si="847"/>
        <v>674</v>
      </c>
      <c r="Q2024" s="107">
        <f t="shared" si="850"/>
        <v>-147</v>
      </c>
      <c r="R2024" s="108">
        <f t="shared" si="851"/>
        <v>-17.904993909866018</v>
      </c>
      <c r="S2024" s="108"/>
      <c r="W2024" s="100" t="s">
        <v>366</v>
      </c>
      <c r="X2024" s="100">
        <v>30</v>
      </c>
      <c r="Y2024" s="100">
        <v>23</v>
      </c>
      <c r="Z2024" s="100">
        <v>19</v>
      </c>
      <c r="AA2024" s="100">
        <v>23</v>
      </c>
      <c r="AC2024" s="100" t="s">
        <v>366</v>
      </c>
      <c r="AD2024" s="100">
        <v>759</v>
      </c>
      <c r="AE2024" s="100">
        <v>795</v>
      </c>
      <c r="AF2024" s="100">
        <v>885</v>
      </c>
      <c r="AG2024" s="100">
        <v>1077</v>
      </c>
      <c r="AJ2024" s="100" t="str">
        <f t="shared" si="844"/>
        <v>●</v>
      </c>
      <c r="AK2024" s="100" t="str">
        <f t="shared" si="842"/>
        <v>●</v>
      </c>
      <c r="AL2024" s="100" t="str">
        <f t="shared" si="842"/>
        <v>●</v>
      </c>
      <c r="AM2024" s="100" t="str">
        <f t="shared" si="842"/>
        <v>●</v>
      </c>
      <c r="AP2024" s="100" t="str">
        <f t="shared" si="845"/>
        <v>●</v>
      </c>
      <c r="AQ2024" s="100" t="str">
        <f t="shared" si="843"/>
        <v>●</v>
      </c>
      <c r="AR2024" s="100" t="str">
        <f t="shared" si="843"/>
        <v>●</v>
      </c>
      <c r="AS2024" s="100" t="str">
        <f t="shared" si="843"/>
        <v>●</v>
      </c>
    </row>
    <row r="2025" spans="2:45" s="100" customFormat="1" ht="14.25" customHeight="1">
      <c r="B2025" s="102" t="s">
        <v>105</v>
      </c>
      <c r="C2025" s="106">
        <v>28</v>
      </c>
      <c r="D2025" s="107">
        <v>17</v>
      </c>
      <c r="E2025" s="107">
        <v>16</v>
      </c>
      <c r="F2025" s="107">
        <v>19</v>
      </c>
      <c r="G2025" s="107">
        <f t="shared" si="846"/>
        <v>11</v>
      </c>
      <c r="H2025" s="107">
        <f t="shared" si="848"/>
        <v>-8</v>
      </c>
      <c r="I2025" s="108">
        <f t="shared" si="849"/>
        <v>-42.105263157894733</v>
      </c>
      <c r="J2025" s="102"/>
      <c r="K2025" s="114" t="s">
        <v>105</v>
      </c>
      <c r="L2025" s="106">
        <v>787</v>
      </c>
      <c r="M2025" s="107">
        <v>799</v>
      </c>
      <c r="N2025" s="107">
        <v>872</v>
      </c>
      <c r="O2025" s="107">
        <v>1035</v>
      </c>
      <c r="P2025" s="107">
        <f t="shared" si="847"/>
        <v>638</v>
      </c>
      <c r="Q2025" s="107">
        <f t="shared" si="850"/>
        <v>-397</v>
      </c>
      <c r="R2025" s="108">
        <f t="shared" si="851"/>
        <v>-38.35748792270531</v>
      </c>
      <c r="S2025" s="108"/>
      <c r="W2025" s="100" t="s">
        <v>367</v>
      </c>
      <c r="X2025" s="100">
        <v>31</v>
      </c>
      <c r="Y2025" s="100">
        <v>28</v>
      </c>
      <c r="Z2025" s="100">
        <v>17</v>
      </c>
      <c r="AA2025" s="100">
        <v>16</v>
      </c>
      <c r="AC2025" s="100" t="s">
        <v>367</v>
      </c>
      <c r="AD2025" s="100">
        <v>715</v>
      </c>
      <c r="AE2025" s="100">
        <v>787</v>
      </c>
      <c r="AF2025" s="100">
        <v>799</v>
      </c>
      <c r="AG2025" s="100">
        <v>872</v>
      </c>
      <c r="AJ2025" s="100" t="str">
        <f t="shared" si="844"/>
        <v>●</v>
      </c>
      <c r="AK2025" s="100" t="str">
        <f t="shared" si="842"/>
        <v>●</v>
      </c>
      <c r="AL2025" s="100" t="str">
        <f t="shared" si="842"/>
        <v>●</v>
      </c>
      <c r="AM2025" s="100" t="str">
        <f t="shared" si="842"/>
        <v>●</v>
      </c>
      <c r="AP2025" s="100" t="str">
        <f t="shared" si="845"/>
        <v>●</v>
      </c>
      <c r="AQ2025" s="100" t="str">
        <f t="shared" si="843"/>
        <v>●</v>
      </c>
      <c r="AR2025" s="100" t="str">
        <f t="shared" si="843"/>
        <v>●</v>
      </c>
      <c r="AS2025" s="100" t="str">
        <f t="shared" si="843"/>
        <v>●</v>
      </c>
    </row>
    <row r="2026" spans="2:45" s="100" customFormat="1" ht="14.25" customHeight="1">
      <c r="B2026" s="102" t="s">
        <v>106</v>
      </c>
      <c r="C2026" s="106">
        <v>29</v>
      </c>
      <c r="D2026" s="107">
        <v>26</v>
      </c>
      <c r="E2026" s="107">
        <v>12</v>
      </c>
      <c r="F2026" s="107">
        <v>16</v>
      </c>
      <c r="G2026" s="107">
        <f t="shared" si="846"/>
        <v>8</v>
      </c>
      <c r="H2026" s="107">
        <f t="shared" si="848"/>
        <v>-8</v>
      </c>
      <c r="I2026" s="108">
        <f t="shared" si="849"/>
        <v>-50</v>
      </c>
      <c r="J2026" s="102"/>
      <c r="K2026" s="114" t="s">
        <v>106</v>
      </c>
      <c r="L2026" s="106">
        <v>684</v>
      </c>
      <c r="M2026" s="107">
        <v>764</v>
      </c>
      <c r="N2026" s="107">
        <v>766</v>
      </c>
      <c r="O2026" s="107">
        <v>823</v>
      </c>
      <c r="P2026" s="107">
        <f t="shared" si="847"/>
        <v>752</v>
      </c>
      <c r="Q2026" s="107">
        <f t="shared" si="850"/>
        <v>-71</v>
      </c>
      <c r="R2026" s="108">
        <f t="shared" si="851"/>
        <v>-8.626974483596598</v>
      </c>
      <c r="S2026" s="108"/>
      <c r="W2026" s="100" t="s">
        <v>368</v>
      </c>
      <c r="X2026" s="100">
        <v>21</v>
      </c>
      <c r="Y2026" s="100">
        <v>29</v>
      </c>
      <c r="Z2026" s="100">
        <v>26</v>
      </c>
      <c r="AA2026" s="100">
        <v>12</v>
      </c>
      <c r="AC2026" s="100" t="s">
        <v>368</v>
      </c>
      <c r="AD2026" s="100">
        <v>536</v>
      </c>
      <c r="AE2026" s="100">
        <v>684</v>
      </c>
      <c r="AF2026" s="100">
        <v>764</v>
      </c>
      <c r="AG2026" s="100">
        <v>766</v>
      </c>
      <c r="AJ2026" s="100" t="str">
        <f t="shared" si="844"/>
        <v>●</v>
      </c>
      <c r="AK2026" s="100" t="str">
        <f t="shared" si="842"/>
        <v>●</v>
      </c>
      <c r="AL2026" s="100" t="str">
        <f t="shared" si="842"/>
        <v>●</v>
      </c>
      <c r="AM2026" s="100" t="str">
        <f t="shared" si="842"/>
        <v>●</v>
      </c>
      <c r="AP2026" s="100" t="str">
        <f t="shared" si="845"/>
        <v>●</v>
      </c>
      <c r="AQ2026" s="100" t="str">
        <f t="shared" si="843"/>
        <v>●</v>
      </c>
      <c r="AR2026" s="100" t="str">
        <f t="shared" si="843"/>
        <v>●</v>
      </c>
      <c r="AS2026" s="100" t="str">
        <f t="shared" si="843"/>
        <v>●</v>
      </c>
    </row>
    <row r="2027" spans="2:45" s="100" customFormat="1" ht="14.25" customHeight="1">
      <c r="B2027" s="102" t="s">
        <v>107</v>
      </c>
      <c r="C2027" s="106">
        <v>17</v>
      </c>
      <c r="D2027" s="107">
        <v>24</v>
      </c>
      <c r="E2027" s="107">
        <v>18</v>
      </c>
      <c r="F2027" s="107">
        <v>9</v>
      </c>
      <c r="G2027" s="107">
        <f t="shared" si="846"/>
        <v>15</v>
      </c>
      <c r="H2027" s="107">
        <f t="shared" si="848"/>
        <v>6</v>
      </c>
      <c r="I2027" s="108">
        <f t="shared" si="849"/>
        <v>66.666666666666657</v>
      </c>
      <c r="J2027" s="102"/>
      <c r="K2027" s="114" t="s">
        <v>107</v>
      </c>
      <c r="L2027" s="106">
        <v>494</v>
      </c>
      <c r="M2027" s="107">
        <v>626</v>
      </c>
      <c r="N2027" s="107">
        <v>710</v>
      </c>
      <c r="O2027" s="107">
        <v>690</v>
      </c>
      <c r="P2027" s="107">
        <f t="shared" si="847"/>
        <v>935</v>
      </c>
      <c r="Q2027" s="107">
        <f t="shared" si="850"/>
        <v>245</v>
      </c>
      <c r="R2027" s="108">
        <f t="shared" si="851"/>
        <v>35.507246376811594</v>
      </c>
      <c r="S2027" s="108"/>
      <c r="W2027" s="100" t="s">
        <v>369</v>
      </c>
      <c r="X2027" s="100">
        <v>14</v>
      </c>
      <c r="Y2027" s="100">
        <v>17</v>
      </c>
      <c r="Z2027" s="100">
        <v>24</v>
      </c>
      <c r="AA2027" s="100">
        <v>18</v>
      </c>
      <c r="AC2027" s="100" t="s">
        <v>369</v>
      </c>
      <c r="AD2027" s="100">
        <v>323</v>
      </c>
      <c r="AE2027" s="100">
        <v>494</v>
      </c>
      <c r="AF2027" s="100">
        <v>626</v>
      </c>
      <c r="AG2027" s="100">
        <v>710</v>
      </c>
      <c r="AJ2027" s="100" t="str">
        <f t="shared" si="844"/>
        <v>●</v>
      </c>
      <c r="AK2027" s="100" t="str">
        <f t="shared" si="842"/>
        <v>●</v>
      </c>
      <c r="AL2027" s="100" t="str">
        <f t="shared" si="842"/>
        <v>●</v>
      </c>
      <c r="AM2027" s="100" t="str">
        <f t="shared" si="842"/>
        <v>●</v>
      </c>
      <c r="AP2027" s="100" t="str">
        <f t="shared" si="845"/>
        <v>●</v>
      </c>
      <c r="AQ2027" s="100" t="str">
        <f t="shared" si="843"/>
        <v>●</v>
      </c>
      <c r="AR2027" s="100" t="str">
        <f t="shared" si="843"/>
        <v>●</v>
      </c>
      <c r="AS2027" s="100" t="str">
        <f t="shared" si="843"/>
        <v>●</v>
      </c>
    </row>
    <row r="2028" spans="2:45" s="100" customFormat="1" ht="14.25" customHeight="1">
      <c r="B2028" s="102" t="s">
        <v>108</v>
      </c>
      <c r="C2028" s="106">
        <v>12</v>
      </c>
      <c r="D2028" s="107">
        <v>14</v>
      </c>
      <c r="E2028" s="107">
        <v>14</v>
      </c>
      <c r="F2028" s="107">
        <v>16</v>
      </c>
      <c r="G2028" s="107">
        <f t="shared" si="846"/>
        <v>11</v>
      </c>
      <c r="H2028" s="107">
        <f t="shared" si="848"/>
        <v>-5</v>
      </c>
      <c r="I2028" s="108">
        <f t="shared" si="849"/>
        <v>-31.25</v>
      </c>
      <c r="J2028" s="102"/>
      <c r="K2028" s="114" t="s">
        <v>108</v>
      </c>
      <c r="L2028" s="106">
        <v>270</v>
      </c>
      <c r="M2028" s="107">
        <v>438</v>
      </c>
      <c r="N2028" s="107">
        <v>546</v>
      </c>
      <c r="O2028" s="107">
        <v>601</v>
      </c>
      <c r="P2028" s="107">
        <f t="shared" si="847"/>
        <v>668</v>
      </c>
      <c r="Q2028" s="107">
        <f t="shared" si="850"/>
        <v>67</v>
      </c>
      <c r="R2028" s="108">
        <f t="shared" si="851"/>
        <v>11.148086522462561</v>
      </c>
      <c r="S2028" s="108"/>
      <c r="W2028" s="100" t="s">
        <v>370</v>
      </c>
      <c r="X2028" s="100">
        <v>21</v>
      </c>
      <c r="Y2028" s="100">
        <v>12</v>
      </c>
      <c r="Z2028" s="100">
        <v>14</v>
      </c>
      <c r="AA2028" s="100">
        <v>14</v>
      </c>
      <c r="AC2028" s="100" t="s">
        <v>370</v>
      </c>
      <c r="AD2028" s="100">
        <v>228</v>
      </c>
      <c r="AE2028" s="100">
        <v>270</v>
      </c>
      <c r="AF2028" s="100">
        <v>438</v>
      </c>
      <c r="AG2028" s="100">
        <v>546</v>
      </c>
      <c r="AJ2028" s="100" t="str">
        <f t="shared" si="844"/>
        <v>●</v>
      </c>
      <c r="AK2028" s="100" t="str">
        <f t="shared" si="842"/>
        <v>●</v>
      </c>
      <c r="AL2028" s="100" t="str">
        <f t="shared" si="842"/>
        <v>○</v>
      </c>
      <c r="AM2028" s="100" t="str">
        <f t="shared" si="842"/>
        <v>●</v>
      </c>
      <c r="AP2028" s="100" t="str">
        <f t="shared" si="845"/>
        <v>●</v>
      </c>
      <c r="AQ2028" s="100" t="str">
        <f t="shared" si="843"/>
        <v>●</v>
      </c>
      <c r="AR2028" s="100" t="str">
        <f t="shared" si="843"/>
        <v>●</v>
      </c>
      <c r="AS2028" s="100" t="str">
        <f t="shared" si="843"/>
        <v>●</v>
      </c>
    </row>
    <row r="2029" spans="2:45" s="100" customFormat="1" ht="14.25" customHeight="1">
      <c r="B2029" s="102" t="s">
        <v>109</v>
      </c>
      <c r="C2029" s="106">
        <v>12</v>
      </c>
      <c r="D2029" s="107">
        <v>4</v>
      </c>
      <c r="E2029" s="107">
        <v>7</v>
      </c>
      <c r="F2029" s="107">
        <v>10</v>
      </c>
      <c r="G2029" s="107">
        <f t="shared" si="846"/>
        <v>7</v>
      </c>
      <c r="H2029" s="107">
        <f t="shared" si="848"/>
        <v>-3</v>
      </c>
      <c r="I2029" s="108">
        <f t="shared" si="849"/>
        <v>-30</v>
      </c>
      <c r="J2029" s="102"/>
      <c r="K2029" s="114" t="s">
        <v>109</v>
      </c>
      <c r="L2029" s="106">
        <v>173</v>
      </c>
      <c r="M2029" s="107">
        <v>219</v>
      </c>
      <c r="N2029" s="107">
        <v>358</v>
      </c>
      <c r="O2029" s="107">
        <v>409</v>
      </c>
      <c r="P2029" s="107">
        <f t="shared" si="847"/>
        <v>481</v>
      </c>
      <c r="Q2029" s="107">
        <f t="shared" si="850"/>
        <v>72</v>
      </c>
      <c r="R2029" s="108">
        <f t="shared" si="851"/>
        <v>17.603911980440099</v>
      </c>
      <c r="S2029" s="108"/>
      <c r="W2029" s="100" t="s">
        <v>371</v>
      </c>
      <c r="X2029" s="100">
        <v>3</v>
      </c>
      <c r="Y2029" s="100">
        <v>12</v>
      </c>
      <c r="Z2029" s="100">
        <v>4</v>
      </c>
      <c r="AA2029" s="100">
        <v>7</v>
      </c>
      <c r="AC2029" s="100" t="s">
        <v>371</v>
      </c>
      <c r="AD2029" s="100">
        <v>108</v>
      </c>
      <c r="AE2029" s="100">
        <v>173</v>
      </c>
      <c r="AF2029" s="100">
        <v>219</v>
      </c>
      <c r="AG2029" s="100">
        <v>358</v>
      </c>
      <c r="AJ2029" s="100" t="str">
        <f t="shared" si="844"/>
        <v>●</v>
      </c>
      <c r="AK2029" s="100" t="str">
        <f t="shared" si="842"/>
        <v>●</v>
      </c>
      <c r="AL2029" s="100" t="str">
        <f t="shared" si="842"/>
        <v>●</v>
      </c>
      <c r="AM2029" s="100" t="str">
        <f t="shared" si="842"/>
        <v>●</v>
      </c>
      <c r="AP2029" s="100" t="str">
        <f t="shared" si="845"/>
        <v>●</v>
      </c>
      <c r="AQ2029" s="100" t="str">
        <f t="shared" si="843"/>
        <v>●</v>
      </c>
      <c r="AR2029" s="100" t="str">
        <f t="shared" si="843"/>
        <v>●</v>
      </c>
      <c r="AS2029" s="100" t="str">
        <f t="shared" si="843"/>
        <v>●</v>
      </c>
    </row>
    <row r="2030" spans="2:45" s="100" customFormat="1" ht="14.25" customHeight="1">
      <c r="B2030" s="102" t="s">
        <v>110</v>
      </c>
      <c r="C2030" s="106">
        <v>2</v>
      </c>
      <c r="D2030" s="107">
        <v>9</v>
      </c>
      <c r="E2030" s="107">
        <v>6</v>
      </c>
      <c r="F2030" s="107">
        <v>5</v>
      </c>
      <c r="G2030" s="107">
        <f t="shared" si="846"/>
        <v>7</v>
      </c>
      <c r="H2030" s="107">
        <f t="shared" si="848"/>
        <v>2</v>
      </c>
      <c r="I2030" s="108">
        <f t="shared" si="849"/>
        <v>40</v>
      </c>
      <c r="J2030" s="102"/>
      <c r="K2030" s="114" t="s">
        <v>110</v>
      </c>
      <c r="L2030" s="106">
        <v>101</v>
      </c>
      <c r="M2030" s="107">
        <v>140</v>
      </c>
      <c r="N2030" s="107">
        <v>222</v>
      </c>
      <c r="O2030" s="107">
        <v>339</v>
      </c>
      <c r="P2030" s="107">
        <f t="shared" si="847"/>
        <v>505</v>
      </c>
      <c r="Q2030" s="107">
        <f t="shared" si="850"/>
        <v>166</v>
      </c>
      <c r="R2030" s="108">
        <f t="shared" si="851"/>
        <v>48.967551622418881</v>
      </c>
      <c r="S2030" s="108"/>
      <c r="W2030" s="100" t="s">
        <v>378</v>
      </c>
      <c r="X2030" s="100">
        <v>2</v>
      </c>
      <c r="Y2030" s="100">
        <v>2</v>
      </c>
      <c r="Z2030" s="100">
        <v>9</v>
      </c>
      <c r="AA2030" s="100">
        <v>6</v>
      </c>
      <c r="AC2030" s="100" t="s">
        <v>378</v>
      </c>
      <c r="AD2030" s="100">
        <v>75</v>
      </c>
      <c r="AE2030" s="100">
        <v>101</v>
      </c>
      <c r="AF2030" s="100">
        <v>140</v>
      </c>
      <c r="AG2030" s="100">
        <v>222</v>
      </c>
      <c r="AJ2030" s="100" t="str">
        <f t="shared" si="844"/>
        <v>○</v>
      </c>
      <c r="AK2030" s="100" t="str">
        <f t="shared" si="842"/>
        <v>●</v>
      </c>
      <c r="AL2030" s="100" t="str">
        <f t="shared" si="842"/>
        <v>●</v>
      </c>
      <c r="AM2030" s="100" t="str">
        <f t="shared" si="842"/>
        <v>●</v>
      </c>
      <c r="AP2030" s="100" t="str">
        <f t="shared" si="845"/>
        <v>●</v>
      </c>
      <c r="AQ2030" s="100" t="str">
        <f t="shared" si="843"/>
        <v>●</v>
      </c>
      <c r="AR2030" s="100" t="str">
        <f t="shared" si="843"/>
        <v>●</v>
      </c>
      <c r="AS2030" s="100" t="str">
        <f t="shared" si="843"/>
        <v>●</v>
      </c>
    </row>
    <row r="2031" spans="2:45" s="100" customFormat="1" ht="14.25" customHeight="1">
      <c r="B2031" s="119" t="s">
        <v>111</v>
      </c>
      <c r="C2031" s="120" t="s">
        <v>313</v>
      </c>
      <c r="D2031" s="116" t="s">
        <v>313</v>
      </c>
      <c r="E2031" s="116" t="s">
        <v>313</v>
      </c>
      <c r="F2031" s="116" t="s">
        <v>313</v>
      </c>
      <c r="G2031" s="107" t="str">
        <f t="shared" si="846"/>
        <v>-</v>
      </c>
      <c r="H2031" s="107"/>
      <c r="I2031" s="108"/>
      <c r="K2031" s="119" t="s">
        <v>111</v>
      </c>
      <c r="L2031" s="120" t="s">
        <v>313</v>
      </c>
      <c r="M2031" s="116" t="s">
        <v>313</v>
      </c>
      <c r="N2031" s="116" t="s">
        <v>313</v>
      </c>
      <c r="O2031" s="116" t="s">
        <v>313</v>
      </c>
      <c r="P2031" s="107">
        <f t="shared" si="847"/>
        <v>30</v>
      </c>
      <c r="Q2031" s="107"/>
      <c r="R2031" s="108"/>
    </row>
    <row r="2032" spans="2:45" s="100" customFormat="1" ht="14.25" customHeight="1">
      <c r="G2032" s="168"/>
      <c r="P2032" s="168"/>
    </row>
    <row r="2033" spans="2:45" s="100" customFormat="1" ht="14.25" customHeight="1">
      <c r="G2033" s="168"/>
      <c r="P2033" s="168"/>
    </row>
    <row r="2034" spans="2:45" s="99" customFormat="1" ht="14.25" customHeight="1">
      <c r="B2034" s="99" t="str">
        <f>LEFT(B2004,LEN(B2004)-2)&amp;+"男"</f>
        <v>船浜町・男</v>
      </c>
      <c r="K2034" s="99" t="str">
        <f>LEFT(K2004,LEN(K2004)-2)&amp;+"男"</f>
        <v>桜・男</v>
      </c>
      <c r="W2034" s="100"/>
      <c r="X2034" s="100"/>
      <c r="Y2034" s="100"/>
      <c r="Z2034" s="100"/>
      <c r="AA2034" s="100"/>
      <c r="AB2034" s="100"/>
      <c r="AC2034" s="100"/>
      <c r="AD2034" s="100"/>
      <c r="AE2034" s="100"/>
      <c r="AF2034" s="100"/>
      <c r="AG2034" s="100"/>
    </row>
    <row r="2035" spans="2:45" s="100" customFormat="1" ht="14.25" customHeight="1">
      <c r="B2035" s="583" t="s">
        <v>335</v>
      </c>
      <c r="C2035" s="101"/>
      <c r="D2035" s="101"/>
      <c r="E2035" s="101"/>
      <c r="F2035" s="101"/>
      <c r="G2035" s="135"/>
      <c r="H2035" s="131"/>
      <c r="I2035" s="131"/>
      <c r="J2035" s="102"/>
      <c r="K2035" s="583" t="s">
        <v>335</v>
      </c>
      <c r="L2035" s="101"/>
      <c r="M2035" s="101"/>
      <c r="N2035" s="101"/>
      <c r="O2035" s="101"/>
      <c r="P2035" s="135"/>
      <c r="Q2035" s="131"/>
      <c r="R2035" s="131"/>
      <c r="S2035" s="103"/>
    </row>
    <row r="2036" spans="2:45" s="100" customFormat="1" ht="14.25" customHeight="1">
      <c r="B2036" s="584"/>
      <c r="C2036" s="130" t="str">
        <f>$C$4</f>
        <v>平成7年</v>
      </c>
      <c r="D2036" s="130" t="str">
        <f>$D$4</f>
        <v>平成12年</v>
      </c>
      <c r="E2036" s="130" t="str">
        <f>$E$4</f>
        <v>平成17年</v>
      </c>
      <c r="F2036" s="130" t="str">
        <f>$F$4</f>
        <v>平成22年</v>
      </c>
      <c r="G2036" s="130" t="s">
        <v>410</v>
      </c>
      <c r="H2036" s="133" t="str">
        <f>$H$4</f>
        <v>対平成</v>
      </c>
      <c r="I2036" s="134" t="str">
        <f>$I$4</f>
        <v>22年</v>
      </c>
      <c r="J2036" s="102"/>
      <c r="K2036" s="584"/>
      <c r="L2036" s="130" t="str">
        <f>$C$4</f>
        <v>平成7年</v>
      </c>
      <c r="M2036" s="130" t="str">
        <f>$D$4</f>
        <v>平成12年</v>
      </c>
      <c r="N2036" s="130" t="str">
        <f>$E$4</f>
        <v>平成17年</v>
      </c>
      <c r="O2036" s="130" t="str">
        <f>$F$4</f>
        <v>平成22年</v>
      </c>
      <c r="P2036" s="130" t="s">
        <v>410</v>
      </c>
      <c r="Q2036" s="133" t="str">
        <f>$H$4</f>
        <v>対平成</v>
      </c>
      <c r="R2036" s="134" t="str">
        <f>$I$4</f>
        <v>22年</v>
      </c>
      <c r="S2036" s="103"/>
    </row>
    <row r="2037" spans="2:45" s="100" customFormat="1" ht="14.25" customHeight="1">
      <c r="B2037" s="585"/>
      <c r="C2037" s="104"/>
      <c r="D2037" s="104"/>
      <c r="E2037" s="104"/>
      <c r="F2037" s="104"/>
      <c r="G2037" s="104"/>
      <c r="H2037" s="132" t="s">
        <v>88</v>
      </c>
      <c r="I2037" s="133" t="s">
        <v>398</v>
      </c>
      <c r="J2037" s="102"/>
      <c r="K2037" s="585"/>
      <c r="L2037" s="104"/>
      <c r="M2037" s="104"/>
      <c r="N2037" s="104"/>
      <c r="O2037" s="104"/>
      <c r="P2037" s="104"/>
      <c r="Q2037" s="132" t="s">
        <v>88</v>
      </c>
      <c r="R2037" s="133" t="s">
        <v>398</v>
      </c>
      <c r="S2037" s="103"/>
    </row>
    <row r="2038" spans="2:45" s="199" customFormat="1" ht="14.25" customHeight="1">
      <c r="B2038" s="200" t="s">
        <v>90</v>
      </c>
      <c r="C2038" s="198">
        <v>151</v>
      </c>
      <c r="D2038" s="194">
        <v>117</v>
      </c>
      <c r="E2038" s="194">
        <v>89</v>
      </c>
      <c r="F2038" s="194">
        <v>80</v>
      </c>
      <c r="G2038" s="194">
        <f>IF(COUNTIF(G2043:G2061,"x"),"x",IF(SUM(G2043:G2061)=0,"-",SUM(G2043:G2061)))</f>
        <v>53</v>
      </c>
      <c r="H2038" s="193">
        <f t="shared" ref="H2038:H2041" si="852">IF(G2038="x","x",IF(AND(G2038="-",F2038="-"),"-",IF(AND(G2038="-",F2038&gt;0),F2038*-1,IF(AND(G2038&gt;0,F2038="-"),G2038,G2038-F2038))))</f>
        <v>-27</v>
      </c>
      <c r="I2038" s="195">
        <f t="shared" ref="I2038:I2041" si="853">IF(H2038="x","x",IF(H2038="-","-",IF(AND(F2038="-",G2038&gt;0),"皆増",IF(AND(F2038&gt;0,G2038="-"),"皆減",H2038/F2038*100))))</f>
        <v>-33.75</v>
      </c>
      <c r="J2038" s="196"/>
      <c r="K2038" s="197" t="s">
        <v>90</v>
      </c>
      <c r="L2038" s="198">
        <v>5734</v>
      </c>
      <c r="M2038" s="194">
        <v>5793</v>
      </c>
      <c r="N2038" s="194">
        <v>5588</v>
      </c>
      <c r="O2038" s="194">
        <v>5159</v>
      </c>
      <c r="P2038" s="194">
        <f>IF(COUNTIF(P2043:P2061,"x"),"x",IF(SUM(P2043:P2061)=0,"-",SUM(P2043:P2061)))</f>
        <v>4310</v>
      </c>
      <c r="Q2038" s="193">
        <f t="shared" ref="Q2038:Q2041" si="854">IF(P2038="x","x",IF(AND(P2038="-",O2038="-"),"-",IF(AND(P2038="-",O2038&gt;0),O2038*-1,IF(AND(P2038&gt;0,O2038="-"),P2038,P2038-O2038))))</f>
        <v>-849</v>
      </c>
      <c r="R2038" s="195">
        <f t="shared" ref="R2038:R2041" si="855">IF(Q2038="x","x",IF(Q2038="-","-",IF(AND(O2038="-",P2038&gt;0),"皆増",IF(AND(O2038&gt;0,P2038="-"),"皆減",Q2038/O2038*100))))</f>
        <v>-16.456677650707501</v>
      </c>
      <c r="S2038" s="195"/>
      <c r="W2038" s="199" t="s">
        <v>373</v>
      </c>
      <c r="X2038" s="199">
        <v>163</v>
      </c>
      <c r="Y2038" s="199">
        <v>151</v>
      </c>
      <c r="Z2038" s="199">
        <v>117</v>
      </c>
      <c r="AA2038" s="199">
        <v>89</v>
      </c>
      <c r="AC2038" s="199" t="s">
        <v>373</v>
      </c>
      <c r="AD2038" s="199">
        <v>5156</v>
      </c>
      <c r="AE2038" s="199">
        <v>5734</v>
      </c>
      <c r="AF2038" s="199">
        <v>5793</v>
      </c>
      <c r="AG2038" s="199">
        <v>5588</v>
      </c>
      <c r="AJ2038" s="199" t="str">
        <f>IF(C2038=X2038,"○","●")</f>
        <v>●</v>
      </c>
      <c r="AK2038" s="199" t="str">
        <f t="shared" ref="AK2038:AM2060" si="856">IF(D2038=Y2038,"○","●")</f>
        <v>●</v>
      </c>
      <c r="AL2038" s="199" t="str">
        <f t="shared" si="856"/>
        <v>●</v>
      </c>
      <c r="AM2038" s="199" t="str">
        <f t="shared" si="856"/>
        <v>●</v>
      </c>
      <c r="AP2038" s="199" t="str">
        <f>IF(L2038=AD2038,"○","●")</f>
        <v>●</v>
      </c>
      <c r="AQ2038" s="199" t="str">
        <f t="shared" ref="AQ2038:AS2060" si="857">IF(M2038=AE2038,"○","●")</f>
        <v>●</v>
      </c>
      <c r="AR2038" s="199" t="str">
        <f t="shared" si="857"/>
        <v>●</v>
      </c>
      <c r="AS2038" s="199" t="str">
        <f t="shared" si="857"/>
        <v>●</v>
      </c>
    </row>
    <row r="2039" spans="2:45" s="100" customFormat="1" ht="14.25" customHeight="1">
      <c r="B2039" s="105" t="s">
        <v>91</v>
      </c>
      <c r="C2039" s="106">
        <v>16</v>
      </c>
      <c r="D2039" s="107">
        <v>11</v>
      </c>
      <c r="E2039" s="107">
        <v>7</v>
      </c>
      <c r="F2039" s="107">
        <v>6</v>
      </c>
      <c r="G2039" s="107">
        <f>IF(COUNTIF(G2043:G2045,"x"),"x",IF(SUM(G2043:G2045)=0,"-",SUM(G2043:G2045)))</f>
        <v>4</v>
      </c>
      <c r="H2039" s="107">
        <f t="shared" si="852"/>
        <v>-2</v>
      </c>
      <c r="I2039" s="108">
        <f t="shared" si="853"/>
        <v>-33.333333333333329</v>
      </c>
      <c r="J2039" s="102"/>
      <c r="K2039" s="109" t="s">
        <v>91</v>
      </c>
      <c r="L2039" s="106">
        <v>1000</v>
      </c>
      <c r="M2039" s="107">
        <v>898</v>
      </c>
      <c r="N2039" s="107">
        <v>840</v>
      </c>
      <c r="O2039" s="107">
        <v>713</v>
      </c>
      <c r="P2039" s="107">
        <f>IF(COUNTIF(P2043:P2045,"x"),"x",IF(SUM(P2043:P2045)=0,"-",SUM(P2043:P2045)))</f>
        <v>456</v>
      </c>
      <c r="Q2039" s="107">
        <f t="shared" si="854"/>
        <v>-257</v>
      </c>
      <c r="R2039" s="108">
        <f t="shared" si="855"/>
        <v>-36.044880785413746</v>
      </c>
      <c r="S2039" s="108"/>
      <c r="W2039" s="100" t="s">
        <v>374</v>
      </c>
      <c r="X2039" s="100">
        <v>17</v>
      </c>
      <c r="Y2039" s="100">
        <v>16</v>
      </c>
      <c r="Z2039" s="100">
        <v>11</v>
      </c>
      <c r="AA2039" s="100">
        <v>7</v>
      </c>
      <c r="AC2039" s="100" t="s">
        <v>374</v>
      </c>
      <c r="AD2039" s="100">
        <v>978</v>
      </c>
      <c r="AE2039" s="100">
        <v>1000</v>
      </c>
      <c r="AF2039" s="100">
        <v>898</v>
      </c>
      <c r="AG2039" s="100">
        <v>840</v>
      </c>
      <c r="AJ2039" s="100" t="str">
        <f t="shared" ref="AJ2039:AJ2060" si="858">IF(C2039=X2039,"○","●")</f>
        <v>●</v>
      </c>
      <c r="AK2039" s="100" t="str">
        <f t="shared" si="856"/>
        <v>●</v>
      </c>
      <c r="AL2039" s="100" t="str">
        <f t="shared" si="856"/>
        <v>●</v>
      </c>
      <c r="AM2039" s="100" t="str">
        <f t="shared" si="856"/>
        <v>●</v>
      </c>
      <c r="AP2039" s="100" t="str">
        <f t="shared" ref="AP2039:AP2060" si="859">IF(L2039=AD2039,"○","●")</f>
        <v>●</v>
      </c>
      <c r="AQ2039" s="100" t="str">
        <f t="shared" si="857"/>
        <v>●</v>
      </c>
      <c r="AR2039" s="100" t="str">
        <f t="shared" si="857"/>
        <v>●</v>
      </c>
      <c r="AS2039" s="100" t="str">
        <f>IF(O2039=AG2039,"○","●")</f>
        <v>●</v>
      </c>
    </row>
    <row r="2040" spans="2:45" s="100" customFormat="1" ht="14.25" customHeight="1">
      <c r="B2040" s="105" t="s">
        <v>92</v>
      </c>
      <c r="C2040" s="106">
        <v>102</v>
      </c>
      <c r="D2040" s="107">
        <v>67</v>
      </c>
      <c r="E2040" s="107">
        <v>57</v>
      </c>
      <c r="F2040" s="107">
        <v>49</v>
      </c>
      <c r="G2040" s="296">
        <f>IF(COUNTIF(G2046:G2055,"x"),"x",IF(SUM(G2046:G2055)=0,"-",SUM(G2046:G2055)))</f>
        <v>28</v>
      </c>
      <c r="H2040" s="107">
        <f t="shared" si="852"/>
        <v>-21</v>
      </c>
      <c r="I2040" s="108">
        <f t="shared" si="853"/>
        <v>-42.857142857142854</v>
      </c>
      <c r="J2040" s="102"/>
      <c r="K2040" s="109" t="s">
        <v>92</v>
      </c>
      <c r="L2040" s="106">
        <v>4010</v>
      </c>
      <c r="M2040" s="107">
        <v>3973</v>
      </c>
      <c r="N2040" s="107">
        <v>3662</v>
      </c>
      <c r="O2040" s="107">
        <v>3284</v>
      </c>
      <c r="P2040" s="296">
        <f>IF(COUNTIF(P2046:P2055,"x"),"x",IF(SUM(P2046:P2055)=0,"-",SUM(P2046:P2055)))</f>
        <v>2465</v>
      </c>
      <c r="Q2040" s="107">
        <f t="shared" si="854"/>
        <v>-819</v>
      </c>
      <c r="R2040" s="108">
        <f t="shared" si="855"/>
        <v>-24.939098660170526</v>
      </c>
      <c r="S2040" s="108"/>
      <c r="W2040" s="100" t="s">
        <v>375</v>
      </c>
      <c r="X2040" s="100">
        <v>120</v>
      </c>
      <c r="Y2040" s="100">
        <v>102</v>
      </c>
      <c r="Z2040" s="100">
        <v>67</v>
      </c>
      <c r="AA2040" s="100">
        <v>57</v>
      </c>
      <c r="AC2040" s="100" t="s">
        <v>375</v>
      </c>
      <c r="AD2040" s="100">
        <v>3633</v>
      </c>
      <c r="AE2040" s="100">
        <v>4010</v>
      </c>
      <c r="AF2040" s="100">
        <v>3973</v>
      </c>
      <c r="AG2040" s="100">
        <v>3662</v>
      </c>
      <c r="AJ2040" s="100" t="str">
        <f t="shared" si="858"/>
        <v>●</v>
      </c>
      <c r="AK2040" s="100" t="str">
        <f t="shared" si="856"/>
        <v>●</v>
      </c>
      <c r="AL2040" s="100" t="str">
        <f>IF(E2040=Z2040,"○","●")</f>
        <v>●</v>
      </c>
      <c r="AM2040" s="100" t="str">
        <f t="shared" si="856"/>
        <v>●</v>
      </c>
      <c r="AP2040" s="100" t="str">
        <f t="shared" si="859"/>
        <v>●</v>
      </c>
      <c r="AQ2040" s="100" t="str">
        <f t="shared" si="857"/>
        <v>●</v>
      </c>
      <c r="AR2040" s="100" t="str">
        <f t="shared" si="857"/>
        <v>●</v>
      </c>
      <c r="AS2040" s="100" t="str">
        <f t="shared" si="857"/>
        <v>●</v>
      </c>
    </row>
    <row r="2041" spans="2:45" s="100" customFormat="1" ht="14.25" customHeight="1">
      <c r="B2041" s="105" t="s">
        <v>93</v>
      </c>
      <c r="C2041" s="106">
        <v>33</v>
      </c>
      <c r="D2041" s="107">
        <v>39</v>
      </c>
      <c r="E2041" s="107">
        <v>25</v>
      </c>
      <c r="F2041" s="107">
        <v>25</v>
      </c>
      <c r="G2041" s="107">
        <f>IF(COUNTIF(G2056:G2060,"x"),"x",IF(SUM(G2056,G2060)=0,"-",SUM(G2056:G2060)))</f>
        <v>21</v>
      </c>
      <c r="H2041" s="107">
        <f t="shared" si="852"/>
        <v>-4</v>
      </c>
      <c r="I2041" s="108">
        <f t="shared" si="853"/>
        <v>-16</v>
      </c>
      <c r="J2041" s="102"/>
      <c r="K2041" s="109" t="s">
        <v>93</v>
      </c>
      <c r="L2041" s="106">
        <v>724</v>
      </c>
      <c r="M2041" s="107">
        <v>922</v>
      </c>
      <c r="N2041" s="107">
        <v>1086</v>
      </c>
      <c r="O2041" s="107">
        <v>1162</v>
      </c>
      <c r="P2041" s="107">
        <f>IF(COUNTIF(P2056:P2060,"x"),"x",IF(SUM(P2056,P2060)=0,"-",SUM(P2056:P2060)))</f>
        <v>1370</v>
      </c>
      <c r="Q2041" s="107">
        <f t="shared" si="854"/>
        <v>208</v>
      </c>
      <c r="R2041" s="108">
        <f t="shared" si="855"/>
        <v>17.900172117039588</v>
      </c>
      <c r="S2041" s="108"/>
      <c r="W2041" s="100" t="s">
        <v>376</v>
      </c>
      <c r="X2041" s="100">
        <v>26</v>
      </c>
      <c r="Y2041" s="100">
        <v>33</v>
      </c>
      <c r="Z2041" s="100">
        <v>39</v>
      </c>
      <c r="AA2041" s="100">
        <v>25</v>
      </c>
      <c r="AC2041" s="100" t="s">
        <v>376</v>
      </c>
      <c r="AD2041" s="100">
        <v>545</v>
      </c>
      <c r="AE2041" s="100">
        <v>724</v>
      </c>
      <c r="AF2041" s="100">
        <v>922</v>
      </c>
      <c r="AG2041" s="100">
        <v>1086</v>
      </c>
      <c r="AJ2041" s="100" t="str">
        <f t="shared" si="858"/>
        <v>●</v>
      </c>
      <c r="AK2041" s="100" t="str">
        <f t="shared" si="856"/>
        <v>●</v>
      </c>
      <c r="AL2041" s="100" t="str">
        <f t="shared" si="856"/>
        <v>●</v>
      </c>
      <c r="AM2041" s="100" t="str">
        <f t="shared" si="856"/>
        <v>○</v>
      </c>
      <c r="AP2041" s="100" t="str">
        <f t="shared" si="859"/>
        <v>●</v>
      </c>
      <c r="AQ2041" s="100" t="str">
        <f t="shared" si="857"/>
        <v>●</v>
      </c>
      <c r="AR2041" s="100" t="str">
        <f t="shared" si="857"/>
        <v>●</v>
      </c>
      <c r="AS2041" s="100" t="str">
        <f t="shared" si="857"/>
        <v>●</v>
      </c>
    </row>
    <row r="2042" spans="2:45" s="100" customFormat="1" ht="14.25" customHeight="1">
      <c r="B2042" s="102"/>
      <c r="C2042" s="106"/>
      <c r="D2042" s="112"/>
      <c r="E2042" s="112"/>
      <c r="F2042" s="112"/>
      <c r="G2042" s="112"/>
      <c r="H2042" s="112"/>
      <c r="I2042" s="113"/>
      <c r="J2042" s="102"/>
      <c r="K2042" s="114"/>
      <c r="L2042" s="106"/>
      <c r="M2042" s="112"/>
      <c r="N2042" s="112"/>
      <c r="O2042" s="112"/>
      <c r="P2042" s="112"/>
      <c r="Q2042" s="112"/>
      <c r="R2042" s="113"/>
      <c r="S2042" s="113"/>
      <c r="AJ2042" s="100" t="str">
        <f t="shared" si="858"/>
        <v>○</v>
      </c>
      <c r="AK2042" s="100" t="str">
        <f t="shared" si="856"/>
        <v>○</v>
      </c>
      <c r="AL2042" s="100" t="str">
        <f t="shared" si="856"/>
        <v>○</v>
      </c>
      <c r="AM2042" s="100" t="str">
        <f t="shared" si="856"/>
        <v>○</v>
      </c>
      <c r="AP2042" s="100" t="str">
        <f t="shared" si="859"/>
        <v>○</v>
      </c>
      <c r="AQ2042" s="100" t="str">
        <f t="shared" si="857"/>
        <v>○</v>
      </c>
      <c r="AR2042" s="100" t="str">
        <f t="shared" si="857"/>
        <v>○</v>
      </c>
      <c r="AS2042" s="100" t="str">
        <f t="shared" si="857"/>
        <v>○</v>
      </c>
    </row>
    <row r="2043" spans="2:45" s="100" customFormat="1" ht="14.25" customHeight="1">
      <c r="B2043" s="102" t="s">
        <v>94</v>
      </c>
      <c r="C2043" s="106">
        <v>6</v>
      </c>
      <c r="D2043" s="107">
        <v>2</v>
      </c>
      <c r="E2043" s="107">
        <v>2</v>
      </c>
      <c r="F2043" s="107">
        <v>2</v>
      </c>
      <c r="G2043" s="107">
        <f>第2表01元データ!AV40</f>
        <v>2</v>
      </c>
      <c r="H2043" s="107">
        <f t="shared" ref="H2043:H2060" si="860">IF(G2043="x","x",IF(AND(G2043="-",F2043="-"),"-",IF(AND(G2043="-",F2043&gt;0),F2043*-1,IF(AND(G2043&gt;0,F2043="-"),G2043,G2043-F2043))))</f>
        <v>0</v>
      </c>
      <c r="I2043" s="108">
        <f t="shared" ref="I2043:I2060" si="861">IF(H2043="x","x",IF(H2043="-","-",IF(AND(F2043="-",G2043&gt;0),"皆増",IF(AND(F2043&gt;0,G2043="-"),"皆減",H2043/F2043*100))))</f>
        <v>0</v>
      </c>
      <c r="J2043" s="102"/>
      <c r="K2043" s="114" t="s">
        <v>94</v>
      </c>
      <c r="L2043" s="106">
        <v>326</v>
      </c>
      <c r="M2043" s="107">
        <v>272</v>
      </c>
      <c r="N2043" s="107">
        <v>242</v>
      </c>
      <c r="O2043" s="107">
        <v>209</v>
      </c>
      <c r="P2043" s="107">
        <f>第2表01元データ!AW40</f>
        <v>122</v>
      </c>
      <c r="Q2043" s="107">
        <f t="shared" ref="Q2043:Q2060" si="862">IF(P2043="x","x",IF(AND(P2043="-",O2043="-"),"-",IF(AND(P2043="-",O2043&gt;0),O2043*-1,IF(AND(P2043&gt;0,O2043="-"),P2043,P2043-O2043))))</f>
        <v>-87</v>
      </c>
      <c r="R2043" s="108">
        <f t="shared" ref="R2043:R2060" si="863">IF(Q2043="x","x",IF(Q2043="-","-",IF(AND(O2043="-",P2043&gt;0),"皆増",IF(AND(O2043&gt;0,P2043="-"),"皆減",Q2043/O2043*100))))</f>
        <v>-41.626794258373209</v>
      </c>
      <c r="S2043" s="108"/>
      <c r="T2043" s="100">
        <v>101</v>
      </c>
      <c r="W2043" s="100" t="s">
        <v>377</v>
      </c>
      <c r="X2043" s="100">
        <v>4</v>
      </c>
      <c r="Y2043" s="100">
        <v>6</v>
      </c>
      <c r="Z2043" s="100">
        <v>2</v>
      </c>
      <c r="AA2043" s="100">
        <v>2</v>
      </c>
      <c r="AC2043" s="100" t="s">
        <v>377</v>
      </c>
      <c r="AD2043" s="100">
        <v>246</v>
      </c>
      <c r="AE2043" s="100">
        <v>326</v>
      </c>
      <c r="AF2043" s="100">
        <v>272</v>
      </c>
      <c r="AG2043" s="100">
        <v>242</v>
      </c>
      <c r="AJ2043" s="100" t="str">
        <f t="shared" si="858"/>
        <v>●</v>
      </c>
      <c r="AK2043" s="100" t="str">
        <f t="shared" si="856"/>
        <v>●</v>
      </c>
      <c r="AL2043" s="100" t="str">
        <f t="shared" si="856"/>
        <v>○</v>
      </c>
      <c r="AM2043" s="100" t="str">
        <f t="shared" si="856"/>
        <v>○</v>
      </c>
      <c r="AP2043" s="100" t="str">
        <f t="shared" si="859"/>
        <v>●</v>
      </c>
      <c r="AQ2043" s="100" t="str">
        <f t="shared" si="857"/>
        <v>●</v>
      </c>
      <c r="AR2043" s="100" t="str">
        <f t="shared" si="857"/>
        <v>●</v>
      </c>
      <c r="AS2043" s="100" t="str">
        <f t="shared" si="857"/>
        <v>●</v>
      </c>
    </row>
    <row r="2044" spans="2:45" s="100" customFormat="1" ht="14.25" customHeight="1">
      <c r="B2044" s="102" t="s">
        <v>95</v>
      </c>
      <c r="C2044" s="106">
        <v>4</v>
      </c>
      <c r="D2044" s="107">
        <v>4</v>
      </c>
      <c r="E2044" s="107">
        <v>2</v>
      </c>
      <c r="F2044" s="107">
        <v>1</v>
      </c>
      <c r="G2044" s="107">
        <f>第2表01元データ!AV41</f>
        <v>1</v>
      </c>
      <c r="H2044" s="107">
        <f t="shared" si="860"/>
        <v>0</v>
      </c>
      <c r="I2044" s="108">
        <f t="shared" si="861"/>
        <v>0</v>
      </c>
      <c r="J2044" s="102"/>
      <c r="K2044" s="114" t="s">
        <v>95</v>
      </c>
      <c r="L2044" s="106">
        <v>300</v>
      </c>
      <c r="M2044" s="107">
        <v>331</v>
      </c>
      <c r="N2044" s="107">
        <v>281</v>
      </c>
      <c r="O2044" s="107">
        <v>220</v>
      </c>
      <c r="P2044" s="107">
        <f>第2表01元データ!AW41</f>
        <v>136</v>
      </c>
      <c r="Q2044" s="107">
        <f t="shared" si="862"/>
        <v>-84</v>
      </c>
      <c r="R2044" s="108">
        <f t="shared" si="863"/>
        <v>-38.181818181818187</v>
      </c>
      <c r="S2044" s="108"/>
      <c r="T2044" s="100">
        <v>102</v>
      </c>
      <c r="W2044" s="100" t="s">
        <v>356</v>
      </c>
      <c r="X2044" s="100">
        <v>3</v>
      </c>
      <c r="Y2044" s="100">
        <v>4</v>
      </c>
      <c r="Z2044" s="100">
        <v>4</v>
      </c>
      <c r="AA2044" s="100">
        <v>2</v>
      </c>
      <c r="AC2044" s="100" t="s">
        <v>356</v>
      </c>
      <c r="AD2044" s="100">
        <v>325</v>
      </c>
      <c r="AE2044" s="100">
        <v>300</v>
      </c>
      <c r="AF2044" s="100">
        <v>331</v>
      </c>
      <c r="AG2044" s="100">
        <v>281</v>
      </c>
      <c r="AJ2044" s="100" t="str">
        <f t="shared" si="858"/>
        <v>●</v>
      </c>
      <c r="AK2044" s="100" t="str">
        <f t="shared" si="856"/>
        <v>○</v>
      </c>
      <c r="AL2044" s="100" t="str">
        <f t="shared" si="856"/>
        <v>●</v>
      </c>
      <c r="AM2044" s="100" t="str">
        <f t="shared" si="856"/>
        <v>●</v>
      </c>
      <c r="AP2044" s="100" t="str">
        <f t="shared" si="859"/>
        <v>●</v>
      </c>
      <c r="AQ2044" s="100" t="str">
        <f t="shared" si="857"/>
        <v>●</v>
      </c>
      <c r="AR2044" s="100" t="str">
        <f t="shared" si="857"/>
        <v>●</v>
      </c>
      <c r="AS2044" s="100" t="str">
        <f t="shared" si="857"/>
        <v>●</v>
      </c>
    </row>
    <row r="2045" spans="2:45" s="100" customFormat="1" ht="14.25" customHeight="1">
      <c r="B2045" s="102" t="s">
        <v>96</v>
      </c>
      <c r="C2045" s="106">
        <v>6</v>
      </c>
      <c r="D2045" s="107">
        <v>5</v>
      </c>
      <c r="E2045" s="107">
        <v>3</v>
      </c>
      <c r="F2045" s="107">
        <v>3</v>
      </c>
      <c r="G2045" s="107">
        <f>第2表01元データ!AV42</f>
        <v>1</v>
      </c>
      <c r="H2045" s="107">
        <f t="shared" si="860"/>
        <v>-2</v>
      </c>
      <c r="I2045" s="108">
        <f t="shared" si="861"/>
        <v>-66.666666666666657</v>
      </c>
      <c r="J2045" s="102"/>
      <c r="K2045" s="114" t="s">
        <v>96</v>
      </c>
      <c r="L2045" s="106">
        <v>374</v>
      </c>
      <c r="M2045" s="107">
        <v>295</v>
      </c>
      <c r="N2045" s="107">
        <v>317</v>
      </c>
      <c r="O2045" s="107">
        <v>284</v>
      </c>
      <c r="P2045" s="107">
        <f>第2表01元データ!AW42</f>
        <v>198</v>
      </c>
      <c r="Q2045" s="107">
        <f t="shared" si="862"/>
        <v>-86</v>
      </c>
      <c r="R2045" s="108">
        <f t="shared" si="863"/>
        <v>-30.281690140845068</v>
      </c>
      <c r="S2045" s="108"/>
      <c r="T2045" s="100">
        <v>103</v>
      </c>
      <c r="W2045" s="100" t="s">
        <v>357</v>
      </c>
      <c r="X2045" s="100">
        <v>10</v>
      </c>
      <c r="Y2045" s="100">
        <v>6</v>
      </c>
      <c r="Z2045" s="100">
        <v>5</v>
      </c>
      <c r="AA2045" s="100">
        <v>3</v>
      </c>
      <c r="AC2045" s="100" t="s">
        <v>357</v>
      </c>
      <c r="AD2045" s="100">
        <v>407</v>
      </c>
      <c r="AE2045" s="100">
        <v>374</v>
      </c>
      <c r="AF2045" s="100">
        <v>295</v>
      </c>
      <c r="AG2045" s="100">
        <v>317</v>
      </c>
      <c r="AJ2045" s="100" t="str">
        <f t="shared" si="858"/>
        <v>●</v>
      </c>
      <c r="AK2045" s="100" t="str">
        <f t="shared" si="856"/>
        <v>●</v>
      </c>
      <c r="AL2045" s="100" t="str">
        <f t="shared" si="856"/>
        <v>●</v>
      </c>
      <c r="AM2045" s="100" t="str">
        <f t="shared" si="856"/>
        <v>○</v>
      </c>
      <c r="AP2045" s="100" t="str">
        <f t="shared" si="859"/>
        <v>●</v>
      </c>
      <c r="AQ2045" s="100" t="str">
        <f t="shared" si="857"/>
        <v>●</v>
      </c>
      <c r="AR2045" s="100" t="str">
        <f t="shared" si="857"/>
        <v>●</v>
      </c>
      <c r="AS2045" s="100" t="str">
        <f t="shared" si="857"/>
        <v>●</v>
      </c>
    </row>
    <row r="2046" spans="2:45" s="100" customFormat="1" ht="14.25" customHeight="1">
      <c r="B2046" s="102" t="s">
        <v>97</v>
      </c>
      <c r="C2046" s="106">
        <v>14</v>
      </c>
      <c r="D2046" s="107">
        <v>8</v>
      </c>
      <c r="E2046" s="107">
        <v>4</v>
      </c>
      <c r="F2046" s="107">
        <v>4</v>
      </c>
      <c r="G2046" s="107" t="str">
        <f>第2表01元データ!AV43</f>
        <v>-</v>
      </c>
      <c r="H2046" s="107">
        <f t="shared" si="860"/>
        <v>-4</v>
      </c>
      <c r="I2046" s="108" t="str">
        <f t="shared" si="861"/>
        <v>皆減</v>
      </c>
      <c r="J2046" s="102"/>
      <c r="K2046" s="114" t="s">
        <v>97</v>
      </c>
      <c r="L2046" s="106">
        <v>472</v>
      </c>
      <c r="M2046" s="107">
        <v>432</v>
      </c>
      <c r="N2046" s="107">
        <v>342</v>
      </c>
      <c r="O2046" s="107">
        <v>344</v>
      </c>
      <c r="P2046" s="107">
        <f>第2表01元データ!AW43</f>
        <v>243</v>
      </c>
      <c r="Q2046" s="107">
        <f t="shared" si="862"/>
        <v>-101</v>
      </c>
      <c r="R2046" s="108">
        <f t="shared" si="863"/>
        <v>-29.360465116279073</v>
      </c>
      <c r="S2046" s="108"/>
      <c r="T2046" s="100">
        <v>104</v>
      </c>
      <c r="W2046" s="100" t="s">
        <v>358</v>
      </c>
      <c r="X2046" s="100">
        <v>17</v>
      </c>
      <c r="Y2046" s="100">
        <v>14</v>
      </c>
      <c r="Z2046" s="100">
        <v>8</v>
      </c>
      <c r="AA2046" s="100">
        <v>4</v>
      </c>
      <c r="AC2046" s="100" t="s">
        <v>358</v>
      </c>
      <c r="AD2046" s="100">
        <v>507</v>
      </c>
      <c r="AE2046" s="100">
        <v>472</v>
      </c>
      <c r="AF2046" s="100">
        <v>432</v>
      </c>
      <c r="AG2046" s="100">
        <v>342</v>
      </c>
      <c r="AJ2046" s="100" t="str">
        <f t="shared" si="858"/>
        <v>●</v>
      </c>
      <c r="AK2046" s="100" t="str">
        <f t="shared" si="856"/>
        <v>●</v>
      </c>
      <c r="AL2046" s="100" t="str">
        <f t="shared" si="856"/>
        <v>●</v>
      </c>
      <c r="AM2046" s="100" t="str">
        <f t="shared" si="856"/>
        <v>○</v>
      </c>
      <c r="AP2046" s="100" t="str">
        <f t="shared" si="859"/>
        <v>●</v>
      </c>
      <c r="AQ2046" s="100" t="str">
        <f t="shared" si="857"/>
        <v>●</v>
      </c>
      <c r="AR2046" s="100" t="str">
        <f t="shared" si="857"/>
        <v>●</v>
      </c>
      <c r="AS2046" s="100" t="str">
        <f t="shared" si="857"/>
        <v>●</v>
      </c>
    </row>
    <row r="2047" spans="2:45" s="100" customFormat="1" ht="14.25" customHeight="1">
      <c r="B2047" s="102" t="s">
        <v>98</v>
      </c>
      <c r="C2047" s="106">
        <v>12</v>
      </c>
      <c r="D2047" s="107">
        <v>7</v>
      </c>
      <c r="E2047" s="107">
        <v>9</v>
      </c>
      <c r="F2047" s="107">
        <v>3</v>
      </c>
      <c r="G2047" s="107" t="str">
        <f>第2表01元データ!AV44</f>
        <v>-</v>
      </c>
      <c r="H2047" s="107">
        <f t="shared" si="860"/>
        <v>-3</v>
      </c>
      <c r="I2047" s="108" t="str">
        <f t="shared" si="861"/>
        <v>皆減</v>
      </c>
      <c r="J2047" s="102"/>
      <c r="K2047" s="114" t="s">
        <v>98</v>
      </c>
      <c r="L2047" s="106">
        <v>374</v>
      </c>
      <c r="M2047" s="107">
        <v>350</v>
      </c>
      <c r="N2047" s="107">
        <v>305</v>
      </c>
      <c r="O2047" s="107">
        <v>198</v>
      </c>
      <c r="P2047" s="107">
        <f>第2表01元データ!AW44</f>
        <v>166</v>
      </c>
      <c r="Q2047" s="107">
        <f t="shared" si="862"/>
        <v>-32</v>
      </c>
      <c r="R2047" s="108">
        <f t="shared" si="863"/>
        <v>-16.161616161616163</v>
      </c>
      <c r="S2047" s="108"/>
      <c r="T2047" s="100">
        <v>105</v>
      </c>
      <c r="W2047" s="100" t="s">
        <v>359</v>
      </c>
      <c r="X2047" s="100">
        <v>10</v>
      </c>
      <c r="Y2047" s="100">
        <v>12</v>
      </c>
      <c r="Z2047" s="100">
        <v>7</v>
      </c>
      <c r="AA2047" s="100">
        <v>9</v>
      </c>
      <c r="AC2047" s="100" t="s">
        <v>359</v>
      </c>
      <c r="AD2047" s="100">
        <v>314</v>
      </c>
      <c r="AE2047" s="100">
        <v>374</v>
      </c>
      <c r="AF2047" s="100">
        <v>350</v>
      </c>
      <c r="AG2047" s="100">
        <v>305</v>
      </c>
      <c r="AJ2047" s="100" t="str">
        <f t="shared" si="858"/>
        <v>●</v>
      </c>
      <c r="AK2047" s="100" t="str">
        <f t="shared" si="856"/>
        <v>●</v>
      </c>
      <c r="AL2047" s="100" t="str">
        <f t="shared" si="856"/>
        <v>●</v>
      </c>
      <c r="AM2047" s="100" t="str">
        <f t="shared" si="856"/>
        <v>●</v>
      </c>
      <c r="AP2047" s="100" t="str">
        <f t="shared" si="859"/>
        <v>●</v>
      </c>
      <c r="AQ2047" s="100" t="str">
        <f t="shared" si="857"/>
        <v>●</v>
      </c>
      <c r="AR2047" s="100" t="str">
        <f t="shared" si="857"/>
        <v>●</v>
      </c>
      <c r="AS2047" s="100" t="str">
        <f t="shared" si="857"/>
        <v>●</v>
      </c>
    </row>
    <row r="2048" spans="2:45" s="100" customFormat="1" ht="14.25" customHeight="1">
      <c r="B2048" s="102" t="s">
        <v>99</v>
      </c>
      <c r="C2048" s="106">
        <v>7</v>
      </c>
      <c r="D2048" s="107">
        <v>6</v>
      </c>
      <c r="E2048" s="107">
        <v>3</v>
      </c>
      <c r="F2048" s="107">
        <v>3</v>
      </c>
      <c r="G2048" s="107" t="str">
        <f>第2表01元データ!AV45</f>
        <v>-</v>
      </c>
      <c r="H2048" s="107">
        <f t="shared" si="860"/>
        <v>-3</v>
      </c>
      <c r="I2048" s="108" t="str">
        <f t="shared" si="861"/>
        <v>皆減</v>
      </c>
      <c r="J2048" s="102"/>
      <c r="K2048" s="114" t="s">
        <v>99</v>
      </c>
      <c r="L2048" s="106">
        <v>344</v>
      </c>
      <c r="M2048" s="107">
        <v>419</v>
      </c>
      <c r="N2048" s="107">
        <v>320</v>
      </c>
      <c r="O2048" s="107">
        <v>252</v>
      </c>
      <c r="P2048" s="107">
        <f>第2表01元データ!AW45</f>
        <v>136</v>
      </c>
      <c r="Q2048" s="107">
        <f t="shared" si="862"/>
        <v>-116</v>
      </c>
      <c r="R2048" s="108">
        <f t="shared" si="863"/>
        <v>-46.031746031746032</v>
      </c>
      <c r="S2048" s="108"/>
      <c r="T2048" s="100">
        <v>106</v>
      </c>
      <c r="W2048" s="100" t="s">
        <v>360</v>
      </c>
      <c r="X2048" s="100">
        <v>9</v>
      </c>
      <c r="Y2048" s="100">
        <v>7</v>
      </c>
      <c r="Z2048" s="100">
        <v>6</v>
      </c>
      <c r="AA2048" s="100">
        <v>3</v>
      </c>
      <c r="AC2048" s="100" t="s">
        <v>360</v>
      </c>
      <c r="AD2048" s="100">
        <v>274</v>
      </c>
      <c r="AE2048" s="100">
        <v>344</v>
      </c>
      <c r="AF2048" s="100">
        <v>419</v>
      </c>
      <c r="AG2048" s="100">
        <v>320</v>
      </c>
      <c r="AJ2048" s="100" t="str">
        <f t="shared" si="858"/>
        <v>●</v>
      </c>
      <c r="AK2048" s="100" t="str">
        <f t="shared" si="856"/>
        <v>●</v>
      </c>
      <c r="AL2048" s="100" t="str">
        <f t="shared" si="856"/>
        <v>●</v>
      </c>
      <c r="AM2048" s="100" t="str">
        <f t="shared" si="856"/>
        <v>○</v>
      </c>
      <c r="AP2048" s="100" t="str">
        <f t="shared" si="859"/>
        <v>●</v>
      </c>
      <c r="AQ2048" s="100" t="str">
        <f t="shared" si="857"/>
        <v>●</v>
      </c>
      <c r="AR2048" s="100" t="str">
        <f t="shared" si="857"/>
        <v>●</v>
      </c>
      <c r="AS2048" s="100" t="str">
        <f t="shared" si="857"/>
        <v>●</v>
      </c>
    </row>
    <row r="2049" spans="2:45" s="100" customFormat="1" ht="14.25" customHeight="1">
      <c r="B2049" s="102" t="s">
        <v>100</v>
      </c>
      <c r="C2049" s="106">
        <v>4</v>
      </c>
      <c r="D2049" s="107">
        <v>4</v>
      </c>
      <c r="E2049" s="107">
        <v>5</v>
      </c>
      <c r="F2049" s="107">
        <v>5</v>
      </c>
      <c r="G2049" s="107">
        <f>第2表01元データ!AV46</f>
        <v>2</v>
      </c>
      <c r="H2049" s="107">
        <f t="shared" si="860"/>
        <v>-3</v>
      </c>
      <c r="I2049" s="108">
        <f t="shared" si="861"/>
        <v>-60</v>
      </c>
      <c r="J2049" s="102"/>
      <c r="K2049" s="114" t="s">
        <v>100</v>
      </c>
      <c r="L2049" s="106">
        <v>403</v>
      </c>
      <c r="M2049" s="107">
        <v>379</v>
      </c>
      <c r="N2049" s="107">
        <v>401</v>
      </c>
      <c r="O2049" s="107">
        <v>297</v>
      </c>
      <c r="P2049" s="107">
        <f>第2表01元データ!AW46</f>
        <v>153</v>
      </c>
      <c r="Q2049" s="107">
        <f t="shared" si="862"/>
        <v>-144</v>
      </c>
      <c r="R2049" s="108">
        <f t="shared" si="863"/>
        <v>-48.484848484848484</v>
      </c>
      <c r="S2049" s="108"/>
      <c r="T2049" s="100">
        <v>107</v>
      </c>
      <c r="W2049" s="100" t="s">
        <v>361</v>
      </c>
      <c r="X2049" s="100">
        <v>7</v>
      </c>
      <c r="Y2049" s="100">
        <v>4</v>
      </c>
      <c r="Z2049" s="100">
        <v>4</v>
      </c>
      <c r="AA2049" s="100">
        <v>5</v>
      </c>
      <c r="AC2049" s="100" t="s">
        <v>361</v>
      </c>
      <c r="AD2049" s="100">
        <v>283</v>
      </c>
      <c r="AE2049" s="100">
        <v>403</v>
      </c>
      <c r="AF2049" s="100">
        <v>379</v>
      </c>
      <c r="AG2049" s="100">
        <v>401</v>
      </c>
      <c r="AJ2049" s="100" t="str">
        <f t="shared" si="858"/>
        <v>●</v>
      </c>
      <c r="AK2049" s="100" t="str">
        <f t="shared" si="856"/>
        <v>○</v>
      </c>
      <c r="AL2049" s="100" t="str">
        <f t="shared" si="856"/>
        <v>●</v>
      </c>
      <c r="AM2049" s="100" t="str">
        <f t="shared" si="856"/>
        <v>○</v>
      </c>
      <c r="AP2049" s="100" t="str">
        <f t="shared" si="859"/>
        <v>●</v>
      </c>
      <c r="AQ2049" s="100" t="str">
        <f t="shared" si="857"/>
        <v>●</v>
      </c>
      <c r="AR2049" s="100" t="str">
        <f t="shared" si="857"/>
        <v>●</v>
      </c>
      <c r="AS2049" s="100" t="str">
        <f t="shared" si="857"/>
        <v>●</v>
      </c>
    </row>
    <row r="2050" spans="2:45" s="100" customFormat="1" ht="14.25" customHeight="1">
      <c r="B2050" s="102" t="s">
        <v>118</v>
      </c>
      <c r="C2050" s="106">
        <v>7</v>
      </c>
      <c r="D2050" s="107">
        <v>2</v>
      </c>
      <c r="E2050" s="107">
        <v>5</v>
      </c>
      <c r="F2050" s="107">
        <v>4</v>
      </c>
      <c r="G2050" s="107">
        <f>第2表01元データ!AV47</f>
        <v>1</v>
      </c>
      <c r="H2050" s="107">
        <f t="shared" si="860"/>
        <v>-3</v>
      </c>
      <c r="I2050" s="108">
        <f t="shared" si="861"/>
        <v>-75</v>
      </c>
      <c r="J2050" s="102"/>
      <c r="K2050" s="114" t="s">
        <v>118</v>
      </c>
      <c r="L2050" s="106">
        <v>350</v>
      </c>
      <c r="M2050" s="107">
        <v>363</v>
      </c>
      <c r="N2050" s="107">
        <v>357</v>
      </c>
      <c r="O2050" s="107">
        <v>375</v>
      </c>
      <c r="P2050" s="107">
        <f>第2表01元データ!AW47</f>
        <v>209</v>
      </c>
      <c r="Q2050" s="107">
        <f t="shared" si="862"/>
        <v>-166</v>
      </c>
      <c r="R2050" s="108">
        <f t="shared" si="863"/>
        <v>-44.266666666666666</v>
      </c>
      <c r="S2050" s="108"/>
      <c r="T2050" s="100">
        <v>108</v>
      </c>
      <c r="W2050" s="100" t="s">
        <v>362</v>
      </c>
      <c r="X2050" s="100">
        <v>6</v>
      </c>
      <c r="Y2050" s="100">
        <v>7</v>
      </c>
      <c r="Z2050" s="100">
        <v>2</v>
      </c>
      <c r="AA2050" s="100">
        <v>5</v>
      </c>
      <c r="AC2050" s="100" t="s">
        <v>362</v>
      </c>
      <c r="AD2050" s="100">
        <v>352</v>
      </c>
      <c r="AE2050" s="100">
        <v>350</v>
      </c>
      <c r="AF2050" s="100">
        <v>363</v>
      </c>
      <c r="AG2050" s="100">
        <v>357</v>
      </c>
      <c r="AJ2050" s="100" t="str">
        <f t="shared" si="858"/>
        <v>●</v>
      </c>
      <c r="AK2050" s="100" t="str">
        <f t="shared" si="856"/>
        <v>●</v>
      </c>
      <c r="AL2050" s="100" t="str">
        <f t="shared" si="856"/>
        <v>●</v>
      </c>
      <c r="AM2050" s="100" t="str">
        <f t="shared" si="856"/>
        <v>●</v>
      </c>
      <c r="AP2050" s="100" t="str">
        <f t="shared" si="859"/>
        <v>●</v>
      </c>
      <c r="AQ2050" s="100" t="str">
        <f t="shared" si="857"/>
        <v>●</v>
      </c>
      <c r="AR2050" s="100" t="str">
        <f t="shared" si="857"/>
        <v>●</v>
      </c>
      <c r="AS2050" s="100" t="str">
        <f t="shared" si="857"/>
        <v>●</v>
      </c>
    </row>
    <row r="2051" spans="2:45" s="100" customFormat="1" ht="14.25" customHeight="1">
      <c r="B2051" s="102" t="s">
        <v>101</v>
      </c>
      <c r="C2051" s="106">
        <v>6</v>
      </c>
      <c r="D2051" s="107">
        <v>6</v>
      </c>
      <c r="E2051" s="107">
        <v>3</v>
      </c>
      <c r="F2051" s="107">
        <v>6</v>
      </c>
      <c r="G2051" s="107">
        <f>第2表01元データ!AV48</f>
        <v>3</v>
      </c>
      <c r="H2051" s="107">
        <f t="shared" si="860"/>
        <v>-3</v>
      </c>
      <c r="I2051" s="108">
        <f t="shared" si="861"/>
        <v>-50</v>
      </c>
      <c r="J2051" s="102"/>
      <c r="K2051" s="114" t="s">
        <v>101</v>
      </c>
      <c r="L2051" s="106">
        <v>414</v>
      </c>
      <c r="M2051" s="107">
        <v>348</v>
      </c>
      <c r="N2051" s="107">
        <v>363</v>
      </c>
      <c r="O2051" s="107">
        <v>334</v>
      </c>
      <c r="P2051" s="107">
        <f>第2表01元データ!AW48</f>
        <v>266</v>
      </c>
      <c r="Q2051" s="107">
        <f t="shared" si="862"/>
        <v>-68</v>
      </c>
      <c r="R2051" s="108">
        <f t="shared" si="863"/>
        <v>-20.359281437125748</v>
      </c>
      <c r="S2051" s="108"/>
      <c r="T2051" s="100">
        <v>109</v>
      </c>
      <c r="W2051" s="100" t="s">
        <v>363</v>
      </c>
      <c r="X2051" s="100">
        <v>16</v>
      </c>
      <c r="Y2051" s="100">
        <v>6</v>
      </c>
      <c r="Z2051" s="100">
        <v>6</v>
      </c>
      <c r="AA2051" s="100">
        <v>3</v>
      </c>
      <c r="AC2051" s="100" t="s">
        <v>363</v>
      </c>
      <c r="AD2051" s="100">
        <v>466</v>
      </c>
      <c r="AE2051" s="100">
        <v>414</v>
      </c>
      <c r="AF2051" s="100">
        <v>348</v>
      </c>
      <c r="AG2051" s="100">
        <v>363</v>
      </c>
      <c r="AJ2051" s="100" t="str">
        <f t="shared" si="858"/>
        <v>●</v>
      </c>
      <c r="AK2051" s="100" t="str">
        <f t="shared" si="856"/>
        <v>○</v>
      </c>
      <c r="AL2051" s="100" t="str">
        <f>IF(E2051=Z2051,"○","●")</f>
        <v>●</v>
      </c>
      <c r="AM2051" s="100" t="str">
        <f t="shared" si="856"/>
        <v>●</v>
      </c>
      <c r="AP2051" s="100" t="str">
        <f t="shared" si="859"/>
        <v>●</v>
      </c>
      <c r="AQ2051" s="100" t="str">
        <f t="shared" si="857"/>
        <v>●</v>
      </c>
      <c r="AR2051" s="100" t="str">
        <f t="shared" si="857"/>
        <v>●</v>
      </c>
      <c r="AS2051" s="100" t="str">
        <f t="shared" si="857"/>
        <v>●</v>
      </c>
    </row>
    <row r="2052" spans="2:45" s="100" customFormat="1" ht="14.25" customHeight="1">
      <c r="B2052" s="102" t="s">
        <v>102</v>
      </c>
      <c r="C2052" s="106">
        <v>17</v>
      </c>
      <c r="D2052" s="107">
        <v>5</v>
      </c>
      <c r="E2052" s="107">
        <v>5</v>
      </c>
      <c r="F2052" s="107">
        <v>7</v>
      </c>
      <c r="G2052" s="107">
        <f>第2表01元データ!AV49</f>
        <v>6</v>
      </c>
      <c r="H2052" s="107">
        <f t="shared" si="860"/>
        <v>-1</v>
      </c>
      <c r="I2052" s="108">
        <f t="shared" si="861"/>
        <v>-14.285714285714285</v>
      </c>
      <c r="J2052" s="102"/>
      <c r="K2052" s="114" t="s">
        <v>102</v>
      </c>
      <c r="L2052" s="106">
        <v>495</v>
      </c>
      <c r="M2052" s="107">
        <v>416</v>
      </c>
      <c r="N2052" s="107">
        <v>325</v>
      </c>
      <c r="O2052" s="107">
        <v>341</v>
      </c>
      <c r="P2052" s="107">
        <f>第2表01元データ!AW49</f>
        <v>332</v>
      </c>
      <c r="Q2052" s="107">
        <f t="shared" si="862"/>
        <v>-9</v>
      </c>
      <c r="R2052" s="108">
        <f t="shared" si="863"/>
        <v>-2.6392961876832843</v>
      </c>
      <c r="S2052" s="108"/>
      <c r="T2052" s="100">
        <v>110</v>
      </c>
      <c r="W2052" s="100" t="s">
        <v>364</v>
      </c>
      <c r="X2052" s="100">
        <v>13</v>
      </c>
      <c r="Y2052" s="100">
        <v>17</v>
      </c>
      <c r="Z2052" s="100">
        <v>5</v>
      </c>
      <c r="AA2052" s="100">
        <v>5</v>
      </c>
      <c r="AC2052" s="100" t="s">
        <v>364</v>
      </c>
      <c r="AD2052" s="100">
        <v>386</v>
      </c>
      <c r="AE2052" s="100">
        <v>495</v>
      </c>
      <c r="AF2052" s="100">
        <v>416</v>
      </c>
      <c r="AG2052" s="100">
        <v>325</v>
      </c>
      <c r="AJ2052" s="100" t="str">
        <f t="shared" si="858"/>
        <v>●</v>
      </c>
      <c r="AK2052" s="100" t="str">
        <f t="shared" si="856"/>
        <v>●</v>
      </c>
      <c r="AL2052" s="100" t="str">
        <f t="shared" si="856"/>
        <v>○</v>
      </c>
      <c r="AM2052" s="100" t="str">
        <f t="shared" si="856"/>
        <v>●</v>
      </c>
      <c r="AP2052" s="100" t="str">
        <f t="shared" si="859"/>
        <v>●</v>
      </c>
      <c r="AQ2052" s="100" t="str">
        <f t="shared" si="857"/>
        <v>●</v>
      </c>
      <c r="AR2052" s="100" t="str">
        <f t="shared" si="857"/>
        <v>●</v>
      </c>
      <c r="AS2052" s="100" t="str">
        <f t="shared" si="857"/>
        <v>●</v>
      </c>
    </row>
    <row r="2053" spans="2:45" s="100" customFormat="1" ht="14.25" customHeight="1">
      <c r="B2053" s="102" t="s">
        <v>103</v>
      </c>
      <c r="C2053" s="106">
        <v>12</v>
      </c>
      <c r="D2053" s="107">
        <v>14</v>
      </c>
      <c r="E2053" s="107">
        <v>3</v>
      </c>
      <c r="F2053" s="107">
        <v>4</v>
      </c>
      <c r="G2053" s="107">
        <f>第2表01元データ!AV50</f>
        <v>2</v>
      </c>
      <c r="H2053" s="107">
        <f t="shared" si="860"/>
        <v>-2</v>
      </c>
      <c r="I2053" s="108">
        <f t="shared" si="861"/>
        <v>-50</v>
      </c>
      <c r="J2053" s="102"/>
      <c r="K2053" s="114" t="s">
        <v>103</v>
      </c>
      <c r="L2053" s="106">
        <v>424</v>
      </c>
      <c r="M2053" s="107">
        <v>508</v>
      </c>
      <c r="N2053" s="107">
        <v>386</v>
      </c>
      <c r="O2053" s="107">
        <v>309</v>
      </c>
      <c r="P2053" s="107">
        <f>第2表01元データ!AW50</f>
        <v>328</v>
      </c>
      <c r="Q2053" s="107">
        <f t="shared" si="862"/>
        <v>19</v>
      </c>
      <c r="R2053" s="108">
        <f t="shared" si="863"/>
        <v>6.1488673139158578</v>
      </c>
      <c r="S2053" s="108"/>
      <c r="T2053" s="100">
        <v>111</v>
      </c>
      <c r="W2053" s="100" t="s">
        <v>365</v>
      </c>
      <c r="X2053" s="100">
        <v>12</v>
      </c>
      <c r="Y2053" s="100">
        <v>12</v>
      </c>
      <c r="Z2053" s="100">
        <v>14</v>
      </c>
      <c r="AA2053" s="100">
        <v>3</v>
      </c>
      <c r="AC2053" s="100" t="s">
        <v>365</v>
      </c>
      <c r="AD2053" s="100">
        <v>381</v>
      </c>
      <c r="AE2053" s="100">
        <v>424</v>
      </c>
      <c r="AF2053" s="100">
        <v>508</v>
      </c>
      <c r="AG2053" s="100">
        <v>386</v>
      </c>
      <c r="AJ2053" s="100" t="str">
        <f t="shared" si="858"/>
        <v>○</v>
      </c>
      <c r="AK2053" s="100" t="str">
        <f t="shared" si="856"/>
        <v>●</v>
      </c>
      <c r="AL2053" s="100" t="str">
        <f t="shared" si="856"/>
        <v>●</v>
      </c>
      <c r="AM2053" s="100" t="str">
        <f t="shared" si="856"/>
        <v>●</v>
      </c>
      <c r="AP2053" s="100" t="str">
        <f t="shared" si="859"/>
        <v>●</v>
      </c>
      <c r="AQ2053" s="100" t="str">
        <f t="shared" si="857"/>
        <v>●</v>
      </c>
      <c r="AR2053" s="100" t="str">
        <f t="shared" si="857"/>
        <v>●</v>
      </c>
      <c r="AS2053" s="100" t="str">
        <f t="shared" si="857"/>
        <v>●</v>
      </c>
    </row>
    <row r="2054" spans="2:45" s="100" customFormat="1" ht="14.25" customHeight="1">
      <c r="B2054" s="102" t="s">
        <v>104</v>
      </c>
      <c r="C2054" s="106">
        <v>10</v>
      </c>
      <c r="D2054" s="107">
        <v>8</v>
      </c>
      <c r="E2054" s="107">
        <v>12</v>
      </c>
      <c r="F2054" s="107">
        <v>3</v>
      </c>
      <c r="G2054" s="107">
        <f>第2表01元データ!AV51</f>
        <v>8</v>
      </c>
      <c r="H2054" s="107">
        <f t="shared" si="860"/>
        <v>5</v>
      </c>
      <c r="I2054" s="108">
        <f t="shared" si="861"/>
        <v>166.66666666666669</v>
      </c>
      <c r="J2054" s="102"/>
      <c r="K2054" s="114" t="s">
        <v>104</v>
      </c>
      <c r="L2054" s="106">
        <v>370</v>
      </c>
      <c r="M2054" s="107">
        <v>387</v>
      </c>
      <c r="N2054" s="107">
        <v>493</v>
      </c>
      <c r="O2054" s="107">
        <v>364</v>
      </c>
      <c r="P2054" s="107">
        <f>第2表01元データ!AW51</f>
        <v>320</v>
      </c>
      <c r="Q2054" s="107">
        <f t="shared" si="862"/>
        <v>-44</v>
      </c>
      <c r="R2054" s="108">
        <f t="shared" si="863"/>
        <v>-12.087912087912088</v>
      </c>
      <c r="S2054" s="108"/>
      <c r="T2054" s="100">
        <v>112</v>
      </c>
      <c r="W2054" s="100" t="s">
        <v>366</v>
      </c>
      <c r="X2054" s="100">
        <v>15</v>
      </c>
      <c r="Y2054" s="100">
        <v>10</v>
      </c>
      <c r="Z2054" s="100">
        <v>8</v>
      </c>
      <c r="AA2054" s="100">
        <v>12</v>
      </c>
      <c r="AC2054" s="100" t="s">
        <v>366</v>
      </c>
      <c r="AD2054" s="100">
        <v>353</v>
      </c>
      <c r="AE2054" s="100">
        <v>370</v>
      </c>
      <c r="AF2054" s="100">
        <v>387</v>
      </c>
      <c r="AG2054" s="100">
        <v>493</v>
      </c>
      <c r="AJ2054" s="100" t="str">
        <f t="shared" si="858"/>
        <v>●</v>
      </c>
      <c r="AK2054" s="100" t="str">
        <f t="shared" si="856"/>
        <v>●</v>
      </c>
      <c r="AL2054" s="100" t="str">
        <f t="shared" si="856"/>
        <v>●</v>
      </c>
      <c r="AM2054" s="100" t="str">
        <f t="shared" si="856"/>
        <v>●</v>
      </c>
      <c r="AP2054" s="100" t="str">
        <f t="shared" si="859"/>
        <v>●</v>
      </c>
      <c r="AQ2054" s="100" t="str">
        <f t="shared" si="857"/>
        <v>●</v>
      </c>
      <c r="AR2054" s="100" t="str">
        <f t="shared" si="857"/>
        <v>●</v>
      </c>
      <c r="AS2054" s="100" t="str">
        <f t="shared" si="857"/>
        <v>●</v>
      </c>
    </row>
    <row r="2055" spans="2:45" s="100" customFormat="1" ht="14.25" customHeight="1">
      <c r="B2055" s="102" t="s">
        <v>105</v>
      </c>
      <c r="C2055" s="106">
        <v>13</v>
      </c>
      <c r="D2055" s="107">
        <v>7</v>
      </c>
      <c r="E2055" s="107">
        <v>8</v>
      </c>
      <c r="F2055" s="107">
        <v>10</v>
      </c>
      <c r="G2055" s="107">
        <f>第2表01元データ!AV52</f>
        <v>6</v>
      </c>
      <c r="H2055" s="107">
        <f t="shared" si="860"/>
        <v>-4</v>
      </c>
      <c r="I2055" s="108">
        <f t="shared" si="861"/>
        <v>-40</v>
      </c>
      <c r="J2055" s="102"/>
      <c r="K2055" s="114" t="s">
        <v>105</v>
      </c>
      <c r="L2055" s="106">
        <v>364</v>
      </c>
      <c r="M2055" s="107">
        <v>371</v>
      </c>
      <c r="N2055" s="107">
        <v>370</v>
      </c>
      <c r="O2055" s="107">
        <v>470</v>
      </c>
      <c r="P2055" s="107">
        <f>第2表01元データ!AW52</f>
        <v>312</v>
      </c>
      <c r="Q2055" s="107">
        <f t="shared" si="862"/>
        <v>-158</v>
      </c>
      <c r="R2055" s="108">
        <f t="shared" si="863"/>
        <v>-33.617021276595743</v>
      </c>
      <c r="S2055" s="108"/>
      <c r="T2055" s="100">
        <v>113</v>
      </c>
      <c r="W2055" s="100" t="s">
        <v>367</v>
      </c>
      <c r="X2055" s="100">
        <v>15</v>
      </c>
      <c r="Y2055" s="100">
        <v>13</v>
      </c>
      <c r="Z2055" s="100">
        <v>7</v>
      </c>
      <c r="AA2055" s="100">
        <v>8</v>
      </c>
      <c r="AC2055" s="100" t="s">
        <v>367</v>
      </c>
      <c r="AD2055" s="100">
        <v>317</v>
      </c>
      <c r="AE2055" s="100">
        <v>364</v>
      </c>
      <c r="AF2055" s="100">
        <v>371</v>
      </c>
      <c r="AG2055" s="100">
        <v>370</v>
      </c>
      <c r="AJ2055" s="100" t="str">
        <f t="shared" si="858"/>
        <v>●</v>
      </c>
      <c r="AK2055" s="100" t="str">
        <f t="shared" si="856"/>
        <v>●</v>
      </c>
      <c r="AL2055" s="100" t="str">
        <f t="shared" si="856"/>
        <v>●</v>
      </c>
      <c r="AM2055" s="100" t="str">
        <f t="shared" si="856"/>
        <v>●</v>
      </c>
      <c r="AP2055" s="100" t="str">
        <f t="shared" si="859"/>
        <v>●</v>
      </c>
      <c r="AQ2055" s="100" t="str">
        <f t="shared" si="857"/>
        <v>●</v>
      </c>
      <c r="AR2055" s="100" t="str">
        <f t="shared" si="857"/>
        <v>●</v>
      </c>
      <c r="AS2055" s="100" t="str">
        <f t="shared" si="857"/>
        <v>●</v>
      </c>
    </row>
    <row r="2056" spans="2:45" s="100" customFormat="1" ht="14.25" customHeight="1">
      <c r="B2056" s="102" t="s">
        <v>106</v>
      </c>
      <c r="C2056" s="106">
        <v>14</v>
      </c>
      <c r="D2056" s="107">
        <v>14</v>
      </c>
      <c r="E2056" s="107">
        <v>4</v>
      </c>
      <c r="F2056" s="107">
        <v>8</v>
      </c>
      <c r="G2056" s="107">
        <f>第2表01元データ!AV53</f>
        <v>3</v>
      </c>
      <c r="H2056" s="107">
        <f t="shared" si="860"/>
        <v>-5</v>
      </c>
      <c r="I2056" s="108">
        <f t="shared" si="861"/>
        <v>-62.5</v>
      </c>
      <c r="J2056" s="102"/>
      <c r="K2056" s="114" t="s">
        <v>106</v>
      </c>
      <c r="L2056" s="106">
        <v>296</v>
      </c>
      <c r="M2056" s="107">
        <v>353</v>
      </c>
      <c r="N2056" s="107">
        <v>349</v>
      </c>
      <c r="O2056" s="107">
        <v>352</v>
      </c>
      <c r="P2056" s="107">
        <f>第2表01元データ!AW53</f>
        <v>330</v>
      </c>
      <c r="Q2056" s="107">
        <f t="shared" si="862"/>
        <v>-22</v>
      </c>
      <c r="R2056" s="108">
        <f t="shared" si="863"/>
        <v>-6.25</v>
      </c>
      <c r="S2056" s="108"/>
      <c r="T2056" s="100">
        <v>114</v>
      </c>
      <c r="W2056" s="100" t="s">
        <v>368</v>
      </c>
      <c r="X2056" s="100">
        <v>10</v>
      </c>
      <c r="Y2056" s="100">
        <v>14</v>
      </c>
      <c r="Z2056" s="100">
        <v>14</v>
      </c>
      <c r="AA2056" s="100">
        <v>4</v>
      </c>
      <c r="AC2056" s="100" t="s">
        <v>368</v>
      </c>
      <c r="AD2056" s="100">
        <v>244</v>
      </c>
      <c r="AE2056" s="100">
        <v>296</v>
      </c>
      <c r="AF2056" s="100">
        <v>353</v>
      </c>
      <c r="AG2056" s="100">
        <v>349</v>
      </c>
      <c r="AJ2056" s="100" t="str">
        <f t="shared" si="858"/>
        <v>●</v>
      </c>
      <c r="AK2056" s="100" t="str">
        <f t="shared" si="856"/>
        <v>○</v>
      </c>
      <c r="AL2056" s="100" t="str">
        <f t="shared" si="856"/>
        <v>●</v>
      </c>
      <c r="AM2056" s="100" t="str">
        <f t="shared" si="856"/>
        <v>●</v>
      </c>
      <c r="AP2056" s="100" t="str">
        <f t="shared" si="859"/>
        <v>●</v>
      </c>
      <c r="AQ2056" s="100" t="str">
        <f t="shared" si="857"/>
        <v>●</v>
      </c>
      <c r="AR2056" s="100" t="str">
        <f t="shared" si="857"/>
        <v>●</v>
      </c>
      <c r="AS2056" s="100" t="str">
        <f t="shared" si="857"/>
        <v>●</v>
      </c>
    </row>
    <row r="2057" spans="2:45" s="100" customFormat="1" ht="14.25" customHeight="1">
      <c r="B2057" s="102" t="s">
        <v>107</v>
      </c>
      <c r="C2057" s="106">
        <v>9</v>
      </c>
      <c r="D2057" s="107">
        <v>12</v>
      </c>
      <c r="E2057" s="107">
        <v>9</v>
      </c>
      <c r="F2057" s="107">
        <v>3</v>
      </c>
      <c r="G2057" s="107">
        <f>第2表01元データ!AV54</f>
        <v>8</v>
      </c>
      <c r="H2057" s="107">
        <f t="shared" si="860"/>
        <v>5</v>
      </c>
      <c r="I2057" s="108">
        <f t="shared" si="861"/>
        <v>166.66666666666669</v>
      </c>
      <c r="J2057" s="102"/>
      <c r="K2057" s="114" t="s">
        <v>107</v>
      </c>
      <c r="L2057" s="106">
        <v>229</v>
      </c>
      <c r="M2057" s="107">
        <v>260</v>
      </c>
      <c r="N2057" s="107">
        <v>320</v>
      </c>
      <c r="O2057" s="107">
        <v>302</v>
      </c>
      <c r="P2057" s="107">
        <f>第2表01元データ!AW54</f>
        <v>420</v>
      </c>
      <c r="Q2057" s="107">
        <f t="shared" si="862"/>
        <v>118</v>
      </c>
      <c r="R2057" s="108">
        <f t="shared" si="863"/>
        <v>39.072847682119203</v>
      </c>
      <c r="S2057" s="108"/>
      <c r="T2057" s="100">
        <v>115</v>
      </c>
      <c r="W2057" s="100" t="s">
        <v>369</v>
      </c>
      <c r="X2057" s="100">
        <v>6</v>
      </c>
      <c r="Y2057" s="100">
        <v>9</v>
      </c>
      <c r="Z2057" s="100">
        <v>12</v>
      </c>
      <c r="AA2057" s="100">
        <v>9</v>
      </c>
      <c r="AC2057" s="100" t="s">
        <v>369</v>
      </c>
      <c r="AD2057" s="100">
        <v>137</v>
      </c>
      <c r="AE2057" s="100">
        <v>229</v>
      </c>
      <c r="AF2057" s="100">
        <v>260</v>
      </c>
      <c r="AG2057" s="100">
        <v>320</v>
      </c>
      <c r="AJ2057" s="100" t="str">
        <f t="shared" si="858"/>
        <v>●</v>
      </c>
      <c r="AK2057" s="100" t="str">
        <f t="shared" si="856"/>
        <v>●</v>
      </c>
      <c r="AL2057" s="100" t="str">
        <f t="shared" si="856"/>
        <v>●</v>
      </c>
      <c r="AM2057" s="100" t="str">
        <f t="shared" si="856"/>
        <v>●</v>
      </c>
      <c r="AP2057" s="100" t="str">
        <f t="shared" si="859"/>
        <v>●</v>
      </c>
      <c r="AQ2057" s="100" t="str">
        <f t="shared" si="857"/>
        <v>●</v>
      </c>
      <c r="AR2057" s="100" t="str">
        <f t="shared" si="857"/>
        <v>●</v>
      </c>
      <c r="AS2057" s="100" t="str">
        <f t="shared" si="857"/>
        <v>●</v>
      </c>
    </row>
    <row r="2058" spans="2:45" s="100" customFormat="1" ht="14.25" customHeight="1">
      <c r="B2058" s="102" t="s">
        <v>108</v>
      </c>
      <c r="C2058" s="106">
        <v>5</v>
      </c>
      <c r="D2058" s="107">
        <v>9</v>
      </c>
      <c r="E2058" s="107">
        <v>7</v>
      </c>
      <c r="F2058" s="107">
        <v>8</v>
      </c>
      <c r="G2058" s="107">
        <f>第2表01元データ!AV55</f>
        <v>5</v>
      </c>
      <c r="H2058" s="107">
        <f t="shared" si="860"/>
        <v>-3</v>
      </c>
      <c r="I2058" s="108">
        <f t="shared" si="861"/>
        <v>-37.5</v>
      </c>
      <c r="J2058" s="102"/>
      <c r="K2058" s="114" t="s">
        <v>108</v>
      </c>
      <c r="L2058" s="106">
        <v>112</v>
      </c>
      <c r="M2058" s="107">
        <v>190</v>
      </c>
      <c r="N2058" s="107">
        <v>209</v>
      </c>
      <c r="O2058" s="107">
        <v>259</v>
      </c>
      <c r="P2058" s="107">
        <f>第2表01元データ!AW55</f>
        <v>266</v>
      </c>
      <c r="Q2058" s="107">
        <f t="shared" si="862"/>
        <v>7</v>
      </c>
      <c r="R2058" s="108">
        <f t="shared" si="863"/>
        <v>2.7027027027027026</v>
      </c>
      <c r="S2058" s="108"/>
      <c r="T2058" s="100">
        <v>116</v>
      </c>
      <c r="W2058" s="100" t="s">
        <v>370</v>
      </c>
      <c r="X2058" s="100">
        <v>9</v>
      </c>
      <c r="Y2058" s="100">
        <v>5</v>
      </c>
      <c r="Z2058" s="100">
        <v>9</v>
      </c>
      <c r="AA2058" s="100">
        <v>7</v>
      </c>
      <c r="AC2058" s="100" t="s">
        <v>370</v>
      </c>
      <c r="AD2058" s="100">
        <v>102</v>
      </c>
      <c r="AE2058" s="100">
        <v>112</v>
      </c>
      <c r="AF2058" s="100">
        <v>190</v>
      </c>
      <c r="AG2058" s="100">
        <v>209</v>
      </c>
      <c r="AJ2058" s="100" t="str">
        <f t="shared" si="858"/>
        <v>●</v>
      </c>
      <c r="AK2058" s="100" t="str">
        <f t="shared" si="856"/>
        <v>●</v>
      </c>
      <c r="AL2058" s="100" t="str">
        <f t="shared" si="856"/>
        <v>●</v>
      </c>
      <c r="AM2058" s="100" t="str">
        <f t="shared" si="856"/>
        <v>●</v>
      </c>
      <c r="AP2058" s="100" t="str">
        <f t="shared" si="859"/>
        <v>●</v>
      </c>
      <c r="AQ2058" s="100" t="str">
        <f t="shared" si="857"/>
        <v>●</v>
      </c>
      <c r="AR2058" s="100" t="str">
        <f t="shared" si="857"/>
        <v>●</v>
      </c>
      <c r="AS2058" s="100" t="str">
        <f t="shared" si="857"/>
        <v>●</v>
      </c>
    </row>
    <row r="2059" spans="2:45" s="100" customFormat="1" ht="14.25" customHeight="1">
      <c r="B2059" s="102" t="s">
        <v>109</v>
      </c>
      <c r="C2059" s="106">
        <v>4</v>
      </c>
      <c r="D2059" s="107">
        <v>2</v>
      </c>
      <c r="E2059" s="107">
        <v>4</v>
      </c>
      <c r="F2059" s="107">
        <v>3</v>
      </c>
      <c r="G2059" s="107">
        <f>第2表01元データ!AV56</f>
        <v>3</v>
      </c>
      <c r="H2059" s="107">
        <f t="shared" si="860"/>
        <v>0</v>
      </c>
      <c r="I2059" s="108">
        <f t="shared" si="861"/>
        <v>0</v>
      </c>
      <c r="J2059" s="102"/>
      <c r="K2059" s="114" t="s">
        <v>109</v>
      </c>
      <c r="L2059" s="106">
        <v>62</v>
      </c>
      <c r="M2059" s="107">
        <v>82</v>
      </c>
      <c r="N2059" s="107">
        <v>140</v>
      </c>
      <c r="O2059" s="107">
        <v>138</v>
      </c>
      <c r="P2059" s="107">
        <f>第2表01元データ!AW56</f>
        <v>188</v>
      </c>
      <c r="Q2059" s="107">
        <f t="shared" si="862"/>
        <v>50</v>
      </c>
      <c r="R2059" s="108">
        <f t="shared" si="863"/>
        <v>36.231884057971016</v>
      </c>
      <c r="S2059" s="108"/>
      <c r="T2059" s="100">
        <v>117</v>
      </c>
      <c r="W2059" s="100" t="s">
        <v>371</v>
      </c>
      <c r="X2059" s="100">
        <v>1</v>
      </c>
      <c r="Y2059" s="100">
        <v>4</v>
      </c>
      <c r="Z2059" s="100">
        <v>2</v>
      </c>
      <c r="AA2059" s="100">
        <v>4</v>
      </c>
      <c r="AC2059" s="100" t="s">
        <v>371</v>
      </c>
      <c r="AD2059" s="100">
        <v>36</v>
      </c>
      <c r="AE2059" s="100">
        <v>62</v>
      </c>
      <c r="AF2059" s="100">
        <v>82</v>
      </c>
      <c r="AG2059" s="100">
        <v>140</v>
      </c>
      <c r="AJ2059" s="100" t="str">
        <f t="shared" si="858"/>
        <v>●</v>
      </c>
      <c r="AK2059" s="100" t="str">
        <f t="shared" si="856"/>
        <v>●</v>
      </c>
      <c r="AL2059" s="100" t="str">
        <f t="shared" si="856"/>
        <v>●</v>
      </c>
      <c r="AM2059" s="100" t="str">
        <f t="shared" si="856"/>
        <v>●</v>
      </c>
      <c r="AP2059" s="100" t="str">
        <f t="shared" si="859"/>
        <v>●</v>
      </c>
      <c r="AQ2059" s="100" t="str">
        <f t="shared" si="857"/>
        <v>●</v>
      </c>
      <c r="AR2059" s="100" t="str">
        <f t="shared" si="857"/>
        <v>●</v>
      </c>
      <c r="AS2059" s="100" t="str">
        <f t="shared" si="857"/>
        <v>●</v>
      </c>
    </row>
    <row r="2060" spans="2:45" s="100" customFormat="1" ht="14.25" customHeight="1">
      <c r="B2060" s="102" t="s">
        <v>110</v>
      </c>
      <c r="C2060" s="115">
        <v>1</v>
      </c>
      <c r="D2060" s="107">
        <v>2</v>
      </c>
      <c r="E2060" s="107">
        <v>1</v>
      </c>
      <c r="F2060" s="107">
        <v>3</v>
      </c>
      <c r="G2060" s="107">
        <f>第2表01元データ!AV57</f>
        <v>2</v>
      </c>
      <c r="H2060" s="107">
        <f t="shared" si="860"/>
        <v>-1</v>
      </c>
      <c r="I2060" s="108">
        <f t="shared" si="861"/>
        <v>-33.333333333333329</v>
      </c>
      <c r="J2060" s="102"/>
      <c r="K2060" s="114" t="s">
        <v>110</v>
      </c>
      <c r="L2060" s="106">
        <v>25</v>
      </c>
      <c r="M2060" s="107">
        <v>37</v>
      </c>
      <c r="N2060" s="107">
        <v>68</v>
      </c>
      <c r="O2060" s="107">
        <v>111</v>
      </c>
      <c r="P2060" s="107">
        <f>第2表01元データ!AW57</f>
        <v>166</v>
      </c>
      <c r="Q2060" s="107">
        <f t="shared" si="862"/>
        <v>55</v>
      </c>
      <c r="R2060" s="108">
        <f t="shared" si="863"/>
        <v>49.549549549549546</v>
      </c>
      <c r="S2060" s="108"/>
      <c r="T2060" s="100">
        <v>118</v>
      </c>
      <c r="W2060" s="100" t="s">
        <v>378</v>
      </c>
      <c r="X2060" s="100" t="s">
        <v>313</v>
      </c>
      <c r="Y2060" s="100">
        <v>1</v>
      </c>
      <c r="Z2060" s="100">
        <v>2</v>
      </c>
      <c r="AA2060" s="100">
        <v>1</v>
      </c>
      <c r="AC2060" s="100" t="s">
        <v>378</v>
      </c>
      <c r="AD2060" s="100">
        <v>26</v>
      </c>
      <c r="AE2060" s="100">
        <v>25</v>
      </c>
      <c r="AF2060" s="100">
        <v>37</v>
      </c>
      <c r="AG2060" s="100">
        <v>68</v>
      </c>
      <c r="AJ2060" s="100" t="str">
        <f t="shared" si="858"/>
        <v>●</v>
      </c>
      <c r="AK2060" s="100" t="str">
        <f t="shared" si="856"/>
        <v>●</v>
      </c>
      <c r="AL2060" s="100" t="str">
        <f t="shared" si="856"/>
        <v>●</v>
      </c>
      <c r="AM2060" s="100" t="str">
        <f t="shared" si="856"/>
        <v>●</v>
      </c>
      <c r="AP2060" s="100" t="str">
        <f t="shared" si="859"/>
        <v>●</v>
      </c>
      <c r="AQ2060" s="100" t="str">
        <f t="shared" si="857"/>
        <v>●</v>
      </c>
      <c r="AR2060" s="100" t="str">
        <f t="shared" si="857"/>
        <v>●</v>
      </c>
      <c r="AS2060" s="100" t="str">
        <f t="shared" si="857"/>
        <v>●</v>
      </c>
    </row>
    <row r="2061" spans="2:45" s="100" customFormat="1" ht="14.25" customHeight="1">
      <c r="B2061" s="119" t="s">
        <v>111</v>
      </c>
      <c r="C2061" s="120" t="s">
        <v>313</v>
      </c>
      <c r="D2061" s="116" t="s">
        <v>313</v>
      </c>
      <c r="E2061" s="116" t="s">
        <v>313</v>
      </c>
      <c r="F2061" s="116" t="s">
        <v>313</v>
      </c>
      <c r="G2061" s="107" t="str">
        <f>第2表01元データ!AV58</f>
        <v>-</v>
      </c>
      <c r="H2061" s="107"/>
      <c r="I2061" s="108"/>
      <c r="K2061" s="119" t="s">
        <v>111</v>
      </c>
      <c r="L2061" s="120" t="s">
        <v>313</v>
      </c>
      <c r="M2061" s="116" t="s">
        <v>313</v>
      </c>
      <c r="N2061" s="116" t="s">
        <v>313</v>
      </c>
      <c r="O2061" s="116" t="s">
        <v>313</v>
      </c>
      <c r="P2061" s="107">
        <f>第2表01元データ!AW58</f>
        <v>19</v>
      </c>
      <c r="Q2061" s="107"/>
      <c r="R2061" s="108"/>
      <c r="T2061" s="100">
        <v>119</v>
      </c>
    </row>
    <row r="2062" spans="2:45" s="100" customFormat="1" ht="14.25" customHeight="1">
      <c r="G2062" s="168"/>
      <c r="P2062" s="168"/>
    </row>
    <row r="2063" spans="2:45" s="100" customFormat="1" ht="14.25" customHeight="1">
      <c r="G2063" s="168"/>
      <c r="P2063" s="168"/>
    </row>
    <row r="2064" spans="2:45" s="99" customFormat="1" ht="14.25" customHeight="1">
      <c r="B2064" s="99" t="str">
        <f>LEFT(B2004,LEN(B2004)-2)&amp;+"女"</f>
        <v>船浜町・女</v>
      </c>
      <c r="K2064" s="99" t="str">
        <f>LEFT(K2004,LEN(K2004)-2)&amp;+"女"</f>
        <v>桜・女</v>
      </c>
      <c r="W2064" s="100"/>
      <c r="X2064" s="100"/>
      <c r="Y2064" s="100"/>
      <c r="Z2064" s="100"/>
      <c r="AA2064" s="100"/>
      <c r="AB2064" s="100"/>
      <c r="AC2064" s="100"/>
      <c r="AD2064" s="100"/>
      <c r="AE2064" s="100"/>
      <c r="AF2064" s="100"/>
      <c r="AG2064" s="100"/>
    </row>
    <row r="2065" spans="2:45" s="100" customFormat="1" ht="14.25" customHeight="1">
      <c r="B2065" s="583" t="s">
        <v>335</v>
      </c>
      <c r="C2065" s="101"/>
      <c r="D2065" s="101"/>
      <c r="E2065" s="101"/>
      <c r="F2065" s="101"/>
      <c r="G2065" s="135"/>
      <c r="H2065" s="131"/>
      <c r="I2065" s="131"/>
      <c r="J2065" s="102"/>
      <c r="K2065" s="583" t="s">
        <v>335</v>
      </c>
      <c r="L2065" s="101"/>
      <c r="M2065" s="101"/>
      <c r="N2065" s="101"/>
      <c r="O2065" s="101"/>
      <c r="P2065" s="135"/>
      <c r="Q2065" s="131"/>
      <c r="R2065" s="131"/>
      <c r="S2065" s="103"/>
    </row>
    <row r="2066" spans="2:45" s="100" customFormat="1" ht="14.25" customHeight="1">
      <c r="B2066" s="584"/>
      <c r="C2066" s="130" t="str">
        <f>$C$4</f>
        <v>平成7年</v>
      </c>
      <c r="D2066" s="130" t="str">
        <f>$D$4</f>
        <v>平成12年</v>
      </c>
      <c r="E2066" s="130" t="str">
        <f>$E$4</f>
        <v>平成17年</v>
      </c>
      <c r="F2066" s="130" t="str">
        <f>$F$4</f>
        <v>平成22年</v>
      </c>
      <c r="G2066" s="130" t="s">
        <v>410</v>
      </c>
      <c r="H2066" s="133" t="str">
        <f>$H$4</f>
        <v>対平成</v>
      </c>
      <c r="I2066" s="134" t="str">
        <f>$I$4</f>
        <v>22年</v>
      </c>
      <c r="J2066" s="102"/>
      <c r="K2066" s="584"/>
      <c r="L2066" s="130" t="str">
        <f>$C$4</f>
        <v>平成7年</v>
      </c>
      <c r="M2066" s="130" t="str">
        <f>$D$4</f>
        <v>平成12年</v>
      </c>
      <c r="N2066" s="130" t="str">
        <f>$E$4</f>
        <v>平成17年</v>
      </c>
      <c r="O2066" s="130" t="str">
        <f>$F$4</f>
        <v>平成22年</v>
      </c>
      <c r="P2066" s="130" t="s">
        <v>410</v>
      </c>
      <c r="Q2066" s="133" t="str">
        <f>$H$4</f>
        <v>対平成</v>
      </c>
      <c r="R2066" s="134" t="str">
        <f>$I$4</f>
        <v>22年</v>
      </c>
      <c r="S2066" s="103"/>
    </row>
    <row r="2067" spans="2:45" s="100" customFormat="1" ht="14.25" customHeight="1">
      <c r="B2067" s="585"/>
      <c r="C2067" s="104"/>
      <c r="D2067" s="104"/>
      <c r="E2067" s="104"/>
      <c r="F2067" s="104"/>
      <c r="G2067" s="104"/>
      <c r="H2067" s="132" t="s">
        <v>88</v>
      </c>
      <c r="I2067" s="133" t="s">
        <v>398</v>
      </c>
      <c r="J2067" s="102"/>
      <c r="K2067" s="585"/>
      <c r="L2067" s="104"/>
      <c r="M2067" s="104"/>
      <c r="N2067" s="104"/>
      <c r="O2067" s="104"/>
      <c r="P2067" s="104"/>
      <c r="Q2067" s="132" t="s">
        <v>88</v>
      </c>
      <c r="R2067" s="133" t="s">
        <v>398</v>
      </c>
      <c r="S2067" s="103"/>
    </row>
    <row r="2068" spans="2:45" s="199" customFormat="1" ht="14.25" customHeight="1">
      <c r="B2068" s="200" t="s">
        <v>90</v>
      </c>
      <c r="C2068" s="198">
        <v>157</v>
      </c>
      <c r="D2068" s="194">
        <v>120</v>
      </c>
      <c r="E2068" s="194">
        <v>92</v>
      </c>
      <c r="F2068" s="194">
        <v>82</v>
      </c>
      <c r="G2068" s="194">
        <f>IF(COUNTIF(G2073:G2091,"x"),"x",IF(SUM(G2073:G2091)=0,"-",SUM(G2073:G2091)))</f>
        <v>61</v>
      </c>
      <c r="H2068" s="193">
        <f t="shared" ref="H2068:H2071" si="864">IF(G2068="x","x",IF(AND(G2068="-",F2068="-"),"-",IF(AND(G2068="-",F2068&gt;0),F2068*-1,IF(AND(G2068&gt;0,F2068="-"),G2068,G2068-F2068))))</f>
        <v>-21</v>
      </c>
      <c r="I2068" s="195">
        <f t="shared" ref="I2068:I2071" si="865">IF(H2068="x","x",IF(H2068="-","-",IF(AND(F2068="-",G2068&gt;0),"皆増",IF(AND(F2068&gt;0,G2068="-"),"皆減",H2068/F2068*100))))</f>
        <v>-25.609756097560975</v>
      </c>
      <c r="J2068" s="196"/>
      <c r="K2068" s="197" t="s">
        <v>90</v>
      </c>
      <c r="L2068" s="198">
        <v>6375</v>
      </c>
      <c r="M2068" s="194">
        <v>6462</v>
      </c>
      <c r="N2068" s="194">
        <v>6318</v>
      </c>
      <c r="O2068" s="194">
        <v>5905</v>
      </c>
      <c r="P2068" s="194">
        <f>IF(COUNTIF(P2073:P2091,"x"),"x",IF(SUM(P2073:P2091)=0,"-",SUM(P2073:P2091)))</f>
        <v>4997</v>
      </c>
      <c r="Q2068" s="193">
        <f t="shared" ref="Q2068:Q2071" si="866">IF(P2068="x","x",IF(AND(P2068="-",O2068="-"),"-",IF(AND(P2068="-",O2068&gt;0),O2068*-1,IF(AND(P2068&gt;0,O2068="-"),P2068,P2068-O2068))))</f>
        <v>-908</v>
      </c>
      <c r="R2068" s="195">
        <f t="shared" ref="R2068:R2071" si="867">IF(Q2068="x","x",IF(Q2068="-","-",IF(AND(O2068="-",P2068&gt;0),"皆増",IF(AND(O2068&gt;0,P2068="-"),"皆減",Q2068/O2068*100))))</f>
        <v>-15.376799322607958</v>
      </c>
      <c r="S2068" s="195"/>
      <c r="W2068" s="199" t="s">
        <v>373</v>
      </c>
      <c r="X2068" s="199">
        <v>187</v>
      </c>
      <c r="Y2068" s="199">
        <v>157</v>
      </c>
      <c r="Z2068" s="199">
        <v>120</v>
      </c>
      <c r="AA2068" s="199">
        <v>92</v>
      </c>
      <c r="AC2068" s="199" t="s">
        <v>373</v>
      </c>
      <c r="AD2068" s="199">
        <v>5721</v>
      </c>
      <c r="AE2068" s="199">
        <v>6375</v>
      </c>
      <c r="AF2068" s="199">
        <v>6462</v>
      </c>
      <c r="AG2068" s="199">
        <v>6318</v>
      </c>
      <c r="AJ2068" s="199" t="str">
        <f>IF(C2068=X2068,"○","●")</f>
        <v>●</v>
      </c>
      <c r="AK2068" s="199" t="str">
        <f t="shared" ref="AK2068:AM2090" si="868">IF(D2068=Y2068,"○","●")</f>
        <v>●</v>
      </c>
      <c r="AL2068" s="199" t="str">
        <f t="shared" si="868"/>
        <v>●</v>
      </c>
      <c r="AM2068" s="199" t="str">
        <f t="shared" si="868"/>
        <v>●</v>
      </c>
      <c r="AP2068" s="199" t="str">
        <f>IF(L2068=AD2068,"○","●")</f>
        <v>●</v>
      </c>
      <c r="AQ2068" s="199" t="str">
        <f t="shared" ref="AQ2068:AS2090" si="869">IF(M2068=AE2068,"○","●")</f>
        <v>●</v>
      </c>
      <c r="AR2068" s="199" t="str">
        <f t="shared" si="869"/>
        <v>●</v>
      </c>
      <c r="AS2068" s="199" t="str">
        <f t="shared" si="869"/>
        <v>●</v>
      </c>
    </row>
    <row r="2069" spans="2:45" s="100" customFormat="1" ht="14.25" customHeight="1">
      <c r="B2069" s="105" t="s">
        <v>91</v>
      </c>
      <c r="C2069" s="106">
        <v>12</v>
      </c>
      <c r="D2069" s="107">
        <v>5</v>
      </c>
      <c r="E2069" s="107">
        <v>4</v>
      </c>
      <c r="F2069" s="107">
        <v>4</v>
      </c>
      <c r="G2069" s="107">
        <f>IF(COUNTIF(G2073:G2075,"x"),"x",IF(SUM(G2073:G2075)=0,"-",SUM(G2073:G2075)))</f>
        <v>4</v>
      </c>
      <c r="H2069" s="107">
        <f t="shared" si="864"/>
        <v>0</v>
      </c>
      <c r="I2069" s="108">
        <f t="shared" si="865"/>
        <v>0</v>
      </c>
      <c r="J2069" s="102"/>
      <c r="K2069" s="109" t="s">
        <v>91</v>
      </c>
      <c r="L2069" s="106">
        <v>897</v>
      </c>
      <c r="M2069" s="107">
        <v>832</v>
      </c>
      <c r="N2069" s="107">
        <v>762</v>
      </c>
      <c r="O2069" s="107">
        <v>650</v>
      </c>
      <c r="P2069" s="107">
        <f>IF(COUNTIF(P2073:P2075,"x"),"x",IF(SUM(P2073:P2075)=0,"-",SUM(P2073:P2075)))</f>
        <v>414</v>
      </c>
      <c r="Q2069" s="107">
        <f t="shared" si="866"/>
        <v>-236</v>
      </c>
      <c r="R2069" s="108">
        <f t="shared" si="867"/>
        <v>-36.307692307692307</v>
      </c>
      <c r="S2069" s="108"/>
      <c r="W2069" s="100" t="s">
        <v>374</v>
      </c>
      <c r="X2069" s="100">
        <v>20</v>
      </c>
      <c r="Y2069" s="100">
        <v>12</v>
      </c>
      <c r="Z2069" s="100">
        <v>5</v>
      </c>
      <c r="AA2069" s="100">
        <v>4</v>
      </c>
      <c r="AC2069" s="100" t="s">
        <v>374</v>
      </c>
      <c r="AD2069" s="100">
        <v>953</v>
      </c>
      <c r="AE2069" s="100">
        <v>897</v>
      </c>
      <c r="AF2069" s="100">
        <v>832</v>
      </c>
      <c r="AG2069" s="100">
        <v>762</v>
      </c>
      <c r="AJ2069" s="100" t="str">
        <f t="shared" ref="AJ2069:AJ2090" si="870">IF(C2069=X2069,"○","●")</f>
        <v>●</v>
      </c>
      <c r="AK2069" s="100" t="str">
        <f t="shared" si="868"/>
        <v>●</v>
      </c>
      <c r="AL2069" s="100" t="str">
        <f t="shared" si="868"/>
        <v>●</v>
      </c>
      <c r="AM2069" s="100" t="str">
        <f t="shared" si="868"/>
        <v>○</v>
      </c>
      <c r="AP2069" s="100" t="str">
        <f t="shared" ref="AP2069:AP2090" si="871">IF(L2069=AD2069,"○","●")</f>
        <v>●</v>
      </c>
      <c r="AQ2069" s="100" t="str">
        <f t="shared" si="869"/>
        <v>●</v>
      </c>
      <c r="AR2069" s="100" t="str">
        <f t="shared" si="869"/>
        <v>●</v>
      </c>
      <c r="AS2069" s="100" t="str">
        <f>IF(O2069=AG2069,"○","●")</f>
        <v>●</v>
      </c>
    </row>
    <row r="2070" spans="2:45" s="100" customFormat="1" ht="14.25" customHeight="1">
      <c r="B2070" s="105" t="s">
        <v>92</v>
      </c>
      <c r="C2070" s="106">
        <v>106</v>
      </c>
      <c r="D2070" s="107">
        <v>77</v>
      </c>
      <c r="E2070" s="107">
        <v>56</v>
      </c>
      <c r="F2070" s="107">
        <v>47</v>
      </c>
      <c r="G2070" s="296">
        <f>IF(COUNTIF(G2076:G2085,"x"),"x",IF(SUM(G2076:G2085)=0,"-",SUM(G2076:G2085)))</f>
        <v>30</v>
      </c>
      <c r="H2070" s="107">
        <f t="shared" si="864"/>
        <v>-17</v>
      </c>
      <c r="I2070" s="108">
        <f t="shared" si="865"/>
        <v>-36.170212765957451</v>
      </c>
      <c r="J2070" s="102"/>
      <c r="K2070" s="109" t="s">
        <v>92</v>
      </c>
      <c r="L2070" s="106">
        <v>4480</v>
      </c>
      <c r="M2070" s="107">
        <v>4365</v>
      </c>
      <c r="N2070" s="107">
        <v>4040</v>
      </c>
      <c r="O2070" s="107">
        <v>3555</v>
      </c>
      <c r="P2070" s="296">
        <f>IF(COUNTIF(P2076:P2085,"x"),"x",IF(SUM(P2076:P2085)=0,"-",SUM(P2076:P2085)))</f>
        <v>2601</v>
      </c>
      <c r="Q2070" s="107">
        <f t="shared" si="866"/>
        <v>-954</v>
      </c>
      <c r="R2070" s="108">
        <f t="shared" si="867"/>
        <v>-26.835443037974681</v>
      </c>
      <c r="S2070" s="108"/>
      <c r="W2070" s="100" t="s">
        <v>375</v>
      </c>
      <c r="X2070" s="100">
        <v>132</v>
      </c>
      <c r="Y2070" s="100">
        <v>106</v>
      </c>
      <c r="Z2070" s="100">
        <v>77</v>
      </c>
      <c r="AA2070" s="100">
        <v>56</v>
      </c>
      <c r="AC2070" s="100" t="s">
        <v>375</v>
      </c>
      <c r="AD2070" s="100">
        <v>4043</v>
      </c>
      <c r="AE2070" s="100">
        <v>4480</v>
      </c>
      <c r="AF2070" s="100">
        <v>4365</v>
      </c>
      <c r="AG2070" s="100">
        <v>4040</v>
      </c>
      <c r="AJ2070" s="100" t="str">
        <f t="shared" si="870"/>
        <v>●</v>
      </c>
      <c r="AK2070" s="100" t="str">
        <f t="shared" si="868"/>
        <v>●</v>
      </c>
      <c r="AL2070" s="100" t="str">
        <f>IF(E2070=Z2070,"○","●")</f>
        <v>●</v>
      </c>
      <c r="AM2070" s="100" t="str">
        <f t="shared" si="868"/>
        <v>●</v>
      </c>
      <c r="AP2070" s="100" t="str">
        <f t="shared" si="871"/>
        <v>●</v>
      </c>
      <c r="AQ2070" s="100" t="str">
        <f t="shared" si="869"/>
        <v>●</v>
      </c>
      <c r="AR2070" s="100" t="str">
        <f t="shared" si="869"/>
        <v>●</v>
      </c>
      <c r="AS2070" s="100" t="str">
        <f t="shared" si="869"/>
        <v>●</v>
      </c>
    </row>
    <row r="2071" spans="2:45" s="100" customFormat="1" ht="14.25" customHeight="1">
      <c r="B2071" s="105" t="s">
        <v>93</v>
      </c>
      <c r="C2071" s="106">
        <v>39</v>
      </c>
      <c r="D2071" s="107">
        <v>38</v>
      </c>
      <c r="E2071" s="107">
        <v>32</v>
      </c>
      <c r="F2071" s="107">
        <v>31</v>
      </c>
      <c r="G2071" s="107">
        <f>IF(COUNTIF(G2086:G2090,"x"),"x",IF(SUM(G2086,G2090)=0,"-",SUM(G2086:G2090)))</f>
        <v>27</v>
      </c>
      <c r="H2071" s="107">
        <f t="shared" si="864"/>
        <v>-4</v>
      </c>
      <c r="I2071" s="108">
        <f t="shared" si="865"/>
        <v>-12.903225806451612</v>
      </c>
      <c r="J2071" s="102"/>
      <c r="K2071" s="109" t="s">
        <v>93</v>
      </c>
      <c r="L2071" s="106">
        <v>998</v>
      </c>
      <c r="M2071" s="107">
        <v>1265</v>
      </c>
      <c r="N2071" s="107">
        <v>1516</v>
      </c>
      <c r="O2071" s="107">
        <v>1700</v>
      </c>
      <c r="P2071" s="107">
        <f>IF(COUNTIF(P2086:P2090,"x"),"x",IF(SUM(P2086,P2090)=0,"-",SUM(P2086:P2090)))</f>
        <v>1971</v>
      </c>
      <c r="Q2071" s="107">
        <f t="shared" si="866"/>
        <v>271</v>
      </c>
      <c r="R2071" s="108">
        <f t="shared" si="867"/>
        <v>15.941176470588236</v>
      </c>
      <c r="S2071" s="108"/>
      <c r="W2071" s="100" t="s">
        <v>376</v>
      </c>
      <c r="X2071" s="100">
        <v>35</v>
      </c>
      <c r="Y2071" s="100">
        <v>39</v>
      </c>
      <c r="Z2071" s="100">
        <v>38</v>
      </c>
      <c r="AA2071" s="100">
        <v>32</v>
      </c>
      <c r="AC2071" s="100" t="s">
        <v>376</v>
      </c>
      <c r="AD2071" s="100">
        <v>725</v>
      </c>
      <c r="AE2071" s="100">
        <v>998</v>
      </c>
      <c r="AF2071" s="100">
        <v>1265</v>
      </c>
      <c r="AG2071" s="100">
        <v>1516</v>
      </c>
      <c r="AJ2071" s="100" t="str">
        <f t="shared" si="870"/>
        <v>●</v>
      </c>
      <c r="AK2071" s="100" t="str">
        <f t="shared" si="868"/>
        <v>●</v>
      </c>
      <c r="AL2071" s="100" t="str">
        <f t="shared" si="868"/>
        <v>●</v>
      </c>
      <c r="AM2071" s="100" t="str">
        <f t="shared" si="868"/>
        <v>●</v>
      </c>
      <c r="AP2071" s="100" t="str">
        <f t="shared" si="871"/>
        <v>●</v>
      </c>
      <c r="AQ2071" s="100" t="str">
        <f t="shared" si="869"/>
        <v>●</v>
      </c>
      <c r="AR2071" s="100" t="str">
        <f t="shared" si="869"/>
        <v>●</v>
      </c>
      <c r="AS2071" s="100" t="str">
        <f t="shared" si="869"/>
        <v>●</v>
      </c>
    </row>
    <row r="2072" spans="2:45" s="100" customFormat="1" ht="14.25" customHeight="1">
      <c r="B2072" s="102"/>
      <c r="C2072" s="106"/>
      <c r="D2072" s="112"/>
      <c r="E2072" s="112"/>
      <c r="F2072" s="112"/>
      <c r="G2072" s="112"/>
      <c r="H2072" s="112"/>
      <c r="I2072" s="113"/>
      <c r="J2072" s="102"/>
      <c r="K2072" s="114"/>
      <c r="L2072" s="106"/>
      <c r="M2072" s="112"/>
      <c r="N2072" s="112"/>
      <c r="O2072" s="112"/>
      <c r="P2072" s="112"/>
      <c r="Q2072" s="112"/>
      <c r="R2072" s="113"/>
      <c r="S2072" s="113"/>
      <c r="AJ2072" s="100" t="str">
        <f t="shared" si="870"/>
        <v>○</v>
      </c>
      <c r="AK2072" s="100" t="str">
        <f t="shared" si="868"/>
        <v>○</v>
      </c>
      <c r="AL2072" s="100" t="str">
        <f t="shared" si="868"/>
        <v>○</v>
      </c>
      <c r="AM2072" s="100" t="str">
        <f t="shared" si="868"/>
        <v>○</v>
      </c>
      <c r="AP2072" s="100" t="str">
        <f t="shared" si="871"/>
        <v>○</v>
      </c>
      <c r="AQ2072" s="100" t="str">
        <f t="shared" si="869"/>
        <v>○</v>
      </c>
      <c r="AR2072" s="100" t="str">
        <f t="shared" si="869"/>
        <v>○</v>
      </c>
      <c r="AS2072" s="100" t="str">
        <f t="shared" si="869"/>
        <v>○</v>
      </c>
    </row>
    <row r="2073" spans="2:45" s="100" customFormat="1" ht="14.25" customHeight="1">
      <c r="B2073" s="102" t="s">
        <v>94</v>
      </c>
      <c r="C2073" s="106">
        <v>1</v>
      </c>
      <c r="D2073" s="107">
        <v>1</v>
      </c>
      <c r="E2073" s="107">
        <v>1</v>
      </c>
      <c r="F2073" s="107">
        <v>1</v>
      </c>
      <c r="G2073" s="107" t="str">
        <f>第2表01元データ!AV66</f>
        <v>-</v>
      </c>
      <c r="H2073" s="107">
        <f t="shared" ref="H2073:H2090" si="872">IF(G2073="x","x",IF(AND(G2073="-",F2073="-"),"-",IF(AND(G2073="-",F2073&gt;0),F2073*-1,IF(AND(G2073&gt;0,F2073="-"),G2073,G2073-F2073))))</f>
        <v>-1</v>
      </c>
      <c r="I2073" s="108" t="str">
        <f t="shared" ref="I2073:I2090" si="873">IF(H2073="x","x",IF(H2073="-","-",IF(AND(F2073="-",G2073&gt;0),"皆増",IF(AND(F2073&gt;0,G2073="-"),"皆減",H2073/F2073*100))))</f>
        <v>皆減</v>
      </c>
      <c r="J2073" s="102"/>
      <c r="K2073" s="114" t="s">
        <v>94</v>
      </c>
      <c r="L2073" s="106">
        <v>276</v>
      </c>
      <c r="M2073" s="107">
        <v>276</v>
      </c>
      <c r="N2073" s="107">
        <v>244</v>
      </c>
      <c r="O2073" s="107">
        <v>182</v>
      </c>
      <c r="P2073" s="107">
        <f>第2表01元データ!AW66</f>
        <v>101</v>
      </c>
      <c r="Q2073" s="107">
        <f t="shared" ref="Q2073:Q2090" si="874">IF(P2073="x","x",IF(AND(P2073="-",O2073="-"),"-",IF(AND(P2073="-",O2073&gt;0),O2073*-1,IF(AND(P2073&gt;0,O2073="-"),P2073,P2073-O2073))))</f>
        <v>-81</v>
      </c>
      <c r="R2073" s="108">
        <f t="shared" ref="R2073:R2090" si="875">IF(Q2073="x","x",IF(Q2073="-","-",IF(AND(O2073="-",P2073&gt;0),"皆増",IF(AND(O2073&gt;0,P2073="-"),"皆減",Q2073/O2073*100))))</f>
        <v>-44.505494505494504</v>
      </c>
      <c r="S2073" s="108"/>
      <c r="T2073" s="100">
        <v>201</v>
      </c>
      <c r="W2073" s="100" t="s">
        <v>377</v>
      </c>
      <c r="X2073" s="100">
        <v>5</v>
      </c>
      <c r="Y2073" s="100">
        <v>1</v>
      </c>
      <c r="Z2073" s="100">
        <v>1</v>
      </c>
      <c r="AA2073" s="100">
        <v>1</v>
      </c>
      <c r="AC2073" s="100" t="s">
        <v>377</v>
      </c>
      <c r="AD2073" s="100">
        <v>209</v>
      </c>
      <c r="AE2073" s="100">
        <v>276</v>
      </c>
      <c r="AF2073" s="100">
        <v>276</v>
      </c>
      <c r="AG2073" s="100">
        <v>244</v>
      </c>
      <c r="AJ2073" s="100" t="str">
        <f t="shared" si="870"/>
        <v>●</v>
      </c>
      <c r="AK2073" s="100" t="str">
        <f t="shared" si="868"/>
        <v>○</v>
      </c>
      <c r="AL2073" s="100" t="str">
        <f t="shared" si="868"/>
        <v>○</v>
      </c>
      <c r="AM2073" s="100" t="str">
        <f t="shared" si="868"/>
        <v>○</v>
      </c>
      <c r="AP2073" s="100" t="str">
        <f t="shared" si="871"/>
        <v>●</v>
      </c>
      <c r="AQ2073" s="100" t="str">
        <f t="shared" si="869"/>
        <v>○</v>
      </c>
      <c r="AR2073" s="100" t="str">
        <f t="shared" si="869"/>
        <v>●</v>
      </c>
      <c r="AS2073" s="100" t="str">
        <f t="shared" si="869"/>
        <v>●</v>
      </c>
    </row>
    <row r="2074" spans="2:45" s="100" customFormat="1" ht="14.25" customHeight="1">
      <c r="B2074" s="102" t="s">
        <v>95</v>
      </c>
      <c r="C2074" s="106">
        <v>5</v>
      </c>
      <c r="D2074" s="107" t="s">
        <v>313</v>
      </c>
      <c r="E2074" s="116">
        <v>2</v>
      </c>
      <c r="F2074" s="107">
        <v>1</v>
      </c>
      <c r="G2074" s="107">
        <f>第2表01元データ!AV67</f>
        <v>3</v>
      </c>
      <c r="H2074" s="107">
        <f t="shared" si="872"/>
        <v>2</v>
      </c>
      <c r="I2074" s="108">
        <f t="shared" si="873"/>
        <v>200</v>
      </c>
      <c r="J2074" s="102"/>
      <c r="K2074" s="114" t="s">
        <v>95</v>
      </c>
      <c r="L2074" s="106">
        <v>286</v>
      </c>
      <c r="M2074" s="107">
        <v>263</v>
      </c>
      <c r="N2074" s="107">
        <v>261</v>
      </c>
      <c r="O2074" s="107">
        <v>211</v>
      </c>
      <c r="P2074" s="107">
        <f>第2表01元データ!AW67</f>
        <v>153</v>
      </c>
      <c r="Q2074" s="107">
        <f t="shared" si="874"/>
        <v>-58</v>
      </c>
      <c r="R2074" s="108">
        <f t="shared" si="875"/>
        <v>-27.488151658767773</v>
      </c>
      <c r="S2074" s="108"/>
      <c r="T2074" s="100">
        <v>202</v>
      </c>
      <c r="W2074" s="100" t="s">
        <v>356</v>
      </c>
      <c r="X2074" s="100">
        <v>7</v>
      </c>
      <c r="Y2074" s="100">
        <v>5</v>
      </c>
      <c r="Z2074" s="100" t="s">
        <v>313</v>
      </c>
      <c r="AA2074" s="100">
        <v>2</v>
      </c>
      <c r="AC2074" s="100" t="s">
        <v>356</v>
      </c>
      <c r="AD2074" s="100">
        <v>323</v>
      </c>
      <c r="AE2074" s="100">
        <v>286</v>
      </c>
      <c r="AF2074" s="100">
        <v>263</v>
      </c>
      <c r="AG2074" s="100">
        <v>261</v>
      </c>
      <c r="AJ2074" s="100" t="str">
        <f t="shared" si="870"/>
        <v>●</v>
      </c>
      <c r="AK2074" s="100" t="str">
        <f t="shared" si="868"/>
        <v>●</v>
      </c>
      <c r="AL2074" s="100" t="str">
        <f t="shared" si="868"/>
        <v>●</v>
      </c>
      <c r="AM2074" s="100" t="str">
        <f t="shared" si="868"/>
        <v>●</v>
      </c>
      <c r="AP2074" s="100" t="str">
        <f t="shared" si="871"/>
        <v>●</v>
      </c>
      <c r="AQ2074" s="100" t="str">
        <f t="shared" si="869"/>
        <v>●</v>
      </c>
      <c r="AR2074" s="100" t="str">
        <f t="shared" si="869"/>
        <v>●</v>
      </c>
      <c r="AS2074" s="100" t="str">
        <f t="shared" si="869"/>
        <v>●</v>
      </c>
    </row>
    <row r="2075" spans="2:45" s="100" customFormat="1" ht="14.25" customHeight="1">
      <c r="B2075" s="102" t="s">
        <v>96</v>
      </c>
      <c r="C2075" s="106">
        <v>6</v>
      </c>
      <c r="D2075" s="107">
        <v>4</v>
      </c>
      <c r="E2075" s="107">
        <v>1</v>
      </c>
      <c r="F2075" s="107">
        <v>2</v>
      </c>
      <c r="G2075" s="107">
        <f>第2表01元データ!AV68</f>
        <v>1</v>
      </c>
      <c r="H2075" s="107">
        <f t="shared" si="872"/>
        <v>-1</v>
      </c>
      <c r="I2075" s="108">
        <f t="shared" si="873"/>
        <v>-50</v>
      </c>
      <c r="J2075" s="102"/>
      <c r="K2075" s="114" t="s">
        <v>96</v>
      </c>
      <c r="L2075" s="106">
        <v>335</v>
      </c>
      <c r="M2075" s="107">
        <v>293</v>
      </c>
      <c r="N2075" s="107">
        <v>257</v>
      </c>
      <c r="O2075" s="107">
        <v>257</v>
      </c>
      <c r="P2075" s="107">
        <f>第2表01元データ!AW68</f>
        <v>160</v>
      </c>
      <c r="Q2075" s="107">
        <f t="shared" si="874"/>
        <v>-97</v>
      </c>
      <c r="R2075" s="108">
        <f t="shared" si="875"/>
        <v>-37.7431906614786</v>
      </c>
      <c r="S2075" s="108"/>
      <c r="T2075" s="100">
        <v>203</v>
      </c>
      <c r="W2075" s="99" t="s">
        <v>357</v>
      </c>
      <c r="X2075" s="99">
        <v>8</v>
      </c>
      <c r="Y2075" s="99">
        <v>6</v>
      </c>
      <c r="Z2075" s="99">
        <v>4</v>
      </c>
      <c r="AA2075" s="99">
        <v>1</v>
      </c>
      <c r="AB2075" s="99"/>
      <c r="AC2075" s="99" t="s">
        <v>357</v>
      </c>
      <c r="AD2075" s="99">
        <v>421</v>
      </c>
      <c r="AE2075" s="99">
        <v>335</v>
      </c>
      <c r="AF2075" s="99">
        <v>293</v>
      </c>
      <c r="AG2075" s="99">
        <v>257</v>
      </c>
      <c r="AJ2075" s="100" t="str">
        <f t="shared" si="870"/>
        <v>●</v>
      </c>
      <c r="AK2075" s="100" t="str">
        <f t="shared" si="868"/>
        <v>●</v>
      </c>
      <c r="AL2075" s="100" t="str">
        <f t="shared" si="868"/>
        <v>●</v>
      </c>
      <c r="AM2075" s="100" t="str">
        <f t="shared" si="868"/>
        <v>●</v>
      </c>
      <c r="AP2075" s="100" t="str">
        <f t="shared" si="871"/>
        <v>●</v>
      </c>
      <c r="AQ2075" s="100" t="str">
        <f t="shared" si="869"/>
        <v>●</v>
      </c>
      <c r="AR2075" s="100" t="str">
        <f t="shared" si="869"/>
        <v>●</v>
      </c>
      <c r="AS2075" s="100" t="str">
        <f t="shared" si="869"/>
        <v>○</v>
      </c>
    </row>
    <row r="2076" spans="2:45" s="100" customFormat="1" ht="14.25" customHeight="1">
      <c r="B2076" s="102" t="s">
        <v>97</v>
      </c>
      <c r="C2076" s="106">
        <v>11</v>
      </c>
      <c r="D2076" s="107">
        <v>3</v>
      </c>
      <c r="E2076" s="107">
        <v>4</v>
      </c>
      <c r="F2076" s="107">
        <v>2</v>
      </c>
      <c r="G2076" s="107">
        <f>第2表01元データ!AV69</f>
        <v>2</v>
      </c>
      <c r="H2076" s="107">
        <f t="shared" si="872"/>
        <v>0</v>
      </c>
      <c r="I2076" s="108">
        <f t="shared" si="873"/>
        <v>0</v>
      </c>
      <c r="J2076" s="102"/>
      <c r="K2076" s="114" t="s">
        <v>97</v>
      </c>
      <c r="L2076" s="106">
        <v>440</v>
      </c>
      <c r="M2076" s="107">
        <v>346</v>
      </c>
      <c r="N2076" s="107">
        <v>276</v>
      </c>
      <c r="O2076" s="107">
        <v>249</v>
      </c>
      <c r="P2076" s="107">
        <f>第2表01元データ!AW69</f>
        <v>207</v>
      </c>
      <c r="Q2076" s="107">
        <f t="shared" si="874"/>
        <v>-42</v>
      </c>
      <c r="R2076" s="108">
        <f t="shared" si="875"/>
        <v>-16.867469879518072</v>
      </c>
      <c r="S2076" s="108"/>
      <c r="T2076" s="100">
        <v>204</v>
      </c>
      <c r="W2076" s="100" t="s">
        <v>358</v>
      </c>
      <c r="X2076" s="100">
        <v>19</v>
      </c>
      <c r="Y2076" s="100">
        <v>11</v>
      </c>
      <c r="Z2076" s="100">
        <v>3</v>
      </c>
      <c r="AA2076" s="100">
        <v>4</v>
      </c>
      <c r="AC2076" s="100" t="s">
        <v>358</v>
      </c>
      <c r="AD2076" s="100">
        <v>438</v>
      </c>
      <c r="AE2076" s="100">
        <v>440</v>
      </c>
      <c r="AF2076" s="100">
        <v>346</v>
      </c>
      <c r="AG2076" s="100">
        <v>276</v>
      </c>
      <c r="AJ2076" s="100" t="str">
        <f t="shared" si="870"/>
        <v>●</v>
      </c>
      <c r="AK2076" s="100" t="str">
        <f t="shared" si="868"/>
        <v>●</v>
      </c>
      <c r="AL2076" s="100" t="str">
        <f t="shared" si="868"/>
        <v>●</v>
      </c>
      <c r="AM2076" s="100" t="str">
        <f t="shared" si="868"/>
        <v>●</v>
      </c>
      <c r="AP2076" s="100" t="str">
        <f t="shared" si="871"/>
        <v>●</v>
      </c>
      <c r="AQ2076" s="100" t="str">
        <f t="shared" si="869"/>
        <v>●</v>
      </c>
      <c r="AR2076" s="100" t="str">
        <f t="shared" si="869"/>
        <v>●</v>
      </c>
      <c r="AS2076" s="100" t="str">
        <f t="shared" si="869"/>
        <v>●</v>
      </c>
    </row>
    <row r="2077" spans="2:45" s="100" customFormat="1" ht="14.25" customHeight="1">
      <c r="B2077" s="102" t="s">
        <v>98</v>
      </c>
      <c r="C2077" s="106">
        <v>13</v>
      </c>
      <c r="D2077" s="107">
        <v>7</v>
      </c>
      <c r="E2077" s="107">
        <v>2</v>
      </c>
      <c r="F2077" s="107">
        <v>3</v>
      </c>
      <c r="G2077" s="107">
        <f>第2表01元データ!AV70</f>
        <v>1</v>
      </c>
      <c r="H2077" s="107">
        <f t="shared" si="872"/>
        <v>-2</v>
      </c>
      <c r="I2077" s="108">
        <f t="shared" si="873"/>
        <v>-66.666666666666657</v>
      </c>
      <c r="J2077" s="102"/>
      <c r="K2077" s="114" t="s">
        <v>98</v>
      </c>
      <c r="L2077" s="106">
        <v>457</v>
      </c>
      <c r="M2077" s="107">
        <v>408</v>
      </c>
      <c r="N2077" s="107">
        <v>290</v>
      </c>
      <c r="O2077" s="107">
        <v>226</v>
      </c>
      <c r="P2077" s="107">
        <f>第2表01元データ!AW70</f>
        <v>174</v>
      </c>
      <c r="Q2077" s="107">
        <f t="shared" si="874"/>
        <v>-52</v>
      </c>
      <c r="R2077" s="108">
        <f t="shared" si="875"/>
        <v>-23.008849557522122</v>
      </c>
      <c r="S2077" s="108"/>
      <c r="T2077" s="100">
        <v>205</v>
      </c>
      <c r="W2077" s="100" t="s">
        <v>359</v>
      </c>
      <c r="X2077" s="100">
        <v>5</v>
      </c>
      <c r="Y2077" s="100">
        <v>13</v>
      </c>
      <c r="Z2077" s="100">
        <v>7</v>
      </c>
      <c r="AA2077" s="100">
        <v>2</v>
      </c>
      <c r="AC2077" s="100" t="s">
        <v>359</v>
      </c>
      <c r="AD2077" s="100">
        <v>369</v>
      </c>
      <c r="AE2077" s="100">
        <v>457</v>
      </c>
      <c r="AF2077" s="100">
        <v>408</v>
      </c>
      <c r="AG2077" s="100">
        <v>290</v>
      </c>
      <c r="AJ2077" s="100" t="str">
        <f t="shared" si="870"/>
        <v>●</v>
      </c>
      <c r="AK2077" s="100" t="str">
        <f t="shared" si="868"/>
        <v>●</v>
      </c>
      <c r="AL2077" s="100" t="str">
        <f t="shared" si="868"/>
        <v>●</v>
      </c>
      <c r="AM2077" s="100" t="str">
        <f t="shared" si="868"/>
        <v>●</v>
      </c>
      <c r="AP2077" s="100" t="str">
        <f t="shared" si="871"/>
        <v>●</v>
      </c>
      <c r="AQ2077" s="100" t="str">
        <f t="shared" si="869"/>
        <v>●</v>
      </c>
      <c r="AR2077" s="100" t="str">
        <f t="shared" si="869"/>
        <v>●</v>
      </c>
      <c r="AS2077" s="100" t="str">
        <f t="shared" si="869"/>
        <v>●</v>
      </c>
    </row>
    <row r="2078" spans="2:45" s="100" customFormat="1" ht="14.25" customHeight="1">
      <c r="B2078" s="102" t="s">
        <v>99</v>
      </c>
      <c r="C2078" s="106">
        <v>2</v>
      </c>
      <c r="D2078" s="107">
        <v>10</v>
      </c>
      <c r="E2078" s="107">
        <v>6</v>
      </c>
      <c r="F2078" s="107">
        <v>2</v>
      </c>
      <c r="G2078" s="107" t="str">
        <f>第2表01元データ!AV71</f>
        <v>-</v>
      </c>
      <c r="H2078" s="107">
        <f t="shared" si="872"/>
        <v>-2</v>
      </c>
      <c r="I2078" s="108" t="str">
        <f t="shared" si="873"/>
        <v>皆減</v>
      </c>
      <c r="J2078" s="102"/>
      <c r="K2078" s="114" t="s">
        <v>99</v>
      </c>
      <c r="L2078" s="106">
        <v>419</v>
      </c>
      <c r="M2078" s="107">
        <v>445</v>
      </c>
      <c r="N2078" s="107">
        <v>364</v>
      </c>
      <c r="O2078" s="107">
        <v>251</v>
      </c>
      <c r="P2078" s="107">
        <f>第2表01元データ!AW71</f>
        <v>150</v>
      </c>
      <c r="Q2078" s="107">
        <f t="shared" si="874"/>
        <v>-101</v>
      </c>
      <c r="R2078" s="108">
        <f t="shared" si="875"/>
        <v>-40.239043824701191</v>
      </c>
      <c r="S2078" s="108"/>
      <c r="T2078" s="100">
        <v>206</v>
      </c>
      <c r="W2078" s="100" t="s">
        <v>360</v>
      </c>
      <c r="X2078" s="100">
        <v>14</v>
      </c>
      <c r="Y2078" s="100">
        <v>2</v>
      </c>
      <c r="Z2078" s="100">
        <v>10</v>
      </c>
      <c r="AA2078" s="100">
        <v>6</v>
      </c>
      <c r="AC2078" s="100" t="s">
        <v>360</v>
      </c>
      <c r="AD2078" s="100">
        <v>288</v>
      </c>
      <c r="AE2078" s="100">
        <v>419</v>
      </c>
      <c r="AF2078" s="100">
        <v>445</v>
      </c>
      <c r="AG2078" s="100">
        <v>364</v>
      </c>
      <c r="AJ2078" s="100" t="str">
        <f t="shared" si="870"/>
        <v>●</v>
      </c>
      <c r="AK2078" s="100" t="str">
        <f t="shared" si="868"/>
        <v>●</v>
      </c>
      <c r="AL2078" s="100" t="str">
        <f t="shared" si="868"/>
        <v>●</v>
      </c>
      <c r="AM2078" s="100" t="str">
        <f t="shared" si="868"/>
        <v>●</v>
      </c>
      <c r="AP2078" s="100" t="str">
        <f t="shared" si="871"/>
        <v>●</v>
      </c>
      <c r="AQ2078" s="100" t="str">
        <f t="shared" si="869"/>
        <v>●</v>
      </c>
      <c r="AR2078" s="100" t="str">
        <f t="shared" si="869"/>
        <v>●</v>
      </c>
      <c r="AS2078" s="100" t="str">
        <f t="shared" si="869"/>
        <v>●</v>
      </c>
    </row>
    <row r="2079" spans="2:45" s="100" customFormat="1" ht="14.25" customHeight="1">
      <c r="B2079" s="102" t="s">
        <v>100</v>
      </c>
      <c r="C2079" s="106">
        <v>5</v>
      </c>
      <c r="D2079" s="107">
        <v>3</v>
      </c>
      <c r="E2079" s="107">
        <v>7</v>
      </c>
      <c r="F2079" s="107">
        <v>6</v>
      </c>
      <c r="G2079" s="107">
        <f>第2表01元データ!AV72</f>
        <v>3</v>
      </c>
      <c r="H2079" s="107">
        <f t="shared" si="872"/>
        <v>-3</v>
      </c>
      <c r="I2079" s="108">
        <f t="shared" si="873"/>
        <v>-50</v>
      </c>
      <c r="J2079" s="102"/>
      <c r="K2079" s="114" t="s">
        <v>100</v>
      </c>
      <c r="L2079" s="106">
        <v>400</v>
      </c>
      <c r="M2079" s="107">
        <v>427</v>
      </c>
      <c r="N2079" s="107">
        <v>421</v>
      </c>
      <c r="O2079" s="107">
        <v>311</v>
      </c>
      <c r="P2079" s="107">
        <f>第2表01元データ!AW72</f>
        <v>160</v>
      </c>
      <c r="Q2079" s="107">
        <f t="shared" si="874"/>
        <v>-151</v>
      </c>
      <c r="R2079" s="108">
        <f t="shared" si="875"/>
        <v>-48.553054662379417</v>
      </c>
      <c r="S2079" s="108"/>
      <c r="T2079" s="100">
        <v>207</v>
      </c>
      <c r="W2079" s="100" t="s">
        <v>361</v>
      </c>
      <c r="X2079" s="100">
        <v>9</v>
      </c>
      <c r="Y2079" s="100">
        <v>5</v>
      </c>
      <c r="Z2079" s="100">
        <v>3</v>
      </c>
      <c r="AA2079" s="100">
        <v>7</v>
      </c>
      <c r="AC2079" s="100" t="s">
        <v>361</v>
      </c>
      <c r="AD2079" s="100">
        <v>341</v>
      </c>
      <c r="AE2079" s="100">
        <v>400</v>
      </c>
      <c r="AF2079" s="100">
        <v>427</v>
      </c>
      <c r="AG2079" s="100">
        <v>421</v>
      </c>
      <c r="AJ2079" s="100" t="str">
        <f t="shared" si="870"/>
        <v>●</v>
      </c>
      <c r="AK2079" s="100" t="str">
        <f t="shared" si="868"/>
        <v>●</v>
      </c>
      <c r="AL2079" s="100" t="str">
        <f t="shared" si="868"/>
        <v>●</v>
      </c>
      <c r="AM2079" s="100" t="str">
        <f t="shared" si="868"/>
        <v>●</v>
      </c>
      <c r="AP2079" s="100" t="str">
        <f t="shared" si="871"/>
        <v>●</v>
      </c>
      <c r="AQ2079" s="100" t="str">
        <f t="shared" si="869"/>
        <v>●</v>
      </c>
      <c r="AR2079" s="100" t="str">
        <f t="shared" si="869"/>
        <v>●</v>
      </c>
      <c r="AS2079" s="100" t="str">
        <f t="shared" si="869"/>
        <v>●</v>
      </c>
    </row>
    <row r="2080" spans="2:45" s="100" customFormat="1" ht="14.25" customHeight="1">
      <c r="B2080" s="102" t="s">
        <v>118</v>
      </c>
      <c r="C2080" s="106">
        <v>9</v>
      </c>
      <c r="D2080" s="107">
        <v>6</v>
      </c>
      <c r="E2080" s="107">
        <v>4</v>
      </c>
      <c r="F2080" s="107">
        <v>5</v>
      </c>
      <c r="G2080" s="107">
        <f>第2表01元データ!AV73</f>
        <v>3</v>
      </c>
      <c r="H2080" s="107">
        <f t="shared" si="872"/>
        <v>-2</v>
      </c>
      <c r="I2080" s="108">
        <f t="shared" si="873"/>
        <v>-40</v>
      </c>
      <c r="J2080" s="102"/>
      <c r="K2080" s="114" t="s">
        <v>118</v>
      </c>
      <c r="L2080" s="106">
        <v>361</v>
      </c>
      <c r="M2080" s="107">
        <v>394</v>
      </c>
      <c r="N2080" s="107">
        <v>407</v>
      </c>
      <c r="O2080" s="107">
        <v>372</v>
      </c>
      <c r="P2080" s="107">
        <f>第2表01元データ!AW73</f>
        <v>214</v>
      </c>
      <c r="Q2080" s="107">
        <f t="shared" si="874"/>
        <v>-158</v>
      </c>
      <c r="R2080" s="108">
        <f t="shared" si="875"/>
        <v>-42.473118279569896</v>
      </c>
      <c r="S2080" s="108"/>
      <c r="T2080" s="100">
        <v>208</v>
      </c>
      <c r="W2080" s="100" t="s">
        <v>362</v>
      </c>
      <c r="X2080" s="100">
        <v>9</v>
      </c>
      <c r="Y2080" s="100">
        <v>9</v>
      </c>
      <c r="Z2080" s="100">
        <v>6</v>
      </c>
      <c r="AA2080" s="100">
        <v>4</v>
      </c>
      <c r="AC2080" s="100" t="s">
        <v>362</v>
      </c>
      <c r="AD2080" s="100">
        <v>398</v>
      </c>
      <c r="AE2080" s="100">
        <v>361</v>
      </c>
      <c r="AF2080" s="100">
        <v>394</v>
      </c>
      <c r="AG2080" s="100">
        <v>407</v>
      </c>
      <c r="AJ2080" s="100" t="str">
        <f t="shared" si="870"/>
        <v>○</v>
      </c>
      <c r="AK2080" s="100" t="str">
        <f t="shared" si="868"/>
        <v>●</v>
      </c>
      <c r="AL2080" s="100" t="str">
        <f t="shared" si="868"/>
        <v>●</v>
      </c>
      <c r="AM2080" s="100" t="str">
        <f t="shared" si="868"/>
        <v>●</v>
      </c>
      <c r="AP2080" s="100" t="str">
        <f t="shared" si="871"/>
        <v>●</v>
      </c>
      <c r="AQ2080" s="100" t="str">
        <f t="shared" si="869"/>
        <v>●</v>
      </c>
      <c r="AR2080" s="100" t="str">
        <f t="shared" si="869"/>
        <v>●</v>
      </c>
      <c r="AS2080" s="100" t="str">
        <f t="shared" si="869"/>
        <v>●</v>
      </c>
    </row>
    <row r="2081" spans="2:45" s="100" customFormat="1" ht="14.25" customHeight="1">
      <c r="B2081" s="102" t="s">
        <v>101</v>
      </c>
      <c r="C2081" s="106">
        <v>9</v>
      </c>
      <c r="D2081" s="107">
        <v>7</v>
      </c>
      <c r="E2081" s="107">
        <v>4</v>
      </c>
      <c r="F2081" s="107">
        <v>5</v>
      </c>
      <c r="G2081" s="107">
        <f>第2表01元データ!AV74</f>
        <v>4</v>
      </c>
      <c r="H2081" s="107">
        <f t="shared" si="872"/>
        <v>-1</v>
      </c>
      <c r="I2081" s="108">
        <f t="shared" si="873"/>
        <v>-20</v>
      </c>
      <c r="J2081" s="102"/>
      <c r="K2081" s="114" t="s">
        <v>101</v>
      </c>
      <c r="L2081" s="106">
        <v>454</v>
      </c>
      <c r="M2081" s="107">
        <v>361</v>
      </c>
      <c r="N2081" s="107">
        <v>393</v>
      </c>
      <c r="O2081" s="107">
        <v>419</v>
      </c>
      <c r="P2081" s="107">
        <f>第2表01元データ!AW74</f>
        <v>283</v>
      </c>
      <c r="Q2081" s="107">
        <f t="shared" si="874"/>
        <v>-136</v>
      </c>
      <c r="R2081" s="108">
        <f t="shared" si="875"/>
        <v>-32.4582338902148</v>
      </c>
      <c r="S2081" s="108"/>
      <c r="T2081" s="100">
        <v>209</v>
      </c>
      <c r="W2081" s="100" t="s">
        <v>363</v>
      </c>
      <c r="X2081" s="100">
        <v>20</v>
      </c>
      <c r="Y2081" s="100">
        <v>9</v>
      </c>
      <c r="Z2081" s="100">
        <v>7</v>
      </c>
      <c r="AA2081" s="100">
        <v>4</v>
      </c>
      <c r="AC2081" s="100" t="s">
        <v>363</v>
      </c>
      <c r="AD2081" s="100">
        <v>528</v>
      </c>
      <c r="AE2081" s="100">
        <v>454</v>
      </c>
      <c r="AF2081" s="100">
        <v>361</v>
      </c>
      <c r="AG2081" s="100">
        <v>393</v>
      </c>
      <c r="AJ2081" s="100" t="str">
        <f t="shared" si="870"/>
        <v>●</v>
      </c>
      <c r="AK2081" s="100" t="str">
        <f t="shared" si="868"/>
        <v>●</v>
      </c>
      <c r="AL2081" s="100" t="str">
        <f>IF(E2081=Z2081,"○","●")</f>
        <v>●</v>
      </c>
      <c r="AM2081" s="100" t="str">
        <f t="shared" si="868"/>
        <v>●</v>
      </c>
      <c r="AP2081" s="100" t="str">
        <f t="shared" si="871"/>
        <v>●</v>
      </c>
      <c r="AQ2081" s="100" t="str">
        <f t="shared" si="869"/>
        <v>●</v>
      </c>
      <c r="AR2081" s="100" t="str">
        <f t="shared" si="869"/>
        <v>●</v>
      </c>
      <c r="AS2081" s="100" t="str">
        <f t="shared" si="869"/>
        <v>●</v>
      </c>
    </row>
    <row r="2082" spans="2:45" s="100" customFormat="1" ht="14.25" customHeight="1">
      <c r="B2082" s="102" t="s">
        <v>102</v>
      </c>
      <c r="C2082" s="106">
        <v>17</v>
      </c>
      <c r="D2082" s="107">
        <v>7</v>
      </c>
      <c r="E2082" s="107">
        <v>5</v>
      </c>
      <c r="F2082" s="107">
        <v>4</v>
      </c>
      <c r="G2082" s="107">
        <f>第2表01元データ!AV75</f>
        <v>2</v>
      </c>
      <c r="H2082" s="107">
        <f t="shared" si="872"/>
        <v>-2</v>
      </c>
      <c r="I2082" s="108">
        <f t="shared" si="873"/>
        <v>-50</v>
      </c>
      <c r="J2082" s="102"/>
      <c r="K2082" s="114" t="s">
        <v>102</v>
      </c>
      <c r="L2082" s="106">
        <v>598</v>
      </c>
      <c r="M2082" s="107">
        <v>458</v>
      </c>
      <c r="N2082" s="107">
        <v>356</v>
      </c>
      <c r="O2082" s="107">
        <v>367</v>
      </c>
      <c r="P2082" s="107">
        <f>第2表01元データ!AW75</f>
        <v>358</v>
      </c>
      <c r="Q2082" s="107">
        <f t="shared" si="874"/>
        <v>-9</v>
      </c>
      <c r="R2082" s="108">
        <f t="shared" si="875"/>
        <v>-2.4523160762942782</v>
      </c>
      <c r="S2082" s="108"/>
      <c r="T2082" s="100">
        <v>210</v>
      </c>
      <c r="W2082" s="100" t="s">
        <v>364</v>
      </c>
      <c r="X2082" s="100">
        <v>11</v>
      </c>
      <c r="Y2082" s="100">
        <v>17</v>
      </c>
      <c r="Z2082" s="100">
        <v>7</v>
      </c>
      <c r="AA2082" s="100">
        <v>5</v>
      </c>
      <c r="AC2082" s="100" t="s">
        <v>364</v>
      </c>
      <c r="AD2082" s="100">
        <v>479</v>
      </c>
      <c r="AE2082" s="100">
        <v>598</v>
      </c>
      <c r="AF2082" s="100">
        <v>458</v>
      </c>
      <c r="AG2082" s="100">
        <v>356</v>
      </c>
      <c r="AJ2082" s="100" t="str">
        <f t="shared" si="870"/>
        <v>●</v>
      </c>
      <c r="AK2082" s="100" t="str">
        <f t="shared" si="868"/>
        <v>●</v>
      </c>
      <c r="AL2082" s="100" t="str">
        <f t="shared" si="868"/>
        <v>●</v>
      </c>
      <c r="AM2082" s="100" t="str">
        <f t="shared" si="868"/>
        <v>●</v>
      </c>
      <c r="AP2082" s="100" t="str">
        <f t="shared" si="871"/>
        <v>●</v>
      </c>
      <c r="AQ2082" s="100" t="str">
        <f t="shared" si="869"/>
        <v>●</v>
      </c>
      <c r="AR2082" s="100" t="str">
        <f t="shared" si="869"/>
        <v>●</v>
      </c>
      <c r="AS2082" s="100" t="str">
        <f t="shared" si="869"/>
        <v>●</v>
      </c>
    </row>
    <row r="2083" spans="2:45" s="100" customFormat="1" ht="14.25" customHeight="1">
      <c r="B2083" s="102" t="s">
        <v>103</v>
      </c>
      <c r="C2083" s="106">
        <v>12</v>
      </c>
      <c r="D2083" s="107">
        <v>13</v>
      </c>
      <c r="E2083" s="107">
        <v>5</v>
      </c>
      <c r="F2083" s="107">
        <v>5</v>
      </c>
      <c r="G2083" s="107">
        <f>第2表01元データ!AV76</f>
        <v>4</v>
      </c>
      <c r="H2083" s="107">
        <f t="shared" si="872"/>
        <v>-1</v>
      </c>
      <c r="I2083" s="108">
        <f t="shared" si="873"/>
        <v>-20</v>
      </c>
      <c r="J2083" s="102"/>
      <c r="K2083" s="114" t="s">
        <v>103</v>
      </c>
      <c r="L2083" s="106">
        <v>503</v>
      </c>
      <c r="M2083" s="107">
        <v>600</v>
      </c>
      <c r="N2083" s="107">
        <v>447</v>
      </c>
      <c r="O2083" s="107">
        <v>338</v>
      </c>
      <c r="P2083" s="107">
        <f>第2表01元データ!AW76</f>
        <v>375</v>
      </c>
      <c r="Q2083" s="107">
        <f t="shared" si="874"/>
        <v>37</v>
      </c>
      <c r="R2083" s="108">
        <f t="shared" si="875"/>
        <v>10.946745562130179</v>
      </c>
      <c r="S2083" s="108"/>
      <c r="T2083" s="100">
        <v>211</v>
      </c>
      <c r="W2083" s="100" t="s">
        <v>365</v>
      </c>
      <c r="X2083" s="100">
        <v>14</v>
      </c>
      <c r="Y2083" s="100">
        <v>12</v>
      </c>
      <c r="Z2083" s="100">
        <v>13</v>
      </c>
      <c r="AA2083" s="100">
        <v>5</v>
      </c>
      <c r="AC2083" s="100" t="s">
        <v>365</v>
      </c>
      <c r="AD2083" s="100">
        <v>398</v>
      </c>
      <c r="AE2083" s="100">
        <v>503</v>
      </c>
      <c r="AF2083" s="100">
        <v>600</v>
      </c>
      <c r="AG2083" s="100">
        <v>447</v>
      </c>
      <c r="AJ2083" s="100" t="str">
        <f t="shared" si="870"/>
        <v>●</v>
      </c>
      <c r="AK2083" s="100" t="str">
        <f t="shared" si="868"/>
        <v>●</v>
      </c>
      <c r="AL2083" s="100" t="str">
        <f t="shared" si="868"/>
        <v>●</v>
      </c>
      <c r="AM2083" s="100" t="str">
        <f t="shared" si="868"/>
        <v>○</v>
      </c>
      <c r="AP2083" s="100" t="str">
        <f t="shared" si="871"/>
        <v>●</v>
      </c>
      <c r="AQ2083" s="100" t="str">
        <f t="shared" si="869"/>
        <v>●</v>
      </c>
      <c r="AR2083" s="100" t="str">
        <f t="shared" si="869"/>
        <v>●</v>
      </c>
      <c r="AS2083" s="100" t="str">
        <f t="shared" si="869"/>
        <v>●</v>
      </c>
    </row>
    <row r="2084" spans="2:45" s="100" customFormat="1" ht="14.25" customHeight="1">
      <c r="B2084" s="102" t="s">
        <v>104</v>
      </c>
      <c r="C2084" s="106">
        <v>13</v>
      </c>
      <c r="D2084" s="107">
        <v>11</v>
      </c>
      <c r="E2084" s="107">
        <v>11</v>
      </c>
      <c r="F2084" s="107">
        <v>6</v>
      </c>
      <c r="G2084" s="107">
        <f>第2表01元データ!AV77</f>
        <v>6</v>
      </c>
      <c r="H2084" s="107">
        <f t="shared" si="872"/>
        <v>0</v>
      </c>
      <c r="I2084" s="108">
        <f t="shared" si="873"/>
        <v>0</v>
      </c>
      <c r="J2084" s="102"/>
      <c r="K2084" s="114" t="s">
        <v>104</v>
      </c>
      <c r="L2084" s="106">
        <v>425</v>
      </c>
      <c r="M2084" s="107">
        <v>498</v>
      </c>
      <c r="N2084" s="107">
        <v>584</v>
      </c>
      <c r="O2084" s="107">
        <v>457</v>
      </c>
      <c r="P2084" s="107">
        <f>第2表01元データ!AW77</f>
        <v>354</v>
      </c>
      <c r="Q2084" s="107">
        <f t="shared" si="874"/>
        <v>-103</v>
      </c>
      <c r="R2084" s="108">
        <f t="shared" si="875"/>
        <v>-22.538293216630198</v>
      </c>
      <c r="S2084" s="108"/>
      <c r="T2084" s="100">
        <v>212</v>
      </c>
      <c r="W2084" s="100" t="s">
        <v>366</v>
      </c>
      <c r="X2084" s="100">
        <v>15</v>
      </c>
      <c r="Y2084" s="100">
        <v>13</v>
      </c>
      <c r="Z2084" s="100">
        <v>11</v>
      </c>
      <c r="AA2084" s="100">
        <v>11</v>
      </c>
      <c r="AC2084" s="100" t="s">
        <v>366</v>
      </c>
      <c r="AD2084" s="100">
        <v>406</v>
      </c>
      <c r="AE2084" s="100">
        <v>425</v>
      </c>
      <c r="AF2084" s="100">
        <v>498</v>
      </c>
      <c r="AG2084" s="100">
        <v>584</v>
      </c>
      <c r="AJ2084" s="100" t="str">
        <f t="shared" si="870"/>
        <v>●</v>
      </c>
      <c r="AK2084" s="100" t="str">
        <f t="shared" si="868"/>
        <v>●</v>
      </c>
      <c r="AL2084" s="100" t="str">
        <f t="shared" si="868"/>
        <v>○</v>
      </c>
      <c r="AM2084" s="100" t="str">
        <f t="shared" si="868"/>
        <v>●</v>
      </c>
      <c r="AP2084" s="100" t="str">
        <f t="shared" si="871"/>
        <v>●</v>
      </c>
      <c r="AQ2084" s="100" t="str">
        <f t="shared" si="869"/>
        <v>●</v>
      </c>
      <c r="AR2084" s="100" t="str">
        <f t="shared" si="869"/>
        <v>●</v>
      </c>
      <c r="AS2084" s="100" t="str">
        <f t="shared" si="869"/>
        <v>●</v>
      </c>
    </row>
    <row r="2085" spans="2:45" s="100" customFormat="1" ht="14.25" customHeight="1">
      <c r="B2085" s="102" t="s">
        <v>105</v>
      </c>
      <c r="C2085" s="106">
        <v>15</v>
      </c>
      <c r="D2085" s="107">
        <v>10</v>
      </c>
      <c r="E2085" s="107">
        <v>8</v>
      </c>
      <c r="F2085" s="107">
        <v>9</v>
      </c>
      <c r="G2085" s="107">
        <f>第2表01元データ!AV78</f>
        <v>5</v>
      </c>
      <c r="H2085" s="107">
        <f t="shared" si="872"/>
        <v>-4</v>
      </c>
      <c r="I2085" s="108">
        <f t="shared" si="873"/>
        <v>-44.444444444444443</v>
      </c>
      <c r="J2085" s="102"/>
      <c r="K2085" s="114" t="s">
        <v>105</v>
      </c>
      <c r="L2085" s="106">
        <v>423</v>
      </c>
      <c r="M2085" s="107">
        <v>428</v>
      </c>
      <c r="N2085" s="107">
        <v>502</v>
      </c>
      <c r="O2085" s="107">
        <v>565</v>
      </c>
      <c r="P2085" s="107">
        <f>第2表01元データ!AW78</f>
        <v>326</v>
      </c>
      <c r="Q2085" s="107">
        <f t="shared" si="874"/>
        <v>-239</v>
      </c>
      <c r="R2085" s="108">
        <f t="shared" si="875"/>
        <v>-42.30088495575221</v>
      </c>
      <c r="S2085" s="108"/>
      <c r="T2085" s="100">
        <v>213</v>
      </c>
      <c r="W2085" s="100" t="s">
        <v>367</v>
      </c>
      <c r="X2085" s="100">
        <v>16</v>
      </c>
      <c r="Y2085" s="100">
        <v>15</v>
      </c>
      <c r="Z2085" s="100">
        <v>10</v>
      </c>
      <c r="AA2085" s="100">
        <v>8</v>
      </c>
      <c r="AC2085" s="100" t="s">
        <v>367</v>
      </c>
      <c r="AD2085" s="100">
        <v>398</v>
      </c>
      <c r="AE2085" s="100">
        <v>423</v>
      </c>
      <c r="AF2085" s="100">
        <v>428</v>
      </c>
      <c r="AG2085" s="100">
        <v>502</v>
      </c>
      <c r="AJ2085" s="100" t="str">
        <f t="shared" si="870"/>
        <v>●</v>
      </c>
      <c r="AK2085" s="100" t="str">
        <f t="shared" si="868"/>
        <v>●</v>
      </c>
      <c r="AL2085" s="100" t="str">
        <f t="shared" si="868"/>
        <v>●</v>
      </c>
      <c r="AM2085" s="100" t="str">
        <f t="shared" si="868"/>
        <v>●</v>
      </c>
      <c r="AP2085" s="100" t="str">
        <f t="shared" si="871"/>
        <v>●</v>
      </c>
      <c r="AQ2085" s="100" t="str">
        <f t="shared" si="869"/>
        <v>●</v>
      </c>
      <c r="AR2085" s="100" t="str">
        <f t="shared" si="869"/>
        <v>●</v>
      </c>
      <c r="AS2085" s="100" t="str">
        <f t="shared" si="869"/>
        <v>●</v>
      </c>
    </row>
    <row r="2086" spans="2:45" s="100" customFormat="1" ht="14.25" customHeight="1">
      <c r="B2086" s="102" t="s">
        <v>106</v>
      </c>
      <c r="C2086" s="106">
        <v>15</v>
      </c>
      <c r="D2086" s="107">
        <v>12</v>
      </c>
      <c r="E2086" s="107">
        <v>8</v>
      </c>
      <c r="F2086" s="107">
        <v>8</v>
      </c>
      <c r="G2086" s="107">
        <f>第2表01元データ!AV79</f>
        <v>5</v>
      </c>
      <c r="H2086" s="107">
        <f t="shared" si="872"/>
        <v>-3</v>
      </c>
      <c r="I2086" s="108">
        <f t="shared" si="873"/>
        <v>-37.5</v>
      </c>
      <c r="J2086" s="102"/>
      <c r="K2086" s="114" t="s">
        <v>106</v>
      </c>
      <c r="L2086" s="106">
        <v>388</v>
      </c>
      <c r="M2086" s="107">
        <v>411</v>
      </c>
      <c r="N2086" s="107">
        <v>417</v>
      </c>
      <c r="O2086" s="107">
        <v>471</v>
      </c>
      <c r="P2086" s="107">
        <f>第2表01元データ!AW79</f>
        <v>422</v>
      </c>
      <c r="Q2086" s="107">
        <f t="shared" si="874"/>
        <v>-49</v>
      </c>
      <c r="R2086" s="108">
        <f t="shared" si="875"/>
        <v>-10.40339702760085</v>
      </c>
      <c r="S2086" s="108"/>
      <c r="T2086" s="100">
        <v>214</v>
      </c>
      <c r="W2086" s="100" t="s">
        <v>368</v>
      </c>
      <c r="X2086" s="100">
        <v>11</v>
      </c>
      <c r="Y2086" s="100">
        <v>15</v>
      </c>
      <c r="Z2086" s="100">
        <v>12</v>
      </c>
      <c r="AA2086" s="100">
        <v>8</v>
      </c>
      <c r="AC2086" s="100" t="s">
        <v>368</v>
      </c>
      <c r="AD2086" s="100">
        <v>292</v>
      </c>
      <c r="AE2086" s="100">
        <v>388</v>
      </c>
      <c r="AF2086" s="100">
        <v>411</v>
      </c>
      <c r="AG2086" s="100">
        <v>417</v>
      </c>
      <c r="AJ2086" s="100" t="str">
        <f t="shared" si="870"/>
        <v>●</v>
      </c>
      <c r="AK2086" s="100" t="str">
        <f t="shared" si="868"/>
        <v>●</v>
      </c>
      <c r="AL2086" s="100" t="str">
        <f t="shared" si="868"/>
        <v>●</v>
      </c>
      <c r="AM2086" s="100" t="str">
        <f t="shared" si="868"/>
        <v>○</v>
      </c>
      <c r="AP2086" s="100" t="str">
        <f t="shared" si="871"/>
        <v>●</v>
      </c>
      <c r="AQ2086" s="100" t="str">
        <f t="shared" si="869"/>
        <v>●</v>
      </c>
      <c r="AR2086" s="100" t="str">
        <f t="shared" si="869"/>
        <v>●</v>
      </c>
      <c r="AS2086" s="100" t="str">
        <f t="shared" si="869"/>
        <v>●</v>
      </c>
    </row>
    <row r="2087" spans="2:45" s="100" customFormat="1" ht="14.25" customHeight="1">
      <c r="B2087" s="102" t="s">
        <v>107</v>
      </c>
      <c r="C2087" s="106">
        <v>8</v>
      </c>
      <c r="D2087" s="107">
        <v>12</v>
      </c>
      <c r="E2087" s="107">
        <v>9</v>
      </c>
      <c r="F2087" s="107">
        <v>6</v>
      </c>
      <c r="G2087" s="107">
        <f>第2表01元データ!AV80</f>
        <v>7</v>
      </c>
      <c r="H2087" s="107">
        <f t="shared" si="872"/>
        <v>1</v>
      </c>
      <c r="I2087" s="108">
        <f t="shared" si="873"/>
        <v>16.666666666666664</v>
      </c>
      <c r="J2087" s="102"/>
      <c r="K2087" s="114" t="s">
        <v>107</v>
      </c>
      <c r="L2087" s="106">
        <v>265</v>
      </c>
      <c r="M2087" s="107">
        <v>366</v>
      </c>
      <c r="N2087" s="107">
        <v>390</v>
      </c>
      <c r="O2087" s="107">
        <v>388</v>
      </c>
      <c r="P2087" s="107">
        <f>第2表01元データ!AW80</f>
        <v>515</v>
      </c>
      <c r="Q2087" s="107">
        <f t="shared" si="874"/>
        <v>127</v>
      </c>
      <c r="R2087" s="108">
        <f t="shared" si="875"/>
        <v>32.731958762886599</v>
      </c>
      <c r="S2087" s="108"/>
      <c r="T2087" s="100">
        <v>215</v>
      </c>
      <c r="W2087" s="100" t="s">
        <v>369</v>
      </c>
      <c r="X2087" s="100">
        <v>8</v>
      </c>
      <c r="Y2087" s="100">
        <v>8</v>
      </c>
      <c r="Z2087" s="100">
        <v>12</v>
      </c>
      <c r="AA2087" s="100">
        <v>9</v>
      </c>
      <c r="AC2087" s="100" t="s">
        <v>369</v>
      </c>
      <c r="AD2087" s="100">
        <v>186</v>
      </c>
      <c r="AE2087" s="100">
        <v>265</v>
      </c>
      <c r="AF2087" s="100">
        <v>366</v>
      </c>
      <c r="AG2087" s="100">
        <v>390</v>
      </c>
      <c r="AJ2087" s="100" t="str">
        <f t="shared" si="870"/>
        <v>○</v>
      </c>
      <c r="AK2087" s="100" t="str">
        <f t="shared" si="868"/>
        <v>●</v>
      </c>
      <c r="AL2087" s="100" t="str">
        <f t="shared" si="868"/>
        <v>●</v>
      </c>
      <c r="AM2087" s="100" t="str">
        <f t="shared" si="868"/>
        <v>●</v>
      </c>
      <c r="AP2087" s="100" t="str">
        <f t="shared" si="871"/>
        <v>●</v>
      </c>
      <c r="AQ2087" s="100" t="str">
        <f t="shared" si="869"/>
        <v>●</v>
      </c>
      <c r="AR2087" s="100" t="str">
        <f t="shared" si="869"/>
        <v>●</v>
      </c>
      <c r="AS2087" s="100" t="str">
        <f t="shared" si="869"/>
        <v>●</v>
      </c>
    </row>
    <row r="2088" spans="2:45" s="100" customFormat="1" ht="14.25" customHeight="1">
      <c r="B2088" s="102" t="s">
        <v>108</v>
      </c>
      <c r="C2088" s="106">
        <v>7</v>
      </c>
      <c r="D2088" s="107">
        <v>5</v>
      </c>
      <c r="E2088" s="107">
        <v>7</v>
      </c>
      <c r="F2088" s="107">
        <v>8</v>
      </c>
      <c r="G2088" s="107">
        <f>第2表01元データ!AV81</f>
        <v>6</v>
      </c>
      <c r="H2088" s="107">
        <f t="shared" si="872"/>
        <v>-2</v>
      </c>
      <c r="I2088" s="108">
        <f t="shared" si="873"/>
        <v>-25</v>
      </c>
      <c r="J2088" s="102"/>
      <c r="K2088" s="114" t="s">
        <v>108</v>
      </c>
      <c r="L2088" s="106">
        <v>158</v>
      </c>
      <c r="M2088" s="107">
        <v>248</v>
      </c>
      <c r="N2088" s="107">
        <v>337</v>
      </c>
      <c r="O2088" s="107">
        <v>342</v>
      </c>
      <c r="P2088" s="107">
        <f>第2表01元データ!AW81</f>
        <v>402</v>
      </c>
      <c r="Q2088" s="107">
        <f t="shared" si="874"/>
        <v>60</v>
      </c>
      <c r="R2088" s="108">
        <f t="shared" si="875"/>
        <v>17.543859649122805</v>
      </c>
      <c r="S2088" s="108"/>
      <c r="T2088" s="100">
        <v>216</v>
      </c>
      <c r="W2088" s="100" t="s">
        <v>370</v>
      </c>
      <c r="X2088" s="100">
        <v>12</v>
      </c>
      <c r="Y2088" s="100">
        <v>7</v>
      </c>
      <c r="Z2088" s="100">
        <v>5</v>
      </c>
      <c r="AA2088" s="100">
        <v>7</v>
      </c>
      <c r="AC2088" s="100" t="s">
        <v>370</v>
      </c>
      <c r="AD2088" s="100">
        <v>126</v>
      </c>
      <c r="AE2088" s="100">
        <v>158</v>
      </c>
      <c r="AF2088" s="100">
        <v>248</v>
      </c>
      <c r="AG2088" s="100">
        <v>337</v>
      </c>
      <c r="AJ2088" s="100" t="str">
        <f t="shared" si="870"/>
        <v>●</v>
      </c>
      <c r="AK2088" s="100" t="str">
        <f t="shared" si="868"/>
        <v>●</v>
      </c>
      <c r="AL2088" s="100" t="str">
        <f t="shared" si="868"/>
        <v>●</v>
      </c>
      <c r="AM2088" s="100" t="str">
        <f t="shared" si="868"/>
        <v>●</v>
      </c>
      <c r="AP2088" s="100" t="str">
        <f t="shared" si="871"/>
        <v>●</v>
      </c>
      <c r="AQ2088" s="100" t="str">
        <f t="shared" si="869"/>
        <v>●</v>
      </c>
      <c r="AR2088" s="100" t="str">
        <f t="shared" si="869"/>
        <v>●</v>
      </c>
      <c r="AS2088" s="100" t="str">
        <f t="shared" si="869"/>
        <v>●</v>
      </c>
    </row>
    <row r="2089" spans="2:45" s="100" customFormat="1" ht="14.25" customHeight="1">
      <c r="B2089" s="102" t="s">
        <v>109</v>
      </c>
      <c r="C2089" s="106">
        <v>8</v>
      </c>
      <c r="D2089" s="107">
        <v>2</v>
      </c>
      <c r="E2089" s="107">
        <v>3</v>
      </c>
      <c r="F2089" s="107">
        <v>7</v>
      </c>
      <c r="G2089" s="107">
        <f>第2表01元データ!AV82</f>
        <v>4</v>
      </c>
      <c r="H2089" s="107">
        <f t="shared" si="872"/>
        <v>-3</v>
      </c>
      <c r="I2089" s="108">
        <f t="shared" si="873"/>
        <v>-42.857142857142854</v>
      </c>
      <c r="J2089" s="102"/>
      <c r="K2089" s="114" t="s">
        <v>109</v>
      </c>
      <c r="L2089" s="106">
        <v>111</v>
      </c>
      <c r="M2089" s="107">
        <v>137</v>
      </c>
      <c r="N2089" s="107">
        <v>218</v>
      </c>
      <c r="O2089" s="107">
        <v>271</v>
      </c>
      <c r="P2089" s="107">
        <f>第2表01元データ!AW82</f>
        <v>293</v>
      </c>
      <c r="Q2089" s="107">
        <f t="shared" si="874"/>
        <v>22</v>
      </c>
      <c r="R2089" s="108">
        <f t="shared" si="875"/>
        <v>8.1180811808118083</v>
      </c>
      <c r="S2089" s="108"/>
      <c r="T2089" s="100">
        <v>217</v>
      </c>
      <c r="W2089" s="100" t="s">
        <v>371</v>
      </c>
      <c r="X2089" s="100">
        <v>2</v>
      </c>
      <c r="Y2089" s="100">
        <v>8</v>
      </c>
      <c r="Z2089" s="100">
        <v>2</v>
      </c>
      <c r="AA2089" s="100">
        <v>3</v>
      </c>
      <c r="AC2089" s="100" t="s">
        <v>371</v>
      </c>
      <c r="AD2089" s="100">
        <v>72</v>
      </c>
      <c r="AE2089" s="100">
        <v>111</v>
      </c>
      <c r="AF2089" s="100">
        <v>137</v>
      </c>
      <c r="AG2089" s="100">
        <v>218</v>
      </c>
      <c r="AJ2089" s="100" t="str">
        <f t="shared" si="870"/>
        <v>●</v>
      </c>
      <c r="AK2089" s="100" t="str">
        <f t="shared" si="868"/>
        <v>●</v>
      </c>
      <c r="AL2089" s="100" t="str">
        <f t="shared" si="868"/>
        <v>●</v>
      </c>
      <c r="AM2089" s="100" t="str">
        <f t="shared" si="868"/>
        <v>●</v>
      </c>
      <c r="AP2089" s="100" t="str">
        <f t="shared" si="871"/>
        <v>●</v>
      </c>
      <c r="AQ2089" s="100" t="str">
        <f t="shared" si="869"/>
        <v>●</v>
      </c>
      <c r="AR2089" s="100" t="str">
        <f t="shared" si="869"/>
        <v>●</v>
      </c>
      <c r="AS2089" s="100" t="str">
        <f t="shared" si="869"/>
        <v>●</v>
      </c>
    </row>
    <row r="2090" spans="2:45" s="100" customFormat="1" ht="14.25" customHeight="1">
      <c r="B2090" s="102" t="s">
        <v>110</v>
      </c>
      <c r="C2090" s="106">
        <v>1</v>
      </c>
      <c r="D2090" s="107">
        <v>7</v>
      </c>
      <c r="E2090" s="107">
        <v>5</v>
      </c>
      <c r="F2090" s="107">
        <v>2</v>
      </c>
      <c r="G2090" s="107">
        <f>第2表01元データ!AV83</f>
        <v>5</v>
      </c>
      <c r="H2090" s="107">
        <f t="shared" si="872"/>
        <v>3</v>
      </c>
      <c r="I2090" s="108">
        <f t="shared" si="873"/>
        <v>150</v>
      </c>
      <c r="J2090" s="102"/>
      <c r="K2090" s="114" t="s">
        <v>110</v>
      </c>
      <c r="L2090" s="106">
        <v>76</v>
      </c>
      <c r="M2090" s="107">
        <v>103</v>
      </c>
      <c r="N2090" s="107">
        <v>154</v>
      </c>
      <c r="O2090" s="107">
        <v>228</v>
      </c>
      <c r="P2090" s="107">
        <f>第2表01元データ!AW83</f>
        <v>339</v>
      </c>
      <c r="Q2090" s="107">
        <f t="shared" si="874"/>
        <v>111</v>
      </c>
      <c r="R2090" s="108">
        <f t="shared" si="875"/>
        <v>48.684210526315788</v>
      </c>
      <c r="S2090" s="108"/>
      <c r="T2090" s="100">
        <v>218</v>
      </c>
      <c r="W2090" s="100" t="s">
        <v>378</v>
      </c>
      <c r="X2090" s="100">
        <v>2</v>
      </c>
      <c r="Y2090" s="100">
        <v>1</v>
      </c>
      <c r="Z2090" s="100">
        <v>7</v>
      </c>
      <c r="AA2090" s="100">
        <v>5</v>
      </c>
      <c r="AC2090" s="100" t="s">
        <v>378</v>
      </c>
      <c r="AD2090" s="100">
        <v>49</v>
      </c>
      <c r="AE2090" s="100">
        <v>76</v>
      </c>
      <c r="AF2090" s="100">
        <v>103</v>
      </c>
      <c r="AG2090" s="100">
        <v>154</v>
      </c>
      <c r="AJ2090" s="100" t="str">
        <f t="shared" si="870"/>
        <v>●</v>
      </c>
      <c r="AK2090" s="100" t="str">
        <f t="shared" si="868"/>
        <v>●</v>
      </c>
      <c r="AL2090" s="100" t="str">
        <f t="shared" si="868"/>
        <v>●</v>
      </c>
      <c r="AM2090" s="100" t="str">
        <f t="shared" si="868"/>
        <v>●</v>
      </c>
      <c r="AP2090" s="100" t="str">
        <f t="shared" si="871"/>
        <v>●</v>
      </c>
      <c r="AQ2090" s="100" t="str">
        <f t="shared" si="869"/>
        <v>●</v>
      </c>
      <c r="AR2090" s="100" t="str">
        <f t="shared" si="869"/>
        <v>●</v>
      </c>
      <c r="AS2090" s="100" t="str">
        <f t="shared" si="869"/>
        <v>●</v>
      </c>
    </row>
    <row r="2091" spans="2:45" s="100" customFormat="1" ht="14.25" customHeight="1">
      <c r="B2091" s="119" t="s">
        <v>111</v>
      </c>
      <c r="C2091" s="120" t="s">
        <v>313</v>
      </c>
      <c r="D2091" s="116" t="s">
        <v>313</v>
      </c>
      <c r="E2091" s="116" t="s">
        <v>313</v>
      </c>
      <c r="F2091" s="116" t="s">
        <v>313</v>
      </c>
      <c r="G2091" s="107" t="str">
        <f>第2表01元データ!AV84</f>
        <v>-</v>
      </c>
      <c r="H2091" s="107"/>
      <c r="I2091" s="108"/>
      <c r="K2091" s="119" t="s">
        <v>111</v>
      </c>
      <c r="L2091" s="120" t="s">
        <v>313</v>
      </c>
      <c r="M2091" s="116" t="s">
        <v>313</v>
      </c>
      <c r="N2091" s="116" t="s">
        <v>313</v>
      </c>
      <c r="O2091" s="116" t="s">
        <v>313</v>
      </c>
      <c r="P2091" s="107">
        <f>第2表01元データ!AW84</f>
        <v>11</v>
      </c>
      <c r="Q2091" s="107"/>
      <c r="R2091" s="108"/>
      <c r="T2091" s="100">
        <v>219</v>
      </c>
    </row>
    <row r="2092" spans="2:45" s="100" customFormat="1" ht="14.25" customHeight="1">
      <c r="B2092" s="118"/>
      <c r="C2092" s="118"/>
      <c r="D2092" s="118"/>
      <c r="E2092" s="118"/>
      <c r="F2092" s="118"/>
      <c r="G2092" s="118"/>
      <c r="H2092" s="118"/>
      <c r="I2092" s="118"/>
      <c r="J2092" s="118"/>
      <c r="K2092" s="118"/>
      <c r="L2092" s="118"/>
      <c r="M2092" s="118"/>
      <c r="N2092" s="118"/>
      <c r="O2092" s="118"/>
      <c r="P2092" s="168"/>
      <c r="W2092" s="100">
        <v>60</v>
      </c>
    </row>
    <row r="2093" spans="2:45" s="100" customFormat="1" ht="14.25" customHeight="1">
      <c r="B2093" s="118"/>
      <c r="C2093" s="118"/>
      <c r="D2093" s="118"/>
      <c r="E2093" s="118"/>
      <c r="F2093" s="118"/>
      <c r="G2093" s="118"/>
      <c r="H2093" s="118"/>
      <c r="I2093" s="118"/>
      <c r="J2093" s="118"/>
      <c r="K2093" s="118"/>
      <c r="L2093" s="118"/>
      <c r="M2093" s="118"/>
      <c r="N2093" s="118"/>
      <c r="O2093" s="118"/>
      <c r="P2093" s="168"/>
    </row>
    <row r="2094" spans="2:45" s="100" customFormat="1" ht="14.25" customHeight="1">
      <c r="B2094" s="118"/>
      <c r="C2094" s="118"/>
      <c r="D2094" s="118"/>
      <c r="E2094" s="118"/>
      <c r="F2094" s="118"/>
      <c r="G2094" s="118"/>
      <c r="H2094" s="118"/>
      <c r="I2094" s="118"/>
      <c r="J2094" s="118"/>
      <c r="K2094" s="118"/>
      <c r="L2094" s="118"/>
      <c r="M2094" s="118"/>
      <c r="N2094" s="118"/>
      <c r="O2094" s="118"/>
      <c r="P2094" s="168"/>
    </row>
    <row r="2095" spans="2:45" s="99" customFormat="1" ht="14.25" customHeight="1">
      <c r="B2095" s="99" t="s">
        <v>279</v>
      </c>
      <c r="K2095" s="99" t="s">
        <v>280</v>
      </c>
      <c r="W2095" s="100"/>
      <c r="X2095" s="100"/>
      <c r="Y2095" s="100"/>
      <c r="Z2095" s="100"/>
      <c r="AA2095" s="100"/>
      <c r="AB2095" s="100"/>
      <c r="AC2095" s="100"/>
      <c r="AD2095" s="100"/>
      <c r="AE2095" s="100"/>
      <c r="AF2095" s="100"/>
      <c r="AG2095" s="100"/>
    </row>
    <row r="2096" spans="2:45" s="100" customFormat="1" ht="14.25" customHeight="1">
      <c r="B2096" s="583" t="s">
        <v>335</v>
      </c>
      <c r="C2096" s="101"/>
      <c r="D2096" s="101"/>
      <c r="E2096" s="101"/>
      <c r="F2096" s="101"/>
      <c r="G2096" s="135"/>
      <c r="H2096" s="131"/>
      <c r="I2096" s="131"/>
      <c r="J2096" s="102"/>
      <c r="K2096" s="583" t="s">
        <v>335</v>
      </c>
      <c r="L2096" s="101"/>
      <c r="M2096" s="101"/>
      <c r="N2096" s="101"/>
      <c r="O2096" s="101"/>
      <c r="P2096" s="135"/>
      <c r="Q2096" s="131"/>
      <c r="R2096" s="131"/>
      <c r="S2096" s="103"/>
    </row>
    <row r="2097" spans="2:45" s="100" customFormat="1" ht="14.25" customHeight="1">
      <c r="B2097" s="584"/>
      <c r="C2097" s="130" t="str">
        <f>$C$4</f>
        <v>平成7年</v>
      </c>
      <c r="D2097" s="130" t="str">
        <f>$D$4</f>
        <v>平成12年</v>
      </c>
      <c r="E2097" s="130" t="str">
        <f>$E$4</f>
        <v>平成17年</v>
      </c>
      <c r="F2097" s="130" t="str">
        <f>$F$4</f>
        <v>平成22年</v>
      </c>
      <c r="G2097" s="130" t="s">
        <v>410</v>
      </c>
      <c r="H2097" s="133" t="str">
        <f>$H$4</f>
        <v>対平成</v>
      </c>
      <c r="I2097" s="134" t="str">
        <f>$I$4</f>
        <v>22年</v>
      </c>
      <c r="J2097" s="102"/>
      <c r="K2097" s="584"/>
      <c r="L2097" s="130" t="str">
        <f>$C$4</f>
        <v>平成7年</v>
      </c>
      <c r="M2097" s="130" t="str">
        <f>$D$4</f>
        <v>平成12年</v>
      </c>
      <c r="N2097" s="130" t="str">
        <f>$E$4</f>
        <v>平成17年</v>
      </c>
      <c r="O2097" s="130" t="str">
        <f>$F$4</f>
        <v>平成22年</v>
      </c>
      <c r="P2097" s="130" t="s">
        <v>410</v>
      </c>
      <c r="Q2097" s="133" t="str">
        <f>$H$4</f>
        <v>対平成</v>
      </c>
      <c r="R2097" s="134" t="str">
        <f>$I$4</f>
        <v>22年</v>
      </c>
      <c r="S2097" s="103"/>
    </row>
    <row r="2098" spans="2:45" s="100" customFormat="1" ht="14.25" customHeight="1">
      <c r="B2098" s="585"/>
      <c r="C2098" s="104"/>
      <c r="D2098" s="104"/>
      <c r="E2098" s="104"/>
      <c r="F2098" s="104"/>
      <c r="G2098" s="104"/>
      <c r="H2098" s="132" t="s">
        <v>88</v>
      </c>
      <c r="I2098" s="133" t="s">
        <v>398</v>
      </c>
      <c r="J2098" s="102"/>
      <c r="K2098" s="585"/>
      <c r="L2098" s="104"/>
      <c r="M2098" s="104"/>
      <c r="N2098" s="104"/>
      <c r="O2098" s="104"/>
      <c r="P2098" s="104"/>
      <c r="Q2098" s="132" t="s">
        <v>88</v>
      </c>
      <c r="R2098" s="133" t="s">
        <v>398</v>
      </c>
      <c r="S2098" s="103"/>
    </row>
    <row r="2099" spans="2:45" s="199" customFormat="1" ht="14.25" customHeight="1">
      <c r="B2099" s="200" t="s">
        <v>90</v>
      </c>
      <c r="C2099" s="198">
        <v>3393</v>
      </c>
      <c r="D2099" s="194">
        <v>3667</v>
      </c>
      <c r="E2099" s="194">
        <v>3903</v>
      </c>
      <c r="F2099" s="194">
        <v>3872</v>
      </c>
      <c r="G2099" s="194">
        <f>IF(COUNTIF(G2104:G2122,"x"),"x",IF(SUM(G2104:G2122)=0,"-",SUM(G2104:G2122)))</f>
        <v>3440</v>
      </c>
      <c r="H2099" s="193">
        <f t="shared" ref="H2099:H2102" si="876">IF(G2099="x","x",IF(AND(G2099="-",F2099="-"),"-",IF(AND(G2099="-",F2099&gt;0),F2099*-1,IF(AND(G2099&gt;0,F2099="-"),G2099,G2099-F2099))))</f>
        <v>-432</v>
      </c>
      <c r="I2099" s="195">
        <f t="shared" ref="I2099:I2102" si="877">IF(H2099="x","x",IF(H2099="-","-",IF(AND(F2099="-",G2099&gt;0),"皆増",IF(AND(F2099&gt;0,G2099="-"),"皆減",H2099/F2099*100))))</f>
        <v>-11.15702479338843</v>
      </c>
      <c r="J2099" s="196"/>
      <c r="K2099" s="197" t="s">
        <v>90</v>
      </c>
      <c r="L2099" s="198">
        <v>1970</v>
      </c>
      <c r="M2099" s="194">
        <v>2046</v>
      </c>
      <c r="N2099" s="194">
        <v>1890</v>
      </c>
      <c r="O2099" s="194">
        <v>1868</v>
      </c>
      <c r="P2099" s="194">
        <f>IF(COUNTIF(P2104:P2122,"x"),"x",IF(SUM(P2104:P2122)=0,"-",SUM(P2104:P2122)))</f>
        <v>1654</v>
      </c>
      <c r="Q2099" s="193">
        <f t="shared" ref="Q2099:Q2102" si="878">IF(P2099="x","x",IF(AND(P2099="-",O2099="-"),"-",IF(AND(P2099="-",O2099&gt;0),O2099*-1,IF(AND(P2099&gt;0,O2099="-"),P2099,P2099-O2099))))</f>
        <v>-214</v>
      </c>
      <c r="R2099" s="195">
        <f t="shared" ref="R2099:R2102" si="879">IF(Q2099="x","x",IF(Q2099="-","-",IF(AND(O2099="-",P2099&gt;0),"皆増",IF(AND(O2099&gt;0,P2099="-"),"皆減",Q2099/O2099*100))))</f>
        <v>-11.45610278372591</v>
      </c>
      <c r="S2099" s="195"/>
      <c r="W2099" s="199" t="s">
        <v>373</v>
      </c>
      <c r="X2099" s="199">
        <v>2448</v>
      </c>
      <c r="Y2099" s="199">
        <v>3393</v>
      </c>
      <c r="Z2099" s="199">
        <v>3667</v>
      </c>
      <c r="AA2099" s="199">
        <v>3903</v>
      </c>
      <c r="AC2099" s="199" t="s">
        <v>373</v>
      </c>
      <c r="AD2099" s="199">
        <v>2048</v>
      </c>
      <c r="AE2099" s="199">
        <v>1970</v>
      </c>
      <c r="AF2099" s="199">
        <v>2046</v>
      </c>
      <c r="AG2099" s="199">
        <v>1890</v>
      </c>
      <c r="AJ2099" s="199" t="str">
        <f>IF(C2099=X2099,"○","●")</f>
        <v>●</v>
      </c>
      <c r="AK2099" s="199" t="str">
        <f t="shared" ref="AK2099:AM2121" si="880">IF(D2099=Y2099,"○","●")</f>
        <v>●</v>
      </c>
      <c r="AL2099" s="199" t="str">
        <f t="shared" si="880"/>
        <v>●</v>
      </c>
      <c r="AM2099" s="199" t="str">
        <f t="shared" si="880"/>
        <v>●</v>
      </c>
      <c r="AP2099" s="199" t="str">
        <f>IF(L2099=AD2099,"○","●")</f>
        <v>●</v>
      </c>
      <c r="AQ2099" s="199" t="str">
        <f t="shared" ref="AQ2099:AS2121" si="881">IF(M2099=AE2099,"○","●")</f>
        <v>●</v>
      </c>
      <c r="AR2099" s="199" t="str">
        <f t="shared" si="881"/>
        <v>●</v>
      </c>
      <c r="AS2099" s="199" t="str">
        <f t="shared" si="881"/>
        <v>●</v>
      </c>
    </row>
    <row r="2100" spans="2:45" s="100" customFormat="1" ht="14.25" customHeight="1">
      <c r="B2100" s="105" t="s">
        <v>91</v>
      </c>
      <c r="C2100" s="106">
        <v>905</v>
      </c>
      <c r="D2100" s="107">
        <v>754</v>
      </c>
      <c r="E2100" s="107">
        <v>641</v>
      </c>
      <c r="F2100" s="107">
        <v>571</v>
      </c>
      <c r="G2100" s="107">
        <f>IF(COUNTIF(G2104:G2106,"x"),"x",IF(SUM(G2104:G2106)=0,"-",SUM(G2104:G2106)))</f>
        <v>401</v>
      </c>
      <c r="H2100" s="107">
        <f t="shared" si="876"/>
        <v>-170</v>
      </c>
      <c r="I2100" s="108">
        <f t="shared" si="877"/>
        <v>-29.772329246935204</v>
      </c>
      <c r="J2100" s="102"/>
      <c r="K2100" s="109" t="s">
        <v>91</v>
      </c>
      <c r="L2100" s="106">
        <v>236</v>
      </c>
      <c r="M2100" s="107">
        <v>258</v>
      </c>
      <c r="N2100" s="107">
        <v>230</v>
      </c>
      <c r="O2100" s="107">
        <v>212</v>
      </c>
      <c r="P2100" s="107">
        <f>IF(COUNTIF(P2104:P2106,"x"),"x",IF(SUM(P2104:P2106)=0,"-",SUM(P2104:P2106)))</f>
        <v>203</v>
      </c>
      <c r="Q2100" s="107">
        <f t="shared" si="878"/>
        <v>-9</v>
      </c>
      <c r="R2100" s="108">
        <f t="shared" si="879"/>
        <v>-4.2452830188679247</v>
      </c>
      <c r="S2100" s="108"/>
      <c r="W2100" s="100" t="s">
        <v>374</v>
      </c>
      <c r="X2100" s="100">
        <v>756</v>
      </c>
      <c r="Y2100" s="100">
        <v>905</v>
      </c>
      <c r="Z2100" s="100">
        <v>754</v>
      </c>
      <c r="AA2100" s="100">
        <v>641</v>
      </c>
      <c r="AC2100" s="100" t="s">
        <v>374</v>
      </c>
      <c r="AD2100" s="100">
        <v>277</v>
      </c>
      <c r="AE2100" s="100">
        <v>236</v>
      </c>
      <c r="AF2100" s="100">
        <v>258</v>
      </c>
      <c r="AG2100" s="100">
        <v>230</v>
      </c>
      <c r="AJ2100" s="100" t="str">
        <f t="shared" ref="AJ2100:AJ2121" si="882">IF(C2100=X2100,"○","●")</f>
        <v>●</v>
      </c>
      <c r="AK2100" s="100" t="str">
        <f t="shared" si="880"/>
        <v>●</v>
      </c>
      <c r="AL2100" s="100" t="str">
        <f t="shared" si="880"/>
        <v>●</v>
      </c>
      <c r="AM2100" s="100" t="str">
        <f t="shared" si="880"/>
        <v>●</v>
      </c>
      <c r="AP2100" s="100" t="str">
        <f t="shared" ref="AP2100:AP2121" si="883">IF(L2100=AD2100,"○","●")</f>
        <v>●</v>
      </c>
      <c r="AQ2100" s="100" t="str">
        <f t="shared" si="881"/>
        <v>●</v>
      </c>
      <c r="AR2100" s="100" t="str">
        <f t="shared" si="881"/>
        <v>●</v>
      </c>
      <c r="AS2100" s="100" t="str">
        <f>IF(O2100=AG2100,"○","●")</f>
        <v>●</v>
      </c>
    </row>
    <row r="2101" spans="2:45" s="100" customFormat="1" ht="14.25" customHeight="1">
      <c r="B2101" s="105" t="s">
        <v>92</v>
      </c>
      <c r="C2101" s="106">
        <v>2249</v>
      </c>
      <c r="D2101" s="107">
        <v>2583</v>
      </c>
      <c r="E2101" s="107">
        <v>2846</v>
      </c>
      <c r="F2101" s="107">
        <v>2656</v>
      </c>
      <c r="G2101" s="296">
        <f>IF(COUNTIF(G2107:G2116,"x"),"x",IF(SUM(G2107:G2116)=0,"-",SUM(G2107:G2116)))</f>
        <v>1903</v>
      </c>
      <c r="H2101" s="107">
        <f t="shared" si="876"/>
        <v>-753</v>
      </c>
      <c r="I2101" s="108">
        <f t="shared" si="877"/>
        <v>-28.350903614457827</v>
      </c>
      <c r="J2101" s="102"/>
      <c r="K2101" s="109" t="s">
        <v>92</v>
      </c>
      <c r="L2101" s="106">
        <v>1320</v>
      </c>
      <c r="M2101" s="107">
        <v>1291</v>
      </c>
      <c r="N2101" s="107">
        <v>1113</v>
      </c>
      <c r="O2101" s="107">
        <v>1047</v>
      </c>
      <c r="P2101" s="296">
        <f>IF(COUNTIF(P2107:P2116,"x"),"x",IF(SUM(P2107:P2116)=0,"-",SUM(P2107:P2116)))</f>
        <v>861</v>
      </c>
      <c r="Q2101" s="107">
        <f t="shared" si="878"/>
        <v>-186</v>
      </c>
      <c r="R2101" s="108">
        <f t="shared" si="879"/>
        <v>-17.765042979942695</v>
      </c>
      <c r="S2101" s="108"/>
      <c r="W2101" s="100" t="s">
        <v>375</v>
      </c>
      <c r="X2101" s="100">
        <v>1558</v>
      </c>
      <c r="Y2101" s="100">
        <v>2249</v>
      </c>
      <c r="Z2101" s="100">
        <v>2583</v>
      </c>
      <c r="AA2101" s="100">
        <v>2846</v>
      </c>
      <c r="AC2101" s="100" t="s">
        <v>375</v>
      </c>
      <c r="AD2101" s="100">
        <v>1431</v>
      </c>
      <c r="AE2101" s="100">
        <v>1320</v>
      </c>
      <c r="AF2101" s="100">
        <v>1291</v>
      </c>
      <c r="AG2101" s="100">
        <v>1113</v>
      </c>
      <c r="AJ2101" s="100" t="str">
        <f t="shared" si="882"/>
        <v>●</v>
      </c>
      <c r="AK2101" s="100" t="str">
        <f t="shared" si="880"/>
        <v>●</v>
      </c>
      <c r="AL2101" s="100" t="str">
        <f>IF(E2101=Z2101,"○","●")</f>
        <v>●</v>
      </c>
      <c r="AM2101" s="100" t="str">
        <f t="shared" si="880"/>
        <v>●</v>
      </c>
      <c r="AP2101" s="100" t="str">
        <f t="shared" si="883"/>
        <v>●</v>
      </c>
      <c r="AQ2101" s="100" t="str">
        <f t="shared" si="881"/>
        <v>●</v>
      </c>
      <c r="AR2101" s="100" t="str">
        <f t="shared" si="881"/>
        <v>●</v>
      </c>
      <c r="AS2101" s="100" t="str">
        <f t="shared" si="881"/>
        <v>●</v>
      </c>
    </row>
    <row r="2102" spans="2:45" s="100" customFormat="1" ht="14.25" customHeight="1">
      <c r="B2102" s="105" t="s">
        <v>93</v>
      </c>
      <c r="C2102" s="106">
        <v>239</v>
      </c>
      <c r="D2102" s="107">
        <v>330</v>
      </c>
      <c r="E2102" s="107">
        <v>416</v>
      </c>
      <c r="F2102" s="107">
        <v>645</v>
      </c>
      <c r="G2102" s="107">
        <f>IF(COUNTIF(G2117:G2121,"x"),"x",IF(SUM(G2117,G2121)=0,"-",SUM(G2117:G2121)))</f>
        <v>1135</v>
      </c>
      <c r="H2102" s="107">
        <f t="shared" si="876"/>
        <v>490</v>
      </c>
      <c r="I2102" s="108">
        <f t="shared" si="877"/>
        <v>75.968992248062023</v>
      </c>
      <c r="J2102" s="102"/>
      <c r="K2102" s="109" t="s">
        <v>93</v>
      </c>
      <c r="L2102" s="106">
        <v>414</v>
      </c>
      <c r="M2102" s="107">
        <v>497</v>
      </c>
      <c r="N2102" s="107">
        <v>547</v>
      </c>
      <c r="O2102" s="107">
        <v>609</v>
      </c>
      <c r="P2102" s="107">
        <f>IF(COUNTIF(P2117:P2121,"x"),"x",IF(SUM(P2117,P2121)=0,"-",SUM(P2117:P2121)))</f>
        <v>586</v>
      </c>
      <c r="Q2102" s="107">
        <f t="shared" si="878"/>
        <v>-23</v>
      </c>
      <c r="R2102" s="108">
        <f t="shared" si="879"/>
        <v>-3.7766830870279149</v>
      </c>
      <c r="S2102" s="108"/>
      <c r="W2102" s="100" t="s">
        <v>376</v>
      </c>
      <c r="X2102" s="100">
        <v>134</v>
      </c>
      <c r="Y2102" s="100">
        <v>239</v>
      </c>
      <c r="Z2102" s="100">
        <v>330</v>
      </c>
      <c r="AA2102" s="100">
        <v>416</v>
      </c>
      <c r="AC2102" s="100" t="s">
        <v>376</v>
      </c>
      <c r="AD2102" s="100">
        <v>340</v>
      </c>
      <c r="AE2102" s="100">
        <v>414</v>
      </c>
      <c r="AF2102" s="100">
        <v>497</v>
      </c>
      <c r="AG2102" s="100">
        <v>547</v>
      </c>
      <c r="AJ2102" s="100" t="str">
        <f t="shared" si="882"/>
        <v>●</v>
      </c>
      <c r="AK2102" s="100" t="str">
        <f t="shared" si="880"/>
        <v>●</v>
      </c>
      <c r="AL2102" s="100" t="str">
        <f t="shared" si="880"/>
        <v>●</v>
      </c>
      <c r="AM2102" s="100" t="str">
        <f t="shared" si="880"/>
        <v>●</v>
      </c>
      <c r="AP2102" s="100" t="str">
        <f t="shared" si="883"/>
        <v>●</v>
      </c>
      <c r="AQ2102" s="100" t="str">
        <f t="shared" si="881"/>
        <v>●</v>
      </c>
      <c r="AR2102" s="100" t="str">
        <f t="shared" si="881"/>
        <v>●</v>
      </c>
      <c r="AS2102" s="100" t="str">
        <f t="shared" si="881"/>
        <v>●</v>
      </c>
    </row>
    <row r="2103" spans="2:45" s="100" customFormat="1" ht="14.25" customHeight="1">
      <c r="B2103" s="102"/>
      <c r="C2103" s="106"/>
      <c r="D2103" s="112"/>
      <c r="E2103" s="112"/>
      <c r="F2103" s="112"/>
      <c r="G2103" s="112"/>
      <c r="H2103" s="112"/>
      <c r="I2103" s="113"/>
      <c r="J2103" s="102"/>
      <c r="K2103" s="114"/>
      <c r="L2103" s="106"/>
      <c r="M2103" s="112"/>
      <c r="N2103" s="112"/>
      <c r="O2103" s="112"/>
      <c r="P2103" s="112"/>
      <c r="Q2103" s="112"/>
      <c r="R2103" s="113"/>
      <c r="S2103" s="113"/>
      <c r="AJ2103" s="100" t="str">
        <f t="shared" si="882"/>
        <v>○</v>
      </c>
      <c r="AK2103" s="100" t="str">
        <f t="shared" si="880"/>
        <v>○</v>
      </c>
      <c r="AL2103" s="100" t="str">
        <f t="shared" si="880"/>
        <v>○</v>
      </c>
      <c r="AM2103" s="100" t="str">
        <f t="shared" si="880"/>
        <v>○</v>
      </c>
      <c r="AP2103" s="100" t="str">
        <f t="shared" si="883"/>
        <v>○</v>
      </c>
      <c r="AQ2103" s="100" t="str">
        <f t="shared" si="881"/>
        <v>○</v>
      </c>
      <c r="AR2103" s="100" t="str">
        <f t="shared" si="881"/>
        <v>○</v>
      </c>
      <c r="AS2103" s="100" t="str">
        <f t="shared" si="881"/>
        <v>○</v>
      </c>
    </row>
    <row r="2104" spans="2:45" s="100" customFormat="1" ht="14.25" customHeight="1">
      <c r="B2104" s="102" t="s">
        <v>94</v>
      </c>
      <c r="C2104" s="106">
        <v>201</v>
      </c>
      <c r="D2104" s="107">
        <v>195</v>
      </c>
      <c r="E2104" s="107">
        <v>163</v>
      </c>
      <c r="F2104" s="107">
        <v>138</v>
      </c>
      <c r="G2104" s="107">
        <f t="shared" ref="G2104:G2122" si="884">IF(COUNTIF(G2134:G2164,"x"),"x",IF(SUM(G2134,G2164)=0,"-",SUM(G2134,G2164)))</f>
        <v>84</v>
      </c>
      <c r="H2104" s="107">
        <f>IF(G2104="x","x",IF(AND(G2104="-",F2104="-"),"-",IF(AND(G2104="-",F2104&gt;0),F2104*-1,IF(AND(G2104&gt;0,F2104="-"),G2104,G2104-F2104))))</f>
        <v>-54</v>
      </c>
      <c r="I2104" s="108">
        <f>IF(H2104="x","x",IF(H2104="-","-",IF(AND(F2104="-",G2104&gt;0),"皆増",IF(AND(F2104&gt;0,G2104="-"),"皆減",H2104/F2104*100))))</f>
        <v>-39.130434782608695</v>
      </c>
      <c r="J2104" s="102"/>
      <c r="K2104" s="114" t="s">
        <v>94</v>
      </c>
      <c r="L2104" s="106">
        <v>69</v>
      </c>
      <c r="M2104" s="107">
        <v>77</v>
      </c>
      <c r="N2104" s="107">
        <v>56</v>
      </c>
      <c r="O2104" s="107">
        <v>64</v>
      </c>
      <c r="P2104" s="107">
        <f t="shared" ref="P2104:P2122" si="885">IF(COUNTIF(P2134:P2164,"x"),"x",IF(SUM(P2134,P2164)=0,"-",SUM(P2134,P2164)))</f>
        <v>58</v>
      </c>
      <c r="Q2104" s="107">
        <f>IF(P2104="x","x",IF(AND(P2104="-",O2104="-"),"-",IF(AND(P2104="-",O2104&gt;0),O2104*-1,IF(AND(P2104&gt;0,O2104="-"),P2104,P2104-O2104))))</f>
        <v>-6</v>
      </c>
      <c r="R2104" s="108">
        <f>IF(Q2104="x","x",IF(Q2104="-","-",IF(AND(O2104="-",P2104&gt;0),"皆増",IF(AND(O2104&gt;0,P2104="-"),"皆減",Q2104/O2104*100))))</f>
        <v>-9.375</v>
      </c>
      <c r="S2104" s="108"/>
      <c r="W2104" s="100" t="s">
        <v>377</v>
      </c>
      <c r="X2104" s="100">
        <v>237</v>
      </c>
      <c r="Y2104" s="100">
        <v>201</v>
      </c>
      <c r="Z2104" s="100">
        <v>195</v>
      </c>
      <c r="AA2104" s="100">
        <v>163</v>
      </c>
      <c r="AC2104" s="100" t="s">
        <v>377</v>
      </c>
      <c r="AD2104" s="100">
        <v>67</v>
      </c>
      <c r="AE2104" s="100">
        <v>69</v>
      </c>
      <c r="AF2104" s="100">
        <v>77</v>
      </c>
      <c r="AG2104" s="100">
        <v>56</v>
      </c>
      <c r="AJ2104" s="100" t="str">
        <f t="shared" si="882"/>
        <v>●</v>
      </c>
      <c r="AK2104" s="100" t="str">
        <f t="shared" si="880"/>
        <v>●</v>
      </c>
      <c r="AL2104" s="100" t="str">
        <f t="shared" si="880"/>
        <v>●</v>
      </c>
      <c r="AM2104" s="100" t="str">
        <f t="shared" si="880"/>
        <v>●</v>
      </c>
      <c r="AP2104" s="100" t="str">
        <f t="shared" si="883"/>
        <v>●</v>
      </c>
      <c r="AQ2104" s="100" t="str">
        <f t="shared" si="881"/>
        <v>●</v>
      </c>
      <c r="AR2104" s="100" t="str">
        <f t="shared" si="881"/>
        <v>●</v>
      </c>
      <c r="AS2104" s="100" t="str">
        <f t="shared" si="881"/>
        <v>●</v>
      </c>
    </row>
    <row r="2105" spans="2:45" s="100" customFormat="1" ht="14.25" customHeight="1">
      <c r="B2105" s="102" t="s">
        <v>95</v>
      </c>
      <c r="C2105" s="106">
        <v>322</v>
      </c>
      <c r="D2105" s="107">
        <v>224</v>
      </c>
      <c r="E2105" s="107">
        <v>231</v>
      </c>
      <c r="F2105" s="107">
        <v>200</v>
      </c>
      <c r="G2105" s="107">
        <f t="shared" si="884"/>
        <v>134</v>
      </c>
      <c r="H2105" s="107">
        <f t="shared" ref="H2105:H2121" si="886">IF(G2105="x","x",IF(AND(G2105="-",F2105="-"),"-",IF(AND(G2105="-",F2105&gt;0),F2105*-1,IF(AND(G2105&gt;0,F2105="-"),G2105,G2105-F2105))))</f>
        <v>-66</v>
      </c>
      <c r="I2105" s="108">
        <f t="shared" ref="I2105:I2121" si="887">IF(H2105="x","x",IF(H2105="-","-",IF(AND(F2105="-",G2105&gt;0),"皆増",IF(AND(F2105&gt;0,G2105="-"),"皆減",H2105/F2105*100))))</f>
        <v>-33</v>
      </c>
      <c r="J2105" s="102"/>
      <c r="K2105" s="114" t="s">
        <v>95</v>
      </c>
      <c r="L2105" s="106">
        <v>71</v>
      </c>
      <c r="M2105" s="107">
        <v>93</v>
      </c>
      <c r="N2105" s="107">
        <v>89</v>
      </c>
      <c r="O2105" s="107">
        <v>67</v>
      </c>
      <c r="P2105" s="107">
        <f t="shared" si="885"/>
        <v>74</v>
      </c>
      <c r="Q2105" s="107">
        <f t="shared" ref="Q2105:Q2121" si="888">IF(P2105="x","x",IF(AND(P2105="-",O2105="-"),"-",IF(AND(P2105="-",O2105&gt;0),O2105*-1,IF(AND(P2105&gt;0,O2105="-"),P2105,P2105-O2105))))</f>
        <v>7</v>
      </c>
      <c r="R2105" s="108">
        <f t="shared" ref="R2105:R2121" si="889">IF(Q2105="x","x",IF(Q2105="-","-",IF(AND(O2105="-",P2105&gt;0),"皆増",IF(AND(O2105&gt;0,P2105="-"),"皆減",Q2105/O2105*100))))</f>
        <v>10.44776119402985</v>
      </c>
      <c r="S2105" s="108"/>
      <c r="W2105" s="100" t="s">
        <v>356</v>
      </c>
      <c r="X2105" s="100">
        <v>314</v>
      </c>
      <c r="Y2105" s="100">
        <v>322</v>
      </c>
      <c r="Z2105" s="100">
        <v>224</v>
      </c>
      <c r="AA2105" s="100">
        <v>231</v>
      </c>
      <c r="AC2105" s="100" t="s">
        <v>356</v>
      </c>
      <c r="AD2105" s="100">
        <v>92</v>
      </c>
      <c r="AE2105" s="100">
        <v>71</v>
      </c>
      <c r="AF2105" s="100">
        <v>93</v>
      </c>
      <c r="AG2105" s="100">
        <v>89</v>
      </c>
      <c r="AJ2105" s="100" t="str">
        <f t="shared" si="882"/>
        <v>●</v>
      </c>
      <c r="AK2105" s="100" t="str">
        <f t="shared" si="880"/>
        <v>●</v>
      </c>
      <c r="AL2105" s="100" t="str">
        <f t="shared" si="880"/>
        <v>●</v>
      </c>
      <c r="AM2105" s="100" t="str">
        <f t="shared" si="880"/>
        <v>●</v>
      </c>
      <c r="AP2105" s="100" t="str">
        <f t="shared" si="883"/>
        <v>●</v>
      </c>
      <c r="AQ2105" s="100" t="str">
        <f t="shared" si="881"/>
        <v>●</v>
      </c>
      <c r="AR2105" s="100" t="str">
        <f t="shared" si="881"/>
        <v>●</v>
      </c>
      <c r="AS2105" s="100" t="str">
        <f t="shared" si="881"/>
        <v>●</v>
      </c>
    </row>
    <row r="2106" spans="2:45" s="100" customFormat="1" ht="14.25" customHeight="1">
      <c r="B2106" s="102" t="s">
        <v>96</v>
      </c>
      <c r="C2106" s="106">
        <v>382</v>
      </c>
      <c r="D2106" s="107">
        <v>335</v>
      </c>
      <c r="E2106" s="107">
        <v>247</v>
      </c>
      <c r="F2106" s="107">
        <v>233</v>
      </c>
      <c r="G2106" s="107">
        <f t="shared" si="884"/>
        <v>183</v>
      </c>
      <c r="H2106" s="107">
        <f t="shared" si="886"/>
        <v>-50</v>
      </c>
      <c r="I2106" s="108">
        <f t="shared" si="887"/>
        <v>-21.459227467811161</v>
      </c>
      <c r="J2106" s="102"/>
      <c r="K2106" s="114" t="s">
        <v>96</v>
      </c>
      <c r="L2106" s="106">
        <v>96</v>
      </c>
      <c r="M2106" s="107">
        <v>88</v>
      </c>
      <c r="N2106" s="107">
        <v>85</v>
      </c>
      <c r="O2106" s="107">
        <v>81</v>
      </c>
      <c r="P2106" s="107">
        <f t="shared" si="885"/>
        <v>71</v>
      </c>
      <c r="Q2106" s="107">
        <f t="shared" si="888"/>
        <v>-10</v>
      </c>
      <c r="R2106" s="108">
        <f t="shared" si="889"/>
        <v>-12.345679012345679</v>
      </c>
      <c r="S2106" s="108"/>
      <c r="W2106" s="100" t="s">
        <v>357</v>
      </c>
      <c r="X2106" s="100">
        <v>205</v>
      </c>
      <c r="Y2106" s="100">
        <v>382</v>
      </c>
      <c r="Z2106" s="100">
        <v>335</v>
      </c>
      <c r="AA2106" s="100">
        <v>247</v>
      </c>
      <c r="AC2106" s="100" t="s">
        <v>357</v>
      </c>
      <c r="AD2106" s="100">
        <v>118</v>
      </c>
      <c r="AE2106" s="100">
        <v>96</v>
      </c>
      <c r="AF2106" s="100">
        <v>88</v>
      </c>
      <c r="AG2106" s="100">
        <v>85</v>
      </c>
      <c r="AJ2106" s="100" t="str">
        <f t="shared" si="882"/>
        <v>●</v>
      </c>
      <c r="AK2106" s="100" t="str">
        <f t="shared" si="880"/>
        <v>●</v>
      </c>
      <c r="AL2106" s="100" t="str">
        <f t="shared" si="880"/>
        <v>●</v>
      </c>
      <c r="AM2106" s="100" t="str">
        <f t="shared" si="880"/>
        <v>●</v>
      </c>
      <c r="AP2106" s="100" t="str">
        <f t="shared" si="883"/>
        <v>●</v>
      </c>
      <c r="AQ2106" s="100" t="str">
        <f t="shared" si="881"/>
        <v>●</v>
      </c>
      <c r="AR2106" s="100" t="str">
        <f t="shared" si="881"/>
        <v>●</v>
      </c>
      <c r="AS2106" s="100" t="str">
        <f t="shared" si="881"/>
        <v>●</v>
      </c>
    </row>
    <row r="2107" spans="2:45" s="100" customFormat="1" ht="14.25" customHeight="1">
      <c r="B2107" s="102" t="s">
        <v>97</v>
      </c>
      <c r="C2107" s="106">
        <v>276</v>
      </c>
      <c r="D2107" s="107">
        <v>363</v>
      </c>
      <c r="E2107" s="107">
        <v>312</v>
      </c>
      <c r="F2107" s="107">
        <v>222</v>
      </c>
      <c r="G2107" s="107">
        <f t="shared" si="884"/>
        <v>188</v>
      </c>
      <c r="H2107" s="107">
        <f t="shared" si="886"/>
        <v>-34</v>
      </c>
      <c r="I2107" s="108">
        <f t="shared" si="887"/>
        <v>-15.315315315315313</v>
      </c>
      <c r="J2107" s="102"/>
      <c r="K2107" s="114" t="s">
        <v>97</v>
      </c>
      <c r="L2107" s="106">
        <v>108</v>
      </c>
      <c r="M2107" s="107">
        <v>111</v>
      </c>
      <c r="N2107" s="107">
        <v>80</v>
      </c>
      <c r="O2107" s="107">
        <v>84</v>
      </c>
      <c r="P2107" s="107">
        <f t="shared" si="885"/>
        <v>63</v>
      </c>
      <c r="Q2107" s="107">
        <f t="shared" si="888"/>
        <v>-21</v>
      </c>
      <c r="R2107" s="108">
        <f t="shared" si="889"/>
        <v>-25</v>
      </c>
      <c r="S2107" s="108"/>
      <c r="W2107" s="100" t="s">
        <v>358</v>
      </c>
      <c r="X2107" s="100">
        <v>148</v>
      </c>
      <c r="Y2107" s="100">
        <v>276</v>
      </c>
      <c r="Z2107" s="100">
        <v>363</v>
      </c>
      <c r="AA2107" s="100">
        <v>312</v>
      </c>
      <c r="AC2107" s="100" t="s">
        <v>358</v>
      </c>
      <c r="AD2107" s="100">
        <v>162</v>
      </c>
      <c r="AE2107" s="100">
        <v>108</v>
      </c>
      <c r="AF2107" s="100">
        <v>111</v>
      </c>
      <c r="AG2107" s="100">
        <v>80</v>
      </c>
      <c r="AJ2107" s="100" t="str">
        <f t="shared" si="882"/>
        <v>●</v>
      </c>
      <c r="AK2107" s="100" t="str">
        <f t="shared" si="880"/>
        <v>●</v>
      </c>
      <c r="AL2107" s="100" t="str">
        <f t="shared" si="880"/>
        <v>●</v>
      </c>
      <c r="AM2107" s="100" t="str">
        <f t="shared" si="880"/>
        <v>●</v>
      </c>
      <c r="AP2107" s="100" t="str">
        <f t="shared" si="883"/>
        <v>●</v>
      </c>
      <c r="AQ2107" s="100" t="str">
        <f t="shared" si="881"/>
        <v>●</v>
      </c>
      <c r="AR2107" s="100" t="str">
        <f t="shared" si="881"/>
        <v>●</v>
      </c>
      <c r="AS2107" s="100" t="str">
        <f t="shared" si="881"/>
        <v>●</v>
      </c>
    </row>
    <row r="2108" spans="2:45" s="100" customFormat="1" ht="14.25" customHeight="1">
      <c r="B2108" s="102" t="s">
        <v>98</v>
      </c>
      <c r="C2108" s="106">
        <v>159</v>
      </c>
      <c r="D2108" s="107">
        <v>197</v>
      </c>
      <c r="E2108" s="107">
        <v>253</v>
      </c>
      <c r="F2108" s="107">
        <v>198</v>
      </c>
      <c r="G2108" s="107">
        <f t="shared" si="884"/>
        <v>113</v>
      </c>
      <c r="H2108" s="107">
        <f t="shared" si="886"/>
        <v>-85</v>
      </c>
      <c r="I2108" s="108">
        <f t="shared" si="887"/>
        <v>-42.929292929292927</v>
      </c>
      <c r="J2108" s="102"/>
      <c r="K2108" s="114" t="s">
        <v>98</v>
      </c>
      <c r="L2108" s="106">
        <v>134</v>
      </c>
      <c r="M2108" s="107">
        <v>80</v>
      </c>
      <c r="N2108" s="107">
        <v>88</v>
      </c>
      <c r="O2108" s="107">
        <v>65</v>
      </c>
      <c r="P2108" s="107">
        <f t="shared" si="885"/>
        <v>49</v>
      </c>
      <c r="Q2108" s="107">
        <f t="shared" si="888"/>
        <v>-16</v>
      </c>
      <c r="R2108" s="108">
        <f t="shared" si="889"/>
        <v>-24.615384615384617</v>
      </c>
      <c r="S2108" s="108"/>
      <c r="W2108" s="99" t="s">
        <v>359</v>
      </c>
      <c r="X2108" s="99">
        <v>70</v>
      </c>
      <c r="Y2108" s="99">
        <v>159</v>
      </c>
      <c r="Z2108" s="99">
        <v>197</v>
      </c>
      <c r="AA2108" s="99">
        <v>253</v>
      </c>
      <c r="AB2108" s="99"/>
      <c r="AC2108" s="99" t="s">
        <v>359</v>
      </c>
      <c r="AD2108" s="99">
        <v>133</v>
      </c>
      <c r="AE2108" s="99">
        <v>134</v>
      </c>
      <c r="AF2108" s="99">
        <v>80</v>
      </c>
      <c r="AG2108" s="99">
        <v>88</v>
      </c>
      <c r="AJ2108" s="100" t="str">
        <f t="shared" si="882"/>
        <v>●</v>
      </c>
      <c r="AK2108" s="100" t="str">
        <f t="shared" si="880"/>
        <v>●</v>
      </c>
      <c r="AL2108" s="100" t="str">
        <f t="shared" si="880"/>
        <v>●</v>
      </c>
      <c r="AM2108" s="100" t="str">
        <f t="shared" si="880"/>
        <v>●</v>
      </c>
      <c r="AP2108" s="100" t="str">
        <f t="shared" si="883"/>
        <v>●</v>
      </c>
      <c r="AQ2108" s="100" t="str">
        <f t="shared" si="881"/>
        <v>●</v>
      </c>
      <c r="AR2108" s="100" t="str">
        <f t="shared" si="881"/>
        <v>●</v>
      </c>
      <c r="AS2108" s="100" t="str">
        <f t="shared" si="881"/>
        <v>●</v>
      </c>
    </row>
    <row r="2109" spans="2:45" s="100" customFormat="1" ht="14.25" customHeight="1">
      <c r="B2109" s="102" t="s">
        <v>99</v>
      </c>
      <c r="C2109" s="106">
        <v>131</v>
      </c>
      <c r="D2109" s="107">
        <v>180</v>
      </c>
      <c r="E2109" s="107">
        <v>215</v>
      </c>
      <c r="F2109" s="107">
        <v>186</v>
      </c>
      <c r="G2109" s="107">
        <f t="shared" si="884"/>
        <v>69</v>
      </c>
      <c r="H2109" s="107">
        <f t="shared" si="886"/>
        <v>-117</v>
      </c>
      <c r="I2109" s="108">
        <f t="shared" si="887"/>
        <v>-62.903225806451616</v>
      </c>
      <c r="J2109" s="102"/>
      <c r="K2109" s="114" t="s">
        <v>99</v>
      </c>
      <c r="L2109" s="106">
        <v>111</v>
      </c>
      <c r="M2109" s="107">
        <v>119</v>
      </c>
      <c r="N2109" s="107">
        <v>77</v>
      </c>
      <c r="O2109" s="107">
        <v>86</v>
      </c>
      <c r="P2109" s="107">
        <f t="shared" si="885"/>
        <v>55</v>
      </c>
      <c r="Q2109" s="107">
        <f t="shared" si="888"/>
        <v>-31</v>
      </c>
      <c r="R2109" s="108">
        <f t="shared" si="889"/>
        <v>-36.046511627906973</v>
      </c>
      <c r="S2109" s="108"/>
      <c r="W2109" s="100" t="s">
        <v>360</v>
      </c>
      <c r="X2109" s="100">
        <v>146</v>
      </c>
      <c r="Y2109" s="100">
        <v>131</v>
      </c>
      <c r="Z2109" s="100">
        <v>180</v>
      </c>
      <c r="AA2109" s="100">
        <v>215</v>
      </c>
      <c r="AC2109" s="100" t="s">
        <v>360</v>
      </c>
      <c r="AD2109" s="100">
        <v>107</v>
      </c>
      <c r="AE2109" s="100">
        <v>111</v>
      </c>
      <c r="AF2109" s="100">
        <v>119</v>
      </c>
      <c r="AG2109" s="100">
        <v>77</v>
      </c>
      <c r="AJ2109" s="100" t="str">
        <f t="shared" si="882"/>
        <v>●</v>
      </c>
      <c r="AK2109" s="100" t="str">
        <f t="shared" si="880"/>
        <v>●</v>
      </c>
      <c r="AL2109" s="100" t="str">
        <f t="shared" si="880"/>
        <v>●</v>
      </c>
      <c r="AM2109" s="100" t="str">
        <f t="shared" si="880"/>
        <v>●</v>
      </c>
      <c r="AP2109" s="100" t="str">
        <f t="shared" si="883"/>
        <v>●</v>
      </c>
      <c r="AQ2109" s="100" t="str">
        <f t="shared" si="881"/>
        <v>●</v>
      </c>
      <c r="AR2109" s="100" t="str">
        <f t="shared" si="881"/>
        <v>●</v>
      </c>
      <c r="AS2109" s="100" t="str">
        <f t="shared" si="881"/>
        <v>●</v>
      </c>
    </row>
    <row r="2110" spans="2:45" s="100" customFormat="1" ht="14.25" customHeight="1">
      <c r="B2110" s="102" t="s">
        <v>100</v>
      </c>
      <c r="C2110" s="106">
        <v>200</v>
      </c>
      <c r="D2110" s="107">
        <v>191</v>
      </c>
      <c r="E2110" s="107">
        <v>244</v>
      </c>
      <c r="F2110" s="107">
        <v>213</v>
      </c>
      <c r="G2110" s="107">
        <f t="shared" si="884"/>
        <v>99</v>
      </c>
      <c r="H2110" s="107">
        <f t="shared" si="886"/>
        <v>-114</v>
      </c>
      <c r="I2110" s="108">
        <f t="shared" si="887"/>
        <v>-53.521126760563376</v>
      </c>
      <c r="J2110" s="102"/>
      <c r="K2110" s="114" t="s">
        <v>100</v>
      </c>
      <c r="L2110" s="106">
        <v>89</v>
      </c>
      <c r="M2110" s="107">
        <v>108</v>
      </c>
      <c r="N2110" s="107">
        <v>109</v>
      </c>
      <c r="O2110" s="107">
        <v>96</v>
      </c>
      <c r="P2110" s="107">
        <f t="shared" si="885"/>
        <v>65</v>
      </c>
      <c r="Q2110" s="107">
        <f t="shared" si="888"/>
        <v>-31</v>
      </c>
      <c r="R2110" s="108">
        <f t="shared" si="889"/>
        <v>-32.291666666666671</v>
      </c>
      <c r="S2110" s="108"/>
      <c r="W2110" s="100" t="s">
        <v>361</v>
      </c>
      <c r="X2110" s="100">
        <v>293</v>
      </c>
      <c r="Y2110" s="100">
        <v>200</v>
      </c>
      <c r="Z2110" s="100">
        <v>191</v>
      </c>
      <c r="AA2110" s="100">
        <v>244</v>
      </c>
      <c r="AC2110" s="100" t="s">
        <v>361</v>
      </c>
      <c r="AD2110" s="100">
        <v>84</v>
      </c>
      <c r="AE2110" s="100">
        <v>89</v>
      </c>
      <c r="AF2110" s="100">
        <v>108</v>
      </c>
      <c r="AG2110" s="100">
        <v>109</v>
      </c>
      <c r="AJ2110" s="100" t="str">
        <f t="shared" si="882"/>
        <v>●</v>
      </c>
      <c r="AK2110" s="100" t="str">
        <f t="shared" si="880"/>
        <v>●</v>
      </c>
      <c r="AL2110" s="100" t="str">
        <f t="shared" si="880"/>
        <v>●</v>
      </c>
      <c r="AM2110" s="100" t="str">
        <f t="shared" si="880"/>
        <v>●</v>
      </c>
      <c r="AP2110" s="100" t="str">
        <f t="shared" si="883"/>
        <v>●</v>
      </c>
      <c r="AQ2110" s="100" t="str">
        <f t="shared" si="881"/>
        <v>●</v>
      </c>
      <c r="AR2110" s="100" t="str">
        <f t="shared" si="881"/>
        <v>●</v>
      </c>
      <c r="AS2110" s="100" t="str">
        <f t="shared" si="881"/>
        <v>●</v>
      </c>
    </row>
    <row r="2111" spans="2:45" s="100" customFormat="1" ht="14.25" customHeight="1">
      <c r="B2111" s="102" t="s">
        <v>118</v>
      </c>
      <c r="C2111" s="106">
        <v>360</v>
      </c>
      <c r="D2111" s="107">
        <v>245</v>
      </c>
      <c r="E2111" s="107">
        <v>227</v>
      </c>
      <c r="F2111" s="107">
        <v>256</v>
      </c>
      <c r="G2111" s="107">
        <f t="shared" si="884"/>
        <v>149</v>
      </c>
      <c r="H2111" s="107">
        <f t="shared" si="886"/>
        <v>-107</v>
      </c>
      <c r="I2111" s="108">
        <f t="shared" si="887"/>
        <v>-41.796875</v>
      </c>
      <c r="J2111" s="102"/>
      <c r="K2111" s="114" t="s">
        <v>118</v>
      </c>
      <c r="L2111" s="106">
        <v>100</v>
      </c>
      <c r="M2111" s="107">
        <v>107</v>
      </c>
      <c r="N2111" s="107">
        <v>94</v>
      </c>
      <c r="O2111" s="107">
        <v>117</v>
      </c>
      <c r="P2111" s="107">
        <f t="shared" si="885"/>
        <v>83</v>
      </c>
      <c r="Q2111" s="107">
        <f t="shared" si="888"/>
        <v>-34</v>
      </c>
      <c r="R2111" s="108">
        <f t="shared" si="889"/>
        <v>-29.059829059829063</v>
      </c>
      <c r="S2111" s="108"/>
      <c r="W2111" s="100" t="s">
        <v>362</v>
      </c>
      <c r="X2111" s="100">
        <v>305</v>
      </c>
      <c r="Y2111" s="100">
        <v>360</v>
      </c>
      <c r="Z2111" s="100">
        <v>245</v>
      </c>
      <c r="AA2111" s="100">
        <v>227</v>
      </c>
      <c r="AC2111" s="100" t="s">
        <v>362</v>
      </c>
      <c r="AD2111" s="100">
        <v>122</v>
      </c>
      <c r="AE2111" s="100">
        <v>100</v>
      </c>
      <c r="AF2111" s="100">
        <v>107</v>
      </c>
      <c r="AG2111" s="100">
        <v>94</v>
      </c>
      <c r="AJ2111" s="100" t="str">
        <f t="shared" si="882"/>
        <v>●</v>
      </c>
      <c r="AK2111" s="100" t="str">
        <f t="shared" si="880"/>
        <v>●</v>
      </c>
      <c r="AL2111" s="100" t="str">
        <f t="shared" si="880"/>
        <v>●</v>
      </c>
      <c r="AM2111" s="100" t="str">
        <f t="shared" si="880"/>
        <v>●</v>
      </c>
      <c r="AP2111" s="100" t="str">
        <f t="shared" si="883"/>
        <v>●</v>
      </c>
      <c r="AQ2111" s="100" t="str">
        <f t="shared" si="881"/>
        <v>●</v>
      </c>
      <c r="AR2111" s="100" t="str">
        <f t="shared" si="881"/>
        <v>●</v>
      </c>
      <c r="AS2111" s="100" t="str">
        <f t="shared" si="881"/>
        <v>●</v>
      </c>
    </row>
    <row r="2112" spans="2:45" s="100" customFormat="1" ht="14.25" customHeight="1">
      <c r="B2112" s="102" t="s">
        <v>101</v>
      </c>
      <c r="C2112" s="106">
        <v>389</v>
      </c>
      <c r="D2112" s="107">
        <v>383</v>
      </c>
      <c r="E2112" s="107">
        <v>262</v>
      </c>
      <c r="F2112" s="107">
        <v>237</v>
      </c>
      <c r="G2112" s="107">
        <f t="shared" si="884"/>
        <v>244</v>
      </c>
      <c r="H2112" s="107">
        <f t="shared" si="886"/>
        <v>7</v>
      </c>
      <c r="I2112" s="108">
        <f t="shared" si="887"/>
        <v>2.9535864978902953</v>
      </c>
      <c r="J2112" s="102"/>
      <c r="K2112" s="114" t="s">
        <v>101</v>
      </c>
      <c r="L2112" s="106">
        <v>114</v>
      </c>
      <c r="M2112" s="107">
        <v>116</v>
      </c>
      <c r="N2112" s="107">
        <v>105</v>
      </c>
      <c r="O2112" s="107">
        <v>103</v>
      </c>
      <c r="P2112" s="107">
        <f t="shared" si="885"/>
        <v>123</v>
      </c>
      <c r="Q2112" s="107">
        <f t="shared" si="888"/>
        <v>20</v>
      </c>
      <c r="R2112" s="108">
        <f t="shared" si="889"/>
        <v>19.417475728155338</v>
      </c>
      <c r="S2112" s="108"/>
      <c r="W2112" s="100" t="s">
        <v>363</v>
      </c>
      <c r="X2112" s="100">
        <v>245</v>
      </c>
      <c r="Y2112" s="100">
        <v>389</v>
      </c>
      <c r="Z2112" s="100">
        <v>383</v>
      </c>
      <c r="AA2112" s="100">
        <v>262</v>
      </c>
      <c r="AC2112" s="100" t="s">
        <v>363</v>
      </c>
      <c r="AD2112" s="100">
        <v>172</v>
      </c>
      <c r="AE2112" s="100">
        <v>114</v>
      </c>
      <c r="AF2112" s="100">
        <v>116</v>
      </c>
      <c r="AG2112" s="100">
        <v>105</v>
      </c>
      <c r="AJ2112" s="100" t="str">
        <f t="shared" si="882"/>
        <v>●</v>
      </c>
      <c r="AK2112" s="100" t="str">
        <f t="shared" si="880"/>
        <v>●</v>
      </c>
      <c r="AL2112" s="100" t="str">
        <f>IF(E2112=Z2112,"○","●")</f>
        <v>●</v>
      </c>
      <c r="AM2112" s="100" t="str">
        <f t="shared" si="880"/>
        <v>●</v>
      </c>
      <c r="AP2112" s="100" t="str">
        <f t="shared" si="883"/>
        <v>●</v>
      </c>
      <c r="AQ2112" s="100" t="str">
        <f t="shared" si="881"/>
        <v>●</v>
      </c>
      <c r="AR2112" s="100" t="str">
        <f t="shared" si="881"/>
        <v>●</v>
      </c>
      <c r="AS2112" s="100" t="str">
        <f t="shared" si="881"/>
        <v>●</v>
      </c>
    </row>
    <row r="2113" spans="2:45" s="100" customFormat="1" ht="14.25" customHeight="1">
      <c r="B2113" s="102" t="s">
        <v>102</v>
      </c>
      <c r="C2113" s="106">
        <v>329</v>
      </c>
      <c r="D2113" s="107">
        <v>399</v>
      </c>
      <c r="E2113" s="107">
        <v>366</v>
      </c>
      <c r="F2113" s="107">
        <v>245</v>
      </c>
      <c r="G2113" s="107">
        <f t="shared" si="884"/>
        <v>268</v>
      </c>
      <c r="H2113" s="107">
        <f t="shared" si="886"/>
        <v>23</v>
      </c>
      <c r="I2113" s="108">
        <f t="shared" si="887"/>
        <v>9.387755102040817</v>
      </c>
      <c r="J2113" s="102"/>
      <c r="K2113" s="114" t="s">
        <v>102</v>
      </c>
      <c r="L2113" s="106">
        <v>164</v>
      </c>
      <c r="M2113" s="107">
        <v>151</v>
      </c>
      <c r="N2113" s="107">
        <v>119</v>
      </c>
      <c r="O2113" s="107">
        <v>103</v>
      </c>
      <c r="P2113" s="107">
        <f t="shared" si="885"/>
        <v>106</v>
      </c>
      <c r="Q2113" s="107">
        <f t="shared" si="888"/>
        <v>3</v>
      </c>
      <c r="R2113" s="108">
        <f t="shared" si="889"/>
        <v>2.912621359223301</v>
      </c>
      <c r="S2113" s="108"/>
      <c r="W2113" s="100" t="s">
        <v>364</v>
      </c>
      <c r="X2113" s="100">
        <v>109</v>
      </c>
      <c r="Y2113" s="100">
        <v>329</v>
      </c>
      <c r="Z2113" s="100">
        <v>399</v>
      </c>
      <c r="AA2113" s="100">
        <v>366</v>
      </c>
      <c r="AC2113" s="100" t="s">
        <v>364</v>
      </c>
      <c r="AD2113" s="100">
        <v>161</v>
      </c>
      <c r="AE2113" s="100">
        <v>164</v>
      </c>
      <c r="AF2113" s="100">
        <v>151</v>
      </c>
      <c r="AG2113" s="100">
        <v>119</v>
      </c>
      <c r="AJ2113" s="100" t="str">
        <f t="shared" si="882"/>
        <v>●</v>
      </c>
      <c r="AK2113" s="100" t="str">
        <f t="shared" si="880"/>
        <v>●</v>
      </c>
      <c r="AL2113" s="100" t="str">
        <f t="shared" si="880"/>
        <v>●</v>
      </c>
      <c r="AM2113" s="100" t="str">
        <f t="shared" si="880"/>
        <v>●</v>
      </c>
      <c r="AP2113" s="100" t="str">
        <f t="shared" si="883"/>
        <v>●</v>
      </c>
      <c r="AQ2113" s="100" t="str">
        <f t="shared" si="881"/>
        <v>●</v>
      </c>
      <c r="AR2113" s="100" t="str">
        <f t="shared" si="881"/>
        <v>●</v>
      </c>
      <c r="AS2113" s="100" t="str">
        <f t="shared" si="881"/>
        <v>●</v>
      </c>
    </row>
    <row r="2114" spans="2:45" s="100" customFormat="1" ht="14.25" customHeight="1">
      <c r="B2114" s="102" t="s">
        <v>103</v>
      </c>
      <c r="C2114" s="106">
        <v>167</v>
      </c>
      <c r="D2114" s="107">
        <v>328</v>
      </c>
      <c r="E2114" s="107">
        <v>412</v>
      </c>
      <c r="F2114" s="107">
        <v>343</v>
      </c>
      <c r="G2114" s="107">
        <f t="shared" si="884"/>
        <v>223</v>
      </c>
      <c r="H2114" s="107">
        <f t="shared" si="886"/>
        <v>-120</v>
      </c>
      <c r="I2114" s="108">
        <f t="shared" si="887"/>
        <v>-34.985422740524783</v>
      </c>
      <c r="J2114" s="102"/>
      <c r="K2114" s="114" t="s">
        <v>103</v>
      </c>
      <c r="L2114" s="106">
        <v>155</v>
      </c>
      <c r="M2114" s="107">
        <v>174</v>
      </c>
      <c r="N2114" s="107">
        <v>141</v>
      </c>
      <c r="O2114" s="107">
        <v>106</v>
      </c>
      <c r="P2114" s="107">
        <f t="shared" si="885"/>
        <v>120</v>
      </c>
      <c r="Q2114" s="107">
        <f t="shared" si="888"/>
        <v>14</v>
      </c>
      <c r="R2114" s="108">
        <f t="shared" si="889"/>
        <v>13.20754716981132</v>
      </c>
      <c r="S2114" s="108"/>
      <c r="W2114" s="100" t="s">
        <v>365</v>
      </c>
      <c r="X2114" s="100">
        <v>69</v>
      </c>
      <c r="Y2114" s="100">
        <v>167</v>
      </c>
      <c r="Z2114" s="100">
        <v>328</v>
      </c>
      <c r="AA2114" s="100">
        <v>412</v>
      </c>
      <c r="AC2114" s="100" t="s">
        <v>365</v>
      </c>
      <c r="AD2114" s="100">
        <v>181</v>
      </c>
      <c r="AE2114" s="100">
        <v>155</v>
      </c>
      <c r="AF2114" s="100">
        <v>174</v>
      </c>
      <c r="AG2114" s="100">
        <v>141</v>
      </c>
      <c r="AJ2114" s="100" t="str">
        <f t="shared" si="882"/>
        <v>●</v>
      </c>
      <c r="AK2114" s="100" t="str">
        <f t="shared" si="880"/>
        <v>●</v>
      </c>
      <c r="AL2114" s="100" t="str">
        <f t="shared" si="880"/>
        <v>●</v>
      </c>
      <c r="AM2114" s="100" t="str">
        <f t="shared" si="880"/>
        <v>●</v>
      </c>
      <c r="AP2114" s="100" t="str">
        <f t="shared" si="883"/>
        <v>●</v>
      </c>
      <c r="AQ2114" s="100" t="str">
        <f t="shared" si="881"/>
        <v>●</v>
      </c>
      <c r="AR2114" s="100" t="str">
        <f t="shared" si="881"/>
        <v>●</v>
      </c>
      <c r="AS2114" s="100" t="str">
        <f t="shared" si="881"/>
        <v>●</v>
      </c>
    </row>
    <row r="2115" spans="2:45" s="100" customFormat="1" ht="14.25" customHeight="1">
      <c r="B2115" s="102" t="s">
        <v>104</v>
      </c>
      <c r="C2115" s="106">
        <v>103</v>
      </c>
      <c r="D2115" s="107">
        <v>183</v>
      </c>
      <c r="E2115" s="107">
        <v>354</v>
      </c>
      <c r="F2115" s="107">
        <v>395</v>
      </c>
      <c r="G2115" s="107">
        <f t="shared" si="884"/>
        <v>238</v>
      </c>
      <c r="H2115" s="107">
        <f t="shared" si="886"/>
        <v>-157</v>
      </c>
      <c r="I2115" s="108">
        <f t="shared" si="887"/>
        <v>-39.746835443037973</v>
      </c>
      <c r="J2115" s="102"/>
      <c r="K2115" s="114" t="s">
        <v>104</v>
      </c>
      <c r="L2115" s="106">
        <v>176</v>
      </c>
      <c r="M2115" s="107">
        <v>152</v>
      </c>
      <c r="N2115" s="107">
        <v>155</v>
      </c>
      <c r="O2115" s="107">
        <v>136</v>
      </c>
      <c r="P2115" s="107">
        <f t="shared" si="885"/>
        <v>101</v>
      </c>
      <c r="Q2115" s="107">
        <f t="shared" si="888"/>
        <v>-35</v>
      </c>
      <c r="R2115" s="108">
        <f t="shared" si="889"/>
        <v>-25.735294117647058</v>
      </c>
      <c r="S2115" s="108"/>
      <c r="W2115" s="100" t="s">
        <v>366</v>
      </c>
      <c r="X2115" s="100">
        <v>93</v>
      </c>
      <c r="Y2115" s="100">
        <v>103</v>
      </c>
      <c r="Z2115" s="100">
        <v>183</v>
      </c>
      <c r="AA2115" s="100">
        <v>354</v>
      </c>
      <c r="AC2115" s="100" t="s">
        <v>366</v>
      </c>
      <c r="AD2115" s="100">
        <v>163</v>
      </c>
      <c r="AE2115" s="100">
        <v>176</v>
      </c>
      <c r="AF2115" s="100">
        <v>152</v>
      </c>
      <c r="AG2115" s="100">
        <v>155</v>
      </c>
      <c r="AJ2115" s="100" t="str">
        <f t="shared" si="882"/>
        <v>●</v>
      </c>
      <c r="AK2115" s="100" t="str">
        <f t="shared" si="880"/>
        <v>●</v>
      </c>
      <c r="AL2115" s="100" t="str">
        <f t="shared" si="880"/>
        <v>●</v>
      </c>
      <c r="AM2115" s="100" t="str">
        <f t="shared" si="880"/>
        <v>●</v>
      </c>
      <c r="AP2115" s="100" t="str">
        <f t="shared" si="883"/>
        <v>●</v>
      </c>
      <c r="AQ2115" s="100" t="str">
        <f t="shared" si="881"/>
        <v>●</v>
      </c>
      <c r="AR2115" s="100" t="str">
        <f t="shared" si="881"/>
        <v>●</v>
      </c>
      <c r="AS2115" s="100" t="str">
        <f t="shared" si="881"/>
        <v>●</v>
      </c>
    </row>
    <row r="2116" spans="2:45" s="100" customFormat="1" ht="14.25" customHeight="1">
      <c r="B2116" s="102" t="s">
        <v>105</v>
      </c>
      <c r="C2116" s="106">
        <v>135</v>
      </c>
      <c r="D2116" s="107">
        <v>114</v>
      </c>
      <c r="E2116" s="107">
        <v>201</v>
      </c>
      <c r="F2116" s="107">
        <v>361</v>
      </c>
      <c r="G2116" s="107">
        <f t="shared" si="884"/>
        <v>312</v>
      </c>
      <c r="H2116" s="107">
        <f t="shared" si="886"/>
        <v>-49</v>
      </c>
      <c r="I2116" s="108">
        <f t="shared" si="887"/>
        <v>-13.573407202216067</v>
      </c>
      <c r="J2116" s="102"/>
      <c r="K2116" s="114" t="s">
        <v>105</v>
      </c>
      <c r="L2116" s="106">
        <v>169</v>
      </c>
      <c r="M2116" s="107">
        <v>173</v>
      </c>
      <c r="N2116" s="107">
        <v>145</v>
      </c>
      <c r="O2116" s="107">
        <v>151</v>
      </c>
      <c r="P2116" s="107">
        <f t="shared" si="885"/>
        <v>96</v>
      </c>
      <c r="Q2116" s="107">
        <f t="shared" si="888"/>
        <v>-55</v>
      </c>
      <c r="R2116" s="108">
        <f t="shared" si="889"/>
        <v>-36.423841059602644</v>
      </c>
      <c r="S2116" s="108"/>
      <c r="W2116" s="100" t="s">
        <v>367</v>
      </c>
      <c r="X2116" s="100">
        <v>80</v>
      </c>
      <c r="Y2116" s="100">
        <v>135</v>
      </c>
      <c r="Z2116" s="100">
        <v>114</v>
      </c>
      <c r="AA2116" s="100">
        <v>201</v>
      </c>
      <c r="AC2116" s="100" t="s">
        <v>367</v>
      </c>
      <c r="AD2116" s="100">
        <v>146</v>
      </c>
      <c r="AE2116" s="100">
        <v>169</v>
      </c>
      <c r="AF2116" s="100">
        <v>173</v>
      </c>
      <c r="AG2116" s="100">
        <v>145</v>
      </c>
      <c r="AJ2116" s="100" t="str">
        <f t="shared" si="882"/>
        <v>●</v>
      </c>
      <c r="AK2116" s="100" t="str">
        <f t="shared" si="880"/>
        <v>●</v>
      </c>
      <c r="AL2116" s="100" t="str">
        <f t="shared" si="880"/>
        <v>●</v>
      </c>
      <c r="AM2116" s="100" t="str">
        <f t="shared" si="880"/>
        <v>●</v>
      </c>
      <c r="AP2116" s="100" t="str">
        <f t="shared" si="883"/>
        <v>●</v>
      </c>
      <c r="AQ2116" s="100" t="str">
        <f t="shared" si="881"/>
        <v>●</v>
      </c>
      <c r="AR2116" s="100" t="str">
        <f t="shared" si="881"/>
        <v>●</v>
      </c>
      <c r="AS2116" s="100" t="str">
        <f t="shared" si="881"/>
        <v>●</v>
      </c>
    </row>
    <row r="2117" spans="2:45" s="100" customFormat="1" ht="14.25" customHeight="1">
      <c r="B2117" s="102" t="s">
        <v>106</v>
      </c>
      <c r="C2117" s="106">
        <v>96</v>
      </c>
      <c r="D2117" s="107">
        <v>130</v>
      </c>
      <c r="E2117" s="107">
        <v>120</v>
      </c>
      <c r="F2117" s="107">
        <v>193</v>
      </c>
      <c r="G2117" s="107">
        <f t="shared" si="884"/>
        <v>377</v>
      </c>
      <c r="H2117" s="107">
        <f t="shared" si="886"/>
        <v>184</v>
      </c>
      <c r="I2117" s="108">
        <f t="shared" si="887"/>
        <v>95.336787564766837</v>
      </c>
      <c r="J2117" s="102"/>
      <c r="K2117" s="114" t="s">
        <v>106</v>
      </c>
      <c r="L2117" s="106">
        <v>140</v>
      </c>
      <c r="M2117" s="107">
        <v>159</v>
      </c>
      <c r="N2117" s="107">
        <v>167</v>
      </c>
      <c r="O2117" s="107">
        <v>152</v>
      </c>
      <c r="P2117" s="107">
        <f t="shared" si="885"/>
        <v>123</v>
      </c>
      <c r="Q2117" s="107">
        <f t="shared" si="888"/>
        <v>-29</v>
      </c>
      <c r="R2117" s="108">
        <f t="shared" si="889"/>
        <v>-19.078947368421055</v>
      </c>
      <c r="S2117" s="108"/>
      <c r="W2117" s="100" t="s">
        <v>368</v>
      </c>
      <c r="X2117" s="100">
        <v>58</v>
      </c>
      <c r="Y2117" s="100">
        <v>96</v>
      </c>
      <c r="Z2117" s="100">
        <v>130</v>
      </c>
      <c r="AA2117" s="100">
        <v>120</v>
      </c>
      <c r="AC2117" s="100" t="s">
        <v>368</v>
      </c>
      <c r="AD2117" s="100">
        <v>130</v>
      </c>
      <c r="AE2117" s="100">
        <v>140</v>
      </c>
      <c r="AF2117" s="100">
        <v>159</v>
      </c>
      <c r="AG2117" s="100">
        <v>167</v>
      </c>
      <c r="AJ2117" s="100" t="str">
        <f t="shared" si="882"/>
        <v>●</v>
      </c>
      <c r="AK2117" s="100" t="str">
        <f t="shared" si="880"/>
        <v>●</v>
      </c>
      <c r="AL2117" s="100" t="str">
        <f t="shared" si="880"/>
        <v>●</v>
      </c>
      <c r="AM2117" s="100" t="str">
        <f t="shared" si="880"/>
        <v>●</v>
      </c>
      <c r="AP2117" s="100" t="str">
        <f t="shared" si="883"/>
        <v>●</v>
      </c>
      <c r="AQ2117" s="100" t="str">
        <f t="shared" si="881"/>
        <v>●</v>
      </c>
      <c r="AR2117" s="100" t="str">
        <f t="shared" si="881"/>
        <v>●</v>
      </c>
      <c r="AS2117" s="100" t="str">
        <f t="shared" si="881"/>
        <v>●</v>
      </c>
    </row>
    <row r="2118" spans="2:45" s="100" customFormat="1" ht="14.25" customHeight="1">
      <c r="B2118" s="102" t="s">
        <v>107</v>
      </c>
      <c r="C2118" s="106">
        <v>64</v>
      </c>
      <c r="D2118" s="107">
        <v>93</v>
      </c>
      <c r="E2118" s="107">
        <v>131</v>
      </c>
      <c r="F2118" s="107">
        <v>123</v>
      </c>
      <c r="G2118" s="107">
        <f t="shared" si="884"/>
        <v>315</v>
      </c>
      <c r="H2118" s="107">
        <f t="shared" si="886"/>
        <v>192</v>
      </c>
      <c r="I2118" s="108">
        <f t="shared" si="887"/>
        <v>156.09756097560975</v>
      </c>
      <c r="J2118" s="102"/>
      <c r="K2118" s="114" t="s">
        <v>107</v>
      </c>
      <c r="L2118" s="106">
        <v>115</v>
      </c>
      <c r="M2118" s="107">
        <v>129</v>
      </c>
      <c r="N2118" s="107">
        <v>148</v>
      </c>
      <c r="O2118" s="107">
        <v>156</v>
      </c>
      <c r="P2118" s="107">
        <f t="shared" si="885"/>
        <v>132</v>
      </c>
      <c r="Q2118" s="107">
        <f t="shared" si="888"/>
        <v>-24</v>
      </c>
      <c r="R2118" s="108">
        <f t="shared" si="889"/>
        <v>-15.384615384615385</v>
      </c>
      <c r="S2118" s="108"/>
      <c r="W2118" s="100" t="s">
        <v>369</v>
      </c>
      <c r="X2118" s="100">
        <v>36</v>
      </c>
      <c r="Y2118" s="100">
        <v>64</v>
      </c>
      <c r="Z2118" s="100">
        <v>93</v>
      </c>
      <c r="AA2118" s="100">
        <v>131</v>
      </c>
      <c r="AC2118" s="100" t="s">
        <v>369</v>
      </c>
      <c r="AD2118" s="100">
        <v>97</v>
      </c>
      <c r="AE2118" s="100">
        <v>115</v>
      </c>
      <c r="AF2118" s="100">
        <v>129</v>
      </c>
      <c r="AG2118" s="100">
        <v>148</v>
      </c>
      <c r="AJ2118" s="100" t="str">
        <f t="shared" si="882"/>
        <v>●</v>
      </c>
      <c r="AK2118" s="100" t="str">
        <f t="shared" si="880"/>
        <v>●</v>
      </c>
      <c r="AL2118" s="100" t="str">
        <f t="shared" si="880"/>
        <v>●</v>
      </c>
      <c r="AM2118" s="100" t="str">
        <f t="shared" si="880"/>
        <v>●</v>
      </c>
      <c r="AP2118" s="100" t="str">
        <f t="shared" si="883"/>
        <v>●</v>
      </c>
      <c r="AQ2118" s="100" t="str">
        <f t="shared" si="881"/>
        <v>●</v>
      </c>
      <c r="AR2118" s="100" t="str">
        <f t="shared" si="881"/>
        <v>●</v>
      </c>
      <c r="AS2118" s="100" t="str">
        <f t="shared" si="881"/>
        <v>●</v>
      </c>
    </row>
    <row r="2119" spans="2:45" s="100" customFormat="1" ht="14.25" customHeight="1">
      <c r="B2119" s="102" t="s">
        <v>108</v>
      </c>
      <c r="C2119" s="106">
        <v>43</v>
      </c>
      <c r="D2119" s="107">
        <v>58</v>
      </c>
      <c r="E2119" s="107">
        <v>86</v>
      </c>
      <c r="F2119" s="107">
        <v>128</v>
      </c>
      <c r="G2119" s="107">
        <f t="shared" si="884"/>
        <v>166</v>
      </c>
      <c r="H2119" s="107">
        <f t="shared" si="886"/>
        <v>38</v>
      </c>
      <c r="I2119" s="108">
        <f t="shared" si="887"/>
        <v>29.6875</v>
      </c>
      <c r="J2119" s="102"/>
      <c r="K2119" s="114" t="s">
        <v>108</v>
      </c>
      <c r="L2119" s="106">
        <v>77</v>
      </c>
      <c r="M2119" s="107">
        <v>95</v>
      </c>
      <c r="N2119" s="107">
        <v>107</v>
      </c>
      <c r="O2119" s="107">
        <v>129</v>
      </c>
      <c r="P2119" s="107">
        <f t="shared" si="885"/>
        <v>126</v>
      </c>
      <c r="Q2119" s="107">
        <f t="shared" si="888"/>
        <v>-3</v>
      </c>
      <c r="R2119" s="108">
        <f t="shared" si="889"/>
        <v>-2.3255813953488373</v>
      </c>
      <c r="S2119" s="108"/>
      <c r="W2119" s="100" t="s">
        <v>370</v>
      </c>
      <c r="X2119" s="100">
        <v>22</v>
      </c>
      <c r="Y2119" s="100">
        <v>43</v>
      </c>
      <c r="Z2119" s="100">
        <v>58</v>
      </c>
      <c r="AA2119" s="100">
        <v>86</v>
      </c>
      <c r="AC2119" s="100" t="s">
        <v>370</v>
      </c>
      <c r="AD2119" s="100">
        <v>63</v>
      </c>
      <c r="AE2119" s="100">
        <v>77</v>
      </c>
      <c r="AF2119" s="100">
        <v>95</v>
      </c>
      <c r="AG2119" s="100">
        <v>107</v>
      </c>
      <c r="AJ2119" s="100" t="str">
        <f t="shared" si="882"/>
        <v>●</v>
      </c>
      <c r="AK2119" s="100" t="str">
        <f t="shared" si="880"/>
        <v>●</v>
      </c>
      <c r="AL2119" s="100" t="str">
        <f t="shared" si="880"/>
        <v>●</v>
      </c>
      <c r="AM2119" s="100" t="str">
        <f t="shared" si="880"/>
        <v>●</v>
      </c>
      <c r="AP2119" s="100" t="str">
        <f t="shared" si="883"/>
        <v>●</v>
      </c>
      <c r="AQ2119" s="100" t="str">
        <f t="shared" si="881"/>
        <v>●</v>
      </c>
      <c r="AR2119" s="100" t="str">
        <f t="shared" si="881"/>
        <v>●</v>
      </c>
      <c r="AS2119" s="100" t="str">
        <f t="shared" si="881"/>
        <v>●</v>
      </c>
    </row>
    <row r="2120" spans="2:45" s="100" customFormat="1" ht="14.25" customHeight="1">
      <c r="B2120" s="102" t="s">
        <v>109</v>
      </c>
      <c r="C2120" s="106">
        <v>20</v>
      </c>
      <c r="D2120" s="107">
        <v>31</v>
      </c>
      <c r="E2120" s="107">
        <v>39</v>
      </c>
      <c r="F2120" s="107">
        <v>89</v>
      </c>
      <c r="G2120" s="107">
        <f t="shared" si="884"/>
        <v>99</v>
      </c>
      <c r="H2120" s="107">
        <f t="shared" si="886"/>
        <v>10</v>
      </c>
      <c r="I2120" s="108">
        <f t="shared" si="887"/>
        <v>11.235955056179774</v>
      </c>
      <c r="J2120" s="102"/>
      <c r="K2120" s="114" t="s">
        <v>109</v>
      </c>
      <c r="L2120" s="106">
        <v>49</v>
      </c>
      <c r="M2120" s="107">
        <v>67</v>
      </c>
      <c r="N2120" s="107">
        <v>69</v>
      </c>
      <c r="O2120" s="107">
        <v>84</v>
      </c>
      <c r="P2120" s="107">
        <f t="shared" si="885"/>
        <v>113</v>
      </c>
      <c r="Q2120" s="107">
        <f t="shared" si="888"/>
        <v>29</v>
      </c>
      <c r="R2120" s="108">
        <f t="shared" si="889"/>
        <v>34.523809523809526</v>
      </c>
      <c r="S2120" s="108"/>
      <c r="W2120" s="100" t="s">
        <v>371</v>
      </c>
      <c r="X2120" s="100">
        <v>13</v>
      </c>
      <c r="Y2120" s="100">
        <v>20</v>
      </c>
      <c r="Z2120" s="100">
        <v>31</v>
      </c>
      <c r="AA2120" s="100">
        <v>39</v>
      </c>
      <c r="AC2120" s="100" t="s">
        <v>371</v>
      </c>
      <c r="AD2120" s="100">
        <v>34</v>
      </c>
      <c r="AE2120" s="100">
        <v>49</v>
      </c>
      <c r="AF2120" s="100">
        <v>67</v>
      </c>
      <c r="AG2120" s="100">
        <v>69</v>
      </c>
      <c r="AJ2120" s="100" t="str">
        <f t="shared" si="882"/>
        <v>●</v>
      </c>
      <c r="AK2120" s="100" t="str">
        <f t="shared" si="880"/>
        <v>●</v>
      </c>
      <c r="AL2120" s="100" t="str">
        <f t="shared" si="880"/>
        <v>●</v>
      </c>
      <c r="AM2120" s="100" t="str">
        <f t="shared" si="880"/>
        <v>●</v>
      </c>
      <c r="AP2120" s="100" t="str">
        <f t="shared" si="883"/>
        <v>●</v>
      </c>
      <c r="AQ2120" s="100" t="str">
        <f t="shared" si="881"/>
        <v>●</v>
      </c>
      <c r="AR2120" s="100" t="str">
        <f t="shared" si="881"/>
        <v>●</v>
      </c>
      <c r="AS2120" s="100" t="str">
        <f t="shared" si="881"/>
        <v>●</v>
      </c>
    </row>
    <row r="2121" spans="2:45" s="100" customFormat="1" ht="14.25" customHeight="1">
      <c r="B2121" s="102" t="s">
        <v>110</v>
      </c>
      <c r="C2121" s="106">
        <v>16</v>
      </c>
      <c r="D2121" s="107">
        <v>18</v>
      </c>
      <c r="E2121" s="107">
        <v>40</v>
      </c>
      <c r="F2121" s="107">
        <v>112</v>
      </c>
      <c r="G2121" s="107">
        <f t="shared" si="884"/>
        <v>178</v>
      </c>
      <c r="H2121" s="107">
        <f t="shared" si="886"/>
        <v>66</v>
      </c>
      <c r="I2121" s="108">
        <f t="shared" si="887"/>
        <v>58.928571428571431</v>
      </c>
      <c r="J2121" s="102"/>
      <c r="K2121" s="114" t="s">
        <v>110</v>
      </c>
      <c r="L2121" s="106">
        <v>33</v>
      </c>
      <c r="M2121" s="107">
        <v>47</v>
      </c>
      <c r="N2121" s="107">
        <v>56</v>
      </c>
      <c r="O2121" s="107">
        <v>88</v>
      </c>
      <c r="P2121" s="107">
        <f t="shared" si="885"/>
        <v>92</v>
      </c>
      <c r="Q2121" s="107">
        <f t="shared" si="888"/>
        <v>4</v>
      </c>
      <c r="R2121" s="108">
        <f t="shared" si="889"/>
        <v>4.5454545454545459</v>
      </c>
      <c r="S2121" s="108"/>
      <c r="W2121" s="100" t="s">
        <v>378</v>
      </c>
      <c r="X2121" s="100">
        <v>5</v>
      </c>
      <c r="Y2121" s="100">
        <v>16</v>
      </c>
      <c r="Z2121" s="100">
        <v>18</v>
      </c>
      <c r="AA2121" s="100">
        <v>40</v>
      </c>
      <c r="AC2121" s="100" t="s">
        <v>378</v>
      </c>
      <c r="AD2121" s="100">
        <v>16</v>
      </c>
      <c r="AE2121" s="100">
        <v>33</v>
      </c>
      <c r="AF2121" s="100">
        <v>47</v>
      </c>
      <c r="AG2121" s="100">
        <v>56</v>
      </c>
      <c r="AJ2121" s="100" t="str">
        <f t="shared" si="882"/>
        <v>●</v>
      </c>
      <c r="AK2121" s="100" t="str">
        <f t="shared" si="880"/>
        <v>●</v>
      </c>
      <c r="AL2121" s="100" t="str">
        <f t="shared" si="880"/>
        <v>●</v>
      </c>
      <c r="AM2121" s="100" t="str">
        <f t="shared" si="880"/>
        <v>●</v>
      </c>
      <c r="AP2121" s="100" t="str">
        <f t="shared" si="883"/>
        <v>●</v>
      </c>
      <c r="AQ2121" s="100" t="str">
        <f t="shared" si="881"/>
        <v>●</v>
      </c>
      <c r="AR2121" s="100" t="str">
        <f t="shared" si="881"/>
        <v>●</v>
      </c>
      <c r="AS2121" s="100" t="str">
        <f t="shared" si="881"/>
        <v>●</v>
      </c>
    </row>
    <row r="2122" spans="2:45" s="100" customFormat="1" ht="14.25" customHeight="1">
      <c r="B2122" s="119" t="s">
        <v>111</v>
      </c>
      <c r="C2122" s="120" t="s">
        <v>313</v>
      </c>
      <c r="D2122" s="116" t="s">
        <v>313</v>
      </c>
      <c r="E2122" s="116" t="s">
        <v>313</v>
      </c>
      <c r="F2122" s="116" t="s">
        <v>313</v>
      </c>
      <c r="G2122" s="107">
        <f t="shared" si="884"/>
        <v>1</v>
      </c>
      <c r="H2122" s="107"/>
      <c r="I2122" s="108"/>
      <c r="K2122" s="119" t="s">
        <v>111</v>
      </c>
      <c r="L2122" s="120" t="s">
        <v>313</v>
      </c>
      <c r="M2122" s="116" t="s">
        <v>313</v>
      </c>
      <c r="N2122" s="116" t="s">
        <v>313</v>
      </c>
      <c r="O2122" s="116" t="s">
        <v>313</v>
      </c>
      <c r="P2122" s="107">
        <f t="shared" si="885"/>
        <v>4</v>
      </c>
      <c r="Q2122" s="107"/>
      <c r="R2122" s="108"/>
    </row>
    <row r="2123" spans="2:45" s="100" customFormat="1" ht="14.25" customHeight="1">
      <c r="G2123" s="168"/>
      <c r="P2123" s="168"/>
    </row>
    <row r="2124" spans="2:45" s="100" customFormat="1" ht="14.25" customHeight="1">
      <c r="G2124" s="168"/>
      <c r="P2124" s="168"/>
    </row>
    <row r="2125" spans="2:45" s="99" customFormat="1" ht="14.25" customHeight="1">
      <c r="B2125" s="99" t="str">
        <f>LEFT(B2095,LEN(B2095)-2)&amp;+"男"</f>
        <v>望洋台・男</v>
      </c>
      <c r="K2125" s="99" t="str">
        <f>LEFT(K2095,LEN(K2095)-2)&amp;+"男"</f>
        <v>朝里・男</v>
      </c>
      <c r="W2125" s="100"/>
      <c r="X2125" s="100"/>
      <c r="Y2125" s="100"/>
      <c r="Z2125" s="100"/>
      <c r="AA2125" s="100"/>
      <c r="AB2125" s="100"/>
      <c r="AC2125" s="100"/>
      <c r="AD2125" s="100"/>
      <c r="AE2125" s="100"/>
      <c r="AF2125" s="100"/>
      <c r="AG2125" s="100"/>
    </row>
    <row r="2126" spans="2:45" s="100" customFormat="1" ht="14.25" customHeight="1">
      <c r="B2126" s="583" t="s">
        <v>335</v>
      </c>
      <c r="C2126" s="101"/>
      <c r="D2126" s="101"/>
      <c r="E2126" s="101"/>
      <c r="F2126" s="101"/>
      <c r="G2126" s="135"/>
      <c r="H2126" s="131"/>
      <c r="I2126" s="131"/>
      <c r="J2126" s="102"/>
      <c r="K2126" s="583" t="s">
        <v>335</v>
      </c>
      <c r="L2126" s="101"/>
      <c r="M2126" s="101"/>
      <c r="N2126" s="101"/>
      <c r="O2126" s="101"/>
      <c r="P2126" s="135"/>
      <c r="Q2126" s="131"/>
      <c r="R2126" s="131"/>
      <c r="S2126" s="103"/>
    </row>
    <row r="2127" spans="2:45" s="100" customFormat="1" ht="14.25" customHeight="1">
      <c r="B2127" s="584"/>
      <c r="C2127" s="130" t="str">
        <f>$C$4</f>
        <v>平成7年</v>
      </c>
      <c r="D2127" s="130" t="str">
        <f>$D$4</f>
        <v>平成12年</v>
      </c>
      <c r="E2127" s="130" t="str">
        <f>$E$4</f>
        <v>平成17年</v>
      </c>
      <c r="F2127" s="130" t="str">
        <f>$F$4</f>
        <v>平成22年</v>
      </c>
      <c r="G2127" s="130" t="s">
        <v>410</v>
      </c>
      <c r="H2127" s="133" t="str">
        <f>$H$4</f>
        <v>対平成</v>
      </c>
      <c r="I2127" s="134" t="str">
        <f>$I$4</f>
        <v>22年</v>
      </c>
      <c r="J2127" s="102"/>
      <c r="K2127" s="584"/>
      <c r="L2127" s="130" t="str">
        <f>$C$4</f>
        <v>平成7年</v>
      </c>
      <c r="M2127" s="130" t="str">
        <f>$D$4</f>
        <v>平成12年</v>
      </c>
      <c r="N2127" s="130" t="str">
        <f>$E$4</f>
        <v>平成17年</v>
      </c>
      <c r="O2127" s="130" t="str">
        <f>$F$4</f>
        <v>平成22年</v>
      </c>
      <c r="P2127" s="130" t="s">
        <v>410</v>
      </c>
      <c r="Q2127" s="133" t="str">
        <f>$H$4</f>
        <v>対平成</v>
      </c>
      <c r="R2127" s="134" t="str">
        <f>$I$4</f>
        <v>22年</v>
      </c>
      <c r="S2127" s="103"/>
    </row>
    <row r="2128" spans="2:45" s="100" customFormat="1" ht="14.25" customHeight="1">
      <c r="B2128" s="585"/>
      <c r="C2128" s="104"/>
      <c r="D2128" s="104"/>
      <c r="E2128" s="104"/>
      <c r="F2128" s="104"/>
      <c r="G2128" s="104"/>
      <c r="H2128" s="132" t="s">
        <v>88</v>
      </c>
      <c r="I2128" s="133" t="s">
        <v>398</v>
      </c>
      <c r="J2128" s="102"/>
      <c r="K2128" s="585"/>
      <c r="L2128" s="104"/>
      <c r="M2128" s="104"/>
      <c r="N2128" s="104"/>
      <c r="O2128" s="104"/>
      <c r="P2128" s="104"/>
      <c r="Q2128" s="132" t="s">
        <v>88</v>
      </c>
      <c r="R2128" s="133" t="s">
        <v>398</v>
      </c>
      <c r="S2128" s="103"/>
    </row>
    <row r="2129" spans="2:45" s="199" customFormat="1" ht="14.25" customHeight="1">
      <c r="B2129" s="200" t="s">
        <v>90</v>
      </c>
      <c r="C2129" s="198">
        <v>1639</v>
      </c>
      <c r="D2129" s="194">
        <v>1728</v>
      </c>
      <c r="E2129" s="194">
        <v>1819</v>
      </c>
      <c r="F2129" s="194">
        <v>1783</v>
      </c>
      <c r="G2129" s="194">
        <f>IF(COUNTIF(G2134:G2152,"x"),"x",IF(SUM(G2134:G2152)=0,"-",SUM(G2134:G2152)))</f>
        <v>1591</v>
      </c>
      <c r="H2129" s="193">
        <f t="shared" ref="H2129:H2132" si="890">IF(G2129="x","x",IF(AND(G2129="-",F2129="-"),"-",IF(AND(G2129="-",F2129&gt;0),F2129*-1,IF(AND(G2129&gt;0,F2129="-"),G2129,G2129-F2129))))</f>
        <v>-192</v>
      </c>
      <c r="I2129" s="195">
        <f t="shared" ref="I2129:I2132" si="891">IF(H2129="x","x",IF(H2129="-","-",IF(AND(F2129="-",G2129&gt;0),"皆増",IF(AND(F2129&gt;0,G2129="-"),"皆減",H2129/F2129*100))))</f>
        <v>-10.768367919237241</v>
      </c>
      <c r="J2129" s="196"/>
      <c r="K2129" s="197" t="s">
        <v>90</v>
      </c>
      <c r="L2129" s="198">
        <v>906</v>
      </c>
      <c r="M2129" s="194">
        <v>954</v>
      </c>
      <c r="N2129" s="194">
        <v>875</v>
      </c>
      <c r="O2129" s="194">
        <v>869</v>
      </c>
      <c r="P2129" s="194">
        <f>IF(COUNTIF(P2134:P2152,"x"),"x",IF(SUM(P2134:P2152)=0,"-",SUM(P2134:P2152)))</f>
        <v>726</v>
      </c>
      <c r="Q2129" s="193">
        <f t="shared" ref="Q2129:Q2132" si="892">IF(P2129="x","x",IF(AND(P2129="-",O2129="-"),"-",IF(AND(P2129="-",O2129&gt;0),O2129*-1,IF(AND(P2129&gt;0,O2129="-"),P2129,P2129-O2129))))</f>
        <v>-143</v>
      </c>
      <c r="R2129" s="195">
        <f t="shared" ref="R2129:R2132" si="893">IF(Q2129="x","x",IF(Q2129="-","-",IF(AND(O2129="-",P2129&gt;0),"皆増",IF(AND(O2129&gt;0,P2129="-"),"皆減",Q2129/O2129*100))))</f>
        <v>-16.455696202531644</v>
      </c>
      <c r="S2129" s="195"/>
      <c r="W2129" s="199" t="s">
        <v>373</v>
      </c>
      <c r="X2129" s="199">
        <v>1208</v>
      </c>
      <c r="Y2129" s="199">
        <v>1639</v>
      </c>
      <c r="Z2129" s="199">
        <v>1728</v>
      </c>
      <c r="AA2129" s="199">
        <v>1819</v>
      </c>
      <c r="AC2129" s="199" t="s">
        <v>373</v>
      </c>
      <c r="AD2129" s="199">
        <v>971</v>
      </c>
      <c r="AE2129" s="199">
        <v>906</v>
      </c>
      <c r="AF2129" s="199">
        <v>954</v>
      </c>
      <c r="AG2129" s="199">
        <v>875</v>
      </c>
      <c r="AJ2129" s="199" t="str">
        <f>IF(C2129=X2129,"○","●")</f>
        <v>●</v>
      </c>
      <c r="AK2129" s="199" t="str">
        <f t="shared" ref="AK2129:AM2151" si="894">IF(D2129=Y2129,"○","●")</f>
        <v>●</v>
      </c>
      <c r="AL2129" s="199" t="str">
        <f t="shared" si="894"/>
        <v>●</v>
      </c>
      <c r="AM2129" s="199" t="str">
        <f t="shared" si="894"/>
        <v>●</v>
      </c>
      <c r="AP2129" s="199" t="str">
        <f>IF(L2129=AD2129,"○","●")</f>
        <v>●</v>
      </c>
      <c r="AQ2129" s="199" t="str">
        <f t="shared" ref="AQ2129:AS2151" si="895">IF(M2129=AE2129,"○","●")</f>
        <v>●</v>
      </c>
      <c r="AR2129" s="199" t="str">
        <f t="shared" si="895"/>
        <v>●</v>
      </c>
      <c r="AS2129" s="199" t="str">
        <f t="shared" si="895"/>
        <v>●</v>
      </c>
    </row>
    <row r="2130" spans="2:45" s="100" customFormat="1" ht="14.25" customHeight="1">
      <c r="B2130" s="105" t="s">
        <v>91</v>
      </c>
      <c r="C2130" s="106">
        <v>479</v>
      </c>
      <c r="D2130" s="107">
        <v>381</v>
      </c>
      <c r="E2130" s="107">
        <v>316</v>
      </c>
      <c r="F2130" s="107">
        <v>278</v>
      </c>
      <c r="G2130" s="107">
        <f>IF(COUNTIF(G2134:G2136,"x"),"x",IF(SUM(G2134:G2136)=0,"-",SUM(G2134:G2136)))</f>
        <v>197</v>
      </c>
      <c r="H2130" s="107">
        <f t="shared" si="890"/>
        <v>-81</v>
      </c>
      <c r="I2130" s="108">
        <f t="shared" si="891"/>
        <v>-29.136690647482016</v>
      </c>
      <c r="J2130" s="102"/>
      <c r="K2130" s="109" t="s">
        <v>91</v>
      </c>
      <c r="L2130" s="106">
        <v>120</v>
      </c>
      <c r="M2130" s="107">
        <v>129</v>
      </c>
      <c r="N2130" s="107">
        <v>107</v>
      </c>
      <c r="O2130" s="107">
        <v>114</v>
      </c>
      <c r="P2130" s="107">
        <f>IF(COUNTIF(P2134:P2136,"x"),"x",IF(SUM(P2134:P2136)=0,"-",SUM(P2134:P2136)))</f>
        <v>86</v>
      </c>
      <c r="Q2130" s="107">
        <f t="shared" si="892"/>
        <v>-28</v>
      </c>
      <c r="R2130" s="108">
        <f t="shared" si="893"/>
        <v>-24.561403508771928</v>
      </c>
      <c r="S2130" s="108"/>
      <c r="W2130" s="100" t="s">
        <v>374</v>
      </c>
      <c r="X2130" s="100">
        <v>402</v>
      </c>
      <c r="Y2130" s="100">
        <v>479</v>
      </c>
      <c r="Z2130" s="100">
        <v>381</v>
      </c>
      <c r="AA2130" s="100">
        <v>316</v>
      </c>
      <c r="AC2130" s="100" t="s">
        <v>374</v>
      </c>
      <c r="AD2130" s="100">
        <v>151</v>
      </c>
      <c r="AE2130" s="100">
        <v>120</v>
      </c>
      <c r="AF2130" s="100">
        <v>129</v>
      </c>
      <c r="AG2130" s="100">
        <v>107</v>
      </c>
      <c r="AJ2130" s="100" t="str">
        <f t="shared" ref="AJ2130:AJ2151" si="896">IF(C2130=X2130,"○","●")</f>
        <v>●</v>
      </c>
      <c r="AK2130" s="100" t="str">
        <f t="shared" si="894"/>
        <v>●</v>
      </c>
      <c r="AL2130" s="100" t="str">
        <f t="shared" si="894"/>
        <v>●</v>
      </c>
      <c r="AM2130" s="100" t="str">
        <f t="shared" si="894"/>
        <v>●</v>
      </c>
      <c r="AP2130" s="100" t="str">
        <f t="shared" ref="AP2130:AP2151" si="897">IF(L2130=AD2130,"○","●")</f>
        <v>●</v>
      </c>
      <c r="AQ2130" s="100" t="str">
        <f t="shared" si="895"/>
        <v>●</v>
      </c>
      <c r="AR2130" s="100" t="str">
        <f t="shared" si="895"/>
        <v>●</v>
      </c>
      <c r="AS2130" s="100" t="str">
        <f>IF(O2130=AG2130,"○","●")</f>
        <v>●</v>
      </c>
    </row>
    <row r="2131" spans="2:45" s="100" customFormat="1" ht="14.25" customHeight="1">
      <c r="B2131" s="105" t="s">
        <v>92</v>
      </c>
      <c r="C2131" s="106">
        <v>1065</v>
      </c>
      <c r="D2131" s="107">
        <v>1214</v>
      </c>
      <c r="E2131" s="107">
        <v>1336</v>
      </c>
      <c r="F2131" s="107">
        <v>1245</v>
      </c>
      <c r="G2131" s="296">
        <f>IF(COUNTIF(G2137:G2146,"x"),"x",IF(SUM(G2137:G2146)=0,"-",SUM(G2137:G2146)))</f>
        <v>908</v>
      </c>
      <c r="H2131" s="107">
        <f t="shared" si="890"/>
        <v>-337</v>
      </c>
      <c r="I2131" s="108">
        <f t="shared" si="891"/>
        <v>-27.068273092369477</v>
      </c>
      <c r="J2131" s="102"/>
      <c r="K2131" s="109" t="s">
        <v>92</v>
      </c>
      <c r="L2131" s="106">
        <v>610</v>
      </c>
      <c r="M2131" s="107">
        <v>614</v>
      </c>
      <c r="N2131" s="107">
        <v>533</v>
      </c>
      <c r="O2131" s="107">
        <v>495</v>
      </c>
      <c r="P2131" s="296">
        <f>IF(COUNTIF(P2137:P2146,"x"),"x",IF(SUM(P2137:P2146)=0,"-",SUM(P2137:P2146)))</f>
        <v>407</v>
      </c>
      <c r="Q2131" s="107">
        <f t="shared" si="892"/>
        <v>-88</v>
      </c>
      <c r="R2131" s="108">
        <f t="shared" si="893"/>
        <v>-17.777777777777779</v>
      </c>
      <c r="S2131" s="108"/>
      <c r="W2131" s="100" t="s">
        <v>375</v>
      </c>
      <c r="X2131" s="100">
        <v>757</v>
      </c>
      <c r="Y2131" s="100">
        <v>1065</v>
      </c>
      <c r="Z2131" s="100">
        <v>1214</v>
      </c>
      <c r="AA2131" s="100">
        <v>1336</v>
      </c>
      <c r="AC2131" s="100" t="s">
        <v>375</v>
      </c>
      <c r="AD2131" s="100">
        <v>678</v>
      </c>
      <c r="AE2131" s="100">
        <v>610</v>
      </c>
      <c r="AF2131" s="100">
        <v>614</v>
      </c>
      <c r="AG2131" s="100">
        <v>533</v>
      </c>
      <c r="AJ2131" s="100" t="str">
        <f t="shared" si="896"/>
        <v>●</v>
      </c>
      <c r="AK2131" s="100" t="str">
        <f t="shared" si="894"/>
        <v>●</v>
      </c>
      <c r="AL2131" s="100" t="str">
        <f>IF(E2131=Z2131,"○","●")</f>
        <v>●</v>
      </c>
      <c r="AM2131" s="100" t="str">
        <f t="shared" si="894"/>
        <v>●</v>
      </c>
      <c r="AP2131" s="100" t="str">
        <f t="shared" si="897"/>
        <v>●</v>
      </c>
      <c r="AQ2131" s="100" t="str">
        <f t="shared" si="895"/>
        <v>●</v>
      </c>
      <c r="AR2131" s="100" t="str">
        <f t="shared" si="895"/>
        <v>●</v>
      </c>
      <c r="AS2131" s="100" t="str">
        <f t="shared" si="895"/>
        <v>●</v>
      </c>
    </row>
    <row r="2132" spans="2:45" s="100" customFormat="1" ht="14.25" customHeight="1">
      <c r="B2132" s="105" t="s">
        <v>93</v>
      </c>
      <c r="C2132" s="106">
        <v>95</v>
      </c>
      <c r="D2132" s="107">
        <v>133</v>
      </c>
      <c r="E2132" s="107">
        <v>167</v>
      </c>
      <c r="F2132" s="107">
        <v>260</v>
      </c>
      <c r="G2132" s="107">
        <f>IF(COUNTIF(G2147:G2151,"x"),"x",IF(SUM(G2147,G2151)=0,"-",SUM(G2147:G2151)))</f>
        <v>485</v>
      </c>
      <c r="H2132" s="107">
        <f t="shared" si="890"/>
        <v>225</v>
      </c>
      <c r="I2132" s="108">
        <f t="shared" si="891"/>
        <v>86.538461538461547</v>
      </c>
      <c r="J2132" s="102"/>
      <c r="K2132" s="109" t="s">
        <v>93</v>
      </c>
      <c r="L2132" s="106">
        <v>176</v>
      </c>
      <c r="M2132" s="107">
        <v>211</v>
      </c>
      <c r="N2132" s="107">
        <v>235</v>
      </c>
      <c r="O2132" s="107">
        <v>260</v>
      </c>
      <c r="P2132" s="107">
        <f>IF(COUNTIF(P2147:P2151,"x"),"x",IF(SUM(P2147,P2151)=0,"-",SUM(P2147:P2151)))</f>
        <v>230</v>
      </c>
      <c r="Q2132" s="107">
        <f t="shared" si="892"/>
        <v>-30</v>
      </c>
      <c r="R2132" s="108">
        <f t="shared" si="893"/>
        <v>-11.538461538461538</v>
      </c>
      <c r="S2132" s="108"/>
      <c r="W2132" s="100" t="s">
        <v>376</v>
      </c>
      <c r="X2132" s="100">
        <v>49</v>
      </c>
      <c r="Y2132" s="100">
        <v>95</v>
      </c>
      <c r="Z2132" s="100">
        <v>133</v>
      </c>
      <c r="AA2132" s="100">
        <v>167</v>
      </c>
      <c r="AC2132" s="100" t="s">
        <v>376</v>
      </c>
      <c r="AD2132" s="100">
        <v>142</v>
      </c>
      <c r="AE2132" s="100">
        <v>176</v>
      </c>
      <c r="AF2132" s="100">
        <v>211</v>
      </c>
      <c r="AG2132" s="100">
        <v>235</v>
      </c>
      <c r="AJ2132" s="100" t="str">
        <f t="shared" si="896"/>
        <v>●</v>
      </c>
      <c r="AK2132" s="100" t="str">
        <f t="shared" si="894"/>
        <v>●</v>
      </c>
      <c r="AL2132" s="100" t="str">
        <f t="shared" si="894"/>
        <v>●</v>
      </c>
      <c r="AM2132" s="100" t="str">
        <f t="shared" si="894"/>
        <v>●</v>
      </c>
      <c r="AP2132" s="100" t="str">
        <f t="shared" si="897"/>
        <v>●</v>
      </c>
      <c r="AQ2132" s="100" t="str">
        <f t="shared" si="895"/>
        <v>●</v>
      </c>
      <c r="AR2132" s="100" t="str">
        <f t="shared" si="895"/>
        <v>●</v>
      </c>
      <c r="AS2132" s="100" t="str">
        <f t="shared" si="895"/>
        <v>●</v>
      </c>
    </row>
    <row r="2133" spans="2:45" s="100" customFormat="1" ht="14.25" customHeight="1">
      <c r="B2133" s="102"/>
      <c r="C2133" s="106"/>
      <c r="D2133" s="112"/>
      <c r="E2133" s="112"/>
      <c r="F2133" s="112"/>
      <c r="G2133" s="112"/>
      <c r="H2133" s="112"/>
      <c r="I2133" s="113"/>
      <c r="J2133" s="102"/>
      <c r="K2133" s="114"/>
      <c r="L2133" s="106"/>
      <c r="M2133" s="112"/>
      <c r="N2133" s="112"/>
      <c r="O2133" s="112"/>
      <c r="P2133" s="112"/>
      <c r="Q2133" s="112"/>
      <c r="R2133" s="113"/>
      <c r="S2133" s="113"/>
      <c r="AJ2133" s="100" t="str">
        <f t="shared" si="896"/>
        <v>○</v>
      </c>
      <c r="AK2133" s="100" t="str">
        <f t="shared" si="894"/>
        <v>○</v>
      </c>
      <c r="AL2133" s="100" t="str">
        <f t="shared" si="894"/>
        <v>○</v>
      </c>
      <c r="AM2133" s="100" t="str">
        <f t="shared" si="894"/>
        <v>○</v>
      </c>
      <c r="AP2133" s="100" t="str">
        <f t="shared" si="897"/>
        <v>○</v>
      </c>
      <c r="AQ2133" s="100" t="str">
        <f t="shared" si="895"/>
        <v>○</v>
      </c>
      <c r="AR2133" s="100" t="str">
        <f t="shared" si="895"/>
        <v>○</v>
      </c>
      <c r="AS2133" s="100" t="str">
        <f t="shared" si="895"/>
        <v>○</v>
      </c>
    </row>
    <row r="2134" spans="2:45" s="100" customFormat="1" ht="14.25" customHeight="1">
      <c r="B2134" s="102" t="s">
        <v>94</v>
      </c>
      <c r="C2134" s="106">
        <v>106</v>
      </c>
      <c r="D2134" s="107">
        <v>83</v>
      </c>
      <c r="E2134" s="107">
        <v>91</v>
      </c>
      <c r="F2134" s="107">
        <v>58</v>
      </c>
      <c r="G2134" s="107">
        <f>第2表01元データ!AX40</f>
        <v>44</v>
      </c>
      <c r="H2134" s="107">
        <f t="shared" ref="H2134:H2151" si="898">IF(G2134="x","x",IF(AND(G2134="-",F2134="-"),"-",IF(AND(G2134="-",F2134&gt;0),F2134*-1,IF(AND(G2134&gt;0,F2134="-"),G2134,G2134-F2134))))</f>
        <v>-14</v>
      </c>
      <c r="I2134" s="108">
        <f t="shared" ref="I2134:I2151" si="899">IF(H2134="x","x",IF(H2134="-","-",IF(AND(F2134="-",G2134&gt;0),"皆増",IF(AND(F2134&gt;0,G2134="-"),"皆減",H2134/F2134*100))))</f>
        <v>-24.137931034482758</v>
      </c>
      <c r="J2134" s="102"/>
      <c r="K2134" s="114" t="s">
        <v>94</v>
      </c>
      <c r="L2134" s="106">
        <v>31</v>
      </c>
      <c r="M2134" s="107">
        <v>36</v>
      </c>
      <c r="N2134" s="107">
        <v>26</v>
      </c>
      <c r="O2134" s="107">
        <v>35</v>
      </c>
      <c r="P2134" s="107">
        <f>第2表01元データ!AY40</f>
        <v>18</v>
      </c>
      <c r="Q2134" s="107">
        <f t="shared" ref="Q2134:Q2151" si="900">IF(P2134="x","x",IF(AND(P2134="-",O2134="-"),"-",IF(AND(P2134="-",O2134&gt;0),O2134*-1,IF(AND(P2134&gt;0,O2134="-"),P2134,P2134-O2134))))</f>
        <v>-17</v>
      </c>
      <c r="R2134" s="108">
        <f t="shared" ref="R2134:R2151" si="901">IF(Q2134="x","x",IF(Q2134="-","-",IF(AND(O2134="-",P2134&gt;0),"皆増",IF(AND(O2134&gt;0,P2134="-"),"皆減",Q2134/O2134*100))))</f>
        <v>-48.571428571428569</v>
      </c>
      <c r="S2134" s="108"/>
      <c r="T2134" s="100">
        <v>101</v>
      </c>
      <c r="W2134" s="100" t="s">
        <v>377</v>
      </c>
      <c r="X2134" s="100">
        <v>139</v>
      </c>
      <c r="Y2134" s="100">
        <v>106</v>
      </c>
      <c r="Z2134" s="100">
        <v>83</v>
      </c>
      <c r="AA2134" s="100">
        <v>91</v>
      </c>
      <c r="AC2134" s="100" t="s">
        <v>377</v>
      </c>
      <c r="AD2134" s="100">
        <v>36</v>
      </c>
      <c r="AE2134" s="100">
        <v>31</v>
      </c>
      <c r="AF2134" s="100">
        <v>36</v>
      </c>
      <c r="AG2134" s="100">
        <v>26</v>
      </c>
      <c r="AJ2134" s="100" t="str">
        <f t="shared" si="896"/>
        <v>●</v>
      </c>
      <c r="AK2134" s="100" t="str">
        <f t="shared" si="894"/>
        <v>●</v>
      </c>
      <c r="AL2134" s="100" t="str">
        <f t="shared" si="894"/>
        <v>●</v>
      </c>
      <c r="AM2134" s="100" t="str">
        <f t="shared" si="894"/>
        <v>●</v>
      </c>
      <c r="AP2134" s="100" t="str">
        <f t="shared" si="897"/>
        <v>●</v>
      </c>
      <c r="AQ2134" s="100" t="str">
        <f t="shared" si="895"/>
        <v>●</v>
      </c>
      <c r="AR2134" s="100" t="str">
        <f t="shared" si="895"/>
        <v>●</v>
      </c>
      <c r="AS2134" s="100" t="str">
        <f t="shared" si="895"/>
        <v>●</v>
      </c>
    </row>
    <row r="2135" spans="2:45" s="100" customFormat="1" ht="14.25" customHeight="1">
      <c r="B2135" s="102" t="s">
        <v>95</v>
      </c>
      <c r="C2135" s="106">
        <v>178</v>
      </c>
      <c r="D2135" s="107">
        <v>113</v>
      </c>
      <c r="E2135" s="107">
        <v>108</v>
      </c>
      <c r="F2135" s="107">
        <v>113</v>
      </c>
      <c r="G2135" s="107">
        <f>第2表01元データ!AX41</f>
        <v>69</v>
      </c>
      <c r="H2135" s="107">
        <f t="shared" si="898"/>
        <v>-44</v>
      </c>
      <c r="I2135" s="108">
        <f t="shared" si="899"/>
        <v>-38.938053097345133</v>
      </c>
      <c r="J2135" s="102"/>
      <c r="K2135" s="114" t="s">
        <v>95</v>
      </c>
      <c r="L2135" s="106">
        <v>34</v>
      </c>
      <c r="M2135" s="107">
        <v>47</v>
      </c>
      <c r="N2135" s="107">
        <v>37</v>
      </c>
      <c r="O2135" s="107">
        <v>39</v>
      </c>
      <c r="P2135" s="107">
        <f>第2表01元データ!AY41</f>
        <v>33</v>
      </c>
      <c r="Q2135" s="107">
        <f t="shared" si="900"/>
        <v>-6</v>
      </c>
      <c r="R2135" s="108">
        <f t="shared" si="901"/>
        <v>-15.384615384615385</v>
      </c>
      <c r="S2135" s="108"/>
      <c r="T2135" s="100">
        <v>102</v>
      </c>
      <c r="W2135" s="100" t="s">
        <v>356</v>
      </c>
      <c r="X2135" s="100">
        <v>165</v>
      </c>
      <c r="Y2135" s="100">
        <v>178</v>
      </c>
      <c r="Z2135" s="100">
        <v>113</v>
      </c>
      <c r="AA2135" s="100">
        <v>108</v>
      </c>
      <c r="AC2135" s="100" t="s">
        <v>356</v>
      </c>
      <c r="AD2135" s="100">
        <v>54</v>
      </c>
      <c r="AE2135" s="100">
        <v>34</v>
      </c>
      <c r="AF2135" s="100">
        <v>47</v>
      </c>
      <c r="AG2135" s="100">
        <v>37</v>
      </c>
      <c r="AJ2135" s="100" t="str">
        <f t="shared" si="896"/>
        <v>●</v>
      </c>
      <c r="AK2135" s="100" t="str">
        <f t="shared" si="894"/>
        <v>●</v>
      </c>
      <c r="AL2135" s="100" t="str">
        <f t="shared" si="894"/>
        <v>●</v>
      </c>
      <c r="AM2135" s="100" t="str">
        <f t="shared" si="894"/>
        <v>●</v>
      </c>
      <c r="AP2135" s="100" t="str">
        <f t="shared" si="897"/>
        <v>●</v>
      </c>
      <c r="AQ2135" s="100" t="str">
        <f t="shared" si="895"/>
        <v>●</v>
      </c>
      <c r="AR2135" s="100" t="str">
        <f t="shared" si="895"/>
        <v>●</v>
      </c>
      <c r="AS2135" s="100" t="str">
        <f t="shared" si="895"/>
        <v>●</v>
      </c>
    </row>
    <row r="2136" spans="2:45" s="100" customFormat="1" ht="14.25" customHeight="1">
      <c r="B2136" s="102" t="s">
        <v>96</v>
      </c>
      <c r="C2136" s="106">
        <v>195</v>
      </c>
      <c r="D2136" s="107">
        <v>185</v>
      </c>
      <c r="E2136" s="107">
        <v>117</v>
      </c>
      <c r="F2136" s="107">
        <v>107</v>
      </c>
      <c r="G2136" s="107">
        <f>第2表01元データ!AX42</f>
        <v>84</v>
      </c>
      <c r="H2136" s="107">
        <f t="shared" si="898"/>
        <v>-23</v>
      </c>
      <c r="I2136" s="108">
        <f t="shared" si="899"/>
        <v>-21.495327102803738</v>
      </c>
      <c r="J2136" s="102"/>
      <c r="K2136" s="114" t="s">
        <v>96</v>
      </c>
      <c r="L2136" s="106">
        <v>55</v>
      </c>
      <c r="M2136" s="107">
        <v>46</v>
      </c>
      <c r="N2136" s="107">
        <v>44</v>
      </c>
      <c r="O2136" s="107">
        <v>40</v>
      </c>
      <c r="P2136" s="107">
        <f>第2表01元データ!AY42</f>
        <v>35</v>
      </c>
      <c r="Q2136" s="107">
        <f t="shared" si="900"/>
        <v>-5</v>
      </c>
      <c r="R2136" s="108">
        <f t="shared" si="901"/>
        <v>-12.5</v>
      </c>
      <c r="S2136" s="108"/>
      <c r="T2136" s="100">
        <v>103</v>
      </c>
      <c r="W2136" s="100" t="s">
        <v>357</v>
      </c>
      <c r="X2136" s="100">
        <v>98</v>
      </c>
      <c r="Y2136" s="100">
        <v>195</v>
      </c>
      <c r="Z2136" s="100">
        <v>185</v>
      </c>
      <c r="AA2136" s="100">
        <v>117</v>
      </c>
      <c r="AC2136" s="100" t="s">
        <v>357</v>
      </c>
      <c r="AD2136" s="100">
        <v>61</v>
      </c>
      <c r="AE2136" s="100">
        <v>55</v>
      </c>
      <c r="AF2136" s="100">
        <v>46</v>
      </c>
      <c r="AG2136" s="100">
        <v>44</v>
      </c>
      <c r="AJ2136" s="100" t="str">
        <f t="shared" si="896"/>
        <v>●</v>
      </c>
      <c r="AK2136" s="100" t="str">
        <f t="shared" si="894"/>
        <v>●</v>
      </c>
      <c r="AL2136" s="100" t="str">
        <f t="shared" si="894"/>
        <v>●</v>
      </c>
      <c r="AM2136" s="100" t="str">
        <f t="shared" si="894"/>
        <v>●</v>
      </c>
      <c r="AP2136" s="100" t="str">
        <f t="shared" si="897"/>
        <v>●</v>
      </c>
      <c r="AQ2136" s="100" t="str">
        <f t="shared" si="895"/>
        <v>●</v>
      </c>
      <c r="AR2136" s="100" t="str">
        <f t="shared" si="895"/>
        <v>●</v>
      </c>
      <c r="AS2136" s="100" t="str">
        <f t="shared" si="895"/>
        <v>●</v>
      </c>
    </row>
    <row r="2137" spans="2:45" s="100" customFormat="1" ht="14.25" customHeight="1">
      <c r="B2137" s="102" t="s">
        <v>97</v>
      </c>
      <c r="C2137" s="106">
        <v>127</v>
      </c>
      <c r="D2137" s="107">
        <v>181</v>
      </c>
      <c r="E2137" s="107">
        <v>160</v>
      </c>
      <c r="F2137" s="107">
        <v>107</v>
      </c>
      <c r="G2137" s="107">
        <f>第2表01元データ!AX43</f>
        <v>105</v>
      </c>
      <c r="H2137" s="107">
        <f t="shared" si="898"/>
        <v>-2</v>
      </c>
      <c r="I2137" s="108">
        <f t="shared" si="899"/>
        <v>-1.8691588785046727</v>
      </c>
      <c r="J2137" s="102"/>
      <c r="K2137" s="114" t="s">
        <v>97</v>
      </c>
      <c r="L2137" s="106">
        <v>52</v>
      </c>
      <c r="M2137" s="107">
        <v>64</v>
      </c>
      <c r="N2137" s="107">
        <v>41</v>
      </c>
      <c r="O2137" s="107">
        <v>44</v>
      </c>
      <c r="P2137" s="107">
        <f>第2表01元データ!AY43</f>
        <v>29</v>
      </c>
      <c r="Q2137" s="107">
        <f t="shared" si="900"/>
        <v>-15</v>
      </c>
      <c r="R2137" s="108">
        <f t="shared" si="901"/>
        <v>-34.090909090909086</v>
      </c>
      <c r="S2137" s="108"/>
      <c r="T2137" s="100">
        <v>104</v>
      </c>
      <c r="W2137" s="100" t="s">
        <v>358</v>
      </c>
      <c r="X2137" s="100">
        <v>77</v>
      </c>
      <c r="Y2137" s="100">
        <v>127</v>
      </c>
      <c r="Z2137" s="100">
        <v>181</v>
      </c>
      <c r="AA2137" s="100">
        <v>160</v>
      </c>
      <c r="AC2137" s="100" t="s">
        <v>358</v>
      </c>
      <c r="AD2137" s="100">
        <v>81</v>
      </c>
      <c r="AE2137" s="100">
        <v>52</v>
      </c>
      <c r="AF2137" s="100">
        <v>64</v>
      </c>
      <c r="AG2137" s="100">
        <v>41</v>
      </c>
      <c r="AJ2137" s="100" t="str">
        <f t="shared" si="896"/>
        <v>●</v>
      </c>
      <c r="AK2137" s="100" t="str">
        <f t="shared" si="894"/>
        <v>●</v>
      </c>
      <c r="AL2137" s="100" t="str">
        <f t="shared" si="894"/>
        <v>●</v>
      </c>
      <c r="AM2137" s="100" t="str">
        <f t="shared" si="894"/>
        <v>●</v>
      </c>
      <c r="AP2137" s="100" t="str">
        <f t="shared" si="897"/>
        <v>●</v>
      </c>
      <c r="AQ2137" s="100" t="str">
        <f t="shared" si="895"/>
        <v>●</v>
      </c>
      <c r="AR2137" s="100" t="str">
        <f t="shared" si="895"/>
        <v>●</v>
      </c>
      <c r="AS2137" s="100" t="str">
        <f t="shared" si="895"/>
        <v>●</v>
      </c>
    </row>
    <row r="2138" spans="2:45" s="100" customFormat="1" ht="14.25" customHeight="1">
      <c r="B2138" s="102" t="s">
        <v>98</v>
      </c>
      <c r="C2138" s="106">
        <v>67</v>
      </c>
      <c r="D2138" s="107">
        <v>82</v>
      </c>
      <c r="E2138" s="107">
        <v>117</v>
      </c>
      <c r="F2138" s="107">
        <v>101</v>
      </c>
      <c r="G2138" s="107">
        <f>第2表01元データ!AX44</f>
        <v>54</v>
      </c>
      <c r="H2138" s="107">
        <f t="shared" si="898"/>
        <v>-47</v>
      </c>
      <c r="I2138" s="108">
        <f t="shared" si="899"/>
        <v>-46.534653465346537</v>
      </c>
      <c r="J2138" s="102"/>
      <c r="K2138" s="114" t="s">
        <v>98</v>
      </c>
      <c r="L2138" s="106">
        <v>66</v>
      </c>
      <c r="M2138" s="107">
        <v>37</v>
      </c>
      <c r="N2138" s="107">
        <v>52</v>
      </c>
      <c r="O2138" s="107">
        <v>34</v>
      </c>
      <c r="P2138" s="107">
        <f>第2表01元データ!AY44</f>
        <v>20</v>
      </c>
      <c r="Q2138" s="107">
        <f t="shared" si="900"/>
        <v>-14</v>
      </c>
      <c r="R2138" s="108">
        <f t="shared" si="901"/>
        <v>-41.17647058823529</v>
      </c>
      <c r="S2138" s="108"/>
      <c r="T2138" s="100">
        <v>105</v>
      </c>
      <c r="W2138" s="100" t="s">
        <v>359</v>
      </c>
      <c r="X2138" s="100">
        <v>26</v>
      </c>
      <c r="Y2138" s="100">
        <v>67</v>
      </c>
      <c r="Z2138" s="100">
        <v>82</v>
      </c>
      <c r="AA2138" s="100">
        <v>117</v>
      </c>
      <c r="AC2138" s="100" t="s">
        <v>359</v>
      </c>
      <c r="AD2138" s="100">
        <v>64</v>
      </c>
      <c r="AE2138" s="100">
        <v>66</v>
      </c>
      <c r="AF2138" s="100">
        <v>37</v>
      </c>
      <c r="AG2138" s="100">
        <v>52</v>
      </c>
      <c r="AJ2138" s="100" t="str">
        <f t="shared" si="896"/>
        <v>●</v>
      </c>
      <c r="AK2138" s="100" t="str">
        <f t="shared" si="894"/>
        <v>●</v>
      </c>
      <c r="AL2138" s="100" t="str">
        <f t="shared" si="894"/>
        <v>●</v>
      </c>
      <c r="AM2138" s="100" t="str">
        <f t="shared" si="894"/>
        <v>●</v>
      </c>
      <c r="AP2138" s="100" t="str">
        <f t="shared" si="897"/>
        <v>●</v>
      </c>
      <c r="AQ2138" s="100" t="str">
        <f t="shared" si="895"/>
        <v>●</v>
      </c>
      <c r="AR2138" s="100" t="str">
        <f t="shared" si="895"/>
        <v>●</v>
      </c>
      <c r="AS2138" s="100" t="str">
        <f t="shared" si="895"/>
        <v>●</v>
      </c>
    </row>
    <row r="2139" spans="2:45" s="100" customFormat="1" ht="14.25" customHeight="1">
      <c r="B2139" s="102" t="s">
        <v>99</v>
      </c>
      <c r="C2139" s="106">
        <v>55</v>
      </c>
      <c r="D2139" s="107">
        <v>74</v>
      </c>
      <c r="E2139" s="107">
        <v>88</v>
      </c>
      <c r="F2139" s="107">
        <v>87</v>
      </c>
      <c r="G2139" s="107">
        <f>第2表01元データ!AX45</f>
        <v>36</v>
      </c>
      <c r="H2139" s="107">
        <f t="shared" si="898"/>
        <v>-51</v>
      </c>
      <c r="I2139" s="108">
        <f t="shared" si="899"/>
        <v>-58.620689655172406</v>
      </c>
      <c r="J2139" s="102"/>
      <c r="K2139" s="114" t="s">
        <v>99</v>
      </c>
      <c r="L2139" s="106">
        <v>51</v>
      </c>
      <c r="M2139" s="107">
        <v>51</v>
      </c>
      <c r="N2139" s="107">
        <v>34</v>
      </c>
      <c r="O2139" s="107">
        <v>40</v>
      </c>
      <c r="P2139" s="107">
        <f>第2表01元データ!AY45</f>
        <v>26</v>
      </c>
      <c r="Q2139" s="107">
        <f t="shared" si="900"/>
        <v>-14</v>
      </c>
      <c r="R2139" s="108">
        <f t="shared" si="901"/>
        <v>-35</v>
      </c>
      <c r="S2139" s="108"/>
      <c r="T2139" s="100">
        <v>106</v>
      </c>
      <c r="W2139" s="100" t="s">
        <v>360</v>
      </c>
      <c r="X2139" s="100">
        <v>64</v>
      </c>
      <c r="Y2139" s="100">
        <v>55</v>
      </c>
      <c r="Z2139" s="100">
        <v>74</v>
      </c>
      <c r="AA2139" s="100">
        <v>88</v>
      </c>
      <c r="AC2139" s="100" t="s">
        <v>360</v>
      </c>
      <c r="AD2139" s="100">
        <v>51</v>
      </c>
      <c r="AE2139" s="100">
        <v>51</v>
      </c>
      <c r="AF2139" s="100">
        <v>51</v>
      </c>
      <c r="AG2139" s="100">
        <v>34</v>
      </c>
      <c r="AJ2139" s="100" t="str">
        <f t="shared" si="896"/>
        <v>●</v>
      </c>
      <c r="AK2139" s="100" t="str">
        <f t="shared" si="894"/>
        <v>●</v>
      </c>
      <c r="AL2139" s="100" t="str">
        <f t="shared" si="894"/>
        <v>●</v>
      </c>
      <c r="AM2139" s="100" t="str">
        <f t="shared" si="894"/>
        <v>●</v>
      </c>
      <c r="AP2139" s="100" t="str">
        <f t="shared" si="897"/>
        <v>○</v>
      </c>
      <c r="AQ2139" s="100" t="str">
        <f t="shared" si="895"/>
        <v>○</v>
      </c>
      <c r="AR2139" s="100" t="str">
        <f t="shared" si="895"/>
        <v>●</v>
      </c>
      <c r="AS2139" s="100" t="str">
        <f t="shared" si="895"/>
        <v>●</v>
      </c>
    </row>
    <row r="2140" spans="2:45" s="100" customFormat="1" ht="14.25" customHeight="1">
      <c r="B2140" s="102" t="s">
        <v>100</v>
      </c>
      <c r="C2140" s="106">
        <v>90</v>
      </c>
      <c r="D2140" s="107">
        <v>89</v>
      </c>
      <c r="E2140" s="107">
        <v>101</v>
      </c>
      <c r="F2140" s="107">
        <v>97</v>
      </c>
      <c r="G2140" s="107">
        <f>第2表01元データ!AX46</f>
        <v>51</v>
      </c>
      <c r="H2140" s="107">
        <f t="shared" si="898"/>
        <v>-46</v>
      </c>
      <c r="I2140" s="108">
        <f t="shared" si="899"/>
        <v>-47.422680412371129</v>
      </c>
      <c r="J2140" s="102"/>
      <c r="K2140" s="114" t="s">
        <v>100</v>
      </c>
      <c r="L2140" s="106">
        <v>46</v>
      </c>
      <c r="M2140" s="107">
        <v>55</v>
      </c>
      <c r="N2140" s="107">
        <v>50</v>
      </c>
      <c r="O2140" s="107">
        <v>45</v>
      </c>
      <c r="P2140" s="107">
        <f>第2表01元データ!AY46</f>
        <v>35</v>
      </c>
      <c r="Q2140" s="107">
        <f t="shared" si="900"/>
        <v>-10</v>
      </c>
      <c r="R2140" s="108">
        <f t="shared" si="901"/>
        <v>-22.222222222222221</v>
      </c>
      <c r="S2140" s="108"/>
      <c r="T2140" s="100">
        <v>107</v>
      </c>
      <c r="W2140" s="100" t="s">
        <v>361</v>
      </c>
      <c r="X2140" s="100">
        <v>142</v>
      </c>
      <c r="Y2140" s="100">
        <v>90</v>
      </c>
      <c r="Z2140" s="100">
        <v>89</v>
      </c>
      <c r="AA2140" s="100">
        <v>101</v>
      </c>
      <c r="AC2140" s="100" t="s">
        <v>361</v>
      </c>
      <c r="AD2140" s="100">
        <v>42</v>
      </c>
      <c r="AE2140" s="100">
        <v>46</v>
      </c>
      <c r="AF2140" s="100">
        <v>55</v>
      </c>
      <c r="AG2140" s="100">
        <v>50</v>
      </c>
      <c r="AJ2140" s="100" t="str">
        <f t="shared" si="896"/>
        <v>●</v>
      </c>
      <c r="AK2140" s="100" t="str">
        <f t="shared" si="894"/>
        <v>●</v>
      </c>
      <c r="AL2140" s="100" t="str">
        <f t="shared" si="894"/>
        <v>●</v>
      </c>
      <c r="AM2140" s="100" t="str">
        <f t="shared" si="894"/>
        <v>●</v>
      </c>
      <c r="AP2140" s="100" t="str">
        <f t="shared" si="897"/>
        <v>●</v>
      </c>
      <c r="AQ2140" s="100" t="str">
        <f t="shared" si="895"/>
        <v>●</v>
      </c>
      <c r="AR2140" s="100" t="str">
        <f t="shared" si="895"/>
        <v>●</v>
      </c>
      <c r="AS2140" s="100" t="str">
        <f t="shared" si="895"/>
        <v>●</v>
      </c>
    </row>
    <row r="2141" spans="2:45" s="100" customFormat="1" ht="14.25" customHeight="1">
      <c r="B2141" s="102" t="s">
        <v>118</v>
      </c>
      <c r="C2141" s="106">
        <v>166</v>
      </c>
      <c r="D2141" s="107">
        <v>112</v>
      </c>
      <c r="E2141" s="107">
        <v>104</v>
      </c>
      <c r="F2141" s="107">
        <v>113</v>
      </c>
      <c r="G2141" s="107">
        <f>第2表01元データ!AX47</f>
        <v>72</v>
      </c>
      <c r="H2141" s="107">
        <f t="shared" si="898"/>
        <v>-41</v>
      </c>
      <c r="I2141" s="108">
        <f t="shared" si="899"/>
        <v>-36.283185840707965</v>
      </c>
      <c r="J2141" s="102"/>
      <c r="K2141" s="114" t="s">
        <v>118</v>
      </c>
      <c r="L2141" s="106">
        <v>42</v>
      </c>
      <c r="M2141" s="107">
        <v>55</v>
      </c>
      <c r="N2141" s="107">
        <v>43</v>
      </c>
      <c r="O2141" s="107">
        <v>58</v>
      </c>
      <c r="P2141" s="107">
        <f>第2表01元データ!AY47</f>
        <v>40</v>
      </c>
      <c r="Q2141" s="107">
        <f t="shared" si="900"/>
        <v>-18</v>
      </c>
      <c r="R2141" s="108">
        <f t="shared" si="901"/>
        <v>-31.03448275862069</v>
      </c>
      <c r="S2141" s="108"/>
      <c r="T2141" s="100">
        <v>108</v>
      </c>
      <c r="W2141" s="99" t="s">
        <v>362</v>
      </c>
      <c r="X2141" s="99">
        <v>158</v>
      </c>
      <c r="Y2141" s="99">
        <v>166</v>
      </c>
      <c r="Z2141" s="99">
        <v>112</v>
      </c>
      <c r="AA2141" s="99">
        <v>104</v>
      </c>
      <c r="AB2141" s="99"/>
      <c r="AC2141" s="99" t="s">
        <v>362</v>
      </c>
      <c r="AD2141" s="99">
        <v>57</v>
      </c>
      <c r="AE2141" s="99">
        <v>42</v>
      </c>
      <c r="AF2141" s="99">
        <v>55</v>
      </c>
      <c r="AG2141" s="99">
        <v>43</v>
      </c>
      <c r="AJ2141" s="100" t="str">
        <f t="shared" si="896"/>
        <v>●</v>
      </c>
      <c r="AK2141" s="100" t="str">
        <f t="shared" si="894"/>
        <v>●</v>
      </c>
      <c r="AL2141" s="100" t="str">
        <f t="shared" si="894"/>
        <v>●</v>
      </c>
      <c r="AM2141" s="100" t="str">
        <f t="shared" si="894"/>
        <v>●</v>
      </c>
      <c r="AP2141" s="100" t="str">
        <f t="shared" si="897"/>
        <v>●</v>
      </c>
      <c r="AQ2141" s="100" t="str">
        <f t="shared" si="895"/>
        <v>●</v>
      </c>
      <c r="AR2141" s="100" t="str">
        <f t="shared" si="895"/>
        <v>●</v>
      </c>
      <c r="AS2141" s="100" t="str">
        <f t="shared" si="895"/>
        <v>●</v>
      </c>
    </row>
    <row r="2142" spans="2:45" s="100" customFormat="1" ht="14.25" customHeight="1">
      <c r="B2142" s="102" t="s">
        <v>101</v>
      </c>
      <c r="C2142" s="106">
        <v>196</v>
      </c>
      <c r="D2142" s="107">
        <v>175</v>
      </c>
      <c r="E2142" s="107">
        <v>126</v>
      </c>
      <c r="F2142" s="107">
        <v>106</v>
      </c>
      <c r="G2142" s="107">
        <f>第2表01元データ!AX48</f>
        <v>115</v>
      </c>
      <c r="H2142" s="107">
        <f t="shared" si="898"/>
        <v>9</v>
      </c>
      <c r="I2142" s="108">
        <f t="shared" si="899"/>
        <v>8.4905660377358494</v>
      </c>
      <c r="J2142" s="102"/>
      <c r="K2142" s="114" t="s">
        <v>101</v>
      </c>
      <c r="L2142" s="106">
        <v>56</v>
      </c>
      <c r="M2142" s="107">
        <v>57</v>
      </c>
      <c r="N2142" s="107">
        <v>58</v>
      </c>
      <c r="O2142" s="107">
        <v>47</v>
      </c>
      <c r="P2142" s="107">
        <f>第2表01元データ!AY48</f>
        <v>57</v>
      </c>
      <c r="Q2142" s="107">
        <f t="shared" si="900"/>
        <v>10</v>
      </c>
      <c r="R2142" s="108">
        <f t="shared" si="901"/>
        <v>21.276595744680851</v>
      </c>
      <c r="S2142" s="108"/>
      <c r="T2142" s="100">
        <v>109</v>
      </c>
      <c r="W2142" s="100" t="s">
        <v>363</v>
      </c>
      <c r="X2142" s="100">
        <v>118</v>
      </c>
      <c r="Y2142" s="100">
        <v>196</v>
      </c>
      <c r="Z2142" s="100">
        <v>175</v>
      </c>
      <c r="AA2142" s="100">
        <v>126</v>
      </c>
      <c r="AC2142" s="100" t="s">
        <v>363</v>
      </c>
      <c r="AD2142" s="100">
        <v>76</v>
      </c>
      <c r="AE2142" s="100">
        <v>56</v>
      </c>
      <c r="AF2142" s="100">
        <v>57</v>
      </c>
      <c r="AG2142" s="100">
        <v>58</v>
      </c>
      <c r="AJ2142" s="100" t="str">
        <f t="shared" si="896"/>
        <v>●</v>
      </c>
      <c r="AK2142" s="100" t="str">
        <f t="shared" si="894"/>
        <v>●</v>
      </c>
      <c r="AL2142" s="100" t="str">
        <f>IF(E2142=Z2142,"○","●")</f>
        <v>●</v>
      </c>
      <c r="AM2142" s="100" t="str">
        <f t="shared" si="894"/>
        <v>●</v>
      </c>
      <c r="AP2142" s="100" t="str">
        <f t="shared" si="897"/>
        <v>●</v>
      </c>
      <c r="AQ2142" s="100" t="str">
        <f t="shared" si="895"/>
        <v>●</v>
      </c>
      <c r="AR2142" s="100" t="str">
        <f t="shared" si="895"/>
        <v>●</v>
      </c>
      <c r="AS2142" s="100" t="str">
        <f t="shared" si="895"/>
        <v>●</v>
      </c>
    </row>
    <row r="2143" spans="2:45" s="100" customFormat="1" ht="14.25" customHeight="1">
      <c r="B2143" s="102" t="s">
        <v>102</v>
      </c>
      <c r="C2143" s="106">
        <v>159</v>
      </c>
      <c r="D2143" s="107">
        <v>199</v>
      </c>
      <c r="E2143" s="107">
        <v>162</v>
      </c>
      <c r="F2143" s="107">
        <v>118</v>
      </c>
      <c r="G2143" s="107">
        <f>第2表01元データ!AX49</f>
        <v>121</v>
      </c>
      <c r="H2143" s="107">
        <f t="shared" si="898"/>
        <v>3</v>
      </c>
      <c r="I2143" s="108">
        <f t="shared" si="899"/>
        <v>2.5423728813559325</v>
      </c>
      <c r="J2143" s="102"/>
      <c r="K2143" s="114" t="s">
        <v>102</v>
      </c>
      <c r="L2143" s="106">
        <v>65</v>
      </c>
      <c r="M2143" s="107">
        <v>73</v>
      </c>
      <c r="N2143" s="107">
        <v>57</v>
      </c>
      <c r="O2143" s="107">
        <v>51</v>
      </c>
      <c r="P2143" s="107">
        <f>第2表01元データ!AY49</f>
        <v>51</v>
      </c>
      <c r="Q2143" s="107">
        <f t="shared" si="900"/>
        <v>0</v>
      </c>
      <c r="R2143" s="108">
        <f t="shared" si="901"/>
        <v>0</v>
      </c>
      <c r="S2143" s="108"/>
      <c r="T2143" s="100">
        <v>110</v>
      </c>
      <c r="W2143" s="100" t="s">
        <v>364</v>
      </c>
      <c r="X2143" s="100">
        <v>60</v>
      </c>
      <c r="Y2143" s="100">
        <v>159</v>
      </c>
      <c r="Z2143" s="100">
        <v>199</v>
      </c>
      <c r="AA2143" s="100">
        <v>162</v>
      </c>
      <c r="AC2143" s="100" t="s">
        <v>364</v>
      </c>
      <c r="AD2143" s="100">
        <v>79</v>
      </c>
      <c r="AE2143" s="100">
        <v>65</v>
      </c>
      <c r="AF2143" s="100">
        <v>73</v>
      </c>
      <c r="AG2143" s="100">
        <v>57</v>
      </c>
      <c r="AJ2143" s="100" t="str">
        <f t="shared" si="896"/>
        <v>●</v>
      </c>
      <c r="AK2143" s="100" t="str">
        <f t="shared" si="894"/>
        <v>●</v>
      </c>
      <c r="AL2143" s="100" t="str">
        <f t="shared" si="894"/>
        <v>●</v>
      </c>
      <c r="AM2143" s="100" t="str">
        <f t="shared" si="894"/>
        <v>●</v>
      </c>
      <c r="AP2143" s="100" t="str">
        <f t="shared" si="897"/>
        <v>●</v>
      </c>
      <c r="AQ2143" s="100" t="str">
        <f t="shared" si="895"/>
        <v>●</v>
      </c>
      <c r="AR2143" s="100" t="str">
        <f t="shared" si="895"/>
        <v>●</v>
      </c>
      <c r="AS2143" s="100" t="str">
        <f t="shared" si="895"/>
        <v>●</v>
      </c>
    </row>
    <row r="2144" spans="2:45" s="100" customFormat="1" ht="14.25" customHeight="1">
      <c r="B2144" s="102" t="s">
        <v>103</v>
      </c>
      <c r="C2144" s="106">
        <v>94</v>
      </c>
      <c r="D2144" s="107">
        <v>155</v>
      </c>
      <c r="E2144" s="107">
        <v>202</v>
      </c>
      <c r="F2144" s="107">
        <v>145</v>
      </c>
      <c r="G2144" s="107">
        <f>第2表01元データ!AX50</f>
        <v>107</v>
      </c>
      <c r="H2144" s="107">
        <f t="shared" si="898"/>
        <v>-38</v>
      </c>
      <c r="I2144" s="108">
        <f t="shared" si="899"/>
        <v>-26.206896551724139</v>
      </c>
      <c r="J2144" s="102"/>
      <c r="K2144" s="114" t="s">
        <v>103</v>
      </c>
      <c r="L2144" s="106">
        <v>75</v>
      </c>
      <c r="M2144" s="107">
        <v>70</v>
      </c>
      <c r="N2144" s="107">
        <v>65</v>
      </c>
      <c r="O2144" s="107">
        <v>48</v>
      </c>
      <c r="P2144" s="107">
        <f>第2表01元データ!AY50</f>
        <v>51</v>
      </c>
      <c r="Q2144" s="107">
        <f t="shared" si="900"/>
        <v>3</v>
      </c>
      <c r="R2144" s="108">
        <f t="shared" si="901"/>
        <v>6.25</v>
      </c>
      <c r="S2144" s="108"/>
      <c r="T2144" s="100">
        <v>111</v>
      </c>
      <c r="W2144" s="100" t="s">
        <v>365</v>
      </c>
      <c r="X2144" s="100">
        <v>31</v>
      </c>
      <c r="Y2144" s="100">
        <v>94</v>
      </c>
      <c r="Z2144" s="100">
        <v>155</v>
      </c>
      <c r="AA2144" s="100">
        <v>202</v>
      </c>
      <c r="AC2144" s="100" t="s">
        <v>365</v>
      </c>
      <c r="AD2144" s="100">
        <v>83</v>
      </c>
      <c r="AE2144" s="100">
        <v>75</v>
      </c>
      <c r="AF2144" s="100">
        <v>70</v>
      </c>
      <c r="AG2144" s="100">
        <v>65</v>
      </c>
      <c r="AJ2144" s="100" t="str">
        <f t="shared" si="896"/>
        <v>●</v>
      </c>
      <c r="AK2144" s="100" t="str">
        <f t="shared" si="894"/>
        <v>●</v>
      </c>
      <c r="AL2144" s="100" t="str">
        <f t="shared" si="894"/>
        <v>●</v>
      </c>
      <c r="AM2144" s="100" t="str">
        <f t="shared" si="894"/>
        <v>●</v>
      </c>
      <c r="AP2144" s="100" t="str">
        <f t="shared" si="897"/>
        <v>●</v>
      </c>
      <c r="AQ2144" s="100" t="str">
        <f t="shared" si="895"/>
        <v>●</v>
      </c>
      <c r="AR2144" s="100" t="str">
        <f t="shared" si="895"/>
        <v>●</v>
      </c>
      <c r="AS2144" s="100" t="str">
        <f t="shared" si="895"/>
        <v>●</v>
      </c>
    </row>
    <row r="2145" spans="2:45" s="100" customFormat="1" ht="14.25" customHeight="1">
      <c r="B2145" s="102" t="s">
        <v>104</v>
      </c>
      <c r="C2145" s="106">
        <v>45</v>
      </c>
      <c r="D2145" s="107">
        <v>96</v>
      </c>
      <c r="E2145" s="107">
        <v>171</v>
      </c>
      <c r="F2145" s="107">
        <v>192</v>
      </c>
      <c r="G2145" s="107">
        <f>第2表01元データ!AX51</f>
        <v>115</v>
      </c>
      <c r="H2145" s="107">
        <f t="shared" si="898"/>
        <v>-77</v>
      </c>
      <c r="I2145" s="108">
        <f t="shared" si="899"/>
        <v>-40.104166666666671</v>
      </c>
      <c r="J2145" s="102"/>
      <c r="K2145" s="114" t="s">
        <v>104</v>
      </c>
      <c r="L2145" s="106">
        <v>81</v>
      </c>
      <c r="M2145" s="107">
        <v>74</v>
      </c>
      <c r="N2145" s="107">
        <v>65</v>
      </c>
      <c r="O2145" s="107">
        <v>68</v>
      </c>
      <c r="P2145" s="107">
        <f>第2表01元データ!AY51</f>
        <v>54</v>
      </c>
      <c r="Q2145" s="107">
        <f t="shared" si="900"/>
        <v>-14</v>
      </c>
      <c r="R2145" s="108">
        <f t="shared" si="901"/>
        <v>-20.588235294117645</v>
      </c>
      <c r="S2145" s="108"/>
      <c r="T2145" s="100">
        <v>112</v>
      </c>
      <c r="W2145" s="100" t="s">
        <v>366</v>
      </c>
      <c r="X2145" s="100">
        <v>44</v>
      </c>
      <c r="Y2145" s="100">
        <v>45</v>
      </c>
      <c r="Z2145" s="100">
        <v>96</v>
      </c>
      <c r="AA2145" s="100">
        <v>171</v>
      </c>
      <c r="AC2145" s="100" t="s">
        <v>366</v>
      </c>
      <c r="AD2145" s="100">
        <v>78</v>
      </c>
      <c r="AE2145" s="100">
        <v>81</v>
      </c>
      <c r="AF2145" s="100">
        <v>74</v>
      </c>
      <c r="AG2145" s="100">
        <v>65</v>
      </c>
      <c r="AJ2145" s="100" t="str">
        <f t="shared" si="896"/>
        <v>●</v>
      </c>
      <c r="AK2145" s="100" t="str">
        <f t="shared" si="894"/>
        <v>●</v>
      </c>
      <c r="AL2145" s="100" t="str">
        <f t="shared" si="894"/>
        <v>●</v>
      </c>
      <c r="AM2145" s="100" t="str">
        <f t="shared" si="894"/>
        <v>●</v>
      </c>
      <c r="AP2145" s="100" t="str">
        <f t="shared" si="897"/>
        <v>●</v>
      </c>
      <c r="AQ2145" s="100" t="str">
        <f t="shared" si="895"/>
        <v>●</v>
      </c>
      <c r="AR2145" s="100" t="str">
        <f t="shared" si="895"/>
        <v>●</v>
      </c>
      <c r="AS2145" s="100" t="str">
        <f t="shared" si="895"/>
        <v>●</v>
      </c>
    </row>
    <row r="2146" spans="2:45" s="100" customFormat="1" ht="14.25" customHeight="1">
      <c r="B2146" s="102" t="s">
        <v>105</v>
      </c>
      <c r="C2146" s="106">
        <v>66</v>
      </c>
      <c r="D2146" s="107">
        <v>51</v>
      </c>
      <c r="E2146" s="107">
        <v>105</v>
      </c>
      <c r="F2146" s="107">
        <v>179</v>
      </c>
      <c r="G2146" s="107">
        <f>第2表01元データ!AX52</f>
        <v>132</v>
      </c>
      <c r="H2146" s="107">
        <f t="shared" si="898"/>
        <v>-47</v>
      </c>
      <c r="I2146" s="108">
        <f t="shared" si="899"/>
        <v>-26.256983240223462</v>
      </c>
      <c r="J2146" s="102"/>
      <c r="K2146" s="114" t="s">
        <v>105</v>
      </c>
      <c r="L2146" s="106">
        <v>76</v>
      </c>
      <c r="M2146" s="107">
        <v>78</v>
      </c>
      <c r="N2146" s="107">
        <v>68</v>
      </c>
      <c r="O2146" s="107">
        <v>60</v>
      </c>
      <c r="P2146" s="107">
        <f>第2表01元データ!AY52</f>
        <v>44</v>
      </c>
      <c r="Q2146" s="107">
        <f t="shared" si="900"/>
        <v>-16</v>
      </c>
      <c r="R2146" s="108">
        <f t="shared" si="901"/>
        <v>-26.666666666666668</v>
      </c>
      <c r="S2146" s="108"/>
      <c r="T2146" s="100">
        <v>113</v>
      </c>
      <c r="W2146" s="100" t="s">
        <v>367</v>
      </c>
      <c r="X2146" s="100">
        <v>37</v>
      </c>
      <c r="Y2146" s="100">
        <v>66</v>
      </c>
      <c r="Z2146" s="100">
        <v>51</v>
      </c>
      <c r="AA2146" s="100">
        <v>105</v>
      </c>
      <c r="AC2146" s="100" t="s">
        <v>367</v>
      </c>
      <c r="AD2146" s="100">
        <v>67</v>
      </c>
      <c r="AE2146" s="100">
        <v>76</v>
      </c>
      <c r="AF2146" s="100">
        <v>78</v>
      </c>
      <c r="AG2146" s="100">
        <v>68</v>
      </c>
      <c r="AJ2146" s="100" t="str">
        <f t="shared" si="896"/>
        <v>●</v>
      </c>
      <c r="AK2146" s="100" t="str">
        <f t="shared" si="894"/>
        <v>●</v>
      </c>
      <c r="AL2146" s="100" t="str">
        <f t="shared" si="894"/>
        <v>●</v>
      </c>
      <c r="AM2146" s="100" t="str">
        <f t="shared" si="894"/>
        <v>●</v>
      </c>
      <c r="AP2146" s="100" t="str">
        <f t="shared" si="897"/>
        <v>●</v>
      </c>
      <c r="AQ2146" s="100" t="str">
        <f t="shared" si="895"/>
        <v>●</v>
      </c>
      <c r="AR2146" s="100" t="str">
        <f t="shared" si="895"/>
        <v>●</v>
      </c>
      <c r="AS2146" s="100" t="str">
        <f t="shared" si="895"/>
        <v>●</v>
      </c>
    </row>
    <row r="2147" spans="2:45" s="100" customFormat="1" ht="14.25" customHeight="1">
      <c r="B2147" s="102" t="s">
        <v>106</v>
      </c>
      <c r="C2147" s="106">
        <v>45</v>
      </c>
      <c r="D2147" s="107">
        <v>62</v>
      </c>
      <c r="E2147" s="107">
        <v>53</v>
      </c>
      <c r="F2147" s="107">
        <v>97</v>
      </c>
      <c r="G2147" s="107">
        <f>第2表01元データ!AX53</f>
        <v>189</v>
      </c>
      <c r="H2147" s="107">
        <f t="shared" si="898"/>
        <v>92</v>
      </c>
      <c r="I2147" s="108">
        <f t="shared" si="899"/>
        <v>94.845360824742258</v>
      </c>
      <c r="J2147" s="102"/>
      <c r="K2147" s="114" t="s">
        <v>106</v>
      </c>
      <c r="L2147" s="106">
        <v>64</v>
      </c>
      <c r="M2147" s="107">
        <v>78</v>
      </c>
      <c r="N2147" s="107">
        <v>72</v>
      </c>
      <c r="O2147" s="107">
        <v>74</v>
      </c>
      <c r="P2147" s="107">
        <f>第2表01元データ!AY53</f>
        <v>57</v>
      </c>
      <c r="Q2147" s="107">
        <f t="shared" si="900"/>
        <v>-17</v>
      </c>
      <c r="R2147" s="108">
        <f t="shared" si="901"/>
        <v>-22.972972972972975</v>
      </c>
      <c r="S2147" s="108"/>
      <c r="T2147" s="100">
        <v>114</v>
      </c>
      <c r="W2147" s="100" t="s">
        <v>368</v>
      </c>
      <c r="X2147" s="100">
        <v>19</v>
      </c>
      <c r="Y2147" s="100">
        <v>45</v>
      </c>
      <c r="Z2147" s="100">
        <v>62</v>
      </c>
      <c r="AA2147" s="100">
        <v>53</v>
      </c>
      <c r="AC2147" s="100" t="s">
        <v>368</v>
      </c>
      <c r="AD2147" s="100">
        <v>54</v>
      </c>
      <c r="AE2147" s="100">
        <v>64</v>
      </c>
      <c r="AF2147" s="100">
        <v>78</v>
      </c>
      <c r="AG2147" s="100">
        <v>72</v>
      </c>
      <c r="AJ2147" s="100" t="str">
        <f t="shared" si="896"/>
        <v>●</v>
      </c>
      <c r="AK2147" s="100" t="str">
        <f t="shared" si="894"/>
        <v>●</v>
      </c>
      <c r="AL2147" s="100" t="str">
        <f t="shared" si="894"/>
        <v>●</v>
      </c>
      <c r="AM2147" s="100" t="str">
        <f t="shared" si="894"/>
        <v>●</v>
      </c>
      <c r="AP2147" s="100" t="str">
        <f t="shared" si="897"/>
        <v>●</v>
      </c>
      <c r="AQ2147" s="100" t="str">
        <f t="shared" si="895"/>
        <v>●</v>
      </c>
      <c r="AR2147" s="100" t="str">
        <f t="shared" si="895"/>
        <v>●</v>
      </c>
      <c r="AS2147" s="100" t="str">
        <f t="shared" si="895"/>
        <v>●</v>
      </c>
    </row>
    <row r="2148" spans="2:45" s="100" customFormat="1" ht="14.25" customHeight="1">
      <c r="B2148" s="102" t="s">
        <v>107</v>
      </c>
      <c r="C2148" s="106">
        <v>25</v>
      </c>
      <c r="D2148" s="107">
        <v>41</v>
      </c>
      <c r="E2148" s="107">
        <v>62</v>
      </c>
      <c r="F2148" s="107">
        <v>53</v>
      </c>
      <c r="G2148" s="107">
        <f>第2表01元データ!AX54</f>
        <v>145</v>
      </c>
      <c r="H2148" s="107">
        <f t="shared" si="898"/>
        <v>92</v>
      </c>
      <c r="I2148" s="108">
        <f t="shared" si="899"/>
        <v>173.58490566037736</v>
      </c>
      <c r="J2148" s="102"/>
      <c r="K2148" s="114" t="s">
        <v>107</v>
      </c>
      <c r="L2148" s="106">
        <v>49</v>
      </c>
      <c r="M2148" s="107">
        <v>58</v>
      </c>
      <c r="N2148" s="107">
        <v>70</v>
      </c>
      <c r="O2148" s="107">
        <v>68</v>
      </c>
      <c r="P2148" s="107">
        <f>第2表01元データ!AY54</f>
        <v>49</v>
      </c>
      <c r="Q2148" s="107">
        <f t="shared" si="900"/>
        <v>-19</v>
      </c>
      <c r="R2148" s="108">
        <f t="shared" si="901"/>
        <v>-27.941176470588236</v>
      </c>
      <c r="S2148" s="108"/>
      <c r="T2148" s="100">
        <v>115</v>
      </c>
      <c r="W2148" s="100" t="s">
        <v>369</v>
      </c>
      <c r="X2148" s="100">
        <v>13</v>
      </c>
      <c r="Y2148" s="100">
        <v>25</v>
      </c>
      <c r="Z2148" s="100">
        <v>41</v>
      </c>
      <c r="AA2148" s="100">
        <v>62</v>
      </c>
      <c r="AC2148" s="100" t="s">
        <v>369</v>
      </c>
      <c r="AD2148" s="100">
        <v>39</v>
      </c>
      <c r="AE2148" s="100">
        <v>49</v>
      </c>
      <c r="AF2148" s="100">
        <v>58</v>
      </c>
      <c r="AG2148" s="100">
        <v>70</v>
      </c>
      <c r="AJ2148" s="100" t="str">
        <f t="shared" si="896"/>
        <v>●</v>
      </c>
      <c r="AK2148" s="100" t="str">
        <f t="shared" si="894"/>
        <v>●</v>
      </c>
      <c r="AL2148" s="100" t="str">
        <f t="shared" si="894"/>
        <v>●</v>
      </c>
      <c r="AM2148" s="100" t="str">
        <f t="shared" si="894"/>
        <v>●</v>
      </c>
      <c r="AP2148" s="100" t="str">
        <f t="shared" si="897"/>
        <v>●</v>
      </c>
      <c r="AQ2148" s="100" t="str">
        <f t="shared" si="895"/>
        <v>●</v>
      </c>
      <c r="AR2148" s="100" t="str">
        <f t="shared" si="895"/>
        <v>●</v>
      </c>
      <c r="AS2148" s="100" t="str">
        <f t="shared" si="895"/>
        <v>●</v>
      </c>
    </row>
    <row r="2149" spans="2:45" s="100" customFormat="1" ht="14.25" customHeight="1">
      <c r="B2149" s="102" t="s">
        <v>108</v>
      </c>
      <c r="C2149" s="106">
        <v>11</v>
      </c>
      <c r="D2149" s="107">
        <v>20</v>
      </c>
      <c r="E2149" s="107">
        <v>34</v>
      </c>
      <c r="F2149" s="107">
        <v>58</v>
      </c>
      <c r="G2149" s="107">
        <f>第2表01元データ!AX55</f>
        <v>76</v>
      </c>
      <c r="H2149" s="107">
        <f t="shared" si="898"/>
        <v>18</v>
      </c>
      <c r="I2149" s="108">
        <f t="shared" si="899"/>
        <v>31.03448275862069</v>
      </c>
      <c r="J2149" s="102"/>
      <c r="K2149" s="114" t="s">
        <v>108</v>
      </c>
      <c r="L2149" s="106">
        <v>31</v>
      </c>
      <c r="M2149" s="107">
        <v>37</v>
      </c>
      <c r="N2149" s="107">
        <v>45</v>
      </c>
      <c r="O2149" s="107">
        <v>58</v>
      </c>
      <c r="P2149" s="107">
        <f>第2表01元データ!AY55</f>
        <v>48</v>
      </c>
      <c r="Q2149" s="107">
        <f t="shared" si="900"/>
        <v>-10</v>
      </c>
      <c r="R2149" s="108">
        <f t="shared" si="901"/>
        <v>-17.241379310344829</v>
      </c>
      <c r="S2149" s="108"/>
      <c r="T2149" s="100">
        <v>116</v>
      </c>
      <c r="W2149" s="100" t="s">
        <v>370</v>
      </c>
      <c r="X2149" s="100">
        <v>10</v>
      </c>
      <c r="Y2149" s="100">
        <v>11</v>
      </c>
      <c r="Z2149" s="100">
        <v>20</v>
      </c>
      <c r="AA2149" s="100">
        <v>34</v>
      </c>
      <c r="AC2149" s="100" t="s">
        <v>370</v>
      </c>
      <c r="AD2149" s="100">
        <v>33</v>
      </c>
      <c r="AE2149" s="100">
        <v>31</v>
      </c>
      <c r="AF2149" s="100">
        <v>37</v>
      </c>
      <c r="AG2149" s="100">
        <v>45</v>
      </c>
      <c r="AJ2149" s="100" t="str">
        <f t="shared" si="896"/>
        <v>●</v>
      </c>
      <c r="AK2149" s="100" t="str">
        <f t="shared" si="894"/>
        <v>●</v>
      </c>
      <c r="AL2149" s="100" t="str">
        <f t="shared" si="894"/>
        <v>●</v>
      </c>
      <c r="AM2149" s="100" t="str">
        <f t="shared" si="894"/>
        <v>●</v>
      </c>
      <c r="AP2149" s="100" t="str">
        <f t="shared" si="897"/>
        <v>●</v>
      </c>
      <c r="AQ2149" s="100" t="str">
        <f t="shared" si="895"/>
        <v>●</v>
      </c>
      <c r="AR2149" s="100" t="str">
        <f t="shared" si="895"/>
        <v>●</v>
      </c>
      <c r="AS2149" s="100" t="str">
        <f t="shared" si="895"/>
        <v>●</v>
      </c>
    </row>
    <row r="2150" spans="2:45" s="100" customFormat="1" ht="14.25" customHeight="1">
      <c r="B2150" s="102" t="s">
        <v>109</v>
      </c>
      <c r="C2150" s="106">
        <v>8</v>
      </c>
      <c r="D2150" s="107">
        <v>5</v>
      </c>
      <c r="E2150" s="107">
        <v>11</v>
      </c>
      <c r="F2150" s="107">
        <v>28</v>
      </c>
      <c r="G2150" s="107">
        <f>第2表01元データ!AX56</f>
        <v>34</v>
      </c>
      <c r="H2150" s="107">
        <f t="shared" si="898"/>
        <v>6</v>
      </c>
      <c r="I2150" s="108">
        <f t="shared" si="899"/>
        <v>21.428571428571427</v>
      </c>
      <c r="J2150" s="102"/>
      <c r="K2150" s="114" t="s">
        <v>109</v>
      </c>
      <c r="L2150" s="106">
        <v>24</v>
      </c>
      <c r="M2150" s="107">
        <v>24</v>
      </c>
      <c r="N2150" s="107">
        <v>29</v>
      </c>
      <c r="O2150" s="107">
        <v>34</v>
      </c>
      <c r="P2150" s="107">
        <f>第2表01元データ!AY56</f>
        <v>40</v>
      </c>
      <c r="Q2150" s="107">
        <f t="shared" si="900"/>
        <v>6</v>
      </c>
      <c r="R2150" s="108">
        <f t="shared" si="901"/>
        <v>17.647058823529413</v>
      </c>
      <c r="S2150" s="108"/>
      <c r="T2150" s="100">
        <v>117</v>
      </c>
      <c r="W2150" s="100" t="s">
        <v>371</v>
      </c>
      <c r="X2150" s="100">
        <v>6</v>
      </c>
      <c r="Y2150" s="100">
        <v>8</v>
      </c>
      <c r="Z2150" s="100">
        <v>5</v>
      </c>
      <c r="AA2150" s="100">
        <v>11</v>
      </c>
      <c r="AC2150" s="100" t="s">
        <v>371</v>
      </c>
      <c r="AD2150" s="100">
        <v>9</v>
      </c>
      <c r="AE2150" s="100">
        <v>24</v>
      </c>
      <c r="AF2150" s="100">
        <v>24</v>
      </c>
      <c r="AG2150" s="100">
        <v>29</v>
      </c>
      <c r="AJ2150" s="100" t="str">
        <f t="shared" si="896"/>
        <v>●</v>
      </c>
      <c r="AK2150" s="100" t="str">
        <f t="shared" si="894"/>
        <v>●</v>
      </c>
      <c r="AL2150" s="100" t="str">
        <f t="shared" si="894"/>
        <v>●</v>
      </c>
      <c r="AM2150" s="100" t="str">
        <f t="shared" si="894"/>
        <v>●</v>
      </c>
      <c r="AP2150" s="100" t="str">
        <f t="shared" si="897"/>
        <v>●</v>
      </c>
      <c r="AQ2150" s="100" t="str">
        <f t="shared" si="895"/>
        <v>○</v>
      </c>
      <c r="AR2150" s="100" t="str">
        <f t="shared" si="895"/>
        <v>●</v>
      </c>
      <c r="AS2150" s="100" t="str">
        <f t="shared" si="895"/>
        <v>●</v>
      </c>
    </row>
    <row r="2151" spans="2:45" s="100" customFormat="1" ht="14.25" customHeight="1">
      <c r="B2151" s="102" t="s">
        <v>110</v>
      </c>
      <c r="C2151" s="106">
        <v>6</v>
      </c>
      <c r="D2151" s="107">
        <v>5</v>
      </c>
      <c r="E2151" s="107">
        <v>7</v>
      </c>
      <c r="F2151" s="107">
        <v>24</v>
      </c>
      <c r="G2151" s="107">
        <f>第2表01元データ!AX57</f>
        <v>41</v>
      </c>
      <c r="H2151" s="107">
        <f t="shared" si="898"/>
        <v>17</v>
      </c>
      <c r="I2151" s="108">
        <f t="shared" si="899"/>
        <v>70.833333333333343</v>
      </c>
      <c r="J2151" s="102"/>
      <c r="K2151" s="114" t="s">
        <v>110</v>
      </c>
      <c r="L2151" s="106">
        <v>8</v>
      </c>
      <c r="M2151" s="107">
        <v>14</v>
      </c>
      <c r="N2151" s="107">
        <v>19</v>
      </c>
      <c r="O2151" s="107">
        <v>26</v>
      </c>
      <c r="P2151" s="107">
        <f>第2表01元データ!AY57</f>
        <v>36</v>
      </c>
      <c r="Q2151" s="107">
        <f t="shared" si="900"/>
        <v>10</v>
      </c>
      <c r="R2151" s="108">
        <f t="shared" si="901"/>
        <v>38.461538461538467</v>
      </c>
      <c r="S2151" s="108"/>
      <c r="T2151" s="100">
        <v>118</v>
      </c>
      <c r="W2151" s="100" t="s">
        <v>378</v>
      </c>
      <c r="X2151" s="100">
        <v>1</v>
      </c>
      <c r="Y2151" s="100">
        <v>6</v>
      </c>
      <c r="Z2151" s="100">
        <v>5</v>
      </c>
      <c r="AA2151" s="100">
        <v>7</v>
      </c>
      <c r="AC2151" s="100" t="s">
        <v>378</v>
      </c>
      <c r="AD2151" s="100">
        <v>7</v>
      </c>
      <c r="AE2151" s="100">
        <v>8</v>
      </c>
      <c r="AF2151" s="100">
        <v>14</v>
      </c>
      <c r="AG2151" s="100">
        <v>19</v>
      </c>
      <c r="AJ2151" s="100" t="str">
        <f t="shared" si="896"/>
        <v>●</v>
      </c>
      <c r="AK2151" s="100" t="str">
        <f t="shared" si="894"/>
        <v>●</v>
      </c>
      <c r="AL2151" s="100" t="str">
        <f t="shared" si="894"/>
        <v>●</v>
      </c>
      <c r="AM2151" s="100" t="str">
        <f t="shared" si="894"/>
        <v>●</v>
      </c>
      <c r="AP2151" s="100" t="str">
        <f t="shared" si="897"/>
        <v>●</v>
      </c>
      <c r="AQ2151" s="100" t="str">
        <f t="shared" si="895"/>
        <v>●</v>
      </c>
      <c r="AR2151" s="100" t="str">
        <f t="shared" si="895"/>
        <v>●</v>
      </c>
      <c r="AS2151" s="100" t="str">
        <f t="shared" si="895"/>
        <v>●</v>
      </c>
    </row>
    <row r="2152" spans="2:45" s="100" customFormat="1" ht="14.25" customHeight="1">
      <c r="B2152" s="119" t="s">
        <v>111</v>
      </c>
      <c r="C2152" s="120" t="s">
        <v>313</v>
      </c>
      <c r="D2152" s="116" t="s">
        <v>313</v>
      </c>
      <c r="E2152" s="116" t="s">
        <v>313</v>
      </c>
      <c r="F2152" s="116" t="s">
        <v>313</v>
      </c>
      <c r="G2152" s="107">
        <f>第2表01元データ!AX58</f>
        <v>1</v>
      </c>
      <c r="H2152" s="107"/>
      <c r="I2152" s="108"/>
      <c r="K2152" s="119" t="s">
        <v>111</v>
      </c>
      <c r="L2152" s="120" t="s">
        <v>313</v>
      </c>
      <c r="M2152" s="116" t="s">
        <v>313</v>
      </c>
      <c r="N2152" s="116" t="s">
        <v>313</v>
      </c>
      <c r="O2152" s="116" t="s">
        <v>313</v>
      </c>
      <c r="P2152" s="107">
        <f>第2表01元データ!AY58</f>
        <v>3</v>
      </c>
      <c r="Q2152" s="107"/>
      <c r="R2152" s="108"/>
      <c r="T2152" s="100">
        <v>119</v>
      </c>
    </row>
    <row r="2153" spans="2:45" s="100" customFormat="1" ht="14.25" customHeight="1">
      <c r="G2153" s="168"/>
      <c r="P2153" s="168"/>
    </row>
    <row r="2154" spans="2:45" s="100" customFormat="1" ht="14.25" customHeight="1">
      <c r="G2154" s="168"/>
      <c r="P2154" s="168"/>
    </row>
    <row r="2155" spans="2:45" s="99" customFormat="1" ht="14.25" customHeight="1">
      <c r="B2155" s="99" t="str">
        <f>LEFT(B2095,LEN(B2095)-2)&amp;+"女"</f>
        <v>望洋台・女</v>
      </c>
      <c r="K2155" s="99" t="str">
        <f>LEFT(K2095,LEN(K2095)-2)&amp;+"女"</f>
        <v>朝里・女</v>
      </c>
      <c r="W2155" s="100"/>
      <c r="X2155" s="100"/>
      <c r="Y2155" s="100"/>
      <c r="Z2155" s="100"/>
      <c r="AA2155" s="100"/>
      <c r="AB2155" s="100"/>
      <c r="AC2155" s="100"/>
      <c r="AD2155" s="100"/>
      <c r="AE2155" s="100"/>
      <c r="AF2155" s="100"/>
      <c r="AG2155" s="100"/>
    </row>
    <row r="2156" spans="2:45" s="100" customFormat="1" ht="14.25" customHeight="1">
      <c r="B2156" s="583" t="s">
        <v>335</v>
      </c>
      <c r="C2156" s="101"/>
      <c r="D2156" s="101"/>
      <c r="E2156" s="101"/>
      <c r="F2156" s="101"/>
      <c r="G2156" s="135"/>
      <c r="H2156" s="131"/>
      <c r="I2156" s="131"/>
      <c r="J2156" s="102"/>
      <c r="K2156" s="583" t="s">
        <v>335</v>
      </c>
      <c r="L2156" s="101"/>
      <c r="M2156" s="101"/>
      <c r="N2156" s="101"/>
      <c r="O2156" s="101"/>
      <c r="P2156" s="135"/>
      <c r="Q2156" s="131"/>
      <c r="R2156" s="131"/>
      <c r="S2156" s="103"/>
    </row>
    <row r="2157" spans="2:45" s="100" customFormat="1" ht="14.25" customHeight="1">
      <c r="B2157" s="584"/>
      <c r="C2157" s="130" t="str">
        <f>$C$4</f>
        <v>平成7年</v>
      </c>
      <c r="D2157" s="130" t="str">
        <f>$D$4</f>
        <v>平成12年</v>
      </c>
      <c r="E2157" s="130" t="str">
        <f>$E$4</f>
        <v>平成17年</v>
      </c>
      <c r="F2157" s="130" t="str">
        <f>$F$4</f>
        <v>平成22年</v>
      </c>
      <c r="G2157" s="130" t="s">
        <v>410</v>
      </c>
      <c r="H2157" s="133" t="str">
        <f>$H$4</f>
        <v>対平成</v>
      </c>
      <c r="I2157" s="134" t="str">
        <f>$I$4</f>
        <v>22年</v>
      </c>
      <c r="J2157" s="102"/>
      <c r="K2157" s="584"/>
      <c r="L2157" s="130" t="str">
        <f>$C$4</f>
        <v>平成7年</v>
      </c>
      <c r="M2157" s="130" t="str">
        <f>$D$4</f>
        <v>平成12年</v>
      </c>
      <c r="N2157" s="130" t="str">
        <f>$E$4</f>
        <v>平成17年</v>
      </c>
      <c r="O2157" s="130" t="str">
        <f>$F$4</f>
        <v>平成22年</v>
      </c>
      <c r="P2157" s="130" t="s">
        <v>410</v>
      </c>
      <c r="Q2157" s="133" t="str">
        <f>$H$4</f>
        <v>対平成</v>
      </c>
      <c r="R2157" s="134" t="str">
        <f>$I$4</f>
        <v>22年</v>
      </c>
      <c r="S2157" s="103"/>
    </row>
    <row r="2158" spans="2:45" s="100" customFormat="1" ht="14.25" customHeight="1">
      <c r="B2158" s="585"/>
      <c r="C2158" s="104"/>
      <c r="D2158" s="104"/>
      <c r="E2158" s="104"/>
      <c r="F2158" s="104"/>
      <c r="G2158" s="104"/>
      <c r="H2158" s="132" t="s">
        <v>88</v>
      </c>
      <c r="I2158" s="133" t="s">
        <v>398</v>
      </c>
      <c r="J2158" s="102"/>
      <c r="K2158" s="585"/>
      <c r="L2158" s="104"/>
      <c r="M2158" s="104"/>
      <c r="N2158" s="104"/>
      <c r="O2158" s="104"/>
      <c r="P2158" s="104"/>
      <c r="Q2158" s="132" t="s">
        <v>88</v>
      </c>
      <c r="R2158" s="133" t="s">
        <v>398</v>
      </c>
      <c r="S2158" s="103"/>
    </row>
    <row r="2159" spans="2:45" s="199" customFormat="1" ht="14.25" customHeight="1">
      <c r="B2159" s="200" t="s">
        <v>90</v>
      </c>
      <c r="C2159" s="198">
        <v>1754</v>
      </c>
      <c r="D2159" s="194">
        <v>1939</v>
      </c>
      <c r="E2159" s="194">
        <v>2084</v>
      </c>
      <c r="F2159" s="194">
        <v>2089</v>
      </c>
      <c r="G2159" s="194">
        <f>IF(COUNTIF(G2164:G2182,"x"),"x",IF(SUM(G2164:G2182)=0,"-",SUM(G2164:G2182)))</f>
        <v>1849</v>
      </c>
      <c r="H2159" s="193">
        <f t="shared" ref="H2159:H2162" si="902">IF(G2159="x","x",IF(AND(G2159="-",F2159="-"),"-",IF(AND(G2159="-",F2159&gt;0),F2159*-1,IF(AND(G2159&gt;0,F2159="-"),G2159,G2159-F2159))))</f>
        <v>-240</v>
      </c>
      <c r="I2159" s="195">
        <f t="shared" ref="I2159:I2162" si="903">IF(H2159="x","x",IF(H2159="-","-",IF(AND(F2159="-",G2159&gt;0),"皆増",IF(AND(F2159&gt;0,G2159="-"),"皆減",H2159/F2159*100))))</f>
        <v>-11.488750598372427</v>
      </c>
      <c r="J2159" s="196"/>
      <c r="K2159" s="197" t="s">
        <v>90</v>
      </c>
      <c r="L2159" s="198">
        <v>1064</v>
      </c>
      <c r="M2159" s="194">
        <v>1092</v>
      </c>
      <c r="N2159" s="194">
        <v>1015</v>
      </c>
      <c r="O2159" s="194">
        <v>999</v>
      </c>
      <c r="P2159" s="194">
        <f>IF(COUNTIF(P2164:P2182,"x"),"x",IF(SUM(P2164:P2182)=0,"-",SUM(P2164:P2182)))</f>
        <v>928</v>
      </c>
      <c r="Q2159" s="193">
        <f t="shared" ref="Q2159:Q2162" si="904">IF(P2159="x","x",IF(AND(P2159="-",O2159="-"),"-",IF(AND(P2159="-",O2159&gt;0),O2159*-1,IF(AND(P2159&gt;0,O2159="-"),P2159,P2159-O2159))))</f>
        <v>-71</v>
      </c>
      <c r="R2159" s="195">
        <f t="shared" ref="R2159:R2162" si="905">IF(Q2159="x","x",IF(Q2159="-","-",IF(AND(O2159="-",P2159&gt;0),"皆増",IF(AND(O2159&gt;0,P2159="-"),"皆減",Q2159/O2159*100))))</f>
        <v>-7.1071071071071064</v>
      </c>
      <c r="S2159" s="195"/>
      <c r="W2159" s="199" t="s">
        <v>373</v>
      </c>
      <c r="X2159" s="199">
        <v>1240</v>
      </c>
      <c r="Y2159" s="199">
        <v>1754</v>
      </c>
      <c r="Z2159" s="199">
        <v>1939</v>
      </c>
      <c r="AA2159" s="199">
        <v>2084</v>
      </c>
      <c r="AC2159" s="199" t="s">
        <v>373</v>
      </c>
      <c r="AD2159" s="199">
        <v>1077</v>
      </c>
      <c r="AE2159" s="199">
        <v>1064</v>
      </c>
      <c r="AF2159" s="199">
        <v>1092</v>
      </c>
      <c r="AG2159" s="199">
        <v>1015</v>
      </c>
      <c r="AJ2159" s="199" t="str">
        <f>IF(C2159=X2159,"○","●")</f>
        <v>●</v>
      </c>
      <c r="AK2159" s="199" t="str">
        <f t="shared" ref="AK2159:AM2181" si="906">IF(D2159=Y2159,"○","●")</f>
        <v>●</v>
      </c>
      <c r="AL2159" s="199" t="str">
        <f t="shared" si="906"/>
        <v>●</v>
      </c>
      <c r="AM2159" s="199" t="str">
        <f t="shared" si="906"/>
        <v>●</v>
      </c>
      <c r="AP2159" s="199" t="str">
        <f>IF(L2159=AD2159,"○","●")</f>
        <v>●</v>
      </c>
      <c r="AQ2159" s="199" t="str">
        <f t="shared" ref="AQ2159:AS2181" si="907">IF(M2159=AE2159,"○","●")</f>
        <v>●</v>
      </c>
      <c r="AR2159" s="199" t="str">
        <f t="shared" si="907"/>
        <v>●</v>
      </c>
      <c r="AS2159" s="199" t="str">
        <f t="shared" si="907"/>
        <v>●</v>
      </c>
    </row>
    <row r="2160" spans="2:45" s="100" customFormat="1" ht="14.25" customHeight="1">
      <c r="B2160" s="105" t="s">
        <v>91</v>
      </c>
      <c r="C2160" s="106">
        <v>426</v>
      </c>
      <c r="D2160" s="107">
        <v>373</v>
      </c>
      <c r="E2160" s="107">
        <v>325</v>
      </c>
      <c r="F2160" s="107">
        <v>293</v>
      </c>
      <c r="G2160" s="107">
        <f>IF(COUNTIF(G2164:G2166,"x"),"x",IF(SUM(G2164:G2166)=0,"-",SUM(G2164:G2166)))</f>
        <v>204</v>
      </c>
      <c r="H2160" s="107">
        <f t="shared" si="902"/>
        <v>-89</v>
      </c>
      <c r="I2160" s="108">
        <f t="shared" si="903"/>
        <v>-30.375426621160411</v>
      </c>
      <c r="J2160" s="102"/>
      <c r="K2160" s="109" t="s">
        <v>91</v>
      </c>
      <c r="L2160" s="106">
        <v>116</v>
      </c>
      <c r="M2160" s="107">
        <v>129</v>
      </c>
      <c r="N2160" s="107">
        <v>123</v>
      </c>
      <c r="O2160" s="107">
        <v>98</v>
      </c>
      <c r="P2160" s="107">
        <f>IF(COUNTIF(P2164:P2166,"x"),"x",IF(SUM(P2164:P2166)=0,"-",SUM(P2164:P2166)))</f>
        <v>117</v>
      </c>
      <c r="Q2160" s="107">
        <f t="shared" si="904"/>
        <v>19</v>
      </c>
      <c r="R2160" s="108">
        <f t="shared" si="905"/>
        <v>19.387755102040817</v>
      </c>
      <c r="S2160" s="108"/>
      <c r="W2160" s="100" t="s">
        <v>374</v>
      </c>
      <c r="X2160" s="100">
        <v>354</v>
      </c>
      <c r="Y2160" s="100">
        <v>426</v>
      </c>
      <c r="Z2160" s="100">
        <v>373</v>
      </c>
      <c r="AA2160" s="100">
        <v>325</v>
      </c>
      <c r="AC2160" s="100" t="s">
        <v>374</v>
      </c>
      <c r="AD2160" s="100">
        <v>126</v>
      </c>
      <c r="AE2160" s="100">
        <v>116</v>
      </c>
      <c r="AF2160" s="100">
        <v>129</v>
      </c>
      <c r="AG2160" s="100">
        <v>123</v>
      </c>
      <c r="AJ2160" s="100" t="str">
        <f t="shared" ref="AJ2160:AJ2181" si="908">IF(C2160=X2160,"○","●")</f>
        <v>●</v>
      </c>
      <c r="AK2160" s="100" t="str">
        <f t="shared" si="906"/>
        <v>●</v>
      </c>
      <c r="AL2160" s="100" t="str">
        <f t="shared" si="906"/>
        <v>●</v>
      </c>
      <c r="AM2160" s="100" t="str">
        <f t="shared" si="906"/>
        <v>●</v>
      </c>
      <c r="AP2160" s="100" t="str">
        <f t="shared" ref="AP2160:AP2181" si="909">IF(L2160=AD2160,"○","●")</f>
        <v>●</v>
      </c>
      <c r="AQ2160" s="100" t="str">
        <f t="shared" si="907"/>
        <v>●</v>
      </c>
      <c r="AR2160" s="100" t="str">
        <f t="shared" si="907"/>
        <v>●</v>
      </c>
      <c r="AS2160" s="100" t="str">
        <f>IF(O2160=AG2160,"○","●")</f>
        <v>●</v>
      </c>
    </row>
    <row r="2161" spans="2:45" s="100" customFormat="1" ht="14.25" customHeight="1">
      <c r="B2161" s="105" t="s">
        <v>92</v>
      </c>
      <c r="C2161" s="106">
        <v>1184</v>
      </c>
      <c r="D2161" s="107">
        <v>1369</v>
      </c>
      <c r="E2161" s="107">
        <v>1510</v>
      </c>
      <c r="F2161" s="107">
        <v>1411</v>
      </c>
      <c r="G2161" s="296">
        <f>IF(COUNTIF(G2167:G2176,"x"),"x",IF(SUM(G2167:G2176)=0,"-",SUM(G2167:G2176)))</f>
        <v>995</v>
      </c>
      <c r="H2161" s="107">
        <f t="shared" si="902"/>
        <v>-416</v>
      </c>
      <c r="I2161" s="108">
        <f t="shared" si="903"/>
        <v>-29.482636428065202</v>
      </c>
      <c r="J2161" s="102"/>
      <c r="K2161" s="109" t="s">
        <v>92</v>
      </c>
      <c r="L2161" s="106">
        <v>710</v>
      </c>
      <c r="M2161" s="107">
        <v>677</v>
      </c>
      <c r="N2161" s="107">
        <v>580</v>
      </c>
      <c r="O2161" s="107">
        <v>552</v>
      </c>
      <c r="P2161" s="296">
        <f>IF(COUNTIF(P2167:P2176,"x"),"x",IF(SUM(P2167:P2176)=0,"-",SUM(P2167:P2176)))</f>
        <v>454</v>
      </c>
      <c r="Q2161" s="107">
        <f t="shared" si="904"/>
        <v>-98</v>
      </c>
      <c r="R2161" s="108">
        <f t="shared" si="905"/>
        <v>-17.753623188405797</v>
      </c>
      <c r="S2161" s="108"/>
      <c r="W2161" s="100" t="s">
        <v>375</v>
      </c>
      <c r="X2161" s="100">
        <v>801</v>
      </c>
      <c r="Y2161" s="100">
        <v>1184</v>
      </c>
      <c r="Z2161" s="100">
        <v>1369</v>
      </c>
      <c r="AA2161" s="100">
        <v>1510</v>
      </c>
      <c r="AC2161" s="100" t="s">
        <v>375</v>
      </c>
      <c r="AD2161" s="100">
        <v>753</v>
      </c>
      <c r="AE2161" s="100">
        <v>710</v>
      </c>
      <c r="AF2161" s="100">
        <v>677</v>
      </c>
      <c r="AG2161" s="100">
        <v>580</v>
      </c>
      <c r="AJ2161" s="100" t="str">
        <f t="shared" si="908"/>
        <v>●</v>
      </c>
      <c r="AK2161" s="100" t="str">
        <f t="shared" si="906"/>
        <v>●</v>
      </c>
      <c r="AL2161" s="100" t="str">
        <f>IF(E2161=Z2161,"○","●")</f>
        <v>●</v>
      </c>
      <c r="AM2161" s="100" t="str">
        <f t="shared" si="906"/>
        <v>●</v>
      </c>
      <c r="AP2161" s="100" t="str">
        <f t="shared" si="909"/>
        <v>●</v>
      </c>
      <c r="AQ2161" s="100" t="str">
        <f t="shared" si="907"/>
        <v>●</v>
      </c>
      <c r="AR2161" s="100" t="str">
        <f t="shared" si="907"/>
        <v>●</v>
      </c>
      <c r="AS2161" s="100" t="str">
        <f t="shared" si="907"/>
        <v>●</v>
      </c>
    </row>
    <row r="2162" spans="2:45" s="100" customFormat="1" ht="14.25" customHeight="1">
      <c r="B2162" s="105" t="s">
        <v>93</v>
      </c>
      <c r="C2162" s="106">
        <v>144</v>
      </c>
      <c r="D2162" s="107">
        <v>197</v>
      </c>
      <c r="E2162" s="107">
        <v>249</v>
      </c>
      <c r="F2162" s="107">
        <v>385</v>
      </c>
      <c r="G2162" s="107">
        <f>IF(COUNTIF(G2177:G2181,"x"),"x",IF(SUM(G2177,G2181)=0,"-",SUM(G2177:G2181)))</f>
        <v>650</v>
      </c>
      <c r="H2162" s="107">
        <f t="shared" si="902"/>
        <v>265</v>
      </c>
      <c r="I2162" s="108">
        <f t="shared" si="903"/>
        <v>68.831168831168839</v>
      </c>
      <c r="J2162" s="102"/>
      <c r="K2162" s="109" t="s">
        <v>93</v>
      </c>
      <c r="L2162" s="106">
        <v>238</v>
      </c>
      <c r="M2162" s="107">
        <v>286</v>
      </c>
      <c r="N2162" s="107">
        <v>312</v>
      </c>
      <c r="O2162" s="107">
        <v>349</v>
      </c>
      <c r="P2162" s="107">
        <f>IF(COUNTIF(P2177:P2181,"x"),"x",IF(SUM(P2177,P2181)=0,"-",SUM(P2177:P2181)))</f>
        <v>356</v>
      </c>
      <c r="Q2162" s="107">
        <f t="shared" si="904"/>
        <v>7</v>
      </c>
      <c r="R2162" s="108">
        <f t="shared" si="905"/>
        <v>2.005730659025788</v>
      </c>
      <c r="S2162" s="108"/>
      <c r="W2162" s="100" t="s">
        <v>376</v>
      </c>
      <c r="X2162" s="100">
        <v>85</v>
      </c>
      <c r="Y2162" s="100">
        <v>144</v>
      </c>
      <c r="Z2162" s="100">
        <v>197</v>
      </c>
      <c r="AA2162" s="100">
        <v>249</v>
      </c>
      <c r="AC2162" s="100" t="s">
        <v>376</v>
      </c>
      <c r="AD2162" s="100">
        <v>198</v>
      </c>
      <c r="AE2162" s="100">
        <v>238</v>
      </c>
      <c r="AF2162" s="100">
        <v>286</v>
      </c>
      <c r="AG2162" s="100">
        <v>312</v>
      </c>
      <c r="AJ2162" s="100" t="str">
        <f t="shared" si="908"/>
        <v>●</v>
      </c>
      <c r="AK2162" s="100" t="str">
        <f t="shared" si="906"/>
        <v>●</v>
      </c>
      <c r="AL2162" s="100" t="str">
        <f t="shared" si="906"/>
        <v>●</v>
      </c>
      <c r="AM2162" s="100" t="str">
        <f t="shared" si="906"/>
        <v>●</v>
      </c>
      <c r="AP2162" s="100" t="str">
        <f t="shared" si="909"/>
        <v>●</v>
      </c>
      <c r="AQ2162" s="100" t="str">
        <f t="shared" si="907"/>
        <v>●</v>
      </c>
      <c r="AR2162" s="100" t="str">
        <f t="shared" si="907"/>
        <v>●</v>
      </c>
      <c r="AS2162" s="100" t="str">
        <f t="shared" si="907"/>
        <v>●</v>
      </c>
    </row>
    <row r="2163" spans="2:45" s="100" customFormat="1" ht="14.25" customHeight="1">
      <c r="B2163" s="102"/>
      <c r="C2163" s="106"/>
      <c r="D2163" s="112"/>
      <c r="E2163" s="112"/>
      <c r="F2163" s="112"/>
      <c r="G2163" s="112"/>
      <c r="H2163" s="112"/>
      <c r="I2163" s="113"/>
      <c r="J2163" s="102"/>
      <c r="K2163" s="114"/>
      <c r="L2163" s="106"/>
      <c r="M2163" s="112"/>
      <c r="N2163" s="112"/>
      <c r="O2163" s="112"/>
      <c r="P2163" s="112"/>
      <c r="Q2163" s="112"/>
      <c r="R2163" s="113"/>
      <c r="S2163" s="113"/>
      <c r="AJ2163" s="100" t="str">
        <f t="shared" si="908"/>
        <v>○</v>
      </c>
      <c r="AK2163" s="100" t="str">
        <f t="shared" si="906"/>
        <v>○</v>
      </c>
      <c r="AL2163" s="100" t="str">
        <f t="shared" si="906"/>
        <v>○</v>
      </c>
      <c r="AM2163" s="100" t="str">
        <f t="shared" si="906"/>
        <v>○</v>
      </c>
      <c r="AP2163" s="100" t="str">
        <f t="shared" si="909"/>
        <v>○</v>
      </c>
      <c r="AQ2163" s="100" t="str">
        <f t="shared" si="907"/>
        <v>○</v>
      </c>
      <c r="AR2163" s="100" t="str">
        <f t="shared" si="907"/>
        <v>○</v>
      </c>
      <c r="AS2163" s="100" t="str">
        <f t="shared" si="907"/>
        <v>○</v>
      </c>
    </row>
    <row r="2164" spans="2:45" s="100" customFormat="1" ht="14.25" customHeight="1">
      <c r="B2164" s="102" t="s">
        <v>94</v>
      </c>
      <c r="C2164" s="106">
        <v>95</v>
      </c>
      <c r="D2164" s="107">
        <v>112</v>
      </c>
      <c r="E2164" s="107">
        <v>72</v>
      </c>
      <c r="F2164" s="107">
        <v>80</v>
      </c>
      <c r="G2164" s="107">
        <f>第2表01元データ!AX66</f>
        <v>40</v>
      </c>
      <c r="H2164" s="107">
        <f t="shared" ref="H2164:H2181" si="910">IF(G2164="x","x",IF(AND(G2164="-",F2164="-"),"-",IF(AND(G2164="-",F2164&gt;0),F2164*-1,IF(AND(G2164&gt;0,F2164="-"),G2164,G2164-F2164))))</f>
        <v>-40</v>
      </c>
      <c r="I2164" s="108">
        <f t="shared" ref="I2164:I2181" si="911">IF(H2164="x","x",IF(H2164="-","-",IF(AND(F2164="-",G2164&gt;0),"皆増",IF(AND(F2164&gt;0,G2164="-"),"皆減",H2164/F2164*100))))</f>
        <v>-50</v>
      </c>
      <c r="J2164" s="102"/>
      <c r="K2164" s="114" t="s">
        <v>94</v>
      </c>
      <c r="L2164" s="106">
        <v>38</v>
      </c>
      <c r="M2164" s="107">
        <v>41</v>
      </c>
      <c r="N2164" s="107">
        <v>30</v>
      </c>
      <c r="O2164" s="107">
        <v>29</v>
      </c>
      <c r="P2164" s="107">
        <f>第2表01元データ!AY66</f>
        <v>40</v>
      </c>
      <c r="Q2164" s="107">
        <f t="shared" ref="Q2164:Q2181" si="912">IF(P2164="x","x",IF(AND(P2164="-",O2164="-"),"-",IF(AND(P2164="-",O2164&gt;0),O2164*-1,IF(AND(P2164&gt;0,O2164="-"),P2164,P2164-O2164))))</f>
        <v>11</v>
      </c>
      <c r="R2164" s="108">
        <f t="shared" ref="R2164:R2181" si="913">IF(Q2164="x","x",IF(Q2164="-","-",IF(AND(O2164="-",P2164&gt;0),"皆増",IF(AND(O2164&gt;0,P2164="-"),"皆減",Q2164/O2164*100))))</f>
        <v>37.931034482758619</v>
      </c>
      <c r="S2164" s="108"/>
      <c r="T2164" s="100">
        <v>201</v>
      </c>
      <c r="W2164" s="100" t="s">
        <v>377</v>
      </c>
      <c r="X2164" s="100">
        <v>98</v>
      </c>
      <c r="Y2164" s="100">
        <v>95</v>
      </c>
      <c r="Z2164" s="100">
        <v>112</v>
      </c>
      <c r="AA2164" s="100">
        <v>72</v>
      </c>
      <c r="AC2164" s="100" t="s">
        <v>377</v>
      </c>
      <c r="AD2164" s="100">
        <v>31</v>
      </c>
      <c r="AE2164" s="100">
        <v>38</v>
      </c>
      <c r="AF2164" s="100">
        <v>41</v>
      </c>
      <c r="AG2164" s="100">
        <v>30</v>
      </c>
      <c r="AJ2164" s="100" t="str">
        <f t="shared" si="908"/>
        <v>●</v>
      </c>
      <c r="AK2164" s="100" t="str">
        <f t="shared" si="906"/>
        <v>●</v>
      </c>
      <c r="AL2164" s="100" t="str">
        <f t="shared" si="906"/>
        <v>●</v>
      </c>
      <c r="AM2164" s="100" t="str">
        <f t="shared" si="906"/>
        <v>●</v>
      </c>
      <c r="AP2164" s="100" t="str">
        <f t="shared" si="909"/>
        <v>●</v>
      </c>
      <c r="AQ2164" s="100" t="str">
        <f t="shared" si="907"/>
        <v>●</v>
      </c>
      <c r="AR2164" s="100" t="str">
        <f t="shared" si="907"/>
        <v>●</v>
      </c>
      <c r="AS2164" s="100" t="str">
        <f t="shared" si="907"/>
        <v>●</v>
      </c>
    </row>
    <row r="2165" spans="2:45" s="100" customFormat="1" ht="14.25" customHeight="1">
      <c r="B2165" s="102" t="s">
        <v>95</v>
      </c>
      <c r="C2165" s="106">
        <v>144</v>
      </c>
      <c r="D2165" s="107">
        <v>111</v>
      </c>
      <c r="E2165" s="107">
        <v>123</v>
      </c>
      <c r="F2165" s="107">
        <v>87</v>
      </c>
      <c r="G2165" s="107">
        <f>第2表01元データ!AX67</f>
        <v>65</v>
      </c>
      <c r="H2165" s="107">
        <f t="shared" si="910"/>
        <v>-22</v>
      </c>
      <c r="I2165" s="108">
        <f t="shared" si="911"/>
        <v>-25.287356321839084</v>
      </c>
      <c r="J2165" s="102"/>
      <c r="K2165" s="114" t="s">
        <v>95</v>
      </c>
      <c r="L2165" s="106">
        <v>37</v>
      </c>
      <c r="M2165" s="107">
        <v>46</v>
      </c>
      <c r="N2165" s="107">
        <v>52</v>
      </c>
      <c r="O2165" s="107">
        <v>28</v>
      </c>
      <c r="P2165" s="107">
        <f>第2表01元データ!AY67</f>
        <v>41</v>
      </c>
      <c r="Q2165" s="107">
        <f t="shared" si="912"/>
        <v>13</v>
      </c>
      <c r="R2165" s="108">
        <f t="shared" si="913"/>
        <v>46.428571428571431</v>
      </c>
      <c r="S2165" s="108"/>
      <c r="T2165" s="100">
        <v>202</v>
      </c>
      <c r="W2165" s="100" t="s">
        <v>356</v>
      </c>
      <c r="X2165" s="100">
        <v>149</v>
      </c>
      <c r="Y2165" s="100">
        <v>144</v>
      </c>
      <c r="Z2165" s="100">
        <v>111</v>
      </c>
      <c r="AA2165" s="100">
        <v>123</v>
      </c>
      <c r="AC2165" s="100" t="s">
        <v>356</v>
      </c>
      <c r="AD2165" s="100">
        <v>38</v>
      </c>
      <c r="AE2165" s="100">
        <v>37</v>
      </c>
      <c r="AF2165" s="100">
        <v>46</v>
      </c>
      <c r="AG2165" s="100">
        <v>52</v>
      </c>
      <c r="AJ2165" s="100" t="str">
        <f t="shared" si="908"/>
        <v>●</v>
      </c>
      <c r="AK2165" s="100" t="str">
        <f t="shared" si="906"/>
        <v>●</v>
      </c>
      <c r="AL2165" s="100" t="str">
        <f t="shared" si="906"/>
        <v>●</v>
      </c>
      <c r="AM2165" s="100" t="str">
        <f t="shared" si="906"/>
        <v>●</v>
      </c>
      <c r="AP2165" s="100" t="str">
        <f t="shared" si="909"/>
        <v>●</v>
      </c>
      <c r="AQ2165" s="100" t="str">
        <f t="shared" si="907"/>
        <v>●</v>
      </c>
      <c r="AR2165" s="100" t="str">
        <f t="shared" si="907"/>
        <v>●</v>
      </c>
      <c r="AS2165" s="100" t="str">
        <f t="shared" si="907"/>
        <v>●</v>
      </c>
    </row>
    <row r="2166" spans="2:45" s="100" customFormat="1" ht="14.25" customHeight="1">
      <c r="B2166" s="102" t="s">
        <v>96</v>
      </c>
      <c r="C2166" s="106">
        <v>187</v>
      </c>
      <c r="D2166" s="107">
        <v>150</v>
      </c>
      <c r="E2166" s="107">
        <v>130</v>
      </c>
      <c r="F2166" s="107">
        <v>126</v>
      </c>
      <c r="G2166" s="107">
        <f>第2表01元データ!AX68</f>
        <v>99</v>
      </c>
      <c r="H2166" s="107">
        <f t="shared" si="910"/>
        <v>-27</v>
      </c>
      <c r="I2166" s="108">
        <f t="shared" si="911"/>
        <v>-21.428571428571427</v>
      </c>
      <c r="J2166" s="102"/>
      <c r="K2166" s="114" t="s">
        <v>96</v>
      </c>
      <c r="L2166" s="106">
        <v>41</v>
      </c>
      <c r="M2166" s="107">
        <v>42</v>
      </c>
      <c r="N2166" s="107">
        <v>41</v>
      </c>
      <c r="O2166" s="107">
        <v>41</v>
      </c>
      <c r="P2166" s="107">
        <f>第2表01元データ!AY68</f>
        <v>36</v>
      </c>
      <c r="Q2166" s="107">
        <f t="shared" si="912"/>
        <v>-5</v>
      </c>
      <c r="R2166" s="108">
        <f t="shared" si="913"/>
        <v>-12.195121951219512</v>
      </c>
      <c r="S2166" s="108"/>
      <c r="T2166" s="100">
        <v>203</v>
      </c>
      <c r="W2166" s="100" t="s">
        <v>357</v>
      </c>
      <c r="X2166" s="100">
        <v>107</v>
      </c>
      <c r="Y2166" s="100">
        <v>187</v>
      </c>
      <c r="Z2166" s="100">
        <v>150</v>
      </c>
      <c r="AA2166" s="100">
        <v>130</v>
      </c>
      <c r="AC2166" s="100" t="s">
        <v>357</v>
      </c>
      <c r="AD2166" s="100">
        <v>57</v>
      </c>
      <c r="AE2166" s="100">
        <v>41</v>
      </c>
      <c r="AF2166" s="100">
        <v>42</v>
      </c>
      <c r="AG2166" s="100">
        <v>41</v>
      </c>
      <c r="AJ2166" s="100" t="str">
        <f t="shared" si="908"/>
        <v>●</v>
      </c>
      <c r="AK2166" s="100" t="str">
        <f t="shared" si="906"/>
        <v>●</v>
      </c>
      <c r="AL2166" s="100" t="str">
        <f t="shared" si="906"/>
        <v>●</v>
      </c>
      <c r="AM2166" s="100" t="str">
        <f t="shared" si="906"/>
        <v>●</v>
      </c>
      <c r="AP2166" s="100" t="str">
        <f t="shared" si="909"/>
        <v>●</v>
      </c>
      <c r="AQ2166" s="100" t="str">
        <f t="shared" si="907"/>
        <v>●</v>
      </c>
      <c r="AR2166" s="100" t="str">
        <f t="shared" si="907"/>
        <v>●</v>
      </c>
      <c r="AS2166" s="100" t="str">
        <f t="shared" si="907"/>
        <v>○</v>
      </c>
    </row>
    <row r="2167" spans="2:45" s="100" customFormat="1" ht="14.25" customHeight="1">
      <c r="B2167" s="102" t="s">
        <v>97</v>
      </c>
      <c r="C2167" s="106">
        <v>149</v>
      </c>
      <c r="D2167" s="107">
        <v>182</v>
      </c>
      <c r="E2167" s="107">
        <v>152</v>
      </c>
      <c r="F2167" s="107">
        <v>115</v>
      </c>
      <c r="G2167" s="107">
        <f>第2表01元データ!AX69</f>
        <v>83</v>
      </c>
      <c r="H2167" s="107">
        <f t="shared" si="910"/>
        <v>-32</v>
      </c>
      <c r="I2167" s="108">
        <f t="shared" si="911"/>
        <v>-27.826086956521738</v>
      </c>
      <c r="J2167" s="102"/>
      <c r="K2167" s="114" t="s">
        <v>97</v>
      </c>
      <c r="L2167" s="106">
        <v>56</v>
      </c>
      <c r="M2167" s="107">
        <v>47</v>
      </c>
      <c r="N2167" s="107">
        <v>39</v>
      </c>
      <c r="O2167" s="107">
        <v>40</v>
      </c>
      <c r="P2167" s="107">
        <f>第2表01元データ!AY69</f>
        <v>34</v>
      </c>
      <c r="Q2167" s="107">
        <f t="shared" si="912"/>
        <v>-6</v>
      </c>
      <c r="R2167" s="108">
        <f t="shared" si="913"/>
        <v>-15</v>
      </c>
      <c r="S2167" s="108"/>
      <c r="T2167" s="100">
        <v>204</v>
      </c>
      <c r="W2167" s="100" t="s">
        <v>358</v>
      </c>
      <c r="X2167" s="100">
        <v>71</v>
      </c>
      <c r="Y2167" s="100">
        <v>149</v>
      </c>
      <c r="Z2167" s="100">
        <v>182</v>
      </c>
      <c r="AA2167" s="100">
        <v>152</v>
      </c>
      <c r="AC2167" s="100" t="s">
        <v>358</v>
      </c>
      <c r="AD2167" s="100">
        <v>81</v>
      </c>
      <c r="AE2167" s="100">
        <v>56</v>
      </c>
      <c r="AF2167" s="100">
        <v>47</v>
      </c>
      <c r="AG2167" s="100">
        <v>39</v>
      </c>
      <c r="AJ2167" s="100" t="str">
        <f t="shared" si="908"/>
        <v>●</v>
      </c>
      <c r="AK2167" s="100" t="str">
        <f t="shared" si="906"/>
        <v>●</v>
      </c>
      <c r="AL2167" s="100" t="str">
        <f t="shared" si="906"/>
        <v>●</v>
      </c>
      <c r="AM2167" s="100" t="str">
        <f t="shared" si="906"/>
        <v>●</v>
      </c>
      <c r="AP2167" s="100" t="str">
        <f t="shared" si="909"/>
        <v>●</v>
      </c>
      <c r="AQ2167" s="100" t="str">
        <f t="shared" si="907"/>
        <v>●</v>
      </c>
      <c r="AR2167" s="100" t="str">
        <f t="shared" si="907"/>
        <v>●</v>
      </c>
      <c r="AS2167" s="100" t="str">
        <f t="shared" si="907"/>
        <v>●</v>
      </c>
    </row>
    <row r="2168" spans="2:45" s="100" customFormat="1" ht="14.25" customHeight="1">
      <c r="B2168" s="102" t="s">
        <v>98</v>
      </c>
      <c r="C2168" s="106">
        <v>92</v>
      </c>
      <c r="D2168" s="107">
        <v>115</v>
      </c>
      <c r="E2168" s="107">
        <v>136</v>
      </c>
      <c r="F2168" s="107">
        <v>97</v>
      </c>
      <c r="G2168" s="107">
        <f>第2表01元データ!AX70</f>
        <v>59</v>
      </c>
      <c r="H2168" s="107">
        <f t="shared" si="910"/>
        <v>-38</v>
      </c>
      <c r="I2168" s="108">
        <f t="shared" si="911"/>
        <v>-39.175257731958766</v>
      </c>
      <c r="J2168" s="102"/>
      <c r="K2168" s="114" t="s">
        <v>98</v>
      </c>
      <c r="L2168" s="106">
        <v>68</v>
      </c>
      <c r="M2168" s="107">
        <v>43</v>
      </c>
      <c r="N2168" s="107">
        <v>36</v>
      </c>
      <c r="O2168" s="107">
        <v>31</v>
      </c>
      <c r="P2168" s="107">
        <f>第2表01元データ!AY70</f>
        <v>29</v>
      </c>
      <c r="Q2168" s="107">
        <f t="shared" si="912"/>
        <v>-2</v>
      </c>
      <c r="R2168" s="108">
        <f t="shared" si="913"/>
        <v>-6.4516129032258061</v>
      </c>
      <c r="S2168" s="108"/>
      <c r="T2168" s="100">
        <v>205</v>
      </c>
      <c r="W2168" s="100" t="s">
        <v>359</v>
      </c>
      <c r="X2168" s="100">
        <v>44</v>
      </c>
      <c r="Y2168" s="100">
        <v>92</v>
      </c>
      <c r="Z2168" s="100">
        <v>115</v>
      </c>
      <c r="AA2168" s="100">
        <v>136</v>
      </c>
      <c r="AC2168" s="100" t="s">
        <v>359</v>
      </c>
      <c r="AD2168" s="100">
        <v>69</v>
      </c>
      <c r="AE2168" s="100">
        <v>68</v>
      </c>
      <c r="AF2168" s="100">
        <v>43</v>
      </c>
      <c r="AG2168" s="100">
        <v>36</v>
      </c>
      <c r="AJ2168" s="100" t="str">
        <f t="shared" si="908"/>
        <v>●</v>
      </c>
      <c r="AK2168" s="100" t="str">
        <f t="shared" si="906"/>
        <v>●</v>
      </c>
      <c r="AL2168" s="100" t="str">
        <f t="shared" si="906"/>
        <v>●</v>
      </c>
      <c r="AM2168" s="100" t="str">
        <f t="shared" si="906"/>
        <v>●</v>
      </c>
      <c r="AP2168" s="100" t="str">
        <f t="shared" si="909"/>
        <v>●</v>
      </c>
      <c r="AQ2168" s="100" t="str">
        <f t="shared" si="907"/>
        <v>●</v>
      </c>
      <c r="AR2168" s="100" t="str">
        <f t="shared" si="907"/>
        <v>●</v>
      </c>
      <c r="AS2168" s="100" t="str">
        <f t="shared" si="907"/>
        <v>●</v>
      </c>
    </row>
    <row r="2169" spans="2:45" s="100" customFormat="1" ht="14.25" customHeight="1">
      <c r="B2169" s="102" t="s">
        <v>99</v>
      </c>
      <c r="C2169" s="106">
        <v>76</v>
      </c>
      <c r="D2169" s="107">
        <v>106</v>
      </c>
      <c r="E2169" s="107">
        <v>127</v>
      </c>
      <c r="F2169" s="107">
        <v>99</v>
      </c>
      <c r="G2169" s="107">
        <f>第2表01元データ!AX71</f>
        <v>33</v>
      </c>
      <c r="H2169" s="107">
        <f t="shared" si="910"/>
        <v>-66</v>
      </c>
      <c r="I2169" s="108">
        <f t="shared" si="911"/>
        <v>-66.666666666666657</v>
      </c>
      <c r="J2169" s="102"/>
      <c r="K2169" s="114" t="s">
        <v>99</v>
      </c>
      <c r="L2169" s="106">
        <v>60</v>
      </c>
      <c r="M2169" s="107">
        <v>68</v>
      </c>
      <c r="N2169" s="107">
        <v>43</v>
      </c>
      <c r="O2169" s="107">
        <v>46</v>
      </c>
      <c r="P2169" s="107">
        <f>第2表01元データ!AY71</f>
        <v>29</v>
      </c>
      <c r="Q2169" s="107">
        <f t="shared" si="912"/>
        <v>-17</v>
      </c>
      <c r="R2169" s="108">
        <f t="shared" si="913"/>
        <v>-36.95652173913043</v>
      </c>
      <c r="S2169" s="108"/>
      <c r="T2169" s="100">
        <v>206</v>
      </c>
      <c r="W2169" s="100" t="s">
        <v>360</v>
      </c>
      <c r="X2169" s="100">
        <v>82</v>
      </c>
      <c r="Y2169" s="100">
        <v>76</v>
      </c>
      <c r="Z2169" s="100">
        <v>106</v>
      </c>
      <c r="AA2169" s="100">
        <v>127</v>
      </c>
      <c r="AC2169" s="100" t="s">
        <v>360</v>
      </c>
      <c r="AD2169" s="100">
        <v>56</v>
      </c>
      <c r="AE2169" s="100">
        <v>60</v>
      </c>
      <c r="AF2169" s="100">
        <v>68</v>
      </c>
      <c r="AG2169" s="100">
        <v>43</v>
      </c>
      <c r="AJ2169" s="100" t="str">
        <f t="shared" si="908"/>
        <v>●</v>
      </c>
      <c r="AK2169" s="100" t="str">
        <f t="shared" si="906"/>
        <v>●</v>
      </c>
      <c r="AL2169" s="100" t="str">
        <f t="shared" si="906"/>
        <v>●</v>
      </c>
      <c r="AM2169" s="100" t="str">
        <f t="shared" si="906"/>
        <v>●</v>
      </c>
      <c r="AP2169" s="100" t="str">
        <f t="shared" si="909"/>
        <v>●</v>
      </c>
      <c r="AQ2169" s="100" t="str">
        <f t="shared" si="907"/>
        <v>●</v>
      </c>
      <c r="AR2169" s="100" t="str">
        <f t="shared" si="907"/>
        <v>●</v>
      </c>
      <c r="AS2169" s="100" t="str">
        <f t="shared" si="907"/>
        <v>●</v>
      </c>
    </row>
    <row r="2170" spans="2:45" s="100" customFormat="1" ht="14.25" customHeight="1">
      <c r="B2170" s="102" t="s">
        <v>100</v>
      </c>
      <c r="C2170" s="106">
        <v>110</v>
      </c>
      <c r="D2170" s="107">
        <v>102</v>
      </c>
      <c r="E2170" s="107">
        <v>143</v>
      </c>
      <c r="F2170" s="107">
        <v>116</v>
      </c>
      <c r="G2170" s="107">
        <f>第2表01元データ!AX72</f>
        <v>48</v>
      </c>
      <c r="H2170" s="107">
        <f t="shared" si="910"/>
        <v>-68</v>
      </c>
      <c r="I2170" s="108">
        <f t="shared" si="911"/>
        <v>-58.620689655172406</v>
      </c>
      <c r="J2170" s="102"/>
      <c r="K2170" s="114" t="s">
        <v>100</v>
      </c>
      <c r="L2170" s="106">
        <v>43</v>
      </c>
      <c r="M2170" s="107">
        <v>53</v>
      </c>
      <c r="N2170" s="107">
        <v>59</v>
      </c>
      <c r="O2170" s="107">
        <v>51</v>
      </c>
      <c r="P2170" s="107">
        <f>第2表01元データ!AY72</f>
        <v>30</v>
      </c>
      <c r="Q2170" s="107">
        <f t="shared" si="912"/>
        <v>-21</v>
      </c>
      <c r="R2170" s="108">
        <f t="shared" si="913"/>
        <v>-41.17647058823529</v>
      </c>
      <c r="S2170" s="108"/>
      <c r="T2170" s="100">
        <v>207</v>
      </c>
      <c r="W2170" s="100" t="s">
        <v>361</v>
      </c>
      <c r="X2170" s="100">
        <v>151</v>
      </c>
      <c r="Y2170" s="100">
        <v>110</v>
      </c>
      <c r="Z2170" s="100">
        <v>102</v>
      </c>
      <c r="AA2170" s="100">
        <v>143</v>
      </c>
      <c r="AC2170" s="100" t="s">
        <v>361</v>
      </c>
      <c r="AD2170" s="100">
        <v>42</v>
      </c>
      <c r="AE2170" s="100">
        <v>43</v>
      </c>
      <c r="AF2170" s="100">
        <v>53</v>
      </c>
      <c r="AG2170" s="100">
        <v>59</v>
      </c>
      <c r="AJ2170" s="100" t="str">
        <f t="shared" si="908"/>
        <v>●</v>
      </c>
      <c r="AK2170" s="100" t="str">
        <f t="shared" si="906"/>
        <v>●</v>
      </c>
      <c r="AL2170" s="100" t="str">
        <f t="shared" si="906"/>
        <v>●</v>
      </c>
      <c r="AM2170" s="100" t="str">
        <f t="shared" si="906"/>
        <v>●</v>
      </c>
      <c r="AP2170" s="100" t="str">
        <f t="shared" si="909"/>
        <v>●</v>
      </c>
      <c r="AQ2170" s="100" t="str">
        <f t="shared" si="907"/>
        <v>●</v>
      </c>
      <c r="AR2170" s="100" t="str">
        <f t="shared" si="907"/>
        <v>●</v>
      </c>
      <c r="AS2170" s="100" t="str">
        <f t="shared" si="907"/>
        <v>●</v>
      </c>
    </row>
    <row r="2171" spans="2:45" s="100" customFormat="1" ht="14.25" customHeight="1">
      <c r="B2171" s="102" t="s">
        <v>118</v>
      </c>
      <c r="C2171" s="106">
        <v>194</v>
      </c>
      <c r="D2171" s="107">
        <v>133</v>
      </c>
      <c r="E2171" s="107">
        <v>123</v>
      </c>
      <c r="F2171" s="107">
        <v>143</v>
      </c>
      <c r="G2171" s="107">
        <f>第2表01元データ!AX73</f>
        <v>77</v>
      </c>
      <c r="H2171" s="107">
        <f t="shared" si="910"/>
        <v>-66</v>
      </c>
      <c r="I2171" s="108">
        <f t="shared" si="911"/>
        <v>-46.153846153846153</v>
      </c>
      <c r="J2171" s="102"/>
      <c r="K2171" s="114" t="s">
        <v>118</v>
      </c>
      <c r="L2171" s="106">
        <v>58</v>
      </c>
      <c r="M2171" s="107">
        <v>52</v>
      </c>
      <c r="N2171" s="107">
        <v>51</v>
      </c>
      <c r="O2171" s="107">
        <v>59</v>
      </c>
      <c r="P2171" s="107">
        <f>第2表01元データ!AY73</f>
        <v>43</v>
      </c>
      <c r="Q2171" s="107">
        <f t="shared" si="912"/>
        <v>-16</v>
      </c>
      <c r="R2171" s="108">
        <f t="shared" si="913"/>
        <v>-27.118644067796609</v>
      </c>
      <c r="S2171" s="108"/>
      <c r="T2171" s="100">
        <v>208</v>
      </c>
      <c r="W2171" s="100" t="s">
        <v>362</v>
      </c>
      <c r="X2171" s="100">
        <v>147</v>
      </c>
      <c r="Y2171" s="100">
        <v>194</v>
      </c>
      <c r="Z2171" s="100">
        <v>133</v>
      </c>
      <c r="AA2171" s="100">
        <v>123</v>
      </c>
      <c r="AC2171" s="100" t="s">
        <v>362</v>
      </c>
      <c r="AD2171" s="100">
        <v>65</v>
      </c>
      <c r="AE2171" s="100">
        <v>58</v>
      </c>
      <c r="AF2171" s="100">
        <v>52</v>
      </c>
      <c r="AG2171" s="100">
        <v>51</v>
      </c>
      <c r="AJ2171" s="100" t="str">
        <f t="shared" si="908"/>
        <v>●</v>
      </c>
      <c r="AK2171" s="100" t="str">
        <f t="shared" si="906"/>
        <v>●</v>
      </c>
      <c r="AL2171" s="100" t="str">
        <f t="shared" si="906"/>
        <v>●</v>
      </c>
      <c r="AM2171" s="100" t="str">
        <f t="shared" si="906"/>
        <v>●</v>
      </c>
      <c r="AP2171" s="100" t="str">
        <f t="shared" si="909"/>
        <v>●</v>
      </c>
      <c r="AQ2171" s="100" t="str">
        <f t="shared" si="907"/>
        <v>●</v>
      </c>
      <c r="AR2171" s="100" t="str">
        <f t="shared" si="907"/>
        <v>●</v>
      </c>
      <c r="AS2171" s="100" t="str">
        <f t="shared" si="907"/>
        <v>●</v>
      </c>
    </row>
    <row r="2172" spans="2:45" s="100" customFormat="1" ht="14.25" customHeight="1">
      <c r="B2172" s="102" t="s">
        <v>101</v>
      </c>
      <c r="C2172" s="106">
        <v>193</v>
      </c>
      <c r="D2172" s="107">
        <v>208</v>
      </c>
      <c r="E2172" s="107">
        <v>136</v>
      </c>
      <c r="F2172" s="107">
        <v>131</v>
      </c>
      <c r="G2172" s="107">
        <f>第2表01元データ!AX74</f>
        <v>129</v>
      </c>
      <c r="H2172" s="107">
        <f t="shared" si="910"/>
        <v>-2</v>
      </c>
      <c r="I2172" s="108">
        <f t="shared" si="911"/>
        <v>-1.5267175572519083</v>
      </c>
      <c r="J2172" s="102"/>
      <c r="K2172" s="114" t="s">
        <v>101</v>
      </c>
      <c r="L2172" s="106">
        <v>58</v>
      </c>
      <c r="M2172" s="107">
        <v>59</v>
      </c>
      <c r="N2172" s="107">
        <v>47</v>
      </c>
      <c r="O2172" s="107">
        <v>56</v>
      </c>
      <c r="P2172" s="107">
        <f>第2表01元データ!AY74</f>
        <v>66</v>
      </c>
      <c r="Q2172" s="107">
        <f t="shared" si="912"/>
        <v>10</v>
      </c>
      <c r="R2172" s="108">
        <f t="shared" si="913"/>
        <v>17.857142857142858</v>
      </c>
      <c r="S2172" s="108"/>
      <c r="T2172" s="100">
        <v>209</v>
      </c>
      <c r="W2172" s="100" t="s">
        <v>363</v>
      </c>
      <c r="X2172" s="100">
        <v>127</v>
      </c>
      <c r="Y2172" s="100">
        <v>193</v>
      </c>
      <c r="Z2172" s="100">
        <v>208</v>
      </c>
      <c r="AA2172" s="100">
        <v>136</v>
      </c>
      <c r="AC2172" s="100" t="s">
        <v>363</v>
      </c>
      <c r="AD2172" s="100">
        <v>96</v>
      </c>
      <c r="AE2172" s="100">
        <v>58</v>
      </c>
      <c r="AF2172" s="100">
        <v>59</v>
      </c>
      <c r="AG2172" s="100">
        <v>47</v>
      </c>
      <c r="AJ2172" s="100" t="str">
        <f t="shared" si="908"/>
        <v>●</v>
      </c>
      <c r="AK2172" s="100" t="str">
        <f t="shared" si="906"/>
        <v>●</v>
      </c>
      <c r="AL2172" s="100" t="str">
        <f>IF(E2172=Z2172,"○","●")</f>
        <v>●</v>
      </c>
      <c r="AM2172" s="100" t="str">
        <f t="shared" si="906"/>
        <v>●</v>
      </c>
      <c r="AP2172" s="100" t="str">
        <f t="shared" si="909"/>
        <v>●</v>
      </c>
      <c r="AQ2172" s="100" t="str">
        <f t="shared" si="907"/>
        <v>●</v>
      </c>
      <c r="AR2172" s="100" t="str">
        <f t="shared" si="907"/>
        <v>●</v>
      </c>
      <c r="AS2172" s="100" t="str">
        <f t="shared" si="907"/>
        <v>●</v>
      </c>
    </row>
    <row r="2173" spans="2:45" s="100" customFormat="1" ht="14.25" customHeight="1">
      <c r="B2173" s="102" t="s">
        <v>102</v>
      </c>
      <c r="C2173" s="106">
        <v>170</v>
      </c>
      <c r="D2173" s="107">
        <v>200</v>
      </c>
      <c r="E2173" s="107">
        <v>204</v>
      </c>
      <c r="F2173" s="107">
        <v>127</v>
      </c>
      <c r="G2173" s="107">
        <f>第2表01元データ!AX75</f>
        <v>147</v>
      </c>
      <c r="H2173" s="107">
        <f t="shared" si="910"/>
        <v>20</v>
      </c>
      <c r="I2173" s="108">
        <f t="shared" si="911"/>
        <v>15.748031496062993</v>
      </c>
      <c r="J2173" s="102"/>
      <c r="K2173" s="114" t="s">
        <v>102</v>
      </c>
      <c r="L2173" s="106">
        <v>99</v>
      </c>
      <c r="M2173" s="107">
        <v>78</v>
      </c>
      <c r="N2173" s="107">
        <v>62</v>
      </c>
      <c r="O2173" s="107">
        <v>52</v>
      </c>
      <c r="P2173" s="107">
        <f>第2表01元データ!AY75</f>
        <v>55</v>
      </c>
      <c r="Q2173" s="107">
        <f t="shared" si="912"/>
        <v>3</v>
      </c>
      <c r="R2173" s="108">
        <f t="shared" si="913"/>
        <v>5.7692307692307692</v>
      </c>
      <c r="S2173" s="108"/>
      <c r="T2173" s="100">
        <v>210</v>
      </c>
      <c r="W2173" s="100" t="s">
        <v>364</v>
      </c>
      <c r="X2173" s="100">
        <v>49</v>
      </c>
      <c r="Y2173" s="100">
        <v>170</v>
      </c>
      <c r="Z2173" s="100">
        <v>200</v>
      </c>
      <c r="AA2173" s="100">
        <v>204</v>
      </c>
      <c r="AC2173" s="100" t="s">
        <v>364</v>
      </c>
      <c r="AD2173" s="100">
        <v>82</v>
      </c>
      <c r="AE2173" s="100">
        <v>99</v>
      </c>
      <c r="AF2173" s="100">
        <v>78</v>
      </c>
      <c r="AG2173" s="100">
        <v>62</v>
      </c>
      <c r="AJ2173" s="100" t="str">
        <f t="shared" si="908"/>
        <v>●</v>
      </c>
      <c r="AK2173" s="100" t="str">
        <f t="shared" si="906"/>
        <v>●</v>
      </c>
      <c r="AL2173" s="100" t="str">
        <f t="shared" si="906"/>
        <v>●</v>
      </c>
      <c r="AM2173" s="100" t="str">
        <f t="shared" si="906"/>
        <v>●</v>
      </c>
      <c r="AP2173" s="100" t="str">
        <f t="shared" si="909"/>
        <v>●</v>
      </c>
      <c r="AQ2173" s="100" t="str">
        <f t="shared" si="907"/>
        <v>●</v>
      </c>
      <c r="AR2173" s="100" t="str">
        <f t="shared" si="907"/>
        <v>●</v>
      </c>
      <c r="AS2173" s="100" t="str">
        <f t="shared" si="907"/>
        <v>●</v>
      </c>
    </row>
    <row r="2174" spans="2:45" s="100" customFormat="1" ht="14.25" customHeight="1">
      <c r="B2174" s="102" t="s">
        <v>103</v>
      </c>
      <c r="C2174" s="106">
        <v>73</v>
      </c>
      <c r="D2174" s="107">
        <v>173</v>
      </c>
      <c r="E2174" s="107">
        <v>210</v>
      </c>
      <c r="F2174" s="107">
        <v>198</v>
      </c>
      <c r="G2174" s="107">
        <f>第2表01元データ!AX76</f>
        <v>116</v>
      </c>
      <c r="H2174" s="107">
        <f t="shared" si="910"/>
        <v>-82</v>
      </c>
      <c r="I2174" s="108">
        <f t="shared" si="911"/>
        <v>-41.414141414141412</v>
      </c>
      <c r="J2174" s="102"/>
      <c r="K2174" s="114" t="s">
        <v>103</v>
      </c>
      <c r="L2174" s="106">
        <v>80</v>
      </c>
      <c r="M2174" s="107">
        <v>104</v>
      </c>
      <c r="N2174" s="107">
        <v>76</v>
      </c>
      <c r="O2174" s="107">
        <v>58</v>
      </c>
      <c r="P2174" s="107">
        <f>第2表01元データ!AY76</f>
        <v>69</v>
      </c>
      <c r="Q2174" s="107">
        <f t="shared" si="912"/>
        <v>11</v>
      </c>
      <c r="R2174" s="108">
        <f t="shared" si="913"/>
        <v>18.96551724137931</v>
      </c>
      <c r="S2174" s="108"/>
      <c r="T2174" s="100">
        <v>211</v>
      </c>
      <c r="W2174" s="99" t="s">
        <v>365</v>
      </c>
      <c r="X2174" s="99">
        <v>38</v>
      </c>
      <c r="Y2174" s="99">
        <v>73</v>
      </c>
      <c r="Z2174" s="99">
        <v>173</v>
      </c>
      <c r="AA2174" s="99">
        <v>210</v>
      </c>
      <c r="AB2174" s="99"/>
      <c r="AC2174" s="99" t="s">
        <v>365</v>
      </c>
      <c r="AD2174" s="99">
        <v>98</v>
      </c>
      <c r="AE2174" s="99">
        <v>80</v>
      </c>
      <c r="AF2174" s="99">
        <v>104</v>
      </c>
      <c r="AG2174" s="99">
        <v>76</v>
      </c>
      <c r="AJ2174" s="100" t="str">
        <f t="shared" si="908"/>
        <v>●</v>
      </c>
      <c r="AK2174" s="100" t="str">
        <f t="shared" si="906"/>
        <v>●</v>
      </c>
      <c r="AL2174" s="100" t="str">
        <f t="shared" si="906"/>
        <v>●</v>
      </c>
      <c r="AM2174" s="100" t="str">
        <f t="shared" si="906"/>
        <v>●</v>
      </c>
      <c r="AP2174" s="100" t="str">
        <f t="shared" si="909"/>
        <v>●</v>
      </c>
      <c r="AQ2174" s="100" t="str">
        <f t="shared" si="907"/>
        <v>●</v>
      </c>
      <c r="AR2174" s="100" t="str">
        <f t="shared" si="907"/>
        <v>●</v>
      </c>
      <c r="AS2174" s="100" t="str">
        <f t="shared" si="907"/>
        <v>●</v>
      </c>
    </row>
    <row r="2175" spans="2:45" s="100" customFormat="1" ht="14.25" customHeight="1">
      <c r="B2175" s="102" t="s">
        <v>104</v>
      </c>
      <c r="C2175" s="106">
        <v>58</v>
      </c>
      <c r="D2175" s="107">
        <v>87</v>
      </c>
      <c r="E2175" s="107">
        <v>183</v>
      </c>
      <c r="F2175" s="107">
        <v>203</v>
      </c>
      <c r="G2175" s="107">
        <f>第2表01元データ!AX77</f>
        <v>123</v>
      </c>
      <c r="H2175" s="107">
        <f t="shared" si="910"/>
        <v>-80</v>
      </c>
      <c r="I2175" s="108">
        <f t="shared" si="911"/>
        <v>-39.408866995073893</v>
      </c>
      <c r="J2175" s="102"/>
      <c r="K2175" s="114" t="s">
        <v>104</v>
      </c>
      <c r="L2175" s="106">
        <v>95</v>
      </c>
      <c r="M2175" s="107">
        <v>78</v>
      </c>
      <c r="N2175" s="107">
        <v>90</v>
      </c>
      <c r="O2175" s="107">
        <v>68</v>
      </c>
      <c r="P2175" s="107">
        <f>第2表01元データ!AY77</f>
        <v>47</v>
      </c>
      <c r="Q2175" s="107">
        <f t="shared" si="912"/>
        <v>-21</v>
      </c>
      <c r="R2175" s="108">
        <f t="shared" si="913"/>
        <v>-30.882352941176471</v>
      </c>
      <c r="S2175" s="108"/>
      <c r="T2175" s="100">
        <v>212</v>
      </c>
      <c r="W2175" s="100" t="s">
        <v>366</v>
      </c>
      <c r="X2175" s="100">
        <v>49</v>
      </c>
      <c r="Y2175" s="100">
        <v>58</v>
      </c>
      <c r="Z2175" s="100">
        <v>87</v>
      </c>
      <c r="AA2175" s="100">
        <v>183</v>
      </c>
      <c r="AC2175" s="100" t="s">
        <v>366</v>
      </c>
      <c r="AD2175" s="100">
        <v>85</v>
      </c>
      <c r="AE2175" s="100">
        <v>95</v>
      </c>
      <c r="AF2175" s="100">
        <v>78</v>
      </c>
      <c r="AG2175" s="100">
        <v>90</v>
      </c>
      <c r="AJ2175" s="100" t="str">
        <f t="shared" si="908"/>
        <v>●</v>
      </c>
      <c r="AK2175" s="100" t="str">
        <f t="shared" si="906"/>
        <v>●</v>
      </c>
      <c r="AL2175" s="100" t="str">
        <f t="shared" si="906"/>
        <v>●</v>
      </c>
      <c r="AM2175" s="100" t="str">
        <f t="shared" si="906"/>
        <v>●</v>
      </c>
      <c r="AP2175" s="100" t="str">
        <f t="shared" si="909"/>
        <v>●</v>
      </c>
      <c r="AQ2175" s="100" t="str">
        <f t="shared" si="907"/>
        <v>●</v>
      </c>
      <c r="AR2175" s="100" t="str">
        <f t="shared" si="907"/>
        <v>●</v>
      </c>
      <c r="AS2175" s="100" t="str">
        <f t="shared" si="907"/>
        <v>●</v>
      </c>
    </row>
    <row r="2176" spans="2:45" s="100" customFormat="1" ht="14.25" customHeight="1">
      <c r="B2176" s="102" t="s">
        <v>105</v>
      </c>
      <c r="C2176" s="106">
        <v>69</v>
      </c>
      <c r="D2176" s="107">
        <v>63</v>
      </c>
      <c r="E2176" s="107">
        <v>96</v>
      </c>
      <c r="F2176" s="107">
        <v>182</v>
      </c>
      <c r="G2176" s="107">
        <f>第2表01元データ!AX78</f>
        <v>180</v>
      </c>
      <c r="H2176" s="107">
        <f t="shared" si="910"/>
        <v>-2</v>
      </c>
      <c r="I2176" s="108">
        <f t="shared" si="911"/>
        <v>-1.098901098901099</v>
      </c>
      <c r="J2176" s="102"/>
      <c r="K2176" s="114" t="s">
        <v>105</v>
      </c>
      <c r="L2176" s="106">
        <v>93</v>
      </c>
      <c r="M2176" s="107">
        <v>95</v>
      </c>
      <c r="N2176" s="107">
        <v>77</v>
      </c>
      <c r="O2176" s="107">
        <v>91</v>
      </c>
      <c r="P2176" s="107">
        <f>第2表01元データ!AY78</f>
        <v>52</v>
      </c>
      <c r="Q2176" s="107">
        <f t="shared" si="912"/>
        <v>-39</v>
      </c>
      <c r="R2176" s="108">
        <f t="shared" si="913"/>
        <v>-42.857142857142854</v>
      </c>
      <c r="S2176" s="108"/>
      <c r="T2176" s="100">
        <v>213</v>
      </c>
      <c r="W2176" s="100" t="s">
        <v>367</v>
      </c>
      <c r="X2176" s="100">
        <v>43</v>
      </c>
      <c r="Y2176" s="100">
        <v>69</v>
      </c>
      <c r="Z2176" s="100">
        <v>63</v>
      </c>
      <c r="AA2176" s="100">
        <v>96</v>
      </c>
      <c r="AC2176" s="100" t="s">
        <v>367</v>
      </c>
      <c r="AD2176" s="100">
        <v>79</v>
      </c>
      <c r="AE2176" s="100">
        <v>93</v>
      </c>
      <c r="AF2176" s="100">
        <v>95</v>
      </c>
      <c r="AG2176" s="100">
        <v>77</v>
      </c>
      <c r="AJ2176" s="100" t="str">
        <f t="shared" si="908"/>
        <v>●</v>
      </c>
      <c r="AK2176" s="100" t="str">
        <f t="shared" si="906"/>
        <v>●</v>
      </c>
      <c r="AL2176" s="100" t="str">
        <f t="shared" si="906"/>
        <v>●</v>
      </c>
      <c r="AM2176" s="100" t="str">
        <f t="shared" si="906"/>
        <v>●</v>
      </c>
      <c r="AP2176" s="100" t="str">
        <f t="shared" si="909"/>
        <v>●</v>
      </c>
      <c r="AQ2176" s="100" t="str">
        <f t="shared" si="907"/>
        <v>●</v>
      </c>
      <c r="AR2176" s="100" t="str">
        <f t="shared" si="907"/>
        <v>●</v>
      </c>
      <c r="AS2176" s="100" t="str">
        <f t="shared" si="907"/>
        <v>●</v>
      </c>
    </row>
    <row r="2177" spans="2:45" s="100" customFormat="1" ht="14.25" customHeight="1">
      <c r="B2177" s="102" t="s">
        <v>106</v>
      </c>
      <c r="C2177" s="106">
        <v>51</v>
      </c>
      <c r="D2177" s="107">
        <v>68</v>
      </c>
      <c r="E2177" s="107">
        <v>67</v>
      </c>
      <c r="F2177" s="107">
        <v>96</v>
      </c>
      <c r="G2177" s="107">
        <f>第2表01元データ!AX79</f>
        <v>188</v>
      </c>
      <c r="H2177" s="107">
        <f t="shared" si="910"/>
        <v>92</v>
      </c>
      <c r="I2177" s="108">
        <f t="shared" si="911"/>
        <v>95.833333333333343</v>
      </c>
      <c r="J2177" s="102"/>
      <c r="K2177" s="114" t="s">
        <v>106</v>
      </c>
      <c r="L2177" s="106">
        <v>76</v>
      </c>
      <c r="M2177" s="107">
        <v>81</v>
      </c>
      <c r="N2177" s="107">
        <v>95</v>
      </c>
      <c r="O2177" s="107">
        <v>78</v>
      </c>
      <c r="P2177" s="107">
        <f>第2表01元データ!AY79</f>
        <v>66</v>
      </c>
      <c r="Q2177" s="107">
        <f t="shared" si="912"/>
        <v>-12</v>
      </c>
      <c r="R2177" s="108">
        <f t="shared" si="913"/>
        <v>-15.384615384615385</v>
      </c>
      <c r="S2177" s="108"/>
      <c r="T2177" s="100">
        <v>214</v>
      </c>
      <c r="W2177" s="100" t="s">
        <v>368</v>
      </c>
      <c r="X2177" s="100">
        <v>39</v>
      </c>
      <c r="Y2177" s="100">
        <v>51</v>
      </c>
      <c r="Z2177" s="100">
        <v>68</v>
      </c>
      <c r="AA2177" s="100">
        <v>67</v>
      </c>
      <c r="AC2177" s="100" t="s">
        <v>368</v>
      </c>
      <c r="AD2177" s="100">
        <v>76</v>
      </c>
      <c r="AE2177" s="100">
        <v>76</v>
      </c>
      <c r="AF2177" s="100">
        <v>81</v>
      </c>
      <c r="AG2177" s="100">
        <v>95</v>
      </c>
      <c r="AJ2177" s="100" t="str">
        <f t="shared" si="908"/>
        <v>●</v>
      </c>
      <c r="AK2177" s="100" t="str">
        <f t="shared" si="906"/>
        <v>●</v>
      </c>
      <c r="AL2177" s="100" t="str">
        <f t="shared" si="906"/>
        <v>●</v>
      </c>
      <c r="AM2177" s="100" t="str">
        <f t="shared" si="906"/>
        <v>●</v>
      </c>
      <c r="AP2177" s="100" t="str">
        <f t="shared" si="909"/>
        <v>○</v>
      </c>
      <c r="AQ2177" s="100" t="str">
        <f t="shared" si="907"/>
        <v>●</v>
      </c>
      <c r="AR2177" s="100" t="str">
        <f t="shared" si="907"/>
        <v>●</v>
      </c>
      <c r="AS2177" s="100" t="str">
        <f t="shared" si="907"/>
        <v>●</v>
      </c>
    </row>
    <row r="2178" spans="2:45" s="100" customFormat="1" ht="14.25" customHeight="1">
      <c r="B2178" s="102" t="s">
        <v>107</v>
      </c>
      <c r="C2178" s="106">
        <v>39</v>
      </c>
      <c r="D2178" s="107">
        <v>52</v>
      </c>
      <c r="E2178" s="107">
        <v>69</v>
      </c>
      <c r="F2178" s="107">
        <v>70</v>
      </c>
      <c r="G2178" s="107">
        <f>第2表01元データ!AX80</f>
        <v>170</v>
      </c>
      <c r="H2178" s="107">
        <f t="shared" si="910"/>
        <v>100</v>
      </c>
      <c r="I2178" s="108">
        <f t="shared" si="911"/>
        <v>142.85714285714286</v>
      </c>
      <c r="J2178" s="102"/>
      <c r="K2178" s="114" t="s">
        <v>107</v>
      </c>
      <c r="L2178" s="106">
        <v>66</v>
      </c>
      <c r="M2178" s="107">
        <v>71</v>
      </c>
      <c r="N2178" s="107">
        <v>78</v>
      </c>
      <c r="O2178" s="107">
        <v>88</v>
      </c>
      <c r="P2178" s="107">
        <f>第2表01元データ!AY80</f>
        <v>83</v>
      </c>
      <c r="Q2178" s="107">
        <f t="shared" si="912"/>
        <v>-5</v>
      </c>
      <c r="R2178" s="108">
        <f t="shared" si="913"/>
        <v>-5.6818181818181817</v>
      </c>
      <c r="S2178" s="108"/>
      <c r="T2178" s="100">
        <v>215</v>
      </c>
      <c r="W2178" s="100" t="s">
        <v>369</v>
      </c>
      <c r="X2178" s="100">
        <v>23</v>
      </c>
      <c r="Y2178" s="100">
        <v>39</v>
      </c>
      <c r="Z2178" s="100">
        <v>52</v>
      </c>
      <c r="AA2178" s="100">
        <v>69</v>
      </c>
      <c r="AC2178" s="100" t="s">
        <v>369</v>
      </c>
      <c r="AD2178" s="100">
        <v>58</v>
      </c>
      <c r="AE2178" s="100">
        <v>66</v>
      </c>
      <c r="AF2178" s="100">
        <v>71</v>
      </c>
      <c r="AG2178" s="100">
        <v>78</v>
      </c>
      <c r="AJ2178" s="100" t="str">
        <f t="shared" si="908"/>
        <v>●</v>
      </c>
      <c r="AK2178" s="100" t="str">
        <f t="shared" si="906"/>
        <v>●</v>
      </c>
      <c r="AL2178" s="100" t="str">
        <f t="shared" si="906"/>
        <v>●</v>
      </c>
      <c r="AM2178" s="100" t="str">
        <f t="shared" si="906"/>
        <v>●</v>
      </c>
      <c r="AP2178" s="100" t="str">
        <f t="shared" si="909"/>
        <v>●</v>
      </c>
      <c r="AQ2178" s="100" t="str">
        <f t="shared" si="907"/>
        <v>●</v>
      </c>
      <c r="AR2178" s="100" t="str">
        <f t="shared" si="907"/>
        <v>●</v>
      </c>
      <c r="AS2178" s="100" t="str">
        <f t="shared" si="907"/>
        <v>●</v>
      </c>
    </row>
    <row r="2179" spans="2:45" s="100" customFormat="1" ht="14.25" customHeight="1">
      <c r="B2179" s="102" t="s">
        <v>108</v>
      </c>
      <c r="C2179" s="106">
        <v>32</v>
      </c>
      <c r="D2179" s="107">
        <v>38</v>
      </c>
      <c r="E2179" s="107">
        <v>52</v>
      </c>
      <c r="F2179" s="107">
        <v>70</v>
      </c>
      <c r="G2179" s="107">
        <f>第2表01元データ!AX81</f>
        <v>90</v>
      </c>
      <c r="H2179" s="107">
        <f t="shared" si="910"/>
        <v>20</v>
      </c>
      <c r="I2179" s="108">
        <f t="shared" si="911"/>
        <v>28.571428571428569</v>
      </c>
      <c r="J2179" s="102"/>
      <c r="K2179" s="114" t="s">
        <v>108</v>
      </c>
      <c r="L2179" s="106">
        <v>46</v>
      </c>
      <c r="M2179" s="107">
        <v>58</v>
      </c>
      <c r="N2179" s="107">
        <v>62</v>
      </c>
      <c r="O2179" s="107">
        <v>71</v>
      </c>
      <c r="P2179" s="107">
        <f>第2表01元データ!AY81</f>
        <v>78</v>
      </c>
      <c r="Q2179" s="107">
        <f t="shared" si="912"/>
        <v>7</v>
      </c>
      <c r="R2179" s="108">
        <f t="shared" si="913"/>
        <v>9.8591549295774641</v>
      </c>
      <c r="S2179" s="108"/>
      <c r="T2179" s="100">
        <v>216</v>
      </c>
      <c r="W2179" s="100" t="s">
        <v>370</v>
      </c>
      <c r="X2179" s="100">
        <v>12</v>
      </c>
      <c r="Y2179" s="100">
        <v>32</v>
      </c>
      <c r="Z2179" s="100">
        <v>38</v>
      </c>
      <c r="AA2179" s="100">
        <v>52</v>
      </c>
      <c r="AC2179" s="100" t="s">
        <v>370</v>
      </c>
      <c r="AD2179" s="100">
        <v>30</v>
      </c>
      <c r="AE2179" s="100">
        <v>46</v>
      </c>
      <c r="AF2179" s="100">
        <v>58</v>
      </c>
      <c r="AG2179" s="100">
        <v>62</v>
      </c>
      <c r="AJ2179" s="100" t="str">
        <f t="shared" si="908"/>
        <v>●</v>
      </c>
      <c r="AK2179" s="100" t="str">
        <f t="shared" si="906"/>
        <v>●</v>
      </c>
      <c r="AL2179" s="100" t="str">
        <f t="shared" si="906"/>
        <v>●</v>
      </c>
      <c r="AM2179" s="100" t="str">
        <f t="shared" si="906"/>
        <v>●</v>
      </c>
      <c r="AP2179" s="100" t="str">
        <f t="shared" si="909"/>
        <v>●</v>
      </c>
      <c r="AQ2179" s="100" t="str">
        <f t="shared" si="907"/>
        <v>●</v>
      </c>
      <c r="AR2179" s="100" t="str">
        <f t="shared" si="907"/>
        <v>●</v>
      </c>
      <c r="AS2179" s="100" t="str">
        <f t="shared" si="907"/>
        <v>●</v>
      </c>
    </row>
    <row r="2180" spans="2:45" s="100" customFormat="1" ht="14.25" customHeight="1">
      <c r="B2180" s="102" t="s">
        <v>109</v>
      </c>
      <c r="C2180" s="106">
        <v>12</v>
      </c>
      <c r="D2180" s="107">
        <v>26</v>
      </c>
      <c r="E2180" s="107">
        <v>28</v>
      </c>
      <c r="F2180" s="107">
        <v>61</v>
      </c>
      <c r="G2180" s="107">
        <f>第2表01元データ!AX82</f>
        <v>65</v>
      </c>
      <c r="H2180" s="107">
        <f t="shared" si="910"/>
        <v>4</v>
      </c>
      <c r="I2180" s="108">
        <f t="shared" si="911"/>
        <v>6.557377049180328</v>
      </c>
      <c r="J2180" s="102"/>
      <c r="K2180" s="114" t="s">
        <v>109</v>
      </c>
      <c r="L2180" s="106">
        <v>25</v>
      </c>
      <c r="M2180" s="107">
        <v>43</v>
      </c>
      <c r="N2180" s="107">
        <v>40</v>
      </c>
      <c r="O2180" s="107">
        <v>50</v>
      </c>
      <c r="P2180" s="107">
        <f>第2表01元データ!AY82</f>
        <v>73</v>
      </c>
      <c r="Q2180" s="107">
        <f t="shared" si="912"/>
        <v>23</v>
      </c>
      <c r="R2180" s="108">
        <f t="shared" si="913"/>
        <v>46</v>
      </c>
      <c r="S2180" s="108"/>
      <c r="T2180" s="100">
        <v>217</v>
      </c>
      <c r="W2180" s="100" t="s">
        <v>371</v>
      </c>
      <c r="X2180" s="100">
        <v>7</v>
      </c>
      <c r="Y2180" s="100">
        <v>12</v>
      </c>
      <c r="Z2180" s="100">
        <v>26</v>
      </c>
      <c r="AA2180" s="100">
        <v>28</v>
      </c>
      <c r="AC2180" s="100" t="s">
        <v>371</v>
      </c>
      <c r="AD2180" s="100">
        <v>25</v>
      </c>
      <c r="AE2180" s="100">
        <v>25</v>
      </c>
      <c r="AF2180" s="100">
        <v>43</v>
      </c>
      <c r="AG2180" s="100">
        <v>40</v>
      </c>
      <c r="AJ2180" s="100" t="str">
        <f t="shared" si="908"/>
        <v>●</v>
      </c>
      <c r="AK2180" s="100" t="str">
        <f t="shared" si="906"/>
        <v>●</v>
      </c>
      <c r="AL2180" s="100" t="str">
        <f t="shared" si="906"/>
        <v>●</v>
      </c>
      <c r="AM2180" s="100" t="str">
        <f t="shared" si="906"/>
        <v>●</v>
      </c>
      <c r="AP2180" s="100" t="str">
        <f t="shared" si="909"/>
        <v>○</v>
      </c>
      <c r="AQ2180" s="100" t="str">
        <f t="shared" si="907"/>
        <v>●</v>
      </c>
      <c r="AR2180" s="100" t="str">
        <f t="shared" si="907"/>
        <v>●</v>
      </c>
      <c r="AS2180" s="100" t="str">
        <f t="shared" si="907"/>
        <v>●</v>
      </c>
    </row>
    <row r="2181" spans="2:45" s="100" customFormat="1" ht="14.25" customHeight="1">
      <c r="B2181" s="102" t="s">
        <v>110</v>
      </c>
      <c r="C2181" s="106">
        <v>10</v>
      </c>
      <c r="D2181" s="107">
        <v>13</v>
      </c>
      <c r="E2181" s="107">
        <v>33</v>
      </c>
      <c r="F2181" s="107">
        <v>88</v>
      </c>
      <c r="G2181" s="107">
        <f>第2表01元データ!AX83</f>
        <v>137</v>
      </c>
      <c r="H2181" s="107">
        <f t="shared" si="910"/>
        <v>49</v>
      </c>
      <c r="I2181" s="108">
        <f t="shared" si="911"/>
        <v>55.68181818181818</v>
      </c>
      <c r="J2181" s="102"/>
      <c r="K2181" s="114" t="s">
        <v>110</v>
      </c>
      <c r="L2181" s="106">
        <v>25</v>
      </c>
      <c r="M2181" s="107">
        <v>33</v>
      </c>
      <c r="N2181" s="107">
        <v>37</v>
      </c>
      <c r="O2181" s="107">
        <v>62</v>
      </c>
      <c r="P2181" s="107">
        <f>第2表01元データ!AY83</f>
        <v>56</v>
      </c>
      <c r="Q2181" s="107">
        <f t="shared" si="912"/>
        <v>-6</v>
      </c>
      <c r="R2181" s="108">
        <f t="shared" si="913"/>
        <v>-9.67741935483871</v>
      </c>
      <c r="S2181" s="108"/>
      <c r="T2181" s="100">
        <v>218</v>
      </c>
      <c r="W2181" s="100" t="s">
        <v>378</v>
      </c>
      <c r="X2181" s="100">
        <v>4</v>
      </c>
      <c r="Y2181" s="100">
        <v>10</v>
      </c>
      <c r="Z2181" s="100">
        <v>13</v>
      </c>
      <c r="AA2181" s="100">
        <v>33</v>
      </c>
      <c r="AC2181" s="100" t="s">
        <v>378</v>
      </c>
      <c r="AD2181" s="100">
        <v>9</v>
      </c>
      <c r="AE2181" s="100">
        <v>25</v>
      </c>
      <c r="AF2181" s="100">
        <v>33</v>
      </c>
      <c r="AG2181" s="100">
        <v>37</v>
      </c>
      <c r="AJ2181" s="100" t="str">
        <f t="shared" si="908"/>
        <v>●</v>
      </c>
      <c r="AK2181" s="100" t="str">
        <f t="shared" si="906"/>
        <v>●</v>
      </c>
      <c r="AL2181" s="100" t="str">
        <f t="shared" si="906"/>
        <v>●</v>
      </c>
      <c r="AM2181" s="100" t="str">
        <f t="shared" si="906"/>
        <v>●</v>
      </c>
      <c r="AP2181" s="100" t="str">
        <f t="shared" si="909"/>
        <v>●</v>
      </c>
      <c r="AQ2181" s="100" t="str">
        <f t="shared" si="907"/>
        <v>●</v>
      </c>
      <c r="AR2181" s="100" t="str">
        <f t="shared" si="907"/>
        <v>●</v>
      </c>
      <c r="AS2181" s="100" t="str">
        <f t="shared" si="907"/>
        <v>●</v>
      </c>
    </row>
    <row r="2182" spans="2:45" s="100" customFormat="1" ht="14.25" customHeight="1">
      <c r="B2182" s="119" t="s">
        <v>111</v>
      </c>
      <c r="C2182" s="120" t="s">
        <v>313</v>
      </c>
      <c r="D2182" s="116" t="s">
        <v>313</v>
      </c>
      <c r="E2182" s="116" t="s">
        <v>313</v>
      </c>
      <c r="F2182" s="116" t="s">
        <v>313</v>
      </c>
      <c r="G2182" s="107" t="str">
        <f>第2表01元データ!AX84</f>
        <v>-</v>
      </c>
      <c r="H2182" s="107"/>
      <c r="I2182" s="108"/>
      <c r="K2182" s="119" t="s">
        <v>111</v>
      </c>
      <c r="L2182" s="120" t="s">
        <v>313</v>
      </c>
      <c r="M2182" s="116" t="s">
        <v>313</v>
      </c>
      <c r="N2182" s="116" t="s">
        <v>313</v>
      </c>
      <c r="O2182" s="116" t="s">
        <v>313</v>
      </c>
      <c r="P2182" s="107">
        <f>第2表01元データ!AY84</f>
        <v>1</v>
      </c>
      <c r="Q2182" s="107"/>
      <c r="R2182" s="108"/>
      <c r="T2182" s="100">
        <v>219</v>
      </c>
    </row>
    <row r="2183" spans="2:45" s="100" customFormat="1" ht="14.25" customHeight="1">
      <c r="B2183" s="118"/>
      <c r="C2183" s="118"/>
      <c r="D2183" s="118"/>
      <c r="E2183" s="118"/>
      <c r="F2183" s="118"/>
      <c r="G2183" s="118"/>
      <c r="H2183" s="118"/>
      <c r="I2183" s="118"/>
      <c r="J2183" s="118"/>
      <c r="K2183" s="118"/>
      <c r="L2183" s="118"/>
      <c r="M2183" s="118"/>
      <c r="N2183" s="118"/>
      <c r="O2183" s="118"/>
      <c r="P2183" s="168"/>
      <c r="W2183" s="100">
        <v>61</v>
      </c>
    </row>
    <row r="2184" spans="2:45" s="100" customFormat="1" ht="14.25" customHeight="1">
      <c r="B2184" s="118"/>
      <c r="C2184" s="118"/>
      <c r="D2184" s="118"/>
      <c r="E2184" s="118"/>
      <c r="F2184" s="118"/>
      <c r="G2184" s="118"/>
      <c r="H2184" s="118"/>
      <c r="I2184" s="118"/>
      <c r="J2184" s="118"/>
      <c r="K2184" s="118"/>
      <c r="L2184" s="118"/>
      <c r="M2184" s="118"/>
      <c r="N2184" s="118"/>
      <c r="O2184" s="118"/>
      <c r="P2184" s="168"/>
    </row>
    <row r="2185" spans="2:45" s="100" customFormat="1" ht="14.25" customHeight="1">
      <c r="B2185" s="118"/>
      <c r="C2185" s="118"/>
      <c r="D2185" s="118"/>
      <c r="E2185" s="118"/>
      <c r="F2185" s="118"/>
      <c r="G2185" s="118"/>
      <c r="H2185" s="118"/>
      <c r="I2185" s="118"/>
      <c r="J2185" s="118"/>
      <c r="K2185" s="118"/>
      <c r="L2185" s="118"/>
      <c r="M2185" s="118"/>
      <c r="N2185" s="118"/>
      <c r="O2185" s="118"/>
      <c r="P2185" s="168"/>
    </row>
    <row r="2186" spans="2:45" s="99" customFormat="1" ht="14.25" customHeight="1">
      <c r="B2186" s="99" t="s">
        <v>281</v>
      </c>
      <c r="K2186" s="99" t="s">
        <v>282</v>
      </c>
      <c r="W2186" s="100"/>
      <c r="X2186" s="100"/>
      <c r="Y2186" s="100"/>
      <c r="Z2186" s="100"/>
      <c r="AA2186" s="100"/>
      <c r="AB2186" s="100"/>
      <c r="AC2186" s="100"/>
      <c r="AD2186" s="100"/>
      <c r="AE2186" s="100"/>
      <c r="AF2186" s="100"/>
      <c r="AG2186" s="100"/>
    </row>
    <row r="2187" spans="2:45" s="100" customFormat="1" ht="14.25" customHeight="1">
      <c r="B2187" s="583" t="s">
        <v>335</v>
      </c>
      <c r="C2187" s="101"/>
      <c r="D2187" s="101"/>
      <c r="E2187" s="101"/>
      <c r="F2187" s="101"/>
      <c r="G2187" s="135"/>
      <c r="H2187" s="131"/>
      <c r="I2187" s="131"/>
      <c r="J2187" s="102"/>
      <c r="K2187" s="583" t="s">
        <v>335</v>
      </c>
      <c r="L2187" s="101"/>
      <c r="M2187" s="101"/>
      <c r="N2187" s="101"/>
      <c r="O2187" s="101"/>
      <c r="P2187" s="135"/>
      <c r="Q2187" s="131"/>
      <c r="R2187" s="131"/>
      <c r="S2187" s="103"/>
    </row>
    <row r="2188" spans="2:45" s="100" customFormat="1" ht="14.25" customHeight="1">
      <c r="B2188" s="584"/>
      <c r="C2188" s="130" t="str">
        <f>$C$4</f>
        <v>平成7年</v>
      </c>
      <c r="D2188" s="130" t="str">
        <f>$D$4</f>
        <v>平成12年</v>
      </c>
      <c r="E2188" s="130" t="str">
        <f>$E$4</f>
        <v>平成17年</v>
      </c>
      <c r="F2188" s="130" t="str">
        <f>$F$4</f>
        <v>平成22年</v>
      </c>
      <c r="G2188" s="130" t="s">
        <v>410</v>
      </c>
      <c r="H2188" s="133" t="str">
        <f>$H$4</f>
        <v>対平成</v>
      </c>
      <c r="I2188" s="134" t="str">
        <f>$I$4</f>
        <v>22年</v>
      </c>
      <c r="J2188" s="102"/>
      <c r="K2188" s="584"/>
      <c r="L2188" s="130" t="str">
        <f>$C$4</f>
        <v>平成7年</v>
      </c>
      <c r="M2188" s="130" t="str">
        <f>$D$4</f>
        <v>平成12年</v>
      </c>
      <c r="N2188" s="130" t="str">
        <f>$E$4</f>
        <v>平成17年</v>
      </c>
      <c r="O2188" s="130" t="str">
        <f>$F$4</f>
        <v>平成22年</v>
      </c>
      <c r="P2188" s="130" t="s">
        <v>410</v>
      </c>
      <c r="Q2188" s="133" t="str">
        <f>$H$4</f>
        <v>対平成</v>
      </c>
      <c r="R2188" s="134" t="str">
        <f>$I$4</f>
        <v>22年</v>
      </c>
      <c r="S2188" s="103"/>
    </row>
    <row r="2189" spans="2:45" s="100" customFormat="1" ht="14.25" customHeight="1">
      <c r="B2189" s="585"/>
      <c r="C2189" s="104"/>
      <c r="D2189" s="104"/>
      <c r="E2189" s="104"/>
      <c r="F2189" s="104"/>
      <c r="G2189" s="104"/>
      <c r="H2189" s="132" t="s">
        <v>88</v>
      </c>
      <c r="I2189" s="133" t="s">
        <v>398</v>
      </c>
      <c r="J2189" s="102"/>
      <c r="K2189" s="585"/>
      <c r="L2189" s="104"/>
      <c r="M2189" s="104"/>
      <c r="N2189" s="104"/>
      <c r="O2189" s="104"/>
      <c r="P2189" s="104"/>
      <c r="Q2189" s="132" t="s">
        <v>88</v>
      </c>
      <c r="R2189" s="133" t="s">
        <v>398</v>
      </c>
      <c r="S2189" s="103"/>
    </row>
    <row r="2190" spans="2:45" s="199" customFormat="1" ht="14.25" customHeight="1">
      <c r="B2190" s="200" t="s">
        <v>90</v>
      </c>
      <c r="C2190" s="198">
        <v>830</v>
      </c>
      <c r="D2190" s="194">
        <v>852</v>
      </c>
      <c r="E2190" s="194">
        <v>987</v>
      </c>
      <c r="F2190" s="194">
        <v>1024</v>
      </c>
      <c r="G2190" s="194">
        <f>IF(COUNTIF(G2195:G2213,"x"),"x",IF(SUM(G2195:G2213)=0,"-",SUM(G2195:G2213)))</f>
        <v>892</v>
      </c>
      <c r="H2190" s="193">
        <f t="shared" ref="H2190:H2193" si="914">IF(G2190="x","x",IF(AND(G2190="-",F2190="-"),"-",IF(AND(G2190="-",F2190&gt;0),F2190*-1,IF(AND(G2190&gt;0,F2190="-"),G2190,G2190-F2190))))</f>
        <v>-132</v>
      </c>
      <c r="I2190" s="195">
        <f t="shared" ref="I2190:I2193" si="915">IF(H2190="x","x",IF(H2190="-","-",IF(AND(F2190="-",G2190&gt;0),"皆増",IF(AND(F2190&gt;0,G2190="-"),"皆減",H2190/F2190*100))))</f>
        <v>-12.890625</v>
      </c>
      <c r="J2190" s="196"/>
      <c r="K2190" s="197" t="s">
        <v>90</v>
      </c>
      <c r="L2190" s="198">
        <v>9925</v>
      </c>
      <c r="M2190" s="194">
        <v>9804</v>
      </c>
      <c r="N2190" s="194">
        <v>9675</v>
      </c>
      <c r="O2190" s="194">
        <v>9144</v>
      </c>
      <c r="P2190" s="194">
        <f>IF(COUNTIF(P2195:P2213,"x"),"x",IF(SUM(P2195:P2213)=0,"-",SUM(P2195:P2213)))</f>
        <v>8325</v>
      </c>
      <c r="Q2190" s="193">
        <f t="shared" ref="Q2190:Q2193" si="916">IF(P2190="x","x",IF(AND(P2190="-",O2190="-"),"-",IF(AND(P2190="-",O2190&gt;0),O2190*-1,IF(AND(P2190&gt;0,O2190="-"),P2190,P2190-O2190))))</f>
        <v>-819</v>
      </c>
      <c r="R2190" s="195">
        <f t="shared" ref="R2190:R2193" si="917">IF(Q2190="x","x",IF(Q2190="-","-",IF(AND(O2190="-",P2190&gt;0),"皆増",IF(AND(O2190&gt;0,P2190="-"),"皆減",Q2190/O2190*100))))</f>
        <v>-8.956692913385826</v>
      </c>
      <c r="S2190" s="195"/>
      <c r="W2190" s="199" t="s">
        <v>373</v>
      </c>
      <c r="X2190" s="199">
        <v>508</v>
      </c>
      <c r="Y2190" s="199">
        <v>830</v>
      </c>
      <c r="Z2190" s="199">
        <v>852</v>
      </c>
      <c r="AA2190" s="199">
        <v>987</v>
      </c>
      <c r="AC2190" s="199" t="s">
        <v>373</v>
      </c>
      <c r="AD2190" s="199">
        <v>9731</v>
      </c>
      <c r="AE2190" s="199">
        <v>9925</v>
      </c>
      <c r="AF2190" s="199">
        <v>9804</v>
      </c>
      <c r="AG2190" s="199">
        <v>9675</v>
      </c>
      <c r="AJ2190" s="199" t="str">
        <f>IF(C2190=X2190,"○","●")</f>
        <v>●</v>
      </c>
      <c r="AK2190" s="199" t="str">
        <f t="shared" ref="AK2190:AM2212" si="918">IF(D2190=Y2190,"○","●")</f>
        <v>●</v>
      </c>
      <c r="AL2190" s="199" t="str">
        <f t="shared" si="918"/>
        <v>●</v>
      </c>
      <c r="AM2190" s="199" t="str">
        <f t="shared" si="918"/>
        <v>●</v>
      </c>
      <c r="AP2190" s="199" t="str">
        <f>IF(L2190=AD2190,"○","●")</f>
        <v>●</v>
      </c>
      <c r="AQ2190" s="199" t="str">
        <f t="shared" ref="AQ2190:AS2212" si="919">IF(M2190=AE2190,"○","●")</f>
        <v>●</v>
      </c>
      <c r="AR2190" s="199" t="str">
        <f t="shared" si="919"/>
        <v>●</v>
      </c>
      <c r="AS2190" s="199" t="str">
        <f t="shared" si="919"/>
        <v>●</v>
      </c>
    </row>
    <row r="2191" spans="2:45" s="100" customFormat="1" ht="14.25" customHeight="1">
      <c r="B2191" s="105" t="s">
        <v>91</v>
      </c>
      <c r="C2191" s="106">
        <v>142</v>
      </c>
      <c r="D2191" s="107">
        <v>118</v>
      </c>
      <c r="E2191" s="107">
        <v>83</v>
      </c>
      <c r="F2191" s="107">
        <v>73</v>
      </c>
      <c r="G2191" s="107">
        <f>IF(COUNTIF(G2195:G2197,"x"),"x",IF(SUM(G2195:G2197)=0,"-",SUM(G2195:G2197)))</f>
        <v>39</v>
      </c>
      <c r="H2191" s="107">
        <f t="shared" si="914"/>
        <v>-34</v>
      </c>
      <c r="I2191" s="108">
        <f t="shared" si="915"/>
        <v>-46.575342465753423</v>
      </c>
      <c r="J2191" s="102"/>
      <c r="K2191" s="109" t="s">
        <v>91</v>
      </c>
      <c r="L2191" s="106">
        <v>1456</v>
      </c>
      <c r="M2191" s="107">
        <v>1315</v>
      </c>
      <c r="N2191" s="107">
        <v>1156</v>
      </c>
      <c r="O2191" s="107">
        <v>951</v>
      </c>
      <c r="P2191" s="107">
        <f>IF(COUNTIF(P2195:P2197,"x"),"x",IF(SUM(P2195:P2197)=0,"-",SUM(P2195:P2197)))</f>
        <v>785</v>
      </c>
      <c r="Q2191" s="107">
        <f t="shared" si="916"/>
        <v>-166</v>
      </c>
      <c r="R2191" s="108">
        <f t="shared" si="917"/>
        <v>-17.455310199789693</v>
      </c>
      <c r="S2191" s="108"/>
      <c r="W2191" s="100" t="s">
        <v>374</v>
      </c>
      <c r="X2191" s="100">
        <v>78</v>
      </c>
      <c r="Y2191" s="100">
        <v>142</v>
      </c>
      <c r="Z2191" s="100">
        <v>118</v>
      </c>
      <c r="AA2191" s="100">
        <v>83</v>
      </c>
      <c r="AC2191" s="100" t="s">
        <v>374</v>
      </c>
      <c r="AD2191" s="100">
        <v>1720</v>
      </c>
      <c r="AE2191" s="100">
        <v>1456</v>
      </c>
      <c r="AF2191" s="100">
        <v>1315</v>
      </c>
      <c r="AG2191" s="100">
        <v>1156</v>
      </c>
      <c r="AJ2191" s="100" t="str">
        <f t="shared" ref="AJ2191:AJ2212" si="920">IF(C2191=X2191,"○","●")</f>
        <v>●</v>
      </c>
      <c r="AK2191" s="100" t="str">
        <f t="shared" si="918"/>
        <v>●</v>
      </c>
      <c r="AL2191" s="100" t="str">
        <f t="shared" si="918"/>
        <v>●</v>
      </c>
      <c r="AM2191" s="100" t="str">
        <f t="shared" si="918"/>
        <v>●</v>
      </c>
      <c r="AP2191" s="100" t="str">
        <f t="shared" ref="AP2191:AP2212" si="921">IF(L2191=AD2191,"○","●")</f>
        <v>●</v>
      </c>
      <c r="AQ2191" s="100" t="str">
        <f t="shared" si="919"/>
        <v>●</v>
      </c>
      <c r="AR2191" s="100" t="str">
        <f t="shared" si="919"/>
        <v>●</v>
      </c>
      <c r="AS2191" s="100" t="str">
        <f>IF(O2191=AG2191,"○","●")</f>
        <v>●</v>
      </c>
    </row>
    <row r="2192" spans="2:45" s="100" customFormat="1" ht="14.25" customHeight="1">
      <c r="B2192" s="105" t="s">
        <v>92</v>
      </c>
      <c r="C2192" s="106">
        <v>564</v>
      </c>
      <c r="D2192" s="107">
        <v>545</v>
      </c>
      <c r="E2192" s="107">
        <v>539</v>
      </c>
      <c r="F2192" s="107">
        <v>461</v>
      </c>
      <c r="G2192" s="296">
        <f>IF(COUNTIF(G2198:G2207,"x"),"x",IF(SUM(G2198:G2207)=0,"-",SUM(G2198:G2207)))</f>
        <v>330</v>
      </c>
      <c r="H2192" s="107">
        <f t="shared" si="914"/>
        <v>-131</v>
      </c>
      <c r="I2192" s="108">
        <f t="shared" si="915"/>
        <v>-28.416485900216919</v>
      </c>
      <c r="J2192" s="102"/>
      <c r="K2192" s="109" t="s">
        <v>92</v>
      </c>
      <c r="L2192" s="106">
        <v>6631</v>
      </c>
      <c r="M2192" s="107">
        <v>6187</v>
      </c>
      <c r="N2192" s="107">
        <v>5766</v>
      </c>
      <c r="O2192" s="107">
        <v>5118</v>
      </c>
      <c r="P2192" s="296">
        <f>IF(COUNTIF(P2198:P2207,"x"),"x",IF(SUM(P2198:P2207)=0,"-",SUM(P2198:P2207)))</f>
        <v>3929</v>
      </c>
      <c r="Q2192" s="107">
        <f t="shared" si="916"/>
        <v>-1189</v>
      </c>
      <c r="R2192" s="108">
        <f t="shared" si="917"/>
        <v>-23.231731144978507</v>
      </c>
      <c r="S2192" s="108"/>
      <c r="W2192" s="100" t="s">
        <v>375</v>
      </c>
      <c r="X2192" s="100">
        <v>350</v>
      </c>
      <c r="Y2192" s="100">
        <v>564</v>
      </c>
      <c r="Z2192" s="100">
        <v>545</v>
      </c>
      <c r="AA2192" s="100">
        <v>539</v>
      </c>
      <c r="AC2192" s="100" t="s">
        <v>375</v>
      </c>
      <c r="AD2192" s="100">
        <v>6548</v>
      </c>
      <c r="AE2192" s="100">
        <v>6631</v>
      </c>
      <c r="AF2192" s="100">
        <v>6187</v>
      </c>
      <c r="AG2192" s="100">
        <v>5766</v>
      </c>
      <c r="AJ2192" s="100" t="str">
        <f t="shared" si="920"/>
        <v>●</v>
      </c>
      <c r="AK2192" s="100" t="str">
        <f t="shared" si="918"/>
        <v>●</v>
      </c>
      <c r="AL2192" s="100" t="str">
        <f>IF(E2192=Z2192,"○","●")</f>
        <v>●</v>
      </c>
      <c r="AM2192" s="100" t="str">
        <f t="shared" si="918"/>
        <v>●</v>
      </c>
      <c r="AP2192" s="100" t="str">
        <f t="shared" si="921"/>
        <v>●</v>
      </c>
      <c r="AQ2192" s="100" t="str">
        <f t="shared" si="919"/>
        <v>●</v>
      </c>
      <c r="AR2192" s="100" t="str">
        <f t="shared" si="919"/>
        <v>●</v>
      </c>
      <c r="AS2192" s="100" t="str">
        <f t="shared" si="919"/>
        <v>●</v>
      </c>
    </row>
    <row r="2193" spans="2:45" s="100" customFormat="1" ht="14.25" customHeight="1">
      <c r="B2193" s="105" t="s">
        <v>93</v>
      </c>
      <c r="C2193" s="106">
        <v>124</v>
      </c>
      <c r="D2193" s="107">
        <v>189</v>
      </c>
      <c r="E2193" s="107">
        <v>365</v>
      </c>
      <c r="F2193" s="107">
        <v>490</v>
      </c>
      <c r="G2193" s="107">
        <f>IF(COUNTIF(G2208:G2212,"x"),"x",IF(SUM(G2208,G2212)=0,"-",SUM(G2208:G2212)))</f>
        <v>522</v>
      </c>
      <c r="H2193" s="107">
        <f t="shared" si="914"/>
        <v>32</v>
      </c>
      <c r="I2193" s="108">
        <f t="shared" si="915"/>
        <v>6.5306122448979593</v>
      </c>
      <c r="J2193" s="102"/>
      <c r="K2193" s="109" t="s">
        <v>93</v>
      </c>
      <c r="L2193" s="106">
        <v>1838</v>
      </c>
      <c r="M2193" s="107">
        <v>2302</v>
      </c>
      <c r="N2193" s="107">
        <v>2753</v>
      </c>
      <c r="O2193" s="107">
        <v>3075</v>
      </c>
      <c r="P2193" s="107">
        <f>IF(COUNTIF(P2208:P2212,"x"),"x",IF(SUM(P2208,P2212)=0,"-",SUM(P2208:P2212)))</f>
        <v>3599</v>
      </c>
      <c r="Q2193" s="107">
        <f t="shared" si="916"/>
        <v>524</v>
      </c>
      <c r="R2193" s="108">
        <f t="shared" si="917"/>
        <v>17.040650406504064</v>
      </c>
      <c r="S2193" s="108"/>
      <c r="W2193" s="100" t="s">
        <v>376</v>
      </c>
      <c r="X2193" s="100">
        <v>80</v>
      </c>
      <c r="Y2193" s="100">
        <v>124</v>
      </c>
      <c r="Z2193" s="100">
        <v>189</v>
      </c>
      <c r="AA2193" s="100">
        <v>365</v>
      </c>
      <c r="AC2193" s="100" t="s">
        <v>376</v>
      </c>
      <c r="AD2193" s="100">
        <v>1463</v>
      </c>
      <c r="AE2193" s="100">
        <v>1838</v>
      </c>
      <c r="AF2193" s="100">
        <v>2302</v>
      </c>
      <c r="AG2193" s="100">
        <v>2753</v>
      </c>
      <c r="AJ2193" s="100" t="str">
        <f t="shared" si="920"/>
        <v>●</v>
      </c>
      <c r="AK2193" s="100" t="str">
        <f t="shared" si="918"/>
        <v>●</v>
      </c>
      <c r="AL2193" s="100" t="str">
        <f t="shared" si="918"/>
        <v>●</v>
      </c>
      <c r="AM2193" s="100" t="str">
        <f t="shared" si="918"/>
        <v>●</v>
      </c>
      <c r="AP2193" s="100" t="str">
        <f t="shared" si="921"/>
        <v>●</v>
      </c>
      <c r="AQ2193" s="100" t="str">
        <f t="shared" si="919"/>
        <v>●</v>
      </c>
      <c r="AR2193" s="100" t="str">
        <f t="shared" si="919"/>
        <v>●</v>
      </c>
      <c r="AS2193" s="100" t="str">
        <f t="shared" si="919"/>
        <v>●</v>
      </c>
    </row>
    <row r="2194" spans="2:45" s="100" customFormat="1" ht="14.25" customHeight="1">
      <c r="B2194" s="102"/>
      <c r="C2194" s="106"/>
      <c r="D2194" s="112"/>
      <c r="E2194" s="112"/>
      <c r="F2194" s="112"/>
      <c r="G2194" s="112"/>
      <c r="H2194" s="112"/>
      <c r="I2194" s="113"/>
      <c r="J2194" s="102"/>
      <c r="K2194" s="114"/>
      <c r="L2194" s="106"/>
      <c r="M2194" s="112"/>
      <c r="N2194" s="112"/>
      <c r="O2194" s="112"/>
      <c r="P2194" s="112"/>
      <c r="Q2194" s="112"/>
      <c r="R2194" s="113"/>
      <c r="S2194" s="113"/>
      <c r="AJ2194" s="100" t="str">
        <f t="shared" si="920"/>
        <v>○</v>
      </c>
      <c r="AK2194" s="100" t="str">
        <f t="shared" si="918"/>
        <v>○</v>
      </c>
      <c r="AL2194" s="100" t="str">
        <f t="shared" si="918"/>
        <v>○</v>
      </c>
      <c r="AM2194" s="100" t="str">
        <f t="shared" si="918"/>
        <v>○</v>
      </c>
      <c r="AP2194" s="100" t="str">
        <f t="shared" si="921"/>
        <v>○</v>
      </c>
      <c r="AQ2194" s="100" t="str">
        <f t="shared" si="919"/>
        <v>○</v>
      </c>
      <c r="AR2194" s="100" t="str">
        <f t="shared" si="919"/>
        <v>○</v>
      </c>
      <c r="AS2194" s="100" t="str">
        <f t="shared" si="919"/>
        <v>○</v>
      </c>
    </row>
    <row r="2195" spans="2:45" s="100" customFormat="1" ht="14.25" customHeight="1">
      <c r="B2195" s="102" t="s">
        <v>94</v>
      </c>
      <c r="C2195" s="106">
        <v>35</v>
      </c>
      <c r="D2195" s="107">
        <v>36</v>
      </c>
      <c r="E2195" s="107">
        <v>24</v>
      </c>
      <c r="F2195" s="107">
        <v>22</v>
      </c>
      <c r="G2195" s="107">
        <f t="shared" ref="G2195:G2213" si="922">IF(COUNTIF(G2225:G2255,"x"),"x",IF(SUM(G2225,G2255)=0,"-",SUM(G2225,G2255)))</f>
        <v>11</v>
      </c>
      <c r="H2195" s="107">
        <f>IF(G2195="x","x",IF(AND(G2195="-",F2195="-"),"-",IF(AND(G2195="-",F2195&gt;0),F2195*-1,IF(AND(G2195&gt;0,F2195="-"),G2195,G2195-F2195))))</f>
        <v>-11</v>
      </c>
      <c r="I2195" s="108">
        <f>IF(H2195="x","x",IF(H2195="-","-",IF(AND(F2195="-",G2195&gt;0),"皆増",IF(AND(F2195&gt;0,G2195="-"),"皆減",H2195/F2195*100))))</f>
        <v>-50</v>
      </c>
      <c r="J2195" s="102"/>
      <c r="K2195" s="114" t="s">
        <v>94</v>
      </c>
      <c r="L2195" s="106">
        <v>447</v>
      </c>
      <c r="M2195" s="107">
        <v>418</v>
      </c>
      <c r="N2195" s="107">
        <v>321</v>
      </c>
      <c r="O2195" s="107">
        <v>260</v>
      </c>
      <c r="P2195" s="107">
        <f t="shared" ref="P2195:P2213" si="923">IF(COUNTIF(P2225:P2255,"x"),"x",IF(SUM(P2225,P2255)=0,"-",SUM(P2225,P2255)))</f>
        <v>220</v>
      </c>
      <c r="Q2195" s="107">
        <f>IF(P2195="x","x",IF(AND(P2195="-",O2195="-"),"-",IF(AND(P2195="-",O2195&gt;0),O2195*-1,IF(AND(P2195&gt;0,O2195="-"),P2195,P2195-O2195))))</f>
        <v>-40</v>
      </c>
      <c r="R2195" s="108">
        <f>IF(Q2195="x","x",IF(Q2195="-","-",IF(AND(O2195="-",P2195&gt;0),"皆増",IF(AND(O2195&gt;0,P2195="-"),"皆減",Q2195/O2195*100))))</f>
        <v>-15.384615384615385</v>
      </c>
      <c r="S2195" s="108"/>
      <c r="W2195" s="100" t="s">
        <v>377</v>
      </c>
      <c r="X2195" s="100">
        <v>29</v>
      </c>
      <c r="Y2195" s="100">
        <v>35</v>
      </c>
      <c r="Z2195" s="100">
        <v>36</v>
      </c>
      <c r="AA2195" s="100">
        <v>24</v>
      </c>
      <c r="AC2195" s="100" t="s">
        <v>377</v>
      </c>
      <c r="AD2195" s="100">
        <v>466</v>
      </c>
      <c r="AE2195" s="100">
        <v>447</v>
      </c>
      <c r="AF2195" s="100">
        <v>418</v>
      </c>
      <c r="AG2195" s="100">
        <v>321</v>
      </c>
      <c r="AJ2195" s="100" t="str">
        <f t="shared" si="920"/>
        <v>●</v>
      </c>
      <c r="AK2195" s="100" t="str">
        <f t="shared" si="918"/>
        <v>●</v>
      </c>
      <c r="AL2195" s="100" t="str">
        <f t="shared" si="918"/>
        <v>●</v>
      </c>
      <c r="AM2195" s="100" t="str">
        <f t="shared" si="918"/>
        <v>●</v>
      </c>
      <c r="AP2195" s="100" t="str">
        <f t="shared" si="921"/>
        <v>●</v>
      </c>
      <c r="AQ2195" s="100" t="str">
        <f t="shared" si="919"/>
        <v>●</v>
      </c>
      <c r="AR2195" s="100" t="str">
        <f t="shared" si="919"/>
        <v>●</v>
      </c>
      <c r="AS2195" s="100" t="str">
        <f t="shared" si="919"/>
        <v>●</v>
      </c>
    </row>
    <row r="2196" spans="2:45" s="100" customFormat="1" ht="14.25" customHeight="1">
      <c r="B2196" s="102" t="s">
        <v>95</v>
      </c>
      <c r="C2196" s="106">
        <v>52</v>
      </c>
      <c r="D2196" s="107">
        <v>34</v>
      </c>
      <c r="E2196" s="107">
        <v>33</v>
      </c>
      <c r="F2196" s="107">
        <v>21</v>
      </c>
      <c r="G2196" s="107">
        <f t="shared" si="922"/>
        <v>14</v>
      </c>
      <c r="H2196" s="107">
        <f t="shared" ref="H2196:H2212" si="924">IF(G2196="x","x",IF(AND(G2196="-",F2196="-"),"-",IF(AND(G2196="-",F2196&gt;0),F2196*-1,IF(AND(G2196&gt;0,F2196="-"),G2196,G2196-F2196))))</f>
        <v>-7</v>
      </c>
      <c r="I2196" s="108">
        <f t="shared" ref="I2196:I2212" si="925">IF(H2196="x","x",IF(H2196="-","-",IF(AND(F2196="-",G2196&gt;0),"皆増",IF(AND(F2196&gt;0,G2196="-"),"皆減",H2196/F2196*100))))</f>
        <v>-33.333333333333329</v>
      </c>
      <c r="J2196" s="102"/>
      <c r="K2196" s="114" t="s">
        <v>95</v>
      </c>
      <c r="L2196" s="106">
        <v>467</v>
      </c>
      <c r="M2196" s="107">
        <v>440</v>
      </c>
      <c r="N2196" s="107">
        <v>395</v>
      </c>
      <c r="O2196" s="107">
        <v>307</v>
      </c>
      <c r="P2196" s="107">
        <f t="shared" si="923"/>
        <v>289</v>
      </c>
      <c r="Q2196" s="107">
        <f t="shared" ref="Q2196:Q2212" si="926">IF(P2196="x","x",IF(AND(P2196="-",O2196="-"),"-",IF(AND(P2196="-",O2196&gt;0),O2196*-1,IF(AND(P2196&gt;0,O2196="-"),P2196,P2196-O2196))))</f>
        <v>-18</v>
      </c>
      <c r="R2196" s="108">
        <f t="shared" ref="R2196:R2212" si="927">IF(Q2196="x","x",IF(Q2196="-","-",IF(AND(O2196="-",P2196&gt;0),"皆増",IF(AND(O2196&gt;0,P2196="-"),"皆減",Q2196/O2196*100))))</f>
        <v>-5.8631921824104234</v>
      </c>
      <c r="S2196" s="108"/>
      <c r="W2196" s="100" t="s">
        <v>356</v>
      </c>
      <c r="X2196" s="100">
        <v>23</v>
      </c>
      <c r="Y2196" s="100">
        <v>52</v>
      </c>
      <c r="Z2196" s="100">
        <v>34</v>
      </c>
      <c r="AA2196" s="100">
        <v>33</v>
      </c>
      <c r="AC2196" s="100" t="s">
        <v>356</v>
      </c>
      <c r="AD2196" s="100">
        <v>543</v>
      </c>
      <c r="AE2196" s="100">
        <v>467</v>
      </c>
      <c r="AF2196" s="100">
        <v>440</v>
      </c>
      <c r="AG2196" s="100">
        <v>395</v>
      </c>
      <c r="AJ2196" s="100" t="str">
        <f t="shared" si="920"/>
        <v>●</v>
      </c>
      <c r="AK2196" s="100" t="str">
        <f t="shared" si="918"/>
        <v>●</v>
      </c>
      <c r="AL2196" s="100" t="str">
        <f t="shared" si="918"/>
        <v>●</v>
      </c>
      <c r="AM2196" s="100" t="str">
        <f t="shared" si="918"/>
        <v>●</v>
      </c>
      <c r="AP2196" s="100" t="str">
        <f t="shared" si="921"/>
        <v>●</v>
      </c>
      <c r="AQ2196" s="100" t="str">
        <f t="shared" si="919"/>
        <v>●</v>
      </c>
      <c r="AR2196" s="100" t="str">
        <f t="shared" si="919"/>
        <v>●</v>
      </c>
      <c r="AS2196" s="100" t="str">
        <f t="shared" si="919"/>
        <v>●</v>
      </c>
    </row>
    <row r="2197" spans="2:45" s="100" customFormat="1" ht="14.25" customHeight="1">
      <c r="B2197" s="102" t="s">
        <v>96</v>
      </c>
      <c r="C2197" s="106">
        <v>55</v>
      </c>
      <c r="D2197" s="107">
        <v>48</v>
      </c>
      <c r="E2197" s="107">
        <v>26</v>
      </c>
      <c r="F2197" s="107">
        <v>30</v>
      </c>
      <c r="G2197" s="107">
        <f t="shared" si="922"/>
        <v>14</v>
      </c>
      <c r="H2197" s="107">
        <f t="shared" si="924"/>
        <v>-16</v>
      </c>
      <c r="I2197" s="108">
        <f t="shared" si="925"/>
        <v>-53.333333333333336</v>
      </c>
      <c r="J2197" s="102"/>
      <c r="K2197" s="114" t="s">
        <v>96</v>
      </c>
      <c r="L2197" s="106">
        <v>542</v>
      </c>
      <c r="M2197" s="107">
        <v>457</v>
      </c>
      <c r="N2197" s="107">
        <v>440</v>
      </c>
      <c r="O2197" s="107">
        <v>384</v>
      </c>
      <c r="P2197" s="107">
        <f t="shared" si="923"/>
        <v>276</v>
      </c>
      <c r="Q2197" s="107">
        <f t="shared" si="926"/>
        <v>-108</v>
      </c>
      <c r="R2197" s="108">
        <f t="shared" si="927"/>
        <v>-28.125</v>
      </c>
      <c r="S2197" s="108"/>
      <c r="W2197" s="100" t="s">
        <v>357</v>
      </c>
      <c r="X2197" s="100">
        <v>26</v>
      </c>
      <c r="Y2197" s="100">
        <v>55</v>
      </c>
      <c r="Z2197" s="100">
        <v>48</v>
      </c>
      <c r="AA2197" s="100">
        <v>26</v>
      </c>
      <c r="AC2197" s="100" t="s">
        <v>357</v>
      </c>
      <c r="AD2197" s="100">
        <v>711</v>
      </c>
      <c r="AE2197" s="100">
        <v>542</v>
      </c>
      <c r="AF2197" s="100">
        <v>457</v>
      </c>
      <c r="AG2197" s="100">
        <v>440</v>
      </c>
      <c r="AJ2197" s="100" t="str">
        <f t="shared" si="920"/>
        <v>●</v>
      </c>
      <c r="AK2197" s="100" t="str">
        <f t="shared" si="918"/>
        <v>●</v>
      </c>
      <c r="AL2197" s="100" t="str">
        <f t="shared" si="918"/>
        <v>●</v>
      </c>
      <c r="AM2197" s="100" t="str">
        <f t="shared" si="918"/>
        <v>●</v>
      </c>
      <c r="AP2197" s="100" t="str">
        <f t="shared" si="921"/>
        <v>●</v>
      </c>
      <c r="AQ2197" s="100" t="str">
        <f t="shared" si="919"/>
        <v>●</v>
      </c>
      <c r="AR2197" s="100" t="str">
        <f t="shared" si="919"/>
        <v>●</v>
      </c>
      <c r="AS2197" s="100" t="str">
        <f t="shared" si="919"/>
        <v>●</v>
      </c>
    </row>
    <row r="2198" spans="2:45" s="100" customFormat="1" ht="14.25" customHeight="1">
      <c r="B2198" s="102" t="s">
        <v>97</v>
      </c>
      <c r="C2198" s="106">
        <v>35</v>
      </c>
      <c r="D2198" s="107">
        <v>46</v>
      </c>
      <c r="E2198" s="107">
        <v>45</v>
      </c>
      <c r="F2198" s="107">
        <v>27</v>
      </c>
      <c r="G2198" s="107">
        <f t="shared" si="922"/>
        <v>25</v>
      </c>
      <c r="H2198" s="107">
        <f t="shared" si="924"/>
        <v>-2</v>
      </c>
      <c r="I2198" s="108">
        <f t="shared" si="925"/>
        <v>-7.4074074074074066</v>
      </c>
      <c r="J2198" s="102"/>
      <c r="K2198" s="114" t="s">
        <v>97</v>
      </c>
      <c r="L2198" s="106">
        <v>686</v>
      </c>
      <c r="M2198" s="107">
        <v>505</v>
      </c>
      <c r="N2198" s="107">
        <v>425</v>
      </c>
      <c r="O2198" s="107">
        <v>401</v>
      </c>
      <c r="P2198" s="107">
        <f t="shared" si="923"/>
        <v>296</v>
      </c>
      <c r="Q2198" s="107">
        <f t="shared" si="926"/>
        <v>-105</v>
      </c>
      <c r="R2198" s="108">
        <f t="shared" si="927"/>
        <v>-26.184538653366584</v>
      </c>
      <c r="S2198" s="108"/>
      <c r="W2198" s="100" t="s">
        <v>358</v>
      </c>
      <c r="X2198" s="100">
        <v>32</v>
      </c>
      <c r="Y2198" s="100">
        <v>35</v>
      </c>
      <c r="Z2198" s="100">
        <v>46</v>
      </c>
      <c r="AA2198" s="100">
        <v>45</v>
      </c>
      <c r="AC2198" s="100" t="s">
        <v>358</v>
      </c>
      <c r="AD2198" s="100">
        <v>756</v>
      </c>
      <c r="AE2198" s="100">
        <v>686</v>
      </c>
      <c r="AF2198" s="100">
        <v>505</v>
      </c>
      <c r="AG2198" s="100">
        <v>425</v>
      </c>
      <c r="AJ2198" s="100" t="str">
        <f t="shared" si="920"/>
        <v>●</v>
      </c>
      <c r="AK2198" s="100" t="str">
        <f t="shared" si="918"/>
        <v>●</v>
      </c>
      <c r="AL2198" s="100" t="str">
        <f t="shared" si="918"/>
        <v>●</v>
      </c>
      <c r="AM2198" s="100" t="str">
        <f t="shared" si="918"/>
        <v>●</v>
      </c>
      <c r="AP2198" s="100" t="str">
        <f t="shared" si="921"/>
        <v>●</v>
      </c>
      <c r="AQ2198" s="100" t="str">
        <f t="shared" si="919"/>
        <v>●</v>
      </c>
      <c r="AR2198" s="100" t="str">
        <f t="shared" si="919"/>
        <v>●</v>
      </c>
      <c r="AS2198" s="100" t="str">
        <f t="shared" si="919"/>
        <v>●</v>
      </c>
    </row>
    <row r="2199" spans="2:45" s="100" customFormat="1" ht="14.25" customHeight="1">
      <c r="B2199" s="102" t="s">
        <v>98</v>
      </c>
      <c r="C2199" s="106">
        <v>39</v>
      </c>
      <c r="D2199" s="107">
        <v>36</v>
      </c>
      <c r="E2199" s="107">
        <v>26</v>
      </c>
      <c r="F2199" s="107">
        <v>27</v>
      </c>
      <c r="G2199" s="107">
        <f t="shared" si="922"/>
        <v>17</v>
      </c>
      <c r="H2199" s="107">
        <f t="shared" si="924"/>
        <v>-10</v>
      </c>
      <c r="I2199" s="108">
        <f t="shared" si="925"/>
        <v>-37.037037037037038</v>
      </c>
      <c r="J2199" s="102"/>
      <c r="K2199" s="114" t="s">
        <v>98</v>
      </c>
      <c r="L2199" s="106">
        <v>674</v>
      </c>
      <c r="M2199" s="107">
        <v>565</v>
      </c>
      <c r="N2199" s="107">
        <v>409</v>
      </c>
      <c r="O2199" s="107">
        <v>312</v>
      </c>
      <c r="P2199" s="107">
        <f t="shared" si="923"/>
        <v>283</v>
      </c>
      <c r="Q2199" s="107">
        <f t="shared" si="926"/>
        <v>-29</v>
      </c>
      <c r="R2199" s="108">
        <f t="shared" si="927"/>
        <v>-9.2948717948717956</v>
      </c>
      <c r="S2199" s="108"/>
      <c r="W2199" s="100" t="s">
        <v>359</v>
      </c>
      <c r="X2199" s="100">
        <v>29</v>
      </c>
      <c r="Y2199" s="100">
        <v>39</v>
      </c>
      <c r="Z2199" s="100">
        <v>36</v>
      </c>
      <c r="AA2199" s="100">
        <v>26</v>
      </c>
      <c r="AC2199" s="100" t="s">
        <v>359</v>
      </c>
      <c r="AD2199" s="100">
        <v>519</v>
      </c>
      <c r="AE2199" s="100">
        <v>674</v>
      </c>
      <c r="AF2199" s="100">
        <v>565</v>
      </c>
      <c r="AG2199" s="100">
        <v>409</v>
      </c>
      <c r="AJ2199" s="100" t="str">
        <f t="shared" si="920"/>
        <v>●</v>
      </c>
      <c r="AK2199" s="100" t="str">
        <f t="shared" si="918"/>
        <v>●</v>
      </c>
      <c r="AL2199" s="100" t="str">
        <f t="shared" si="918"/>
        <v>●</v>
      </c>
      <c r="AM2199" s="100" t="str">
        <f t="shared" si="918"/>
        <v>●</v>
      </c>
      <c r="AP2199" s="100" t="str">
        <f t="shared" si="921"/>
        <v>●</v>
      </c>
      <c r="AQ2199" s="100" t="str">
        <f t="shared" si="919"/>
        <v>●</v>
      </c>
      <c r="AR2199" s="100" t="str">
        <f t="shared" si="919"/>
        <v>●</v>
      </c>
      <c r="AS2199" s="100" t="str">
        <f t="shared" si="919"/>
        <v>●</v>
      </c>
    </row>
    <row r="2200" spans="2:45" s="100" customFormat="1" ht="14.25" customHeight="1">
      <c r="B2200" s="102" t="s">
        <v>99</v>
      </c>
      <c r="C2200" s="106">
        <v>51</v>
      </c>
      <c r="D2200" s="107">
        <v>43</v>
      </c>
      <c r="E2200" s="107">
        <v>25</v>
      </c>
      <c r="F2200" s="107">
        <v>18</v>
      </c>
      <c r="G2200" s="107">
        <f t="shared" si="922"/>
        <v>12</v>
      </c>
      <c r="H2200" s="107">
        <f t="shared" si="924"/>
        <v>-6</v>
      </c>
      <c r="I2200" s="108">
        <f t="shared" si="925"/>
        <v>-33.333333333333329</v>
      </c>
      <c r="J2200" s="102"/>
      <c r="K2200" s="114" t="s">
        <v>99</v>
      </c>
      <c r="L2200" s="106">
        <v>562</v>
      </c>
      <c r="M2200" s="107">
        <v>629</v>
      </c>
      <c r="N2200" s="107">
        <v>515</v>
      </c>
      <c r="O2200" s="107">
        <v>342</v>
      </c>
      <c r="P2200" s="107">
        <f t="shared" si="923"/>
        <v>277</v>
      </c>
      <c r="Q2200" s="107">
        <f t="shared" si="926"/>
        <v>-65</v>
      </c>
      <c r="R2200" s="108">
        <f t="shared" si="927"/>
        <v>-19.005847953216374</v>
      </c>
      <c r="S2200" s="108"/>
      <c r="W2200" s="100" t="s">
        <v>360</v>
      </c>
      <c r="X2200" s="100">
        <v>32</v>
      </c>
      <c r="Y2200" s="100">
        <v>51</v>
      </c>
      <c r="Z2200" s="100">
        <v>43</v>
      </c>
      <c r="AA2200" s="100">
        <v>25</v>
      </c>
      <c r="AC2200" s="100" t="s">
        <v>360</v>
      </c>
      <c r="AD2200" s="100">
        <v>519</v>
      </c>
      <c r="AE2200" s="100">
        <v>562</v>
      </c>
      <c r="AF2200" s="100">
        <v>629</v>
      </c>
      <c r="AG2200" s="100">
        <v>515</v>
      </c>
      <c r="AJ2200" s="100" t="str">
        <f t="shared" si="920"/>
        <v>●</v>
      </c>
      <c r="AK2200" s="100" t="str">
        <f t="shared" si="918"/>
        <v>●</v>
      </c>
      <c r="AL2200" s="100" t="str">
        <f t="shared" si="918"/>
        <v>●</v>
      </c>
      <c r="AM2200" s="100" t="str">
        <f t="shared" si="918"/>
        <v>●</v>
      </c>
      <c r="AP2200" s="100" t="str">
        <f t="shared" si="921"/>
        <v>●</v>
      </c>
      <c r="AQ2200" s="100" t="str">
        <f t="shared" si="919"/>
        <v>●</v>
      </c>
      <c r="AR2200" s="100" t="str">
        <f t="shared" si="919"/>
        <v>●</v>
      </c>
      <c r="AS2200" s="100" t="str">
        <f t="shared" si="919"/>
        <v>●</v>
      </c>
    </row>
    <row r="2201" spans="2:45" s="100" customFormat="1" ht="14.25" customHeight="1">
      <c r="B2201" s="102" t="s">
        <v>100</v>
      </c>
      <c r="C2201" s="106">
        <v>73</v>
      </c>
      <c r="D2201" s="107">
        <v>54</v>
      </c>
      <c r="E2201" s="107">
        <v>42</v>
      </c>
      <c r="F2201" s="107">
        <v>21</v>
      </c>
      <c r="G2201" s="107">
        <f t="shared" si="922"/>
        <v>18</v>
      </c>
      <c r="H2201" s="107">
        <f t="shared" si="924"/>
        <v>-3</v>
      </c>
      <c r="I2201" s="108">
        <f t="shared" si="925"/>
        <v>-14.285714285714285</v>
      </c>
      <c r="J2201" s="102"/>
      <c r="K2201" s="114" t="s">
        <v>100</v>
      </c>
      <c r="L2201" s="106">
        <v>548</v>
      </c>
      <c r="M2201" s="107">
        <v>505</v>
      </c>
      <c r="N2201" s="107">
        <v>608</v>
      </c>
      <c r="O2201" s="107">
        <v>452</v>
      </c>
      <c r="P2201" s="107">
        <f t="shared" si="923"/>
        <v>278</v>
      </c>
      <c r="Q2201" s="107">
        <f t="shared" si="926"/>
        <v>-174</v>
      </c>
      <c r="R2201" s="108">
        <f t="shared" si="927"/>
        <v>-38.495575221238937</v>
      </c>
      <c r="S2201" s="108"/>
      <c r="W2201" s="100" t="s">
        <v>361</v>
      </c>
      <c r="X2201" s="100">
        <v>24</v>
      </c>
      <c r="Y2201" s="100">
        <v>73</v>
      </c>
      <c r="Z2201" s="100">
        <v>54</v>
      </c>
      <c r="AA2201" s="100">
        <v>42</v>
      </c>
      <c r="AC2201" s="100" t="s">
        <v>361</v>
      </c>
      <c r="AD2201" s="100">
        <v>563</v>
      </c>
      <c r="AE2201" s="100">
        <v>548</v>
      </c>
      <c r="AF2201" s="100">
        <v>505</v>
      </c>
      <c r="AG2201" s="100">
        <v>608</v>
      </c>
      <c r="AJ2201" s="100" t="str">
        <f t="shared" si="920"/>
        <v>●</v>
      </c>
      <c r="AK2201" s="100" t="str">
        <f t="shared" si="918"/>
        <v>●</v>
      </c>
      <c r="AL2201" s="100" t="str">
        <f t="shared" si="918"/>
        <v>●</v>
      </c>
      <c r="AM2201" s="100" t="str">
        <f t="shared" si="918"/>
        <v>●</v>
      </c>
      <c r="AP2201" s="100" t="str">
        <f t="shared" si="921"/>
        <v>●</v>
      </c>
      <c r="AQ2201" s="100" t="str">
        <f t="shared" si="919"/>
        <v>●</v>
      </c>
      <c r="AR2201" s="100" t="str">
        <f t="shared" si="919"/>
        <v>●</v>
      </c>
      <c r="AS2201" s="100" t="str">
        <f t="shared" si="919"/>
        <v>●</v>
      </c>
    </row>
    <row r="2202" spans="2:45" s="100" customFormat="1" ht="14.25" customHeight="1">
      <c r="B2202" s="102" t="s">
        <v>118</v>
      </c>
      <c r="C2202" s="106">
        <v>57</v>
      </c>
      <c r="D2202" s="107">
        <v>63</v>
      </c>
      <c r="E2202" s="107">
        <v>51</v>
      </c>
      <c r="F2202" s="107">
        <v>50</v>
      </c>
      <c r="G2202" s="107">
        <f t="shared" si="922"/>
        <v>16</v>
      </c>
      <c r="H2202" s="107">
        <f t="shared" si="924"/>
        <v>-34</v>
      </c>
      <c r="I2202" s="108">
        <f t="shared" si="925"/>
        <v>-68</v>
      </c>
      <c r="J2202" s="102"/>
      <c r="K2202" s="114" t="s">
        <v>118</v>
      </c>
      <c r="L2202" s="106">
        <v>539</v>
      </c>
      <c r="M2202" s="107">
        <v>526</v>
      </c>
      <c r="N2202" s="107">
        <v>514</v>
      </c>
      <c r="O2202" s="107">
        <v>572</v>
      </c>
      <c r="P2202" s="107">
        <f t="shared" si="923"/>
        <v>336</v>
      </c>
      <c r="Q2202" s="107">
        <f t="shared" si="926"/>
        <v>-236</v>
      </c>
      <c r="R2202" s="108">
        <f t="shared" si="927"/>
        <v>-41.25874125874126</v>
      </c>
      <c r="S2202" s="108"/>
      <c r="W2202" s="100" t="s">
        <v>362</v>
      </c>
      <c r="X2202" s="100">
        <v>46</v>
      </c>
      <c r="Y2202" s="100">
        <v>57</v>
      </c>
      <c r="Z2202" s="100">
        <v>63</v>
      </c>
      <c r="AA2202" s="100">
        <v>51</v>
      </c>
      <c r="AC2202" s="100" t="s">
        <v>362</v>
      </c>
      <c r="AD2202" s="100">
        <v>725</v>
      </c>
      <c r="AE2202" s="100">
        <v>539</v>
      </c>
      <c r="AF2202" s="100">
        <v>526</v>
      </c>
      <c r="AG2202" s="100">
        <v>514</v>
      </c>
      <c r="AJ2202" s="100" t="str">
        <f t="shared" si="920"/>
        <v>●</v>
      </c>
      <c r="AK2202" s="100" t="str">
        <f t="shared" si="918"/>
        <v>●</v>
      </c>
      <c r="AL2202" s="100" t="str">
        <f t="shared" si="918"/>
        <v>●</v>
      </c>
      <c r="AM2202" s="100" t="str">
        <f t="shared" si="918"/>
        <v>●</v>
      </c>
      <c r="AP2202" s="100" t="str">
        <f t="shared" si="921"/>
        <v>●</v>
      </c>
      <c r="AQ2202" s="100" t="str">
        <f t="shared" si="919"/>
        <v>●</v>
      </c>
      <c r="AR2202" s="100" t="str">
        <f t="shared" si="919"/>
        <v>●</v>
      </c>
      <c r="AS2202" s="100" t="str">
        <f t="shared" si="919"/>
        <v>●</v>
      </c>
    </row>
    <row r="2203" spans="2:45" s="100" customFormat="1" ht="14.25" customHeight="1">
      <c r="B2203" s="102" t="s">
        <v>101</v>
      </c>
      <c r="C2203" s="106">
        <v>65</v>
      </c>
      <c r="D2203" s="107">
        <v>53</v>
      </c>
      <c r="E2203" s="107">
        <v>57</v>
      </c>
      <c r="F2203" s="107">
        <v>46</v>
      </c>
      <c r="G2203" s="107">
        <f t="shared" si="922"/>
        <v>25</v>
      </c>
      <c r="H2203" s="107">
        <f t="shared" si="924"/>
        <v>-21</v>
      </c>
      <c r="I2203" s="108">
        <f t="shared" si="925"/>
        <v>-45.652173913043477</v>
      </c>
      <c r="J2203" s="102"/>
      <c r="K2203" s="114" t="s">
        <v>101</v>
      </c>
      <c r="L2203" s="106">
        <v>716</v>
      </c>
      <c r="M2203" s="107">
        <v>526</v>
      </c>
      <c r="N2203" s="107">
        <v>500</v>
      </c>
      <c r="O2203" s="107">
        <v>493</v>
      </c>
      <c r="P2203" s="107">
        <f t="shared" si="923"/>
        <v>433</v>
      </c>
      <c r="Q2203" s="107">
        <f t="shared" si="926"/>
        <v>-60</v>
      </c>
      <c r="R2203" s="108">
        <f t="shared" si="927"/>
        <v>-12.170385395537526</v>
      </c>
      <c r="S2203" s="108"/>
      <c r="W2203" s="100" t="s">
        <v>363</v>
      </c>
      <c r="X2203" s="100">
        <v>37</v>
      </c>
      <c r="Y2203" s="100">
        <v>65</v>
      </c>
      <c r="Z2203" s="100">
        <v>53</v>
      </c>
      <c r="AA2203" s="100">
        <v>57</v>
      </c>
      <c r="AC2203" s="100" t="s">
        <v>363</v>
      </c>
      <c r="AD2203" s="100">
        <v>859</v>
      </c>
      <c r="AE2203" s="100">
        <v>716</v>
      </c>
      <c r="AF2203" s="100">
        <v>526</v>
      </c>
      <c r="AG2203" s="100">
        <v>500</v>
      </c>
      <c r="AJ2203" s="100" t="str">
        <f t="shared" si="920"/>
        <v>●</v>
      </c>
      <c r="AK2203" s="100" t="str">
        <f t="shared" si="918"/>
        <v>●</v>
      </c>
      <c r="AL2203" s="100" t="str">
        <f>IF(E2203=Z2203,"○","●")</f>
        <v>●</v>
      </c>
      <c r="AM2203" s="100" t="str">
        <f t="shared" si="918"/>
        <v>●</v>
      </c>
      <c r="AP2203" s="100" t="str">
        <f t="shared" si="921"/>
        <v>●</v>
      </c>
      <c r="AQ2203" s="100" t="str">
        <f t="shared" si="919"/>
        <v>●</v>
      </c>
      <c r="AR2203" s="100" t="str">
        <f t="shared" si="919"/>
        <v>●</v>
      </c>
      <c r="AS2203" s="100" t="str">
        <f t="shared" si="919"/>
        <v>●</v>
      </c>
    </row>
    <row r="2204" spans="2:45" s="100" customFormat="1" ht="14.25" customHeight="1">
      <c r="B2204" s="102" t="s">
        <v>102</v>
      </c>
      <c r="C2204" s="106">
        <v>59</v>
      </c>
      <c r="D2204" s="107">
        <v>62</v>
      </c>
      <c r="E2204" s="107">
        <v>59</v>
      </c>
      <c r="F2204" s="107">
        <v>52</v>
      </c>
      <c r="G2204" s="107">
        <f t="shared" si="922"/>
        <v>51</v>
      </c>
      <c r="H2204" s="107">
        <f t="shared" si="924"/>
        <v>-1</v>
      </c>
      <c r="I2204" s="108">
        <f t="shared" si="925"/>
        <v>-1.9230769230769231</v>
      </c>
      <c r="J2204" s="102"/>
      <c r="K2204" s="114" t="s">
        <v>102</v>
      </c>
      <c r="L2204" s="106">
        <v>871</v>
      </c>
      <c r="M2204" s="107">
        <v>696</v>
      </c>
      <c r="N2204" s="107">
        <v>542</v>
      </c>
      <c r="O2204" s="107">
        <v>480</v>
      </c>
      <c r="P2204" s="107">
        <f t="shared" si="923"/>
        <v>544</v>
      </c>
      <c r="Q2204" s="107">
        <f t="shared" si="926"/>
        <v>64</v>
      </c>
      <c r="R2204" s="108">
        <f t="shared" si="927"/>
        <v>13.333333333333334</v>
      </c>
      <c r="S2204" s="108"/>
      <c r="W2204" s="100" t="s">
        <v>364</v>
      </c>
      <c r="X2204" s="100">
        <v>31</v>
      </c>
      <c r="Y2204" s="100">
        <v>59</v>
      </c>
      <c r="Z2204" s="100">
        <v>62</v>
      </c>
      <c r="AA2204" s="100">
        <v>59</v>
      </c>
      <c r="AC2204" s="100" t="s">
        <v>364</v>
      </c>
      <c r="AD2204" s="100">
        <v>704</v>
      </c>
      <c r="AE2204" s="100">
        <v>871</v>
      </c>
      <c r="AF2204" s="100">
        <v>696</v>
      </c>
      <c r="AG2204" s="100">
        <v>542</v>
      </c>
      <c r="AJ2204" s="100" t="str">
        <f t="shared" si="920"/>
        <v>●</v>
      </c>
      <c r="AK2204" s="100" t="str">
        <f t="shared" si="918"/>
        <v>●</v>
      </c>
      <c r="AL2204" s="100" t="str">
        <f t="shared" si="918"/>
        <v>●</v>
      </c>
      <c r="AM2204" s="100" t="str">
        <f t="shared" si="918"/>
        <v>●</v>
      </c>
      <c r="AP2204" s="100" t="str">
        <f t="shared" si="921"/>
        <v>●</v>
      </c>
      <c r="AQ2204" s="100" t="str">
        <f t="shared" si="919"/>
        <v>●</v>
      </c>
      <c r="AR2204" s="100" t="str">
        <f t="shared" si="919"/>
        <v>●</v>
      </c>
      <c r="AS2204" s="100" t="str">
        <f t="shared" si="919"/>
        <v>●</v>
      </c>
    </row>
    <row r="2205" spans="2:45" s="100" customFormat="1" ht="14.25" customHeight="1">
      <c r="B2205" s="102" t="s">
        <v>103</v>
      </c>
      <c r="C2205" s="106">
        <v>63</v>
      </c>
      <c r="D2205" s="107">
        <v>57</v>
      </c>
      <c r="E2205" s="107">
        <v>70</v>
      </c>
      <c r="F2205" s="107">
        <v>64</v>
      </c>
      <c r="G2205" s="107">
        <f t="shared" si="922"/>
        <v>47</v>
      </c>
      <c r="H2205" s="107">
        <f t="shared" si="924"/>
        <v>-17</v>
      </c>
      <c r="I2205" s="108">
        <f t="shared" si="925"/>
        <v>-26.5625</v>
      </c>
      <c r="J2205" s="102"/>
      <c r="K2205" s="114" t="s">
        <v>103</v>
      </c>
      <c r="L2205" s="106">
        <v>711</v>
      </c>
      <c r="M2205" s="107">
        <v>873</v>
      </c>
      <c r="N2205" s="107">
        <v>672</v>
      </c>
      <c r="O2205" s="107">
        <v>530</v>
      </c>
      <c r="P2205" s="107">
        <f t="shared" si="923"/>
        <v>478</v>
      </c>
      <c r="Q2205" s="107">
        <f t="shared" si="926"/>
        <v>-52</v>
      </c>
      <c r="R2205" s="108">
        <f t="shared" si="927"/>
        <v>-9.8113207547169825</v>
      </c>
      <c r="S2205" s="108"/>
      <c r="W2205" s="100" t="s">
        <v>365</v>
      </c>
      <c r="X2205" s="100">
        <v>37</v>
      </c>
      <c r="Y2205" s="100">
        <v>63</v>
      </c>
      <c r="Z2205" s="100">
        <v>57</v>
      </c>
      <c r="AA2205" s="100">
        <v>70</v>
      </c>
      <c r="AC2205" s="100" t="s">
        <v>365</v>
      </c>
      <c r="AD2205" s="100">
        <v>653</v>
      </c>
      <c r="AE2205" s="100">
        <v>711</v>
      </c>
      <c r="AF2205" s="100">
        <v>873</v>
      </c>
      <c r="AG2205" s="100">
        <v>672</v>
      </c>
      <c r="AJ2205" s="100" t="str">
        <f t="shared" si="920"/>
        <v>●</v>
      </c>
      <c r="AK2205" s="100" t="str">
        <f t="shared" si="918"/>
        <v>●</v>
      </c>
      <c r="AL2205" s="100" t="str">
        <f t="shared" si="918"/>
        <v>●</v>
      </c>
      <c r="AM2205" s="100" t="str">
        <f t="shared" si="918"/>
        <v>●</v>
      </c>
      <c r="AP2205" s="100" t="str">
        <f t="shared" si="921"/>
        <v>●</v>
      </c>
      <c r="AQ2205" s="100" t="str">
        <f t="shared" si="919"/>
        <v>●</v>
      </c>
      <c r="AR2205" s="100" t="str">
        <f t="shared" si="919"/>
        <v>●</v>
      </c>
      <c r="AS2205" s="100" t="str">
        <f t="shared" si="919"/>
        <v>●</v>
      </c>
    </row>
    <row r="2206" spans="2:45" s="100" customFormat="1" ht="14.25" customHeight="1">
      <c r="B2206" s="102" t="s">
        <v>104</v>
      </c>
      <c r="C2206" s="106">
        <v>67</v>
      </c>
      <c r="D2206" s="107">
        <v>62</v>
      </c>
      <c r="E2206" s="107">
        <v>80</v>
      </c>
      <c r="F2206" s="107">
        <v>74</v>
      </c>
      <c r="G2206" s="107">
        <f t="shared" si="922"/>
        <v>49</v>
      </c>
      <c r="H2206" s="107">
        <f t="shared" si="924"/>
        <v>-25</v>
      </c>
      <c r="I2206" s="108">
        <f t="shared" si="925"/>
        <v>-33.783783783783782</v>
      </c>
      <c r="J2206" s="102"/>
      <c r="K2206" s="114" t="s">
        <v>104</v>
      </c>
      <c r="L2206" s="106">
        <v>651</v>
      </c>
      <c r="M2206" s="107">
        <v>693</v>
      </c>
      <c r="N2206" s="107">
        <v>880</v>
      </c>
      <c r="O2206" s="107">
        <v>674</v>
      </c>
      <c r="P2206" s="107">
        <f t="shared" si="923"/>
        <v>488</v>
      </c>
      <c r="Q2206" s="107">
        <f t="shared" si="926"/>
        <v>-186</v>
      </c>
      <c r="R2206" s="108">
        <f t="shared" si="927"/>
        <v>-27.596439169139465</v>
      </c>
      <c r="S2206" s="108"/>
      <c r="W2206" s="100" t="s">
        <v>366</v>
      </c>
      <c r="X2206" s="100">
        <v>48</v>
      </c>
      <c r="Y2206" s="100">
        <v>67</v>
      </c>
      <c r="Z2206" s="100">
        <v>62</v>
      </c>
      <c r="AA2206" s="100">
        <v>80</v>
      </c>
      <c r="AC2206" s="100" t="s">
        <v>366</v>
      </c>
      <c r="AD2206" s="100">
        <v>672</v>
      </c>
      <c r="AE2206" s="100">
        <v>651</v>
      </c>
      <c r="AF2206" s="100">
        <v>693</v>
      </c>
      <c r="AG2206" s="100">
        <v>880</v>
      </c>
      <c r="AJ2206" s="100" t="str">
        <f t="shared" si="920"/>
        <v>●</v>
      </c>
      <c r="AK2206" s="100" t="str">
        <f t="shared" si="918"/>
        <v>●</v>
      </c>
      <c r="AL2206" s="100" t="str">
        <f t="shared" si="918"/>
        <v>●</v>
      </c>
      <c r="AM2206" s="100" t="str">
        <f t="shared" si="918"/>
        <v>●</v>
      </c>
      <c r="AP2206" s="100" t="str">
        <f t="shared" si="921"/>
        <v>●</v>
      </c>
      <c r="AQ2206" s="100" t="str">
        <f t="shared" si="919"/>
        <v>●</v>
      </c>
      <c r="AR2206" s="100" t="str">
        <f t="shared" si="919"/>
        <v>●</v>
      </c>
      <c r="AS2206" s="100" t="str">
        <f t="shared" si="919"/>
        <v>●</v>
      </c>
    </row>
    <row r="2207" spans="2:45" s="100" customFormat="1" ht="14.25" customHeight="1">
      <c r="B2207" s="102" t="s">
        <v>105</v>
      </c>
      <c r="C2207" s="106">
        <v>55</v>
      </c>
      <c r="D2207" s="107">
        <v>69</v>
      </c>
      <c r="E2207" s="107">
        <v>84</v>
      </c>
      <c r="F2207" s="107">
        <v>82</v>
      </c>
      <c r="G2207" s="107">
        <f t="shared" si="922"/>
        <v>70</v>
      </c>
      <c r="H2207" s="107">
        <f t="shared" si="924"/>
        <v>-12</v>
      </c>
      <c r="I2207" s="108">
        <f t="shared" si="925"/>
        <v>-14.634146341463413</v>
      </c>
      <c r="J2207" s="102"/>
      <c r="K2207" s="114" t="s">
        <v>105</v>
      </c>
      <c r="L2207" s="106">
        <v>673</v>
      </c>
      <c r="M2207" s="107">
        <v>669</v>
      </c>
      <c r="N2207" s="107">
        <v>701</v>
      </c>
      <c r="O2207" s="107">
        <v>862</v>
      </c>
      <c r="P2207" s="107">
        <f t="shared" si="923"/>
        <v>516</v>
      </c>
      <c r="Q2207" s="107">
        <f t="shared" si="926"/>
        <v>-346</v>
      </c>
      <c r="R2207" s="108">
        <f t="shared" si="927"/>
        <v>-40.13921113689095</v>
      </c>
      <c r="S2207" s="108"/>
      <c r="W2207" s="99" t="s">
        <v>367</v>
      </c>
      <c r="X2207" s="99">
        <v>34</v>
      </c>
      <c r="Y2207" s="99">
        <v>55</v>
      </c>
      <c r="Z2207" s="99">
        <v>69</v>
      </c>
      <c r="AA2207" s="99">
        <v>84</v>
      </c>
      <c r="AB2207" s="99"/>
      <c r="AC2207" s="99" t="s">
        <v>367</v>
      </c>
      <c r="AD2207" s="99">
        <v>578</v>
      </c>
      <c r="AE2207" s="99">
        <v>673</v>
      </c>
      <c r="AF2207" s="99">
        <v>669</v>
      </c>
      <c r="AG2207" s="99">
        <v>701</v>
      </c>
      <c r="AJ2207" s="100" t="str">
        <f t="shared" si="920"/>
        <v>●</v>
      </c>
      <c r="AK2207" s="100" t="str">
        <f t="shared" si="918"/>
        <v>●</v>
      </c>
      <c r="AL2207" s="100" t="str">
        <f t="shared" si="918"/>
        <v>●</v>
      </c>
      <c r="AM2207" s="100" t="str">
        <f t="shared" si="918"/>
        <v>●</v>
      </c>
      <c r="AP2207" s="100" t="str">
        <f t="shared" si="921"/>
        <v>●</v>
      </c>
      <c r="AQ2207" s="100" t="str">
        <f t="shared" si="919"/>
        <v>●</v>
      </c>
      <c r="AR2207" s="100" t="str">
        <f t="shared" si="919"/>
        <v>●</v>
      </c>
      <c r="AS2207" s="100" t="str">
        <f t="shared" si="919"/>
        <v>●</v>
      </c>
    </row>
    <row r="2208" spans="2:45" s="100" customFormat="1" ht="14.25" customHeight="1">
      <c r="B2208" s="102" t="s">
        <v>106</v>
      </c>
      <c r="C2208" s="106">
        <v>47</v>
      </c>
      <c r="D2208" s="107">
        <v>59</v>
      </c>
      <c r="E2208" s="107">
        <v>75</v>
      </c>
      <c r="F2208" s="107">
        <v>75</v>
      </c>
      <c r="G2208" s="107">
        <f t="shared" si="922"/>
        <v>77</v>
      </c>
      <c r="H2208" s="107">
        <f t="shared" si="924"/>
        <v>2</v>
      </c>
      <c r="I2208" s="108">
        <f t="shared" si="925"/>
        <v>2.666666666666667</v>
      </c>
      <c r="J2208" s="102"/>
      <c r="K2208" s="114" t="s">
        <v>106</v>
      </c>
      <c r="L2208" s="106">
        <v>549</v>
      </c>
      <c r="M2208" s="107">
        <v>671</v>
      </c>
      <c r="N2208" s="107">
        <v>647</v>
      </c>
      <c r="O2208" s="107">
        <v>702</v>
      </c>
      <c r="P2208" s="107">
        <f t="shared" si="923"/>
        <v>669</v>
      </c>
      <c r="Q2208" s="107">
        <f t="shared" si="926"/>
        <v>-33</v>
      </c>
      <c r="R2208" s="108">
        <f t="shared" si="927"/>
        <v>-4.700854700854701</v>
      </c>
      <c r="S2208" s="108"/>
      <c r="W2208" s="100" t="s">
        <v>368</v>
      </c>
      <c r="X2208" s="100">
        <v>23</v>
      </c>
      <c r="Y2208" s="100">
        <v>47</v>
      </c>
      <c r="Z2208" s="100">
        <v>59</v>
      </c>
      <c r="AA2208" s="100">
        <v>75</v>
      </c>
      <c r="AC2208" s="100" t="s">
        <v>368</v>
      </c>
      <c r="AD2208" s="100">
        <v>404</v>
      </c>
      <c r="AE2208" s="100">
        <v>549</v>
      </c>
      <c r="AF2208" s="100">
        <v>671</v>
      </c>
      <c r="AG2208" s="100">
        <v>647</v>
      </c>
      <c r="AJ2208" s="100" t="str">
        <f t="shared" si="920"/>
        <v>●</v>
      </c>
      <c r="AK2208" s="100" t="str">
        <f t="shared" si="918"/>
        <v>●</v>
      </c>
      <c r="AL2208" s="100" t="str">
        <f t="shared" si="918"/>
        <v>●</v>
      </c>
      <c r="AM2208" s="100" t="str">
        <f t="shared" si="918"/>
        <v>○</v>
      </c>
      <c r="AP2208" s="100" t="str">
        <f t="shared" si="921"/>
        <v>●</v>
      </c>
      <c r="AQ2208" s="100" t="str">
        <f t="shared" si="919"/>
        <v>●</v>
      </c>
      <c r="AR2208" s="100" t="str">
        <f t="shared" si="919"/>
        <v>●</v>
      </c>
      <c r="AS2208" s="100" t="str">
        <f t="shared" si="919"/>
        <v>●</v>
      </c>
    </row>
    <row r="2209" spans="2:45" s="100" customFormat="1" ht="14.25" customHeight="1">
      <c r="B2209" s="102" t="s">
        <v>107</v>
      </c>
      <c r="C2209" s="106">
        <v>26</v>
      </c>
      <c r="D2209" s="107">
        <v>50</v>
      </c>
      <c r="E2209" s="107">
        <v>56</v>
      </c>
      <c r="F2209" s="107">
        <v>73</v>
      </c>
      <c r="G2209" s="107">
        <f t="shared" si="922"/>
        <v>77</v>
      </c>
      <c r="H2209" s="107">
        <f t="shared" si="924"/>
        <v>4</v>
      </c>
      <c r="I2209" s="108">
        <f t="shared" si="925"/>
        <v>5.4794520547945202</v>
      </c>
      <c r="J2209" s="102"/>
      <c r="K2209" s="114" t="s">
        <v>107</v>
      </c>
      <c r="L2209" s="106">
        <v>409</v>
      </c>
      <c r="M2209" s="107">
        <v>539</v>
      </c>
      <c r="N2209" s="107">
        <v>666</v>
      </c>
      <c r="O2209" s="107">
        <v>618</v>
      </c>
      <c r="P2209" s="107">
        <f t="shared" si="923"/>
        <v>844</v>
      </c>
      <c r="Q2209" s="107">
        <f t="shared" si="926"/>
        <v>226</v>
      </c>
      <c r="R2209" s="108">
        <f t="shared" si="927"/>
        <v>36.569579288025892</v>
      </c>
      <c r="S2209" s="108"/>
      <c r="W2209" s="100" t="s">
        <v>369</v>
      </c>
      <c r="X2209" s="100">
        <v>19</v>
      </c>
      <c r="Y2209" s="100">
        <v>26</v>
      </c>
      <c r="Z2209" s="100">
        <v>50</v>
      </c>
      <c r="AA2209" s="100">
        <v>56</v>
      </c>
      <c r="AC2209" s="100" t="s">
        <v>369</v>
      </c>
      <c r="AD2209" s="100">
        <v>317</v>
      </c>
      <c r="AE2209" s="100">
        <v>409</v>
      </c>
      <c r="AF2209" s="100">
        <v>539</v>
      </c>
      <c r="AG2209" s="100">
        <v>666</v>
      </c>
      <c r="AJ2209" s="100" t="str">
        <f t="shared" si="920"/>
        <v>●</v>
      </c>
      <c r="AK2209" s="100" t="str">
        <f t="shared" si="918"/>
        <v>●</v>
      </c>
      <c r="AL2209" s="100" t="str">
        <f t="shared" si="918"/>
        <v>●</v>
      </c>
      <c r="AM2209" s="100" t="str">
        <f t="shared" si="918"/>
        <v>●</v>
      </c>
      <c r="AP2209" s="100" t="str">
        <f t="shared" si="921"/>
        <v>●</v>
      </c>
      <c r="AQ2209" s="100" t="str">
        <f t="shared" si="919"/>
        <v>●</v>
      </c>
      <c r="AR2209" s="100" t="str">
        <f t="shared" si="919"/>
        <v>●</v>
      </c>
      <c r="AS2209" s="100" t="str">
        <f t="shared" si="919"/>
        <v>●</v>
      </c>
    </row>
    <row r="2210" spans="2:45" s="100" customFormat="1" ht="14.25" customHeight="1">
      <c r="B2210" s="102" t="s">
        <v>108</v>
      </c>
      <c r="C2210" s="106">
        <v>21</v>
      </c>
      <c r="D2210" s="107">
        <v>30</v>
      </c>
      <c r="E2210" s="107">
        <v>57</v>
      </c>
      <c r="F2210" s="107">
        <v>78</v>
      </c>
      <c r="G2210" s="107">
        <f t="shared" si="922"/>
        <v>66</v>
      </c>
      <c r="H2210" s="107">
        <f t="shared" si="924"/>
        <v>-12</v>
      </c>
      <c r="I2210" s="108">
        <f t="shared" si="925"/>
        <v>-15.384615384615385</v>
      </c>
      <c r="J2210" s="102"/>
      <c r="K2210" s="114" t="s">
        <v>108</v>
      </c>
      <c r="L2210" s="106">
        <v>317</v>
      </c>
      <c r="M2210" s="107">
        <v>407</v>
      </c>
      <c r="N2210" s="107">
        <v>512</v>
      </c>
      <c r="O2210" s="107">
        <v>605</v>
      </c>
      <c r="P2210" s="107">
        <f t="shared" si="923"/>
        <v>655</v>
      </c>
      <c r="Q2210" s="107">
        <f t="shared" si="926"/>
        <v>50</v>
      </c>
      <c r="R2210" s="108">
        <f t="shared" si="927"/>
        <v>8.2644628099173563</v>
      </c>
      <c r="S2210" s="108"/>
      <c r="W2210" s="100" t="s">
        <v>370</v>
      </c>
      <c r="X2210" s="100">
        <v>22</v>
      </c>
      <c r="Y2210" s="100">
        <v>21</v>
      </c>
      <c r="Z2210" s="100">
        <v>30</v>
      </c>
      <c r="AA2210" s="100">
        <v>57</v>
      </c>
      <c r="AC2210" s="100" t="s">
        <v>370</v>
      </c>
      <c r="AD2210" s="100">
        <v>309</v>
      </c>
      <c r="AE2210" s="100">
        <v>317</v>
      </c>
      <c r="AF2210" s="100">
        <v>407</v>
      </c>
      <c r="AG2210" s="100">
        <v>512</v>
      </c>
      <c r="AJ2210" s="100" t="str">
        <f t="shared" si="920"/>
        <v>●</v>
      </c>
      <c r="AK2210" s="100" t="str">
        <f t="shared" si="918"/>
        <v>●</v>
      </c>
      <c r="AL2210" s="100" t="str">
        <f t="shared" si="918"/>
        <v>●</v>
      </c>
      <c r="AM2210" s="100" t="str">
        <f t="shared" si="918"/>
        <v>●</v>
      </c>
      <c r="AP2210" s="100" t="str">
        <f t="shared" si="921"/>
        <v>●</v>
      </c>
      <c r="AQ2210" s="100" t="str">
        <f t="shared" si="919"/>
        <v>●</v>
      </c>
      <c r="AR2210" s="100" t="str">
        <f t="shared" si="919"/>
        <v>●</v>
      </c>
      <c r="AS2210" s="100" t="str">
        <f t="shared" si="919"/>
        <v>●</v>
      </c>
    </row>
    <row r="2211" spans="2:45" s="100" customFormat="1" ht="14.25" customHeight="1">
      <c r="B2211" s="102" t="s">
        <v>109</v>
      </c>
      <c r="C2211" s="106">
        <v>20</v>
      </c>
      <c r="D2211" s="107">
        <v>24</v>
      </c>
      <c r="E2211" s="107">
        <v>81</v>
      </c>
      <c r="F2211" s="107">
        <v>87</v>
      </c>
      <c r="G2211" s="107">
        <f t="shared" si="922"/>
        <v>84</v>
      </c>
      <c r="H2211" s="107">
        <f t="shared" si="924"/>
        <v>-3</v>
      </c>
      <c r="I2211" s="108">
        <f t="shared" si="925"/>
        <v>-3.4482758620689653</v>
      </c>
      <c r="J2211" s="102"/>
      <c r="K2211" s="114" t="s">
        <v>109</v>
      </c>
      <c r="L2211" s="106">
        <v>261</v>
      </c>
      <c r="M2211" s="107">
        <v>281</v>
      </c>
      <c r="N2211" s="107">
        <v>402</v>
      </c>
      <c r="O2211" s="107">
        <v>485</v>
      </c>
      <c r="P2211" s="107">
        <f t="shared" si="923"/>
        <v>525</v>
      </c>
      <c r="Q2211" s="107">
        <f t="shared" si="926"/>
        <v>40</v>
      </c>
      <c r="R2211" s="108">
        <f t="shared" si="927"/>
        <v>8.2474226804123703</v>
      </c>
      <c r="S2211" s="108"/>
      <c r="W2211" s="100" t="s">
        <v>371</v>
      </c>
      <c r="X2211" s="100">
        <v>10</v>
      </c>
      <c r="Y2211" s="100">
        <v>20</v>
      </c>
      <c r="Z2211" s="100">
        <v>24</v>
      </c>
      <c r="AA2211" s="100">
        <v>81</v>
      </c>
      <c r="AC2211" s="100" t="s">
        <v>371</v>
      </c>
      <c r="AD2211" s="100">
        <v>244</v>
      </c>
      <c r="AE2211" s="100">
        <v>261</v>
      </c>
      <c r="AF2211" s="100">
        <v>281</v>
      </c>
      <c r="AG2211" s="100">
        <v>402</v>
      </c>
      <c r="AJ2211" s="100" t="str">
        <f t="shared" si="920"/>
        <v>●</v>
      </c>
      <c r="AK2211" s="100" t="str">
        <f t="shared" si="918"/>
        <v>●</v>
      </c>
      <c r="AL2211" s="100" t="str">
        <f t="shared" si="918"/>
        <v>●</v>
      </c>
      <c r="AM2211" s="100" t="str">
        <f t="shared" si="918"/>
        <v>●</v>
      </c>
      <c r="AP2211" s="100" t="str">
        <f t="shared" si="921"/>
        <v>●</v>
      </c>
      <c r="AQ2211" s="100" t="str">
        <f t="shared" si="919"/>
        <v>●</v>
      </c>
      <c r="AR2211" s="100" t="str">
        <f t="shared" si="919"/>
        <v>●</v>
      </c>
      <c r="AS2211" s="100" t="str">
        <f t="shared" si="919"/>
        <v>●</v>
      </c>
    </row>
    <row r="2212" spans="2:45" s="100" customFormat="1" ht="14.25" customHeight="1">
      <c r="B2212" s="102" t="s">
        <v>110</v>
      </c>
      <c r="C2212" s="106">
        <v>10</v>
      </c>
      <c r="D2212" s="107">
        <v>26</v>
      </c>
      <c r="E2212" s="107">
        <v>96</v>
      </c>
      <c r="F2212" s="107">
        <v>177</v>
      </c>
      <c r="G2212" s="107">
        <f t="shared" si="922"/>
        <v>218</v>
      </c>
      <c r="H2212" s="107">
        <f t="shared" si="924"/>
        <v>41</v>
      </c>
      <c r="I2212" s="108">
        <f t="shared" si="925"/>
        <v>23.163841807909606</v>
      </c>
      <c r="J2212" s="102"/>
      <c r="K2212" s="114" t="s">
        <v>110</v>
      </c>
      <c r="L2212" s="106">
        <v>302</v>
      </c>
      <c r="M2212" s="107">
        <v>404</v>
      </c>
      <c r="N2212" s="107">
        <v>526</v>
      </c>
      <c r="O2212" s="107">
        <v>665</v>
      </c>
      <c r="P2212" s="107">
        <f t="shared" si="923"/>
        <v>906</v>
      </c>
      <c r="Q2212" s="107">
        <f t="shared" si="926"/>
        <v>241</v>
      </c>
      <c r="R2212" s="108">
        <f t="shared" si="927"/>
        <v>36.2406015037594</v>
      </c>
      <c r="S2212" s="108"/>
      <c r="W2212" s="100" t="s">
        <v>378</v>
      </c>
      <c r="X2212" s="100">
        <v>6</v>
      </c>
      <c r="Y2212" s="100">
        <v>10</v>
      </c>
      <c r="Z2212" s="100">
        <v>26</v>
      </c>
      <c r="AA2212" s="100">
        <v>96</v>
      </c>
      <c r="AC2212" s="100" t="s">
        <v>378</v>
      </c>
      <c r="AD2212" s="100">
        <v>189</v>
      </c>
      <c r="AE2212" s="100">
        <v>302</v>
      </c>
      <c r="AF2212" s="100">
        <v>404</v>
      </c>
      <c r="AG2212" s="100">
        <v>526</v>
      </c>
      <c r="AJ2212" s="100" t="str">
        <f t="shared" si="920"/>
        <v>●</v>
      </c>
      <c r="AK2212" s="100" t="str">
        <f t="shared" si="918"/>
        <v>●</v>
      </c>
      <c r="AL2212" s="100" t="str">
        <f t="shared" si="918"/>
        <v>●</v>
      </c>
      <c r="AM2212" s="100" t="str">
        <f t="shared" si="918"/>
        <v>●</v>
      </c>
      <c r="AP2212" s="100" t="str">
        <f t="shared" si="921"/>
        <v>●</v>
      </c>
      <c r="AQ2212" s="100" t="str">
        <f t="shared" si="919"/>
        <v>●</v>
      </c>
      <c r="AR2212" s="100" t="str">
        <f t="shared" si="919"/>
        <v>●</v>
      </c>
      <c r="AS2212" s="100" t="str">
        <f t="shared" si="919"/>
        <v>●</v>
      </c>
    </row>
    <row r="2213" spans="2:45" s="100" customFormat="1" ht="14.25" customHeight="1">
      <c r="B2213" s="119" t="s">
        <v>111</v>
      </c>
      <c r="C2213" s="120" t="s">
        <v>313</v>
      </c>
      <c r="D2213" s="116" t="s">
        <v>313</v>
      </c>
      <c r="E2213" s="116" t="s">
        <v>313</v>
      </c>
      <c r="F2213" s="116" t="s">
        <v>313</v>
      </c>
      <c r="G2213" s="107">
        <f t="shared" si="922"/>
        <v>1</v>
      </c>
      <c r="H2213" s="107"/>
      <c r="I2213" s="108"/>
      <c r="K2213" s="119" t="s">
        <v>111</v>
      </c>
      <c r="L2213" s="120" t="s">
        <v>313</v>
      </c>
      <c r="M2213" s="116" t="s">
        <v>313</v>
      </c>
      <c r="N2213" s="116" t="s">
        <v>313</v>
      </c>
      <c r="O2213" s="116" t="s">
        <v>313</v>
      </c>
      <c r="P2213" s="107">
        <f t="shared" si="923"/>
        <v>12</v>
      </c>
      <c r="Q2213" s="107"/>
      <c r="R2213" s="108"/>
    </row>
    <row r="2214" spans="2:45" s="100" customFormat="1" ht="14.25" customHeight="1">
      <c r="G2214" s="168"/>
      <c r="P2214" s="168"/>
    </row>
    <row r="2215" spans="2:45" s="100" customFormat="1" ht="14.25" customHeight="1">
      <c r="G2215" s="168"/>
      <c r="P2215" s="168"/>
    </row>
    <row r="2216" spans="2:45" s="99" customFormat="1" ht="14.25" customHeight="1">
      <c r="B2216" s="99" t="str">
        <f>LEFT(B2186,LEN(B2186)-2)&amp;+"男"</f>
        <v>朝里川温泉・男</v>
      </c>
      <c r="K2216" s="99" t="str">
        <f>LEFT(K2186,LEN(K2186)-2)&amp;+"男"</f>
        <v>新光・男</v>
      </c>
      <c r="W2216" s="100"/>
      <c r="X2216" s="100"/>
      <c r="Y2216" s="100"/>
      <c r="Z2216" s="100"/>
      <c r="AA2216" s="100"/>
      <c r="AB2216" s="100"/>
      <c r="AC2216" s="100"/>
      <c r="AD2216" s="100"/>
      <c r="AE2216" s="100"/>
      <c r="AF2216" s="100"/>
      <c r="AG2216" s="100"/>
    </row>
    <row r="2217" spans="2:45" s="100" customFormat="1" ht="14.25" customHeight="1">
      <c r="B2217" s="583" t="s">
        <v>335</v>
      </c>
      <c r="C2217" s="101"/>
      <c r="D2217" s="101"/>
      <c r="E2217" s="101"/>
      <c r="F2217" s="101"/>
      <c r="G2217" s="135"/>
      <c r="H2217" s="131"/>
      <c r="I2217" s="131"/>
      <c r="J2217" s="102"/>
      <c r="K2217" s="583" t="s">
        <v>335</v>
      </c>
      <c r="L2217" s="101"/>
      <c r="M2217" s="101"/>
      <c r="N2217" s="101"/>
      <c r="O2217" s="101"/>
      <c r="P2217" s="135"/>
      <c r="Q2217" s="131"/>
      <c r="R2217" s="131"/>
      <c r="S2217" s="103"/>
    </row>
    <row r="2218" spans="2:45" s="100" customFormat="1" ht="14.25" customHeight="1">
      <c r="B2218" s="584"/>
      <c r="C2218" s="130" t="str">
        <f>$C$4</f>
        <v>平成7年</v>
      </c>
      <c r="D2218" s="130" t="str">
        <f>$D$4</f>
        <v>平成12年</v>
      </c>
      <c r="E2218" s="130" t="str">
        <f>$E$4</f>
        <v>平成17年</v>
      </c>
      <c r="F2218" s="130" t="str">
        <f>$F$4</f>
        <v>平成22年</v>
      </c>
      <c r="G2218" s="130" t="s">
        <v>410</v>
      </c>
      <c r="H2218" s="133" t="str">
        <f>$H$4</f>
        <v>対平成</v>
      </c>
      <c r="I2218" s="134" t="str">
        <f>$I$4</f>
        <v>22年</v>
      </c>
      <c r="J2218" s="102"/>
      <c r="K2218" s="584"/>
      <c r="L2218" s="130" t="str">
        <f>$C$4</f>
        <v>平成7年</v>
      </c>
      <c r="M2218" s="130" t="str">
        <f>$D$4</f>
        <v>平成12年</v>
      </c>
      <c r="N2218" s="130" t="str">
        <f>$E$4</f>
        <v>平成17年</v>
      </c>
      <c r="O2218" s="130" t="str">
        <f>$F$4</f>
        <v>平成22年</v>
      </c>
      <c r="P2218" s="130" t="s">
        <v>410</v>
      </c>
      <c r="Q2218" s="133" t="str">
        <f>$H$4</f>
        <v>対平成</v>
      </c>
      <c r="R2218" s="134" t="str">
        <f>$I$4</f>
        <v>22年</v>
      </c>
      <c r="S2218" s="103"/>
    </row>
    <row r="2219" spans="2:45" s="100" customFormat="1" ht="14.25" customHeight="1">
      <c r="B2219" s="585"/>
      <c r="C2219" s="104"/>
      <c r="D2219" s="104"/>
      <c r="E2219" s="104"/>
      <c r="F2219" s="104"/>
      <c r="G2219" s="104"/>
      <c r="H2219" s="132" t="s">
        <v>88</v>
      </c>
      <c r="I2219" s="133" t="s">
        <v>398</v>
      </c>
      <c r="J2219" s="102"/>
      <c r="K2219" s="585"/>
      <c r="L2219" s="104"/>
      <c r="M2219" s="104"/>
      <c r="N2219" s="104"/>
      <c r="O2219" s="104"/>
      <c r="P2219" s="104"/>
      <c r="Q2219" s="132" t="s">
        <v>88</v>
      </c>
      <c r="R2219" s="133" t="s">
        <v>398</v>
      </c>
      <c r="S2219" s="103"/>
    </row>
    <row r="2220" spans="2:45" s="199" customFormat="1" ht="14.25" customHeight="1">
      <c r="B2220" s="200" t="s">
        <v>90</v>
      </c>
      <c r="C2220" s="198">
        <v>388</v>
      </c>
      <c r="D2220" s="194">
        <v>397</v>
      </c>
      <c r="E2220" s="194">
        <v>413</v>
      </c>
      <c r="F2220" s="194">
        <v>413</v>
      </c>
      <c r="G2220" s="194">
        <f>IF(COUNTIF(G2225:G2243,"x"),"x",IF(SUM(G2225:G2243)=0,"-",SUM(G2225:G2243)))</f>
        <v>350</v>
      </c>
      <c r="H2220" s="193">
        <f t="shared" ref="H2220:H2223" si="928">IF(G2220="x","x",IF(AND(G2220="-",F2220="-"),"-",IF(AND(G2220="-",F2220&gt;0),F2220*-1,IF(AND(G2220&gt;0,F2220="-"),G2220,G2220-F2220))))</f>
        <v>-63</v>
      </c>
      <c r="I2220" s="195">
        <f t="shared" ref="I2220:I2223" si="929">IF(H2220="x","x",IF(H2220="-","-",IF(AND(F2220="-",G2220&gt;0),"皆増",IF(AND(F2220&gt;0,G2220="-"),"皆減",H2220/F2220*100))))</f>
        <v>-15.254237288135593</v>
      </c>
      <c r="J2220" s="196"/>
      <c r="K2220" s="197" t="s">
        <v>90</v>
      </c>
      <c r="L2220" s="198">
        <v>4587</v>
      </c>
      <c r="M2220" s="194">
        <v>4428</v>
      </c>
      <c r="N2220" s="194">
        <v>4286</v>
      </c>
      <c r="O2220" s="194">
        <v>3955</v>
      </c>
      <c r="P2220" s="194">
        <f>IF(COUNTIF(P2225:P2243,"x"),"x",IF(SUM(P2225:P2243)=0,"-",SUM(P2225:P2243)))</f>
        <v>3572</v>
      </c>
      <c r="Q2220" s="193">
        <f t="shared" ref="Q2220:Q2223" si="930">IF(P2220="x","x",IF(AND(P2220="-",O2220="-"),"-",IF(AND(P2220="-",O2220&gt;0),O2220*-1,IF(AND(P2220&gt;0,O2220="-"),P2220,P2220-O2220))))</f>
        <v>-383</v>
      </c>
      <c r="R2220" s="195">
        <f t="shared" ref="R2220:R2223" si="931">IF(Q2220="x","x",IF(Q2220="-","-",IF(AND(O2220="-",P2220&gt;0),"皆増",IF(AND(O2220&gt;0,P2220="-"),"皆減",Q2220/O2220*100))))</f>
        <v>-9.6839443742098616</v>
      </c>
      <c r="S2220" s="195"/>
      <c r="W2220" s="199" t="s">
        <v>373</v>
      </c>
      <c r="X2220" s="199">
        <v>240</v>
      </c>
      <c r="Y2220" s="199">
        <v>388</v>
      </c>
      <c r="Z2220" s="199">
        <v>397</v>
      </c>
      <c r="AA2220" s="199">
        <v>413</v>
      </c>
      <c r="AC2220" s="199" t="s">
        <v>373</v>
      </c>
      <c r="AD2220" s="199">
        <v>4574</v>
      </c>
      <c r="AE2220" s="199">
        <v>4587</v>
      </c>
      <c r="AF2220" s="199">
        <v>4428</v>
      </c>
      <c r="AG2220" s="199">
        <v>4286</v>
      </c>
      <c r="AJ2220" s="199" t="str">
        <f>IF(C2220=X2220,"○","●")</f>
        <v>●</v>
      </c>
      <c r="AK2220" s="199" t="str">
        <f t="shared" ref="AK2220:AM2242" si="932">IF(D2220=Y2220,"○","●")</f>
        <v>●</v>
      </c>
      <c r="AL2220" s="199" t="str">
        <f t="shared" si="932"/>
        <v>●</v>
      </c>
      <c r="AM2220" s="199" t="str">
        <f t="shared" si="932"/>
        <v>○</v>
      </c>
      <c r="AP2220" s="199" t="str">
        <f>IF(L2220=AD2220,"○","●")</f>
        <v>●</v>
      </c>
      <c r="AQ2220" s="199" t="str">
        <f t="shared" ref="AQ2220:AS2242" si="933">IF(M2220=AE2220,"○","●")</f>
        <v>●</v>
      </c>
      <c r="AR2220" s="199" t="str">
        <f t="shared" si="933"/>
        <v>●</v>
      </c>
      <c r="AS2220" s="199" t="str">
        <f t="shared" si="933"/>
        <v>●</v>
      </c>
    </row>
    <row r="2221" spans="2:45" s="100" customFormat="1" ht="14.25" customHeight="1">
      <c r="B2221" s="105" t="s">
        <v>91</v>
      </c>
      <c r="C2221" s="106">
        <v>74</v>
      </c>
      <c r="D2221" s="107">
        <v>61</v>
      </c>
      <c r="E2221" s="107">
        <v>37</v>
      </c>
      <c r="F2221" s="107">
        <v>40</v>
      </c>
      <c r="G2221" s="107">
        <f>IF(COUNTIF(G2225:G2227,"x"),"x",IF(SUM(G2225:G2227)=0,"-",SUM(G2225:G2227)))</f>
        <v>19</v>
      </c>
      <c r="H2221" s="107">
        <f t="shared" si="928"/>
        <v>-21</v>
      </c>
      <c r="I2221" s="108">
        <f t="shared" si="929"/>
        <v>-52.5</v>
      </c>
      <c r="J2221" s="102"/>
      <c r="K2221" s="109" t="s">
        <v>91</v>
      </c>
      <c r="L2221" s="106">
        <v>751</v>
      </c>
      <c r="M2221" s="107">
        <v>660</v>
      </c>
      <c r="N2221" s="107">
        <v>581</v>
      </c>
      <c r="O2221" s="107">
        <v>455</v>
      </c>
      <c r="P2221" s="107">
        <f>IF(COUNTIF(P2225:P2227,"x"),"x",IF(SUM(P2225:P2227)=0,"-",SUM(P2225:P2227)))</f>
        <v>389</v>
      </c>
      <c r="Q2221" s="107">
        <f t="shared" si="930"/>
        <v>-66</v>
      </c>
      <c r="R2221" s="108">
        <f t="shared" si="931"/>
        <v>-14.505494505494507</v>
      </c>
      <c r="S2221" s="108"/>
      <c r="W2221" s="100" t="s">
        <v>374</v>
      </c>
      <c r="X2221" s="100">
        <v>37</v>
      </c>
      <c r="Y2221" s="100">
        <v>74</v>
      </c>
      <c r="Z2221" s="100">
        <v>61</v>
      </c>
      <c r="AA2221" s="100">
        <v>37</v>
      </c>
      <c r="AC2221" s="100" t="s">
        <v>374</v>
      </c>
      <c r="AD2221" s="100">
        <v>884</v>
      </c>
      <c r="AE2221" s="100">
        <v>751</v>
      </c>
      <c r="AF2221" s="100">
        <v>660</v>
      </c>
      <c r="AG2221" s="100">
        <v>581</v>
      </c>
      <c r="AJ2221" s="100" t="str">
        <f t="shared" ref="AJ2221:AJ2242" si="934">IF(C2221=X2221,"○","●")</f>
        <v>●</v>
      </c>
      <c r="AK2221" s="100" t="str">
        <f t="shared" si="932"/>
        <v>●</v>
      </c>
      <c r="AL2221" s="100" t="str">
        <f t="shared" si="932"/>
        <v>●</v>
      </c>
      <c r="AM2221" s="100" t="str">
        <f t="shared" si="932"/>
        <v>●</v>
      </c>
      <c r="AP2221" s="100" t="str">
        <f t="shared" ref="AP2221:AP2242" si="935">IF(L2221=AD2221,"○","●")</f>
        <v>●</v>
      </c>
      <c r="AQ2221" s="100" t="str">
        <f t="shared" si="933"/>
        <v>●</v>
      </c>
      <c r="AR2221" s="100" t="str">
        <f t="shared" si="933"/>
        <v>●</v>
      </c>
      <c r="AS2221" s="100" t="str">
        <f>IF(O2221=AG2221,"○","●")</f>
        <v>●</v>
      </c>
    </row>
    <row r="2222" spans="2:45" s="100" customFormat="1" ht="14.25" customHeight="1">
      <c r="B2222" s="105" t="s">
        <v>92</v>
      </c>
      <c r="C2222" s="106">
        <v>262</v>
      </c>
      <c r="D2222" s="107">
        <v>257</v>
      </c>
      <c r="E2222" s="107">
        <v>268</v>
      </c>
      <c r="F2222" s="107">
        <v>222</v>
      </c>
      <c r="G2222" s="296">
        <f>IF(COUNTIF(G2228:G2237,"x"),"x",IF(SUM(G2228:G2237)=0,"-",SUM(G2228:G2237)))</f>
        <v>170</v>
      </c>
      <c r="H2222" s="107">
        <f t="shared" si="928"/>
        <v>-52</v>
      </c>
      <c r="I2222" s="108">
        <f t="shared" si="929"/>
        <v>-23.423423423423422</v>
      </c>
      <c r="J2222" s="102"/>
      <c r="K2222" s="109" t="s">
        <v>92</v>
      </c>
      <c r="L2222" s="106">
        <v>3162</v>
      </c>
      <c r="M2222" s="107">
        <v>2897</v>
      </c>
      <c r="N2222" s="107">
        <v>2661</v>
      </c>
      <c r="O2222" s="107">
        <v>2348</v>
      </c>
      <c r="P2222" s="296">
        <f>IF(COUNTIF(P2228:P2237,"x"),"x",IF(SUM(P2228:P2237)=0,"-",SUM(P2228:P2237)))</f>
        <v>1821</v>
      </c>
      <c r="Q2222" s="107">
        <f t="shared" si="930"/>
        <v>-527</v>
      </c>
      <c r="R2222" s="108">
        <f t="shared" si="931"/>
        <v>-22.444633730834752</v>
      </c>
      <c r="S2222" s="108"/>
      <c r="W2222" s="100" t="s">
        <v>375</v>
      </c>
      <c r="X2222" s="100">
        <v>167</v>
      </c>
      <c r="Y2222" s="100">
        <v>262</v>
      </c>
      <c r="Z2222" s="100">
        <v>257</v>
      </c>
      <c r="AA2222" s="100">
        <v>268</v>
      </c>
      <c r="AC2222" s="100" t="s">
        <v>375</v>
      </c>
      <c r="AD2222" s="100">
        <v>3137</v>
      </c>
      <c r="AE2222" s="100">
        <v>3162</v>
      </c>
      <c r="AF2222" s="100">
        <v>2897</v>
      </c>
      <c r="AG2222" s="100">
        <v>2661</v>
      </c>
      <c r="AJ2222" s="100" t="str">
        <f t="shared" si="934"/>
        <v>●</v>
      </c>
      <c r="AK2222" s="100" t="str">
        <f t="shared" si="932"/>
        <v>●</v>
      </c>
      <c r="AL2222" s="100" t="str">
        <f>IF(E2222=Z2222,"○","●")</f>
        <v>●</v>
      </c>
      <c r="AM2222" s="100" t="str">
        <f t="shared" si="932"/>
        <v>●</v>
      </c>
      <c r="AP2222" s="100" t="str">
        <f t="shared" si="935"/>
        <v>●</v>
      </c>
      <c r="AQ2222" s="100" t="str">
        <f t="shared" si="933"/>
        <v>●</v>
      </c>
      <c r="AR2222" s="100" t="str">
        <f t="shared" si="933"/>
        <v>●</v>
      </c>
      <c r="AS2222" s="100" t="str">
        <f t="shared" si="933"/>
        <v>●</v>
      </c>
    </row>
    <row r="2223" spans="2:45" s="100" customFormat="1" ht="14.25" customHeight="1">
      <c r="B2223" s="105" t="s">
        <v>93</v>
      </c>
      <c r="C2223" s="106">
        <v>52</v>
      </c>
      <c r="D2223" s="107">
        <v>79</v>
      </c>
      <c r="E2223" s="107">
        <v>108</v>
      </c>
      <c r="F2223" s="107">
        <v>151</v>
      </c>
      <c r="G2223" s="107">
        <f>IF(COUNTIF(G2238:G2242,"x"),"x",IF(SUM(G2238,G2242)=0,"-",SUM(G2238:G2242)))</f>
        <v>160</v>
      </c>
      <c r="H2223" s="107">
        <f t="shared" si="928"/>
        <v>9</v>
      </c>
      <c r="I2223" s="108">
        <f t="shared" si="929"/>
        <v>5.9602649006622519</v>
      </c>
      <c r="J2223" s="102"/>
      <c r="K2223" s="109" t="s">
        <v>93</v>
      </c>
      <c r="L2223" s="106">
        <v>674</v>
      </c>
      <c r="M2223" s="107">
        <v>871</v>
      </c>
      <c r="N2223" s="107">
        <v>1044</v>
      </c>
      <c r="O2223" s="107">
        <v>1152</v>
      </c>
      <c r="P2223" s="107">
        <f>IF(COUNTIF(P2238:P2242,"x"),"x",IF(SUM(P2238,P2242)=0,"-",SUM(P2238:P2242)))</f>
        <v>1353</v>
      </c>
      <c r="Q2223" s="107">
        <f t="shared" si="930"/>
        <v>201</v>
      </c>
      <c r="R2223" s="108">
        <f t="shared" si="931"/>
        <v>17.447916666666664</v>
      </c>
      <c r="S2223" s="108"/>
      <c r="W2223" s="100" t="s">
        <v>376</v>
      </c>
      <c r="X2223" s="100">
        <v>36</v>
      </c>
      <c r="Y2223" s="100">
        <v>52</v>
      </c>
      <c r="Z2223" s="100">
        <v>79</v>
      </c>
      <c r="AA2223" s="100">
        <v>108</v>
      </c>
      <c r="AC2223" s="100" t="s">
        <v>376</v>
      </c>
      <c r="AD2223" s="100">
        <v>553</v>
      </c>
      <c r="AE2223" s="100">
        <v>674</v>
      </c>
      <c r="AF2223" s="100">
        <v>871</v>
      </c>
      <c r="AG2223" s="100">
        <v>1044</v>
      </c>
      <c r="AJ2223" s="100" t="str">
        <f t="shared" si="934"/>
        <v>●</v>
      </c>
      <c r="AK2223" s="100" t="str">
        <f t="shared" si="932"/>
        <v>●</v>
      </c>
      <c r="AL2223" s="100" t="str">
        <f t="shared" si="932"/>
        <v>●</v>
      </c>
      <c r="AM2223" s="100" t="str">
        <f t="shared" si="932"/>
        <v>●</v>
      </c>
      <c r="AP2223" s="100" t="str">
        <f t="shared" si="935"/>
        <v>●</v>
      </c>
      <c r="AQ2223" s="100" t="str">
        <f t="shared" si="933"/>
        <v>●</v>
      </c>
      <c r="AR2223" s="100" t="str">
        <f t="shared" si="933"/>
        <v>●</v>
      </c>
      <c r="AS2223" s="100" t="str">
        <f t="shared" si="933"/>
        <v>●</v>
      </c>
    </row>
    <row r="2224" spans="2:45" s="100" customFormat="1" ht="14.25" customHeight="1">
      <c r="B2224" s="102"/>
      <c r="C2224" s="106"/>
      <c r="D2224" s="112"/>
      <c r="E2224" s="112"/>
      <c r="F2224" s="112"/>
      <c r="G2224" s="112"/>
      <c r="H2224" s="112"/>
      <c r="I2224" s="113"/>
      <c r="J2224" s="102"/>
      <c r="K2224" s="114"/>
      <c r="L2224" s="106"/>
      <c r="M2224" s="112"/>
      <c r="N2224" s="112"/>
      <c r="O2224" s="112"/>
      <c r="P2224" s="112"/>
      <c r="Q2224" s="112"/>
      <c r="R2224" s="113"/>
      <c r="S2224" s="113"/>
      <c r="AJ2224" s="100" t="str">
        <f t="shared" si="934"/>
        <v>○</v>
      </c>
      <c r="AK2224" s="100" t="str">
        <f t="shared" si="932"/>
        <v>○</v>
      </c>
      <c r="AL2224" s="100" t="str">
        <f t="shared" si="932"/>
        <v>○</v>
      </c>
      <c r="AM2224" s="100" t="str">
        <f t="shared" si="932"/>
        <v>○</v>
      </c>
      <c r="AP2224" s="100" t="str">
        <f t="shared" si="935"/>
        <v>○</v>
      </c>
      <c r="AQ2224" s="100" t="str">
        <f t="shared" si="933"/>
        <v>○</v>
      </c>
      <c r="AR2224" s="100" t="str">
        <f t="shared" si="933"/>
        <v>○</v>
      </c>
      <c r="AS2224" s="100" t="str">
        <f t="shared" si="933"/>
        <v>○</v>
      </c>
    </row>
    <row r="2225" spans="2:45" s="100" customFormat="1" ht="14.25" customHeight="1">
      <c r="B2225" s="102" t="s">
        <v>94</v>
      </c>
      <c r="C2225" s="106">
        <v>16</v>
      </c>
      <c r="D2225" s="107">
        <v>22</v>
      </c>
      <c r="E2225" s="107">
        <v>13</v>
      </c>
      <c r="F2225" s="107">
        <v>13</v>
      </c>
      <c r="G2225" s="107">
        <f>第2表01元データ!AZ40</f>
        <v>7</v>
      </c>
      <c r="H2225" s="107">
        <f t="shared" ref="H2225:H2242" si="936">IF(G2225="x","x",IF(AND(G2225="-",F2225="-"),"-",IF(AND(G2225="-",F2225&gt;0),F2225*-1,IF(AND(G2225&gt;0,F2225="-"),G2225,G2225-F2225))))</f>
        <v>-6</v>
      </c>
      <c r="I2225" s="108">
        <f t="shared" ref="I2225:I2242" si="937">IF(H2225="x","x",IF(H2225="-","-",IF(AND(F2225="-",G2225&gt;0),"皆増",IF(AND(F2225&gt;0,G2225="-"),"皆減",H2225/F2225*100))))</f>
        <v>-46.153846153846153</v>
      </c>
      <c r="J2225" s="102"/>
      <c r="K2225" s="114" t="s">
        <v>94</v>
      </c>
      <c r="L2225" s="106">
        <v>224</v>
      </c>
      <c r="M2225" s="107">
        <v>204</v>
      </c>
      <c r="N2225" s="107">
        <v>164</v>
      </c>
      <c r="O2225" s="107">
        <v>119</v>
      </c>
      <c r="P2225" s="107">
        <f>第2表01元データ!BA40</f>
        <v>117</v>
      </c>
      <c r="Q2225" s="107">
        <f t="shared" ref="Q2225:Q2242" si="938">IF(P2225="x","x",IF(AND(P2225="-",O2225="-"),"-",IF(AND(P2225="-",O2225&gt;0),O2225*-1,IF(AND(P2225&gt;0,O2225="-"),P2225,P2225-O2225))))</f>
        <v>-2</v>
      </c>
      <c r="R2225" s="108">
        <f t="shared" ref="R2225:R2242" si="939">IF(Q2225="x","x",IF(Q2225="-","-",IF(AND(O2225="-",P2225&gt;0),"皆増",IF(AND(O2225&gt;0,P2225="-"),"皆減",Q2225/O2225*100))))</f>
        <v>-1.680672268907563</v>
      </c>
      <c r="S2225" s="108"/>
      <c r="T2225" s="100">
        <v>101</v>
      </c>
      <c r="W2225" s="100" t="s">
        <v>377</v>
      </c>
      <c r="X2225" s="100">
        <v>11</v>
      </c>
      <c r="Y2225" s="100">
        <v>16</v>
      </c>
      <c r="Z2225" s="100">
        <v>22</v>
      </c>
      <c r="AA2225" s="100">
        <v>13</v>
      </c>
      <c r="AC2225" s="100" t="s">
        <v>377</v>
      </c>
      <c r="AD2225" s="100">
        <v>242</v>
      </c>
      <c r="AE2225" s="100">
        <v>224</v>
      </c>
      <c r="AF2225" s="100">
        <v>204</v>
      </c>
      <c r="AG2225" s="100">
        <v>164</v>
      </c>
      <c r="AJ2225" s="100" t="str">
        <f t="shared" si="934"/>
        <v>●</v>
      </c>
      <c r="AK2225" s="100" t="str">
        <f t="shared" si="932"/>
        <v>●</v>
      </c>
      <c r="AL2225" s="100" t="str">
        <f t="shared" si="932"/>
        <v>●</v>
      </c>
      <c r="AM2225" s="100" t="str">
        <f t="shared" si="932"/>
        <v>○</v>
      </c>
      <c r="AP2225" s="100" t="str">
        <f t="shared" si="935"/>
        <v>●</v>
      </c>
      <c r="AQ2225" s="100" t="str">
        <f t="shared" si="933"/>
        <v>●</v>
      </c>
      <c r="AR2225" s="100" t="str">
        <f t="shared" si="933"/>
        <v>●</v>
      </c>
      <c r="AS2225" s="100" t="str">
        <f t="shared" si="933"/>
        <v>●</v>
      </c>
    </row>
    <row r="2226" spans="2:45" s="100" customFormat="1" ht="14.25" customHeight="1">
      <c r="B2226" s="102" t="s">
        <v>95</v>
      </c>
      <c r="C2226" s="106">
        <v>28</v>
      </c>
      <c r="D2226" s="107">
        <v>14</v>
      </c>
      <c r="E2226" s="107">
        <v>16</v>
      </c>
      <c r="F2226" s="107">
        <v>12</v>
      </c>
      <c r="G2226" s="107">
        <f>第2表01元データ!AZ41</f>
        <v>5</v>
      </c>
      <c r="H2226" s="107">
        <f t="shared" si="936"/>
        <v>-7</v>
      </c>
      <c r="I2226" s="108">
        <f t="shared" si="937"/>
        <v>-58.333333333333336</v>
      </c>
      <c r="J2226" s="102"/>
      <c r="K2226" s="114" t="s">
        <v>95</v>
      </c>
      <c r="L2226" s="106">
        <v>247</v>
      </c>
      <c r="M2226" s="107">
        <v>217</v>
      </c>
      <c r="N2226" s="107">
        <v>199</v>
      </c>
      <c r="O2226" s="107">
        <v>153</v>
      </c>
      <c r="P2226" s="107">
        <f>第2表01元データ!BA41</f>
        <v>140</v>
      </c>
      <c r="Q2226" s="107">
        <f t="shared" si="938"/>
        <v>-13</v>
      </c>
      <c r="R2226" s="108">
        <f t="shared" si="939"/>
        <v>-8.4967320261437909</v>
      </c>
      <c r="S2226" s="108"/>
      <c r="T2226" s="100">
        <v>102</v>
      </c>
      <c r="W2226" s="100" t="s">
        <v>356</v>
      </c>
      <c r="X2226" s="100">
        <v>13</v>
      </c>
      <c r="Y2226" s="100">
        <v>28</v>
      </c>
      <c r="Z2226" s="100">
        <v>14</v>
      </c>
      <c r="AA2226" s="100">
        <v>16</v>
      </c>
      <c r="AC2226" s="100" t="s">
        <v>356</v>
      </c>
      <c r="AD2226" s="100">
        <v>278</v>
      </c>
      <c r="AE2226" s="100">
        <v>247</v>
      </c>
      <c r="AF2226" s="100">
        <v>217</v>
      </c>
      <c r="AG2226" s="100">
        <v>199</v>
      </c>
      <c r="AJ2226" s="100" t="str">
        <f t="shared" si="934"/>
        <v>●</v>
      </c>
      <c r="AK2226" s="100" t="str">
        <f t="shared" si="932"/>
        <v>●</v>
      </c>
      <c r="AL2226" s="100" t="str">
        <f t="shared" si="932"/>
        <v>●</v>
      </c>
      <c r="AM2226" s="100" t="str">
        <f t="shared" si="932"/>
        <v>●</v>
      </c>
      <c r="AP2226" s="100" t="str">
        <f t="shared" si="935"/>
        <v>●</v>
      </c>
      <c r="AQ2226" s="100" t="str">
        <f t="shared" si="933"/>
        <v>●</v>
      </c>
      <c r="AR2226" s="100" t="str">
        <f t="shared" si="933"/>
        <v>●</v>
      </c>
      <c r="AS2226" s="100" t="str">
        <f t="shared" si="933"/>
        <v>●</v>
      </c>
    </row>
    <row r="2227" spans="2:45" s="100" customFormat="1" ht="14.25" customHeight="1">
      <c r="B2227" s="102" t="s">
        <v>96</v>
      </c>
      <c r="C2227" s="106">
        <v>30</v>
      </c>
      <c r="D2227" s="107">
        <v>25</v>
      </c>
      <c r="E2227" s="107">
        <v>8</v>
      </c>
      <c r="F2227" s="107">
        <v>15</v>
      </c>
      <c r="G2227" s="107">
        <f>第2表01元データ!AZ42</f>
        <v>7</v>
      </c>
      <c r="H2227" s="107">
        <f t="shared" si="936"/>
        <v>-8</v>
      </c>
      <c r="I2227" s="108">
        <f t="shared" si="937"/>
        <v>-53.333333333333336</v>
      </c>
      <c r="J2227" s="102"/>
      <c r="K2227" s="114" t="s">
        <v>96</v>
      </c>
      <c r="L2227" s="106">
        <v>280</v>
      </c>
      <c r="M2227" s="107">
        <v>239</v>
      </c>
      <c r="N2227" s="107">
        <v>218</v>
      </c>
      <c r="O2227" s="107">
        <v>183</v>
      </c>
      <c r="P2227" s="107">
        <f>第2表01元データ!BA42</f>
        <v>132</v>
      </c>
      <c r="Q2227" s="107">
        <f t="shared" si="938"/>
        <v>-51</v>
      </c>
      <c r="R2227" s="108">
        <f t="shared" si="939"/>
        <v>-27.868852459016392</v>
      </c>
      <c r="S2227" s="108"/>
      <c r="T2227" s="100">
        <v>103</v>
      </c>
      <c r="W2227" s="100" t="s">
        <v>357</v>
      </c>
      <c r="X2227" s="100">
        <v>13</v>
      </c>
      <c r="Y2227" s="100">
        <v>30</v>
      </c>
      <c r="Z2227" s="100">
        <v>25</v>
      </c>
      <c r="AA2227" s="100">
        <v>8</v>
      </c>
      <c r="AC2227" s="100" t="s">
        <v>357</v>
      </c>
      <c r="AD2227" s="100">
        <v>364</v>
      </c>
      <c r="AE2227" s="100">
        <v>280</v>
      </c>
      <c r="AF2227" s="100">
        <v>239</v>
      </c>
      <c r="AG2227" s="100">
        <v>218</v>
      </c>
      <c r="AJ2227" s="100" t="str">
        <f t="shared" si="934"/>
        <v>●</v>
      </c>
      <c r="AK2227" s="100" t="str">
        <f t="shared" si="932"/>
        <v>●</v>
      </c>
      <c r="AL2227" s="100" t="str">
        <f t="shared" si="932"/>
        <v>●</v>
      </c>
      <c r="AM2227" s="100" t="str">
        <f t="shared" si="932"/>
        <v>●</v>
      </c>
      <c r="AP2227" s="100" t="str">
        <f t="shared" si="935"/>
        <v>●</v>
      </c>
      <c r="AQ2227" s="100" t="str">
        <f t="shared" si="933"/>
        <v>●</v>
      </c>
      <c r="AR2227" s="100" t="str">
        <f t="shared" si="933"/>
        <v>●</v>
      </c>
      <c r="AS2227" s="100" t="str">
        <f t="shared" si="933"/>
        <v>●</v>
      </c>
    </row>
    <row r="2228" spans="2:45" s="100" customFormat="1" ht="14.25" customHeight="1">
      <c r="B2228" s="102" t="s">
        <v>97</v>
      </c>
      <c r="C2228" s="106">
        <v>20</v>
      </c>
      <c r="D2228" s="107">
        <v>23</v>
      </c>
      <c r="E2228" s="107">
        <v>23</v>
      </c>
      <c r="F2228" s="107">
        <v>12</v>
      </c>
      <c r="G2228" s="107">
        <f>第2表01元データ!AZ43</f>
        <v>16</v>
      </c>
      <c r="H2228" s="107">
        <f t="shared" si="936"/>
        <v>4</v>
      </c>
      <c r="I2228" s="108">
        <f t="shared" si="937"/>
        <v>33.333333333333329</v>
      </c>
      <c r="J2228" s="102"/>
      <c r="K2228" s="114" t="s">
        <v>97</v>
      </c>
      <c r="L2228" s="106">
        <v>331</v>
      </c>
      <c r="M2228" s="107">
        <v>251</v>
      </c>
      <c r="N2228" s="107">
        <v>218</v>
      </c>
      <c r="O2228" s="107">
        <v>182</v>
      </c>
      <c r="P2228" s="107">
        <f>第2表01元データ!BA43</f>
        <v>145</v>
      </c>
      <c r="Q2228" s="107">
        <f t="shared" si="938"/>
        <v>-37</v>
      </c>
      <c r="R2228" s="108">
        <f t="shared" si="939"/>
        <v>-20.329670329670328</v>
      </c>
      <c r="S2228" s="108"/>
      <c r="T2228" s="100">
        <v>104</v>
      </c>
      <c r="W2228" s="100" t="s">
        <v>358</v>
      </c>
      <c r="X2228" s="100">
        <v>14</v>
      </c>
      <c r="Y2228" s="100">
        <v>20</v>
      </c>
      <c r="Z2228" s="100">
        <v>23</v>
      </c>
      <c r="AA2228" s="100">
        <v>23</v>
      </c>
      <c r="AC2228" s="100" t="s">
        <v>358</v>
      </c>
      <c r="AD2228" s="100">
        <v>365</v>
      </c>
      <c r="AE2228" s="100">
        <v>331</v>
      </c>
      <c r="AF2228" s="100">
        <v>251</v>
      </c>
      <c r="AG2228" s="100">
        <v>218</v>
      </c>
      <c r="AJ2228" s="100" t="str">
        <f t="shared" si="934"/>
        <v>●</v>
      </c>
      <c r="AK2228" s="100" t="str">
        <f t="shared" si="932"/>
        <v>●</v>
      </c>
      <c r="AL2228" s="100" t="str">
        <f t="shared" si="932"/>
        <v>○</v>
      </c>
      <c r="AM2228" s="100" t="str">
        <f t="shared" si="932"/>
        <v>●</v>
      </c>
      <c r="AP2228" s="100" t="str">
        <f t="shared" si="935"/>
        <v>●</v>
      </c>
      <c r="AQ2228" s="100" t="str">
        <f t="shared" si="933"/>
        <v>●</v>
      </c>
      <c r="AR2228" s="100" t="str">
        <f t="shared" si="933"/>
        <v>●</v>
      </c>
      <c r="AS2228" s="100" t="str">
        <f t="shared" si="933"/>
        <v>●</v>
      </c>
    </row>
    <row r="2229" spans="2:45" s="100" customFormat="1" ht="14.25" customHeight="1">
      <c r="B2229" s="102" t="s">
        <v>98</v>
      </c>
      <c r="C2229" s="106">
        <v>13</v>
      </c>
      <c r="D2229" s="107">
        <v>18</v>
      </c>
      <c r="E2229" s="107">
        <v>16</v>
      </c>
      <c r="F2229" s="107">
        <v>13</v>
      </c>
      <c r="G2229" s="107">
        <f>第2表01元データ!AZ44</f>
        <v>8</v>
      </c>
      <c r="H2229" s="107">
        <f t="shared" si="936"/>
        <v>-5</v>
      </c>
      <c r="I2229" s="108">
        <f t="shared" si="937"/>
        <v>-38.461538461538467</v>
      </c>
      <c r="J2229" s="102"/>
      <c r="K2229" s="114" t="s">
        <v>98</v>
      </c>
      <c r="L2229" s="106">
        <v>319</v>
      </c>
      <c r="M2229" s="107">
        <v>250</v>
      </c>
      <c r="N2229" s="107">
        <v>179</v>
      </c>
      <c r="O2229" s="107">
        <v>152</v>
      </c>
      <c r="P2229" s="107">
        <f>第2表01元データ!BA44</f>
        <v>130</v>
      </c>
      <c r="Q2229" s="107">
        <f t="shared" si="938"/>
        <v>-22</v>
      </c>
      <c r="R2229" s="108">
        <f t="shared" si="939"/>
        <v>-14.473684210526317</v>
      </c>
      <c r="S2229" s="108"/>
      <c r="T2229" s="100">
        <v>105</v>
      </c>
      <c r="W2229" s="100" t="s">
        <v>359</v>
      </c>
      <c r="X2229" s="100">
        <v>13</v>
      </c>
      <c r="Y2229" s="100">
        <v>13</v>
      </c>
      <c r="Z2229" s="100">
        <v>18</v>
      </c>
      <c r="AA2229" s="100">
        <v>16</v>
      </c>
      <c r="AC2229" s="100" t="s">
        <v>359</v>
      </c>
      <c r="AD2229" s="100">
        <v>250</v>
      </c>
      <c r="AE2229" s="100">
        <v>319</v>
      </c>
      <c r="AF2229" s="100">
        <v>250</v>
      </c>
      <c r="AG2229" s="100">
        <v>179</v>
      </c>
      <c r="AJ2229" s="100" t="str">
        <f t="shared" si="934"/>
        <v>○</v>
      </c>
      <c r="AK2229" s="100" t="str">
        <f t="shared" si="932"/>
        <v>●</v>
      </c>
      <c r="AL2229" s="100" t="str">
        <f t="shared" si="932"/>
        <v>●</v>
      </c>
      <c r="AM2229" s="100" t="str">
        <f t="shared" si="932"/>
        <v>●</v>
      </c>
      <c r="AP2229" s="100" t="str">
        <f t="shared" si="935"/>
        <v>●</v>
      </c>
      <c r="AQ2229" s="100" t="str">
        <f t="shared" si="933"/>
        <v>●</v>
      </c>
      <c r="AR2229" s="100" t="str">
        <f t="shared" si="933"/>
        <v>●</v>
      </c>
      <c r="AS2229" s="100" t="str">
        <f t="shared" si="933"/>
        <v>●</v>
      </c>
    </row>
    <row r="2230" spans="2:45" s="100" customFormat="1" ht="14.25" customHeight="1">
      <c r="B2230" s="102" t="s">
        <v>99</v>
      </c>
      <c r="C2230" s="106">
        <v>20</v>
      </c>
      <c r="D2230" s="107">
        <v>16</v>
      </c>
      <c r="E2230" s="107">
        <v>11</v>
      </c>
      <c r="F2230" s="107">
        <v>9</v>
      </c>
      <c r="G2230" s="107">
        <f>第2表01元データ!AZ45</f>
        <v>5</v>
      </c>
      <c r="H2230" s="107">
        <f t="shared" si="936"/>
        <v>-4</v>
      </c>
      <c r="I2230" s="108">
        <f t="shared" si="937"/>
        <v>-44.444444444444443</v>
      </c>
      <c r="J2230" s="102"/>
      <c r="K2230" s="114" t="s">
        <v>99</v>
      </c>
      <c r="L2230" s="106">
        <v>267</v>
      </c>
      <c r="M2230" s="107">
        <v>300</v>
      </c>
      <c r="N2230" s="107">
        <v>226</v>
      </c>
      <c r="O2230" s="107">
        <v>152</v>
      </c>
      <c r="P2230" s="107">
        <f>第2表01元データ!BA45</f>
        <v>116</v>
      </c>
      <c r="Q2230" s="107">
        <f t="shared" si="938"/>
        <v>-36</v>
      </c>
      <c r="R2230" s="108">
        <f t="shared" si="939"/>
        <v>-23.684210526315788</v>
      </c>
      <c r="S2230" s="108"/>
      <c r="T2230" s="100">
        <v>106</v>
      </c>
      <c r="W2230" s="100" t="s">
        <v>360</v>
      </c>
      <c r="X2230" s="100">
        <v>17</v>
      </c>
      <c r="Y2230" s="100">
        <v>20</v>
      </c>
      <c r="Z2230" s="100">
        <v>16</v>
      </c>
      <c r="AA2230" s="100">
        <v>11</v>
      </c>
      <c r="AC2230" s="100" t="s">
        <v>360</v>
      </c>
      <c r="AD2230" s="100">
        <v>249</v>
      </c>
      <c r="AE2230" s="100">
        <v>267</v>
      </c>
      <c r="AF2230" s="100">
        <v>300</v>
      </c>
      <c r="AG2230" s="100">
        <v>226</v>
      </c>
      <c r="AJ2230" s="100" t="str">
        <f t="shared" si="934"/>
        <v>●</v>
      </c>
      <c r="AK2230" s="100" t="str">
        <f t="shared" si="932"/>
        <v>●</v>
      </c>
      <c r="AL2230" s="100" t="str">
        <f t="shared" si="932"/>
        <v>●</v>
      </c>
      <c r="AM2230" s="100" t="str">
        <f t="shared" si="932"/>
        <v>●</v>
      </c>
      <c r="AP2230" s="100" t="str">
        <f t="shared" si="935"/>
        <v>●</v>
      </c>
      <c r="AQ2230" s="100" t="str">
        <f t="shared" si="933"/>
        <v>●</v>
      </c>
      <c r="AR2230" s="100" t="str">
        <f t="shared" si="933"/>
        <v>●</v>
      </c>
      <c r="AS2230" s="100" t="str">
        <f t="shared" si="933"/>
        <v>●</v>
      </c>
    </row>
    <row r="2231" spans="2:45" s="100" customFormat="1" ht="14.25" customHeight="1">
      <c r="B2231" s="102" t="s">
        <v>100</v>
      </c>
      <c r="C2231" s="106">
        <v>36</v>
      </c>
      <c r="D2231" s="107">
        <v>24</v>
      </c>
      <c r="E2231" s="107">
        <v>17</v>
      </c>
      <c r="F2231" s="107">
        <v>10</v>
      </c>
      <c r="G2231" s="107">
        <f>第2表01元データ!AZ46</f>
        <v>9</v>
      </c>
      <c r="H2231" s="107">
        <f t="shared" si="936"/>
        <v>-1</v>
      </c>
      <c r="I2231" s="108">
        <f t="shared" si="937"/>
        <v>-10</v>
      </c>
      <c r="J2231" s="102"/>
      <c r="K2231" s="114" t="s">
        <v>100</v>
      </c>
      <c r="L2231" s="106">
        <v>268</v>
      </c>
      <c r="M2231" s="107">
        <v>231</v>
      </c>
      <c r="N2231" s="107">
        <v>310</v>
      </c>
      <c r="O2231" s="107">
        <v>193</v>
      </c>
      <c r="P2231" s="107">
        <f>第2表01元データ!BA46</f>
        <v>145</v>
      </c>
      <c r="Q2231" s="107">
        <f t="shared" si="938"/>
        <v>-48</v>
      </c>
      <c r="R2231" s="108">
        <f t="shared" si="939"/>
        <v>-24.870466321243523</v>
      </c>
      <c r="S2231" s="108"/>
      <c r="T2231" s="100">
        <v>107</v>
      </c>
      <c r="W2231" s="100" t="s">
        <v>361</v>
      </c>
      <c r="X2231" s="100">
        <v>12</v>
      </c>
      <c r="Y2231" s="100">
        <v>36</v>
      </c>
      <c r="Z2231" s="100">
        <v>24</v>
      </c>
      <c r="AA2231" s="100">
        <v>17</v>
      </c>
      <c r="AC2231" s="100" t="s">
        <v>361</v>
      </c>
      <c r="AD2231" s="100">
        <v>259</v>
      </c>
      <c r="AE2231" s="100">
        <v>268</v>
      </c>
      <c r="AF2231" s="100">
        <v>231</v>
      </c>
      <c r="AG2231" s="100">
        <v>310</v>
      </c>
      <c r="AJ2231" s="100" t="str">
        <f t="shared" si="934"/>
        <v>●</v>
      </c>
      <c r="AK2231" s="100" t="str">
        <f t="shared" si="932"/>
        <v>●</v>
      </c>
      <c r="AL2231" s="100" t="str">
        <f t="shared" si="932"/>
        <v>●</v>
      </c>
      <c r="AM2231" s="100" t="str">
        <f t="shared" si="932"/>
        <v>●</v>
      </c>
      <c r="AP2231" s="100" t="str">
        <f t="shared" si="935"/>
        <v>●</v>
      </c>
      <c r="AQ2231" s="100" t="str">
        <f t="shared" si="933"/>
        <v>●</v>
      </c>
      <c r="AR2231" s="100" t="str">
        <f t="shared" si="933"/>
        <v>●</v>
      </c>
      <c r="AS2231" s="100" t="str">
        <f t="shared" si="933"/>
        <v>●</v>
      </c>
    </row>
    <row r="2232" spans="2:45" s="100" customFormat="1" ht="14.25" customHeight="1">
      <c r="B2232" s="102" t="s">
        <v>118</v>
      </c>
      <c r="C2232" s="106">
        <v>28</v>
      </c>
      <c r="D2232" s="107">
        <v>28</v>
      </c>
      <c r="E2232" s="107">
        <v>25</v>
      </c>
      <c r="F2232" s="107">
        <v>22</v>
      </c>
      <c r="G2232" s="107">
        <f>第2表01元データ!AZ47</f>
        <v>9</v>
      </c>
      <c r="H2232" s="107">
        <f t="shared" si="936"/>
        <v>-13</v>
      </c>
      <c r="I2232" s="108">
        <f t="shared" si="937"/>
        <v>-59.090909090909093</v>
      </c>
      <c r="J2232" s="102"/>
      <c r="K2232" s="114" t="s">
        <v>118</v>
      </c>
      <c r="L2232" s="106">
        <v>256</v>
      </c>
      <c r="M2232" s="107">
        <v>247</v>
      </c>
      <c r="N2232" s="107">
        <v>227</v>
      </c>
      <c r="O2232" s="107">
        <v>291</v>
      </c>
      <c r="P2232" s="107">
        <f>第2表01元データ!BA47</f>
        <v>163</v>
      </c>
      <c r="Q2232" s="107">
        <f t="shared" si="938"/>
        <v>-128</v>
      </c>
      <c r="R2232" s="108">
        <f t="shared" si="939"/>
        <v>-43.986254295532646</v>
      </c>
      <c r="S2232" s="108"/>
      <c r="T2232" s="100">
        <v>108</v>
      </c>
      <c r="W2232" s="100" t="s">
        <v>362</v>
      </c>
      <c r="X2232" s="100">
        <v>23</v>
      </c>
      <c r="Y2232" s="100">
        <v>28</v>
      </c>
      <c r="Z2232" s="100">
        <v>28</v>
      </c>
      <c r="AA2232" s="100">
        <v>25</v>
      </c>
      <c r="AC2232" s="100" t="s">
        <v>362</v>
      </c>
      <c r="AD2232" s="100">
        <v>344</v>
      </c>
      <c r="AE2232" s="100">
        <v>256</v>
      </c>
      <c r="AF2232" s="100">
        <v>247</v>
      </c>
      <c r="AG2232" s="100">
        <v>227</v>
      </c>
      <c r="AJ2232" s="100" t="str">
        <f t="shared" si="934"/>
        <v>●</v>
      </c>
      <c r="AK2232" s="100" t="str">
        <f t="shared" si="932"/>
        <v>○</v>
      </c>
      <c r="AL2232" s="100" t="str">
        <f t="shared" si="932"/>
        <v>●</v>
      </c>
      <c r="AM2232" s="100" t="str">
        <f t="shared" si="932"/>
        <v>●</v>
      </c>
      <c r="AP2232" s="100" t="str">
        <f t="shared" si="935"/>
        <v>●</v>
      </c>
      <c r="AQ2232" s="100" t="str">
        <f t="shared" si="933"/>
        <v>●</v>
      </c>
      <c r="AR2232" s="100" t="str">
        <f t="shared" si="933"/>
        <v>●</v>
      </c>
      <c r="AS2232" s="100" t="str">
        <f t="shared" si="933"/>
        <v>●</v>
      </c>
    </row>
    <row r="2233" spans="2:45" s="100" customFormat="1" ht="14.25" customHeight="1">
      <c r="B2233" s="102" t="s">
        <v>101</v>
      </c>
      <c r="C2233" s="106">
        <v>30</v>
      </c>
      <c r="D2233" s="107">
        <v>24</v>
      </c>
      <c r="E2233" s="107">
        <v>27</v>
      </c>
      <c r="F2233" s="107">
        <v>21</v>
      </c>
      <c r="G2233" s="107">
        <f>第2表01元データ!AZ48</f>
        <v>13</v>
      </c>
      <c r="H2233" s="107">
        <f t="shared" si="936"/>
        <v>-8</v>
      </c>
      <c r="I2233" s="108">
        <f t="shared" si="937"/>
        <v>-38.095238095238095</v>
      </c>
      <c r="J2233" s="102"/>
      <c r="K2233" s="114" t="s">
        <v>101</v>
      </c>
      <c r="L2233" s="106">
        <v>332</v>
      </c>
      <c r="M2233" s="107">
        <v>249</v>
      </c>
      <c r="N2233" s="107">
        <v>226</v>
      </c>
      <c r="O2233" s="107">
        <v>221</v>
      </c>
      <c r="P2233" s="107">
        <f>第2表01元データ!BA48</f>
        <v>200</v>
      </c>
      <c r="Q2233" s="107">
        <f t="shared" si="938"/>
        <v>-21</v>
      </c>
      <c r="R2233" s="108">
        <f t="shared" si="939"/>
        <v>-9.502262443438914</v>
      </c>
      <c r="S2233" s="108"/>
      <c r="T2233" s="100">
        <v>109</v>
      </c>
      <c r="W2233" s="100" t="s">
        <v>363</v>
      </c>
      <c r="X2233" s="100">
        <v>15</v>
      </c>
      <c r="Y2233" s="100">
        <v>30</v>
      </c>
      <c r="Z2233" s="100">
        <v>24</v>
      </c>
      <c r="AA2233" s="100">
        <v>27</v>
      </c>
      <c r="AC2233" s="100" t="s">
        <v>363</v>
      </c>
      <c r="AD2233" s="100">
        <v>416</v>
      </c>
      <c r="AE2233" s="100">
        <v>332</v>
      </c>
      <c r="AF2233" s="100">
        <v>249</v>
      </c>
      <c r="AG2233" s="100">
        <v>226</v>
      </c>
      <c r="AJ2233" s="100" t="str">
        <f t="shared" si="934"/>
        <v>●</v>
      </c>
      <c r="AK2233" s="100" t="str">
        <f t="shared" si="932"/>
        <v>●</v>
      </c>
      <c r="AL2233" s="100" t="str">
        <f>IF(E2233=Z2233,"○","●")</f>
        <v>●</v>
      </c>
      <c r="AM2233" s="100" t="str">
        <f t="shared" si="932"/>
        <v>●</v>
      </c>
      <c r="AP2233" s="100" t="str">
        <f t="shared" si="935"/>
        <v>●</v>
      </c>
      <c r="AQ2233" s="100" t="str">
        <f t="shared" si="933"/>
        <v>●</v>
      </c>
      <c r="AR2233" s="100" t="str">
        <f t="shared" si="933"/>
        <v>●</v>
      </c>
      <c r="AS2233" s="100" t="str">
        <f t="shared" si="933"/>
        <v>●</v>
      </c>
    </row>
    <row r="2234" spans="2:45" s="100" customFormat="1" ht="14.25" customHeight="1">
      <c r="B2234" s="102" t="s">
        <v>102</v>
      </c>
      <c r="C2234" s="106">
        <v>24</v>
      </c>
      <c r="D2234" s="107">
        <v>31</v>
      </c>
      <c r="E2234" s="107">
        <v>28</v>
      </c>
      <c r="F2234" s="107">
        <v>24</v>
      </c>
      <c r="G2234" s="107">
        <f>第2表01元データ!AZ49</f>
        <v>23</v>
      </c>
      <c r="H2234" s="107">
        <f t="shared" si="936"/>
        <v>-1</v>
      </c>
      <c r="I2234" s="108">
        <f t="shared" si="937"/>
        <v>-4.1666666666666661</v>
      </c>
      <c r="J2234" s="102"/>
      <c r="K2234" s="114" t="s">
        <v>102</v>
      </c>
      <c r="L2234" s="106">
        <v>411</v>
      </c>
      <c r="M2234" s="107">
        <v>312</v>
      </c>
      <c r="N2234" s="107">
        <v>259</v>
      </c>
      <c r="O2234" s="107">
        <v>216</v>
      </c>
      <c r="P2234" s="107">
        <f>第2表01元データ!BA49</f>
        <v>266</v>
      </c>
      <c r="Q2234" s="107">
        <f t="shared" si="938"/>
        <v>50</v>
      </c>
      <c r="R2234" s="108">
        <f t="shared" si="939"/>
        <v>23.148148148148149</v>
      </c>
      <c r="S2234" s="108"/>
      <c r="T2234" s="100">
        <v>110</v>
      </c>
      <c r="W2234" s="100" t="s">
        <v>364</v>
      </c>
      <c r="X2234" s="100">
        <v>15</v>
      </c>
      <c r="Y2234" s="100">
        <v>24</v>
      </c>
      <c r="Z2234" s="100">
        <v>31</v>
      </c>
      <c r="AA2234" s="100">
        <v>28</v>
      </c>
      <c r="AC2234" s="100" t="s">
        <v>364</v>
      </c>
      <c r="AD2234" s="100">
        <v>327</v>
      </c>
      <c r="AE2234" s="100">
        <v>411</v>
      </c>
      <c r="AF2234" s="100">
        <v>312</v>
      </c>
      <c r="AG2234" s="100">
        <v>259</v>
      </c>
      <c r="AJ2234" s="100" t="str">
        <f t="shared" si="934"/>
        <v>●</v>
      </c>
      <c r="AK2234" s="100" t="str">
        <f t="shared" si="932"/>
        <v>●</v>
      </c>
      <c r="AL2234" s="100" t="str">
        <f t="shared" si="932"/>
        <v>●</v>
      </c>
      <c r="AM2234" s="100" t="str">
        <f t="shared" si="932"/>
        <v>●</v>
      </c>
      <c r="AP2234" s="100" t="str">
        <f t="shared" si="935"/>
        <v>●</v>
      </c>
      <c r="AQ2234" s="100" t="str">
        <f t="shared" si="933"/>
        <v>●</v>
      </c>
      <c r="AR2234" s="100" t="str">
        <f t="shared" si="933"/>
        <v>●</v>
      </c>
      <c r="AS2234" s="100" t="str">
        <f t="shared" si="933"/>
        <v>●</v>
      </c>
    </row>
    <row r="2235" spans="2:45" s="100" customFormat="1" ht="14.25" customHeight="1">
      <c r="B2235" s="102" t="s">
        <v>103</v>
      </c>
      <c r="C2235" s="106">
        <v>34</v>
      </c>
      <c r="D2235" s="107">
        <v>25</v>
      </c>
      <c r="E2235" s="107">
        <v>35</v>
      </c>
      <c r="F2235" s="107">
        <v>33</v>
      </c>
      <c r="G2235" s="107">
        <f>第2表01元データ!AZ50</f>
        <v>25</v>
      </c>
      <c r="H2235" s="107">
        <f t="shared" si="936"/>
        <v>-8</v>
      </c>
      <c r="I2235" s="108">
        <f t="shared" si="937"/>
        <v>-24.242424242424242</v>
      </c>
      <c r="J2235" s="102"/>
      <c r="K2235" s="114" t="s">
        <v>103</v>
      </c>
      <c r="L2235" s="106">
        <v>336</v>
      </c>
      <c r="M2235" s="107">
        <v>416</v>
      </c>
      <c r="N2235" s="107">
        <v>301</v>
      </c>
      <c r="O2235" s="107">
        <v>251</v>
      </c>
      <c r="P2235" s="107">
        <f>第2表01元データ!BA50</f>
        <v>199</v>
      </c>
      <c r="Q2235" s="107">
        <f t="shared" si="938"/>
        <v>-52</v>
      </c>
      <c r="R2235" s="108">
        <f t="shared" si="939"/>
        <v>-20.717131474103585</v>
      </c>
      <c r="S2235" s="108"/>
      <c r="T2235" s="100">
        <v>111</v>
      </c>
      <c r="W2235" s="100" t="s">
        <v>365</v>
      </c>
      <c r="X2235" s="100">
        <v>17</v>
      </c>
      <c r="Y2235" s="100">
        <v>34</v>
      </c>
      <c r="Z2235" s="100">
        <v>25</v>
      </c>
      <c r="AA2235" s="100">
        <v>35</v>
      </c>
      <c r="AC2235" s="100" t="s">
        <v>365</v>
      </c>
      <c r="AD2235" s="100">
        <v>328</v>
      </c>
      <c r="AE2235" s="100">
        <v>336</v>
      </c>
      <c r="AF2235" s="100">
        <v>416</v>
      </c>
      <c r="AG2235" s="100">
        <v>301</v>
      </c>
      <c r="AJ2235" s="100" t="str">
        <f t="shared" si="934"/>
        <v>●</v>
      </c>
      <c r="AK2235" s="100" t="str">
        <f t="shared" si="932"/>
        <v>●</v>
      </c>
      <c r="AL2235" s="100" t="str">
        <f t="shared" si="932"/>
        <v>●</v>
      </c>
      <c r="AM2235" s="100" t="str">
        <f t="shared" si="932"/>
        <v>●</v>
      </c>
      <c r="AP2235" s="100" t="str">
        <f t="shared" si="935"/>
        <v>●</v>
      </c>
      <c r="AQ2235" s="100" t="str">
        <f t="shared" si="933"/>
        <v>●</v>
      </c>
      <c r="AR2235" s="100" t="str">
        <f t="shared" si="933"/>
        <v>●</v>
      </c>
      <c r="AS2235" s="100" t="str">
        <f t="shared" si="933"/>
        <v>●</v>
      </c>
    </row>
    <row r="2236" spans="2:45" s="100" customFormat="1" ht="14.25" customHeight="1">
      <c r="B2236" s="102" t="s">
        <v>104</v>
      </c>
      <c r="C2236" s="106">
        <v>32</v>
      </c>
      <c r="D2236" s="107">
        <v>30</v>
      </c>
      <c r="E2236" s="107">
        <v>42</v>
      </c>
      <c r="F2236" s="107">
        <v>40</v>
      </c>
      <c r="G2236" s="107">
        <f>第2表01元データ!AZ51</f>
        <v>27</v>
      </c>
      <c r="H2236" s="107">
        <f t="shared" si="936"/>
        <v>-13</v>
      </c>
      <c r="I2236" s="108">
        <f t="shared" si="937"/>
        <v>-32.5</v>
      </c>
      <c r="J2236" s="102"/>
      <c r="K2236" s="114" t="s">
        <v>104</v>
      </c>
      <c r="L2236" s="106">
        <v>311</v>
      </c>
      <c r="M2236" s="107">
        <v>319</v>
      </c>
      <c r="N2236" s="107">
        <v>395</v>
      </c>
      <c r="O2236" s="107">
        <v>294</v>
      </c>
      <c r="P2236" s="107">
        <f>第2表01元データ!BA51</f>
        <v>220</v>
      </c>
      <c r="Q2236" s="107">
        <f t="shared" si="938"/>
        <v>-74</v>
      </c>
      <c r="R2236" s="108">
        <f t="shared" si="939"/>
        <v>-25.170068027210885</v>
      </c>
      <c r="S2236" s="108"/>
      <c r="T2236" s="100">
        <v>112</v>
      </c>
      <c r="W2236" s="100" t="s">
        <v>366</v>
      </c>
      <c r="X2236" s="100">
        <v>22</v>
      </c>
      <c r="Y2236" s="100">
        <v>32</v>
      </c>
      <c r="Z2236" s="100">
        <v>30</v>
      </c>
      <c r="AA2236" s="100">
        <v>42</v>
      </c>
      <c r="AC2236" s="100" t="s">
        <v>366</v>
      </c>
      <c r="AD2236" s="100">
        <v>329</v>
      </c>
      <c r="AE2236" s="100">
        <v>311</v>
      </c>
      <c r="AF2236" s="100">
        <v>319</v>
      </c>
      <c r="AG2236" s="100">
        <v>395</v>
      </c>
      <c r="AJ2236" s="100" t="str">
        <f t="shared" si="934"/>
        <v>●</v>
      </c>
      <c r="AK2236" s="100" t="str">
        <f t="shared" si="932"/>
        <v>●</v>
      </c>
      <c r="AL2236" s="100" t="str">
        <f t="shared" si="932"/>
        <v>●</v>
      </c>
      <c r="AM2236" s="100" t="str">
        <f t="shared" si="932"/>
        <v>●</v>
      </c>
      <c r="AP2236" s="100" t="str">
        <f t="shared" si="935"/>
        <v>●</v>
      </c>
      <c r="AQ2236" s="100" t="str">
        <f t="shared" si="933"/>
        <v>●</v>
      </c>
      <c r="AR2236" s="100" t="str">
        <f t="shared" si="933"/>
        <v>●</v>
      </c>
      <c r="AS2236" s="100" t="str">
        <f t="shared" si="933"/>
        <v>●</v>
      </c>
    </row>
    <row r="2237" spans="2:45" s="100" customFormat="1" ht="14.25" customHeight="1">
      <c r="B2237" s="102" t="s">
        <v>105</v>
      </c>
      <c r="C2237" s="106">
        <v>25</v>
      </c>
      <c r="D2237" s="107">
        <v>38</v>
      </c>
      <c r="E2237" s="107">
        <v>44</v>
      </c>
      <c r="F2237" s="107">
        <v>38</v>
      </c>
      <c r="G2237" s="107">
        <f>第2表01元データ!AZ52</f>
        <v>35</v>
      </c>
      <c r="H2237" s="107">
        <f t="shared" si="936"/>
        <v>-3</v>
      </c>
      <c r="I2237" s="108">
        <f t="shared" si="937"/>
        <v>-7.8947368421052628</v>
      </c>
      <c r="J2237" s="102"/>
      <c r="K2237" s="114" t="s">
        <v>105</v>
      </c>
      <c r="L2237" s="106">
        <v>331</v>
      </c>
      <c r="M2237" s="107">
        <v>322</v>
      </c>
      <c r="N2237" s="107">
        <v>320</v>
      </c>
      <c r="O2237" s="107">
        <v>396</v>
      </c>
      <c r="P2237" s="107">
        <f>第2表01元データ!BA52</f>
        <v>237</v>
      </c>
      <c r="Q2237" s="107">
        <f t="shared" si="938"/>
        <v>-159</v>
      </c>
      <c r="R2237" s="108">
        <f t="shared" si="939"/>
        <v>-40.151515151515149</v>
      </c>
      <c r="S2237" s="108"/>
      <c r="T2237" s="100">
        <v>113</v>
      </c>
      <c r="W2237" s="100" t="s">
        <v>367</v>
      </c>
      <c r="X2237" s="100">
        <v>19</v>
      </c>
      <c r="Y2237" s="100">
        <v>25</v>
      </c>
      <c r="Z2237" s="100">
        <v>38</v>
      </c>
      <c r="AA2237" s="100">
        <v>44</v>
      </c>
      <c r="AC2237" s="100" t="s">
        <v>367</v>
      </c>
      <c r="AD2237" s="100">
        <v>270</v>
      </c>
      <c r="AE2237" s="100">
        <v>331</v>
      </c>
      <c r="AF2237" s="100">
        <v>322</v>
      </c>
      <c r="AG2237" s="100">
        <v>320</v>
      </c>
      <c r="AJ2237" s="100" t="str">
        <f t="shared" si="934"/>
        <v>●</v>
      </c>
      <c r="AK2237" s="100" t="str">
        <f t="shared" si="932"/>
        <v>●</v>
      </c>
      <c r="AL2237" s="100" t="str">
        <f t="shared" si="932"/>
        <v>●</v>
      </c>
      <c r="AM2237" s="100" t="str">
        <f t="shared" si="932"/>
        <v>●</v>
      </c>
      <c r="AP2237" s="100" t="str">
        <f t="shared" si="935"/>
        <v>●</v>
      </c>
      <c r="AQ2237" s="100" t="str">
        <f t="shared" si="933"/>
        <v>●</v>
      </c>
      <c r="AR2237" s="100" t="str">
        <f t="shared" si="933"/>
        <v>●</v>
      </c>
      <c r="AS2237" s="100" t="str">
        <f t="shared" si="933"/>
        <v>●</v>
      </c>
    </row>
    <row r="2238" spans="2:45" s="100" customFormat="1" ht="14.25" customHeight="1">
      <c r="B2238" s="102" t="s">
        <v>106</v>
      </c>
      <c r="C2238" s="106">
        <v>23</v>
      </c>
      <c r="D2238" s="107">
        <v>27</v>
      </c>
      <c r="E2238" s="107">
        <v>39</v>
      </c>
      <c r="F2238" s="107">
        <v>38</v>
      </c>
      <c r="G2238" s="107">
        <f>第2表01元データ!AZ53</f>
        <v>40</v>
      </c>
      <c r="H2238" s="107">
        <f t="shared" si="936"/>
        <v>2</v>
      </c>
      <c r="I2238" s="108">
        <f t="shared" si="937"/>
        <v>5.2631578947368416</v>
      </c>
      <c r="J2238" s="102"/>
      <c r="K2238" s="114" t="s">
        <v>106</v>
      </c>
      <c r="L2238" s="106">
        <v>249</v>
      </c>
      <c r="M2238" s="107">
        <v>321</v>
      </c>
      <c r="N2238" s="107">
        <v>306</v>
      </c>
      <c r="O2238" s="107">
        <v>316</v>
      </c>
      <c r="P2238" s="107">
        <f>第2表01元データ!BA53</f>
        <v>301</v>
      </c>
      <c r="Q2238" s="107">
        <f t="shared" si="938"/>
        <v>-15</v>
      </c>
      <c r="R2238" s="108">
        <f t="shared" si="939"/>
        <v>-4.7468354430379751</v>
      </c>
      <c r="S2238" s="108"/>
      <c r="T2238" s="100">
        <v>114</v>
      </c>
      <c r="W2238" s="100" t="s">
        <v>368</v>
      </c>
      <c r="X2238" s="100">
        <v>11</v>
      </c>
      <c r="Y2238" s="100">
        <v>23</v>
      </c>
      <c r="Z2238" s="100">
        <v>27</v>
      </c>
      <c r="AA2238" s="100">
        <v>39</v>
      </c>
      <c r="AC2238" s="100" t="s">
        <v>368</v>
      </c>
      <c r="AD2238" s="100">
        <v>178</v>
      </c>
      <c r="AE2238" s="100">
        <v>249</v>
      </c>
      <c r="AF2238" s="100">
        <v>321</v>
      </c>
      <c r="AG2238" s="100">
        <v>306</v>
      </c>
      <c r="AJ2238" s="100" t="str">
        <f t="shared" si="934"/>
        <v>●</v>
      </c>
      <c r="AK2238" s="100" t="str">
        <f t="shared" si="932"/>
        <v>●</v>
      </c>
      <c r="AL2238" s="100" t="str">
        <f t="shared" si="932"/>
        <v>●</v>
      </c>
      <c r="AM2238" s="100" t="str">
        <f t="shared" si="932"/>
        <v>●</v>
      </c>
      <c r="AP2238" s="100" t="str">
        <f t="shared" si="935"/>
        <v>●</v>
      </c>
      <c r="AQ2238" s="100" t="str">
        <f t="shared" si="933"/>
        <v>●</v>
      </c>
      <c r="AR2238" s="100" t="str">
        <f t="shared" si="933"/>
        <v>●</v>
      </c>
      <c r="AS2238" s="100" t="str">
        <f t="shared" si="933"/>
        <v>●</v>
      </c>
    </row>
    <row r="2239" spans="2:45" s="100" customFormat="1" ht="14.25" customHeight="1">
      <c r="B2239" s="102" t="s">
        <v>107</v>
      </c>
      <c r="C2239" s="106">
        <v>11</v>
      </c>
      <c r="D2239" s="107">
        <v>26</v>
      </c>
      <c r="E2239" s="107">
        <v>20</v>
      </c>
      <c r="F2239" s="107">
        <v>36</v>
      </c>
      <c r="G2239" s="107">
        <f>第2表01元データ!AZ54</f>
        <v>32</v>
      </c>
      <c r="H2239" s="107">
        <f t="shared" si="936"/>
        <v>-4</v>
      </c>
      <c r="I2239" s="108">
        <f t="shared" si="937"/>
        <v>-11.111111111111111</v>
      </c>
      <c r="J2239" s="102"/>
      <c r="K2239" s="114" t="s">
        <v>107</v>
      </c>
      <c r="L2239" s="106">
        <v>164</v>
      </c>
      <c r="M2239" s="107">
        <v>238</v>
      </c>
      <c r="N2239" s="107">
        <v>305</v>
      </c>
      <c r="O2239" s="107">
        <v>280</v>
      </c>
      <c r="P2239" s="107">
        <f>第2表01元データ!BA54</f>
        <v>359</v>
      </c>
      <c r="Q2239" s="107">
        <f t="shared" si="938"/>
        <v>79</v>
      </c>
      <c r="R2239" s="108">
        <f t="shared" si="939"/>
        <v>28.214285714285715</v>
      </c>
      <c r="S2239" s="108"/>
      <c r="T2239" s="100">
        <v>115</v>
      </c>
      <c r="W2239" s="100" t="s">
        <v>369</v>
      </c>
      <c r="X2239" s="100">
        <v>6</v>
      </c>
      <c r="Y2239" s="100">
        <v>11</v>
      </c>
      <c r="Z2239" s="100">
        <v>26</v>
      </c>
      <c r="AA2239" s="100">
        <v>20</v>
      </c>
      <c r="AC2239" s="100" t="s">
        <v>369</v>
      </c>
      <c r="AD2239" s="100">
        <v>126</v>
      </c>
      <c r="AE2239" s="100">
        <v>164</v>
      </c>
      <c r="AF2239" s="100">
        <v>238</v>
      </c>
      <c r="AG2239" s="100">
        <v>305</v>
      </c>
      <c r="AJ2239" s="100" t="str">
        <f t="shared" si="934"/>
        <v>●</v>
      </c>
      <c r="AK2239" s="100" t="str">
        <f t="shared" si="932"/>
        <v>●</v>
      </c>
      <c r="AL2239" s="100" t="str">
        <f t="shared" si="932"/>
        <v>●</v>
      </c>
      <c r="AM2239" s="100" t="str">
        <f t="shared" si="932"/>
        <v>●</v>
      </c>
      <c r="AP2239" s="100" t="str">
        <f t="shared" si="935"/>
        <v>●</v>
      </c>
      <c r="AQ2239" s="100" t="str">
        <f t="shared" si="933"/>
        <v>●</v>
      </c>
      <c r="AR2239" s="100" t="str">
        <f t="shared" si="933"/>
        <v>●</v>
      </c>
      <c r="AS2239" s="100" t="str">
        <f t="shared" si="933"/>
        <v>●</v>
      </c>
    </row>
    <row r="2240" spans="2:45" s="100" customFormat="1" ht="14.25" customHeight="1">
      <c r="B2240" s="102" t="s">
        <v>108</v>
      </c>
      <c r="C2240" s="106">
        <v>7</v>
      </c>
      <c r="D2240" s="107">
        <v>12</v>
      </c>
      <c r="E2240" s="107">
        <v>18</v>
      </c>
      <c r="F2240" s="107">
        <v>27</v>
      </c>
      <c r="G2240" s="107">
        <f>第2表01元データ!AZ55</f>
        <v>26</v>
      </c>
      <c r="H2240" s="107">
        <f t="shared" si="936"/>
        <v>-1</v>
      </c>
      <c r="I2240" s="108">
        <f t="shared" si="937"/>
        <v>-3.7037037037037033</v>
      </c>
      <c r="J2240" s="102"/>
      <c r="K2240" s="114" t="s">
        <v>108</v>
      </c>
      <c r="L2240" s="106">
        <v>108</v>
      </c>
      <c r="M2240" s="107">
        <v>142</v>
      </c>
      <c r="N2240" s="107">
        <v>210</v>
      </c>
      <c r="O2240" s="107">
        <v>257</v>
      </c>
      <c r="P2240" s="107">
        <f>第2表01元データ!BA55</f>
        <v>269</v>
      </c>
      <c r="Q2240" s="107">
        <f t="shared" si="938"/>
        <v>12</v>
      </c>
      <c r="R2240" s="108">
        <f t="shared" si="939"/>
        <v>4.6692607003891053</v>
      </c>
      <c r="S2240" s="108"/>
      <c r="T2240" s="100">
        <v>116</v>
      </c>
      <c r="W2240" s="99" t="s">
        <v>370</v>
      </c>
      <c r="X2240" s="99">
        <v>9</v>
      </c>
      <c r="Y2240" s="99">
        <v>7</v>
      </c>
      <c r="Z2240" s="99">
        <v>12</v>
      </c>
      <c r="AA2240" s="99">
        <v>18</v>
      </c>
      <c r="AB2240" s="99"/>
      <c r="AC2240" s="99" t="s">
        <v>370</v>
      </c>
      <c r="AD2240" s="99">
        <v>128</v>
      </c>
      <c r="AE2240" s="99">
        <v>108</v>
      </c>
      <c r="AF2240" s="99">
        <v>142</v>
      </c>
      <c r="AG2240" s="99">
        <v>210</v>
      </c>
      <c r="AJ2240" s="100" t="str">
        <f t="shared" si="934"/>
        <v>●</v>
      </c>
      <c r="AK2240" s="100" t="str">
        <f t="shared" si="932"/>
        <v>●</v>
      </c>
      <c r="AL2240" s="100" t="str">
        <f t="shared" si="932"/>
        <v>●</v>
      </c>
      <c r="AM2240" s="100" t="str">
        <f t="shared" si="932"/>
        <v>●</v>
      </c>
      <c r="AP2240" s="100" t="str">
        <f t="shared" si="935"/>
        <v>●</v>
      </c>
      <c r="AQ2240" s="100" t="str">
        <f t="shared" si="933"/>
        <v>●</v>
      </c>
      <c r="AR2240" s="100" t="str">
        <f t="shared" si="933"/>
        <v>●</v>
      </c>
      <c r="AS2240" s="100" t="str">
        <f t="shared" si="933"/>
        <v>●</v>
      </c>
    </row>
    <row r="2241" spans="2:45" s="100" customFormat="1" ht="14.25" customHeight="1">
      <c r="B2241" s="102" t="s">
        <v>109</v>
      </c>
      <c r="C2241" s="106">
        <v>6</v>
      </c>
      <c r="D2241" s="107">
        <v>7</v>
      </c>
      <c r="E2241" s="107">
        <v>12</v>
      </c>
      <c r="F2241" s="107">
        <v>25</v>
      </c>
      <c r="G2241" s="107">
        <f>第2表01元データ!AZ56</f>
        <v>33</v>
      </c>
      <c r="H2241" s="107">
        <f t="shared" si="936"/>
        <v>8</v>
      </c>
      <c r="I2241" s="108">
        <f t="shared" si="937"/>
        <v>32</v>
      </c>
      <c r="J2241" s="102"/>
      <c r="K2241" s="114" t="s">
        <v>109</v>
      </c>
      <c r="L2241" s="106">
        <v>81</v>
      </c>
      <c r="M2241" s="107">
        <v>81</v>
      </c>
      <c r="N2241" s="107">
        <v>117</v>
      </c>
      <c r="O2241" s="107">
        <v>167</v>
      </c>
      <c r="P2241" s="107">
        <f>第2表01元データ!BA56</f>
        <v>193</v>
      </c>
      <c r="Q2241" s="107">
        <f t="shared" si="938"/>
        <v>26</v>
      </c>
      <c r="R2241" s="108">
        <f t="shared" si="939"/>
        <v>15.568862275449103</v>
      </c>
      <c r="S2241" s="108"/>
      <c r="T2241" s="100">
        <v>117</v>
      </c>
      <c r="W2241" s="100" t="s">
        <v>371</v>
      </c>
      <c r="X2241" s="100">
        <v>8</v>
      </c>
      <c r="Y2241" s="100">
        <v>6</v>
      </c>
      <c r="Z2241" s="100">
        <v>7</v>
      </c>
      <c r="AA2241" s="100">
        <v>12</v>
      </c>
      <c r="AC2241" s="100" t="s">
        <v>371</v>
      </c>
      <c r="AD2241" s="100">
        <v>65</v>
      </c>
      <c r="AE2241" s="100">
        <v>81</v>
      </c>
      <c r="AF2241" s="100">
        <v>81</v>
      </c>
      <c r="AG2241" s="100">
        <v>117</v>
      </c>
      <c r="AJ2241" s="100" t="str">
        <f t="shared" si="934"/>
        <v>●</v>
      </c>
      <c r="AK2241" s="100" t="str">
        <f t="shared" si="932"/>
        <v>●</v>
      </c>
      <c r="AL2241" s="100" t="str">
        <f t="shared" si="932"/>
        <v>●</v>
      </c>
      <c r="AM2241" s="100" t="str">
        <f t="shared" si="932"/>
        <v>●</v>
      </c>
      <c r="AP2241" s="100" t="str">
        <f t="shared" si="935"/>
        <v>●</v>
      </c>
      <c r="AQ2241" s="100" t="str">
        <f t="shared" si="933"/>
        <v>○</v>
      </c>
      <c r="AR2241" s="100" t="str">
        <f t="shared" si="933"/>
        <v>●</v>
      </c>
      <c r="AS2241" s="100" t="str">
        <f t="shared" si="933"/>
        <v>●</v>
      </c>
    </row>
    <row r="2242" spans="2:45" s="100" customFormat="1" ht="14.25" customHeight="1">
      <c r="B2242" s="102" t="s">
        <v>110</v>
      </c>
      <c r="C2242" s="106">
        <v>5</v>
      </c>
      <c r="D2242" s="107">
        <v>7</v>
      </c>
      <c r="E2242" s="107">
        <v>19</v>
      </c>
      <c r="F2242" s="107">
        <v>25</v>
      </c>
      <c r="G2242" s="107">
        <f>第2表01元データ!AZ57</f>
        <v>29</v>
      </c>
      <c r="H2242" s="107">
        <f t="shared" si="936"/>
        <v>4</v>
      </c>
      <c r="I2242" s="108">
        <f t="shared" si="937"/>
        <v>16</v>
      </c>
      <c r="J2242" s="102"/>
      <c r="K2242" s="114" t="s">
        <v>110</v>
      </c>
      <c r="L2242" s="106">
        <v>72</v>
      </c>
      <c r="M2242" s="107">
        <v>89</v>
      </c>
      <c r="N2242" s="107">
        <v>106</v>
      </c>
      <c r="O2242" s="107">
        <v>132</v>
      </c>
      <c r="P2242" s="107">
        <f>第2表01元データ!BA57</f>
        <v>231</v>
      </c>
      <c r="Q2242" s="107">
        <f t="shared" si="938"/>
        <v>99</v>
      </c>
      <c r="R2242" s="108">
        <f t="shared" si="939"/>
        <v>75</v>
      </c>
      <c r="S2242" s="108"/>
      <c r="T2242" s="100">
        <v>118</v>
      </c>
      <c r="W2242" s="100" t="s">
        <v>378</v>
      </c>
      <c r="X2242" s="100">
        <v>2</v>
      </c>
      <c r="Y2242" s="100">
        <v>5</v>
      </c>
      <c r="Z2242" s="100">
        <v>7</v>
      </c>
      <c r="AA2242" s="100">
        <v>19</v>
      </c>
      <c r="AC2242" s="100" t="s">
        <v>378</v>
      </c>
      <c r="AD2242" s="100">
        <v>56</v>
      </c>
      <c r="AE2242" s="100">
        <v>72</v>
      </c>
      <c r="AF2242" s="100">
        <v>89</v>
      </c>
      <c r="AG2242" s="100">
        <v>106</v>
      </c>
      <c r="AJ2242" s="100" t="str">
        <f t="shared" si="934"/>
        <v>●</v>
      </c>
      <c r="AK2242" s="100" t="str">
        <f t="shared" si="932"/>
        <v>●</v>
      </c>
      <c r="AL2242" s="100" t="str">
        <f t="shared" si="932"/>
        <v>●</v>
      </c>
      <c r="AM2242" s="100" t="str">
        <f t="shared" si="932"/>
        <v>●</v>
      </c>
      <c r="AP2242" s="100" t="str">
        <f t="shared" si="935"/>
        <v>●</v>
      </c>
      <c r="AQ2242" s="100" t="str">
        <f t="shared" si="933"/>
        <v>●</v>
      </c>
      <c r="AR2242" s="100" t="str">
        <f t="shared" si="933"/>
        <v>●</v>
      </c>
      <c r="AS2242" s="100" t="str">
        <f t="shared" si="933"/>
        <v>●</v>
      </c>
    </row>
    <row r="2243" spans="2:45" s="100" customFormat="1" ht="14.25" customHeight="1">
      <c r="B2243" s="119" t="s">
        <v>111</v>
      </c>
      <c r="C2243" s="120" t="s">
        <v>313</v>
      </c>
      <c r="D2243" s="116" t="s">
        <v>313</v>
      </c>
      <c r="E2243" s="116" t="s">
        <v>313</v>
      </c>
      <c r="F2243" s="116" t="s">
        <v>313</v>
      </c>
      <c r="G2243" s="107">
        <f>第2表01元データ!AZ58</f>
        <v>1</v>
      </c>
      <c r="H2243" s="107"/>
      <c r="I2243" s="108"/>
      <c r="K2243" s="119" t="s">
        <v>111</v>
      </c>
      <c r="L2243" s="120" t="s">
        <v>313</v>
      </c>
      <c r="M2243" s="116" t="s">
        <v>313</v>
      </c>
      <c r="N2243" s="116" t="s">
        <v>313</v>
      </c>
      <c r="O2243" s="116" t="s">
        <v>313</v>
      </c>
      <c r="P2243" s="107">
        <f>第2表01元データ!BA58</f>
        <v>9</v>
      </c>
      <c r="Q2243" s="107"/>
      <c r="R2243" s="108"/>
      <c r="T2243" s="100">
        <v>119</v>
      </c>
    </row>
    <row r="2244" spans="2:45" s="100" customFormat="1" ht="14.25" customHeight="1">
      <c r="G2244" s="168"/>
      <c r="P2244" s="168"/>
    </row>
    <row r="2245" spans="2:45" s="100" customFormat="1" ht="14.25" customHeight="1">
      <c r="G2245" s="168"/>
      <c r="P2245" s="168"/>
    </row>
    <row r="2246" spans="2:45" s="99" customFormat="1" ht="14.25" customHeight="1">
      <c r="B2246" s="99" t="str">
        <f>LEFT(B2186,LEN(B2186)-2)&amp;+"女"</f>
        <v>朝里川温泉・女</v>
      </c>
      <c r="K2246" s="99" t="str">
        <f>LEFT(K2186,LEN(K2186)-2)&amp;+"女"</f>
        <v>新光・女</v>
      </c>
      <c r="W2246" s="100"/>
      <c r="X2246" s="100"/>
      <c r="Y2246" s="100"/>
      <c r="Z2246" s="100"/>
      <c r="AA2246" s="100"/>
      <c r="AB2246" s="100"/>
      <c r="AC2246" s="100"/>
      <c r="AD2246" s="100"/>
      <c r="AE2246" s="100"/>
      <c r="AF2246" s="100"/>
      <c r="AG2246" s="100"/>
    </row>
    <row r="2247" spans="2:45" s="100" customFormat="1" ht="14.25" customHeight="1">
      <c r="B2247" s="583" t="s">
        <v>335</v>
      </c>
      <c r="C2247" s="101"/>
      <c r="D2247" s="101"/>
      <c r="E2247" s="101"/>
      <c r="F2247" s="101"/>
      <c r="G2247" s="135"/>
      <c r="H2247" s="131"/>
      <c r="I2247" s="131"/>
      <c r="J2247" s="102"/>
      <c r="K2247" s="583" t="s">
        <v>335</v>
      </c>
      <c r="L2247" s="101"/>
      <c r="M2247" s="101"/>
      <c r="N2247" s="101"/>
      <c r="O2247" s="101"/>
      <c r="P2247" s="135"/>
      <c r="Q2247" s="131"/>
      <c r="R2247" s="131"/>
      <c r="S2247" s="103"/>
    </row>
    <row r="2248" spans="2:45" s="100" customFormat="1" ht="14.25" customHeight="1">
      <c r="B2248" s="584"/>
      <c r="C2248" s="130" t="str">
        <f>$C$4</f>
        <v>平成7年</v>
      </c>
      <c r="D2248" s="130" t="str">
        <f>$D$4</f>
        <v>平成12年</v>
      </c>
      <c r="E2248" s="130" t="str">
        <f>$E$4</f>
        <v>平成17年</v>
      </c>
      <c r="F2248" s="130" t="str">
        <f>$F$4</f>
        <v>平成22年</v>
      </c>
      <c r="G2248" s="130" t="s">
        <v>410</v>
      </c>
      <c r="H2248" s="133" t="str">
        <f>$H$4</f>
        <v>対平成</v>
      </c>
      <c r="I2248" s="134" t="str">
        <f>$I$4</f>
        <v>22年</v>
      </c>
      <c r="J2248" s="102"/>
      <c r="K2248" s="584"/>
      <c r="L2248" s="130" t="str">
        <f>$C$4</f>
        <v>平成7年</v>
      </c>
      <c r="M2248" s="130" t="str">
        <f>$D$4</f>
        <v>平成12年</v>
      </c>
      <c r="N2248" s="130" t="str">
        <f>$E$4</f>
        <v>平成17年</v>
      </c>
      <c r="O2248" s="130" t="str">
        <f>$F$4</f>
        <v>平成22年</v>
      </c>
      <c r="P2248" s="130" t="s">
        <v>410</v>
      </c>
      <c r="Q2248" s="133" t="str">
        <f>$H$4</f>
        <v>対平成</v>
      </c>
      <c r="R2248" s="134" t="str">
        <f>$I$4</f>
        <v>22年</v>
      </c>
      <c r="S2248" s="103"/>
    </row>
    <row r="2249" spans="2:45" s="100" customFormat="1" ht="14.25" customHeight="1">
      <c r="B2249" s="585"/>
      <c r="C2249" s="104"/>
      <c r="D2249" s="104"/>
      <c r="E2249" s="104"/>
      <c r="F2249" s="104"/>
      <c r="G2249" s="104"/>
      <c r="H2249" s="132" t="s">
        <v>88</v>
      </c>
      <c r="I2249" s="133" t="s">
        <v>398</v>
      </c>
      <c r="J2249" s="102"/>
      <c r="K2249" s="585"/>
      <c r="L2249" s="104"/>
      <c r="M2249" s="104"/>
      <c r="N2249" s="104"/>
      <c r="O2249" s="104"/>
      <c r="P2249" s="104"/>
      <c r="Q2249" s="132" t="s">
        <v>88</v>
      </c>
      <c r="R2249" s="133" t="s">
        <v>398</v>
      </c>
      <c r="S2249" s="103"/>
    </row>
    <row r="2250" spans="2:45" s="199" customFormat="1" ht="14.25" customHeight="1">
      <c r="B2250" s="200" t="s">
        <v>90</v>
      </c>
      <c r="C2250" s="198">
        <v>442</v>
      </c>
      <c r="D2250" s="194">
        <v>455</v>
      </c>
      <c r="E2250" s="194">
        <v>574</v>
      </c>
      <c r="F2250" s="194">
        <v>611</v>
      </c>
      <c r="G2250" s="194">
        <f>IF(COUNTIF(G2255:G2273,"x"),"x",IF(SUM(G2255:G2273)=0,"-",SUM(G2255:G2273)))</f>
        <v>542</v>
      </c>
      <c r="H2250" s="193">
        <f t="shared" ref="H2250:H2253" si="940">IF(G2250="x","x",IF(AND(G2250="-",F2250="-"),"-",IF(AND(G2250="-",F2250&gt;0),F2250*-1,IF(AND(G2250&gt;0,F2250="-"),G2250,G2250-F2250))))</f>
        <v>-69</v>
      </c>
      <c r="I2250" s="195">
        <f t="shared" ref="I2250:I2253" si="941">IF(H2250="x","x",IF(H2250="-","-",IF(AND(F2250="-",G2250&gt;0),"皆増",IF(AND(F2250&gt;0,G2250="-"),"皆減",H2250/F2250*100))))</f>
        <v>-11.292962356792144</v>
      </c>
      <c r="J2250" s="196"/>
      <c r="K2250" s="197" t="s">
        <v>90</v>
      </c>
      <c r="L2250" s="198">
        <v>5338</v>
      </c>
      <c r="M2250" s="194">
        <v>5376</v>
      </c>
      <c r="N2250" s="194">
        <v>5389</v>
      </c>
      <c r="O2250" s="194">
        <v>5189</v>
      </c>
      <c r="P2250" s="194">
        <f>IF(COUNTIF(P2255:P2273,"x"),"x",IF(SUM(P2255:P2273)=0,"-",SUM(P2255:P2273)))</f>
        <v>4753</v>
      </c>
      <c r="Q2250" s="193">
        <f t="shared" ref="Q2250:Q2253" si="942">IF(P2250="x","x",IF(AND(P2250="-",O2250="-"),"-",IF(AND(P2250="-",O2250&gt;0),O2250*-1,IF(AND(P2250&gt;0,O2250="-"),P2250,P2250-O2250))))</f>
        <v>-436</v>
      </c>
      <c r="R2250" s="195">
        <f t="shared" ref="R2250:R2253" si="943">IF(Q2250="x","x",IF(Q2250="-","-",IF(AND(O2250="-",P2250&gt;0),"皆増",IF(AND(O2250&gt;0,P2250="-"),"皆減",Q2250/O2250*100))))</f>
        <v>-8.4023896704567349</v>
      </c>
      <c r="S2250" s="195"/>
      <c r="W2250" s="199" t="s">
        <v>373</v>
      </c>
      <c r="X2250" s="199">
        <v>268</v>
      </c>
      <c r="Y2250" s="199">
        <v>442</v>
      </c>
      <c r="Z2250" s="199">
        <v>455</v>
      </c>
      <c r="AA2250" s="199">
        <v>574</v>
      </c>
      <c r="AC2250" s="199" t="s">
        <v>373</v>
      </c>
      <c r="AD2250" s="199">
        <v>5157</v>
      </c>
      <c r="AE2250" s="199">
        <v>5338</v>
      </c>
      <c r="AF2250" s="199">
        <v>5376</v>
      </c>
      <c r="AG2250" s="199">
        <v>5389</v>
      </c>
      <c r="AJ2250" s="199" t="str">
        <f>IF(C2250=X2250,"○","●")</f>
        <v>●</v>
      </c>
      <c r="AK2250" s="199" t="str">
        <f t="shared" ref="AK2250:AM2272" si="944">IF(D2250=Y2250,"○","●")</f>
        <v>●</v>
      </c>
      <c r="AL2250" s="199" t="str">
        <f t="shared" si="944"/>
        <v>●</v>
      </c>
      <c r="AM2250" s="199" t="str">
        <f t="shared" si="944"/>
        <v>●</v>
      </c>
      <c r="AP2250" s="199" t="str">
        <f>IF(L2250=AD2250,"○","●")</f>
        <v>●</v>
      </c>
      <c r="AQ2250" s="199" t="str">
        <f t="shared" ref="AQ2250:AS2272" si="945">IF(M2250=AE2250,"○","●")</f>
        <v>●</v>
      </c>
      <c r="AR2250" s="199" t="str">
        <f t="shared" si="945"/>
        <v>●</v>
      </c>
      <c r="AS2250" s="199" t="str">
        <f t="shared" si="945"/>
        <v>●</v>
      </c>
    </row>
    <row r="2251" spans="2:45" s="100" customFormat="1" ht="14.25" customHeight="1">
      <c r="B2251" s="105" t="s">
        <v>91</v>
      </c>
      <c r="C2251" s="106">
        <v>68</v>
      </c>
      <c r="D2251" s="107">
        <v>57</v>
      </c>
      <c r="E2251" s="107">
        <v>46</v>
      </c>
      <c r="F2251" s="107">
        <v>33</v>
      </c>
      <c r="G2251" s="107">
        <f>IF(COUNTIF(G2255:G2257,"x"),"x",IF(SUM(G2255:G2257)=0,"-",SUM(G2255:G2257)))</f>
        <v>20</v>
      </c>
      <c r="H2251" s="107">
        <f t="shared" si="940"/>
        <v>-13</v>
      </c>
      <c r="I2251" s="108">
        <f t="shared" si="941"/>
        <v>-39.393939393939391</v>
      </c>
      <c r="J2251" s="102"/>
      <c r="K2251" s="109" t="s">
        <v>91</v>
      </c>
      <c r="L2251" s="106">
        <v>705</v>
      </c>
      <c r="M2251" s="107">
        <v>655</v>
      </c>
      <c r="N2251" s="107">
        <v>575</v>
      </c>
      <c r="O2251" s="107">
        <v>496</v>
      </c>
      <c r="P2251" s="107">
        <f>IF(COUNTIF(P2255:P2257,"x"),"x",IF(SUM(P2255:P2257)=0,"-",SUM(P2255:P2257)))</f>
        <v>396</v>
      </c>
      <c r="Q2251" s="107">
        <f t="shared" si="942"/>
        <v>-100</v>
      </c>
      <c r="R2251" s="108">
        <f t="shared" si="943"/>
        <v>-20.161290322580644</v>
      </c>
      <c r="S2251" s="108"/>
      <c r="W2251" s="100" t="s">
        <v>374</v>
      </c>
      <c r="X2251" s="100">
        <v>41</v>
      </c>
      <c r="Y2251" s="100">
        <v>68</v>
      </c>
      <c r="Z2251" s="100">
        <v>57</v>
      </c>
      <c r="AA2251" s="100">
        <v>46</v>
      </c>
      <c r="AC2251" s="100" t="s">
        <v>374</v>
      </c>
      <c r="AD2251" s="100">
        <v>836</v>
      </c>
      <c r="AE2251" s="100">
        <v>705</v>
      </c>
      <c r="AF2251" s="100">
        <v>655</v>
      </c>
      <c r="AG2251" s="100">
        <v>575</v>
      </c>
      <c r="AJ2251" s="100" t="str">
        <f t="shared" ref="AJ2251:AJ2272" si="946">IF(C2251=X2251,"○","●")</f>
        <v>●</v>
      </c>
      <c r="AK2251" s="100" t="str">
        <f t="shared" si="944"/>
        <v>●</v>
      </c>
      <c r="AL2251" s="100" t="str">
        <f t="shared" si="944"/>
        <v>●</v>
      </c>
      <c r="AM2251" s="100" t="str">
        <f t="shared" si="944"/>
        <v>●</v>
      </c>
      <c r="AP2251" s="100" t="str">
        <f t="shared" ref="AP2251:AP2272" si="947">IF(L2251=AD2251,"○","●")</f>
        <v>●</v>
      </c>
      <c r="AQ2251" s="100" t="str">
        <f t="shared" si="945"/>
        <v>●</v>
      </c>
      <c r="AR2251" s="100" t="str">
        <f t="shared" si="945"/>
        <v>●</v>
      </c>
      <c r="AS2251" s="100" t="str">
        <f>IF(O2251=AG2251,"○","●")</f>
        <v>●</v>
      </c>
    </row>
    <row r="2252" spans="2:45" s="100" customFormat="1" ht="14.25" customHeight="1">
      <c r="B2252" s="105" t="s">
        <v>92</v>
      </c>
      <c r="C2252" s="106">
        <v>302</v>
      </c>
      <c r="D2252" s="107">
        <v>288</v>
      </c>
      <c r="E2252" s="107">
        <v>271</v>
      </c>
      <c r="F2252" s="107">
        <v>239</v>
      </c>
      <c r="G2252" s="296">
        <f>IF(COUNTIF(G2258:G2267,"x"),"x",IF(SUM(G2258:G2267)=0,"-",SUM(G2258:G2267)))</f>
        <v>160</v>
      </c>
      <c r="H2252" s="107">
        <f t="shared" si="940"/>
        <v>-79</v>
      </c>
      <c r="I2252" s="108">
        <f t="shared" si="941"/>
        <v>-33.054393305439326</v>
      </c>
      <c r="J2252" s="102"/>
      <c r="K2252" s="109" t="s">
        <v>92</v>
      </c>
      <c r="L2252" s="106">
        <v>3469</v>
      </c>
      <c r="M2252" s="107">
        <v>3290</v>
      </c>
      <c r="N2252" s="107">
        <v>3105</v>
      </c>
      <c r="O2252" s="107">
        <v>2770</v>
      </c>
      <c r="P2252" s="296">
        <f>IF(COUNTIF(P2258:P2267,"x"),"x",IF(SUM(P2258:P2267)=0,"-",SUM(P2258:P2267)))</f>
        <v>2108</v>
      </c>
      <c r="Q2252" s="107">
        <f t="shared" si="942"/>
        <v>-662</v>
      </c>
      <c r="R2252" s="108">
        <f t="shared" si="943"/>
        <v>-23.898916967509027</v>
      </c>
      <c r="S2252" s="108"/>
      <c r="W2252" s="100" t="s">
        <v>375</v>
      </c>
      <c r="X2252" s="100">
        <v>183</v>
      </c>
      <c r="Y2252" s="100">
        <v>302</v>
      </c>
      <c r="Z2252" s="100">
        <v>288</v>
      </c>
      <c r="AA2252" s="100">
        <v>271</v>
      </c>
      <c r="AC2252" s="100" t="s">
        <v>375</v>
      </c>
      <c r="AD2252" s="100">
        <v>3411</v>
      </c>
      <c r="AE2252" s="100">
        <v>3469</v>
      </c>
      <c r="AF2252" s="100">
        <v>3290</v>
      </c>
      <c r="AG2252" s="100">
        <v>3105</v>
      </c>
      <c r="AJ2252" s="100" t="str">
        <f t="shared" si="946"/>
        <v>●</v>
      </c>
      <c r="AK2252" s="100" t="str">
        <f t="shared" si="944"/>
        <v>●</v>
      </c>
      <c r="AL2252" s="100" t="str">
        <f>IF(E2252=Z2252,"○","●")</f>
        <v>●</v>
      </c>
      <c r="AM2252" s="100" t="str">
        <f t="shared" si="944"/>
        <v>●</v>
      </c>
      <c r="AP2252" s="100" t="str">
        <f t="shared" si="947"/>
        <v>●</v>
      </c>
      <c r="AQ2252" s="100" t="str">
        <f t="shared" si="945"/>
        <v>●</v>
      </c>
      <c r="AR2252" s="100" t="str">
        <f t="shared" si="945"/>
        <v>●</v>
      </c>
      <c r="AS2252" s="100" t="str">
        <f t="shared" si="945"/>
        <v>●</v>
      </c>
    </row>
    <row r="2253" spans="2:45" s="100" customFormat="1" ht="14.25" customHeight="1">
      <c r="B2253" s="105" t="s">
        <v>93</v>
      </c>
      <c r="C2253" s="106">
        <v>72</v>
      </c>
      <c r="D2253" s="107">
        <v>110</v>
      </c>
      <c r="E2253" s="107">
        <v>257</v>
      </c>
      <c r="F2253" s="107">
        <v>339</v>
      </c>
      <c r="G2253" s="107">
        <f>IF(COUNTIF(G2268:G2272,"x"),"x",IF(SUM(G2268,G2272)=0,"-",SUM(G2268:G2272)))</f>
        <v>362</v>
      </c>
      <c r="H2253" s="107">
        <f t="shared" si="940"/>
        <v>23</v>
      </c>
      <c r="I2253" s="108">
        <f t="shared" si="941"/>
        <v>6.7846607669616521</v>
      </c>
      <c r="J2253" s="102"/>
      <c r="K2253" s="109" t="s">
        <v>93</v>
      </c>
      <c r="L2253" s="106">
        <v>1164</v>
      </c>
      <c r="M2253" s="107">
        <v>1431</v>
      </c>
      <c r="N2253" s="107">
        <v>1709</v>
      </c>
      <c r="O2253" s="107">
        <v>1923</v>
      </c>
      <c r="P2253" s="107">
        <f>IF(COUNTIF(P2268:P2272,"x"),"x",IF(SUM(P2268,P2272)=0,"-",SUM(P2268:P2272)))</f>
        <v>2246</v>
      </c>
      <c r="Q2253" s="107">
        <f t="shared" si="942"/>
        <v>323</v>
      </c>
      <c r="R2253" s="108">
        <f t="shared" si="943"/>
        <v>16.796671866874675</v>
      </c>
      <c r="S2253" s="108"/>
      <c r="W2253" s="100" t="s">
        <v>376</v>
      </c>
      <c r="X2253" s="100">
        <v>44</v>
      </c>
      <c r="Y2253" s="100">
        <v>72</v>
      </c>
      <c r="Z2253" s="100">
        <v>110</v>
      </c>
      <c r="AA2253" s="100">
        <v>257</v>
      </c>
      <c r="AC2253" s="100" t="s">
        <v>376</v>
      </c>
      <c r="AD2253" s="100">
        <v>910</v>
      </c>
      <c r="AE2253" s="100">
        <v>1164</v>
      </c>
      <c r="AF2253" s="100">
        <v>1431</v>
      </c>
      <c r="AG2253" s="100">
        <v>1709</v>
      </c>
      <c r="AJ2253" s="100" t="str">
        <f t="shared" si="946"/>
        <v>●</v>
      </c>
      <c r="AK2253" s="100" t="str">
        <f t="shared" si="944"/>
        <v>●</v>
      </c>
      <c r="AL2253" s="100" t="str">
        <f t="shared" si="944"/>
        <v>●</v>
      </c>
      <c r="AM2253" s="100" t="str">
        <f t="shared" si="944"/>
        <v>●</v>
      </c>
      <c r="AP2253" s="100" t="str">
        <f t="shared" si="947"/>
        <v>●</v>
      </c>
      <c r="AQ2253" s="100" t="str">
        <f t="shared" si="945"/>
        <v>●</v>
      </c>
      <c r="AR2253" s="100" t="str">
        <f t="shared" si="945"/>
        <v>●</v>
      </c>
      <c r="AS2253" s="100" t="str">
        <f t="shared" si="945"/>
        <v>●</v>
      </c>
    </row>
    <row r="2254" spans="2:45" s="100" customFormat="1" ht="14.25" customHeight="1">
      <c r="B2254" s="102"/>
      <c r="C2254" s="106"/>
      <c r="D2254" s="112"/>
      <c r="E2254" s="112"/>
      <c r="F2254" s="112"/>
      <c r="G2254" s="112"/>
      <c r="H2254" s="112"/>
      <c r="I2254" s="113"/>
      <c r="J2254" s="102"/>
      <c r="K2254" s="114"/>
      <c r="L2254" s="106"/>
      <c r="M2254" s="112"/>
      <c r="N2254" s="112"/>
      <c r="O2254" s="112"/>
      <c r="P2254" s="112"/>
      <c r="Q2254" s="112"/>
      <c r="R2254" s="113"/>
      <c r="S2254" s="113"/>
      <c r="AJ2254" s="100" t="str">
        <f t="shared" si="946"/>
        <v>○</v>
      </c>
      <c r="AK2254" s="100" t="str">
        <f t="shared" si="944"/>
        <v>○</v>
      </c>
      <c r="AL2254" s="100" t="str">
        <f t="shared" si="944"/>
        <v>○</v>
      </c>
      <c r="AM2254" s="100" t="str">
        <f t="shared" si="944"/>
        <v>○</v>
      </c>
      <c r="AP2254" s="100" t="str">
        <f t="shared" si="947"/>
        <v>○</v>
      </c>
      <c r="AQ2254" s="100" t="str">
        <f t="shared" si="945"/>
        <v>○</v>
      </c>
      <c r="AR2254" s="100" t="str">
        <f t="shared" si="945"/>
        <v>○</v>
      </c>
      <c r="AS2254" s="100" t="str">
        <f t="shared" si="945"/>
        <v>○</v>
      </c>
    </row>
    <row r="2255" spans="2:45" s="100" customFormat="1" ht="14.25" customHeight="1">
      <c r="B2255" s="102" t="s">
        <v>94</v>
      </c>
      <c r="C2255" s="106">
        <v>19</v>
      </c>
      <c r="D2255" s="107">
        <v>14</v>
      </c>
      <c r="E2255" s="107">
        <v>11</v>
      </c>
      <c r="F2255" s="107">
        <v>9</v>
      </c>
      <c r="G2255" s="107">
        <f>第2表01元データ!AZ66</f>
        <v>4</v>
      </c>
      <c r="H2255" s="107">
        <f t="shared" ref="H2255:H2272" si="948">IF(G2255="x","x",IF(AND(G2255="-",F2255="-"),"-",IF(AND(G2255="-",F2255&gt;0),F2255*-1,IF(AND(G2255&gt;0,F2255="-"),G2255,G2255-F2255))))</f>
        <v>-5</v>
      </c>
      <c r="I2255" s="108">
        <f t="shared" ref="I2255:I2272" si="949">IF(H2255="x","x",IF(H2255="-","-",IF(AND(F2255="-",G2255&gt;0),"皆増",IF(AND(F2255&gt;0,G2255="-"),"皆減",H2255/F2255*100))))</f>
        <v>-55.555555555555557</v>
      </c>
      <c r="J2255" s="102"/>
      <c r="K2255" s="114" t="s">
        <v>94</v>
      </c>
      <c r="L2255" s="106">
        <v>223</v>
      </c>
      <c r="M2255" s="107">
        <v>214</v>
      </c>
      <c r="N2255" s="107">
        <v>157</v>
      </c>
      <c r="O2255" s="107">
        <v>141</v>
      </c>
      <c r="P2255" s="107">
        <f>第2表01元データ!BA66</f>
        <v>103</v>
      </c>
      <c r="Q2255" s="107">
        <f t="shared" ref="Q2255:Q2272" si="950">IF(P2255="x","x",IF(AND(P2255="-",O2255="-"),"-",IF(AND(P2255="-",O2255&gt;0),O2255*-1,IF(AND(P2255&gt;0,O2255="-"),P2255,P2255-O2255))))</f>
        <v>-38</v>
      </c>
      <c r="R2255" s="108">
        <f t="shared" ref="R2255:R2272" si="951">IF(Q2255="x","x",IF(Q2255="-","-",IF(AND(O2255="-",P2255&gt;0),"皆増",IF(AND(O2255&gt;0,P2255="-"),"皆減",Q2255/O2255*100))))</f>
        <v>-26.950354609929079</v>
      </c>
      <c r="S2255" s="108"/>
      <c r="T2255" s="100">
        <v>201</v>
      </c>
      <c r="W2255" s="100" t="s">
        <v>377</v>
      </c>
      <c r="X2255" s="100">
        <v>18</v>
      </c>
      <c r="Y2255" s="100">
        <v>19</v>
      </c>
      <c r="Z2255" s="100">
        <v>14</v>
      </c>
      <c r="AA2255" s="100">
        <v>11</v>
      </c>
      <c r="AC2255" s="100" t="s">
        <v>377</v>
      </c>
      <c r="AD2255" s="100">
        <v>224</v>
      </c>
      <c r="AE2255" s="100">
        <v>223</v>
      </c>
      <c r="AF2255" s="100">
        <v>214</v>
      </c>
      <c r="AG2255" s="100">
        <v>157</v>
      </c>
      <c r="AJ2255" s="100" t="str">
        <f t="shared" si="946"/>
        <v>●</v>
      </c>
      <c r="AK2255" s="100" t="str">
        <f t="shared" si="944"/>
        <v>●</v>
      </c>
      <c r="AL2255" s="100" t="str">
        <f t="shared" si="944"/>
        <v>●</v>
      </c>
      <c r="AM2255" s="100" t="str">
        <f t="shared" si="944"/>
        <v>●</v>
      </c>
      <c r="AP2255" s="100" t="str">
        <f t="shared" si="947"/>
        <v>●</v>
      </c>
      <c r="AQ2255" s="100" t="str">
        <f t="shared" si="945"/>
        <v>●</v>
      </c>
      <c r="AR2255" s="100" t="str">
        <f t="shared" si="945"/>
        <v>●</v>
      </c>
      <c r="AS2255" s="100" t="str">
        <f t="shared" si="945"/>
        <v>●</v>
      </c>
    </row>
    <row r="2256" spans="2:45" s="100" customFormat="1" ht="14.25" customHeight="1">
      <c r="B2256" s="102" t="s">
        <v>95</v>
      </c>
      <c r="C2256" s="106">
        <v>24</v>
      </c>
      <c r="D2256" s="107">
        <v>20</v>
      </c>
      <c r="E2256" s="107">
        <v>17</v>
      </c>
      <c r="F2256" s="107">
        <v>9</v>
      </c>
      <c r="G2256" s="107">
        <f>第2表01元データ!AZ67</f>
        <v>9</v>
      </c>
      <c r="H2256" s="107">
        <f t="shared" si="948"/>
        <v>0</v>
      </c>
      <c r="I2256" s="108">
        <f t="shared" si="949"/>
        <v>0</v>
      </c>
      <c r="J2256" s="102"/>
      <c r="K2256" s="114" t="s">
        <v>95</v>
      </c>
      <c r="L2256" s="106">
        <v>220</v>
      </c>
      <c r="M2256" s="107">
        <v>223</v>
      </c>
      <c r="N2256" s="107">
        <v>196</v>
      </c>
      <c r="O2256" s="107">
        <v>154</v>
      </c>
      <c r="P2256" s="107">
        <f>第2表01元データ!BA67</f>
        <v>149</v>
      </c>
      <c r="Q2256" s="107">
        <f t="shared" si="950"/>
        <v>-5</v>
      </c>
      <c r="R2256" s="108">
        <f t="shared" si="951"/>
        <v>-3.2467532467532463</v>
      </c>
      <c r="S2256" s="108"/>
      <c r="T2256" s="100">
        <v>202</v>
      </c>
      <c r="W2256" s="100" t="s">
        <v>356</v>
      </c>
      <c r="X2256" s="100">
        <v>10</v>
      </c>
      <c r="Y2256" s="100">
        <v>24</v>
      </c>
      <c r="Z2256" s="100">
        <v>20</v>
      </c>
      <c r="AA2256" s="100">
        <v>17</v>
      </c>
      <c r="AC2256" s="100" t="s">
        <v>356</v>
      </c>
      <c r="AD2256" s="100">
        <v>265</v>
      </c>
      <c r="AE2256" s="100">
        <v>220</v>
      </c>
      <c r="AF2256" s="100">
        <v>223</v>
      </c>
      <c r="AG2256" s="100">
        <v>196</v>
      </c>
      <c r="AJ2256" s="100" t="str">
        <f t="shared" si="946"/>
        <v>●</v>
      </c>
      <c r="AK2256" s="100" t="str">
        <f t="shared" si="944"/>
        <v>●</v>
      </c>
      <c r="AL2256" s="100" t="str">
        <f t="shared" si="944"/>
        <v>●</v>
      </c>
      <c r="AM2256" s="100" t="str">
        <f t="shared" si="944"/>
        <v>●</v>
      </c>
      <c r="AP2256" s="100" t="str">
        <f t="shared" si="947"/>
        <v>●</v>
      </c>
      <c r="AQ2256" s="100" t="str">
        <f t="shared" si="945"/>
        <v>●</v>
      </c>
      <c r="AR2256" s="100" t="str">
        <f t="shared" si="945"/>
        <v>●</v>
      </c>
      <c r="AS2256" s="100" t="str">
        <f t="shared" si="945"/>
        <v>●</v>
      </c>
    </row>
    <row r="2257" spans="2:45" s="100" customFormat="1" ht="14.25" customHeight="1">
      <c r="B2257" s="102" t="s">
        <v>96</v>
      </c>
      <c r="C2257" s="106">
        <v>25</v>
      </c>
      <c r="D2257" s="107">
        <v>23</v>
      </c>
      <c r="E2257" s="107">
        <v>18</v>
      </c>
      <c r="F2257" s="107">
        <v>15</v>
      </c>
      <c r="G2257" s="107">
        <f>第2表01元データ!AZ68</f>
        <v>7</v>
      </c>
      <c r="H2257" s="107">
        <f t="shared" si="948"/>
        <v>-8</v>
      </c>
      <c r="I2257" s="108">
        <f t="shared" si="949"/>
        <v>-53.333333333333336</v>
      </c>
      <c r="J2257" s="102"/>
      <c r="K2257" s="114" t="s">
        <v>96</v>
      </c>
      <c r="L2257" s="106">
        <v>262</v>
      </c>
      <c r="M2257" s="107">
        <v>218</v>
      </c>
      <c r="N2257" s="107">
        <v>222</v>
      </c>
      <c r="O2257" s="107">
        <v>201</v>
      </c>
      <c r="P2257" s="107">
        <f>第2表01元データ!BA68</f>
        <v>144</v>
      </c>
      <c r="Q2257" s="107">
        <f t="shared" si="950"/>
        <v>-57</v>
      </c>
      <c r="R2257" s="108">
        <f t="shared" si="951"/>
        <v>-28.35820895522388</v>
      </c>
      <c r="S2257" s="108"/>
      <c r="T2257" s="100">
        <v>203</v>
      </c>
      <c r="W2257" s="100" t="s">
        <v>357</v>
      </c>
      <c r="X2257" s="100">
        <v>13</v>
      </c>
      <c r="Y2257" s="100">
        <v>25</v>
      </c>
      <c r="Z2257" s="100">
        <v>23</v>
      </c>
      <c r="AA2257" s="100">
        <v>18</v>
      </c>
      <c r="AC2257" s="100" t="s">
        <v>357</v>
      </c>
      <c r="AD2257" s="100">
        <v>347</v>
      </c>
      <c r="AE2257" s="100">
        <v>262</v>
      </c>
      <c r="AF2257" s="100">
        <v>218</v>
      </c>
      <c r="AG2257" s="100">
        <v>222</v>
      </c>
      <c r="AJ2257" s="100" t="str">
        <f t="shared" si="946"/>
        <v>●</v>
      </c>
      <c r="AK2257" s="100" t="str">
        <f t="shared" si="944"/>
        <v>●</v>
      </c>
      <c r="AL2257" s="100" t="str">
        <f t="shared" si="944"/>
        <v>●</v>
      </c>
      <c r="AM2257" s="100" t="str">
        <f t="shared" si="944"/>
        <v>●</v>
      </c>
      <c r="AP2257" s="100" t="str">
        <f t="shared" si="947"/>
        <v>●</v>
      </c>
      <c r="AQ2257" s="100" t="str">
        <f t="shared" si="945"/>
        <v>●</v>
      </c>
      <c r="AR2257" s="100" t="str">
        <f t="shared" si="945"/>
        <v>●</v>
      </c>
      <c r="AS2257" s="100" t="str">
        <f t="shared" si="945"/>
        <v>●</v>
      </c>
    </row>
    <row r="2258" spans="2:45" s="100" customFormat="1" ht="14.25" customHeight="1">
      <c r="B2258" s="102" t="s">
        <v>97</v>
      </c>
      <c r="C2258" s="106">
        <v>15</v>
      </c>
      <c r="D2258" s="107">
        <v>23</v>
      </c>
      <c r="E2258" s="107">
        <v>22</v>
      </c>
      <c r="F2258" s="107">
        <v>15</v>
      </c>
      <c r="G2258" s="107">
        <f>第2表01元データ!AZ69</f>
        <v>9</v>
      </c>
      <c r="H2258" s="107">
        <f t="shared" si="948"/>
        <v>-6</v>
      </c>
      <c r="I2258" s="108">
        <f t="shared" si="949"/>
        <v>-40</v>
      </c>
      <c r="J2258" s="102"/>
      <c r="K2258" s="114" t="s">
        <v>97</v>
      </c>
      <c r="L2258" s="106">
        <v>355</v>
      </c>
      <c r="M2258" s="107">
        <v>254</v>
      </c>
      <c r="N2258" s="107">
        <v>207</v>
      </c>
      <c r="O2258" s="107">
        <v>219</v>
      </c>
      <c r="P2258" s="107">
        <f>第2表01元データ!BA69</f>
        <v>151</v>
      </c>
      <c r="Q2258" s="107">
        <f t="shared" si="950"/>
        <v>-68</v>
      </c>
      <c r="R2258" s="108">
        <f t="shared" si="951"/>
        <v>-31.05022831050228</v>
      </c>
      <c r="S2258" s="108"/>
      <c r="T2258" s="100">
        <v>204</v>
      </c>
      <c r="W2258" s="100" t="s">
        <v>358</v>
      </c>
      <c r="X2258" s="100">
        <v>18</v>
      </c>
      <c r="Y2258" s="100">
        <v>15</v>
      </c>
      <c r="Z2258" s="100">
        <v>23</v>
      </c>
      <c r="AA2258" s="100">
        <v>22</v>
      </c>
      <c r="AC2258" s="100" t="s">
        <v>358</v>
      </c>
      <c r="AD2258" s="100">
        <v>391</v>
      </c>
      <c r="AE2258" s="100">
        <v>355</v>
      </c>
      <c r="AF2258" s="100">
        <v>254</v>
      </c>
      <c r="AG2258" s="100">
        <v>207</v>
      </c>
      <c r="AJ2258" s="100" t="str">
        <f t="shared" si="946"/>
        <v>●</v>
      </c>
      <c r="AK2258" s="100" t="str">
        <f t="shared" si="944"/>
        <v>●</v>
      </c>
      <c r="AL2258" s="100" t="str">
        <f t="shared" si="944"/>
        <v>●</v>
      </c>
      <c r="AM2258" s="100" t="str">
        <f t="shared" si="944"/>
        <v>●</v>
      </c>
      <c r="AP2258" s="100" t="str">
        <f t="shared" si="947"/>
        <v>●</v>
      </c>
      <c r="AQ2258" s="100" t="str">
        <f t="shared" si="945"/>
        <v>●</v>
      </c>
      <c r="AR2258" s="100" t="str">
        <f t="shared" si="945"/>
        <v>●</v>
      </c>
      <c r="AS2258" s="100" t="str">
        <f t="shared" si="945"/>
        <v>●</v>
      </c>
    </row>
    <row r="2259" spans="2:45" s="100" customFormat="1" ht="14.25" customHeight="1">
      <c r="B2259" s="102" t="s">
        <v>98</v>
      </c>
      <c r="C2259" s="106">
        <v>26</v>
      </c>
      <c r="D2259" s="107">
        <v>18</v>
      </c>
      <c r="E2259" s="107">
        <v>10</v>
      </c>
      <c r="F2259" s="107">
        <v>14</v>
      </c>
      <c r="G2259" s="107">
        <f>第2表01元データ!AZ70</f>
        <v>9</v>
      </c>
      <c r="H2259" s="107">
        <f t="shared" si="948"/>
        <v>-5</v>
      </c>
      <c r="I2259" s="108">
        <f t="shared" si="949"/>
        <v>-35.714285714285715</v>
      </c>
      <c r="J2259" s="102"/>
      <c r="K2259" s="114" t="s">
        <v>98</v>
      </c>
      <c r="L2259" s="106">
        <v>355</v>
      </c>
      <c r="M2259" s="107">
        <v>315</v>
      </c>
      <c r="N2259" s="107">
        <v>230</v>
      </c>
      <c r="O2259" s="107">
        <v>160</v>
      </c>
      <c r="P2259" s="107">
        <f>第2表01元データ!BA70</f>
        <v>153</v>
      </c>
      <c r="Q2259" s="107">
        <f t="shared" si="950"/>
        <v>-7</v>
      </c>
      <c r="R2259" s="108">
        <f t="shared" si="951"/>
        <v>-4.375</v>
      </c>
      <c r="S2259" s="108"/>
      <c r="T2259" s="100">
        <v>205</v>
      </c>
      <c r="W2259" s="100" t="s">
        <v>359</v>
      </c>
      <c r="X2259" s="100">
        <v>16</v>
      </c>
      <c r="Y2259" s="100">
        <v>26</v>
      </c>
      <c r="Z2259" s="100">
        <v>18</v>
      </c>
      <c r="AA2259" s="100">
        <v>10</v>
      </c>
      <c r="AC2259" s="100" t="s">
        <v>359</v>
      </c>
      <c r="AD2259" s="100">
        <v>269</v>
      </c>
      <c r="AE2259" s="100">
        <v>355</v>
      </c>
      <c r="AF2259" s="100">
        <v>315</v>
      </c>
      <c r="AG2259" s="100">
        <v>230</v>
      </c>
      <c r="AJ2259" s="100" t="str">
        <f t="shared" si="946"/>
        <v>●</v>
      </c>
      <c r="AK2259" s="100" t="str">
        <f t="shared" si="944"/>
        <v>●</v>
      </c>
      <c r="AL2259" s="100" t="str">
        <f t="shared" si="944"/>
        <v>●</v>
      </c>
      <c r="AM2259" s="100" t="str">
        <f t="shared" si="944"/>
        <v>●</v>
      </c>
      <c r="AP2259" s="100" t="str">
        <f t="shared" si="947"/>
        <v>●</v>
      </c>
      <c r="AQ2259" s="100" t="str">
        <f t="shared" si="945"/>
        <v>●</v>
      </c>
      <c r="AR2259" s="100" t="str">
        <f t="shared" si="945"/>
        <v>●</v>
      </c>
      <c r="AS2259" s="100" t="str">
        <f t="shared" si="945"/>
        <v>●</v>
      </c>
    </row>
    <row r="2260" spans="2:45" s="100" customFormat="1" ht="14.25" customHeight="1">
      <c r="B2260" s="102" t="s">
        <v>99</v>
      </c>
      <c r="C2260" s="106">
        <v>31</v>
      </c>
      <c r="D2260" s="107">
        <v>27</v>
      </c>
      <c r="E2260" s="107">
        <v>14</v>
      </c>
      <c r="F2260" s="107">
        <v>9</v>
      </c>
      <c r="G2260" s="107">
        <f>第2表01元データ!AZ71</f>
        <v>7</v>
      </c>
      <c r="H2260" s="107">
        <f t="shared" si="948"/>
        <v>-2</v>
      </c>
      <c r="I2260" s="108">
        <f t="shared" si="949"/>
        <v>-22.222222222222221</v>
      </c>
      <c r="J2260" s="102"/>
      <c r="K2260" s="114" t="s">
        <v>99</v>
      </c>
      <c r="L2260" s="106">
        <v>295</v>
      </c>
      <c r="M2260" s="107">
        <v>329</v>
      </c>
      <c r="N2260" s="107">
        <v>289</v>
      </c>
      <c r="O2260" s="107">
        <v>190</v>
      </c>
      <c r="P2260" s="107">
        <f>第2表01元データ!BA71</f>
        <v>161</v>
      </c>
      <c r="Q2260" s="107">
        <f t="shared" si="950"/>
        <v>-29</v>
      </c>
      <c r="R2260" s="108">
        <f t="shared" si="951"/>
        <v>-15.263157894736842</v>
      </c>
      <c r="S2260" s="108"/>
      <c r="T2260" s="100">
        <v>206</v>
      </c>
      <c r="W2260" s="100" t="s">
        <v>360</v>
      </c>
      <c r="X2260" s="100">
        <v>15</v>
      </c>
      <c r="Y2260" s="100">
        <v>31</v>
      </c>
      <c r="Z2260" s="100">
        <v>27</v>
      </c>
      <c r="AA2260" s="100">
        <v>14</v>
      </c>
      <c r="AC2260" s="100" t="s">
        <v>360</v>
      </c>
      <c r="AD2260" s="100">
        <v>270</v>
      </c>
      <c r="AE2260" s="100">
        <v>295</v>
      </c>
      <c r="AF2260" s="100">
        <v>329</v>
      </c>
      <c r="AG2260" s="100">
        <v>289</v>
      </c>
      <c r="AJ2260" s="100" t="str">
        <f t="shared" si="946"/>
        <v>●</v>
      </c>
      <c r="AK2260" s="100" t="str">
        <f t="shared" si="944"/>
        <v>●</v>
      </c>
      <c r="AL2260" s="100" t="str">
        <f t="shared" si="944"/>
        <v>●</v>
      </c>
      <c r="AM2260" s="100" t="str">
        <f t="shared" si="944"/>
        <v>●</v>
      </c>
      <c r="AP2260" s="100" t="str">
        <f t="shared" si="947"/>
        <v>●</v>
      </c>
      <c r="AQ2260" s="100" t="str">
        <f t="shared" si="945"/>
        <v>●</v>
      </c>
      <c r="AR2260" s="100" t="str">
        <f t="shared" si="945"/>
        <v>●</v>
      </c>
      <c r="AS2260" s="100" t="str">
        <f t="shared" si="945"/>
        <v>●</v>
      </c>
    </row>
    <row r="2261" spans="2:45" s="100" customFormat="1" ht="14.25" customHeight="1">
      <c r="B2261" s="102" t="s">
        <v>100</v>
      </c>
      <c r="C2261" s="106">
        <v>37</v>
      </c>
      <c r="D2261" s="107">
        <v>30</v>
      </c>
      <c r="E2261" s="107">
        <v>25</v>
      </c>
      <c r="F2261" s="107">
        <v>11</v>
      </c>
      <c r="G2261" s="107">
        <f>第2表01元データ!AZ72</f>
        <v>9</v>
      </c>
      <c r="H2261" s="107">
        <f t="shared" si="948"/>
        <v>-2</v>
      </c>
      <c r="I2261" s="108">
        <f t="shared" si="949"/>
        <v>-18.181818181818183</v>
      </c>
      <c r="J2261" s="102"/>
      <c r="K2261" s="114" t="s">
        <v>100</v>
      </c>
      <c r="L2261" s="106">
        <v>280</v>
      </c>
      <c r="M2261" s="107">
        <v>274</v>
      </c>
      <c r="N2261" s="107">
        <v>298</v>
      </c>
      <c r="O2261" s="107">
        <v>259</v>
      </c>
      <c r="P2261" s="107">
        <f>第2表01元データ!BA72</f>
        <v>133</v>
      </c>
      <c r="Q2261" s="107">
        <f t="shared" si="950"/>
        <v>-126</v>
      </c>
      <c r="R2261" s="108">
        <f t="shared" si="951"/>
        <v>-48.648648648648653</v>
      </c>
      <c r="S2261" s="108"/>
      <c r="T2261" s="100">
        <v>207</v>
      </c>
      <c r="W2261" s="100" t="s">
        <v>361</v>
      </c>
      <c r="X2261" s="100">
        <v>12</v>
      </c>
      <c r="Y2261" s="100">
        <v>37</v>
      </c>
      <c r="Z2261" s="100">
        <v>30</v>
      </c>
      <c r="AA2261" s="100">
        <v>25</v>
      </c>
      <c r="AC2261" s="100" t="s">
        <v>361</v>
      </c>
      <c r="AD2261" s="100">
        <v>304</v>
      </c>
      <c r="AE2261" s="100">
        <v>280</v>
      </c>
      <c r="AF2261" s="100">
        <v>274</v>
      </c>
      <c r="AG2261" s="100">
        <v>298</v>
      </c>
      <c r="AJ2261" s="100" t="str">
        <f t="shared" si="946"/>
        <v>●</v>
      </c>
      <c r="AK2261" s="100" t="str">
        <f t="shared" si="944"/>
        <v>●</v>
      </c>
      <c r="AL2261" s="100" t="str">
        <f t="shared" si="944"/>
        <v>●</v>
      </c>
      <c r="AM2261" s="100" t="str">
        <f t="shared" si="944"/>
        <v>●</v>
      </c>
      <c r="AP2261" s="100" t="str">
        <f t="shared" si="947"/>
        <v>●</v>
      </c>
      <c r="AQ2261" s="100" t="str">
        <f t="shared" si="945"/>
        <v>●</v>
      </c>
      <c r="AR2261" s="100" t="str">
        <f t="shared" si="945"/>
        <v>●</v>
      </c>
      <c r="AS2261" s="100" t="str">
        <f t="shared" si="945"/>
        <v>●</v>
      </c>
    </row>
    <row r="2262" spans="2:45" s="100" customFormat="1" ht="14.25" customHeight="1">
      <c r="B2262" s="102" t="s">
        <v>118</v>
      </c>
      <c r="C2262" s="106">
        <v>29</v>
      </c>
      <c r="D2262" s="107">
        <v>35</v>
      </c>
      <c r="E2262" s="107">
        <v>26</v>
      </c>
      <c r="F2262" s="107">
        <v>28</v>
      </c>
      <c r="G2262" s="107">
        <f>第2表01元データ!AZ73</f>
        <v>7</v>
      </c>
      <c r="H2262" s="107">
        <f t="shared" si="948"/>
        <v>-21</v>
      </c>
      <c r="I2262" s="108">
        <f t="shared" si="949"/>
        <v>-75</v>
      </c>
      <c r="J2262" s="102"/>
      <c r="K2262" s="114" t="s">
        <v>118</v>
      </c>
      <c r="L2262" s="106">
        <v>283</v>
      </c>
      <c r="M2262" s="107">
        <v>279</v>
      </c>
      <c r="N2262" s="107">
        <v>287</v>
      </c>
      <c r="O2262" s="107">
        <v>281</v>
      </c>
      <c r="P2262" s="107">
        <f>第2表01元データ!BA73</f>
        <v>173</v>
      </c>
      <c r="Q2262" s="107">
        <f t="shared" si="950"/>
        <v>-108</v>
      </c>
      <c r="R2262" s="108">
        <f t="shared" si="951"/>
        <v>-38.434163701067611</v>
      </c>
      <c r="S2262" s="108"/>
      <c r="T2262" s="100">
        <v>208</v>
      </c>
      <c r="W2262" s="100" t="s">
        <v>362</v>
      </c>
      <c r="X2262" s="100">
        <v>23</v>
      </c>
      <c r="Y2262" s="100">
        <v>29</v>
      </c>
      <c r="Z2262" s="100">
        <v>35</v>
      </c>
      <c r="AA2262" s="100">
        <v>26</v>
      </c>
      <c r="AC2262" s="100" t="s">
        <v>362</v>
      </c>
      <c r="AD2262" s="100">
        <v>381</v>
      </c>
      <c r="AE2262" s="100">
        <v>283</v>
      </c>
      <c r="AF2262" s="100">
        <v>279</v>
      </c>
      <c r="AG2262" s="100">
        <v>287</v>
      </c>
      <c r="AJ2262" s="100" t="str">
        <f t="shared" si="946"/>
        <v>●</v>
      </c>
      <c r="AK2262" s="100" t="str">
        <f t="shared" si="944"/>
        <v>●</v>
      </c>
      <c r="AL2262" s="100" t="str">
        <f t="shared" si="944"/>
        <v>●</v>
      </c>
      <c r="AM2262" s="100" t="str">
        <f t="shared" si="944"/>
        <v>●</v>
      </c>
      <c r="AP2262" s="100" t="str">
        <f t="shared" si="947"/>
        <v>●</v>
      </c>
      <c r="AQ2262" s="100" t="str">
        <f t="shared" si="945"/>
        <v>●</v>
      </c>
      <c r="AR2262" s="100" t="str">
        <f t="shared" si="945"/>
        <v>●</v>
      </c>
      <c r="AS2262" s="100" t="str">
        <f t="shared" si="945"/>
        <v>●</v>
      </c>
    </row>
    <row r="2263" spans="2:45" s="100" customFormat="1" ht="14.25" customHeight="1">
      <c r="B2263" s="102" t="s">
        <v>101</v>
      </c>
      <c r="C2263" s="106">
        <v>35</v>
      </c>
      <c r="D2263" s="107">
        <v>29</v>
      </c>
      <c r="E2263" s="107">
        <v>30</v>
      </c>
      <c r="F2263" s="107">
        <v>25</v>
      </c>
      <c r="G2263" s="107">
        <f>第2表01元データ!AZ74</f>
        <v>12</v>
      </c>
      <c r="H2263" s="107">
        <f t="shared" si="948"/>
        <v>-13</v>
      </c>
      <c r="I2263" s="108">
        <f t="shared" si="949"/>
        <v>-52</v>
      </c>
      <c r="J2263" s="102"/>
      <c r="K2263" s="114" t="s">
        <v>101</v>
      </c>
      <c r="L2263" s="106">
        <v>384</v>
      </c>
      <c r="M2263" s="107">
        <v>277</v>
      </c>
      <c r="N2263" s="107">
        <v>274</v>
      </c>
      <c r="O2263" s="107">
        <v>272</v>
      </c>
      <c r="P2263" s="107">
        <f>第2表01元データ!BA74</f>
        <v>233</v>
      </c>
      <c r="Q2263" s="107">
        <f t="shared" si="950"/>
        <v>-39</v>
      </c>
      <c r="R2263" s="108">
        <f t="shared" si="951"/>
        <v>-14.338235294117647</v>
      </c>
      <c r="S2263" s="108"/>
      <c r="T2263" s="100">
        <v>209</v>
      </c>
      <c r="W2263" s="100" t="s">
        <v>363</v>
      </c>
      <c r="X2263" s="100">
        <v>22</v>
      </c>
      <c r="Y2263" s="100">
        <v>35</v>
      </c>
      <c r="Z2263" s="100">
        <v>29</v>
      </c>
      <c r="AA2263" s="100">
        <v>30</v>
      </c>
      <c r="AC2263" s="100" t="s">
        <v>363</v>
      </c>
      <c r="AD2263" s="100">
        <v>443</v>
      </c>
      <c r="AE2263" s="100">
        <v>384</v>
      </c>
      <c r="AF2263" s="100">
        <v>277</v>
      </c>
      <c r="AG2263" s="100">
        <v>274</v>
      </c>
      <c r="AJ2263" s="100" t="str">
        <f t="shared" si="946"/>
        <v>●</v>
      </c>
      <c r="AK2263" s="100" t="str">
        <f t="shared" si="944"/>
        <v>●</v>
      </c>
      <c r="AL2263" s="100" t="str">
        <f>IF(E2263=Z2263,"○","●")</f>
        <v>●</v>
      </c>
      <c r="AM2263" s="100" t="str">
        <f t="shared" si="944"/>
        <v>●</v>
      </c>
      <c r="AP2263" s="100" t="str">
        <f t="shared" si="947"/>
        <v>●</v>
      </c>
      <c r="AQ2263" s="100" t="str">
        <f t="shared" si="945"/>
        <v>●</v>
      </c>
      <c r="AR2263" s="100" t="str">
        <f t="shared" si="945"/>
        <v>●</v>
      </c>
      <c r="AS2263" s="100" t="str">
        <f t="shared" si="945"/>
        <v>●</v>
      </c>
    </row>
    <row r="2264" spans="2:45" s="100" customFormat="1" ht="14.25" customHeight="1">
      <c r="B2264" s="102" t="s">
        <v>102</v>
      </c>
      <c r="C2264" s="106">
        <v>35</v>
      </c>
      <c r="D2264" s="107">
        <v>31</v>
      </c>
      <c r="E2264" s="107">
        <v>31</v>
      </c>
      <c r="F2264" s="107">
        <v>28</v>
      </c>
      <c r="G2264" s="107">
        <f>第2表01元データ!AZ75</f>
        <v>28</v>
      </c>
      <c r="H2264" s="107">
        <f t="shared" si="948"/>
        <v>0</v>
      </c>
      <c r="I2264" s="108">
        <f t="shared" si="949"/>
        <v>0</v>
      </c>
      <c r="J2264" s="102"/>
      <c r="K2264" s="114" t="s">
        <v>102</v>
      </c>
      <c r="L2264" s="106">
        <v>460</v>
      </c>
      <c r="M2264" s="107">
        <v>384</v>
      </c>
      <c r="N2264" s="107">
        <v>283</v>
      </c>
      <c r="O2264" s="107">
        <v>264</v>
      </c>
      <c r="P2264" s="107">
        <f>第2表01元データ!BA75</f>
        <v>278</v>
      </c>
      <c r="Q2264" s="107">
        <f t="shared" si="950"/>
        <v>14</v>
      </c>
      <c r="R2264" s="108">
        <f t="shared" si="951"/>
        <v>5.3030303030303028</v>
      </c>
      <c r="S2264" s="108"/>
      <c r="T2264" s="100">
        <v>210</v>
      </c>
      <c r="W2264" s="100" t="s">
        <v>364</v>
      </c>
      <c r="X2264" s="100">
        <v>16</v>
      </c>
      <c r="Y2264" s="100">
        <v>35</v>
      </c>
      <c r="Z2264" s="100">
        <v>31</v>
      </c>
      <c r="AA2264" s="100">
        <v>31</v>
      </c>
      <c r="AC2264" s="100" t="s">
        <v>364</v>
      </c>
      <c r="AD2264" s="100">
        <v>377</v>
      </c>
      <c r="AE2264" s="100">
        <v>460</v>
      </c>
      <c r="AF2264" s="100">
        <v>384</v>
      </c>
      <c r="AG2264" s="100">
        <v>283</v>
      </c>
      <c r="AJ2264" s="100" t="str">
        <f t="shared" si="946"/>
        <v>●</v>
      </c>
      <c r="AK2264" s="100" t="str">
        <f t="shared" si="944"/>
        <v>●</v>
      </c>
      <c r="AL2264" s="100" t="str">
        <f t="shared" si="944"/>
        <v>○</v>
      </c>
      <c r="AM2264" s="100" t="str">
        <f t="shared" si="944"/>
        <v>●</v>
      </c>
      <c r="AP2264" s="100" t="str">
        <f t="shared" si="947"/>
        <v>●</v>
      </c>
      <c r="AQ2264" s="100" t="str">
        <f t="shared" si="945"/>
        <v>●</v>
      </c>
      <c r="AR2264" s="100" t="str">
        <f t="shared" si="945"/>
        <v>●</v>
      </c>
      <c r="AS2264" s="100" t="str">
        <f t="shared" si="945"/>
        <v>●</v>
      </c>
    </row>
    <row r="2265" spans="2:45" s="100" customFormat="1" ht="14.25" customHeight="1">
      <c r="B2265" s="102" t="s">
        <v>103</v>
      </c>
      <c r="C2265" s="106">
        <v>29</v>
      </c>
      <c r="D2265" s="107">
        <v>32</v>
      </c>
      <c r="E2265" s="107">
        <v>35</v>
      </c>
      <c r="F2265" s="107">
        <v>31</v>
      </c>
      <c r="G2265" s="107">
        <f>第2表01元データ!AZ76</f>
        <v>22</v>
      </c>
      <c r="H2265" s="107">
        <f t="shared" si="948"/>
        <v>-9</v>
      </c>
      <c r="I2265" s="108">
        <f t="shared" si="949"/>
        <v>-29.032258064516132</v>
      </c>
      <c r="J2265" s="102"/>
      <c r="K2265" s="114" t="s">
        <v>103</v>
      </c>
      <c r="L2265" s="106">
        <v>375</v>
      </c>
      <c r="M2265" s="107">
        <v>457</v>
      </c>
      <c r="N2265" s="107">
        <v>371</v>
      </c>
      <c r="O2265" s="107">
        <v>279</v>
      </c>
      <c r="P2265" s="107">
        <f>第2表01元データ!BA76</f>
        <v>279</v>
      </c>
      <c r="Q2265" s="107">
        <f t="shared" si="950"/>
        <v>0</v>
      </c>
      <c r="R2265" s="108">
        <f t="shared" si="951"/>
        <v>0</v>
      </c>
      <c r="S2265" s="108"/>
      <c r="T2265" s="100">
        <v>211</v>
      </c>
      <c r="W2265" s="100" t="s">
        <v>365</v>
      </c>
      <c r="X2265" s="100">
        <v>20</v>
      </c>
      <c r="Y2265" s="100">
        <v>29</v>
      </c>
      <c r="Z2265" s="100">
        <v>32</v>
      </c>
      <c r="AA2265" s="100">
        <v>35</v>
      </c>
      <c r="AC2265" s="100" t="s">
        <v>365</v>
      </c>
      <c r="AD2265" s="100">
        <v>325</v>
      </c>
      <c r="AE2265" s="100">
        <v>375</v>
      </c>
      <c r="AF2265" s="100">
        <v>457</v>
      </c>
      <c r="AG2265" s="100">
        <v>371</v>
      </c>
      <c r="AJ2265" s="100" t="str">
        <f t="shared" si="946"/>
        <v>●</v>
      </c>
      <c r="AK2265" s="100" t="str">
        <f t="shared" si="944"/>
        <v>●</v>
      </c>
      <c r="AL2265" s="100" t="str">
        <f t="shared" si="944"/>
        <v>●</v>
      </c>
      <c r="AM2265" s="100" t="str">
        <f t="shared" si="944"/>
        <v>●</v>
      </c>
      <c r="AP2265" s="100" t="str">
        <f t="shared" si="947"/>
        <v>●</v>
      </c>
      <c r="AQ2265" s="100" t="str">
        <f t="shared" si="945"/>
        <v>●</v>
      </c>
      <c r="AR2265" s="100" t="str">
        <f t="shared" si="945"/>
        <v>●</v>
      </c>
      <c r="AS2265" s="100" t="str">
        <f t="shared" si="945"/>
        <v>●</v>
      </c>
    </row>
    <row r="2266" spans="2:45" s="100" customFormat="1" ht="14.25" customHeight="1">
      <c r="B2266" s="102" t="s">
        <v>104</v>
      </c>
      <c r="C2266" s="106">
        <v>35</v>
      </c>
      <c r="D2266" s="107">
        <v>32</v>
      </c>
      <c r="E2266" s="107">
        <v>38</v>
      </c>
      <c r="F2266" s="107">
        <v>34</v>
      </c>
      <c r="G2266" s="107">
        <f>第2表01元データ!AZ77</f>
        <v>22</v>
      </c>
      <c r="H2266" s="107">
        <f t="shared" si="948"/>
        <v>-12</v>
      </c>
      <c r="I2266" s="108">
        <f t="shared" si="949"/>
        <v>-35.294117647058826</v>
      </c>
      <c r="J2266" s="102"/>
      <c r="K2266" s="114" t="s">
        <v>104</v>
      </c>
      <c r="L2266" s="106">
        <v>340</v>
      </c>
      <c r="M2266" s="107">
        <v>374</v>
      </c>
      <c r="N2266" s="107">
        <v>485</v>
      </c>
      <c r="O2266" s="107">
        <v>380</v>
      </c>
      <c r="P2266" s="107">
        <f>第2表01元データ!BA77</f>
        <v>268</v>
      </c>
      <c r="Q2266" s="107">
        <f t="shared" si="950"/>
        <v>-112</v>
      </c>
      <c r="R2266" s="108">
        <f t="shared" si="951"/>
        <v>-29.473684210526311</v>
      </c>
      <c r="S2266" s="108"/>
      <c r="T2266" s="100">
        <v>212</v>
      </c>
      <c r="W2266" s="100" t="s">
        <v>366</v>
      </c>
      <c r="X2266" s="100">
        <v>26</v>
      </c>
      <c r="Y2266" s="100">
        <v>35</v>
      </c>
      <c r="Z2266" s="100">
        <v>32</v>
      </c>
      <c r="AA2266" s="100">
        <v>38</v>
      </c>
      <c r="AC2266" s="100" t="s">
        <v>366</v>
      </c>
      <c r="AD2266" s="100">
        <v>343</v>
      </c>
      <c r="AE2266" s="100">
        <v>340</v>
      </c>
      <c r="AF2266" s="100">
        <v>374</v>
      </c>
      <c r="AG2266" s="100">
        <v>485</v>
      </c>
      <c r="AJ2266" s="100" t="str">
        <f t="shared" si="946"/>
        <v>●</v>
      </c>
      <c r="AK2266" s="100" t="str">
        <f t="shared" si="944"/>
        <v>●</v>
      </c>
      <c r="AL2266" s="100" t="str">
        <f t="shared" si="944"/>
        <v>●</v>
      </c>
      <c r="AM2266" s="100" t="str">
        <f t="shared" si="944"/>
        <v>●</v>
      </c>
      <c r="AP2266" s="100" t="str">
        <f t="shared" si="947"/>
        <v>●</v>
      </c>
      <c r="AQ2266" s="100" t="str">
        <f t="shared" si="945"/>
        <v>●</v>
      </c>
      <c r="AR2266" s="100" t="str">
        <f t="shared" si="945"/>
        <v>●</v>
      </c>
      <c r="AS2266" s="100" t="str">
        <f t="shared" si="945"/>
        <v>●</v>
      </c>
    </row>
    <row r="2267" spans="2:45" s="100" customFormat="1" ht="14.25" customHeight="1">
      <c r="B2267" s="102" t="s">
        <v>105</v>
      </c>
      <c r="C2267" s="106">
        <v>30</v>
      </c>
      <c r="D2267" s="107">
        <v>31</v>
      </c>
      <c r="E2267" s="107">
        <v>40</v>
      </c>
      <c r="F2267" s="107">
        <v>44</v>
      </c>
      <c r="G2267" s="107">
        <f>第2表01元データ!AZ78</f>
        <v>35</v>
      </c>
      <c r="H2267" s="107">
        <f t="shared" si="948"/>
        <v>-9</v>
      </c>
      <c r="I2267" s="108">
        <f t="shared" si="949"/>
        <v>-20.454545454545457</v>
      </c>
      <c r="J2267" s="102"/>
      <c r="K2267" s="114" t="s">
        <v>105</v>
      </c>
      <c r="L2267" s="106">
        <v>342</v>
      </c>
      <c r="M2267" s="107">
        <v>347</v>
      </c>
      <c r="N2267" s="107">
        <v>381</v>
      </c>
      <c r="O2267" s="107">
        <v>466</v>
      </c>
      <c r="P2267" s="107">
        <f>第2表01元データ!BA78</f>
        <v>279</v>
      </c>
      <c r="Q2267" s="107">
        <f t="shared" si="950"/>
        <v>-187</v>
      </c>
      <c r="R2267" s="108">
        <f t="shared" si="951"/>
        <v>-40.128755364806864</v>
      </c>
      <c r="S2267" s="108"/>
      <c r="T2267" s="100">
        <v>213</v>
      </c>
      <c r="W2267" s="100" t="s">
        <v>367</v>
      </c>
      <c r="X2267" s="100">
        <v>15</v>
      </c>
      <c r="Y2267" s="100">
        <v>30</v>
      </c>
      <c r="Z2267" s="100">
        <v>31</v>
      </c>
      <c r="AA2267" s="100">
        <v>40</v>
      </c>
      <c r="AC2267" s="100" t="s">
        <v>367</v>
      </c>
      <c r="AD2267" s="100">
        <v>308</v>
      </c>
      <c r="AE2267" s="100">
        <v>342</v>
      </c>
      <c r="AF2267" s="100">
        <v>347</v>
      </c>
      <c r="AG2267" s="100">
        <v>381</v>
      </c>
      <c r="AJ2267" s="100" t="str">
        <f t="shared" si="946"/>
        <v>●</v>
      </c>
      <c r="AK2267" s="100" t="str">
        <f t="shared" si="944"/>
        <v>●</v>
      </c>
      <c r="AL2267" s="100" t="str">
        <f t="shared" si="944"/>
        <v>●</v>
      </c>
      <c r="AM2267" s="100" t="str">
        <f t="shared" si="944"/>
        <v>●</v>
      </c>
      <c r="AP2267" s="100" t="str">
        <f t="shared" si="947"/>
        <v>●</v>
      </c>
      <c r="AQ2267" s="100" t="str">
        <f t="shared" si="945"/>
        <v>●</v>
      </c>
      <c r="AR2267" s="100" t="str">
        <f t="shared" si="945"/>
        <v>●</v>
      </c>
      <c r="AS2267" s="100" t="str">
        <f t="shared" si="945"/>
        <v>●</v>
      </c>
    </row>
    <row r="2268" spans="2:45" s="100" customFormat="1" ht="14.25" customHeight="1">
      <c r="B2268" s="102" t="s">
        <v>106</v>
      </c>
      <c r="C2268" s="106">
        <v>24</v>
      </c>
      <c r="D2268" s="107">
        <v>32</v>
      </c>
      <c r="E2268" s="107">
        <v>36</v>
      </c>
      <c r="F2268" s="107">
        <v>37</v>
      </c>
      <c r="G2268" s="107">
        <f>第2表01元データ!AZ79</f>
        <v>37</v>
      </c>
      <c r="H2268" s="107">
        <f t="shared" si="948"/>
        <v>0</v>
      </c>
      <c r="I2268" s="108">
        <f t="shared" si="949"/>
        <v>0</v>
      </c>
      <c r="J2268" s="102"/>
      <c r="K2268" s="114" t="s">
        <v>106</v>
      </c>
      <c r="L2268" s="106">
        <v>300</v>
      </c>
      <c r="M2268" s="107">
        <v>350</v>
      </c>
      <c r="N2268" s="107">
        <v>341</v>
      </c>
      <c r="O2268" s="107">
        <v>386</v>
      </c>
      <c r="P2268" s="107">
        <f>第2表01元データ!BA79</f>
        <v>368</v>
      </c>
      <c r="Q2268" s="107">
        <f t="shared" si="950"/>
        <v>-18</v>
      </c>
      <c r="R2268" s="108">
        <f t="shared" si="951"/>
        <v>-4.6632124352331603</v>
      </c>
      <c r="S2268" s="108"/>
      <c r="T2268" s="100">
        <v>214</v>
      </c>
      <c r="W2268" s="100" t="s">
        <v>368</v>
      </c>
      <c r="X2268" s="100">
        <v>12</v>
      </c>
      <c r="Y2268" s="100">
        <v>24</v>
      </c>
      <c r="Z2268" s="100">
        <v>32</v>
      </c>
      <c r="AA2268" s="100">
        <v>36</v>
      </c>
      <c r="AC2268" s="100" t="s">
        <v>368</v>
      </c>
      <c r="AD2268" s="100">
        <v>226</v>
      </c>
      <c r="AE2268" s="100">
        <v>300</v>
      </c>
      <c r="AF2268" s="100">
        <v>350</v>
      </c>
      <c r="AG2268" s="100">
        <v>341</v>
      </c>
      <c r="AJ2268" s="100" t="str">
        <f t="shared" si="946"/>
        <v>●</v>
      </c>
      <c r="AK2268" s="100" t="str">
        <f t="shared" si="944"/>
        <v>●</v>
      </c>
      <c r="AL2268" s="100" t="str">
        <f t="shared" si="944"/>
        <v>●</v>
      </c>
      <c r="AM2268" s="100" t="str">
        <f t="shared" si="944"/>
        <v>●</v>
      </c>
      <c r="AP2268" s="100" t="str">
        <f t="shared" si="947"/>
        <v>●</v>
      </c>
      <c r="AQ2268" s="100" t="str">
        <f t="shared" si="945"/>
        <v>●</v>
      </c>
      <c r="AR2268" s="100" t="str">
        <f t="shared" si="945"/>
        <v>●</v>
      </c>
      <c r="AS2268" s="100" t="str">
        <f t="shared" si="945"/>
        <v>●</v>
      </c>
    </row>
    <row r="2269" spans="2:45" s="100" customFormat="1" ht="14.25" customHeight="1">
      <c r="B2269" s="102" t="s">
        <v>107</v>
      </c>
      <c r="C2269" s="106">
        <v>15</v>
      </c>
      <c r="D2269" s="107">
        <v>24</v>
      </c>
      <c r="E2269" s="107">
        <v>36</v>
      </c>
      <c r="F2269" s="107">
        <v>37</v>
      </c>
      <c r="G2269" s="107">
        <f>第2表01元データ!AZ80</f>
        <v>45</v>
      </c>
      <c r="H2269" s="107">
        <f t="shared" si="948"/>
        <v>8</v>
      </c>
      <c r="I2269" s="108">
        <f t="shared" si="949"/>
        <v>21.621621621621621</v>
      </c>
      <c r="J2269" s="102"/>
      <c r="K2269" s="114" t="s">
        <v>107</v>
      </c>
      <c r="L2269" s="106">
        <v>245</v>
      </c>
      <c r="M2269" s="107">
        <v>301</v>
      </c>
      <c r="N2269" s="107">
        <v>361</v>
      </c>
      <c r="O2269" s="107">
        <v>338</v>
      </c>
      <c r="P2269" s="107">
        <f>第2表01元データ!BA80</f>
        <v>485</v>
      </c>
      <c r="Q2269" s="107">
        <f t="shared" si="950"/>
        <v>147</v>
      </c>
      <c r="R2269" s="108">
        <f t="shared" si="951"/>
        <v>43.491124260355029</v>
      </c>
      <c r="S2269" s="108"/>
      <c r="T2269" s="100">
        <v>215</v>
      </c>
      <c r="W2269" s="100" t="s">
        <v>369</v>
      </c>
      <c r="X2269" s="100">
        <v>13</v>
      </c>
      <c r="Y2269" s="100">
        <v>15</v>
      </c>
      <c r="Z2269" s="100">
        <v>24</v>
      </c>
      <c r="AA2269" s="100">
        <v>36</v>
      </c>
      <c r="AC2269" s="100" t="s">
        <v>369</v>
      </c>
      <c r="AD2269" s="100">
        <v>191</v>
      </c>
      <c r="AE2269" s="100">
        <v>245</v>
      </c>
      <c r="AF2269" s="100">
        <v>301</v>
      </c>
      <c r="AG2269" s="100">
        <v>361</v>
      </c>
      <c r="AJ2269" s="100" t="str">
        <f t="shared" si="946"/>
        <v>●</v>
      </c>
      <c r="AK2269" s="100" t="str">
        <f t="shared" si="944"/>
        <v>●</v>
      </c>
      <c r="AL2269" s="100" t="str">
        <f t="shared" si="944"/>
        <v>●</v>
      </c>
      <c r="AM2269" s="100" t="str">
        <f t="shared" si="944"/>
        <v>●</v>
      </c>
      <c r="AP2269" s="100" t="str">
        <f t="shared" si="947"/>
        <v>●</v>
      </c>
      <c r="AQ2269" s="100" t="str">
        <f t="shared" si="945"/>
        <v>●</v>
      </c>
      <c r="AR2269" s="100" t="str">
        <f t="shared" si="945"/>
        <v>●</v>
      </c>
      <c r="AS2269" s="100" t="str">
        <f t="shared" si="945"/>
        <v>●</v>
      </c>
    </row>
    <row r="2270" spans="2:45" s="100" customFormat="1" ht="14.25" customHeight="1">
      <c r="B2270" s="102" t="s">
        <v>108</v>
      </c>
      <c r="C2270" s="106">
        <v>14</v>
      </c>
      <c r="D2270" s="107">
        <v>18</v>
      </c>
      <c r="E2270" s="107">
        <v>39</v>
      </c>
      <c r="F2270" s="107">
        <v>51</v>
      </c>
      <c r="G2270" s="107">
        <f>第2表01元データ!AZ81</f>
        <v>40</v>
      </c>
      <c r="H2270" s="107">
        <f t="shared" si="948"/>
        <v>-11</v>
      </c>
      <c r="I2270" s="108">
        <f t="shared" si="949"/>
        <v>-21.568627450980394</v>
      </c>
      <c r="J2270" s="102"/>
      <c r="K2270" s="114" t="s">
        <v>108</v>
      </c>
      <c r="L2270" s="106">
        <v>209</v>
      </c>
      <c r="M2270" s="107">
        <v>265</v>
      </c>
      <c r="N2270" s="107">
        <v>302</v>
      </c>
      <c r="O2270" s="107">
        <v>348</v>
      </c>
      <c r="P2270" s="107">
        <f>第2表01元データ!BA81</f>
        <v>386</v>
      </c>
      <c r="Q2270" s="107">
        <f t="shared" si="950"/>
        <v>38</v>
      </c>
      <c r="R2270" s="108">
        <f t="shared" si="951"/>
        <v>10.919540229885058</v>
      </c>
      <c r="S2270" s="108"/>
      <c r="T2270" s="100">
        <v>216</v>
      </c>
      <c r="W2270" s="100" t="s">
        <v>370</v>
      </c>
      <c r="X2270" s="100">
        <v>13</v>
      </c>
      <c r="Y2270" s="100">
        <v>14</v>
      </c>
      <c r="Z2270" s="100">
        <v>18</v>
      </c>
      <c r="AA2270" s="100">
        <v>39</v>
      </c>
      <c r="AC2270" s="100" t="s">
        <v>370</v>
      </c>
      <c r="AD2270" s="100">
        <v>181</v>
      </c>
      <c r="AE2270" s="100">
        <v>209</v>
      </c>
      <c r="AF2270" s="100">
        <v>265</v>
      </c>
      <c r="AG2270" s="100">
        <v>302</v>
      </c>
      <c r="AJ2270" s="100" t="str">
        <f t="shared" si="946"/>
        <v>●</v>
      </c>
      <c r="AK2270" s="100" t="str">
        <f t="shared" si="944"/>
        <v>●</v>
      </c>
      <c r="AL2270" s="100" t="str">
        <f t="shared" si="944"/>
        <v>●</v>
      </c>
      <c r="AM2270" s="100" t="str">
        <f t="shared" si="944"/>
        <v>●</v>
      </c>
      <c r="AP2270" s="100" t="str">
        <f t="shared" si="947"/>
        <v>●</v>
      </c>
      <c r="AQ2270" s="100" t="str">
        <f t="shared" si="945"/>
        <v>●</v>
      </c>
      <c r="AR2270" s="100" t="str">
        <f t="shared" si="945"/>
        <v>●</v>
      </c>
      <c r="AS2270" s="100" t="str">
        <f t="shared" si="945"/>
        <v>●</v>
      </c>
    </row>
    <row r="2271" spans="2:45" s="100" customFormat="1" ht="14.25" customHeight="1">
      <c r="B2271" s="102" t="s">
        <v>109</v>
      </c>
      <c r="C2271" s="106">
        <v>14</v>
      </c>
      <c r="D2271" s="107">
        <v>17</v>
      </c>
      <c r="E2271" s="107">
        <v>69</v>
      </c>
      <c r="F2271" s="107">
        <v>62</v>
      </c>
      <c r="G2271" s="107">
        <f>第2表01元データ!AZ82</f>
        <v>51</v>
      </c>
      <c r="H2271" s="107">
        <f t="shared" si="948"/>
        <v>-11</v>
      </c>
      <c r="I2271" s="108">
        <f t="shared" si="949"/>
        <v>-17.741935483870968</v>
      </c>
      <c r="J2271" s="102"/>
      <c r="K2271" s="114" t="s">
        <v>109</v>
      </c>
      <c r="L2271" s="106">
        <v>180</v>
      </c>
      <c r="M2271" s="107">
        <v>200</v>
      </c>
      <c r="N2271" s="107">
        <v>285</v>
      </c>
      <c r="O2271" s="107">
        <v>318</v>
      </c>
      <c r="P2271" s="107">
        <f>第2表01元データ!BA82</f>
        <v>332</v>
      </c>
      <c r="Q2271" s="107">
        <f t="shared" si="950"/>
        <v>14</v>
      </c>
      <c r="R2271" s="108">
        <f t="shared" si="951"/>
        <v>4.4025157232704402</v>
      </c>
      <c r="S2271" s="108"/>
      <c r="T2271" s="100">
        <v>217</v>
      </c>
      <c r="W2271" s="100" t="s">
        <v>371</v>
      </c>
      <c r="X2271" s="100">
        <v>2</v>
      </c>
      <c r="Y2271" s="100">
        <v>14</v>
      </c>
      <c r="Z2271" s="100">
        <v>17</v>
      </c>
      <c r="AA2271" s="100">
        <v>69</v>
      </c>
      <c r="AC2271" s="100" t="s">
        <v>371</v>
      </c>
      <c r="AD2271" s="100">
        <v>179</v>
      </c>
      <c r="AE2271" s="100">
        <v>180</v>
      </c>
      <c r="AF2271" s="100">
        <v>200</v>
      </c>
      <c r="AG2271" s="100">
        <v>285</v>
      </c>
      <c r="AJ2271" s="100" t="str">
        <f t="shared" si="946"/>
        <v>●</v>
      </c>
      <c r="AK2271" s="100" t="str">
        <f t="shared" si="944"/>
        <v>●</v>
      </c>
      <c r="AL2271" s="100" t="str">
        <f t="shared" si="944"/>
        <v>●</v>
      </c>
      <c r="AM2271" s="100" t="str">
        <f t="shared" si="944"/>
        <v>●</v>
      </c>
      <c r="AP2271" s="100" t="str">
        <f t="shared" si="947"/>
        <v>●</v>
      </c>
      <c r="AQ2271" s="100" t="str">
        <f t="shared" si="945"/>
        <v>●</v>
      </c>
      <c r="AR2271" s="100" t="str">
        <f t="shared" si="945"/>
        <v>●</v>
      </c>
      <c r="AS2271" s="100" t="str">
        <f t="shared" si="945"/>
        <v>●</v>
      </c>
    </row>
    <row r="2272" spans="2:45" s="100" customFormat="1" ht="14.25" customHeight="1">
      <c r="B2272" s="102" t="s">
        <v>110</v>
      </c>
      <c r="C2272" s="106">
        <v>5</v>
      </c>
      <c r="D2272" s="107">
        <v>19</v>
      </c>
      <c r="E2272" s="107">
        <v>77</v>
      </c>
      <c r="F2272" s="107">
        <v>152</v>
      </c>
      <c r="G2272" s="107">
        <f>第2表01元データ!AZ83</f>
        <v>189</v>
      </c>
      <c r="H2272" s="107">
        <f t="shared" si="948"/>
        <v>37</v>
      </c>
      <c r="I2272" s="108">
        <f t="shared" si="949"/>
        <v>24.342105263157894</v>
      </c>
      <c r="J2272" s="102"/>
      <c r="K2272" s="114" t="s">
        <v>110</v>
      </c>
      <c r="L2272" s="106">
        <v>230</v>
      </c>
      <c r="M2272" s="107">
        <v>315</v>
      </c>
      <c r="N2272" s="107">
        <v>420</v>
      </c>
      <c r="O2272" s="107">
        <v>533</v>
      </c>
      <c r="P2272" s="107">
        <f>第2表01元データ!BA83</f>
        <v>675</v>
      </c>
      <c r="Q2272" s="107">
        <f t="shared" si="950"/>
        <v>142</v>
      </c>
      <c r="R2272" s="108">
        <f t="shared" si="951"/>
        <v>26.641651031894938</v>
      </c>
      <c r="S2272" s="108"/>
      <c r="T2272" s="100">
        <v>218</v>
      </c>
      <c r="W2272" s="100" t="s">
        <v>378</v>
      </c>
      <c r="X2272" s="100">
        <v>4</v>
      </c>
      <c r="Y2272" s="100">
        <v>5</v>
      </c>
      <c r="Z2272" s="100">
        <v>19</v>
      </c>
      <c r="AA2272" s="100">
        <v>77</v>
      </c>
      <c r="AC2272" s="100" t="s">
        <v>378</v>
      </c>
      <c r="AD2272" s="100">
        <v>133</v>
      </c>
      <c r="AE2272" s="100">
        <v>230</v>
      </c>
      <c r="AF2272" s="100">
        <v>315</v>
      </c>
      <c r="AG2272" s="100">
        <v>420</v>
      </c>
      <c r="AJ2272" s="100" t="str">
        <f t="shared" si="946"/>
        <v>●</v>
      </c>
      <c r="AK2272" s="100" t="str">
        <f t="shared" si="944"/>
        <v>●</v>
      </c>
      <c r="AL2272" s="100" t="str">
        <f t="shared" si="944"/>
        <v>●</v>
      </c>
      <c r="AM2272" s="100" t="str">
        <f t="shared" si="944"/>
        <v>●</v>
      </c>
      <c r="AP2272" s="100" t="str">
        <f t="shared" si="947"/>
        <v>●</v>
      </c>
      <c r="AQ2272" s="100" t="str">
        <f t="shared" si="945"/>
        <v>●</v>
      </c>
      <c r="AR2272" s="100" t="str">
        <f t="shared" si="945"/>
        <v>●</v>
      </c>
      <c r="AS2272" s="100" t="str">
        <f t="shared" si="945"/>
        <v>●</v>
      </c>
    </row>
    <row r="2273" spans="2:45" s="100" customFormat="1" ht="14.25" customHeight="1">
      <c r="B2273" s="119" t="s">
        <v>111</v>
      </c>
      <c r="C2273" s="120" t="s">
        <v>313</v>
      </c>
      <c r="D2273" s="116" t="s">
        <v>313</v>
      </c>
      <c r="E2273" s="116" t="s">
        <v>313</v>
      </c>
      <c r="F2273" s="116" t="s">
        <v>313</v>
      </c>
      <c r="G2273" s="107" t="str">
        <f>第2表01元データ!AZ84</f>
        <v>-</v>
      </c>
      <c r="H2273" s="107"/>
      <c r="I2273" s="108"/>
      <c r="K2273" s="119" t="s">
        <v>111</v>
      </c>
      <c r="L2273" s="120" t="s">
        <v>313</v>
      </c>
      <c r="M2273" s="116" t="s">
        <v>313</v>
      </c>
      <c r="N2273" s="116" t="s">
        <v>313</v>
      </c>
      <c r="O2273" s="116" t="s">
        <v>313</v>
      </c>
      <c r="P2273" s="107">
        <f>第2表01元データ!BA84</f>
        <v>3</v>
      </c>
      <c r="Q2273" s="107"/>
      <c r="R2273" s="108"/>
      <c r="T2273" s="100">
        <v>219</v>
      </c>
      <c r="W2273" s="99"/>
      <c r="X2273" s="99"/>
      <c r="Y2273" s="99"/>
      <c r="Z2273" s="99"/>
      <c r="AA2273" s="99"/>
      <c r="AB2273" s="99"/>
      <c r="AC2273" s="99"/>
      <c r="AD2273" s="99"/>
      <c r="AE2273" s="99"/>
      <c r="AF2273" s="99"/>
      <c r="AG2273" s="99"/>
    </row>
    <row r="2274" spans="2:45" s="100" customFormat="1" ht="14.25" customHeight="1">
      <c r="B2274" s="118"/>
      <c r="C2274" s="118"/>
      <c r="D2274" s="118"/>
      <c r="E2274" s="118"/>
      <c r="F2274" s="118"/>
      <c r="G2274" s="118"/>
      <c r="H2274" s="118"/>
      <c r="I2274" s="118"/>
      <c r="J2274" s="118"/>
      <c r="K2274" s="118"/>
      <c r="L2274" s="118"/>
      <c r="M2274" s="118"/>
      <c r="N2274" s="118"/>
      <c r="O2274" s="118"/>
      <c r="P2274" s="168"/>
      <c r="W2274" s="100">
        <v>62</v>
      </c>
    </row>
    <row r="2275" spans="2:45" s="100" customFormat="1" ht="14.25" customHeight="1">
      <c r="B2275" s="118"/>
      <c r="C2275" s="118"/>
      <c r="D2275" s="118"/>
      <c r="E2275" s="118"/>
      <c r="F2275" s="118"/>
      <c r="G2275" s="118"/>
      <c r="H2275" s="118"/>
      <c r="I2275" s="118"/>
      <c r="J2275" s="118"/>
      <c r="K2275" s="118"/>
      <c r="L2275" s="118"/>
      <c r="M2275" s="118"/>
      <c r="N2275" s="118"/>
      <c r="O2275" s="118"/>
      <c r="P2275" s="168"/>
    </row>
    <row r="2276" spans="2:45" s="100" customFormat="1" ht="14.25" customHeight="1">
      <c r="B2276" s="118"/>
      <c r="C2276" s="118"/>
      <c r="D2276" s="118"/>
      <c r="E2276" s="118"/>
      <c r="F2276" s="118"/>
      <c r="G2276" s="118"/>
      <c r="H2276" s="118"/>
      <c r="I2276" s="118"/>
      <c r="J2276" s="118"/>
      <c r="K2276" s="118"/>
      <c r="L2276" s="118"/>
      <c r="M2276" s="118"/>
      <c r="N2276" s="118"/>
      <c r="O2276" s="118"/>
      <c r="P2276" s="168"/>
    </row>
    <row r="2277" spans="2:45" s="99" customFormat="1" ht="14.25" customHeight="1">
      <c r="B2277" s="99" t="s">
        <v>283</v>
      </c>
      <c r="K2277" s="99" t="s">
        <v>284</v>
      </c>
      <c r="W2277" s="100"/>
      <c r="X2277" s="100"/>
      <c r="Y2277" s="100"/>
      <c r="Z2277" s="100"/>
      <c r="AA2277" s="100"/>
      <c r="AB2277" s="100"/>
      <c r="AC2277" s="100"/>
      <c r="AD2277" s="100"/>
      <c r="AE2277" s="100"/>
      <c r="AF2277" s="100"/>
      <c r="AG2277" s="100"/>
    </row>
    <row r="2278" spans="2:45" s="100" customFormat="1" ht="14.25" customHeight="1">
      <c r="B2278" s="583" t="s">
        <v>335</v>
      </c>
      <c r="C2278" s="101"/>
      <c r="D2278" s="101"/>
      <c r="E2278" s="101"/>
      <c r="F2278" s="101"/>
      <c r="G2278" s="135"/>
      <c r="H2278" s="131"/>
      <c r="I2278" s="131"/>
      <c r="J2278" s="102"/>
      <c r="K2278" s="583" t="s">
        <v>335</v>
      </c>
      <c r="L2278" s="101"/>
      <c r="M2278" s="101"/>
      <c r="N2278" s="101"/>
      <c r="O2278" s="101"/>
      <c r="P2278" s="135"/>
      <c r="Q2278" s="131"/>
      <c r="R2278" s="131"/>
      <c r="S2278" s="103"/>
    </row>
    <row r="2279" spans="2:45" s="100" customFormat="1" ht="14.25" customHeight="1">
      <c r="B2279" s="584"/>
      <c r="C2279" s="130" t="str">
        <f>$C$4</f>
        <v>平成7年</v>
      </c>
      <c r="D2279" s="130" t="str">
        <f>$D$4</f>
        <v>平成12年</v>
      </c>
      <c r="E2279" s="130" t="str">
        <f>$E$4</f>
        <v>平成17年</v>
      </c>
      <c r="F2279" s="130" t="str">
        <f>$F$4</f>
        <v>平成22年</v>
      </c>
      <c r="G2279" s="130" t="s">
        <v>410</v>
      </c>
      <c r="H2279" s="133" t="str">
        <f>$H$4</f>
        <v>対平成</v>
      </c>
      <c r="I2279" s="134" t="str">
        <f>$I$4</f>
        <v>22年</v>
      </c>
      <c r="J2279" s="102"/>
      <c r="K2279" s="584"/>
      <c r="L2279" s="130" t="str">
        <f>$C$4</f>
        <v>平成7年</v>
      </c>
      <c r="M2279" s="130" t="str">
        <f>$D$4</f>
        <v>平成12年</v>
      </c>
      <c r="N2279" s="130" t="str">
        <f>$E$4</f>
        <v>平成17年</v>
      </c>
      <c r="O2279" s="130" t="str">
        <f>$F$4</f>
        <v>平成22年</v>
      </c>
      <c r="P2279" s="130" t="s">
        <v>410</v>
      </c>
      <c r="Q2279" s="133" t="str">
        <f>$H$4</f>
        <v>対平成</v>
      </c>
      <c r="R2279" s="134" t="str">
        <f>$I$4</f>
        <v>22年</v>
      </c>
      <c r="S2279" s="103"/>
    </row>
    <row r="2280" spans="2:45" s="100" customFormat="1" ht="14.25" customHeight="1">
      <c r="B2280" s="585"/>
      <c r="C2280" s="104"/>
      <c r="D2280" s="104"/>
      <c r="E2280" s="104"/>
      <c r="F2280" s="104"/>
      <c r="G2280" s="104"/>
      <c r="H2280" s="132" t="s">
        <v>88</v>
      </c>
      <c r="I2280" s="133" t="s">
        <v>398</v>
      </c>
      <c r="J2280" s="102"/>
      <c r="K2280" s="585"/>
      <c r="L2280" s="104"/>
      <c r="M2280" s="104"/>
      <c r="N2280" s="104"/>
      <c r="O2280" s="104"/>
      <c r="P2280" s="104"/>
      <c r="Q2280" s="132" t="s">
        <v>88</v>
      </c>
      <c r="R2280" s="133" t="s">
        <v>398</v>
      </c>
      <c r="S2280" s="103"/>
    </row>
    <row r="2281" spans="2:45" s="199" customFormat="1" ht="14.25" customHeight="1">
      <c r="B2281" s="200" t="s">
        <v>90</v>
      </c>
      <c r="C2281" s="198">
        <v>28</v>
      </c>
      <c r="D2281" s="194">
        <v>120</v>
      </c>
      <c r="E2281" s="194">
        <v>465</v>
      </c>
      <c r="F2281" s="194">
        <v>660</v>
      </c>
      <c r="G2281" s="194">
        <f>IF(COUNTIF(G2286:G2304,"x"),"x",IF(SUM(G2286:G2304)=0,"-",SUM(G2286:G2304)))</f>
        <v>811</v>
      </c>
      <c r="H2281" s="193">
        <f t="shared" ref="H2281:H2284" si="952">IF(G2281="x","x",IF(AND(G2281="-",F2281="-"),"-",IF(AND(G2281="-",F2281&gt;0),F2281*-1,IF(AND(G2281&gt;0,F2281="-"),G2281,G2281-F2281))))</f>
        <v>151</v>
      </c>
      <c r="I2281" s="195">
        <f t="shared" ref="I2281:I2284" si="953">IF(H2281="x","x",IF(H2281="-","-",IF(AND(F2281="-",G2281&gt;0),"皆増",IF(AND(F2281&gt;0,G2281="-"),"皆減",H2281/F2281*100))))</f>
        <v>22.878787878787879</v>
      </c>
      <c r="J2281" s="196"/>
      <c r="K2281" s="197" t="s">
        <v>90</v>
      </c>
      <c r="L2281" s="198">
        <v>648</v>
      </c>
      <c r="M2281" s="194">
        <v>758</v>
      </c>
      <c r="N2281" s="194">
        <v>780</v>
      </c>
      <c r="O2281" s="194">
        <v>766</v>
      </c>
      <c r="P2281" s="194">
        <f>IF(COUNTIF(P2286:P2304,"x"),"x",IF(SUM(P2286:P2304)=0,"-",SUM(P2286:P2304)))</f>
        <v>698</v>
      </c>
      <c r="Q2281" s="193">
        <f t="shared" ref="Q2281:Q2284" si="954">IF(P2281="x","x",IF(AND(P2281="-",O2281="-"),"-",IF(AND(P2281="-",O2281&gt;0),O2281*-1,IF(AND(P2281&gt;0,O2281="-"),P2281,P2281-O2281))))</f>
        <v>-68</v>
      </c>
      <c r="R2281" s="195">
        <f t="shared" ref="R2281:R2284" si="955">IF(Q2281="x","x",IF(Q2281="-","-",IF(AND(O2281="-",P2281&gt;0),"皆増",IF(AND(O2281&gt;0,P2281="-"),"皆減",Q2281/O2281*100))))</f>
        <v>-8.8772845953002602</v>
      </c>
      <c r="S2281" s="195"/>
      <c r="W2281" s="199" t="s">
        <v>373</v>
      </c>
      <c r="X2281" s="199">
        <v>31</v>
      </c>
      <c r="Y2281" s="199">
        <v>28</v>
      </c>
      <c r="Z2281" s="199">
        <v>120</v>
      </c>
      <c r="AA2281" s="199">
        <v>465</v>
      </c>
      <c r="AC2281" s="199" t="s">
        <v>373</v>
      </c>
      <c r="AD2281" s="199">
        <v>651</v>
      </c>
      <c r="AE2281" s="199">
        <v>648</v>
      </c>
      <c r="AF2281" s="199">
        <v>758</v>
      </c>
      <c r="AG2281" s="199">
        <v>780</v>
      </c>
      <c r="AJ2281" s="199" t="str">
        <f>IF(C2281=X2281,"○","●")</f>
        <v>●</v>
      </c>
      <c r="AK2281" s="199" t="str">
        <f t="shared" ref="AK2281:AM2303" si="956">IF(D2281=Y2281,"○","●")</f>
        <v>●</v>
      </c>
      <c r="AL2281" s="199" t="str">
        <f t="shared" si="956"/>
        <v>●</v>
      </c>
      <c r="AM2281" s="199" t="str">
        <f t="shared" si="956"/>
        <v>●</v>
      </c>
      <c r="AP2281" s="199" t="str">
        <f>IF(L2281=AD2281,"○","●")</f>
        <v>●</v>
      </c>
      <c r="AQ2281" s="199" t="str">
        <f t="shared" ref="AQ2281:AS2303" si="957">IF(M2281=AE2281,"○","●")</f>
        <v>●</v>
      </c>
      <c r="AR2281" s="199" t="str">
        <f t="shared" si="957"/>
        <v>●</v>
      </c>
      <c r="AS2281" s="199" t="str">
        <f t="shared" si="957"/>
        <v>●</v>
      </c>
    </row>
    <row r="2282" spans="2:45" s="100" customFormat="1" ht="14.25" customHeight="1">
      <c r="B2282" s="105" t="s">
        <v>91</v>
      </c>
      <c r="C2282" s="106">
        <v>1</v>
      </c>
      <c r="D2282" s="107">
        <v>43</v>
      </c>
      <c r="E2282" s="107">
        <v>165</v>
      </c>
      <c r="F2282" s="107">
        <v>225</v>
      </c>
      <c r="G2282" s="107">
        <f>IF(COUNTIF(G2286:G2288,"x"),"x",IF(SUM(G2286:G2288)=0,"-",SUM(G2286:G2288)))</f>
        <v>185</v>
      </c>
      <c r="H2282" s="107">
        <f t="shared" si="952"/>
        <v>-40</v>
      </c>
      <c r="I2282" s="108">
        <f t="shared" si="953"/>
        <v>-17.777777777777779</v>
      </c>
      <c r="J2282" s="102"/>
      <c r="K2282" s="109" t="s">
        <v>91</v>
      </c>
      <c r="L2282" s="106">
        <v>74</v>
      </c>
      <c r="M2282" s="107">
        <v>97</v>
      </c>
      <c r="N2282" s="107">
        <v>94</v>
      </c>
      <c r="O2282" s="107">
        <v>81</v>
      </c>
      <c r="P2282" s="107">
        <f>IF(COUNTIF(P2286:P2288,"x"),"x",IF(SUM(P2286:P2288)=0,"-",SUM(P2286:P2288)))</f>
        <v>66</v>
      </c>
      <c r="Q2282" s="107">
        <f t="shared" si="954"/>
        <v>-15</v>
      </c>
      <c r="R2282" s="108">
        <f t="shared" si="955"/>
        <v>-18.518518518518519</v>
      </c>
      <c r="S2282" s="108"/>
      <c r="W2282" s="100" t="s">
        <v>374</v>
      </c>
      <c r="X2282" s="100">
        <v>3</v>
      </c>
      <c r="Y2282" s="100">
        <v>1</v>
      </c>
      <c r="Z2282" s="100">
        <v>43</v>
      </c>
      <c r="AA2282" s="100">
        <v>165</v>
      </c>
      <c r="AC2282" s="100" t="s">
        <v>374</v>
      </c>
      <c r="AD2282" s="100">
        <v>70</v>
      </c>
      <c r="AE2282" s="100">
        <v>74</v>
      </c>
      <c r="AF2282" s="100">
        <v>97</v>
      </c>
      <c r="AG2282" s="100">
        <v>94</v>
      </c>
      <c r="AJ2282" s="100" t="str">
        <f t="shared" ref="AJ2282:AJ2303" si="958">IF(C2282=X2282,"○","●")</f>
        <v>●</v>
      </c>
      <c r="AK2282" s="100" t="str">
        <f t="shared" si="956"/>
        <v>●</v>
      </c>
      <c r="AL2282" s="100" t="str">
        <f t="shared" si="956"/>
        <v>●</v>
      </c>
      <c r="AM2282" s="100" t="str">
        <f t="shared" si="956"/>
        <v>●</v>
      </c>
      <c r="AP2282" s="100" t="str">
        <f t="shared" ref="AP2282:AP2303" si="959">IF(L2282=AD2282,"○","●")</f>
        <v>●</v>
      </c>
      <c r="AQ2282" s="100" t="str">
        <f t="shared" si="957"/>
        <v>●</v>
      </c>
      <c r="AR2282" s="100" t="str">
        <f t="shared" si="957"/>
        <v>●</v>
      </c>
      <c r="AS2282" s="100" t="str">
        <f>IF(O2282=AG2282,"○","●")</f>
        <v>●</v>
      </c>
    </row>
    <row r="2283" spans="2:45" s="100" customFormat="1" ht="14.25" customHeight="1">
      <c r="B2283" s="105" t="s">
        <v>92</v>
      </c>
      <c r="C2283" s="106">
        <v>14</v>
      </c>
      <c r="D2283" s="107">
        <v>62</v>
      </c>
      <c r="E2283" s="107">
        <v>280</v>
      </c>
      <c r="F2283" s="107">
        <v>412</v>
      </c>
      <c r="G2283" s="296">
        <f>IF(COUNTIF(G2289:G2298,"x"),"x",IF(SUM(G2289:G2298)=0,"-",SUM(G2289:G2298)))</f>
        <v>583</v>
      </c>
      <c r="H2283" s="107">
        <f t="shared" si="952"/>
        <v>171</v>
      </c>
      <c r="I2283" s="108">
        <f t="shared" si="953"/>
        <v>41.504854368932037</v>
      </c>
      <c r="J2283" s="102"/>
      <c r="K2283" s="109" t="s">
        <v>92</v>
      </c>
      <c r="L2283" s="106">
        <v>421</v>
      </c>
      <c r="M2283" s="107">
        <v>470</v>
      </c>
      <c r="N2283" s="107">
        <v>471</v>
      </c>
      <c r="O2283" s="107">
        <v>416</v>
      </c>
      <c r="P2283" s="296">
        <f>IF(COUNTIF(P2289:P2298,"x"),"x",IF(SUM(P2289:P2298)=0,"-",SUM(P2289:P2298)))</f>
        <v>387</v>
      </c>
      <c r="Q2283" s="107">
        <f t="shared" si="954"/>
        <v>-29</v>
      </c>
      <c r="R2283" s="108">
        <f t="shared" si="955"/>
        <v>-6.9711538461538467</v>
      </c>
      <c r="S2283" s="108"/>
      <c r="W2283" s="100" t="s">
        <v>375</v>
      </c>
      <c r="X2283" s="100">
        <v>17</v>
      </c>
      <c r="Y2283" s="100">
        <v>14</v>
      </c>
      <c r="Z2283" s="100">
        <v>62</v>
      </c>
      <c r="AA2283" s="100">
        <v>280</v>
      </c>
      <c r="AC2283" s="100" t="s">
        <v>375</v>
      </c>
      <c r="AD2283" s="100">
        <v>457</v>
      </c>
      <c r="AE2283" s="100">
        <v>421</v>
      </c>
      <c r="AF2283" s="100">
        <v>470</v>
      </c>
      <c r="AG2283" s="100">
        <v>471</v>
      </c>
      <c r="AJ2283" s="100" t="str">
        <f t="shared" si="958"/>
        <v>●</v>
      </c>
      <c r="AK2283" s="100" t="str">
        <f t="shared" si="956"/>
        <v>●</v>
      </c>
      <c r="AL2283" s="100" t="str">
        <f>IF(E2283=Z2283,"○","●")</f>
        <v>●</v>
      </c>
      <c r="AM2283" s="100" t="str">
        <f t="shared" si="956"/>
        <v>●</v>
      </c>
      <c r="AP2283" s="100" t="str">
        <f t="shared" si="959"/>
        <v>●</v>
      </c>
      <c r="AQ2283" s="100" t="str">
        <f t="shared" si="957"/>
        <v>●</v>
      </c>
      <c r="AR2283" s="100" t="str">
        <f t="shared" si="957"/>
        <v>●</v>
      </c>
      <c r="AS2283" s="100" t="str">
        <f t="shared" si="957"/>
        <v>●</v>
      </c>
    </row>
    <row r="2284" spans="2:45" s="100" customFormat="1" ht="14.25" customHeight="1">
      <c r="B2284" s="105" t="s">
        <v>93</v>
      </c>
      <c r="C2284" s="106">
        <v>13</v>
      </c>
      <c r="D2284" s="107">
        <v>15</v>
      </c>
      <c r="E2284" s="107">
        <v>20</v>
      </c>
      <c r="F2284" s="107">
        <v>23</v>
      </c>
      <c r="G2284" s="107">
        <f>IF(COUNTIF(G2299:G2303,"x"),"x",IF(SUM(G2299,G2303)=0,"-",SUM(G2299:G2303)))</f>
        <v>43</v>
      </c>
      <c r="H2284" s="107">
        <f t="shared" si="952"/>
        <v>20</v>
      </c>
      <c r="I2284" s="108">
        <f t="shared" si="953"/>
        <v>86.956521739130437</v>
      </c>
      <c r="J2284" s="102"/>
      <c r="K2284" s="109" t="s">
        <v>93</v>
      </c>
      <c r="L2284" s="106">
        <v>153</v>
      </c>
      <c r="M2284" s="107">
        <v>191</v>
      </c>
      <c r="N2284" s="107">
        <v>215</v>
      </c>
      <c r="O2284" s="107">
        <v>269</v>
      </c>
      <c r="P2284" s="107">
        <f>IF(COUNTIF(P2299:P2303,"x"),"x",IF(SUM(P2299,P2303)=0,"-",SUM(P2299:P2303)))</f>
        <v>245</v>
      </c>
      <c r="Q2284" s="107">
        <f t="shared" si="954"/>
        <v>-24</v>
      </c>
      <c r="R2284" s="108">
        <f t="shared" si="955"/>
        <v>-8.921933085501859</v>
      </c>
      <c r="S2284" s="108"/>
      <c r="W2284" s="100" t="s">
        <v>376</v>
      </c>
      <c r="X2284" s="100">
        <v>11</v>
      </c>
      <c r="Y2284" s="100">
        <v>13</v>
      </c>
      <c r="Z2284" s="100">
        <v>15</v>
      </c>
      <c r="AA2284" s="100">
        <v>20</v>
      </c>
      <c r="AC2284" s="100" t="s">
        <v>376</v>
      </c>
      <c r="AD2284" s="100">
        <v>124</v>
      </c>
      <c r="AE2284" s="100">
        <v>153</v>
      </c>
      <c r="AF2284" s="100">
        <v>191</v>
      </c>
      <c r="AG2284" s="100">
        <v>215</v>
      </c>
      <c r="AJ2284" s="100" t="str">
        <f t="shared" si="958"/>
        <v>●</v>
      </c>
      <c r="AK2284" s="100" t="str">
        <f t="shared" si="956"/>
        <v>●</v>
      </c>
      <c r="AL2284" s="100" t="str">
        <f t="shared" si="956"/>
        <v>●</v>
      </c>
      <c r="AM2284" s="100" t="str">
        <f t="shared" si="956"/>
        <v>●</v>
      </c>
      <c r="AP2284" s="100" t="str">
        <f t="shared" si="959"/>
        <v>●</v>
      </c>
      <c r="AQ2284" s="100" t="str">
        <f t="shared" si="957"/>
        <v>●</v>
      </c>
      <c r="AR2284" s="100" t="str">
        <f t="shared" si="957"/>
        <v>●</v>
      </c>
      <c r="AS2284" s="100" t="str">
        <f t="shared" si="957"/>
        <v>●</v>
      </c>
    </row>
    <row r="2285" spans="2:45" s="100" customFormat="1" ht="14.25" customHeight="1">
      <c r="B2285" s="102"/>
      <c r="C2285" s="106"/>
      <c r="D2285" s="112"/>
      <c r="E2285" s="112"/>
      <c r="F2285" s="112"/>
      <c r="G2285" s="112"/>
      <c r="H2285" s="112"/>
      <c r="I2285" s="113"/>
      <c r="J2285" s="102"/>
      <c r="K2285" s="114"/>
      <c r="L2285" s="106"/>
      <c r="M2285" s="112"/>
      <c r="N2285" s="112"/>
      <c r="O2285" s="112"/>
      <c r="P2285" s="112"/>
      <c r="Q2285" s="112"/>
      <c r="R2285" s="113"/>
      <c r="S2285" s="113"/>
      <c r="AJ2285" s="100" t="str">
        <f t="shared" si="958"/>
        <v>○</v>
      </c>
      <c r="AK2285" s="100" t="str">
        <f t="shared" si="956"/>
        <v>○</v>
      </c>
      <c r="AL2285" s="100" t="str">
        <f t="shared" si="956"/>
        <v>○</v>
      </c>
      <c r="AM2285" s="100" t="str">
        <f t="shared" si="956"/>
        <v>○</v>
      </c>
      <c r="AP2285" s="100" t="str">
        <f t="shared" si="959"/>
        <v>○</v>
      </c>
      <c r="AQ2285" s="100" t="str">
        <f t="shared" si="957"/>
        <v>○</v>
      </c>
      <c r="AR2285" s="100" t="str">
        <f t="shared" si="957"/>
        <v>○</v>
      </c>
      <c r="AS2285" s="100" t="str">
        <f t="shared" si="957"/>
        <v>○</v>
      </c>
    </row>
    <row r="2286" spans="2:45" s="100" customFormat="1" ht="14.25" customHeight="1">
      <c r="B2286" s="102" t="s">
        <v>94</v>
      </c>
      <c r="C2286" s="106" t="s">
        <v>313</v>
      </c>
      <c r="D2286" s="116">
        <v>19</v>
      </c>
      <c r="E2286" s="107">
        <v>58</v>
      </c>
      <c r="F2286" s="107">
        <v>56</v>
      </c>
      <c r="G2286" s="107">
        <f t="shared" ref="G2286:G2304" si="960">IF(COUNTIF(G2316:G2346,"x"),"x",IF(SUM(G2316,G2346)=0,"-",SUM(G2316,G2346)))</f>
        <v>37</v>
      </c>
      <c r="H2286" s="107">
        <f>IF(G2286="x","x",IF(AND(G2286="-",F2286="-"),"-",IF(AND(G2286="-",F2286&gt;0),F2286*-1,IF(AND(G2286&gt;0,F2286="-"),G2286,G2286-F2286))))</f>
        <v>-19</v>
      </c>
      <c r="I2286" s="108">
        <f>IF(H2286="x","x",IF(H2286="-","-",IF(AND(F2286="-",G2286&gt;0),"皆増",IF(AND(F2286&gt;0,G2286="-"),"皆減",H2286/F2286*100))))</f>
        <v>-33.928571428571431</v>
      </c>
      <c r="J2286" s="102"/>
      <c r="K2286" s="114" t="s">
        <v>94</v>
      </c>
      <c r="L2286" s="106">
        <v>13</v>
      </c>
      <c r="M2286" s="107">
        <v>32</v>
      </c>
      <c r="N2286" s="107">
        <v>27</v>
      </c>
      <c r="O2286" s="107">
        <v>20</v>
      </c>
      <c r="P2286" s="107">
        <f t="shared" ref="P2286:P2304" si="961">IF(COUNTIF(P2316:P2346,"x"),"x",IF(SUM(P2316,P2346)=0,"-",SUM(P2316,P2346)))</f>
        <v>16</v>
      </c>
      <c r="Q2286" s="107">
        <f>IF(P2286="x","x",IF(AND(P2286="-",O2286="-"),"-",IF(AND(P2286="-",O2286&gt;0),O2286*-1,IF(AND(P2286&gt;0,O2286="-"),P2286,P2286-O2286))))</f>
        <v>-4</v>
      </c>
      <c r="R2286" s="108">
        <f>IF(Q2286="x","x",IF(Q2286="-","-",IF(AND(O2286="-",P2286&gt;0),"皆増",IF(AND(O2286&gt;0,P2286="-"),"皆減",Q2286/O2286*100))))</f>
        <v>-20</v>
      </c>
      <c r="S2286" s="108"/>
      <c r="W2286" s="100" t="s">
        <v>377</v>
      </c>
      <c r="X2286" s="100">
        <v>1</v>
      </c>
      <c r="Y2286" s="100" t="s">
        <v>313</v>
      </c>
      <c r="Z2286" s="100">
        <v>19</v>
      </c>
      <c r="AA2286" s="100">
        <v>58</v>
      </c>
      <c r="AC2286" s="100" t="s">
        <v>377</v>
      </c>
      <c r="AD2286" s="100">
        <v>16</v>
      </c>
      <c r="AE2286" s="100">
        <v>13</v>
      </c>
      <c r="AF2286" s="100">
        <v>32</v>
      </c>
      <c r="AG2286" s="100">
        <v>27</v>
      </c>
      <c r="AJ2286" s="100" t="str">
        <f t="shared" si="958"/>
        <v>●</v>
      </c>
      <c r="AK2286" s="100" t="str">
        <f t="shared" si="956"/>
        <v>●</v>
      </c>
      <c r="AL2286" s="100" t="str">
        <f t="shared" si="956"/>
        <v>●</v>
      </c>
      <c r="AM2286" s="100" t="str">
        <f t="shared" si="956"/>
        <v>●</v>
      </c>
      <c r="AP2286" s="100" t="str">
        <f t="shared" si="959"/>
        <v>●</v>
      </c>
      <c r="AQ2286" s="100" t="str">
        <f t="shared" si="957"/>
        <v>●</v>
      </c>
      <c r="AR2286" s="100" t="str">
        <f t="shared" si="957"/>
        <v>●</v>
      </c>
      <c r="AS2286" s="100" t="str">
        <f t="shared" si="957"/>
        <v>●</v>
      </c>
    </row>
    <row r="2287" spans="2:45" s="100" customFormat="1" ht="14.25" customHeight="1">
      <c r="B2287" s="102" t="s">
        <v>95</v>
      </c>
      <c r="C2287" s="115">
        <v>1</v>
      </c>
      <c r="D2287" s="107">
        <v>20</v>
      </c>
      <c r="E2287" s="107">
        <v>60</v>
      </c>
      <c r="F2287" s="107">
        <v>90</v>
      </c>
      <c r="G2287" s="107">
        <f t="shared" si="960"/>
        <v>65</v>
      </c>
      <c r="H2287" s="107">
        <f t="shared" ref="H2287:H2303" si="962">IF(G2287="x","x",IF(AND(G2287="-",F2287="-"),"-",IF(AND(G2287="-",F2287&gt;0),F2287*-1,IF(AND(G2287&gt;0,F2287="-"),G2287,G2287-F2287))))</f>
        <v>-25</v>
      </c>
      <c r="I2287" s="108">
        <f t="shared" ref="I2287:I2303" si="963">IF(H2287="x","x",IF(H2287="-","-",IF(AND(F2287="-",G2287&gt;0),"皆増",IF(AND(F2287&gt;0,G2287="-"),"皆減",H2287/F2287*100))))</f>
        <v>-27.777777777777779</v>
      </c>
      <c r="J2287" s="102"/>
      <c r="K2287" s="114" t="s">
        <v>95</v>
      </c>
      <c r="L2287" s="106">
        <v>28</v>
      </c>
      <c r="M2287" s="107">
        <v>27</v>
      </c>
      <c r="N2287" s="107">
        <v>37</v>
      </c>
      <c r="O2287" s="107">
        <v>28</v>
      </c>
      <c r="P2287" s="107">
        <f t="shared" si="961"/>
        <v>25</v>
      </c>
      <c r="Q2287" s="107">
        <f t="shared" ref="Q2287:Q2303" si="964">IF(P2287="x","x",IF(AND(P2287="-",O2287="-"),"-",IF(AND(P2287="-",O2287&gt;0),O2287*-1,IF(AND(P2287&gt;0,O2287="-"),P2287,P2287-O2287))))</f>
        <v>-3</v>
      </c>
      <c r="R2287" s="108">
        <f t="shared" ref="R2287:R2303" si="965">IF(Q2287="x","x",IF(Q2287="-","-",IF(AND(O2287="-",P2287&gt;0),"皆増",IF(AND(O2287&gt;0,P2287="-"),"皆減",Q2287/O2287*100))))</f>
        <v>-10.714285714285714</v>
      </c>
      <c r="S2287" s="108"/>
      <c r="W2287" s="100" t="s">
        <v>356</v>
      </c>
      <c r="X2287" s="100" t="s">
        <v>313</v>
      </c>
      <c r="Y2287" s="100">
        <v>1</v>
      </c>
      <c r="Z2287" s="100">
        <v>20</v>
      </c>
      <c r="AA2287" s="100">
        <v>60</v>
      </c>
      <c r="AC2287" s="100" t="s">
        <v>356</v>
      </c>
      <c r="AD2287" s="100">
        <v>27</v>
      </c>
      <c r="AE2287" s="100">
        <v>28</v>
      </c>
      <c r="AF2287" s="100">
        <v>27</v>
      </c>
      <c r="AG2287" s="100">
        <v>37</v>
      </c>
      <c r="AJ2287" s="100" t="str">
        <f t="shared" si="958"/>
        <v>●</v>
      </c>
      <c r="AK2287" s="100" t="str">
        <f t="shared" si="956"/>
        <v>●</v>
      </c>
      <c r="AL2287" s="100" t="str">
        <f t="shared" si="956"/>
        <v>●</v>
      </c>
      <c r="AM2287" s="100" t="str">
        <f t="shared" si="956"/>
        <v>●</v>
      </c>
      <c r="AP2287" s="100" t="str">
        <f t="shared" si="959"/>
        <v>●</v>
      </c>
      <c r="AQ2287" s="100" t="str">
        <f t="shared" si="957"/>
        <v>●</v>
      </c>
      <c r="AR2287" s="100" t="str">
        <f t="shared" si="957"/>
        <v>●</v>
      </c>
      <c r="AS2287" s="100" t="str">
        <f t="shared" si="957"/>
        <v>●</v>
      </c>
    </row>
    <row r="2288" spans="2:45" s="100" customFormat="1" ht="14.25" customHeight="1">
      <c r="B2288" s="102" t="s">
        <v>96</v>
      </c>
      <c r="C2288" s="106" t="s">
        <v>313</v>
      </c>
      <c r="D2288" s="116">
        <v>4</v>
      </c>
      <c r="E2288" s="107">
        <v>47</v>
      </c>
      <c r="F2288" s="107">
        <v>79</v>
      </c>
      <c r="G2288" s="107">
        <f t="shared" si="960"/>
        <v>83</v>
      </c>
      <c r="H2288" s="107">
        <f t="shared" si="962"/>
        <v>4</v>
      </c>
      <c r="I2288" s="108">
        <f t="shared" si="963"/>
        <v>5.0632911392405067</v>
      </c>
      <c r="J2288" s="102"/>
      <c r="K2288" s="114" t="s">
        <v>96</v>
      </c>
      <c r="L2288" s="106">
        <v>33</v>
      </c>
      <c r="M2288" s="107">
        <v>38</v>
      </c>
      <c r="N2288" s="107">
        <v>30</v>
      </c>
      <c r="O2288" s="107">
        <v>33</v>
      </c>
      <c r="P2288" s="107">
        <f t="shared" si="961"/>
        <v>25</v>
      </c>
      <c r="Q2288" s="107">
        <f t="shared" si="964"/>
        <v>-8</v>
      </c>
      <c r="R2288" s="108">
        <f t="shared" si="965"/>
        <v>-24.242424242424242</v>
      </c>
      <c r="S2288" s="108"/>
      <c r="W2288" s="100" t="s">
        <v>357</v>
      </c>
      <c r="X2288" s="100">
        <v>2</v>
      </c>
      <c r="Y2288" s="100" t="s">
        <v>313</v>
      </c>
      <c r="Z2288" s="100">
        <v>4</v>
      </c>
      <c r="AA2288" s="100">
        <v>47</v>
      </c>
      <c r="AC2288" s="100" t="s">
        <v>357</v>
      </c>
      <c r="AD2288" s="100">
        <v>27</v>
      </c>
      <c r="AE2288" s="100">
        <v>33</v>
      </c>
      <c r="AF2288" s="100">
        <v>38</v>
      </c>
      <c r="AG2288" s="100">
        <v>30</v>
      </c>
      <c r="AJ2288" s="100" t="str">
        <f t="shared" si="958"/>
        <v>●</v>
      </c>
      <c r="AK2288" s="100" t="str">
        <f t="shared" si="956"/>
        <v>●</v>
      </c>
      <c r="AL2288" s="100" t="str">
        <f t="shared" si="956"/>
        <v>●</v>
      </c>
      <c r="AM2288" s="100" t="str">
        <f t="shared" si="956"/>
        <v>●</v>
      </c>
      <c r="AP2288" s="100" t="str">
        <f t="shared" si="959"/>
        <v>●</v>
      </c>
      <c r="AQ2288" s="100" t="str">
        <f t="shared" si="957"/>
        <v>●</v>
      </c>
      <c r="AR2288" s="100" t="str">
        <f t="shared" si="957"/>
        <v>●</v>
      </c>
      <c r="AS2288" s="100" t="str">
        <f t="shared" si="957"/>
        <v>●</v>
      </c>
    </row>
    <row r="2289" spans="2:45" s="100" customFormat="1" ht="14.25" customHeight="1">
      <c r="B2289" s="102" t="s">
        <v>97</v>
      </c>
      <c r="C2289" s="106">
        <v>2</v>
      </c>
      <c r="D2289" s="107" t="s">
        <v>313</v>
      </c>
      <c r="E2289" s="116">
        <v>14</v>
      </c>
      <c r="F2289" s="107">
        <v>51</v>
      </c>
      <c r="G2289" s="107">
        <f t="shared" si="960"/>
        <v>76</v>
      </c>
      <c r="H2289" s="107">
        <f t="shared" si="962"/>
        <v>25</v>
      </c>
      <c r="I2289" s="108">
        <f t="shared" si="963"/>
        <v>49.019607843137251</v>
      </c>
      <c r="J2289" s="102"/>
      <c r="K2289" s="114" t="s">
        <v>97</v>
      </c>
      <c r="L2289" s="106">
        <v>29</v>
      </c>
      <c r="M2289" s="107">
        <v>41</v>
      </c>
      <c r="N2289" s="107">
        <v>39</v>
      </c>
      <c r="O2289" s="107">
        <v>24</v>
      </c>
      <c r="P2289" s="107">
        <f t="shared" si="961"/>
        <v>26</v>
      </c>
      <c r="Q2289" s="107">
        <f t="shared" si="964"/>
        <v>2</v>
      </c>
      <c r="R2289" s="108">
        <f t="shared" si="965"/>
        <v>8.3333333333333321</v>
      </c>
      <c r="S2289" s="108"/>
      <c r="W2289" s="100" t="s">
        <v>358</v>
      </c>
      <c r="X2289" s="100">
        <v>1</v>
      </c>
      <c r="Y2289" s="100">
        <v>2</v>
      </c>
      <c r="Z2289" s="100" t="s">
        <v>313</v>
      </c>
      <c r="AA2289" s="100">
        <v>14</v>
      </c>
      <c r="AC2289" s="100" t="s">
        <v>358</v>
      </c>
      <c r="AD2289" s="100">
        <v>46</v>
      </c>
      <c r="AE2289" s="100">
        <v>29</v>
      </c>
      <c r="AF2289" s="100">
        <v>41</v>
      </c>
      <c r="AG2289" s="100">
        <v>39</v>
      </c>
      <c r="AJ2289" s="100" t="str">
        <f t="shared" si="958"/>
        <v>●</v>
      </c>
      <c r="AK2289" s="100" t="str">
        <f t="shared" si="956"/>
        <v>●</v>
      </c>
      <c r="AL2289" s="100" t="str">
        <f t="shared" si="956"/>
        <v>●</v>
      </c>
      <c r="AM2289" s="100" t="str">
        <f t="shared" si="956"/>
        <v>●</v>
      </c>
      <c r="AP2289" s="100" t="str">
        <f t="shared" si="959"/>
        <v>●</v>
      </c>
      <c r="AQ2289" s="100" t="str">
        <f t="shared" si="957"/>
        <v>●</v>
      </c>
      <c r="AR2289" s="100" t="str">
        <f t="shared" si="957"/>
        <v>●</v>
      </c>
      <c r="AS2289" s="100" t="str">
        <f t="shared" si="957"/>
        <v>●</v>
      </c>
    </row>
    <row r="2290" spans="2:45" s="100" customFormat="1" ht="14.25" customHeight="1">
      <c r="B2290" s="102" t="s">
        <v>98</v>
      </c>
      <c r="C2290" s="106">
        <v>1</v>
      </c>
      <c r="D2290" s="107">
        <v>3</v>
      </c>
      <c r="E2290" s="107">
        <v>4</v>
      </c>
      <c r="F2290" s="107">
        <v>9</v>
      </c>
      <c r="G2290" s="107">
        <f t="shared" si="960"/>
        <v>46</v>
      </c>
      <c r="H2290" s="107">
        <f t="shared" si="962"/>
        <v>37</v>
      </c>
      <c r="I2290" s="108">
        <f t="shared" si="963"/>
        <v>411.11111111111109</v>
      </c>
      <c r="J2290" s="102"/>
      <c r="K2290" s="114" t="s">
        <v>98</v>
      </c>
      <c r="L2290" s="106">
        <v>32</v>
      </c>
      <c r="M2290" s="107">
        <v>20</v>
      </c>
      <c r="N2290" s="107">
        <v>30</v>
      </c>
      <c r="O2290" s="107">
        <v>22</v>
      </c>
      <c r="P2290" s="107">
        <f t="shared" si="961"/>
        <v>20</v>
      </c>
      <c r="Q2290" s="107">
        <f t="shared" si="964"/>
        <v>-2</v>
      </c>
      <c r="R2290" s="108">
        <f t="shared" si="965"/>
        <v>-9.0909090909090917</v>
      </c>
      <c r="S2290" s="108"/>
      <c r="W2290" s="100" t="s">
        <v>359</v>
      </c>
      <c r="X2290" s="100">
        <v>1</v>
      </c>
      <c r="Y2290" s="100">
        <v>1</v>
      </c>
      <c r="Z2290" s="100">
        <v>3</v>
      </c>
      <c r="AA2290" s="100">
        <v>4</v>
      </c>
      <c r="AC2290" s="100" t="s">
        <v>359</v>
      </c>
      <c r="AD2290" s="100">
        <v>54</v>
      </c>
      <c r="AE2290" s="100">
        <v>32</v>
      </c>
      <c r="AF2290" s="100">
        <v>20</v>
      </c>
      <c r="AG2290" s="100">
        <v>30</v>
      </c>
      <c r="AJ2290" s="100" t="str">
        <f t="shared" si="958"/>
        <v>○</v>
      </c>
      <c r="AK2290" s="100" t="str">
        <f t="shared" si="956"/>
        <v>●</v>
      </c>
      <c r="AL2290" s="100" t="str">
        <f t="shared" si="956"/>
        <v>●</v>
      </c>
      <c r="AM2290" s="100" t="str">
        <f t="shared" si="956"/>
        <v>●</v>
      </c>
      <c r="AP2290" s="100" t="str">
        <f t="shared" si="959"/>
        <v>●</v>
      </c>
      <c r="AQ2290" s="100" t="str">
        <f t="shared" si="957"/>
        <v>●</v>
      </c>
      <c r="AR2290" s="100" t="str">
        <f t="shared" si="957"/>
        <v>●</v>
      </c>
      <c r="AS2290" s="100" t="str">
        <f t="shared" si="957"/>
        <v>●</v>
      </c>
    </row>
    <row r="2291" spans="2:45" s="100" customFormat="1" ht="14.25" customHeight="1">
      <c r="B2291" s="102" t="s">
        <v>99</v>
      </c>
      <c r="C2291" s="106" t="s">
        <v>313</v>
      </c>
      <c r="D2291" s="116">
        <v>10</v>
      </c>
      <c r="E2291" s="107">
        <v>33</v>
      </c>
      <c r="F2291" s="107">
        <v>17</v>
      </c>
      <c r="G2291" s="107">
        <f t="shared" si="960"/>
        <v>31</v>
      </c>
      <c r="H2291" s="107">
        <f t="shared" si="962"/>
        <v>14</v>
      </c>
      <c r="I2291" s="108">
        <f t="shared" si="963"/>
        <v>82.35294117647058</v>
      </c>
      <c r="J2291" s="102"/>
      <c r="K2291" s="114" t="s">
        <v>99</v>
      </c>
      <c r="L2291" s="106">
        <v>39</v>
      </c>
      <c r="M2291" s="107">
        <v>48</v>
      </c>
      <c r="N2291" s="107">
        <v>17</v>
      </c>
      <c r="O2291" s="107">
        <v>22</v>
      </c>
      <c r="P2291" s="107">
        <f t="shared" si="961"/>
        <v>13</v>
      </c>
      <c r="Q2291" s="107">
        <f t="shared" si="964"/>
        <v>-9</v>
      </c>
      <c r="R2291" s="108">
        <f t="shared" si="965"/>
        <v>-40.909090909090914</v>
      </c>
      <c r="S2291" s="108"/>
      <c r="W2291" s="100" t="s">
        <v>360</v>
      </c>
      <c r="X2291" s="100">
        <v>1</v>
      </c>
      <c r="Y2291" s="100" t="s">
        <v>313</v>
      </c>
      <c r="Z2291" s="100">
        <v>10</v>
      </c>
      <c r="AA2291" s="100">
        <v>33</v>
      </c>
      <c r="AC2291" s="100" t="s">
        <v>360</v>
      </c>
      <c r="AD2291" s="100">
        <v>25</v>
      </c>
      <c r="AE2291" s="100">
        <v>39</v>
      </c>
      <c r="AF2291" s="100">
        <v>48</v>
      </c>
      <c r="AG2291" s="100">
        <v>17</v>
      </c>
      <c r="AJ2291" s="100" t="str">
        <f t="shared" si="958"/>
        <v>●</v>
      </c>
      <c r="AK2291" s="100" t="str">
        <f t="shared" si="956"/>
        <v>●</v>
      </c>
      <c r="AL2291" s="100" t="str">
        <f t="shared" si="956"/>
        <v>●</v>
      </c>
      <c r="AM2291" s="100" t="str">
        <f t="shared" si="956"/>
        <v>●</v>
      </c>
      <c r="AP2291" s="100" t="str">
        <f t="shared" si="959"/>
        <v>●</v>
      </c>
      <c r="AQ2291" s="100" t="str">
        <f t="shared" si="957"/>
        <v>●</v>
      </c>
      <c r="AR2291" s="100" t="str">
        <f t="shared" si="957"/>
        <v>●</v>
      </c>
      <c r="AS2291" s="100" t="str">
        <f t="shared" si="957"/>
        <v>●</v>
      </c>
    </row>
    <row r="2292" spans="2:45" s="100" customFormat="1" ht="14.25" customHeight="1">
      <c r="B2292" s="102" t="s">
        <v>100</v>
      </c>
      <c r="C2292" s="106">
        <v>1</v>
      </c>
      <c r="D2292" s="107">
        <v>28</v>
      </c>
      <c r="E2292" s="107">
        <v>79</v>
      </c>
      <c r="F2292" s="107">
        <v>52</v>
      </c>
      <c r="G2292" s="107">
        <f t="shared" si="960"/>
        <v>31</v>
      </c>
      <c r="H2292" s="107">
        <f t="shared" si="962"/>
        <v>-21</v>
      </c>
      <c r="I2292" s="108">
        <f t="shared" si="963"/>
        <v>-40.384615384615387</v>
      </c>
      <c r="J2292" s="102"/>
      <c r="K2292" s="114" t="s">
        <v>100</v>
      </c>
      <c r="L2292" s="106">
        <v>29</v>
      </c>
      <c r="M2292" s="107">
        <v>53</v>
      </c>
      <c r="N2292" s="107">
        <v>47</v>
      </c>
      <c r="O2292" s="107">
        <v>27</v>
      </c>
      <c r="P2292" s="107">
        <f t="shared" si="961"/>
        <v>20</v>
      </c>
      <c r="Q2292" s="107">
        <f t="shared" si="964"/>
        <v>-7</v>
      </c>
      <c r="R2292" s="108">
        <f t="shared" si="965"/>
        <v>-25.925925925925924</v>
      </c>
      <c r="S2292" s="108"/>
      <c r="W2292" s="100" t="s">
        <v>361</v>
      </c>
      <c r="X2292" s="100">
        <v>3</v>
      </c>
      <c r="Y2292" s="100">
        <v>1</v>
      </c>
      <c r="Z2292" s="100">
        <v>28</v>
      </c>
      <c r="AA2292" s="100">
        <v>79</v>
      </c>
      <c r="AC2292" s="100" t="s">
        <v>361</v>
      </c>
      <c r="AD2292" s="100">
        <v>23</v>
      </c>
      <c r="AE2292" s="100">
        <v>29</v>
      </c>
      <c r="AF2292" s="100">
        <v>53</v>
      </c>
      <c r="AG2292" s="100">
        <v>47</v>
      </c>
      <c r="AJ2292" s="100" t="str">
        <f t="shared" si="958"/>
        <v>●</v>
      </c>
      <c r="AK2292" s="100" t="str">
        <f t="shared" si="956"/>
        <v>●</v>
      </c>
      <c r="AL2292" s="100" t="str">
        <f t="shared" si="956"/>
        <v>●</v>
      </c>
      <c r="AM2292" s="100" t="str">
        <f t="shared" si="956"/>
        <v>●</v>
      </c>
      <c r="AP2292" s="100" t="str">
        <f t="shared" si="959"/>
        <v>●</v>
      </c>
      <c r="AQ2292" s="100" t="str">
        <f t="shared" si="957"/>
        <v>●</v>
      </c>
      <c r="AR2292" s="100" t="str">
        <f t="shared" si="957"/>
        <v>●</v>
      </c>
      <c r="AS2292" s="100" t="str">
        <f t="shared" si="957"/>
        <v>●</v>
      </c>
    </row>
    <row r="2293" spans="2:45" s="100" customFormat="1" ht="14.25" customHeight="1">
      <c r="B2293" s="102" t="s">
        <v>118</v>
      </c>
      <c r="C2293" s="106">
        <v>2</v>
      </c>
      <c r="D2293" s="107">
        <v>8</v>
      </c>
      <c r="E2293" s="107">
        <v>72</v>
      </c>
      <c r="F2293" s="107">
        <v>112</v>
      </c>
      <c r="G2293" s="107">
        <f t="shared" si="960"/>
        <v>55</v>
      </c>
      <c r="H2293" s="107">
        <f t="shared" si="962"/>
        <v>-57</v>
      </c>
      <c r="I2293" s="108">
        <f t="shared" si="963"/>
        <v>-50.892857142857139</v>
      </c>
      <c r="J2293" s="102"/>
      <c r="K2293" s="114" t="s">
        <v>118</v>
      </c>
      <c r="L2293" s="106">
        <v>21</v>
      </c>
      <c r="M2293" s="107">
        <v>42</v>
      </c>
      <c r="N2293" s="107">
        <v>70</v>
      </c>
      <c r="O2293" s="107">
        <v>53</v>
      </c>
      <c r="P2293" s="107">
        <f t="shared" si="961"/>
        <v>25</v>
      </c>
      <c r="Q2293" s="107">
        <f t="shared" si="964"/>
        <v>-28</v>
      </c>
      <c r="R2293" s="108">
        <f t="shared" si="965"/>
        <v>-52.830188679245282</v>
      </c>
      <c r="S2293" s="108"/>
      <c r="W2293" s="100" t="s">
        <v>362</v>
      </c>
      <c r="X2293" s="100">
        <v>3</v>
      </c>
      <c r="Y2293" s="100">
        <v>2</v>
      </c>
      <c r="Z2293" s="100">
        <v>8</v>
      </c>
      <c r="AA2293" s="100">
        <v>72</v>
      </c>
      <c r="AC2293" s="100" t="s">
        <v>362</v>
      </c>
      <c r="AD2293" s="100">
        <v>36</v>
      </c>
      <c r="AE2293" s="100">
        <v>21</v>
      </c>
      <c r="AF2293" s="100">
        <v>42</v>
      </c>
      <c r="AG2293" s="100">
        <v>70</v>
      </c>
      <c r="AJ2293" s="100" t="str">
        <f t="shared" si="958"/>
        <v>●</v>
      </c>
      <c r="AK2293" s="100" t="str">
        <f t="shared" si="956"/>
        <v>●</v>
      </c>
      <c r="AL2293" s="100" t="str">
        <f t="shared" si="956"/>
        <v>●</v>
      </c>
      <c r="AM2293" s="100" t="str">
        <f t="shared" si="956"/>
        <v>●</v>
      </c>
      <c r="AP2293" s="100" t="str">
        <f t="shared" si="959"/>
        <v>●</v>
      </c>
      <c r="AQ2293" s="100" t="str">
        <f t="shared" si="957"/>
        <v>●</v>
      </c>
      <c r="AR2293" s="100" t="str">
        <f t="shared" si="957"/>
        <v>●</v>
      </c>
      <c r="AS2293" s="100" t="str">
        <f t="shared" si="957"/>
        <v>●</v>
      </c>
    </row>
    <row r="2294" spans="2:45" s="100" customFormat="1" ht="14.25" customHeight="1">
      <c r="B2294" s="102" t="s">
        <v>101</v>
      </c>
      <c r="C2294" s="115">
        <v>3</v>
      </c>
      <c r="D2294" s="107">
        <v>3</v>
      </c>
      <c r="E2294" s="107">
        <v>43</v>
      </c>
      <c r="F2294" s="107">
        <v>87</v>
      </c>
      <c r="G2294" s="107">
        <f t="shared" si="960"/>
        <v>86</v>
      </c>
      <c r="H2294" s="107">
        <f t="shared" si="962"/>
        <v>-1</v>
      </c>
      <c r="I2294" s="108">
        <f t="shared" si="963"/>
        <v>-1.1494252873563218</v>
      </c>
      <c r="J2294" s="102"/>
      <c r="K2294" s="114" t="s">
        <v>101</v>
      </c>
      <c r="L2294" s="106">
        <v>47</v>
      </c>
      <c r="M2294" s="107">
        <v>28</v>
      </c>
      <c r="N2294" s="107">
        <v>49</v>
      </c>
      <c r="O2294" s="107">
        <v>61</v>
      </c>
      <c r="P2294" s="107">
        <f t="shared" si="961"/>
        <v>40</v>
      </c>
      <c r="Q2294" s="107">
        <f t="shared" si="964"/>
        <v>-21</v>
      </c>
      <c r="R2294" s="108">
        <f t="shared" si="965"/>
        <v>-34.42622950819672</v>
      </c>
      <c r="S2294" s="108"/>
      <c r="W2294" s="100" t="s">
        <v>363</v>
      </c>
      <c r="X2294" s="100" t="s">
        <v>313</v>
      </c>
      <c r="Y2294" s="100">
        <v>3</v>
      </c>
      <c r="Z2294" s="100">
        <v>3</v>
      </c>
      <c r="AA2294" s="100">
        <v>43</v>
      </c>
      <c r="AC2294" s="100" t="s">
        <v>363</v>
      </c>
      <c r="AD2294" s="100">
        <v>47</v>
      </c>
      <c r="AE2294" s="100">
        <v>47</v>
      </c>
      <c r="AF2294" s="100">
        <v>28</v>
      </c>
      <c r="AG2294" s="100">
        <v>49</v>
      </c>
      <c r="AJ2294" s="100" t="str">
        <f t="shared" si="958"/>
        <v>●</v>
      </c>
      <c r="AK2294" s="100" t="str">
        <f t="shared" si="956"/>
        <v>○</v>
      </c>
      <c r="AL2294" s="100" t="str">
        <f>IF(E2294=Z2294,"○","●")</f>
        <v>●</v>
      </c>
      <c r="AM2294" s="100" t="str">
        <f t="shared" si="956"/>
        <v>●</v>
      </c>
      <c r="AP2294" s="100" t="str">
        <f t="shared" si="959"/>
        <v>○</v>
      </c>
      <c r="AQ2294" s="100" t="str">
        <f t="shared" si="957"/>
        <v>●</v>
      </c>
      <c r="AR2294" s="100" t="str">
        <f t="shared" si="957"/>
        <v>●</v>
      </c>
      <c r="AS2294" s="100" t="str">
        <f t="shared" si="957"/>
        <v>●</v>
      </c>
    </row>
    <row r="2295" spans="2:45" s="100" customFormat="1" ht="14.25" customHeight="1">
      <c r="B2295" s="102" t="s">
        <v>102</v>
      </c>
      <c r="C2295" s="106" t="s">
        <v>313</v>
      </c>
      <c r="D2295" s="116">
        <v>2</v>
      </c>
      <c r="E2295" s="107">
        <v>10</v>
      </c>
      <c r="F2295" s="107">
        <v>49</v>
      </c>
      <c r="G2295" s="107">
        <f t="shared" si="960"/>
        <v>119</v>
      </c>
      <c r="H2295" s="107">
        <f t="shared" si="962"/>
        <v>70</v>
      </c>
      <c r="I2295" s="108">
        <f t="shared" si="963"/>
        <v>142.85714285714286</v>
      </c>
      <c r="J2295" s="102"/>
      <c r="K2295" s="114" t="s">
        <v>102</v>
      </c>
      <c r="L2295" s="106">
        <v>50</v>
      </c>
      <c r="M2295" s="107">
        <v>64</v>
      </c>
      <c r="N2295" s="107">
        <v>27</v>
      </c>
      <c r="O2295" s="107">
        <v>55</v>
      </c>
      <c r="P2295" s="107">
        <f t="shared" si="961"/>
        <v>66</v>
      </c>
      <c r="Q2295" s="107">
        <f t="shared" si="964"/>
        <v>11</v>
      </c>
      <c r="R2295" s="108">
        <f t="shared" si="965"/>
        <v>20</v>
      </c>
      <c r="S2295" s="108"/>
      <c r="W2295" s="100" t="s">
        <v>364</v>
      </c>
      <c r="X2295" s="100">
        <v>2</v>
      </c>
      <c r="Y2295" s="100" t="s">
        <v>313</v>
      </c>
      <c r="Z2295" s="100">
        <v>2</v>
      </c>
      <c r="AA2295" s="100">
        <v>10</v>
      </c>
      <c r="AC2295" s="100" t="s">
        <v>364</v>
      </c>
      <c r="AD2295" s="100">
        <v>53</v>
      </c>
      <c r="AE2295" s="100">
        <v>50</v>
      </c>
      <c r="AF2295" s="100">
        <v>64</v>
      </c>
      <c r="AG2295" s="100">
        <v>27</v>
      </c>
      <c r="AJ2295" s="100" t="str">
        <f t="shared" si="958"/>
        <v>●</v>
      </c>
      <c r="AK2295" s="100" t="str">
        <f t="shared" si="956"/>
        <v>●</v>
      </c>
      <c r="AL2295" s="100" t="str">
        <f t="shared" si="956"/>
        <v>●</v>
      </c>
      <c r="AM2295" s="100" t="str">
        <f t="shared" si="956"/>
        <v>●</v>
      </c>
      <c r="AP2295" s="100" t="str">
        <f t="shared" si="959"/>
        <v>●</v>
      </c>
      <c r="AQ2295" s="100" t="str">
        <f t="shared" si="957"/>
        <v>●</v>
      </c>
      <c r="AR2295" s="100" t="str">
        <f t="shared" si="957"/>
        <v>●</v>
      </c>
      <c r="AS2295" s="100" t="str">
        <f t="shared" si="957"/>
        <v>●</v>
      </c>
    </row>
    <row r="2296" spans="2:45" s="100" customFormat="1" ht="14.25" customHeight="1">
      <c r="B2296" s="102" t="s">
        <v>103</v>
      </c>
      <c r="C2296" s="115">
        <v>3</v>
      </c>
      <c r="D2296" s="107">
        <v>3</v>
      </c>
      <c r="E2296" s="107">
        <v>6</v>
      </c>
      <c r="F2296" s="107">
        <v>12</v>
      </c>
      <c r="G2296" s="107">
        <f t="shared" si="960"/>
        <v>83</v>
      </c>
      <c r="H2296" s="107">
        <f t="shared" si="962"/>
        <v>71</v>
      </c>
      <c r="I2296" s="108">
        <f t="shared" si="963"/>
        <v>591.66666666666674</v>
      </c>
      <c r="J2296" s="102"/>
      <c r="K2296" s="114" t="s">
        <v>103</v>
      </c>
      <c r="L2296" s="106">
        <v>54</v>
      </c>
      <c r="M2296" s="107">
        <v>48</v>
      </c>
      <c r="N2296" s="107">
        <v>70</v>
      </c>
      <c r="O2296" s="107">
        <v>29</v>
      </c>
      <c r="P2296" s="107">
        <f t="shared" si="961"/>
        <v>65</v>
      </c>
      <c r="Q2296" s="107">
        <f t="shared" si="964"/>
        <v>36</v>
      </c>
      <c r="R2296" s="108">
        <f t="shared" si="965"/>
        <v>124.13793103448276</v>
      </c>
      <c r="S2296" s="108"/>
      <c r="W2296" s="100" t="s">
        <v>365</v>
      </c>
      <c r="X2296" s="100" t="s">
        <v>313</v>
      </c>
      <c r="Y2296" s="100">
        <v>3</v>
      </c>
      <c r="Z2296" s="100">
        <v>3</v>
      </c>
      <c r="AA2296" s="100">
        <v>6</v>
      </c>
      <c r="AC2296" s="100" t="s">
        <v>365</v>
      </c>
      <c r="AD2296" s="100">
        <v>55</v>
      </c>
      <c r="AE2296" s="100">
        <v>54</v>
      </c>
      <c r="AF2296" s="100">
        <v>48</v>
      </c>
      <c r="AG2296" s="100">
        <v>70</v>
      </c>
      <c r="AJ2296" s="100" t="str">
        <f t="shared" si="958"/>
        <v>●</v>
      </c>
      <c r="AK2296" s="100" t="str">
        <f t="shared" si="956"/>
        <v>○</v>
      </c>
      <c r="AL2296" s="100" t="str">
        <f t="shared" si="956"/>
        <v>●</v>
      </c>
      <c r="AM2296" s="100" t="str">
        <f t="shared" si="956"/>
        <v>●</v>
      </c>
      <c r="AP2296" s="100" t="str">
        <f t="shared" si="959"/>
        <v>●</v>
      </c>
      <c r="AQ2296" s="100" t="str">
        <f t="shared" si="957"/>
        <v>●</v>
      </c>
      <c r="AR2296" s="100" t="str">
        <f t="shared" si="957"/>
        <v>●</v>
      </c>
      <c r="AS2296" s="100" t="str">
        <f t="shared" si="957"/>
        <v>●</v>
      </c>
    </row>
    <row r="2297" spans="2:45" s="100" customFormat="1" ht="14.25" customHeight="1">
      <c r="B2297" s="102" t="s">
        <v>104</v>
      </c>
      <c r="C2297" s="106" t="s">
        <v>313</v>
      </c>
      <c r="D2297" s="116">
        <v>4</v>
      </c>
      <c r="E2297" s="107">
        <v>9</v>
      </c>
      <c r="F2297" s="107">
        <v>10</v>
      </c>
      <c r="G2297" s="107">
        <f t="shared" si="960"/>
        <v>44</v>
      </c>
      <c r="H2297" s="107">
        <f t="shared" si="962"/>
        <v>34</v>
      </c>
      <c r="I2297" s="108">
        <f t="shared" si="963"/>
        <v>340</v>
      </c>
      <c r="J2297" s="102"/>
      <c r="K2297" s="114" t="s">
        <v>104</v>
      </c>
      <c r="L2297" s="106">
        <v>55</v>
      </c>
      <c r="M2297" s="107">
        <v>61</v>
      </c>
      <c r="N2297" s="107">
        <v>53</v>
      </c>
      <c r="O2297" s="107">
        <v>67</v>
      </c>
      <c r="P2297" s="107">
        <f t="shared" si="961"/>
        <v>62</v>
      </c>
      <c r="Q2297" s="107">
        <f t="shared" si="964"/>
        <v>-5</v>
      </c>
      <c r="R2297" s="108">
        <f t="shared" si="965"/>
        <v>-7.4626865671641784</v>
      </c>
      <c r="S2297" s="108"/>
      <c r="W2297" s="100" t="s">
        <v>366</v>
      </c>
      <c r="X2297" s="100">
        <v>3</v>
      </c>
      <c r="Y2297" s="100" t="s">
        <v>313</v>
      </c>
      <c r="Z2297" s="100">
        <v>4</v>
      </c>
      <c r="AA2297" s="100">
        <v>9</v>
      </c>
      <c r="AC2297" s="100" t="s">
        <v>366</v>
      </c>
      <c r="AD2297" s="100">
        <v>63</v>
      </c>
      <c r="AE2297" s="100">
        <v>55</v>
      </c>
      <c r="AF2297" s="100">
        <v>61</v>
      </c>
      <c r="AG2297" s="100">
        <v>53</v>
      </c>
      <c r="AJ2297" s="100" t="str">
        <f t="shared" si="958"/>
        <v>●</v>
      </c>
      <c r="AK2297" s="100" t="str">
        <f t="shared" si="956"/>
        <v>●</v>
      </c>
      <c r="AL2297" s="100" t="str">
        <f t="shared" si="956"/>
        <v>●</v>
      </c>
      <c r="AM2297" s="100" t="str">
        <f t="shared" si="956"/>
        <v>●</v>
      </c>
      <c r="AP2297" s="100" t="str">
        <f t="shared" si="959"/>
        <v>●</v>
      </c>
      <c r="AQ2297" s="100" t="str">
        <f t="shared" si="957"/>
        <v>●</v>
      </c>
      <c r="AR2297" s="100" t="str">
        <f t="shared" si="957"/>
        <v>●</v>
      </c>
      <c r="AS2297" s="100" t="str">
        <f t="shared" si="957"/>
        <v>●</v>
      </c>
    </row>
    <row r="2298" spans="2:45" s="100" customFormat="1" ht="14.25" customHeight="1">
      <c r="B2298" s="102" t="s">
        <v>105</v>
      </c>
      <c r="C2298" s="106">
        <v>2</v>
      </c>
      <c r="D2298" s="107">
        <v>1</v>
      </c>
      <c r="E2298" s="107">
        <v>10</v>
      </c>
      <c r="F2298" s="107">
        <v>13</v>
      </c>
      <c r="G2298" s="107">
        <f t="shared" si="960"/>
        <v>12</v>
      </c>
      <c r="H2298" s="107">
        <f t="shared" si="962"/>
        <v>-1</v>
      </c>
      <c r="I2298" s="108">
        <f t="shared" si="963"/>
        <v>-7.6923076923076925</v>
      </c>
      <c r="J2298" s="102"/>
      <c r="K2298" s="114" t="s">
        <v>105</v>
      </c>
      <c r="L2298" s="106">
        <v>65</v>
      </c>
      <c r="M2298" s="107">
        <v>65</v>
      </c>
      <c r="N2298" s="107">
        <v>69</v>
      </c>
      <c r="O2298" s="107">
        <v>56</v>
      </c>
      <c r="P2298" s="107">
        <f t="shared" si="961"/>
        <v>50</v>
      </c>
      <c r="Q2298" s="107">
        <f t="shared" si="964"/>
        <v>-6</v>
      </c>
      <c r="R2298" s="108">
        <f t="shared" si="965"/>
        <v>-10.714285714285714</v>
      </c>
      <c r="S2298" s="108"/>
      <c r="W2298" s="100" t="s">
        <v>367</v>
      </c>
      <c r="X2298" s="100">
        <v>3</v>
      </c>
      <c r="Y2298" s="100">
        <v>2</v>
      </c>
      <c r="Z2298" s="100">
        <v>1</v>
      </c>
      <c r="AA2298" s="100">
        <v>10</v>
      </c>
      <c r="AC2298" s="100" t="s">
        <v>367</v>
      </c>
      <c r="AD2298" s="100">
        <v>55</v>
      </c>
      <c r="AE2298" s="100">
        <v>65</v>
      </c>
      <c r="AF2298" s="100">
        <v>65</v>
      </c>
      <c r="AG2298" s="100">
        <v>69</v>
      </c>
      <c r="AJ2298" s="100" t="str">
        <f t="shared" si="958"/>
        <v>●</v>
      </c>
      <c r="AK2298" s="100" t="str">
        <f t="shared" si="956"/>
        <v>●</v>
      </c>
      <c r="AL2298" s="100" t="str">
        <f t="shared" si="956"/>
        <v>●</v>
      </c>
      <c r="AM2298" s="100" t="str">
        <f t="shared" si="956"/>
        <v>●</v>
      </c>
      <c r="AP2298" s="100" t="str">
        <f t="shared" si="959"/>
        <v>●</v>
      </c>
      <c r="AQ2298" s="100" t="str">
        <f t="shared" si="957"/>
        <v>○</v>
      </c>
      <c r="AR2298" s="100" t="str">
        <f t="shared" si="957"/>
        <v>●</v>
      </c>
      <c r="AS2298" s="100" t="str">
        <f t="shared" si="957"/>
        <v>●</v>
      </c>
    </row>
    <row r="2299" spans="2:45" s="100" customFormat="1" ht="14.25" customHeight="1">
      <c r="B2299" s="102" t="s">
        <v>106</v>
      </c>
      <c r="C2299" s="106">
        <v>2</v>
      </c>
      <c r="D2299" s="107">
        <v>3</v>
      </c>
      <c r="E2299" s="107">
        <v>6</v>
      </c>
      <c r="F2299" s="107">
        <v>11</v>
      </c>
      <c r="G2299" s="107">
        <f t="shared" si="960"/>
        <v>11</v>
      </c>
      <c r="H2299" s="107">
        <f t="shared" si="962"/>
        <v>0</v>
      </c>
      <c r="I2299" s="108">
        <f t="shared" si="963"/>
        <v>0</v>
      </c>
      <c r="J2299" s="102"/>
      <c r="K2299" s="114" t="s">
        <v>106</v>
      </c>
      <c r="L2299" s="106">
        <v>54</v>
      </c>
      <c r="M2299" s="107">
        <v>64</v>
      </c>
      <c r="N2299" s="107">
        <v>62</v>
      </c>
      <c r="O2299" s="107">
        <v>68</v>
      </c>
      <c r="P2299" s="107">
        <f t="shared" si="961"/>
        <v>62</v>
      </c>
      <c r="Q2299" s="107">
        <f t="shared" si="964"/>
        <v>-6</v>
      </c>
      <c r="R2299" s="108">
        <f t="shared" si="965"/>
        <v>-8.8235294117647065</v>
      </c>
      <c r="S2299" s="108"/>
      <c r="W2299" s="100" t="s">
        <v>368</v>
      </c>
      <c r="X2299" s="100">
        <v>4</v>
      </c>
      <c r="Y2299" s="100">
        <v>2</v>
      </c>
      <c r="Z2299" s="100">
        <v>3</v>
      </c>
      <c r="AA2299" s="100">
        <v>6</v>
      </c>
      <c r="AC2299" s="100" t="s">
        <v>368</v>
      </c>
      <c r="AD2299" s="100">
        <v>42</v>
      </c>
      <c r="AE2299" s="100">
        <v>54</v>
      </c>
      <c r="AF2299" s="100">
        <v>64</v>
      </c>
      <c r="AG2299" s="100">
        <v>62</v>
      </c>
      <c r="AJ2299" s="100" t="str">
        <f t="shared" si="958"/>
        <v>●</v>
      </c>
      <c r="AK2299" s="100" t="str">
        <f t="shared" si="956"/>
        <v>●</v>
      </c>
      <c r="AL2299" s="100" t="str">
        <f t="shared" si="956"/>
        <v>●</v>
      </c>
      <c r="AM2299" s="100" t="str">
        <f t="shared" si="956"/>
        <v>●</v>
      </c>
      <c r="AP2299" s="100" t="str">
        <f t="shared" si="959"/>
        <v>●</v>
      </c>
      <c r="AQ2299" s="100" t="str">
        <f t="shared" si="957"/>
        <v>●</v>
      </c>
      <c r="AR2299" s="100" t="str">
        <f t="shared" si="957"/>
        <v>●</v>
      </c>
      <c r="AS2299" s="100" t="str">
        <f t="shared" si="957"/>
        <v>●</v>
      </c>
    </row>
    <row r="2300" spans="2:45" s="100" customFormat="1" ht="14.25" customHeight="1">
      <c r="B2300" s="102" t="s">
        <v>107</v>
      </c>
      <c r="C2300" s="106">
        <v>4</v>
      </c>
      <c r="D2300" s="107">
        <v>2</v>
      </c>
      <c r="E2300" s="107">
        <v>4</v>
      </c>
      <c r="F2300" s="107">
        <v>5</v>
      </c>
      <c r="G2300" s="107">
        <f t="shared" si="960"/>
        <v>12</v>
      </c>
      <c r="H2300" s="107">
        <f t="shared" si="962"/>
        <v>7</v>
      </c>
      <c r="I2300" s="108">
        <f t="shared" si="963"/>
        <v>140</v>
      </c>
      <c r="J2300" s="102"/>
      <c r="K2300" s="114" t="s">
        <v>107</v>
      </c>
      <c r="L2300" s="106">
        <v>36</v>
      </c>
      <c r="M2300" s="107">
        <v>53</v>
      </c>
      <c r="N2300" s="107">
        <v>54</v>
      </c>
      <c r="O2300" s="107">
        <v>64</v>
      </c>
      <c r="P2300" s="107">
        <f t="shared" si="961"/>
        <v>56</v>
      </c>
      <c r="Q2300" s="107">
        <f t="shared" si="964"/>
        <v>-8</v>
      </c>
      <c r="R2300" s="108">
        <f t="shared" si="965"/>
        <v>-12.5</v>
      </c>
      <c r="S2300" s="108"/>
      <c r="W2300" s="100" t="s">
        <v>369</v>
      </c>
      <c r="X2300" s="100">
        <v>6</v>
      </c>
      <c r="Y2300" s="100">
        <v>4</v>
      </c>
      <c r="Z2300" s="100">
        <v>2</v>
      </c>
      <c r="AA2300" s="100">
        <v>4</v>
      </c>
      <c r="AC2300" s="100" t="s">
        <v>369</v>
      </c>
      <c r="AD2300" s="100">
        <v>38</v>
      </c>
      <c r="AE2300" s="100">
        <v>36</v>
      </c>
      <c r="AF2300" s="100">
        <v>53</v>
      </c>
      <c r="AG2300" s="100">
        <v>54</v>
      </c>
      <c r="AJ2300" s="100" t="str">
        <f t="shared" si="958"/>
        <v>●</v>
      </c>
      <c r="AK2300" s="100" t="str">
        <f t="shared" si="956"/>
        <v>●</v>
      </c>
      <c r="AL2300" s="100" t="str">
        <f t="shared" si="956"/>
        <v>●</v>
      </c>
      <c r="AM2300" s="100" t="str">
        <f t="shared" si="956"/>
        <v>●</v>
      </c>
      <c r="AP2300" s="100" t="str">
        <f t="shared" si="959"/>
        <v>●</v>
      </c>
      <c r="AQ2300" s="100" t="str">
        <f t="shared" si="957"/>
        <v>●</v>
      </c>
      <c r="AR2300" s="100" t="str">
        <f t="shared" si="957"/>
        <v>●</v>
      </c>
      <c r="AS2300" s="100" t="str">
        <f t="shared" si="957"/>
        <v>●</v>
      </c>
    </row>
    <row r="2301" spans="2:45" s="100" customFormat="1" ht="14.25" customHeight="1">
      <c r="B2301" s="102" t="s">
        <v>108</v>
      </c>
      <c r="C2301" s="115">
        <v>5</v>
      </c>
      <c r="D2301" s="107">
        <v>5</v>
      </c>
      <c r="E2301" s="107">
        <v>3</v>
      </c>
      <c r="F2301" s="107">
        <v>2</v>
      </c>
      <c r="G2301" s="107">
        <f t="shared" si="960"/>
        <v>9</v>
      </c>
      <c r="H2301" s="107">
        <f t="shared" si="962"/>
        <v>7</v>
      </c>
      <c r="I2301" s="108">
        <f t="shared" si="963"/>
        <v>350</v>
      </c>
      <c r="J2301" s="102"/>
      <c r="K2301" s="114" t="s">
        <v>108</v>
      </c>
      <c r="L2301" s="106">
        <v>30</v>
      </c>
      <c r="M2301" s="107">
        <v>33</v>
      </c>
      <c r="N2301" s="107">
        <v>44</v>
      </c>
      <c r="O2301" s="107">
        <v>61</v>
      </c>
      <c r="P2301" s="107">
        <f t="shared" si="961"/>
        <v>49</v>
      </c>
      <c r="Q2301" s="107">
        <f t="shared" si="964"/>
        <v>-12</v>
      </c>
      <c r="R2301" s="108">
        <f t="shared" si="965"/>
        <v>-19.672131147540984</v>
      </c>
      <c r="S2301" s="108"/>
      <c r="W2301" s="100" t="s">
        <v>370</v>
      </c>
      <c r="X2301" s="100" t="s">
        <v>313</v>
      </c>
      <c r="Y2301" s="100">
        <v>5</v>
      </c>
      <c r="Z2301" s="100">
        <v>5</v>
      </c>
      <c r="AA2301" s="100">
        <v>3</v>
      </c>
      <c r="AC2301" s="100" t="s">
        <v>370</v>
      </c>
      <c r="AD2301" s="100">
        <v>22</v>
      </c>
      <c r="AE2301" s="100">
        <v>30</v>
      </c>
      <c r="AF2301" s="100">
        <v>33</v>
      </c>
      <c r="AG2301" s="100">
        <v>44</v>
      </c>
      <c r="AJ2301" s="100" t="str">
        <f t="shared" si="958"/>
        <v>●</v>
      </c>
      <c r="AK2301" s="100" t="str">
        <f t="shared" si="956"/>
        <v>○</v>
      </c>
      <c r="AL2301" s="100" t="str">
        <f t="shared" si="956"/>
        <v>●</v>
      </c>
      <c r="AM2301" s="100" t="str">
        <f t="shared" si="956"/>
        <v>●</v>
      </c>
      <c r="AP2301" s="100" t="str">
        <f t="shared" si="959"/>
        <v>●</v>
      </c>
      <c r="AQ2301" s="100" t="str">
        <f t="shared" si="957"/>
        <v>●</v>
      </c>
      <c r="AR2301" s="100" t="str">
        <f t="shared" si="957"/>
        <v>●</v>
      </c>
      <c r="AS2301" s="100" t="str">
        <f t="shared" si="957"/>
        <v>●</v>
      </c>
    </row>
    <row r="2302" spans="2:45" s="100" customFormat="1" ht="14.25" customHeight="1">
      <c r="B2302" s="102" t="s">
        <v>109</v>
      </c>
      <c r="C2302" s="106">
        <v>1</v>
      </c>
      <c r="D2302" s="107">
        <v>5</v>
      </c>
      <c r="E2302" s="107">
        <v>3</v>
      </c>
      <c r="F2302" s="107">
        <v>4</v>
      </c>
      <c r="G2302" s="107">
        <f t="shared" si="960"/>
        <v>6</v>
      </c>
      <c r="H2302" s="107">
        <f t="shared" si="962"/>
        <v>2</v>
      </c>
      <c r="I2302" s="108">
        <f t="shared" si="963"/>
        <v>50</v>
      </c>
      <c r="J2302" s="102"/>
      <c r="K2302" s="114" t="s">
        <v>109</v>
      </c>
      <c r="L2302" s="106">
        <v>20</v>
      </c>
      <c r="M2302" s="107">
        <v>23</v>
      </c>
      <c r="N2302" s="107">
        <v>30</v>
      </c>
      <c r="O2302" s="107">
        <v>42</v>
      </c>
      <c r="P2302" s="107">
        <f t="shared" si="961"/>
        <v>41</v>
      </c>
      <c r="Q2302" s="107">
        <f t="shared" si="964"/>
        <v>-1</v>
      </c>
      <c r="R2302" s="108">
        <f t="shared" si="965"/>
        <v>-2.3809523809523809</v>
      </c>
      <c r="S2302" s="108"/>
      <c r="W2302" s="100" t="s">
        <v>371</v>
      </c>
      <c r="X2302" s="100">
        <v>1</v>
      </c>
      <c r="Y2302" s="100">
        <v>1</v>
      </c>
      <c r="Z2302" s="100">
        <v>5</v>
      </c>
      <c r="AA2302" s="100">
        <v>3</v>
      </c>
      <c r="AC2302" s="100" t="s">
        <v>371</v>
      </c>
      <c r="AD2302" s="100">
        <v>11</v>
      </c>
      <c r="AE2302" s="100">
        <v>20</v>
      </c>
      <c r="AF2302" s="100">
        <v>23</v>
      </c>
      <c r="AG2302" s="100">
        <v>30</v>
      </c>
      <c r="AJ2302" s="100" t="str">
        <f t="shared" si="958"/>
        <v>○</v>
      </c>
      <c r="AK2302" s="100" t="str">
        <f t="shared" si="956"/>
        <v>●</v>
      </c>
      <c r="AL2302" s="100" t="str">
        <f t="shared" si="956"/>
        <v>●</v>
      </c>
      <c r="AM2302" s="100" t="str">
        <f t="shared" si="956"/>
        <v>●</v>
      </c>
      <c r="AP2302" s="100" t="str">
        <f t="shared" si="959"/>
        <v>●</v>
      </c>
      <c r="AQ2302" s="100" t="str">
        <f t="shared" si="957"/>
        <v>●</v>
      </c>
      <c r="AR2302" s="100" t="str">
        <f t="shared" si="957"/>
        <v>●</v>
      </c>
      <c r="AS2302" s="100" t="str">
        <f t="shared" si="957"/>
        <v>●</v>
      </c>
    </row>
    <row r="2303" spans="2:45" s="100" customFormat="1" ht="14.25" customHeight="1">
      <c r="B2303" s="102" t="s">
        <v>110</v>
      </c>
      <c r="C2303" s="115">
        <v>1</v>
      </c>
      <c r="D2303" s="107" t="s">
        <v>313</v>
      </c>
      <c r="E2303" s="116">
        <v>4</v>
      </c>
      <c r="F2303" s="107">
        <v>1</v>
      </c>
      <c r="G2303" s="107">
        <f t="shared" si="960"/>
        <v>5</v>
      </c>
      <c r="H2303" s="107">
        <f t="shared" si="962"/>
        <v>4</v>
      </c>
      <c r="I2303" s="108">
        <f t="shared" si="963"/>
        <v>400</v>
      </c>
      <c r="J2303" s="102"/>
      <c r="K2303" s="114" t="s">
        <v>110</v>
      </c>
      <c r="L2303" s="106">
        <v>13</v>
      </c>
      <c r="M2303" s="107">
        <v>18</v>
      </c>
      <c r="N2303" s="107">
        <v>25</v>
      </c>
      <c r="O2303" s="107">
        <v>34</v>
      </c>
      <c r="P2303" s="107">
        <f t="shared" si="961"/>
        <v>37</v>
      </c>
      <c r="Q2303" s="107">
        <f t="shared" si="964"/>
        <v>3</v>
      </c>
      <c r="R2303" s="108">
        <f t="shared" si="965"/>
        <v>8.8235294117647065</v>
      </c>
      <c r="S2303" s="108"/>
      <c r="W2303" s="100" t="s">
        <v>378</v>
      </c>
      <c r="X2303" s="100" t="s">
        <v>313</v>
      </c>
      <c r="Y2303" s="100">
        <v>1</v>
      </c>
      <c r="Z2303" s="100" t="s">
        <v>313</v>
      </c>
      <c r="AA2303" s="100">
        <v>4</v>
      </c>
      <c r="AC2303" s="100" t="s">
        <v>378</v>
      </c>
      <c r="AD2303" s="100">
        <v>11</v>
      </c>
      <c r="AE2303" s="100">
        <v>13</v>
      </c>
      <c r="AF2303" s="100">
        <v>18</v>
      </c>
      <c r="AG2303" s="100">
        <v>25</v>
      </c>
      <c r="AJ2303" s="100" t="str">
        <f t="shared" si="958"/>
        <v>●</v>
      </c>
      <c r="AK2303" s="100" t="str">
        <f t="shared" si="956"/>
        <v>●</v>
      </c>
      <c r="AL2303" s="100" t="str">
        <f t="shared" si="956"/>
        <v>●</v>
      </c>
      <c r="AM2303" s="100" t="str">
        <f t="shared" si="956"/>
        <v>●</v>
      </c>
      <c r="AP2303" s="100" t="str">
        <f t="shared" si="959"/>
        <v>●</v>
      </c>
      <c r="AQ2303" s="100" t="str">
        <f t="shared" si="957"/>
        <v>●</v>
      </c>
      <c r="AR2303" s="100" t="str">
        <f t="shared" si="957"/>
        <v>●</v>
      </c>
      <c r="AS2303" s="100" t="str">
        <f t="shared" si="957"/>
        <v>●</v>
      </c>
    </row>
    <row r="2304" spans="2:45" s="100" customFormat="1" ht="14.25" customHeight="1">
      <c r="B2304" s="119" t="s">
        <v>111</v>
      </c>
      <c r="C2304" s="120" t="s">
        <v>313</v>
      </c>
      <c r="D2304" s="116" t="s">
        <v>313</v>
      </c>
      <c r="E2304" s="116" t="s">
        <v>313</v>
      </c>
      <c r="F2304" s="116" t="s">
        <v>313</v>
      </c>
      <c r="G2304" s="107" t="str">
        <f t="shared" si="960"/>
        <v>-</v>
      </c>
      <c r="H2304" s="107"/>
      <c r="I2304" s="108"/>
      <c r="K2304" s="119" t="s">
        <v>111</v>
      </c>
      <c r="L2304" s="120" t="s">
        <v>313</v>
      </c>
      <c r="M2304" s="116" t="s">
        <v>313</v>
      </c>
      <c r="N2304" s="116" t="s">
        <v>313</v>
      </c>
      <c r="O2304" s="116" t="s">
        <v>313</v>
      </c>
      <c r="P2304" s="107" t="str">
        <f t="shared" si="961"/>
        <v>-</v>
      </c>
      <c r="Q2304" s="107"/>
      <c r="R2304" s="108"/>
    </row>
    <row r="2305" spans="2:45" s="100" customFormat="1" ht="14.25" customHeight="1">
      <c r="G2305" s="168"/>
      <c r="P2305" s="168"/>
    </row>
    <row r="2306" spans="2:45" s="100" customFormat="1" ht="14.25" customHeight="1">
      <c r="G2306" s="168"/>
      <c r="P2306" s="168"/>
    </row>
    <row r="2307" spans="2:45" s="99" customFormat="1" ht="14.25" customHeight="1">
      <c r="B2307" s="99" t="str">
        <f>LEFT(B2277,LEN(B2277)-2)&amp;+"男"</f>
        <v>新光町・男</v>
      </c>
      <c r="K2307" s="99" t="str">
        <f>LEFT(K2277,LEN(K2277)-2)&amp;+"男"</f>
        <v>張碓町・男</v>
      </c>
      <c r="W2307" s="100"/>
      <c r="X2307" s="100"/>
      <c r="Y2307" s="100"/>
      <c r="Z2307" s="100"/>
      <c r="AA2307" s="100"/>
      <c r="AB2307" s="100"/>
      <c r="AC2307" s="100"/>
      <c r="AD2307" s="100"/>
      <c r="AE2307" s="100"/>
      <c r="AF2307" s="100"/>
      <c r="AG2307" s="100"/>
    </row>
    <row r="2308" spans="2:45" s="100" customFormat="1" ht="14.25" customHeight="1">
      <c r="B2308" s="583" t="s">
        <v>335</v>
      </c>
      <c r="C2308" s="101"/>
      <c r="D2308" s="101"/>
      <c r="E2308" s="101"/>
      <c r="F2308" s="101"/>
      <c r="G2308" s="135"/>
      <c r="H2308" s="131"/>
      <c r="I2308" s="131"/>
      <c r="J2308" s="102"/>
      <c r="K2308" s="583" t="s">
        <v>335</v>
      </c>
      <c r="L2308" s="101"/>
      <c r="M2308" s="101"/>
      <c r="N2308" s="101"/>
      <c r="O2308" s="101"/>
      <c r="P2308" s="135"/>
      <c r="Q2308" s="131"/>
      <c r="R2308" s="131"/>
      <c r="S2308" s="103"/>
    </row>
    <row r="2309" spans="2:45" s="100" customFormat="1" ht="14.25" customHeight="1">
      <c r="B2309" s="584"/>
      <c r="C2309" s="130" t="str">
        <f>$C$4</f>
        <v>平成7年</v>
      </c>
      <c r="D2309" s="130" t="str">
        <f>$D$4</f>
        <v>平成12年</v>
      </c>
      <c r="E2309" s="130" t="str">
        <f>$E$4</f>
        <v>平成17年</v>
      </c>
      <c r="F2309" s="130" t="str">
        <f>$F$4</f>
        <v>平成22年</v>
      </c>
      <c r="G2309" s="130" t="s">
        <v>410</v>
      </c>
      <c r="H2309" s="133" t="str">
        <f>$H$4</f>
        <v>対平成</v>
      </c>
      <c r="I2309" s="134" t="str">
        <f>$I$4</f>
        <v>22年</v>
      </c>
      <c r="J2309" s="102"/>
      <c r="K2309" s="584"/>
      <c r="L2309" s="130" t="str">
        <f>$C$4</f>
        <v>平成7年</v>
      </c>
      <c r="M2309" s="130" t="str">
        <f>$D$4</f>
        <v>平成12年</v>
      </c>
      <c r="N2309" s="130" t="str">
        <f>$E$4</f>
        <v>平成17年</v>
      </c>
      <c r="O2309" s="130" t="str">
        <f>$F$4</f>
        <v>平成22年</v>
      </c>
      <c r="P2309" s="130" t="s">
        <v>410</v>
      </c>
      <c r="Q2309" s="133" t="str">
        <f>$H$4</f>
        <v>対平成</v>
      </c>
      <c r="R2309" s="134" t="str">
        <f>$I$4</f>
        <v>22年</v>
      </c>
      <c r="S2309" s="103"/>
    </row>
    <row r="2310" spans="2:45" s="100" customFormat="1" ht="14.25" customHeight="1">
      <c r="B2310" s="585"/>
      <c r="C2310" s="104"/>
      <c r="D2310" s="104"/>
      <c r="E2310" s="104"/>
      <c r="F2310" s="104"/>
      <c r="G2310" s="104"/>
      <c r="H2310" s="132" t="s">
        <v>88</v>
      </c>
      <c r="I2310" s="133" t="s">
        <v>398</v>
      </c>
      <c r="J2310" s="102"/>
      <c r="K2310" s="585"/>
      <c r="L2310" s="104"/>
      <c r="M2310" s="104"/>
      <c r="N2310" s="104"/>
      <c r="O2310" s="104"/>
      <c r="P2310" s="104"/>
      <c r="Q2310" s="132" t="s">
        <v>88</v>
      </c>
      <c r="R2310" s="133" t="s">
        <v>398</v>
      </c>
      <c r="S2310" s="103"/>
    </row>
    <row r="2311" spans="2:45" s="199" customFormat="1" ht="14.25" customHeight="1">
      <c r="B2311" s="200" t="s">
        <v>90</v>
      </c>
      <c r="C2311" s="198">
        <v>15</v>
      </c>
      <c r="D2311" s="194">
        <v>65</v>
      </c>
      <c r="E2311" s="194">
        <v>235</v>
      </c>
      <c r="F2311" s="194">
        <v>325</v>
      </c>
      <c r="G2311" s="194">
        <f>IF(COUNTIF(G2316:G2334,"x"),"x",IF(SUM(G2316:G2334)=0,"-",SUM(G2316:G2334)))</f>
        <v>382</v>
      </c>
      <c r="H2311" s="193">
        <f t="shared" ref="H2311:H2314" si="966">IF(G2311="x","x",IF(AND(G2311="-",F2311="-"),"-",IF(AND(G2311="-",F2311&gt;0),F2311*-1,IF(AND(G2311&gt;0,F2311="-"),G2311,G2311-F2311))))</f>
        <v>57</v>
      </c>
      <c r="I2311" s="195">
        <f t="shared" ref="I2311:I2314" si="967">IF(H2311="x","x",IF(H2311="-","-",IF(AND(F2311="-",G2311&gt;0),"皆増",IF(AND(F2311&gt;0,G2311="-"),"皆減",H2311/F2311*100))))</f>
        <v>17.53846153846154</v>
      </c>
      <c r="J2311" s="196"/>
      <c r="K2311" s="197" t="s">
        <v>90</v>
      </c>
      <c r="L2311" s="198">
        <v>307</v>
      </c>
      <c r="M2311" s="194">
        <v>360</v>
      </c>
      <c r="N2311" s="194">
        <v>373</v>
      </c>
      <c r="O2311" s="194">
        <v>368</v>
      </c>
      <c r="P2311" s="194">
        <f>IF(COUNTIF(P2316:P2334,"x"),"x",IF(SUM(P2316:P2334)=0,"-",SUM(P2316:P2334)))</f>
        <v>342</v>
      </c>
      <c r="Q2311" s="193">
        <f t="shared" ref="Q2311:Q2314" si="968">IF(P2311="x","x",IF(AND(P2311="-",O2311="-"),"-",IF(AND(P2311="-",O2311&gt;0),O2311*-1,IF(AND(P2311&gt;0,O2311="-"),P2311,P2311-O2311))))</f>
        <v>-26</v>
      </c>
      <c r="R2311" s="195">
        <f t="shared" ref="R2311:R2314" si="969">IF(Q2311="x","x",IF(Q2311="-","-",IF(AND(O2311="-",P2311&gt;0),"皆増",IF(AND(O2311&gt;0,P2311="-"),"皆減",Q2311/O2311*100))))</f>
        <v>-7.0652173913043477</v>
      </c>
      <c r="S2311" s="195"/>
      <c r="W2311" s="199" t="s">
        <v>373</v>
      </c>
      <c r="X2311" s="199">
        <v>15</v>
      </c>
      <c r="Y2311" s="199">
        <v>15</v>
      </c>
      <c r="Z2311" s="199">
        <v>65</v>
      </c>
      <c r="AA2311" s="199">
        <v>235</v>
      </c>
      <c r="AC2311" s="199" t="s">
        <v>373</v>
      </c>
      <c r="AD2311" s="199">
        <v>306</v>
      </c>
      <c r="AE2311" s="199">
        <v>307</v>
      </c>
      <c r="AF2311" s="199">
        <v>360</v>
      </c>
      <c r="AG2311" s="199">
        <v>373</v>
      </c>
      <c r="AJ2311" s="199" t="str">
        <f>IF(C2311=X2311,"○","●")</f>
        <v>○</v>
      </c>
      <c r="AK2311" s="199" t="str">
        <f t="shared" ref="AK2311:AM2333" si="970">IF(D2311=Y2311,"○","●")</f>
        <v>●</v>
      </c>
      <c r="AL2311" s="199" t="str">
        <f t="shared" si="970"/>
        <v>●</v>
      </c>
      <c r="AM2311" s="199" t="str">
        <f t="shared" si="970"/>
        <v>●</v>
      </c>
      <c r="AP2311" s="199" t="str">
        <f>IF(L2311=AD2311,"○","●")</f>
        <v>●</v>
      </c>
      <c r="AQ2311" s="199" t="str">
        <f t="shared" ref="AQ2311:AS2333" si="971">IF(M2311=AE2311,"○","●")</f>
        <v>●</v>
      </c>
      <c r="AR2311" s="199" t="str">
        <f t="shared" si="971"/>
        <v>●</v>
      </c>
      <c r="AS2311" s="199" t="str">
        <f t="shared" si="971"/>
        <v>●</v>
      </c>
    </row>
    <row r="2312" spans="2:45" s="100" customFormat="1" ht="14.25" customHeight="1">
      <c r="B2312" s="105" t="s">
        <v>91</v>
      </c>
      <c r="C2312" s="106">
        <v>1</v>
      </c>
      <c r="D2312" s="107">
        <v>25</v>
      </c>
      <c r="E2312" s="107">
        <v>84</v>
      </c>
      <c r="F2312" s="107">
        <v>115</v>
      </c>
      <c r="G2312" s="107">
        <f>IF(COUNTIF(G2316:G2318,"x"),"x",IF(SUM(G2316:G2318)=0,"-",SUM(G2316:G2318)))</f>
        <v>89</v>
      </c>
      <c r="H2312" s="107">
        <f t="shared" si="966"/>
        <v>-26</v>
      </c>
      <c r="I2312" s="108">
        <f t="shared" si="967"/>
        <v>-22.608695652173914</v>
      </c>
      <c r="J2312" s="102"/>
      <c r="K2312" s="109" t="s">
        <v>91</v>
      </c>
      <c r="L2312" s="106">
        <v>37</v>
      </c>
      <c r="M2312" s="107">
        <v>43</v>
      </c>
      <c r="N2312" s="107">
        <v>43</v>
      </c>
      <c r="O2312" s="107">
        <v>36</v>
      </c>
      <c r="P2312" s="107">
        <f>IF(COUNTIF(P2316:P2318,"x"),"x",IF(SUM(P2316:P2318)=0,"-",SUM(P2316:P2318)))</f>
        <v>33</v>
      </c>
      <c r="Q2312" s="107">
        <f t="shared" si="968"/>
        <v>-3</v>
      </c>
      <c r="R2312" s="108">
        <f t="shared" si="969"/>
        <v>-8.3333333333333321</v>
      </c>
      <c r="S2312" s="108"/>
      <c r="W2312" s="100" t="s">
        <v>374</v>
      </c>
      <c r="X2312" s="100">
        <v>2</v>
      </c>
      <c r="Y2312" s="100">
        <v>1</v>
      </c>
      <c r="Z2312" s="100">
        <v>25</v>
      </c>
      <c r="AA2312" s="100">
        <v>84</v>
      </c>
      <c r="AC2312" s="100" t="s">
        <v>374</v>
      </c>
      <c r="AD2312" s="100">
        <v>36</v>
      </c>
      <c r="AE2312" s="100">
        <v>37</v>
      </c>
      <c r="AF2312" s="100">
        <v>43</v>
      </c>
      <c r="AG2312" s="100">
        <v>43</v>
      </c>
      <c r="AJ2312" s="100" t="str">
        <f t="shared" ref="AJ2312:AJ2333" si="972">IF(C2312=X2312,"○","●")</f>
        <v>●</v>
      </c>
      <c r="AK2312" s="100" t="str">
        <f t="shared" si="970"/>
        <v>●</v>
      </c>
      <c r="AL2312" s="100" t="str">
        <f t="shared" si="970"/>
        <v>●</v>
      </c>
      <c r="AM2312" s="100" t="str">
        <f t="shared" si="970"/>
        <v>●</v>
      </c>
      <c r="AP2312" s="100" t="str">
        <f t="shared" ref="AP2312:AP2333" si="973">IF(L2312=AD2312,"○","●")</f>
        <v>●</v>
      </c>
      <c r="AQ2312" s="100" t="str">
        <f t="shared" si="971"/>
        <v>●</v>
      </c>
      <c r="AR2312" s="100" t="str">
        <f t="shared" si="971"/>
        <v>○</v>
      </c>
      <c r="AS2312" s="100" t="str">
        <f>IF(O2312=AG2312,"○","●")</f>
        <v>●</v>
      </c>
    </row>
    <row r="2313" spans="2:45" s="100" customFormat="1" ht="14.25" customHeight="1">
      <c r="B2313" s="105" t="s">
        <v>92</v>
      </c>
      <c r="C2313" s="106">
        <v>7</v>
      </c>
      <c r="D2313" s="107">
        <v>31</v>
      </c>
      <c r="E2313" s="107">
        <v>143</v>
      </c>
      <c r="F2313" s="107">
        <v>204</v>
      </c>
      <c r="G2313" s="296">
        <f>IF(COUNTIF(G2319:G2328,"x"),"x",IF(SUM(G2319:G2328)=0,"-",SUM(G2319:G2328)))</f>
        <v>275</v>
      </c>
      <c r="H2313" s="107">
        <f t="shared" si="966"/>
        <v>71</v>
      </c>
      <c r="I2313" s="108">
        <f t="shared" si="967"/>
        <v>34.803921568627452</v>
      </c>
      <c r="J2313" s="102"/>
      <c r="K2313" s="109" t="s">
        <v>92</v>
      </c>
      <c r="L2313" s="106">
        <v>199</v>
      </c>
      <c r="M2313" s="107">
        <v>231</v>
      </c>
      <c r="N2313" s="107">
        <v>238</v>
      </c>
      <c r="O2313" s="107">
        <v>219</v>
      </c>
      <c r="P2313" s="296">
        <f>IF(COUNTIF(P2319:P2328,"x"),"x",IF(SUM(P2319:P2328)=0,"-",SUM(P2319:P2328)))</f>
        <v>209</v>
      </c>
      <c r="Q2313" s="107">
        <f t="shared" si="968"/>
        <v>-10</v>
      </c>
      <c r="R2313" s="108">
        <f t="shared" si="969"/>
        <v>-4.5662100456620998</v>
      </c>
      <c r="S2313" s="108"/>
      <c r="W2313" s="100" t="s">
        <v>375</v>
      </c>
      <c r="X2313" s="100">
        <v>7</v>
      </c>
      <c r="Y2313" s="100">
        <v>7</v>
      </c>
      <c r="Z2313" s="100">
        <v>31</v>
      </c>
      <c r="AA2313" s="100">
        <v>143</v>
      </c>
      <c r="AC2313" s="100" t="s">
        <v>375</v>
      </c>
      <c r="AD2313" s="100">
        <v>220</v>
      </c>
      <c r="AE2313" s="100">
        <v>199</v>
      </c>
      <c r="AF2313" s="100">
        <v>231</v>
      </c>
      <c r="AG2313" s="100">
        <v>238</v>
      </c>
      <c r="AJ2313" s="100" t="str">
        <f t="shared" si="972"/>
        <v>○</v>
      </c>
      <c r="AK2313" s="100" t="str">
        <f t="shared" si="970"/>
        <v>●</v>
      </c>
      <c r="AL2313" s="100" t="str">
        <f>IF(E2313=Z2313,"○","●")</f>
        <v>●</v>
      </c>
      <c r="AM2313" s="100" t="str">
        <f t="shared" si="970"/>
        <v>●</v>
      </c>
      <c r="AP2313" s="100" t="str">
        <f t="shared" si="973"/>
        <v>●</v>
      </c>
      <c r="AQ2313" s="100" t="str">
        <f t="shared" si="971"/>
        <v>●</v>
      </c>
      <c r="AR2313" s="100" t="str">
        <f t="shared" si="971"/>
        <v>●</v>
      </c>
      <c r="AS2313" s="100" t="str">
        <f t="shared" si="971"/>
        <v>●</v>
      </c>
    </row>
    <row r="2314" spans="2:45" s="100" customFormat="1" ht="14.25" customHeight="1">
      <c r="B2314" s="105" t="s">
        <v>93</v>
      </c>
      <c r="C2314" s="106">
        <v>7</v>
      </c>
      <c r="D2314" s="107">
        <v>9</v>
      </c>
      <c r="E2314" s="107">
        <v>8</v>
      </c>
      <c r="F2314" s="107">
        <v>6</v>
      </c>
      <c r="G2314" s="107">
        <f>IF(COUNTIF(G2329:G2333,"x"),"x",IF(SUM(G2329,G2333)=0,"-",SUM(G2329:G2333)))</f>
        <v>18</v>
      </c>
      <c r="H2314" s="107">
        <f t="shared" si="966"/>
        <v>12</v>
      </c>
      <c r="I2314" s="108">
        <f t="shared" si="967"/>
        <v>200</v>
      </c>
      <c r="J2314" s="102"/>
      <c r="K2314" s="109" t="s">
        <v>93</v>
      </c>
      <c r="L2314" s="106">
        <v>71</v>
      </c>
      <c r="M2314" s="107">
        <v>86</v>
      </c>
      <c r="N2314" s="107">
        <v>92</v>
      </c>
      <c r="O2314" s="107">
        <v>113</v>
      </c>
      <c r="P2314" s="107">
        <f>IF(COUNTIF(P2329:P2333,"x"),"x",IF(SUM(P2329,P2333)=0,"-",SUM(P2329:P2333)))</f>
        <v>100</v>
      </c>
      <c r="Q2314" s="107">
        <f t="shared" si="968"/>
        <v>-13</v>
      </c>
      <c r="R2314" s="108">
        <f t="shared" si="969"/>
        <v>-11.504424778761061</v>
      </c>
      <c r="S2314" s="108"/>
      <c r="W2314" s="100" t="s">
        <v>376</v>
      </c>
      <c r="X2314" s="100">
        <v>6</v>
      </c>
      <c r="Y2314" s="100">
        <v>7</v>
      </c>
      <c r="Z2314" s="100">
        <v>9</v>
      </c>
      <c r="AA2314" s="100">
        <v>8</v>
      </c>
      <c r="AC2314" s="100" t="s">
        <v>376</v>
      </c>
      <c r="AD2314" s="100">
        <v>50</v>
      </c>
      <c r="AE2314" s="100">
        <v>71</v>
      </c>
      <c r="AF2314" s="100">
        <v>86</v>
      </c>
      <c r="AG2314" s="100">
        <v>92</v>
      </c>
      <c r="AJ2314" s="100" t="str">
        <f t="shared" si="972"/>
        <v>●</v>
      </c>
      <c r="AK2314" s="100" t="str">
        <f t="shared" si="970"/>
        <v>●</v>
      </c>
      <c r="AL2314" s="100" t="str">
        <f t="shared" si="970"/>
        <v>●</v>
      </c>
      <c r="AM2314" s="100" t="str">
        <f t="shared" si="970"/>
        <v>●</v>
      </c>
      <c r="AP2314" s="100" t="str">
        <f t="shared" si="973"/>
        <v>●</v>
      </c>
      <c r="AQ2314" s="100" t="str">
        <f t="shared" si="971"/>
        <v>●</v>
      </c>
      <c r="AR2314" s="100" t="str">
        <f t="shared" si="971"/>
        <v>●</v>
      </c>
      <c r="AS2314" s="100" t="str">
        <f t="shared" si="971"/>
        <v>●</v>
      </c>
    </row>
    <row r="2315" spans="2:45" s="100" customFormat="1" ht="14.25" customHeight="1">
      <c r="B2315" s="102"/>
      <c r="C2315" s="106"/>
      <c r="D2315" s="112"/>
      <c r="E2315" s="112"/>
      <c r="F2315" s="112"/>
      <c r="G2315" s="112"/>
      <c r="H2315" s="112"/>
      <c r="I2315" s="113"/>
      <c r="J2315" s="102"/>
      <c r="K2315" s="114"/>
      <c r="L2315" s="106"/>
      <c r="M2315" s="112"/>
      <c r="N2315" s="112"/>
      <c r="O2315" s="112"/>
      <c r="P2315" s="112"/>
      <c r="Q2315" s="112"/>
      <c r="R2315" s="113"/>
      <c r="S2315" s="113"/>
      <c r="AJ2315" s="100" t="str">
        <f t="shared" si="972"/>
        <v>○</v>
      </c>
      <c r="AK2315" s="100" t="str">
        <f t="shared" si="970"/>
        <v>○</v>
      </c>
      <c r="AL2315" s="100" t="str">
        <f t="shared" si="970"/>
        <v>○</v>
      </c>
      <c r="AM2315" s="100" t="str">
        <f t="shared" si="970"/>
        <v>○</v>
      </c>
      <c r="AP2315" s="100" t="str">
        <f t="shared" si="973"/>
        <v>○</v>
      </c>
      <c r="AQ2315" s="100" t="str">
        <f t="shared" si="971"/>
        <v>○</v>
      </c>
      <c r="AR2315" s="100" t="str">
        <f t="shared" si="971"/>
        <v>○</v>
      </c>
      <c r="AS2315" s="100" t="str">
        <f t="shared" si="971"/>
        <v>○</v>
      </c>
    </row>
    <row r="2316" spans="2:45" s="100" customFormat="1" ht="14.25" customHeight="1">
      <c r="B2316" s="102" t="s">
        <v>94</v>
      </c>
      <c r="C2316" s="115" t="s">
        <v>313</v>
      </c>
      <c r="D2316" s="116">
        <v>13</v>
      </c>
      <c r="E2316" s="107">
        <v>24</v>
      </c>
      <c r="F2316" s="107">
        <v>30</v>
      </c>
      <c r="G2316" s="107">
        <f>第2表01元データ!BB40</f>
        <v>20</v>
      </c>
      <c r="H2316" s="107">
        <f t="shared" ref="H2316:H2333" si="974">IF(G2316="x","x",IF(AND(G2316="-",F2316="-"),"-",IF(AND(G2316="-",F2316&gt;0),F2316*-1,IF(AND(G2316&gt;0,F2316="-"),G2316,G2316-F2316))))</f>
        <v>-10</v>
      </c>
      <c r="I2316" s="108">
        <f t="shared" ref="I2316:I2333" si="975">IF(H2316="x","x",IF(H2316="-","-",IF(AND(F2316="-",G2316&gt;0),"皆増",IF(AND(F2316&gt;0,G2316="-"),"皆減",H2316/F2316*100))))</f>
        <v>-33.333333333333329</v>
      </c>
      <c r="J2316" s="102"/>
      <c r="K2316" s="114" t="s">
        <v>94</v>
      </c>
      <c r="L2316" s="106">
        <v>5</v>
      </c>
      <c r="M2316" s="107">
        <v>12</v>
      </c>
      <c r="N2316" s="107">
        <v>13</v>
      </c>
      <c r="O2316" s="107">
        <v>8</v>
      </c>
      <c r="P2316" s="107">
        <f>第2表01元データ!BC40</f>
        <v>11</v>
      </c>
      <c r="Q2316" s="107">
        <f t="shared" ref="Q2316:Q2333" si="976">IF(P2316="x","x",IF(AND(P2316="-",O2316="-"),"-",IF(AND(P2316="-",O2316&gt;0),O2316*-1,IF(AND(P2316&gt;0,O2316="-"),P2316,P2316-O2316))))</f>
        <v>3</v>
      </c>
      <c r="R2316" s="108">
        <f t="shared" ref="R2316:R2333" si="977">IF(Q2316="x","x",IF(Q2316="-","-",IF(AND(O2316="-",P2316&gt;0),"皆増",IF(AND(O2316&gt;0,P2316="-"),"皆減",Q2316/O2316*100))))</f>
        <v>37.5</v>
      </c>
      <c r="S2316" s="108"/>
      <c r="T2316" s="100">
        <v>101</v>
      </c>
      <c r="W2316" s="100" t="s">
        <v>377</v>
      </c>
      <c r="X2316" s="100" t="s">
        <v>313</v>
      </c>
      <c r="Y2316" s="100" t="s">
        <v>313</v>
      </c>
      <c r="Z2316" s="100">
        <v>13</v>
      </c>
      <c r="AA2316" s="100">
        <v>24</v>
      </c>
      <c r="AC2316" s="100" t="s">
        <v>377</v>
      </c>
      <c r="AD2316" s="100">
        <v>8</v>
      </c>
      <c r="AE2316" s="100">
        <v>5</v>
      </c>
      <c r="AF2316" s="100">
        <v>12</v>
      </c>
      <c r="AG2316" s="100">
        <v>13</v>
      </c>
      <c r="AJ2316" s="100" t="str">
        <f t="shared" si="972"/>
        <v>○</v>
      </c>
      <c r="AK2316" s="100" t="str">
        <f t="shared" si="970"/>
        <v>●</v>
      </c>
      <c r="AL2316" s="100" t="str">
        <f t="shared" si="970"/>
        <v>●</v>
      </c>
      <c r="AM2316" s="100" t="str">
        <f t="shared" si="970"/>
        <v>●</v>
      </c>
      <c r="AP2316" s="100" t="str">
        <f t="shared" si="973"/>
        <v>●</v>
      </c>
      <c r="AQ2316" s="100" t="str">
        <f t="shared" si="971"/>
        <v>●</v>
      </c>
      <c r="AR2316" s="100" t="str">
        <f t="shared" si="971"/>
        <v>●</v>
      </c>
      <c r="AS2316" s="100" t="str">
        <f t="shared" si="971"/>
        <v>●</v>
      </c>
    </row>
    <row r="2317" spans="2:45" s="100" customFormat="1" ht="14.25" customHeight="1">
      <c r="B2317" s="102" t="s">
        <v>95</v>
      </c>
      <c r="C2317" s="115">
        <v>1</v>
      </c>
      <c r="D2317" s="107">
        <v>9</v>
      </c>
      <c r="E2317" s="107">
        <v>37</v>
      </c>
      <c r="F2317" s="107">
        <v>42</v>
      </c>
      <c r="G2317" s="107">
        <f>第2表01元データ!BB41</f>
        <v>32</v>
      </c>
      <c r="H2317" s="107">
        <f t="shared" si="974"/>
        <v>-10</v>
      </c>
      <c r="I2317" s="108">
        <f t="shared" si="975"/>
        <v>-23.809523809523807</v>
      </c>
      <c r="J2317" s="102"/>
      <c r="K2317" s="114" t="s">
        <v>95</v>
      </c>
      <c r="L2317" s="106">
        <v>16</v>
      </c>
      <c r="M2317" s="107">
        <v>12</v>
      </c>
      <c r="N2317" s="107">
        <v>17</v>
      </c>
      <c r="O2317" s="107">
        <v>14</v>
      </c>
      <c r="P2317" s="107">
        <f>第2表01元データ!BC41</f>
        <v>14</v>
      </c>
      <c r="Q2317" s="107">
        <f t="shared" si="976"/>
        <v>0</v>
      </c>
      <c r="R2317" s="108">
        <f t="shared" si="977"/>
        <v>0</v>
      </c>
      <c r="S2317" s="108"/>
      <c r="T2317" s="100">
        <v>102</v>
      </c>
      <c r="W2317" s="100" t="s">
        <v>356</v>
      </c>
      <c r="X2317" s="100" t="s">
        <v>313</v>
      </c>
      <c r="Y2317" s="100">
        <v>1</v>
      </c>
      <c r="Z2317" s="100">
        <v>9</v>
      </c>
      <c r="AA2317" s="100">
        <v>37</v>
      </c>
      <c r="AC2317" s="100" t="s">
        <v>356</v>
      </c>
      <c r="AD2317" s="100">
        <v>14</v>
      </c>
      <c r="AE2317" s="100">
        <v>16</v>
      </c>
      <c r="AF2317" s="100">
        <v>12</v>
      </c>
      <c r="AG2317" s="100">
        <v>17</v>
      </c>
      <c r="AJ2317" s="100" t="str">
        <f t="shared" si="972"/>
        <v>●</v>
      </c>
      <c r="AK2317" s="100" t="str">
        <f t="shared" si="970"/>
        <v>●</v>
      </c>
      <c r="AL2317" s="100" t="str">
        <f t="shared" si="970"/>
        <v>●</v>
      </c>
      <c r="AM2317" s="100" t="str">
        <f t="shared" si="970"/>
        <v>●</v>
      </c>
      <c r="AP2317" s="100" t="str">
        <f t="shared" si="973"/>
        <v>●</v>
      </c>
      <c r="AQ2317" s="100" t="str">
        <f t="shared" si="971"/>
        <v>●</v>
      </c>
      <c r="AR2317" s="100" t="str">
        <f t="shared" si="971"/>
        <v>●</v>
      </c>
      <c r="AS2317" s="100" t="str">
        <f t="shared" si="971"/>
        <v>●</v>
      </c>
    </row>
    <row r="2318" spans="2:45" s="100" customFormat="1" ht="14.25" customHeight="1">
      <c r="B2318" s="102" t="s">
        <v>96</v>
      </c>
      <c r="C2318" s="106" t="s">
        <v>313</v>
      </c>
      <c r="D2318" s="116">
        <v>3</v>
      </c>
      <c r="E2318" s="107">
        <v>23</v>
      </c>
      <c r="F2318" s="107">
        <v>43</v>
      </c>
      <c r="G2318" s="107">
        <f>第2表01元データ!BB42</f>
        <v>37</v>
      </c>
      <c r="H2318" s="107">
        <f t="shared" si="974"/>
        <v>-6</v>
      </c>
      <c r="I2318" s="108">
        <f t="shared" si="975"/>
        <v>-13.953488372093023</v>
      </c>
      <c r="J2318" s="102"/>
      <c r="K2318" s="114" t="s">
        <v>96</v>
      </c>
      <c r="L2318" s="106">
        <v>16</v>
      </c>
      <c r="M2318" s="107">
        <v>19</v>
      </c>
      <c r="N2318" s="107">
        <v>13</v>
      </c>
      <c r="O2318" s="107">
        <v>14</v>
      </c>
      <c r="P2318" s="107">
        <f>第2表01元データ!BC42</f>
        <v>8</v>
      </c>
      <c r="Q2318" s="107">
        <f t="shared" si="976"/>
        <v>-6</v>
      </c>
      <c r="R2318" s="108">
        <f t="shared" si="977"/>
        <v>-42.857142857142854</v>
      </c>
      <c r="S2318" s="108"/>
      <c r="T2318" s="100">
        <v>103</v>
      </c>
      <c r="W2318" s="100" t="s">
        <v>357</v>
      </c>
      <c r="X2318" s="100">
        <v>2</v>
      </c>
      <c r="Y2318" s="100" t="s">
        <v>313</v>
      </c>
      <c r="Z2318" s="100">
        <v>3</v>
      </c>
      <c r="AA2318" s="100">
        <v>23</v>
      </c>
      <c r="AC2318" s="100" t="s">
        <v>357</v>
      </c>
      <c r="AD2318" s="100">
        <v>14</v>
      </c>
      <c r="AE2318" s="100">
        <v>16</v>
      </c>
      <c r="AF2318" s="100">
        <v>19</v>
      </c>
      <c r="AG2318" s="100">
        <v>13</v>
      </c>
      <c r="AJ2318" s="100" t="str">
        <f t="shared" si="972"/>
        <v>●</v>
      </c>
      <c r="AK2318" s="100" t="str">
        <f t="shared" si="970"/>
        <v>●</v>
      </c>
      <c r="AL2318" s="100" t="str">
        <f t="shared" si="970"/>
        <v>●</v>
      </c>
      <c r="AM2318" s="100" t="str">
        <f t="shared" si="970"/>
        <v>●</v>
      </c>
      <c r="AP2318" s="100" t="str">
        <f t="shared" si="973"/>
        <v>●</v>
      </c>
      <c r="AQ2318" s="100" t="str">
        <f t="shared" si="971"/>
        <v>●</v>
      </c>
      <c r="AR2318" s="100" t="str">
        <f t="shared" si="971"/>
        <v>●</v>
      </c>
      <c r="AS2318" s="100" t="str">
        <f t="shared" si="971"/>
        <v>●</v>
      </c>
    </row>
    <row r="2319" spans="2:45" s="100" customFormat="1" ht="14.25" customHeight="1">
      <c r="B2319" s="102" t="s">
        <v>97</v>
      </c>
      <c r="C2319" s="106">
        <v>2</v>
      </c>
      <c r="D2319" s="107" t="s">
        <v>313</v>
      </c>
      <c r="E2319" s="116">
        <v>9</v>
      </c>
      <c r="F2319" s="107">
        <v>23</v>
      </c>
      <c r="G2319" s="107">
        <f>第2表01元データ!BB43</f>
        <v>30</v>
      </c>
      <c r="H2319" s="107">
        <f t="shared" si="974"/>
        <v>7</v>
      </c>
      <c r="I2319" s="108">
        <f t="shared" si="975"/>
        <v>30.434782608695656</v>
      </c>
      <c r="J2319" s="102"/>
      <c r="K2319" s="114" t="s">
        <v>97</v>
      </c>
      <c r="L2319" s="106">
        <v>14</v>
      </c>
      <c r="M2319" s="107">
        <v>19</v>
      </c>
      <c r="N2319" s="107">
        <v>19</v>
      </c>
      <c r="O2319" s="107">
        <v>11</v>
      </c>
      <c r="P2319" s="107">
        <f>第2表01元データ!BC43</f>
        <v>14</v>
      </c>
      <c r="Q2319" s="107">
        <f t="shared" si="976"/>
        <v>3</v>
      </c>
      <c r="R2319" s="108">
        <f t="shared" si="977"/>
        <v>27.27272727272727</v>
      </c>
      <c r="S2319" s="108"/>
      <c r="T2319" s="100">
        <v>104</v>
      </c>
      <c r="W2319" s="100" t="s">
        <v>358</v>
      </c>
      <c r="X2319" s="100">
        <v>1</v>
      </c>
      <c r="Y2319" s="100">
        <v>2</v>
      </c>
      <c r="Z2319" s="100" t="s">
        <v>313</v>
      </c>
      <c r="AA2319" s="100">
        <v>9</v>
      </c>
      <c r="AC2319" s="100" t="s">
        <v>358</v>
      </c>
      <c r="AD2319" s="100">
        <v>21</v>
      </c>
      <c r="AE2319" s="100">
        <v>14</v>
      </c>
      <c r="AF2319" s="100">
        <v>19</v>
      </c>
      <c r="AG2319" s="100">
        <v>19</v>
      </c>
      <c r="AJ2319" s="100" t="str">
        <f t="shared" si="972"/>
        <v>●</v>
      </c>
      <c r="AK2319" s="100" t="str">
        <f t="shared" si="970"/>
        <v>●</v>
      </c>
      <c r="AL2319" s="100" t="str">
        <f t="shared" si="970"/>
        <v>●</v>
      </c>
      <c r="AM2319" s="100" t="str">
        <f t="shared" si="970"/>
        <v>●</v>
      </c>
      <c r="AP2319" s="100" t="str">
        <f t="shared" si="973"/>
        <v>●</v>
      </c>
      <c r="AQ2319" s="100" t="str">
        <f t="shared" si="971"/>
        <v>●</v>
      </c>
      <c r="AR2319" s="100" t="str">
        <f t="shared" si="971"/>
        <v>○</v>
      </c>
      <c r="AS2319" s="100" t="str">
        <f t="shared" si="971"/>
        <v>●</v>
      </c>
    </row>
    <row r="2320" spans="2:45" s="100" customFormat="1" ht="14.25" customHeight="1">
      <c r="B2320" s="102" t="s">
        <v>98</v>
      </c>
      <c r="C2320" s="115">
        <v>1</v>
      </c>
      <c r="D2320" s="107">
        <v>3</v>
      </c>
      <c r="E2320" s="107">
        <v>3</v>
      </c>
      <c r="F2320" s="107">
        <v>7</v>
      </c>
      <c r="G2320" s="107">
        <f>第2表01元データ!BB44</f>
        <v>21</v>
      </c>
      <c r="H2320" s="107">
        <f t="shared" si="974"/>
        <v>14</v>
      </c>
      <c r="I2320" s="108">
        <f t="shared" si="975"/>
        <v>200</v>
      </c>
      <c r="J2320" s="102"/>
      <c r="K2320" s="114" t="s">
        <v>98</v>
      </c>
      <c r="L2320" s="106">
        <v>14</v>
      </c>
      <c r="M2320" s="107">
        <v>13</v>
      </c>
      <c r="N2320" s="107">
        <v>18</v>
      </c>
      <c r="O2320" s="107">
        <v>11</v>
      </c>
      <c r="P2320" s="107">
        <f>第2表01元データ!BC44</f>
        <v>9</v>
      </c>
      <c r="Q2320" s="107">
        <f t="shared" si="976"/>
        <v>-2</v>
      </c>
      <c r="R2320" s="108">
        <f t="shared" si="977"/>
        <v>-18.181818181818183</v>
      </c>
      <c r="S2320" s="108"/>
      <c r="T2320" s="100">
        <v>105</v>
      </c>
      <c r="W2320" s="100" t="s">
        <v>359</v>
      </c>
      <c r="X2320" s="100" t="s">
        <v>313</v>
      </c>
      <c r="Y2320" s="100">
        <v>1</v>
      </c>
      <c r="Z2320" s="100">
        <v>3</v>
      </c>
      <c r="AA2320" s="100">
        <v>3</v>
      </c>
      <c r="AC2320" s="100" t="s">
        <v>359</v>
      </c>
      <c r="AD2320" s="100">
        <v>34</v>
      </c>
      <c r="AE2320" s="100">
        <v>14</v>
      </c>
      <c r="AF2320" s="100">
        <v>13</v>
      </c>
      <c r="AG2320" s="100">
        <v>18</v>
      </c>
      <c r="AJ2320" s="100" t="str">
        <f t="shared" si="972"/>
        <v>●</v>
      </c>
      <c r="AK2320" s="100" t="str">
        <f t="shared" si="970"/>
        <v>●</v>
      </c>
      <c r="AL2320" s="100" t="str">
        <f t="shared" si="970"/>
        <v>○</v>
      </c>
      <c r="AM2320" s="100" t="str">
        <f t="shared" si="970"/>
        <v>●</v>
      </c>
      <c r="AP2320" s="100" t="str">
        <f t="shared" si="973"/>
        <v>●</v>
      </c>
      <c r="AQ2320" s="100" t="str">
        <f t="shared" si="971"/>
        <v>●</v>
      </c>
      <c r="AR2320" s="100" t="str">
        <f t="shared" si="971"/>
        <v>●</v>
      </c>
      <c r="AS2320" s="100" t="str">
        <f t="shared" si="971"/>
        <v>●</v>
      </c>
    </row>
    <row r="2321" spans="2:45" s="100" customFormat="1" ht="14.25" customHeight="1">
      <c r="B2321" s="102" t="s">
        <v>99</v>
      </c>
      <c r="C2321" s="106" t="s">
        <v>313</v>
      </c>
      <c r="D2321" s="116">
        <v>3</v>
      </c>
      <c r="E2321" s="107">
        <v>17</v>
      </c>
      <c r="F2321" s="107">
        <v>8</v>
      </c>
      <c r="G2321" s="107">
        <f>第2表01元データ!BB45</f>
        <v>14</v>
      </c>
      <c r="H2321" s="107">
        <f t="shared" si="974"/>
        <v>6</v>
      </c>
      <c r="I2321" s="108">
        <f t="shared" si="975"/>
        <v>75</v>
      </c>
      <c r="J2321" s="102"/>
      <c r="K2321" s="114" t="s">
        <v>99</v>
      </c>
      <c r="L2321" s="106">
        <v>24</v>
      </c>
      <c r="M2321" s="107">
        <v>25</v>
      </c>
      <c r="N2321" s="107">
        <v>7</v>
      </c>
      <c r="O2321" s="107">
        <v>15</v>
      </c>
      <c r="P2321" s="107">
        <f>第2表01元データ!BC45</f>
        <v>8</v>
      </c>
      <c r="Q2321" s="107">
        <f t="shared" si="976"/>
        <v>-7</v>
      </c>
      <c r="R2321" s="108">
        <f t="shared" si="977"/>
        <v>-46.666666666666664</v>
      </c>
      <c r="S2321" s="108"/>
      <c r="T2321" s="100">
        <v>106</v>
      </c>
      <c r="W2321" s="100" t="s">
        <v>360</v>
      </c>
      <c r="X2321" s="100">
        <v>1</v>
      </c>
      <c r="Y2321" s="100" t="s">
        <v>313</v>
      </c>
      <c r="Z2321" s="100">
        <v>3</v>
      </c>
      <c r="AA2321" s="100">
        <v>17</v>
      </c>
      <c r="AC2321" s="100" t="s">
        <v>360</v>
      </c>
      <c r="AD2321" s="100">
        <v>9</v>
      </c>
      <c r="AE2321" s="100">
        <v>24</v>
      </c>
      <c r="AF2321" s="100">
        <v>25</v>
      </c>
      <c r="AG2321" s="100">
        <v>7</v>
      </c>
      <c r="AJ2321" s="100" t="str">
        <f t="shared" si="972"/>
        <v>●</v>
      </c>
      <c r="AK2321" s="100" t="str">
        <f t="shared" si="970"/>
        <v>●</v>
      </c>
      <c r="AL2321" s="100" t="str">
        <f t="shared" si="970"/>
        <v>●</v>
      </c>
      <c r="AM2321" s="100" t="str">
        <f t="shared" si="970"/>
        <v>●</v>
      </c>
      <c r="AP2321" s="100" t="str">
        <f t="shared" si="973"/>
        <v>●</v>
      </c>
      <c r="AQ2321" s="100" t="str">
        <f t="shared" si="971"/>
        <v>●</v>
      </c>
      <c r="AR2321" s="100" t="str">
        <f t="shared" si="971"/>
        <v>●</v>
      </c>
      <c r="AS2321" s="100" t="str">
        <f t="shared" si="971"/>
        <v>●</v>
      </c>
    </row>
    <row r="2322" spans="2:45" s="100" customFormat="1" ht="14.25" customHeight="1">
      <c r="B2322" s="102" t="s">
        <v>100</v>
      </c>
      <c r="C2322" s="106">
        <v>1</v>
      </c>
      <c r="D2322" s="107">
        <v>15</v>
      </c>
      <c r="E2322" s="107">
        <v>35</v>
      </c>
      <c r="F2322" s="107">
        <v>26</v>
      </c>
      <c r="G2322" s="107">
        <f>第2表01元データ!BB46</f>
        <v>17</v>
      </c>
      <c r="H2322" s="107">
        <f t="shared" si="974"/>
        <v>-9</v>
      </c>
      <c r="I2322" s="108">
        <f t="shared" si="975"/>
        <v>-34.615384615384613</v>
      </c>
      <c r="J2322" s="102"/>
      <c r="K2322" s="114" t="s">
        <v>100</v>
      </c>
      <c r="L2322" s="106">
        <v>12</v>
      </c>
      <c r="M2322" s="107">
        <v>26</v>
      </c>
      <c r="N2322" s="107">
        <v>22</v>
      </c>
      <c r="O2322" s="107">
        <v>11</v>
      </c>
      <c r="P2322" s="107">
        <f>第2表01元データ!BC46</f>
        <v>10</v>
      </c>
      <c r="Q2322" s="107">
        <f t="shared" si="976"/>
        <v>-1</v>
      </c>
      <c r="R2322" s="108">
        <f t="shared" si="977"/>
        <v>-9.0909090909090917</v>
      </c>
      <c r="S2322" s="108"/>
      <c r="T2322" s="100">
        <v>107</v>
      </c>
      <c r="W2322" s="100" t="s">
        <v>361</v>
      </c>
      <c r="X2322" s="100">
        <v>1</v>
      </c>
      <c r="Y2322" s="100">
        <v>1</v>
      </c>
      <c r="Z2322" s="100">
        <v>15</v>
      </c>
      <c r="AA2322" s="100">
        <v>35</v>
      </c>
      <c r="AC2322" s="100" t="s">
        <v>361</v>
      </c>
      <c r="AD2322" s="100">
        <v>15</v>
      </c>
      <c r="AE2322" s="100">
        <v>12</v>
      </c>
      <c r="AF2322" s="100">
        <v>26</v>
      </c>
      <c r="AG2322" s="100">
        <v>22</v>
      </c>
      <c r="AJ2322" s="100" t="str">
        <f t="shared" si="972"/>
        <v>○</v>
      </c>
      <c r="AK2322" s="100" t="str">
        <f t="shared" si="970"/>
        <v>●</v>
      </c>
      <c r="AL2322" s="100" t="str">
        <f t="shared" si="970"/>
        <v>●</v>
      </c>
      <c r="AM2322" s="100" t="str">
        <f t="shared" si="970"/>
        <v>●</v>
      </c>
      <c r="AP2322" s="100" t="str">
        <f t="shared" si="973"/>
        <v>●</v>
      </c>
      <c r="AQ2322" s="100" t="str">
        <f t="shared" si="971"/>
        <v>●</v>
      </c>
      <c r="AR2322" s="100" t="str">
        <f t="shared" si="971"/>
        <v>●</v>
      </c>
      <c r="AS2322" s="100" t="str">
        <f t="shared" si="971"/>
        <v>●</v>
      </c>
    </row>
    <row r="2323" spans="2:45" s="100" customFormat="1" ht="14.25" customHeight="1">
      <c r="B2323" s="102" t="s">
        <v>118</v>
      </c>
      <c r="C2323" s="106">
        <v>1</v>
      </c>
      <c r="D2323" s="107">
        <v>5</v>
      </c>
      <c r="E2323" s="107">
        <v>39</v>
      </c>
      <c r="F2323" s="107">
        <v>51</v>
      </c>
      <c r="G2323" s="107">
        <f>第2表01元データ!BB47</f>
        <v>25</v>
      </c>
      <c r="H2323" s="107">
        <f t="shared" si="974"/>
        <v>-26</v>
      </c>
      <c r="I2323" s="108">
        <f t="shared" si="975"/>
        <v>-50.980392156862742</v>
      </c>
      <c r="J2323" s="102"/>
      <c r="K2323" s="114" t="s">
        <v>118</v>
      </c>
      <c r="L2323" s="106">
        <v>16</v>
      </c>
      <c r="M2323" s="107">
        <v>21</v>
      </c>
      <c r="N2323" s="107">
        <v>36</v>
      </c>
      <c r="O2323" s="107">
        <v>27</v>
      </c>
      <c r="P2323" s="107">
        <f>第2表01元データ!BC47</f>
        <v>13</v>
      </c>
      <c r="Q2323" s="107">
        <f t="shared" si="976"/>
        <v>-14</v>
      </c>
      <c r="R2323" s="108">
        <f t="shared" si="977"/>
        <v>-51.851851851851848</v>
      </c>
      <c r="S2323" s="108"/>
      <c r="T2323" s="100">
        <v>108</v>
      </c>
      <c r="W2323" s="100" t="s">
        <v>362</v>
      </c>
      <c r="X2323" s="100">
        <v>1</v>
      </c>
      <c r="Y2323" s="100">
        <v>1</v>
      </c>
      <c r="Z2323" s="100">
        <v>5</v>
      </c>
      <c r="AA2323" s="100">
        <v>39</v>
      </c>
      <c r="AC2323" s="100" t="s">
        <v>362</v>
      </c>
      <c r="AD2323" s="100">
        <v>18</v>
      </c>
      <c r="AE2323" s="100">
        <v>16</v>
      </c>
      <c r="AF2323" s="100">
        <v>21</v>
      </c>
      <c r="AG2323" s="100">
        <v>36</v>
      </c>
      <c r="AJ2323" s="100" t="str">
        <f t="shared" si="972"/>
        <v>○</v>
      </c>
      <c r="AK2323" s="100" t="str">
        <f t="shared" si="970"/>
        <v>●</v>
      </c>
      <c r="AL2323" s="100" t="str">
        <f t="shared" si="970"/>
        <v>●</v>
      </c>
      <c r="AM2323" s="100" t="str">
        <f t="shared" si="970"/>
        <v>●</v>
      </c>
      <c r="AP2323" s="100" t="str">
        <f t="shared" si="973"/>
        <v>●</v>
      </c>
      <c r="AQ2323" s="100" t="str">
        <f t="shared" si="971"/>
        <v>●</v>
      </c>
      <c r="AR2323" s="100" t="str">
        <f t="shared" si="971"/>
        <v>●</v>
      </c>
      <c r="AS2323" s="100" t="str">
        <f t="shared" si="971"/>
        <v>●</v>
      </c>
    </row>
    <row r="2324" spans="2:45" s="100" customFormat="1" ht="14.25" customHeight="1">
      <c r="B2324" s="102" t="s">
        <v>101</v>
      </c>
      <c r="C2324" s="115">
        <v>1</v>
      </c>
      <c r="D2324" s="107">
        <v>2</v>
      </c>
      <c r="E2324" s="107">
        <v>25</v>
      </c>
      <c r="F2324" s="107">
        <v>44</v>
      </c>
      <c r="G2324" s="107">
        <f>第2表01元データ!BB48</f>
        <v>42</v>
      </c>
      <c r="H2324" s="107">
        <f t="shared" si="974"/>
        <v>-2</v>
      </c>
      <c r="I2324" s="108">
        <f t="shared" si="975"/>
        <v>-4.5454545454545459</v>
      </c>
      <c r="J2324" s="102"/>
      <c r="K2324" s="114" t="s">
        <v>101</v>
      </c>
      <c r="L2324" s="106">
        <v>24</v>
      </c>
      <c r="M2324" s="107">
        <v>17</v>
      </c>
      <c r="N2324" s="107">
        <v>25</v>
      </c>
      <c r="O2324" s="107">
        <v>36</v>
      </c>
      <c r="P2324" s="107">
        <f>第2表01元データ!BC48</f>
        <v>21</v>
      </c>
      <c r="Q2324" s="107">
        <f t="shared" si="976"/>
        <v>-15</v>
      </c>
      <c r="R2324" s="108">
        <f t="shared" si="977"/>
        <v>-41.666666666666671</v>
      </c>
      <c r="S2324" s="108"/>
      <c r="T2324" s="100">
        <v>109</v>
      </c>
      <c r="W2324" s="100" t="s">
        <v>363</v>
      </c>
      <c r="X2324" s="100" t="s">
        <v>313</v>
      </c>
      <c r="Y2324" s="100">
        <v>1</v>
      </c>
      <c r="Z2324" s="100">
        <v>2</v>
      </c>
      <c r="AA2324" s="100">
        <v>25</v>
      </c>
      <c r="AC2324" s="100" t="s">
        <v>363</v>
      </c>
      <c r="AD2324" s="100">
        <v>20</v>
      </c>
      <c r="AE2324" s="100">
        <v>24</v>
      </c>
      <c r="AF2324" s="100">
        <v>17</v>
      </c>
      <c r="AG2324" s="100">
        <v>25</v>
      </c>
      <c r="AJ2324" s="100" t="str">
        <f t="shared" si="972"/>
        <v>●</v>
      </c>
      <c r="AK2324" s="100" t="str">
        <f t="shared" si="970"/>
        <v>●</v>
      </c>
      <c r="AL2324" s="100" t="str">
        <f>IF(E2324=Z2324,"○","●")</f>
        <v>●</v>
      </c>
      <c r="AM2324" s="100" t="str">
        <f t="shared" si="970"/>
        <v>●</v>
      </c>
      <c r="AP2324" s="100" t="str">
        <f t="shared" si="973"/>
        <v>●</v>
      </c>
      <c r="AQ2324" s="100" t="str">
        <f t="shared" si="971"/>
        <v>●</v>
      </c>
      <c r="AR2324" s="100" t="str">
        <f t="shared" si="971"/>
        <v>●</v>
      </c>
      <c r="AS2324" s="100" t="str">
        <f t="shared" si="971"/>
        <v>●</v>
      </c>
    </row>
    <row r="2325" spans="2:45" s="100" customFormat="1" ht="14.25" customHeight="1">
      <c r="B2325" s="102" t="s">
        <v>102</v>
      </c>
      <c r="C2325" s="106" t="s">
        <v>313</v>
      </c>
      <c r="D2325" s="116">
        <v>1</v>
      </c>
      <c r="E2325" s="107">
        <v>4</v>
      </c>
      <c r="F2325" s="107">
        <v>28</v>
      </c>
      <c r="G2325" s="107">
        <f>第2表01元データ!BB49</f>
        <v>57</v>
      </c>
      <c r="H2325" s="107">
        <f t="shared" si="974"/>
        <v>29</v>
      </c>
      <c r="I2325" s="108">
        <f t="shared" si="975"/>
        <v>103.57142857142858</v>
      </c>
      <c r="J2325" s="102"/>
      <c r="K2325" s="114" t="s">
        <v>102</v>
      </c>
      <c r="L2325" s="106">
        <v>22</v>
      </c>
      <c r="M2325" s="107">
        <v>32</v>
      </c>
      <c r="N2325" s="107">
        <v>20</v>
      </c>
      <c r="O2325" s="107">
        <v>29</v>
      </c>
      <c r="P2325" s="107">
        <f>第2表01元データ!BC49</f>
        <v>31</v>
      </c>
      <c r="Q2325" s="107">
        <f t="shared" si="976"/>
        <v>2</v>
      </c>
      <c r="R2325" s="108">
        <f t="shared" si="977"/>
        <v>6.8965517241379306</v>
      </c>
      <c r="S2325" s="108"/>
      <c r="T2325" s="100">
        <v>110</v>
      </c>
      <c r="W2325" s="100" t="s">
        <v>364</v>
      </c>
      <c r="X2325" s="100">
        <v>1</v>
      </c>
      <c r="Y2325" s="100" t="s">
        <v>313</v>
      </c>
      <c r="Z2325" s="100">
        <v>1</v>
      </c>
      <c r="AA2325" s="100">
        <v>4</v>
      </c>
      <c r="AC2325" s="100" t="s">
        <v>364</v>
      </c>
      <c r="AD2325" s="100">
        <v>24</v>
      </c>
      <c r="AE2325" s="100">
        <v>22</v>
      </c>
      <c r="AF2325" s="100">
        <v>32</v>
      </c>
      <c r="AG2325" s="100">
        <v>20</v>
      </c>
      <c r="AJ2325" s="100" t="str">
        <f t="shared" si="972"/>
        <v>●</v>
      </c>
      <c r="AK2325" s="100" t="str">
        <f t="shared" si="970"/>
        <v>●</v>
      </c>
      <c r="AL2325" s="100" t="str">
        <f t="shared" si="970"/>
        <v>●</v>
      </c>
      <c r="AM2325" s="100" t="str">
        <f t="shared" si="970"/>
        <v>●</v>
      </c>
      <c r="AP2325" s="100" t="str">
        <f t="shared" si="973"/>
        <v>●</v>
      </c>
      <c r="AQ2325" s="100" t="str">
        <f t="shared" si="971"/>
        <v>●</v>
      </c>
      <c r="AR2325" s="100" t="str">
        <f t="shared" si="971"/>
        <v>●</v>
      </c>
      <c r="AS2325" s="100" t="str">
        <f t="shared" si="971"/>
        <v>●</v>
      </c>
    </row>
    <row r="2326" spans="2:45" s="100" customFormat="1" ht="14.25" customHeight="1">
      <c r="B2326" s="102" t="s">
        <v>103</v>
      </c>
      <c r="C2326" s="115">
        <v>1</v>
      </c>
      <c r="D2326" s="107">
        <v>1</v>
      </c>
      <c r="E2326" s="107">
        <v>3</v>
      </c>
      <c r="F2326" s="107">
        <v>6</v>
      </c>
      <c r="G2326" s="107">
        <f>第2表01元データ!BB50</f>
        <v>40</v>
      </c>
      <c r="H2326" s="107">
        <f t="shared" si="974"/>
        <v>34</v>
      </c>
      <c r="I2326" s="108">
        <f t="shared" si="975"/>
        <v>566.66666666666674</v>
      </c>
      <c r="J2326" s="102"/>
      <c r="K2326" s="114" t="s">
        <v>103</v>
      </c>
      <c r="L2326" s="106">
        <v>23</v>
      </c>
      <c r="M2326" s="107">
        <v>22</v>
      </c>
      <c r="N2326" s="107">
        <v>36</v>
      </c>
      <c r="O2326" s="107">
        <v>21</v>
      </c>
      <c r="P2326" s="107">
        <f>第2表01元データ!BC50</f>
        <v>40</v>
      </c>
      <c r="Q2326" s="107">
        <f t="shared" si="976"/>
        <v>19</v>
      </c>
      <c r="R2326" s="108">
        <f t="shared" si="977"/>
        <v>90.476190476190482</v>
      </c>
      <c r="S2326" s="108"/>
      <c r="T2326" s="100">
        <v>111</v>
      </c>
      <c r="W2326" s="100" t="s">
        <v>365</v>
      </c>
      <c r="X2326" s="100" t="s">
        <v>313</v>
      </c>
      <c r="Y2326" s="100">
        <v>1</v>
      </c>
      <c r="Z2326" s="100">
        <v>1</v>
      </c>
      <c r="AA2326" s="100">
        <v>3</v>
      </c>
      <c r="AC2326" s="100" t="s">
        <v>365</v>
      </c>
      <c r="AD2326" s="100">
        <v>25</v>
      </c>
      <c r="AE2326" s="100">
        <v>23</v>
      </c>
      <c r="AF2326" s="100">
        <v>22</v>
      </c>
      <c r="AG2326" s="100">
        <v>36</v>
      </c>
      <c r="AJ2326" s="100" t="str">
        <f t="shared" si="972"/>
        <v>●</v>
      </c>
      <c r="AK2326" s="100" t="str">
        <f t="shared" si="970"/>
        <v>○</v>
      </c>
      <c r="AL2326" s="100" t="str">
        <f t="shared" si="970"/>
        <v>●</v>
      </c>
      <c r="AM2326" s="100" t="str">
        <f t="shared" si="970"/>
        <v>●</v>
      </c>
      <c r="AP2326" s="100" t="str">
        <f t="shared" si="973"/>
        <v>●</v>
      </c>
      <c r="AQ2326" s="100" t="str">
        <f t="shared" si="971"/>
        <v>●</v>
      </c>
      <c r="AR2326" s="100" t="str">
        <f t="shared" si="971"/>
        <v>●</v>
      </c>
      <c r="AS2326" s="100" t="str">
        <f t="shared" si="971"/>
        <v>●</v>
      </c>
    </row>
    <row r="2327" spans="2:45" s="100" customFormat="1" ht="14.25" customHeight="1">
      <c r="B2327" s="102" t="s">
        <v>104</v>
      </c>
      <c r="C2327" s="115" t="s">
        <v>313</v>
      </c>
      <c r="D2327" s="116">
        <v>1</v>
      </c>
      <c r="E2327" s="107">
        <v>5</v>
      </c>
      <c r="F2327" s="107">
        <v>5</v>
      </c>
      <c r="G2327" s="107">
        <f>第2表01元データ!BB51</f>
        <v>23</v>
      </c>
      <c r="H2327" s="107">
        <f t="shared" si="974"/>
        <v>18</v>
      </c>
      <c r="I2327" s="108">
        <f t="shared" si="975"/>
        <v>360</v>
      </c>
      <c r="J2327" s="102"/>
      <c r="K2327" s="114" t="s">
        <v>104</v>
      </c>
      <c r="L2327" s="106">
        <v>25</v>
      </c>
      <c r="M2327" s="107">
        <v>28</v>
      </c>
      <c r="N2327" s="107">
        <v>23</v>
      </c>
      <c r="O2327" s="107">
        <v>35</v>
      </c>
      <c r="P2327" s="107">
        <f>第2表01元データ!BC51</f>
        <v>32</v>
      </c>
      <c r="Q2327" s="107">
        <f t="shared" si="976"/>
        <v>-3</v>
      </c>
      <c r="R2327" s="108">
        <f t="shared" si="977"/>
        <v>-8.5714285714285712</v>
      </c>
      <c r="S2327" s="108"/>
      <c r="T2327" s="100">
        <v>112</v>
      </c>
      <c r="W2327" s="100" t="s">
        <v>366</v>
      </c>
      <c r="X2327" s="100" t="s">
        <v>313</v>
      </c>
      <c r="Y2327" s="100" t="s">
        <v>313</v>
      </c>
      <c r="Z2327" s="100">
        <v>1</v>
      </c>
      <c r="AA2327" s="100">
        <v>5</v>
      </c>
      <c r="AC2327" s="100" t="s">
        <v>366</v>
      </c>
      <c r="AD2327" s="100">
        <v>25</v>
      </c>
      <c r="AE2327" s="100">
        <v>25</v>
      </c>
      <c r="AF2327" s="100">
        <v>28</v>
      </c>
      <c r="AG2327" s="100">
        <v>23</v>
      </c>
      <c r="AJ2327" s="100" t="str">
        <f t="shared" si="972"/>
        <v>○</v>
      </c>
      <c r="AK2327" s="100" t="str">
        <f t="shared" si="970"/>
        <v>●</v>
      </c>
      <c r="AL2327" s="100" t="str">
        <f t="shared" si="970"/>
        <v>●</v>
      </c>
      <c r="AM2327" s="100" t="str">
        <f t="shared" si="970"/>
        <v>○</v>
      </c>
      <c r="AP2327" s="100" t="str">
        <f t="shared" si="973"/>
        <v>○</v>
      </c>
      <c r="AQ2327" s="100" t="str">
        <f t="shared" si="971"/>
        <v>●</v>
      </c>
      <c r="AR2327" s="100" t="str">
        <f t="shared" si="971"/>
        <v>●</v>
      </c>
      <c r="AS2327" s="100" t="str">
        <f t="shared" si="971"/>
        <v>●</v>
      </c>
    </row>
    <row r="2328" spans="2:45" s="100" customFormat="1" ht="14.25" customHeight="1">
      <c r="B2328" s="102" t="s">
        <v>105</v>
      </c>
      <c r="C2328" s="106" t="s">
        <v>313</v>
      </c>
      <c r="D2328" s="116" t="s">
        <v>313</v>
      </c>
      <c r="E2328" s="116">
        <v>3</v>
      </c>
      <c r="F2328" s="107">
        <v>6</v>
      </c>
      <c r="G2328" s="107">
        <f>第2表01元データ!BB52</f>
        <v>6</v>
      </c>
      <c r="H2328" s="107">
        <f t="shared" si="974"/>
        <v>0</v>
      </c>
      <c r="I2328" s="108">
        <f t="shared" si="975"/>
        <v>0</v>
      </c>
      <c r="J2328" s="102"/>
      <c r="K2328" s="114" t="s">
        <v>105</v>
      </c>
      <c r="L2328" s="106">
        <v>25</v>
      </c>
      <c r="M2328" s="107">
        <v>28</v>
      </c>
      <c r="N2328" s="107">
        <v>32</v>
      </c>
      <c r="O2328" s="107">
        <v>23</v>
      </c>
      <c r="P2328" s="107">
        <f>第2表01元データ!BC52</f>
        <v>31</v>
      </c>
      <c r="Q2328" s="107">
        <f t="shared" si="976"/>
        <v>8</v>
      </c>
      <c r="R2328" s="108">
        <f t="shared" si="977"/>
        <v>34.782608695652172</v>
      </c>
      <c r="S2328" s="108"/>
      <c r="T2328" s="100">
        <v>113</v>
      </c>
      <c r="W2328" s="100" t="s">
        <v>367</v>
      </c>
      <c r="X2328" s="100">
        <v>2</v>
      </c>
      <c r="Y2328" s="100" t="s">
        <v>313</v>
      </c>
      <c r="Z2328" s="100" t="s">
        <v>313</v>
      </c>
      <c r="AA2328" s="100">
        <v>3</v>
      </c>
      <c r="AC2328" s="100" t="s">
        <v>367</v>
      </c>
      <c r="AD2328" s="100">
        <v>29</v>
      </c>
      <c r="AE2328" s="100">
        <v>25</v>
      </c>
      <c r="AF2328" s="100">
        <v>28</v>
      </c>
      <c r="AG2328" s="100">
        <v>32</v>
      </c>
      <c r="AJ2328" s="100" t="str">
        <f t="shared" si="972"/>
        <v>●</v>
      </c>
      <c r="AK2328" s="100" t="str">
        <f t="shared" si="970"/>
        <v>○</v>
      </c>
      <c r="AL2328" s="100" t="str">
        <f t="shared" si="970"/>
        <v>●</v>
      </c>
      <c r="AM2328" s="100" t="str">
        <f t="shared" si="970"/>
        <v>●</v>
      </c>
      <c r="AP2328" s="100" t="str">
        <f t="shared" si="973"/>
        <v>●</v>
      </c>
      <c r="AQ2328" s="100" t="str">
        <f t="shared" si="971"/>
        <v>●</v>
      </c>
      <c r="AR2328" s="100" t="str">
        <f t="shared" si="971"/>
        <v>●</v>
      </c>
      <c r="AS2328" s="100" t="str">
        <f t="shared" si="971"/>
        <v>●</v>
      </c>
    </row>
    <row r="2329" spans="2:45" s="100" customFormat="1" ht="14.25" customHeight="1">
      <c r="B2329" s="102" t="s">
        <v>106</v>
      </c>
      <c r="C2329" s="106">
        <v>2</v>
      </c>
      <c r="D2329" s="107">
        <v>1</v>
      </c>
      <c r="E2329" s="107">
        <v>2</v>
      </c>
      <c r="F2329" s="107">
        <v>4</v>
      </c>
      <c r="G2329" s="107">
        <f>第2表01元データ!BB53</f>
        <v>5</v>
      </c>
      <c r="H2329" s="107">
        <f t="shared" si="974"/>
        <v>1</v>
      </c>
      <c r="I2329" s="108">
        <f t="shared" si="975"/>
        <v>25</v>
      </c>
      <c r="J2329" s="102"/>
      <c r="K2329" s="114" t="s">
        <v>106</v>
      </c>
      <c r="L2329" s="106">
        <v>30</v>
      </c>
      <c r="M2329" s="107">
        <v>29</v>
      </c>
      <c r="N2329" s="107">
        <v>30</v>
      </c>
      <c r="O2329" s="107">
        <v>32</v>
      </c>
      <c r="P2329" s="107">
        <f>第2表01元データ!BC53</f>
        <v>33</v>
      </c>
      <c r="Q2329" s="107">
        <f t="shared" si="976"/>
        <v>1</v>
      </c>
      <c r="R2329" s="108">
        <f t="shared" si="977"/>
        <v>3.125</v>
      </c>
      <c r="S2329" s="108"/>
      <c r="T2329" s="100">
        <v>114</v>
      </c>
      <c r="W2329" s="100" t="s">
        <v>368</v>
      </c>
      <c r="X2329" s="100">
        <v>2</v>
      </c>
      <c r="Y2329" s="100">
        <v>2</v>
      </c>
      <c r="Z2329" s="100">
        <v>1</v>
      </c>
      <c r="AA2329" s="100">
        <v>2</v>
      </c>
      <c r="AC2329" s="100" t="s">
        <v>368</v>
      </c>
      <c r="AD2329" s="100">
        <v>19</v>
      </c>
      <c r="AE2329" s="100">
        <v>30</v>
      </c>
      <c r="AF2329" s="100">
        <v>29</v>
      </c>
      <c r="AG2329" s="100">
        <v>30</v>
      </c>
      <c r="AJ2329" s="100" t="str">
        <f t="shared" si="972"/>
        <v>○</v>
      </c>
      <c r="AK2329" s="100" t="str">
        <f t="shared" si="970"/>
        <v>●</v>
      </c>
      <c r="AL2329" s="100" t="str">
        <f t="shared" si="970"/>
        <v>●</v>
      </c>
      <c r="AM2329" s="100" t="str">
        <f t="shared" si="970"/>
        <v>●</v>
      </c>
      <c r="AP2329" s="100" t="str">
        <f t="shared" si="973"/>
        <v>●</v>
      </c>
      <c r="AQ2329" s="100" t="str">
        <f t="shared" si="971"/>
        <v>●</v>
      </c>
      <c r="AR2329" s="100" t="str">
        <f t="shared" si="971"/>
        <v>●</v>
      </c>
      <c r="AS2329" s="100" t="str">
        <f t="shared" si="971"/>
        <v>●</v>
      </c>
    </row>
    <row r="2330" spans="2:45" s="100" customFormat="1" ht="14.25" customHeight="1">
      <c r="B2330" s="102" t="s">
        <v>107</v>
      </c>
      <c r="C2330" s="106">
        <v>1</v>
      </c>
      <c r="D2330" s="107">
        <v>2</v>
      </c>
      <c r="E2330" s="107">
        <v>2</v>
      </c>
      <c r="F2330" s="107">
        <v>1</v>
      </c>
      <c r="G2330" s="107">
        <f>第2表01元データ!BB54</f>
        <v>6</v>
      </c>
      <c r="H2330" s="107">
        <f t="shared" si="974"/>
        <v>5</v>
      </c>
      <c r="I2330" s="108">
        <f t="shared" si="975"/>
        <v>500</v>
      </c>
      <c r="J2330" s="102"/>
      <c r="K2330" s="114" t="s">
        <v>107</v>
      </c>
      <c r="L2330" s="106">
        <v>14</v>
      </c>
      <c r="M2330" s="107">
        <v>26</v>
      </c>
      <c r="N2330" s="107">
        <v>22</v>
      </c>
      <c r="O2330" s="107">
        <v>28</v>
      </c>
      <c r="P2330" s="107">
        <f>第2表01元データ!BC54</f>
        <v>22</v>
      </c>
      <c r="Q2330" s="107">
        <f t="shared" si="976"/>
        <v>-6</v>
      </c>
      <c r="R2330" s="108">
        <f t="shared" si="977"/>
        <v>-21.428571428571427</v>
      </c>
      <c r="S2330" s="108"/>
      <c r="T2330" s="100">
        <v>115</v>
      </c>
      <c r="W2330" s="100" t="s">
        <v>369</v>
      </c>
      <c r="X2330" s="100">
        <v>3</v>
      </c>
      <c r="Y2330" s="100">
        <v>1</v>
      </c>
      <c r="Z2330" s="100">
        <v>2</v>
      </c>
      <c r="AA2330" s="100">
        <v>2</v>
      </c>
      <c r="AC2330" s="100" t="s">
        <v>369</v>
      </c>
      <c r="AD2330" s="100">
        <v>19</v>
      </c>
      <c r="AE2330" s="100">
        <v>14</v>
      </c>
      <c r="AF2330" s="100">
        <v>26</v>
      </c>
      <c r="AG2330" s="100">
        <v>22</v>
      </c>
      <c r="AJ2330" s="100" t="str">
        <f t="shared" si="972"/>
        <v>●</v>
      </c>
      <c r="AK2330" s="100" t="str">
        <f t="shared" si="970"/>
        <v>●</v>
      </c>
      <c r="AL2330" s="100" t="str">
        <f t="shared" si="970"/>
        <v>○</v>
      </c>
      <c r="AM2330" s="100" t="str">
        <f t="shared" si="970"/>
        <v>●</v>
      </c>
      <c r="AP2330" s="100" t="str">
        <f t="shared" si="973"/>
        <v>●</v>
      </c>
      <c r="AQ2330" s="100" t="str">
        <f t="shared" si="971"/>
        <v>●</v>
      </c>
      <c r="AR2330" s="100" t="str">
        <f t="shared" si="971"/>
        <v>●</v>
      </c>
      <c r="AS2330" s="100" t="str">
        <f t="shared" si="971"/>
        <v>●</v>
      </c>
    </row>
    <row r="2331" spans="2:45" s="100" customFormat="1" ht="14.25" customHeight="1">
      <c r="B2331" s="102" t="s">
        <v>108</v>
      </c>
      <c r="C2331" s="115">
        <v>2</v>
      </c>
      <c r="D2331" s="107">
        <v>3</v>
      </c>
      <c r="E2331" s="107">
        <v>1</v>
      </c>
      <c r="F2331" s="107" t="s">
        <v>313</v>
      </c>
      <c r="G2331" s="107">
        <f>第2表01元データ!BB55</f>
        <v>4</v>
      </c>
      <c r="H2331" s="107">
        <f t="shared" si="974"/>
        <v>4</v>
      </c>
      <c r="I2331" s="108" t="str">
        <f t="shared" si="975"/>
        <v>皆増</v>
      </c>
      <c r="J2331" s="102"/>
      <c r="K2331" s="114" t="s">
        <v>108</v>
      </c>
      <c r="L2331" s="106">
        <v>14</v>
      </c>
      <c r="M2331" s="107">
        <v>12</v>
      </c>
      <c r="N2331" s="107">
        <v>21</v>
      </c>
      <c r="O2331" s="107">
        <v>25</v>
      </c>
      <c r="P2331" s="107">
        <f>第2表01元データ!BC55</f>
        <v>18</v>
      </c>
      <c r="Q2331" s="107">
        <f t="shared" si="976"/>
        <v>-7</v>
      </c>
      <c r="R2331" s="108">
        <f t="shared" si="977"/>
        <v>-28.000000000000004</v>
      </c>
      <c r="S2331" s="108"/>
      <c r="T2331" s="100">
        <v>116</v>
      </c>
      <c r="W2331" s="100" t="s">
        <v>370</v>
      </c>
      <c r="X2331" s="100" t="s">
        <v>313</v>
      </c>
      <c r="Y2331" s="100">
        <v>2</v>
      </c>
      <c r="Z2331" s="100">
        <v>3</v>
      </c>
      <c r="AA2331" s="100">
        <v>1</v>
      </c>
      <c r="AC2331" s="100" t="s">
        <v>370</v>
      </c>
      <c r="AD2331" s="100">
        <v>9</v>
      </c>
      <c r="AE2331" s="100">
        <v>14</v>
      </c>
      <c r="AF2331" s="100">
        <v>12</v>
      </c>
      <c r="AG2331" s="100">
        <v>21</v>
      </c>
      <c r="AJ2331" s="100" t="str">
        <f t="shared" si="972"/>
        <v>●</v>
      </c>
      <c r="AK2331" s="100" t="str">
        <f t="shared" si="970"/>
        <v>●</v>
      </c>
      <c r="AL2331" s="100" t="str">
        <f t="shared" si="970"/>
        <v>●</v>
      </c>
      <c r="AM2331" s="100" t="str">
        <f t="shared" si="970"/>
        <v>●</v>
      </c>
      <c r="AP2331" s="100" t="str">
        <f t="shared" si="973"/>
        <v>●</v>
      </c>
      <c r="AQ2331" s="100" t="str">
        <f t="shared" si="971"/>
        <v>●</v>
      </c>
      <c r="AR2331" s="100" t="str">
        <f t="shared" si="971"/>
        <v>●</v>
      </c>
      <c r="AS2331" s="100" t="str">
        <f t="shared" si="971"/>
        <v>●</v>
      </c>
    </row>
    <row r="2332" spans="2:45" s="100" customFormat="1" ht="14.25" customHeight="1">
      <c r="B2332" s="102" t="s">
        <v>109</v>
      </c>
      <c r="C2332" s="106">
        <v>1</v>
      </c>
      <c r="D2332" s="107">
        <v>3</v>
      </c>
      <c r="E2332" s="107">
        <v>1</v>
      </c>
      <c r="F2332" s="107">
        <v>1</v>
      </c>
      <c r="G2332" s="107">
        <f>第2表01元データ!BB56</f>
        <v>2</v>
      </c>
      <c r="H2332" s="107">
        <f t="shared" si="974"/>
        <v>1</v>
      </c>
      <c r="I2332" s="108">
        <f t="shared" si="975"/>
        <v>100</v>
      </c>
      <c r="J2332" s="102"/>
      <c r="K2332" s="114" t="s">
        <v>109</v>
      </c>
      <c r="L2332" s="106">
        <v>11</v>
      </c>
      <c r="M2332" s="107">
        <v>10</v>
      </c>
      <c r="N2332" s="107">
        <v>9</v>
      </c>
      <c r="O2332" s="107">
        <v>18</v>
      </c>
      <c r="P2332" s="107">
        <f>第2表01元データ!BC56</f>
        <v>16</v>
      </c>
      <c r="Q2332" s="107">
        <f t="shared" si="976"/>
        <v>-2</v>
      </c>
      <c r="R2332" s="108">
        <f t="shared" si="977"/>
        <v>-11.111111111111111</v>
      </c>
      <c r="S2332" s="108"/>
      <c r="T2332" s="100">
        <v>117</v>
      </c>
      <c r="W2332" s="100" t="s">
        <v>371</v>
      </c>
      <c r="X2332" s="100">
        <v>1</v>
      </c>
      <c r="Y2332" s="100">
        <v>1</v>
      </c>
      <c r="Z2332" s="100">
        <v>3</v>
      </c>
      <c r="AA2332" s="100">
        <v>1</v>
      </c>
      <c r="AC2332" s="100" t="s">
        <v>371</v>
      </c>
      <c r="AD2332" s="100">
        <v>2</v>
      </c>
      <c r="AE2332" s="100">
        <v>11</v>
      </c>
      <c r="AF2332" s="100">
        <v>10</v>
      </c>
      <c r="AG2332" s="100">
        <v>9</v>
      </c>
      <c r="AJ2332" s="100" t="str">
        <f t="shared" si="972"/>
        <v>○</v>
      </c>
      <c r="AK2332" s="100" t="str">
        <f t="shared" si="970"/>
        <v>●</v>
      </c>
      <c r="AL2332" s="100" t="str">
        <f t="shared" si="970"/>
        <v>●</v>
      </c>
      <c r="AM2332" s="100" t="str">
        <f t="shared" si="970"/>
        <v>○</v>
      </c>
      <c r="AP2332" s="100" t="str">
        <f t="shared" si="973"/>
        <v>●</v>
      </c>
      <c r="AQ2332" s="100" t="str">
        <f t="shared" si="971"/>
        <v>●</v>
      </c>
      <c r="AR2332" s="100" t="str">
        <f t="shared" si="971"/>
        <v>●</v>
      </c>
      <c r="AS2332" s="100" t="str">
        <f t="shared" si="971"/>
        <v>●</v>
      </c>
    </row>
    <row r="2333" spans="2:45" s="100" customFormat="1" ht="14.25" customHeight="1">
      <c r="B2333" s="102" t="s">
        <v>110</v>
      </c>
      <c r="C2333" s="115">
        <v>1</v>
      </c>
      <c r="D2333" s="107" t="s">
        <v>313</v>
      </c>
      <c r="E2333" s="116">
        <v>2</v>
      </c>
      <c r="F2333" s="107" t="s">
        <v>313</v>
      </c>
      <c r="G2333" s="107">
        <f>第2表01元データ!BB57</f>
        <v>1</v>
      </c>
      <c r="H2333" s="107">
        <f t="shared" si="974"/>
        <v>1</v>
      </c>
      <c r="I2333" s="108" t="str">
        <f t="shared" si="975"/>
        <v>皆増</v>
      </c>
      <c r="J2333" s="102"/>
      <c r="K2333" s="114" t="s">
        <v>110</v>
      </c>
      <c r="L2333" s="106">
        <v>2</v>
      </c>
      <c r="M2333" s="107">
        <v>9</v>
      </c>
      <c r="N2333" s="107">
        <v>10</v>
      </c>
      <c r="O2333" s="107">
        <v>10</v>
      </c>
      <c r="P2333" s="107">
        <f>第2表01元データ!BC57</f>
        <v>11</v>
      </c>
      <c r="Q2333" s="107">
        <f t="shared" si="976"/>
        <v>1</v>
      </c>
      <c r="R2333" s="108">
        <f t="shared" si="977"/>
        <v>10</v>
      </c>
      <c r="S2333" s="108"/>
      <c r="T2333" s="100">
        <v>118</v>
      </c>
      <c r="W2333" s="100" t="s">
        <v>378</v>
      </c>
      <c r="X2333" s="100" t="s">
        <v>313</v>
      </c>
      <c r="Y2333" s="100">
        <v>1</v>
      </c>
      <c r="Z2333" s="100" t="s">
        <v>313</v>
      </c>
      <c r="AA2333" s="100">
        <v>2</v>
      </c>
      <c r="AC2333" s="100" t="s">
        <v>378</v>
      </c>
      <c r="AD2333" s="100">
        <v>1</v>
      </c>
      <c r="AE2333" s="100">
        <v>2</v>
      </c>
      <c r="AF2333" s="100">
        <v>9</v>
      </c>
      <c r="AG2333" s="100">
        <v>10</v>
      </c>
      <c r="AJ2333" s="100" t="str">
        <f t="shared" si="972"/>
        <v>●</v>
      </c>
      <c r="AK2333" s="100" t="str">
        <f t="shared" si="970"/>
        <v>●</v>
      </c>
      <c r="AL2333" s="100" t="str">
        <f t="shared" si="970"/>
        <v>●</v>
      </c>
      <c r="AM2333" s="100" t="str">
        <f t="shared" si="970"/>
        <v>●</v>
      </c>
      <c r="AP2333" s="100" t="str">
        <f t="shared" si="973"/>
        <v>●</v>
      </c>
      <c r="AQ2333" s="100" t="str">
        <f t="shared" si="971"/>
        <v>●</v>
      </c>
      <c r="AR2333" s="100" t="str">
        <f t="shared" si="971"/>
        <v>●</v>
      </c>
      <c r="AS2333" s="100" t="str">
        <f t="shared" si="971"/>
        <v>○</v>
      </c>
    </row>
    <row r="2334" spans="2:45" s="100" customFormat="1" ht="14.25" customHeight="1">
      <c r="B2334" s="119" t="s">
        <v>111</v>
      </c>
      <c r="C2334" s="120" t="s">
        <v>313</v>
      </c>
      <c r="D2334" s="116" t="s">
        <v>313</v>
      </c>
      <c r="E2334" s="116" t="s">
        <v>313</v>
      </c>
      <c r="F2334" s="116" t="s">
        <v>313</v>
      </c>
      <c r="G2334" s="107" t="str">
        <f>第2表01元データ!BB58</f>
        <v>-</v>
      </c>
      <c r="H2334" s="107"/>
      <c r="I2334" s="108"/>
      <c r="K2334" s="119" t="s">
        <v>111</v>
      </c>
      <c r="L2334" s="120" t="s">
        <v>313</v>
      </c>
      <c r="M2334" s="116" t="s">
        <v>313</v>
      </c>
      <c r="N2334" s="116" t="s">
        <v>313</v>
      </c>
      <c r="O2334" s="116" t="s">
        <v>313</v>
      </c>
      <c r="P2334" s="107" t="str">
        <f>第2表01元データ!BC58</f>
        <v>-</v>
      </c>
      <c r="Q2334" s="107"/>
      <c r="R2334" s="108"/>
      <c r="T2334" s="100">
        <v>119</v>
      </c>
    </row>
    <row r="2335" spans="2:45" s="100" customFormat="1" ht="14.25" customHeight="1">
      <c r="G2335" s="168"/>
      <c r="P2335" s="168"/>
    </row>
    <row r="2336" spans="2:45" s="100" customFormat="1" ht="14.25" customHeight="1">
      <c r="G2336" s="168"/>
      <c r="P2336" s="168"/>
    </row>
    <row r="2337" spans="2:45" s="99" customFormat="1" ht="14.25" customHeight="1">
      <c r="B2337" s="99" t="str">
        <f>LEFT(B2277,LEN(B2277)-2)&amp;+"女"</f>
        <v>新光町・女</v>
      </c>
      <c r="K2337" s="99" t="str">
        <f>LEFT(K2277,LEN(K2277)-2)&amp;+"女"</f>
        <v>張碓町・女</v>
      </c>
      <c r="W2337" s="100"/>
      <c r="X2337" s="100"/>
      <c r="Y2337" s="100"/>
      <c r="Z2337" s="100"/>
      <c r="AA2337" s="100"/>
      <c r="AB2337" s="100"/>
      <c r="AC2337" s="100"/>
      <c r="AD2337" s="100"/>
      <c r="AE2337" s="100"/>
      <c r="AF2337" s="100"/>
      <c r="AG2337" s="100"/>
    </row>
    <row r="2338" spans="2:45" s="100" customFormat="1" ht="14.25" customHeight="1">
      <c r="B2338" s="583" t="s">
        <v>335</v>
      </c>
      <c r="C2338" s="101"/>
      <c r="D2338" s="101"/>
      <c r="E2338" s="101"/>
      <c r="F2338" s="101"/>
      <c r="G2338" s="135"/>
      <c r="H2338" s="131"/>
      <c r="I2338" s="131"/>
      <c r="J2338" s="102"/>
      <c r="K2338" s="583" t="s">
        <v>335</v>
      </c>
      <c r="L2338" s="101"/>
      <c r="M2338" s="101"/>
      <c r="N2338" s="101"/>
      <c r="O2338" s="101"/>
      <c r="P2338" s="135"/>
      <c r="Q2338" s="131"/>
      <c r="R2338" s="131"/>
      <c r="S2338" s="103"/>
    </row>
    <row r="2339" spans="2:45" s="100" customFormat="1" ht="14.25" customHeight="1">
      <c r="B2339" s="584"/>
      <c r="C2339" s="130" t="str">
        <f>$C$4</f>
        <v>平成7年</v>
      </c>
      <c r="D2339" s="130" t="str">
        <f>$D$4</f>
        <v>平成12年</v>
      </c>
      <c r="E2339" s="130" t="str">
        <f>$E$4</f>
        <v>平成17年</v>
      </c>
      <c r="F2339" s="130" t="str">
        <f>$F$4</f>
        <v>平成22年</v>
      </c>
      <c r="G2339" s="130" t="s">
        <v>410</v>
      </c>
      <c r="H2339" s="133" t="str">
        <f>$H$4</f>
        <v>対平成</v>
      </c>
      <c r="I2339" s="134" t="str">
        <f>$I$4</f>
        <v>22年</v>
      </c>
      <c r="J2339" s="102"/>
      <c r="K2339" s="584"/>
      <c r="L2339" s="130" t="str">
        <f>$C$4</f>
        <v>平成7年</v>
      </c>
      <c r="M2339" s="130" t="str">
        <f>$D$4</f>
        <v>平成12年</v>
      </c>
      <c r="N2339" s="130" t="str">
        <f>$E$4</f>
        <v>平成17年</v>
      </c>
      <c r="O2339" s="130" t="str">
        <f>$F$4</f>
        <v>平成22年</v>
      </c>
      <c r="P2339" s="130" t="s">
        <v>410</v>
      </c>
      <c r="Q2339" s="133" t="str">
        <f>$H$4</f>
        <v>対平成</v>
      </c>
      <c r="R2339" s="134" t="str">
        <f>$I$4</f>
        <v>22年</v>
      </c>
      <c r="S2339" s="103"/>
    </row>
    <row r="2340" spans="2:45" s="100" customFormat="1" ht="14.25" customHeight="1">
      <c r="B2340" s="585"/>
      <c r="C2340" s="104"/>
      <c r="D2340" s="104"/>
      <c r="E2340" s="104"/>
      <c r="F2340" s="104"/>
      <c r="G2340" s="104"/>
      <c r="H2340" s="132" t="s">
        <v>88</v>
      </c>
      <c r="I2340" s="133" t="s">
        <v>398</v>
      </c>
      <c r="J2340" s="102"/>
      <c r="K2340" s="585"/>
      <c r="L2340" s="104"/>
      <c r="M2340" s="104"/>
      <c r="N2340" s="104"/>
      <c r="O2340" s="104"/>
      <c r="P2340" s="104"/>
      <c r="Q2340" s="132" t="s">
        <v>88</v>
      </c>
      <c r="R2340" s="133" t="s">
        <v>398</v>
      </c>
      <c r="S2340" s="103"/>
    </row>
    <row r="2341" spans="2:45" s="199" customFormat="1" ht="14.25" customHeight="1">
      <c r="B2341" s="200" t="s">
        <v>90</v>
      </c>
      <c r="C2341" s="198">
        <v>13</v>
      </c>
      <c r="D2341" s="194">
        <v>55</v>
      </c>
      <c r="E2341" s="194">
        <v>230</v>
      </c>
      <c r="F2341" s="194">
        <v>335</v>
      </c>
      <c r="G2341" s="194">
        <f>IF(COUNTIF(G2346:G2364,"x"),"x",IF(SUM(G2346:G2364)=0,"-",SUM(G2346:G2364)))</f>
        <v>429</v>
      </c>
      <c r="H2341" s="193">
        <f t="shared" ref="H2341:H2344" si="978">IF(G2341="x","x",IF(AND(G2341="-",F2341="-"),"-",IF(AND(G2341="-",F2341&gt;0),F2341*-1,IF(AND(G2341&gt;0,F2341="-"),G2341,G2341-F2341))))</f>
        <v>94</v>
      </c>
      <c r="I2341" s="195">
        <f t="shared" ref="I2341:I2344" si="979">IF(H2341="x","x",IF(H2341="-","-",IF(AND(F2341="-",G2341&gt;0),"皆増",IF(AND(F2341&gt;0,G2341="-"),"皆減",H2341/F2341*100))))</f>
        <v>28.059701492537314</v>
      </c>
      <c r="J2341" s="196"/>
      <c r="K2341" s="197" t="s">
        <v>90</v>
      </c>
      <c r="L2341" s="198">
        <v>341</v>
      </c>
      <c r="M2341" s="194">
        <v>398</v>
      </c>
      <c r="N2341" s="194">
        <v>407</v>
      </c>
      <c r="O2341" s="194">
        <v>398</v>
      </c>
      <c r="P2341" s="194">
        <f>IF(COUNTIF(P2346:P2364,"x"),"x",IF(SUM(P2346:P2364)=0,"-",SUM(P2346:P2364)))</f>
        <v>356</v>
      </c>
      <c r="Q2341" s="193">
        <f t="shared" ref="Q2341:Q2344" si="980">IF(P2341="x","x",IF(AND(P2341="-",O2341="-"),"-",IF(AND(P2341="-",O2341&gt;0),O2341*-1,IF(AND(P2341&gt;0,O2341="-"),P2341,P2341-O2341))))</f>
        <v>-42</v>
      </c>
      <c r="R2341" s="195">
        <f t="shared" ref="R2341:R2344" si="981">IF(Q2341="x","x",IF(Q2341="-","-",IF(AND(O2341="-",P2341&gt;0),"皆増",IF(AND(O2341&gt;0,P2341="-"),"皆減",Q2341/O2341*100))))</f>
        <v>-10.552763819095476</v>
      </c>
      <c r="S2341" s="195"/>
      <c r="W2341" s="199" t="s">
        <v>373</v>
      </c>
      <c r="X2341" s="199">
        <v>16</v>
      </c>
      <c r="Y2341" s="199">
        <v>13</v>
      </c>
      <c r="Z2341" s="199">
        <v>55</v>
      </c>
      <c r="AA2341" s="199">
        <v>230</v>
      </c>
      <c r="AC2341" s="199" t="s">
        <v>373</v>
      </c>
      <c r="AD2341" s="199">
        <v>345</v>
      </c>
      <c r="AE2341" s="199">
        <v>341</v>
      </c>
      <c r="AF2341" s="199">
        <v>398</v>
      </c>
      <c r="AG2341" s="199">
        <v>407</v>
      </c>
      <c r="AJ2341" s="199" t="str">
        <f>IF(C2341=X2341,"○","●")</f>
        <v>●</v>
      </c>
      <c r="AK2341" s="199" t="str">
        <f t="shared" ref="AK2341:AM2363" si="982">IF(D2341=Y2341,"○","●")</f>
        <v>●</v>
      </c>
      <c r="AL2341" s="199" t="str">
        <f t="shared" si="982"/>
        <v>●</v>
      </c>
      <c r="AM2341" s="199" t="str">
        <f t="shared" si="982"/>
        <v>●</v>
      </c>
      <c r="AP2341" s="199" t="str">
        <f>IF(L2341=AD2341,"○","●")</f>
        <v>●</v>
      </c>
      <c r="AQ2341" s="199" t="str">
        <f t="shared" ref="AQ2341:AS2363" si="983">IF(M2341=AE2341,"○","●")</f>
        <v>●</v>
      </c>
      <c r="AR2341" s="199" t="str">
        <f t="shared" si="983"/>
        <v>●</v>
      </c>
      <c r="AS2341" s="199" t="str">
        <f t="shared" si="983"/>
        <v>●</v>
      </c>
    </row>
    <row r="2342" spans="2:45" s="100" customFormat="1" ht="14.25" customHeight="1">
      <c r="B2342" s="105" t="s">
        <v>91</v>
      </c>
      <c r="C2342" s="106" t="s">
        <v>313</v>
      </c>
      <c r="D2342" s="116">
        <v>18</v>
      </c>
      <c r="E2342" s="107">
        <v>81</v>
      </c>
      <c r="F2342" s="107">
        <v>110</v>
      </c>
      <c r="G2342" s="107">
        <f>IF(COUNTIF(G2346:G2348,"x"),"x",IF(SUM(G2346:G2348)=0,"-",SUM(G2346:G2348)))</f>
        <v>96</v>
      </c>
      <c r="H2342" s="107">
        <f t="shared" si="978"/>
        <v>-14</v>
      </c>
      <c r="I2342" s="108">
        <f t="shared" si="979"/>
        <v>-12.727272727272727</v>
      </c>
      <c r="J2342" s="102"/>
      <c r="K2342" s="109" t="s">
        <v>91</v>
      </c>
      <c r="L2342" s="106">
        <v>37</v>
      </c>
      <c r="M2342" s="107">
        <v>54</v>
      </c>
      <c r="N2342" s="107">
        <v>51</v>
      </c>
      <c r="O2342" s="107">
        <v>45</v>
      </c>
      <c r="P2342" s="107">
        <f>IF(COUNTIF(P2346:P2348,"x"),"x",IF(SUM(P2346:P2348)=0,"-",SUM(P2346:P2348)))</f>
        <v>33</v>
      </c>
      <c r="Q2342" s="107">
        <f t="shared" si="980"/>
        <v>-12</v>
      </c>
      <c r="R2342" s="108">
        <f t="shared" si="981"/>
        <v>-26.666666666666668</v>
      </c>
      <c r="S2342" s="108"/>
      <c r="W2342" s="100" t="s">
        <v>374</v>
      </c>
      <c r="X2342" s="100">
        <v>1</v>
      </c>
      <c r="Y2342" s="100" t="s">
        <v>313</v>
      </c>
      <c r="Z2342" s="100">
        <v>18</v>
      </c>
      <c r="AA2342" s="100">
        <v>81</v>
      </c>
      <c r="AC2342" s="100" t="s">
        <v>374</v>
      </c>
      <c r="AD2342" s="100">
        <v>34</v>
      </c>
      <c r="AE2342" s="100">
        <v>37</v>
      </c>
      <c r="AF2342" s="100">
        <v>54</v>
      </c>
      <c r="AG2342" s="100">
        <v>51</v>
      </c>
      <c r="AJ2342" s="100" t="str">
        <f t="shared" ref="AJ2342:AJ2363" si="984">IF(C2342=X2342,"○","●")</f>
        <v>●</v>
      </c>
      <c r="AK2342" s="100" t="str">
        <f t="shared" si="982"/>
        <v>●</v>
      </c>
      <c r="AL2342" s="100" t="str">
        <f t="shared" si="982"/>
        <v>●</v>
      </c>
      <c r="AM2342" s="100" t="str">
        <f t="shared" si="982"/>
        <v>●</v>
      </c>
      <c r="AP2342" s="100" t="str">
        <f t="shared" ref="AP2342:AP2363" si="985">IF(L2342=AD2342,"○","●")</f>
        <v>●</v>
      </c>
      <c r="AQ2342" s="100" t="str">
        <f t="shared" si="983"/>
        <v>●</v>
      </c>
      <c r="AR2342" s="100" t="str">
        <f t="shared" si="983"/>
        <v>●</v>
      </c>
      <c r="AS2342" s="100" t="str">
        <f>IF(O2342=AG2342,"○","●")</f>
        <v>●</v>
      </c>
    </row>
    <row r="2343" spans="2:45" s="100" customFormat="1" ht="14.25" customHeight="1">
      <c r="B2343" s="105" t="s">
        <v>92</v>
      </c>
      <c r="C2343" s="106">
        <v>7</v>
      </c>
      <c r="D2343" s="107">
        <v>31</v>
      </c>
      <c r="E2343" s="107">
        <v>137</v>
      </c>
      <c r="F2343" s="107">
        <v>208</v>
      </c>
      <c r="G2343" s="296">
        <f>IF(COUNTIF(G2349:G2358,"x"),"x",IF(SUM(G2349:G2358)=0,"-",SUM(G2349:G2358)))</f>
        <v>308</v>
      </c>
      <c r="H2343" s="107">
        <f t="shared" si="978"/>
        <v>100</v>
      </c>
      <c r="I2343" s="108">
        <f t="shared" si="979"/>
        <v>48.07692307692308</v>
      </c>
      <c r="J2343" s="102"/>
      <c r="K2343" s="109" t="s">
        <v>92</v>
      </c>
      <c r="L2343" s="106">
        <v>222</v>
      </c>
      <c r="M2343" s="107">
        <v>239</v>
      </c>
      <c r="N2343" s="107">
        <v>233</v>
      </c>
      <c r="O2343" s="107">
        <v>197</v>
      </c>
      <c r="P2343" s="296">
        <f>IF(COUNTIF(P2349:P2358,"x"),"x",IF(SUM(P2349:P2358)=0,"-",SUM(P2349:P2358)))</f>
        <v>178</v>
      </c>
      <c r="Q2343" s="107">
        <f t="shared" si="980"/>
        <v>-19</v>
      </c>
      <c r="R2343" s="108">
        <f t="shared" si="981"/>
        <v>-9.6446700507614214</v>
      </c>
      <c r="S2343" s="108"/>
      <c r="W2343" s="99" t="s">
        <v>375</v>
      </c>
      <c r="X2343" s="99">
        <v>10</v>
      </c>
      <c r="Y2343" s="99">
        <v>7</v>
      </c>
      <c r="Z2343" s="99">
        <v>31</v>
      </c>
      <c r="AA2343" s="99">
        <v>137</v>
      </c>
      <c r="AB2343" s="99"/>
      <c r="AC2343" s="99" t="s">
        <v>375</v>
      </c>
      <c r="AD2343" s="99">
        <v>237</v>
      </c>
      <c r="AE2343" s="99">
        <v>222</v>
      </c>
      <c r="AF2343" s="99">
        <v>239</v>
      </c>
      <c r="AG2343" s="99">
        <v>233</v>
      </c>
      <c r="AJ2343" s="100" t="str">
        <f t="shared" si="984"/>
        <v>●</v>
      </c>
      <c r="AK2343" s="100" t="str">
        <f t="shared" si="982"/>
        <v>●</v>
      </c>
      <c r="AL2343" s="100" t="str">
        <f>IF(E2343=Z2343,"○","●")</f>
        <v>●</v>
      </c>
      <c r="AM2343" s="100" t="str">
        <f t="shared" si="982"/>
        <v>●</v>
      </c>
      <c r="AP2343" s="100" t="str">
        <f t="shared" si="985"/>
        <v>●</v>
      </c>
      <c r="AQ2343" s="100" t="str">
        <f t="shared" si="983"/>
        <v>●</v>
      </c>
      <c r="AR2343" s="100" t="str">
        <f t="shared" si="983"/>
        <v>●</v>
      </c>
      <c r="AS2343" s="100" t="str">
        <f t="shared" si="983"/>
        <v>●</v>
      </c>
    </row>
    <row r="2344" spans="2:45" s="100" customFormat="1" ht="14.25" customHeight="1">
      <c r="B2344" s="105" t="s">
        <v>93</v>
      </c>
      <c r="C2344" s="106">
        <v>6</v>
      </c>
      <c r="D2344" s="107">
        <v>6</v>
      </c>
      <c r="E2344" s="107">
        <v>12</v>
      </c>
      <c r="F2344" s="107">
        <v>17</v>
      </c>
      <c r="G2344" s="107">
        <f>IF(COUNTIF(G2359:G2363,"x"),"x",IF(SUM(G2359,G2363)=0,"-",SUM(G2359:G2363)))</f>
        <v>25</v>
      </c>
      <c r="H2344" s="107">
        <f t="shared" si="978"/>
        <v>8</v>
      </c>
      <c r="I2344" s="108">
        <f t="shared" si="979"/>
        <v>47.058823529411761</v>
      </c>
      <c r="J2344" s="102"/>
      <c r="K2344" s="109" t="s">
        <v>93</v>
      </c>
      <c r="L2344" s="106">
        <v>82</v>
      </c>
      <c r="M2344" s="107">
        <v>105</v>
      </c>
      <c r="N2344" s="107">
        <v>123</v>
      </c>
      <c r="O2344" s="107">
        <v>156</v>
      </c>
      <c r="P2344" s="107">
        <f>IF(COUNTIF(P2359:P2363,"x"),"x",IF(SUM(P2359,P2363)=0,"-",SUM(P2359:P2363)))</f>
        <v>145</v>
      </c>
      <c r="Q2344" s="107">
        <f t="shared" si="980"/>
        <v>-11</v>
      </c>
      <c r="R2344" s="108">
        <f t="shared" si="981"/>
        <v>-7.0512820512820511</v>
      </c>
      <c r="S2344" s="108"/>
      <c r="W2344" s="100" t="s">
        <v>376</v>
      </c>
      <c r="X2344" s="100">
        <v>5</v>
      </c>
      <c r="Y2344" s="100">
        <v>6</v>
      </c>
      <c r="Z2344" s="100">
        <v>6</v>
      </c>
      <c r="AA2344" s="100">
        <v>12</v>
      </c>
      <c r="AC2344" s="100" t="s">
        <v>376</v>
      </c>
      <c r="AD2344" s="100">
        <v>74</v>
      </c>
      <c r="AE2344" s="100">
        <v>82</v>
      </c>
      <c r="AF2344" s="100">
        <v>105</v>
      </c>
      <c r="AG2344" s="100">
        <v>123</v>
      </c>
      <c r="AJ2344" s="100" t="str">
        <f t="shared" si="984"/>
        <v>●</v>
      </c>
      <c r="AK2344" s="100" t="str">
        <f t="shared" si="982"/>
        <v>○</v>
      </c>
      <c r="AL2344" s="100" t="str">
        <f t="shared" si="982"/>
        <v>●</v>
      </c>
      <c r="AM2344" s="100" t="str">
        <f t="shared" si="982"/>
        <v>●</v>
      </c>
      <c r="AP2344" s="100" t="str">
        <f t="shared" si="985"/>
        <v>●</v>
      </c>
      <c r="AQ2344" s="100" t="str">
        <f t="shared" si="983"/>
        <v>●</v>
      </c>
      <c r="AR2344" s="100" t="str">
        <f t="shared" si="983"/>
        <v>●</v>
      </c>
      <c r="AS2344" s="100" t="str">
        <f t="shared" si="983"/>
        <v>●</v>
      </c>
    </row>
    <row r="2345" spans="2:45" s="100" customFormat="1" ht="14.25" customHeight="1">
      <c r="B2345" s="102"/>
      <c r="C2345" s="106"/>
      <c r="D2345" s="112"/>
      <c r="E2345" s="112"/>
      <c r="F2345" s="112"/>
      <c r="G2345" s="112"/>
      <c r="H2345" s="112"/>
      <c r="I2345" s="113"/>
      <c r="J2345" s="102"/>
      <c r="K2345" s="114"/>
      <c r="L2345" s="106"/>
      <c r="M2345" s="112"/>
      <c r="N2345" s="112"/>
      <c r="O2345" s="112"/>
      <c r="P2345" s="112"/>
      <c r="Q2345" s="112"/>
      <c r="R2345" s="113"/>
      <c r="S2345" s="113"/>
      <c r="AJ2345" s="100" t="str">
        <f t="shared" si="984"/>
        <v>○</v>
      </c>
      <c r="AK2345" s="100" t="str">
        <f t="shared" si="982"/>
        <v>○</v>
      </c>
      <c r="AL2345" s="100" t="str">
        <f t="shared" si="982"/>
        <v>○</v>
      </c>
      <c r="AM2345" s="100" t="str">
        <f t="shared" si="982"/>
        <v>○</v>
      </c>
      <c r="AP2345" s="100" t="str">
        <f t="shared" si="985"/>
        <v>○</v>
      </c>
      <c r="AQ2345" s="100" t="str">
        <f t="shared" si="983"/>
        <v>○</v>
      </c>
      <c r="AR2345" s="100" t="str">
        <f t="shared" si="983"/>
        <v>○</v>
      </c>
      <c r="AS2345" s="100" t="str">
        <f t="shared" si="983"/>
        <v>○</v>
      </c>
    </row>
    <row r="2346" spans="2:45" s="100" customFormat="1" ht="14.25" customHeight="1">
      <c r="B2346" s="102" t="s">
        <v>94</v>
      </c>
      <c r="C2346" s="106" t="s">
        <v>313</v>
      </c>
      <c r="D2346" s="116">
        <v>6</v>
      </c>
      <c r="E2346" s="107">
        <v>34</v>
      </c>
      <c r="F2346" s="107">
        <v>26</v>
      </c>
      <c r="G2346" s="107">
        <f>第2表01元データ!BB66</f>
        <v>17</v>
      </c>
      <c r="H2346" s="107">
        <f t="shared" ref="H2346:H2363" si="986">IF(G2346="x","x",IF(AND(G2346="-",F2346="-"),"-",IF(AND(G2346="-",F2346&gt;0),F2346*-1,IF(AND(G2346&gt;0,F2346="-"),G2346,G2346-F2346))))</f>
        <v>-9</v>
      </c>
      <c r="I2346" s="108">
        <f t="shared" ref="I2346:I2363" si="987">IF(H2346="x","x",IF(H2346="-","-",IF(AND(F2346="-",G2346&gt;0),"皆増",IF(AND(F2346&gt;0,G2346="-"),"皆減",H2346/F2346*100))))</f>
        <v>-34.615384615384613</v>
      </c>
      <c r="J2346" s="102"/>
      <c r="K2346" s="114" t="s">
        <v>94</v>
      </c>
      <c r="L2346" s="106">
        <v>8</v>
      </c>
      <c r="M2346" s="107">
        <v>20</v>
      </c>
      <c r="N2346" s="107">
        <v>14</v>
      </c>
      <c r="O2346" s="107">
        <v>12</v>
      </c>
      <c r="P2346" s="107">
        <f>第2表01元データ!BC66</f>
        <v>5</v>
      </c>
      <c r="Q2346" s="107">
        <f t="shared" ref="Q2346:Q2363" si="988">IF(P2346="x","x",IF(AND(P2346="-",O2346="-"),"-",IF(AND(P2346="-",O2346&gt;0),O2346*-1,IF(AND(P2346&gt;0,O2346="-"),P2346,P2346-O2346))))</f>
        <v>-7</v>
      </c>
      <c r="R2346" s="108">
        <f t="shared" ref="R2346:R2363" si="989">IF(Q2346="x","x",IF(Q2346="-","-",IF(AND(O2346="-",P2346&gt;0),"皆増",IF(AND(O2346&gt;0,P2346="-"),"皆減",Q2346/O2346*100))))</f>
        <v>-58.333333333333336</v>
      </c>
      <c r="S2346" s="108"/>
      <c r="T2346" s="100">
        <v>201</v>
      </c>
      <c r="W2346" s="100" t="s">
        <v>377</v>
      </c>
      <c r="X2346" s="100">
        <v>1</v>
      </c>
      <c r="Y2346" s="100" t="s">
        <v>313</v>
      </c>
      <c r="Z2346" s="100">
        <v>6</v>
      </c>
      <c r="AA2346" s="100">
        <v>34</v>
      </c>
      <c r="AC2346" s="100" t="s">
        <v>377</v>
      </c>
      <c r="AD2346" s="100">
        <v>8</v>
      </c>
      <c r="AE2346" s="100">
        <v>8</v>
      </c>
      <c r="AF2346" s="100">
        <v>20</v>
      </c>
      <c r="AG2346" s="100">
        <v>14</v>
      </c>
      <c r="AJ2346" s="100" t="str">
        <f t="shared" si="984"/>
        <v>●</v>
      </c>
      <c r="AK2346" s="100" t="str">
        <f t="shared" si="982"/>
        <v>●</v>
      </c>
      <c r="AL2346" s="100" t="str">
        <f t="shared" si="982"/>
        <v>●</v>
      </c>
      <c r="AM2346" s="100" t="str">
        <f t="shared" si="982"/>
        <v>●</v>
      </c>
      <c r="AP2346" s="100" t="str">
        <f t="shared" si="985"/>
        <v>○</v>
      </c>
      <c r="AQ2346" s="100" t="str">
        <f t="shared" si="983"/>
        <v>●</v>
      </c>
      <c r="AR2346" s="100" t="str">
        <f t="shared" si="983"/>
        <v>●</v>
      </c>
      <c r="AS2346" s="100" t="str">
        <f t="shared" si="983"/>
        <v>●</v>
      </c>
    </row>
    <row r="2347" spans="2:45" s="100" customFormat="1" ht="14.25" customHeight="1">
      <c r="B2347" s="102" t="s">
        <v>95</v>
      </c>
      <c r="C2347" s="115" t="s">
        <v>313</v>
      </c>
      <c r="D2347" s="116">
        <v>11</v>
      </c>
      <c r="E2347" s="107">
        <v>23</v>
      </c>
      <c r="F2347" s="107">
        <v>48</v>
      </c>
      <c r="G2347" s="107">
        <f>第2表01元データ!BB67</f>
        <v>33</v>
      </c>
      <c r="H2347" s="107">
        <f t="shared" si="986"/>
        <v>-15</v>
      </c>
      <c r="I2347" s="108">
        <f t="shared" si="987"/>
        <v>-31.25</v>
      </c>
      <c r="J2347" s="102"/>
      <c r="K2347" s="114" t="s">
        <v>95</v>
      </c>
      <c r="L2347" s="106">
        <v>12</v>
      </c>
      <c r="M2347" s="107">
        <v>15</v>
      </c>
      <c r="N2347" s="107">
        <v>20</v>
      </c>
      <c r="O2347" s="107">
        <v>14</v>
      </c>
      <c r="P2347" s="107">
        <f>第2表01元データ!BC67</f>
        <v>11</v>
      </c>
      <c r="Q2347" s="107">
        <f t="shared" si="988"/>
        <v>-3</v>
      </c>
      <c r="R2347" s="108">
        <f t="shared" si="989"/>
        <v>-21.428571428571427</v>
      </c>
      <c r="S2347" s="108"/>
      <c r="T2347" s="100">
        <v>202</v>
      </c>
      <c r="W2347" s="100" t="s">
        <v>356</v>
      </c>
      <c r="X2347" s="100" t="s">
        <v>313</v>
      </c>
      <c r="Y2347" s="100" t="s">
        <v>313</v>
      </c>
      <c r="Z2347" s="100">
        <v>11</v>
      </c>
      <c r="AA2347" s="100">
        <v>23</v>
      </c>
      <c r="AC2347" s="100" t="s">
        <v>356</v>
      </c>
      <c r="AD2347" s="100">
        <v>13</v>
      </c>
      <c r="AE2347" s="100">
        <v>12</v>
      </c>
      <c r="AF2347" s="100">
        <v>15</v>
      </c>
      <c r="AG2347" s="100">
        <v>20</v>
      </c>
      <c r="AJ2347" s="100" t="str">
        <f t="shared" si="984"/>
        <v>○</v>
      </c>
      <c r="AK2347" s="100" t="str">
        <f t="shared" si="982"/>
        <v>●</v>
      </c>
      <c r="AL2347" s="100" t="str">
        <f t="shared" si="982"/>
        <v>●</v>
      </c>
      <c r="AM2347" s="100" t="str">
        <f t="shared" si="982"/>
        <v>●</v>
      </c>
      <c r="AP2347" s="100" t="str">
        <f t="shared" si="985"/>
        <v>●</v>
      </c>
      <c r="AQ2347" s="100" t="str">
        <f t="shared" si="983"/>
        <v>●</v>
      </c>
      <c r="AR2347" s="100" t="str">
        <f t="shared" si="983"/>
        <v>●</v>
      </c>
      <c r="AS2347" s="100" t="str">
        <f t="shared" si="983"/>
        <v>●</v>
      </c>
    </row>
    <row r="2348" spans="2:45" s="100" customFormat="1" ht="14.25" customHeight="1">
      <c r="B2348" s="102" t="s">
        <v>96</v>
      </c>
      <c r="C2348" s="115" t="s">
        <v>313</v>
      </c>
      <c r="D2348" s="116">
        <v>1</v>
      </c>
      <c r="E2348" s="107">
        <v>24</v>
      </c>
      <c r="F2348" s="107">
        <v>36</v>
      </c>
      <c r="G2348" s="107">
        <f>第2表01元データ!BB68</f>
        <v>46</v>
      </c>
      <c r="H2348" s="107">
        <f t="shared" si="986"/>
        <v>10</v>
      </c>
      <c r="I2348" s="108">
        <f t="shared" si="987"/>
        <v>27.777777777777779</v>
      </c>
      <c r="J2348" s="102"/>
      <c r="K2348" s="114" t="s">
        <v>96</v>
      </c>
      <c r="L2348" s="106">
        <v>17</v>
      </c>
      <c r="M2348" s="107">
        <v>19</v>
      </c>
      <c r="N2348" s="107">
        <v>17</v>
      </c>
      <c r="O2348" s="107">
        <v>19</v>
      </c>
      <c r="P2348" s="107">
        <f>第2表01元データ!BC68</f>
        <v>17</v>
      </c>
      <c r="Q2348" s="107">
        <f t="shared" si="988"/>
        <v>-2</v>
      </c>
      <c r="R2348" s="108">
        <f t="shared" si="989"/>
        <v>-10.526315789473683</v>
      </c>
      <c r="S2348" s="108"/>
      <c r="T2348" s="100">
        <v>203</v>
      </c>
      <c r="W2348" s="100" t="s">
        <v>357</v>
      </c>
      <c r="X2348" s="100" t="s">
        <v>313</v>
      </c>
      <c r="Y2348" s="100" t="s">
        <v>313</v>
      </c>
      <c r="Z2348" s="100">
        <v>1</v>
      </c>
      <c r="AA2348" s="100">
        <v>24</v>
      </c>
      <c r="AC2348" s="100" t="s">
        <v>357</v>
      </c>
      <c r="AD2348" s="100">
        <v>13</v>
      </c>
      <c r="AE2348" s="100">
        <v>17</v>
      </c>
      <c r="AF2348" s="100">
        <v>19</v>
      </c>
      <c r="AG2348" s="100">
        <v>17</v>
      </c>
      <c r="AJ2348" s="100" t="str">
        <f t="shared" si="984"/>
        <v>○</v>
      </c>
      <c r="AK2348" s="100" t="str">
        <f t="shared" si="982"/>
        <v>●</v>
      </c>
      <c r="AL2348" s="100" t="str">
        <f t="shared" si="982"/>
        <v>●</v>
      </c>
      <c r="AM2348" s="100" t="str">
        <f t="shared" si="982"/>
        <v>●</v>
      </c>
      <c r="AP2348" s="100" t="str">
        <f t="shared" si="985"/>
        <v>●</v>
      </c>
      <c r="AQ2348" s="100" t="str">
        <f t="shared" si="983"/>
        <v>●</v>
      </c>
      <c r="AR2348" s="100" t="str">
        <f t="shared" si="983"/>
        <v>●</v>
      </c>
      <c r="AS2348" s="100" t="str">
        <f t="shared" si="983"/>
        <v>●</v>
      </c>
    </row>
    <row r="2349" spans="2:45" s="100" customFormat="1" ht="14.25" customHeight="1">
      <c r="B2349" s="102" t="s">
        <v>97</v>
      </c>
      <c r="C2349" s="115" t="s">
        <v>313</v>
      </c>
      <c r="D2349" s="116" t="s">
        <v>313</v>
      </c>
      <c r="E2349" s="116">
        <v>5</v>
      </c>
      <c r="F2349" s="107">
        <v>28</v>
      </c>
      <c r="G2349" s="107">
        <f>第2表01元データ!BB69</f>
        <v>46</v>
      </c>
      <c r="H2349" s="107">
        <f t="shared" si="986"/>
        <v>18</v>
      </c>
      <c r="I2349" s="108">
        <f t="shared" si="987"/>
        <v>64.285714285714292</v>
      </c>
      <c r="J2349" s="102"/>
      <c r="K2349" s="114" t="s">
        <v>97</v>
      </c>
      <c r="L2349" s="106">
        <v>15</v>
      </c>
      <c r="M2349" s="107">
        <v>22</v>
      </c>
      <c r="N2349" s="107">
        <v>20</v>
      </c>
      <c r="O2349" s="107">
        <v>13</v>
      </c>
      <c r="P2349" s="107">
        <f>第2表01元データ!BC69</f>
        <v>12</v>
      </c>
      <c r="Q2349" s="107">
        <f t="shared" si="988"/>
        <v>-1</v>
      </c>
      <c r="R2349" s="108">
        <f t="shared" si="989"/>
        <v>-7.6923076923076925</v>
      </c>
      <c r="S2349" s="108"/>
      <c r="T2349" s="100">
        <v>204</v>
      </c>
      <c r="W2349" s="100" t="s">
        <v>358</v>
      </c>
      <c r="X2349" s="100" t="s">
        <v>313</v>
      </c>
      <c r="Y2349" s="100" t="s">
        <v>313</v>
      </c>
      <c r="Z2349" s="100" t="s">
        <v>313</v>
      </c>
      <c r="AA2349" s="100">
        <v>5</v>
      </c>
      <c r="AC2349" s="100" t="s">
        <v>358</v>
      </c>
      <c r="AD2349" s="100">
        <v>25</v>
      </c>
      <c r="AE2349" s="100">
        <v>15</v>
      </c>
      <c r="AF2349" s="100">
        <v>22</v>
      </c>
      <c r="AG2349" s="100">
        <v>20</v>
      </c>
      <c r="AJ2349" s="100" t="str">
        <f t="shared" si="984"/>
        <v>○</v>
      </c>
      <c r="AK2349" s="100" t="str">
        <f t="shared" si="982"/>
        <v>○</v>
      </c>
      <c r="AL2349" s="100" t="str">
        <f t="shared" si="982"/>
        <v>●</v>
      </c>
      <c r="AM2349" s="100" t="str">
        <f t="shared" si="982"/>
        <v>●</v>
      </c>
      <c r="AP2349" s="100" t="str">
        <f t="shared" si="985"/>
        <v>●</v>
      </c>
      <c r="AQ2349" s="100" t="str">
        <f t="shared" si="983"/>
        <v>●</v>
      </c>
      <c r="AR2349" s="100" t="str">
        <f t="shared" si="983"/>
        <v>●</v>
      </c>
      <c r="AS2349" s="100" t="str">
        <f t="shared" si="983"/>
        <v>●</v>
      </c>
    </row>
    <row r="2350" spans="2:45" s="100" customFormat="1" ht="14.25" customHeight="1">
      <c r="B2350" s="102" t="s">
        <v>98</v>
      </c>
      <c r="C2350" s="106" t="s">
        <v>313</v>
      </c>
      <c r="D2350" s="116" t="s">
        <v>313</v>
      </c>
      <c r="E2350" s="116">
        <v>1</v>
      </c>
      <c r="F2350" s="107">
        <v>2</v>
      </c>
      <c r="G2350" s="107">
        <f>第2表01元データ!BB70</f>
        <v>25</v>
      </c>
      <c r="H2350" s="107">
        <f t="shared" si="986"/>
        <v>23</v>
      </c>
      <c r="I2350" s="108">
        <f t="shared" si="987"/>
        <v>1150</v>
      </c>
      <c r="J2350" s="102"/>
      <c r="K2350" s="114" t="s">
        <v>98</v>
      </c>
      <c r="L2350" s="106">
        <v>18</v>
      </c>
      <c r="M2350" s="107">
        <v>7</v>
      </c>
      <c r="N2350" s="107">
        <v>12</v>
      </c>
      <c r="O2350" s="107">
        <v>11</v>
      </c>
      <c r="P2350" s="107">
        <f>第2表01元データ!BC70</f>
        <v>11</v>
      </c>
      <c r="Q2350" s="107">
        <f t="shared" si="988"/>
        <v>0</v>
      </c>
      <c r="R2350" s="108">
        <f t="shared" si="989"/>
        <v>0</v>
      </c>
      <c r="S2350" s="108"/>
      <c r="T2350" s="100">
        <v>205</v>
      </c>
      <c r="W2350" s="100" t="s">
        <v>359</v>
      </c>
      <c r="X2350" s="100">
        <v>1</v>
      </c>
      <c r="Y2350" s="100" t="s">
        <v>313</v>
      </c>
      <c r="Z2350" s="100" t="s">
        <v>313</v>
      </c>
      <c r="AA2350" s="100">
        <v>1</v>
      </c>
      <c r="AC2350" s="100" t="s">
        <v>359</v>
      </c>
      <c r="AD2350" s="100">
        <v>20</v>
      </c>
      <c r="AE2350" s="100">
        <v>18</v>
      </c>
      <c r="AF2350" s="100">
        <v>7</v>
      </c>
      <c r="AG2350" s="100">
        <v>12</v>
      </c>
      <c r="AJ2350" s="100" t="str">
        <f t="shared" si="984"/>
        <v>●</v>
      </c>
      <c r="AK2350" s="100" t="str">
        <f t="shared" si="982"/>
        <v>○</v>
      </c>
      <c r="AL2350" s="100" t="str">
        <f t="shared" si="982"/>
        <v>●</v>
      </c>
      <c r="AM2350" s="100" t="str">
        <f t="shared" si="982"/>
        <v>●</v>
      </c>
      <c r="AP2350" s="100" t="str">
        <f t="shared" si="985"/>
        <v>●</v>
      </c>
      <c r="AQ2350" s="100" t="str">
        <f t="shared" si="983"/>
        <v>●</v>
      </c>
      <c r="AR2350" s="100" t="str">
        <f t="shared" si="983"/>
        <v>●</v>
      </c>
      <c r="AS2350" s="100" t="str">
        <f t="shared" si="983"/>
        <v>●</v>
      </c>
    </row>
    <row r="2351" spans="2:45" s="100" customFormat="1" ht="14.25" customHeight="1">
      <c r="B2351" s="102" t="s">
        <v>99</v>
      </c>
      <c r="C2351" s="115" t="s">
        <v>313</v>
      </c>
      <c r="D2351" s="116">
        <v>7</v>
      </c>
      <c r="E2351" s="107">
        <v>16</v>
      </c>
      <c r="F2351" s="107">
        <v>9</v>
      </c>
      <c r="G2351" s="107">
        <f>第2表01元データ!BB71</f>
        <v>17</v>
      </c>
      <c r="H2351" s="107">
        <f t="shared" si="986"/>
        <v>8</v>
      </c>
      <c r="I2351" s="108">
        <f t="shared" si="987"/>
        <v>88.888888888888886</v>
      </c>
      <c r="J2351" s="102"/>
      <c r="K2351" s="114" t="s">
        <v>99</v>
      </c>
      <c r="L2351" s="106">
        <v>15</v>
      </c>
      <c r="M2351" s="107">
        <v>23</v>
      </c>
      <c r="N2351" s="107">
        <v>10</v>
      </c>
      <c r="O2351" s="107">
        <v>7</v>
      </c>
      <c r="P2351" s="107">
        <f>第2表01元データ!BC71</f>
        <v>5</v>
      </c>
      <c r="Q2351" s="107">
        <f t="shared" si="988"/>
        <v>-2</v>
      </c>
      <c r="R2351" s="108">
        <f t="shared" si="989"/>
        <v>-28.571428571428569</v>
      </c>
      <c r="S2351" s="108"/>
      <c r="T2351" s="100">
        <v>206</v>
      </c>
      <c r="W2351" s="100" t="s">
        <v>360</v>
      </c>
      <c r="X2351" s="100" t="s">
        <v>313</v>
      </c>
      <c r="Y2351" s="100" t="s">
        <v>313</v>
      </c>
      <c r="Z2351" s="100">
        <v>7</v>
      </c>
      <c r="AA2351" s="100">
        <v>16</v>
      </c>
      <c r="AC2351" s="100" t="s">
        <v>360</v>
      </c>
      <c r="AD2351" s="100">
        <v>16</v>
      </c>
      <c r="AE2351" s="100">
        <v>15</v>
      </c>
      <c r="AF2351" s="100">
        <v>23</v>
      </c>
      <c r="AG2351" s="100">
        <v>10</v>
      </c>
      <c r="AJ2351" s="100" t="str">
        <f t="shared" si="984"/>
        <v>○</v>
      </c>
      <c r="AK2351" s="100" t="str">
        <f t="shared" si="982"/>
        <v>●</v>
      </c>
      <c r="AL2351" s="100" t="str">
        <f t="shared" si="982"/>
        <v>●</v>
      </c>
      <c r="AM2351" s="100" t="str">
        <f t="shared" si="982"/>
        <v>●</v>
      </c>
      <c r="AP2351" s="100" t="str">
        <f t="shared" si="985"/>
        <v>●</v>
      </c>
      <c r="AQ2351" s="100" t="str">
        <f t="shared" si="983"/>
        <v>●</v>
      </c>
      <c r="AR2351" s="100" t="str">
        <f t="shared" si="983"/>
        <v>●</v>
      </c>
      <c r="AS2351" s="100" t="str">
        <f t="shared" si="983"/>
        <v>●</v>
      </c>
    </row>
    <row r="2352" spans="2:45" s="100" customFormat="1" ht="14.25" customHeight="1">
      <c r="B2352" s="102" t="s">
        <v>100</v>
      </c>
      <c r="C2352" s="106" t="s">
        <v>313</v>
      </c>
      <c r="D2352" s="116">
        <v>13</v>
      </c>
      <c r="E2352" s="107">
        <v>44</v>
      </c>
      <c r="F2352" s="107">
        <v>26</v>
      </c>
      <c r="G2352" s="107">
        <f>第2表01元データ!BB72</f>
        <v>14</v>
      </c>
      <c r="H2352" s="107">
        <f t="shared" si="986"/>
        <v>-12</v>
      </c>
      <c r="I2352" s="108">
        <f t="shared" si="987"/>
        <v>-46.153846153846153</v>
      </c>
      <c r="J2352" s="102"/>
      <c r="K2352" s="114" t="s">
        <v>100</v>
      </c>
      <c r="L2352" s="106">
        <v>17</v>
      </c>
      <c r="M2352" s="107">
        <v>27</v>
      </c>
      <c r="N2352" s="107">
        <v>25</v>
      </c>
      <c r="O2352" s="107">
        <v>16</v>
      </c>
      <c r="P2352" s="107">
        <f>第2表01元データ!BC72</f>
        <v>10</v>
      </c>
      <c r="Q2352" s="107">
        <f t="shared" si="988"/>
        <v>-6</v>
      </c>
      <c r="R2352" s="108">
        <f t="shared" si="989"/>
        <v>-37.5</v>
      </c>
      <c r="S2352" s="108"/>
      <c r="T2352" s="100">
        <v>207</v>
      </c>
      <c r="W2352" s="100" t="s">
        <v>361</v>
      </c>
      <c r="X2352" s="100">
        <v>2</v>
      </c>
      <c r="Y2352" s="100" t="s">
        <v>313</v>
      </c>
      <c r="Z2352" s="100">
        <v>13</v>
      </c>
      <c r="AA2352" s="100">
        <v>44</v>
      </c>
      <c r="AC2352" s="100" t="s">
        <v>361</v>
      </c>
      <c r="AD2352" s="100">
        <v>8</v>
      </c>
      <c r="AE2352" s="100">
        <v>17</v>
      </c>
      <c r="AF2352" s="100">
        <v>27</v>
      </c>
      <c r="AG2352" s="100">
        <v>25</v>
      </c>
      <c r="AJ2352" s="100" t="str">
        <f t="shared" si="984"/>
        <v>●</v>
      </c>
      <c r="AK2352" s="100" t="str">
        <f t="shared" si="982"/>
        <v>●</v>
      </c>
      <c r="AL2352" s="100" t="str">
        <f t="shared" si="982"/>
        <v>●</v>
      </c>
      <c r="AM2352" s="100" t="str">
        <f t="shared" si="982"/>
        <v>●</v>
      </c>
      <c r="AP2352" s="100" t="str">
        <f t="shared" si="985"/>
        <v>●</v>
      </c>
      <c r="AQ2352" s="100" t="str">
        <f t="shared" si="983"/>
        <v>●</v>
      </c>
      <c r="AR2352" s="100" t="str">
        <f t="shared" si="983"/>
        <v>●</v>
      </c>
      <c r="AS2352" s="100" t="str">
        <f t="shared" si="983"/>
        <v>●</v>
      </c>
    </row>
    <row r="2353" spans="2:45" s="100" customFormat="1" ht="14.25" customHeight="1">
      <c r="B2353" s="102" t="s">
        <v>118</v>
      </c>
      <c r="C2353" s="106">
        <v>1</v>
      </c>
      <c r="D2353" s="107">
        <v>3</v>
      </c>
      <c r="E2353" s="107">
        <v>33</v>
      </c>
      <c r="F2353" s="107">
        <v>61</v>
      </c>
      <c r="G2353" s="107">
        <f>第2表01元データ!BB73</f>
        <v>30</v>
      </c>
      <c r="H2353" s="107">
        <f t="shared" si="986"/>
        <v>-31</v>
      </c>
      <c r="I2353" s="108">
        <f t="shared" si="987"/>
        <v>-50.819672131147541</v>
      </c>
      <c r="J2353" s="102"/>
      <c r="K2353" s="114" t="s">
        <v>118</v>
      </c>
      <c r="L2353" s="106">
        <v>5</v>
      </c>
      <c r="M2353" s="107">
        <v>21</v>
      </c>
      <c r="N2353" s="107">
        <v>34</v>
      </c>
      <c r="O2353" s="107">
        <v>26</v>
      </c>
      <c r="P2353" s="107">
        <f>第2表01元データ!BC73</f>
        <v>12</v>
      </c>
      <c r="Q2353" s="107">
        <f t="shared" si="988"/>
        <v>-14</v>
      </c>
      <c r="R2353" s="108">
        <f t="shared" si="989"/>
        <v>-53.846153846153847</v>
      </c>
      <c r="S2353" s="108"/>
      <c r="T2353" s="100">
        <v>208</v>
      </c>
      <c r="W2353" s="100" t="s">
        <v>362</v>
      </c>
      <c r="X2353" s="100">
        <v>2</v>
      </c>
      <c r="Y2353" s="100">
        <v>1</v>
      </c>
      <c r="Z2353" s="100">
        <v>3</v>
      </c>
      <c r="AA2353" s="100">
        <v>33</v>
      </c>
      <c r="AC2353" s="100" t="s">
        <v>362</v>
      </c>
      <c r="AD2353" s="100">
        <v>18</v>
      </c>
      <c r="AE2353" s="100">
        <v>5</v>
      </c>
      <c r="AF2353" s="100">
        <v>21</v>
      </c>
      <c r="AG2353" s="100">
        <v>34</v>
      </c>
      <c r="AJ2353" s="100" t="str">
        <f t="shared" si="984"/>
        <v>●</v>
      </c>
      <c r="AK2353" s="100" t="str">
        <f t="shared" si="982"/>
        <v>●</v>
      </c>
      <c r="AL2353" s="100" t="str">
        <f t="shared" si="982"/>
        <v>●</v>
      </c>
      <c r="AM2353" s="100" t="str">
        <f t="shared" si="982"/>
        <v>●</v>
      </c>
      <c r="AP2353" s="100" t="str">
        <f t="shared" si="985"/>
        <v>●</v>
      </c>
      <c r="AQ2353" s="100" t="str">
        <f t="shared" si="983"/>
        <v>●</v>
      </c>
      <c r="AR2353" s="100" t="str">
        <f t="shared" si="983"/>
        <v>●</v>
      </c>
      <c r="AS2353" s="100" t="str">
        <f t="shared" si="983"/>
        <v>●</v>
      </c>
    </row>
    <row r="2354" spans="2:45" s="100" customFormat="1" ht="14.25" customHeight="1">
      <c r="B2354" s="102" t="s">
        <v>101</v>
      </c>
      <c r="C2354" s="115">
        <v>2</v>
      </c>
      <c r="D2354" s="107">
        <v>1</v>
      </c>
      <c r="E2354" s="107">
        <v>18</v>
      </c>
      <c r="F2354" s="107">
        <v>43</v>
      </c>
      <c r="G2354" s="107">
        <f>第2表01元データ!BB74</f>
        <v>44</v>
      </c>
      <c r="H2354" s="107">
        <f t="shared" si="986"/>
        <v>1</v>
      </c>
      <c r="I2354" s="108">
        <f t="shared" si="987"/>
        <v>2.3255813953488373</v>
      </c>
      <c r="J2354" s="102"/>
      <c r="K2354" s="114" t="s">
        <v>101</v>
      </c>
      <c r="L2354" s="106">
        <v>23</v>
      </c>
      <c r="M2354" s="107">
        <v>11</v>
      </c>
      <c r="N2354" s="107">
        <v>24</v>
      </c>
      <c r="O2354" s="107">
        <v>25</v>
      </c>
      <c r="P2354" s="107">
        <f>第2表01元データ!BC74</f>
        <v>19</v>
      </c>
      <c r="Q2354" s="107">
        <f t="shared" si="988"/>
        <v>-6</v>
      </c>
      <c r="R2354" s="108">
        <f t="shared" si="989"/>
        <v>-24</v>
      </c>
      <c r="S2354" s="108"/>
      <c r="T2354" s="100">
        <v>209</v>
      </c>
      <c r="W2354" s="100" t="s">
        <v>363</v>
      </c>
      <c r="X2354" s="100" t="s">
        <v>313</v>
      </c>
      <c r="Y2354" s="100">
        <v>2</v>
      </c>
      <c r="Z2354" s="100">
        <v>1</v>
      </c>
      <c r="AA2354" s="100">
        <v>18</v>
      </c>
      <c r="AC2354" s="100" t="s">
        <v>363</v>
      </c>
      <c r="AD2354" s="100">
        <v>27</v>
      </c>
      <c r="AE2354" s="100">
        <v>23</v>
      </c>
      <c r="AF2354" s="100">
        <v>11</v>
      </c>
      <c r="AG2354" s="100">
        <v>24</v>
      </c>
      <c r="AJ2354" s="100" t="str">
        <f t="shared" si="984"/>
        <v>●</v>
      </c>
      <c r="AK2354" s="100" t="str">
        <f t="shared" si="982"/>
        <v>●</v>
      </c>
      <c r="AL2354" s="100" t="str">
        <f>IF(E2354=Z2354,"○","●")</f>
        <v>●</v>
      </c>
      <c r="AM2354" s="100" t="str">
        <f t="shared" si="982"/>
        <v>●</v>
      </c>
      <c r="AP2354" s="100" t="str">
        <f t="shared" si="985"/>
        <v>●</v>
      </c>
      <c r="AQ2354" s="100" t="str">
        <f t="shared" si="983"/>
        <v>●</v>
      </c>
      <c r="AR2354" s="100" t="str">
        <f t="shared" si="983"/>
        <v>●</v>
      </c>
      <c r="AS2354" s="100" t="str">
        <f t="shared" si="983"/>
        <v>●</v>
      </c>
    </row>
    <row r="2355" spans="2:45" s="100" customFormat="1" ht="14.25" customHeight="1">
      <c r="B2355" s="102" t="s">
        <v>102</v>
      </c>
      <c r="C2355" s="106" t="s">
        <v>313</v>
      </c>
      <c r="D2355" s="116">
        <v>1</v>
      </c>
      <c r="E2355" s="107">
        <v>6</v>
      </c>
      <c r="F2355" s="107">
        <v>21</v>
      </c>
      <c r="G2355" s="107">
        <f>第2表01元データ!BB75</f>
        <v>62</v>
      </c>
      <c r="H2355" s="107">
        <f t="shared" si="986"/>
        <v>41</v>
      </c>
      <c r="I2355" s="108">
        <f t="shared" si="987"/>
        <v>195.23809523809524</v>
      </c>
      <c r="J2355" s="102"/>
      <c r="K2355" s="114" t="s">
        <v>102</v>
      </c>
      <c r="L2355" s="106">
        <v>28</v>
      </c>
      <c r="M2355" s="107">
        <v>32</v>
      </c>
      <c r="N2355" s="107">
        <v>7</v>
      </c>
      <c r="O2355" s="107">
        <v>26</v>
      </c>
      <c r="P2355" s="107">
        <f>第2表01元データ!BC75</f>
        <v>35</v>
      </c>
      <c r="Q2355" s="107">
        <f t="shared" si="988"/>
        <v>9</v>
      </c>
      <c r="R2355" s="108">
        <f t="shared" si="989"/>
        <v>34.615384615384613</v>
      </c>
      <c r="S2355" s="108"/>
      <c r="T2355" s="100">
        <v>210</v>
      </c>
      <c r="W2355" s="100" t="s">
        <v>364</v>
      </c>
      <c r="X2355" s="100">
        <v>1</v>
      </c>
      <c r="Y2355" s="100" t="s">
        <v>313</v>
      </c>
      <c r="Z2355" s="100">
        <v>1</v>
      </c>
      <c r="AA2355" s="100">
        <v>6</v>
      </c>
      <c r="AC2355" s="100" t="s">
        <v>364</v>
      </c>
      <c r="AD2355" s="100">
        <v>29</v>
      </c>
      <c r="AE2355" s="100">
        <v>28</v>
      </c>
      <c r="AF2355" s="100">
        <v>32</v>
      </c>
      <c r="AG2355" s="100">
        <v>7</v>
      </c>
      <c r="AJ2355" s="100" t="str">
        <f t="shared" si="984"/>
        <v>●</v>
      </c>
      <c r="AK2355" s="100" t="str">
        <f t="shared" si="982"/>
        <v>●</v>
      </c>
      <c r="AL2355" s="100" t="str">
        <f t="shared" si="982"/>
        <v>●</v>
      </c>
      <c r="AM2355" s="100" t="str">
        <f t="shared" si="982"/>
        <v>●</v>
      </c>
      <c r="AP2355" s="100" t="str">
        <f t="shared" si="985"/>
        <v>●</v>
      </c>
      <c r="AQ2355" s="100" t="str">
        <f t="shared" si="983"/>
        <v>●</v>
      </c>
      <c r="AR2355" s="100" t="str">
        <f t="shared" si="983"/>
        <v>●</v>
      </c>
      <c r="AS2355" s="100" t="str">
        <f t="shared" si="983"/>
        <v>●</v>
      </c>
    </row>
    <row r="2356" spans="2:45" s="100" customFormat="1" ht="14.25" customHeight="1">
      <c r="B2356" s="102" t="s">
        <v>103</v>
      </c>
      <c r="C2356" s="115">
        <v>2</v>
      </c>
      <c r="D2356" s="107">
        <v>2</v>
      </c>
      <c r="E2356" s="107">
        <v>3</v>
      </c>
      <c r="F2356" s="107">
        <v>6</v>
      </c>
      <c r="G2356" s="107">
        <f>第2表01元データ!BB76</f>
        <v>43</v>
      </c>
      <c r="H2356" s="107">
        <f t="shared" si="986"/>
        <v>37</v>
      </c>
      <c r="I2356" s="108">
        <f t="shared" si="987"/>
        <v>616.66666666666674</v>
      </c>
      <c r="J2356" s="102"/>
      <c r="K2356" s="114" t="s">
        <v>103</v>
      </c>
      <c r="L2356" s="106">
        <v>31</v>
      </c>
      <c r="M2356" s="107">
        <v>26</v>
      </c>
      <c r="N2356" s="107">
        <v>34</v>
      </c>
      <c r="O2356" s="107">
        <v>8</v>
      </c>
      <c r="P2356" s="107">
        <f>第2表01元データ!BC76</f>
        <v>25</v>
      </c>
      <c r="Q2356" s="107">
        <f t="shared" si="988"/>
        <v>17</v>
      </c>
      <c r="R2356" s="108">
        <f t="shared" si="989"/>
        <v>212.5</v>
      </c>
      <c r="S2356" s="108"/>
      <c r="T2356" s="100">
        <v>211</v>
      </c>
      <c r="W2356" s="100" t="s">
        <v>365</v>
      </c>
      <c r="X2356" s="100" t="s">
        <v>313</v>
      </c>
      <c r="Y2356" s="100">
        <v>2</v>
      </c>
      <c r="Z2356" s="100">
        <v>2</v>
      </c>
      <c r="AA2356" s="100">
        <v>3</v>
      </c>
      <c r="AC2356" s="100" t="s">
        <v>365</v>
      </c>
      <c r="AD2356" s="100">
        <v>30</v>
      </c>
      <c r="AE2356" s="100">
        <v>31</v>
      </c>
      <c r="AF2356" s="100">
        <v>26</v>
      </c>
      <c r="AG2356" s="100">
        <v>34</v>
      </c>
      <c r="AJ2356" s="100" t="str">
        <f t="shared" si="984"/>
        <v>●</v>
      </c>
      <c r="AK2356" s="100" t="str">
        <f t="shared" si="982"/>
        <v>○</v>
      </c>
      <c r="AL2356" s="100" t="str">
        <f t="shared" si="982"/>
        <v>●</v>
      </c>
      <c r="AM2356" s="100" t="str">
        <f t="shared" si="982"/>
        <v>●</v>
      </c>
      <c r="AP2356" s="100" t="str">
        <f t="shared" si="985"/>
        <v>●</v>
      </c>
      <c r="AQ2356" s="100" t="str">
        <f t="shared" si="983"/>
        <v>●</v>
      </c>
      <c r="AR2356" s="100" t="str">
        <f t="shared" si="983"/>
        <v>●</v>
      </c>
      <c r="AS2356" s="100" t="str">
        <f t="shared" si="983"/>
        <v>●</v>
      </c>
    </row>
    <row r="2357" spans="2:45" s="100" customFormat="1" ht="14.25" customHeight="1">
      <c r="B2357" s="102" t="s">
        <v>104</v>
      </c>
      <c r="C2357" s="106" t="s">
        <v>313</v>
      </c>
      <c r="D2357" s="116">
        <v>3</v>
      </c>
      <c r="E2357" s="107">
        <v>4</v>
      </c>
      <c r="F2357" s="107">
        <v>5</v>
      </c>
      <c r="G2357" s="107">
        <f>第2表01元データ!BB77</f>
        <v>21</v>
      </c>
      <c r="H2357" s="107">
        <f t="shared" si="986"/>
        <v>16</v>
      </c>
      <c r="I2357" s="108">
        <f t="shared" si="987"/>
        <v>320</v>
      </c>
      <c r="J2357" s="102"/>
      <c r="K2357" s="114" t="s">
        <v>104</v>
      </c>
      <c r="L2357" s="106">
        <v>30</v>
      </c>
      <c r="M2357" s="107">
        <v>33</v>
      </c>
      <c r="N2357" s="107">
        <v>30</v>
      </c>
      <c r="O2357" s="107">
        <v>32</v>
      </c>
      <c r="P2357" s="107">
        <f>第2表01元データ!BC77</f>
        <v>30</v>
      </c>
      <c r="Q2357" s="107">
        <f t="shared" si="988"/>
        <v>-2</v>
      </c>
      <c r="R2357" s="108">
        <f t="shared" si="989"/>
        <v>-6.25</v>
      </c>
      <c r="S2357" s="108"/>
      <c r="T2357" s="100">
        <v>212</v>
      </c>
      <c r="W2357" s="100" t="s">
        <v>366</v>
      </c>
      <c r="X2357" s="100">
        <v>3</v>
      </c>
      <c r="Y2357" s="100" t="s">
        <v>313</v>
      </c>
      <c r="Z2357" s="100">
        <v>3</v>
      </c>
      <c r="AA2357" s="100">
        <v>4</v>
      </c>
      <c r="AC2357" s="100" t="s">
        <v>366</v>
      </c>
      <c r="AD2357" s="100">
        <v>38</v>
      </c>
      <c r="AE2357" s="100">
        <v>30</v>
      </c>
      <c r="AF2357" s="100">
        <v>33</v>
      </c>
      <c r="AG2357" s="100">
        <v>30</v>
      </c>
      <c r="AJ2357" s="100" t="str">
        <f t="shared" si="984"/>
        <v>●</v>
      </c>
      <c r="AK2357" s="100" t="str">
        <f t="shared" si="982"/>
        <v>●</v>
      </c>
      <c r="AL2357" s="100" t="str">
        <f t="shared" si="982"/>
        <v>●</v>
      </c>
      <c r="AM2357" s="100" t="str">
        <f t="shared" si="982"/>
        <v>●</v>
      </c>
      <c r="AP2357" s="100" t="str">
        <f t="shared" si="985"/>
        <v>●</v>
      </c>
      <c r="AQ2357" s="100" t="str">
        <f t="shared" si="983"/>
        <v>●</v>
      </c>
      <c r="AR2357" s="100" t="str">
        <f t="shared" si="983"/>
        <v>●</v>
      </c>
      <c r="AS2357" s="100" t="str">
        <f t="shared" si="983"/>
        <v>●</v>
      </c>
    </row>
    <row r="2358" spans="2:45" s="100" customFormat="1" ht="14.25" customHeight="1">
      <c r="B2358" s="102" t="s">
        <v>105</v>
      </c>
      <c r="C2358" s="106">
        <v>2</v>
      </c>
      <c r="D2358" s="107">
        <v>1</v>
      </c>
      <c r="E2358" s="107">
        <v>7</v>
      </c>
      <c r="F2358" s="107">
        <v>7</v>
      </c>
      <c r="G2358" s="107">
        <f>第2表01元データ!BB78</f>
        <v>6</v>
      </c>
      <c r="H2358" s="107">
        <f t="shared" si="986"/>
        <v>-1</v>
      </c>
      <c r="I2358" s="108">
        <f t="shared" si="987"/>
        <v>-14.285714285714285</v>
      </c>
      <c r="J2358" s="102"/>
      <c r="K2358" s="114" t="s">
        <v>105</v>
      </c>
      <c r="L2358" s="106">
        <v>40</v>
      </c>
      <c r="M2358" s="107">
        <v>37</v>
      </c>
      <c r="N2358" s="107">
        <v>37</v>
      </c>
      <c r="O2358" s="107">
        <v>33</v>
      </c>
      <c r="P2358" s="107">
        <f>第2表01元データ!BC78</f>
        <v>19</v>
      </c>
      <c r="Q2358" s="107">
        <f t="shared" si="988"/>
        <v>-14</v>
      </c>
      <c r="R2358" s="108">
        <f t="shared" si="989"/>
        <v>-42.424242424242422</v>
      </c>
      <c r="S2358" s="108"/>
      <c r="T2358" s="100">
        <v>213</v>
      </c>
      <c r="W2358" s="100" t="s">
        <v>367</v>
      </c>
      <c r="X2358" s="100">
        <v>1</v>
      </c>
      <c r="Y2358" s="100">
        <v>2</v>
      </c>
      <c r="Z2358" s="100">
        <v>1</v>
      </c>
      <c r="AA2358" s="100">
        <v>7</v>
      </c>
      <c r="AC2358" s="100" t="s">
        <v>367</v>
      </c>
      <c r="AD2358" s="100">
        <v>26</v>
      </c>
      <c r="AE2358" s="100">
        <v>40</v>
      </c>
      <c r="AF2358" s="100">
        <v>37</v>
      </c>
      <c r="AG2358" s="100">
        <v>37</v>
      </c>
      <c r="AJ2358" s="100" t="str">
        <f t="shared" si="984"/>
        <v>●</v>
      </c>
      <c r="AK2358" s="100" t="str">
        <f t="shared" si="982"/>
        <v>●</v>
      </c>
      <c r="AL2358" s="100" t="str">
        <f t="shared" si="982"/>
        <v>●</v>
      </c>
      <c r="AM2358" s="100" t="str">
        <f t="shared" si="982"/>
        <v>○</v>
      </c>
      <c r="AP2358" s="100" t="str">
        <f t="shared" si="985"/>
        <v>●</v>
      </c>
      <c r="AQ2358" s="100" t="str">
        <f t="shared" si="983"/>
        <v>●</v>
      </c>
      <c r="AR2358" s="100" t="str">
        <f t="shared" si="983"/>
        <v>○</v>
      </c>
      <c r="AS2358" s="100" t="str">
        <f t="shared" si="983"/>
        <v>●</v>
      </c>
    </row>
    <row r="2359" spans="2:45" s="100" customFormat="1" ht="14.25" customHeight="1">
      <c r="B2359" s="102" t="s">
        <v>106</v>
      </c>
      <c r="C2359" s="106" t="s">
        <v>313</v>
      </c>
      <c r="D2359" s="116">
        <v>2</v>
      </c>
      <c r="E2359" s="107">
        <v>4</v>
      </c>
      <c r="F2359" s="107">
        <v>7</v>
      </c>
      <c r="G2359" s="107">
        <f>第2表01元データ!BB79</f>
        <v>6</v>
      </c>
      <c r="H2359" s="107">
        <f t="shared" si="986"/>
        <v>-1</v>
      </c>
      <c r="I2359" s="108">
        <f t="shared" si="987"/>
        <v>-14.285714285714285</v>
      </c>
      <c r="J2359" s="102"/>
      <c r="K2359" s="114" t="s">
        <v>106</v>
      </c>
      <c r="L2359" s="106">
        <v>24</v>
      </c>
      <c r="M2359" s="107">
        <v>35</v>
      </c>
      <c r="N2359" s="107">
        <v>32</v>
      </c>
      <c r="O2359" s="107">
        <v>36</v>
      </c>
      <c r="P2359" s="107">
        <f>第2表01元データ!BC79</f>
        <v>29</v>
      </c>
      <c r="Q2359" s="107">
        <f t="shared" si="988"/>
        <v>-7</v>
      </c>
      <c r="R2359" s="108">
        <f t="shared" si="989"/>
        <v>-19.444444444444446</v>
      </c>
      <c r="S2359" s="108"/>
      <c r="T2359" s="100">
        <v>214</v>
      </c>
      <c r="W2359" s="100" t="s">
        <v>368</v>
      </c>
      <c r="X2359" s="100">
        <v>2</v>
      </c>
      <c r="Y2359" s="100" t="s">
        <v>313</v>
      </c>
      <c r="Z2359" s="100">
        <v>2</v>
      </c>
      <c r="AA2359" s="100">
        <v>4</v>
      </c>
      <c r="AC2359" s="100" t="s">
        <v>368</v>
      </c>
      <c r="AD2359" s="100">
        <v>23</v>
      </c>
      <c r="AE2359" s="100">
        <v>24</v>
      </c>
      <c r="AF2359" s="100">
        <v>35</v>
      </c>
      <c r="AG2359" s="100">
        <v>32</v>
      </c>
      <c r="AJ2359" s="100" t="str">
        <f t="shared" si="984"/>
        <v>●</v>
      </c>
      <c r="AK2359" s="100" t="str">
        <f t="shared" si="982"/>
        <v>●</v>
      </c>
      <c r="AL2359" s="100" t="str">
        <f t="shared" si="982"/>
        <v>●</v>
      </c>
      <c r="AM2359" s="100" t="str">
        <f t="shared" si="982"/>
        <v>●</v>
      </c>
      <c r="AP2359" s="100" t="str">
        <f t="shared" si="985"/>
        <v>●</v>
      </c>
      <c r="AQ2359" s="100" t="str">
        <f t="shared" si="983"/>
        <v>●</v>
      </c>
      <c r="AR2359" s="100" t="str">
        <f t="shared" si="983"/>
        <v>●</v>
      </c>
      <c r="AS2359" s="100" t="str">
        <f t="shared" si="983"/>
        <v>●</v>
      </c>
    </row>
    <row r="2360" spans="2:45" s="100" customFormat="1" ht="14.25" customHeight="1">
      <c r="B2360" s="102" t="s">
        <v>107</v>
      </c>
      <c r="C2360" s="106">
        <v>3</v>
      </c>
      <c r="D2360" s="107" t="s">
        <v>313</v>
      </c>
      <c r="E2360" s="116">
        <v>2</v>
      </c>
      <c r="F2360" s="107">
        <v>4</v>
      </c>
      <c r="G2360" s="107">
        <f>第2表01元データ!BB80</f>
        <v>6</v>
      </c>
      <c r="H2360" s="107">
        <f t="shared" si="986"/>
        <v>2</v>
      </c>
      <c r="I2360" s="108">
        <f t="shared" si="987"/>
        <v>50</v>
      </c>
      <c r="J2360" s="102"/>
      <c r="K2360" s="114" t="s">
        <v>107</v>
      </c>
      <c r="L2360" s="106">
        <v>22</v>
      </c>
      <c r="M2360" s="107">
        <v>27</v>
      </c>
      <c r="N2360" s="107">
        <v>32</v>
      </c>
      <c r="O2360" s="107">
        <v>36</v>
      </c>
      <c r="P2360" s="107">
        <f>第2表01元データ!BC80</f>
        <v>34</v>
      </c>
      <c r="Q2360" s="107">
        <f t="shared" si="988"/>
        <v>-2</v>
      </c>
      <c r="R2360" s="108">
        <f t="shared" si="989"/>
        <v>-5.5555555555555554</v>
      </c>
      <c r="S2360" s="108"/>
      <c r="T2360" s="100">
        <v>215</v>
      </c>
      <c r="W2360" s="100" t="s">
        <v>369</v>
      </c>
      <c r="X2360" s="100">
        <v>3</v>
      </c>
      <c r="Y2360" s="100">
        <v>3</v>
      </c>
      <c r="Z2360" s="100" t="s">
        <v>313</v>
      </c>
      <c r="AA2360" s="100">
        <v>2</v>
      </c>
      <c r="AC2360" s="100" t="s">
        <v>369</v>
      </c>
      <c r="AD2360" s="100">
        <v>19</v>
      </c>
      <c r="AE2360" s="100">
        <v>22</v>
      </c>
      <c r="AF2360" s="100">
        <v>27</v>
      </c>
      <c r="AG2360" s="100">
        <v>32</v>
      </c>
      <c r="AJ2360" s="100" t="str">
        <f t="shared" si="984"/>
        <v>○</v>
      </c>
      <c r="AK2360" s="100" t="str">
        <f t="shared" si="982"/>
        <v>●</v>
      </c>
      <c r="AL2360" s="100" t="str">
        <f t="shared" si="982"/>
        <v>●</v>
      </c>
      <c r="AM2360" s="100" t="str">
        <f t="shared" si="982"/>
        <v>●</v>
      </c>
      <c r="AP2360" s="100" t="str">
        <f t="shared" si="985"/>
        <v>●</v>
      </c>
      <c r="AQ2360" s="100" t="str">
        <f t="shared" si="983"/>
        <v>●</v>
      </c>
      <c r="AR2360" s="100" t="str">
        <f t="shared" si="983"/>
        <v>●</v>
      </c>
      <c r="AS2360" s="100" t="str">
        <f t="shared" si="983"/>
        <v>●</v>
      </c>
    </row>
    <row r="2361" spans="2:45" s="100" customFormat="1" ht="14.25" customHeight="1">
      <c r="B2361" s="102" t="s">
        <v>108</v>
      </c>
      <c r="C2361" s="115">
        <v>3</v>
      </c>
      <c r="D2361" s="107">
        <v>2</v>
      </c>
      <c r="E2361" s="107">
        <v>2</v>
      </c>
      <c r="F2361" s="107">
        <v>2</v>
      </c>
      <c r="G2361" s="107">
        <f>第2表01元データ!BB81</f>
        <v>5</v>
      </c>
      <c r="H2361" s="107">
        <f t="shared" si="986"/>
        <v>3</v>
      </c>
      <c r="I2361" s="108">
        <f t="shared" si="987"/>
        <v>150</v>
      </c>
      <c r="J2361" s="102"/>
      <c r="K2361" s="114" t="s">
        <v>108</v>
      </c>
      <c r="L2361" s="106">
        <v>16</v>
      </c>
      <c r="M2361" s="107">
        <v>21</v>
      </c>
      <c r="N2361" s="107">
        <v>23</v>
      </c>
      <c r="O2361" s="107">
        <v>36</v>
      </c>
      <c r="P2361" s="107">
        <f>第2表01元データ!BC81</f>
        <v>31</v>
      </c>
      <c r="Q2361" s="107">
        <f t="shared" si="988"/>
        <v>-5</v>
      </c>
      <c r="R2361" s="108">
        <f t="shared" si="989"/>
        <v>-13.888888888888889</v>
      </c>
      <c r="S2361" s="108"/>
      <c r="T2361" s="100">
        <v>216</v>
      </c>
      <c r="W2361" s="100" t="s">
        <v>370</v>
      </c>
      <c r="X2361" s="100" t="s">
        <v>313</v>
      </c>
      <c r="Y2361" s="100">
        <v>3</v>
      </c>
      <c r="Z2361" s="100">
        <v>2</v>
      </c>
      <c r="AA2361" s="100">
        <v>2</v>
      </c>
      <c r="AC2361" s="100" t="s">
        <v>370</v>
      </c>
      <c r="AD2361" s="100">
        <v>13</v>
      </c>
      <c r="AE2361" s="100">
        <v>16</v>
      </c>
      <c r="AF2361" s="100">
        <v>21</v>
      </c>
      <c r="AG2361" s="100">
        <v>23</v>
      </c>
      <c r="AJ2361" s="100" t="str">
        <f t="shared" si="984"/>
        <v>●</v>
      </c>
      <c r="AK2361" s="100" t="str">
        <f t="shared" si="982"/>
        <v>●</v>
      </c>
      <c r="AL2361" s="100" t="str">
        <f t="shared" si="982"/>
        <v>○</v>
      </c>
      <c r="AM2361" s="100" t="str">
        <f t="shared" si="982"/>
        <v>○</v>
      </c>
      <c r="AP2361" s="100" t="str">
        <f t="shared" si="985"/>
        <v>●</v>
      </c>
      <c r="AQ2361" s="100" t="str">
        <f t="shared" si="983"/>
        <v>●</v>
      </c>
      <c r="AR2361" s="100" t="str">
        <f t="shared" si="983"/>
        <v>●</v>
      </c>
      <c r="AS2361" s="100" t="str">
        <f t="shared" si="983"/>
        <v>●</v>
      </c>
    </row>
    <row r="2362" spans="2:45" s="100" customFormat="1" ht="14.25" customHeight="1">
      <c r="B2362" s="102" t="s">
        <v>109</v>
      </c>
      <c r="C2362" s="115" t="s">
        <v>313</v>
      </c>
      <c r="D2362" s="116">
        <v>2</v>
      </c>
      <c r="E2362" s="107">
        <v>2</v>
      </c>
      <c r="F2362" s="107">
        <v>3</v>
      </c>
      <c r="G2362" s="107">
        <f>第2表01元データ!BB82</f>
        <v>4</v>
      </c>
      <c r="H2362" s="107">
        <f t="shared" si="986"/>
        <v>1</v>
      </c>
      <c r="I2362" s="108">
        <f t="shared" si="987"/>
        <v>33.333333333333329</v>
      </c>
      <c r="J2362" s="102"/>
      <c r="K2362" s="114" t="s">
        <v>109</v>
      </c>
      <c r="L2362" s="106">
        <v>9</v>
      </c>
      <c r="M2362" s="107">
        <v>13</v>
      </c>
      <c r="N2362" s="107">
        <v>21</v>
      </c>
      <c r="O2362" s="107">
        <v>24</v>
      </c>
      <c r="P2362" s="107">
        <f>第2表01元データ!BC82</f>
        <v>25</v>
      </c>
      <c r="Q2362" s="107">
        <f t="shared" si="988"/>
        <v>1</v>
      </c>
      <c r="R2362" s="108">
        <f t="shared" si="989"/>
        <v>4.1666666666666661</v>
      </c>
      <c r="S2362" s="108"/>
      <c r="T2362" s="100">
        <v>217</v>
      </c>
      <c r="W2362" s="100" t="s">
        <v>371</v>
      </c>
      <c r="X2362" s="100" t="s">
        <v>313</v>
      </c>
      <c r="Y2362" s="100" t="s">
        <v>313</v>
      </c>
      <c r="Z2362" s="100">
        <v>2</v>
      </c>
      <c r="AA2362" s="100">
        <v>2</v>
      </c>
      <c r="AC2362" s="100" t="s">
        <v>371</v>
      </c>
      <c r="AD2362" s="100">
        <v>9</v>
      </c>
      <c r="AE2362" s="100">
        <v>9</v>
      </c>
      <c r="AF2362" s="100">
        <v>13</v>
      </c>
      <c r="AG2362" s="100">
        <v>21</v>
      </c>
      <c r="AJ2362" s="100" t="str">
        <f t="shared" si="984"/>
        <v>○</v>
      </c>
      <c r="AK2362" s="100" t="str">
        <f t="shared" si="982"/>
        <v>●</v>
      </c>
      <c r="AL2362" s="100" t="str">
        <f t="shared" si="982"/>
        <v>○</v>
      </c>
      <c r="AM2362" s="100" t="str">
        <f t="shared" si="982"/>
        <v>●</v>
      </c>
      <c r="AP2362" s="100" t="str">
        <f t="shared" si="985"/>
        <v>○</v>
      </c>
      <c r="AQ2362" s="100" t="str">
        <f t="shared" si="983"/>
        <v>●</v>
      </c>
      <c r="AR2362" s="100" t="str">
        <f t="shared" si="983"/>
        <v>●</v>
      </c>
      <c r="AS2362" s="100" t="str">
        <f t="shared" si="983"/>
        <v>●</v>
      </c>
    </row>
    <row r="2363" spans="2:45" s="100" customFormat="1" ht="14.25" customHeight="1">
      <c r="B2363" s="102" t="s">
        <v>110</v>
      </c>
      <c r="C2363" s="115" t="s">
        <v>313</v>
      </c>
      <c r="D2363" s="116" t="s">
        <v>313</v>
      </c>
      <c r="E2363" s="116">
        <v>2</v>
      </c>
      <c r="F2363" s="107">
        <v>1</v>
      </c>
      <c r="G2363" s="107">
        <f>第2表01元データ!BB83</f>
        <v>4</v>
      </c>
      <c r="H2363" s="107">
        <f t="shared" si="986"/>
        <v>3</v>
      </c>
      <c r="I2363" s="108">
        <f t="shared" si="987"/>
        <v>300</v>
      </c>
      <c r="J2363" s="102"/>
      <c r="K2363" s="114" t="s">
        <v>110</v>
      </c>
      <c r="L2363" s="106">
        <v>11</v>
      </c>
      <c r="M2363" s="107">
        <v>9</v>
      </c>
      <c r="N2363" s="107">
        <v>15</v>
      </c>
      <c r="O2363" s="107">
        <v>24</v>
      </c>
      <c r="P2363" s="107">
        <f>第2表01元データ!BC83</f>
        <v>26</v>
      </c>
      <c r="Q2363" s="107">
        <f t="shared" si="988"/>
        <v>2</v>
      </c>
      <c r="R2363" s="108">
        <f t="shared" si="989"/>
        <v>8.3333333333333321</v>
      </c>
      <c r="S2363" s="108"/>
      <c r="T2363" s="100">
        <v>218</v>
      </c>
      <c r="W2363" s="100" t="s">
        <v>378</v>
      </c>
      <c r="X2363" s="100" t="s">
        <v>313</v>
      </c>
      <c r="Y2363" s="100" t="s">
        <v>313</v>
      </c>
      <c r="Z2363" s="100" t="s">
        <v>313</v>
      </c>
      <c r="AA2363" s="100">
        <v>2</v>
      </c>
      <c r="AC2363" s="100" t="s">
        <v>378</v>
      </c>
      <c r="AD2363" s="100">
        <v>10</v>
      </c>
      <c r="AE2363" s="100">
        <v>11</v>
      </c>
      <c r="AF2363" s="100">
        <v>9</v>
      </c>
      <c r="AG2363" s="100">
        <v>15</v>
      </c>
      <c r="AJ2363" s="100" t="str">
        <f t="shared" si="984"/>
        <v>○</v>
      </c>
      <c r="AK2363" s="100" t="str">
        <f t="shared" si="982"/>
        <v>○</v>
      </c>
      <c r="AL2363" s="100" t="str">
        <f t="shared" si="982"/>
        <v>●</v>
      </c>
      <c r="AM2363" s="100" t="str">
        <f t="shared" si="982"/>
        <v>●</v>
      </c>
      <c r="AP2363" s="100" t="str">
        <f t="shared" si="985"/>
        <v>●</v>
      </c>
      <c r="AQ2363" s="100" t="str">
        <f t="shared" si="983"/>
        <v>●</v>
      </c>
      <c r="AR2363" s="100" t="str">
        <f t="shared" si="983"/>
        <v>●</v>
      </c>
      <c r="AS2363" s="100" t="str">
        <f t="shared" si="983"/>
        <v>●</v>
      </c>
    </row>
    <row r="2364" spans="2:45" s="100" customFormat="1" ht="14.25" customHeight="1">
      <c r="B2364" s="119" t="s">
        <v>111</v>
      </c>
      <c r="C2364" s="120" t="s">
        <v>313</v>
      </c>
      <c r="D2364" s="116" t="s">
        <v>313</v>
      </c>
      <c r="E2364" s="116" t="s">
        <v>313</v>
      </c>
      <c r="F2364" s="116" t="s">
        <v>313</v>
      </c>
      <c r="G2364" s="107" t="str">
        <f>第2表01元データ!BB84</f>
        <v>-</v>
      </c>
      <c r="H2364" s="107"/>
      <c r="I2364" s="108"/>
      <c r="K2364" s="119" t="s">
        <v>111</v>
      </c>
      <c r="L2364" s="120" t="s">
        <v>313</v>
      </c>
      <c r="M2364" s="116" t="s">
        <v>313</v>
      </c>
      <c r="N2364" s="116" t="s">
        <v>313</v>
      </c>
      <c r="O2364" s="116" t="s">
        <v>313</v>
      </c>
      <c r="P2364" s="107" t="str">
        <f>第2表01元データ!BC84</f>
        <v>-</v>
      </c>
      <c r="Q2364" s="107"/>
      <c r="R2364" s="108"/>
      <c r="T2364" s="100">
        <v>219</v>
      </c>
    </row>
    <row r="2365" spans="2:45" s="100" customFormat="1" ht="14.25" customHeight="1">
      <c r="B2365" s="118"/>
      <c r="C2365" s="118"/>
      <c r="D2365" s="118"/>
      <c r="E2365" s="118"/>
      <c r="F2365" s="118"/>
      <c r="G2365" s="118"/>
      <c r="H2365" s="118"/>
      <c r="I2365" s="118"/>
      <c r="J2365" s="118"/>
      <c r="K2365" s="118"/>
      <c r="L2365" s="118"/>
      <c r="M2365" s="118"/>
      <c r="N2365" s="118"/>
      <c r="O2365" s="118"/>
      <c r="P2365" s="168"/>
      <c r="W2365" s="100">
        <v>63</v>
      </c>
    </row>
    <row r="2366" spans="2:45" s="100" customFormat="1" ht="14.25" customHeight="1">
      <c r="B2366" s="118"/>
      <c r="C2366" s="118"/>
      <c r="D2366" s="118"/>
      <c r="E2366" s="118"/>
      <c r="F2366" s="118"/>
      <c r="G2366" s="118"/>
      <c r="H2366" s="118"/>
      <c r="I2366" s="118"/>
      <c r="J2366" s="118"/>
      <c r="K2366" s="118"/>
      <c r="L2366" s="118"/>
      <c r="M2366" s="118"/>
      <c r="N2366" s="118"/>
      <c r="O2366" s="118"/>
      <c r="P2366" s="168"/>
    </row>
    <row r="2367" spans="2:45" s="100" customFormat="1" ht="14.25" customHeight="1">
      <c r="B2367" s="118"/>
      <c r="C2367" s="118"/>
      <c r="D2367" s="118"/>
      <c r="E2367" s="118"/>
      <c r="F2367" s="118"/>
      <c r="G2367" s="118"/>
      <c r="H2367" s="118"/>
      <c r="I2367" s="118"/>
      <c r="J2367" s="118"/>
      <c r="K2367" s="118"/>
      <c r="L2367" s="118"/>
      <c r="M2367" s="118"/>
      <c r="N2367" s="118"/>
      <c r="O2367" s="118"/>
      <c r="P2367" s="168"/>
    </row>
    <row r="2368" spans="2:45" s="99" customFormat="1" ht="14.25" customHeight="1">
      <c r="B2368" s="99" t="s">
        <v>285</v>
      </c>
      <c r="K2368" s="99" t="s">
        <v>286</v>
      </c>
      <c r="W2368" s="100"/>
      <c r="X2368" s="100"/>
      <c r="Y2368" s="100"/>
      <c r="Z2368" s="100"/>
      <c r="AA2368" s="100"/>
      <c r="AB2368" s="100"/>
      <c r="AC2368" s="100"/>
      <c r="AD2368" s="100"/>
      <c r="AE2368" s="100"/>
      <c r="AF2368" s="100"/>
      <c r="AG2368" s="100"/>
    </row>
    <row r="2369" spans="2:45" s="100" customFormat="1" ht="14.25" customHeight="1">
      <c r="B2369" s="583" t="s">
        <v>335</v>
      </c>
      <c r="C2369" s="101"/>
      <c r="D2369" s="101"/>
      <c r="E2369" s="101"/>
      <c r="F2369" s="101"/>
      <c r="G2369" s="135"/>
      <c r="H2369" s="131"/>
      <c r="I2369" s="131"/>
      <c r="J2369" s="102"/>
      <c r="K2369" s="583" t="s">
        <v>335</v>
      </c>
      <c r="L2369" s="101"/>
      <c r="M2369" s="101"/>
      <c r="N2369" s="101"/>
      <c r="O2369" s="101"/>
      <c r="P2369" s="135"/>
      <c r="Q2369" s="131"/>
      <c r="R2369" s="131"/>
      <c r="S2369" s="103"/>
    </row>
    <row r="2370" spans="2:45" s="100" customFormat="1" ht="14.25" customHeight="1">
      <c r="B2370" s="584"/>
      <c r="C2370" s="130" t="str">
        <f>$C$4</f>
        <v>平成7年</v>
      </c>
      <c r="D2370" s="130" t="str">
        <f>$D$4</f>
        <v>平成12年</v>
      </c>
      <c r="E2370" s="130" t="str">
        <f>$E$4</f>
        <v>平成17年</v>
      </c>
      <c r="F2370" s="130" t="str">
        <f>$F$4</f>
        <v>平成22年</v>
      </c>
      <c r="G2370" s="130" t="s">
        <v>410</v>
      </c>
      <c r="H2370" s="133" t="str">
        <f>$H$4</f>
        <v>対平成</v>
      </c>
      <c r="I2370" s="134" t="str">
        <f>$I$4</f>
        <v>22年</v>
      </c>
      <c r="J2370" s="102"/>
      <c r="K2370" s="584"/>
      <c r="L2370" s="130" t="str">
        <f>$C$4</f>
        <v>平成7年</v>
      </c>
      <c r="M2370" s="130" t="str">
        <f>$D$4</f>
        <v>平成12年</v>
      </c>
      <c r="N2370" s="130" t="str">
        <f>$E$4</f>
        <v>平成17年</v>
      </c>
      <c r="O2370" s="130" t="str">
        <f>$F$4</f>
        <v>平成22年</v>
      </c>
      <c r="P2370" s="130" t="s">
        <v>410</v>
      </c>
      <c r="Q2370" s="133" t="str">
        <f>$H$4</f>
        <v>対平成</v>
      </c>
      <c r="R2370" s="134" t="str">
        <f>$I$4</f>
        <v>22年</v>
      </c>
      <c r="S2370" s="103"/>
    </row>
    <row r="2371" spans="2:45" s="100" customFormat="1" ht="14.25" customHeight="1">
      <c r="B2371" s="585"/>
      <c r="C2371" s="104"/>
      <c r="D2371" s="104"/>
      <c r="E2371" s="104"/>
      <c r="F2371" s="104"/>
      <c r="G2371" s="104"/>
      <c r="H2371" s="132" t="s">
        <v>88</v>
      </c>
      <c r="I2371" s="133" t="s">
        <v>398</v>
      </c>
      <c r="J2371" s="102"/>
      <c r="K2371" s="585"/>
      <c r="L2371" s="104"/>
      <c r="M2371" s="104"/>
      <c r="N2371" s="104"/>
      <c r="O2371" s="104"/>
      <c r="P2371" s="104"/>
      <c r="Q2371" s="132" t="s">
        <v>88</v>
      </c>
      <c r="R2371" s="133" t="s">
        <v>398</v>
      </c>
      <c r="S2371" s="103"/>
    </row>
    <row r="2372" spans="2:45" s="199" customFormat="1" ht="14.25" customHeight="1">
      <c r="B2372" s="200" t="s">
        <v>90</v>
      </c>
      <c r="C2372" s="198">
        <v>246</v>
      </c>
      <c r="D2372" s="194">
        <v>240</v>
      </c>
      <c r="E2372" s="194">
        <v>241</v>
      </c>
      <c r="F2372" s="194">
        <v>273</v>
      </c>
      <c r="G2372" s="194">
        <f>IF(COUNTIF(G2377:G2395,"x"),"x",IF(SUM(G2377:G2395)=0,"-",SUM(G2377:G2395)))</f>
        <v>207</v>
      </c>
      <c r="H2372" s="193">
        <f t="shared" ref="H2372:H2375" si="990">IF(G2372="x","x",IF(AND(G2372="-",F2372="-"),"-",IF(AND(G2372="-",F2372&gt;0),F2372*-1,IF(AND(G2372&gt;0,F2372="-"),G2372,G2372-F2372))))</f>
        <v>-66</v>
      </c>
      <c r="I2372" s="195">
        <f t="shared" ref="I2372:I2375" si="991">IF(H2372="x","x",IF(H2372="-","-",IF(AND(F2372="-",G2372&gt;0),"皆増",IF(AND(F2372&gt;0,G2372="-"),"皆減",H2372/F2372*100))))</f>
        <v>-24.175824175824175</v>
      </c>
      <c r="J2372" s="196"/>
      <c r="K2372" s="197" t="s">
        <v>90</v>
      </c>
      <c r="L2372" s="198">
        <v>3541</v>
      </c>
      <c r="M2372" s="194">
        <v>3277</v>
      </c>
      <c r="N2372" s="194">
        <v>2975</v>
      </c>
      <c r="O2372" s="194">
        <v>2631</v>
      </c>
      <c r="P2372" s="194">
        <f>IF(COUNTIF(P2377:P2395,"x"),"x",IF(SUM(P2377:P2395)=0,"-",SUM(P2377:P2395)))</f>
        <v>2185</v>
      </c>
      <c r="Q2372" s="193">
        <f t="shared" ref="Q2372:Q2375" si="992">IF(P2372="x","x",IF(AND(P2372="-",O2372="-"),"-",IF(AND(P2372="-",O2372&gt;0),O2372*-1,IF(AND(P2372&gt;0,O2372="-"),P2372,P2372-O2372))))</f>
        <v>-446</v>
      </c>
      <c r="R2372" s="195">
        <f t="shared" ref="R2372:R2375" si="993">IF(Q2372="x","x",IF(Q2372="-","-",IF(AND(O2372="-",P2372&gt;0),"皆増",IF(AND(O2372&gt;0,P2372="-"),"皆減",Q2372/O2372*100))))</f>
        <v>-16.9517293804637</v>
      </c>
      <c r="S2372" s="195"/>
      <c r="W2372" s="199" t="s">
        <v>373</v>
      </c>
      <c r="X2372" s="199">
        <v>229</v>
      </c>
      <c r="Y2372" s="199">
        <v>246</v>
      </c>
      <c r="Z2372" s="199">
        <v>240</v>
      </c>
      <c r="AA2372" s="199">
        <v>241</v>
      </c>
      <c r="AC2372" s="199" t="s">
        <v>373</v>
      </c>
      <c r="AD2372" s="199">
        <v>3644</v>
      </c>
      <c r="AE2372" s="199">
        <v>3541</v>
      </c>
      <c r="AF2372" s="199">
        <v>3277</v>
      </c>
      <c r="AG2372" s="199">
        <v>2975</v>
      </c>
      <c r="AJ2372" s="199" t="str">
        <f>IF(C2372=X2372,"○","●")</f>
        <v>●</v>
      </c>
      <c r="AK2372" s="199" t="str">
        <f t="shared" ref="AK2372:AM2394" si="994">IF(D2372=Y2372,"○","●")</f>
        <v>●</v>
      </c>
      <c r="AL2372" s="199" t="str">
        <f t="shared" si="994"/>
        <v>●</v>
      </c>
      <c r="AM2372" s="199" t="str">
        <f t="shared" si="994"/>
        <v>●</v>
      </c>
      <c r="AP2372" s="199" t="str">
        <f>IF(L2372=AD2372,"○","●")</f>
        <v>●</v>
      </c>
      <c r="AQ2372" s="199" t="str">
        <f t="shared" ref="AQ2372:AS2394" si="995">IF(M2372=AE2372,"○","●")</f>
        <v>●</v>
      </c>
      <c r="AR2372" s="199" t="str">
        <f t="shared" si="995"/>
        <v>●</v>
      </c>
      <c r="AS2372" s="199" t="str">
        <f t="shared" si="995"/>
        <v>●</v>
      </c>
    </row>
    <row r="2373" spans="2:45" s="100" customFormat="1" ht="14.25" customHeight="1">
      <c r="B2373" s="105" t="s">
        <v>91</v>
      </c>
      <c r="C2373" s="106">
        <v>38</v>
      </c>
      <c r="D2373" s="107">
        <v>39</v>
      </c>
      <c r="E2373" s="107">
        <v>42</v>
      </c>
      <c r="F2373" s="107">
        <v>50</v>
      </c>
      <c r="G2373" s="107">
        <f>IF(COUNTIF(G2377:G2379,"x"),"x",IF(SUM(G2377:G2379)=0,"-",SUM(G2377:G2379)))</f>
        <v>32</v>
      </c>
      <c r="H2373" s="107">
        <f t="shared" si="990"/>
        <v>-18</v>
      </c>
      <c r="I2373" s="108">
        <f t="shared" si="991"/>
        <v>-36</v>
      </c>
      <c r="J2373" s="102"/>
      <c r="K2373" s="109" t="s">
        <v>91</v>
      </c>
      <c r="L2373" s="106">
        <v>448</v>
      </c>
      <c r="M2373" s="107">
        <v>310</v>
      </c>
      <c r="N2373" s="107">
        <v>207</v>
      </c>
      <c r="O2373" s="107">
        <v>205</v>
      </c>
      <c r="P2373" s="107">
        <f>IF(COUNTIF(P2377:P2379,"x"),"x",IF(SUM(P2377:P2379)=0,"-",SUM(P2377:P2379)))</f>
        <v>158</v>
      </c>
      <c r="Q2373" s="107">
        <f t="shared" si="992"/>
        <v>-47</v>
      </c>
      <c r="R2373" s="108">
        <f t="shared" si="993"/>
        <v>-22.926829268292686</v>
      </c>
      <c r="S2373" s="108"/>
      <c r="W2373" s="100" t="s">
        <v>374</v>
      </c>
      <c r="X2373" s="100">
        <v>30</v>
      </c>
      <c r="Y2373" s="100">
        <v>38</v>
      </c>
      <c r="Z2373" s="100">
        <v>39</v>
      </c>
      <c r="AA2373" s="100">
        <v>42</v>
      </c>
      <c r="AC2373" s="100" t="s">
        <v>374</v>
      </c>
      <c r="AD2373" s="100">
        <v>631</v>
      </c>
      <c r="AE2373" s="100">
        <v>448</v>
      </c>
      <c r="AF2373" s="100">
        <v>310</v>
      </c>
      <c r="AG2373" s="100">
        <v>207</v>
      </c>
      <c r="AJ2373" s="100" t="str">
        <f t="shared" ref="AJ2373:AJ2394" si="996">IF(C2373=X2373,"○","●")</f>
        <v>●</v>
      </c>
      <c r="AK2373" s="100" t="str">
        <f t="shared" si="994"/>
        <v>●</v>
      </c>
      <c r="AL2373" s="100" t="str">
        <f t="shared" si="994"/>
        <v>●</v>
      </c>
      <c r="AM2373" s="100" t="str">
        <f t="shared" si="994"/>
        <v>●</v>
      </c>
      <c r="AP2373" s="100" t="str">
        <f t="shared" ref="AP2373:AP2394" si="997">IF(L2373=AD2373,"○","●")</f>
        <v>●</v>
      </c>
      <c r="AQ2373" s="100" t="str">
        <f t="shared" si="995"/>
        <v>●</v>
      </c>
      <c r="AR2373" s="100" t="str">
        <f t="shared" si="995"/>
        <v>●</v>
      </c>
      <c r="AS2373" s="100" t="str">
        <f>IF(O2373=AG2373,"○","●")</f>
        <v>●</v>
      </c>
    </row>
    <row r="2374" spans="2:45" s="100" customFormat="1" ht="14.25" customHeight="1">
      <c r="B2374" s="105" t="s">
        <v>92</v>
      </c>
      <c r="C2374" s="106">
        <v>150</v>
      </c>
      <c r="D2374" s="107">
        <v>143</v>
      </c>
      <c r="E2374" s="107">
        <v>127</v>
      </c>
      <c r="F2374" s="107">
        <v>132</v>
      </c>
      <c r="G2374" s="296">
        <f>IF(COUNTIF(G2380:G2389,"x"),"x",IF(SUM(G2380:G2389)=0,"-",SUM(G2380:G2389)))</f>
        <v>106</v>
      </c>
      <c r="H2374" s="107">
        <f t="shared" si="990"/>
        <v>-26</v>
      </c>
      <c r="I2374" s="108">
        <f t="shared" si="991"/>
        <v>-19.696969696969695</v>
      </c>
      <c r="J2374" s="102"/>
      <c r="K2374" s="109" t="s">
        <v>92</v>
      </c>
      <c r="L2374" s="106">
        <v>2606</v>
      </c>
      <c r="M2374" s="107">
        <v>2346</v>
      </c>
      <c r="N2374" s="107">
        <v>2039</v>
      </c>
      <c r="O2374" s="107">
        <v>1592</v>
      </c>
      <c r="P2374" s="296">
        <f>IF(COUNTIF(P2380:P2389,"x"),"x",IF(SUM(P2380:P2389)=0,"-",SUM(P2380:P2389)))</f>
        <v>934</v>
      </c>
      <c r="Q2374" s="107">
        <f t="shared" si="992"/>
        <v>-658</v>
      </c>
      <c r="R2374" s="108">
        <f t="shared" si="993"/>
        <v>-41.331658291457288</v>
      </c>
      <c r="S2374" s="108"/>
      <c r="W2374" s="100" t="s">
        <v>375</v>
      </c>
      <c r="X2374" s="100">
        <v>156</v>
      </c>
      <c r="Y2374" s="100">
        <v>150</v>
      </c>
      <c r="Z2374" s="100">
        <v>143</v>
      </c>
      <c r="AA2374" s="100">
        <v>127</v>
      </c>
      <c r="AC2374" s="100" t="s">
        <v>375</v>
      </c>
      <c r="AD2374" s="100">
        <v>2634</v>
      </c>
      <c r="AE2374" s="100">
        <v>2606</v>
      </c>
      <c r="AF2374" s="100">
        <v>2346</v>
      </c>
      <c r="AG2374" s="100">
        <v>2039</v>
      </c>
      <c r="AJ2374" s="100" t="str">
        <f t="shared" si="996"/>
        <v>●</v>
      </c>
      <c r="AK2374" s="100" t="str">
        <f t="shared" si="994"/>
        <v>●</v>
      </c>
      <c r="AL2374" s="100" t="str">
        <f>IF(E2374=Z2374,"○","●")</f>
        <v>●</v>
      </c>
      <c r="AM2374" s="100" t="str">
        <f t="shared" si="994"/>
        <v>●</v>
      </c>
      <c r="AP2374" s="100" t="str">
        <f t="shared" si="997"/>
        <v>●</v>
      </c>
      <c r="AQ2374" s="100" t="str">
        <f t="shared" si="995"/>
        <v>●</v>
      </c>
      <c r="AR2374" s="100" t="str">
        <f t="shared" si="995"/>
        <v>●</v>
      </c>
      <c r="AS2374" s="100" t="str">
        <f t="shared" si="995"/>
        <v>●</v>
      </c>
    </row>
    <row r="2375" spans="2:45" s="100" customFormat="1" ht="14.25" customHeight="1">
      <c r="B2375" s="105" t="s">
        <v>93</v>
      </c>
      <c r="C2375" s="106">
        <v>58</v>
      </c>
      <c r="D2375" s="107">
        <v>58</v>
      </c>
      <c r="E2375" s="107">
        <v>72</v>
      </c>
      <c r="F2375" s="107">
        <v>91</v>
      </c>
      <c r="G2375" s="107">
        <f>IF(COUNTIF(G2390:G2394,"x"),"x",IF(SUM(G2390,G2394)=0,"-",SUM(G2390:G2394)))</f>
        <v>68</v>
      </c>
      <c r="H2375" s="107">
        <f t="shared" si="990"/>
        <v>-23</v>
      </c>
      <c r="I2375" s="108">
        <f t="shared" si="991"/>
        <v>-25.274725274725274</v>
      </c>
      <c r="J2375" s="102"/>
      <c r="K2375" s="109" t="s">
        <v>93</v>
      </c>
      <c r="L2375" s="106">
        <v>487</v>
      </c>
      <c r="M2375" s="107">
        <v>621</v>
      </c>
      <c r="N2375" s="107">
        <v>729</v>
      </c>
      <c r="O2375" s="107">
        <v>834</v>
      </c>
      <c r="P2375" s="107">
        <f>IF(COUNTIF(P2390:P2394,"x"),"x",IF(SUM(P2390,P2394)=0,"-",SUM(P2390:P2394)))</f>
        <v>1044</v>
      </c>
      <c r="Q2375" s="107">
        <f t="shared" si="992"/>
        <v>210</v>
      </c>
      <c r="R2375" s="108">
        <f t="shared" si="993"/>
        <v>25.179856115107913</v>
      </c>
      <c r="S2375" s="108"/>
      <c r="W2375" s="100" t="s">
        <v>376</v>
      </c>
      <c r="X2375" s="100">
        <v>43</v>
      </c>
      <c r="Y2375" s="100">
        <v>58</v>
      </c>
      <c r="Z2375" s="100">
        <v>58</v>
      </c>
      <c r="AA2375" s="100">
        <v>72</v>
      </c>
      <c r="AC2375" s="100" t="s">
        <v>376</v>
      </c>
      <c r="AD2375" s="100">
        <v>379</v>
      </c>
      <c r="AE2375" s="100">
        <v>487</v>
      </c>
      <c r="AF2375" s="100">
        <v>621</v>
      </c>
      <c r="AG2375" s="100">
        <v>729</v>
      </c>
      <c r="AJ2375" s="100" t="str">
        <f t="shared" si="996"/>
        <v>●</v>
      </c>
      <c r="AK2375" s="100" t="str">
        <f t="shared" si="994"/>
        <v>○</v>
      </c>
      <c r="AL2375" s="100" t="str">
        <f t="shared" si="994"/>
        <v>●</v>
      </c>
      <c r="AM2375" s="100" t="str">
        <f t="shared" si="994"/>
        <v>●</v>
      </c>
      <c r="AP2375" s="100" t="str">
        <f t="shared" si="997"/>
        <v>●</v>
      </c>
      <c r="AQ2375" s="100" t="str">
        <f t="shared" si="995"/>
        <v>●</v>
      </c>
      <c r="AR2375" s="100" t="str">
        <f t="shared" si="995"/>
        <v>●</v>
      </c>
      <c r="AS2375" s="100" t="str">
        <f t="shared" si="995"/>
        <v>●</v>
      </c>
    </row>
    <row r="2376" spans="2:45" s="100" customFormat="1" ht="14.25" customHeight="1">
      <c r="B2376" s="102"/>
      <c r="C2376" s="106"/>
      <c r="D2376" s="112"/>
      <c r="E2376" s="112"/>
      <c r="F2376" s="112"/>
      <c r="G2376" s="112"/>
      <c r="H2376" s="112"/>
      <c r="I2376" s="113"/>
      <c r="J2376" s="102"/>
      <c r="K2376" s="114"/>
      <c r="L2376" s="106"/>
      <c r="M2376" s="112"/>
      <c r="N2376" s="112"/>
      <c r="O2376" s="112"/>
      <c r="P2376" s="112"/>
      <c r="Q2376" s="112"/>
      <c r="R2376" s="113"/>
      <c r="S2376" s="113"/>
      <c r="W2376" s="99"/>
      <c r="X2376" s="99"/>
      <c r="Y2376" s="99"/>
      <c r="Z2376" s="99"/>
      <c r="AA2376" s="99"/>
      <c r="AB2376" s="99"/>
      <c r="AC2376" s="99"/>
      <c r="AD2376" s="99"/>
      <c r="AE2376" s="99"/>
      <c r="AF2376" s="99"/>
      <c r="AG2376" s="99"/>
      <c r="AJ2376" s="100" t="str">
        <f t="shared" si="996"/>
        <v>○</v>
      </c>
      <c r="AK2376" s="100" t="str">
        <f t="shared" si="994"/>
        <v>○</v>
      </c>
      <c r="AL2376" s="100" t="str">
        <f t="shared" si="994"/>
        <v>○</v>
      </c>
      <c r="AM2376" s="100" t="str">
        <f t="shared" si="994"/>
        <v>○</v>
      </c>
      <c r="AP2376" s="100" t="str">
        <f t="shared" si="997"/>
        <v>○</v>
      </c>
      <c r="AQ2376" s="100" t="str">
        <f t="shared" si="995"/>
        <v>○</v>
      </c>
      <c r="AR2376" s="100" t="str">
        <f t="shared" si="995"/>
        <v>○</v>
      </c>
      <c r="AS2376" s="100" t="str">
        <f t="shared" si="995"/>
        <v>○</v>
      </c>
    </row>
    <row r="2377" spans="2:45" s="100" customFormat="1" ht="14.25" customHeight="1">
      <c r="B2377" s="102" t="s">
        <v>94</v>
      </c>
      <c r="C2377" s="106">
        <v>11</v>
      </c>
      <c r="D2377" s="107">
        <v>14</v>
      </c>
      <c r="E2377" s="107">
        <v>18</v>
      </c>
      <c r="F2377" s="107">
        <v>16</v>
      </c>
      <c r="G2377" s="107">
        <f t="shared" ref="G2377:G2395" si="998">IF(COUNTIF(G2407:G2437,"x"),"x",IF(SUM(G2407,G2437)=0,"-",SUM(G2407,G2437)))</f>
        <v>10</v>
      </c>
      <c r="H2377" s="107">
        <f>IF(G2377="x","x",IF(AND(G2377="-",F2377="-"),"-",IF(AND(G2377="-",F2377&gt;0),F2377*-1,IF(AND(G2377&gt;0,F2377="-"),G2377,G2377-F2377))))</f>
        <v>-6</v>
      </c>
      <c r="I2377" s="108">
        <f>IF(H2377="x","x",IF(H2377="-","-",IF(AND(F2377="-",G2377&gt;0),"皆増",IF(AND(F2377&gt;0,G2377="-"),"皆減",H2377/F2377*100))))</f>
        <v>-37.5</v>
      </c>
      <c r="J2377" s="102"/>
      <c r="K2377" s="114" t="s">
        <v>94</v>
      </c>
      <c r="L2377" s="106">
        <v>92</v>
      </c>
      <c r="M2377" s="107">
        <v>76</v>
      </c>
      <c r="N2377" s="107">
        <v>42</v>
      </c>
      <c r="O2377" s="107">
        <v>62</v>
      </c>
      <c r="P2377" s="107">
        <f t="shared" ref="P2377:P2395" si="999">IF(COUNTIF(P2407:P2437,"x"),"x",IF(SUM(P2407,P2437)=0,"-",SUM(P2407,P2437)))</f>
        <v>41</v>
      </c>
      <c r="Q2377" s="107">
        <f>IF(P2377="x","x",IF(AND(P2377="-",O2377="-"),"-",IF(AND(P2377="-",O2377&gt;0),O2377*-1,IF(AND(P2377&gt;0,O2377="-"),P2377,P2377-O2377))))</f>
        <v>-21</v>
      </c>
      <c r="R2377" s="108">
        <f>IF(Q2377="x","x",IF(Q2377="-","-",IF(AND(O2377="-",P2377&gt;0),"皆増",IF(AND(O2377&gt;0,P2377="-"),"皆減",Q2377/O2377*100))))</f>
        <v>-33.87096774193548</v>
      </c>
      <c r="S2377" s="108"/>
      <c r="W2377" s="100" t="s">
        <v>377</v>
      </c>
      <c r="X2377" s="100">
        <v>10</v>
      </c>
      <c r="Y2377" s="100">
        <v>11</v>
      </c>
      <c r="Z2377" s="100">
        <v>14</v>
      </c>
      <c r="AA2377" s="100">
        <v>18</v>
      </c>
      <c r="AC2377" s="100" t="s">
        <v>377</v>
      </c>
      <c r="AD2377" s="100">
        <v>125</v>
      </c>
      <c r="AE2377" s="100">
        <v>92</v>
      </c>
      <c r="AF2377" s="100">
        <v>76</v>
      </c>
      <c r="AG2377" s="100">
        <v>42</v>
      </c>
      <c r="AJ2377" s="100" t="str">
        <f t="shared" si="996"/>
        <v>●</v>
      </c>
      <c r="AK2377" s="100" t="str">
        <f t="shared" si="994"/>
        <v>●</v>
      </c>
      <c r="AL2377" s="100" t="str">
        <f t="shared" si="994"/>
        <v>●</v>
      </c>
      <c r="AM2377" s="100" t="str">
        <f t="shared" si="994"/>
        <v>●</v>
      </c>
      <c r="AP2377" s="100" t="str">
        <f t="shared" si="997"/>
        <v>●</v>
      </c>
      <c r="AQ2377" s="100" t="str">
        <f t="shared" si="995"/>
        <v>●</v>
      </c>
      <c r="AR2377" s="100" t="str">
        <f t="shared" si="995"/>
        <v>●</v>
      </c>
      <c r="AS2377" s="100" t="str">
        <f t="shared" si="995"/>
        <v>●</v>
      </c>
    </row>
    <row r="2378" spans="2:45" s="100" customFormat="1" ht="14.25" customHeight="1">
      <c r="B2378" s="102" t="s">
        <v>95</v>
      </c>
      <c r="C2378" s="106">
        <v>11</v>
      </c>
      <c r="D2378" s="107">
        <v>14</v>
      </c>
      <c r="E2378" s="107">
        <v>15</v>
      </c>
      <c r="F2378" s="107">
        <v>19</v>
      </c>
      <c r="G2378" s="107">
        <f t="shared" si="998"/>
        <v>11</v>
      </c>
      <c r="H2378" s="107">
        <f t="shared" ref="H2378:H2394" si="1000">IF(G2378="x","x",IF(AND(G2378="-",F2378="-"),"-",IF(AND(G2378="-",F2378&gt;0),F2378*-1,IF(AND(G2378&gt;0,F2378="-"),G2378,G2378-F2378))))</f>
        <v>-8</v>
      </c>
      <c r="I2378" s="108">
        <f t="shared" ref="I2378:I2394" si="1001">IF(H2378="x","x",IF(H2378="-","-",IF(AND(F2378="-",G2378&gt;0),"皆増",IF(AND(F2378&gt;0,G2378="-"),"皆減",H2378/F2378*100))))</f>
        <v>-42.105263157894733</v>
      </c>
      <c r="J2378" s="102"/>
      <c r="K2378" s="114" t="s">
        <v>95</v>
      </c>
      <c r="L2378" s="106">
        <v>145</v>
      </c>
      <c r="M2378" s="107">
        <v>96</v>
      </c>
      <c r="N2378" s="107">
        <v>72</v>
      </c>
      <c r="O2378" s="107">
        <v>63</v>
      </c>
      <c r="P2378" s="107">
        <f t="shared" si="999"/>
        <v>53</v>
      </c>
      <c r="Q2378" s="107">
        <f t="shared" ref="Q2378:Q2394" si="1002">IF(P2378="x","x",IF(AND(P2378="-",O2378="-"),"-",IF(AND(P2378="-",O2378&gt;0),O2378*-1,IF(AND(P2378&gt;0,O2378="-"),P2378,P2378-O2378))))</f>
        <v>-10</v>
      </c>
      <c r="R2378" s="108">
        <f t="shared" ref="R2378:R2394" si="1003">IF(Q2378="x","x",IF(Q2378="-","-",IF(AND(O2378="-",P2378&gt;0),"皆増",IF(AND(O2378&gt;0,P2378="-"),"皆減",Q2378/O2378*100))))</f>
        <v>-15.873015873015872</v>
      </c>
      <c r="S2378" s="108"/>
      <c r="W2378" s="100" t="s">
        <v>356</v>
      </c>
      <c r="X2378" s="100">
        <v>12</v>
      </c>
      <c r="Y2378" s="100">
        <v>11</v>
      </c>
      <c r="Z2378" s="100">
        <v>14</v>
      </c>
      <c r="AA2378" s="100">
        <v>15</v>
      </c>
      <c r="AC2378" s="100" t="s">
        <v>356</v>
      </c>
      <c r="AD2378" s="100">
        <v>208</v>
      </c>
      <c r="AE2378" s="100">
        <v>145</v>
      </c>
      <c r="AF2378" s="100">
        <v>96</v>
      </c>
      <c r="AG2378" s="100">
        <v>72</v>
      </c>
      <c r="AJ2378" s="100" t="str">
        <f t="shared" si="996"/>
        <v>●</v>
      </c>
      <c r="AK2378" s="100" t="str">
        <f t="shared" si="994"/>
        <v>●</v>
      </c>
      <c r="AL2378" s="100" t="str">
        <f t="shared" si="994"/>
        <v>●</v>
      </c>
      <c r="AM2378" s="100" t="str">
        <f t="shared" si="994"/>
        <v>●</v>
      </c>
      <c r="AP2378" s="100" t="str">
        <f t="shared" si="997"/>
        <v>●</v>
      </c>
      <c r="AQ2378" s="100" t="str">
        <f t="shared" si="995"/>
        <v>●</v>
      </c>
      <c r="AR2378" s="100" t="str">
        <f t="shared" si="995"/>
        <v>●</v>
      </c>
      <c r="AS2378" s="100" t="str">
        <f t="shared" si="995"/>
        <v>●</v>
      </c>
    </row>
    <row r="2379" spans="2:45" s="100" customFormat="1" ht="14.25" customHeight="1">
      <c r="B2379" s="102" t="s">
        <v>96</v>
      </c>
      <c r="C2379" s="106">
        <v>16</v>
      </c>
      <c r="D2379" s="107">
        <v>11</v>
      </c>
      <c r="E2379" s="107">
        <v>9</v>
      </c>
      <c r="F2379" s="107">
        <v>15</v>
      </c>
      <c r="G2379" s="107">
        <f t="shared" si="998"/>
        <v>11</v>
      </c>
      <c r="H2379" s="107">
        <f t="shared" si="1000"/>
        <v>-4</v>
      </c>
      <c r="I2379" s="108">
        <f t="shared" si="1001"/>
        <v>-26.666666666666668</v>
      </c>
      <c r="J2379" s="102"/>
      <c r="K2379" s="114" t="s">
        <v>96</v>
      </c>
      <c r="L2379" s="106">
        <v>211</v>
      </c>
      <c r="M2379" s="107">
        <v>138</v>
      </c>
      <c r="N2379" s="107">
        <v>93</v>
      </c>
      <c r="O2379" s="107">
        <v>80</v>
      </c>
      <c r="P2379" s="107">
        <f t="shared" si="999"/>
        <v>64</v>
      </c>
      <c r="Q2379" s="107">
        <f t="shared" si="1002"/>
        <v>-16</v>
      </c>
      <c r="R2379" s="108">
        <f t="shared" si="1003"/>
        <v>-20</v>
      </c>
      <c r="S2379" s="108"/>
      <c r="W2379" s="100" t="s">
        <v>357</v>
      </c>
      <c r="X2379" s="100">
        <v>8</v>
      </c>
      <c r="Y2379" s="100">
        <v>16</v>
      </c>
      <c r="Z2379" s="100">
        <v>11</v>
      </c>
      <c r="AA2379" s="100">
        <v>9</v>
      </c>
      <c r="AC2379" s="100" t="s">
        <v>357</v>
      </c>
      <c r="AD2379" s="100">
        <v>298</v>
      </c>
      <c r="AE2379" s="100">
        <v>211</v>
      </c>
      <c r="AF2379" s="100">
        <v>138</v>
      </c>
      <c r="AG2379" s="100">
        <v>93</v>
      </c>
      <c r="AJ2379" s="100" t="str">
        <f t="shared" si="996"/>
        <v>●</v>
      </c>
      <c r="AK2379" s="100" t="str">
        <f t="shared" si="994"/>
        <v>●</v>
      </c>
      <c r="AL2379" s="100" t="str">
        <f t="shared" si="994"/>
        <v>●</v>
      </c>
      <c r="AM2379" s="100" t="str">
        <f t="shared" si="994"/>
        <v>●</v>
      </c>
      <c r="AP2379" s="100" t="str">
        <f t="shared" si="997"/>
        <v>●</v>
      </c>
      <c r="AQ2379" s="100" t="str">
        <f t="shared" si="995"/>
        <v>●</v>
      </c>
      <c r="AR2379" s="100" t="str">
        <f t="shared" si="995"/>
        <v>●</v>
      </c>
      <c r="AS2379" s="100" t="str">
        <f t="shared" si="995"/>
        <v>●</v>
      </c>
    </row>
    <row r="2380" spans="2:45" s="100" customFormat="1" ht="14.25" customHeight="1">
      <c r="B2380" s="102" t="s">
        <v>97</v>
      </c>
      <c r="C2380" s="106">
        <v>5</v>
      </c>
      <c r="D2380" s="107">
        <v>11</v>
      </c>
      <c r="E2380" s="107">
        <v>9</v>
      </c>
      <c r="F2380" s="107">
        <v>14</v>
      </c>
      <c r="G2380" s="107">
        <f t="shared" si="998"/>
        <v>10</v>
      </c>
      <c r="H2380" s="107">
        <f t="shared" si="1000"/>
        <v>-4</v>
      </c>
      <c r="I2380" s="108">
        <f t="shared" si="1001"/>
        <v>-28.571428571428569</v>
      </c>
      <c r="J2380" s="102"/>
      <c r="K2380" s="114" t="s">
        <v>97</v>
      </c>
      <c r="L2380" s="106">
        <v>369</v>
      </c>
      <c r="M2380" s="107">
        <v>284</v>
      </c>
      <c r="N2380" s="107">
        <v>209</v>
      </c>
      <c r="O2380" s="107">
        <v>152</v>
      </c>
      <c r="P2380" s="107">
        <f t="shared" si="999"/>
        <v>52</v>
      </c>
      <c r="Q2380" s="107">
        <f t="shared" si="1002"/>
        <v>-100</v>
      </c>
      <c r="R2380" s="108">
        <f t="shared" si="1003"/>
        <v>-65.789473684210535</v>
      </c>
      <c r="S2380" s="108"/>
      <c r="W2380" s="100" t="s">
        <v>358</v>
      </c>
      <c r="X2380" s="100">
        <v>10</v>
      </c>
      <c r="Y2380" s="100">
        <v>5</v>
      </c>
      <c r="Z2380" s="100">
        <v>11</v>
      </c>
      <c r="AA2380" s="100">
        <v>9</v>
      </c>
      <c r="AC2380" s="100" t="s">
        <v>358</v>
      </c>
      <c r="AD2380" s="100">
        <v>440</v>
      </c>
      <c r="AE2380" s="100">
        <v>369</v>
      </c>
      <c r="AF2380" s="100">
        <v>284</v>
      </c>
      <c r="AG2380" s="100">
        <v>209</v>
      </c>
      <c r="AJ2380" s="100" t="str">
        <f t="shared" si="996"/>
        <v>●</v>
      </c>
      <c r="AK2380" s="100" t="str">
        <f t="shared" si="994"/>
        <v>●</v>
      </c>
      <c r="AL2380" s="100" t="str">
        <f t="shared" si="994"/>
        <v>●</v>
      </c>
      <c r="AM2380" s="100" t="str">
        <f t="shared" si="994"/>
        <v>●</v>
      </c>
      <c r="AP2380" s="100" t="str">
        <f t="shared" si="997"/>
        <v>●</v>
      </c>
      <c r="AQ2380" s="100" t="str">
        <f t="shared" si="995"/>
        <v>●</v>
      </c>
      <c r="AR2380" s="100" t="str">
        <f t="shared" si="995"/>
        <v>●</v>
      </c>
      <c r="AS2380" s="100" t="str">
        <f t="shared" si="995"/>
        <v>●</v>
      </c>
    </row>
    <row r="2381" spans="2:45" s="100" customFormat="1" ht="14.25" customHeight="1">
      <c r="B2381" s="102" t="s">
        <v>98</v>
      </c>
      <c r="C2381" s="106">
        <v>5</v>
      </c>
      <c r="D2381" s="107">
        <v>5</v>
      </c>
      <c r="E2381" s="107">
        <v>6</v>
      </c>
      <c r="F2381" s="107">
        <v>7</v>
      </c>
      <c r="G2381" s="107">
        <f t="shared" si="998"/>
        <v>7</v>
      </c>
      <c r="H2381" s="107">
        <f t="shared" si="1000"/>
        <v>0</v>
      </c>
      <c r="I2381" s="108">
        <f t="shared" si="1001"/>
        <v>0</v>
      </c>
      <c r="J2381" s="102"/>
      <c r="K2381" s="114" t="s">
        <v>98</v>
      </c>
      <c r="L2381" s="106">
        <v>534</v>
      </c>
      <c r="M2381" s="107">
        <v>435</v>
      </c>
      <c r="N2381" s="107">
        <v>367</v>
      </c>
      <c r="O2381" s="107">
        <v>220</v>
      </c>
      <c r="P2381" s="107">
        <f t="shared" si="999"/>
        <v>44</v>
      </c>
      <c r="Q2381" s="107">
        <f t="shared" si="1002"/>
        <v>-176</v>
      </c>
      <c r="R2381" s="108">
        <f t="shared" si="1003"/>
        <v>-80</v>
      </c>
      <c r="S2381" s="108"/>
      <c r="W2381" s="100" t="s">
        <v>359</v>
      </c>
      <c r="X2381" s="100">
        <v>15</v>
      </c>
      <c r="Y2381" s="100">
        <v>5</v>
      </c>
      <c r="Z2381" s="100">
        <v>5</v>
      </c>
      <c r="AA2381" s="100">
        <v>6</v>
      </c>
      <c r="AC2381" s="100" t="s">
        <v>359</v>
      </c>
      <c r="AD2381" s="100">
        <v>384</v>
      </c>
      <c r="AE2381" s="100">
        <v>534</v>
      </c>
      <c r="AF2381" s="100">
        <v>435</v>
      </c>
      <c r="AG2381" s="100">
        <v>367</v>
      </c>
      <c r="AJ2381" s="100" t="str">
        <f t="shared" si="996"/>
        <v>●</v>
      </c>
      <c r="AK2381" s="100" t="str">
        <f t="shared" si="994"/>
        <v>○</v>
      </c>
      <c r="AL2381" s="100" t="str">
        <f t="shared" si="994"/>
        <v>●</v>
      </c>
      <c r="AM2381" s="100" t="str">
        <f t="shared" si="994"/>
        <v>●</v>
      </c>
      <c r="AP2381" s="100" t="str">
        <f t="shared" si="997"/>
        <v>●</v>
      </c>
      <c r="AQ2381" s="100" t="str">
        <f t="shared" si="995"/>
        <v>●</v>
      </c>
      <c r="AR2381" s="100" t="str">
        <f t="shared" si="995"/>
        <v>●</v>
      </c>
      <c r="AS2381" s="100" t="str">
        <f t="shared" si="995"/>
        <v>●</v>
      </c>
    </row>
    <row r="2382" spans="2:45" s="100" customFormat="1" ht="14.25" customHeight="1">
      <c r="B2382" s="102" t="s">
        <v>99</v>
      </c>
      <c r="C2382" s="106">
        <v>15</v>
      </c>
      <c r="D2382" s="107">
        <v>8</v>
      </c>
      <c r="E2382" s="107">
        <v>7</v>
      </c>
      <c r="F2382" s="107">
        <v>8</v>
      </c>
      <c r="G2382" s="107">
        <f t="shared" si="998"/>
        <v>3</v>
      </c>
      <c r="H2382" s="107">
        <f t="shared" si="1000"/>
        <v>-5</v>
      </c>
      <c r="I2382" s="108">
        <f t="shared" si="1001"/>
        <v>-62.5</v>
      </c>
      <c r="J2382" s="102"/>
      <c r="K2382" s="114" t="s">
        <v>99</v>
      </c>
      <c r="L2382" s="106">
        <v>111</v>
      </c>
      <c r="M2382" s="107">
        <v>185</v>
      </c>
      <c r="N2382" s="107">
        <v>137</v>
      </c>
      <c r="O2382" s="107">
        <v>109</v>
      </c>
      <c r="P2382" s="107">
        <f t="shared" si="999"/>
        <v>58</v>
      </c>
      <c r="Q2382" s="107">
        <f t="shared" si="1002"/>
        <v>-51</v>
      </c>
      <c r="R2382" s="108">
        <f t="shared" si="1003"/>
        <v>-46.788990825688074</v>
      </c>
      <c r="S2382" s="108"/>
      <c r="W2382" s="100" t="s">
        <v>360</v>
      </c>
      <c r="X2382" s="100">
        <v>12</v>
      </c>
      <c r="Y2382" s="100">
        <v>15</v>
      </c>
      <c r="Z2382" s="100">
        <v>8</v>
      </c>
      <c r="AA2382" s="100">
        <v>7</v>
      </c>
      <c r="AC2382" s="100" t="s">
        <v>360</v>
      </c>
      <c r="AD2382" s="100">
        <v>112</v>
      </c>
      <c r="AE2382" s="100">
        <v>111</v>
      </c>
      <c r="AF2382" s="100">
        <v>185</v>
      </c>
      <c r="AG2382" s="100">
        <v>137</v>
      </c>
      <c r="AJ2382" s="100" t="str">
        <f t="shared" si="996"/>
        <v>●</v>
      </c>
      <c r="AK2382" s="100" t="str">
        <f t="shared" si="994"/>
        <v>●</v>
      </c>
      <c r="AL2382" s="100" t="str">
        <f t="shared" si="994"/>
        <v>●</v>
      </c>
      <c r="AM2382" s="100" t="str">
        <f t="shared" si="994"/>
        <v>●</v>
      </c>
      <c r="AP2382" s="100" t="str">
        <f t="shared" si="997"/>
        <v>●</v>
      </c>
      <c r="AQ2382" s="100" t="str">
        <f t="shared" si="995"/>
        <v>●</v>
      </c>
      <c r="AR2382" s="100" t="str">
        <f t="shared" si="995"/>
        <v>●</v>
      </c>
      <c r="AS2382" s="100" t="str">
        <f t="shared" si="995"/>
        <v>●</v>
      </c>
    </row>
    <row r="2383" spans="2:45" s="100" customFormat="1" ht="14.25" customHeight="1">
      <c r="B2383" s="102" t="s">
        <v>100</v>
      </c>
      <c r="C2383" s="106">
        <v>19</v>
      </c>
      <c r="D2383" s="107">
        <v>23</v>
      </c>
      <c r="E2383" s="107">
        <v>8</v>
      </c>
      <c r="F2383" s="107">
        <v>13</v>
      </c>
      <c r="G2383" s="107">
        <f t="shared" si="998"/>
        <v>3</v>
      </c>
      <c r="H2383" s="107">
        <f t="shared" si="1000"/>
        <v>-10</v>
      </c>
      <c r="I2383" s="108">
        <f t="shared" si="1001"/>
        <v>-76.923076923076934</v>
      </c>
      <c r="J2383" s="102"/>
      <c r="K2383" s="114" t="s">
        <v>100</v>
      </c>
      <c r="L2383" s="106">
        <v>114</v>
      </c>
      <c r="M2383" s="107">
        <v>111</v>
      </c>
      <c r="N2383" s="107">
        <v>122</v>
      </c>
      <c r="O2383" s="107">
        <v>99</v>
      </c>
      <c r="P2383" s="107">
        <f t="shared" si="999"/>
        <v>63</v>
      </c>
      <c r="Q2383" s="107">
        <f t="shared" si="1002"/>
        <v>-36</v>
      </c>
      <c r="R2383" s="108">
        <f t="shared" si="1003"/>
        <v>-36.363636363636367</v>
      </c>
      <c r="S2383" s="108"/>
      <c r="W2383" s="100" t="s">
        <v>361</v>
      </c>
      <c r="X2383" s="100">
        <v>10</v>
      </c>
      <c r="Y2383" s="100">
        <v>19</v>
      </c>
      <c r="Z2383" s="100">
        <v>23</v>
      </c>
      <c r="AA2383" s="100">
        <v>8</v>
      </c>
      <c r="AC2383" s="100" t="s">
        <v>361</v>
      </c>
      <c r="AD2383" s="100">
        <v>141</v>
      </c>
      <c r="AE2383" s="100">
        <v>114</v>
      </c>
      <c r="AF2383" s="100">
        <v>111</v>
      </c>
      <c r="AG2383" s="100">
        <v>122</v>
      </c>
      <c r="AJ2383" s="100" t="str">
        <f t="shared" si="996"/>
        <v>●</v>
      </c>
      <c r="AK2383" s="100" t="str">
        <f t="shared" si="994"/>
        <v>●</v>
      </c>
      <c r="AL2383" s="100" t="str">
        <f t="shared" si="994"/>
        <v>●</v>
      </c>
      <c r="AM2383" s="100" t="str">
        <f t="shared" si="994"/>
        <v>●</v>
      </c>
      <c r="AP2383" s="100" t="str">
        <f t="shared" si="997"/>
        <v>●</v>
      </c>
      <c r="AQ2383" s="100" t="str">
        <f t="shared" si="995"/>
        <v>●</v>
      </c>
      <c r="AR2383" s="100" t="str">
        <f t="shared" si="995"/>
        <v>●</v>
      </c>
      <c r="AS2383" s="100" t="str">
        <f t="shared" si="995"/>
        <v>●</v>
      </c>
    </row>
    <row r="2384" spans="2:45" s="100" customFormat="1" ht="14.25" customHeight="1">
      <c r="B2384" s="102" t="s">
        <v>118</v>
      </c>
      <c r="C2384" s="106">
        <v>10</v>
      </c>
      <c r="D2384" s="107">
        <v>18</v>
      </c>
      <c r="E2384" s="107">
        <v>18</v>
      </c>
      <c r="F2384" s="107">
        <v>14</v>
      </c>
      <c r="G2384" s="107">
        <f t="shared" si="998"/>
        <v>11</v>
      </c>
      <c r="H2384" s="107">
        <f t="shared" si="1000"/>
        <v>-3</v>
      </c>
      <c r="I2384" s="108">
        <f t="shared" si="1001"/>
        <v>-21.428571428571427</v>
      </c>
      <c r="J2384" s="102"/>
      <c r="K2384" s="114" t="s">
        <v>118</v>
      </c>
      <c r="L2384" s="106">
        <v>164</v>
      </c>
      <c r="M2384" s="107">
        <v>116</v>
      </c>
      <c r="N2384" s="107">
        <v>111</v>
      </c>
      <c r="O2384" s="107">
        <v>108</v>
      </c>
      <c r="P2384" s="107">
        <f t="shared" si="999"/>
        <v>80</v>
      </c>
      <c r="Q2384" s="107">
        <f t="shared" si="1002"/>
        <v>-28</v>
      </c>
      <c r="R2384" s="108">
        <f t="shared" si="1003"/>
        <v>-25.925925925925924</v>
      </c>
      <c r="S2384" s="108"/>
      <c r="W2384" s="100" t="s">
        <v>362</v>
      </c>
      <c r="X2384" s="100">
        <v>18</v>
      </c>
      <c r="Y2384" s="100">
        <v>10</v>
      </c>
      <c r="Z2384" s="100">
        <v>18</v>
      </c>
      <c r="AA2384" s="100">
        <v>18</v>
      </c>
      <c r="AC2384" s="100" t="s">
        <v>362</v>
      </c>
      <c r="AD2384" s="100">
        <v>256</v>
      </c>
      <c r="AE2384" s="100">
        <v>164</v>
      </c>
      <c r="AF2384" s="100">
        <v>116</v>
      </c>
      <c r="AG2384" s="100">
        <v>111</v>
      </c>
      <c r="AJ2384" s="100" t="str">
        <f t="shared" si="996"/>
        <v>●</v>
      </c>
      <c r="AK2384" s="100" t="str">
        <f t="shared" si="994"/>
        <v>●</v>
      </c>
      <c r="AL2384" s="100" t="str">
        <f t="shared" si="994"/>
        <v>○</v>
      </c>
      <c r="AM2384" s="100" t="str">
        <f t="shared" si="994"/>
        <v>●</v>
      </c>
      <c r="AP2384" s="100" t="str">
        <f t="shared" si="997"/>
        <v>●</v>
      </c>
      <c r="AQ2384" s="100" t="str">
        <f t="shared" si="995"/>
        <v>●</v>
      </c>
      <c r="AR2384" s="100" t="str">
        <f t="shared" si="995"/>
        <v>●</v>
      </c>
      <c r="AS2384" s="100" t="str">
        <f t="shared" si="995"/>
        <v>●</v>
      </c>
    </row>
    <row r="2385" spans="2:45" s="100" customFormat="1" ht="14.25" customHeight="1">
      <c r="B2385" s="102" t="s">
        <v>101</v>
      </c>
      <c r="C2385" s="106">
        <v>17</v>
      </c>
      <c r="D2385" s="107">
        <v>12</v>
      </c>
      <c r="E2385" s="107">
        <v>17</v>
      </c>
      <c r="F2385" s="107">
        <v>21</v>
      </c>
      <c r="G2385" s="107">
        <f t="shared" si="998"/>
        <v>14</v>
      </c>
      <c r="H2385" s="107">
        <f t="shared" si="1000"/>
        <v>-7</v>
      </c>
      <c r="I2385" s="108">
        <f t="shared" si="1001"/>
        <v>-33.333333333333329</v>
      </c>
      <c r="J2385" s="102"/>
      <c r="K2385" s="114" t="s">
        <v>101</v>
      </c>
      <c r="L2385" s="106">
        <v>253</v>
      </c>
      <c r="M2385" s="107">
        <v>146</v>
      </c>
      <c r="N2385" s="107">
        <v>102</v>
      </c>
      <c r="O2385" s="107">
        <v>111</v>
      </c>
      <c r="P2385" s="107">
        <f t="shared" si="999"/>
        <v>114</v>
      </c>
      <c r="Q2385" s="107">
        <f t="shared" si="1002"/>
        <v>3</v>
      </c>
      <c r="R2385" s="108">
        <f t="shared" si="1003"/>
        <v>2.7027027027027026</v>
      </c>
      <c r="S2385" s="108"/>
      <c r="W2385" s="100" t="s">
        <v>363</v>
      </c>
      <c r="X2385" s="100">
        <v>8</v>
      </c>
      <c r="Y2385" s="100">
        <v>17</v>
      </c>
      <c r="Z2385" s="100">
        <v>12</v>
      </c>
      <c r="AA2385" s="100">
        <v>17</v>
      </c>
      <c r="AC2385" s="100" t="s">
        <v>363</v>
      </c>
      <c r="AD2385" s="100">
        <v>371</v>
      </c>
      <c r="AE2385" s="100">
        <v>253</v>
      </c>
      <c r="AF2385" s="100">
        <v>146</v>
      </c>
      <c r="AG2385" s="100">
        <v>102</v>
      </c>
      <c r="AJ2385" s="100" t="str">
        <f t="shared" si="996"/>
        <v>●</v>
      </c>
      <c r="AK2385" s="100" t="str">
        <f t="shared" si="994"/>
        <v>●</v>
      </c>
      <c r="AL2385" s="100" t="str">
        <f>IF(E2385=Z2385,"○","●")</f>
        <v>●</v>
      </c>
      <c r="AM2385" s="100" t="str">
        <f t="shared" si="994"/>
        <v>●</v>
      </c>
      <c r="AP2385" s="100" t="str">
        <f t="shared" si="997"/>
        <v>●</v>
      </c>
      <c r="AQ2385" s="100" t="str">
        <f t="shared" si="995"/>
        <v>●</v>
      </c>
      <c r="AR2385" s="100" t="str">
        <f t="shared" si="995"/>
        <v>●</v>
      </c>
      <c r="AS2385" s="100" t="str">
        <f t="shared" si="995"/>
        <v>●</v>
      </c>
    </row>
    <row r="2386" spans="2:45" s="100" customFormat="1" ht="14.25" customHeight="1">
      <c r="B2386" s="102" t="s">
        <v>102</v>
      </c>
      <c r="C2386" s="106">
        <v>8</v>
      </c>
      <c r="D2386" s="107">
        <v>14</v>
      </c>
      <c r="E2386" s="107">
        <v>10</v>
      </c>
      <c r="F2386" s="107">
        <v>16</v>
      </c>
      <c r="G2386" s="107">
        <f t="shared" si="998"/>
        <v>11</v>
      </c>
      <c r="H2386" s="107">
        <f t="shared" si="1000"/>
        <v>-5</v>
      </c>
      <c r="I2386" s="108">
        <f t="shared" si="1001"/>
        <v>-31.25</v>
      </c>
      <c r="J2386" s="102"/>
      <c r="K2386" s="114" t="s">
        <v>102</v>
      </c>
      <c r="L2386" s="106">
        <v>354</v>
      </c>
      <c r="M2386" s="107">
        <v>230</v>
      </c>
      <c r="N2386" s="107">
        <v>144</v>
      </c>
      <c r="O2386" s="107">
        <v>105</v>
      </c>
      <c r="P2386" s="107">
        <f t="shared" si="999"/>
        <v>146</v>
      </c>
      <c r="Q2386" s="107">
        <f t="shared" si="1002"/>
        <v>41</v>
      </c>
      <c r="R2386" s="108">
        <f t="shared" si="1003"/>
        <v>39.047619047619051</v>
      </c>
      <c r="S2386" s="108"/>
      <c r="W2386" s="100" t="s">
        <v>364</v>
      </c>
      <c r="X2386" s="100">
        <v>19</v>
      </c>
      <c r="Y2386" s="100">
        <v>8</v>
      </c>
      <c r="Z2386" s="100">
        <v>14</v>
      </c>
      <c r="AA2386" s="100">
        <v>10</v>
      </c>
      <c r="AC2386" s="100" t="s">
        <v>364</v>
      </c>
      <c r="AD2386" s="100">
        <v>296</v>
      </c>
      <c r="AE2386" s="100">
        <v>354</v>
      </c>
      <c r="AF2386" s="100">
        <v>230</v>
      </c>
      <c r="AG2386" s="100">
        <v>144</v>
      </c>
      <c r="AJ2386" s="100" t="str">
        <f t="shared" si="996"/>
        <v>●</v>
      </c>
      <c r="AK2386" s="100" t="str">
        <f t="shared" si="994"/>
        <v>●</v>
      </c>
      <c r="AL2386" s="100" t="str">
        <f t="shared" si="994"/>
        <v>●</v>
      </c>
      <c r="AM2386" s="100" t="str">
        <f t="shared" si="994"/>
        <v>●</v>
      </c>
      <c r="AP2386" s="100" t="str">
        <f t="shared" si="997"/>
        <v>●</v>
      </c>
      <c r="AQ2386" s="100" t="str">
        <f t="shared" si="995"/>
        <v>●</v>
      </c>
      <c r="AR2386" s="100" t="str">
        <f t="shared" si="995"/>
        <v>●</v>
      </c>
      <c r="AS2386" s="100" t="str">
        <f t="shared" si="995"/>
        <v>●</v>
      </c>
    </row>
    <row r="2387" spans="2:45" s="100" customFormat="1" ht="14.25" customHeight="1">
      <c r="B2387" s="102" t="s">
        <v>103</v>
      </c>
      <c r="C2387" s="106">
        <v>21</v>
      </c>
      <c r="D2387" s="107">
        <v>11</v>
      </c>
      <c r="E2387" s="107">
        <v>13</v>
      </c>
      <c r="F2387" s="107">
        <v>12</v>
      </c>
      <c r="G2387" s="107">
        <f t="shared" si="998"/>
        <v>17</v>
      </c>
      <c r="H2387" s="107">
        <f t="shared" si="1000"/>
        <v>5</v>
      </c>
      <c r="I2387" s="108">
        <f t="shared" si="1001"/>
        <v>41.666666666666671</v>
      </c>
      <c r="J2387" s="102"/>
      <c r="K2387" s="114" t="s">
        <v>103</v>
      </c>
      <c r="L2387" s="106">
        <v>280</v>
      </c>
      <c r="M2387" s="107">
        <v>342</v>
      </c>
      <c r="N2387" s="107">
        <v>226</v>
      </c>
      <c r="O2387" s="107">
        <v>135</v>
      </c>
      <c r="P2387" s="107">
        <f t="shared" si="999"/>
        <v>111</v>
      </c>
      <c r="Q2387" s="107">
        <f t="shared" si="1002"/>
        <v>-24</v>
      </c>
      <c r="R2387" s="108">
        <f t="shared" si="1003"/>
        <v>-17.777777777777779</v>
      </c>
      <c r="S2387" s="108"/>
      <c r="W2387" s="100" t="s">
        <v>365</v>
      </c>
      <c r="X2387" s="100">
        <v>24</v>
      </c>
      <c r="Y2387" s="100">
        <v>21</v>
      </c>
      <c r="Z2387" s="100">
        <v>11</v>
      </c>
      <c r="AA2387" s="100">
        <v>13</v>
      </c>
      <c r="AC2387" s="100" t="s">
        <v>365</v>
      </c>
      <c r="AD2387" s="100">
        <v>212</v>
      </c>
      <c r="AE2387" s="100">
        <v>280</v>
      </c>
      <c r="AF2387" s="100">
        <v>342</v>
      </c>
      <c r="AG2387" s="100">
        <v>226</v>
      </c>
      <c r="AJ2387" s="100" t="str">
        <f t="shared" si="996"/>
        <v>●</v>
      </c>
      <c r="AK2387" s="100" t="str">
        <f t="shared" si="994"/>
        <v>●</v>
      </c>
      <c r="AL2387" s="100" t="str">
        <f t="shared" si="994"/>
        <v>●</v>
      </c>
      <c r="AM2387" s="100" t="str">
        <f t="shared" si="994"/>
        <v>●</v>
      </c>
      <c r="AP2387" s="100" t="str">
        <f t="shared" si="997"/>
        <v>●</v>
      </c>
      <c r="AQ2387" s="100" t="str">
        <f t="shared" si="995"/>
        <v>●</v>
      </c>
      <c r="AR2387" s="100" t="str">
        <f t="shared" si="995"/>
        <v>●</v>
      </c>
      <c r="AS2387" s="100" t="str">
        <f t="shared" si="995"/>
        <v>●</v>
      </c>
    </row>
    <row r="2388" spans="2:45" s="100" customFormat="1" ht="14.25" customHeight="1">
      <c r="B2388" s="102" t="s">
        <v>104</v>
      </c>
      <c r="C2388" s="106">
        <v>24</v>
      </c>
      <c r="D2388" s="107">
        <v>19</v>
      </c>
      <c r="E2388" s="107">
        <v>11</v>
      </c>
      <c r="F2388" s="107">
        <v>14</v>
      </c>
      <c r="G2388" s="107">
        <f t="shared" si="998"/>
        <v>18</v>
      </c>
      <c r="H2388" s="107">
        <f t="shared" si="1000"/>
        <v>4</v>
      </c>
      <c r="I2388" s="108">
        <f t="shared" si="1001"/>
        <v>28.571428571428569</v>
      </c>
      <c r="J2388" s="102"/>
      <c r="K2388" s="114" t="s">
        <v>104</v>
      </c>
      <c r="L2388" s="106">
        <v>212</v>
      </c>
      <c r="M2388" s="107">
        <v>279</v>
      </c>
      <c r="N2388" s="107">
        <v>340</v>
      </c>
      <c r="O2388" s="107">
        <v>220</v>
      </c>
      <c r="P2388" s="107">
        <f t="shared" si="999"/>
        <v>113</v>
      </c>
      <c r="Q2388" s="107">
        <f t="shared" si="1002"/>
        <v>-107</v>
      </c>
      <c r="R2388" s="108">
        <f t="shared" si="1003"/>
        <v>-48.63636363636364</v>
      </c>
      <c r="S2388" s="108"/>
      <c r="W2388" s="100" t="s">
        <v>366</v>
      </c>
      <c r="X2388" s="100">
        <v>24</v>
      </c>
      <c r="Y2388" s="100">
        <v>24</v>
      </c>
      <c r="Z2388" s="100">
        <v>19</v>
      </c>
      <c r="AA2388" s="100">
        <v>11</v>
      </c>
      <c r="AC2388" s="100" t="s">
        <v>366</v>
      </c>
      <c r="AD2388" s="100">
        <v>223</v>
      </c>
      <c r="AE2388" s="100">
        <v>212</v>
      </c>
      <c r="AF2388" s="100">
        <v>279</v>
      </c>
      <c r="AG2388" s="100">
        <v>340</v>
      </c>
      <c r="AJ2388" s="100" t="str">
        <f t="shared" si="996"/>
        <v>○</v>
      </c>
      <c r="AK2388" s="100" t="str">
        <f t="shared" si="994"/>
        <v>●</v>
      </c>
      <c r="AL2388" s="100" t="str">
        <f t="shared" si="994"/>
        <v>●</v>
      </c>
      <c r="AM2388" s="100" t="str">
        <f t="shared" si="994"/>
        <v>●</v>
      </c>
      <c r="AP2388" s="100" t="str">
        <f t="shared" si="997"/>
        <v>●</v>
      </c>
      <c r="AQ2388" s="100" t="str">
        <f t="shared" si="995"/>
        <v>●</v>
      </c>
      <c r="AR2388" s="100" t="str">
        <f t="shared" si="995"/>
        <v>●</v>
      </c>
      <c r="AS2388" s="100" t="str">
        <f t="shared" si="995"/>
        <v>●</v>
      </c>
    </row>
    <row r="2389" spans="2:45" s="100" customFormat="1" ht="14.25" customHeight="1">
      <c r="B2389" s="102" t="s">
        <v>105</v>
      </c>
      <c r="C2389" s="106">
        <v>26</v>
      </c>
      <c r="D2389" s="107">
        <v>22</v>
      </c>
      <c r="E2389" s="107">
        <v>28</v>
      </c>
      <c r="F2389" s="107">
        <v>13</v>
      </c>
      <c r="G2389" s="107">
        <f t="shared" si="998"/>
        <v>12</v>
      </c>
      <c r="H2389" s="107">
        <f t="shared" si="1000"/>
        <v>-1</v>
      </c>
      <c r="I2389" s="108">
        <f t="shared" si="1001"/>
        <v>-7.6923076923076925</v>
      </c>
      <c r="J2389" s="102"/>
      <c r="K2389" s="114" t="s">
        <v>105</v>
      </c>
      <c r="L2389" s="106">
        <v>215</v>
      </c>
      <c r="M2389" s="107">
        <v>218</v>
      </c>
      <c r="N2389" s="107">
        <v>281</v>
      </c>
      <c r="O2389" s="107">
        <v>333</v>
      </c>
      <c r="P2389" s="107">
        <f t="shared" si="999"/>
        <v>153</v>
      </c>
      <c r="Q2389" s="107">
        <f t="shared" si="1002"/>
        <v>-180</v>
      </c>
      <c r="R2389" s="108">
        <f t="shared" si="1003"/>
        <v>-54.054054054054056</v>
      </c>
      <c r="S2389" s="108"/>
      <c r="W2389" s="100" t="s">
        <v>367</v>
      </c>
      <c r="X2389" s="100">
        <v>16</v>
      </c>
      <c r="Y2389" s="100">
        <v>26</v>
      </c>
      <c r="Z2389" s="100">
        <v>22</v>
      </c>
      <c r="AA2389" s="100">
        <v>28</v>
      </c>
      <c r="AC2389" s="100" t="s">
        <v>367</v>
      </c>
      <c r="AD2389" s="100">
        <v>199</v>
      </c>
      <c r="AE2389" s="100">
        <v>215</v>
      </c>
      <c r="AF2389" s="100">
        <v>218</v>
      </c>
      <c r="AG2389" s="100">
        <v>281</v>
      </c>
      <c r="AJ2389" s="100" t="str">
        <f t="shared" si="996"/>
        <v>●</v>
      </c>
      <c r="AK2389" s="100" t="str">
        <f t="shared" si="994"/>
        <v>●</v>
      </c>
      <c r="AL2389" s="100" t="str">
        <f t="shared" si="994"/>
        <v>●</v>
      </c>
      <c r="AM2389" s="100" t="str">
        <f t="shared" si="994"/>
        <v>●</v>
      </c>
      <c r="AP2389" s="100" t="str">
        <f t="shared" si="997"/>
        <v>●</v>
      </c>
      <c r="AQ2389" s="100" t="str">
        <f t="shared" si="995"/>
        <v>●</v>
      </c>
      <c r="AR2389" s="100" t="str">
        <f t="shared" si="995"/>
        <v>●</v>
      </c>
      <c r="AS2389" s="100" t="str">
        <f t="shared" si="995"/>
        <v>●</v>
      </c>
    </row>
    <row r="2390" spans="2:45" s="100" customFormat="1" ht="14.25" customHeight="1">
      <c r="B2390" s="102" t="s">
        <v>106</v>
      </c>
      <c r="C2390" s="106">
        <v>19</v>
      </c>
      <c r="D2390" s="107">
        <v>20</v>
      </c>
      <c r="E2390" s="107">
        <v>20</v>
      </c>
      <c r="F2390" s="107">
        <v>28</v>
      </c>
      <c r="G2390" s="107">
        <f t="shared" si="998"/>
        <v>11</v>
      </c>
      <c r="H2390" s="107">
        <f t="shared" si="1000"/>
        <v>-17</v>
      </c>
      <c r="I2390" s="108">
        <f t="shared" si="1001"/>
        <v>-60.714285714285708</v>
      </c>
      <c r="J2390" s="102"/>
      <c r="K2390" s="114" t="s">
        <v>106</v>
      </c>
      <c r="L2390" s="106">
        <v>176</v>
      </c>
      <c r="M2390" s="107">
        <v>227</v>
      </c>
      <c r="N2390" s="107">
        <v>203</v>
      </c>
      <c r="O2390" s="107">
        <v>265</v>
      </c>
      <c r="P2390" s="107">
        <f t="shared" si="999"/>
        <v>217</v>
      </c>
      <c r="Q2390" s="107">
        <f t="shared" si="1002"/>
        <v>-48</v>
      </c>
      <c r="R2390" s="108">
        <f t="shared" si="1003"/>
        <v>-18.113207547169811</v>
      </c>
      <c r="S2390" s="108"/>
      <c r="W2390" s="100" t="s">
        <v>368</v>
      </c>
      <c r="X2390" s="100">
        <v>15</v>
      </c>
      <c r="Y2390" s="100">
        <v>19</v>
      </c>
      <c r="Z2390" s="100">
        <v>20</v>
      </c>
      <c r="AA2390" s="100">
        <v>20</v>
      </c>
      <c r="AC2390" s="100" t="s">
        <v>368</v>
      </c>
      <c r="AD2390" s="100">
        <v>167</v>
      </c>
      <c r="AE2390" s="100">
        <v>176</v>
      </c>
      <c r="AF2390" s="100">
        <v>227</v>
      </c>
      <c r="AG2390" s="100">
        <v>203</v>
      </c>
      <c r="AJ2390" s="100" t="str">
        <f t="shared" si="996"/>
        <v>●</v>
      </c>
      <c r="AK2390" s="100" t="str">
        <f t="shared" si="994"/>
        <v>●</v>
      </c>
      <c r="AL2390" s="100" t="str">
        <f t="shared" si="994"/>
        <v>○</v>
      </c>
      <c r="AM2390" s="100" t="str">
        <f t="shared" si="994"/>
        <v>●</v>
      </c>
      <c r="AP2390" s="100" t="str">
        <f t="shared" si="997"/>
        <v>●</v>
      </c>
      <c r="AQ2390" s="100" t="str">
        <f t="shared" si="995"/>
        <v>●</v>
      </c>
      <c r="AR2390" s="100" t="str">
        <f t="shared" si="995"/>
        <v>●</v>
      </c>
      <c r="AS2390" s="100" t="str">
        <f t="shared" si="995"/>
        <v>●</v>
      </c>
    </row>
    <row r="2391" spans="2:45" s="100" customFormat="1" ht="14.25" customHeight="1">
      <c r="B2391" s="102" t="s">
        <v>107</v>
      </c>
      <c r="C2391" s="106">
        <v>14</v>
      </c>
      <c r="D2391" s="107">
        <v>15</v>
      </c>
      <c r="E2391" s="107">
        <v>17</v>
      </c>
      <c r="F2391" s="107">
        <v>24</v>
      </c>
      <c r="G2391" s="107">
        <f t="shared" si="998"/>
        <v>10</v>
      </c>
      <c r="H2391" s="107">
        <f t="shared" si="1000"/>
        <v>-14</v>
      </c>
      <c r="I2391" s="108">
        <f t="shared" si="1001"/>
        <v>-58.333333333333336</v>
      </c>
      <c r="J2391" s="102"/>
      <c r="K2391" s="114" t="s">
        <v>107</v>
      </c>
      <c r="L2391" s="106">
        <v>146</v>
      </c>
      <c r="M2391" s="107">
        <v>153</v>
      </c>
      <c r="N2391" s="107">
        <v>207</v>
      </c>
      <c r="O2391" s="107">
        <v>192</v>
      </c>
      <c r="P2391" s="107">
        <f t="shared" si="999"/>
        <v>304</v>
      </c>
      <c r="Q2391" s="107">
        <f t="shared" si="1002"/>
        <v>112</v>
      </c>
      <c r="R2391" s="108">
        <f t="shared" si="1003"/>
        <v>58.333333333333336</v>
      </c>
      <c r="S2391" s="108"/>
      <c r="W2391" s="100" t="s">
        <v>369</v>
      </c>
      <c r="X2391" s="100">
        <v>10</v>
      </c>
      <c r="Y2391" s="100">
        <v>14</v>
      </c>
      <c r="Z2391" s="100">
        <v>15</v>
      </c>
      <c r="AA2391" s="100">
        <v>17</v>
      </c>
      <c r="AC2391" s="100" t="s">
        <v>369</v>
      </c>
      <c r="AD2391" s="100">
        <v>111</v>
      </c>
      <c r="AE2391" s="100">
        <v>146</v>
      </c>
      <c r="AF2391" s="100">
        <v>153</v>
      </c>
      <c r="AG2391" s="100">
        <v>207</v>
      </c>
      <c r="AJ2391" s="100" t="str">
        <f t="shared" si="996"/>
        <v>●</v>
      </c>
      <c r="AK2391" s="100" t="str">
        <f t="shared" si="994"/>
        <v>●</v>
      </c>
      <c r="AL2391" s="100" t="str">
        <f t="shared" si="994"/>
        <v>●</v>
      </c>
      <c r="AM2391" s="100" t="str">
        <f t="shared" si="994"/>
        <v>●</v>
      </c>
      <c r="AP2391" s="100" t="str">
        <f t="shared" si="997"/>
        <v>●</v>
      </c>
      <c r="AQ2391" s="100" t="str">
        <f t="shared" si="995"/>
        <v>●</v>
      </c>
      <c r="AR2391" s="100" t="str">
        <f t="shared" si="995"/>
        <v>●</v>
      </c>
      <c r="AS2391" s="100" t="str">
        <f t="shared" si="995"/>
        <v>●</v>
      </c>
    </row>
    <row r="2392" spans="2:45" s="100" customFormat="1" ht="14.25" customHeight="1">
      <c r="B2392" s="102" t="s">
        <v>108</v>
      </c>
      <c r="C2392" s="106">
        <v>11</v>
      </c>
      <c r="D2392" s="107">
        <v>10</v>
      </c>
      <c r="E2392" s="107">
        <v>16</v>
      </c>
      <c r="F2392" s="107">
        <v>15</v>
      </c>
      <c r="G2392" s="107">
        <f t="shared" si="998"/>
        <v>19</v>
      </c>
      <c r="H2392" s="107">
        <f t="shared" si="1000"/>
        <v>4</v>
      </c>
      <c r="I2392" s="108">
        <f t="shared" si="1001"/>
        <v>26.666666666666668</v>
      </c>
      <c r="J2392" s="102"/>
      <c r="K2392" s="114" t="s">
        <v>108</v>
      </c>
      <c r="L2392" s="106">
        <v>96</v>
      </c>
      <c r="M2392" s="107">
        <v>129</v>
      </c>
      <c r="N2392" s="107">
        <v>125</v>
      </c>
      <c r="O2392" s="107">
        <v>173</v>
      </c>
      <c r="P2392" s="107">
        <f t="shared" si="999"/>
        <v>215</v>
      </c>
      <c r="Q2392" s="107">
        <f t="shared" si="1002"/>
        <v>42</v>
      </c>
      <c r="R2392" s="108">
        <f t="shared" si="1003"/>
        <v>24.277456647398843</v>
      </c>
      <c r="S2392" s="108"/>
      <c r="W2392" s="100" t="s">
        <v>370</v>
      </c>
      <c r="X2392" s="100">
        <v>8</v>
      </c>
      <c r="Y2392" s="100">
        <v>11</v>
      </c>
      <c r="Z2392" s="100">
        <v>10</v>
      </c>
      <c r="AA2392" s="100">
        <v>16</v>
      </c>
      <c r="AC2392" s="100" t="s">
        <v>370</v>
      </c>
      <c r="AD2392" s="100">
        <v>63</v>
      </c>
      <c r="AE2392" s="100">
        <v>96</v>
      </c>
      <c r="AF2392" s="100">
        <v>129</v>
      </c>
      <c r="AG2392" s="100">
        <v>125</v>
      </c>
      <c r="AJ2392" s="100" t="str">
        <f t="shared" si="996"/>
        <v>●</v>
      </c>
      <c r="AK2392" s="100" t="str">
        <f t="shared" si="994"/>
        <v>●</v>
      </c>
      <c r="AL2392" s="100" t="str">
        <f t="shared" si="994"/>
        <v>●</v>
      </c>
      <c r="AM2392" s="100" t="str">
        <f t="shared" si="994"/>
        <v>●</v>
      </c>
      <c r="AP2392" s="100" t="str">
        <f t="shared" si="997"/>
        <v>●</v>
      </c>
      <c r="AQ2392" s="100" t="str">
        <f t="shared" si="995"/>
        <v>●</v>
      </c>
      <c r="AR2392" s="100" t="str">
        <f t="shared" si="995"/>
        <v>●</v>
      </c>
      <c r="AS2392" s="100" t="str">
        <f t="shared" si="995"/>
        <v>●</v>
      </c>
    </row>
    <row r="2393" spans="2:45" s="100" customFormat="1" ht="14.25" customHeight="1">
      <c r="B2393" s="102" t="s">
        <v>109</v>
      </c>
      <c r="C2393" s="106">
        <v>7</v>
      </c>
      <c r="D2393" s="107">
        <v>8</v>
      </c>
      <c r="E2393" s="107">
        <v>11</v>
      </c>
      <c r="F2393" s="107">
        <v>15</v>
      </c>
      <c r="G2393" s="107">
        <f t="shared" si="998"/>
        <v>17</v>
      </c>
      <c r="H2393" s="107">
        <f t="shared" si="1000"/>
        <v>2</v>
      </c>
      <c r="I2393" s="108">
        <f t="shared" si="1001"/>
        <v>13.333333333333334</v>
      </c>
      <c r="J2393" s="102"/>
      <c r="K2393" s="114" t="s">
        <v>109</v>
      </c>
      <c r="L2393" s="106">
        <v>46</v>
      </c>
      <c r="M2393" s="107">
        <v>72</v>
      </c>
      <c r="N2393" s="107">
        <v>108</v>
      </c>
      <c r="O2393" s="107">
        <v>99</v>
      </c>
      <c r="P2393" s="107">
        <f t="shared" si="999"/>
        <v>155</v>
      </c>
      <c r="Q2393" s="107">
        <f t="shared" si="1002"/>
        <v>56</v>
      </c>
      <c r="R2393" s="108">
        <f t="shared" si="1003"/>
        <v>56.56565656565656</v>
      </c>
      <c r="S2393" s="108"/>
      <c r="W2393" s="100" t="s">
        <v>371</v>
      </c>
      <c r="X2393" s="100">
        <v>6</v>
      </c>
      <c r="Y2393" s="100">
        <v>7</v>
      </c>
      <c r="Z2393" s="100">
        <v>8</v>
      </c>
      <c r="AA2393" s="100">
        <v>11</v>
      </c>
      <c r="AC2393" s="100" t="s">
        <v>371</v>
      </c>
      <c r="AD2393" s="100">
        <v>21</v>
      </c>
      <c r="AE2393" s="100">
        <v>46</v>
      </c>
      <c r="AF2393" s="100">
        <v>72</v>
      </c>
      <c r="AG2393" s="100">
        <v>108</v>
      </c>
      <c r="AJ2393" s="100" t="str">
        <f t="shared" si="996"/>
        <v>●</v>
      </c>
      <c r="AK2393" s="100" t="str">
        <f t="shared" si="994"/>
        <v>●</v>
      </c>
      <c r="AL2393" s="100" t="str">
        <f t="shared" si="994"/>
        <v>●</v>
      </c>
      <c r="AM2393" s="100" t="str">
        <f t="shared" si="994"/>
        <v>●</v>
      </c>
      <c r="AP2393" s="100" t="str">
        <f t="shared" si="997"/>
        <v>●</v>
      </c>
      <c r="AQ2393" s="100" t="str">
        <f t="shared" si="995"/>
        <v>●</v>
      </c>
      <c r="AR2393" s="100" t="str">
        <f t="shared" si="995"/>
        <v>●</v>
      </c>
      <c r="AS2393" s="100" t="str">
        <f t="shared" si="995"/>
        <v>●</v>
      </c>
    </row>
    <row r="2394" spans="2:45" s="100" customFormat="1" ht="14.25" customHeight="1">
      <c r="B2394" s="102" t="s">
        <v>110</v>
      </c>
      <c r="C2394" s="106">
        <v>7</v>
      </c>
      <c r="D2394" s="107">
        <v>5</v>
      </c>
      <c r="E2394" s="107">
        <v>8</v>
      </c>
      <c r="F2394" s="107">
        <v>9</v>
      </c>
      <c r="G2394" s="107">
        <f t="shared" si="998"/>
        <v>11</v>
      </c>
      <c r="H2394" s="107">
        <f t="shared" si="1000"/>
        <v>2</v>
      </c>
      <c r="I2394" s="108">
        <f t="shared" si="1001"/>
        <v>22.222222222222221</v>
      </c>
      <c r="J2394" s="102"/>
      <c r="K2394" s="114" t="s">
        <v>110</v>
      </c>
      <c r="L2394" s="106">
        <v>23</v>
      </c>
      <c r="M2394" s="107">
        <v>40</v>
      </c>
      <c r="N2394" s="107">
        <v>86</v>
      </c>
      <c r="O2394" s="107">
        <v>105</v>
      </c>
      <c r="P2394" s="107">
        <f t="shared" si="999"/>
        <v>153</v>
      </c>
      <c r="Q2394" s="107">
        <f t="shared" si="1002"/>
        <v>48</v>
      </c>
      <c r="R2394" s="108">
        <f t="shared" si="1003"/>
        <v>45.714285714285715</v>
      </c>
      <c r="S2394" s="108"/>
      <c r="W2394" s="100" t="s">
        <v>378</v>
      </c>
      <c r="X2394" s="100">
        <v>4</v>
      </c>
      <c r="Y2394" s="100">
        <v>7</v>
      </c>
      <c r="Z2394" s="100">
        <v>5</v>
      </c>
      <c r="AA2394" s="100">
        <v>8</v>
      </c>
      <c r="AC2394" s="100" t="s">
        <v>378</v>
      </c>
      <c r="AD2394" s="100">
        <v>17</v>
      </c>
      <c r="AE2394" s="100">
        <v>23</v>
      </c>
      <c r="AF2394" s="100">
        <v>40</v>
      </c>
      <c r="AG2394" s="100">
        <v>86</v>
      </c>
      <c r="AJ2394" s="100" t="str">
        <f t="shared" si="996"/>
        <v>●</v>
      </c>
      <c r="AK2394" s="100" t="str">
        <f t="shared" si="994"/>
        <v>●</v>
      </c>
      <c r="AL2394" s="100" t="str">
        <f t="shared" si="994"/>
        <v>●</v>
      </c>
      <c r="AM2394" s="100" t="str">
        <f t="shared" si="994"/>
        <v>●</v>
      </c>
      <c r="AP2394" s="100" t="str">
        <f t="shared" si="997"/>
        <v>●</v>
      </c>
      <c r="AQ2394" s="100" t="str">
        <f t="shared" si="995"/>
        <v>●</v>
      </c>
      <c r="AR2394" s="100" t="str">
        <f t="shared" si="995"/>
        <v>●</v>
      </c>
      <c r="AS2394" s="100" t="str">
        <f t="shared" si="995"/>
        <v>●</v>
      </c>
    </row>
    <row r="2395" spans="2:45" s="100" customFormat="1" ht="14.25" customHeight="1">
      <c r="B2395" s="119" t="s">
        <v>111</v>
      </c>
      <c r="C2395" s="120" t="s">
        <v>313</v>
      </c>
      <c r="D2395" s="116" t="s">
        <v>313</v>
      </c>
      <c r="E2395" s="116" t="s">
        <v>313</v>
      </c>
      <c r="F2395" s="116" t="s">
        <v>313</v>
      </c>
      <c r="G2395" s="107">
        <f t="shared" si="998"/>
        <v>1</v>
      </c>
      <c r="H2395" s="107"/>
      <c r="I2395" s="108"/>
      <c r="K2395" s="119" t="s">
        <v>111</v>
      </c>
      <c r="L2395" s="120" t="s">
        <v>313</v>
      </c>
      <c r="M2395" s="116" t="s">
        <v>313</v>
      </c>
      <c r="N2395" s="116" t="s">
        <v>313</v>
      </c>
      <c r="O2395" s="116" t="s">
        <v>313</v>
      </c>
      <c r="P2395" s="107">
        <f t="shared" si="999"/>
        <v>49</v>
      </c>
      <c r="Q2395" s="107"/>
      <c r="R2395" s="108"/>
    </row>
    <row r="2396" spans="2:45" s="100" customFormat="1" ht="14.25" customHeight="1">
      <c r="G2396" s="168"/>
      <c r="P2396" s="168"/>
    </row>
    <row r="2397" spans="2:45" s="100" customFormat="1" ht="14.25" customHeight="1">
      <c r="G2397" s="168"/>
      <c r="P2397" s="168"/>
    </row>
    <row r="2398" spans="2:45" s="99" customFormat="1" ht="14.25" customHeight="1">
      <c r="B2398" s="99" t="str">
        <f>LEFT(B2368,LEN(B2368)-2)&amp;+"男"</f>
        <v>春香町・男</v>
      </c>
      <c r="K2398" s="99" t="str">
        <f>LEFT(K2368,LEN(K2368)-2)&amp;+"男"</f>
        <v>桂岡町・男</v>
      </c>
      <c r="W2398" s="100"/>
      <c r="X2398" s="100"/>
      <c r="Y2398" s="100"/>
      <c r="Z2398" s="100"/>
      <c r="AA2398" s="100"/>
      <c r="AB2398" s="100"/>
      <c r="AC2398" s="100"/>
      <c r="AD2398" s="100"/>
      <c r="AE2398" s="100"/>
      <c r="AF2398" s="100"/>
      <c r="AG2398" s="100"/>
    </row>
    <row r="2399" spans="2:45" s="100" customFormat="1" ht="14.25" customHeight="1">
      <c r="B2399" s="583" t="s">
        <v>335</v>
      </c>
      <c r="C2399" s="101"/>
      <c r="D2399" s="101"/>
      <c r="E2399" s="101"/>
      <c r="F2399" s="101"/>
      <c r="G2399" s="135"/>
      <c r="H2399" s="131"/>
      <c r="I2399" s="131"/>
      <c r="J2399" s="102"/>
      <c r="K2399" s="583" t="s">
        <v>335</v>
      </c>
      <c r="L2399" s="101"/>
      <c r="M2399" s="101"/>
      <c r="N2399" s="101"/>
      <c r="O2399" s="101"/>
      <c r="P2399" s="135"/>
      <c r="Q2399" s="131"/>
      <c r="R2399" s="131"/>
      <c r="S2399" s="103"/>
    </row>
    <row r="2400" spans="2:45" s="100" customFormat="1" ht="14.25" customHeight="1">
      <c r="B2400" s="584"/>
      <c r="C2400" s="130" t="str">
        <f>$C$4</f>
        <v>平成7年</v>
      </c>
      <c r="D2400" s="130" t="str">
        <f>$D$4</f>
        <v>平成12年</v>
      </c>
      <c r="E2400" s="130" t="str">
        <f>$E$4</f>
        <v>平成17年</v>
      </c>
      <c r="F2400" s="130" t="str">
        <f>$F$4</f>
        <v>平成22年</v>
      </c>
      <c r="G2400" s="130" t="s">
        <v>410</v>
      </c>
      <c r="H2400" s="133" t="str">
        <f>$H$4</f>
        <v>対平成</v>
      </c>
      <c r="I2400" s="134" t="str">
        <f>$I$4</f>
        <v>22年</v>
      </c>
      <c r="J2400" s="102"/>
      <c r="K2400" s="584"/>
      <c r="L2400" s="130" t="str">
        <f>$C$4</f>
        <v>平成7年</v>
      </c>
      <c r="M2400" s="130" t="str">
        <f>$D$4</f>
        <v>平成12年</v>
      </c>
      <c r="N2400" s="130" t="str">
        <f>$E$4</f>
        <v>平成17年</v>
      </c>
      <c r="O2400" s="130" t="str">
        <f>$F$4</f>
        <v>平成22年</v>
      </c>
      <c r="P2400" s="130" t="s">
        <v>410</v>
      </c>
      <c r="Q2400" s="133" t="str">
        <f>$H$4</f>
        <v>対平成</v>
      </c>
      <c r="R2400" s="134" t="str">
        <f>$I$4</f>
        <v>22年</v>
      </c>
      <c r="S2400" s="103"/>
    </row>
    <row r="2401" spans="2:45" s="100" customFormat="1" ht="14.25" customHeight="1">
      <c r="B2401" s="585"/>
      <c r="C2401" s="104"/>
      <c r="D2401" s="104"/>
      <c r="E2401" s="104"/>
      <c r="F2401" s="104"/>
      <c r="G2401" s="104"/>
      <c r="H2401" s="132" t="s">
        <v>88</v>
      </c>
      <c r="I2401" s="133" t="s">
        <v>398</v>
      </c>
      <c r="J2401" s="102"/>
      <c r="K2401" s="585"/>
      <c r="L2401" s="104"/>
      <c r="M2401" s="104"/>
      <c r="N2401" s="104"/>
      <c r="O2401" s="104"/>
      <c r="P2401" s="104"/>
      <c r="Q2401" s="132" t="s">
        <v>88</v>
      </c>
      <c r="R2401" s="133" t="s">
        <v>398</v>
      </c>
      <c r="S2401" s="103"/>
    </row>
    <row r="2402" spans="2:45" s="199" customFormat="1" ht="14.25" customHeight="1">
      <c r="B2402" s="200" t="s">
        <v>90</v>
      </c>
      <c r="C2402" s="198">
        <v>123</v>
      </c>
      <c r="D2402" s="194">
        <v>115</v>
      </c>
      <c r="E2402" s="194">
        <v>113</v>
      </c>
      <c r="F2402" s="194">
        <v>125</v>
      </c>
      <c r="G2402" s="194">
        <f>IF(COUNTIF(G2407:G2425,"x"),"x",IF(SUM(G2407:G2425)=0,"-",SUM(G2407:G2425)))</f>
        <v>100</v>
      </c>
      <c r="H2402" s="193">
        <f t="shared" ref="H2402:H2405" si="1004">IF(G2402="x","x",IF(AND(G2402="-",F2402="-"),"-",IF(AND(G2402="-",F2402&gt;0),F2402*-1,IF(AND(G2402&gt;0,F2402="-"),G2402,G2402-F2402))))</f>
        <v>-25</v>
      </c>
      <c r="I2402" s="195">
        <f t="shared" ref="I2402:I2405" si="1005">IF(H2402="x","x",IF(H2402="-","-",IF(AND(F2402="-",G2402&gt;0),"皆増",IF(AND(F2402&gt;0,G2402="-"),"皆減",H2402/F2402*100))))</f>
        <v>-20</v>
      </c>
      <c r="J2402" s="196"/>
      <c r="K2402" s="197" t="s">
        <v>90</v>
      </c>
      <c r="L2402" s="198">
        <v>1631</v>
      </c>
      <c r="M2402" s="194">
        <v>1522</v>
      </c>
      <c r="N2402" s="194">
        <v>1382</v>
      </c>
      <c r="O2402" s="194">
        <v>1222</v>
      </c>
      <c r="P2402" s="194">
        <f>IF(COUNTIF(P2407:P2425,"x"),"x",IF(SUM(P2407:P2425)=0,"-",SUM(P2407:P2425)))</f>
        <v>1032</v>
      </c>
      <c r="Q2402" s="193">
        <f t="shared" ref="Q2402:Q2405" si="1006">IF(P2402="x","x",IF(AND(P2402="-",O2402="-"),"-",IF(AND(P2402="-",O2402&gt;0),O2402*-1,IF(AND(P2402&gt;0,O2402="-"),P2402,P2402-O2402))))</f>
        <v>-190</v>
      </c>
      <c r="R2402" s="195">
        <f t="shared" ref="R2402:R2405" si="1007">IF(Q2402="x","x",IF(Q2402="-","-",IF(AND(O2402="-",P2402&gt;0),"皆増",IF(AND(O2402&gt;0,P2402="-"),"皆減",Q2402/O2402*100))))</f>
        <v>-15.548281505728315</v>
      </c>
      <c r="S2402" s="195"/>
      <c r="W2402" s="199" t="s">
        <v>373</v>
      </c>
      <c r="X2402" s="199">
        <v>114</v>
      </c>
      <c r="Y2402" s="199">
        <v>123</v>
      </c>
      <c r="Z2402" s="199">
        <v>115</v>
      </c>
      <c r="AA2402" s="199">
        <v>113</v>
      </c>
      <c r="AC2402" s="199" t="s">
        <v>373</v>
      </c>
      <c r="AD2402" s="199">
        <v>1742</v>
      </c>
      <c r="AE2402" s="199">
        <v>1631</v>
      </c>
      <c r="AF2402" s="199">
        <v>1522</v>
      </c>
      <c r="AG2402" s="199">
        <v>1382</v>
      </c>
      <c r="AJ2402" s="199" t="str">
        <f>IF(C2402=X2402,"○","●")</f>
        <v>●</v>
      </c>
      <c r="AK2402" s="199" t="str">
        <f t="shared" ref="AK2402:AM2424" si="1008">IF(D2402=Y2402,"○","●")</f>
        <v>●</v>
      </c>
      <c r="AL2402" s="199" t="str">
        <f t="shared" si="1008"/>
        <v>●</v>
      </c>
      <c r="AM2402" s="199" t="str">
        <f t="shared" si="1008"/>
        <v>●</v>
      </c>
      <c r="AP2402" s="199" t="str">
        <f>IF(L2402=AD2402,"○","●")</f>
        <v>●</v>
      </c>
      <c r="AQ2402" s="199" t="str">
        <f t="shared" ref="AQ2402:AS2424" si="1009">IF(M2402=AE2402,"○","●")</f>
        <v>●</v>
      </c>
      <c r="AR2402" s="199" t="str">
        <f t="shared" si="1009"/>
        <v>●</v>
      </c>
      <c r="AS2402" s="199" t="str">
        <f t="shared" si="1009"/>
        <v>●</v>
      </c>
    </row>
    <row r="2403" spans="2:45" s="100" customFormat="1" ht="14.25" customHeight="1">
      <c r="B2403" s="105" t="s">
        <v>91</v>
      </c>
      <c r="C2403" s="106">
        <v>20</v>
      </c>
      <c r="D2403" s="107">
        <v>17</v>
      </c>
      <c r="E2403" s="107">
        <v>21</v>
      </c>
      <c r="F2403" s="107">
        <v>26</v>
      </c>
      <c r="G2403" s="107">
        <f>IF(COUNTIF(G2407:G2409,"x"),"x",IF(SUM(G2407:G2409)=0,"-",SUM(G2407:G2409)))</f>
        <v>19</v>
      </c>
      <c r="H2403" s="107">
        <f t="shared" si="1004"/>
        <v>-7</v>
      </c>
      <c r="I2403" s="108">
        <f t="shared" si="1005"/>
        <v>-26.923076923076923</v>
      </c>
      <c r="J2403" s="102"/>
      <c r="K2403" s="109" t="s">
        <v>91</v>
      </c>
      <c r="L2403" s="106">
        <v>217</v>
      </c>
      <c r="M2403" s="107">
        <v>148</v>
      </c>
      <c r="N2403" s="107">
        <v>108</v>
      </c>
      <c r="O2403" s="107">
        <v>116</v>
      </c>
      <c r="P2403" s="107">
        <f>IF(COUNTIF(P2407:P2409,"x"),"x",IF(SUM(P2407:P2409)=0,"-",SUM(P2407:P2409)))</f>
        <v>83</v>
      </c>
      <c r="Q2403" s="107">
        <f t="shared" si="1006"/>
        <v>-33</v>
      </c>
      <c r="R2403" s="108">
        <f t="shared" si="1007"/>
        <v>-28.448275862068968</v>
      </c>
      <c r="S2403" s="108"/>
      <c r="W2403" s="100" t="s">
        <v>374</v>
      </c>
      <c r="X2403" s="100">
        <v>16</v>
      </c>
      <c r="Y2403" s="100">
        <v>20</v>
      </c>
      <c r="Z2403" s="100">
        <v>17</v>
      </c>
      <c r="AA2403" s="100">
        <v>21</v>
      </c>
      <c r="AC2403" s="100" t="s">
        <v>374</v>
      </c>
      <c r="AD2403" s="100">
        <v>315</v>
      </c>
      <c r="AE2403" s="100">
        <v>217</v>
      </c>
      <c r="AF2403" s="100">
        <v>148</v>
      </c>
      <c r="AG2403" s="100">
        <v>108</v>
      </c>
      <c r="AJ2403" s="100" t="str">
        <f t="shared" ref="AJ2403:AJ2424" si="1010">IF(C2403=X2403,"○","●")</f>
        <v>●</v>
      </c>
      <c r="AK2403" s="100" t="str">
        <f t="shared" si="1008"/>
        <v>●</v>
      </c>
      <c r="AL2403" s="100" t="str">
        <f t="shared" si="1008"/>
        <v>●</v>
      </c>
      <c r="AM2403" s="100" t="str">
        <f t="shared" si="1008"/>
        <v>●</v>
      </c>
      <c r="AP2403" s="100" t="str">
        <f t="shared" ref="AP2403:AP2424" si="1011">IF(L2403=AD2403,"○","●")</f>
        <v>●</v>
      </c>
      <c r="AQ2403" s="100" t="str">
        <f t="shared" si="1009"/>
        <v>●</v>
      </c>
      <c r="AR2403" s="100" t="str">
        <f t="shared" si="1009"/>
        <v>●</v>
      </c>
      <c r="AS2403" s="100" t="str">
        <f>IF(O2403=AG2403,"○","●")</f>
        <v>●</v>
      </c>
    </row>
    <row r="2404" spans="2:45" s="100" customFormat="1" ht="14.25" customHeight="1">
      <c r="B2404" s="105" t="s">
        <v>92</v>
      </c>
      <c r="C2404" s="106">
        <v>78</v>
      </c>
      <c r="D2404" s="107">
        <v>70</v>
      </c>
      <c r="E2404" s="107">
        <v>61</v>
      </c>
      <c r="F2404" s="107">
        <v>63</v>
      </c>
      <c r="G2404" s="296">
        <f>IF(COUNTIF(G2410:G2419,"x"),"x",IF(SUM(G2410:G2419)=0,"-",SUM(G2410:G2419)))</f>
        <v>58</v>
      </c>
      <c r="H2404" s="107">
        <f t="shared" si="1004"/>
        <v>-5</v>
      </c>
      <c r="I2404" s="108">
        <f t="shared" si="1005"/>
        <v>-7.9365079365079358</v>
      </c>
      <c r="J2404" s="102"/>
      <c r="K2404" s="109" t="s">
        <v>92</v>
      </c>
      <c r="L2404" s="106">
        <v>1196</v>
      </c>
      <c r="M2404" s="107">
        <v>1108</v>
      </c>
      <c r="N2404" s="107">
        <v>962</v>
      </c>
      <c r="O2404" s="107">
        <v>751</v>
      </c>
      <c r="P2404" s="296">
        <f>IF(COUNTIF(P2410:P2419,"x"),"x",IF(SUM(P2410:P2419)=0,"-",SUM(P2410:P2419)))</f>
        <v>465</v>
      </c>
      <c r="Q2404" s="107">
        <f t="shared" si="1006"/>
        <v>-286</v>
      </c>
      <c r="R2404" s="108">
        <f t="shared" si="1007"/>
        <v>-38.08255659121172</v>
      </c>
      <c r="S2404" s="108"/>
      <c r="W2404" s="100" t="s">
        <v>375</v>
      </c>
      <c r="X2404" s="100">
        <v>79</v>
      </c>
      <c r="Y2404" s="100">
        <v>78</v>
      </c>
      <c r="Z2404" s="100">
        <v>70</v>
      </c>
      <c r="AA2404" s="100">
        <v>61</v>
      </c>
      <c r="AC2404" s="100" t="s">
        <v>375</v>
      </c>
      <c r="AD2404" s="100">
        <v>1258</v>
      </c>
      <c r="AE2404" s="100">
        <v>1196</v>
      </c>
      <c r="AF2404" s="100">
        <v>1108</v>
      </c>
      <c r="AG2404" s="100">
        <v>962</v>
      </c>
      <c r="AJ2404" s="100" t="str">
        <f t="shared" si="1010"/>
        <v>●</v>
      </c>
      <c r="AK2404" s="100" t="str">
        <f t="shared" si="1008"/>
        <v>●</v>
      </c>
      <c r="AL2404" s="100" t="str">
        <f>IF(E2404=Z2404,"○","●")</f>
        <v>●</v>
      </c>
      <c r="AM2404" s="100" t="str">
        <f t="shared" si="1008"/>
        <v>●</v>
      </c>
      <c r="AP2404" s="100" t="str">
        <f t="shared" si="1011"/>
        <v>●</v>
      </c>
      <c r="AQ2404" s="100" t="str">
        <f t="shared" si="1009"/>
        <v>●</v>
      </c>
      <c r="AR2404" s="100" t="str">
        <f t="shared" si="1009"/>
        <v>●</v>
      </c>
      <c r="AS2404" s="100" t="str">
        <f t="shared" si="1009"/>
        <v>●</v>
      </c>
    </row>
    <row r="2405" spans="2:45" s="100" customFormat="1" ht="14.25" customHeight="1">
      <c r="B2405" s="105" t="s">
        <v>93</v>
      </c>
      <c r="C2405" s="106">
        <v>25</v>
      </c>
      <c r="D2405" s="107">
        <v>28</v>
      </c>
      <c r="E2405" s="107">
        <v>31</v>
      </c>
      <c r="F2405" s="107">
        <v>36</v>
      </c>
      <c r="G2405" s="107">
        <f>IF(COUNTIF(G2420:G2424,"x"),"x",IF(SUM(G2420,G2424)=0,"-",SUM(G2420:G2424)))</f>
        <v>22</v>
      </c>
      <c r="H2405" s="107">
        <f t="shared" si="1004"/>
        <v>-14</v>
      </c>
      <c r="I2405" s="108">
        <f t="shared" si="1005"/>
        <v>-38.888888888888893</v>
      </c>
      <c r="J2405" s="102"/>
      <c r="K2405" s="109" t="s">
        <v>93</v>
      </c>
      <c r="L2405" s="106">
        <v>218</v>
      </c>
      <c r="M2405" s="107">
        <v>266</v>
      </c>
      <c r="N2405" s="107">
        <v>312</v>
      </c>
      <c r="O2405" s="107">
        <v>355</v>
      </c>
      <c r="P2405" s="107">
        <f>IF(COUNTIF(P2420:P2424,"x"),"x",IF(SUM(P2420,P2424)=0,"-",SUM(P2420:P2424)))</f>
        <v>452</v>
      </c>
      <c r="Q2405" s="107">
        <f t="shared" si="1006"/>
        <v>97</v>
      </c>
      <c r="R2405" s="108">
        <f t="shared" si="1007"/>
        <v>27.323943661971832</v>
      </c>
      <c r="S2405" s="108"/>
      <c r="W2405" s="100" t="s">
        <v>376</v>
      </c>
      <c r="X2405" s="100">
        <v>19</v>
      </c>
      <c r="Y2405" s="100">
        <v>25</v>
      </c>
      <c r="Z2405" s="100">
        <v>28</v>
      </c>
      <c r="AA2405" s="100">
        <v>31</v>
      </c>
      <c r="AC2405" s="100" t="s">
        <v>376</v>
      </c>
      <c r="AD2405" s="100">
        <v>169</v>
      </c>
      <c r="AE2405" s="100">
        <v>218</v>
      </c>
      <c r="AF2405" s="100">
        <v>266</v>
      </c>
      <c r="AG2405" s="100">
        <v>312</v>
      </c>
      <c r="AJ2405" s="100" t="str">
        <f t="shared" si="1010"/>
        <v>●</v>
      </c>
      <c r="AK2405" s="100" t="str">
        <f t="shared" si="1008"/>
        <v>●</v>
      </c>
      <c r="AL2405" s="100" t="str">
        <f t="shared" si="1008"/>
        <v>●</v>
      </c>
      <c r="AM2405" s="100" t="str">
        <f t="shared" si="1008"/>
        <v>●</v>
      </c>
      <c r="AP2405" s="100" t="str">
        <f t="shared" si="1011"/>
        <v>●</v>
      </c>
      <c r="AQ2405" s="100" t="str">
        <f t="shared" si="1009"/>
        <v>●</v>
      </c>
      <c r="AR2405" s="100" t="str">
        <f t="shared" si="1009"/>
        <v>●</v>
      </c>
      <c r="AS2405" s="100" t="str">
        <f t="shared" si="1009"/>
        <v>●</v>
      </c>
    </row>
    <row r="2406" spans="2:45" s="100" customFormat="1" ht="14.25" customHeight="1">
      <c r="B2406" s="102"/>
      <c r="C2406" s="106"/>
      <c r="D2406" s="112"/>
      <c r="E2406" s="112"/>
      <c r="F2406" s="112"/>
      <c r="G2406" s="112"/>
      <c r="H2406" s="112"/>
      <c r="I2406" s="113"/>
      <c r="J2406" s="102"/>
      <c r="K2406" s="114"/>
      <c r="L2406" s="106"/>
      <c r="M2406" s="112"/>
      <c r="N2406" s="112"/>
      <c r="O2406" s="112"/>
      <c r="P2406" s="112"/>
      <c r="Q2406" s="112"/>
      <c r="R2406" s="113"/>
      <c r="S2406" s="113"/>
      <c r="AJ2406" s="100" t="str">
        <f t="shared" si="1010"/>
        <v>○</v>
      </c>
      <c r="AK2406" s="100" t="str">
        <f t="shared" si="1008"/>
        <v>○</v>
      </c>
      <c r="AL2406" s="100" t="str">
        <f t="shared" si="1008"/>
        <v>○</v>
      </c>
      <c r="AM2406" s="100" t="str">
        <f t="shared" si="1008"/>
        <v>○</v>
      </c>
      <c r="AP2406" s="100" t="str">
        <f t="shared" si="1011"/>
        <v>○</v>
      </c>
      <c r="AQ2406" s="100" t="str">
        <f t="shared" si="1009"/>
        <v>○</v>
      </c>
      <c r="AR2406" s="100" t="str">
        <f t="shared" si="1009"/>
        <v>○</v>
      </c>
      <c r="AS2406" s="100" t="str">
        <f t="shared" si="1009"/>
        <v>○</v>
      </c>
    </row>
    <row r="2407" spans="2:45" s="100" customFormat="1" ht="14.25" customHeight="1">
      <c r="B2407" s="102" t="s">
        <v>94</v>
      </c>
      <c r="C2407" s="106">
        <v>7</v>
      </c>
      <c r="D2407" s="107">
        <v>5</v>
      </c>
      <c r="E2407" s="107">
        <v>9</v>
      </c>
      <c r="F2407" s="107">
        <v>8</v>
      </c>
      <c r="G2407" s="107">
        <f>第2表01元データ!BD40</f>
        <v>6</v>
      </c>
      <c r="H2407" s="107">
        <f t="shared" ref="H2407:H2424" si="1012">IF(G2407="x","x",IF(AND(G2407="-",F2407="-"),"-",IF(AND(G2407="-",F2407&gt;0),F2407*-1,IF(AND(G2407&gt;0,F2407="-"),G2407,G2407-F2407))))</f>
        <v>-2</v>
      </c>
      <c r="I2407" s="108">
        <f t="shared" ref="I2407:I2424" si="1013">IF(H2407="x","x",IF(H2407="-","-",IF(AND(F2407="-",G2407&gt;0),"皆増",IF(AND(F2407&gt;0,G2407="-"),"皆減",H2407/F2407*100))))</f>
        <v>-25</v>
      </c>
      <c r="J2407" s="102"/>
      <c r="K2407" s="114" t="s">
        <v>94</v>
      </c>
      <c r="L2407" s="106">
        <v>46</v>
      </c>
      <c r="M2407" s="107">
        <v>43</v>
      </c>
      <c r="N2407" s="107">
        <v>25</v>
      </c>
      <c r="O2407" s="107">
        <v>35</v>
      </c>
      <c r="P2407" s="107">
        <f>第2表01元データ!BE40</f>
        <v>20</v>
      </c>
      <c r="Q2407" s="107">
        <f t="shared" ref="Q2407:Q2424" si="1014">IF(P2407="x","x",IF(AND(P2407="-",O2407="-"),"-",IF(AND(P2407="-",O2407&gt;0),O2407*-1,IF(AND(P2407&gt;0,O2407="-"),P2407,P2407-O2407))))</f>
        <v>-15</v>
      </c>
      <c r="R2407" s="108">
        <f t="shared" ref="R2407:R2424" si="1015">IF(Q2407="x","x",IF(Q2407="-","-",IF(AND(O2407="-",P2407&gt;0),"皆増",IF(AND(O2407&gt;0,P2407="-"),"皆減",Q2407/O2407*100))))</f>
        <v>-42.857142857142854</v>
      </c>
      <c r="S2407" s="108"/>
      <c r="T2407" s="100">
        <v>101</v>
      </c>
      <c r="W2407" s="100" t="s">
        <v>377</v>
      </c>
      <c r="X2407" s="100">
        <v>4</v>
      </c>
      <c r="Y2407" s="100">
        <v>7</v>
      </c>
      <c r="Z2407" s="100">
        <v>5</v>
      </c>
      <c r="AA2407" s="100">
        <v>9</v>
      </c>
      <c r="AC2407" s="100" t="s">
        <v>377</v>
      </c>
      <c r="AD2407" s="100">
        <v>59</v>
      </c>
      <c r="AE2407" s="100">
        <v>46</v>
      </c>
      <c r="AF2407" s="100">
        <v>43</v>
      </c>
      <c r="AG2407" s="100">
        <v>25</v>
      </c>
      <c r="AJ2407" s="100" t="str">
        <f t="shared" si="1010"/>
        <v>●</v>
      </c>
      <c r="AK2407" s="100" t="str">
        <f t="shared" si="1008"/>
        <v>●</v>
      </c>
      <c r="AL2407" s="100" t="str">
        <f t="shared" si="1008"/>
        <v>●</v>
      </c>
      <c r="AM2407" s="100" t="str">
        <f t="shared" si="1008"/>
        <v>●</v>
      </c>
      <c r="AP2407" s="100" t="str">
        <f t="shared" si="1011"/>
        <v>●</v>
      </c>
      <c r="AQ2407" s="100" t="str">
        <f t="shared" si="1009"/>
        <v>●</v>
      </c>
      <c r="AR2407" s="100" t="str">
        <f t="shared" si="1009"/>
        <v>●</v>
      </c>
      <c r="AS2407" s="100" t="str">
        <f t="shared" si="1009"/>
        <v>●</v>
      </c>
    </row>
    <row r="2408" spans="2:45" s="100" customFormat="1" ht="14.25" customHeight="1">
      <c r="B2408" s="102" t="s">
        <v>95</v>
      </c>
      <c r="C2408" s="106">
        <v>3</v>
      </c>
      <c r="D2408" s="107">
        <v>8</v>
      </c>
      <c r="E2408" s="107">
        <v>7</v>
      </c>
      <c r="F2408" s="107">
        <v>10</v>
      </c>
      <c r="G2408" s="107">
        <f>第2表01元データ!BD41</f>
        <v>6</v>
      </c>
      <c r="H2408" s="107">
        <f t="shared" si="1012"/>
        <v>-4</v>
      </c>
      <c r="I2408" s="108">
        <f t="shared" si="1013"/>
        <v>-40</v>
      </c>
      <c r="J2408" s="102"/>
      <c r="K2408" s="114" t="s">
        <v>95</v>
      </c>
      <c r="L2408" s="106">
        <v>63</v>
      </c>
      <c r="M2408" s="107">
        <v>44</v>
      </c>
      <c r="N2408" s="107">
        <v>37</v>
      </c>
      <c r="O2408" s="107">
        <v>37</v>
      </c>
      <c r="P2408" s="107">
        <f>第2表01元データ!BE41</f>
        <v>26</v>
      </c>
      <c r="Q2408" s="107">
        <f t="shared" si="1014"/>
        <v>-11</v>
      </c>
      <c r="R2408" s="108">
        <f t="shared" si="1015"/>
        <v>-29.72972972972973</v>
      </c>
      <c r="S2408" s="108"/>
      <c r="T2408" s="100">
        <v>102</v>
      </c>
      <c r="W2408" s="100" t="s">
        <v>356</v>
      </c>
      <c r="X2408" s="100">
        <v>6</v>
      </c>
      <c r="Y2408" s="100">
        <v>3</v>
      </c>
      <c r="Z2408" s="100">
        <v>8</v>
      </c>
      <c r="AA2408" s="100">
        <v>7</v>
      </c>
      <c r="AC2408" s="100" t="s">
        <v>356</v>
      </c>
      <c r="AD2408" s="100">
        <v>111</v>
      </c>
      <c r="AE2408" s="100">
        <v>63</v>
      </c>
      <c r="AF2408" s="100">
        <v>44</v>
      </c>
      <c r="AG2408" s="100">
        <v>37</v>
      </c>
      <c r="AJ2408" s="100" t="str">
        <f t="shared" si="1010"/>
        <v>●</v>
      </c>
      <c r="AK2408" s="100" t="str">
        <f t="shared" si="1008"/>
        <v>●</v>
      </c>
      <c r="AL2408" s="100" t="str">
        <f t="shared" si="1008"/>
        <v>●</v>
      </c>
      <c r="AM2408" s="100" t="str">
        <f t="shared" si="1008"/>
        <v>●</v>
      </c>
      <c r="AP2408" s="100" t="str">
        <f t="shared" si="1011"/>
        <v>●</v>
      </c>
      <c r="AQ2408" s="100" t="str">
        <f t="shared" si="1009"/>
        <v>●</v>
      </c>
      <c r="AR2408" s="100" t="str">
        <f t="shared" si="1009"/>
        <v>●</v>
      </c>
      <c r="AS2408" s="100" t="str">
        <f t="shared" si="1009"/>
        <v>○</v>
      </c>
    </row>
    <row r="2409" spans="2:45" s="100" customFormat="1" ht="14.25" customHeight="1">
      <c r="B2409" s="102" t="s">
        <v>96</v>
      </c>
      <c r="C2409" s="106">
        <v>10</v>
      </c>
      <c r="D2409" s="107">
        <v>4</v>
      </c>
      <c r="E2409" s="107">
        <v>5</v>
      </c>
      <c r="F2409" s="107">
        <v>8</v>
      </c>
      <c r="G2409" s="107">
        <f>第2表01元データ!BD42</f>
        <v>7</v>
      </c>
      <c r="H2409" s="107">
        <f t="shared" si="1012"/>
        <v>-1</v>
      </c>
      <c r="I2409" s="108">
        <f t="shared" si="1013"/>
        <v>-12.5</v>
      </c>
      <c r="J2409" s="102"/>
      <c r="K2409" s="114" t="s">
        <v>96</v>
      </c>
      <c r="L2409" s="106">
        <v>108</v>
      </c>
      <c r="M2409" s="107">
        <v>61</v>
      </c>
      <c r="N2409" s="107">
        <v>46</v>
      </c>
      <c r="O2409" s="107">
        <v>44</v>
      </c>
      <c r="P2409" s="107">
        <f>第2表01元データ!BE42</f>
        <v>37</v>
      </c>
      <c r="Q2409" s="107">
        <f t="shared" si="1014"/>
        <v>-7</v>
      </c>
      <c r="R2409" s="108">
        <f t="shared" si="1015"/>
        <v>-15.909090909090908</v>
      </c>
      <c r="S2409" s="108"/>
      <c r="T2409" s="100">
        <v>103</v>
      </c>
      <c r="W2409" s="99" t="s">
        <v>357</v>
      </c>
      <c r="X2409" s="99">
        <v>6</v>
      </c>
      <c r="Y2409" s="99">
        <v>10</v>
      </c>
      <c r="Z2409" s="99">
        <v>4</v>
      </c>
      <c r="AA2409" s="99">
        <v>5</v>
      </c>
      <c r="AB2409" s="99"/>
      <c r="AC2409" s="99" t="s">
        <v>357</v>
      </c>
      <c r="AD2409" s="99">
        <v>145</v>
      </c>
      <c r="AE2409" s="99">
        <v>108</v>
      </c>
      <c r="AF2409" s="99">
        <v>61</v>
      </c>
      <c r="AG2409" s="99">
        <v>46</v>
      </c>
      <c r="AJ2409" s="100" t="str">
        <f t="shared" si="1010"/>
        <v>●</v>
      </c>
      <c r="AK2409" s="100" t="str">
        <f t="shared" si="1008"/>
        <v>●</v>
      </c>
      <c r="AL2409" s="100" t="str">
        <f t="shared" si="1008"/>
        <v>●</v>
      </c>
      <c r="AM2409" s="100" t="str">
        <f t="shared" si="1008"/>
        <v>●</v>
      </c>
      <c r="AP2409" s="100" t="str">
        <f t="shared" si="1011"/>
        <v>●</v>
      </c>
      <c r="AQ2409" s="100" t="str">
        <f t="shared" si="1009"/>
        <v>●</v>
      </c>
      <c r="AR2409" s="100" t="str">
        <f t="shared" si="1009"/>
        <v>●</v>
      </c>
      <c r="AS2409" s="100" t="str">
        <f t="shared" si="1009"/>
        <v>●</v>
      </c>
    </row>
    <row r="2410" spans="2:45" s="100" customFormat="1" ht="14.25" customHeight="1">
      <c r="B2410" s="102" t="s">
        <v>97</v>
      </c>
      <c r="C2410" s="106">
        <v>2</v>
      </c>
      <c r="D2410" s="107">
        <v>5</v>
      </c>
      <c r="E2410" s="107">
        <v>4</v>
      </c>
      <c r="F2410" s="107">
        <v>7</v>
      </c>
      <c r="G2410" s="107">
        <f>第2表01元データ!BD43</f>
        <v>7</v>
      </c>
      <c r="H2410" s="107">
        <f t="shared" si="1012"/>
        <v>0</v>
      </c>
      <c r="I2410" s="108">
        <f t="shared" si="1013"/>
        <v>0</v>
      </c>
      <c r="J2410" s="102"/>
      <c r="K2410" s="114" t="s">
        <v>97</v>
      </c>
      <c r="L2410" s="106">
        <v>154</v>
      </c>
      <c r="M2410" s="107">
        <v>134</v>
      </c>
      <c r="N2410" s="107">
        <v>88</v>
      </c>
      <c r="O2410" s="107">
        <v>82</v>
      </c>
      <c r="P2410" s="107">
        <f>第2表01元データ!BE43</f>
        <v>29</v>
      </c>
      <c r="Q2410" s="107">
        <f t="shared" si="1014"/>
        <v>-53</v>
      </c>
      <c r="R2410" s="108">
        <f t="shared" si="1015"/>
        <v>-64.634146341463421</v>
      </c>
      <c r="S2410" s="108"/>
      <c r="T2410" s="100">
        <v>104</v>
      </c>
      <c r="W2410" s="100" t="s">
        <v>358</v>
      </c>
      <c r="X2410" s="100">
        <v>4</v>
      </c>
      <c r="Y2410" s="100">
        <v>2</v>
      </c>
      <c r="Z2410" s="100">
        <v>5</v>
      </c>
      <c r="AA2410" s="100">
        <v>4</v>
      </c>
      <c r="AC2410" s="100" t="s">
        <v>358</v>
      </c>
      <c r="AD2410" s="100">
        <v>197</v>
      </c>
      <c r="AE2410" s="100">
        <v>154</v>
      </c>
      <c r="AF2410" s="100">
        <v>134</v>
      </c>
      <c r="AG2410" s="100">
        <v>88</v>
      </c>
      <c r="AJ2410" s="100" t="str">
        <f t="shared" si="1010"/>
        <v>●</v>
      </c>
      <c r="AK2410" s="100" t="str">
        <f t="shared" si="1008"/>
        <v>●</v>
      </c>
      <c r="AL2410" s="100" t="str">
        <f t="shared" si="1008"/>
        <v>●</v>
      </c>
      <c r="AM2410" s="100" t="str">
        <f t="shared" si="1008"/>
        <v>●</v>
      </c>
      <c r="AP2410" s="100" t="str">
        <f t="shared" si="1011"/>
        <v>●</v>
      </c>
      <c r="AQ2410" s="100" t="str">
        <f t="shared" si="1009"/>
        <v>●</v>
      </c>
      <c r="AR2410" s="100" t="str">
        <f t="shared" si="1009"/>
        <v>●</v>
      </c>
      <c r="AS2410" s="100" t="str">
        <f t="shared" si="1009"/>
        <v>●</v>
      </c>
    </row>
    <row r="2411" spans="2:45" s="100" customFormat="1" ht="14.25" customHeight="1">
      <c r="B2411" s="102" t="s">
        <v>98</v>
      </c>
      <c r="C2411" s="106">
        <v>2</v>
      </c>
      <c r="D2411" s="107">
        <v>2</v>
      </c>
      <c r="E2411" s="107">
        <v>3</v>
      </c>
      <c r="F2411" s="107">
        <v>4</v>
      </c>
      <c r="G2411" s="107">
        <f>第2表01元データ!BD44</f>
        <v>6</v>
      </c>
      <c r="H2411" s="107">
        <f t="shared" si="1012"/>
        <v>2</v>
      </c>
      <c r="I2411" s="108">
        <f t="shared" si="1013"/>
        <v>50</v>
      </c>
      <c r="J2411" s="102"/>
      <c r="K2411" s="114" t="s">
        <v>98</v>
      </c>
      <c r="L2411" s="106">
        <v>245</v>
      </c>
      <c r="M2411" s="107">
        <v>216</v>
      </c>
      <c r="N2411" s="107">
        <v>191</v>
      </c>
      <c r="O2411" s="107">
        <v>112</v>
      </c>
      <c r="P2411" s="107">
        <f>第2表01元データ!BE44</f>
        <v>23</v>
      </c>
      <c r="Q2411" s="107">
        <f t="shared" si="1014"/>
        <v>-89</v>
      </c>
      <c r="R2411" s="108">
        <f t="shared" si="1015"/>
        <v>-79.464285714285708</v>
      </c>
      <c r="S2411" s="108"/>
      <c r="T2411" s="100">
        <v>105</v>
      </c>
      <c r="W2411" s="100" t="s">
        <v>359</v>
      </c>
      <c r="X2411" s="100">
        <v>10</v>
      </c>
      <c r="Y2411" s="100">
        <v>2</v>
      </c>
      <c r="Z2411" s="100">
        <v>2</v>
      </c>
      <c r="AA2411" s="100">
        <v>3</v>
      </c>
      <c r="AC2411" s="100" t="s">
        <v>359</v>
      </c>
      <c r="AD2411" s="100">
        <v>210</v>
      </c>
      <c r="AE2411" s="100">
        <v>245</v>
      </c>
      <c r="AF2411" s="100">
        <v>216</v>
      </c>
      <c r="AG2411" s="100">
        <v>191</v>
      </c>
      <c r="AJ2411" s="100" t="str">
        <f t="shared" si="1010"/>
        <v>●</v>
      </c>
      <c r="AK2411" s="100" t="str">
        <f t="shared" si="1008"/>
        <v>○</v>
      </c>
      <c r="AL2411" s="100" t="str">
        <f t="shared" si="1008"/>
        <v>●</v>
      </c>
      <c r="AM2411" s="100" t="str">
        <f t="shared" si="1008"/>
        <v>●</v>
      </c>
      <c r="AP2411" s="100" t="str">
        <f t="shared" si="1011"/>
        <v>●</v>
      </c>
      <c r="AQ2411" s="100" t="str">
        <f t="shared" si="1009"/>
        <v>●</v>
      </c>
      <c r="AR2411" s="100" t="str">
        <f t="shared" si="1009"/>
        <v>●</v>
      </c>
      <c r="AS2411" s="100" t="str">
        <f t="shared" si="1009"/>
        <v>●</v>
      </c>
    </row>
    <row r="2412" spans="2:45" s="100" customFormat="1" ht="14.25" customHeight="1">
      <c r="B2412" s="102" t="s">
        <v>99</v>
      </c>
      <c r="C2412" s="106">
        <v>10</v>
      </c>
      <c r="D2412" s="107">
        <v>2</v>
      </c>
      <c r="E2412" s="107">
        <v>5</v>
      </c>
      <c r="F2412" s="107">
        <v>4</v>
      </c>
      <c r="G2412" s="107" t="str">
        <f>第2表01元データ!BD45</f>
        <v>-</v>
      </c>
      <c r="H2412" s="107">
        <f t="shared" si="1012"/>
        <v>-4</v>
      </c>
      <c r="I2412" s="108" t="str">
        <f t="shared" si="1013"/>
        <v>皆減</v>
      </c>
      <c r="J2412" s="102"/>
      <c r="K2412" s="114" t="s">
        <v>99</v>
      </c>
      <c r="L2412" s="106">
        <v>56</v>
      </c>
      <c r="M2412" s="107">
        <v>85</v>
      </c>
      <c r="N2412" s="107">
        <v>75</v>
      </c>
      <c r="O2412" s="107">
        <v>57</v>
      </c>
      <c r="P2412" s="107">
        <f>第2表01元データ!BE45</f>
        <v>30</v>
      </c>
      <c r="Q2412" s="107">
        <f t="shared" si="1014"/>
        <v>-27</v>
      </c>
      <c r="R2412" s="108">
        <f t="shared" si="1015"/>
        <v>-47.368421052631575</v>
      </c>
      <c r="S2412" s="108"/>
      <c r="T2412" s="100">
        <v>106</v>
      </c>
      <c r="W2412" s="100" t="s">
        <v>360</v>
      </c>
      <c r="X2412" s="100">
        <v>8</v>
      </c>
      <c r="Y2412" s="100">
        <v>10</v>
      </c>
      <c r="Z2412" s="100">
        <v>2</v>
      </c>
      <c r="AA2412" s="100">
        <v>5</v>
      </c>
      <c r="AC2412" s="100" t="s">
        <v>360</v>
      </c>
      <c r="AD2412" s="100">
        <v>52</v>
      </c>
      <c r="AE2412" s="100">
        <v>56</v>
      </c>
      <c r="AF2412" s="100">
        <v>85</v>
      </c>
      <c r="AG2412" s="100">
        <v>75</v>
      </c>
      <c r="AJ2412" s="100" t="str">
        <f t="shared" si="1010"/>
        <v>●</v>
      </c>
      <c r="AK2412" s="100" t="str">
        <f t="shared" si="1008"/>
        <v>●</v>
      </c>
      <c r="AL2412" s="100" t="str">
        <f t="shared" si="1008"/>
        <v>●</v>
      </c>
      <c r="AM2412" s="100" t="str">
        <f t="shared" si="1008"/>
        <v>●</v>
      </c>
      <c r="AP2412" s="100" t="str">
        <f t="shared" si="1011"/>
        <v>●</v>
      </c>
      <c r="AQ2412" s="100" t="str">
        <f t="shared" si="1009"/>
        <v>●</v>
      </c>
      <c r="AR2412" s="100" t="str">
        <f t="shared" si="1009"/>
        <v>●</v>
      </c>
      <c r="AS2412" s="100" t="str">
        <f t="shared" si="1009"/>
        <v>●</v>
      </c>
    </row>
    <row r="2413" spans="2:45" s="100" customFormat="1" ht="14.25" customHeight="1">
      <c r="B2413" s="102" t="s">
        <v>100</v>
      </c>
      <c r="C2413" s="106">
        <v>11</v>
      </c>
      <c r="D2413" s="107">
        <v>14</v>
      </c>
      <c r="E2413" s="107">
        <v>3</v>
      </c>
      <c r="F2413" s="107">
        <v>7</v>
      </c>
      <c r="G2413" s="107">
        <f>第2表01元データ!BD46</f>
        <v>2</v>
      </c>
      <c r="H2413" s="107">
        <f t="shared" si="1012"/>
        <v>-5</v>
      </c>
      <c r="I2413" s="108">
        <f t="shared" si="1013"/>
        <v>-71.428571428571431</v>
      </c>
      <c r="J2413" s="102"/>
      <c r="K2413" s="114" t="s">
        <v>100</v>
      </c>
      <c r="L2413" s="106">
        <v>52</v>
      </c>
      <c r="M2413" s="107">
        <v>57</v>
      </c>
      <c r="N2413" s="107">
        <v>58</v>
      </c>
      <c r="O2413" s="107">
        <v>50</v>
      </c>
      <c r="P2413" s="107">
        <f>第2表01元データ!BE46</f>
        <v>33</v>
      </c>
      <c r="Q2413" s="107">
        <f t="shared" si="1014"/>
        <v>-17</v>
      </c>
      <c r="R2413" s="108">
        <f t="shared" si="1015"/>
        <v>-34</v>
      </c>
      <c r="S2413" s="108"/>
      <c r="T2413" s="100">
        <v>107</v>
      </c>
      <c r="W2413" s="100" t="s">
        <v>361</v>
      </c>
      <c r="X2413" s="100">
        <v>5</v>
      </c>
      <c r="Y2413" s="100">
        <v>11</v>
      </c>
      <c r="Z2413" s="100">
        <v>14</v>
      </c>
      <c r="AA2413" s="100">
        <v>3</v>
      </c>
      <c r="AC2413" s="100" t="s">
        <v>361</v>
      </c>
      <c r="AD2413" s="100">
        <v>69</v>
      </c>
      <c r="AE2413" s="100">
        <v>52</v>
      </c>
      <c r="AF2413" s="100">
        <v>57</v>
      </c>
      <c r="AG2413" s="100">
        <v>58</v>
      </c>
      <c r="AJ2413" s="100" t="str">
        <f t="shared" si="1010"/>
        <v>●</v>
      </c>
      <c r="AK2413" s="100" t="str">
        <f t="shared" si="1008"/>
        <v>●</v>
      </c>
      <c r="AL2413" s="100" t="str">
        <f t="shared" si="1008"/>
        <v>●</v>
      </c>
      <c r="AM2413" s="100" t="str">
        <f t="shared" si="1008"/>
        <v>●</v>
      </c>
      <c r="AP2413" s="100" t="str">
        <f t="shared" si="1011"/>
        <v>●</v>
      </c>
      <c r="AQ2413" s="100" t="str">
        <f t="shared" si="1009"/>
        <v>●</v>
      </c>
      <c r="AR2413" s="100" t="str">
        <f t="shared" si="1009"/>
        <v>●</v>
      </c>
      <c r="AS2413" s="100" t="str">
        <f t="shared" si="1009"/>
        <v>●</v>
      </c>
    </row>
    <row r="2414" spans="2:45" s="100" customFormat="1" ht="14.25" customHeight="1">
      <c r="B2414" s="102" t="s">
        <v>118</v>
      </c>
      <c r="C2414" s="106">
        <v>6</v>
      </c>
      <c r="D2414" s="107">
        <v>9</v>
      </c>
      <c r="E2414" s="107">
        <v>9</v>
      </c>
      <c r="F2414" s="107">
        <v>5</v>
      </c>
      <c r="G2414" s="107">
        <f>第2表01元データ!BD47</f>
        <v>5</v>
      </c>
      <c r="H2414" s="107">
        <f t="shared" si="1012"/>
        <v>0</v>
      </c>
      <c r="I2414" s="108">
        <f t="shared" si="1013"/>
        <v>0</v>
      </c>
      <c r="J2414" s="102"/>
      <c r="K2414" s="114" t="s">
        <v>118</v>
      </c>
      <c r="L2414" s="106">
        <v>78</v>
      </c>
      <c r="M2414" s="107">
        <v>54</v>
      </c>
      <c r="N2414" s="107">
        <v>50</v>
      </c>
      <c r="O2414" s="107">
        <v>48</v>
      </c>
      <c r="P2414" s="107">
        <f>第2表01元データ!BE47</f>
        <v>42</v>
      </c>
      <c r="Q2414" s="107">
        <f t="shared" si="1014"/>
        <v>-6</v>
      </c>
      <c r="R2414" s="108">
        <f t="shared" si="1015"/>
        <v>-12.5</v>
      </c>
      <c r="S2414" s="108"/>
      <c r="T2414" s="100">
        <v>108</v>
      </c>
      <c r="W2414" s="100" t="s">
        <v>362</v>
      </c>
      <c r="X2414" s="100">
        <v>9</v>
      </c>
      <c r="Y2414" s="100">
        <v>6</v>
      </c>
      <c r="Z2414" s="100">
        <v>9</v>
      </c>
      <c r="AA2414" s="100">
        <v>9</v>
      </c>
      <c r="AC2414" s="100" t="s">
        <v>362</v>
      </c>
      <c r="AD2414" s="100">
        <v>107</v>
      </c>
      <c r="AE2414" s="100">
        <v>78</v>
      </c>
      <c r="AF2414" s="100">
        <v>54</v>
      </c>
      <c r="AG2414" s="100">
        <v>50</v>
      </c>
      <c r="AJ2414" s="100" t="str">
        <f t="shared" si="1010"/>
        <v>●</v>
      </c>
      <c r="AK2414" s="100" t="str">
        <f t="shared" si="1008"/>
        <v>●</v>
      </c>
      <c r="AL2414" s="100" t="str">
        <f t="shared" si="1008"/>
        <v>○</v>
      </c>
      <c r="AM2414" s="100" t="str">
        <f t="shared" si="1008"/>
        <v>●</v>
      </c>
      <c r="AP2414" s="100" t="str">
        <f t="shared" si="1011"/>
        <v>●</v>
      </c>
      <c r="AQ2414" s="100" t="str">
        <f t="shared" si="1009"/>
        <v>●</v>
      </c>
      <c r="AR2414" s="100" t="str">
        <f t="shared" si="1009"/>
        <v>●</v>
      </c>
      <c r="AS2414" s="100" t="str">
        <f t="shared" si="1009"/>
        <v>●</v>
      </c>
    </row>
    <row r="2415" spans="2:45" s="100" customFormat="1" ht="14.25" customHeight="1">
      <c r="B2415" s="102" t="s">
        <v>101</v>
      </c>
      <c r="C2415" s="106">
        <v>8</v>
      </c>
      <c r="D2415" s="107">
        <v>7</v>
      </c>
      <c r="E2415" s="107">
        <v>8</v>
      </c>
      <c r="F2415" s="107">
        <v>12</v>
      </c>
      <c r="G2415" s="107">
        <f>第2表01元データ!BD48</f>
        <v>6</v>
      </c>
      <c r="H2415" s="107">
        <f t="shared" si="1012"/>
        <v>-6</v>
      </c>
      <c r="I2415" s="108">
        <f t="shared" si="1013"/>
        <v>-50</v>
      </c>
      <c r="J2415" s="102"/>
      <c r="K2415" s="114" t="s">
        <v>101</v>
      </c>
      <c r="L2415" s="106">
        <v>113</v>
      </c>
      <c r="M2415" s="107">
        <v>65</v>
      </c>
      <c r="N2415" s="107">
        <v>48</v>
      </c>
      <c r="O2415" s="107">
        <v>50</v>
      </c>
      <c r="P2415" s="107">
        <f>第2表01元データ!BE48</f>
        <v>58</v>
      </c>
      <c r="Q2415" s="107">
        <f t="shared" si="1014"/>
        <v>8</v>
      </c>
      <c r="R2415" s="108">
        <f t="shared" si="1015"/>
        <v>16</v>
      </c>
      <c r="S2415" s="108"/>
      <c r="T2415" s="100">
        <v>109</v>
      </c>
      <c r="W2415" s="100" t="s">
        <v>363</v>
      </c>
      <c r="X2415" s="100">
        <v>4</v>
      </c>
      <c r="Y2415" s="100">
        <v>8</v>
      </c>
      <c r="Z2415" s="100">
        <v>7</v>
      </c>
      <c r="AA2415" s="100">
        <v>8</v>
      </c>
      <c r="AC2415" s="100" t="s">
        <v>363</v>
      </c>
      <c r="AD2415" s="100">
        <v>165</v>
      </c>
      <c r="AE2415" s="100">
        <v>113</v>
      </c>
      <c r="AF2415" s="100">
        <v>65</v>
      </c>
      <c r="AG2415" s="100">
        <v>48</v>
      </c>
      <c r="AJ2415" s="100" t="str">
        <f t="shared" si="1010"/>
        <v>●</v>
      </c>
      <c r="AK2415" s="100" t="str">
        <f t="shared" si="1008"/>
        <v>●</v>
      </c>
      <c r="AL2415" s="100" t="str">
        <f>IF(E2415=Z2415,"○","●")</f>
        <v>●</v>
      </c>
      <c r="AM2415" s="100" t="str">
        <f t="shared" si="1008"/>
        <v>●</v>
      </c>
      <c r="AP2415" s="100" t="str">
        <f t="shared" si="1011"/>
        <v>●</v>
      </c>
      <c r="AQ2415" s="100" t="str">
        <f t="shared" si="1009"/>
        <v>●</v>
      </c>
      <c r="AR2415" s="100" t="str">
        <f t="shared" si="1009"/>
        <v>●</v>
      </c>
      <c r="AS2415" s="100" t="str">
        <f t="shared" si="1009"/>
        <v>●</v>
      </c>
    </row>
    <row r="2416" spans="2:45" s="100" customFormat="1" ht="14.25" customHeight="1">
      <c r="B2416" s="102" t="s">
        <v>102</v>
      </c>
      <c r="C2416" s="106">
        <v>2</v>
      </c>
      <c r="D2416" s="107">
        <v>6</v>
      </c>
      <c r="E2416" s="107">
        <v>7</v>
      </c>
      <c r="F2416" s="107">
        <v>7</v>
      </c>
      <c r="G2416" s="107">
        <f>第2表01元データ!BD49</f>
        <v>4</v>
      </c>
      <c r="H2416" s="107">
        <f t="shared" si="1012"/>
        <v>-3</v>
      </c>
      <c r="I2416" s="108">
        <f t="shared" si="1013"/>
        <v>-42.857142857142854</v>
      </c>
      <c r="J2416" s="102"/>
      <c r="K2416" s="114" t="s">
        <v>102</v>
      </c>
      <c r="L2416" s="106">
        <v>156</v>
      </c>
      <c r="M2416" s="107">
        <v>98</v>
      </c>
      <c r="N2416" s="107">
        <v>69</v>
      </c>
      <c r="O2416" s="107">
        <v>50</v>
      </c>
      <c r="P2416" s="107">
        <f>第2表01元データ!BE49</f>
        <v>68</v>
      </c>
      <c r="Q2416" s="107">
        <f t="shared" si="1014"/>
        <v>18</v>
      </c>
      <c r="R2416" s="108">
        <f t="shared" si="1015"/>
        <v>36</v>
      </c>
      <c r="S2416" s="108"/>
      <c r="T2416" s="100">
        <v>110</v>
      </c>
      <c r="W2416" s="100" t="s">
        <v>364</v>
      </c>
      <c r="X2416" s="100">
        <v>7</v>
      </c>
      <c r="Y2416" s="100">
        <v>2</v>
      </c>
      <c r="Z2416" s="100">
        <v>6</v>
      </c>
      <c r="AA2416" s="100">
        <v>7</v>
      </c>
      <c r="AC2416" s="100" t="s">
        <v>364</v>
      </c>
      <c r="AD2416" s="100">
        <v>155</v>
      </c>
      <c r="AE2416" s="100">
        <v>156</v>
      </c>
      <c r="AF2416" s="100">
        <v>98</v>
      </c>
      <c r="AG2416" s="100">
        <v>69</v>
      </c>
      <c r="AJ2416" s="100" t="str">
        <f t="shared" si="1010"/>
        <v>●</v>
      </c>
      <c r="AK2416" s="100" t="str">
        <f t="shared" si="1008"/>
        <v>●</v>
      </c>
      <c r="AL2416" s="100" t="str">
        <f t="shared" si="1008"/>
        <v>●</v>
      </c>
      <c r="AM2416" s="100" t="str">
        <f t="shared" si="1008"/>
        <v>○</v>
      </c>
      <c r="AP2416" s="100" t="str">
        <f t="shared" si="1011"/>
        <v>●</v>
      </c>
      <c r="AQ2416" s="100" t="str">
        <f t="shared" si="1009"/>
        <v>●</v>
      </c>
      <c r="AR2416" s="100" t="str">
        <f t="shared" si="1009"/>
        <v>●</v>
      </c>
      <c r="AS2416" s="100" t="str">
        <f t="shared" si="1009"/>
        <v>●</v>
      </c>
    </row>
    <row r="2417" spans="2:45" s="100" customFormat="1" ht="14.25" customHeight="1">
      <c r="B2417" s="102" t="s">
        <v>103</v>
      </c>
      <c r="C2417" s="106">
        <v>10</v>
      </c>
      <c r="D2417" s="107">
        <v>5</v>
      </c>
      <c r="E2417" s="107">
        <v>4</v>
      </c>
      <c r="F2417" s="107">
        <v>7</v>
      </c>
      <c r="G2417" s="107">
        <f>第2表01元データ!BD50</f>
        <v>11</v>
      </c>
      <c r="H2417" s="107">
        <f t="shared" si="1012"/>
        <v>4</v>
      </c>
      <c r="I2417" s="108">
        <f t="shared" si="1013"/>
        <v>57.142857142857139</v>
      </c>
      <c r="J2417" s="102"/>
      <c r="K2417" s="114" t="s">
        <v>103</v>
      </c>
      <c r="L2417" s="106">
        <v>141</v>
      </c>
      <c r="M2417" s="107">
        <v>148</v>
      </c>
      <c r="N2417" s="107">
        <v>94</v>
      </c>
      <c r="O2417" s="107">
        <v>64</v>
      </c>
      <c r="P2417" s="107">
        <f>第2表01元データ!BE50</f>
        <v>50</v>
      </c>
      <c r="Q2417" s="107">
        <f t="shared" si="1014"/>
        <v>-14</v>
      </c>
      <c r="R2417" s="108">
        <f t="shared" si="1015"/>
        <v>-21.875</v>
      </c>
      <c r="S2417" s="108"/>
      <c r="T2417" s="100">
        <v>111</v>
      </c>
      <c r="W2417" s="100" t="s">
        <v>365</v>
      </c>
      <c r="X2417" s="100">
        <v>14</v>
      </c>
      <c r="Y2417" s="100">
        <v>10</v>
      </c>
      <c r="Z2417" s="100">
        <v>5</v>
      </c>
      <c r="AA2417" s="100">
        <v>4</v>
      </c>
      <c r="AC2417" s="100" t="s">
        <v>365</v>
      </c>
      <c r="AD2417" s="100">
        <v>105</v>
      </c>
      <c r="AE2417" s="100">
        <v>141</v>
      </c>
      <c r="AF2417" s="100">
        <v>148</v>
      </c>
      <c r="AG2417" s="100">
        <v>94</v>
      </c>
      <c r="AJ2417" s="100" t="str">
        <f t="shared" si="1010"/>
        <v>●</v>
      </c>
      <c r="AK2417" s="100" t="str">
        <f t="shared" si="1008"/>
        <v>●</v>
      </c>
      <c r="AL2417" s="100" t="str">
        <f t="shared" si="1008"/>
        <v>●</v>
      </c>
      <c r="AM2417" s="100" t="str">
        <f t="shared" si="1008"/>
        <v>●</v>
      </c>
      <c r="AP2417" s="100" t="str">
        <f t="shared" si="1011"/>
        <v>●</v>
      </c>
      <c r="AQ2417" s="100" t="str">
        <f t="shared" si="1009"/>
        <v>●</v>
      </c>
      <c r="AR2417" s="100" t="str">
        <f t="shared" si="1009"/>
        <v>●</v>
      </c>
      <c r="AS2417" s="100" t="str">
        <f t="shared" si="1009"/>
        <v>●</v>
      </c>
    </row>
    <row r="2418" spans="2:45" s="100" customFormat="1" ht="14.25" customHeight="1">
      <c r="B2418" s="102" t="s">
        <v>104</v>
      </c>
      <c r="C2418" s="106">
        <v>12</v>
      </c>
      <c r="D2418" s="107">
        <v>9</v>
      </c>
      <c r="E2418" s="107">
        <v>5</v>
      </c>
      <c r="F2418" s="107">
        <v>4</v>
      </c>
      <c r="G2418" s="107">
        <f>第2表01元データ!BD51</f>
        <v>10</v>
      </c>
      <c r="H2418" s="107">
        <f t="shared" si="1012"/>
        <v>6</v>
      </c>
      <c r="I2418" s="108">
        <f t="shared" si="1013"/>
        <v>150</v>
      </c>
      <c r="J2418" s="102"/>
      <c r="K2418" s="114" t="s">
        <v>104</v>
      </c>
      <c r="L2418" s="106">
        <v>105</v>
      </c>
      <c r="M2418" s="107">
        <v>139</v>
      </c>
      <c r="N2418" s="107">
        <v>146</v>
      </c>
      <c r="O2418" s="107">
        <v>91</v>
      </c>
      <c r="P2418" s="107">
        <f>第2表01元データ!BE51</f>
        <v>56</v>
      </c>
      <c r="Q2418" s="107">
        <f t="shared" si="1014"/>
        <v>-35</v>
      </c>
      <c r="R2418" s="108">
        <f t="shared" si="1015"/>
        <v>-38.461538461538467</v>
      </c>
      <c r="S2418" s="108"/>
      <c r="T2418" s="100">
        <v>112</v>
      </c>
      <c r="W2418" s="100" t="s">
        <v>366</v>
      </c>
      <c r="X2418" s="100">
        <v>13</v>
      </c>
      <c r="Y2418" s="100">
        <v>12</v>
      </c>
      <c r="Z2418" s="100">
        <v>9</v>
      </c>
      <c r="AA2418" s="100">
        <v>5</v>
      </c>
      <c r="AC2418" s="100" t="s">
        <v>366</v>
      </c>
      <c r="AD2418" s="100">
        <v>100</v>
      </c>
      <c r="AE2418" s="100">
        <v>105</v>
      </c>
      <c r="AF2418" s="100">
        <v>139</v>
      </c>
      <c r="AG2418" s="100">
        <v>146</v>
      </c>
      <c r="AJ2418" s="100" t="str">
        <f t="shared" si="1010"/>
        <v>●</v>
      </c>
      <c r="AK2418" s="100" t="str">
        <f t="shared" si="1008"/>
        <v>●</v>
      </c>
      <c r="AL2418" s="100" t="str">
        <f t="shared" si="1008"/>
        <v>●</v>
      </c>
      <c r="AM2418" s="100" t="str">
        <f t="shared" si="1008"/>
        <v>●</v>
      </c>
      <c r="AP2418" s="100" t="str">
        <f t="shared" si="1011"/>
        <v>●</v>
      </c>
      <c r="AQ2418" s="100" t="str">
        <f t="shared" si="1009"/>
        <v>●</v>
      </c>
      <c r="AR2418" s="100" t="str">
        <f t="shared" si="1009"/>
        <v>●</v>
      </c>
      <c r="AS2418" s="100" t="str">
        <f t="shared" si="1009"/>
        <v>●</v>
      </c>
    </row>
    <row r="2419" spans="2:45" s="100" customFormat="1" ht="14.25" customHeight="1">
      <c r="B2419" s="102" t="s">
        <v>105</v>
      </c>
      <c r="C2419" s="106">
        <v>15</v>
      </c>
      <c r="D2419" s="107">
        <v>11</v>
      </c>
      <c r="E2419" s="107">
        <v>13</v>
      </c>
      <c r="F2419" s="107">
        <v>6</v>
      </c>
      <c r="G2419" s="107">
        <f>第2表01元データ!BD52</f>
        <v>7</v>
      </c>
      <c r="H2419" s="107">
        <f t="shared" si="1012"/>
        <v>1</v>
      </c>
      <c r="I2419" s="108">
        <f t="shared" si="1013"/>
        <v>16.666666666666664</v>
      </c>
      <c r="J2419" s="102"/>
      <c r="K2419" s="114" t="s">
        <v>105</v>
      </c>
      <c r="L2419" s="106">
        <v>96</v>
      </c>
      <c r="M2419" s="107">
        <v>112</v>
      </c>
      <c r="N2419" s="107">
        <v>143</v>
      </c>
      <c r="O2419" s="107">
        <v>147</v>
      </c>
      <c r="P2419" s="107">
        <f>第2表01元データ!BE52</f>
        <v>76</v>
      </c>
      <c r="Q2419" s="107">
        <f t="shared" si="1014"/>
        <v>-71</v>
      </c>
      <c r="R2419" s="108">
        <f t="shared" si="1015"/>
        <v>-48.299319727891152</v>
      </c>
      <c r="S2419" s="108"/>
      <c r="T2419" s="100">
        <v>113</v>
      </c>
      <c r="W2419" s="100" t="s">
        <v>367</v>
      </c>
      <c r="X2419" s="100">
        <v>5</v>
      </c>
      <c r="Y2419" s="100">
        <v>15</v>
      </c>
      <c r="Z2419" s="100">
        <v>11</v>
      </c>
      <c r="AA2419" s="100">
        <v>13</v>
      </c>
      <c r="AC2419" s="100" t="s">
        <v>367</v>
      </c>
      <c r="AD2419" s="100">
        <v>98</v>
      </c>
      <c r="AE2419" s="100">
        <v>96</v>
      </c>
      <c r="AF2419" s="100">
        <v>112</v>
      </c>
      <c r="AG2419" s="100">
        <v>143</v>
      </c>
      <c r="AJ2419" s="100" t="str">
        <f t="shared" si="1010"/>
        <v>●</v>
      </c>
      <c r="AK2419" s="100" t="str">
        <f t="shared" si="1008"/>
        <v>●</v>
      </c>
      <c r="AL2419" s="100" t="str">
        <f t="shared" si="1008"/>
        <v>●</v>
      </c>
      <c r="AM2419" s="100" t="str">
        <f t="shared" si="1008"/>
        <v>●</v>
      </c>
      <c r="AP2419" s="100" t="str">
        <f t="shared" si="1011"/>
        <v>●</v>
      </c>
      <c r="AQ2419" s="100" t="str">
        <f t="shared" si="1009"/>
        <v>●</v>
      </c>
      <c r="AR2419" s="100" t="str">
        <f t="shared" si="1009"/>
        <v>●</v>
      </c>
      <c r="AS2419" s="100" t="str">
        <f t="shared" si="1009"/>
        <v>●</v>
      </c>
    </row>
    <row r="2420" spans="2:45" s="100" customFormat="1" ht="14.25" customHeight="1">
      <c r="B2420" s="102" t="s">
        <v>106</v>
      </c>
      <c r="C2420" s="106">
        <v>6</v>
      </c>
      <c r="D2420" s="107">
        <v>13</v>
      </c>
      <c r="E2420" s="107">
        <v>10</v>
      </c>
      <c r="F2420" s="107">
        <v>13</v>
      </c>
      <c r="G2420" s="107">
        <f>第2表01元データ!BD53</f>
        <v>3</v>
      </c>
      <c r="H2420" s="107">
        <f t="shared" si="1012"/>
        <v>-10</v>
      </c>
      <c r="I2420" s="108">
        <f t="shared" si="1013"/>
        <v>-76.923076923076934</v>
      </c>
      <c r="J2420" s="102"/>
      <c r="K2420" s="114" t="s">
        <v>106</v>
      </c>
      <c r="L2420" s="106">
        <v>87</v>
      </c>
      <c r="M2420" s="107">
        <v>103</v>
      </c>
      <c r="N2420" s="107">
        <v>100</v>
      </c>
      <c r="O2420" s="107">
        <v>127</v>
      </c>
      <c r="P2420" s="107">
        <f>第2表01元データ!BE53</f>
        <v>98</v>
      </c>
      <c r="Q2420" s="107">
        <f t="shared" si="1014"/>
        <v>-29</v>
      </c>
      <c r="R2420" s="108">
        <f t="shared" si="1015"/>
        <v>-22.834645669291341</v>
      </c>
      <c r="S2420" s="108"/>
      <c r="T2420" s="100">
        <v>114</v>
      </c>
      <c r="W2420" s="100" t="s">
        <v>368</v>
      </c>
      <c r="X2420" s="100">
        <v>9</v>
      </c>
      <c r="Y2420" s="100">
        <v>6</v>
      </c>
      <c r="Z2420" s="100">
        <v>13</v>
      </c>
      <c r="AA2420" s="100">
        <v>10</v>
      </c>
      <c r="AC2420" s="100" t="s">
        <v>368</v>
      </c>
      <c r="AD2420" s="100">
        <v>70</v>
      </c>
      <c r="AE2420" s="100">
        <v>87</v>
      </c>
      <c r="AF2420" s="100">
        <v>103</v>
      </c>
      <c r="AG2420" s="100">
        <v>100</v>
      </c>
      <c r="AJ2420" s="100" t="str">
        <f t="shared" si="1010"/>
        <v>●</v>
      </c>
      <c r="AK2420" s="100" t="str">
        <f t="shared" si="1008"/>
        <v>●</v>
      </c>
      <c r="AL2420" s="100" t="str">
        <f t="shared" si="1008"/>
        <v>●</v>
      </c>
      <c r="AM2420" s="100" t="str">
        <f t="shared" si="1008"/>
        <v>●</v>
      </c>
      <c r="AP2420" s="100" t="str">
        <f t="shared" si="1011"/>
        <v>●</v>
      </c>
      <c r="AQ2420" s="100" t="str">
        <f t="shared" si="1009"/>
        <v>●</v>
      </c>
      <c r="AR2420" s="100" t="str">
        <f t="shared" si="1009"/>
        <v>●</v>
      </c>
      <c r="AS2420" s="100" t="str">
        <f t="shared" si="1009"/>
        <v>●</v>
      </c>
    </row>
    <row r="2421" spans="2:45" s="100" customFormat="1" ht="14.25" customHeight="1">
      <c r="B2421" s="102" t="s">
        <v>107</v>
      </c>
      <c r="C2421" s="106">
        <v>9</v>
      </c>
      <c r="D2421" s="107">
        <v>5</v>
      </c>
      <c r="E2421" s="107">
        <v>9</v>
      </c>
      <c r="F2421" s="107">
        <v>11</v>
      </c>
      <c r="G2421" s="107">
        <f>第2表01元データ!BD54</f>
        <v>4</v>
      </c>
      <c r="H2421" s="107">
        <f t="shared" si="1012"/>
        <v>-7</v>
      </c>
      <c r="I2421" s="108">
        <f t="shared" si="1013"/>
        <v>-63.636363636363633</v>
      </c>
      <c r="J2421" s="102"/>
      <c r="K2421" s="114" t="s">
        <v>107</v>
      </c>
      <c r="L2421" s="106">
        <v>55</v>
      </c>
      <c r="M2421" s="107">
        <v>70</v>
      </c>
      <c r="N2421" s="107">
        <v>95</v>
      </c>
      <c r="O2421" s="107">
        <v>88</v>
      </c>
      <c r="P2421" s="107">
        <f>第2表01元データ!BE54</f>
        <v>134</v>
      </c>
      <c r="Q2421" s="107">
        <f t="shared" si="1014"/>
        <v>46</v>
      </c>
      <c r="R2421" s="108">
        <f t="shared" si="1015"/>
        <v>52.272727272727273</v>
      </c>
      <c r="S2421" s="108"/>
      <c r="T2421" s="100">
        <v>115</v>
      </c>
      <c r="W2421" s="100" t="s">
        <v>369</v>
      </c>
      <c r="X2421" s="100">
        <v>4</v>
      </c>
      <c r="Y2421" s="100">
        <v>9</v>
      </c>
      <c r="Z2421" s="100">
        <v>5</v>
      </c>
      <c r="AA2421" s="100">
        <v>9</v>
      </c>
      <c r="AC2421" s="100" t="s">
        <v>369</v>
      </c>
      <c r="AD2421" s="100">
        <v>54</v>
      </c>
      <c r="AE2421" s="100">
        <v>55</v>
      </c>
      <c r="AF2421" s="100">
        <v>70</v>
      </c>
      <c r="AG2421" s="100">
        <v>95</v>
      </c>
      <c r="AJ2421" s="100" t="str">
        <f t="shared" si="1010"/>
        <v>●</v>
      </c>
      <c r="AK2421" s="100" t="str">
        <f t="shared" si="1008"/>
        <v>●</v>
      </c>
      <c r="AL2421" s="100" t="str">
        <f t="shared" si="1008"/>
        <v>●</v>
      </c>
      <c r="AM2421" s="100" t="str">
        <f t="shared" si="1008"/>
        <v>●</v>
      </c>
      <c r="AP2421" s="100" t="str">
        <f t="shared" si="1011"/>
        <v>●</v>
      </c>
      <c r="AQ2421" s="100" t="str">
        <f t="shared" si="1009"/>
        <v>●</v>
      </c>
      <c r="AR2421" s="100" t="str">
        <f t="shared" si="1009"/>
        <v>●</v>
      </c>
      <c r="AS2421" s="100" t="str">
        <f t="shared" si="1009"/>
        <v>●</v>
      </c>
    </row>
    <row r="2422" spans="2:45" s="100" customFormat="1" ht="14.25" customHeight="1">
      <c r="B2422" s="102" t="s">
        <v>108</v>
      </c>
      <c r="C2422" s="106">
        <v>5</v>
      </c>
      <c r="D2422" s="107">
        <v>6</v>
      </c>
      <c r="E2422" s="107">
        <v>4</v>
      </c>
      <c r="F2422" s="107">
        <v>6</v>
      </c>
      <c r="G2422" s="107">
        <f>第2表01元データ!BD55</f>
        <v>6</v>
      </c>
      <c r="H2422" s="107">
        <f t="shared" si="1012"/>
        <v>0</v>
      </c>
      <c r="I2422" s="108">
        <f t="shared" si="1013"/>
        <v>0</v>
      </c>
      <c r="J2422" s="102"/>
      <c r="K2422" s="114" t="s">
        <v>108</v>
      </c>
      <c r="L2422" s="106">
        <v>42</v>
      </c>
      <c r="M2422" s="107">
        <v>44</v>
      </c>
      <c r="N2422" s="107">
        <v>53</v>
      </c>
      <c r="O2422" s="107">
        <v>78</v>
      </c>
      <c r="P2422" s="107">
        <f>第2表01元データ!BE55</f>
        <v>102</v>
      </c>
      <c r="Q2422" s="107">
        <f t="shared" si="1014"/>
        <v>24</v>
      </c>
      <c r="R2422" s="108">
        <f t="shared" si="1015"/>
        <v>30.76923076923077</v>
      </c>
      <c r="S2422" s="108"/>
      <c r="T2422" s="100">
        <v>116</v>
      </c>
      <c r="W2422" s="100" t="s">
        <v>370</v>
      </c>
      <c r="X2422" s="100">
        <v>3</v>
      </c>
      <c r="Y2422" s="100">
        <v>5</v>
      </c>
      <c r="Z2422" s="100">
        <v>6</v>
      </c>
      <c r="AA2422" s="100">
        <v>4</v>
      </c>
      <c r="AC2422" s="100" t="s">
        <v>370</v>
      </c>
      <c r="AD2422" s="100">
        <v>30</v>
      </c>
      <c r="AE2422" s="100">
        <v>42</v>
      </c>
      <c r="AF2422" s="100">
        <v>44</v>
      </c>
      <c r="AG2422" s="100">
        <v>53</v>
      </c>
      <c r="AJ2422" s="100" t="str">
        <f t="shared" si="1010"/>
        <v>●</v>
      </c>
      <c r="AK2422" s="100" t="str">
        <f t="shared" si="1008"/>
        <v>●</v>
      </c>
      <c r="AL2422" s="100" t="str">
        <f t="shared" si="1008"/>
        <v>●</v>
      </c>
      <c r="AM2422" s="100" t="str">
        <f t="shared" si="1008"/>
        <v>●</v>
      </c>
      <c r="AP2422" s="100" t="str">
        <f t="shared" si="1011"/>
        <v>●</v>
      </c>
      <c r="AQ2422" s="100" t="str">
        <f t="shared" si="1009"/>
        <v>●</v>
      </c>
      <c r="AR2422" s="100" t="str">
        <f t="shared" si="1009"/>
        <v>●</v>
      </c>
      <c r="AS2422" s="100" t="str">
        <f t="shared" si="1009"/>
        <v>●</v>
      </c>
    </row>
    <row r="2423" spans="2:45" s="100" customFormat="1" ht="14.25" customHeight="1">
      <c r="B2423" s="102" t="s">
        <v>109</v>
      </c>
      <c r="C2423" s="106">
        <v>3</v>
      </c>
      <c r="D2423" s="107">
        <v>2</v>
      </c>
      <c r="E2423" s="107">
        <v>5</v>
      </c>
      <c r="F2423" s="107">
        <v>4</v>
      </c>
      <c r="G2423" s="107">
        <f>第2表01元データ!BD56</f>
        <v>8</v>
      </c>
      <c r="H2423" s="107">
        <f t="shared" si="1012"/>
        <v>4</v>
      </c>
      <c r="I2423" s="108">
        <f t="shared" si="1013"/>
        <v>100</v>
      </c>
      <c r="J2423" s="102"/>
      <c r="K2423" s="114" t="s">
        <v>109</v>
      </c>
      <c r="L2423" s="106">
        <v>22</v>
      </c>
      <c r="M2423" s="107">
        <v>34</v>
      </c>
      <c r="N2423" s="107">
        <v>37</v>
      </c>
      <c r="O2423" s="107">
        <v>34</v>
      </c>
      <c r="P2423" s="107">
        <f>第2表01元データ!BE56</f>
        <v>63</v>
      </c>
      <c r="Q2423" s="107">
        <f t="shared" si="1014"/>
        <v>29</v>
      </c>
      <c r="R2423" s="108">
        <f t="shared" si="1015"/>
        <v>85.294117647058826</v>
      </c>
      <c r="S2423" s="108"/>
      <c r="T2423" s="100">
        <v>117</v>
      </c>
      <c r="W2423" s="100" t="s">
        <v>371</v>
      </c>
      <c r="X2423" s="100">
        <v>3</v>
      </c>
      <c r="Y2423" s="100">
        <v>3</v>
      </c>
      <c r="Z2423" s="100">
        <v>2</v>
      </c>
      <c r="AA2423" s="100">
        <v>5</v>
      </c>
      <c r="AC2423" s="100" t="s">
        <v>371</v>
      </c>
      <c r="AD2423" s="100">
        <v>9</v>
      </c>
      <c r="AE2423" s="100">
        <v>22</v>
      </c>
      <c r="AF2423" s="100">
        <v>34</v>
      </c>
      <c r="AG2423" s="100">
        <v>37</v>
      </c>
      <c r="AJ2423" s="100" t="str">
        <f t="shared" si="1010"/>
        <v>○</v>
      </c>
      <c r="AK2423" s="100" t="str">
        <f t="shared" si="1008"/>
        <v>●</v>
      </c>
      <c r="AL2423" s="100" t="str">
        <f t="shared" si="1008"/>
        <v>●</v>
      </c>
      <c r="AM2423" s="100" t="str">
        <f t="shared" si="1008"/>
        <v>●</v>
      </c>
      <c r="AP2423" s="100" t="str">
        <f t="shared" si="1011"/>
        <v>●</v>
      </c>
      <c r="AQ2423" s="100" t="str">
        <f t="shared" si="1009"/>
        <v>●</v>
      </c>
      <c r="AR2423" s="100" t="str">
        <f t="shared" si="1009"/>
        <v>●</v>
      </c>
      <c r="AS2423" s="100" t="str">
        <f t="shared" si="1009"/>
        <v>●</v>
      </c>
    </row>
    <row r="2424" spans="2:45" s="100" customFormat="1" ht="14.25" customHeight="1">
      <c r="B2424" s="102" t="s">
        <v>110</v>
      </c>
      <c r="C2424" s="115">
        <v>2</v>
      </c>
      <c r="D2424" s="107">
        <v>2</v>
      </c>
      <c r="E2424" s="107">
        <v>3</v>
      </c>
      <c r="F2424" s="107">
        <v>2</v>
      </c>
      <c r="G2424" s="107">
        <f>第2表01元データ!BD57</f>
        <v>1</v>
      </c>
      <c r="H2424" s="107">
        <f t="shared" si="1012"/>
        <v>-1</v>
      </c>
      <c r="I2424" s="108">
        <f t="shared" si="1013"/>
        <v>-50</v>
      </c>
      <c r="J2424" s="102"/>
      <c r="K2424" s="114" t="s">
        <v>110</v>
      </c>
      <c r="L2424" s="106">
        <v>12</v>
      </c>
      <c r="M2424" s="107">
        <v>15</v>
      </c>
      <c r="N2424" s="107">
        <v>27</v>
      </c>
      <c r="O2424" s="107">
        <v>28</v>
      </c>
      <c r="P2424" s="107">
        <f>第2表01元データ!BE57</f>
        <v>55</v>
      </c>
      <c r="Q2424" s="107">
        <f t="shared" si="1014"/>
        <v>27</v>
      </c>
      <c r="R2424" s="108">
        <f t="shared" si="1015"/>
        <v>96.428571428571431</v>
      </c>
      <c r="S2424" s="108"/>
      <c r="T2424" s="100">
        <v>118</v>
      </c>
      <c r="W2424" s="100" t="s">
        <v>378</v>
      </c>
      <c r="X2424" s="100" t="s">
        <v>313</v>
      </c>
      <c r="Y2424" s="100">
        <v>2</v>
      </c>
      <c r="Z2424" s="100">
        <v>2</v>
      </c>
      <c r="AA2424" s="100">
        <v>3</v>
      </c>
      <c r="AC2424" s="100" t="s">
        <v>378</v>
      </c>
      <c r="AD2424" s="100">
        <v>6</v>
      </c>
      <c r="AE2424" s="100">
        <v>12</v>
      </c>
      <c r="AF2424" s="100">
        <v>15</v>
      </c>
      <c r="AG2424" s="100">
        <v>27</v>
      </c>
      <c r="AJ2424" s="100" t="str">
        <f t="shared" si="1010"/>
        <v>●</v>
      </c>
      <c r="AK2424" s="100" t="str">
        <f t="shared" si="1008"/>
        <v>○</v>
      </c>
      <c r="AL2424" s="100" t="str">
        <f t="shared" si="1008"/>
        <v>●</v>
      </c>
      <c r="AM2424" s="100" t="str">
        <f t="shared" si="1008"/>
        <v>●</v>
      </c>
      <c r="AP2424" s="100" t="str">
        <f t="shared" si="1011"/>
        <v>●</v>
      </c>
      <c r="AQ2424" s="100" t="str">
        <f t="shared" si="1009"/>
        <v>●</v>
      </c>
      <c r="AR2424" s="100" t="str">
        <f t="shared" si="1009"/>
        <v>●</v>
      </c>
      <c r="AS2424" s="100" t="str">
        <f t="shared" si="1009"/>
        <v>●</v>
      </c>
    </row>
    <row r="2425" spans="2:45" s="100" customFormat="1" ht="14.25" customHeight="1">
      <c r="B2425" s="119" t="s">
        <v>111</v>
      </c>
      <c r="C2425" s="120" t="s">
        <v>313</v>
      </c>
      <c r="D2425" s="116" t="s">
        <v>313</v>
      </c>
      <c r="E2425" s="116" t="s">
        <v>313</v>
      </c>
      <c r="F2425" s="116" t="s">
        <v>313</v>
      </c>
      <c r="G2425" s="107">
        <f>第2表01元データ!BD58</f>
        <v>1</v>
      </c>
      <c r="H2425" s="107"/>
      <c r="I2425" s="108"/>
      <c r="K2425" s="119" t="s">
        <v>111</v>
      </c>
      <c r="L2425" s="120" t="s">
        <v>313</v>
      </c>
      <c r="M2425" s="116" t="s">
        <v>313</v>
      </c>
      <c r="N2425" s="116" t="s">
        <v>313</v>
      </c>
      <c r="O2425" s="116" t="s">
        <v>313</v>
      </c>
      <c r="P2425" s="107">
        <f>第2表01元データ!BE58</f>
        <v>32</v>
      </c>
      <c r="Q2425" s="107"/>
      <c r="R2425" s="108"/>
      <c r="T2425" s="100">
        <v>119</v>
      </c>
    </row>
    <row r="2426" spans="2:45" s="100" customFormat="1" ht="14.25" customHeight="1">
      <c r="G2426" s="168"/>
      <c r="P2426" s="168"/>
    </row>
    <row r="2427" spans="2:45" s="100" customFormat="1" ht="14.25" customHeight="1">
      <c r="G2427" s="168"/>
      <c r="P2427" s="168"/>
    </row>
    <row r="2428" spans="2:45" s="99" customFormat="1" ht="14.25" customHeight="1">
      <c r="B2428" s="99" t="str">
        <f>LEFT(B2368,LEN(B2368)-2)&amp;+"女"</f>
        <v>春香町・女</v>
      </c>
      <c r="K2428" s="99" t="str">
        <f>LEFT(K2368,LEN(K2368)-2)&amp;+"女"</f>
        <v>桂岡町・女</v>
      </c>
      <c r="W2428" s="100"/>
      <c r="X2428" s="100"/>
      <c r="Y2428" s="100"/>
      <c r="Z2428" s="100"/>
      <c r="AA2428" s="100"/>
      <c r="AB2428" s="100"/>
      <c r="AC2428" s="100"/>
      <c r="AD2428" s="100"/>
      <c r="AE2428" s="100"/>
      <c r="AF2428" s="100"/>
      <c r="AG2428" s="100"/>
    </row>
    <row r="2429" spans="2:45" s="100" customFormat="1" ht="14.25" customHeight="1">
      <c r="B2429" s="583" t="s">
        <v>335</v>
      </c>
      <c r="C2429" s="101"/>
      <c r="D2429" s="101"/>
      <c r="E2429" s="101"/>
      <c r="F2429" s="101"/>
      <c r="G2429" s="135"/>
      <c r="H2429" s="131"/>
      <c r="I2429" s="131"/>
      <c r="J2429" s="102"/>
      <c r="K2429" s="583" t="s">
        <v>335</v>
      </c>
      <c r="L2429" s="101"/>
      <c r="M2429" s="101"/>
      <c r="N2429" s="101"/>
      <c r="O2429" s="101"/>
      <c r="P2429" s="135"/>
      <c r="Q2429" s="131"/>
      <c r="R2429" s="131"/>
      <c r="S2429" s="103"/>
    </row>
    <row r="2430" spans="2:45" s="100" customFormat="1" ht="14.25" customHeight="1">
      <c r="B2430" s="584"/>
      <c r="C2430" s="130" t="str">
        <f>$C$4</f>
        <v>平成7年</v>
      </c>
      <c r="D2430" s="130" t="str">
        <f>$D$4</f>
        <v>平成12年</v>
      </c>
      <c r="E2430" s="130" t="str">
        <f>$E$4</f>
        <v>平成17年</v>
      </c>
      <c r="F2430" s="130" t="str">
        <f>$F$4</f>
        <v>平成22年</v>
      </c>
      <c r="G2430" s="130" t="s">
        <v>410</v>
      </c>
      <c r="H2430" s="133" t="str">
        <f>$H$4</f>
        <v>対平成</v>
      </c>
      <c r="I2430" s="134" t="str">
        <f>$I$4</f>
        <v>22年</v>
      </c>
      <c r="J2430" s="102"/>
      <c r="K2430" s="584"/>
      <c r="L2430" s="130" t="str">
        <f>$C$4</f>
        <v>平成7年</v>
      </c>
      <c r="M2430" s="130" t="str">
        <f>$D$4</f>
        <v>平成12年</v>
      </c>
      <c r="N2430" s="130" t="str">
        <f>$E$4</f>
        <v>平成17年</v>
      </c>
      <c r="O2430" s="130" t="str">
        <f>$F$4</f>
        <v>平成22年</v>
      </c>
      <c r="P2430" s="130" t="s">
        <v>410</v>
      </c>
      <c r="Q2430" s="133" t="str">
        <f>$H$4</f>
        <v>対平成</v>
      </c>
      <c r="R2430" s="134" t="str">
        <f>$I$4</f>
        <v>22年</v>
      </c>
      <c r="S2430" s="103"/>
    </row>
    <row r="2431" spans="2:45" s="100" customFormat="1" ht="14.25" customHeight="1">
      <c r="B2431" s="585"/>
      <c r="C2431" s="104"/>
      <c r="D2431" s="104"/>
      <c r="E2431" s="104"/>
      <c r="F2431" s="104"/>
      <c r="G2431" s="104"/>
      <c r="H2431" s="132" t="s">
        <v>88</v>
      </c>
      <c r="I2431" s="133" t="s">
        <v>398</v>
      </c>
      <c r="J2431" s="102"/>
      <c r="K2431" s="585"/>
      <c r="L2431" s="104"/>
      <c r="M2431" s="104"/>
      <c r="N2431" s="104"/>
      <c r="O2431" s="104"/>
      <c r="P2431" s="104"/>
      <c r="Q2431" s="132" t="s">
        <v>88</v>
      </c>
      <c r="R2431" s="133" t="s">
        <v>398</v>
      </c>
      <c r="S2431" s="103"/>
    </row>
    <row r="2432" spans="2:45" s="199" customFormat="1" ht="14.25" customHeight="1">
      <c r="B2432" s="200" t="s">
        <v>90</v>
      </c>
      <c r="C2432" s="198">
        <v>123</v>
      </c>
      <c r="D2432" s="194">
        <v>125</v>
      </c>
      <c r="E2432" s="194">
        <v>128</v>
      </c>
      <c r="F2432" s="194">
        <v>148</v>
      </c>
      <c r="G2432" s="194">
        <f>IF(COUNTIF(G2437:G2455,"x"),"x",IF(SUM(G2437:G2455)=0,"-",SUM(G2437:G2455)))</f>
        <v>107</v>
      </c>
      <c r="H2432" s="193">
        <f t="shared" ref="H2432:H2435" si="1016">IF(G2432="x","x",IF(AND(G2432="-",F2432="-"),"-",IF(AND(G2432="-",F2432&gt;0),F2432*-1,IF(AND(G2432&gt;0,F2432="-"),G2432,G2432-F2432))))</f>
        <v>-41</v>
      </c>
      <c r="I2432" s="195">
        <f t="shared" ref="I2432:I2435" si="1017">IF(H2432="x","x",IF(H2432="-","-",IF(AND(F2432="-",G2432&gt;0),"皆増",IF(AND(F2432&gt;0,G2432="-"),"皆減",H2432/F2432*100))))</f>
        <v>-27.702702702702702</v>
      </c>
      <c r="J2432" s="196"/>
      <c r="K2432" s="197" t="s">
        <v>90</v>
      </c>
      <c r="L2432" s="198">
        <v>1910</v>
      </c>
      <c r="M2432" s="194">
        <v>1755</v>
      </c>
      <c r="N2432" s="194">
        <v>1593</v>
      </c>
      <c r="O2432" s="194">
        <v>1409</v>
      </c>
      <c r="P2432" s="194">
        <f>IF(COUNTIF(P2437:P2455,"x"),"x",IF(SUM(P2437:P2455)=0,"-",SUM(P2437:P2455)))</f>
        <v>1153</v>
      </c>
      <c r="Q2432" s="193">
        <f t="shared" ref="Q2432:Q2435" si="1018">IF(P2432="x","x",IF(AND(P2432="-",O2432="-"),"-",IF(AND(P2432="-",O2432&gt;0),O2432*-1,IF(AND(P2432&gt;0,O2432="-"),P2432,P2432-O2432))))</f>
        <v>-256</v>
      </c>
      <c r="R2432" s="195">
        <f t="shared" ref="R2432:R2435" si="1019">IF(Q2432="x","x",IF(Q2432="-","-",IF(AND(O2432="-",P2432&gt;0),"皆増",IF(AND(O2432&gt;0,P2432="-"),"皆減",Q2432/O2432*100))))</f>
        <v>-18.168914123491838</v>
      </c>
      <c r="S2432" s="195"/>
      <c r="W2432" s="199" t="s">
        <v>373</v>
      </c>
      <c r="X2432" s="199">
        <v>115</v>
      </c>
      <c r="Y2432" s="199">
        <v>123</v>
      </c>
      <c r="Z2432" s="199">
        <v>125</v>
      </c>
      <c r="AA2432" s="199">
        <v>128</v>
      </c>
      <c r="AC2432" s="199" t="s">
        <v>373</v>
      </c>
      <c r="AD2432" s="199">
        <v>1902</v>
      </c>
      <c r="AE2432" s="199">
        <v>1910</v>
      </c>
      <c r="AF2432" s="199">
        <v>1755</v>
      </c>
      <c r="AG2432" s="199">
        <v>1593</v>
      </c>
      <c r="AJ2432" s="199" t="str">
        <f>IF(C2432=X2432,"○","●")</f>
        <v>●</v>
      </c>
      <c r="AK2432" s="199" t="str">
        <f t="shared" ref="AK2432:AM2454" si="1020">IF(D2432=Y2432,"○","●")</f>
        <v>●</v>
      </c>
      <c r="AL2432" s="199" t="str">
        <f t="shared" si="1020"/>
        <v>●</v>
      </c>
      <c r="AM2432" s="199" t="str">
        <f t="shared" si="1020"/>
        <v>●</v>
      </c>
      <c r="AP2432" s="199" t="str">
        <f>IF(L2432=AD2432,"○","●")</f>
        <v>●</v>
      </c>
      <c r="AQ2432" s="199" t="str">
        <f t="shared" ref="AQ2432:AS2454" si="1021">IF(M2432=AE2432,"○","●")</f>
        <v>●</v>
      </c>
      <c r="AR2432" s="199" t="str">
        <f t="shared" si="1021"/>
        <v>●</v>
      </c>
      <c r="AS2432" s="199" t="str">
        <f t="shared" si="1021"/>
        <v>●</v>
      </c>
    </row>
    <row r="2433" spans="2:45" s="100" customFormat="1" ht="14.25" customHeight="1">
      <c r="B2433" s="105" t="s">
        <v>91</v>
      </c>
      <c r="C2433" s="106">
        <v>18</v>
      </c>
      <c r="D2433" s="107">
        <v>22</v>
      </c>
      <c r="E2433" s="107">
        <v>21</v>
      </c>
      <c r="F2433" s="107">
        <v>24</v>
      </c>
      <c r="G2433" s="107">
        <f>IF(COUNTIF(G2437:G2439,"x"),"x",IF(SUM(G2437:G2439)=0,"-",SUM(G2437:G2439)))</f>
        <v>13</v>
      </c>
      <c r="H2433" s="107">
        <f t="shared" si="1016"/>
        <v>-11</v>
      </c>
      <c r="I2433" s="108">
        <f t="shared" si="1017"/>
        <v>-45.833333333333329</v>
      </c>
      <c r="J2433" s="102"/>
      <c r="K2433" s="109" t="s">
        <v>91</v>
      </c>
      <c r="L2433" s="106">
        <v>231</v>
      </c>
      <c r="M2433" s="107">
        <v>162</v>
      </c>
      <c r="N2433" s="107">
        <v>99</v>
      </c>
      <c r="O2433" s="107">
        <v>89</v>
      </c>
      <c r="P2433" s="107">
        <f>IF(COUNTIF(P2437:P2439,"x"),"x",IF(SUM(P2437:P2439)=0,"-",SUM(P2437:P2439)))</f>
        <v>75</v>
      </c>
      <c r="Q2433" s="107">
        <f t="shared" si="1018"/>
        <v>-14</v>
      </c>
      <c r="R2433" s="108">
        <f t="shared" si="1019"/>
        <v>-15.730337078651685</v>
      </c>
      <c r="S2433" s="108"/>
      <c r="W2433" s="100" t="s">
        <v>374</v>
      </c>
      <c r="X2433" s="100">
        <v>14</v>
      </c>
      <c r="Y2433" s="100">
        <v>18</v>
      </c>
      <c r="Z2433" s="100">
        <v>22</v>
      </c>
      <c r="AA2433" s="100">
        <v>21</v>
      </c>
      <c r="AC2433" s="100" t="s">
        <v>374</v>
      </c>
      <c r="AD2433" s="100">
        <v>316</v>
      </c>
      <c r="AE2433" s="100">
        <v>231</v>
      </c>
      <c r="AF2433" s="100">
        <v>162</v>
      </c>
      <c r="AG2433" s="100">
        <v>99</v>
      </c>
      <c r="AJ2433" s="100" t="str">
        <f t="shared" ref="AJ2433:AJ2454" si="1022">IF(C2433=X2433,"○","●")</f>
        <v>●</v>
      </c>
      <c r="AK2433" s="100" t="str">
        <f t="shared" si="1020"/>
        <v>●</v>
      </c>
      <c r="AL2433" s="100" t="str">
        <f t="shared" si="1020"/>
        <v>●</v>
      </c>
      <c r="AM2433" s="100" t="str">
        <f t="shared" si="1020"/>
        <v>●</v>
      </c>
      <c r="AP2433" s="100" t="str">
        <f t="shared" ref="AP2433:AP2454" si="1023">IF(L2433=AD2433,"○","●")</f>
        <v>●</v>
      </c>
      <c r="AQ2433" s="100" t="str">
        <f t="shared" si="1021"/>
        <v>●</v>
      </c>
      <c r="AR2433" s="100" t="str">
        <f t="shared" si="1021"/>
        <v>●</v>
      </c>
      <c r="AS2433" s="100" t="str">
        <f>IF(O2433=AG2433,"○","●")</f>
        <v>●</v>
      </c>
    </row>
    <row r="2434" spans="2:45" s="100" customFormat="1" ht="14.25" customHeight="1">
      <c r="B2434" s="105" t="s">
        <v>92</v>
      </c>
      <c r="C2434" s="106">
        <v>72</v>
      </c>
      <c r="D2434" s="107">
        <v>73</v>
      </c>
      <c r="E2434" s="107">
        <v>66</v>
      </c>
      <c r="F2434" s="107">
        <v>69</v>
      </c>
      <c r="G2434" s="296">
        <f>IF(COUNTIF(G2440:G2449,"x"),"x",IF(SUM(G2440:G2449)=0,"-",SUM(G2440:G2449)))</f>
        <v>48</v>
      </c>
      <c r="H2434" s="107">
        <f t="shared" si="1016"/>
        <v>-21</v>
      </c>
      <c r="I2434" s="108">
        <f t="shared" si="1017"/>
        <v>-30.434782608695656</v>
      </c>
      <c r="J2434" s="102"/>
      <c r="K2434" s="109" t="s">
        <v>92</v>
      </c>
      <c r="L2434" s="106">
        <v>1410</v>
      </c>
      <c r="M2434" s="107">
        <v>1238</v>
      </c>
      <c r="N2434" s="107">
        <v>1077</v>
      </c>
      <c r="O2434" s="107">
        <v>841</v>
      </c>
      <c r="P2434" s="296">
        <f>IF(COUNTIF(P2440:P2449,"x"),"x",IF(SUM(P2440:P2449)=0,"-",SUM(P2440:P2449)))</f>
        <v>469</v>
      </c>
      <c r="Q2434" s="107">
        <f t="shared" si="1018"/>
        <v>-372</v>
      </c>
      <c r="R2434" s="108">
        <f t="shared" si="1019"/>
        <v>-44.233055885850177</v>
      </c>
      <c r="S2434" s="108"/>
      <c r="W2434" s="100" t="s">
        <v>375</v>
      </c>
      <c r="X2434" s="100">
        <v>77</v>
      </c>
      <c r="Y2434" s="100">
        <v>72</v>
      </c>
      <c r="Z2434" s="100">
        <v>73</v>
      </c>
      <c r="AA2434" s="100">
        <v>66</v>
      </c>
      <c r="AC2434" s="100" t="s">
        <v>375</v>
      </c>
      <c r="AD2434" s="100">
        <v>1376</v>
      </c>
      <c r="AE2434" s="100">
        <v>1410</v>
      </c>
      <c r="AF2434" s="100">
        <v>1238</v>
      </c>
      <c r="AG2434" s="100">
        <v>1077</v>
      </c>
      <c r="AJ2434" s="100" t="str">
        <f t="shared" si="1022"/>
        <v>●</v>
      </c>
      <c r="AK2434" s="100" t="str">
        <f t="shared" si="1020"/>
        <v>●</v>
      </c>
      <c r="AL2434" s="100" t="str">
        <f>IF(E2434=Z2434,"○","●")</f>
        <v>●</v>
      </c>
      <c r="AM2434" s="100" t="str">
        <f t="shared" si="1020"/>
        <v>●</v>
      </c>
      <c r="AP2434" s="100" t="str">
        <f t="shared" si="1023"/>
        <v>●</v>
      </c>
      <c r="AQ2434" s="100" t="str">
        <f t="shared" si="1021"/>
        <v>●</v>
      </c>
      <c r="AR2434" s="100" t="str">
        <f t="shared" si="1021"/>
        <v>●</v>
      </c>
      <c r="AS2434" s="100" t="str">
        <f t="shared" si="1021"/>
        <v>●</v>
      </c>
    </row>
    <row r="2435" spans="2:45" s="100" customFormat="1" ht="14.25" customHeight="1">
      <c r="B2435" s="105" t="s">
        <v>93</v>
      </c>
      <c r="C2435" s="106">
        <v>33</v>
      </c>
      <c r="D2435" s="107">
        <v>30</v>
      </c>
      <c r="E2435" s="107">
        <v>41</v>
      </c>
      <c r="F2435" s="107">
        <v>55</v>
      </c>
      <c r="G2435" s="107">
        <f>IF(COUNTIF(G2450:G2454,"x"),"x",IF(SUM(G2450,G2454)=0,"-",SUM(G2450:G2454)))</f>
        <v>46</v>
      </c>
      <c r="H2435" s="107">
        <f t="shared" si="1016"/>
        <v>-9</v>
      </c>
      <c r="I2435" s="108">
        <f t="shared" si="1017"/>
        <v>-16.363636363636363</v>
      </c>
      <c r="J2435" s="102"/>
      <c r="K2435" s="109" t="s">
        <v>93</v>
      </c>
      <c r="L2435" s="106">
        <v>269</v>
      </c>
      <c r="M2435" s="107">
        <v>355</v>
      </c>
      <c r="N2435" s="107">
        <v>417</v>
      </c>
      <c r="O2435" s="107">
        <v>479</v>
      </c>
      <c r="P2435" s="107">
        <f>IF(COUNTIF(P2450:P2454,"x"),"x",IF(SUM(P2450,P2454)=0,"-",SUM(P2450:P2454)))</f>
        <v>592</v>
      </c>
      <c r="Q2435" s="107">
        <f t="shared" si="1018"/>
        <v>113</v>
      </c>
      <c r="R2435" s="108">
        <f t="shared" si="1019"/>
        <v>23.590814196242171</v>
      </c>
      <c r="S2435" s="108"/>
      <c r="W2435" s="100" t="s">
        <v>376</v>
      </c>
      <c r="X2435" s="100">
        <v>24</v>
      </c>
      <c r="Y2435" s="100">
        <v>33</v>
      </c>
      <c r="Z2435" s="100">
        <v>30</v>
      </c>
      <c r="AA2435" s="100">
        <v>41</v>
      </c>
      <c r="AC2435" s="100" t="s">
        <v>376</v>
      </c>
      <c r="AD2435" s="100">
        <v>210</v>
      </c>
      <c r="AE2435" s="100">
        <v>269</v>
      </c>
      <c r="AF2435" s="100">
        <v>355</v>
      </c>
      <c r="AG2435" s="100">
        <v>417</v>
      </c>
      <c r="AJ2435" s="100" t="str">
        <f t="shared" si="1022"/>
        <v>●</v>
      </c>
      <c r="AK2435" s="100" t="str">
        <f t="shared" si="1020"/>
        <v>●</v>
      </c>
      <c r="AL2435" s="100" t="str">
        <f t="shared" si="1020"/>
        <v>●</v>
      </c>
      <c r="AM2435" s="100" t="str">
        <f t="shared" si="1020"/>
        <v>●</v>
      </c>
      <c r="AP2435" s="100" t="str">
        <f t="shared" si="1023"/>
        <v>●</v>
      </c>
      <c r="AQ2435" s="100" t="str">
        <f t="shared" si="1021"/>
        <v>●</v>
      </c>
      <c r="AR2435" s="100" t="str">
        <f t="shared" si="1021"/>
        <v>●</v>
      </c>
      <c r="AS2435" s="100" t="str">
        <f t="shared" si="1021"/>
        <v>●</v>
      </c>
    </row>
    <row r="2436" spans="2:45" s="100" customFormat="1" ht="14.25" customHeight="1">
      <c r="B2436" s="102"/>
      <c r="C2436" s="106"/>
      <c r="D2436" s="112"/>
      <c r="E2436" s="112"/>
      <c r="F2436" s="112"/>
      <c r="G2436" s="112"/>
      <c r="H2436" s="112"/>
      <c r="I2436" s="113"/>
      <c r="J2436" s="102"/>
      <c r="K2436" s="114"/>
      <c r="L2436" s="106"/>
      <c r="M2436" s="112"/>
      <c r="N2436" s="112"/>
      <c r="O2436" s="112"/>
      <c r="P2436" s="112"/>
      <c r="Q2436" s="112"/>
      <c r="R2436" s="113"/>
      <c r="S2436" s="113"/>
      <c r="AJ2436" s="100" t="str">
        <f t="shared" si="1022"/>
        <v>○</v>
      </c>
      <c r="AK2436" s="100" t="str">
        <f t="shared" si="1020"/>
        <v>○</v>
      </c>
      <c r="AL2436" s="100" t="str">
        <f t="shared" si="1020"/>
        <v>○</v>
      </c>
      <c r="AM2436" s="100" t="str">
        <f t="shared" si="1020"/>
        <v>○</v>
      </c>
      <c r="AP2436" s="100" t="str">
        <f t="shared" si="1023"/>
        <v>○</v>
      </c>
      <c r="AQ2436" s="100" t="str">
        <f t="shared" si="1021"/>
        <v>○</v>
      </c>
      <c r="AR2436" s="100" t="str">
        <f t="shared" si="1021"/>
        <v>○</v>
      </c>
      <c r="AS2436" s="100" t="str">
        <f t="shared" si="1021"/>
        <v>○</v>
      </c>
    </row>
    <row r="2437" spans="2:45" s="100" customFormat="1" ht="14.25" customHeight="1">
      <c r="B2437" s="102" t="s">
        <v>94</v>
      </c>
      <c r="C2437" s="106">
        <v>4</v>
      </c>
      <c r="D2437" s="107">
        <v>9</v>
      </c>
      <c r="E2437" s="107">
        <v>9</v>
      </c>
      <c r="F2437" s="107">
        <v>8</v>
      </c>
      <c r="G2437" s="107">
        <f>第2表01元データ!BD66</f>
        <v>4</v>
      </c>
      <c r="H2437" s="107">
        <f t="shared" ref="H2437:H2454" si="1024">IF(G2437="x","x",IF(AND(G2437="-",F2437="-"),"-",IF(AND(G2437="-",F2437&gt;0),F2437*-1,IF(AND(G2437&gt;0,F2437="-"),G2437,G2437-F2437))))</f>
        <v>-4</v>
      </c>
      <c r="I2437" s="108">
        <f t="shared" ref="I2437:I2454" si="1025">IF(H2437="x","x",IF(H2437="-","-",IF(AND(F2437="-",G2437&gt;0),"皆増",IF(AND(F2437&gt;0,G2437="-"),"皆減",H2437/F2437*100))))</f>
        <v>-50</v>
      </c>
      <c r="J2437" s="102"/>
      <c r="K2437" s="114" t="s">
        <v>94</v>
      </c>
      <c r="L2437" s="106">
        <v>46</v>
      </c>
      <c r="M2437" s="107">
        <v>33</v>
      </c>
      <c r="N2437" s="107">
        <v>17</v>
      </c>
      <c r="O2437" s="107">
        <v>27</v>
      </c>
      <c r="P2437" s="107">
        <f>第2表01元データ!BE66</f>
        <v>21</v>
      </c>
      <c r="Q2437" s="107">
        <f t="shared" ref="Q2437:Q2454" si="1026">IF(P2437="x","x",IF(AND(P2437="-",O2437="-"),"-",IF(AND(P2437="-",O2437&gt;0),O2437*-1,IF(AND(P2437&gt;0,O2437="-"),P2437,P2437-O2437))))</f>
        <v>-6</v>
      </c>
      <c r="R2437" s="108">
        <f t="shared" ref="R2437:R2454" si="1027">IF(Q2437="x","x",IF(Q2437="-","-",IF(AND(O2437="-",P2437&gt;0),"皆増",IF(AND(O2437&gt;0,P2437="-"),"皆減",Q2437/O2437*100))))</f>
        <v>-22.222222222222221</v>
      </c>
      <c r="S2437" s="108"/>
      <c r="T2437" s="100">
        <v>201</v>
      </c>
      <c r="W2437" s="100" t="s">
        <v>377</v>
      </c>
      <c r="X2437" s="100">
        <v>6</v>
      </c>
      <c r="Y2437" s="100">
        <v>4</v>
      </c>
      <c r="Z2437" s="100">
        <v>9</v>
      </c>
      <c r="AA2437" s="100">
        <v>9</v>
      </c>
      <c r="AC2437" s="100" t="s">
        <v>377</v>
      </c>
      <c r="AD2437" s="100">
        <v>66</v>
      </c>
      <c r="AE2437" s="100">
        <v>46</v>
      </c>
      <c r="AF2437" s="100">
        <v>33</v>
      </c>
      <c r="AG2437" s="100">
        <v>17</v>
      </c>
      <c r="AJ2437" s="100" t="str">
        <f t="shared" si="1022"/>
        <v>●</v>
      </c>
      <c r="AK2437" s="100" t="str">
        <f t="shared" si="1020"/>
        <v>●</v>
      </c>
      <c r="AL2437" s="100" t="str">
        <f t="shared" si="1020"/>
        <v>○</v>
      </c>
      <c r="AM2437" s="100" t="str">
        <f t="shared" si="1020"/>
        <v>●</v>
      </c>
      <c r="AP2437" s="100" t="str">
        <f t="shared" si="1023"/>
        <v>●</v>
      </c>
      <c r="AQ2437" s="100" t="str">
        <f t="shared" si="1021"/>
        <v>●</v>
      </c>
      <c r="AR2437" s="100" t="str">
        <f t="shared" si="1021"/>
        <v>●</v>
      </c>
      <c r="AS2437" s="100" t="str">
        <f t="shared" si="1021"/>
        <v>●</v>
      </c>
    </row>
    <row r="2438" spans="2:45" s="100" customFormat="1" ht="14.25" customHeight="1">
      <c r="B2438" s="102" t="s">
        <v>95</v>
      </c>
      <c r="C2438" s="106">
        <v>8</v>
      </c>
      <c r="D2438" s="107">
        <v>6</v>
      </c>
      <c r="E2438" s="107">
        <v>8</v>
      </c>
      <c r="F2438" s="107">
        <v>9</v>
      </c>
      <c r="G2438" s="107">
        <f>第2表01元データ!BD67</f>
        <v>5</v>
      </c>
      <c r="H2438" s="107">
        <f t="shared" si="1024"/>
        <v>-4</v>
      </c>
      <c r="I2438" s="108">
        <f t="shared" si="1025"/>
        <v>-44.444444444444443</v>
      </c>
      <c r="J2438" s="102"/>
      <c r="K2438" s="114" t="s">
        <v>95</v>
      </c>
      <c r="L2438" s="106">
        <v>82</v>
      </c>
      <c r="M2438" s="107">
        <v>52</v>
      </c>
      <c r="N2438" s="107">
        <v>35</v>
      </c>
      <c r="O2438" s="107">
        <v>26</v>
      </c>
      <c r="P2438" s="107">
        <f>第2表01元データ!BE67</f>
        <v>27</v>
      </c>
      <c r="Q2438" s="107">
        <f t="shared" si="1026"/>
        <v>1</v>
      </c>
      <c r="R2438" s="108">
        <f t="shared" si="1027"/>
        <v>3.8461538461538463</v>
      </c>
      <c r="S2438" s="108"/>
      <c r="T2438" s="100">
        <v>202</v>
      </c>
      <c r="W2438" s="100" t="s">
        <v>356</v>
      </c>
      <c r="X2438" s="100">
        <v>6</v>
      </c>
      <c r="Y2438" s="100">
        <v>8</v>
      </c>
      <c r="Z2438" s="100">
        <v>6</v>
      </c>
      <c r="AA2438" s="100">
        <v>8</v>
      </c>
      <c r="AC2438" s="100" t="s">
        <v>356</v>
      </c>
      <c r="AD2438" s="100">
        <v>97</v>
      </c>
      <c r="AE2438" s="100">
        <v>82</v>
      </c>
      <c r="AF2438" s="100">
        <v>52</v>
      </c>
      <c r="AG2438" s="100">
        <v>35</v>
      </c>
      <c r="AJ2438" s="100" t="str">
        <f t="shared" si="1022"/>
        <v>●</v>
      </c>
      <c r="AK2438" s="100" t="str">
        <f t="shared" si="1020"/>
        <v>●</v>
      </c>
      <c r="AL2438" s="100" t="str">
        <f t="shared" si="1020"/>
        <v>●</v>
      </c>
      <c r="AM2438" s="100" t="str">
        <f t="shared" si="1020"/>
        <v>●</v>
      </c>
      <c r="AP2438" s="100" t="str">
        <f t="shared" si="1023"/>
        <v>●</v>
      </c>
      <c r="AQ2438" s="100" t="str">
        <f t="shared" si="1021"/>
        <v>●</v>
      </c>
      <c r="AR2438" s="100" t="str">
        <f t="shared" si="1021"/>
        <v>●</v>
      </c>
      <c r="AS2438" s="100" t="str">
        <f t="shared" si="1021"/>
        <v>●</v>
      </c>
    </row>
    <row r="2439" spans="2:45" s="100" customFormat="1" ht="14.25" customHeight="1">
      <c r="B2439" s="102" t="s">
        <v>96</v>
      </c>
      <c r="C2439" s="106">
        <v>6</v>
      </c>
      <c r="D2439" s="107">
        <v>7</v>
      </c>
      <c r="E2439" s="107">
        <v>4</v>
      </c>
      <c r="F2439" s="107">
        <v>7</v>
      </c>
      <c r="G2439" s="107">
        <f>第2表01元データ!BD68</f>
        <v>4</v>
      </c>
      <c r="H2439" s="107">
        <f t="shared" si="1024"/>
        <v>-3</v>
      </c>
      <c r="I2439" s="108">
        <f t="shared" si="1025"/>
        <v>-42.857142857142854</v>
      </c>
      <c r="J2439" s="102"/>
      <c r="K2439" s="114" t="s">
        <v>96</v>
      </c>
      <c r="L2439" s="106">
        <v>103</v>
      </c>
      <c r="M2439" s="107">
        <v>77</v>
      </c>
      <c r="N2439" s="107">
        <v>47</v>
      </c>
      <c r="O2439" s="107">
        <v>36</v>
      </c>
      <c r="P2439" s="107">
        <f>第2表01元データ!BE68</f>
        <v>27</v>
      </c>
      <c r="Q2439" s="107">
        <f t="shared" si="1026"/>
        <v>-9</v>
      </c>
      <c r="R2439" s="108">
        <f t="shared" si="1027"/>
        <v>-25</v>
      </c>
      <c r="S2439" s="108"/>
      <c r="T2439" s="100">
        <v>203</v>
      </c>
      <c r="W2439" s="100" t="s">
        <v>357</v>
      </c>
      <c r="X2439" s="100">
        <v>2</v>
      </c>
      <c r="Y2439" s="100">
        <v>6</v>
      </c>
      <c r="Z2439" s="100">
        <v>7</v>
      </c>
      <c r="AA2439" s="100">
        <v>4</v>
      </c>
      <c r="AC2439" s="100" t="s">
        <v>357</v>
      </c>
      <c r="AD2439" s="100">
        <v>153</v>
      </c>
      <c r="AE2439" s="100">
        <v>103</v>
      </c>
      <c r="AF2439" s="100">
        <v>77</v>
      </c>
      <c r="AG2439" s="100">
        <v>47</v>
      </c>
      <c r="AJ2439" s="100" t="str">
        <f t="shared" si="1022"/>
        <v>●</v>
      </c>
      <c r="AK2439" s="100" t="str">
        <f t="shared" si="1020"/>
        <v>●</v>
      </c>
      <c r="AL2439" s="100" t="str">
        <f t="shared" si="1020"/>
        <v>●</v>
      </c>
      <c r="AM2439" s="100" t="str">
        <f t="shared" si="1020"/>
        <v>●</v>
      </c>
      <c r="AP2439" s="100" t="str">
        <f t="shared" si="1023"/>
        <v>●</v>
      </c>
      <c r="AQ2439" s="100" t="str">
        <f t="shared" si="1021"/>
        <v>●</v>
      </c>
      <c r="AR2439" s="100" t="str">
        <f t="shared" si="1021"/>
        <v>●</v>
      </c>
      <c r="AS2439" s="100" t="str">
        <f t="shared" si="1021"/>
        <v>●</v>
      </c>
    </row>
    <row r="2440" spans="2:45" s="100" customFormat="1" ht="14.25" customHeight="1">
      <c r="B2440" s="102" t="s">
        <v>97</v>
      </c>
      <c r="C2440" s="106">
        <v>3</v>
      </c>
      <c r="D2440" s="107">
        <v>6</v>
      </c>
      <c r="E2440" s="107">
        <v>5</v>
      </c>
      <c r="F2440" s="107">
        <v>7</v>
      </c>
      <c r="G2440" s="107">
        <f>第2表01元データ!BD69</f>
        <v>3</v>
      </c>
      <c r="H2440" s="107">
        <f t="shared" si="1024"/>
        <v>-4</v>
      </c>
      <c r="I2440" s="108">
        <f t="shared" si="1025"/>
        <v>-57.142857142857139</v>
      </c>
      <c r="J2440" s="102"/>
      <c r="K2440" s="114" t="s">
        <v>97</v>
      </c>
      <c r="L2440" s="106">
        <v>215</v>
      </c>
      <c r="M2440" s="107">
        <v>150</v>
      </c>
      <c r="N2440" s="107">
        <v>121</v>
      </c>
      <c r="O2440" s="107">
        <v>70</v>
      </c>
      <c r="P2440" s="107">
        <f>第2表01元データ!BE69</f>
        <v>23</v>
      </c>
      <c r="Q2440" s="107">
        <f t="shared" si="1026"/>
        <v>-47</v>
      </c>
      <c r="R2440" s="108">
        <f t="shared" si="1027"/>
        <v>-67.142857142857139</v>
      </c>
      <c r="S2440" s="108"/>
      <c r="T2440" s="100">
        <v>204</v>
      </c>
      <c r="W2440" s="100" t="s">
        <v>358</v>
      </c>
      <c r="X2440" s="100">
        <v>6</v>
      </c>
      <c r="Y2440" s="100">
        <v>3</v>
      </c>
      <c r="Z2440" s="100">
        <v>6</v>
      </c>
      <c r="AA2440" s="100">
        <v>5</v>
      </c>
      <c r="AC2440" s="100" t="s">
        <v>358</v>
      </c>
      <c r="AD2440" s="100">
        <v>243</v>
      </c>
      <c r="AE2440" s="100">
        <v>215</v>
      </c>
      <c r="AF2440" s="100">
        <v>150</v>
      </c>
      <c r="AG2440" s="100">
        <v>121</v>
      </c>
      <c r="AJ2440" s="100" t="str">
        <f t="shared" si="1022"/>
        <v>●</v>
      </c>
      <c r="AK2440" s="100" t="str">
        <f t="shared" si="1020"/>
        <v>●</v>
      </c>
      <c r="AL2440" s="100" t="str">
        <f t="shared" si="1020"/>
        <v>●</v>
      </c>
      <c r="AM2440" s="100" t="str">
        <f t="shared" si="1020"/>
        <v>●</v>
      </c>
      <c r="AP2440" s="100" t="str">
        <f t="shared" si="1023"/>
        <v>●</v>
      </c>
      <c r="AQ2440" s="100" t="str">
        <f t="shared" si="1021"/>
        <v>●</v>
      </c>
      <c r="AR2440" s="100" t="str">
        <f t="shared" si="1021"/>
        <v>●</v>
      </c>
      <c r="AS2440" s="100" t="str">
        <f t="shared" si="1021"/>
        <v>●</v>
      </c>
    </row>
    <row r="2441" spans="2:45" s="100" customFormat="1" ht="14.25" customHeight="1">
      <c r="B2441" s="102" t="s">
        <v>98</v>
      </c>
      <c r="C2441" s="106">
        <v>3</v>
      </c>
      <c r="D2441" s="107">
        <v>3</v>
      </c>
      <c r="E2441" s="107">
        <v>3</v>
      </c>
      <c r="F2441" s="107">
        <v>3</v>
      </c>
      <c r="G2441" s="107">
        <f>第2表01元データ!BD70</f>
        <v>1</v>
      </c>
      <c r="H2441" s="107">
        <f t="shared" si="1024"/>
        <v>-2</v>
      </c>
      <c r="I2441" s="108">
        <f t="shared" si="1025"/>
        <v>-66.666666666666657</v>
      </c>
      <c r="J2441" s="102"/>
      <c r="K2441" s="114" t="s">
        <v>98</v>
      </c>
      <c r="L2441" s="106">
        <v>289</v>
      </c>
      <c r="M2441" s="107">
        <v>219</v>
      </c>
      <c r="N2441" s="107">
        <v>176</v>
      </c>
      <c r="O2441" s="107">
        <v>108</v>
      </c>
      <c r="P2441" s="107">
        <f>第2表01元データ!BE70</f>
        <v>21</v>
      </c>
      <c r="Q2441" s="107">
        <f t="shared" si="1026"/>
        <v>-87</v>
      </c>
      <c r="R2441" s="108">
        <f t="shared" si="1027"/>
        <v>-80.555555555555557</v>
      </c>
      <c r="S2441" s="108"/>
      <c r="T2441" s="100">
        <v>205</v>
      </c>
      <c r="W2441" s="100" t="s">
        <v>359</v>
      </c>
      <c r="X2441" s="100">
        <v>5</v>
      </c>
      <c r="Y2441" s="100">
        <v>3</v>
      </c>
      <c r="Z2441" s="100">
        <v>3</v>
      </c>
      <c r="AA2441" s="100">
        <v>3</v>
      </c>
      <c r="AC2441" s="100" t="s">
        <v>359</v>
      </c>
      <c r="AD2441" s="100">
        <v>174</v>
      </c>
      <c r="AE2441" s="100">
        <v>289</v>
      </c>
      <c r="AF2441" s="100">
        <v>219</v>
      </c>
      <c r="AG2441" s="100">
        <v>176</v>
      </c>
      <c r="AJ2441" s="100" t="str">
        <f t="shared" si="1022"/>
        <v>●</v>
      </c>
      <c r="AK2441" s="100" t="str">
        <f t="shared" si="1020"/>
        <v>○</v>
      </c>
      <c r="AL2441" s="100" t="str">
        <f t="shared" si="1020"/>
        <v>○</v>
      </c>
      <c r="AM2441" s="100" t="str">
        <f t="shared" si="1020"/>
        <v>○</v>
      </c>
      <c r="AP2441" s="100" t="str">
        <f t="shared" si="1023"/>
        <v>●</v>
      </c>
      <c r="AQ2441" s="100" t="str">
        <f t="shared" si="1021"/>
        <v>●</v>
      </c>
      <c r="AR2441" s="100" t="str">
        <f t="shared" si="1021"/>
        <v>●</v>
      </c>
      <c r="AS2441" s="100" t="str">
        <f t="shared" si="1021"/>
        <v>●</v>
      </c>
    </row>
    <row r="2442" spans="2:45" s="100" customFormat="1" ht="14.25" customHeight="1">
      <c r="B2442" s="102" t="s">
        <v>99</v>
      </c>
      <c r="C2442" s="106">
        <v>5</v>
      </c>
      <c r="D2442" s="107">
        <v>6</v>
      </c>
      <c r="E2442" s="107">
        <v>2</v>
      </c>
      <c r="F2442" s="107">
        <v>4</v>
      </c>
      <c r="G2442" s="107">
        <f>第2表01元データ!BD71</f>
        <v>3</v>
      </c>
      <c r="H2442" s="107">
        <f t="shared" si="1024"/>
        <v>-1</v>
      </c>
      <c r="I2442" s="108">
        <f t="shared" si="1025"/>
        <v>-25</v>
      </c>
      <c r="J2442" s="102"/>
      <c r="K2442" s="114" t="s">
        <v>99</v>
      </c>
      <c r="L2442" s="106">
        <v>55</v>
      </c>
      <c r="M2442" s="107">
        <v>100</v>
      </c>
      <c r="N2442" s="107">
        <v>62</v>
      </c>
      <c r="O2442" s="107">
        <v>52</v>
      </c>
      <c r="P2442" s="107">
        <f>第2表01元データ!BE71</f>
        <v>28</v>
      </c>
      <c r="Q2442" s="107">
        <f t="shared" si="1026"/>
        <v>-24</v>
      </c>
      <c r="R2442" s="108">
        <f t="shared" si="1027"/>
        <v>-46.153846153846153</v>
      </c>
      <c r="S2442" s="108"/>
      <c r="T2442" s="100">
        <v>206</v>
      </c>
      <c r="W2442" s="99" t="s">
        <v>360</v>
      </c>
      <c r="X2442" s="99">
        <v>4</v>
      </c>
      <c r="Y2442" s="99">
        <v>5</v>
      </c>
      <c r="Z2442" s="99">
        <v>6</v>
      </c>
      <c r="AA2442" s="99">
        <v>2</v>
      </c>
      <c r="AB2442" s="99"/>
      <c r="AC2442" s="99" t="s">
        <v>360</v>
      </c>
      <c r="AD2442" s="99">
        <v>60</v>
      </c>
      <c r="AE2442" s="99">
        <v>55</v>
      </c>
      <c r="AF2442" s="99">
        <v>100</v>
      </c>
      <c r="AG2442" s="99">
        <v>62</v>
      </c>
      <c r="AJ2442" s="100" t="str">
        <f t="shared" si="1022"/>
        <v>●</v>
      </c>
      <c r="AK2442" s="100" t="str">
        <f t="shared" si="1020"/>
        <v>●</v>
      </c>
      <c r="AL2442" s="100" t="str">
        <f t="shared" si="1020"/>
        <v>●</v>
      </c>
      <c r="AM2442" s="100" t="str">
        <f t="shared" si="1020"/>
        <v>●</v>
      </c>
      <c r="AP2442" s="100" t="str">
        <f t="shared" si="1023"/>
        <v>●</v>
      </c>
      <c r="AQ2442" s="100" t="str">
        <f t="shared" si="1021"/>
        <v>●</v>
      </c>
      <c r="AR2442" s="100" t="str">
        <f t="shared" si="1021"/>
        <v>●</v>
      </c>
      <c r="AS2442" s="100" t="str">
        <f t="shared" si="1021"/>
        <v>●</v>
      </c>
    </row>
    <row r="2443" spans="2:45" s="100" customFormat="1" ht="14.25" customHeight="1">
      <c r="B2443" s="102" t="s">
        <v>100</v>
      </c>
      <c r="C2443" s="106">
        <v>8</v>
      </c>
      <c r="D2443" s="107">
        <v>9</v>
      </c>
      <c r="E2443" s="107">
        <v>5</v>
      </c>
      <c r="F2443" s="107">
        <v>6</v>
      </c>
      <c r="G2443" s="107">
        <f>第2表01元データ!BD72</f>
        <v>1</v>
      </c>
      <c r="H2443" s="107">
        <f t="shared" si="1024"/>
        <v>-5</v>
      </c>
      <c r="I2443" s="108">
        <f t="shared" si="1025"/>
        <v>-83.333333333333343</v>
      </c>
      <c r="J2443" s="102"/>
      <c r="K2443" s="114" t="s">
        <v>100</v>
      </c>
      <c r="L2443" s="106">
        <v>62</v>
      </c>
      <c r="M2443" s="107">
        <v>54</v>
      </c>
      <c r="N2443" s="107">
        <v>64</v>
      </c>
      <c r="O2443" s="107">
        <v>49</v>
      </c>
      <c r="P2443" s="107">
        <f>第2表01元データ!BE72</f>
        <v>30</v>
      </c>
      <c r="Q2443" s="107">
        <f t="shared" si="1026"/>
        <v>-19</v>
      </c>
      <c r="R2443" s="108">
        <f t="shared" si="1027"/>
        <v>-38.775510204081634</v>
      </c>
      <c r="S2443" s="108"/>
      <c r="T2443" s="100">
        <v>207</v>
      </c>
      <c r="W2443" s="100" t="s">
        <v>361</v>
      </c>
      <c r="X2443" s="100">
        <v>5</v>
      </c>
      <c r="Y2443" s="100">
        <v>8</v>
      </c>
      <c r="Z2443" s="100">
        <v>9</v>
      </c>
      <c r="AA2443" s="100">
        <v>5</v>
      </c>
      <c r="AC2443" s="100" t="s">
        <v>361</v>
      </c>
      <c r="AD2443" s="100">
        <v>72</v>
      </c>
      <c r="AE2443" s="100">
        <v>62</v>
      </c>
      <c r="AF2443" s="100">
        <v>54</v>
      </c>
      <c r="AG2443" s="100">
        <v>64</v>
      </c>
      <c r="AJ2443" s="100" t="str">
        <f t="shared" si="1022"/>
        <v>●</v>
      </c>
      <c r="AK2443" s="100" t="str">
        <f t="shared" si="1020"/>
        <v>●</v>
      </c>
      <c r="AL2443" s="100" t="str">
        <f t="shared" si="1020"/>
        <v>●</v>
      </c>
      <c r="AM2443" s="100" t="str">
        <f t="shared" si="1020"/>
        <v>●</v>
      </c>
      <c r="AP2443" s="100" t="str">
        <f t="shared" si="1023"/>
        <v>●</v>
      </c>
      <c r="AQ2443" s="100" t="str">
        <f t="shared" si="1021"/>
        <v>●</v>
      </c>
      <c r="AR2443" s="100" t="str">
        <f t="shared" si="1021"/>
        <v>●</v>
      </c>
      <c r="AS2443" s="100" t="str">
        <f t="shared" si="1021"/>
        <v>●</v>
      </c>
    </row>
    <row r="2444" spans="2:45" s="100" customFormat="1" ht="14.25" customHeight="1">
      <c r="B2444" s="102" t="s">
        <v>118</v>
      </c>
      <c r="C2444" s="106">
        <v>4</v>
      </c>
      <c r="D2444" s="107">
        <v>9</v>
      </c>
      <c r="E2444" s="107">
        <v>9</v>
      </c>
      <c r="F2444" s="107">
        <v>9</v>
      </c>
      <c r="G2444" s="107">
        <f>第2表01元データ!BD73</f>
        <v>6</v>
      </c>
      <c r="H2444" s="107">
        <f t="shared" si="1024"/>
        <v>-3</v>
      </c>
      <c r="I2444" s="108">
        <f t="shared" si="1025"/>
        <v>-33.333333333333329</v>
      </c>
      <c r="J2444" s="102"/>
      <c r="K2444" s="114" t="s">
        <v>118</v>
      </c>
      <c r="L2444" s="106">
        <v>86</v>
      </c>
      <c r="M2444" s="107">
        <v>62</v>
      </c>
      <c r="N2444" s="107">
        <v>61</v>
      </c>
      <c r="O2444" s="107">
        <v>60</v>
      </c>
      <c r="P2444" s="107">
        <f>第2表01元データ!BE73</f>
        <v>38</v>
      </c>
      <c r="Q2444" s="107">
        <f t="shared" si="1026"/>
        <v>-22</v>
      </c>
      <c r="R2444" s="108">
        <f t="shared" si="1027"/>
        <v>-36.666666666666664</v>
      </c>
      <c r="S2444" s="108"/>
      <c r="T2444" s="100">
        <v>208</v>
      </c>
      <c r="W2444" s="100" t="s">
        <v>362</v>
      </c>
      <c r="X2444" s="100">
        <v>9</v>
      </c>
      <c r="Y2444" s="100">
        <v>4</v>
      </c>
      <c r="Z2444" s="100">
        <v>9</v>
      </c>
      <c r="AA2444" s="100">
        <v>9</v>
      </c>
      <c r="AC2444" s="100" t="s">
        <v>362</v>
      </c>
      <c r="AD2444" s="100">
        <v>149</v>
      </c>
      <c r="AE2444" s="100">
        <v>86</v>
      </c>
      <c r="AF2444" s="100">
        <v>62</v>
      </c>
      <c r="AG2444" s="100">
        <v>61</v>
      </c>
      <c r="AJ2444" s="100" t="str">
        <f t="shared" si="1022"/>
        <v>●</v>
      </c>
      <c r="AK2444" s="100" t="str">
        <f t="shared" si="1020"/>
        <v>●</v>
      </c>
      <c r="AL2444" s="100" t="str">
        <f t="shared" si="1020"/>
        <v>○</v>
      </c>
      <c r="AM2444" s="100" t="str">
        <f t="shared" si="1020"/>
        <v>○</v>
      </c>
      <c r="AP2444" s="100" t="str">
        <f t="shared" si="1023"/>
        <v>●</v>
      </c>
      <c r="AQ2444" s="100" t="str">
        <f t="shared" si="1021"/>
        <v>●</v>
      </c>
      <c r="AR2444" s="100" t="str">
        <f t="shared" si="1021"/>
        <v>●</v>
      </c>
      <c r="AS2444" s="100" t="str">
        <f t="shared" si="1021"/>
        <v>●</v>
      </c>
    </row>
    <row r="2445" spans="2:45" s="100" customFormat="1" ht="14.25" customHeight="1">
      <c r="B2445" s="102" t="s">
        <v>101</v>
      </c>
      <c r="C2445" s="106">
        <v>9</v>
      </c>
      <c r="D2445" s="107">
        <v>5</v>
      </c>
      <c r="E2445" s="107">
        <v>9</v>
      </c>
      <c r="F2445" s="107">
        <v>9</v>
      </c>
      <c r="G2445" s="107">
        <f>第2表01元データ!BD74</f>
        <v>8</v>
      </c>
      <c r="H2445" s="107">
        <f t="shared" si="1024"/>
        <v>-1</v>
      </c>
      <c r="I2445" s="108">
        <f t="shared" si="1025"/>
        <v>-11.111111111111111</v>
      </c>
      <c r="J2445" s="102"/>
      <c r="K2445" s="114" t="s">
        <v>101</v>
      </c>
      <c r="L2445" s="106">
        <v>140</v>
      </c>
      <c r="M2445" s="107">
        <v>81</v>
      </c>
      <c r="N2445" s="107">
        <v>54</v>
      </c>
      <c r="O2445" s="107">
        <v>61</v>
      </c>
      <c r="P2445" s="107">
        <f>第2表01元データ!BE74</f>
        <v>56</v>
      </c>
      <c r="Q2445" s="107">
        <f t="shared" si="1026"/>
        <v>-5</v>
      </c>
      <c r="R2445" s="108">
        <f t="shared" si="1027"/>
        <v>-8.1967213114754092</v>
      </c>
      <c r="S2445" s="108"/>
      <c r="T2445" s="100">
        <v>209</v>
      </c>
      <c r="W2445" s="100" t="s">
        <v>363</v>
      </c>
      <c r="X2445" s="100">
        <v>4</v>
      </c>
      <c r="Y2445" s="100">
        <v>9</v>
      </c>
      <c r="Z2445" s="100">
        <v>5</v>
      </c>
      <c r="AA2445" s="100">
        <v>9</v>
      </c>
      <c r="AC2445" s="100" t="s">
        <v>363</v>
      </c>
      <c r="AD2445" s="100">
        <v>206</v>
      </c>
      <c r="AE2445" s="100">
        <v>140</v>
      </c>
      <c r="AF2445" s="100">
        <v>81</v>
      </c>
      <c r="AG2445" s="100">
        <v>54</v>
      </c>
      <c r="AJ2445" s="100" t="str">
        <f t="shared" si="1022"/>
        <v>●</v>
      </c>
      <c r="AK2445" s="100" t="str">
        <f t="shared" si="1020"/>
        <v>●</v>
      </c>
      <c r="AL2445" s="100" t="str">
        <f>IF(E2445=Z2445,"○","●")</f>
        <v>●</v>
      </c>
      <c r="AM2445" s="100" t="str">
        <f t="shared" si="1020"/>
        <v>○</v>
      </c>
      <c r="AP2445" s="100" t="str">
        <f t="shared" si="1023"/>
        <v>●</v>
      </c>
      <c r="AQ2445" s="100" t="str">
        <f t="shared" si="1021"/>
        <v>●</v>
      </c>
      <c r="AR2445" s="100" t="str">
        <f t="shared" si="1021"/>
        <v>●</v>
      </c>
      <c r="AS2445" s="100" t="str">
        <f t="shared" si="1021"/>
        <v>●</v>
      </c>
    </row>
    <row r="2446" spans="2:45" s="100" customFormat="1" ht="14.25" customHeight="1">
      <c r="B2446" s="102" t="s">
        <v>102</v>
      </c>
      <c r="C2446" s="106">
        <v>6</v>
      </c>
      <c r="D2446" s="107">
        <v>8</v>
      </c>
      <c r="E2446" s="107">
        <v>3</v>
      </c>
      <c r="F2446" s="107">
        <v>9</v>
      </c>
      <c r="G2446" s="107">
        <f>第2表01元データ!BD75</f>
        <v>7</v>
      </c>
      <c r="H2446" s="107">
        <f t="shared" si="1024"/>
        <v>-2</v>
      </c>
      <c r="I2446" s="108">
        <f t="shared" si="1025"/>
        <v>-22.222222222222221</v>
      </c>
      <c r="J2446" s="102"/>
      <c r="K2446" s="114" t="s">
        <v>102</v>
      </c>
      <c r="L2446" s="106">
        <v>198</v>
      </c>
      <c r="M2446" s="107">
        <v>132</v>
      </c>
      <c r="N2446" s="107">
        <v>75</v>
      </c>
      <c r="O2446" s="107">
        <v>55</v>
      </c>
      <c r="P2446" s="107">
        <f>第2表01元データ!BE75</f>
        <v>78</v>
      </c>
      <c r="Q2446" s="107">
        <f t="shared" si="1026"/>
        <v>23</v>
      </c>
      <c r="R2446" s="108">
        <f t="shared" si="1027"/>
        <v>41.818181818181813</v>
      </c>
      <c r="S2446" s="108"/>
      <c r="T2446" s="100">
        <v>210</v>
      </c>
      <c r="W2446" s="100" t="s">
        <v>364</v>
      </c>
      <c r="X2446" s="100">
        <v>12</v>
      </c>
      <c r="Y2446" s="100">
        <v>6</v>
      </c>
      <c r="Z2446" s="100">
        <v>8</v>
      </c>
      <c r="AA2446" s="100">
        <v>3</v>
      </c>
      <c r="AC2446" s="100" t="s">
        <v>364</v>
      </c>
      <c r="AD2446" s="100">
        <v>141</v>
      </c>
      <c r="AE2446" s="100">
        <v>198</v>
      </c>
      <c r="AF2446" s="100">
        <v>132</v>
      </c>
      <c r="AG2446" s="100">
        <v>75</v>
      </c>
      <c r="AJ2446" s="100" t="str">
        <f t="shared" si="1022"/>
        <v>●</v>
      </c>
      <c r="AK2446" s="100" t="str">
        <f t="shared" si="1020"/>
        <v>●</v>
      </c>
      <c r="AL2446" s="100" t="str">
        <f t="shared" si="1020"/>
        <v>●</v>
      </c>
      <c r="AM2446" s="100" t="str">
        <f t="shared" si="1020"/>
        <v>●</v>
      </c>
      <c r="AP2446" s="100" t="str">
        <f t="shared" si="1023"/>
        <v>●</v>
      </c>
      <c r="AQ2446" s="100" t="str">
        <f t="shared" si="1021"/>
        <v>●</v>
      </c>
      <c r="AR2446" s="100" t="str">
        <f t="shared" si="1021"/>
        <v>●</v>
      </c>
      <c r="AS2446" s="100" t="str">
        <f t="shared" si="1021"/>
        <v>●</v>
      </c>
    </row>
    <row r="2447" spans="2:45" s="100" customFormat="1" ht="14.25" customHeight="1">
      <c r="B2447" s="102" t="s">
        <v>103</v>
      </c>
      <c r="C2447" s="106">
        <v>11</v>
      </c>
      <c r="D2447" s="107">
        <v>6</v>
      </c>
      <c r="E2447" s="107">
        <v>9</v>
      </c>
      <c r="F2447" s="107">
        <v>5</v>
      </c>
      <c r="G2447" s="107">
        <f>第2表01元データ!BD76</f>
        <v>6</v>
      </c>
      <c r="H2447" s="107">
        <f t="shared" si="1024"/>
        <v>1</v>
      </c>
      <c r="I2447" s="108">
        <f t="shared" si="1025"/>
        <v>20</v>
      </c>
      <c r="J2447" s="102"/>
      <c r="K2447" s="114" t="s">
        <v>103</v>
      </c>
      <c r="L2447" s="106">
        <v>139</v>
      </c>
      <c r="M2447" s="107">
        <v>194</v>
      </c>
      <c r="N2447" s="107">
        <v>132</v>
      </c>
      <c r="O2447" s="107">
        <v>71</v>
      </c>
      <c r="P2447" s="107">
        <f>第2表01元データ!BE76</f>
        <v>61</v>
      </c>
      <c r="Q2447" s="107">
        <f t="shared" si="1026"/>
        <v>-10</v>
      </c>
      <c r="R2447" s="108">
        <f t="shared" si="1027"/>
        <v>-14.084507042253522</v>
      </c>
      <c r="S2447" s="108"/>
      <c r="T2447" s="100">
        <v>211</v>
      </c>
      <c r="W2447" s="100" t="s">
        <v>365</v>
      </c>
      <c r="X2447" s="100">
        <v>10</v>
      </c>
      <c r="Y2447" s="100">
        <v>11</v>
      </c>
      <c r="Z2447" s="100">
        <v>6</v>
      </c>
      <c r="AA2447" s="100">
        <v>9</v>
      </c>
      <c r="AC2447" s="100" t="s">
        <v>365</v>
      </c>
      <c r="AD2447" s="100">
        <v>107</v>
      </c>
      <c r="AE2447" s="100">
        <v>139</v>
      </c>
      <c r="AF2447" s="100">
        <v>194</v>
      </c>
      <c r="AG2447" s="100">
        <v>132</v>
      </c>
      <c r="AJ2447" s="100" t="str">
        <f t="shared" si="1022"/>
        <v>●</v>
      </c>
      <c r="AK2447" s="100" t="str">
        <f t="shared" si="1020"/>
        <v>●</v>
      </c>
      <c r="AL2447" s="100" t="str">
        <f t="shared" si="1020"/>
        <v>●</v>
      </c>
      <c r="AM2447" s="100" t="str">
        <f t="shared" si="1020"/>
        <v>●</v>
      </c>
      <c r="AP2447" s="100" t="str">
        <f t="shared" si="1023"/>
        <v>●</v>
      </c>
      <c r="AQ2447" s="100" t="str">
        <f t="shared" si="1021"/>
        <v>●</v>
      </c>
      <c r="AR2447" s="100" t="str">
        <f t="shared" si="1021"/>
        <v>●</v>
      </c>
      <c r="AS2447" s="100" t="str">
        <f t="shared" si="1021"/>
        <v>●</v>
      </c>
    </row>
    <row r="2448" spans="2:45" s="100" customFormat="1" ht="14.25" customHeight="1">
      <c r="B2448" s="102" t="s">
        <v>104</v>
      </c>
      <c r="C2448" s="106">
        <v>12</v>
      </c>
      <c r="D2448" s="107">
        <v>10</v>
      </c>
      <c r="E2448" s="107">
        <v>6</v>
      </c>
      <c r="F2448" s="107">
        <v>10</v>
      </c>
      <c r="G2448" s="107">
        <f>第2表01元データ!BD77</f>
        <v>8</v>
      </c>
      <c r="H2448" s="107">
        <f t="shared" si="1024"/>
        <v>-2</v>
      </c>
      <c r="I2448" s="108">
        <f t="shared" si="1025"/>
        <v>-20</v>
      </c>
      <c r="J2448" s="102"/>
      <c r="K2448" s="114" t="s">
        <v>104</v>
      </c>
      <c r="L2448" s="106">
        <v>107</v>
      </c>
      <c r="M2448" s="107">
        <v>140</v>
      </c>
      <c r="N2448" s="107">
        <v>194</v>
      </c>
      <c r="O2448" s="107">
        <v>129</v>
      </c>
      <c r="P2448" s="107">
        <f>第2表01元データ!BE77</f>
        <v>57</v>
      </c>
      <c r="Q2448" s="107">
        <f t="shared" si="1026"/>
        <v>-72</v>
      </c>
      <c r="R2448" s="108">
        <f t="shared" si="1027"/>
        <v>-55.813953488372093</v>
      </c>
      <c r="S2448" s="108"/>
      <c r="T2448" s="100">
        <v>212</v>
      </c>
      <c r="W2448" s="100" t="s">
        <v>366</v>
      </c>
      <c r="X2448" s="100">
        <v>11</v>
      </c>
      <c r="Y2448" s="100">
        <v>12</v>
      </c>
      <c r="Z2448" s="100">
        <v>10</v>
      </c>
      <c r="AA2448" s="100">
        <v>6</v>
      </c>
      <c r="AC2448" s="100" t="s">
        <v>366</v>
      </c>
      <c r="AD2448" s="100">
        <v>123</v>
      </c>
      <c r="AE2448" s="100">
        <v>107</v>
      </c>
      <c r="AF2448" s="100">
        <v>140</v>
      </c>
      <c r="AG2448" s="100">
        <v>194</v>
      </c>
      <c r="AJ2448" s="100" t="str">
        <f t="shared" si="1022"/>
        <v>●</v>
      </c>
      <c r="AK2448" s="100" t="str">
        <f t="shared" si="1020"/>
        <v>●</v>
      </c>
      <c r="AL2448" s="100" t="str">
        <f t="shared" si="1020"/>
        <v>●</v>
      </c>
      <c r="AM2448" s="100" t="str">
        <f t="shared" si="1020"/>
        <v>●</v>
      </c>
      <c r="AP2448" s="100" t="str">
        <f t="shared" si="1023"/>
        <v>●</v>
      </c>
      <c r="AQ2448" s="100" t="str">
        <f t="shared" si="1021"/>
        <v>●</v>
      </c>
      <c r="AR2448" s="100" t="str">
        <f t="shared" si="1021"/>
        <v>●</v>
      </c>
      <c r="AS2448" s="100" t="str">
        <f t="shared" si="1021"/>
        <v>●</v>
      </c>
    </row>
    <row r="2449" spans="2:45" s="100" customFormat="1" ht="14.25" customHeight="1">
      <c r="B2449" s="102" t="s">
        <v>105</v>
      </c>
      <c r="C2449" s="106">
        <v>11</v>
      </c>
      <c r="D2449" s="107">
        <v>11</v>
      </c>
      <c r="E2449" s="107">
        <v>15</v>
      </c>
      <c r="F2449" s="107">
        <v>7</v>
      </c>
      <c r="G2449" s="107">
        <f>第2表01元データ!BD78</f>
        <v>5</v>
      </c>
      <c r="H2449" s="107">
        <f t="shared" si="1024"/>
        <v>-2</v>
      </c>
      <c r="I2449" s="108">
        <f t="shared" si="1025"/>
        <v>-28.571428571428569</v>
      </c>
      <c r="J2449" s="102"/>
      <c r="K2449" s="114" t="s">
        <v>105</v>
      </c>
      <c r="L2449" s="106">
        <v>119</v>
      </c>
      <c r="M2449" s="107">
        <v>106</v>
      </c>
      <c r="N2449" s="107">
        <v>138</v>
      </c>
      <c r="O2449" s="107">
        <v>186</v>
      </c>
      <c r="P2449" s="107">
        <f>第2表01元データ!BE78</f>
        <v>77</v>
      </c>
      <c r="Q2449" s="107">
        <f t="shared" si="1026"/>
        <v>-109</v>
      </c>
      <c r="R2449" s="108">
        <f t="shared" si="1027"/>
        <v>-58.602150537634415</v>
      </c>
      <c r="S2449" s="108"/>
      <c r="T2449" s="100">
        <v>213</v>
      </c>
      <c r="W2449" s="100" t="s">
        <v>367</v>
      </c>
      <c r="X2449" s="100">
        <v>11</v>
      </c>
      <c r="Y2449" s="100">
        <v>11</v>
      </c>
      <c r="Z2449" s="100">
        <v>11</v>
      </c>
      <c r="AA2449" s="100">
        <v>15</v>
      </c>
      <c r="AC2449" s="100" t="s">
        <v>367</v>
      </c>
      <c r="AD2449" s="100">
        <v>101</v>
      </c>
      <c r="AE2449" s="100">
        <v>119</v>
      </c>
      <c r="AF2449" s="100">
        <v>106</v>
      </c>
      <c r="AG2449" s="100">
        <v>138</v>
      </c>
      <c r="AJ2449" s="100" t="str">
        <f t="shared" si="1022"/>
        <v>○</v>
      </c>
      <c r="AK2449" s="100" t="str">
        <f t="shared" si="1020"/>
        <v>○</v>
      </c>
      <c r="AL2449" s="100" t="str">
        <f t="shared" si="1020"/>
        <v>●</v>
      </c>
      <c r="AM2449" s="100" t="str">
        <f t="shared" si="1020"/>
        <v>●</v>
      </c>
      <c r="AP2449" s="100" t="str">
        <f t="shared" si="1023"/>
        <v>●</v>
      </c>
      <c r="AQ2449" s="100" t="str">
        <f t="shared" si="1021"/>
        <v>●</v>
      </c>
      <c r="AR2449" s="100" t="str">
        <f t="shared" si="1021"/>
        <v>●</v>
      </c>
      <c r="AS2449" s="100" t="str">
        <f t="shared" si="1021"/>
        <v>●</v>
      </c>
    </row>
    <row r="2450" spans="2:45" s="100" customFormat="1" ht="14.25" customHeight="1">
      <c r="B2450" s="102" t="s">
        <v>106</v>
      </c>
      <c r="C2450" s="106">
        <v>13</v>
      </c>
      <c r="D2450" s="107">
        <v>7</v>
      </c>
      <c r="E2450" s="107">
        <v>10</v>
      </c>
      <c r="F2450" s="107">
        <v>15</v>
      </c>
      <c r="G2450" s="107">
        <f>第2表01元データ!BD79</f>
        <v>8</v>
      </c>
      <c r="H2450" s="107">
        <f t="shared" si="1024"/>
        <v>-7</v>
      </c>
      <c r="I2450" s="108">
        <f t="shared" si="1025"/>
        <v>-46.666666666666664</v>
      </c>
      <c r="J2450" s="102"/>
      <c r="K2450" s="114" t="s">
        <v>106</v>
      </c>
      <c r="L2450" s="106">
        <v>89</v>
      </c>
      <c r="M2450" s="107">
        <v>124</v>
      </c>
      <c r="N2450" s="107">
        <v>103</v>
      </c>
      <c r="O2450" s="107">
        <v>138</v>
      </c>
      <c r="P2450" s="107">
        <f>第2表01元データ!BE79</f>
        <v>119</v>
      </c>
      <c r="Q2450" s="107">
        <f t="shared" si="1026"/>
        <v>-19</v>
      </c>
      <c r="R2450" s="108">
        <f t="shared" si="1027"/>
        <v>-13.768115942028986</v>
      </c>
      <c r="S2450" s="108"/>
      <c r="T2450" s="100">
        <v>214</v>
      </c>
      <c r="W2450" s="100" t="s">
        <v>368</v>
      </c>
      <c r="X2450" s="100">
        <v>6</v>
      </c>
      <c r="Y2450" s="100">
        <v>13</v>
      </c>
      <c r="Z2450" s="100">
        <v>7</v>
      </c>
      <c r="AA2450" s="100">
        <v>10</v>
      </c>
      <c r="AC2450" s="100" t="s">
        <v>368</v>
      </c>
      <c r="AD2450" s="100">
        <v>97</v>
      </c>
      <c r="AE2450" s="100">
        <v>89</v>
      </c>
      <c r="AF2450" s="100">
        <v>124</v>
      </c>
      <c r="AG2450" s="100">
        <v>103</v>
      </c>
      <c r="AJ2450" s="100" t="str">
        <f t="shared" si="1022"/>
        <v>●</v>
      </c>
      <c r="AK2450" s="100" t="str">
        <f t="shared" si="1020"/>
        <v>●</v>
      </c>
      <c r="AL2450" s="100" t="str">
        <f t="shared" si="1020"/>
        <v>●</v>
      </c>
      <c r="AM2450" s="100" t="str">
        <f t="shared" si="1020"/>
        <v>●</v>
      </c>
      <c r="AP2450" s="100" t="str">
        <f t="shared" si="1023"/>
        <v>●</v>
      </c>
      <c r="AQ2450" s="100" t="str">
        <f t="shared" si="1021"/>
        <v>●</v>
      </c>
      <c r="AR2450" s="100" t="str">
        <f t="shared" si="1021"/>
        <v>●</v>
      </c>
      <c r="AS2450" s="100" t="str">
        <f t="shared" si="1021"/>
        <v>●</v>
      </c>
    </row>
    <row r="2451" spans="2:45" s="100" customFormat="1" ht="14.25" customHeight="1">
      <c r="B2451" s="102" t="s">
        <v>107</v>
      </c>
      <c r="C2451" s="106">
        <v>5</v>
      </c>
      <c r="D2451" s="107">
        <v>10</v>
      </c>
      <c r="E2451" s="107">
        <v>8</v>
      </c>
      <c r="F2451" s="107">
        <v>13</v>
      </c>
      <c r="G2451" s="107">
        <f>第2表01元データ!BD80</f>
        <v>6</v>
      </c>
      <c r="H2451" s="107">
        <f t="shared" si="1024"/>
        <v>-7</v>
      </c>
      <c r="I2451" s="108">
        <f t="shared" si="1025"/>
        <v>-53.846153846153847</v>
      </c>
      <c r="J2451" s="102"/>
      <c r="K2451" s="114" t="s">
        <v>107</v>
      </c>
      <c r="L2451" s="106">
        <v>91</v>
      </c>
      <c r="M2451" s="107">
        <v>83</v>
      </c>
      <c r="N2451" s="107">
        <v>112</v>
      </c>
      <c r="O2451" s="107">
        <v>104</v>
      </c>
      <c r="P2451" s="107">
        <f>第2表01元データ!BE80</f>
        <v>170</v>
      </c>
      <c r="Q2451" s="107">
        <f t="shared" si="1026"/>
        <v>66</v>
      </c>
      <c r="R2451" s="108">
        <f t="shared" si="1027"/>
        <v>63.46153846153846</v>
      </c>
      <c r="S2451" s="108"/>
      <c r="T2451" s="100">
        <v>215</v>
      </c>
      <c r="W2451" s="100" t="s">
        <v>369</v>
      </c>
      <c r="X2451" s="100">
        <v>6</v>
      </c>
      <c r="Y2451" s="100">
        <v>5</v>
      </c>
      <c r="Z2451" s="100">
        <v>10</v>
      </c>
      <c r="AA2451" s="100">
        <v>8</v>
      </c>
      <c r="AC2451" s="100" t="s">
        <v>369</v>
      </c>
      <c r="AD2451" s="100">
        <v>57</v>
      </c>
      <c r="AE2451" s="100">
        <v>91</v>
      </c>
      <c r="AF2451" s="100">
        <v>83</v>
      </c>
      <c r="AG2451" s="100">
        <v>112</v>
      </c>
      <c r="AJ2451" s="100" t="str">
        <f t="shared" si="1022"/>
        <v>●</v>
      </c>
      <c r="AK2451" s="100" t="str">
        <f t="shared" si="1020"/>
        <v>●</v>
      </c>
      <c r="AL2451" s="100" t="str">
        <f t="shared" si="1020"/>
        <v>●</v>
      </c>
      <c r="AM2451" s="100" t="str">
        <f t="shared" si="1020"/>
        <v>●</v>
      </c>
      <c r="AP2451" s="100" t="str">
        <f t="shared" si="1023"/>
        <v>●</v>
      </c>
      <c r="AQ2451" s="100" t="str">
        <f t="shared" si="1021"/>
        <v>●</v>
      </c>
      <c r="AR2451" s="100" t="str">
        <f t="shared" si="1021"/>
        <v>●</v>
      </c>
      <c r="AS2451" s="100" t="str">
        <f t="shared" si="1021"/>
        <v>●</v>
      </c>
    </row>
    <row r="2452" spans="2:45" s="100" customFormat="1" ht="14.25" customHeight="1">
      <c r="B2452" s="102" t="s">
        <v>108</v>
      </c>
      <c r="C2452" s="106">
        <v>6</v>
      </c>
      <c r="D2452" s="107">
        <v>4</v>
      </c>
      <c r="E2452" s="107">
        <v>12</v>
      </c>
      <c r="F2452" s="107">
        <v>9</v>
      </c>
      <c r="G2452" s="107">
        <f>第2表01元データ!BD81</f>
        <v>13</v>
      </c>
      <c r="H2452" s="107">
        <f t="shared" si="1024"/>
        <v>4</v>
      </c>
      <c r="I2452" s="108">
        <f t="shared" si="1025"/>
        <v>44.444444444444443</v>
      </c>
      <c r="J2452" s="102"/>
      <c r="K2452" s="114" t="s">
        <v>108</v>
      </c>
      <c r="L2452" s="106">
        <v>54</v>
      </c>
      <c r="M2452" s="107">
        <v>85</v>
      </c>
      <c r="N2452" s="107">
        <v>72</v>
      </c>
      <c r="O2452" s="107">
        <v>95</v>
      </c>
      <c r="P2452" s="107">
        <f>第2表01元データ!BE81</f>
        <v>113</v>
      </c>
      <c r="Q2452" s="107">
        <f t="shared" si="1026"/>
        <v>18</v>
      </c>
      <c r="R2452" s="108">
        <f t="shared" si="1027"/>
        <v>18.947368421052634</v>
      </c>
      <c r="S2452" s="108"/>
      <c r="T2452" s="100">
        <v>216</v>
      </c>
      <c r="W2452" s="100" t="s">
        <v>370</v>
      </c>
      <c r="X2452" s="100">
        <v>5</v>
      </c>
      <c r="Y2452" s="100">
        <v>6</v>
      </c>
      <c r="Z2452" s="100">
        <v>4</v>
      </c>
      <c r="AA2452" s="100">
        <v>12</v>
      </c>
      <c r="AC2452" s="100" t="s">
        <v>370</v>
      </c>
      <c r="AD2452" s="100">
        <v>33</v>
      </c>
      <c r="AE2452" s="100">
        <v>54</v>
      </c>
      <c r="AF2452" s="100">
        <v>85</v>
      </c>
      <c r="AG2452" s="100">
        <v>72</v>
      </c>
      <c r="AJ2452" s="100" t="str">
        <f t="shared" si="1022"/>
        <v>●</v>
      </c>
      <c r="AK2452" s="100" t="str">
        <f t="shared" si="1020"/>
        <v>●</v>
      </c>
      <c r="AL2452" s="100" t="str">
        <f t="shared" si="1020"/>
        <v>●</v>
      </c>
      <c r="AM2452" s="100" t="str">
        <f t="shared" si="1020"/>
        <v>●</v>
      </c>
      <c r="AP2452" s="100" t="str">
        <f t="shared" si="1023"/>
        <v>●</v>
      </c>
      <c r="AQ2452" s="100" t="str">
        <f t="shared" si="1021"/>
        <v>●</v>
      </c>
      <c r="AR2452" s="100" t="str">
        <f t="shared" si="1021"/>
        <v>●</v>
      </c>
      <c r="AS2452" s="100" t="str">
        <f t="shared" si="1021"/>
        <v>●</v>
      </c>
    </row>
    <row r="2453" spans="2:45" s="100" customFormat="1" ht="14.25" customHeight="1">
      <c r="B2453" s="102" t="s">
        <v>109</v>
      </c>
      <c r="C2453" s="106">
        <v>4</v>
      </c>
      <c r="D2453" s="107">
        <v>6</v>
      </c>
      <c r="E2453" s="107">
        <v>6</v>
      </c>
      <c r="F2453" s="107">
        <v>11</v>
      </c>
      <c r="G2453" s="107">
        <f>第2表01元データ!BD82</f>
        <v>9</v>
      </c>
      <c r="H2453" s="107">
        <f t="shared" si="1024"/>
        <v>-2</v>
      </c>
      <c r="I2453" s="108">
        <f t="shared" si="1025"/>
        <v>-18.181818181818183</v>
      </c>
      <c r="J2453" s="102"/>
      <c r="K2453" s="114" t="s">
        <v>109</v>
      </c>
      <c r="L2453" s="106">
        <v>24</v>
      </c>
      <c r="M2453" s="107">
        <v>38</v>
      </c>
      <c r="N2453" s="107">
        <v>71</v>
      </c>
      <c r="O2453" s="107">
        <v>65</v>
      </c>
      <c r="P2453" s="107">
        <f>第2表01元データ!BE82</f>
        <v>92</v>
      </c>
      <c r="Q2453" s="107">
        <f t="shared" si="1026"/>
        <v>27</v>
      </c>
      <c r="R2453" s="108">
        <f t="shared" si="1027"/>
        <v>41.53846153846154</v>
      </c>
      <c r="S2453" s="108"/>
      <c r="T2453" s="100">
        <v>217</v>
      </c>
      <c r="W2453" s="100" t="s">
        <v>371</v>
      </c>
      <c r="X2453" s="100">
        <v>3</v>
      </c>
      <c r="Y2453" s="100">
        <v>4</v>
      </c>
      <c r="Z2453" s="100">
        <v>6</v>
      </c>
      <c r="AA2453" s="100">
        <v>6</v>
      </c>
      <c r="AC2453" s="100" t="s">
        <v>371</v>
      </c>
      <c r="AD2453" s="100">
        <v>12</v>
      </c>
      <c r="AE2453" s="100">
        <v>24</v>
      </c>
      <c r="AF2453" s="100">
        <v>38</v>
      </c>
      <c r="AG2453" s="100">
        <v>71</v>
      </c>
      <c r="AJ2453" s="100" t="str">
        <f t="shared" si="1022"/>
        <v>●</v>
      </c>
      <c r="AK2453" s="100" t="str">
        <f t="shared" si="1020"/>
        <v>●</v>
      </c>
      <c r="AL2453" s="100" t="str">
        <f t="shared" si="1020"/>
        <v>○</v>
      </c>
      <c r="AM2453" s="100" t="str">
        <f t="shared" si="1020"/>
        <v>●</v>
      </c>
      <c r="AP2453" s="100" t="str">
        <f t="shared" si="1023"/>
        <v>●</v>
      </c>
      <c r="AQ2453" s="100" t="str">
        <f t="shared" si="1021"/>
        <v>●</v>
      </c>
      <c r="AR2453" s="100" t="str">
        <f t="shared" si="1021"/>
        <v>●</v>
      </c>
      <c r="AS2453" s="100" t="str">
        <f t="shared" si="1021"/>
        <v>●</v>
      </c>
    </row>
    <row r="2454" spans="2:45" s="100" customFormat="1" ht="14.25" customHeight="1">
      <c r="B2454" s="102" t="s">
        <v>110</v>
      </c>
      <c r="C2454" s="106">
        <v>5</v>
      </c>
      <c r="D2454" s="107">
        <v>3</v>
      </c>
      <c r="E2454" s="107">
        <v>5</v>
      </c>
      <c r="F2454" s="107">
        <v>7</v>
      </c>
      <c r="G2454" s="107">
        <f>第2表01元データ!BD83</f>
        <v>10</v>
      </c>
      <c r="H2454" s="107">
        <f t="shared" si="1024"/>
        <v>3</v>
      </c>
      <c r="I2454" s="108">
        <f t="shared" si="1025"/>
        <v>42.857142857142854</v>
      </c>
      <c r="J2454" s="102"/>
      <c r="K2454" s="114" t="s">
        <v>110</v>
      </c>
      <c r="L2454" s="106">
        <v>11</v>
      </c>
      <c r="M2454" s="107">
        <v>25</v>
      </c>
      <c r="N2454" s="107">
        <v>59</v>
      </c>
      <c r="O2454" s="107">
        <v>77</v>
      </c>
      <c r="P2454" s="107">
        <f>第2表01元データ!BE83</f>
        <v>98</v>
      </c>
      <c r="Q2454" s="107">
        <f t="shared" si="1026"/>
        <v>21</v>
      </c>
      <c r="R2454" s="108">
        <f t="shared" si="1027"/>
        <v>27.27272727272727</v>
      </c>
      <c r="S2454" s="108"/>
      <c r="T2454" s="100">
        <v>218</v>
      </c>
      <c r="W2454" s="100" t="s">
        <v>378</v>
      </c>
      <c r="X2454" s="100">
        <v>4</v>
      </c>
      <c r="Y2454" s="100">
        <v>5</v>
      </c>
      <c r="Z2454" s="100">
        <v>3</v>
      </c>
      <c r="AA2454" s="100">
        <v>5</v>
      </c>
      <c r="AC2454" s="100" t="s">
        <v>378</v>
      </c>
      <c r="AD2454" s="100">
        <v>11</v>
      </c>
      <c r="AE2454" s="100">
        <v>11</v>
      </c>
      <c r="AF2454" s="100">
        <v>25</v>
      </c>
      <c r="AG2454" s="100">
        <v>59</v>
      </c>
      <c r="AJ2454" s="100" t="str">
        <f t="shared" si="1022"/>
        <v>●</v>
      </c>
      <c r="AK2454" s="100" t="str">
        <f t="shared" si="1020"/>
        <v>●</v>
      </c>
      <c r="AL2454" s="100" t="str">
        <f t="shared" si="1020"/>
        <v>●</v>
      </c>
      <c r="AM2454" s="100" t="str">
        <f t="shared" si="1020"/>
        <v>●</v>
      </c>
      <c r="AP2454" s="100" t="str">
        <f t="shared" si="1023"/>
        <v>○</v>
      </c>
      <c r="AQ2454" s="100" t="str">
        <f t="shared" si="1021"/>
        <v>●</v>
      </c>
      <c r="AR2454" s="100" t="str">
        <f t="shared" si="1021"/>
        <v>●</v>
      </c>
      <c r="AS2454" s="100" t="str">
        <f t="shared" si="1021"/>
        <v>●</v>
      </c>
    </row>
    <row r="2455" spans="2:45" s="100" customFormat="1" ht="14.25" customHeight="1">
      <c r="B2455" s="119" t="s">
        <v>111</v>
      </c>
      <c r="C2455" s="120" t="s">
        <v>313</v>
      </c>
      <c r="D2455" s="116" t="s">
        <v>313</v>
      </c>
      <c r="E2455" s="116" t="s">
        <v>313</v>
      </c>
      <c r="F2455" s="116" t="s">
        <v>313</v>
      </c>
      <c r="G2455" s="107" t="str">
        <f>第2表01元データ!BD84</f>
        <v>-</v>
      </c>
      <c r="H2455" s="107"/>
      <c r="I2455" s="108"/>
      <c r="K2455" s="119" t="s">
        <v>111</v>
      </c>
      <c r="L2455" s="120" t="s">
        <v>313</v>
      </c>
      <c r="M2455" s="116" t="s">
        <v>313</v>
      </c>
      <c r="N2455" s="116" t="s">
        <v>313</v>
      </c>
      <c r="O2455" s="116" t="s">
        <v>313</v>
      </c>
      <c r="P2455" s="107">
        <f>第2表01元データ!BE84</f>
        <v>17</v>
      </c>
      <c r="Q2455" s="107"/>
      <c r="R2455" s="108"/>
      <c r="T2455" s="100">
        <v>219</v>
      </c>
    </row>
    <row r="2456" spans="2:45" s="100" customFormat="1" ht="14.25" customHeight="1">
      <c r="B2456" s="118"/>
      <c r="C2456" s="118"/>
      <c r="D2456" s="118"/>
      <c r="E2456" s="118"/>
      <c r="F2456" s="118"/>
      <c r="G2456" s="118"/>
      <c r="H2456" s="118"/>
      <c r="I2456" s="118"/>
      <c r="J2456" s="118"/>
      <c r="K2456" s="118"/>
      <c r="L2456" s="118"/>
      <c r="M2456" s="118"/>
      <c r="N2456" s="118"/>
      <c r="O2456" s="118"/>
      <c r="P2456" s="168"/>
    </row>
    <row r="2457" spans="2:45" s="100" customFormat="1" ht="14.25" customHeight="1">
      <c r="B2457" s="118"/>
      <c r="C2457" s="118"/>
      <c r="D2457" s="118"/>
      <c r="E2457" s="118"/>
      <c r="F2457" s="118"/>
      <c r="G2457" s="118"/>
      <c r="H2457" s="118"/>
      <c r="I2457" s="118"/>
      <c r="J2457" s="118"/>
      <c r="K2457" s="118"/>
      <c r="L2457" s="118"/>
      <c r="M2457" s="118"/>
      <c r="N2457" s="118"/>
      <c r="O2457" s="118"/>
      <c r="P2457" s="168"/>
    </row>
    <row r="2458" spans="2:45" s="100" customFormat="1" ht="14.25" customHeight="1">
      <c r="B2458" s="118"/>
      <c r="C2458" s="118"/>
      <c r="D2458" s="118"/>
      <c r="E2458" s="118"/>
      <c r="F2458" s="118"/>
      <c r="G2458" s="118"/>
      <c r="H2458" s="118"/>
      <c r="I2458" s="118"/>
      <c r="J2458" s="118"/>
      <c r="K2458" s="118"/>
      <c r="L2458" s="118"/>
      <c r="M2458" s="118"/>
      <c r="N2458" s="118"/>
      <c r="O2458" s="118"/>
      <c r="P2458" s="168"/>
    </row>
    <row r="2459" spans="2:45" s="99" customFormat="1" ht="14.25" customHeight="1">
      <c r="B2459" s="99" t="s">
        <v>287</v>
      </c>
      <c r="K2459" s="99" t="s">
        <v>288</v>
      </c>
      <c r="W2459" s="100"/>
      <c r="X2459" s="100"/>
      <c r="Y2459" s="100"/>
      <c r="Z2459" s="100"/>
      <c r="AA2459" s="100"/>
      <c r="AB2459" s="100"/>
      <c r="AC2459" s="100"/>
      <c r="AD2459" s="100"/>
      <c r="AE2459" s="100"/>
      <c r="AF2459" s="100"/>
      <c r="AG2459" s="100"/>
    </row>
    <row r="2460" spans="2:45" s="100" customFormat="1" ht="14.25" customHeight="1">
      <c r="B2460" s="583" t="s">
        <v>335</v>
      </c>
      <c r="C2460" s="101"/>
      <c r="D2460" s="101"/>
      <c r="E2460" s="101"/>
      <c r="F2460" s="101"/>
      <c r="G2460" s="135"/>
      <c r="H2460" s="131"/>
      <c r="I2460" s="131"/>
      <c r="J2460" s="102"/>
      <c r="K2460" s="583" t="s">
        <v>335</v>
      </c>
      <c r="L2460" s="101"/>
      <c r="M2460" s="101"/>
      <c r="N2460" s="101"/>
      <c r="O2460" s="101"/>
      <c r="P2460" s="135"/>
      <c r="Q2460" s="131"/>
      <c r="R2460" s="131"/>
      <c r="S2460" s="103"/>
    </row>
    <row r="2461" spans="2:45" s="100" customFormat="1" ht="14.25" customHeight="1">
      <c r="B2461" s="584"/>
      <c r="C2461" s="130" t="str">
        <f>$C$4</f>
        <v>平成7年</v>
      </c>
      <c r="D2461" s="130" t="str">
        <f>$D$4</f>
        <v>平成12年</v>
      </c>
      <c r="E2461" s="130" t="str">
        <f>$E$4</f>
        <v>平成17年</v>
      </c>
      <c r="F2461" s="130" t="str">
        <f>$F$4</f>
        <v>平成22年</v>
      </c>
      <c r="G2461" s="130" t="s">
        <v>410</v>
      </c>
      <c r="H2461" s="133" t="str">
        <f>$H$4</f>
        <v>対平成</v>
      </c>
      <c r="I2461" s="134" t="str">
        <f>$I$4</f>
        <v>22年</v>
      </c>
      <c r="J2461" s="102"/>
      <c r="K2461" s="584"/>
      <c r="L2461" s="130" t="str">
        <f>$C$4</f>
        <v>平成7年</v>
      </c>
      <c r="M2461" s="130" t="str">
        <f>$D$4</f>
        <v>平成12年</v>
      </c>
      <c r="N2461" s="130" t="str">
        <f>$E$4</f>
        <v>平成17年</v>
      </c>
      <c r="O2461" s="130" t="str">
        <f>$F$4</f>
        <v>平成22年</v>
      </c>
      <c r="P2461" s="130" t="s">
        <v>410</v>
      </c>
      <c r="Q2461" s="133" t="str">
        <f>$H$4</f>
        <v>対平成</v>
      </c>
      <c r="R2461" s="134" t="str">
        <f>$I$4</f>
        <v>22年</v>
      </c>
      <c r="S2461" s="103"/>
    </row>
    <row r="2462" spans="2:45" s="100" customFormat="1" ht="14.25" customHeight="1">
      <c r="B2462" s="585"/>
      <c r="C2462" s="104"/>
      <c r="D2462" s="104"/>
      <c r="E2462" s="104"/>
      <c r="F2462" s="104"/>
      <c r="G2462" s="104"/>
      <c r="H2462" s="132" t="s">
        <v>88</v>
      </c>
      <c r="I2462" s="133" t="s">
        <v>398</v>
      </c>
      <c r="J2462" s="102"/>
      <c r="K2462" s="585"/>
      <c r="L2462" s="104"/>
      <c r="M2462" s="104"/>
      <c r="N2462" s="104"/>
      <c r="O2462" s="104"/>
      <c r="P2462" s="104"/>
      <c r="Q2462" s="132" t="s">
        <v>88</v>
      </c>
      <c r="R2462" s="133" t="s">
        <v>398</v>
      </c>
      <c r="S2462" s="103"/>
    </row>
    <row r="2463" spans="2:45" s="199" customFormat="1" ht="14.25" customHeight="1">
      <c r="B2463" s="200" t="s">
        <v>90</v>
      </c>
      <c r="C2463" s="198">
        <v>1232</v>
      </c>
      <c r="D2463" s="194">
        <v>1208</v>
      </c>
      <c r="E2463" s="194">
        <v>1126</v>
      </c>
      <c r="F2463" s="194">
        <v>1077</v>
      </c>
      <c r="G2463" s="194">
        <f>IF(COUNTIF(G2468:G2486,"x"),"x",IF(SUM(G2468:G2486)=0,"-",SUM(G2468:G2486)))</f>
        <v>913</v>
      </c>
      <c r="H2463" s="193">
        <f t="shared" ref="H2463:H2466" si="1028">IF(G2463="x","x",IF(AND(G2463="-",F2463="-"),"-",IF(AND(G2463="-",F2463&gt;0),F2463*-1,IF(AND(G2463&gt;0,F2463="-"),G2463,G2463-F2463))))</f>
        <v>-164</v>
      </c>
      <c r="I2463" s="195">
        <f t="shared" ref="I2463:I2466" si="1029">IF(H2463="x","x",IF(H2463="-","-",IF(AND(F2463="-",G2463&gt;0),"皆増",IF(AND(F2463&gt;0,G2463="-"),"皆減",H2463/F2463*100))))</f>
        <v>-15.22748375116063</v>
      </c>
      <c r="J2463" s="196"/>
      <c r="K2463" s="197" t="s">
        <v>90</v>
      </c>
      <c r="L2463" s="198">
        <v>1008</v>
      </c>
      <c r="M2463" s="194">
        <v>1384</v>
      </c>
      <c r="N2463" s="194">
        <v>1403</v>
      </c>
      <c r="O2463" s="194">
        <v>1378</v>
      </c>
      <c r="P2463" s="194">
        <f>IF(COUNTIF(P2468:P2486,"x"),"x",IF(SUM(P2468:P2486)=0,"-",SUM(P2468:P2486)))</f>
        <v>1419</v>
      </c>
      <c r="Q2463" s="193">
        <f t="shared" ref="Q2463:Q2466" si="1030">IF(P2463="x","x",IF(AND(P2463="-",O2463="-"),"-",IF(AND(P2463="-",O2463&gt;0),O2463*-1,IF(AND(P2463&gt;0,O2463="-"),P2463,P2463-O2463))))</f>
        <v>41</v>
      </c>
      <c r="R2463" s="195">
        <f t="shared" ref="R2463:R2466" si="1031">IF(Q2463="x","x",IF(Q2463="-","-",IF(AND(O2463="-",P2463&gt;0),"皆増",IF(AND(O2463&gt;0,P2463="-"),"皆減",Q2463/O2463*100))))</f>
        <v>2.9753265602322205</v>
      </c>
      <c r="S2463" s="195"/>
      <c r="W2463" s="199" t="s">
        <v>373</v>
      </c>
      <c r="X2463" s="199">
        <v>1242</v>
      </c>
      <c r="Y2463" s="199">
        <v>1232</v>
      </c>
      <c r="Z2463" s="199">
        <v>1208</v>
      </c>
      <c r="AA2463" s="199">
        <v>1126</v>
      </c>
      <c r="AC2463" s="199" t="s">
        <v>373</v>
      </c>
      <c r="AD2463" s="199">
        <v>744</v>
      </c>
      <c r="AE2463" s="199">
        <v>1008</v>
      </c>
      <c r="AF2463" s="199">
        <v>1384</v>
      </c>
      <c r="AG2463" s="199">
        <v>1403</v>
      </c>
      <c r="AJ2463" s="199" t="str">
        <f>IF(C2463=X2463,"○","●")</f>
        <v>●</v>
      </c>
      <c r="AK2463" s="199" t="str">
        <f t="shared" ref="AK2463:AM2485" si="1032">IF(D2463=Y2463,"○","●")</f>
        <v>●</v>
      </c>
      <c r="AL2463" s="199" t="str">
        <f t="shared" si="1032"/>
        <v>●</v>
      </c>
      <c r="AM2463" s="199" t="str">
        <f t="shared" si="1032"/>
        <v>●</v>
      </c>
      <c r="AP2463" s="199" t="str">
        <f>IF(L2463=AD2463,"○","●")</f>
        <v>●</v>
      </c>
      <c r="AQ2463" s="199" t="str">
        <f t="shared" ref="AQ2463:AS2485" si="1033">IF(M2463=AE2463,"○","●")</f>
        <v>●</v>
      </c>
      <c r="AR2463" s="199" t="str">
        <f t="shared" si="1033"/>
        <v>●</v>
      </c>
      <c r="AS2463" s="199" t="str">
        <f t="shared" si="1033"/>
        <v>●</v>
      </c>
    </row>
    <row r="2464" spans="2:45" s="100" customFormat="1" ht="14.25" customHeight="1">
      <c r="B2464" s="105" t="s">
        <v>91</v>
      </c>
      <c r="C2464" s="106">
        <v>111</v>
      </c>
      <c r="D2464" s="107">
        <v>109</v>
      </c>
      <c r="E2464" s="107">
        <v>83</v>
      </c>
      <c r="F2464" s="107">
        <v>79</v>
      </c>
      <c r="G2464" s="107">
        <f>IF(COUNTIF(G2468:G2470,"x"),"x",IF(SUM(G2468:G2470)=0,"-",SUM(G2468:G2470)))</f>
        <v>60</v>
      </c>
      <c r="H2464" s="107">
        <f t="shared" si="1028"/>
        <v>-19</v>
      </c>
      <c r="I2464" s="108">
        <f t="shared" si="1029"/>
        <v>-24.050632911392405</v>
      </c>
      <c r="J2464" s="102"/>
      <c r="K2464" s="109" t="s">
        <v>91</v>
      </c>
      <c r="L2464" s="106">
        <v>202</v>
      </c>
      <c r="M2464" s="107">
        <v>266</v>
      </c>
      <c r="N2464" s="107">
        <v>243</v>
      </c>
      <c r="O2464" s="107">
        <v>191</v>
      </c>
      <c r="P2464" s="107">
        <f>IF(COUNTIF(P2468:P2470,"x"),"x",IF(SUM(P2468:P2470)=0,"-",SUM(P2468:P2470)))</f>
        <v>175</v>
      </c>
      <c r="Q2464" s="107">
        <f t="shared" si="1030"/>
        <v>-16</v>
      </c>
      <c r="R2464" s="108">
        <f t="shared" si="1031"/>
        <v>-8.3769633507853403</v>
      </c>
      <c r="S2464" s="108"/>
      <c r="W2464" s="100" t="s">
        <v>374</v>
      </c>
      <c r="X2464" s="100">
        <v>149</v>
      </c>
      <c r="Y2464" s="100">
        <v>111</v>
      </c>
      <c r="Z2464" s="100">
        <v>109</v>
      </c>
      <c r="AA2464" s="100">
        <v>83</v>
      </c>
      <c r="AC2464" s="100" t="s">
        <v>374</v>
      </c>
      <c r="AD2464" s="100">
        <v>159</v>
      </c>
      <c r="AE2464" s="100">
        <v>202</v>
      </c>
      <c r="AF2464" s="100">
        <v>266</v>
      </c>
      <c r="AG2464" s="100">
        <v>243</v>
      </c>
      <c r="AJ2464" s="100" t="str">
        <f t="shared" ref="AJ2464:AJ2485" si="1034">IF(C2464=X2464,"○","●")</f>
        <v>●</v>
      </c>
      <c r="AK2464" s="100" t="str">
        <f t="shared" si="1032"/>
        <v>●</v>
      </c>
      <c r="AL2464" s="100" t="str">
        <f t="shared" si="1032"/>
        <v>●</v>
      </c>
      <c r="AM2464" s="100" t="str">
        <f t="shared" si="1032"/>
        <v>●</v>
      </c>
      <c r="AP2464" s="100" t="str">
        <f t="shared" ref="AP2464:AP2485" si="1035">IF(L2464=AD2464,"○","●")</f>
        <v>●</v>
      </c>
      <c r="AQ2464" s="100" t="str">
        <f t="shared" si="1033"/>
        <v>●</v>
      </c>
      <c r="AR2464" s="100" t="str">
        <f t="shared" si="1033"/>
        <v>●</v>
      </c>
      <c r="AS2464" s="100" t="str">
        <f>IF(O2464=AG2464,"○","●")</f>
        <v>●</v>
      </c>
    </row>
    <row r="2465" spans="2:45" s="100" customFormat="1" ht="14.25" customHeight="1">
      <c r="B2465" s="105" t="s">
        <v>92</v>
      </c>
      <c r="C2465" s="106">
        <v>912</v>
      </c>
      <c r="D2465" s="107">
        <v>870</v>
      </c>
      <c r="E2465" s="107">
        <v>772</v>
      </c>
      <c r="F2465" s="107">
        <v>707</v>
      </c>
      <c r="G2465" s="296">
        <f>IF(COUNTIF(G2471:G2480,"x"),"x",IF(SUM(G2471:G2480)=0,"-",SUM(G2471:G2480)))</f>
        <v>479</v>
      </c>
      <c r="H2465" s="107">
        <f t="shared" si="1028"/>
        <v>-228</v>
      </c>
      <c r="I2465" s="108">
        <f t="shared" si="1029"/>
        <v>-32.248939179632245</v>
      </c>
      <c r="J2465" s="102"/>
      <c r="K2465" s="109" t="s">
        <v>92</v>
      </c>
      <c r="L2465" s="106">
        <v>695</v>
      </c>
      <c r="M2465" s="107">
        <v>958</v>
      </c>
      <c r="N2465" s="107">
        <v>943</v>
      </c>
      <c r="O2465" s="107">
        <v>911</v>
      </c>
      <c r="P2465" s="296">
        <f>IF(COUNTIF(P2471:P2480,"x"),"x",IF(SUM(P2471:P2480)=0,"-",SUM(P2471:P2480)))</f>
        <v>842</v>
      </c>
      <c r="Q2465" s="107">
        <f t="shared" si="1030"/>
        <v>-69</v>
      </c>
      <c r="R2465" s="108">
        <f t="shared" si="1031"/>
        <v>-7.5740944017563123</v>
      </c>
      <c r="S2465" s="108"/>
      <c r="W2465" s="100" t="s">
        <v>375</v>
      </c>
      <c r="X2465" s="100">
        <v>923</v>
      </c>
      <c r="Y2465" s="100">
        <v>912</v>
      </c>
      <c r="Z2465" s="100">
        <v>870</v>
      </c>
      <c r="AA2465" s="100">
        <v>772</v>
      </c>
      <c r="AC2465" s="100" t="s">
        <v>375</v>
      </c>
      <c r="AD2465" s="100">
        <v>511</v>
      </c>
      <c r="AE2465" s="100">
        <v>695</v>
      </c>
      <c r="AF2465" s="100">
        <v>958</v>
      </c>
      <c r="AG2465" s="100">
        <v>943</v>
      </c>
      <c r="AJ2465" s="100" t="str">
        <f t="shared" si="1034"/>
        <v>●</v>
      </c>
      <c r="AK2465" s="100" t="str">
        <f t="shared" si="1032"/>
        <v>●</v>
      </c>
      <c r="AL2465" s="100" t="str">
        <f>IF(E2465=Z2465,"○","●")</f>
        <v>●</v>
      </c>
      <c r="AM2465" s="100" t="str">
        <f t="shared" si="1032"/>
        <v>●</v>
      </c>
      <c r="AP2465" s="100" t="str">
        <f t="shared" si="1035"/>
        <v>●</v>
      </c>
      <c r="AQ2465" s="100" t="str">
        <f t="shared" si="1033"/>
        <v>●</v>
      </c>
      <c r="AR2465" s="100" t="str">
        <f t="shared" si="1033"/>
        <v>●</v>
      </c>
      <c r="AS2465" s="100" t="str">
        <f t="shared" si="1033"/>
        <v>●</v>
      </c>
    </row>
    <row r="2466" spans="2:45" s="100" customFormat="1" ht="14.25" customHeight="1">
      <c r="B2466" s="105" t="s">
        <v>93</v>
      </c>
      <c r="C2466" s="106">
        <v>209</v>
      </c>
      <c r="D2466" s="107">
        <v>229</v>
      </c>
      <c r="E2466" s="107">
        <v>271</v>
      </c>
      <c r="F2466" s="107">
        <v>291</v>
      </c>
      <c r="G2466" s="107">
        <f>IF(COUNTIF(G2481:G2485,"x"),"x",IF(SUM(G2481,G2485)=0,"-",SUM(G2481:G2485)))</f>
        <v>374</v>
      </c>
      <c r="H2466" s="107">
        <f t="shared" si="1028"/>
        <v>83</v>
      </c>
      <c r="I2466" s="108">
        <f t="shared" si="1029"/>
        <v>28.522336769759448</v>
      </c>
      <c r="J2466" s="102"/>
      <c r="K2466" s="109" t="s">
        <v>93</v>
      </c>
      <c r="L2466" s="106">
        <v>111</v>
      </c>
      <c r="M2466" s="107">
        <v>160</v>
      </c>
      <c r="N2466" s="107">
        <v>217</v>
      </c>
      <c r="O2466" s="107">
        <v>276</v>
      </c>
      <c r="P2466" s="107">
        <f>IF(COUNTIF(P2481:P2485,"x"),"x",IF(SUM(P2481,P2485)=0,"-",SUM(P2481:P2485)))</f>
        <v>402</v>
      </c>
      <c r="Q2466" s="107">
        <f t="shared" si="1030"/>
        <v>126</v>
      </c>
      <c r="R2466" s="108">
        <f t="shared" si="1031"/>
        <v>45.652173913043477</v>
      </c>
      <c r="S2466" s="108"/>
      <c r="W2466" s="100" t="s">
        <v>376</v>
      </c>
      <c r="X2466" s="100">
        <v>170</v>
      </c>
      <c r="Y2466" s="100">
        <v>209</v>
      </c>
      <c r="Z2466" s="100">
        <v>229</v>
      </c>
      <c r="AA2466" s="100">
        <v>271</v>
      </c>
      <c r="AC2466" s="100" t="s">
        <v>376</v>
      </c>
      <c r="AD2466" s="100">
        <v>74</v>
      </c>
      <c r="AE2466" s="100">
        <v>111</v>
      </c>
      <c r="AF2466" s="100">
        <v>160</v>
      </c>
      <c r="AG2466" s="100">
        <v>217</v>
      </c>
      <c r="AJ2466" s="100" t="str">
        <f t="shared" si="1034"/>
        <v>●</v>
      </c>
      <c r="AK2466" s="100" t="str">
        <f t="shared" si="1032"/>
        <v>●</v>
      </c>
      <c r="AL2466" s="100" t="str">
        <f t="shared" si="1032"/>
        <v>●</v>
      </c>
      <c r="AM2466" s="100" t="str">
        <f t="shared" si="1032"/>
        <v>●</v>
      </c>
      <c r="AP2466" s="100" t="str">
        <f t="shared" si="1035"/>
        <v>●</v>
      </c>
      <c r="AQ2466" s="100" t="str">
        <f t="shared" si="1033"/>
        <v>●</v>
      </c>
      <c r="AR2466" s="100" t="str">
        <f t="shared" si="1033"/>
        <v>●</v>
      </c>
      <c r="AS2466" s="100" t="str">
        <f t="shared" si="1033"/>
        <v>●</v>
      </c>
    </row>
    <row r="2467" spans="2:45" s="100" customFormat="1" ht="14.25" customHeight="1">
      <c r="B2467" s="102"/>
      <c r="C2467" s="106"/>
      <c r="D2467" s="112"/>
      <c r="E2467" s="112"/>
      <c r="F2467" s="112"/>
      <c r="G2467" s="112"/>
      <c r="H2467" s="112"/>
      <c r="I2467" s="113"/>
      <c r="J2467" s="102"/>
      <c r="K2467" s="114"/>
      <c r="L2467" s="106"/>
      <c r="M2467" s="112"/>
      <c r="N2467" s="112"/>
      <c r="O2467" s="112"/>
      <c r="P2467" s="112"/>
      <c r="Q2467" s="112"/>
      <c r="R2467" s="113"/>
      <c r="S2467" s="113"/>
      <c r="AJ2467" s="100" t="str">
        <f t="shared" si="1034"/>
        <v>○</v>
      </c>
      <c r="AK2467" s="100" t="str">
        <f t="shared" si="1032"/>
        <v>○</v>
      </c>
      <c r="AL2467" s="100" t="str">
        <f t="shared" si="1032"/>
        <v>○</v>
      </c>
      <c r="AM2467" s="100" t="str">
        <f t="shared" si="1032"/>
        <v>○</v>
      </c>
      <c r="AP2467" s="100" t="str">
        <f t="shared" si="1035"/>
        <v>○</v>
      </c>
      <c r="AQ2467" s="100" t="str">
        <f t="shared" si="1033"/>
        <v>○</v>
      </c>
      <c r="AR2467" s="100" t="str">
        <f t="shared" si="1033"/>
        <v>○</v>
      </c>
      <c r="AS2467" s="100" t="str">
        <f t="shared" si="1033"/>
        <v>○</v>
      </c>
    </row>
    <row r="2468" spans="2:45" s="100" customFormat="1" ht="14.25" customHeight="1">
      <c r="B2468" s="102" t="s">
        <v>94</v>
      </c>
      <c r="C2468" s="106">
        <v>18</v>
      </c>
      <c r="D2468" s="107">
        <v>26</v>
      </c>
      <c r="E2468" s="107">
        <v>17</v>
      </c>
      <c r="F2468" s="107">
        <v>20</v>
      </c>
      <c r="G2468" s="107">
        <f t="shared" ref="G2468:G2486" si="1036">IF(COUNTIF(G2498:G2528,"x"),"x",IF(SUM(G2498,G2528)=0,"-",SUM(G2498,G2528)))</f>
        <v>19</v>
      </c>
      <c r="H2468" s="107">
        <f>IF(G2468="x","x",IF(AND(G2468="-",F2468="-"),"-",IF(AND(G2468="-",F2468&gt;0),F2468*-1,IF(AND(G2468&gt;0,F2468="-"),G2468,G2468-F2468))))</f>
        <v>-1</v>
      </c>
      <c r="I2468" s="108">
        <f>IF(H2468="x","x",IF(H2468="-","-",IF(AND(F2468="-",G2468&gt;0),"皆増",IF(AND(F2468&gt;0,G2468="-"),"皆減",H2468/F2468*100))))</f>
        <v>-5</v>
      </c>
      <c r="J2468" s="102"/>
      <c r="K2468" s="114" t="s">
        <v>94</v>
      </c>
      <c r="L2468" s="106">
        <v>46</v>
      </c>
      <c r="M2468" s="107">
        <v>84</v>
      </c>
      <c r="N2468" s="107">
        <v>56</v>
      </c>
      <c r="O2468" s="107">
        <v>50</v>
      </c>
      <c r="P2468" s="107">
        <f t="shared" ref="P2468:P2486" si="1037">IF(COUNTIF(P2498:P2528,"x"),"x",IF(SUM(P2498,P2528)=0,"-",SUM(P2498,P2528)))</f>
        <v>73</v>
      </c>
      <c r="Q2468" s="107">
        <f>IF(P2468="x","x",IF(AND(P2468="-",O2468="-"),"-",IF(AND(P2468="-",O2468&gt;0),O2468*-1,IF(AND(P2468&gt;0,O2468="-"),P2468,P2468-O2468))))</f>
        <v>23</v>
      </c>
      <c r="R2468" s="108">
        <f>IF(Q2468="x","x",IF(Q2468="-","-",IF(AND(O2468="-",P2468&gt;0),"皆増",IF(AND(O2468&gt;0,P2468="-"),"皆減",Q2468/O2468*100))))</f>
        <v>46</v>
      </c>
      <c r="S2468" s="108"/>
      <c r="W2468" s="100" t="s">
        <v>377</v>
      </c>
      <c r="X2468" s="100">
        <v>30</v>
      </c>
      <c r="Y2468" s="100">
        <v>18</v>
      </c>
      <c r="Z2468" s="100">
        <v>26</v>
      </c>
      <c r="AA2468" s="100">
        <v>17</v>
      </c>
      <c r="AC2468" s="100" t="s">
        <v>377</v>
      </c>
      <c r="AD2468" s="100">
        <v>42</v>
      </c>
      <c r="AE2468" s="100">
        <v>46</v>
      </c>
      <c r="AF2468" s="100">
        <v>84</v>
      </c>
      <c r="AG2468" s="100">
        <v>56</v>
      </c>
      <c r="AJ2468" s="100" t="str">
        <f t="shared" si="1034"/>
        <v>●</v>
      </c>
      <c r="AK2468" s="100" t="str">
        <f t="shared" si="1032"/>
        <v>●</v>
      </c>
      <c r="AL2468" s="100" t="str">
        <f t="shared" si="1032"/>
        <v>●</v>
      </c>
      <c r="AM2468" s="100" t="str">
        <f t="shared" si="1032"/>
        <v>●</v>
      </c>
      <c r="AP2468" s="100" t="str">
        <f t="shared" si="1035"/>
        <v>●</v>
      </c>
      <c r="AQ2468" s="100" t="str">
        <f t="shared" si="1033"/>
        <v>●</v>
      </c>
      <c r="AR2468" s="100" t="str">
        <f t="shared" si="1033"/>
        <v>●</v>
      </c>
      <c r="AS2468" s="100" t="str">
        <f t="shared" si="1033"/>
        <v>●</v>
      </c>
    </row>
    <row r="2469" spans="2:45" s="100" customFormat="1" ht="14.25" customHeight="1">
      <c r="B2469" s="102" t="s">
        <v>95</v>
      </c>
      <c r="C2469" s="106">
        <v>44</v>
      </c>
      <c r="D2469" s="107">
        <v>26</v>
      </c>
      <c r="E2469" s="107">
        <v>33</v>
      </c>
      <c r="F2469" s="107">
        <v>22</v>
      </c>
      <c r="G2469" s="107">
        <f t="shared" si="1036"/>
        <v>21</v>
      </c>
      <c r="H2469" s="107">
        <f t="shared" ref="H2469:H2485" si="1038">IF(G2469="x","x",IF(AND(G2469="-",F2469="-"),"-",IF(AND(G2469="-",F2469&gt;0),F2469*-1,IF(AND(G2469&gt;0,F2469="-"),G2469,G2469-F2469))))</f>
        <v>-1</v>
      </c>
      <c r="I2469" s="108">
        <f t="shared" ref="I2469:I2485" si="1039">IF(H2469="x","x",IF(H2469="-","-",IF(AND(F2469="-",G2469&gt;0),"皆増",IF(AND(F2469&gt;0,G2469="-"),"皆減",H2469/F2469*100))))</f>
        <v>-4.5454545454545459</v>
      </c>
      <c r="J2469" s="102"/>
      <c r="K2469" s="114" t="s">
        <v>95</v>
      </c>
      <c r="L2469" s="106">
        <v>70</v>
      </c>
      <c r="M2469" s="107">
        <v>99</v>
      </c>
      <c r="N2469" s="107">
        <v>91</v>
      </c>
      <c r="O2469" s="107">
        <v>58</v>
      </c>
      <c r="P2469" s="107">
        <f t="shared" si="1037"/>
        <v>54</v>
      </c>
      <c r="Q2469" s="107">
        <f t="shared" ref="Q2469:Q2485" si="1040">IF(P2469="x","x",IF(AND(P2469="-",O2469="-"),"-",IF(AND(P2469="-",O2469&gt;0),O2469*-1,IF(AND(P2469&gt;0,O2469="-"),P2469,P2469-O2469))))</f>
        <v>-4</v>
      </c>
      <c r="R2469" s="108">
        <f t="shared" ref="R2469:R2485" si="1041">IF(Q2469="x","x",IF(Q2469="-","-",IF(AND(O2469="-",P2469&gt;0),"皆増",IF(AND(O2469&gt;0,P2469="-"),"皆減",Q2469/O2469*100))))</f>
        <v>-6.8965517241379306</v>
      </c>
      <c r="S2469" s="108"/>
      <c r="W2469" s="100" t="s">
        <v>356</v>
      </c>
      <c r="X2469" s="100">
        <v>49</v>
      </c>
      <c r="Y2469" s="100">
        <v>44</v>
      </c>
      <c r="Z2469" s="100">
        <v>26</v>
      </c>
      <c r="AA2469" s="100">
        <v>33</v>
      </c>
      <c r="AC2469" s="100" t="s">
        <v>356</v>
      </c>
      <c r="AD2469" s="100">
        <v>64</v>
      </c>
      <c r="AE2469" s="100">
        <v>70</v>
      </c>
      <c r="AF2469" s="100">
        <v>99</v>
      </c>
      <c r="AG2469" s="100">
        <v>91</v>
      </c>
      <c r="AJ2469" s="100" t="str">
        <f t="shared" si="1034"/>
        <v>●</v>
      </c>
      <c r="AK2469" s="100" t="str">
        <f t="shared" si="1032"/>
        <v>●</v>
      </c>
      <c r="AL2469" s="100" t="str">
        <f t="shared" si="1032"/>
        <v>●</v>
      </c>
      <c r="AM2469" s="100" t="str">
        <f t="shared" si="1032"/>
        <v>●</v>
      </c>
      <c r="AP2469" s="100" t="str">
        <f t="shared" si="1035"/>
        <v>●</v>
      </c>
      <c r="AQ2469" s="100" t="str">
        <f t="shared" si="1033"/>
        <v>●</v>
      </c>
      <c r="AR2469" s="100" t="str">
        <f t="shared" si="1033"/>
        <v>●</v>
      </c>
      <c r="AS2469" s="100" t="str">
        <f t="shared" si="1033"/>
        <v>●</v>
      </c>
    </row>
    <row r="2470" spans="2:45" s="100" customFormat="1" ht="14.25" customHeight="1">
      <c r="B2470" s="102" t="s">
        <v>96</v>
      </c>
      <c r="C2470" s="106">
        <v>49</v>
      </c>
      <c r="D2470" s="107">
        <v>57</v>
      </c>
      <c r="E2470" s="107">
        <v>33</v>
      </c>
      <c r="F2470" s="107">
        <v>37</v>
      </c>
      <c r="G2470" s="107">
        <f t="shared" si="1036"/>
        <v>20</v>
      </c>
      <c r="H2470" s="107">
        <f t="shared" si="1038"/>
        <v>-17</v>
      </c>
      <c r="I2470" s="108">
        <f t="shared" si="1039"/>
        <v>-45.945945945945951</v>
      </c>
      <c r="J2470" s="102"/>
      <c r="K2470" s="114" t="s">
        <v>96</v>
      </c>
      <c r="L2470" s="106">
        <v>86</v>
      </c>
      <c r="M2470" s="107">
        <v>83</v>
      </c>
      <c r="N2470" s="107">
        <v>96</v>
      </c>
      <c r="O2470" s="107">
        <v>83</v>
      </c>
      <c r="P2470" s="107">
        <f t="shared" si="1037"/>
        <v>48</v>
      </c>
      <c r="Q2470" s="107">
        <f t="shared" si="1040"/>
        <v>-35</v>
      </c>
      <c r="R2470" s="108">
        <f t="shared" si="1041"/>
        <v>-42.168674698795186</v>
      </c>
      <c r="S2470" s="108"/>
      <c r="W2470" s="100" t="s">
        <v>357</v>
      </c>
      <c r="X2470" s="100">
        <v>70</v>
      </c>
      <c r="Y2470" s="100">
        <v>49</v>
      </c>
      <c r="Z2470" s="100">
        <v>57</v>
      </c>
      <c r="AA2470" s="100">
        <v>33</v>
      </c>
      <c r="AC2470" s="100" t="s">
        <v>357</v>
      </c>
      <c r="AD2470" s="100">
        <v>53</v>
      </c>
      <c r="AE2470" s="100">
        <v>86</v>
      </c>
      <c r="AF2470" s="100">
        <v>83</v>
      </c>
      <c r="AG2470" s="100">
        <v>96</v>
      </c>
      <c r="AJ2470" s="100" t="str">
        <f t="shared" si="1034"/>
        <v>●</v>
      </c>
      <c r="AK2470" s="100" t="str">
        <f t="shared" si="1032"/>
        <v>●</v>
      </c>
      <c r="AL2470" s="100" t="str">
        <f t="shared" si="1032"/>
        <v>●</v>
      </c>
      <c r="AM2470" s="100" t="str">
        <f t="shared" si="1032"/>
        <v>●</v>
      </c>
      <c r="AP2470" s="100" t="str">
        <f t="shared" si="1035"/>
        <v>●</v>
      </c>
      <c r="AQ2470" s="100" t="str">
        <f t="shared" si="1033"/>
        <v>●</v>
      </c>
      <c r="AR2470" s="100" t="str">
        <f t="shared" si="1033"/>
        <v>●</v>
      </c>
      <c r="AS2470" s="100" t="str">
        <f t="shared" si="1033"/>
        <v>●</v>
      </c>
    </row>
    <row r="2471" spans="2:45" s="100" customFormat="1" ht="14.25" customHeight="1">
      <c r="B2471" s="102" t="s">
        <v>97</v>
      </c>
      <c r="C2471" s="106">
        <v>81</v>
      </c>
      <c r="D2471" s="107">
        <v>53</v>
      </c>
      <c r="E2471" s="107">
        <v>46</v>
      </c>
      <c r="F2471" s="107">
        <v>34</v>
      </c>
      <c r="G2471" s="107">
        <f t="shared" si="1036"/>
        <v>31</v>
      </c>
      <c r="H2471" s="107">
        <f t="shared" si="1038"/>
        <v>-3</v>
      </c>
      <c r="I2471" s="108">
        <f t="shared" si="1039"/>
        <v>-8.8235294117647065</v>
      </c>
      <c r="J2471" s="102"/>
      <c r="K2471" s="114" t="s">
        <v>97</v>
      </c>
      <c r="L2471" s="106">
        <v>70</v>
      </c>
      <c r="M2471" s="107">
        <v>96</v>
      </c>
      <c r="N2471" s="107">
        <v>72</v>
      </c>
      <c r="O2471" s="107">
        <v>89</v>
      </c>
      <c r="P2471" s="107">
        <f t="shared" si="1037"/>
        <v>54</v>
      </c>
      <c r="Q2471" s="107">
        <f t="shared" si="1040"/>
        <v>-35</v>
      </c>
      <c r="R2471" s="108">
        <f t="shared" si="1041"/>
        <v>-39.325842696629216</v>
      </c>
      <c r="S2471" s="108"/>
      <c r="W2471" s="100" t="s">
        <v>358</v>
      </c>
      <c r="X2471" s="100">
        <v>86</v>
      </c>
      <c r="Y2471" s="100">
        <v>81</v>
      </c>
      <c r="Z2471" s="100">
        <v>53</v>
      </c>
      <c r="AA2471" s="100">
        <v>46</v>
      </c>
      <c r="AC2471" s="100" t="s">
        <v>358</v>
      </c>
      <c r="AD2471" s="100">
        <v>72</v>
      </c>
      <c r="AE2471" s="100">
        <v>70</v>
      </c>
      <c r="AF2471" s="100">
        <v>96</v>
      </c>
      <c r="AG2471" s="100">
        <v>72</v>
      </c>
      <c r="AJ2471" s="100" t="str">
        <f t="shared" si="1034"/>
        <v>●</v>
      </c>
      <c r="AK2471" s="100" t="str">
        <f t="shared" si="1032"/>
        <v>●</v>
      </c>
      <c r="AL2471" s="100" t="str">
        <f t="shared" si="1032"/>
        <v>●</v>
      </c>
      <c r="AM2471" s="100" t="str">
        <f t="shared" si="1032"/>
        <v>●</v>
      </c>
      <c r="AP2471" s="100" t="str">
        <f t="shared" si="1035"/>
        <v>●</v>
      </c>
      <c r="AQ2471" s="100" t="str">
        <f t="shared" si="1033"/>
        <v>●</v>
      </c>
      <c r="AR2471" s="100" t="str">
        <f t="shared" si="1033"/>
        <v>●</v>
      </c>
      <c r="AS2471" s="100" t="str">
        <f t="shared" si="1033"/>
        <v>●</v>
      </c>
    </row>
    <row r="2472" spans="2:45" s="100" customFormat="1" ht="14.25" customHeight="1">
      <c r="B2472" s="102" t="s">
        <v>98</v>
      </c>
      <c r="C2472" s="106">
        <v>72</v>
      </c>
      <c r="D2472" s="107">
        <v>65</v>
      </c>
      <c r="E2472" s="107">
        <v>43</v>
      </c>
      <c r="F2472" s="107">
        <v>43</v>
      </c>
      <c r="G2472" s="107">
        <f t="shared" si="1036"/>
        <v>23</v>
      </c>
      <c r="H2472" s="107">
        <f t="shared" si="1038"/>
        <v>-20</v>
      </c>
      <c r="I2472" s="108">
        <f t="shared" si="1039"/>
        <v>-46.511627906976742</v>
      </c>
      <c r="J2472" s="102"/>
      <c r="K2472" s="114" t="s">
        <v>98</v>
      </c>
      <c r="L2472" s="106">
        <v>65</v>
      </c>
      <c r="M2472" s="107">
        <v>72</v>
      </c>
      <c r="N2472" s="107">
        <v>68</v>
      </c>
      <c r="O2472" s="107">
        <v>64</v>
      </c>
      <c r="P2472" s="107">
        <f t="shared" si="1037"/>
        <v>56</v>
      </c>
      <c r="Q2472" s="107">
        <f t="shared" si="1040"/>
        <v>-8</v>
      </c>
      <c r="R2472" s="108">
        <f t="shared" si="1041"/>
        <v>-12.5</v>
      </c>
      <c r="S2472" s="108"/>
      <c r="W2472" s="100" t="s">
        <v>359</v>
      </c>
      <c r="X2472" s="100">
        <v>67</v>
      </c>
      <c r="Y2472" s="100">
        <v>72</v>
      </c>
      <c r="Z2472" s="100">
        <v>65</v>
      </c>
      <c r="AA2472" s="100">
        <v>43</v>
      </c>
      <c r="AC2472" s="100" t="s">
        <v>359</v>
      </c>
      <c r="AD2472" s="100">
        <v>25</v>
      </c>
      <c r="AE2472" s="100">
        <v>65</v>
      </c>
      <c r="AF2472" s="100">
        <v>72</v>
      </c>
      <c r="AG2472" s="100">
        <v>68</v>
      </c>
      <c r="AJ2472" s="100" t="str">
        <f t="shared" si="1034"/>
        <v>●</v>
      </c>
      <c r="AK2472" s="100" t="str">
        <f t="shared" si="1032"/>
        <v>●</v>
      </c>
      <c r="AL2472" s="100" t="str">
        <f t="shared" si="1032"/>
        <v>●</v>
      </c>
      <c r="AM2472" s="100" t="str">
        <f t="shared" si="1032"/>
        <v>○</v>
      </c>
      <c r="AP2472" s="100" t="str">
        <f t="shared" si="1035"/>
        <v>●</v>
      </c>
      <c r="AQ2472" s="100" t="str">
        <f t="shared" si="1033"/>
        <v>●</v>
      </c>
      <c r="AR2472" s="100" t="str">
        <f t="shared" si="1033"/>
        <v>●</v>
      </c>
      <c r="AS2472" s="100" t="str">
        <f t="shared" si="1033"/>
        <v>●</v>
      </c>
    </row>
    <row r="2473" spans="2:45" s="100" customFormat="1" ht="14.25" customHeight="1">
      <c r="B2473" s="102" t="s">
        <v>99</v>
      </c>
      <c r="C2473" s="106">
        <v>52</v>
      </c>
      <c r="D2473" s="107">
        <v>51</v>
      </c>
      <c r="E2473" s="107">
        <v>47</v>
      </c>
      <c r="F2473" s="107">
        <v>42</v>
      </c>
      <c r="G2473" s="107">
        <f t="shared" si="1036"/>
        <v>15</v>
      </c>
      <c r="H2473" s="107">
        <f t="shared" si="1038"/>
        <v>-27</v>
      </c>
      <c r="I2473" s="108">
        <f t="shared" si="1039"/>
        <v>-64.285714285714292</v>
      </c>
      <c r="J2473" s="102"/>
      <c r="K2473" s="114" t="s">
        <v>99</v>
      </c>
      <c r="L2473" s="106">
        <v>44</v>
      </c>
      <c r="M2473" s="107">
        <v>78</v>
      </c>
      <c r="N2473" s="107">
        <v>56</v>
      </c>
      <c r="O2473" s="107">
        <v>44</v>
      </c>
      <c r="P2473" s="107">
        <f t="shared" si="1037"/>
        <v>61</v>
      </c>
      <c r="Q2473" s="107">
        <f t="shared" si="1040"/>
        <v>17</v>
      </c>
      <c r="R2473" s="108">
        <f t="shared" si="1041"/>
        <v>38.636363636363633</v>
      </c>
      <c r="S2473" s="108"/>
      <c r="W2473" s="100" t="s">
        <v>360</v>
      </c>
      <c r="X2473" s="100">
        <v>79</v>
      </c>
      <c r="Y2473" s="100">
        <v>52</v>
      </c>
      <c r="Z2473" s="100">
        <v>51</v>
      </c>
      <c r="AA2473" s="100">
        <v>47</v>
      </c>
      <c r="AC2473" s="100" t="s">
        <v>360</v>
      </c>
      <c r="AD2473" s="100">
        <v>27</v>
      </c>
      <c r="AE2473" s="100">
        <v>44</v>
      </c>
      <c r="AF2473" s="100">
        <v>78</v>
      </c>
      <c r="AG2473" s="100">
        <v>56</v>
      </c>
      <c r="AJ2473" s="100" t="str">
        <f t="shared" si="1034"/>
        <v>●</v>
      </c>
      <c r="AK2473" s="100" t="str">
        <f t="shared" si="1032"/>
        <v>●</v>
      </c>
      <c r="AL2473" s="100" t="str">
        <f t="shared" si="1032"/>
        <v>●</v>
      </c>
      <c r="AM2473" s="100" t="str">
        <f t="shared" si="1032"/>
        <v>●</v>
      </c>
      <c r="AP2473" s="100" t="str">
        <f t="shared" si="1035"/>
        <v>●</v>
      </c>
      <c r="AQ2473" s="100" t="str">
        <f t="shared" si="1033"/>
        <v>●</v>
      </c>
      <c r="AR2473" s="100" t="str">
        <f t="shared" si="1033"/>
        <v>●</v>
      </c>
      <c r="AS2473" s="100" t="str">
        <f t="shared" si="1033"/>
        <v>●</v>
      </c>
    </row>
    <row r="2474" spans="2:45" s="100" customFormat="1" ht="14.25" customHeight="1">
      <c r="B2474" s="102" t="s">
        <v>100</v>
      </c>
      <c r="C2474" s="106">
        <v>78</v>
      </c>
      <c r="D2474" s="107">
        <v>53</v>
      </c>
      <c r="E2474" s="107">
        <v>50</v>
      </c>
      <c r="F2474" s="107">
        <v>49</v>
      </c>
      <c r="G2474" s="107">
        <f t="shared" si="1036"/>
        <v>40</v>
      </c>
      <c r="H2474" s="107">
        <f t="shared" si="1038"/>
        <v>-9</v>
      </c>
      <c r="I2474" s="108">
        <f t="shared" si="1039"/>
        <v>-18.367346938775512</v>
      </c>
      <c r="J2474" s="102"/>
      <c r="K2474" s="114" t="s">
        <v>100</v>
      </c>
      <c r="L2474" s="106">
        <v>75</v>
      </c>
      <c r="M2474" s="107">
        <v>100</v>
      </c>
      <c r="N2474" s="107">
        <v>99</v>
      </c>
      <c r="O2474" s="107">
        <v>55</v>
      </c>
      <c r="P2474" s="107">
        <f t="shared" si="1037"/>
        <v>71</v>
      </c>
      <c r="Q2474" s="107">
        <f t="shared" si="1040"/>
        <v>16</v>
      </c>
      <c r="R2474" s="108">
        <f t="shared" si="1041"/>
        <v>29.09090909090909</v>
      </c>
      <c r="S2474" s="108"/>
      <c r="W2474" s="100" t="s">
        <v>361</v>
      </c>
      <c r="X2474" s="100">
        <v>85</v>
      </c>
      <c r="Y2474" s="100">
        <v>78</v>
      </c>
      <c r="Z2474" s="100">
        <v>53</v>
      </c>
      <c r="AA2474" s="100">
        <v>50</v>
      </c>
      <c r="AC2474" s="100" t="s">
        <v>361</v>
      </c>
      <c r="AD2474" s="100">
        <v>49</v>
      </c>
      <c r="AE2474" s="100">
        <v>75</v>
      </c>
      <c r="AF2474" s="100">
        <v>100</v>
      </c>
      <c r="AG2474" s="100">
        <v>99</v>
      </c>
      <c r="AJ2474" s="100" t="str">
        <f t="shared" si="1034"/>
        <v>●</v>
      </c>
      <c r="AK2474" s="100" t="str">
        <f t="shared" si="1032"/>
        <v>●</v>
      </c>
      <c r="AL2474" s="100" t="str">
        <f t="shared" si="1032"/>
        <v>●</v>
      </c>
      <c r="AM2474" s="100" t="str">
        <f t="shared" si="1032"/>
        <v>●</v>
      </c>
      <c r="AP2474" s="100" t="str">
        <f t="shared" si="1035"/>
        <v>●</v>
      </c>
      <c r="AQ2474" s="100" t="str">
        <f t="shared" si="1033"/>
        <v>●</v>
      </c>
      <c r="AR2474" s="100" t="str">
        <f t="shared" si="1033"/>
        <v>●</v>
      </c>
      <c r="AS2474" s="100" t="str">
        <f t="shared" si="1033"/>
        <v>●</v>
      </c>
    </row>
    <row r="2475" spans="2:45" s="100" customFormat="1" ht="14.25" customHeight="1">
      <c r="B2475" s="102" t="s">
        <v>118</v>
      </c>
      <c r="C2475" s="106">
        <v>91</v>
      </c>
      <c r="D2475" s="107">
        <v>86</v>
      </c>
      <c r="E2475" s="107">
        <v>55</v>
      </c>
      <c r="F2475" s="107">
        <v>54</v>
      </c>
      <c r="G2475" s="107">
        <f t="shared" si="1036"/>
        <v>57</v>
      </c>
      <c r="H2475" s="107">
        <f t="shared" si="1038"/>
        <v>3</v>
      </c>
      <c r="I2475" s="108">
        <f t="shared" si="1039"/>
        <v>5.5555555555555554</v>
      </c>
      <c r="J2475" s="102"/>
      <c r="K2475" s="114" t="s">
        <v>118</v>
      </c>
      <c r="L2475" s="106">
        <v>82</v>
      </c>
      <c r="M2475" s="107">
        <v>120</v>
      </c>
      <c r="N2475" s="107">
        <v>99</v>
      </c>
      <c r="O2475" s="107">
        <v>100</v>
      </c>
      <c r="P2475" s="107">
        <f t="shared" si="1037"/>
        <v>102</v>
      </c>
      <c r="Q2475" s="107">
        <f t="shared" si="1040"/>
        <v>2</v>
      </c>
      <c r="R2475" s="108">
        <f t="shared" si="1041"/>
        <v>2</v>
      </c>
      <c r="S2475" s="108"/>
      <c r="W2475" s="99" t="s">
        <v>362</v>
      </c>
      <c r="X2475" s="99">
        <v>147</v>
      </c>
      <c r="Y2475" s="99">
        <v>91</v>
      </c>
      <c r="Z2475" s="99">
        <v>86</v>
      </c>
      <c r="AA2475" s="99">
        <v>55</v>
      </c>
      <c r="AB2475" s="99"/>
      <c r="AC2475" s="99" t="s">
        <v>362</v>
      </c>
      <c r="AD2475" s="99">
        <v>71</v>
      </c>
      <c r="AE2475" s="99">
        <v>82</v>
      </c>
      <c r="AF2475" s="99">
        <v>120</v>
      </c>
      <c r="AG2475" s="99">
        <v>99</v>
      </c>
      <c r="AJ2475" s="100" t="str">
        <f t="shared" si="1034"/>
        <v>●</v>
      </c>
      <c r="AK2475" s="100" t="str">
        <f t="shared" si="1032"/>
        <v>●</v>
      </c>
      <c r="AL2475" s="100" t="str">
        <f t="shared" si="1032"/>
        <v>●</v>
      </c>
      <c r="AM2475" s="100" t="str">
        <f t="shared" si="1032"/>
        <v>●</v>
      </c>
      <c r="AP2475" s="100" t="str">
        <f t="shared" si="1035"/>
        <v>●</v>
      </c>
      <c r="AQ2475" s="100" t="str">
        <f t="shared" si="1033"/>
        <v>●</v>
      </c>
      <c r="AR2475" s="100" t="str">
        <f t="shared" si="1033"/>
        <v>●</v>
      </c>
      <c r="AS2475" s="100" t="str">
        <f t="shared" si="1033"/>
        <v>●</v>
      </c>
    </row>
    <row r="2476" spans="2:45" s="100" customFormat="1" ht="14.25" customHeight="1">
      <c r="B2476" s="102" t="s">
        <v>101</v>
      </c>
      <c r="C2476" s="106">
        <v>142</v>
      </c>
      <c r="D2476" s="107">
        <v>99</v>
      </c>
      <c r="E2476" s="107">
        <v>83</v>
      </c>
      <c r="F2476" s="107">
        <v>53</v>
      </c>
      <c r="G2476" s="107">
        <f t="shared" si="1036"/>
        <v>43</v>
      </c>
      <c r="H2476" s="107">
        <f t="shared" si="1038"/>
        <v>-10</v>
      </c>
      <c r="I2476" s="108">
        <f t="shared" si="1039"/>
        <v>-18.867924528301888</v>
      </c>
      <c r="J2476" s="102"/>
      <c r="K2476" s="114" t="s">
        <v>101</v>
      </c>
      <c r="L2476" s="106">
        <v>83</v>
      </c>
      <c r="M2476" s="107">
        <v>107</v>
      </c>
      <c r="N2476" s="107">
        <v>117</v>
      </c>
      <c r="O2476" s="107">
        <v>103</v>
      </c>
      <c r="P2476" s="107">
        <f t="shared" si="1037"/>
        <v>70</v>
      </c>
      <c r="Q2476" s="107">
        <f t="shared" si="1040"/>
        <v>-33</v>
      </c>
      <c r="R2476" s="108">
        <f t="shared" si="1041"/>
        <v>-32.038834951456316</v>
      </c>
      <c r="S2476" s="108"/>
      <c r="W2476" s="100" t="s">
        <v>363</v>
      </c>
      <c r="X2476" s="100">
        <v>151</v>
      </c>
      <c r="Y2476" s="100">
        <v>142</v>
      </c>
      <c r="Z2476" s="100">
        <v>99</v>
      </c>
      <c r="AA2476" s="100">
        <v>83</v>
      </c>
      <c r="AC2476" s="100" t="s">
        <v>363</v>
      </c>
      <c r="AD2476" s="100">
        <v>81</v>
      </c>
      <c r="AE2476" s="100">
        <v>83</v>
      </c>
      <c r="AF2476" s="100">
        <v>107</v>
      </c>
      <c r="AG2476" s="100">
        <v>117</v>
      </c>
      <c r="AJ2476" s="100" t="str">
        <f t="shared" si="1034"/>
        <v>●</v>
      </c>
      <c r="AK2476" s="100" t="str">
        <f t="shared" si="1032"/>
        <v>●</v>
      </c>
      <c r="AL2476" s="100" t="str">
        <f>IF(E2476=Z2476,"○","●")</f>
        <v>●</v>
      </c>
      <c r="AM2476" s="100" t="str">
        <f t="shared" si="1032"/>
        <v>●</v>
      </c>
      <c r="AP2476" s="100" t="str">
        <f t="shared" si="1035"/>
        <v>●</v>
      </c>
      <c r="AQ2476" s="100" t="str">
        <f t="shared" si="1033"/>
        <v>●</v>
      </c>
      <c r="AR2476" s="100" t="str">
        <f t="shared" si="1033"/>
        <v>●</v>
      </c>
      <c r="AS2476" s="100" t="str">
        <f t="shared" si="1033"/>
        <v>●</v>
      </c>
    </row>
    <row r="2477" spans="2:45" s="100" customFormat="1" ht="14.25" customHeight="1">
      <c r="B2477" s="102" t="s">
        <v>102</v>
      </c>
      <c r="C2477" s="106">
        <v>149</v>
      </c>
      <c r="D2477" s="107">
        <v>137</v>
      </c>
      <c r="E2477" s="107">
        <v>91</v>
      </c>
      <c r="F2477" s="107">
        <v>82</v>
      </c>
      <c r="G2477" s="107">
        <f t="shared" si="1036"/>
        <v>64</v>
      </c>
      <c r="H2477" s="107">
        <f t="shared" si="1038"/>
        <v>-18</v>
      </c>
      <c r="I2477" s="108">
        <f t="shared" si="1039"/>
        <v>-21.951219512195124</v>
      </c>
      <c r="J2477" s="102"/>
      <c r="K2477" s="114" t="s">
        <v>102</v>
      </c>
      <c r="L2477" s="106">
        <v>98</v>
      </c>
      <c r="M2477" s="107">
        <v>98</v>
      </c>
      <c r="N2477" s="107">
        <v>102</v>
      </c>
      <c r="O2477" s="107">
        <v>121</v>
      </c>
      <c r="P2477" s="107">
        <f t="shared" si="1037"/>
        <v>103</v>
      </c>
      <c r="Q2477" s="107">
        <f t="shared" si="1040"/>
        <v>-18</v>
      </c>
      <c r="R2477" s="108">
        <f t="shared" si="1041"/>
        <v>-14.87603305785124</v>
      </c>
      <c r="S2477" s="108"/>
      <c r="W2477" s="100" t="s">
        <v>364</v>
      </c>
      <c r="X2477" s="100">
        <v>82</v>
      </c>
      <c r="Y2477" s="100">
        <v>149</v>
      </c>
      <c r="Z2477" s="100">
        <v>137</v>
      </c>
      <c r="AA2477" s="100">
        <v>91</v>
      </c>
      <c r="AC2477" s="100" t="s">
        <v>364</v>
      </c>
      <c r="AD2477" s="100">
        <v>65</v>
      </c>
      <c r="AE2477" s="100">
        <v>98</v>
      </c>
      <c r="AF2477" s="100">
        <v>98</v>
      </c>
      <c r="AG2477" s="100">
        <v>102</v>
      </c>
      <c r="AJ2477" s="100" t="str">
        <f t="shared" si="1034"/>
        <v>●</v>
      </c>
      <c r="AK2477" s="100" t="str">
        <f t="shared" si="1032"/>
        <v>●</v>
      </c>
      <c r="AL2477" s="100" t="str">
        <f t="shared" si="1032"/>
        <v>●</v>
      </c>
      <c r="AM2477" s="100" t="str">
        <f t="shared" si="1032"/>
        <v>●</v>
      </c>
      <c r="AP2477" s="100" t="str">
        <f t="shared" si="1035"/>
        <v>●</v>
      </c>
      <c r="AQ2477" s="100" t="str">
        <f t="shared" si="1033"/>
        <v>○</v>
      </c>
      <c r="AR2477" s="100" t="str">
        <f t="shared" si="1033"/>
        <v>●</v>
      </c>
      <c r="AS2477" s="100" t="str">
        <f t="shared" si="1033"/>
        <v>●</v>
      </c>
    </row>
    <row r="2478" spans="2:45" s="100" customFormat="1" ht="14.25" customHeight="1">
      <c r="B2478" s="102" t="s">
        <v>103</v>
      </c>
      <c r="C2478" s="106">
        <v>89</v>
      </c>
      <c r="D2478" s="107">
        <v>142</v>
      </c>
      <c r="E2478" s="107">
        <v>128</v>
      </c>
      <c r="F2478" s="107">
        <v>88</v>
      </c>
      <c r="G2478" s="107">
        <f t="shared" si="1036"/>
        <v>54</v>
      </c>
      <c r="H2478" s="107">
        <f t="shared" si="1038"/>
        <v>-34</v>
      </c>
      <c r="I2478" s="108">
        <f t="shared" si="1039"/>
        <v>-38.636363636363633</v>
      </c>
      <c r="J2478" s="102"/>
      <c r="K2478" s="114" t="s">
        <v>103</v>
      </c>
      <c r="L2478" s="106">
        <v>77</v>
      </c>
      <c r="M2478" s="107">
        <v>130</v>
      </c>
      <c r="N2478" s="107">
        <v>101</v>
      </c>
      <c r="O2478" s="107">
        <v>97</v>
      </c>
      <c r="P2478" s="107">
        <f t="shared" si="1037"/>
        <v>106</v>
      </c>
      <c r="Q2478" s="107">
        <f t="shared" si="1040"/>
        <v>9</v>
      </c>
      <c r="R2478" s="108">
        <f t="shared" si="1041"/>
        <v>9.2783505154639183</v>
      </c>
      <c r="S2478" s="108"/>
      <c r="W2478" s="100" t="s">
        <v>365</v>
      </c>
      <c r="X2478" s="100">
        <v>88</v>
      </c>
      <c r="Y2478" s="100">
        <v>89</v>
      </c>
      <c r="Z2478" s="100">
        <v>142</v>
      </c>
      <c r="AA2478" s="100">
        <v>128</v>
      </c>
      <c r="AC2478" s="100" t="s">
        <v>365</v>
      </c>
      <c r="AD2478" s="100">
        <v>31</v>
      </c>
      <c r="AE2478" s="100">
        <v>77</v>
      </c>
      <c r="AF2478" s="100">
        <v>130</v>
      </c>
      <c r="AG2478" s="100">
        <v>101</v>
      </c>
      <c r="AJ2478" s="100" t="str">
        <f t="shared" si="1034"/>
        <v>●</v>
      </c>
      <c r="AK2478" s="100" t="str">
        <f t="shared" si="1032"/>
        <v>●</v>
      </c>
      <c r="AL2478" s="100" t="str">
        <f t="shared" si="1032"/>
        <v>●</v>
      </c>
      <c r="AM2478" s="100" t="str">
        <f t="shared" si="1032"/>
        <v>●</v>
      </c>
      <c r="AP2478" s="100" t="str">
        <f t="shared" si="1035"/>
        <v>●</v>
      </c>
      <c r="AQ2478" s="100" t="str">
        <f t="shared" si="1033"/>
        <v>●</v>
      </c>
      <c r="AR2478" s="100" t="str">
        <f t="shared" si="1033"/>
        <v>●</v>
      </c>
      <c r="AS2478" s="100" t="str">
        <f t="shared" si="1033"/>
        <v>●</v>
      </c>
    </row>
    <row r="2479" spans="2:45" s="100" customFormat="1" ht="14.25" customHeight="1">
      <c r="B2479" s="102" t="s">
        <v>104</v>
      </c>
      <c r="C2479" s="106">
        <v>95</v>
      </c>
      <c r="D2479" s="107">
        <v>89</v>
      </c>
      <c r="E2479" s="107">
        <v>146</v>
      </c>
      <c r="F2479" s="107">
        <v>127</v>
      </c>
      <c r="G2479" s="107">
        <f t="shared" si="1036"/>
        <v>71</v>
      </c>
      <c r="H2479" s="107">
        <f t="shared" si="1038"/>
        <v>-56</v>
      </c>
      <c r="I2479" s="108">
        <f t="shared" si="1039"/>
        <v>-44.094488188976378</v>
      </c>
      <c r="J2479" s="102"/>
      <c r="K2479" s="114" t="s">
        <v>104</v>
      </c>
      <c r="L2479" s="106">
        <v>48</v>
      </c>
      <c r="M2479" s="107">
        <v>94</v>
      </c>
      <c r="N2479" s="107">
        <v>134</v>
      </c>
      <c r="O2479" s="107">
        <v>97</v>
      </c>
      <c r="P2479" s="107">
        <f t="shared" si="1037"/>
        <v>113</v>
      </c>
      <c r="Q2479" s="107">
        <f t="shared" si="1040"/>
        <v>16</v>
      </c>
      <c r="R2479" s="108">
        <f t="shared" si="1041"/>
        <v>16.494845360824741</v>
      </c>
      <c r="S2479" s="108"/>
      <c r="W2479" s="100" t="s">
        <v>366</v>
      </c>
      <c r="X2479" s="100">
        <v>68</v>
      </c>
      <c r="Y2479" s="100">
        <v>95</v>
      </c>
      <c r="Z2479" s="100">
        <v>89</v>
      </c>
      <c r="AA2479" s="100">
        <v>146</v>
      </c>
      <c r="AC2479" s="100" t="s">
        <v>366</v>
      </c>
      <c r="AD2479" s="100">
        <v>42</v>
      </c>
      <c r="AE2479" s="100">
        <v>48</v>
      </c>
      <c r="AF2479" s="100">
        <v>94</v>
      </c>
      <c r="AG2479" s="100">
        <v>134</v>
      </c>
      <c r="AJ2479" s="100" t="str">
        <f t="shared" si="1034"/>
        <v>●</v>
      </c>
      <c r="AK2479" s="100" t="str">
        <f t="shared" si="1032"/>
        <v>●</v>
      </c>
      <c r="AL2479" s="100" t="str">
        <f t="shared" si="1032"/>
        <v>●</v>
      </c>
      <c r="AM2479" s="100" t="str">
        <f t="shared" si="1032"/>
        <v>●</v>
      </c>
      <c r="AP2479" s="100" t="str">
        <f t="shared" si="1035"/>
        <v>●</v>
      </c>
      <c r="AQ2479" s="100" t="str">
        <f t="shared" si="1033"/>
        <v>●</v>
      </c>
      <c r="AR2479" s="100" t="str">
        <f t="shared" si="1033"/>
        <v>●</v>
      </c>
      <c r="AS2479" s="100" t="str">
        <f t="shared" si="1033"/>
        <v>●</v>
      </c>
    </row>
    <row r="2480" spans="2:45" s="100" customFormat="1" ht="14.25" customHeight="1">
      <c r="B2480" s="102" t="s">
        <v>105</v>
      </c>
      <c r="C2480" s="106">
        <v>63</v>
      </c>
      <c r="D2480" s="107">
        <v>95</v>
      </c>
      <c r="E2480" s="107">
        <v>83</v>
      </c>
      <c r="F2480" s="107">
        <v>135</v>
      </c>
      <c r="G2480" s="107">
        <f t="shared" si="1036"/>
        <v>81</v>
      </c>
      <c r="H2480" s="107">
        <f t="shared" si="1038"/>
        <v>-54</v>
      </c>
      <c r="I2480" s="108">
        <f t="shared" si="1039"/>
        <v>-40</v>
      </c>
      <c r="J2480" s="102"/>
      <c r="K2480" s="114" t="s">
        <v>105</v>
      </c>
      <c r="L2480" s="106">
        <v>53</v>
      </c>
      <c r="M2480" s="107">
        <v>63</v>
      </c>
      <c r="N2480" s="107">
        <v>95</v>
      </c>
      <c r="O2480" s="107">
        <v>141</v>
      </c>
      <c r="P2480" s="107">
        <f t="shared" si="1037"/>
        <v>106</v>
      </c>
      <c r="Q2480" s="107">
        <f t="shared" si="1040"/>
        <v>-35</v>
      </c>
      <c r="R2480" s="108">
        <f t="shared" si="1041"/>
        <v>-24.822695035460992</v>
      </c>
      <c r="S2480" s="108"/>
      <c r="W2480" s="100" t="s">
        <v>367</v>
      </c>
      <c r="X2480" s="100">
        <v>70</v>
      </c>
      <c r="Y2480" s="100">
        <v>63</v>
      </c>
      <c r="Z2480" s="100">
        <v>95</v>
      </c>
      <c r="AA2480" s="100">
        <v>83</v>
      </c>
      <c r="AC2480" s="100" t="s">
        <v>367</v>
      </c>
      <c r="AD2480" s="100">
        <v>48</v>
      </c>
      <c r="AE2480" s="100">
        <v>53</v>
      </c>
      <c r="AF2480" s="100">
        <v>63</v>
      </c>
      <c r="AG2480" s="100">
        <v>95</v>
      </c>
      <c r="AJ2480" s="100" t="str">
        <f t="shared" si="1034"/>
        <v>●</v>
      </c>
      <c r="AK2480" s="100" t="str">
        <f t="shared" si="1032"/>
        <v>●</v>
      </c>
      <c r="AL2480" s="100" t="str">
        <f t="shared" si="1032"/>
        <v>●</v>
      </c>
      <c r="AM2480" s="100" t="str">
        <f t="shared" si="1032"/>
        <v>●</v>
      </c>
      <c r="AP2480" s="100" t="str">
        <f t="shared" si="1035"/>
        <v>●</v>
      </c>
      <c r="AQ2480" s="100" t="str">
        <f t="shared" si="1033"/>
        <v>●</v>
      </c>
      <c r="AR2480" s="100" t="str">
        <f t="shared" si="1033"/>
        <v>●</v>
      </c>
      <c r="AS2480" s="100" t="str">
        <f t="shared" si="1033"/>
        <v>●</v>
      </c>
    </row>
    <row r="2481" spans="2:45" s="100" customFormat="1" ht="14.25" customHeight="1">
      <c r="B2481" s="102" t="s">
        <v>106</v>
      </c>
      <c r="C2481" s="106">
        <v>65</v>
      </c>
      <c r="D2481" s="107">
        <v>62</v>
      </c>
      <c r="E2481" s="107">
        <v>88</v>
      </c>
      <c r="F2481" s="107">
        <v>81</v>
      </c>
      <c r="G2481" s="107">
        <f t="shared" si="1036"/>
        <v>106</v>
      </c>
      <c r="H2481" s="107">
        <f t="shared" si="1038"/>
        <v>25</v>
      </c>
      <c r="I2481" s="108">
        <f t="shared" si="1039"/>
        <v>30.864197530864196</v>
      </c>
      <c r="J2481" s="102"/>
      <c r="K2481" s="114" t="s">
        <v>106</v>
      </c>
      <c r="L2481" s="106">
        <v>51</v>
      </c>
      <c r="M2481" s="107">
        <v>58</v>
      </c>
      <c r="N2481" s="107">
        <v>62</v>
      </c>
      <c r="O2481" s="107">
        <v>98</v>
      </c>
      <c r="P2481" s="107">
        <f t="shared" si="1037"/>
        <v>89</v>
      </c>
      <c r="Q2481" s="107">
        <f t="shared" si="1040"/>
        <v>-9</v>
      </c>
      <c r="R2481" s="108">
        <f t="shared" si="1041"/>
        <v>-9.183673469387756</v>
      </c>
      <c r="S2481" s="108"/>
      <c r="W2481" s="100" t="s">
        <v>368</v>
      </c>
      <c r="X2481" s="100">
        <v>64</v>
      </c>
      <c r="Y2481" s="100">
        <v>65</v>
      </c>
      <c r="Z2481" s="100">
        <v>62</v>
      </c>
      <c r="AA2481" s="100">
        <v>88</v>
      </c>
      <c r="AC2481" s="100" t="s">
        <v>368</v>
      </c>
      <c r="AD2481" s="100">
        <v>33</v>
      </c>
      <c r="AE2481" s="100">
        <v>51</v>
      </c>
      <c r="AF2481" s="100">
        <v>58</v>
      </c>
      <c r="AG2481" s="100">
        <v>62</v>
      </c>
      <c r="AJ2481" s="100" t="str">
        <f t="shared" si="1034"/>
        <v>●</v>
      </c>
      <c r="AK2481" s="100" t="str">
        <f t="shared" si="1032"/>
        <v>●</v>
      </c>
      <c r="AL2481" s="100" t="str">
        <f t="shared" si="1032"/>
        <v>●</v>
      </c>
      <c r="AM2481" s="100" t="str">
        <f t="shared" si="1032"/>
        <v>●</v>
      </c>
      <c r="AP2481" s="100" t="str">
        <f t="shared" si="1035"/>
        <v>●</v>
      </c>
      <c r="AQ2481" s="100" t="str">
        <f t="shared" si="1033"/>
        <v>●</v>
      </c>
      <c r="AR2481" s="100" t="str">
        <f t="shared" si="1033"/>
        <v>●</v>
      </c>
      <c r="AS2481" s="100" t="str">
        <f t="shared" si="1033"/>
        <v>●</v>
      </c>
    </row>
    <row r="2482" spans="2:45" s="100" customFormat="1" ht="14.25" customHeight="1">
      <c r="B2482" s="102" t="s">
        <v>107</v>
      </c>
      <c r="C2482" s="106">
        <v>58</v>
      </c>
      <c r="D2482" s="107">
        <v>62</v>
      </c>
      <c r="E2482" s="107">
        <v>63</v>
      </c>
      <c r="F2482" s="107">
        <v>78</v>
      </c>
      <c r="G2482" s="107">
        <f t="shared" si="1036"/>
        <v>101</v>
      </c>
      <c r="H2482" s="107">
        <f t="shared" si="1038"/>
        <v>23</v>
      </c>
      <c r="I2482" s="108">
        <f t="shared" si="1039"/>
        <v>29.487179487179489</v>
      </c>
      <c r="J2482" s="102"/>
      <c r="K2482" s="114" t="s">
        <v>107</v>
      </c>
      <c r="L2482" s="106">
        <v>32</v>
      </c>
      <c r="M2482" s="107">
        <v>50</v>
      </c>
      <c r="N2482" s="107">
        <v>51</v>
      </c>
      <c r="O2482" s="107">
        <v>67</v>
      </c>
      <c r="P2482" s="107">
        <f t="shared" si="1037"/>
        <v>132</v>
      </c>
      <c r="Q2482" s="107">
        <f t="shared" si="1040"/>
        <v>65</v>
      </c>
      <c r="R2482" s="108">
        <f t="shared" si="1041"/>
        <v>97.014925373134332</v>
      </c>
      <c r="S2482" s="108"/>
      <c r="W2482" s="100" t="s">
        <v>369</v>
      </c>
      <c r="X2482" s="100">
        <v>41</v>
      </c>
      <c r="Y2482" s="100">
        <v>58</v>
      </c>
      <c r="Z2482" s="100">
        <v>62</v>
      </c>
      <c r="AA2482" s="100">
        <v>63</v>
      </c>
      <c r="AC2482" s="100" t="s">
        <v>369</v>
      </c>
      <c r="AD2482" s="100">
        <v>16</v>
      </c>
      <c r="AE2482" s="100">
        <v>32</v>
      </c>
      <c r="AF2482" s="100">
        <v>50</v>
      </c>
      <c r="AG2482" s="100">
        <v>51</v>
      </c>
      <c r="AJ2482" s="100" t="str">
        <f t="shared" si="1034"/>
        <v>●</v>
      </c>
      <c r="AK2482" s="100" t="str">
        <f t="shared" si="1032"/>
        <v>●</v>
      </c>
      <c r="AL2482" s="100" t="str">
        <f t="shared" si="1032"/>
        <v>●</v>
      </c>
      <c r="AM2482" s="100" t="str">
        <f t="shared" si="1032"/>
        <v>●</v>
      </c>
      <c r="AP2482" s="100" t="str">
        <f t="shared" si="1035"/>
        <v>●</v>
      </c>
      <c r="AQ2482" s="100" t="str">
        <f t="shared" si="1033"/>
        <v>●</v>
      </c>
      <c r="AR2482" s="100" t="str">
        <f t="shared" si="1033"/>
        <v>●</v>
      </c>
      <c r="AS2482" s="100" t="str">
        <f t="shared" si="1033"/>
        <v>●</v>
      </c>
    </row>
    <row r="2483" spans="2:45" s="100" customFormat="1" ht="14.25" customHeight="1">
      <c r="B2483" s="102" t="s">
        <v>108</v>
      </c>
      <c r="C2483" s="106">
        <v>36</v>
      </c>
      <c r="D2483" s="107">
        <v>50</v>
      </c>
      <c r="E2483" s="107">
        <v>55</v>
      </c>
      <c r="F2483" s="107">
        <v>50</v>
      </c>
      <c r="G2483" s="107">
        <f t="shared" si="1036"/>
        <v>61</v>
      </c>
      <c r="H2483" s="107">
        <f t="shared" si="1038"/>
        <v>11</v>
      </c>
      <c r="I2483" s="108">
        <f t="shared" si="1039"/>
        <v>22</v>
      </c>
      <c r="J2483" s="102"/>
      <c r="K2483" s="114" t="s">
        <v>108</v>
      </c>
      <c r="L2483" s="106">
        <v>10</v>
      </c>
      <c r="M2483" s="107">
        <v>33</v>
      </c>
      <c r="N2483" s="107">
        <v>44</v>
      </c>
      <c r="O2483" s="107">
        <v>46</v>
      </c>
      <c r="P2483" s="107">
        <f t="shared" si="1037"/>
        <v>84</v>
      </c>
      <c r="Q2483" s="107">
        <f t="shared" si="1040"/>
        <v>38</v>
      </c>
      <c r="R2483" s="108">
        <f t="shared" si="1041"/>
        <v>82.608695652173907</v>
      </c>
      <c r="S2483" s="108"/>
      <c r="W2483" s="100" t="s">
        <v>370</v>
      </c>
      <c r="X2483" s="100">
        <v>31</v>
      </c>
      <c r="Y2483" s="100">
        <v>36</v>
      </c>
      <c r="Z2483" s="100">
        <v>50</v>
      </c>
      <c r="AA2483" s="100">
        <v>55</v>
      </c>
      <c r="AC2483" s="100" t="s">
        <v>370</v>
      </c>
      <c r="AD2483" s="100">
        <v>16</v>
      </c>
      <c r="AE2483" s="100">
        <v>10</v>
      </c>
      <c r="AF2483" s="100">
        <v>33</v>
      </c>
      <c r="AG2483" s="100">
        <v>44</v>
      </c>
      <c r="AJ2483" s="100" t="str">
        <f t="shared" si="1034"/>
        <v>●</v>
      </c>
      <c r="AK2483" s="100" t="str">
        <f t="shared" si="1032"/>
        <v>●</v>
      </c>
      <c r="AL2483" s="100" t="str">
        <f t="shared" si="1032"/>
        <v>●</v>
      </c>
      <c r="AM2483" s="100" t="str">
        <f t="shared" si="1032"/>
        <v>●</v>
      </c>
      <c r="AP2483" s="100" t="str">
        <f t="shared" si="1035"/>
        <v>●</v>
      </c>
      <c r="AQ2483" s="100" t="str">
        <f t="shared" si="1033"/>
        <v>●</v>
      </c>
      <c r="AR2483" s="100" t="str">
        <f t="shared" si="1033"/>
        <v>●</v>
      </c>
      <c r="AS2483" s="100" t="str">
        <f t="shared" si="1033"/>
        <v>●</v>
      </c>
    </row>
    <row r="2484" spans="2:45" s="100" customFormat="1" ht="14.25" customHeight="1">
      <c r="B2484" s="102" t="s">
        <v>109</v>
      </c>
      <c r="C2484" s="106">
        <v>31</v>
      </c>
      <c r="D2484" s="107">
        <v>31</v>
      </c>
      <c r="E2484" s="107">
        <v>37</v>
      </c>
      <c r="F2484" s="107">
        <v>50</v>
      </c>
      <c r="G2484" s="107">
        <f t="shared" si="1036"/>
        <v>53</v>
      </c>
      <c r="H2484" s="107">
        <f t="shared" si="1038"/>
        <v>3</v>
      </c>
      <c r="I2484" s="108">
        <f t="shared" si="1039"/>
        <v>6</v>
      </c>
      <c r="J2484" s="102"/>
      <c r="K2484" s="114" t="s">
        <v>109</v>
      </c>
      <c r="L2484" s="106">
        <v>13</v>
      </c>
      <c r="M2484" s="107">
        <v>12</v>
      </c>
      <c r="N2484" s="107">
        <v>38</v>
      </c>
      <c r="O2484" s="107">
        <v>33</v>
      </c>
      <c r="P2484" s="107">
        <f t="shared" si="1037"/>
        <v>47</v>
      </c>
      <c r="Q2484" s="107">
        <f t="shared" si="1040"/>
        <v>14</v>
      </c>
      <c r="R2484" s="108">
        <f t="shared" si="1041"/>
        <v>42.424242424242422</v>
      </c>
      <c r="S2484" s="108"/>
      <c r="W2484" s="100" t="s">
        <v>371</v>
      </c>
      <c r="X2484" s="100">
        <v>21</v>
      </c>
      <c r="Y2484" s="100">
        <v>31</v>
      </c>
      <c r="Z2484" s="100">
        <v>31</v>
      </c>
      <c r="AA2484" s="100">
        <v>37</v>
      </c>
      <c r="AC2484" s="100" t="s">
        <v>371</v>
      </c>
      <c r="AD2484" s="100">
        <v>5</v>
      </c>
      <c r="AE2484" s="100">
        <v>13</v>
      </c>
      <c r="AF2484" s="100">
        <v>12</v>
      </c>
      <c r="AG2484" s="100">
        <v>38</v>
      </c>
      <c r="AJ2484" s="100" t="str">
        <f t="shared" si="1034"/>
        <v>●</v>
      </c>
      <c r="AK2484" s="100" t="str">
        <f t="shared" si="1032"/>
        <v>○</v>
      </c>
      <c r="AL2484" s="100" t="str">
        <f t="shared" si="1032"/>
        <v>●</v>
      </c>
      <c r="AM2484" s="100" t="str">
        <f t="shared" si="1032"/>
        <v>●</v>
      </c>
      <c r="AP2484" s="100" t="str">
        <f t="shared" si="1035"/>
        <v>●</v>
      </c>
      <c r="AQ2484" s="100" t="str">
        <f t="shared" si="1033"/>
        <v>●</v>
      </c>
      <c r="AR2484" s="100" t="str">
        <f t="shared" si="1033"/>
        <v>●</v>
      </c>
      <c r="AS2484" s="100" t="str">
        <f t="shared" si="1033"/>
        <v>●</v>
      </c>
    </row>
    <row r="2485" spans="2:45" s="100" customFormat="1" ht="14.25" customHeight="1">
      <c r="B2485" s="102" t="s">
        <v>110</v>
      </c>
      <c r="C2485" s="106">
        <v>19</v>
      </c>
      <c r="D2485" s="107">
        <v>24</v>
      </c>
      <c r="E2485" s="107">
        <v>28</v>
      </c>
      <c r="F2485" s="107">
        <v>32</v>
      </c>
      <c r="G2485" s="107">
        <f t="shared" si="1036"/>
        <v>53</v>
      </c>
      <c r="H2485" s="107">
        <f t="shared" si="1038"/>
        <v>21</v>
      </c>
      <c r="I2485" s="108">
        <f t="shared" si="1039"/>
        <v>65.625</v>
      </c>
      <c r="J2485" s="102"/>
      <c r="K2485" s="114" t="s">
        <v>110</v>
      </c>
      <c r="L2485" s="106">
        <v>5</v>
      </c>
      <c r="M2485" s="107">
        <v>7</v>
      </c>
      <c r="N2485" s="107">
        <v>22</v>
      </c>
      <c r="O2485" s="107">
        <v>32</v>
      </c>
      <c r="P2485" s="107">
        <f t="shared" si="1037"/>
        <v>50</v>
      </c>
      <c r="Q2485" s="107">
        <f t="shared" si="1040"/>
        <v>18</v>
      </c>
      <c r="R2485" s="108">
        <f t="shared" si="1041"/>
        <v>56.25</v>
      </c>
      <c r="S2485" s="108"/>
      <c r="W2485" s="100" t="s">
        <v>378</v>
      </c>
      <c r="X2485" s="100">
        <v>13</v>
      </c>
      <c r="Y2485" s="100">
        <v>19</v>
      </c>
      <c r="Z2485" s="100">
        <v>24</v>
      </c>
      <c r="AA2485" s="100">
        <v>28</v>
      </c>
      <c r="AC2485" s="100" t="s">
        <v>378</v>
      </c>
      <c r="AD2485" s="100">
        <v>4</v>
      </c>
      <c r="AE2485" s="100">
        <v>5</v>
      </c>
      <c r="AF2485" s="100">
        <v>7</v>
      </c>
      <c r="AG2485" s="100">
        <v>22</v>
      </c>
      <c r="AJ2485" s="100" t="str">
        <f t="shared" si="1034"/>
        <v>●</v>
      </c>
      <c r="AK2485" s="100" t="str">
        <f t="shared" si="1032"/>
        <v>●</v>
      </c>
      <c r="AL2485" s="100" t="str">
        <f t="shared" si="1032"/>
        <v>●</v>
      </c>
      <c r="AM2485" s="100" t="str">
        <f t="shared" si="1032"/>
        <v>●</v>
      </c>
      <c r="AP2485" s="100" t="str">
        <f t="shared" si="1035"/>
        <v>●</v>
      </c>
      <c r="AQ2485" s="100" t="str">
        <f t="shared" si="1033"/>
        <v>●</v>
      </c>
      <c r="AR2485" s="100" t="str">
        <f t="shared" si="1033"/>
        <v>●</v>
      </c>
      <c r="AS2485" s="100" t="str">
        <f t="shared" si="1033"/>
        <v>●</v>
      </c>
    </row>
    <row r="2486" spans="2:45" s="100" customFormat="1" ht="14.25" customHeight="1">
      <c r="B2486" s="119" t="s">
        <v>111</v>
      </c>
      <c r="C2486" s="120" t="s">
        <v>313</v>
      </c>
      <c r="D2486" s="116" t="s">
        <v>313</v>
      </c>
      <c r="E2486" s="116" t="s">
        <v>313</v>
      </c>
      <c r="F2486" s="116" t="s">
        <v>313</v>
      </c>
      <c r="G2486" s="107" t="str">
        <f t="shared" si="1036"/>
        <v>-</v>
      </c>
      <c r="H2486" s="107"/>
      <c r="I2486" s="108"/>
      <c r="K2486" s="119" t="s">
        <v>111</v>
      </c>
      <c r="L2486" s="120" t="s">
        <v>313</v>
      </c>
      <c r="M2486" s="116" t="s">
        <v>313</v>
      </c>
      <c r="N2486" s="116" t="s">
        <v>313</v>
      </c>
      <c r="O2486" s="116" t="s">
        <v>313</v>
      </c>
      <c r="P2486" s="107" t="str">
        <f t="shared" si="1037"/>
        <v>-</v>
      </c>
      <c r="Q2486" s="107"/>
      <c r="R2486" s="108"/>
    </row>
    <row r="2487" spans="2:45" s="100" customFormat="1" ht="14.25" customHeight="1">
      <c r="G2487" s="168"/>
      <c r="P2487" s="168"/>
    </row>
    <row r="2488" spans="2:45" s="100" customFormat="1" ht="14.25" customHeight="1">
      <c r="G2488" s="168"/>
      <c r="P2488" s="168"/>
    </row>
    <row r="2489" spans="2:45" s="99" customFormat="1" ht="14.25" customHeight="1">
      <c r="B2489" s="99" t="str">
        <f>LEFT(B2459,LEN(B2459)-2)&amp;+"男"</f>
        <v>見晴町・男</v>
      </c>
      <c r="K2489" s="99" t="str">
        <f>LEFT(K2459,LEN(K2459)-2)&amp;+"男"</f>
        <v>星野町・男</v>
      </c>
      <c r="W2489" s="100"/>
      <c r="X2489" s="100"/>
      <c r="Y2489" s="100"/>
      <c r="Z2489" s="100"/>
      <c r="AA2489" s="100"/>
      <c r="AB2489" s="100"/>
      <c r="AC2489" s="100"/>
      <c r="AD2489" s="100"/>
      <c r="AE2489" s="100"/>
      <c r="AF2489" s="100"/>
      <c r="AG2489" s="100"/>
    </row>
    <row r="2490" spans="2:45" s="100" customFormat="1" ht="14.25" customHeight="1">
      <c r="B2490" s="583" t="s">
        <v>335</v>
      </c>
      <c r="C2490" s="101"/>
      <c r="D2490" s="101"/>
      <c r="E2490" s="101"/>
      <c r="F2490" s="101"/>
      <c r="G2490" s="135"/>
      <c r="H2490" s="131"/>
      <c r="I2490" s="131"/>
      <c r="J2490" s="102"/>
      <c r="K2490" s="583" t="s">
        <v>335</v>
      </c>
      <c r="L2490" s="101"/>
      <c r="M2490" s="101"/>
      <c r="N2490" s="101"/>
      <c r="O2490" s="101"/>
      <c r="P2490" s="135"/>
      <c r="Q2490" s="131"/>
      <c r="R2490" s="131"/>
      <c r="S2490" s="103"/>
    </row>
    <row r="2491" spans="2:45" s="100" customFormat="1" ht="14.25" customHeight="1">
      <c r="B2491" s="584"/>
      <c r="C2491" s="130" t="str">
        <f>$C$4</f>
        <v>平成7年</v>
      </c>
      <c r="D2491" s="130" t="str">
        <f>$D$4</f>
        <v>平成12年</v>
      </c>
      <c r="E2491" s="130" t="str">
        <f>$E$4</f>
        <v>平成17年</v>
      </c>
      <c r="F2491" s="130" t="str">
        <f>$F$4</f>
        <v>平成22年</v>
      </c>
      <c r="G2491" s="130" t="s">
        <v>410</v>
      </c>
      <c r="H2491" s="133" t="str">
        <f>$H$4</f>
        <v>対平成</v>
      </c>
      <c r="I2491" s="134" t="str">
        <f>$I$4</f>
        <v>22年</v>
      </c>
      <c r="J2491" s="102"/>
      <c r="K2491" s="584"/>
      <c r="L2491" s="130" t="str">
        <f>$C$4</f>
        <v>平成7年</v>
      </c>
      <c r="M2491" s="130" t="str">
        <f>$D$4</f>
        <v>平成12年</v>
      </c>
      <c r="N2491" s="130" t="str">
        <f>$E$4</f>
        <v>平成17年</v>
      </c>
      <c r="O2491" s="130" t="str">
        <f>$F$4</f>
        <v>平成22年</v>
      </c>
      <c r="P2491" s="130" t="s">
        <v>410</v>
      </c>
      <c r="Q2491" s="133" t="str">
        <f>$H$4</f>
        <v>対平成</v>
      </c>
      <c r="R2491" s="134" t="str">
        <f>$I$4</f>
        <v>22年</v>
      </c>
      <c r="S2491" s="103"/>
    </row>
    <row r="2492" spans="2:45" s="100" customFormat="1" ht="14.25" customHeight="1">
      <c r="B2492" s="585"/>
      <c r="C2492" s="104"/>
      <c r="D2492" s="104"/>
      <c r="E2492" s="104"/>
      <c r="F2492" s="104"/>
      <c r="G2492" s="104"/>
      <c r="H2492" s="132" t="s">
        <v>88</v>
      </c>
      <c r="I2492" s="133" t="s">
        <v>398</v>
      </c>
      <c r="J2492" s="102"/>
      <c r="K2492" s="585"/>
      <c r="L2492" s="104"/>
      <c r="M2492" s="104"/>
      <c r="N2492" s="104"/>
      <c r="O2492" s="104"/>
      <c r="P2492" s="104"/>
      <c r="Q2492" s="132" t="s">
        <v>88</v>
      </c>
      <c r="R2492" s="133" t="s">
        <v>398</v>
      </c>
      <c r="S2492" s="103"/>
    </row>
    <row r="2493" spans="2:45" s="199" customFormat="1" ht="14.25" customHeight="1">
      <c r="B2493" s="200" t="s">
        <v>90</v>
      </c>
      <c r="C2493" s="198">
        <v>598</v>
      </c>
      <c r="D2493" s="194">
        <v>589</v>
      </c>
      <c r="E2493" s="194">
        <v>539</v>
      </c>
      <c r="F2493" s="194">
        <v>535</v>
      </c>
      <c r="G2493" s="194">
        <f>IF(COUNTIF(G2498:G2516,"x"),"x",IF(SUM(G2498:G2516)=0,"-",SUM(G2498:G2516)))</f>
        <v>439</v>
      </c>
      <c r="H2493" s="193">
        <f t="shared" ref="H2493:H2496" si="1042">IF(G2493="x","x",IF(AND(G2493="-",F2493="-"),"-",IF(AND(G2493="-",F2493&gt;0),F2493*-1,IF(AND(G2493&gt;0,F2493="-"),G2493,G2493-F2493))))</f>
        <v>-96</v>
      </c>
      <c r="I2493" s="195">
        <f t="shared" ref="I2493:I2496" si="1043">IF(H2493="x","x",IF(H2493="-","-",IF(AND(F2493="-",G2493&gt;0),"皆増",IF(AND(F2493&gt;0,G2493="-"),"皆減",H2493/F2493*100))))</f>
        <v>-17.943925233644858</v>
      </c>
      <c r="J2493" s="196"/>
      <c r="K2493" s="197" t="s">
        <v>90</v>
      </c>
      <c r="L2493" s="198">
        <v>468</v>
      </c>
      <c r="M2493" s="194">
        <v>658</v>
      </c>
      <c r="N2493" s="194">
        <v>677</v>
      </c>
      <c r="O2493" s="194">
        <v>673</v>
      </c>
      <c r="P2493" s="194">
        <f>IF(COUNTIF(P2498:P2516,"x"),"x",IF(SUM(P2498:P2516)=0,"-",SUM(P2498:P2516)))</f>
        <v>701</v>
      </c>
      <c r="Q2493" s="193">
        <f t="shared" ref="Q2493:Q2496" si="1044">IF(P2493="x","x",IF(AND(P2493="-",O2493="-"),"-",IF(AND(P2493="-",O2493&gt;0),O2493*-1,IF(AND(P2493&gt;0,O2493="-"),P2493,P2493-O2493))))</f>
        <v>28</v>
      </c>
      <c r="R2493" s="195">
        <f t="shared" ref="R2493:R2496" si="1045">IF(Q2493="x","x",IF(Q2493="-","-",IF(AND(O2493="-",P2493&gt;0),"皆増",IF(AND(O2493&gt;0,P2493="-"),"皆減",Q2493/O2493*100))))</f>
        <v>4.1604754829123323</v>
      </c>
      <c r="S2493" s="195"/>
      <c r="W2493" s="199" t="s">
        <v>373</v>
      </c>
      <c r="X2493" s="199">
        <v>607</v>
      </c>
      <c r="Y2493" s="199">
        <v>598</v>
      </c>
      <c r="Z2493" s="199">
        <v>589</v>
      </c>
      <c r="AA2493" s="199">
        <v>539</v>
      </c>
      <c r="AC2493" s="199" t="s">
        <v>373</v>
      </c>
      <c r="AD2493" s="199">
        <v>343</v>
      </c>
      <c r="AE2493" s="199">
        <v>468</v>
      </c>
      <c r="AF2493" s="199">
        <v>658</v>
      </c>
      <c r="AG2493" s="199">
        <v>677</v>
      </c>
      <c r="AJ2493" s="199" t="str">
        <f>IF(C2493=X2493,"○","●")</f>
        <v>●</v>
      </c>
      <c r="AK2493" s="199" t="str">
        <f t="shared" ref="AK2493:AM2515" si="1046">IF(D2493=Y2493,"○","●")</f>
        <v>●</v>
      </c>
      <c r="AL2493" s="199" t="str">
        <f t="shared" si="1046"/>
        <v>●</v>
      </c>
      <c r="AM2493" s="199" t="str">
        <f t="shared" si="1046"/>
        <v>●</v>
      </c>
      <c r="AP2493" s="199" t="str">
        <f>IF(L2493=AD2493,"○","●")</f>
        <v>●</v>
      </c>
      <c r="AQ2493" s="199" t="str">
        <f t="shared" ref="AQ2493:AS2515" si="1047">IF(M2493=AE2493,"○","●")</f>
        <v>●</v>
      </c>
      <c r="AR2493" s="199" t="str">
        <f t="shared" si="1047"/>
        <v>●</v>
      </c>
      <c r="AS2493" s="199" t="str">
        <f t="shared" si="1047"/>
        <v>●</v>
      </c>
    </row>
    <row r="2494" spans="2:45" s="100" customFormat="1" ht="14.25" customHeight="1">
      <c r="B2494" s="105" t="s">
        <v>91</v>
      </c>
      <c r="C2494" s="106">
        <v>53</v>
      </c>
      <c r="D2494" s="107">
        <v>54</v>
      </c>
      <c r="E2494" s="107">
        <v>43</v>
      </c>
      <c r="F2494" s="107">
        <v>38</v>
      </c>
      <c r="G2494" s="107">
        <f>IF(COUNTIF(G2498:G2500,"x"),"x",IF(SUM(G2498:G2500)=0,"-",SUM(G2498:G2500)))</f>
        <v>29</v>
      </c>
      <c r="H2494" s="107">
        <f t="shared" si="1042"/>
        <v>-9</v>
      </c>
      <c r="I2494" s="108">
        <f t="shared" si="1043"/>
        <v>-23.684210526315788</v>
      </c>
      <c r="J2494" s="102"/>
      <c r="K2494" s="109" t="s">
        <v>91</v>
      </c>
      <c r="L2494" s="106">
        <v>94</v>
      </c>
      <c r="M2494" s="107">
        <v>127</v>
      </c>
      <c r="N2494" s="107">
        <v>131</v>
      </c>
      <c r="O2494" s="107">
        <v>107</v>
      </c>
      <c r="P2494" s="107">
        <f>IF(COUNTIF(P2498:P2500,"x"),"x",IF(SUM(P2498:P2500)=0,"-",SUM(P2498:P2500)))</f>
        <v>83</v>
      </c>
      <c r="Q2494" s="107">
        <f t="shared" si="1044"/>
        <v>-24</v>
      </c>
      <c r="R2494" s="108">
        <f t="shared" si="1045"/>
        <v>-22.429906542056074</v>
      </c>
      <c r="S2494" s="108"/>
      <c r="W2494" s="100" t="s">
        <v>374</v>
      </c>
      <c r="X2494" s="100">
        <v>82</v>
      </c>
      <c r="Y2494" s="100">
        <v>53</v>
      </c>
      <c r="Z2494" s="100">
        <v>54</v>
      </c>
      <c r="AA2494" s="100">
        <v>43</v>
      </c>
      <c r="AC2494" s="100" t="s">
        <v>374</v>
      </c>
      <c r="AD2494" s="100">
        <v>72</v>
      </c>
      <c r="AE2494" s="100">
        <v>94</v>
      </c>
      <c r="AF2494" s="100">
        <v>127</v>
      </c>
      <c r="AG2494" s="100">
        <v>131</v>
      </c>
      <c r="AJ2494" s="100" t="str">
        <f t="shared" ref="AJ2494:AJ2515" si="1048">IF(C2494=X2494,"○","●")</f>
        <v>●</v>
      </c>
      <c r="AK2494" s="100" t="str">
        <f t="shared" si="1046"/>
        <v>●</v>
      </c>
      <c r="AL2494" s="100" t="str">
        <f t="shared" si="1046"/>
        <v>●</v>
      </c>
      <c r="AM2494" s="100" t="str">
        <f t="shared" si="1046"/>
        <v>●</v>
      </c>
      <c r="AP2494" s="100" t="str">
        <f t="shared" ref="AP2494:AP2515" si="1049">IF(L2494=AD2494,"○","●")</f>
        <v>●</v>
      </c>
      <c r="AQ2494" s="100" t="str">
        <f t="shared" si="1047"/>
        <v>●</v>
      </c>
      <c r="AR2494" s="100" t="str">
        <f t="shared" si="1047"/>
        <v>●</v>
      </c>
      <c r="AS2494" s="100" t="str">
        <f>IF(O2494=AG2494,"○","●")</f>
        <v>●</v>
      </c>
    </row>
    <row r="2495" spans="2:45" s="100" customFormat="1" ht="14.25" customHeight="1">
      <c r="B2495" s="105" t="s">
        <v>92</v>
      </c>
      <c r="C2495" s="106">
        <v>456</v>
      </c>
      <c r="D2495" s="107">
        <v>429</v>
      </c>
      <c r="E2495" s="107">
        <v>382</v>
      </c>
      <c r="F2495" s="107">
        <v>370</v>
      </c>
      <c r="G2495" s="296">
        <f>IF(COUNTIF(G2501:G2510,"x"),"x",IF(SUM(G2501:G2510)=0,"-",SUM(G2501:G2510)))</f>
        <v>238</v>
      </c>
      <c r="H2495" s="107">
        <f t="shared" si="1042"/>
        <v>-132</v>
      </c>
      <c r="I2495" s="108">
        <f t="shared" si="1043"/>
        <v>-35.675675675675677</v>
      </c>
      <c r="J2495" s="102"/>
      <c r="K2495" s="109" t="s">
        <v>92</v>
      </c>
      <c r="L2495" s="106">
        <v>317</v>
      </c>
      <c r="M2495" s="107">
        <v>454</v>
      </c>
      <c r="N2495" s="107">
        <v>452</v>
      </c>
      <c r="O2495" s="107">
        <v>437</v>
      </c>
      <c r="P2495" s="296">
        <f>IF(COUNTIF(P2501:P2510,"x"),"x",IF(SUM(P2501:P2510)=0,"-",SUM(P2501:P2510)))</f>
        <v>437</v>
      </c>
      <c r="Q2495" s="107">
        <f t="shared" si="1044"/>
        <v>0</v>
      </c>
      <c r="R2495" s="108">
        <f t="shared" si="1045"/>
        <v>0</v>
      </c>
      <c r="S2495" s="108"/>
      <c r="W2495" s="100" t="s">
        <v>375</v>
      </c>
      <c r="X2495" s="100">
        <v>449</v>
      </c>
      <c r="Y2495" s="100">
        <v>456</v>
      </c>
      <c r="Z2495" s="100">
        <v>429</v>
      </c>
      <c r="AA2495" s="100">
        <v>382</v>
      </c>
      <c r="AC2495" s="100" t="s">
        <v>375</v>
      </c>
      <c r="AD2495" s="100">
        <v>235</v>
      </c>
      <c r="AE2495" s="100">
        <v>317</v>
      </c>
      <c r="AF2495" s="100">
        <v>454</v>
      </c>
      <c r="AG2495" s="100">
        <v>452</v>
      </c>
      <c r="AJ2495" s="100" t="str">
        <f t="shared" si="1048"/>
        <v>●</v>
      </c>
      <c r="AK2495" s="100" t="str">
        <f t="shared" si="1046"/>
        <v>●</v>
      </c>
      <c r="AL2495" s="100" t="str">
        <f>IF(E2495=Z2495,"○","●")</f>
        <v>●</v>
      </c>
      <c r="AM2495" s="100" t="str">
        <f t="shared" si="1046"/>
        <v>●</v>
      </c>
      <c r="AP2495" s="100" t="str">
        <f t="shared" si="1049"/>
        <v>●</v>
      </c>
      <c r="AQ2495" s="100" t="str">
        <f t="shared" si="1047"/>
        <v>●</v>
      </c>
      <c r="AR2495" s="100" t="str">
        <f t="shared" si="1047"/>
        <v>●</v>
      </c>
      <c r="AS2495" s="100" t="str">
        <f t="shared" si="1047"/>
        <v>●</v>
      </c>
    </row>
    <row r="2496" spans="2:45" s="100" customFormat="1" ht="14.25" customHeight="1">
      <c r="B2496" s="105" t="s">
        <v>93</v>
      </c>
      <c r="C2496" s="106">
        <v>89</v>
      </c>
      <c r="D2496" s="107">
        <v>106</v>
      </c>
      <c r="E2496" s="107">
        <v>114</v>
      </c>
      <c r="F2496" s="107">
        <v>127</v>
      </c>
      <c r="G2496" s="107">
        <f>IF(COUNTIF(G2511:G2515,"x"),"x",IF(SUM(G2511,G2515)=0,"-",SUM(G2511:G2515)))</f>
        <v>172</v>
      </c>
      <c r="H2496" s="107">
        <f t="shared" si="1042"/>
        <v>45</v>
      </c>
      <c r="I2496" s="108">
        <f t="shared" si="1043"/>
        <v>35.433070866141733</v>
      </c>
      <c r="J2496" s="102"/>
      <c r="K2496" s="109" t="s">
        <v>93</v>
      </c>
      <c r="L2496" s="106">
        <v>57</v>
      </c>
      <c r="M2496" s="107">
        <v>77</v>
      </c>
      <c r="N2496" s="107">
        <v>94</v>
      </c>
      <c r="O2496" s="107">
        <v>129</v>
      </c>
      <c r="P2496" s="107">
        <f>IF(COUNTIF(P2511:P2515,"x"),"x",IF(SUM(P2511,P2515)=0,"-",SUM(P2511:P2515)))</f>
        <v>181</v>
      </c>
      <c r="Q2496" s="107">
        <f t="shared" si="1044"/>
        <v>52</v>
      </c>
      <c r="R2496" s="108">
        <f t="shared" si="1045"/>
        <v>40.310077519379846</v>
      </c>
      <c r="S2496" s="108"/>
      <c r="W2496" s="100" t="s">
        <v>376</v>
      </c>
      <c r="X2496" s="100">
        <v>76</v>
      </c>
      <c r="Y2496" s="100">
        <v>89</v>
      </c>
      <c r="Z2496" s="100">
        <v>106</v>
      </c>
      <c r="AA2496" s="100">
        <v>114</v>
      </c>
      <c r="AC2496" s="100" t="s">
        <v>376</v>
      </c>
      <c r="AD2496" s="100">
        <v>36</v>
      </c>
      <c r="AE2496" s="100">
        <v>57</v>
      </c>
      <c r="AF2496" s="100">
        <v>77</v>
      </c>
      <c r="AG2496" s="100">
        <v>94</v>
      </c>
      <c r="AJ2496" s="100" t="str">
        <f t="shared" si="1048"/>
        <v>●</v>
      </c>
      <c r="AK2496" s="100" t="str">
        <f t="shared" si="1046"/>
        <v>●</v>
      </c>
      <c r="AL2496" s="100" t="str">
        <f t="shared" si="1046"/>
        <v>●</v>
      </c>
      <c r="AM2496" s="100" t="str">
        <f t="shared" si="1046"/>
        <v>●</v>
      </c>
      <c r="AP2496" s="100" t="str">
        <f t="shared" si="1049"/>
        <v>●</v>
      </c>
      <c r="AQ2496" s="100" t="str">
        <f t="shared" si="1047"/>
        <v>●</v>
      </c>
      <c r="AR2496" s="100" t="str">
        <f t="shared" si="1047"/>
        <v>●</v>
      </c>
      <c r="AS2496" s="100" t="str">
        <f t="shared" si="1047"/>
        <v>●</v>
      </c>
    </row>
    <row r="2497" spans="2:45" s="100" customFormat="1" ht="14.25" customHeight="1">
      <c r="B2497" s="102"/>
      <c r="C2497" s="106"/>
      <c r="D2497" s="112"/>
      <c r="E2497" s="112"/>
      <c r="F2497" s="112"/>
      <c r="G2497" s="112"/>
      <c r="H2497" s="112"/>
      <c r="I2497" s="113"/>
      <c r="J2497" s="102"/>
      <c r="K2497" s="114"/>
      <c r="L2497" s="106"/>
      <c r="M2497" s="112"/>
      <c r="N2497" s="112"/>
      <c r="O2497" s="112"/>
      <c r="P2497" s="112"/>
      <c r="Q2497" s="112"/>
      <c r="R2497" s="113"/>
      <c r="S2497" s="113"/>
      <c r="AJ2497" s="100" t="str">
        <f t="shared" si="1048"/>
        <v>○</v>
      </c>
      <c r="AK2497" s="100" t="str">
        <f t="shared" si="1046"/>
        <v>○</v>
      </c>
      <c r="AL2497" s="100" t="str">
        <f t="shared" si="1046"/>
        <v>○</v>
      </c>
      <c r="AM2497" s="100" t="str">
        <f t="shared" si="1046"/>
        <v>○</v>
      </c>
      <c r="AP2497" s="100" t="str">
        <f t="shared" si="1049"/>
        <v>○</v>
      </c>
      <c r="AQ2497" s="100" t="str">
        <f t="shared" si="1047"/>
        <v>○</v>
      </c>
      <c r="AR2497" s="100" t="str">
        <f t="shared" si="1047"/>
        <v>○</v>
      </c>
      <c r="AS2497" s="100" t="str">
        <f t="shared" si="1047"/>
        <v>○</v>
      </c>
    </row>
    <row r="2498" spans="2:45" s="100" customFormat="1" ht="14.25" customHeight="1">
      <c r="B2498" s="102" t="s">
        <v>94</v>
      </c>
      <c r="C2498" s="106">
        <v>10</v>
      </c>
      <c r="D2498" s="107">
        <v>12</v>
      </c>
      <c r="E2498" s="107">
        <v>8</v>
      </c>
      <c r="F2498" s="107">
        <v>7</v>
      </c>
      <c r="G2498" s="107">
        <f>第2表01元データ!BF40</f>
        <v>8</v>
      </c>
      <c r="H2498" s="107">
        <f t="shared" ref="H2498:H2515" si="1050">IF(G2498="x","x",IF(AND(G2498="-",F2498="-"),"-",IF(AND(G2498="-",F2498&gt;0),F2498*-1,IF(AND(G2498&gt;0,F2498="-"),G2498,G2498-F2498))))</f>
        <v>1</v>
      </c>
      <c r="I2498" s="108">
        <f t="shared" ref="I2498:I2515" si="1051">IF(H2498="x","x",IF(H2498="-","-",IF(AND(F2498="-",G2498&gt;0),"皆増",IF(AND(F2498&gt;0,G2498="-"),"皆減",H2498/F2498*100))))</f>
        <v>14.285714285714285</v>
      </c>
      <c r="J2498" s="102"/>
      <c r="K2498" s="114" t="s">
        <v>94</v>
      </c>
      <c r="L2498" s="106">
        <v>21</v>
      </c>
      <c r="M2498" s="107">
        <v>43</v>
      </c>
      <c r="N2498" s="107">
        <v>36</v>
      </c>
      <c r="O2498" s="107">
        <v>24</v>
      </c>
      <c r="P2498" s="107">
        <f>第2表01元データ!BG40</f>
        <v>38</v>
      </c>
      <c r="Q2498" s="107">
        <f t="shared" ref="Q2498:Q2515" si="1052">IF(P2498="x","x",IF(AND(P2498="-",O2498="-"),"-",IF(AND(P2498="-",O2498&gt;0),O2498*-1,IF(AND(P2498&gt;0,O2498="-"),P2498,P2498-O2498))))</f>
        <v>14</v>
      </c>
      <c r="R2498" s="108">
        <f t="shared" ref="R2498:R2515" si="1053">IF(Q2498="x","x",IF(Q2498="-","-",IF(AND(O2498="-",P2498&gt;0),"皆増",IF(AND(O2498&gt;0,P2498="-"),"皆減",Q2498/O2498*100))))</f>
        <v>58.333333333333336</v>
      </c>
      <c r="S2498" s="108"/>
      <c r="T2498" s="100">
        <v>101</v>
      </c>
      <c r="W2498" s="100" t="s">
        <v>377</v>
      </c>
      <c r="X2498" s="100">
        <v>15</v>
      </c>
      <c r="Y2498" s="100">
        <v>10</v>
      </c>
      <c r="Z2498" s="100">
        <v>12</v>
      </c>
      <c r="AA2498" s="100">
        <v>8</v>
      </c>
      <c r="AC2498" s="100" t="s">
        <v>377</v>
      </c>
      <c r="AD2498" s="100">
        <v>17</v>
      </c>
      <c r="AE2498" s="100">
        <v>21</v>
      </c>
      <c r="AF2498" s="100">
        <v>43</v>
      </c>
      <c r="AG2498" s="100">
        <v>36</v>
      </c>
      <c r="AJ2498" s="100" t="str">
        <f t="shared" si="1048"/>
        <v>●</v>
      </c>
      <c r="AK2498" s="100" t="str">
        <f t="shared" si="1046"/>
        <v>●</v>
      </c>
      <c r="AL2498" s="100" t="str">
        <f t="shared" si="1046"/>
        <v>●</v>
      </c>
      <c r="AM2498" s="100" t="str">
        <f t="shared" si="1046"/>
        <v>●</v>
      </c>
      <c r="AP2498" s="100" t="str">
        <f t="shared" si="1049"/>
        <v>●</v>
      </c>
      <c r="AQ2498" s="100" t="str">
        <f t="shared" si="1047"/>
        <v>●</v>
      </c>
      <c r="AR2498" s="100" t="str">
        <f t="shared" si="1047"/>
        <v>●</v>
      </c>
      <c r="AS2498" s="100" t="str">
        <f t="shared" si="1047"/>
        <v>●</v>
      </c>
    </row>
    <row r="2499" spans="2:45" s="100" customFormat="1" ht="14.25" customHeight="1">
      <c r="B2499" s="102" t="s">
        <v>95</v>
      </c>
      <c r="C2499" s="106">
        <v>23</v>
      </c>
      <c r="D2499" s="107">
        <v>15</v>
      </c>
      <c r="E2499" s="107">
        <v>17</v>
      </c>
      <c r="F2499" s="107">
        <v>11</v>
      </c>
      <c r="G2499" s="107">
        <f>第2表01元データ!BF41</f>
        <v>13</v>
      </c>
      <c r="H2499" s="107">
        <f t="shared" si="1050"/>
        <v>2</v>
      </c>
      <c r="I2499" s="108">
        <f t="shared" si="1051"/>
        <v>18.181818181818183</v>
      </c>
      <c r="J2499" s="102"/>
      <c r="K2499" s="114" t="s">
        <v>95</v>
      </c>
      <c r="L2499" s="106">
        <v>30</v>
      </c>
      <c r="M2499" s="107">
        <v>48</v>
      </c>
      <c r="N2499" s="107">
        <v>46</v>
      </c>
      <c r="O2499" s="107">
        <v>40</v>
      </c>
      <c r="P2499" s="107">
        <f>第2表01元データ!BG41</f>
        <v>23</v>
      </c>
      <c r="Q2499" s="107">
        <f t="shared" si="1052"/>
        <v>-17</v>
      </c>
      <c r="R2499" s="108">
        <f t="shared" si="1053"/>
        <v>-42.5</v>
      </c>
      <c r="S2499" s="108"/>
      <c r="T2499" s="100">
        <v>102</v>
      </c>
      <c r="W2499" s="100" t="s">
        <v>356</v>
      </c>
      <c r="X2499" s="100">
        <v>26</v>
      </c>
      <c r="Y2499" s="100">
        <v>23</v>
      </c>
      <c r="Z2499" s="100">
        <v>15</v>
      </c>
      <c r="AA2499" s="100">
        <v>17</v>
      </c>
      <c r="AC2499" s="100" t="s">
        <v>356</v>
      </c>
      <c r="AD2499" s="100">
        <v>32</v>
      </c>
      <c r="AE2499" s="100">
        <v>30</v>
      </c>
      <c r="AF2499" s="100">
        <v>48</v>
      </c>
      <c r="AG2499" s="100">
        <v>46</v>
      </c>
      <c r="AJ2499" s="100" t="str">
        <f t="shared" si="1048"/>
        <v>●</v>
      </c>
      <c r="AK2499" s="100" t="str">
        <f t="shared" si="1046"/>
        <v>●</v>
      </c>
      <c r="AL2499" s="100" t="str">
        <f t="shared" si="1046"/>
        <v>●</v>
      </c>
      <c r="AM2499" s="100" t="str">
        <f t="shared" si="1046"/>
        <v>●</v>
      </c>
      <c r="AP2499" s="100" t="str">
        <f t="shared" si="1049"/>
        <v>●</v>
      </c>
      <c r="AQ2499" s="100" t="str">
        <f t="shared" si="1047"/>
        <v>●</v>
      </c>
      <c r="AR2499" s="100" t="str">
        <f t="shared" si="1047"/>
        <v>●</v>
      </c>
      <c r="AS2499" s="100" t="str">
        <f t="shared" si="1047"/>
        <v>●</v>
      </c>
    </row>
    <row r="2500" spans="2:45" s="100" customFormat="1" ht="14.25" customHeight="1">
      <c r="B2500" s="102" t="s">
        <v>96</v>
      </c>
      <c r="C2500" s="106">
        <v>20</v>
      </c>
      <c r="D2500" s="107">
        <v>27</v>
      </c>
      <c r="E2500" s="107">
        <v>18</v>
      </c>
      <c r="F2500" s="107">
        <v>20</v>
      </c>
      <c r="G2500" s="107">
        <f>第2表01元データ!BF42</f>
        <v>8</v>
      </c>
      <c r="H2500" s="107">
        <f t="shared" si="1050"/>
        <v>-12</v>
      </c>
      <c r="I2500" s="108">
        <f t="shared" si="1051"/>
        <v>-60</v>
      </c>
      <c r="J2500" s="102"/>
      <c r="K2500" s="114" t="s">
        <v>96</v>
      </c>
      <c r="L2500" s="106">
        <v>43</v>
      </c>
      <c r="M2500" s="107">
        <v>36</v>
      </c>
      <c r="N2500" s="107">
        <v>49</v>
      </c>
      <c r="O2500" s="107">
        <v>43</v>
      </c>
      <c r="P2500" s="107">
        <f>第2表01元データ!BG42</f>
        <v>22</v>
      </c>
      <c r="Q2500" s="107">
        <f t="shared" si="1052"/>
        <v>-21</v>
      </c>
      <c r="R2500" s="108">
        <f t="shared" si="1053"/>
        <v>-48.837209302325576</v>
      </c>
      <c r="S2500" s="108"/>
      <c r="T2500" s="100">
        <v>103</v>
      </c>
      <c r="W2500" s="100" t="s">
        <v>357</v>
      </c>
      <c r="X2500" s="100">
        <v>41</v>
      </c>
      <c r="Y2500" s="100">
        <v>20</v>
      </c>
      <c r="Z2500" s="100">
        <v>27</v>
      </c>
      <c r="AA2500" s="100">
        <v>18</v>
      </c>
      <c r="AC2500" s="100" t="s">
        <v>357</v>
      </c>
      <c r="AD2500" s="100">
        <v>23</v>
      </c>
      <c r="AE2500" s="100">
        <v>43</v>
      </c>
      <c r="AF2500" s="100">
        <v>36</v>
      </c>
      <c r="AG2500" s="100">
        <v>49</v>
      </c>
      <c r="AJ2500" s="100" t="str">
        <f t="shared" si="1048"/>
        <v>●</v>
      </c>
      <c r="AK2500" s="100" t="str">
        <f t="shared" si="1046"/>
        <v>●</v>
      </c>
      <c r="AL2500" s="100" t="str">
        <f t="shared" si="1046"/>
        <v>●</v>
      </c>
      <c r="AM2500" s="100" t="str">
        <f t="shared" si="1046"/>
        <v>●</v>
      </c>
      <c r="AP2500" s="100" t="str">
        <f t="shared" si="1049"/>
        <v>●</v>
      </c>
      <c r="AQ2500" s="100" t="str">
        <f t="shared" si="1047"/>
        <v>●</v>
      </c>
      <c r="AR2500" s="100" t="str">
        <f t="shared" si="1047"/>
        <v>●</v>
      </c>
      <c r="AS2500" s="100" t="str">
        <f t="shared" si="1047"/>
        <v>●</v>
      </c>
    </row>
    <row r="2501" spans="2:45" s="100" customFormat="1" ht="14.25" customHeight="1">
      <c r="B2501" s="102" t="s">
        <v>97</v>
      </c>
      <c r="C2501" s="106">
        <v>47</v>
      </c>
      <c r="D2501" s="107">
        <v>24</v>
      </c>
      <c r="E2501" s="107">
        <v>23</v>
      </c>
      <c r="F2501" s="107">
        <v>17</v>
      </c>
      <c r="G2501" s="107">
        <f>第2表01元データ!BF43</f>
        <v>16</v>
      </c>
      <c r="H2501" s="107">
        <f t="shared" si="1050"/>
        <v>-1</v>
      </c>
      <c r="I2501" s="108">
        <f t="shared" si="1051"/>
        <v>-5.8823529411764701</v>
      </c>
      <c r="J2501" s="102"/>
      <c r="K2501" s="114" t="s">
        <v>97</v>
      </c>
      <c r="L2501" s="106">
        <v>31</v>
      </c>
      <c r="M2501" s="107">
        <v>49</v>
      </c>
      <c r="N2501" s="107">
        <v>32</v>
      </c>
      <c r="O2501" s="107">
        <v>42</v>
      </c>
      <c r="P2501" s="107">
        <f>第2表01元データ!BG43</f>
        <v>35</v>
      </c>
      <c r="Q2501" s="107">
        <f t="shared" si="1052"/>
        <v>-7</v>
      </c>
      <c r="R2501" s="108">
        <f t="shared" si="1053"/>
        <v>-16.666666666666664</v>
      </c>
      <c r="S2501" s="108"/>
      <c r="T2501" s="100">
        <v>104</v>
      </c>
      <c r="W2501" s="100" t="s">
        <v>358</v>
      </c>
      <c r="X2501" s="100">
        <v>44</v>
      </c>
      <c r="Y2501" s="100">
        <v>47</v>
      </c>
      <c r="Z2501" s="100">
        <v>24</v>
      </c>
      <c r="AA2501" s="100">
        <v>23</v>
      </c>
      <c r="AC2501" s="100" t="s">
        <v>358</v>
      </c>
      <c r="AD2501" s="100">
        <v>27</v>
      </c>
      <c r="AE2501" s="100">
        <v>31</v>
      </c>
      <c r="AF2501" s="100">
        <v>49</v>
      </c>
      <c r="AG2501" s="100">
        <v>32</v>
      </c>
      <c r="AJ2501" s="100" t="str">
        <f t="shared" si="1048"/>
        <v>●</v>
      </c>
      <c r="AK2501" s="100" t="str">
        <f t="shared" si="1046"/>
        <v>●</v>
      </c>
      <c r="AL2501" s="100" t="str">
        <f t="shared" si="1046"/>
        <v>●</v>
      </c>
      <c r="AM2501" s="100" t="str">
        <f t="shared" si="1046"/>
        <v>●</v>
      </c>
      <c r="AP2501" s="100" t="str">
        <f t="shared" si="1049"/>
        <v>●</v>
      </c>
      <c r="AQ2501" s="100" t="str">
        <f t="shared" si="1047"/>
        <v>●</v>
      </c>
      <c r="AR2501" s="100" t="str">
        <f t="shared" si="1047"/>
        <v>●</v>
      </c>
      <c r="AS2501" s="100" t="str">
        <f t="shared" si="1047"/>
        <v>●</v>
      </c>
    </row>
    <row r="2502" spans="2:45" s="100" customFormat="1" ht="14.25" customHeight="1">
      <c r="B2502" s="102" t="s">
        <v>98</v>
      </c>
      <c r="C2502" s="106">
        <v>39</v>
      </c>
      <c r="D2502" s="107">
        <v>35</v>
      </c>
      <c r="E2502" s="107">
        <v>23</v>
      </c>
      <c r="F2502" s="107">
        <v>20</v>
      </c>
      <c r="G2502" s="107">
        <f>第2表01元データ!BF44</f>
        <v>12</v>
      </c>
      <c r="H2502" s="107">
        <f t="shared" si="1050"/>
        <v>-8</v>
      </c>
      <c r="I2502" s="108">
        <f t="shared" si="1051"/>
        <v>-40</v>
      </c>
      <c r="J2502" s="102"/>
      <c r="K2502" s="114" t="s">
        <v>98</v>
      </c>
      <c r="L2502" s="106">
        <v>27</v>
      </c>
      <c r="M2502" s="107">
        <v>31</v>
      </c>
      <c r="N2502" s="107">
        <v>32</v>
      </c>
      <c r="O2502" s="107">
        <v>24</v>
      </c>
      <c r="P2502" s="107">
        <f>第2表01元データ!BG44</f>
        <v>26</v>
      </c>
      <c r="Q2502" s="107">
        <f t="shared" si="1052"/>
        <v>2</v>
      </c>
      <c r="R2502" s="108">
        <f t="shared" si="1053"/>
        <v>8.3333333333333321</v>
      </c>
      <c r="S2502" s="108"/>
      <c r="T2502" s="100">
        <v>105</v>
      </c>
      <c r="W2502" s="100" t="s">
        <v>359</v>
      </c>
      <c r="X2502" s="100">
        <v>26</v>
      </c>
      <c r="Y2502" s="100">
        <v>39</v>
      </c>
      <c r="Z2502" s="100">
        <v>35</v>
      </c>
      <c r="AA2502" s="100">
        <v>23</v>
      </c>
      <c r="AC2502" s="100" t="s">
        <v>359</v>
      </c>
      <c r="AD2502" s="100">
        <v>10</v>
      </c>
      <c r="AE2502" s="100">
        <v>27</v>
      </c>
      <c r="AF2502" s="100">
        <v>31</v>
      </c>
      <c r="AG2502" s="100">
        <v>32</v>
      </c>
      <c r="AJ2502" s="100" t="str">
        <f t="shared" si="1048"/>
        <v>●</v>
      </c>
      <c r="AK2502" s="100" t="str">
        <f t="shared" si="1046"/>
        <v>●</v>
      </c>
      <c r="AL2502" s="100" t="str">
        <f t="shared" si="1046"/>
        <v>●</v>
      </c>
      <c r="AM2502" s="100" t="str">
        <f t="shared" si="1046"/>
        <v>●</v>
      </c>
      <c r="AP2502" s="100" t="str">
        <f t="shared" si="1049"/>
        <v>●</v>
      </c>
      <c r="AQ2502" s="100" t="str">
        <f t="shared" si="1047"/>
        <v>●</v>
      </c>
      <c r="AR2502" s="100" t="str">
        <f t="shared" si="1047"/>
        <v>●</v>
      </c>
      <c r="AS2502" s="100" t="str">
        <f t="shared" si="1047"/>
        <v>●</v>
      </c>
    </row>
    <row r="2503" spans="2:45" s="100" customFormat="1" ht="14.25" customHeight="1">
      <c r="B2503" s="102" t="s">
        <v>99</v>
      </c>
      <c r="C2503" s="106">
        <v>22</v>
      </c>
      <c r="D2503" s="107">
        <v>27</v>
      </c>
      <c r="E2503" s="107">
        <v>25</v>
      </c>
      <c r="F2503" s="107">
        <v>27</v>
      </c>
      <c r="G2503" s="107">
        <f>第2表01元データ!BF45</f>
        <v>5</v>
      </c>
      <c r="H2503" s="107">
        <f t="shared" si="1050"/>
        <v>-22</v>
      </c>
      <c r="I2503" s="108">
        <f t="shared" si="1051"/>
        <v>-81.481481481481481</v>
      </c>
      <c r="J2503" s="102"/>
      <c r="K2503" s="114" t="s">
        <v>99</v>
      </c>
      <c r="L2503" s="106">
        <v>22</v>
      </c>
      <c r="M2503" s="107">
        <v>36</v>
      </c>
      <c r="N2503" s="107">
        <v>26</v>
      </c>
      <c r="O2503" s="107">
        <v>22</v>
      </c>
      <c r="P2503" s="107">
        <f>第2表01元データ!BG45</f>
        <v>34</v>
      </c>
      <c r="Q2503" s="107">
        <f t="shared" si="1052"/>
        <v>12</v>
      </c>
      <c r="R2503" s="108">
        <f t="shared" si="1053"/>
        <v>54.54545454545454</v>
      </c>
      <c r="S2503" s="108"/>
      <c r="T2503" s="100">
        <v>106</v>
      </c>
      <c r="W2503" s="100" t="s">
        <v>360</v>
      </c>
      <c r="X2503" s="100">
        <v>41</v>
      </c>
      <c r="Y2503" s="100">
        <v>22</v>
      </c>
      <c r="Z2503" s="100">
        <v>27</v>
      </c>
      <c r="AA2503" s="100">
        <v>25</v>
      </c>
      <c r="AC2503" s="100" t="s">
        <v>360</v>
      </c>
      <c r="AD2503" s="100">
        <v>8</v>
      </c>
      <c r="AE2503" s="100">
        <v>22</v>
      </c>
      <c r="AF2503" s="100">
        <v>36</v>
      </c>
      <c r="AG2503" s="100">
        <v>26</v>
      </c>
      <c r="AJ2503" s="100" t="str">
        <f t="shared" si="1048"/>
        <v>●</v>
      </c>
      <c r="AK2503" s="100" t="str">
        <f t="shared" si="1046"/>
        <v>●</v>
      </c>
      <c r="AL2503" s="100" t="str">
        <f t="shared" si="1046"/>
        <v>●</v>
      </c>
      <c r="AM2503" s="100" t="str">
        <f t="shared" si="1046"/>
        <v>●</v>
      </c>
      <c r="AP2503" s="100" t="str">
        <f t="shared" si="1049"/>
        <v>●</v>
      </c>
      <c r="AQ2503" s="100" t="str">
        <f t="shared" si="1047"/>
        <v>●</v>
      </c>
      <c r="AR2503" s="100" t="str">
        <f t="shared" si="1047"/>
        <v>●</v>
      </c>
      <c r="AS2503" s="100" t="str">
        <f t="shared" si="1047"/>
        <v>●</v>
      </c>
    </row>
    <row r="2504" spans="2:45" s="100" customFormat="1" ht="14.25" customHeight="1">
      <c r="B2504" s="102" t="s">
        <v>100</v>
      </c>
      <c r="C2504" s="106">
        <v>37</v>
      </c>
      <c r="D2504" s="107">
        <v>21</v>
      </c>
      <c r="E2504" s="107">
        <v>28</v>
      </c>
      <c r="F2504" s="107">
        <v>28</v>
      </c>
      <c r="G2504" s="107">
        <f>第2表01元データ!BF46</f>
        <v>17</v>
      </c>
      <c r="H2504" s="107">
        <f t="shared" si="1050"/>
        <v>-11</v>
      </c>
      <c r="I2504" s="108">
        <f t="shared" si="1051"/>
        <v>-39.285714285714285</v>
      </c>
      <c r="J2504" s="102"/>
      <c r="K2504" s="114" t="s">
        <v>100</v>
      </c>
      <c r="L2504" s="106">
        <v>28</v>
      </c>
      <c r="M2504" s="107">
        <v>47</v>
      </c>
      <c r="N2504" s="107">
        <v>50</v>
      </c>
      <c r="O2504" s="107">
        <v>25</v>
      </c>
      <c r="P2504" s="107">
        <f>第2表01元データ!BG46</f>
        <v>34</v>
      </c>
      <c r="Q2504" s="107">
        <f t="shared" si="1052"/>
        <v>9</v>
      </c>
      <c r="R2504" s="108">
        <f t="shared" si="1053"/>
        <v>36</v>
      </c>
      <c r="S2504" s="108"/>
      <c r="T2504" s="100">
        <v>107</v>
      </c>
      <c r="W2504" s="100" t="s">
        <v>361</v>
      </c>
      <c r="X2504" s="100">
        <v>43</v>
      </c>
      <c r="Y2504" s="100">
        <v>37</v>
      </c>
      <c r="Z2504" s="100">
        <v>21</v>
      </c>
      <c r="AA2504" s="100">
        <v>28</v>
      </c>
      <c r="AC2504" s="100" t="s">
        <v>361</v>
      </c>
      <c r="AD2504" s="100">
        <v>25</v>
      </c>
      <c r="AE2504" s="100">
        <v>28</v>
      </c>
      <c r="AF2504" s="100">
        <v>47</v>
      </c>
      <c r="AG2504" s="100">
        <v>50</v>
      </c>
      <c r="AJ2504" s="100" t="str">
        <f t="shared" si="1048"/>
        <v>●</v>
      </c>
      <c r="AK2504" s="100" t="str">
        <f t="shared" si="1046"/>
        <v>●</v>
      </c>
      <c r="AL2504" s="100" t="str">
        <f t="shared" si="1046"/>
        <v>●</v>
      </c>
      <c r="AM2504" s="100" t="str">
        <f t="shared" si="1046"/>
        <v>○</v>
      </c>
      <c r="AP2504" s="100" t="str">
        <f t="shared" si="1049"/>
        <v>●</v>
      </c>
      <c r="AQ2504" s="100" t="str">
        <f t="shared" si="1047"/>
        <v>●</v>
      </c>
      <c r="AR2504" s="100" t="str">
        <f t="shared" si="1047"/>
        <v>●</v>
      </c>
      <c r="AS2504" s="100" t="str">
        <f t="shared" si="1047"/>
        <v>●</v>
      </c>
    </row>
    <row r="2505" spans="2:45" s="100" customFormat="1" ht="14.25" customHeight="1">
      <c r="B2505" s="102" t="s">
        <v>118</v>
      </c>
      <c r="C2505" s="106">
        <v>45</v>
      </c>
      <c r="D2505" s="107">
        <v>41</v>
      </c>
      <c r="E2505" s="107">
        <v>25</v>
      </c>
      <c r="F2505" s="107">
        <v>30</v>
      </c>
      <c r="G2505" s="107">
        <f>第2表01元データ!BF47</f>
        <v>35</v>
      </c>
      <c r="H2505" s="107">
        <f t="shared" si="1050"/>
        <v>5</v>
      </c>
      <c r="I2505" s="108">
        <f t="shared" si="1051"/>
        <v>16.666666666666664</v>
      </c>
      <c r="J2505" s="102"/>
      <c r="K2505" s="114" t="s">
        <v>118</v>
      </c>
      <c r="L2505" s="106">
        <v>43</v>
      </c>
      <c r="M2505" s="107">
        <v>56</v>
      </c>
      <c r="N2505" s="107">
        <v>46</v>
      </c>
      <c r="O2505" s="107">
        <v>49</v>
      </c>
      <c r="P2505" s="107">
        <f>第2表01元データ!BG47</f>
        <v>50</v>
      </c>
      <c r="Q2505" s="107">
        <f t="shared" si="1052"/>
        <v>1</v>
      </c>
      <c r="R2505" s="108">
        <f t="shared" si="1053"/>
        <v>2.0408163265306123</v>
      </c>
      <c r="S2505" s="108"/>
      <c r="T2505" s="100">
        <v>108</v>
      </c>
      <c r="W2505" s="100" t="s">
        <v>362</v>
      </c>
      <c r="X2505" s="100">
        <v>84</v>
      </c>
      <c r="Y2505" s="100">
        <v>45</v>
      </c>
      <c r="Z2505" s="100">
        <v>41</v>
      </c>
      <c r="AA2505" s="100">
        <v>25</v>
      </c>
      <c r="AC2505" s="100" t="s">
        <v>362</v>
      </c>
      <c r="AD2505" s="100">
        <v>37</v>
      </c>
      <c r="AE2505" s="100">
        <v>43</v>
      </c>
      <c r="AF2505" s="100">
        <v>56</v>
      </c>
      <c r="AG2505" s="100">
        <v>46</v>
      </c>
      <c r="AJ2505" s="100" t="str">
        <f t="shared" si="1048"/>
        <v>●</v>
      </c>
      <c r="AK2505" s="100" t="str">
        <f t="shared" si="1046"/>
        <v>●</v>
      </c>
      <c r="AL2505" s="100" t="str">
        <f t="shared" si="1046"/>
        <v>●</v>
      </c>
      <c r="AM2505" s="100" t="str">
        <f t="shared" si="1046"/>
        <v>●</v>
      </c>
      <c r="AP2505" s="100" t="str">
        <f t="shared" si="1049"/>
        <v>●</v>
      </c>
      <c r="AQ2505" s="100" t="str">
        <f t="shared" si="1047"/>
        <v>●</v>
      </c>
      <c r="AR2505" s="100" t="str">
        <f t="shared" si="1047"/>
        <v>●</v>
      </c>
      <c r="AS2505" s="100" t="str">
        <f t="shared" si="1047"/>
        <v>●</v>
      </c>
    </row>
    <row r="2506" spans="2:45" s="100" customFormat="1" ht="14.25" customHeight="1">
      <c r="B2506" s="102" t="s">
        <v>101</v>
      </c>
      <c r="C2506" s="106">
        <v>84</v>
      </c>
      <c r="D2506" s="107">
        <v>45</v>
      </c>
      <c r="E2506" s="107">
        <v>37</v>
      </c>
      <c r="F2506" s="107">
        <v>28</v>
      </c>
      <c r="G2506" s="107">
        <f>第2表01元データ!BF48</f>
        <v>23</v>
      </c>
      <c r="H2506" s="107">
        <f t="shared" si="1050"/>
        <v>-5</v>
      </c>
      <c r="I2506" s="108">
        <f t="shared" si="1051"/>
        <v>-17.857142857142858</v>
      </c>
      <c r="J2506" s="102"/>
      <c r="K2506" s="114" t="s">
        <v>101</v>
      </c>
      <c r="L2506" s="106">
        <v>40</v>
      </c>
      <c r="M2506" s="107">
        <v>56</v>
      </c>
      <c r="N2506" s="107">
        <v>55</v>
      </c>
      <c r="O2506" s="107">
        <v>54</v>
      </c>
      <c r="P2506" s="107">
        <f>第2表01元データ!BG48</f>
        <v>35</v>
      </c>
      <c r="Q2506" s="107">
        <f t="shared" si="1052"/>
        <v>-19</v>
      </c>
      <c r="R2506" s="108">
        <f t="shared" si="1053"/>
        <v>-35.185185185185183</v>
      </c>
      <c r="S2506" s="108"/>
      <c r="T2506" s="100">
        <v>109</v>
      </c>
      <c r="W2506" s="100" t="s">
        <v>363</v>
      </c>
      <c r="X2506" s="100">
        <v>77</v>
      </c>
      <c r="Y2506" s="100">
        <v>84</v>
      </c>
      <c r="Z2506" s="100">
        <v>45</v>
      </c>
      <c r="AA2506" s="100">
        <v>37</v>
      </c>
      <c r="AC2506" s="100" t="s">
        <v>363</v>
      </c>
      <c r="AD2506" s="100">
        <v>40</v>
      </c>
      <c r="AE2506" s="100">
        <v>40</v>
      </c>
      <c r="AF2506" s="100">
        <v>56</v>
      </c>
      <c r="AG2506" s="100">
        <v>55</v>
      </c>
      <c r="AJ2506" s="100" t="str">
        <f t="shared" si="1048"/>
        <v>●</v>
      </c>
      <c r="AK2506" s="100" t="str">
        <f t="shared" si="1046"/>
        <v>●</v>
      </c>
      <c r="AL2506" s="100" t="str">
        <f>IF(E2506=Z2506,"○","●")</f>
        <v>●</v>
      </c>
      <c r="AM2506" s="100" t="str">
        <f t="shared" si="1046"/>
        <v>●</v>
      </c>
      <c r="AP2506" s="100" t="str">
        <f t="shared" si="1049"/>
        <v>○</v>
      </c>
      <c r="AQ2506" s="100" t="str">
        <f t="shared" si="1047"/>
        <v>●</v>
      </c>
      <c r="AR2506" s="100" t="str">
        <f t="shared" si="1047"/>
        <v>●</v>
      </c>
      <c r="AS2506" s="100" t="str">
        <f t="shared" si="1047"/>
        <v>●</v>
      </c>
    </row>
    <row r="2507" spans="2:45" s="100" customFormat="1" ht="14.25" customHeight="1">
      <c r="B2507" s="102" t="s">
        <v>102</v>
      </c>
      <c r="C2507" s="106">
        <v>72</v>
      </c>
      <c r="D2507" s="107">
        <v>85</v>
      </c>
      <c r="E2507" s="107">
        <v>40</v>
      </c>
      <c r="F2507" s="107">
        <v>35</v>
      </c>
      <c r="G2507" s="107">
        <f>第2表01元データ!BF49</f>
        <v>35</v>
      </c>
      <c r="H2507" s="107">
        <f t="shared" si="1050"/>
        <v>0</v>
      </c>
      <c r="I2507" s="108">
        <f t="shared" si="1051"/>
        <v>0</v>
      </c>
      <c r="J2507" s="102"/>
      <c r="K2507" s="114" t="s">
        <v>102</v>
      </c>
      <c r="L2507" s="106">
        <v>48</v>
      </c>
      <c r="M2507" s="107">
        <v>48</v>
      </c>
      <c r="N2507" s="107">
        <v>57</v>
      </c>
      <c r="O2507" s="107">
        <v>57</v>
      </c>
      <c r="P2507" s="107">
        <f>第2表01元データ!BG49</f>
        <v>50</v>
      </c>
      <c r="Q2507" s="107">
        <f t="shared" si="1052"/>
        <v>-7</v>
      </c>
      <c r="R2507" s="108">
        <f t="shared" si="1053"/>
        <v>-12.280701754385964</v>
      </c>
      <c r="S2507" s="108"/>
      <c r="T2507" s="100">
        <v>110</v>
      </c>
      <c r="W2507" s="100" t="s">
        <v>364</v>
      </c>
      <c r="X2507" s="100">
        <v>36</v>
      </c>
      <c r="Y2507" s="100">
        <v>72</v>
      </c>
      <c r="Z2507" s="100">
        <v>85</v>
      </c>
      <c r="AA2507" s="100">
        <v>40</v>
      </c>
      <c r="AC2507" s="100" t="s">
        <v>364</v>
      </c>
      <c r="AD2507" s="100">
        <v>29</v>
      </c>
      <c r="AE2507" s="100">
        <v>48</v>
      </c>
      <c r="AF2507" s="100">
        <v>48</v>
      </c>
      <c r="AG2507" s="100">
        <v>57</v>
      </c>
      <c r="AJ2507" s="100" t="str">
        <f t="shared" si="1048"/>
        <v>●</v>
      </c>
      <c r="AK2507" s="100" t="str">
        <f t="shared" si="1046"/>
        <v>●</v>
      </c>
      <c r="AL2507" s="100" t="str">
        <f t="shared" si="1046"/>
        <v>●</v>
      </c>
      <c r="AM2507" s="100" t="str">
        <f t="shared" si="1046"/>
        <v>●</v>
      </c>
      <c r="AP2507" s="100" t="str">
        <f t="shared" si="1049"/>
        <v>●</v>
      </c>
      <c r="AQ2507" s="100" t="str">
        <f t="shared" si="1047"/>
        <v>○</v>
      </c>
      <c r="AR2507" s="100" t="str">
        <f t="shared" si="1047"/>
        <v>●</v>
      </c>
      <c r="AS2507" s="100" t="str">
        <f t="shared" si="1047"/>
        <v>○</v>
      </c>
    </row>
    <row r="2508" spans="2:45" s="100" customFormat="1" ht="14.25" customHeight="1">
      <c r="B2508" s="102" t="s">
        <v>103</v>
      </c>
      <c r="C2508" s="106">
        <v>38</v>
      </c>
      <c r="D2508" s="107">
        <v>72</v>
      </c>
      <c r="E2508" s="107">
        <v>80</v>
      </c>
      <c r="F2508" s="107">
        <v>39</v>
      </c>
      <c r="G2508" s="107">
        <f>第2表01元データ!BF50</f>
        <v>29</v>
      </c>
      <c r="H2508" s="107">
        <f t="shared" si="1050"/>
        <v>-10</v>
      </c>
      <c r="I2508" s="108">
        <f t="shared" si="1051"/>
        <v>-25.641025641025639</v>
      </c>
      <c r="J2508" s="102"/>
      <c r="K2508" s="114" t="s">
        <v>103</v>
      </c>
      <c r="L2508" s="106">
        <v>29</v>
      </c>
      <c r="M2508" s="107">
        <v>56</v>
      </c>
      <c r="N2508" s="107">
        <v>49</v>
      </c>
      <c r="O2508" s="107">
        <v>53</v>
      </c>
      <c r="P2508" s="107">
        <f>第2表01元データ!BG50</f>
        <v>58</v>
      </c>
      <c r="Q2508" s="107">
        <f t="shared" si="1052"/>
        <v>5</v>
      </c>
      <c r="R2508" s="108">
        <f t="shared" si="1053"/>
        <v>9.433962264150944</v>
      </c>
      <c r="S2508" s="108"/>
      <c r="T2508" s="100">
        <v>111</v>
      </c>
      <c r="W2508" s="99" t="s">
        <v>365</v>
      </c>
      <c r="X2508" s="99">
        <v>34</v>
      </c>
      <c r="Y2508" s="99">
        <v>38</v>
      </c>
      <c r="Z2508" s="99">
        <v>72</v>
      </c>
      <c r="AA2508" s="99">
        <v>80</v>
      </c>
      <c r="AB2508" s="99"/>
      <c r="AC2508" s="99" t="s">
        <v>365</v>
      </c>
      <c r="AD2508" s="99">
        <v>15</v>
      </c>
      <c r="AE2508" s="99">
        <v>29</v>
      </c>
      <c r="AF2508" s="99">
        <v>56</v>
      </c>
      <c r="AG2508" s="99">
        <v>49</v>
      </c>
      <c r="AJ2508" s="100" t="str">
        <f t="shared" si="1048"/>
        <v>●</v>
      </c>
      <c r="AK2508" s="100" t="str">
        <f t="shared" si="1046"/>
        <v>●</v>
      </c>
      <c r="AL2508" s="100" t="str">
        <f t="shared" si="1046"/>
        <v>●</v>
      </c>
      <c r="AM2508" s="100" t="str">
        <f t="shared" si="1046"/>
        <v>●</v>
      </c>
      <c r="AP2508" s="100" t="str">
        <f t="shared" si="1049"/>
        <v>●</v>
      </c>
      <c r="AQ2508" s="100" t="str">
        <f t="shared" si="1047"/>
        <v>●</v>
      </c>
      <c r="AR2508" s="100" t="str">
        <f t="shared" si="1047"/>
        <v>●</v>
      </c>
      <c r="AS2508" s="100" t="str">
        <f t="shared" si="1047"/>
        <v>●</v>
      </c>
    </row>
    <row r="2509" spans="2:45" s="100" customFormat="1" ht="14.25" customHeight="1">
      <c r="B2509" s="102" t="s">
        <v>104</v>
      </c>
      <c r="C2509" s="106">
        <v>40</v>
      </c>
      <c r="D2509" s="107">
        <v>38</v>
      </c>
      <c r="E2509" s="107">
        <v>65</v>
      </c>
      <c r="F2509" s="107">
        <v>83</v>
      </c>
      <c r="G2509" s="107">
        <f>第2表01元データ!BF51</f>
        <v>30</v>
      </c>
      <c r="H2509" s="107">
        <f t="shared" si="1050"/>
        <v>-53</v>
      </c>
      <c r="I2509" s="108">
        <f t="shared" si="1051"/>
        <v>-63.855421686746979</v>
      </c>
      <c r="J2509" s="102"/>
      <c r="K2509" s="114" t="s">
        <v>104</v>
      </c>
      <c r="L2509" s="106">
        <v>23</v>
      </c>
      <c r="M2509" s="107">
        <v>43</v>
      </c>
      <c r="N2509" s="107">
        <v>59</v>
      </c>
      <c r="O2509" s="107">
        <v>49</v>
      </c>
      <c r="P2509" s="107">
        <f>第2表01元データ!BG51</f>
        <v>56</v>
      </c>
      <c r="Q2509" s="107">
        <f t="shared" si="1052"/>
        <v>7</v>
      </c>
      <c r="R2509" s="108">
        <f t="shared" si="1053"/>
        <v>14.285714285714285</v>
      </c>
      <c r="S2509" s="108"/>
      <c r="T2509" s="100">
        <v>112</v>
      </c>
      <c r="W2509" s="100" t="s">
        <v>366</v>
      </c>
      <c r="X2509" s="100">
        <v>31</v>
      </c>
      <c r="Y2509" s="100">
        <v>40</v>
      </c>
      <c r="Z2509" s="100">
        <v>38</v>
      </c>
      <c r="AA2509" s="100">
        <v>65</v>
      </c>
      <c r="AC2509" s="100" t="s">
        <v>366</v>
      </c>
      <c r="AD2509" s="100">
        <v>21</v>
      </c>
      <c r="AE2509" s="100">
        <v>23</v>
      </c>
      <c r="AF2509" s="100">
        <v>43</v>
      </c>
      <c r="AG2509" s="100">
        <v>59</v>
      </c>
      <c r="AJ2509" s="100" t="str">
        <f t="shared" si="1048"/>
        <v>●</v>
      </c>
      <c r="AK2509" s="100" t="str">
        <f t="shared" si="1046"/>
        <v>●</v>
      </c>
      <c r="AL2509" s="100" t="str">
        <f t="shared" si="1046"/>
        <v>●</v>
      </c>
      <c r="AM2509" s="100" t="str">
        <f t="shared" si="1046"/>
        <v>●</v>
      </c>
      <c r="AP2509" s="100" t="str">
        <f t="shared" si="1049"/>
        <v>●</v>
      </c>
      <c r="AQ2509" s="100" t="str">
        <f t="shared" si="1047"/>
        <v>●</v>
      </c>
      <c r="AR2509" s="100" t="str">
        <f t="shared" si="1047"/>
        <v>●</v>
      </c>
      <c r="AS2509" s="100" t="str">
        <f t="shared" si="1047"/>
        <v>●</v>
      </c>
    </row>
    <row r="2510" spans="2:45" s="100" customFormat="1" ht="14.25" customHeight="1">
      <c r="B2510" s="102" t="s">
        <v>105</v>
      </c>
      <c r="C2510" s="106">
        <v>32</v>
      </c>
      <c r="D2510" s="107">
        <v>41</v>
      </c>
      <c r="E2510" s="107">
        <v>36</v>
      </c>
      <c r="F2510" s="107">
        <v>63</v>
      </c>
      <c r="G2510" s="107">
        <f>第2表01元データ!BF52</f>
        <v>36</v>
      </c>
      <c r="H2510" s="107">
        <f t="shared" si="1050"/>
        <v>-27</v>
      </c>
      <c r="I2510" s="108">
        <f t="shared" si="1051"/>
        <v>-42.857142857142854</v>
      </c>
      <c r="J2510" s="102"/>
      <c r="K2510" s="114" t="s">
        <v>105</v>
      </c>
      <c r="L2510" s="106">
        <v>26</v>
      </c>
      <c r="M2510" s="107">
        <v>32</v>
      </c>
      <c r="N2510" s="107">
        <v>46</v>
      </c>
      <c r="O2510" s="107">
        <v>62</v>
      </c>
      <c r="P2510" s="107">
        <f>第2表01元データ!BG52</f>
        <v>59</v>
      </c>
      <c r="Q2510" s="107">
        <f t="shared" si="1052"/>
        <v>-3</v>
      </c>
      <c r="R2510" s="108">
        <f t="shared" si="1053"/>
        <v>-4.838709677419355</v>
      </c>
      <c r="S2510" s="108"/>
      <c r="T2510" s="100">
        <v>113</v>
      </c>
      <c r="W2510" s="100" t="s">
        <v>367</v>
      </c>
      <c r="X2510" s="100">
        <v>33</v>
      </c>
      <c r="Y2510" s="100">
        <v>32</v>
      </c>
      <c r="Z2510" s="100">
        <v>41</v>
      </c>
      <c r="AA2510" s="100">
        <v>36</v>
      </c>
      <c r="AC2510" s="100" t="s">
        <v>367</v>
      </c>
      <c r="AD2510" s="100">
        <v>23</v>
      </c>
      <c r="AE2510" s="100">
        <v>26</v>
      </c>
      <c r="AF2510" s="100">
        <v>32</v>
      </c>
      <c r="AG2510" s="100">
        <v>46</v>
      </c>
      <c r="AJ2510" s="100" t="str">
        <f t="shared" si="1048"/>
        <v>●</v>
      </c>
      <c r="AK2510" s="100" t="str">
        <f t="shared" si="1046"/>
        <v>●</v>
      </c>
      <c r="AL2510" s="100" t="str">
        <f t="shared" si="1046"/>
        <v>●</v>
      </c>
      <c r="AM2510" s="100" t="str">
        <f t="shared" si="1046"/>
        <v>●</v>
      </c>
      <c r="AP2510" s="100" t="str">
        <f t="shared" si="1049"/>
        <v>●</v>
      </c>
      <c r="AQ2510" s="100" t="str">
        <f t="shared" si="1047"/>
        <v>●</v>
      </c>
      <c r="AR2510" s="100" t="str">
        <f t="shared" si="1047"/>
        <v>●</v>
      </c>
      <c r="AS2510" s="100" t="str">
        <f t="shared" si="1047"/>
        <v>●</v>
      </c>
    </row>
    <row r="2511" spans="2:45" s="100" customFormat="1" ht="14.25" customHeight="1">
      <c r="B2511" s="102" t="s">
        <v>106</v>
      </c>
      <c r="C2511" s="106">
        <v>30</v>
      </c>
      <c r="D2511" s="107">
        <v>31</v>
      </c>
      <c r="E2511" s="107">
        <v>34</v>
      </c>
      <c r="F2511" s="107">
        <v>37</v>
      </c>
      <c r="G2511" s="107">
        <f>第2表01元データ!BF53</f>
        <v>64</v>
      </c>
      <c r="H2511" s="107">
        <f t="shared" si="1050"/>
        <v>27</v>
      </c>
      <c r="I2511" s="108">
        <f t="shared" si="1051"/>
        <v>72.972972972972968</v>
      </c>
      <c r="J2511" s="102"/>
      <c r="K2511" s="114" t="s">
        <v>106</v>
      </c>
      <c r="L2511" s="106">
        <v>27</v>
      </c>
      <c r="M2511" s="107">
        <v>28</v>
      </c>
      <c r="N2511" s="107">
        <v>34</v>
      </c>
      <c r="O2511" s="107">
        <v>47</v>
      </c>
      <c r="P2511" s="107">
        <f>第2表01元データ!BG53</f>
        <v>43</v>
      </c>
      <c r="Q2511" s="107">
        <f t="shared" si="1052"/>
        <v>-4</v>
      </c>
      <c r="R2511" s="108">
        <f t="shared" si="1053"/>
        <v>-8.5106382978723403</v>
      </c>
      <c r="S2511" s="108"/>
      <c r="T2511" s="100">
        <v>114</v>
      </c>
      <c r="W2511" s="100" t="s">
        <v>368</v>
      </c>
      <c r="X2511" s="100">
        <v>33</v>
      </c>
      <c r="Y2511" s="100">
        <v>30</v>
      </c>
      <c r="Z2511" s="100">
        <v>31</v>
      </c>
      <c r="AA2511" s="100">
        <v>34</v>
      </c>
      <c r="AC2511" s="100" t="s">
        <v>368</v>
      </c>
      <c r="AD2511" s="100">
        <v>15</v>
      </c>
      <c r="AE2511" s="100">
        <v>27</v>
      </c>
      <c r="AF2511" s="100">
        <v>28</v>
      </c>
      <c r="AG2511" s="100">
        <v>34</v>
      </c>
      <c r="AJ2511" s="100" t="str">
        <f t="shared" si="1048"/>
        <v>●</v>
      </c>
      <c r="AK2511" s="100" t="str">
        <f t="shared" si="1046"/>
        <v>●</v>
      </c>
      <c r="AL2511" s="100" t="str">
        <f t="shared" si="1046"/>
        <v>●</v>
      </c>
      <c r="AM2511" s="100" t="str">
        <f t="shared" si="1046"/>
        <v>●</v>
      </c>
      <c r="AP2511" s="100" t="str">
        <f t="shared" si="1049"/>
        <v>●</v>
      </c>
      <c r="AQ2511" s="100" t="str">
        <f t="shared" si="1047"/>
        <v>●</v>
      </c>
      <c r="AR2511" s="100" t="str">
        <f t="shared" si="1047"/>
        <v>●</v>
      </c>
      <c r="AS2511" s="100" t="str">
        <f t="shared" si="1047"/>
        <v>●</v>
      </c>
    </row>
    <row r="2512" spans="2:45" s="100" customFormat="1" ht="14.25" customHeight="1">
      <c r="B2512" s="102" t="s">
        <v>107</v>
      </c>
      <c r="C2512" s="106">
        <v>30</v>
      </c>
      <c r="D2512" s="107">
        <v>28</v>
      </c>
      <c r="E2512" s="107">
        <v>31</v>
      </c>
      <c r="F2512" s="107">
        <v>30</v>
      </c>
      <c r="G2512" s="107">
        <f>第2表01元データ!BF54</f>
        <v>44</v>
      </c>
      <c r="H2512" s="107">
        <f t="shared" si="1050"/>
        <v>14</v>
      </c>
      <c r="I2512" s="108">
        <f t="shared" si="1051"/>
        <v>46.666666666666664</v>
      </c>
      <c r="J2512" s="102"/>
      <c r="K2512" s="114" t="s">
        <v>107</v>
      </c>
      <c r="L2512" s="106">
        <v>14</v>
      </c>
      <c r="M2512" s="107">
        <v>26</v>
      </c>
      <c r="N2512" s="107">
        <v>20</v>
      </c>
      <c r="O2512" s="107">
        <v>37</v>
      </c>
      <c r="P2512" s="107">
        <f>第2表01元データ!BG54</f>
        <v>60</v>
      </c>
      <c r="Q2512" s="107">
        <f t="shared" si="1052"/>
        <v>23</v>
      </c>
      <c r="R2512" s="108">
        <f t="shared" si="1053"/>
        <v>62.162162162162161</v>
      </c>
      <c r="S2512" s="108"/>
      <c r="T2512" s="100">
        <v>115</v>
      </c>
      <c r="W2512" s="100" t="s">
        <v>369</v>
      </c>
      <c r="X2512" s="100">
        <v>14</v>
      </c>
      <c r="Y2512" s="100">
        <v>30</v>
      </c>
      <c r="Z2512" s="100">
        <v>28</v>
      </c>
      <c r="AA2512" s="100">
        <v>31</v>
      </c>
      <c r="AC2512" s="100" t="s">
        <v>369</v>
      </c>
      <c r="AD2512" s="100">
        <v>6</v>
      </c>
      <c r="AE2512" s="100">
        <v>14</v>
      </c>
      <c r="AF2512" s="100">
        <v>26</v>
      </c>
      <c r="AG2512" s="100">
        <v>20</v>
      </c>
      <c r="AJ2512" s="100" t="str">
        <f t="shared" si="1048"/>
        <v>●</v>
      </c>
      <c r="AK2512" s="100" t="str">
        <f t="shared" si="1046"/>
        <v>●</v>
      </c>
      <c r="AL2512" s="100" t="str">
        <f t="shared" si="1046"/>
        <v>●</v>
      </c>
      <c r="AM2512" s="100" t="str">
        <f t="shared" si="1046"/>
        <v>●</v>
      </c>
      <c r="AP2512" s="100" t="str">
        <f t="shared" si="1049"/>
        <v>●</v>
      </c>
      <c r="AQ2512" s="100" t="str">
        <f t="shared" si="1047"/>
        <v>●</v>
      </c>
      <c r="AR2512" s="100" t="str">
        <f t="shared" si="1047"/>
        <v>●</v>
      </c>
      <c r="AS2512" s="100" t="str">
        <f t="shared" si="1047"/>
        <v>●</v>
      </c>
    </row>
    <row r="2513" spans="2:45" s="100" customFormat="1" ht="14.25" customHeight="1">
      <c r="B2513" s="102" t="s">
        <v>108</v>
      </c>
      <c r="C2513" s="106">
        <v>12</v>
      </c>
      <c r="D2513" s="107">
        <v>24</v>
      </c>
      <c r="E2513" s="107">
        <v>22</v>
      </c>
      <c r="F2513" s="107">
        <v>27</v>
      </c>
      <c r="G2513" s="107">
        <f>第2表01元データ!BF55</f>
        <v>26</v>
      </c>
      <c r="H2513" s="107">
        <f t="shared" si="1050"/>
        <v>-1</v>
      </c>
      <c r="I2513" s="108">
        <f t="shared" si="1051"/>
        <v>-3.7037037037037033</v>
      </c>
      <c r="J2513" s="102"/>
      <c r="K2513" s="114" t="s">
        <v>108</v>
      </c>
      <c r="L2513" s="106">
        <v>5</v>
      </c>
      <c r="M2513" s="107">
        <v>12</v>
      </c>
      <c r="N2513" s="107">
        <v>22</v>
      </c>
      <c r="O2513" s="107">
        <v>20</v>
      </c>
      <c r="P2513" s="107">
        <f>第2表01元データ!BG55</f>
        <v>35</v>
      </c>
      <c r="Q2513" s="107">
        <f t="shared" si="1052"/>
        <v>15</v>
      </c>
      <c r="R2513" s="108">
        <f t="shared" si="1053"/>
        <v>75</v>
      </c>
      <c r="S2513" s="108"/>
      <c r="T2513" s="100">
        <v>116</v>
      </c>
      <c r="W2513" s="100" t="s">
        <v>370</v>
      </c>
      <c r="X2513" s="100">
        <v>16</v>
      </c>
      <c r="Y2513" s="100">
        <v>12</v>
      </c>
      <c r="Z2513" s="100">
        <v>24</v>
      </c>
      <c r="AA2513" s="100">
        <v>22</v>
      </c>
      <c r="AC2513" s="100" t="s">
        <v>370</v>
      </c>
      <c r="AD2513" s="100">
        <v>11</v>
      </c>
      <c r="AE2513" s="100">
        <v>5</v>
      </c>
      <c r="AF2513" s="100">
        <v>12</v>
      </c>
      <c r="AG2513" s="100">
        <v>22</v>
      </c>
      <c r="AJ2513" s="100" t="str">
        <f t="shared" si="1048"/>
        <v>●</v>
      </c>
      <c r="AK2513" s="100" t="str">
        <f t="shared" si="1046"/>
        <v>●</v>
      </c>
      <c r="AL2513" s="100" t="str">
        <f t="shared" si="1046"/>
        <v>●</v>
      </c>
      <c r="AM2513" s="100" t="str">
        <f t="shared" si="1046"/>
        <v>●</v>
      </c>
      <c r="AP2513" s="100" t="str">
        <f t="shared" si="1049"/>
        <v>●</v>
      </c>
      <c r="AQ2513" s="100" t="str">
        <f t="shared" si="1047"/>
        <v>●</v>
      </c>
      <c r="AR2513" s="100" t="str">
        <f t="shared" si="1047"/>
        <v>●</v>
      </c>
      <c r="AS2513" s="100" t="str">
        <f t="shared" si="1047"/>
        <v>●</v>
      </c>
    </row>
    <row r="2514" spans="2:45" s="100" customFormat="1" ht="14.25" customHeight="1">
      <c r="B2514" s="102" t="s">
        <v>109</v>
      </c>
      <c r="C2514" s="106">
        <v>12</v>
      </c>
      <c r="D2514" s="107">
        <v>13</v>
      </c>
      <c r="E2514" s="107">
        <v>17</v>
      </c>
      <c r="F2514" s="107">
        <v>21</v>
      </c>
      <c r="G2514" s="107">
        <f>第2表01元データ!BF56</f>
        <v>21</v>
      </c>
      <c r="H2514" s="107">
        <f t="shared" si="1050"/>
        <v>0</v>
      </c>
      <c r="I2514" s="108">
        <f t="shared" si="1051"/>
        <v>0</v>
      </c>
      <c r="J2514" s="102"/>
      <c r="K2514" s="114" t="s">
        <v>109</v>
      </c>
      <c r="L2514" s="106">
        <v>6</v>
      </c>
      <c r="M2514" s="107">
        <v>6</v>
      </c>
      <c r="N2514" s="107">
        <v>12</v>
      </c>
      <c r="O2514" s="107">
        <v>16</v>
      </c>
      <c r="P2514" s="107">
        <f>第2表01元データ!BG56</f>
        <v>24</v>
      </c>
      <c r="Q2514" s="107">
        <f t="shared" si="1052"/>
        <v>8</v>
      </c>
      <c r="R2514" s="108">
        <f t="shared" si="1053"/>
        <v>50</v>
      </c>
      <c r="S2514" s="108"/>
      <c r="T2514" s="100">
        <v>117</v>
      </c>
      <c r="W2514" s="100" t="s">
        <v>371</v>
      </c>
      <c r="X2514" s="100">
        <v>10</v>
      </c>
      <c r="Y2514" s="100">
        <v>12</v>
      </c>
      <c r="Z2514" s="100">
        <v>13</v>
      </c>
      <c r="AA2514" s="100">
        <v>17</v>
      </c>
      <c r="AC2514" s="100" t="s">
        <v>371</v>
      </c>
      <c r="AD2514" s="100">
        <v>4</v>
      </c>
      <c r="AE2514" s="100">
        <v>6</v>
      </c>
      <c r="AF2514" s="100">
        <v>6</v>
      </c>
      <c r="AG2514" s="100">
        <v>12</v>
      </c>
      <c r="AJ2514" s="100" t="str">
        <f t="shared" si="1048"/>
        <v>●</v>
      </c>
      <c r="AK2514" s="100" t="str">
        <f t="shared" si="1046"/>
        <v>●</v>
      </c>
      <c r="AL2514" s="100" t="str">
        <f t="shared" si="1046"/>
        <v>●</v>
      </c>
      <c r="AM2514" s="100" t="str">
        <f t="shared" si="1046"/>
        <v>●</v>
      </c>
      <c r="AP2514" s="100" t="str">
        <f t="shared" si="1049"/>
        <v>●</v>
      </c>
      <c r="AQ2514" s="100" t="str">
        <f t="shared" si="1047"/>
        <v>○</v>
      </c>
      <c r="AR2514" s="100" t="str">
        <f t="shared" si="1047"/>
        <v>●</v>
      </c>
      <c r="AS2514" s="100" t="str">
        <f t="shared" si="1047"/>
        <v>●</v>
      </c>
    </row>
    <row r="2515" spans="2:45" s="100" customFormat="1" ht="14.25" customHeight="1">
      <c r="B2515" s="102" t="s">
        <v>110</v>
      </c>
      <c r="C2515" s="106">
        <v>5</v>
      </c>
      <c r="D2515" s="107">
        <v>10</v>
      </c>
      <c r="E2515" s="107">
        <v>10</v>
      </c>
      <c r="F2515" s="107">
        <v>12</v>
      </c>
      <c r="G2515" s="107">
        <f>第2表01元データ!BF57</f>
        <v>17</v>
      </c>
      <c r="H2515" s="107">
        <f t="shared" si="1050"/>
        <v>5</v>
      </c>
      <c r="I2515" s="108">
        <f t="shared" si="1051"/>
        <v>41.666666666666671</v>
      </c>
      <c r="J2515" s="102"/>
      <c r="K2515" s="114" t="s">
        <v>110</v>
      </c>
      <c r="L2515" s="115">
        <v>5</v>
      </c>
      <c r="M2515" s="107">
        <v>5</v>
      </c>
      <c r="N2515" s="107">
        <v>6</v>
      </c>
      <c r="O2515" s="107">
        <v>9</v>
      </c>
      <c r="P2515" s="107">
        <f>第2表01元データ!BG57</f>
        <v>19</v>
      </c>
      <c r="Q2515" s="107">
        <f t="shared" si="1052"/>
        <v>10</v>
      </c>
      <c r="R2515" s="108">
        <f t="shared" si="1053"/>
        <v>111.11111111111111</v>
      </c>
      <c r="S2515" s="108"/>
      <c r="T2515" s="100">
        <v>118</v>
      </c>
      <c r="W2515" s="100" t="s">
        <v>378</v>
      </c>
      <c r="X2515" s="100">
        <v>3</v>
      </c>
      <c r="Y2515" s="100">
        <v>5</v>
      </c>
      <c r="Z2515" s="100">
        <v>10</v>
      </c>
      <c r="AA2515" s="100">
        <v>10</v>
      </c>
      <c r="AC2515" s="100" t="s">
        <v>378</v>
      </c>
      <c r="AD2515" s="100" t="s">
        <v>313</v>
      </c>
      <c r="AE2515" s="100">
        <v>5</v>
      </c>
      <c r="AF2515" s="100">
        <v>5</v>
      </c>
      <c r="AG2515" s="100">
        <v>6</v>
      </c>
      <c r="AJ2515" s="100" t="str">
        <f t="shared" si="1048"/>
        <v>●</v>
      </c>
      <c r="AK2515" s="100" t="str">
        <f t="shared" si="1046"/>
        <v>●</v>
      </c>
      <c r="AL2515" s="100" t="str">
        <f t="shared" si="1046"/>
        <v>○</v>
      </c>
      <c r="AM2515" s="100" t="str">
        <f t="shared" si="1046"/>
        <v>●</v>
      </c>
      <c r="AP2515" s="100" t="str">
        <f t="shared" si="1049"/>
        <v>●</v>
      </c>
      <c r="AQ2515" s="100" t="str">
        <f t="shared" si="1047"/>
        <v>○</v>
      </c>
      <c r="AR2515" s="100" t="str">
        <f t="shared" si="1047"/>
        <v>●</v>
      </c>
      <c r="AS2515" s="100" t="str">
        <f t="shared" si="1047"/>
        <v>●</v>
      </c>
    </row>
    <row r="2516" spans="2:45" s="100" customFormat="1" ht="14.25" customHeight="1">
      <c r="B2516" s="119" t="s">
        <v>111</v>
      </c>
      <c r="C2516" s="120" t="s">
        <v>313</v>
      </c>
      <c r="D2516" s="116" t="s">
        <v>313</v>
      </c>
      <c r="E2516" s="116" t="s">
        <v>313</v>
      </c>
      <c r="F2516" s="116" t="s">
        <v>313</v>
      </c>
      <c r="G2516" s="107" t="str">
        <f>第2表01元データ!BF58</f>
        <v>-</v>
      </c>
      <c r="H2516" s="107"/>
      <c r="I2516" s="108"/>
      <c r="K2516" s="119" t="s">
        <v>111</v>
      </c>
      <c r="L2516" s="120" t="s">
        <v>313</v>
      </c>
      <c r="M2516" s="116" t="s">
        <v>313</v>
      </c>
      <c r="N2516" s="116" t="s">
        <v>313</v>
      </c>
      <c r="O2516" s="116" t="s">
        <v>313</v>
      </c>
      <c r="P2516" s="107" t="str">
        <f>第2表01元データ!BG58</f>
        <v>-</v>
      </c>
      <c r="Q2516" s="107"/>
      <c r="R2516" s="108"/>
      <c r="T2516" s="100">
        <v>119</v>
      </c>
    </row>
    <row r="2517" spans="2:45" s="100" customFormat="1" ht="14.25" customHeight="1">
      <c r="G2517" s="168"/>
      <c r="P2517" s="168"/>
    </row>
    <row r="2518" spans="2:45" s="100" customFormat="1" ht="14.25" customHeight="1">
      <c r="G2518" s="168"/>
      <c r="P2518" s="168"/>
    </row>
    <row r="2519" spans="2:45" s="99" customFormat="1" ht="14.25" customHeight="1">
      <c r="B2519" s="99" t="str">
        <f>LEFT(B2459,LEN(B2459)-2)&amp;+"女"</f>
        <v>見晴町・女</v>
      </c>
      <c r="K2519" s="99" t="str">
        <f>LEFT(K2459,LEN(K2459)-2)&amp;+"女"</f>
        <v>星野町・女</v>
      </c>
      <c r="W2519" s="100"/>
      <c r="X2519" s="100"/>
      <c r="Y2519" s="100"/>
      <c r="Z2519" s="100"/>
      <c r="AA2519" s="100"/>
      <c r="AB2519" s="100"/>
      <c r="AC2519" s="100"/>
      <c r="AD2519" s="100"/>
      <c r="AE2519" s="100"/>
      <c r="AF2519" s="100"/>
      <c r="AG2519" s="100"/>
    </row>
    <row r="2520" spans="2:45" s="100" customFormat="1" ht="14.25" customHeight="1">
      <c r="B2520" s="583" t="s">
        <v>335</v>
      </c>
      <c r="C2520" s="101"/>
      <c r="D2520" s="101"/>
      <c r="E2520" s="101"/>
      <c r="F2520" s="101"/>
      <c r="G2520" s="135"/>
      <c r="H2520" s="131"/>
      <c r="I2520" s="131"/>
      <c r="J2520" s="102"/>
      <c r="K2520" s="583" t="s">
        <v>335</v>
      </c>
      <c r="L2520" s="101"/>
      <c r="M2520" s="101"/>
      <c r="N2520" s="101"/>
      <c r="O2520" s="101"/>
      <c r="P2520" s="135"/>
      <c r="Q2520" s="131"/>
      <c r="R2520" s="131"/>
      <c r="S2520" s="103"/>
    </row>
    <row r="2521" spans="2:45" s="100" customFormat="1" ht="14.25" customHeight="1">
      <c r="B2521" s="584"/>
      <c r="C2521" s="130" t="str">
        <f>$C$4</f>
        <v>平成7年</v>
      </c>
      <c r="D2521" s="130" t="str">
        <f>$D$4</f>
        <v>平成12年</v>
      </c>
      <c r="E2521" s="130" t="str">
        <f>$E$4</f>
        <v>平成17年</v>
      </c>
      <c r="F2521" s="130" t="str">
        <f>$F$4</f>
        <v>平成22年</v>
      </c>
      <c r="G2521" s="130" t="s">
        <v>410</v>
      </c>
      <c r="H2521" s="133" t="str">
        <f>$H$4</f>
        <v>対平成</v>
      </c>
      <c r="I2521" s="134" t="str">
        <f>$I$4</f>
        <v>22年</v>
      </c>
      <c r="J2521" s="102"/>
      <c r="K2521" s="584"/>
      <c r="L2521" s="130" t="str">
        <f>$C$4</f>
        <v>平成7年</v>
      </c>
      <c r="M2521" s="130" t="str">
        <f>$D$4</f>
        <v>平成12年</v>
      </c>
      <c r="N2521" s="130" t="str">
        <f>$E$4</f>
        <v>平成17年</v>
      </c>
      <c r="O2521" s="130" t="str">
        <f>$F$4</f>
        <v>平成22年</v>
      </c>
      <c r="P2521" s="130" t="s">
        <v>410</v>
      </c>
      <c r="Q2521" s="133" t="str">
        <f>$H$4</f>
        <v>対平成</v>
      </c>
      <c r="R2521" s="134" t="str">
        <f>$I$4</f>
        <v>22年</v>
      </c>
      <c r="S2521" s="103"/>
    </row>
    <row r="2522" spans="2:45" s="100" customFormat="1" ht="14.25" customHeight="1">
      <c r="B2522" s="585"/>
      <c r="C2522" s="104"/>
      <c r="D2522" s="104"/>
      <c r="E2522" s="104"/>
      <c r="F2522" s="104"/>
      <c r="G2522" s="104"/>
      <c r="H2522" s="132" t="s">
        <v>88</v>
      </c>
      <c r="I2522" s="133" t="s">
        <v>398</v>
      </c>
      <c r="J2522" s="102"/>
      <c r="K2522" s="585"/>
      <c r="L2522" s="104"/>
      <c r="M2522" s="104"/>
      <c r="N2522" s="104"/>
      <c r="O2522" s="104"/>
      <c r="P2522" s="104"/>
      <c r="Q2522" s="132" t="s">
        <v>88</v>
      </c>
      <c r="R2522" s="133" t="s">
        <v>398</v>
      </c>
      <c r="S2522" s="103"/>
    </row>
    <row r="2523" spans="2:45" s="199" customFormat="1" ht="14.25" customHeight="1">
      <c r="B2523" s="200" t="s">
        <v>90</v>
      </c>
      <c r="C2523" s="198">
        <v>634</v>
      </c>
      <c r="D2523" s="194">
        <v>619</v>
      </c>
      <c r="E2523" s="194">
        <v>587</v>
      </c>
      <c r="F2523" s="194">
        <v>542</v>
      </c>
      <c r="G2523" s="194">
        <f>IF(COUNTIF(G2528:G2546,"x"),"x",IF(SUM(G2528:G2546)=0,"-",SUM(G2528:G2546)))</f>
        <v>474</v>
      </c>
      <c r="H2523" s="193">
        <f t="shared" ref="H2523:H2526" si="1054">IF(G2523="x","x",IF(AND(G2523="-",F2523="-"),"-",IF(AND(G2523="-",F2523&gt;0),F2523*-1,IF(AND(G2523&gt;0,F2523="-"),G2523,G2523-F2523))))</f>
        <v>-68</v>
      </c>
      <c r="I2523" s="195">
        <f t="shared" ref="I2523:I2526" si="1055">IF(H2523="x","x",IF(H2523="-","-",IF(AND(F2523="-",G2523&gt;0),"皆増",IF(AND(F2523&gt;0,G2523="-"),"皆減",H2523/F2523*100))))</f>
        <v>-12.546125461254611</v>
      </c>
      <c r="J2523" s="196"/>
      <c r="K2523" s="197" t="s">
        <v>90</v>
      </c>
      <c r="L2523" s="198">
        <v>540</v>
      </c>
      <c r="M2523" s="194">
        <v>726</v>
      </c>
      <c r="N2523" s="194">
        <v>726</v>
      </c>
      <c r="O2523" s="194">
        <v>705</v>
      </c>
      <c r="P2523" s="194">
        <f>IF(COUNTIF(P2528:P2546,"x"),"x",IF(SUM(P2528:P2546)=0,"-",SUM(P2528:P2546)))</f>
        <v>718</v>
      </c>
      <c r="Q2523" s="193">
        <f t="shared" ref="Q2523:Q2526" si="1056">IF(P2523="x","x",IF(AND(P2523="-",O2523="-"),"-",IF(AND(P2523="-",O2523&gt;0),O2523*-1,IF(AND(P2523&gt;0,O2523="-"),P2523,P2523-O2523))))</f>
        <v>13</v>
      </c>
      <c r="R2523" s="195">
        <f t="shared" ref="R2523:R2526" si="1057">IF(Q2523="x","x",IF(Q2523="-","-",IF(AND(O2523="-",P2523&gt;0),"皆増",IF(AND(O2523&gt;0,P2523="-"),"皆減",Q2523/O2523*100))))</f>
        <v>1.8439716312056738</v>
      </c>
      <c r="S2523" s="195"/>
      <c r="W2523" s="199" t="s">
        <v>373</v>
      </c>
      <c r="X2523" s="199">
        <v>635</v>
      </c>
      <c r="Y2523" s="199">
        <v>634</v>
      </c>
      <c r="Z2523" s="199">
        <v>619</v>
      </c>
      <c r="AA2523" s="199">
        <v>587</v>
      </c>
      <c r="AC2523" s="199" t="s">
        <v>373</v>
      </c>
      <c r="AD2523" s="199">
        <v>401</v>
      </c>
      <c r="AE2523" s="199">
        <v>540</v>
      </c>
      <c r="AF2523" s="199">
        <v>726</v>
      </c>
      <c r="AG2523" s="199">
        <v>726</v>
      </c>
      <c r="AJ2523" s="199" t="str">
        <f>IF(C2523=X2523,"○","●")</f>
        <v>●</v>
      </c>
      <c r="AK2523" s="199" t="str">
        <f t="shared" ref="AK2523:AM2545" si="1058">IF(D2523=Y2523,"○","●")</f>
        <v>●</v>
      </c>
      <c r="AL2523" s="199" t="str">
        <f t="shared" si="1058"/>
        <v>●</v>
      </c>
      <c r="AM2523" s="199" t="str">
        <f t="shared" si="1058"/>
        <v>●</v>
      </c>
      <c r="AP2523" s="199" t="str">
        <f>IF(L2523=AD2523,"○","●")</f>
        <v>●</v>
      </c>
      <c r="AQ2523" s="199" t="str">
        <f t="shared" ref="AQ2523:AS2545" si="1059">IF(M2523=AE2523,"○","●")</f>
        <v>●</v>
      </c>
      <c r="AR2523" s="199" t="str">
        <f t="shared" si="1059"/>
        <v>○</v>
      </c>
      <c r="AS2523" s="199" t="str">
        <f t="shared" si="1059"/>
        <v>●</v>
      </c>
    </row>
    <row r="2524" spans="2:45" s="100" customFormat="1" ht="14.25" customHeight="1">
      <c r="B2524" s="105" t="s">
        <v>91</v>
      </c>
      <c r="C2524" s="106">
        <v>58</v>
      </c>
      <c r="D2524" s="107">
        <v>55</v>
      </c>
      <c r="E2524" s="107">
        <v>40</v>
      </c>
      <c r="F2524" s="107">
        <v>41</v>
      </c>
      <c r="G2524" s="107">
        <f>IF(COUNTIF(G2528:G2530,"x"),"x",IF(SUM(G2528:G2530)=0,"-",SUM(G2528:G2530)))</f>
        <v>31</v>
      </c>
      <c r="H2524" s="107">
        <f t="shared" si="1054"/>
        <v>-10</v>
      </c>
      <c r="I2524" s="108">
        <f t="shared" si="1055"/>
        <v>-24.390243902439025</v>
      </c>
      <c r="J2524" s="102"/>
      <c r="K2524" s="109" t="s">
        <v>91</v>
      </c>
      <c r="L2524" s="106">
        <v>108</v>
      </c>
      <c r="M2524" s="107">
        <v>139</v>
      </c>
      <c r="N2524" s="107">
        <v>112</v>
      </c>
      <c r="O2524" s="107">
        <v>84</v>
      </c>
      <c r="P2524" s="107">
        <f>IF(COUNTIF(P2528:P2530,"x"),"x",IF(SUM(P2528:P2530)=0,"-",SUM(P2528:P2530)))</f>
        <v>92</v>
      </c>
      <c r="Q2524" s="107">
        <f t="shared" si="1056"/>
        <v>8</v>
      </c>
      <c r="R2524" s="108">
        <f t="shared" si="1057"/>
        <v>9.5238095238095237</v>
      </c>
      <c r="S2524" s="108"/>
      <c r="W2524" s="100" t="s">
        <v>374</v>
      </c>
      <c r="X2524" s="100">
        <v>67</v>
      </c>
      <c r="Y2524" s="100">
        <v>58</v>
      </c>
      <c r="Z2524" s="100">
        <v>55</v>
      </c>
      <c r="AA2524" s="100">
        <v>40</v>
      </c>
      <c r="AC2524" s="100" t="s">
        <v>374</v>
      </c>
      <c r="AD2524" s="100">
        <v>87</v>
      </c>
      <c r="AE2524" s="100">
        <v>108</v>
      </c>
      <c r="AF2524" s="100">
        <v>139</v>
      </c>
      <c r="AG2524" s="100">
        <v>112</v>
      </c>
      <c r="AJ2524" s="100" t="str">
        <f t="shared" ref="AJ2524:AJ2545" si="1060">IF(C2524=X2524,"○","●")</f>
        <v>●</v>
      </c>
      <c r="AK2524" s="100" t="str">
        <f t="shared" si="1058"/>
        <v>●</v>
      </c>
      <c r="AL2524" s="100" t="str">
        <f t="shared" si="1058"/>
        <v>●</v>
      </c>
      <c r="AM2524" s="100" t="str">
        <f t="shared" si="1058"/>
        <v>●</v>
      </c>
      <c r="AP2524" s="100" t="str">
        <f t="shared" ref="AP2524:AP2545" si="1061">IF(L2524=AD2524,"○","●")</f>
        <v>●</v>
      </c>
      <c r="AQ2524" s="100" t="str">
        <f t="shared" si="1059"/>
        <v>●</v>
      </c>
      <c r="AR2524" s="100" t="str">
        <f t="shared" si="1059"/>
        <v>●</v>
      </c>
      <c r="AS2524" s="100" t="str">
        <f>IF(O2524=AG2524,"○","●")</f>
        <v>●</v>
      </c>
    </row>
    <row r="2525" spans="2:45" s="100" customFormat="1" ht="14.25" customHeight="1">
      <c r="B2525" s="105" t="s">
        <v>92</v>
      </c>
      <c r="C2525" s="106">
        <v>456</v>
      </c>
      <c r="D2525" s="107">
        <v>441</v>
      </c>
      <c r="E2525" s="107">
        <v>390</v>
      </c>
      <c r="F2525" s="107">
        <v>337</v>
      </c>
      <c r="G2525" s="296">
        <f>IF(COUNTIF(G2531:G2540,"x"),"x",IF(SUM(G2531:G2540)=0,"-",SUM(G2531:G2540)))</f>
        <v>241</v>
      </c>
      <c r="H2525" s="107">
        <f t="shared" si="1054"/>
        <v>-96</v>
      </c>
      <c r="I2525" s="108">
        <f t="shared" si="1055"/>
        <v>-28.486646884272997</v>
      </c>
      <c r="J2525" s="102"/>
      <c r="K2525" s="109" t="s">
        <v>92</v>
      </c>
      <c r="L2525" s="106">
        <v>378</v>
      </c>
      <c r="M2525" s="107">
        <v>504</v>
      </c>
      <c r="N2525" s="107">
        <v>491</v>
      </c>
      <c r="O2525" s="107">
        <v>474</v>
      </c>
      <c r="P2525" s="296">
        <f>IF(COUNTIF(P2531:P2540,"x"),"x",IF(SUM(P2531:P2540)=0,"-",SUM(P2531:P2540)))</f>
        <v>405</v>
      </c>
      <c r="Q2525" s="107">
        <f t="shared" si="1056"/>
        <v>-69</v>
      </c>
      <c r="R2525" s="108">
        <f t="shared" si="1057"/>
        <v>-14.556962025316455</v>
      </c>
      <c r="S2525" s="108"/>
      <c r="W2525" s="100" t="s">
        <v>375</v>
      </c>
      <c r="X2525" s="100">
        <v>474</v>
      </c>
      <c r="Y2525" s="100">
        <v>456</v>
      </c>
      <c r="Z2525" s="100">
        <v>441</v>
      </c>
      <c r="AA2525" s="100">
        <v>390</v>
      </c>
      <c r="AC2525" s="100" t="s">
        <v>375</v>
      </c>
      <c r="AD2525" s="100">
        <v>276</v>
      </c>
      <c r="AE2525" s="100">
        <v>378</v>
      </c>
      <c r="AF2525" s="100">
        <v>504</v>
      </c>
      <c r="AG2525" s="100">
        <v>491</v>
      </c>
      <c r="AJ2525" s="100" t="str">
        <f t="shared" si="1060"/>
        <v>●</v>
      </c>
      <c r="AK2525" s="100" t="str">
        <f t="shared" si="1058"/>
        <v>●</v>
      </c>
      <c r="AL2525" s="100" t="str">
        <f>IF(E2525=Z2525,"○","●")</f>
        <v>●</v>
      </c>
      <c r="AM2525" s="100" t="str">
        <f t="shared" si="1058"/>
        <v>●</v>
      </c>
      <c r="AP2525" s="100" t="str">
        <f t="shared" si="1061"/>
        <v>●</v>
      </c>
      <c r="AQ2525" s="100" t="str">
        <f t="shared" si="1059"/>
        <v>●</v>
      </c>
      <c r="AR2525" s="100" t="str">
        <f t="shared" si="1059"/>
        <v>●</v>
      </c>
      <c r="AS2525" s="100" t="str">
        <f t="shared" si="1059"/>
        <v>●</v>
      </c>
    </row>
    <row r="2526" spans="2:45" s="100" customFormat="1" ht="14.25" customHeight="1">
      <c r="B2526" s="105" t="s">
        <v>93</v>
      </c>
      <c r="C2526" s="106">
        <v>120</v>
      </c>
      <c r="D2526" s="107">
        <v>123</v>
      </c>
      <c r="E2526" s="107">
        <v>157</v>
      </c>
      <c r="F2526" s="107">
        <v>164</v>
      </c>
      <c r="G2526" s="107">
        <f>IF(COUNTIF(G2541:G2545,"x"),"x",IF(SUM(G2541,G2545)=0,"-",SUM(G2541:G2545)))</f>
        <v>202</v>
      </c>
      <c r="H2526" s="107">
        <f t="shared" si="1054"/>
        <v>38</v>
      </c>
      <c r="I2526" s="108">
        <f t="shared" si="1055"/>
        <v>23.170731707317074</v>
      </c>
      <c r="J2526" s="102"/>
      <c r="K2526" s="109" t="s">
        <v>93</v>
      </c>
      <c r="L2526" s="106">
        <v>54</v>
      </c>
      <c r="M2526" s="107">
        <v>83</v>
      </c>
      <c r="N2526" s="107">
        <v>123</v>
      </c>
      <c r="O2526" s="107">
        <v>147</v>
      </c>
      <c r="P2526" s="107">
        <f>IF(COUNTIF(P2541:P2545,"x"),"x",IF(SUM(P2541,P2545)=0,"-",SUM(P2541:P2545)))</f>
        <v>221</v>
      </c>
      <c r="Q2526" s="107">
        <f t="shared" si="1056"/>
        <v>74</v>
      </c>
      <c r="R2526" s="108">
        <f t="shared" si="1057"/>
        <v>50.34013605442177</v>
      </c>
      <c r="S2526" s="108"/>
      <c r="W2526" s="100" t="s">
        <v>376</v>
      </c>
      <c r="X2526" s="100">
        <v>94</v>
      </c>
      <c r="Y2526" s="100">
        <v>120</v>
      </c>
      <c r="Z2526" s="100">
        <v>123</v>
      </c>
      <c r="AA2526" s="100">
        <v>157</v>
      </c>
      <c r="AC2526" s="100" t="s">
        <v>376</v>
      </c>
      <c r="AD2526" s="100">
        <v>38</v>
      </c>
      <c r="AE2526" s="100">
        <v>54</v>
      </c>
      <c r="AF2526" s="100">
        <v>83</v>
      </c>
      <c r="AG2526" s="100">
        <v>123</v>
      </c>
      <c r="AJ2526" s="100" t="str">
        <f t="shared" si="1060"/>
        <v>●</v>
      </c>
      <c r="AK2526" s="100" t="str">
        <f t="shared" si="1058"/>
        <v>●</v>
      </c>
      <c r="AL2526" s="100" t="str">
        <f t="shared" si="1058"/>
        <v>●</v>
      </c>
      <c r="AM2526" s="100" t="str">
        <f t="shared" si="1058"/>
        <v>●</v>
      </c>
      <c r="AP2526" s="100" t="str">
        <f t="shared" si="1061"/>
        <v>●</v>
      </c>
      <c r="AQ2526" s="100" t="str">
        <f t="shared" si="1059"/>
        <v>●</v>
      </c>
      <c r="AR2526" s="100" t="str">
        <f t="shared" si="1059"/>
        <v>●</v>
      </c>
      <c r="AS2526" s="100" t="str">
        <f t="shared" si="1059"/>
        <v>●</v>
      </c>
    </row>
    <row r="2527" spans="2:45" s="100" customFormat="1" ht="14.25" customHeight="1">
      <c r="B2527" s="102"/>
      <c r="C2527" s="106"/>
      <c r="D2527" s="112"/>
      <c r="E2527" s="112"/>
      <c r="F2527" s="112"/>
      <c r="G2527" s="112"/>
      <c r="H2527" s="112"/>
      <c r="I2527" s="113"/>
      <c r="J2527" s="102"/>
      <c r="K2527" s="114"/>
      <c r="L2527" s="106"/>
      <c r="M2527" s="112"/>
      <c r="N2527" s="112"/>
      <c r="O2527" s="112"/>
      <c r="P2527" s="112"/>
      <c r="Q2527" s="112"/>
      <c r="R2527" s="113"/>
      <c r="S2527" s="113"/>
      <c r="AJ2527" s="100" t="str">
        <f t="shared" si="1060"/>
        <v>○</v>
      </c>
      <c r="AK2527" s="100" t="str">
        <f t="shared" si="1058"/>
        <v>○</v>
      </c>
      <c r="AL2527" s="100" t="str">
        <f t="shared" si="1058"/>
        <v>○</v>
      </c>
      <c r="AM2527" s="100" t="str">
        <f t="shared" si="1058"/>
        <v>○</v>
      </c>
      <c r="AP2527" s="100" t="str">
        <f t="shared" si="1061"/>
        <v>○</v>
      </c>
      <c r="AQ2527" s="100" t="str">
        <f t="shared" si="1059"/>
        <v>○</v>
      </c>
      <c r="AR2527" s="100" t="str">
        <f t="shared" si="1059"/>
        <v>○</v>
      </c>
      <c r="AS2527" s="100" t="str">
        <f t="shared" si="1059"/>
        <v>○</v>
      </c>
    </row>
    <row r="2528" spans="2:45" s="100" customFormat="1" ht="14.25" customHeight="1">
      <c r="B2528" s="102" t="s">
        <v>94</v>
      </c>
      <c r="C2528" s="106">
        <v>8</v>
      </c>
      <c r="D2528" s="107">
        <v>14</v>
      </c>
      <c r="E2528" s="107">
        <v>9</v>
      </c>
      <c r="F2528" s="107">
        <v>13</v>
      </c>
      <c r="G2528" s="107">
        <f>第2表01元データ!BF66</f>
        <v>11</v>
      </c>
      <c r="H2528" s="107">
        <f t="shared" ref="H2528:H2545" si="1062">IF(G2528="x","x",IF(AND(G2528="-",F2528="-"),"-",IF(AND(G2528="-",F2528&gt;0),F2528*-1,IF(AND(G2528&gt;0,F2528="-"),G2528,G2528-F2528))))</f>
        <v>-2</v>
      </c>
      <c r="I2528" s="108">
        <f t="shared" ref="I2528:I2545" si="1063">IF(H2528="x","x",IF(H2528="-","-",IF(AND(F2528="-",G2528&gt;0),"皆増",IF(AND(F2528&gt;0,G2528="-"),"皆減",H2528/F2528*100))))</f>
        <v>-15.384615384615385</v>
      </c>
      <c r="J2528" s="102"/>
      <c r="K2528" s="114" t="s">
        <v>94</v>
      </c>
      <c r="L2528" s="106">
        <v>25</v>
      </c>
      <c r="M2528" s="107">
        <v>41</v>
      </c>
      <c r="N2528" s="107">
        <v>20</v>
      </c>
      <c r="O2528" s="107">
        <v>26</v>
      </c>
      <c r="P2528" s="107">
        <f>第2表01元データ!BG66</f>
        <v>35</v>
      </c>
      <c r="Q2528" s="107">
        <f t="shared" ref="Q2528:Q2545" si="1064">IF(P2528="x","x",IF(AND(P2528="-",O2528="-"),"-",IF(AND(P2528="-",O2528&gt;0),O2528*-1,IF(AND(P2528&gt;0,O2528="-"),P2528,P2528-O2528))))</f>
        <v>9</v>
      </c>
      <c r="R2528" s="108">
        <f t="shared" ref="R2528:R2545" si="1065">IF(Q2528="x","x",IF(Q2528="-","-",IF(AND(O2528="-",P2528&gt;0),"皆増",IF(AND(O2528&gt;0,P2528="-"),"皆減",Q2528/O2528*100))))</f>
        <v>34.615384615384613</v>
      </c>
      <c r="S2528" s="108"/>
      <c r="T2528" s="100">
        <v>201</v>
      </c>
      <c r="W2528" s="100" t="s">
        <v>377</v>
      </c>
      <c r="X2528" s="100">
        <v>15</v>
      </c>
      <c r="Y2528" s="100">
        <v>8</v>
      </c>
      <c r="Z2528" s="100">
        <v>14</v>
      </c>
      <c r="AA2528" s="100">
        <v>9</v>
      </c>
      <c r="AC2528" s="100" t="s">
        <v>377</v>
      </c>
      <c r="AD2528" s="100">
        <v>25</v>
      </c>
      <c r="AE2528" s="100">
        <v>25</v>
      </c>
      <c r="AF2528" s="100">
        <v>41</v>
      </c>
      <c r="AG2528" s="100">
        <v>20</v>
      </c>
      <c r="AJ2528" s="100" t="str">
        <f t="shared" si="1060"/>
        <v>●</v>
      </c>
      <c r="AK2528" s="100" t="str">
        <f t="shared" si="1058"/>
        <v>●</v>
      </c>
      <c r="AL2528" s="100" t="str">
        <f t="shared" si="1058"/>
        <v>●</v>
      </c>
      <c r="AM2528" s="100" t="str">
        <f t="shared" si="1058"/>
        <v>●</v>
      </c>
      <c r="AP2528" s="100" t="str">
        <f t="shared" si="1061"/>
        <v>○</v>
      </c>
      <c r="AQ2528" s="100" t="str">
        <f t="shared" si="1059"/>
        <v>●</v>
      </c>
      <c r="AR2528" s="100" t="str">
        <f t="shared" si="1059"/>
        <v>●</v>
      </c>
      <c r="AS2528" s="100" t="str">
        <f t="shared" si="1059"/>
        <v>●</v>
      </c>
    </row>
    <row r="2529" spans="2:45" s="100" customFormat="1" ht="14.25" customHeight="1">
      <c r="B2529" s="102" t="s">
        <v>95</v>
      </c>
      <c r="C2529" s="106">
        <v>21</v>
      </c>
      <c r="D2529" s="107">
        <v>11</v>
      </c>
      <c r="E2529" s="107">
        <v>16</v>
      </c>
      <c r="F2529" s="107">
        <v>11</v>
      </c>
      <c r="G2529" s="107">
        <f>第2表01元データ!BF67</f>
        <v>8</v>
      </c>
      <c r="H2529" s="107">
        <f t="shared" si="1062"/>
        <v>-3</v>
      </c>
      <c r="I2529" s="108">
        <f t="shared" si="1063"/>
        <v>-27.27272727272727</v>
      </c>
      <c r="J2529" s="102"/>
      <c r="K2529" s="114" t="s">
        <v>95</v>
      </c>
      <c r="L2529" s="106">
        <v>40</v>
      </c>
      <c r="M2529" s="107">
        <v>51</v>
      </c>
      <c r="N2529" s="107">
        <v>45</v>
      </c>
      <c r="O2529" s="107">
        <v>18</v>
      </c>
      <c r="P2529" s="107">
        <f>第2表01元データ!BG67</f>
        <v>31</v>
      </c>
      <c r="Q2529" s="107">
        <f t="shared" si="1064"/>
        <v>13</v>
      </c>
      <c r="R2529" s="108">
        <f t="shared" si="1065"/>
        <v>72.222222222222214</v>
      </c>
      <c r="S2529" s="108"/>
      <c r="T2529" s="100">
        <v>202</v>
      </c>
      <c r="W2529" s="100" t="s">
        <v>356</v>
      </c>
      <c r="X2529" s="100">
        <v>23</v>
      </c>
      <c r="Y2529" s="100">
        <v>21</v>
      </c>
      <c r="Z2529" s="100">
        <v>11</v>
      </c>
      <c r="AA2529" s="100">
        <v>16</v>
      </c>
      <c r="AC2529" s="100" t="s">
        <v>356</v>
      </c>
      <c r="AD2529" s="100">
        <v>32</v>
      </c>
      <c r="AE2529" s="100">
        <v>40</v>
      </c>
      <c r="AF2529" s="100">
        <v>51</v>
      </c>
      <c r="AG2529" s="100">
        <v>45</v>
      </c>
      <c r="AJ2529" s="100" t="str">
        <f t="shared" si="1060"/>
        <v>●</v>
      </c>
      <c r="AK2529" s="100" t="str">
        <f t="shared" si="1058"/>
        <v>●</v>
      </c>
      <c r="AL2529" s="100" t="str">
        <f t="shared" si="1058"/>
        <v>●</v>
      </c>
      <c r="AM2529" s="100" t="str">
        <f t="shared" si="1058"/>
        <v>●</v>
      </c>
      <c r="AP2529" s="100" t="str">
        <f t="shared" si="1061"/>
        <v>●</v>
      </c>
      <c r="AQ2529" s="100" t="str">
        <f t="shared" si="1059"/>
        <v>●</v>
      </c>
      <c r="AR2529" s="100" t="str">
        <f t="shared" si="1059"/>
        <v>●</v>
      </c>
      <c r="AS2529" s="100" t="str">
        <f t="shared" si="1059"/>
        <v>●</v>
      </c>
    </row>
    <row r="2530" spans="2:45" s="100" customFormat="1" ht="14.25" customHeight="1">
      <c r="B2530" s="102" t="s">
        <v>96</v>
      </c>
      <c r="C2530" s="106">
        <v>29</v>
      </c>
      <c r="D2530" s="107">
        <v>30</v>
      </c>
      <c r="E2530" s="107">
        <v>15</v>
      </c>
      <c r="F2530" s="107">
        <v>17</v>
      </c>
      <c r="G2530" s="107">
        <f>第2表01元データ!BF68</f>
        <v>12</v>
      </c>
      <c r="H2530" s="107">
        <f t="shared" si="1062"/>
        <v>-5</v>
      </c>
      <c r="I2530" s="108">
        <f t="shared" si="1063"/>
        <v>-29.411764705882355</v>
      </c>
      <c r="J2530" s="102"/>
      <c r="K2530" s="114" t="s">
        <v>96</v>
      </c>
      <c r="L2530" s="106">
        <v>43</v>
      </c>
      <c r="M2530" s="107">
        <v>47</v>
      </c>
      <c r="N2530" s="107">
        <v>47</v>
      </c>
      <c r="O2530" s="107">
        <v>40</v>
      </c>
      <c r="P2530" s="107">
        <f>第2表01元データ!BG68</f>
        <v>26</v>
      </c>
      <c r="Q2530" s="107">
        <f t="shared" si="1064"/>
        <v>-14</v>
      </c>
      <c r="R2530" s="108">
        <f t="shared" si="1065"/>
        <v>-35</v>
      </c>
      <c r="S2530" s="108"/>
      <c r="T2530" s="100">
        <v>203</v>
      </c>
      <c r="W2530" s="100" t="s">
        <v>357</v>
      </c>
      <c r="X2530" s="100">
        <v>29</v>
      </c>
      <c r="Y2530" s="100">
        <v>29</v>
      </c>
      <c r="Z2530" s="100">
        <v>30</v>
      </c>
      <c r="AA2530" s="100">
        <v>15</v>
      </c>
      <c r="AC2530" s="100" t="s">
        <v>357</v>
      </c>
      <c r="AD2530" s="100">
        <v>30</v>
      </c>
      <c r="AE2530" s="100">
        <v>43</v>
      </c>
      <c r="AF2530" s="100">
        <v>47</v>
      </c>
      <c r="AG2530" s="100">
        <v>47</v>
      </c>
      <c r="AJ2530" s="100" t="str">
        <f t="shared" si="1060"/>
        <v>○</v>
      </c>
      <c r="AK2530" s="100" t="str">
        <f t="shared" si="1058"/>
        <v>●</v>
      </c>
      <c r="AL2530" s="100" t="str">
        <f t="shared" si="1058"/>
        <v>●</v>
      </c>
      <c r="AM2530" s="100" t="str">
        <f t="shared" si="1058"/>
        <v>●</v>
      </c>
      <c r="AP2530" s="100" t="str">
        <f t="shared" si="1061"/>
        <v>●</v>
      </c>
      <c r="AQ2530" s="100" t="str">
        <f t="shared" si="1059"/>
        <v>●</v>
      </c>
      <c r="AR2530" s="100" t="str">
        <f t="shared" si="1059"/>
        <v>○</v>
      </c>
      <c r="AS2530" s="100" t="str">
        <f t="shared" si="1059"/>
        <v>●</v>
      </c>
    </row>
    <row r="2531" spans="2:45" s="100" customFormat="1" ht="14.25" customHeight="1">
      <c r="B2531" s="102" t="s">
        <v>97</v>
      </c>
      <c r="C2531" s="106">
        <v>34</v>
      </c>
      <c r="D2531" s="107">
        <v>29</v>
      </c>
      <c r="E2531" s="107">
        <v>23</v>
      </c>
      <c r="F2531" s="107">
        <v>17</v>
      </c>
      <c r="G2531" s="107">
        <f>第2表01元データ!BF69</f>
        <v>15</v>
      </c>
      <c r="H2531" s="107">
        <f t="shared" si="1062"/>
        <v>-2</v>
      </c>
      <c r="I2531" s="108">
        <f t="shared" si="1063"/>
        <v>-11.76470588235294</v>
      </c>
      <c r="J2531" s="102"/>
      <c r="K2531" s="114" t="s">
        <v>97</v>
      </c>
      <c r="L2531" s="106">
        <v>39</v>
      </c>
      <c r="M2531" s="107">
        <v>47</v>
      </c>
      <c r="N2531" s="107">
        <v>40</v>
      </c>
      <c r="O2531" s="107">
        <v>47</v>
      </c>
      <c r="P2531" s="107">
        <f>第2表01元データ!BG69</f>
        <v>19</v>
      </c>
      <c r="Q2531" s="107">
        <f t="shared" si="1064"/>
        <v>-28</v>
      </c>
      <c r="R2531" s="108">
        <f t="shared" si="1065"/>
        <v>-59.574468085106382</v>
      </c>
      <c r="S2531" s="108"/>
      <c r="T2531" s="100">
        <v>204</v>
      </c>
      <c r="W2531" s="100" t="s">
        <v>358</v>
      </c>
      <c r="X2531" s="100">
        <v>42</v>
      </c>
      <c r="Y2531" s="100">
        <v>34</v>
      </c>
      <c r="Z2531" s="100">
        <v>29</v>
      </c>
      <c r="AA2531" s="100">
        <v>23</v>
      </c>
      <c r="AC2531" s="100" t="s">
        <v>358</v>
      </c>
      <c r="AD2531" s="100">
        <v>45</v>
      </c>
      <c r="AE2531" s="100">
        <v>39</v>
      </c>
      <c r="AF2531" s="100">
        <v>47</v>
      </c>
      <c r="AG2531" s="100">
        <v>40</v>
      </c>
      <c r="AJ2531" s="100" t="str">
        <f t="shared" si="1060"/>
        <v>●</v>
      </c>
      <c r="AK2531" s="100" t="str">
        <f t="shared" si="1058"/>
        <v>●</v>
      </c>
      <c r="AL2531" s="100" t="str">
        <f t="shared" si="1058"/>
        <v>●</v>
      </c>
      <c r="AM2531" s="100" t="str">
        <f t="shared" si="1058"/>
        <v>●</v>
      </c>
      <c r="AP2531" s="100" t="str">
        <f t="shared" si="1061"/>
        <v>●</v>
      </c>
      <c r="AQ2531" s="100" t="str">
        <f t="shared" si="1059"/>
        <v>●</v>
      </c>
      <c r="AR2531" s="100" t="str">
        <f t="shared" si="1059"/>
        <v>●</v>
      </c>
      <c r="AS2531" s="100" t="str">
        <f t="shared" si="1059"/>
        <v>●</v>
      </c>
    </row>
    <row r="2532" spans="2:45" s="100" customFormat="1" ht="14.25" customHeight="1">
      <c r="B2532" s="102" t="s">
        <v>98</v>
      </c>
      <c r="C2532" s="106">
        <v>33</v>
      </c>
      <c r="D2532" s="107">
        <v>30</v>
      </c>
      <c r="E2532" s="107">
        <v>20</v>
      </c>
      <c r="F2532" s="107">
        <v>23</v>
      </c>
      <c r="G2532" s="107">
        <f>第2表01元データ!BF70</f>
        <v>11</v>
      </c>
      <c r="H2532" s="107">
        <f t="shared" si="1062"/>
        <v>-12</v>
      </c>
      <c r="I2532" s="108">
        <f t="shared" si="1063"/>
        <v>-52.173913043478258</v>
      </c>
      <c r="J2532" s="102"/>
      <c r="K2532" s="114" t="s">
        <v>98</v>
      </c>
      <c r="L2532" s="106">
        <v>38</v>
      </c>
      <c r="M2532" s="107">
        <v>41</v>
      </c>
      <c r="N2532" s="107">
        <v>36</v>
      </c>
      <c r="O2532" s="107">
        <v>40</v>
      </c>
      <c r="P2532" s="107">
        <f>第2表01元データ!BG70</f>
        <v>30</v>
      </c>
      <c r="Q2532" s="107">
        <f t="shared" si="1064"/>
        <v>-10</v>
      </c>
      <c r="R2532" s="108">
        <f t="shared" si="1065"/>
        <v>-25</v>
      </c>
      <c r="S2532" s="108"/>
      <c r="T2532" s="100">
        <v>205</v>
      </c>
      <c r="W2532" s="100" t="s">
        <v>359</v>
      </c>
      <c r="X2532" s="100">
        <v>41</v>
      </c>
      <c r="Y2532" s="100">
        <v>33</v>
      </c>
      <c r="Z2532" s="100">
        <v>30</v>
      </c>
      <c r="AA2532" s="100">
        <v>20</v>
      </c>
      <c r="AC2532" s="100" t="s">
        <v>359</v>
      </c>
      <c r="AD2532" s="100">
        <v>15</v>
      </c>
      <c r="AE2532" s="100">
        <v>38</v>
      </c>
      <c r="AF2532" s="100">
        <v>41</v>
      </c>
      <c r="AG2532" s="100">
        <v>36</v>
      </c>
      <c r="AJ2532" s="100" t="str">
        <f t="shared" si="1060"/>
        <v>●</v>
      </c>
      <c r="AK2532" s="100" t="str">
        <f t="shared" si="1058"/>
        <v>●</v>
      </c>
      <c r="AL2532" s="100" t="str">
        <f t="shared" si="1058"/>
        <v>●</v>
      </c>
      <c r="AM2532" s="100" t="str">
        <f t="shared" si="1058"/>
        <v>●</v>
      </c>
      <c r="AP2532" s="100" t="str">
        <f t="shared" si="1061"/>
        <v>●</v>
      </c>
      <c r="AQ2532" s="100" t="str">
        <f t="shared" si="1059"/>
        <v>●</v>
      </c>
      <c r="AR2532" s="100" t="str">
        <f t="shared" si="1059"/>
        <v>●</v>
      </c>
      <c r="AS2532" s="100" t="str">
        <f t="shared" si="1059"/>
        <v>●</v>
      </c>
    </row>
    <row r="2533" spans="2:45" s="100" customFormat="1" ht="14.25" customHeight="1">
      <c r="B2533" s="102" t="s">
        <v>99</v>
      </c>
      <c r="C2533" s="106">
        <v>30</v>
      </c>
      <c r="D2533" s="107">
        <v>24</v>
      </c>
      <c r="E2533" s="107">
        <v>22</v>
      </c>
      <c r="F2533" s="107">
        <v>15</v>
      </c>
      <c r="G2533" s="107">
        <f>第2表01元データ!BF71</f>
        <v>10</v>
      </c>
      <c r="H2533" s="107">
        <f t="shared" si="1062"/>
        <v>-5</v>
      </c>
      <c r="I2533" s="108">
        <f t="shared" si="1063"/>
        <v>-33.333333333333329</v>
      </c>
      <c r="J2533" s="102"/>
      <c r="K2533" s="114" t="s">
        <v>99</v>
      </c>
      <c r="L2533" s="106">
        <v>22</v>
      </c>
      <c r="M2533" s="107">
        <v>42</v>
      </c>
      <c r="N2533" s="107">
        <v>30</v>
      </c>
      <c r="O2533" s="107">
        <v>22</v>
      </c>
      <c r="P2533" s="107">
        <f>第2表01元データ!BG71</f>
        <v>27</v>
      </c>
      <c r="Q2533" s="107">
        <f t="shared" si="1064"/>
        <v>5</v>
      </c>
      <c r="R2533" s="108">
        <f t="shared" si="1065"/>
        <v>22.727272727272727</v>
      </c>
      <c r="S2533" s="108"/>
      <c r="T2533" s="100">
        <v>206</v>
      </c>
      <c r="W2533" s="100" t="s">
        <v>360</v>
      </c>
      <c r="X2533" s="100">
        <v>38</v>
      </c>
      <c r="Y2533" s="100">
        <v>30</v>
      </c>
      <c r="Z2533" s="100">
        <v>24</v>
      </c>
      <c r="AA2533" s="100">
        <v>22</v>
      </c>
      <c r="AC2533" s="100" t="s">
        <v>360</v>
      </c>
      <c r="AD2533" s="100">
        <v>19</v>
      </c>
      <c r="AE2533" s="100">
        <v>22</v>
      </c>
      <c r="AF2533" s="100">
        <v>42</v>
      </c>
      <c r="AG2533" s="100">
        <v>30</v>
      </c>
      <c r="AJ2533" s="100" t="str">
        <f t="shared" si="1060"/>
        <v>●</v>
      </c>
      <c r="AK2533" s="100" t="str">
        <f t="shared" si="1058"/>
        <v>●</v>
      </c>
      <c r="AL2533" s="100" t="str">
        <f t="shared" si="1058"/>
        <v>●</v>
      </c>
      <c r="AM2533" s="100" t="str">
        <f t="shared" si="1058"/>
        <v>●</v>
      </c>
      <c r="AP2533" s="100" t="str">
        <f t="shared" si="1061"/>
        <v>●</v>
      </c>
      <c r="AQ2533" s="100" t="str">
        <f t="shared" si="1059"/>
        <v>●</v>
      </c>
      <c r="AR2533" s="100" t="str">
        <f t="shared" si="1059"/>
        <v>●</v>
      </c>
      <c r="AS2533" s="100" t="str">
        <f t="shared" si="1059"/>
        <v>●</v>
      </c>
    </row>
    <row r="2534" spans="2:45" s="100" customFormat="1" ht="14.25" customHeight="1">
      <c r="B2534" s="102" t="s">
        <v>100</v>
      </c>
      <c r="C2534" s="106">
        <v>41</v>
      </c>
      <c r="D2534" s="107">
        <v>32</v>
      </c>
      <c r="E2534" s="107">
        <v>22</v>
      </c>
      <c r="F2534" s="107">
        <v>21</v>
      </c>
      <c r="G2534" s="107">
        <f>第2表01元データ!BF72</f>
        <v>23</v>
      </c>
      <c r="H2534" s="107">
        <f t="shared" si="1062"/>
        <v>2</v>
      </c>
      <c r="I2534" s="108">
        <f t="shared" si="1063"/>
        <v>9.5238095238095237</v>
      </c>
      <c r="J2534" s="102"/>
      <c r="K2534" s="114" t="s">
        <v>100</v>
      </c>
      <c r="L2534" s="106">
        <v>47</v>
      </c>
      <c r="M2534" s="107">
        <v>53</v>
      </c>
      <c r="N2534" s="107">
        <v>49</v>
      </c>
      <c r="O2534" s="107">
        <v>30</v>
      </c>
      <c r="P2534" s="107">
        <f>第2表01元データ!BG72</f>
        <v>37</v>
      </c>
      <c r="Q2534" s="107">
        <f t="shared" si="1064"/>
        <v>7</v>
      </c>
      <c r="R2534" s="108">
        <f t="shared" si="1065"/>
        <v>23.333333333333332</v>
      </c>
      <c r="S2534" s="108"/>
      <c r="T2534" s="100">
        <v>207</v>
      </c>
      <c r="W2534" s="100" t="s">
        <v>361</v>
      </c>
      <c r="X2534" s="100">
        <v>42</v>
      </c>
      <c r="Y2534" s="100">
        <v>41</v>
      </c>
      <c r="Z2534" s="100">
        <v>32</v>
      </c>
      <c r="AA2534" s="100">
        <v>22</v>
      </c>
      <c r="AC2534" s="100" t="s">
        <v>361</v>
      </c>
      <c r="AD2534" s="100">
        <v>24</v>
      </c>
      <c r="AE2534" s="100">
        <v>47</v>
      </c>
      <c r="AF2534" s="100">
        <v>53</v>
      </c>
      <c r="AG2534" s="100">
        <v>49</v>
      </c>
      <c r="AJ2534" s="100" t="str">
        <f t="shared" si="1060"/>
        <v>●</v>
      </c>
      <c r="AK2534" s="100" t="str">
        <f t="shared" si="1058"/>
        <v>●</v>
      </c>
      <c r="AL2534" s="100" t="str">
        <f t="shared" si="1058"/>
        <v>●</v>
      </c>
      <c r="AM2534" s="100" t="str">
        <f t="shared" si="1058"/>
        <v>●</v>
      </c>
      <c r="AP2534" s="100" t="str">
        <f t="shared" si="1061"/>
        <v>●</v>
      </c>
      <c r="AQ2534" s="100" t="str">
        <f t="shared" si="1059"/>
        <v>●</v>
      </c>
      <c r="AR2534" s="100" t="str">
        <f t="shared" si="1059"/>
        <v>●</v>
      </c>
      <c r="AS2534" s="100" t="str">
        <f t="shared" si="1059"/>
        <v>●</v>
      </c>
    </row>
    <row r="2535" spans="2:45" s="100" customFormat="1" ht="14.25" customHeight="1">
      <c r="B2535" s="102" t="s">
        <v>118</v>
      </c>
      <c r="C2535" s="106">
        <v>46</v>
      </c>
      <c r="D2535" s="107">
        <v>45</v>
      </c>
      <c r="E2535" s="107">
        <v>30</v>
      </c>
      <c r="F2535" s="107">
        <v>24</v>
      </c>
      <c r="G2535" s="107">
        <f>第2表01元データ!BF73</f>
        <v>22</v>
      </c>
      <c r="H2535" s="107">
        <f t="shared" si="1062"/>
        <v>-2</v>
      </c>
      <c r="I2535" s="108">
        <f t="shared" si="1063"/>
        <v>-8.3333333333333321</v>
      </c>
      <c r="J2535" s="102"/>
      <c r="K2535" s="114" t="s">
        <v>118</v>
      </c>
      <c r="L2535" s="106">
        <v>39</v>
      </c>
      <c r="M2535" s="107">
        <v>64</v>
      </c>
      <c r="N2535" s="107">
        <v>53</v>
      </c>
      <c r="O2535" s="107">
        <v>51</v>
      </c>
      <c r="P2535" s="107">
        <f>第2表01元データ!BG73</f>
        <v>52</v>
      </c>
      <c r="Q2535" s="107">
        <f t="shared" si="1064"/>
        <v>1</v>
      </c>
      <c r="R2535" s="108">
        <f t="shared" si="1065"/>
        <v>1.9607843137254901</v>
      </c>
      <c r="S2535" s="108"/>
      <c r="T2535" s="100">
        <v>208</v>
      </c>
      <c r="W2535" s="100" t="s">
        <v>362</v>
      </c>
      <c r="X2535" s="100">
        <v>63</v>
      </c>
      <c r="Y2535" s="100">
        <v>46</v>
      </c>
      <c r="Z2535" s="100">
        <v>45</v>
      </c>
      <c r="AA2535" s="100">
        <v>30</v>
      </c>
      <c r="AC2535" s="100" t="s">
        <v>362</v>
      </c>
      <c r="AD2535" s="100">
        <v>34</v>
      </c>
      <c r="AE2535" s="100">
        <v>39</v>
      </c>
      <c r="AF2535" s="100">
        <v>64</v>
      </c>
      <c r="AG2535" s="100">
        <v>53</v>
      </c>
      <c r="AJ2535" s="100" t="str">
        <f t="shared" si="1060"/>
        <v>●</v>
      </c>
      <c r="AK2535" s="100" t="str">
        <f t="shared" si="1058"/>
        <v>●</v>
      </c>
      <c r="AL2535" s="100" t="str">
        <f t="shared" si="1058"/>
        <v>●</v>
      </c>
      <c r="AM2535" s="100" t="str">
        <f t="shared" si="1058"/>
        <v>●</v>
      </c>
      <c r="AP2535" s="100" t="str">
        <f t="shared" si="1061"/>
        <v>●</v>
      </c>
      <c r="AQ2535" s="100" t="str">
        <f t="shared" si="1059"/>
        <v>●</v>
      </c>
      <c r="AR2535" s="100" t="str">
        <f t="shared" si="1059"/>
        <v>●</v>
      </c>
      <c r="AS2535" s="100" t="str">
        <f t="shared" si="1059"/>
        <v>●</v>
      </c>
    </row>
    <row r="2536" spans="2:45" s="100" customFormat="1" ht="14.25" customHeight="1">
      <c r="B2536" s="102" t="s">
        <v>101</v>
      </c>
      <c r="C2536" s="106">
        <v>58</v>
      </c>
      <c r="D2536" s="107">
        <v>54</v>
      </c>
      <c r="E2536" s="107">
        <v>46</v>
      </c>
      <c r="F2536" s="107">
        <v>25</v>
      </c>
      <c r="G2536" s="107">
        <f>第2表01元データ!BF74</f>
        <v>20</v>
      </c>
      <c r="H2536" s="107">
        <f t="shared" si="1062"/>
        <v>-5</v>
      </c>
      <c r="I2536" s="108">
        <f t="shared" si="1063"/>
        <v>-20</v>
      </c>
      <c r="J2536" s="102"/>
      <c r="K2536" s="114" t="s">
        <v>101</v>
      </c>
      <c r="L2536" s="106">
        <v>43</v>
      </c>
      <c r="M2536" s="107">
        <v>51</v>
      </c>
      <c r="N2536" s="107">
        <v>62</v>
      </c>
      <c r="O2536" s="107">
        <v>49</v>
      </c>
      <c r="P2536" s="107">
        <f>第2表01元データ!BG74</f>
        <v>35</v>
      </c>
      <c r="Q2536" s="107">
        <f t="shared" si="1064"/>
        <v>-14</v>
      </c>
      <c r="R2536" s="108">
        <f t="shared" si="1065"/>
        <v>-28.571428571428569</v>
      </c>
      <c r="S2536" s="108"/>
      <c r="T2536" s="100">
        <v>209</v>
      </c>
      <c r="W2536" s="100" t="s">
        <v>363</v>
      </c>
      <c r="X2536" s="100">
        <v>74</v>
      </c>
      <c r="Y2536" s="100">
        <v>58</v>
      </c>
      <c r="Z2536" s="100">
        <v>54</v>
      </c>
      <c r="AA2536" s="100">
        <v>46</v>
      </c>
      <c r="AC2536" s="100" t="s">
        <v>363</v>
      </c>
      <c r="AD2536" s="100">
        <v>41</v>
      </c>
      <c r="AE2536" s="100">
        <v>43</v>
      </c>
      <c r="AF2536" s="100">
        <v>51</v>
      </c>
      <c r="AG2536" s="100">
        <v>62</v>
      </c>
      <c r="AJ2536" s="100" t="str">
        <f t="shared" si="1060"/>
        <v>●</v>
      </c>
      <c r="AK2536" s="100" t="str">
        <f t="shared" si="1058"/>
        <v>●</v>
      </c>
      <c r="AL2536" s="100" t="str">
        <f>IF(E2536=Z2536,"○","●")</f>
        <v>●</v>
      </c>
      <c r="AM2536" s="100" t="str">
        <f t="shared" si="1058"/>
        <v>●</v>
      </c>
      <c r="AP2536" s="100" t="str">
        <f t="shared" si="1061"/>
        <v>●</v>
      </c>
      <c r="AQ2536" s="100" t="str">
        <f t="shared" si="1059"/>
        <v>●</v>
      </c>
      <c r="AR2536" s="100" t="str">
        <f t="shared" si="1059"/>
        <v>●</v>
      </c>
      <c r="AS2536" s="100" t="str">
        <f t="shared" si="1059"/>
        <v>●</v>
      </c>
    </row>
    <row r="2537" spans="2:45" s="100" customFormat="1" ht="14.25" customHeight="1">
      <c r="B2537" s="102" t="s">
        <v>102</v>
      </c>
      <c r="C2537" s="106">
        <v>77</v>
      </c>
      <c r="D2537" s="107">
        <v>52</v>
      </c>
      <c r="E2537" s="107">
        <v>51</v>
      </c>
      <c r="F2537" s="107">
        <v>47</v>
      </c>
      <c r="G2537" s="107">
        <f>第2表01元データ!BF75</f>
        <v>29</v>
      </c>
      <c r="H2537" s="107">
        <f t="shared" si="1062"/>
        <v>-18</v>
      </c>
      <c r="I2537" s="108">
        <f t="shared" si="1063"/>
        <v>-38.297872340425535</v>
      </c>
      <c r="J2537" s="102"/>
      <c r="K2537" s="114" t="s">
        <v>102</v>
      </c>
      <c r="L2537" s="106">
        <v>50</v>
      </c>
      <c r="M2537" s="107">
        <v>50</v>
      </c>
      <c r="N2537" s="107">
        <v>45</v>
      </c>
      <c r="O2537" s="107">
        <v>64</v>
      </c>
      <c r="P2537" s="107">
        <f>第2表01元データ!BG75</f>
        <v>53</v>
      </c>
      <c r="Q2537" s="107">
        <f t="shared" si="1064"/>
        <v>-11</v>
      </c>
      <c r="R2537" s="108">
        <f t="shared" si="1065"/>
        <v>-17.1875</v>
      </c>
      <c r="S2537" s="108"/>
      <c r="T2537" s="100">
        <v>210</v>
      </c>
      <c r="W2537" s="100" t="s">
        <v>364</v>
      </c>
      <c r="X2537" s="100">
        <v>46</v>
      </c>
      <c r="Y2537" s="100">
        <v>77</v>
      </c>
      <c r="Z2537" s="100">
        <v>52</v>
      </c>
      <c r="AA2537" s="100">
        <v>51</v>
      </c>
      <c r="AC2537" s="100" t="s">
        <v>364</v>
      </c>
      <c r="AD2537" s="100">
        <v>36</v>
      </c>
      <c r="AE2537" s="100">
        <v>50</v>
      </c>
      <c r="AF2537" s="100">
        <v>50</v>
      </c>
      <c r="AG2537" s="100">
        <v>45</v>
      </c>
      <c r="AJ2537" s="100" t="str">
        <f t="shared" si="1060"/>
        <v>●</v>
      </c>
      <c r="AK2537" s="100" t="str">
        <f t="shared" si="1058"/>
        <v>●</v>
      </c>
      <c r="AL2537" s="100" t="str">
        <f t="shared" si="1058"/>
        <v>●</v>
      </c>
      <c r="AM2537" s="100" t="str">
        <f t="shared" si="1058"/>
        <v>●</v>
      </c>
      <c r="AP2537" s="100" t="str">
        <f t="shared" si="1061"/>
        <v>●</v>
      </c>
      <c r="AQ2537" s="100" t="str">
        <f t="shared" si="1059"/>
        <v>○</v>
      </c>
      <c r="AR2537" s="100" t="str">
        <f t="shared" si="1059"/>
        <v>●</v>
      </c>
      <c r="AS2537" s="100" t="str">
        <f t="shared" si="1059"/>
        <v>●</v>
      </c>
    </row>
    <row r="2538" spans="2:45" s="100" customFormat="1" ht="14.25" customHeight="1">
      <c r="B2538" s="102" t="s">
        <v>103</v>
      </c>
      <c r="C2538" s="106">
        <v>51</v>
      </c>
      <c r="D2538" s="107">
        <v>70</v>
      </c>
      <c r="E2538" s="107">
        <v>48</v>
      </c>
      <c r="F2538" s="107">
        <v>49</v>
      </c>
      <c r="G2538" s="107">
        <f>第2表01元データ!BF76</f>
        <v>25</v>
      </c>
      <c r="H2538" s="107">
        <f t="shared" si="1062"/>
        <v>-24</v>
      </c>
      <c r="I2538" s="108">
        <f t="shared" si="1063"/>
        <v>-48.979591836734691</v>
      </c>
      <c r="J2538" s="102"/>
      <c r="K2538" s="114" t="s">
        <v>103</v>
      </c>
      <c r="L2538" s="106">
        <v>48</v>
      </c>
      <c r="M2538" s="107">
        <v>74</v>
      </c>
      <c r="N2538" s="107">
        <v>52</v>
      </c>
      <c r="O2538" s="107">
        <v>44</v>
      </c>
      <c r="P2538" s="107">
        <f>第2表01元データ!BG76</f>
        <v>48</v>
      </c>
      <c r="Q2538" s="107">
        <f t="shared" si="1064"/>
        <v>4</v>
      </c>
      <c r="R2538" s="108">
        <f t="shared" si="1065"/>
        <v>9.0909090909090917</v>
      </c>
      <c r="S2538" s="108"/>
      <c r="T2538" s="100">
        <v>211</v>
      </c>
      <c r="W2538" s="100" t="s">
        <v>365</v>
      </c>
      <c r="X2538" s="100">
        <v>54</v>
      </c>
      <c r="Y2538" s="100">
        <v>51</v>
      </c>
      <c r="Z2538" s="100">
        <v>70</v>
      </c>
      <c r="AA2538" s="100">
        <v>48</v>
      </c>
      <c r="AC2538" s="100" t="s">
        <v>365</v>
      </c>
      <c r="AD2538" s="100">
        <v>16</v>
      </c>
      <c r="AE2538" s="100">
        <v>48</v>
      </c>
      <c r="AF2538" s="100">
        <v>74</v>
      </c>
      <c r="AG2538" s="100">
        <v>52</v>
      </c>
      <c r="AJ2538" s="100" t="str">
        <f t="shared" si="1060"/>
        <v>●</v>
      </c>
      <c r="AK2538" s="100" t="str">
        <f t="shared" si="1058"/>
        <v>●</v>
      </c>
      <c r="AL2538" s="100" t="str">
        <f t="shared" si="1058"/>
        <v>●</v>
      </c>
      <c r="AM2538" s="100" t="str">
        <f t="shared" si="1058"/>
        <v>●</v>
      </c>
      <c r="AP2538" s="100" t="str">
        <f t="shared" si="1061"/>
        <v>●</v>
      </c>
      <c r="AQ2538" s="100" t="str">
        <f t="shared" si="1059"/>
        <v>●</v>
      </c>
      <c r="AR2538" s="100" t="str">
        <f t="shared" si="1059"/>
        <v>●</v>
      </c>
      <c r="AS2538" s="100" t="str">
        <f t="shared" si="1059"/>
        <v>●</v>
      </c>
    </row>
    <row r="2539" spans="2:45" s="100" customFormat="1" ht="14.25" customHeight="1">
      <c r="B2539" s="102" t="s">
        <v>104</v>
      </c>
      <c r="C2539" s="106">
        <v>55</v>
      </c>
      <c r="D2539" s="107">
        <v>51</v>
      </c>
      <c r="E2539" s="107">
        <v>81</v>
      </c>
      <c r="F2539" s="107">
        <v>44</v>
      </c>
      <c r="G2539" s="107">
        <f>第2表01元データ!BF77</f>
        <v>41</v>
      </c>
      <c r="H2539" s="107">
        <f t="shared" si="1062"/>
        <v>-3</v>
      </c>
      <c r="I2539" s="108">
        <f t="shared" si="1063"/>
        <v>-6.8181818181818175</v>
      </c>
      <c r="J2539" s="102"/>
      <c r="K2539" s="114" t="s">
        <v>104</v>
      </c>
      <c r="L2539" s="106">
        <v>25</v>
      </c>
      <c r="M2539" s="107">
        <v>51</v>
      </c>
      <c r="N2539" s="107">
        <v>75</v>
      </c>
      <c r="O2539" s="107">
        <v>48</v>
      </c>
      <c r="P2539" s="107">
        <f>第2表01元データ!BG77</f>
        <v>57</v>
      </c>
      <c r="Q2539" s="107">
        <f t="shared" si="1064"/>
        <v>9</v>
      </c>
      <c r="R2539" s="108">
        <f t="shared" si="1065"/>
        <v>18.75</v>
      </c>
      <c r="S2539" s="108"/>
      <c r="T2539" s="100">
        <v>212</v>
      </c>
      <c r="W2539" s="100" t="s">
        <v>366</v>
      </c>
      <c r="X2539" s="100">
        <v>37</v>
      </c>
      <c r="Y2539" s="100">
        <v>55</v>
      </c>
      <c r="Z2539" s="100">
        <v>51</v>
      </c>
      <c r="AA2539" s="100">
        <v>81</v>
      </c>
      <c r="AC2539" s="100" t="s">
        <v>366</v>
      </c>
      <c r="AD2539" s="100">
        <v>21</v>
      </c>
      <c r="AE2539" s="100">
        <v>25</v>
      </c>
      <c r="AF2539" s="100">
        <v>51</v>
      </c>
      <c r="AG2539" s="100">
        <v>75</v>
      </c>
      <c r="AJ2539" s="100" t="str">
        <f t="shared" si="1060"/>
        <v>●</v>
      </c>
      <c r="AK2539" s="100" t="str">
        <f t="shared" si="1058"/>
        <v>●</v>
      </c>
      <c r="AL2539" s="100" t="str">
        <f t="shared" si="1058"/>
        <v>●</v>
      </c>
      <c r="AM2539" s="100" t="str">
        <f t="shared" si="1058"/>
        <v>●</v>
      </c>
      <c r="AP2539" s="100" t="str">
        <f t="shared" si="1061"/>
        <v>●</v>
      </c>
      <c r="AQ2539" s="100" t="str">
        <f t="shared" si="1059"/>
        <v>●</v>
      </c>
      <c r="AR2539" s="100" t="str">
        <f t="shared" si="1059"/>
        <v>●</v>
      </c>
      <c r="AS2539" s="100" t="str">
        <f t="shared" si="1059"/>
        <v>●</v>
      </c>
    </row>
    <row r="2540" spans="2:45" s="100" customFormat="1" ht="14.25" customHeight="1">
      <c r="B2540" s="102" t="s">
        <v>105</v>
      </c>
      <c r="C2540" s="106">
        <v>31</v>
      </c>
      <c r="D2540" s="107">
        <v>54</v>
      </c>
      <c r="E2540" s="107">
        <v>47</v>
      </c>
      <c r="F2540" s="107">
        <v>72</v>
      </c>
      <c r="G2540" s="107">
        <f>第2表01元データ!BF78</f>
        <v>45</v>
      </c>
      <c r="H2540" s="107">
        <f t="shared" si="1062"/>
        <v>-27</v>
      </c>
      <c r="I2540" s="108">
        <f t="shared" si="1063"/>
        <v>-37.5</v>
      </c>
      <c r="J2540" s="102"/>
      <c r="K2540" s="114" t="s">
        <v>105</v>
      </c>
      <c r="L2540" s="106">
        <v>27</v>
      </c>
      <c r="M2540" s="107">
        <v>31</v>
      </c>
      <c r="N2540" s="107">
        <v>49</v>
      </c>
      <c r="O2540" s="107">
        <v>79</v>
      </c>
      <c r="P2540" s="107">
        <f>第2表01元データ!BG78</f>
        <v>47</v>
      </c>
      <c r="Q2540" s="107">
        <f t="shared" si="1064"/>
        <v>-32</v>
      </c>
      <c r="R2540" s="108">
        <f t="shared" si="1065"/>
        <v>-40.506329113924053</v>
      </c>
      <c r="S2540" s="108"/>
      <c r="T2540" s="100">
        <v>213</v>
      </c>
      <c r="W2540" s="100" t="s">
        <v>367</v>
      </c>
      <c r="X2540" s="100">
        <v>37</v>
      </c>
      <c r="Y2540" s="100">
        <v>31</v>
      </c>
      <c r="Z2540" s="100">
        <v>54</v>
      </c>
      <c r="AA2540" s="100">
        <v>47</v>
      </c>
      <c r="AC2540" s="100" t="s">
        <v>367</v>
      </c>
      <c r="AD2540" s="100">
        <v>25</v>
      </c>
      <c r="AE2540" s="100">
        <v>27</v>
      </c>
      <c r="AF2540" s="100">
        <v>31</v>
      </c>
      <c r="AG2540" s="100">
        <v>49</v>
      </c>
      <c r="AJ2540" s="100" t="str">
        <f t="shared" si="1060"/>
        <v>●</v>
      </c>
      <c r="AK2540" s="100" t="str">
        <f t="shared" si="1058"/>
        <v>●</v>
      </c>
      <c r="AL2540" s="100" t="str">
        <f t="shared" si="1058"/>
        <v>●</v>
      </c>
      <c r="AM2540" s="100" t="str">
        <f t="shared" si="1058"/>
        <v>●</v>
      </c>
      <c r="AP2540" s="100" t="str">
        <f t="shared" si="1061"/>
        <v>●</v>
      </c>
      <c r="AQ2540" s="100" t="str">
        <f t="shared" si="1059"/>
        <v>●</v>
      </c>
      <c r="AR2540" s="100" t="str">
        <f t="shared" si="1059"/>
        <v>●</v>
      </c>
      <c r="AS2540" s="100" t="str">
        <f t="shared" si="1059"/>
        <v>●</v>
      </c>
    </row>
    <row r="2541" spans="2:45" s="100" customFormat="1" ht="14.25" customHeight="1">
      <c r="B2541" s="102" t="s">
        <v>106</v>
      </c>
      <c r="C2541" s="106">
        <v>35</v>
      </c>
      <c r="D2541" s="107">
        <v>31</v>
      </c>
      <c r="E2541" s="107">
        <v>54</v>
      </c>
      <c r="F2541" s="107">
        <v>44</v>
      </c>
      <c r="G2541" s="107">
        <f>第2表01元データ!BF79</f>
        <v>42</v>
      </c>
      <c r="H2541" s="107">
        <f t="shared" si="1062"/>
        <v>-2</v>
      </c>
      <c r="I2541" s="108">
        <f t="shared" si="1063"/>
        <v>-4.5454545454545459</v>
      </c>
      <c r="J2541" s="102"/>
      <c r="K2541" s="114" t="s">
        <v>106</v>
      </c>
      <c r="L2541" s="106">
        <v>24</v>
      </c>
      <c r="M2541" s="107">
        <v>30</v>
      </c>
      <c r="N2541" s="107">
        <v>28</v>
      </c>
      <c r="O2541" s="107">
        <v>51</v>
      </c>
      <c r="P2541" s="107">
        <f>第2表01元データ!BG79</f>
        <v>46</v>
      </c>
      <c r="Q2541" s="107">
        <f t="shared" si="1064"/>
        <v>-5</v>
      </c>
      <c r="R2541" s="108">
        <f t="shared" si="1065"/>
        <v>-9.8039215686274517</v>
      </c>
      <c r="S2541" s="108"/>
      <c r="T2541" s="100">
        <v>214</v>
      </c>
      <c r="W2541" s="99" t="s">
        <v>368</v>
      </c>
      <c r="X2541" s="99">
        <v>31</v>
      </c>
      <c r="Y2541" s="99">
        <v>35</v>
      </c>
      <c r="Z2541" s="99">
        <v>31</v>
      </c>
      <c r="AA2541" s="99">
        <v>54</v>
      </c>
      <c r="AB2541" s="99"/>
      <c r="AC2541" s="99" t="s">
        <v>368</v>
      </c>
      <c r="AD2541" s="99">
        <v>18</v>
      </c>
      <c r="AE2541" s="99">
        <v>24</v>
      </c>
      <c r="AF2541" s="99">
        <v>30</v>
      </c>
      <c r="AG2541" s="99">
        <v>28</v>
      </c>
      <c r="AJ2541" s="100" t="str">
        <f t="shared" si="1060"/>
        <v>●</v>
      </c>
      <c r="AK2541" s="100" t="str">
        <f t="shared" si="1058"/>
        <v>●</v>
      </c>
      <c r="AL2541" s="100" t="str">
        <f t="shared" si="1058"/>
        <v>●</v>
      </c>
      <c r="AM2541" s="100" t="str">
        <f t="shared" si="1058"/>
        <v>●</v>
      </c>
      <c r="AP2541" s="100" t="str">
        <f t="shared" si="1061"/>
        <v>●</v>
      </c>
      <c r="AQ2541" s="100" t="str">
        <f t="shared" si="1059"/>
        <v>●</v>
      </c>
      <c r="AR2541" s="100" t="str">
        <f t="shared" si="1059"/>
        <v>●</v>
      </c>
      <c r="AS2541" s="100" t="str">
        <f t="shared" si="1059"/>
        <v>●</v>
      </c>
    </row>
    <row r="2542" spans="2:45" s="100" customFormat="1" ht="14.25" customHeight="1">
      <c r="B2542" s="102" t="s">
        <v>107</v>
      </c>
      <c r="C2542" s="106">
        <v>28</v>
      </c>
      <c r="D2542" s="107">
        <v>34</v>
      </c>
      <c r="E2542" s="107">
        <v>32</v>
      </c>
      <c r="F2542" s="107">
        <v>48</v>
      </c>
      <c r="G2542" s="107">
        <f>第2表01元データ!BF80</f>
        <v>57</v>
      </c>
      <c r="H2542" s="107">
        <f t="shared" si="1062"/>
        <v>9</v>
      </c>
      <c r="I2542" s="108">
        <f t="shared" si="1063"/>
        <v>18.75</v>
      </c>
      <c r="J2542" s="102"/>
      <c r="K2542" s="114" t="s">
        <v>107</v>
      </c>
      <c r="L2542" s="106">
        <v>18</v>
      </c>
      <c r="M2542" s="107">
        <v>24</v>
      </c>
      <c r="N2542" s="107">
        <v>31</v>
      </c>
      <c r="O2542" s="107">
        <v>30</v>
      </c>
      <c r="P2542" s="107">
        <f>第2表01元データ!BG80</f>
        <v>72</v>
      </c>
      <c r="Q2542" s="107">
        <f t="shared" si="1064"/>
        <v>42</v>
      </c>
      <c r="R2542" s="108">
        <f t="shared" si="1065"/>
        <v>140</v>
      </c>
      <c r="S2542" s="108"/>
      <c r="T2542" s="100">
        <v>215</v>
      </c>
      <c r="W2542" s="100" t="s">
        <v>369</v>
      </c>
      <c r="X2542" s="100">
        <v>27</v>
      </c>
      <c r="Y2542" s="100">
        <v>28</v>
      </c>
      <c r="Z2542" s="100">
        <v>34</v>
      </c>
      <c r="AA2542" s="100">
        <v>32</v>
      </c>
      <c r="AC2542" s="100" t="s">
        <v>369</v>
      </c>
      <c r="AD2542" s="100">
        <v>10</v>
      </c>
      <c r="AE2542" s="100">
        <v>18</v>
      </c>
      <c r="AF2542" s="100">
        <v>24</v>
      </c>
      <c r="AG2542" s="100">
        <v>31</v>
      </c>
      <c r="AJ2542" s="100" t="str">
        <f t="shared" si="1060"/>
        <v>●</v>
      </c>
      <c r="AK2542" s="100" t="str">
        <f t="shared" si="1058"/>
        <v>●</v>
      </c>
      <c r="AL2542" s="100" t="str">
        <f t="shared" si="1058"/>
        <v>●</v>
      </c>
      <c r="AM2542" s="100" t="str">
        <f t="shared" si="1058"/>
        <v>●</v>
      </c>
      <c r="AP2542" s="100" t="str">
        <f t="shared" si="1061"/>
        <v>●</v>
      </c>
      <c r="AQ2542" s="100" t="str">
        <f t="shared" si="1059"/>
        <v>●</v>
      </c>
      <c r="AR2542" s="100" t="str">
        <f t="shared" si="1059"/>
        <v>●</v>
      </c>
      <c r="AS2542" s="100" t="str">
        <f t="shared" si="1059"/>
        <v>●</v>
      </c>
    </row>
    <row r="2543" spans="2:45" s="100" customFormat="1" ht="14.25" customHeight="1">
      <c r="B2543" s="102" t="s">
        <v>108</v>
      </c>
      <c r="C2543" s="106">
        <v>24</v>
      </c>
      <c r="D2543" s="107">
        <v>26</v>
      </c>
      <c r="E2543" s="107">
        <v>33</v>
      </c>
      <c r="F2543" s="107">
        <v>23</v>
      </c>
      <c r="G2543" s="107">
        <f>第2表01元データ!BF81</f>
        <v>35</v>
      </c>
      <c r="H2543" s="107">
        <f t="shared" si="1062"/>
        <v>12</v>
      </c>
      <c r="I2543" s="108">
        <f t="shared" si="1063"/>
        <v>52.173913043478258</v>
      </c>
      <c r="J2543" s="102"/>
      <c r="K2543" s="114" t="s">
        <v>108</v>
      </c>
      <c r="L2543" s="106">
        <v>5</v>
      </c>
      <c r="M2543" s="107">
        <v>21</v>
      </c>
      <c r="N2543" s="107">
        <v>22</v>
      </c>
      <c r="O2543" s="107">
        <v>26</v>
      </c>
      <c r="P2543" s="107">
        <f>第2表01元データ!BG81</f>
        <v>49</v>
      </c>
      <c r="Q2543" s="107">
        <f t="shared" si="1064"/>
        <v>23</v>
      </c>
      <c r="R2543" s="108">
        <f t="shared" si="1065"/>
        <v>88.461538461538453</v>
      </c>
      <c r="S2543" s="108"/>
      <c r="T2543" s="100">
        <v>216</v>
      </c>
      <c r="W2543" s="100" t="s">
        <v>370</v>
      </c>
      <c r="X2543" s="100">
        <v>15</v>
      </c>
      <c r="Y2543" s="100">
        <v>24</v>
      </c>
      <c r="Z2543" s="100">
        <v>26</v>
      </c>
      <c r="AA2543" s="100">
        <v>33</v>
      </c>
      <c r="AC2543" s="100" t="s">
        <v>370</v>
      </c>
      <c r="AD2543" s="100">
        <v>5</v>
      </c>
      <c r="AE2543" s="100">
        <v>5</v>
      </c>
      <c r="AF2543" s="100">
        <v>21</v>
      </c>
      <c r="AG2543" s="100">
        <v>22</v>
      </c>
      <c r="AJ2543" s="100" t="str">
        <f t="shared" si="1060"/>
        <v>●</v>
      </c>
      <c r="AK2543" s="100" t="str">
        <f t="shared" si="1058"/>
        <v>●</v>
      </c>
      <c r="AL2543" s="100" t="str">
        <f t="shared" si="1058"/>
        <v>●</v>
      </c>
      <c r="AM2543" s="100" t="str">
        <f t="shared" si="1058"/>
        <v>●</v>
      </c>
      <c r="AP2543" s="100" t="str">
        <f t="shared" si="1061"/>
        <v>○</v>
      </c>
      <c r="AQ2543" s="100" t="str">
        <f t="shared" si="1059"/>
        <v>●</v>
      </c>
      <c r="AR2543" s="100" t="str">
        <f t="shared" si="1059"/>
        <v>●</v>
      </c>
      <c r="AS2543" s="100" t="str">
        <f t="shared" si="1059"/>
        <v>●</v>
      </c>
    </row>
    <row r="2544" spans="2:45" s="100" customFormat="1" ht="14.25" customHeight="1">
      <c r="B2544" s="102" t="s">
        <v>109</v>
      </c>
      <c r="C2544" s="106">
        <v>19</v>
      </c>
      <c r="D2544" s="107">
        <v>18</v>
      </c>
      <c r="E2544" s="107">
        <v>20</v>
      </c>
      <c r="F2544" s="107">
        <v>29</v>
      </c>
      <c r="G2544" s="107">
        <f>第2表01元データ!BF82</f>
        <v>32</v>
      </c>
      <c r="H2544" s="107">
        <f t="shared" si="1062"/>
        <v>3</v>
      </c>
      <c r="I2544" s="108">
        <f t="shared" si="1063"/>
        <v>10.344827586206897</v>
      </c>
      <c r="J2544" s="102"/>
      <c r="K2544" s="114" t="s">
        <v>109</v>
      </c>
      <c r="L2544" s="106">
        <v>7</v>
      </c>
      <c r="M2544" s="107">
        <v>6</v>
      </c>
      <c r="N2544" s="107">
        <v>26</v>
      </c>
      <c r="O2544" s="107">
        <v>17</v>
      </c>
      <c r="P2544" s="107">
        <f>第2表01元データ!BG82</f>
        <v>23</v>
      </c>
      <c r="Q2544" s="107">
        <f t="shared" si="1064"/>
        <v>6</v>
      </c>
      <c r="R2544" s="108">
        <f t="shared" si="1065"/>
        <v>35.294117647058826</v>
      </c>
      <c r="S2544" s="108"/>
      <c r="T2544" s="100">
        <v>217</v>
      </c>
      <c r="W2544" s="100" t="s">
        <v>371</v>
      </c>
      <c r="X2544" s="100">
        <v>11</v>
      </c>
      <c r="Y2544" s="100">
        <v>19</v>
      </c>
      <c r="Z2544" s="100">
        <v>18</v>
      </c>
      <c r="AA2544" s="100">
        <v>20</v>
      </c>
      <c r="AC2544" s="100" t="s">
        <v>371</v>
      </c>
      <c r="AD2544" s="100">
        <v>1</v>
      </c>
      <c r="AE2544" s="100">
        <v>7</v>
      </c>
      <c r="AF2544" s="100">
        <v>6</v>
      </c>
      <c r="AG2544" s="100">
        <v>26</v>
      </c>
      <c r="AJ2544" s="100" t="str">
        <f t="shared" si="1060"/>
        <v>●</v>
      </c>
      <c r="AK2544" s="100" t="str">
        <f t="shared" si="1058"/>
        <v>●</v>
      </c>
      <c r="AL2544" s="100" t="str">
        <f t="shared" si="1058"/>
        <v>●</v>
      </c>
      <c r="AM2544" s="100" t="str">
        <f t="shared" si="1058"/>
        <v>●</v>
      </c>
      <c r="AP2544" s="100" t="str">
        <f t="shared" si="1061"/>
        <v>●</v>
      </c>
      <c r="AQ2544" s="100" t="str">
        <f t="shared" si="1059"/>
        <v>●</v>
      </c>
      <c r="AR2544" s="100" t="str">
        <f t="shared" si="1059"/>
        <v>●</v>
      </c>
      <c r="AS2544" s="100" t="str">
        <f t="shared" si="1059"/>
        <v>●</v>
      </c>
    </row>
    <row r="2545" spans="2:45" s="100" customFormat="1" ht="14.25" customHeight="1">
      <c r="B2545" s="102" t="s">
        <v>110</v>
      </c>
      <c r="C2545" s="106">
        <v>14</v>
      </c>
      <c r="D2545" s="107">
        <v>14</v>
      </c>
      <c r="E2545" s="107">
        <v>18</v>
      </c>
      <c r="F2545" s="107">
        <v>20</v>
      </c>
      <c r="G2545" s="107">
        <f>第2表01元データ!BF83</f>
        <v>36</v>
      </c>
      <c r="H2545" s="107">
        <f t="shared" si="1062"/>
        <v>16</v>
      </c>
      <c r="I2545" s="108">
        <f t="shared" si="1063"/>
        <v>80</v>
      </c>
      <c r="J2545" s="102"/>
      <c r="K2545" s="114" t="s">
        <v>110</v>
      </c>
      <c r="L2545" s="106" t="s">
        <v>313</v>
      </c>
      <c r="M2545" s="116">
        <v>2</v>
      </c>
      <c r="N2545" s="107">
        <v>16</v>
      </c>
      <c r="O2545" s="107">
        <v>23</v>
      </c>
      <c r="P2545" s="107">
        <f>第2表01元データ!BG83</f>
        <v>31</v>
      </c>
      <c r="Q2545" s="107">
        <f t="shared" si="1064"/>
        <v>8</v>
      </c>
      <c r="R2545" s="108">
        <f t="shared" si="1065"/>
        <v>34.782608695652172</v>
      </c>
      <c r="S2545" s="108"/>
      <c r="T2545" s="100">
        <v>218</v>
      </c>
      <c r="W2545" s="100" t="s">
        <v>378</v>
      </c>
      <c r="X2545" s="100">
        <v>10</v>
      </c>
      <c r="Y2545" s="100">
        <v>14</v>
      </c>
      <c r="Z2545" s="100">
        <v>14</v>
      </c>
      <c r="AA2545" s="100">
        <v>18</v>
      </c>
      <c r="AC2545" s="100" t="s">
        <v>378</v>
      </c>
      <c r="AD2545" s="100">
        <v>4</v>
      </c>
      <c r="AE2545" s="100" t="s">
        <v>313</v>
      </c>
      <c r="AF2545" s="100">
        <v>2</v>
      </c>
      <c r="AG2545" s="100">
        <v>16</v>
      </c>
      <c r="AJ2545" s="100" t="str">
        <f t="shared" si="1060"/>
        <v>●</v>
      </c>
      <c r="AK2545" s="100" t="str">
        <f t="shared" si="1058"/>
        <v>○</v>
      </c>
      <c r="AL2545" s="100" t="str">
        <f t="shared" si="1058"/>
        <v>●</v>
      </c>
      <c r="AM2545" s="100" t="str">
        <f t="shared" si="1058"/>
        <v>●</v>
      </c>
      <c r="AP2545" s="100" t="str">
        <f t="shared" si="1061"/>
        <v>●</v>
      </c>
      <c r="AQ2545" s="100" t="str">
        <f t="shared" si="1059"/>
        <v>●</v>
      </c>
      <c r="AR2545" s="100" t="str">
        <f t="shared" si="1059"/>
        <v>●</v>
      </c>
      <c r="AS2545" s="100" t="str">
        <f t="shared" si="1059"/>
        <v>●</v>
      </c>
    </row>
    <row r="2546" spans="2:45" s="100" customFormat="1" ht="14.25" customHeight="1">
      <c r="B2546" s="119" t="s">
        <v>111</v>
      </c>
      <c r="C2546" s="120" t="s">
        <v>313</v>
      </c>
      <c r="D2546" s="116" t="s">
        <v>313</v>
      </c>
      <c r="E2546" s="116" t="s">
        <v>313</v>
      </c>
      <c r="F2546" s="116" t="s">
        <v>313</v>
      </c>
      <c r="G2546" s="107" t="str">
        <f>第2表01元データ!BF84</f>
        <v>-</v>
      </c>
      <c r="H2546" s="107"/>
      <c r="I2546" s="108"/>
      <c r="K2546" s="119" t="s">
        <v>111</v>
      </c>
      <c r="L2546" s="120" t="s">
        <v>313</v>
      </c>
      <c r="M2546" s="116" t="s">
        <v>313</v>
      </c>
      <c r="N2546" s="116" t="s">
        <v>313</v>
      </c>
      <c r="O2546" s="116" t="s">
        <v>313</v>
      </c>
      <c r="P2546" s="107" t="str">
        <f>第2表01元データ!BG84</f>
        <v>-</v>
      </c>
      <c r="Q2546" s="107"/>
      <c r="R2546" s="108"/>
      <c r="T2546" s="100">
        <v>219</v>
      </c>
    </row>
    <row r="2547" spans="2:45" s="100" customFormat="1" ht="14.25" customHeight="1">
      <c r="B2547" s="118"/>
      <c r="C2547" s="118"/>
      <c r="D2547" s="118"/>
      <c r="E2547" s="118"/>
      <c r="F2547" s="118"/>
      <c r="G2547" s="118"/>
      <c r="H2547" s="118"/>
      <c r="I2547" s="118"/>
      <c r="J2547" s="118"/>
      <c r="K2547" s="118"/>
      <c r="L2547" s="118"/>
      <c r="M2547" s="118"/>
      <c r="N2547" s="118"/>
      <c r="O2547" s="118"/>
      <c r="P2547" s="168"/>
      <c r="W2547" s="100">
        <v>65</v>
      </c>
    </row>
    <row r="2548" spans="2:45" s="100" customFormat="1" ht="14.25" customHeight="1">
      <c r="B2548" s="118"/>
      <c r="C2548" s="118"/>
      <c r="D2548" s="118"/>
      <c r="E2548" s="118"/>
      <c r="F2548" s="118"/>
      <c r="G2548" s="118"/>
      <c r="H2548" s="118"/>
      <c r="I2548" s="118"/>
      <c r="J2548" s="118"/>
      <c r="K2548" s="118"/>
      <c r="L2548" s="118"/>
      <c r="M2548" s="118"/>
      <c r="N2548" s="118"/>
      <c r="O2548" s="118"/>
      <c r="P2548" s="168"/>
    </row>
    <row r="2549" spans="2:45" s="100" customFormat="1" ht="14.25" customHeight="1">
      <c r="B2549" s="118"/>
      <c r="C2549" s="118"/>
      <c r="D2549" s="118"/>
      <c r="E2549" s="118"/>
      <c r="F2549" s="118"/>
      <c r="G2549" s="118"/>
      <c r="H2549" s="118"/>
      <c r="I2549" s="118"/>
      <c r="J2549" s="118"/>
      <c r="K2549" s="118"/>
      <c r="L2549" s="118"/>
      <c r="M2549" s="118"/>
      <c r="N2549" s="118"/>
      <c r="O2549" s="118"/>
      <c r="P2549" s="168"/>
    </row>
    <row r="2550" spans="2:45" s="99" customFormat="1" ht="14.25" customHeight="1">
      <c r="B2550" s="99" t="s">
        <v>289</v>
      </c>
      <c r="K2550" s="99" t="s">
        <v>372</v>
      </c>
      <c r="W2550" s="100"/>
      <c r="X2550" s="100"/>
      <c r="Y2550" s="100"/>
      <c r="Z2550" s="100"/>
      <c r="AA2550" s="100"/>
      <c r="AB2550" s="100"/>
      <c r="AC2550" s="100"/>
      <c r="AD2550" s="100"/>
      <c r="AE2550" s="100"/>
      <c r="AF2550" s="100"/>
      <c r="AG2550" s="100"/>
    </row>
    <row r="2551" spans="2:45" s="100" customFormat="1" ht="14.25" customHeight="1">
      <c r="B2551" s="583" t="s">
        <v>335</v>
      </c>
      <c r="C2551" s="101"/>
      <c r="D2551" s="101"/>
      <c r="E2551" s="101"/>
      <c r="F2551" s="101"/>
      <c r="G2551" s="135"/>
      <c r="H2551" s="131"/>
      <c r="I2551" s="131"/>
      <c r="J2551" s="102"/>
      <c r="K2551" s="583" t="s">
        <v>335</v>
      </c>
      <c r="L2551" s="101"/>
      <c r="M2551" s="101"/>
      <c r="N2551" s="101"/>
      <c r="O2551" s="101"/>
      <c r="P2551" s="135"/>
      <c r="Q2551" s="131"/>
      <c r="R2551" s="131"/>
      <c r="S2551" s="103"/>
    </row>
    <row r="2552" spans="2:45" s="100" customFormat="1" ht="14.25" customHeight="1">
      <c r="B2552" s="584"/>
      <c r="C2552" s="130" t="str">
        <f>$C$4</f>
        <v>平成7年</v>
      </c>
      <c r="D2552" s="130" t="str">
        <f>$D$4</f>
        <v>平成12年</v>
      </c>
      <c r="E2552" s="130" t="str">
        <f>$E$4</f>
        <v>平成17年</v>
      </c>
      <c r="F2552" s="130" t="str">
        <f>$F$4</f>
        <v>平成22年</v>
      </c>
      <c r="G2552" s="130" t="s">
        <v>410</v>
      </c>
      <c r="H2552" s="133" t="str">
        <f>$H$4</f>
        <v>対平成</v>
      </c>
      <c r="I2552" s="134" t="str">
        <f>$I$4</f>
        <v>22年</v>
      </c>
      <c r="J2552" s="102"/>
      <c r="K2552" s="584"/>
      <c r="L2552" s="130" t="str">
        <f>$C$4</f>
        <v>平成7年</v>
      </c>
      <c r="M2552" s="130" t="str">
        <f>$D$4</f>
        <v>平成12年</v>
      </c>
      <c r="N2552" s="130" t="str">
        <f>$E$4</f>
        <v>平成17年</v>
      </c>
      <c r="O2552" s="130" t="str">
        <f>$F$4</f>
        <v>平成22年</v>
      </c>
      <c r="P2552" s="130" t="s">
        <v>410</v>
      </c>
      <c r="Q2552" s="133" t="str">
        <f>$H$4</f>
        <v>対平成</v>
      </c>
      <c r="R2552" s="134" t="str">
        <f>$I$4</f>
        <v>22年</v>
      </c>
      <c r="S2552" s="103"/>
    </row>
    <row r="2553" spans="2:45" s="100" customFormat="1" ht="14.25" customHeight="1">
      <c r="B2553" s="585"/>
      <c r="C2553" s="104"/>
      <c r="D2553" s="104"/>
      <c r="E2553" s="104"/>
      <c r="F2553" s="104"/>
      <c r="G2553" s="104"/>
      <c r="H2553" s="132" t="s">
        <v>88</v>
      </c>
      <c r="I2553" s="133" t="s">
        <v>398</v>
      </c>
      <c r="J2553" s="102"/>
      <c r="K2553" s="585"/>
      <c r="L2553" s="104"/>
      <c r="M2553" s="104"/>
      <c r="N2553" s="104"/>
      <c r="O2553" s="104"/>
      <c r="P2553" s="104"/>
      <c r="Q2553" s="132" t="s">
        <v>88</v>
      </c>
      <c r="R2553" s="133" t="s">
        <v>398</v>
      </c>
      <c r="S2553" s="103"/>
    </row>
    <row r="2554" spans="2:45" s="199" customFormat="1" ht="14.25" customHeight="1">
      <c r="B2554" s="200" t="s">
        <v>90</v>
      </c>
      <c r="C2554" s="198">
        <v>6953</v>
      </c>
      <c r="D2554" s="194">
        <v>7144</v>
      </c>
      <c r="E2554" s="194">
        <v>6922</v>
      </c>
      <c r="F2554" s="194">
        <v>6527</v>
      </c>
      <c r="G2554" s="194">
        <f>IF(COUNTIF(G2559:G2577,"x"),"x",IF(SUM(G2559:G2577)=0,"-",SUM(G2559:G2577)))</f>
        <v>5811</v>
      </c>
      <c r="H2554" s="193">
        <f t="shared" ref="H2554:H2557" si="1066">IF(G2554="x","x",IF(AND(G2554="-",F2554="-"),"-",IF(AND(G2554="-",F2554&gt;0),F2554*-1,IF(AND(G2554&gt;0,F2554="-"),G2554,G2554-F2554))))</f>
        <v>-716</v>
      </c>
      <c r="I2554" s="195">
        <f t="shared" ref="I2554:I2557" si="1067">IF(H2554="x","x",IF(H2554="-","-",IF(AND(F2554="-",G2554&gt;0),"皆増",IF(AND(F2554&gt;0,G2554="-"),"皆減",H2554/F2554*100))))</f>
        <v>-10.969817680404475</v>
      </c>
      <c r="K2554" s="200" t="s">
        <v>90</v>
      </c>
      <c r="L2554" s="202" t="s">
        <v>313</v>
      </c>
      <c r="M2554" s="203" t="s">
        <v>313</v>
      </c>
      <c r="N2554" s="203" t="s">
        <v>313</v>
      </c>
      <c r="O2554" s="203">
        <v>5</v>
      </c>
      <c r="P2554" s="298">
        <f>IF(COUNTIF(P2559:P2577,"x"),"x",IF(SUM(P2559:P2577)=0,"-",SUM(P2559:P2577)))</f>
        <v>4</v>
      </c>
      <c r="Q2554" s="107">
        <f t="shared" ref="Q2554:Q2557" si="1068">IF(P2554="x","x",IF(AND(P2554="-",O2554="-"),"-",IF(AND(P2554="-",O2554&gt;0),O2554*-1,IF(AND(P2554&gt;0,O2554="-"),P2554,P2554-O2554))))</f>
        <v>-1</v>
      </c>
      <c r="R2554" s="108">
        <f t="shared" ref="R2554:R2557" si="1069">IF(Q2554="x","x",IF(Q2554="-","-",IF(AND(O2554="-",P2554&gt;0),"皆増",IF(AND(O2554&gt;0,P2554="-"),"皆減",Q2554/O2554*100))))</f>
        <v>-20</v>
      </c>
      <c r="W2554" s="199" t="s">
        <v>373</v>
      </c>
      <c r="X2554" s="199">
        <v>6595</v>
      </c>
      <c r="Y2554" s="199">
        <v>6953</v>
      </c>
      <c r="Z2554" s="199">
        <v>7144</v>
      </c>
      <c r="AA2554" s="199">
        <v>6922</v>
      </c>
      <c r="AC2554" s="199" t="s">
        <v>373</v>
      </c>
      <c r="AD2554" s="199" t="s">
        <v>313</v>
      </c>
      <c r="AE2554" s="199" t="s">
        <v>313</v>
      </c>
      <c r="AF2554" s="199" t="s">
        <v>313</v>
      </c>
      <c r="AG2554" s="199" t="s">
        <v>313</v>
      </c>
      <c r="AJ2554" s="199" t="str">
        <f>IF(C2554=X2554,"○","●")</f>
        <v>●</v>
      </c>
      <c r="AK2554" s="199" t="str">
        <f t="shared" ref="AK2554:AM2576" si="1070">IF(D2554=Y2554,"○","●")</f>
        <v>●</v>
      </c>
      <c r="AL2554" s="199" t="str">
        <f t="shared" si="1070"/>
        <v>●</v>
      </c>
      <c r="AM2554" s="199" t="str">
        <f t="shared" si="1070"/>
        <v>●</v>
      </c>
      <c r="AP2554" s="199" t="str">
        <f>IF(L2554=AD2554,"○","●")</f>
        <v>○</v>
      </c>
      <c r="AQ2554" s="199" t="str">
        <f t="shared" ref="AQ2554:AS2576" si="1071">IF(M2554=AE2554,"○","●")</f>
        <v>○</v>
      </c>
      <c r="AR2554" s="199" t="str">
        <f t="shared" si="1071"/>
        <v>○</v>
      </c>
      <c r="AS2554" s="199" t="str">
        <f t="shared" si="1071"/>
        <v>●</v>
      </c>
    </row>
    <row r="2555" spans="2:45" s="100" customFormat="1" ht="14.25" customHeight="1">
      <c r="B2555" s="105" t="s">
        <v>91</v>
      </c>
      <c r="C2555" s="106">
        <v>1041</v>
      </c>
      <c r="D2555" s="107">
        <v>990</v>
      </c>
      <c r="E2555" s="107">
        <v>805</v>
      </c>
      <c r="F2555" s="107">
        <v>630</v>
      </c>
      <c r="G2555" s="107">
        <f>IF(COUNTIF(G2559:G2561,"x"),"x",IF(SUM(G2559:G2561)=0,"-",SUM(G2559:G2561)))</f>
        <v>456</v>
      </c>
      <c r="H2555" s="107">
        <f t="shared" si="1066"/>
        <v>-174</v>
      </c>
      <c r="I2555" s="108">
        <f t="shared" si="1067"/>
        <v>-27.61904761904762</v>
      </c>
      <c r="K2555" s="105" t="s">
        <v>91</v>
      </c>
      <c r="L2555" s="115" t="s">
        <v>313</v>
      </c>
      <c r="M2555" s="116" t="s">
        <v>313</v>
      </c>
      <c r="N2555" s="116" t="s">
        <v>313</v>
      </c>
      <c r="O2555" s="116" t="s">
        <v>313</v>
      </c>
      <c r="P2555" s="107" t="str">
        <f>IF(COUNTIF(P2559:P2561,"x"),"x",IF(SUM(P2559:P2561)=0,"-",SUM(P2559:P2561)))</f>
        <v>-</v>
      </c>
      <c r="Q2555" s="107" t="str">
        <f t="shared" si="1068"/>
        <v>-</v>
      </c>
      <c r="R2555" s="108" t="str">
        <f t="shared" si="1069"/>
        <v>-</v>
      </c>
      <c r="W2555" s="100" t="s">
        <v>374</v>
      </c>
      <c r="X2555" s="100">
        <v>1129</v>
      </c>
      <c r="Y2555" s="100">
        <v>1041</v>
      </c>
      <c r="Z2555" s="100">
        <v>990</v>
      </c>
      <c r="AA2555" s="100">
        <v>805</v>
      </c>
      <c r="AC2555" s="100" t="s">
        <v>374</v>
      </c>
      <c r="AD2555" s="100" t="s">
        <v>313</v>
      </c>
      <c r="AE2555" s="100" t="s">
        <v>313</v>
      </c>
      <c r="AF2555" s="100" t="s">
        <v>313</v>
      </c>
      <c r="AG2555" s="100" t="s">
        <v>313</v>
      </c>
      <c r="AJ2555" s="100" t="str">
        <f t="shared" ref="AJ2555:AJ2576" si="1072">IF(C2555=X2555,"○","●")</f>
        <v>●</v>
      </c>
      <c r="AK2555" s="100" t="str">
        <f t="shared" si="1070"/>
        <v>●</v>
      </c>
      <c r="AL2555" s="100" t="str">
        <f t="shared" si="1070"/>
        <v>●</v>
      </c>
      <c r="AM2555" s="100" t="str">
        <f t="shared" si="1070"/>
        <v>●</v>
      </c>
      <c r="AP2555" s="100" t="str">
        <f t="shared" ref="AP2555:AP2576" si="1073">IF(L2555=AD2555,"○","●")</f>
        <v>○</v>
      </c>
      <c r="AQ2555" s="100" t="str">
        <f t="shared" si="1071"/>
        <v>○</v>
      </c>
      <c r="AR2555" s="100" t="str">
        <f t="shared" si="1071"/>
        <v>○</v>
      </c>
      <c r="AS2555" s="100" t="str">
        <f>IF(O2555=AG2555,"○","●")</f>
        <v>○</v>
      </c>
    </row>
    <row r="2556" spans="2:45" s="100" customFormat="1" ht="14.25" customHeight="1">
      <c r="B2556" s="105" t="s">
        <v>92</v>
      </c>
      <c r="C2556" s="106">
        <v>4801</v>
      </c>
      <c r="D2556" s="107">
        <v>4875</v>
      </c>
      <c r="E2556" s="107">
        <v>4649</v>
      </c>
      <c r="F2556" s="107">
        <v>4270</v>
      </c>
      <c r="G2556" s="296">
        <f>IF(COUNTIF(G2562:G2571,"x"),"x",IF(SUM(G2562:G2571)=0,"-",SUM(G2562:G2571)))</f>
        <v>3209</v>
      </c>
      <c r="H2556" s="107">
        <f t="shared" si="1066"/>
        <v>-1061</v>
      </c>
      <c r="I2556" s="108">
        <f t="shared" si="1067"/>
        <v>-24.847775175644028</v>
      </c>
      <c r="K2556" s="105" t="s">
        <v>92</v>
      </c>
      <c r="L2556" s="115" t="s">
        <v>313</v>
      </c>
      <c r="M2556" s="116" t="s">
        <v>313</v>
      </c>
      <c r="N2556" s="116" t="s">
        <v>313</v>
      </c>
      <c r="O2556" s="116">
        <v>5</v>
      </c>
      <c r="P2556" s="296">
        <f>IF(COUNTIF(P2562:P2571,"x"),"x",IF(SUM(P2562:P2571)=0,"-",SUM(P2562:P2571)))</f>
        <v>4</v>
      </c>
      <c r="Q2556" s="107">
        <f t="shared" si="1068"/>
        <v>-1</v>
      </c>
      <c r="R2556" s="108">
        <f t="shared" si="1069"/>
        <v>-20</v>
      </c>
      <c r="W2556" s="100" t="s">
        <v>375</v>
      </c>
      <c r="X2556" s="100">
        <v>4544</v>
      </c>
      <c r="Y2556" s="100">
        <v>4801</v>
      </c>
      <c r="Z2556" s="100">
        <v>4875</v>
      </c>
      <c r="AA2556" s="100">
        <v>4649</v>
      </c>
      <c r="AC2556" s="100" t="s">
        <v>375</v>
      </c>
      <c r="AD2556" s="100" t="s">
        <v>313</v>
      </c>
      <c r="AE2556" s="100" t="s">
        <v>313</v>
      </c>
      <c r="AF2556" s="100" t="s">
        <v>313</v>
      </c>
      <c r="AG2556" s="100" t="s">
        <v>313</v>
      </c>
      <c r="AJ2556" s="100" t="str">
        <f t="shared" si="1072"/>
        <v>●</v>
      </c>
      <c r="AK2556" s="100" t="str">
        <f t="shared" si="1070"/>
        <v>●</v>
      </c>
      <c r="AL2556" s="100" t="str">
        <f>IF(E2556=Z2556,"○","●")</f>
        <v>●</v>
      </c>
      <c r="AM2556" s="100" t="str">
        <f t="shared" si="1070"/>
        <v>●</v>
      </c>
      <c r="AP2556" s="100" t="str">
        <f t="shared" si="1073"/>
        <v>○</v>
      </c>
      <c r="AQ2556" s="100" t="str">
        <f t="shared" si="1071"/>
        <v>○</v>
      </c>
      <c r="AR2556" s="100" t="str">
        <f t="shared" si="1071"/>
        <v>○</v>
      </c>
      <c r="AS2556" s="100" t="str">
        <f t="shared" si="1071"/>
        <v>●</v>
      </c>
    </row>
    <row r="2557" spans="2:45" s="100" customFormat="1" ht="14.25" customHeight="1">
      <c r="B2557" s="105" t="s">
        <v>93</v>
      </c>
      <c r="C2557" s="106">
        <v>1111</v>
      </c>
      <c r="D2557" s="107">
        <v>1279</v>
      </c>
      <c r="E2557" s="107">
        <v>1468</v>
      </c>
      <c r="F2557" s="107">
        <v>1627</v>
      </c>
      <c r="G2557" s="107">
        <f>IF(COUNTIF(G2572:G2576,"x"),"x",IF(SUM(G2572,G2576)=0,"-",SUM(G2572:G2576)))</f>
        <v>2119</v>
      </c>
      <c r="H2557" s="107">
        <f t="shared" si="1066"/>
        <v>492</v>
      </c>
      <c r="I2557" s="108">
        <f t="shared" si="1067"/>
        <v>30.239704978488014</v>
      </c>
      <c r="K2557" s="105" t="s">
        <v>93</v>
      </c>
      <c r="L2557" s="115" t="s">
        <v>313</v>
      </c>
      <c r="M2557" s="116" t="s">
        <v>313</v>
      </c>
      <c r="N2557" s="116" t="s">
        <v>313</v>
      </c>
      <c r="O2557" s="116" t="s">
        <v>313</v>
      </c>
      <c r="P2557" s="107" t="str">
        <f>IF(COUNTIF(P2572:P2576,"x"),"x",IF(SUM(P2572,P2576)=0,"-",SUM(P2572:P2576)))</f>
        <v>-</v>
      </c>
      <c r="Q2557" s="107" t="str">
        <f t="shared" si="1068"/>
        <v>-</v>
      </c>
      <c r="R2557" s="108" t="str">
        <f t="shared" si="1069"/>
        <v>-</v>
      </c>
      <c r="W2557" s="100" t="s">
        <v>376</v>
      </c>
      <c r="X2557" s="100">
        <v>922</v>
      </c>
      <c r="Y2557" s="100">
        <v>1111</v>
      </c>
      <c r="Z2557" s="100">
        <v>1279</v>
      </c>
      <c r="AA2557" s="100">
        <v>1468</v>
      </c>
      <c r="AC2557" s="100" t="s">
        <v>376</v>
      </c>
      <c r="AD2557" s="100" t="s">
        <v>313</v>
      </c>
      <c r="AE2557" s="100" t="s">
        <v>313</v>
      </c>
      <c r="AF2557" s="100" t="s">
        <v>313</v>
      </c>
      <c r="AG2557" s="100" t="s">
        <v>313</v>
      </c>
      <c r="AJ2557" s="100" t="str">
        <f t="shared" si="1072"/>
        <v>●</v>
      </c>
      <c r="AK2557" s="100" t="str">
        <f t="shared" si="1070"/>
        <v>●</v>
      </c>
      <c r="AL2557" s="100" t="str">
        <f t="shared" si="1070"/>
        <v>●</v>
      </c>
      <c r="AM2557" s="100" t="str">
        <f t="shared" si="1070"/>
        <v>●</v>
      </c>
      <c r="AP2557" s="100" t="str">
        <f t="shared" si="1073"/>
        <v>○</v>
      </c>
      <c r="AQ2557" s="100" t="str">
        <f t="shared" si="1071"/>
        <v>○</v>
      </c>
      <c r="AR2557" s="100" t="str">
        <f t="shared" si="1071"/>
        <v>○</v>
      </c>
      <c r="AS2557" s="100" t="str">
        <f t="shared" si="1071"/>
        <v>○</v>
      </c>
    </row>
    <row r="2558" spans="2:45" s="100" customFormat="1" ht="14.25" customHeight="1">
      <c r="B2558" s="102"/>
      <c r="C2558" s="106"/>
      <c r="D2558" s="112"/>
      <c r="E2558" s="112"/>
      <c r="F2558" s="112"/>
      <c r="G2558" s="112"/>
      <c r="H2558" s="112"/>
      <c r="I2558" s="113"/>
      <c r="K2558" s="102"/>
      <c r="L2558" s="106"/>
      <c r="M2558" s="112"/>
      <c r="N2558" s="112"/>
      <c r="O2558" s="112"/>
      <c r="P2558" s="112"/>
      <c r="Q2558" s="112"/>
      <c r="R2558" s="113"/>
      <c r="AJ2558" s="100" t="str">
        <f t="shared" si="1072"/>
        <v>○</v>
      </c>
      <c r="AK2558" s="100" t="str">
        <f t="shared" si="1070"/>
        <v>○</v>
      </c>
      <c r="AL2558" s="100" t="str">
        <f t="shared" si="1070"/>
        <v>○</v>
      </c>
      <c r="AM2558" s="100" t="str">
        <f t="shared" si="1070"/>
        <v>○</v>
      </c>
      <c r="AP2558" s="100" t="str">
        <f t="shared" si="1073"/>
        <v>○</v>
      </c>
      <c r="AQ2558" s="100" t="str">
        <f t="shared" si="1071"/>
        <v>○</v>
      </c>
      <c r="AR2558" s="100" t="str">
        <f t="shared" si="1071"/>
        <v>○</v>
      </c>
      <c r="AS2558" s="100" t="str">
        <f t="shared" si="1071"/>
        <v>○</v>
      </c>
    </row>
    <row r="2559" spans="2:45" s="100" customFormat="1" ht="14.25" customHeight="1">
      <c r="B2559" s="102" t="s">
        <v>94</v>
      </c>
      <c r="C2559" s="106">
        <v>295</v>
      </c>
      <c r="D2559" s="107">
        <v>328</v>
      </c>
      <c r="E2559" s="107">
        <v>260</v>
      </c>
      <c r="F2559" s="107">
        <v>153</v>
      </c>
      <c r="G2559" s="107">
        <f t="shared" ref="G2559:G2577" si="1074">IF(COUNTIF(G2589:G2619,"x"),"x",IF(SUM(G2589,G2619)=0,"-",SUM(G2589,G2619)))</f>
        <v>132</v>
      </c>
      <c r="H2559" s="107">
        <f>IF(G2559="x","x",IF(AND(G2559="-",F2559="-"),"-",IF(AND(G2559="-",F2559&gt;0),F2559*-1,IF(AND(G2559&gt;0,F2559="-"),G2559,G2559-F2559))))</f>
        <v>-21</v>
      </c>
      <c r="I2559" s="108">
        <f>IF(H2559="x","x",IF(H2559="-","-",IF(AND(F2559="-",G2559&gt;0),"皆増",IF(AND(F2559&gt;0,G2559="-"),"皆減",H2559/F2559*100))))</f>
        <v>-13.725490196078432</v>
      </c>
      <c r="K2559" s="102" t="s">
        <v>94</v>
      </c>
      <c r="L2559" s="115" t="s">
        <v>313</v>
      </c>
      <c r="M2559" s="116" t="s">
        <v>313</v>
      </c>
      <c r="N2559" s="116" t="s">
        <v>313</v>
      </c>
      <c r="O2559" s="116" t="s">
        <v>313</v>
      </c>
      <c r="P2559" s="107" t="str">
        <f t="shared" ref="P2559:P2577" si="1075">IF(COUNTIF(P2589:P2619,"x"),"x",IF(SUM(P2589,P2619)=0,"-",SUM(P2589,P2619)))</f>
        <v>-</v>
      </c>
      <c r="Q2559" s="107" t="str">
        <f>IF(P2559="x","x",IF(AND(P2559="-",O2559="-"),"-",IF(AND(P2559="-",O2559&gt;0),O2559*-1,IF(AND(P2559&gt;0,O2559="-"),P2559,P2559-O2559))))</f>
        <v>-</v>
      </c>
      <c r="R2559" s="108" t="str">
        <f>IF(Q2559="x","x",IF(Q2559="-","-",IF(AND(O2559="-",P2559&gt;0),"皆増",IF(AND(O2559&gt;0,P2559="-"),"皆減",Q2559/O2559*100))))</f>
        <v>-</v>
      </c>
      <c r="W2559" s="100" t="s">
        <v>377</v>
      </c>
      <c r="X2559" s="100">
        <v>334</v>
      </c>
      <c r="Y2559" s="100">
        <v>295</v>
      </c>
      <c r="Z2559" s="100">
        <v>328</v>
      </c>
      <c r="AA2559" s="100">
        <v>260</v>
      </c>
      <c r="AC2559" s="100" t="s">
        <v>377</v>
      </c>
      <c r="AD2559" s="100" t="s">
        <v>313</v>
      </c>
      <c r="AE2559" s="100" t="s">
        <v>313</v>
      </c>
      <c r="AF2559" s="100" t="s">
        <v>313</v>
      </c>
      <c r="AG2559" s="100" t="s">
        <v>313</v>
      </c>
      <c r="AJ2559" s="100" t="str">
        <f t="shared" si="1072"/>
        <v>●</v>
      </c>
      <c r="AK2559" s="100" t="str">
        <f t="shared" si="1070"/>
        <v>●</v>
      </c>
      <c r="AL2559" s="100" t="str">
        <f t="shared" si="1070"/>
        <v>●</v>
      </c>
      <c r="AM2559" s="100" t="str">
        <f t="shared" si="1070"/>
        <v>●</v>
      </c>
      <c r="AP2559" s="100" t="str">
        <f t="shared" si="1073"/>
        <v>○</v>
      </c>
      <c r="AQ2559" s="100" t="str">
        <f t="shared" si="1071"/>
        <v>○</v>
      </c>
      <c r="AR2559" s="100" t="str">
        <f t="shared" si="1071"/>
        <v>○</v>
      </c>
      <c r="AS2559" s="100" t="str">
        <f t="shared" si="1071"/>
        <v>○</v>
      </c>
    </row>
    <row r="2560" spans="2:45" s="100" customFormat="1" ht="14.25" customHeight="1">
      <c r="B2560" s="102" t="s">
        <v>95</v>
      </c>
      <c r="C2560" s="106">
        <v>335</v>
      </c>
      <c r="D2560" s="107">
        <v>307</v>
      </c>
      <c r="E2560" s="107">
        <v>259</v>
      </c>
      <c r="F2560" s="107">
        <v>206</v>
      </c>
      <c r="G2560" s="107">
        <f t="shared" si="1074"/>
        <v>150</v>
      </c>
      <c r="H2560" s="107">
        <f t="shared" ref="H2560:H2576" si="1076">IF(G2560="x","x",IF(AND(G2560="-",F2560="-"),"-",IF(AND(G2560="-",F2560&gt;0),F2560*-1,IF(AND(G2560&gt;0,F2560="-"),G2560,G2560-F2560))))</f>
        <v>-56</v>
      </c>
      <c r="I2560" s="108">
        <f t="shared" ref="I2560:I2576" si="1077">IF(H2560="x","x",IF(H2560="-","-",IF(AND(F2560="-",G2560&gt;0),"皆増",IF(AND(F2560&gt;0,G2560="-"),"皆減",H2560/F2560*100))))</f>
        <v>-27.184466019417474</v>
      </c>
      <c r="K2560" s="102" t="s">
        <v>95</v>
      </c>
      <c r="L2560" s="115" t="s">
        <v>313</v>
      </c>
      <c r="M2560" s="116" t="s">
        <v>313</v>
      </c>
      <c r="N2560" s="116" t="s">
        <v>313</v>
      </c>
      <c r="O2560" s="116" t="s">
        <v>313</v>
      </c>
      <c r="P2560" s="107" t="str">
        <f t="shared" si="1075"/>
        <v>-</v>
      </c>
      <c r="Q2560" s="107" t="str">
        <f t="shared" ref="Q2560:Q2576" si="1078">IF(P2560="x","x",IF(AND(P2560="-",O2560="-"),"-",IF(AND(P2560="-",O2560&gt;0),O2560*-1,IF(AND(P2560&gt;0,O2560="-"),P2560,P2560-O2560))))</f>
        <v>-</v>
      </c>
      <c r="R2560" s="108" t="str">
        <f t="shared" ref="R2560:R2576" si="1079">IF(Q2560="x","x",IF(Q2560="-","-",IF(AND(O2560="-",P2560&gt;0),"皆増",IF(AND(O2560&gt;0,P2560="-"),"皆減",Q2560/O2560*100))))</f>
        <v>-</v>
      </c>
      <c r="W2560" s="100" t="s">
        <v>356</v>
      </c>
      <c r="X2560" s="100">
        <v>348</v>
      </c>
      <c r="Y2560" s="100">
        <v>335</v>
      </c>
      <c r="Z2560" s="100">
        <v>307</v>
      </c>
      <c r="AA2560" s="100">
        <v>259</v>
      </c>
      <c r="AC2560" s="100" t="s">
        <v>356</v>
      </c>
      <c r="AD2560" s="100" t="s">
        <v>313</v>
      </c>
      <c r="AE2560" s="100" t="s">
        <v>313</v>
      </c>
      <c r="AF2560" s="100" t="s">
        <v>313</v>
      </c>
      <c r="AG2560" s="100" t="s">
        <v>313</v>
      </c>
      <c r="AJ2560" s="100" t="str">
        <f t="shared" si="1072"/>
        <v>●</v>
      </c>
      <c r="AK2560" s="100" t="str">
        <f t="shared" si="1070"/>
        <v>●</v>
      </c>
      <c r="AL2560" s="100" t="str">
        <f t="shared" si="1070"/>
        <v>●</v>
      </c>
      <c r="AM2560" s="100" t="str">
        <f t="shared" si="1070"/>
        <v>●</v>
      </c>
      <c r="AP2560" s="100" t="str">
        <f t="shared" si="1073"/>
        <v>○</v>
      </c>
      <c r="AQ2560" s="100" t="str">
        <f t="shared" si="1071"/>
        <v>○</v>
      </c>
      <c r="AR2560" s="100" t="str">
        <f t="shared" si="1071"/>
        <v>○</v>
      </c>
      <c r="AS2560" s="100" t="str">
        <f t="shared" si="1071"/>
        <v>○</v>
      </c>
    </row>
    <row r="2561" spans="2:45" s="100" customFormat="1" ht="14.25" customHeight="1">
      <c r="B2561" s="102" t="s">
        <v>96</v>
      </c>
      <c r="C2561" s="106">
        <v>411</v>
      </c>
      <c r="D2561" s="107">
        <v>355</v>
      </c>
      <c r="E2561" s="107">
        <v>286</v>
      </c>
      <c r="F2561" s="107">
        <v>271</v>
      </c>
      <c r="G2561" s="107">
        <f t="shared" si="1074"/>
        <v>174</v>
      </c>
      <c r="H2561" s="107">
        <f t="shared" si="1076"/>
        <v>-97</v>
      </c>
      <c r="I2561" s="108">
        <f t="shared" si="1077"/>
        <v>-35.793357933579337</v>
      </c>
      <c r="K2561" s="102" t="s">
        <v>96</v>
      </c>
      <c r="L2561" s="115" t="s">
        <v>313</v>
      </c>
      <c r="M2561" s="116" t="s">
        <v>313</v>
      </c>
      <c r="N2561" s="116" t="s">
        <v>313</v>
      </c>
      <c r="O2561" s="116" t="s">
        <v>313</v>
      </c>
      <c r="P2561" s="107" t="str">
        <f t="shared" si="1075"/>
        <v>-</v>
      </c>
      <c r="Q2561" s="107" t="str">
        <f t="shared" si="1078"/>
        <v>-</v>
      </c>
      <c r="R2561" s="108" t="str">
        <f t="shared" si="1079"/>
        <v>-</v>
      </c>
      <c r="W2561" s="100" t="s">
        <v>357</v>
      </c>
      <c r="X2561" s="100">
        <v>447</v>
      </c>
      <c r="Y2561" s="100">
        <v>411</v>
      </c>
      <c r="Z2561" s="100">
        <v>355</v>
      </c>
      <c r="AA2561" s="100">
        <v>286</v>
      </c>
      <c r="AC2561" s="100" t="s">
        <v>357</v>
      </c>
      <c r="AD2561" s="100" t="s">
        <v>313</v>
      </c>
      <c r="AE2561" s="100" t="s">
        <v>313</v>
      </c>
      <c r="AF2561" s="100" t="s">
        <v>313</v>
      </c>
      <c r="AG2561" s="100" t="s">
        <v>313</v>
      </c>
      <c r="AJ2561" s="100" t="str">
        <f t="shared" si="1072"/>
        <v>●</v>
      </c>
      <c r="AK2561" s="100" t="str">
        <f t="shared" si="1070"/>
        <v>●</v>
      </c>
      <c r="AL2561" s="100" t="str">
        <f t="shared" si="1070"/>
        <v>●</v>
      </c>
      <c r="AM2561" s="100" t="str">
        <f t="shared" si="1070"/>
        <v>●</v>
      </c>
      <c r="AP2561" s="100" t="str">
        <f t="shared" si="1073"/>
        <v>○</v>
      </c>
      <c r="AQ2561" s="100" t="str">
        <f t="shared" si="1071"/>
        <v>○</v>
      </c>
      <c r="AR2561" s="100" t="str">
        <f t="shared" si="1071"/>
        <v>○</v>
      </c>
      <c r="AS2561" s="100" t="str">
        <f t="shared" si="1071"/>
        <v>○</v>
      </c>
    </row>
    <row r="2562" spans="2:45" s="100" customFormat="1" ht="14.25" customHeight="1">
      <c r="B2562" s="102" t="s">
        <v>97</v>
      </c>
      <c r="C2562" s="106">
        <v>606</v>
      </c>
      <c r="D2562" s="107">
        <v>547</v>
      </c>
      <c r="E2562" s="107">
        <v>483</v>
      </c>
      <c r="F2562" s="107">
        <v>439</v>
      </c>
      <c r="G2562" s="107">
        <f t="shared" si="1074"/>
        <v>380</v>
      </c>
      <c r="H2562" s="107">
        <f t="shared" si="1076"/>
        <v>-59</v>
      </c>
      <c r="I2562" s="108">
        <f t="shared" si="1077"/>
        <v>-13.439635535307518</v>
      </c>
      <c r="K2562" s="102" t="s">
        <v>97</v>
      </c>
      <c r="L2562" s="115" t="s">
        <v>313</v>
      </c>
      <c r="M2562" s="116" t="s">
        <v>313</v>
      </c>
      <c r="N2562" s="116" t="s">
        <v>313</v>
      </c>
      <c r="O2562" s="116" t="s">
        <v>313</v>
      </c>
      <c r="P2562" s="107" t="str">
        <f t="shared" si="1075"/>
        <v>-</v>
      </c>
      <c r="Q2562" s="107" t="str">
        <f t="shared" si="1078"/>
        <v>-</v>
      </c>
      <c r="R2562" s="108" t="str">
        <f t="shared" si="1079"/>
        <v>-</v>
      </c>
      <c r="W2562" s="100" t="s">
        <v>358</v>
      </c>
      <c r="X2562" s="100">
        <v>718</v>
      </c>
      <c r="Y2562" s="100">
        <v>606</v>
      </c>
      <c r="Z2562" s="100">
        <v>547</v>
      </c>
      <c r="AA2562" s="100">
        <v>483</v>
      </c>
      <c r="AC2562" s="100" t="s">
        <v>358</v>
      </c>
      <c r="AD2562" s="100" t="s">
        <v>313</v>
      </c>
      <c r="AE2562" s="100" t="s">
        <v>313</v>
      </c>
      <c r="AF2562" s="100" t="s">
        <v>313</v>
      </c>
      <c r="AG2562" s="100" t="s">
        <v>313</v>
      </c>
      <c r="AJ2562" s="100" t="str">
        <f t="shared" si="1072"/>
        <v>●</v>
      </c>
      <c r="AK2562" s="100" t="str">
        <f t="shared" si="1070"/>
        <v>●</v>
      </c>
      <c r="AL2562" s="100" t="str">
        <f t="shared" si="1070"/>
        <v>●</v>
      </c>
      <c r="AM2562" s="100" t="str">
        <f t="shared" si="1070"/>
        <v>●</v>
      </c>
      <c r="AP2562" s="100" t="str">
        <f t="shared" si="1073"/>
        <v>○</v>
      </c>
      <c r="AQ2562" s="100" t="str">
        <f t="shared" si="1071"/>
        <v>○</v>
      </c>
      <c r="AR2562" s="100" t="str">
        <f t="shared" si="1071"/>
        <v>○</v>
      </c>
      <c r="AS2562" s="100" t="str">
        <f t="shared" si="1071"/>
        <v>○</v>
      </c>
    </row>
    <row r="2563" spans="2:45" s="100" customFormat="1" ht="14.25" customHeight="1">
      <c r="B2563" s="102" t="s">
        <v>98</v>
      </c>
      <c r="C2563" s="106">
        <v>612</v>
      </c>
      <c r="D2563" s="107">
        <v>554</v>
      </c>
      <c r="E2563" s="107">
        <v>552</v>
      </c>
      <c r="F2563" s="107">
        <v>500</v>
      </c>
      <c r="G2563" s="107">
        <f t="shared" si="1074"/>
        <v>291</v>
      </c>
      <c r="H2563" s="107">
        <f t="shared" si="1076"/>
        <v>-209</v>
      </c>
      <c r="I2563" s="108">
        <f t="shared" si="1077"/>
        <v>-41.8</v>
      </c>
      <c r="K2563" s="102" t="s">
        <v>98</v>
      </c>
      <c r="L2563" s="115" t="s">
        <v>313</v>
      </c>
      <c r="M2563" s="116" t="s">
        <v>313</v>
      </c>
      <c r="N2563" s="116" t="s">
        <v>313</v>
      </c>
      <c r="O2563" s="116">
        <v>5</v>
      </c>
      <c r="P2563" s="107">
        <f t="shared" si="1075"/>
        <v>4</v>
      </c>
      <c r="Q2563" s="107">
        <f t="shared" si="1078"/>
        <v>-1</v>
      </c>
      <c r="R2563" s="108">
        <f t="shared" si="1079"/>
        <v>-20</v>
      </c>
      <c r="W2563" s="100" t="s">
        <v>359</v>
      </c>
      <c r="X2563" s="100">
        <v>461</v>
      </c>
      <c r="Y2563" s="100">
        <v>612</v>
      </c>
      <c r="Z2563" s="100">
        <v>554</v>
      </c>
      <c r="AA2563" s="100">
        <v>552</v>
      </c>
      <c r="AC2563" s="100" t="s">
        <v>359</v>
      </c>
      <c r="AD2563" s="100" t="s">
        <v>313</v>
      </c>
      <c r="AE2563" s="100" t="s">
        <v>313</v>
      </c>
      <c r="AF2563" s="100" t="s">
        <v>313</v>
      </c>
      <c r="AG2563" s="100" t="s">
        <v>313</v>
      </c>
      <c r="AJ2563" s="100" t="str">
        <f t="shared" si="1072"/>
        <v>●</v>
      </c>
      <c r="AK2563" s="100" t="str">
        <f t="shared" si="1070"/>
        <v>●</v>
      </c>
      <c r="AL2563" s="100" t="str">
        <f t="shared" si="1070"/>
        <v>●</v>
      </c>
      <c r="AM2563" s="100" t="str">
        <f t="shared" si="1070"/>
        <v>●</v>
      </c>
      <c r="AP2563" s="100" t="str">
        <f t="shared" si="1073"/>
        <v>○</v>
      </c>
      <c r="AQ2563" s="100" t="str">
        <f t="shared" si="1071"/>
        <v>○</v>
      </c>
      <c r="AR2563" s="100" t="str">
        <f t="shared" si="1071"/>
        <v>○</v>
      </c>
      <c r="AS2563" s="100" t="str">
        <f t="shared" si="1071"/>
        <v>●</v>
      </c>
    </row>
    <row r="2564" spans="2:45" s="100" customFormat="1" ht="14.25" customHeight="1">
      <c r="B2564" s="102" t="s">
        <v>99</v>
      </c>
      <c r="C2564" s="106">
        <v>352</v>
      </c>
      <c r="D2564" s="107">
        <v>403</v>
      </c>
      <c r="E2564" s="107">
        <v>330</v>
      </c>
      <c r="F2564" s="107">
        <v>256</v>
      </c>
      <c r="G2564" s="107">
        <f t="shared" si="1074"/>
        <v>196</v>
      </c>
      <c r="H2564" s="107">
        <f t="shared" si="1076"/>
        <v>-60</v>
      </c>
      <c r="I2564" s="108">
        <f t="shared" si="1077"/>
        <v>-23.4375</v>
      </c>
      <c r="K2564" s="102" t="s">
        <v>99</v>
      </c>
      <c r="L2564" s="115" t="s">
        <v>313</v>
      </c>
      <c r="M2564" s="116" t="s">
        <v>313</v>
      </c>
      <c r="N2564" s="116" t="s">
        <v>313</v>
      </c>
      <c r="O2564" s="116" t="s">
        <v>313</v>
      </c>
      <c r="P2564" s="107" t="str">
        <f t="shared" si="1075"/>
        <v>-</v>
      </c>
      <c r="Q2564" s="107" t="str">
        <f t="shared" si="1078"/>
        <v>-</v>
      </c>
      <c r="R2564" s="108" t="str">
        <f t="shared" si="1079"/>
        <v>-</v>
      </c>
      <c r="W2564" s="100" t="s">
        <v>360</v>
      </c>
      <c r="X2564" s="100">
        <v>286</v>
      </c>
      <c r="Y2564" s="100">
        <v>352</v>
      </c>
      <c r="Z2564" s="100">
        <v>403</v>
      </c>
      <c r="AA2564" s="100">
        <v>330</v>
      </c>
      <c r="AC2564" s="100" t="s">
        <v>360</v>
      </c>
      <c r="AD2564" s="100" t="s">
        <v>313</v>
      </c>
      <c r="AE2564" s="100" t="s">
        <v>313</v>
      </c>
      <c r="AF2564" s="100" t="s">
        <v>313</v>
      </c>
      <c r="AG2564" s="100" t="s">
        <v>313</v>
      </c>
      <c r="AJ2564" s="100" t="str">
        <f t="shared" si="1072"/>
        <v>●</v>
      </c>
      <c r="AK2564" s="100" t="str">
        <f t="shared" si="1070"/>
        <v>●</v>
      </c>
      <c r="AL2564" s="100" t="str">
        <f t="shared" si="1070"/>
        <v>●</v>
      </c>
      <c r="AM2564" s="100" t="str">
        <f t="shared" si="1070"/>
        <v>●</v>
      </c>
      <c r="AP2564" s="100" t="str">
        <f t="shared" si="1073"/>
        <v>○</v>
      </c>
      <c r="AQ2564" s="100" t="str">
        <f t="shared" si="1071"/>
        <v>○</v>
      </c>
      <c r="AR2564" s="100" t="str">
        <f t="shared" si="1071"/>
        <v>○</v>
      </c>
      <c r="AS2564" s="100" t="str">
        <f t="shared" si="1071"/>
        <v>○</v>
      </c>
    </row>
    <row r="2565" spans="2:45" s="100" customFormat="1" ht="14.25" customHeight="1">
      <c r="B2565" s="102" t="s">
        <v>100</v>
      </c>
      <c r="C2565" s="106">
        <v>328</v>
      </c>
      <c r="D2565" s="107">
        <v>394</v>
      </c>
      <c r="E2565" s="107">
        <v>373</v>
      </c>
      <c r="F2565" s="107">
        <v>296</v>
      </c>
      <c r="G2565" s="107">
        <f t="shared" si="1074"/>
        <v>201</v>
      </c>
      <c r="H2565" s="107">
        <f t="shared" si="1076"/>
        <v>-95</v>
      </c>
      <c r="I2565" s="108">
        <f t="shared" si="1077"/>
        <v>-32.094594594594597</v>
      </c>
      <c r="K2565" s="102" t="s">
        <v>100</v>
      </c>
      <c r="L2565" s="115" t="s">
        <v>313</v>
      </c>
      <c r="M2565" s="116" t="s">
        <v>313</v>
      </c>
      <c r="N2565" s="116" t="s">
        <v>313</v>
      </c>
      <c r="O2565" s="116" t="s">
        <v>313</v>
      </c>
      <c r="P2565" s="107" t="str">
        <f t="shared" si="1075"/>
        <v>-</v>
      </c>
      <c r="Q2565" s="107" t="str">
        <f t="shared" si="1078"/>
        <v>-</v>
      </c>
      <c r="R2565" s="108" t="str">
        <f t="shared" si="1079"/>
        <v>-</v>
      </c>
      <c r="W2565" s="100" t="s">
        <v>361</v>
      </c>
      <c r="X2565" s="100">
        <v>336</v>
      </c>
      <c r="Y2565" s="100">
        <v>328</v>
      </c>
      <c r="Z2565" s="100">
        <v>394</v>
      </c>
      <c r="AA2565" s="100">
        <v>373</v>
      </c>
      <c r="AC2565" s="100" t="s">
        <v>361</v>
      </c>
      <c r="AD2565" s="100" t="s">
        <v>313</v>
      </c>
      <c r="AE2565" s="100" t="s">
        <v>313</v>
      </c>
      <c r="AF2565" s="100" t="s">
        <v>313</v>
      </c>
      <c r="AG2565" s="100" t="s">
        <v>313</v>
      </c>
      <c r="AJ2565" s="100" t="str">
        <f t="shared" si="1072"/>
        <v>●</v>
      </c>
      <c r="AK2565" s="100" t="str">
        <f t="shared" si="1070"/>
        <v>●</v>
      </c>
      <c r="AL2565" s="100" t="str">
        <f t="shared" si="1070"/>
        <v>●</v>
      </c>
      <c r="AM2565" s="100" t="str">
        <f t="shared" si="1070"/>
        <v>●</v>
      </c>
      <c r="AP2565" s="100" t="str">
        <f t="shared" si="1073"/>
        <v>○</v>
      </c>
      <c r="AQ2565" s="100" t="str">
        <f t="shared" si="1071"/>
        <v>○</v>
      </c>
      <c r="AR2565" s="100" t="str">
        <f t="shared" si="1071"/>
        <v>○</v>
      </c>
      <c r="AS2565" s="100" t="str">
        <f t="shared" si="1071"/>
        <v>○</v>
      </c>
    </row>
    <row r="2566" spans="2:45" s="100" customFormat="1" ht="14.25" customHeight="1">
      <c r="B2566" s="102" t="s">
        <v>118</v>
      </c>
      <c r="C2566" s="106">
        <v>393</v>
      </c>
      <c r="D2566" s="107">
        <v>396</v>
      </c>
      <c r="E2566" s="107">
        <v>389</v>
      </c>
      <c r="F2566" s="107">
        <v>389</v>
      </c>
      <c r="G2566" s="107">
        <f t="shared" si="1074"/>
        <v>258</v>
      </c>
      <c r="H2566" s="107">
        <f t="shared" si="1076"/>
        <v>-131</v>
      </c>
      <c r="I2566" s="108">
        <f t="shared" si="1077"/>
        <v>-33.676092544987149</v>
      </c>
      <c r="K2566" s="102" t="s">
        <v>118</v>
      </c>
      <c r="L2566" s="115" t="s">
        <v>313</v>
      </c>
      <c r="M2566" s="116" t="s">
        <v>313</v>
      </c>
      <c r="N2566" s="116" t="s">
        <v>313</v>
      </c>
      <c r="O2566" s="116" t="s">
        <v>313</v>
      </c>
      <c r="P2566" s="107" t="str">
        <f t="shared" si="1075"/>
        <v>-</v>
      </c>
      <c r="Q2566" s="107" t="str">
        <f t="shared" si="1078"/>
        <v>-</v>
      </c>
      <c r="R2566" s="108" t="str">
        <f t="shared" si="1079"/>
        <v>-</v>
      </c>
      <c r="W2566" s="100" t="s">
        <v>362</v>
      </c>
      <c r="X2566" s="100">
        <v>490</v>
      </c>
      <c r="Y2566" s="100">
        <v>393</v>
      </c>
      <c r="Z2566" s="100">
        <v>396</v>
      </c>
      <c r="AA2566" s="100">
        <v>389</v>
      </c>
      <c r="AC2566" s="100" t="s">
        <v>362</v>
      </c>
      <c r="AD2566" s="100" t="s">
        <v>313</v>
      </c>
      <c r="AE2566" s="100" t="s">
        <v>313</v>
      </c>
      <c r="AF2566" s="100" t="s">
        <v>313</v>
      </c>
      <c r="AG2566" s="100" t="s">
        <v>313</v>
      </c>
      <c r="AJ2566" s="100" t="str">
        <f t="shared" si="1072"/>
        <v>●</v>
      </c>
      <c r="AK2566" s="100" t="str">
        <f t="shared" si="1070"/>
        <v>●</v>
      </c>
      <c r="AL2566" s="100" t="str">
        <f t="shared" si="1070"/>
        <v>●</v>
      </c>
      <c r="AM2566" s="100" t="str">
        <f t="shared" si="1070"/>
        <v>○</v>
      </c>
      <c r="AP2566" s="100" t="str">
        <f t="shared" si="1073"/>
        <v>○</v>
      </c>
      <c r="AQ2566" s="100" t="str">
        <f t="shared" si="1071"/>
        <v>○</v>
      </c>
      <c r="AR2566" s="100" t="str">
        <f t="shared" si="1071"/>
        <v>○</v>
      </c>
      <c r="AS2566" s="100" t="str">
        <f t="shared" si="1071"/>
        <v>○</v>
      </c>
    </row>
    <row r="2567" spans="2:45" s="100" customFormat="1" ht="14.25" customHeight="1">
      <c r="B2567" s="102" t="s">
        <v>101</v>
      </c>
      <c r="C2567" s="106">
        <v>566</v>
      </c>
      <c r="D2567" s="107">
        <v>425</v>
      </c>
      <c r="E2567" s="107">
        <v>382</v>
      </c>
      <c r="F2567" s="107">
        <v>400</v>
      </c>
      <c r="G2567" s="107">
        <f t="shared" si="1074"/>
        <v>317</v>
      </c>
      <c r="H2567" s="107">
        <f t="shared" si="1076"/>
        <v>-83</v>
      </c>
      <c r="I2567" s="108">
        <f t="shared" si="1077"/>
        <v>-20.75</v>
      </c>
      <c r="K2567" s="102" t="s">
        <v>101</v>
      </c>
      <c r="L2567" s="115" t="s">
        <v>313</v>
      </c>
      <c r="M2567" s="116" t="s">
        <v>313</v>
      </c>
      <c r="N2567" s="116" t="s">
        <v>313</v>
      </c>
      <c r="O2567" s="116" t="s">
        <v>313</v>
      </c>
      <c r="P2567" s="107" t="str">
        <f t="shared" si="1075"/>
        <v>-</v>
      </c>
      <c r="Q2567" s="107" t="str">
        <f t="shared" si="1078"/>
        <v>-</v>
      </c>
      <c r="R2567" s="108" t="str">
        <f t="shared" si="1079"/>
        <v>-</v>
      </c>
      <c r="W2567" s="100" t="s">
        <v>363</v>
      </c>
      <c r="X2567" s="100">
        <v>585</v>
      </c>
      <c r="Y2567" s="100">
        <v>566</v>
      </c>
      <c r="Z2567" s="100">
        <v>425</v>
      </c>
      <c r="AA2567" s="100">
        <v>382</v>
      </c>
      <c r="AC2567" s="100" t="s">
        <v>363</v>
      </c>
      <c r="AD2567" s="100" t="s">
        <v>313</v>
      </c>
      <c r="AE2567" s="100" t="s">
        <v>313</v>
      </c>
      <c r="AF2567" s="100" t="s">
        <v>313</v>
      </c>
      <c r="AG2567" s="100" t="s">
        <v>313</v>
      </c>
      <c r="AJ2567" s="100" t="str">
        <f t="shared" si="1072"/>
        <v>●</v>
      </c>
      <c r="AK2567" s="100" t="str">
        <f t="shared" si="1070"/>
        <v>●</v>
      </c>
      <c r="AL2567" s="100" t="str">
        <f>IF(E2567=Z2567,"○","●")</f>
        <v>●</v>
      </c>
      <c r="AM2567" s="100" t="str">
        <f t="shared" si="1070"/>
        <v>●</v>
      </c>
      <c r="AP2567" s="100" t="str">
        <f t="shared" si="1073"/>
        <v>○</v>
      </c>
      <c r="AQ2567" s="100" t="str">
        <f t="shared" si="1071"/>
        <v>○</v>
      </c>
      <c r="AR2567" s="100" t="str">
        <f t="shared" si="1071"/>
        <v>○</v>
      </c>
      <c r="AS2567" s="100" t="str">
        <f t="shared" si="1071"/>
        <v>○</v>
      </c>
    </row>
    <row r="2568" spans="2:45" s="100" customFormat="1" ht="14.25" customHeight="1">
      <c r="B2568" s="102" t="s">
        <v>102</v>
      </c>
      <c r="C2568" s="106">
        <v>642</v>
      </c>
      <c r="D2568" s="107">
        <v>573</v>
      </c>
      <c r="E2568" s="107">
        <v>418</v>
      </c>
      <c r="F2568" s="107">
        <v>385</v>
      </c>
      <c r="G2568" s="107">
        <f t="shared" si="1074"/>
        <v>402</v>
      </c>
      <c r="H2568" s="107">
        <f t="shared" si="1076"/>
        <v>17</v>
      </c>
      <c r="I2568" s="108">
        <f t="shared" si="1077"/>
        <v>4.4155844155844157</v>
      </c>
      <c r="K2568" s="102" t="s">
        <v>102</v>
      </c>
      <c r="L2568" s="115" t="s">
        <v>313</v>
      </c>
      <c r="M2568" s="116" t="s">
        <v>313</v>
      </c>
      <c r="N2568" s="116" t="s">
        <v>313</v>
      </c>
      <c r="O2568" s="116" t="s">
        <v>313</v>
      </c>
      <c r="P2568" s="107" t="str">
        <f t="shared" si="1075"/>
        <v>-</v>
      </c>
      <c r="Q2568" s="107" t="str">
        <f t="shared" si="1078"/>
        <v>-</v>
      </c>
      <c r="R2568" s="108" t="str">
        <f t="shared" si="1079"/>
        <v>-</v>
      </c>
      <c r="W2568" s="100" t="s">
        <v>364</v>
      </c>
      <c r="X2568" s="100">
        <v>454</v>
      </c>
      <c r="Y2568" s="100">
        <v>642</v>
      </c>
      <c r="Z2568" s="100">
        <v>573</v>
      </c>
      <c r="AA2568" s="100">
        <v>418</v>
      </c>
      <c r="AC2568" s="100" t="s">
        <v>364</v>
      </c>
      <c r="AD2568" s="100" t="s">
        <v>313</v>
      </c>
      <c r="AE2568" s="100" t="s">
        <v>313</v>
      </c>
      <c r="AF2568" s="100" t="s">
        <v>313</v>
      </c>
      <c r="AG2568" s="100" t="s">
        <v>313</v>
      </c>
      <c r="AJ2568" s="100" t="str">
        <f t="shared" si="1072"/>
        <v>●</v>
      </c>
      <c r="AK2568" s="100" t="str">
        <f t="shared" si="1070"/>
        <v>●</v>
      </c>
      <c r="AL2568" s="100" t="str">
        <f t="shared" si="1070"/>
        <v>●</v>
      </c>
      <c r="AM2568" s="100" t="str">
        <f t="shared" si="1070"/>
        <v>●</v>
      </c>
      <c r="AP2568" s="100" t="str">
        <f t="shared" si="1073"/>
        <v>○</v>
      </c>
      <c r="AQ2568" s="100" t="str">
        <f t="shared" si="1071"/>
        <v>○</v>
      </c>
      <c r="AR2568" s="100" t="str">
        <f t="shared" si="1071"/>
        <v>○</v>
      </c>
      <c r="AS2568" s="100" t="str">
        <f t="shared" si="1071"/>
        <v>○</v>
      </c>
    </row>
    <row r="2569" spans="2:45" s="100" customFormat="1" ht="14.25" customHeight="1">
      <c r="B2569" s="102" t="s">
        <v>103</v>
      </c>
      <c r="C2569" s="106">
        <v>489</v>
      </c>
      <c r="D2569" s="107">
        <v>649</v>
      </c>
      <c r="E2569" s="107">
        <v>566</v>
      </c>
      <c r="F2569" s="107">
        <v>407</v>
      </c>
      <c r="G2569" s="107">
        <f t="shared" si="1074"/>
        <v>390</v>
      </c>
      <c r="H2569" s="107">
        <f t="shared" si="1076"/>
        <v>-17</v>
      </c>
      <c r="I2569" s="108">
        <f t="shared" si="1077"/>
        <v>-4.176904176904177</v>
      </c>
      <c r="K2569" s="102" t="s">
        <v>103</v>
      </c>
      <c r="L2569" s="115" t="s">
        <v>313</v>
      </c>
      <c r="M2569" s="116" t="s">
        <v>313</v>
      </c>
      <c r="N2569" s="116" t="s">
        <v>313</v>
      </c>
      <c r="O2569" s="116" t="s">
        <v>313</v>
      </c>
      <c r="P2569" s="107" t="str">
        <f t="shared" si="1075"/>
        <v>-</v>
      </c>
      <c r="Q2569" s="107" t="str">
        <f t="shared" si="1078"/>
        <v>-</v>
      </c>
      <c r="R2569" s="108" t="str">
        <f t="shared" si="1079"/>
        <v>-</v>
      </c>
      <c r="W2569" s="100" t="s">
        <v>365</v>
      </c>
      <c r="X2569" s="100">
        <v>420</v>
      </c>
      <c r="Y2569" s="100">
        <v>489</v>
      </c>
      <c r="Z2569" s="100">
        <v>649</v>
      </c>
      <c r="AA2569" s="100">
        <v>566</v>
      </c>
      <c r="AC2569" s="100" t="s">
        <v>365</v>
      </c>
      <c r="AD2569" s="100" t="s">
        <v>313</v>
      </c>
      <c r="AE2569" s="100" t="s">
        <v>313</v>
      </c>
      <c r="AF2569" s="100" t="s">
        <v>313</v>
      </c>
      <c r="AG2569" s="100" t="s">
        <v>313</v>
      </c>
      <c r="AJ2569" s="100" t="str">
        <f t="shared" si="1072"/>
        <v>●</v>
      </c>
      <c r="AK2569" s="100" t="str">
        <f t="shared" si="1070"/>
        <v>●</v>
      </c>
      <c r="AL2569" s="100" t="str">
        <f t="shared" si="1070"/>
        <v>●</v>
      </c>
      <c r="AM2569" s="100" t="str">
        <f t="shared" si="1070"/>
        <v>●</v>
      </c>
      <c r="AP2569" s="100" t="str">
        <f t="shared" si="1073"/>
        <v>○</v>
      </c>
      <c r="AQ2569" s="100" t="str">
        <f t="shared" si="1071"/>
        <v>○</v>
      </c>
      <c r="AR2569" s="100" t="str">
        <f t="shared" si="1071"/>
        <v>○</v>
      </c>
      <c r="AS2569" s="100" t="str">
        <f t="shared" si="1071"/>
        <v>○</v>
      </c>
    </row>
    <row r="2570" spans="2:45" s="100" customFormat="1" ht="14.25" customHeight="1">
      <c r="B2570" s="102" t="s">
        <v>104</v>
      </c>
      <c r="C2570" s="106">
        <v>413</v>
      </c>
      <c r="D2570" s="107">
        <v>509</v>
      </c>
      <c r="E2570" s="107">
        <v>639</v>
      </c>
      <c r="F2570" s="107">
        <v>559</v>
      </c>
      <c r="G2570" s="107">
        <f t="shared" si="1074"/>
        <v>377</v>
      </c>
      <c r="H2570" s="107">
        <f t="shared" si="1076"/>
        <v>-182</v>
      </c>
      <c r="I2570" s="108">
        <f t="shared" si="1077"/>
        <v>-32.558139534883722</v>
      </c>
      <c r="K2570" s="102" t="s">
        <v>104</v>
      </c>
      <c r="L2570" s="115" t="s">
        <v>313</v>
      </c>
      <c r="M2570" s="116" t="s">
        <v>313</v>
      </c>
      <c r="N2570" s="116" t="s">
        <v>313</v>
      </c>
      <c r="O2570" s="116" t="s">
        <v>313</v>
      </c>
      <c r="P2570" s="107" t="str">
        <f t="shared" si="1075"/>
        <v>-</v>
      </c>
      <c r="Q2570" s="107" t="str">
        <f t="shared" si="1078"/>
        <v>-</v>
      </c>
      <c r="R2570" s="108" t="str">
        <f t="shared" si="1079"/>
        <v>-</v>
      </c>
      <c r="W2570" s="100" t="s">
        <v>366</v>
      </c>
      <c r="X2570" s="100">
        <v>393</v>
      </c>
      <c r="Y2570" s="100">
        <v>413</v>
      </c>
      <c r="Z2570" s="100">
        <v>509</v>
      </c>
      <c r="AA2570" s="100">
        <v>639</v>
      </c>
      <c r="AC2570" s="100" t="s">
        <v>366</v>
      </c>
      <c r="AD2570" s="100" t="s">
        <v>313</v>
      </c>
      <c r="AE2570" s="100" t="s">
        <v>313</v>
      </c>
      <c r="AF2570" s="100" t="s">
        <v>313</v>
      </c>
      <c r="AG2570" s="100" t="s">
        <v>313</v>
      </c>
      <c r="AJ2570" s="100" t="str">
        <f t="shared" si="1072"/>
        <v>●</v>
      </c>
      <c r="AK2570" s="100" t="str">
        <f t="shared" si="1070"/>
        <v>●</v>
      </c>
      <c r="AL2570" s="100" t="str">
        <f t="shared" si="1070"/>
        <v>●</v>
      </c>
      <c r="AM2570" s="100" t="str">
        <f t="shared" si="1070"/>
        <v>●</v>
      </c>
      <c r="AP2570" s="100" t="str">
        <f t="shared" si="1073"/>
        <v>○</v>
      </c>
      <c r="AQ2570" s="100" t="str">
        <f t="shared" si="1071"/>
        <v>○</v>
      </c>
      <c r="AR2570" s="100" t="str">
        <f t="shared" si="1071"/>
        <v>○</v>
      </c>
      <c r="AS2570" s="100" t="str">
        <f t="shared" si="1071"/>
        <v>○</v>
      </c>
    </row>
    <row r="2571" spans="2:45" s="100" customFormat="1" ht="14.25" customHeight="1">
      <c r="B2571" s="102" t="s">
        <v>105</v>
      </c>
      <c r="C2571" s="106">
        <v>400</v>
      </c>
      <c r="D2571" s="107">
        <v>425</v>
      </c>
      <c r="E2571" s="107">
        <v>517</v>
      </c>
      <c r="F2571" s="107">
        <v>639</v>
      </c>
      <c r="G2571" s="107">
        <f t="shared" si="1074"/>
        <v>397</v>
      </c>
      <c r="H2571" s="107">
        <f t="shared" si="1076"/>
        <v>-242</v>
      </c>
      <c r="I2571" s="108">
        <f t="shared" si="1077"/>
        <v>-37.871674491392803</v>
      </c>
      <c r="K2571" s="102" t="s">
        <v>105</v>
      </c>
      <c r="L2571" s="115" t="s">
        <v>313</v>
      </c>
      <c r="M2571" s="116" t="s">
        <v>313</v>
      </c>
      <c r="N2571" s="116" t="s">
        <v>313</v>
      </c>
      <c r="O2571" s="116" t="s">
        <v>313</v>
      </c>
      <c r="P2571" s="107" t="str">
        <f t="shared" si="1075"/>
        <v>-</v>
      </c>
      <c r="Q2571" s="107" t="str">
        <f t="shared" si="1078"/>
        <v>-</v>
      </c>
      <c r="R2571" s="108" t="str">
        <f t="shared" si="1079"/>
        <v>-</v>
      </c>
      <c r="W2571" s="100" t="s">
        <v>367</v>
      </c>
      <c r="X2571" s="100">
        <v>401</v>
      </c>
      <c r="Y2571" s="100">
        <v>400</v>
      </c>
      <c r="Z2571" s="100">
        <v>425</v>
      </c>
      <c r="AA2571" s="100">
        <v>517</v>
      </c>
      <c r="AC2571" s="100" t="s">
        <v>367</v>
      </c>
      <c r="AD2571" s="100" t="s">
        <v>313</v>
      </c>
      <c r="AE2571" s="100" t="s">
        <v>313</v>
      </c>
      <c r="AF2571" s="100" t="s">
        <v>313</v>
      </c>
      <c r="AG2571" s="100" t="s">
        <v>313</v>
      </c>
      <c r="AJ2571" s="100" t="str">
        <f t="shared" si="1072"/>
        <v>●</v>
      </c>
      <c r="AK2571" s="100" t="str">
        <f t="shared" si="1070"/>
        <v>●</v>
      </c>
      <c r="AL2571" s="100" t="str">
        <f t="shared" si="1070"/>
        <v>●</v>
      </c>
      <c r="AM2571" s="100" t="str">
        <f t="shared" si="1070"/>
        <v>●</v>
      </c>
      <c r="AP2571" s="100" t="str">
        <f t="shared" si="1073"/>
        <v>○</v>
      </c>
      <c r="AQ2571" s="100" t="str">
        <f t="shared" si="1071"/>
        <v>○</v>
      </c>
      <c r="AR2571" s="100" t="str">
        <f t="shared" si="1071"/>
        <v>○</v>
      </c>
      <c r="AS2571" s="100" t="str">
        <f t="shared" si="1071"/>
        <v>○</v>
      </c>
    </row>
    <row r="2572" spans="2:45" s="100" customFormat="1" ht="14.25" customHeight="1">
      <c r="B2572" s="102" t="s">
        <v>106</v>
      </c>
      <c r="C2572" s="106">
        <v>396</v>
      </c>
      <c r="D2572" s="107">
        <v>399</v>
      </c>
      <c r="E2572" s="107">
        <v>401</v>
      </c>
      <c r="F2572" s="107">
        <v>485</v>
      </c>
      <c r="G2572" s="107">
        <f t="shared" si="1074"/>
        <v>549</v>
      </c>
      <c r="H2572" s="107">
        <f t="shared" si="1076"/>
        <v>64</v>
      </c>
      <c r="I2572" s="108">
        <f t="shared" si="1077"/>
        <v>13.195876288659795</v>
      </c>
      <c r="K2572" s="102" t="s">
        <v>106</v>
      </c>
      <c r="L2572" s="115" t="s">
        <v>313</v>
      </c>
      <c r="M2572" s="116" t="s">
        <v>313</v>
      </c>
      <c r="N2572" s="116" t="s">
        <v>313</v>
      </c>
      <c r="O2572" s="116" t="s">
        <v>313</v>
      </c>
      <c r="P2572" s="107" t="str">
        <f t="shared" si="1075"/>
        <v>-</v>
      </c>
      <c r="Q2572" s="107" t="str">
        <f t="shared" si="1078"/>
        <v>-</v>
      </c>
      <c r="R2572" s="108" t="str">
        <f t="shared" si="1079"/>
        <v>-</v>
      </c>
      <c r="W2572" s="100" t="s">
        <v>368</v>
      </c>
      <c r="X2572" s="100">
        <v>321</v>
      </c>
      <c r="Y2572" s="100">
        <v>396</v>
      </c>
      <c r="Z2572" s="100">
        <v>399</v>
      </c>
      <c r="AA2572" s="100">
        <v>401</v>
      </c>
      <c r="AC2572" s="100" t="s">
        <v>368</v>
      </c>
      <c r="AD2572" s="100" t="s">
        <v>313</v>
      </c>
      <c r="AE2572" s="100" t="s">
        <v>313</v>
      </c>
      <c r="AF2572" s="100" t="s">
        <v>313</v>
      </c>
      <c r="AG2572" s="100" t="s">
        <v>313</v>
      </c>
      <c r="AJ2572" s="100" t="str">
        <f t="shared" si="1072"/>
        <v>●</v>
      </c>
      <c r="AK2572" s="100" t="str">
        <f t="shared" si="1070"/>
        <v>●</v>
      </c>
      <c r="AL2572" s="100" t="str">
        <f t="shared" si="1070"/>
        <v>●</v>
      </c>
      <c r="AM2572" s="100" t="str">
        <f t="shared" si="1070"/>
        <v>●</v>
      </c>
      <c r="AP2572" s="100" t="str">
        <f t="shared" si="1073"/>
        <v>○</v>
      </c>
      <c r="AQ2572" s="100" t="str">
        <f t="shared" si="1071"/>
        <v>○</v>
      </c>
      <c r="AR2572" s="100" t="str">
        <f t="shared" si="1071"/>
        <v>○</v>
      </c>
      <c r="AS2572" s="100" t="str">
        <f t="shared" si="1071"/>
        <v>○</v>
      </c>
    </row>
    <row r="2573" spans="2:45" s="100" customFormat="1" ht="14.25" customHeight="1">
      <c r="B2573" s="102" t="s">
        <v>107</v>
      </c>
      <c r="C2573" s="106">
        <v>294</v>
      </c>
      <c r="D2573" s="107">
        <v>348</v>
      </c>
      <c r="E2573" s="107">
        <v>363</v>
      </c>
      <c r="F2573" s="107">
        <v>368</v>
      </c>
      <c r="G2573" s="107">
        <f t="shared" si="1074"/>
        <v>566</v>
      </c>
      <c r="H2573" s="107">
        <f t="shared" si="1076"/>
        <v>198</v>
      </c>
      <c r="I2573" s="108">
        <f t="shared" si="1077"/>
        <v>53.804347826086953</v>
      </c>
      <c r="K2573" s="102" t="s">
        <v>107</v>
      </c>
      <c r="L2573" s="115" t="s">
        <v>313</v>
      </c>
      <c r="M2573" s="116" t="s">
        <v>313</v>
      </c>
      <c r="N2573" s="116" t="s">
        <v>313</v>
      </c>
      <c r="O2573" s="116" t="s">
        <v>313</v>
      </c>
      <c r="P2573" s="107" t="str">
        <f t="shared" si="1075"/>
        <v>-</v>
      </c>
      <c r="Q2573" s="107" t="str">
        <f t="shared" si="1078"/>
        <v>-</v>
      </c>
      <c r="R2573" s="108" t="str">
        <f t="shared" si="1079"/>
        <v>-</v>
      </c>
      <c r="W2573" s="100" t="s">
        <v>369</v>
      </c>
      <c r="X2573" s="100">
        <v>266</v>
      </c>
      <c r="Y2573" s="100">
        <v>294</v>
      </c>
      <c r="Z2573" s="100">
        <v>348</v>
      </c>
      <c r="AA2573" s="100">
        <v>363</v>
      </c>
      <c r="AC2573" s="100" t="s">
        <v>369</v>
      </c>
      <c r="AD2573" s="100" t="s">
        <v>313</v>
      </c>
      <c r="AE2573" s="100" t="s">
        <v>313</v>
      </c>
      <c r="AF2573" s="100" t="s">
        <v>313</v>
      </c>
      <c r="AG2573" s="100" t="s">
        <v>313</v>
      </c>
      <c r="AJ2573" s="100" t="str">
        <f t="shared" si="1072"/>
        <v>●</v>
      </c>
      <c r="AK2573" s="100" t="str">
        <f t="shared" si="1070"/>
        <v>●</v>
      </c>
      <c r="AL2573" s="100" t="str">
        <f t="shared" si="1070"/>
        <v>●</v>
      </c>
      <c r="AM2573" s="100" t="str">
        <f t="shared" si="1070"/>
        <v>●</v>
      </c>
      <c r="AP2573" s="100" t="str">
        <f t="shared" si="1073"/>
        <v>○</v>
      </c>
      <c r="AQ2573" s="100" t="str">
        <f t="shared" si="1071"/>
        <v>○</v>
      </c>
      <c r="AR2573" s="100" t="str">
        <f t="shared" si="1071"/>
        <v>○</v>
      </c>
      <c r="AS2573" s="100" t="str">
        <f t="shared" si="1071"/>
        <v>○</v>
      </c>
    </row>
    <row r="2574" spans="2:45" s="100" customFormat="1" ht="14.25" customHeight="1">
      <c r="B2574" s="102" t="s">
        <v>108</v>
      </c>
      <c r="C2574" s="106">
        <v>217</v>
      </c>
      <c r="D2574" s="107">
        <v>258</v>
      </c>
      <c r="E2574" s="107">
        <v>317</v>
      </c>
      <c r="F2574" s="107">
        <v>322</v>
      </c>
      <c r="G2574" s="107">
        <f t="shared" si="1074"/>
        <v>412</v>
      </c>
      <c r="H2574" s="107">
        <f t="shared" si="1076"/>
        <v>90</v>
      </c>
      <c r="I2574" s="108">
        <f t="shared" si="1077"/>
        <v>27.950310559006208</v>
      </c>
      <c r="K2574" s="102" t="s">
        <v>108</v>
      </c>
      <c r="L2574" s="115" t="s">
        <v>313</v>
      </c>
      <c r="M2574" s="116" t="s">
        <v>313</v>
      </c>
      <c r="N2574" s="116" t="s">
        <v>313</v>
      </c>
      <c r="O2574" s="116" t="s">
        <v>313</v>
      </c>
      <c r="P2574" s="107" t="str">
        <f t="shared" si="1075"/>
        <v>-</v>
      </c>
      <c r="Q2574" s="107" t="str">
        <f t="shared" si="1078"/>
        <v>-</v>
      </c>
      <c r="R2574" s="108" t="str">
        <f t="shared" si="1079"/>
        <v>-</v>
      </c>
      <c r="W2574" s="99" t="s">
        <v>370</v>
      </c>
      <c r="X2574" s="99">
        <v>195</v>
      </c>
      <c r="Y2574" s="99">
        <v>217</v>
      </c>
      <c r="Z2574" s="99">
        <v>258</v>
      </c>
      <c r="AA2574" s="99">
        <v>317</v>
      </c>
      <c r="AB2574" s="99"/>
      <c r="AC2574" s="99" t="s">
        <v>370</v>
      </c>
      <c r="AD2574" s="99" t="s">
        <v>313</v>
      </c>
      <c r="AE2574" s="99" t="s">
        <v>313</v>
      </c>
      <c r="AF2574" s="99" t="s">
        <v>313</v>
      </c>
      <c r="AG2574" s="99" t="s">
        <v>313</v>
      </c>
      <c r="AJ2574" s="100" t="str">
        <f t="shared" si="1072"/>
        <v>●</v>
      </c>
      <c r="AK2574" s="100" t="str">
        <f t="shared" si="1070"/>
        <v>●</v>
      </c>
      <c r="AL2574" s="100" t="str">
        <f t="shared" si="1070"/>
        <v>●</v>
      </c>
      <c r="AM2574" s="100" t="str">
        <f t="shared" si="1070"/>
        <v>●</v>
      </c>
      <c r="AP2574" s="100" t="str">
        <f t="shared" si="1073"/>
        <v>○</v>
      </c>
      <c r="AQ2574" s="100" t="str">
        <f t="shared" si="1071"/>
        <v>○</v>
      </c>
      <c r="AR2574" s="100" t="str">
        <f t="shared" si="1071"/>
        <v>○</v>
      </c>
      <c r="AS2574" s="100" t="str">
        <f t="shared" si="1071"/>
        <v>○</v>
      </c>
    </row>
    <row r="2575" spans="2:45" s="100" customFormat="1" ht="14.25" customHeight="1">
      <c r="B2575" s="102" t="s">
        <v>109</v>
      </c>
      <c r="C2575" s="106">
        <v>141</v>
      </c>
      <c r="D2575" s="107">
        <v>154</v>
      </c>
      <c r="E2575" s="107">
        <v>217</v>
      </c>
      <c r="F2575" s="107">
        <v>263</v>
      </c>
      <c r="G2575" s="107">
        <f t="shared" si="1074"/>
        <v>270</v>
      </c>
      <c r="H2575" s="107">
        <f t="shared" si="1076"/>
        <v>7</v>
      </c>
      <c r="I2575" s="108">
        <f t="shared" si="1077"/>
        <v>2.6615969581749046</v>
      </c>
      <c r="K2575" s="102" t="s">
        <v>109</v>
      </c>
      <c r="L2575" s="115" t="s">
        <v>313</v>
      </c>
      <c r="M2575" s="116" t="s">
        <v>313</v>
      </c>
      <c r="N2575" s="116" t="s">
        <v>313</v>
      </c>
      <c r="O2575" s="116" t="s">
        <v>313</v>
      </c>
      <c r="P2575" s="107" t="str">
        <f t="shared" si="1075"/>
        <v>-</v>
      </c>
      <c r="Q2575" s="107" t="str">
        <f t="shared" si="1078"/>
        <v>-</v>
      </c>
      <c r="R2575" s="108" t="str">
        <f t="shared" si="1079"/>
        <v>-</v>
      </c>
      <c r="W2575" s="100" t="s">
        <v>371</v>
      </c>
      <c r="X2575" s="100">
        <v>101</v>
      </c>
      <c r="Y2575" s="100">
        <v>141</v>
      </c>
      <c r="Z2575" s="100">
        <v>154</v>
      </c>
      <c r="AA2575" s="100">
        <v>217</v>
      </c>
      <c r="AC2575" s="100" t="s">
        <v>371</v>
      </c>
      <c r="AD2575" s="100" t="s">
        <v>313</v>
      </c>
      <c r="AE2575" s="100" t="s">
        <v>313</v>
      </c>
      <c r="AF2575" s="100" t="s">
        <v>313</v>
      </c>
      <c r="AG2575" s="100" t="s">
        <v>313</v>
      </c>
      <c r="AJ2575" s="100" t="str">
        <f t="shared" si="1072"/>
        <v>●</v>
      </c>
      <c r="AK2575" s="100" t="str">
        <f t="shared" si="1070"/>
        <v>●</v>
      </c>
      <c r="AL2575" s="100" t="str">
        <f t="shared" si="1070"/>
        <v>●</v>
      </c>
      <c r="AM2575" s="100" t="str">
        <f t="shared" si="1070"/>
        <v>●</v>
      </c>
      <c r="AP2575" s="100" t="str">
        <f t="shared" si="1073"/>
        <v>○</v>
      </c>
      <c r="AQ2575" s="100" t="str">
        <f t="shared" si="1071"/>
        <v>○</v>
      </c>
      <c r="AR2575" s="100" t="str">
        <f t="shared" si="1071"/>
        <v>○</v>
      </c>
      <c r="AS2575" s="100" t="str">
        <f t="shared" si="1071"/>
        <v>○</v>
      </c>
    </row>
    <row r="2576" spans="2:45" s="100" customFormat="1" ht="14.25" customHeight="1">
      <c r="B2576" s="102" t="s">
        <v>110</v>
      </c>
      <c r="C2576" s="106">
        <v>63</v>
      </c>
      <c r="D2576" s="107">
        <v>120</v>
      </c>
      <c r="E2576" s="107">
        <v>170</v>
      </c>
      <c r="F2576" s="107">
        <v>189</v>
      </c>
      <c r="G2576" s="107">
        <f t="shared" si="1074"/>
        <v>322</v>
      </c>
      <c r="H2576" s="107">
        <f t="shared" si="1076"/>
        <v>133</v>
      </c>
      <c r="I2576" s="108">
        <f t="shared" si="1077"/>
        <v>70.370370370370367</v>
      </c>
      <c r="K2576" s="102" t="s">
        <v>110</v>
      </c>
      <c r="L2576" s="115" t="s">
        <v>313</v>
      </c>
      <c r="M2576" s="116" t="s">
        <v>313</v>
      </c>
      <c r="N2576" s="116" t="s">
        <v>313</v>
      </c>
      <c r="O2576" s="116" t="s">
        <v>313</v>
      </c>
      <c r="P2576" s="107" t="str">
        <f t="shared" si="1075"/>
        <v>-</v>
      </c>
      <c r="Q2576" s="107" t="str">
        <f t="shared" si="1078"/>
        <v>-</v>
      </c>
      <c r="R2576" s="108" t="str">
        <f t="shared" si="1079"/>
        <v>-</v>
      </c>
      <c r="W2576" s="100" t="s">
        <v>378</v>
      </c>
      <c r="X2576" s="100">
        <v>39</v>
      </c>
      <c r="Y2576" s="100">
        <v>63</v>
      </c>
      <c r="Z2576" s="100">
        <v>120</v>
      </c>
      <c r="AA2576" s="100">
        <v>170</v>
      </c>
      <c r="AC2576" s="100" t="s">
        <v>378</v>
      </c>
      <c r="AD2576" s="100" t="s">
        <v>313</v>
      </c>
      <c r="AE2576" s="100" t="s">
        <v>313</v>
      </c>
      <c r="AF2576" s="100" t="s">
        <v>313</v>
      </c>
      <c r="AG2576" s="100" t="s">
        <v>313</v>
      </c>
      <c r="AJ2576" s="100" t="str">
        <f t="shared" si="1072"/>
        <v>●</v>
      </c>
      <c r="AK2576" s="100" t="str">
        <f t="shared" si="1070"/>
        <v>●</v>
      </c>
      <c r="AL2576" s="100" t="str">
        <f t="shared" si="1070"/>
        <v>●</v>
      </c>
      <c r="AM2576" s="100" t="str">
        <f t="shared" si="1070"/>
        <v>●</v>
      </c>
      <c r="AP2576" s="100" t="str">
        <f t="shared" si="1073"/>
        <v>○</v>
      </c>
      <c r="AQ2576" s="100" t="str">
        <f t="shared" si="1071"/>
        <v>○</v>
      </c>
      <c r="AR2576" s="100" t="str">
        <f t="shared" si="1071"/>
        <v>○</v>
      </c>
      <c r="AS2576" s="100" t="str">
        <f t="shared" si="1071"/>
        <v>○</v>
      </c>
    </row>
    <row r="2577" spans="2:45" s="100" customFormat="1" ht="14.25" customHeight="1">
      <c r="B2577" s="119" t="s">
        <v>111</v>
      </c>
      <c r="C2577" s="120" t="s">
        <v>313</v>
      </c>
      <c r="D2577" s="116" t="s">
        <v>313</v>
      </c>
      <c r="E2577" s="116" t="s">
        <v>313</v>
      </c>
      <c r="F2577" s="116" t="s">
        <v>313</v>
      </c>
      <c r="G2577" s="107">
        <f t="shared" si="1074"/>
        <v>27</v>
      </c>
      <c r="H2577" s="107"/>
      <c r="I2577" s="108"/>
      <c r="K2577" s="119" t="s">
        <v>111</v>
      </c>
      <c r="L2577" s="120" t="s">
        <v>313</v>
      </c>
      <c r="M2577" s="116" t="s">
        <v>313</v>
      </c>
      <c r="N2577" s="116" t="s">
        <v>313</v>
      </c>
      <c r="O2577" s="116" t="s">
        <v>313</v>
      </c>
      <c r="P2577" s="107" t="str">
        <f t="shared" si="1075"/>
        <v>-</v>
      </c>
      <c r="Q2577" s="107"/>
      <c r="R2577" s="108"/>
    </row>
    <row r="2578" spans="2:45" s="100" customFormat="1" ht="14.25" customHeight="1">
      <c r="G2578" s="168"/>
      <c r="P2578" s="168"/>
    </row>
    <row r="2579" spans="2:45" s="100" customFormat="1" ht="14.25" customHeight="1">
      <c r="G2579" s="168"/>
      <c r="P2579" s="168"/>
    </row>
    <row r="2580" spans="2:45" s="99" customFormat="1" ht="14.25" customHeight="1">
      <c r="B2580" s="99" t="str">
        <f>LEFT(B2550,LEN(B2550)-2)&amp;+"男"</f>
        <v>銭函・男</v>
      </c>
      <c r="K2580" s="99" t="str">
        <f>LEFT(K2550,LEN(K2550)-2)&amp;+"男"</f>
        <v>水面調査区・男</v>
      </c>
      <c r="S2580" s="100"/>
      <c r="W2580" s="100"/>
      <c r="X2580" s="100"/>
      <c r="Y2580" s="100"/>
      <c r="Z2580" s="100"/>
      <c r="AA2580" s="100"/>
      <c r="AB2580" s="100"/>
      <c r="AC2580" s="100"/>
      <c r="AD2580" s="100"/>
      <c r="AE2580" s="100"/>
      <c r="AF2580" s="100"/>
      <c r="AG2580" s="100"/>
    </row>
    <row r="2581" spans="2:45" s="100" customFormat="1" ht="14.25" customHeight="1">
      <c r="B2581" s="583" t="s">
        <v>335</v>
      </c>
      <c r="C2581" s="101"/>
      <c r="D2581" s="101"/>
      <c r="E2581" s="101"/>
      <c r="F2581" s="101"/>
      <c r="G2581" s="135"/>
      <c r="H2581" s="131"/>
      <c r="I2581" s="131"/>
      <c r="J2581" s="102"/>
      <c r="K2581" s="583" t="s">
        <v>335</v>
      </c>
      <c r="L2581" s="101"/>
      <c r="M2581" s="101"/>
      <c r="N2581" s="101"/>
      <c r="O2581" s="101"/>
      <c r="P2581" s="135"/>
      <c r="Q2581" s="131"/>
      <c r="R2581" s="131"/>
      <c r="S2581" s="103"/>
    </row>
    <row r="2582" spans="2:45" s="100" customFormat="1" ht="14.25" customHeight="1">
      <c r="B2582" s="584"/>
      <c r="C2582" s="130" t="str">
        <f>$C$4</f>
        <v>平成7年</v>
      </c>
      <c r="D2582" s="130" t="str">
        <f>$D$4</f>
        <v>平成12年</v>
      </c>
      <c r="E2582" s="130" t="str">
        <f>$E$4</f>
        <v>平成17年</v>
      </c>
      <c r="F2582" s="130" t="str">
        <f>$F$4</f>
        <v>平成22年</v>
      </c>
      <c r="G2582" s="130" t="s">
        <v>410</v>
      </c>
      <c r="H2582" s="133" t="str">
        <f>$H$4</f>
        <v>対平成</v>
      </c>
      <c r="I2582" s="134" t="str">
        <f>$I$4</f>
        <v>22年</v>
      </c>
      <c r="J2582" s="102"/>
      <c r="K2582" s="584"/>
      <c r="L2582" s="130" t="str">
        <f>$C$4</f>
        <v>平成7年</v>
      </c>
      <c r="M2582" s="130" t="str">
        <f>$D$4</f>
        <v>平成12年</v>
      </c>
      <c r="N2582" s="130" t="str">
        <f>$E$4</f>
        <v>平成17年</v>
      </c>
      <c r="O2582" s="130" t="str">
        <f>$F$4</f>
        <v>平成22年</v>
      </c>
      <c r="P2582" s="130" t="s">
        <v>410</v>
      </c>
      <c r="Q2582" s="133" t="str">
        <f>$H$4</f>
        <v>対平成</v>
      </c>
      <c r="R2582" s="134" t="str">
        <f>$I$4</f>
        <v>22年</v>
      </c>
      <c r="S2582" s="103"/>
    </row>
    <row r="2583" spans="2:45" s="100" customFormat="1" ht="14.25" customHeight="1">
      <c r="B2583" s="585"/>
      <c r="C2583" s="104"/>
      <c r="D2583" s="104"/>
      <c r="E2583" s="104"/>
      <c r="F2583" s="104"/>
      <c r="G2583" s="104"/>
      <c r="H2583" s="132" t="s">
        <v>88</v>
      </c>
      <c r="I2583" s="133" t="s">
        <v>398</v>
      </c>
      <c r="J2583" s="102"/>
      <c r="K2583" s="585"/>
      <c r="L2583" s="104"/>
      <c r="M2583" s="104"/>
      <c r="N2583" s="104"/>
      <c r="O2583" s="104"/>
      <c r="P2583" s="104"/>
      <c r="Q2583" s="132" t="s">
        <v>88</v>
      </c>
      <c r="R2583" s="133" t="s">
        <v>398</v>
      </c>
      <c r="S2583" s="103"/>
    </row>
    <row r="2584" spans="2:45" s="199" customFormat="1" ht="14.25" customHeight="1">
      <c r="B2584" s="200" t="s">
        <v>90</v>
      </c>
      <c r="C2584" s="198">
        <v>3302</v>
      </c>
      <c r="D2584" s="194">
        <v>3434</v>
      </c>
      <c r="E2584" s="194">
        <v>3320</v>
      </c>
      <c r="F2584" s="194">
        <v>3152</v>
      </c>
      <c r="G2584" s="194">
        <f>IF(COUNTIF(G2589:G2607,"x"),"x",IF(SUM(G2589:G2607)=0,"-",SUM(G2589:G2607)))</f>
        <v>2758</v>
      </c>
      <c r="H2584" s="193">
        <f t="shared" ref="H2584:H2587" si="1080">IF(G2584="x","x",IF(AND(G2584="-",F2584="-"),"-",IF(AND(G2584="-",F2584&gt;0),F2584*-1,IF(AND(G2584&gt;0,F2584="-"),G2584,G2584-F2584))))</f>
        <v>-394</v>
      </c>
      <c r="I2584" s="195">
        <f t="shared" ref="I2584:I2587" si="1081">IF(H2584="x","x",IF(H2584="-","-",IF(AND(F2584="-",G2584&gt;0),"皆増",IF(AND(F2584&gt;0,G2584="-"),"皆減",H2584/F2584*100))))</f>
        <v>-12.5</v>
      </c>
      <c r="K2584" s="200" t="s">
        <v>90</v>
      </c>
      <c r="L2584" s="202" t="s">
        <v>313</v>
      </c>
      <c r="M2584" s="203" t="s">
        <v>313</v>
      </c>
      <c r="N2584" s="203" t="s">
        <v>313</v>
      </c>
      <c r="O2584" s="203">
        <v>5</v>
      </c>
      <c r="P2584" s="298">
        <f>IF(COUNTIF(P2589:P2607,"x"),"x",IF(SUM(P2589:P2607)=0,"-",SUM(P2589:P2607)))</f>
        <v>4</v>
      </c>
      <c r="Q2584" s="107">
        <f t="shared" ref="Q2584:Q2587" si="1082">IF(P2584="x","x",IF(AND(P2584="-",O2584="-"),"-",IF(AND(P2584="-",O2584&gt;0),O2584*-1,IF(AND(P2584&gt;0,O2584="-"),P2584,P2584-O2584))))</f>
        <v>-1</v>
      </c>
      <c r="R2584" s="108">
        <f t="shared" ref="R2584:R2587" si="1083">IF(Q2584="x","x",IF(Q2584="-","-",IF(AND(O2584="-",P2584&gt;0),"皆増",IF(AND(O2584&gt;0,P2584="-"),"皆減",Q2584/O2584*100))))</f>
        <v>-20</v>
      </c>
      <c r="W2584" s="199" t="s">
        <v>373</v>
      </c>
      <c r="X2584" s="199">
        <v>3184</v>
      </c>
      <c r="Y2584" s="199">
        <v>3302</v>
      </c>
      <c r="Z2584" s="199">
        <v>3434</v>
      </c>
      <c r="AA2584" s="199">
        <v>3320</v>
      </c>
      <c r="AC2584" s="199" t="s">
        <v>373</v>
      </c>
      <c r="AD2584" s="199" t="s">
        <v>313</v>
      </c>
      <c r="AE2584" s="199" t="s">
        <v>313</v>
      </c>
      <c r="AF2584" s="199" t="s">
        <v>313</v>
      </c>
      <c r="AG2584" s="199" t="s">
        <v>313</v>
      </c>
      <c r="AJ2584" s="199" t="str">
        <f>IF(C2584=X2584,"○","●")</f>
        <v>●</v>
      </c>
      <c r="AK2584" s="199" t="str">
        <f t="shared" ref="AK2584:AM2606" si="1084">IF(D2584=Y2584,"○","●")</f>
        <v>●</v>
      </c>
      <c r="AL2584" s="199" t="str">
        <f t="shared" si="1084"/>
        <v>●</v>
      </c>
      <c r="AM2584" s="199" t="str">
        <f t="shared" si="1084"/>
        <v>●</v>
      </c>
      <c r="AP2584" s="199" t="str">
        <f>IF(L2584=AD2584,"○","●")</f>
        <v>○</v>
      </c>
      <c r="AQ2584" s="199" t="str">
        <f t="shared" ref="AQ2584:AS2606" si="1085">IF(M2584=AE2584,"○","●")</f>
        <v>○</v>
      </c>
      <c r="AR2584" s="199" t="str">
        <f t="shared" si="1085"/>
        <v>○</v>
      </c>
      <c r="AS2584" s="199" t="str">
        <f t="shared" si="1085"/>
        <v>●</v>
      </c>
    </row>
    <row r="2585" spans="2:45" s="100" customFormat="1" ht="14.25" customHeight="1">
      <c r="B2585" s="105" t="s">
        <v>91</v>
      </c>
      <c r="C2585" s="106">
        <v>524</v>
      </c>
      <c r="D2585" s="107">
        <v>513</v>
      </c>
      <c r="E2585" s="107">
        <v>413</v>
      </c>
      <c r="F2585" s="107">
        <v>325</v>
      </c>
      <c r="G2585" s="107">
        <f>IF(COUNTIF(G2589:G2591,"x"),"x",IF(SUM(G2589:G2591)=0,"-",SUM(G2589:G2591)))</f>
        <v>243</v>
      </c>
      <c r="H2585" s="107">
        <f t="shared" si="1080"/>
        <v>-82</v>
      </c>
      <c r="I2585" s="108">
        <f t="shared" si="1081"/>
        <v>-25.23076923076923</v>
      </c>
      <c r="K2585" s="105" t="s">
        <v>91</v>
      </c>
      <c r="L2585" s="115" t="s">
        <v>313</v>
      </c>
      <c r="M2585" s="116" t="s">
        <v>313</v>
      </c>
      <c r="N2585" s="116" t="s">
        <v>313</v>
      </c>
      <c r="O2585" s="116" t="s">
        <v>313</v>
      </c>
      <c r="P2585" s="107" t="str">
        <f>IF(COUNTIF(P2589:P2591,"x"),"x",IF(SUM(P2589:P2591)=0,"-",SUM(P2589:P2591)))</f>
        <v>-</v>
      </c>
      <c r="Q2585" s="107" t="str">
        <f t="shared" si="1082"/>
        <v>-</v>
      </c>
      <c r="R2585" s="108" t="str">
        <f t="shared" si="1083"/>
        <v>-</v>
      </c>
      <c r="W2585" s="100" t="s">
        <v>374</v>
      </c>
      <c r="X2585" s="100">
        <v>579</v>
      </c>
      <c r="Y2585" s="100">
        <v>524</v>
      </c>
      <c r="Z2585" s="100">
        <v>513</v>
      </c>
      <c r="AA2585" s="100">
        <v>413</v>
      </c>
      <c r="AC2585" s="100" t="s">
        <v>374</v>
      </c>
      <c r="AD2585" s="100" t="s">
        <v>313</v>
      </c>
      <c r="AE2585" s="100" t="s">
        <v>313</v>
      </c>
      <c r="AF2585" s="100" t="s">
        <v>313</v>
      </c>
      <c r="AG2585" s="100" t="s">
        <v>313</v>
      </c>
      <c r="AJ2585" s="100" t="str">
        <f t="shared" ref="AJ2585:AJ2606" si="1086">IF(C2585=X2585,"○","●")</f>
        <v>●</v>
      </c>
      <c r="AK2585" s="100" t="str">
        <f t="shared" si="1084"/>
        <v>●</v>
      </c>
      <c r="AL2585" s="100" t="str">
        <f t="shared" si="1084"/>
        <v>●</v>
      </c>
      <c r="AM2585" s="100" t="str">
        <f t="shared" si="1084"/>
        <v>●</v>
      </c>
      <c r="AP2585" s="100" t="str">
        <f t="shared" ref="AP2585:AP2606" si="1087">IF(L2585=AD2585,"○","●")</f>
        <v>○</v>
      </c>
      <c r="AQ2585" s="100" t="str">
        <f t="shared" si="1085"/>
        <v>○</v>
      </c>
      <c r="AR2585" s="100" t="str">
        <f t="shared" si="1085"/>
        <v>○</v>
      </c>
      <c r="AS2585" s="100" t="str">
        <f>IF(O2585=AG2585,"○","●")</f>
        <v>○</v>
      </c>
    </row>
    <row r="2586" spans="2:45" s="100" customFormat="1" ht="14.25" customHeight="1">
      <c r="B2586" s="105" t="s">
        <v>92</v>
      </c>
      <c r="C2586" s="106">
        <v>2330</v>
      </c>
      <c r="D2586" s="107">
        <v>2390</v>
      </c>
      <c r="E2586" s="107">
        <v>2302</v>
      </c>
      <c r="F2586" s="107">
        <v>2115</v>
      </c>
      <c r="G2586" s="296">
        <f>IF(COUNTIF(G2592:G2601,"x"),"x",IF(SUM(G2592:G2601)=0,"-",SUM(G2592:G2601)))</f>
        <v>1602</v>
      </c>
      <c r="H2586" s="107">
        <f t="shared" si="1080"/>
        <v>-513</v>
      </c>
      <c r="I2586" s="108">
        <f t="shared" si="1081"/>
        <v>-24.25531914893617</v>
      </c>
      <c r="K2586" s="105" t="s">
        <v>92</v>
      </c>
      <c r="L2586" s="115" t="s">
        <v>313</v>
      </c>
      <c r="M2586" s="116" t="s">
        <v>313</v>
      </c>
      <c r="N2586" s="116" t="s">
        <v>313</v>
      </c>
      <c r="O2586" s="116">
        <v>5</v>
      </c>
      <c r="P2586" s="296">
        <f>IF(COUNTIF(P2592:P2601,"x"),"x",IF(SUM(P2592:P2601)=0,"-",SUM(P2592:P2601)))</f>
        <v>4</v>
      </c>
      <c r="Q2586" s="107">
        <f t="shared" si="1082"/>
        <v>-1</v>
      </c>
      <c r="R2586" s="108">
        <f t="shared" si="1083"/>
        <v>-20</v>
      </c>
      <c r="W2586" s="100" t="s">
        <v>375</v>
      </c>
      <c r="X2586" s="100">
        <v>2210</v>
      </c>
      <c r="Y2586" s="100">
        <v>2330</v>
      </c>
      <c r="Z2586" s="100">
        <v>2390</v>
      </c>
      <c r="AA2586" s="100">
        <v>2302</v>
      </c>
      <c r="AC2586" s="100" t="s">
        <v>375</v>
      </c>
      <c r="AD2586" s="100" t="s">
        <v>313</v>
      </c>
      <c r="AE2586" s="100" t="s">
        <v>313</v>
      </c>
      <c r="AF2586" s="100" t="s">
        <v>313</v>
      </c>
      <c r="AG2586" s="100" t="s">
        <v>313</v>
      </c>
      <c r="AJ2586" s="100" t="str">
        <f t="shared" si="1086"/>
        <v>●</v>
      </c>
      <c r="AK2586" s="100" t="str">
        <f t="shared" si="1084"/>
        <v>●</v>
      </c>
      <c r="AL2586" s="100" t="str">
        <f>IF(E2586=Z2586,"○","●")</f>
        <v>●</v>
      </c>
      <c r="AM2586" s="100" t="str">
        <f t="shared" si="1084"/>
        <v>●</v>
      </c>
      <c r="AP2586" s="100" t="str">
        <f t="shared" si="1087"/>
        <v>○</v>
      </c>
      <c r="AQ2586" s="100" t="str">
        <f t="shared" si="1085"/>
        <v>○</v>
      </c>
      <c r="AR2586" s="100" t="str">
        <f t="shared" si="1085"/>
        <v>○</v>
      </c>
      <c r="AS2586" s="100" t="str">
        <f t="shared" si="1085"/>
        <v>●</v>
      </c>
    </row>
    <row r="2587" spans="2:45" s="100" customFormat="1" ht="14.25" customHeight="1">
      <c r="B2587" s="105" t="s">
        <v>93</v>
      </c>
      <c r="C2587" s="106">
        <v>448</v>
      </c>
      <c r="D2587" s="107">
        <v>531</v>
      </c>
      <c r="E2587" s="107">
        <v>605</v>
      </c>
      <c r="F2587" s="107">
        <v>712</v>
      </c>
      <c r="G2587" s="107">
        <f>IF(COUNTIF(G2602:G2606,"x"),"x",IF(SUM(G2602,G2606)=0,"-",SUM(G2602:G2606)))</f>
        <v>898</v>
      </c>
      <c r="H2587" s="107">
        <f t="shared" si="1080"/>
        <v>186</v>
      </c>
      <c r="I2587" s="108">
        <f t="shared" si="1081"/>
        <v>26.123595505617981</v>
      </c>
      <c r="K2587" s="105" t="s">
        <v>93</v>
      </c>
      <c r="L2587" s="115" t="s">
        <v>313</v>
      </c>
      <c r="M2587" s="116" t="s">
        <v>313</v>
      </c>
      <c r="N2587" s="116" t="s">
        <v>313</v>
      </c>
      <c r="O2587" s="116" t="s">
        <v>313</v>
      </c>
      <c r="P2587" s="107" t="str">
        <f>IF(COUNTIF(P2602:P2606,"x"),"x",IF(SUM(P2602,P2606)=0,"-",SUM(P2602:P2606)))</f>
        <v>-</v>
      </c>
      <c r="Q2587" s="107" t="str">
        <f t="shared" si="1082"/>
        <v>-</v>
      </c>
      <c r="R2587" s="108" t="str">
        <f t="shared" si="1083"/>
        <v>-</v>
      </c>
      <c r="W2587" s="100" t="s">
        <v>376</v>
      </c>
      <c r="X2587" s="100">
        <v>395</v>
      </c>
      <c r="Y2587" s="100">
        <v>448</v>
      </c>
      <c r="Z2587" s="100">
        <v>531</v>
      </c>
      <c r="AA2587" s="100">
        <v>605</v>
      </c>
      <c r="AC2587" s="100" t="s">
        <v>376</v>
      </c>
      <c r="AD2587" s="100" t="s">
        <v>313</v>
      </c>
      <c r="AE2587" s="100" t="s">
        <v>313</v>
      </c>
      <c r="AF2587" s="100" t="s">
        <v>313</v>
      </c>
      <c r="AG2587" s="100" t="s">
        <v>313</v>
      </c>
      <c r="AJ2587" s="100" t="str">
        <f t="shared" si="1086"/>
        <v>●</v>
      </c>
      <c r="AK2587" s="100" t="str">
        <f t="shared" si="1084"/>
        <v>●</v>
      </c>
      <c r="AL2587" s="100" t="str">
        <f t="shared" si="1084"/>
        <v>●</v>
      </c>
      <c r="AM2587" s="100" t="str">
        <f t="shared" si="1084"/>
        <v>●</v>
      </c>
      <c r="AP2587" s="100" t="str">
        <f t="shared" si="1087"/>
        <v>○</v>
      </c>
      <c r="AQ2587" s="100" t="str">
        <f t="shared" si="1085"/>
        <v>○</v>
      </c>
      <c r="AR2587" s="100" t="str">
        <f t="shared" si="1085"/>
        <v>○</v>
      </c>
      <c r="AS2587" s="100" t="str">
        <f t="shared" si="1085"/>
        <v>○</v>
      </c>
    </row>
    <row r="2588" spans="2:45" s="100" customFormat="1" ht="14.25" customHeight="1">
      <c r="B2588" s="102"/>
      <c r="C2588" s="106"/>
      <c r="D2588" s="112"/>
      <c r="E2588" s="112"/>
      <c r="F2588" s="112"/>
      <c r="G2588" s="112"/>
      <c r="H2588" s="112"/>
      <c r="I2588" s="113"/>
      <c r="K2588" s="102"/>
      <c r="L2588" s="115"/>
      <c r="M2588" s="124"/>
      <c r="N2588" s="124"/>
      <c r="O2588" s="124"/>
      <c r="P2588" s="124"/>
      <c r="Q2588" s="112"/>
      <c r="R2588" s="113"/>
      <c r="AJ2588" s="100" t="str">
        <f t="shared" si="1086"/>
        <v>○</v>
      </c>
      <c r="AK2588" s="100" t="str">
        <f t="shared" si="1084"/>
        <v>○</v>
      </c>
      <c r="AL2588" s="100" t="str">
        <f t="shared" si="1084"/>
        <v>○</v>
      </c>
      <c r="AM2588" s="100" t="str">
        <f t="shared" si="1084"/>
        <v>○</v>
      </c>
      <c r="AP2588" s="100" t="str">
        <f t="shared" si="1087"/>
        <v>○</v>
      </c>
      <c r="AQ2588" s="100" t="str">
        <f t="shared" si="1085"/>
        <v>○</v>
      </c>
      <c r="AR2588" s="100" t="str">
        <f t="shared" si="1085"/>
        <v>○</v>
      </c>
      <c r="AS2588" s="100" t="str">
        <f t="shared" si="1085"/>
        <v>○</v>
      </c>
    </row>
    <row r="2589" spans="2:45" s="100" customFormat="1" ht="14.25" customHeight="1">
      <c r="B2589" s="102" t="s">
        <v>94</v>
      </c>
      <c r="C2589" s="106">
        <v>140</v>
      </c>
      <c r="D2589" s="107">
        <v>176</v>
      </c>
      <c r="E2589" s="107">
        <v>126</v>
      </c>
      <c r="F2589" s="107">
        <v>78</v>
      </c>
      <c r="G2589" s="107">
        <f>第2表01元データ!BH40</f>
        <v>58</v>
      </c>
      <c r="H2589" s="107">
        <f t="shared" ref="H2589:H2606" si="1088">IF(G2589="x","x",IF(AND(G2589="-",F2589="-"),"-",IF(AND(G2589="-",F2589&gt;0),F2589*-1,IF(AND(G2589&gt;0,F2589="-"),G2589,G2589-F2589))))</f>
        <v>-20</v>
      </c>
      <c r="I2589" s="108">
        <f t="shared" ref="I2589:I2606" si="1089">IF(H2589="x","x",IF(H2589="-","-",IF(AND(F2589="-",G2589&gt;0),"皆増",IF(AND(F2589&gt;0,G2589="-"),"皆減",H2589/F2589*100))))</f>
        <v>-25.641025641025639</v>
      </c>
      <c r="K2589" s="102" t="s">
        <v>94</v>
      </c>
      <c r="L2589" s="115" t="s">
        <v>313</v>
      </c>
      <c r="M2589" s="116" t="s">
        <v>313</v>
      </c>
      <c r="N2589" s="116" t="s">
        <v>313</v>
      </c>
      <c r="O2589" s="116" t="s">
        <v>313</v>
      </c>
      <c r="P2589" s="107" t="str">
        <f>第2表01元データ!BI40</f>
        <v>-</v>
      </c>
      <c r="Q2589" s="107" t="str">
        <f t="shared" ref="Q2589:Q2606" si="1090">IF(P2589="x","x",IF(AND(P2589="-",O2589="-"),"-",IF(AND(P2589="-",O2589&gt;0),O2589*-1,IF(AND(P2589&gt;0,O2589="-"),P2589,P2589-O2589))))</f>
        <v>-</v>
      </c>
      <c r="R2589" s="108" t="str">
        <f t="shared" ref="R2589:R2606" si="1091">IF(Q2589="x","x",IF(Q2589="-","-",IF(AND(O2589="-",P2589&gt;0),"皆増",IF(AND(O2589&gt;0,P2589="-"),"皆減",Q2589/O2589*100))))</f>
        <v>-</v>
      </c>
      <c r="T2589" s="100">
        <v>101</v>
      </c>
      <c r="W2589" s="100" t="s">
        <v>377</v>
      </c>
      <c r="X2589" s="100">
        <v>177</v>
      </c>
      <c r="Y2589" s="100">
        <v>140</v>
      </c>
      <c r="Z2589" s="100">
        <v>176</v>
      </c>
      <c r="AA2589" s="100">
        <v>126</v>
      </c>
      <c r="AC2589" s="100" t="s">
        <v>377</v>
      </c>
      <c r="AJ2589" s="100" t="str">
        <f t="shared" si="1086"/>
        <v>●</v>
      </c>
      <c r="AK2589" s="100" t="str">
        <f t="shared" si="1084"/>
        <v>●</v>
      </c>
      <c r="AL2589" s="100" t="str">
        <f t="shared" si="1084"/>
        <v>●</v>
      </c>
      <c r="AM2589" s="100" t="str">
        <f t="shared" si="1084"/>
        <v>●</v>
      </c>
      <c r="AP2589" s="100" t="str">
        <f t="shared" si="1087"/>
        <v>●</v>
      </c>
      <c r="AQ2589" s="100" t="str">
        <f t="shared" si="1085"/>
        <v>●</v>
      </c>
      <c r="AR2589" s="100" t="str">
        <f t="shared" si="1085"/>
        <v>●</v>
      </c>
      <c r="AS2589" s="100" t="str">
        <f t="shared" si="1085"/>
        <v>●</v>
      </c>
    </row>
    <row r="2590" spans="2:45" s="100" customFormat="1" ht="14.25" customHeight="1">
      <c r="B2590" s="102" t="s">
        <v>95</v>
      </c>
      <c r="C2590" s="106">
        <v>174</v>
      </c>
      <c r="D2590" s="107">
        <v>154</v>
      </c>
      <c r="E2590" s="107">
        <v>145</v>
      </c>
      <c r="F2590" s="107">
        <v>97</v>
      </c>
      <c r="G2590" s="107">
        <f>第2表01元データ!BH41</f>
        <v>84</v>
      </c>
      <c r="H2590" s="107">
        <f t="shared" si="1088"/>
        <v>-13</v>
      </c>
      <c r="I2590" s="108">
        <f t="shared" si="1089"/>
        <v>-13.402061855670103</v>
      </c>
      <c r="K2590" s="102" t="s">
        <v>95</v>
      </c>
      <c r="L2590" s="115" t="s">
        <v>313</v>
      </c>
      <c r="M2590" s="116" t="s">
        <v>313</v>
      </c>
      <c r="N2590" s="116" t="s">
        <v>313</v>
      </c>
      <c r="O2590" s="116" t="s">
        <v>313</v>
      </c>
      <c r="P2590" s="107" t="str">
        <f>第2表01元データ!BI41</f>
        <v>-</v>
      </c>
      <c r="Q2590" s="107" t="str">
        <f t="shared" si="1090"/>
        <v>-</v>
      </c>
      <c r="R2590" s="108" t="str">
        <f t="shared" si="1091"/>
        <v>-</v>
      </c>
      <c r="T2590" s="100">
        <v>102</v>
      </c>
      <c r="W2590" s="100" t="s">
        <v>356</v>
      </c>
      <c r="X2590" s="100">
        <v>171</v>
      </c>
      <c r="Y2590" s="100">
        <v>174</v>
      </c>
      <c r="Z2590" s="100">
        <v>154</v>
      </c>
      <c r="AA2590" s="100">
        <v>145</v>
      </c>
      <c r="AC2590" s="100" t="s">
        <v>356</v>
      </c>
      <c r="AJ2590" s="100" t="str">
        <f t="shared" si="1086"/>
        <v>●</v>
      </c>
      <c r="AK2590" s="100" t="str">
        <f t="shared" si="1084"/>
        <v>●</v>
      </c>
      <c r="AL2590" s="100" t="str">
        <f t="shared" si="1084"/>
        <v>●</v>
      </c>
      <c r="AM2590" s="100" t="str">
        <f t="shared" si="1084"/>
        <v>●</v>
      </c>
      <c r="AP2590" s="100" t="str">
        <f t="shared" si="1087"/>
        <v>●</v>
      </c>
      <c r="AQ2590" s="100" t="str">
        <f t="shared" si="1085"/>
        <v>●</v>
      </c>
      <c r="AR2590" s="100" t="str">
        <f t="shared" si="1085"/>
        <v>●</v>
      </c>
      <c r="AS2590" s="100" t="str">
        <f t="shared" si="1085"/>
        <v>●</v>
      </c>
    </row>
    <row r="2591" spans="2:45" s="100" customFormat="1" ht="14.25" customHeight="1">
      <c r="B2591" s="102" t="s">
        <v>96</v>
      </c>
      <c r="C2591" s="106">
        <v>210</v>
      </c>
      <c r="D2591" s="107">
        <v>183</v>
      </c>
      <c r="E2591" s="107">
        <v>142</v>
      </c>
      <c r="F2591" s="107">
        <v>150</v>
      </c>
      <c r="G2591" s="107">
        <f>第2表01元データ!BH42</f>
        <v>101</v>
      </c>
      <c r="H2591" s="107">
        <f t="shared" si="1088"/>
        <v>-49</v>
      </c>
      <c r="I2591" s="108">
        <f t="shared" si="1089"/>
        <v>-32.666666666666664</v>
      </c>
      <c r="K2591" s="102" t="s">
        <v>96</v>
      </c>
      <c r="L2591" s="115" t="s">
        <v>313</v>
      </c>
      <c r="M2591" s="116" t="s">
        <v>313</v>
      </c>
      <c r="N2591" s="116" t="s">
        <v>313</v>
      </c>
      <c r="O2591" s="116" t="s">
        <v>313</v>
      </c>
      <c r="P2591" s="107" t="str">
        <f>第2表01元データ!BI42</f>
        <v>-</v>
      </c>
      <c r="Q2591" s="107" t="str">
        <f t="shared" si="1090"/>
        <v>-</v>
      </c>
      <c r="R2591" s="108" t="str">
        <f t="shared" si="1091"/>
        <v>-</v>
      </c>
      <c r="T2591" s="100">
        <v>103</v>
      </c>
      <c r="W2591" s="100" t="s">
        <v>357</v>
      </c>
      <c r="X2591" s="100">
        <v>231</v>
      </c>
      <c r="Y2591" s="100">
        <v>210</v>
      </c>
      <c r="Z2591" s="100">
        <v>183</v>
      </c>
      <c r="AA2591" s="100">
        <v>142</v>
      </c>
      <c r="AC2591" s="100" t="s">
        <v>357</v>
      </c>
      <c r="AJ2591" s="100" t="str">
        <f t="shared" si="1086"/>
        <v>●</v>
      </c>
      <c r="AK2591" s="100" t="str">
        <f t="shared" si="1084"/>
        <v>●</v>
      </c>
      <c r="AL2591" s="100" t="str">
        <f t="shared" si="1084"/>
        <v>●</v>
      </c>
      <c r="AM2591" s="100" t="str">
        <f t="shared" si="1084"/>
        <v>●</v>
      </c>
      <c r="AP2591" s="100" t="str">
        <f t="shared" si="1087"/>
        <v>●</v>
      </c>
      <c r="AQ2591" s="100" t="str">
        <f t="shared" si="1085"/>
        <v>●</v>
      </c>
      <c r="AR2591" s="100" t="str">
        <f t="shared" si="1085"/>
        <v>●</v>
      </c>
      <c r="AS2591" s="100" t="str">
        <f t="shared" si="1085"/>
        <v>●</v>
      </c>
    </row>
    <row r="2592" spans="2:45" s="100" customFormat="1" ht="14.25" customHeight="1">
      <c r="B2592" s="102" t="s">
        <v>97</v>
      </c>
      <c r="C2592" s="106">
        <v>331</v>
      </c>
      <c r="D2592" s="107">
        <v>298</v>
      </c>
      <c r="E2592" s="107">
        <v>272</v>
      </c>
      <c r="F2592" s="107">
        <v>236</v>
      </c>
      <c r="G2592" s="107">
        <f>第2表01元データ!BH43</f>
        <v>218</v>
      </c>
      <c r="H2592" s="107">
        <f t="shared" si="1088"/>
        <v>-18</v>
      </c>
      <c r="I2592" s="108">
        <f t="shared" si="1089"/>
        <v>-7.6271186440677967</v>
      </c>
      <c r="K2592" s="102" t="s">
        <v>97</v>
      </c>
      <c r="L2592" s="115" t="s">
        <v>313</v>
      </c>
      <c r="M2592" s="116" t="s">
        <v>313</v>
      </c>
      <c r="N2592" s="116" t="s">
        <v>313</v>
      </c>
      <c r="O2592" s="116" t="s">
        <v>313</v>
      </c>
      <c r="P2592" s="107" t="str">
        <f>第2表01元データ!BI43</f>
        <v>-</v>
      </c>
      <c r="Q2592" s="107" t="str">
        <f t="shared" si="1090"/>
        <v>-</v>
      </c>
      <c r="R2592" s="108" t="str">
        <f t="shared" si="1091"/>
        <v>-</v>
      </c>
      <c r="T2592" s="100">
        <v>104</v>
      </c>
      <c r="W2592" s="100" t="s">
        <v>358</v>
      </c>
      <c r="X2592" s="100">
        <v>407</v>
      </c>
      <c r="Y2592" s="100">
        <v>331</v>
      </c>
      <c r="Z2592" s="100">
        <v>298</v>
      </c>
      <c r="AA2592" s="100">
        <v>272</v>
      </c>
      <c r="AC2592" s="100" t="s">
        <v>358</v>
      </c>
      <c r="AJ2592" s="100" t="str">
        <f t="shared" si="1086"/>
        <v>●</v>
      </c>
      <c r="AK2592" s="100" t="str">
        <f t="shared" si="1084"/>
        <v>●</v>
      </c>
      <c r="AL2592" s="100" t="str">
        <f t="shared" si="1084"/>
        <v>●</v>
      </c>
      <c r="AM2592" s="100" t="str">
        <f t="shared" si="1084"/>
        <v>●</v>
      </c>
      <c r="AP2592" s="100" t="str">
        <f t="shared" si="1087"/>
        <v>●</v>
      </c>
      <c r="AQ2592" s="100" t="str">
        <f t="shared" si="1085"/>
        <v>●</v>
      </c>
      <c r="AR2592" s="100" t="str">
        <f t="shared" si="1085"/>
        <v>●</v>
      </c>
      <c r="AS2592" s="100" t="str">
        <f t="shared" si="1085"/>
        <v>●</v>
      </c>
    </row>
    <row r="2593" spans="2:45" s="100" customFormat="1" ht="14.25" customHeight="1">
      <c r="B2593" s="102" t="s">
        <v>98</v>
      </c>
      <c r="C2593" s="106">
        <v>295</v>
      </c>
      <c r="D2593" s="107">
        <v>299</v>
      </c>
      <c r="E2593" s="107">
        <v>298</v>
      </c>
      <c r="F2593" s="107">
        <v>286</v>
      </c>
      <c r="G2593" s="107">
        <f>第2表01元データ!BH44</f>
        <v>164</v>
      </c>
      <c r="H2593" s="107">
        <f t="shared" si="1088"/>
        <v>-122</v>
      </c>
      <c r="I2593" s="108">
        <f t="shared" si="1089"/>
        <v>-42.657342657342653</v>
      </c>
      <c r="K2593" s="102" t="s">
        <v>98</v>
      </c>
      <c r="L2593" s="115" t="s">
        <v>313</v>
      </c>
      <c r="M2593" s="116" t="s">
        <v>313</v>
      </c>
      <c r="N2593" s="116" t="s">
        <v>313</v>
      </c>
      <c r="O2593" s="116">
        <v>5</v>
      </c>
      <c r="P2593" s="107">
        <f>第2表01元データ!BI44</f>
        <v>4</v>
      </c>
      <c r="Q2593" s="107">
        <f t="shared" si="1090"/>
        <v>-1</v>
      </c>
      <c r="R2593" s="108">
        <f t="shared" si="1091"/>
        <v>-20</v>
      </c>
      <c r="T2593" s="100">
        <v>105</v>
      </c>
      <c r="W2593" s="100" t="s">
        <v>359</v>
      </c>
      <c r="X2593" s="100">
        <v>241</v>
      </c>
      <c r="Y2593" s="100">
        <v>295</v>
      </c>
      <c r="Z2593" s="100">
        <v>299</v>
      </c>
      <c r="AA2593" s="100">
        <v>298</v>
      </c>
      <c r="AC2593" s="100" t="s">
        <v>359</v>
      </c>
      <c r="AJ2593" s="100" t="str">
        <f t="shared" si="1086"/>
        <v>●</v>
      </c>
      <c r="AK2593" s="100" t="str">
        <f t="shared" si="1084"/>
        <v>●</v>
      </c>
      <c r="AL2593" s="100" t="str">
        <f t="shared" si="1084"/>
        <v>●</v>
      </c>
      <c r="AM2593" s="100" t="str">
        <f t="shared" si="1084"/>
        <v>●</v>
      </c>
      <c r="AP2593" s="100" t="str">
        <f t="shared" si="1087"/>
        <v>●</v>
      </c>
      <c r="AQ2593" s="100" t="str">
        <f t="shared" si="1085"/>
        <v>●</v>
      </c>
      <c r="AR2593" s="100" t="str">
        <f t="shared" si="1085"/>
        <v>●</v>
      </c>
      <c r="AS2593" s="100" t="str">
        <f t="shared" si="1085"/>
        <v>●</v>
      </c>
    </row>
    <row r="2594" spans="2:45" s="100" customFormat="1" ht="14.25" customHeight="1">
      <c r="B2594" s="102" t="s">
        <v>99</v>
      </c>
      <c r="C2594" s="106">
        <v>167</v>
      </c>
      <c r="D2594" s="107">
        <v>202</v>
      </c>
      <c r="E2594" s="107">
        <v>172</v>
      </c>
      <c r="F2594" s="107">
        <v>128</v>
      </c>
      <c r="G2594" s="107">
        <f>第2表01元データ!BH45</f>
        <v>80</v>
      </c>
      <c r="H2594" s="107">
        <f t="shared" si="1088"/>
        <v>-48</v>
      </c>
      <c r="I2594" s="108">
        <f t="shared" si="1089"/>
        <v>-37.5</v>
      </c>
      <c r="K2594" s="102" t="s">
        <v>99</v>
      </c>
      <c r="L2594" s="115" t="s">
        <v>313</v>
      </c>
      <c r="M2594" s="116" t="s">
        <v>313</v>
      </c>
      <c r="N2594" s="116" t="s">
        <v>313</v>
      </c>
      <c r="O2594" s="116" t="s">
        <v>313</v>
      </c>
      <c r="P2594" s="107" t="str">
        <f>第2表01元データ!BI45</f>
        <v>-</v>
      </c>
      <c r="Q2594" s="107" t="str">
        <f t="shared" si="1090"/>
        <v>-</v>
      </c>
      <c r="R2594" s="108" t="str">
        <f t="shared" si="1091"/>
        <v>-</v>
      </c>
      <c r="T2594" s="100">
        <v>106</v>
      </c>
      <c r="W2594" s="100" t="s">
        <v>360</v>
      </c>
      <c r="X2594" s="100">
        <v>126</v>
      </c>
      <c r="Y2594" s="100">
        <v>167</v>
      </c>
      <c r="Z2594" s="100">
        <v>202</v>
      </c>
      <c r="AA2594" s="100">
        <v>172</v>
      </c>
      <c r="AC2594" s="100" t="s">
        <v>360</v>
      </c>
      <c r="AJ2594" s="100" t="str">
        <f t="shared" si="1086"/>
        <v>●</v>
      </c>
      <c r="AK2594" s="100" t="str">
        <f t="shared" si="1084"/>
        <v>●</v>
      </c>
      <c r="AL2594" s="100" t="str">
        <f t="shared" si="1084"/>
        <v>●</v>
      </c>
      <c r="AM2594" s="100" t="str">
        <f t="shared" si="1084"/>
        <v>●</v>
      </c>
      <c r="AP2594" s="100" t="str">
        <f t="shared" si="1087"/>
        <v>●</v>
      </c>
      <c r="AQ2594" s="100" t="str">
        <f t="shared" si="1085"/>
        <v>●</v>
      </c>
      <c r="AR2594" s="100" t="str">
        <f t="shared" si="1085"/>
        <v>●</v>
      </c>
      <c r="AS2594" s="100" t="str">
        <f t="shared" si="1085"/>
        <v>●</v>
      </c>
    </row>
    <row r="2595" spans="2:45" s="100" customFormat="1" ht="14.25" customHeight="1">
      <c r="B2595" s="102" t="s">
        <v>100</v>
      </c>
      <c r="C2595" s="106">
        <v>153</v>
      </c>
      <c r="D2595" s="107">
        <v>186</v>
      </c>
      <c r="E2595" s="107">
        <v>187</v>
      </c>
      <c r="F2595" s="107">
        <v>154</v>
      </c>
      <c r="G2595" s="107">
        <f>第2表01元データ!BH46</f>
        <v>105</v>
      </c>
      <c r="H2595" s="107">
        <f t="shared" si="1088"/>
        <v>-49</v>
      </c>
      <c r="I2595" s="108">
        <f t="shared" si="1089"/>
        <v>-31.818181818181817</v>
      </c>
      <c r="K2595" s="102" t="s">
        <v>100</v>
      </c>
      <c r="L2595" s="115" t="s">
        <v>313</v>
      </c>
      <c r="M2595" s="116" t="s">
        <v>313</v>
      </c>
      <c r="N2595" s="116" t="s">
        <v>313</v>
      </c>
      <c r="O2595" s="116" t="s">
        <v>313</v>
      </c>
      <c r="P2595" s="107" t="str">
        <f>第2表01元データ!BI46</f>
        <v>-</v>
      </c>
      <c r="Q2595" s="107" t="str">
        <f t="shared" si="1090"/>
        <v>-</v>
      </c>
      <c r="R2595" s="108" t="str">
        <f t="shared" si="1091"/>
        <v>-</v>
      </c>
      <c r="T2595" s="100">
        <v>107</v>
      </c>
      <c r="W2595" s="100" t="s">
        <v>361</v>
      </c>
      <c r="X2595" s="100">
        <v>154</v>
      </c>
      <c r="Y2595" s="100">
        <v>153</v>
      </c>
      <c r="Z2595" s="100">
        <v>186</v>
      </c>
      <c r="AA2595" s="100">
        <v>187</v>
      </c>
      <c r="AC2595" s="100" t="s">
        <v>361</v>
      </c>
      <c r="AJ2595" s="100" t="str">
        <f t="shared" si="1086"/>
        <v>●</v>
      </c>
      <c r="AK2595" s="100" t="str">
        <f t="shared" si="1084"/>
        <v>●</v>
      </c>
      <c r="AL2595" s="100" t="str">
        <f t="shared" si="1084"/>
        <v>●</v>
      </c>
      <c r="AM2595" s="100" t="str">
        <f t="shared" si="1084"/>
        <v>●</v>
      </c>
      <c r="AP2595" s="100" t="str">
        <f t="shared" si="1087"/>
        <v>●</v>
      </c>
      <c r="AQ2595" s="100" t="str">
        <f t="shared" si="1085"/>
        <v>●</v>
      </c>
      <c r="AR2595" s="100" t="str">
        <f t="shared" si="1085"/>
        <v>●</v>
      </c>
      <c r="AS2595" s="100" t="str">
        <f t="shared" si="1085"/>
        <v>●</v>
      </c>
    </row>
    <row r="2596" spans="2:45" s="100" customFormat="1" ht="14.25" customHeight="1">
      <c r="B2596" s="102" t="s">
        <v>118</v>
      </c>
      <c r="C2596" s="106">
        <v>179</v>
      </c>
      <c r="D2596" s="107">
        <v>180</v>
      </c>
      <c r="E2596" s="107">
        <v>187</v>
      </c>
      <c r="F2596" s="107">
        <v>194</v>
      </c>
      <c r="G2596" s="107">
        <f>第2表01元データ!BH47</f>
        <v>124</v>
      </c>
      <c r="H2596" s="107">
        <f t="shared" si="1088"/>
        <v>-70</v>
      </c>
      <c r="I2596" s="108">
        <f t="shared" si="1089"/>
        <v>-36.082474226804123</v>
      </c>
      <c r="K2596" s="102" t="s">
        <v>118</v>
      </c>
      <c r="L2596" s="115" t="s">
        <v>313</v>
      </c>
      <c r="M2596" s="116" t="s">
        <v>313</v>
      </c>
      <c r="N2596" s="116" t="s">
        <v>313</v>
      </c>
      <c r="O2596" s="116" t="s">
        <v>313</v>
      </c>
      <c r="P2596" s="107" t="str">
        <f>第2表01元データ!BI47</f>
        <v>-</v>
      </c>
      <c r="Q2596" s="107" t="str">
        <f t="shared" si="1090"/>
        <v>-</v>
      </c>
      <c r="R2596" s="108" t="str">
        <f t="shared" si="1091"/>
        <v>-</v>
      </c>
      <c r="T2596" s="100">
        <v>108</v>
      </c>
      <c r="W2596" s="100" t="s">
        <v>362</v>
      </c>
      <c r="X2596" s="100">
        <v>225</v>
      </c>
      <c r="Y2596" s="100">
        <v>179</v>
      </c>
      <c r="Z2596" s="100">
        <v>180</v>
      </c>
      <c r="AA2596" s="100">
        <v>187</v>
      </c>
      <c r="AC2596" s="100" t="s">
        <v>362</v>
      </c>
      <c r="AJ2596" s="100" t="str">
        <f t="shared" si="1086"/>
        <v>●</v>
      </c>
      <c r="AK2596" s="100" t="str">
        <f t="shared" si="1084"/>
        <v>●</v>
      </c>
      <c r="AL2596" s="100" t="str">
        <f t="shared" si="1084"/>
        <v>●</v>
      </c>
      <c r="AM2596" s="100" t="str">
        <f t="shared" si="1084"/>
        <v>●</v>
      </c>
      <c r="AP2596" s="100" t="str">
        <f t="shared" si="1087"/>
        <v>●</v>
      </c>
      <c r="AQ2596" s="100" t="str">
        <f t="shared" si="1085"/>
        <v>●</v>
      </c>
      <c r="AR2596" s="100" t="str">
        <f t="shared" si="1085"/>
        <v>●</v>
      </c>
      <c r="AS2596" s="100" t="str">
        <f t="shared" si="1085"/>
        <v>●</v>
      </c>
    </row>
    <row r="2597" spans="2:45" s="100" customFormat="1" ht="14.25" customHeight="1">
      <c r="B2597" s="102" t="s">
        <v>101</v>
      </c>
      <c r="C2597" s="106">
        <v>277</v>
      </c>
      <c r="D2597" s="107">
        <v>208</v>
      </c>
      <c r="E2597" s="107">
        <v>182</v>
      </c>
      <c r="F2597" s="107">
        <v>193</v>
      </c>
      <c r="G2597" s="107">
        <f>第2表01元データ!BH48</f>
        <v>154</v>
      </c>
      <c r="H2597" s="107">
        <f t="shared" si="1088"/>
        <v>-39</v>
      </c>
      <c r="I2597" s="108">
        <f t="shared" si="1089"/>
        <v>-20.207253886010363</v>
      </c>
      <c r="K2597" s="102" t="s">
        <v>101</v>
      </c>
      <c r="L2597" s="115" t="s">
        <v>313</v>
      </c>
      <c r="M2597" s="116" t="s">
        <v>313</v>
      </c>
      <c r="N2597" s="116" t="s">
        <v>313</v>
      </c>
      <c r="O2597" s="116" t="s">
        <v>313</v>
      </c>
      <c r="P2597" s="107" t="str">
        <f>第2表01元データ!BI48</f>
        <v>-</v>
      </c>
      <c r="Q2597" s="107" t="str">
        <f t="shared" si="1090"/>
        <v>-</v>
      </c>
      <c r="R2597" s="108" t="str">
        <f t="shared" si="1091"/>
        <v>-</v>
      </c>
      <c r="T2597" s="100">
        <v>109</v>
      </c>
      <c r="W2597" s="100" t="s">
        <v>363</v>
      </c>
      <c r="X2597" s="100">
        <v>279</v>
      </c>
      <c r="Y2597" s="100">
        <v>277</v>
      </c>
      <c r="Z2597" s="100">
        <v>208</v>
      </c>
      <c r="AA2597" s="100">
        <v>182</v>
      </c>
      <c r="AC2597" s="100" t="s">
        <v>363</v>
      </c>
      <c r="AJ2597" s="100" t="str">
        <f t="shared" si="1086"/>
        <v>●</v>
      </c>
      <c r="AK2597" s="100" t="str">
        <f t="shared" si="1084"/>
        <v>●</v>
      </c>
      <c r="AL2597" s="100" t="str">
        <f>IF(E2597=Z2597,"○","●")</f>
        <v>●</v>
      </c>
      <c r="AM2597" s="100" t="str">
        <f t="shared" si="1084"/>
        <v>●</v>
      </c>
      <c r="AP2597" s="100" t="str">
        <f t="shared" si="1087"/>
        <v>●</v>
      </c>
      <c r="AQ2597" s="100" t="str">
        <f t="shared" si="1085"/>
        <v>●</v>
      </c>
      <c r="AR2597" s="100" t="str">
        <f t="shared" si="1085"/>
        <v>●</v>
      </c>
      <c r="AS2597" s="100" t="str">
        <f t="shared" si="1085"/>
        <v>●</v>
      </c>
    </row>
    <row r="2598" spans="2:45" s="100" customFormat="1" ht="14.25" customHeight="1">
      <c r="B2598" s="102" t="s">
        <v>102</v>
      </c>
      <c r="C2598" s="106">
        <v>303</v>
      </c>
      <c r="D2598" s="107">
        <v>273</v>
      </c>
      <c r="E2598" s="107">
        <v>196</v>
      </c>
      <c r="F2598" s="107">
        <v>182</v>
      </c>
      <c r="G2598" s="107">
        <f>第2表01元データ!BH49</f>
        <v>197</v>
      </c>
      <c r="H2598" s="107">
        <f t="shared" si="1088"/>
        <v>15</v>
      </c>
      <c r="I2598" s="108">
        <f t="shared" si="1089"/>
        <v>8.2417582417582409</v>
      </c>
      <c r="K2598" s="102" t="s">
        <v>102</v>
      </c>
      <c r="L2598" s="115" t="s">
        <v>313</v>
      </c>
      <c r="M2598" s="116" t="s">
        <v>313</v>
      </c>
      <c r="N2598" s="116" t="s">
        <v>313</v>
      </c>
      <c r="O2598" s="116" t="s">
        <v>313</v>
      </c>
      <c r="P2598" s="107" t="str">
        <f>第2表01元データ!BI49</f>
        <v>-</v>
      </c>
      <c r="Q2598" s="107" t="str">
        <f t="shared" si="1090"/>
        <v>-</v>
      </c>
      <c r="R2598" s="108" t="str">
        <f t="shared" si="1091"/>
        <v>-</v>
      </c>
      <c r="T2598" s="100">
        <v>110</v>
      </c>
      <c r="W2598" s="100" t="s">
        <v>364</v>
      </c>
      <c r="X2598" s="100">
        <v>204</v>
      </c>
      <c r="Y2598" s="100">
        <v>303</v>
      </c>
      <c r="Z2598" s="100">
        <v>273</v>
      </c>
      <c r="AA2598" s="100">
        <v>196</v>
      </c>
      <c r="AC2598" s="100" t="s">
        <v>364</v>
      </c>
      <c r="AJ2598" s="100" t="str">
        <f t="shared" si="1086"/>
        <v>●</v>
      </c>
      <c r="AK2598" s="100" t="str">
        <f t="shared" si="1084"/>
        <v>●</v>
      </c>
      <c r="AL2598" s="100" t="str">
        <f t="shared" si="1084"/>
        <v>●</v>
      </c>
      <c r="AM2598" s="100" t="str">
        <f t="shared" si="1084"/>
        <v>●</v>
      </c>
      <c r="AP2598" s="100" t="str">
        <f t="shared" si="1087"/>
        <v>●</v>
      </c>
      <c r="AQ2598" s="100" t="str">
        <f t="shared" si="1085"/>
        <v>●</v>
      </c>
      <c r="AR2598" s="100" t="str">
        <f t="shared" si="1085"/>
        <v>●</v>
      </c>
      <c r="AS2598" s="100" t="str">
        <f t="shared" si="1085"/>
        <v>●</v>
      </c>
    </row>
    <row r="2599" spans="2:45" s="100" customFormat="1" ht="14.25" customHeight="1">
      <c r="B2599" s="102" t="s">
        <v>103</v>
      </c>
      <c r="C2599" s="106">
        <v>235</v>
      </c>
      <c r="D2599" s="107">
        <v>292</v>
      </c>
      <c r="E2599" s="107">
        <v>263</v>
      </c>
      <c r="F2599" s="107">
        <v>194</v>
      </c>
      <c r="G2599" s="107">
        <f>第2表01元データ!BH50</f>
        <v>197</v>
      </c>
      <c r="H2599" s="107">
        <f t="shared" si="1088"/>
        <v>3</v>
      </c>
      <c r="I2599" s="108">
        <f t="shared" si="1089"/>
        <v>1.5463917525773196</v>
      </c>
      <c r="K2599" s="102" t="s">
        <v>103</v>
      </c>
      <c r="L2599" s="115" t="s">
        <v>313</v>
      </c>
      <c r="M2599" s="116" t="s">
        <v>313</v>
      </c>
      <c r="N2599" s="116" t="s">
        <v>313</v>
      </c>
      <c r="O2599" s="116" t="s">
        <v>313</v>
      </c>
      <c r="P2599" s="107" t="str">
        <f>第2表01元データ!BI50</f>
        <v>-</v>
      </c>
      <c r="Q2599" s="107" t="str">
        <f t="shared" si="1090"/>
        <v>-</v>
      </c>
      <c r="R2599" s="108" t="str">
        <f t="shared" si="1091"/>
        <v>-</v>
      </c>
      <c r="T2599" s="100">
        <v>111</v>
      </c>
      <c r="W2599" s="100" t="s">
        <v>365</v>
      </c>
      <c r="X2599" s="100">
        <v>203</v>
      </c>
      <c r="Y2599" s="100">
        <v>235</v>
      </c>
      <c r="Z2599" s="100">
        <v>292</v>
      </c>
      <c r="AA2599" s="100">
        <v>263</v>
      </c>
      <c r="AC2599" s="100" t="s">
        <v>365</v>
      </c>
      <c r="AJ2599" s="100" t="str">
        <f t="shared" si="1086"/>
        <v>●</v>
      </c>
      <c r="AK2599" s="100" t="str">
        <f t="shared" si="1084"/>
        <v>●</v>
      </c>
      <c r="AL2599" s="100" t="str">
        <f t="shared" si="1084"/>
        <v>●</v>
      </c>
      <c r="AM2599" s="100" t="str">
        <f t="shared" si="1084"/>
        <v>●</v>
      </c>
      <c r="AP2599" s="100" t="str">
        <f t="shared" si="1087"/>
        <v>●</v>
      </c>
      <c r="AQ2599" s="100" t="str">
        <f t="shared" si="1085"/>
        <v>●</v>
      </c>
      <c r="AR2599" s="100" t="str">
        <f t="shared" si="1085"/>
        <v>●</v>
      </c>
      <c r="AS2599" s="100" t="str">
        <f t="shared" si="1085"/>
        <v>●</v>
      </c>
    </row>
    <row r="2600" spans="2:45" s="100" customFormat="1" ht="14.25" customHeight="1">
      <c r="B2600" s="102" t="s">
        <v>104</v>
      </c>
      <c r="C2600" s="106">
        <v>197</v>
      </c>
      <c r="D2600" s="107">
        <v>253</v>
      </c>
      <c r="E2600" s="107">
        <v>290</v>
      </c>
      <c r="F2600" s="107">
        <v>253</v>
      </c>
      <c r="G2600" s="107">
        <f>第2表01元データ!BH51</f>
        <v>174</v>
      </c>
      <c r="H2600" s="107">
        <f t="shared" si="1088"/>
        <v>-79</v>
      </c>
      <c r="I2600" s="108">
        <f t="shared" si="1089"/>
        <v>-31.225296442687743</v>
      </c>
      <c r="K2600" s="102" t="s">
        <v>104</v>
      </c>
      <c r="L2600" s="115" t="s">
        <v>313</v>
      </c>
      <c r="M2600" s="116" t="s">
        <v>313</v>
      </c>
      <c r="N2600" s="116" t="s">
        <v>313</v>
      </c>
      <c r="O2600" s="116" t="s">
        <v>313</v>
      </c>
      <c r="P2600" s="107" t="str">
        <f>第2表01元データ!BI51</f>
        <v>-</v>
      </c>
      <c r="Q2600" s="107" t="str">
        <f t="shared" si="1090"/>
        <v>-</v>
      </c>
      <c r="R2600" s="108" t="str">
        <f t="shared" si="1091"/>
        <v>-</v>
      </c>
      <c r="T2600" s="100">
        <v>112</v>
      </c>
      <c r="W2600" s="100" t="s">
        <v>366</v>
      </c>
      <c r="X2600" s="100">
        <v>205</v>
      </c>
      <c r="Y2600" s="100">
        <v>197</v>
      </c>
      <c r="Z2600" s="100">
        <v>253</v>
      </c>
      <c r="AA2600" s="100">
        <v>290</v>
      </c>
      <c r="AC2600" s="100" t="s">
        <v>366</v>
      </c>
      <c r="AJ2600" s="100" t="str">
        <f t="shared" si="1086"/>
        <v>●</v>
      </c>
      <c r="AK2600" s="100" t="str">
        <f t="shared" si="1084"/>
        <v>●</v>
      </c>
      <c r="AL2600" s="100" t="str">
        <f t="shared" si="1084"/>
        <v>●</v>
      </c>
      <c r="AM2600" s="100" t="str">
        <f t="shared" si="1084"/>
        <v>●</v>
      </c>
      <c r="AP2600" s="100" t="str">
        <f t="shared" si="1087"/>
        <v>●</v>
      </c>
      <c r="AQ2600" s="100" t="str">
        <f t="shared" si="1085"/>
        <v>●</v>
      </c>
      <c r="AR2600" s="100" t="str">
        <f t="shared" si="1085"/>
        <v>●</v>
      </c>
      <c r="AS2600" s="100" t="str">
        <f t="shared" si="1085"/>
        <v>●</v>
      </c>
    </row>
    <row r="2601" spans="2:45" s="100" customFormat="1" ht="14.25" customHeight="1">
      <c r="B2601" s="102" t="s">
        <v>105</v>
      </c>
      <c r="C2601" s="106">
        <v>193</v>
      </c>
      <c r="D2601" s="107">
        <v>199</v>
      </c>
      <c r="E2601" s="107">
        <v>255</v>
      </c>
      <c r="F2601" s="107">
        <v>295</v>
      </c>
      <c r="G2601" s="107">
        <f>第2表01元データ!BH52</f>
        <v>189</v>
      </c>
      <c r="H2601" s="107">
        <f t="shared" si="1088"/>
        <v>-106</v>
      </c>
      <c r="I2601" s="108">
        <f t="shared" si="1089"/>
        <v>-35.932203389830505</v>
      </c>
      <c r="K2601" s="102" t="s">
        <v>105</v>
      </c>
      <c r="L2601" s="115" t="s">
        <v>313</v>
      </c>
      <c r="M2601" s="116" t="s">
        <v>313</v>
      </c>
      <c r="N2601" s="116" t="s">
        <v>313</v>
      </c>
      <c r="O2601" s="116" t="s">
        <v>313</v>
      </c>
      <c r="P2601" s="107" t="str">
        <f>第2表01元データ!BI52</f>
        <v>-</v>
      </c>
      <c r="Q2601" s="107" t="str">
        <f t="shared" si="1090"/>
        <v>-</v>
      </c>
      <c r="R2601" s="108" t="str">
        <f t="shared" si="1091"/>
        <v>-</v>
      </c>
      <c r="T2601" s="100">
        <v>113</v>
      </c>
      <c r="W2601" s="100" t="s">
        <v>367</v>
      </c>
      <c r="X2601" s="100">
        <v>166</v>
      </c>
      <c r="Y2601" s="100">
        <v>193</v>
      </c>
      <c r="Z2601" s="100">
        <v>199</v>
      </c>
      <c r="AA2601" s="100">
        <v>255</v>
      </c>
      <c r="AC2601" s="100" t="s">
        <v>367</v>
      </c>
      <c r="AJ2601" s="100" t="str">
        <f t="shared" si="1086"/>
        <v>●</v>
      </c>
      <c r="AK2601" s="100" t="str">
        <f t="shared" si="1084"/>
        <v>●</v>
      </c>
      <c r="AL2601" s="100" t="str">
        <f t="shared" si="1084"/>
        <v>●</v>
      </c>
      <c r="AM2601" s="100" t="str">
        <f t="shared" si="1084"/>
        <v>●</v>
      </c>
      <c r="AP2601" s="100" t="str">
        <f t="shared" si="1087"/>
        <v>●</v>
      </c>
      <c r="AQ2601" s="100" t="str">
        <f t="shared" si="1085"/>
        <v>●</v>
      </c>
      <c r="AR2601" s="100" t="str">
        <f t="shared" si="1085"/>
        <v>●</v>
      </c>
      <c r="AS2601" s="100" t="str">
        <f t="shared" si="1085"/>
        <v>●</v>
      </c>
    </row>
    <row r="2602" spans="2:45" s="100" customFormat="1" ht="14.25" customHeight="1">
      <c r="B2602" s="102" t="s">
        <v>106</v>
      </c>
      <c r="C2602" s="106">
        <v>160</v>
      </c>
      <c r="D2602" s="107">
        <v>187</v>
      </c>
      <c r="E2602" s="107">
        <v>180</v>
      </c>
      <c r="F2602" s="107">
        <v>240</v>
      </c>
      <c r="G2602" s="107">
        <f>第2表01元データ!BH53</f>
        <v>255</v>
      </c>
      <c r="H2602" s="107">
        <f t="shared" si="1088"/>
        <v>15</v>
      </c>
      <c r="I2602" s="108">
        <f t="shared" si="1089"/>
        <v>6.25</v>
      </c>
      <c r="K2602" s="102" t="s">
        <v>106</v>
      </c>
      <c r="L2602" s="115" t="s">
        <v>313</v>
      </c>
      <c r="M2602" s="116" t="s">
        <v>313</v>
      </c>
      <c r="N2602" s="116" t="s">
        <v>313</v>
      </c>
      <c r="O2602" s="116" t="s">
        <v>313</v>
      </c>
      <c r="P2602" s="107" t="str">
        <f>第2表01元データ!BI53</f>
        <v>-</v>
      </c>
      <c r="Q2602" s="107" t="str">
        <f t="shared" si="1090"/>
        <v>-</v>
      </c>
      <c r="R2602" s="108" t="str">
        <f t="shared" si="1091"/>
        <v>-</v>
      </c>
      <c r="T2602" s="100">
        <v>114</v>
      </c>
      <c r="W2602" s="100" t="s">
        <v>368</v>
      </c>
      <c r="X2602" s="100">
        <v>146</v>
      </c>
      <c r="Y2602" s="100">
        <v>160</v>
      </c>
      <c r="Z2602" s="100">
        <v>187</v>
      </c>
      <c r="AA2602" s="100">
        <v>180</v>
      </c>
      <c r="AC2602" s="100" t="s">
        <v>368</v>
      </c>
      <c r="AJ2602" s="100" t="str">
        <f t="shared" si="1086"/>
        <v>●</v>
      </c>
      <c r="AK2602" s="100" t="str">
        <f t="shared" si="1084"/>
        <v>●</v>
      </c>
      <c r="AL2602" s="100" t="str">
        <f t="shared" si="1084"/>
        <v>●</v>
      </c>
      <c r="AM2602" s="100" t="str">
        <f t="shared" si="1084"/>
        <v>●</v>
      </c>
      <c r="AP2602" s="100" t="str">
        <f t="shared" si="1087"/>
        <v>●</v>
      </c>
      <c r="AQ2602" s="100" t="str">
        <f t="shared" si="1085"/>
        <v>●</v>
      </c>
      <c r="AR2602" s="100" t="str">
        <f t="shared" si="1085"/>
        <v>●</v>
      </c>
      <c r="AS2602" s="100" t="str">
        <f t="shared" si="1085"/>
        <v>●</v>
      </c>
    </row>
    <row r="2603" spans="2:45" s="100" customFormat="1" ht="14.25" customHeight="1">
      <c r="B2603" s="102" t="s">
        <v>107</v>
      </c>
      <c r="C2603" s="106">
        <v>127</v>
      </c>
      <c r="D2603" s="107">
        <v>136</v>
      </c>
      <c r="E2603" s="107">
        <v>176</v>
      </c>
      <c r="F2603" s="107">
        <v>173</v>
      </c>
      <c r="G2603" s="107">
        <f>第2表01元データ!BH54</f>
        <v>248</v>
      </c>
      <c r="H2603" s="107">
        <f t="shared" si="1088"/>
        <v>75</v>
      </c>
      <c r="I2603" s="108">
        <f t="shared" si="1089"/>
        <v>43.352601156069362</v>
      </c>
      <c r="K2603" s="102" t="s">
        <v>107</v>
      </c>
      <c r="L2603" s="115" t="s">
        <v>313</v>
      </c>
      <c r="M2603" s="116" t="s">
        <v>313</v>
      </c>
      <c r="N2603" s="116" t="s">
        <v>313</v>
      </c>
      <c r="O2603" s="116" t="s">
        <v>313</v>
      </c>
      <c r="P2603" s="107" t="str">
        <f>第2表01元データ!BI54</f>
        <v>-</v>
      </c>
      <c r="Q2603" s="107" t="str">
        <f t="shared" si="1090"/>
        <v>-</v>
      </c>
      <c r="R2603" s="108" t="str">
        <f t="shared" si="1091"/>
        <v>-</v>
      </c>
      <c r="T2603" s="100">
        <v>115</v>
      </c>
      <c r="W2603" s="100" t="s">
        <v>369</v>
      </c>
      <c r="X2603" s="100">
        <v>118</v>
      </c>
      <c r="Y2603" s="100">
        <v>127</v>
      </c>
      <c r="Z2603" s="100">
        <v>136</v>
      </c>
      <c r="AA2603" s="100">
        <v>176</v>
      </c>
      <c r="AC2603" s="100" t="s">
        <v>369</v>
      </c>
      <c r="AJ2603" s="100" t="str">
        <f t="shared" si="1086"/>
        <v>●</v>
      </c>
      <c r="AK2603" s="100" t="str">
        <f t="shared" si="1084"/>
        <v>●</v>
      </c>
      <c r="AL2603" s="100" t="str">
        <f t="shared" si="1084"/>
        <v>●</v>
      </c>
      <c r="AM2603" s="100" t="str">
        <f t="shared" si="1084"/>
        <v>●</v>
      </c>
      <c r="AP2603" s="100" t="str">
        <f t="shared" si="1087"/>
        <v>●</v>
      </c>
      <c r="AQ2603" s="100" t="str">
        <f t="shared" si="1085"/>
        <v>●</v>
      </c>
      <c r="AR2603" s="100" t="str">
        <f t="shared" si="1085"/>
        <v>●</v>
      </c>
      <c r="AS2603" s="100" t="str">
        <f t="shared" si="1085"/>
        <v>●</v>
      </c>
    </row>
    <row r="2604" spans="2:45" s="100" customFormat="1" ht="14.25" customHeight="1">
      <c r="B2604" s="102" t="s">
        <v>108</v>
      </c>
      <c r="C2604" s="106">
        <v>89</v>
      </c>
      <c r="D2604" s="107">
        <v>110</v>
      </c>
      <c r="E2604" s="107">
        <v>117</v>
      </c>
      <c r="F2604" s="107">
        <v>146</v>
      </c>
      <c r="G2604" s="107">
        <f>第2表01元データ!BH55</f>
        <v>186</v>
      </c>
      <c r="H2604" s="107">
        <f t="shared" si="1088"/>
        <v>40</v>
      </c>
      <c r="I2604" s="108">
        <f t="shared" si="1089"/>
        <v>27.397260273972602</v>
      </c>
      <c r="K2604" s="102" t="s">
        <v>108</v>
      </c>
      <c r="L2604" s="115" t="s">
        <v>313</v>
      </c>
      <c r="M2604" s="116" t="s">
        <v>313</v>
      </c>
      <c r="N2604" s="116" t="s">
        <v>313</v>
      </c>
      <c r="O2604" s="116" t="s">
        <v>313</v>
      </c>
      <c r="P2604" s="107" t="str">
        <f>第2表01元データ!BI55</f>
        <v>-</v>
      </c>
      <c r="Q2604" s="107" t="str">
        <f t="shared" si="1090"/>
        <v>-</v>
      </c>
      <c r="R2604" s="108" t="str">
        <f t="shared" si="1091"/>
        <v>-</v>
      </c>
      <c r="T2604" s="100">
        <v>116</v>
      </c>
      <c r="W2604" s="100" t="s">
        <v>370</v>
      </c>
      <c r="X2604" s="100">
        <v>77</v>
      </c>
      <c r="Y2604" s="100">
        <v>89</v>
      </c>
      <c r="Z2604" s="100">
        <v>110</v>
      </c>
      <c r="AA2604" s="100">
        <v>117</v>
      </c>
      <c r="AC2604" s="100" t="s">
        <v>370</v>
      </c>
      <c r="AJ2604" s="100" t="str">
        <f t="shared" si="1086"/>
        <v>●</v>
      </c>
      <c r="AK2604" s="100" t="str">
        <f t="shared" si="1084"/>
        <v>●</v>
      </c>
      <c r="AL2604" s="100" t="str">
        <f t="shared" si="1084"/>
        <v>●</v>
      </c>
      <c r="AM2604" s="100" t="str">
        <f t="shared" si="1084"/>
        <v>●</v>
      </c>
      <c r="AP2604" s="100" t="str">
        <f t="shared" si="1087"/>
        <v>●</v>
      </c>
      <c r="AQ2604" s="100" t="str">
        <f t="shared" si="1085"/>
        <v>●</v>
      </c>
      <c r="AR2604" s="100" t="str">
        <f t="shared" si="1085"/>
        <v>●</v>
      </c>
      <c r="AS2604" s="100" t="str">
        <f t="shared" si="1085"/>
        <v>●</v>
      </c>
    </row>
    <row r="2605" spans="2:45" s="100" customFormat="1" ht="14.25" customHeight="1">
      <c r="B2605" s="102" t="s">
        <v>109</v>
      </c>
      <c r="C2605" s="106">
        <v>52</v>
      </c>
      <c r="D2605" s="107">
        <v>59</v>
      </c>
      <c r="E2605" s="107">
        <v>82</v>
      </c>
      <c r="F2605" s="107">
        <v>89</v>
      </c>
      <c r="G2605" s="107">
        <f>第2表01元データ!BH56</f>
        <v>109</v>
      </c>
      <c r="H2605" s="107">
        <f t="shared" si="1088"/>
        <v>20</v>
      </c>
      <c r="I2605" s="108">
        <f t="shared" si="1089"/>
        <v>22.471910112359549</v>
      </c>
      <c r="K2605" s="102" t="s">
        <v>109</v>
      </c>
      <c r="L2605" s="115" t="s">
        <v>313</v>
      </c>
      <c r="M2605" s="116" t="s">
        <v>313</v>
      </c>
      <c r="N2605" s="116" t="s">
        <v>313</v>
      </c>
      <c r="O2605" s="116" t="s">
        <v>313</v>
      </c>
      <c r="P2605" s="107" t="str">
        <f>第2表01元データ!BI56</f>
        <v>-</v>
      </c>
      <c r="Q2605" s="107" t="str">
        <f t="shared" si="1090"/>
        <v>-</v>
      </c>
      <c r="R2605" s="108" t="str">
        <f t="shared" si="1091"/>
        <v>-</v>
      </c>
      <c r="T2605" s="100">
        <v>117</v>
      </c>
      <c r="W2605" s="100" t="s">
        <v>371</v>
      </c>
      <c r="X2605" s="100">
        <v>43</v>
      </c>
      <c r="Y2605" s="100">
        <v>52</v>
      </c>
      <c r="Z2605" s="100">
        <v>59</v>
      </c>
      <c r="AA2605" s="100">
        <v>82</v>
      </c>
      <c r="AC2605" s="100" t="s">
        <v>371</v>
      </c>
      <c r="AJ2605" s="100" t="str">
        <f t="shared" si="1086"/>
        <v>●</v>
      </c>
      <c r="AK2605" s="100" t="str">
        <f t="shared" si="1084"/>
        <v>●</v>
      </c>
      <c r="AL2605" s="100" t="str">
        <f t="shared" si="1084"/>
        <v>●</v>
      </c>
      <c r="AM2605" s="100" t="str">
        <f t="shared" si="1084"/>
        <v>●</v>
      </c>
      <c r="AP2605" s="100" t="str">
        <f t="shared" si="1087"/>
        <v>●</v>
      </c>
      <c r="AQ2605" s="100" t="str">
        <f t="shared" si="1085"/>
        <v>●</v>
      </c>
      <c r="AR2605" s="100" t="str">
        <f t="shared" si="1085"/>
        <v>●</v>
      </c>
      <c r="AS2605" s="100" t="str">
        <f t="shared" si="1085"/>
        <v>●</v>
      </c>
    </row>
    <row r="2606" spans="2:45" s="100" customFormat="1" ht="14.25" customHeight="1">
      <c r="B2606" s="102" t="s">
        <v>110</v>
      </c>
      <c r="C2606" s="106">
        <v>20</v>
      </c>
      <c r="D2606" s="107">
        <v>39</v>
      </c>
      <c r="E2606" s="107">
        <v>50</v>
      </c>
      <c r="F2606" s="107">
        <v>64</v>
      </c>
      <c r="G2606" s="107">
        <f>第2表01元データ!BH57</f>
        <v>100</v>
      </c>
      <c r="H2606" s="107">
        <f t="shared" si="1088"/>
        <v>36</v>
      </c>
      <c r="I2606" s="108">
        <f t="shared" si="1089"/>
        <v>56.25</v>
      </c>
      <c r="K2606" s="102" t="s">
        <v>110</v>
      </c>
      <c r="L2606" s="115" t="s">
        <v>313</v>
      </c>
      <c r="M2606" s="116" t="s">
        <v>313</v>
      </c>
      <c r="N2606" s="116" t="s">
        <v>313</v>
      </c>
      <c r="O2606" s="116" t="s">
        <v>313</v>
      </c>
      <c r="P2606" s="107" t="str">
        <f>第2表01元データ!BI57</f>
        <v>-</v>
      </c>
      <c r="Q2606" s="107" t="str">
        <f t="shared" si="1090"/>
        <v>-</v>
      </c>
      <c r="R2606" s="108" t="str">
        <f t="shared" si="1091"/>
        <v>-</v>
      </c>
      <c r="T2606" s="100">
        <v>118</v>
      </c>
      <c r="W2606" s="100" t="s">
        <v>378</v>
      </c>
      <c r="X2606" s="100">
        <v>11</v>
      </c>
      <c r="Y2606" s="100">
        <v>20</v>
      </c>
      <c r="Z2606" s="100">
        <v>39</v>
      </c>
      <c r="AA2606" s="100">
        <v>50</v>
      </c>
      <c r="AC2606" s="100" t="s">
        <v>378</v>
      </c>
      <c r="AJ2606" s="100" t="str">
        <f t="shared" si="1086"/>
        <v>●</v>
      </c>
      <c r="AK2606" s="100" t="str">
        <f t="shared" si="1084"/>
        <v>●</v>
      </c>
      <c r="AL2606" s="100" t="str">
        <f t="shared" si="1084"/>
        <v>●</v>
      </c>
      <c r="AM2606" s="100" t="str">
        <f t="shared" si="1084"/>
        <v>●</v>
      </c>
      <c r="AP2606" s="100" t="str">
        <f t="shared" si="1087"/>
        <v>●</v>
      </c>
      <c r="AQ2606" s="100" t="str">
        <f t="shared" si="1085"/>
        <v>●</v>
      </c>
      <c r="AR2606" s="100" t="str">
        <f t="shared" si="1085"/>
        <v>●</v>
      </c>
      <c r="AS2606" s="100" t="str">
        <f t="shared" si="1085"/>
        <v>●</v>
      </c>
    </row>
    <row r="2607" spans="2:45" s="100" customFormat="1" ht="14.25" customHeight="1">
      <c r="B2607" s="119" t="s">
        <v>111</v>
      </c>
      <c r="C2607" s="120" t="s">
        <v>313</v>
      </c>
      <c r="D2607" s="116" t="s">
        <v>313</v>
      </c>
      <c r="E2607" s="116" t="s">
        <v>313</v>
      </c>
      <c r="F2607" s="116" t="s">
        <v>313</v>
      </c>
      <c r="G2607" s="107">
        <f>第2表01元データ!BH58</f>
        <v>15</v>
      </c>
      <c r="H2607" s="107"/>
      <c r="I2607" s="108"/>
      <c r="K2607" s="119" t="s">
        <v>111</v>
      </c>
      <c r="L2607" s="120" t="s">
        <v>313</v>
      </c>
      <c r="M2607" s="116" t="s">
        <v>313</v>
      </c>
      <c r="N2607" s="116" t="s">
        <v>313</v>
      </c>
      <c r="O2607" s="116" t="s">
        <v>313</v>
      </c>
      <c r="P2607" s="107" t="str">
        <f>第2表01元データ!BI58</f>
        <v>-</v>
      </c>
      <c r="Q2607" s="107"/>
      <c r="R2607" s="108"/>
      <c r="T2607" s="100">
        <v>119</v>
      </c>
      <c r="W2607" s="99"/>
      <c r="X2607" s="99"/>
      <c r="Y2607" s="99"/>
      <c r="Z2607" s="99"/>
      <c r="AA2607" s="99"/>
      <c r="AB2607" s="99"/>
      <c r="AC2607" s="99"/>
      <c r="AD2607" s="99"/>
      <c r="AE2607" s="99"/>
      <c r="AF2607" s="99"/>
      <c r="AG2607" s="99"/>
    </row>
    <row r="2608" spans="2:45" s="100" customFormat="1" ht="14.25" customHeight="1">
      <c r="G2608" s="168"/>
      <c r="P2608" s="168"/>
    </row>
    <row r="2609" spans="2:45" s="100" customFormat="1" ht="14.25" customHeight="1">
      <c r="G2609" s="168"/>
      <c r="P2609" s="168"/>
    </row>
    <row r="2610" spans="2:45" s="99" customFormat="1" ht="14.25" customHeight="1">
      <c r="B2610" s="99" t="str">
        <f>LEFT(B2550,LEN(B2550)-2)&amp;+"女"</f>
        <v>銭函・女</v>
      </c>
      <c r="K2610" s="99" t="str">
        <f>LEFT(K2550,LEN(K2550)-2)&amp;+"女"</f>
        <v>水面調査区・女</v>
      </c>
      <c r="S2610" s="100"/>
      <c r="W2610" s="100"/>
      <c r="X2610" s="100"/>
      <c r="Y2610" s="100"/>
      <c r="Z2610" s="100"/>
      <c r="AA2610" s="100"/>
      <c r="AB2610" s="100"/>
      <c r="AC2610" s="100"/>
      <c r="AD2610" s="100"/>
      <c r="AE2610" s="100"/>
      <c r="AF2610" s="100"/>
      <c r="AG2610" s="100"/>
    </row>
    <row r="2611" spans="2:45" s="100" customFormat="1" ht="14.25" customHeight="1">
      <c r="B2611" s="583" t="s">
        <v>335</v>
      </c>
      <c r="C2611" s="101"/>
      <c r="D2611" s="101"/>
      <c r="E2611" s="101"/>
      <c r="F2611" s="101"/>
      <c r="G2611" s="135"/>
      <c r="H2611" s="131"/>
      <c r="I2611" s="131"/>
      <c r="J2611" s="102"/>
      <c r="K2611" s="583" t="s">
        <v>335</v>
      </c>
      <c r="L2611" s="101"/>
      <c r="M2611" s="101"/>
      <c r="N2611" s="101"/>
      <c r="O2611" s="101"/>
      <c r="P2611" s="135"/>
      <c r="Q2611" s="131"/>
      <c r="R2611" s="131"/>
      <c r="S2611" s="103"/>
    </row>
    <row r="2612" spans="2:45" s="100" customFormat="1" ht="14.25" customHeight="1">
      <c r="B2612" s="584"/>
      <c r="C2612" s="130" t="str">
        <f>$C$4</f>
        <v>平成7年</v>
      </c>
      <c r="D2612" s="130" t="str">
        <f>$D$4</f>
        <v>平成12年</v>
      </c>
      <c r="E2612" s="130" t="str">
        <f>$E$4</f>
        <v>平成17年</v>
      </c>
      <c r="F2612" s="130" t="str">
        <f>$F$4</f>
        <v>平成22年</v>
      </c>
      <c r="G2612" s="130" t="s">
        <v>410</v>
      </c>
      <c r="H2612" s="133" t="str">
        <f>$H$4</f>
        <v>対平成</v>
      </c>
      <c r="I2612" s="134" t="str">
        <f>$I$4</f>
        <v>22年</v>
      </c>
      <c r="J2612" s="102"/>
      <c r="K2612" s="584"/>
      <c r="L2612" s="130" t="str">
        <f>$C$4</f>
        <v>平成7年</v>
      </c>
      <c r="M2612" s="130" t="str">
        <f>$D$4</f>
        <v>平成12年</v>
      </c>
      <c r="N2612" s="130" t="str">
        <f>$E$4</f>
        <v>平成17年</v>
      </c>
      <c r="O2612" s="130" t="str">
        <f>$F$4</f>
        <v>平成22年</v>
      </c>
      <c r="P2612" s="130" t="s">
        <v>410</v>
      </c>
      <c r="Q2612" s="133" t="str">
        <f>$H$4</f>
        <v>対平成</v>
      </c>
      <c r="R2612" s="134" t="str">
        <f>$I$4</f>
        <v>22年</v>
      </c>
      <c r="S2612" s="103"/>
    </row>
    <row r="2613" spans="2:45" s="100" customFormat="1" ht="14.25" customHeight="1">
      <c r="B2613" s="585"/>
      <c r="C2613" s="104"/>
      <c r="D2613" s="104"/>
      <c r="E2613" s="104"/>
      <c r="F2613" s="104"/>
      <c r="G2613" s="104"/>
      <c r="H2613" s="132" t="s">
        <v>88</v>
      </c>
      <c r="I2613" s="133" t="s">
        <v>398</v>
      </c>
      <c r="J2613" s="102"/>
      <c r="K2613" s="585"/>
      <c r="L2613" s="104"/>
      <c r="M2613" s="104"/>
      <c r="N2613" s="104"/>
      <c r="O2613" s="104"/>
      <c r="P2613" s="104"/>
      <c r="Q2613" s="132" t="s">
        <v>88</v>
      </c>
      <c r="R2613" s="133" t="s">
        <v>398</v>
      </c>
      <c r="S2613" s="103"/>
    </row>
    <row r="2614" spans="2:45" s="199" customFormat="1" ht="14.25" customHeight="1">
      <c r="B2614" s="200" t="s">
        <v>90</v>
      </c>
      <c r="C2614" s="198">
        <v>3651</v>
      </c>
      <c r="D2614" s="194">
        <v>3710</v>
      </c>
      <c r="E2614" s="194">
        <v>3602</v>
      </c>
      <c r="F2614" s="194">
        <v>3375</v>
      </c>
      <c r="G2614" s="194">
        <f>IF(COUNTIF(G2619:G2637,"x"),"x",IF(SUM(G2619:G2637)=0,"-",SUM(G2619:G2637)))</f>
        <v>3053</v>
      </c>
      <c r="H2614" s="193">
        <f t="shared" ref="H2614:H2617" si="1092">IF(G2614="x","x",IF(AND(G2614="-",F2614="-"),"-",IF(AND(G2614="-",F2614&gt;0),F2614*-1,IF(AND(G2614&gt;0,F2614="-"),G2614,G2614-F2614))))</f>
        <v>-322</v>
      </c>
      <c r="I2614" s="195">
        <f t="shared" ref="I2614:I2617" si="1093">IF(H2614="x","x",IF(H2614="-","-",IF(AND(F2614="-",G2614&gt;0),"皆増",IF(AND(F2614&gt;0,G2614="-"),"皆減",H2614/F2614*100))))</f>
        <v>-9.5407407407407412</v>
      </c>
      <c r="K2614" s="200" t="s">
        <v>90</v>
      </c>
      <c r="L2614" s="202" t="s">
        <v>313</v>
      </c>
      <c r="M2614" s="203" t="s">
        <v>313</v>
      </c>
      <c r="N2614" s="203" t="s">
        <v>313</v>
      </c>
      <c r="O2614" s="203" t="s">
        <v>313</v>
      </c>
      <c r="P2614" s="298" t="str">
        <f>IF(COUNTIF(P2619:P2637,"x"),"x",IF(SUM(P2619:P2637)=0,"-",SUM(P2619:P2637)))</f>
        <v>-</v>
      </c>
      <c r="Q2614" s="107" t="str">
        <f t="shared" ref="Q2614:Q2617" si="1094">IF(P2614="x","x",IF(AND(P2614="-",O2614="-"),"-",IF(AND(P2614="-",O2614&gt;0),O2614*-1,IF(AND(P2614&gt;0,O2614="-"),P2614,P2614-O2614))))</f>
        <v>-</v>
      </c>
      <c r="R2614" s="108" t="str">
        <f t="shared" ref="R2614:R2617" si="1095">IF(Q2614="x","x",IF(Q2614="-","-",IF(AND(O2614="-",P2614&gt;0),"皆増",IF(AND(O2614&gt;0,P2614="-"),"皆減",Q2614/O2614*100))))</f>
        <v>-</v>
      </c>
      <c r="W2614" s="199" t="s">
        <v>373</v>
      </c>
      <c r="X2614" s="199">
        <v>3411</v>
      </c>
      <c r="Y2614" s="199">
        <v>3651</v>
      </c>
      <c r="Z2614" s="199">
        <v>3710</v>
      </c>
      <c r="AA2614" s="199">
        <v>3602</v>
      </c>
      <c r="AC2614" s="199" t="s">
        <v>373</v>
      </c>
      <c r="AD2614" s="199" t="s">
        <v>313</v>
      </c>
      <c r="AE2614" s="199" t="s">
        <v>313</v>
      </c>
      <c r="AF2614" s="199" t="s">
        <v>313</v>
      </c>
      <c r="AG2614" s="199" t="s">
        <v>313</v>
      </c>
      <c r="AJ2614" s="199" t="str">
        <f>IF(C2614=X2614,"○","●")</f>
        <v>●</v>
      </c>
      <c r="AK2614" s="199" t="str">
        <f t="shared" ref="AK2614:AM2636" si="1096">IF(D2614=Y2614,"○","●")</f>
        <v>●</v>
      </c>
      <c r="AL2614" s="199" t="str">
        <f t="shared" si="1096"/>
        <v>●</v>
      </c>
      <c r="AM2614" s="199" t="str">
        <f t="shared" si="1096"/>
        <v>●</v>
      </c>
      <c r="AP2614" s="199" t="str">
        <f>IF(L2614=AD2614,"○","●")</f>
        <v>○</v>
      </c>
      <c r="AQ2614" s="199" t="str">
        <f t="shared" ref="AQ2614:AS2636" si="1097">IF(M2614=AE2614,"○","●")</f>
        <v>○</v>
      </c>
      <c r="AR2614" s="199" t="str">
        <f t="shared" si="1097"/>
        <v>○</v>
      </c>
      <c r="AS2614" s="199" t="str">
        <f t="shared" si="1097"/>
        <v>○</v>
      </c>
    </row>
    <row r="2615" spans="2:45" s="100" customFormat="1" ht="14.25" customHeight="1">
      <c r="B2615" s="105" t="s">
        <v>91</v>
      </c>
      <c r="C2615" s="106">
        <v>517</v>
      </c>
      <c r="D2615" s="107">
        <v>477</v>
      </c>
      <c r="E2615" s="107">
        <v>392</v>
      </c>
      <c r="F2615" s="107">
        <v>305</v>
      </c>
      <c r="G2615" s="107">
        <f>IF(COUNTIF(G2619:G2621,"x"),"x",IF(SUM(G2619:G2621)=0,"-",SUM(G2619:G2621)))</f>
        <v>213</v>
      </c>
      <c r="H2615" s="107">
        <f t="shared" si="1092"/>
        <v>-92</v>
      </c>
      <c r="I2615" s="108">
        <f t="shared" si="1093"/>
        <v>-30.16393442622951</v>
      </c>
      <c r="K2615" s="105" t="s">
        <v>91</v>
      </c>
      <c r="L2615" s="115" t="s">
        <v>313</v>
      </c>
      <c r="M2615" s="116" t="s">
        <v>313</v>
      </c>
      <c r="N2615" s="116" t="s">
        <v>313</v>
      </c>
      <c r="O2615" s="116" t="s">
        <v>313</v>
      </c>
      <c r="P2615" s="107" t="str">
        <f>IF(COUNTIF(P2619:P2621,"x"),"x",IF(SUM(P2619:P2621)=0,"-",SUM(P2619:P2621)))</f>
        <v>-</v>
      </c>
      <c r="Q2615" s="107" t="str">
        <f t="shared" si="1094"/>
        <v>-</v>
      </c>
      <c r="R2615" s="108" t="str">
        <f t="shared" si="1095"/>
        <v>-</v>
      </c>
      <c r="W2615" s="100" t="s">
        <v>374</v>
      </c>
      <c r="X2615" s="100">
        <v>550</v>
      </c>
      <c r="Y2615" s="100">
        <v>517</v>
      </c>
      <c r="Z2615" s="100">
        <v>477</v>
      </c>
      <c r="AA2615" s="100">
        <v>392</v>
      </c>
      <c r="AC2615" s="100" t="s">
        <v>374</v>
      </c>
      <c r="AD2615" s="100" t="s">
        <v>313</v>
      </c>
      <c r="AE2615" s="100" t="s">
        <v>313</v>
      </c>
      <c r="AF2615" s="100" t="s">
        <v>313</v>
      </c>
      <c r="AG2615" s="100" t="s">
        <v>313</v>
      </c>
      <c r="AJ2615" s="100" t="str">
        <f t="shared" ref="AJ2615:AJ2636" si="1098">IF(C2615=X2615,"○","●")</f>
        <v>●</v>
      </c>
      <c r="AK2615" s="100" t="str">
        <f t="shared" si="1096"/>
        <v>●</v>
      </c>
      <c r="AL2615" s="100" t="str">
        <f t="shared" si="1096"/>
        <v>●</v>
      </c>
      <c r="AM2615" s="100" t="str">
        <f t="shared" si="1096"/>
        <v>●</v>
      </c>
      <c r="AP2615" s="100" t="str">
        <f t="shared" ref="AP2615:AP2636" si="1099">IF(L2615=AD2615,"○","●")</f>
        <v>○</v>
      </c>
      <c r="AQ2615" s="100" t="str">
        <f t="shared" si="1097"/>
        <v>○</v>
      </c>
      <c r="AR2615" s="100" t="str">
        <f t="shared" si="1097"/>
        <v>○</v>
      </c>
      <c r="AS2615" s="100" t="str">
        <f>IF(O2615=AG2615,"○","●")</f>
        <v>○</v>
      </c>
    </row>
    <row r="2616" spans="2:45" s="100" customFormat="1" ht="14.25" customHeight="1">
      <c r="B2616" s="105" t="s">
        <v>92</v>
      </c>
      <c r="C2616" s="106">
        <v>2471</v>
      </c>
      <c r="D2616" s="107">
        <v>2485</v>
      </c>
      <c r="E2616" s="107">
        <v>2347</v>
      </c>
      <c r="F2616" s="107">
        <v>2155</v>
      </c>
      <c r="G2616" s="296">
        <f>IF(COUNTIF(G2622:G2631,"x"),"x",IF(SUM(G2622:G2631)=0,"-",SUM(G2622:G2631)))</f>
        <v>1607</v>
      </c>
      <c r="H2616" s="107">
        <f t="shared" si="1092"/>
        <v>-548</v>
      </c>
      <c r="I2616" s="108">
        <f t="shared" si="1093"/>
        <v>-25.429234338747097</v>
      </c>
      <c r="K2616" s="105" t="s">
        <v>92</v>
      </c>
      <c r="L2616" s="115" t="s">
        <v>313</v>
      </c>
      <c r="M2616" s="116" t="s">
        <v>313</v>
      </c>
      <c r="N2616" s="116" t="s">
        <v>313</v>
      </c>
      <c r="O2616" s="116" t="s">
        <v>313</v>
      </c>
      <c r="P2616" s="296" t="str">
        <f>IF(COUNTIF(P2622:P2631,"x"),"x",IF(SUM(P2622:P2631)=0,"-",SUM(P2622:P2631)))</f>
        <v>-</v>
      </c>
      <c r="Q2616" s="107" t="str">
        <f t="shared" si="1094"/>
        <v>-</v>
      </c>
      <c r="R2616" s="108" t="str">
        <f t="shared" si="1095"/>
        <v>-</v>
      </c>
      <c r="W2616" s="100" t="s">
        <v>375</v>
      </c>
      <c r="X2616" s="100">
        <v>2334</v>
      </c>
      <c r="Y2616" s="100">
        <v>2471</v>
      </c>
      <c r="Z2616" s="100">
        <v>2485</v>
      </c>
      <c r="AA2616" s="100">
        <v>2347</v>
      </c>
      <c r="AC2616" s="100" t="s">
        <v>375</v>
      </c>
      <c r="AD2616" s="100" t="s">
        <v>313</v>
      </c>
      <c r="AE2616" s="100" t="s">
        <v>313</v>
      </c>
      <c r="AF2616" s="100" t="s">
        <v>313</v>
      </c>
      <c r="AG2616" s="100" t="s">
        <v>313</v>
      </c>
      <c r="AJ2616" s="100" t="str">
        <f t="shared" si="1098"/>
        <v>●</v>
      </c>
      <c r="AK2616" s="100" t="str">
        <f t="shared" si="1096"/>
        <v>●</v>
      </c>
      <c r="AL2616" s="100" t="str">
        <f>IF(E2616=Z2616,"○","●")</f>
        <v>●</v>
      </c>
      <c r="AM2616" s="100" t="str">
        <f t="shared" si="1096"/>
        <v>●</v>
      </c>
      <c r="AP2616" s="100" t="str">
        <f t="shared" si="1099"/>
        <v>○</v>
      </c>
      <c r="AQ2616" s="100" t="str">
        <f t="shared" si="1097"/>
        <v>○</v>
      </c>
      <c r="AR2616" s="100" t="str">
        <f t="shared" si="1097"/>
        <v>○</v>
      </c>
      <c r="AS2616" s="100" t="str">
        <f t="shared" si="1097"/>
        <v>○</v>
      </c>
    </row>
    <row r="2617" spans="2:45" s="100" customFormat="1" ht="14.25" customHeight="1">
      <c r="B2617" s="105" t="s">
        <v>93</v>
      </c>
      <c r="C2617" s="106">
        <v>663</v>
      </c>
      <c r="D2617" s="107">
        <v>748</v>
      </c>
      <c r="E2617" s="107">
        <v>863</v>
      </c>
      <c r="F2617" s="107">
        <v>915</v>
      </c>
      <c r="G2617" s="107">
        <f>IF(COUNTIF(G2632:G2636,"x"),"x",IF(SUM(G2632,G2636)=0,"-",SUM(G2632:G2636)))</f>
        <v>1221</v>
      </c>
      <c r="H2617" s="107">
        <f t="shared" si="1092"/>
        <v>306</v>
      </c>
      <c r="I2617" s="108">
        <f t="shared" si="1093"/>
        <v>33.442622950819676</v>
      </c>
      <c r="K2617" s="105" t="s">
        <v>93</v>
      </c>
      <c r="L2617" s="115" t="s">
        <v>313</v>
      </c>
      <c r="M2617" s="116" t="s">
        <v>313</v>
      </c>
      <c r="N2617" s="116" t="s">
        <v>313</v>
      </c>
      <c r="O2617" s="116" t="s">
        <v>313</v>
      </c>
      <c r="P2617" s="107" t="str">
        <f>IF(COUNTIF(P2632:P2636,"x"),"x",IF(SUM(P2632,P2636)=0,"-",SUM(P2632:P2636)))</f>
        <v>-</v>
      </c>
      <c r="Q2617" s="107" t="str">
        <f t="shared" si="1094"/>
        <v>-</v>
      </c>
      <c r="R2617" s="108" t="str">
        <f t="shared" si="1095"/>
        <v>-</v>
      </c>
      <c r="W2617" s="100" t="s">
        <v>376</v>
      </c>
      <c r="X2617" s="100">
        <v>527</v>
      </c>
      <c r="Y2617" s="100">
        <v>663</v>
      </c>
      <c r="Z2617" s="100">
        <v>748</v>
      </c>
      <c r="AA2617" s="100">
        <v>863</v>
      </c>
      <c r="AC2617" s="100" t="s">
        <v>376</v>
      </c>
      <c r="AD2617" s="100" t="s">
        <v>313</v>
      </c>
      <c r="AE2617" s="100" t="s">
        <v>313</v>
      </c>
      <c r="AF2617" s="100" t="s">
        <v>313</v>
      </c>
      <c r="AG2617" s="100" t="s">
        <v>313</v>
      </c>
      <c r="AJ2617" s="100" t="str">
        <f t="shared" si="1098"/>
        <v>●</v>
      </c>
      <c r="AK2617" s="100" t="str">
        <f t="shared" si="1096"/>
        <v>●</v>
      </c>
      <c r="AL2617" s="100" t="str">
        <f t="shared" si="1096"/>
        <v>●</v>
      </c>
      <c r="AM2617" s="100" t="str">
        <f t="shared" si="1096"/>
        <v>●</v>
      </c>
      <c r="AP2617" s="100" t="str">
        <f t="shared" si="1099"/>
        <v>○</v>
      </c>
      <c r="AQ2617" s="100" t="str">
        <f t="shared" si="1097"/>
        <v>○</v>
      </c>
      <c r="AR2617" s="100" t="str">
        <f t="shared" si="1097"/>
        <v>○</v>
      </c>
      <c r="AS2617" s="100" t="str">
        <f t="shared" si="1097"/>
        <v>○</v>
      </c>
    </row>
    <row r="2618" spans="2:45" s="100" customFormat="1" ht="14.25" customHeight="1">
      <c r="B2618" s="102"/>
      <c r="C2618" s="106"/>
      <c r="D2618" s="112"/>
      <c r="E2618" s="112"/>
      <c r="F2618" s="112"/>
      <c r="G2618" s="112"/>
      <c r="H2618" s="112"/>
      <c r="I2618" s="113"/>
      <c r="K2618" s="102"/>
      <c r="L2618" s="115"/>
      <c r="M2618" s="124"/>
      <c r="N2618" s="124"/>
      <c r="O2618" s="124"/>
      <c r="P2618" s="124"/>
      <c r="Q2618" s="112"/>
      <c r="R2618" s="113"/>
      <c r="AJ2618" s="100" t="str">
        <f t="shared" si="1098"/>
        <v>○</v>
      </c>
      <c r="AK2618" s="100" t="str">
        <f t="shared" si="1096"/>
        <v>○</v>
      </c>
      <c r="AL2618" s="100" t="str">
        <f t="shared" si="1096"/>
        <v>○</v>
      </c>
      <c r="AM2618" s="100" t="str">
        <f t="shared" si="1096"/>
        <v>○</v>
      </c>
      <c r="AP2618" s="100" t="str">
        <f t="shared" si="1099"/>
        <v>○</v>
      </c>
      <c r="AQ2618" s="100" t="str">
        <f t="shared" si="1097"/>
        <v>○</v>
      </c>
      <c r="AR2618" s="100" t="str">
        <f t="shared" si="1097"/>
        <v>○</v>
      </c>
      <c r="AS2618" s="100" t="str">
        <f t="shared" si="1097"/>
        <v>○</v>
      </c>
    </row>
    <row r="2619" spans="2:45" s="100" customFormat="1" ht="14.25" customHeight="1">
      <c r="B2619" s="102" t="s">
        <v>94</v>
      </c>
      <c r="C2619" s="106">
        <v>155</v>
      </c>
      <c r="D2619" s="107">
        <v>152</v>
      </c>
      <c r="E2619" s="107">
        <v>134</v>
      </c>
      <c r="F2619" s="107">
        <v>75</v>
      </c>
      <c r="G2619" s="107">
        <f>第2表01元データ!BH66</f>
        <v>74</v>
      </c>
      <c r="H2619" s="107">
        <f t="shared" ref="H2619:H2636" si="1100">IF(G2619="x","x",IF(AND(G2619="-",F2619="-"),"-",IF(AND(G2619="-",F2619&gt;0),F2619*-1,IF(AND(G2619&gt;0,F2619="-"),G2619,G2619-F2619))))</f>
        <v>-1</v>
      </c>
      <c r="I2619" s="108">
        <f t="shared" ref="I2619:I2636" si="1101">IF(H2619="x","x",IF(H2619="-","-",IF(AND(F2619="-",G2619&gt;0),"皆増",IF(AND(F2619&gt;0,G2619="-"),"皆減",H2619/F2619*100))))</f>
        <v>-1.3333333333333335</v>
      </c>
      <c r="K2619" s="102" t="s">
        <v>94</v>
      </c>
      <c r="L2619" s="115" t="s">
        <v>313</v>
      </c>
      <c r="M2619" s="116" t="s">
        <v>313</v>
      </c>
      <c r="N2619" s="116" t="s">
        <v>313</v>
      </c>
      <c r="O2619" s="116" t="s">
        <v>313</v>
      </c>
      <c r="P2619" s="107" t="str">
        <f>第2表01元データ!BI66</f>
        <v>-</v>
      </c>
      <c r="Q2619" s="107" t="str">
        <f t="shared" ref="Q2619:Q2636" si="1102">IF(P2619="x","x",IF(AND(P2619="-",O2619="-"),"-",IF(AND(P2619="-",O2619&gt;0),O2619*-1,IF(AND(P2619&gt;0,O2619="-"),P2619,P2619-O2619))))</f>
        <v>-</v>
      </c>
      <c r="R2619" s="108" t="str">
        <f t="shared" ref="R2619:R2636" si="1103">IF(Q2619="x","x",IF(Q2619="-","-",IF(AND(O2619="-",P2619&gt;0),"皆増",IF(AND(O2619&gt;0,P2619="-"),"皆減",Q2619/O2619*100))))</f>
        <v>-</v>
      </c>
      <c r="T2619" s="100">
        <v>201</v>
      </c>
      <c r="W2619" s="100" t="s">
        <v>377</v>
      </c>
      <c r="X2619" s="100">
        <v>157</v>
      </c>
      <c r="Y2619" s="100">
        <v>155</v>
      </c>
      <c r="Z2619" s="100">
        <v>152</v>
      </c>
      <c r="AA2619" s="100">
        <v>134</v>
      </c>
      <c r="AC2619" s="100" t="s">
        <v>377</v>
      </c>
      <c r="AJ2619" s="100" t="str">
        <f t="shared" si="1098"/>
        <v>●</v>
      </c>
      <c r="AK2619" s="100" t="str">
        <f t="shared" si="1096"/>
        <v>●</v>
      </c>
      <c r="AL2619" s="100" t="str">
        <f t="shared" si="1096"/>
        <v>●</v>
      </c>
      <c r="AM2619" s="100" t="str">
        <f t="shared" si="1096"/>
        <v>●</v>
      </c>
      <c r="AP2619" s="100" t="str">
        <f t="shared" si="1099"/>
        <v>●</v>
      </c>
      <c r="AQ2619" s="100" t="str">
        <f t="shared" si="1097"/>
        <v>●</v>
      </c>
      <c r="AR2619" s="100" t="str">
        <f t="shared" si="1097"/>
        <v>●</v>
      </c>
      <c r="AS2619" s="100" t="str">
        <f t="shared" si="1097"/>
        <v>●</v>
      </c>
    </row>
    <row r="2620" spans="2:45" s="100" customFormat="1" ht="14.25" customHeight="1">
      <c r="B2620" s="102" t="s">
        <v>95</v>
      </c>
      <c r="C2620" s="106">
        <v>161</v>
      </c>
      <c r="D2620" s="107">
        <v>153</v>
      </c>
      <c r="E2620" s="107">
        <v>114</v>
      </c>
      <c r="F2620" s="107">
        <v>109</v>
      </c>
      <c r="G2620" s="107">
        <f>第2表01元データ!BH67</f>
        <v>66</v>
      </c>
      <c r="H2620" s="107">
        <f t="shared" si="1100"/>
        <v>-43</v>
      </c>
      <c r="I2620" s="108">
        <f t="shared" si="1101"/>
        <v>-39.449541284403672</v>
      </c>
      <c r="K2620" s="102" t="s">
        <v>95</v>
      </c>
      <c r="L2620" s="115" t="s">
        <v>313</v>
      </c>
      <c r="M2620" s="116" t="s">
        <v>313</v>
      </c>
      <c r="N2620" s="116" t="s">
        <v>313</v>
      </c>
      <c r="O2620" s="116" t="s">
        <v>313</v>
      </c>
      <c r="P2620" s="107" t="str">
        <f>第2表01元データ!BI67</f>
        <v>-</v>
      </c>
      <c r="Q2620" s="107" t="str">
        <f t="shared" si="1102"/>
        <v>-</v>
      </c>
      <c r="R2620" s="108" t="str">
        <f t="shared" si="1103"/>
        <v>-</v>
      </c>
      <c r="T2620" s="100">
        <v>202</v>
      </c>
      <c r="W2620" s="100" t="s">
        <v>356</v>
      </c>
      <c r="X2620" s="100">
        <v>177</v>
      </c>
      <c r="Y2620" s="100">
        <v>161</v>
      </c>
      <c r="Z2620" s="100">
        <v>153</v>
      </c>
      <c r="AA2620" s="100">
        <v>114</v>
      </c>
      <c r="AC2620" s="100" t="s">
        <v>356</v>
      </c>
      <c r="AJ2620" s="100" t="str">
        <f t="shared" si="1098"/>
        <v>●</v>
      </c>
      <c r="AK2620" s="100" t="str">
        <f t="shared" si="1096"/>
        <v>●</v>
      </c>
      <c r="AL2620" s="100" t="str">
        <f t="shared" si="1096"/>
        <v>●</v>
      </c>
      <c r="AM2620" s="100" t="str">
        <f t="shared" si="1096"/>
        <v>●</v>
      </c>
      <c r="AP2620" s="100" t="str">
        <f t="shared" si="1099"/>
        <v>●</v>
      </c>
      <c r="AQ2620" s="100" t="str">
        <f t="shared" si="1097"/>
        <v>●</v>
      </c>
      <c r="AR2620" s="100" t="str">
        <f t="shared" si="1097"/>
        <v>●</v>
      </c>
      <c r="AS2620" s="100" t="str">
        <f t="shared" si="1097"/>
        <v>●</v>
      </c>
    </row>
    <row r="2621" spans="2:45" s="100" customFormat="1" ht="14.25" customHeight="1">
      <c r="B2621" s="102" t="s">
        <v>96</v>
      </c>
      <c r="C2621" s="106">
        <v>201</v>
      </c>
      <c r="D2621" s="107">
        <v>172</v>
      </c>
      <c r="E2621" s="107">
        <v>144</v>
      </c>
      <c r="F2621" s="107">
        <v>121</v>
      </c>
      <c r="G2621" s="107">
        <f>第2表01元データ!BH68</f>
        <v>73</v>
      </c>
      <c r="H2621" s="107">
        <f t="shared" si="1100"/>
        <v>-48</v>
      </c>
      <c r="I2621" s="108">
        <f t="shared" si="1101"/>
        <v>-39.669421487603309</v>
      </c>
      <c r="K2621" s="102" t="s">
        <v>96</v>
      </c>
      <c r="L2621" s="115" t="s">
        <v>313</v>
      </c>
      <c r="M2621" s="116" t="s">
        <v>313</v>
      </c>
      <c r="N2621" s="116" t="s">
        <v>313</v>
      </c>
      <c r="O2621" s="116" t="s">
        <v>313</v>
      </c>
      <c r="P2621" s="107" t="str">
        <f>第2表01元データ!BI68</f>
        <v>-</v>
      </c>
      <c r="Q2621" s="107" t="str">
        <f t="shared" si="1102"/>
        <v>-</v>
      </c>
      <c r="R2621" s="108" t="str">
        <f t="shared" si="1103"/>
        <v>-</v>
      </c>
      <c r="T2621" s="100">
        <v>203</v>
      </c>
      <c r="W2621" s="100" t="s">
        <v>357</v>
      </c>
      <c r="X2621" s="100">
        <v>216</v>
      </c>
      <c r="Y2621" s="100">
        <v>201</v>
      </c>
      <c r="Z2621" s="100">
        <v>172</v>
      </c>
      <c r="AA2621" s="100">
        <v>144</v>
      </c>
      <c r="AC2621" s="100" t="s">
        <v>357</v>
      </c>
      <c r="AJ2621" s="100" t="str">
        <f t="shared" si="1098"/>
        <v>●</v>
      </c>
      <c r="AK2621" s="100" t="str">
        <f t="shared" si="1096"/>
        <v>●</v>
      </c>
      <c r="AL2621" s="100" t="str">
        <f t="shared" si="1096"/>
        <v>●</v>
      </c>
      <c r="AM2621" s="100" t="str">
        <f t="shared" si="1096"/>
        <v>●</v>
      </c>
      <c r="AP2621" s="100" t="str">
        <f t="shared" si="1099"/>
        <v>●</v>
      </c>
      <c r="AQ2621" s="100" t="str">
        <f t="shared" si="1097"/>
        <v>●</v>
      </c>
      <c r="AR2621" s="100" t="str">
        <f t="shared" si="1097"/>
        <v>●</v>
      </c>
      <c r="AS2621" s="100" t="str">
        <f t="shared" si="1097"/>
        <v>●</v>
      </c>
    </row>
    <row r="2622" spans="2:45" s="100" customFormat="1" ht="14.25" customHeight="1">
      <c r="B2622" s="102" t="s">
        <v>97</v>
      </c>
      <c r="C2622" s="106">
        <v>275</v>
      </c>
      <c r="D2622" s="107">
        <v>249</v>
      </c>
      <c r="E2622" s="107">
        <v>211</v>
      </c>
      <c r="F2622" s="107">
        <v>203</v>
      </c>
      <c r="G2622" s="107">
        <f>第2表01元データ!BH69</f>
        <v>162</v>
      </c>
      <c r="H2622" s="107">
        <f t="shared" si="1100"/>
        <v>-41</v>
      </c>
      <c r="I2622" s="108">
        <f t="shared" si="1101"/>
        <v>-20.19704433497537</v>
      </c>
      <c r="K2622" s="102" t="s">
        <v>97</v>
      </c>
      <c r="L2622" s="115" t="s">
        <v>313</v>
      </c>
      <c r="M2622" s="116" t="s">
        <v>313</v>
      </c>
      <c r="N2622" s="116" t="s">
        <v>313</v>
      </c>
      <c r="O2622" s="116" t="s">
        <v>313</v>
      </c>
      <c r="P2622" s="107" t="str">
        <f>第2表01元データ!BI69</f>
        <v>-</v>
      </c>
      <c r="Q2622" s="107" t="str">
        <f t="shared" si="1102"/>
        <v>-</v>
      </c>
      <c r="R2622" s="108" t="str">
        <f t="shared" si="1103"/>
        <v>-</v>
      </c>
      <c r="T2622" s="100">
        <v>204</v>
      </c>
      <c r="W2622" s="100" t="s">
        <v>358</v>
      </c>
      <c r="X2622" s="100">
        <v>311</v>
      </c>
      <c r="Y2622" s="100">
        <v>275</v>
      </c>
      <c r="Z2622" s="100">
        <v>249</v>
      </c>
      <c r="AA2622" s="100">
        <v>211</v>
      </c>
      <c r="AC2622" s="100" t="s">
        <v>358</v>
      </c>
      <c r="AJ2622" s="100" t="str">
        <f t="shared" si="1098"/>
        <v>●</v>
      </c>
      <c r="AK2622" s="100" t="str">
        <f t="shared" si="1096"/>
        <v>●</v>
      </c>
      <c r="AL2622" s="100" t="str">
        <f t="shared" si="1096"/>
        <v>●</v>
      </c>
      <c r="AM2622" s="100" t="str">
        <f t="shared" si="1096"/>
        <v>●</v>
      </c>
      <c r="AP2622" s="100" t="str">
        <f t="shared" si="1099"/>
        <v>●</v>
      </c>
      <c r="AQ2622" s="100" t="str">
        <f t="shared" si="1097"/>
        <v>●</v>
      </c>
      <c r="AR2622" s="100" t="str">
        <f t="shared" si="1097"/>
        <v>●</v>
      </c>
      <c r="AS2622" s="100" t="str">
        <f t="shared" si="1097"/>
        <v>●</v>
      </c>
    </row>
    <row r="2623" spans="2:45" s="100" customFormat="1" ht="14.25" customHeight="1">
      <c r="B2623" s="102" t="s">
        <v>98</v>
      </c>
      <c r="C2623" s="106">
        <v>317</v>
      </c>
      <c r="D2623" s="107">
        <v>255</v>
      </c>
      <c r="E2623" s="107">
        <v>254</v>
      </c>
      <c r="F2623" s="107">
        <v>214</v>
      </c>
      <c r="G2623" s="107">
        <f>第2表01元データ!BH70</f>
        <v>127</v>
      </c>
      <c r="H2623" s="107">
        <f t="shared" si="1100"/>
        <v>-87</v>
      </c>
      <c r="I2623" s="108">
        <f t="shared" si="1101"/>
        <v>-40.654205607476634</v>
      </c>
      <c r="K2623" s="102" t="s">
        <v>98</v>
      </c>
      <c r="L2623" s="115" t="s">
        <v>313</v>
      </c>
      <c r="M2623" s="116" t="s">
        <v>313</v>
      </c>
      <c r="N2623" s="116" t="s">
        <v>313</v>
      </c>
      <c r="O2623" s="116" t="s">
        <v>313</v>
      </c>
      <c r="P2623" s="107" t="str">
        <f>第2表01元データ!BI70</f>
        <v>-</v>
      </c>
      <c r="Q2623" s="107" t="str">
        <f t="shared" si="1102"/>
        <v>-</v>
      </c>
      <c r="R2623" s="108" t="str">
        <f t="shared" si="1103"/>
        <v>-</v>
      </c>
      <c r="T2623" s="100">
        <v>205</v>
      </c>
      <c r="W2623" s="100" t="s">
        <v>359</v>
      </c>
      <c r="X2623" s="100">
        <v>220</v>
      </c>
      <c r="Y2623" s="100">
        <v>317</v>
      </c>
      <c r="Z2623" s="100">
        <v>255</v>
      </c>
      <c r="AA2623" s="100">
        <v>254</v>
      </c>
      <c r="AC2623" s="100" t="s">
        <v>359</v>
      </c>
      <c r="AJ2623" s="100" t="str">
        <f t="shared" si="1098"/>
        <v>●</v>
      </c>
      <c r="AK2623" s="100" t="str">
        <f t="shared" si="1096"/>
        <v>●</v>
      </c>
      <c r="AL2623" s="100" t="str">
        <f t="shared" si="1096"/>
        <v>●</v>
      </c>
      <c r="AM2623" s="100" t="str">
        <f t="shared" si="1096"/>
        <v>●</v>
      </c>
      <c r="AP2623" s="100" t="str">
        <f t="shared" si="1099"/>
        <v>●</v>
      </c>
      <c r="AQ2623" s="100" t="str">
        <f t="shared" si="1097"/>
        <v>●</v>
      </c>
      <c r="AR2623" s="100" t="str">
        <f t="shared" si="1097"/>
        <v>●</v>
      </c>
      <c r="AS2623" s="100" t="str">
        <f t="shared" si="1097"/>
        <v>●</v>
      </c>
    </row>
    <row r="2624" spans="2:45" s="100" customFormat="1" ht="14.25" customHeight="1">
      <c r="B2624" s="102" t="s">
        <v>99</v>
      </c>
      <c r="C2624" s="106">
        <v>185</v>
      </c>
      <c r="D2624" s="107">
        <v>201</v>
      </c>
      <c r="E2624" s="107">
        <v>158</v>
      </c>
      <c r="F2624" s="107">
        <v>128</v>
      </c>
      <c r="G2624" s="107">
        <f>第2表01元データ!BH71</f>
        <v>116</v>
      </c>
      <c r="H2624" s="107">
        <f t="shared" si="1100"/>
        <v>-12</v>
      </c>
      <c r="I2624" s="108">
        <f t="shared" si="1101"/>
        <v>-9.375</v>
      </c>
      <c r="K2624" s="102" t="s">
        <v>99</v>
      </c>
      <c r="L2624" s="115" t="s">
        <v>313</v>
      </c>
      <c r="M2624" s="116" t="s">
        <v>313</v>
      </c>
      <c r="N2624" s="116" t="s">
        <v>313</v>
      </c>
      <c r="O2624" s="116" t="s">
        <v>313</v>
      </c>
      <c r="P2624" s="107" t="str">
        <f>第2表01元データ!BI71</f>
        <v>-</v>
      </c>
      <c r="Q2624" s="107" t="str">
        <f t="shared" si="1102"/>
        <v>-</v>
      </c>
      <c r="R2624" s="108" t="str">
        <f t="shared" si="1103"/>
        <v>-</v>
      </c>
      <c r="T2624" s="100">
        <v>206</v>
      </c>
      <c r="W2624" s="100" t="s">
        <v>360</v>
      </c>
      <c r="X2624" s="100">
        <v>160</v>
      </c>
      <c r="Y2624" s="100">
        <v>185</v>
      </c>
      <c r="Z2624" s="100">
        <v>201</v>
      </c>
      <c r="AA2624" s="100">
        <v>158</v>
      </c>
      <c r="AC2624" s="100" t="s">
        <v>360</v>
      </c>
      <c r="AJ2624" s="100" t="str">
        <f t="shared" si="1098"/>
        <v>●</v>
      </c>
      <c r="AK2624" s="100" t="str">
        <f t="shared" si="1096"/>
        <v>●</v>
      </c>
      <c r="AL2624" s="100" t="str">
        <f t="shared" si="1096"/>
        <v>●</v>
      </c>
      <c r="AM2624" s="100" t="str">
        <f t="shared" si="1096"/>
        <v>●</v>
      </c>
      <c r="AP2624" s="100" t="str">
        <f t="shared" si="1099"/>
        <v>●</v>
      </c>
      <c r="AQ2624" s="100" t="str">
        <f t="shared" si="1097"/>
        <v>●</v>
      </c>
      <c r="AR2624" s="100" t="str">
        <f t="shared" si="1097"/>
        <v>●</v>
      </c>
      <c r="AS2624" s="100" t="str">
        <f t="shared" si="1097"/>
        <v>●</v>
      </c>
    </row>
    <row r="2625" spans="2:45" s="100" customFormat="1" ht="14.25" customHeight="1">
      <c r="B2625" s="102" t="s">
        <v>100</v>
      </c>
      <c r="C2625" s="106">
        <v>175</v>
      </c>
      <c r="D2625" s="107">
        <v>208</v>
      </c>
      <c r="E2625" s="107">
        <v>186</v>
      </c>
      <c r="F2625" s="107">
        <v>142</v>
      </c>
      <c r="G2625" s="107">
        <f>第2表01元データ!BH72</f>
        <v>96</v>
      </c>
      <c r="H2625" s="107">
        <f t="shared" si="1100"/>
        <v>-46</v>
      </c>
      <c r="I2625" s="108">
        <f t="shared" si="1101"/>
        <v>-32.394366197183103</v>
      </c>
      <c r="K2625" s="102" t="s">
        <v>100</v>
      </c>
      <c r="L2625" s="115" t="s">
        <v>313</v>
      </c>
      <c r="M2625" s="116" t="s">
        <v>313</v>
      </c>
      <c r="N2625" s="116" t="s">
        <v>313</v>
      </c>
      <c r="O2625" s="116" t="s">
        <v>313</v>
      </c>
      <c r="P2625" s="107" t="str">
        <f>第2表01元データ!BI72</f>
        <v>-</v>
      </c>
      <c r="Q2625" s="107" t="str">
        <f t="shared" si="1102"/>
        <v>-</v>
      </c>
      <c r="R2625" s="108" t="str">
        <f t="shared" si="1103"/>
        <v>-</v>
      </c>
      <c r="T2625" s="100">
        <v>207</v>
      </c>
      <c r="W2625" s="100" t="s">
        <v>361</v>
      </c>
      <c r="X2625" s="100">
        <v>182</v>
      </c>
      <c r="Y2625" s="100">
        <v>175</v>
      </c>
      <c r="Z2625" s="100">
        <v>208</v>
      </c>
      <c r="AA2625" s="100">
        <v>186</v>
      </c>
      <c r="AC2625" s="100" t="s">
        <v>361</v>
      </c>
      <c r="AJ2625" s="100" t="str">
        <f t="shared" si="1098"/>
        <v>●</v>
      </c>
      <c r="AK2625" s="100" t="str">
        <f t="shared" si="1096"/>
        <v>●</v>
      </c>
      <c r="AL2625" s="100" t="str">
        <f t="shared" si="1096"/>
        <v>●</v>
      </c>
      <c r="AM2625" s="100" t="str">
        <f t="shared" si="1096"/>
        <v>●</v>
      </c>
      <c r="AP2625" s="100" t="str">
        <f t="shared" si="1099"/>
        <v>●</v>
      </c>
      <c r="AQ2625" s="100" t="str">
        <f t="shared" si="1097"/>
        <v>●</v>
      </c>
      <c r="AR2625" s="100" t="str">
        <f t="shared" si="1097"/>
        <v>●</v>
      </c>
      <c r="AS2625" s="100" t="str">
        <f t="shared" si="1097"/>
        <v>●</v>
      </c>
    </row>
    <row r="2626" spans="2:45" s="100" customFormat="1" ht="14.25" customHeight="1">
      <c r="B2626" s="102" t="s">
        <v>118</v>
      </c>
      <c r="C2626" s="106">
        <v>214</v>
      </c>
      <c r="D2626" s="107">
        <v>216</v>
      </c>
      <c r="E2626" s="107">
        <v>202</v>
      </c>
      <c r="F2626" s="107">
        <v>195</v>
      </c>
      <c r="G2626" s="107">
        <f>第2表01元データ!BH73</f>
        <v>134</v>
      </c>
      <c r="H2626" s="107">
        <f t="shared" si="1100"/>
        <v>-61</v>
      </c>
      <c r="I2626" s="108">
        <f t="shared" si="1101"/>
        <v>-31.282051282051281</v>
      </c>
      <c r="K2626" s="102" t="s">
        <v>118</v>
      </c>
      <c r="L2626" s="115" t="s">
        <v>313</v>
      </c>
      <c r="M2626" s="116" t="s">
        <v>313</v>
      </c>
      <c r="N2626" s="116" t="s">
        <v>313</v>
      </c>
      <c r="O2626" s="116" t="s">
        <v>313</v>
      </c>
      <c r="P2626" s="107" t="str">
        <f>第2表01元データ!BI73</f>
        <v>-</v>
      </c>
      <c r="Q2626" s="107" t="str">
        <f t="shared" si="1102"/>
        <v>-</v>
      </c>
      <c r="R2626" s="108" t="str">
        <f t="shared" si="1103"/>
        <v>-</v>
      </c>
      <c r="T2626" s="100">
        <v>208</v>
      </c>
      <c r="W2626" s="100" t="s">
        <v>362</v>
      </c>
      <c r="X2626" s="100">
        <v>265</v>
      </c>
      <c r="Y2626" s="100">
        <v>214</v>
      </c>
      <c r="Z2626" s="100">
        <v>216</v>
      </c>
      <c r="AA2626" s="100">
        <v>202</v>
      </c>
      <c r="AC2626" s="100" t="s">
        <v>362</v>
      </c>
      <c r="AJ2626" s="100" t="str">
        <f t="shared" si="1098"/>
        <v>●</v>
      </c>
      <c r="AK2626" s="100" t="str">
        <f t="shared" si="1096"/>
        <v>●</v>
      </c>
      <c r="AL2626" s="100" t="str">
        <f t="shared" si="1096"/>
        <v>●</v>
      </c>
      <c r="AM2626" s="100" t="str">
        <f t="shared" si="1096"/>
        <v>●</v>
      </c>
      <c r="AP2626" s="100" t="str">
        <f t="shared" si="1099"/>
        <v>●</v>
      </c>
      <c r="AQ2626" s="100" t="str">
        <f t="shared" si="1097"/>
        <v>●</v>
      </c>
      <c r="AR2626" s="100" t="str">
        <f t="shared" si="1097"/>
        <v>●</v>
      </c>
      <c r="AS2626" s="100" t="str">
        <f t="shared" si="1097"/>
        <v>●</v>
      </c>
    </row>
    <row r="2627" spans="2:45" s="100" customFormat="1" ht="14.25" customHeight="1">
      <c r="B2627" s="102" t="s">
        <v>101</v>
      </c>
      <c r="C2627" s="106">
        <v>289</v>
      </c>
      <c r="D2627" s="107">
        <v>217</v>
      </c>
      <c r="E2627" s="107">
        <v>200</v>
      </c>
      <c r="F2627" s="107">
        <v>207</v>
      </c>
      <c r="G2627" s="107">
        <f>第2表01元データ!BH74</f>
        <v>163</v>
      </c>
      <c r="H2627" s="107">
        <f t="shared" si="1100"/>
        <v>-44</v>
      </c>
      <c r="I2627" s="108">
        <f t="shared" si="1101"/>
        <v>-21.256038647342994</v>
      </c>
      <c r="K2627" s="102" t="s">
        <v>101</v>
      </c>
      <c r="L2627" s="115" t="s">
        <v>313</v>
      </c>
      <c r="M2627" s="116" t="s">
        <v>313</v>
      </c>
      <c r="N2627" s="116" t="s">
        <v>313</v>
      </c>
      <c r="O2627" s="116" t="s">
        <v>313</v>
      </c>
      <c r="P2627" s="107" t="str">
        <f>第2表01元データ!BI74</f>
        <v>-</v>
      </c>
      <c r="Q2627" s="107" t="str">
        <f t="shared" si="1102"/>
        <v>-</v>
      </c>
      <c r="R2627" s="108" t="str">
        <f t="shared" si="1103"/>
        <v>-</v>
      </c>
      <c r="T2627" s="100">
        <v>209</v>
      </c>
      <c r="W2627" s="100" t="s">
        <v>363</v>
      </c>
      <c r="X2627" s="100">
        <v>306</v>
      </c>
      <c r="Y2627" s="100">
        <v>289</v>
      </c>
      <c r="Z2627" s="100">
        <v>217</v>
      </c>
      <c r="AA2627" s="100">
        <v>200</v>
      </c>
      <c r="AC2627" s="100" t="s">
        <v>363</v>
      </c>
      <c r="AJ2627" s="100" t="str">
        <f t="shared" si="1098"/>
        <v>●</v>
      </c>
      <c r="AK2627" s="100" t="str">
        <f t="shared" si="1096"/>
        <v>●</v>
      </c>
      <c r="AL2627" s="100" t="str">
        <f>IF(E2627=Z2627,"○","●")</f>
        <v>●</v>
      </c>
      <c r="AM2627" s="100" t="str">
        <f t="shared" si="1096"/>
        <v>●</v>
      </c>
      <c r="AP2627" s="100" t="str">
        <f t="shared" si="1099"/>
        <v>●</v>
      </c>
      <c r="AQ2627" s="100" t="str">
        <f t="shared" si="1097"/>
        <v>●</v>
      </c>
      <c r="AR2627" s="100" t="str">
        <f t="shared" si="1097"/>
        <v>●</v>
      </c>
      <c r="AS2627" s="100" t="str">
        <f t="shared" si="1097"/>
        <v>●</v>
      </c>
    </row>
    <row r="2628" spans="2:45" s="100" customFormat="1" ht="14.25" customHeight="1">
      <c r="B2628" s="102" t="s">
        <v>102</v>
      </c>
      <c r="C2628" s="106">
        <v>339</v>
      </c>
      <c r="D2628" s="107">
        <v>300</v>
      </c>
      <c r="E2628" s="107">
        <v>222</v>
      </c>
      <c r="F2628" s="107">
        <v>203</v>
      </c>
      <c r="G2628" s="107">
        <f>第2表01元データ!BH75</f>
        <v>205</v>
      </c>
      <c r="H2628" s="107">
        <f t="shared" si="1100"/>
        <v>2</v>
      </c>
      <c r="I2628" s="108">
        <f t="shared" si="1101"/>
        <v>0.98522167487684731</v>
      </c>
      <c r="K2628" s="102" t="s">
        <v>102</v>
      </c>
      <c r="L2628" s="115" t="s">
        <v>313</v>
      </c>
      <c r="M2628" s="116" t="s">
        <v>313</v>
      </c>
      <c r="N2628" s="116" t="s">
        <v>313</v>
      </c>
      <c r="O2628" s="116" t="s">
        <v>313</v>
      </c>
      <c r="P2628" s="107" t="str">
        <f>第2表01元データ!BI75</f>
        <v>-</v>
      </c>
      <c r="Q2628" s="107" t="str">
        <f t="shared" si="1102"/>
        <v>-</v>
      </c>
      <c r="R2628" s="108" t="str">
        <f t="shared" si="1103"/>
        <v>-</v>
      </c>
      <c r="T2628" s="100">
        <v>210</v>
      </c>
      <c r="W2628" s="100" t="s">
        <v>364</v>
      </c>
      <c r="X2628" s="100">
        <v>250</v>
      </c>
      <c r="Y2628" s="100">
        <v>339</v>
      </c>
      <c r="Z2628" s="100">
        <v>300</v>
      </c>
      <c r="AA2628" s="100">
        <v>222</v>
      </c>
      <c r="AC2628" s="100" t="s">
        <v>364</v>
      </c>
      <c r="AJ2628" s="100" t="str">
        <f t="shared" si="1098"/>
        <v>●</v>
      </c>
      <c r="AK2628" s="100" t="str">
        <f t="shared" si="1096"/>
        <v>●</v>
      </c>
      <c r="AL2628" s="100" t="str">
        <f t="shared" si="1096"/>
        <v>●</v>
      </c>
      <c r="AM2628" s="100" t="str">
        <f t="shared" si="1096"/>
        <v>●</v>
      </c>
      <c r="AP2628" s="100" t="str">
        <f t="shared" si="1099"/>
        <v>●</v>
      </c>
      <c r="AQ2628" s="100" t="str">
        <f t="shared" si="1097"/>
        <v>●</v>
      </c>
      <c r="AR2628" s="100" t="str">
        <f t="shared" si="1097"/>
        <v>●</v>
      </c>
      <c r="AS2628" s="100" t="str">
        <f t="shared" si="1097"/>
        <v>●</v>
      </c>
    </row>
    <row r="2629" spans="2:45" s="100" customFormat="1" ht="14.25" customHeight="1">
      <c r="B2629" s="102" t="s">
        <v>103</v>
      </c>
      <c r="C2629" s="106">
        <v>254</v>
      </c>
      <c r="D2629" s="107">
        <v>357</v>
      </c>
      <c r="E2629" s="107">
        <v>303</v>
      </c>
      <c r="F2629" s="107">
        <v>213</v>
      </c>
      <c r="G2629" s="107">
        <f>第2表01元データ!BH76</f>
        <v>193</v>
      </c>
      <c r="H2629" s="107">
        <f t="shared" si="1100"/>
        <v>-20</v>
      </c>
      <c r="I2629" s="108">
        <f t="shared" si="1101"/>
        <v>-9.3896713615023462</v>
      </c>
      <c r="K2629" s="102" t="s">
        <v>103</v>
      </c>
      <c r="L2629" s="115" t="s">
        <v>313</v>
      </c>
      <c r="M2629" s="116" t="s">
        <v>313</v>
      </c>
      <c r="N2629" s="116" t="s">
        <v>313</v>
      </c>
      <c r="O2629" s="116" t="s">
        <v>313</v>
      </c>
      <c r="P2629" s="107" t="str">
        <f>第2表01元データ!BI76</f>
        <v>-</v>
      </c>
      <c r="Q2629" s="107" t="str">
        <f t="shared" si="1102"/>
        <v>-</v>
      </c>
      <c r="R2629" s="108" t="str">
        <f t="shared" si="1103"/>
        <v>-</v>
      </c>
      <c r="T2629" s="100">
        <v>211</v>
      </c>
      <c r="W2629" s="100" t="s">
        <v>365</v>
      </c>
      <c r="X2629" s="100">
        <v>217</v>
      </c>
      <c r="Y2629" s="100">
        <v>254</v>
      </c>
      <c r="Z2629" s="100">
        <v>357</v>
      </c>
      <c r="AA2629" s="100">
        <v>303</v>
      </c>
      <c r="AC2629" s="100" t="s">
        <v>365</v>
      </c>
      <c r="AJ2629" s="100" t="str">
        <f t="shared" si="1098"/>
        <v>●</v>
      </c>
      <c r="AK2629" s="100" t="str">
        <f t="shared" si="1096"/>
        <v>●</v>
      </c>
      <c r="AL2629" s="100" t="str">
        <f t="shared" si="1096"/>
        <v>●</v>
      </c>
      <c r="AM2629" s="100" t="str">
        <f t="shared" si="1096"/>
        <v>●</v>
      </c>
      <c r="AP2629" s="100" t="str">
        <f t="shared" si="1099"/>
        <v>●</v>
      </c>
      <c r="AQ2629" s="100" t="str">
        <f t="shared" si="1097"/>
        <v>●</v>
      </c>
      <c r="AR2629" s="100" t="str">
        <f t="shared" si="1097"/>
        <v>●</v>
      </c>
      <c r="AS2629" s="100" t="str">
        <f t="shared" si="1097"/>
        <v>●</v>
      </c>
    </row>
    <row r="2630" spans="2:45" s="100" customFormat="1" ht="14.25" customHeight="1">
      <c r="B2630" s="102" t="s">
        <v>104</v>
      </c>
      <c r="C2630" s="106">
        <v>216</v>
      </c>
      <c r="D2630" s="107">
        <v>256</v>
      </c>
      <c r="E2630" s="107">
        <v>349</v>
      </c>
      <c r="F2630" s="107">
        <v>306</v>
      </c>
      <c r="G2630" s="107">
        <f>第2表01元データ!BH77</f>
        <v>203</v>
      </c>
      <c r="H2630" s="107">
        <f t="shared" si="1100"/>
        <v>-103</v>
      </c>
      <c r="I2630" s="108">
        <f t="shared" si="1101"/>
        <v>-33.66013071895425</v>
      </c>
      <c r="K2630" s="102" t="s">
        <v>104</v>
      </c>
      <c r="L2630" s="115" t="s">
        <v>313</v>
      </c>
      <c r="M2630" s="116" t="s">
        <v>313</v>
      </c>
      <c r="N2630" s="116" t="s">
        <v>313</v>
      </c>
      <c r="O2630" s="116" t="s">
        <v>313</v>
      </c>
      <c r="P2630" s="107" t="str">
        <f>第2表01元データ!BI77</f>
        <v>-</v>
      </c>
      <c r="Q2630" s="107" t="str">
        <f t="shared" si="1102"/>
        <v>-</v>
      </c>
      <c r="R2630" s="108" t="str">
        <f t="shared" si="1103"/>
        <v>-</v>
      </c>
      <c r="T2630" s="100">
        <v>212</v>
      </c>
      <c r="W2630" s="100" t="s">
        <v>366</v>
      </c>
      <c r="X2630" s="100">
        <v>188</v>
      </c>
      <c r="Y2630" s="100">
        <v>216</v>
      </c>
      <c r="Z2630" s="100">
        <v>256</v>
      </c>
      <c r="AA2630" s="100">
        <v>349</v>
      </c>
      <c r="AC2630" s="100" t="s">
        <v>366</v>
      </c>
      <c r="AJ2630" s="100" t="str">
        <f t="shared" si="1098"/>
        <v>●</v>
      </c>
      <c r="AK2630" s="100" t="str">
        <f t="shared" si="1096"/>
        <v>●</v>
      </c>
      <c r="AL2630" s="100" t="str">
        <f t="shared" si="1096"/>
        <v>●</v>
      </c>
      <c r="AM2630" s="100" t="str">
        <f t="shared" si="1096"/>
        <v>●</v>
      </c>
      <c r="AP2630" s="100" t="str">
        <f t="shared" si="1099"/>
        <v>●</v>
      </c>
      <c r="AQ2630" s="100" t="str">
        <f t="shared" si="1097"/>
        <v>●</v>
      </c>
      <c r="AR2630" s="100" t="str">
        <f t="shared" si="1097"/>
        <v>●</v>
      </c>
      <c r="AS2630" s="100" t="str">
        <f t="shared" si="1097"/>
        <v>●</v>
      </c>
    </row>
    <row r="2631" spans="2:45" s="100" customFormat="1" ht="14.25" customHeight="1">
      <c r="B2631" s="102" t="s">
        <v>105</v>
      </c>
      <c r="C2631" s="106">
        <v>207</v>
      </c>
      <c r="D2631" s="107">
        <v>226</v>
      </c>
      <c r="E2631" s="107">
        <v>262</v>
      </c>
      <c r="F2631" s="107">
        <v>344</v>
      </c>
      <c r="G2631" s="107">
        <f>第2表01元データ!BH78</f>
        <v>208</v>
      </c>
      <c r="H2631" s="107">
        <f t="shared" si="1100"/>
        <v>-136</v>
      </c>
      <c r="I2631" s="108">
        <f t="shared" si="1101"/>
        <v>-39.534883720930232</v>
      </c>
      <c r="K2631" s="102" t="s">
        <v>105</v>
      </c>
      <c r="L2631" s="115" t="s">
        <v>313</v>
      </c>
      <c r="M2631" s="116" t="s">
        <v>313</v>
      </c>
      <c r="N2631" s="116" t="s">
        <v>313</v>
      </c>
      <c r="O2631" s="116" t="s">
        <v>313</v>
      </c>
      <c r="P2631" s="107" t="str">
        <f>第2表01元データ!BI78</f>
        <v>-</v>
      </c>
      <c r="Q2631" s="107" t="str">
        <f t="shared" si="1102"/>
        <v>-</v>
      </c>
      <c r="R2631" s="108" t="str">
        <f t="shared" si="1103"/>
        <v>-</v>
      </c>
      <c r="T2631" s="100">
        <v>213</v>
      </c>
      <c r="W2631" s="100" t="s">
        <v>367</v>
      </c>
      <c r="X2631" s="100">
        <v>235</v>
      </c>
      <c r="Y2631" s="100">
        <v>207</v>
      </c>
      <c r="Z2631" s="100">
        <v>226</v>
      </c>
      <c r="AA2631" s="100">
        <v>262</v>
      </c>
      <c r="AC2631" s="100" t="s">
        <v>367</v>
      </c>
      <c r="AJ2631" s="100" t="str">
        <f t="shared" si="1098"/>
        <v>●</v>
      </c>
      <c r="AK2631" s="100" t="str">
        <f t="shared" si="1096"/>
        <v>●</v>
      </c>
      <c r="AL2631" s="100" t="str">
        <f t="shared" si="1096"/>
        <v>●</v>
      </c>
      <c r="AM2631" s="100" t="str">
        <f t="shared" si="1096"/>
        <v>●</v>
      </c>
      <c r="AP2631" s="100" t="str">
        <f t="shared" si="1099"/>
        <v>●</v>
      </c>
      <c r="AQ2631" s="100" t="str">
        <f t="shared" si="1097"/>
        <v>●</v>
      </c>
      <c r="AR2631" s="100" t="str">
        <f t="shared" si="1097"/>
        <v>●</v>
      </c>
      <c r="AS2631" s="100" t="str">
        <f t="shared" si="1097"/>
        <v>●</v>
      </c>
    </row>
    <row r="2632" spans="2:45" s="100" customFormat="1" ht="14.25" customHeight="1">
      <c r="B2632" s="102" t="s">
        <v>106</v>
      </c>
      <c r="C2632" s="106">
        <v>236</v>
      </c>
      <c r="D2632" s="107">
        <v>212</v>
      </c>
      <c r="E2632" s="107">
        <v>221</v>
      </c>
      <c r="F2632" s="107">
        <v>245</v>
      </c>
      <c r="G2632" s="107">
        <f>第2表01元データ!BH79</f>
        <v>294</v>
      </c>
      <c r="H2632" s="107">
        <f t="shared" si="1100"/>
        <v>49</v>
      </c>
      <c r="I2632" s="108">
        <f t="shared" si="1101"/>
        <v>20</v>
      </c>
      <c r="K2632" s="102" t="s">
        <v>106</v>
      </c>
      <c r="L2632" s="115" t="s">
        <v>313</v>
      </c>
      <c r="M2632" s="116" t="s">
        <v>313</v>
      </c>
      <c r="N2632" s="116" t="s">
        <v>313</v>
      </c>
      <c r="O2632" s="116" t="s">
        <v>313</v>
      </c>
      <c r="P2632" s="107" t="str">
        <f>第2表01元データ!BI79</f>
        <v>-</v>
      </c>
      <c r="Q2632" s="107" t="str">
        <f t="shared" si="1102"/>
        <v>-</v>
      </c>
      <c r="R2632" s="108" t="str">
        <f t="shared" si="1103"/>
        <v>-</v>
      </c>
      <c r="T2632" s="100">
        <v>214</v>
      </c>
      <c r="W2632" s="100" t="s">
        <v>368</v>
      </c>
      <c r="X2632" s="100">
        <v>175</v>
      </c>
      <c r="Y2632" s="100">
        <v>236</v>
      </c>
      <c r="Z2632" s="100">
        <v>212</v>
      </c>
      <c r="AA2632" s="100">
        <v>221</v>
      </c>
      <c r="AC2632" s="100" t="s">
        <v>368</v>
      </c>
      <c r="AJ2632" s="100" t="str">
        <f t="shared" si="1098"/>
        <v>●</v>
      </c>
      <c r="AK2632" s="100" t="str">
        <f t="shared" si="1096"/>
        <v>●</v>
      </c>
      <c r="AL2632" s="100" t="str">
        <f t="shared" si="1096"/>
        <v>●</v>
      </c>
      <c r="AM2632" s="100" t="str">
        <f t="shared" si="1096"/>
        <v>●</v>
      </c>
      <c r="AP2632" s="100" t="str">
        <f t="shared" si="1099"/>
        <v>●</v>
      </c>
      <c r="AQ2632" s="100" t="str">
        <f t="shared" si="1097"/>
        <v>●</v>
      </c>
      <c r="AR2632" s="100" t="str">
        <f t="shared" si="1097"/>
        <v>●</v>
      </c>
      <c r="AS2632" s="100" t="str">
        <f t="shared" si="1097"/>
        <v>●</v>
      </c>
    </row>
    <row r="2633" spans="2:45" s="100" customFormat="1" ht="14.25" customHeight="1">
      <c r="B2633" s="102" t="s">
        <v>107</v>
      </c>
      <c r="C2633" s="106">
        <v>167</v>
      </c>
      <c r="D2633" s="107">
        <v>212</v>
      </c>
      <c r="E2633" s="107">
        <v>187</v>
      </c>
      <c r="F2633" s="107">
        <v>195</v>
      </c>
      <c r="G2633" s="107">
        <f>第2表01元データ!BH80</f>
        <v>318</v>
      </c>
      <c r="H2633" s="107">
        <f t="shared" si="1100"/>
        <v>123</v>
      </c>
      <c r="I2633" s="108">
        <f t="shared" si="1101"/>
        <v>63.076923076923073</v>
      </c>
      <c r="K2633" s="102" t="s">
        <v>107</v>
      </c>
      <c r="L2633" s="115" t="s">
        <v>313</v>
      </c>
      <c r="M2633" s="116" t="s">
        <v>313</v>
      </c>
      <c r="N2633" s="116" t="s">
        <v>313</v>
      </c>
      <c r="O2633" s="116" t="s">
        <v>313</v>
      </c>
      <c r="P2633" s="107" t="str">
        <f>第2表01元データ!BI80</f>
        <v>-</v>
      </c>
      <c r="Q2633" s="107" t="str">
        <f t="shared" si="1102"/>
        <v>-</v>
      </c>
      <c r="R2633" s="108" t="str">
        <f t="shared" si="1103"/>
        <v>-</v>
      </c>
      <c r="T2633" s="100">
        <v>215</v>
      </c>
      <c r="W2633" s="100" t="s">
        <v>369</v>
      </c>
      <c r="X2633" s="100">
        <v>148</v>
      </c>
      <c r="Y2633" s="100">
        <v>167</v>
      </c>
      <c r="Z2633" s="100">
        <v>212</v>
      </c>
      <c r="AA2633" s="100">
        <v>187</v>
      </c>
      <c r="AC2633" s="100" t="s">
        <v>369</v>
      </c>
      <c r="AJ2633" s="100" t="str">
        <f t="shared" si="1098"/>
        <v>●</v>
      </c>
      <c r="AK2633" s="100" t="str">
        <f t="shared" si="1096"/>
        <v>●</v>
      </c>
      <c r="AL2633" s="100" t="str">
        <f t="shared" si="1096"/>
        <v>●</v>
      </c>
      <c r="AM2633" s="100" t="str">
        <f t="shared" si="1096"/>
        <v>●</v>
      </c>
      <c r="AP2633" s="100" t="str">
        <f t="shared" si="1099"/>
        <v>●</v>
      </c>
      <c r="AQ2633" s="100" t="str">
        <f t="shared" si="1097"/>
        <v>●</v>
      </c>
      <c r="AR2633" s="100" t="str">
        <f t="shared" si="1097"/>
        <v>●</v>
      </c>
      <c r="AS2633" s="100" t="str">
        <f t="shared" si="1097"/>
        <v>●</v>
      </c>
    </row>
    <row r="2634" spans="2:45" s="100" customFormat="1" ht="14.25" customHeight="1">
      <c r="B2634" s="102" t="s">
        <v>108</v>
      </c>
      <c r="C2634" s="106">
        <v>128</v>
      </c>
      <c r="D2634" s="107">
        <v>148</v>
      </c>
      <c r="E2634" s="107">
        <v>200</v>
      </c>
      <c r="F2634" s="107">
        <v>176</v>
      </c>
      <c r="G2634" s="107">
        <f>第2表01元データ!BH81</f>
        <v>226</v>
      </c>
      <c r="H2634" s="107">
        <f t="shared" si="1100"/>
        <v>50</v>
      </c>
      <c r="I2634" s="108">
        <f t="shared" si="1101"/>
        <v>28.40909090909091</v>
      </c>
      <c r="K2634" s="102" t="s">
        <v>108</v>
      </c>
      <c r="L2634" s="115" t="s">
        <v>313</v>
      </c>
      <c r="M2634" s="116" t="s">
        <v>313</v>
      </c>
      <c r="N2634" s="116" t="s">
        <v>313</v>
      </c>
      <c r="O2634" s="116" t="s">
        <v>313</v>
      </c>
      <c r="P2634" s="107" t="str">
        <f>第2表01元データ!BI81</f>
        <v>-</v>
      </c>
      <c r="Q2634" s="107" t="str">
        <f t="shared" si="1102"/>
        <v>-</v>
      </c>
      <c r="R2634" s="108" t="str">
        <f t="shared" si="1103"/>
        <v>-</v>
      </c>
      <c r="T2634" s="100">
        <v>216</v>
      </c>
      <c r="W2634" s="100" t="s">
        <v>370</v>
      </c>
      <c r="X2634" s="100">
        <v>118</v>
      </c>
      <c r="Y2634" s="100">
        <v>128</v>
      </c>
      <c r="Z2634" s="100">
        <v>148</v>
      </c>
      <c r="AA2634" s="100">
        <v>200</v>
      </c>
      <c r="AC2634" s="100" t="s">
        <v>370</v>
      </c>
      <c r="AJ2634" s="100" t="str">
        <f t="shared" si="1098"/>
        <v>●</v>
      </c>
      <c r="AK2634" s="100" t="str">
        <f t="shared" si="1096"/>
        <v>●</v>
      </c>
      <c r="AL2634" s="100" t="str">
        <f t="shared" si="1096"/>
        <v>●</v>
      </c>
      <c r="AM2634" s="100" t="str">
        <f t="shared" si="1096"/>
        <v>●</v>
      </c>
      <c r="AP2634" s="100" t="str">
        <f t="shared" si="1099"/>
        <v>●</v>
      </c>
      <c r="AQ2634" s="100" t="str">
        <f t="shared" si="1097"/>
        <v>●</v>
      </c>
      <c r="AR2634" s="100" t="str">
        <f t="shared" si="1097"/>
        <v>●</v>
      </c>
      <c r="AS2634" s="100" t="str">
        <f t="shared" si="1097"/>
        <v>●</v>
      </c>
    </row>
    <row r="2635" spans="2:45" s="100" customFormat="1" ht="14.25" customHeight="1">
      <c r="B2635" s="102" t="s">
        <v>109</v>
      </c>
      <c r="C2635" s="106">
        <v>89</v>
      </c>
      <c r="D2635" s="107">
        <v>95</v>
      </c>
      <c r="E2635" s="107">
        <v>135</v>
      </c>
      <c r="F2635" s="107">
        <v>174</v>
      </c>
      <c r="G2635" s="107">
        <f>第2表01元データ!BH82</f>
        <v>161</v>
      </c>
      <c r="H2635" s="107">
        <f t="shared" si="1100"/>
        <v>-13</v>
      </c>
      <c r="I2635" s="108">
        <f t="shared" si="1101"/>
        <v>-7.4712643678160928</v>
      </c>
      <c r="K2635" s="102" t="s">
        <v>109</v>
      </c>
      <c r="L2635" s="115" t="s">
        <v>313</v>
      </c>
      <c r="M2635" s="116" t="s">
        <v>313</v>
      </c>
      <c r="N2635" s="116" t="s">
        <v>313</v>
      </c>
      <c r="O2635" s="116" t="s">
        <v>313</v>
      </c>
      <c r="P2635" s="107" t="str">
        <f>第2表01元データ!BI82</f>
        <v>-</v>
      </c>
      <c r="Q2635" s="107" t="str">
        <f t="shared" si="1102"/>
        <v>-</v>
      </c>
      <c r="R2635" s="108" t="str">
        <f t="shared" si="1103"/>
        <v>-</v>
      </c>
      <c r="T2635" s="100">
        <v>217</v>
      </c>
      <c r="W2635" s="100" t="s">
        <v>371</v>
      </c>
      <c r="X2635" s="100">
        <v>58</v>
      </c>
      <c r="Y2635" s="100">
        <v>89</v>
      </c>
      <c r="Z2635" s="100">
        <v>95</v>
      </c>
      <c r="AA2635" s="100">
        <v>135</v>
      </c>
      <c r="AC2635" s="100" t="s">
        <v>371</v>
      </c>
      <c r="AJ2635" s="100" t="str">
        <f t="shared" si="1098"/>
        <v>●</v>
      </c>
      <c r="AK2635" s="100" t="str">
        <f t="shared" si="1096"/>
        <v>●</v>
      </c>
      <c r="AL2635" s="100" t="str">
        <f t="shared" si="1096"/>
        <v>●</v>
      </c>
      <c r="AM2635" s="100" t="str">
        <f t="shared" si="1096"/>
        <v>●</v>
      </c>
      <c r="AP2635" s="100" t="str">
        <f t="shared" si="1099"/>
        <v>●</v>
      </c>
      <c r="AQ2635" s="100" t="str">
        <f t="shared" si="1097"/>
        <v>●</v>
      </c>
      <c r="AR2635" s="100" t="str">
        <f t="shared" si="1097"/>
        <v>●</v>
      </c>
      <c r="AS2635" s="100" t="str">
        <f t="shared" si="1097"/>
        <v>●</v>
      </c>
    </row>
    <row r="2636" spans="2:45" s="100" customFormat="1" ht="14.25" customHeight="1">
      <c r="B2636" s="102" t="s">
        <v>110</v>
      </c>
      <c r="C2636" s="106">
        <v>43</v>
      </c>
      <c r="D2636" s="107">
        <v>81</v>
      </c>
      <c r="E2636" s="107">
        <v>120</v>
      </c>
      <c r="F2636" s="107">
        <v>125</v>
      </c>
      <c r="G2636" s="107">
        <f>第2表01元データ!BH83</f>
        <v>222</v>
      </c>
      <c r="H2636" s="107">
        <f t="shared" si="1100"/>
        <v>97</v>
      </c>
      <c r="I2636" s="108">
        <f t="shared" si="1101"/>
        <v>77.600000000000009</v>
      </c>
      <c r="K2636" s="102" t="s">
        <v>110</v>
      </c>
      <c r="L2636" s="115" t="s">
        <v>313</v>
      </c>
      <c r="M2636" s="116" t="s">
        <v>313</v>
      </c>
      <c r="N2636" s="116" t="s">
        <v>313</v>
      </c>
      <c r="O2636" s="116" t="s">
        <v>313</v>
      </c>
      <c r="P2636" s="107" t="str">
        <f>第2表01元データ!BI83</f>
        <v>-</v>
      </c>
      <c r="Q2636" s="107" t="str">
        <f t="shared" si="1102"/>
        <v>-</v>
      </c>
      <c r="R2636" s="108" t="str">
        <f t="shared" si="1103"/>
        <v>-</v>
      </c>
      <c r="T2636" s="100">
        <v>218</v>
      </c>
      <c r="W2636" s="100" t="s">
        <v>378</v>
      </c>
      <c r="X2636" s="100">
        <v>28</v>
      </c>
      <c r="Y2636" s="100">
        <v>43</v>
      </c>
      <c r="Z2636" s="100">
        <v>81</v>
      </c>
      <c r="AA2636" s="100">
        <v>120</v>
      </c>
      <c r="AC2636" s="100" t="s">
        <v>378</v>
      </c>
      <c r="AJ2636" s="100" t="str">
        <f t="shared" si="1098"/>
        <v>●</v>
      </c>
      <c r="AK2636" s="100" t="str">
        <f t="shared" si="1096"/>
        <v>●</v>
      </c>
      <c r="AL2636" s="100" t="str">
        <f t="shared" si="1096"/>
        <v>●</v>
      </c>
      <c r="AM2636" s="100" t="str">
        <f t="shared" si="1096"/>
        <v>●</v>
      </c>
      <c r="AP2636" s="100" t="str">
        <f t="shared" si="1099"/>
        <v>●</v>
      </c>
      <c r="AQ2636" s="100" t="str">
        <f t="shared" si="1097"/>
        <v>●</v>
      </c>
      <c r="AR2636" s="100" t="str">
        <f t="shared" si="1097"/>
        <v>●</v>
      </c>
      <c r="AS2636" s="100" t="str">
        <f t="shared" si="1097"/>
        <v>●</v>
      </c>
    </row>
    <row r="2637" spans="2:45" ht="14.25" customHeight="1">
      <c r="B2637" s="119" t="s">
        <v>111</v>
      </c>
      <c r="C2637" s="120" t="s">
        <v>313</v>
      </c>
      <c r="D2637" s="116" t="s">
        <v>313</v>
      </c>
      <c r="E2637" s="116" t="s">
        <v>313</v>
      </c>
      <c r="F2637" s="116" t="s">
        <v>313</v>
      </c>
      <c r="G2637" s="107">
        <f>第2表01元データ!BH84</f>
        <v>12</v>
      </c>
      <c r="H2637" s="107"/>
      <c r="I2637" s="108"/>
      <c r="K2637" s="119" t="s">
        <v>111</v>
      </c>
      <c r="L2637" s="120" t="s">
        <v>313</v>
      </c>
      <c r="M2637" s="116" t="s">
        <v>313</v>
      </c>
      <c r="N2637" s="116" t="s">
        <v>313</v>
      </c>
      <c r="O2637" s="116" t="s">
        <v>313</v>
      </c>
      <c r="P2637" s="107" t="str">
        <f>第2表01元データ!BI84</f>
        <v>-</v>
      </c>
      <c r="Q2637" s="107"/>
      <c r="R2637" s="108"/>
      <c r="T2637" s="100">
        <v>219</v>
      </c>
    </row>
    <row r="2638" spans="2:45" ht="14.25" customHeight="1">
      <c r="K2638" s="119" t="s">
        <v>515</v>
      </c>
      <c r="W2638" s="97">
        <v>66</v>
      </c>
    </row>
  </sheetData>
  <mergeCells count="175">
    <mergeCell ref="B2551:B2553"/>
    <mergeCell ref="K2551:K2553"/>
    <mergeCell ref="B2581:B2583"/>
    <mergeCell ref="K2581:K2583"/>
    <mergeCell ref="B2611:B2613"/>
    <mergeCell ref="K2611:K2613"/>
    <mergeCell ref="B2460:B2462"/>
    <mergeCell ref="K2460:K2462"/>
    <mergeCell ref="B2490:B2492"/>
    <mergeCell ref="K2490:K2492"/>
    <mergeCell ref="B2520:B2522"/>
    <mergeCell ref="K2520:K2522"/>
    <mergeCell ref="B2369:B2371"/>
    <mergeCell ref="K2369:K2371"/>
    <mergeCell ref="B2399:B2401"/>
    <mergeCell ref="K2399:K2401"/>
    <mergeCell ref="B2429:B2431"/>
    <mergeCell ref="K2429:K2431"/>
    <mergeCell ref="B2278:B2280"/>
    <mergeCell ref="K2278:K2280"/>
    <mergeCell ref="B2308:B2310"/>
    <mergeCell ref="K2308:K2310"/>
    <mergeCell ref="B2338:B2340"/>
    <mergeCell ref="K2338:K2340"/>
    <mergeCell ref="B2187:B2189"/>
    <mergeCell ref="K2187:K2189"/>
    <mergeCell ref="B2217:B2219"/>
    <mergeCell ref="K2217:K2219"/>
    <mergeCell ref="B2247:B2249"/>
    <mergeCell ref="K2247:K2249"/>
    <mergeCell ref="B2096:B2098"/>
    <mergeCell ref="K2096:K2098"/>
    <mergeCell ref="B2126:B2128"/>
    <mergeCell ref="K2126:K2128"/>
    <mergeCell ref="B2156:B2158"/>
    <mergeCell ref="K2156:K2158"/>
    <mergeCell ref="B2005:B2007"/>
    <mergeCell ref="K2005:K2007"/>
    <mergeCell ref="B2035:B2037"/>
    <mergeCell ref="K2035:K2037"/>
    <mergeCell ref="B2065:B2067"/>
    <mergeCell ref="K2065:K2067"/>
    <mergeCell ref="B1914:B1916"/>
    <mergeCell ref="K1914:K1916"/>
    <mergeCell ref="B1944:B1946"/>
    <mergeCell ref="K1944:K1946"/>
    <mergeCell ref="B1974:B1976"/>
    <mergeCell ref="K1974:K1976"/>
    <mergeCell ref="B1823:B1825"/>
    <mergeCell ref="K1823:K1825"/>
    <mergeCell ref="B1853:B1855"/>
    <mergeCell ref="K1853:K1855"/>
    <mergeCell ref="B1883:B1885"/>
    <mergeCell ref="K1883:K1885"/>
    <mergeCell ref="B1732:B1734"/>
    <mergeCell ref="K1732:K1734"/>
    <mergeCell ref="B1762:B1764"/>
    <mergeCell ref="K1762:K1764"/>
    <mergeCell ref="B1792:B1794"/>
    <mergeCell ref="K1792:K1794"/>
    <mergeCell ref="B1641:B1643"/>
    <mergeCell ref="K1641:K1643"/>
    <mergeCell ref="B1671:B1673"/>
    <mergeCell ref="K1671:K1673"/>
    <mergeCell ref="B1701:B1703"/>
    <mergeCell ref="K1701:K1703"/>
    <mergeCell ref="B1550:B1552"/>
    <mergeCell ref="K1550:K1552"/>
    <mergeCell ref="B1580:B1582"/>
    <mergeCell ref="K1580:K1582"/>
    <mergeCell ref="B1610:B1612"/>
    <mergeCell ref="K1610:K1612"/>
    <mergeCell ref="B1459:B1461"/>
    <mergeCell ref="K1459:K1461"/>
    <mergeCell ref="B1489:B1491"/>
    <mergeCell ref="K1489:K1491"/>
    <mergeCell ref="B1519:B1521"/>
    <mergeCell ref="K1519:K1521"/>
    <mergeCell ref="B1368:B1370"/>
    <mergeCell ref="K1368:K1370"/>
    <mergeCell ref="B1398:B1400"/>
    <mergeCell ref="K1398:K1400"/>
    <mergeCell ref="B1428:B1430"/>
    <mergeCell ref="K1428:K1430"/>
    <mergeCell ref="B1277:B1279"/>
    <mergeCell ref="K1277:K1279"/>
    <mergeCell ref="B1307:B1309"/>
    <mergeCell ref="K1307:K1309"/>
    <mergeCell ref="B1337:B1339"/>
    <mergeCell ref="K1337:K1339"/>
    <mergeCell ref="B1186:B1188"/>
    <mergeCell ref="K1186:K1188"/>
    <mergeCell ref="B1216:B1218"/>
    <mergeCell ref="K1216:K1218"/>
    <mergeCell ref="B1246:B1248"/>
    <mergeCell ref="K1246:K1248"/>
    <mergeCell ref="B1095:B1097"/>
    <mergeCell ref="K1095:K1097"/>
    <mergeCell ref="B1125:B1127"/>
    <mergeCell ref="K1125:K1127"/>
    <mergeCell ref="B1155:B1157"/>
    <mergeCell ref="K1155:K1157"/>
    <mergeCell ref="B1004:B1006"/>
    <mergeCell ref="K1004:K1006"/>
    <mergeCell ref="B1034:B1036"/>
    <mergeCell ref="K1034:K1036"/>
    <mergeCell ref="B1064:B1066"/>
    <mergeCell ref="K1064:K1066"/>
    <mergeCell ref="B913:B915"/>
    <mergeCell ref="K913:K915"/>
    <mergeCell ref="B943:B945"/>
    <mergeCell ref="K943:K945"/>
    <mergeCell ref="B973:B975"/>
    <mergeCell ref="K973:K975"/>
    <mergeCell ref="B822:B824"/>
    <mergeCell ref="K822:K824"/>
    <mergeCell ref="B852:B854"/>
    <mergeCell ref="K852:K854"/>
    <mergeCell ref="B882:B884"/>
    <mergeCell ref="K882:K884"/>
    <mergeCell ref="B731:B733"/>
    <mergeCell ref="K731:K733"/>
    <mergeCell ref="B761:B763"/>
    <mergeCell ref="K761:K763"/>
    <mergeCell ref="B791:B793"/>
    <mergeCell ref="K791:K793"/>
    <mergeCell ref="B640:B642"/>
    <mergeCell ref="K640:K642"/>
    <mergeCell ref="B670:B672"/>
    <mergeCell ref="K670:K672"/>
    <mergeCell ref="B700:B702"/>
    <mergeCell ref="K700:K702"/>
    <mergeCell ref="B549:B551"/>
    <mergeCell ref="K549:K551"/>
    <mergeCell ref="B579:B581"/>
    <mergeCell ref="K579:K581"/>
    <mergeCell ref="B609:B611"/>
    <mergeCell ref="K609:K611"/>
    <mergeCell ref="B458:B460"/>
    <mergeCell ref="K458:K460"/>
    <mergeCell ref="B488:B490"/>
    <mergeCell ref="K488:K490"/>
    <mergeCell ref="B518:B520"/>
    <mergeCell ref="K518:K520"/>
    <mergeCell ref="B367:B369"/>
    <mergeCell ref="K367:K369"/>
    <mergeCell ref="B397:B399"/>
    <mergeCell ref="K397:K399"/>
    <mergeCell ref="B427:B429"/>
    <mergeCell ref="K427:K429"/>
    <mergeCell ref="B276:B278"/>
    <mergeCell ref="K276:K278"/>
    <mergeCell ref="B306:B308"/>
    <mergeCell ref="K306:K308"/>
    <mergeCell ref="B336:B338"/>
    <mergeCell ref="K336:K338"/>
    <mergeCell ref="B215:B217"/>
    <mergeCell ref="K215:K217"/>
    <mergeCell ref="B245:B247"/>
    <mergeCell ref="K245:K247"/>
    <mergeCell ref="B94:B96"/>
    <mergeCell ref="K94:K96"/>
    <mergeCell ref="B124:B126"/>
    <mergeCell ref="K124:K126"/>
    <mergeCell ref="B154:B156"/>
    <mergeCell ref="K154:K156"/>
    <mergeCell ref="B1:R1"/>
    <mergeCell ref="B3:B5"/>
    <mergeCell ref="K3:K5"/>
    <mergeCell ref="B33:B35"/>
    <mergeCell ref="K33:K35"/>
    <mergeCell ref="B63:B65"/>
    <mergeCell ref="K63:K65"/>
    <mergeCell ref="B185:B187"/>
    <mergeCell ref="K185:K187"/>
  </mergeCells>
  <phoneticPr fontId="1"/>
  <pageMargins left="0.70866141732283472" right="0.70866141732283472" top="0.74803149606299213" bottom="0.74803149606299213" header="0.31496062992125984" footer="0.31496062992125984"/>
  <pageSetup paperSize="9" scale="60" orientation="portrait" r:id="rId1"/>
  <headerFooter>
    <oddHeader>&amp;R国　第３表</oddHeader>
  </headerFooter>
  <rowBreaks count="28" manualBreakCount="28">
    <brk id="91" max="18" man="1"/>
    <brk id="182" max="18" man="1"/>
    <brk id="273" max="18" man="1"/>
    <brk id="364" max="18" man="1"/>
    <brk id="455" max="18" man="1"/>
    <brk id="546" max="18" man="1"/>
    <brk id="637" max="18" man="1"/>
    <brk id="728" max="18" man="1"/>
    <brk id="819" max="18" man="1"/>
    <brk id="910" max="18" man="1"/>
    <brk id="1001" max="18" man="1"/>
    <brk id="1092" max="18" man="1"/>
    <brk id="1183" max="18" man="1"/>
    <brk id="1274" max="18" man="1"/>
    <brk id="1365" max="18" man="1"/>
    <brk id="1456" max="18" man="1"/>
    <brk id="1547" max="18" man="1"/>
    <brk id="1638" max="18" man="1"/>
    <brk id="1729" max="18" man="1"/>
    <brk id="1820" max="18" man="1"/>
    <brk id="1911" max="18" man="1"/>
    <brk id="2002" max="18" man="1"/>
    <brk id="2093" max="18" man="1"/>
    <brk id="2184" max="18" man="1"/>
    <brk id="2275" max="18" man="1"/>
    <brk id="2366" max="18" man="1"/>
    <brk id="2457" max="18" man="1"/>
    <brk id="2548" max="18" man="1"/>
  </rowBreaks>
  <colBreaks count="1" manualBreakCount="1">
    <brk id="19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>
    <tabColor rgb="FFFFC000"/>
  </sheetPr>
  <dimension ref="B1:AS2638"/>
  <sheetViews>
    <sheetView topLeftCell="A1148" zoomScaleNormal="100" workbookViewId="0">
      <selection activeCell="R1155" sqref="R1155"/>
    </sheetView>
  </sheetViews>
  <sheetFormatPr defaultRowHeight="14.25" customHeight="1"/>
  <cols>
    <col min="1" max="1" width="1.625" style="97" customWidth="1"/>
    <col min="2" max="2" width="11.625" style="97" customWidth="1"/>
    <col min="3" max="7" width="7.625" style="97" customWidth="1"/>
    <col min="8" max="9" width="9.375" style="97" customWidth="1"/>
    <col min="10" max="10" width="2.625" style="97" customWidth="1"/>
    <col min="11" max="11" width="11.625" style="97" customWidth="1"/>
    <col min="12" max="15" width="7.625" style="97" customWidth="1"/>
    <col min="16" max="16" width="7.625" style="168" customWidth="1"/>
    <col min="17" max="18" width="9.375" style="97" customWidth="1"/>
    <col min="19" max="19" width="1.625" style="97" customWidth="1"/>
    <col min="20" max="20" width="4.125" style="97" bestFit="1" customWidth="1"/>
    <col min="21" max="21" width="9.125" style="97" bestFit="1" customWidth="1"/>
    <col min="22" max="22" width="9" style="97"/>
    <col min="23" max="27" width="9.125" style="97" bestFit="1" customWidth="1"/>
    <col min="28" max="29" width="9" style="97"/>
    <col min="30" max="33" width="9.125" style="97" bestFit="1" customWidth="1"/>
    <col min="34" max="258" width="9" style="97"/>
    <col min="259" max="259" width="9.625" style="97" customWidth="1"/>
    <col min="260" max="262" width="0" style="97" hidden="1" customWidth="1"/>
    <col min="263" max="266" width="6.625" style="97" customWidth="1"/>
    <col min="267" max="267" width="4.625" style="97" customWidth="1"/>
    <col min="268" max="268" width="9.75" style="97" customWidth="1"/>
    <col min="269" max="271" width="0" style="97" hidden="1" customWidth="1"/>
    <col min="272" max="275" width="6.625" style="97" customWidth="1"/>
    <col min="276" max="514" width="9" style="97"/>
    <col min="515" max="515" width="9.625" style="97" customWidth="1"/>
    <col min="516" max="518" width="0" style="97" hidden="1" customWidth="1"/>
    <col min="519" max="522" width="6.625" style="97" customWidth="1"/>
    <col min="523" max="523" width="4.625" style="97" customWidth="1"/>
    <col min="524" max="524" width="9.75" style="97" customWidth="1"/>
    <col min="525" max="527" width="0" style="97" hidden="1" customWidth="1"/>
    <col min="528" max="531" width="6.625" style="97" customWidth="1"/>
    <col min="532" max="770" width="9" style="97"/>
    <col min="771" max="771" width="9.625" style="97" customWidth="1"/>
    <col min="772" max="774" width="0" style="97" hidden="1" customWidth="1"/>
    <col min="775" max="778" width="6.625" style="97" customWidth="1"/>
    <col min="779" max="779" width="4.625" style="97" customWidth="1"/>
    <col min="780" max="780" width="9.75" style="97" customWidth="1"/>
    <col min="781" max="783" width="0" style="97" hidden="1" customWidth="1"/>
    <col min="784" max="787" width="6.625" style="97" customWidth="1"/>
    <col min="788" max="1026" width="9" style="97"/>
    <col min="1027" max="1027" width="9.625" style="97" customWidth="1"/>
    <col min="1028" max="1030" width="0" style="97" hidden="1" customWidth="1"/>
    <col min="1031" max="1034" width="6.625" style="97" customWidth="1"/>
    <col min="1035" max="1035" width="4.625" style="97" customWidth="1"/>
    <col min="1036" max="1036" width="9.75" style="97" customWidth="1"/>
    <col min="1037" max="1039" width="0" style="97" hidden="1" customWidth="1"/>
    <col min="1040" max="1043" width="6.625" style="97" customWidth="1"/>
    <col min="1044" max="1282" width="9" style="97"/>
    <col min="1283" max="1283" width="9.625" style="97" customWidth="1"/>
    <col min="1284" max="1286" width="0" style="97" hidden="1" customWidth="1"/>
    <col min="1287" max="1290" width="6.625" style="97" customWidth="1"/>
    <col min="1291" max="1291" width="4.625" style="97" customWidth="1"/>
    <col min="1292" max="1292" width="9.75" style="97" customWidth="1"/>
    <col min="1293" max="1295" width="0" style="97" hidden="1" customWidth="1"/>
    <col min="1296" max="1299" width="6.625" style="97" customWidth="1"/>
    <col min="1300" max="1538" width="9" style="97"/>
    <col min="1539" max="1539" width="9.625" style="97" customWidth="1"/>
    <col min="1540" max="1542" width="0" style="97" hidden="1" customWidth="1"/>
    <col min="1543" max="1546" width="6.625" style="97" customWidth="1"/>
    <col min="1547" max="1547" width="4.625" style="97" customWidth="1"/>
    <col min="1548" max="1548" width="9.75" style="97" customWidth="1"/>
    <col min="1549" max="1551" width="0" style="97" hidden="1" customWidth="1"/>
    <col min="1552" max="1555" width="6.625" style="97" customWidth="1"/>
    <col min="1556" max="1794" width="9" style="97"/>
    <col min="1795" max="1795" width="9.625" style="97" customWidth="1"/>
    <col min="1796" max="1798" width="0" style="97" hidden="1" customWidth="1"/>
    <col min="1799" max="1802" width="6.625" style="97" customWidth="1"/>
    <col min="1803" max="1803" width="4.625" style="97" customWidth="1"/>
    <col min="1804" max="1804" width="9.75" style="97" customWidth="1"/>
    <col min="1805" max="1807" width="0" style="97" hidden="1" customWidth="1"/>
    <col min="1808" max="1811" width="6.625" style="97" customWidth="1"/>
    <col min="1812" max="2050" width="9" style="97"/>
    <col min="2051" max="2051" width="9.625" style="97" customWidth="1"/>
    <col min="2052" max="2054" width="0" style="97" hidden="1" customWidth="1"/>
    <col min="2055" max="2058" width="6.625" style="97" customWidth="1"/>
    <col min="2059" max="2059" width="4.625" style="97" customWidth="1"/>
    <col min="2060" max="2060" width="9.75" style="97" customWidth="1"/>
    <col min="2061" max="2063" width="0" style="97" hidden="1" customWidth="1"/>
    <col min="2064" max="2067" width="6.625" style="97" customWidth="1"/>
    <col min="2068" max="2306" width="9" style="97"/>
    <col min="2307" max="2307" width="9.625" style="97" customWidth="1"/>
    <col min="2308" max="2310" width="0" style="97" hidden="1" customWidth="1"/>
    <col min="2311" max="2314" width="6.625" style="97" customWidth="1"/>
    <col min="2315" max="2315" width="4.625" style="97" customWidth="1"/>
    <col min="2316" max="2316" width="9.75" style="97" customWidth="1"/>
    <col min="2317" max="2319" width="0" style="97" hidden="1" customWidth="1"/>
    <col min="2320" max="2323" width="6.625" style="97" customWidth="1"/>
    <col min="2324" max="2562" width="9" style="97"/>
    <col min="2563" max="2563" width="9.625" style="97" customWidth="1"/>
    <col min="2564" max="2566" width="0" style="97" hidden="1" customWidth="1"/>
    <col min="2567" max="2570" width="6.625" style="97" customWidth="1"/>
    <col min="2571" max="2571" width="4.625" style="97" customWidth="1"/>
    <col min="2572" max="2572" width="9.75" style="97" customWidth="1"/>
    <col min="2573" max="2575" width="0" style="97" hidden="1" customWidth="1"/>
    <col min="2576" max="2579" width="6.625" style="97" customWidth="1"/>
    <col min="2580" max="2818" width="9" style="97"/>
    <col min="2819" max="2819" width="9.625" style="97" customWidth="1"/>
    <col min="2820" max="2822" width="0" style="97" hidden="1" customWidth="1"/>
    <col min="2823" max="2826" width="6.625" style="97" customWidth="1"/>
    <col min="2827" max="2827" width="4.625" style="97" customWidth="1"/>
    <col min="2828" max="2828" width="9.75" style="97" customWidth="1"/>
    <col min="2829" max="2831" width="0" style="97" hidden="1" customWidth="1"/>
    <col min="2832" max="2835" width="6.625" style="97" customWidth="1"/>
    <col min="2836" max="3074" width="9" style="97"/>
    <col min="3075" max="3075" width="9.625" style="97" customWidth="1"/>
    <col min="3076" max="3078" width="0" style="97" hidden="1" customWidth="1"/>
    <col min="3079" max="3082" width="6.625" style="97" customWidth="1"/>
    <col min="3083" max="3083" width="4.625" style="97" customWidth="1"/>
    <col min="3084" max="3084" width="9.75" style="97" customWidth="1"/>
    <col min="3085" max="3087" width="0" style="97" hidden="1" customWidth="1"/>
    <col min="3088" max="3091" width="6.625" style="97" customWidth="1"/>
    <col min="3092" max="3330" width="9" style="97"/>
    <col min="3331" max="3331" width="9.625" style="97" customWidth="1"/>
    <col min="3332" max="3334" width="0" style="97" hidden="1" customWidth="1"/>
    <col min="3335" max="3338" width="6.625" style="97" customWidth="1"/>
    <col min="3339" max="3339" width="4.625" style="97" customWidth="1"/>
    <col min="3340" max="3340" width="9.75" style="97" customWidth="1"/>
    <col min="3341" max="3343" width="0" style="97" hidden="1" customWidth="1"/>
    <col min="3344" max="3347" width="6.625" style="97" customWidth="1"/>
    <col min="3348" max="3586" width="9" style="97"/>
    <col min="3587" max="3587" width="9.625" style="97" customWidth="1"/>
    <col min="3588" max="3590" width="0" style="97" hidden="1" customWidth="1"/>
    <col min="3591" max="3594" width="6.625" style="97" customWidth="1"/>
    <col min="3595" max="3595" width="4.625" style="97" customWidth="1"/>
    <col min="3596" max="3596" width="9.75" style="97" customWidth="1"/>
    <col min="3597" max="3599" width="0" style="97" hidden="1" customWidth="1"/>
    <col min="3600" max="3603" width="6.625" style="97" customWidth="1"/>
    <col min="3604" max="3842" width="9" style="97"/>
    <col min="3843" max="3843" width="9.625" style="97" customWidth="1"/>
    <col min="3844" max="3846" width="0" style="97" hidden="1" customWidth="1"/>
    <col min="3847" max="3850" width="6.625" style="97" customWidth="1"/>
    <col min="3851" max="3851" width="4.625" style="97" customWidth="1"/>
    <col min="3852" max="3852" width="9.75" style="97" customWidth="1"/>
    <col min="3853" max="3855" width="0" style="97" hidden="1" customWidth="1"/>
    <col min="3856" max="3859" width="6.625" style="97" customWidth="1"/>
    <col min="3860" max="4098" width="9" style="97"/>
    <col min="4099" max="4099" width="9.625" style="97" customWidth="1"/>
    <col min="4100" max="4102" width="0" style="97" hidden="1" customWidth="1"/>
    <col min="4103" max="4106" width="6.625" style="97" customWidth="1"/>
    <col min="4107" max="4107" width="4.625" style="97" customWidth="1"/>
    <col min="4108" max="4108" width="9.75" style="97" customWidth="1"/>
    <col min="4109" max="4111" width="0" style="97" hidden="1" customWidth="1"/>
    <col min="4112" max="4115" width="6.625" style="97" customWidth="1"/>
    <col min="4116" max="4354" width="9" style="97"/>
    <col min="4355" max="4355" width="9.625" style="97" customWidth="1"/>
    <col min="4356" max="4358" width="0" style="97" hidden="1" customWidth="1"/>
    <col min="4359" max="4362" width="6.625" style="97" customWidth="1"/>
    <col min="4363" max="4363" width="4.625" style="97" customWidth="1"/>
    <col min="4364" max="4364" width="9.75" style="97" customWidth="1"/>
    <col min="4365" max="4367" width="0" style="97" hidden="1" customWidth="1"/>
    <col min="4368" max="4371" width="6.625" style="97" customWidth="1"/>
    <col min="4372" max="4610" width="9" style="97"/>
    <col min="4611" max="4611" width="9.625" style="97" customWidth="1"/>
    <col min="4612" max="4614" width="0" style="97" hidden="1" customWidth="1"/>
    <col min="4615" max="4618" width="6.625" style="97" customWidth="1"/>
    <col min="4619" max="4619" width="4.625" style="97" customWidth="1"/>
    <col min="4620" max="4620" width="9.75" style="97" customWidth="1"/>
    <col min="4621" max="4623" width="0" style="97" hidden="1" customWidth="1"/>
    <col min="4624" max="4627" width="6.625" style="97" customWidth="1"/>
    <col min="4628" max="4866" width="9" style="97"/>
    <col min="4867" max="4867" width="9.625" style="97" customWidth="1"/>
    <col min="4868" max="4870" width="0" style="97" hidden="1" customWidth="1"/>
    <col min="4871" max="4874" width="6.625" style="97" customWidth="1"/>
    <col min="4875" max="4875" width="4.625" style="97" customWidth="1"/>
    <col min="4876" max="4876" width="9.75" style="97" customWidth="1"/>
    <col min="4877" max="4879" width="0" style="97" hidden="1" customWidth="1"/>
    <col min="4880" max="4883" width="6.625" style="97" customWidth="1"/>
    <col min="4884" max="5122" width="9" style="97"/>
    <col min="5123" max="5123" width="9.625" style="97" customWidth="1"/>
    <col min="5124" max="5126" width="0" style="97" hidden="1" customWidth="1"/>
    <col min="5127" max="5130" width="6.625" style="97" customWidth="1"/>
    <col min="5131" max="5131" width="4.625" style="97" customWidth="1"/>
    <col min="5132" max="5132" width="9.75" style="97" customWidth="1"/>
    <col min="5133" max="5135" width="0" style="97" hidden="1" customWidth="1"/>
    <col min="5136" max="5139" width="6.625" style="97" customWidth="1"/>
    <col min="5140" max="5378" width="9" style="97"/>
    <col min="5379" max="5379" width="9.625" style="97" customWidth="1"/>
    <col min="5380" max="5382" width="0" style="97" hidden="1" customWidth="1"/>
    <col min="5383" max="5386" width="6.625" style="97" customWidth="1"/>
    <col min="5387" max="5387" width="4.625" style="97" customWidth="1"/>
    <col min="5388" max="5388" width="9.75" style="97" customWidth="1"/>
    <col min="5389" max="5391" width="0" style="97" hidden="1" customWidth="1"/>
    <col min="5392" max="5395" width="6.625" style="97" customWidth="1"/>
    <col min="5396" max="5634" width="9" style="97"/>
    <col min="5635" max="5635" width="9.625" style="97" customWidth="1"/>
    <col min="5636" max="5638" width="0" style="97" hidden="1" customWidth="1"/>
    <col min="5639" max="5642" width="6.625" style="97" customWidth="1"/>
    <col min="5643" max="5643" width="4.625" style="97" customWidth="1"/>
    <col min="5644" max="5644" width="9.75" style="97" customWidth="1"/>
    <col min="5645" max="5647" width="0" style="97" hidden="1" customWidth="1"/>
    <col min="5648" max="5651" width="6.625" style="97" customWidth="1"/>
    <col min="5652" max="5890" width="9" style="97"/>
    <col min="5891" max="5891" width="9.625" style="97" customWidth="1"/>
    <col min="5892" max="5894" width="0" style="97" hidden="1" customWidth="1"/>
    <col min="5895" max="5898" width="6.625" style="97" customWidth="1"/>
    <col min="5899" max="5899" width="4.625" style="97" customWidth="1"/>
    <col min="5900" max="5900" width="9.75" style="97" customWidth="1"/>
    <col min="5901" max="5903" width="0" style="97" hidden="1" customWidth="1"/>
    <col min="5904" max="5907" width="6.625" style="97" customWidth="1"/>
    <col min="5908" max="6146" width="9" style="97"/>
    <col min="6147" max="6147" width="9.625" style="97" customWidth="1"/>
    <col min="6148" max="6150" width="0" style="97" hidden="1" customWidth="1"/>
    <col min="6151" max="6154" width="6.625" style="97" customWidth="1"/>
    <col min="6155" max="6155" width="4.625" style="97" customWidth="1"/>
    <col min="6156" max="6156" width="9.75" style="97" customWidth="1"/>
    <col min="6157" max="6159" width="0" style="97" hidden="1" customWidth="1"/>
    <col min="6160" max="6163" width="6.625" style="97" customWidth="1"/>
    <col min="6164" max="6402" width="9" style="97"/>
    <col min="6403" max="6403" width="9.625" style="97" customWidth="1"/>
    <col min="6404" max="6406" width="0" style="97" hidden="1" customWidth="1"/>
    <col min="6407" max="6410" width="6.625" style="97" customWidth="1"/>
    <col min="6411" max="6411" width="4.625" style="97" customWidth="1"/>
    <col min="6412" max="6412" width="9.75" style="97" customWidth="1"/>
    <col min="6413" max="6415" width="0" style="97" hidden="1" customWidth="1"/>
    <col min="6416" max="6419" width="6.625" style="97" customWidth="1"/>
    <col min="6420" max="6658" width="9" style="97"/>
    <col min="6659" max="6659" width="9.625" style="97" customWidth="1"/>
    <col min="6660" max="6662" width="0" style="97" hidden="1" customWidth="1"/>
    <col min="6663" max="6666" width="6.625" style="97" customWidth="1"/>
    <col min="6667" max="6667" width="4.625" style="97" customWidth="1"/>
    <col min="6668" max="6668" width="9.75" style="97" customWidth="1"/>
    <col min="6669" max="6671" width="0" style="97" hidden="1" customWidth="1"/>
    <col min="6672" max="6675" width="6.625" style="97" customWidth="1"/>
    <col min="6676" max="6914" width="9" style="97"/>
    <col min="6915" max="6915" width="9.625" style="97" customWidth="1"/>
    <col min="6916" max="6918" width="0" style="97" hidden="1" customWidth="1"/>
    <col min="6919" max="6922" width="6.625" style="97" customWidth="1"/>
    <col min="6923" max="6923" width="4.625" style="97" customWidth="1"/>
    <col min="6924" max="6924" width="9.75" style="97" customWidth="1"/>
    <col min="6925" max="6927" width="0" style="97" hidden="1" customWidth="1"/>
    <col min="6928" max="6931" width="6.625" style="97" customWidth="1"/>
    <col min="6932" max="7170" width="9" style="97"/>
    <col min="7171" max="7171" width="9.625" style="97" customWidth="1"/>
    <col min="7172" max="7174" width="0" style="97" hidden="1" customWidth="1"/>
    <col min="7175" max="7178" width="6.625" style="97" customWidth="1"/>
    <col min="7179" max="7179" width="4.625" style="97" customWidth="1"/>
    <col min="7180" max="7180" width="9.75" style="97" customWidth="1"/>
    <col min="7181" max="7183" width="0" style="97" hidden="1" customWidth="1"/>
    <col min="7184" max="7187" width="6.625" style="97" customWidth="1"/>
    <col min="7188" max="7426" width="9" style="97"/>
    <col min="7427" max="7427" width="9.625" style="97" customWidth="1"/>
    <col min="7428" max="7430" width="0" style="97" hidden="1" customWidth="1"/>
    <col min="7431" max="7434" width="6.625" style="97" customWidth="1"/>
    <col min="7435" max="7435" width="4.625" style="97" customWidth="1"/>
    <col min="7436" max="7436" width="9.75" style="97" customWidth="1"/>
    <col min="7437" max="7439" width="0" style="97" hidden="1" customWidth="1"/>
    <col min="7440" max="7443" width="6.625" style="97" customWidth="1"/>
    <col min="7444" max="7682" width="9" style="97"/>
    <col min="7683" max="7683" width="9.625" style="97" customWidth="1"/>
    <col min="7684" max="7686" width="0" style="97" hidden="1" customWidth="1"/>
    <col min="7687" max="7690" width="6.625" style="97" customWidth="1"/>
    <col min="7691" max="7691" width="4.625" style="97" customWidth="1"/>
    <col min="7692" max="7692" width="9.75" style="97" customWidth="1"/>
    <col min="7693" max="7695" width="0" style="97" hidden="1" customWidth="1"/>
    <col min="7696" max="7699" width="6.625" style="97" customWidth="1"/>
    <col min="7700" max="7938" width="9" style="97"/>
    <col min="7939" max="7939" width="9.625" style="97" customWidth="1"/>
    <col min="7940" max="7942" width="0" style="97" hidden="1" customWidth="1"/>
    <col min="7943" max="7946" width="6.625" style="97" customWidth="1"/>
    <col min="7947" max="7947" width="4.625" style="97" customWidth="1"/>
    <col min="7948" max="7948" width="9.75" style="97" customWidth="1"/>
    <col min="7949" max="7951" width="0" style="97" hidden="1" customWidth="1"/>
    <col min="7952" max="7955" width="6.625" style="97" customWidth="1"/>
    <col min="7956" max="8194" width="9" style="97"/>
    <col min="8195" max="8195" width="9.625" style="97" customWidth="1"/>
    <col min="8196" max="8198" width="0" style="97" hidden="1" customWidth="1"/>
    <col min="8199" max="8202" width="6.625" style="97" customWidth="1"/>
    <col min="8203" max="8203" width="4.625" style="97" customWidth="1"/>
    <col min="8204" max="8204" width="9.75" style="97" customWidth="1"/>
    <col min="8205" max="8207" width="0" style="97" hidden="1" customWidth="1"/>
    <col min="8208" max="8211" width="6.625" style="97" customWidth="1"/>
    <col min="8212" max="8450" width="9" style="97"/>
    <col min="8451" max="8451" width="9.625" style="97" customWidth="1"/>
    <col min="8452" max="8454" width="0" style="97" hidden="1" customWidth="1"/>
    <col min="8455" max="8458" width="6.625" style="97" customWidth="1"/>
    <col min="8459" max="8459" width="4.625" style="97" customWidth="1"/>
    <col min="8460" max="8460" width="9.75" style="97" customWidth="1"/>
    <col min="8461" max="8463" width="0" style="97" hidden="1" customWidth="1"/>
    <col min="8464" max="8467" width="6.625" style="97" customWidth="1"/>
    <col min="8468" max="8706" width="9" style="97"/>
    <col min="8707" max="8707" width="9.625" style="97" customWidth="1"/>
    <col min="8708" max="8710" width="0" style="97" hidden="1" customWidth="1"/>
    <col min="8711" max="8714" width="6.625" style="97" customWidth="1"/>
    <col min="8715" max="8715" width="4.625" style="97" customWidth="1"/>
    <col min="8716" max="8716" width="9.75" style="97" customWidth="1"/>
    <col min="8717" max="8719" width="0" style="97" hidden="1" customWidth="1"/>
    <col min="8720" max="8723" width="6.625" style="97" customWidth="1"/>
    <col min="8724" max="8962" width="9" style="97"/>
    <col min="8963" max="8963" width="9.625" style="97" customWidth="1"/>
    <col min="8964" max="8966" width="0" style="97" hidden="1" customWidth="1"/>
    <col min="8967" max="8970" width="6.625" style="97" customWidth="1"/>
    <col min="8971" max="8971" width="4.625" style="97" customWidth="1"/>
    <col min="8972" max="8972" width="9.75" style="97" customWidth="1"/>
    <col min="8973" max="8975" width="0" style="97" hidden="1" customWidth="1"/>
    <col min="8976" max="8979" width="6.625" style="97" customWidth="1"/>
    <col min="8980" max="9218" width="9" style="97"/>
    <col min="9219" max="9219" width="9.625" style="97" customWidth="1"/>
    <col min="9220" max="9222" width="0" style="97" hidden="1" customWidth="1"/>
    <col min="9223" max="9226" width="6.625" style="97" customWidth="1"/>
    <col min="9227" max="9227" width="4.625" style="97" customWidth="1"/>
    <col min="9228" max="9228" width="9.75" style="97" customWidth="1"/>
    <col min="9229" max="9231" width="0" style="97" hidden="1" customWidth="1"/>
    <col min="9232" max="9235" width="6.625" style="97" customWidth="1"/>
    <col min="9236" max="9474" width="9" style="97"/>
    <col min="9475" max="9475" width="9.625" style="97" customWidth="1"/>
    <col min="9476" max="9478" width="0" style="97" hidden="1" customWidth="1"/>
    <col min="9479" max="9482" width="6.625" style="97" customWidth="1"/>
    <col min="9483" max="9483" width="4.625" style="97" customWidth="1"/>
    <col min="9484" max="9484" width="9.75" style="97" customWidth="1"/>
    <col min="9485" max="9487" width="0" style="97" hidden="1" customWidth="1"/>
    <col min="9488" max="9491" width="6.625" style="97" customWidth="1"/>
    <col min="9492" max="9730" width="9" style="97"/>
    <col min="9731" max="9731" width="9.625" style="97" customWidth="1"/>
    <col min="9732" max="9734" width="0" style="97" hidden="1" customWidth="1"/>
    <col min="9735" max="9738" width="6.625" style="97" customWidth="1"/>
    <col min="9739" max="9739" width="4.625" style="97" customWidth="1"/>
    <col min="9740" max="9740" width="9.75" style="97" customWidth="1"/>
    <col min="9741" max="9743" width="0" style="97" hidden="1" customWidth="1"/>
    <col min="9744" max="9747" width="6.625" style="97" customWidth="1"/>
    <col min="9748" max="9986" width="9" style="97"/>
    <col min="9987" max="9987" width="9.625" style="97" customWidth="1"/>
    <col min="9988" max="9990" width="0" style="97" hidden="1" customWidth="1"/>
    <col min="9991" max="9994" width="6.625" style="97" customWidth="1"/>
    <col min="9995" max="9995" width="4.625" style="97" customWidth="1"/>
    <col min="9996" max="9996" width="9.75" style="97" customWidth="1"/>
    <col min="9997" max="9999" width="0" style="97" hidden="1" customWidth="1"/>
    <col min="10000" max="10003" width="6.625" style="97" customWidth="1"/>
    <col min="10004" max="10242" width="9" style="97"/>
    <col min="10243" max="10243" width="9.625" style="97" customWidth="1"/>
    <col min="10244" max="10246" width="0" style="97" hidden="1" customWidth="1"/>
    <col min="10247" max="10250" width="6.625" style="97" customWidth="1"/>
    <col min="10251" max="10251" width="4.625" style="97" customWidth="1"/>
    <col min="10252" max="10252" width="9.75" style="97" customWidth="1"/>
    <col min="10253" max="10255" width="0" style="97" hidden="1" customWidth="1"/>
    <col min="10256" max="10259" width="6.625" style="97" customWidth="1"/>
    <col min="10260" max="10498" width="9" style="97"/>
    <col min="10499" max="10499" width="9.625" style="97" customWidth="1"/>
    <col min="10500" max="10502" width="0" style="97" hidden="1" customWidth="1"/>
    <col min="10503" max="10506" width="6.625" style="97" customWidth="1"/>
    <col min="10507" max="10507" width="4.625" style="97" customWidth="1"/>
    <col min="10508" max="10508" width="9.75" style="97" customWidth="1"/>
    <col min="10509" max="10511" width="0" style="97" hidden="1" customWidth="1"/>
    <col min="10512" max="10515" width="6.625" style="97" customWidth="1"/>
    <col min="10516" max="10754" width="9" style="97"/>
    <col min="10755" max="10755" width="9.625" style="97" customWidth="1"/>
    <col min="10756" max="10758" width="0" style="97" hidden="1" customWidth="1"/>
    <col min="10759" max="10762" width="6.625" style="97" customWidth="1"/>
    <col min="10763" max="10763" width="4.625" style="97" customWidth="1"/>
    <col min="10764" max="10764" width="9.75" style="97" customWidth="1"/>
    <col min="10765" max="10767" width="0" style="97" hidden="1" customWidth="1"/>
    <col min="10768" max="10771" width="6.625" style="97" customWidth="1"/>
    <col min="10772" max="11010" width="9" style="97"/>
    <col min="11011" max="11011" width="9.625" style="97" customWidth="1"/>
    <col min="11012" max="11014" width="0" style="97" hidden="1" customWidth="1"/>
    <col min="11015" max="11018" width="6.625" style="97" customWidth="1"/>
    <col min="11019" max="11019" width="4.625" style="97" customWidth="1"/>
    <col min="11020" max="11020" width="9.75" style="97" customWidth="1"/>
    <col min="11021" max="11023" width="0" style="97" hidden="1" customWidth="1"/>
    <col min="11024" max="11027" width="6.625" style="97" customWidth="1"/>
    <col min="11028" max="11266" width="9" style="97"/>
    <col min="11267" max="11267" width="9.625" style="97" customWidth="1"/>
    <col min="11268" max="11270" width="0" style="97" hidden="1" customWidth="1"/>
    <col min="11271" max="11274" width="6.625" style="97" customWidth="1"/>
    <col min="11275" max="11275" width="4.625" style="97" customWidth="1"/>
    <col min="11276" max="11276" width="9.75" style="97" customWidth="1"/>
    <col min="11277" max="11279" width="0" style="97" hidden="1" customWidth="1"/>
    <col min="11280" max="11283" width="6.625" style="97" customWidth="1"/>
    <col min="11284" max="11522" width="9" style="97"/>
    <col min="11523" max="11523" width="9.625" style="97" customWidth="1"/>
    <col min="11524" max="11526" width="0" style="97" hidden="1" customWidth="1"/>
    <col min="11527" max="11530" width="6.625" style="97" customWidth="1"/>
    <col min="11531" max="11531" width="4.625" style="97" customWidth="1"/>
    <col min="11532" max="11532" width="9.75" style="97" customWidth="1"/>
    <col min="11533" max="11535" width="0" style="97" hidden="1" customWidth="1"/>
    <col min="11536" max="11539" width="6.625" style="97" customWidth="1"/>
    <col min="11540" max="11778" width="9" style="97"/>
    <col min="11779" max="11779" width="9.625" style="97" customWidth="1"/>
    <col min="11780" max="11782" width="0" style="97" hidden="1" customWidth="1"/>
    <col min="11783" max="11786" width="6.625" style="97" customWidth="1"/>
    <col min="11787" max="11787" width="4.625" style="97" customWidth="1"/>
    <col min="11788" max="11788" width="9.75" style="97" customWidth="1"/>
    <col min="11789" max="11791" width="0" style="97" hidden="1" customWidth="1"/>
    <col min="11792" max="11795" width="6.625" style="97" customWidth="1"/>
    <col min="11796" max="12034" width="9" style="97"/>
    <col min="12035" max="12035" width="9.625" style="97" customWidth="1"/>
    <col min="12036" max="12038" width="0" style="97" hidden="1" customWidth="1"/>
    <col min="12039" max="12042" width="6.625" style="97" customWidth="1"/>
    <col min="12043" max="12043" width="4.625" style="97" customWidth="1"/>
    <col min="12044" max="12044" width="9.75" style="97" customWidth="1"/>
    <col min="12045" max="12047" width="0" style="97" hidden="1" customWidth="1"/>
    <col min="12048" max="12051" width="6.625" style="97" customWidth="1"/>
    <col min="12052" max="12290" width="9" style="97"/>
    <col min="12291" max="12291" width="9.625" style="97" customWidth="1"/>
    <col min="12292" max="12294" width="0" style="97" hidden="1" customWidth="1"/>
    <col min="12295" max="12298" width="6.625" style="97" customWidth="1"/>
    <col min="12299" max="12299" width="4.625" style="97" customWidth="1"/>
    <col min="12300" max="12300" width="9.75" style="97" customWidth="1"/>
    <col min="12301" max="12303" width="0" style="97" hidden="1" customWidth="1"/>
    <col min="12304" max="12307" width="6.625" style="97" customWidth="1"/>
    <col min="12308" max="12546" width="9" style="97"/>
    <col min="12547" max="12547" width="9.625" style="97" customWidth="1"/>
    <col min="12548" max="12550" width="0" style="97" hidden="1" customWidth="1"/>
    <col min="12551" max="12554" width="6.625" style="97" customWidth="1"/>
    <col min="12555" max="12555" width="4.625" style="97" customWidth="1"/>
    <col min="12556" max="12556" width="9.75" style="97" customWidth="1"/>
    <col min="12557" max="12559" width="0" style="97" hidden="1" customWidth="1"/>
    <col min="12560" max="12563" width="6.625" style="97" customWidth="1"/>
    <col min="12564" max="12802" width="9" style="97"/>
    <col min="12803" max="12803" width="9.625" style="97" customWidth="1"/>
    <col min="12804" max="12806" width="0" style="97" hidden="1" customWidth="1"/>
    <col min="12807" max="12810" width="6.625" style="97" customWidth="1"/>
    <col min="12811" max="12811" width="4.625" style="97" customWidth="1"/>
    <col min="12812" max="12812" width="9.75" style="97" customWidth="1"/>
    <col min="12813" max="12815" width="0" style="97" hidden="1" customWidth="1"/>
    <col min="12816" max="12819" width="6.625" style="97" customWidth="1"/>
    <col min="12820" max="13058" width="9" style="97"/>
    <col min="13059" max="13059" width="9.625" style="97" customWidth="1"/>
    <col min="13060" max="13062" width="0" style="97" hidden="1" customWidth="1"/>
    <col min="13063" max="13066" width="6.625" style="97" customWidth="1"/>
    <col min="13067" max="13067" width="4.625" style="97" customWidth="1"/>
    <col min="13068" max="13068" width="9.75" style="97" customWidth="1"/>
    <col min="13069" max="13071" width="0" style="97" hidden="1" customWidth="1"/>
    <col min="13072" max="13075" width="6.625" style="97" customWidth="1"/>
    <col min="13076" max="13314" width="9" style="97"/>
    <col min="13315" max="13315" width="9.625" style="97" customWidth="1"/>
    <col min="13316" max="13318" width="0" style="97" hidden="1" customWidth="1"/>
    <col min="13319" max="13322" width="6.625" style="97" customWidth="1"/>
    <col min="13323" max="13323" width="4.625" style="97" customWidth="1"/>
    <col min="13324" max="13324" width="9.75" style="97" customWidth="1"/>
    <col min="13325" max="13327" width="0" style="97" hidden="1" customWidth="1"/>
    <col min="13328" max="13331" width="6.625" style="97" customWidth="1"/>
    <col min="13332" max="13570" width="9" style="97"/>
    <col min="13571" max="13571" width="9.625" style="97" customWidth="1"/>
    <col min="13572" max="13574" width="0" style="97" hidden="1" customWidth="1"/>
    <col min="13575" max="13578" width="6.625" style="97" customWidth="1"/>
    <col min="13579" max="13579" width="4.625" style="97" customWidth="1"/>
    <col min="13580" max="13580" width="9.75" style="97" customWidth="1"/>
    <col min="13581" max="13583" width="0" style="97" hidden="1" customWidth="1"/>
    <col min="13584" max="13587" width="6.625" style="97" customWidth="1"/>
    <col min="13588" max="13826" width="9" style="97"/>
    <col min="13827" max="13827" width="9.625" style="97" customWidth="1"/>
    <col min="13828" max="13830" width="0" style="97" hidden="1" customWidth="1"/>
    <col min="13831" max="13834" width="6.625" style="97" customWidth="1"/>
    <col min="13835" max="13835" width="4.625" style="97" customWidth="1"/>
    <col min="13836" max="13836" width="9.75" style="97" customWidth="1"/>
    <col min="13837" max="13839" width="0" style="97" hidden="1" customWidth="1"/>
    <col min="13840" max="13843" width="6.625" style="97" customWidth="1"/>
    <col min="13844" max="14082" width="9" style="97"/>
    <col min="14083" max="14083" width="9.625" style="97" customWidth="1"/>
    <col min="14084" max="14086" width="0" style="97" hidden="1" customWidth="1"/>
    <col min="14087" max="14090" width="6.625" style="97" customWidth="1"/>
    <col min="14091" max="14091" width="4.625" style="97" customWidth="1"/>
    <col min="14092" max="14092" width="9.75" style="97" customWidth="1"/>
    <col min="14093" max="14095" width="0" style="97" hidden="1" customWidth="1"/>
    <col min="14096" max="14099" width="6.625" style="97" customWidth="1"/>
    <col min="14100" max="14338" width="9" style="97"/>
    <col min="14339" max="14339" width="9.625" style="97" customWidth="1"/>
    <col min="14340" max="14342" width="0" style="97" hidden="1" customWidth="1"/>
    <col min="14343" max="14346" width="6.625" style="97" customWidth="1"/>
    <col min="14347" max="14347" width="4.625" style="97" customWidth="1"/>
    <col min="14348" max="14348" width="9.75" style="97" customWidth="1"/>
    <col min="14349" max="14351" width="0" style="97" hidden="1" customWidth="1"/>
    <col min="14352" max="14355" width="6.625" style="97" customWidth="1"/>
    <col min="14356" max="14594" width="9" style="97"/>
    <col min="14595" max="14595" width="9.625" style="97" customWidth="1"/>
    <col min="14596" max="14598" width="0" style="97" hidden="1" customWidth="1"/>
    <col min="14599" max="14602" width="6.625" style="97" customWidth="1"/>
    <col min="14603" max="14603" width="4.625" style="97" customWidth="1"/>
    <col min="14604" max="14604" width="9.75" style="97" customWidth="1"/>
    <col min="14605" max="14607" width="0" style="97" hidden="1" customWidth="1"/>
    <col min="14608" max="14611" width="6.625" style="97" customWidth="1"/>
    <col min="14612" max="14850" width="9" style="97"/>
    <col min="14851" max="14851" width="9.625" style="97" customWidth="1"/>
    <col min="14852" max="14854" width="0" style="97" hidden="1" customWidth="1"/>
    <col min="14855" max="14858" width="6.625" style="97" customWidth="1"/>
    <col min="14859" max="14859" width="4.625" style="97" customWidth="1"/>
    <col min="14860" max="14860" width="9.75" style="97" customWidth="1"/>
    <col min="14861" max="14863" width="0" style="97" hidden="1" customWidth="1"/>
    <col min="14864" max="14867" width="6.625" style="97" customWidth="1"/>
    <col min="14868" max="15106" width="9" style="97"/>
    <col min="15107" max="15107" width="9.625" style="97" customWidth="1"/>
    <col min="15108" max="15110" width="0" style="97" hidden="1" customWidth="1"/>
    <col min="15111" max="15114" width="6.625" style="97" customWidth="1"/>
    <col min="15115" max="15115" width="4.625" style="97" customWidth="1"/>
    <col min="15116" max="15116" width="9.75" style="97" customWidth="1"/>
    <col min="15117" max="15119" width="0" style="97" hidden="1" customWidth="1"/>
    <col min="15120" max="15123" width="6.625" style="97" customWidth="1"/>
    <col min="15124" max="15362" width="9" style="97"/>
    <col min="15363" max="15363" width="9.625" style="97" customWidth="1"/>
    <col min="15364" max="15366" width="0" style="97" hidden="1" customWidth="1"/>
    <col min="15367" max="15370" width="6.625" style="97" customWidth="1"/>
    <col min="15371" max="15371" width="4.625" style="97" customWidth="1"/>
    <col min="15372" max="15372" width="9.75" style="97" customWidth="1"/>
    <col min="15373" max="15375" width="0" style="97" hidden="1" customWidth="1"/>
    <col min="15376" max="15379" width="6.625" style="97" customWidth="1"/>
    <col min="15380" max="15618" width="9" style="97"/>
    <col min="15619" max="15619" width="9.625" style="97" customWidth="1"/>
    <col min="15620" max="15622" width="0" style="97" hidden="1" customWidth="1"/>
    <col min="15623" max="15626" width="6.625" style="97" customWidth="1"/>
    <col min="15627" max="15627" width="4.625" style="97" customWidth="1"/>
    <col min="15628" max="15628" width="9.75" style="97" customWidth="1"/>
    <col min="15629" max="15631" width="0" style="97" hidden="1" customWidth="1"/>
    <col min="15632" max="15635" width="6.625" style="97" customWidth="1"/>
    <col min="15636" max="15874" width="9" style="97"/>
    <col min="15875" max="15875" width="9.625" style="97" customWidth="1"/>
    <col min="15876" max="15878" width="0" style="97" hidden="1" customWidth="1"/>
    <col min="15879" max="15882" width="6.625" style="97" customWidth="1"/>
    <col min="15883" max="15883" width="4.625" style="97" customWidth="1"/>
    <col min="15884" max="15884" width="9.75" style="97" customWidth="1"/>
    <col min="15885" max="15887" width="0" style="97" hidden="1" customWidth="1"/>
    <col min="15888" max="15891" width="6.625" style="97" customWidth="1"/>
    <col min="15892" max="16130" width="9" style="97"/>
    <col min="16131" max="16131" width="9.625" style="97" customWidth="1"/>
    <col min="16132" max="16134" width="0" style="97" hidden="1" customWidth="1"/>
    <col min="16135" max="16138" width="6.625" style="97" customWidth="1"/>
    <col min="16139" max="16139" width="4.625" style="97" customWidth="1"/>
    <col min="16140" max="16140" width="9.75" style="97" customWidth="1"/>
    <col min="16141" max="16143" width="0" style="97" hidden="1" customWidth="1"/>
    <col min="16144" max="16147" width="6.625" style="97" customWidth="1"/>
    <col min="16148" max="16384" width="9" style="97"/>
  </cols>
  <sheetData>
    <row r="1" spans="2:45" ht="18" customHeight="1">
      <c r="B1" s="581" t="s">
        <v>741</v>
      </c>
      <c r="C1" s="582"/>
      <c r="D1" s="582"/>
      <c r="E1" s="582"/>
      <c r="F1" s="582"/>
      <c r="G1" s="582"/>
      <c r="H1" s="582"/>
      <c r="I1" s="582"/>
      <c r="J1" s="582"/>
      <c r="K1" s="582"/>
      <c r="L1" s="582"/>
      <c r="M1" s="582"/>
      <c r="N1" s="582"/>
      <c r="O1" s="582"/>
      <c r="P1" s="582"/>
      <c r="Q1" s="582"/>
      <c r="R1" s="582"/>
      <c r="S1" s="128"/>
      <c r="U1" s="98" t="s">
        <v>339</v>
      </c>
    </row>
    <row r="2" spans="2:45" s="99" customFormat="1" ht="14.25" customHeight="1">
      <c r="B2" s="99" t="s">
        <v>85</v>
      </c>
      <c r="H2" s="99" t="s">
        <v>805</v>
      </c>
      <c r="I2" s="380">
        <f>令和2年9月末住基人口!R60</f>
        <v>112961</v>
      </c>
      <c r="K2" s="99" t="s">
        <v>89</v>
      </c>
      <c r="Q2" s="99" t="s">
        <v>805</v>
      </c>
      <c r="R2" s="380">
        <f>令和2年9月末住基人口!F7</f>
        <v>683</v>
      </c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</row>
    <row r="3" spans="2:45" s="100" customFormat="1" ht="14.25" customHeight="1">
      <c r="B3" s="583" t="s">
        <v>335</v>
      </c>
      <c r="C3" s="101"/>
      <c r="D3" s="101"/>
      <c r="E3" s="101"/>
      <c r="F3" s="101"/>
      <c r="G3" s="135"/>
      <c r="H3" s="131"/>
      <c r="I3" s="131"/>
      <c r="J3" s="102"/>
      <c r="K3" s="583" t="s">
        <v>335</v>
      </c>
      <c r="L3" s="101"/>
      <c r="M3" s="101"/>
      <c r="N3" s="101"/>
      <c r="O3" s="101"/>
      <c r="P3" s="135"/>
      <c r="Q3" s="131"/>
      <c r="R3" s="131"/>
      <c r="S3" s="103"/>
    </row>
    <row r="4" spans="2:45" s="100" customFormat="1" ht="14.25" customHeight="1">
      <c r="B4" s="584"/>
      <c r="C4" s="130" t="s">
        <v>151</v>
      </c>
      <c r="D4" s="130" t="s">
        <v>86</v>
      </c>
      <c r="E4" s="130" t="s">
        <v>87</v>
      </c>
      <c r="F4" s="130" t="s">
        <v>410</v>
      </c>
      <c r="G4" s="130" t="s">
        <v>739</v>
      </c>
      <c r="H4" s="133" t="s">
        <v>509</v>
      </c>
      <c r="I4" s="134" t="s">
        <v>740</v>
      </c>
      <c r="J4" s="102"/>
      <c r="K4" s="584"/>
      <c r="L4" s="130" t="s">
        <v>151</v>
      </c>
      <c r="M4" s="130" t="s">
        <v>86</v>
      </c>
      <c r="N4" s="130" t="s">
        <v>87</v>
      </c>
      <c r="O4" s="130" t="s">
        <v>410</v>
      </c>
      <c r="P4" s="130" t="str">
        <f>G4</f>
        <v>令和2年</v>
      </c>
      <c r="Q4" s="133" t="str">
        <f>$H$4</f>
        <v>対平成</v>
      </c>
      <c r="R4" s="134" t="str">
        <f>$I$4</f>
        <v>27年</v>
      </c>
      <c r="S4" s="103"/>
    </row>
    <row r="5" spans="2:45" s="100" customFormat="1" ht="14.25" customHeight="1">
      <c r="B5" s="585"/>
      <c r="C5" s="104"/>
      <c r="D5" s="104"/>
      <c r="E5" s="104"/>
      <c r="F5" s="104"/>
      <c r="G5" s="104"/>
      <c r="H5" s="132" t="s">
        <v>88</v>
      </c>
      <c r="I5" s="133" t="s">
        <v>398</v>
      </c>
      <c r="J5" s="102"/>
      <c r="K5" s="585"/>
      <c r="L5" s="104"/>
      <c r="M5" s="104"/>
      <c r="N5" s="104"/>
      <c r="O5" s="104"/>
      <c r="P5" s="104"/>
      <c r="Q5" s="132" t="s">
        <v>88</v>
      </c>
      <c r="R5" s="133" t="s">
        <v>398</v>
      </c>
      <c r="S5" s="103"/>
    </row>
    <row r="6" spans="2:45" s="199" customFormat="1" ht="14.25" customHeight="1">
      <c r="B6" s="191" t="s">
        <v>90</v>
      </c>
      <c r="C6" s="192">
        <v>150687</v>
      </c>
      <c r="D6" s="193">
        <v>142161</v>
      </c>
      <c r="E6" s="193">
        <v>131928</v>
      </c>
      <c r="F6" s="193">
        <v>121924</v>
      </c>
      <c r="G6" s="194">
        <f>IF(COUNTIF(G11:G29,"x"),"x",IF(SUM(G11:G29)=0,"-",SUM(G11:G29)))</f>
        <v>111299</v>
      </c>
      <c r="H6" s="193">
        <f>IF(G6="x","x",IF(AND(G6="-",F6="-"),"-",IF(AND(G6="-",F6&gt;0),F6*-1,IF(AND(G6&gt;0,F6="-"),G6,G6-F6))))</f>
        <v>-10625</v>
      </c>
      <c r="I6" s="195">
        <f t="shared" ref="I6:I9" si="0">IF(H6="x","x",IF(H6="-","-",IF(AND(F6="-",G6&gt;0),"皆増",IF(AND(F6&gt;0,G6="-"),"皆減",H6/F6*100))))</f>
        <v>-8.7144450641383155</v>
      </c>
      <c r="J6" s="196"/>
      <c r="K6" s="197" t="s">
        <v>90</v>
      </c>
      <c r="L6" s="198">
        <v>1117</v>
      </c>
      <c r="M6" s="194">
        <v>941</v>
      </c>
      <c r="N6" s="194">
        <v>837</v>
      </c>
      <c r="O6" s="194">
        <v>751</v>
      </c>
      <c r="P6" s="194">
        <f>IF(COUNTIF(P11:P29,"x"),"x",IF(SUM(P11:P29)=0,"-",SUM(P11:P29)))</f>
        <v>644</v>
      </c>
      <c r="Q6" s="193">
        <f t="shared" ref="Q6:Q9" si="1">IF(P6="x","x",IF(AND(P6="-",O6="-"),"-",IF(AND(P6="-",O6&gt;0),O6*-1,IF(AND(P6&gt;0,O6="-"),P6,P6-O6))))</f>
        <v>-107</v>
      </c>
      <c r="R6" s="195">
        <f>IF(Q6="x","x",IF(Q6="-","-",IF(AND(O6="-",P6&gt;0),"皆増",IF(AND(O6&gt;0,P6="-"),"皆減",Q6/O6*100))))</f>
        <v>-14.247669773635153</v>
      </c>
      <c r="S6" s="195"/>
      <c r="U6" s="199">
        <v>150687.12700000001</v>
      </c>
      <c r="W6" s="199" t="s">
        <v>373</v>
      </c>
      <c r="X6" s="199">
        <v>163211</v>
      </c>
      <c r="Y6" s="199">
        <v>157022</v>
      </c>
      <c r="Z6" s="199">
        <v>150687</v>
      </c>
      <c r="AA6" s="199">
        <v>142161</v>
      </c>
      <c r="AC6" s="199" t="s">
        <v>373</v>
      </c>
      <c r="AD6" s="199">
        <v>1439</v>
      </c>
      <c r="AE6" s="199">
        <v>1283</v>
      </c>
      <c r="AF6" s="199">
        <v>1117</v>
      </c>
      <c r="AG6" s="199">
        <v>941</v>
      </c>
      <c r="AJ6" s="199" t="str">
        <f>IF(C6=X6,"○","●")</f>
        <v>●</v>
      </c>
      <c r="AK6" s="199" t="str">
        <f t="shared" ref="AK6:AM6" si="2">IF(D6=Y6,"○","●")</f>
        <v>●</v>
      </c>
      <c r="AL6" s="199" t="str">
        <f t="shared" si="2"/>
        <v>●</v>
      </c>
      <c r="AM6" s="199" t="str">
        <f t="shared" si="2"/>
        <v>●</v>
      </c>
      <c r="AP6" s="199" t="str">
        <f>IF(L6=AD6,"○","●")</f>
        <v>●</v>
      </c>
      <c r="AQ6" s="199" t="str">
        <f t="shared" ref="AQ6:AS6" si="3">IF(M6=AE6,"○","●")</f>
        <v>●</v>
      </c>
      <c r="AR6" s="199" t="str">
        <f t="shared" si="3"/>
        <v>●</v>
      </c>
      <c r="AS6" s="199" t="str">
        <f t="shared" si="3"/>
        <v>●</v>
      </c>
    </row>
    <row r="7" spans="2:45" s="100" customFormat="1" ht="14.25" customHeight="1">
      <c r="B7" s="105" t="s">
        <v>91</v>
      </c>
      <c r="C7" s="106">
        <v>17398</v>
      </c>
      <c r="D7" s="107">
        <v>15082</v>
      </c>
      <c r="E7" s="107">
        <v>13105</v>
      </c>
      <c r="F7" s="107">
        <v>11171</v>
      </c>
      <c r="G7" s="107">
        <f>IF(COUNTIF(G11:G13,"x"),"x",IF(SUM(G11:G13)=0,"-",SUM(G11:G13)))</f>
        <v>9169</v>
      </c>
      <c r="H7" s="107">
        <f t="shared" ref="H7:H9" si="4">IF(G7="x","x",IF(AND(G7="-",F7="-"),"-",IF(AND(G7="-",F7&gt;0),F7*-1,IF(AND(G7&gt;0,F7="-"),G7,G7-F7))))</f>
        <v>-2002</v>
      </c>
      <c r="I7" s="108">
        <f t="shared" si="0"/>
        <v>-17.921403634410527</v>
      </c>
      <c r="J7" s="102"/>
      <c r="K7" s="109" t="s">
        <v>91</v>
      </c>
      <c r="L7" s="106">
        <v>71</v>
      </c>
      <c r="M7" s="107">
        <v>61</v>
      </c>
      <c r="N7" s="107">
        <v>57</v>
      </c>
      <c r="O7" s="107">
        <v>59</v>
      </c>
      <c r="P7" s="107">
        <f>IF(COUNTIF(P11:P13,"x"),"x",IF(SUM(P11:P13)=0,"-",SUM(P11:P13)))</f>
        <v>38</v>
      </c>
      <c r="Q7" s="107">
        <f t="shared" si="1"/>
        <v>-21</v>
      </c>
      <c r="R7" s="108">
        <f>IF(Q7="x","x",IF(Q7="-","-",IF(AND(O7="-",P7&gt;0),"皆増",IF(AND(O7&gt;0,P7="-"),"皆減",Q7/O7*100))))</f>
        <v>-35.593220338983052</v>
      </c>
      <c r="S7" s="108"/>
      <c r="W7" s="100" t="s">
        <v>374</v>
      </c>
      <c r="X7" s="100">
        <v>25242</v>
      </c>
      <c r="Y7" s="100">
        <v>20352</v>
      </c>
      <c r="Z7" s="100">
        <v>17398</v>
      </c>
      <c r="AA7" s="100">
        <v>15082</v>
      </c>
      <c r="AC7" s="100" t="s">
        <v>374</v>
      </c>
      <c r="AD7" s="100">
        <v>216</v>
      </c>
      <c r="AE7" s="100">
        <v>138</v>
      </c>
      <c r="AF7" s="100">
        <v>71</v>
      </c>
      <c r="AG7" s="100">
        <v>61</v>
      </c>
      <c r="AJ7" s="100" t="str">
        <f t="shared" ref="AJ7:AJ28" si="5">IF(C7=X7,"○","●")</f>
        <v>●</v>
      </c>
      <c r="AK7" s="100" t="str">
        <f t="shared" ref="AK7:AK28" si="6">IF(D7=Y7,"○","●")</f>
        <v>●</v>
      </c>
      <c r="AL7" s="100" t="str">
        <f t="shared" ref="AL7:AL28" si="7">IF(E7=Z7,"○","●")</f>
        <v>●</v>
      </c>
      <c r="AM7" s="100" t="str">
        <f t="shared" ref="AM7:AM28" si="8">IF(F7=AA7,"○","●")</f>
        <v>●</v>
      </c>
      <c r="AP7" s="100" t="str">
        <f t="shared" ref="AP7:AP28" si="9">IF(L7=AD7,"○","●")</f>
        <v>●</v>
      </c>
      <c r="AQ7" s="100" t="str">
        <f t="shared" ref="AQ7:AQ28" si="10">IF(M7=AE7,"○","●")</f>
        <v>●</v>
      </c>
      <c r="AR7" s="100" t="str">
        <f t="shared" ref="AR7:AR28" si="11">IF(N7=AF7,"○","●")</f>
        <v>●</v>
      </c>
      <c r="AS7" s="100" t="str">
        <f t="shared" ref="AS7:AS28" si="12">IF(O7=AG7,"○","●")</f>
        <v>●</v>
      </c>
    </row>
    <row r="8" spans="2:45" s="100" customFormat="1" ht="14.25" customHeight="1">
      <c r="B8" s="110" t="s">
        <v>92</v>
      </c>
      <c r="C8" s="106">
        <v>98035</v>
      </c>
      <c r="D8" s="107">
        <v>88088</v>
      </c>
      <c r="E8" s="107">
        <v>77215</v>
      </c>
      <c r="F8" s="107">
        <v>65317</v>
      </c>
      <c r="G8" s="107">
        <f>IF(COUNTIF(G14:G23,"x"),"x",IF(SUM(G14:G23)=0,"-",SUM(G14:G23)))</f>
        <v>55643</v>
      </c>
      <c r="H8" s="107">
        <f t="shared" si="4"/>
        <v>-9674</v>
      </c>
      <c r="I8" s="108">
        <f t="shared" si="0"/>
        <v>-14.810845568534992</v>
      </c>
      <c r="J8" s="102"/>
      <c r="K8" s="111" t="s">
        <v>92</v>
      </c>
      <c r="L8" s="106">
        <v>682</v>
      </c>
      <c r="M8" s="107">
        <v>532</v>
      </c>
      <c r="N8" s="107">
        <v>420</v>
      </c>
      <c r="O8" s="107">
        <v>317</v>
      </c>
      <c r="P8" s="107">
        <f>IF(COUNTIF(P14:P23,"x"),"x",IF(SUM(P14:P23)=0,"-",SUM(P14:P23)))</f>
        <v>241</v>
      </c>
      <c r="Q8" s="107">
        <f t="shared" si="1"/>
        <v>-76</v>
      </c>
      <c r="R8" s="108">
        <f>IF(Q8="x","x",IF(Q8="-","-",IF(AND(O8="-",P8&gt;0),"皆増",IF(AND(O8&gt;0,P8="-"),"皆減",Q8/O8*100))))</f>
        <v>-23.974763406940063</v>
      </c>
      <c r="S8" s="108"/>
      <c r="W8" s="100" t="s">
        <v>375</v>
      </c>
      <c r="X8" s="100">
        <v>112165</v>
      </c>
      <c r="Y8" s="100">
        <v>106146</v>
      </c>
      <c r="Z8" s="100">
        <v>98035</v>
      </c>
      <c r="AA8" s="100">
        <v>88088</v>
      </c>
      <c r="AC8" s="100" t="s">
        <v>375</v>
      </c>
      <c r="AD8" s="100">
        <v>862</v>
      </c>
      <c r="AE8" s="100">
        <v>754</v>
      </c>
      <c r="AF8" s="100">
        <v>682</v>
      </c>
      <c r="AG8" s="100">
        <v>532</v>
      </c>
      <c r="AJ8" s="100" t="str">
        <f t="shared" si="5"/>
        <v>●</v>
      </c>
      <c r="AK8" s="100" t="str">
        <f t="shared" si="6"/>
        <v>●</v>
      </c>
      <c r="AL8" s="100" t="str">
        <f>IF(E8=Z8,"○","●")</f>
        <v>●</v>
      </c>
      <c r="AM8" s="100" t="str">
        <f t="shared" si="8"/>
        <v>●</v>
      </c>
      <c r="AP8" s="100" t="str">
        <f t="shared" si="9"/>
        <v>●</v>
      </c>
      <c r="AQ8" s="100" t="str">
        <f t="shared" si="10"/>
        <v>●</v>
      </c>
      <c r="AR8" s="100" t="str">
        <f t="shared" si="11"/>
        <v>●</v>
      </c>
      <c r="AS8" s="100" t="str">
        <f t="shared" si="12"/>
        <v>●</v>
      </c>
    </row>
    <row r="9" spans="2:45" s="100" customFormat="1" ht="14.25" customHeight="1">
      <c r="B9" s="105" t="s">
        <v>93</v>
      </c>
      <c r="C9" s="106">
        <v>35253</v>
      </c>
      <c r="D9" s="107">
        <v>38984</v>
      </c>
      <c r="E9" s="107">
        <v>41607</v>
      </c>
      <c r="F9" s="107">
        <v>45240</v>
      </c>
      <c r="G9" s="107">
        <f>IF(COUNTIF(G24:G28,"x"),"x",IF(SUM(G24,G28)=0,"-",SUM(G24:G28)))</f>
        <v>45426</v>
      </c>
      <c r="H9" s="107">
        <f t="shared" si="4"/>
        <v>186</v>
      </c>
      <c r="I9" s="108">
        <f t="shared" si="0"/>
        <v>0.41114058355437666</v>
      </c>
      <c r="J9" s="102"/>
      <c r="K9" s="109" t="s">
        <v>93</v>
      </c>
      <c r="L9" s="106">
        <v>364</v>
      </c>
      <c r="M9" s="107">
        <v>348</v>
      </c>
      <c r="N9" s="107">
        <v>360</v>
      </c>
      <c r="O9" s="107">
        <v>374</v>
      </c>
      <c r="P9" s="107">
        <f>IF(COUNTIF(P24:P28,"x"),"x",IF(SUM(P24,P28)=0,"-",SUM(P24:P28)))</f>
        <v>364</v>
      </c>
      <c r="Q9" s="107">
        <f t="shared" si="1"/>
        <v>-10</v>
      </c>
      <c r="R9" s="108">
        <f>IF(Q9="x","x",IF(Q9="-","-",IF(AND(O9="-",P9&gt;0),"皆増",IF(AND(O9&gt;0,P9="-"),"皆減",Q9/O9*100))))</f>
        <v>-2.6737967914438503</v>
      </c>
      <c r="S9" s="108"/>
      <c r="W9" s="100" t="s">
        <v>376</v>
      </c>
      <c r="X9" s="100">
        <v>25804</v>
      </c>
      <c r="Y9" s="100">
        <v>30524</v>
      </c>
      <c r="Z9" s="100">
        <v>35253</v>
      </c>
      <c r="AA9" s="100">
        <v>38984</v>
      </c>
      <c r="AC9" s="100" t="s">
        <v>376</v>
      </c>
      <c r="AD9" s="100">
        <v>361</v>
      </c>
      <c r="AE9" s="100">
        <v>391</v>
      </c>
      <c r="AF9" s="100">
        <v>364</v>
      </c>
      <c r="AG9" s="100">
        <v>348</v>
      </c>
      <c r="AJ9" s="100" t="str">
        <f t="shared" si="5"/>
        <v>●</v>
      </c>
      <c r="AK9" s="100" t="str">
        <f t="shared" si="6"/>
        <v>●</v>
      </c>
      <c r="AL9" s="100" t="str">
        <f t="shared" si="7"/>
        <v>●</v>
      </c>
      <c r="AM9" s="100" t="str">
        <f t="shared" si="8"/>
        <v>●</v>
      </c>
      <c r="AP9" s="100" t="str">
        <f t="shared" si="9"/>
        <v>●</v>
      </c>
      <c r="AQ9" s="100" t="str">
        <f t="shared" si="10"/>
        <v>●</v>
      </c>
      <c r="AR9" s="100" t="str">
        <f t="shared" si="11"/>
        <v>●</v>
      </c>
      <c r="AS9" s="100" t="str">
        <f t="shared" si="12"/>
        <v>●</v>
      </c>
    </row>
    <row r="10" spans="2:45" s="100" customFormat="1" ht="14.25" customHeight="1">
      <c r="B10" s="102"/>
      <c r="C10" s="106"/>
      <c r="D10" s="112"/>
      <c r="E10" s="112"/>
      <c r="F10" s="112"/>
      <c r="G10" s="112"/>
      <c r="H10" s="112"/>
      <c r="I10" s="113"/>
      <c r="J10" s="102"/>
      <c r="K10" s="114"/>
      <c r="L10" s="106"/>
      <c r="M10" s="112"/>
      <c r="N10" s="112"/>
      <c r="O10" s="112"/>
      <c r="P10" s="112"/>
      <c r="Q10" s="112"/>
      <c r="R10" s="113"/>
      <c r="S10" s="113"/>
      <c r="AJ10" s="100" t="str">
        <f t="shared" si="5"/>
        <v>○</v>
      </c>
      <c r="AK10" s="100" t="str">
        <f t="shared" si="6"/>
        <v>○</v>
      </c>
      <c r="AL10" s="100" t="str">
        <f t="shared" si="7"/>
        <v>○</v>
      </c>
      <c r="AM10" s="100" t="str">
        <f t="shared" si="8"/>
        <v>○</v>
      </c>
      <c r="AP10" s="100" t="str">
        <f t="shared" si="9"/>
        <v>○</v>
      </c>
      <c r="AQ10" s="100" t="str">
        <f t="shared" si="10"/>
        <v>○</v>
      </c>
      <c r="AR10" s="100" t="str">
        <f t="shared" si="11"/>
        <v>○</v>
      </c>
      <c r="AS10" s="100" t="str">
        <f t="shared" si="12"/>
        <v>○</v>
      </c>
    </row>
    <row r="11" spans="2:45" s="100" customFormat="1" ht="14.25" customHeight="1">
      <c r="B11" s="102" t="s">
        <v>94</v>
      </c>
      <c r="C11" s="106">
        <v>5170</v>
      </c>
      <c r="D11" s="107">
        <v>4417</v>
      </c>
      <c r="E11" s="107">
        <v>3777</v>
      </c>
      <c r="F11" s="107">
        <v>3100</v>
      </c>
      <c r="G11" s="107">
        <f t="shared" ref="G11:G29" si="13">IF(COUNTIF(G41:G71,"x"),"x",IF(SUM(G41,G71)=0,"-",SUM(G41,G71)))</f>
        <v>2382</v>
      </c>
      <c r="H11" s="107">
        <f>IF(G11="x","x",IF(AND(G11="-",F11="-"),"-",IF(AND(G11="-",F11&gt;0),F11*-1,IF(AND(G11&gt;0,F11="-"),G11,G11-F11))))</f>
        <v>-718</v>
      </c>
      <c r="I11" s="108">
        <f>IF(H11="x","x",IF(H11="-","-",IF(AND(F11="-",G11&gt;0),"皆増",IF(AND(F11&gt;0,G11="-"),"皆減",H11/F11*100))))</f>
        <v>-23.161290322580644</v>
      </c>
      <c r="J11" s="102"/>
      <c r="K11" s="114" t="s">
        <v>94</v>
      </c>
      <c r="L11" s="106">
        <v>13</v>
      </c>
      <c r="M11" s="107">
        <v>16</v>
      </c>
      <c r="N11" s="107">
        <v>16</v>
      </c>
      <c r="O11" s="107">
        <v>20</v>
      </c>
      <c r="P11" s="107">
        <f t="shared" ref="P11:P29" si="14">IF(COUNTIF(P41:P71,"x"),"x",IF(SUM(P41,P71)=0,"-",SUM(P41,P71)))</f>
        <v>3</v>
      </c>
      <c r="Q11" s="107">
        <f>IF(P11="x","x",IF(AND(P11="-",O11="-"),"-",IF(AND(P11="-",O11&gt;0),O11*-1,IF(AND(P11&gt;0,O11="-"),P11,P11-O11))))</f>
        <v>-17</v>
      </c>
      <c r="R11" s="108">
        <f>IF(Q11="x","x",IF(Q11="-","-",IF(AND(O11="-",P11&gt;0),"皆増",IF(AND(O11&gt;0,P11="-"),"皆減",Q11/O11*100))))</f>
        <v>-85</v>
      </c>
      <c r="S11" s="108"/>
      <c r="W11" s="100" t="s">
        <v>377</v>
      </c>
      <c r="X11" s="100">
        <v>6247</v>
      </c>
      <c r="Y11" s="100">
        <v>5511</v>
      </c>
      <c r="Z11" s="100">
        <v>5170</v>
      </c>
      <c r="AA11" s="100">
        <v>4417</v>
      </c>
      <c r="AC11" s="100" t="s">
        <v>377</v>
      </c>
      <c r="AD11" s="100">
        <v>29</v>
      </c>
      <c r="AE11" s="100">
        <v>19</v>
      </c>
      <c r="AF11" s="100">
        <v>13</v>
      </c>
      <c r="AG11" s="100">
        <v>16</v>
      </c>
      <c r="AJ11" s="100" t="str">
        <f t="shared" si="5"/>
        <v>●</v>
      </c>
      <c r="AK11" s="100" t="str">
        <f t="shared" si="6"/>
        <v>●</v>
      </c>
      <c r="AL11" s="100" t="str">
        <f t="shared" si="7"/>
        <v>●</v>
      </c>
      <c r="AM11" s="100" t="str">
        <f t="shared" si="8"/>
        <v>●</v>
      </c>
      <c r="AP11" s="100" t="str">
        <f t="shared" si="9"/>
        <v>●</v>
      </c>
      <c r="AQ11" s="100" t="str">
        <f t="shared" si="10"/>
        <v>●</v>
      </c>
      <c r="AR11" s="100" t="str">
        <f t="shared" si="11"/>
        <v>●</v>
      </c>
      <c r="AS11" s="100" t="str">
        <f t="shared" si="12"/>
        <v>●</v>
      </c>
    </row>
    <row r="12" spans="2:45" s="100" customFormat="1" ht="14.25" customHeight="1">
      <c r="B12" s="102" t="s">
        <v>95</v>
      </c>
      <c r="C12" s="106">
        <v>5702</v>
      </c>
      <c r="D12" s="107">
        <v>5046</v>
      </c>
      <c r="E12" s="107">
        <v>4329</v>
      </c>
      <c r="F12" s="107">
        <v>3744</v>
      </c>
      <c r="G12" s="107">
        <f t="shared" si="13"/>
        <v>3086</v>
      </c>
      <c r="H12" s="107">
        <f t="shared" ref="H12:H28" si="15">IF(G12="x","x",IF(AND(G12="-",F12="-"),"-",IF(AND(G12="-",F12&gt;0),F12*-1,IF(AND(G12&gt;0,F12="-"),G12,G12-F12))))</f>
        <v>-658</v>
      </c>
      <c r="I12" s="108">
        <f t="shared" ref="I12:I28" si="16">IF(H12="x","x",IF(H12="-","-",IF(AND(F12="-",G12&gt;0),"皆増",IF(AND(F12&gt;0,G12="-"),"皆減",H12/F12*100))))</f>
        <v>-17.574786324786324</v>
      </c>
      <c r="J12" s="102"/>
      <c r="K12" s="114" t="s">
        <v>95</v>
      </c>
      <c r="L12" s="106">
        <v>26</v>
      </c>
      <c r="M12" s="107">
        <v>19</v>
      </c>
      <c r="N12" s="107">
        <v>24</v>
      </c>
      <c r="O12" s="107">
        <v>15</v>
      </c>
      <c r="P12" s="107">
        <f t="shared" si="14"/>
        <v>17</v>
      </c>
      <c r="Q12" s="107">
        <f t="shared" ref="Q12:Q28" si="17">IF(P12="x","x",IF(AND(P12="-",O12="-"),"-",IF(AND(P12="-",O12&gt;0),O12*-1,IF(AND(P12&gt;0,O12="-"),P12,P12-O12))))</f>
        <v>2</v>
      </c>
      <c r="R12" s="108">
        <f t="shared" ref="R12:R28" si="18">IF(Q12="x","x",IF(Q12="-","-",IF(AND(O12="-",P12&gt;0),"皆増",IF(AND(O12&gt;0,P12="-"),"皆減",Q12/O12*100))))</f>
        <v>13.333333333333334</v>
      </c>
      <c r="S12" s="108"/>
      <c r="W12" s="100" t="s">
        <v>356</v>
      </c>
      <c r="X12" s="100">
        <v>8217</v>
      </c>
      <c r="Y12" s="100">
        <v>6491</v>
      </c>
      <c r="Z12" s="100">
        <v>5702</v>
      </c>
      <c r="AA12" s="100">
        <v>5046</v>
      </c>
      <c r="AC12" s="100" t="s">
        <v>356</v>
      </c>
      <c r="AD12" s="100">
        <v>77</v>
      </c>
      <c r="AE12" s="100">
        <v>34</v>
      </c>
      <c r="AF12" s="100">
        <v>26</v>
      </c>
      <c r="AG12" s="100">
        <v>19</v>
      </c>
      <c r="AJ12" s="100" t="str">
        <f t="shared" si="5"/>
        <v>●</v>
      </c>
      <c r="AK12" s="100" t="str">
        <f t="shared" si="6"/>
        <v>●</v>
      </c>
      <c r="AL12" s="100" t="str">
        <f t="shared" si="7"/>
        <v>●</v>
      </c>
      <c r="AM12" s="100" t="str">
        <f t="shared" si="8"/>
        <v>●</v>
      </c>
      <c r="AP12" s="100" t="str">
        <f t="shared" si="9"/>
        <v>●</v>
      </c>
      <c r="AQ12" s="100" t="str">
        <f t="shared" si="10"/>
        <v>●</v>
      </c>
      <c r="AR12" s="100" t="str">
        <f t="shared" si="11"/>
        <v>●</v>
      </c>
      <c r="AS12" s="100" t="str">
        <f t="shared" si="12"/>
        <v>●</v>
      </c>
    </row>
    <row r="13" spans="2:45" s="100" customFormat="1" ht="14.25" customHeight="1">
      <c r="B13" s="102" t="s">
        <v>96</v>
      </c>
      <c r="C13" s="106">
        <v>6526</v>
      </c>
      <c r="D13" s="107">
        <v>5619</v>
      </c>
      <c r="E13" s="107">
        <v>4999</v>
      </c>
      <c r="F13" s="107">
        <v>4327</v>
      </c>
      <c r="G13" s="107">
        <f t="shared" si="13"/>
        <v>3701</v>
      </c>
      <c r="H13" s="107">
        <f t="shared" si="15"/>
        <v>-626</v>
      </c>
      <c r="I13" s="108">
        <f t="shared" si="16"/>
        <v>-14.467298359140282</v>
      </c>
      <c r="J13" s="102"/>
      <c r="K13" s="114" t="s">
        <v>96</v>
      </c>
      <c r="L13" s="106">
        <v>32</v>
      </c>
      <c r="M13" s="107">
        <v>26</v>
      </c>
      <c r="N13" s="107">
        <v>17</v>
      </c>
      <c r="O13" s="107">
        <v>24</v>
      </c>
      <c r="P13" s="107">
        <f t="shared" si="14"/>
        <v>18</v>
      </c>
      <c r="Q13" s="107">
        <f t="shared" si="17"/>
        <v>-6</v>
      </c>
      <c r="R13" s="108">
        <f t="shared" si="18"/>
        <v>-25</v>
      </c>
      <c r="S13" s="108"/>
      <c r="W13" s="100" t="s">
        <v>357</v>
      </c>
      <c r="X13" s="100">
        <v>10778</v>
      </c>
      <c r="Y13" s="100">
        <v>8350</v>
      </c>
      <c r="Z13" s="100">
        <v>6526</v>
      </c>
      <c r="AA13" s="100">
        <v>5619</v>
      </c>
      <c r="AC13" s="100" t="s">
        <v>357</v>
      </c>
      <c r="AD13" s="100">
        <v>110</v>
      </c>
      <c r="AE13" s="100">
        <v>85</v>
      </c>
      <c r="AF13" s="100">
        <v>32</v>
      </c>
      <c r="AG13" s="100">
        <v>26</v>
      </c>
      <c r="AJ13" s="100" t="str">
        <f t="shared" si="5"/>
        <v>●</v>
      </c>
      <c r="AK13" s="100" t="str">
        <f t="shared" si="6"/>
        <v>●</v>
      </c>
      <c r="AL13" s="100" t="str">
        <f t="shared" si="7"/>
        <v>●</v>
      </c>
      <c r="AM13" s="100" t="str">
        <f t="shared" si="8"/>
        <v>●</v>
      </c>
      <c r="AP13" s="100" t="str">
        <f t="shared" si="9"/>
        <v>●</v>
      </c>
      <c r="AQ13" s="100" t="str">
        <f t="shared" si="10"/>
        <v>●</v>
      </c>
      <c r="AR13" s="100" t="str">
        <f t="shared" si="11"/>
        <v>●</v>
      </c>
      <c r="AS13" s="100" t="str">
        <f t="shared" si="12"/>
        <v>●</v>
      </c>
    </row>
    <row r="14" spans="2:45" s="100" customFormat="1" ht="14.25" customHeight="1">
      <c r="B14" s="102" t="s">
        <v>97</v>
      </c>
      <c r="C14" s="106">
        <v>8581</v>
      </c>
      <c r="D14" s="107">
        <v>6718</v>
      </c>
      <c r="E14" s="107">
        <v>5806</v>
      </c>
      <c r="F14" s="107">
        <v>5229</v>
      </c>
      <c r="G14" s="107">
        <f t="shared" si="13"/>
        <v>4463</v>
      </c>
      <c r="H14" s="107">
        <f t="shared" si="15"/>
        <v>-766</v>
      </c>
      <c r="I14" s="108">
        <f t="shared" si="16"/>
        <v>-14.649072480397782</v>
      </c>
      <c r="J14" s="102"/>
      <c r="K14" s="114" t="s">
        <v>97</v>
      </c>
      <c r="L14" s="106">
        <v>65</v>
      </c>
      <c r="M14" s="107">
        <v>25</v>
      </c>
      <c r="N14" s="107">
        <v>17</v>
      </c>
      <c r="O14" s="107">
        <v>15</v>
      </c>
      <c r="P14" s="107">
        <f t="shared" si="14"/>
        <v>23</v>
      </c>
      <c r="Q14" s="107">
        <f t="shared" si="17"/>
        <v>8</v>
      </c>
      <c r="R14" s="108">
        <f t="shared" si="18"/>
        <v>53.333333333333336</v>
      </c>
      <c r="S14" s="108"/>
      <c r="W14" s="100" t="s">
        <v>358</v>
      </c>
      <c r="X14" s="100">
        <v>13404</v>
      </c>
      <c r="Y14" s="100">
        <v>11111</v>
      </c>
      <c r="Z14" s="100">
        <v>8581</v>
      </c>
      <c r="AA14" s="100">
        <v>6718</v>
      </c>
      <c r="AC14" s="100" t="s">
        <v>358</v>
      </c>
      <c r="AD14" s="100">
        <v>99</v>
      </c>
      <c r="AE14" s="100">
        <v>97</v>
      </c>
      <c r="AF14" s="100">
        <v>65</v>
      </c>
      <c r="AG14" s="100">
        <v>25</v>
      </c>
      <c r="AJ14" s="100" t="str">
        <f t="shared" si="5"/>
        <v>●</v>
      </c>
      <c r="AK14" s="100" t="str">
        <f t="shared" si="6"/>
        <v>●</v>
      </c>
      <c r="AL14" s="100" t="str">
        <f t="shared" si="7"/>
        <v>●</v>
      </c>
      <c r="AM14" s="100" t="str">
        <f t="shared" si="8"/>
        <v>●</v>
      </c>
      <c r="AP14" s="100" t="str">
        <f t="shared" si="9"/>
        <v>●</v>
      </c>
      <c r="AQ14" s="100" t="str">
        <f t="shared" si="10"/>
        <v>●</v>
      </c>
      <c r="AR14" s="100" t="str">
        <f t="shared" si="11"/>
        <v>●</v>
      </c>
      <c r="AS14" s="100" t="str">
        <f t="shared" si="12"/>
        <v>●</v>
      </c>
    </row>
    <row r="15" spans="2:45" s="100" customFormat="1" ht="14.25" customHeight="1">
      <c r="B15" s="102" t="s">
        <v>98</v>
      </c>
      <c r="C15" s="106">
        <v>9257</v>
      </c>
      <c r="D15" s="107">
        <v>7316</v>
      </c>
      <c r="E15" s="107">
        <v>5587</v>
      </c>
      <c r="F15" s="107">
        <v>4652</v>
      </c>
      <c r="G15" s="107">
        <f t="shared" si="13"/>
        <v>4070</v>
      </c>
      <c r="H15" s="107">
        <f t="shared" si="15"/>
        <v>-582</v>
      </c>
      <c r="I15" s="108">
        <f t="shared" si="16"/>
        <v>-12.510748065348237</v>
      </c>
      <c r="J15" s="102"/>
      <c r="K15" s="114" t="s">
        <v>98</v>
      </c>
      <c r="L15" s="106">
        <v>62</v>
      </c>
      <c r="M15" s="107">
        <v>34</v>
      </c>
      <c r="N15" s="107">
        <v>8</v>
      </c>
      <c r="O15" s="107">
        <v>4</v>
      </c>
      <c r="P15" s="107">
        <f t="shared" si="14"/>
        <v>9</v>
      </c>
      <c r="Q15" s="107">
        <f t="shared" si="17"/>
        <v>5</v>
      </c>
      <c r="R15" s="108">
        <f>IF(Q15="x","x",IF(Q15="-","-",IF(AND(O15="-",P15&gt;0),"皆増",IF(AND(O15&gt;0,P15="-"),"皆減",Q15/O15*100))))</f>
        <v>125</v>
      </c>
      <c r="S15" s="108"/>
      <c r="W15" s="100" t="s">
        <v>359</v>
      </c>
      <c r="X15" s="100">
        <v>10343</v>
      </c>
      <c r="Y15" s="100">
        <v>11166</v>
      </c>
      <c r="Z15" s="100">
        <v>9257</v>
      </c>
      <c r="AA15" s="100">
        <v>7316</v>
      </c>
      <c r="AC15" s="100" t="s">
        <v>359</v>
      </c>
      <c r="AD15" s="100">
        <v>52</v>
      </c>
      <c r="AE15" s="100">
        <v>57</v>
      </c>
      <c r="AF15" s="100">
        <v>62</v>
      </c>
      <c r="AG15" s="100">
        <v>34</v>
      </c>
      <c r="AJ15" s="100" t="str">
        <f t="shared" si="5"/>
        <v>●</v>
      </c>
      <c r="AK15" s="100" t="str">
        <f t="shared" si="6"/>
        <v>●</v>
      </c>
      <c r="AL15" s="100" t="str">
        <f t="shared" si="7"/>
        <v>●</v>
      </c>
      <c r="AM15" s="100" t="str">
        <f t="shared" si="8"/>
        <v>●</v>
      </c>
      <c r="AP15" s="100" t="str">
        <f t="shared" si="9"/>
        <v>●</v>
      </c>
      <c r="AQ15" s="100" t="str">
        <f t="shared" si="10"/>
        <v>●</v>
      </c>
      <c r="AR15" s="100" t="str">
        <f t="shared" si="11"/>
        <v>●</v>
      </c>
      <c r="AS15" s="100" t="str">
        <f t="shared" si="12"/>
        <v>●</v>
      </c>
    </row>
    <row r="16" spans="2:45" s="100" customFormat="1" ht="14.25" customHeight="1">
      <c r="B16" s="102" t="s">
        <v>99</v>
      </c>
      <c r="C16" s="106">
        <v>9263</v>
      </c>
      <c r="D16" s="107">
        <v>7175</v>
      </c>
      <c r="E16" s="107">
        <v>5259</v>
      </c>
      <c r="F16" s="107">
        <v>4164</v>
      </c>
      <c r="G16" s="107">
        <f t="shared" si="13"/>
        <v>3360</v>
      </c>
      <c r="H16" s="107">
        <f t="shared" si="15"/>
        <v>-804</v>
      </c>
      <c r="I16" s="108">
        <f t="shared" si="16"/>
        <v>-19.308357348703169</v>
      </c>
      <c r="J16" s="102"/>
      <c r="K16" s="114" t="s">
        <v>99</v>
      </c>
      <c r="L16" s="106">
        <v>46</v>
      </c>
      <c r="M16" s="107">
        <v>32</v>
      </c>
      <c r="N16" s="107">
        <v>23</v>
      </c>
      <c r="O16" s="107">
        <v>12</v>
      </c>
      <c r="P16" s="107">
        <f t="shared" si="14"/>
        <v>7</v>
      </c>
      <c r="Q16" s="107">
        <f t="shared" si="17"/>
        <v>-5</v>
      </c>
      <c r="R16" s="108">
        <f t="shared" si="18"/>
        <v>-41.666666666666671</v>
      </c>
      <c r="S16" s="108"/>
      <c r="U16" s="100">
        <v>7978.1270000000004</v>
      </c>
      <c r="W16" s="100" t="s">
        <v>360</v>
      </c>
      <c r="X16" s="100">
        <v>8218</v>
      </c>
      <c r="Y16" s="100">
        <v>8328</v>
      </c>
      <c r="Z16" s="100">
        <v>9263</v>
      </c>
      <c r="AA16" s="100">
        <v>7175</v>
      </c>
      <c r="AC16" s="100" t="s">
        <v>360</v>
      </c>
      <c r="AD16" s="100">
        <v>44</v>
      </c>
      <c r="AE16" s="100">
        <v>38</v>
      </c>
      <c r="AF16" s="100">
        <v>46</v>
      </c>
      <c r="AG16" s="100">
        <v>32</v>
      </c>
      <c r="AJ16" s="100" t="str">
        <f t="shared" si="5"/>
        <v>●</v>
      </c>
      <c r="AK16" s="100" t="str">
        <f t="shared" si="6"/>
        <v>●</v>
      </c>
      <c r="AL16" s="100" t="str">
        <f t="shared" si="7"/>
        <v>●</v>
      </c>
      <c r="AM16" s="100" t="str">
        <f t="shared" si="8"/>
        <v>●</v>
      </c>
      <c r="AP16" s="100" t="str">
        <f t="shared" si="9"/>
        <v>●</v>
      </c>
      <c r="AQ16" s="100" t="str">
        <f t="shared" si="10"/>
        <v>●</v>
      </c>
      <c r="AR16" s="100" t="str">
        <f t="shared" si="11"/>
        <v>●</v>
      </c>
      <c r="AS16" s="100" t="str">
        <f t="shared" si="12"/>
        <v>●</v>
      </c>
    </row>
    <row r="17" spans="2:45" s="100" customFormat="1" ht="14.25" customHeight="1">
      <c r="B17" s="102" t="s">
        <v>100</v>
      </c>
      <c r="C17" s="106">
        <v>8108</v>
      </c>
      <c r="D17" s="107">
        <v>8348</v>
      </c>
      <c r="E17" s="107">
        <v>6421</v>
      </c>
      <c r="F17" s="107">
        <v>4782</v>
      </c>
      <c r="G17" s="107">
        <f t="shared" si="13"/>
        <v>3646</v>
      </c>
      <c r="H17" s="107">
        <f t="shared" si="15"/>
        <v>-1136</v>
      </c>
      <c r="I17" s="108">
        <f t="shared" si="16"/>
        <v>-23.755750731911334</v>
      </c>
      <c r="J17" s="102"/>
      <c r="K17" s="114" t="s">
        <v>100</v>
      </c>
      <c r="L17" s="106">
        <v>30</v>
      </c>
      <c r="M17" s="107">
        <v>32</v>
      </c>
      <c r="N17" s="107">
        <v>44</v>
      </c>
      <c r="O17" s="107">
        <v>24</v>
      </c>
      <c r="P17" s="107">
        <f t="shared" si="14"/>
        <v>11</v>
      </c>
      <c r="Q17" s="107">
        <f t="shared" si="17"/>
        <v>-13</v>
      </c>
      <c r="R17" s="108">
        <f t="shared" si="18"/>
        <v>-54.166666666666664</v>
      </c>
      <c r="S17" s="108"/>
      <c r="W17" s="100" t="s">
        <v>361</v>
      </c>
      <c r="X17" s="100">
        <v>7989</v>
      </c>
      <c r="Y17" s="100">
        <v>7881</v>
      </c>
      <c r="Z17" s="100">
        <v>8108</v>
      </c>
      <c r="AA17" s="100">
        <v>8348</v>
      </c>
      <c r="AC17" s="100" t="s">
        <v>361</v>
      </c>
      <c r="AD17" s="100">
        <v>49</v>
      </c>
      <c r="AE17" s="100">
        <v>23</v>
      </c>
      <c r="AF17" s="100">
        <v>30</v>
      </c>
      <c r="AG17" s="100">
        <v>32</v>
      </c>
      <c r="AJ17" s="100" t="str">
        <f t="shared" si="5"/>
        <v>●</v>
      </c>
      <c r="AK17" s="100" t="str">
        <f t="shared" si="6"/>
        <v>●</v>
      </c>
      <c r="AL17" s="100" t="str">
        <f t="shared" si="7"/>
        <v>●</v>
      </c>
      <c r="AM17" s="100" t="str">
        <f t="shared" si="8"/>
        <v>●</v>
      </c>
      <c r="AP17" s="100" t="str">
        <f t="shared" si="9"/>
        <v>●</v>
      </c>
      <c r="AQ17" s="100" t="str">
        <f t="shared" si="10"/>
        <v>●</v>
      </c>
      <c r="AR17" s="100" t="str">
        <f t="shared" si="11"/>
        <v>●</v>
      </c>
      <c r="AS17" s="100" t="str">
        <f t="shared" si="12"/>
        <v>●</v>
      </c>
    </row>
    <row r="18" spans="2:45" s="100" customFormat="1" ht="14.25" customHeight="1">
      <c r="B18" s="102" t="s">
        <v>142</v>
      </c>
      <c r="C18" s="106">
        <v>7814</v>
      </c>
      <c r="D18" s="107">
        <v>7704</v>
      </c>
      <c r="E18" s="107">
        <v>7959</v>
      </c>
      <c r="F18" s="107">
        <v>6173</v>
      </c>
      <c r="G18" s="107">
        <f t="shared" si="13"/>
        <v>4532</v>
      </c>
      <c r="H18" s="107">
        <f t="shared" si="15"/>
        <v>-1641</v>
      </c>
      <c r="I18" s="108">
        <f t="shared" si="16"/>
        <v>-26.583508828770452</v>
      </c>
      <c r="J18" s="102"/>
      <c r="K18" s="114" t="s">
        <v>152</v>
      </c>
      <c r="L18" s="106">
        <v>28</v>
      </c>
      <c r="M18" s="107">
        <v>23</v>
      </c>
      <c r="N18" s="107">
        <v>41</v>
      </c>
      <c r="O18" s="107">
        <v>37</v>
      </c>
      <c r="P18" s="107">
        <f t="shared" si="14"/>
        <v>24</v>
      </c>
      <c r="Q18" s="107">
        <f t="shared" si="17"/>
        <v>-13</v>
      </c>
      <c r="R18" s="108">
        <f t="shared" si="18"/>
        <v>-35.135135135135137</v>
      </c>
      <c r="S18" s="108"/>
      <c r="W18" s="100" t="s">
        <v>362</v>
      </c>
      <c r="X18" s="100">
        <v>11065</v>
      </c>
      <c r="Y18" s="100">
        <v>7983</v>
      </c>
      <c r="Z18" s="100">
        <v>7814</v>
      </c>
      <c r="AA18" s="100">
        <v>7704</v>
      </c>
      <c r="AC18" s="100" t="s">
        <v>362</v>
      </c>
      <c r="AD18" s="100">
        <v>100</v>
      </c>
      <c r="AE18" s="100">
        <v>49</v>
      </c>
      <c r="AF18" s="100">
        <v>28</v>
      </c>
      <c r="AG18" s="100">
        <v>23</v>
      </c>
      <c r="AJ18" s="100" t="str">
        <f t="shared" si="5"/>
        <v>●</v>
      </c>
      <c r="AK18" s="100" t="str">
        <f t="shared" si="6"/>
        <v>●</v>
      </c>
      <c r="AL18" s="100" t="str">
        <f t="shared" si="7"/>
        <v>●</v>
      </c>
      <c r="AM18" s="100" t="str">
        <f t="shared" si="8"/>
        <v>●</v>
      </c>
      <c r="AP18" s="100" t="str">
        <f t="shared" si="9"/>
        <v>●</v>
      </c>
      <c r="AQ18" s="100" t="str">
        <f t="shared" si="10"/>
        <v>●</v>
      </c>
      <c r="AR18" s="100" t="str">
        <f t="shared" si="11"/>
        <v>●</v>
      </c>
      <c r="AS18" s="100" t="str">
        <f t="shared" si="12"/>
        <v>●</v>
      </c>
    </row>
    <row r="19" spans="2:45" s="100" customFormat="1" ht="14.25" customHeight="1">
      <c r="B19" s="102" t="s">
        <v>101</v>
      </c>
      <c r="C19" s="106">
        <v>7978</v>
      </c>
      <c r="D19" s="107">
        <v>7620</v>
      </c>
      <c r="E19" s="107">
        <v>7517</v>
      </c>
      <c r="F19" s="107">
        <v>7803</v>
      </c>
      <c r="G19" s="107">
        <f t="shared" si="13"/>
        <v>6076</v>
      </c>
      <c r="H19" s="107">
        <f t="shared" si="15"/>
        <v>-1727</v>
      </c>
      <c r="I19" s="108">
        <f t="shared" si="16"/>
        <v>-22.132513135973344</v>
      </c>
      <c r="J19" s="102"/>
      <c r="K19" s="114" t="s">
        <v>101</v>
      </c>
      <c r="L19" s="106">
        <v>51</v>
      </c>
      <c r="M19" s="107">
        <v>28</v>
      </c>
      <c r="N19" s="107">
        <v>21</v>
      </c>
      <c r="O19" s="107">
        <v>37</v>
      </c>
      <c r="P19" s="107">
        <f t="shared" si="14"/>
        <v>37</v>
      </c>
      <c r="Q19" s="107">
        <f t="shared" si="17"/>
        <v>0</v>
      </c>
      <c r="R19" s="108">
        <f t="shared" si="18"/>
        <v>0</v>
      </c>
      <c r="S19" s="108"/>
      <c r="W19" s="100" t="s">
        <v>363</v>
      </c>
      <c r="X19" s="100">
        <v>14104</v>
      </c>
      <c r="Y19" s="100">
        <v>11076</v>
      </c>
      <c r="Z19" s="100">
        <v>7978</v>
      </c>
      <c r="AA19" s="100">
        <v>7620</v>
      </c>
      <c r="AC19" s="100" t="s">
        <v>363</v>
      </c>
      <c r="AD19" s="100">
        <v>109</v>
      </c>
      <c r="AE19" s="100">
        <v>97</v>
      </c>
      <c r="AF19" s="100">
        <v>51</v>
      </c>
      <c r="AG19" s="100">
        <v>28</v>
      </c>
      <c r="AJ19" s="100" t="str">
        <f t="shared" si="5"/>
        <v>●</v>
      </c>
      <c r="AK19" s="100" t="str">
        <f t="shared" si="6"/>
        <v>●</v>
      </c>
      <c r="AL19" s="100" t="str">
        <f>IF(E19=Z19,"○","●")</f>
        <v>●</v>
      </c>
      <c r="AM19" s="100" t="str">
        <f t="shared" si="8"/>
        <v>●</v>
      </c>
      <c r="AP19" s="100" t="str">
        <f t="shared" si="9"/>
        <v>●</v>
      </c>
      <c r="AQ19" s="100" t="str">
        <f t="shared" si="10"/>
        <v>●</v>
      </c>
      <c r="AR19" s="100" t="str">
        <f t="shared" si="11"/>
        <v>●</v>
      </c>
      <c r="AS19" s="100" t="str">
        <f t="shared" si="12"/>
        <v>●</v>
      </c>
    </row>
    <row r="20" spans="2:45" s="100" customFormat="1" ht="14.25" customHeight="1">
      <c r="B20" s="102" t="s">
        <v>102</v>
      </c>
      <c r="C20" s="106">
        <v>10882</v>
      </c>
      <c r="D20" s="107">
        <v>7779</v>
      </c>
      <c r="E20" s="107">
        <v>7456</v>
      </c>
      <c r="F20" s="107">
        <v>7399</v>
      </c>
      <c r="G20" s="107">
        <f t="shared" si="13"/>
        <v>7642</v>
      </c>
      <c r="H20" s="107">
        <f t="shared" si="15"/>
        <v>243</v>
      </c>
      <c r="I20" s="108">
        <f t="shared" si="16"/>
        <v>3.2842275983240978</v>
      </c>
      <c r="J20" s="102"/>
      <c r="K20" s="114" t="s">
        <v>102</v>
      </c>
      <c r="L20" s="106">
        <v>99</v>
      </c>
      <c r="M20" s="107">
        <v>45</v>
      </c>
      <c r="N20" s="107">
        <v>27</v>
      </c>
      <c r="O20" s="107">
        <v>24</v>
      </c>
      <c r="P20" s="107">
        <f t="shared" si="14"/>
        <v>33</v>
      </c>
      <c r="Q20" s="107">
        <f t="shared" si="17"/>
        <v>9</v>
      </c>
      <c r="R20" s="108">
        <f t="shared" si="18"/>
        <v>37.5</v>
      </c>
      <c r="S20" s="108"/>
      <c r="W20" s="100" t="s">
        <v>364</v>
      </c>
      <c r="X20" s="100">
        <v>12015</v>
      </c>
      <c r="Y20" s="100">
        <v>13939</v>
      </c>
      <c r="Z20" s="100">
        <v>10882</v>
      </c>
      <c r="AA20" s="100">
        <v>7779</v>
      </c>
      <c r="AC20" s="100" t="s">
        <v>364</v>
      </c>
      <c r="AD20" s="100">
        <v>101</v>
      </c>
      <c r="AE20" s="100">
        <v>107</v>
      </c>
      <c r="AF20" s="100">
        <v>99</v>
      </c>
      <c r="AG20" s="100">
        <v>45</v>
      </c>
      <c r="AJ20" s="100" t="str">
        <f t="shared" si="5"/>
        <v>●</v>
      </c>
      <c r="AK20" s="100" t="str">
        <f t="shared" si="6"/>
        <v>●</v>
      </c>
      <c r="AL20" s="100" t="str">
        <f t="shared" si="7"/>
        <v>●</v>
      </c>
      <c r="AM20" s="100" t="str">
        <f t="shared" si="8"/>
        <v>●</v>
      </c>
      <c r="AP20" s="100" t="str">
        <f t="shared" si="9"/>
        <v>●</v>
      </c>
      <c r="AQ20" s="100" t="str">
        <f t="shared" si="10"/>
        <v>●</v>
      </c>
      <c r="AR20" s="100" t="str">
        <f t="shared" si="11"/>
        <v>●</v>
      </c>
      <c r="AS20" s="100" t="str">
        <f t="shared" si="12"/>
        <v>●</v>
      </c>
    </row>
    <row r="21" spans="2:45" s="100" customFormat="1" ht="14.25" customHeight="1">
      <c r="B21" s="102" t="s">
        <v>103</v>
      </c>
      <c r="C21" s="106">
        <v>13776</v>
      </c>
      <c r="D21" s="107">
        <v>10710</v>
      </c>
      <c r="E21" s="107">
        <v>7658</v>
      </c>
      <c r="F21" s="107">
        <v>7346</v>
      </c>
      <c r="G21" s="107">
        <f t="shared" si="13"/>
        <v>7276</v>
      </c>
      <c r="H21" s="107">
        <f t="shared" si="15"/>
        <v>-70</v>
      </c>
      <c r="I21" s="108">
        <f t="shared" si="16"/>
        <v>-0.95289953716308196</v>
      </c>
      <c r="J21" s="102"/>
      <c r="K21" s="114" t="s">
        <v>103</v>
      </c>
      <c r="L21" s="106">
        <v>112</v>
      </c>
      <c r="M21" s="107">
        <v>97</v>
      </c>
      <c r="N21" s="107">
        <v>41</v>
      </c>
      <c r="O21" s="107">
        <v>28</v>
      </c>
      <c r="P21" s="107">
        <f t="shared" si="14"/>
        <v>27</v>
      </c>
      <c r="Q21" s="107">
        <f t="shared" si="17"/>
        <v>-1</v>
      </c>
      <c r="R21" s="108">
        <f t="shared" si="18"/>
        <v>-3.5714285714285712</v>
      </c>
      <c r="S21" s="108"/>
      <c r="W21" s="100" t="s">
        <v>365</v>
      </c>
      <c r="X21" s="100">
        <v>11475</v>
      </c>
      <c r="Y21" s="100">
        <v>11727</v>
      </c>
      <c r="Z21" s="100">
        <v>13776</v>
      </c>
      <c r="AA21" s="100">
        <v>10710</v>
      </c>
      <c r="AC21" s="100" t="s">
        <v>365</v>
      </c>
      <c r="AD21" s="100">
        <v>90</v>
      </c>
      <c r="AE21" s="100">
        <v>97</v>
      </c>
      <c r="AF21" s="100">
        <v>112</v>
      </c>
      <c r="AG21" s="100">
        <v>97</v>
      </c>
      <c r="AJ21" s="100" t="str">
        <f t="shared" si="5"/>
        <v>●</v>
      </c>
      <c r="AK21" s="100" t="str">
        <f t="shared" si="6"/>
        <v>●</v>
      </c>
      <c r="AL21" s="100" t="str">
        <f t="shared" si="7"/>
        <v>●</v>
      </c>
      <c r="AM21" s="100" t="str">
        <f t="shared" si="8"/>
        <v>●</v>
      </c>
      <c r="AP21" s="100" t="str">
        <f t="shared" si="9"/>
        <v>●</v>
      </c>
      <c r="AQ21" s="100" t="str">
        <f t="shared" si="10"/>
        <v>○</v>
      </c>
      <c r="AR21" s="100" t="str">
        <f t="shared" si="11"/>
        <v>●</v>
      </c>
      <c r="AS21" s="100" t="str">
        <f t="shared" si="12"/>
        <v>●</v>
      </c>
    </row>
    <row r="22" spans="2:45" s="100" customFormat="1" ht="14.25" customHeight="1">
      <c r="B22" s="102" t="s">
        <v>104</v>
      </c>
      <c r="C22" s="106">
        <v>11484</v>
      </c>
      <c r="D22" s="107">
        <v>13459</v>
      </c>
      <c r="E22" s="107">
        <v>10459</v>
      </c>
      <c r="F22" s="107">
        <v>7510</v>
      </c>
      <c r="G22" s="107">
        <f t="shared" si="13"/>
        <v>7197</v>
      </c>
      <c r="H22" s="107">
        <f t="shared" si="15"/>
        <v>-313</v>
      </c>
      <c r="I22" s="108">
        <f t="shared" si="16"/>
        <v>-4.1677762982689748</v>
      </c>
      <c r="J22" s="102"/>
      <c r="K22" s="114" t="s">
        <v>104</v>
      </c>
      <c r="L22" s="106">
        <v>101</v>
      </c>
      <c r="M22" s="107">
        <v>111</v>
      </c>
      <c r="N22" s="107">
        <v>94</v>
      </c>
      <c r="O22" s="107">
        <v>43</v>
      </c>
      <c r="P22" s="107">
        <f t="shared" si="14"/>
        <v>32</v>
      </c>
      <c r="Q22" s="107">
        <f t="shared" si="17"/>
        <v>-11</v>
      </c>
      <c r="R22" s="108">
        <f t="shared" si="18"/>
        <v>-25.581395348837212</v>
      </c>
      <c r="S22" s="108"/>
      <c r="W22" s="100" t="s">
        <v>366</v>
      </c>
      <c r="X22" s="100">
        <v>12207</v>
      </c>
      <c r="Y22" s="100">
        <v>11184</v>
      </c>
      <c r="Z22" s="100">
        <v>11484</v>
      </c>
      <c r="AA22" s="100">
        <v>13459</v>
      </c>
      <c r="AC22" s="100" t="s">
        <v>366</v>
      </c>
      <c r="AD22" s="100">
        <v>109</v>
      </c>
      <c r="AE22" s="100">
        <v>84</v>
      </c>
      <c r="AF22" s="100">
        <v>101</v>
      </c>
      <c r="AG22" s="100">
        <v>111</v>
      </c>
      <c r="AJ22" s="100" t="str">
        <f t="shared" si="5"/>
        <v>●</v>
      </c>
      <c r="AK22" s="100" t="str">
        <f t="shared" si="6"/>
        <v>●</v>
      </c>
      <c r="AL22" s="100" t="str">
        <f t="shared" si="7"/>
        <v>●</v>
      </c>
      <c r="AM22" s="100" t="str">
        <f t="shared" si="8"/>
        <v>●</v>
      </c>
      <c r="AP22" s="100" t="str">
        <f t="shared" si="9"/>
        <v>●</v>
      </c>
      <c r="AQ22" s="100" t="str">
        <f t="shared" si="10"/>
        <v>●</v>
      </c>
      <c r="AR22" s="100" t="str">
        <f t="shared" si="11"/>
        <v>●</v>
      </c>
      <c r="AS22" s="100" t="str">
        <f t="shared" si="12"/>
        <v>●</v>
      </c>
    </row>
    <row r="23" spans="2:45" s="100" customFormat="1" ht="14.25" customHeight="1">
      <c r="B23" s="102" t="s">
        <v>105</v>
      </c>
      <c r="C23" s="106">
        <v>10892</v>
      </c>
      <c r="D23" s="107">
        <v>11259</v>
      </c>
      <c r="E23" s="107">
        <v>13093</v>
      </c>
      <c r="F23" s="107">
        <v>10259</v>
      </c>
      <c r="G23" s="107">
        <f t="shared" si="13"/>
        <v>7381</v>
      </c>
      <c r="H23" s="107">
        <f t="shared" si="15"/>
        <v>-2878</v>
      </c>
      <c r="I23" s="108">
        <f t="shared" si="16"/>
        <v>-28.053416512330635</v>
      </c>
      <c r="J23" s="102"/>
      <c r="K23" s="114" t="s">
        <v>105</v>
      </c>
      <c r="L23" s="106">
        <v>88</v>
      </c>
      <c r="M23" s="107">
        <v>105</v>
      </c>
      <c r="N23" s="107">
        <v>104</v>
      </c>
      <c r="O23" s="107">
        <v>93</v>
      </c>
      <c r="P23" s="107">
        <f t="shared" si="14"/>
        <v>38</v>
      </c>
      <c r="Q23" s="107">
        <f t="shared" si="17"/>
        <v>-55</v>
      </c>
      <c r="R23" s="108">
        <f t="shared" si="18"/>
        <v>-59.13978494623656</v>
      </c>
      <c r="S23" s="108"/>
      <c r="W23" s="100" t="s">
        <v>367</v>
      </c>
      <c r="X23" s="100">
        <v>11345</v>
      </c>
      <c r="Y23" s="100">
        <v>11751</v>
      </c>
      <c r="Z23" s="100">
        <v>10892</v>
      </c>
      <c r="AA23" s="100">
        <v>11259</v>
      </c>
      <c r="AC23" s="100" t="s">
        <v>367</v>
      </c>
      <c r="AD23" s="100">
        <v>109</v>
      </c>
      <c r="AE23" s="100">
        <v>105</v>
      </c>
      <c r="AF23" s="100">
        <v>88</v>
      </c>
      <c r="AG23" s="100">
        <v>105</v>
      </c>
      <c r="AJ23" s="100" t="str">
        <f t="shared" si="5"/>
        <v>●</v>
      </c>
      <c r="AK23" s="100" t="str">
        <f t="shared" si="6"/>
        <v>●</v>
      </c>
      <c r="AL23" s="100" t="str">
        <f t="shared" si="7"/>
        <v>●</v>
      </c>
      <c r="AM23" s="100" t="str">
        <f t="shared" si="8"/>
        <v>●</v>
      </c>
      <c r="AP23" s="100" t="str">
        <f t="shared" si="9"/>
        <v>●</v>
      </c>
      <c r="AQ23" s="100" t="str">
        <f t="shared" si="10"/>
        <v>○</v>
      </c>
      <c r="AR23" s="100" t="str">
        <f t="shared" si="11"/>
        <v>●</v>
      </c>
      <c r="AS23" s="100" t="str">
        <f t="shared" si="12"/>
        <v>●</v>
      </c>
    </row>
    <row r="24" spans="2:45" s="100" customFormat="1" ht="14.25" customHeight="1">
      <c r="B24" s="102" t="s">
        <v>106</v>
      </c>
      <c r="C24" s="106">
        <v>11122</v>
      </c>
      <c r="D24" s="107">
        <v>10350</v>
      </c>
      <c r="E24" s="107">
        <v>10694</v>
      </c>
      <c r="F24" s="107">
        <v>12533</v>
      </c>
      <c r="G24" s="107">
        <f t="shared" si="13"/>
        <v>9813</v>
      </c>
      <c r="H24" s="107">
        <f t="shared" si="15"/>
        <v>-2720</v>
      </c>
      <c r="I24" s="108">
        <f t="shared" si="16"/>
        <v>-21.702704859171789</v>
      </c>
      <c r="J24" s="102"/>
      <c r="K24" s="114" t="s">
        <v>106</v>
      </c>
      <c r="L24" s="106">
        <v>99</v>
      </c>
      <c r="M24" s="107">
        <v>82</v>
      </c>
      <c r="N24" s="107">
        <v>98</v>
      </c>
      <c r="O24" s="107">
        <v>104</v>
      </c>
      <c r="P24" s="107">
        <f t="shared" si="14"/>
        <v>88</v>
      </c>
      <c r="Q24" s="107">
        <f t="shared" si="17"/>
        <v>-16</v>
      </c>
      <c r="R24" s="108">
        <f t="shared" si="18"/>
        <v>-15.384615384615385</v>
      </c>
      <c r="S24" s="108"/>
      <c r="W24" s="100" t="s">
        <v>368</v>
      </c>
      <c r="X24" s="100">
        <v>9364</v>
      </c>
      <c r="Y24" s="100">
        <v>10575</v>
      </c>
      <c r="Z24" s="100">
        <v>11122</v>
      </c>
      <c r="AA24" s="100">
        <v>10350</v>
      </c>
      <c r="AC24" s="100" t="s">
        <v>368</v>
      </c>
      <c r="AD24" s="100">
        <v>145</v>
      </c>
      <c r="AE24" s="100">
        <v>110</v>
      </c>
      <c r="AF24" s="100">
        <v>99</v>
      </c>
      <c r="AG24" s="100">
        <v>82</v>
      </c>
      <c r="AJ24" s="100" t="str">
        <f t="shared" si="5"/>
        <v>●</v>
      </c>
      <c r="AK24" s="100" t="str">
        <f t="shared" si="6"/>
        <v>●</v>
      </c>
      <c r="AL24" s="100" t="str">
        <f t="shared" si="7"/>
        <v>●</v>
      </c>
      <c r="AM24" s="100" t="str">
        <f t="shared" si="8"/>
        <v>●</v>
      </c>
      <c r="AP24" s="100" t="str">
        <f t="shared" si="9"/>
        <v>●</v>
      </c>
      <c r="AQ24" s="100" t="str">
        <f t="shared" si="10"/>
        <v>●</v>
      </c>
      <c r="AR24" s="100" t="str">
        <f t="shared" si="11"/>
        <v>●</v>
      </c>
      <c r="AS24" s="100" t="str">
        <f t="shared" si="12"/>
        <v>●</v>
      </c>
    </row>
    <row r="25" spans="2:45" s="100" customFormat="1" ht="14.25" customHeight="1">
      <c r="B25" s="102" t="s">
        <v>107</v>
      </c>
      <c r="C25" s="106">
        <v>9467</v>
      </c>
      <c r="D25" s="107">
        <v>10220</v>
      </c>
      <c r="E25" s="107">
        <v>9506</v>
      </c>
      <c r="F25" s="107">
        <v>9903</v>
      </c>
      <c r="G25" s="107">
        <f t="shared" si="13"/>
        <v>11527</v>
      </c>
      <c r="H25" s="107">
        <f t="shared" si="15"/>
        <v>1624</v>
      </c>
      <c r="I25" s="108">
        <f t="shared" si="16"/>
        <v>16.399070988589319</v>
      </c>
      <c r="J25" s="102"/>
      <c r="K25" s="114" t="s">
        <v>107</v>
      </c>
      <c r="L25" s="106">
        <v>88</v>
      </c>
      <c r="M25" s="107">
        <v>90</v>
      </c>
      <c r="N25" s="107">
        <v>70</v>
      </c>
      <c r="O25" s="107">
        <v>91</v>
      </c>
      <c r="P25" s="107">
        <f t="shared" si="14"/>
        <v>99</v>
      </c>
      <c r="Q25" s="107">
        <f t="shared" si="17"/>
        <v>8</v>
      </c>
      <c r="R25" s="108">
        <f t="shared" si="18"/>
        <v>8.791208791208792</v>
      </c>
      <c r="S25" s="108"/>
      <c r="W25" s="100" t="s">
        <v>369</v>
      </c>
      <c r="X25" s="100">
        <v>6787</v>
      </c>
      <c r="Y25" s="100">
        <v>8289</v>
      </c>
      <c r="Z25" s="100">
        <v>9467</v>
      </c>
      <c r="AA25" s="100">
        <v>10220</v>
      </c>
      <c r="AC25" s="100" t="s">
        <v>369</v>
      </c>
      <c r="AD25" s="100">
        <v>104</v>
      </c>
      <c r="AE25" s="100">
        <v>114</v>
      </c>
      <c r="AF25" s="100">
        <v>88</v>
      </c>
      <c r="AG25" s="100">
        <v>90</v>
      </c>
      <c r="AJ25" s="100" t="str">
        <f t="shared" si="5"/>
        <v>●</v>
      </c>
      <c r="AK25" s="100" t="str">
        <f t="shared" si="6"/>
        <v>●</v>
      </c>
      <c r="AL25" s="100" t="str">
        <f t="shared" si="7"/>
        <v>●</v>
      </c>
      <c r="AM25" s="100" t="str">
        <f t="shared" si="8"/>
        <v>●</v>
      </c>
      <c r="AP25" s="100" t="str">
        <f t="shared" si="9"/>
        <v>●</v>
      </c>
      <c r="AQ25" s="100" t="str">
        <f t="shared" si="10"/>
        <v>●</v>
      </c>
      <c r="AR25" s="100" t="str">
        <f t="shared" si="11"/>
        <v>●</v>
      </c>
      <c r="AS25" s="100" t="str">
        <f t="shared" si="12"/>
        <v>●</v>
      </c>
    </row>
    <row r="26" spans="2:45" s="100" customFormat="1" ht="14.25" customHeight="1">
      <c r="B26" s="102" t="s">
        <v>108</v>
      </c>
      <c r="C26" s="106">
        <v>7113</v>
      </c>
      <c r="D26" s="107">
        <v>8259</v>
      </c>
      <c r="E26" s="107">
        <v>8887</v>
      </c>
      <c r="F26" s="107">
        <v>8437</v>
      </c>
      <c r="G26" s="107">
        <f t="shared" si="13"/>
        <v>8713</v>
      </c>
      <c r="H26" s="107">
        <f t="shared" si="15"/>
        <v>276</v>
      </c>
      <c r="I26" s="108">
        <f t="shared" si="16"/>
        <v>3.2713049662202205</v>
      </c>
      <c r="J26" s="102"/>
      <c r="K26" s="114" t="s">
        <v>108</v>
      </c>
      <c r="L26" s="106">
        <v>89</v>
      </c>
      <c r="M26" s="107">
        <v>71</v>
      </c>
      <c r="N26" s="107">
        <v>77</v>
      </c>
      <c r="O26" s="107">
        <v>63</v>
      </c>
      <c r="P26" s="107">
        <f t="shared" si="14"/>
        <v>79</v>
      </c>
      <c r="Q26" s="107">
        <f t="shared" si="17"/>
        <v>16</v>
      </c>
      <c r="R26" s="108">
        <f t="shared" si="18"/>
        <v>25.396825396825395</v>
      </c>
      <c r="S26" s="108"/>
      <c r="W26" s="100" t="s">
        <v>370</v>
      </c>
      <c r="X26" s="100">
        <v>5099</v>
      </c>
      <c r="Y26" s="100">
        <v>5624</v>
      </c>
      <c r="Z26" s="100">
        <v>7113</v>
      </c>
      <c r="AA26" s="100">
        <v>8259</v>
      </c>
      <c r="AC26" s="100" t="s">
        <v>370</v>
      </c>
      <c r="AD26" s="100">
        <v>62</v>
      </c>
      <c r="AE26" s="100">
        <v>88</v>
      </c>
      <c r="AF26" s="100">
        <v>89</v>
      </c>
      <c r="AG26" s="100">
        <v>71</v>
      </c>
      <c r="AJ26" s="100" t="str">
        <f t="shared" si="5"/>
        <v>●</v>
      </c>
      <c r="AK26" s="100" t="str">
        <f t="shared" si="6"/>
        <v>●</v>
      </c>
      <c r="AL26" s="100" t="str">
        <f t="shared" si="7"/>
        <v>●</v>
      </c>
      <c r="AM26" s="100" t="str">
        <f t="shared" si="8"/>
        <v>●</v>
      </c>
      <c r="AP26" s="100" t="str">
        <f t="shared" si="9"/>
        <v>●</v>
      </c>
      <c r="AQ26" s="100" t="str">
        <f t="shared" si="10"/>
        <v>●</v>
      </c>
      <c r="AR26" s="100" t="str">
        <f t="shared" si="11"/>
        <v>●</v>
      </c>
      <c r="AS26" s="100" t="str">
        <f t="shared" si="12"/>
        <v>●</v>
      </c>
    </row>
    <row r="27" spans="2:45" s="100" customFormat="1" ht="14.25" customHeight="1">
      <c r="B27" s="102" t="s">
        <v>109</v>
      </c>
      <c r="C27" s="106">
        <v>4223</v>
      </c>
      <c r="D27" s="107">
        <v>5625</v>
      </c>
      <c r="E27" s="107">
        <v>6627</v>
      </c>
      <c r="F27" s="107">
        <v>7233</v>
      </c>
      <c r="G27" s="107">
        <f t="shared" si="13"/>
        <v>6895</v>
      </c>
      <c r="H27" s="107">
        <f t="shared" si="15"/>
        <v>-338</v>
      </c>
      <c r="I27" s="108">
        <f t="shared" si="16"/>
        <v>-4.6730264067468541</v>
      </c>
      <c r="J27" s="102"/>
      <c r="K27" s="114" t="s">
        <v>109</v>
      </c>
      <c r="L27" s="106">
        <v>61</v>
      </c>
      <c r="M27" s="107">
        <v>60</v>
      </c>
      <c r="N27" s="107">
        <v>57</v>
      </c>
      <c r="O27" s="107">
        <v>61</v>
      </c>
      <c r="P27" s="107">
        <f t="shared" si="14"/>
        <v>44</v>
      </c>
      <c r="Q27" s="107">
        <f t="shared" si="17"/>
        <v>-17</v>
      </c>
      <c r="R27" s="108">
        <f t="shared" si="18"/>
        <v>-27.868852459016392</v>
      </c>
      <c r="S27" s="108"/>
      <c r="W27" s="100" t="s">
        <v>371</v>
      </c>
      <c r="X27" s="100">
        <v>2885</v>
      </c>
      <c r="Y27" s="100">
        <v>3627</v>
      </c>
      <c r="Z27" s="100">
        <v>4223</v>
      </c>
      <c r="AA27" s="100">
        <v>5625</v>
      </c>
      <c r="AC27" s="100" t="s">
        <v>371</v>
      </c>
      <c r="AD27" s="100">
        <v>35</v>
      </c>
      <c r="AE27" s="100">
        <v>47</v>
      </c>
      <c r="AF27" s="100">
        <v>61</v>
      </c>
      <c r="AG27" s="100">
        <v>60</v>
      </c>
      <c r="AJ27" s="100" t="str">
        <f t="shared" si="5"/>
        <v>●</v>
      </c>
      <c r="AK27" s="100" t="str">
        <f t="shared" si="6"/>
        <v>●</v>
      </c>
      <c r="AL27" s="100" t="str">
        <f t="shared" si="7"/>
        <v>●</v>
      </c>
      <c r="AM27" s="100" t="str">
        <f t="shared" si="8"/>
        <v>●</v>
      </c>
      <c r="AP27" s="100" t="str">
        <f t="shared" si="9"/>
        <v>●</v>
      </c>
      <c r="AQ27" s="100" t="str">
        <f t="shared" si="10"/>
        <v>●</v>
      </c>
      <c r="AR27" s="100" t="str">
        <f t="shared" si="11"/>
        <v>●</v>
      </c>
      <c r="AS27" s="100" t="str">
        <f t="shared" si="12"/>
        <v>●</v>
      </c>
    </row>
    <row r="28" spans="2:45" s="100" customFormat="1" ht="14.25" customHeight="1">
      <c r="B28" s="102" t="s">
        <v>110</v>
      </c>
      <c r="C28" s="106">
        <v>3328</v>
      </c>
      <c r="D28" s="107">
        <v>4530</v>
      </c>
      <c r="E28" s="107">
        <v>5893</v>
      </c>
      <c r="F28" s="107">
        <v>7134</v>
      </c>
      <c r="G28" s="107">
        <f t="shared" si="13"/>
        <v>8478</v>
      </c>
      <c r="H28" s="107">
        <f t="shared" si="15"/>
        <v>1344</v>
      </c>
      <c r="I28" s="108">
        <f t="shared" si="16"/>
        <v>18.839360807401178</v>
      </c>
      <c r="J28" s="102"/>
      <c r="K28" s="114" t="s">
        <v>110</v>
      </c>
      <c r="L28" s="106">
        <v>27</v>
      </c>
      <c r="M28" s="107">
        <v>45</v>
      </c>
      <c r="N28" s="107">
        <v>58</v>
      </c>
      <c r="O28" s="107">
        <v>55</v>
      </c>
      <c r="P28" s="107">
        <f t="shared" si="14"/>
        <v>54</v>
      </c>
      <c r="Q28" s="107">
        <f t="shared" si="17"/>
        <v>-1</v>
      </c>
      <c r="R28" s="108">
        <f t="shared" si="18"/>
        <v>-1.8181818181818181</v>
      </c>
      <c r="S28" s="108"/>
      <c r="W28" s="100" t="s">
        <v>378</v>
      </c>
      <c r="X28" s="100">
        <v>1669</v>
      </c>
      <c r="Y28" s="100">
        <v>2409</v>
      </c>
      <c r="Z28" s="100">
        <v>3328</v>
      </c>
      <c r="AA28" s="100">
        <v>4530</v>
      </c>
      <c r="AC28" s="100" t="s">
        <v>378</v>
      </c>
      <c r="AD28" s="100">
        <v>15</v>
      </c>
      <c r="AE28" s="100">
        <v>32</v>
      </c>
      <c r="AF28" s="100">
        <v>27</v>
      </c>
      <c r="AG28" s="100">
        <v>45</v>
      </c>
      <c r="AJ28" s="100" t="str">
        <f t="shared" si="5"/>
        <v>●</v>
      </c>
      <c r="AK28" s="100" t="str">
        <f t="shared" si="6"/>
        <v>●</v>
      </c>
      <c r="AL28" s="100" t="str">
        <f t="shared" si="7"/>
        <v>●</v>
      </c>
      <c r="AM28" s="100" t="str">
        <f t="shared" si="8"/>
        <v>●</v>
      </c>
      <c r="AP28" s="100" t="str">
        <f t="shared" si="9"/>
        <v>●</v>
      </c>
      <c r="AQ28" s="100" t="str">
        <f t="shared" si="10"/>
        <v>●</v>
      </c>
      <c r="AR28" s="100" t="str">
        <f t="shared" si="11"/>
        <v>●</v>
      </c>
      <c r="AS28" s="100" t="str">
        <f t="shared" si="12"/>
        <v>●</v>
      </c>
    </row>
    <row r="29" spans="2:45" s="100" customFormat="1" ht="14.25" customHeight="1">
      <c r="B29" s="102" t="s">
        <v>111</v>
      </c>
      <c r="C29" s="115">
        <v>1</v>
      </c>
      <c r="D29" s="116">
        <v>7</v>
      </c>
      <c r="E29" s="107">
        <v>1</v>
      </c>
      <c r="F29" s="107">
        <v>196</v>
      </c>
      <c r="G29" s="107">
        <f t="shared" si="13"/>
        <v>1061</v>
      </c>
      <c r="H29" s="107"/>
      <c r="I29" s="108"/>
      <c r="J29" s="102"/>
      <c r="K29" s="114" t="s">
        <v>111</v>
      </c>
      <c r="L29" s="115" t="s">
        <v>313</v>
      </c>
      <c r="M29" s="116" t="s">
        <v>313</v>
      </c>
      <c r="N29" s="116" t="s">
        <v>313</v>
      </c>
      <c r="O29" s="116">
        <v>1</v>
      </c>
      <c r="P29" s="107">
        <f t="shared" si="14"/>
        <v>1</v>
      </c>
      <c r="Q29" s="107"/>
      <c r="R29" s="108"/>
      <c r="S29" s="108"/>
      <c r="W29" s="100" t="s">
        <v>111</v>
      </c>
      <c r="X29" s="100">
        <v>0</v>
      </c>
      <c r="Y29" s="100">
        <v>0</v>
      </c>
      <c r="Z29" s="100">
        <v>1</v>
      </c>
      <c r="AA29" s="100">
        <v>7</v>
      </c>
    </row>
    <row r="30" spans="2:45" s="100" customFormat="1" ht="14.25" customHeight="1">
      <c r="P30" s="168"/>
    </row>
    <row r="31" spans="2:45" s="100" customFormat="1" ht="14.25" customHeight="1">
      <c r="P31" s="168"/>
    </row>
    <row r="32" spans="2:45" s="99" customFormat="1" ht="14.25" customHeight="1">
      <c r="B32" s="99" t="str">
        <f>LEFT(B2,LEN(B2)-2)&amp;+"男"</f>
        <v>全市・男</v>
      </c>
      <c r="H32" s="99" t="s">
        <v>805</v>
      </c>
      <c r="I32" s="380">
        <f>令和2年9月末住基人口!P60</f>
        <v>50967</v>
      </c>
      <c r="K32" s="99" t="str">
        <f>LEFT(K2,LEN(K2)-2)&amp;+"男"</f>
        <v>蘭島・男</v>
      </c>
      <c r="Q32" s="99" t="s">
        <v>805</v>
      </c>
      <c r="R32" s="380">
        <f>令和2年9月末住基人口!D7</f>
        <v>314</v>
      </c>
      <c r="W32" s="100"/>
      <c r="X32" s="100"/>
      <c r="Y32" s="100"/>
      <c r="Z32" s="100"/>
      <c r="AA32" s="100"/>
      <c r="AB32" s="100"/>
      <c r="AC32" s="100"/>
      <c r="AD32" s="100"/>
      <c r="AE32" s="100"/>
      <c r="AF32" s="100"/>
      <c r="AG32" s="100"/>
    </row>
    <row r="33" spans="2:45" s="100" customFormat="1" ht="14.25" customHeight="1">
      <c r="B33" s="583" t="s">
        <v>335</v>
      </c>
      <c r="C33" s="101"/>
      <c r="D33" s="101"/>
      <c r="E33" s="101"/>
      <c r="F33" s="101"/>
      <c r="G33" s="135"/>
      <c r="H33" s="131"/>
      <c r="I33" s="131"/>
      <c r="J33" s="102"/>
      <c r="K33" s="583" t="s">
        <v>335</v>
      </c>
      <c r="L33" s="101"/>
      <c r="M33" s="101"/>
      <c r="N33" s="101"/>
      <c r="O33" s="101"/>
      <c r="P33" s="135"/>
      <c r="Q33" s="131"/>
      <c r="R33" s="131"/>
      <c r="S33" s="103"/>
    </row>
    <row r="34" spans="2:45" s="100" customFormat="1" ht="14.25" customHeight="1">
      <c r="B34" s="584"/>
      <c r="C34" s="130" t="str">
        <f>$C$4</f>
        <v>平成12年</v>
      </c>
      <c r="D34" s="130" t="str">
        <f>$D$4</f>
        <v>平成17年</v>
      </c>
      <c r="E34" s="130" t="str">
        <f>$E$4</f>
        <v>平成22年</v>
      </c>
      <c r="F34" s="130" t="str">
        <f>$F$4</f>
        <v>平成27年</v>
      </c>
      <c r="G34" s="130" t="s">
        <v>739</v>
      </c>
      <c r="H34" s="133" t="s">
        <v>509</v>
      </c>
      <c r="I34" s="134" t="str">
        <f>$I$4</f>
        <v>27年</v>
      </c>
      <c r="J34" s="102"/>
      <c r="K34" s="584"/>
      <c r="L34" s="130" t="str">
        <f>$C$4</f>
        <v>平成12年</v>
      </c>
      <c r="M34" s="130" t="str">
        <f>$D$4</f>
        <v>平成17年</v>
      </c>
      <c r="N34" s="130" t="str">
        <f>$E$4</f>
        <v>平成22年</v>
      </c>
      <c r="O34" s="130" t="s">
        <v>410</v>
      </c>
      <c r="P34" s="130" t="s">
        <v>739</v>
      </c>
      <c r="Q34" s="133" t="str">
        <f>$H$4</f>
        <v>対平成</v>
      </c>
      <c r="R34" s="134" t="str">
        <f>$I$4</f>
        <v>27年</v>
      </c>
      <c r="S34" s="103"/>
    </row>
    <row r="35" spans="2:45" s="100" customFormat="1" ht="14.25" customHeight="1">
      <c r="B35" s="585"/>
      <c r="C35" s="104"/>
      <c r="D35" s="104"/>
      <c r="E35" s="104"/>
      <c r="F35" s="104"/>
      <c r="G35" s="104"/>
      <c r="H35" s="132" t="s">
        <v>88</v>
      </c>
      <c r="I35" s="133" t="s">
        <v>398</v>
      </c>
      <c r="J35" s="102"/>
      <c r="K35" s="585"/>
      <c r="L35" s="104"/>
      <c r="M35" s="104"/>
      <c r="N35" s="104"/>
      <c r="O35" s="104"/>
      <c r="P35" s="104"/>
      <c r="Q35" s="132" t="s">
        <v>88</v>
      </c>
      <c r="R35" s="133" t="s">
        <v>398</v>
      </c>
      <c r="S35" s="103"/>
    </row>
    <row r="36" spans="2:45" s="199" customFormat="1" ht="14.25" customHeight="1">
      <c r="B36" s="200" t="s">
        <v>90</v>
      </c>
      <c r="C36" s="198">
        <v>68687</v>
      </c>
      <c r="D36" s="194">
        <v>64436</v>
      </c>
      <c r="E36" s="194">
        <v>59514</v>
      </c>
      <c r="F36" s="194">
        <v>54985</v>
      </c>
      <c r="G36" s="194">
        <f>IF(COUNTIF(G41:G59,"x"),"x",IF(SUM(G41:G59)=0,"-",SUM(G41:G59)))</f>
        <v>50136</v>
      </c>
      <c r="H36" s="193">
        <f t="shared" ref="H36:H39" si="19">IF(G36="x","x",IF(AND(G36="-",F36="-"),"-",IF(AND(G36="-",F36&gt;0),F36*-1,IF(AND(G36&gt;0,F36="-"),G36,G36-F36))))</f>
        <v>-4849</v>
      </c>
      <c r="I36" s="195">
        <f t="shared" ref="I36:I39" si="20">IF(H36="x","x",IF(H36="-","-",IF(AND(F36="-",G36&gt;0),"皆増",IF(AND(F36&gt;0,G36="-"),"皆減",H36/F36*100))))</f>
        <v>-8.8187687551150322</v>
      </c>
      <c r="J36" s="196"/>
      <c r="K36" s="197" t="s">
        <v>90</v>
      </c>
      <c r="L36" s="198">
        <v>504</v>
      </c>
      <c r="M36" s="194">
        <v>419</v>
      </c>
      <c r="N36" s="194">
        <v>375</v>
      </c>
      <c r="O36" s="194">
        <v>345</v>
      </c>
      <c r="P36" s="194">
        <f>IF(COUNTIF(P41:P59,"x"),"x",IF(SUM(P41:P59)=0,"-",SUM(P41:P59)))</f>
        <v>300</v>
      </c>
      <c r="Q36" s="193">
        <f t="shared" ref="Q36:Q39" si="21">IF(P36="x","x",IF(AND(P36="-",O36="-"),"-",IF(AND(P36="-",O36&gt;0),O36*-1,IF(AND(P36&gt;0,O36="-"),P36,P36-O36))))</f>
        <v>-45</v>
      </c>
      <c r="R36" s="195">
        <f t="shared" ref="R36:R39" si="22">IF(Q36="x","x",IF(Q36="-","-",IF(AND(O36="-",P36&gt;0),"皆増",IF(AND(O36&gt;0,P36="-"),"皆減",Q36/O36*100))))</f>
        <v>-13.043478260869565</v>
      </c>
      <c r="S36" s="195"/>
      <c r="W36" s="199" t="s">
        <v>373</v>
      </c>
      <c r="X36" s="199">
        <v>75453</v>
      </c>
      <c r="Y36" s="199">
        <v>71914</v>
      </c>
      <c r="Z36" s="199">
        <v>68687</v>
      </c>
      <c r="AA36" s="199">
        <v>64436</v>
      </c>
      <c r="AC36" s="199" t="s">
        <v>373</v>
      </c>
      <c r="AD36" s="199">
        <v>660</v>
      </c>
      <c r="AE36" s="199">
        <v>585</v>
      </c>
      <c r="AF36" s="199">
        <v>504</v>
      </c>
      <c r="AG36" s="199">
        <v>419</v>
      </c>
      <c r="AJ36" s="199" t="str">
        <f>IF(C36=X36,"○","●")</f>
        <v>●</v>
      </c>
      <c r="AK36" s="199" t="str">
        <f t="shared" ref="AK36:AK58" si="23">IF(D36=Y36,"○","●")</f>
        <v>●</v>
      </c>
      <c r="AL36" s="199" t="str">
        <f t="shared" ref="AL36:AL37" si="24">IF(E36=Z36,"○","●")</f>
        <v>●</v>
      </c>
      <c r="AM36" s="199" t="str">
        <f t="shared" ref="AM36:AM58" si="25">IF(F36=AA36,"○","●")</f>
        <v>●</v>
      </c>
      <c r="AP36" s="199" t="str">
        <f>IF(L36=AD36,"○","●")</f>
        <v>●</v>
      </c>
      <c r="AQ36" s="199" t="str">
        <f t="shared" ref="AQ36:AQ58" si="26">IF(M36=AE36,"○","●")</f>
        <v>●</v>
      </c>
      <c r="AR36" s="199" t="str">
        <f t="shared" ref="AR36:AR58" si="27">IF(N36=AF36,"○","●")</f>
        <v>●</v>
      </c>
      <c r="AS36" s="199" t="str">
        <f t="shared" ref="AS36:AS58" si="28">IF(O36=AG36,"○","●")</f>
        <v>●</v>
      </c>
    </row>
    <row r="37" spans="2:45" s="100" customFormat="1" ht="14.25" customHeight="1">
      <c r="B37" s="105" t="s">
        <v>91</v>
      </c>
      <c r="C37" s="106">
        <v>8813</v>
      </c>
      <c r="D37" s="107">
        <v>7614</v>
      </c>
      <c r="E37" s="107">
        <v>6611</v>
      </c>
      <c r="F37" s="107">
        <v>5661</v>
      </c>
      <c r="G37" s="107">
        <f>IF(COUNTIF(G41:G43,"x"),"x",IF(SUM(G41:G43)=0,"-",SUM(G41:G43)))</f>
        <v>4678</v>
      </c>
      <c r="H37" s="107">
        <f t="shared" si="19"/>
        <v>-983</v>
      </c>
      <c r="I37" s="108">
        <f t="shared" si="20"/>
        <v>-17.364423246776187</v>
      </c>
      <c r="J37" s="102"/>
      <c r="K37" s="109" t="s">
        <v>91</v>
      </c>
      <c r="L37" s="106">
        <v>38</v>
      </c>
      <c r="M37" s="107">
        <v>34</v>
      </c>
      <c r="N37" s="107">
        <v>34</v>
      </c>
      <c r="O37" s="107">
        <v>38</v>
      </c>
      <c r="P37" s="107">
        <f>IF(COUNTIF(P41:P43,"x"),"x",IF(SUM(P41:P43)=0,"-",SUM(P41:P43)))</f>
        <v>23</v>
      </c>
      <c r="Q37" s="107">
        <f t="shared" si="21"/>
        <v>-15</v>
      </c>
      <c r="R37" s="108">
        <f t="shared" si="22"/>
        <v>-39.473684210526315</v>
      </c>
      <c r="S37" s="108"/>
      <c r="W37" s="100" t="s">
        <v>374</v>
      </c>
      <c r="X37" s="100">
        <v>12963</v>
      </c>
      <c r="Y37" s="100">
        <v>10425</v>
      </c>
      <c r="Z37" s="100">
        <v>8813</v>
      </c>
      <c r="AA37" s="100">
        <v>7614</v>
      </c>
      <c r="AC37" s="100" t="s">
        <v>374</v>
      </c>
      <c r="AD37" s="100">
        <v>111</v>
      </c>
      <c r="AE37" s="100">
        <v>79</v>
      </c>
      <c r="AF37" s="100">
        <v>38</v>
      </c>
      <c r="AG37" s="100">
        <v>34</v>
      </c>
      <c r="AJ37" s="100" t="str">
        <f t="shared" ref="AJ37:AJ58" si="29">IF(C37=X37,"○","●")</f>
        <v>●</v>
      </c>
      <c r="AK37" s="100" t="str">
        <f t="shared" si="23"/>
        <v>●</v>
      </c>
      <c r="AL37" s="100" t="str">
        <f t="shared" si="24"/>
        <v>●</v>
      </c>
      <c r="AM37" s="100" t="str">
        <f t="shared" si="25"/>
        <v>●</v>
      </c>
      <c r="AP37" s="100" t="str">
        <f t="shared" ref="AP37:AP58" si="30">IF(L37=AD37,"○","●")</f>
        <v>●</v>
      </c>
      <c r="AQ37" s="100" t="str">
        <f t="shared" si="26"/>
        <v>●</v>
      </c>
      <c r="AR37" s="100" t="str">
        <f t="shared" si="27"/>
        <v>●</v>
      </c>
      <c r="AS37" s="100" t="str">
        <f t="shared" si="28"/>
        <v>●</v>
      </c>
    </row>
    <row r="38" spans="2:45" s="100" customFormat="1" ht="14.25" customHeight="1">
      <c r="B38" s="110" t="s">
        <v>92</v>
      </c>
      <c r="C38" s="106">
        <v>45785</v>
      </c>
      <c r="D38" s="107">
        <v>41412</v>
      </c>
      <c r="E38" s="107">
        <v>36495</v>
      </c>
      <c r="F38" s="107">
        <v>31183</v>
      </c>
      <c r="G38" s="296">
        <f>IF(COUNTIF(G44:G53,"x"),"x",IF(SUM(G44:G53)=0,"-",SUM(G44:G53)))</f>
        <v>26790</v>
      </c>
      <c r="H38" s="107">
        <f t="shared" si="19"/>
        <v>-4393</v>
      </c>
      <c r="I38" s="108">
        <f t="shared" si="20"/>
        <v>-14.087804252316968</v>
      </c>
      <c r="J38" s="102"/>
      <c r="K38" s="111" t="s">
        <v>92</v>
      </c>
      <c r="L38" s="106">
        <v>330</v>
      </c>
      <c r="M38" s="107">
        <v>247</v>
      </c>
      <c r="N38" s="107">
        <v>193</v>
      </c>
      <c r="O38" s="107">
        <v>151</v>
      </c>
      <c r="P38" s="296">
        <f>IF(COUNTIF(P44:P53,"x"),"x",IF(SUM(P44:P53)=0,"-",SUM(P44:P53)))</f>
        <v>121</v>
      </c>
      <c r="Q38" s="107">
        <f t="shared" si="21"/>
        <v>-30</v>
      </c>
      <c r="R38" s="108">
        <f t="shared" si="22"/>
        <v>-19.867549668874172</v>
      </c>
      <c r="S38" s="108"/>
      <c r="W38" s="99" t="s">
        <v>375</v>
      </c>
      <c r="X38" s="99">
        <v>52185</v>
      </c>
      <c r="Y38" s="99">
        <v>49337</v>
      </c>
      <c r="Z38" s="99">
        <v>45785</v>
      </c>
      <c r="AA38" s="99">
        <v>41412</v>
      </c>
      <c r="AB38" s="99"/>
      <c r="AC38" s="99" t="s">
        <v>375</v>
      </c>
      <c r="AD38" s="99">
        <v>397</v>
      </c>
      <c r="AE38" s="99">
        <v>350</v>
      </c>
      <c r="AF38" s="99">
        <v>330</v>
      </c>
      <c r="AG38" s="99">
        <v>247</v>
      </c>
      <c r="AJ38" s="100" t="str">
        <f t="shared" si="29"/>
        <v>●</v>
      </c>
      <c r="AK38" s="100" t="str">
        <f t="shared" si="23"/>
        <v>●</v>
      </c>
      <c r="AL38" s="100" t="str">
        <f>IF(E38=Z38,"○","●")</f>
        <v>●</v>
      </c>
      <c r="AM38" s="100" t="str">
        <f t="shared" si="25"/>
        <v>●</v>
      </c>
      <c r="AP38" s="100" t="str">
        <f t="shared" si="30"/>
        <v>●</v>
      </c>
      <c r="AQ38" s="100" t="str">
        <f t="shared" si="26"/>
        <v>●</v>
      </c>
      <c r="AR38" s="100" t="str">
        <f t="shared" si="27"/>
        <v>●</v>
      </c>
      <c r="AS38" s="100" t="str">
        <f t="shared" si="28"/>
        <v>●</v>
      </c>
    </row>
    <row r="39" spans="2:45" s="100" customFormat="1" ht="14.25" customHeight="1">
      <c r="B39" s="105" t="s">
        <v>93</v>
      </c>
      <c r="C39" s="106">
        <v>14088</v>
      </c>
      <c r="D39" s="107">
        <v>15406</v>
      </c>
      <c r="E39" s="107">
        <v>16407</v>
      </c>
      <c r="F39" s="107">
        <v>18020</v>
      </c>
      <c r="G39" s="107">
        <f>IF(COUNTIF(G54:G58,"x"),"x",IF(SUM(G54,G58)=0,"-",SUM(G54:G58)))</f>
        <v>18009</v>
      </c>
      <c r="H39" s="107">
        <f t="shared" si="19"/>
        <v>-11</v>
      </c>
      <c r="I39" s="108">
        <f t="shared" si="20"/>
        <v>-6.1043285238623748E-2</v>
      </c>
      <c r="J39" s="102"/>
      <c r="K39" s="109" t="s">
        <v>93</v>
      </c>
      <c r="L39" s="106">
        <v>136</v>
      </c>
      <c r="M39" s="107">
        <v>138</v>
      </c>
      <c r="N39" s="107">
        <v>148</v>
      </c>
      <c r="O39" s="107">
        <v>155</v>
      </c>
      <c r="P39" s="107">
        <f>IF(COUNTIF(P54:P58,"x"),"x",IF(SUM(P54,P58)=0,"-",SUM(P54:P58)))</f>
        <v>155</v>
      </c>
      <c r="Q39" s="107">
        <f t="shared" si="21"/>
        <v>0</v>
      </c>
      <c r="R39" s="108">
        <f t="shared" si="22"/>
        <v>0</v>
      </c>
      <c r="S39" s="108"/>
      <c r="W39" s="100" t="s">
        <v>376</v>
      </c>
      <c r="X39" s="100">
        <v>10305</v>
      </c>
      <c r="Y39" s="100">
        <v>12152</v>
      </c>
      <c r="Z39" s="100">
        <v>14088</v>
      </c>
      <c r="AA39" s="100">
        <v>15406</v>
      </c>
      <c r="AC39" s="100" t="s">
        <v>376</v>
      </c>
      <c r="AD39" s="100">
        <v>152</v>
      </c>
      <c r="AE39" s="100">
        <v>156</v>
      </c>
      <c r="AF39" s="100">
        <v>136</v>
      </c>
      <c r="AG39" s="100">
        <v>138</v>
      </c>
      <c r="AJ39" s="100" t="str">
        <f t="shared" si="29"/>
        <v>●</v>
      </c>
      <c r="AK39" s="100" t="str">
        <f t="shared" si="23"/>
        <v>●</v>
      </c>
      <c r="AL39" s="100" t="str">
        <f t="shared" ref="AL39:AL48" si="31">IF(E39=Z39,"○","●")</f>
        <v>●</v>
      </c>
      <c r="AM39" s="100" t="str">
        <f t="shared" si="25"/>
        <v>●</v>
      </c>
      <c r="AP39" s="100" t="str">
        <f t="shared" si="30"/>
        <v>●</v>
      </c>
      <c r="AQ39" s="100" t="str">
        <f t="shared" si="26"/>
        <v>●</v>
      </c>
      <c r="AR39" s="100" t="str">
        <f t="shared" si="27"/>
        <v>●</v>
      </c>
      <c r="AS39" s="100" t="str">
        <f t="shared" si="28"/>
        <v>●</v>
      </c>
    </row>
    <row r="40" spans="2:45" s="100" customFormat="1" ht="14.25" customHeight="1">
      <c r="B40" s="102"/>
      <c r="C40" s="106"/>
      <c r="D40" s="112"/>
      <c r="E40" s="112"/>
      <c r="F40" s="112"/>
      <c r="G40" s="112"/>
      <c r="H40" s="112"/>
      <c r="I40" s="113"/>
      <c r="J40" s="102"/>
      <c r="K40" s="114"/>
      <c r="L40" s="106"/>
      <c r="M40" s="112"/>
      <c r="N40" s="112"/>
      <c r="O40" s="112"/>
      <c r="P40" s="112"/>
      <c r="Q40" s="112"/>
      <c r="R40" s="113"/>
      <c r="S40" s="113"/>
      <c r="AJ40" s="100" t="str">
        <f t="shared" si="29"/>
        <v>○</v>
      </c>
      <c r="AK40" s="100" t="str">
        <f t="shared" si="23"/>
        <v>○</v>
      </c>
      <c r="AL40" s="100" t="str">
        <f t="shared" si="31"/>
        <v>○</v>
      </c>
      <c r="AM40" s="100" t="str">
        <f t="shared" si="25"/>
        <v>○</v>
      </c>
      <c r="AP40" s="100" t="str">
        <f t="shared" si="30"/>
        <v>○</v>
      </c>
      <c r="AQ40" s="100" t="str">
        <f t="shared" si="26"/>
        <v>○</v>
      </c>
      <c r="AR40" s="100" t="str">
        <f t="shared" si="27"/>
        <v>○</v>
      </c>
      <c r="AS40" s="100" t="str">
        <f t="shared" si="28"/>
        <v>○</v>
      </c>
    </row>
    <row r="41" spans="2:45" s="100" customFormat="1" ht="14.25" customHeight="1">
      <c r="B41" s="102" t="s">
        <v>94</v>
      </c>
      <c r="C41" s="106">
        <v>2574</v>
      </c>
      <c r="D41" s="107">
        <v>2216</v>
      </c>
      <c r="E41" s="107">
        <v>1921</v>
      </c>
      <c r="F41" s="107">
        <v>1577</v>
      </c>
      <c r="G41" s="107">
        <f t="shared" ref="G41:G59" si="32">SUMIF($T$93:$T$2637,$T41,$G$93:$G$2637)+SUMIF($T$2:$T$2637,$T41,$P$2:$P$2637)</f>
        <v>1211</v>
      </c>
      <c r="H41" s="107">
        <f t="shared" ref="H41:H58" si="33">IF(G41="x","x",IF(AND(G41="-",F41="-"),"-",IF(AND(G41="-",F41&gt;0),F41*-1,IF(AND(G41&gt;0,F41="-"),G41,G41-F41))))</f>
        <v>-366</v>
      </c>
      <c r="I41" s="108">
        <f t="shared" ref="I41:I58" si="34">IF(H41="x","x",IF(H41="-","-",IF(AND(F41="-",G41&gt;0),"皆増",IF(AND(F41&gt;0,G41="-"),"皆減",H41/F41*100))))</f>
        <v>-23.20862396956246</v>
      </c>
      <c r="J41" s="102"/>
      <c r="K41" s="114" t="s">
        <v>94</v>
      </c>
      <c r="L41" s="106">
        <v>6</v>
      </c>
      <c r="M41" s="107">
        <v>10</v>
      </c>
      <c r="N41" s="107">
        <v>11</v>
      </c>
      <c r="O41" s="107">
        <v>14</v>
      </c>
      <c r="P41" s="117" t="str">
        <f>第2表01元データ!C40</f>
        <v>-</v>
      </c>
      <c r="Q41" s="107">
        <f t="shared" ref="Q41:Q58" si="35">IF(P41="x","x",IF(AND(P41="-",O41="-"),"-",IF(AND(P41="-",O41&gt;0),O41*-1,IF(AND(P41&gt;0,O41="-"),P41,P41-O41))))</f>
        <v>-14</v>
      </c>
      <c r="R41" s="108" t="str">
        <f t="shared" ref="R41:R58" si="36">IF(Q41="x","x",IF(Q41="-","-",IF(AND(O41="-",P41&gt;0),"皆増",IF(AND(O41&gt;0,P41="-"),"皆減",Q41/O41*100))))</f>
        <v>皆減</v>
      </c>
      <c r="S41" s="108"/>
      <c r="T41" s="100">
        <v>101</v>
      </c>
      <c r="W41" s="100" t="s">
        <v>377</v>
      </c>
      <c r="X41" s="100">
        <v>3243</v>
      </c>
      <c r="Y41" s="100">
        <v>2800</v>
      </c>
      <c r="Z41" s="100">
        <v>2574</v>
      </c>
      <c r="AA41" s="100">
        <v>2216</v>
      </c>
      <c r="AC41" s="100" t="s">
        <v>377</v>
      </c>
      <c r="AD41" s="100">
        <v>14</v>
      </c>
      <c r="AE41" s="100">
        <v>12</v>
      </c>
      <c r="AF41" s="100">
        <v>6</v>
      </c>
      <c r="AG41" s="100">
        <v>10</v>
      </c>
      <c r="AJ41" s="100" t="str">
        <f t="shared" si="29"/>
        <v>●</v>
      </c>
      <c r="AK41" s="100" t="str">
        <f t="shared" si="23"/>
        <v>●</v>
      </c>
      <c r="AL41" s="100" t="str">
        <f t="shared" si="31"/>
        <v>●</v>
      </c>
      <c r="AM41" s="100" t="str">
        <f t="shared" si="25"/>
        <v>●</v>
      </c>
      <c r="AP41" s="100" t="str">
        <f t="shared" si="30"/>
        <v>●</v>
      </c>
      <c r="AQ41" s="100" t="str">
        <f t="shared" si="26"/>
        <v>●</v>
      </c>
      <c r="AR41" s="100" t="str">
        <f t="shared" si="27"/>
        <v>●</v>
      </c>
      <c r="AS41" s="100" t="str">
        <f t="shared" si="28"/>
        <v>●</v>
      </c>
    </row>
    <row r="42" spans="2:45" s="100" customFormat="1" ht="14.25" customHeight="1">
      <c r="B42" s="102" t="s">
        <v>114</v>
      </c>
      <c r="C42" s="106">
        <v>2902</v>
      </c>
      <c r="D42" s="107">
        <v>2542</v>
      </c>
      <c r="E42" s="107">
        <v>2190</v>
      </c>
      <c r="F42" s="107">
        <v>1917</v>
      </c>
      <c r="G42" s="107">
        <f t="shared" si="32"/>
        <v>1570</v>
      </c>
      <c r="H42" s="107">
        <f t="shared" si="33"/>
        <v>-347</v>
      </c>
      <c r="I42" s="108">
        <f t="shared" si="34"/>
        <v>-18.101199791340637</v>
      </c>
      <c r="J42" s="102"/>
      <c r="K42" s="114" t="s">
        <v>153</v>
      </c>
      <c r="L42" s="106">
        <v>15</v>
      </c>
      <c r="M42" s="107">
        <v>9</v>
      </c>
      <c r="N42" s="107">
        <v>15</v>
      </c>
      <c r="O42" s="107">
        <v>10</v>
      </c>
      <c r="P42" s="117">
        <f>第2表01元データ!C41</f>
        <v>13</v>
      </c>
      <c r="Q42" s="107">
        <f t="shared" si="35"/>
        <v>3</v>
      </c>
      <c r="R42" s="108">
        <f t="shared" si="36"/>
        <v>30</v>
      </c>
      <c r="S42" s="108"/>
      <c r="T42" s="100">
        <v>102</v>
      </c>
      <c r="W42" s="100" t="s">
        <v>356</v>
      </c>
      <c r="X42" s="100">
        <v>4219</v>
      </c>
      <c r="Y42" s="100">
        <v>3336</v>
      </c>
      <c r="Z42" s="100">
        <v>2902</v>
      </c>
      <c r="AA42" s="100">
        <v>2542</v>
      </c>
      <c r="AC42" s="100" t="s">
        <v>356</v>
      </c>
      <c r="AD42" s="100">
        <v>41</v>
      </c>
      <c r="AE42" s="100">
        <v>20</v>
      </c>
      <c r="AF42" s="100">
        <v>15</v>
      </c>
      <c r="AG42" s="100">
        <v>9</v>
      </c>
      <c r="AJ42" s="100" t="str">
        <f t="shared" si="29"/>
        <v>●</v>
      </c>
      <c r="AK42" s="100" t="str">
        <f t="shared" si="23"/>
        <v>●</v>
      </c>
      <c r="AL42" s="100" t="str">
        <f t="shared" si="31"/>
        <v>●</v>
      </c>
      <c r="AM42" s="100" t="str">
        <f t="shared" si="25"/>
        <v>●</v>
      </c>
      <c r="AP42" s="100" t="str">
        <f t="shared" si="30"/>
        <v>●</v>
      </c>
      <c r="AQ42" s="100" t="str">
        <f t="shared" si="26"/>
        <v>●</v>
      </c>
      <c r="AR42" s="100" t="str">
        <f t="shared" si="27"/>
        <v>○</v>
      </c>
      <c r="AS42" s="100" t="str">
        <f t="shared" si="28"/>
        <v>●</v>
      </c>
    </row>
    <row r="43" spans="2:45" s="100" customFormat="1" ht="14.25" customHeight="1">
      <c r="B43" s="102" t="s">
        <v>154</v>
      </c>
      <c r="C43" s="106">
        <v>3337</v>
      </c>
      <c r="D43" s="107">
        <v>2856</v>
      </c>
      <c r="E43" s="107">
        <v>2500</v>
      </c>
      <c r="F43" s="107">
        <v>2167</v>
      </c>
      <c r="G43" s="107">
        <f t="shared" si="32"/>
        <v>1897</v>
      </c>
      <c r="H43" s="107">
        <f t="shared" si="33"/>
        <v>-270</v>
      </c>
      <c r="I43" s="108">
        <f t="shared" si="34"/>
        <v>-12.459621596677433</v>
      </c>
      <c r="J43" s="102"/>
      <c r="K43" s="114" t="s">
        <v>124</v>
      </c>
      <c r="L43" s="106">
        <v>17</v>
      </c>
      <c r="M43" s="107">
        <v>15</v>
      </c>
      <c r="N43" s="107">
        <v>8</v>
      </c>
      <c r="O43" s="107">
        <v>14</v>
      </c>
      <c r="P43" s="117">
        <f>第2表01元データ!C42</f>
        <v>10</v>
      </c>
      <c r="Q43" s="107">
        <f t="shared" si="35"/>
        <v>-4</v>
      </c>
      <c r="R43" s="108">
        <f t="shared" si="36"/>
        <v>-28.571428571428569</v>
      </c>
      <c r="S43" s="108"/>
      <c r="T43" s="100">
        <v>103</v>
      </c>
      <c r="W43" s="100" t="s">
        <v>357</v>
      </c>
      <c r="X43" s="100">
        <v>5501</v>
      </c>
      <c r="Y43" s="100">
        <v>4289</v>
      </c>
      <c r="Z43" s="100">
        <v>3337</v>
      </c>
      <c r="AA43" s="100">
        <v>2856</v>
      </c>
      <c r="AC43" s="100" t="s">
        <v>357</v>
      </c>
      <c r="AD43" s="100">
        <v>56</v>
      </c>
      <c r="AE43" s="100">
        <v>47</v>
      </c>
      <c r="AF43" s="100">
        <v>17</v>
      </c>
      <c r="AG43" s="100">
        <v>15</v>
      </c>
      <c r="AJ43" s="100" t="str">
        <f t="shared" si="29"/>
        <v>●</v>
      </c>
      <c r="AK43" s="100" t="str">
        <f t="shared" si="23"/>
        <v>●</v>
      </c>
      <c r="AL43" s="100" t="str">
        <f t="shared" si="31"/>
        <v>●</v>
      </c>
      <c r="AM43" s="100" t="str">
        <f t="shared" si="25"/>
        <v>●</v>
      </c>
      <c r="AP43" s="100" t="str">
        <f t="shared" si="30"/>
        <v>●</v>
      </c>
      <c r="AQ43" s="100" t="str">
        <f t="shared" si="26"/>
        <v>●</v>
      </c>
      <c r="AR43" s="100" t="str">
        <f t="shared" si="27"/>
        <v>●</v>
      </c>
      <c r="AS43" s="100" t="str">
        <f t="shared" si="28"/>
        <v>●</v>
      </c>
    </row>
    <row r="44" spans="2:45" s="100" customFormat="1" ht="14.25" customHeight="1">
      <c r="B44" s="102" t="s">
        <v>155</v>
      </c>
      <c r="C44" s="106">
        <v>4345</v>
      </c>
      <c r="D44" s="107">
        <v>3445</v>
      </c>
      <c r="E44" s="107">
        <v>2991</v>
      </c>
      <c r="F44" s="107">
        <v>2672</v>
      </c>
      <c r="G44" s="107">
        <f t="shared" si="32"/>
        <v>2287</v>
      </c>
      <c r="H44" s="107">
        <f t="shared" si="33"/>
        <v>-385</v>
      </c>
      <c r="I44" s="108">
        <f t="shared" si="34"/>
        <v>-14.408682634730537</v>
      </c>
      <c r="J44" s="102"/>
      <c r="K44" s="114" t="s">
        <v>125</v>
      </c>
      <c r="L44" s="106">
        <v>33</v>
      </c>
      <c r="M44" s="107">
        <v>11</v>
      </c>
      <c r="N44" s="107">
        <v>8</v>
      </c>
      <c r="O44" s="107">
        <v>8</v>
      </c>
      <c r="P44" s="117">
        <f>第2表01元データ!C43</f>
        <v>13</v>
      </c>
      <c r="Q44" s="107">
        <f t="shared" si="35"/>
        <v>5</v>
      </c>
      <c r="R44" s="108">
        <f t="shared" si="36"/>
        <v>62.5</v>
      </c>
      <c r="S44" s="108"/>
      <c r="T44" s="100">
        <v>104</v>
      </c>
      <c r="W44" s="100" t="s">
        <v>358</v>
      </c>
      <c r="X44" s="100">
        <v>6753</v>
      </c>
      <c r="Y44" s="100">
        <v>5517</v>
      </c>
      <c r="Z44" s="100">
        <v>4345</v>
      </c>
      <c r="AA44" s="100">
        <v>3445</v>
      </c>
      <c r="AC44" s="100" t="s">
        <v>358</v>
      </c>
      <c r="AD44" s="100">
        <v>53</v>
      </c>
      <c r="AE44" s="100">
        <v>46</v>
      </c>
      <c r="AF44" s="100">
        <v>33</v>
      </c>
      <c r="AG44" s="100">
        <v>11</v>
      </c>
      <c r="AJ44" s="100" t="str">
        <f t="shared" si="29"/>
        <v>●</v>
      </c>
      <c r="AK44" s="100" t="str">
        <f t="shared" si="23"/>
        <v>●</v>
      </c>
      <c r="AL44" s="100" t="str">
        <f t="shared" si="31"/>
        <v>●</v>
      </c>
      <c r="AM44" s="100" t="str">
        <f t="shared" si="25"/>
        <v>●</v>
      </c>
      <c r="AP44" s="100" t="str">
        <f t="shared" si="30"/>
        <v>●</v>
      </c>
      <c r="AQ44" s="100" t="str">
        <f t="shared" si="26"/>
        <v>●</v>
      </c>
      <c r="AR44" s="100" t="str">
        <f t="shared" si="27"/>
        <v>●</v>
      </c>
      <c r="AS44" s="100" t="str">
        <f t="shared" si="28"/>
        <v>●</v>
      </c>
    </row>
    <row r="45" spans="2:45" s="100" customFormat="1" ht="14.25" customHeight="1">
      <c r="B45" s="102" t="s">
        <v>115</v>
      </c>
      <c r="C45" s="106">
        <v>4451</v>
      </c>
      <c r="D45" s="107">
        <v>3583</v>
      </c>
      <c r="E45" s="107">
        <v>2761</v>
      </c>
      <c r="F45" s="107">
        <v>2330</v>
      </c>
      <c r="G45" s="107">
        <f t="shared" si="32"/>
        <v>2010</v>
      </c>
      <c r="H45" s="107">
        <f t="shared" si="33"/>
        <v>-320</v>
      </c>
      <c r="I45" s="108">
        <f t="shared" si="34"/>
        <v>-13.733905579399142</v>
      </c>
      <c r="J45" s="102"/>
      <c r="K45" s="114" t="s">
        <v>115</v>
      </c>
      <c r="L45" s="106">
        <v>31</v>
      </c>
      <c r="M45" s="107">
        <v>15</v>
      </c>
      <c r="N45" s="107">
        <v>4</v>
      </c>
      <c r="O45" s="107">
        <v>1</v>
      </c>
      <c r="P45" s="117">
        <f>第2表01元データ!C44</f>
        <v>4</v>
      </c>
      <c r="Q45" s="107">
        <f t="shared" si="35"/>
        <v>3</v>
      </c>
      <c r="R45" s="108">
        <f t="shared" si="36"/>
        <v>300</v>
      </c>
      <c r="S45" s="108"/>
      <c r="T45" s="100">
        <v>105</v>
      </c>
      <c r="W45" s="100" t="s">
        <v>359</v>
      </c>
      <c r="X45" s="100">
        <v>4786</v>
      </c>
      <c r="Y45" s="100">
        <v>5246</v>
      </c>
      <c r="Z45" s="100">
        <v>4451</v>
      </c>
      <c r="AA45" s="100">
        <v>3583</v>
      </c>
      <c r="AC45" s="100" t="s">
        <v>359</v>
      </c>
      <c r="AD45" s="100">
        <v>25</v>
      </c>
      <c r="AE45" s="100">
        <v>28</v>
      </c>
      <c r="AF45" s="100">
        <v>31</v>
      </c>
      <c r="AG45" s="100">
        <v>15</v>
      </c>
      <c r="AJ45" s="100" t="str">
        <f t="shared" si="29"/>
        <v>●</v>
      </c>
      <c r="AK45" s="100" t="str">
        <f t="shared" si="23"/>
        <v>●</v>
      </c>
      <c r="AL45" s="100" t="str">
        <f t="shared" si="31"/>
        <v>●</v>
      </c>
      <c r="AM45" s="100" t="str">
        <f t="shared" si="25"/>
        <v>●</v>
      </c>
      <c r="AP45" s="100" t="str">
        <f t="shared" si="30"/>
        <v>●</v>
      </c>
      <c r="AQ45" s="100" t="str">
        <f t="shared" si="26"/>
        <v>●</v>
      </c>
      <c r="AR45" s="100" t="str">
        <f t="shared" si="27"/>
        <v>●</v>
      </c>
      <c r="AS45" s="100" t="str">
        <f t="shared" si="28"/>
        <v>●</v>
      </c>
    </row>
    <row r="46" spans="2:45" s="100" customFormat="1" ht="14.25" customHeight="1">
      <c r="B46" s="102" t="s">
        <v>116</v>
      </c>
      <c r="C46" s="106">
        <v>4395</v>
      </c>
      <c r="D46" s="107">
        <v>3432</v>
      </c>
      <c r="E46" s="107">
        <v>2568</v>
      </c>
      <c r="F46" s="107">
        <v>2047</v>
      </c>
      <c r="G46" s="107">
        <f t="shared" si="32"/>
        <v>1656</v>
      </c>
      <c r="H46" s="107">
        <f t="shared" si="33"/>
        <v>-391</v>
      </c>
      <c r="I46" s="108">
        <f t="shared" si="34"/>
        <v>-19.101123595505616</v>
      </c>
      <c r="J46" s="102"/>
      <c r="K46" s="114" t="s">
        <v>116</v>
      </c>
      <c r="L46" s="106">
        <v>23</v>
      </c>
      <c r="M46" s="107">
        <v>14</v>
      </c>
      <c r="N46" s="107">
        <v>10</v>
      </c>
      <c r="O46" s="107">
        <v>4</v>
      </c>
      <c r="P46" s="117">
        <f>第2表01元データ!C45</f>
        <v>3</v>
      </c>
      <c r="Q46" s="107">
        <f t="shared" si="35"/>
        <v>-1</v>
      </c>
      <c r="R46" s="108">
        <f t="shared" si="36"/>
        <v>-25</v>
      </c>
      <c r="S46" s="108"/>
      <c r="T46" s="100">
        <v>106</v>
      </c>
      <c r="W46" s="100" t="s">
        <v>360</v>
      </c>
      <c r="X46" s="100">
        <v>3758</v>
      </c>
      <c r="Y46" s="100">
        <v>3820</v>
      </c>
      <c r="Z46" s="100">
        <v>4395</v>
      </c>
      <c r="AA46" s="100">
        <v>3432</v>
      </c>
      <c r="AC46" s="100" t="s">
        <v>360</v>
      </c>
      <c r="AD46" s="100">
        <v>18</v>
      </c>
      <c r="AE46" s="100">
        <v>19</v>
      </c>
      <c r="AF46" s="100">
        <v>23</v>
      </c>
      <c r="AG46" s="100">
        <v>14</v>
      </c>
      <c r="AJ46" s="100" t="str">
        <f t="shared" si="29"/>
        <v>●</v>
      </c>
      <c r="AK46" s="100" t="str">
        <f t="shared" si="23"/>
        <v>●</v>
      </c>
      <c r="AL46" s="100" t="str">
        <f t="shared" si="31"/>
        <v>●</v>
      </c>
      <c r="AM46" s="100" t="str">
        <f t="shared" si="25"/>
        <v>●</v>
      </c>
      <c r="AP46" s="100" t="str">
        <f t="shared" si="30"/>
        <v>●</v>
      </c>
      <c r="AQ46" s="100" t="str">
        <f t="shared" si="26"/>
        <v>●</v>
      </c>
      <c r="AR46" s="100" t="str">
        <f t="shared" si="27"/>
        <v>●</v>
      </c>
      <c r="AS46" s="100" t="str">
        <f t="shared" si="28"/>
        <v>●</v>
      </c>
    </row>
    <row r="47" spans="2:45" s="100" customFormat="1" ht="14.25" customHeight="1">
      <c r="B47" s="102" t="s">
        <v>117</v>
      </c>
      <c r="C47" s="106">
        <v>3819</v>
      </c>
      <c r="D47" s="107">
        <v>4034</v>
      </c>
      <c r="E47" s="107">
        <v>3123</v>
      </c>
      <c r="F47" s="107">
        <v>2363</v>
      </c>
      <c r="G47" s="107">
        <f t="shared" si="32"/>
        <v>1828</v>
      </c>
      <c r="H47" s="107">
        <f t="shared" si="33"/>
        <v>-535</v>
      </c>
      <c r="I47" s="108">
        <f t="shared" si="34"/>
        <v>-22.640710960643251</v>
      </c>
      <c r="J47" s="102"/>
      <c r="K47" s="114" t="s">
        <v>117</v>
      </c>
      <c r="L47" s="106">
        <v>11</v>
      </c>
      <c r="M47" s="107">
        <v>15</v>
      </c>
      <c r="N47" s="107">
        <v>17</v>
      </c>
      <c r="O47" s="107">
        <v>14</v>
      </c>
      <c r="P47" s="117">
        <f>第2表01元データ!C46</f>
        <v>5</v>
      </c>
      <c r="Q47" s="107">
        <f t="shared" si="35"/>
        <v>-9</v>
      </c>
      <c r="R47" s="108">
        <f t="shared" si="36"/>
        <v>-64.285714285714292</v>
      </c>
      <c r="S47" s="108"/>
      <c r="T47" s="100">
        <v>107</v>
      </c>
      <c r="W47" s="100" t="s">
        <v>361</v>
      </c>
      <c r="X47" s="100">
        <v>3704</v>
      </c>
      <c r="Y47" s="100">
        <v>3676</v>
      </c>
      <c r="Z47" s="100">
        <v>3819</v>
      </c>
      <c r="AA47" s="100">
        <v>4034</v>
      </c>
      <c r="AC47" s="100" t="s">
        <v>361</v>
      </c>
      <c r="AD47" s="100">
        <v>20</v>
      </c>
      <c r="AE47" s="100">
        <v>10</v>
      </c>
      <c r="AF47" s="100">
        <v>11</v>
      </c>
      <c r="AG47" s="100">
        <v>15</v>
      </c>
      <c r="AJ47" s="100" t="str">
        <f t="shared" si="29"/>
        <v>●</v>
      </c>
      <c r="AK47" s="100" t="str">
        <f t="shared" si="23"/>
        <v>●</v>
      </c>
      <c r="AL47" s="100" t="str">
        <f t="shared" si="31"/>
        <v>●</v>
      </c>
      <c r="AM47" s="100" t="str">
        <f t="shared" si="25"/>
        <v>●</v>
      </c>
      <c r="AP47" s="100" t="str">
        <f t="shared" si="30"/>
        <v>●</v>
      </c>
      <c r="AQ47" s="100" t="str">
        <f t="shared" si="26"/>
        <v>●</v>
      </c>
      <c r="AR47" s="100" t="str">
        <f t="shared" si="27"/>
        <v>●</v>
      </c>
      <c r="AS47" s="100" t="str">
        <f t="shared" si="28"/>
        <v>●</v>
      </c>
    </row>
    <row r="48" spans="2:45" s="100" customFormat="1" ht="14.25" customHeight="1">
      <c r="B48" s="102" t="s">
        <v>118</v>
      </c>
      <c r="C48" s="106">
        <v>3608</v>
      </c>
      <c r="D48" s="107">
        <v>3605</v>
      </c>
      <c r="E48" s="107">
        <v>3837</v>
      </c>
      <c r="F48" s="107">
        <v>3003</v>
      </c>
      <c r="G48" s="107">
        <f t="shared" si="32"/>
        <v>2221</v>
      </c>
      <c r="H48" s="107">
        <f t="shared" si="33"/>
        <v>-782</v>
      </c>
      <c r="I48" s="108">
        <f t="shared" si="34"/>
        <v>-26.040626040626041</v>
      </c>
      <c r="J48" s="102"/>
      <c r="K48" s="114" t="s">
        <v>118</v>
      </c>
      <c r="L48" s="106">
        <v>11</v>
      </c>
      <c r="M48" s="107">
        <v>10</v>
      </c>
      <c r="N48" s="107">
        <v>21</v>
      </c>
      <c r="O48" s="107">
        <v>17</v>
      </c>
      <c r="P48" s="117">
        <f>第2表01元データ!C47</f>
        <v>15</v>
      </c>
      <c r="Q48" s="107">
        <f t="shared" si="35"/>
        <v>-2</v>
      </c>
      <c r="R48" s="108">
        <f t="shared" si="36"/>
        <v>-11.76470588235294</v>
      </c>
      <c r="S48" s="108"/>
      <c r="T48" s="100">
        <v>108</v>
      </c>
      <c r="W48" s="100" t="s">
        <v>362</v>
      </c>
      <c r="X48" s="100">
        <v>5056</v>
      </c>
      <c r="Y48" s="100">
        <v>3748</v>
      </c>
      <c r="Z48" s="100">
        <v>3608</v>
      </c>
      <c r="AA48" s="100">
        <v>3605</v>
      </c>
      <c r="AC48" s="100" t="s">
        <v>362</v>
      </c>
      <c r="AD48" s="100">
        <v>47</v>
      </c>
      <c r="AE48" s="100">
        <v>20</v>
      </c>
      <c r="AF48" s="100">
        <v>11</v>
      </c>
      <c r="AG48" s="100">
        <v>10</v>
      </c>
      <c r="AJ48" s="100" t="str">
        <f t="shared" si="29"/>
        <v>●</v>
      </c>
      <c r="AK48" s="100" t="str">
        <f t="shared" si="23"/>
        <v>●</v>
      </c>
      <c r="AL48" s="100" t="str">
        <f t="shared" si="31"/>
        <v>●</v>
      </c>
      <c r="AM48" s="100" t="str">
        <f t="shared" si="25"/>
        <v>●</v>
      </c>
      <c r="AP48" s="100" t="str">
        <f t="shared" si="30"/>
        <v>●</v>
      </c>
      <c r="AQ48" s="100" t="str">
        <f t="shared" si="26"/>
        <v>●</v>
      </c>
      <c r="AR48" s="100" t="str">
        <f t="shared" si="27"/>
        <v>●</v>
      </c>
      <c r="AS48" s="100" t="str">
        <f t="shared" si="28"/>
        <v>●</v>
      </c>
    </row>
    <row r="49" spans="2:45" s="100" customFormat="1" ht="14.25" customHeight="1">
      <c r="B49" s="102" t="s">
        <v>156</v>
      </c>
      <c r="C49" s="106">
        <v>3760</v>
      </c>
      <c r="D49" s="107">
        <v>3541</v>
      </c>
      <c r="E49" s="107">
        <v>3500</v>
      </c>
      <c r="F49" s="107">
        <v>3751</v>
      </c>
      <c r="G49" s="107">
        <f t="shared" si="32"/>
        <v>2938</v>
      </c>
      <c r="H49" s="107">
        <f t="shared" si="33"/>
        <v>-813</v>
      </c>
      <c r="I49" s="108">
        <f t="shared" si="34"/>
        <v>-21.674220207944547</v>
      </c>
      <c r="J49" s="102"/>
      <c r="K49" s="114" t="s">
        <v>119</v>
      </c>
      <c r="L49" s="106">
        <v>24</v>
      </c>
      <c r="M49" s="107">
        <v>10</v>
      </c>
      <c r="N49" s="107">
        <v>12</v>
      </c>
      <c r="O49" s="107">
        <v>18</v>
      </c>
      <c r="P49" s="117">
        <f>第2表01元データ!C48</f>
        <v>17</v>
      </c>
      <c r="Q49" s="107">
        <f t="shared" si="35"/>
        <v>-1</v>
      </c>
      <c r="R49" s="108">
        <f t="shared" si="36"/>
        <v>-5.5555555555555554</v>
      </c>
      <c r="S49" s="108"/>
      <c r="T49" s="100">
        <v>109</v>
      </c>
      <c r="W49" s="100" t="s">
        <v>363</v>
      </c>
      <c r="X49" s="100">
        <v>6543</v>
      </c>
      <c r="Y49" s="100">
        <v>5062</v>
      </c>
      <c r="Z49" s="100">
        <v>3760</v>
      </c>
      <c r="AA49" s="100">
        <v>3541</v>
      </c>
      <c r="AC49" s="100" t="s">
        <v>363</v>
      </c>
      <c r="AD49" s="100">
        <v>42</v>
      </c>
      <c r="AE49" s="100">
        <v>45</v>
      </c>
      <c r="AF49" s="100">
        <v>24</v>
      </c>
      <c r="AG49" s="100">
        <v>10</v>
      </c>
      <c r="AJ49" s="100" t="str">
        <f t="shared" si="29"/>
        <v>●</v>
      </c>
      <c r="AK49" s="100" t="str">
        <f t="shared" si="23"/>
        <v>●</v>
      </c>
      <c r="AL49" s="100" t="str">
        <f>IF(E49=Z49,"○","●")</f>
        <v>●</v>
      </c>
      <c r="AM49" s="100" t="str">
        <f t="shared" si="25"/>
        <v>●</v>
      </c>
      <c r="AP49" s="100" t="str">
        <f t="shared" si="30"/>
        <v>●</v>
      </c>
      <c r="AQ49" s="100" t="str">
        <f t="shared" si="26"/>
        <v>●</v>
      </c>
      <c r="AR49" s="100" t="str">
        <f t="shared" si="27"/>
        <v>●</v>
      </c>
      <c r="AS49" s="100" t="str">
        <f t="shared" si="28"/>
        <v>●</v>
      </c>
    </row>
    <row r="50" spans="2:45" s="100" customFormat="1" ht="14.25" customHeight="1">
      <c r="B50" s="102" t="s">
        <v>120</v>
      </c>
      <c r="C50" s="106">
        <v>4966</v>
      </c>
      <c r="D50" s="107">
        <v>3652</v>
      </c>
      <c r="E50" s="107">
        <v>3441</v>
      </c>
      <c r="F50" s="107">
        <v>3478</v>
      </c>
      <c r="G50" s="107">
        <f t="shared" si="32"/>
        <v>3650</v>
      </c>
      <c r="H50" s="107">
        <f t="shared" si="33"/>
        <v>172</v>
      </c>
      <c r="I50" s="108">
        <f t="shared" si="34"/>
        <v>4.9453709028177109</v>
      </c>
      <c r="J50" s="102"/>
      <c r="K50" s="114" t="s">
        <v>157</v>
      </c>
      <c r="L50" s="106">
        <v>48</v>
      </c>
      <c r="M50" s="107">
        <v>22</v>
      </c>
      <c r="N50" s="107">
        <v>11</v>
      </c>
      <c r="O50" s="107">
        <v>14</v>
      </c>
      <c r="P50" s="117">
        <f>第2表01元データ!C49</f>
        <v>16</v>
      </c>
      <c r="Q50" s="107">
        <f t="shared" si="35"/>
        <v>2</v>
      </c>
      <c r="R50" s="108">
        <f t="shared" si="36"/>
        <v>14.285714285714285</v>
      </c>
      <c r="S50" s="108"/>
      <c r="T50" s="100">
        <v>110</v>
      </c>
      <c r="W50" s="100" t="s">
        <v>364</v>
      </c>
      <c r="X50" s="100">
        <v>5477</v>
      </c>
      <c r="Y50" s="100">
        <v>6431</v>
      </c>
      <c r="Z50" s="100">
        <v>4966</v>
      </c>
      <c r="AA50" s="100">
        <v>3652</v>
      </c>
      <c r="AC50" s="100" t="s">
        <v>364</v>
      </c>
      <c r="AD50" s="100">
        <v>51</v>
      </c>
      <c r="AE50" s="100">
        <v>41</v>
      </c>
      <c r="AF50" s="100">
        <v>48</v>
      </c>
      <c r="AG50" s="100">
        <v>22</v>
      </c>
      <c r="AJ50" s="100" t="str">
        <f t="shared" si="29"/>
        <v>●</v>
      </c>
      <c r="AK50" s="100" t="str">
        <f t="shared" si="23"/>
        <v>●</v>
      </c>
      <c r="AL50" s="100" t="str">
        <f t="shared" ref="AL50:AL58" si="37">IF(E50=Z50,"○","●")</f>
        <v>●</v>
      </c>
      <c r="AM50" s="100" t="str">
        <f t="shared" si="25"/>
        <v>●</v>
      </c>
      <c r="AP50" s="100" t="str">
        <f t="shared" si="30"/>
        <v>●</v>
      </c>
      <c r="AQ50" s="100" t="str">
        <f t="shared" si="26"/>
        <v>●</v>
      </c>
      <c r="AR50" s="100" t="str">
        <f t="shared" si="27"/>
        <v>●</v>
      </c>
      <c r="AS50" s="100" t="str">
        <f t="shared" si="28"/>
        <v>●</v>
      </c>
    </row>
    <row r="51" spans="2:45" s="100" customFormat="1" ht="14.25" customHeight="1">
      <c r="B51" s="102" t="s">
        <v>121</v>
      </c>
      <c r="C51" s="106">
        <v>6337</v>
      </c>
      <c r="D51" s="107">
        <v>4874</v>
      </c>
      <c r="E51" s="107">
        <v>3589</v>
      </c>
      <c r="F51" s="107">
        <v>3378</v>
      </c>
      <c r="G51" s="107">
        <f t="shared" si="32"/>
        <v>3418</v>
      </c>
      <c r="H51" s="107">
        <f t="shared" si="33"/>
        <v>40</v>
      </c>
      <c r="I51" s="108">
        <f t="shared" si="34"/>
        <v>1.1841326228537596</v>
      </c>
      <c r="J51" s="102"/>
      <c r="K51" s="114" t="s">
        <v>158</v>
      </c>
      <c r="L51" s="106">
        <v>45</v>
      </c>
      <c r="M51" s="107">
        <v>48</v>
      </c>
      <c r="N51" s="107">
        <v>20</v>
      </c>
      <c r="O51" s="107">
        <v>11</v>
      </c>
      <c r="P51" s="117">
        <f>第2表01元データ!C50</f>
        <v>14</v>
      </c>
      <c r="Q51" s="107">
        <f t="shared" si="35"/>
        <v>3</v>
      </c>
      <c r="R51" s="108">
        <f t="shared" si="36"/>
        <v>27.27272727272727</v>
      </c>
      <c r="S51" s="108"/>
      <c r="T51" s="100">
        <v>111</v>
      </c>
      <c r="W51" s="100" t="s">
        <v>365</v>
      </c>
      <c r="X51" s="100">
        <v>5249</v>
      </c>
      <c r="Y51" s="100">
        <v>5376</v>
      </c>
      <c r="Z51" s="100">
        <v>6337</v>
      </c>
      <c r="AA51" s="100">
        <v>4874</v>
      </c>
      <c r="AC51" s="100" t="s">
        <v>365</v>
      </c>
      <c r="AD51" s="100">
        <v>50</v>
      </c>
      <c r="AE51" s="100">
        <v>50</v>
      </c>
      <c r="AF51" s="100">
        <v>45</v>
      </c>
      <c r="AG51" s="100">
        <v>48</v>
      </c>
      <c r="AJ51" s="100" t="str">
        <f t="shared" si="29"/>
        <v>●</v>
      </c>
      <c r="AK51" s="100" t="str">
        <f t="shared" si="23"/>
        <v>●</v>
      </c>
      <c r="AL51" s="100" t="str">
        <f t="shared" si="37"/>
        <v>●</v>
      </c>
      <c r="AM51" s="100" t="str">
        <f t="shared" si="25"/>
        <v>●</v>
      </c>
      <c r="AP51" s="100" t="str">
        <f t="shared" si="30"/>
        <v>●</v>
      </c>
      <c r="AQ51" s="100" t="str">
        <f t="shared" si="26"/>
        <v>●</v>
      </c>
      <c r="AR51" s="100" t="str">
        <f t="shared" si="27"/>
        <v>●</v>
      </c>
      <c r="AS51" s="100" t="str">
        <f t="shared" si="28"/>
        <v>●</v>
      </c>
    </row>
    <row r="52" spans="2:45" s="100" customFormat="1" ht="14.25" customHeight="1">
      <c r="B52" s="102" t="s">
        <v>159</v>
      </c>
      <c r="C52" s="106">
        <v>5215</v>
      </c>
      <c r="D52" s="107">
        <v>6145</v>
      </c>
      <c r="E52" s="107">
        <v>4728</v>
      </c>
      <c r="F52" s="107">
        <v>3519</v>
      </c>
      <c r="G52" s="107">
        <f t="shared" si="32"/>
        <v>3309</v>
      </c>
      <c r="H52" s="107">
        <f t="shared" si="33"/>
        <v>-210</v>
      </c>
      <c r="I52" s="108">
        <f t="shared" si="34"/>
        <v>-5.9676044330775788</v>
      </c>
      <c r="J52" s="102"/>
      <c r="K52" s="114" t="s">
        <v>160</v>
      </c>
      <c r="L52" s="106">
        <v>56</v>
      </c>
      <c r="M52" s="107">
        <v>49</v>
      </c>
      <c r="N52" s="107">
        <v>44</v>
      </c>
      <c r="O52" s="107">
        <v>21</v>
      </c>
      <c r="P52" s="117">
        <f>第2表01元データ!C51</f>
        <v>15</v>
      </c>
      <c r="Q52" s="107">
        <f t="shared" si="35"/>
        <v>-6</v>
      </c>
      <c r="R52" s="108">
        <f t="shared" si="36"/>
        <v>-28.571428571428569</v>
      </c>
      <c r="S52" s="108"/>
      <c r="T52" s="100">
        <v>112</v>
      </c>
      <c r="W52" s="100" t="s">
        <v>366</v>
      </c>
      <c r="X52" s="100">
        <v>5671</v>
      </c>
      <c r="Y52" s="100">
        <v>5058</v>
      </c>
      <c r="Z52" s="100">
        <v>5215</v>
      </c>
      <c r="AA52" s="100">
        <v>6145</v>
      </c>
      <c r="AC52" s="100" t="s">
        <v>366</v>
      </c>
      <c r="AD52" s="100">
        <v>48</v>
      </c>
      <c r="AE52" s="100">
        <v>47</v>
      </c>
      <c r="AF52" s="100">
        <v>56</v>
      </c>
      <c r="AG52" s="100">
        <v>49</v>
      </c>
      <c r="AJ52" s="100" t="str">
        <f t="shared" si="29"/>
        <v>●</v>
      </c>
      <c r="AK52" s="100" t="str">
        <f t="shared" si="23"/>
        <v>●</v>
      </c>
      <c r="AL52" s="100" t="str">
        <f t="shared" si="37"/>
        <v>●</v>
      </c>
      <c r="AM52" s="100" t="str">
        <f t="shared" si="25"/>
        <v>●</v>
      </c>
      <c r="AP52" s="100" t="str">
        <f t="shared" si="30"/>
        <v>●</v>
      </c>
      <c r="AQ52" s="100" t="str">
        <f t="shared" si="26"/>
        <v>●</v>
      </c>
      <c r="AR52" s="100" t="str">
        <f t="shared" si="27"/>
        <v>●</v>
      </c>
      <c r="AS52" s="100" t="str">
        <f t="shared" si="28"/>
        <v>●</v>
      </c>
    </row>
    <row r="53" spans="2:45" s="100" customFormat="1" ht="14.25" customHeight="1">
      <c r="B53" s="102" t="s">
        <v>134</v>
      </c>
      <c r="C53" s="106">
        <v>4889</v>
      </c>
      <c r="D53" s="107">
        <v>5101</v>
      </c>
      <c r="E53" s="107">
        <v>5957</v>
      </c>
      <c r="F53" s="107">
        <v>4642</v>
      </c>
      <c r="G53" s="107">
        <f t="shared" si="32"/>
        <v>3473</v>
      </c>
      <c r="H53" s="107">
        <f t="shared" si="33"/>
        <v>-1169</v>
      </c>
      <c r="I53" s="108">
        <f t="shared" si="34"/>
        <v>-25.183110728134423</v>
      </c>
      <c r="J53" s="102"/>
      <c r="K53" s="114" t="s">
        <v>122</v>
      </c>
      <c r="L53" s="106">
        <v>48</v>
      </c>
      <c r="M53" s="107">
        <v>53</v>
      </c>
      <c r="N53" s="107">
        <v>46</v>
      </c>
      <c r="O53" s="107">
        <v>43</v>
      </c>
      <c r="P53" s="117">
        <f>第2表01元データ!C52</f>
        <v>19</v>
      </c>
      <c r="Q53" s="107">
        <f t="shared" si="35"/>
        <v>-24</v>
      </c>
      <c r="R53" s="108">
        <f t="shared" si="36"/>
        <v>-55.813953488372093</v>
      </c>
      <c r="S53" s="108"/>
      <c r="T53" s="100">
        <v>113</v>
      </c>
      <c r="W53" s="100" t="s">
        <v>367</v>
      </c>
      <c r="X53" s="100">
        <v>5188</v>
      </c>
      <c r="Y53" s="100">
        <v>5403</v>
      </c>
      <c r="Z53" s="100">
        <v>4889</v>
      </c>
      <c r="AA53" s="100">
        <v>5101</v>
      </c>
      <c r="AC53" s="100" t="s">
        <v>367</v>
      </c>
      <c r="AD53" s="100">
        <v>43</v>
      </c>
      <c r="AE53" s="100">
        <v>44</v>
      </c>
      <c r="AF53" s="100">
        <v>48</v>
      </c>
      <c r="AG53" s="100">
        <v>53</v>
      </c>
      <c r="AJ53" s="100" t="str">
        <f t="shared" si="29"/>
        <v>●</v>
      </c>
      <c r="AK53" s="100" t="str">
        <f t="shared" si="23"/>
        <v>●</v>
      </c>
      <c r="AL53" s="100" t="str">
        <f t="shared" si="37"/>
        <v>●</v>
      </c>
      <c r="AM53" s="100" t="str">
        <f t="shared" si="25"/>
        <v>●</v>
      </c>
      <c r="AP53" s="100" t="str">
        <f t="shared" si="30"/>
        <v>●</v>
      </c>
      <c r="AQ53" s="100" t="str">
        <f t="shared" si="26"/>
        <v>●</v>
      </c>
      <c r="AR53" s="100" t="str">
        <f t="shared" si="27"/>
        <v>●</v>
      </c>
      <c r="AS53" s="100" t="str">
        <f t="shared" si="28"/>
        <v>●</v>
      </c>
    </row>
    <row r="54" spans="2:45" s="100" customFormat="1" ht="14.25" customHeight="1">
      <c r="B54" s="102" t="s">
        <v>106</v>
      </c>
      <c r="C54" s="106">
        <v>5018</v>
      </c>
      <c r="D54" s="107">
        <v>4551</v>
      </c>
      <c r="E54" s="107">
        <v>4771</v>
      </c>
      <c r="F54" s="107">
        <v>5686</v>
      </c>
      <c r="G54" s="107">
        <f t="shared" si="32"/>
        <v>4417</v>
      </c>
      <c r="H54" s="107">
        <f t="shared" si="33"/>
        <v>-1269</v>
      </c>
      <c r="I54" s="108">
        <f t="shared" si="34"/>
        <v>-22.31797397115723</v>
      </c>
      <c r="J54" s="102"/>
      <c r="K54" s="114" t="s">
        <v>161</v>
      </c>
      <c r="L54" s="106">
        <v>44</v>
      </c>
      <c r="M54" s="107">
        <v>46</v>
      </c>
      <c r="N54" s="107">
        <v>51</v>
      </c>
      <c r="O54" s="107">
        <v>45</v>
      </c>
      <c r="P54" s="117">
        <f>第2表01元データ!C53</f>
        <v>40</v>
      </c>
      <c r="Q54" s="107">
        <f t="shared" si="35"/>
        <v>-5</v>
      </c>
      <c r="R54" s="108">
        <f t="shared" si="36"/>
        <v>-11.111111111111111</v>
      </c>
      <c r="S54" s="108"/>
      <c r="T54" s="100">
        <v>114</v>
      </c>
      <c r="W54" s="100" t="s">
        <v>368</v>
      </c>
      <c r="X54" s="100">
        <v>3914</v>
      </c>
      <c r="Y54" s="100">
        <v>4697</v>
      </c>
      <c r="Z54" s="100">
        <v>5018</v>
      </c>
      <c r="AA54" s="100">
        <v>4551</v>
      </c>
      <c r="AC54" s="100" t="s">
        <v>368</v>
      </c>
      <c r="AD54" s="100">
        <v>65</v>
      </c>
      <c r="AE54" s="100">
        <v>44</v>
      </c>
      <c r="AF54" s="100">
        <v>44</v>
      </c>
      <c r="AG54" s="100">
        <v>46</v>
      </c>
      <c r="AJ54" s="100" t="str">
        <f t="shared" si="29"/>
        <v>●</v>
      </c>
      <c r="AK54" s="100" t="str">
        <f t="shared" si="23"/>
        <v>●</v>
      </c>
      <c r="AL54" s="100" t="str">
        <f t="shared" si="37"/>
        <v>●</v>
      </c>
      <c r="AM54" s="100" t="str">
        <f t="shared" si="25"/>
        <v>●</v>
      </c>
      <c r="AP54" s="100" t="str">
        <f t="shared" si="30"/>
        <v>●</v>
      </c>
      <c r="AQ54" s="100" t="str">
        <f t="shared" si="26"/>
        <v>●</v>
      </c>
      <c r="AR54" s="100" t="str">
        <f t="shared" si="27"/>
        <v>●</v>
      </c>
      <c r="AS54" s="100" t="str">
        <f t="shared" si="28"/>
        <v>●</v>
      </c>
    </row>
    <row r="55" spans="2:45" s="100" customFormat="1" ht="14.25" customHeight="1">
      <c r="B55" s="102" t="s">
        <v>162</v>
      </c>
      <c r="C55" s="106">
        <v>4009</v>
      </c>
      <c r="D55" s="107">
        <v>4442</v>
      </c>
      <c r="E55" s="107">
        <v>4014</v>
      </c>
      <c r="F55" s="107">
        <v>4271</v>
      </c>
      <c r="G55" s="107">
        <f t="shared" si="32"/>
        <v>5033</v>
      </c>
      <c r="H55" s="107">
        <f t="shared" si="33"/>
        <v>762</v>
      </c>
      <c r="I55" s="108">
        <f t="shared" si="34"/>
        <v>17.841254975415595</v>
      </c>
      <c r="J55" s="102"/>
      <c r="K55" s="114" t="s">
        <v>144</v>
      </c>
      <c r="L55" s="106">
        <v>30</v>
      </c>
      <c r="M55" s="107">
        <v>38</v>
      </c>
      <c r="N55" s="107">
        <v>36</v>
      </c>
      <c r="O55" s="107">
        <v>47</v>
      </c>
      <c r="P55" s="117">
        <f>第2表01元データ!C54</f>
        <v>39</v>
      </c>
      <c r="Q55" s="107">
        <f t="shared" si="35"/>
        <v>-8</v>
      </c>
      <c r="R55" s="108">
        <f t="shared" si="36"/>
        <v>-17.021276595744681</v>
      </c>
      <c r="S55" s="108"/>
      <c r="T55" s="100">
        <v>115</v>
      </c>
      <c r="W55" s="100" t="s">
        <v>369</v>
      </c>
      <c r="X55" s="100">
        <v>2757</v>
      </c>
      <c r="Y55" s="100">
        <v>3296</v>
      </c>
      <c r="Z55" s="100">
        <v>4009</v>
      </c>
      <c r="AA55" s="100">
        <v>4442</v>
      </c>
      <c r="AC55" s="100" t="s">
        <v>369</v>
      </c>
      <c r="AD55" s="100">
        <v>36</v>
      </c>
      <c r="AE55" s="100">
        <v>46</v>
      </c>
      <c r="AF55" s="100">
        <v>30</v>
      </c>
      <c r="AG55" s="100">
        <v>38</v>
      </c>
      <c r="AJ55" s="100" t="str">
        <f t="shared" si="29"/>
        <v>●</v>
      </c>
      <c r="AK55" s="100" t="str">
        <f t="shared" si="23"/>
        <v>●</v>
      </c>
      <c r="AL55" s="100" t="str">
        <f t="shared" si="37"/>
        <v>●</v>
      </c>
      <c r="AM55" s="100" t="str">
        <f t="shared" si="25"/>
        <v>●</v>
      </c>
      <c r="AP55" s="100" t="str">
        <f t="shared" si="30"/>
        <v>●</v>
      </c>
      <c r="AQ55" s="100" t="str">
        <f t="shared" si="26"/>
        <v>●</v>
      </c>
      <c r="AR55" s="100" t="str">
        <f t="shared" si="27"/>
        <v>●</v>
      </c>
      <c r="AS55" s="100" t="str">
        <f t="shared" si="28"/>
        <v>●</v>
      </c>
    </row>
    <row r="56" spans="2:45" s="100" customFormat="1" ht="14.25" customHeight="1">
      <c r="B56" s="102" t="s">
        <v>163</v>
      </c>
      <c r="C56" s="106">
        <v>2624</v>
      </c>
      <c r="D56" s="107">
        <v>3290</v>
      </c>
      <c r="E56" s="107">
        <v>3683</v>
      </c>
      <c r="F56" s="107">
        <v>3393</v>
      </c>
      <c r="G56" s="107">
        <f t="shared" si="32"/>
        <v>3561</v>
      </c>
      <c r="H56" s="107">
        <f t="shared" si="33"/>
        <v>168</v>
      </c>
      <c r="I56" s="108">
        <f t="shared" si="34"/>
        <v>4.9513704686118478</v>
      </c>
      <c r="J56" s="102"/>
      <c r="K56" s="114" t="s">
        <v>164</v>
      </c>
      <c r="L56" s="106">
        <v>33</v>
      </c>
      <c r="M56" s="107">
        <v>21</v>
      </c>
      <c r="N56" s="107">
        <v>32</v>
      </c>
      <c r="O56" s="107">
        <v>30</v>
      </c>
      <c r="P56" s="117">
        <f>第2表01元データ!C55</f>
        <v>41</v>
      </c>
      <c r="Q56" s="107">
        <f t="shared" si="35"/>
        <v>11</v>
      </c>
      <c r="R56" s="108">
        <f t="shared" si="36"/>
        <v>36.666666666666664</v>
      </c>
      <c r="S56" s="108"/>
      <c r="T56" s="100">
        <v>116</v>
      </c>
      <c r="W56" s="100" t="s">
        <v>370</v>
      </c>
      <c r="X56" s="100">
        <v>2051</v>
      </c>
      <c r="Y56" s="100">
        <v>2122</v>
      </c>
      <c r="Z56" s="100">
        <v>2624</v>
      </c>
      <c r="AA56" s="100">
        <v>3290</v>
      </c>
      <c r="AC56" s="100" t="s">
        <v>370</v>
      </c>
      <c r="AD56" s="100">
        <v>30</v>
      </c>
      <c r="AE56" s="100">
        <v>31</v>
      </c>
      <c r="AF56" s="100">
        <v>33</v>
      </c>
      <c r="AG56" s="100">
        <v>21</v>
      </c>
      <c r="AJ56" s="100" t="str">
        <f t="shared" si="29"/>
        <v>●</v>
      </c>
      <c r="AK56" s="100" t="str">
        <f t="shared" si="23"/>
        <v>●</v>
      </c>
      <c r="AL56" s="100" t="str">
        <f t="shared" si="37"/>
        <v>●</v>
      </c>
      <c r="AM56" s="100" t="str">
        <f t="shared" si="25"/>
        <v>●</v>
      </c>
      <c r="AP56" s="100" t="str">
        <f t="shared" si="30"/>
        <v>●</v>
      </c>
      <c r="AQ56" s="100" t="str">
        <f t="shared" si="26"/>
        <v>●</v>
      </c>
      <c r="AR56" s="100" t="str">
        <f t="shared" si="27"/>
        <v>●</v>
      </c>
      <c r="AS56" s="100" t="str">
        <f t="shared" si="28"/>
        <v>●</v>
      </c>
    </row>
    <row r="57" spans="2:45" s="100" customFormat="1" ht="14.25" customHeight="1">
      <c r="B57" s="102" t="s">
        <v>165</v>
      </c>
      <c r="C57" s="106">
        <v>1470</v>
      </c>
      <c r="D57" s="107">
        <v>1879</v>
      </c>
      <c r="E57" s="107">
        <v>2361</v>
      </c>
      <c r="F57" s="107">
        <v>2735</v>
      </c>
      <c r="G57" s="107">
        <f t="shared" si="32"/>
        <v>2544</v>
      </c>
      <c r="H57" s="107">
        <f t="shared" si="33"/>
        <v>-191</v>
      </c>
      <c r="I57" s="108">
        <f t="shared" si="34"/>
        <v>-6.9835466179159047</v>
      </c>
      <c r="J57" s="102"/>
      <c r="K57" s="114" t="s">
        <v>148</v>
      </c>
      <c r="L57" s="106">
        <v>17</v>
      </c>
      <c r="M57" s="107">
        <v>16</v>
      </c>
      <c r="N57" s="107">
        <v>17</v>
      </c>
      <c r="O57" s="107">
        <v>23</v>
      </c>
      <c r="P57" s="117">
        <f>第2表01元データ!C56</f>
        <v>21</v>
      </c>
      <c r="Q57" s="107">
        <f t="shared" si="35"/>
        <v>-2</v>
      </c>
      <c r="R57" s="108">
        <f t="shared" si="36"/>
        <v>-8.695652173913043</v>
      </c>
      <c r="S57" s="108"/>
      <c r="T57" s="100">
        <v>117</v>
      </c>
      <c r="W57" s="100" t="s">
        <v>371</v>
      </c>
      <c r="X57" s="100">
        <v>1061</v>
      </c>
      <c r="Y57" s="100">
        <v>1314</v>
      </c>
      <c r="Z57" s="100">
        <v>1470</v>
      </c>
      <c r="AA57" s="100">
        <v>1879</v>
      </c>
      <c r="AC57" s="100" t="s">
        <v>371</v>
      </c>
      <c r="AD57" s="100">
        <v>15</v>
      </c>
      <c r="AE57" s="100">
        <v>22</v>
      </c>
      <c r="AF57" s="100">
        <v>17</v>
      </c>
      <c r="AG57" s="100">
        <v>16</v>
      </c>
      <c r="AJ57" s="100" t="str">
        <f t="shared" si="29"/>
        <v>●</v>
      </c>
      <c r="AK57" s="100" t="str">
        <f t="shared" si="23"/>
        <v>●</v>
      </c>
      <c r="AL57" s="100" t="str">
        <f t="shared" si="37"/>
        <v>●</v>
      </c>
      <c r="AM57" s="100" t="str">
        <f t="shared" si="25"/>
        <v>●</v>
      </c>
      <c r="AP57" s="100" t="str">
        <f t="shared" si="30"/>
        <v>●</v>
      </c>
      <c r="AQ57" s="100" t="str">
        <f t="shared" si="26"/>
        <v>●</v>
      </c>
      <c r="AR57" s="100" t="str">
        <f t="shared" si="27"/>
        <v>○</v>
      </c>
      <c r="AS57" s="100" t="str">
        <f t="shared" si="28"/>
        <v>●</v>
      </c>
    </row>
    <row r="58" spans="2:45" s="100" customFormat="1" ht="14.25" customHeight="1">
      <c r="B58" s="102" t="s">
        <v>110</v>
      </c>
      <c r="C58" s="106">
        <v>967</v>
      </c>
      <c r="D58" s="107">
        <v>1244</v>
      </c>
      <c r="E58" s="107">
        <v>1578</v>
      </c>
      <c r="F58" s="107">
        <v>1935</v>
      </c>
      <c r="G58" s="107">
        <f t="shared" si="32"/>
        <v>2454</v>
      </c>
      <c r="H58" s="107">
        <f t="shared" si="33"/>
        <v>519</v>
      </c>
      <c r="I58" s="108">
        <f t="shared" si="34"/>
        <v>26.821705426356591</v>
      </c>
      <c r="J58" s="102"/>
      <c r="K58" s="114" t="s">
        <v>110</v>
      </c>
      <c r="L58" s="106">
        <v>12</v>
      </c>
      <c r="M58" s="107">
        <v>17</v>
      </c>
      <c r="N58" s="107">
        <v>12</v>
      </c>
      <c r="O58" s="107">
        <v>10</v>
      </c>
      <c r="P58" s="117">
        <f>第2表01元データ!C57</f>
        <v>14</v>
      </c>
      <c r="Q58" s="107">
        <f t="shared" si="35"/>
        <v>4</v>
      </c>
      <c r="R58" s="108">
        <f t="shared" si="36"/>
        <v>40</v>
      </c>
      <c r="S58" s="108"/>
      <c r="T58" s="100">
        <v>118</v>
      </c>
      <c r="W58" s="100" t="s">
        <v>378</v>
      </c>
      <c r="X58" s="100">
        <v>522</v>
      </c>
      <c r="Y58" s="100">
        <v>723</v>
      </c>
      <c r="Z58" s="100">
        <v>967</v>
      </c>
      <c r="AA58" s="100">
        <v>1244</v>
      </c>
      <c r="AC58" s="100" t="s">
        <v>378</v>
      </c>
      <c r="AD58" s="100">
        <v>6</v>
      </c>
      <c r="AE58" s="100">
        <v>13</v>
      </c>
      <c r="AF58" s="100">
        <v>12</v>
      </c>
      <c r="AG58" s="100">
        <v>17</v>
      </c>
      <c r="AJ58" s="100" t="str">
        <f t="shared" si="29"/>
        <v>●</v>
      </c>
      <c r="AK58" s="100" t="str">
        <f t="shared" si="23"/>
        <v>●</v>
      </c>
      <c r="AL58" s="100" t="str">
        <f t="shared" si="37"/>
        <v>●</v>
      </c>
      <c r="AM58" s="100" t="str">
        <f t="shared" si="25"/>
        <v>●</v>
      </c>
      <c r="AP58" s="100" t="str">
        <f t="shared" si="30"/>
        <v>●</v>
      </c>
      <c r="AQ58" s="100" t="str">
        <f t="shared" si="26"/>
        <v>●</v>
      </c>
      <c r="AR58" s="100" t="str">
        <f t="shared" si="27"/>
        <v>○</v>
      </c>
      <c r="AS58" s="100" t="str">
        <f t="shared" si="28"/>
        <v>●</v>
      </c>
    </row>
    <row r="59" spans="2:45" s="100" customFormat="1" ht="14.25" customHeight="1">
      <c r="B59" s="102" t="s">
        <v>112</v>
      </c>
      <c r="C59" s="115">
        <v>1</v>
      </c>
      <c r="D59" s="116">
        <v>4</v>
      </c>
      <c r="E59" s="107">
        <v>1</v>
      </c>
      <c r="F59" s="107">
        <v>121</v>
      </c>
      <c r="G59" s="107">
        <f t="shared" si="32"/>
        <v>659</v>
      </c>
      <c r="H59" s="107"/>
      <c r="I59" s="108"/>
      <c r="J59" s="102"/>
      <c r="K59" s="114" t="s">
        <v>112</v>
      </c>
      <c r="L59" s="106" t="s">
        <v>313</v>
      </c>
      <c r="M59" s="107" t="s">
        <v>313</v>
      </c>
      <c r="N59" s="107" t="s">
        <v>313</v>
      </c>
      <c r="O59" s="107">
        <v>1</v>
      </c>
      <c r="P59" s="117">
        <f>第2表01元データ!C58</f>
        <v>1</v>
      </c>
      <c r="Q59" s="107"/>
      <c r="R59" s="108"/>
      <c r="T59" s="100">
        <v>119</v>
      </c>
      <c r="W59" s="100" t="s">
        <v>379</v>
      </c>
      <c r="X59" s="100">
        <v>0</v>
      </c>
      <c r="Y59" s="100">
        <v>0</v>
      </c>
      <c r="Z59" s="100">
        <v>1</v>
      </c>
      <c r="AA59" s="100">
        <v>4</v>
      </c>
    </row>
    <row r="60" spans="2:45" s="100" customFormat="1" ht="14.25" customHeight="1">
      <c r="B60" s="102"/>
      <c r="C60" s="116"/>
      <c r="D60" s="116"/>
      <c r="E60" s="107"/>
      <c r="F60" s="107"/>
      <c r="G60" s="107"/>
      <c r="H60" s="107"/>
      <c r="I60" s="108"/>
      <c r="J60" s="102"/>
      <c r="K60" s="102"/>
      <c r="L60" s="107"/>
      <c r="M60" s="107"/>
      <c r="N60" s="107"/>
      <c r="O60" s="107"/>
      <c r="P60" s="117"/>
      <c r="Q60" s="107"/>
      <c r="R60" s="108"/>
    </row>
    <row r="61" spans="2:45" s="100" customFormat="1" ht="14.25" customHeight="1">
      <c r="P61" s="168"/>
    </row>
    <row r="62" spans="2:45" s="99" customFormat="1" ht="14.25" customHeight="1">
      <c r="B62" s="99" t="str">
        <f>LEFT(B2,LEN(B2)-2)&amp;+"女"</f>
        <v>全市・女</v>
      </c>
      <c r="H62" s="99" t="s">
        <v>805</v>
      </c>
      <c r="I62" s="380">
        <f>令和2年9月末住基人口!Q60</f>
        <v>61994</v>
      </c>
      <c r="K62" s="99" t="str">
        <f>LEFT(K2,LEN(K2)-2)&amp;+"女"</f>
        <v>蘭島・女</v>
      </c>
      <c r="Q62" s="99" t="s">
        <v>805</v>
      </c>
      <c r="R62" s="380">
        <f>令和2年9月末住基人口!E7</f>
        <v>369</v>
      </c>
      <c r="W62" s="100"/>
      <c r="X62" s="100"/>
      <c r="Y62" s="100"/>
      <c r="Z62" s="100"/>
      <c r="AA62" s="100"/>
      <c r="AB62" s="100"/>
      <c r="AC62" s="100"/>
      <c r="AD62" s="100"/>
      <c r="AE62" s="100"/>
      <c r="AF62" s="100"/>
      <c r="AG62" s="100"/>
    </row>
    <row r="63" spans="2:45" s="100" customFormat="1" ht="14.25" customHeight="1">
      <c r="B63" s="583" t="s">
        <v>335</v>
      </c>
      <c r="C63" s="101"/>
      <c r="D63" s="101"/>
      <c r="E63" s="101"/>
      <c r="F63" s="101"/>
      <c r="G63" s="135"/>
      <c r="H63" s="131"/>
      <c r="I63" s="131"/>
      <c r="J63" s="102"/>
      <c r="K63" s="583" t="s">
        <v>335</v>
      </c>
      <c r="L63" s="101"/>
      <c r="M63" s="101"/>
      <c r="N63" s="101"/>
      <c r="O63" s="101"/>
      <c r="P63" s="135"/>
      <c r="Q63" s="131"/>
      <c r="R63" s="131"/>
      <c r="S63" s="103"/>
    </row>
    <row r="64" spans="2:45" s="100" customFormat="1" ht="14.25" customHeight="1">
      <c r="B64" s="584"/>
      <c r="C64" s="130" t="str">
        <f>$C$4</f>
        <v>平成12年</v>
      </c>
      <c r="D64" s="130" t="str">
        <f>$D$4</f>
        <v>平成17年</v>
      </c>
      <c r="E64" s="130" t="str">
        <f>$E$4</f>
        <v>平成22年</v>
      </c>
      <c r="F64" s="130" t="str">
        <f>$F$4</f>
        <v>平成27年</v>
      </c>
      <c r="G64" s="130" t="s">
        <v>739</v>
      </c>
      <c r="H64" s="133" t="s">
        <v>509</v>
      </c>
      <c r="I64" s="134" t="str">
        <f>$I$4</f>
        <v>27年</v>
      </c>
      <c r="J64" s="102"/>
      <c r="K64" s="584"/>
      <c r="L64" s="130" t="str">
        <f>$C$4</f>
        <v>平成12年</v>
      </c>
      <c r="M64" s="130" t="str">
        <f>$D$4</f>
        <v>平成17年</v>
      </c>
      <c r="N64" s="130" t="str">
        <f>$E$4</f>
        <v>平成22年</v>
      </c>
      <c r="O64" s="130" t="s">
        <v>410</v>
      </c>
      <c r="P64" s="130" t="s">
        <v>739</v>
      </c>
      <c r="Q64" s="133" t="str">
        <f>$H$4</f>
        <v>対平成</v>
      </c>
      <c r="R64" s="134" t="str">
        <f>$I$4</f>
        <v>27年</v>
      </c>
      <c r="S64" s="103"/>
    </row>
    <row r="65" spans="2:45" s="100" customFormat="1" ht="14.25" customHeight="1">
      <c r="B65" s="585"/>
      <c r="C65" s="104"/>
      <c r="D65" s="104"/>
      <c r="E65" s="104"/>
      <c r="F65" s="104"/>
      <c r="G65" s="104"/>
      <c r="H65" s="132" t="s">
        <v>88</v>
      </c>
      <c r="I65" s="133" t="s">
        <v>398</v>
      </c>
      <c r="J65" s="102"/>
      <c r="K65" s="585"/>
      <c r="L65" s="104"/>
      <c r="M65" s="104"/>
      <c r="N65" s="104"/>
      <c r="O65" s="104"/>
      <c r="P65" s="104"/>
      <c r="Q65" s="132" t="s">
        <v>88</v>
      </c>
      <c r="R65" s="133" t="s">
        <v>398</v>
      </c>
      <c r="S65" s="103"/>
    </row>
    <row r="66" spans="2:45" s="199" customFormat="1" ht="14.25" customHeight="1">
      <c r="B66" s="200" t="s">
        <v>90</v>
      </c>
      <c r="C66" s="198">
        <v>82000</v>
      </c>
      <c r="D66" s="194">
        <v>77725</v>
      </c>
      <c r="E66" s="194">
        <v>72414</v>
      </c>
      <c r="F66" s="194">
        <v>66939</v>
      </c>
      <c r="G66" s="194">
        <f>IF(COUNTIF(G71:G89,"x"),"x",IF(SUM(G71:G89)=0,"-",SUM(G71:G89)))</f>
        <v>61163</v>
      </c>
      <c r="H66" s="193">
        <f t="shared" ref="H66:H69" si="38">IF(G66="x","x",IF(AND(G66="-",F66="-"),"-",IF(AND(G66="-",F66&gt;0),F66*-1,IF(AND(G66&gt;0,F66="-"),G66,G66-F66))))</f>
        <v>-5776</v>
      </c>
      <c r="I66" s="195">
        <f t="shared" ref="I66:I69" si="39">IF(H66="x","x",IF(H66="-","-",IF(AND(F66="-",G66&gt;0),"皆増",IF(AND(F66&gt;0,G66="-"),"皆減",H66/F66*100))))</f>
        <v>-8.628751549918583</v>
      </c>
      <c r="J66" s="196"/>
      <c r="K66" s="197" t="s">
        <v>90</v>
      </c>
      <c r="L66" s="198">
        <v>613</v>
      </c>
      <c r="M66" s="194">
        <v>522</v>
      </c>
      <c r="N66" s="194">
        <v>462</v>
      </c>
      <c r="O66" s="194">
        <v>406</v>
      </c>
      <c r="P66" s="194">
        <f>IF(COUNTIF(P71:P89,"x"),"x",IF(SUM(P71:P89)=0,"-",SUM(P71:P89)))</f>
        <v>344</v>
      </c>
      <c r="Q66" s="193">
        <f t="shared" ref="Q66:Q69" si="40">IF(P66="x","x",IF(AND(P66="-",O66="-"),"-",IF(AND(P66="-",O66&gt;0),O66*-1,IF(AND(P66&gt;0,O66="-"),P66,P66-O66))))</f>
        <v>-62</v>
      </c>
      <c r="R66" s="195">
        <f t="shared" ref="R66:R69" si="41">IF(Q66="x","x",IF(Q66="-","-",IF(AND(O66="-",P66&gt;0),"皆増",IF(AND(O66&gt;0,P66="-"),"皆減",Q66/O66*100))))</f>
        <v>-15.270935960591133</v>
      </c>
      <c r="S66" s="195"/>
      <c r="W66" s="199" t="s">
        <v>373</v>
      </c>
      <c r="X66" s="199">
        <v>87758</v>
      </c>
      <c r="Y66" s="199">
        <v>85108</v>
      </c>
      <c r="Z66" s="199">
        <v>82000</v>
      </c>
      <c r="AA66" s="199">
        <v>77725</v>
      </c>
      <c r="AC66" s="199" t="s">
        <v>373</v>
      </c>
      <c r="AD66" s="199">
        <v>779</v>
      </c>
      <c r="AE66" s="199">
        <v>698</v>
      </c>
      <c r="AF66" s="199">
        <v>613</v>
      </c>
      <c r="AG66" s="199">
        <v>522</v>
      </c>
      <c r="AJ66" s="199" t="str">
        <f>IF(C66=X66,"○","●")</f>
        <v>●</v>
      </c>
      <c r="AK66" s="199" t="str">
        <f t="shared" ref="AK66:AK88" si="42">IF(D66=Y66,"○","●")</f>
        <v>●</v>
      </c>
      <c r="AL66" s="199" t="str">
        <f t="shared" ref="AL66:AL67" si="43">IF(E66=Z66,"○","●")</f>
        <v>●</v>
      </c>
      <c r="AM66" s="199" t="str">
        <f t="shared" ref="AM66:AM88" si="44">IF(F66=AA66,"○","●")</f>
        <v>●</v>
      </c>
      <c r="AP66" s="199" t="str">
        <f>IF(L66=AD66,"○","●")</f>
        <v>●</v>
      </c>
      <c r="AQ66" s="199" t="str">
        <f t="shared" ref="AQ66:AQ88" si="45">IF(M66=AE66,"○","●")</f>
        <v>●</v>
      </c>
      <c r="AR66" s="199" t="str">
        <f t="shared" ref="AR66:AR88" si="46">IF(N66=AF66,"○","●")</f>
        <v>●</v>
      </c>
      <c r="AS66" s="199" t="str">
        <f t="shared" ref="AS66:AS88" si="47">IF(O66=AG66,"○","●")</f>
        <v>●</v>
      </c>
    </row>
    <row r="67" spans="2:45" s="100" customFormat="1" ht="14.25" customHeight="1">
      <c r="B67" s="105" t="s">
        <v>91</v>
      </c>
      <c r="C67" s="106">
        <v>8585</v>
      </c>
      <c r="D67" s="107">
        <v>7468</v>
      </c>
      <c r="E67" s="107">
        <v>6494</v>
      </c>
      <c r="F67" s="107">
        <v>5510</v>
      </c>
      <c r="G67" s="107">
        <f>IF(COUNTIF(G71:G73,"x"),"x",IF(SUM(G71:G73)=0,"-",SUM(G71:G73)))</f>
        <v>4491</v>
      </c>
      <c r="H67" s="107">
        <f t="shared" si="38"/>
        <v>-1019</v>
      </c>
      <c r="I67" s="108">
        <f t="shared" si="39"/>
        <v>-18.493647912885663</v>
      </c>
      <c r="J67" s="102"/>
      <c r="K67" s="109" t="s">
        <v>91</v>
      </c>
      <c r="L67" s="106">
        <v>33</v>
      </c>
      <c r="M67" s="107">
        <v>27</v>
      </c>
      <c r="N67" s="107">
        <v>23</v>
      </c>
      <c r="O67" s="107">
        <v>21</v>
      </c>
      <c r="P67" s="107">
        <f>IF(COUNTIF(P71:P73,"x"),"x",IF(SUM(P71:P73)=0,"-",SUM(P71:P73)))</f>
        <v>15</v>
      </c>
      <c r="Q67" s="107">
        <f t="shared" si="40"/>
        <v>-6</v>
      </c>
      <c r="R67" s="108">
        <f t="shared" si="41"/>
        <v>-28.571428571428569</v>
      </c>
      <c r="S67" s="108"/>
      <c r="W67" s="100" t="s">
        <v>374</v>
      </c>
      <c r="X67" s="100">
        <v>12279</v>
      </c>
      <c r="Y67" s="100">
        <v>9927</v>
      </c>
      <c r="Z67" s="100">
        <v>8585</v>
      </c>
      <c r="AA67" s="100">
        <v>7468</v>
      </c>
      <c r="AC67" s="100" t="s">
        <v>374</v>
      </c>
      <c r="AD67" s="100">
        <v>105</v>
      </c>
      <c r="AE67" s="100">
        <v>59</v>
      </c>
      <c r="AF67" s="100">
        <v>33</v>
      </c>
      <c r="AG67" s="100">
        <v>27</v>
      </c>
      <c r="AJ67" s="100" t="str">
        <f t="shared" ref="AJ67:AJ88" si="48">IF(C67=X67,"○","●")</f>
        <v>●</v>
      </c>
      <c r="AK67" s="100" t="str">
        <f t="shared" si="42"/>
        <v>●</v>
      </c>
      <c r="AL67" s="100" t="str">
        <f t="shared" si="43"/>
        <v>●</v>
      </c>
      <c r="AM67" s="100" t="str">
        <f t="shared" si="44"/>
        <v>●</v>
      </c>
      <c r="AP67" s="100" t="str">
        <f t="shared" ref="AP67:AP88" si="49">IF(L67=AD67,"○","●")</f>
        <v>●</v>
      </c>
      <c r="AQ67" s="100" t="str">
        <f t="shared" si="45"/>
        <v>●</v>
      </c>
      <c r="AR67" s="100" t="str">
        <f t="shared" si="46"/>
        <v>●</v>
      </c>
      <c r="AS67" s="100" t="str">
        <f t="shared" si="47"/>
        <v>●</v>
      </c>
    </row>
    <row r="68" spans="2:45" s="100" customFormat="1" ht="14.25" customHeight="1">
      <c r="B68" s="110" t="s">
        <v>92</v>
      </c>
      <c r="C68" s="106">
        <v>52250</v>
      </c>
      <c r="D68" s="107">
        <v>46676</v>
      </c>
      <c r="E68" s="107">
        <v>40720</v>
      </c>
      <c r="F68" s="107">
        <v>34134</v>
      </c>
      <c r="G68" s="296">
        <f>IF(COUNTIF(G74:G83,"x"),"x",IF(SUM(G74:G83)=0,"-",SUM(G74:G83)))</f>
        <v>28853</v>
      </c>
      <c r="H68" s="107">
        <f t="shared" si="38"/>
        <v>-5281</v>
      </c>
      <c r="I68" s="108">
        <f t="shared" si="39"/>
        <v>-15.471377512157966</v>
      </c>
      <c r="J68" s="102"/>
      <c r="K68" s="111" t="s">
        <v>92</v>
      </c>
      <c r="L68" s="106">
        <v>352</v>
      </c>
      <c r="M68" s="107">
        <v>285</v>
      </c>
      <c r="N68" s="107">
        <v>227</v>
      </c>
      <c r="O68" s="107">
        <v>166</v>
      </c>
      <c r="P68" s="296">
        <f>IF(COUNTIF(P74:P83,"x"),"x",IF(SUM(P74:P83)=0,"-",SUM(P74:P83)))</f>
        <v>120</v>
      </c>
      <c r="Q68" s="107">
        <f t="shared" si="40"/>
        <v>-46</v>
      </c>
      <c r="R68" s="108">
        <f t="shared" si="41"/>
        <v>-27.710843373493976</v>
      </c>
      <c r="S68" s="108"/>
      <c r="W68" s="100" t="s">
        <v>375</v>
      </c>
      <c r="X68" s="100">
        <v>59980</v>
      </c>
      <c r="Y68" s="100">
        <v>56809</v>
      </c>
      <c r="Z68" s="100">
        <v>52250</v>
      </c>
      <c r="AA68" s="100">
        <v>46676</v>
      </c>
      <c r="AC68" s="100" t="s">
        <v>375</v>
      </c>
      <c r="AD68" s="100">
        <v>465</v>
      </c>
      <c r="AE68" s="100">
        <v>404</v>
      </c>
      <c r="AF68" s="100">
        <v>352</v>
      </c>
      <c r="AG68" s="100">
        <v>285</v>
      </c>
      <c r="AJ68" s="100" t="str">
        <f t="shared" si="48"/>
        <v>●</v>
      </c>
      <c r="AK68" s="100" t="str">
        <f t="shared" si="42"/>
        <v>●</v>
      </c>
      <c r="AL68" s="100" t="str">
        <f>IF(E68=Z68,"○","●")</f>
        <v>●</v>
      </c>
      <c r="AM68" s="100" t="str">
        <f t="shared" si="44"/>
        <v>●</v>
      </c>
      <c r="AP68" s="100" t="str">
        <f t="shared" si="49"/>
        <v>●</v>
      </c>
      <c r="AQ68" s="100" t="str">
        <f t="shared" si="45"/>
        <v>●</v>
      </c>
      <c r="AR68" s="100" t="str">
        <f t="shared" si="46"/>
        <v>●</v>
      </c>
      <c r="AS68" s="100" t="str">
        <f t="shared" si="47"/>
        <v>●</v>
      </c>
    </row>
    <row r="69" spans="2:45" s="100" customFormat="1" ht="14.25" customHeight="1">
      <c r="B69" s="105" t="s">
        <v>93</v>
      </c>
      <c r="C69" s="106">
        <v>21165</v>
      </c>
      <c r="D69" s="107">
        <v>23578</v>
      </c>
      <c r="E69" s="107">
        <v>25200</v>
      </c>
      <c r="F69" s="107">
        <v>27220</v>
      </c>
      <c r="G69" s="107">
        <f>IF(COUNTIF(G84:G88,"x"),"x",IF(SUM(G84,G88)=0,"-",SUM(G84:G88)))</f>
        <v>27417</v>
      </c>
      <c r="H69" s="107">
        <f t="shared" si="38"/>
        <v>197</v>
      </c>
      <c r="I69" s="108">
        <f t="shared" si="39"/>
        <v>0.7237325495958854</v>
      </c>
      <c r="J69" s="102"/>
      <c r="K69" s="109" t="s">
        <v>93</v>
      </c>
      <c r="L69" s="106">
        <v>228</v>
      </c>
      <c r="M69" s="107">
        <v>210</v>
      </c>
      <c r="N69" s="107">
        <v>212</v>
      </c>
      <c r="O69" s="107">
        <v>219</v>
      </c>
      <c r="P69" s="107">
        <f>IF(COUNTIF(P84:P88,"x"),"x",IF(SUM(P84,P88)=0,"-",SUM(P84:P88)))</f>
        <v>209</v>
      </c>
      <c r="Q69" s="107">
        <f t="shared" si="40"/>
        <v>-10</v>
      </c>
      <c r="R69" s="108">
        <f t="shared" si="41"/>
        <v>-4.5662100456620998</v>
      </c>
      <c r="S69" s="108"/>
      <c r="W69" s="100" t="s">
        <v>376</v>
      </c>
      <c r="X69" s="100">
        <v>15499</v>
      </c>
      <c r="Y69" s="100">
        <v>18372</v>
      </c>
      <c r="Z69" s="100">
        <v>21165</v>
      </c>
      <c r="AA69" s="100">
        <v>23578</v>
      </c>
      <c r="AC69" s="100" t="s">
        <v>376</v>
      </c>
      <c r="AD69" s="100">
        <v>209</v>
      </c>
      <c r="AE69" s="100">
        <v>235</v>
      </c>
      <c r="AF69" s="100">
        <v>228</v>
      </c>
      <c r="AG69" s="100">
        <v>210</v>
      </c>
      <c r="AJ69" s="100" t="str">
        <f t="shared" si="48"/>
        <v>●</v>
      </c>
      <c r="AK69" s="100" t="str">
        <f t="shared" si="42"/>
        <v>●</v>
      </c>
      <c r="AL69" s="100" t="str">
        <f t="shared" ref="AL69:AL78" si="50">IF(E69=Z69,"○","●")</f>
        <v>●</v>
      </c>
      <c r="AM69" s="100" t="str">
        <f t="shared" si="44"/>
        <v>●</v>
      </c>
      <c r="AP69" s="100" t="str">
        <f t="shared" si="49"/>
        <v>●</v>
      </c>
      <c r="AQ69" s="100" t="str">
        <f t="shared" si="45"/>
        <v>●</v>
      </c>
      <c r="AR69" s="100" t="str">
        <f t="shared" si="46"/>
        <v>●</v>
      </c>
      <c r="AS69" s="100" t="str">
        <f t="shared" si="47"/>
        <v>●</v>
      </c>
    </row>
    <row r="70" spans="2:45" s="100" customFormat="1" ht="14.25" customHeight="1">
      <c r="B70" s="102"/>
      <c r="C70" s="106"/>
      <c r="D70" s="112"/>
      <c r="E70" s="112"/>
      <c r="F70" s="112"/>
      <c r="G70" s="112"/>
      <c r="H70" s="112"/>
      <c r="I70" s="113"/>
      <c r="J70" s="102"/>
      <c r="K70" s="114"/>
      <c r="L70" s="106"/>
      <c r="M70" s="112"/>
      <c r="N70" s="112"/>
      <c r="O70" s="112"/>
      <c r="P70" s="112"/>
      <c r="Q70" s="112"/>
      <c r="R70" s="113"/>
      <c r="S70" s="113"/>
      <c r="AJ70" s="100" t="str">
        <f t="shared" si="48"/>
        <v>○</v>
      </c>
      <c r="AK70" s="100" t="str">
        <f t="shared" si="42"/>
        <v>○</v>
      </c>
      <c r="AL70" s="100" t="str">
        <f t="shared" si="50"/>
        <v>○</v>
      </c>
      <c r="AM70" s="100" t="str">
        <f t="shared" si="44"/>
        <v>○</v>
      </c>
      <c r="AP70" s="100" t="str">
        <f t="shared" si="49"/>
        <v>○</v>
      </c>
      <c r="AQ70" s="100" t="str">
        <f t="shared" si="45"/>
        <v>○</v>
      </c>
      <c r="AR70" s="100" t="str">
        <f t="shared" si="46"/>
        <v>○</v>
      </c>
      <c r="AS70" s="100" t="str">
        <f t="shared" si="47"/>
        <v>○</v>
      </c>
    </row>
    <row r="71" spans="2:45" s="100" customFormat="1" ht="14.25" customHeight="1">
      <c r="B71" s="102" t="s">
        <v>94</v>
      </c>
      <c r="C71" s="106">
        <v>2596</v>
      </c>
      <c r="D71" s="107">
        <v>2201</v>
      </c>
      <c r="E71" s="107">
        <v>1856</v>
      </c>
      <c r="F71" s="107">
        <v>1523</v>
      </c>
      <c r="G71" s="107">
        <f t="shared" ref="G71:G89" si="51">SUMIF($T$93:$T$2637,$T71,$G$93:$G$2637)+SUMIF($T$2:$T$2637,$T71,$P$2:$P$2637)</f>
        <v>1171</v>
      </c>
      <c r="H71" s="107">
        <f t="shared" ref="H71:H88" si="52">IF(G71="x","x",IF(AND(G71="-",F71="-"),"-",IF(AND(G71="-",F71&gt;0),F71*-1,IF(AND(G71&gt;0,F71="-"),G71,G71-F71))))</f>
        <v>-352</v>
      </c>
      <c r="I71" s="108">
        <f t="shared" ref="I71:I88" si="53">IF(H71="x","x",IF(H71="-","-",IF(AND(F71="-",G71&gt;0),"皆増",IF(AND(F71&gt;0,G71="-"),"皆減",H71/F71*100))))</f>
        <v>-23.112278397898883</v>
      </c>
      <c r="J71" s="102"/>
      <c r="K71" s="114" t="s">
        <v>94</v>
      </c>
      <c r="L71" s="106">
        <v>7</v>
      </c>
      <c r="M71" s="107">
        <v>6</v>
      </c>
      <c r="N71" s="107">
        <v>5</v>
      </c>
      <c r="O71" s="107">
        <v>6</v>
      </c>
      <c r="P71" s="117">
        <f>第2表01元データ!C66</f>
        <v>3</v>
      </c>
      <c r="Q71" s="107">
        <f t="shared" ref="Q71:Q88" si="54">IF(P71="x","x",IF(AND(P71="-",O71="-"),"-",IF(AND(P71="-",O71&gt;0),O71*-1,IF(AND(P71&gt;0,O71="-"),P71,P71-O71))))</f>
        <v>-3</v>
      </c>
      <c r="R71" s="108">
        <f>IF(Q71="x","x",IF(Q71="-","-",IF(AND(O71="-",P71&gt;0),"皆増",IF(AND(O71&gt;0,P71="-"),"皆減",Q71/O71*100))))</f>
        <v>-50</v>
      </c>
      <c r="S71" s="108"/>
      <c r="T71" s="100">
        <v>201</v>
      </c>
      <c r="W71" s="99" t="s">
        <v>377</v>
      </c>
      <c r="X71" s="99">
        <v>3004</v>
      </c>
      <c r="Y71" s="99">
        <v>2711</v>
      </c>
      <c r="Z71" s="99">
        <v>2596</v>
      </c>
      <c r="AA71" s="99">
        <v>2201</v>
      </c>
      <c r="AB71" s="99"/>
      <c r="AC71" s="99" t="s">
        <v>377</v>
      </c>
      <c r="AD71" s="99">
        <v>15</v>
      </c>
      <c r="AE71" s="99">
        <v>7</v>
      </c>
      <c r="AF71" s="99">
        <v>7</v>
      </c>
      <c r="AG71" s="99">
        <v>6</v>
      </c>
      <c r="AJ71" s="100" t="str">
        <f t="shared" si="48"/>
        <v>●</v>
      </c>
      <c r="AK71" s="100" t="str">
        <f t="shared" si="42"/>
        <v>●</v>
      </c>
      <c r="AL71" s="100" t="str">
        <f t="shared" si="50"/>
        <v>●</v>
      </c>
      <c r="AM71" s="100" t="str">
        <f t="shared" si="44"/>
        <v>●</v>
      </c>
      <c r="AP71" s="100" t="str">
        <f t="shared" si="49"/>
        <v>●</v>
      </c>
      <c r="AQ71" s="100" t="str">
        <f t="shared" si="45"/>
        <v>●</v>
      </c>
      <c r="AR71" s="100" t="str">
        <f t="shared" si="46"/>
        <v>●</v>
      </c>
      <c r="AS71" s="100" t="str">
        <f t="shared" si="47"/>
        <v>○</v>
      </c>
    </row>
    <row r="72" spans="2:45" s="100" customFormat="1" ht="14.25" customHeight="1">
      <c r="B72" s="102" t="s">
        <v>166</v>
      </c>
      <c r="C72" s="106">
        <v>2800</v>
      </c>
      <c r="D72" s="107">
        <v>2504</v>
      </c>
      <c r="E72" s="107">
        <v>2139</v>
      </c>
      <c r="F72" s="107">
        <v>1827</v>
      </c>
      <c r="G72" s="107">
        <f t="shared" si="51"/>
        <v>1516</v>
      </c>
      <c r="H72" s="107">
        <f t="shared" si="52"/>
        <v>-311</v>
      </c>
      <c r="I72" s="108">
        <f t="shared" si="53"/>
        <v>-17.022441160372196</v>
      </c>
      <c r="J72" s="102"/>
      <c r="K72" s="114" t="s">
        <v>140</v>
      </c>
      <c r="L72" s="106">
        <v>11</v>
      </c>
      <c r="M72" s="107">
        <v>10</v>
      </c>
      <c r="N72" s="107">
        <v>9</v>
      </c>
      <c r="O72" s="107">
        <v>5</v>
      </c>
      <c r="P72" s="117">
        <f>第2表01元データ!C67</f>
        <v>4</v>
      </c>
      <c r="Q72" s="107">
        <f t="shared" si="54"/>
        <v>-1</v>
      </c>
      <c r="R72" s="108">
        <f t="shared" ref="R72:R88" si="55">IF(Q72="x","x",IF(Q72="-","-",IF(AND(O72="-",P72&gt;0),"皆増",IF(AND(O72&gt;0,P72="-"),"皆減",Q72/O72*100))))</f>
        <v>-20</v>
      </c>
      <c r="S72" s="108"/>
      <c r="T72" s="100">
        <v>202</v>
      </c>
      <c r="W72" s="100" t="s">
        <v>356</v>
      </c>
      <c r="X72" s="100">
        <v>3998</v>
      </c>
      <c r="Y72" s="100">
        <v>3155</v>
      </c>
      <c r="Z72" s="100">
        <v>2800</v>
      </c>
      <c r="AA72" s="100">
        <v>2504</v>
      </c>
      <c r="AC72" s="100" t="s">
        <v>356</v>
      </c>
      <c r="AD72" s="100">
        <v>36</v>
      </c>
      <c r="AE72" s="100">
        <v>14</v>
      </c>
      <c r="AF72" s="100">
        <v>11</v>
      </c>
      <c r="AG72" s="100">
        <v>10</v>
      </c>
      <c r="AJ72" s="100" t="str">
        <f t="shared" si="48"/>
        <v>●</v>
      </c>
      <c r="AK72" s="100" t="str">
        <f t="shared" si="42"/>
        <v>●</v>
      </c>
      <c r="AL72" s="100" t="str">
        <f t="shared" si="50"/>
        <v>●</v>
      </c>
      <c r="AM72" s="100" t="str">
        <f t="shared" si="44"/>
        <v>●</v>
      </c>
      <c r="AP72" s="100" t="str">
        <f t="shared" si="49"/>
        <v>●</v>
      </c>
      <c r="AQ72" s="100" t="str">
        <f t="shared" si="45"/>
        <v>●</v>
      </c>
      <c r="AR72" s="100" t="str">
        <f t="shared" si="46"/>
        <v>●</v>
      </c>
      <c r="AS72" s="100" t="str">
        <f t="shared" si="47"/>
        <v>●</v>
      </c>
    </row>
    <row r="73" spans="2:45" s="100" customFormat="1" ht="14.25" customHeight="1">
      <c r="B73" s="102" t="s">
        <v>167</v>
      </c>
      <c r="C73" s="106">
        <v>3189</v>
      </c>
      <c r="D73" s="107">
        <v>2763</v>
      </c>
      <c r="E73" s="107">
        <v>2499</v>
      </c>
      <c r="F73" s="107">
        <v>2160</v>
      </c>
      <c r="G73" s="107">
        <f t="shared" si="51"/>
        <v>1804</v>
      </c>
      <c r="H73" s="107">
        <f t="shared" si="52"/>
        <v>-356</v>
      </c>
      <c r="I73" s="108">
        <f t="shared" si="53"/>
        <v>-16.481481481481481</v>
      </c>
      <c r="J73" s="102"/>
      <c r="K73" s="114" t="s">
        <v>168</v>
      </c>
      <c r="L73" s="106">
        <v>15</v>
      </c>
      <c r="M73" s="107">
        <v>11</v>
      </c>
      <c r="N73" s="107">
        <v>9</v>
      </c>
      <c r="O73" s="107">
        <v>10</v>
      </c>
      <c r="P73" s="117">
        <f>第2表01元データ!C68</f>
        <v>8</v>
      </c>
      <c r="Q73" s="107">
        <f t="shared" si="54"/>
        <v>-2</v>
      </c>
      <c r="R73" s="108">
        <f t="shared" si="55"/>
        <v>-20</v>
      </c>
      <c r="S73" s="108"/>
      <c r="T73" s="100">
        <v>203</v>
      </c>
      <c r="W73" s="100" t="s">
        <v>357</v>
      </c>
      <c r="X73" s="100">
        <v>5277</v>
      </c>
      <c r="Y73" s="100">
        <v>4061</v>
      </c>
      <c r="Z73" s="100">
        <v>3189</v>
      </c>
      <c r="AA73" s="100">
        <v>2763</v>
      </c>
      <c r="AC73" s="100" t="s">
        <v>357</v>
      </c>
      <c r="AD73" s="100">
        <v>54</v>
      </c>
      <c r="AE73" s="100">
        <v>38</v>
      </c>
      <c r="AF73" s="100">
        <v>15</v>
      </c>
      <c r="AG73" s="100">
        <v>11</v>
      </c>
      <c r="AJ73" s="100" t="str">
        <f>IF(C73=X73,"○","●")</f>
        <v>●</v>
      </c>
      <c r="AK73" s="100" t="str">
        <f t="shared" si="42"/>
        <v>●</v>
      </c>
      <c r="AL73" s="100" t="str">
        <f t="shared" si="50"/>
        <v>●</v>
      </c>
      <c r="AM73" s="100" t="str">
        <f t="shared" si="44"/>
        <v>●</v>
      </c>
      <c r="AP73" s="100" t="str">
        <f t="shared" si="49"/>
        <v>●</v>
      </c>
      <c r="AQ73" s="100" t="str">
        <f t="shared" si="45"/>
        <v>●</v>
      </c>
      <c r="AR73" s="100" t="str">
        <f t="shared" si="46"/>
        <v>●</v>
      </c>
      <c r="AS73" s="100" t="str">
        <f t="shared" si="47"/>
        <v>●</v>
      </c>
    </row>
    <row r="74" spans="2:45" s="100" customFormat="1" ht="14.25" customHeight="1">
      <c r="B74" s="102" t="s">
        <v>141</v>
      </c>
      <c r="C74" s="106">
        <v>4236</v>
      </c>
      <c r="D74" s="107">
        <v>3273</v>
      </c>
      <c r="E74" s="107">
        <v>2815</v>
      </c>
      <c r="F74" s="107">
        <v>2557</v>
      </c>
      <c r="G74" s="107">
        <f t="shared" si="51"/>
        <v>2176</v>
      </c>
      <c r="H74" s="107">
        <f t="shared" si="52"/>
        <v>-381</v>
      </c>
      <c r="I74" s="108">
        <f t="shared" si="53"/>
        <v>-14.90027375831052</v>
      </c>
      <c r="J74" s="102"/>
      <c r="K74" s="114" t="s">
        <v>141</v>
      </c>
      <c r="L74" s="106">
        <v>32</v>
      </c>
      <c r="M74" s="107">
        <v>14</v>
      </c>
      <c r="N74" s="107">
        <v>9</v>
      </c>
      <c r="O74" s="107">
        <v>7</v>
      </c>
      <c r="P74" s="117">
        <f>第2表01元データ!C69</f>
        <v>10</v>
      </c>
      <c r="Q74" s="107">
        <f t="shared" si="54"/>
        <v>3</v>
      </c>
      <c r="R74" s="108">
        <f t="shared" si="55"/>
        <v>42.857142857142854</v>
      </c>
      <c r="S74" s="108"/>
      <c r="T74" s="100">
        <v>204</v>
      </c>
      <c r="W74" s="100" t="s">
        <v>358</v>
      </c>
      <c r="X74" s="100">
        <v>6651</v>
      </c>
      <c r="Y74" s="100">
        <v>5594</v>
      </c>
      <c r="Z74" s="100">
        <v>4236</v>
      </c>
      <c r="AA74" s="100">
        <v>3273</v>
      </c>
      <c r="AC74" s="100" t="s">
        <v>358</v>
      </c>
      <c r="AD74" s="100">
        <v>46</v>
      </c>
      <c r="AE74" s="100">
        <v>51</v>
      </c>
      <c r="AF74" s="100">
        <v>32</v>
      </c>
      <c r="AG74" s="100">
        <v>14</v>
      </c>
      <c r="AJ74" s="100" t="str">
        <f t="shared" si="48"/>
        <v>●</v>
      </c>
      <c r="AK74" s="100" t="str">
        <f t="shared" si="42"/>
        <v>●</v>
      </c>
      <c r="AL74" s="100" t="str">
        <f t="shared" si="50"/>
        <v>●</v>
      </c>
      <c r="AM74" s="100" t="str">
        <f t="shared" si="44"/>
        <v>●</v>
      </c>
      <c r="AP74" s="100" t="str">
        <f t="shared" si="49"/>
        <v>●</v>
      </c>
      <c r="AQ74" s="100" t="str">
        <f t="shared" si="45"/>
        <v>●</v>
      </c>
      <c r="AR74" s="100" t="str">
        <f t="shared" si="46"/>
        <v>●</v>
      </c>
      <c r="AS74" s="100" t="str">
        <f t="shared" si="47"/>
        <v>●</v>
      </c>
    </row>
    <row r="75" spans="2:45" s="100" customFormat="1" ht="14.25" customHeight="1">
      <c r="B75" s="102" t="s">
        <v>169</v>
      </c>
      <c r="C75" s="106">
        <v>4806</v>
      </c>
      <c r="D75" s="107">
        <v>3733</v>
      </c>
      <c r="E75" s="107">
        <v>2826</v>
      </c>
      <c r="F75" s="107">
        <v>2322</v>
      </c>
      <c r="G75" s="107">
        <f t="shared" si="51"/>
        <v>2060</v>
      </c>
      <c r="H75" s="107">
        <f t="shared" si="52"/>
        <v>-262</v>
      </c>
      <c r="I75" s="108">
        <f t="shared" si="53"/>
        <v>-11.283376399655468</v>
      </c>
      <c r="J75" s="102"/>
      <c r="K75" s="114" t="s">
        <v>170</v>
      </c>
      <c r="L75" s="106">
        <v>31</v>
      </c>
      <c r="M75" s="107">
        <v>19</v>
      </c>
      <c r="N75" s="107">
        <v>4</v>
      </c>
      <c r="O75" s="107">
        <v>3</v>
      </c>
      <c r="P75" s="117">
        <f>第2表01元データ!C70</f>
        <v>5</v>
      </c>
      <c r="Q75" s="107">
        <f t="shared" si="54"/>
        <v>2</v>
      </c>
      <c r="R75" s="108">
        <f t="shared" si="55"/>
        <v>66.666666666666657</v>
      </c>
      <c r="S75" s="108"/>
      <c r="T75" s="100">
        <v>205</v>
      </c>
      <c r="W75" s="100" t="s">
        <v>359</v>
      </c>
      <c r="X75" s="100">
        <v>5557</v>
      </c>
      <c r="Y75" s="100">
        <v>5920</v>
      </c>
      <c r="Z75" s="100">
        <v>4806</v>
      </c>
      <c r="AA75" s="100">
        <v>3733</v>
      </c>
      <c r="AC75" s="100" t="s">
        <v>359</v>
      </c>
      <c r="AD75" s="100">
        <v>27</v>
      </c>
      <c r="AE75" s="100">
        <v>29</v>
      </c>
      <c r="AF75" s="100">
        <v>31</v>
      </c>
      <c r="AG75" s="100">
        <v>19</v>
      </c>
      <c r="AJ75" s="100" t="str">
        <f t="shared" si="48"/>
        <v>●</v>
      </c>
      <c r="AK75" s="100" t="str">
        <f t="shared" si="42"/>
        <v>●</v>
      </c>
      <c r="AL75" s="100" t="str">
        <f t="shared" si="50"/>
        <v>●</v>
      </c>
      <c r="AM75" s="100" t="str">
        <f t="shared" si="44"/>
        <v>●</v>
      </c>
      <c r="AP75" s="100" t="str">
        <f t="shared" si="49"/>
        <v>●</v>
      </c>
      <c r="AQ75" s="100" t="str">
        <f t="shared" si="45"/>
        <v>●</v>
      </c>
      <c r="AR75" s="100" t="str">
        <f t="shared" si="46"/>
        <v>●</v>
      </c>
      <c r="AS75" s="100" t="str">
        <f t="shared" si="47"/>
        <v>●</v>
      </c>
    </row>
    <row r="76" spans="2:45" s="100" customFormat="1" ht="14.25" customHeight="1">
      <c r="B76" s="102" t="s">
        <v>171</v>
      </c>
      <c r="C76" s="106">
        <v>4868</v>
      </c>
      <c r="D76" s="107">
        <v>3743</v>
      </c>
      <c r="E76" s="107">
        <v>2691</v>
      </c>
      <c r="F76" s="107">
        <v>2117</v>
      </c>
      <c r="G76" s="107">
        <f t="shared" si="51"/>
        <v>1704</v>
      </c>
      <c r="H76" s="107">
        <f t="shared" si="52"/>
        <v>-413</v>
      </c>
      <c r="I76" s="108">
        <f t="shared" si="53"/>
        <v>-19.508738781294284</v>
      </c>
      <c r="J76" s="102"/>
      <c r="K76" s="114" t="s">
        <v>172</v>
      </c>
      <c r="L76" s="106">
        <v>23</v>
      </c>
      <c r="M76" s="107">
        <v>18</v>
      </c>
      <c r="N76" s="107">
        <v>13</v>
      </c>
      <c r="O76" s="107">
        <v>8</v>
      </c>
      <c r="P76" s="117">
        <f>第2表01元データ!C71</f>
        <v>4</v>
      </c>
      <c r="Q76" s="107">
        <f t="shared" si="54"/>
        <v>-4</v>
      </c>
      <c r="R76" s="108">
        <f t="shared" si="55"/>
        <v>-50</v>
      </c>
      <c r="S76" s="108"/>
      <c r="T76" s="100">
        <v>206</v>
      </c>
      <c r="W76" s="100" t="s">
        <v>360</v>
      </c>
      <c r="X76" s="100">
        <v>4460</v>
      </c>
      <c r="Y76" s="100">
        <v>4508</v>
      </c>
      <c r="Z76" s="100">
        <v>4868</v>
      </c>
      <c r="AA76" s="100">
        <v>3743</v>
      </c>
      <c r="AC76" s="100" t="s">
        <v>360</v>
      </c>
      <c r="AD76" s="100">
        <v>26</v>
      </c>
      <c r="AE76" s="100">
        <v>19</v>
      </c>
      <c r="AF76" s="100">
        <v>23</v>
      </c>
      <c r="AG76" s="100">
        <v>18</v>
      </c>
      <c r="AJ76" s="100" t="str">
        <f t="shared" si="48"/>
        <v>●</v>
      </c>
      <c r="AK76" s="100" t="str">
        <f t="shared" si="42"/>
        <v>●</v>
      </c>
      <c r="AL76" s="100" t="str">
        <f t="shared" si="50"/>
        <v>●</v>
      </c>
      <c r="AM76" s="100" t="str">
        <f t="shared" si="44"/>
        <v>●</v>
      </c>
      <c r="AP76" s="100" t="str">
        <f t="shared" si="49"/>
        <v>●</v>
      </c>
      <c r="AQ76" s="100" t="str">
        <f t="shared" si="45"/>
        <v>●</v>
      </c>
      <c r="AR76" s="100" t="str">
        <f t="shared" si="46"/>
        <v>●</v>
      </c>
      <c r="AS76" s="100" t="str">
        <f t="shared" si="47"/>
        <v>●</v>
      </c>
    </row>
    <row r="77" spans="2:45" s="100" customFormat="1" ht="14.25" customHeight="1">
      <c r="B77" s="102" t="s">
        <v>173</v>
      </c>
      <c r="C77" s="106">
        <v>4289</v>
      </c>
      <c r="D77" s="107">
        <v>4314</v>
      </c>
      <c r="E77" s="107">
        <v>3298</v>
      </c>
      <c r="F77" s="107">
        <v>2419</v>
      </c>
      <c r="G77" s="107">
        <f t="shared" si="51"/>
        <v>1818</v>
      </c>
      <c r="H77" s="107">
        <f t="shared" si="52"/>
        <v>-601</v>
      </c>
      <c r="I77" s="108">
        <f t="shared" si="53"/>
        <v>-24.844977263331955</v>
      </c>
      <c r="J77" s="102"/>
      <c r="K77" s="114" t="s">
        <v>174</v>
      </c>
      <c r="L77" s="106">
        <v>19</v>
      </c>
      <c r="M77" s="107">
        <v>17</v>
      </c>
      <c r="N77" s="107">
        <v>27</v>
      </c>
      <c r="O77" s="107">
        <v>10</v>
      </c>
      <c r="P77" s="117">
        <f>第2表01元データ!C72</f>
        <v>6</v>
      </c>
      <c r="Q77" s="107">
        <f t="shared" si="54"/>
        <v>-4</v>
      </c>
      <c r="R77" s="108">
        <f t="shared" si="55"/>
        <v>-40</v>
      </c>
      <c r="S77" s="108"/>
      <c r="T77" s="100">
        <v>207</v>
      </c>
      <c r="W77" s="100" t="s">
        <v>361</v>
      </c>
      <c r="X77" s="100">
        <v>4285</v>
      </c>
      <c r="Y77" s="100">
        <v>4205</v>
      </c>
      <c r="Z77" s="100">
        <v>4289</v>
      </c>
      <c r="AA77" s="100">
        <v>4314</v>
      </c>
      <c r="AC77" s="100" t="s">
        <v>361</v>
      </c>
      <c r="AD77" s="100">
        <v>29</v>
      </c>
      <c r="AE77" s="100">
        <v>13</v>
      </c>
      <c r="AF77" s="100">
        <v>19</v>
      </c>
      <c r="AG77" s="100">
        <v>17</v>
      </c>
      <c r="AJ77" s="100" t="str">
        <f t="shared" si="48"/>
        <v>●</v>
      </c>
      <c r="AK77" s="100" t="str">
        <f t="shared" si="42"/>
        <v>●</v>
      </c>
      <c r="AL77" s="100" t="str">
        <f t="shared" si="50"/>
        <v>●</v>
      </c>
      <c r="AM77" s="100" t="str">
        <f t="shared" si="44"/>
        <v>●</v>
      </c>
      <c r="AP77" s="100" t="str">
        <f t="shared" si="49"/>
        <v>●</v>
      </c>
      <c r="AQ77" s="100" t="str">
        <f t="shared" si="45"/>
        <v>●</v>
      </c>
      <c r="AR77" s="100" t="str">
        <f t="shared" si="46"/>
        <v>●</v>
      </c>
      <c r="AS77" s="100" t="str">
        <f t="shared" si="47"/>
        <v>●</v>
      </c>
    </row>
    <row r="78" spans="2:45" s="100" customFormat="1" ht="14.25" customHeight="1">
      <c r="B78" s="102" t="s">
        <v>145</v>
      </c>
      <c r="C78" s="106">
        <v>4206</v>
      </c>
      <c r="D78" s="107">
        <v>4099</v>
      </c>
      <c r="E78" s="107">
        <v>4122</v>
      </c>
      <c r="F78" s="107">
        <v>3170</v>
      </c>
      <c r="G78" s="107">
        <f t="shared" si="51"/>
        <v>2311</v>
      </c>
      <c r="H78" s="107">
        <f t="shared" si="52"/>
        <v>-859</v>
      </c>
      <c r="I78" s="108">
        <f t="shared" si="53"/>
        <v>-27.097791798107256</v>
      </c>
      <c r="J78" s="102"/>
      <c r="K78" s="114" t="s">
        <v>142</v>
      </c>
      <c r="L78" s="106">
        <v>17</v>
      </c>
      <c r="M78" s="107">
        <v>13</v>
      </c>
      <c r="N78" s="107">
        <v>20</v>
      </c>
      <c r="O78" s="107">
        <v>20</v>
      </c>
      <c r="P78" s="117">
        <f>第2表01元データ!C73</f>
        <v>9</v>
      </c>
      <c r="Q78" s="107">
        <f t="shared" si="54"/>
        <v>-11</v>
      </c>
      <c r="R78" s="108">
        <f t="shared" si="55"/>
        <v>-55.000000000000007</v>
      </c>
      <c r="S78" s="108"/>
      <c r="T78" s="100">
        <v>208</v>
      </c>
      <c r="W78" s="100" t="s">
        <v>362</v>
      </c>
      <c r="X78" s="100">
        <v>6009</v>
      </c>
      <c r="Y78" s="100">
        <v>4235</v>
      </c>
      <c r="Z78" s="100">
        <v>4206</v>
      </c>
      <c r="AA78" s="100">
        <v>4099</v>
      </c>
      <c r="AC78" s="100" t="s">
        <v>362</v>
      </c>
      <c r="AD78" s="100">
        <v>53</v>
      </c>
      <c r="AE78" s="100">
        <v>29</v>
      </c>
      <c r="AF78" s="100">
        <v>17</v>
      </c>
      <c r="AG78" s="100">
        <v>13</v>
      </c>
      <c r="AJ78" s="100" t="str">
        <f t="shared" si="48"/>
        <v>●</v>
      </c>
      <c r="AK78" s="100" t="str">
        <f t="shared" si="42"/>
        <v>●</v>
      </c>
      <c r="AL78" s="100" t="str">
        <f t="shared" si="50"/>
        <v>●</v>
      </c>
      <c r="AM78" s="100" t="str">
        <f t="shared" si="44"/>
        <v>●</v>
      </c>
      <c r="AP78" s="100" t="str">
        <f t="shared" si="49"/>
        <v>●</v>
      </c>
      <c r="AQ78" s="100" t="str">
        <f t="shared" si="45"/>
        <v>●</v>
      </c>
      <c r="AR78" s="100" t="str">
        <f t="shared" si="46"/>
        <v>●</v>
      </c>
      <c r="AS78" s="100" t="str">
        <f t="shared" si="47"/>
        <v>●</v>
      </c>
    </row>
    <row r="79" spans="2:45" s="100" customFormat="1" ht="14.25" customHeight="1">
      <c r="B79" s="102" t="s">
        <v>146</v>
      </c>
      <c r="C79" s="106">
        <v>4218</v>
      </c>
      <c r="D79" s="107">
        <v>4079</v>
      </c>
      <c r="E79" s="107">
        <v>4017</v>
      </c>
      <c r="F79" s="107">
        <v>4052</v>
      </c>
      <c r="G79" s="107">
        <f t="shared" si="51"/>
        <v>3138</v>
      </c>
      <c r="H79" s="107">
        <f t="shared" si="52"/>
        <v>-914</v>
      </c>
      <c r="I79" s="108">
        <f t="shared" si="53"/>
        <v>-22.556762092793683</v>
      </c>
      <c r="J79" s="102"/>
      <c r="K79" s="114" t="s">
        <v>143</v>
      </c>
      <c r="L79" s="106">
        <v>27</v>
      </c>
      <c r="M79" s="107">
        <v>18</v>
      </c>
      <c r="N79" s="107">
        <v>9</v>
      </c>
      <c r="O79" s="107">
        <v>19</v>
      </c>
      <c r="P79" s="117">
        <f>第2表01元データ!C74</f>
        <v>20</v>
      </c>
      <c r="Q79" s="107">
        <f t="shared" si="54"/>
        <v>1</v>
      </c>
      <c r="R79" s="108">
        <f t="shared" si="55"/>
        <v>5.2631578947368416</v>
      </c>
      <c r="S79" s="108"/>
      <c r="T79" s="100">
        <v>209</v>
      </c>
      <c r="W79" s="100" t="s">
        <v>363</v>
      </c>
      <c r="X79" s="100">
        <v>7561</v>
      </c>
      <c r="Y79" s="100">
        <v>6014</v>
      </c>
      <c r="Z79" s="100">
        <v>4218</v>
      </c>
      <c r="AA79" s="100">
        <v>4079</v>
      </c>
      <c r="AC79" s="100" t="s">
        <v>363</v>
      </c>
      <c r="AD79" s="100">
        <v>67</v>
      </c>
      <c r="AE79" s="100">
        <v>52</v>
      </c>
      <c r="AF79" s="100">
        <v>27</v>
      </c>
      <c r="AG79" s="100">
        <v>18</v>
      </c>
      <c r="AJ79" s="100" t="str">
        <f t="shared" si="48"/>
        <v>●</v>
      </c>
      <c r="AK79" s="100" t="str">
        <f t="shared" si="42"/>
        <v>●</v>
      </c>
      <c r="AL79" s="100" t="str">
        <f>IF(E79=Z79,"○","●")</f>
        <v>●</v>
      </c>
      <c r="AM79" s="100" t="str">
        <f t="shared" si="44"/>
        <v>●</v>
      </c>
      <c r="AP79" s="100" t="str">
        <f t="shared" si="49"/>
        <v>●</v>
      </c>
      <c r="AQ79" s="100" t="str">
        <f t="shared" si="45"/>
        <v>●</v>
      </c>
      <c r="AR79" s="100" t="str">
        <f t="shared" si="46"/>
        <v>●</v>
      </c>
      <c r="AS79" s="100" t="str">
        <f t="shared" si="47"/>
        <v>●</v>
      </c>
    </row>
    <row r="80" spans="2:45" s="100" customFormat="1" ht="14.25" customHeight="1">
      <c r="B80" s="102" t="s">
        <v>147</v>
      </c>
      <c r="C80" s="106">
        <v>5916</v>
      </c>
      <c r="D80" s="107">
        <v>4127</v>
      </c>
      <c r="E80" s="107">
        <v>4015</v>
      </c>
      <c r="F80" s="107">
        <v>3921</v>
      </c>
      <c r="G80" s="107">
        <f t="shared" si="51"/>
        <v>3992</v>
      </c>
      <c r="H80" s="107">
        <f t="shared" si="52"/>
        <v>71</v>
      </c>
      <c r="I80" s="108">
        <f t="shared" si="53"/>
        <v>1.8107625605712829</v>
      </c>
      <c r="J80" s="102"/>
      <c r="K80" s="114" t="s">
        <v>175</v>
      </c>
      <c r="L80" s="106">
        <v>51</v>
      </c>
      <c r="M80" s="107">
        <v>23</v>
      </c>
      <c r="N80" s="107">
        <v>16</v>
      </c>
      <c r="O80" s="107">
        <v>10</v>
      </c>
      <c r="P80" s="117">
        <f>第2表01元データ!C75</f>
        <v>17</v>
      </c>
      <c r="Q80" s="107">
        <f t="shared" si="54"/>
        <v>7</v>
      </c>
      <c r="R80" s="108">
        <f t="shared" si="55"/>
        <v>70</v>
      </c>
      <c r="S80" s="108"/>
      <c r="T80" s="100">
        <v>210</v>
      </c>
      <c r="W80" s="100" t="s">
        <v>364</v>
      </c>
      <c r="X80" s="100">
        <v>6538</v>
      </c>
      <c r="Y80" s="100">
        <v>7508</v>
      </c>
      <c r="Z80" s="100">
        <v>5916</v>
      </c>
      <c r="AA80" s="100">
        <v>4127</v>
      </c>
      <c r="AC80" s="100" t="s">
        <v>364</v>
      </c>
      <c r="AD80" s="100">
        <v>50</v>
      </c>
      <c r="AE80" s="100">
        <v>66</v>
      </c>
      <c r="AF80" s="100">
        <v>51</v>
      </c>
      <c r="AG80" s="100">
        <v>23</v>
      </c>
      <c r="AJ80" s="100" t="str">
        <f t="shared" si="48"/>
        <v>●</v>
      </c>
      <c r="AK80" s="100" t="str">
        <f t="shared" si="42"/>
        <v>●</v>
      </c>
      <c r="AL80" s="100" t="str">
        <f t="shared" ref="AL80:AL88" si="56">IF(E80=Z80,"○","●")</f>
        <v>●</v>
      </c>
      <c r="AM80" s="100" t="str">
        <f t="shared" si="44"/>
        <v>●</v>
      </c>
      <c r="AP80" s="100" t="str">
        <f t="shared" si="49"/>
        <v>●</v>
      </c>
      <c r="AQ80" s="100" t="str">
        <f t="shared" si="45"/>
        <v>●</v>
      </c>
      <c r="AR80" s="100" t="str">
        <f t="shared" si="46"/>
        <v>●</v>
      </c>
      <c r="AS80" s="100" t="str">
        <f t="shared" si="47"/>
        <v>●</v>
      </c>
    </row>
    <row r="81" spans="2:45" s="100" customFormat="1" ht="14.25" customHeight="1">
      <c r="B81" s="102" t="s">
        <v>176</v>
      </c>
      <c r="C81" s="106">
        <v>7439</v>
      </c>
      <c r="D81" s="107">
        <v>5836</v>
      </c>
      <c r="E81" s="107">
        <v>4069</v>
      </c>
      <c r="F81" s="107">
        <v>3968</v>
      </c>
      <c r="G81" s="107">
        <f t="shared" si="51"/>
        <v>3858</v>
      </c>
      <c r="H81" s="107">
        <f t="shared" si="52"/>
        <v>-110</v>
      </c>
      <c r="I81" s="108">
        <f t="shared" si="53"/>
        <v>-2.7721774193548385</v>
      </c>
      <c r="J81" s="102"/>
      <c r="K81" s="114" t="s">
        <v>158</v>
      </c>
      <c r="L81" s="106">
        <v>67</v>
      </c>
      <c r="M81" s="107">
        <v>49</v>
      </c>
      <c r="N81" s="107">
        <v>21</v>
      </c>
      <c r="O81" s="107">
        <v>17</v>
      </c>
      <c r="P81" s="117">
        <f>第2表01元データ!C76</f>
        <v>13</v>
      </c>
      <c r="Q81" s="107">
        <f t="shared" si="54"/>
        <v>-4</v>
      </c>
      <c r="R81" s="108">
        <f t="shared" si="55"/>
        <v>-23.52941176470588</v>
      </c>
      <c r="S81" s="108"/>
      <c r="T81" s="100">
        <v>211</v>
      </c>
      <c r="W81" s="100" t="s">
        <v>365</v>
      </c>
      <c r="X81" s="100">
        <v>6226</v>
      </c>
      <c r="Y81" s="100">
        <v>6351</v>
      </c>
      <c r="Z81" s="100">
        <v>7439</v>
      </c>
      <c r="AA81" s="100">
        <v>5836</v>
      </c>
      <c r="AC81" s="100" t="s">
        <v>365</v>
      </c>
      <c r="AD81" s="100">
        <v>40</v>
      </c>
      <c r="AE81" s="100">
        <v>47</v>
      </c>
      <c r="AF81" s="100">
        <v>67</v>
      </c>
      <c r="AG81" s="100">
        <v>49</v>
      </c>
      <c r="AJ81" s="100" t="str">
        <f t="shared" si="48"/>
        <v>●</v>
      </c>
      <c r="AK81" s="100" t="str">
        <f t="shared" si="42"/>
        <v>●</v>
      </c>
      <c r="AL81" s="100" t="str">
        <f t="shared" si="56"/>
        <v>●</v>
      </c>
      <c r="AM81" s="100" t="str">
        <f t="shared" si="44"/>
        <v>●</v>
      </c>
      <c r="AP81" s="100" t="str">
        <f t="shared" si="49"/>
        <v>●</v>
      </c>
      <c r="AQ81" s="100" t="str">
        <f t="shared" si="45"/>
        <v>●</v>
      </c>
      <c r="AR81" s="100" t="str">
        <f t="shared" si="46"/>
        <v>●</v>
      </c>
      <c r="AS81" s="100" t="str">
        <f t="shared" si="47"/>
        <v>●</v>
      </c>
    </row>
    <row r="82" spans="2:45" s="100" customFormat="1" ht="14.25" customHeight="1">
      <c r="B82" s="102" t="s">
        <v>104</v>
      </c>
      <c r="C82" s="106">
        <v>6269</v>
      </c>
      <c r="D82" s="107">
        <v>7314</v>
      </c>
      <c r="E82" s="107">
        <v>5731</v>
      </c>
      <c r="F82" s="107">
        <v>3991</v>
      </c>
      <c r="G82" s="107">
        <f t="shared" si="51"/>
        <v>3888</v>
      </c>
      <c r="H82" s="107">
        <f t="shared" si="52"/>
        <v>-103</v>
      </c>
      <c r="I82" s="108">
        <f t="shared" si="53"/>
        <v>-2.580806815334503</v>
      </c>
      <c r="J82" s="102"/>
      <c r="K82" s="114" t="s">
        <v>177</v>
      </c>
      <c r="L82" s="106">
        <v>45</v>
      </c>
      <c r="M82" s="107">
        <v>62</v>
      </c>
      <c r="N82" s="107">
        <v>50</v>
      </c>
      <c r="O82" s="107">
        <v>22</v>
      </c>
      <c r="P82" s="117">
        <f>第2表01元データ!C77</f>
        <v>17</v>
      </c>
      <c r="Q82" s="107">
        <f t="shared" si="54"/>
        <v>-5</v>
      </c>
      <c r="R82" s="108">
        <f t="shared" si="55"/>
        <v>-22.727272727272727</v>
      </c>
      <c r="S82" s="108"/>
      <c r="T82" s="100">
        <v>212</v>
      </c>
      <c r="W82" s="100" t="s">
        <v>366</v>
      </c>
      <c r="X82" s="100">
        <v>6536</v>
      </c>
      <c r="Y82" s="100">
        <v>6126</v>
      </c>
      <c r="Z82" s="100">
        <v>6269</v>
      </c>
      <c r="AA82" s="100">
        <v>7314</v>
      </c>
      <c r="AC82" s="100" t="s">
        <v>366</v>
      </c>
      <c r="AD82" s="100">
        <v>61</v>
      </c>
      <c r="AE82" s="100">
        <v>37</v>
      </c>
      <c r="AF82" s="100">
        <v>45</v>
      </c>
      <c r="AG82" s="100">
        <v>62</v>
      </c>
      <c r="AJ82" s="100" t="str">
        <f t="shared" si="48"/>
        <v>●</v>
      </c>
      <c r="AK82" s="100" t="str">
        <f t="shared" si="42"/>
        <v>●</v>
      </c>
      <c r="AL82" s="100" t="str">
        <f t="shared" si="56"/>
        <v>●</v>
      </c>
      <c r="AM82" s="100" t="str">
        <f t="shared" si="44"/>
        <v>●</v>
      </c>
      <c r="AP82" s="100" t="str">
        <f t="shared" si="49"/>
        <v>●</v>
      </c>
      <c r="AQ82" s="100" t="str">
        <f t="shared" si="45"/>
        <v>●</v>
      </c>
      <c r="AR82" s="100" t="str">
        <f t="shared" si="46"/>
        <v>●</v>
      </c>
      <c r="AS82" s="100" t="str">
        <f t="shared" si="47"/>
        <v>●</v>
      </c>
    </row>
    <row r="83" spans="2:45" s="100" customFormat="1" ht="14.25" customHeight="1">
      <c r="B83" s="102" t="s">
        <v>178</v>
      </c>
      <c r="C83" s="106">
        <v>6003</v>
      </c>
      <c r="D83" s="107">
        <v>6158</v>
      </c>
      <c r="E83" s="107">
        <v>7136</v>
      </c>
      <c r="F83" s="107">
        <v>5617</v>
      </c>
      <c r="G83" s="107">
        <f t="shared" si="51"/>
        <v>3908</v>
      </c>
      <c r="H83" s="107">
        <f t="shared" si="52"/>
        <v>-1709</v>
      </c>
      <c r="I83" s="108">
        <f t="shared" si="53"/>
        <v>-30.425494035962259</v>
      </c>
      <c r="J83" s="102"/>
      <c r="K83" s="114" t="s">
        <v>178</v>
      </c>
      <c r="L83" s="106">
        <v>40</v>
      </c>
      <c r="M83" s="107">
        <v>52</v>
      </c>
      <c r="N83" s="107">
        <v>58</v>
      </c>
      <c r="O83" s="107">
        <v>50</v>
      </c>
      <c r="P83" s="117">
        <f>第2表01元データ!C78</f>
        <v>19</v>
      </c>
      <c r="Q83" s="107">
        <f t="shared" si="54"/>
        <v>-31</v>
      </c>
      <c r="R83" s="108">
        <f t="shared" si="55"/>
        <v>-62</v>
      </c>
      <c r="S83" s="108"/>
      <c r="T83" s="100">
        <v>213</v>
      </c>
      <c r="W83" s="100" t="s">
        <v>367</v>
      </c>
      <c r="X83" s="100">
        <v>6157</v>
      </c>
      <c r="Y83" s="100">
        <v>6348</v>
      </c>
      <c r="Z83" s="100">
        <v>6003</v>
      </c>
      <c r="AA83" s="100">
        <v>6158</v>
      </c>
      <c r="AC83" s="100" t="s">
        <v>367</v>
      </c>
      <c r="AD83" s="100">
        <v>66</v>
      </c>
      <c r="AE83" s="100">
        <v>61</v>
      </c>
      <c r="AF83" s="100">
        <v>40</v>
      </c>
      <c r="AG83" s="100">
        <v>52</v>
      </c>
      <c r="AJ83" s="100" t="str">
        <f t="shared" si="48"/>
        <v>●</v>
      </c>
      <c r="AK83" s="100" t="str">
        <f t="shared" si="42"/>
        <v>●</v>
      </c>
      <c r="AL83" s="100" t="str">
        <f t="shared" si="56"/>
        <v>●</v>
      </c>
      <c r="AM83" s="100" t="str">
        <f t="shared" si="44"/>
        <v>●</v>
      </c>
      <c r="AP83" s="100" t="str">
        <f t="shared" si="49"/>
        <v>●</v>
      </c>
      <c r="AQ83" s="100" t="str">
        <f t="shared" si="45"/>
        <v>●</v>
      </c>
      <c r="AR83" s="100" t="str">
        <f t="shared" si="46"/>
        <v>●</v>
      </c>
      <c r="AS83" s="100" t="str">
        <f t="shared" si="47"/>
        <v>●</v>
      </c>
    </row>
    <row r="84" spans="2:45" s="100" customFormat="1" ht="14.25" customHeight="1">
      <c r="B84" s="102" t="s">
        <v>179</v>
      </c>
      <c r="C84" s="106">
        <v>6104</v>
      </c>
      <c r="D84" s="107">
        <v>5799</v>
      </c>
      <c r="E84" s="107">
        <v>5923</v>
      </c>
      <c r="F84" s="107">
        <v>6847</v>
      </c>
      <c r="G84" s="107">
        <f t="shared" si="51"/>
        <v>5396</v>
      </c>
      <c r="H84" s="107">
        <f t="shared" si="52"/>
        <v>-1451</v>
      </c>
      <c r="I84" s="108">
        <f t="shared" si="53"/>
        <v>-21.191762815831751</v>
      </c>
      <c r="J84" s="102"/>
      <c r="K84" s="114" t="s">
        <v>135</v>
      </c>
      <c r="L84" s="106">
        <v>55</v>
      </c>
      <c r="M84" s="107">
        <v>36</v>
      </c>
      <c r="N84" s="107">
        <v>47</v>
      </c>
      <c r="O84" s="107">
        <v>59</v>
      </c>
      <c r="P84" s="117">
        <f>第2表01元データ!C79</f>
        <v>48</v>
      </c>
      <c r="Q84" s="107">
        <f t="shared" si="54"/>
        <v>-11</v>
      </c>
      <c r="R84" s="108">
        <f t="shared" si="55"/>
        <v>-18.64406779661017</v>
      </c>
      <c r="S84" s="108"/>
      <c r="T84" s="100">
        <v>214</v>
      </c>
      <c r="W84" s="100" t="s">
        <v>368</v>
      </c>
      <c r="X84" s="100">
        <v>5450</v>
      </c>
      <c r="Y84" s="100">
        <v>5878</v>
      </c>
      <c r="Z84" s="100">
        <v>6104</v>
      </c>
      <c r="AA84" s="100">
        <v>5799</v>
      </c>
      <c r="AC84" s="100" t="s">
        <v>368</v>
      </c>
      <c r="AD84" s="100">
        <v>80</v>
      </c>
      <c r="AE84" s="100">
        <v>66</v>
      </c>
      <c r="AF84" s="100">
        <v>55</v>
      </c>
      <c r="AG84" s="100">
        <v>36</v>
      </c>
      <c r="AJ84" s="100" t="str">
        <f t="shared" si="48"/>
        <v>●</v>
      </c>
      <c r="AK84" s="100" t="str">
        <f t="shared" si="42"/>
        <v>●</v>
      </c>
      <c r="AL84" s="100" t="str">
        <f t="shared" si="56"/>
        <v>●</v>
      </c>
      <c r="AM84" s="100" t="str">
        <f t="shared" si="44"/>
        <v>●</v>
      </c>
      <c r="AP84" s="100" t="str">
        <f t="shared" si="49"/>
        <v>●</v>
      </c>
      <c r="AQ84" s="100" t="str">
        <f t="shared" si="45"/>
        <v>●</v>
      </c>
      <c r="AR84" s="100" t="str">
        <f t="shared" si="46"/>
        <v>●</v>
      </c>
      <c r="AS84" s="100" t="str">
        <f t="shared" si="47"/>
        <v>●</v>
      </c>
    </row>
    <row r="85" spans="2:45" s="100" customFormat="1" ht="14.25" customHeight="1">
      <c r="B85" s="102" t="s">
        <v>136</v>
      </c>
      <c r="C85" s="106">
        <v>5458</v>
      </c>
      <c r="D85" s="107">
        <v>5778</v>
      </c>
      <c r="E85" s="107">
        <v>5492</v>
      </c>
      <c r="F85" s="107">
        <v>5632</v>
      </c>
      <c r="G85" s="107">
        <f t="shared" si="51"/>
        <v>6494</v>
      </c>
      <c r="H85" s="107">
        <f t="shared" si="52"/>
        <v>862</v>
      </c>
      <c r="I85" s="108">
        <f t="shared" si="53"/>
        <v>15.305397727272727</v>
      </c>
      <c r="J85" s="102"/>
      <c r="K85" s="114" t="s">
        <v>136</v>
      </c>
      <c r="L85" s="106">
        <v>58</v>
      </c>
      <c r="M85" s="107">
        <v>52</v>
      </c>
      <c r="N85" s="107">
        <v>34</v>
      </c>
      <c r="O85" s="107">
        <v>44</v>
      </c>
      <c r="P85" s="117">
        <f>第2表01元データ!C80</f>
        <v>60</v>
      </c>
      <c r="Q85" s="107">
        <f t="shared" si="54"/>
        <v>16</v>
      </c>
      <c r="R85" s="108">
        <f t="shared" si="55"/>
        <v>36.363636363636367</v>
      </c>
      <c r="S85" s="108"/>
      <c r="T85" s="100">
        <v>215</v>
      </c>
      <c r="W85" s="100" t="s">
        <v>369</v>
      </c>
      <c r="X85" s="100">
        <v>4030</v>
      </c>
      <c r="Y85" s="100">
        <v>4993</v>
      </c>
      <c r="Z85" s="100">
        <v>5458</v>
      </c>
      <c r="AA85" s="100">
        <v>5778</v>
      </c>
      <c r="AC85" s="100" t="s">
        <v>369</v>
      </c>
      <c r="AD85" s="100">
        <v>68</v>
      </c>
      <c r="AE85" s="100">
        <v>68</v>
      </c>
      <c r="AF85" s="100">
        <v>58</v>
      </c>
      <c r="AG85" s="100">
        <v>52</v>
      </c>
      <c r="AJ85" s="100" t="str">
        <f t="shared" si="48"/>
        <v>●</v>
      </c>
      <c r="AK85" s="100" t="str">
        <f t="shared" si="42"/>
        <v>●</v>
      </c>
      <c r="AL85" s="100" t="str">
        <f t="shared" si="56"/>
        <v>●</v>
      </c>
      <c r="AM85" s="100" t="str">
        <f t="shared" si="44"/>
        <v>●</v>
      </c>
      <c r="AP85" s="100" t="str">
        <f t="shared" si="49"/>
        <v>●</v>
      </c>
      <c r="AQ85" s="100" t="str">
        <f t="shared" si="45"/>
        <v>●</v>
      </c>
      <c r="AR85" s="100" t="str">
        <f t="shared" si="46"/>
        <v>●</v>
      </c>
      <c r="AS85" s="100" t="str">
        <f t="shared" si="47"/>
        <v>●</v>
      </c>
    </row>
    <row r="86" spans="2:45" s="100" customFormat="1" ht="14.25" customHeight="1">
      <c r="B86" s="102" t="s">
        <v>137</v>
      </c>
      <c r="C86" s="106">
        <v>4489</v>
      </c>
      <c r="D86" s="107">
        <v>4969</v>
      </c>
      <c r="E86" s="107">
        <v>5204</v>
      </c>
      <c r="F86" s="107">
        <v>5044</v>
      </c>
      <c r="G86" s="107">
        <f t="shared" si="51"/>
        <v>5152</v>
      </c>
      <c r="H86" s="107">
        <f t="shared" si="52"/>
        <v>108</v>
      </c>
      <c r="I86" s="108">
        <f t="shared" si="53"/>
        <v>2.141157811260904</v>
      </c>
      <c r="J86" s="102"/>
      <c r="K86" s="114" t="s">
        <v>137</v>
      </c>
      <c r="L86" s="106">
        <v>56</v>
      </c>
      <c r="M86" s="107">
        <v>50</v>
      </c>
      <c r="N86" s="107">
        <v>45</v>
      </c>
      <c r="O86" s="107">
        <v>33</v>
      </c>
      <c r="P86" s="117">
        <f>第2表01元データ!C81</f>
        <v>38</v>
      </c>
      <c r="Q86" s="107">
        <f t="shared" si="54"/>
        <v>5</v>
      </c>
      <c r="R86" s="108">
        <f t="shared" si="55"/>
        <v>15.151515151515152</v>
      </c>
      <c r="S86" s="108"/>
      <c r="T86" s="100">
        <v>216</v>
      </c>
      <c r="W86" s="100" t="s">
        <v>370</v>
      </c>
      <c r="X86" s="100">
        <v>3048</v>
      </c>
      <c r="Y86" s="100">
        <v>3502</v>
      </c>
      <c r="Z86" s="100">
        <v>4489</v>
      </c>
      <c r="AA86" s="100">
        <v>4969</v>
      </c>
      <c r="AC86" s="100" t="s">
        <v>370</v>
      </c>
      <c r="AD86" s="100">
        <v>32</v>
      </c>
      <c r="AE86" s="100">
        <v>57</v>
      </c>
      <c r="AF86" s="100">
        <v>56</v>
      </c>
      <c r="AG86" s="100">
        <v>50</v>
      </c>
      <c r="AJ86" s="100" t="str">
        <f t="shared" si="48"/>
        <v>●</v>
      </c>
      <c r="AK86" s="100" t="str">
        <f t="shared" si="42"/>
        <v>●</v>
      </c>
      <c r="AL86" s="100" t="str">
        <f t="shared" si="56"/>
        <v>●</v>
      </c>
      <c r="AM86" s="100" t="str">
        <f t="shared" si="44"/>
        <v>●</v>
      </c>
      <c r="AP86" s="100" t="str">
        <f t="shared" si="49"/>
        <v>●</v>
      </c>
      <c r="AQ86" s="100" t="str">
        <f t="shared" si="45"/>
        <v>●</v>
      </c>
      <c r="AR86" s="100" t="str">
        <f t="shared" si="46"/>
        <v>●</v>
      </c>
      <c r="AS86" s="100" t="str">
        <f t="shared" si="47"/>
        <v>●</v>
      </c>
    </row>
    <row r="87" spans="2:45" s="100" customFormat="1" ht="14.25" customHeight="1">
      <c r="B87" s="102" t="s">
        <v>138</v>
      </c>
      <c r="C87" s="106">
        <v>2753</v>
      </c>
      <c r="D87" s="107">
        <v>3746</v>
      </c>
      <c r="E87" s="107">
        <v>4266</v>
      </c>
      <c r="F87" s="107">
        <v>4498</v>
      </c>
      <c r="G87" s="107">
        <f t="shared" si="51"/>
        <v>4351</v>
      </c>
      <c r="H87" s="107">
        <f t="shared" si="52"/>
        <v>-147</v>
      </c>
      <c r="I87" s="108">
        <f t="shared" si="53"/>
        <v>-3.268119164072921</v>
      </c>
      <c r="J87" s="102"/>
      <c r="K87" s="114" t="s">
        <v>138</v>
      </c>
      <c r="L87" s="106">
        <v>44</v>
      </c>
      <c r="M87" s="107">
        <v>44</v>
      </c>
      <c r="N87" s="107">
        <v>40</v>
      </c>
      <c r="O87" s="107">
        <v>38</v>
      </c>
      <c r="P87" s="117">
        <f>第2表01元データ!C82</f>
        <v>23</v>
      </c>
      <c r="Q87" s="107">
        <f t="shared" si="54"/>
        <v>-15</v>
      </c>
      <c r="R87" s="108">
        <f t="shared" si="55"/>
        <v>-39.473684210526315</v>
      </c>
      <c r="S87" s="108"/>
      <c r="T87" s="100">
        <v>217</v>
      </c>
      <c r="W87" s="100" t="s">
        <v>371</v>
      </c>
      <c r="X87" s="100">
        <v>1824</v>
      </c>
      <c r="Y87" s="100">
        <v>2313</v>
      </c>
      <c r="Z87" s="100">
        <v>2753</v>
      </c>
      <c r="AA87" s="100">
        <v>3746</v>
      </c>
      <c r="AC87" s="100" t="s">
        <v>371</v>
      </c>
      <c r="AD87" s="100">
        <v>20</v>
      </c>
      <c r="AE87" s="100">
        <v>25</v>
      </c>
      <c r="AF87" s="100">
        <v>44</v>
      </c>
      <c r="AG87" s="100">
        <v>44</v>
      </c>
      <c r="AJ87" s="100" t="str">
        <f t="shared" si="48"/>
        <v>●</v>
      </c>
      <c r="AK87" s="100" t="str">
        <f t="shared" si="42"/>
        <v>●</v>
      </c>
      <c r="AL87" s="100" t="str">
        <f t="shared" si="56"/>
        <v>●</v>
      </c>
      <c r="AM87" s="100" t="str">
        <f t="shared" si="44"/>
        <v>●</v>
      </c>
      <c r="AP87" s="100" t="str">
        <f t="shared" si="49"/>
        <v>●</v>
      </c>
      <c r="AQ87" s="100" t="str">
        <f t="shared" si="45"/>
        <v>●</v>
      </c>
      <c r="AR87" s="100" t="str">
        <f t="shared" si="46"/>
        <v>●</v>
      </c>
      <c r="AS87" s="100" t="str">
        <f t="shared" si="47"/>
        <v>●</v>
      </c>
    </row>
    <row r="88" spans="2:45" s="100" customFormat="1" ht="14.25" customHeight="1">
      <c r="B88" s="102" t="s">
        <v>110</v>
      </c>
      <c r="C88" s="106">
        <v>2361</v>
      </c>
      <c r="D88" s="107">
        <v>3286</v>
      </c>
      <c r="E88" s="107">
        <v>4315</v>
      </c>
      <c r="F88" s="107">
        <v>5199</v>
      </c>
      <c r="G88" s="107">
        <f t="shared" si="51"/>
        <v>6024</v>
      </c>
      <c r="H88" s="107">
        <f t="shared" si="52"/>
        <v>825</v>
      </c>
      <c r="I88" s="108">
        <f t="shared" si="53"/>
        <v>15.868436237738026</v>
      </c>
      <c r="J88" s="102"/>
      <c r="K88" s="114" t="s">
        <v>110</v>
      </c>
      <c r="L88" s="106">
        <v>15</v>
      </c>
      <c r="M88" s="107">
        <v>28</v>
      </c>
      <c r="N88" s="107">
        <v>46</v>
      </c>
      <c r="O88" s="107">
        <v>45</v>
      </c>
      <c r="P88" s="117">
        <f>第2表01元データ!C83</f>
        <v>40</v>
      </c>
      <c r="Q88" s="107">
        <f t="shared" si="54"/>
        <v>-5</v>
      </c>
      <c r="R88" s="108">
        <f t="shared" si="55"/>
        <v>-11.111111111111111</v>
      </c>
      <c r="S88" s="108"/>
      <c r="T88" s="100">
        <v>218</v>
      </c>
      <c r="W88" s="100" t="s">
        <v>378</v>
      </c>
      <c r="X88" s="100">
        <v>1147</v>
      </c>
      <c r="Y88" s="100">
        <v>1686</v>
      </c>
      <c r="Z88" s="100">
        <v>2361</v>
      </c>
      <c r="AA88" s="100">
        <v>3286</v>
      </c>
      <c r="AC88" s="100" t="s">
        <v>378</v>
      </c>
      <c r="AD88" s="100">
        <v>9</v>
      </c>
      <c r="AE88" s="100">
        <v>19</v>
      </c>
      <c r="AF88" s="100">
        <v>15</v>
      </c>
      <c r="AG88" s="100">
        <v>28</v>
      </c>
      <c r="AJ88" s="100" t="str">
        <f t="shared" si="48"/>
        <v>●</v>
      </c>
      <c r="AK88" s="100" t="str">
        <f t="shared" si="42"/>
        <v>●</v>
      </c>
      <c r="AL88" s="100" t="str">
        <f t="shared" si="56"/>
        <v>●</v>
      </c>
      <c r="AM88" s="100" t="str">
        <f t="shared" si="44"/>
        <v>●</v>
      </c>
      <c r="AP88" s="100" t="str">
        <f t="shared" si="49"/>
        <v>●</v>
      </c>
      <c r="AQ88" s="100" t="str">
        <f t="shared" si="45"/>
        <v>●</v>
      </c>
      <c r="AR88" s="100" t="str">
        <f t="shared" si="46"/>
        <v>●</v>
      </c>
      <c r="AS88" s="100" t="str">
        <f t="shared" si="47"/>
        <v>●</v>
      </c>
    </row>
    <row r="89" spans="2:45" s="100" customFormat="1" ht="14.25" customHeight="1">
      <c r="B89" s="102" t="s">
        <v>112</v>
      </c>
      <c r="C89" s="115" t="s">
        <v>313</v>
      </c>
      <c r="D89" s="116">
        <v>3</v>
      </c>
      <c r="E89" s="116" t="s">
        <v>313</v>
      </c>
      <c r="F89" s="107">
        <v>75</v>
      </c>
      <c r="G89" s="107">
        <f t="shared" si="51"/>
        <v>402</v>
      </c>
      <c r="H89" s="107"/>
      <c r="I89" s="108"/>
      <c r="J89" s="102"/>
      <c r="K89" s="102" t="s">
        <v>112</v>
      </c>
      <c r="L89" s="115" t="s">
        <v>313</v>
      </c>
      <c r="M89" s="116" t="s">
        <v>313</v>
      </c>
      <c r="N89" s="116" t="s">
        <v>313</v>
      </c>
      <c r="O89" s="116" t="s">
        <v>313</v>
      </c>
      <c r="P89" s="117" t="str">
        <f>第2表01元データ!C84</f>
        <v>-</v>
      </c>
      <c r="Q89" s="107"/>
      <c r="R89" s="108"/>
      <c r="T89" s="100">
        <v>219</v>
      </c>
      <c r="W89" s="100" t="s">
        <v>379</v>
      </c>
      <c r="X89" s="100">
        <v>0</v>
      </c>
      <c r="Y89" s="100">
        <v>0</v>
      </c>
      <c r="Z89" s="100">
        <v>0</v>
      </c>
      <c r="AA89" s="100">
        <v>3</v>
      </c>
    </row>
    <row r="90" spans="2:45" s="100" customFormat="1" ht="14.25" customHeight="1">
      <c r="B90" s="102"/>
      <c r="C90" s="116"/>
      <c r="D90" s="116"/>
      <c r="E90" s="116"/>
      <c r="F90" s="107"/>
      <c r="G90" s="107"/>
      <c r="H90" s="107"/>
      <c r="I90" s="108"/>
      <c r="J90" s="102"/>
      <c r="K90" s="102"/>
      <c r="L90" s="116"/>
      <c r="M90" s="116"/>
      <c r="N90" s="116"/>
      <c r="O90" s="116"/>
      <c r="P90" s="117"/>
      <c r="Q90" s="107"/>
      <c r="R90" s="108"/>
    </row>
    <row r="91" spans="2:45" s="100" customFormat="1" ht="14.25" customHeight="1">
      <c r="B91" s="118"/>
      <c r="C91" s="118"/>
      <c r="D91" s="118"/>
      <c r="E91" s="118"/>
      <c r="F91" s="118"/>
      <c r="G91" s="118"/>
      <c r="H91" s="118"/>
      <c r="I91" s="118"/>
      <c r="J91" s="118"/>
      <c r="K91" s="118"/>
      <c r="L91" s="118"/>
      <c r="M91" s="118"/>
      <c r="N91" s="118"/>
      <c r="O91" s="118"/>
      <c r="P91" s="168"/>
      <c r="W91" s="100">
        <v>38</v>
      </c>
    </row>
    <row r="92" spans="2:45" s="100" customFormat="1" ht="14.25" customHeight="1">
      <c r="B92" s="118"/>
      <c r="C92" s="118"/>
      <c r="D92" s="118"/>
      <c r="E92" s="118"/>
      <c r="F92" s="118"/>
      <c r="G92" s="118"/>
      <c r="H92" s="118"/>
      <c r="I92" s="118"/>
      <c r="J92" s="118"/>
      <c r="K92" s="118"/>
      <c r="L92" s="118"/>
      <c r="M92" s="118"/>
      <c r="N92" s="118"/>
      <c r="O92" s="118"/>
      <c r="P92" s="168"/>
    </row>
    <row r="93" spans="2:45" s="99" customFormat="1" ht="14.25" customHeight="1">
      <c r="B93" s="99" t="s">
        <v>180</v>
      </c>
      <c r="H93" s="99" t="s">
        <v>805</v>
      </c>
      <c r="I93" s="380">
        <f>令和2年9月末住基人口!F11</f>
        <v>241</v>
      </c>
      <c r="K93" s="99" t="s">
        <v>181</v>
      </c>
      <c r="Q93" s="99" t="s">
        <v>805</v>
      </c>
      <c r="R93" s="380">
        <f>令和2年9月末住基人口!F15</f>
        <v>147</v>
      </c>
      <c r="W93" s="100"/>
      <c r="X93" s="100"/>
      <c r="Y93" s="100"/>
      <c r="Z93" s="100"/>
      <c r="AA93" s="100"/>
      <c r="AB93" s="100"/>
      <c r="AC93" s="100"/>
      <c r="AD93" s="100"/>
      <c r="AE93" s="100"/>
      <c r="AF93" s="100"/>
      <c r="AG93" s="100"/>
    </row>
    <row r="94" spans="2:45" s="100" customFormat="1" ht="14.25" customHeight="1">
      <c r="B94" s="583" t="s">
        <v>335</v>
      </c>
      <c r="C94" s="101"/>
      <c r="D94" s="101"/>
      <c r="E94" s="101"/>
      <c r="F94" s="101"/>
      <c r="G94" s="135"/>
      <c r="H94" s="131"/>
      <c r="I94" s="131"/>
      <c r="J94" s="102"/>
      <c r="K94" s="583" t="s">
        <v>335</v>
      </c>
      <c r="L94" s="101"/>
      <c r="M94" s="101"/>
      <c r="N94" s="101"/>
      <c r="O94" s="101"/>
      <c r="P94" s="135"/>
      <c r="Q94" s="131"/>
      <c r="R94" s="131"/>
      <c r="S94" s="103"/>
    </row>
    <row r="95" spans="2:45" s="100" customFormat="1" ht="14.25" customHeight="1">
      <c r="B95" s="584"/>
      <c r="C95" s="130" t="str">
        <f>$C$4</f>
        <v>平成12年</v>
      </c>
      <c r="D95" s="130" t="str">
        <f>$D$4</f>
        <v>平成17年</v>
      </c>
      <c r="E95" s="130" t="str">
        <f>$E$4</f>
        <v>平成22年</v>
      </c>
      <c r="F95" s="130" t="str">
        <f>$F$4</f>
        <v>平成27年</v>
      </c>
      <c r="G95" s="130" t="s">
        <v>739</v>
      </c>
      <c r="H95" s="133" t="s">
        <v>509</v>
      </c>
      <c r="I95" s="134" t="str">
        <f>$I$4</f>
        <v>27年</v>
      </c>
      <c r="J95" s="102"/>
      <c r="K95" s="584"/>
      <c r="L95" s="130" t="str">
        <f>$C$4</f>
        <v>平成12年</v>
      </c>
      <c r="M95" s="130" t="str">
        <f>$D$4</f>
        <v>平成17年</v>
      </c>
      <c r="N95" s="130" t="str">
        <f>$E$4</f>
        <v>平成22年</v>
      </c>
      <c r="O95" s="130" t="s">
        <v>410</v>
      </c>
      <c r="P95" s="130" t="s">
        <v>739</v>
      </c>
      <c r="Q95" s="133" t="str">
        <f>$H$4</f>
        <v>対平成</v>
      </c>
      <c r="R95" s="134" t="str">
        <f>$I$4</f>
        <v>27年</v>
      </c>
      <c r="S95" s="103"/>
    </row>
    <row r="96" spans="2:45" s="100" customFormat="1" ht="14.25" customHeight="1">
      <c r="B96" s="585"/>
      <c r="C96" s="104"/>
      <c r="D96" s="104"/>
      <c r="E96" s="104"/>
      <c r="F96" s="104"/>
      <c r="G96" s="104"/>
      <c r="H96" s="132" t="s">
        <v>88</v>
      </c>
      <c r="I96" s="133" t="s">
        <v>398</v>
      </c>
      <c r="J96" s="102"/>
      <c r="K96" s="585"/>
      <c r="L96" s="104"/>
      <c r="M96" s="104"/>
      <c r="N96" s="104"/>
      <c r="O96" s="104"/>
      <c r="P96" s="104"/>
      <c r="Q96" s="132" t="s">
        <v>88</v>
      </c>
      <c r="R96" s="133" t="s">
        <v>398</v>
      </c>
      <c r="S96" s="103"/>
    </row>
    <row r="97" spans="2:45" s="199" customFormat="1" ht="14.25" customHeight="1">
      <c r="B97" s="200" t="s">
        <v>90</v>
      </c>
      <c r="C97" s="198">
        <v>488</v>
      </c>
      <c r="D97" s="194">
        <v>412</v>
      </c>
      <c r="E97" s="194">
        <v>378</v>
      </c>
      <c r="F97" s="194">
        <v>298</v>
      </c>
      <c r="G97" s="194">
        <f>IF(COUNTIF(G102:G120,"x"),"x",IF(SUM(G102:G120)=0,"-",SUM(G102:G120)))</f>
        <v>223</v>
      </c>
      <c r="H97" s="193">
        <f t="shared" ref="H97:H100" si="57">IF(G97="x","x",IF(AND(G97="-",F97="-"),"-",IF(AND(G97="-",F97&gt;0),F97*-1,IF(AND(G97&gt;0,F97="-"),G97,G97-F97))))</f>
        <v>-75</v>
      </c>
      <c r="I97" s="195">
        <f t="shared" ref="I97:I100" si="58">IF(H97="x","x",IF(H97="-","-",IF(AND(F97="-",G97&gt;0),"皆増",IF(AND(F97&gt;0,G97="-"),"皆減",H97/F97*100))))</f>
        <v>-25.167785234899331</v>
      </c>
      <c r="J97" s="196"/>
      <c r="K97" s="197" t="s">
        <v>90</v>
      </c>
      <c r="L97" s="198">
        <v>233</v>
      </c>
      <c r="M97" s="194">
        <v>209</v>
      </c>
      <c r="N97" s="194">
        <v>184</v>
      </c>
      <c r="O97" s="194">
        <v>152</v>
      </c>
      <c r="P97" s="194">
        <f>IF(COUNTIF(P102:P120,"x"),"x",IF(SUM(P102:P120)=0,"-",SUM(P102:P120)))</f>
        <v>136</v>
      </c>
      <c r="Q97" s="193">
        <f t="shared" ref="Q97:Q100" si="59">IF(P97="x","x",IF(AND(P97="-",O97="-"),"-",IF(AND(P97="-",O97&gt;0),O97*-1,IF(AND(P97&gt;0,O97="-"),P97,P97-O97))))</f>
        <v>-16</v>
      </c>
      <c r="R97" s="195">
        <f t="shared" ref="R97:R100" si="60">IF(Q97="x","x",IF(Q97="-","-",IF(AND(O97="-",P97&gt;0),"皆増",IF(AND(O97&gt;0,P97="-"),"皆減",Q97/O97*100))))</f>
        <v>-10.526315789473683</v>
      </c>
      <c r="S97" s="195"/>
      <c r="W97" s="199" t="s">
        <v>373</v>
      </c>
      <c r="X97" s="199">
        <v>662</v>
      </c>
      <c r="Y97" s="199">
        <v>569</v>
      </c>
      <c r="Z97" s="199">
        <v>488</v>
      </c>
      <c r="AA97" s="199">
        <v>412</v>
      </c>
      <c r="AC97" s="199" t="s">
        <v>373</v>
      </c>
      <c r="AD97" s="199">
        <v>298</v>
      </c>
      <c r="AE97" s="199">
        <v>256</v>
      </c>
      <c r="AF97" s="199">
        <v>233</v>
      </c>
      <c r="AG97" s="199">
        <v>209</v>
      </c>
      <c r="AJ97" s="199" t="str">
        <f>IF(C97=X97,"○","●")</f>
        <v>●</v>
      </c>
      <c r="AK97" s="199" t="str">
        <f t="shared" ref="AK97:AK119" si="61">IF(D97=Y97,"○","●")</f>
        <v>●</v>
      </c>
      <c r="AL97" s="199" t="str">
        <f t="shared" ref="AL97:AL98" si="62">IF(E97=Z97,"○","●")</f>
        <v>●</v>
      </c>
      <c r="AM97" s="199" t="str">
        <f t="shared" ref="AM97:AM119" si="63">IF(F97=AA97,"○","●")</f>
        <v>●</v>
      </c>
      <c r="AP97" s="199" t="str">
        <f>IF(L97=AD97,"○","●")</f>
        <v>●</v>
      </c>
      <c r="AQ97" s="199" t="str">
        <f t="shared" ref="AQ97:AQ119" si="64">IF(M97=AE97,"○","●")</f>
        <v>●</v>
      </c>
      <c r="AR97" s="199" t="str">
        <f t="shared" ref="AR97:AR119" si="65">IF(N97=AF97,"○","●")</f>
        <v>●</v>
      </c>
      <c r="AS97" s="199" t="str">
        <f t="shared" ref="AS97:AS119" si="66">IF(O97=AG97,"○","●")</f>
        <v>●</v>
      </c>
    </row>
    <row r="98" spans="2:45" s="100" customFormat="1" ht="14.25" customHeight="1">
      <c r="B98" s="105" t="s">
        <v>91</v>
      </c>
      <c r="C98" s="106">
        <v>56</v>
      </c>
      <c r="D98" s="107">
        <v>29</v>
      </c>
      <c r="E98" s="107">
        <v>30</v>
      </c>
      <c r="F98" s="107">
        <v>14</v>
      </c>
      <c r="G98" s="107">
        <f>IF(COUNTIF(G102:G104,"x"),"x",IF(SUM(G102:G104)=0,"-",SUM(G102:G104)))</f>
        <v>9</v>
      </c>
      <c r="H98" s="107">
        <f t="shared" si="57"/>
        <v>-5</v>
      </c>
      <c r="I98" s="108">
        <f t="shared" si="58"/>
        <v>-35.714285714285715</v>
      </c>
      <c r="J98" s="102"/>
      <c r="K98" s="109" t="s">
        <v>91</v>
      </c>
      <c r="L98" s="106">
        <v>11</v>
      </c>
      <c r="M98" s="107">
        <v>6</v>
      </c>
      <c r="N98" s="107">
        <v>3</v>
      </c>
      <c r="O98" s="107">
        <v>1</v>
      </c>
      <c r="P98" s="107">
        <f>IF(COUNTIF(P102:P104,"x"),"x",IF(SUM(P102:P104)=0,"-",SUM(P102:P104)))</f>
        <v>2</v>
      </c>
      <c r="Q98" s="107">
        <f t="shared" si="59"/>
        <v>1</v>
      </c>
      <c r="R98" s="108">
        <f t="shared" si="60"/>
        <v>100</v>
      </c>
      <c r="S98" s="108"/>
      <c r="W98" s="100" t="s">
        <v>374</v>
      </c>
      <c r="X98" s="100">
        <v>98</v>
      </c>
      <c r="Y98" s="100">
        <v>83</v>
      </c>
      <c r="Z98" s="100">
        <v>56</v>
      </c>
      <c r="AA98" s="100">
        <v>29</v>
      </c>
      <c r="AC98" s="100" t="s">
        <v>374</v>
      </c>
      <c r="AD98" s="100">
        <v>34</v>
      </c>
      <c r="AE98" s="100">
        <v>25</v>
      </c>
      <c r="AF98" s="100">
        <v>11</v>
      </c>
      <c r="AG98" s="100">
        <v>6</v>
      </c>
      <c r="AJ98" s="100" t="str">
        <f t="shared" ref="AJ98:AJ119" si="67">IF(C98=X98,"○","●")</f>
        <v>●</v>
      </c>
      <c r="AK98" s="100" t="str">
        <f t="shared" si="61"/>
        <v>●</v>
      </c>
      <c r="AL98" s="100" t="str">
        <f t="shared" si="62"/>
        <v>●</v>
      </c>
      <c r="AM98" s="100" t="str">
        <f t="shared" si="63"/>
        <v>●</v>
      </c>
      <c r="AP98" s="100" t="str">
        <f t="shared" ref="AP98:AP119" si="68">IF(L98=AD98,"○","●")</f>
        <v>●</v>
      </c>
      <c r="AQ98" s="100" t="str">
        <f t="shared" si="64"/>
        <v>●</v>
      </c>
      <c r="AR98" s="100" t="str">
        <f t="shared" si="65"/>
        <v>●</v>
      </c>
      <c r="AS98" s="100" t="str">
        <f t="shared" si="66"/>
        <v>●</v>
      </c>
    </row>
    <row r="99" spans="2:45" s="100" customFormat="1" ht="14.25" customHeight="1">
      <c r="B99" s="105" t="s">
        <v>92</v>
      </c>
      <c r="C99" s="106">
        <v>268</v>
      </c>
      <c r="D99" s="107">
        <v>228</v>
      </c>
      <c r="E99" s="107">
        <v>201</v>
      </c>
      <c r="F99" s="107">
        <v>150</v>
      </c>
      <c r="G99" s="296">
        <f>IF(COUNTIF(G105:G114,"x"),"x",IF(SUM(G105:G114)=0,"-",SUM(G105:G114)))</f>
        <v>98</v>
      </c>
      <c r="H99" s="107">
        <f t="shared" si="57"/>
        <v>-52</v>
      </c>
      <c r="I99" s="108">
        <f t="shared" si="58"/>
        <v>-34.666666666666671</v>
      </c>
      <c r="J99" s="102"/>
      <c r="K99" s="109" t="s">
        <v>92</v>
      </c>
      <c r="L99" s="106">
        <v>147</v>
      </c>
      <c r="M99" s="107">
        <v>119</v>
      </c>
      <c r="N99" s="107">
        <v>95</v>
      </c>
      <c r="O99" s="107">
        <v>57</v>
      </c>
      <c r="P99" s="296">
        <f>IF(COUNTIF(P105:P114,"x"),"x",IF(SUM(P105:P114)=0,"-",SUM(P105:P114)))</f>
        <v>49</v>
      </c>
      <c r="Q99" s="107">
        <f t="shared" si="59"/>
        <v>-8</v>
      </c>
      <c r="R99" s="108">
        <f t="shared" si="60"/>
        <v>-14.035087719298245</v>
      </c>
      <c r="S99" s="108"/>
      <c r="W99" s="100" t="s">
        <v>375</v>
      </c>
      <c r="X99" s="100">
        <v>413</v>
      </c>
      <c r="Y99" s="100">
        <v>327</v>
      </c>
      <c r="Z99" s="100">
        <v>268</v>
      </c>
      <c r="AA99" s="100">
        <v>228</v>
      </c>
      <c r="AC99" s="100" t="s">
        <v>375</v>
      </c>
      <c r="AD99" s="100">
        <v>195</v>
      </c>
      <c r="AE99" s="100">
        <v>159</v>
      </c>
      <c r="AF99" s="100">
        <v>147</v>
      </c>
      <c r="AG99" s="100">
        <v>119</v>
      </c>
      <c r="AJ99" s="100" t="str">
        <f t="shared" si="67"/>
        <v>●</v>
      </c>
      <c r="AK99" s="100" t="str">
        <f t="shared" si="61"/>
        <v>●</v>
      </c>
      <c r="AL99" s="100" t="str">
        <f>IF(E99=Z99,"○","●")</f>
        <v>●</v>
      </c>
      <c r="AM99" s="100" t="str">
        <f t="shared" si="63"/>
        <v>●</v>
      </c>
      <c r="AP99" s="100" t="str">
        <f t="shared" si="68"/>
        <v>●</v>
      </c>
      <c r="AQ99" s="100" t="str">
        <f t="shared" si="64"/>
        <v>●</v>
      </c>
      <c r="AR99" s="100" t="str">
        <f t="shared" si="65"/>
        <v>●</v>
      </c>
      <c r="AS99" s="100" t="str">
        <f t="shared" si="66"/>
        <v>●</v>
      </c>
    </row>
    <row r="100" spans="2:45" s="100" customFormat="1" ht="14.25" customHeight="1">
      <c r="B100" s="105" t="s">
        <v>93</v>
      </c>
      <c r="C100" s="106">
        <v>164</v>
      </c>
      <c r="D100" s="107">
        <v>155</v>
      </c>
      <c r="E100" s="107">
        <v>147</v>
      </c>
      <c r="F100" s="107">
        <v>134</v>
      </c>
      <c r="G100" s="107">
        <f>IF(COUNTIF(G115:G119,"x"),"x",IF(SUM(G115,G119)=0,"-",SUM(G115:G119)))</f>
        <v>113</v>
      </c>
      <c r="H100" s="107">
        <f t="shared" si="57"/>
        <v>-21</v>
      </c>
      <c r="I100" s="108">
        <f t="shared" si="58"/>
        <v>-15.671641791044777</v>
      </c>
      <c r="J100" s="102"/>
      <c r="K100" s="109" t="s">
        <v>93</v>
      </c>
      <c r="L100" s="106">
        <v>75</v>
      </c>
      <c r="M100" s="107">
        <v>84</v>
      </c>
      <c r="N100" s="107">
        <v>86</v>
      </c>
      <c r="O100" s="107">
        <v>94</v>
      </c>
      <c r="P100" s="107">
        <f>IF(COUNTIF(P115:P119,"x"),"x",IF(SUM(P115,P119)=0,"-",SUM(P115:P119)))</f>
        <v>85</v>
      </c>
      <c r="Q100" s="107">
        <f t="shared" si="59"/>
        <v>-9</v>
      </c>
      <c r="R100" s="108">
        <f t="shared" si="60"/>
        <v>-9.5744680851063837</v>
      </c>
      <c r="S100" s="108"/>
      <c r="W100" s="100" t="s">
        <v>376</v>
      </c>
      <c r="X100" s="100">
        <v>151</v>
      </c>
      <c r="Y100" s="100">
        <v>159</v>
      </c>
      <c r="Z100" s="100">
        <v>164</v>
      </c>
      <c r="AA100" s="100">
        <v>155</v>
      </c>
      <c r="AC100" s="100" t="s">
        <v>376</v>
      </c>
      <c r="AD100" s="100">
        <v>69</v>
      </c>
      <c r="AE100" s="100">
        <v>72</v>
      </c>
      <c r="AF100" s="100">
        <v>75</v>
      </c>
      <c r="AG100" s="100">
        <v>84</v>
      </c>
      <c r="AJ100" s="100" t="str">
        <f t="shared" si="67"/>
        <v>●</v>
      </c>
      <c r="AK100" s="100" t="str">
        <f t="shared" si="61"/>
        <v>●</v>
      </c>
      <c r="AL100" s="100" t="str">
        <f t="shared" ref="AL100:AL109" si="69">IF(E100=Z100,"○","●")</f>
        <v>●</v>
      </c>
      <c r="AM100" s="100" t="str">
        <f t="shared" si="63"/>
        <v>●</v>
      </c>
      <c r="AP100" s="100" t="str">
        <f t="shared" si="68"/>
        <v>●</v>
      </c>
      <c r="AQ100" s="100" t="str">
        <f t="shared" si="64"/>
        <v>●</v>
      </c>
      <c r="AR100" s="100" t="str">
        <f t="shared" si="65"/>
        <v>●</v>
      </c>
      <c r="AS100" s="100" t="str">
        <f t="shared" si="66"/>
        <v>●</v>
      </c>
    </row>
    <row r="101" spans="2:45" s="100" customFormat="1" ht="14.25" customHeight="1">
      <c r="B101" s="102"/>
      <c r="C101" s="106"/>
      <c r="D101" s="112"/>
      <c r="E101" s="112"/>
      <c r="F101" s="112"/>
      <c r="G101" s="112"/>
      <c r="H101" s="112"/>
      <c r="I101" s="113"/>
      <c r="J101" s="102"/>
      <c r="K101" s="114"/>
      <c r="L101" s="106"/>
      <c r="M101" s="112"/>
      <c r="N101" s="112"/>
      <c r="O101" s="112"/>
      <c r="P101" s="112"/>
      <c r="Q101" s="112"/>
      <c r="R101" s="113"/>
      <c r="S101" s="113"/>
      <c r="AJ101" s="100" t="str">
        <f t="shared" si="67"/>
        <v>○</v>
      </c>
      <c r="AK101" s="100" t="str">
        <f t="shared" si="61"/>
        <v>○</v>
      </c>
      <c r="AL101" s="100" t="str">
        <f t="shared" si="69"/>
        <v>○</v>
      </c>
      <c r="AM101" s="100" t="str">
        <f t="shared" si="63"/>
        <v>○</v>
      </c>
      <c r="AP101" s="100" t="str">
        <f t="shared" si="68"/>
        <v>○</v>
      </c>
      <c r="AQ101" s="100" t="str">
        <f t="shared" si="64"/>
        <v>○</v>
      </c>
      <c r="AR101" s="100" t="str">
        <f t="shared" si="65"/>
        <v>○</v>
      </c>
      <c r="AS101" s="100" t="str">
        <f t="shared" si="66"/>
        <v>○</v>
      </c>
    </row>
    <row r="102" spans="2:45" s="100" customFormat="1" ht="14.25" customHeight="1">
      <c r="B102" s="102" t="s">
        <v>94</v>
      </c>
      <c r="C102" s="106">
        <v>8</v>
      </c>
      <c r="D102" s="107">
        <v>7</v>
      </c>
      <c r="E102" s="107">
        <v>13</v>
      </c>
      <c r="F102" s="107">
        <v>1</v>
      </c>
      <c r="G102" s="107">
        <f t="shared" ref="G102:G120" si="70">IF(COUNTIF(G132:G162,"x"),"x",IF(SUM(G132,G162)=0,"-",SUM(G132,G162)))</f>
        <v>2</v>
      </c>
      <c r="H102" s="107">
        <f>IF(G102="x","x",IF(AND(G102="-",F102="-"),"-",IF(AND(G102="-",F102&gt;0),F102*-1,IF(AND(G102&gt;0,F102="-"),G102,G102-F102))))</f>
        <v>1</v>
      </c>
      <c r="I102" s="108">
        <f>IF(H102="x","x",IF(H102="-","-",IF(AND(F102="-",G102&gt;0),"皆増",IF(AND(F102&gt;0,G102="-"),"皆減",H102/F102*100))))</f>
        <v>100</v>
      </c>
      <c r="J102" s="102"/>
      <c r="K102" s="114" t="s">
        <v>94</v>
      </c>
      <c r="L102" s="106">
        <v>3</v>
      </c>
      <c r="M102" s="107">
        <v>1</v>
      </c>
      <c r="N102" s="107">
        <v>1</v>
      </c>
      <c r="O102" s="107" t="s">
        <v>313</v>
      </c>
      <c r="P102" s="107">
        <f t="shared" ref="P102:P120" si="71">IF(COUNTIF(P132:P162,"x"),"x",IF(SUM(P132,P162)=0,"-",SUM(P132,P162)))</f>
        <v>1</v>
      </c>
      <c r="Q102" s="107">
        <f>IF(P102="x","x",IF(AND(P102="-",O102="-"),"-",IF(AND(P102="-",O102&gt;0),O102*-1,IF(AND(P102&gt;0,O102="-"),P102,P102-O102))))</f>
        <v>1</v>
      </c>
      <c r="R102" s="108" t="str">
        <f>IF(Q102="x","x",IF(Q102="-","-",IF(AND(O102="-",P102&gt;0),"皆増",IF(AND(O102&gt;0,P102="-"),"皆減",Q102/O102*100))))</f>
        <v>皆増</v>
      </c>
      <c r="S102" s="108"/>
      <c r="W102" s="100" t="s">
        <v>377</v>
      </c>
      <c r="X102" s="100">
        <v>35</v>
      </c>
      <c r="Y102" s="100">
        <v>20</v>
      </c>
      <c r="Z102" s="100">
        <v>8</v>
      </c>
      <c r="AA102" s="100">
        <v>7</v>
      </c>
      <c r="AC102" s="100" t="s">
        <v>377</v>
      </c>
      <c r="AD102" s="100">
        <v>3</v>
      </c>
      <c r="AE102" s="100">
        <v>4</v>
      </c>
      <c r="AF102" s="100">
        <v>3</v>
      </c>
      <c r="AG102" s="100">
        <v>1</v>
      </c>
      <c r="AJ102" s="100" t="str">
        <f t="shared" si="67"/>
        <v>●</v>
      </c>
      <c r="AK102" s="100" t="str">
        <f t="shared" si="61"/>
        <v>●</v>
      </c>
      <c r="AL102" s="100" t="str">
        <f t="shared" si="69"/>
        <v>●</v>
      </c>
      <c r="AM102" s="100" t="str">
        <f t="shared" si="63"/>
        <v>●</v>
      </c>
      <c r="AP102" s="100" t="str">
        <f t="shared" si="68"/>
        <v>○</v>
      </c>
      <c r="AQ102" s="100" t="str">
        <f t="shared" si="64"/>
        <v>●</v>
      </c>
      <c r="AR102" s="100" t="str">
        <f t="shared" si="65"/>
        <v>●</v>
      </c>
      <c r="AS102" s="100" t="str">
        <f t="shared" si="66"/>
        <v>●</v>
      </c>
    </row>
    <row r="103" spans="2:45" s="100" customFormat="1" ht="14.25" customHeight="1">
      <c r="B103" s="102" t="s">
        <v>123</v>
      </c>
      <c r="C103" s="106">
        <v>16</v>
      </c>
      <c r="D103" s="107">
        <v>8</v>
      </c>
      <c r="E103" s="107">
        <v>7</v>
      </c>
      <c r="F103" s="107">
        <v>7</v>
      </c>
      <c r="G103" s="107">
        <f t="shared" si="70"/>
        <v>1</v>
      </c>
      <c r="H103" s="107">
        <f t="shared" ref="H103:H119" si="72">IF(G103="x","x",IF(AND(G103="-",F103="-"),"-",IF(AND(G103="-",F103&gt;0),F103*-1,IF(AND(G103&gt;0,F103="-"),G103,G103-F103))))</f>
        <v>-6</v>
      </c>
      <c r="I103" s="108">
        <f t="shared" ref="I103:I119" si="73">IF(H103="x","x",IF(H103="-","-",IF(AND(F103="-",G103&gt;0),"皆増",IF(AND(F103&gt;0,G103="-"),"皆減",H103/F103*100))))</f>
        <v>-85.714285714285708</v>
      </c>
      <c r="J103" s="102"/>
      <c r="K103" s="114" t="s">
        <v>123</v>
      </c>
      <c r="L103" s="106">
        <v>4</v>
      </c>
      <c r="M103" s="107">
        <v>1</v>
      </c>
      <c r="N103" s="107" t="s">
        <v>313</v>
      </c>
      <c r="O103" s="107">
        <v>1</v>
      </c>
      <c r="P103" s="107" t="str">
        <f t="shared" si="71"/>
        <v>-</v>
      </c>
      <c r="Q103" s="107">
        <f t="shared" ref="Q103:Q119" si="74">IF(P103="x","x",IF(AND(P103="-",O103="-"),"-",IF(AND(P103="-",O103&gt;0),O103*-1,IF(AND(P103&gt;0,O103="-"),P103,P103-O103))))</f>
        <v>-1</v>
      </c>
      <c r="R103" s="108" t="str">
        <f t="shared" ref="R103:R119" si="75">IF(Q103="x","x",IF(Q103="-","-",IF(AND(O103="-",P103&gt;0),"皆増",IF(AND(O103&gt;0,P103="-"),"皆減",Q103/O103*100))))</f>
        <v>皆減</v>
      </c>
      <c r="S103" s="108"/>
      <c r="W103" s="100" t="s">
        <v>356</v>
      </c>
      <c r="X103" s="100">
        <v>34</v>
      </c>
      <c r="Y103" s="100">
        <v>33</v>
      </c>
      <c r="Z103" s="100">
        <v>16</v>
      </c>
      <c r="AA103" s="100">
        <v>8</v>
      </c>
      <c r="AC103" s="100" t="s">
        <v>356</v>
      </c>
      <c r="AD103" s="100">
        <v>15</v>
      </c>
      <c r="AE103" s="100">
        <v>4</v>
      </c>
      <c r="AF103" s="100">
        <v>4</v>
      </c>
      <c r="AG103" s="100">
        <v>1</v>
      </c>
      <c r="AJ103" s="100" t="str">
        <f t="shared" si="67"/>
        <v>●</v>
      </c>
      <c r="AK103" s="100" t="str">
        <f t="shared" si="61"/>
        <v>●</v>
      </c>
      <c r="AL103" s="100" t="str">
        <f t="shared" si="69"/>
        <v>●</v>
      </c>
      <c r="AM103" s="100" t="str">
        <f t="shared" si="63"/>
        <v>●</v>
      </c>
      <c r="AP103" s="100" t="str">
        <f t="shared" si="68"/>
        <v>●</v>
      </c>
      <c r="AQ103" s="100" t="str">
        <f t="shared" si="64"/>
        <v>●</v>
      </c>
      <c r="AR103" s="100" t="str">
        <f t="shared" si="65"/>
        <v>●</v>
      </c>
      <c r="AS103" s="100" t="str">
        <f t="shared" si="66"/>
        <v>○</v>
      </c>
    </row>
    <row r="104" spans="2:45" s="100" customFormat="1" ht="14.25" customHeight="1">
      <c r="B104" s="102" t="s">
        <v>124</v>
      </c>
      <c r="C104" s="106">
        <v>32</v>
      </c>
      <c r="D104" s="107">
        <v>14</v>
      </c>
      <c r="E104" s="107">
        <v>10</v>
      </c>
      <c r="F104" s="107">
        <v>6</v>
      </c>
      <c r="G104" s="107">
        <f t="shared" si="70"/>
        <v>6</v>
      </c>
      <c r="H104" s="107">
        <f t="shared" si="72"/>
        <v>0</v>
      </c>
      <c r="I104" s="108">
        <f t="shared" si="73"/>
        <v>0</v>
      </c>
      <c r="J104" s="102"/>
      <c r="K104" s="114" t="s">
        <v>124</v>
      </c>
      <c r="L104" s="106">
        <v>4</v>
      </c>
      <c r="M104" s="107">
        <v>4</v>
      </c>
      <c r="N104" s="107">
        <v>2</v>
      </c>
      <c r="O104" s="107" t="s">
        <v>313</v>
      </c>
      <c r="P104" s="107">
        <f t="shared" si="71"/>
        <v>1</v>
      </c>
      <c r="Q104" s="107">
        <f t="shared" si="74"/>
        <v>1</v>
      </c>
      <c r="R104" s="108" t="str">
        <f t="shared" si="75"/>
        <v>皆増</v>
      </c>
      <c r="S104" s="108"/>
      <c r="W104" s="99" t="s">
        <v>357</v>
      </c>
      <c r="X104" s="99">
        <v>29</v>
      </c>
      <c r="Y104" s="99">
        <v>30</v>
      </c>
      <c r="Z104" s="99">
        <v>32</v>
      </c>
      <c r="AA104" s="99">
        <v>14</v>
      </c>
      <c r="AB104" s="99"/>
      <c r="AC104" s="99" t="s">
        <v>357</v>
      </c>
      <c r="AD104" s="99">
        <v>16</v>
      </c>
      <c r="AE104" s="99">
        <v>17</v>
      </c>
      <c r="AF104" s="99">
        <v>4</v>
      </c>
      <c r="AG104" s="99">
        <v>4</v>
      </c>
      <c r="AJ104" s="100" t="str">
        <f t="shared" si="67"/>
        <v>●</v>
      </c>
      <c r="AK104" s="100" t="str">
        <f t="shared" si="61"/>
        <v>●</v>
      </c>
      <c r="AL104" s="100" t="str">
        <f t="shared" si="69"/>
        <v>●</v>
      </c>
      <c r="AM104" s="100" t="str">
        <f t="shared" si="63"/>
        <v>●</v>
      </c>
      <c r="AP104" s="100" t="str">
        <f t="shared" si="68"/>
        <v>●</v>
      </c>
      <c r="AQ104" s="100" t="str">
        <f t="shared" si="64"/>
        <v>●</v>
      </c>
      <c r="AR104" s="100" t="str">
        <f t="shared" si="65"/>
        <v>●</v>
      </c>
      <c r="AS104" s="100" t="str">
        <f t="shared" si="66"/>
        <v>●</v>
      </c>
    </row>
    <row r="105" spans="2:45" s="100" customFormat="1" ht="14.25" customHeight="1">
      <c r="B105" s="102" t="s">
        <v>125</v>
      </c>
      <c r="C105" s="106">
        <v>23</v>
      </c>
      <c r="D105" s="107">
        <v>30</v>
      </c>
      <c r="E105" s="107">
        <v>15</v>
      </c>
      <c r="F105" s="107">
        <v>9</v>
      </c>
      <c r="G105" s="107">
        <f t="shared" si="70"/>
        <v>5</v>
      </c>
      <c r="H105" s="107">
        <f t="shared" si="72"/>
        <v>-4</v>
      </c>
      <c r="I105" s="108">
        <f t="shared" si="73"/>
        <v>-44.444444444444443</v>
      </c>
      <c r="J105" s="102"/>
      <c r="K105" s="114" t="s">
        <v>125</v>
      </c>
      <c r="L105" s="106">
        <v>17</v>
      </c>
      <c r="M105" s="107">
        <v>4</v>
      </c>
      <c r="N105" s="107">
        <v>4</v>
      </c>
      <c r="O105" s="107">
        <v>2</v>
      </c>
      <c r="P105" s="107" t="str">
        <f t="shared" si="71"/>
        <v>-</v>
      </c>
      <c r="Q105" s="107">
        <f t="shared" si="74"/>
        <v>-2</v>
      </c>
      <c r="R105" s="108" t="str">
        <f t="shared" si="75"/>
        <v>皆減</v>
      </c>
      <c r="S105" s="108"/>
      <c r="W105" s="100" t="s">
        <v>358</v>
      </c>
      <c r="X105" s="100">
        <v>37</v>
      </c>
      <c r="Y105" s="100">
        <v>25</v>
      </c>
      <c r="Z105" s="100">
        <v>23</v>
      </c>
      <c r="AA105" s="100">
        <v>30</v>
      </c>
      <c r="AC105" s="100" t="s">
        <v>358</v>
      </c>
      <c r="AD105" s="100">
        <v>21</v>
      </c>
      <c r="AE105" s="100">
        <v>14</v>
      </c>
      <c r="AF105" s="100">
        <v>17</v>
      </c>
      <c r="AG105" s="100">
        <v>4</v>
      </c>
      <c r="AJ105" s="100" t="str">
        <f t="shared" si="67"/>
        <v>●</v>
      </c>
      <c r="AK105" s="100" t="str">
        <f t="shared" si="61"/>
        <v>●</v>
      </c>
      <c r="AL105" s="100" t="str">
        <f t="shared" si="69"/>
        <v>●</v>
      </c>
      <c r="AM105" s="100" t="str">
        <f t="shared" si="63"/>
        <v>●</v>
      </c>
      <c r="AP105" s="100" t="str">
        <f t="shared" si="68"/>
        <v>●</v>
      </c>
      <c r="AQ105" s="100" t="str">
        <f t="shared" si="64"/>
        <v>●</v>
      </c>
      <c r="AR105" s="100" t="str">
        <f t="shared" si="65"/>
        <v>●</v>
      </c>
      <c r="AS105" s="100" t="str">
        <f t="shared" si="66"/>
        <v>●</v>
      </c>
    </row>
    <row r="106" spans="2:45" s="100" customFormat="1" ht="14.25" customHeight="1">
      <c r="B106" s="102" t="s">
        <v>126</v>
      </c>
      <c r="C106" s="106">
        <v>17</v>
      </c>
      <c r="D106" s="107">
        <v>14</v>
      </c>
      <c r="E106" s="107">
        <v>22</v>
      </c>
      <c r="F106" s="107">
        <v>7</v>
      </c>
      <c r="G106" s="107">
        <f t="shared" si="70"/>
        <v>2</v>
      </c>
      <c r="H106" s="107">
        <f t="shared" si="72"/>
        <v>-5</v>
      </c>
      <c r="I106" s="108">
        <f t="shared" si="73"/>
        <v>-71.428571428571431</v>
      </c>
      <c r="J106" s="102"/>
      <c r="K106" s="114" t="s">
        <v>126</v>
      </c>
      <c r="L106" s="106">
        <v>7</v>
      </c>
      <c r="M106" s="107">
        <v>10</v>
      </c>
      <c r="N106" s="107">
        <v>4</v>
      </c>
      <c r="O106" s="107">
        <v>2</v>
      </c>
      <c r="P106" s="107">
        <f t="shared" si="71"/>
        <v>2</v>
      </c>
      <c r="Q106" s="107">
        <f t="shared" si="74"/>
        <v>0</v>
      </c>
      <c r="R106" s="108">
        <f t="shared" si="75"/>
        <v>0</v>
      </c>
      <c r="S106" s="108"/>
      <c r="W106" s="100" t="s">
        <v>359</v>
      </c>
      <c r="X106" s="100">
        <v>37</v>
      </c>
      <c r="Y106" s="100">
        <v>26</v>
      </c>
      <c r="Z106" s="100">
        <v>17</v>
      </c>
      <c r="AA106" s="100">
        <v>14</v>
      </c>
      <c r="AC106" s="100" t="s">
        <v>359</v>
      </c>
      <c r="AD106" s="100">
        <v>24</v>
      </c>
      <c r="AE106" s="100">
        <v>13</v>
      </c>
      <c r="AF106" s="100">
        <v>7</v>
      </c>
      <c r="AG106" s="100">
        <v>10</v>
      </c>
      <c r="AJ106" s="100" t="str">
        <f t="shared" si="67"/>
        <v>●</v>
      </c>
      <c r="AK106" s="100" t="str">
        <f t="shared" si="61"/>
        <v>●</v>
      </c>
      <c r="AL106" s="100" t="str">
        <f t="shared" si="69"/>
        <v>●</v>
      </c>
      <c r="AM106" s="100" t="str">
        <f t="shared" si="63"/>
        <v>●</v>
      </c>
      <c r="AP106" s="100" t="str">
        <f t="shared" si="68"/>
        <v>●</v>
      </c>
      <c r="AQ106" s="100" t="str">
        <f t="shared" si="64"/>
        <v>●</v>
      </c>
      <c r="AR106" s="100" t="str">
        <f t="shared" si="65"/>
        <v>●</v>
      </c>
      <c r="AS106" s="100" t="str">
        <f t="shared" si="66"/>
        <v>●</v>
      </c>
    </row>
    <row r="107" spans="2:45" s="100" customFormat="1" ht="14.25" customHeight="1">
      <c r="B107" s="102" t="s">
        <v>182</v>
      </c>
      <c r="C107" s="106">
        <v>15</v>
      </c>
      <c r="D107" s="107">
        <v>9</v>
      </c>
      <c r="E107" s="107">
        <v>13</v>
      </c>
      <c r="F107" s="107">
        <v>10</v>
      </c>
      <c r="G107" s="107">
        <f t="shared" si="70"/>
        <v>4</v>
      </c>
      <c r="H107" s="107">
        <f t="shared" si="72"/>
        <v>-6</v>
      </c>
      <c r="I107" s="108">
        <f t="shared" si="73"/>
        <v>-60</v>
      </c>
      <c r="J107" s="102"/>
      <c r="K107" s="114" t="s">
        <v>182</v>
      </c>
      <c r="L107" s="106">
        <v>6</v>
      </c>
      <c r="M107" s="107">
        <v>5</v>
      </c>
      <c r="N107" s="107">
        <v>7</v>
      </c>
      <c r="O107" s="107">
        <v>3</v>
      </c>
      <c r="P107" s="107">
        <f t="shared" si="71"/>
        <v>2</v>
      </c>
      <c r="Q107" s="107">
        <f t="shared" si="74"/>
        <v>-1</v>
      </c>
      <c r="R107" s="108">
        <f t="shared" si="75"/>
        <v>-33.333333333333329</v>
      </c>
      <c r="S107" s="108"/>
      <c r="W107" s="100" t="s">
        <v>360</v>
      </c>
      <c r="X107" s="100">
        <v>36</v>
      </c>
      <c r="Y107" s="100">
        <v>20</v>
      </c>
      <c r="Z107" s="100">
        <v>15</v>
      </c>
      <c r="AA107" s="100">
        <v>9</v>
      </c>
      <c r="AC107" s="100" t="s">
        <v>360</v>
      </c>
      <c r="AD107" s="100">
        <v>8</v>
      </c>
      <c r="AE107" s="100">
        <v>12</v>
      </c>
      <c r="AF107" s="100">
        <v>6</v>
      </c>
      <c r="AG107" s="100">
        <v>5</v>
      </c>
      <c r="AJ107" s="100" t="str">
        <f t="shared" si="67"/>
        <v>●</v>
      </c>
      <c r="AK107" s="100" t="str">
        <f t="shared" si="61"/>
        <v>●</v>
      </c>
      <c r="AL107" s="100" t="str">
        <f t="shared" si="69"/>
        <v>●</v>
      </c>
      <c r="AM107" s="100" t="str">
        <f t="shared" si="63"/>
        <v>●</v>
      </c>
      <c r="AP107" s="100" t="str">
        <f t="shared" si="68"/>
        <v>●</v>
      </c>
      <c r="AQ107" s="100" t="str">
        <f t="shared" si="64"/>
        <v>●</v>
      </c>
      <c r="AR107" s="100" t="str">
        <f t="shared" si="65"/>
        <v>●</v>
      </c>
      <c r="AS107" s="100" t="str">
        <f t="shared" si="66"/>
        <v>●</v>
      </c>
    </row>
    <row r="108" spans="2:45" s="100" customFormat="1" ht="14.25" customHeight="1">
      <c r="B108" s="102" t="s">
        <v>128</v>
      </c>
      <c r="C108" s="106">
        <v>15</v>
      </c>
      <c r="D108" s="107">
        <v>12</v>
      </c>
      <c r="E108" s="107">
        <v>13</v>
      </c>
      <c r="F108" s="107">
        <v>8</v>
      </c>
      <c r="G108" s="107">
        <f t="shared" si="70"/>
        <v>6</v>
      </c>
      <c r="H108" s="107">
        <f t="shared" si="72"/>
        <v>-2</v>
      </c>
      <c r="I108" s="108">
        <f t="shared" si="73"/>
        <v>-25</v>
      </c>
      <c r="J108" s="102"/>
      <c r="K108" s="114" t="s">
        <v>128</v>
      </c>
      <c r="L108" s="106">
        <v>9</v>
      </c>
      <c r="M108" s="107">
        <v>9</v>
      </c>
      <c r="N108" s="107">
        <v>3</v>
      </c>
      <c r="O108" s="107">
        <v>7</v>
      </c>
      <c r="P108" s="107">
        <f>IF(COUNTIF(P138:P168,"x"),"x",IF(SUM(P138,P168)=0,"-",SUM(P138,P168)))</f>
        <v>2</v>
      </c>
      <c r="Q108" s="107">
        <f t="shared" si="74"/>
        <v>-5</v>
      </c>
      <c r="R108" s="108">
        <f t="shared" si="75"/>
        <v>-71.428571428571431</v>
      </c>
      <c r="S108" s="108"/>
      <c r="W108" s="100" t="s">
        <v>361</v>
      </c>
      <c r="X108" s="100">
        <v>30</v>
      </c>
      <c r="Y108" s="100">
        <v>32</v>
      </c>
      <c r="Z108" s="100">
        <v>15</v>
      </c>
      <c r="AA108" s="100">
        <v>12</v>
      </c>
      <c r="AC108" s="100" t="s">
        <v>361</v>
      </c>
      <c r="AD108" s="100">
        <v>13</v>
      </c>
      <c r="AE108" s="100">
        <v>4</v>
      </c>
      <c r="AF108" s="100">
        <v>9</v>
      </c>
      <c r="AG108" s="100">
        <v>9</v>
      </c>
      <c r="AJ108" s="100" t="str">
        <f t="shared" si="67"/>
        <v>●</v>
      </c>
      <c r="AK108" s="100" t="str">
        <f t="shared" si="61"/>
        <v>●</v>
      </c>
      <c r="AL108" s="100" t="str">
        <f t="shared" si="69"/>
        <v>●</v>
      </c>
      <c r="AM108" s="100" t="str">
        <f t="shared" si="63"/>
        <v>●</v>
      </c>
      <c r="AP108" s="100" t="str">
        <f t="shared" si="68"/>
        <v>●</v>
      </c>
      <c r="AQ108" s="100" t="str">
        <f t="shared" si="64"/>
        <v>●</v>
      </c>
      <c r="AR108" s="100" t="str">
        <f t="shared" si="65"/>
        <v>●</v>
      </c>
      <c r="AS108" s="100" t="str">
        <f t="shared" si="66"/>
        <v>●</v>
      </c>
    </row>
    <row r="109" spans="2:45" s="100" customFormat="1" ht="14.25" customHeight="1">
      <c r="B109" s="102" t="s">
        <v>129</v>
      </c>
      <c r="C109" s="106">
        <v>31</v>
      </c>
      <c r="D109" s="107">
        <v>14</v>
      </c>
      <c r="E109" s="107">
        <v>12</v>
      </c>
      <c r="F109" s="107">
        <v>10</v>
      </c>
      <c r="G109" s="107">
        <f t="shared" si="70"/>
        <v>10</v>
      </c>
      <c r="H109" s="107">
        <f t="shared" si="72"/>
        <v>0</v>
      </c>
      <c r="I109" s="108">
        <f t="shared" si="73"/>
        <v>0</v>
      </c>
      <c r="J109" s="102"/>
      <c r="K109" s="114" t="s">
        <v>129</v>
      </c>
      <c r="L109" s="106">
        <v>4</v>
      </c>
      <c r="M109" s="107">
        <v>8</v>
      </c>
      <c r="N109" s="107">
        <v>4</v>
      </c>
      <c r="O109" s="107">
        <v>3</v>
      </c>
      <c r="P109" s="107">
        <f t="shared" si="71"/>
        <v>7</v>
      </c>
      <c r="Q109" s="107">
        <f t="shared" si="74"/>
        <v>4</v>
      </c>
      <c r="R109" s="108">
        <f t="shared" si="75"/>
        <v>133.33333333333331</v>
      </c>
      <c r="S109" s="108"/>
      <c r="W109" s="100" t="s">
        <v>362</v>
      </c>
      <c r="X109" s="100">
        <v>45</v>
      </c>
      <c r="Y109" s="100">
        <v>25</v>
      </c>
      <c r="Z109" s="100">
        <v>31</v>
      </c>
      <c r="AA109" s="100">
        <v>14</v>
      </c>
      <c r="AC109" s="100" t="s">
        <v>362</v>
      </c>
      <c r="AD109" s="100">
        <v>12</v>
      </c>
      <c r="AE109" s="100">
        <v>15</v>
      </c>
      <c r="AF109" s="100">
        <v>4</v>
      </c>
      <c r="AG109" s="100">
        <v>8</v>
      </c>
      <c r="AJ109" s="100" t="str">
        <f t="shared" si="67"/>
        <v>●</v>
      </c>
      <c r="AK109" s="100" t="str">
        <f t="shared" si="61"/>
        <v>●</v>
      </c>
      <c r="AL109" s="100" t="str">
        <f t="shared" si="69"/>
        <v>●</v>
      </c>
      <c r="AM109" s="100" t="str">
        <f t="shared" si="63"/>
        <v>●</v>
      </c>
      <c r="AP109" s="100" t="str">
        <f t="shared" si="68"/>
        <v>●</v>
      </c>
      <c r="AQ109" s="100" t="str">
        <f t="shared" si="64"/>
        <v>●</v>
      </c>
      <c r="AR109" s="100" t="str">
        <f t="shared" si="65"/>
        <v>○</v>
      </c>
      <c r="AS109" s="100" t="str">
        <f t="shared" si="66"/>
        <v>●</v>
      </c>
    </row>
    <row r="110" spans="2:45" s="100" customFormat="1" ht="14.25" customHeight="1">
      <c r="B110" s="102" t="s">
        <v>130</v>
      </c>
      <c r="C110" s="106">
        <v>28</v>
      </c>
      <c r="D110" s="107">
        <v>28</v>
      </c>
      <c r="E110" s="107">
        <v>14</v>
      </c>
      <c r="F110" s="107">
        <v>8</v>
      </c>
      <c r="G110" s="107">
        <f t="shared" si="70"/>
        <v>6</v>
      </c>
      <c r="H110" s="107">
        <f t="shared" si="72"/>
        <v>-2</v>
      </c>
      <c r="I110" s="108">
        <f t="shared" si="73"/>
        <v>-25</v>
      </c>
      <c r="J110" s="102"/>
      <c r="K110" s="114" t="s">
        <v>183</v>
      </c>
      <c r="L110" s="106">
        <v>13</v>
      </c>
      <c r="M110" s="107">
        <v>2</v>
      </c>
      <c r="N110" s="107">
        <v>9</v>
      </c>
      <c r="O110" s="107">
        <v>4</v>
      </c>
      <c r="P110" s="107">
        <f t="shared" si="71"/>
        <v>3</v>
      </c>
      <c r="Q110" s="107">
        <f t="shared" si="74"/>
        <v>-1</v>
      </c>
      <c r="R110" s="108">
        <f t="shared" si="75"/>
        <v>-25</v>
      </c>
      <c r="S110" s="108"/>
      <c r="W110" s="100" t="s">
        <v>363</v>
      </c>
      <c r="X110" s="100">
        <v>37</v>
      </c>
      <c r="Y110" s="100">
        <v>39</v>
      </c>
      <c r="Z110" s="100">
        <v>28</v>
      </c>
      <c r="AA110" s="100">
        <v>28</v>
      </c>
      <c r="AC110" s="100" t="s">
        <v>363</v>
      </c>
      <c r="AD110" s="100">
        <v>26</v>
      </c>
      <c r="AE110" s="100">
        <v>11</v>
      </c>
      <c r="AF110" s="100">
        <v>13</v>
      </c>
      <c r="AG110" s="100">
        <v>2</v>
      </c>
      <c r="AJ110" s="100" t="str">
        <f t="shared" si="67"/>
        <v>●</v>
      </c>
      <c r="AK110" s="100" t="str">
        <f t="shared" si="61"/>
        <v>●</v>
      </c>
      <c r="AL110" s="100" t="str">
        <f>IF(E110=Z110,"○","●")</f>
        <v>●</v>
      </c>
      <c r="AM110" s="100" t="str">
        <f t="shared" si="63"/>
        <v>●</v>
      </c>
      <c r="AP110" s="100" t="str">
        <f t="shared" si="68"/>
        <v>●</v>
      </c>
      <c r="AQ110" s="100" t="str">
        <f t="shared" si="64"/>
        <v>●</v>
      </c>
      <c r="AR110" s="100" t="str">
        <f t="shared" si="65"/>
        <v>●</v>
      </c>
      <c r="AS110" s="100" t="str">
        <f t="shared" si="66"/>
        <v>●</v>
      </c>
    </row>
    <row r="111" spans="2:45" s="100" customFormat="1" ht="14.25" customHeight="1">
      <c r="B111" s="102" t="s">
        <v>131</v>
      </c>
      <c r="C111" s="106">
        <v>37</v>
      </c>
      <c r="D111" s="107">
        <v>27</v>
      </c>
      <c r="E111" s="107">
        <v>28</v>
      </c>
      <c r="F111" s="107">
        <v>14</v>
      </c>
      <c r="G111" s="107">
        <f t="shared" si="70"/>
        <v>7</v>
      </c>
      <c r="H111" s="107">
        <f t="shared" si="72"/>
        <v>-7</v>
      </c>
      <c r="I111" s="108">
        <f t="shared" si="73"/>
        <v>-50</v>
      </c>
      <c r="J111" s="102"/>
      <c r="K111" s="114" t="s">
        <v>131</v>
      </c>
      <c r="L111" s="106">
        <v>14</v>
      </c>
      <c r="M111" s="107">
        <v>12</v>
      </c>
      <c r="N111" s="107">
        <v>5</v>
      </c>
      <c r="O111" s="107">
        <v>7</v>
      </c>
      <c r="P111" s="107">
        <f t="shared" si="71"/>
        <v>4</v>
      </c>
      <c r="Q111" s="107">
        <f t="shared" si="74"/>
        <v>-3</v>
      </c>
      <c r="R111" s="108">
        <f t="shared" si="75"/>
        <v>-42.857142857142854</v>
      </c>
      <c r="S111" s="108"/>
      <c r="W111" s="100" t="s">
        <v>364</v>
      </c>
      <c r="X111" s="100">
        <v>32</v>
      </c>
      <c r="Y111" s="100">
        <v>31</v>
      </c>
      <c r="Z111" s="100">
        <v>37</v>
      </c>
      <c r="AA111" s="100">
        <v>27</v>
      </c>
      <c r="AC111" s="100" t="s">
        <v>364</v>
      </c>
      <c r="AD111" s="100">
        <v>28</v>
      </c>
      <c r="AE111" s="100">
        <v>27</v>
      </c>
      <c r="AF111" s="100">
        <v>14</v>
      </c>
      <c r="AG111" s="100">
        <v>12</v>
      </c>
      <c r="AJ111" s="100" t="str">
        <f t="shared" si="67"/>
        <v>●</v>
      </c>
      <c r="AK111" s="100" t="str">
        <f t="shared" si="61"/>
        <v>●</v>
      </c>
      <c r="AL111" s="100" t="str">
        <f t="shared" ref="AL111:AL119" si="76">IF(E111=Z111,"○","●")</f>
        <v>●</v>
      </c>
      <c r="AM111" s="100" t="str">
        <f t="shared" si="63"/>
        <v>●</v>
      </c>
      <c r="AP111" s="100" t="str">
        <f t="shared" si="68"/>
        <v>●</v>
      </c>
      <c r="AQ111" s="100" t="str">
        <f t="shared" si="64"/>
        <v>●</v>
      </c>
      <c r="AR111" s="100" t="str">
        <f t="shared" si="65"/>
        <v>●</v>
      </c>
      <c r="AS111" s="100" t="str">
        <f t="shared" si="66"/>
        <v>●</v>
      </c>
    </row>
    <row r="112" spans="2:45" s="100" customFormat="1" ht="14.25" customHeight="1">
      <c r="B112" s="102" t="s">
        <v>132</v>
      </c>
      <c r="C112" s="106">
        <v>32</v>
      </c>
      <c r="D112" s="107">
        <v>37</v>
      </c>
      <c r="E112" s="107">
        <v>25</v>
      </c>
      <c r="F112" s="107">
        <v>29</v>
      </c>
      <c r="G112" s="107">
        <f t="shared" si="70"/>
        <v>12</v>
      </c>
      <c r="H112" s="107">
        <f t="shared" si="72"/>
        <v>-17</v>
      </c>
      <c r="I112" s="108">
        <f t="shared" si="73"/>
        <v>-58.620689655172406</v>
      </c>
      <c r="J112" s="102"/>
      <c r="K112" s="114" t="s">
        <v>184</v>
      </c>
      <c r="L112" s="106">
        <v>29</v>
      </c>
      <c r="M112" s="107">
        <v>14</v>
      </c>
      <c r="N112" s="107">
        <v>13</v>
      </c>
      <c r="O112" s="107">
        <v>3</v>
      </c>
      <c r="P112" s="107">
        <f t="shared" si="71"/>
        <v>8</v>
      </c>
      <c r="Q112" s="107">
        <f t="shared" si="74"/>
        <v>5</v>
      </c>
      <c r="R112" s="108">
        <f t="shared" si="75"/>
        <v>166.66666666666669</v>
      </c>
      <c r="S112" s="108"/>
      <c r="W112" s="100" t="s">
        <v>365</v>
      </c>
      <c r="X112" s="100">
        <v>45</v>
      </c>
      <c r="Y112" s="100">
        <v>35</v>
      </c>
      <c r="Z112" s="100">
        <v>32</v>
      </c>
      <c r="AA112" s="100">
        <v>37</v>
      </c>
      <c r="AC112" s="100" t="s">
        <v>365</v>
      </c>
      <c r="AD112" s="100">
        <v>21</v>
      </c>
      <c r="AE112" s="100">
        <v>24</v>
      </c>
      <c r="AF112" s="100">
        <v>29</v>
      </c>
      <c r="AG112" s="100">
        <v>14</v>
      </c>
      <c r="AJ112" s="100" t="str">
        <f t="shared" si="67"/>
        <v>●</v>
      </c>
      <c r="AK112" s="100" t="str">
        <f t="shared" si="61"/>
        <v>●</v>
      </c>
      <c r="AL112" s="100" t="str">
        <f t="shared" si="76"/>
        <v>●</v>
      </c>
      <c r="AM112" s="100" t="str">
        <f t="shared" si="63"/>
        <v>●</v>
      </c>
      <c r="AP112" s="100" t="str">
        <f t="shared" si="68"/>
        <v>●</v>
      </c>
      <c r="AQ112" s="100" t="str">
        <f t="shared" si="64"/>
        <v>●</v>
      </c>
      <c r="AR112" s="100" t="str">
        <f t="shared" si="65"/>
        <v>●</v>
      </c>
      <c r="AS112" s="100" t="str">
        <f t="shared" si="66"/>
        <v>●</v>
      </c>
    </row>
    <row r="113" spans="2:45" s="100" customFormat="1" ht="14.25" customHeight="1">
      <c r="B113" s="102" t="s">
        <v>133</v>
      </c>
      <c r="C113" s="106">
        <v>28</v>
      </c>
      <c r="D113" s="107">
        <v>28</v>
      </c>
      <c r="E113" s="107">
        <v>33</v>
      </c>
      <c r="F113" s="107">
        <v>23</v>
      </c>
      <c r="G113" s="107">
        <f t="shared" si="70"/>
        <v>26</v>
      </c>
      <c r="H113" s="107">
        <f t="shared" si="72"/>
        <v>3</v>
      </c>
      <c r="I113" s="108">
        <f t="shared" si="73"/>
        <v>13.043478260869565</v>
      </c>
      <c r="J113" s="102"/>
      <c r="K113" s="114" t="s">
        <v>185</v>
      </c>
      <c r="L113" s="106">
        <v>26</v>
      </c>
      <c r="M113" s="107">
        <v>29</v>
      </c>
      <c r="N113" s="107">
        <v>13</v>
      </c>
      <c r="O113" s="107">
        <v>15</v>
      </c>
      <c r="P113" s="107">
        <f t="shared" si="71"/>
        <v>5</v>
      </c>
      <c r="Q113" s="107">
        <f t="shared" si="74"/>
        <v>-10</v>
      </c>
      <c r="R113" s="108">
        <f t="shared" si="75"/>
        <v>-66.666666666666657</v>
      </c>
      <c r="S113" s="108"/>
      <c r="W113" s="100" t="s">
        <v>366</v>
      </c>
      <c r="X113" s="100">
        <v>55</v>
      </c>
      <c r="Y113" s="100">
        <v>44</v>
      </c>
      <c r="Z113" s="100">
        <v>28</v>
      </c>
      <c r="AA113" s="100">
        <v>28</v>
      </c>
      <c r="AC113" s="100" t="s">
        <v>366</v>
      </c>
      <c r="AD113" s="100">
        <v>18</v>
      </c>
      <c r="AE113" s="100">
        <v>21</v>
      </c>
      <c r="AF113" s="100">
        <v>26</v>
      </c>
      <c r="AG113" s="100">
        <v>29</v>
      </c>
      <c r="AJ113" s="100" t="str">
        <f t="shared" si="67"/>
        <v>●</v>
      </c>
      <c r="AK113" s="100" t="str">
        <f t="shared" si="61"/>
        <v>●</v>
      </c>
      <c r="AL113" s="100" t="str">
        <f t="shared" si="76"/>
        <v>●</v>
      </c>
      <c r="AM113" s="100" t="str">
        <f t="shared" si="63"/>
        <v>●</v>
      </c>
      <c r="AP113" s="100" t="str">
        <f t="shared" si="68"/>
        <v>●</v>
      </c>
      <c r="AQ113" s="100" t="str">
        <f t="shared" si="64"/>
        <v>●</v>
      </c>
      <c r="AR113" s="100" t="str">
        <f t="shared" si="65"/>
        <v>●</v>
      </c>
      <c r="AS113" s="100" t="str">
        <f t="shared" si="66"/>
        <v>●</v>
      </c>
    </row>
    <row r="114" spans="2:45" s="100" customFormat="1" ht="14.25" customHeight="1">
      <c r="B114" s="102" t="s">
        <v>134</v>
      </c>
      <c r="C114" s="106">
        <v>42</v>
      </c>
      <c r="D114" s="107">
        <v>29</v>
      </c>
      <c r="E114" s="107">
        <v>26</v>
      </c>
      <c r="F114" s="107">
        <v>32</v>
      </c>
      <c r="G114" s="107">
        <f t="shared" si="70"/>
        <v>20</v>
      </c>
      <c r="H114" s="107">
        <f t="shared" si="72"/>
        <v>-12</v>
      </c>
      <c r="I114" s="108">
        <f t="shared" si="73"/>
        <v>-37.5</v>
      </c>
      <c r="J114" s="102"/>
      <c r="K114" s="114" t="s">
        <v>186</v>
      </c>
      <c r="L114" s="106">
        <v>22</v>
      </c>
      <c r="M114" s="107">
        <v>26</v>
      </c>
      <c r="N114" s="107">
        <v>33</v>
      </c>
      <c r="O114" s="107">
        <v>11</v>
      </c>
      <c r="P114" s="107">
        <f t="shared" si="71"/>
        <v>16</v>
      </c>
      <c r="Q114" s="107">
        <f t="shared" si="74"/>
        <v>5</v>
      </c>
      <c r="R114" s="108">
        <f t="shared" si="75"/>
        <v>45.454545454545453</v>
      </c>
      <c r="S114" s="108"/>
      <c r="W114" s="100" t="s">
        <v>367</v>
      </c>
      <c r="X114" s="100">
        <v>59</v>
      </c>
      <c r="Y114" s="100">
        <v>50</v>
      </c>
      <c r="Z114" s="100">
        <v>42</v>
      </c>
      <c r="AA114" s="100">
        <v>29</v>
      </c>
      <c r="AC114" s="100" t="s">
        <v>367</v>
      </c>
      <c r="AD114" s="100">
        <v>24</v>
      </c>
      <c r="AE114" s="100">
        <v>18</v>
      </c>
      <c r="AF114" s="100">
        <v>22</v>
      </c>
      <c r="AG114" s="100">
        <v>26</v>
      </c>
      <c r="AJ114" s="100" t="str">
        <f t="shared" si="67"/>
        <v>●</v>
      </c>
      <c r="AK114" s="100" t="str">
        <f t="shared" si="61"/>
        <v>●</v>
      </c>
      <c r="AL114" s="100" t="str">
        <f t="shared" si="76"/>
        <v>●</v>
      </c>
      <c r="AM114" s="100" t="str">
        <f t="shared" si="63"/>
        <v>●</v>
      </c>
      <c r="AP114" s="100" t="str">
        <f t="shared" si="68"/>
        <v>●</v>
      </c>
      <c r="AQ114" s="100" t="str">
        <f t="shared" si="64"/>
        <v>●</v>
      </c>
      <c r="AR114" s="100" t="str">
        <f t="shared" si="65"/>
        <v>●</v>
      </c>
      <c r="AS114" s="100" t="str">
        <f t="shared" si="66"/>
        <v>●</v>
      </c>
    </row>
    <row r="115" spans="2:45" s="100" customFormat="1" ht="14.25" customHeight="1">
      <c r="B115" s="102" t="s">
        <v>135</v>
      </c>
      <c r="C115" s="106">
        <v>46</v>
      </c>
      <c r="D115" s="107">
        <v>38</v>
      </c>
      <c r="E115" s="107">
        <v>29</v>
      </c>
      <c r="F115" s="107">
        <v>26</v>
      </c>
      <c r="G115" s="107">
        <f t="shared" si="70"/>
        <v>30</v>
      </c>
      <c r="H115" s="107">
        <f t="shared" si="72"/>
        <v>4</v>
      </c>
      <c r="I115" s="108">
        <f t="shared" si="73"/>
        <v>15.384615384615385</v>
      </c>
      <c r="J115" s="102"/>
      <c r="K115" s="114" t="s">
        <v>187</v>
      </c>
      <c r="L115" s="106">
        <v>17</v>
      </c>
      <c r="M115" s="107">
        <v>21</v>
      </c>
      <c r="N115" s="107">
        <v>26</v>
      </c>
      <c r="O115" s="107">
        <v>31</v>
      </c>
      <c r="P115" s="107">
        <f t="shared" si="71"/>
        <v>12</v>
      </c>
      <c r="Q115" s="107">
        <f t="shared" si="74"/>
        <v>-19</v>
      </c>
      <c r="R115" s="108">
        <f t="shared" si="75"/>
        <v>-61.29032258064516</v>
      </c>
      <c r="S115" s="108"/>
      <c r="W115" s="100" t="s">
        <v>368</v>
      </c>
      <c r="X115" s="100">
        <v>49</v>
      </c>
      <c r="Y115" s="100">
        <v>54</v>
      </c>
      <c r="Z115" s="100">
        <v>46</v>
      </c>
      <c r="AA115" s="100">
        <v>38</v>
      </c>
      <c r="AC115" s="100" t="s">
        <v>368</v>
      </c>
      <c r="AD115" s="100">
        <v>27</v>
      </c>
      <c r="AE115" s="100">
        <v>19</v>
      </c>
      <c r="AF115" s="100">
        <v>17</v>
      </c>
      <c r="AG115" s="100">
        <v>21</v>
      </c>
      <c r="AJ115" s="100" t="str">
        <f t="shared" si="67"/>
        <v>●</v>
      </c>
      <c r="AK115" s="100" t="str">
        <f t="shared" si="61"/>
        <v>●</v>
      </c>
      <c r="AL115" s="100" t="str">
        <f t="shared" si="76"/>
        <v>●</v>
      </c>
      <c r="AM115" s="100" t="str">
        <f t="shared" si="63"/>
        <v>●</v>
      </c>
      <c r="AP115" s="100" t="str">
        <f t="shared" si="68"/>
        <v>●</v>
      </c>
      <c r="AQ115" s="100" t="str">
        <f t="shared" si="64"/>
        <v>●</v>
      </c>
      <c r="AR115" s="100" t="str">
        <f t="shared" si="65"/>
        <v>●</v>
      </c>
      <c r="AS115" s="100" t="str">
        <f t="shared" si="66"/>
        <v>●</v>
      </c>
    </row>
    <row r="116" spans="2:45" s="100" customFormat="1" ht="14.25" customHeight="1">
      <c r="B116" s="102" t="s">
        <v>136</v>
      </c>
      <c r="C116" s="106">
        <v>51</v>
      </c>
      <c r="D116" s="107">
        <v>42</v>
      </c>
      <c r="E116" s="107">
        <v>33</v>
      </c>
      <c r="F116" s="107">
        <v>21</v>
      </c>
      <c r="G116" s="107">
        <f t="shared" si="70"/>
        <v>20</v>
      </c>
      <c r="H116" s="107">
        <f t="shared" si="72"/>
        <v>-1</v>
      </c>
      <c r="I116" s="108">
        <f t="shared" si="73"/>
        <v>-4.7619047619047619</v>
      </c>
      <c r="J116" s="102"/>
      <c r="K116" s="114" t="s">
        <v>136</v>
      </c>
      <c r="L116" s="106">
        <v>16</v>
      </c>
      <c r="M116" s="107">
        <v>18</v>
      </c>
      <c r="N116" s="107">
        <v>20</v>
      </c>
      <c r="O116" s="107">
        <v>21</v>
      </c>
      <c r="P116" s="107">
        <f t="shared" si="71"/>
        <v>29</v>
      </c>
      <c r="Q116" s="107">
        <f t="shared" si="74"/>
        <v>8</v>
      </c>
      <c r="R116" s="108">
        <f t="shared" si="75"/>
        <v>38.095238095238095</v>
      </c>
      <c r="S116" s="108"/>
      <c r="W116" s="100" t="s">
        <v>369</v>
      </c>
      <c r="X116" s="100">
        <v>41</v>
      </c>
      <c r="Y116" s="100">
        <v>41</v>
      </c>
      <c r="Z116" s="100">
        <v>51</v>
      </c>
      <c r="AA116" s="100">
        <v>42</v>
      </c>
      <c r="AC116" s="100" t="s">
        <v>369</v>
      </c>
      <c r="AD116" s="100">
        <v>21</v>
      </c>
      <c r="AE116" s="100">
        <v>23</v>
      </c>
      <c r="AF116" s="100">
        <v>16</v>
      </c>
      <c r="AG116" s="100">
        <v>18</v>
      </c>
      <c r="AJ116" s="100" t="str">
        <f t="shared" si="67"/>
        <v>●</v>
      </c>
      <c r="AK116" s="100" t="str">
        <f t="shared" si="61"/>
        <v>●</v>
      </c>
      <c r="AL116" s="100" t="str">
        <f t="shared" si="76"/>
        <v>●</v>
      </c>
      <c r="AM116" s="100" t="str">
        <f t="shared" si="63"/>
        <v>●</v>
      </c>
      <c r="AP116" s="100" t="str">
        <f t="shared" si="68"/>
        <v>●</v>
      </c>
      <c r="AQ116" s="100" t="str">
        <f t="shared" si="64"/>
        <v>●</v>
      </c>
      <c r="AR116" s="100" t="str">
        <f t="shared" si="65"/>
        <v>●</v>
      </c>
      <c r="AS116" s="100" t="str">
        <f t="shared" si="66"/>
        <v>●</v>
      </c>
    </row>
    <row r="117" spans="2:45" s="100" customFormat="1" ht="14.25" customHeight="1">
      <c r="B117" s="102" t="s">
        <v>137</v>
      </c>
      <c r="C117" s="106">
        <v>30</v>
      </c>
      <c r="D117" s="107">
        <v>38</v>
      </c>
      <c r="E117" s="107">
        <v>36</v>
      </c>
      <c r="F117" s="107">
        <v>29</v>
      </c>
      <c r="G117" s="107">
        <f t="shared" si="70"/>
        <v>18</v>
      </c>
      <c r="H117" s="107">
        <f t="shared" si="72"/>
        <v>-11</v>
      </c>
      <c r="I117" s="108">
        <f t="shared" si="73"/>
        <v>-37.931034482758619</v>
      </c>
      <c r="J117" s="102"/>
      <c r="K117" s="114" t="s">
        <v>188</v>
      </c>
      <c r="L117" s="106">
        <v>23</v>
      </c>
      <c r="M117" s="107">
        <v>14</v>
      </c>
      <c r="N117" s="107">
        <v>16</v>
      </c>
      <c r="O117" s="107">
        <v>16</v>
      </c>
      <c r="P117" s="107">
        <f t="shared" si="71"/>
        <v>18</v>
      </c>
      <c r="Q117" s="107">
        <f t="shared" si="74"/>
        <v>2</v>
      </c>
      <c r="R117" s="108">
        <f t="shared" si="75"/>
        <v>12.5</v>
      </c>
      <c r="S117" s="108"/>
      <c r="W117" s="100" t="s">
        <v>370</v>
      </c>
      <c r="X117" s="100">
        <v>32</v>
      </c>
      <c r="Y117" s="100">
        <v>33</v>
      </c>
      <c r="Z117" s="100">
        <v>30</v>
      </c>
      <c r="AA117" s="100">
        <v>38</v>
      </c>
      <c r="AC117" s="100" t="s">
        <v>370</v>
      </c>
      <c r="AD117" s="100">
        <v>12</v>
      </c>
      <c r="AE117" s="100">
        <v>18</v>
      </c>
      <c r="AF117" s="100">
        <v>23</v>
      </c>
      <c r="AG117" s="100">
        <v>14</v>
      </c>
      <c r="AJ117" s="100" t="str">
        <f t="shared" si="67"/>
        <v>●</v>
      </c>
      <c r="AK117" s="100" t="str">
        <f t="shared" si="61"/>
        <v>●</v>
      </c>
      <c r="AL117" s="100" t="str">
        <f t="shared" si="76"/>
        <v>●</v>
      </c>
      <c r="AM117" s="100" t="str">
        <f t="shared" si="63"/>
        <v>●</v>
      </c>
      <c r="AP117" s="100" t="str">
        <f t="shared" si="68"/>
        <v>●</v>
      </c>
      <c r="AQ117" s="100" t="str">
        <f t="shared" si="64"/>
        <v>●</v>
      </c>
      <c r="AR117" s="100" t="str">
        <f t="shared" si="65"/>
        <v>●</v>
      </c>
      <c r="AS117" s="100" t="str">
        <f t="shared" si="66"/>
        <v>●</v>
      </c>
    </row>
    <row r="118" spans="2:45" s="100" customFormat="1" ht="14.25" customHeight="1">
      <c r="B118" s="102" t="s">
        <v>138</v>
      </c>
      <c r="C118" s="106">
        <v>23</v>
      </c>
      <c r="D118" s="107">
        <v>23</v>
      </c>
      <c r="E118" s="107">
        <v>30</v>
      </c>
      <c r="F118" s="107">
        <v>27</v>
      </c>
      <c r="G118" s="107">
        <f t="shared" si="70"/>
        <v>17</v>
      </c>
      <c r="H118" s="107">
        <f t="shared" si="72"/>
        <v>-10</v>
      </c>
      <c r="I118" s="108">
        <f t="shared" si="73"/>
        <v>-37.037037037037038</v>
      </c>
      <c r="J118" s="102"/>
      <c r="K118" s="114" t="s">
        <v>138</v>
      </c>
      <c r="L118" s="106">
        <v>11</v>
      </c>
      <c r="M118" s="107">
        <v>19</v>
      </c>
      <c r="N118" s="107">
        <v>13</v>
      </c>
      <c r="O118" s="107">
        <v>11</v>
      </c>
      <c r="P118" s="107">
        <f t="shared" si="71"/>
        <v>16</v>
      </c>
      <c r="Q118" s="107">
        <f t="shared" si="74"/>
        <v>5</v>
      </c>
      <c r="R118" s="108">
        <f t="shared" si="75"/>
        <v>45.454545454545453</v>
      </c>
      <c r="S118" s="108"/>
      <c r="W118" s="100" t="s">
        <v>371</v>
      </c>
      <c r="X118" s="100">
        <v>17</v>
      </c>
      <c r="Y118" s="100">
        <v>16</v>
      </c>
      <c r="Z118" s="100">
        <v>23</v>
      </c>
      <c r="AA118" s="100">
        <v>23</v>
      </c>
      <c r="AC118" s="100" t="s">
        <v>371</v>
      </c>
      <c r="AD118" s="100">
        <v>3</v>
      </c>
      <c r="AE118" s="100">
        <v>7</v>
      </c>
      <c r="AF118" s="100">
        <v>11</v>
      </c>
      <c r="AG118" s="100">
        <v>19</v>
      </c>
      <c r="AJ118" s="100" t="str">
        <f t="shared" si="67"/>
        <v>●</v>
      </c>
      <c r="AK118" s="100" t="str">
        <f t="shared" si="61"/>
        <v>●</v>
      </c>
      <c r="AL118" s="100" t="str">
        <f t="shared" si="76"/>
        <v>●</v>
      </c>
      <c r="AM118" s="100" t="str">
        <f t="shared" si="63"/>
        <v>●</v>
      </c>
      <c r="AP118" s="100" t="str">
        <f t="shared" si="68"/>
        <v>●</v>
      </c>
      <c r="AQ118" s="100" t="str">
        <f t="shared" si="64"/>
        <v>●</v>
      </c>
      <c r="AR118" s="100" t="str">
        <f t="shared" si="65"/>
        <v>●</v>
      </c>
      <c r="AS118" s="100" t="str">
        <f t="shared" si="66"/>
        <v>●</v>
      </c>
    </row>
    <row r="119" spans="2:45" s="100" customFormat="1" ht="14.25" customHeight="1">
      <c r="B119" s="102" t="s">
        <v>110</v>
      </c>
      <c r="C119" s="106">
        <v>14</v>
      </c>
      <c r="D119" s="107">
        <v>14</v>
      </c>
      <c r="E119" s="107">
        <v>19</v>
      </c>
      <c r="F119" s="107">
        <v>31</v>
      </c>
      <c r="G119" s="107">
        <f t="shared" si="70"/>
        <v>28</v>
      </c>
      <c r="H119" s="107">
        <f t="shared" si="72"/>
        <v>-3</v>
      </c>
      <c r="I119" s="108">
        <f t="shared" si="73"/>
        <v>-9.67741935483871</v>
      </c>
      <c r="J119" s="102"/>
      <c r="K119" s="114" t="s">
        <v>110</v>
      </c>
      <c r="L119" s="106">
        <v>8</v>
      </c>
      <c r="M119" s="107">
        <v>12</v>
      </c>
      <c r="N119" s="107">
        <v>11</v>
      </c>
      <c r="O119" s="107">
        <v>15</v>
      </c>
      <c r="P119" s="107">
        <f t="shared" si="71"/>
        <v>10</v>
      </c>
      <c r="Q119" s="107">
        <f t="shared" si="74"/>
        <v>-5</v>
      </c>
      <c r="R119" s="108">
        <f t="shared" si="75"/>
        <v>-33.333333333333329</v>
      </c>
      <c r="S119" s="108"/>
      <c r="W119" s="100" t="s">
        <v>378</v>
      </c>
      <c r="X119" s="100">
        <v>12</v>
      </c>
      <c r="Y119" s="100">
        <v>15</v>
      </c>
      <c r="Z119" s="100">
        <v>14</v>
      </c>
      <c r="AA119" s="100">
        <v>14</v>
      </c>
      <c r="AC119" s="100" t="s">
        <v>378</v>
      </c>
      <c r="AD119" s="100">
        <v>6</v>
      </c>
      <c r="AE119" s="100">
        <v>5</v>
      </c>
      <c r="AF119" s="100">
        <v>8</v>
      </c>
      <c r="AG119" s="100">
        <v>12</v>
      </c>
      <c r="AJ119" s="100" t="str">
        <f t="shared" si="67"/>
        <v>●</v>
      </c>
      <c r="AK119" s="100" t="str">
        <f t="shared" si="61"/>
        <v>●</v>
      </c>
      <c r="AL119" s="100" t="str">
        <f t="shared" si="76"/>
        <v>●</v>
      </c>
      <c r="AM119" s="100" t="str">
        <f t="shared" si="63"/>
        <v>●</v>
      </c>
      <c r="AP119" s="100" t="str">
        <f t="shared" si="68"/>
        <v>●</v>
      </c>
      <c r="AQ119" s="100" t="str">
        <f t="shared" si="64"/>
        <v>●</v>
      </c>
      <c r="AR119" s="100" t="str">
        <f t="shared" si="65"/>
        <v>●</v>
      </c>
      <c r="AS119" s="100" t="str">
        <f t="shared" si="66"/>
        <v>●</v>
      </c>
    </row>
    <row r="120" spans="2:45" s="100" customFormat="1" ht="14.25" customHeight="1">
      <c r="B120" s="102" t="s">
        <v>112</v>
      </c>
      <c r="C120" s="115" t="s">
        <v>313</v>
      </c>
      <c r="D120" s="116" t="s">
        <v>313</v>
      </c>
      <c r="E120" s="116" t="s">
        <v>313</v>
      </c>
      <c r="F120" s="116" t="s">
        <v>313</v>
      </c>
      <c r="G120" s="107">
        <f t="shared" si="70"/>
        <v>3</v>
      </c>
      <c r="H120" s="107"/>
      <c r="I120" s="108"/>
      <c r="K120" s="102" t="s">
        <v>112</v>
      </c>
      <c r="L120" s="115" t="s">
        <v>313</v>
      </c>
      <c r="M120" s="116" t="s">
        <v>313</v>
      </c>
      <c r="N120" s="116" t="s">
        <v>313</v>
      </c>
      <c r="O120" s="116" t="s">
        <v>313</v>
      </c>
      <c r="P120" s="107" t="str">
        <f t="shared" si="71"/>
        <v>-</v>
      </c>
      <c r="Q120" s="107"/>
      <c r="R120" s="108"/>
    </row>
    <row r="121" spans="2:45" s="100" customFormat="1" ht="14.25" customHeight="1">
      <c r="B121" s="102"/>
      <c r="C121" s="116"/>
      <c r="D121" s="116"/>
      <c r="E121" s="116"/>
      <c r="F121" s="116"/>
      <c r="G121" s="107"/>
      <c r="H121" s="107"/>
      <c r="I121" s="108"/>
      <c r="K121" s="102"/>
      <c r="L121" s="116"/>
      <c r="M121" s="116"/>
      <c r="N121" s="116"/>
      <c r="O121" s="116"/>
      <c r="P121" s="107"/>
      <c r="Q121" s="107"/>
      <c r="R121" s="108"/>
    </row>
    <row r="122" spans="2:45" s="100" customFormat="1" ht="14.25" customHeight="1">
      <c r="G122" s="168"/>
      <c r="P122" s="168"/>
    </row>
    <row r="123" spans="2:45" s="99" customFormat="1" ht="14.25" customHeight="1">
      <c r="B123" s="99" t="str">
        <f>LEFT(B93,LEN(B93)-2)&amp;+"男"</f>
        <v>忍路・男</v>
      </c>
      <c r="H123" s="99" t="s">
        <v>805</v>
      </c>
      <c r="I123" s="380">
        <f>令和2年9月末住基人口!D11</f>
        <v>103</v>
      </c>
      <c r="K123" s="99" t="str">
        <f>LEFT(K93,LEN(K93)-2)&amp;+"男"</f>
        <v>桃内・男</v>
      </c>
      <c r="Q123" s="99" t="s">
        <v>805</v>
      </c>
      <c r="R123" s="380">
        <f>令和2年9月末住基人口!D15</f>
        <v>65</v>
      </c>
      <c r="W123" s="100"/>
      <c r="X123" s="100"/>
      <c r="Y123" s="100"/>
      <c r="Z123" s="100"/>
      <c r="AA123" s="100"/>
      <c r="AB123" s="100"/>
      <c r="AC123" s="100"/>
      <c r="AD123" s="100"/>
      <c r="AE123" s="100"/>
      <c r="AF123" s="100"/>
      <c r="AG123" s="100"/>
    </row>
    <row r="124" spans="2:45" s="100" customFormat="1" ht="14.25" customHeight="1">
      <c r="B124" s="583" t="s">
        <v>335</v>
      </c>
      <c r="C124" s="101"/>
      <c r="D124" s="101"/>
      <c r="E124" s="101"/>
      <c r="F124" s="101"/>
      <c r="G124" s="135"/>
      <c r="H124" s="131"/>
      <c r="I124" s="131"/>
      <c r="J124" s="102"/>
      <c r="K124" s="583" t="s">
        <v>335</v>
      </c>
      <c r="L124" s="101"/>
      <c r="M124" s="101"/>
      <c r="N124" s="101"/>
      <c r="O124" s="101"/>
      <c r="P124" s="135"/>
      <c r="Q124" s="131"/>
      <c r="R124" s="131"/>
      <c r="S124" s="103"/>
    </row>
    <row r="125" spans="2:45" s="100" customFormat="1" ht="14.25" customHeight="1">
      <c r="B125" s="584"/>
      <c r="C125" s="130" t="str">
        <f>$C$4</f>
        <v>平成12年</v>
      </c>
      <c r="D125" s="130" t="str">
        <f>$D$4</f>
        <v>平成17年</v>
      </c>
      <c r="E125" s="130" t="str">
        <f>$E$4</f>
        <v>平成22年</v>
      </c>
      <c r="F125" s="130" t="str">
        <f>$F$4</f>
        <v>平成27年</v>
      </c>
      <c r="G125" s="130" t="s">
        <v>739</v>
      </c>
      <c r="H125" s="133" t="s">
        <v>509</v>
      </c>
      <c r="I125" s="134" t="str">
        <f>$I$4</f>
        <v>27年</v>
      </c>
      <c r="J125" s="102"/>
      <c r="K125" s="584"/>
      <c r="L125" s="130" t="str">
        <f>$C$4</f>
        <v>平成12年</v>
      </c>
      <c r="M125" s="130" t="str">
        <f>$D$4</f>
        <v>平成17年</v>
      </c>
      <c r="N125" s="130" t="str">
        <f>$E$4</f>
        <v>平成22年</v>
      </c>
      <c r="O125" s="130" t="s">
        <v>410</v>
      </c>
      <c r="P125" s="130" t="s">
        <v>739</v>
      </c>
      <c r="Q125" s="133" t="str">
        <f>$H$4</f>
        <v>対平成</v>
      </c>
      <c r="R125" s="134" t="str">
        <f>$I$4</f>
        <v>27年</v>
      </c>
      <c r="S125" s="103"/>
    </row>
    <row r="126" spans="2:45" s="100" customFormat="1" ht="14.25" customHeight="1">
      <c r="B126" s="585"/>
      <c r="C126" s="104"/>
      <c r="D126" s="104"/>
      <c r="E126" s="104"/>
      <c r="F126" s="104"/>
      <c r="G126" s="104"/>
      <c r="H126" s="132" t="s">
        <v>88</v>
      </c>
      <c r="I126" s="133" t="s">
        <v>398</v>
      </c>
      <c r="J126" s="102"/>
      <c r="K126" s="585"/>
      <c r="L126" s="104"/>
      <c r="M126" s="104"/>
      <c r="N126" s="104"/>
      <c r="O126" s="104"/>
      <c r="P126" s="104"/>
      <c r="Q126" s="132" t="s">
        <v>88</v>
      </c>
      <c r="R126" s="133" t="s">
        <v>398</v>
      </c>
      <c r="S126" s="103"/>
    </row>
    <row r="127" spans="2:45" s="199" customFormat="1" ht="14.25" customHeight="1">
      <c r="B127" s="200" t="s">
        <v>90</v>
      </c>
      <c r="C127" s="198">
        <v>223</v>
      </c>
      <c r="D127" s="194">
        <v>194</v>
      </c>
      <c r="E127" s="194">
        <v>168</v>
      </c>
      <c r="F127" s="194">
        <v>123</v>
      </c>
      <c r="G127" s="194">
        <f>IF(COUNTIF(G132:G150,"x"),"x",IF(SUM(G132:G150)=0,"-",SUM(G132:G150)))</f>
        <v>101</v>
      </c>
      <c r="H127" s="193">
        <f t="shared" ref="H127:H130" si="77">IF(G127="x","x",IF(AND(G127="-",F127="-"),"-",IF(AND(G127="-",F127&gt;0),F127*-1,IF(AND(G127&gt;0,F127="-"),G127,G127-F127))))</f>
        <v>-22</v>
      </c>
      <c r="I127" s="195">
        <f t="shared" ref="I127:I130" si="78">IF(H127="x","x",IF(H127="-","-",IF(AND(F127="-",G127&gt;0),"皆増",IF(AND(F127&gt;0,G127="-"),"皆減",H127/F127*100))))</f>
        <v>-17.886178861788618</v>
      </c>
      <c r="J127" s="196"/>
      <c r="K127" s="197" t="s">
        <v>90</v>
      </c>
      <c r="L127" s="198">
        <v>110</v>
      </c>
      <c r="M127" s="194">
        <v>103</v>
      </c>
      <c r="N127" s="194">
        <v>89</v>
      </c>
      <c r="O127" s="194">
        <v>67</v>
      </c>
      <c r="P127" s="194">
        <f>IF(COUNTIF(P132:P150,"x"),"x",IF(SUM(P132:P150)=0,"-",SUM(P132:P150)))</f>
        <v>62</v>
      </c>
      <c r="Q127" s="193">
        <f t="shared" ref="Q127:Q130" si="79">IF(P127="x","x",IF(AND(P127="-",O127="-"),"-",IF(AND(P127="-",O127&gt;0),O127*-1,IF(AND(P127&gt;0,O127="-"),P127,P127-O127))))</f>
        <v>-5</v>
      </c>
      <c r="R127" s="195">
        <f t="shared" ref="R127:R130" si="80">IF(Q127="x","x",IF(Q127="-","-",IF(AND(O127="-",P127&gt;0),"皆増",IF(AND(O127&gt;0,P127="-"),"皆減",Q127/O127*100))))</f>
        <v>-7.4626865671641784</v>
      </c>
      <c r="S127" s="195"/>
      <c r="W127" s="199" t="s">
        <v>373</v>
      </c>
      <c r="X127" s="199">
        <v>311</v>
      </c>
      <c r="Y127" s="199">
        <v>261</v>
      </c>
      <c r="Z127" s="199">
        <v>223</v>
      </c>
      <c r="AA127" s="199">
        <v>194</v>
      </c>
      <c r="AC127" s="199" t="s">
        <v>373</v>
      </c>
      <c r="AD127" s="199">
        <v>148</v>
      </c>
      <c r="AE127" s="199">
        <v>120</v>
      </c>
      <c r="AF127" s="199">
        <v>110</v>
      </c>
      <c r="AG127" s="199">
        <v>103</v>
      </c>
      <c r="AJ127" s="199" t="str">
        <f>IF(C127=X127,"○","●")</f>
        <v>●</v>
      </c>
      <c r="AK127" s="199" t="str">
        <f t="shared" ref="AK127:AK149" si="81">IF(D127=Y127,"○","●")</f>
        <v>●</v>
      </c>
      <c r="AL127" s="199" t="str">
        <f t="shared" ref="AL127:AL128" si="82">IF(E127=Z127,"○","●")</f>
        <v>●</v>
      </c>
      <c r="AM127" s="199" t="str">
        <f t="shared" ref="AM127:AM149" si="83">IF(F127=AA127,"○","●")</f>
        <v>●</v>
      </c>
      <c r="AP127" s="199" t="str">
        <f>IF(L127=AD127,"○","●")</f>
        <v>●</v>
      </c>
      <c r="AQ127" s="199" t="str">
        <f t="shared" ref="AQ127:AQ149" si="84">IF(M127=AE127,"○","●")</f>
        <v>●</v>
      </c>
      <c r="AR127" s="199" t="str">
        <f t="shared" ref="AR127:AR149" si="85">IF(N127=AF127,"○","●")</f>
        <v>●</v>
      </c>
      <c r="AS127" s="199" t="str">
        <f t="shared" ref="AS127:AS149" si="86">IF(O127=AG127,"○","●")</f>
        <v>●</v>
      </c>
    </row>
    <row r="128" spans="2:45" s="100" customFormat="1" ht="14.25" customHeight="1">
      <c r="B128" s="105" t="s">
        <v>91</v>
      </c>
      <c r="C128" s="106">
        <v>30</v>
      </c>
      <c r="D128" s="107">
        <v>13</v>
      </c>
      <c r="E128" s="107">
        <v>12</v>
      </c>
      <c r="F128" s="107">
        <v>5</v>
      </c>
      <c r="G128" s="107">
        <f>IF(COUNTIF(G132:G134,"x"),"x",IF(SUM(G132:G134)=0,"-",SUM(G132:G134)))</f>
        <v>4</v>
      </c>
      <c r="H128" s="107">
        <f t="shared" si="77"/>
        <v>-1</v>
      </c>
      <c r="I128" s="108">
        <f t="shared" si="78"/>
        <v>-20</v>
      </c>
      <c r="J128" s="102"/>
      <c r="K128" s="109" t="s">
        <v>91</v>
      </c>
      <c r="L128" s="106">
        <v>8</v>
      </c>
      <c r="M128" s="107">
        <v>6</v>
      </c>
      <c r="N128" s="107">
        <v>2</v>
      </c>
      <c r="O128" s="107" t="s">
        <v>313</v>
      </c>
      <c r="P128" s="107" t="str">
        <f>IF(COUNTIF(P132:P134,"x"),"x",IF(SUM(P132:P134)=0,"-",SUM(P132:P134)))</f>
        <v>-</v>
      </c>
      <c r="Q128" s="107" t="str">
        <f t="shared" si="79"/>
        <v>-</v>
      </c>
      <c r="R128" s="108" t="str">
        <f t="shared" si="80"/>
        <v>-</v>
      </c>
      <c r="S128" s="108"/>
      <c r="W128" s="100" t="s">
        <v>374</v>
      </c>
      <c r="X128" s="100">
        <v>51</v>
      </c>
      <c r="Y128" s="100">
        <v>45</v>
      </c>
      <c r="Z128" s="100">
        <v>30</v>
      </c>
      <c r="AA128" s="100">
        <v>13</v>
      </c>
      <c r="AC128" s="100" t="s">
        <v>374</v>
      </c>
      <c r="AD128" s="100">
        <v>16</v>
      </c>
      <c r="AE128" s="100">
        <v>17</v>
      </c>
      <c r="AF128" s="100">
        <v>8</v>
      </c>
      <c r="AG128" s="100">
        <v>6</v>
      </c>
      <c r="AJ128" s="100" t="str">
        <f t="shared" ref="AJ128:AJ149" si="87">IF(C128=X128,"○","●")</f>
        <v>●</v>
      </c>
      <c r="AK128" s="100" t="str">
        <f t="shared" si="81"/>
        <v>●</v>
      </c>
      <c r="AL128" s="100" t="str">
        <f t="shared" si="82"/>
        <v>●</v>
      </c>
      <c r="AM128" s="100" t="str">
        <f t="shared" si="83"/>
        <v>●</v>
      </c>
      <c r="AP128" s="100" t="str">
        <f t="shared" ref="AP128:AP149" si="88">IF(L128=AD128,"○","●")</f>
        <v>●</v>
      </c>
      <c r="AQ128" s="100" t="str">
        <f t="shared" si="84"/>
        <v>●</v>
      </c>
      <c r="AR128" s="100" t="str">
        <f t="shared" si="85"/>
        <v>●</v>
      </c>
      <c r="AS128" s="100" t="str">
        <f t="shared" si="86"/>
        <v>●</v>
      </c>
    </row>
    <row r="129" spans="2:45" s="100" customFormat="1" ht="14.25" customHeight="1">
      <c r="B129" s="105" t="s">
        <v>92</v>
      </c>
      <c r="C129" s="106">
        <v>127</v>
      </c>
      <c r="D129" s="107">
        <v>112</v>
      </c>
      <c r="E129" s="107">
        <v>98</v>
      </c>
      <c r="F129" s="107">
        <v>70</v>
      </c>
      <c r="G129" s="296">
        <f>IF(COUNTIF(G135:G144,"x"),"x",IF(SUM(G135:G144)=0,"-",SUM(G135:G144)))</f>
        <v>46</v>
      </c>
      <c r="H129" s="107">
        <f t="shared" si="77"/>
        <v>-24</v>
      </c>
      <c r="I129" s="108">
        <f t="shared" si="78"/>
        <v>-34.285714285714285</v>
      </c>
      <c r="J129" s="102"/>
      <c r="K129" s="109" t="s">
        <v>92</v>
      </c>
      <c r="L129" s="106">
        <v>71</v>
      </c>
      <c r="M129" s="107">
        <v>60</v>
      </c>
      <c r="N129" s="107">
        <v>50</v>
      </c>
      <c r="O129" s="107">
        <v>28</v>
      </c>
      <c r="P129" s="296">
        <f>IF(COUNTIF(P135:P144,"x"),"x",IF(SUM(P135:P144)=0,"-",SUM(P135:P144)))</f>
        <v>27</v>
      </c>
      <c r="Q129" s="107">
        <f t="shared" si="79"/>
        <v>-1</v>
      </c>
      <c r="R129" s="108">
        <f t="shared" si="80"/>
        <v>-3.5714285714285712</v>
      </c>
      <c r="S129" s="108"/>
      <c r="W129" s="100" t="s">
        <v>375</v>
      </c>
      <c r="X129" s="100">
        <v>199</v>
      </c>
      <c r="Y129" s="100">
        <v>153</v>
      </c>
      <c r="Z129" s="100">
        <v>127</v>
      </c>
      <c r="AA129" s="100">
        <v>112</v>
      </c>
      <c r="AC129" s="100" t="s">
        <v>375</v>
      </c>
      <c r="AD129" s="100">
        <v>97</v>
      </c>
      <c r="AE129" s="100">
        <v>72</v>
      </c>
      <c r="AF129" s="100">
        <v>71</v>
      </c>
      <c r="AG129" s="100">
        <v>60</v>
      </c>
      <c r="AJ129" s="100" t="str">
        <f t="shared" si="87"/>
        <v>●</v>
      </c>
      <c r="AK129" s="100" t="str">
        <f t="shared" si="81"/>
        <v>●</v>
      </c>
      <c r="AL129" s="100" t="str">
        <f>IF(E129=Z129,"○","●")</f>
        <v>●</v>
      </c>
      <c r="AM129" s="100" t="str">
        <f t="shared" si="83"/>
        <v>●</v>
      </c>
      <c r="AP129" s="100" t="str">
        <f t="shared" si="88"/>
        <v>●</v>
      </c>
      <c r="AQ129" s="100" t="str">
        <f t="shared" si="84"/>
        <v>●</v>
      </c>
      <c r="AR129" s="100" t="str">
        <f t="shared" si="85"/>
        <v>●</v>
      </c>
      <c r="AS129" s="100" t="str">
        <f t="shared" si="86"/>
        <v>●</v>
      </c>
    </row>
    <row r="130" spans="2:45" s="100" customFormat="1" ht="14.25" customHeight="1">
      <c r="B130" s="105" t="s">
        <v>93</v>
      </c>
      <c r="C130" s="106">
        <v>66</v>
      </c>
      <c r="D130" s="107">
        <v>69</v>
      </c>
      <c r="E130" s="107">
        <v>58</v>
      </c>
      <c r="F130" s="107">
        <v>48</v>
      </c>
      <c r="G130" s="107">
        <f>IF(COUNTIF(G145:G149,"x"),"x",IF(SUM(G145,G149)=0,"-",SUM(G145:G149)))</f>
        <v>49</v>
      </c>
      <c r="H130" s="107">
        <f t="shared" si="77"/>
        <v>1</v>
      </c>
      <c r="I130" s="108">
        <f t="shared" si="78"/>
        <v>2.083333333333333</v>
      </c>
      <c r="J130" s="102"/>
      <c r="K130" s="109" t="s">
        <v>93</v>
      </c>
      <c r="L130" s="106">
        <v>31</v>
      </c>
      <c r="M130" s="107">
        <v>37</v>
      </c>
      <c r="N130" s="107">
        <v>37</v>
      </c>
      <c r="O130" s="107">
        <v>39</v>
      </c>
      <c r="P130" s="107">
        <f>IF(COUNTIF(P145:P149,"x"),"x",IF(SUM(P145,P149)=0,"-",SUM(P145:P149)))</f>
        <v>35</v>
      </c>
      <c r="Q130" s="107">
        <f t="shared" si="79"/>
        <v>-4</v>
      </c>
      <c r="R130" s="108">
        <f t="shared" si="80"/>
        <v>-10.256410256410255</v>
      </c>
      <c r="S130" s="108"/>
      <c r="W130" s="100" t="s">
        <v>376</v>
      </c>
      <c r="X130" s="100">
        <v>61</v>
      </c>
      <c r="Y130" s="100">
        <v>63</v>
      </c>
      <c r="Z130" s="100">
        <v>66</v>
      </c>
      <c r="AA130" s="100">
        <v>69</v>
      </c>
      <c r="AC130" s="100" t="s">
        <v>376</v>
      </c>
      <c r="AD130" s="100">
        <v>35</v>
      </c>
      <c r="AE130" s="100">
        <v>31</v>
      </c>
      <c r="AF130" s="100">
        <v>31</v>
      </c>
      <c r="AG130" s="100">
        <v>37</v>
      </c>
      <c r="AJ130" s="100" t="str">
        <f t="shared" si="87"/>
        <v>●</v>
      </c>
      <c r="AK130" s="100" t="str">
        <f t="shared" si="81"/>
        <v>●</v>
      </c>
      <c r="AL130" s="100" t="str">
        <f t="shared" ref="AL130:AL139" si="89">IF(E130=Z130,"○","●")</f>
        <v>●</v>
      </c>
      <c r="AM130" s="100" t="str">
        <f t="shared" si="83"/>
        <v>●</v>
      </c>
      <c r="AP130" s="100" t="str">
        <f t="shared" si="88"/>
        <v>●</v>
      </c>
      <c r="AQ130" s="100" t="str">
        <f t="shared" si="84"/>
        <v>●</v>
      </c>
      <c r="AR130" s="100" t="str">
        <f t="shared" si="85"/>
        <v>●</v>
      </c>
      <c r="AS130" s="100" t="str">
        <f t="shared" si="86"/>
        <v>●</v>
      </c>
    </row>
    <row r="131" spans="2:45" s="100" customFormat="1" ht="14.25" customHeight="1">
      <c r="B131" s="102"/>
      <c r="C131" s="106"/>
      <c r="D131" s="112"/>
      <c r="E131" s="112"/>
      <c r="F131" s="112"/>
      <c r="G131" s="112"/>
      <c r="H131" s="112"/>
      <c r="I131" s="113"/>
      <c r="J131" s="102"/>
      <c r="K131" s="114"/>
      <c r="L131" s="106"/>
      <c r="M131" s="112"/>
      <c r="N131" s="112"/>
      <c r="O131" s="112"/>
      <c r="P131" s="112"/>
      <c r="Q131" s="112"/>
      <c r="R131" s="113"/>
      <c r="S131" s="113"/>
      <c r="AJ131" s="100" t="str">
        <f t="shared" si="87"/>
        <v>○</v>
      </c>
      <c r="AK131" s="100" t="str">
        <f t="shared" si="81"/>
        <v>○</v>
      </c>
      <c r="AL131" s="100" t="str">
        <f t="shared" si="89"/>
        <v>○</v>
      </c>
      <c r="AM131" s="100" t="str">
        <f t="shared" si="83"/>
        <v>○</v>
      </c>
      <c r="AP131" s="100" t="str">
        <f t="shared" si="88"/>
        <v>○</v>
      </c>
      <c r="AQ131" s="100" t="str">
        <f t="shared" si="84"/>
        <v>○</v>
      </c>
      <c r="AR131" s="100" t="str">
        <f t="shared" si="85"/>
        <v>○</v>
      </c>
      <c r="AS131" s="100" t="str">
        <f t="shared" si="86"/>
        <v>○</v>
      </c>
    </row>
    <row r="132" spans="2:45" s="100" customFormat="1" ht="14.25" customHeight="1">
      <c r="B132" s="102" t="s">
        <v>94</v>
      </c>
      <c r="C132" s="106">
        <v>3</v>
      </c>
      <c r="D132" s="107">
        <v>2</v>
      </c>
      <c r="E132" s="107">
        <v>8</v>
      </c>
      <c r="F132" s="107" t="s">
        <v>313</v>
      </c>
      <c r="G132" s="117">
        <f>第2表01元データ!D40</f>
        <v>2</v>
      </c>
      <c r="H132" s="107">
        <f t="shared" ref="H132:H149" si="90">IF(G132="x","x",IF(AND(G132="-",F132="-"),"-",IF(AND(G132="-",F132&gt;0),F132*-1,IF(AND(G132&gt;0,F132="-"),G132,G132-F132))))</f>
        <v>2</v>
      </c>
      <c r="I132" s="108" t="str">
        <f t="shared" ref="I132:I149" si="91">IF(H132="x","x",IF(H132="-","-",IF(AND(F132="-",G132&gt;0),"皆増",IF(AND(F132&gt;0,G132="-"),"皆減",H132/F132*100))))</f>
        <v>皆増</v>
      </c>
      <c r="J132" s="102"/>
      <c r="K132" s="114" t="s">
        <v>94</v>
      </c>
      <c r="L132" s="106">
        <v>1</v>
      </c>
      <c r="M132" s="107">
        <v>1</v>
      </c>
      <c r="N132" s="107" t="s">
        <v>313</v>
      </c>
      <c r="O132" s="107" t="s">
        <v>313</v>
      </c>
      <c r="P132" s="117" t="str">
        <f>第2表01元データ!E40</f>
        <v>-</v>
      </c>
      <c r="Q132" s="107" t="str">
        <f t="shared" ref="Q132:Q149" si="92">IF(P132="x","x",IF(AND(P132="-",O132="-"),"-",IF(AND(P132="-",O132&gt;0),O132*-1,IF(AND(P132&gt;0,O132="-"),P132,P132-O132))))</f>
        <v>-</v>
      </c>
      <c r="R132" s="108" t="str">
        <f t="shared" ref="R132:R149" si="93">IF(Q132="x","x",IF(Q132="-","-",IF(AND(O132="-",P132&gt;0),"皆増",IF(AND(O132&gt;0,P132="-"),"皆減",Q132/O132*100))))</f>
        <v>-</v>
      </c>
      <c r="S132" s="108"/>
      <c r="T132" s="100">
        <v>101</v>
      </c>
      <c r="W132" s="100" t="s">
        <v>377</v>
      </c>
      <c r="X132" s="100">
        <v>20</v>
      </c>
      <c r="Y132" s="100">
        <v>11</v>
      </c>
      <c r="Z132" s="100">
        <v>3</v>
      </c>
      <c r="AA132" s="100">
        <v>2</v>
      </c>
      <c r="AC132" s="100" t="s">
        <v>377</v>
      </c>
      <c r="AD132" s="100">
        <v>2</v>
      </c>
      <c r="AE132" s="100">
        <v>4</v>
      </c>
      <c r="AF132" s="100">
        <v>1</v>
      </c>
      <c r="AG132" s="100">
        <v>1</v>
      </c>
      <c r="AJ132" s="100" t="str">
        <f t="shared" si="87"/>
        <v>●</v>
      </c>
      <c r="AK132" s="100" t="str">
        <f t="shared" si="81"/>
        <v>●</v>
      </c>
      <c r="AL132" s="100" t="str">
        <f t="shared" si="89"/>
        <v>●</v>
      </c>
      <c r="AM132" s="100" t="str">
        <f t="shared" si="83"/>
        <v>●</v>
      </c>
      <c r="AP132" s="100" t="str">
        <f t="shared" si="88"/>
        <v>●</v>
      </c>
      <c r="AQ132" s="100" t="str">
        <f t="shared" si="84"/>
        <v>●</v>
      </c>
      <c r="AR132" s="100" t="str">
        <f t="shared" si="85"/>
        <v>●</v>
      </c>
      <c r="AS132" s="100" t="str">
        <f t="shared" si="86"/>
        <v>●</v>
      </c>
    </row>
    <row r="133" spans="2:45" s="100" customFormat="1" ht="14.25" customHeight="1">
      <c r="B133" s="102" t="s">
        <v>123</v>
      </c>
      <c r="C133" s="106">
        <v>10</v>
      </c>
      <c r="D133" s="107">
        <v>2</v>
      </c>
      <c r="E133" s="107">
        <v>2</v>
      </c>
      <c r="F133" s="107">
        <v>3</v>
      </c>
      <c r="G133" s="117" t="str">
        <f>第2表01元データ!D41</f>
        <v>-</v>
      </c>
      <c r="H133" s="107">
        <f t="shared" si="90"/>
        <v>-3</v>
      </c>
      <c r="I133" s="108" t="str">
        <f t="shared" si="91"/>
        <v>皆減</v>
      </c>
      <c r="J133" s="102"/>
      <c r="K133" s="114" t="s">
        <v>123</v>
      </c>
      <c r="L133" s="106">
        <v>4</v>
      </c>
      <c r="M133" s="107">
        <v>1</v>
      </c>
      <c r="N133" s="107" t="s">
        <v>313</v>
      </c>
      <c r="O133" s="107" t="s">
        <v>313</v>
      </c>
      <c r="P133" s="117" t="str">
        <f>第2表01元データ!E41</f>
        <v>-</v>
      </c>
      <c r="Q133" s="107" t="str">
        <f t="shared" si="92"/>
        <v>-</v>
      </c>
      <c r="R133" s="108" t="str">
        <f t="shared" si="93"/>
        <v>-</v>
      </c>
      <c r="S133" s="108"/>
      <c r="T133" s="100">
        <v>102</v>
      </c>
      <c r="W133" s="100" t="s">
        <v>356</v>
      </c>
      <c r="X133" s="100">
        <v>19</v>
      </c>
      <c r="Y133" s="100">
        <v>18</v>
      </c>
      <c r="Z133" s="100">
        <v>10</v>
      </c>
      <c r="AA133" s="100">
        <v>2</v>
      </c>
      <c r="AC133" s="100" t="s">
        <v>356</v>
      </c>
      <c r="AD133" s="100">
        <v>7</v>
      </c>
      <c r="AE133" s="100">
        <v>3</v>
      </c>
      <c r="AF133" s="100">
        <v>4</v>
      </c>
      <c r="AG133" s="100">
        <v>1</v>
      </c>
      <c r="AJ133" s="100" t="str">
        <f t="shared" si="87"/>
        <v>●</v>
      </c>
      <c r="AK133" s="100" t="str">
        <f t="shared" si="81"/>
        <v>●</v>
      </c>
      <c r="AL133" s="100" t="str">
        <f t="shared" si="89"/>
        <v>●</v>
      </c>
      <c r="AM133" s="100" t="str">
        <f t="shared" si="83"/>
        <v>●</v>
      </c>
      <c r="AP133" s="100" t="str">
        <f t="shared" si="88"/>
        <v>●</v>
      </c>
      <c r="AQ133" s="100" t="str">
        <f t="shared" si="84"/>
        <v>●</v>
      </c>
      <c r="AR133" s="100" t="str">
        <f t="shared" si="85"/>
        <v>●</v>
      </c>
      <c r="AS133" s="100" t="str">
        <f t="shared" si="86"/>
        <v>●</v>
      </c>
    </row>
    <row r="134" spans="2:45" s="100" customFormat="1" ht="14.25" customHeight="1">
      <c r="B134" s="102" t="s">
        <v>124</v>
      </c>
      <c r="C134" s="106">
        <v>17</v>
      </c>
      <c r="D134" s="107">
        <v>9</v>
      </c>
      <c r="E134" s="107">
        <v>2</v>
      </c>
      <c r="F134" s="107">
        <v>2</v>
      </c>
      <c r="G134" s="117">
        <f>第2表01元データ!D42</f>
        <v>2</v>
      </c>
      <c r="H134" s="107">
        <f t="shared" si="90"/>
        <v>0</v>
      </c>
      <c r="I134" s="108">
        <f t="shared" si="91"/>
        <v>0</v>
      </c>
      <c r="J134" s="102"/>
      <c r="K134" s="114" t="s">
        <v>124</v>
      </c>
      <c r="L134" s="106">
        <v>3</v>
      </c>
      <c r="M134" s="107">
        <v>4</v>
      </c>
      <c r="N134" s="107">
        <v>2</v>
      </c>
      <c r="O134" s="107" t="s">
        <v>313</v>
      </c>
      <c r="P134" s="117" t="str">
        <f>第2表01元データ!E42</f>
        <v>-</v>
      </c>
      <c r="Q134" s="107" t="str">
        <f t="shared" si="92"/>
        <v>-</v>
      </c>
      <c r="R134" s="108" t="str">
        <f t="shared" si="93"/>
        <v>-</v>
      </c>
      <c r="S134" s="108"/>
      <c r="T134" s="100">
        <v>103</v>
      </c>
      <c r="W134" s="100" t="s">
        <v>357</v>
      </c>
      <c r="X134" s="100">
        <v>12</v>
      </c>
      <c r="Y134" s="100">
        <v>16</v>
      </c>
      <c r="Z134" s="100">
        <v>17</v>
      </c>
      <c r="AA134" s="100">
        <v>9</v>
      </c>
      <c r="AC134" s="100" t="s">
        <v>357</v>
      </c>
      <c r="AD134" s="100">
        <v>7</v>
      </c>
      <c r="AE134" s="100">
        <v>10</v>
      </c>
      <c r="AF134" s="100">
        <v>3</v>
      </c>
      <c r="AG134" s="100">
        <v>4</v>
      </c>
      <c r="AJ134" s="100" t="str">
        <f t="shared" si="87"/>
        <v>●</v>
      </c>
      <c r="AK134" s="100" t="str">
        <f t="shared" si="81"/>
        <v>●</v>
      </c>
      <c r="AL134" s="100" t="str">
        <f t="shared" si="89"/>
        <v>●</v>
      </c>
      <c r="AM134" s="100" t="str">
        <f t="shared" si="83"/>
        <v>●</v>
      </c>
      <c r="AP134" s="100" t="str">
        <f t="shared" si="88"/>
        <v>●</v>
      </c>
      <c r="AQ134" s="100" t="str">
        <f t="shared" si="84"/>
        <v>●</v>
      </c>
      <c r="AR134" s="100" t="str">
        <f t="shared" si="85"/>
        <v>●</v>
      </c>
      <c r="AS134" s="100" t="str">
        <f t="shared" si="86"/>
        <v>●</v>
      </c>
    </row>
    <row r="135" spans="2:45" s="100" customFormat="1" ht="14.25" customHeight="1">
      <c r="B135" s="102" t="s">
        <v>125</v>
      </c>
      <c r="C135" s="106">
        <v>11</v>
      </c>
      <c r="D135" s="107">
        <v>17</v>
      </c>
      <c r="E135" s="107">
        <v>9</v>
      </c>
      <c r="F135" s="107">
        <v>1</v>
      </c>
      <c r="G135" s="117">
        <f>第2表01元データ!D43</f>
        <v>2</v>
      </c>
      <c r="H135" s="107">
        <f t="shared" si="90"/>
        <v>1</v>
      </c>
      <c r="I135" s="108">
        <f t="shared" si="91"/>
        <v>100</v>
      </c>
      <c r="J135" s="102"/>
      <c r="K135" s="114" t="s">
        <v>125</v>
      </c>
      <c r="L135" s="106">
        <v>10</v>
      </c>
      <c r="M135" s="107">
        <v>3</v>
      </c>
      <c r="N135" s="107">
        <v>4</v>
      </c>
      <c r="O135" s="107">
        <v>2</v>
      </c>
      <c r="P135" s="117" t="str">
        <f>第2表01元データ!E43</f>
        <v>-</v>
      </c>
      <c r="Q135" s="107">
        <f t="shared" si="92"/>
        <v>-2</v>
      </c>
      <c r="R135" s="108" t="str">
        <f t="shared" si="93"/>
        <v>皆減</v>
      </c>
      <c r="S135" s="108"/>
      <c r="T135" s="100">
        <v>104</v>
      </c>
      <c r="W135" s="100" t="s">
        <v>358</v>
      </c>
      <c r="X135" s="100">
        <v>20</v>
      </c>
      <c r="Y135" s="100">
        <v>8</v>
      </c>
      <c r="Z135" s="100">
        <v>11</v>
      </c>
      <c r="AA135" s="100">
        <v>17</v>
      </c>
      <c r="AC135" s="100" t="s">
        <v>358</v>
      </c>
      <c r="AD135" s="100">
        <v>15</v>
      </c>
      <c r="AE135" s="100">
        <v>5</v>
      </c>
      <c r="AF135" s="100">
        <v>10</v>
      </c>
      <c r="AG135" s="100">
        <v>3</v>
      </c>
      <c r="AJ135" s="100" t="str">
        <f t="shared" si="87"/>
        <v>●</v>
      </c>
      <c r="AK135" s="100" t="str">
        <f t="shared" si="81"/>
        <v>●</v>
      </c>
      <c r="AL135" s="100" t="str">
        <f t="shared" si="89"/>
        <v>●</v>
      </c>
      <c r="AM135" s="100" t="str">
        <f t="shared" si="83"/>
        <v>●</v>
      </c>
      <c r="AP135" s="100" t="str">
        <f t="shared" si="88"/>
        <v>●</v>
      </c>
      <c r="AQ135" s="100" t="str">
        <f t="shared" si="84"/>
        <v>●</v>
      </c>
      <c r="AR135" s="100" t="str">
        <f t="shared" si="85"/>
        <v>●</v>
      </c>
      <c r="AS135" s="100" t="str">
        <f t="shared" si="86"/>
        <v>●</v>
      </c>
    </row>
    <row r="136" spans="2:45" s="100" customFormat="1" ht="14.25" customHeight="1">
      <c r="B136" s="102" t="s">
        <v>126</v>
      </c>
      <c r="C136" s="106">
        <v>6</v>
      </c>
      <c r="D136" s="107">
        <v>5</v>
      </c>
      <c r="E136" s="107">
        <v>10</v>
      </c>
      <c r="F136" s="107">
        <v>4</v>
      </c>
      <c r="G136" s="117">
        <f>第2表01元データ!D44</f>
        <v>1</v>
      </c>
      <c r="H136" s="107">
        <f t="shared" si="90"/>
        <v>-3</v>
      </c>
      <c r="I136" s="108">
        <f t="shared" si="91"/>
        <v>-75</v>
      </c>
      <c r="J136" s="102"/>
      <c r="K136" s="114" t="s">
        <v>126</v>
      </c>
      <c r="L136" s="106">
        <v>2</v>
      </c>
      <c r="M136" s="107">
        <v>5</v>
      </c>
      <c r="N136" s="107">
        <v>4</v>
      </c>
      <c r="O136" s="107">
        <v>2</v>
      </c>
      <c r="P136" s="117">
        <f>第2表01元データ!E44</f>
        <v>2</v>
      </c>
      <c r="Q136" s="107">
        <f t="shared" si="92"/>
        <v>0</v>
      </c>
      <c r="R136" s="108">
        <f t="shared" si="93"/>
        <v>0</v>
      </c>
      <c r="S136" s="108"/>
      <c r="T136" s="100">
        <v>105</v>
      </c>
      <c r="W136" s="100" t="s">
        <v>359</v>
      </c>
      <c r="X136" s="100">
        <v>18</v>
      </c>
      <c r="Y136" s="100">
        <v>14</v>
      </c>
      <c r="Z136" s="100">
        <v>6</v>
      </c>
      <c r="AA136" s="100">
        <v>5</v>
      </c>
      <c r="AC136" s="100" t="s">
        <v>359</v>
      </c>
      <c r="AD136" s="100">
        <v>13</v>
      </c>
      <c r="AE136" s="100">
        <v>8</v>
      </c>
      <c r="AF136" s="100">
        <v>2</v>
      </c>
      <c r="AG136" s="100">
        <v>5</v>
      </c>
      <c r="AJ136" s="100" t="str">
        <f t="shared" si="87"/>
        <v>●</v>
      </c>
      <c r="AK136" s="100" t="str">
        <f t="shared" si="81"/>
        <v>●</v>
      </c>
      <c r="AL136" s="100" t="str">
        <f t="shared" si="89"/>
        <v>●</v>
      </c>
      <c r="AM136" s="100" t="str">
        <f t="shared" si="83"/>
        <v>●</v>
      </c>
      <c r="AP136" s="100" t="str">
        <f t="shared" si="88"/>
        <v>●</v>
      </c>
      <c r="AQ136" s="100" t="str">
        <f t="shared" si="84"/>
        <v>●</v>
      </c>
      <c r="AR136" s="100" t="str">
        <f t="shared" si="85"/>
        <v>●</v>
      </c>
      <c r="AS136" s="100" t="str">
        <f t="shared" si="86"/>
        <v>●</v>
      </c>
    </row>
    <row r="137" spans="2:45" s="100" customFormat="1" ht="14.25" customHeight="1">
      <c r="B137" s="102" t="s">
        <v>127</v>
      </c>
      <c r="C137" s="106">
        <v>7</v>
      </c>
      <c r="D137" s="107">
        <v>3</v>
      </c>
      <c r="E137" s="107">
        <v>5</v>
      </c>
      <c r="F137" s="107">
        <v>7</v>
      </c>
      <c r="G137" s="117">
        <f>第2表01元データ!D45</f>
        <v>3</v>
      </c>
      <c r="H137" s="107">
        <f t="shared" si="90"/>
        <v>-4</v>
      </c>
      <c r="I137" s="108">
        <f t="shared" si="91"/>
        <v>-57.142857142857139</v>
      </c>
      <c r="J137" s="102"/>
      <c r="K137" s="114" t="s">
        <v>127</v>
      </c>
      <c r="L137" s="106">
        <v>4</v>
      </c>
      <c r="M137" s="107">
        <v>3</v>
      </c>
      <c r="N137" s="107">
        <v>4</v>
      </c>
      <c r="O137" s="107">
        <v>2</v>
      </c>
      <c r="P137" s="117">
        <f>第2表01元データ!E45</f>
        <v>2</v>
      </c>
      <c r="Q137" s="107">
        <f t="shared" si="92"/>
        <v>0</v>
      </c>
      <c r="R137" s="108">
        <f t="shared" si="93"/>
        <v>0</v>
      </c>
      <c r="S137" s="108"/>
      <c r="T137" s="100">
        <v>106</v>
      </c>
      <c r="W137" s="99" t="s">
        <v>360</v>
      </c>
      <c r="X137" s="99">
        <v>20</v>
      </c>
      <c r="Y137" s="99">
        <v>11</v>
      </c>
      <c r="Z137" s="99">
        <v>7</v>
      </c>
      <c r="AA137" s="99">
        <v>3</v>
      </c>
      <c r="AB137" s="99"/>
      <c r="AC137" s="99" t="s">
        <v>360</v>
      </c>
      <c r="AD137" s="99">
        <v>6</v>
      </c>
      <c r="AE137" s="99">
        <v>4</v>
      </c>
      <c r="AF137" s="99">
        <v>4</v>
      </c>
      <c r="AG137" s="99">
        <v>3</v>
      </c>
      <c r="AJ137" s="100" t="str">
        <f t="shared" si="87"/>
        <v>●</v>
      </c>
      <c r="AK137" s="100" t="str">
        <f t="shared" si="81"/>
        <v>●</v>
      </c>
      <c r="AL137" s="100" t="str">
        <f t="shared" si="89"/>
        <v>●</v>
      </c>
      <c r="AM137" s="100" t="str">
        <f t="shared" si="83"/>
        <v>●</v>
      </c>
      <c r="AP137" s="100" t="str">
        <f t="shared" si="88"/>
        <v>●</v>
      </c>
      <c r="AQ137" s="100" t="str">
        <f t="shared" si="84"/>
        <v>●</v>
      </c>
      <c r="AR137" s="100" t="str">
        <f t="shared" si="85"/>
        <v>○</v>
      </c>
      <c r="AS137" s="100" t="str">
        <f t="shared" si="86"/>
        <v>●</v>
      </c>
    </row>
    <row r="138" spans="2:45" s="100" customFormat="1" ht="14.25" customHeight="1">
      <c r="B138" s="102" t="s">
        <v>128</v>
      </c>
      <c r="C138" s="106">
        <v>8</v>
      </c>
      <c r="D138" s="107">
        <v>7</v>
      </c>
      <c r="E138" s="107">
        <v>5</v>
      </c>
      <c r="F138" s="107">
        <v>2</v>
      </c>
      <c r="G138" s="117">
        <f>第2表01元データ!D46</f>
        <v>5</v>
      </c>
      <c r="H138" s="107">
        <f t="shared" si="90"/>
        <v>3</v>
      </c>
      <c r="I138" s="108">
        <f t="shared" si="91"/>
        <v>150</v>
      </c>
      <c r="J138" s="102"/>
      <c r="K138" s="114" t="s">
        <v>128</v>
      </c>
      <c r="L138" s="106">
        <v>4</v>
      </c>
      <c r="M138" s="107">
        <v>5</v>
      </c>
      <c r="N138" s="107">
        <v>1</v>
      </c>
      <c r="O138" s="107">
        <v>4</v>
      </c>
      <c r="P138" s="117">
        <f>第2表01元データ!E46</f>
        <v>2</v>
      </c>
      <c r="Q138" s="107">
        <f t="shared" si="92"/>
        <v>-2</v>
      </c>
      <c r="R138" s="108">
        <f t="shared" si="93"/>
        <v>-50</v>
      </c>
      <c r="S138" s="108"/>
      <c r="T138" s="100">
        <v>107</v>
      </c>
      <c r="W138" s="100" t="s">
        <v>361</v>
      </c>
      <c r="X138" s="100">
        <v>14</v>
      </c>
      <c r="Y138" s="100">
        <v>17</v>
      </c>
      <c r="Z138" s="100">
        <v>8</v>
      </c>
      <c r="AA138" s="100">
        <v>7</v>
      </c>
      <c r="AC138" s="100" t="s">
        <v>361</v>
      </c>
      <c r="AD138" s="100">
        <v>6</v>
      </c>
      <c r="AE138" s="100">
        <v>4</v>
      </c>
      <c r="AF138" s="100">
        <v>4</v>
      </c>
      <c r="AG138" s="100">
        <v>5</v>
      </c>
      <c r="AJ138" s="100" t="str">
        <f t="shared" si="87"/>
        <v>●</v>
      </c>
      <c r="AK138" s="100" t="str">
        <f t="shared" si="81"/>
        <v>●</v>
      </c>
      <c r="AL138" s="100" t="str">
        <f t="shared" si="89"/>
        <v>●</v>
      </c>
      <c r="AM138" s="100" t="str">
        <f t="shared" si="83"/>
        <v>●</v>
      </c>
      <c r="AP138" s="100" t="str">
        <f t="shared" si="88"/>
        <v>●</v>
      </c>
      <c r="AQ138" s="100" t="str">
        <f t="shared" si="84"/>
        <v>●</v>
      </c>
      <c r="AR138" s="100" t="str">
        <f t="shared" si="85"/>
        <v>●</v>
      </c>
      <c r="AS138" s="100" t="str">
        <f t="shared" si="86"/>
        <v>●</v>
      </c>
    </row>
    <row r="139" spans="2:45" s="100" customFormat="1" ht="14.25" customHeight="1">
      <c r="B139" s="102" t="s">
        <v>129</v>
      </c>
      <c r="C139" s="106">
        <v>14</v>
      </c>
      <c r="D139" s="107">
        <v>6</v>
      </c>
      <c r="E139" s="107">
        <v>6</v>
      </c>
      <c r="F139" s="107">
        <v>4</v>
      </c>
      <c r="G139" s="117">
        <f>第2表01元データ!D47</f>
        <v>3</v>
      </c>
      <c r="H139" s="107">
        <f t="shared" si="90"/>
        <v>-1</v>
      </c>
      <c r="I139" s="108">
        <f t="shared" si="91"/>
        <v>-25</v>
      </c>
      <c r="J139" s="102"/>
      <c r="K139" s="114" t="s">
        <v>129</v>
      </c>
      <c r="L139" s="106">
        <v>3</v>
      </c>
      <c r="M139" s="107">
        <v>4</v>
      </c>
      <c r="N139" s="107">
        <v>2</v>
      </c>
      <c r="O139" s="107">
        <v>1</v>
      </c>
      <c r="P139" s="117">
        <f>第2表01元データ!E47</f>
        <v>5</v>
      </c>
      <c r="Q139" s="107">
        <f t="shared" si="92"/>
        <v>4</v>
      </c>
      <c r="R139" s="108">
        <f t="shared" si="93"/>
        <v>400</v>
      </c>
      <c r="S139" s="108"/>
      <c r="T139" s="100">
        <v>108</v>
      </c>
      <c r="W139" s="100" t="s">
        <v>362</v>
      </c>
      <c r="X139" s="100">
        <v>24</v>
      </c>
      <c r="Y139" s="100">
        <v>12</v>
      </c>
      <c r="Z139" s="100">
        <v>14</v>
      </c>
      <c r="AA139" s="100">
        <v>6</v>
      </c>
      <c r="AC139" s="100" t="s">
        <v>362</v>
      </c>
      <c r="AD139" s="100">
        <v>3</v>
      </c>
      <c r="AE139" s="100">
        <v>6</v>
      </c>
      <c r="AF139" s="100">
        <v>3</v>
      </c>
      <c r="AG139" s="100">
        <v>4</v>
      </c>
      <c r="AJ139" s="100" t="str">
        <f t="shared" si="87"/>
        <v>●</v>
      </c>
      <c r="AK139" s="100" t="str">
        <f t="shared" si="81"/>
        <v>●</v>
      </c>
      <c r="AL139" s="100" t="str">
        <f t="shared" si="89"/>
        <v>●</v>
      </c>
      <c r="AM139" s="100" t="str">
        <f t="shared" si="83"/>
        <v>●</v>
      </c>
      <c r="AP139" s="100" t="str">
        <f t="shared" si="88"/>
        <v>○</v>
      </c>
      <c r="AQ139" s="100" t="str">
        <f t="shared" si="84"/>
        <v>●</v>
      </c>
      <c r="AR139" s="100" t="str">
        <f t="shared" si="85"/>
        <v>●</v>
      </c>
      <c r="AS139" s="100" t="str">
        <f t="shared" si="86"/>
        <v>●</v>
      </c>
    </row>
    <row r="140" spans="2:45" s="100" customFormat="1" ht="14.25" customHeight="1">
      <c r="B140" s="102" t="s">
        <v>130</v>
      </c>
      <c r="C140" s="106">
        <v>13</v>
      </c>
      <c r="D140" s="107">
        <v>13</v>
      </c>
      <c r="E140" s="107">
        <v>6</v>
      </c>
      <c r="F140" s="107">
        <v>5</v>
      </c>
      <c r="G140" s="117">
        <f>第2表01元データ!D48</f>
        <v>2</v>
      </c>
      <c r="H140" s="107">
        <f t="shared" si="90"/>
        <v>-3</v>
      </c>
      <c r="I140" s="108">
        <f t="shared" si="91"/>
        <v>-60</v>
      </c>
      <c r="J140" s="102"/>
      <c r="K140" s="114" t="s">
        <v>183</v>
      </c>
      <c r="L140" s="106">
        <v>6</v>
      </c>
      <c r="M140" s="107">
        <v>2</v>
      </c>
      <c r="N140" s="107">
        <v>6</v>
      </c>
      <c r="O140" s="107">
        <v>2</v>
      </c>
      <c r="P140" s="117">
        <f>第2表01元データ!E48</f>
        <v>1</v>
      </c>
      <c r="Q140" s="107">
        <f t="shared" si="92"/>
        <v>-1</v>
      </c>
      <c r="R140" s="108">
        <f t="shared" si="93"/>
        <v>-50</v>
      </c>
      <c r="S140" s="108"/>
      <c r="T140" s="100">
        <v>109</v>
      </c>
      <c r="W140" s="100" t="s">
        <v>363</v>
      </c>
      <c r="X140" s="100">
        <v>20</v>
      </c>
      <c r="Y140" s="100">
        <v>21</v>
      </c>
      <c r="Z140" s="100">
        <v>13</v>
      </c>
      <c r="AA140" s="100">
        <v>13</v>
      </c>
      <c r="AC140" s="100" t="s">
        <v>363</v>
      </c>
      <c r="AD140" s="100">
        <v>13</v>
      </c>
      <c r="AE140" s="100">
        <v>3</v>
      </c>
      <c r="AF140" s="100">
        <v>6</v>
      </c>
      <c r="AG140" s="100">
        <v>2</v>
      </c>
      <c r="AJ140" s="100" t="str">
        <f t="shared" si="87"/>
        <v>●</v>
      </c>
      <c r="AK140" s="100" t="str">
        <f t="shared" si="81"/>
        <v>●</v>
      </c>
      <c r="AL140" s="100" t="str">
        <f>IF(E140=Z140,"○","●")</f>
        <v>●</v>
      </c>
      <c r="AM140" s="100" t="str">
        <f t="shared" si="83"/>
        <v>●</v>
      </c>
      <c r="AP140" s="100" t="str">
        <f t="shared" si="88"/>
        <v>●</v>
      </c>
      <c r="AQ140" s="100" t="str">
        <f t="shared" si="84"/>
        <v>●</v>
      </c>
      <c r="AR140" s="100" t="str">
        <f t="shared" si="85"/>
        <v>○</v>
      </c>
      <c r="AS140" s="100" t="str">
        <f t="shared" si="86"/>
        <v>○</v>
      </c>
    </row>
    <row r="141" spans="2:45" s="100" customFormat="1" ht="14.25" customHeight="1">
      <c r="B141" s="102" t="s">
        <v>131</v>
      </c>
      <c r="C141" s="106">
        <v>20</v>
      </c>
      <c r="D141" s="107">
        <v>14</v>
      </c>
      <c r="E141" s="107">
        <v>13</v>
      </c>
      <c r="F141" s="107">
        <v>4</v>
      </c>
      <c r="G141" s="117">
        <f>第2表01元データ!D49</f>
        <v>4</v>
      </c>
      <c r="H141" s="107">
        <f t="shared" si="90"/>
        <v>0</v>
      </c>
      <c r="I141" s="108">
        <f t="shared" si="91"/>
        <v>0</v>
      </c>
      <c r="J141" s="102"/>
      <c r="K141" s="114" t="s">
        <v>131</v>
      </c>
      <c r="L141" s="106">
        <v>5</v>
      </c>
      <c r="M141" s="107">
        <v>6</v>
      </c>
      <c r="N141" s="107">
        <v>3</v>
      </c>
      <c r="O141" s="107">
        <v>4</v>
      </c>
      <c r="P141" s="117">
        <f>第2表01元データ!E49</f>
        <v>2</v>
      </c>
      <c r="Q141" s="107">
        <f t="shared" si="92"/>
        <v>-2</v>
      </c>
      <c r="R141" s="108">
        <f t="shared" si="93"/>
        <v>-50</v>
      </c>
      <c r="S141" s="108"/>
      <c r="T141" s="100">
        <v>110</v>
      </c>
      <c r="W141" s="100" t="s">
        <v>364</v>
      </c>
      <c r="X141" s="100">
        <v>12</v>
      </c>
      <c r="Y141" s="100">
        <v>15</v>
      </c>
      <c r="Z141" s="100">
        <v>20</v>
      </c>
      <c r="AA141" s="100">
        <v>14</v>
      </c>
      <c r="AC141" s="100" t="s">
        <v>364</v>
      </c>
      <c r="AD141" s="100">
        <v>13</v>
      </c>
      <c r="AE141" s="100">
        <v>14</v>
      </c>
      <c r="AF141" s="100">
        <v>5</v>
      </c>
      <c r="AG141" s="100">
        <v>6</v>
      </c>
      <c r="AJ141" s="100" t="str">
        <f t="shared" si="87"/>
        <v>●</v>
      </c>
      <c r="AK141" s="100" t="str">
        <f t="shared" si="81"/>
        <v>●</v>
      </c>
      <c r="AL141" s="100" t="str">
        <f t="shared" ref="AL141:AL149" si="94">IF(E141=Z141,"○","●")</f>
        <v>●</v>
      </c>
      <c r="AM141" s="100" t="str">
        <f t="shared" si="83"/>
        <v>●</v>
      </c>
      <c r="AP141" s="100" t="str">
        <f t="shared" si="88"/>
        <v>●</v>
      </c>
      <c r="AQ141" s="100" t="str">
        <f t="shared" si="84"/>
        <v>●</v>
      </c>
      <c r="AR141" s="100" t="str">
        <f t="shared" si="85"/>
        <v>●</v>
      </c>
      <c r="AS141" s="100" t="str">
        <f t="shared" si="86"/>
        <v>●</v>
      </c>
    </row>
    <row r="142" spans="2:45" s="100" customFormat="1" ht="14.25" customHeight="1">
      <c r="B142" s="102" t="s">
        <v>132</v>
      </c>
      <c r="C142" s="106">
        <v>17</v>
      </c>
      <c r="D142" s="107">
        <v>22</v>
      </c>
      <c r="E142" s="107">
        <v>12</v>
      </c>
      <c r="F142" s="107">
        <v>14</v>
      </c>
      <c r="G142" s="117">
        <f>第2表01元データ!D50</f>
        <v>4</v>
      </c>
      <c r="H142" s="107">
        <f t="shared" si="90"/>
        <v>-10</v>
      </c>
      <c r="I142" s="108">
        <f t="shared" si="91"/>
        <v>-71.428571428571431</v>
      </c>
      <c r="J142" s="102"/>
      <c r="K142" s="114" t="s">
        <v>132</v>
      </c>
      <c r="L142" s="106">
        <v>15</v>
      </c>
      <c r="M142" s="107">
        <v>5</v>
      </c>
      <c r="N142" s="107">
        <v>5</v>
      </c>
      <c r="O142" s="107">
        <v>1</v>
      </c>
      <c r="P142" s="117">
        <f>第2表01元データ!E50</f>
        <v>4</v>
      </c>
      <c r="Q142" s="107">
        <f t="shared" si="92"/>
        <v>3</v>
      </c>
      <c r="R142" s="108">
        <f t="shared" si="93"/>
        <v>300</v>
      </c>
      <c r="S142" s="108"/>
      <c r="T142" s="100">
        <v>111</v>
      </c>
      <c r="W142" s="100" t="s">
        <v>365</v>
      </c>
      <c r="X142" s="100">
        <v>21</v>
      </c>
      <c r="Y142" s="100">
        <v>14</v>
      </c>
      <c r="Z142" s="100">
        <v>17</v>
      </c>
      <c r="AA142" s="100">
        <v>22</v>
      </c>
      <c r="AC142" s="100" t="s">
        <v>365</v>
      </c>
      <c r="AD142" s="100">
        <v>11</v>
      </c>
      <c r="AE142" s="100">
        <v>11</v>
      </c>
      <c r="AF142" s="100">
        <v>15</v>
      </c>
      <c r="AG142" s="100">
        <v>5</v>
      </c>
      <c r="AJ142" s="100" t="str">
        <f t="shared" si="87"/>
        <v>●</v>
      </c>
      <c r="AK142" s="100" t="str">
        <f t="shared" si="81"/>
        <v>●</v>
      </c>
      <c r="AL142" s="100" t="str">
        <f t="shared" si="94"/>
        <v>●</v>
      </c>
      <c r="AM142" s="100" t="str">
        <f t="shared" si="83"/>
        <v>●</v>
      </c>
      <c r="AP142" s="100" t="str">
        <f t="shared" si="88"/>
        <v>●</v>
      </c>
      <c r="AQ142" s="100" t="str">
        <f t="shared" si="84"/>
        <v>●</v>
      </c>
      <c r="AR142" s="100" t="str">
        <f t="shared" si="85"/>
        <v>●</v>
      </c>
      <c r="AS142" s="100" t="str">
        <f t="shared" si="86"/>
        <v>●</v>
      </c>
    </row>
    <row r="143" spans="2:45" s="100" customFormat="1" ht="14.25" customHeight="1">
      <c r="B143" s="102" t="s">
        <v>133</v>
      </c>
      <c r="C143" s="106">
        <v>10</v>
      </c>
      <c r="D143" s="107">
        <v>15</v>
      </c>
      <c r="E143" s="107">
        <v>18</v>
      </c>
      <c r="F143" s="107">
        <v>11</v>
      </c>
      <c r="G143" s="117">
        <f>第2表01元データ!D51</f>
        <v>11</v>
      </c>
      <c r="H143" s="107">
        <f t="shared" si="90"/>
        <v>0</v>
      </c>
      <c r="I143" s="108">
        <f t="shared" si="91"/>
        <v>0</v>
      </c>
      <c r="J143" s="102"/>
      <c r="K143" s="114" t="s">
        <v>133</v>
      </c>
      <c r="L143" s="106">
        <v>12</v>
      </c>
      <c r="M143" s="107">
        <v>15</v>
      </c>
      <c r="N143" s="107">
        <v>4</v>
      </c>
      <c r="O143" s="107">
        <v>7</v>
      </c>
      <c r="P143" s="117">
        <f>第2表01元データ!E51</f>
        <v>2</v>
      </c>
      <c r="Q143" s="107">
        <f t="shared" si="92"/>
        <v>-5</v>
      </c>
      <c r="R143" s="108">
        <f t="shared" si="93"/>
        <v>-71.428571428571431</v>
      </c>
      <c r="S143" s="108"/>
      <c r="T143" s="100">
        <v>112</v>
      </c>
      <c r="W143" s="100" t="s">
        <v>366</v>
      </c>
      <c r="X143" s="100">
        <v>23</v>
      </c>
      <c r="Y143" s="100">
        <v>21</v>
      </c>
      <c r="Z143" s="100">
        <v>10</v>
      </c>
      <c r="AA143" s="100">
        <v>15</v>
      </c>
      <c r="AC143" s="100" t="s">
        <v>366</v>
      </c>
      <c r="AD143" s="100">
        <v>7</v>
      </c>
      <c r="AE143" s="100">
        <v>10</v>
      </c>
      <c r="AF143" s="100">
        <v>12</v>
      </c>
      <c r="AG143" s="100">
        <v>15</v>
      </c>
      <c r="AJ143" s="100" t="str">
        <f t="shared" si="87"/>
        <v>●</v>
      </c>
      <c r="AK143" s="100" t="str">
        <f t="shared" si="81"/>
        <v>●</v>
      </c>
      <c r="AL143" s="100" t="str">
        <f t="shared" si="94"/>
        <v>●</v>
      </c>
      <c r="AM143" s="100" t="str">
        <f t="shared" si="83"/>
        <v>●</v>
      </c>
      <c r="AP143" s="100" t="str">
        <f t="shared" si="88"/>
        <v>●</v>
      </c>
      <c r="AQ143" s="100" t="str">
        <f t="shared" si="84"/>
        <v>●</v>
      </c>
      <c r="AR143" s="100" t="str">
        <f t="shared" si="85"/>
        <v>●</v>
      </c>
      <c r="AS143" s="100" t="str">
        <f t="shared" si="86"/>
        <v>●</v>
      </c>
    </row>
    <row r="144" spans="2:45" s="100" customFormat="1" ht="14.25" customHeight="1">
      <c r="B144" s="102" t="s">
        <v>134</v>
      </c>
      <c r="C144" s="106">
        <v>21</v>
      </c>
      <c r="D144" s="107">
        <v>10</v>
      </c>
      <c r="E144" s="107">
        <v>14</v>
      </c>
      <c r="F144" s="107">
        <v>18</v>
      </c>
      <c r="G144" s="117">
        <f>第2表01元データ!D52</f>
        <v>11</v>
      </c>
      <c r="H144" s="107">
        <f t="shared" si="90"/>
        <v>-7</v>
      </c>
      <c r="I144" s="108">
        <f t="shared" si="91"/>
        <v>-38.888888888888893</v>
      </c>
      <c r="J144" s="102"/>
      <c r="K144" s="114" t="s">
        <v>134</v>
      </c>
      <c r="L144" s="106">
        <v>10</v>
      </c>
      <c r="M144" s="107">
        <v>12</v>
      </c>
      <c r="N144" s="107">
        <v>17</v>
      </c>
      <c r="O144" s="107">
        <v>3</v>
      </c>
      <c r="P144" s="117">
        <f>第2表01元データ!E52</f>
        <v>7</v>
      </c>
      <c r="Q144" s="107">
        <f t="shared" si="92"/>
        <v>4</v>
      </c>
      <c r="R144" s="108">
        <f t="shared" si="93"/>
        <v>133.33333333333331</v>
      </c>
      <c r="S144" s="108"/>
      <c r="T144" s="100">
        <v>113</v>
      </c>
      <c r="W144" s="100" t="s">
        <v>367</v>
      </c>
      <c r="X144" s="100">
        <v>27</v>
      </c>
      <c r="Y144" s="100">
        <v>20</v>
      </c>
      <c r="Z144" s="100">
        <v>21</v>
      </c>
      <c r="AA144" s="100">
        <v>10</v>
      </c>
      <c r="AC144" s="100" t="s">
        <v>367</v>
      </c>
      <c r="AD144" s="100">
        <v>10</v>
      </c>
      <c r="AE144" s="100">
        <v>7</v>
      </c>
      <c r="AF144" s="100">
        <v>10</v>
      </c>
      <c r="AG144" s="100">
        <v>12</v>
      </c>
      <c r="AJ144" s="100" t="str">
        <f t="shared" si="87"/>
        <v>●</v>
      </c>
      <c r="AK144" s="100" t="str">
        <f t="shared" si="81"/>
        <v>●</v>
      </c>
      <c r="AL144" s="100" t="str">
        <f t="shared" si="94"/>
        <v>●</v>
      </c>
      <c r="AM144" s="100" t="str">
        <f t="shared" si="83"/>
        <v>●</v>
      </c>
      <c r="AP144" s="100" t="str">
        <f t="shared" si="88"/>
        <v>○</v>
      </c>
      <c r="AQ144" s="100" t="str">
        <f t="shared" si="84"/>
        <v>●</v>
      </c>
      <c r="AR144" s="100" t="str">
        <f t="shared" si="85"/>
        <v>●</v>
      </c>
      <c r="AS144" s="100" t="str">
        <f t="shared" si="86"/>
        <v>●</v>
      </c>
    </row>
    <row r="145" spans="2:45" s="100" customFormat="1" ht="14.25" customHeight="1">
      <c r="B145" s="102" t="s">
        <v>135</v>
      </c>
      <c r="C145" s="106">
        <v>19</v>
      </c>
      <c r="D145" s="107">
        <v>20</v>
      </c>
      <c r="E145" s="107">
        <v>9</v>
      </c>
      <c r="F145" s="107">
        <v>13</v>
      </c>
      <c r="G145" s="117">
        <f>第2表01元データ!D53</f>
        <v>17</v>
      </c>
      <c r="H145" s="107">
        <f t="shared" si="90"/>
        <v>4</v>
      </c>
      <c r="I145" s="108">
        <f t="shared" si="91"/>
        <v>30.76923076923077</v>
      </c>
      <c r="J145" s="102"/>
      <c r="K145" s="114" t="s">
        <v>135</v>
      </c>
      <c r="L145" s="106">
        <v>6</v>
      </c>
      <c r="M145" s="107">
        <v>10</v>
      </c>
      <c r="N145" s="107">
        <v>12</v>
      </c>
      <c r="O145" s="107">
        <v>16</v>
      </c>
      <c r="P145" s="117">
        <f>第2表01元データ!E53</f>
        <v>3</v>
      </c>
      <c r="Q145" s="107">
        <f t="shared" si="92"/>
        <v>-13</v>
      </c>
      <c r="R145" s="108">
        <f t="shared" si="93"/>
        <v>-81.25</v>
      </c>
      <c r="S145" s="108"/>
      <c r="T145" s="100">
        <v>114</v>
      </c>
      <c r="W145" s="100" t="s">
        <v>368</v>
      </c>
      <c r="X145" s="100">
        <v>22</v>
      </c>
      <c r="Y145" s="100">
        <v>22</v>
      </c>
      <c r="Z145" s="100">
        <v>19</v>
      </c>
      <c r="AA145" s="100">
        <v>20</v>
      </c>
      <c r="AC145" s="100" t="s">
        <v>368</v>
      </c>
      <c r="AD145" s="100">
        <v>16</v>
      </c>
      <c r="AE145" s="100">
        <v>5</v>
      </c>
      <c r="AF145" s="100">
        <v>6</v>
      </c>
      <c r="AG145" s="100">
        <v>10</v>
      </c>
      <c r="AJ145" s="100" t="str">
        <f t="shared" si="87"/>
        <v>●</v>
      </c>
      <c r="AK145" s="100" t="str">
        <f t="shared" si="81"/>
        <v>●</v>
      </c>
      <c r="AL145" s="100" t="str">
        <f t="shared" si="94"/>
        <v>●</v>
      </c>
      <c r="AM145" s="100" t="str">
        <f t="shared" si="83"/>
        <v>●</v>
      </c>
      <c r="AP145" s="100" t="str">
        <f t="shared" si="88"/>
        <v>●</v>
      </c>
      <c r="AQ145" s="100" t="str">
        <f t="shared" si="84"/>
        <v>●</v>
      </c>
      <c r="AR145" s="100" t="str">
        <f t="shared" si="85"/>
        <v>●</v>
      </c>
      <c r="AS145" s="100" t="str">
        <f t="shared" si="86"/>
        <v>●</v>
      </c>
    </row>
    <row r="146" spans="2:45" s="100" customFormat="1" ht="14.25" customHeight="1">
      <c r="B146" s="102" t="s">
        <v>136</v>
      </c>
      <c r="C146" s="106">
        <v>22</v>
      </c>
      <c r="D146" s="107">
        <v>20</v>
      </c>
      <c r="E146" s="107">
        <v>17</v>
      </c>
      <c r="F146" s="107">
        <v>3</v>
      </c>
      <c r="G146" s="117">
        <f>第2表01元データ!D54</f>
        <v>9</v>
      </c>
      <c r="H146" s="107">
        <f t="shared" si="90"/>
        <v>6</v>
      </c>
      <c r="I146" s="108">
        <f t="shared" si="91"/>
        <v>200</v>
      </c>
      <c r="J146" s="102"/>
      <c r="K146" s="114" t="s">
        <v>136</v>
      </c>
      <c r="L146" s="106">
        <v>4</v>
      </c>
      <c r="M146" s="107">
        <v>7</v>
      </c>
      <c r="N146" s="107">
        <v>8</v>
      </c>
      <c r="O146" s="107">
        <v>8</v>
      </c>
      <c r="P146" s="117">
        <f>第2表01元データ!E54</f>
        <v>15</v>
      </c>
      <c r="Q146" s="107">
        <f t="shared" si="92"/>
        <v>7</v>
      </c>
      <c r="R146" s="108">
        <f t="shared" si="93"/>
        <v>87.5</v>
      </c>
      <c r="S146" s="108"/>
      <c r="T146" s="100">
        <v>115</v>
      </c>
      <c r="W146" s="100" t="s">
        <v>369</v>
      </c>
      <c r="X146" s="100">
        <v>15</v>
      </c>
      <c r="Y146" s="100">
        <v>17</v>
      </c>
      <c r="Z146" s="100">
        <v>22</v>
      </c>
      <c r="AA146" s="100">
        <v>20</v>
      </c>
      <c r="AC146" s="100" t="s">
        <v>369</v>
      </c>
      <c r="AD146" s="100">
        <v>10</v>
      </c>
      <c r="AE146" s="100">
        <v>14</v>
      </c>
      <c r="AF146" s="100">
        <v>4</v>
      </c>
      <c r="AG146" s="100">
        <v>7</v>
      </c>
      <c r="AJ146" s="100" t="str">
        <f t="shared" si="87"/>
        <v>●</v>
      </c>
      <c r="AK146" s="100" t="str">
        <f t="shared" si="81"/>
        <v>●</v>
      </c>
      <c r="AL146" s="100" t="str">
        <f t="shared" si="94"/>
        <v>●</v>
      </c>
      <c r="AM146" s="100" t="str">
        <f t="shared" si="83"/>
        <v>●</v>
      </c>
      <c r="AP146" s="100" t="str">
        <f t="shared" si="88"/>
        <v>●</v>
      </c>
      <c r="AQ146" s="100" t="str">
        <f t="shared" si="84"/>
        <v>●</v>
      </c>
      <c r="AR146" s="100" t="str">
        <f t="shared" si="85"/>
        <v>●</v>
      </c>
      <c r="AS146" s="100" t="str">
        <f t="shared" si="86"/>
        <v>●</v>
      </c>
    </row>
    <row r="147" spans="2:45" s="100" customFormat="1" ht="14.25" customHeight="1">
      <c r="B147" s="102" t="s">
        <v>137</v>
      </c>
      <c r="C147" s="106">
        <v>13</v>
      </c>
      <c r="D147" s="107">
        <v>15</v>
      </c>
      <c r="E147" s="107">
        <v>16</v>
      </c>
      <c r="F147" s="107">
        <v>15</v>
      </c>
      <c r="G147" s="117">
        <f>第2表01元データ!D55</f>
        <v>4</v>
      </c>
      <c r="H147" s="107">
        <f t="shared" si="90"/>
        <v>-11</v>
      </c>
      <c r="I147" s="108">
        <f t="shared" si="91"/>
        <v>-73.333333333333329</v>
      </c>
      <c r="J147" s="102"/>
      <c r="K147" s="114" t="s">
        <v>137</v>
      </c>
      <c r="L147" s="106">
        <v>14</v>
      </c>
      <c r="M147" s="107">
        <v>3</v>
      </c>
      <c r="N147" s="107">
        <v>7</v>
      </c>
      <c r="O147" s="107">
        <v>6</v>
      </c>
      <c r="P147" s="117">
        <f>第2表01元データ!E55</f>
        <v>6</v>
      </c>
      <c r="Q147" s="107">
        <f t="shared" si="92"/>
        <v>0</v>
      </c>
      <c r="R147" s="108">
        <f t="shared" si="93"/>
        <v>0</v>
      </c>
      <c r="S147" s="108"/>
      <c r="T147" s="100">
        <v>116</v>
      </c>
      <c r="W147" s="100" t="s">
        <v>370</v>
      </c>
      <c r="X147" s="100">
        <v>12</v>
      </c>
      <c r="Y147" s="100">
        <v>12</v>
      </c>
      <c r="Z147" s="100">
        <v>13</v>
      </c>
      <c r="AA147" s="100">
        <v>15</v>
      </c>
      <c r="AC147" s="100" t="s">
        <v>370</v>
      </c>
      <c r="AD147" s="100">
        <v>4</v>
      </c>
      <c r="AE147" s="100">
        <v>7</v>
      </c>
      <c r="AF147" s="100">
        <v>14</v>
      </c>
      <c r="AG147" s="100">
        <v>3</v>
      </c>
      <c r="AJ147" s="100" t="str">
        <f t="shared" si="87"/>
        <v>●</v>
      </c>
      <c r="AK147" s="100" t="str">
        <f t="shared" si="81"/>
        <v>●</v>
      </c>
      <c r="AL147" s="100" t="str">
        <f t="shared" si="94"/>
        <v>●</v>
      </c>
      <c r="AM147" s="100" t="str">
        <f t="shared" si="83"/>
        <v>○</v>
      </c>
      <c r="AP147" s="100" t="str">
        <f t="shared" si="88"/>
        <v>●</v>
      </c>
      <c r="AQ147" s="100" t="str">
        <f t="shared" si="84"/>
        <v>●</v>
      </c>
      <c r="AR147" s="100" t="str">
        <f t="shared" si="85"/>
        <v>●</v>
      </c>
      <c r="AS147" s="100" t="str">
        <f t="shared" si="86"/>
        <v>●</v>
      </c>
    </row>
    <row r="148" spans="2:45" s="100" customFormat="1" ht="14.25" customHeight="1">
      <c r="B148" s="102" t="s">
        <v>138</v>
      </c>
      <c r="C148" s="106">
        <v>7</v>
      </c>
      <c r="D148" s="107">
        <v>9</v>
      </c>
      <c r="E148" s="107">
        <v>9</v>
      </c>
      <c r="F148" s="107">
        <v>10</v>
      </c>
      <c r="G148" s="117">
        <f>第2表01元データ!D56</f>
        <v>9</v>
      </c>
      <c r="H148" s="107">
        <f t="shared" si="90"/>
        <v>-1</v>
      </c>
      <c r="I148" s="108">
        <f t="shared" si="91"/>
        <v>-10</v>
      </c>
      <c r="J148" s="102"/>
      <c r="K148" s="114" t="s">
        <v>138</v>
      </c>
      <c r="L148" s="106">
        <v>4</v>
      </c>
      <c r="M148" s="107">
        <v>12</v>
      </c>
      <c r="N148" s="107">
        <v>4</v>
      </c>
      <c r="O148" s="107">
        <v>5</v>
      </c>
      <c r="P148" s="117">
        <f>第2表01元データ!E56</f>
        <v>6</v>
      </c>
      <c r="Q148" s="107">
        <f t="shared" si="92"/>
        <v>1</v>
      </c>
      <c r="R148" s="108">
        <f t="shared" si="93"/>
        <v>20</v>
      </c>
      <c r="S148" s="108"/>
      <c r="T148" s="100">
        <v>117</v>
      </c>
      <c r="W148" s="100" t="s">
        <v>371</v>
      </c>
      <c r="X148" s="100">
        <v>8</v>
      </c>
      <c r="Y148" s="100">
        <v>6</v>
      </c>
      <c r="Z148" s="100">
        <v>7</v>
      </c>
      <c r="AA148" s="100">
        <v>9</v>
      </c>
      <c r="AC148" s="100" t="s">
        <v>371</v>
      </c>
      <c r="AD148" s="100">
        <v>2</v>
      </c>
      <c r="AE148" s="100">
        <v>2</v>
      </c>
      <c r="AF148" s="100">
        <v>4</v>
      </c>
      <c r="AG148" s="100">
        <v>12</v>
      </c>
      <c r="AJ148" s="100" t="str">
        <f t="shared" si="87"/>
        <v>●</v>
      </c>
      <c r="AK148" s="100" t="str">
        <f t="shared" si="81"/>
        <v>●</v>
      </c>
      <c r="AL148" s="100" t="str">
        <f t="shared" si="94"/>
        <v>●</v>
      </c>
      <c r="AM148" s="100" t="str">
        <f t="shared" si="83"/>
        <v>●</v>
      </c>
      <c r="AP148" s="100" t="str">
        <f t="shared" si="88"/>
        <v>●</v>
      </c>
      <c r="AQ148" s="100" t="str">
        <f t="shared" si="84"/>
        <v>●</v>
      </c>
      <c r="AR148" s="100" t="str">
        <f t="shared" si="85"/>
        <v>○</v>
      </c>
      <c r="AS148" s="100" t="str">
        <f t="shared" si="86"/>
        <v>●</v>
      </c>
    </row>
    <row r="149" spans="2:45" s="100" customFormat="1" ht="14.25" customHeight="1">
      <c r="B149" s="102" t="s">
        <v>110</v>
      </c>
      <c r="C149" s="106">
        <v>5</v>
      </c>
      <c r="D149" s="107">
        <v>5</v>
      </c>
      <c r="E149" s="107">
        <v>7</v>
      </c>
      <c r="F149" s="107">
        <v>7</v>
      </c>
      <c r="G149" s="117">
        <f>第2表01元データ!D57</f>
        <v>10</v>
      </c>
      <c r="H149" s="107">
        <f t="shared" si="90"/>
        <v>3</v>
      </c>
      <c r="I149" s="108">
        <f t="shared" si="91"/>
        <v>42.857142857142854</v>
      </c>
      <c r="J149" s="102"/>
      <c r="K149" s="114" t="s">
        <v>110</v>
      </c>
      <c r="L149" s="106">
        <v>3</v>
      </c>
      <c r="M149" s="107">
        <v>5</v>
      </c>
      <c r="N149" s="107">
        <v>6</v>
      </c>
      <c r="O149" s="107">
        <v>4</v>
      </c>
      <c r="P149" s="117">
        <f>第2表01元データ!E57</f>
        <v>5</v>
      </c>
      <c r="Q149" s="107">
        <f t="shared" si="92"/>
        <v>1</v>
      </c>
      <c r="R149" s="108">
        <f t="shared" si="93"/>
        <v>25</v>
      </c>
      <c r="S149" s="108"/>
      <c r="T149" s="100">
        <v>118</v>
      </c>
      <c r="W149" s="100" t="s">
        <v>378</v>
      </c>
      <c r="X149" s="100">
        <v>4</v>
      </c>
      <c r="Y149" s="100">
        <v>6</v>
      </c>
      <c r="Z149" s="100">
        <v>5</v>
      </c>
      <c r="AA149" s="100">
        <v>5</v>
      </c>
      <c r="AC149" s="100" t="s">
        <v>378</v>
      </c>
      <c r="AD149" s="100">
        <v>3</v>
      </c>
      <c r="AE149" s="100">
        <v>3</v>
      </c>
      <c r="AF149" s="100">
        <v>3</v>
      </c>
      <c r="AG149" s="100">
        <v>5</v>
      </c>
      <c r="AJ149" s="100" t="str">
        <f t="shared" si="87"/>
        <v>●</v>
      </c>
      <c r="AK149" s="100" t="str">
        <f t="shared" si="81"/>
        <v>●</v>
      </c>
      <c r="AL149" s="100" t="str">
        <f t="shared" si="94"/>
        <v>●</v>
      </c>
      <c r="AM149" s="100" t="str">
        <f t="shared" si="83"/>
        <v>●</v>
      </c>
      <c r="AP149" s="100" t="str">
        <f t="shared" si="88"/>
        <v>○</v>
      </c>
      <c r="AQ149" s="100" t="str">
        <f t="shared" si="84"/>
        <v>●</v>
      </c>
      <c r="AR149" s="100" t="str">
        <f t="shared" si="85"/>
        <v>●</v>
      </c>
      <c r="AS149" s="100" t="str">
        <f t="shared" si="86"/>
        <v>●</v>
      </c>
    </row>
    <row r="150" spans="2:45" s="100" customFormat="1" ht="14.25" customHeight="1">
      <c r="B150" s="102" t="s">
        <v>112</v>
      </c>
      <c r="C150" s="115" t="s">
        <v>313</v>
      </c>
      <c r="D150" s="116" t="s">
        <v>313</v>
      </c>
      <c r="E150" s="116" t="s">
        <v>313</v>
      </c>
      <c r="F150" s="116" t="s">
        <v>313</v>
      </c>
      <c r="G150" s="117">
        <f>第2表01元データ!D58</f>
        <v>2</v>
      </c>
      <c r="H150" s="107"/>
      <c r="I150" s="108"/>
      <c r="K150" s="102" t="s">
        <v>112</v>
      </c>
      <c r="L150" s="115" t="s">
        <v>313</v>
      </c>
      <c r="M150" s="116" t="s">
        <v>313</v>
      </c>
      <c r="N150" s="116" t="s">
        <v>313</v>
      </c>
      <c r="O150" s="116" t="s">
        <v>313</v>
      </c>
      <c r="P150" s="117" t="str">
        <f>第2表01元データ!E58</f>
        <v>-</v>
      </c>
      <c r="Q150" s="107"/>
      <c r="R150" s="108"/>
      <c r="T150" s="100">
        <v>119</v>
      </c>
    </row>
    <row r="151" spans="2:45" s="100" customFormat="1" ht="14.25" customHeight="1">
      <c r="B151" s="102"/>
      <c r="C151" s="116"/>
      <c r="D151" s="116"/>
      <c r="E151" s="116"/>
      <c r="F151" s="116"/>
      <c r="G151" s="169"/>
      <c r="H151" s="107"/>
      <c r="I151" s="108"/>
      <c r="K151" s="102"/>
      <c r="L151" s="116"/>
      <c r="M151" s="116"/>
      <c r="N151" s="116"/>
      <c r="O151" s="116"/>
      <c r="P151" s="169"/>
      <c r="Q151" s="107"/>
      <c r="R151" s="108"/>
    </row>
    <row r="152" spans="2:45" s="100" customFormat="1" ht="14.25" customHeight="1">
      <c r="G152" s="168"/>
      <c r="P152" s="168"/>
    </row>
    <row r="153" spans="2:45" s="99" customFormat="1" ht="14.25" customHeight="1">
      <c r="B153" s="99" t="str">
        <f>LEFT(B93,LEN(B93)-2)&amp;+"女"</f>
        <v>忍路・女</v>
      </c>
      <c r="H153" s="99" t="s">
        <v>805</v>
      </c>
      <c r="I153" s="380">
        <f>令和2年9月末住基人口!E11</f>
        <v>138</v>
      </c>
      <c r="K153" s="99" t="str">
        <f>LEFT(K93,LEN(K93)-2)&amp;+"女"</f>
        <v>桃内・女</v>
      </c>
      <c r="Q153" s="99" t="s">
        <v>805</v>
      </c>
      <c r="R153" s="380">
        <f>令和2年9月末住基人口!E15</f>
        <v>82</v>
      </c>
      <c r="W153" s="100"/>
      <c r="X153" s="100"/>
      <c r="Y153" s="100"/>
      <c r="Z153" s="100"/>
      <c r="AA153" s="100"/>
      <c r="AB153" s="100"/>
      <c r="AC153" s="100"/>
      <c r="AD153" s="100"/>
      <c r="AE153" s="100"/>
      <c r="AF153" s="100"/>
      <c r="AG153" s="100"/>
    </row>
    <row r="154" spans="2:45" s="100" customFormat="1" ht="14.25" customHeight="1">
      <c r="B154" s="583" t="s">
        <v>335</v>
      </c>
      <c r="C154" s="101"/>
      <c r="D154" s="101"/>
      <c r="E154" s="101"/>
      <c r="F154" s="101"/>
      <c r="G154" s="135"/>
      <c r="H154" s="131"/>
      <c r="I154" s="131"/>
      <c r="J154" s="102"/>
      <c r="K154" s="583" t="s">
        <v>335</v>
      </c>
      <c r="L154" s="101"/>
      <c r="M154" s="101"/>
      <c r="N154" s="101"/>
      <c r="O154" s="101"/>
      <c r="P154" s="135"/>
      <c r="Q154" s="131"/>
      <c r="R154" s="131"/>
      <c r="S154" s="103"/>
    </row>
    <row r="155" spans="2:45" s="100" customFormat="1" ht="14.25" customHeight="1">
      <c r="B155" s="584"/>
      <c r="C155" s="130" t="str">
        <f>$C$4</f>
        <v>平成12年</v>
      </c>
      <c r="D155" s="130" t="str">
        <f>$D$4</f>
        <v>平成17年</v>
      </c>
      <c r="E155" s="130" t="str">
        <f>$E$4</f>
        <v>平成22年</v>
      </c>
      <c r="F155" s="130" t="str">
        <f>$F$4</f>
        <v>平成27年</v>
      </c>
      <c r="G155" s="130" t="s">
        <v>739</v>
      </c>
      <c r="H155" s="133" t="s">
        <v>509</v>
      </c>
      <c r="I155" s="134" t="str">
        <f>$I$4</f>
        <v>27年</v>
      </c>
      <c r="J155" s="102"/>
      <c r="K155" s="584"/>
      <c r="L155" s="130" t="str">
        <f>$C$4</f>
        <v>平成12年</v>
      </c>
      <c r="M155" s="130" t="str">
        <f>$D$4</f>
        <v>平成17年</v>
      </c>
      <c r="N155" s="130" t="str">
        <f>$E$4</f>
        <v>平成22年</v>
      </c>
      <c r="O155" s="130" t="s">
        <v>410</v>
      </c>
      <c r="P155" s="130" t="s">
        <v>739</v>
      </c>
      <c r="Q155" s="133" t="str">
        <f>$H$4</f>
        <v>対平成</v>
      </c>
      <c r="R155" s="134" t="str">
        <f>$I$4</f>
        <v>27年</v>
      </c>
      <c r="S155" s="103"/>
    </row>
    <row r="156" spans="2:45" s="100" customFormat="1" ht="14.25" customHeight="1">
      <c r="B156" s="585"/>
      <c r="C156" s="104"/>
      <c r="D156" s="104"/>
      <c r="E156" s="104"/>
      <c r="F156" s="104"/>
      <c r="G156" s="104"/>
      <c r="H156" s="132" t="s">
        <v>88</v>
      </c>
      <c r="I156" s="133" t="s">
        <v>398</v>
      </c>
      <c r="J156" s="102"/>
      <c r="K156" s="585"/>
      <c r="L156" s="104"/>
      <c r="M156" s="104"/>
      <c r="N156" s="104"/>
      <c r="O156" s="104"/>
      <c r="P156" s="104"/>
      <c r="Q156" s="132" t="s">
        <v>88</v>
      </c>
      <c r="R156" s="133" t="s">
        <v>398</v>
      </c>
      <c r="S156" s="103"/>
    </row>
    <row r="157" spans="2:45" s="199" customFormat="1" ht="14.25" customHeight="1">
      <c r="B157" s="200" t="s">
        <v>90</v>
      </c>
      <c r="C157" s="198">
        <v>265</v>
      </c>
      <c r="D157" s="194">
        <v>218</v>
      </c>
      <c r="E157" s="194">
        <v>210</v>
      </c>
      <c r="F157" s="194">
        <v>175</v>
      </c>
      <c r="G157" s="194">
        <f>IF(COUNTIF(G162:G180,"x"),"x",IF(SUM(G162:G180)=0,"-",SUM(G162:G180)))</f>
        <v>122</v>
      </c>
      <c r="H157" s="193">
        <f t="shared" ref="H157:H160" si="95">IF(G157="x","x",IF(AND(G157="-",F157="-"),"-",IF(AND(G157="-",F157&gt;0),F157*-1,IF(AND(G157&gt;0,F157="-"),G157,G157-F157))))</f>
        <v>-53</v>
      </c>
      <c r="I157" s="195">
        <f t="shared" ref="I157:I160" si="96">IF(H157="x","x",IF(H157="-","-",IF(AND(F157="-",G157&gt;0),"皆増",IF(AND(F157&gt;0,G157="-"),"皆減",H157/F157*100))))</f>
        <v>-30.285714285714288</v>
      </c>
      <c r="J157" s="196"/>
      <c r="K157" s="197" t="s">
        <v>90</v>
      </c>
      <c r="L157" s="198">
        <v>123</v>
      </c>
      <c r="M157" s="194">
        <v>106</v>
      </c>
      <c r="N157" s="194">
        <v>95</v>
      </c>
      <c r="O157" s="194">
        <v>85</v>
      </c>
      <c r="P157" s="194">
        <f>IF(COUNTIF(P162:P180,"x"),"x",IF(SUM(P162:P180)=0,"-",SUM(P162:P180)))</f>
        <v>74</v>
      </c>
      <c r="Q157" s="193">
        <f t="shared" ref="Q157:Q160" si="97">IF(P157="x","x",IF(AND(P157="-",O157="-"),"-",IF(AND(P157="-",O157&gt;0),O157*-1,IF(AND(P157&gt;0,O157="-"),P157,P157-O157))))</f>
        <v>-11</v>
      </c>
      <c r="R157" s="195">
        <f t="shared" ref="R157:R160" si="98">IF(Q157="x","x",IF(Q157="-","-",IF(AND(O157="-",P157&gt;0),"皆増",IF(AND(O157&gt;0,P157="-"),"皆減",Q157/O157*100))))</f>
        <v>-12.941176470588237</v>
      </c>
      <c r="S157" s="195"/>
      <c r="W157" s="199" t="s">
        <v>373</v>
      </c>
      <c r="X157" s="199">
        <v>351</v>
      </c>
      <c r="Y157" s="199">
        <v>308</v>
      </c>
      <c r="Z157" s="199">
        <v>265</v>
      </c>
      <c r="AA157" s="199">
        <v>218</v>
      </c>
      <c r="AC157" s="199" t="s">
        <v>373</v>
      </c>
      <c r="AD157" s="199">
        <v>150</v>
      </c>
      <c r="AE157" s="199">
        <v>136</v>
      </c>
      <c r="AF157" s="199">
        <v>123</v>
      </c>
      <c r="AG157" s="199">
        <v>106</v>
      </c>
      <c r="AJ157" s="199" t="str">
        <f>IF(C157=X157,"○","●")</f>
        <v>●</v>
      </c>
      <c r="AK157" s="199" t="str">
        <f t="shared" ref="AK157:AK179" si="99">IF(D157=Y157,"○","●")</f>
        <v>●</v>
      </c>
      <c r="AL157" s="199" t="str">
        <f t="shared" ref="AL157:AL158" si="100">IF(E157=Z157,"○","●")</f>
        <v>●</v>
      </c>
      <c r="AM157" s="199" t="str">
        <f t="shared" ref="AM157:AM179" si="101">IF(F157=AA157,"○","●")</f>
        <v>●</v>
      </c>
      <c r="AP157" s="199" t="str">
        <f>IF(L157=AD157,"○","●")</f>
        <v>●</v>
      </c>
      <c r="AQ157" s="199" t="str">
        <f t="shared" ref="AQ157:AQ179" si="102">IF(M157=AE157,"○","●")</f>
        <v>●</v>
      </c>
      <c r="AR157" s="199" t="str">
        <f t="shared" ref="AR157:AR179" si="103">IF(N157=AF157,"○","●")</f>
        <v>●</v>
      </c>
      <c r="AS157" s="199" t="str">
        <f t="shared" ref="AS157:AS179" si="104">IF(O157=AG157,"○","●")</f>
        <v>●</v>
      </c>
    </row>
    <row r="158" spans="2:45" s="100" customFormat="1" ht="14.25" customHeight="1">
      <c r="B158" s="105" t="s">
        <v>91</v>
      </c>
      <c r="C158" s="106">
        <v>26</v>
      </c>
      <c r="D158" s="107">
        <v>16</v>
      </c>
      <c r="E158" s="107">
        <v>18</v>
      </c>
      <c r="F158" s="107">
        <v>9</v>
      </c>
      <c r="G158" s="107">
        <f>IF(COUNTIF(G162:G164,"x"),"x",IF(SUM(G162:G164)=0,"-",SUM(G162:G164)))</f>
        <v>5</v>
      </c>
      <c r="H158" s="107">
        <f t="shared" si="95"/>
        <v>-4</v>
      </c>
      <c r="I158" s="108">
        <f t="shared" si="96"/>
        <v>-44.444444444444443</v>
      </c>
      <c r="J158" s="102"/>
      <c r="K158" s="109" t="s">
        <v>91</v>
      </c>
      <c r="L158" s="106">
        <v>3</v>
      </c>
      <c r="M158" s="107" t="s">
        <v>313</v>
      </c>
      <c r="N158" s="107">
        <v>1</v>
      </c>
      <c r="O158" s="116">
        <v>1</v>
      </c>
      <c r="P158" s="107">
        <f>IF(COUNTIF(P162:P164,"x"),"x",IF(SUM(P162:P164)=0,"-",SUM(P162:P164)))</f>
        <v>2</v>
      </c>
      <c r="Q158" s="107">
        <f t="shared" si="97"/>
        <v>1</v>
      </c>
      <c r="R158" s="108">
        <f t="shared" si="98"/>
        <v>100</v>
      </c>
      <c r="S158" s="108"/>
      <c r="W158" s="100" t="s">
        <v>374</v>
      </c>
      <c r="X158" s="100">
        <v>47</v>
      </c>
      <c r="Y158" s="100">
        <v>38</v>
      </c>
      <c r="Z158" s="100">
        <v>26</v>
      </c>
      <c r="AA158" s="100">
        <v>16</v>
      </c>
      <c r="AC158" s="100" t="s">
        <v>374</v>
      </c>
      <c r="AD158" s="100">
        <v>18</v>
      </c>
      <c r="AE158" s="100">
        <v>8</v>
      </c>
      <c r="AF158" s="100">
        <v>3</v>
      </c>
      <c r="AG158" s="100" t="s">
        <v>313</v>
      </c>
      <c r="AJ158" s="100" t="str">
        <f t="shared" ref="AJ158:AJ179" si="105">IF(C158=X158,"○","●")</f>
        <v>●</v>
      </c>
      <c r="AK158" s="100" t="str">
        <f t="shared" si="99"/>
        <v>●</v>
      </c>
      <c r="AL158" s="100" t="str">
        <f t="shared" si="100"/>
        <v>●</v>
      </c>
      <c r="AM158" s="100" t="str">
        <f t="shared" si="101"/>
        <v>●</v>
      </c>
      <c r="AP158" s="100" t="str">
        <f t="shared" ref="AP158:AP179" si="106">IF(L158=AD158,"○","●")</f>
        <v>●</v>
      </c>
      <c r="AQ158" s="100" t="str">
        <f t="shared" si="102"/>
        <v>●</v>
      </c>
      <c r="AR158" s="100" t="str">
        <f t="shared" si="103"/>
        <v>●</v>
      </c>
      <c r="AS158" s="100" t="str">
        <f>IF(O158=AG158,"○","●")</f>
        <v>●</v>
      </c>
    </row>
    <row r="159" spans="2:45" s="100" customFormat="1" ht="14.25" customHeight="1">
      <c r="B159" s="105" t="s">
        <v>92</v>
      </c>
      <c r="C159" s="106">
        <v>141</v>
      </c>
      <c r="D159" s="107">
        <v>116</v>
      </c>
      <c r="E159" s="107">
        <v>103</v>
      </c>
      <c r="F159" s="107">
        <v>80</v>
      </c>
      <c r="G159" s="296">
        <f>IF(COUNTIF(G165:G174,"x"),"x",IF(SUM(G165:G174)=0,"-",SUM(G165:G174)))</f>
        <v>52</v>
      </c>
      <c r="H159" s="107">
        <f t="shared" si="95"/>
        <v>-28</v>
      </c>
      <c r="I159" s="108">
        <f t="shared" si="96"/>
        <v>-35</v>
      </c>
      <c r="J159" s="102"/>
      <c r="K159" s="109" t="s">
        <v>92</v>
      </c>
      <c r="L159" s="106">
        <v>76</v>
      </c>
      <c r="M159" s="107">
        <v>59</v>
      </c>
      <c r="N159" s="107">
        <v>45</v>
      </c>
      <c r="O159" s="107">
        <v>29</v>
      </c>
      <c r="P159" s="296">
        <f>IF(COUNTIF(P165:P174,"x"),"x",IF(SUM(P165:P174)=0,"-",SUM(P165:P174)))</f>
        <v>22</v>
      </c>
      <c r="Q159" s="107">
        <f t="shared" si="97"/>
        <v>-7</v>
      </c>
      <c r="R159" s="108">
        <f t="shared" si="98"/>
        <v>-24.137931034482758</v>
      </c>
      <c r="S159" s="108"/>
      <c r="W159" s="100" t="s">
        <v>375</v>
      </c>
      <c r="X159" s="100">
        <v>214</v>
      </c>
      <c r="Y159" s="100">
        <v>174</v>
      </c>
      <c r="Z159" s="100">
        <v>141</v>
      </c>
      <c r="AA159" s="100">
        <v>116</v>
      </c>
      <c r="AC159" s="100" t="s">
        <v>375</v>
      </c>
      <c r="AD159" s="100">
        <v>98</v>
      </c>
      <c r="AE159" s="100">
        <v>87</v>
      </c>
      <c r="AF159" s="100">
        <v>76</v>
      </c>
      <c r="AG159" s="100">
        <v>59</v>
      </c>
      <c r="AJ159" s="100" t="str">
        <f t="shared" si="105"/>
        <v>●</v>
      </c>
      <c r="AK159" s="100" t="str">
        <f t="shared" si="99"/>
        <v>●</v>
      </c>
      <c r="AL159" s="100" t="str">
        <f>IF(E159=Z159,"○","●")</f>
        <v>●</v>
      </c>
      <c r="AM159" s="100" t="str">
        <f t="shared" si="101"/>
        <v>●</v>
      </c>
      <c r="AP159" s="100" t="str">
        <f t="shared" si="106"/>
        <v>●</v>
      </c>
      <c r="AQ159" s="100" t="str">
        <f t="shared" si="102"/>
        <v>●</v>
      </c>
      <c r="AR159" s="100" t="str">
        <f t="shared" si="103"/>
        <v>●</v>
      </c>
      <c r="AS159" s="100" t="str">
        <f t="shared" si="104"/>
        <v>●</v>
      </c>
    </row>
    <row r="160" spans="2:45" s="100" customFormat="1" ht="14.25" customHeight="1">
      <c r="B160" s="105" t="s">
        <v>93</v>
      </c>
      <c r="C160" s="106">
        <v>98</v>
      </c>
      <c r="D160" s="107">
        <v>86</v>
      </c>
      <c r="E160" s="107">
        <v>89</v>
      </c>
      <c r="F160" s="107">
        <v>86</v>
      </c>
      <c r="G160" s="107">
        <f>IF(COUNTIF(G175:G179,"x"),"x",IF(SUM(G175,G179)=0,"-",SUM(G175:G179)))</f>
        <v>64</v>
      </c>
      <c r="H160" s="107">
        <f t="shared" si="95"/>
        <v>-22</v>
      </c>
      <c r="I160" s="108">
        <f t="shared" si="96"/>
        <v>-25.581395348837212</v>
      </c>
      <c r="J160" s="102"/>
      <c r="K160" s="109" t="s">
        <v>93</v>
      </c>
      <c r="L160" s="106">
        <v>44</v>
      </c>
      <c r="M160" s="107">
        <v>47</v>
      </c>
      <c r="N160" s="107">
        <v>49</v>
      </c>
      <c r="O160" s="107">
        <v>55</v>
      </c>
      <c r="P160" s="107">
        <f>IF(COUNTIF(P175:P179,"x"),"x",IF(SUM(P175,P179)=0,"-",SUM(P175:P179)))</f>
        <v>50</v>
      </c>
      <c r="Q160" s="107">
        <f t="shared" si="97"/>
        <v>-5</v>
      </c>
      <c r="R160" s="108">
        <f t="shared" si="98"/>
        <v>-9.0909090909090917</v>
      </c>
      <c r="S160" s="108"/>
      <c r="W160" s="100" t="s">
        <v>376</v>
      </c>
      <c r="X160" s="100">
        <v>90</v>
      </c>
      <c r="Y160" s="100">
        <v>96</v>
      </c>
      <c r="Z160" s="100">
        <v>98</v>
      </c>
      <c r="AA160" s="100">
        <v>86</v>
      </c>
      <c r="AC160" s="100" t="s">
        <v>376</v>
      </c>
      <c r="AD160" s="100">
        <v>34</v>
      </c>
      <c r="AE160" s="100">
        <v>41</v>
      </c>
      <c r="AF160" s="100">
        <v>44</v>
      </c>
      <c r="AG160" s="100">
        <v>47</v>
      </c>
      <c r="AJ160" s="100" t="str">
        <f t="shared" si="105"/>
        <v>●</v>
      </c>
      <c r="AK160" s="100" t="str">
        <f t="shared" si="99"/>
        <v>●</v>
      </c>
      <c r="AL160" s="100" t="str">
        <f t="shared" ref="AL160:AL169" si="107">IF(E160=Z160,"○","●")</f>
        <v>●</v>
      </c>
      <c r="AM160" s="100" t="str">
        <f t="shared" si="101"/>
        <v>○</v>
      </c>
      <c r="AP160" s="100" t="str">
        <f t="shared" si="106"/>
        <v>●</v>
      </c>
      <c r="AQ160" s="100" t="str">
        <f t="shared" si="102"/>
        <v>●</v>
      </c>
      <c r="AR160" s="100" t="str">
        <f t="shared" si="103"/>
        <v>●</v>
      </c>
      <c r="AS160" s="100" t="str">
        <f t="shared" si="104"/>
        <v>●</v>
      </c>
    </row>
    <row r="161" spans="2:45" s="100" customFormat="1" ht="14.25" customHeight="1">
      <c r="B161" s="102"/>
      <c r="C161" s="106"/>
      <c r="D161" s="112"/>
      <c r="E161" s="112"/>
      <c r="F161" s="112"/>
      <c r="G161" s="112"/>
      <c r="H161" s="112"/>
      <c r="I161" s="113"/>
      <c r="J161" s="102"/>
      <c r="K161" s="114"/>
      <c r="L161" s="106"/>
      <c r="M161" s="112"/>
      <c r="N161" s="112"/>
      <c r="O161" s="112"/>
      <c r="P161" s="112"/>
      <c r="Q161" s="112"/>
      <c r="R161" s="113"/>
      <c r="S161" s="113"/>
      <c r="AJ161" s="100" t="str">
        <f t="shared" si="105"/>
        <v>○</v>
      </c>
      <c r="AK161" s="100" t="str">
        <f t="shared" si="99"/>
        <v>○</v>
      </c>
      <c r="AL161" s="100" t="str">
        <f t="shared" si="107"/>
        <v>○</v>
      </c>
      <c r="AM161" s="100" t="str">
        <f t="shared" si="101"/>
        <v>○</v>
      </c>
      <c r="AP161" s="100" t="str">
        <f t="shared" si="106"/>
        <v>○</v>
      </c>
      <c r="AQ161" s="100" t="str">
        <f t="shared" si="102"/>
        <v>○</v>
      </c>
      <c r="AR161" s="100" t="str">
        <f t="shared" si="103"/>
        <v>○</v>
      </c>
      <c r="AS161" s="100" t="str">
        <f t="shared" si="104"/>
        <v>○</v>
      </c>
    </row>
    <row r="162" spans="2:45" s="100" customFormat="1" ht="14.25" customHeight="1">
      <c r="B162" s="102" t="s">
        <v>94</v>
      </c>
      <c r="C162" s="106">
        <v>5</v>
      </c>
      <c r="D162" s="107">
        <v>5</v>
      </c>
      <c r="E162" s="107">
        <v>5</v>
      </c>
      <c r="F162" s="107">
        <v>1</v>
      </c>
      <c r="G162" s="117" t="str">
        <f>第2表01元データ!D66</f>
        <v>-</v>
      </c>
      <c r="H162" s="107">
        <f t="shared" ref="H162:H179" si="108">IF(G162="x","x",IF(AND(G162="-",F162="-"),"-",IF(AND(G162="-",F162&gt;0),F162*-1,IF(AND(G162&gt;0,F162="-"),G162,G162-F162))))</f>
        <v>-1</v>
      </c>
      <c r="I162" s="108" t="str">
        <f t="shared" ref="I162:I179" si="109">IF(H162="x","x",IF(H162="-","-",IF(AND(F162="-",G162&gt;0),"皆増",IF(AND(F162&gt;0,G162="-"),"皆減",H162/F162*100))))</f>
        <v>皆減</v>
      </c>
      <c r="J162" s="102"/>
      <c r="K162" s="114" t="s">
        <v>94</v>
      </c>
      <c r="L162" s="106">
        <v>2</v>
      </c>
      <c r="M162" s="116" t="s">
        <v>313</v>
      </c>
      <c r="N162" s="107">
        <v>1</v>
      </c>
      <c r="O162" s="116" t="s">
        <v>313</v>
      </c>
      <c r="P162" s="117">
        <f>第2表01元データ!E66</f>
        <v>1</v>
      </c>
      <c r="Q162" s="107">
        <f t="shared" ref="Q162:Q179" si="110">IF(P162="x","x",IF(AND(P162="-",O162="-"),"-",IF(AND(P162="-",O162&gt;0),O162*-1,IF(AND(P162&gt;0,O162="-"),P162,P162-O162))))</f>
        <v>1</v>
      </c>
      <c r="R162" s="108" t="str">
        <f t="shared" ref="R162:R179" si="111">IF(Q162="x","x",IF(Q162="-","-",IF(AND(O162="-",P162&gt;0),"皆増",IF(AND(O162&gt;0,P162="-"),"皆減",Q162/O162*100))))</f>
        <v>皆増</v>
      </c>
      <c r="S162" s="108"/>
      <c r="T162" s="100">
        <v>201</v>
      </c>
      <c r="W162" s="100" t="s">
        <v>377</v>
      </c>
      <c r="X162" s="100">
        <v>15</v>
      </c>
      <c r="Y162" s="100">
        <v>9</v>
      </c>
      <c r="Z162" s="100">
        <v>5</v>
      </c>
      <c r="AA162" s="100">
        <v>5</v>
      </c>
      <c r="AC162" s="100" t="s">
        <v>377</v>
      </c>
      <c r="AD162" s="100">
        <v>1</v>
      </c>
      <c r="AE162" s="100" t="s">
        <v>313</v>
      </c>
      <c r="AF162" s="100">
        <v>2</v>
      </c>
      <c r="AG162" s="100" t="s">
        <v>313</v>
      </c>
      <c r="AJ162" s="100" t="str">
        <f t="shared" si="105"/>
        <v>●</v>
      </c>
      <c r="AK162" s="100" t="str">
        <f t="shared" si="99"/>
        <v>●</v>
      </c>
      <c r="AL162" s="100" t="str">
        <f t="shared" si="107"/>
        <v>○</v>
      </c>
      <c r="AM162" s="100" t="str">
        <f t="shared" si="101"/>
        <v>●</v>
      </c>
      <c r="AP162" s="100" t="str">
        <f t="shared" si="106"/>
        <v>●</v>
      </c>
      <c r="AQ162" s="100" t="str">
        <f t="shared" si="102"/>
        <v>○</v>
      </c>
      <c r="AR162" s="100" t="str">
        <f t="shared" si="103"/>
        <v>●</v>
      </c>
      <c r="AS162" s="100" t="str">
        <f t="shared" si="104"/>
        <v>○</v>
      </c>
    </row>
    <row r="163" spans="2:45" s="100" customFormat="1" ht="14.25" customHeight="1">
      <c r="B163" s="102" t="s">
        <v>123</v>
      </c>
      <c r="C163" s="106">
        <v>6</v>
      </c>
      <c r="D163" s="107">
        <v>6</v>
      </c>
      <c r="E163" s="107">
        <v>5</v>
      </c>
      <c r="F163" s="107">
        <v>4</v>
      </c>
      <c r="G163" s="117">
        <f>第2表01元データ!D67</f>
        <v>1</v>
      </c>
      <c r="H163" s="107">
        <f t="shared" si="108"/>
        <v>-3</v>
      </c>
      <c r="I163" s="108">
        <f t="shared" si="109"/>
        <v>-75</v>
      </c>
      <c r="J163" s="102"/>
      <c r="K163" s="114" t="s">
        <v>189</v>
      </c>
      <c r="L163" s="106" t="s">
        <v>313</v>
      </c>
      <c r="M163" s="107" t="s">
        <v>313</v>
      </c>
      <c r="N163" s="116" t="s">
        <v>313</v>
      </c>
      <c r="O163" s="116">
        <v>1</v>
      </c>
      <c r="P163" s="117" t="str">
        <f>第2表01元データ!E67</f>
        <v>-</v>
      </c>
      <c r="Q163" s="107">
        <f t="shared" si="110"/>
        <v>-1</v>
      </c>
      <c r="R163" s="108" t="str">
        <f t="shared" si="111"/>
        <v>皆減</v>
      </c>
      <c r="S163" s="108"/>
      <c r="T163" s="100">
        <v>202</v>
      </c>
      <c r="W163" s="100" t="s">
        <v>356</v>
      </c>
      <c r="X163" s="100">
        <v>15</v>
      </c>
      <c r="Y163" s="100">
        <v>15</v>
      </c>
      <c r="Z163" s="100">
        <v>6</v>
      </c>
      <c r="AA163" s="100">
        <v>6</v>
      </c>
      <c r="AC163" s="100" t="s">
        <v>356</v>
      </c>
      <c r="AD163" s="100">
        <v>8</v>
      </c>
      <c r="AE163" s="100">
        <v>1</v>
      </c>
      <c r="AF163" s="100" t="s">
        <v>313</v>
      </c>
      <c r="AG163" s="100" t="s">
        <v>313</v>
      </c>
      <c r="AJ163" s="100" t="str">
        <f t="shared" si="105"/>
        <v>●</v>
      </c>
      <c r="AK163" s="100" t="str">
        <f t="shared" si="99"/>
        <v>●</v>
      </c>
      <c r="AL163" s="100" t="str">
        <f t="shared" si="107"/>
        <v>●</v>
      </c>
      <c r="AM163" s="100" t="str">
        <f t="shared" si="101"/>
        <v>●</v>
      </c>
      <c r="AP163" s="100" t="str">
        <f t="shared" si="106"/>
        <v>●</v>
      </c>
      <c r="AQ163" s="100" t="str">
        <f t="shared" si="102"/>
        <v>●</v>
      </c>
      <c r="AR163" s="100" t="str">
        <f t="shared" si="103"/>
        <v>○</v>
      </c>
      <c r="AS163" s="100" t="str">
        <f t="shared" si="104"/>
        <v>●</v>
      </c>
    </row>
    <row r="164" spans="2:45" s="100" customFormat="1" ht="14.25" customHeight="1">
      <c r="B164" s="102" t="s">
        <v>124</v>
      </c>
      <c r="C164" s="106">
        <v>15</v>
      </c>
      <c r="D164" s="107">
        <v>5</v>
      </c>
      <c r="E164" s="107">
        <v>8</v>
      </c>
      <c r="F164" s="107">
        <v>4</v>
      </c>
      <c r="G164" s="117">
        <f>第2表01元データ!D68</f>
        <v>4</v>
      </c>
      <c r="H164" s="107">
        <f t="shared" si="108"/>
        <v>0</v>
      </c>
      <c r="I164" s="108">
        <f t="shared" si="109"/>
        <v>0</v>
      </c>
      <c r="J164" s="102"/>
      <c r="K164" s="114" t="s">
        <v>190</v>
      </c>
      <c r="L164" s="106">
        <v>1</v>
      </c>
      <c r="M164" s="107" t="s">
        <v>313</v>
      </c>
      <c r="N164" s="107" t="s">
        <v>313</v>
      </c>
      <c r="O164" s="116" t="s">
        <v>313</v>
      </c>
      <c r="P164" s="117">
        <f>第2表01元データ!E68</f>
        <v>1</v>
      </c>
      <c r="Q164" s="107">
        <f t="shared" si="110"/>
        <v>1</v>
      </c>
      <c r="R164" s="108" t="str">
        <f t="shared" si="111"/>
        <v>皆増</v>
      </c>
      <c r="S164" s="108"/>
      <c r="T164" s="100">
        <v>203</v>
      </c>
      <c r="W164" s="100" t="s">
        <v>357</v>
      </c>
      <c r="X164" s="100">
        <v>17</v>
      </c>
      <c r="Y164" s="100">
        <v>14</v>
      </c>
      <c r="Z164" s="100">
        <v>15</v>
      </c>
      <c r="AA164" s="100">
        <v>5</v>
      </c>
      <c r="AC164" s="100" t="s">
        <v>357</v>
      </c>
      <c r="AD164" s="100">
        <v>9</v>
      </c>
      <c r="AE164" s="100">
        <v>7</v>
      </c>
      <c r="AF164" s="100">
        <v>1</v>
      </c>
      <c r="AG164" s="100" t="s">
        <v>313</v>
      </c>
      <c r="AJ164" s="100" t="str">
        <f t="shared" si="105"/>
        <v>●</v>
      </c>
      <c r="AK164" s="100" t="str">
        <f t="shared" si="99"/>
        <v>●</v>
      </c>
      <c r="AL164" s="100" t="str">
        <f t="shared" si="107"/>
        <v>●</v>
      </c>
      <c r="AM164" s="100" t="str">
        <f t="shared" si="101"/>
        <v>●</v>
      </c>
      <c r="AP164" s="100" t="str">
        <f t="shared" si="106"/>
        <v>●</v>
      </c>
      <c r="AQ164" s="100" t="str">
        <f t="shared" si="102"/>
        <v>●</v>
      </c>
      <c r="AR164" s="100" t="str">
        <f t="shared" si="103"/>
        <v>●</v>
      </c>
      <c r="AS164" s="100" t="str">
        <f t="shared" si="104"/>
        <v>○</v>
      </c>
    </row>
    <row r="165" spans="2:45" s="100" customFormat="1" ht="14.25" customHeight="1">
      <c r="B165" s="102" t="s">
        <v>125</v>
      </c>
      <c r="C165" s="106">
        <v>12</v>
      </c>
      <c r="D165" s="107">
        <v>13</v>
      </c>
      <c r="E165" s="107">
        <v>6</v>
      </c>
      <c r="F165" s="107">
        <v>8</v>
      </c>
      <c r="G165" s="117">
        <f>第2表01元データ!D69</f>
        <v>3</v>
      </c>
      <c r="H165" s="107">
        <f t="shared" si="108"/>
        <v>-5</v>
      </c>
      <c r="I165" s="108">
        <f t="shared" si="109"/>
        <v>-62.5</v>
      </c>
      <c r="J165" s="102"/>
      <c r="K165" s="114" t="s">
        <v>191</v>
      </c>
      <c r="L165" s="106">
        <v>7</v>
      </c>
      <c r="M165" s="107">
        <v>1</v>
      </c>
      <c r="N165" s="107" t="s">
        <v>313</v>
      </c>
      <c r="O165" s="107" t="s">
        <v>313</v>
      </c>
      <c r="P165" s="117" t="str">
        <f>第2表01元データ!E69</f>
        <v>-</v>
      </c>
      <c r="Q165" s="107" t="str">
        <f t="shared" si="110"/>
        <v>-</v>
      </c>
      <c r="R165" s="108" t="str">
        <f t="shared" si="111"/>
        <v>-</v>
      </c>
      <c r="S165" s="108"/>
      <c r="T165" s="100">
        <v>204</v>
      </c>
      <c r="W165" s="100" t="s">
        <v>358</v>
      </c>
      <c r="X165" s="100">
        <v>17</v>
      </c>
      <c r="Y165" s="100">
        <v>17</v>
      </c>
      <c r="Z165" s="100">
        <v>12</v>
      </c>
      <c r="AA165" s="100">
        <v>13</v>
      </c>
      <c r="AC165" s="100" t="s">
        <v>358</v>
      </c>
      <c r="AD165" s="100">
        <v>6</v>
      </c>
      <c r="AE165" s="100">
        <v>9</v>
      </c>
      <c r="AF165" s="100">
        <v>7</v>
      </c>
      <c r="AG165" s="100">
        <v>1</v>
      </c>
      <c r="AJ165" s="100" t="str">
        <f t="shared" si="105"/>
        <v>●</v>
      </c>
      <c r="AK165" s="100" t="str">
        <f t="shared" si="99"/>
        <v>●</v>
      </c>
      <c r="AL165" s="100" t="str">
        <f t="shared" si="107"/>
        <v>●</v>
      </c>
      <c r="AM165" s="100" t="str">
        <f t="shared" si="101"/>
        <v>●</v>
      </c>
      <c r="AP165" s="100" t="str">
        <f t="shared" si="106"/>
        <v>●</v>
      </c>
      <c r="AQ165" s="100" t="str">
        <f t="shared" si="102"/>
        <v>●</v>
      </c>
      <c r="AR165" s="100" t="str">
        <f t="shared" si="103"/>
        <v>●</v>
      </c>
      <c r="AS165" s="100" t="str">
        <f t="shared" si="104"/>
        <v>●</v>
      </c>
    </row>
    <row r="166" spans="2:45" s="100" customFormat="1" ht="14.25" customHeight="1">
      <c r="B166" s="102" t="s">
        <v>126</v>
      </c>
      <c r="C166" s="106">
        <v>11</v>
      </c>
      <c r="D166" s="107">
        <v>9</v>
      </c>
      <c r="E166" s="107">
        <v>12</v>
      </c>
      <c r="F166" s="107">
        <v>3</v>
      </c>
      <c r="G166" s="117">
        <f>第2表01元データ!D70</f>
        <v>1</v>
      </c>
      <c r="H166" s="107">
        <f t="shared" si="108"/>
        <v>-2</v>
      </c>
      <c r="I166" s="108">
        <f t="shared" si="109"/>
        <v>-66.666666666666657</v>
      </c>
      <c r="J166" s="102"/>
      <c r="K166" s="114" t="s">
        <v>126</v>
      </c>
      <c r="L166" s="106">
        <v>5</v>
      </c>
      <c r="M166" s="107">
        <v>5</v>
      </c>
      <c r="N166" s="107" t="s">
        <v>313</v>
      </c>
      <c r="O166" s="107" t="s">
        <v>313</v>
      </c>
      <c r="P166" s="117" t="str">
        <f>第2表01元データ!E70</f>
        <v>-</v>
      </c>
      <c r="Q166" s="107" t="str">
        <f t="shared" si="110"/>
        <v>-</v>
      </c>
      <c r="R166" s="108" t="str">
        <f t="shared" si="111"/>
        <v>-</v>
      </c>
      <c r="S166" s="108"/>
      <c r="T166" s="100">
        <v>205</v>
      </c>
      <c r="W166" s="100" t="s">
        <v>359</v>
      </c>
      <c r="X166" s="100">
        <v>19</v>
      </c>
      <c r="Y166" s="100">
        <v>12</v>
      </c>
      <c r="Z166" s="100">
        <v>11</v>
      </c>
      <c r="AA166" s="100">
        <v>9</v>
      </c>
      <c r="AC166" s="100" t="s">
        <v>359</v>
      </c>
      <c r="AD166" s="100">
        <v>11</v>
      </c>
      <c r="AE166" s="100">
        <v>5</v>
      </c>
      <c r="AF166" s="100">
        <v>5</v>
      </c>
      <c r="AG166" s="100">
        <v>5</v>
      </c>
      <c r="AJ166" s="100" t="str">
        <f t="shared" si="105"/>
        <v>●</v>
      </c>
      <c r="AK166" s="100" t="str">
        <f t="shared" si="99"/>
        <v>●</v>
      </c>
      <c r="AL166" s="100" t="str">
        <f t="shared" si="107"/>
        <v>●</v>
      </c>
      <c r="AM166" s="100" t="str">
        <f t="shared" si="101"/>
        <v>●</v>
      </c>
      <c r="AP166" s="100" t="str">
        <f t="shared" si="106"/>
        <v>●</v>
      </c>
      <c r="AQ166" s="100" t="str">
        <f t="shared" si="102"/>
        <v>○</v>
      </c>
      <c r="AR166" s="100" t="str">
        <f t="shared" si="103"/>
        <v>●</v>
      </c>
      <c r="AS166" s="100" t="str">
        <f t="shared" si="104"/>
        <v>●</v>
      </c>
    </row>
    <row r="167" spans="2:45" s="100" customFormat="1" ht="14.25" customHeight="1">
      <c r="B167" s="102" t="s">
        <v>127</v>
      </c>
      <c r="C167" s="106">
        <v>8</v>
      </c>
      <c r="D167" s="107">
        <v>6</v>
      </c>
      <c r="E167" s="107">
        <v>8</v>
      </c>
      <c r="F167" s="107">
        <v>3</v>
      </c>
      <c r="G167" s="117">
        <f>第2表01元データ!D71</f>
        <v>1</v>
      </c>
      <c r="H167" s="107">
        <f t="shared" si="108"/>
        <v>-2</v>
      </c>
      <c r="I167" s="108">
        <f t="shared" si="109"/>
        <v>-66.666666666666657</v>
      </c>
      <c r="J167" s="102"/>
      <c r="K167" s="114" t="s">
        <v>192</v>
      </c>
      <c r="L167" s="106">
        <v>2</v>
      </c>
      <c r="M167" s="107">
        <v>2</v>
      </c>
      <c r="N167" s="107">
        <v>3</v>
      </c>
      <c r="O167" s="107">
        <v>1</v>
      </c>
      <c r="P167" s="117" t="str">
        <f>第2表01元データ!E71</f>
        <v>-</v>
      </c>
      <c r="Q167" s="107">
        <f t="shared" si="110"/>
        <v>-1</v>
      </c>
      <c r="R167" s="108" t="str">
        <f t="shared" si="111"/>
        <v>皆減</v>
      </c>
      <c r="S167" s="108"/>
      <c r="T167" s="100">
        <v>206</v>
      </c>
      <c r="W167" s="100" t="s">
        <v>360</v>
      </c>
      <c r="X167" s="100">
        <v>16</v>
      </c>
      <c r="Y167" s="100">
        <v>9</v>
      </c>
      <c r="Z167" s="100">
        <v>8</v>
      </c>
      <c r="AA167" s="100">
        <v>6</v>
      </c>
      <c r="AC167" s="100" t="s">
        <v>360</v>
      </c>
      <c r="AD167" s="100">
        <v>2</v>
      </c>
      <c r="AE167" s="100">
        <v>8</v>
      </c>
      <c r="AF167" s="100">
        <v>2</v>
      </c>
      <c r="AG167" s="100">
        <v>2</v>
      </c>
      <c r="AJ167" s="100" t="str">
        <f t="shared" si="105"/>
        <v>●</v>
      </c>
      <c r="AK167" s="100" t="str">
        <f t="shared" si="99"/>
        <v>●</v>
      </c>
      <c r="AL167" s="100" t="str">
        <f t="shared" si="107"/>
        <v>○</v>
      </c>
      <c r="AM167" s="100" t="str">
        <f t="shared" si="101"/>
        <v>●</v>
      </c>
      <c r="AP167" s="100" t="str">
        <f t="shared" si="106"/>
        <v>○</v>
      </c>
      <c r="AQ167" s="100" t="str">
        <f t="shared" si="102"/>
        <v>●</v>
      </c>
      <c r="AR167" s="100" t="str">
        <f t="shared" si="103"/>
        <v>●</v>
      </c>
      <c r="AS167" s="100" t="str">
        <f t="shared" si="104"/>
        <v>●</v>
      </c>
    </row>
    <row r="168" spans="2:45" s="100" customFormat="1" ht="14.25" customHeight="1">
      <c r="B168" s="102" t="s">
        <v>128</v>
      </c>
      <c r="C168" s="106">
        <v>7</v>
      </c>
      <c r="D168" s="107">
        <v>5</v>
      </c>
      <c r="E168" s="107">
        <v>8</v>
      </c>
      <c r="F168" s="107">
        <v>6</v>
      </c>
      <c r="G168" s="117">
        <f>第2表01元データ!D72</f>
        <v>1</v>
      </c>
      <c r="H168" s="107">
        <f t="shared" si="108"/>
        <v>-5</v>
      </c>
      <c r="I168" s="108">
        <f t="shared" si="109"/>
        <v>-83.333333333333343</v>
      </c>
      <c r="J168" s="102"/>
      <c r="K168" s="114" t="s">
        <v>193</v>
      </c>
      <c r="L168" s="106">
        <v>5</v>
      </c>
      <c r="M168" s="116">
        <v>4</v>
      </c>
      <c r="N168" s="107">
        <v>2</v>
      </c>
      <c r="O168" s="107">
        <v>3</v>
      </c>
      <c r="P168" s="117" t="str">
        <f>第2表01元データ!E72</f>
        <v>-</v>
      </c>
      <c r="Q168" s="107">
        <f t="shared" si="110"/>
        <v>-3</v>
      </c>
      <c r="R168" s="108" t="str">
        <f t="shared" si="111"/>
        <v>皆減</v>
      </c>
      <c r="S168" s="108"/>
      <c r="T168" s="100">
        <v>207</v>
      </c>
      <c r="W168" s="100" t="s">
        <v>361</v>
      </c>
      <c r="X168" s="100">
        <v>16</v>
      </c>
      <c r="Y168" s="100">
        <v>15</v>
      </c>
      <c r="Z168" s="100">
        <v>7</v>
      </c>
      <c r="AA168" s="100">
        <v>5</v>
      </c>
      <c r="AC168" s="100" t="s">
        <v>361</v>
      </c>
      <c r="AD168" s="100">
        <v>7</v>
      </c>
      <c r="AE168" s="100" t="s">
        <v>313</v>
      </c>
      <c r="AF168" s="100">
        <v>5</v>
      </c>
      <c r="AG168" s="100">
        <v>4</v>
      </c>
      <c r="AJ168" s="100" t="str">
        <f t="shared" si="105"/>
        <v>●</v>
      </c>
      <c r="AK168" s="100" t="str">
        <f t="shared" si="99"/>
        <v>●</v>
      </c>
      <c r="AL168" s="100" t="str">
        <f t="shared" si="107"/>
        <v>●</v>
      </c>
      <c r="AM168" s="100" t="str">
        <f t="shared" si="101"/>
        <v>●</v>
      </c>
      <c r="AP168" s="100" t="str">
        <f t="shared" si="106"/>
        <v>●</v>
      </c>
      <c r="AQ168" s="100" t="str">
        <f t="shared" si="102"/>
        <v>●</v>
      </c>
      <c r="AR168" s="100" t="str">
        <f t="shared" si="103"/>
        <v>●</v>
      </c>
      <c r="AS168" s="100" t="str">
        <f t="shared" si="104"/>
        <v>●</v>
      </c>
    </row>
    <row r="169" spans="2:45" s="100" customFormat="1" ht="14.25" customHeight="1">
      <c r="B169" s="102" t="s">
        <v>129</v>
      </c>
      <c r="C169" s="106">
        <v>17</v>
      </c>
      <c r="D169" s="107">
        <v>8</v>
      </c>
      <c r="E169" s="107">
        <v>6</v>
      </c>
      <c r="F169" s="107">
        <v>6</v>
      </c>
      <c r="G169" s="117">
        <f>第2表01元データ!D73</f>
        <v>7</v>
      </c>
      <c r="H169" s="107">
        <f t="shared" si="108"/>
        <v>1</v>
      </c>
      <c r="I169" s="108">
        <f t="shared" si="109"/>
        <v>16.666666666666664</v>
      </c>
      <c r="J169" s="102"/>
      <c r="K169" s="114" t="s">
        <v>194</v>
      </c>
      <c r="L169" s="106">
        <v>1</v>
      </c>
      <c r="M169" s="107">
        <v>4</v>
      </c>
      <c r="N169" s="107">
        <v>2</v>
      </c>
      <c r="O169" s="107">
        <v>2</v>
      </c>
      <c r="P169" s="117">
        <f>第2表01元データ!E73</f>
        <v>2</v>
      </c>
      <c r="Q169" s="107">
        <f t="shared" si="110"/>
        <v>0</v>
      </c>
      <c r="R169" s="108">
        <f t="shared" si="111"/>
        <v>0</v>
      </c>
      <c r="S169" s="108"/>
      <c r="T169" s="100">
        <v>208</v>
      </c>
      <c r="W169" s="100" t="s">
        <v>362</v>
      </c>
      <c r="X169" s="100">
        <v>21</v>
      </c>
      <c r="Y169" s="100">
        <v>13</v>
      </c>
      <c r="Z169" s="100">
        <v>17</v>
      </c>
      <c r="AA169" s="100">
        <v>8</v>
      </c>
      <c r="AC169" s="100" t="s">
        <v>362</v>
      </c>
      <c r="AD169" s="100">
        <v>9</v>
      </c>
      <c r="AE169" s="100">
        <v>9</v>
      </c>
      <c r="AF169" s="100">
        <v>1</v>
      </c>
      <c r="AG169" s="100">
        <v>4</v>
      </c>
      <c r="AJ169" s="100" t="str">
        <f t="shared" si="105"/>
        <v>●</v>
      </c>
      <c r="AK169" s="100" t="str">
        <f t="shared" si="99"/>
        <v>●</v>
      </c>
      <c r="AL169" s="100" t="str">
        <f t="shared" si="107"/>
        <v>●</v>
      </c>
      <c r="AM169" s="100" t="str">
        <f t="shared" si="101"/>
        <v>●</v>
      </c>
      <c r="AP169" s="100" t="str">
        <f t="shared" si="106"/>
        <v>●</v>
      </c>
      <c r="AQ169" s="100" t="str">
        <f t="shared" si="102"/>
        <v>●</v>
      </c>
      <c r="AR169" s="100" t="str">
        <f t="shared" si="103"/>
        <v>●</v>
      </c>
      <c r="AS169" s="100" t="str">
        <f t="shared" si="104"/>
        <v>●</v>
      </c>
    </row>
    <row r="170" spans="2:45" s="100" customFormat="1" ht="14.25" customHeight="1">
      <c r="B170" s="102" t="s">
        <v>130</v>
      </c>
      <c r="C170" s="106">
        <v>15</v>
      </c>
      <c r="D170" s="107">
        <v>15</v>
      </c>
      <c r="E170" s="107">
        <v>8</v>
      </c>
      <c r="F170" s="107">
        <v>3</v>
      </c>
      <c r="G170" s="117">
        <f>第2表01元データ!D74</f>
        <v>4</v>
      </c>
      <c r="H170" s="107">
        <f t="shared" si="108"/>
        <v>1</v>
      </c>
      <c r="I170" s="108">
        <f t="shared" si="109"/>
        <v>33.333333333333329</v>
      </c>
      <c r="J170" s="102"/>
      <c r="K170" s="114" t="s">
        <v>195</v>
      </c>
      <c r="L170" s="106">
        <v>7</v>
      </c>
      <c r="M170" s="107" t="s">
        <v>313</v>
      </c>
      <c r="N170" s="107">
        <v>3</v>
      </c>
      <c r="O170" s="116">
        <v>2</v>
      </c>
      <c r="P170" s="117">
        <f>第2表01元データ!E74</f>
        <v>2</v>
      </c>
      <c r="Q170" s="107">
        <f t="shared" si="110"/>
        <v>0</v>
      </c>
      <c r="R170" s="108">
        <f t="shared" si="111"/>
        <v>0</v>
      </c>
      <c r="S170" s="108"/>
      <c r="T170" s="100">
        <v>209</v>
      </c>
      <c r="W170" s="99" t="s">
        <v>363</v>
      </c>
      <c r="X170" s="99">
        <v>17</v>
      </c>
      <c r="Y170" s="99">
        <v>18</v>
      </c>
      <c r="Z170" s="99">
        <v>15</v>
      </c>
      <c r="AA170" s="99">
        <v>15</v>
      </c>
      <c r="AB170" s="99"/>
      <c r="AC170" s="99" t="s">
        <v>363</v>
      </c>
      <c r="AD170" s="99">
        <v>13</v>
      </c>
      <c r="AE170" s="99">
        <v>8</v>
      </c>
      <c r="AF170" s="99">
        <v>7</v>
      </c>
      <c r="AG170" s="99" t="s">
        <v>313</v>
      </c>
      <c r="AJ170" s="100" t="str">
        <f t="shared" si="105"/>
        <v>●</v>
      </c>
      <c r="AK170" s="100" t="str">
        <f t="shared" si="99"/>
        <v>●</v>
      </c>
      <c r="AL170" s="100" t="str">
        <f>IF(E170=Z170,"○","●")</f>
        <v>●</v>
      </c>
      <c r="AM170" s="100" t="str">
        <f t="shared" si="101"/>
        <v>●</v>
      </c>
      <c r="AP170" s="100" t="str">
        <f t="shared" si="106"/>
        <v>●</v>
      </c>
      <c r="AQ170" s="100" t="str">
        <f t="shared" si="102"/>
        <v>●</v>
      </c>
      <c r="AR170" s="100" t="str">
        <f t="shared" si="103"/>
        <v>●</v>
      </c>
      <c r="AS170" s="100" t="str">
        <f t="shared" si="104"/>
        <v>●</v>
      </c>
    </row>
    <row r="171" spans="2:45" s="100" customFormat="1" ht="14.25" customHeight="1">
      <c r="B171" s="102" t="s">
        <v>131</v>
      </c>
      <c r="C171" s="106">
        <v>17</v>
      </c>
      <c r="D171" s="107">
        <v>13</v>
      </c>
      <c r="E171" s="107">
        <v>15</v>
      </c>
      <c r="F171" s="107">
        <v>10</v>
      </c>
      <c r="G171" s="117">
        <f>第2表01元データ!D75</f>
        <v>3</v>
      </c>
      <c r="H171" s="107">
        <f t="shared" si="108"/>
        <v>-7</v>
      </c>
      <c r="I171" s="108">
        <f t="shared" si="109"/>
        <v>-70</v>
      </c>
      <c r="J171" s="102"/>
      <c r="K171" s="114" t="s">
        <v>196</v>
      </c>
      <c r="L171" s="106">
        <v>9</v>
      </c>
      <c r="M171" s="107">
        <v>6</v>
      </c>
      <c r="N171" s="107">
        <v>2</v>
      </c>
      <c r="O171" s="107">
        <v>3</v>
      </c>
      <c r="P171" s="117">
        <f>第2表01元データ!E75</f>
        <v>2</v>
      </c>
      <c r="Q171" s="107">
        <f t="shared" si="110"/>
        <v>-1</v>
      </c>
      <c r="R171" s="108">
        <f t="shared" si="111"/>
        <v>-33.333333333333329</v>
      </c>
      <c r="S171" s="108"/>
      <c r="T171" s="100">
        <v>210</v>
      </c>
      <c r="W171" s="100" t="s">
        <v>364</v>
      </c>
      <c r="X171" s="100">
        <v>20</v>
      </c>
      <c r="Y171" s="100">
        <v>16</v>
      </c>
      <c r="Z171" s="100">
        <v>17</v>
      </c>
      <c r="AA171" s="100">
        <v>13</v>
      </c>
      <c r="AC171" s="100" t="s">
        <v>364</v>
      </c>
      <c r="AD171" s="100">
        <v>15</v>
      </c>
      <c r="AE171" s="100">
        <v>13</v>
      </c>
      <c r="AF171" s="100">
        <v>9</v>
      </c>
      <c r="AG171" s="100">
        <v>6</v>
      </c>
      <c r="AJ171" s="100" t="str">
        <f t="shared" si="105"/>
        <v>●</v>
      </c>
      <c r="AK171" s="100" t="str">
        <f t="shared" si="99"/>
        <v>●</v>
      </c>
      <c r="AL171" s="100" t="str">
        <f t="shared" ref="AL171:AL179" si="112">IF(E171=Z171,"○","●")</f>
        <v>●</v>
      </c>
      <c r="AM171" s="100" t="str">
        <f t="shared" si="101"/>
        <v>●</v>
      </c>
      <c r="AP171" s="100" t="str">
        <f t="shared" si="106"/>
        <v>●</v>
      </c>
      <c r="AQ171" s="100" t="str">
        <f t="shared" si="102"/>
        <v>●</v>
      </c>
      <c r="AR171" s="100" t="str">
        <f t="shared" si="103"/>
        <v>●</v>
      </c>
      <c r="AS171" s="100" t="str">
        <f t="shared" si="104"/>
        <v>●</v>
      </c>
    </row>
    <row r="172" spans="2:45" s="100" customFormat="1" ht="14.25" customHeight="1">
      <c r="B172" s="102" t="s">
        <v>132</v>
      </c>
      <c r="C172" s="106">
        <v>15</v>
      </c>
      <c r="D172" s="107">
        <v>15</v>
      </c>
      <c r="E172" s="107">
        <v>13</v>
      </c>
      <c r="F172" s="107">
        <v>15</v>
      </c>
      <c r="G172" s="117">
        <f>第2表01元データ!D76</f>
        <v>8</v>
      </c>
      <c r="H172" s="107">
        <f t="shared" si="108"/>
        <v>-7</v>
      </c>
      <c r="I172" s="108">
        <f t="shared" si="109"/>
        <v>-46.666666666666664</v>
      </c>
      <c r="J172" s="102"/>
      <c r="K172" s="114" t="s">
        <v>184</v>
      </c>
      <c r="L172" s="106">
        <v>14</v>
      </c>
      <c r="M172" s="107">
        <v>9</v>
      </c>
      <c r="N172" s="107">
        <v>8</v>
      </c>
      <c r="O172" s="107">
        <v>2</v>
      </c>
      <c r="P172" s="117">
        <f>第2表01元データ!E76</f>
        <v>4</v>
      </c>
      <c r="Q172" s="107">
        <f t="shared" si="110"/>
        <v>2</v>
      </c>
      <c r="R172" s="108">
        <f t="shared" si="111"/>
        <v>100</v>
      </c>
      <c r="S172" s="108"/>
      <c r="T172" s="100">
        <v>211</v>
      </c>
      <c r="W172" s="100" t="s">
        <v>365</v>
      </c>
      <c r="X172" s="100">
        <v>24</v>
      </c>
      <c r="Y172" s="100">
        <v>21</v>
      </c>
      <c r="Z172" s="100">
        <v>15</v>
      </c>
      <c r="AA172" s="100">
        <v>15</v>
      </c>
      <c r="AC172" s="100" t="s">
        <v>365</v>
      </c>
      <c r="AD172" s="100">
        <v>10</v>
      </c>
      <c r="AE172" s="100">
        <v>13</v>
      </c>
      <c r="AF172" s="100">
        <v>14</v>
      </c>
      <c r="AG172" s="100">
        <v>9</v>
      </c>
      <c r="AJ172" s="100" t="str">
        <f t="shared" si="105"/>
        <v>●</v>
      </c>
      <c r="AK172" s="100" t="str">
        <f t="shared" si="99"/>
        <v>●</v>
      </c>
      <c r="AL172" s="100" t="str">
        <f t="shared" si="112"/>
        <v>●</v>
      </c>
      <c r="AM172" s="100" t="str">
        <f t="shared" si="101"/>
        <v>○</v>
      </c>
      <c r="AP172" s="100" t="str">
        <f t="shared" si="106"/>
        <v>●</v>
      </c>
      <c r="AQ172" s="100" t="str">
        <f t="shared" si="102"/>
        <v>●</v>
      </c>
      <c r="AR172" s="100" t="str">
        <f t="shared" si="103"/>
        <v>●</v>
      </c>
      <c r="AS172" s="100" t="str">
        <f t="shared" si="104"/>
        <v>●</v>
      </c>
    </row>
    <row r="173" spans="2:45" s="100" customFormat="1" ht="14.25" customHeight="1">
      <c r="B173" s="102" t="s">
        <v>133</v>
      </c>
      <c r="C173" s="106">
        <v>18</v>
      </c>
      <c r="D173" s="107">
        <v>13</v>
      </c>
      <c r="E173" s="107">
        <v>15</v>
      </c>
      <c r="F173" s="107">
        <v>12</v>
      </c>
      <c r="G173" s="117">
        <f>第2表01元データ!D77</f>
        <v>15</v>
      </c>
      <c r="H173" s="107">
        <f t="shared" si="108"/>
        <v>3</v>
      </c>
      <c r="I173" s="108">
        <f t="shared" si="109"/>
        <v>25</v>
      </c>
      <c r="J173" s="102"/>
      <c r="K173" s="114" t="s">
        <v>197</v>
      </c>
      <c r="L173" s="106">
        <v>14</v>
      </c>
      <c r="M173" s="107">
        <v>14</v>
      </c>
      <c r="N173" s="107">
        <v>9</v>
      </c>
      <c r="O173" s="107">
        <v>8</v>
      </c>
      <c r="P173" s="117">
        <f>第2表01元データ!E77</f>
        <v>3</v>
      </c>
      <c r="Q173" s="107">
        <f t="shared" si="110"/>
        <v>-5</v>
      </c>
      <c r="R173" s="108">
        <f t="shared" si="111"/>
        <v>-62.5</v>
      </c>
      <c r="S173" s="108"/>
      <c r="T173" s="100">
        <v>212</v>
      </c>
      <c r="W173" s="100" t="s">
        <v>366</v>
      </c>
      <c r="X173" s="100">
        <v>32</v>
      </c>
      <c r="Y173" s="100">
        <v>23</v>
      </c>
      <c r="Z173" s="100">
        <v>18</v>
      </c>
      <c r="AA173" s="100">
        <v>13</v>
      </c>
      <c r="AC173" s="100" t="s">
        <v>366</v>
      </c>
      <c r="AD173" s="100">
        <v>11</v>
      </c>
      <c r="AE173" s="100">
        <v>11</v>
      </c>
      <c r="AF173" s="100">
        <v>14</v>
      </c>
      <c r="AG173" s="100">
        <v>14</v>
      </c>
      <c r="AJ173" s="100" t="str">
        <f t="shared" si="105"/>
        <v>●</v>
      </c>
      <c r="AK173" s="100" t="str">
        <f t="shared" si="99"/>
        <v>●</v>
      </c>
      <c r="AL173" s="100" t="str">
        <f t="shared" si="112"/>
        <v>●</v>
      </c>
      <c r="AM173" s="100" t="str">
        <f t="shared" si="101"/>
        <v>●</v>
      </c>
      <c r="AP173" s="100" t="str">
        <f t="shared" si="106"/>
        <v>●</v>
      </c>
      <c r="AQ173" s="100" t="str">
        <f t="shared" si="102"/>
        <v>●</v>
      </c>
      <c r="AR173" s="100" t="str">
        <f t="shared" si="103"/>
        <v>●</v>
      </c>
      <c r="AS173" s="100" t="str">
        <f t="shared" si="104"/>
        <v>●</v>
      </c>
    </row>
    <row r="174" spans="2:45" s="100" customFormat="1" ht="14.25" customHeight="1">
      <c r="B174" s="102" t="s">
        <v>134</v>
      </c>
      <c r="C174" s="106">
        <v>21</v>
      </c>
      <c r="D174" s="107">
        <v>19</v>
      </c>
      <c r="E174" s="107">
        <v>12</v>
      </c>
      <c r="F174" s="107">
        <v>14</v>
      </c>
      <c r="G174" s="117">
        <f>第2表01元データ!D78</f>
        <v>9</v>
      </c>
      <c r="H174" s="107">
        <f t="shared" si="108"/>
        <v>-5</v>
      </c>
      <c r="I174" s="108">
        <f t="shared" si="109"/>
        <v>-35.714285714285715</v>
      </c>
      <c r="J174" s="102"/>
      <c r="K174" s="114" t="s">
        <v>134</v>
      </c>
      <c r="L174" s="106">
        <v>12</v>
      </c>
      <c r="M174" s="107">
        <v>14</v>
      </c>
      <c r="N174" s="107">
        <v>16</v>
      </c>
      <c r="O174" s="107">
        <v>8</v>
      </c>
      <c r="P174" s="117">
        <f>第2表01元データ!E78</f>
        <v>9</v>
      </c>
      <c r="Q174" s="107">
        <f t="shared" si="110"/>
        <v>1</v>
      </c>
      <c r="R174" s="108">
        <f t="shared" si="111"/>
        <v>12.5</v>
      </c>
      <c r="S174" s="108"/>
      <c r="T174" s="100">
        <v>213</v>
      </c>
      <c r="W174" s="100" t="s">
        <v>367</v>
      </c>
      <c r="X174" s="100">
        <v>32</v>
      </c>
      <c r="Y174" s="100">
        <v>30</v>
      </c>
      <c r="Z174" s="100">
        <v>21</v>
      </c>
      <c r="AA174" s="100">
        <v>19</v>
      </c>
      <c r="AC174" s="100" t="s">
        <v>367</v>
      </c>
      <c r="AD174" s="100">
        <v>14</v>
      </c>
      <c r="AE174" s="100">
        <v>11</v>
      </c>
      <c r="AF174" s="100">
        <v>12</v>
      </c>
      <c r="AG174" s="100">
        <v>14</v>
      </c>
      <c r="AJ174" s="100" t="str">
        <f t="shared" si="105"/>
        <v>●</v>
      </c>
      <c r="AK174" s="100" t="str">
        <f t="shared" si="99"/>
        <v>●</v>
      </c>
      <c r="AL174" s="100" t="str">
        <f t="shared" si="112"/>
        <v>●</v>
      </c>
      <c r="AM174" s="100" t="str">
        <f t="shared" si="101"/>
        <v>●</v>
      </c>
      <c r="AP174" s="100" t="str">
        <f t="shared" si="106"/>
        <v>●</v>
      </c>
      <c r="AQ174" s="100" t="str">
        <f t="shared" si="102"/>
        <v>●</v>
      </c>
      <c r="AR174" s="100" t="str">
        <f t="shared" si="103"/>
        <v>●</v>
      </c>
      <c r="AS174" s="100" t="str">
        <f t="shared" si="104"/>
        <v>●</v>
      </c>
    </row>
    <row r="175" spans="2:45" s="100" customFormat="1" ht="14.25" customHeight="1">
      <c r="B175" s="102" t="s">
        <v>135</v>
      </c>
      <c r="C175" s="106">
        <v>27</v>
      </c>
      <c r="D175" s="107">
        <v>18</v>
      </c>
      <c r="E175" s="107">
        <v>20</v>
      </c>
      <c r="F175" s="107">
        <v>13</v>
      </c>
      <c r="G175" s="117">
        <f>第2表01元データ!D79</f>
        <v>13</v>
      </c>
      <c r="H175" s="107">
        <f t="shared" si="108"/>
        <v>0</v>
      </c>
      <c r="I175" s="108">
        <f t="shared" si="109"/>
        <v>0</v>
      </c>
      <c r="J175" s="102"/>
      <c r="K175" s="114" t="s">
        <v>135</v>
      </c>
      <c r="L175" s="106">
        <v>11</v>
      </c>
      <c r="M175" s="107">
        <v>11</v>
      </c>
      <c r="N175" s="107">
        <v>14</v>
      </c>
      <c r="O175" s="107">
        <v>15</v>
      </c>
      <c r="P175" s="117">
        <f>第2表01元データ!E79</f>
        <v>9</v>
      </c>
      <c r="Q175" s="107">
        <f t="shared" si="110"/>
        <v>-6</v>
      </c>
      <c r="R175" s="108">
        <f t="shared" si="111"/>
        <v>-40</v>
      </c>
      <c r="S175" s="108"/>
      <c r="T175" s="100">
        <v>214</v>
      </c>
      <c r="W175" s="100" t="s">
        <v>368</v>
      </c>
      <c r="X175" s="100">
        <v>27</v>
      </c>
      <c r="Y175" s="100">
        <v>32</v>
      </c>
      <c r="Z175" s="100">
        <v>27</v>
      </c>
      <c r="AA175" s="100">
        <v>18</v>
      </c>
      <c r="AC175" s="100" t="s">
        <v>368</v>
      </c>
      <c r="AD175" s="100">
        <v>11</v>
      </c>
      <c r="AE175" s="100">
        <v>14</v>
      </c>
      <c r="AF175" s="100">
        <v>11</v>
      </c>
      <c r="AG175" s="100">
        <v>11</v>
      </c>
      <c r="AJ175" s="100" t="str">
        <f t="shared" si="105"/>
        <v>○</v>
      </c>
      <c r="AK175" s="100" t="str">
        <f t="shared" si="99"/>
        <v>●</v>
      </c>
      <c r="AL175" s="100" t="str">
        <f t="shared" si="112"/>
        <v>●</v>
      </c>
      <c r="AM175" s="100" t="str">
        <f t="shared" si="101"/>
        <v>●</v>
      </c>
      <c r="AP175" s="100" t="str">
        <f t="shared" si="106"/>
        <v>○</v>
      </c>
      <c r="AQ175" s="100" t="str">
        <f t="shared" si="102"/>
        <v>●</v>
      </c>
      <c r="AR175" s="100" t="str">
        <f t="shared" si="103"/>
        <v>●</v>
      </c>
      <c r="AS175" s="100" t="str">
        <f t="shared" si="104"/>
        <v>●</v>
      </c>
    </row>
    <row r="176" spans="2:45" s="100" customFormat="1" ht="14.25" customHeight="1">
      <c r="B176" s="102" t="s">
        <v>136</v>
      </c>
      <c r="C176" s="106">
        <v>29</v>
      </c>
      <c r="D176" s="107">
        <v>22</v>
      </c>
      <c r="E176" s="107">
        <v>16</v>
      </c>
      <c r="F176" s="107">
        <v>18</v>
      </c>
      <c r="G176" s="117">
        <f>第2表01元データ!D80</f>
        <v>11</v>
      </c>
      <c r="H176" s="107">
        <f t="shared" si="108"/>
        <v>-7</v>
      </c>
      <c r="I176" s="108">
        <f t="shared" si="109"/>
        <v>-38.888888888888893</v>
      </c>
      <c r="J176" s="102"/>
      <c r="K176" s="114" t="s">
        <v>136</v>
      </c>
      <c r="L176" s="106">
        <v>12</v>
      </c>
      <c r="M176" s="107">
        <v>11</v>
      </c>
      <c r="N176" s="107">
        <v>12</v>
      </c>
      <c r="O176" s="107">
        <v>13</v>
      </c>
      <c r="P176" s="117">
        <f>第2表01元データ!E80</f>
        <v>14</v>
      </c>
      <c r="Q176" s="107">
        <f t="shared" si="110"/>
        <v>1</v>
      </c>
      <c r="R176" s="108">
        <f t="shared" si="111"/>
        <v>7.6923076923076925</v>
      </c>
      <c r="S176" s="108"/>
      <c r="T176" s="100">
        <v>215</v>
      </c>
      <c r="W176" s="100" t="s">
        <v>369</v>
      </c>
      <c r="X176" s="100">
        <v>26</v>
      </c>
      <c r="Y176" s="100">
        <v>24</v>
      </c>
      <c r="Z176" s="100">
        <v>29</v>
      </c>
      <c r="AA176" s="100">
        <v>22</v>
      </c>
      <c r="AC176" s="100" t="s">
        <v>369</v>
      </c>
      <c r="AD176" s="100">
        <v>11</v>
      </c>
      <c r="AE176" s="100">
        <v>9</v>
      </c>
      <c r="AF176" s="100">
        <v>12</v>
      </c>
      <c r="AG176" s="100">
        <v>11</v>
      </c>
      <c r="AJ176" s="100" t="str">
        <f t="shared" si="105"/>
        <v>●</v>
      </c>
      <c r="AK176" s="100" t="str">
        <f t="shared" si="99"/>
        <v>●</v>
      </c>
      <c r="AL176" s="100" t="str">
        <f t="shared" si="112"/>
        <v>●</v>
      </c>
      <c r="AM176" s="100" t="str">
        <f t="shared" si="101"/>
        <v>●</v>
      </c>
      <c r="AP176" s="100" t="str">
        <f t="shared" si="106"/>
        <v>●</v>
      </c>
      <c r="AQ176" s="100" t="str">
        <f t="shared" si="102"/>
        <v>●</v>
      </c>
      <c r="AR176" s="100" t="str">
        <f t="shared" si="103"/>
        <v>○</v>
      </c>
      <c r="AS176" s="100" t="str">
        <f t="shared" si="104"/>
        <v>●</v>
      </c>
    </row>
    <row r="177" spans="2:45" s="100" customFormat="1" ht="14.25" customHeight="1">
      <c r="B177" s="102" t="s">
        <v>137</v>
      </c>
      <c r="C177" s="106">
        <v>17</v>
      </c>
      <c r="D177" s="107">
        <v>23</v>
      </c>
      <c r="E177" s="107">
        <v>20</v>
      </c>
      <c r="F177" s="107">
        <v>14</v>
      </c>
      <c r="G177" s="117">
        <f>第2表01元データ!D81</f>
        <v>14</v>
      </c>
      <c r="H177" s="107">
        <f t="shared" si="108"/>
        <v>0</v>
      </c>
      <c r="I177" s="108">
        <f t="shared" si="109"/>
        <v>0</v>
      </c>
      <c r="J177" s="102"/>
      <c r="K177" s="114" t="s">
        <v>137</v>
      </c>
      <c r="L177" s="106">
        <v>9</v>
      </c>
      <c r="M177" s="107">
        <v>11</v>
      </c>
      <c r="N177" s="107">
        <v>9</v>
      </c>
      <c r="O177" s="107">
        <v>10</v>
      </c>
      <c r="P177" s="117">
        <f>第2表01元データ!E81</f>
        <v>12</v>
      </c>
      <c r="Q177" s="107">
        <f t="shared" si="110"/>
        <v>2</v>
      </c>
      <c r="R177" s="108">
        <f t="shared" si="111"/>
        <v>20</v>
      </c>
      <c r="S177" s="108"/>
      <c r="T177" s="100">
        <v>216</v>
      </c>
      <c r="W177" s="100" t="s">
        <v>370</v>
      </c>
      <c r="X177" s="100">
        <v>20</v>
      </c>
      <c r="Y177" s="100">
        <v>21</v>
      </c>
      <c r="Z177" s="100">
        <v>17</v>
      </c>
      <c r="AA177" s="100">
        <v>23</v>
      </c>
      <c r="AC177" s="100" t="s">
        <v>370</v>
      </c>
      <c r="AD177" s="100">
        <v>8</v>
      </c>
      <c r="AE177" s="100">
        <v>11</v>
      </c>
      <c r="AF177" s="100">
        <v>9</v>
      </c>
      <c r="AG177" s="100">
        <v>11</v>
      </c>
      <c r="AJ177" s="100" t="str">
        <f t="shared" si="105"/>
        <v>●</v>
      </c>
      <c r="AK177" s="100" t="str">
        <f t="shared" si="99"/>
        <v>●</v>
      </c>
      <c r="AL177" s="100" t="str">
        <f t="shared" si="112"/>
        <v>●</v>
      </c>
      <c r="AM177" s="100" t="str">
        <f t="shared" si="101"/>
        <v>●</v>
      </c>
      <c r="AP177" s="100" t="str">
        <f t="shared" si="106"/>
        <v>●</v>
      </c>
      <c r="AQ177" s="100" t="str">
        <f t="shared" si="102"/>
        <v>○</v>
      </c>
      <c r="AR177" s="100" t="str">
        <f t="shared" si="103"/>
        <v>○</v>
      </c>
      <c r="AS177" s="100" t="str">
        <f t="shared" si="104"/>
        <v>●</v>
      </c>
    </row>
    <row r="178" spans="2:45" s="100" customFormat="1" ht="14.25" customHeight="1">
      <c r="B178" s="102" t="s">
        <v>138</v>
      </c>
      <c r="C178" s="106">
        <v>16</v>
      </c>
      <c r="D178" s="107">
        <v>14</v>
      </c>
      <c r="E178" s="107">
        <v>21</v>
      </c>
      <c r="F178" s="107">
        <v>17</v>
      </c>
      <c r="G178" s="117">
        <f>第2表01元データ!D82</f>
        <v>8</v>
      </c>
      <c r="H178" s="107">
        <f t="shared" si="108"/>
        <v>-9</v>
      </c>
      <c r="I178" s="108">
        <f t="shared" si="109"/>
        <v>-52.941176470588239</v>
      </c>
      <c r="J178" s="102"/>
      <c r="K178" s="114" t="s">
        <v>138</v>
      </c>
      <c r="L178" s="106">
        <v>7</v>
      </c>
      <c r="M178" s="107">
        <v>7</v>
      </c>
      <c r="N178" s="107">
        <v>9</v>
      </c>
      <c r="O178" s="107">
        <v>6</v>
      </c>
      <c r="P178" s="117">
        <f>第2表01元データ!E82</f>
        <v>10</v>
      </c>
      <c r="Q178" s="107">
        <f t="shared" si="110"/>
        <v>4</v>
      </c>
      <c r="R178" s="108">
        <f t="shared" si="111"/>
        <v>66.666666666666657</v>
      </c>
      <c r="S178" s="108"/>
      <c r="T178" s="100">
        <v>217</v>
      </c>
      <c r="W178" s="100" t="s">
        <v>371</v>
      </c>
      <c r="X178" s="100">
        <v>9</v>
      </c>
      <c r="Y178" s="100">
        <v>10</v>
      </c>
      <c r="Z178" s="100">
        <v>16</v>
      </c>
      <c r="AA178" s="100">
        <v>14</v>
      </c>
      <c r="AC178" s="100" t="s">
        <v>371</v>
      </c>
      <c r="AD178" s="100">
        <v>1</v>
      </c>
      <c r="AE178" s="100">
        <v>5</v>
      </c>
      <c r="AF178" s="100">
        <v>7</v>
      </c>
      <c r="AG178" s="100">
        <v>7</v>
      </c>
      <c r="AJ178" s="100" t="str">
        <f t="shared" si="105"/>
        <v>●</v>
      </c>
      <c r="AK178" s="100" t="str">
        <f t="shared" si="99"/>
        <v>●</v>
      </c>
      <c r="AL178" s="100" t="str">
        <f t="shared" si="112"/>
        <v>●</v>
      </c>
      <c r="AM178" s="100" t="str">
        <f t="shared" si="101"/>
        <v>●</v>
      </c>
      <c r="AP178" s="100" t="str">
        <f t="shared" si="106"/>
        <v>●</v>
      </c>
      <c r="AQ178" s="100" t="str">
        <f t="shared" si="102"/>
        <v>●</v>
      </c>
      <c r="AR178" s="100" t="str">
        <f t="shared" si="103"/>
        <v>●</v>
      </c>
      <c r="AS178" s="100" t="str">
        <f t="shared" si="104"/>
        <v>●</v>
      </c>
    </row>
    <row r="179" spans="2:45" s="100" customFormat="1" ht="14.25" customHeight="1">
      <c r="B179" s="102" t="s">
        <v>110</v>
      </c>
      <c r="C179" s="106">
        <v>9</v>
      </c>
      <c r="D179" s="107">
        <v>9</v>
      </c>
      <c r="E179" s="107">
        <v>12</v>
      </c>
      <c r="F179" s="107">
        <v>24</v>
      </c>
      <c r="G179" s="117">
        <f>第2表01元データ!D83</f>
        <v>18</v>
      </c>
      <c r="H179" s="107">
        <f t="shared" si="108"/>
        <v>-6</v>
      </c>
      <c r="I179" s="108">
        <f t="shared" si="109"/>
        <v>-25</v>
      </c>
      <c r="J179" s="102"/>
      <c r="K179" s="114" t="s">
        <v>110</v>
      </c>
      <c r="L179" s="106">
        <v>5</v>
      </c>
      <c r="M179" s="107">
        <v>7</v>
      </c>
      <c r="N179" s="107">
        <v>5</v>
      </c>
      <c r="O179" s="107">
        <v>11</v>
      </c>
      <c r="P179" s="117">
        <f>第2表01元データ!E83</f>
        <v>5</v>
      </c>
      <c r="Q179" s="107">
        <f t="shared" si="110"/>
        <v>-6</v>
      </c>
      <c r="R179" s="108">
        <f t="shared" si="111"/>
        <v>-54.54545454545454</v>
      </c>
      <c r="S179" s="108"/>
      <c r="T179" s="100">
        <v>218</v>
      </c>
      <c r="W179" s="100" t="s">
        <v>378</v>
      </c>
      <c r="X179" s="100">
        <v>8</v>
      </c>
      <c r="Y179" s="100">
        <v>9</v>
      </c>
      <c r="Z179" s="100">
        <v>9</v>
      </c>
      <c r="AA179" s="100">
        <v>9</v>
      </c>
      <c r="AC179" s="100" t="s">
        <v>378</v>
      </c>
      <c r="AD179" s="100">
        <v>3</v>
      </c>
      <c r="AE179" s="100">
        <v>2</v>
      </c>
      <c r="AF179" s="100">
        <v>5</v>
      </c>
      <c r="AG179" s="100">
        <v>7</v>
      </c>
      <c r="AJ179" s="100" t="str">
        <f t="shared" si="105"/>
        <v>●</v>
      </c>
      <c r="AK179" s="100" t="str">
        <f t="shared" si="99"/>
        <v>○</v>
      </c>
      <c r="AL179" s="100" t="str">
        <f t="shared" si="112"/>
        <v>●</v>
      </c>
      <c r="AM179" s="100" t="str">
        <f t="shared" si="101"/>
        <v>●</v>
      </c>
      <c r="AP179" s="100" t="str">
        <f t="shared" si="106"/>
        <v>●</v>
      </c>
      <c r="AQ179" s="100" t="str">
        <f t="shared" si="102"/>
        <v>●</v>
      </c>
      <c r="AR179" s="100" t="str">
        <f t="shared" si="103"/>
        <v>○</v>
      </c>
      <c r="AS179" s="100" t="str">
        <f t="shared" si="104"/>
        <v>●</v>
      </c>
    </row>
    <row r="180" spans="2:45" s="100" customFormat="1" ht="14.25" customHeight="1">
      <c r="B180" s="102" t="s">
        <v>112</v>
      </c>
      <c r="C180" s="115" t="s">
        <v>313</v>
      </c>
      <c r="D180" s="116" t="s">
        <v>313</v>
      </c>
      <c r="E180" s="116" t="s">
        <v>313</v>
      </c>
      <c r="F180" s="116" t="s">
        <v>313</v>
      </c>
      <c r="G180" s="117">
        <f>第2表01元データ!D84</f>
        <v>1</v>
      </c>
      <c r="H180" s="107"/>
      <c r="I180" s="108"/>
      <c r="K180" s="102" t="s">
        <v>112</v>
      </c>
      <c r="L180" s="115" t="s">
        <v>313</v>
      </c>
      <c r="M180" s="116" t="s">
        <v>313</v>
      </c>
      <c r="N180" s="116" t="s">
        <v>313</v>
      </c>
      <c r="O180" s="116" t="s">
        <v>313</v>
      </c>
      <c r="P180" s="117" t="str">
        <f>第2表01元データ!E84</f>
        <v>-</v>
      </c>
      <c r="Q180" s="107"/>
      <c r="R180" s="108"/>
      <c r="T180" s="100">
        <v>219</v>
      </c>
    </row>
    <row r="181" spans="2:45" s="100" customFormat="1" ht="14.25" customHeight="1">
      <c r="B181" s="102"/>
      <c r="C181" s="116"/>
      <c r="D181" s="116"/>
      <c r="E181" s="116"/>
      <c r="F181" s="116"/>
      <c r="G181" s="169"/>
      <c r="H181" s="107"/>
      <c r="I181" s="108"/>
      <c r="K181" s="102"/>
      <c r="L181" s="116"/>
      <c r="M181" s="116"/>
      <c r="N181" s="116"/>
      <c r="O181" s="116"/>
      <c r="P181" s="169"/>
      <c r="Q181" s="107"/>
      <c r="R181" s="108"/>
    </row>
    <row r="182" spans="2:45" s="100" customFormat="1" ht="14.25" customHeight="1">
      <c r="B182" s="118"/>
      <c r="C182" s="118"/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  <c r="O182" s="118"/>
      <c r="P182" s="168"/>
      <c r="W182" s="100">
        <v>39</v>
      </c>
    </row>
    <row r="183" spans="2:45" s="100" customFormat="1" ht="14.25" customHeight="1">
      <c r="B183" s="118"/>
      <c r="C183" s="118"/>
      <c r="D183" s="118"/>
      <c r="E183" s="118"/>
      <c r="F183" s="118"/>
      <c r="G183" s="118"/>
      <c r="H183" s="118"/>
      <c r="I183" s="118"/>
      <c r="J183" s="118"/>
      <c r="K183" s="118"/>
      <c r="L183" s="118"/>
      <c r="M183" s="118"/>
      <c r="N183" s="118"/>
      <c r="O183" s="118"/>
      <c r="P183" s="168"/>
    </row>
    <row r="184" spans="2:45" s="99" customFormat="1" ht="14.25" customHeight="1">
      <c r="B184" s="99" t="s">
        <v>198</v>
      </c>
      <c r="H184" s="99" t="s">
        <v>805</v>
      </c>
      <c r="I184" s="380">
        <f>令和2年9月末住基人口!F21</f>
        <v>2710</v>
      </c>
      <c r="K184" s="99" t="s">
        <v>199</v>
      </c>
      <c r="Q184" s="99" t="s">
        <v>805</v>
      </c>
      <c r="R184" s="380">
        <f>令和2年9月末住基人口!F26</f>
        <v>3453</v>
      </c>
      <c r="W184" s="100"/>
      <c r="X184" s="100"/>
      <c r="Y184" s="100"/>
      <c r="Z184" s="100"/>
      <c r="AA184" s="100"/>
      <c r="AB184" s="100"/>
      <c r="AC184" s="100"/>
      <c r="AD184" s="100"/>
      <c r="AE184" s="100"/>
      <c r="AF184" s="100"/>
      <c r="AG184" s="100"/>
    </row>
    <row r="185" spans="2:45" s="100" customFormat="1" ht="14.25" customHeight="1">
      <c r="B185" s="583" t="s">
        <v>335</v>
      </c>
      <c r="C185" s="101"/>
      <c r="D185" s="101"/>
      <c r="E185" s="101"/>
      <c r="F185" s="101"/>
      <c r="G185" s="135"/>
      <c r="H185" s="131"/>
      <c r="I185" s="131"/>
      <c r="J185" s="102"/>
      <c r="K185" s="583" t="s">
        <v>335</v>
      </c>
      <c r="L185" s="101"/>
      <c r="M185" s="101"/>
      <c r="N185" s="101"/>
      <c r="O185" s="101"/>
      <c r="P185" s="135"/>
      <c r="Q185" s="131"/>
      <c r="R185" s="131"/>
      <c r="S185" s="103"/>
    </row>
    <row r="186" spans="2:45" s="100" customFormat="1" ht="14.25" customHeight="1">
      <c r="B186" s="584"/>
      <c r="C186" s="130" t="str">
        <f>$C$4</f>
        <v>平成12年</v>
      </c>
      <c r="D186" s="130" t="str">
        <f>$D$4</f>
        <v>平成17年</v>
      </c>
      <c r="E186" s="130" t="str">
        <f>$E$4</f>
        <v>平成22年</v>
      </c>
      <c r="F186" s="130" t="str">
        <f>$F$4</f>
        <v>平成27年</v>
      </c>
      <c r="G186" s="130" t="s">
        <v>739</v>
      </c>
      <c r="H186" s="133" t="s">
        <v>509</v>
      </c>
      <c r="I186" s="134" t="str">
        <f>$I$4</f>
        <v>27年</v>
      </c>
      <c r="J186" s="102"/>
      <c r="K186" s="584"/>
      <c r="L186" s="130" t="str">
        <f>$C$4</f>
        <v>平成12年</v>
      </c>
      <c r="M186" s="130" t="str">
        <f>$D$4</f>
        <v>平成17年</v>
      </c>
      <c r="N186" s="130" t="str">
        <f>$E$4</f>
        <v>平成22年</v>
      </c>
      <c r="O186" s="130" t="s">
        <v>410</v>
      </c>
      <c r="P186" s="130" t="s">
        <v>739</v>
      </c>
      <c r="Q186" s="133" t="str">
        <f>$H$4</f>
        <v>対平成</v>
      </c>
      <c r="R186" s="134" t="str">
        <f>$I$4</f>
        <v>27年</v>
      </c>
      <c r="S186" s="103"/>
    </row>
    <row r="187" spans="2:45" s="100" customFormat="1" ht="14.25" customHeight="1">
      <c r="B187" s="585"/>
      <c r="C187" s="104"/>
      <c r="D187" s="104"/>
      <c r="E187" s="104"/>
      <c r="F187" s="104"/>
      <c r="G187" s="104"/>
      <c r="H187" s="132" t="s">
        <v>88</v>
      </c>
      <c r="I187" s="133" t="s">
        <v>398</v>
      </c>
      <c r="J187" s="102"/>
      <c r="K187" s="585"/>
      <c r="L187" s="104"/>
      <c r="M187" s="104"/>
      <c r="N187" s="104"/>
      <c r="O187" s="104"/>
      <c r="P187" s="104"/>
      <c r="Q187" s="132" t="s">
        <v>88</v>
      </c>
      <c r="R187" s="133" t="s">
        <v>398</v>
      </c>
      <c r="S187" s="103"/>
    </row>
    <row r="188" spans="2:45" s="199" customFormat="1" ht="14.25" customHeight="1">
      <c r="B188" s="200" t="s">
        <v>90</v>
      </c>
      <c r="C188" s="198">
        <v>4398</v>
      </c>
      <c r="D188" s="194">
        <v>3966</v>
      </c>
      <c r="E188" s="194">
        <v>3535</v>
      </c>
      <c r="F188" s="194">
        <v>3181</v>
      </c>
      <c r="G188" s="194">
        <f>IF(COUNTIF(G193:G211,"x"),"x",IF(SUM(G193:G211)=0,"-",SUM(G193:G211)))</f>
        <v>2642</v>
      </c>
      <c r="H188" s="193">
        <f t="shared" ref="H188:H191" si="113">IF(G188="x","x",IF(AND(G188="-",F188="-"),"-",IF(AND(G188="-",F188&gt;0),F188*-1,IF(AND(G188&gt;0,F188="-"),G188,G188-F188))))</f>
        <v>-539</v>
      </c>
      <c r="I188" s="195">
        <f t="shared" ref="I188:I191" si="114">IF(H188="x","x",IF(H188="-","-",IF(AND(F188="-",G188&gt;0),"皆増",IF(AND(F188&gt;0,G188="-"),"皆減",H188/F188*100))))</f>
        <v>-16.94435712040239</v>
      </c>
      <c r="J188" s="196"/>
      <c r="K188" s="197" t="s">
        <v>90</v>
      </c>
      <c r="L188" s="198">
        <v>4840</v>
      </c>
      <c r="M188" s="194">
        <v>4436</v>
      </c>
      <c r="N188" s="194">
        <v>4066</v>
      </c>
      <c r="O188" s="194">
        <v>3700</v>
      </c>
      <c r="P188" s="194">
        <f>IF(COUNTIF(P193:P211,"x"),"x",IF(SUM(P193:P211)=0,"-",SUM(P193:P211)))</f>
        <v>3348</v>
      </c>
      <c r="Q188" s="193">
        <f t="shared" ref="Q188:Q191" si="115">IF(P188="x","x",IF(AND(P188="-",O188="-"),"-",IF(AND(P188="-",O188&gt;0),O188*-1,IF(AND(P188&gt;0,O188="-"),P188,P188-O188))))</f>
        <v>-352</v>
      </c>
      <c r="R188" s="195">
        <f t="shared" ref="R188:R191" si="116">IF(Q188="x","x",IF(Q188="-","-",IF(AND(O188="-",P188&gt;0),"皆増",IF(AND(O188&gt;0,P188="-"),"皆減",Q188/O188*100))))</f>
        <v>-9.513513513513514</v>
      </c>
      <c r="S188" s="195"/>
      <c r="W188" s="199" t="s">
        <v>373</v>
      </c>
      <c r="X188" s="199">
        <v>5398</v>
      </c>
      <c r="Y188" s="199">
        <v>4769</v>
      </c>
      <c r="Z188" s="199">
        <v>4398</v>
      </c>
      <c r="AA188" s="199">
        <v>3966</v>
      </c>
      <c r="AC188" s="199" t="s">
        <v>373</v>
      </c>
      <c r="AD188" s="199">
        <v>5389</v>
      </c>
      <c r="AE188" s="199">
        <v>5181</v>
      </c>
      <c r="AF188" s="199">
        <v>4840</v>
      </c>
      <c r="AG188" s="199">
        <v>4436</v>
      </c>
      <c r="AJ188" s="199" t="str">
        <f>IF(C188=X188,"○","●")</f>
        <v>●</v>
      </c>
      <c r="AK188" s="199" t="str">
        <f t="shared" ref="AK188:AK210" si="117">IF(D188=Y188,"○","●")</f>
        <v>●</v>
      </c>
      <c r="AL188" s="199" t="str">
        <f t="shared" ref="AL188:AL189" si="118">IF(E188=Z188,"○","●")</f>
        <v>●</v>
      </c>
      <c r="AM188" s="199" t="str">
        <f t="shared" ref="AM188:AM210" si="119">IF(F188=AA188,"○","●")</f>
        <v>●</v>
      </c>
      <c r="AP188" s="199" t="str">
        <f>IF(L188=AD188,"○","●")</f>
        <v>●</v>
      </c>
      <c r="AQ188" s="199" t="str">
        <f t="shared" ref="AQ188:AQ210" si="120">IF(M188=AE188,"○","●")</f>
        <v>●</v>
      </c>
      <c r="AR188" s="199" t="str">
        <f t="shared" ref="AR188:AR210" si="121">IF(N188=AF188,"○","●")</f>
        <v>●</v>
      </c>
      <c r="AS188" s="199" t="str">
        <f t="shared" ref="AS188" si="122">IF(O188=AG188,"○","●")</f>
        <v>●</v>
      </c>
    </row>
    <row r="189" spans="2:45" s="100" customFormat="1" ht="14.25" customHeight="1">
      <c r="B189" s="105" t="s">
        <v>91</v>
      </c>
      <c r="C189" s="106">
        <v>525</v>
      </c>
      <c r="D189" s="107">
        <v>382</v>
      </c>
      <c r="E189" s="107">
        <v>314</v>
      </c>
      <c r="F189" s="107">
        <v>246</v>
      </c>
      <c r="G189" s="107">
        <f>IF(COUNTIF(G193:G195,"x"),"x",IF(SUM(G193:G195)=0,"-",SUM(G193:G195)))</f>
        <v>160</v>
      </c>
      <c r="H189" s="107">
        <f t="shared" si="113"/>
        <v>-86</v>
      </c>
      <c r="I189" s="108">
        <f t="shared" si="114"/>
        <v>-34.959349593495936</v>
      </c>
      <c r="J189" s="102"/>
      <c r="K189" s="109" t="s">
        <v>91</v>
      </c>
      <c r="L189" s="106">
        <v>557</v>
      </c>
      <c r="M189" s="107">
        <v>499</v>
      </c>
      <c r="N189" s="107">
        <v>402</v>
      </c>
      <c r="O189" s="107">
        <v>320</v>
      </c>
      <c r="P189" s="107">
        <f>IF(COUNTIF(P193:P195,"x"),"x",IF(SUM(P193:P195)=0,"-",SUM(P193:P195)))</f>
        <v>248</v>
      </c>
      <c r="Q189" s="107">
        <f t="shared" si="115"/>
        <v>-72</v>
      </c>
      <c r="R189" s="108">
        <f t="shared" si="116"/>
        <v>-22.5</v>
      </c>
      <c r="S189" s="108"/>
      <c r="W189" s="100" t="s">
        <v>374</v>
      </c>
      <c r="X189" s="100">
        <v>1057</v>
      </c>
      <c r="Y189" s="100">
        <v>677</v>
      </c>
      <c r="Z189" s="100">
        <v>525</v>
      </c>
      <c r="AA189" s="100">
        <v>382</v>
      </c>
      <c r="AC189" s="100" t="s">
        <v>374</v>
      </c>
      <c r="AD189" s="100">
        <v>851</v>
      </c>
      <c r="AE189" s="100">
        <v>619</v>
      </c>
      <c r="AF189" s="100">
        <v>557</v>
      </c>
      <c r="AG189" s="100">
        <v>499</v>
      </c>
      <c r="AJ189" s="100" t="str">
        <f t="shared" ref="AJ189:AJ210" si="123">IF(C189=X189,"○","●")</f>
        <v>●</v>
      </c>
      <c r="AK189" s="100" t="str">
        <f t="shared" si="117"/>
        <v>●</v>
      </c>
      <c r="AL189" s="100" t="str">
        <f t="shared" si="118"/>
        <v>●</v>
      </c>
      <c r="AM189" s="100" t="str">
        <f t="shared" si="119"/>
        <v>●</v>
      </c>
      <c r="AP189" s="100" t="str">
        <f t="shared" ref="AP189:AP210" si="124">IF(L189=AD189,"○","●")</f>
        <v>●</v>
      </c>
      <c r="AQ189" s="100" t="str">
        <f t="shared" si="120"/>
        <v>●</v>
      </c>
      <c r="AR189" s="100" t="str">
        <f t="shared" si="121"/>
        <v>●</v>
      </c>
      <c r="AS189" s="100" t="str">
        <f>IF(O189=AG189,"○","●")</f>
        <v>●</v>
      </c>
    </row>
    <row r="190" spans="2:45" s="100" customFormat="1" ht="14.25" customHeight="1">
      <c r="B190" s="105" t="s">
        <v>92</v>
      </c>
      <c r="C190" s="106">
        <v>2773</v>
      </c>
      <c r="D190" s="107">
        <v>2372</v>
      </c>
      <c r="E190" s="107">
        <v>1971</v>
      </c>
      <c r="F190" s="107">
        <v>1505</v>
      </c>
      <c r="G190" s="296">
        <f>IF(COUNTIF(G196:G205,"x"),"x",IF(SUM(G196:G205)=0,"-",SUM(G196:G205)))</f>
        <v>1061</v>
      </c>
      <c r="H190" s="107">
        <f t="shared" si="113"/>
        <v>-444</v>
      </c>
      <c r="I190" s="108">
        <f t="shared" si="114"/>
        <v>-29.501661129568106</v>
      </c>
      <c r="J190" s="102"/>
      <c r="K190" s="109" t="s">
        <v>92</v>
      </c>
      <c r="L190" s="106">
        <v>3074</v>
      </c>
      <c r="M190" s="107">
        <v>2635</v>
      </c>
      <c r="N190" s="107">
        <v>2226</v>
      </c>
      <c r="O190" s="107">
        <v>1835</v>
      </c>
      <c r="P190" s="296">
        <f>IF(COUNTIF(P196:P205,"x"),"x",IF(SUM(P196:P205)=0,"-",SUM(P196:P205)))</f>
        <v>1511</v>
      </c>
      <c r="Q190" s="107">
        <f t="shared" si="115"/>
        <v>-324</v>
      </c>
      <c r="R190" s="108">
        <f t="shared" si="116"/>
        <v>-17.656675749318801</v>
      </c>
      <c r="S190" s="108"/>
      <c r="W190" s="100" t="s">
        <v>375</v>
      </c>
      <c r="X190" s="100">
        <v>3642</v>
      </c>
      <c r="Y190" s="100">
        <v>3202</v>
      </c>
      <c r="Z190" s="100">
        <v>2773</v>
      </c>
      <c r="AA190" s="100">
        <v>2372</v>
      </c>
      <c r="AC190" s="100" t="s">
        <v>375</v>
      </c>
      <c r="AD190" s="100">
        <v>3709</v>
      </c>
      <c r="AE190" s="100">
        <v>3528</v>
      </c>
      <c r="AF190" s="100">
        <v>3074</v>
      </c>
      <c r="AG190" s="100">
        <v>2635</v>
      </c>
      <c r="AJ190" s="100" t="str">
        <f t="shared" si="123"/>
        <v>●</v>
      </c>
      <c r="AK190" s="100" t="str">
        <f t="shared" si="117"/>
        <v>●</v>
      </c>
      <c r="AL190" s="100" t="str">
        <f>IF(E190=Z190,"○","●")</f>
        <v>●</v>
      </c>
      <c r="AM190" s="100" t="str">
        <f t="shared" si="119"/>
        <v>●</v>
      </c>
      <c r="AP190" s="100" t="str">
        <f t="shared" si="124"/>
        <v>●</v>
      </c>
      <c r="AQ190" s="100" t="str">
        <f t="shared" si="120"/>
        <v>●</v>
      </c>
      <c r="AR190" s="100" t="str">
        <f t="shared" si="121"/>
        <v>●</v>
      </c>
      <c r="AS190" s="100" t="str">
        <f t="shared" ref="AS190:AS210" si="125">IF(O190=AG190,"○","●")</f>
        <v>●</v>
      </c>
    </row>
    <row r="191" spans="2:45" s="100" customFormat="1" ht="14.25" customHeight="1">
      <c r="B191" s="105" t="s">
        <v>93</v>
      </c>
      <c r="C191" s="106">
        <v>1100</v>
      </c>
      <c r="D191" s="107">
        <v>1212</v>
      </c>
      <c r="E191" s="107">
        <v>1250</v>
      </c>
      <c r="F191" s="107">
        <v>1427</v>
      </c>
      <c r="G191" s="107">
        <f>IF(COUNTIF(G206:G210,"x"),"x",IF(SUM(G206,G210)=0,"-",SUM(G206:G210)))</f>
        <v>1412</v>
      </c>
      <c r="H191" s="107">
        <f t="shared" si="113"/>
        <v>-15</v>
      </c>
      <c r="I191" s="108">
        <f t="shared" si="114"/>
        <v>-1.051156271899089</v>
      </c>
      <c r="J191" s="102"/>
      <c r="K191" s="109" t="s">
        <v>93</v>
      </c>
      <c r="L191" s="106">
        <v>1209</v>
      </c>
      <c r="M191" s="107">
        <v>1302</v>
      </c>
      <c r="N191" s="107">
        <v>1438</v>
      </c>
      <c r="O191" s="107">
        <v>1545</v>
      </c>
      <c r="P191" s="107">
        <f>IF(COUNTIF(P206:P210,"x"),"x",IF(SUM(P206,P210)=0,"-",SUM(P206:P210)))</f>
        <v>1561</v>
      </c>
      <c r="Q191" s="107">
        <f t="shared" si="115"/>
        <v>16</v>
      </c>
      <c r="R191" s="108">
        <f t="shared" si="116"/>
        <v>1.035598705501618</v>
      </c>
      <c r="S191" s="108"/>
      <c r="W191" s="100" t="s">
        <v>376</v>
      </c>
      <c r="X191" s="100">
        <v>699</v>
      </c>
      <c r="Y191" s="100">
        <v>890</v>
      </c>
      <c r="Z191" s="100">
        <v>1100</v>
      </c>
      <c r="AA191" s="100">
        <v>1212</v>
      </c>
      <c r="AC191" s="100" t="s">
        <v>376</v>
      </c>
      <c r="AD191" s="100">
        <v>829</v>
      </c>
      <c r="AE191" s="100">
        <v>1034</v>
      </c>
      <c r="AF191" s="100">
        <v>1209</v>
      </c>
      <c r="AG191" s="100">
        <v>1302</v>
      </c>
      <c r="AJ191" s="100" t="str">
        <f t="shared" si="123"/>
        <v>●</v>
      </c>
      <c r="AK191" s="100" t="str">
        <f t="shared" si="117"/>
        <v>●</v>
      </c>
      <c r="AL191" s="100" t="str">
        <f t="shared" ref="AL191:AL200" si="126">IF(E191=Z191,"○","●")</f>
        <v>●</v>
      </c>
      <c r="AM191" s="100" t="str">
        <f t="shared" si="119"/>
        <v>●</v>
      </c>
      <c r="AP191" s="100" t="str">
        <f t="shared" si="124"/>
        <v>●</v>
      </c>
      <c r="AQ191" s="100" t="str">
        <f t="shared" si="120"/>
        <v>●</v>
      </c>
      <c r="AR191" s="100" t="str">
        <f t="shared" si="121"/>
        <v>●</v>
      </c>
      <c r="AS191" s="100" t="str">
        <f t="shared" si="125"/>
        <v>●</v>
      </c>
    </row>
    <row r="192" spans="2:45" s="100" customFormat="1" ht="14.25" customHeight="1">
      <c r="B192" s="102"/>
      <c r="C192" s="106"/>
      <c r="D192" s="112"/>
      <c r="E192" s="112"/>
      <c r="F192" s="112"/>
      <c r="G192" s="112"/>
      <c r="H192" s="112"/>
      <c r="I192" s="113"/>
      <c r="J192" s="102"/>
      <c r="K192" s="114"/>
      <c r="L192" s="106"/>
      <c r="M192" s="112"/>
      <c r="N192" s="112"/>
      <c r="O192" s="112"/>
      <c r="P192" s="112"/>
      <c r="Q192" s="112"/>
      <c r="R192" s="113"/>
      <c r="S192" s="113"/>
      <c r="AJ192" s="100" t="str">
        <f t="shared" si="123"/>
        <v>○</v>
      </c>
      <c r="AK192" s="100" t="str">
        <f t="shared" si="117"/>
        <v>○</v>
      </c>
      <c r="AL192" s="100" t="str">
        <f t="shared" si="126"/>
        <v>○</v>
      </c>
      <c r="AM192" s="100" t="str">
        <f t="shared" si="119"/>
        <v>○</v>
      </c>
      <c r="AP192" s="100" t="str">
        <f t="shared" si="124"/>
        <v>○</v>
      </c>
      <c r="AQ192" s="100" t="str">
        <f t="shared" si="120"/>
        <v>○</v>
      </c>
      <c r="AR192" s="100" t="str">
        <f t="shared" si="121"/>
        <v>○</v>
      </c>
      <c r="AS192" s="100" t="str">
        <f t="shared" si="125"/>
        <v>○</v>
      </c>
    </row>
    <row r="193" spans="2:45" s="100" customFormat="1" ht="14.25" customHeight="1">
      <c r="B193" s="102" t="s">
        <v>94</v>
      </c>
      <c r="C193" s="106">
        <v>152</v>
      </c>
      <c r="D193" s="107">
        <v>111</v>
      </c>
      <c r="E193" s="107">
        <v>82</v>
      </c>
      <c r="F193" s="107">
        <v>61</v>
      </c>
      <c r="G193" s="107">
        <f t="shared" ref="G193:G211" si="127">IF(COUNTIF(G223:G253,"x"),"x",IF(SUM(G223,G253)=0,"-",SUM(G223,G253)))</f>
        <v>23</v>
      </c>
      <c r="H193" s="107">
        <f>IF(G193="x","x",IF(AND(G193="-",F193="-"),"-",IF(AND(G193="-",F193&gt;0),F193*-1,IF(AND(G193&gt;0,F193="-"),G193,G193-F193))))</f>
        <v>-38</v>
      </c>
      <c r="I193" s="108">
        <f>IF(H193="x","x",IF(H193="-","-",IF(AND(F193="-",G193&gt;0),"皆増",IF(AND(F193&gt;0,G193="-"),"皆減",H193/F193*100))))</f>
        <v>-62.295081967213115</v>
      </c>
      <c r="J193" s="102"/>
      <c r="K193" s="114" t="s">
        <v>94</v>
      </c>
      <c r="L193" s="106">
        <v>169</v>
      </c>
      <c r="M193" s="107">
        <v>125</v>
      </c>
      <c r="N193" s="107">
        <v>118</v>
      </c>
      <c r="O193" s="107">
        <v>79</v>
      </c>
      <c r="P193" s="107">
        <f t="shared" ref="P193:P211" si="128">IF(COUNTIF(P223:P253,"x"),"x",IF(SUM(P223,P253)=0,"-",SUM(P223,P253)))</f>
        <v>66</v>
      </c>
      <c r="Q193" s="107">
        <f>IF(P193="x","x",IF(AND(P193="-",O193="-"),"-",IF(AND(P193="-",O193&gt;0),O193*-1,IF(AND(P193&gt;0,O193="-"),P193,P193-O193))))</f>
        <v>-13</v>
      </c>
      <c r="R193" s="108">
        <f>IF(Q193="x","x",IF(Q193="-","-",IF(AND(O193="-",P193&gt;0),"皆増",IF(AND(O193&gt;0,P193="-"),"皆減",Q193/O193*100))))</f>
        <v>-16.455696202531644</v>
      </c>
      <c r="S193" s="108"/>
      <c r="W193" s="100" t="s">
        <v>377</v>
      </c>
      <c r="X193" s="100">
        <v>258</v>
      </c>
      <c r="Y193" s="100">
        <v>167</v>
      </c>
      <c r="Z193" s="100">
        <v>152</v>
      </c>
      <c r="AA193" s="100">
        <v>111</v>
      </c>
      <c r="AC193" s="100" t="s">
        <v>377</v>
      </c>
      <c r="AD193" s="100">
        <v>188</v>
      </c>
      <c r="AE193" s="100">
        <v>182</v>
      </c>
      <c r="AF193" s="100">
        <v>169</v>
      </c>
      <c r="AG193" s="100">
        <v>125</v>
      </c>
      <c r="AJ193" s="100" t="str">
        <f t="shared" si="123"/>
        <v>●</v>
      </c>
      <c r="AK193" s="100" t="str">
        <f t="shared" si="117"/>
        <v>●</v>
      </c>
      <c r="AL193" s="100" t="str">
        <f t="shared" si="126"/>
        <v>●</v>
      </c>
      <c r="AM193" s="100" t="str">
        <f t="shared" si="119"/>
        <v>●</v>
      </c>
      <c r="AP193" s="100" t="str">
        <f t="shared" si="124"/>
        <v>●</v>
      </c>
      <c r="AQ193" s="100" t="str">
        <f t="shared" si="120"/>
        <v>●</v>
      </c>
      <c r="AR193" s="100" t="str">
        <f t="shared" si="121"/>
        <v>●</v>
      </c>
      <c r="AS193" s="100" t="str">
        <f t="shared" si="125"/>
        <v>●</v>
      </c>
    </row>
    <row r="194" spans="2:45" s="100" customFormat="1" ht="14.25" customHeight="1">
      <c r="B194" s="102" t="s">
        <v>123</v>
      </c>
      <c r="C194" s="106">
        <v>167</v>
      </c>
      <c r="D194" s="107">
        <v>129</v>
      </c>
      <c r="E194" s="107">
        <v>96</v>
      </c>
      <c r="F194" s="107">
        <v>92</v>
      </c>
      <c r="G194" s="107">
        <f t="shared" si="127"/>
        <v>55</v>
      </c>
      <c r="H194" s="107">
        <f t="shared" ref="H194:H210" si="129">IF(G194="x","x",IF(AND(G194="-",F194="-"),"-",IF(AND(G194="-",F194&gt;0),F194*-1,IF(AND(G194&gt;0,F194="-"),G194,G194-F194))))</f>
        <v>-37</v>
      </c>
      <c r="I194" s="108">
        <f t="shared" ref="I194:I210" si="130">IF(H194="x","x",IF(H194="-","-",IF(AND(F194="-",G194&gt;0),"皆増",IF(AND(F194&gt;0,G194="-"),"皆減",H194/F194*100))))</f>
        <v>-40.217391304347828</v>
      </c>
      <c r="J194" s="102"/>
      <c r="K194" s="114" t="s">
        <v>123</v>
      </c>
      <c r="L194" s="106">
        <v>195</v>
      </c>
      <c r="M194" s="107">
        <v>171</v>
      </c>
      <c r="N194" s="107">
        <v>122</v>
      </c>
      <c r="O194" s="107">
        <v>117</v>
      </c>
      <c r="P194" s="107">
        <f t="shared" si="128"/>
        <v>78</v>
      </c>
      <c r="Q194" s="107">
        <f t="shared" ref="Q194:Q210" si="131">IF(P194="x","x",IF(AND(P194="-",O194="-"),"-",IF(AND(P194="-",O194&gt;0),O194*-1,IF(AND(P194&gt;0,O194="-"),P194,P194-O194))))</f>
        <v>-39</v>
      </c>
      <c r="R194" s="108">
        <f t="shared" ref="R194:R210" si="132">IF(Q194="x","x",IF(Q194="-","-",IF(AND(O194="-",P194&gt;0),"皆増",IF(AND(O194&gt;0,P194="-"),"皆減",Q194/O194*100))))</f>
        <v>-33.333333333333329</v>
      </c>
      <c r="S194" s="108"/>
      <c r="W194" s="100" t="s">
        <v>356</v>
      </c>
      <c r="X194" s="100">
        <v>333</v>
      </c>
      <c r="Y194" s="100">
        <v>212</v>
      </c>
      <c r="Z194" s="100">
        <v>167</v>
      </c>
      <c r="AA194" s="100">
        <v>129</v>
      </c>
      <c r="AC194" s="100" t="s">
        <v>356</v>
      </c>
      <c r="AD194" s="100">
        <v>264</v>
      </c>
      <c r="AE194" s="100">
        <v>177</v>
      </c>
      <c r="AF194" s="100">
        <v>195</v>
      </c>
      <c r="AG194" s="100">
        <v>171</v>
      </c>
      <c r="AJ194" s="100" t="str">
        <f t="shared" si="123"/>
        <v>●</v>
      </c>
      <c r="AK194" s="100" t="str">
        <f t="shared" si="117"/>
        <v>●</v>
      </c>
      <c r="AL194" s="100" t="str">
        <f t="shared" si="126"/>
        <v>●</v>
      </c>
      <c r="AM194" s="100" t="str">
        <f t="shared" si="119"/>
        <v>●</v>
      </c>
      <c r="AP194" s="100" t="str">
        <f t="shared" si="124"/>
        <v>●</v>
      </c>
      <c r="AQ194" s="100" t="str">
        <f t="shared" si="120"/>
        <v>●</v>
      </c>
      <c r="AR194" s="100" t="str">
        <f t="shared" si="121"/>
        <v>●</v>
      </c>
      <c r="AS194" s="100" t="str">
        <f t="shared" si="125"/>
        <v>●</v>
      </c>
    </row>
    <row r="195" spans="2:45" s="100" customFormat="1" ht="14.25" customHeight="1">
      <c r="B195" s="102" t="s">
        <v>124</v>
      </c>
      <c r="C195" s="106">
        <v>206</v>
      </c>
      <c r="D195" s="107">
        <v>142</v>
      </c>
      <c r="E195" s="107">
        <v>136</v>
      </c>
      <c r="F195" s="107">
        <v>93</v>
      </c>
      <c r="G195" s="107">
        <f t="shared" si="127"/>
        <v>82</v>
      </c>
      <c r="H195" s="107">
        <f t="shared" si="129"/>
        <v>-11</v>
      </c>
      <c r="I195" s="108">
        <f t="shared" si="130"/>
        <v>-11.827956989247312</v>
      </c>
      <c r="J195" s="102"/>
      <c r="K195" s="114" t="s">
        <v>124</v>
      </c>
      <c r="L195" s="106">
        <v>193</v>
      </c>
      <c r="M195" s="107">
        <v>203</v>
      </c>
      <c r="N195" s="107">
        <v>162</v>
      </c>
      <c r="O195" s="107">
        <v>124</v>
      </c>
      <c r="P195" s="107">
        <f t="shared" si="128"/>
        <v>104</v>
      </c>
      <c r="Q195" s="107">
        <f t="shared" si="131"/>
        <v>-20</v>
      </c>
      <c r="R195" s="108">
        <f t="shared" si="132"/>
        <v>-16.129032258064516</v>
      </c>
      <c r="S195" s="108"/>
      <c r="W195" s="100" t="s">
        <v>357</v>
      </c>
      <c r="X195" s="100">
        <v>466</v>
      </c>
      <c r="Y195" s="100">
        <v>298</v>
      </c>
      <c r="Z195" s="100">
        <v>206</v>
      </c>
      <c r="AA195" s="100">
        <v>142</v>
      </c>
      <c r="AC195" s="100" t="s">
        <v>357</v>
      </c>
      <c r="AD195" s="100">
        <v>399</v>
      </c>
      <c r="AE195" s="100">
        <v>260</v>
      </c>
      <c r="AF195" s="100">
        <v>193</v>
      </c>
      <c r="AG195" s="100">
        <v>203</v>
      </c>
      <c r="AJ195" s="100" t="str">
        <f t="shared" si="123"/>
        <v>●</v>
      </c>
      <c r="AK195" s="100" t="str">
        <f t="shared" si="117"/>
        <v>●</v>
      </c>
      <c r="AL195" s="100" t="str">
        <f t="shared" si="126"/>
        <v>●</v>
      </c>
      <c r="AM195" s="100" t="str">
        <f t="shared" si="119"/>
        <v>●</v>
      </c>
      <c r="AP195" s="100" t="str">
        <f t="shared" si="124"/>
        <v>●</v>
      </c>
      <c r="AQ195" s="100" t="str">
        <f t="shared" si="120"/>
        <v>●</v>
      </c>
      <c r="AR195" s="100" t="str">
        <f t="shared" si="121"/>
        <v>●</v>
      </c>
      <c r="AS195" s="100" t="str">
        <f t="shared" si="125"/>
        <v>●</v>
      </c>
    </row>
    <row r="196" spans="2:45" s="100" customFormat="1" ht="14.25" customHeight="1">
      <c r="B196" s="102" t="s">
        <v>125</v>
      </c>
      <c r="C196" s="106">
        <v>248</v>
      </c>
      <c r="D196" s="107">
        <v>167</v>
      </c>
      <c r="E196" s="107">
        <v>121</v>
      </c>
      <c r="F196" s="107">
        <v>126</v>
      </c>
      <c r="G196" s="107">
        <f t="shared" si="127"/>
        <v>71</v>
      </c>
      <c r="H196" s="107">
        <f t="shared" si="129"/>
        <v>-55</v>
      </c>
      <c r="I196" s="108">
        <f t="shared" si="130"/>
        <v>-43.650793650793652</v>
      </c>
      <c r="J196" s="102"/>
      <c r="K196" s="114" t="s">
        <v>125</v>
      </c>
      <c r="L196" s="106">
        <v>229</v>
      </c>
      <c r="M196" s="107">
        <v>175</v>
      </c>
      <c r="N196" s="107">
        <v>173</v>
      </c>
      <c r="O196" s="107">
        <v>145</v>
      </c>
      <c r="P196" s="107">
        <f t="shared" si="128"/>
        <v>117</v>
      </c>
      <c r="Q196" s="107">
        <f t="shared" si="131"/>
        <v>-28</v>
      </c>
      <c r="R196" s="108">
        <f t="shared" si="132"/>
        <v>-19.310344827586206</v>
      </c>
      <c r="S196" s="108"/>
      <c r="W196" s="100" t="s">
        <v>358</v>
      </c>
      <c r="X196" s="100">
        <v>517</v>
      </c>
      <c r="Y196" s="100">
        <v>392</v>
      </c>
      <c r="Z196" s="100">
        <v>248</v>
      </c>
      <c r="AA196" s="100">
        <v>167</v>
      </c>
      <c r="AC196" s="100" t="s">
        <v>358</v>
      </c>
      <c r="AD196" s="100">
        <v>506</v>
      </c>
      <c r="AE196" s="100">
        <v>374</v>
      </c>
      <c r="AF196" s="100">
        <v>229</v>
      </c>
      <c r="AG196" s="100">
        <v>175</v>
      </c>
      <c r="AJ196" s="100" t="str">
        <f t="shared" si="123"/>
        <v>●</v>
      </c>
      <c r="AK196" s="100" t="str">
        <f t="shared" si="117"/>
        <v>●</v>
      </c>
      <c r="AL196" s="100" t="str">
        <f t="shared" si="126"/>
        <v>●</v>
      </c>
      <c r="AM196" s="100" t="str">
        <f t="shared" si="119"/>
        <v>●</v>
      </c>
      <c r="AP196" s="100" t="str">
        <f t="shared" si="124"/>
        <v>●</v>
      </c>
      <c r="AQ196" s="100" t="str">
        <f t="shared" si="120"/>
        <v>●</v>
      </c>
      <c r="AR196" s="100" t="str">
        <f t="shared" si="121"/>
        <v>●</v>
      </c>
      <c r="AS196" s="100" t="str">
        <f t="shared" si="125"/>
        <v>●</v>
      </c>
    </row>
    <row r="197" spans="2:45" s="100" customFormat="1" ht="14.25" customHeight="1">
      <c r="B197" s="102" t="s">
        <v>126</v>
      </c>
      <c r="C197" s="106">
        <v>270</v>
      </c>
      <c r="D197" s="107">
        <v>172</v>
      </c>
      <c r="E197" s="107">
        <v>127</v>
      </c>
      <c r="F197" s="107">
        <v>68</v>
      </c>
      <c r="G197" s="107">
        <f t="shared" si="127"/>
        <v>64</v>
      </c>
      <c r="H197" s="107">
        <f t="shared" si="129"/>
        <v>-4</v>
      </c>
      <c r="I197" s="108">
        <f t="shared" si="130"/>
        <v>-5.8823529411764701</v>
      </c>
      <c r="J197" s="102"/>
      <c r="K197" s="114" t="s">
        <v>126</v>
      </c>
      <c r="L197" s="106">
        <v>245</v>
      </c>
      <c r="M197" s="107">
        <v>168</v>
      </c>
      <c r="N197" s="107">
        <v>137</v>
      </c>
      <c r="O197" s="107">
        <v>116</v>
      </c>
      <c r="P197" s="107">
        <f t="shared" si="128"/>
        <v>99</v>
      </c>
      <c r="Q197" s="107">
        <f t="shared" si="131"/>
        <v>-17</v>
      </c>
      <c r="R197" s="108">
        <f t="shared" si="132"/>
        <v>-14.655172413793101</v>
      </c>
      <c r="S197" s="108"/>
      <c r="W197" s="100" t="s">
        <v>359</v>
      </c>
      <c r="X197" s="100">
        <v>299</v>
      </c>
      <c r="Y197" s="100">
        <v>320</v>
      </c>
      <c r="Z197" s="100">
        <v>270</v>
      </c>
      <c r="AA197" s="100">
        <v>172</v>
      </c>
      <c r="AC197" s="100" t="s">
        <v>359</v>
      </c>
      <c r="AD197" s="100">
        <v>320</v>
      </c>
      <c r="AE197" s="100">
        <v>362</v>
      </c>
      <c r="AF197" s="100">
        <v>245</v>
      </c>
      <c r="AG197" s="100">
        <v>168</v>
      </c>
      <c r="AJ197" s="100" t="str">
        <f t="shared" si="123"/>
        <v>●</v>
      </c>
      <c r="AK197" s="100" t="str">
        <f t="shared" si="117"/>
        <v>●</v>
      </c>
      <c r="AL197" s="100" t="str">
        <f t="shared" si="126"/>
        <v>●</v>
      </c>
      <c r="AM197" s="100" t="str">
        <f t="shared" si="119"/>
        <v>●</v>
      </c>
      <c r="AP197" s="100" t="str">
        <f t="shared" si="124"/>
        <v>●</v>
      </c>
      <c r="AQ197" s="100" t="str">
        <f t="shared" si="120"/>
        <v>●</v>
      </c>
      <c r="AR197" s="100" t="str">
        <f t="shared" si="121"/>
        <v>●</v>
      </c>
      <c r="AS197" s="100" t="str">
        <f t="shared" si="125"/>
        <v>●</v>
      </c>
    </row>
    <row r="198" spans="2:45" s="100" customFormat="1" ht="14.25" customHeight="1">
      <c r="B198" s="102" t="s">
        <v>127</v>
      </c>
      <c r="C198" s="106">
        <v>261</v>
      </c>
      <c r="D198" s="107">
        <v>168</v>
      </c>
      <c r="E198" s="107">
        <v>125</v>
      </c>
      <c r="F198" s="107">
        <v>81</v>
      </c>
      <c r="G198" s="107">
        <f t="shared" si="127"/>
        <v>41</v>
      </c>
      <c r="H198" s="107">
        <f t="shared" si="129"/>
        <v>-40</v>
      </c>
      <c r="I198" s="108">
        <f t="shared" si="130"/>
        <v>-49.382716049382715</v>
      </c>
      <c r="J198" s="102"/>
      <c r="K198" s="114" t="s">
        <v>127</v>
      </c>
      <c r="L198" s="106">
        <v>274</v>
      </c>
      <c r="M198" s="107">
        <v>198</v>
      </c>
      <c r="N198" s="107">
        <v>132</v>
      </c>
      <c r="O198" s="107">
        <v>97</v>
      </c>
      <c r="P198" s="107">
        <f t="shared" si="128"/>
        <v>72</v>
      </c>
      <c r="Q198" s="107">
        <f t="shared" si="131"/>
        <v>-25</v>
      </c>
      <c r="R198" s="108">
        <f t="shared" si="132"/>
        <v>-25.773195876288657</v>
      </c>
      <c r="S198" s="108"/>
      <c r="W198" s="100" t="s">
        <v>360</v>
      </c>
      <c r="X198" s="100">
        <v>246</v>
      </c>
      <c r="Y198" s="100">
        <v>217</v>
      </c>
      <c r="Z198" s="100">
        <v>261</v>
      </c>
      <c r="AA198" s="100">
        <v>168</v>
      </c>
      <c r="AC198" s="100" t="s">
        <v>360</v>
      </c>
      <c r="AD198" s="100">
        <v>252</v>
      </c>
      <c r="AE198" s="100">
        <v>272</v>
      </c>
      <c r="AF198" s="100">
        <v>274</v>
      </c>
      <c r="AG198" s="100">
        <v>198</v>
      </c>
      <c r="AJ198" s="100" t="str">
        <f t="shared" si="123"/>
        <v>●</v>
      </c>
      <c r="AK198" s="100" t="str">
        <f t="shared" si="117"/>
        <v>●</v>
      </c>
      <c r="AL198" s="100" t="str">
        <f t="shared" si="126"/>
        <v>●</v>
      </c>
      <c r="AM198" s="100" t="str">
        <f t="shared" si="119"/>
        <v>●</v>
      </c>
      <c r="AP198" s="100" t="str">
        <f t="shared" si="124"/>
        <v>●</v>
      </c>
      <c r="AQ198" s="100" t="str">
        <f t="shared" si="120"/>
        <v>●</v>
      </c>
      <c r="AR198" s="100" t="str">
        <f t="shared" si="121"/>
        <v>●</v>
      </c>
      <c r="AS198" s="100" t="str">
        <f t="shared" si="125"/>
        <v>●</v>
      </c>
    </row>
    <row r="199" spans="2:45" s="100" customFormat="1" ht="14.25" customHeight="1">
      <c r="B199" s="102" t="s">
        <v>128</v>
      </c>
      <c r="C199" s="106">
        <v>166</v>
      </c>
      <c r="D199" s="107">
        <v>222</v>
      </c>
      <c r="E199" s="107">
        <v>131</v>
      </c>
      <c r="F199" s="107">
        <v>101</v>
      </c>
      <c r="G199" s="107">
        <f t="shared" si="127"/>
        <v>61</v>
      </c>
      <c r="H199" s="107">
        <f t="shared" si="129"/>
        <v>-40</v>
      </c>
      <c r="I199" s="108">
        <f t="shared" si="130"/>
        <v>-39.603960396039604</v>
      </c>
      <c r="J199" s="102"/>
      <c r="K199" s="114" t="s">
        <v>128</v>
      </c>
      <c r="L199" s="106">
        <v>249</v>
      </c>
      <c r="M199" s="107">
        <v>255</v>
      </c>
      <c r="N199" s="107">
        <v>160</v>
      </c>
      <c r="O199" s="107">
        <v>118</v>
      </c>
      <c r="P199" s="107">
        <f t="shared" si="128"/>
        <v>71</v>
      </c>
      <c r="Q199" s="107">
        <f t="shared" si="131"/>
        <v>-47</v>
      </c>
      <c r="R199" s="108">
        <f t="shared" si="132"/>
        <v>-39.83050847457627</v>
      </c>
      <c r="S199" s="108"/>
      <c r="W199" s="100" t="s">
        <v>361</v>
      </c>
      <c r="X199" s="100">
        <v>264</v>
      </c>
      <c r="Y199" s="100">
        <v>182</v>
      </c>
      <c r="Z199" s="100">
        <v>166</v>
      </c>
      <c r="AA199" s="100">
        <v>222</v>
      </c>
      <c r="AC199" s="100" t="s">
        <v>361</v>
      </c>
      <c r="AD199" s="100">
        <v>216</v>
      </c>
      <c r="AE199" s="100">
        <v>245</v>
      </c>
      <c r="AF199" s="100">
        <v>249</v>
      </c>
      <c r="AG199" s="100">
        <v>255</v>
      </c>
      <c r="AJ199" s="100" t="str">
        <f t="shared" si="123"/>
        <v>●</v>
      </c>
      <c r="AK199" s="100" t="str">
        <f t="shared" si="117"/>
        <v>●</v>
      </c>
      <c r="AL199" s="100" t="str">
        <f t="shared" si="126"/>
        <v>●</v>
      </c>
      <c r="AM199" s="100" t="str">
        <f t="shared" si="119"/>
        <v>●</v>
      </c>
      <c r="AP199" s="100" t="str">
        <f t="shared" si="124"/>
        <v>●</v>
      </c>
      <c r="AQ199" s="100" t="str">
        <f t="shared" si="120"/>
        <v>●</v>
      </c>
      <c r="AR199" s="100" t="str">
        <f t="shared" si="121"/>
        <v>●</v>
      </c>
      <c r="AS199" s="100" t="str">
        <f t="shared" si="125"/>
        <v>●</v>
      </c>
    </row>
    <row r="200" spans="2:45" s="100" customFormat="1" ht="14.25" customHeight="1">
      <c r="B200" s="102" t="s">
        <v>129</v>
      </c>
      <c r="C200" s="106">
        <v>162</v>
      </c>
      <c r="D200" s="107">
        <v>154</v>
      </c>
      <c r="E200" s="107">
        <v>192</v>
      </c>
      <c r="F200" s="107">
        <v>130</v>
      </c>
      <c r="G200" s="107">
        <f t="shared" si="127"/>
        <v>80</v>
      </c>
      <c r="H200" s="107">
        <f t="shared" si="129"/>
        <v>-50</v>
      </c>
      <c r="I200" s="108">
        <f t="shared" si="130"/>
        <v>-38.461538461538467</v>
      </c>
      <c r="J200" s="102"/>
      <c r="K200" s="114" t="s">
        <v>129</v>
      </c>
      <c r="L200" s="106">
        <v>246</v>
      </c>
      <c r="M200" s="107">
        <v>239</v>
      </c>
      <c r="N200" s="107">
        <v>228</v>
      </c>
      <c r="O200" s="107">
        <v>167</v>
      </c>
      <c r="P200" s="107">
        <f t="shared" si="128"/>
        <v>117</v>
      </c>
      <c r="Q200" s="107">
        <f t="shared" si="131"/>
        <v>-50</v>
      </c>
      <c r="R200" s="108">
        <f t="shared" si="132"/>
        <v>-29.940119760479039</v>
      </c>
      <c r="S200" s="108"/>
      <c r="W200" s="100" t="s">
        <v>362</v>
      </c>
      <c r="X200" s="100">
        <v>426</v>
      </c>
      <c r="Y200" s="100">
        <v>236</v>
      </c>
      <c r="Z200" s="100">
        <v>162</v>
      </c>
      <c r="AA200" s="100">
        <v>154</v>
      </c>
      <c r="AC200" s="100" t="s">
        <v>362</v>
      </c>
      <c r="AD200" s="100">
        <v>366</v>
      </c>
      <c r="AE200" s="100">
        <v>200</v>
      </c>
      <c r="AF200" s="100">
        <v>246</v>
      </c>
      <c r="AG200" s="100">
        <v>239</v>
      </c>
      <c r="AJ200" s="100" t="str">
        <f t="shared" si="123"/>
        <v>●</v>
      </c>
      <c r="AK200" s="100" t="str">
        <f t="shared" si="117"/>
        <v>●</v>
      </c>
      <c r="AL200" s="100" t="str">
        <f t="shared" si="126"/>
        <v>●</v>
      </c>
      <c r="AM200" s="100" t="str">
        <f t="shared" si="119"/>
        <v>●</v>
      </c>
      <c r="AP200" s="100" t="str">
        <f t="shared" si="124"/>
        <v>●</v>
      </c>
      <c r="AQ200" s="100" t="str">
        <f t="shared" si="120"/>
        <v>●</v>
      </c>
      <c r="AR200" s="100" t="str">
        <f t="shared" si="121"/>
        <v>●</v>
      </c>
      <c r="AS200" s="100" t="str">
        <f t="shared" si="125"/>
        <v>●</v>
      </c>
    </row>
    <row r="201" spans="2:45" s="100" customFormat="1" ht="14.25" customHeight="1">
      <c r="B201" s="102" t="s">
        <v>130</v>
      </c>
      <c r="C201" s="106">
        <v>223</v>
      </c>
      <c r="D201" s="107">
        <v>156</v>
      </c>
      <c r="E201" s="107">
        <v>158</v>
      </c>
      <c r="F201" s="107">
        <v>192</v>
      </c>
      <c r="G201" s="107">
        <f t="shared" si="127"/>
        <v>120</v>
      </c>
      <c r="H201" s="107">
        <f t="shared" si="129"/>
        <v>-72</v>
      </c>
      <c r="I201" s="108">
        <f t="shared" si="130"/>
        <v>-37.5</v>
      </c>
      <c r="J201" s="102"/>
      <c r="K201" s="114" t="s">
        <v>130</v>
      </c>
      <c r="L201" s="106">
        <v>229</v>
      </c>
      <c r="M201" s="107">
        <v>240</v>
      </c>
      <c r="N201" s="107">
        <v>229</v>
      </c>
      <c r="O201" s="107">
        <v>220</v>
      </c>
      <c r="P201" s="107">
        <f t="shared" si="128"/>
        <v>154</v>
      </c>
      <c r="Q201" s="107">
        <f t="shared" si="131"/>
        <v>-66</v>
      </c>
      <c r="R201" s="108">
        <f t="shared" si="132"/>
        <v>-30</v>
      </c>
      <c r="S201" s="108"/>
      <c r="W201" s="100" t="s">
        <v>363</v>
      </c>
      <c r="X201" s="100">
        <v>543</v>
      </c>
      <c r="Y201" s="100">
        <v>380</v>
      </c>
      <c r="Z201" s="100">
        <v>223</v>
      </c>
      <c r="AA201" s="100">
        <v>156</v>
      </c>
      <c r="AC201" s="100" t="s">
        <v>363</v>
      </c>
      <c r="AD201" s="100">
        <v>484</v>
      </c>
      <c r="AE201" s="100">
        <v>362</v>
      </c>
      <c r="AF201" s="100">
        <v>229</v>
      </c>
      <c r="AG201" s="100">
        <v>240</v>
      </c>
      <c r="AJ201" s="100" t="str">
        <f t="shared" si="123"/>
        <v>●</v>
      </c>
      <c r="AK201" s="100" t="str">
        <f t="shared" si="117"/>
        <v>●</v>
      </c>
      <c r="AL201" s="100" t="str">
        <f>IF(E201=Z201,"○","●")</f>
        <v>●</v>
      </c>
      <c r="AM201" s="100" t="str">
        <f t="shared" si="119"/>
        <v>●</v>
      </c>
      <c r="AP201" s="100" t="str">
        <f t="shared" si="124"/>
        <v>●</v>
      </c>
      <c r="AQ201" s="100" t="str">
        <f t="shared" si="120"/>
        <v>●</v>
      </c>
      <c r="AR201" s="100" t="str">
        <f t="shared" si="121"/>
        <v>○</v>
      </c>
      <c r="AS201" s="100" t="str">
        <f t="shared" si="125"/>
        <v>●</v>
      </c>
    </row>
    <row r="202" spans="2:45" s="100" customFormat="1" ht="14.25" customHeight="1">
      <c r="B202" s="102" t="s">
        <v>131</v>
      </c>
      <c r="C202" s="106">
        <v>346</v>
      </c>
      <c r="D202" s="107">
        <v>209</v>
      </c>
      <c r="E202" s="107">
        <v>140</v>
      </c>
      <c r="F202" s="107">
        <v>145</v>
      </c>
      <c r="G202" s="107">
        <f t="shared" si="127"/>
        <v>186</v>
      </c>
      <c r="H202" s="107">
        <f t="shared" si="129"/>
        <v>41</v>
      </c>
      <c r="I202" s="108">
        <f t="shared" si="130"/>
        <v>28.27586206896552</v>
      </c>
      <c r="J202" s="102"/>
      <c r="K202" s="114" t="s">
        <v>131</v>
      </c>
      <c r="L202" s="106">
        <v>355</v>
      </c>
      <c r="M202" s="107">
        <v>217</v>
      </c>
      <c r="N202" s="107">
        <v>223</v>
      </c>
      <c r="O202" s="107">
        <v>234</v>
      </c>
      <c r="P202" s="107">
        <f t="shared" si="128"/>
        <v>217</v>
      </c>
      <c r="Q202" s="107">
        <f t="shared" si="131"/>
        <v>-17</v>
      </c>
      <c r="R202" s="108">
        <f t="shared" si="132"/>
        <v>-7.2649572649572658</v>
      </c>
      <c r="S202" s="108"/>
      <c r="W202" s="100" t="s">
        <v>364</v>
      </c>
      <c r="X202" s="100">
        <v>361</v>
      </c>
      <c r="Y202" s="100">
        <v>500</v>
      </c>
      <c r="Z202" s="100">
        <v>346</v>
      </c>
      <c r="AA202" s="100">
        <v>209</v>
      </c>
      <c r="AC202" s="100" t="s">
        <v>364</v>
      </c>
      <c r="AD202" s="100">
        <v>449</v>
      </c>
      <c r="AE202" s="100">
        <v>473</v>
      </c>
      <c r="AF202" s="100">
        <v>355</v>
      </c>
      <c r="AG202" s="100">
        <v>217</v>
      </c>
      <c r="AJ202" s="100" t="str">
        <f t="shared" si="123"/>
        <v>●</v>
      </c>
      <c r="AK202" s="100" t="str">
        <f t="shared" si="117"/>
        <v>●</v>
      </c>
      <c r="AL202" s="100" t="str">
        <f t="shared" ref="AL202:AL210" si="133">IF(E202=Z202,"○","●")</f>
        <v>●</v>
      </c>
      <c r="AM202" s="100" t="str">
        <f t="shared" si="119"/>
        <v>●</v>
      </c>
      <c r="AP202" s="100" t="str">
        <f t="shared" si="124"/>
        <v>●</v>
      </c>
      <c r="AQ202" s="100" t="str">
        <f t="shared" si="120"/>
        <v>●</v>
      </c>
      <c r="AR202" s="100" t="str">
        <f t="shared" si="121"/>
        <v>●</v>
      </c>
      <c r="AS202" s="100" t="str">
        <f t="shared" si="125"/>
        <v>●</v>
      </c>
    </row>
    <row r="203" spans="2:45" s="100" customFormat="1" ht="14.25" customHeight="1">
      <c r="B203" s="102" t="s">
        <v>132</v>
      </c>
      <c r="C203" s="106">
        <v>450</v>
      </c>
      <c r="D203" s="107">
        <v>333</v>
      </c>
      <c r="E203" s="107">
        <v>209</v>
      </c>
      <c r="F203" s="107">
        <v>125</v>
      </c>
      <c r="G203" s="107">
        <f t="shared" si="127"/>
        <v>135</v>
      </c>
      <c r="H203" s="107">
        <f t="shared" si="129"/>
        <v>10</v>
      </c>
      <c r="I203" s="108">
        <f t="shared" si="130"/>
        <v>8</v>
      </c>
      <c r="J203" s="102"/>
      <c r="K203" s="114" t="s">
        <v>132</v>
      </c>
      <c r="L203" s="106">
        <v>447</v>
      </c>
      <c r="M203" s="107">
        <v>334</v>
      </c>
      <c r="N203" s="107">
        <v>211</v>
      </c>
      <c r="O203" s="107">
        <v>223</v>
      </c>
      <c r="P203" s="107">
        <f t="shared" si="128"/>
        <v>237</v>
      </c>
      <c r="Q203" s="107">
        <f t="shared" si="131"/>
        <v>14</v>
      </c>
      <c r="R203" s="108">
        <f t="shared" si="132"/>
        <v>6.2780269058295968</v>
      </c>
      <c r="S203" s="108"/>
      <c r="W203" s="99" t="s">
        <v>365</v>
      </c>
      <c r="X203" s="99">
        <v>306</v>
      </c>
      <c r="Y203" s="99">
        <v>329</v>
      </c>
      <c r="Z203" s="99">
        <v>450</v>
      </c>
      <c r="AA203" s="99">
        <v>333</v>
      </c>
      <c r="AB203" s="99"/>
      <c r="AC203" s="99" t="s">
        <v>365</v>
      </c>
      <c r="AD203" s="99">
        <v>406</v>
      </c>
      <c r="AE203" s="99">
        <v>420</v>
      </c>
      <c r="AF203" s="99">
        <v>447</v>
      </c>
      <c r="AG203" s="99">
        <v>334</v>
      </c>
      <c r="AJ203" s="100" t="str">
        <f t="shared" si="123"/>
        <v>●</v>
      </c>
      <c r="AK203" s="100" t="str">
        <f t="shared" si="117"/>
        <v>●</v>
      </c>
      <c r="AL203" s="100" t="str">
        <f t="shared" si="133"/>
        <v>●</v>
      </c>
      <c r="AM203" s="100" t="str">
        <f t="shared" si="119"/>
        <v>●</v>
      </c>
      <c r="AP203" s="100" t="str">
        <f t="shared" si="124"/>
        <v>●</v>
      </c>
      <c r="AQ203" s="100" t="str">
        <f t="shared" si="120"/>
        <v>●</v>
      </c>
      <c r="AR203" s="100" t="str">
        <f t="shared" si="121"/>
        <v>●</v>
      </c>
      <c r="AS203" s="100" t="str">
        <f t="shared" si="125"/>
        <v>●</v>
      </c>
    </row>
    <row r="204" spans="2:45" s="100" customFormat="1" ht="14.25" customHeight="1">
      <c r="B204" s="102" t="s">
        <v>133</v>
      </c>
      <c r="C204" s="106">
        <v>327</v>
      </c>
      <c r="D204" s="107">
        <v>450</v>
      </c>
      <c r="E204" s="107">
        <v>345</v>
      </c>
      <c r="F204" s="107">
        <v>195</v>
      </c>
      <c r="G204" s="107">
        <f t="shared" si="127"/>
        <v>119</v>
      </c>
      <c r="H204" s="107">
        <f t="shared" si="129"/>
        <v>-76</v>
      </c>
      <c r="I204" s="108">
        <f t="shared" si="130"/>
        <v>-38.974358974358978</v>
      </c>
      <c r="J204" s="102"/>
      <c r="K204" s="114" t="s">
        <v>133</v>
      </c>
      <c r="L204" s="106">
        <v>394</v>
      </c>
      <c r="M204" s="107">
        <v>434</v>
      </c>
      <c r="N204" s="107">
        <v>328</v>
      </c>
      <c r="O204" s="107">
        <v>211</v>
      </c>
      <c r="P204" s="107">
        <f t="shared" si="128"/>
        <v>218</v>
      </c>
      <c r="Q204" s="107">
        <f t="shared" si="131"/>
        <v>7</v>
      </c>
      <c r="R204" s="108">
        <f t="shared" si="132"/>
        <v>3.3175355450236967</v>
      </c>
      <c r="S204" s="108"/>
      <c r="W204" s="100" t="s">
        <v>366</v>
      </c>
      <c r="X204" s="100">
        <v>348</v>
      </c>
      <c r="Y204" s="100">
        <v>302</v>
      </c>
      <c r="Z204" s="100">
        <v>327</v>
      </c>
      <c r="AA204" s="100">
        <v>450</v>
      </c>
      <c r="AC204" s="100" t="s">
        <v>366</v>
      </c>
      <c r="AD204" s="100">
        <v>390</v>
      </c>
      <c r="AE204" s="100">
        <v>412</v>
      </c>
      <c r="AF204" s="100">
        <v>394</v>
      </c>
      <c r="AG204" s="100">
        <v>434</v>
      </c>
      <c r="AJ204" s="100" t="str">
        <f t="shared" si="123"/>
        <v>●</v>
      </c>
      <c r="AK204" s="100" t="str">
        <f t="shared" si="117"/>
        <v>●</v>
      </c>
      <c r="AL204" s="100" t="str">
        <f t="shared" si="133"/>
        <v>●</v>
      </c>
      <c r="AM204" s="100" t="str">
        <f t="shared" si="119"/>
        <v>●</v>
      </c>
      <c r="AP204" s="100" t="str">
        <f t="shared" si="124"/>
        <v>●</v>
      </c>
      <c r="AQ204" s="100" t="str">
        <f t="shared" si="120"/>
        <v>●</v>
      </c>
      <c r="AR204" s="100" t="str">
        <f t="shared" si="121"/>
        <v>●</v>
      </c>
      <c r="AS204" s="100" t="str">
        <f t="shared" si="125"/>
        <v>●</v>
      </c>
    </row>
    <row r="205" spans="2:45" s="100" customFormat="1" ht="14.25" customHeight="1">
      <c r="B205" s="102" t="s">
        <v>134</v>
      </c>
      <c r="C205" s="106">
        <v>320</v>
      </c>
      <c r="D205" s="107">
        <v>341</v>
      </c>
      <c r="E205" s="107">
        <v>423</v>
      </c>
      <c r="F205" s="107">
        <v>342</v>
      </c>
      <c r="G205" s="107">
        <f t="shared" si="127"/>
        <v>184</v>
      </c>
      <c r="H205" s="107">
        <f t="shared" si="129"/>
        <v>-158</v>
      </c>
      <c r="I205" s="108">
        <f t="shared" si="130"/>
        <v>-46.198830409356724</v>
      </c>
      <c r="J205" s="102"/>
      <c r="K205" s="114" t="s">
        <v>134</v>
      </c>
      <c r="L205" s="106">
        <v>406</v>
      </c>
      <c r="M205" s="107">
        <v>375</v>
      </c>
      <c r="N205" s="107">
        <v>405</v>
      </c>
      <c r="O205" s="107">
        <v>304</v>
      </c>
      <c r="P205" s="107">
        <f t="shared" si="128"/>
        <v>209</v>
      </c>
      <c r="Q205" s="107">
        <f t="shared" si="131"/>
        <v>-95</v>
      </c>
      <c r="R205" s="108">
        <f t="shared" si="132"/>
        <v>-31.25</v>
      </c>
      <c r="S205" s="108"/>
      <c r="W205" s="100" t="s">
        <v>367</v>
      </c>
      <c r="X205" s="100">
        <v>332</v>
      </c>
      <c r="Y205" s="100">
        <v>344</v>
      </c>
      <c r="Z205" s="100">
        <v>320</v>
      </c>
      <c r="AA205" s="100">
        <v>341</v>
      </c>
      <c r="AC205" s="100" t="s">
        <v>367</v>
      </c>
      <c r="AD205" s="100">
        <v>320</v>
      </c>
      <c r="AE205" s="100">
        <v>408</v>
      </c>
      <c r="AF205" s="100">
        <v>406</v>
      </c>
      <c r="AG205" s="100">
        <v>375</v>
      </c>
      <c r="AJ205" s="100" t="str">
        <f t="shared" si="123"/>
        <v>●</v>
      </c>
      <c r="AK205" s="100" t="str">
        <f t="shared" si="117"/>
        <v>●</v>
      </c>
      <c r="AL205" s="100" t="str">
        <f t="shared" si="133"/>
        <v>●</v>
      </c>
      <c r="AM205" s="100" t="str">
        <f t="shared" si="119"/>
        <v>●</v>
      </c>
      <c r="AP205" s="100" t="str">
        <f t="shared" si="124"/>
        <v>●</v>
      </c>
      <c r="AQ205" s="100" t="str">
        <f t="shared" si="120"/>
        <v>●</v>
      </c>
      <c r="AR205" s="100" t="str">
        <f t="shared" si="121"/>
        <v>●</v>
      </c>
      <c r="AS205" s="100" t="str">
        <f t="shared" si="125"/>
        <v>●</v>
      </c>
    </row>
    <row r="206" spans="2:45" s="100" customFormat="1" ht="14.25" customHeight="1">
      <c r="B206" s="102" t="s">
        <v>135</v>
      </c>
      <c r="C206" s="106">
        <v>327</v>
      </c>
      <c r="D206" s="107">
        <v>321</v>
      </c>
      <c r="E206" s="107">
        <v>320</v>
      </c>
      <c r="F206" s="107">
        <v>386</v>
      </c>
      <c r="G206" s="107">
        <f t="shared" si="127"/>
        <v>313</v>
      </c>
      <c r="H206" s="107">
        <f t="shared" si="129"/>
        <v>-73</v>
      </c>
      <c r="I206" s="108">
        <f t="shared" si="130"/>
        <v>-18.911917098445596</v>
      </c>
      <c r="J206" s="102"/>
      <c r="K206" s="114" t="s">
        <v>135</v>
      </c>
      <c r="L206" s="106">
        <v>396</v>
      </c>
      <c r="M206" s="107">
        <v>363</v>
      </c>
      <c r="N206" s="107">
        <v>353</v>
      </c>
      <c r="O206" s="107">
        <v>379</v>
      </c>
      <c r="P206" s="107">
        <f t="shared" si="128"/>
        <v>295</v>
      </c>
      <c r="Q206" s="107">
        <f t="shared" si="131"/>
        <v>-84</v>
      </c>
      <c r="R206" s="108">
        <f t="shared" si="132"/>
        <v>-22.163588390501317</v>
      </c>
      <c r="S206" s="108"/>
      <c r="W206" s="100" t="s">
        <v>368</v>
      </c>
      <c r="X206" s="100">
        <v>281</v>
      </c>
      <c r="Y206" s="100">
        <v>317</v>
      </c>
      <c r="Z206" s="100">
        <v>327</v>
      </c>
      <c r="AA206" s="100">
        <v>321</v>
      </c>
      <c r="AC206" s="100" t="s">
        <v>368</v>
      </c>
      <c r="AD206" s="100">
        <v>268</v>
      </c>
      <c r="AE206" s="100">
        <v>317</v>
      </c>
      <c r="AF206" s="100">
        <v>396</v>
      </c>
      <c r="AG206" s="100">
        <v>363</v>
      </c>
      <c r="AJ206" s="100" t="str">
        <f t="shared" si="123"/>
        <v>●</v>
      </c>
      <c r="AK206" s="100" t="str">
        <f t="shared" si="117"/>
        <v>●</v>
      </c>
      <c r="AL206" s="100" t="str">
        <f t="shared" si="133"/>
        <v>●</v>
      </c>
      <c r="AM206" s="100" t="str">
        <f t="shared" si="119"/>
        <v>●</v>
      </c>
      <c r="AP206" s="100" t="str">
        <f t="shared" si="124"/>
        <v>●</v>
      </c>
      <c r="AQ206" s="100" t="str">
        <f t="shared" si="120"/>
        <v>●</v>
      </c>
      <c r="AR206" s="100" t="str">
        <f t="shared" si="121"/>
        <v>●</v>
      </c>
      <c r="AS206" s="100" t="str">
        <f t="shared" si="125"/>
        <v>●</v>
      </c>
    </row>
    <row r="207" spans="2:45" s="100" customFormat="1" ht="14.25" customHeight="1">
      <c r="B207" s="102" t="s">
        <v>136</v>
      </c>
      <c r="C207" s="106">
        <v>291</v>
      </c>
      <c r="D207" s="107">
        <v>308</v>
      </c>
      <c r="E207" s="107">
        <v>304</v>
      </c>
      <c r="F207" s="107">
        <v>295</v>
      </c>
      <c r="G207" s="107">
        <f t="shared" si="127"/>
        <v>351</v>
      </c>
      <c r="H207" s="107">
        <f t="shared" si="129"/>
        <v>56</v>
      </c>
      <c r="I207" s="108">
        <f t="shared" si="130"/>
        <v>18.983050847457626</v>
      </c>
      <c r="J207" s="102"/>
      <c r="K207" s="114" t="s">
        <v>136</v>
      </c>
      <c r="L207" s="106">
        <v>278</v>
      </c>
      <c r="M207" s="107">
        <v>343</v>
      </c>
      <c r="N207" s="107">
        <v>351</v>
      </c>
      <c r="O207" s="107">
        <v>335</v>
      </c>
      <c r="P207" s="107">
        <f t="shared" si="128"/>
        <v>368</v>
      </c>
      <c r="Q207" s="107">
        <f t="shared" si="131"/>
        <v>33</v>
      </c>
      <c r="R207" s="108">
        <f t="shared" si="132"/>
        <v>9.8507462686567173</v>
      </c>
      <c r="S207" s="108"/>
      <c r="W207" s="100" t="s">
        <v>369</v>
      </c>
      <c r="X207" s="100">
        <v>184</v>
      </c>
      <c r="Y207" s="100">
        <v>256</v>
      </c>
      <c r="Z207" s="100">
        <v>291</v>
      </c>
      <c r="AA207" s="100">
        <v>308</v>
      </c>
      <c r="AC207" s="100" t="s">
        <v>369</v>
      </c>
      <c r="AD207" s="100">
        <v>197</v>
      </c>
      <c r="AE207" s="100">
        <v>267</v>
      </c>
      <c r="AF207" s="100">
        <v>278</v>
      </c>
      <c r="AG207" s="100">
        <v>343</v>
      </c>
      <c r="AJ207" s="100" t="str">
        <f t="shared" si="123"/>
        <v>●</v>
      </c>
      <c r="AK207" s="100" t="str">
        <f t="shared" si="117"/>
        <v>●</v>
      </c>
      <c r="AL207" s="100" t="str">
        <f t="shared" si="133"/>
        <v>●</v>
      </c>
      <c r="AM207" s="100" t="str">
        <f t="shared" si="119"/>
        <v>●</v>
      </c>
      <c r="AP207" s="100" t="str">
        <f t="shared" si="124"/>
        <v>●</v>
      </c>
      <c r="AQ207" s="100" t="str">
        <f t="shared" si="120"/>
        <v>●</v>
      </c>
      <c r="AR207" s="100" t="str">
        <f t="shared" si="121"/>
        <v>●</v>
      </c>
      <c r="AS207" s="100" t="str">
        <f t="shared" si="125"/>
        <v>●</v>
      </c>
    </row>
    <row r="208" spans="2:45" s="100" customFormat="1" ht="14.25" customHeight="1">
      <c r="B208" s="102" t="s">
        <v>137</v>
      </c>
      <c r="C208" s="106">
        <v>229</v>
      </c>
      <c r="D208" s="107">
        <v>263</v>
      </c>
      <c r="E208" s="107">
        <v>261</v>
      </c>
      <c r="F208" s="107">
        <v>253</v>
      </c>
      <c r="G208" s="107">
        <f t="shared" si="127"/>
        <v>250</v>
      </c>
      <c r="H208" s="107">
        <f t="shared" si="129"/>
        <v>-3</v>
      </c>
      <c r="I208" s="108">
        <f t="shared" si="130"/>
        <v>-1.1857707509881421</v>
      </c>
      <c r="J208" s="102"/>
      <c r="K208" s="114" t="s">
        <v>137</v>
      </c>
      <c r="L208" s="106">
        <v>237</v>
      </c>
      <c r="M208" s="107">
        <v>227</v>
      </c>
      <c r="N208" s="107">
        <v>312</v>
      </c>
      <c r="O208" s="107">
        <v>320</v>
      </c>
      <c r="P208" s="107">
        <f t="shared" si="128"/>
        <v>319</v>
      </c>
      <c r="Q208" s="107">
        <f t="shared" si="131"/>
        <v>-1</v>
      </c>
      <c r="R208" s="108">
        <f t="shared" si="132"/>
        <v>-0.3125</v>
      </c>
      <c r="S208" s="108"/>
      <c r="W208" s="100" t="s">
        <v>370</v>
      </c>
      <c r="X208" s="100">
        <v>139</v>
      </c>
      <c r="Y208" s="100">
        <v>156</v>
      </c>
      <c r="Z208" s="100">
        <v>229</v>
      </c>
      <c r="AA208" s="100">
        <v>263</v>
      </c>
      <c r="AC208" s="100" t="s">
        <v>370</v>
      </c>
      <c r="AD208" s="100">
        <v>168</v>
      </c>
      <c r="AE208" s="100">
        <v>182</v>
      </c>
      <c r="AF208" s="100">
        <v>237</v>
      </c>
      <c r="AG208" s="100">
        <v>227</v>
      </c>
      <c r="AJ208" s="100" t="str">
        <f t="shared" si="123"/>
        <v>●</v>
      </c>
      <c r="AK208" s="100" t="str">
        <f t="shared" si="117"/>
        <v>●</v>
      </c>
      <c r="AL208" s="100" t="str">
        <f t="shared" si="133"/>
        <v>●</v>
      </c>
      <c r="AM208" s="100" t="str">
        <f t="shared" si="119"/>
        <v>●</v>
      </c>
      <c r="AP208" s="100" t="str">
        <f t="shared" si="124"/>
        <v>●</v>
      </c>
      <c r="AQ208" s="100" t="str">
        <f t="shared" si="120"/>
        <v>●</v>
      </c>
      <c r="AR208" s="100" t="str">
        <f t="shared" si="121"/>
        <v>●</v>
      </c>
      <c r="AS208" s="100" t="str">
        <f t="shared" si="125"/>
        <v>●</v>
      </c>
    </row>
    <row r="209" spans="2:45" s="100" customFormat="1" ht="14.25" customHeight="1">
      <c r="B209" s="102" t="s">
        <v>138</v>
      </c>
      <c r="C209" s="106">
        <v>136</v>
      </c>
      <c r="D209" s="107">
        <v>177</v>
      </c>
      <c r="E209" s="107">
        <v>202</v>
      </c>
      <c r="F209" s="107">
        <v>229</v>
      </c>
      <c r="G209" s="107">
        <f t="shared" si="127"/>
        <v>203</v>
      </c>
      <c r="H209" s="107">
        <f t="shared" si="129"/>
        <v>-26</v>
      </c>
      <c r="I209" s="108">
        <f t="shared" si="130"/>
        <v>-11.353711790393014</v>
      </c>
      <c r="J209" s="102"/>
      <c r="K209" s="114" t="s">
        <v>138</v>
      </c>
      <c r="L209" s="106">
        <v>135</v>
      </c>
      <c r="M209" s="107">
        <v>175</v>
      </c>
      <c r="N209" s="107">
        <v>183</v>
      </c>
      <c r="O209" s="107">
        <v>255</v>
      </c>
      <c r="P209" s="107">
        <f t="shared" si="128"/>
        <v>275</v>
      </c>
      <c r="Q209" s="107">
        <f t="shared" si="131"/>
        <v>20</v>
      </c>
      <c r="R209" s="108">
        <f t="shared" si="132"/>
        <v>7.8431372549019605</v>
      </c>
      <c r="S209" s="108"/>
      <c r="W209" s="100" t="s">
        <v>371</v>
      </c>
      <c r="X209" s="100">
        <v>63</v>
      </c>
      <c r="Y209" s="100">
        <v>104</v>
      </c>
      <c r="Z209" s="100">
        <v>136</v>
      </c>
      <c r="AA209" s="100">
        <v>177</v>
      </c>
      <c r="AC209" s="100" t="s">
        <v>371</v>
      </c>
      <c r="AD209" s="100">
        <v>120</v>
      </c>
      <c r="AE209" s="100">
        <v>140</v>
      </c>
      <c r="AF209" s="100">
        <v>135</v>
      </c>
      <c r="AG209" s="100">
        <v>175</v>
      </c>
      <c r="AJ209" s="100" t="str">
        <f t="shared" si="123"/>
        <v>●</v>
      </c>
      <c r="AK209" s="100" t="str">
        <f t="shared" si="117"/>
        <v>●</v>
      </c>
      <c r="AL209" s="100" t="str">
        <f t="shared" si="133"/>
        <v>●</v>
      </c>
      <c r="AM209" s="100" t="str">
        <f t="shared" si="119"/>
        <v>●</v>
      </c>
      <c r="AP209" s="100" t="str">
        <f t="shared" si="124"/>
        <v>●</v>
      </c>
      <c r="AQ209" s="100" t="str">
        <f t="shared" si="120"/>
        <v>●</v>
      </c>
      <c r="AR209" s="100" t="str">
        <f t="shared" si="121"/>
        <v>●</v>
      </c>
      <c r="AS209" s="100" t="str">
        <f t="shared" si="125"/>
        <v>●</v>
      </c>
    </row>
    <row r="210" spans="2:45" s="100" customFormat="1" ht="14.25" customHeight="1">
      <c r="B210" s="102" t="s">
        <v>110</v>
      </c>
      <c r="C210" s="106">
        <v>117</v>
      </c>
      <c r="D210" s="107">
        <v>143</v>
      </c>
      <c r="E210" s="107">
        <v>163</v>
      </c>
      <c r="F210" s="107">
        <v>264</v>
      </c>
      <c r="G210" s="107">
        <f t="shared" si="127"/>
        <v>295</v>
      </c>
      <c r="H210" s="107">
        <f t="shared" si="129"/>
        <v>31</v>
      </c>
      <c r="I210" s="108">
        <f t="shared" si="130"/>
        <v>11.742424242424242</v>
      </c>
      <c r="J210" s="102"/>
      <c r="K210" s="114" t="s">
        <v>110</v>
      </c>
      <c r="L210" s="106">
        <v>163</v>
      </c>
      <c r="M210" s="107">
        <v>194</v>
      </c>
      <c r="N210" s="107">
        <v>239</v>
      </c>
      <c r="O210" s="107">
        <v>256</v>
      </c>
      <c r="P210" s="107">
        <f t="shared" si="128"/>
        <v>304</v>
      </c>
      <c r="Q210" s="107">
        <f t="shared" si="131"/>
        <v>48</v>
      </c>
      <c r="R210" s="108">
        <f t="shared" si="132"/>
        <v>18.75</v>
      </c>
      <c r="S210" s="108"/>
      <c r="W210" s="100" t="s">
        <v>378</v>
      </c>
      <c r="X210" s="100">
        <v>32</v>
      </c>
      <c r="Y210" s="100">
        <v>57</v>
      </c>
      <c r="Z210" s="100">
        <v>117</v>
      </c>
      <c r="AA210" s="100">
        <v>143</v>
      </c>
      <c r="AC210" s="100" t="s">
        <v>378</v>
      </c>
      <c r="AD210" s="100">
        <v>76</v>
      </c>
      <c r="AE210" s="100">
        <v>128</v>
      </c>
      <c r="AF210" s="100">
        <v>163</v>
      </c>
      <c r="AG210" s="100">
        <v>194</v>
      </c>
      <c r="AJ210" s="100" t="str">
        <f t="shared" si="123"/>
        <v>●</v>
      </c>
      <c r="AK210" s="100" t="str">
        <f t="shared" si="117"/>
        <v>●</v>
      </c>
      <c r="AL210" s="100" t="str">
        <f t="shared" si="133"/>
        <v>●</v>
      </c>
      <c r="AM210" s="100" t="str">
        <f t="shared" si="119"/>
        <v>●</v>
      </c>
      <c r="AP210" s="100" t="str">
        <f t="shared" si="124"/>
        <v>●</v>
      </c>
      <c r="AQ210" s="100" t="str">
        <f t="shared" si="120"/>
        <v>●</v>
      </c>
      <c r="AR210" s="100" t="str">
        <f t="shared" si="121"/>
        <v>●</v>
      </c>
      <c r="AS210" s="100" t="str">
        <f t="shared" si="125"/>
        <v>●</v>
      </c>
    </row>
    <row r="211" spans="2:45" s="100" customFormat="1" ht="14.25" customHeight="1">
      <c r="B211" s="102" t="s">
        <v>112</v>
      </c>
      <c r="C211" s="115" t="s">
        <v>313</v>
      </c>
      <c r="D211" s="116" t="s">
        <v>313</v>
      </c>
      <c r="E211" s="116" t="s">
        <v>313</v>
      </c>
      <c r="F211" s="116">
        <v>3</v>
      </c>
      <c r="G211" s="107">
        <f t="shared" si="127"/>
        <v>9</v>
      </c>
      <c r="H211" s="107"/>
      <c r="I211" s="108"/>
      <c r="K211" s="102" t="s">
        <v>112</v>
      </c>
      <c r="L211" s="115" t="s">
        <v>313</v>
      </c>
      <c r="M211" s="116" t="s">
        <v>313</v>
      </c>
      <c r="N211" s="116" t="s">
        <v>313</v>
      </c>
      <c r="O211" s="116" t="s">
        <v>313</v>
      </c>
      <c r="P211" s="107">
        <f t="shared" si="128"/>
        <v>28</v>
      </c>
      <c r="Q211" s="107"/>
      <c r="R211" s="108"/>
    </row>
    <row r="212" spans="2:45" s="100" customFormat="1" ht="14.25" customHeight="1">
      <c r="B212" s="102"/>
      <c r="C212" s="116"/>
      <c r="D212" s="116"/>
      <c r="E212" s="116"/>
      <c r="F212" s="116"/>
      <c r="G212" s="107"/>
      <c r="H212" s="107"/>
      <c r="I212" s="108"/>
      <c r="K212" s="102"/>
      <c r="L212" s="116"/>
      <c r="M212" s="116"/>
      <c r="N212" s="116"/>
      <c r="O212" s="116"/>
      <c r="P212" s="107"/>
      <c r="Q212" s="107"/>
      <c r="R212" s="108"/>
    </row>
    <row r="213" spans="2:45" s="100" customFormat="1" ht="14.25" customHeight="1">
      <c r="G213" s="168"/>
      <c r="P213" s="168"/>
    </row>
    <row r="214" spans="2:45" s="99" customFormat="1" ht="14.25" customHeight="1">
      <c r="B214" s="99" t="str">
        <f>LEFT(B184,LEN(B184)-2)&amp;+"男"</f>
        <v>塩谷・男</v>
      </c>
      <c r="H214" s="99" t="s">
        <v>805</v>
      </c>
      <c r="I214" s="380">
        <f>令和2年9月末住基人口!D21</f>
        <v>1233</v>
      </c>
      <c r="K214" s="99" t="str">
        <f>LEFT(K184,LEN(K184)-2)&amp;+"男"</f>
        <v>オタモイ・男</v>
      </c>
      <c r="Q214" s="99" t="s">
        <v>805</v>
      </c>
      <c r="R214" s="380">
        <f>令和2年9月末住基人口!D26</f>
        <v>1491</v>
      </c>
      <c r="W214" s="100"/>
      <c r="X214" s="100"/>
      <c r="Y214" s="100"/>
      <c r="Z214" s="100"/>
      <c r="AA214" s="100"/>
      <c r="AB214" s="100"/>
      <c r="AC214" s="100"/>
      <c r="AD214" s="100"/>
      <c r="AE214" s="100"/>
      <c r="AF214" s="100"/>
      <c r="AG214" s="100"/>
    </row>
    <row r="215" spans="2:45" s="100" customFormat="1" ht="14.25" customHeight="1">
      <c r="B215" s="583" t="s">
        <v>335</v>
      </c>
      <c r="C215" s="101"/>
      <c r="D215" s="101"/>
      <c r="E215" s="101"/>
      <c r="F215" s="101"/>
      <c r="G215" s="135"/>
      <c r="H215" s="131"/>
      <c r="I215" s="131"/>
      <c r="J215" s="102"/>
      <c r="K215" s="583" t="s">
        <v>335</v>
      </c>
      <c r="L215" s="101"/>
      <c r="M215" s="101"/>
      <c r="N215" s="101"/>
      <c r="O215" s="101"/>
      <c r="P215" s="135"/>
      <c r="Q215" s="131"/>
      <c r="R215" s="131"/>
      <c r="S215" s="103"/>
    </row>
    <row r="216" spans="2:45" s="100" customFormat="1" ht="14.25" customHeight="1">
      <c r="B216" s="584"/>
      <c r="C216" s="130" t="str">
        <f>$C$4</f>
        <v>平成12年</v>
      </c>
      <c r="D216" s="130" t="str">
        <f>$D$4</f>
        <v>平成17年</v>
      </c>
      <c r="E216" s="130" t="str">
        <f>$E$4</f>
        <v>平成22年</v>
      </c>
      <c r="F216" s="130" t="str">
        <f>$F$4</f>
        <v>平成27年</v>
      </c>
      <c r="G216" s="130" t="s">
        <v>739</v>
      </c>
      <c r="H216" s="133" t="s">
        <v>509</v>
      </c>
      <c r="I216" s="134" t="str">
        <f>$I$4</f>
        <v>27年</v>
      </c>
      <c r="J216" s="102"/>
      <c r="K216" s="584"/>
      <c r="L216" s="130" t="str">
        <f>$C$4</f>
        <v>平成12年</v>
      </c>
      <c r="M216" s="130" t="str">
        <f>$D$4</f>
        <v>平成17年</v>
      </c>
      <c r="N216" s="130" t="str">
        <f>$E$4</f>
        <v>平成22年</v>
      </c>
      <c r="O216" s="130" t="s">
        <v>410</v>
      </c>
      <c r="P216" s="130" t="s">
        <v>739</v>
      </c>
      <c r="Q216" s="133" t="str">
        <f>$H$4</f>
        <v>対平成</v>
      </c>
      <c r="R216" s="134" t="str">
        <f>$I$4</f>
        <v>27年</v>
      </c>
      <c r="S216" s="103"/>
    </row>
    <row r="217" spans="2:45" s="100" customFormat="1" ht="14.25" customHeight="1">
      <c r="B217" s="585"/>
      <c r="C217" s="104"/>
      <c r="D217" s="104"/>
      <c r="E217" s="104"/>
      <c r="F217" s="104"/>
      <c r="G217" s="104"/>
      <c r="H217" s="132" t="s">
        <v>88</v>
      </c>
      <c r="I217" s="133" t="s">
        <v>398</v>
      </c>
      <c r="J217" s="102"/>
      <c r="K217" s="585"/>
      <c r="L217" s="104"/>
      <c r="M217" s="104"/>
      <c r="N217" s="104"/>
      <c r="O217" s="104"/>
      <c r="P217" s="104"/>
      <c r="Q217" s="132" t="s">
        <v>88</v>
      </c>
      <c r="R217" s="133" t="s">
        <v>398</v>
      </c>
      <c r="S217" s="103"/>
    </row>
    <row r="218" spans="2:45" s="199" customFormat="1" ht="14.25" customHeight="1">
      <c r="B218" s="200" t="s">
        <v>90</v>
      </c>
      <c r="C218" s="198">
        <v>2015</v>
      </c>
      <c r="D218" s="194">
        <v>1778</v>
      </c>
      <c r="E218" s="194">
        <v>1602</v>
      </c>
      <c r="F218" s="194">
        <v>1425</v>
      </c>
      <c r="G218" s="194">
        <f>IF(COUNTIF(G223:G241,"x"),"x",IF(SUM(G223:G241)=0,"-",SUM(G223:G241)))</f>
        <v>1185</v>
      </c>
      <c r="H218" s="193">
        <f t="shared" ref="H218:H221" si="134">IF(G218="x","x",IF(AND(G218="-",F218="-"),"-",IF(AND(G218="-",F218&gt;0),F218*-1,IF(AND(G218&gt;0,F218="-"),G218,G218-F218))))</f>
        <v>-240</v>
      </c>
      <c r="I218" s="195">
        <f t="shared" ref="I218:I221" si="135">IF(H218="x","x",IF(H218="-","-",IF(AND(F218="-",G218&gt;0),"皆増",IF(AND(F218&gt;0,G218="-"),"皆減",H218/F218*100))))</f>
        <v>-16.842105263157894</v>
      </c>
      <c r="J218" s="196"/>
      <c r="K218" s="197" t="s">
        <v>90</v>
      </c>
      <c r="L218" s="198">
        <v>2190</v>
      </c>
      <c r="M218" s="194">
        <v>1997</v>
      </c>
      <c r="N218" s="194">
        <v>1794</v>
      </c>
      <c r="O218" s="194">
        <v>1624</v>
      </c>
      <c r="P218" s="194">
        <f>IF(COUNTIF(P223:P241,"x"),"x",IF(SUM(P223:P241)=0,"-",SUM(P223:P241)))</f>
        <v>1446</v>
      </c>
      <c r="Q218" s="193">
        <f t="shared" ref="Q218:Q221" si="136">IF(P218="x","x",IF(AND(P218="-",O218="-"),"-",IF(AND(P218="-",O218&gt;0),O218*-1,IF(AND(P218&gt;0,O218="-"),P218,P218-O218))))</f>
        <v>-178</v>
      </c>
      <c r="R218" s="195">
        <f t="shared" ref="R218:R221" si="137">IF(Q218="x","x",IF(Q218="-","-",IF(AND(O218="-",P218&gt;0),"皆増",IF(AND(O218&gt;0,P218="-"),"皆減",Q218/O218*100))))</f>
        <v>-10.960591133004927</v>
      </c>
      <c r="S218" s="195"/>
      <c r="W218" s="199" t="s">
        <v>373</v>
      </c>
      <c r="X218" s="199">
        <v>2589</v>
      </c>
      <c r="Y218" s="199">
        <v>2222</v>
      </c>
      <c r="Z218" s="199">
        <v>2015</v>
      </c>
      <c r="AA218" s="199">
        <v>1778</v>
      </c>
      <c r="AC218" s="199" t="s">
        <v>373</v>
      </c>
      <c r="AD218" s="199">
        <v>2490</v>
      </c>
      <c r="AE218" s="199">
        <v>2378</v>
      </c>
      <c r="AF218" s="199">
        <v>2190</v>
      </c>
      <c r="AG218" s="199">
        <v>1997</v>
      </c>
      <c r="AJ218" s="199" t="str">
        <f>IF(C218=X218,"○","●")</f>
        <v>●</v>
      </c>
      <c r="AK218" s="199" t="str">
        <f t="shared" ref="AK218:AK240" si="138">IF(D218=Y218,"○","●")</f>
        <v>●</v>
      </c>
      <c r="AL218" s="199" t="str">
        <f t="shared" ref="AL218:AL219" si="139">IF(E218=Z218,"○","●")</f>
        <v>●</v>
      </c>
      <c r="AM218" s="199" t="str">
        <f t="shared" ref="AM218:AM240" si="140">IF(F218=AA218,"○","●")</f>
        <v>●</v>
      </c>
      <c r="AP218" s="199" t="str">
        <f>IF(L218=AD218,"○","●")</f>
        <v>●</v>
      </c>
      <c r="AQ218" s="199" t="str">
        <f t="shared" ref="AQ218:AQ240" si="141">IF(M218=AE218,"○","●")</f>
        <v>●</v>
      </c>
      <c r="AR218" s="199" t="str">
        <f t="shared" ref="AR218:AR240" si="142">IF(N218=AF218,"○","●")</f>
        <v>●</v>
      </c>
      <c r="AS218" s="199" t="str">
        <f t="shared" ref="AS218" si="143">IF(O218=AG218,"○","●")</f>
        <v>●</v>
      </c>
    </row>
    <row r="219" spans="2:45" s="100" customFormat="1" ht="14.25" customHeight="1">
      <c r="B219" s="105" t="s">
        <v>91</v>
      </c>
      <c r="C219" s="106">
        <v>289</v>
      </c>
      <c r="D219" s="107">
        <v>197</v>
      </c>
      <c r="E219" s="107">
        <v>157</v>
      </c>
      <c r="F219" s="107">
        <v>124</v>
      </c>
      <c r="G219" s="107">
        <f>IF(COUNTIF(G223:G225,"x"),"x",IF(SUM(G223:G225)=0,"-",SUM(G223:G225)))</f>
        <v>86</v>
      </c>
      <c r="H219" s="107">
        <f t="shared" si="134"/>
        <v>-38</v>
      </c>
      <c r="I219" s="108">
        <f t="shared" si="135"/>
        <v>-30.64516129032258</v>
      </c>
      <c r="J219" s="102"/>
      <c r="K219" s="109" t="s">
        <v>91</v>
      </c>
      <c r="L219" s="106">
        <v>284</v>
      </c>
      <c r="M219" s="107">
        <v>237</v>
      </c>
      <c r="N219" s="107">
        <v>196</v>
      </c>
      <c r="O219" s="107">
        <v>169</v>
      </c>
      <c r="P219" s="107">
        <f>IF(COUNTIF(P223:P225,"x"),"x",IF(SUM(P223:P225)=0,"-",SUM(P223:P225)))</f>
        <v>113</v>
      </c>
      <c r="Q219" s="107">
        <f t="shared" si="136"/>
        <v>-56</v>
      </c>
      <c r="R219" s="108">
        <f t="shared" si="137"/>
        <v>-33.136094674556219</v>
      </c>
      <c r="S219" s="108"/>
      <c r="W219" s="100" t="s">
        <v>374</v>
      </c>
      <c r="X219" s="100">
        <v>579</v>
      </c>
      <c r="Y219" s="100">
        <v>375</v>
      </c>
      <c r="Z219" s="100">
        <v>289</v>
      </c>
      <c r="AA219" s="100">
        <v>197</v>
      </c>
      <c r="AC219" s="100" t="s">
        <v>374</v>
      </c>
      <c r="AD219" s="100">
        <v>450</v>
      </c>
      <c r="AE219" s="100">
        <v>307</v>
      </c>
      <c r="AF219" s="100">
        <v>284</v>
      </c>
      <c r="AG219" s="100">
        <v>237</v>
      </c>
      <c r="AJ219" s="100" t="str">
        <f t="shared" ref="AJ219:AJ240" si="144">IF(C219=X219,"○","●")</f>
        <v>●</v>
      </c>
      <c r="AK219" s="100" t="str">
        <f t="shared" si="138"/>
        <v>●</v>
      </c>
      <c r="AL219" s="100" t="str">
        <f t="shared" si="139"/>
        <v>●</v>
      </c>
      <c r="AM219" s="100" t="str">
        <f t="shared" si="140"/>
        <v>●</v>
      </c>
      <c r="AP219" s="100" t="str">
        <f t="shared" ref="AP219:AP240" si="145">IF(L219=AD219,"○","●")</f>
        <v>●</v>
      </c>
      <c r="AQ219" s="100" t="str">
        <f t="shared" si="141"/>
        <v>●</v>
      </c>
      <c r="AR219" s="100" t="str">
        <f t="shared" si="142"/>
        <v>●</v>
      </c>
      <c r="AS219" s="100" t="str">
        <f>IF(O219=AG219,"○","●")</f>
        <v>●</v>
      </c>
    </row>
    <row r="220" spans="2:45" s="100" customFormat="1" ht="14.25" customHeight="1">
      <c r="B220" s="105" t="s">
        <v>92</v>
      </c>
      <c r="C220" s="106">
        <v>1290</v>
      </c>
      <c r="D220" s="107">
        <v>1102</v>
      </c>
      <c r="E220" s="107">
        <v>937</v>
      </c>
      <c r="F220" s="107">
        <v>723</v>
      </c>
      <c r="G220" s="296">
        <f>IF(COUNTIF(G226:G235,"x"),"x",IF(SUM(G226:G235)=0,"-",SUM(G226:G235)))</f>
        <v>527</v>
      </c>
      <c r="H220" s="107">
        <f t="shared" si="134"/>
        <v>-196</v>
      </c>
      <c r="I220" s="108">
        <f t="shared" si="135"/>
        <v>-27.109266943291839</v>
      </c>
      <c r="J220" s="102"/>
      <c r="K220" s="109" t="s">
        <v>92</v>
      </c>
      <c r="L220" s="106">
        <v>1444</v>
      </c>
      <c r="M220" s="107">
        <v>1249</v>
      </c>
      <c r="N220" s="107">
        <v>1022</v>
      </c>
      <c r="O220" s="107">
        <v>856</v>
      </c>
      <c r="P220" s="296">
        <f>IF(COUNTIF(P226:P235,"x"),"x",IF(SUM(P226:P235)=0,"-",SUM(P226:P235)))</f>
        <v>732</v>
      </c>
      <c r="Q220" s="107">
        <f t="shared" si="136"/>
        <v>-124</v>
      </c>
      <c r="R220" s="108">
        <f t="shared" si="137"/>
        <v>-14.485981308411214</v>
      </c>
      <c r="S220" s="108"/>
      <c r="W220" s="100" t="s">
        <v>375</v>
      </c>
      <c r="X220" s="100">
        <v>1716</v>
      </c>
      <c r="Y220" s="100">
        <v>1478</v>
      </c>
      <c r="Z220" s="100">
        <v>1290</v>
      </c>
      <c r="AA220" s="100">
        <v>1102</v>
      </c>
      <c r="AC220" s="100" t="s">
        <v>375</v>
      </c>
      <c r="AD220" s="100">
        <v>1744</v>
      </c>
      <c r="AE220" s="100">
        <v>1682</v>
      </c>
      <c r="AF220" s="100">
        <v>1444</v>
      </c>
      <c r="AG220" s="100">
        <v>1249</v>
      </c>
      <c r="AJ220" s="100" t="str">
        <f t="shared" si="144"/>
        <v>●</v>
      </c>
      <c r="AK220" s="100" t="str">
        <f t="shared" si="138"/>
        <v>●</v>
      </c>
      <c r="AL220" s="100" t="str">
        <f>IF(E220=Z220,"○","●")</f>
        <v>●</v>
      </c>
      <c r="AM220" s="100" t="str">
        <f t="shared" si="140"/>
        <v>●</v>
      </c>
      <c r="AP220" s="100" t="str">
        <f t="shared" si="145"/>
        <v>●</v>
      </c>
      <c r="AQ220" s="100" t="str">
        <f t="shared" si="141"/>
        <v>●</v>
      </c>
      <c r="AR220" s="100" t="str">
        <f t="shared" si="142"/>
        <v>●</v>
      </c>
      <c r="AS220" s="100" t="str">
        <f t="shared" ref="AS220:AS240" si="146">IF(O220=AG220,"○","●")</f>
        <v>●</v>
      </c>
    </row>
    <row r="221" spans="2:45" s="100" customFormat="1" ht="14.25" customHeight="1">
      <c r="B221" s="105" t="s">
        <v>93</v>
      </c>
      <c r="C221" s="106">
        <v>436</v>
      </c>
      <c r="D221" s="107">
        <v>479</v>
      </c>
      <c r="E221" s="107">
        <v>508</v>
      </c>
      <c r="F221" s="107">
        <v>576</v>
      </c>
      <c r="G221" s="107">
        <f>IF(COUNTIF(G236:G240,"x"),"x",IF(SUM(G236,G240)=0,"-",SUM(G236:G240)))</f>
        <v>568</v>
      </c>
      <c r="H221" s="107">
        <f t="shared" si="134"/>
        <v>-8</v>
      </c>
      <c r="I221" s="108">
        <f t="shared" si="135"/>
        <v>-1.3888888888888888</v>
      </c>
      <c r="J221" s="102"/>
      <c r="K221" s="109" t="s">
        <v>93</v>
      </c>
      <c r="L221" s="106">
        <v>462</v>
      </c>
      <c r="M221" s="107">
        <v>511</v>
      </c>
      <c r="N221" s="107">
        <v>576</v>
      </c>
      <c r="O221" s="107">
        <v>599</v>
      </c>
      <c r="P221" s="107">
        <f>IF(COUNTIF(P236:P240,"x"),"x",IF(SUM(P236,P240)=0,"-",SUM(P236:P240)))</f>
        <v>584</v>
      </c>
      <c r="Q221" s="107">
        <f t="shared" si="136"/>
        <v>-15</v>
      </c>
      <c r="R221" s="108">
        <f t="shared" si="137"/>
        <v>-2.5041736227045077</v>
      </c>
      <c r="S221" s="108"/>
      <c r="W221" s="100" t="s">
        <v>376</v>
      </c>
      <c r="X221" s="100">
        <v>294</v>
      </c>
      <c r="Y221" s="100">
        <v>369</v>
      </c>
      <c r="Z221" s="100">
        <v>436</v>
      </c>
      <c r="AA221" s="100">
        <v>479</v>
      </c>
      <c r="AC221" s="100" t="s">
        <v>376</v>
      </c>
      <c r="AD221" s="100">
        <v>296</v>
      </c>
      <c r="AE221" s="100">
        <v>389</v>
      </c>
      <c r="AF221" s="100">
        <v>462</v>
      </c>
      <c r="AG221" s="100">
        <v>511</v>
      </c>
      <c r="AJ221" s="100" t="str">
        <f t="shared" si="144"/>
        <v>●</v>
      </c>
      <c r="AK221" s="100" t="str">
        <f t="shared" si="138"/>
        <v>●</v>
      </c>
      <c r="AL221" s="100" t="str">
        <f t="shared" ref="AL221:AL230" si="147">IF(E221=Z221,"○","●")</f>
        <v>●</v>
      </c>
      <c r="AM221" s="100" t="str">
        <f t="shared" si="140"/>
        <v>●</v>
      </c>
      <c r="AP221" s="100" t="str">
        <f t="shared" si="145"/>
        <v>●</v>
      </c>
      <c r="AQ221" s="100" t="str">
        <f t="shared" si="141"/>
        <v>●</v>
      </c>
      <c r="AR221" s="100" t="str">
        <f t="shared" si="142"/>
        <v>●</v>
      </c>
      <c r="AS221" s="100" t="str">
        <f t="shared" si="146"/>
        <v>●</v>
      </c>
    </row>
    <row r="222" spans="2:45" s="100" customFormat="1" ht="14.25" customHeight="1">
      <c r="B222" s="102"/>
      <c r="C222" s="106"/>
      <c r="D222" s="112"/>
      <c r="E222" s="112"/>
      <c r="F222" s="112"/>
      <c r="G222" s="112"/>
      <c r="H222" s="112"/>
      <c r="I222" s="113"/>
      <c r="J222" s="102"/>
      <c r="K222" s="114"/>
      <c r="L222" s="106"/>
      <c r="M222" s="112"/>
      <c r="N222" s="112"/>
      <c r="O222" s="112"/>
      <c r="P222" s="112"/>
      <c r="Q222" s="112"/>
      <c r="R222" s="113"/>
      <c r="S222" s="113"/>
      <c r="AJ222" s="100" t="str">
        <f t="shared" si="144"/>
        <v>○</v>
      </c>
      <c r="AK222" s="100" t="str">
        <f t="shared" si="138"/>
        <v>○</v>
      </c>
      <c r="AL222" s="100" t="str">
        <f t="shared" si="147"/>
        <v>○</v>
      </c>
      <c r="AM222" s="100" t="str">
        <f t="shared" si="140"/>
        <v>○</v>
      </c>
      <c r="AP222" s="100" t="str">
        <f t="shared" si="145"/>
        <v>○</v>
      </c>
      <c r="AQ222" s="100" t="str">
        <f t="shared" si="141"/>
        <v>○</v>
      </c>
      <c r="AR222" s="100" t="str">
        <f t="shared" si="142"/>
        <v>○</v>
      </c>
      <c r="AS222" s="100" t="str">
        <f t="shared" si="146"/>
        <v>○</v>
      </c>
    </row>
    <row r="223" spans="2:45" s="100" customFormat="1" ht="14.25" customHeight="1">
      <c r="B223" s="102" t="s">
        <v>94</v>
      </c>
      <c r="C223" s="106">
        <v>83</v>
      </c>
      <c r="D223" s="107">
        <v>45</v>
      </c>
      <c r="E223" s="107">
        <v>40</v>
      </c>
      <c r="F223" s="107">
        <v>30</v>
      </c>
      <c r="G223" s="107">
        <f>第2表01元データ!F40</f>
        <v>9</v>
      </c>
      <c r="H223" s="107">
        <f t="shared" ref="H223:H240" si="148">IF(G223="x","x",IF(AND(G223="-",F223="-"),"-",IF(AND(G223="-",F223&gt;0),F223*-1,IF(AND(G223&gt;0,F223="-"),G223,G223-F223))))</f>
        <v>-21</v>
      </c>
      <c r="I223" s="108">
        <f t="shared" ref="I223:I240" si="149">IF(H223="x","x",IF(H223="-","-",IF(AND(F223="-",G223&gt;0),"皆増",IF(AND(F223&gt;0,G223="-"),"皆減",H223/F223*100))))</f>
        <v>-70</v>
      </c>
      <c r="J223" s="102"/>
      <c r="K223" s="114" t="s">
        <v>94</v>
      </c>
      <c r="L223" s="106">
        <v>84</v>
      </c>
      <c r="M223" s="107">
        <v>60</v>
      </c>
      <c r="N223" s="107">
        <v>52</v>
      </c>
      <c r="O223" s="107">
        <v>44</v>
      </c>
      <c r="P223" s="107">
        <f>第2表01元データ!G40</f>
        <v>30</v>
      </c>
      <c r="Q223" s="107">
        <f t="shared" ref="Q223:Q240" si="150">IF(P223="x","x",IF(AND(P223="-",O223="-"),"-",IF(AND(P223="-",O223&gt;0),O223*-1,IF(AND(P223&gt;0,O223="-"),P223,P223-O223))))</f>
        <v>-14</v>
      </c>
      <c r="R223" s="108">
        <f t="shared" ref="R223:R240" si="151">IF(Q223="x","x",IF(Q223="-","-",IF(AND(O223="-",P223&gt;0),"皆増",IF(AND(O223&gt;0,P223="-"),"皆減",Q223/O223*100))))</f>
        <v>-31.818181818181817</v>
      </c>
      <c r="S223" s="108"/>
      <c r="T223" s="100">
        <v>101</v>
      </c>
      <c r="W223" s="100" t="s">
        <v>377</v>
      </c>
      <c r="X223" s="100">
        <v>144</v>
      </c>
      <c r="Y223" s="100">
        <v>97</v>
      </c>
      <c r="Z223" s="100">
        <v>83</v>
      </c>
      <c r="AA223" s="100">
        <v>45</v>
      </c>
      <c r="AC223" s="100" t="s">
        <v>377</v>
      </c>
      <c r="AD223" s="100">
        <v>92</v>
      </c>
      <c r="AE223" s="100">
        <v>94</v>
      </c>
      <c r="AF223" s="100">
        <v>84</v>
      </c>
      <c r="AG223" s="100">
        <v>60</v>
      </c>
      <c r="AJ223" s="100" t="str">
        <f t="shared" si="144"/>
        <v>●</v>
      </c>
      <c r="AK223" s="100" t="str">
        <f t="shared" si="138"/>
        <v>●</v>
      </c>
      <c r="AL223" s="100" t="str">
        <f t="shared" si="147"/>
        <v>●</v>
      </c>
      <c r="AM223" s="100" t="str">
        <f t="shared" si="140"/>
        <v>●</v>
      </c>
      <c r="AP223" s="100" t="str">
        <f t="shared" si="145"/>
        <v>●</v>
      </c>
      <c r="AQ223" s="100" t="str">
        <f t="shared" si="141"/>
        <v>●</v>
      </c>
      <c r="AR223" s="100" t="str">
        <f t="shared" si="142"/>
        <v>●</v>
      </c>
      <c r="AS223" s="100" t="str">
        <f t="shared" si="146"/>
        <v>●</v>
      </c>
    </row>
    <row r="224" spans="2:45" s="100" customFormat="1" ht="14.25" customHeight="1">
      <c r="B224" s="102" t="s">
        <v>123</v>
      </c>
      <c r="C224" s="106">
        <v>88</v>
      </c>
      <c r="D224" s="107">
        <v>69</v>
      </c>
      <c r="E224" s="107">
        <v>42</v>
      </c>
      <c r="F224" s="107">
        <v>51</v>
      </c>
      <c r="G224" s="107">
        <f>第2表01元データ!F41</f>
        <v>30</v>
      </c>
      <c r="H224" s="107">
        <f t="shared" si="148"/>
        <v>-21</v>
      </c>
      <c r="I224" s="108">
        <f t="shared" si="149"/>
        <v>-41.17647058823529</v>
      </c>
      <c r="J224" s="102"/>
      <c r="K224" s="114" t="s">
        <v>200</v>
      </c>
      <c r="L224" s="106">
        <v>98</v>
      </c>
      <c r="M224" s="107">
        <v>80</v>
      </c>
      <c r="N224" s="107">
        <v>67</v>
      </c>
      <c r="O224" s="107">
        <v>57</v>
      </c>
      <c r="P224" s="107">
        <f>第2表01元データ!G41</f>
        <v>35</v>
      </c>
      <c r="Q224" s="107">
        <f t="shared" si="150"/>
        <v>-22</v>
      </c>
      <c r="R224" s="108">
        <f t="shared" si="151"/>
        <v>-38.596491228070171</v>
      </c>
      <c r="S224" s="108"/>
      <c r="T224" s="100">
        <v>102</v>
      </c>
      <c r="W224" s="100" t="s">
        <v>356</v>
      </c>
      <c r="X224" s="100">
        <v>190</v>
      </c>
      <c r="Y224" s="100">
        <v>117</v>
      </c>
      <c r="Z224" s="100">
        <v>88</v>
      </c>
      <c r="AA224" s="100">
        <v>69</v>
      </c>
      <c r="AC224" s="100" t="s">
        <v>356</v>
      </c>
      <c r="AD224" s="100">
        <v>136</v>
      </c>
      <c r="AE224" s="100">
        <v>84</v>
      </c>
      <c r="AF224" s="100">
        <v>98</v>
      </c>
      <c r="AG224" s="100">
        <v>80</v>
      </c>
      <c r="AJ224" s="100" t="str">
        <f t="shared" si="144"/>
        <v>●</v>
      </c>
      <c r="AK224" s="100" t="str">
        <f t="shared" si="138"/>
        <v>●</v>
      </c>
      <c r="AL224" s="100" t="str">
        <f t="shared" si="147"/>
        <v>●</v>
      </c>
      <c r="AM224" s="100" t="str">
        <f t="shared" si="140"/>
        <v>●</v>
      </c>
      <c r="AP224" s="100" t="str">
        <f t="shared" si="145"/>
        <v>●</v>
      </c>
      <c r="AQ224" s="100" t="str">
        <f t="shared" si="141"/>
        <v>●</v>
      </c>
      <c r="AR224" s="100" t="str">
        <f t="shared" si="142"/>
        <v>●</v>
      </c>
      <c r="AS224" s="100" t="str">
        <f t="shared" si="146"/>
        <v>●</v>
      </c>
    </row>
    <row r="225" spans="2:45" s="100" customFormat="1" ht="14.25" customHeight="1">
      <c r="B225" s="102" t="s">
        <v>124</v>
      </c>
      <c r="C225" s="106">
        <v>118</v>
      </c>
      <c r="D225" s="107">
        <v>83</v>
      </c>
      <c r="E225" s="107">
        <v>75</v>
      </c>
      <c r="F225" s="107">
        <v>43</v>
      </c>
      <c r="G225" s="107">
        <f>第2表01元データ!F42</f>
        <v>47</v>
      </c>
      <c r="H225" s="107">
        <f t="shared" si="148"/>
        <v>4</v>
      </c>
      <c r="I225" s="108">
        <f t="shared" si="149"/>
        <v>9.3023255813953494</v>
      </c>
      <c r="J225" s="102"/>
      <c r="K225" s="114" t="s">
        <v>201</v>
      </c>
      <c r="L225" s="106">
        <v>102</v>
      </c>
      <c r="M225" s="107">
        <v>97</v>
      </c>
      <c r="N225" s="107">
        <v>77</v>
      </c>
      <c r="O225" s="107">
        <v>68</v>
      </c>
      <c r="P225" s="107">
        <f>第2表01元データ!G42</f>
        <v>48</v>
      </c>
      <c r="Q225" s="107">
        <f t="shared" si="150"/>
        <v>-20</v>
      </c>
      <c r="R225" s="108">
        <f t="shared" si="151"/>
        <v>-29.411764705882355</v>
      </c>
      <c r="S225" s="108"/>
      <c r="T225" s="100">
        <v>103</v>
      </c>
      <c r="W225" s="100" t="s">
        <v>357</v>
      </c>
      <c r="X225" s="100">
        <v>245</v>
      </c>
      <c r="Y225" s="100">
        <v>161</v>
      </c>
      <c r="Z225" s="100">
        <v>118</v>
      </c>
      <c r="AA225" s="100">
        <v>83</v>
      </c>
      <c r="AC225" s="100" t="s">
        <v>357</v>
      </c>
      <c r="AD225" s="100">
        <v>222</v>
      </c>
      <c r="AE225" s="100">
        <v>129</v>
      </c>
      <c r="AF225" s="100">
        <v>102</v>
      </c>
      <c r="AG225" s="100">
        <v>97</v>
      </c>
      <c r="AJ225" s="100" t="str">
        <f t="shared" si="144"/>
        <v>●</v>
      </c>
      <c r="AK225" s="100" t="str">
        <f t="shared" si="138"/>
        <v>●</v>
      </c>
      <c r="AL225" s="100" t="str">
        <f t="shared" si="147"/>
        <v>●</v>
      </c>
      <c r="AM225" s="100" t="str">
        <f t="shared" si="140"/>
        <v>●</v>
      </c>
      <c r="AP225" s="100" t="str">
        <f t="shared" si="145"/>
        <v>●</v>
      </c>
      <c r="AQ225" s="100" t="str">
        <f t="shared" si="141"/>
        <v>●</v>
      </c>
      <c r="AR225" s="100" t="str">
        <f t="shared" si="142"/>
        <v>●</v>
      </c>
      <c r="AS225" s="100" t="str">
        <f t="shared" si="146"/>
        <v>●</v>
      </c>
    </row>
    <row r="226" spans="2:45" s="100" customFormat="1" ht="14.25" customHeight="1">
      <c r="B226" s="102" t="s">
        <v>125</v>
      </c>
      <c r="C226" s="106">
        <v>131</v>
      </c>
      <c r="D226" s="107">
        <v>87</v>
      </c>
      <c r="E226" s="107">
        <v>65</v>
      </c>
      <c r="F226" s="107">
        <v>64</v>
      </c>
      <c r="G226" s="107">
        <f>第2表01元データ!F43</f>
        <v>34</v>
      </c>
      <c r="H226" s="107">
        <f t="shared" si="148"/>
        <v>-30</v>
      </c>
      <c r="I226" s="108">
        <f t="shared" si="149"/>
        <v>-46.875</v>
      </c>
      <c r="J226" s="102"/>
      <c r="K226" s="114" t="s">
        <v>202</v>
      </c>
      <c r="L226" s="106">
        <v>110</v>
      </c>
      <c r="M226" s="107">
        <v>82</v>
      </c>
      <c r="N226" s="107">
        <v>71</v>
      </c>
      <c r="O226" s="107">
        <v>65</v>
      </c>
      <c r="P226" s="107">
        <f>第2表01元データ!G43</f>
        <v>66</v>
      </c>
      <c r="Q226" s="107">
        <f t="shared" si="150"/>
        <v>1</v>
      </c>
      <c r="R226" s="108">
        <f t="shared" si="151"/>
        <v>1.5384615384615385</v>
      </c>
      <c r="S226" s="108"/>
      <c r="T226" s="100">
        <v>104</v>
      </c>
      <c r="W226" s="100" t="s">
        <v>358</v>
      </c>
      <c r="X226" s="100">
        <v>284</v>
      </c>
      <c r="Y226" s="100">
        <v>193</v>
      </c>
      <c r="Z226" s="100">
        <v>131</v>
      </c>
      <c r="AA226" s="100">
        <v>87</v>
      </c>
      <c r="AC226" s="100" t="s">
        <v>358</v>
      </c>
      <c r="AD226" s="100">
        <v>245</v>
      </c>
      <c r="AE226" s="100">
        <v>212</v>
      </c>
      <c r="AF226" s="100">
        <v>110</v>
      </c>
      <c r="AG226" s="100">
        <v>82</v>
      </c>
      <c r="AJ226" s="100" t="str">
        <f t="shared" si="144"/>
        <v>●</v>
      </c>
      <c r="AK226" s="100" t="str">
        <f t="shared" si="138"/>
        <v>●</v>
      </c>
      <c r="AL226" s="100" t="str">
        <f t="shared" si="147"/>
        <v>●</v>
      </c>
      <c r="AM226" s="100" t="str">
        <f t="shared" si="140"/>
        <v>●</v>
      </c>
      <c r="AP226" s="100" t="str">
        <f t="shared" si="145"/>
        <v>●</v>
      </c>
      <c r="AQ226" s="100" t="str">
        <f t="shared" si="141"/>
        <v>●</v>
      </c>
      <c r="AR226" s="100" t="str">
        <f t="shared" si="142"/>
        <v>●</v>
      </c>
      <c r="AS226" s="100" t="str">
        <f t="shared" si="146"/>
        <v>●</v>
      </c>
    </row>
    <row r="227" spans="2:45" s="100" customFormat="1" ht="14.25" customHeight="1">
      <c r="B227" s="102" t="s">
        <v>126</v>
      </c>
      <c r="C227" s="106">
        <v>122</v>
      </c>
      <c r="D227" s="107">
        <v>89</v>
      </c>
      <c r="E227" s="107">
        <v>68</v>
      </c>
      <c r="F227" s="107">
        <v>36</v>
      </c>
      <c r="G227" s="107">
        <f>第2表01元データ!F44</f>
        <v>37</v>
      </c>
      <c r="H227" s="107">
        <f t="shared" si="148"/>
        <v>1</v>
      </c>
      <c r="I227" s="108">
        <f t="shared" si="149"/>
        <v>2.7777777777777777</v>
      </c>
      <c r="J227" s="102"/>
      <c r="K227" s="114" t="s">
        <v>203</v>
      </c>
      <c r="L227" s="106">
        <v>143</v>
      </c>
      <c r="M227" s="107">
        <v>82</v>
      </c>
      <c r="N227" s="107">
        <v>70</v>
      </c>
      <c r="O227" s="107">
        <v>51</v>
      </c>
      <c r="P227" s="107">
        <f>第2表01元データ!G44</f>
        <v>49</v>
      </c>
      <c r="Q227" s="107">
        <f t="shared" si="150"/>
        <v>-2</v>
      </c>
      <c r="R227" s="108">
        <f t="shared" si="151"/>
        <v>-3.9215686274509802</v>
      </c>
      <c r="S227" s="108"/>
      <c r="T227" s="100">
        <v>105</v>
      </c>
      <c r="W227" s="100" t="s">
        <v>359</v>
      </c>
      <c r="X227" s="100">
        <v>139</v>
      </c>
      <c r="Y227" s="100">
        <v>166</v>
      </c>
      <c r="Z227" s="100">
        <v>122</v>
      </c>
      <c r="AA227" s="100">
        <v>89</v>
      </c>
      <c r="AC227" s="100" t="s">
        <v>359</v>
      </c>
      <c r="AD227" s="100">
        <v>145</v>
      </c>
      <c r="AE227" s="100">
        <v>164</v>
      </c>
      <c r="AF227" s="100">
        <v>143</v>
      </c>
      <c r="AG227" s="100">
        <v>82</v>
      </c>
      <c r="AJ227" s="100" t="str">
        <f t="shared" si="144"/>
        <v>●</v>
      </c>
      <c r="AK227" s="100" t="str">
        <f t="shared" si="138"/>
        <v>●</v>
      </c>
      <c r="AL227" s="100" t="str">
        <f t="shared" si="147"/>
        <v>●</v>
      </c>
      <c r="AM227" s="100" t="str">
        <f t="shared" si="140"/>
        <v>●</v>
      </c>
      <c r="AP227" s="100" t="str">
        <f t="shared" si="145"/>
        <v>●</v>
      </c>
      <c r="AQ227" s="100" t="str">
        <f t="shared" si="141"/>
        <v>●</v>
      </c>
      <c r="AR227" s="100" t="str">
        <f t="shared" si="142"/>
        <v>●</v>
      </c>
      <c r="AS227" s="100" t="str">
        <f t="shared" si="146"/>
        <v>●</v>
      </c>
    </row>
    <row r="228" spans="2:45" s="100" customFormat="1" ht="14.25" customHeight="1">
      <c r="B228" s="102" t="s">
        <v>127</v>
      </c>
      <c r="C228" s="106">
        <v>133</v>
      </c>
      <c r="D228" s="107">
        <v>80</v>
      </c>
      <c r="E228" s="107">
        <v>67</v>
      </c>
      <c r="F228" s="107">
        <v>38</v>
      </c>
      <c r="G228" s="107">
        <f>第2表01元データ!F45</f>
        <v>22</v>
      </c>
      <c r="H228" s="107">
        <f t="shared" si="148"/>
        <v>-16</v>
      </c>
      <c r="I228" s="108">
        <f t="shared" si="149"/>
        <v>-42.105263157894733</v>
      </c>
      <c r="J228" s="102"/>
      <c r="K228" s="114" t="s">
        <v>204</v>
      </c>
      <c r="L228" s="106">
        <v>130</v>
      </c>
      <c r="M228" s="107">
        <v>107</v>
      </c>
      <c r="N228" s="107">
        <v>63</v>
      </c>
      <c r="O228" s="107">
        <v>45</v>
      </c>
      <c r="P228" s="107">
        <f>第2表01元データ!G45</f>
        <v>27</v>
      </c>
      <c r="Q228" s="107">
        <f t="shared" si="150"/>
        <v>-18</v>
      </c>
      <c r="R228" s="108">
        <f t="shared" si="151"/>
        <v>-40</v>
      </c>
      <c r="S228" s="108"/>
      <c r="T228" s="100">
        <v>106</v>
      </c>
      <c r="W228" s="100" t="s">
        <v>360</v>
      </c>
      <c r="X228" s="100">
        <v>108</v>
      </c>
      <c r="Y228" s="100">
        <v>103</v>
      </c>
      <c r="Z228" s="100">
        <v>133</v>
      </c>
      <c r="AA228" s="100">
        <v>80</v>
      </c>
      <c r="AC228" s="100" t="s">
        <v>360</v>
      </c>
      <c r="AD228" s="100">
        <v>114</v>
      </c>
      <c r="AE228" s="100">
        <v>108</v>
      </c>
      <c r="AF228" s="100">
        <v>130</v>
      </c>
      <c r="AG228" s="100">
        <v>107</v>
      </c>
      <c r="AJ228" s="100" t="str">
        <f t="shared" si="144"/>
        <v>●</v>
      </c>
      <c r="AK228" s="100" t="str">
        <f t="shared" si="138"/>
        <v>●</v>
      </c>
      <c r="AL228" s="100" t="str">
        <f t="shared" si="147"/>
        <v>●</v>
      </c>
      <c r="AM228" s="100" t="str">
        <f t="shared" si="140"/>
        <v>●</v>
      </c>
      <c r="AP228" s="100" t="str">
        <f t="shared" si="145"/>
        <v>●</v>
      </c>
      <c r="AQ228" s="100" t="str">
        <f t="shared" si="141"/>
        <v>●</v>
      </c>
      <c r="AR228" s="100" t="str">
        <f t="shared" si="142"/>
        <v>●</v>
      </c>
      <c r="AS228" s="100" t="str">
        <f t="shared" si="146"/>
        <v>●</v>
      </c>
    </row>
    <row r="229" spans="2:45" s="100" customFormat="1" ht="14.25" customHeight="1">
      <c r="B229" s="102" t="s">
        <v>128</v>
      </c>
      <c r="C229" s="106">
        <v>80</v>
      </c>
      <c r="D229" s="107">
        <v>123</v>
      </c>
      <c r="E229" s="107">
        <v>63</v>
      </c>
      <c r="F229" s="107">
        <v>51</v>
      </c>
      <c r="G229" s="107">
        <f>第2表01元データ!F46</f>
        <v>25</v>
      </c>
      <c r="H229" s="107">
        <f t="shared" si="148"/>
        <v>-26</v>
      </c>
      <c r="I229" s="108">
        <f t="shared" si="149"/>
        <v>-50.980392156862742</v>
      </c>
      <c r="J229" s="102"/>
      <c r="K229" s="114" t="s">
        <v>205</v>
      </c>
      <c r="L229" s="106">
        <v>103</v>
      </c>
      <c r="M229" s="107">
        <v>125</v>
      </c>
      <c r="N229" s="107">
        <v>89</v>
      </c>
      <c r="O229" s="107">
        <v>55</v>
      </c>
      <c r="P229" s="107">
        <f>第2表01元データ!G46</f>
        <v>35</v>
      </c>
      <c r="Q229" s="107">
        <f t="shared" si="150"/>
        <v>-20</v>
      </c>
      <c r="R229" s="108">
        <f t="shared" si="151"/>
        <v>-36.363636363636367</v>
      </c>
      <c r="S229" s="108"/>
      <c r="T229" s="100">
        <v>107</v>
      </c>
      <c r="W229" s="100" t="s">
        <v>361</v>
      </c>
      <c r="X229" s="100">
        <v>128</v>
      </c>
      <c r="Y229" s="100">
        <v>74</v>
      </c>
      <c r="Z229" s="100">
        <v>80</v>
      </c>
      <c r="AA229" s="100">
        <v>123</v>
      </c>
      <c r="AC229" s="100" t="s">
        <v>361</v>
      </c>
      <c r="AD229" s="100">
        <v>95</v>
      </c>
      <c r="AE229" s="100">
        <v>111</v>
      </c>
      <c r="AF229" s="100">
        <v>103</v>
      </c>
      <c r="AG229" s="100">
        <v>125</v>
      </c>
      <c r="AJ229" s="100" t="str">
        <f t="shared" si="144"/>
        <v>●</v>
      </c>
      <c r="AK229" s="100" t="str">
        <f t="shared" si="138"/>
        <v>●</v>
      </c>
      <c r="AL229" s="100" t="str">
        <f t="shared" si="147"/>
        <v>●</v>
      </c>
      <c r="AM229" s="100" t="str">
        <f t="shared" si="140"/>
        <v>●</v>
      </c>
      <c r="AP229" s="100" t="str">
        <f t="shared" si="145"/>
        <v>●</v>
      </c>
      <c r="AQ229" s="100" t="str">
        <f t="shared" si="141"/>
        <v>●</v>
      </c>
      <c r="AR229" s="100" t="str">
        <f t="shared" si="142"/>
        <v>●</v>
      </c>
      <c r="AS229" s="100" t="str">
        <f t="shared" si="146"/>
        <v>●</v>
      </c>
    </row>
    <row r="230" spans="2:45" s="100" customFormat="1" ht="14.25" customHeight="1">
      <c r="B230" s="102" t="s">
        <v>129</v>
      </c>
      <c r="C230" s="106">
        <v>62</v>
      </c>
      <c r="D230" s="107">
        <v>67</v>
      </c>
      <c r="E230" s="107">
        <v>107</v>
      </c>
      <c r="F230" s="107">
        <v>65</v>
      </c>
      <c r="G230" s="107">
        <f>第2表01元データ!F47</f>
        <v>42</v>
      </c>
      <c r="H230" s="107">
        <f t="shared" si="148"/>
        <v>-23</v>
      </c>
      <c r="I230" s="108">
        <f t="shared" si="149"/>
        <v>-35.384615384615387</v>
      </c>
      <c r="J230" s="102"/>
      <c r="K230" s="114" t="s">
        <v>194</v>
      </c>
      <c r="L230" s="106">
        <v>108</v>
      </c>
      <c r="M230" s="107">
        <v>109</v>
      </c>
      <c r="N230" s="107">
        <v>109</v>
      </c>
      <c r="O230" s="107">
        <v>85</v>
      </c>
      <c r="P230" s="107">
        <f>第2表01元データ!G47</f>
        <v>54</v>
      </c>
      <c r="Q230" s="107">
        <f t="shared" si="150"/>
        <v>-31</v>
      </c>
      <c r="R230" s="108">
        <f t="shared" si="151"/>
        <v>-36.470588235294116</v>
      </c>
      <c r="S230" s="108"/>
      <c r="T230" s="100">
        <v>108</v>
      </c>
      <c r="W230" s="100" t="s">
        <v>362</v>
      </c>
      <c r="X230" s="100">
        <v>182</v>
      </c>
      <c r="Y230" s="100">
        <v>111</v>
      </c>
      <c r="Z230" s="100">
        <v>62</v>
      </c>
      <c r="AA230" s="100">
        <v>67</v>
      </c>
      <c r="AC230" s="100" t="s">
        <v>362</v>
      </c>
      <c r="AD230" s="100">
        <v>171</v>
      </c>
      <c r="AE230" s="100">
        <v>101</v>
      </c>
      <c r="AF230" s="100">
        <v>108</v>
      </c>
      <c r="AG230" s="100">
        <v>109</v>
      </c>
      <c r="AJ230" s="100" t="str">
        <f t="shared" si="144"/>
        <v>●</v>
      </c>
      <c r="AK230" s="100" t="str">
        <f t="shared" si="138"/>
        <v>●</v>
      </c>
      <c r="AL230" s="100" t="str">
        <f t="shared" si="147"/>
        <v>●</v>
      </c>
      <c r="AM230" s="100" t="str">
        <f t="shared" si="140"/>
        <v>●</v>
      </c>
      <c r="AP230" s="100" t="str">
        <f t="shared" si="145"/>
        <v>●</v>
      </c>
      <c r="AQ230" s="100" t="str">
        <f t="shared" si="141"/>
        <v>●</v>
      </c>
      <c r="AR230" s="100" t="str">
        <f t="shared" si="142"/>
        <v>●</v>
      </c>
      <c r="AS230" s="100" t="str">
        <f t="shared" si="146"/>
        <v>●</v>
      </c>
    </row>
    <row r="231" spans="2:45" s="100" customFormat="1" ht="14.25" customHeight="1">
      <c r="B231" s="102" t="s">
        <v>130</v>
      </c>
      <c r="C231" s="106">
        <v>110</v>
      </c>
      <c r="D231" s="107">
        <v>58</v>
      </c>
      <c r="E231" s="107">
        <v>77</v>
      </c>
      <c r="F231" s="107">
        <v>93</v>
      </c>
      <c r="G231" s="107">
        <f>第2表01元データ!F48</f>
        <v>59</v>
      </c>
      <c r="H231" s="107">
        <f t="shared" si="148"/>
        <v>-34</v>
      </c>
      <c r="I231" s="108">
        <f t="shared" si="149"/>
        <v>-36.55913978494624</v>
      </c>
      <c r="J231" s="102"/>
      <c r="K231" s="114" t="s">
        <v>195</v>
      </c>
      <c r="L231" s="106">
        <v>111</v>
      </c>
      <c r="M231" s="107">
        <v>111</v>
      </c>
      <c r="N231" s="107">
        <v>103</v>
      </c>
      <c r="O231" s="107">
        <v>109</v>
      </c>
      <c r="P231" s="107">
        <f>第2表01元データ!G48</f>
        <v>77</v>
      </c>
      <c r="Q231" s="107">
        <f t="shared" si="150"/>
        <v>-32</v>
      </c>
      <c r="R231" s="108">
        <f t="shared" si="151"/>
        <v>-29.357798165137616</v>
      </c>
      <c r="S231" s="108"/>
      <c r="T231" s="100">
        <v>109</v>
      </c>
      <c r="W231" s="100" t="s">
        <v>363</v>
      </c>
      <c r="X231" s="100">
        <v>250</v>
      </c>
      <c r="Y231" s="100">
        <v>165</v>
      </c>
      <c r="Z231" s="100">
        <v>110</v>
      </c>
      <c r="AA231" s="100">
        <v>58</v>
      </c>
      <c r="AC231" s="100" t="s">
        <v>363</v>
      </c>
      <c r="AD231" s="100">
        <v>212</v>
      </c>
      <c r="AE231" s="100">
        <v>163</v>
      </c>
      <c r="AF231" s="100">
        <v>111</v>
      </c>
      <c r="AG231" s="100">
        <v>111</v>
      </c>
      <c r="AJ231" s="100" t="str">
        <f t="shared" si="144"/>
        <v>●</v>
      </c>
      <c r="AK231" s="100" t="str">
        <f t="shared" si="138"/>
        <v>●</v>
      </c>
      <c r="AL231" s="100" t="str">
        <f>IF(E231=Z231,"○","●")</f>
        <v>●</v>
      </c>
      <c r="AM231" s="100" t="str">
        <f t="shared" si="140"/>
        <v>●</v>
      </c>
      <c r="AP231" s="100" t="str">
        <f t="shared" si="145"/>
        <v>●</v>
      </c>
      <c r="AQ231" s="100" t="str">
        <f t="shared" si="141"/>
        <v>●</v>
      </c>
      <c r="AR231" s="100" t="str">
        <f t="shared" si="142"/>
        <v>●</v>
      </c>
      <c r="AS231" s="100" t="str">
        <f t="shared" si="146"/>
        <v>●</v>
      </c>
    </row>
    <row r="232" spans="2:45" s="100" customFormat="1" ht="14.25" customHeight="1">
      <c r="B232" s="102" t="s">
        <v>131</v>
      </c>
      <c r="C232" s="106">
        <v>151</v>
      </c>
      <c r="D232" s="107">
        <v>100</v>
      </c>
      <c r="E232" s="107">
        <v>56</v>
      </c>
      <c r="F232" s="107">
        <v>72</v>
      </c>
      <c r="G232" s="107">
        <f>第2表01元データ!F49</f>
        <v>98</v>
      </c>
      <c r="H232" s="107">
        <f t="shared" si="148"/>
        <v>26</v>
      </c>
      <c r="I232" s="108">
        <f t="shared" si="149"/>
        <v>36.111111111111107</v>
      </c>
      <c r="J232" s="102"/>
      <c r="K232" s="114" t="s">
        <v>196</v>
      </c>
      <c r="L232" s="106">
        <v>165</v>
      </c>
      <c r="M232" s="107">
        <v>108</v>
      </c>
      <c r="N232" s="107">
        <v>98</v>
      </c>
      <c r="O232" s="107">
        <v>108</v>
      </c>
      <c r="P232" s="107">
        <f>第2表01元データ!G49</f>
        <v>103</v>
      </c>
      <c r="Q232" s="107">
        <f t="shared" si="150"/>
        <v>-5</v>
      </c>
      <c r="R232" s="108">
        <f t="shared" si="151"/>
        <v>-4.6296296296296298</v>
      </c>
      <c r="S232" s="108"/>
      <c r="T232" s="100">
        <v>110</v>
      </c>
      <c r="W232" s="100" t="s">
        <v>364</v>
      </c>
      <c r="X232" s="100">
        <v>179</v>
      </c>
      <c r="Y232" s="100">
        <v>220</v>
      </c>
      <c r="Z232" s="100">
        <v>151</v>
      </c>
      <c r="AA232" s="100">
        <v>100</v>
      </c>
      <c r="AC232" s="100" t="s">
        <v>364</v>
      </c>
      <c r="AD232" s="100">
        <v>233</v>
      </c>
      <c r="AE232" s="100">
        <v>217</v>
      </c>
      <c r="AF232" s="100">
        <v>165</v>
      </c>
      <c r="AG232" s="100">
        <v>108</v>
      </c>
      <c r="AJ232" s="100" t="str">
        <f t="shared" si="144"/>
        <v>●</v>
      </c>
      <c r="AK232" s="100" t="str">
        <f t="shared" si="138"/>
        <v>●</v>
      </c>
      <c r="AL232" s="100" t="str">
        <f t="shared" ref="AL232:AL240" si="152">IF(E232=Z232,"○","●")</f>
        <v>●</v>
      </c>
      <c r="AM232" s="100" t="str">
        <f t="shared" si="140"/>
        <v>●</v>
      </c>
      <c r="AP232" s="100" t="str">
        <f t="shared" si="145"/>
        <v>●</v>
      </c>
      <c r="AQ232" s="100" t="str">
        <f t="shared" si="141"/>
        <v>●</v>
      </c>
      <c r="AR232" s="100" t="str">
        <f t="shared" si="142"/>
        <v>●</v>
      </c>
      <c r="AS232" s="100" t="str">
        <f t="shared" si="146"/>
        <v>○</v>
      </c>
    </row>
    <row r="233" spans="2:45" s="100" customFormat="1" ht="14.25" customHeight="1">
      <c r="B233" s="102" t="s">
        <v>132</v>
      </c>
      <c r="C233" s="106">
        <v>193</v>
      </c>
      <c r="D233" s="107">
        <v>144</v>
      </c>
      <c r="E233" s="107">
        <v>98</v>
      </c>
      <c r="F233" s="107">
        <v>51</v>
      </c>
      <c r="G233" s="107">
        <f>第2表01元データ!F50</f>
        <v>73</v>
      </c>
      <c r="H233" s="107">
        <f t="shared" si="148"/>
        <v>22</v>
      </c>
      <c r="I233" s="108">
        <f t="shared" si="149"/>
        <v>43.137254901960787</v>
      </c>
      <c r="J233" s="102"/>
      <c r="K233" s="114" t="s">
        <v>184</v>
      </c>
      <c r="L233" s="106">
        <v>200</v>
      </c>
      <c r="M233" s="107">
        <v>144</v>
      </c>
      <c r="N233" s="107">
        <v>103</v>
      </c>
      <c r="O233" s="107">
        <v>103</v>
      </c>
      <c r="P233" s="107">
        <f>第2表01元データ!G50</f>
        <v>112</v>
      </c>
      <c r="Q233" s="107">
        <f t="shared" si="150"/>
        <v>9</v>
      </c>
      <c r="R233" s="108">
        <f t="shared" si="151"/>
        <v>8.7378640776699026</v>
      </c>
      <c r="S233" s="108"/>
      <c r="T233" s="100">
        <v>111</v>
      </c>
      <c r="W233" s="100" t="s">
        <v>365</v>
      </c>
      <c r="X233" s="100">
        <v>142</v>
      </c>
      <c r="Y233" s="100">
        <v>155</v>
      </c>
      <c r="Z233" s="100">
        <v>193</v>
      </c>
      <c r="AA233" s="100">
        <v>144</v>
      </c>
      <c r="AC233" s="100" t="s">
        <v>365</v>
      </c>
      <c r="AD233" s="100">
        <v>184</v>
      </c>
      <c r="AE233" s="100">
        <v>216</v>
      </c>
      <c r="AF233" s="100">
        <v>200</v>
      </c>
      <c r="AG233" s="100">
        <v>144</v>
      </c>
      <c r="AJ233" s="100" t="str">
        <f t="shared" si="144"/>
        <v>●</v>
      </c>
      <c r="AK233" s="100" t="str">
        <f t="shared" si="138"/>
        <v>●</v>
      </c>
      <c r="AL233" s="100" t="str">
        <f t="shared" si="152"/>
        <v>●</v>
      </c>
      <c r="AM233" s="100" t="str">
        <f t="shared" si="140"/>
        <v>●</v>
      </c>
      <c r="AP233" s="100" t="str">
        <f t="shared" si="145"/>
        <v>●</v>
      </c>
      <c r="AQ233" s="100" t="str">
        <f t="shared" si="141"/>
        <v>●</v>
      </c>
      <c r="AR233" s="100" t="str">
        <f t="shared" si="142"/>
        <v>●</v>
      </c>
      <c r="AS233" s="100" t="str">
        <f t="shared" si="146"/>
        <v>●</v>
      </c>
    </row>
    <row r="234" spans="2:45" s="100" customFormat="1" ht="14.25" customHeight="1">
      <c r="B234" s="102" t="s">
        <v>133</v>
      </c>
      <c r="C234" s="106">
        <v>154</v>
      </c>
      <c r="D234" s="107">
        <v>192</v>
      </c>
      <c r="E234" s="107">
        <v>155</v>
      </c>
      <c r="F234" s="107">
        <v>97</v>
      </c>
      <c r="G234" s="107">
        <f>第2表01元データ!F51</f>
        <v>49</v>
      </c>
      <c r="H234" s="107">
        <f t="shared" si="148"/>
        <v>-48</v>
      </c>
      <c r="I234" s="108">
        <f t="shared" si="149"/>
        <v>-49.484536082474229</v>
      </c>
      <c r="J234" s="102"/>
      <c r="K234" s="114" t="s">
        <v>197</v>
      </c>
      <c r="L234" s="106">
        <v>193</v>
      </c>
      <c r="M234" s="107">
        <v>192</v>
      </c>
      <c r="N234" s="107">
        <v>138</v>
      </c>
      <c r="O234" s="107">
        <v>106</v>
      </c>
      <c r="P234" s="107">
        <f>第2表01元データ!G51</f>
        <v>106</v>
      </c>
      <c r="Q234" s="107">
        <f t="shared" si="150"/>
        <v>0</v>
      </c>
      <c r="R234" s="108">
        <f t="shared" si="151"/>
        <v>0</v>
      </c>
      <c r="S234" s="108"/>
      <c r="T234" s="100">
        <v>112</v>
      </c>
      <c r="W234" s="100" t="s">
        <v>366</v>
      </c>
      <c r="X234" s="100">
        <v>149</v>
      </c>
      <c r="Y234" s="100">
        <v>138</v>
      </c>
      <c r="Z234" s="100">
        <v>154</v>
      </c>
      <c r="AA234" s="100">
        <v>192</v>
      </c>
      <c r="AC234" s="100" t="s">
        <v>366</v>
      </c>
      <c r="AD234" s="100">
        <v>192</v>
      </c>
      <c r="AE234" s="100">
        <v>183</v>
      </c>
      <c r="AF234" s="100">
        <v>193</v>
      </c>
      <c r="AG234" s="100">
        <v>192</v>
      </c>
      <c r="AJ234" s="100" t="str">
        <f t="shared" si="144"/>
        <v>●</v>
      </c>
      <c r="AK234" s="100" t="str">
        <f t="shared" si="138"/>
        <v>●</v>
      </c>
      <c r="AL234" s="100" t="str">
        <f t="shared" si="152"/>
        <v>●</v>
      </c>
      <c r="AM234" s="100" t="str">
        <f t="shared" si="140"/>
        <v>●</v>
      </c>
      <c r="AP234" s="100" t="str">
        <f t="shared" si="145"/>
        <v>●</v>
      </c>
      <c r="AQ234" s="100" t="str">
        <f t="shared" si="141"/>
        <v>●</v>
      </c>
      <c r="AR234" s="100" t="str">
        <f t="shared" si="142"/>
        <v>●</v>
      </c>
      <c r="AS234" s="100" t="str">
        <f t="shared" si="146"/>
        <v>●</v>
      </c>
    </row>
    <row r="235" spans="2:45" s="100" customFormat="1" ht="14.25" customHeight="1">
      <c r="B235" s="102" t="s">
        <v>134</v>
      </c>
      <c r="C235" s="106">
        <v>154</v>
      </c>
      <c r="D235" s="107">
        <v>162</v>
      </c>
      <c r="E235" s="107">
        <v>181</v>
      </c>
      <c r="F235" s="107">
        <v>156</v>
      </c>
      <c r="G235" s="107">
        <f>第2表01元データ!F52</f>
        <v>88</v>
      </c>
      <c r="H235" s="107">
        <f t="shared" si="148"/>
        <v>-68</v>
      </c>
      <c r="I235" s="108">
        <f t="shared" si="149"/>
        <v>-43.589743589743591</v>
      </c>
      <c r="J235" s="102"/>
      <c r="K235" s="114" t="s">
        <v>206</v>
      </c>
      <c r="L235" s="106">
        <v>181</v>
      </c>
      <c r="M235" s="107">
        <v>189</v>
      </c>
      <c r="N235" s="107">
        <v>178</v>
      </c>
      <c r="O235" s="107">
        <v>129</v>
      </c>
      <c r="P235" s="107">
        <f>第2表01元データ!G52</f>
        <v>103</v>
      </c>
      <c r="Q235" s="107">
        <f t="shared" si="150"/>
        <v>-26</v>
      </c>
      <c r="R235" s="108">
        <f t="shared" si="151"/>
        <v>-20.155038759689923</v>
      </c>
      <c r="S235" s="108"/>
      <c r="T235" s="100">
        <v>113</v>
      </c>
      <c r="W235" s="100" t="s">
        <v>367</v>
      </c>
      <c r="X235" s="100">
        <v>155</v>
      </c>
      <c r="Y235" s="100">
        <v>153</v>
      </c>
      <c r="Z235" s="100">
        <v>154</v>
      </c>
      <c r="AA235" s="100">
        <v>162</v>
      </c>
      <c r="AC235" s="100" t="s">
        <v>367</v>
      </c>
      <c r="AD235" s="100">
        <v>153</v>
      </c>
      <c r="AE235" s="100">
        <v>207</v>
      </c>
      <c r="AF235" s="100">
        <v>181</v>
      </c>
      <c r="AG235" s="100">
        <v>189</v>
      </c>
      <c r="AJ235" s="100" t="str">
        <f t="shared" si="144"/>
        <v>●</v>
      </c>
      <c r="AK235" s="100" t="str">
        <f t="shared" si="138"/>
        <v>●</v>
      </c>
      <c r="AL235" s="100" t="str">
        <f t="shared" si="152"/>
        <v>●</v>
      </c>
      <c r="AM235" s="100" t="str">
        <f t="shared" si="140"/>
        <v>●</v>
      </c>
      <c r="AP235" s="100" t="str">
        <f t="shared" si="145"/>
        <v>●</v>
      </c>
      <c r="AQ235" s="100" t="str">
        <f t="shared" si="141"/>
        <v>●</v>
      </c>
      <c r="AR235" s="100" t="str">
        <f t="shared" si="142"/>
        <v>●</v>
      </c>
      <c r="AS235" s="100" t="str">
        <f t="shared" si="146"/>
        <v>●</v>
      </c>
    </row>
    <row r="236" spans="2:45" s="100" customFormat="1" ht="14.25" customHeight="1">
      <c r="B236" s="102" t="s">
        <v>135</v>
      </c>
      <c r="C236" s="106">
        <v>144</v>
      </c>
      <c r="D236" s="107">
        <v>150</v>
      </c>
      <c r="E236" s="107">
        <v>153</v>
      </c>
      <c r="F236" s="107">
        <v>164</v>
      </c>
      <c r="G236" s="107">
        <f>第2表01元データ!F53</f>
        <v>134</v>
      </c>
      <c r="H236" s="107">
        <f t="shared" si="148"/>
        <v>-30</v>
      </c>
      <c r="I236" s="108">
        <f t="shared" si="149"/>
        <v>-18.292682926829269</v>
      </c>
      <c r="J236" s="102"/>
      <c r="K236" s="114" t="s">
        <v>207</v>
      </c>
      <c r="L236" s="106">
        <v>193</v>
      </c>
      <c r="M236" s="107">
        <v>160</v>
      </c>
      <c r="N236" s="107">
        <v>175</v>
      </c>
      <c r="O236" s="107">
        <v>163</v>
      </c>
      <c r="P236" s="107">
        <f>第2表01元データ!G53</f>
        <v>125</v>
      </c>
      <c r="Q236" s="107">
        <f t="shared" si="150"/>
        <v>-38</v>
      </c>
      <c r="R236" s="108">
        <f t="shared" si="151"/>
        <v>-23.312883435582819</v>
      </c>
      <c r="S236" s="108"/>
      <c r="T236" s="100">
        <v>114</v>
      </c>
      <c r="W236" s="99" t="s">
        <v>368</v>
      </c>
      <c r="X236" s="99">
        <v>121</v>
      </c>
      <c r="Y236" s="99">
        <v>142</v>
      </c>
      <c r="Z236" s="99">
        <v>144</v>
      </c>
      <c r="AA236" s="99">
        <v>150</v>
      </c>
      <c r="AB236" s="99"/>
      <c r="AC236" s="99" t="s">
        <v>368</v>
      </c>
      <c r="AD236" s="99">
        <v>101</v>
      </c>
      <c r="AE236" s="99">
        <v>145</v>
      </c>
      <c r="AF236" s="99">
        <v>193</v>
      </c>
      <c r="AG236" s="99">
        <v>160</v>
      </c>
      <c r="AJ236" s="100" t="str">
        <f t="shared" si="144"/>
        <v>●</v>
      </c>
      <c r="AK236" s="100" t="str">
        <f t="shared" si="138"/>
        <v>●</v>
      </c>
      <c r="AL236" s="100" t="str">
        <f t="shared" si="152"/>
        <v>●</v>
      </c>
      <c r="AM236" s="100" t="str">
        <f t="shared" si="140"/>
        <v>●</v>
      </c>
      <c r="AP236" s="100" t="str">
        <f t="shared" si="145"/>
        <v>●</v>
      </c>
      <c r="AQ236" s="100" t="str">
        <f t="shared" si="141"/>
        <v>●</v>
      </c>
      <c r="AR236" s="100" t="str">
        <f t="shared" si="142"/>
        <v>●</v>
      </c>
      <c r="AS236" s="100" t="str">
        <f t="shared" si="146"/>
        <v>●</v>
      </c>
    </row>
    <row r="237" spans="2:45" s="100" customFormat="1" ht="14.25" customHeight="1">
      <c r="B237" s="102" t="s">
        <v>136</v>
      </c>
      <c r="C237" s="106">
        <v>124</v>
      </c>
      <c r="D237" s="107">
        <v>128</v>
      </c>
      <c r="E237" s="107">
        <v>132</v>
      </c>
      <c r="F237" s="107">
        <v>137</v>
      </c>
      <c r="G237" s="107">
        <f>第2表01元データ!F54</f>
        <v>144</v>
      </c>
      <c r="H237" s="107">
        <f t="shared" si="148"/>
        <v>7</v>
      </c>
      <c r="I237" s="108">
        <f t="shared" si="149"/>
        <v>5.1094890510948909</v>
      </c>
      <c r="J237" s="102"/>
      <c r="K237" s="114" t="s">
        <v>208</v>
      </c>
      <c r="L237" s="106">
        <v>119</v>
      </c>
      <c r="M237" s="107">
        <v>163</v>
      </c>
      <c r="N237" s="107">
        <v>140</v>
      </c>
      <c r="O237" s="107">
        <v>160</v>
      </c>
      <c r="P237" s="107">
        <f>第2表01元データ!G54</f>
        <v>157</v>
      </c>
      <c r="Q237" s="107">
        <f t="shared" si="150"/>
        <v>-3</v>
      </c>
      <c r="R237" s="108">
        <f t="shared" si="151"/>
        <v>-1.875</v>
      </c>
      <c r="S237" s="108"/>
      <c r="T237" s="100">
        <v>115</v>
      </c>
      <c r="W237" s="100" t="s">
        <v>369</v>
      </c>
      <c r="X237" s="100">
        <v>85</v>
      </c>
      <c r="Y237" s="100">
        <v>99</v>
      </c>
      <c r="Z237" s="100">
        <v>124</v>
      </c>
      <c r="AA237" s="100">
        <v>128</v>
      </c>
      <c r="AC237" s="100" t="s">
        <v>369</v>
      </c>
      <c r="AD237" s="100">
        <v>80</v>
      </c>
      <c r="AE237" s="100">
        <v>98</v>
      </c>
      <c r="AF237" s="100">
        <v>119</v>
      </c>
      <c r="AG237" s="100">
        <v>163</v>
      </c>
      <c r="AJ237" s="100" t="str">
        <f t="shared" si="144"/>
        <v>●</v>
      </c>
      <c r="AK237" s="100" t="str">
        <f t="shared" si="138"/>
        <v>●</v>
      </c>
      <c r="AL237" s="100" t="str">
        <f t="shared" si="152"/>
        <v>●</v>
      </c>
      <c r="AM237" s="100" t="str">
        <f t="shared" si="140"/>
        <v>●</v>
      </c>
      <c r="AP237" s="100" t="str">
        <f t="shared" si="145"/>
        <v>●</v>
      </c>
      <c r="AQ237" s="100" t="str">
        <f t="shared" si="141"/>
        <v>●</v>
      </c>
      <c r="AR237" s="100" t="str">
        <f t="shared" si="142"/>
        <v>●</v>
      </c>
      <c r="AS237" s="100" t="str">
        <f t="shared" si="146"/>
        <v>●</v>
      </c>
    </row>
    <row r="238" spans="2:45" s="100" customFormat="1" ht="14.25" customHeight="1">
      <c r="B238" s="102" t="s">
        <v>137</v>
      </c>
      <c r="C238" s="106">
        <v>76</v>
      </c>
      <c r="D238" s="107">
        <v>104</v>
      </c>
      <c r="E238" s="107">
        <v>104</v>
      </c>
      <c r="F238" s="107">
        <v>102</v>
      </c>
      <c r="G238" s="107">
        <f>第2表01元データ!F55</f>
        <v>117</v>
      </c>
      <c r="H238" s="107">
        <f t="shared" si="148"/>
        <v>15</v>
      </c>
      <c r="I238" s="108">
        <f t="shared" si="149"/>
        <v>14.705882352941178</v>
      </c>
      <c r="J238" s="102"/>
      <c r="K238" s="114" t="s">
        <v>209</v>
      </c>
      <c r="L238" s="106">
        <v>78</v>
      </c>
      <c r="M238" s="107">
        <v>91</v>
      </c>
      <c r="N238" s="107">
        <v>144</v>
      </c>
      <c r="O238" s="107">
        <v>118</v>
      </c>
      <c r="P238" s="107">
        <f>第2表01元データ!G55</f>
        <v>143</v>
      </c>
      <c r="Q238" s="107">
        <f t="shared" si="150"/>
        <v>25</v>
      </c>
      <c r="R238" s="108">
        <f t="shared" si="151"/>
        <v>21.1864406779661</v>
      </c>
      <c r="S238" s="108"/>
      <c r="T238" s="100">
        <v>116</v>
      </c>
      <c r="W238" s="100" t="s">
        <v>370</v>
      </c>
      <c r="X238" s="100">
        <v>58</v>
      </c>
      <c r="Y238" s="100">
        <v>66</v>
      </c>
      <c r="Z238" s="100">
        <v>76</v>
      </c>
      <c r="AA238" s="100">
        <v>104</v>
      </c>
      <c r="AC238" s="100" t="s">
        <v>370</v>
      </c>
      <c r="AD238" s="100">
        <v>56</v>
      </c>
      <c r="AE238" s="100">
        <v>67</v>
      </c>
      <c r="AF238" s="100">
        <v>78</v>
      </c>
      <c r="AG238" s="100">
        <v>91</v>
      </c>
      <c r="AJ238" s="100" t="str">
        <f t="shared" si="144"/>
        <v>●</v>
      </c>
      <c r="AK238" s="100" t="str">
        <f t="shared" si="138"/>
        <v>●</v>
      </c>
      <c r="AL238" s="100" t="str">
        <f t="shared" si="152"/>
        <v>●</v>
      </c>
      <c r="AM238" s="100" t="str">
        <f t="shared" si="140"/>
        <v>●</v>
      </c>
      <c r="AP238" s="100" t="str">
        <f t="shared" si="145"/>
        <v>●</v>
      </c>
      <c r="AQ238" s="100" t="str">
        <f t="shared" si="141"/>
        <v>●</v>
      </c>
      <c r="AR238" s="100" t="str">
        <f t="shared" si="142"/>
        <v>●</v>
      </c>
      <c r="AS238" s="100" t="str">
        <f t="shared" si="146"/>
        <v>●</v>
      </c>
    </row>
    <row r="239" spans="2:45" s="100" customFormat="1" ht="14.25" customHeight="1">
      <c r="B239" s="102" t="s">
        <v>138</v>
      </c>
      <c r="C239" s="106">
        <v>54</v>
      </c>
      <c r="D239" s="107">
        <v>55</v>
      </c>
      <c r="E239" s="107">
        <v>76</v>
      </c>
      <c r="F239" s="107">
        <v>90</v>
      </c>
      <c r="G239" s="107">
        <f>第2表01元データ!F56</f>
        <v>75</v>
      </c>
      <c r="H239" s="107">
        <f t="shared" si="148"/>
        <v>-15</v>
      </c>
      <c r="I239" s="108">
        <f t="shared" si="149"/>
        <v>-16.666666666666664</v>
      </c>
      <c r="J239" s="102"/>
      <c r="K239" s="114" t="s">
        <v>210</v>
      </c>
      <c r="L239" s="106">
        <v>40</v>
      </c>
      <c r="M239" s="107">
        <v>54</v>
      </c>
      <c r="N239" s="107">
        <v>61</v>
      </c>
      <c r="O239" s="107">
        <v>100</v>
      </c>
      <c r="P239" s="107">
        <f>第2表01元データ!G56</f>
        <v>85</v>
      </c>
      <c r="Q239" s="107">
        <f t="shared" si="150"/>
        <v>-15</v>
      </c>
      <c r="R239" s="108">
        <f t="shared" si="151"/>
        <v>-15</v>
      </c>
      <c r="S239" s="108"/>
      <c r="T239" s="100">
        <v>117</v>
      </c>
      <c r="W239" s="100" t="s">
        <v>371</v>
      </c>
      <c r="X239" s="100">
        <v>21</v>
      </c>
      <c r="Y239" s="100">
        <v>44</v>
      </c>
      <c r="Z239" s="100">
        <v>54</v>
      </c>
      <c r="AA239" s="100">
        <v>55</v>
      </c>
      <c r="AC239" s="100" t="s">
        <v>371</v>
      </c>
      <c r="AD239" s="100">
        <v>42</v>
      </c>
      <c r="AE239" s="100">
        <v>37</v>
      </c>
      <c r="AF239" s="100">
        <v>40</v>
      </c>
      <c r="AG239" s="100">
        <v>54</v>
      </c>
      <c r="AJ239" s="100" t="str">
        <f t="shared" si="144"/>
        <v>●</v>
      </c>
      <c r="AK239" s="100" t="str">
        <f t="shared" si="138"/>
        <v>●</v>
      </c>
      <c r="AL239" s="100" t="str">
        <f t="shared" si="152"/>
        <v>●</v>
      </c>
      <c r="AM239" s="100" t="str">
        <f t="shared" si="140"/>
        <v>●</v>
      </c>
      <c r="AP239" s="100" t="str">
        <f t="shared" si="145"/>
        <v>●</v>
      </c>
      <c r="AQ239" s="100" t="str">
        <f t="shared" si="141"/>
        <v>●</v>
      </c>
      <c r="AR239" s="100" t="str">
        <f t="shared" si="142"/>
        <v>●</v>
      </c>
      <c r="AS239" s="100" t="str">
        <f t="shared" si="146"/>
        <v>●</v>
      </c>
    </row>
    <row r="240" spans="2:45" s="100" customFormat="1" ht="14.25" customHeight="1">
      <c r="B240" s="102" t="s">
        <v>110</v>
      </c>
      <c r="C240" s="106">
        <v>38</v>
      </c>
      <c r="D240" s="107">
        <v>42</v>
      </c>
      <c r="E240" s="107">
        <v>43</v>
      </c>
      <c r="F240" s="107">
        <v>83</v>
      </c>
      <c r="G240" s="107">
        <f>第2表01元データ!F57</f>
        <v>98</v>
      </c>
      <c r="H240" s="107">
        <f t="shared" si="148"/>
        <v>15</v>
      </c>
      <c r="I240" s="108">
        <f t="shared" si="149"/>
        <v>18.072289156626507</v>
      </c>
      <c r="J240" s="102"/>
      <c r="K240" s="114" t="s">
        <v>110</v>
      </c>
      <c r="L240" s="106">
        <v>32</v>
      </c>
      <c r="M240" s="107">
        <v>43</v>
      </c>
      <c r="N240" s="107">
        <v>56</v>
      </c>
      <c r="O240" s="107">
        <v>58</v>
      </c>
      <c r="P240" s="107">
        <f>第2表01元データ!G57</f>
        <v>74</v>
      </c>
      <c r="Q240" s="107">
        <f t="shared" si="150"/>
        <v>16</v>
      </c>
      <c r="R240" s="108">
        <f t="shared" si="151"/>
        <v>27.586206896551722</v>
      </c>
      <c r="S240" s="108"/>
      <c r="T240" s="100">
        <v>118</v>
      </c>
      <c r="W240" s="100" t="s">
        <v>378</v>
      </c>
      <c r="X240" s="100">
        <v>9</v>
      </c>
      <c r="Y240" s="100">
        <v>18</v>
      </c>
      <c r="Z240" s="100">
        <v>38</v>
      </c>
      <c r="AA240" s="100">
        <v>42</v>
      </c>
      <c r="AC240" s="100" t="s">
        <v>378</v>
      </c>
      <c r="AD240" s="100">
        <v>17</v>
      </c>
      <c r="AE240" s="100">
        <v>42</v>
      </c>
      <c r="AF240" s="100">
        <v>32</v>
      </c>
      <c r="AG240" s="100">
        <v>43</v>
      </c>
      <c r="AJ240" s="100" t="str">
        <f t="shared" si="144"/>
        <v>●</v>
      </c>
      <c r="AK240" s="100" t="str">
        <f t="shared" si="138"/>
        <v>●</v>
      </c>
      <c r="AL240" s="100" t="str">
        <f t="shared" si="152"/>
        <v>●</v>
      </c>
      <c r="AM240" s="100" t="str">
        <f t="shared" si="140"/>
        <v>●</v>
      </c>
      <c r="AP240" s="100" t="str">
        <f t="shared" si="145"/>
        <v>●</v>
      </c>
      <c r="AQ240" s="100" t="str">
        <f t="shared" si="141"/>
        <v>●</v>
      </c>
      <c r="AR240" s="100" t="str">
        <f t="shared" si="142"/>
        <v>●</v>
      </c>
      <c r="AS240" s="100" t="str">
        <f t="shared" si="146"/>
        <v>●</v>
      </c>
    </row>
    <row r="241" spans="2:45" s="100" customFormat="1" ht="14.25" customHeight="1">
      <c r="B241" s="102" t="s">
        <v>112</v>
      </c>
      <c r="C241" s="115" t="s">
        <v>313</v>
      </c>
      <c r="D241" s="116" t="s">
        <v>313</v>
      </c>
      <c r="E241" s="116" t="s">
        <v>313</v>
      </c>
      <c r="F241" s="116">
        <v>2</v>
      </c>
      <c r="G241" s="107">
        <f>第2表01元データ!F58</f>
        <v>4</v>
      </c>
      <c r="H241" s="107"/>
      <c r="I241" s="108"/>
      <c r="K241" s="102" t="s">
        <v>112</v>
      </c>
      <c r="L241" s="115" t="s">
        <v>313</v>
      </c>
      <c r="M241" s="116" t="s">
        <v>313</v>
      </c>
      <c r="N241" s="116" t="s">
        <v>313</v>
      </c>
      <c r="O241" s="116" t="s">
        <v>313</v>
      </c>
      <c r="P241" s="107">
        <f>第2表01元データ!G58</f>
        <v>17</v>
      </c>
      <c r="Q241" s="107"/>
      <c r="R241" s="108"/>
      <c r="T241" s="100">
        <v>119</v>
      </c>
    </row>
    <row r="242" spans="2:45" s="100" customFormat="1" ht="14.25" customHeight="1">
      <c r="B242" s="102"/>
      <c r="C242" s="116"/>
      <c r="D242" s="116"/>
      <c r="E242" s="116"/>
      <c r="F242" s="116"/>
      <c r="G242" s="107"/>
      <c r="H242" s="107"/>
      <c r="I242" s="108"/>
      <c r="K242" s="102"/>
      <c r="L242" s="116"/>
      <c r="M242" s="116"/>
      <c r="N242" s="116"/>
      <c r="O242" s="116"/>
      <c r="P242" s="107"/>
      <c r="Q242" s="107"/>
      <c r="R242" s="108"/>
    </row>
    <row r="243" spans="2:45" s="100" customFormat="1" ht="14.25" customHeight="1">
      <c r="G243" s="168"/>
      <c r="P243" s="168"/>
    </row>
    <row r="244" spans="2:45" s="99" customFormat="1" ht="14.25" customHeight="1">
      <c r="B244" s="99" t="str">
        <f>LEFT(B184,LEN(B184)-2)&amp;+"女"</f>
        <v>塩谷・女</v>
      </c>
      <c r="H244" s="99" t="s">
        <v>805</v>
      </c>
      <c r="I244" s="380">
        <f>令和2年9月末住基人口!E21</f>
        <v>1477</v>
      </c>
      <c r="K244" s="99" t="str">
        <f>LEFT(K184,LEN(K184)-2)&amp;+"女"</f>
        <v>オタモイ・女</v>
      </c>
      <c r="Q244" s="99" t="s">
        <v>805</v>
      </c>
      <c r="R244" s="380">
        <f>令和2年9月末住基人口!E26</f>
        <v>1962</v>
      </c>
      <c r="W244" s="100"/>
      <c r="X244" s="100"/>
      <c r="Y244" s="100"/>
      <c r="Z244" s="100"/>
      <c r="AA244" s="100"/>
      <c r="AB244" s="100"/>
      <c r="AC244" s="100"/>
      <c r="AD244" s="100"/>
      <c r="AE244" s="100"/>
      <c r="AF244" s="100"/>
      <c r="AG244" s="100"/>
    </row>
    <row r="245" spans="2:45" s="100" customFormat="1" ht="14.25" customHeight="1">
      <c r="B245" s="583" t="s">
        <v>335</v>
      </c>
      <c r="C245" s="101"/>
      <c r="D245" s="101"/>
      <c r="E245" s="101"/>
      <c r="F245" s="101"/>
      <c r="G245" s="135"/>
      <c r="H245" s="131"/>
      <c r="I245" s="131"/>
      <c r="J245" s="102"/>
      <c r="K245" s="583" t="s">
        <v>335</v>
      </c>
      <c r="L245" s="101"/>
      <c r="M245" s="101"/>
      <c r="N245" s="101"/>
      <c r="O245" s="101"/>
      <c r="P245" s="135"/>
      <c r="Q245" s="131"/>
      <c r="R245" s="131"/>
      <c r="S245" s="103"/>
    </row>
    <row r="246" spans="2:45" s="100" customFormat="1" ht="14.25" customHeight="1">
      <c r="B246" s="584"/>
      <c r="C246" s="130" t="str">
        <f>$C$4</f>
        <v>平成12年</v>
      </c>
      <c r="D246" s="130" t="str">
        <f>$D$4</f>
        <v>平成17年</v>
      </c>
      <c r="E246" s="130" t="str">
        <f>$E$4</f>
        <v>平成22年</v>
      </c>
      <c r="F246" s="130" t="str">
        <f>$F$4</f>
        <v>平成27年</v>
      </c>
      <c r="G246" s="130" t="s">
        <v>739</v>
      </c>
      <c r="H246" s="133" t="s">
        <v>509</v>
      </c>
      <c r="I246" s="134" t="str">
        <f>$I$4</f>
        <v>27年</v>
      </c>
      <c r="J246" s="102"/>
      <c r="K246" s="584"/>
      <c r="L246" s="130" t="str">
        <f>$C$4</f>
        <v>平成12年</v>
      </c>
      <c r="M246" s="130" t="str">
        <f>$D$4</f>
        <v>平成17年</v>
      </c>
      <c r="N246" s="130" t="str">
        <f>$E$4</f>
        <v>平成22年</v>
      </c>
      <c r="O246" s="130" t="s">
        <v>410</v>
      </c>
      <c r="P246" s="130" t="s">
        <v>739</v>
      </c>
      <c r="Q246" s="133" t="str">
        <f>$H$4</f>
        <v>対平成</v>
      </c>
      <c r="R246" s="134" t="str">
        <f>$I$4</f>
        <v>27年</v>
      </c>
      <c r="S246" s="103"/>
    </row>
    <row r="247" spans="2:45" s="100" customFormat="1" ht="14.25" customHeight="1">
      <c r="B247" s="585"/>
      <c r="C247" s="104"/>
      <c r="D247" s="104"/>
      <c r="E247" s="104"/>
      <c r="F247" s="104"/>
      <c r="G247" s="104"/>
      <c r="H247" s="132" t="s">
        <v>88</v>
      </c>
      <c r="I247" s="133" t="s">
        <v>398</v>
      </c>
      <c r="J247" s="102"/>
      <c r="K247" s="585"/>
      <c r="L247" s="104"/>
      <c r="M247" s="104"/>
      <c r="N247" s="104"/>
      <c r="O247" s="104"/>
      <c r="P247" s="104"/>
      <c r="Q247" s="132" t="s">
        <v>88</v>
      </c>
      <c r="R247" s="133" t="s">
        <v>398</v>
      </c>
      <c r="S247" s="103"/>
    </row>
    <row r="248" spans="2:45" s="199" customFormat="1" ht="14.25" customHeight="1">
      <c r="B248" s="200" t="s">
        <v>90</v>
      </c>
      <c r="C248" s="198">
        <v>2383</v>
      </c>
      <c r="D248" s="194">
        <v>2188</v>
      </c>
      <c r="E248" s="194">
        <v>1933</v>
      </c>
      <c r="F248" s="194">
        <v>1756</v>
      </c>
      <c r="G248" s="194">
        <f>IF(COUNTIF(G253:G271,"x"),"x",IF(SUM(G253:G271)=0,"-",SUM(G253:G271)))</f>
        <v>1457</v>
      </c>
      <c r="H248" s="193">
        <f t="shared" ref="H248:H251" si="153">IF(G248="x","x",IF(AND(G248="-",F248="-"),"-",IF(AND(G248="-",F248&gt;0),F248*-1,IF(AND(G248&gt;0,F248="-"),G248,G248-F248))))</f>
        <v>-299</v>
      </c>
      <c r="I248" s="195">
        <f t="shared" ref="I248:I251" si="154">IF(H248="x","x",IF(H248="-","-",IF(AND(F248="-",G248&gt;0),"皆増",IF(AND(F248&gt;0,G248="-"),"皆減",H248/F248*100))))</f>
        <v>-17.027334851936217</v>
      </c>
      <c r="J248" s="196"/>
      <c r="K248" s="197" t="s">
        <v>90</v>
      </c>
      <c r="L248" s="198">
        <v>2650</v>
      </c>
      <c r="M248" s="194">
        <v>2439</v>
      </c>
      <c r="N248" s="194">
        <v>2272</v>
      </c>
      <c r="O248" s="194">
        <v>2076</v>
      </c>
      <c r="P248" s="194">
        <f>IF(COUNTIF(P253:P271,"x"),"x",IF(SUM(P253:P271)=0,"-",SUM(P253:P271)))</f>
        <v>1902</v>
      </c>
      <c r="Q248" s="193">
        <f t="shared" ref="Q248:Q251" si="155">IF(P248="x","x",IF(AND(P248="-",O248="-"),"-",IF(AND(P248="-",O248&gt;0),O248*-1,IF(AND(P248&gt;0,O248="-"),P248,P248-O248))))</f>
        <v>-174</v>
      </c>
      <c r="R248" s="195">
        <f t="shared" ref="R248:R251" si="156">IF(Q248="x","x",IF(Q248="-","-",IF(AND(O248="-",P248&gt;0),"皆増",IF(AND(O248&gt;0,P248="-"),"皆減",Q248/O248*100))))</f>
        <v>-8.3815028901734099</v>
      </c>
      <c r="S248" s="195"/>
      <c r="W248" s="199" t="s">
        <v>373</v>
      </c>
      <c r="X248" s="199">
        <v>2809</v>
      </c>
      <c r="Y248" s="199">
        <v>2547</v>
      </c>
      <c r="Z248" s="199">
        <v>2383</v>
      </c>
      <c r="AA248" s="199">
        <v>2188</v>
      </c>
      <c r="AC248" s="199" t="s">
        <v>373</v>
      </c>
      <c r="AD248" s="199">
        <v>2899</v>
      </c>
      <c r="AE248" s="199">
        <v>2803</v>
      </c>
      <c r="AF248" s="199">
        <v>2650</v>
      </c>
      <c r="AG248" s="199">
        <v>2439</v>
      </c>
      <c r="AJ248" s="199" t="str">
        <f>IF(C248=X248,"○","●")</f>
        <v>●</v>
      </c>
      <c r="AK248" s="199" t="str">
        <f t="shared" ref="AK248:AK270" si="157">IF(D248=Y248,"○","●")</f>
        <v>●</v>
      </c>
      <c r="AL248" s="199" t="str">
        <f t="shared" ref="AL248:AL249" si="158">IF(E248=Z248,"○","●")</f>
        <v>●</v>
      </c>
      <c r="AM248" s="199" t="str">
        <f t="shared" ref="AM248:AM270" si="159">IF(F248=AA248,"○","●")</f>
        <v>●</v>
      </c>
      <c r="AP248" s="199" t="str">
        <f>IF(L248=AD248,"○","●")</f>
        <v>●</v>
      </c>
      <c r="AQ248" s="199" t="str">
        <f t="shared" ref="AQ248:AQ270" si="160">IF(M248=AE248,"○","●")</f>
        <v>●</v>
      </c>
      <c r="AR248" s="199" t="str">
        <f t="shared" ref="AR248:AR270" si="161">IF(N248=AF248,"○","●")</f>
        <v>●</v>
      </c>
      <c r="AS248" s="199" t="str">
        <f t="shared" ref="AS248" si="162">IF(O248=AG248,"○","●")</f>
        <v>●</v>
      </c>
    </row>
    <row r="249" spans="2:45" s="100" customFormat="1" ht="14.25" customHeight="1">
      <c r="B249" s="105" t="s">
        <v>91</v>
      </c>
      <c r="C249" s="106">
        <v>236</v>
      </c>
      <c r="D249" s="107">
        <v>185</v>
      </c>
      <c r="E249" s="107">
        <v>157</v>
      </c>
      <c r="F249" s="107">
        <v>122</v>
      </c>
      <c r="G249" s="107">
        <f>IF(COUNTIF(G253:G255,"x"),"x",IF(SUM(G253:G255)=0,"-",SUM(G253:G255)))</f>
        <v>74</v>
      </c>
      <c r="H249" s="107">
        <f t="shared" si="153"/>
        <v>-48</v>
      </c>
      <c r="I249" s="108">
        <f t="shared" si="154"/>
        <v>-39.344262295081968</v>
      </c>
      <c r="J249" s="102"/>
      <c r="K249" s="109" t="s">
        <v>91</v>
      </c>
      <c r="L249" s="106">
        <v>273</v>
      </c>
      <c r="M249" s="107">
        <v>262</v>
      </c>
      <c r="N249" s="107">
        <v>206</v>
      </c>
      <c r="O249" s="107">
        <v>151</v>
      </c>
      <c r="P249" s="107">
        <f>IF(COUNTIF(P253:P255,"x"),"x",IF(SUM(P253:P255)=0,"-",SUM(P253:P255)))</f>
        <v>135</v>
      </c>
      <c r="Q249" s="107">
        <f t="shared" si="155"/>
        <v>-16</v>
      </c>
      <c r="R249" s="108">
        <f t="shared" si="156"/>
        <v>-10.596026490066226</v>
      </c>
      <c r="S249" s="108"/>
      <c r="W249" s="100" t="s">
        <v>374</v>
      </c>
      <c r="X249" s="100">
        <v>478</v>
      </c>
      <c r="Y249" s="100">
        <v>302</v>
      </c>
      <c r="Z249" s="100">
        <v>236</v>
      </c>
      <c r="AA249" s="100">
        <v>185</v>
      </c>
      <c r="AC249" s="100" t="s">
        <v>374</v>
      </c>
      <c r="AD249" s="100">
        <v>401</v>
      </c>
      <c r="AE249" s="100">
        <v>312</v>
      </c>
      <c r="AF249" s="100">
        <v>273</v>
      </c>
      <c r="AG249" s="100">
        <v>262</v>
      </c>
      <c r="AJ249" s="100" t="str">
        <f t="shared" ref="AJ249:AJ270" si="163">IF(C249=X249,"○","●")</f>
        <v>●</v>
      </c>
      <c r="AK249" s="100" t="str">
        <f t="shared" si="157"/>
        <v>●</v>
      </c>
      <c r="AL249" s="100" t="str">
        <f t="shared" si="158"/>
        <v>●</v>
      </c>
      <c r="AM249" s="100" t="str">
        <f t="shared" si="159"/>
        <v>●</v>
      </c>
      <c r="AP249" s="100" t="str">
        <f t="shared" ref="AP249:AP270" si="164">IF(L249=AD249,"○","●")</f>
        <v>●</v>
      </c>
      <c r="AQ249" s="100" t="str">
        <f t="shared" si="160"/>
        <v>●</v>
      </c>
      <c r="AR249" s="100" t="str">
        <f t="shared" si="161"/>
        <v>●</v>
      </c>
      <c r="AS249" s="100" t="str">
        <f>IF(O249=AG249,"○","●")</f>
        <v>●</v>
      </c>
    </row>
    <row r="250" spans="2:45" s="100" customFormat="1" ht="14.25" customHeight="1">
      <c r="B250" s="105" t="s">
        <v>92</v>
      </c>
      <c r="C250" s="106">
        <v>1483</v>
      </c>
      <c r="D250" s="107">
        <v>1270</v>
      </c>
      <c r="E250" s="107">
        <v>1034</v>
      </c>
      <c r="F250" s="107">
        <v>782</v>
      </c>
      <c r="G250" s="296">
        <f>IF(COUNTIF(G256:G265,"x"),"x",IF(SUM(G256:G265)=0,"-",SUM(G256:G265)))</f>
        <v>534</v>
      </c>
      <c r="H250" s="107">
        <f t="shared" si="153"/>
        <v>-248</v>
      </c>
      <c r="I250" s="108">
        <f t="shared" si="154"/>
        <v>-31.713554987212277</v>
      </c>
      <c r="J250" s="102"/>
      <c r="K250" s="109" t="s">
        <v>92</v>
      </c>
      <c r="L250" s="106">
        <v>1630</v>
      </c>
      <c r="M250" s="107">
        <v>1386</v>
      </c>
      <c r="N250" s="107">
        <v>1204</v>
      </c>
      <c r="O250" s="107">
        <v>979</v>
      </c>
      <c r="P250" s="296">
        <f>IF(COUNTIF(P256:P265,"x"),"x",IF(SUM(P256:P265)=0,"-",SUM(P256:P265)))</f>
        <v>779</v>
      </c>
      <c r="Q250" s="107">
        <f t="shared" si="155"/>
        <v>-200</v>
      </c>
      <c r="R250" s="108">
        <f t="shared" si="156"/>
        <v>-20.429009193054139</v>
      </c>
      <c r="S250" s="108"/>
      <c r="W250" s="100" t="s">
        <v>375</v>
      </c>
      <c r="X250" s="100">
        <v>1926</v>
      </c>
      <c r="Y250" s="100">
        <v>1724</v>
      </c>
      <c r="Z250" s="100">
        <v>1483</v>
      </c>
      <c r="AA250" s="100">
        <v>1270</v>
      </c>
      <c r="AC250" s="100" t="s">
        <v>375</v>
      </c>
      <c r="AD250" s="100">
        <v>1965</v>
      </c>
      <c r="AE250" s="100">
        <v>1846</v>
      </c>
      <c r="AF250" s="100">
        <v>1630</v>
      </c>
      <c r="AG250" s="100">
        <v>1386</v>
      </c>
      <c r="AJ250" s="100" t="str">
        <f t="shared" si="163"/>
        <v>●</v>
      </c>
      <c r="AK250" s="100" t="str">
        <f t="shared" si="157"/>
        <v>●</v>
      </c>
      <c r="AL250" s="100" t="str">
        <f>IF(E250=Z250,"○","●")</f>
        <v>●</v>
      </c>
      <c r="AM250" s="100" t="str">
        <f t="shared" si="159"/>
        <v>●</v>
      </c>
      <c r="AP250" s="100" t="str">
        <f t="shared" si="164"/>
        <v>●</v>
      </c>
      <c r="AQ250" s="100" t="str">
        <f t="shared" si="160"/>
        <v>●</v>
      </c>
      <c r="AR250" s="100" t="str">
        <f t="shared" si="161"/>
        <v>●</v>
      </c>
      <c r="AS250" s="100" t="str">
        <f t="shared" ref="AS250:AS270" si="165">IF(O250=AG250,"○","●")</f>
        <v>●</v>
      </c>
    </row>
    <row r="251" spans="2:45" s="100" customFormat="1" ht="14.25" customHeight="1">
      <c r="B251" s="105" t="s">
        <v>93</v>
      </c>
      <c r="C251" s="106">
        <v>664</v>
      </c>
      <c r="D251" s="107">
        <v>733</v>
      </c>
      <c r="E251" s="107">
        <v>742</v>
      </c>
      <c r="F251" s="107">
        <v>851</v>
      </c>
      <c r="G251" s="107">
        <f>IF(COUNTIF(G266:G270,"x"),"x",IF(SUM(G266,G270)=0,"-",SUM(G266:G270)))</f>
        <v>844</v>
      </c>
      <c r="H251" s="107">
        <f t="shared" si="153"/>
        <v>-7</v>
      </c>
      <c r="I251" s="108">
        <f t="shared" si="154"/>
        <v>-0.82256169212690955</v>
      </c>
      <c r="J251" s="102"/>
      <c r="K251" s="109" t="s">
        <v>93</v>
      </c>
      <c r="L251" s="106">
        <v>747</v>
      </c>
      <c r="M251" s="107">
        <v>791</v>
      </c>
      <c r="N251" s="107">
        <v>862</v>
      </c>
      <c r="O251" s="107">
        <v>946</v>
      </c>
      <c r="P251" s="107">
        <f>IF(COUNTIF(P266:P270,"x"),"x",IF(SUM(P266,P270)=0,"-",SUM(P266:P270)))</f>
        <v>977</v>
      </c>
      <c r="Q251" s="107">
        <f t="shared" si="155"/>
        <v>31</v>
      </c>
      <c r="R251" s="108">
        <f t="shared" si="156"/>
        <v>3.2769556025369981</v>
      </c>
      <c r="S251" s="108"/>
      <c r="W251" s="100" t="s">
        <v>376</v>
      </c>
      <c r="X251" s="100">
        <v>405</v>
      </c>
      <c r="Y251" s="100">
        <v>521</v>
      </c>
      <c r="Z251" s="100">
        <v>664</v>
      </c>
      <c r="AA251" s="100">
        <v>733</v>
      </c>
      <c r="AC251" s="100" t="s">
        <v>376</v>
      </c>
      <c r="AD251" s="100">
        <v>533</v>
      </c>
      <c r="AE251" s="100">
        <v>645</v>
      </c>
      <c r="AF251" s="100">
        <v>747</v>
      </c>
      <c r="AG251" s="100">
        <v>791</v>
      </c>
      <c r="AJ251" s="100" t="str">
        <f t="shared" si="163"/>
        <v>●</v>
      </c>
      <c r="AK251" s="100" t="str">
        <f t="shared" si="157"/>
        <v>●</v>
      </c>
      <c r="AL251" s="100" t="str">
        <f t="shared" ref="AL251:AL260" si="166">IF(E251=Z251,"○","●")</f>
        <v>●</v>
      </c>
      <c r="AM251" s="100" t="str">
        <f t="shared" si="159"/>
        <v>●</v>
      </c>
      <c r="AP251" s="100" t="str">
        <f t="shared" si="164"/>
        <v>●</v>
      </c>
      <c r="AQ251" s="100" t="str">
        <f t="shared" si="160"/>
        <v>●</v>
      </c>
      <c r="AR251" s="100" t="str">
        <f t="shared" si="161"/>
        <v>●</v>
      </c>
      <c r="AS251" s="100" t="str">
        <f t="shared" si="165"/>
        <v>●</v>
      </c>
    </row>
    <row r="252" spans="2:45" s="100" customFormat="1" ht="14.25" customHeight="1">
      <c r="B252" s="102"/>
      <c r="C252" s="106"/>
      <c r="D252" s="112"/>
      <c r="E252" s="112"/>
      <c r="F252" s="112"/>
      <c r="G252" s="112"/>
      <c r="H252" s="112"/>
      <c r="I252" s="113"/>
      <c r="J252" s="102"/>
      <c r="K252" s="114"/>
      <c r="L252" s="106"/>
      <c r="M252" s="112"/>
      <c r="N252" s="112"/>
      <c r="O252" s="112"/>
      <c r="P252" s="112"/>
      <c r="Q252" s="112"/>
      <c r="R252" s="113"/>
      <c r="S252" s="113"/>
      <c r="AJ252" s="100" t="str">
        <f t="shared" si="163"/>
        <v>○</v>
      </c>
      <c r="AK252" s="100" t="str">
        <f t="shared" si="157"/>
        <v>○</v>
      </c>
      <c r="AL252" s="100" t="str">
        <f t="shared" si="166"/>
        <v>○</v>
      </c>
      <c r="AM252" s="100" t="str">
        <f t="shared" si="159"/>
        <v>○</v>
      </c>
      <c r="AP252" s="100" t="str">
        <f t="shared" si="164"/>
        <v>○</v>
      </c>
      <c r="AQ252" s="100" t="str">
        <f t="shared" si="160"/>
        <v>○</v>
      </c>
      <c r="AR252" s="100" t="str">
        <f t="shared" si="161"/>
        <v>○</v>
      </c>
      <c r="AS252" s="100" t="str">
        <f t="shared" si="165"/>
        <v>○</v>
      </c>
    </row>
    <row r="253" spans="2:45" s="100" customFormat="1" ht="14.25" customHeight="1">
      <c r="B253" s="102" t="s">
        <v>94</v>
      </c>
      <c r="C253" s="106">
        <v>69</v>
      </c>
      <c r="D253" s="107">
        <v>66</v>
      </c>
      <c r="E253" s="107">
        <v>42</v>
      </c>
      <c r="F253" s="107">
        <v>31</v>
      </c>
      <c r="G253" s="107">
        <f>第2表01元データ!F66</f>
        <v>14</v>
      </c>
      <c r="H253" s="107">
        <f t="shared" ref="H253:H270" si="167">IF(G253="x","x",IF(AND(G253="-",F253="-"),"-",IF(AND(G253="-",F253&gt;0),F253*-1,IF(AND(G253&gt;0,F253="-"),G253,G253-F253))))</f>
        <v>-17</v>
      </c>
      <c r="I253" s="108">
        <f t="shared" ref="I253:I270" si="168">IF(H253="x","x",IF(H253="-","-",IF(AND(F253="-",G253&gt;0),"皆増",IF(AND(F253&gt;0,G253="-"),"皆減",H253/F253*100))))</f>
        <v>-54.838709677419352</v>
      </c>
      <c r="J253" s="102"/>
      <c r="K253" s="114" t="s">
        <v>94</v>
      </c>
      <c r="L253" s="106">
        <v>85</v>
      </c>
      <c r="M253" s="107">
        <v>65</v>
      </c>
      <c r="N253" s="107">
        <v>66</v>
      </c>
      <c r="O253" s="107">
        <v>35</v>
      </c>
      <c r="P253" s="107">
        <f>第2表01元データ!G66</f>
        <v>36</v>
      </c>
      <c r="Q253" s="107">
        <f t="shared" ref="Q253:Q270" si="169">IF(P253="x","x",IF(AND(P253="-",O253="-"),"-",IF(AND(P253="-",O253&gt;0),O253*-1,IF(AND(P253&gt;0,O253="-"),P253,P253-O253))))</f>
        <v>1</v>
      </c>
      <c r="R253" s="108">
        <f t="shared" ref="R253:R270" si="170">IF(Q253="x","x",IF(Q253="-","-",IF(AND(O253="-",P253&gt;0),"皆増",IF(AND(O253&gt;0,P253="-"),"皆減",Q253/O253*100))))</f>
        <v>2.8571428571428572</v>
      </c>
      <c r="S253" s="108"/>
      <c r="T253" s="100">
        <v>201</v>
      </c>
      <c r="W253" s="100" t="s">
        <v>377</v>
      </c>
      <c r="X253" s="100">
        <v>114</v>
      </c>
      <c r="Y253" s="100">
        <v>70</v>
      </c>
      <c r="Z253" s="100">
        <v>69</v>
      </c>
      <c r="AA253" s="100">
        <v>66</v>
      </c>
      <c r="AC253" s="100" t="s">
        <v>377</v>
      </c>
      <c r="AD253" s="100">
        <v>96</v>
      </c>
      <c r="AE253" s="100">
        <v>88</v>
      </c>
      <c r="AF253" s="100">
        <v>85</v>
      </c>
      <c r="AG253" s="100">
        <v>65</v>
      </c>
      <c r="AJ253" s="100" t="str">
        <f t="shared" si="163"/>
        <v>●</v>
      </c>
      <c r="AK253" s="100" t="str">
        <f t="shared" si="157"/>
        <v>●</v>
      </c>
      <c r="AL253" s="100" t="str">
        <f t="shared" si="166"/>
        <v>●</v>
      </c>
      <c r="AM253" s="100" t="str">
        <f t="shared" si="159"/>
        <v>●</v>
      </c>
      <c r="AP253" s="100" t="str">
        <f t="shared" si="164"/>
        <v>●</v>
      </c>
      <c r="AQ253" s="100" t="str">
        <f t="shared" si="160"/>
        <v>●</v>
      </c>
      <c r="AR253" s="100" t="str">
        <f t="shared" si="161"/>
        <v>●</v>
      </c>
      <c r="AS253" s="100" t="str">
        <f t="shared" si="165"/>
        <v>●</v>
      </c>
    </row>
    <row r="254" spans="2:45" s="100" customFormat="1" ht="14.25" customHeight="1">
      <c r="B254" s="102" t="s">
        <v>211</v>
      </c>
      <c r="C254" s="106">
        <v>79</v>
      </c>
      <c r="D254" s="107">
        <v>60</v>
      </c>
      <c r="E254" s="107">
        <v>54</v>
      </c>
      <c r="F254" s="107">
        <v>41</v>
      </c>
      <c r="G254" s="107">
        <f>第2表01元データ!F67</f>
        <v>25</v>
      </c>
      <c r="H254" s="107">
        <f t="shared" si="167"/>
        <v>-16</v>
      </c>
      <c r="I254" s="108">
        <f t="shared" si="168"/>
        <v>-39.024390243902438</v>
      </c>
      <c r="J254" s="102"/>
      <c r="K254" s="114" t="s">
        <v>123</v>
      </c>
      <c r="L254" s="106">
        <v>97</v>
      </c>
      <c r="M254" s="107">
        <v>91</v>
      </c>
      <c r="N254" s="107">
        <v>55</v>
      </c>
      <c r="O254" s="107">
        <v>60</v>
      </c>
      <c r="P254" s="107">
        <f>第2表01元データ!G67</f>
        <v>43</v>
      </c>
      <c r="Q254" s="107">
        <f t="shared" si="169"/>
        <v>-17</v>
      </c>
      <c r="R254" s="108">
        <f t="shared" si="170"/>
        <v>-28.333333333333332</v>
      </c>
      <c r="S254" s="108"/>
      <c r="T254" s="100">
        <v>202</v>
      </c>
      <c r="W254" s="100" t="s">
        <v>356</v>
      </c>
      <c r="X254" s="100">
        <v>143</v>
      </c>
      <c r="Y254" s="100">
        <v>95</v>
      </c>
      <c r="Z254" s="100">
        <v>79</v>
      </c>
      <c r="AA254" s="100">
        <v>60</v>
      </c>
      <c r="AC254" s="100" t="s">
        <v>356</v>
      </c>
      <c r="AD254" s="100">
        <v>128</v>
      </c>
      <c r="AE254" s="100">
        <v>93</v>
      </c>
      <c r="AF254" s="100">
        <v>97</v>
      </c>
      <c r="AG254" s="100">
        <v>91</v>
      </c>
      <c r="AJ254" s="100" t="str">
        <f t="shared" si="163"/>
        <v>●</v>
      </c>
      <c r="AK254" s="100" t="str">
        <f t="shared" si="157"/>
        <v>●</v>
      </c>
      <c r="AL254" s="100" t="str">
        <f t="shared" si="166"/>
        <v>●</v>
      </c>
      <c r="AM254" s="100" t="str">
        <f t="shared" si="159"/>
        <v>●</v>
      </c>
      <c r="AP254" s="100" t="str">
        <f t="shared" si="164"/>
        <v>●</v>
      </c>
      <c r="AQ254" s="100" t="str">
        <f t="shared" si="160"/>
        <v>●</v>
      </c>
      <c r="AR254" s="100" t="str">
        <f t="shared" si="161"/>
        <v>●</v>
      </c>
      <c r="AS254" s="100" t="str">
        <f t="shared" si="165"/>
        <v>●</v>
      </c>
    </row>
    <row r="255" spans="2:45" s="100" customFormat="1" ht="14.25" customHeight="1">
      <c r="B255" s="102" t="s">
        <v>212</v>
      </c>
      <c r="C255" s="106">
        <v>88</v>
      </c>
      <c r="D255" s="107">
        <v>59</v>
      </c>
      <c r="E255" s="107">
        <v>61</v>
      </c>
      <c r="F255" s="107">
        <v>50</v>
      </c>
      <c r="G255" s="107">
        <f>第2表01元データ!F68</f>
        <v>35</v>
      </c>
      <c r="H255" s="107">
        <f>IF(G255="x","x",IF(AND(G255="-",F255="-"),"-",IF(AND(G255="-",F255&gt;0),F255*-1,IF(AND(G255&gt;0,F255="-"),G255,G255-F255))))</f>
        <v>-15</v>
      </c>
      <c r="I255" s="108">
        <f t="shared" si="168"/>
        <v>-30</v>
      </c>
      <c r="J255" s="102"/>
      <c r="K255" s="114" t="s">
        <v>124</v>
      </c>
      <c r="L255" s="106">
        <v>91</v>
      </c>
      <c r="M255" s="107">
        <v>106</v>
      </c>
      <c r="N255" s="107">
        <v>85</v>
      </c>
      <c r="O255" s="107">
        <v>56</v>
      </c>
      <c r="P255" s="107">
        <f>第2表01元データ!G68</f>
        <v>56</v>
      </c>
      <c r="Q255" s="107">
        <f t="shared" si="169"/>
        <v>0</v>
      </c>
      <c r="R255" s="108">
        <f t="shared" si="170"/>
        <v>0</v>
      </c>
      <c r="S255" s="108"/>
      <c r="T255" s="100">
        <v>203</v>
      </c>
      <c r="W255" s="100" t="s">
        <v>357</v>
      </c>
      <c r="X255" s="100">
        <v>221</v>
      </c>
      <c r="Y255" s="100">
        <v>137</v>
      </c>
      <c r="Z255" s="100">
        <v>88</v>
      </c>
      <c r="AA255" s="100">
        <v>59</v>
      </c>
      <c r="AC255" s="100" t="s">
        <v>357</v>
      </c>
      <c r="AD255" s="100">
        <v>177</v>
      </c>
      <c r="AE255" s="100">
        <v>131</v>
      </c>
      <c r="AF255" s="100">
        <v>91</v>
      </c>
      <c r="AG255" s="100">
        <v>106</v>
      </c>
      <c r="AJ255" s="100" t="str">
        <f t="shared" si="163"/>
        <v>●</v>
      </c>
      <c r="AK255" s="100" t="str">
        <f t="shared" si="157"/>
        <v>●</v>
      </c>
      <c r="AL255" s="100" t="str">
        <f t="shared" si="166"/>
        <v>●</v>
      </c>
      <c r="AM255" s="100" t="str">
        <f t="shared" si="159"/>
        <v>●</v>
      </c>
      <c r="AP255" s="100" t="str">
        <f t="shared" si="164"/>
        <v>●</v>
      </c>
      <c r="AQ255" s="100" t="str">
        <f t="shared" si="160"/>
        <v>●</v>
      </c>
      <c r="AR255" s="100" t="str">
        <f t="shared" si="161"/>
        <v>●</v>
      </c>
      <c r="AS255" s="100" t="str">
        <f t="shared" si="165"/>
        <v>●</v>
      </c>
    </row>
    <row r="256" spans="2:45" s="100" customFormat="1" ht="14.25" customHeight="1">
      <c r="B256" s="102" t="s">
        <v>213</v>
      </c>
      <c r="C256" s="106">
        <v>117</v>
      </c>
      <c r="D256" s="107">
        <v>80</v>
      </c>
      <c r="E256" s="107">
        <v>56</v>
      </c>
      <c r="F256" s="107">
        <v>62</v>
      </c>
      <c r="G256" s="107">
        <f>第2表01元データ!F69</f>
        <v>37</v>
      </c>
      <c r="H256" s="107">
        <f t="shared" si="167"/>
        <v>-25</v>
      </c>
      <c r="I256" s="108">
        <f t="shared" si="168"/>
        <v>-40.322580645161288</v>
      </c>
      <c r="J256" s="102"/>
      <c r="K256" s="114" t="s">
        <v>125</v>
      </c>
      <c r="L256" s="106">
        <v>119</v>
      </c>
      <c r="M256" s="107">
        <v>93</v>
      </c>
      <c r="N256" s="107">
        <v>102</v>
      </c>
      <c r="O256" s="107">
        <v>80</v>
      </c>
      <c r="P256" s="107">
        <f>第2表01元データ!G69</f>
        <v>51</v>
      </c>
      <c r="Q256" s="107">
        <f t="shared" si="169"/>
        <v>-29</v>
      </c>
      <c r="R256" s="108">
        <f t="shared" si="170"/>
        <v>-36.25</v>
      </c>
      <c r="S256" s="108"/>
      <c r="T256" s="100">
        <v>204</v>
      </c>
      <c r="W256" s="100" t="s">
        <v>358</v>
      </c>
      <c r="X256" s="100">
        <v>233</v>
      </c>
      <c r="Y256" s="100">
        <v>199</v>
      </c>
      <c r="Z256" s="100">
        <v>117</v>
      </c>
      <c r="AA256" s="100">
        <v>80</v>
      </c>
      <c r="AC256" s="100" t="s">
        <v>358</v>
      </c>
      <c r="AD256" s="100">
        <v>261</v>
      </c>
      <c r="AE256" s="100">
        <v>162</v>
      </c>
      <c r="AF256" s="100">
        <v>119</v>
      </c>
      <c r="AG256" s="100">
        <v>93</v>
      </c>
      <c r="AJ256" s="100" t="str">
        <f t="shared" si="163"/>
        <v>●</v>
      </c>
      <c r="AK256" s="100" t="str">
        <f t="shared" si="157"/>
        <v>●</v>
      </c>
      <c r="AL256" s="100" t="str">
        <f t="shared" si="166"/>
        <v>●</v>
      </c>
      <c r="AM256" s="100" t="str">
        <f t="shared" si="159"/>
        <v>●</v>
      </c>
      <c r="AP256" s="100" t="str">
        <f t="shared" si="164"/>
        <v>●</v>
      </c>
      <c r="AQ256" s="100" t="str">
        <f t="shared" si="160"/>
        <v>●</v>
      </c>
      <c r="AR256" s="100" t="str">
        <f t="shared" si="161"/>
        <v>●</v>
      </c>
      <c r="AS256" s="100" t="str">
        <f t="shared" si="165"/>
        <v>●</v>
      </c>
    </row>
    <row r="257" spans="2:45" s="100" customFormat="1" ht="14.25" customHeight="1">
      <c r="B257" s="102" t="s">
        <v>214</v>
      </c>
      <c r="C257" s="106">
        <v>148</v>
      </c>
      <c r="D257" s="107">
        <v>83</v>
      </c>
      <c r="E257" s="107">
        <v>59</v>
      </c>
      <c r="F257" s="107">
        <v>32</v>
      </c>
      <c r="G257" s="107">
        <f>第2表01元データ!F70</f>
        <v>27</v>
      </c>
      <c r="H257" s="107">
        <f t="shared" si="167"/>
        <v>-5</v>
      </c>
      <c r="I257" s="108">
        <f t="shared" si="168"/>
        <v>-15.625</v>
      </c>
      <c r="J257" s="102"/>
      <c r="K257" s="114" t="s">
        <v>126</v>
      </c>
      <c r="L257" s="106">
        <v>102</v>
      </c>
      <c r="M257" s="107">
        <v>86</v>
      </c>
      <c r="N257" s="107">
        <v>67</v>
      </c>
      <c r="O257" s="107">
        <v>65</v>
      </c>
      <c r="P257" s="107">
        <f>第2表01元データ!G70</f>
        <v>50</v>
      </c>
      <c r="Q257" s="107">
        <f t="shared" si="169"/>
        <v>-15</v>
      </c>
      <c r="R257" s="108">
        <f t="shared" si="170"/>
        <v>-23.076923076923077</v>
      </c>
      <c r="S257" s="108"/>
      <c r="T257" s="100">
        <v>205</v>
      </c>
      <c r="W257" s="100" t="s">
        <v>359</v>
      </c>
      <c r="X257" s="100">
        <v>160</v>
      </c>
      <c r="Y257" s="100">
        <v>154</v>
      </c>
      <c r="Z257" s="100">
        <v>148</v>
      </c>
      <c r="AA257" s="100">
        <v>83</v>
      </c>
      <c r="AC257" s="100" t="s">
        <v>359</v>
      </c>
      <c r="AD257" s="100">
        <v>175</v>
      </c>
      <c r="AE257" s="100">
        <v>198</v>
      </c>
      <c r="AF257" s="100">
        <v>102</v>
      </c>
      <c r="AG257" s="100">
        <v>86</v>
      </c>
      <c r="AJ257" s="100" t="str">
        <f t="shared" si="163"/>
        <v>●</v>
      </c>
      <c r="AK257" s="100" t="str">
        <f t="shared" si="157"/>
        <v>●</v>
      </c>
      <c r="AL257" s="100" t="str">
        <f t="shared" si="166"/>
        <v>●</v>
      </c>
      <c r="AM257" s="100" t="str">
        <f t="shared" si="159"/>
        <v>●</v>
      </c>
      <c r="AP257" s="100" t="str">
        <f t="shared" si="164"/>
        <v>●</v>
      </c>
      <c r="AQ257" s="100" t="str">
        <f t="shared" si="160"/>
        <v>●</v>
      </c>
      <c r="AR257" s="100" t="str">
        <f t="shared" si="161"/>
        <v>●</v>
      </c>
      <c r="AS257" s="100" t="str">
        <f t="shared" si="165"/>
        <v>●</v>
      </c>
    </row>
    <row r="258" spans="2:45" s="100" customFormat="1" ht="14.25" customHeight="1">
      <c r="B258" s="102" t="s">
        <v>192</v>
      </c>
      <c r="C258" s="106">
        <v>128</v>
      </c>
      <c r="D258" s="107">
        <v>88</v>
      </c>
      <c r="E258" s="107">
        <v>58</v>
      </c>
      <c r="F258" s="107">
        <v>43</v>
      </c>
      <c r="G258" s="107">
        <f>第2表01元データ!F71</f>
        <v>19</v>
      </c>
      <c r="H258" s="107">
        <f t="shared" si="167"/>
        <v>-24</v>
      </c>
      <c r="I258" s="108">
        <f t="shared" si="168"/>
        <v>-55.813953488372093</v>
      </c>
      <c r="J258" s="102"/>
      <c r="K258" s="114" t="s">
        <v>127</v>
      </c>
      <c r="L258" s="106">
        <v>144</v>
      </c>
      <c r="M258" s="107">
        <v>91</v>
      </c>
      <c r="N258" s="107">
        <v>69</v>
      </c>
      <c r="O258" s="107">
        <v>52</v>
      </c>
      <c r="P258" s="107">
        <f>第2表01元データ!G71</f>
        <v>45</v>
      </c>
      <c r="Q258" s="107">
        <f t="shared" si="169"/>
        <v>-7</v>
      </c>
      <c r="R258" s="108">
        <f t="shared" si="170"/>
        <v>-13.461538461538462</v>
      </c>
      <c r="S258" s="108"/>
      <c r="T258" s="100">
        <v>206</v>
      </c>
      <c r="W258" s="100" t="s">
        <v>360</v>
      </c>
      <c r="X258" s="100">
        <v>138</v>
      </c>
      <c r="Y258" s="100">
        <v>114</v>
      </c>
      <c r="Z258" s="100">
        <v>128</v>
      </c>
      <c r="AA258" s="100">
        <v>88</v>
      </c>
      <c r="AC258" s="100" t="s">
        <v>360</v>
      </c>
      <c r="AD258" s="100">
        <v>138</v>
      </c>
      <c r="AE258" s="100">
        <v>164</v>
      </c>
      <c r="AF258" s="100">
        <v>144</v>
      </c>
      <c r="AG258" s="100">
        <v>91</v>
      </c>
      <c r="AJ258" s="100" t="str">
        <f t="shared" si="163"/>
        <v>●</v>
      </c>
      <c r="AK258" s="100" t="str">
        <f t="shared" si="157"/>
        <v>●</v>
      </c>
      <c r="AL258" s="100" t="str">
        <f t="shared" si="166"/>
        <v>●</v>
      </c>
      <c r="AM258" s="100" t="str">
        <f t="shared" si="159"/>
        <v>●</v>
      </c>
      <c r="AP258" s="100" t="str">
        <f t="shared" si="164"/>
        <v>●</v>
      </c>
      <c r="AQ258" s="100" t="str">
        <f t="shared" si="160"/>
        <v>●</v>
      </c>
      <c r="AR258" s="100" t="str">
        <f t="shared" si="161"/>
        <v>●</v>
      </c>
      <c r="AS258" s="100" t="str">
        <f t="shared" si="165"/>
        <v>●</v>
      </c>
    </row>
    <row r="259" spans="2:45" s="100" customFormat="1" ht="14.25" customHeight="1">
      <c r="B259" s="102" t="s">
        <v>193</v>
      </c>
      <c r="C259" s="106">
        <v>86</v>
      </c>
      <c r="D259" s="107">
        <v>99</v>
      </c>
      <c r="E259" s="107">
        <v>68</v>
      </c>
      <c r="F259" s="107">
        <v>50</v>
      </c>
      <c r="G259" s="107">
        <f>第2表01元データ!F72</f>
        <v>36</v>
      </c>
      <c r="H259" s="107">
        <f t="shared" si="167"/>
        <v>-14</v>
      </c>
      <c r="I259" s="108">
        <f t="shared" si="168"/>
        <v>-28.000000000000004</v>
      </c>
      <c r="J259" s="102"/>
      <c r="K259" s="114" t="s">
        <v>128</v>
      </c>
      <c r="L259" s="106">
        <v>146</v>
      </c>
      <c r="M259" s="107">
        <v>130</v>
      </c>
      <c r="N259" s="107">
        <v>71</v>
      </c>
      <c r="O259" s="107">
        <v>63</v>
      </c>
      <c r="P259" s="107">
        <f>第2表01元データ!G72</f>
        <v>36</v>
      </c>
      <c r="Q259" s="107">
        <f t="shared" si="169"/>
        <v>-27</v>
      </c>
      <c r="R259" s="108">
        <f t="shared" si="170"/>
        <v>-42.857142857142854</v>
      </c>
      <c r="S259" s="108"/>
      <c r="T259" s="100">
        <v>207</v>
      </c>
      <c r="W259" s="100" t="s">
        <v>361</v>
      </c>
      <c r="X259" s="100">
        <v>136</v>
      </c>
      <c r="Y259" s="100">
        <v>108</v>
      </c>
      <c r="Z259" s="100">
        <v>86</v>
      </c>
      <c r="AA259" s="100">
        <v>99</v>
      </c>
      <c r="AC259" s="100" t="s">
        <v>361</v>
      </c>
      <c r="AD259" s="100">
        <v>121</v>
      </c>
      <c r="AE259" s="100">
        <v>134</v>
      </c>
      <c r="AF259" s="100">
        <v>146</v>
      </c>
      <c r="AG259" s="100">
        <v>130</v>
      </c>
      <c r="AJ259" s="100" t="str">
        <f t="shared" si="163"/>
        <v>●</v>
      </c>
      <c r="AK259" s="100" t="str">
        <f t="shared" si="157"/>
        <v>●</v>
      </c>
      <c r="AL259" s="100" t="str">
        <f t="shared" si="166"/>
        <v>●</v>
      </c>
      <c r="AM259" s="100" t="str">
        <f t="shared" si="159"/>
        <v>●</v>
      </c>
      <c r="AP259" s="100" t="str">
        <f t="shared" si="164"/>
        <v>●</v>
      </c>
      <c r="AQ259" s="100" t="str">
        <f t="shared" si="160"/>
        <v>●</v>
      </c>
      <c r="AR259" s="100" t="str">
        <f t="shared" si="161"/>
        <v>●</v>
      </c>
      <c r="AS259" s="100" t="str">
        <f t="shared" si="165"/>
        <v>●</v>
      </c>
    </row>
    <row r="260" spans="2:45" s="100" customFormat="1" ht="14.25" customHeight="1">
      <c r="B260" s="102" t="s">
        <v>194</v>
      </c>
      <c r="C260" s="106">
        <v>100</v>
      </c>
      <c r="D260" s="107">
        <v>87</v>
      </c>
      <c r="E260" s="107">
        <v>85</v>
      </c>
      <c r="F260" s="107">
        <v>65</v>
      </c>
      <c r="G260" s="107">
        <f>第2表01元データ!F73</f>
        <v>38</v>
      </c>
      <c r="H260" s="107">
        <f t="shared" si="167"/>
        <v>-27</v>
      </c>
      <c r="I260" s="108">
        <f t="shared" si="168"/>
        <v>-41.53846153846154</v>
      </c>
      <c r="J260" s="102"/>
      <c r="K260" s="114" t="s">
        <v>129</v>
      </c>
      <c r="L260" s="106">
        <v>138</v>
      </c>
      <c r="M260" s="107">
        <v>130</v>
      </c>
      <c r="N260" s="107">
        <v>119</v>
      </c>
      <c r="O260" s="107">
        <v>82</v>
      </c>
      <c r="P260" s="107">
        <f>第2表01元データ!G73</f>
        <v>63</v>
      </c>
      <c r="Q260" s="107">
        <f t="shared" si="169"/>
        <v>-19</v>
      </c>
      <c r="R260" s="108">
        <f t="shared" si="170"/>
        <v>-23.170731707317074</v>
      </c>
      <c r="S260" s="108"/>
      <c r="T260" s="100">
        <v>208</v>
      </c>
      <c r="W260" s="100" t="s">
        <v>362</v>
      </c>
      <c r="X260" s="100">
        <v>244</v>
      </c>
      <c r="Y260" s="100">
        <v>125</v>
      </c>
      <c r="Z260" s="100">
        <v>100</v>
      </c>
      <c r="AA260" s="100">
        <v>87</v>
      </c>
      <c r="AC260" s="100" t="s">
        <v>362</v>
      </c>
      <c r="AD260" s="100">
        <v>195</v>
      </c>
      <c r="AE260" s="100">
        <v>99</v>
      </c>
      <c r="AF260" s="100">
        <v>138</v>
      </c>
      <c r="AG260" s="100">
        <v>130</v>
      </c>
      <c r="AJ260" s="100" t="str">
        <f t="shared" si="163"/>
        <v>●</v>
      </c>
      <c r="AK260" s="100" t="str">
        <f t="shared" si="157"/>
        <v>●</v>
      </c>
      <c r="AL260" s="100" t="str">
        <f t="shared" si="166"/>
        <v>●</v>
      </c>
      <c r="AM260" s="100" t="str">
        <f t="shared" si="159"/>
        <v>●</v>
      </c>
      <c r="AP260" s="100" t="str">
        <f t="shared" si="164"/>
        <v>●</v>
      </c>
      <c r="AQ260" s="100" t="str">
        <f t="shared" si="160"/>
        <v>●</v>
      </c>
      <c r="AR260" s="100" t="str">
        <f t="shared" si="161"/>
        <v>●</v>
      </c>
      <c r="AS260" s="100" t="str">
        <f t="shared" si="165"/>
        <v>●</v>
      </c>
    </row>
    <row r="261" spans="2:45" s="100" customFormat="1" ht="14.25" customHeight="1">
      <c r="B261" s="102" t="s">
        <v>195</v>
      </c>
      <c r="C261" s="106">
        <v>113</v>
      </c>
      <c r="D261" s="107">
        <v>98</v>
      </c>
      <c r="E261" s="107">
        <v>81</v>
      </c>
      <c r="F261" s="107">
        <v>99</v>
      </c>
      <c r="G261" s="107">
        <f>第2表01元データ!F74</f>
        <v>61</v>
      </c>
      <c r="H261" s="107">
        <f t="shared" si="167"/>
        <v>-38</v>
      </c>
      <c r="I261" s="108">
        <f t="shared" si="168"/>
        <v>-38.383838383838381</v>
      </c>
      <c r="J261" s="102"/>
      <c r="K261" s="114" t="s">
        <v>130</v>
      </c>
      <c r="L261" s="106">
        <v>118</v>
      </c>
      <c r="M261" s="107">
        <v>129</v>
      </c>
      <c r="N261" s="107">
        <v>126</v>
      </c>
      <c r="O261" s="107">
        <v>111</v>
      </c>
      <c r="P261" s="107">
        <f>第2表01元データ!G74</f>
        <v>77</v>
      </c>
      <c r="Q261" s="107">
        <f t="shared" si="169"/>
        <v>-34</v>
      </c>
      <c r="R261" s="108">
        <f t="shared" si="170"/>
        <v>-30.630630630630627</v>
      </c>
      <c r="S261" s="108"/>
      <c r="T261" s="100">
        <v>209</v>
      </c>
      <c r="W261" s="100" t="s">
        <v>363</v>
      </c>
      <c r="X261" s="100">
        <v>293</v>
      </c>
      <c r="Y261" s="100">
        <v>215</v>
      </c>
      <c r="Z261" s="100">
        <v>113</v>
      </c>
      <c r="AA261" s="100">
        <v>98</v>
      </c>
      <c r="AC261" s="100" t="s">
        <v>363</v>
      </c>
      <c r="AD261" s="100">
        <v>272</v>
      </c>
      <c r="AE261" s="100">
        <v>199</v>
      </c>
      <c r="AF261" s="100">
        <v>118</v>
      </c>
      <c r="AG261" s="100">
        <v>129</v>
      </c>
      <c r="AJ261" s="100" t="str">
        <f t="shared" si="163"/>
        <v>●</v>
      </c>
      <c r="AK261" s="100" t="str">
        <f t="shared" si="157"/>
        <v>●</v>
      </c>
      <c r="AL261" s="100" t="str">
        <f>IF(E261=Z261,"○","●")</f>
        <v>●</v>
      </c>
      <c r="AM261" s="100" t="str">
        <f t="shared" si="159"/>
        <v>●</v>
      </c>
      <c r="AP261" s="100" t="str">
        <f t="shared" si="164"/>
        <v>●</v>
      </c>
      <c r="AQ261" s="100" t="str">
        <f t="shared" si="160"/>
        <v>●</v>
      </c>
      <c r="AR261" s="100" t="str">
        <f t="shared" si="161"/>
        <v>●</v>
      </c>
      <c r="AS261" s="100" t="str">
        <f t="shared" si="165"/>
        <v>●</v>
      </c>
    </row>
    <row r="262" spans="2:45" s="100" customFormat="1" ht="14.25" customHeight="1">
      <c r="B262" s="102" t="s">
        <v>196</v>
      </c>
      <c r="C262" s="106">
        <v>195</v>
      </c>
      <c r="D262" s="107">
        <v>109</v>
      </c>
      <c r="E262" s="107">
        <v>84</v>
      </c>
      <c r="F262" s="107">
        <v>73</v>
      </c>
      <c r="G262" s="107">
        <f>第2表01元データ!F75</f>
        <v>88</v>
      </c>
      <c r="H262" s="107">
        <f t="shared" si="167"/>
        <v>15</v>
      </c>
      <c r="I262" s="108">
        <f t="shared" si="168"/>
        <v>20.547945205479451</v>
      </c>
      <c r="J262" s="102"/>
      <c r="K262" s="114" t="s">
        <v>131</v>
      </c>
      <c r="L262" s="106">
        <v>190</v>
      </c>
      <c r="M262" s="107">
        <v>109</v>
      </c>
      <c r="N262" s="107">
        <v>125</v>
      </c>
      <c r="O262" s="107">
        <v>126</v>
      </c>
      <c r="P262" s="107">
        <f>第2表01元データ!G75</f>
        <v>114</v>
      </c>
      <c r="Q262" s="107">
        <f t="shared" si="169"/>
        <v>-12</v>
      </c>
      <c r="R262" s="108">
        <f t="shared" si="170"/>
        <v>-9.5238095238095237</v>
      </c>
      <c r="S262" s="108"/>
      <c r="T262" s="100">
        <v>210</v>
      </c>
      <c r="W262" s="100" t="s">
        <v>364</v>
      </c>
      <c r="X262" s="100">
        <v>182</v>
      </c>
      <c r="Y262" s="100">
        <v>280</v>
      </c>
      <c r="Z262" s="100">
        <v>195</v>
      </c>
      <c r="AA262" s="100">
        <v>109</v>
      </c>
      <c r="AC262" s="100" t="s">
        <v>364</v>
      </c>
      <c r="AD262" s="100">
        <v>216</v>
      </c>
      <c r="AE262" s="100">
        <v>256</v>
      </c>
      <c r="AF262" s="100">
        <v>190</v>
      </c>
      <c r="AG262" s="100">
        <v>109</v>
      </c>
      <c r="AJ262" s="100" t="str">
        <f t="shared" si="163"/>
        <v>●</v>
      </c>
      <c r="AK262" s="100" t="str">
        <f t="shared" si="157"/>
        <v>●</v>
      </c>
      <c r="AL262" s="100" t="str">
        <f t="shared" ref="AL262:AL270" si="171">IF(E262=Z262,"○","●")</f>
        <v>●</v>
      </c>
      <c r="AM262" s="100" t="str">
        <f t="shared" si="159"/>
        <v>●</v>
      </c>
      <c r="AP262" s="100" t="str">
        <f t="shared" si="164"/>
        <v>●</v>
      </c>
      <c r="AQ262" s="100" t="str">
        <f t="shared" si="160"/>
        <v>●</v>
      </c>
      <c r="AR262" s="100" t="str">
        <f t="shared" si="161"/>
        <v>●</v>
      </c>
      <c r="AS262" s="100" t="str">
        <f t="shared" si="165"/>
        <v>●</v>
      </c>
    </row>
    <row r="263" spans="2:45" s="100" customFormat="1" ht="14.25" customHeight="1">
      <c r="B263" s="102" t="s">
        <v>184</v>
      </c>
      <c r="C263" s="106">
        <v>257</v>
      </c>
      <c r="D263" s="107">
        <v>189</v>
      </c>
      <c r="E263" s="107">
        <v>111</v>
      </c>
      <c r="F263" s="107">
        <v>74</v>
      </c>
      <c r="G263" s="107">
        <f>第2表01元データ!F76</f>
        <v>62</v>
      </c>
      <c r="H263" s="107">
        <f t="shared" si="167"/>
        <v>-12</v>
      </c>
      <c r="I263" s="108">
        <f t="shared" si="168"/>
        <v>-16.216216216216218</v>
      </c>
      <c r="J263" s="102"/>
      <c r="K263" s="114" t="s">
        <v>132</v>
      </c>
      <c r="L263" s="106">
        <v>247</v>
      </c>
      <c r="M263" s="107">
        <v>190</v>
      </c>
      <c r="N263" s="107">
        <v>108</v>
      </c>
      <c r="O263" s="107">
        <v>120</v>
      </c>
      <c r="P263" s="107">
        <f>第2表01元データ!G76</f>
        <v>125</v>
      </c>
      <c r="Q263" s="107">
        <f t="shared" si="169"/>
        <v>5</v>
      </c>
      <c r="R263" s="108">
        <f t="shared" si="170"/>
        <v>4.1666666666666661</v>
      </c>
      <c r="S263" s="108"/>
      <c r="T263" s="100">
        <v>211</v>
      </c>
      <c r="W263" s="100" t="s">
        <v>365</v>
      </c>
      <c r="X263" s="100">
        <v>164</v>
      </c>
      <c r="Y263" s="100">
        <v>174</v>
      </c>
      <c r="Z263" s="100">
        <v>257</v>
      </c>
      <c r="AA263" s="100">
        <v>189</v>
      </c>
      <c r="AC263" s="100" t="s">
        <v>365</v>
      </c>
      <c r="AD263" s="100">
        <v>222</v>
      </c>
      <c r="AE263" s="100">
        <v>204</v>
      </c>
      <c r="AF263" s="100">
        <v>247</v>
      </c>
      <c r="AG263" s="100">
        <v>190</v>
      </c>
      <c r="AJ263" s="100" t="str">
        <f t="shared" si="163"/>
        <v>●</v>
      </c>
      <c r="AK263" s="100" t="str">
        <f t="shared" si="157"/>
        <v>●</v>
      </c>
      <c r="AL263" s="100" t="str">
        <f t="shared" si="171"/>
        <v>●</v>
      </c>
      <c r="AM263" s="100" t="str">
        <f t="shared" si="159"/>
        <v>●</v>
      </c>
      <c r="AP263" s="100" t="str">
        <f t="shared" si="164"/>
        <v>●</v>
      </c>
      <c r="AQ263" s="100" t="str">
        <f t="shared" si="160"/>
        <v>●</v>
      </c>
      <c r="AR263" s="100" t="str">
        <f t="shared" si="161"/>
        <v>●</v>
      </c>
      <c r="AS263" s="100" t="str">
        <f t="shared" si="165"/>
        <v>●</v>
      </c>
    </row>
    <row r="264" spans="2:45" s="100" customFormat="1" ht="14.25" customHeight="1">
      <c r="B264" s="102" t="s">
        <v>197</v>
      </c>
      <c r="C264" s="106">
        <v>173</v>
      </c>
      <c r="D264" s="107">
        <v>258</v>
      </c>
      <c r="E264" s="107">
        <v>190</v>
      </c>
      <c r="F264" s="107">
        <v>98</v>
      </c>
      <c r="G264" s="107">
        <f>第2表01元データ!F77</f>
        <v>70</v>
      </c>
      <c r="H264" s="107">
        <f t="shared" si="167"/>
        <v>-28</v>
      </c>
      <c r="I264" s="108">
        <f t="shared" si="168"/>
        <v>-28.571428571428569</v>
      </c>
      <c r="J264" s="102"/>
      <c r="K264" s="114" t="s">
        <v>133</v>
      </c>
      <c r="L264" s="106">
        <v>201</v>
      </c>
      <c r="M264" s="107">
        <v>242</v>
      </c>
      <c r="N264" s="107">
        <v>190</v>
      </c>
      <c r="O264" s="107">
        <v>105</v>
      </c>
      <c r="P264" s="107">
        <f>第2表01元データ!G77</f>
        <v>112</v>
      </c>
      <c r="Q264" s="107">
        <f t="shared" si="169"/>
        <v>7</v>
      </c>
      <c r="R264" s="108">
        <f t="shared" si="170"/>
        <v>6.666666666666667</v>
      </c>
      <c r="S264" s="108"/>
      <c r="T264" s="100">
        <v>212</v>
      </c>
      <c r="W264" s="100" t="s">
        <v>366</v>
      </c>
      <c r="X264" s="100">
        <v>199</v>
      </c>
      <c r="Y264" s="100">
        <v>164</v>
      </c>
      <c r="Z264" s="100">
        <v>173</v>
      </c>
      <c r="AA264" s="100">
        <v>258</v>
      </c>
      <c r="AC264" s="100" t="s">
        <v>366</v>
      </c>
      <c r="AD264" s="100">
        <v>198</v>
      </c>
      <c r="AE264" s="100">
        <v>229</v>
      </c>
      <c r="AF264" s="100">
        <v>201</v>
      </c>
      <c r="AG264" s="100">
        <v>242</v>
      </c>
      <c r="AJ264" s="100" t="str">
        <f t="shared" si="163"/>
        <v>●</v>
      </c>
      <c r="AK264" s="100" t="str">
        <f t="shared" si="157"/>
        <v>●</v>
      </c>
      <c r="AL264" s="100" t="str">
        <f t="shared" si="171"/>
        <v>●</v>
      </c>
      <c r="AM264" s="100" t="str">
        <f t="shared" si="159"/>
        <v>●</v>
      </c>
      <c r="AP264" s="100" t="str">
        <f t="shared" si="164"/>
        <v>●</v>
      </c>
      <c r="AQ264" s="100" t="str">
        <f t="shared" si="160"/>
        <v>●</v>
      </c>
      <c r="AR264" s="100" t="str">
        <f t="shared" si="161"/>
        <v>●</v>
      </c>
      <c r="AS264" s="100" t="str">
        <f t="shared" si="165"/>
        <v>●</v>
      </c>
    </row>
    <row r="265" spans="2:45" s="100" customFormat="1" ht="14.25" customHeight="1">
      <c r="B265" s="102" t="s">
        <v>206</v>
      </c>
      <c r="C265" s="106">
        <v>166</v>
      </c>
      <c r="D265" s="107">
        <v>179</v>
      </c>
      <c r="E265" s="107">
        <v>242</v>
      </c>
      <c r="F265" s="107">
        <v>186</v>
      </c>
      <c r="G265" s="107">
        <f>第2表01元データ!F78</f>
        <v>96</v>
      </c>
      <c r="H265" s="107">
        <f t="shared" si="167"/>
        <v>-90</v>
      </c>
      <c r="I265" s="108">
        <f t="shared" si="168"/>
        <v>-48.387096774193552</v>
      </c>
      <c r="J265" s="102"/>
      <c r="K265" s="114" t="s">
        <v>134</v>
      </c>
      <c r="L265" s="106">
        <v>225</v>
      </c>
      <c r="M265" s="107">
        <v>186</v>
      </c>
      <c r="N265" s="107">
        <v>227</v>
      </c>
      <c r="O265" s="107">
        <v>175</v>
      </c>
      <c r="P265" s="107">
        <f>第2表01元データ!G78</f>
        <v>106</v>
      </c>
      <c r="Q265" s="107">
        <f t="shared" si="169"/>
        <v>-69</v>
      </c>
      <c r="R265" s="108">
        <f t="shared" si="170"/>
        <v>-39.428571428571431</v>
      </c>
      <c r="S265" s="108"/>
      <c r="T265" s="100">
        <v>213</v>
      </c>
      <c r="W265" s="100" t="s">
        <v>367</v>
      </c>
      <c r="X265" s="100">
        <v>177</v>
      </c>
      <c r="Y265" s="100">
        <v>191</v>
      </c>
      <c r="Z265" s="100">
        <v>166</v>
      </c>
      <c r="AA265" s="100">
        <v>179</v>
      </c>
      <c r="AC265" s="100" t="s">
        <v>367</v>
      </c>
      <c r="AD265" s="100">
        <v>167</v>
      </c>
      <c r="AE265" s="100">
        <v>201</v>
      </c>
      <c r="AF265" s="100">
        <v>225</v>
      </c>
      <c r="AG265" s="100">
        <v>186</v>
      </c>
      <c r="AJ265" s="100" t="str">
        <f t="shared" si="163"/>
        <v>●</v>
      </c>
      <c r="AK265" s="100" t="str">
        <f t="shared" si="157"/>
        <v>●</v>
      </c>
      <c r="AL265" s="100" t="str">
        <f t="shared" si="171"/>
        <v>●</v>
      </c>
      <c r="AM265" s="100" t="str">
        <f t="shared" si="159"/>
        <v>●</v>
      </c>
      <c r="AP265" s="100" t="str">
        <f t="shared" si="164"/>
        <v>●</v>
      </c>
      <c r="AQ265" s="100" t="str">
        <f t="shared" si="160"/>
        <v>●</v>
      </c>
      <c r="AR265" s="100" t="str">
        <f t="shared" si="161"/>
        <v>●</v>
      </c>
      <c r="AS265" s="100" t="str">
        <f t="shared" si="165"/>
        <v>●</v>
      </c>
    </row>
    <row r="266" spans="2:45" s="100" customFormat="1" ht="14.25" customHeight="1">
      <c r="B266" s="102" t="s">
        <v>207</v>
      </c>
      <c r="C266" s="106">
        <v>183</v>
      </c>
      <c r="D266" s="107">
        <v>171</v>
      </c>
      <c r="E266" s="107">
        <v>167</v>
      </c>
      <c r="F266" s="107">
        <v>222</v>
      </c>
      <c r="G266" s="107">
        <f>第2表01元データ!F79</f>
        <v>179</v>
      </c>
      <c r="H266" s="107">
        <f t="shared" si="167"/>
        <v>-43</v>
      </c>
      <c r="I266" s="108">
        <f t="shared" si="168"/>
        <v>-19.36936936936937</v>
      </c>
      <c r="J266" s="102"/>
      <c r="K266" s="114" t="s">
        <v>135</v>
      </c>
      <c r="L266" s="106">
        <v>203</v>
      </c>
      <c r="M266" s="107">
        <v>203</v>
      </c>
      <c r="N266" s="107">
        <v>178</v>
      </c>
      <c r="O266" s="107">
        <v>216</v>
      </c>
      <c r="P266" s="107">
        <f>第2表01元データ!G79</f>
        <v>170</v>
      </c>
      <c r="Q266" s="107">
        <f t="shared" si="169"/>
        <v>-46</v>
      </c>
      <c r="R266" s="108">
        <f t="shared" si="170"/>
        <v>-21.296296296296298</v>
      </c>
      <c r="S266" s="108"/>
      <c r="T266" s="100">
        <v>214</v>
      </c>
      <c r="W266" s="100" t="s">
        <v>368</v>
      </c>
      <c r="X266" s="100">
        <v>160</v>
      </c>
      <c r="Y266" s="100">
        <v>175</v>
      </c>
      <c r="Z266" s="100">
        <v>183</v>
      </c>
      <c r="AA266" s="100">
        <v>171</v>
      </c>
      <c r="AC266" s="100" t="s">
        <v>368</v>
      </c>
      <c r="AD266" s="100">
        <v>167</v>
      </c>
      <c r="AE266" s="100">
        <v>172</v>
      </c>
      <c r="AF266" s="100">
        <v>203</v>
      </c>
      <c r="AG266" s="100">
        <v>203</v>
      </c>
      <c r="AJ266" s="100" t="str">
        <f t="shared" si="163"/>
        <v>●</v>
      </c>
      <c r="AK266" s="100" t="str">
        <f t="shared" si="157"/>
        <v>●</v>
      </c>
      <c r="AL266" s="100" t="str">
        <f t="shared" si="171"/>
        <v>●</v>
      </c>
      <c r="AM266" s="100" t="str">
        <f t="shared" si="159"/>
        <v>●</v>
      </c>
      <c r="AP266" s="100" t="str">
        <f t="shared" si="164"/>
        <v>●</v>
      </c>
      <c r="AQ266" s="100" t="str">
        <f t="shared" si="160"/>
        <v>●</v>
      </c>
      <c r="AR266" s="100" t="str">
        <f t="shared" si="161"/>
        <v>●</v>
      </c>
      <c r="AS266" s="100" t="str">
        <f t="shared" si="165"/>
        <v>●</v>
      </c>
    </row>
    <row r="267" spans="2:45" s="100" customFormat="1" ht="14.25" customHeight="1">
      <c r="B267" s="102" t="s">
        <v>208</v>
      </c>
      <c r="C267" s="106">
        <v>167</v>
      </c>
      <c r="D267" s="107">
        <v>180</v>
      </c>
      <c r="E267" s="107">
        <v>172</v>
      </c>
      <c r="F267" s="107">
        <v>158</v>
      </c>
      <c r="G267" s="107">
        <f>第2表01元データ!F80</f>
        <v>207</v>
      </c>
      <c r="H267" s="107">
        <f t="shared" si="167"/>
        <v>49</v>
      </c>
      <c r="I267" s="108">
        <f t="shared" si="168"/>
        <v>31.0126582278481</v>
      </c>
      <c r="J267" s="102"/>
      <c r="K267" s="114" t="s">
        <v>136</v>
      </c>
      <c r="L267" s="106">
        <v>159</v>
      </c>
      <c r="M267" s="107">
        <v>180</v>
      </c>
      <c r="N267" s="107">
        <v>211</v>
      </c>
      <c r="O267" s="107">
        <v>175</v>
      </c>
      <c r="P267" s="107">
        <f>第2表01元データ!G80</f>
        <v>211</v>
      </c>
      <c r="Q267" s="107">
        <f t="shared" si="169"/>
        <v>36</v>
      </c>
      <c r="R267" s="108">
        <f t="shared" si="170"/>
        <v>20.571428571428569</v>
      </c>
      <c r="S267" s="108"/>
      <c r="T267" s="100">
        <v>215</v>
      </c>
      <c r="W267" s="100" t="s">
        <v>369</v>
      </c>
      <c r="X267" s="100">
        <v>99</v>
      </c>
      <c r="Y267" s="100">
        <v>157</v>
      </c>
      <c r="Z267" s="100">
        <v>167</v>
      </c>
      <c r="AA267" s="100">
        <v>180</v>
      </c>
      <c r="AC267" s="100" t="s">
        <v>369</v>
      </c>
      <c r="AD267" s="100">
        <v>117</v>
      </c>
      <c r="AE267" s="100">
        <v>169</v>
      </c>
      <c r="AF267" s="100">
        <v>159</v>
      </c>
      <c r="AG267" s="100">
        <v>180</v>
      </c>
      <c r="AJ267" s="100" t="str">
        <f t="shared" si="163"/>
        <v>●</v>
      </c>
      <c r="AK267" s="100" t="str">
        <f t="shared" si="157"/>
        <v>●</v>
      </c>
      <c r="AL267" s="100" t="str">
        <f t="shared" si="171"/>
        <v>●</v>
      </c>
      <c r="AM267" s="100" t="str">
        <f t="shared" si="159"/>
        <v>●</v>
      </c>
      <c r="AP267" s="100" t="str">
        <f t="shared" si="164"/>
        <v>●</v>
      </c>
      <c r="AQ267" s="100" t="str">
        <f t="shared" si="160"/>
        <v>●</v>
      </c>
      <c r="AR267" s="100" t="str">
        <f t="shared" si="161"/>
        <v>●</v>
      </c>
      <c r="AS267" s="100" t="str">
        <f t="shared" si="165"/>
        <v>●</v>
      </c>
    </row>
    <row r="268" spans="2:45" s="100" customFormat="1" ht="14.25" customHeight="1">
      <c r="B268" s="102" t="s">
        <v>209</v>
      </c>
      <c r="C268" s="106">
        <v>153</v>
      </c>
      <c r="D268" s="107">
        <v>159</v>
      </c>
      <c r="E268" s="107">
        <v>157</v>
      </c>
      <c r="F268" s="107">
        <v>151</v>
      </c>
      <c r="G268" s="107">
        <f>第2表01元データ!F81</f>
        <v>133</v>
      </c>
      <c r="H268" s="107">
        <f t="shared" si="167"/>
        <v>-18</v>
      </c>
      <c r="I268" s="108">
        <f t="shared" si="168"/>
        <v>-11.920529801324504</v>
      </c>
      <c r="J268" s="102"/>
      <c r="K268" s="114" t="s">
        <v>137</v>
      </c>
      <c r="L268" s="106">
        <v>159</v>
      </c>
      <c r="M268" s="107">
        <v>136</v>
      </c>
      <c r="N268" s="107">
        <v>168</v>
      </c>
      <c r="O268" s="107">
        <v>202</v>
      </c>
      <c r="P268" s="107">
        <f>第2表01元データ!G81</f>
        <v>176</v>
      </c>
      <c r="Q268" s="107">
        <f t="shared" si="169"/>
        <v>-26</v>
      </c>
      <c r="R268" s="108">
        <f t="shared" si="170"/>
        <v>-12.871287128712872</v>
      </c>
      <c r="S268" s="108"/>
      <c r="T268" s="100">
        <v>216</v>
      </c>
      <c r="W268" s="100" t="s">
        <v>370</v>
      </c>
      <c r="X268" s="100">
        <v>81</v>
      </c>
      <c r="Y268" s="100">
        <v>90</v>
      </c>
      <c r="Z268" s="100">
        <v>153</v>
      </c>
      <c r="AA268" s="100">
        <v>159</v>
      </c>
      <c r="AC268" s="100" t="s">
        <v>370</v>
      </c>
      <c r="AD268" s="100">
        <v>112</v>
      </c>
      <c r="AE268" s="100">
        <v>115</v>
      </c>
      <c r="AF268" s="100">
        <v>159</v>
      </c>
      <c r="AG268" s="100">
        <v>136</v>
      </c>
      <c r="AJ268" s="100" t="str">
        <f t="shared" si="163"/>
        <v>●</v>
      </c>
      <c r="AK268" s="100" t="str">
        <f t="shared" si="157"/>
        <v>●</v>
      </c>
      <c r="AL268" s="100" t="str">
        <f t="shared" si="171"/>
        <v>●</v>
      </c>
      <c r="AM268" s="100" t="str">
        <f t="shared" si="159"/>
        <v>●</v>
      </c>
      <c r="AP268" s="100" t="str">
        <f t="shared" si="164"/>
        <v>●</v>
      </c>
      <c r="AQ268" s="100" t="str">
        <f t="shared" si="160"/>
        <v>●</v>
      </c>
      <c r="AR268" s="100" t="str">
        <f t="shared" si="161"/>
        <v>●</v>
      </c>
      <c r="AS268" s="100" t="str">
        <f t="shared" si="165"/>
        <v>●</v>
      </c>
    </row>
    <row r="269" spans="2:45" s="100" customFormat="1" ht="14.25" customHeight="1">
      <c r="B269" s="102" t="s">
        <v>210</v>
      </c>
      <c r="C269" s="106">
        <v>82</v>
      </c>
      <c r="D269" s="107">
        <v>122</v>
      </c>
      <c r="E269" s="107">
        <v>126</v>
      </c>
      <c r="F269" s="107">
        <v>139</v>
      </c>
      <c r="G269" s="107">
        <f>第2表01元データ!F82</f>
        <v>128</v>
      </c>
      <c r="H269" s="107">
        <f t="shared" si="167"/>
        <v>-11</v>
      </c>
      <c r="I269" s="108">
        <f t="shared" si="168"/>
        <v>-7.9136690647482011</v>
      </c>
      <c r="J269" s="102"/>
      <c r="K269" s="114" t="s">
        <v>138</v>
      </c>
      <c r="L269" s="106">
        <v>95</v>
      </c>
      <c r="M269" s="107">
        <v>121</v>
      </c>
      <c r="N269" s="107">
        <v>122</v>
      </c>
      <c r="O269" s="107">
        <v>155</v>
      </c>
      <c r="P269" s="107">
        <f>第2表01元データ!G82</f>
        <v>190</v>
      </c>
      <c r="Q269" s="107">
        <f t="shared" si="169"/>
        <v>35</v>
      </c>
      <c r="R269" s="108">
        <f t="shared" si="170"/>
        <v>22.58064516129032</v>
      </c>
      <c r="S269" s="108"/>
      <c r="T269" s="100">
        <v>217</v>
      </c>
      <c r="W269" s="99" t="s">
        <v>371</v>
      </c>
      <c r="X269" s="99">
        <v>42</v>
      </c>
      <c r="Y269" s="99">
        <v>60</v>
      </c>
      <c r="Z269" s="99">
        <v>82</v>
      </c>
      <c r="AA269" s="99">
        <v>122</v>
      </c>
      <c r="AB269" s="99"/>
      <c r="AC269" s="99" t="s">
        <v>371</v>
      </c>
      <c r="AD269" s="99">
        <v>78</v>
      </c>
      <c r="AE269" s="99">
        <v>103</v>
      </c>
      <c r="AF269" s="99">
        <v>95</v>
      </c>
      <c r="AG269" s="99">
        <v>121</v>
      </c>
      <c r="AJ269" s="100" t="str">
        <f t="shared" si="163"/>
        <v>●</v>
      </c>
      <c r="AK269" s="100" t="str">
        <f t="shared" si="157"/>
        <v>●</v>
      </c>
      <c r="AL269" s="100" t="str">
        <f t="shared" si="171"/>
        <v>●</v>
      </c>
      <c r="AM269" s="100" t="str">
        <f t="shared" si="159"/>
        <v>●</v>
      </c>
      <c r="AP269" s="100" t="str">
        <f t="shared" si="164"/>
        <v>●</v>
      </c>
      <c r="AQ269" s="100" t="str">
        <f t="shared" si="160"/>
        <v>●</v>
      </c>
      <c r="AR269" s="100" t="str">
        <f t="shared" si="161"/>
        <v>●</v>
      </c>
      <c r="AS269" s="100" t="str">
        <f t="shared" si="165"/>
        <v>●</v>
      </c>
    </row>
    <row r="270" spans="2:45" s="100" customFormat="1" ht="14.25" customHeight="1">
      <c r="B270" s="102" t="s">
        <v>110</v>
      </c>
      <c r="C270" s="106">
        <v>79</v>
      </c>
      <c r="D270" s="107">
        <v>101</v>
      </c>
      <c r="E270" s="107">
        <v>120</v>
      </c>
      <c r="F270" s="107">
        <v>181</v>
      </c>
      <c r="G270" s="107">
        <f>第2表01元データ!F83</f>
        <v>197</v>
      </c>
      <c r="H270" s="107">
        <f t="shared" si="167"/>
        <v>16</v>
      </c>
      <c r="I270" s="108">
        <f t="shared" si="168"/>
        <v>8.8397790055248606</v>
      </c>
      <c r="J270" s="102"/>
      <c r="K270" s="114" t="s">
        <v>110</v>
      </c>
      <c r="L270" s="106">
        <v>131</v>
      </c>
      <c r="M270" s="107">
        <v>151</v>
      </c>
      <c r="N270" s="107">
        <v>183</v>
      </c>
      <c r="O270" s="107">
        <v>198</v>
      </c>
      <c r="P270" s="107">
        <f>第2表01元データ!G83</f>
        <v>230</v>
      </c>
      <c r="Q270" s="107">
        <f t="shared" si="169"/>
        <v>32</v>
      </c>
      <c r="R270" s="108">
        <f t="shared" si="170"/>
        <v>16.161616161616163</v>
      </c>
      <c r="S270" s="108"/>
      <c r="T270" s="100">
        <v>218</v>
      </c>
      <c r="W270" s="100" t="s">
        <v>378</v>
      </c>
      <c r="X270" s="100">
        <v>23</v>
      </c>
      <c r="Y270" s="100">
        <v>39</v>
      </c>
      <c r="Z270" s="100">
        <v>79</v>
      </c>
      <c r="AA270" s="100">
        <v>101</v>
      </c>
      <c r="AC270" s="100" t="s">
        <v>378</v>
      </c>
      <c r="AD270" s="100">
        <v>59</v>
      </c>
      <c r="AE270" s="100">
        <v>86</v>
      </c>
      <c r="AF270" s="100">
        <v>131</v>
      </c>
      <c r="AG270" s="100">
        <v>151</v>
      </c>
      <c r="AJ270" s="100" t="str">
        <f t="shared" si="163"/>
        <v>●</v>
      </c>
      <c r="AK270" s="100" t="str">
        <f t="shared" si="157"/>
        <v>●</v>
      </c>
      <c r="AL270" s="100" t="str">
        <f t="shared" si="171"/>
        <v>●</v>
      </c>
      <c r="AM270" s="100" t="str">
        <f t="shared" si="159"/>
        <v>●</v>
      </c>
      <c r="AP270" s="100" t="str">
        <f t="shared" si="164"/>
        <v>●</v>
      </c>
      <c r="AQ270" s="100" t="str">
        <f t="shared" si="160"/>
        <v>●</v>
      </c>
      <c r="AR270" s="100" t="str">
        <f t="shared" si="161"/>
        <v>●</v>
      </c>
      <c r="AS270" s="100" t="str">
        <f t="shared" si="165"/>
        <v>●</v>
      </c>
    </row>
    <row r="271" spans="2:45" s="100" customFormat="1" ht="14.25" customHeight="1">
      <c r="B271" s="102" t="s">
        <v>112</v>
      </c>
      <c r="C271" s="115" t="s">
        <v>313</v>
      </c>
      <c r="D271" s="116" t="s">
        <v>313</v>
      </c>
      <c r="E271" s="116" t="s">
        <v>313</v>
      </c>
      <c r="F271" s="116">
        <v>1</v>
      </c>
      <c r="G271" s="107">
        <f>第2表01元データ!F84</f>
        <v>5</v>
      </c>
      <c r="H271" s="107"/>
      <c r="I271" s="108"/>
      <c r="K271" s="102" t="s">
        <v>112</v>
      </c>
      <c r="L271" s="115" t="s">
        <v>313</v>
      </c>
      <c r="M271" s="116" t="s">
        <v>313</v>
      </c>
      <c r="N271" s="116" t="s">
        <v>313</v>
      </c>
      <c r="O271" s="116" t="s">
        <v>313</v>
      </c>
      <c r="P271" s="107">
        <f>第2表01元データ!G84</f>
        <v>11</v>
      </c>
      <c r="Q271" s="107"/>
      <c r="R271" s="108"/>
      <c r="T271" s="100">
        <v>219</v>
      </c>
    </row>
    <row r="272" spans="2:45" s="100" customFormat="1" ht="14.25" customHeight="1">
      <c r="B272" s="102"/>
      <c r="C272" s="116"/>
      <c r="D272" s="116"/>
      <c r="E272" s="116"/>
      <c r="F272" s="116"/>
      <c r="G272" s="107"/>
      <c r="H272" s="107"/>
      <c r="I272" s="108"/>
      <c r="K272" s="102"/>
      <c r="L272" s="116"/>
      <c r="M272" s="116"/>
      <c r="N272" s="116"/>
      <c r="O272" s="116"/>
      <c r="P272" s="107"/>
      <c r="Q272" s="107"/>
      <c r="R272" s="108"/>
    </row>
    <row r="273" spans="2:45" s="100" customFormat="1" ht="14.25" customHeight="1">
      <c r="B273" s="118"/>
      <c r="C273" s="118"/>
      <c r="D273" s="118"/>
      <c r="E273" s="118"/>
      <c r="F273" s="118"/>
      <c r="G273" s="118"/>
      <c r="H273" s="118"/>
      <c r="I273" s="118"/>
      <c r="J273" s="118"/>
      <c r="K273" s="118"/>
      <c r="L273" s="118"/>
      <c r="M273" s="118"/>
      <c r="N273" s="118"/>
      <c r="O273" s="118"/>
      <c r="P273" s="168"/>
      <c r="W273" s="100">
        <v>40</v>
      </c>
    </row>
    <row r="274" spans="2:45" s="100" customFormat="1" ht="14.25" customHeight="1">
      <c r="B274" s="118"/>
      <c r="C274" s="118"/>
      <c r="D274" s="118"/>
      <c r="E274" s="118"/>
      <c r="F274" s="118"/>
      <c r="G274" s="118"/>
      <c r="H274" s="118"/>
      <c r="I274" s="118"/>
      <c r="J274" s="118"/>
      <c r="K274" s="118"/>
      <c r="L274" s="118"/>
      <c r="M274" s="118"/>
      <c r="N274" s="118"/>
      <c r="O274" s="118"/>
      <c r="P274" s="168"/>
    </row>
    <row r="275" spans="2:45" s="99" customFormat="1" ht="14.25" customHeight="1">
      <c r="B275" s="99" t="s">
        <v>215</v>
      </c>
      <c r="H275" s="99" t="s">
        <v>805</v>
      </c>
      <c r="I275" s="380">
        <f>令和2年9月末住基人口!F32</f>
        <v>5259</v>
      </c>
      <c r="K275" s="99" t="s">
        <v>216</v>
      </c>
      <c r="Q275" s="99" t="s">
        <v>805</v>
      </c>
      <c r="R275" s="380">
        <f>令和2年9月末住基人口!F37</f>
        <v>3805</v>
      </c>
      <c r="W275" s="100"/>
      <c r="X275" s="100"/>
      <c r="Y275" s="100"/>
      <c r="Z275" s="100"/>
      <c r="AA275" s="100"/>
      <c r="AB275" s="100"/>
      <c r="AC275" s="100"/>
      <c r="AD275" s="100"/>
      <c r="AE275" s="100"/>
      <c r="AF275" s="100"/>
      <c r="AG275" s="100"/>
    </row>
    <row r="276" spans="2:45" s="100" customFormat="1" ht="14.25" customHeight="1">
      <c r="B276" s="583" t="s">
        <v>335</v>
      </c>
      <c r="C276" s="101"/>
      <c r="D276" s="101"/>
      <c r="E276" s="101"/>
      <c r="F276" s="101"/>
      <c r="G276" s="135"/>
      <c r="H276" s="131"/>
      <c r="I276" s="131"/>
      <c r="J276" s="102"/>
      <c r="K276" s="583" t="s">
        <v>335</v>
      </c>
      <c r="L276" s="101"/>
      <c r="M276" s="101"/>
      <c r="N276" s="101"/>
      <c r="O276" s="101"/>
      <c r="P276" s="135"/>
      <c r="Q276" s="131"/>
      <c r="R276" s="131"/>
      <c r="S276" s="103"/>
    </row>
    <row r="277" spans="2:45" s="100" customFormat="1" ht="14.25" customHeight="1">
      <c r="B277" s="584"/>
      <c r="C277" s="130" t="str">
        <f>$C$4</f>
        <v>平成12年</v>
      </c>
      <c r="D277" s="130" t="str">
        <f>$D$4</f>
        <v>平成17年</v>
      </c>
      <c r="E277" s="130" t="str">
        <f>$E$4</f>
        <v>平成22年</v>
      </c>
      <c r="F277" s="130" t="str">
        <f>$F$4</f>
        <v>平成27年</v>
      </c>
      <c r="G277" s="130" t="s">
        <v>739</v>
      </c>
      <c r="H277" s="133" t="s">
        <v>509</v>
      </c>
      <c r="I277" s="134" t="str">
        <f>$I$4</f>
        <v>27年</v>
      </c>
      <c r="J277" s="102"/>
      <c r="K277" s="584"/>
      <c r="L277" s="130" t="str">
        <f>$C$4</f>
        <v>平成12年</v>
      </c>
      <c r="M277" s="130" t="str">
        <f>$D$4</f>
        <v>平成17年</v>
      </c>
      <c r="N277" s="130" t="str">
        <f>$E$4</f>
        <v>平成22年</v>
      </c>
      <c r="O277" s="130" t="s">
        <v>410</v>
      </c>
      <c r="P277" s="130" t="s">
        <v>739</v>
      </c>
      <c r="Q277" s="133" t="str">
        <f>$H$4</f>
        <v>対平成</v>
      </c>
      <c r="R277" s="134" t="str">
        <f>$I$4</f>
        <v>27年</v>
      </c>
      <c r="S277" s="103"/>
    </row>
    <row r="278" spans="2:45" s="100" customFormat="1" ht="14.25" customHeight="1">
      <c r="B278" s="585"/>
      <c r="C278" s="104"/>
      <c r="D278" s="104"/>
      <c r="E278" s="104"/>
      <c r="F278" s="104"/>
      <c r="G278" s="104"/>
      <c r="H278" s="132" t="s">
        <v>88</v>
      </c>
      <c r="I278" s="133" t="s">
        <v>398</v>
      </c>
      <c r="J278" s="102"/>
      <c r="K278" s="585"/>
      <c r="L278" s="104"/>
      <c r="M278" s="104"/>
      <c r="N278" s="104"/>
      <c r="O278" s="104"/>
      <c r="P278" s="104"/>
      <c r="Q278" s="132" t="s">
        <v>88</v>
      </c>
      <c r="R278" s="133" t="s">
        <v>398</v>
      </c>
      <c r="S278" s="103"/>
    </row>
    <row r="279" spans="2:45" s="199" customFormat="1" ht="14.25" customHeight="1">
      <c r="B279" s="200" t="s">
        <v>90</v>
      </c>
      <c r="C279" s="198">
        <v>8314</v>
      </c>
      <c r="D279" s="194">
        <v>7813</v>
      </c>
      <c r="E279" s="194">
        <v>7128</v>
      </c>
      <c r="F279" s="194">
        <v>6310</v>
      </c>
      <c r="G279" s="194">
        <f>IF(COUNTIF(G284:G302,"x"),"x",IF(SUM(G284:G302)=0,"-",SUM(G284:G302)))</f>
        <v>5330</v>
      </c>
      <c r="H279" s="193">
        <f t="shared" ref="H279:H282" si="172">IF(G279="x","x",IF(AND(G279="-",F279="-"),"-",IF(AND(G279="-",F279&gt;0),F279*-1,IF(AND(G279&gt;0,F279="-"),G279,G279-F279))))</f>
        <v>-980</v>
      </c>
      <c r="I279" s="195">
        <f>IF(H279="x","x",IF(H279="-","-",IF(AND(F279="-",G279&gt;0),"皆増",IF(AND(F279&gt;0,G279="-"),"皆減",H279/F279*100))))</f>
        <v>-15.530903328050712</v>
      </c>
      <c r="J279" s="196"/>
      <c r="K279" s="197" t="s">
        <v>90</v>
      </c>
      <c r="L279" s="198">
        <v>4857</v>
      </c>
      <c r="M279" s="194">
        <v>4741</v>
      </c>
      <c r="N279" s="194">
        <v>4409</v>
      </c>
      <c r="O279" s="194">
        <v>4117</v>
      </c>
      <c r="P279" s="194">
        <f>IF(COUNTIF(P284:P302,"x"),"x",IF(SUM(P284:P302)=0,"-",SUM(P284:P302)))</f>
        <v>3684</v>
      </c>
      <c r="Q279" s="193">
        <f t="shared" ref="Q279:Q282" si="173">IF(P279="x","x",IF(AND(P279="-",O279="-"),"-",IF(AND(P279="-",O279&gt;0),O279*-1,IF(AND(P279&gt;0,O279="-"),P279,P279-O279))))</f>
        <v>-433</v>
      </c>
      <c r="R279" s="195">
        <f>IF(Q279="x","x",IF(Q279="-","-",IF(AND(O279="-",P279&gt;0),"皆増",IF(AND(O279&gt;0,P279="-"),"皆減",Q279/O279*100))))</f>
        <v>-10.517367014816614</v>
      </c>
      <c r="S279" s="195"/>
      <c r="W279" s="199" t="s">
        <v>373</v>
      </c>
      <c r="X279" s="199">
        <v>10161</v>
      </c>
      <c r="Y279" s="199">
        <v>9294</v>
      </c>
      <c r="Z279" s="199">
        <v>8314</v>
      </c>
      <c r="AA279" s="199">
        <v>7813</v>
      </c>
      <c r="AC279" s="199" t="s">
        <v>373</v>
      </c>
      <c r="AD279" s="199">
        <v>4230</v>
      </c>
      <c r="AE279" s="199">
        <v>4707</v>
      </c>
      <c r="AF279" s="199">
        <v>4857</v>
      </c>
      <c r="AG279" s="199">
        <v>4741</v>
      </c>
      <c r="AJ279" s="199" t="str">
        <f>IF(C279=X279,"○","●")</f>
        <v>●</v>
      </c>
      <c r="AK279" s="199" t="str">
        <f t="shared" ref="AK279:AK301" si="174">IF(D279=Y279,"○","●")</f>
        <v>●</v>
      </c>
      <c r="AL279" s="199" t="str">
        <f t="shared" ref="AL279:AL280" si="175">IF(E279=Z279,"○","●")</f>
        <v>●</v>
      </c>
      <c r="AM279" s="199" t="str">
        <f t="shared" ref="AM279:AM301" si="176">IF(F279=AA279,"○","●")</f>
        <v>●</v>
      </c>
      <c r="AP279" s="199" t="str">
        <f>IF(L279=AD279,"○","●")</f>
        <v>●</v>
      </c>
      <c r="AQ279" s="199" t="str">
        <f t="shared" ref="AQ279:AQ301" si="177">IF(M279=AE279,"○","●")</f>
        <v>●</v>
      </c>
      <c r="AR279" s="199" t="str">
        <f t="shared" ref="AR279:AR301" si="178">IF(N279=AF279,"○","●")</f>
        <v>●</v>
      </c>
      <c r="AS279" s="199" t="str">
        <f t="shared" ref="AS279" si="179">IF(O279=AG279,"○","●")</f>
        <v>●</v>
      </c>
    </row>
    <row r="280" spans="2:45" s="100" customFormat="1" ht="14.25" customHeight="1">
      <c r="B280" s="105" t="s">
        <v>91</v>
      </c>
      <c r="C280" s="106">
        <v>774</v>
      </c>
      <c r="D280" s="107">
        <v>772</v>
      </c>
      <c r="E280" s="107">
        <v>694</v>
      </c>
      <c r="F280" s="107">
        <v>583</v>
      </c>
      <c r="G280" s="107">
        <f>IF(COUNTIF(G284:G286,"x"),"x",IF(SUM(G284:G286)=0,"-",SUM(G284:G286)))</f>
        <v>406</v>
      </c>
      <c r="H280" s="107">
        <f t="shared" si="172"/>
        <v>-177</v>
      </c>
      <c r="I280" s="108">
        <f t="shared" ref="I280:I282" si="180">IF(H280="x","x",IF(H280="-","-",IF(AND(F280="-",G280&gt;0),"皆増",IF(AND(F280&gt;0,G280="-"),"皆減",H280/F280*100))))</f>
        <v>-30.360205831903947</v>
      </c>
      <c r="J280" s="102"/>
      <c r="K280" s="109" t="s">
        <v>91</v>
      </c>
      <c r="L280" s="106">
        <v>730</v>
      </c>
      <c r="M280" s="107">
        <v>630</v>
      </c>
      <c r="N280" s="107">
        <v>548</v>
      </c>
      <c r="O280" s="107">
        <v>469</v>
      </c>
      <c r="P280" s="107">
        <f>IF(COUNTIF(P284:P286,"x"),"x",IF(SUM(P284:P286)=0,"-",SUM(P284:P286)))</f>
        <v>337</v>
      </c>
      <c r="Q280" s="107">
        <f t="shared" si="173"/>
        <v>-132</v>
      </c>
      <c r="R280" s="108">
        <f t="shared" ref="R280:R282" si="181">IF(Q280="x","x",IF(Q280="-","-",IF(AND(O280="-",P280&gt;0),"皆増",IF(AND(O280&gt;0,P280="-"),"皆減",Q280/O280*100))))</f>
        <v>-28.14498933901919</v>
      </c>
      <c r="S280" s="108"/>
      <c r="W280" s="100" t="s">
        <v>374</v>
      </c>
      <c r="X280" s="100">
        <v>1417</v>
      </c>
      <c r="Y280" s="100">
        <v>1066</v>
      </c>
      <c r="Z280" s="100">
        <v>774</v>
      </c>
      <c r="AA280" s="100">
        <v>772</v>
      </c>
      <c r="AC280" s="100" t="s">
        <v>374</v>
      </c>
      <c r="AD280" s="100">
        <v>791</v>
      </c>
      <c r="AE280" s="100">
        <v>762</v>
      </c>
      <c r="AF280" s="100">
        <v>730</v>
      </c>
      <c r="AG280" s="100">
        <v>630</v>
      </c>
      <c r="AJ280" s="100" t="str">
        <f t="shared" ref="AJ280:AJ301" si="182">IF(C280=X280,"○","●")</f>
        <v>●</v>
      </c>
      <c r="AK280" s="100" t="str">
        <f t="shared" si="174"/>
        <v>●</v>
      </c>
      <c r="AL280" s="100" t="str">
        <f t="shared" si="175"/>
        <v>●</v>
      </c>
      <c r="AM280" s="100" t="str">
        <f t="shared" si="176"/>
        <v>●</v>
      </c>
      <c r="AP280" s="100" t="str">
        <f t="shared" ref="AP280:AP301" si="183">IF(L280=AD280,"○","●")</f>
        <v>●</v>
      </c>
      <c r="AQ280" s="100" t="str">
        <f t="shared" si="177"/>
        <v>●</v>
      </c>
      <c r="AR280" s="100" t="str">
        <f t="shared" si="178"/>
        <v>●</v>
      </c>
      <c r="AS280" s="100" t="str">
        <f>IF(O280=AG280,"○","●")</f>
        <v>●</v>
      </c>
    </row>
    <row r="281" spans="2:45" s="100" customFormat="1" ht="14.25" customHeight="1">
      <c r="B281" s="105" t="s">
        <v>92</v>
      </c>
      <c r="C281" s="106">
        <v>5478</v>
      </c>
      <c r="D281" s="107">
        <v>4674</v>
      </c>
      <c r="E281" s="107">
        <v>4037</v>
      </c>
      <c r="F281" s="107">
        <v>3252</v>
      </c>
      <c r="G281" s="296">
        <f>IF(COUNTIF(G287:G296,"x"),"x",IF(SUM(G287:G296)=0,"-",SUM(G287:G296)))</f>
        <v>2449</v>
      </c>
      <c r="H281" s="107">
        <f t="shared" si="172"/>
        <v>-803</v>
      </c>
      <c r="I281" s="108">
        <f t="shared" si="180"/>
        <v>-24.692496924969248</v>
      </c>
      <c r="J281" s="102"/>
      <c r="K281" s="109" t="s">
        <v>92</v>
      </c>
      <c r="L281" s="106">
        <v>3380</v>
      </c>
      <c r="M281" s="107">
        <v>3154</v>
      </c>
      <c r="N281" s="107">
        <v>2726</v>
      </c>
      <c r="O281" s="107">
        <v>2300</v>
      </c>
      <c r="P281" s="296">
        <f>IF(COUNTIF(P287:P296,"x"),"x",IF(SUM(P287:P296)=0,"-",SUM(P287:P296)))</f>
        <v>1946</v>
      </c>
      <c r="Q281" s="107">
        <f t="shared" si="173"/>
        <v>-354</v>
      </c>
      <c r="R281" s="108">
        <f t="shared" si="181"/>
        <v>-15.391304347826088</v>
      </c>
      <c r="S281" s="108"/>
      <c r="W281" s="100" t="s">
        <v>375</v>
      </c>
      <c r="X281" s="100">
        <v>7042</v>
      </c>
      <c r="Y281" s="100">
        <v>6272</v>
      </c>
      <c r="Z281" s="100">
        <v>5478</v>
      </c>
      <c r="AA281" s="100">
        <v>4674</v>
      </c>
      <c r="AC281" s="100" t="s">
        <v>375</v>
      </c>
      <c r="AD281" s="100">
        <v>3038</v>
      </c>
      <c r="AE281" s="100">
        <v>3395</v>
      </c>
      <c r="AF281" s="100">
        <v>3380</v>
      </c>
      <c r="AG281" s="100">
        <v>3154</v>
      </c>
      <c r="AJ281" s="100" t="str">
        <f t="shared" si="182"/>
        <v>●</v>
      </c>
      <c r="AK281" s="100" t="str">
        <f t="shared" si="174"/>
        <v>●</v>
      </c>
      <c r="AL281" s="100" t="str">
        <f>IF(E281=Z281,"○","●")</f>
        <v>●</v>
      </c>
      <c r="AM281" s="100" t="str">
        <f t="shared" si="176"/>
        <v>●</v>
      </c>
      <c r="AP281" s="100" t="str">
        <f t="shared" si="183"/>
        <v>●</v>
      </c>
      <c r="AQ281" s="100" t="str">
        <f t="shared" si="177"/>
        <v>●</v>
      </c>
      <c r="AR281" s="100" t="str">
        <f t="shared" si="178"/>
        <v>●</v>
      </c>
      <c r="AS281" s="100" t="str">
        <f t="shared" ref="AS281:AS301" si="184">IF(O281=AG281,"○","●")</f>
        <v>●</v>
      </c>
    </row>
    <row r="282" spans="2:45" s="100" customFormat="1" ht="14.25" customHeight="1">
      <c r="B282" s="105" t="s">
        <v>93</v>
      </c>
      <c r="C282" s="106">
        <v>2062</v>
      </c>
      <c r="D282" s="107">
        <v>2367</v>
      </c>
      <c r="E282" s="107">
        <v>2396</v>
      </c>
      <c r="F282" s="107">
        <v>2470</v>
      </c>
      <c r="G282" s="107">
        <f>IF(COUNTIF(G297:G301,"x"),"x",IF(SUM(G297,G301)=0,"-",SUM(G297:G301)))</f>
        <v>2461</v>
      </c>
      <c r="H282" s="107">
        <f t="shared" si="172"/>
        <v>-9</v>
      </c>
      <c r="I282" s="108">
        <f t="shared" si="180"/>
        <v>-0.36437246963562753</v>
      </c>
      <c r="J282" s="102"/>
      <c r="K282" s="109" t="s">
        <v>93</v>
      </c>
      <c r="L282" s="106">
        <v>747</v>
      </c>
      <c r="M282" s="107">
        <v>957</v>
      </c>
      <c r="N282" s="107">
        <v>1135</v>
      </c>
      <c r="O282" s="107">
        <v>1348</v>
      </c>
      <c r="P282" s="107">
        <f>IF(COUNTIF(P297:P301,"x"),"x",IF(SUM(P297,P301)=0,"-",SUM(P297:P301)))</f>
        <v>1393</v>
      </c>
      <c r="Q282" s="107">
        <f t="shared" si="173"/>
        <v>45</v>
      </c>
      <c r="R282" s="108">
        <f t="shared" si="181"/>
        <v>3.3382789317507418</v>
      </c>
      <c r="S282" s="108"/>
      <c r="W282" s="100" t="s">
        <v>376</v>
      </c>
      <c r="X282" s="100">
        <v>1702</v>
      </c>
      <c r="Y282" s="100">
        <v>1956</v>
      </c>
      <c r="Z282" s="100">
        <v>2062</v>
      </c>
      <c r="AA282" s="100">
        <v>2367</v>
      </c>
      <c r="AC282" s="100" t="s">
        <v>376</v>
      </c>
      <c r="AD282" s="100">
        <v>401</v>
      </c>
      <c r="AE282" s="100">
        <v>550</v>
      </c>
      <c r="AF282" s="100">
        <v>747</v>
      </c>
      <c r="AG282" s="100">
        <v>957</v>
      </c>
      <c r="AJ282" s="100" t="str">
        <f t="shared" si="182"/>
        <v>●</v>
      </c>
      <c r="AK282" s="100" t="str">
        <f t="shared" si="174"/>
        <v>●</v>
      </c>
      <c r="AL282" s="100" t="str">
        <f t="shared" ref="AL282:AL291" si="185">IF(E282=Z282,"○","●")</f>
        <v>●</v>
      </c>
      <c r="AM282" s="100" t="str">
        <f t="shared" si="176"/>
        <v>●</v>
      </c>
      <c r="AP282" s="100" t="str">
        <f t="shared" si="183"/>
        <v>●</v>
      </c>
      <c r="AQ282" s="100" t="str">
        <f t="shared" si="177"/>
        <v>●</v>
      </c>
      <c r="AR282" s="100" t="str">
        <f t="shared" si="178"/>
        <v>●</v>
      </c>
      <c r="AS282" s="100" t="str">
        <f t="shared" si="184"/>
        <v>●</v>
      </c>
    </row>
    <row r="283" spans="2:45" s="100" customFormat="1" ht="14.25" customHeight="1">
      <c r="B283" s="102"/>
      <c r="C283" s="106"/>
      <c r="D283" s="112"/>
      <c r="E283" s="112"/>
      <c r="F283" s="112"/>
      <c r="G283" s="112"/>
      <c r="H283" s="112"/>
      <c r="I283" s="113"/>
      <c r="J283" s="102"/>
      <c r="K283" s="114"/>
      <c r="L283" s="106"/>
      <c r="M283" s="112"/>
      <c r="N283" s="112"/>
      <c r="O283" s="112"/>
      <c r="P283" s="112"/>
      <c r="Q283" s="112"/>
      <c r="R283" s="113"/>
      <c r="S283" s="113"/>
      <c r="AJ283" s="100" t="str">
        <f t="shared" si="182"/>
        <v>○</v>
      </c>
      <c r="AK283" s="100" t="str">
        <f t="shared" si="174"/>
        <v>○</v>
      </c>
      <c r="AL283" s="100" t="str">
        <f t="shared" si="185"/>
        <v>○</v>
      </c>
      <c r="AM283" s="100" t="str">
        <f t="shared" si="176"/>
        <v>○</v>
      </c>
      <c r="AP283" s="100" t="str">
        <f t="shared" si="183"/>
        <v>○</v>
      </c>
      <c r="AQ283" s="100" t="str">
        <f t="shared" si="177"/>
        <v>○</v>
      </c>
      <c r="AR283" s="100" t="str">
        <f t="shared" si="178"/>
        <v>○</v>
      </c>
      <c r="AS283" s="100" t="str">
        <f t="shared" si="184"/>
        <v>○</v>
      </c>
    </row>
    <row r="284" spans="2:45" s="100" customFormat="1" ht="14.25" customHeight="1">
      <c r="B284" s="102" t="s">
        <v>94</v>
      </c>
      <c r="C284" s="106">
        <v>246</v>
      </c>
      <c r="D284" s="107">
        <v>262</v>
      </c>
      <c r="E284" s="107">
        <v>207</v>
      </c>
      <c r="F284" s="107">
        <v>184</v>
      </c>
      <c r="G284" s="107">
        <f t="shared" ref="G284:G302" si="186">IF(COUNTIF(G314:G344,"x"),"x",IF(SUM(G314,G344)=0,"-",SUM(G314,G344)))</f>
        <v>106</v>
      </c>
      <c r="H284" s="107">
        <f>IF(G284="x","x",IF(AND(G284="-",F284="-"),"-",IF(AND(G284="-",F284&gt;0),F284*-1,IF(AND(G284&gt;0,F284="-"),G284,G284-F284))))</f>
        <v>-78</v>
      </c>
      <c r="I284" s="108">
        <f>IF(H284="x","x",IF(H284="-","-",IF(AND(F284="-",G284&gt;0),"皆増",IF(AND(F284&gt;0,G284="-"),"皆減",H284/F284*100))))</f>
        <v>-42.391304347826086</v>
      </c>
      <c r="J284" s="102"/>
      <c r="K284" s="114" t="s">
        <v>94</v>
      </c>
      <c r="L284" s="106">
        <v>200</v>
      </c>
      <c r="M284" s="107">
        <v>177</v>
      </c>
      <c r="N284" s="107">
        <v>140</v>
      </c>
      <c r="O284" s="107">
        <v>100</v>
      </c>
      <c r="P284" s="107">
        <f t="shared" ref="P284:P302" si="187">IF(COUNTIF(P314:P344,"x"),"x",IF(SUM(P314,P344)=0,"-",SUM(P314,P344)))</f>
        <v>63</v>
      </c>
      <c r="Q284" s="107">
        <f>IF(P284="x","x",IF(AND(P284="-",O284="-"),"-",IF(AND(P284="-",O284&gt;0),O284*-1,IF(AND(P284&gt;0,O284="-"),P284,P284-O284))))</f>
        <v>-37</v>
      </c>
      <c r="R284" s="108">
        <f>IF(Q284="x","x",IF(Q284="-","-",IF(AND(O284="-",P284&gt;0),"皆増",IF(AND(O284&gt;0,P284="-"),"皆減",Q284/O284*100))))</f>
        <v>-37</v>
      </c>
      <c r="S284" s="108"/>
      <c r="W284" s="100" t="s">
        <v>377</v>
      </c>
      <c r="X284" s="100">
        <v>332</v>
      </c>
      <c r="Y284" s="100">
        <v>310</v>
      </c>
      <c r="Z284" s="100">
        <v>246</v>
      </c>
      <c r="AA284" s="100">
        <v>262</v>
      </c>
      <c r="AC284" s="100" t="s">
        <v>377</v>
      </c>
      <c r="AD284" s="100">
        <v>166</v>
      </c>
      <c r="AE284" s="100">
        <v>215</v>
      </c>
      <c r="AF284" s="100">
        <v>200</v>
      </c>
      <c r="AG284" s="100">
        <v>177</v>
      </c>
      <c r="AJ284" s="100" t="str">
        <f t="shared" si="182"/>
        <v>●</v>
      </c>
      <c r="AK284" s="100" t="str">
        <f t="shared" si="174"/>
        <v>●</v>
      </c>
      <c r="AL284" s="100" t="str">
        <f t="shared" si="185"/>
        <v>●</v>
      </c>
      <c r="AM284" s="100" t="str">
        <f t="shared" si="176"/>
        <v>●</v>
      </c>
      <c r="AP284" s="100" t="str">
        <f t="shared" si="183"/>
        <v>●</v>
      </c>
      <c r="AQ284" s="100" t="str">
        <f t="shared" si="177"/>
        <v>●</v>
      </c>
      <c r="AR284" s="100" t="str">
        <f t="shared" si="178"/>
        <v>●</v>
      </c>
      <c r="AS284" s="100" t="str">
        <f t="shared" si="184"/>
        <v>●</v>
      </c>
    </row>
    <row r="285" spans="2:45" s="100" customFormat="1" ht="14.25" customHeight="1">
      <c r="B285" s="102" t="s">
        <v>123</v>
      </c>
      <c r="C285" s="106">
        <v>247</v>
      </c>
      <c r="D285" s="107">
        <v>246</v>
      </c>
      <c r="E285" s="107">
        <v>249</v>
      </c>
      <c r="F285" s="107">
        <v>171</v>
      </c>
      <c r="G285" s="107">
        <f t="shared" si="186"/>
        <v>145</v>
      </c>
      <c r="H285" s="107">
        <f t="shared" ref="H285:H301" si="188">IF(G285="x","x",IF(AND(G285="-",F285="-"),"-",IF(AND(G285="-",F285&gt;0),F285*-1,IF(AND(G285&gt;0,F285="-"),G285,G285-F285))))</f>
        <v>-26</v>
      </c>
      <c r="I285" s="108">
        <f t="shared" ref="I285:I301" si="189">IF(H285="x","x",IF(H285="-","-",IF(AND(F285="-",G285&gt;0),"皆増",IF(AND(F285&gt;0,G285="-"),"皆減",H285/F285*100))))</f>
        <v>-15.204678362573098</v>
      </c>
      <c r="J285" s="102"/>
      <c r="K285" s="114" t="s">
        <v>123</v>
      </c>
      <c r="L285" s="106">
        <v>248</v>
      </c>
      <c r="M285" s="107">
        <v>208</v>
      </c>
      <c r="N285" s="107">
        <v>192</v>
      </c>
      <c r="O285" s="107">
        <v>157</v>
      </c>
      <c r="P285" s="107">
        <f t="shared" si="187"/>
        <v>109</v>
      </c>
      <c r="Q285" s="107">
        <f t="shared" ref="Q285:Q301" si="190">IF(P285="x","x",IF(AND(P285="-",O285="-"),"-",IF(AND(P285="-",O285&gt;0),O285*-1,IF(AND(P285&gt;0,O285="-"),P285,P285-O285))))</f>
        <v>-48</v>
      </c>
      <c r="R285" s="108">
        <f t="shared" ref="R285:R301" si="191">IF(Q285="x","x",IF(Q285="-","-",IF(AND(O285="-",P285&gt;0),"皆増",IF(AND(O285&gt;0,P285="-"),"皆減",Q285/O285*100))))</f>
        <v>-30.573248407643312</v>
      </c>
      <c r="S285" s="108"/>
      <c r="W285" s="100" t="s">
        <v>356</v>
      </c>
      <c r="X285" s="100">
        <v>464</v>
      </c>
      <c r="Y285" s="100">
        <v>311</v>
      </c>
      <c r="Z285" s="100">
        <v>247</v>
      </c>
      <c r="AA285" s="100">
        <v>246</v>
      </c>
      <c r="AC285" s="100" t="s">
        <v>356</v>
      </c>
      <c r="AD285" s="100">
        <v>263</v>
      </c>
      <c r="AE285" s="100">
        <v>243</v>
      </c>
      <c r="AF285" s="100">
        <v>248</v>
      </c>
      <c r="AG285" s="100">
        <v>208</v>
      </c>
      <c r="AJ285" s="100" t="str">
        <f t="shared" si="182"/>
        <v>●</v>
      </c>
      <c r="AK285" s="100" t="str">
        <f t="shared" si="174"/>
        <v>●</v>
      </c>
      <c r="AL285" s="100" t="str">
        <f t="shared" si="185"/>
        <v>●</v>
      </c>
      <c r="AM285" s="100" t="str">
        <f t="shared" si="176"/>
        <v>●</v>
      </c>
      <c r="AP285" s="100" t="str">
        <f t="shared" si="183"/>
        <v>●</v>
      </c>
      <c r="AQ285" s="100" t="str">
        <f t="shared" si="177"/>
        <v>●</v>
      </c>
      <c r="AR285" s="100" t="str">
        <f t="shared" si="178"/>
        <v>●</v>
      </c>
      <c r="AS285" s="100" t="str">
        <f t="shared" si="184"/>
        <v>●</v>
      </c>
    </row>
    <row r="286" spans="2:45" s="100" customFormat="1" ht="14.25" customHeight="1">
      <c r="B286" s="102" t="s">
        <v>124</v>
      </c>
      <c r="C286" s="106">
        <v>281</v>
      </c>
      <c r="D286" s="107">
        <v>264</v>
      </c>
      <c r="E286" s="107">
        <v>238</v>
      </c>
      <c r="F286" s="107">
        <v>228</v>
      </c>
      <c r="G286" s="107">
        <f t="shared" si="186"/>
        <v>155</v>
      </c>
      <c r="H286" s="107">
        <f t="shared" si="188"/>
        <v>-73</v>
      </c>
      <c r="I286" s="108">
        <f t="shared" si="189"/>
        <v>-32.017543859649123</v>
      </c>
      <c r="J286" s="102"/>
      <c r="K286" s="114" t="s">
        <v>124</v>
      </c>
      <c r="L286" s="106">
        <v>282</v>
      </c>
      <c r="M286" s="107">
        <v>245</v>
      </c>
      <c r="N286" s="107">
        <v>216</v>
      </c>
      <c r="O286" s="107">
        <v>212</v>
      </c>
      <c r="P286" s="107">
        <f t="shared" si="187"/>
        <v>165</v>
      </c>
      <c r="Q286" s="107">
        <f t="shared" si="190"/>
        <v>-47</v>
      </c>
      <c r="R286" s="108">
        <f t="shared" si="191"/>
        <v>-22.169811320754718</v>
      </c>
      <c r="S286" s="108"/>
      <c r="W286" s="100" t="s">
        <v>357</v>
      </c>
      <c r="X286" s="100">
        <v>621</v>
      </c>
      <c r="Y286" s="100">
        <v>445</v>
      </c>
      <c r="Z286" s="100">
        <v>281</v>
      </c>
      <c r="AA286" s="100">
        <v>264</v>
      </c>
      <c r="AC286" s="100" t="s">
        <v>357</v>
      </c>
      <c r="AD286" s="100">
        <v>362</v>
      </c>
      <c r="AE286" s="100">
        <v>304</v>
      </c>
      <c r="AF286" s="100">
        <v>282</v>
      </c>
      <c r="AG286" s="100">
        <v>245</v>
      </c>
      <c r="AJ286" s="100" t="str">
        <f t="shared" si="182"/>
        <v>●</v>
      </c>
      <c r="AK286" s="100" t="str">
        <f t="shared" si="174"/>
        <v>●</v>
      </c>
      <c r="AL286" s="100" t="str">
        <f t="shared" si="185"/>
        <v>●</v>
      </c>
      <c r="AM286" s="100" t="str">
        <f t="shared" si="176"/>
        <v>●</v>
      </c>
      <c r="AP286" s="100" t="str">
        <f t="shared" si="183"/>
        <v>●</v>
      </c>
      <c r="AQ286" s="100" t="str">
        <f t="shared" si="177"/>
        <v>●</v>
      </c>
      <c r="AR286" s="100" t="str">
        <f t="shared" si="178"/>
        <v>●</v>
      </c>
      <c r="AS286" s="100" t="str">
        <f t="shared" si="184"/>
        <v>●</v>
      </c>
    </row>
    <row r="287" spans="2:45" s="100" customFormat="1" ht="14.25" customHeight="1">
      <c r="B287" s="102" t="s">
        <v>125</v>
      </c>
      <c r="C287" s="106">
        <v>428</v>
      </c>
      <c r="D287" s="107">
        <v>265</v>
      </c>
      <c r="E287" s="107">
        <v>264</v>
      </c>
      <c r="F287" s="107">
        <v>226</v>
      </c>
      <c r="G287" s="107">
        <f t="shared" si="186"/>
        <v>192</v>
      </c>
      <c r="H287" s="107">
        <f t="shared" si="188"/>
        <v>-34</v>
      </c>
      <c r="I287" s="108">
        <f t="shared" si="189"/>
        <v>-15.044247787610621</v>
      </c>
      <c r="J287" s="102"/>
      <c r="K287" s="114" t="s">
        <v>125</v>
      </c>
      <c r="L287" s="106">
        <v>298</v>
      </c>
      <c r="M287" s="107">
        <v>273</v>
      </c>
      <c r="N287" s="107">
        <v>234</v>
      </c>
      <c r="O287" s="107">
        <v>213</v>
      </c>
      <c r="P287" s="107">
        <f t="shared" si="187"/>
        <v>194</v>
      </c>
      <c r="Q287" s="107">
        <f t="shared" si="190"/>
        <v>-19</v>
      </c>
      <c r="R287" s="108">
        <f t="shared" si="191"/>
        <v>-8.92018779342723</v>
      </c>
      <c r="S287" s="108"/>
      <c r="W287" s="100" t="s">
        <v>358</v>
      </c>
      <c r="X287" s="100">
        <v>792</v>
      </c>
      <c r="Y287" s="100">
        <v>545</v>
      </c>
      <c r="Z287" s="100">
        <v>428</v>
      </c>
      <c r="AA287" s="100">
        <v>265</v>
      </c>
      <c r="AC287" s="100" t="s">
        <v>358</v>
      </c>
      <c r="AD287" s="100">
        <v>418</v>
      </c>
      <c r="AE287" s="100">
        <v>373</v>
      </c>
      <c r="AF287" s="100">
        <v>298</v>
      </c>
      <c r="AG287" s="100">
        <v>273</v>
      </c>
      <c r="AJ287" s="100" t="str">
        <f t="shared" si="182"/>
        <v>●</v>
      </c>
      <c r="AK287" s="100" t="str">
        <f t="shared" si="174"/>
        <v>●</v>
      </c>
      <c r="AL287" s="100" t="str">
        <f t="shared" si="185"/>
        <v>●</v>
      </c>
      <c r="AM287" s="100" t="str">
        <f t="shared" si="176"/>
        <v>●</v>
      </c>
      <c r="AP287" s="100" t="str">
        <f t="shared" si="183"/>
        <v>●</v>
      </c>
      <c r="AQ287" s="100" t="str">
        <f t="shared" si="177"/>
        <v>●</v>
      </c>
      <c r="AR287" s="100" t="str">
        <f t="shared" si="178"/>
        <v>●</v>
      </c>
      <c r="AS287" s="100" t="str">
        <f t="shared" si="184"/>
        <v>●</v>
      </c>
    </row>
    <row r="288" spans="2:45" s="100" customFormat="1" ht="14.25" customHeight="1">
      <c r="B288" s="102" t="s">
        <v>126</v>
      </c>
      <c r="C288" s="106">
        <v>475</v>
      </c>
      <c r="D288" s="107">
        <v>345</v>
      </c>
      <c r="E288" s="107">
        <v>242</v>
      </c>
      <c r="F288" s="107">
        <v>212</v>
      </c>
      <c r="G288" s="107">
        <f t="shared" si="186"/>
        <v>132</v>
      </c>
      <c r="H288" s="107">
        <f t="shared" si="188"/>
        <v>-80</v>
      </c>
      <c r="I288" s="108">
        <f t="shared" si="189"/>
        <v>-37.735849056603776</v>
      </c>
      <c r="J288" s="102"/>
      <c r="K288" s="114" t="s">
        <v>126</v>
      </c>
      <c r="L288" s="106">
        <v>276</v>
      </c>
      <c r="M288" s="107">
        <v>232</v>
      </c>
      <c r="N288" s="107">
        <v>162</v>
      </c>
      <c r="O288" s="107">
        <v>142</v>
      </c>
      <c r="P288" s="107">
        <f t="shared" si="187"/>
        <v>136</v>
      </c>
      <c r="Q288" s="107">
        <f t="shared" si="190"/>
        <v>-6</v>
      </c>
      <c r="R288" s="108">
        <f>IF(Q288="x","x",IF(Q288="-","-",IF(AND(O288="-",P288&gt;0),"皆増",IF(AND(O288&gt;0,P288="-"),"皆減",Q288/O288*100))))</f>
        <v>-4.225352112676056</v>
      </c>
      <c r="S288" s="108"/>
      <c r="W288" s="100" t="s">
        <v>359</v>
      </c>
      <c r="X288" s="100">
        <v>651</v>
      </c>
      <c r="Y288" s="100">
        <v>637</v>
      </c>
      <c r="Z288" s="100">
        <v>475</v>
      </c>
      <c r="AA288" s="100">
        <v>345</v>
      </c>
      <c r="AC288" s="100" t="s">
        <v>359</v>
      </c>
      <c r="AD288" s="100">
        <v>271</v>
      </c>
      <c r="AE288" s="100">
        <v>337</v>
      </c>
      <c r="AF288" s="100">
        <v>276</v>
      </c>
      <c r="AG288" s="100">
        <v>232</v>
      </c>
      <c r="AJ288" s="100" t="str">
        <f t="shared" si="182"/>
        <v>●</v>
      </c>
      <c r="AK288" s="100" t="str">
        <f t="shared" si="174"/>
        <v>●</v>
      </c>
      <c r="AL288" s="100" t="str">
        <f t="shared" si="185"/>
        <v>●</v>
      </c>
      <c r="AM288" s="100" t="str">
        <f t="shared" si="176"/>
        <v>●</v>
      </c>
      <c r="AP288" s="100" t="str">
        <f t="shared" si="183"/>
        <v>●</v>
      </c>
      <c r="AQ288" s="100" t="str">
        <f t="shared" si="177"/>
        <v>●</v>
      </c>
      <c r="AR288" s="100" t="str">
        <f t="shared" si="178"/>
        <v>●</v>
      </c>
      <c r="AS288" s="100" t="str">
        <f t="shared" si="184"/>
        <v>●</v>
      </c>
    </row>
    <row r="289" spans="2:45" s="100" customFormat="1" ht="14.25" customHeight="1">
      <c r="B289" s="102" t="s">
        <v>127</v>
      </c>
      <c r="C289" s="106">
        <v>595</v>
      </c>
      <c r="D289" s="107">
        <v>438</v>
      </c>
      <c r="E289" s="107">
        <v>284</v>
      </c>
      <c r="F289" s="107">
        <v>210</v>
      </c>
      <c r="G289" s="107">
        <f t="shared" si="186"/>
        <v>127</v>
      </c>
      <c r="H289" s="107">
        <f t="shared" si="188"/>
        <v>-83</v>
      </c>
      <c r="I289" s="108">
        <f t="shared" si="189"/>
        <v>-39.523809523809526</v>
      </c>
      <c r="J289" s="102"/>
      <c r="K289" s="114" t="s">
        <v>127</v>
      </c>
      <c r="L289" s="106">
        <v>312</v>
      </c>
      <c r="M289" s="107">
        <v>231</v>
      </c>
      <c r="N289" s="107">
        <v>154</v>
      </c>
      <c r="O289" s="107">
        <v>112</v>
      </c>
      <c r="P289" s="107">
        <f t="shared" si="187"/>
        <v>79</v>
      </c>
      <c r="Q289" s="107">
        <f t="shared" si="190"/>
        <v>-33</v>
      </c>
      <c r="R289" s="108">
        <f t="shared" si="191"/>
        <v>-29.464285714285715</v>
      </c>
      <c r="S289" s="108"/>
      <c r="W289" s="100" t="s">
        <v>360</v>
      </c>
      <c r="X289" s="100">
        <v>571</v>
      </c>
      <c r="Y289" s="100">
        <v>569</v>
      </c>
      <c r="Z289" s="100">
        <v>595</v>
      </c>
      <c r="AA289" s="100">
        <v>438</v>
      </c>
      <c r="AC289" s="100" t="s">
        <v>360</v>
      </c>
      <c r="AD289" s="100">
        <v>187</v>
      </c>
      <c r="AE289" s="100">
        <v>286</v>
      </c>
      <c r="AF289" s="100">
        <v>312</v>
      </c>
      <c r="AG289" s="100">
        <v>231</v>
      </c>
      <c r="AJ289" s="100" t="str">
        <f t="shared" si="182"/>
        <v>●</v>
      </c>
      <c r="AK289" s="100" t="str">
        <f t="shared" si="174"/>
        <v>●</v>
      </c>
      <c r="AL289" s="100" t="str">
        <f t="shared" si="185"/>
        <v>●</v>
      </c>
      <c r="AM289" s="100" t="str">
        <f t="shared" si="176"/>
        <v>●</v>
      </c>
      <c r="AP289" s="100" t="str">
        <f t="shared" si="183"/>
        <v>●</v>
      </c>
      <c r="AQ289" s="100" t="str">
        <f t="shared" si="177"/>
        <v>●</v>
      </c>
      <c r="AR289" s="100" t="str">
        <f t="shared" si="178"/>
        <v>●</v>
      </c>
      <c r="AS289" s="100" t="str">
        <f t="shared" si="184"/>
        <v>●</v>
      </c>
    </row>
    <row r="290" spans="2:45" s="100" customFormat="1" ht="14.25" customHeight="1">
      <c r="B290" s="102" t="s">
        <v>128</v>
      </c>
      <c r="C290" s="106">
        <v>453</v>
      </c>
      <c r="D290" s="107">
        <v>466</v>
      </c>
      <c r="E290" s="107">
        <v>364</v>
      </c>
      <c r="F290" s="107">
        <v>273</v>
      </c>
      <c r="G290" s="107">
        <f t="shared" si="186"/>
        <v>161</v>
      </c>
      <c r="H290" s="107">
        <f t="shared" si="188"/>
        <v>-112</v>
      </c>
      <c r="I290" s="108">
        <f t="shared" si="189"/>
        <v>-41.025641025641022</v>
      </c>
      <c r="J290" s="102"/>
      <c r="K290" s="114" t="s">
        <v>128</v>
      </c>
      <c r="L290" s="106">
        <v>305</v>
      </c>
      <c r="M290" s="107">
        <v>295</v>
      </c>
      <c r="N290" s="107">
        <v>216</v>
      </c>
      <c r="O290" s="107">
        <v>137</v>
      </c>
      <c r="P290" s="107">
        <f t="shared" si="187"/>
        <v>96</v>
      </c>
      <c r="Q290" s="107">
        <f t="shared" si="190"/>
        <v>-41</v>
      </c>
      <c r="R290" s="108">
        <f t="shared" si="191"/>
        <v>-29.927007299270077</v>
      </c>
      <c r="S290" s="108"/>
      <c r="W290" s="100" t="s">
        <v>361</v>
      </c>
      <c r="X290" s="100">
        <v>456</v>
      </c>
      <c r="Y290" s="100">
        <v>510</v>
      </c>
      <c r="Z290" s="100">
        <v>453</v>
      </c>
      <c r="AA290" s="100">
        <v>466</v>
      </c>
      <c r="AC290" s="100" t="s">
        <v>361</v>
      </c>
      <c r="AD290" s="100">
        <v>209</v>
      </c>
      <c r="AE290" s="100">
        <v>279</v>
      </c>
      <c r="AF290" s="100">
        <v>305</v>
      </c>
      <c r="AG290" s="100">
        <v>295</v>
      </c>
      <c r="AJ290" s="100" t="str">
        <f t="shared" si="182"/>
        <v>●</v>
      </c>
      <c r="AK290" s="100" t="str">
        <f t="shared" si="174"/>
        <v>●</v>
      </c>
      <c r="AL290" s="100" t="str">
        <f t="shared" si="185"/>
        <v>●</v>
      </c>
      <c r="AM290" s="100" t="str">
        <f t="shared" si="176"/>
        <v>●</v>
      </c>
      <c r="AP290" s="100" t="str">
        <f t="shared" si="183"/>
        <v>●</v>
      </c>
      <c r="AQ290" s="100" t="str">
        <f t="shared" si="177"/>
        <v>●</v>
      </c>
      <c r="AR290" s="100" t="str">
        <f t="shared" si="178"/>
        <v>●</v>
      </c>
      <c r="AS290" s="100" t="str">
        <f t="shared" si="184"/>
        <v>●</v>
      </c>
    </row>
    <row r="291" spans="2:45" s="100" customFormat="1" ht="14.25" customHeight="1">
      <c r="B291" s="102" t="s">
        <v>129</v>
      </c>
      <c r="C291" s="106">
        <v>424</v>
      </c>
      <c r="D291" s="107">
        <v>411</v>
      </c>
      <c r="E291" s="107">
        <v>419</v>
      </c>
      <c r="F291" s="107">
        <v>302</v>
      </c>
      <c r="G291" s="107">
        <f t="shared" si="186"/>
        <v>217</v>
      </c>
      <c r="H291" s="107">
        <f t="shared" si="188"/>
        <v>-85</v>
      </c>
      <c r="I291" s="108">
        <f t="shared" si="189"/>
        <v>-28.14569536423841</v>
      </c>
      <c r="J291" s="102"/>
      <c r="K291" s="114" t="s">
        <v>129</v>
      </c>
      <c r="L291" s="106">
        <v>347</v>
      </c>
      <c r="M291" s="107">
        <v>297</v>
      </c>
      <c r="N291" s="107">
        <v>267</v>
      </c>
      <c r="O291" s="107">
        <v>211</v>
      </c>
      <c r="P291" s="107">
        <f t="shared" si="187"/>
        <v>124</v>
      </c>
      <c r="Q291" s="107">
        <f t="shared" si="190"/>
        <v>-87</v>
      </c>
      <c r="R291" s="108">
        <f t="shared" si="191"/>
        <v>-41.232227488151658</v>
      </c>
      <c r="S291" s="108"/>
      <c r="W291" s="100" t="s">
        <v>362</v>
      </c>
      <c r="X291" s="100">
        <v>699</v>
      </c>
      <c r="Y291" s="100">
        <v>414</v>
      </c>
      <c r="Z291" s="100">
        <v>424</v>
      </c>
      <c r="AA291" s="100">
        <v>411</v>
      </c>
      <c r="AC291" s="100" t="s">
        <v>362</v>
      </c>
      <c r="AD291" s="100">
        <v>334</v>
      </c>
      <c r="AE291" s="100">
        <v>277</v>
      </c>
      <c r="AF291" s="100">
        <v>347</v>
      </c>
      <c r="AG291" s="100">
        <v>297</v>
      </c>
      <c r="AJ291" s="100" t="str">
        <f t="shared" si="182"/>
        <v>●</v>
      </c>
      <c r="AK291" s="100" t="str">
        <f t="shared" si="174"/>
        <v>●</v>
      </c>
      <c r="AL291" s="100" t="str">
        <f t="shared" si="185"/>
        <v>●</v>
      </c>
      <c r="AM291" s="100" t="str">
        <f t="shared" si="176"/>
        <v>●</v>
      </c>
      <c r="AP291" s="100" t="str">
        <f t="shared" si="183"/>
        <v>●</v>
      </c>
      <c r="AQ291" s="100" t="str">
        <f t="shared" si="177"/>
        <v>●</v>
      </c>
      <c r="AR291" s="100" t="str">
        <f t="shared" si="178"/>
        <v>●</v>
      </c>
      <c r="AS291" s="100" t="str">
        <f t="shared" si="184"/>
        <v>●</v>
      </c>
    </row>
    <row r="292" spans="2:45" s="100" customFormat="1" ht="14.25" customHeight="1">
      <c r="B292" s="102" t="s">
        <v>130</v>
      </c>
      <c r="C292" s="106">
        <v>375</v>
      </c>
      <c r="D292" s="107">
        <v>404</v>
      </c>
      <c r="E292" s="107">
        <v>370</v>
      </c>
      <c r="F292" s="107">
        <v>396</v>
      </c>
      <c r="G292" s="107">
        <f t="shared" si="186"/>
        <v>269</v>
      </c>
      <c r="H292" s="107">
        <f t="shared" si="188"/>
        <v>-127</v>
      </c>
      <c r="I292" s="108">
        <f t="shared" si="189"/>
        <v>-32.070707070707073</v>
      </c>
      <c r="J292" s="102"/>
      <c r="K292" s="114" t="s">
        <v>130</v>
      </c>
      <c r="L292" s="106">
        <v>296</v>
      </c>
      <c r="M292" s="107">
        <v>340</v>
      </c>
      <c r="N292" s="107">
        <v>304</v>
      </c>
      <c r="O292" s="107">
        <v>270</v>
      </c>
      <c r="P292" s="107">
        <f t="shared" si="187"/>
        <v>211</v>
      </c>
      <c r="Q292" s="107">
        <f t="shared" si="190"/>
        <v>-59</v>
      </c>
      <c r="R292" s="108">
        <f t="shared" si="191"/>
        <v>-21.851851851851851</v>
      </c>
      <c r="S292" s="108"/>
      <c r="W292" s="100" t="s">
        <v>363</v>
      </c>
      <c r="X292" s="100">
        <v>853</v>
      </c>
      <c r="Y292" s="100">
        <v>655</v>
      </c>
      <c r="Z292" s="100">
        <v>375</v>
      </c>
      <c r="AA292" s="100">
        <v>404</v>
      </c>
      <c r="AC292" s="100" t="s">
        <v>363</v>
      </c>
      <c r="AD292" s="100">
        <v>441</v>
      </c>
      <c r="AE292" s="100">
        <v>365</v>
      </c>
      <c r="AF292" s="100">
        <v>296</v>
      </c>
      <c r="AG292" s="100">
        <v>340</v>
      </c>
      <c r="AJ292" s="100" t="str">
        <f t="shared" si="182"/>
        <v>●</v>
      </c>
      <c r="AK292" s="100" t="str">
        <f t="shared" si="174"/>
        <v>●</v>
      </c>
      <c r="AL292" s="100" t="str">
        <f>IF(E292=Z292,"○","●")</f>
        <v>●</v>
      </c>
      <c r="AM292" s="100" t="str">
        <f t="shared" si="176"/>
        <v>●</v>
      </c>
      <c r="AP292" s="100" t="str">
        <f t="shared" si="183"/>
        <v>●</v>
      </c>
      <c r="AQ292" s="100" t="str">
        <f t="shared" si="177"/>
        <v>●</v>
      </c>
      <c r="AR292" s="100" t="str">
        <f t="shared" si="178"/>
        <v>●</v>
      </c>
      <c r="AS292" s="100" t="str">
        <f t="shared" si="184"/>
        <v>●</v>
      </c>
    </row>
    <row r="293" spans="2:45" s="100" customFormat="1" ht="14.25" customHeight="1">
      <c r="B293" s="102" t="s">
        <v>131</v>
      </c>
      <c r="C293" s="106">
        <v>617</v>
      </c>
      <c r="D293" s="107">
        <v>364</v>
      </c>
      <c r="E293" s="107">
        <v>418</v>
      </c>
      <c r="F293" s="107">
        <v>351</v>
      </c>
      <c r="G293" s="107">
        <f t="shared" si="186"/>
        <v>365</v>
      </c>
      <c r="H293" s="107">
        <f t="shared" si="188"/>
        <v>14</v>
      </c>
      <c r="I293" s="108">
        <f t="shared" si="189"/>
        <v>3.9886039886039883</v>
      </c>
      <c r="J293" s="102"/>
      <c r="K293" s="114" t="s">
        <v>131</v>
      </c>
      <c r="L293" s="106">
        <v>373</v>
      </c>
      <c r="M293" s="107">
        <v>291</v>
      </c>
      <c r="N293" s="107">
        <v>327</v>
      </c>
      <c r="O293" s="107">
        <v>299</v>
      </c>
      <c r="P293" s="107">
        <f t="shared" si="187"/>
        <v>276</v>
      </c>
      <c r="Q293" s="107">
        <f t="shared" si="190"/>
        <v>-23</v>
      </c>
      <c r="R293" s="108">
        <f t="shared" si="191"/>
        <v>-7.6923076923076925</v>
      </c>
      <c r="S293" s="108"/>
      <c r="W293" s="100" t="s">
        <v>364</v>
      </c>
      <c r="X293" s="100">
        <v>747</v>
      </c>
      <c r="Y293" s="100">
        <v>789</v>
      </c>
      <c r="Z293" s="100">
        <v>617</v>
      </c>
      <c r="AA293" s="100">
        <v>364</v>
      </c>
      <c r="AC293" s="100" t="s">
        <v>364</v>
      </c>
      <c r="AD293" s="100">
        <v>369</v>
      </c>
      <c r="AE293" s="100">
        <v>491</v>
      </c>
      <c r="AF293" s="100">
        <v>373</v>
      </c>
      <c r="AG293" s="100">
        <v>291</v>
      </c>
      <c r="AJ293" s="100" t="str">
        <f t="shared" si="182"/>
        <v>●</v>
      </c>
      <c r="AK293" s="100" t="str">
        <f t="shared" si="174"/>
        <v>●</v>
      </c>
      <c r="AL293" s="100" t="str">
        <f t="shared" ref="AL293:AL301" si="192">IF(E293=Z293,"○","●")</f>
        <v>●</v>
      </c>
      <c r="AM293" s="100" t="str">
        <f t="shared" si="176"/>
        <v>●</v>
      </c>
      <c r="AP293" s="100" t="str">
        <f t="shared" si="183"/>
        <v>●</v>
      </c>
      <c r="AQ293" s="100" t="str">
        <f t="shared" si="177"/>
        <v>●</v>
      </c>
      <c r="AR293" s="100" t="str">
        <f t="shared" si="178"/>
        <v>●</v>
      </c>
      <c r="AS293" s="100" t="str">
        <f t="shared" si="184"/>
        <v>●</v>
      </c>
    </row>
    <row r="294" spans="2:45" s="100" customFormat="1" ht="14.25" customHeight="1">
      <c r="B294" s="102" t="s">
        <v>132</v>
      </c>
      <c r="C294" s="106">
        <v>785</v>
      </c>
      <c r="D294" s="107">
        <v>609</v>
      </c>
      <c r="E294" s="107">
        <v>365</v>
      </c>
      <c r="F294" s="107">
        <v>385</v>
      </c>
      <c r="G294" s="107">
        <f t="shared" si="186"/>
        <v>322</v>
      </c>
      <c r="H294" s="107">
        <f t="shared" si="188"/>
        <v>-63</v>
      </c>
      <c r="I294" s="108">
        <f t="shared" si="189"/>
        <v>-16.363636363636363</v>
      </c>
      <c r="J294" s="102"/>
      <c r="K294" s="114" t="s">
        <v>132</v>
      </c>
      <c r="L294" s="106">
        <v>474</v>
      </c>
      <c r="M294" s="107">
        <v>378</v>
      </c>
      <c r="N294" s="107">
        <v>267</v>
      </c>
      <c r="O294" s="107">
        <v>308</v>
      </c>
      <c r="P294" s="107">
        <f t="shared" si="187"/>
        <v>283</v>
      </c>
      <c r="Q294" s="107">
        <f t="shared" si="190"/>
        <v>-25</v>
      </c>
      <c r="R294" s="108">
        <f t="shared" si="191"/>
        <v>-8.1168831168831161</v>
      </c>
      <c r="S294" s="108"/>
      <c r="W294" s="100" t="s">
        <v>365</v>
      </c>
      <c r="X294" s="100">
        <v>770</v>
      </c>
      <c r="Y294" s="100">
        <v>685</v>
      </c>
      <c r="Z294" s="100">
        <v>785</v>
      </c>
      <c r="AA294" s="100">
        <v>609</v>
      </c>
      <c r="AC294" s="100" t="s">
        <v>365</v>
      </c>
      <c r="AD294" s="100">
        <v>310</v>
      </c>
      <c r="AE294" s="100">
        <v>386</v>
      </c>
      <c r="AF294" s="100">
        <v>474</v>
      </c>
      <c r="AG294" s="100">
        <v>378</v>
      </c>
      <c r="AJ294" s="100" t="str">
        <f t="shared" si="182"/>
        <v>●</v>
      </c>
      <c r="AK294" s="100" t="str">
        <f t="shared" si="174"/>
        <v>●</v>
      </c>
      <c r="AL294" s="100" t="str">
        <f t="shared" si="192"/>
        <v>●</v>
      </c>
      <c r="AM294" s="100" t="str">
        <f t="shared" si="176"/>
        <v>●</v>
      </c>
      <c r="AP294" s="100" t="str">
        <f t="shared" si="183"/>
        <v>●</v>
      </c>
      <c r="AQ294" s="100" t="str">
        <f t="shared" si="177"/>
        <v>●</v>
      </c>
      <c r="AR294" s="100" t="str">
        <f t="shared" si="178"/>
        <v>●</v>
      </c>
      <c r="AS294" s="100" t="str">
        <f t="shared" si="184"/>
        <v>●</v>
      </c>
    </row>
    <row r="295" spans="2:45" s="100" customFormat="1" ht="14.25" customHeight="1">
      <c r="B295" s="102" t="s">
        <v>133</v>
      </c>
      <c r="C295" s="106">
        <v>663</v>
      </c>
      <c r="D295" s="107">
        <v>728</v>
      </c>
      <c r="E295" s="107">
        <v>593</v>
      </c>
      <c r="F295" s="107">
        <v>348</v>
      </c>
      <c r="G295" s="107">
        <f t="shared" si="186"/>
        <v>348</v>
      </c>
      <c r="H295" s="107">
        <f t="shared" si="188"/>
        <v>0</v>
      </c>
      <c r="I295" s="108">
        <f t="shared" si="189"/>
        <v>0</v>
      </c>
      <c r="J295" s="102"/>
      <c r="K295" s="114" t="s">
        <v>133</v>
      </c>
      <c r="L295" s="106">
        <v>378</v>
      </c>
      <c r="M295" s="107">
        <v>454</v>
      </c>
      <c r="N295" s="107">
        <v>346</v>
      </c>
      <c r="O295" s="107">
        <v>262</v>
      </c>
      <c r="P295" s="107">
        <f t="shared" si="187"/>
        <v>290</v>
      </c>
      <c r="Q295" s="107">
        <f t="shared" si="190"/>
        <v>28</v>
      </c>
      <c r="R295" s="108">
        <f t="shared" si="191"/>
        <v>10.687022900763358</v>
      </c>
      <c r="S295" s="108"/>
      <c r="W295" s="100" t="s">
        <v>366</v>
      </c>
      <c r="X295" s="100">
        <v>777</v>
      </c>
      <c r="Y295" s="100">
        <v>737</v>
      </c>
      <c r="Z295" s="100">
        <v>663</v>
      </c>
      <c r="AA295" s="100">
        <v>728</v>
      </c>
      <c r="AC295" s="100" t="s">
        <v>366</v>
      </c>
      <c r="AD295" s="100">
        <v>279</v>
      </c>
      <c r="AE295" s="100">
        <v>323</v>
      </c>
      <c r="AF295" s="100">
        <v>378</v>
      </c>
      <c r="AG295" s="100">
        <v>454</v>
      </c>
      <c r="AJ295" s="100" t="str">
        <f t="shared" si="182"/>
        <v>●</v>
      </c>
      <c r="AK295" s="100" t="str">
        <f t="shared" si="174"/>
        <v>●</v>
      </c>
      <c r="AL295" s="100" t="str">
        <f t="shared" si="192"/>
        <v>●</v>
      </c>
      <c r="AM295" s="100" t="str">
        <f t="shared" si="176"/>
        <v>●</v>
      </c>
      <c r="AP295" s="100" t="str">
        <f t="shared" si="183"/>
        <v>●</v>
      </c>
      <c r="AQ295" s="100" t="str">
        <f t="shared" si="177"/>
        <v>●</v>
      </c>
      <c r="AR295" s="100" t="str">
        <f t="shared" si="178"/>
        <v>●</v>
      </c>
      <c r="AS295" s="100" t="str">
        <f t="shared" si="184"/>
        <v>●</v>
      </c>
    </row>
    <row r="296" spans="2:45" s="100" customFormat="1" ht="14.25" customHeight="1">
      <c r="B296" s="102" t="s">
        <v>134</v>
      </c>
      <c r="C296" s="106">
        <v>663</v>
      </c>
      <c r="D296" s="107">
        <v>644</v>
      </c>
      <c r="E296" s="107">
        <v>718</v>
      </c>
      <c r="F296" s="107">
        <v>549</v>
      </c>
      <c r="G296" s="107">
        <f t="shared" si="186"/>
        <v>316</v>
      </c>
      <c r="H296" s="107">
        <f t="shared" si="188"/>
        <v>-233</v>
      </c>
      <c r="I296" s="108">
        <f t="shared" si="189"/>
        <v>-42.440801457194901</v>
      </c>
      <c r="J296" s="102"/>
      <c r="K296" s="114" t="s">
        <v>134</v>
      </c>
      <c r="L296" s="106">
        <v>321</v>
      </c>
      <c r="M296" s="107">
        <v>363</v>
      </c>
      <c r="N296" s="107">
        <v>449</v>
      </c>
      <c r="O296" s="107">
        <v>346</v>
      </c>
      <c r="P296" s="107">
        <f t="shared" si="187"/>
        <v>257</v>
      </c>
      <c r="Q296" s="107">
        <f t="shared" si="190"/>
        <v>-89</v>
      </c>
      <c r="R296" s="108">
        <f t="shared" si="191"/>
        <v>-25.722543352601157</v>
      </c>
      <c r="S296" s="108"/>
      <c r="W296" s="100" t="s">
        <v>367</v>
      </c>
      <c r="X296" s="100">
        <v>726</v>
      </c>
      <c r="Y296" s="100">
        <v>731</v>
      </c>
      <c r="Z296" s="100">
        <v>663</v>
      </c>
      <c r="AA296" s="100">
        <v>644</v>
      </c>
      <c r="AC296" s="100" t="s">
        <v>367</v>
      </c>
      <c r="AD296" s="100">
        <v>220</v>
      </c>
      <c r="AE296" s="100">
        <v>278</v>
      </c>
      <c r="AF296" s="100">
        <v>321</v>
      </c>
      <c r="AG296" s="100">
        <v>363</v>
      </c>
      <c r="AJ296" s="100" t="str">
        <f t="shared" si="182"/>
        <v>●</v>
      </c>
      <c r="AK296" s="100" t="str">
        <f t="shared" si="174"/>
        <v>●</v>
      </c>
      <c r="AL296" s="100" t="str">
        <f t="shared" si="192"/>
        <v>●</v>
      </c>
      <c r="AM296" s="100" t="str">
        <f t="shared" si="176"/>
        <v>●</v>
      </c>
      <c r="AP296" s="100" t="str">
        <f t="shared" si="183"/>
        <v>●</v>
      </c>
      <c r="AQ296" s="100" t="str">
        <f t="shared" si="177"/>
        <v>●</v>
      </c>
      <c r="AR296" s="100" t="str">
        <f t="shared" si="178"/>
        <v>●</v>
      </c>
      <c r="AS296" s="100" t="str">
        <f t="shared" si="184"/>
        <v>●</v>
      </c>
    </row>
    <row r="297" spans="2:45" s="100" customFormat="1" ht="14.25" customHeight="1">
      <c r="B297" s="102" t="s">
        <v>135</v>
      </c>
      <c r="C297" s="106">
        <v>649</v>
      </c>
      <c r="D297" s="107">
        <v>622</v>
      </c>
      <c r="E297" s="107">
        <v>601</v>
      </c>
      <c r="F297" s="107">
        <v>675</v>
      </c>
      <c r="G297" s="107">
        <f t="shared" si="186"/>
        <v>529</v>
      </c>
      <c r="H297" s="107">
        <f t="shared" si="188"/>
        <v>-146</v>
      </c>
      <c r="I297" s="108">
        <f t="shared" si="189"/>
        <v>-21.62962962962963</v>
      </c>
      <c r="J297" s="102"/>
      <c r="K297" s="114" t="s">
        <v>135</v>
      </c>
      <c r="L297" s="106">
        <v>285</v>
      </c>
      <c r="M297" s="107">
        <v>315</v>
      </c>
      <c r="N297" s="107">
        <v>356</v>
      </c>
      <c r="O297" s="107">
        <v>427</v>
      </c>
      <c r="P297" s="107">
        <f t="shared" si="187"/>
        <v>343</v>
      </c>
      <c r="Q297" s="107">
        <f t="shared" si="190"/>
        <v>-84</v>
      </c>
      <c r="R297" s="108">
        <f t="shared" si="191"/>
        <v>-19.672131147540984</v>
      </c>
      <c r="S297" s="108"/>
      <c r="W297" s="100" t="s">
        <v>368</v>
      </c>
      <c r="X297" s="100">
        <v>595</v>
      </c>
      <c r="Y297" s="100">
        <v>646</v>
      </c>
      <c r="Z297" s="100">
        <v>649</v>
      </c>
      <c r="AA297" s="100">
        <v>622</v>
      </c>
      <c r="AC297" s="100" t="s">
        <v>368</v>
      </c>
      <c r="AD297" s="100">
        <v>156</v>
      </c>
      <c r="AE297" s="100">
        <v>218</v>
      </c>
      <c r="AF297" s="100">
        <v>285</v>
      </c>
      <c r="AG297" s="100">
        <v>315</v>
      </c>
      <c r="AJ297" s="100" t="str">
        <f t="shared" si="182"/>
        <v>●</v>
      </c>
      <c r="AK297" s="100" t="str">
        <f t="shared" si="174"/>
        <v>●</v>
      </c>
      <c r="AL297" s="100" t="str">
        <f t="shared" si="192"/>
        <v>●</v>
      </c>
      <c r="AM297" s="100" t="str">
        <f t="shared" si="176"/>
        <v>●</v>
      </c>
      <c r="AP297" s="100" t="str">
        <f t="shared" si="183"/>
        <v>●</v>
      </c>
      <c r="AQ297" s="100" t="str">
        <f t="shared" si="177"/>
        <v>●</v>
      </c>
      <c r="AR297" s="100" t="str">
        <f t="shared" si="178"/>
        <v>●</v>
      </c>
      <c r="AS297" s="100" t="str">
        <f t="shared" si="184"/>
        <v>●</v>
      </c>
    </row>
    <row r="298" spans="2:45" s="100" customFormat="1" ht="14.25" customHeight="1">
      <c r="B298" s="102" t="s">
        <v>136</v>
      </c>
      <c r="C298" s="106">
        <v>542</v>
      </c>
      <c r="D298" s="107">
        <v>580</v>
      </c>
      <c r="E298" s="107">
        <v>557</v>
      </c>
      <c r="F298" s="107">
        <v>545</v>
      </c>
      <c r="G298" s="107">
        <f t="shared" si="186"/>
        <v>599</v>
      </c>
      <c r="H298" s="107">
        <f t="shared" si="188"/>
        <v>54</v>
      </c>
      <c r="I298" s="108">
        <f t="shared" si="189"/>
        <v>9.9082568807339459</v>
      </c>
      <c r="J298" s="102"/>
      <c r="K298" s="114" t="s">
        <v>136</v>
      </c>
      <c r="L298" s="106">
        <v>205</v>
      </c>
      <c r="M298" s="107">
        <v>255</v>
      </c>
      <c r="N298" s="107">
        <v>295</v>
      </c>
      <c r="O298" s="107">
        <v>329</v>
      </c>
      <c r="P298" s="107">
        <f t="shared" si="187"/>
        <v>381</v>
      </c>
      <c r="Q298" s="107">
        <f t="shared" si="190"/>
        <v>52</v>
      </c>
      <c r="R298" s="108">
        <f t="shared" si="191"/>
        <v>15.805471124620061</v>
      </c>
      <c r="S298" s="108"/>
      <c r="W298" s="100" t="s">
        <v>369</v>
      </c>
      <c r="X298" s="100">
        <v>462</v>
      </c>
      <c r="Y298" s="100">
        <v>542</v>
      </c>
      <c r="Z298" s="100">
        <v>542</v>
      </c>
      <c r="AA298" s="100">
        <v>580</v>
      </c>
      <c r="AC298" s="100" t="s">
        <v>369</v>
      </c>
      <c r="AD298" s="100">
        <v>125</v>
      </c>
      <c r="AE298" s="100">
        <v>149</v>
      </c>
      <c r="AF298" s="100">
        <v>205</v>
      </c>
      <c r="AG298" s="100">
        <v>255</v>
      </c>
      <c r="AJ298" s="100" t="str">
        <f t="shared" si="182"/>
        <v>●</v>
      </c>
      <c r="AK298" s="100" t="str">
        <f t="shared" si="174"/>
        <v>●</v>
      </c>
      <c r="AL298" s="100" t="str">
        <f t="shared" si="192"/>
        <v>●</v>
      </c>
      <c r="AM298" s="100" t="str">
        <f t="shared" si="176"/>
        <v>●</v>
      </c>
      <c r="AP298" s="100" t="str">
        <f t="shared" si="183"/>
        <v>●</v>
      </c>
      <c r="AQ298" s="100" t="str">
        <f t="shared" si="177"/>
        <v>●</v>
      </c>
      <c r="AR298" s="100" t="str">
        <f t="shared" si="178"/>
        <v>●</v>
      </c>
      <c r="AS298" s="100" t="str">
        <f t="shared" si="184"/>
        <v>●</v>
      </c>
    </row>
    <row r="299" spans="2:45" s="100" customFormat="1" ht="14.25" customHeight="1">
      <c r="B299" s="102" t="s">
        <v>137</v>
      </c>
      <c r="C299" s="106">
        <v>429</v>
      </c>
      <c r="D299" s="107">
        <v>492</v>
      </c>
      <c r="E299" s="107">
        <v>497</v>
      </c>
      <c r="F299" s="107">
        <v>484</v>
      </c>
      <c r="G299" s="107">
        <f t="shared" si="186"/>
        <v>497</v>
      </c>
      <c r="H299" s="107">
        <f t="shared" si="188"/>
        <v>13</v>
      </c>
      <c r="I299" s="108">
        <f t="shared" si="189"/>
        <v>2.6859504132231407</v>
      </c>
      <c r="J299" s="102"/>
      <c r="K299" s="114" t="s">
        <v>137</v>
      </c>
      <c r="L299" s="106">
        <v>136</v>
      </c>
      <c r="M299" s="107">
        <v>190</v>
      </c>
      <c r="N299" s="107">
        <v>217</v>
      </c>
      <c r="O299" s="107">
        <v>263</v>
      </c>
      <c r="P299" s="107">
        <f t="shared" si="187"/>
        <v>279</v>
      </c>
      <c r="Q299" s="107">
        <f t="shared" si="190"/>
        <v>16</v>
      </c>
      <c r="R299" s="108">
        <f t="shared" si="191"/>
        <v>6.083650190114068</v>
      </c>
      <c r="S299" s="108"/>
      <c r="W299" s="100" t="s">
        <v>370</v>
      </c>
      <c r="X299" s="100">
        <v>329</v>
      </c>
      <c r="Y299" s="100">
        <v>369</v>
      </c>
      <c r="Z299" s="100">
        <v>429</v>
      </c>
      <c r="AA299" s="100">
        <v>492</v>
      </c>
      <c r="AC299" s="100" t="s">
        <v>370</v>
      </c>
      <c r="AD299" s="100">
        <v>63</v>
      </c>
      <c r="AE299" s="100">
        <v>107</v>
      </c>
      <c r="AF299" s="100">
        <v>136</v>
      </c>
      <c r="AG299" s="100">
        <v>190</v>
      </c>
      <c r="AJ299" s="100" t="str">
        <f t="shared" si="182"/>
        <v>●</v>
      </c>
      <c r="AK299" s="100" t="str">
        <f t="shared" si="174"/>
        <v>●</v>
      </c>
      <c r="AL299" s="100" t="str">
        <f t="shared" si="192"/>
        <v>●</v>
      </c>
      <c r="AM299" s="100" t="str">
        <f t="shared" si="176"/>
        <v>●</v>
      </c>
      <c r="AP299" s="100" t="str">
        <f t="shared" si="183"/>
        <v>●</v>
      </c>
      <c r="AQ299" s="100" t="str">
        <f t="shared" si="177"/>
        <v>●</v>
      </c>
      <c r="AR299" s="100" t="str">
        <f t="shared" si="178"/>
        <v>●</v>
      </c>
      <c r="AS299" s="100" t="str">
        <f t="shared" si="184"/>
        <v>●</v>
      </c>
    </row>
    <row r="300" spans="2:45" s="100" customFormat="1" ht="14.25" customHeight="1">
      <c r="B300" s="102" t="s">
        <v>138</v>
      </c>
      <c r="C300" s="106">
        <v>250</v>
      </c>
      <c r="D300" s="107">
        <v>366</v>
      </c>
      <c r="E300" s="107">
        <v>379</v>
      </c>
      <c r="F300" s="107">
        <v>363</v>
      </c>
      <c r="G300" s="107">
        <f t="shared" si="186"/>
        <v>386</v>
      </c>
      <c r="H300" s="107">
        <f t="shared" si="188"/>
        <v>23</v>
      </c>
      <c r="I300" s="108">
        <f t="shared" si="189"/>
        <v>6.336088154269973</v>
      </c>
      <c r="J300" s="102"/>
      <c r="K300" s="114" t="s">
        <v>138</v>
      </c>
      <c r="L300" s="106">
        <v>81</v>
      </c>
      <c r="M300" s="107">
        <v>116</v>
      </c>
      <c r="N300" s="107">
        <v>152</v>
      </c>
      <c r="O300" s="107">
        <v>165</v>
      </c>
      <c r="P300" s="107">
        <f t="shared" si="187"/>
        <v>223</v>
      </c>
      <c r="Q300" s="107">
        <f t="shared" si="190"/>
        <v>58</v>
      </c>
      <c r="R300" s="108">
        <f t="shared" si="191"/>
        <v>35.151515151515149</v>
      </c>
      <c r="S300" s="108"/>
      <c r="W300" s="100" t="s">
        <v>371</v>
      </c>
      <c r="X300" s="100">
        <v>204</v>
      </c>
      <c r="Y300" s="100">
        <v>240</v>
      </c>
      <c r="Z300" s="100">
        <v>250</v>
      </c>
      <c r="AA300" s="100">
        <v>366</v>
      </c>
      <c r="AC300" s="100" t="s">
        <v>371</v>
      </c>
      <c r="AD300" s="100">
        <v>34</v>
      </c>
      <c r="AE300" s="100">
        <v>47</v>
      </c>
      <c r="AF300" s="100">
        <v>81</v>
      </c>
      <c r="AG300" s="100">
        <v>116</v>
      </c>
      <c r="AJ300" s="100" t="str">
        <f t="shared" si="182"/>
        <v>●</v>
      </c>
      <c r="AK300" s="100" t="str">
        <f t="shared" si="174"/>
        <v>●</v>
      </c>
      <c r="AL300" s="100" t="str">
        <f t="shared" si="192"/>
        <v>●</v>
      </c>
      <c r="AM300" s="100" t="str">
        <f t="shared" si="176"/>
        <v>●</v>
      </c>
      <c r="AP300" s="100" t="str">
        <f t="shared" si="183"/>
        <v>●</v>
      </c>
      <c r="AQ300" s="100" t="str">
        <f t="shared" si="177"/>
        <v>●</v>
      </c>
      <c r="AR300" s="100" t="str">
        <f t="shared" si="178"/>
        <v>●</v>
      </c>
      <c r="AS300" s="100" t="str">
        <f t="shared" si="184"/>
        <v>●</v>
      </c>
    </row>
    <row r="301" spans="2:45" s="100" customFormat="1" ht="14.25" customHeight="1">
      <c r="B301" s="102" t="s">
        <v>110</v>
      </c>
      <c r="C301" s="106">
        <v>192</v>
      </c>
      <c r="D301" s="107">
        <v>307</v>
      </c>
      <c r="E301" s="107">
        <v>362</v>
      </c>
      <c r="F301" s="107">
        <v>403</v>
      </c>
      <c r="G301" s="107">
        <f t="shared" si="186"/>
        <v>450</v>
      </c>
      <c r="H301" s="107">
        <f t="shared" si="188"/>
        <v>47</v>
      </c>
      <c r="I301" s="108">
        <f t="shared" si="189"/>
        <v>11.662531017369728</v>
      </c>
      <c r="J301" s="102"/>
      <c r="K301" s="114" t="s">
        <v>110</v>
      </c>
      <c r="L301" s="106">
        <v>40</v>
      </c>
      <c r="M301" s="107">
        <v>81</v>
      </c>
      <c r="N301" s="107">
        <v>115</v>
      </c>
      <c r="O301" s="107">
        <v>164</v>
      </c>
      <c r="P301" s="107">
        <f t="shared" si="187"/>
        <v>167</v>
      </c>
      <c r="Q301" s="107">
        <f t="shared" si="190"/>
        <v>3</v>
      </c>
      <c r="R301" s="108">
        <f t="shared" si="191"/>
        <v>1.8292682926829267</v>
      </c>
      <c r="S301" s="108"/>
      <c r="W301" s="100" t="s">
        <v>378</v>
      </c>
      <c r="X301" s="100">
        <v>112</v>
      </c>
      <c r="Y301" s="100">
        <v>159</v>
      </c>
      <c r="Z301" s="100">
        <v>192</v>
      </c>
      <c r="AA301" s="100">
        <v>307</v>
      </c>
      <c r="AC301" s="100" t="s">
        <v>378</v>
      </c>
      <c r="AD301" s="100">
        <v>23</v>
      </c>
      <c r="AE301" s="100">
        <v>29</v>
      </c>
      <c r="AF301" s="100">
        <v>40</v>
      </c>
      <c r="AG301" s="100">
        <v>81</v>
      </c>
      <c r="AJ301" s="100" t="str">
        <f t="shared" si="182"/>
        <v>●</v>
      </c>
      <c r="AK301" s="100" t="str">
        <f t="shared" si="174"/>
        <v>●</v>
      </c>
      <c r="AL301" s="100" t="str">
        <f t="shared" si="192"/>
        <v>●</v>
      </c>
      <c r="AM301" s="100" t="str">
        <f t="shared" si="176"/>
        <v>●</v>
      </c>
      <c r="AP301" s="100" t="str">
        <f t="shared" si="183"/>
        <v>●</v>
      </c>
      <c r="AQ301" s="100" t="str">
        <f t="shared" si="177"/>
        <v>●</v>
      </c>
      <c r="AR301" s="100" t="str">
        <f t="shared" si="178"/>
        <v>●</v>
      </c>
      <c r="AS301" s="100" t="str">
        <f t="shared" si="184"/>
        <v>●</v>
      </c>
    </row>
    <row r="302" spans="2:45" s="100" customFormat="1" ht="14.25" customHeight="1">
      <c r="B302" s="119" t="s">
        <v>111</v>
      </c>
      <c r="C302" s="120" t="s">
        <v>313</v>
      </c>
      <c r="D302" s="116" t="s">
        <v>313</v>
      </c>
      <c r="E302" s="116">
        <v>1</v>
      </c>
      <c r="F302" s="116">
        <v>5</v>
      </c>
      <c r="G302" s="107">
        <f t="shared" si="186"/>
        <v>14</v>
      </c>
      <c r="H302" s="107"/>
      <c r="I302" s="108"/>
      <c r="K302" s="102" t="s">
        <v>112</v>
      </c>
      <c r="L302" s="115" t="s">
        <v>313</v>
      </c>
      <c r="M302" s="116" t="s">
        <v>313</v>
      </c>
      <c r="N302" s="116" t="s">
        <v>313</v>
      </c>
      <c r="O302" s="116" t="s">
        <v>313</v>
      </c>
      <c r="P302" s="107">
        <f t="shared" si="187"/>
        <v>8</v>
      </c>
      <c r="Q302" s="107"/>
      <c r="R302" s="108"/>
      <c r="W302" s="99"/>
      <c r="X302" s="99"/>
      <c r="Y302" s="99"/>
      <c r="Z302" s="99"/>
      <c r="AA302" s="99"/>
      <c r="AB302" s="99"/>
      <c r="AC302" s="99"/>
      <c r="AD302" s="99"/>
      <c r="AE302" s="99"/>
      <c r="AF302" s="99"/>
      <c r="AG302" s="99"/>
    </row>
    <row r="303" spans="2:45" s="100" customFormat="1" ht="14.25" customHeight="1">
      <c r="B303" s="119"/>
      <c r="C303" s="123"/>
      <c r="D303" s="116"/>
      <c r="E303" s="116"/>
      <c r="F303" s="116"/>
      <c r="G303" s="107"/>
      <c r="H303" s="107"/>
      <c r="I303" s="108"/>
      <c r="K303" s="102"/>
      <c r="L303" s="116"/>
      <c r="M303" s="116"/>
      <c r="N303" s="116"/>
      <c r="O303" s="116"/>
      <c r="P303" s="107"/>
      <c r="Q303" s="107"/>
      <c r="R303" s="108"/>
      <c r="W303" s="99"/>
      <c r="X303" s="99"/>
      <c r="Y303" s="99"/>
      <c r="Z303" s="99"/>
      <c r="AA303" s="99"/>
      <c r="AB303" s="99"/>
      <c r="AC303" s="99"/>
      <c r="AD303" s="99"/>
      <c r="AE303" s="99"/>
      <c r="AF303" s="99"/>
      <c r="AG303" s="99"/>
    </row>
    <row r="304" spans="2:45" s="100" customFormat="1" ht="14.25" customHeight="1">
      <c r="G304" s="168"/>
      <c r="P304" s="168"/>
    </row>
    <row r="305" spans="2:45" s="99" customFormat="1" ht="14.25" customHeight="1">
      <c r="B305" s="99" t="str">
        <f>LEFT(B275,LEN(B275)-2)&amp;+"男"</f>
        <v>長橋・男</v>
      </c>
      <c r="H305" s="99" t="s">
        <v>805</v>
      </c>
      <c r="I305" s="380">
        <f>令和2年9月末住基人口!D32</f>
        <v>2354</v>
      </c>
      <c r="K305" s="99" t="str">
        <f>LEFT(K275,LEN(K275)-2)&amp;+"男"</f>
        <v>幸・男</v>
      </c>
      <c r="Q305" s="99" t="s">
        <v>805</v>
      </c>
      <c r="R305" s="380">
        <f>令和2年9月末住基人口!D37</f>
        <v>1788</v>
      </c>
      <c r="W305" s="100"/>
      <c r="X305" s="100"/>
      <c r="Y305" s="100"/>
      <c r="Z305" s="100"/>
      <c r="AA305" s="100"/>
      <c r="AB305" s="100"/>
      <c r="AC305" s="100"/>
      <c r="AD305" s="100"/>
      <c r="AE305" s="100"/>
      <c r="AF305" s="100"/>
      <c r="AG305" s="100"/>
    </row>
    <row r="306" spans="2:45" s="100" customFormat="1" ht="14.25" customHeight="1">
      <c r="B306" s="583" t="s">
        <v>335</v>
      </c>
      <c r="C306" s="101"/>
      <c r="D306" s="101"/>
      <c r="E306" s="101"/>
      <c r="F306" s="101"/>
      <c r="G306" s="135"/>
      <c r="H306" s="131"/>
      <c r="I306" s="131"/>
      <c r="J306" s="102"/>
      <c r="K306" s="583" t="s">
        <v>335</v>
      </c>
      <c r="L306" s="101"/>
      <c r="M306" s="101"/>
      <c r="N306" s="101"/>
      <c r="O306" s="101"/>
      <c r="P306" s="135"/>
      <c r="Q306" s="131"/>
      <c r="R306" s="131"/>
      <c r="S306" s="103"/>
    </row>
    <row r="307" spans="2:45" s="100" customFormat="1" ht="14.25" customHeight="1">
      <c r="B307" s="584"/>
      <c r="C307" s="130" t="str">
        <f>$C$4</f>
        <v>平成12年</v>
      </c>
      <c r="D307" s="130" t="str">
        <f>$D$4</f>
        <v>平成17年</v>
      </c>
      <c r="E307" s="130" t="str">
        <f>$E$4</f>
        <v>平成22年</v>
      </c>
      <c r="F307" s="130" t="s">
        <v>410</v>
      </c>
      <c r="G307" s="130" t="s">
        <v>739</v>
      </c>
      <c r="H307" s="133" t="s">
        <v>509</v>
      </c>
      <c r="I307" s="134" t="str">
        <f>$I$4</f>
        <v>27年</v>
      </c>
      <c r="J307" s="102"/>
      <c r="K307" s="584"/>
      <c r="L307" s="130" t="str">
        <f>$C$4</f>
        <v>平成12年</v>
      </c>
      <c r="M307" s="130" t="str">
        <f>$D$4</f>
        <v>平成17年</v>
      </c>
      <c r="N307" s="130" t="str">
        <f>$E$4</f>
        <v>平成22年</v>
      </c>
      <c r="O307" s="130" t="s">
        <v>410</v>
      </c>
      <c r="P307" s="130" t="s">
        <v>739</v>
      </c>
      <c r="Q307" s="133" t="str">
        <f>$H$4</f>
        <v>対平成</v>
      </c>
      <c r="R307" s="134" t="str">
        <f>$I$4</f>
        <v>27年</v>
      </c>
      <c r="S307" s="103"/>
    </row>
    <row r="308" spans="2:45" s="100" customFormat="1" ht="14.25" customHeight="1">
      <c r="B308" s="585"/>
      <c r="C308" s="104"/>
      <c r="D308" s="104"/>
      <c r="E308" s="104"/>
      <c r="F308" s="104"/>
      <c r="G308" s="104"/>
      <c r="H308" s="132" t="s">
        <v>88</v>
      </c>
      <c r="I308" s="133" t="s">
        <v>398</v>
      </c>
      <c r="J308" s="102"/>
      <c r="K308" s="585"/>
      <c r="L308" s="104"/>
      <c r="M308" s="104"/>
      <c r="N308" s="104"/>
      <c r="O308" s="104"/>
      <c r="P308" s="104"/>
      <c r="Q308" s="132" t="s">
        <v>88</v>
      </c>
      <c r="R308" s="133" t="s">
        <v>398</v>
      </c>
      <c r="S308" s="103"/>
    </row>
    <row r="309" spans="2:45" s="199" customFormat="1" ht="14.25" customHeight="1">
      <c r="B309" s="200" t="s">
        <v>90</v>
      </c>
      <c r="C309" s="198">
        <v>3838</v>
      </c>
      <c r="D309" s="194">
        <v>3553</v>
      </c>
      <c r="E309" s="194">
        <v>3241</v>
      </c>
      <c r="F309" s="194">
        <v>2848</v>
      </c>
      <c r="G309" s="194">
        <f>IF(COUNTIF(G314:G332,"x"),"x",IF(SUM(G314:G332)=0,"-",SUM(G314:G332)))</f>
        <v>2387</v>
      </c>
      <c r="H309" s="193">
        <f t="shared" ref="H309:H312" si="193">IF(G309="x","x",IF(AND(G309="-",F309="-"),"-",IF(AND(G309="-",F309&gt;0),F309*-1,IF(AND(G309&gt;0,F309="-"),G309,G309-F309))))</f>
        <v>-461</v>
      </c>
      <c r="I309" s="195">
        <f>IF(H309="x","x",IF(H309="-","-",IF(AND(F309="-",G309&gt;0),"皆増",IF(AND(F309&gt;0,G309="-"),"皆減",H309/F309*100))))</f>
        <v>-16.186797752808989</v>
      </c>
      <c r="J309" s="196"/>
      <c r="K309" s="197" t="s">
        <v>90</v>
      </c>
      <c r="L309" s="198">
        <v>2252</v>
      </c>
      <c r="M309" s="194">
        <v>2198</v>
      </c>
      <c r="N309" s="194">
        <v>2042</v>
      </c>
      <c r="O309" s="194">
        <v>1899</v>
      </c>
      <c r="P309" s="194">
        <f>IF(COUNTIF(P314:P332,"x"),"x",IF(SUM(P314:P332)=0,"-",SUM(P314:P332)))</f>
        <v>1712</v>
      </c>
      <c r="Q309" s="193">
        <f t="shared" ref="Q309:Q312" si="194">IF(P309="x","x",IF(AND(P309="-",O309="-"),"-",IF(AND(P309="-",O309&gt;0),O309*-1,IF(AND(P309&gt;0,O309="-"),P309,P309-O309))))</f>
        <v>-187</v>
      </c>
      <c r="R309" s="195">
        <f>IF(Q309="x","x",IF(Q309="-","-",IF(AND(O309="-",P309&gt;0),"皆増",IF(AND(O309&gt;0,P309="-"),"皆減",Q309/O309*100))))</f>
        <v>-9.8472880463401786</v>
      </c>
      <c r="S309" s="195"/>
      <c r="W309" s="199" t="s">
        <v>373</v>
      </c>
      <c r="X309" s="199">
        <v>4693</v>
      </c>
      <c r="Y309" s="199">
        <v>4245</v>
      </c>
      <c r="Z309" s="199">
        <v>3838</v>
      </c>
      <c r="AA309" s="199">
        <v>3553</v>
      </c>
      <c r="AC309" s="199" t="s">
        <v>373</v>
      </c>
      <c r="AD309" s="199">
        <v>2035</v>
      </c>
      <c r="AE309" s="199">
        <v>2226</v>
      </c>
      <c r="AF309" s="199">
        <v>2252</v>
      </c>
      <c r="AG309" s="199">
        <v>2198</v>
      </c>
      <c r="AJ309" s="199" t="str">
        <f>IF(C309=X309,"○","●")</f>
        <v>●</v>
      </c>
      <c r="AK309" s="199" t="str">
        <f t="shared" ref="AK309:AK331" si="195">IF(D309=Y309,"○","●")</f>
        <v>●</v>
      </c>
      <c r="AL309" s="199" t="str">
        <f t="shared" ref="AL309:AL310" si="196">IF(E309=Z309,"○","●")</f>
        <v>●</v>
      </c>
      <c r="AM309" s="199" t="str">
        <f t="shared" ref="AM309:AM331" si="197">IF(F309=AA309,"○","●")</f>
        <v>●</v>
      </c>
      <c r="AP309" s="199" t="str">
        <f>IF(L309=AD309,"○","●")</f>
        <v>●</v>
      </c>
      <c r="AQ309" s="199" t="str">
        <f t="shared" ref="AQ309:AQ331" si="198">IF(M309=AE309,"○","●")</f>
        <v>●</v>
      </c>
      <c r="AR309" s="199" t="str">
        <f t="shared" ref="AR309:AR331" si="199">IF(N309=AF309,"○","●")</f>
        <v>●</v>
      </c>
      <c r="AS309" s="199" t="str">
        <f t="shared" ref="AS309" si="200">IF(O309=AG309,"○","●")</f>
        <v>●</v>
      </c>
    </row>
    <row r="310" spans="2:45" s="100" customFormat="1" ht="14.25" customHeight="1">
      <c r="B310" s="105" t="s">
        <v>91</v>
      </c>
      <c r="C310" s="106">
        <v>396</v>
      </c>
      <c r="D310" s="107">
        <v>399</v>
      </c>
      <c r="E310" s="107">
        <v>359</v>
      </c>
      <c r="F310" s="107">
        <v>299</v>
      </c>
      <c r="G310" s="107">
        <f>IF(COUNTIF(G314:G316,"x"),"x",IF(SUM(G314:G316)=0,"-",SUM(G314:G316)))</f>
        <v>203</v>
      </c>
      <c r="H310" s="107">
        <f t="shared" si="193"/>
        <v>-96</v>
      </c>
      <c r="I310" s="108">
        <f t="shared" ref="I310:I312" si="201">IF(H310="x","x",IF(H310="-","-",IF(AND(F310="-",G310&gt;0),"皆増",IF(AND(F310&gt;0,G310="-"),"皆減",H310/F310*100))))</f>
        <v>-32.107023411371237</v>
      </c>
      <c r="J310" s="102"/>
      <c r="K310" s="109" t="s">
        <v>91</v>
      </c>
      <c r="L310" s="106">
        <v>360</v>
      </c>
      <c r="M310" s="107">
        <v>326</v>
      </c>
      <c r="N310" s="107">
        <v>289</v>
      </c>
      <c r="O310" s="107">
        <v>253</v>
      </c>
      <c r="P310" s="107">
        <f>IF(COUNTIF(P314:P316,"x"),"x",IF(SUM(P314:P316)=0,"-",SUM(P314:P316)))</f>
        <v>176</v>
      </c>
      <c r="Q310" s="107">
        <f t="shared" si="194"/>
        <v>-77</v>
      </c>
      <c r="R310" s="108">
        <f t="shared" ref="R310:R312" si="202">IF(Q310="x","x",IF(Q310="-","-",IF(AND(O310="-",P310&gt;0),"皆増",IF(AND(O310&gt;0,P310="-"),"皆減",Q310/O310*100))))</f>
        <v>-30.434782608695656</v>
      </c>
      <c r="S310" s="108"/>
      <c r="W310" s="100" t="s">
        <v>374</v>
      </c>
      <c r="X310" s="100">
        <v>719</v>
      </c>
      <c r="Y310" s="100">
        <v>506</v>
      </c>
      <c r="Z310" s="100">
        <v>396</v>
      </c>
      <c r="AA310" s="100">
        <v>399</v>
      </c>
      <c r="AC310" s="100" t="s">
        <v>374</v>
      </c>
      <c r="AD310" s="100">
        <v>406</v>
      </c>
      <c r="AE310" s="100">
        <v>390</v>
      </c>
      <c r="AF310" s="100">
        <v>360</v>
      </c>
      <c r="AG310" s="100">
        <v>326</v>
      </c>
      <c r="AJ310" s="100" t="str">
        <f t="shared" ref="AJ310:AJ331" si="203">IF(C310=X310,"○","●")</f>
        <v>●</v>
      </c>
      <c r="AK310" s="100" t="str">
        <f t="shared" si="195"/>
        <v>●</v>
      </c>
      <c r="AL310" s="100" t="str">
        <f t="shared" si="196"/>
        <v>●</v>
      </c>
      <c r="AM310" s="100" t="str">
        <f t="shared" si="197"/>
        <v>●</v>
      </c>
      <c r="AP310" s="100" t="str">
        <f t="shared" ref="AP310:AP331" si="204">IF(L310=AD310,"○","●")</f>
        <v>●</v>
      </c>
      <c r="AQ310" s="100" t="str">
        <f t="shared" si="198"/>
        <v>●</v>
      </c>
      <c r="AR310" s="100" t="str">
        <f t="shared" si="199"/>
        <v>●</v>
      </c>
      <c r="AS310" s="100" t="str">
        <f>IF(O310=AG310,"○","●")</f>
        <v>●</v>
      </c>
    </row>
    <row r="311" spans="2:45" s="100" customFormat="1" ht="14.25" customHeight="1">
      <c r="B311" s="105" t="s">
        <v>92</v>
      </c>
      <c r="C311" s="106">
        <v>2600</v>
      </c>
      <c r="D311" s="107">
        <v>2224</v>
      </c>
      <c r="E311" s="107">
        <v>1938</v>
      </c>
      <c r="F311" s="107">
        <v>1565</v>
      </c>
      <c r="G311" s="296">
        <f>IF(COUNTIF(G317:G326,"x"),"x",IF(SUM(G317:G326)=0,"-",SUM(G317:G326)))</f>
        <v>1193</v>
      </c>
      <c r="H311" s="107">
        <f t="shared" si="193"/>
        <v>-372</v>
      </c>
      <c r="I311" s="108">
        <f t="shared" si="201"/>
        <v>-23.769968051118212</v>
      </c>
      <c r="J311" s="102"/>
      <c r="K311" s="109" t="s">
        <v>92</v>
      </c>
      <c r="L311" s="106">
        <v>1568</v>
      </c>
      <c r="M311" s="107">
        <v>1476</v>
      </c>
      <c r="N311" s="107">
        <v>1276</v>
      </c>
      <c r="O311" s="107">
        <v>1064</v>
      </c>
      <c r="P311" s="296">
        <f>IF(COUNTIF(P317:P326,"x"),"x",IF(SUM(P317:P326)=0,"-",SUM(P317:P326)))</f>
        <v>939</v>
      </c>
      <c r="Q311" s="107">
        <f t="shared" si="194"/>
        <v>-125</v>
      </c>
      <c r="R311" s="108">
        <f t="shared" si="202"/>
        <v>-11.74812030075188</v>
      </c>
      <c r="S311" s="108"/>
      <c r="W311" s="100" t="s">
        <v>375</v>
      </c>
      <c r="X311" s="100">
        <v>3270</v>
      </c>
      <c r="Y311" s="100">
        <v>2958</v>
      </c>
      <c r="Z311" s="100">
        <v>2600</v>
      </c>
      <c r="AA311" s="100">
        <v>2224</v>
      </c>
      <c r="AC311" s="100" t="s">
        <v>375</v>
      </c>
      <c r="AD311" s="100">
        <v>1449</v>
      </c>
      <c r="AE311" s="100">
        <v>1601</v>
      </c>
      <c r="AF311" s="100">
        <v>1568</v>
      </c>
      <c r="AG311" s="100">
        <v>1476</v>
      </c>
      <c r="AJ311" s="100" t="str">
        <f t="shared" si="203"/>
        <v>●</v>
      </c>
      <c r="AK311" s="100" t="str">
        <f t="shared" si="195"/>
        <v>●</v>
      </c>
      <c r="AL311" s="100" t="str">
        <f>IF(E311=Z311,"○","●")</f>
        <v>●</v>
      </c>
      <c r="AM311" s="100" t="str">
        <f t="shared" si="197"/>
        <v>●</v>
      </c>
      <c r="AP311" s="100" t="str">
        <f t="shared" si="204"/>
        <v>●</v>
      </c>
      <c r="AQ311" s="100" t="str">
        <f t="shared" si="198"/>
        <v>●</v>
      </c>
      <c r="AR311" s="100" t="str">
        <f t="shared" si="199"/>
        <v>●</v>
      </c>
      <c r="AS311" s="100" t="str">
        <f t="shared" ref="AS311:AS331" si="205">IF(O311=AG311,"○","●")</f>
        <v>●</v>
      </c>
    </row>
    <row r="312" spans="2:45" s="100" customFormat="1" ht="14.25" customHeight="1">
      <c r="B312" s="105" t="s">
        <v>93</v>
      </c>
      <c r="C312" s="106">
        <v>842</v>
      </c>
      <c r="D312" s="107">
        <v>930</v>
      </c>
      <c r="E312" s="107">
        <v>943</v>
      </c>
      <c r="F312" s="107">
        <v>980</v>
      </c>
      <c r="G312" s="107">
        <f>IF(COUNTIF(G327:G331,"x"),"x",IF(SUM(G327,G331)=0,"-",SUM(G327:G331)))</f>
        <v>981</v>
      </c>
      <c r="H312" s="107">
        <f t="shared" si="193"/>
        <v>1</v>
      </c>
      <c r="I312" s="108">
        <f t="shared" si="201"/>
        <v>0.10204081632653061</v>
      </c>
      <c r="J312" s="102"/>
      <c r="K312" s="109" t="s">
        <v>93</v>
      </c>
      <c r="L312" s="106">
        <v>324</v>
      </c>
      <c r="M312" s="107">
        <v>396</v>
      </c>
      <c r="N312" s="107">
        <v>477</v>
      </c>
      <c r="O312" s="107">
        <v>582</v>
      </c>
      <c r="P312" s="107">
        <f>IF(COUNTIF(P327:P331,"x"),"x",IF(SUM(P327,P331)=0,"-",SUM(P327:P331)))</f>
        <v>593</v>
      </c>
      <c r="Q312" s="107">
        <f t="shared" si="194"/>
        <v>11</v>
      </c>
      <c r="R312" s="108">
        <f t="shared" si="202"/>
        <v>1.8900343642611683</v>
      </c>
      <c r="S312" s="108"/>
      <c r="W312" s="100" t="s">
        <v>376</v>
      </c>
      <c r="X312" s="100">
        <v>704</v>
      </c>
      <c r="Y312" s="100">
        <v>781</v>
      </c>
      <c r="Z312" s="100">
        <v>842</v>
      </c>
      <c r="AA312" s="100">
        <v>930</v>
      </c>
      <c r="AC312" s="100" t="s">
        <v>376</v>
      </c>
      <c r="AD312" s="100">
        <v>180</v>
      </c>
      <c r="AE312" s="100">
        <v>235</v>
      </c>
      <c r="AF312" s="100">
        <v>324</v>
      </c>
      <c r="AG312" s="100">
        <v>396</v>
      </c>
      <c r="AJ312" s="100" t="str">
        <f t="shared" si="203"/>
        <v>●</v>
      </c>
      <c r="AK312" s="100" t="str">
        <f t="shared" si="195"/>
        <v>●</v>
      </c>
      <c r="AL312" s="100" t="str">
        <f t="shared" ref="AL312:AL321" si="206">IF(E312=Z312,"○","●")</f>
        <v>●</v>
      </c>
      <c r="AM312" s="100" t="str">
        <f t="shared" si="197"/>
        <v>●</v>
      </c>
      <c r="AP312" s="100" t="str">
        <f t="shared" si="204"/>
        <v>●</v>
      </c>
      <c r="AQ312" s="100" t="str">
        <f t="shared" si="198"/>
        <v>●</v>
      </c>
      <c r="AR312" s="100" t="str">
        <f t="shared" si="199"/>
        <v>●</v>
      </c>
      <c r="AS312" s="100" t="str">
        <f t="shared" si="205"/>
        <v>●</v>
      </c>
    </row>
    <row r="313" spans="2:45" s="100" customFormat="1" ht="14.25" customHeight="1">
      <c r="B313" s="102"/>
      <c r="C313" s="106"/>
      <c r="D313" s="112"/>
      <c r="E313" s="112"/>
      <c r="F313" s="112"/>
      <c r="G313" s="112"/>
      <c r="H313" s="112"/>
      <c r="I313" s="113"/>
      <c r="J313" s="102"/>
      <c r="K313" s="114"/>
      <c r="L313" s="106"/>
      <c r="M313" s="112"/>
      <c r="N313" s="112"/>
      <c r="O313" s="112"/>
      <c r="P313" s="112"/>
      <c r="Q313" s="112"/>
      <c r="R313" s="113"/>
      <c r="S313" s="113"/>
      <c r="AJ313" s="100" t="str">
        <f t="shared" si="203"/>
        <v>○</v>
      </c>
      <c r="AK313" s="100" t="str">
        <f t="shared" si="195"/>
        <v>○</v>
      </c>
      <c r="AL313" s="100" t="str">
        <f t="shared" si="206"/>
        <v>○</v>
      </c>
      <c r="AM313" s="100" t="str">
        <f t="shared" si="197"/>
        <v>○</v>
      </c>
      <c r="AP313" s="100" t="str">
        <f t="shared" si="204"/>
        <v>○</v>
      </c>
      <c r="AQ313" s="100" t="str">
        <f t="shared" si="198"/>
        <v>○</v>
      </c>
      <c r="AR313" s="100" t="str">
        <f t="shared" si="199"/>
        <v>○</v>
      </c>
      <c r="AS313" s="100" t="str">
        <f t="shared" si="205"/>
        <v>○</v>
      </c>
    </row>
    <row r="314" spans="2:45" s="100" customFormat="1" ht="14.25" customHeight="1">
      <c r="B314" s="102" t="s">
        <v>94</v>
      </c>
      <c r="C314" s="106">
        <v>132</v>
      </c>
      <c r="D314" s="107">
        <v>134</v>
      </c>
      <c r="E314" s="107">
        <v>101</v>
      </c>
      <c r="F314" s="107">
        <v>97</v>
      </c>
      <c r="G314" s="107">
        <f>第2表01元データ!H40</f>
        <v>52</v>
      </c>
      <c r="H314" s="107">
        <f t="shared" ref="H314:H331" si="207">IF(G314="x","x",IF(AND(G314="-",F314="-"),"-",IF(AND(G314="-",F314&gt;0),F314*-1,IF(AND(G314&gt;0,F314="-"),G314,G314-F314))))</f>
        <v>-45</v>
      </c>
      <c r="I314" s="108">
        <f t="shared" ref="I314:I331" si="208">IF(H314="x","x",IF(H314="-","-",IF(AND(F314="-",G314&gt;0),"皆増",IF(AND(F314&gt;0,G314="-"),"皆減",H314/F314*100))))</f>
        <v>-46.391752577319586</v>
      </c>
      <c r="J314" s="102"/>
      <c r="K314" s="114" t="s">
        <v>94</v>
      </c>
      <c r="L314" s="106">
        <v>93</v>
      </c>
      <c r="M314" s="107">
        <v>99</v>
      </c>
      <c r="N314" s="107">
        <v>77</v>
      </c>
      <c r="O314" s="107">
        <v>54</v>
      </c>
      <c r="P314" s="107">
        <f>第2表01元データ!I40</f>
        <v>39</v>
      </c>
      <c r="Q314" s="107">
        <f t="shared" ref="Q314:Q331" si="209">IF(P314="x","x",IF(AND(P314="-",O314="-"),"-",IF(AND(P314="-",O314&gt;0),O314*-1,IF(AND(P314&gt;0,O314="-"),P314,P314-O314))))</f>
        <v>-15</v>
      </c>
      <c r="R314" s="108">
        <f t="shared" ref="R314:R331" si="210">IF(Q314="x","x",IF(Q314="-","-",IF(AND(O314="-",P314&gt;0),"皆増",IF(AND(O314&gt;0,P314="-"),"皆減",Q314/O314*100))))</f>
        <v>-27.777777777777779</v>
      </c>
      <c r="S314" s="108"/>
      <c r="T314" s="100">
        <v>101</v>
      </c>
      <c r="W314" s="100" t="s">
        <v>377</v>
      </c>
      <c r="X314" s="100">
        <v>167</v>
      </c>
      <c r="Y314" s="100">
        <v>141</v>
      </c>
      <c r="Z314" s="100">
        <v>132</v>
      </c>
      <c r="AA314" s="100">
        <v>134</v>
      </c>
      <c r="AC314" s="100" t="s">
        <v>377</v>
      </c>
      <c r="AD314" s="100">
        <v>92</v>
      </c>
      <c r="AE314" s="100">
        <v>106</v>
      </c>
      <c r="AF314" s="100">
        <v>93</v>
      </c>
      <c r="AG314" s="100">
        <v>99</v>
      </c>
      <c r="AJ314" s="100" t="str">
        <f t="shared" si="203"/>
        <v>●</v>
      </c>
      <c r="AK314" s="100" t="str">
        <f t="shared" si="195"/>
        <v>●</v>
      </c>
      <c r="AL314" s="100" t="str">
        <f t="shared" si="206"/>
        <v>●</v>
      </c>
      <c r="AM314" s="100" t="str">
        <f t="shared" si="197"/>
        <v>●</v>
      </c>
      <c r="AP314" s="100" t="str">
        <f t="shared" si="204"/>
        <v>●</v>
      </c>
      <c r="AQ314" s="100" t="str">
        <f t="shared" si="198"/>
        <v>●</v>
      </c>
      <c r="AR314" s="100" t="str">
        <f t="shared" si="199"/>
        <v>●</v>
      </c>
      <c r="AS314" s="100" t="str">
        <f t="shared" si="205"/>
        <v>●</v>
      </c>
    </row>
    <row r="315" spans="2:45" s="100" customFormat="1" ht="14.25" customHeight="1">
      <c r="B315" s="102" t="s">
        <v>123</v>
      </c>
      <c r="C315" s="106">
        <v>121</v>
      </c>
      <c r="D315" s="107">
        <v>145</v>
      </c>
      <c r="E315" s="107">
        <v>125</v>
      </c>
      <c r="F315" s="107">
        <v>85</v>
      </c>
      <c r="G315" s="107">
        <f>第2表01元データ!H41</f>
        <v>73</v>
      </c>
      <c r="H315" s="107">
        <f t="shared" si="207"/>
        <v>-12</v>
      </c>
      <c r="I315" s="108">
        <f t="shared" si="208"/>
        <v>-14.117647058823529</v>
      </c>
      <c r="J315" s="102"/>
      <c r="K315" s="114" t="s">
        <v>189</v>
      </c>
      <c r="L315" s="106">
        <v>121</v>
      </c>
      <c r="M315" s="107">
        <v>102</v>
      </c>
      <c r="N315" s="107">
        <v>107</v>
      </c>
      <c r="O315" s="107">
        <v>84</v>
      </c>
      <c r="P315" s="107">
        <f>第2表01元データ!I41</f>
        <v>53</v>
      </c>
      <c r="Q315" s="107">
        <f t="shared" si="209"/>
        <v>-31</v>
      </c>
      <c r="R315" s="108">
        <f t="shared" si="210"/>
        <v>-36.904761904761905</v>
      </c>
      <c r="S315" s="108"/>
      <c r="T315" s="100">
        <v>102</v>
      </c>
      <c r="W315" s="100" t="s">
        <v>356</v>
      </c>
      <c r="X315" s="100">
        <v>234</v>
      </c>
      <c r="Y315" s="100">
        <v>155</v>
      </c>
      <c r="Z315" s="100">
        <v>121</v>
      </c>
      <c r="AA315" s="100">
        <v>145</v>
      </c>
      <c r="AC315" s="100" t="s">
        <v>356</v>
      </c>
      <c r="AD315" s="100">
        <v>134</v>
      </c>
      <c r="AE315" s="100">
        <v>128</v>
      </c>
      <c r="AF315" s="100">
        <v>121</v>
      </c>
      <c r="AG315" s="100">
        <v>102</v>
      </c>
      <c r="AJ315" s="100" t="str">
        <f t="shared" si="203"/>
        <v>●</v>
      </c>
      <c r="AK315" s="100" t="str">
        <f t="shared" si="195"/>
        <v>●</v>
      </c>
      <c r="AL315" s="100" t="str">
        <f t="shared" si="206"/>
        <v>●</v>
      </c>
      <c r="AM315" s="100" t="str">
        <f t="shared" si="197"/>
        <v>●</v>
      </c>
      <c r="AP315" s="100" t="str">
        <f t="shared" si="204"/>
        <v>●</v>
      </c>
      <c r="AQ315" s="100" t="str">
        <f t="shared" si="198"/>
        <v>●</v>
      </c>
      <c r="AR315" s="100" t="str">
        <f t="shared" si="199"/>
        <v>●</v>
      </c>
      <c r="AS315" s="100" t="str">
        <f t="shared" si="205"/>
        <v>●</v>
      </c>
    </row>
    <row r="316" spans="2:45" s="100" customFormat="1" ht="14.25" customHeight="1">
      <c r="B316" s="102" t="s">
        <v>124</v>
      </c>
      <c r="C316" s="106">
        <v>143</v>
      </c>
      <c r="D316" s="107">
        <v>120</v>
      </c>
      <c r="E316" s="107">
        <v>133</v>
      </c>
      <c r="F316" s="107">
        <v>117</v>
      </c>
      <c r="G316" s="107">
        <f>第2表01元データ!H42</f>
        <v>78</v>
      </c>
      <c r="H316" s="107">
        <f t="shared" si="207"/>
        <v>-39</v>
      </c>
      <c r="I316" s="108">
        <f t="shared" si="208"/>
        <v>-33.333333333333329</v>
      </c>
      <c r="J316" s="102"/>
      <c r="K316" s="114" t="s">
        <v>190</v>
      </c>
      <c r="L316" s="106">
        <v>146</v>
      </c>
      <c r="M316" s="107">
        <v>125</v>
      </c>
      <c r="N316" s="107">
        <v>105</v>
      </c>
      <c r="O316" s="107">
        <v>115</v>
      </c>
      <c r="P316" s="107">
        <f>第2表01元データ!I42</f>
        <v>84</v>
      </c>
      <c r="Q316" s="107">
        <f t="shared" si="209"/>
        <v>-31</v>
      </c>
      <c r="R316" s="108">
        <f t="shared" si="210"/>
        <v>-26.956521739130434</v>
      </c>
      <c r="S316" s="108"/>
      <c r="T316" s="100">
        <v>103</v>
      </c>
      <c r="W316" s="100" t="s">
        <v>357</v>
      </c>
      <c r="X316" s="100">
        <v>318</v>
      </c>
      <c r="Y316" s="100">
        <v>210</v>
      </c>
      <c r="Z316" s="100">
        <v>143</v>
      </c>
      <c r="AA316" s="100">
        <v>120</v>
      </c>
      <c r="AC316" s="100" t="s">
        <v>357</v>
      </c>
      <c r="AD316" s="100">
        <v>180</v>
      </c>
      <c r="AE316" s="100">
        <v>156</v>
      </c>
      <c r="AF316" s="100">
        <v>146</v>
      </c>
      <c r="AG316" s="100">
        <v>125</v>
      </c>
      <c r="AJ316" s="100" t="str">
        <f t="shared" si="203"/>
        <v>●</v>
      </c>
      <c r="AK316" s="100" t="str">
        <f t="shared" si="195"/>
        <v>●</v>
      </c>
      <c r="AL316" s="100" t="str">
        <f t="shared" si="206"/>
        <v>●</v>
      </c>
      <c r="AM316" s="100" t="str">
        <f t="shared" si="197"/>
        <v>●</v>
      </c>
      <c r="AP316" s="100" t="str">
        <f t="shared" si="204"/>
        <v>●</v>
      </c>
      <c r="AQ316" s="100" t="str">
        <f t="shared" si="198"/>
        <v>●</v>
      </c>
      <c r="AR316" s="100" t="str">
        <f t="shared" si="199"/>
        <v>●</v>
      </c>
      <c r="AS316" s="100" t="str">
        <f t="shared" si="205"/>
        <v>●</v>
      </c>
    </row>
    <row r="317" spans="2:45" s="100" customFormat="1" ht="14.25" customHeight="1">
      <c r="B317" s="102" t="s">
        <v>125</v>
      </c>
      <c r="C317" s="106">
        <v>206</v>
      </c>
      <c r="D317" s="107">
        <v>129</v>
      </c>
      <c r="E317" s="107">
        <v>123</v>
      </c>
      <c r="F317" s="107">
        <v>118</v>
      </c>
      <c r="G317" s="107">
        <f>第2表01元データ!H43</f>
        <v>94</v>
      </c>
      <c r="H317" s="107">
        <f t="shared" si="207"/>
        <v>-24</v>
      </c>
      <c r="I317" s="108">
        <f t="shared" si="208"/>
        <v>-20.33898305084746</v>
      </c>
      <c r="J317" s="102"/>
      <c r="K317" s="114" t="s">
        <v>191</v>
      </c>
      <c r="L317" s="106">
        <v>142</v>
      </c>
      <c r="M317" s="107">
        <v>138</v>
      </c>
      <c r="N317" s="107">
        <v>121</v>
      </c>
      <c r="O317" s="107">
        <v>96</v>
      </c>
      <c r="P317" s="107">
        <f>第2表01元データ!I43</f>
        <v>103</v>
      </c>
      <c r="Q317" s="107">
        <f t="shared" si="209"/>
        <v>7</v>
      </c>
      <c r="R317" s="108">
        <f t="shared" si="210"/>
        <v>7.291666666666667</v>
      </c>
      <c r="S317" s="108"/>
      <c r="T317" s="100">
        <v>104</v>
      </c>
      <c r="W317" s="100" t="s">
        <v>358</v>
      </c>
      <c r="X317" s="100">
        <v>387</v>
      </c>
      <c r="Y317" s="100">
        <v>277</v>
      </c>
      <c r="Z317" s="100">
        <v>206</v>
      </c>
      <c r="AA317" s="100">
        <v>129</v>
      </c>
      <c r="AC317" s="100" t="s">
        <v>358</v>
      </c>
      <c r="AD317" s="100">
        <v>217</v>
      </c>
      <c r="AE317" s="100">
        <v>176</v>
      </c>
      <c r="AF317" s="100">
        <v>142</v>
      </c>
      <c r="AG317" s="100">
        <v>138</v>
      </c>
      <c r="AJ317" s="100" t="str">
        <f t="shared" si="203"/>
        <v>●</v>
      </c>
      <c r="AK317" s="100" t="str">
        <f t="shared" si="195"/>
        <v>●</v>
      </c>
      <c r="AL317" s="100" t="str">
        <f t="shared" si="206"/>
        <v>●</v>
      </c>
      <c r="AM317" s="100" t="str">
        <f t="shared" si="197"/>
        <v>●</v>
      </c>
      <c r="AP317" s="100" t="str">
        <f t="shared" si="204"/>
        <v>●</v>
      </c>
      <c r="AQ317" s="100" t="str">
        <f t="shared" si="198"/>
        <v>●</v>
      </c>
      <c r="AR317" s="100" t="str">
        <f t="shared" si="199"/>
        <v>●</v>
      </c>
      <c r="AS317" s="100" t="str">
        <f t="shared" si="205"/>
        <v>●</v>
      </c>
    </row>
    <row r="318" spans="2:45" s="100" customFormat="1" ht="14.25" customHeight="1">
      <c r="B318" s="102" t="s">
        <v>217</v>
      </c>
      <c r="C318" s="106">
        <v>230</v>
      </c>
      <c r="D318" s="107">
        <v>167</v>
      </c>
      <c r="E318" s="107">
        <v>119</v>
      </c>
      <c r="F318" s="107">
        <v>101</v>
      </c>
      <c r="G318" s="107">
        <f>第2表01元データ!H44</f>
        <v>71</v>
      </c>
      <c r="H318" s="107">
        <f t="shared" si="207"/>
        <v>-30</v>
      </c>
      <c r="I318" s="108">
        <f t="shared" si="208"/>
        <v>-29.702970297029701</v>
      </c>
      <c r="J318" s="102"/>
      <c r="K318" s="114" t="s">
        <v>126</v>
      </c>
      <c r="L318" s="106">
        <v>120</v>
      </c>
      <c r="M318" s="107">
        <v>105</v>
      </c>
      <c r="N318" s="107">
        <v>74</v>
      </c>
      <c r="O318" s="107">
        <v>62</v>
      </c>
      <c r="P318" s="107">
        <f>第2表01元データ!I44</f>
        <v>56</v>
      </c>
      <c r="Q318" s="107">
        <f t="shared" si="209"/>
        <v>-6</v>
      </c>
      <c r="R318" s="108">
        <f t="shared" si="210"/>
        <v>-9.67741935483871</v>
      </c>
      <c r="S318" s="108"/>
      <c r="T318" s="100">
        <v>105</v>
      </c>
      <c r="W318" s="100" t="s">
        <v>359</v>
      </c>
      <c r="X318" s="100">
        <v>261</v>
      </c>
      <c r="Y318" s="100">
        <v>289</v>
      </c>
      <c r="Z318" s="100">
        <v>230</v>
      </c>
      <c r="AA318" s="100">
        <v>167</v>
      </c>
      <c r="AC318" s="100" t="s">
        <v>359</v>
      </c>
      <c r="AD318" s="100">
        <v>114</v>
      </c>
      <c r="AE318" s="100">
        <v>164</v>
      </c>
      <c r="AF318" s="100">
        <v>120</v>
      </c>
      <c r="AG318" s="100">
        <v>105</v>
      </c>
      <c r="AJ318" s="100" t="str">
        <f t="shared" si="203"/>
        <v>●</v>
      </c>
      <c r="AK318" s="100" t="str">
        <f t="shared" si="195"/>
        <v>●</v>
      </c>
      <c r="AL318" s="100" t="str">
        <f t="shared" si="206"/>
        <v>●</v>
      </c>
      <c r="AM318" s="100" t="str">
        <f t="shared" si="197"/>
        <v>●</v>
      </c>
      <c r="AP318" s="100" t="str">
        <f t="shared" si="204"/>
        <v>●</v>
      </c>
      <c r="AQ318" s="100" t="str">
        <f t="shared" si="198"/>
        <v>●</v>
      </c>
      <c r="AR318" s="100" t="str">
        <f t="shared" si="199"/>
        <v>●</v>
      </c>
      <c r="AS318" s="100" t="str">
        <f t="shared" si="205"/>
        <v>●</v>
      </c>
    </row>
    <row r="319" spans="2:45" s="100" customFormat="1" ht="14.25" customHeight="1">
      <c r="B319" s="102" t="s">
        <v>127</v>
      </c>
      <c r="C319" s="106">
        <v>301</v>
      </c>
      <c r="D319" s="107">
        <v>216</v>
      </c>
      <c r="E319" s="107">
        <v>136</v>
      </c>
      <c r="F319" s="107">
        <v>99</v>
      </c>
      <c r="G319" s="107">
        <f>第2表01元データ!H45</f>
        <v>64</v>
      </c>
      <c r="H319" s="107">
        <f t="shared" si="207"/>
        <v>-35</v>
      </c>
      <c r="I319" s="108">
        <f t="shared" si="208"/>
        <v>-35.353535353535356</v>
      </c>
      <c r="J319" s="102"/>
      <c r="K319" s="114" t="s">
        <v>127</v>
      </c>
      <c r="L319" s="106">
        <v>145</v>
      </c>
      <c r="M319" s="107">
        <v>108</v>
      </c>
      <c r="N319" s="107">
        <v>70</v>
      </c>
      <c r="O319" s="107">
        <v>53</v>
      </c>
      <c r="P319" s="107">
        <f>第2表01元データ!I45</f>
        <v>43</v>
      </c>
      <c r="Q319" s="107">
        <f t="shared" si="209"/>
        <v>-10</v>
      </c>
      <c r="R319" s="108">
        <f t="shared" si="210"/>
        <v>-18.867924528301888</v>
      </c>
      <c r="S319" s="108"/>
      <c r="T319" s="100">
        <v>106</v>
      </c>
      <c r="W319" s="100" t="s">
        <v>360</v>
      </c>
      <c r="X319" s="100">
        <v>256</v>
      </c>
      <c r="Y319" s="100">
        <v>262</v>
      </c>
      <c r="Z319" s="100">
        <v>301</v>
      </c>
      <c r="AA319" s="100">
        <v>216</v>
      </c>
      <c r="AC319" s="100" t="s">
        <v>360</v>
      </c>
      <c r="AD319" s="100">
        <v>95</v>
      </c>
      <c r="AE319" s="100">
        <v>126</v>
      </c>
      <c r="AF319" s="100">
        <v>145</v>
      </c>
      <c r="AG319" s="100">
        <v>108</v>
      </c>
      <c r="AJ319" s="100" t="str">
        <f t="shared" si="203"/>
        <v>●</v>
      </c>
      <c r="AK319" s="100" t="str">
        <f t="shared" si="195"/>
        <v>●</v>
      </c>
      <c r="AL319" s="100" t="str">
        <f t="shared" si="206"/>
        <v>●</v>
      </c>
      <c r="AM319" s="100" t="str">
        <f t="shared" si="197"/>
        <v>●</v>
      </c>
      <c r="AP319" s="100" t="str">
        <f t="shared" si="204"/>
        <v>●</v>
      </c>
      <c r="AQ319" s="100" t="str">
        <f t="shared" si="198"/>
        <v>●</v>
      </c>
      <c r="AR319" s="100" t="str">
        <f t="shared" si="199"/>
        <v>●</v>
      </c>
      <c r="AS319" s="100" t="str">
        <f t="shared" si="205"/>
        <v>●</v>
      </c>
    </row>
    <row r="320" spans="2:45" s="100" customFormat="1" ht="14.25" customHeight="1">
      <c r="B320" s="102" t="s">
        <v>128</v>
      </c>
      <c r="C320" s="106">
        <v>214</v>
      </c>
      <c r="D320" s="107">
        <v>224</v>
      </c>
      <c r="E320" s="107">
        <v>177</v>
      </c>
      <c r="F320" s="107">
        <v>137</v>
      </c>
      <c r="G320" s="107">
        <f>第2表01元データ!H46</f>
        <v>79</v>
      </c>
      <c r="H320" s="107">
        <f t="shared" si="207"/>
        <v>-58</v>
      </c>
      <c r="I320" s="108">
        <f t="shared" si="208"/>
        <v>-42.335766423357661</v>
      </c>
      <c r="J320" s="102"/>
      <c r="K320" s="114" t="s">
        <v>128</v>
      </c>
      <c r="L320" s="106">
        <v>137</v>
      </c>
      <c r="M320" s="107">
        <v>142</v>
      </c>
      <c r="N320" s="107">
        <v>103</v>
      </c>
      <c r="O320" s="107">
        <v>59</v>
      </c>
      <c r="P320" s="107">
        <f>第2表01元データ!I46</f>
        <v>48</v>
      </c>
      <c r="Q320" s="107">
        <f t="shared" si="209"/>
        <v>-11</v>
      </c>
      <c r="R320" s="108">
        <f t="shared" si="210"/>
        <v>-18.64406779661017</v>
      </c>
      <c r="S320" s="108"/>
      <c r="T320" s="100">
        <v>107</v>
      </c>
      <c r="W320" s="100" t="s">
        <v>361</v>
      </c>
      <c r="X320" s="100">
        <v>211</v>
      </c>
      <c r="Y320" s="100">
        <v>236</v>
      </c>
      <c r="Z320" s="100">
        <v>214</v>
      </c>
      <c r="AA320" s="100">
        <v>224</v>
      </c>
      <c r="AC320" s="100" t="s">
        <v>361</v>
      </c>
      <c r="AD320" s="100">
        <v>98</v>
      </c>
      <c r="AE320" s="100">
        <v>126</v>
      </c>
      <c r="AF320" s="100">
        <v>137</v>
      </c>
      <c r="AG320" s="100">
        <v>142</v>
      </c>
      <c r="AJ320" s="100" t="str">
        <f t="shared" si="203"/>
        <v>●</v>
      </c>
      <c r="AK320" s="100" t="str">
        <f t="shared" si="195"/>
        <v>●</v>
      </c>
      <c r="AL320" s="100" t="str">
        <f t="shared" si="206"/>
        <v>●</v>
      </c>
      <c r="AM320" s="100" t="str">
        <f t="shared" si="197"/>
        <v>●</v>
      </c>
      <c r="AP320" s="100" t="str">
        <f t="shared" si="204"/>
        <v>●</v>
      </c>
      <c r="AQ320" s="100" t="str">
        <f t="shared" si="198"/>
        <v>●</v>
      </c>
      <c r="AR320" s="100" t="str">
        <f t="shared" si="199"/>
        <v>●</v>
      </c>
      <c r="AS320" s="100" t="str">
        <f t="shared" si="205"/>
        <v>●</v>
      </c>
    </row>
    <row r="321" spans="2:45" s="100" customFormat="1" ht="14.25" customHeight="1">
      <c r="B321" s="102" t="s">
        <v>129</v>
      </c>
      <c r="C321" s="106">
        <v>198</v>
      </c>
      <c r="D321" s="107">
        <v>192</v>
      </c>
      <c r="E321" s="107">
        <v>202</v>
      </c>
      <c r="F321" s="107">
        <v>144</v>
      </c>
      <c r="G321" s="107">
        <f>第2表01元データ!H47</f>
        <v>104</v>
      </c>
      <c r="H321" s="107">
        <f t="shared" si="207"/>
        <v>-40</v>
      </c>
      <c r="I321" s="108">
        <f t="shared" si="208"/>
        <v>-27.777777777777779</v>
      </c>
      <c r="J321" s="102"/>
      <c r="K321" s="114" t="s">
        <v>129</v>
      </c>
      <c r="L321" s="106">
        <v>168</v>
      </c>
      <c r="M321" s="107">
        <v>133</v>
      </c>
      <c r="N321" s="107">
        <v>130</v>
      </c>
      <c r="O321" s="107">
        <v>107</v>
      </c>
      <c r="P321" s="107">
        <f>第2表01元データ!I47</f>
        <v>63</v>
      </c>
      <c r="Q321" s="107">
        <f t="shared" si="209"/>
        <v>-44</v>
      </c>
      <c r="R321" s="108">
        <f t="shared" si="210"/>
        <v>-41.121495327102799</v>
      </c>
      <c r="S321" s="108"/>
      <c r="T321" s="100">
        <v>108</v>
      </c>
      <c r="W321" s="100" t="s">
        <v>362</v>
      </c>
      <c r="X321" s="100">
        <v>330</v>
      </c>
      <c r="Y321" s="100">
        <v>188</v>
      </c>
      <c r="Z321" s="100">
        <v>198</v>
      </c>
      <c r="AA321" s="100">
        <v>192</v>
      </c>
      <c r="AC321" s="100" t="s">
        <v>362</v>
      </c>
      <c r="AD321" s="100">
        <v>145</v>
      </c>
      <c r="AE321" s="100">
        <v>132</v>
      </c>
      <c r="AF321" s="100">
        <v>168</v>
      </c>
      <c r="AG321" s="100">
        <v>133</v>
      </c>
      <c r="AJ321" s="100" t="str">
        <f t="shared" si="203"/>
        <v>●</v>
      </c>
      <c r="AK321" s="100" t="str">
        <f t="shared" si="195"/>
        <v>●</v>
      </c>
      <c r="AL321" s="100" t="str">
        <f t="shared" si="206"/>
        <v>●</v>
      </c>
      <c r="AM321" s="100" t="str">
        <f t="shared" si="197"/>
        <v>●</v>
      </c>
      <c r="AP321" s="100" t="str">
        <f t="shared" si="204"/>
        <v>●</v>
      </c>
      <c r="AQ321" s="100" t="str">
        <f t="shared" si="198"/>
        <v>●</v>
      </c>
      <c r="AR321" s="100" t="str">
        <f t="shared" si="199"/>
        <v>●</v>
      </c>
      <c r="AS321" s="100" t="str">
        <f t="shared" si="205"/>
        <v>●</v>
      </c>
    </row>
    <row r="322" spans="2:45" s="100" customFormat="1" ht="14.25" customHeight="1">
      <c r="B322" s="102" t="s">
        <v>130</v>
      </c>
      <c r="C322" s="106">
        <v>169</v>
      </c>
      <c r="D322" s="107">
        <v>186</v>
      </c>
      <c r="E322" s="107">
        <v>177</v>
      </c>
      <c r="F322" s="107">
        <v>196</v>
      </c>
      <c r="G322" s="107">
        <f>第2表01元データ!H48</f>
        <v>131</v>
      </c>
      <c r="H322" s="107">
        <f t="shared" si="207"/>
        <v>-65</v>
      </c>
      <c r="I322" s="108">
        <f t="shared" si="208"/>
        <v>-33.163265306122447</v>
      </c>
      <c r="J322" s="102"/>
      <c r="K322" s="114" t="s">
        <v>130</v>
      </c>
      <c r="L322" s="106">
        <v>144</v>
      </c>
      <c r="M322" s="107">
        <v>164</v>
      </c>
      <c r="N322" s="107">
        <v>136</v>
      </c>
      <c r="O322" s="107">
        <v>125</v>
      </c>
      <c r="P322" s="107">
        <f>第2表01元データ!I48</f>
        <v>108</v>
      </c>
      <c r="Q322" s="107">
        <f t="shared" si="209"/>
        <v>-17</v>
      </c>
      <c r="R322" s="108">
        <f t="shared" si="210"/>
        <v>-13.600000000000001</v>
      </c>
      <c r="S322" s="108"/>
      <c r="T322" s="100">
        <v>109</v>
      </c>
      <c r="W322" s="100" t="s">
        <v>363</v>
      </c>
      <c r="X322" s="100">
        <v>394</v>
      </c>
      <c r="Y322" s="100">
        <v>316</v>
      </c>
      <c r="Z322" s="100">
        <v>169</v>
      </c>
      <c r="AA322" s="100">
        <v>186</v>
      </c>
      <c r="AC322" s="100" t="s">
        <v>363</v>
      </c>
      <c r="AD322" s="100">
        <v>202</v>
      </c>
      <c r="AE322" s="100">
        <v>158</v>
      </c>
      <c r="AF322" s="100">
        <v>144</v>
      </c>
      <c r="AG322" s="100">
        <v>164</v>
      </c>
      <c r="AJ322" s="100" t="str">
        <f t="shared" si="203"/>
        <v>●</v>
      </c>
      <c r="AK322" s="100" t="str">
        <f t="shared" si="195"/>
        <v>●</v>
      </c>
      <c r="AL322" s="100" t="str">
        <f>IF(E322=Z322,"○","●")</f>
        <v>●</v>
      </c>
      <c r="AM322" s="100" t="str">
        <f t="shared" si="197"/>
        <v>●</v>
      </c>
      <c r="AP322" s="100" t="str">
        <f t="shared" si="204"/>
        <v>●</v>
      </c>
      <c r="AQ322" s="100" t="str">
        <f t="shared" si="198"/>
        <v>●</v>
      </c>
      <c r="AR322" s="100" t="str">
        <f t="shared" si="199"/>
        <v>●</v>
      </c>
      <c r="AS322" s="100" t="str">
        <f t="shared" si="205"/>
        <v>●</v>
      </c>
    </row>
    <row r="323" spans="2:45" s="100" customFormat="1" ht="14.25" customHeight="1">
      <c r="B323" s="102" t="s">
        <v>131</v>
      </c>
      <c r="C323" s="106">
        <v>294</v>
      </c>
      <c r="D323" s="107">
        <v>171</v>
      </c>
      <c r="E323" s="107">
        <v>199</v>
      </c>
      <c r="F323" s="107">
        <v>166</v>
      </c>
      <c r="G323" s="107">
        <f>第2表01元データ!H49</f>
        <v>176</v>
      </c>
      <c r="H323" s="107">
        <f t="shared" si="207"/>
        <v>10</v>
      </c>
      <c r="I323" s="108">
        <f t="shared" si="208"/>
        <v>6.024096385542169</v>
      </c>
      <c r="J323" s="102"/>
      <c r="K323" s="114" t="s">
        <v>131</v>
      </c>
      <c r="L323" s="106">
        <v>156</v>
      </c>
      <c r="M323" s="107">
        <v>138</v>
      </c>
      <c r="N323" s="107">
        <v>157</v>
      </c>
      <c r="O323" s="107">
        <v>143</v>
      </c>
      <c r="P323" s="107">
        <f>第2表01元データ!I49</f>
        <v>130</v>
      </c>
      <c r="Q323" s="107">
        <f t="shared" si="209"/>
        <v>-13</v>
      </c>
      <c r="R323" s="108">
        <f t="shared" si="210"/>
        <v>-9.0909090909090917</v>
      </c>
      <c r="S323" s="108"/>
      <c r="T323" s="100">
        <v>110</v>
      </c>
      <c r="W323" s="100" t="s">
        <v>364</v>
      </c>
      <c r="X323" s="100">
        <v>344</v>
      </c>
      <c r="Y323" s="100">
        <v>366</v>
      </c>
      <c r="Z323" s="100">
        <v>294</v>
      </c>
      <c r="AA323" s="100">
        <v>171</v>
      </c>
      <c r="AC323" s="100" t="s">
        <v>364</v>
      </c>
      <c r="AD323" s="100">
        <v>182</v>
      </c>
      <c r="AE323" s="100">
        <v>232</v>
      </c>
      <c r="AF323" s="100">
        <v>156</v>
      </c>
      <c r="AG323" s="100">
        <v>138</v>
      </c>
      <c r="AJ323" s="100" t="str">
        <f t="shared" si="203"/>
        <v>●</v>
      </c>
      <c r="AK323" s="100" t="str">
        <f t="shared" si="195"/>
        <v>●</v>
      </c>
      <c r="AL323" s="100" t="str">
        <f t="shared" ref="AL323:AL331" si="211">IF(E323=Z323,"○","●")</f>
        <v>●</v>
      </c>
      <c r="AM323" s="100" t="str">
        <f t="shared" si="197"/>
        <v>●</v>
      </c>
      <c r="AP323" s="100" t="str">
        <f t="shared" si="204"/>
        <v>●</v>
      </c>
      <c r="AQ323" s="100" t="str">
        <f t="shared" si="198"/>
        <v>●</v>
      </c>
      <c r="AR323" s="100" t="str">
        <f t="shared" si="199"/>
        <v>●</v>
      </c>
      <c r="AS323" s="100" t="str">
        <f t="shared" si="205"/>
        <v>●</v>
      </c>
    </row>
    <row r="324" spans="2:45" s="100" customFormat="1" ht="14.25" customHeight="1">
      <c r="B324" s="102" t="s">
        <v>132</v>
      </c>
      <c r="C324" s="106">
        <v>375</v>
      </c>
      <c r="D324" s="107">
        <v>288</v>
      </c>
      <c r="E324" s="107">
        <v>172</v>
      </c>
      <c r="F324" s="107">
        <v>180</v>
      </c>
      <c r="G324" s="107">
        <f>第2表01元データ!H50</f>
        <v>160</v>
      </c>
      <c r="H324" s="107">
        <f t="shared" si="207"/>
        <v>-20</v>
      </c>
      <c r="I324" s="108">
        <f t="shared" si="208"/>
        <v>-11.111111111111111</v>
      </c>
      <c r="J324" s="102"/>
      <c r="K324" s="114" t="s">
        <v>132</v>
      </c>
      <c r="L324" s="106">
        <v>226</v>
      </c>
      <c r="M324" s="107">
        <v>166</v>
      </c>
      <c r="N324" s="107">
        <v>128</v>
      </c>
      <c r="O324" s="107">
        <v>147</v>
      </c>
      <c r="P324" s="107">
        <f>第2表01元データ!I50</f>
        <v>129</v>
      </c>
      <c r="Q324" s="107">
        <f t="shared" si="209"/>
        <v>-18</v>
      </c>
      <c r="R324" s="108">
        <f t="shared" si="210"/>
        <v>-12.244897959183673</v>
      </c>
      <c r="S324" s="108"/>
      <c r="T324" s="100">
        <v>111</v>
      </c>
      <c r="W324" s="100" t="s">
        <v>365</v>
      </c>
      <c r="X324" s="100">
        <v>353</v>
      </c>
      <c r="Y324" s="100">
        <v>314</v>
      </c>
      <c r="Z324" s="100">
        <v>375</v>
      </c>
      <c r="AA324" s="100">
        <v>288</v>
      </c>
      <c r="AC324" s="100" t="s">
        <v>365</v>
      </c>
      <c r="AD324" s="100">
        <v>155</v>
      </c>
      <c r="AE324" s="100">
        <v>195</v>
      </c>
      <c r="AF324" s="100">
        <v>226</v>
      </c>
      <c r="AG324" s="100">
        <v>166</v>
      </c>
      <c r="AJ324" s="100" t="str">
        <f t="shared" si="203"/>
        <v>●</v>
      </c>
      <c r="AK324" s="100" t="str">
        <f t="shared" si="195"/>
        <v>●</v>
      </c>
      <c r="AL324" s="100" t="str">
        <f t="shared" si="211"/>
        <v>●</v>
      </c>
      <c r="AM324" s="100" t="str">
        <f t="shared" si="197"/>
        <v>●</v>
      </c>
      <c r="AP324" s="100" t="str">
        <f t="shared" si="204"/>
        <v>●</v>
      </c>
      <c r="AQ324" s="100" t="str">
        <f t="shared" si="198"/>
        <v>●</v>
      </c>
      <c r="AR324" s="100" t="str">
        <f t="shared" si="199"/>
        <v>●</v>
      </c>
      <c r="AS324" s="100" t="str">
        <f t="shared" si="205"/>
        <v>●</v>
      </c>
    </row>
    <row r="325" spans="2:45" s="100" customFormat="1" ht="14.25" customHeight="1">
      <c r="B325" s="102" t="s">
        <v>133</v>
      </c>
      <c r="C325" s="106">
        <v>312</v>
      </c>
      <c r="D325" s="107">
        <v>346</v>
      </c>
      <c r="E325" s="107">
        <v>286</v>
      </c>
      <c r="F325" s="107">
        <v>164</v>
      </c>
      <c r="G325" s="107">
        <f>第2表01元データ!H51</f>
        <v>161</v>
      </c>
      <c r="H325" s="107">
        <f t="shared" si="207"/>
        <v>-3</v>
      </c>
      <c r="I325" s="108">
        <f t="shared" si="208"/>
        <v>-1.8292682926829267</v>
      </c>
      <c r="J325" s="102"/>
      <c r="K325" s="114" t="s">
        <v>133</v>
      </c>
      <c r="L325" s="106">
        <v>181</v>
      </c>
      <c r="M325" s="107">
        <v>209</v>
      </c>
      <c r="N325" s="107">
        <v>148</v>
      </c>
      <c r="O325" s="107">
        <v>128</v>
      </c>
      <c r="P325" s="107">
        <f>第2表01元データ!I51</f>
        <v>133</v>
      </c>
      <c r="Q325" s="107">
        <f t="shared" si="209"/>
        <v>5</v>
      </c>
      <c r="R325" s="108">
        <f t="shared" si="210"/>
        <v>3.90625</v>
      </c>
      <c r="S325" s="108"/>
      <c r="T325" s="100">
        <v>112</v>
      </c>
      <c r="W325" s="100" t="s">
        <v>366</v>
      </c>
      <c r="X325" s="100">
        <v>384</v>
      </c>
      <c r="Y325" s="100">
        <v>347</v>
      </c>
      <c r="Z325" s="100">
        <v>312</v>
      </c>
      <c r="AA325" s="100">
        <v>346</v>
      </c>
      <c r="AC325" s="100" t="s">
        <v>366</v>
      </c>
      <c r="AD325" s="100">
        <v>142</v>
      </c>
      <c r="AE325" s="100">
        <v>163</v>
      </c>
      <c r="AF325" s="100">
        <v>181</v>
      </c>
      <c r="AG325" s="100">
        <v>209</v>
      </c>
      <c r="AJ325" s="100" t="str">
        <f t="shared" si="203"/>
        <v>●</v>
      </c>
      <c r="AK325" s="100" t="str">
        <f t="shared" si="195"/>
        <v>●</v>
      </c>
      <c r="AL325" s="100" t="str">
        <f t="shared" si="211"/>
        <v>●</v>
      </c>
      <c r="AM325" s="100" t="str">
        <f t="shared" si="197"/>
        <v>●</v>
      </c>
      <c r="AP325" s="100" t="str">
        <f t="shared" si="204"/>
        <v>●</v>
      </c>
      <c r="AQ325" s="100" t="str">
        <f t="shared" si="198"/>
        <v>●</v>
      </c>
      <c r="AR325" s="100" t="str">
        <f t="shared" si="199"/>
        <v>●</v>
      </c>
      <c r="AS325" s="100" t="str">
        <f t="shared" si="205"/>
        <v>●</v>
      </c>
    </row>
    <row r="326" spans="2:45" s="100" customFormat="1" ht="14.25" customHeight="1">
      <c r="B326" s="102" t="s">
        <v>134</v>
      </c>
      <c r="C326" s="106">
        <v>301</v>
      </c>
      <c r="D326" s="107">
        <v>305</v>
      </c>
      <c r="E326" s="107">
        <v>347</v>
      </c>
      <c r="F326" s="107">
        <v>260</v>
      </c>
      <c r="G326" s="107">
        <f>第2表01元データ!H52</f>
        <v>153</v>
      </c>
      <c r="H326" s="107">
        <f t="shared" si="207"/>
        <v>-107</v>
      </c>
      <c r="I326" s="108">
        <f t="shared" si="208"/>
        <v>-41.153846153846153</v>
      </c>
      <c r="J326" s="102"/>
      <c r="K326" s="114" t="s">
        <v>134</v>
      </c>
      <c r="L326" s="106">
        <v>149</v>
      </c>
      <c r="M326" s="107">
        <v>173</v>
      </c>
      <c r="N326" s="107">
        <v>209</v>
      </c>
      <c r="O326" s="107">
        <v>144</v>
      </c>
      <c r="P326" s="107">
        <f>第2表01元データ!I52</f>
        <v>126</v>
      </c>
      <c r="Q326" s="107">
        <f t="shared" si="209"/>
        <v>-18</v>
      </c>
      <c r="R326" s="108">
        <f t="shared" si="210"/>
        <v>-12.5</v>
      </c>
      <c r="S326" s="108"/>
      <c r="T326" s="100">
        <v>113</v>
      </c>
      <c r="W326" s="100" t="s">
        <v>367</v>
      </c>
      <c r="X326" s="100">
        <v>350</v>
      </c>
      <c r="Y326" s="100">
        <v>363</v>
      </c>
      <c r="Z326" s="100">
        <v>301</v>
      </c>
      <c r="AA326" s="100">
        <v>305</v>
      </c>
      <c r="AC326" s="100" t="s">
        <v>367</v>
      </c>
      <c r="AD326" s="100">
        <v>99</v>
      </c>
      <c r="AE326" s="100">
        <v>129</v>
      </c>
      <c r="AF326" s="100">
        <v>149</v>
      </c>
      <c r="AG326" s="100">
        <v>173</v>
      </c>
      <c r="AJ326" s="100" t="str">
        <f t="shared" si="203"/>
        <v>●</v>
      </c>
      <c r="AK326" s="100" t="str">
        <f t="shared" si="195"/>
        <v>●</v>
      </c>
      <c r="AL326" s="100" t="str">
        <f t="shared" si="211"/>
        <v>●</v>
      </c>
      <c r="AM326" s="100" t="str">
        <f t="shared" si="197"/>
        <v>●</v>
      </c>
      <c r="AP326" s="100" t="str">
        <f t="shared" si="204"/>
        <v>●</v>
      </c>
      <c r="AQ326" s="100" t="str">
        <f t="shared" si="198"/>
        <v>●</v>
      </c>
      <c r="AR326" s="100" t="str">
        <f t="shared" si="199"/>
        <v>●</v>
      </c>
      <c r="AS326" s="100" t="str">
        <f t="shared" si="205"/>
        <v>●</v>
      </c>
    </row>
    <row r="327" spans="2:45" s="100" customFormat="1" ht="14.25" customHeight="1">
      <c r="B327" s="102" t="s">
        <v>135</v>
      </c>
      <c r="C327" s="106">
        <v>320</v>
      </c>
      <c r="D327" s="107">
        <v>279</v>
      </c>
      <c r="E327" s="107">
        <v>276</v>
      </c>
      <c r="F327" s="107">
        <v>319</v>
      </c>
      <c r="G327" s="107">
        <f>第2表01元データ!H53</f>
        <v>248</v>
      </c>
      <c r="H327" s="107">
        <f t="shared" si="207"/>
        <v>-71</v>
      </c>
      <c r="I327" s="108">
        <f t="shared" si="208"/>
        <v>-22.257053291536049</v>
      </c>
      <c r="J327" s="102"/>
      <c r="K327" s="114" t="s">
        <v>135</v>
      </c>
      <c r="L327" s="106">
        <v>129</v>
      </c>
      <c r="M327" s="107">
        <v>143</v>
      </c>
      <c r="N327" s="107">
        <v>168</v>
      </c>
      <c r="O327" s="107">
        <v>201</v>
      </c>
      <c r="P327" s="107">
        <f>第2表01元データ!I53</f>
        <v>150</v>
      </c>
      <c r="Q327" s="107">
        <f t="shared" si="209"/>
        <v>-51</v>
      </c>
      <c r="R327" s="108">
        <f t="shared" si="210"/>
        <v>-25.373134328358208</v>
      </c>
      <c r="S327" s="108"/>
      <c r="T327" s="100">
        <v>114</v>
      </c>
      <c r="W327" s="100" t="s">
        <v>368</v>
      </c>
      <c r="X327" s="100">
        <v>249</v>
      </c>
      <c r="Y327" s="100">
        <v>293</v>
      </c>
      <c r="Z327" s="100">
        <v>320</v>
      </c>
      <c r="AA327" s="100">
        <v>279</v>
      </c>
      <c r="AC327" s="100" t="s">
        <v>368</v>
      </c>
      <c r="AD327" s="100">
        <v>66</v>
      </c>
      <c r="AE327" s="100">
        <v>94</v>
      </c>
      <c r="AF327" s="100">
        <v>129</v>
      </c>
      <c r="AG327" s="100">
        <v>143</v>
      </c>
      <c r="AJ327" s="100" t="str">
        <f t="shared" si="203"/>
        <v>●</v>
      </c>
      <c r="AK327" s="100" t="str">
        <f t="shared" si="195"/>
        <v>●</v>
      </c>
      <c r="AL327" s="100" t="str">
        <f t="shared" si="211"/>
        <v>●</v>
      </c>
      <c r="AM327" s="100" t="str">
        <f t="shared" si="197"/>
        <v>●</v>
      </c>
      <c r="AP327" s="100" t="str">
        <f t="shared" si="204"/>
        <v>●</v>
      </c>
      <c r="AQ327" s="100" t="str">
        <f t="shared" si="198"/>
        <v>●</v>
      </c>
      <c r="AR327" s="100" t="str">
        <f t="shared" si="199"/>
        <v>●</v>
      </c>
      <c r="AS327" s="100" t="str">
        <f t="shared" si="205"/>
        <v>●</v>
      </c>
    </row>
    <row r="328" spans="2:45" s="100" customFormat="1" ht="14.25" customHeight="1">
      <c r="B328" s="102" t="s">
        <v>136</v>
      </c>
      <c r="C328" s="106">
        <v>232</v>
      </c>
      <c r="D328" s="107">
        <v>272</v>
      </c>
      <c r="E328" s="107">
        <v>239</v>
      </c>
      <c r="F328" s="107">
        <v>242</v>
      </c>
      <c r="G328" s="107">
        <f>第2表01元データ!H54</f>
        <v>264</v>
      </c>
      <c r="H328" s="107">
        <f t="shared" si="207"/>
        <v>22</v>
      </c>
      <c r="I328" s="108">
        <f t="shared" si="208"/>
        <v>9.0909090909090917</v>
      </c>
      <c r="J328" s="102"/>
      <c r="K328" s="114" t="s">
        <v>136</v>
      </c>
      <c r="L328" s="106">
        <v>85</v>
      </c>
      <c r="M328" s="107">
        <v>114</v>
      </c>
      <c r="N328" s="107">
        <v>131</v>
      </c>
      <c r="O328" s="107">
        <v>153</v>
      </c>
      <c r="P328" s="107">
        <f>第2表01元データ!I54</f>
        <v>172</v>
      </c>
      <c r="Q328" s="107">
        <f t="shared" si="209"/>
        <v>19</v>
      </c>
      <c r="R328" s="108">
        <f t="shared" si="210"/>
        <v>12.418300653594772</v>
      </c>
      <c r="S328" s="108"/>
      <c r="T328" s="100">
        <v>115</v>
      </c>
      <c r="W328" s="100" t="s">
        <v>369</v>
      </c>
      <c r="X328" s="100">
        <v>203</v>
      </c>
      <c r="Y328" s="100">
        <v>211</v>
      </c>
      <c r="Z328" s="100">
        <v>232</v>
      </c>
      <c r="AA328" s="100">
        <v>272</v>
      </c>
      <c r="AC328" s="100" t="s">
        <v>369</v>
      </c>
      <c r="AD328" s="100">
        <v>66</v>
      </c>
      <c r="AE328" s="100">
        <v>58</v>
      </c>
      <c r="AF328" s="100">
        <v>85</v>
      </c>
      <c r="AG328" s="100">
        <v>114</v>
      </c>
      <c r="AJ328" s="100" t="str">
        <f t="shared" si="203"/>
        <v>●</v>
      </c>
      <c r="AK328" s="100" t="str">
        <f t="shared" si="195"/>
        <v>●</v>
      </c>
      <c r="AL328" s="100" t="str">
        <f t="shared" si="211"/>
        <v>●</v>
      </c>
      <c r="AM328" s="100" t="str">
        <f t="shared" si="197"/>
        <v>●</v>
      </c>
      <c r="AP328" s="100" t="str">
        <f t="shared" si="204"/>
        <v>●</v>
      </c>
      <c r="AQ328" s="100" t="str">
        <f t="shared" si="198"/>
        <v>●</v>
      </c>
      <c r="AR328" s="100" t="str">
        <f t="shared" si="199"/>
        <v>●</v>
      </c>
      <c r="AS328" s="100" t="str">
        <f t="shared" si="205"/>
        <v>●</v>
      </c>
    </row>
    <row r="329" spans="2:45" s="100" customFormat="1" ht="14.25" customHeight="1">
      <c r="B329" s="102" t="s">
        <v>137</v>
      </c>
      <c r="C329" s="106">
        <v>156</v>
      </c>
      <c r="D329" s="107">
        <v>193</v>
      </c>
      <c r="E329" s="107">
        <v>210</v>
      </c>
      <c r="F329" s="107">
        <v>192</v>
      </c>
      <c r="G329" s="107">
        <f>第2表01元データ!H55</f>
        <v>208</v>
      </c>
      <c r="H329" s="107">
        <f t="shared" si="207"/>
        <v>16</v>
      </c>
      <c r="I329" s="108">
        <f t="shared" si="208"/>
        <v>8.3333333333333321</v>
      </c>
      <c r="J329" s="102"/>
      <c r="K329" s="114" t="s">
        <v>137</v>
      </c>
      <c r="L329" s="106">
        <v>53</v>
      </c>
      <c r="M329" s="107">
        <v>73</v>
      </c>
      <c r="N329" s="107">
        <v>91</v>
      </c>
      <c r="O329" s="107">
        <v>110</v>
      </c>
      <c r="P329" s="107">
        <f>第2表01元データ!I55</f>
        <v>124</v>
      </c>
      <c r="Q329" s="107">
        <f t="shared" si="209"/>
        <v>14</v>
      </c>
      <c r="R329" s="108">
        <f t="shared" si="210"/>
        <v>12.727272727272727</v>
      </c>
      <c r="S329" s="108"/>
      <c r="T329" s="100">
        <v>116</v>
      </c>
      <c r="W329" s="100" t="s">
        <v>370</v>
      </c>
      <c r="X329" s="100">
        <v>137</v>
      </c>
      <c r="Y329" s="100">
        <v>139</v>
      </c>
      <c r="Z329" s="100">
        <v>156</v>
      </c>
      <c r="AA329" s="100">
        <v>193</v>
      </c>
      <c r="AC329" s="100" t="s">
        <v>370</v>
      </c>
      <c r="AD329" s="100">
        <v>28</v>
      </c>
      <c r="AE329" s="100">
        <v>53</v>
      </c>
      <c r="AF329" s="100">
        <v>53</v>
      </c>
      <c r="AG329" s="100">
        <v>73</v>
      </c>
      <c r="AJ329" s="100" t="str">
        <f t="shared" si="203"/>
        <v>●</v>
      </c>
      <c r="AK329" s="100" t="str">
        <f t="shared" si="195"/>
        <v>●</v>
      </c>
      <c r="AL329" s="100" t="str">
        <f t="shared" si="211"/>
        <v>●</v>
      </c>
      <c r="AM329" s="100" t="str">
        <f t="shared" si="197"/>
        <v>●</v>
      </c>
      <c r="AP329" s="100" t="str">
        <f t="shared" si="204"/>
        <v>●</v>
      </c>
      <c r="AQ329" s="100" t="str">
        <f t="shared" si="198"/>
        <v>●</v>
      </c>
      <c r="AR329" s="100" t="str">
        <f t="shared" si="199"/>
        <v>●</v>
      </c>
      <c r="AS329" s="100" t="str">
        <f t="shared" si="205"/>
        <v>●</v>
      </c>
    </row>
    <row r="330" spans="2:45" s="100" customFormat="1" ht="14.25" customHeight="1">
      <c r="B330" s="102" t="s">
        <v>138</v>
      </c>
      <c r="C330" s="106">
        <v>82</v>
      </c>
      <c r="D330" s="107">
        <v>113</v>
      </c>
      <c r="E330" s="107">
        <v>124</v>
      </c>
      <c r="F330" s="107">
        <v>135</v>
      </c>
      <c r="G330" s="107">
        <f>第2表01元データ!H56</f>
        <v>138</v>
      </c>
      <c r="H330" s="107">
        <f t="shared" si="207"/>
        <v>3</v>
      </c>
      <c r="I330" s="108">
        <f t="shared" si="208"/>
        <v>2.2222222222222223</v>
      </c>
      <c r="J330" s="102"/>
      <c r="K330" s="114" t="s">
        <v>138</v>
      </c>
      <c r="L330" s="106">
        <v>37</v>
      </c>
      <c r="M330" s="107">
        <v>38</v>
      </c>
      <c r="N330" s="107">
        <v>58</v>
      </c>
      <c r="O330" s="107">
        <v>68</v>
      </c>
      <c r="P330" s="107">
        <f>第2表01元データ!I56</f>
        <v>86</v>
      </c>
      <c r="Q330" s="107">
        <f t="shared" si="209"/>
        <v>18</v>
      </c>
      <c r="R330" s="108">
        <f t="shared" si="210"/>
        <v>26.47058823529412</v>
      </c>
      <c r="S330" s="108"/>
      <c r="T330" s="100">
        <v>117</v>
      </c>
      <c r="W330" s="100" t="s">
        <v>371</v>
      </c>
      <c r="X330" s="100">
        <v>77</v>
      </c>
      <c r="Y330" s="100">
        <v>85</v>
      </c>
      <c r="Z330" s="100">
        <v>82</v>
      </c>
      <c r="AA330" s="100">
        <v>113</v>
      </c>
      <c r="AC330" s="100" t="s">
        <v>371</v>
      </c>
      <c r="AD330" s="100">
        <v>13</v>
      </c>
      <c r="AE330" s="100">
        <v>17</v>
      </c>
      <c r="AF330" s="100">
        <v>37</v>
      </c>
      <c r="AG330" s="100">
        <v>38</v>
      </c>
      <c r="AJ330" s="100" t="str">
        <f t="shared" si="203"/>
        <v>●</v>
      </c>
      <c r="AK330" s="100" t="str">
        <f t="shared" si="195"/>
        <v>●</v>
      </c>
      <c r="AL330" s="100" t="str">
        <f t="shared" si="211"/>
        <v>●</v>
      </c>
      <c r="AM330" s="100" t="str">
        <f t="shared" si="197"/>
        <v>●</v>
      </c>
      <c r="AP330" s="100" t="str">
        <f t="shared" si="204"/>
        <v>●</v>
      </c>
      <c r="AQ330" s="100" t="str">
        <f t="shared" si="198"/>
        <v>●</v>
      </c>
      <c r="AR330" s="100" t="str">
        <f t="shared" si="199"/>
        <v>●</v>
      </c>
      <c r="AS330" s="100" t="str">
        <f t="shared" si="205"/>
        <v>●</v>
      </c>
    </row>
    <row r="331" spans="2:45" s="100" customFormat="1" ht="14.25" customHeight="1">
      <c r="B331" s="102" t="s">
        <v>110</v>
      </c>
      <c r="C331" s="106">
        <v>52</v>
      </c>
      <c r="D331" s="107">
        <v>73</v>
      </c>
      <c r="E331" s="107">
        <v>94</v>
      </c>
      <c r="F331" s="107">
        <v>92</v>
      </c>
      <c r="G331" s="107">
        <f>第2表01元データ!H57</f>
        <v>123</v>
      </c>
      <c r="H331" s="107">
        <f t="shared" si="207"/>
        <v>31</v>
      </c>
      <c r="I331" s="108">
        <f t="shared" si="208"/>
        <v>33.695652173913047</v>
      </c>
      <c r="J331" s="102"/>
      <c r="K331" s="114" t="s">
        <v>110</v>
      </c>
      <c r="L331" s="106">
        <v>20</v>
      </c>
      <c r="M331" s="107">
        <v>28</v>
      </c>
      <c r="N331" s="107">
        <v>29</v>
      </c>
      <c r="O331" s="107">
        <v>50</v>
      </c>
      <c r="P331" s="107">
        <f>第2表01元データ!I57</f>
        <v>61</v>
      </c>
      <c r="Q331" s="107">
        <f t="shared" si="209"/>
        <v>11</v>
      </c>
      <c r="R331" s="108">
        <f t="shared" si="210"/>
        <v>22</v>
      </c>
      <c r="S331" s="108"/>
      <c r="T331" s="100">
        <v>118</v>
      </c>
      <c r="W331" s="100" t="s">
        <v>378</v>
      </c>
      <c r="X331" s="100">
        <v>38</v>
      </c>
      <c r="Y331" s="100">
        <v>53</v>
      </c>
      <c r="Z331" s="100">
        <v>52</v>
      </c>
      <c r="AA331" s="100">
        <v>73</v>
      </c>
      <c r="AC331" s="100" t="s">
        <v>378</v>
      </c>
      <c r="AD331" s="100">
        <v>7</v>
      </c>
      <c r="AE331" s="100">
        <v>13</v>
      </c>
      <c r="AF331" s="100">
        <v>20</v>
      </c>
      <c r="AG331" s="100">
        <v>28</v>
      </c>
      <c r="AJ331" s="100" t="str">
        <f t="shared" si="203"/>
        <v>●</v>
      </c>
      <c r="AK331" s="100" t="str">
        <f t="shared" si="195"/>
        <v>●</v>
      </c>
      <c r="AL331" s="100" t="str">
        <f t="shared" si="211"/>
        <v>●</v>
      </c>
      <c r="AM331" s="100" t="str">
        <f t="shared" si="197"/>
        <v>●</v>
      </c>
      <c r="AP331" s="100" t="str">
        <f t="shared" si="204"/>
        <v>●</v>
      </c>
      <c r="AQ331" s="100" t="str">
        <f t="shared" si="198"/>
        <v>●</v>
      </c>
      <c r="AR331" s="100" t="str">
        <f t="shared" si="199"/>
        <v>●</v>
      </c>
      <c r="AS331" s="100" t="str">
        <f t="shared" si="205"/>
        <v>●</v>
      </c>
    </row>
    <row r="332" spans="2:45" s="100" customFormat="1" ht="14.25" customHeight="1">
      <c r="B332" s="119" t="s">
        <v>111</v>
      </c>
      <c r="C332" s="120" t="s">
        <v>313</v>
      </c>
      <c r="D332" s="116" t="s">
        <v>313</v>
      </c>
      <c r="E332" s="116">
        <v>1</v>
      </c>
      <c r="F332" s="116">
        <v>4</v>
      </c>
      <c r="G332" s="107">
        <f>第2表01元データ!H58</f>
        <v>10</v>
      </c>
      <c r="H332" s="107"/>
      <c r="I332" s="108"/>
      <c r="K332" s="102" t="s">
        <v>112</v>
      </c>
      <c r="L332" s="115" t="s">
        <v>313</v>
      </c>
      <c r="M332" s="116" t="s">
        <v>313</v>
      </c>
      <c r="N332" s="116" t="s">
        <v>313</v>
      </c>
      <c r="O332" s="116" t="s">
        <v>313</v>
      </c>
      <c r="P332" s="107">
        <f>第2表01元データ!I58</f>
        <v>4</v>
      </c>
      <c r="Q332" s="107"/>
      <c r="R332" s="108"/>
      <c r="T332" s="100">
        <v>119</v>
      </c>
    </row>
    <row r="333" spans="2:45" s="100" customFormat="1" ht="14.25" customHeight="1">
      <c r="B333" s="119"/>
      <c r="C333" s="123"/>
      <c r="D333" s="116"/>
      <c r="E333" s="116"/>
      <c r="F333" s="116"/>
      <c r="G333" s="107"/>
      <c r="H333" s="107"/>
      <c r="I333" s="108"/>
      <c r="K333" s="102"/>
      <c r="L333" s="116"/>
      <c r="M333" s="116"/>
      <c r="N333" s="116"/>
      <c r="O333" s="116"/>
      <c r="P333" s="107"/>
      <c r="Q333" s="107"/>
      <c r="R333" s="108"/>
    </row>
    <row r="334" spans="2:45" s="100" customFormat="1" ht="14.25" customHeight="1">
      <c r="G334" s="168"/>
      <c r="P334" s="168"/>
    </row>
    <row r="335" spans="2:45" s="99" customFormat="1" ht="14.25" customHeight="1">
      <c r="B335" s="99" t="str">
        <f>LEFT(B275,LEN(B275)-2)&amp;+"女"</f>
        <v>長橋・女</v>
      </c>
      <c r="H335" s="99" t="s">
        <v>805</v>
      </c>
      <c r="I335" s="380">
        <f>令和2年9月末住基人口!E32</f>
        <v>2905</v>
      </c>
      <c r="K335" s="99" t="str">
        <f>LEFT(K275,LEN(K275)-2)&amp;+"女"</f>
        <v>幸・女</v>
      </c>
      <c r="Q335" s="99" t="s">
        <v>805</v>
      </c>
      <c r="R335" s="380">
        <f>令和2年9月末住基人口!E37</f>
        <v>2017</v>
      </c>
      <c r="W335" s="100"/>
      <c r="X335" s="100"/>
      <c r="Y335" s="100"/>
      <c r="Z335" s="100"/>
      <c r="AA335" s="100"/>
      <c r="AB335" s="100"/>
      <c r="AC335" s="100"/>
      <c r="AD335" s="100"/>
      <c r="AE335" s="100"/>
      <c r="AF335" s="100"/>
      <c r="AG335" s="100"/>
    </row>
    <row r="336" spans="2:45" s="100" customFormat="1" ht="14.25" customHeight="1">
      <c r="B336" s="583" t="s">
        <v>335</v>
      </c>
      <c r="C336" s="101"/>
      <c r="D336" s="101"/>
      <c r="E336" s="101"/>
      <c r="F336" s="101"/>
      <c r="G336" s="135"/>
      <c r="H336" s="131"/>
      <c r="I336" s="131"/>
      <c r="J336" s="102"/>
      <c r="K336" s="583" t="s">
        <v>335</v>
      </c>
      <c r="L336" s="101"/>
      <c r="M336" s="101"/>
      <c r="N336" s="101"/>
      <c r="O336" s="101"/>
      <c r="P336" s="135"/>
      <c r="Q336" s="131"/>
      <c r="R336" s="131"/>
      <c r="S336" s="103"/>
    </row>
    <row r="337" spans="2:45" s="100" customFormat="1" ht="14.25" customHeight="1">
      <c r="B337" s="584"/>
      <c r="C337" s="130" t="str">
        <f>$C$4</f>
        <v>平成12年</v>
      </c>
      <c r="D337" s="130" t="str">
        <f>$D$4</f>
        <v>平成17年</v>
      </c>
      <c r="E337" s="130" t="str">
        <f>$E$4</f>
        <v>平成22年</v>
      </c>
      <c r="F337" s="130" t="s">
        <v>410</v>
      </c>
      <c r="G337" s="130" t="s">
        <v>739</v>
      </c>
      <c r="H337" s="133" t="s">
        <v>509</v>
      </c>
      <c r="I337" s="134" t="str">
        <f>$I$4</f>
        <v>27年</v>
      </c>
      <c r="J337" s="102"/>
      <c r="K337" s="584"/>
      <c r="L337" s="130" t="str">
        <f>$C$4</f>
        <v>平成12年</v>
      </c>
      <c r="M337" s="130" t="str">
        <f>$D$4</f>
        <v>平成17年</v>
      </c>
      <c r="N337" s="130" t="str">
        <f>$E$4</f>
        <v>平成22年</v>
      </c>
      <c r="O337" s="130" t="s">
        <v>410</v>
      </c>
      <c r="P337" s="130" t="s">
        <v>739</v>
      </c>
      <c r="Q337" s="133" t="str">
        <f>$H$4</f>
        <v>対平成</v>
      </c>
      <c r="R337" s="134" t="str">
        <f>$I$4</f>
        <v>27年</v>
      </c>
      <c r="S337" s="103"/>
    </row>
    <row r="338" spans="2:45" s="100" customFormat="1" ht="14.25" customHeight="1">
      <c r="B338" s="585"/>
      <c r="C338" s="104"/>
      <c r="D338" s="104"/>
      <c r="E338" s="104"/>
      <c r="F338" s="104"/>
      <c r="G338" s="104"/>
      <c r="H338" s="132" t="s">
        <v>88</v>
      </c>
      <c r="I338" s="133" t="s">
        <v>398</v>
      </c>
      <c r="J338" s="102"/>
      <c r="K338" s="585"/>
      <c r="L338" s="104"/>
      <c r="M338" s="104"/>
      <c r="N338" s="104"/>
      <c r="O338" s="104"/>
      <c r="P338" s="104"/>
      <c r="Q338" s="132" t="s">
        <v>88</v>
      </c>
      <c r="R338" s="133" t="s">
        <v>398</v>
      </c>
      <c r="S338" s="103"/>
    </row>
    <row r="339" spans="2:45" s="199" customFormat="1" ht="14.25" customHeight="1">
      <c r="B339" s="200" t="s">
        <v>90</v>
      </c>
      <c r="C339" s="198">
        <v>4476</v>
      </c>
      <c r="D339" s="194">
        <v>4260</v>
      </c>
      <c r="E339" s="194">
        <v>3887</v>
      </c>
      <c r="F339" s="194">
        <v>3462</v>
      </c>
      <c r="G339" s="194">
        <f>IF(COUNTIF(G344:G362,"x"),"x",IF(SUM(G344:G362)=0,"-",SUM(G344:G362)))</f>
        <v>2943</v>
      </c>
      <c r="H339" s="193">
        <f t="shared" ref="H339:H342" si="212">IF(G339="x","x",IF(AND(G339="-",F339="-"),"-",IF(AND(G339="-",F339&gt;0),F339*-1,IF(AND(G339&gt;0,F339="-"),G339,G339-F339))))</f>
        <v>-519</v>
      </c>
      <c r="I339" s="195">
        <f>IF(H339="x","x",IF(H339="-","-",IF(AND(F339="-",G339&gt;0),"皆増",IF(AND(F339&gt;0,G339="-"),"皆減",H339/F339*100))))</f>
        <v>-14.991334488734836</v>
      </c>
      <c r="J339" s="196"/>
      <c r="K339" s="197" t="s">
        <v>90</v>
      </c>
      <c r="L339" s="198">
        <v>2605</v>
      </c>
      <c r="M339" s="194">
        <v>2543</v>
      </c>
      <c r="N339" s="194">
        <v>2367</v>
      </c>
      <c r="O339" s="194">
        <v>2218</v>
      </c>
      <c r="P339" s="194">
        <f>IF(COUNTIF(P344:P362,"x"),"x",IF(SUM(P344:P362)=0,"-",SUM(P344:P362)))</f>
        <v>1972</v>
      </c>
      <c r="Q339" s="193">
        <f t="shared" ref="Q339:Q342" si="213">IF(P339="x","x",IF(AND(P339="-",O339="-"),"-",IF(AND(P339="-",O339&gt;0),O339*-1,IF(AND(P339&gt;0,O339="-"),P339,P339-O339))))</f>
        <v>-246</v>
      </c>
      <c r="R339" s="195">
        <f>IF(Q339="x","x",IF(Q339="-","-",IF(AND(O339="-",P339&gt;0),"皆増",IF(AND(O339&gt;0,P339="-"),"皆減",Q339/O339*100))))</f>
        <v>-11.09107303877367</v>
      </c>
      <c r="S339" s="195"/>
      <c r="W339" s="201" t="s">
        <v>373</v>
      </c>
      <c r="X339" s="201">
        <v>5468</v>
      </c>
      <c r="Y339" s="201">
        <v>5049</v>
      </c>
      <c r="Z339" s="201">
        <v>4476</v>
      </c>
      <c r="AA339" s="201">
        <v>4260</v>
      </c>
      <c r="AB339" s="201"/>
      <c r="AC339" s="201" t="s">
        <v>373</v>
      </c>
      <c r="AD339" s="201">
        <v>2195</v>
      </c>
      <c r="AE339" s="201">
        <v>2481</v>
      </c>
      <c r="AF339" s="201">
        <v>2605</v>
      </c>
      <c r="AG339" s="201">
        <v>2543</v>
      </c>
      <c r="AJ339" s="199" t="str">
        <f>IF(C339=X339,"○","●")</f>
        <v>●</v>
      </c>
      <c r="AK339" s="199" t="str">
        <f t="shared" ref="AK339:AK361" si="214">IF(D339=Y339,"○","●")</f>
        <v>●</v>
      </c>
      <c r="AL339" s="199" t="str">
        <f t="shared" ref="AL339:AL340" si="215">IF(E339=Z339,"○","●")</f>
        <v>●</v>
      </c>
      <c r="AM339" s="199" t="str">
        <f t="shared" ref="AM339:AM361" si="216">IF(F339=AA339,"○","●")</f>
        <v>●</v>
      </c>
      <c r="AP339" s="199" t="str">
        <f>IF(L339=AD339,"○","●")</f>
        <v>●</v>
      </c>
      <c r="AQ339" s="199" t="str">
        <f t="shared" ref="AQ339:AQ361" si="217">IF(M339=AE339,"○","●")</f>
        <v>●</v>
      </c>
      <c r="AR339" s="199" t="str">
        <f t="shared" ref="AR339:AR361" si="218">IF(N339=AF339,"○","●")</f>
        <v>●</v>
      </c>
      <c r="AS339" s="199" t="str">
        <f t="shared" ref="AS339" si="219">IF(O339=AG339,"○","●")</f>
        <v>●</v>
      </c>
    </row>
    <row r="340" spans="2:45" s="100" customFormat="1" ht="14.25" customHeight="1">
      <c r="B340" s="105" t="s">
        <v>91</v>
      </c>
      <c r="C340" s="106">
        <v>378</v>
      </c>
      <c r="D340" s="107">
        <v>373</v>
      </c>
      <c r="E340" s="107">
        <v>335</v>
      </c>
      <c r="F340" s="107">
        <v>284</v>
      </c>
      <c r="G340" s="107">
        <f>IF(COUNTIF(G344:G346,"x"),"x",IF(SUM(G344:G346)=0,"-",SUM(G344:G346)))</f>
        <v>203</v>
      </c>
      <c r="H340" s="107">
        <f t="shared" si="212"/>
        <v>-81</v>
      </c>
      <c r="I340" s="108">
        <f t="shared" ref="I340:I342" si="220">IF(H340="x","x",IF(H340="-","-",IF(AND(F340="-",G340&gt;0),"皆増",IF(AND(F340&gt;0,G340="-"),"皆減",H340/F340*100))))</f>
        <v>-28.52112676056338</v>
      </c>
      <c r="J340" s="102"/>
      <c r="K340" s="109" t="s">
        <v>91</v>
      </c>
      <c r="L340" s="106">
        <v>370</v>
      </c>
      <c r="M340" s="107">
        <v>304</v>
      </c>
      <c r="N340" s="107">
        <v>259</v>
      </c>
      <c r="O340" s="107">
        <v>216</v>
      </c>
      <c r="P340" s="107">
        <f>IF(COUNTIF(P344:P346,"x"),"x",IF(SUM(P344:P346)=0,"-",SUM(P344:P346)))</f>
        <v>161</v>
      </c>
      <c r="Q340" s="107">
        <f t="shared" si="213"/>
        <v>-55</v>
      </c>
      <c r="R340" s="108">
        <f t="shared" ref="R340:R342" si="221">IF(Q340="x","x",IF(Q340="-","-",IF(AND(O340="-",P340&gt;0),"皆増",IF(AND(O340&gt;0,P340="-"),"皆減",Q340/O340*100))))</f>
        <v>-25.462962962962965</v>
      </c>
      <c r="S340" s="108"/>
      <c r="W340" s="100" t="s">
        <v>374</v>
      </c>
      <c r="X340" s="100">
        <v>698</v>
      </c>
      <c r="Y340" s="100">
        <v>560</v>
      </c>
      <c r="Z340" s="100">
        <v>378</v>
      </c>
      <c r="AA340" s="100">
        <v>373</v>
      </c>
      <c r="AC340" s="100" t="s">
        <v>374</v>
      </c>
      <c r="AD340" s="100">
        <v>385</v>
      </c>
      <c r="AE340" s="100">
        <v>372</v>
      </c>
      <c r="AF340" s="100">
        <v>370</v>
      </c>
      <c r="AG340" s="100">
        <v>304</v>
      </c>
      <c r="AJ340" s="100" t="str">
        <f t="shared" ref="AJ340:AJ361" si="222">IF(C340=X340,"○","●")</f>
        <v>●</v>
      </c>
      <c r="AK340" s="100" t="str">
        <f t="shared" si="214"/>
        <v>●</v>
      </c>
      <c r="AL340" s="100" t="str">
        <f t="shared" si="215"/>
        <v>●</v>
      </c>
      <c r="AM340" s="100" t="str">
        <f t="shared" si="216"/>
        <v>●</v>
      </c>
      <c r="AP340" s="100" t="str">
        <f t="shared" ref="AP340:AP361" si="223">IF(L340=AD340,"○","●")</f>
        <v>●</v>
      </c>
      <c r="AQ340" s="100" t="str">
        <f t="shared" si="217"/>
        <v>●</v>
      </c>
      <c r="AR340" s="100" t="str">
        <f t="shared" si="218"/>
        <v>●</v>
      </c>
      <c r="AS340" s="100" t="str">
        <f>IF(O340=AG340,"○","●")</f>
        <v>●</v>
      </c>
    </row>
    <row r="341" spans="2:45" s="100" customFormat="1" ht="14.25" customHeight="1">
      <c r="B341" s="105" t="s">
        <v>92</v>
      </c>
      <c r="C341" s="106">
        <v>2878</v>
      </c>
      <c r="D341" s="107">
        <v>2450</v>
      </c>
      <c r="E341" s="107">
        <v>2099</v>
      </c>
      <c r="F341" s="107">
        <v>1687</v>
      </c>
      <c r="G341" s="296">
        <f>IF(COUNTIF(G347:G356,"x"),"x",IF(SUM(G347:G356)=0,"-",SUM(G347:G356)))</f>
        <v>1256</v>
      </c>
      <c r="H341" s="107">
        <f t="shared" si="212"/>
        <v>-431</v>
      </c>
      <c r="I341" s="108">
        <f t="shared" si="220"/>
        <v>-25.548310610551273</v>
      </c>
      <c r="J341" s="102"/>
      <c r="K341" s="109" t="s">
        <v>92</v>
      </c>
      <c r="L341" s="106">
        <v>1812</v>
      </c>
      <c r="M341" s="107">
        <v>1678</v>
      </c>
      <c r="N341" s="107">
        <v>1450</v>
      </c>
      <c r="O341" s="107">
        <v>1236</v>
      </c>
      <c r="P341" s="296">
        <f>IF(COUNTIF(P347:P356,"x"),"x",IF(SUM(P347:P356)=0,"-",SUM(P347:P356)))</f>
        <v>1007</v>
      </c>
      <c r="Q341" s="107">
        <f t="shared" si="213"/>
        <v>-229</v>
      </c>
      <c r="R341" s="108">
        <f t="shared" si="221"/>
        <v>-18.527508090614887</v>
      </c>
      <c r="S341" s="108"/>
      <c r="W341" s="100" t="s">
        <v>375</v>
      </c>
      <c r="X341" s="100">
        <v>3772</v>
      </c>
      <c r="Y341" s="100">
        <v>3314</v>
      </c>
      <c r="Z341" s="100">
        <v>2878</v>
      </c>
      <c r="AA341" s="100">
        <v>2450</v>
      </c>
      <c r="AC341" s="100" t="s">
        <v>375</v>
      </c>
      <c r="AD341" s="100">
        <v>1589</v>
      </c>
      <c r="AE341" s="100">
        <v>1794</v>
      </c>
      <c r="AF341" s="100">
        <v>1812</v>
      </c>
      <c r="AG341" s="100">
        <v>1678</v>
      </c>
      <c r="AJ341" s="100" t="str">
        <f t="shared" si="222"/>
        <v>●</v>
      </c>
      <c r="AK341" s="100" t="str">
        <f t="shared" si="214"/>
        <v>●</v>
      </c>
      <c r="AL341" s="100" t="str">
        <f>IF(E341=Z341,"○","●")</f>
        <v>●</v>
      </c>
      <c r="AM341" s="100" t="str">
        <f t="shared" si="216"/>
        <v>●</v>
      </c>
      <c r="AP341" s="100" t="str">
        <f t="shared" si="223"/>
        <v>●</v>
      </c>
      <c r="AQ341" s="100" t="str">
        <f t="shared" si="217"/>
        <v>●</v>
      </c>
      <c r="AR341" s="100" t="str">
        <f t="shared" si="218"/>
        <v>●</v>
      </c>
      <c r="AS341" s="100" t="str">
        <f t="shared" ref="AS341:AS361" si="224">IF(O341=AG341,"○","●")</f>
        <v>●</v>
      </c>
    </row>
    <row r="342" spans="2:45" s="100" customFormat="1" ht="14.25" customHeight="1">
      <c r="B342" s="105" t="s">
        <v>93</v>
      </c>
      <c r="C342" s="106">
        <v>1220</v>
      </c>
      <c r="D342" s="107">
        <v>1437</v>
      </c>
      <c r="E342" s="107">
        <v>1453</v>
      </c>
      <c r="F342" s="107">
        <v>1490</v>
      </c>
      <c r="G342" s="107">
        <f>IF(COUNTIF(G357:G361,"x"),"x",IF(SUM(G357,G361)=0,"-",SUM(G357:G361)))</f>
        <v>1480</v>
      </c>
      <c r="H342" s="107">
        <f t="shared" si="212"/>
        <v>-10</v>
      </c>
      <c r="I342" s="108">
        <f t="shared" si="220"/>
        <v>-0.67114093959731547</v>
      </c>
      <c r="J342" s="102"/>
      <c r="K342" s="109" t="s">
        <v>93</v>
      </c>
      <c r="L342" s="106">
        <v>423</v>
      </c>
      <c r="M342" s="107">
        <v>561</v>
      </c>
      <c r="N342" s="107">
        <v>658</v>
      </c>
      <c r="O342" s="107">
        <v>766</v>
      </c>
      <c r="P342" s="107">
        <f>IF(COUNTIF(P357:P361,"x"),"x",IF(SUM(P357,P361)=0,"-",SUM(P357:P361)))</f>
        <v>800</v>
      </c>
      <c r="Q342" s="107">
        <f t="shared" si="213"/>
        <v>34</v>
      </c>
      <c r="R342" s="108">
        <f t="shared" si="221"/>
        <v>4.4386422976501301</v>
      </c>
      <c r="S342" s="108"/>
      <c r="W342" s="100" t="s">
        <v>376</v>
      </c>
      <c r="X342" s="100">
        <v>998</v>
      </c>
      <c r="Y342" s="100">
        <v>1175</v>
      </c>
      <c r="Z342" s="100">
        <v>1220</v>
      </c>
      <c r="AA342" s="100">
        <v>1437</v>
      </c>
      <c r="AC342" s="100" t="s">
        <v>376</v>
      </c>
      <c r="AD342" s="100">
        <v>221</v>
      </c>
      <c r="AE342" s="100">
        <v>315</v>
      </c>
      <c r="AF342" s="100">
        <v>423</v>
      </c>
      <c r="AG342" s="100">
        <v>561</v>
      </c>
      <c r="AJ342" s="100" t="str">
        <f t="shared" si="222"/>
        <v>●</v>
      </c>
      <c r="AK342" s="100" t="str">
        <f t="shared" si="214"/>
        <v>●</v>
      </c>
      <c r="AL342" s="100" t="str">
        <f t="shared" ref="AL342:AL351" si="225">IF(E342=Z342,"○","●")</f>
        <v>●</v>
      </c>
      <c r="AM342" s="100" t="str">
        <f t="shared" si="216"/>
        <v>●</v>
      </c>
      <c r="AP342" s="100" t="str">
        <f t="shared" si="223"/>
        <v>●</v>
      </c>
      <c r="AQ342" s="100" t="str">
        <f t="shared" si="217"/>
        <v>●</v>
      </c>
      <c r="AR342" s="100" t="str">
        <f t="shared" si="218"/>
        <v>●</v>
      </c>
      <c r="AS342" s="100" t="str">
        <f t="shared" si="224"/>
        <v>●</v>
      </c>
    </row>
    <row r="343" spans="2:45" s="100" customFormat="1" ht="14.25" customHeight="1">
      <c r="B343" s="102"/>
      <c r="C343" s="106"/>
      <c r="D343" s="112"/>
      <c r="E343" s="112"/>
      <c r="F343" s="112"/>
      <c r="G343" s="112"/>
      <c r="H343" s="112"/>
      <c r="I343" s="113"/>
      <c r="J343" s="102"/>
      <c r="K343" s="114"/>
      <c r="L343" s="106"/>
      <c r="M343" s="112"/>
      <c r="N343" s="112"/>
      <c r="O343" s="112"/>
      <c r="P343" s="112"/>
      <c r="Q343" s="112"/>
      <c r="R343" s="113"/>
      <c r="S343" s="113"/>
      <c r="AJ343" s="100" t="str">
        <f t="shared" si="222"/>
        <v>○</v>
      </c>
      <c r="AK343" s="100" t="str">
        <f t="shared" si="214"/>
        <v>○</v>
      </c>
      <c r="AL343" s="100" t="str">
        <f t="shared" si="225"/>
        <v>○</v>
      </c>
      <c r="AM343" s="100" t="str">
        <f t="shared" si="216"/>
        <v>○</v>
      </c>
      <c r="AP343" s="100" t="str">
        <f t="shared" si="223"/>
        <v>○</v>
      </c>
      <c r="AQ343" s="100" t="str">
        <f t="shared" si="217"/>
        <v>○</v>
      </c>
      <c r="AR343" s="100" t="str">
        <f t="shared" si="218"/>
        <v>○</v>
      </c>
      <c r="AS343" s="100" t="str">
        <f t="shared" si="224"/>
        <v>○</v>
      </c>
    </row>
    <row r="344" spans="2:45" s="100" customFormat="1" ht="14.25" customHeight="1">
      <c r="B344" s="102" t="s">
        <v>94</v>
      </c>
      <c r="C344" s="106">
        <v>114</v>
      </c>
      <c r="D344" s="107">
        <v>128</v>
      </c>
      <c r="E344" s="107">
        <v>106</v>
      </c>
      <c r="F344" s="107">
        <v>87</v>
      </c>
      <c r="G344" s="107">
        <f>第2表01元データ!H66</f>
        <v>54</v>
      </c>
      <c r="H344" s="107">
        <f t="shared" ref="H344:H361" si="226">IF(G344="x","x",IF(AND(G344="-",F344="-"),"-",IF(AND(G344="-",F344&gt;0),F344*-1,IF(AND(G344&gt;0,F344="-"),G344,G344-F344))))</f>
        <v>-33</v>
      </c>
      <c r="I344" s="108">
        <f t="shared" ref="I344:I361" si="227">IF(H344="x","x",IF(H344="-","-",IF(AND(F344="-",G344&gt;0),"皆増",IF(AND(F344&gt;0,G344="-"),"皆減",H344/F344*100))))</f>
        <v>-37.931034482758619</v>
      </c>
      <c r="J344" s="102"/>
      <c r="K344" s="114" t="s">
        <v>94</v>
      </c>
      <c r="L344" s="106">
        <v>107</v>
      </c>
      <c r="M344" s="107">
        <v>78</v>
      </c>
      <c r="N344" s="107">
        <v>63</v>
      </c>
      <c r="O344" s="107">
        <v>46</v>
      </c>
      <c r="P344" s="107">
        <f>第2表01元データ!I66</f>
        <v>24</v>
      </c>
      <c r="Q344" s="107">
        <f t="shared" ref="Q344:Q361" si="228">IF(P344="x","x",IF(AND(P344="-",O344="-"),"-",IF(AND(P344="-",O344&gt;0),O344*-1,IF(AND(P344&gt;0,O344="-"),P344,P344-O344))))</f>
        <v>-22</v>
      </c>
      <c r="R344" s="108">
        <f t="shared" ref="R344:R361" si="229">IF(Q344="x","x",IF(Q344="-","-",IF(AND(O344="-",P344&gt;0),"皆増",IF(AND(O344&gt;0,P344="-"),"皆減",Q344/O344*100))))</f>
        <v>-47.826086956521742</v>
      </c>
      <c r="S344" s="108"/>
      <c r="T344" s="100">
        <v>201</v>
      </c>
      <c r="W344" s="100" t="s">
        <v>377</v>
      </c>
      <c r="X344" s="100">
        <v>165</v>
      </c>
      <c r="Y344" s="100">
        <v>169</v>
      </c>
      <c r="Z344" s="100">
        <v>114</v>
      </c>
      <c r="AA344" s="100">
        <v>128</v>
      </c>
      <c r="AC344" s="100" t="s">
        <v>377</v>
      </c>
      <c r="AD344" s="100">
        <v>74</v>
      </c>
      <c r="AE344" s="100">
        <v>109</v>
      </c>
      <c r="AF344" s="100">
        <v>107</v>
      </c>
      <c r="AG344" s="100">
        <v>78</v>
      </c>
      <c r="AJ344" s="100" t="str">
        <f t="shared" si="222"/>
        <v>●</v>
      </c>
      <c r="AK344" s="100" t="str">
        <f t="shared" si="214"/>
        <v>●</v>
      </c>
      <c r="AL344" s="100" t="str">
        <f t="shared" si="225"/>
        <v>●</v>
      </c>
      <c r="AM344" s="100" t="str">
        <f t="shared" si="216"/>
        <v>●</v>
      </c>
      <c r="AP344" s="100" t="str">
        <f t="shared" si="223"/>
        <v>●</v>
      </c>
      <c r="AQ344" s="100" t="str">
        <f t="shared" si="217"/>
        <v>●</v>
      </c>
      <c r="AR344" s="100" t="str">
        <f t="shared" si="218"/>
        <v>●</v>
      </c>
      <c r="AS344" s="100" t="str">
        <f t="shared" si="224"/>
        <v>●</v>
      </c>
    </row>
    <row r="345" spans="2:45" s="100" customFormat="1" ht="14.25" customHeight="1">
      <c r="B345" s="102" t="s">
        <v>189</v>
      </c>
      <c r="C345" s="106">
        <v>126</v>
      </c>
      <c r="D345" s="107">
        <v>101</v>
      </c>
      <c r="E345" s="107">
        <v>124</v>
      </c>
      <c r="F345" s="107">
        <v>86</v>
      </c>
      <c r="G345" s="107">
        <f>第2表01元データ!H67</f>
        <v>72</v>
      </c>
      <c r="H345" s="107">
        <f t="shared" si="226"/>
        <v>-14</v>
      </c>
      <c r="I345" s="108">
        <f t="shared" si="227"/>
        <v>-16.279069767441861</v>
      </c>
      <c r="J345" s="102"/>
      <c r="K345" s="114" t="s">
        <v>123</v>
      </c>
      <c r="L345" s="106">
        <v>127</v>
      </c>
      <c r="M345" s="107">
        <v>106</v>
      </c>
      <c r="N345" s="107">
        <v>85</v>
      </c>
      <c r="O345" s="107">
        <v>73</v>
      </c>
      <c r="P345" s="107">
        <f>第2表01元データ!I67</f>
        <v>56</v>
      </c>
      <c r="Q345" s="107">
        <f t="shared" si="228"/>
        <v>-17</v>
      </c>
      <c r="R345" s="108">
        <f t="shared" si="229"/>
        <v>-23.287671232876711</v>
      </c>
      <c r="S345" s="108"/>
      <c r="T345" s="100">
        <v>202</v>
      </c>
      <c r="W345" s="100" t="s">
        <v>356</v>
      </c>
      <c r="X345" s="100">
        <v>230</v>
      </c>
      <c r="Y345" s="100">
        <v>156</v>
      </c>
      <c r="Z345" s="100">
        <v>126</v>
      </c>
      <c r="AA345" s="100">
        <v>101</v>
      </c>
      <c r="AC345" s="100" t="s">
        <v>356</v>
      </c>
      <c r="AD345" s="100">
        <v>129</v>
      </c>
      <c r="AE345" s="100">
        <v>115</v>
      </c>
      <c r="AF345" s="100">
        <v>127</v>
      </c>
      <c r="AG345" s="100">
        <v>106</v>
      </c>
      <c r="AJ345" s="100" t="str">
        <f t="shared" si="222"/>
        <v>●</v>
      </c>
      <c r="AK345" s="100" t="str">
        <f t="shared" si="214"/>
        <v>●</v>
      </c>
      <c r="AL345" s="100" t="str">
        <f t="shared" si="225"/>
        <v>●</v>
      </c>
      <c r="AM345" s="100" t="str">
        <f t="shared" si="216"/>
        <v>●</v>
      </c>
      <c r="AP345" s="100" t="str">
        <f t="shared" si="223"/>
        <v>●</v>
      </c>
      <c r="AQ345" s="100" t="str">
        <f t="shared" si="217"/>
        <v>●</v>
      </c>
      <c r="AR345" s="100" t="str">
        <f t="shared" si="218"/>
        <v>●</v>
      </c>
      <c r="AS345" s="100" t="str">
        <f t="shared" si="224"/>
        <v>●</v>
      </c>
    </row>
    <row r="346" spans="2:45" s="100" customFormat="1" ht="14.25" customHeight="1">
      <c r="B346" s="102" t="s">
        <v>190</v>
      </c>
      <c r="C346" s="106">
        <v>138</v>
      </c>
      <c r="D346" s="107">
        <v>144</v>
      </c>
      <c r="E346" s="107">
        <v>105</v>
      </c>
      <c r="F346" s="107">
        <v>111</v>
      </c>
      <c r="G346" s="107">
        <f>第2表01元データ!H68</f>
        <v>77</v>
      </c>
      <c r="H346" s="107">
        <f t="shared" si="226"/>
        <v>-34</v>
      </c>
      <c r="I346" s="108">
        <f t="shared" si="227"/>
        <v>-30.630630630630627</v>
      </c>
      <c r="J346" s="102"/>
      <c r="K346" s="114" t="s">
        <v>124</v>
      </c>
      <c r="L346" s="106">
        <v>136</v>
      </c>
      <c r="M346" s="107">
        <v>120</v>
      </c>
      <c r="N346" s="107">
        <v>111</v>
      </c>
      <c r="O346" s="107">
        <v>97</v>
      </c>
      <c r="P346" s="107">
        <f>第2表01元データ!I68</f>
        <v>81</v>
      </c>
      <c r="Q346" s="107">
        <f t="shared" si="228"/>
        <v>-16</v>
      </c>
      <c r="R346" s="108">
        <f t="shared" si="229"/>
        <v>-16.494845360824741</v>
      </c>
      <c r="S346" s="108"/>
      <c r="T346" s="100">
        <v>203</v>
      </c>
      <c r="W346" s="100" t="s">
        <v>357</v>
      </c>
      <c r="X346" s="100">
        <v>303</v>
      </c>
      <c r="Y346" s="100">
        <v>235</v>
      </c>
      <c r="Z346" s="100">
        <v>138</v>
      </c>
      <c r="AA346" s="100">
        <v>144</v>
      </c>
      <c r="AC346" s="100" t="s">
        <v>357</v>
      </c>
      <c r="AD346" s="100">
        <v>182</v>
      </c>
      <c r="AE346" s="100">
        <v>148</v>
      </c>
      <c r="AF346" s="100">
        <v>136</v>
      </c>
      <c r="AG346" s="100">
        <v>120</v>
      </c>
      <c r="AJ346" s="100" t="str">
        <f t="shared" si="222"/>
        <v>●</v>
      </c>
      <c r="AK346" s="100" t="str">
        <f t="shared" si="214"/>
        <v>●</v>
      </c>
      <c r="AL346" s="100" t="str">
        <f t="shared" si="225"/>
        <v>●</v>
      </c>
      <c r="AM346" s="100" t="str">
        <f t="shared" si="216"/>
        <v>●</v>
      </c>
      <c r="AP346" s="100" t="str">
        <f t="shared" si="223"/>
        <v>●</v>
      </c>
      <c r="AQ346" s="100" t="str">
        <f t="shared" si="217"/>
        <v>●</v>
      </c>
      <c r="AR346" s="100" t="str">
        <f t="shared" si="218"/>
        <v>●</v>
      </c>
      <c r="AS346" s="100" t="str">
        <f t="shared" si="224"/>
        <v>●</v>
      </c>
    </row>
    <row r="347" spans="2:45" s="100" customFormat="1" ht="14.25" customHeight="1">
      <c r="B347" s="102" t="s">
        <v>191</v>
      </c>
      <c r="C347" s="106">
        <v>222</v>
      </c>
      <c r="D347" s="107">
        <v>136</v>
      </c>
      <c r="E347" s="107">
        <v>141</v>
      </c>
      <c r="F347" s="107">
        <v>108</v>
      </c>
      <c r="G347" s="107">
        <f>第2表01元データ!H69</f>
        <v>98</v>
      </c>
      <c r="H347" s="107">
        <f t="shared" si="226"/>
        <v>-10</v>
      </c>
      <c r="I347" s="108">
        <f t="shared" si="227"/>
        <v>-9.2592592592592595</v>
      </c>
      <c r="J347" s="102"/>
      <c r="K347" s="114" t="s">
        <v>125</v>
      </c>
      <c r="L347" s="106">
        <v>156</v>
      </c>
      <c r="M347" s="107">
        <v>135</v>
      </c>
      <c r="N347" s="107">
        <v>113</v>
      </c>
      <c r="O347" s="107">
        <v>117</v>
      </c>
      <c r="P347" s="107">
        <f>第2表01元データ!I69</f>
        <v>91</v>
      </c>
      <c r="Q347" s="107">
        <f t="shared" si="228"/>
        <v>-26</v>
      </c>
      <c r="R347" s="108">
        <f t="shared" si="229"/>
        <v>-22.222222222222221</v>
      </c>
      <c r="S347" s="108"/>
      <c r="T347" s="100">
        <v>204</v>
      </c>
      <c r="W347" s="100" t="s">
        <v>358</v>
      </c>
      <c r="X347" s="100">
        <v>405</v>
      </c>
      <c r="Y347" s="100">
        <v>268</v>
      </c>
      <c r="Z347" s="100">
        <v>222</v>
      </c>
      <c r="AA347" s="100">
        <v>136</v>
      </c>
      <c r="AC347" s="100" t="s">
        <v>358</v>
      </c>
      <c r="AD347" s="100">
        <v>201</v>
      </c>
      <c r="AE347" s="100">
        <v>197</v>
      </c>
      <c r="AF347" s="100">
        <v>156</v>
      </c>
      <c r="AG347" s="100">
        <v>135</v>
      </c>
      <c r="AJ347" s="100" t="str">
        <f t="shared" si="222"/>
        <v>●</v>
      </c>
      <c r="AK347" s="100" t="str">
        <f t="shared" si="214"/>
        <v>●</v>
      </c>
      <c r="AL347" s="100" t="str">
        <f t="shared" si="225"/>
        <v>●</v>
      </c>
      <c r="AM347" s="100" t="str">
        <f t="shared" si="216"/>
        <v>●</v>
      </c>
      <c r="AP347" s="100" t="str">
        <f t="shared" si="223"/>
        <v>●</v>
      </c>
      <c r="AQ347" s="100" t="str">
        <f t="shared" si="217"/>
        <v>●</v>
      </c>
      <c r="AR347" s="100" t="str">
        <f t="shared" si="218"/>
        <v>●</v>
      </c>
      <c r="AS347" s="100" t="str">
        <f t="shared" si="224"/>
        <v>●</v>
      </c>
    </row>
    <row r="348" spans="2:45" s="100" customFormat="1" ht="14.25" customHeight="1">
      <c r="B348" s="102" t="s">
        <v>214</v>
      </c>
      <c r="C348" s="106">
        <v>245</v>
      </c>
      <c r="D348" s="107">
        <v>178</v>
      </c>
      <c r="E348" s="107">
        <v>123</v>
      </c>
      <c r="F348" s="107">
        <v>111</v>
      </c>
      <c r="G348" s="107">
        <f>第2表01元データ!H70</f>
        <v>61</v>
      </c>
      <c r="H348" s="107">
        <f t="shared" si="226"/>
        <v>-50</v>
      </c>
      <c r="I348" s="108">
        <f t="shared" si="227"/>
        <v>-45.045045045045043</v>
      </c>
      <c r="J348" s="102"/>
      <c r="K348" s="114" t="s">
        <v>126</v>
      </c>
      <c r="L348" s="106">
        <v>156</v>
      </c>
      <c r="M348" s="107">
        <v>127</v>
      </c>
      <c r="N348" s="107">
        <v>88</v>
      </c>
      <c r="O348" s="107">
        <v>80</v>
      </c>
      <c r="P348" s="107">
        <f>第2表01元データ!I70</f>
        <v>80</v>
      </c>
      <c r="Q348" s="107">
        <f t="shared" si="228"/>
        <v>0</v>
      </c>
      <c r="R348" s="108">
        <f t="shared" si="229"/>
        <v>0</v>
      </c>
      <c r="S348" s="108"/>
      <c r="T348" s="100">
        <v>205</v>
      </c>
      <c r="W348" s="100" t="s">
        <v>359</v>
      </c>
      <c r="X348" s="100">
        <v>390</v>
      </c>
      <c r="Y348" s="100">
        <v>348</v>
      </c>
      <c r="Z348" s="100">
        <v>245</v>
      </c>
      <c r="AA348" s="100">
        <v>178</v>
      </c>
      <c r="AC348" s="100" t="s">
        <v>359</v>
      </c>
      <c r="AD348" s="100">
        <v>157</v>
      </c>
      <c r="AE348" s="100">
        <v>173</v>
      </c>
      <c r="AF348" s="100">
        <v>156</v>
      </c>
      <c r="AG348" s="100">
        <v>127</v>
      </c>
      <c r="AJ348" s="100" t="str">
        <f t="shared" si="222"/>
        <v>●</v>
      </c>
      <c r="AK348" s="100" t="str">
        <f t="shared" si="214"/>
        <v>●</v>
      </c>
      <c r="AL348" s="100" t="str">
        <f t="shared" si="225"/>
        <v>●</v>
      </c>
      <c r="AM348" s="100" t="str">
        <f t="shared" si="216"/>
        <v>●</v>
      </c>
      <c r="AP348" s="100" t="str">
        <f t="shared" si="223"/>
        <v>●</v>
      </c>
      <c r="AQ348" s="100" t="str">
        <f t="shared" si="217"/>
        <v>●</v>
      </c>
      <c r="AR348" s="100" t="str">
        <f t="shared" si="218"/>
        <v>●</v>
      </c>
      <c r="AS348" s="100" t="str">
        <f t="shared" si="224"/>
        <v>●</v>
      </c>
    </row>
    <row r="349" spans="2:45" s="100" customFormat="1" ht="14.25" customHeight="1">
      <c r="B349" s="102" t="s">
        <v>192</v>
      </c>
      <c r="C349" s="106">
        <v>294</v>
      </c>
      <c r="D349" s="107">
        <v>222</v>
      </c>
      <c r="E349" s="107">
        <v>148</v>
      </c>
      <c r="F349" s="107">
        <v>111</v>
      </c>
      <c r="G349" s="107">
        <f>第2表01元データ!H71</f>
        <v>63</v>
      </c>
      <c r="H349" s="107">
        <f t="shared" si="226"/>
        <v>-48</v>
      </c>
      <c r="I349" s="108">
        <f t="shared" si="227"/>
        <v>-43.243243243243242</v>
      </c>
      <c r="J349" s="102"/>
      <c r="K349" s="114" t="s">
        <v>127</v>
      </c>
      <c r="L349" s="106">
        <v>167</v>
      </c>
      <c r="M349" s="107">
        <v>123</v>
      </c>
      <c r="N349" s="107">
        <v>84</v>
      </c>
      <c r="O349" s="107">
        <v>59</v>
      </c>
      <c r="P349" s="107">
        <f>第2表01元データ!I71</f>
        <v>36</v>
      </c>
      <c r="Q349" s="107">
        <f t="shared" si="228"/>
        <v>-23</v>
      </c>
      <c r="R349" s="108">
        <f t="shared" si="229"/>
        <v>-38.983050847457626</v>
      </c>
      <c r="S349" s="108"/>
      <c r="T349" s="100">
        <v>206</v>
      </c>
      <c r="W349" s="100" t="s">
        <v>360</v>
      </c>
      <c r="X349" s="100">
        <v>315</v>
      </c>
      <c r="Y349" s="100">
        <v>307</v>
      </c>
      <c r="Z349" s="100">
        <v>294</v>
      </c>
      <c r="AA349" s="100">
        <v>222</v>
      </c>
      <c r="AC349" s="100" t="s">
        <v>360</v>
      </c>
      <c r="AD349" s="100">
        <v>92</v>
      </c>
      <c r="AE349" s="100">
        <v>160</v>
      </c>
      <c r="AF349" s="100">
        <v>167</v>
      </c>
      <c r="AG349" s="100">
        <v>123</v>
      </c>
      <c r="AJ349" s="100" t="str">
        <f t="shared" si="222"/>
        <v>●</v>
      </c>
      <c r="AK349" s="100" t="str">
        <f t="shared" si="214"/>
        <v>●</v>
      </c>
      <c r="AL349" s="100" t="str">
        <f t="shared" si="225"/>
        <v>●</v>
      </c>
      <c r="AM349" s="100" t="str">
        <f t="shared" si="216"/>
        <v>●</v>
      </c>
      <c r="AP349" s="100" t="str">
        <f t="shared" si="223"/>
        <v>●</v>
      </c>
      <c r="AQ349" s="100" t="str">
        <f t="shared" si="217"/>
        <v>●</v>
      </c>
      <c r="AR349" s="100" t="str">
        <f t="shared" si="218"/>
        <v>●</v>
      </c>
      <c r="AS349" s="100" t="str">
        <f t="shared" si="224"/>
        <v>●</v>
      </c>
    </row>
    <row r="350" spans="2:45" s="100" customFormat="1" ht="14.25" customHeight="1">
      <c r="B350" s="102" t="s">
        <v>193</v>
      </c>
      <c r="C350" s="106">
        <v>239</v>
      </c>
      <c r="D350" s="107">
        <v>242</v>
      </c>
      <c r="E350" s="107">
        <v>187</v>
      </c>
      <c r="F350" s="107">
        <v>136</v>
      </c>
      <c r="G350" s="107">
        <f>第2表01元データ!H72</f>
        <v>82</v>
      </c>
      <c r="H350" s="107">
        <f t="shared" si="226"/>
        <v>-54</v>
      </c>
      <c r="I350" s="108">
        <f t="shared" si="227"/>
        <v>-39.705882352941174</v>
      </c>
      <c r="J350" s="102"/>
      <c r="K350" s="114" t="s">
        <v>128</v>
      </c>
      <c r="L350" s="106">
        <v>168</v>
      </c>
      <c r="M350" s="107">
        <v>153</v>
      </c>
      <c r="N350" s="107">
        <v>113</v>
      </c>
      <c r="O350" s="107">
        <v>78</v>
      </c>
      <c r="P350" s="107">
        <f>第2表01元データ!I72</f>
        <v>48</v>
      </c>
      <c r="Q350" s="107">
        <f t="shared" si="228"/>
        <v>-30</v>
      </c>
      <c r="R350" s="108">
        <f t="shared" si="229"/>
        <v>-38.461538461538467</v>
      </c>
      <c r="S350" s="108"/>
      <c r="T350" s="100">
        <v>207</v>
      </c>
      <c r="W350" s="100" t="s">
        <v>361</v>
      </c>
      <c r="X350" s="100">
        <v>245</v>
      </c>
      <c r="Y350" s="100">
        <v>274</v>
      </c>
      <c r="Z350" s="100">
        <v>239</v>
      </c>
      <c r="AA350" s="100">
        <v>242</v>
      </c>
      <c r="AC350" s="100" t="s">
        <v>361</v>
      </c>
      <c r="AD350" s="100">
        <v>111</v>
      </c>
      <c r="AE350" s="100">
        <v>153</v>
      </c>
      <c r="AF350" s="100">
        <v>168</v>
      </c>
      <c r="AG350" s="100">
        <v>153</v>
      </c>
      <c r="AJ350" s="100" t="str">
        <f t="shared" si="222"/>
        <v>●</v>
      </c>
      <c r="AK350" s="100" t="str">
        <f t="shared" si="214"/>
        <v>●</v>
      </c>
      <c r="AL350" s="100" t="str">
        <f t="shared" si="225"/>
        <v>●</v>
      </c>
      <c r="AM350" s="100" t="str">
        <f t="shared" si="216"/>
        <v>●</v>
      </c>
      <c r="AP350" s="100" t="str">
        <f t="shared" si="223"/>
        <v>●</v>
      </c>
      <c r="AQ350" s="100" t="str">
        <f t="shared" si="217"/>
        <v>○</v>
      </c>
      <c r="AR350" s="100" t="str">
        <f t="shared" si="218"/>
        <v>●</v>
      </c>
      <c r="AS350" s="100" t="str">
        <f t="shared" si="224"/>
        <v>●</v>
      </c>
    </row>
    <row r="351" spans="2:45" s="100" customFormat="1" ht="14.25" customHeight="1">
      <c r="B351" s="102" t="s">
        <v>194</v>
      </c>
      <c r="C351" s="106">
        <v>226</v>
      </c>
      <c r="D351" s="107">
        <v>219</v>
      </c>
      <c r="E351" s="107">
        <v>217</v>
      </c>
      <c r="F351" s="107">
        <v>158</v>
      </c>
      <c r="G351" s="107">
        <f>第2表01元データ!H73</f>
        <v>113</v>
      </c>
      <c r="H351" s="107">
        <f t="shared" si="226"/>
        <v>-45</v>
      </c>
      <c r="I351" s="108">
        <f t="shared" si="227"/>
        <v>-28.481012658227851</v>
      </c>
      <c r="J351" s="102"/>
      <c r="K351" s="114" t="s">
        <v>129</v>
      </c>
      <c r="L351" s="106">
        <v>179</v>
      </c>
      <c r="M351" s="107">
        <v>164</v>
      </c>
      <c r="N351" s="107">
        <v>137</v>
      </c>
      <c r="O351" s="107">
        <v>104</v>
      </c>
      <c r="P351" s="107">
        <f>第2表01元データ!I73</f>
        <v>61</v>
      </c>
      <c r="Q351" s="107">
        <f t="shared" si="228"/>
        <v>-43</v>
      </c>
      <c r="R351" s="108">
        <f t="shared" si="229"/>
        <v>-41.346153846153847</v>
      </c>
      <c r="S351" s="108"/>
      <c r="T351" s="100">
        <v>208</v>
      </c>
      <c r="W351" s="100" t="s">
        <v>362</v>
      </c>
      <c r="X351" s="100">
        <v>369</v>
      </c>
      <c r="Y351" s="100">
        <v>226</v>
      </c>
      <c r="Z351" s="100">
        <v>226</v>
      </c>
      <c r="AA351" s="100">
        <v>219</v>
      </c>
      <c r="AC351" s="100" t="s">
        <v>362</v>
      </c>
      <c r="AD351" s="100">
        <v>189</v>
      </c>
      <c r="AE351" s="100">
        <v>145</v>
      </c>
      <c r="AF351" s="100">
        <v>179</v>
      </c>
      <c r="AG351" s="100">
        <v>164</v>
      </c>
      <c r="AJ351" s="100" t="str">
        <f t="shared" si="222"/>
        <v>●</v>
      </c>
      <c r="AK351" s="100" t="str">
        <f t="shared" si="214"/>
        <v>●</v>
      </c>
      <c r="AL351" s="100" t="str">
        <f t="shared" si="225"/>
        <v>●</v>
      </c>
      <c r="AM351" s="100" t="str">
        <f t="shared" si="216"/>
        <v>●</v>
      </c>
      <c r="AP351" s="100" t="str">
        <f t="shared" si="223"/>
        <v>●</v>
      </c>
      <c r="AQ351" s="100" t="str">
        <f t="shared" si="217"/>
        <v>●</v>
      </c>
      <c r="AR351" s="100" t="str">
        <f t="shared" si="218"/>
        <v>●</v>
      </c>
      <c r="AS351" s="100" t="str">
        <f t="shared" si="224"/>
        <v>●</v>
      </c>
    </row>
    <row r="352" spans="2:45" s="100" customFormat="1" ht="14.25" customHeight="1">
      <c r="B352" s="102" t="s">
        <v>130</v>
      </c>
      <c r="C352" s="106">
        <v>206</v>
      </c>
      <c r="D352" s="107">
        <v>218</v>
      </c>
      <c r="E352" s="107">
        <v>193</v>
      </c>
      <c r="F352" s="107">
        <v>200</v>
      </c>
      <c r="G352" s="107">
        <f>第2表01元データ!H74</f>
        <v>138</v>
      </c>
      <c r="H352" s="107">
        <f t="shared" si="226"/>
        <v>-62</v>
      </c>
      <c r="I352" s="108">
        <f t="shared" si="227"/>
        <v>-31</v>
      </c>
      <c r="J352" s="102"/>
      <c r="K352" s="114" t="s">
        <v>130</v>
      </c>
      <c r="L352" s="106">
        <v>152</v>
      </c>
      <c r="M352" s="107">
        <v>176</v>
      </c>
      <c r="N352" s="107">
        <v>168</v>
      </c>
      <c r="O352" s="107">
        <v>145</v>
      </c>
      <c r="P352" s="107">
        <f>第2表01元データ!I74</f>
        <v>103</v>
      </c>
      <c r="Q352" s="107">
        <f t="shared" si="228"/>
        <v>-42</v>
      </c>
      <c r="R352" s="108">
        <f t="shared" si="229"/>
        <v>-28.965517241379313</v>
      </c>
      <c r="S352" s="108"/>
      <c r="T352" s="100">
        <v>209</v>
      </c>
      <c r="W352" s="100" t="s">
        <v>363</v>
      </c>
      <c r="X352" s="100">
        <v>459</v>
      </c>
      <c r="Y352" s="100">
        <v>339</v>
      </c>
      <c r="Z352" s="100">
        <v>206</v>
      </c>
      <c r="AA352" s="100">
        <v>218</v>
      </c>
      <c r="AC352" s="100" t="s">
        <v>363</v>
      </c>
      <c r="AD352" s="100">
        <v>239</v>
      </c>
      <c r="AE352" s="100">
        <v>207</v>
      </c>
      <c r="AF352" s="100">
        <v>152</v>
      </c>
      <c r="AG352" s="100">
        <v>176</v>
      </c>
      <c r="AJ352" s="100" t="str">
        <f t="shared" si="222"/>
        <v>●</v>
      </c>
      <c r="AK352" s="100" t="str">
        <f t="shared" si="214"/>
        <v>●</v>
      </c>
      <c r="AL352" s="100" t="str">
        <f>IF(E352=Z352,"○","●")</f>
        <v>●</v>
      </c>
      <c r="AM352" s="100" t="str">
        <f t="shared" si="216"/>
        <v>●</v>
      </c>
      <c r="AP352" s="100" t="str">
        <f t="shared" si="223"/>
        <v>●</v>
      </c>
      <c r="AQ352" s="100" t="str">
        <f t="shared" si="217"/>
        <v>●</v>
      </c>
      <c r="AR352" s="100" t="str">
        <f t="shared" si="218"/>
        <v>●</v>
      </c>
      <c r="AS352" s="100" t="str">
        <f t="shared" si="224"/>
        <v>●</v>
      </c>
    </row>
    <row r="353" spans="2:45" s="100" customFormat="1" ht="14.25" customHeight="1">
      <c r="B353" s="102" t="s">
        <v>131</v>
      </c>
      <c r="C353" s="106">
        <v>323</v>
      </c>
      <c r="D353" s="107">
        <v>193</v>
      </c>
      <c r="E353" s="107">
        <v>219</v>
      </c>
      <c r="F353" s="107">
        <v>185</v>
      </c>
      <c r="G353" s="107">
        <f>第2表01元データ!H75</f>
        <v>189</v>
      </c>
      <c r="H353" s="107">
        <f t="shared" si="226"/>
        <v>4</v>
      </c>
      <c r="I353" s="108">
        <f t="shared" si="227"/>
        <v>2.1621621621621623</v>
      </c>
      <c r="J353" s="102"/>
      <c r="K353" s="114" t="s">
        <v>131</v>
      </c>
      <c r="L353" s="106">
        <v>217</v>
      </c>
      <c r="M353" s="107">
        <v>153</v>
      </c>
      <c r="N353" s="107">
        <v>170</v>
      </c>
      <c r="O353" s="107">
        <v>156</v>
      </c>
      <c r="P353" s="107">
        <f>第2表01元データ!I75</f>
        <v>146</v>
      </c>
      <c r="Q353" s="107">
        <f t="shared" si="228"/>
        <v>-10</v>
      </c>
      <c r="R353" s="108">
        <f t="shared" si="229"/>
        <v>-6.4102564102564097</v>
      </c>
      <c r="S353" s="108"/>
      <c r="T353" s="100">
        <v>210</v>
      </c>
      <c r="W353" s="100" t="s">
        <v>364</v>
      </c>
      <c r="X353" s="100">
        <v>403</v>
      </c>
      <c r="Y353" s="100">
        <v>423</v>
      </c>
      <c r="Z353" s="100">
        <v>323</v>
      </c>
      <c r="AA353" s="100">
        <v>193</v>
      </c>
      <c r="AC353" s="100" t="s">
        <v>364</v>
      </c>
      <c r="AD353" s="100">
        <v>187</v>
      </c>
      <c r="AE353" s="100">
        <v>259</v>
      </c>
      <c r="AF353" s="100">
        <v>217</v>
      </c>
      <c r="AG353" s="100">
        <v>153</v>
      </c>
      <c r="AJ353" s="100" t="str">
        <f t="shared" si="222"/>
        <v>●</v>
      </c>
      <c r="AK353" s="100" t="str">
        <f t="shared" si="214"/>
        <v>●</v>
      </c>
      <c r="AL353" s="100" t="str">
        <f t="shared" ref="AL353:AL361" si="230">IF(E353=Z353,"○","●")</f>
        <v>●</v>
      </c>
      <c r="AM353" s="100" t="str">
        <f t="shared" si="216"/>
        <v>●</v>
      </c>
      <c r="AP353" s="100" t="str">
        <f t="shared" si="223"/>
        <v>●</v>
      </c>
      <c r="AQ353" s="100" t="str">
        <f t="shared" si="217"/>
        <v>●</v>
      </c>
      <c r="AR353" s="100" t="str">
        <f t="shared" si="218"/>
        <v>●</v>
      </c>
      <c r="AS353" s="100" t="str">
        <f t="shared" si="224"/>
        <v>●</v>
      </c>
    </row>
    <row r="354" spans="2:45" s="100" customFormat="1" ht="14.25" customHeight="1">
      <c r="B354" s="102" t="s">
        <v>132</v>
      </c>
      <c r="C354" s="106">
        <v>410</v>
      </c>
      <c r="D354" s="107">
        <v>321</v>
      </c>
      <c r="E354" s="107">
        <v>193</v>
      </c>
      <c r="F354" s="107">
        <v>205</v>
      </c>
      <c r="G354" s="107">
        <f>第2表01元データ!H76</f>
        <v>162</v>
      </c>
      <c r="H354" s="107">
        <f t="shared" si="226"/>
        <v>-43</v>
      </c>
      <c r="I354" s="108">
        <f t="shared" si="227"/>
        <v>-20.975609756097562</v>
      </c>
      <c r="J354" s="102"/>
      <c r="K354" s="114" t="s">
        <v>132</v>
      </c>
      <c r="L354" s="106">
        <v>248</v>
      </c>
      <c r="M354" s="107">
        <v>212</v>
      </c>
      <c r="N354" s="107">
        <v>139</v>
      </c>
      <c r="O354" s="107">
        <v>161</v>
      </c>
      <c r="P354" s="107">
        <f>第2表01元データ!I76</f>
        <v>154</v>
      </c>
      <c r="Q354" s="107">
        <f t="shared" si="228"/>
        <v>-7</v>
      </c>
      <c r="R354" s="108">
        <f t="shared" si="229"/>
        <v>-4.3478260869565215</v>
      </c>
      <c r="S354" s="108"/>
      <c r="T354" s="100">
        <v>211</v>
      </c>
      <c r="W354" s="100" t="s">
        <v>365</v>
      </c>
      <c r="X354" s="100">
        <v>417</v>
      </c>
      <c r="Y354" s="100">
        <v>371</v>
      </c>
      <c r="Z354" s="100">
        <v>410</v>
      </c>
      <c r="AA354" s="100">
        <v>321</v>
      </c>
      <c r="AC354" s="100" t="s">
        <v>365</v>
      </c>
      <c r="AD354" s="100">
        <v>155</v>
      </c>
      <c r="AE354" s="100">
        <v>191</v>
      </c>
      <c r="AF354" s="100">
        <v>248</v>
      </c>
      <c r="AG354" s="100">
        <v>212</v>
      </c>
      <c r="AJ354" s="100" t="str">
        <f t="shared" si="222"/>
        <v>●</v>
      </c>
      <c r="AK354" s="100" t="str">
        <f t="shared" si="214"/>
        <v>●</v>
      </c>
      <c r="AL354" s="100" t="str">
        <f t="shared" si="230"/>
        <v>●</v>
      </c>
      <c r="AM354" s="100" t="str">
        <f t="shared" si="216"/>
        <v>●</v>
      </c>
      <c r="AP354" s="100" t="str">
        <f t="shared" si="223"/>
        <v>●</v>
      </c>
      <c r="AQ354" s="100" t="str">
        <f t="shared" si="217"/>
        <v>●</v>
      </c>
      <c r="AR354" s="100" t="str">
        <f t="shared" si="218"/>
        <v>●</v>
      </c>
      <c r="AS354" s="100" t="str">
        <f t="shared" si="224"/>
        <v>●</v>
      </c>
    </row>
    <row r="355" spans="2:45" s="100" customFormat="1" ht="14.25" customHeight="1">
      <c r="B355" s="102" t="s">
        <v>133</v>
      </c>
      <c r="C355" s="106">
        <v>351</v>
      </c>
      <c r="D355" s="107">
        <v>382</v>
      </c>
      <c r="E355" s="107">
        <v>307</v>
      </c>
      <c r="F355" s="107">
        <v>184</v>
      </c>
      <c r="G355" s="107">
        <f>第2表01元データ!H77</f>
        <v>187</v>
      </c>
      <c r="H355" s="107">
        <f t="shared" si="226"/>
        <v>3</v>
      </c>
      <c r="I355" s="108">
        <f t="shared" si="227"/>
        <v>1.6304347826086956</v>
      </c>
      <c r="J355" s="102"/>
      <c r="K355" s="114" t="s">
        <v>133</v>
      </c>
      <c r="L355" s="106">
        <v>197</v>
      </c>
      <c r="M355" s="107">
        <v>245</v>
      </c>
      <c r="N355" s="107">
        <v>198</v>
      </c>
      <c r="O355" s="107">
        <v>134</v>
      </c>
      <c r="P355" s="107">
        <f>第2表01元データ!I77</f>
        <v>157</v>
      </c>
      <c r="Q355" s="107">
        <f t="shared" si="228"/>
        <v>23</v>
      </c>
      <c r="R355" s="108">
        <f t="shared" si="229"/>
        <v>17.164179104477611</v>
      </c>
      <c r="S355" s="108"/>
      <c r="T355" s="100">
        <v>212</v>
      </c>
      <c r="W355" s="100" t="s">
        <v>366</v>
      </c>
      <c r="X355" s="100">
        <v>393</v>
      </c>
      <c r="Y355" s="100">
        <v>390</v>
      </c>
      <c r="Z355" s="100">
        <v>351</v>
      </c>
      <c r="AA355" s="100">
        <v>382</v>
      </c>
      <c r="AC355" s="100" t="s">
        <v>366</v>
      </c>
      <c r="AD355" s="100">
        <v>137</v>
      </c>
      <c r="AE355" s="100">
        <v>160</v>
      </c>
      <c r="AF355" s="100">
        <v>197</v>
      </c>
      <c r="AG355" s="100">
        <v>245</v>
      </c>
      <c r="AJ355" s="100" t="str">
        <f t="shared" si="222"/>
        <v>●</v>
      </c>
      <c r="AK355" s="100" t="str">
        <f t="shared" si="214"/>
        <v>●</v>
      </c>
      <c r="AL355" s="100" t="str">
        <f t="shared" si="230"/>
        <v>●</v>
      </c>
      <c r="AM355" s="100" t="str">
        <f t="shared" si="216"/>
        <v>●</v>
      </c>
      <c r="AP355" s="100" t="str">
        <f t="shared" si="223"/>
        <v>●</v>
      </c>
      <c r="AQ355" s="100" t="str">
        <f t="shared" si="217"/>
        <v>●</v>
      </c>
      <c r="AR355" s="100" t="str">
        <f t="shared" si="218"/>
        <v>●</v>
      </c>
      <c r="AS355" s="100" t="str">
        <f t="shared" si="224"/>
        <v>●</v>
      </c>
    </row>
    <row r="356" spans="2:45" s="100" customFormat="1" ht="14.25" customHeight="1">
      <c r="B356" s="102" t="s">
        <v>134</v>
      </c>
      <c r="C356" s="106">
        <v>362</v>
      </c>
      <c r="D356" s="107">
        <v>339</v>
      </c>
      <c r="E356" s="107">
        <v>371</v>
      </c>
      <c r="F356" s="107">
        <v>289</v>
      </c>
      <c r="G356" s="107">
        <f>第2表01元データ!H78</f>
        <v>163</v>
      </c>
      <c r="H356" s="107">
        <f t="shared" si="226"/>
        <v>-126</v>
      </c>
      <c r="I356" s="108">
        <f t="shared" si="227"/>
        <v>-43.598615916955019</v>
      </c>
      <c r="J356" s="102"/>
      <c r="K356" s="114" t="s">
        <v>134</v>
      </c>
      <c r="L356" s="106">
        <v>172</v>
      </c>
      <c r="M356" s="107">
        <v>190</v>
      </c>
      <c r="N356" s="107">
        <v>240</v>
      </c>
      <c r="O356" s="107">
        <v>202</v>
      </c>
      <c r="P356" s="107">
        <f>第2表01元データ!I78</f>
        <v>131</v>
      </c>
      <c r="Q356" s="107">
        <f t="shared" si="228"/>
        <v>-71</v>
      </c>
      <c r="R356" s="108">
        <f t="shared" si="229"/>
        <v>-35.148514851485146</v>
      </c>
      <c r="S356" s="108"/>
      <c r="T356" s="100">
        <v>213</v>
      </c>
      <c r="W356" s="100" t="s">
        <v>367</v>
      </c>
      <c r="X356" s="100">
        <v>376</v>
      </c>
      <c r="Y356" s="100">
        <v>368</v>
      </c>
      <c r="Z356" s="100">
        <v>362</v>
      </c>
      <c r="AA356" s="100">
        <v>339</v>
      </c>
      <c r="AC356" s="100" t="s">
        <v>367</v>
      </c>
      <c r="AD356" s="100">
        <v>121</v>
      </c>
      <c r="AE356" s="100">
        <v>149</v>
      </c>
      <c r="AF356" s="100">
        <v>172</v>
      </c>
      <c r="AG356" s="100">
        <v>190</v>
      </c>
      <c r="AJ356" s="100" t="str">
        <f t="shared" si="222"/>
        <v>●</v>
      </c>
      <c r="AK356" s="100" t="str">
        <f t="shared" si="214"/>
        <v>●</v>
      </c>
      <c r="AL356" s="100" t="str">
        <f t="shared" si="230"/>
        <v>●</v>
      </c>
      <c r="AM356" s="100" t="str">
        <f t="shared" si="216"/>
        <v>●</v>
      </c>
      <c r="AP356" s="100" t="str">
        <f t="shared" si="223"/>
        <v>●</v>
      </c>
      <c r="AQ356" s="100" t="str">
        <f t="shared" si="217"/>
        <v>●</v>
      </c>
      <c r="AR356" s="100" t="str">
        <f t="shared" si="218"/>
        <v>●</v>
      </c>
      <c r="AS356" s="100" t="str">
        <f t="shared" si="224"/>
        <v>●</v>
      </c>
    </row>
    <row r="357" spans="2:45" s="100" customFormat="1" ht="14.25" customHeight="1">
      <c r="B357" s="102" t="s">
        <v>135</v>
      </c>
      <c r="C357" s="106">
        <v>329</v>
      </c>
      <c r="D357" s="107">
        <v>343</v>
      </c>
      <c r="E357" s="107">
        <v>325</v>
      </c>
      <c r="F357" s="107">
        <v>356</v>
      </c>
      <c r="G357" s="107">
        <f>第2表01元データ!H79</f>
        <v>281</v>
      </c>
      <c r="H357" s="107">
        <f t="shared" si="226"/>
        <v>-75</v>
      </c>
      <c r="I357" s="108">
        <f t="shared" si="227"/>
        <v>-21.067415730337078</v>
      </c>
      <c r="J357" s="102"/>
      <c r="K357" s="114" t="s">
        <v>135</v>
      </c>
      <c r="L357" s="106">
        <v>156</v>
      </c>
      <c r="M357" s="107">
        <v>172</v>
      </c>
      <c r="N357" s="107">
        <v>188</v>
      </c>
      <c r="O357" s="107">
        <v>226</v>
      </c>
      <c r="P357" s="107">
        <f>第2表01元データ!I79</f>
        <v>193</v>
      </c>
      <c r="Q357" s="107">
        <f t="shared" si="228"/>
        <v>-33</v>
      </c>
      <c r="R357" s="108">
        <f t="shared" si="229"/>
        <v>-14.601769911504425</v>
      </c>
      <c r="S357" s="108"/>
      <c r="T357" s="100">
        <v>214</v>
      </c>
      <c r="W357" s="100" t="s">
        <v>368</v>
      </c>
      <c r="X357" s="100">
        <v>346</v>
      </c>
      <c r="Y357" s="100">
        <v>353</v>
      </c>
      <c r="Z357" s="100">
        <v>329</v>
      </c>
      <c r="AA357" s="100">
        <v>343</v>
      </c>
      <c r="AC357" s="100" t="s">
        <v>368</v>
      </c>
      <c r="AD357" s="100">
        <v>90</v>
      </c>
      <c r="AE357" s="100">
        <v>124</v>
      </c>
      <c r="AF357" s="100">
        <v>156</v>
      </c>
      <c r="AG357" s="100">
        <v>172</v>
      </c>
      <c r="AJ357" s="100" t="str">
        <f t="shared" si="222"/>
        <v>●</v>
      </c>
      <c r="AK357" s="100" t="str">
        <f t="shared" si="214"/>
        <v>●</v>
      </c>
      <c r="AL357" s="100" t="str">
        <f t="shared" si="230"/>
        <v>●</v>
      </c>
      <c r="AM357" s="100" t="str">
        <f t="shared" si="216"/>
        <v>●</v>
      </c>
      <c r="AP357" s="100" t="str">
        <f t="shared" si="223"/>
        <v>●</v>
      </c>
      <c r="AQ357" s="100" t="str">
        <f t="shared" si="217"/>
        <v>●</v>
      </c>
      <c r="AR357" s="100" t="str">
        <f t="shared" si="218"/>
        <v>●</v>
      </c>
      <c r="AS357" s="100" t="str">
        <f t="shared" si="224"/>
        <v>●</v>
      </c>
    </row>
    <row r="358" spans="2:45" s="100" customFormat="1" ht="14.25" customHeight="1">
      <c r="B358" s="102" t="s">
        <v>136</v>
      </c>
      <c r="C358" s="106">
        <v>310</v>
      </c>
      <c r="D358" s="107">
        <v>308</v>
      </c>
      <c r="E358" s="107">
        <v>318</v>
      </c>
      <c r="F358" s="107">
        <v>303</v>
      </c>
      <c r="G358" s="107">
        <f>第2表01元データ!H80</f>
        <v>335</v>
      </c>
      <c r="H358" s="107">
        <f t="shared" si="226"/>
        <v>32</v>
      </c>
      <c r="I358" s="108">
        <f t="shared" si="227"/>
        <v>10.561056105610561</v>
      </c>
      <c r="J358" s="102"/>
      <c r="K358" s="114" t="s">
        <v>136</v>
      </c>
      <c r="L358" s="106">
        <v>120</v>
      </c>
      <c r="M358" s="107">
        <v>141</v>
      </c>
      <c r="N358" s="107">
        <v>164</v>
      </c>
      <c r="O358" s="107">
        <v>176</v>
      </c>
      <c r="P358" s="107">
        <f>第2表01元データ!I80</f>
        <v>209</v>
      </c>
      <c r="Q358" s="107">
        <f t="shared" si="228"/>
        <v>33</v>
      </c>
      <c r="R358" s="108">
        <f t="shared" si="229"/>
        <v>18.75</v>
      </c>
      <c r="S358" s="108"/>
      <c r="T358" s="100">
        <v>215</v>
      </c>
      <c r="W358" s="100" t="s">
        <v>369</v>
      </c>
      <c r="X358" s="100">
        <v>259</v>
      </c>
      <c r="Y358" s="100">
        <v>331</v>
      </c>
      <c r="Z358" s="100">
        <v>310</v>
      </c>
      <c r="AA358" s="100">
        <v>308</v>
      </c>
      <c r="AC358" s="100" t="s">
        <v>369</v>
      </c>
      <c r="AD358" s="100">
        <v>59</v>
      </c>
      <c r="AE358" s="100">
        <v>91</v>
      </c>
      <c r="AF358" s="100">
        <v>120</v>
      </c>
      <c r="AG358" s="100">
        <v>141</v>
      </c>
      <c r="AJ358" s="100" t="str">
        <f t="shared" si="222"/>
        <v>●</v>
      </c>
      <c r="AK358" s="100" t="str">
        <f t="shared" si="214"/>
        <v>●</v>
      </c>
      <c r="AL358" s="100" t="str">
        <f t="shared" si="230"/>
        <v>●</v>
      </c>
      <c r="AM358" s="100" t="str">
        <f t="shared" si="216"/>
        <v>●</v>
      </c>
      <c r="AP358" s="100" t="str">
        <f t="shared" si="223"/>
        <v>●</v>
      </c>
      <c r="AQ358" s="100" t="str">
        <f t="shared" si="217"/>
        <v>●</v>
      </c>
      <c r="AR358" s="100" t="str">
        <f t="shared" si="218"/>
        <v>●</v>
      </c>
      <c r="AS358" s="100" t="str">
        <f t="shared" si="224"/>
        <v>●</v>
      </c>
    </row>
    <row r="359" spans="2:45" s="100" customFormat="1" ht="14.25" customHeight="1">
      <c r="B359" s="102" t="s">
        <v>137</v>
      </c>
      <c r="C359" s="106">
        <v>273</v>
      </c>
      <c r="D359" s="107">
        <v>299</v>
      </c>
      <c r="E359" s="107">
        <v>287</v>
      </c>
      <c r="F359" s="107">
        <v>292</v>
      </c>
      <c r="G359" s="107">
        <f>第2表01元データ!H81</f>
        <v>289</v>
      </c>
      <c r="H359" s="107">
        <f t="shared" si="226"/>
        <v>-3</v>
      </c>
      <c r="I359" s="108">
        <f t="shared" si="227"/>
        <v>-1.0273972602739725</v>
      </c>
      <c r="J359" s="102"/>
      <c r="K359" s="114" t="s">
        <v>137</v>
      </c>
      <c r="L359" s="106">
        <v>83</v>
      </c>
      <c r="M359" s="107">
        <v>117</v>
      </c>
      <c r="N359" s="107">
        <v>126</v>
      </c>
      <c r="O359" s="107">
        <v>153</v>
      </c>
      <c r="P359" s="107">
        <f>第2表01元データ!I81</f>
        <v>155</v>
      </c>
      <c r="Q359" s="107">
        <f t="shared" si="228"/>
        <v>2</v>
      </c>
      <c r="R359" s="108">
        <f t="shared" si="229"/>
        <v>1.3071895424836601</v>
      </c>
      <c r="S359" s="108"/>
      <c r="T359" s="100">
        <v>216</v>
      </c>
      <c r="W359" s="100" t="s">
        <v>370</v>
      </c>
      <c r="X359" s="100">
        <v>192</v>
      </c>
      <c r="Y359" s="100">
        <v>230</v>
      </c>
      <c r="Z359" s="100">
        <v>273</v>
      </c>
      <c r="AA359" s="100">
        <v>299</v>
      </c>
      <c r="AC359" s="100" t="s">
        <v>370</v>
      </c>
      <c r="AD359" s="100">
        <v>35</v>
      </c>
      <c r="AE359" s="100">
        <v>54</v>
      </c>
      <c r="AF359" s="100">
        <v>83</v>
      </c>
      <c r="AG359" s="100">
        <v>117</v>
      </c>
      <c r="AJ359" s="100" t="str">
        <f t="shared" si="222"/>
        <v>●</v>
      </c>
      <c r="AK359" s="100" t="str">
        <f t="shared" si="214"/>
        <v>●</v>
      </c>
      <c r="AL359" s="100" t="str">
        <f t="shared" si="230"/>
        <v>●</v>
      </c>
      <c r="AM359" s="100" t="str">
        <f t="shared" si="216"/>
        <v>●</v>
      </c>
      <c r="AP359" s="100" t="str">
        <f t="shared" si="223"/>
        <v>●</v>
      </c>
      <c r="AQ359" s="100" t="str">
        <f t="shared" si="217"/>
        <v>●</v>
      </c>
      <c r="AR359" s="100" t="str">
        <f t="shared" si="218"/>
        <v>●</v>
      </c>
      <c r="AS359" s="100" t="str">
        <f t="shared" si="224"/>
        <v>●</v>
      </c>
    </row>
    <row r="360" spans="2:45" s="100" customFormat="1" ht="14.25" customHeight="1">
      <c r="B360" s="102" t="s">
        <v>138</v>
      </c>
      <c r="C360" s="106">
        <v>168</v>
      </c>
      <c r="D360" s="107">
        <v>253</v>
      </c>
      <c r="E360" s="107">
        <v>255</v>
      </c>
      <c r="F360" s="107">
        <v>228</v>
      </c>
      <c r="G360" s="107">
        <f>第2表01元データ!H82</f>
        <v>248</v>
      </c>
      <c r="H360" s="107">
        <f t="shared" si="226"/>
        <v>20</v>
      </c>
      <c r="I360" s="108">
        <f t="shared" si="227"/>
        <v>8.7719298245614024</v>
      </c>
      <c r="J360" s="102"/>
      <c r="K360" s="114" t="s">
        <v>138</v>
      </c>
      <c r="L360" s="106">
        <v>44</v>
      </c>
      <c r="M360" s="107">
        <v>78</v>
      </c>
      <c r="N360" s="107">
        <v>94</v>
      </c>
      <c r="O360" s="107">
        <v>97</v>
      </c>
      <c r="P360" s="107">
        <f>第2表01元データ!I82</f>
        <v>137</v>
      </c>
      <c r="Q360" s="107">
        <f t="shared" si="228"/>
        <v>40</v>
      </c>
      <c r="R360" s="108">
        <f t="shared" si="229"/>
        <v>41.237113402061851</v>
      </c>
      <c r="S360" s="108"/>
      <c r="T360" s="100">
        <v>217</v>
      </c>
      <c r="W360" s="100" t="s">
        <v>371</v>
      </c>
      <c r="X360" s="100">
        <v>127</v>
      </c>
      <c r="Y360" s="100">
        <v>155</v>
      </c>
      <c r="Z360" s="100">
        <v>168</v>
      </c>
      <c r="AA360" s="100">
        <v>253</v>
      </c>
      <c r="AC360" s="100" t="s">
        <v>371</v>
      </c>
      <c r="AD360" s="100">
        <v>21</v>
      </c>
      <c r="AE360" s="100">
        <v>30</v>
      </c>
      <c r="AF360" s="100">
        <v>44</v>
      </c>
      <c r="AG360" s="100">
        <v>78</v>
      </c>
      <c r="AJ360" s="100" t="str">
        <f t="shared" si="222"/>
        <v>●</v>
      </c>
      <c r="AK360" s="100" t="str">
        <f t="shared" si="214"/>
        <v>●</v>
      </c>
      <c r="AL360" s="100" t="str">
        <f t="shared" si="230"/>
        <v>●</v>
      </c>
      <c r="AM360" s="100" t="str">
        <f t="shared" si="216"/>
        <v>●</v>
      </c>
      <c r="AP360" s="100" t="str">
        <f t="shared" si="223"/>
        <v>●</v>
      </c>
      <c r="AQ360" s="100" t="str">
        <f t="shared" si="217"/>
        <v>●</v>
      </c>
      <c r="AR360" s="100" t="str">
        <f t="shared" si="218"/>
        <v>●</v>
      </c>
      <c r="AS360" s="100" t="str">
        <f t="shared" si="224"/>
        <v>●</v>
      </c>
    </row>
    <row r="361" spans="2:45" s="100" customFormat="1" ht="14.25" customHeight="1">
      <c r="B361" s="102" t="s">
        <v>110</v>
      </c>
      <c r="C361" s="106">
        <v>140</v>
      </c>
      <c r="D361" s="107">
        <v>234</v>
      </c>
      <c r="E361" s="107">
        <v>268</v>
      </c>
      <c r="F361" s="107">
        <v>311</v>
      </c>
      <c r="G361" s="107">
        <f>第2表01元データ!H83</f>
        <v>327</v>
      </c>
      <c r="H361" s="107">
        <f t="shared" si="226"/>
        <v>16</v>
      </c>
      <c r="I361" s="108">
        <f t="shared" si="227"/>
        <v>5.144694533762058</v>
      </c>
      <c r="J361" s="102"/>
      <c r="K361" s="114" t="s">
        <v>110</v>
      </c>
      <c r="L361" s="106">
        <v>20</v>
      </c>
      <c r="M361" s="107">
        <v>53</v>
      </c>
      <c r="N361" s="107">
        <v>86</v>
      </c>
      <c r="O361" s="107">
        <v>114</v>
      </c>
      <c r="P361" s="107">
        <f>第2表01元データ!I83</f>
        <v>106</v>
      </c>
      <c r="Q361" s="107">
        <f t="shared" si="228"/>
        <v>-8</v>
      </c>
      <c r="R361" s="108">
        <f t="shared" si="229"/>
        <v>-7.0175438596491224</v>
      </c>
      <c r="S361" s="108"/>
      <c r="T361" s="100">
        <v>218</v>
      </c>
      <c r="W361" s="100" t="s">
        <v>378</v>
      </c>
      <c r="X361" s="100">
        <v>74</v>
      </c>
      <c r="Y361" s="100">
        <v>106</v>
      </c>
      <c r="Z361" s="100">
        <v>140</v>
      </c>
      <c r="AA361" s="100">
        <v>234</v>
      </c>
      <c r="AC361" s="100" t="s">
        <v>378</v>
      </c>
      <c r="AD361" s="100">
        <v>16</v>
      </c>
      <c r="AE361" s="100">
        <v>16</v>
      </c>
      <c r="AF361" s="100">
        <v>20</v>
      </c>
      <c r="AG361" s="100">
        <v>53</v>
      </c>
      <c r="AJ361" s="100" t="str">
        <f t="shared" si="222"/>
        <v>●</v>
      </c>
      <c r="AK361" s="100" t="str">
        <f t="shared" si="214"/>
        <v>●</v>
      </c>
      <c r="AL361" s="100" t="str">
        <f t="shared" si="230"/>
        <v>●</v>
      </c>
      <c r="AM361" s="100" t="str">
        <f t="shared" si="216"/>
        <v>●</v>
      </c>
      <c r="AP361" s="100" t="str">
        <f t="shared" si="223"/>
        <v>●</v>
      </c>
      <c r="AQ361" s="100" t="str">
        <f t="shared" si="217"/>
        <v>●</v>
      </c>
      <c r="AR361" s="100" t="str">
        <f t="shared" si="218"/>
        <v>●</v>
      </c>
      <c r="AS361" s="100" t="str">
        <f t="shared" si="224"/>
        <v>●</v>
      </c>
    </row>
    <row r="362" spans="2:45" s="100" customFormat="1" ht="14.25" customHeight="1">
      <c r="B362" s="119" t="s">
        <v>111</v>
      </c>
      <c r="C362" s="120" t="s">
        <v>313</v>
      </c>
      <c r="D362" s="116" t="s">
        <v>313</v>
      </c>
      <c r="E362" s="116" t="s">
        <v>313</v>
      </c>
      <c r="F362" s="116">
        <v>1</v>
      </c>
      <c r="G362" s="107">
        <f>第2表01元データ!H84</f>
        <v>4</v>
      </c>
      <c r="H362" s="107"/>
      <c r="I362" s="108"/>
      <c r="K362" s="119" t="s">
        <v>111</v>
      </c>
      <c r="L362" s="120" t="s">
        <v>313</v>
      </c>
      <c r="M362" s="116" t="s">
        <v>313</v>
      </c>
      <c r="N362" s="116" t="s">
        <v>313</v>
      </c>
      <c r="O362" s="116" t="s">
        <v>313</v>
      </c>
      <c r="P362" s="107">
        <f>第2表01元データ!I84</f>
        <v>4</v>
      </c>
      <c r="Q362" s="107"/>
      <c r="R362" s="108"/>
      <c r="T362" s="100">
        <v>219</v>
      </c>
    </row>
    <row r="363" spans="2:45" s="100" customFormat="1" ht="14.25" customHeight="1">
      <c r="B363" s="119"/>
      <c r="C363" s="123"/>
      <c r="D363" s="116"/>
      <c r="E363" s="116"/>
      <c r="F363" s="116"/>
      <c r="G363" s="107"/>
      <c r="H363" s="107"/>
      <c r="I363" s="108"/>
      <c r="K363" s="119"/>
      <c r="L363" s="123"/>
      <c r="M363" s="116"/>
      <c r="N363" s="116"/>
      <c r="O363" s="116"/>
      <c r="P363" s="107"/>
      <c r="Q363" s="107"/>
      <c r="R363" s="108"/>
    </row>
    <row r="364" spans="2:45" s="100" customFormat="1" ht="14.25" customHeight="1">
      <c r="B364" s="118"/>
      <c r="C364" s="118"/>
      <c r="D364" s="118"/>
      <c r="E364" s="118"/>
      <c r="F364" s="118"/>
      <c r="G364" s="118"/>
      <c r="H364" s="118"/>
      <c r="I364" s="118"/>
      <c r="J364" s="118"/>
      <c r="K364" s="118"/>
      <c r="L364" s="118"/>
      <c r="M364" s="118"/>
      <c r="N364" s="118"/>
      <c r="O364" s="118"/>
      <c r="P364" s="168"/>
      <c r="W364" s="100">
        <v>41</v>
      </c>
    </row>
    <row r="365" spans="2:45" s="100" customFormat="1" ht="14.25" customHeight="1">
      <c r="B365" s="118"/>
      <c r="C365" s="118"/>
      <c r="D365" s="118"/>
      <c r="E365" s="118"/>
      <c r="F365" s="118"/>
      <c r="G365" s="118"/>
      <c r="H365" s="118"/>
      <c r="I365" s="118"/>
      <c r="J365" s="118"/>
      <c r="K365" s="118"/>
      <c r="L365" s="118"/>
      <c r="M365" s="118"/>
      <c r="N365" s="118"/>
      <c r="O365" s="118"/>
      <c r="P365" s="168"/>
    </row>
    <row r="366" spans="2:45" s="99" customFormat="1" ht="14.25" customHeight="1">
      <c r="B366" s="99" t="s">
        <v>218</v>
      </c>
      <c r="H366" s="99" t="s">
        <v>805</v>
      </c>
      <c r="I366" s="380">
        <f>令和2年9月末住基人口!F41</f>
        <v>654</v>
      </c>
      <c r="K366" s="99" t="s">
        <v>219</v>
      </c>
      <c r="Q366" s="99" t="s">
        <v>805</v>
      </c>
      <c r="R366" s="380">
        <f>令和2年9月末住基人口!F42</f>
        <v>946</v>
      </c>
      <c r="W366" s="100"/>
      <c r="X366" s="100"/>
      <c r="Y366" s="100"/>
      <c r="Z366" s="100"/>
      <c r="AA366" s="100"/>
      <c r="AB366" s="100"/>
      <c r="AC366" s="100"/>
      <c r="AD366" s="100"/>
      <c r="AE366" s="100"/>
      <c r="AF366" s="100"/>
      <c r="AG366" s="100"/>
    </row>
    <row r="367" spans="2:45" s="100" customFormat="1" ht="14.25" customHeight="1">
      <c r="B367" s="583" t="s">
        <v>335</v>
      </c>
      <c r="C367" s="101"/>
      <c r="D367" s="101"/>
      <c r="E367" s="101"/>
      <c r="F367" s="101"/>
      <c r="G367" s="135"/>
      <c r="H367" s="131"/>
      <c r="I367" s="131"/>
      <c r="J367" s="102"/>
      <c r="K367" s="583" t="s">
        <v>335</v>
      </c>
      <c r="L367" s="101"/>
      <c r="M367" s="101"/>
      <c r="N367" s="101"/>
      <c r="O367" s="101"/>
      <c r="P367" s="135"/>
      <c r="Q367" s="131"/>
      <c r="R367" s="131"/>
      <c r="S367" s="103"/>
    </row>
    <row r="368" spans="2:45" s="100" customFormat="1" ht="14.25" customHeight="1">
      <c r="B368" s="584"/>
      <c r="C368" s="130" t="str">
        <f>$C$4</f>
        <v>平成12年</v>
      </c>
      <c r="D368" s="130" t="str">
        <f>$D$4</f>
        <v>平成17年</v>
      </c>
      <c r="E368" s="130" t="str">
        <f>$E$4</f>
        <v>平成22年</v>
      </c>
      <c r="F368" s="130" t="s">
        <v>410</v>
      </c>
      <c r="G368" s="130" t="s">
        <v>739</v>
      </c>
      <c r="H368" s="133" t="s">
        <v>509</v>
      </c>
      <c r="I368" s="134" t="str">
        <f>$I$4</f>
        <v>27年</v>
      </c>
      <c r="J368" s="102"/>
      <c r="K368" s="584"/>
      <c r="L368" s="130" t="str">
        <f>$C$4</f>
        <v>平成12年</v>
      </c>
      <c r="M368" s="130" t="str">
        <f>$D$4</f>
        <v>平成17年</v>
      </c>
      <c r="N368" s="130" t="str">
        <f>$E$4</f>
        <v>平成22年</v>
      </c>
      <c r="O368" s="130" t="s">
        <v>410</v>
      </c>
      <c r="P368" s="130" t="s">
        <v>739</v>
      </c>
      <c r="Q368" s="133" t="str">
        <f>$H$4</f>
        <v>対平成</v>
      </c>
      <c r="R368" s="134" t="str">
        <f>$I$4</f>
        <v>27年</v>
      </c>
      <c r="S368" s="103"/>
    </row>
    <row r="369" spans="2:45" s="100" customFormat="1" ht="14.25" customHeight="1">
      <c r="B369" s="585"/>
      <c r="C369" s="104"/>
      <c r="D369" s="104"/>
      <c r="E369" s="104"/>
      <c r="F369" s="104"/>
      <c r="G369" s="104"/>
      <c r="H369" s="132" t="s">
        <v>88</v>
      </c>
      <c r="I369" s="133" t="s">
        <v>398</v>
      </c>
      <c r="J369" s="102"/>
      <c r="K369" s="585"/>
      <c r="L369" s="104"/>
      <c r="M369" s="104"/>
      <c r="N369" s="104"/>
      <c r="O369" s="104"/>
      <c r="P369" s="104"/>
      <c r="Q369" s="132" t="s">
        <v>88</v>
      </c>
      <c r="R369" s="133" t="s">
        <v>398</v>
      </c>
      <c r="S369" s="103"/>
    </row>
    <row r="370" spans="2:45" s="199" customFormat="1" ht="14.25" customHeight="1">
      <c r="B370" s="200" t="s">
        <v>90</v>
      </c>
      <c r="C370" s="198">
        <v>997</v>
      </c>
      <c r="D370" s="194">
        <v>912</v>
      </c>
      <c r="E370" s="194">
        <v>785</v>
      </c>
      <c r="F370" s="194">
        <v>713</v>
      </c>
      <c r="G370" s="194">
        <f>IF(COUNTIF(G375:G393,"x"),"x",IF(SUM(G375:G393)=0,"-",SUM(G375:G393)))</f>
        <v>640</v>
      </c>
      <c r="H370" s="193">
        <f t="shared" ref="H370:H373" si="231">IF(G370="x","x",IF(AND(G370="-",F370="-"),"-",IF(AND(G370="-",F370&gt;0),F370*-1,IF(AND(G370&gt;0,F370="-"),G370,G370-F370))))</f>
        <v>-73</v>
      </c>
      <c r="I370" s="195">
        <f>IF(H370="x","x",IF(H370="-","-",IF(AND(F370="-",G370&gt;0),"皆増",IF(AND(F370&gt;0,G370="-"),"皆減",H370/F370*100))))</f>
        <v>-10.238429172510518</v>
      </c>
      <c r="J370" s="196"/>
      <c r="K370" s="197" t="s">
        <v>90</v>
      </c>
      <c r="L370" s="198">
        <v>1730</v>
      </c>
      <c r="M370" s="194">
        <v>1479</v>
      </c>
      <c r="N370" s="194">
        <v>1307</v>
      </c>
      <c r="O370" s="194">
        <v>1076</v>
      </c>
      <c r="P370" s="194">
        <f>IF(COUNTIF(P375:P393,"x"),"x",IF(SUM(P375:P393)=0,"-",SUM(P375:P393)))</f>
        <v>896</v>
      </c>
      <c r="Q370" s="193">
        <f t="shared" ref="Q370:Q373" si="232">IF(P370="x","x",IF(AND(P370="-",O370="-"),"-",IF(AND(P370="-",O370&gt;0),O370*-1,IF(AND(P370&gt;0,O370="-"),P370,P370-O370))))</f>
        <v>-180</v>
      </c>
      <c r="R370" s="195">
        <f>IF(Q370="x","x",IF(Q370="-","-",IF(AND(O370="-",P370&gt;0),"皆増",IF(AND(O370&gt;0,P370="-"),"皆減",Q370/O370*100))))</f>
        <v>-16.728624535315987</v>
      </c>
      <c r="S370" s="195"/>
      <c r="W370" s="199" t="s">
        <v>373</v>
      </c>
      <c r="X370" s="199">
        <v>901</v>
      </c>
      <c r="Y370" s="199">
        <v>1089</v>
      </c>
      <c r="Z370" s="199">
        <v>997</v>
      </c>
      <c r="AA370" s="199">
        <v>912</v>
      </c>
      <c r="AC370" s="199" t="s">
        <v>373</v>
      </c>
      <c r="AD370" s="199">
        <v>1985</v>
      </c>
      <c r="AE370" s="199">
        <v>1926</v>
      </c>
      <c r="AF370" s="199">
        <v>1730</v>
      </c>
      <c r="AG370" s="199">
        <v>1479</v>
      </c>
      <c r="AJ370" s="199" t="str">
        <f>IF(C370=X370,"○","●")</f>
        <v>●</v>
      </c>
      <c r="AK370" s="199" t="str">
        <f t="shared" ref="AK370:AK392" si="233">IF(D370=Y370,"○","●")</f>
        <v>●</v>
      </c>
      <c r="AL370" s="199" t="str">
        <f t="shared" ref="AL370:AL371" si="234">IF(E370=Z370,"○","●")</f>
        <v>●</v>
      </c>
      <c r="AM370" s="199" t="str">
        <f t="shared" ref="AM370:AM392" si="235">IF(F370=AA370,"○","●")</f>
        <v>●</v>
      </c>
      <c r="AP370" s="199" t="str">
        <f>IF(L370=AD370,"○","●")</f>
        <v>●</v>
      </c>
      <c r="AQ370" s="199" t="str">
        <f t="shared" ref="AQ370:AQ392" si="236">IF(M370=AE370,"○","●")</f>
        <v>●</v>
      </c>
      <c r="AR370" s="199" t="str">
        <f t="shared" ref="AR370:AR392" si="237">IF(N370=AF370,"○","●")</f>
        <v>●</v>
      </c>
      <c r="AS370" s="199" t="str">
        <f t="shared" ref="AS370" si="238">IF(O370=AG370,"○","●")</f>
        <v>●</v>
      </c>
    </row>
    <row r="371" spans="2:45" s="100" customFormat="1" ht="14.25" customHeight="1">
      <c r="B371" s="105" t="s">
        <v>91</v>
      </c>
      <c r="C371" s="106">
        <v>144</v>
      </c>
      <c r="D371" s="107">
        <v>112</v>
      </c>
      <c r="E371" s="107">
        <v>74</v>
      </c>
      <c r="F371" s="107">
        <v>51</v>
      </c>
      <c r="G371" s="107">
        <f>IF(COUNTIF(G375:G377,"x"),"x",IF(SUM(G375:G377)=0,"-",SUM(G375:G377)))</f>
        <v>38</v>
      </c>
      <c r="H371" s="107">
        <f t="shared" si="231"/>
        <v>-13</v>
      </c>
      <c r="I371" s="108">
        <f t="shared" ref="I371:I373" si="239">IF(H371="x","x",IF(H371="-","-",IF(AND(F371="-",G371&gt;0),"皆増",IF(AND(F371&gt;0,G371="-"),"皆減",H371/F371*100))))</f>
        <v>-25.490196078431371</v>
      </c>
      <c r="J371" s="102"/>
      <c r="K371" s="109" t="s">
        <v>91</v>
      </c>
      <c r="L371" s="106">
        <v>207</v>
      </c>
      <c r="M371" s="107">
        <v>144</v>
      </c>
      <c r="N371" s="107">
        <v>117</v>
      </c>
      <c r="O371" s="107">
        <v>83</v>
      </c>
      <c r="P371" s="107">
        <f>IF(COUNTIF(P375:P377,"x"),"x",IF(SUM(P375:P377)=0,"-",SUM(P375:P377)))</f>
        <v>54</v>
      </c>
      <c r="Q371" s="107">
        <f t="shared" si="232"/>
        <v>-29</v>
      </c>
      <c r="R371" s="108">
        <f t="shared" ref="R371:R373" si="240">IF(Q371="x","x",IF(Q371="-","-",IF(AND(O371="-",P371&gt;0),"皆増",IF(AND(O371&gt;0,P371="-"),"皆減",Q371/O371*100))))</f>
        <v>-34.939759036144579</v>
      </c>
      <c r="S371" s="108"/>
      <c r="W371" s="100" t="s">
        <v>374</v>
      </c>
      <c r="X371" s="100">
        <v>139</v>
      </c>
      <c r="Y371" s="100">
        <v>188</v>
      </c>
      <c r="Z371" s="100">
        <v>144</v>
      </c>
      <c r="AA371" s="100">
        <v>112</v>
      </c>
      <c r="AC371" s="100" t="s">
        <v>374</v>
      </c>
      <c r="AD371" s="100">
        <v>355</v>
      </c>
      <c r="AE371" s="100">
        <v>286</v>
      </c>
      <c r="AF371" s="100">
        <v>207</v>
      </c>
      <c r="AG371" s="100">
        <v>144</v>
      </c>
      <c r="AJ371" s="100" t="str">
        <f t="shared" ref="AJ371:AJ392" si="241">IF(C371=X371,"○","●")</f>
        <v>●</v>
      </c>
      <c r="AK371" s="100" t="str">
        <f t="shared" si="233"/>
        <v>●</v>
      </c>
      <c r="AL371" s="100" t="str">
        <f t="shared" si="234"/>
        <v>●</v>
      </c>
      <c r="AM371" s="100" t="str">
        <f t="shared" si="235"/>
        <v>●</v>
      </c>
      <c r="AP371" s="100" t="str">
        <f t="shared" ref="AP371:AP392" si="242">IF(L371=AD371,"○","●")</f>
        <v>●</v>
      </c>
      <c r="AQ371" s="100" t="str">
        <f t="shared" si="236"/>
        <v>●</v>
      </c>
      <c r="AR371" s="100" t="str">
        <f t="shared" si="237"/>
        <v>●</v>
      </c>
      <c r="AS371" s="100" t="str">
        <f>IF(O371=AG371,"○","●")</f>
        <v>●</v>
      </c>
    </row>
    <row r="372" spans="2:45" s="100" customFormat="1" ht="14.25" customHeight="1">
      <c r="B372" s="105" t="s">
        <v>92</v>
      </c>
      <c r="C372" s="106">
        <v>633</v>
      </c>
      <c r="D372" s="107">
        <v>552</v>
      </c>
      <c r="E372" s="107">
        <v>455</v>
      </c>
      <c r="F372" s="107">
        <v>375</v>
      </c>
      <c r="G372" s="296">
        <f>IF(COUNTIF(G378:G387,"x"),"x",IF(SUM(G378:G387)=0,"-",SUM(G378:G387)))</f>
        <v>325</v>
      </c>
      <c r="H372" s="107">
        <f t="shared" si="231"/>
        <v>-50</v>
      </c>
      <c r="I372" s="108">
        <f t="shared" si="239"/>
        <v>-13.333333333333334</v>
      </c>
      <c r="J372" s="102"/>
      <c r="K372" s="109" t="s">
        <v>92</v>
      </c>
      <c r="L372" s="106">
        <v>1124</v>
      </c>
      <c r="M372" s="107">
        <v>905</v>
      </c>
      <c r="N372" s="107">
        <v>747</v>
      </c>
      <c r="O372" s="107">
        <v>539</v>
      </c>
      <c r="P372" s="296">
        <f>IF(COUNTIF(P378:P387,"x"),"x",IF(SUM(P378:P387)=0,"-",SUM(P378:P387)))</f>
        <v>415</v>
      </c>
      <c r="Q372" s="107">
        <f t="shared" si="232"/>
        <v>-124</v>
      </c>
      <c r="R372" s="108">
        <f t="shared" si="240"/>
        <v>-23.005565862708721</v>
      </c>
      <c r="S372" s="108"/>
      <c r="W372" s="99" t="s">
        <v>375</v>
      </c>
      <c r="X372" s="99">
        <v>613</v>
      </c>
      <c r="Y372" s="99">
        <v>699</v>
      </c>
      <c r="Z372" s="99">
        <v>633</v>
      </c>
      <c r="AA372" s="99">
        <v>552</v>
      </c>
      <c r="AB372" s="99"/>
      <c r="AC372" s="99" t="s">
        <v>375</v>
      </c>
      <c r="AD372" s="99">
        <v>1343</v>
      </c>
      <c r="AE372" s="99">
        <v>1296</v>
      </c>
      <c r="AF372" s="99">
        <v>1124</v>
      </c>
      <c r="AG372" s="99">
        <v>905</v>
      </c>
      <c r="AJ372" s="100" t="str">
        <f t="shared" si="241"/>
        <v>●</v>
      </c>
      <c r="AK372" s="100" t="str">
        <f t="shared" si="233"/>
        <v>●</v>
      </c>
      <c r="AL372" s="100" t="str">
        <f>IF(E372=Z372,"○","●")</f>
        <v>●</v>
      </c>
      <c r="AM372" s="100" t="str">
        <f t="shared" si="235"/>
        <v>●</v>
      </c>
      <c r="AP372" s="100" t="str">
        <f t="shared" si="242"/>
        <v>●</v>
      </c>
      <c r="AQ372" s="100" t="str">
        <f t="shared" si="236"/>
        <v>●</v>
      </c>
      <c r="AR372" s="100" t="str">
        <f t="shared" si="237"/>
        <v>●</v>
      </c>
      <c r="AS372" s="100" t="str">
        <f t="shared" ref="AS372:AS392" si="243">IF(O372=AG372,"○","●")</f>
        <v>●</v>
      </c>
    </row>
    <row r="373" spans="2:45" s="100" customFormat="1" ht="14.25" customHeight="1">
      <c r="B373" s="105" t="s">
        <v>93</v>
      </c>
      <c r="C373" s="106">
        <v>220</v>
      </c>
      <c r="D373" s="107">
        <v>248</v>
      </c>
      <c r="E373" s="107">
        <v>256</v>
      </c>
      <c r="F373" s="107">
        <v>287</v>
      </c>
      <c r="G373" s="107">
        <f>IF(COUNTIF(G388:G392,"x"),"x",IF(SUM(G388,G392)=0,"-",SUM(G388:G392)))</f>
        <v>274</v>
      </c>
      <c r="H373" s="107">
        <f t="shared" si="231"/>
        <v>-13</v>
      </c>
      <c r="I373" s="108">
        <f t="shared" si="239"/>
        <v>-4.529616724738676</v>
      </c>
      <c r="J373" s="102"/>
      <c r="K373" s="109" t="s">
        <v>93</v>
      </c>
      <c r="L373" s="106">
        <v>399</v>
      </c>
      <c r="M373" s="107">
        <v>430</v>
      </c>
      <c r="N373" s="107">
        <v>443</v>
      </c>
      <c r="O373" s="107">
        <v>454</v>
      </c>
      <c r="P373" s="107">
        <f>IF(COUNTIF(P388:P392,"x"),"x",IF(SUM(P388,P392)=0,"-",SUM(P388:P392)))</f>
        <v>425</v>
      </c>
      <c r="Q373" s="107">
        <f t="shared" si="232"/>
        <v>-29</v>
      </c>
      <c r="R373" s="108">
        <f t="shared" si="240"/>
        <v>-6.3876651982378849</v>
      </c>
      <c r="S373" s="108"/>
      <c r="W373" s="100" t="s">
        <v>376</v>
      </c>
      <c r="X373" s="100">
        <v>149</v>
      </c>
      <c r="Y373" s="100">
        <v>202</v>
      </c>
      <c r="Z373" s="100">
        <v>220</v>
      </c>
      <c r="AA373" s="100">
        <v>248</v>
      </c>
      <c r="AC373" s="100" t="s">
        <v>376</v>
      </c>
      <c r="AD373" s="100">
        <v>287</v>
      </c>
      <c r="AE373" s="100">
        <v>344</v>
      </c>
      <c r="AF373" s="100">
        <v>399</v>
      </c>
      <c r="AG373" s="100">
        <v>430</v>
      </c>
      <c r="AJ373" s="100" t="str">
        <f t="shared" si="241"/>
        <v>●</v>
      </c>
      <c r="AK373" s="100" t="str">
        <f t="shared" si="233"/>
        <v>●</v>
      </c>
      <c r="AL373" s="100" t="str">
        <f t="shared" ref="AL373:AL382" si="244">IF(E373=Z373,"○","●")</f>
        <v>●</v>
      </c>
      <c r="AM373" s="100" t="str">
        <f t="shared" si="235"/>
        <v>●</v>
      </c>
      <c r="AP373" s="100" t="str">
        <f t="shared" si="242"/>
        <v>●</v>
      </c>
      <c r="AQ373" s="100" t="str">
        <f t="shared" si="236"/>
        <v>●</v>
      </c>
      <c r="AR373" s="100" t="str">
        <f t="shared" si="237"/>
        <v>●</v>
      </c>
      <c r="AS373" s="100" t="str">
        <f t="shared" si="243"/>
        <v>●</v>
      </c>
    </row>
    <row r="374" spans="2:45" s="100" customFormat="1" ht="14.25" customHeight="1">
      <c r="B374" s="102"/>
      <c r="C374" s="106"/>
      <c r="D374" s="112"/>
      <c r="E374" s="112"/>
      <c r="F374" s="112"/>
      <c r="G374" s="112"/>
      <c r="H374" s="112"/>
      <c r="I374" s="113"/>
      <c r="J374" s="102"/>
      <c r="K374" s="114"/>
      <c r="L374" s="106"/>
      <c r="M374" s="112"/>
      <c r="N374" s="112"/>
      <c r="O374" s="112"/>
      <c r="P374" s="112"/>
      <c r="Q374" s="112"/>
      <c r="R374" s="113"/>
      <c r="S374" s="113"/>
      <c r="AJ374" s="100" t="str">
        <f t="shared" si="241"/>
        <v>○</v>
      </c>
      <c r="AK374" s="100" t="str">
        <f t="shared" si="233"/>
        <v>○</v>
      </c>
      <c r="AL374" s="100" t="str">
        <f t="shared" si="244"/>
        <v>○</v>
      </c>
      <c r="AM374" s="100" t="str">
        <f t="shared" si="235"/>
        <v>○</v>
      </c>
      <c r="AP374" s="100" t="str">
        <f t="shared" si="242"/>
        <v>○</v>
      </c>
      <c r="AQ374" s="100" t="str">
        <f t="shared" si="236"/>
        <v>○</v>
      </c>
      <c r="AR374" s="100" t="str">
        <f t="shared" si="237"/>
        <v>○</v>
      </c>
      <c r="AS374" s="100" t="str">
        <f t="shared" si="243"/>
        <v>○</v>
      </c>
    </row>
    <row r="375" spans="2:45" s="100" customFormat="1" ht="14.25" customHeight="1">
      <c r="B375" s="102" t="s">
        <v>94</v>
      </c>
      <c r="C375" s="106">
        <v>37</v>
      </c>
      <c r="D375" s="107">
        <v>25</v>
      </c>
      <c r="E375" s="107">
        <v>16</v>
      </c>
      <c r="F375" s="107">
        <v>11</v>
      </c>
      <c r="G375" s="107">
        <f t="shared" ref="G375:G393" si="245">IF(COUNTIF(G405:G435,"x"),"x",IF(SUM(G405,G435)=0,"-",SUM(G405,G435)))</f>
        <v>6</v>
      </c>
      <c r="H375" s="107">
        <f>IF(G375="x","x",IF(AND(G375="-",F375="-"),"-",IF(AND(G375="-",F375&gt;0),F375*-1,IF(AND(G375&gt;0,F375="-"),G375,G375-F375))))</f>
        <v>-5</v>
      </c>
      <c r="I375" s="108">
        <f>IF(H375="x","x",IF(H375="-","-",IF(AND(F375="-",G375&gt;0),"皆増",IF(AND(F375&gt;0,G375="-"),"皆減",H375/F375*100))))</f>
        <v>-45.454545454545453</v>
      </c>
      <c r="J375" s="102"/>
      <c r="K375" s="114" t="s">
        <v>94</v>
      </c>
      <c r="L375" s="106">
        <v>59</v>
      </c>
      <c r="M375" s="107">
        <v>45</v>
      </c>
      <c r="N375" s="107">
        <v>40</v>
      </c>
      <c r="O375" s="107">
        <v>22</v>
      </c>
      <c r="P375" s="107">
        <f t="shared" ref="P375:P393" si="246">IF(COUNTIF(P405:P435,"x"),"x",IF(SUM(P405,P435)=0,"-",SUM(P405,P435)))</f>
        <v>12</v>
      </c>
      <c r="Q375" s="107">
        <f>IF(P375="x","x",IF(AND(P375="-",O375="-"),"-",IF(AND(P375="-",O375&gt;0),O375*-1,IF(AND(P375&gt;0,O375="-"),P375,P375-O375))))</f>
        <v>-10</v>
      </c>
      <c r="R375" s="108">
        <f>IF(Q375="x","x",IF(Q375="-","-",IF(AND(O375="-",P375&gt;0),"皆増",IF(AND(O375&gt;0,P375="-"),"皆減",Q375/O375*100))))</f>
        <v>-45.454545454545453</v>
      </c>
      <c r="S375" s="108"/>
      <c r="W375" s="100" t="s">
        <v>377</v>
      </c>
      <c r="X375" s="100">
        <v>37</v>
      </c>
      <c r="Y375" s="100">
        <v>58</v>
      </c>
      <c r="Z375" s="100">
        <v>37</v>
      </c>
      <c r="AA375" s="100">
        <v>25</v>
      </c>
      <c r="AC375" s="100" t="s">
        <v>377</v>
      </c>
      <c r="AD375" s="100">
        <v>102</v>
      </c>
      <c r="AE375" s="100">
        <v>78</v>
      </c>
      <c r="AF375" s="100">
        <v>59</v>
      </c>
      <c r="AG375" s="100">
        <v>45</v>
      </c>
      <c r="AJ375" s="100" t="str">
        <f t="shared" si="241"/>
        <v>○</v>
      </c>
      <c r="AK375" s="100" t="str">
        <f t="shared" si="233"/>
        <v>●</v>
      </c>
      <c r="AL375" s="100" t="str">
        <f t="shared" si="244"/>
        <v>●</v>
      </c>
      <c r="AM375" s="100" t="str">
        <f t="shared" si="235"/>
        <v>●</v>
      </c>
      <c r="AP375" s="100" t="str">
        <f t="shared" si="242"/>
        <v>●</v>
      </c>
      <c r="AQ375" s="100" t="str">
        <f t="shared" si="236"/>
        <v>●</v>
      </c>
      <c r="AR375" s="100" t="str">
        <f t="shared" si="237"/>
        <v>●</v>
      </c>
      <c r="AS375" s="100" t="str">
        <f t="shared" si="243"/>
        <v>●</v>
      </c>
    </row>
    <row r="376" spans="2:45" s="100" customFormat="1" ht="14.25" customHeight="1">
      <c r="B376" s="102" t="s">
        <v>220</v>
      </c>
      <c r="C376" s="106">
        <v>50</v>
      </c>
      <c r="D376" s="107">
        <v>35</v>
      </c>
      <c r="E376" s="107">
        <v>26</v>
      </c>
      <c r="F376" s="107">
        <v>15</v>
      </c>
      <c r="G376" s="107">
        <f t="shared" si="245"/>
        <v>14</v>
      </c>
      <c r="H376" s="107">
        <f t="shared" ref="H376:H392" si="247">IF(G376="x","x",IF(AND(G376="-",F376="-"),"-",IF(AND(G376="-",F376&gt;0),F376*-1,IF(AND(G376&gt;0,F376="-"),G376,G376-F376))))</f>
        <v>-1</v>
      </c>
      <c r="I376" s="108">
        <f t="shared" ref="I376:I392" si="248">IF(H376="x","x",IF(H376="-","-",IF(AND(F376="-",G376&gt;0),"皆増",IF(AND(F376&gt;0,G376="-"),"皆減",H376/F376*100))))</f>
        <v>-6.666666666666667</v>
      </c>
      <c r="J376" s="102"/>
      <c r="K376" s="114" t="s">
        <v>221</v>
      </c>
      <c r="L376" s="106">
        <v>61</v>
      </c>
      <c r="M376" s="107">
        <v>49</v>
      </c>
      <c r="N376" s="107">
        <v>36</v>
      </c>
      <c r="O376" s="107">
        <v>30</v>
      </c>
      <c r="P376" s="107">
        <f t="shared" si="246"/>
        <v>20</v>
      </c>
      <c r="Q376" s="107">
        <f t="shared" ref="Q376:Q392" si="249">IF(P376="x","x",IF(AND(P376="-",O376="-"),"-",IF(AND(P376="-",O376&gt;0),O376*-1,IF(AND(P376&gt;0,O376="-"),P376,P376-O376))))</f>
        <v>-10</v>
      </c>
      <c r="R376" s="108">
        <f t="shared" ref="R376:R392" si="250">IF(Q376="x","x",IF(Q376="-","-",IF(AND(O376="-",P376&gt;0),"皆増",IF(AND(O376&gt;0,P376="-"),"皆減",Q376/O376*100))))</f>
        <v>-33.333333333333329</v>
      </c>
      <c r="S376" s="108"/>
      <c r="W376" s="100" t="s">
        <v>356</v>
      </c>
      <c r="X376" s="100">
        <v>50</v>
      </c>
      <c r="Y376" s="100">
        <v>55</v>
      </c>
      <c r="Z376" s="100">
        <v>50</v>
      </c>
      <c r="AA376" s="100">
        <v>35</v>
      </c>
      <c r="AC376" s="100" t="s">
        <v>356</v>
      </c>
      <c r="AD376" s="100">
        <v>118</v>
      </c>
      <c r="AE376" s="100">
        <v>102</v>
      </c>
      <c r="AF376" s="100">
        <v>61</v>
      </c>
      <c r="AG376" s="100">
        <v>49</v>
      </c>
      <c r="AJ376" s="100" t="str">
        <f t="shared" si="241"/>
        <v>○</v>
      </c>
      <c r="AK376" s="100" t="str">
        <f t="shared" si="233"/>
        <v>●</v>
      </c>
      <c r="AL376" s="100" t="str">
        <f t="shared" si="244"/>
        <v>●</v>
      </c>
      <c r="AM376" s="100" t="str">
        <f t="shared" si="235"/>
        <v>●</v>
      </c>
      <c r="AP376" s="100" t="str">
        <f t="shared" si="242"/>
        <v>●</v>
      </c>
      <c r="AQ376" s="100" t="str">
        <f t="shared" si="236"/>
        <v>●</v>
      </c>
      <c r="AR376" s="100" t="str">
        <f t="shared" si="237"/>
        <v>●</v>
      </c>
      <c r="AS376" s="100" t="str">
        <f t="shared" si="243"/>
        <v>●</v>
      </c>
    </row>
    <row r="377" spans="2:45" s="100" customFormat="1" ht="14.25" customHeight="1">
      <c r="B377" s="102" t="s">
        <v>124</v>
      </c>
      <c r="C377" s="106">
        <v>57</v>
      </c>
      <c r="D377" s="107">
        <v>52</v>
      </c>
      <c r="E377" s="107">
        <v>32</v>
      </c>
      <c r="F377" s="107">
        <v>25</v>
      </c>
      <c r="G377" s="107">
        <f t="shared" si="245"/>
        <v>18</v>
      </c>
      <c r="H377" s="107">
        <f t="shared" si="247"/>
        <v>-7</v>
      </c>
      <c r="I377" s="108">
        <f t="shared" si="248"/>
        <v>-28.000000000000004</v>
      </c>
      <c r="J377" s="102"/>
      <c r="K377" s="114" t="s">
        <v>124</v>
      </c>
      <c r="L377" s="106">
        <v>87</v>
      </c>
      <c r="M377" s="107">
        <v>50</v>
      </c>
      <c r="N377" s="107">
        <v>41</v>
      </c>
      <c r="O377" s="107">
        <v>31</v>
      </c>
      <c r="P377" s="107">
        <f t="shared" si="246"/>
        <v>22</v>
      </c>
      <c r="Q377" s="107">
        <f t="shared" si="249"/>
        <v>-9</v>
      </c>
      <c r="R377" s="108">
        <f t="shared" si="250"/>
        <v>-29.032258064516132</v>
      </c>
      <c r="S377" s="108"/>
      <c r="W377" s="100" t="s">
        <v>357</v>
      </c>
      <c r="X377" s="100">
        <v>52</v>
      </c>
      <c r="Y377" s="100">
        <v>75</v>
      </c>
      <c r="Z377" s="100">
        <v>57</v>
      </c>
      <c r="AA377" s="100">
        <v>52</v>
      </c>
      <c r="AC377" s="100" t="s">
        <v>357</v>
      </c>
      <c r="AD377" s="100">
        <v>135</v>
      </c>
      <c r="AE377" s="100">
        <v>106</v>
      </c>
      <c r="AF377" s="100">
        <v>87</v>
      </c>
      <c r="AG377" s="100">
        <v>50</v>
      </c>
      <c r="AJ377" s="100" t="str">
        <f t="shared" si="241"/>
        <v>●</v>
      </c>
      <c r="AK377" s="100" t="str">
        <f t="shared" si="233"/>
        <v>●</v>
      </c>
      <c r="AL377" s="100" t="str">
        <f t="shared" si="244"/>
        <v>●</v>
      </c>
      <c r="AM377" s="100" t="str">
        <f t="shared" si="235"/>
        <v>●</v>
      </c>
      <c r="AP377" s="100" t="str">
        <f t="shared" si="242"/>
        <v>●</v>
      </c>
      <c r="AQ377" s="100" t="str">
        <f t="shared" si="236"/>
        <v>●</v>
      </c>
      <c r="AR377" s="100" t="str">
        <f t="shared" si="237"/>
        <v>●</v>
      </c>
      <c r="AS377" s="100" t="str">
        <f t="shared" si="243"/>
        <v>●</v>
      </c>
    </row>
    <row r="378" spans="2:45" s="100" customFormat="1" ht="14.25" customHeight="1">
      <c r="B378" s="102" t="s">
        <v>125</v>
      </c>
      <c r="C378" s="106">
        <v>70</v>
      </c>
      <c r="D378" s="107">
        <v>51</v>
      </c>
      <c r="E378" s="107">
        <v>41</v>
      </c>
      <c r="F378" s="107">
        <v>28</v>
      </c>
      <c r="G378" s="107">
        <f t="shared" si="245"/>
        <v>33</v>
      </c>
      <c r="H378" s="107">
        <f t="shared" si="247"/>
        <v>5</v>
      </c>
      <c r="I378" s="108">
        <f t="shared" si="248"/>
        <v>17.857142857142858</v>
      </c>
      <c r="J378" s="102"/>
      <c r="K378" s="114" t="s">
        <v>125</v>
      </c>
      <c r="L378" s="106">
        <v>106</v>
      </c>
      <c r="M378" s="107">
        <v>74</v>
      </c>
      <c r="N378" s="107">
        <v>47</v>
      </c>
      <c r="O378" s="107">
        <v>36</v>
      </c>
      <c r="P378" s="107">
        <f t="shared" si="246"/>
        <v>21</v>
      </c>
      <c r="Q378" s="107">
        <f t="shared" si="249"/>
        <v>-15</v>
      </c>
      <c r="R378" s="108">
        <f t="shared" si="250"/>
        <v>-41.666666666666671</v>
      </c>
      <c r="S378" s="108"/>
      <c r="W378" s="100" t="s">
        <v>358</v>
      </c>
      <c r="X378" s="100">
        <v>74</v>
      </c>
      <c r="Y378" s="100">
        <v>69</v>
      </c>
      <c r="Z378" s="100">
        <v>70</v>
      </c>
      <c r="AA378" s="100">
        <v>51</v>
      </c>
      <c r="AC378" s="100" t="s">
        <v>358</v>
      </c>
      <c r="AD378" s="100">
        <v>137</v>
      </c>
      <c r="AE378" s="100">
        <v>142</v>
      </c>
      <c r="AF378" s="100">
        <v>106</v>
      </c>
      <c r="AG378" s="100">
        <v>74</v>
      </c>
      <c r="AJ378" s="100" t="str">
        <f t="shared" si="241"/>
        <v>●</v>
      </c>
      <c r="AK378" s="100" t="str">
        <f t="shared" si="233"/>
        <v>●</v>
      </c>
      <c r="AL378" s="100" t="str">
        <f t="shared" si="244"/>
        <v>●</v>
      </c>
      <c r="AM378" s="100" t="str">
        <f t="shared" si="235"/>
        <v>●</v>
      </c>
      <c r="AP378" s="100" t="str">
        <f t="shared" si="242"/>
        <v>●</v>
      </c>
      <c r="AQ378" s="100" t="str">
        <f t="shared" si="236"/>
        <v>●</v>
      </c>
      <c r="AR378" s="100" t="str">
        <f t="shared" si="237"/>
        <v>●</v>
      </c>
      <c r="AS378" s="100" t="str">
        <f t="shared" si="243"/>
        <v>●</v>
      </c>
    </row>
    <row r="379" spans="2:45" s="100" customFormat="1" ht="14.25" customHeight="1">
      <c r="B379" s="102" t="s">
        <v>126</v>
      </c>
      <c r="C379" s="106">
        <v>46</v>
      </c>
      <c r="D379" s="107">
        <v>36</v>
      </c>
      <c r="E379" s="107">
        <v>25</v>
      </c>
      <c r="F379" s="107">
        <v>25</v>
      </c>
      <c r="G379" s="107">
        <f t="shared" si="245"/>
        <v>24</v>
      </c>
      <c r="H379" s="107">
        <f t="shared" si="247"/>
        <v>-1</v>
      </c>
      <c r="I379" s="108">
        <f t="shared" si="248"/>
        <v>-4</v>
      </c>
      <c r="J379" s="102"/>
      <c r="K379" s="114" t="s">
        <v>126</v>
      </c>
      <c r="L379" s="106">
        <v>90</v>
      </c>
      <c r="M379" s="107">
        <v>69</v>
      </c>
      <c r="N379" s="107">
        <v>44</v>
      </c>
      <c r="O379" s="107">
        <v>38</v>
      </c>
      <c r="P379" s="107">
        <f t="shared" si="246"/>
        <v>21</v>
      </c>
      <c r="Q379" s="107">
        <f t="shared" si="249"/>
        <v>-17</v>
      </c>
      <c r="R379" s="108">
        <f t="shared" si="250"/>
        <v>-44.736842105263158</v>
      </c>
      <c r="S379" s="108"/>
      <c r="W379" s="100" t="s">
        <v>359</v>
      </c>
      <c r="X379" s="100">
        <v>54</v>
      </c>
      <c r="Y379" s="100">
        <v>69</v>
      </c>
      <c r="Z379" s="100">
        <v>46</v>
      </c>
      <c r="AA379" s="100">
        <v>36</v>
      </c>
      <c r="AC379" s="100" t="s">
        <v>359</v>
      </c>
      <c r="AD379" s="100">
        <v>128</v>
      </c>
      <c r="AE379" s="100">
        <v>112</v>
      </c>
      <c r="AF379" s="100">
        <v>90</v>
      </c>
      <c r="AG379" s="100">
        <v>69</v>
      </c>
      <c r="AJ379" s="100" t="str">
        <f t="shared" si="241"/>
        <v>●</v>
      </c>
      <c r="AK379" s="100" t="str">
        <f t="shared" si="233"/>
        <v>●</v>
      </c>
      <c r="AL379" s="100" t="str">
        <f t="shared" si="244"/>
        <v>●</v>
      </c>
      <c r="AM379" s="100" t="str">
        <f t="shared" si="235"/>
        <v>●</v>
      </c>
      <c r="AP379" s="100" t="str">
        <f t="shared" si="242"/>
        <v>●</v>
      </c>
      <c r="AQ379" s="100" t="str">
        <f t="shared" si="236"/>
        <v>●</v>
      </c>
      <c r="AR379" s="100" t="str">
        <f t="shared" si="237"/>
        <v>●</v>
      </c>
      <c r="AS379" s="100" t="str">
        <f t="shared" si="243"/>
        <v>●</v>
      </c>
    </row>
    <row r="380" spans="2:45" s="100" customFormat="1" ht="14.25" customHeight="1">
      <c r="B380" s="102" t="s">
        <v>127</v>
      </c>
      <c r="C380" s="106">
        <v>54</v>
      </c>
      <c r="D380" s="107">
        <v>46</v>
      </c>
      <c r="E380" s="107">
        <v>29</v>
      </c>
      <c r="F380" s="107">
        <v>27</v>
      </c>
      <c r="G380" s="107">
        <f t="shared" si="245"/>
        <v>17</v>
      </c>
      <c r="H380" s="107">
        <f t="shared" si="247"/>
        <v>-10</v>
      </c>
      <c r="I380" s="108">
        <f t="shared" si="248"/>
        <v>-37.037037037037038</v>
      </c>
      <c r="J380" s="102"/>
      <c r="K380" s="114" t="s">
        <v>127</v>
      </c>
      <c r="L380" s="106">
        <v>99</v>
      </c>
      <c r="M380" s="107">
        <v>80</v>
      </c>
      <c r="N380" s="107">
        <v>58</v>
      </c>
      <c r="O380" s="107">
        <v>28</v>
      </c>
      <c r="P380" s="107">
        <f t="shared" si="246"/>
        <v>31</v>
      </c>
      <c r="Q380" s="107">
        <f t="shared" si="249"/>
        <v>3</v>
      </c>
      <c r="R380" s="108">
        <f t="shared" si="250"/>
        <v>10.714285714285714</v>
      </c>
      <c r="S380" s="108"/>
      <c r="W380" s="100" t="s">
        <v>360</v>
      </c>
      <c r="X380" s="100">
        <v>48</v>
      </c>
      <c r="Y380" s="100">
        <v>64</v>
      </c>
      <c r="Z380" s="100">
        <v>54</v>
      </c>
      <c r="AA380" s="100">
        <v>46</v>
      </c>
      <c r="AC380" s="100" t="s">
        <v>360</v>
      </c>
      <c r="AD380" s="100">
        <v>104</v>
      </c>
      <c r="AE380" s="100">
        <v>120</v>
      </c>
      <c r="AF380" s="100">
        <v>99</v>
      </c>
      <c r="AG380" s="100">
        <v>80</v>
      </c>
      <c r="AJ380" s="100" t="str">
        <f t="shared" si="241"/>
        <v>●</v>
      </c>
      <c r="AK380" s="100" t="str">
        <f t="shared" si="233"/>
        <v>●</v>
      </c>
      <c r="AL380" s="100" t="str">
        <f t="shared" si="244"/>
        <v>●</v>
      </c>
      <c r="AM380" s="100" t="str">
        <f t="shared" si="235"/>
        <v>●</v>
      </c>
      <c r="AP380" s="100" t="str">
        <f t="shared" si="242"/>
        <v>●</v>
      </c>
      <c r="AQ380" s="100" t="str">
        <f t="shared" si="236"/>
        <v>●</v>
      </c>
      <c r="AR380" s="100" t="str">
        <f t="shared" si="237"/>
        <v>●</v>
      </c>
      <c r="AS380" s="100" t="str">
        <f t="shared" si="243"/>
        <v>●</v>
      </c>
    </row>
    <row r="381" spans="2:45" s="100" customFormat="1" ht="14.25" customHeight="1">
      <c r="B381" s="102" t="s">
        <v>128</v>
      </c>
      <c r="C381" s="106">
        <v>52</v>
      </c>
      <c r="D381" s="107">
        <v>57</v>
      </c>
      <c r="E381" s="107">
        <v>28</v>
      </c>
      <c r="F381" s="107">
        <v>19</v>
      </c>
      <c r="G381" s="107">
        <f t="shared" si="245"/>
        <v>22</v>
      </c>
      <c r="H381" s="107">
        <f t="shared" si="247"/>
        <v>3</v>
      </c>
      <c r="I381" s="108">
        <f t="shared" si="248"/>
        <v>15.789473684210526</v>
      </c>
      <c r="J381" s="102"/>
      <c r="K381" s="114" t="s">
        <v>128</v>
      </c>
      <c r="L381" s="106">
        <v>100</v>
      </c>
      <c r="M381" s="107">
        <v>76</v>
      </c>
      <c r="N381" s="107">
        <v>64</v>
      </c>
      <c r="O381" s="107">
        <v>36</v>
      </c>
      <c r="P381" s="107">
        <f t="shared" si="246"/>
        <v>16</v>
      </c>
      <c r="Q381" s="107">
        <f t="shared" si="249"/>
        <v>-20</v>
      </c>
      <c r="R381" s="108">
        <f t="shared" si="250"/>
        <v>-55.555555555555557</v>
      </c>
      <c r="S381" s="108"/>
      <c r="W381" s="100" t="s">
        <v>361</v>
      </c>
      <c r="X381" s="100">
        <v>45</v>
      </c>
      <c r="Y381" s="100">
        <v>58</v>
      </c>
      <c r="Z381" s="100">
        <v>52</v>
      </c>
      <c r="AA381" s="100">
        <v>57</v>
      </c>
      <c r="AC381" s="100" t="s">
        <v>361</v>
      </c>
      <c r="AD381" s="100">
        <v>116</v>
      </c>
      <c r="AE381" s="100">
        <v>116</v>
      </c>
      <c r="AF381" s="100">
        <v>100</v>
      </c>
      <c r="AG381" s="100">
        <v>76</v>
      </c>
      <c r="AJ381" s="100" t="str">
        <f t="shared" si="241"/>
        <v>●</v>
      </c>
      <c r="AK381" s="100" t="str">
        <f t="shared" si="233"/>
        <v>●</v>
      </c>
      <c r="AL381" s="100" t="str">
        <f t="shared" si="244"/>
        <v>●</v>
      </c>
      <c r="AM381" s="100" t="str">
        <f t="shared" si="235"/>
        <v>●</v>
      </c>
      <c r="AP381" s="100" t="str">
        <f t="shared" si="242"/>
        <v>●</v>
      </c>
      <c r="AQ381" s="100" t="str">
        <f t="shared" si="236"/>
        <v>●</v>
      </c>
      <c r="AR381" s="100" t="str">
        <f t="shared" si="237"/>
        <v>●</v>
      </c>
      <c r="AS381" s="100" t="str">
        <f t="shared" si="243"/>
        <v>●</v>
      </c>
    </row>
    <row r="382" spans="2:45" s="100" customFormat="1" ht="14.25" customHeight="1">
      <c r="B382" s="102" t="s">
        <v>129</v>
      </c>
      <c r="C382" s="106">
        <v>50</v>
      </c>
      <c r="D382" s="107">
        <v>55</v>
      </c>
      <c r="E382" s="107">
        <v>47</v>
      </c>
      <c r="F382" s="107">
        <v>27</v>
      </c>
      <c r="G382" s="107">
        <f t="shared" si="245"/>
        <v>23</v>
      </c>
      <c r="H382" s="107">
        <f t="shared" si="247"/>
        <v>-4</v>
      </c>
      <c r="I382" s="108">
        <f t="shared" si="248"/>
        <v>-14.814814814814813</v>
      </c>
      <c r="J382" s="102"/>
      <c r="K382" s="114" t="s">
        <v>129</v>
      </c>
      <c r="L382" s="106">
        <v>94</v>
      </c>
      <c r="M382" s="107">
        <v>83</v>
      </c>
      <c r="N382" s="107">
        <v>61</v>
      </c>
      <c r="O382" s="107">
        <v>48</v>
      </c>
      <c r="P382" s="107">
        <f t="shared" si="246"/>
        <v>33</v>
      </c>
      <c r="Q382" s="107">
        <f t="shared" si="249"/>
        <v>-15</v>
      </c>
      <c r="R382" s="108">
        <f t="shared" si="250"/>
        <v>-31.25</v>
      </c>
      <c r="S382" s="108"/>
      <c r="W382" s="100" t="s">
        <v>362</v>
      </c>
      <c r="X382" s="100">
        <v>56</v>
      </c>
      <c r="Y382" s="100">
        <v>57</v>
      </c>
      <c r="Z382" s="100">
        <v>50</v>
      </c>
      <c r="AA382" s="100">
        <v>55</v>
      </c>
      <c r="AC382" s="100" t="s">
        <v>362</v>
      </c>
      <c r="AD382" s="100">
        <v>136</v>
      </c>
      <c r="AE382" s="100">
        <v>98</v>
      </c>
      <c r="AF382" s="100">
        <v>94</v>
      </c>
      <c r="AG382" s="100">
        <v>83</v>
      </c>
      <c r="AJ382" s="100" t="str">
        <f t="shared" si="241"/>
        <v>●</v>
      </c>
      <c r="AK382" s="100" t="str">
        <f t="shared" si="233"/>
        <v>●</v>
      </c>
      <c r="AL382" s="100" t="str">
        <f t="shared" si="244"/>
        <v>●</v>
      </c>
      <c r="AM382" s="100" t="str">
        <f t="shared" si="235"/>
        <v>●</v>
      </c>
      <c r="AP382" s="100" t="str">
        <f t="shared" si="242"/>
        <v>●</v>
      </c>
      <c r="AQ382" s="100" t="str">
        <f t="shared" si="236"/>
        <v>●</v>
      </c>
      <c r="AR382" s="100" t="str">
        <f t="shared" si="237"/>
        <v>●</v>
      </c>
      <c r="AS382" s="100" t="str">
        <f t="shared" si="243"/>
        <v>●</v>
      </c>
    </row>
    <row r="383" spans="2:45" s="100" customFormat="1" ht="14.25" customHeight="1">
      <c r="B383" s="102" t="s">
        <v>130</v>
      </c>
      <c r="C383" s="106">
        <v>54</v>
      </c>
      <c r="D383" s="107">
        <v>50</v>
      </c>
      <c r="E383" s="107">
        <v>52</v>
      </c>
      <c r="F383" s="107">
        <v>44</v>
      </c>
      <c r="G383" s="107">
        <f t="shared" si="245"/>
        <v>31</v>
      </c>
      <c r="H383" s="107">
        <f t="shared" si="247"/>
        <v>-13</v>
      </c>
      <c r="I383" s="108">
        <f t="shared" si="248"/>
        <v>-29.545454545454547</v>
      </c>
      <c r="J383" s="102"/>
      <c r="K383" s="114" t="s">
        <v>130</v>
      </c>
      <c r="L383" s="106">
        <v>90</v>
      </c>
      <c r="M383" s="107">
        <v>68</v>
      </c>
      <c r="N383" s="107">
        <v>67</v>
      </c>
      <c r="O383" s="107">
        <v>54</v>
      </c>
      <c r="P383" s="107">
        <f t="shared" si="246"/>
        <v>50</v>
      </c>
      <c r="Q383" s="107">
        <f t="shared" si="249"/>
        <v>-4</v>
      </c>
      <c r="R383" s="108">
        <f t="shared" si="250"/>
        <v>-7.4074074074074066</v>
      </c>
      <c r="S383" s="108"/>
      <c r="W383" s="100" t="s">
        <v>363</v>
      </c>
      <c r="X383" s="100">
        <v>73</v>
      </c>
      <c r="Y383" s="100">
        <v>74</v>
      </c>
      <c r="Z383" s="100">
        <v>54</v>
      </c>
      <c r="AA383" s="100">
        <v>50</v>
      </c>
      <c r="AC383" s="100" t="s">
        <v>363</v>
      </c>
      <c r="AD383" s="100">
        <v>153</v>
      </c>
      <c r="AE383" s="100">
        <v>133</v>
      </c>
      <c r="AF383" s="100">
        <v>90</v>
      </c>
      <c r="AG383" s="100">
        <v>68</v>
      </c>
      <c r="AJ383" s="100" t="str">
        <f t="shared" si="241"/>
        <v>●</v>
      </c>
      <c r="AK383" s="100" t="str">
        <f t="shared" si="233"/>
        <v>●</v>
      </c>
      <c r="AL383" s="100" t="str">
        <f>IF(E383=Z383,"○","●")</f>
        <v>●</v>
      </c>
      <c r="AM383" s="100" t="str">
        <f t="shared" si="235"/>
        <v>●</v>
      </c>
      <c r="AP383" s="100" t="str">
        <f t="shared" si="242"/>
        <v>●</v>
      </c>
      <c r="AQ383" s="100" t="str">
        <f t="shared" si="236"/>
        <v>●</v>
      </c>
      <c r="AR383" s="100" t="str">
        <f t="shared" si="237"/>
        <v>●</v>
      </c>
      <c r="AS383" s="100" t="str">
        <f t="shared" si="243"/>
        <v>●</v>
      </c>
    </row>
    <row r="384" spans="2:45" s="100" customFormat="1" ht="14.25" customHeight="1">
      <c r="B384" s="102" t="s">
        <v>131</v>
      </c>
      <c r="C384" s="106">
        <v>71</v>
      </c>
      <c r="D384" s="107">
        <v>42</v>
      </c>
      <c r="E384" s="107">
        <v>44</v>
      </c>
      <c r="F384" s="107">
        <v>47</v>
      </c>
      <c r="G384" s="107">
        <f t="shared" si="245"/>
        <v>41</v>
      </c>
      <c r="H384" s="107">
        <f t="shared" si="247"/>
        <v>-6</v>
      </c>
      <c r="I384" s="108">
        <f t="shared" si="248"/>
        <v>-12.76595744680851</v>
      </c>
      <c r="J384" s="102"/>
      <c r="K384" s="114" t="s">
        <v>131</v>
      </c>
      <c r="L384" s="106">
        <v>114</v>
      </c>
      <c r="M384" s="107">
        <v>79</v>
      </c>
      <c r="N384" s="107">
        <v>72</v>
      </c>
      <c r="O384" s="107">
        <v>56</v>
      </c>
      <c r="P384" s="107">
        <f t="shared" si="246"/>
        <v>51</v>
      </c>
      <c r="Q384" s="107">
        <f t="shared" si="249"/>
        <v>-5</v>
      </c>
      <c r="R384" s="108">
        <f t="shared" si="250"/>
        <v>-8.9285714285714288</v>
      </c>
      <c r="S384" s="108"/>
      <c r="W384" s="100" t="s">
        <v>364</v>
      </c>
      <c r="X384" s="100">
        <v>57</v>
      </c>
      <c r="Y384" s="100">
        <v>86</v>
      </c>
      <c r="Z384" s="100">
        <v>71</v>
      </c>
      <c r="AA384" s="100">
        <v>42</v>
      </c>
      <c r="AC384" s="100" t="s">
        <v>364</v>
      </c>
      <c r="AD384" s="100">
        <v>123</v>
      </c>
      <c r="AE384" s="100">
        <v>165</v>
      </c>
      <c r="AF384" s="100">
        <v>114</v>
      </c>
      <c r="AG384" s="100">
        <v>79</v>
      </c>
      <c r="AJ384" s="100" t="str">
        <f t="shared" si="241"/>
        <v>●</v>
      </c>
      <c r="AK384" s="100" t="str">
        <f t="shared" si="233"/>
        <v>●</v>
      </c>
      <c r="AL384" s="100" t="str">
        <f t="shared" ref="AL384:AL392" si="251">IF(E384=Z384,"○","●")</f>
        <v>●</v>
      </c>
      <c r="AM384" s="100" t="str">
        <f t="shared" si="235"/>
        <v>●</v>
      </c>
      <c r="AP384" s="100" t="str">
        <f t="shared" si="242"/>
        <v>●</v>
      </c>
      <c r="AQ384" s="100" t="str">
        <f t="shared" si="236"/>
        <v>●</v>
      </c>
      <c r="AR384" s="100" t="str">
        <f t="shared" si="237"/>
        <v>●</v>
      </c>
      <c r="AS384" s="100" t="str">
        <f t="shared" si="243"/>
        <v>●</v>
      </c>
    </row>
    <row r="385" spans="2:45" s="100" customFormat="1" ht="14.25" customHeight="1">
      <c r="B385" s="102" t="s">
        <v>132</v>
      </c>
      <c r="C385" s="106">
        <v>89</v>
      </c>
      <c r="D385" s="107">
        <v>65</v>
      </c>
      <c r="E385" s="107">
        <v>49</v>
      </c>
      <c r="F385" s="107">
        <v>51</v>
      </c>
      <c r="G385" s="107">
        <f t="shared" si="245"/>
        <v>42</v>
      </c>
      <c r="H385" s="107">
        <f t="shared" si="247"/>
        <v>-9</v>
      </c>
      <c r="I385" s="108">
        <f t="shared" si="248"/>
        <v>-17.647058823529413</v>
      </c>
      <c r="J385" s="102"/>
      <c r="K385" s="114" t="s">
        <v>132</v>
      </c>
      <c r="L385" s="106">
        <v>169</v>
      </c>
      <c r="M385" s="107">
        <v>115</v>
      </c>
      <c r="N385" s="107">
        <v>79</v>
      </c>
      <c r="O385" s="107">
        <v>69</v>
      </c>
      <c r="P385" s="107">
        <f t="shared" si="246"/>
        <v>53</v>
      </c>
      <c r="Q385" s="107">
        <f t="shared" si="249"/>
        <v>-16</v>
      </c>
      <c r="R385" s="108">
        <f t="shared" si="250"/>
        <v>-23.188405797101449</v>
      </c>
      <c r="S385" s="108"/>
      <c r="W385" s="100" t="s">
        <v>365</v>
      </c>
      <c r="X385" s="100">
        <v>70</v>
      </c>
      <c r="Y385" s="100">
        <v>66</v>
      </c>
      <c r="Z385" s="100">
        <v>89</v>
      </c>
      <c r="AA385" s="100">
        <v>65</v>
      </c>
      <c r="AC385" s="100" t="s">
        <v>365</v>
      </c>
      <c r="AD385" s="100">
        <v>154</v>
      </c>
      <c r="AE385" s="100">
        <v>123</v>
      </c>
      <c r="AF385" s="100">
        <v>169</v>
      </c>
      <c r="AG385" s="100">
        <v>115</v>
      </c>
      <c r="AJ385" s="100" t="str">
        <f t="shared" si="241"/>
        <v>●</v>
      </c>
      <c r="AK385" s="100" t="str">
        <f t="shared" si="233"/>
        <v>●</v>
      </c>
      <c r="AL385" s="100" t="str">
        <f t="shared" si="251"/>
        <v>●</v>
      </c>
      <c r="AM385" s="100" t="str">
        <f t="shared" si="235"/>
        <v>●</v>
      </c>
      <c r="AP385" s="100" t="str">
        <f t="shared" si="242"/>
        <v>●</v>
      </c>
      <c r="AQ385" s="100" t="str">
        <f t="shared" si="236"/>
        <v>●</v>
      </c>
      <c r="AR385" s="100" t="str">
        <f t="shared" si="237"/>
        <v>●</v>
      </c>
      <c r="AS385" s="100" t="str">
        <f t="shared" si="243"/>
        <v>●</v>
      </c>
    </row>
    <row r="386" spans="2:45" s="100" customFormat="1" ht="14.25" customHeight="1">
      <c r="B386" s="102" t="s">
        <v>133</v>
      </c>
      <c r="C386" s="106">
        <v>70</v>
      </c>
      <c r="D386" s="107">
        <v>86</v>
      </c>
      <c r="E386" s="107">
        <v>61</v>
      </c>
      <c r="F386" s="107">
        <v>44</v>
      </c>
      <c r="G386" s="107">
        <f t="shared" si="245"/>
        <v>44</v>
      </c>
      <c r="H386" s="107">
        <f t="shared" si="247"/>
        <v>0</v>
      </c>
      <c r="I386" s="108">
        <f t="shared" si="248"/>
        <v>0</v>
      </c>
      <c r="J386" s="102"/>
      <c r="K386" s="114" t="s">
        <v>133</v>
      </c>
      <c r="L386" s="106">
        <v>117</v>
      </c>
      <c r="M386" s="107">
        <v>148</v>
      </c>
      <c r="N386" s="107">
        <v>115</v>
      </c>
      <c r="O386" s="107">
        <v>76</v>
      </c>
      <c r="P386" s="107">
        <f t="shared" si="246"/>
        <v>63</v>
      </c>
      <c r="Q386" s="107">
        <f t="shared" si="249"/>
        <v>-13</v>
      </c>
      <c r="R386" s="108">
        <f t="shared" si="250"/>
        <v>-17.105263157894736</v>
      </c>
      <c r="S386" s="108"/>
      <c r="W386" s="100" t="s">
        <v>366</v>
      </c>
      <c r="X386" s="100">
        <v>76</v>
      </c>
      <c r="Y386" s="100">
        <v>78</v>
      </c>
      <c r="Z386" s="100">
        <v>70</v>
      </c>
      <c r="AA386" s="100">
        <v>86</v>
      </c>
      <c r="AC386" s="100" t="s">
        <v>366</v>
      </c>
      <c r="AD386" s="100">
        <v>149</v>
      </c>
      <c r="AE386" s="100">
        <v>153</v>
      </c>
      <c r="AF386" s="100">
        <v>117</v>
      </c>
      <c r="AG386" s="100">
        <v>148</v>
      </c>
      <c r="AJ386" s="100" t="str">
        <f t="shared" si="241"/>
        <v>●</v>
      </c>
      <c r="AK386" s="100" t="str">
        <f t="shared" si="233"/>
        <v>●</v>
      </c>
      <c r="AL386" s="100" t="str">
        <f t="shared" si="251"/>
        <v>●</v>
      </c>
      <c r="AM386" s="100" t="str">
        <f t="shared" si="235"/>
        <v>●</v>
      </c>
      <c r="AP386" s="100" t="str">
        <f t="shared" si="242"/>
        <v>●</v>
      </c>
      <c r="AQ386" s="100" t="str">
        <f t="shared" si="236"/>
        <v>●</v>
      </c>
      <c r="AR386" s="100" t="str">
        <f t="shared" si="237"/>
        <v>●</v>
      </c>
      <c r="AS386" s="100" t="str">
        <f t="shared" si="243"/>
        <v>●</v>
      </c>
    </row>
    <row r="387" spans="2:45" s="100" customFormat="1" ht="14.25" customHeight="1">
      <c r="B387" s="102" t="s">
        <v>134</v>
      </c>
      <c r="C387" s="106">
        <v>77</v>
      </c>
      <c r="D387" s="107">
        <v>64</v>
      </c>
      <c r="E387" s="107">
        <v>79</v>
      </c>
      <c r="F387" s="107">
        <v>63</v>
      </c>
      <c r="G387" s="107">
        <f t="shared" si="245"/>
        <v>48</v>
      </c>
      <c r="H387" s="107">
        <f t="shared" si="247"/>
        <v>-15</v>
      </c>
      <c r="I387" s="108">
        <f t="shared" si="248"/>
        <v>-23.809523809523807</v>
      </c>
      <c r="J387" s="102"/>
      <c r="K387" s="114" t="s">
        <v>134</v>
      </c>
      <c r="L387" s="106">
        <v>145</v>
      </c>
      <c r="M387" s="107">
        <v>113</v>
      </c>
      <c r="N387" s="107">
        <v>140</v>
      </c>
      <c r="O387" s="107">
        <v>98</v>
      </c>
      <c r="P387" s="107">
        <f t="shared" si="246"/>
        <v>76</v>
      </c>
      <c r="Q387" s="107">
        <f t="shared" si="249"/>
        <v>-22</v>
      </c>
      <c r="R387" s="108">
        <f t="shared" si="250"/>
        <v>-22.448979591836736</v>
      </c>
      <c r="S387" s="108"/>
      <c r="W387" s="100" t="s">
        <v>367</v>
      </c>
      <c r="X387" s="100">
        <v>60</v>
      </c>
      <c r="Y387" s="100">
        <v>78</v>
      </c>
      <c r="Z387" s="100">
        <v>77</v>
      </c>
      <c r="AA387" s="100">
        <v>64</v>
      </c>
      <c r="AC387" s="100" t="s">
        <v>367</v>
      </c>
      <c r="AD387" s="100">
        <v>143</v>
      </c>
      <c r="AE387" s="100">
        <v>134</v>
      </c>
      <c r="AF387" s="100">
        <v>145</v>
      </c>
      <c r="AG387" s="100">
        <v>113</v>
      </c>
      <c r="AJ387" s="100" t="str">
        <f t="shared" si="241"/>
        <v>●</v>
      </c>
      <c r="AK387" s="100" t="str">
        <f t="shared" si="233"/>
        <v>●</v>
      </c>
      <c r="AL387" s="100" t="str">
        <f t="shared" si="251"/>
        <v>●</v>
      </c>
      <c r="AM387" s="100" t="str">
        <f t="shared" si="235"/>
        <v>●</v>
      </c>
      <c r="AP387" s="100" t="str">
        <f t="shared" si="242"/>
        <v>●</v>
      </c>
      <c r="AQ387" s="100" t="str">
        <f t="shared" si="236"/>
        <v>●</v>
      </c>
      <c r="AR387" s="100" t="str">
        <f t="shared" si="237"/>
        <v>●</v>
      </c>
      <c r="AS387" s="100" t="str">
        <f t="shared" si="243"/>
        <v>●</v>
      </c>
    </row>
    <row r="388" spans="2:45" s="100" customFormat="1" ht="14.25" customHeight="1">
      <c r="B388" s="102" t="s">
        <v>135</v>
      </c>
      <c r="C388" s="106">
        <v>78</v>
      </c>
      <c r="D388" s="107">
        <v>73</v>
      </c>
      <c r="E388" s="107">
        <v>63</v>
      </c>
      <c r="F388" s="107">
        <v>80</v>
      </c>
      <c r="G388" s="107">
        <f t="shared" si="245"/>
        <v>55</v>
      </c>
      <c r="H388" s="107">
        <f t="shared" si="247"/>
        <v>-25</v>
      </c>
      <c r="I388" s="108">
        <f t="shared" si="248"/>
        <v>-31.25</v>
      </c>
      <c r="J388" s="102"/>
      <c r="K388" s="114" t="s">
        <v>135</v>
      </c>
      <c r="L388" s="106">
        <v>128</v>
      </c>
      <c r="M388" s="107">
        <v>136</v>
      </c>
      <c r="N388" s="107">
        <v>103</v>
      </c>
      <c r="O388" s="107">
        <v>131</v>
      </c>
      <c r="P388" s="107">
        <f t="shared" si="246"/>
        <v>96</v>
      </c>
      <c r="Q388" s="107">
        <f t="shared" si="249"/>
        <v>-35</v>
      </c>
      <c r="R388" s="108">
        <f t="shared" si="250"/>
        <v>-26.717557251908396</v>
      </c>
      <c r="S388" s="108"/>
      <c r="W388" s="100" t="s">
        <v>368</v>
      </c>
      <c r="X388" s="100">
        <v>47</v>
      </c>
      <c r="Y388" s="100">
        <v>73</v>
      </c>
      <c r="Z388" s="100">
        <v>78</v>
      </c>
      <c r="AA388" s="100">
        <v>73</v>
      </c>
      <c r="AC388" s="100" t="s">
        <v>368</v>
      </c>
      <c r="AD388" s="100">
        <v>128</v>
      </c>
      <c r="AE388" s="100">
        <v>125</v>
      </c>
      <c r="AF388" s="100">
        <v>128</v>
      </c>
      <c r="AG388" s="100">
        <v>136</v>
      </c>
      <c r="AJ388" s="100" t="str">
        <f t="shared" si="241"/>
        <v>●</v>
      </c>
      <c r="AK388" s="100" t="str">
        <f t="shared" si="233"/>
        <v>○</v>
      </c>
      <c r="AL388" s="100" t="str">
        <f t="shared" si="251"/>
        <v>●</v>
      </c>
      <c r="AM388" s="100" t="str">
        <f t="shared" si="235"/>
        <v>●</v>
      </c>
      <c r="AP388" s="100" t="str">
        <f t="shared" si="242"/>
        <v>○</v>
      </c>
      <c r="AQ388" s="100" t="str">
        <f t="shared" si="236"/>
        <v>●</v>
      </c>
      <c r="AR388" s="100" t="str">
        <f t="shared" si="237"/>
        <v>●</v>
      </c>
      <c r="AS388" s="100" t="str">
        <f t="shared" si="243"/>
        <v>●</v>
      </c>
    </row>
    <row r="389" spans="2:45" s="100" customFormat="1" ht="14.25" customHeight="1">
      <c r="B389" s="102" t="s">
        <v>136</v>
      </c>
      <c r="C389" s="106">
        <v>64</v>
      </c>
      <c r="D389" s="107">
        <v>69</v>
      </c>
      <c r="E389" s="107">
        <v>73</v>
      </c>
      <c r="F389" s="107">
        <v>66</v>
      </c>
      <c r="G389" s="107">
        <f t="shared" si="245"/>
        <v>71</v>
      </c>
      <c r="H389" s="107">
        <f t="shared" si="247"/>
        <v>5</v>
      </c>
      <c r="I389" s="108">
        <f t="shared" si="248"/>
        <v>7.5757575757575761</v>
      </c>
      <c r="J389" s="102"/>
      <c r="K389" s="114" t="s">
        <v>136</v>
      </c>
      <c r="L389" s="106">
        <v>112</v>
      </c>
      <c r="M389" s="107">
        <v>117</v>
      </c>
      <c r="N389" s="107">
        <v>120</v>
      </c>
      <c r="O389" s="107">
        <v>91</v>
      </c>
      <c r="P389" s="107">
        <f t="shared" si="246"/>
        <v>110</v>
      </c>
      <c r="Q389" s="107">
        <f t="shared" si="249"/>
        <v>19</v>
      </c>
      <c r="R389" s="108">
        <f t="shared" si="250"/>
        <v>20.87912087912088</v>
      </c>
      <c r="S389" s="108"/>
      <c r="W389" s="100" t="s">
        <v>369</v>
      </c>
      <c r="X389" s="100">
        <v>43</v>
      </c>
      <c r="Y389" s="100">
        <v>48</v>
      </c>
      <c r="Z389" s="100">
        <v>64</v>
      </c>
      <c r="AA389" s="100">
        <v>69</v>
      </c>
      <c r="AC389" s="100" t="s">
        <v>369</v>
      </c>
      <c r="AD389" s="100">
        <v>78</v>
      </c>
      <c r="AE389" s="100">
        <v>106</v>
      </c>
      <c r="AF389" s="100">
        <v>112</v>
      </c>
      <c r="AG389" s="100">
        <v>117</v>
      </c>
      <c r="AJ389" s="100" t="str">
        <f t="shared" si="241"/>
        <v>●</v>
      </c>
      <c r="AK389" s="100" t="str">
        <f t="shared" si="233"/>
        <v>●</v>
      </c>
      <c r="AL389" s="100" t="str">
        <f t="shared" si="251"/>
        <v>●</v>
      </c>
      <c r="AM389" s="100" t="str">
        <f t="shared" si="235"/>
        <v>●</v>
      </c>
      <c r="AP389" s="100" t="str">
        <f t="shared" si="242"/>
        <v>●</v>
      </c>
      <c r="AQ389" s="100" t="str">
        <f t="shared" si="236"/>
        <v>●</v>
      </c>
      <c r="AR389" s="100" t="str">
        <f t="shared" si="237"/>
        <v>●</v>
      </c>
      <c r="AS389" s="100" t="str">
        <f t="shared" si="243"/>
        <v>●</v>
      </c>
    </row>
    <row r="390" spans="2:45" s="100" customFormat="1" ht="14.25" customHeight="1">
      <c r="B390" s="102" t="s">
        <v>137</v>
      </c>
      <c r="C390" s="106">
        <v>35</v>
      </c>
      <c r="D390" s="107">
        <v>52</v>
      </c>
      <c r="E390" s="107">
        <v>53</v>
      </c>
      <c r="F390" s="107">
        <v>64</v>
      </c>
      <c r="G390" s="107">
        <f t="shared" si="245"/>
        <v>61</v>
      </c>
      <c r="H390" s="107">
        <f t="shared" si="247"/>
        <v>-3</v>
      </c>
      <c r="I390" s="108">
        <f t="shared" si="248"/>
        <v>-4.6875</v>
      </c>
      <c r="J390" s="102"/>
      <c r="K390" s="114" t="s">
        <v>137</v>
      </c>
      <c r="L390" s="106">
        <v>86</v>
      </c>
      <c r="M390" s="107">
        <v>91</v>
      </c>
      <c r="N390" s="107">
        <v>101</v>
      </c>
      <c r="O390" s="107">
        <v>103</v>
      </c>
      <c r="P390" s="107">
        <f t="shared" si="246"/>
        <v>75</v>
      </c>
      <c r="Q390" s="107">
        <f t="shared" si="249"/>
        <v>-28</v>
      </c>
      <c r="R390" s="108">
        <f t="shared" si="250"/>
        <v>-27.184466019417474</v>
      </c>
      <c r="S390" s="108"/>
      <c r="W390" s="100" t="s">
        <v>370</v>
      </c>
      <c r="X390" s="100">
        <v>36</v>
      </c>
      <c r="Y390" s="100">
        <v>37</v>
      </c>
      <c r="Z390" s="100">
        <v>35</v>
      </c>
      <c r="AA390" s="100">
        <v>52</v>
      </c>
      <c r="AC390" s="100" t="s">
        <v>370</v>
      </c>
      <c r="AD390" s="100">
        <v>45</v>
      </c>
      <c r="AE390" s="100">
        <v>68</v>
      </c>
      <c r="AF390" s="100">
        <v>86</v>
      </c>
      <c r="AG390" s="100">
        <v>91</v>
      </c>
      <c r="AJ390" s="100" t="str">
        <f t="shared" si="241"/>
        <v>●</v>
      </c>
      <c r="AK390" s="100" t="str">
        <f t="shared" si="233"/>
        <v>●</v>
      </c>
      <c r="AL390" s="100" t="str">
        <f t="shared" si="251"/>
        <v>●</v>
      </c>
      <c r="AM390" s="100" t="str">
        <f t="shared" si="235"/>
        <v>●</v>
      </c>
      <c r="AP390" s="100" t="str">
        <f t="shared" si="242"/>
        <v>●</v>
      </c>
      <c r="AQ390" s="100" t="str">
        <f t="shared" si="236"/>
        <v>●</v>
      </c>
      <c r="AR390" s="100" t="str">
        <f t="shared" si="237"/>
        <v>●</v>
      </c>
      <c r="AS390" s="100" t="str">
        <f t="shared" si="243"/>
        <v>●</v>
      </c>
    </row>
    <row r="391" spans="2:45" s="100" customFormat="1" ht="14.25" customHeight="1">
      <c r="B391" s="102" t="s">
        <v>138</v>
      </c>
      <c r="C391" s="106">
        <v>23</v>
      </c>
      <c r="D391" s="107">
        <v>28</v>
      </c>
      <c r="E391" s="107">
        <v>42</v>
      </c>
      <c r="F391" s="107">
        <v>38</v>
      </c>
      <c r="G391" s="107">
        <f t="shared" si="245"/>
        <v>48</v>
      </c>
      <c r="H391" s="107">
        <f t="shared" si="247"/>
        <v>10</v>
      </c>
      <c r="I391" s="108">
        <f t="shared" si="248"/>
        <v>26.315789473684209</v>
      </c>
      <c r="J391" s="102"/>
      <c r="K391" s="114" t="s">
        <v>138</v>
      </c>
      <c r="L391" s="106">
        <v>41</v>
      </c>
      <c r="M391" s="107">
        <v>55</v>
      </c>
      <c r="N391" s="107">
        <v>68</v>
      </c>
      <c r="O391" s="107">
        <v>71</v>
      </c>
      <c r="P391" s="107">
        <f t="shared" si="246"/>
        <v>77</v>
      </c>
      <c r="Q391" s="107">
        <f t="shared" si="249"/>
        <v>6</v>
      </c>
      <c r="R391" s="108">
        <f t="shared" si="250"/>
        <v>8.4507042253521121</v>
      </c>
      <c r="S391" s="108"/>
      <c r="W391" s="100" t="s">
        <v>371</v>
      </c>
      <c r="X391" s="100">
        <v>17</v>
      </c>
      <c r="Y391" s="100">
        <v>33</v>
      </c>
      <c r="Z391" s="100">
        <v>23</v>
      </c>
      <c r="AA391" s="100">
        <v>28</v>
      </c>
      <c r="AC391" s="100" t="s">
        <v>371</v>
      </c>
      <c r="AD391" s="100">
        <v>22</v>
      </c>
      <c r="AE391" s="100">
        <v>34</v>
      </c>
      <c r="AF391" s="100">
        <v>41</v>
      </c>
      <c r="AG391" s="100">
        <v>55</v>
      </c>
      <c r="AJ391" s="100" t="str">
        <f t="shared" si="241"/>
        <v>●</v>
      </c>
      <c r="AK391" s="100" t="str">
        <f t="shared" si="233"/>
        <v>●</v>
      </c>
      <c r="AL391" s="100" t="str">
        <f t="shared" si="251"/>
        <v>●</v>
      </c>
      <c r="AM391" s="100" t="str">
        <f t="shared" si="235"/>
        <v>●</v>
      </c>
      <c r="AP391" s="100" t="str">
        <f t="shared" si="242"/>
        <v>●</v>
      </c>
      <c r="AQ391" s="100" t="str">
        <f t="shared" si="236"/>
        <v>●</v>
      </c>
      <c r="AR391" s="100" t="str">
        <f t="shared" si="237"/>
        <v>●</v>
      </c>
      <c r="AS391" s="100" t="str">
        <f t="shared" si="243"/>
        <v>●</v>
      </c>
    </row>
    <row r="392" spans="2:45" s="100" customFormat="1" ht="14.25" customHeight="1">
      <c r="B392" s="102" t="s">
        <v>110</v>
      </c>
      <c r="C392" s="106">
        <v>20</v>
      </c>
      <c r="D392" s="107">
        <v>26</v>
      </c>
      <c r="E392" s="107">
        <v>25</v>
      </c>
      <c r="F392" s="107">
        <v>39</v>
      </c>
      <c r="G392" s="107">
        <f t="shared" si="245"/>
        <v>39</v>
      </c>
      <c r="H392" s="107">
        <f t="shared" si="247"/>
        <v>0</v>
      </c>
      <c r="I392" s="108">
        <f t="shared" si="248"/>
        <v>0</v>
      </c>
      <c r="J392" s="102"/>
      <c r="K392" s="114" t="s">
        <v>110</v>
      </c>
      <c r="L392" s="106">
        <v>32</v>
      </c>
      <c r="M392" s="107">
        <v>31</v>
      </c>
      <c r="N392" s="107">
        <v>51</v>
      </c>
      <c r="O392" s="107">
        <v>58</v>
      </c>
      <c r="P392" s="107">
        <f t="shared" si="246"/>
        <v>67</v>
      </c>
      <c r="Q392" s="107">
        <f t="shared" si="249"/>
        <v>9</v>
      </c>
      <c r="R392" s="108">
        <f t="shared" si="250"/>
        <v>15.517241379310345</v>
      </c>
      <c r="S392" s="108"/>
      <c r="W392" s="100" t="s">
        <v>378</v>
      </c>
      <c r="X392" s="100">
        <v>6</v>
      </c>
      <c r="Y392" s="100">
        <v>11</v>
      </c>
      <c r="Z392" s="100">
        <v>20</v>
      </c>
      <c r="AA392" s="100">
        <v>26</v>
      </c>
      <c r="AC392" s="100" t="s">
        <v>378</v>
      </c>
      <c r="AD392" s="100">
        <v>14</v>
      </c>
      <c r="AE392" s="100">
        <v>11</v>
      </c>
      <c r="AF392" s="100">
        <v>32</v>
      </c>
      <c r="AG392" s="100">
        <v>31</v>
      </c>
      <c r="AJ392" s="100" t="str">
        <f t="shared" si="241"/>
        <v>●</v>
      </c>
      <c r="AK392" s="100" t="str">
        <f t="shared" si="233"/>
        <v>●</v>
      </c>
      <c r="AL392" s="100" t="str">
        <f t="shared" si="251"/>
        <v>●</v>
      </c>
      <c r="AM392" s="100" t="str">
        <f t="shared" si="235"/>
        <v>●</v>
      </c>
      <c r="AP392" s="100" t="str">
        <f t="shared" si="242"/>
        <v>●</v>
      </c>
      <c r="AQ392" s="100" t="str">
        <f t="shared" si="236"/>
        <v>●</v>
      </c>
      <c r="AR392" s="100" t="str">
        <f t="shared" si="237"/>
        <v>●</v>
      </c>
      <c r="AS392" s="100" t="str">
        <f t="shared" si="243"/>
        <v>●</v>
      </c>
    </row>
    <row r="393" spans="2:45" s="100" customFormat="1" ht="14.25" customHeight="1">
      <c r="B393" s="119" t="s">
        <v>111</v>
      </c>
      <c r="C393" s="120" t="s">
        <v>313</v>
      </c>
      <c r="D393" s="116" t="s">
        <v>313</v>
      </c>
      <c r="E393" s="116" t="s">
        <v>313</v>
      </c>
      <c r="F393" s="116" t="s">
        <v>313</v>
      </c>
      <c r="G393" s="107">
        <f t="shared" si="245"/>
        <v>3</v>
      </c>
      <c r="H393" s="107"/>
      <c r="I393" s="108"/>
      <c r="K393" s="119" t="s">
        <v>111</v>
      </c>
      <c r="L393" s="120" t="s">
        <v>313</v>
      </c>
      <c r="M393" s="116" t="s">
        <v>313</v>
      </c>
      <c r="N393" s="116" t="s">
        <v>313</v>
      </c>
      <c r="O393" s="116" t="s">
        <v>313</v>
      </c>
      <c r="P393" s="107">
        <f t="shared" si="246"/>
        <v>2</v>
      </c>
      <c r="Q393" s="107"/>
      <c r="R393" s="108"/>
    </row>
    <row r="394" spans="2:45" s="100" customFormat="1" ht="14.25" customHeight="1">
      <c r="B394" s="119"/>
      <c r="C394" s="123"/>
      <c r="D394" s="116"/>
      <c r="E394" s="116"/>
      <c r="F394" s="116"/>
      <c r="G394" s="107"/>
      <c r="H394" s="107"/>
      <c r="I394" s="108"/>
      <c r="K394" s="119"/>
      <c r="L394" s="123"/>
      <c r="M394" s="116"/>
      <c r="N394" s="116"/>
      <c r="O394" s="116"/>
      <c r="P394" s="107"/>
      <c r="Q394" s="107"/>
      <c r="R394" s="108"/>
    </row>
    <row r="395" spans="2:45" s="100" customFormat="1" ht="14.25" customHeight="1">
      <c r="G395" s="168"/>
      <c r="P395" s="168"/>
    </row>
    <row r="396" spans="2:45" s="99" customFormat="1" ht="14.25" customHeight="1">
      <c r="B396" s="99" t="str">
        <f>LEFT(B366,LEN(B366)-2)&amp;+"男"</f>
        <v>手宮・男</v>
      </c>
      <c r="H396" s="99" t="s">
        <v>805</v>
      </c>
      <c r="I396" s="380">
        <f>令和2年9月末住基人口!D41</f>
        <v>283</v>
      </c>
      <c r="K396" s="99" t="str">
        <f>LEFT(K366,LEN(K366)-2)&amp;+"男"</f>
        <v>清水町・男</v>
      </c>
      <c r="Q396" s="99" t="s">
        <v>805</v>
      </c>
      <c r="R396" s="380">
        <f>令和2年9月末住基人口!D42</f>
        <v>429</v>
      </c>
      <c r="W396" s="100"/>
      <c r="X396" s="100"/>
      <c r="Y396" s="100"/>
      <c r="Z396" s="100"/>
      <c r="AA396" s="100"/>
      <c r="AB396" s="100"/>
      <c r="AC396" s="100"/>
      <c r="AD396" s="100"/>
      <c r="AE396" s="100"/>
      <c r="AF396" s="100"/>
      <c r="AG396" s="100"/>
    </row>
    <row r="397" spans="2:45" s="100" customFormat="1" ht="14.25" customHeight="1">
      <c r="B397" s="583" t="s">
        <v>335</v>
      </c>
      <c r="C397" s="101"/>
      <c r="D397" s="101"/>
      <c r="E397" s="101"/>
      <c r="F397" s="101"/>
      <c r="G397" s="135"/>
      <c r="H397" s="131"/>
      <c r="I397" s="131"/>
      <c r="J397" s="102"/>
      <c r="K397" s="583" t="s">
        <v>335</v>
      </c>
      <c r="L397" s="101"/>
      <c r="M397" s="101"/>
      <c r="N397" s="101"/>
      <c r="O397" s="101"/>
      <c r="P397" s="135"/>
      <c r="Q397" s="131"/>
      <c r="R397" s="131"/>
      <c r="S397" s="103"/>
    </row>
    <row r="398" spans="2:45" s="100" customFormat="1" ht="14.25" customHeight="1">
      <c r="B398" s="584"/>
      <c r="C398" s="130" t="str">
        <f>$C$4</f>
        <v>平成12年</v>
      </c>
      <c r="D398" s="130" t="str">
        <f>$D$4</f>
        <v>平成17年</v>
      </c>
      <c r="E398" s="130" t="str">
        <f>$E$4</f>
        <v>平成22年</v>
      </c>
      <c r="F398" s="130" t="s">
        <v>410</v>
      </c>
      <c r="G398" s="130" t="s">
        <v>739</v>
      </c>
      <c r="H398" s="133" t="s">
        <v>509</v>
      </c>
      <c r="I398" s="134" t="str">
        <f>$I$4</f>
        <v>27年</v>
      </c>
      <c r="J398" s="102"/>
      <c r="K398" s="584"/>
      <c r="L398" s="130" t="str">
        <f>$C$4</f>
        <v>平成12年</v>
      </c>
      <c r="M398" s="130" t="str">
        <f>$D$4</f>
        <v>平成17年</v>
      </c>
      <c r="N398" s="130" t="str">
        <f>$E$4</f>
        <v>平成22年</v>
      </c>
      <c r="O398" s="130" t="s">
        <v>410</v>
      </c>
      <c r="P398" s="130" t="s">
        <v>739</v>
      </c>
      <c r="Q398" s="133" t="str">
        <f>$H$4</f>
        <v>対平成</v>
      </c>
      <c r="R398" s="134" t="str">
        <f>$I$4</f>
        <v>27年</v>
      </c>
      <c r="S398" s="103"/>
    </row>
    <row r="399" spans="2:45" s="100" customFormat="1" ht="14.25" customHeight="1">
      <c r="B399" s="585"/>
      <c r="C399" s="104"/>
      <c r="D399" s="104"/>
      <c r="E399" s="104"/>
      <c r="F399" s="104"/>
      <c r="G399" s="104"/>
      <c r="H399" s="132" t="s">
        <v>88</v>
      </c>
      <c r="I399" s="133" t="s">
        <v>398</v>
      </c>
      <c r="J399" s="102"/>
      <c r="K399" s="585"/>
      <c r="L399" s="104"/>
      <c r="M399" s="104"/>
      <c r="N399" s="104"/>
      <c r="O399" s="104"/>
      <c r="P399" s="104"/>
      <c r="Q399" s="132" t="s">
        <v>88</v>
      </c>
      <c r="R399" s="133" t="s">
        <v>398</v>
      </c>
      <c r="S399" s="103"/>
    </row>
    <row r="400" spans="2:45" s="199" customFormat="1" ht="14.25" customHeight="1">
      <c r="B400" s="200" t="s">
        <v>90</v>
      </c>
      <c r="C400" s="198">
        <v>466</v>
      </c>
      <c r="D400" s="194">
        <v>411</v>
      </c>
      <c r="E400" s="194">
        <v>344</v>
      </c>
      <c r="F400" s="194">
        <v>298</v>
      </c>
      <c r="G400" s="194">
        <f>IF(COUNTIF(G405:G423,"x"),"x",IF(SUM(G405:G423)=0,"-",SUM(G405:G423)))</f>
        <v>283</v>
      </c>
      <c r="H400" s="193">
        <f t="shared" ref="H400:H403" si="252">IF(G400="x","x",IF(AND(G400="-",F400="-"),"-",IF(AND(G400="-",F400&gt;0),F400*-1,IF(AND(G400&gt;0,F400="-"),G400,G400-F400))))</f>
        <v>-15</v>
      </c>
      <c r="I400" s="195">
        <f>IF(H400="x","x",IF(H400="-","-",IF(AND(F400="-",G400&gt;0),"皆増",IF(AND(F400&gt;0,G400="-"),"皆減",H400/F400*100))))</f>
        <v>-5.0335570469798654</v>
      </c>
      <c r="J400" s="196"/>
      <c r="K400" s="197" t="s">
        <v>90</v>
      </c>
      <c r="L400" s="198">
        <v>831</v>
      </c>
      <c r="M400" s="194">
        <v>679</v>
      </c>
      <c r="N400" s="194">
        <v>589</v>
      </c>
      <c r="O400" s="194">
        <v>473</v>
      </c>
      <c r="P400" s="194">
        <f>IF(COUNTIF(P405:P423,"x"),"x",IF(SUM(P405:P423)=0,"-",SUM(P405:P423)))</f>
        <v>409</v>
      </c>
      <c r="Q400" s="193">
        <f t="shared" ref="Q400:Q403" si="253">IF(P400="x","x",IF(AND(P400="-",O400="-"),"-",IF(AND(P400="-",O400&gt;0),O400*-1,IF(AND(P400&gt;0,O400="-"),P400,P400-O400))))</f>
        <v>-64</v>
      </c>
      <c r="R400" s="195">
        <f>IF(Q400="x","x",IF(Q400="-","-",IF(AND(O400="-",P400&gt;0),"皆増",IF(AND(O400&gt;0,P400="-"),"皆減",Q400/O400*100))))</f>
        <v>-13.530655391120508</v>
      </c>
      <c r="S400" s="195"/>
      <c r="W400" s="199" t="s">
        <v>373</v>
      </c>
      <c r="X400" s="199">
        <v>422</v>
      </c>
      <c r="Y400" s="199">
        <v>515</v>
      </c>
      <c r="Z400" s="199">
        <v>466</v>
      </c>
      <c r="AA400" s="199">
        <v>411</v>
      </c>
      <c r="AC400" s="199" t="s">
        <v>373</v>
      </c>
      <c r="AD400" s="199">
        <v>915</v>
      </c>
      <c r="AE400" s="199">
        <v>894</v>
      </c>
      <c r="AF400" s="199">
        <v>831</v>
      </c>
      <c r="AG400" s="199">
        <v>679</v>
      </c>
      <c r="AJ400" s="199" t="str">
        <f>IF(C400=X400,"○","●")</f>
        <v>●</v>
      </c>
      <c r="AK400" s="199" t="str">
        <f t="shared" ref="AK400:AK422" si="254">IF(D400=Y400,"○","●")</f>
        <v>●</v>
      </c>
      <c r="AL400" s="199" t="str">
        <f t="shared" ref="AL400:AL401" si="255">IF(E400=Z400,"○","●")</f>
        <v>●</v>
      </c>
      <c r="AM400" s="199" t="str">
        <f t="shared" ref="AM400:AM422" si="256">IF(F400=AA400,"○","●")</f>
        <v>●</v>
      </c>
      <c r="AP400" s="199" t="str">
        <f>IF(L400=AD400,"○","●")</f>
        <v>●</v>
      </c>
      <c r="AQ400" s="199" t="str">
        <f t="shared" ref="AQ400:AQ422" si="257">IF(M400=AE400,"○","●")</f>
        <v>●</v>
      </c>
      <c r="AR400" s="199" t="str">
        <f t="shared" ref="AR400:AR422" si="258">IF(N400=AF400,"○","●")</f>
        <v>●</v>
      </c>
      <c r="AS400" s="199" t="str">
        <f t="shared" ref="AS400" si="259">IF(O400=AG400,"○","●")</f>
        <v>●</v>
      </c>
    </row>
    <row r="401" spans="2:45" s="100" customFormat="1" ht="14.25" customHeight="1">
      <c r="B401" s="105" t="s">
        <v>91</v>
      </c>
      <c r="C401" s="106">
        <v>80</v>
      </c>
      <c r="D401" s="107">
        <v>56</v>
      </c>
      <c r="E401" s="107">
        <v>34</v>
      </c>
      <c r="F401" s="107">
        <v>27</v>
      </c>
      <c r="G401" s="107">
        <f>IF(COUNTIF(G405:G407,"x"),"x",IF(SUM(G405:G407)=0,"-",SUM(G405:G407)))</f>
        <v>22</v>
      </c>
      <c r="H401" s="107">
        <f t="shared" si="252"/>
        <v>-5</v>
      </c>
      <c r="I401" s="108">
        <f t="shared" ref="I401:I403" si="260">IF(H401="x","x",IF(H401="-","-",IF(AND(F401="-",G401&gt;0),"皆増",IF(AND(F401&gt;0,G401="-"),"皆減",H401/F401*100))))</f>
        <v>-18.518518518518519</v>
      </c>
      <c r="J401" s="102"/>
      <c r="K401" s="109" t="s">
        <v>91</v>
      </c>
      <c r="L401" s="106">
        <v>121</v>
      </c>
      <c r="M401" s="107">
        <v>74</v>
      </c>
      <c r="N401" s="107">
        <v>61</v>
      </c>
      <c r="O401" s="107">
        <v>37</v>
      </c>
      <c r="P401" s="107">
        <f>IF(COUNTIF(P405:P407,"x"),"x",IF(SUM(P405:P407)=0,"-",SUM(P405:P407)))</f>
        <v>29</v>
      </c>
      <c r="Q401" s="107">
        <f t="shared" si="253"/>
        <v>-8</v>
      </c>
      <c r="R401" s="108">
        <f t="shared" ref="R401:R403" si="261">IF(Q401="x","x",IF(Q401="-","-",IF(AND(O401="-",P401&gt;0),"皆増",IF(AND(O401&gt;0,P401="-"),"皆減",Q401/O401*100))))</f>
        <v>-21.621621621621621</v>
      </c>
      <c r="S401" s="108"/>
      <c r="W401" s="100" t="s">
        <v>374</v>
      </c>
      <c r="X401" s="100">
        <v>83</v>
      </c>
      <c r="Y401" s="100">
        <v>105</v>
      </c>
      <c r="Z401" s="100">
        <v>80</v>
      </c>
      <c r="AA401" s="100">
        <v>56</v>
      </c>
      <c r="AC401" s="100" t="s">
        <v>374</v>
      </c>
      <c r="AD401" s="100">
        <v>179</v>
      </c>
      <c r="AE401" s="100">
        <v>152</v>
      </c>
      <c r="AF401" s="100">
        <v>121</v>
      </c>
      <c r="AG401" s="100">
        <v>74</v>
      </c>
      <c r="AJ401" s="100" t="str">
        <f t="shared" ref="AJ401:AJ422" si="262">IF(C401=X401,"○","●")</f>
        <v>●</v>
      </c>
      <c r="AK401" s="100" t="str">
        <f t="shared" si="254"/>
        <v>●</v>
      </c>
      <c r="AL401" s="100" t="str">
        <f t="shared" si="255"/>
        <v>●</v>
      </c>
      <c r="AM401" s="100" t="str">
        <f t="shared" si="256"/>
        <v>●</v>
      </c>
      <c r="AP401" s="100" t="str">
        <f t="shared" ref="AP401:AP422" si="263">IF(L401=AD401,"○","●")</f>
        <v>●</v>
      </c>
      <c r="AQ401" s="100" t="str">
        <f t="shared" si="257"/>
        <v>●</v>
      </c>
      <c r="AR401" s="100" t="str">
        <f t="shared" si="258"/>
        <v>●</v>
      </c>
      <c r="AS401" s="100" t="str">
        <f>IF(O401=AG401,"○","●")</f>
        <v>●</v>
      </c>
    </row>
    <row r="402" spans="2:45" s="100" customFormat="1" ht="14.25" customHeight="1">
      <c r="B402" s="105" t="s">
        <v>92</v>
      </c>
      <c r="C402" s="106">
        <v>299</v>
      </c>
      <c r="D402" s="107">
        <v>258</v>
      </c>
      <c r="E402" s="107">
        <v>203</v>
      </c>
      <c r="F402" s="107">
        <v>165</v>
      </c>
      <c r="G402" s="296">
        <f>IF(COUNTIF(G408:G417,"x"),"x",IF(SUM(G408:G417)=0,"-",SUM(G408:G417)))</f>
        <v>153</v>
      </c>
      <c r="H402" s="107">
        <f t="shared" si="252"/>
        <v>-12</v>
      </c>
      <c r="I402" s="108">
        <f t="shared" si="260"/>
        <v>-7.2727272727272725</v>
      </c>
      <c r="J402" s="102"/>
      <c r="K402" s="109" t="s">
        <v>92</v>
      </c>
      <c r="L402" s="106">
        <v>536</v>
      </c>
      <c r="M402" s="107">
        <v>419</v>
      </c>
      <c r="N402" s="107">
        <v>349</v>
      </c>
      <c r="O402" s="107">
        <v>248</v>
      </c>
      <c r="P402" s="296">
        <f>IF(COUNTIF(P408:P417,"x"),"x",IF(SUM(P408:P417)=0,"-",SUM(P408:P417)))</f>
        <v>189</v>
      </c>
      <c r="Q402" s="107">
        <f t="shared" si="253"/>
        <v>-59</v>
      </c>
      <c r="R402" s="108">
        <f t="shared" si="261"/>
        <v>-23.790322580645164</v>
      </c>
      <c r="S402" s="108"/>
      <c r="W402" s="100" t="s">
        <v>375</v>
      </c>
      <c r="X402" s="100">
        <v>285</v>
      </c>
      <c r="Y402" s="100">
        <v>329</v>
      </c>
      <c r="Z402" s="100">
        <v>299</v>
      </c>
      <c r="AA402" s="100">
        <v>258</v>
      </c>
      <c r="AC402" s="100" t="s">
        <v>375</v>
      </c>
      <c r="AD402" s="100">
        <v>617</v>
      </c>
      <c r="AE402" s="100">
        <v>598</v>
      </c>
      <c r="AF402" s="100">
        <v>536</v>
      </c>
      <c r="AG402" s="100">
        <v>419</v>
      </c>
      <c r="AJ402" s="100" t="str">
        <f t="shared" si="262"/>
        <v>●</v>
      </c>
      <c r="AK402" s="100" t="str">
        <f t="shared" si="254"/>
        <v>●</v>
      </c>
      <c r="AL402" s="100" t="str">
        <f>IF(E402=Z402,"○","●")</f>
        <v>●</v>
      </c>
      <c r="AM402" s="100" t="str">
        <f t="shared" si="256"/>
        <v>●</v>
      </c>
      <c r="AP402" s="100" t="str">
        <f t="shared" si="263"/>
        <v>●</v>
      </c>
      <c r="AQ402" s="100" t="str">
        <f t="shared" si="257"/>
        <v>●</v>
      </c>
      <c r="AR402" s="100" t="str">
        <f t="shared" si="258"/>
        <v>●</v>
      </c>
      <c r="AS402" s="100" t="str">
        <f t="shared" ref="AS402:AS422" si="264">IF(O402=AG402,"○","●")</f>
        <v>●</v>
      </c>
    </row>
    <row r="403" spans="2:45" s="100" customFormat="1" ht="14.25" customHeight="1">
      <c r="B403" s="105" t="s">
        <v>93</v>
      </c>
      <c r="C403" s="106">
        <v>87</v>
      </c>
      <c r="D403" s="107">
        <v>97</v>
      </c>
      <c r="E403" s="107">
        <v>107</v>
      </c>
      <c r="F403" s="107">
        <v>106</v>
      </c>
      <c r="G403" s="107">
        <f>IF(COUNTIF(G418:G422,"x"),"x",IF(SUM(G418,G422)=0,"-",SUM(G418:G422)))</f>
        <v>106</v>
      </c>
      <c r="H403" s="107">
        <f t="shared" si="252"/>
        <v>0</v>
      </c>
      <c r="I403" s="108">
        <f t="shared" si="260"/>
        <v>0</v>
      </c>
      <c r="J403" s="102"/>
      <c r="K403" s="109" t="s">
        <v>93</v>
      </c>
      <c r="L403" s="106">
        <v>174</v>
      </c>
      <c r="M403" s="107">
        <v>186</v>
      </c>
      <c r="N403" s="107">
        <v>179</v>
      </c>
      <c r="O403" s="107">
        <v>188</v>
      </c>
      <c r="P403" s="107">
        <f>IF(COUNTIF(P418:P422,"x"),"x",IF(SUM(P418,P422)=0,"-",SUM(P418:P422)))</f>
        <v>189</v>
      </c>
      <c r="Q403" s="107">
        <f t="shared" si="253"/>
        <v>1</v>
      </c>
      <c r="R403" s="108">
        <f t="shared" si="261"/>
        <v>0.53191489361702127</v>
      </c>
      <c r="S403" s="108"/>
      <c r="W403" s="100" t="s">
        <v>376</v>
      </c>
      <c r="X403" s="100">
        <v>54</v>
      </c>
      <c r="Y403" s="100">
        <v>81</v>
      </c>
      <c r="Z403" s="100">
        <v>87</v>
      </c>
      <c r="AA403" s="100">
        <v>97</v>
      </c>
      <c r="AC403" s="100" t="s">
        <v>376</v>
      </c>
      <c r="AD403" s="100">
        <v>119</v>
      </c>
      <c r="AE403" s="100">
        <v>144</v>
      </c>
      <c r="AF403" s="100">
        <v>174</v>
      </c>
      <c r="AG403" s="100">
        <v>186</v>
      </c>
      <c r="AJ403" s="100" t="str">
        <f t="shared" si="262"/>
        <v>●</v>
      </c>
      <c r="AK403" s="100" t="str">
        <f t="shared" si="254"/>
        <v>●</v>
      </c>
      <c r="AL403" s="100" t="str">
        <f t="shared" ref="AL403:AL412" si="265">IF(E403=Z403,"○","●")</f>
        <v>●</v>
      </c>
      <c r="AM403" s="100" t="str">
        <f t="shared" si="256"/>
        <v>●</v>
      </c>
      <c r="AP403" s="100" t="str">
        <f t="shared" si="263"/>
        <v>●</v>
      </c>
      <c r="AQ403" s="100" t="str">
        <f t="shared" si="257"/>
        <v>●</v>
      </c>
      <c r="AR403" s="100" t="str">
        <f t="shared" si="258"/>
        <v>●</v>
      </c>
      <c r="AS403" s="100" t="str">
        <f t="shared" si="264"/>
        <v>●</v>
      </c>
    </row>
    <row r="404" spans="2:45" s="100" customFormat="1" ht="14.25" customHeight="1">
      <c r="B404" s="102"/>
      <c r="C404" s="106"/>
      <c r="D404" s="112"/>
      <c r="E404" s="112"/>
      <c r="F404" s="112"/>
      <c r="G404" s="112"/>
      <c r="H404" s="112"/>
      <c r="I404" s="113"/>
      <c r="J404" s="102"/>
      <c r="K404" s="114"/>
      <c r="L404" s="106"/>
      <c r="M404" s="112"/>
      <c r="N404" s="112"/>
      <c r="O404" s="112"/>
      <c r="P404" s="112"/>
      <c r="Q404" s="112"/>
      <c r="R404" s="113"/>
      <c r="S404" s="113"/>
      <c r="AJ404" s="100" t="str">
        <f t="shared" si="262"/>
        <v>○</v>
      </c>
      <c r="AK404" s="100" t="str">
        <f t="shared" si="254"/>
        <v>○</v>
      </c>
      <c r="AL404" s="100" t="str">
        <f t="shared" si="265"/>
        <v>○</v>
      </c>
      <c r="AM404" s="100" t="str">
        <f t="shared" si="256"/>
        <v>○</v>
      </c>
      <c r="AP404" s="100" t="str">
        <f t="shared" si="263"/>
        <v>○</v>
      </c>
      <c r="AQ404" s="100" t="str">
        <f t="shared" si="257"/>
        <v>○</v>
      </c>
      <c r="AR404" s="100" t="str">
        <f t="shared" si="258"/>
        <v>○</v>
      </c>
      <c r="AS404" s="100" t="str">
        <f t="shared" si="264"/>
        <v>○</v>
      </c>
    </row>
    <row r="405" spans="2:45" s="100" customFormat="1" ht="14.25" customHeight="1">
      <c r="B405" s="102" t="s">
        <v>94</v>
      </c>
      <c r="C405" s="106">
        <v>21</v>
      </c>
      <c r="D405" s="107">
        <v>10</v>
      </c>
      <c r="E405" s="107">
        <v>10</v>
      </c>
      <c r="F405" s="107">
        <v>5</v>
      </c>
      <c r="G405" s="107">
        <f>第2表01元データ!J40</f>
        <v>2</v>
      </c>
      <c r="H405" s="107">
        <f t="shared" ref="H405:H422" si="266">IF(G405="x","x",IF(AND(G405="-",F405="-"),"-",IF(AND(G405="-",F405&gt;0),F405*-1,IF(AND(G405&gt;0,F405="-"),G405,G405-F405))))</f>
        <v>-3</v>
      </c>
      <c r="I405" s="108">
        <f t="shared" ref="I405:I422" si="267">IF(H405="x","x",IF(H405="-","-",IF(AND(F405="-",G405&gt;0),"皆増",IF(AND(F405&gt;0,G405="-"),"皆減",H405/F405*100))))</f>
        <v>-60</v>
      </c>
      <c r="J405" s="102"/>
      <c r="K405" s="114" t="s">
        <v>94</v>
      </c>
      <c r="L405" s="106">
        <v>37</v>
      </c>
      <c r="M405" s="107">
        <v>19</v>
      </c>
      <c r="N405" s="107">
        <v>21</v>
      </c>
      <c r="O405" s="107">
        <v>9</v>
      </c>
      <c r="P405" s="107">
        <f>第2表01元データ!K40</f>
        <v>7</v>
      </c>
      <c r="Q405" s="107">
        <f t="shared" ref="Q405:Q422" si="268">IF(P405="x","x",IF(AND(P405="-",O405="-"),"-",IF(AND(P405="-",O405&gt;0),O405*-1,IF(AND(P405&gt;0,O405="-"),P405,P405-O405))))</f>
        <v>-2</v>
      </c>
      <c r="R405" s="108">
        <f t="shared" ref="R405:R422" si="269">IF(Q405="x","x",IF(Q405="-","-",IF(AND(O405="-",P405&gt;0),"皆増",IF(AND(O405&gt;0,P405="-"),"皆減",Q405/O405*100))))</f>
        <v>-22.222222222222221</v>
      </c>
      <c r="S405" s="108"/>
      <c r="T405" s="100">
        <v>101</v>
      </c>
      <c r="W405" s="99" t="s">
        <v>377</v>
      </c>
      <c r="X405" s="99">
        <v>20</v>
      </c>
      <c r="Y405" s="99">
        <v>32</v>
      </c>
      <c r="Z405" s="99">
        <v>21</v>
      </c>
      <c r="AA405" s="99">
        <v>10</v>
      </c>
      <c r="AB405" s="99"/>
      <c r="AC405" s="99" t="s">
        <v>377</v>
      </c>
      <c r="AD405" s="99">
        <v>56</v>
      </c>
      <c r="AE405" s="99">
        <v>44</v>
      </c>
      <c r="AF405" s="99">
        <v>37</v>
      </c>
      <c r="AG405" s="99">
        <v>19</v>
      </c>
      <c r="AJ405" s="100" t="str">
        <f t="shared" si="262"/>
        <v>●</v>
      </c>
      <c r="AK405" s="100" t="str">
        <f t="shared" si="254"/>
        <v>●</v>
      </c>
      <c r="AL405" s="100" t="str">
        <f t="shared" si="265"/>
        <v>●</v>
      </c>
      <c r="AM405" s="100" t="str">
        <f t="shared" si="256"/>
        <v>●</v>
      </c>
      <c r="AP405" s="100" t="str">
        <f t="shared" si="263"/>
        <v>●</v>
      </c>
      <c r="AQ405" s="100" t="str">
        <f t="shared" si="257"/>
        <v>●</v>
      </c>
      <c r="AR405" s="100" t="str">
        <f t="shared" si="258"/>
        <v>●</v>
      </c>
      <c r="AS405" s="100" t="str">
        <f t="shared" si="264"/>
        <v>●</v>
      </c>
    </row>
    <row r="406" spans="2:45" s="100" customFormat="1" ht="14.25" customHeight="1">
      <c r="B406" s="102" t="s">
        <v>222</v>
      </c>
      <c r="C406" s="106">
        <v>26</v>
      </c>
      <c r="D406" s="107">
        <v>16</v>
      </c>
      <c r="E406" s="107">
        <v>12</v>
      </c>
      <c r="F406" s="107">
        <v>11</v>
      </c>
      <c r="G406" s="107">
        <f>第2表01元データ!J41</f>
        <v>7</v>
      </c>
      <c r="H406" s="107">
        <f t="shared" si="266"/>
        <v>-4</v>
      </c>
      <c r="I406" s="108">
        <f t="shared" si="267"/>
        <v>-36.363636363636367</v>
      </c>
      <c r="J406" s="102"/>
      <c r="K406" s="114" t="s">
        <v>123</v>
      </c>
      <c r="L406" s="106">
        <v>39</v>
      </c>
      <c r="M406" s="107">
        <v>29</v>
      </c>
      <c r="N406" s="107">
        <v>17</v>
      </c>
      <c r="O406" s="107">
        <v>16</v>
      </c>
      <c r="P406" s="107">
        <f>第2表01元データ!K41</f>
        <v>9</v>
      </c>
      <c r="Q406" s="107">
        <f t="shared" si="268"/>
        <v>-7</v>
      </c>
      <c r="R406" s="108">
        <f t="shared" si="269"/>
        <v>-43.75</v>
      </c>
      <c r="S406" s="108"/>
      <c r="T406" s="100">
        <v>102</v>
      </c>
      <c r="W406" s="100" t="s">
        <v>356</v>
      </c>
      <c r="X406" s="100">
        <v>25</v>
      </c>
      <c r="Y406" s="100">
        <v>31</v>
      </c>
      <c r="Z406" s="100">
        <v>26</v>
      </c>
      <c r="AA406" s="100">
        <v>16</v>
      </c>
      <c r="AC406" s="100" t="s">
        <v>356</v>
      </c>
      <c r="AD406" s="100">
        <v>58</v>
      </c>
      <c r="AE406" s="100">
        <v>51</v>
      </c>
      <c r="AF406" s="100">
        <v>39</v>
      </c>
      <c r="AG406" s="100">
        <v>29</v>
      </c>
      <c r="AJ406" s="100" t="str">
        <f t="shared" si="262"/>
        <v>●</v>
      </c>
      <c r="AK406" s="100" t="str">
        <f t="shared" si="254"/>
        <v>●</v>
      </c>
      <c r="AL406" s="100" t="str">
        <f t="shared" si="265"/>
        <v>●</v>
      </c>
      <c r="AM406" s="100" t="str">
        <f t="shared" si="256"/>
        <v>●</v>
      </c>
      <c r="AP406" s="100" t="str">
        <f t="shared" si="263"/>
        <v>●</v>
      </c>
      <c r="AQ406" s="100" t="str">
        <f t="shared" si="257"/>
        <v>●</v>
      </c>
      <c r="AR406" s="100" t="str">
        <f t="shared" si="258"/>
        <v>●</v>
      </c>
      <c r="AS406" s="100" t="str">
        <f t="shared" si="264"/>
        <v>●</v>
      </c>
    </row>
    <row r="407" spans="2:45" s="100" customFormat="1" ht="14.25" customHeight="1">
      <c r="B407" s="102" t="s">
        <v>124</v>
      </c>
      <c r="C407" s="106">
        <v>33</v>
      </c>
      <c r="D407" s="107">
        <v>30</v>
      </c>
      <c r="E407" s="107">
        <v>12</v>
      </c>
      <c r="F407" s="107">
        <v>11</v>
      </c>
      <c r="G407" s="107">
        <f>第2表01元データ!J42</f>
        <v>13</v>
      </c>
      <c r="H407" s="107">
        <f t="shared" si="266"/>
        <v>2</v>
      </c>
      <c r="I407" s="108">
        <f t="shared" si="267"/>
        <v>18.181818181818183</v>
      </c>
      <c r="J407" s="102"/>
      <c r="K407" s="114" t="s">
        <v>124</v>
      </c>
      <c r="L407" s="106">
        <v>45</v>
      </c>
      <c r="M407" s="107">
        <v>26</v>
      </c>
      <c r="N407" s="107">
        <v>23</v>
      </c>
      <c r="O407" s="107">
        <v>12</v>
      </c>
      <c r="P407" s="107">
        <f>第2表01元データ!K42</f>
        <v>13</v>
      </c>
      <c r="Q407" s="107">
        <f t="shared" si="268"/>
        <v>1</v>
      </c>
      <c r="R407" s="108">
        <f t="shared" si="269"/>
        <v>8.3333333333333321</v>
      </c>
      <c r="S407" s="108"/>
      <c r="T407" s="100">
        <v>103</v>
      </c>
      <c r="W407" s="100" t="s">
        <v>357</v>
      </c>
      <c r="X407" s="100">
        <v>38</v>
      </c>
      <c r="Y407" s="100">
        <v>42</v>
      </c>
      <c r="Z407" s="100">
        <v>33</v>
      </c>
      <c r="AA407" s="100">
        <v>30</v>
      </c>
      <c r="AC407" s="100" t="s">
        <v>357</v>
      </c>
      <c r="AD407" s="100">
        <v>65</v>
      </c>
      <c r="AE407" s="100">
        <v>57</v>
      </c>
      <c r="AF407" s="100">
        <v>45</v>
      </c>
      <c r="AG407" s="100">
        <v>26</v>
      </c>
      <c r="AJ407" s="100" t="str">
        <f t="shared" si="262"/>
        <v>●</v>
      </c>
      <c r="AK407" s="100" t="str">
        <f t="shared" si="254"/>
        <v>●</v>
      </c>
      <c r="AL407" s="100" t="str">
        <f t="shared" si="265"/>
        <v>●</v>
      </c>
      <c r="AM407" s="100" t="str">
        <f t="shared" si="256"/>
        <v>●</v>
      </c>
      <c r="AP407" s="100" t="str">
        <f t="shared" si="263"/>
        <v>●</v>
      </c>
      <c r="AQ407" s="100" t="str">
        <f t="shared" si="257"/>
        <v>●</v>
      </c>
      <c r="AR407" s="100" t="str">
        <f t="shared" si="258"/>
        <v>●</v>
      </c>
      <c r="AS407" s="100" t="str">
        <f t="shared" si="264"/>
        <v>●</v>
      </c>
    </row>
    <row r="408" spans="2:45" s="100" customFormat="1" ht="14.25" customHeight="1">
      <c r="B408" s="102" t="s">
        <v>191</v>
      </c>
      <c r="C408" s="106">
        <v>38</v>
      </c>
      <c r="D408" s="107">
        <v>26</v>
      </c>
      <c r="E408" s="107">
        <v>21</v>
      </c>
      <c r="F408" s="107">
        <v>12</v>
      </c>
      <c r="G408" s="107">
        <f>第2表01元データ!J43</f>
        <v>18</v>
      </c>
      <c r="H408" s="107">
        <f t="shared" si="266"/>
        <v>6</v>
      </c>
      <c r="I408" s="108">
        <f t="shared" si="267"/>
        <v>50</v>
      </c>
      <c r="J408" s="102"/>
      <c r="K408" s="114" t="s">
        <v>125</v>
      </c>
      <c r="L408" s="106">
        <v>54</v>
      </c>
      <c r="M408" s="107">
        <v>40</v>
      </c>
      <c r="N408" s="107">
        <v>24</v>
      </c>
      <c r="O408" s="107">
        <v>20</v>
      </c>
      <c r="P408" s="107">
        <f>第2表01元データ!K43</f>
        <v>9</v>
      </c>
      <c r="Q408" s="107">
        <f t="shared" si="268"/>
        <v>-11</v>
      </c>
      <c r="R408" s="108">
        <f t="shared" si="269"/>
        <v>-55.000000000000007</v>
      </c>
      <c r="S408" s="108"/>
      <c r="T408" s="100">
        <v>104</v>
      </c>
      <c r="W408" s="100" t="s">
        <v>358</v>
      </c>
      <c r="X408" s="100">
        <v>37</v>
      </c>
      <c r="Y408" s="100">
        <v>42</v>
      </c>
      <c r="Z408" s="100">
        <v>38</v>
      </c>
      <c r="AA408" s="100">
        <v>26</v>
      </c>
      <c r="AC408" s="100" t="s">
        <v>358</v>
      </c>
      <c r="AD408" s="100">
        <v>70</v>
      </c>
      <c r="AE408" s="100">
        <v>70</v>
      </c>
      <c r="AF408" s="100">
        <v>54</v>
      </c>
      <c r="AG408" s="100">
        <v>40</v>
      </c>
      <c r="AJ408" s="100" t="str">
        <f t="shared" si="262"/>
        <v>●</v>
      </c>
      <c r="AK408" s="100" t="str">
        <f t="shared" si="254"/>
        <v>●</v>
      </c>
      <c r="AL408" s="100" t="str">
        <f t="shared" si="265"/>
        <v>●</v>
      </c>
      <c r="AM408" s="100" t="str">
        <f t="shared" si="256"/>
        <v>●</v>
      </c>
      <c r="AP408" s="100" t="str">
        <f t="shared" si="263"/>
        <v>●</v>
      </c>
      <c r="AQ408" s="100" t="str">
        <f t="shared" si="257"/>
        <v>●</v>
      </c>
      <c r="AR408" s="100" t="str">
        <f t="shared" si="258"/>
        <v>●</v>
      </c>
      <c r="AS408" s="100" t="str">
        <f t="shared" si="264"/>
        <v>●</v>
      </c>
    </row>
    <row r="409" spans="2:45" s="100" customFormat="1" ht="14.25" customHeight="1">
      <c r="B409" s="102" t="s">
        <v>214</v>
      </c>
      <c r="C409" s="106">
        <v>28</v>
      </c>
      <c r="D409" s="107">
        <v>17</v>
      </c>
      <c r="E409" s="107">
        <v>14</v>
      </c>
      <c r="F409" s="107">
        <v>14</v>
      </c>
      <c r="G409" s="107">
        <f>第2表01元データ!J44</f>
        <v>14</v>
      </c>
      <c r="H409" s="107">
        <f t="shared" si="266"/>
        <v>0</v>
      </c>
      <c r="I409" s="108">
        <f t="shared" si="267"/>
        <v>0</v>
      </c>
      <c r="J409" s="102"/>
      <c r="K409" s="114" t="s">
        <v>126</v>
      </c>
      <c r="L409" s="106">
        <v>47</v>
      </c>
      <c r="M409" s="107">
        <v>35</v>
      </c>
      <c r="N409" s="107">
        <v>24</v>
      </c>
      <c r="O409" s="107">
        <v>18</v>
      </c>
      <c r="P409" s="107">
        <f>第2表01元データ!K44</f>
        <v>14</v>
      </c>
      <c r="Q409" s="107">
        <f t="shared" si="268"/>
        <v>-4</v>
      </c>
      <c r="R409" s="108">
        <f t="shared" si="269"/>
        <v>-22.222222222222221</v>
      </c>
      <c r="S409" s="108"/>
      <c r="T409" s="100">
        <v>105</v>
      </c>
      <c r="W409" s="100" t="s">
        <v>359</v>
      </c>
      <c r="X409" s="100">
        <v>26</v>
      </c>
      <c r="Y409" s="100">
        <v>34</v>
      </c>
      <c r="Z409" s="100">
        <v>28</v>
      </c>
      <c r="AA409" s="100">
        <v>17</v>
      </c>
      <c r="AC409" s="100" t="s">
        <v>359</v>
      </c>
      <c r="AD409" s="100">
        <v>59</v>
      </c>
      <c r="AE409" s="100">
        <v>57</v>
      </c>
      <c r="AF409" s="100">
        <v>47</v>
      </c>
      <c r="AG409" s="100">
        <v>35</v>
      </c>
      <c r="AJ409" s="100" t="str">
        <f t="shared" si="262"/>
        <v>●</v>
      </c>
      <c r="AK409" s="100" t="str">
        <f t="shared" si="254"/>
        <v>●</v>
      </c>
      <c r="AL409" s="100" t="str">
        <f t="shared" si="265"/>
        <v>●</v>
      </c>
      <c r="AM409" s="100" t="str">
        <f t="shared" si="256"/>
        <v>●</v>
      </c>
      <c r="AP409" s="100" t="str">
        <f t="shared" si="263"/>
        <v>●</v>
      </c>
      <c r="AQ409" s="100" t="str">
        <f t="shared" si="257"/>
        <v>●</v>
      </c>
      <c r="AR409" s="100" t="str">
        <f t="shared" si="258"/>
        <v>●</v>
      </c>
      <c r="AS409" s="100" t="str">
        <f t="shared" si="264"/>
        <v>●</v>
      </c>
    </row>
    <row r="410" spans="2:45" s="100" customFormat="1" ht="14.25" customHeight="1">
      <c r="B410" s="102" t="s">
        <v>192</v>
      </c>
      <c r="C410" s="106">
        <v>25</v>
      </c>
      <c r="D410" s="107">
        <v>29</v>
      </c>
      <c r="E410" s="107">
        <v>12</v>
      </c>
      <c r="F410" s="107">
        <v>12</v>
      </c>
      <c r="G410" s="107">
        <f>第2表01元データ!J45</f>
        <v>12</v>
      </c>
      <c r="H410" s="107">
        <f t="shared" si="266"/>
        <v>0</v>
      </c>
      <c r="I410" s="108">
        <f t="shared" si="267"/>
        <v>0</v>
      </c>
      <c r="J410" s="102"/>
      <c r="K410" s="114" t="s">
        <v>127</v>
      </c>
      <c r="L410" s="106">
        <v>51</v>
      </c>
      <c r="M410" s="107">
        <v>39</v>
      </c>
      <c r="N410" s="107">
        <v>32</v>
      </c>
      <c r="O410" s="107">
        <v>18</v>
      </c>
      <c r="P410" s="107">
        <f>第2表01元データ!K45</f>
        <v>21</v>
      </c>
      <c r="Q410" s="107">
        <f t="shared" si="268"/>
        <v>3</v>
      </c>
      <c r="R410" s="108">
        <f t="shared" si="269"/>
        <v>16.666666666666664</v>
      </c>
      <c r="S410" s="108"/>
      <c r="T410" s="100">
        <v>106</v>
      </c>
      <c r="W410" s="100" t="s">
        <v>360</v>
      </c>
      <c r="X410" s="100">
        <v>13</v>
      </c>
      <c r="Y410" s="100">
        <v>26</v>
      </c>
      <c r="Z410" s="100">
        <v>25</v>
      </c>
      <c r="AA410" s="100">
        <v>29</v>
      </c>
      <c r="AC410" s="100" t="s">
        <v>360</v>
      </c>
      <c r="AD410" s="100">
        <v>41</v>
      </c>
      <c r="AE410" s="100">
        <v>53</v>
      </c>
      <c r="AF410" s="100">
        <v>51</v>
      </c>
      <c r="AG410" s="100">
        <v>39</v>
      </c>
      <c r="AJ410" s="100" t="str">
        <f t="shared" si="262"/>
        <v>●</v>
      </c>
      <c r="AK410" s="100" t="str">
        <f t="shared" si="254"/>
        <v>●</v>
      </c>
      <c r="AL410" s="100" t="str">
        <f t="shared" si="265"/>
        <v>●</v>
      </c>
      <c r="AM410" s="100" t="str">
        <f t="shared" si="256"/>
        <v>●</v>
      </c>
      <c r="AP410" s="100" t="str">
        <f t="shared" si="263"/>
        <v>●</v>
      </c>
      <c r="AQ410" s="100" t="str">
        <f t="shared" si="257"/>
        <v>●</v>
      </c>
      <c r="AR410" s="100" t="str">
        <f t="shared" si="258"/>
        <v>●</v>
      </c>
      <c r="AS410" s="100" t="str">
        <f t="shared" si="264"/>
        <v>●</v>
      </c>
    </row>
    <row r="411" spans="2:45" s="100" customFormat="1" ht="14.25" customHeight="1">
      <c r="B411" s="102" t="s">
        <v>193</v>
      </c>
      <c r="C411" s="106">
        <v>21</v>
      </c>
      <c r="D411" s="107">
        <v>23</v>
      </c>
      <c r="E411" s="107">
        <v>16</v>
      </c>
      <c r="F411" s="107">
        <v>9</v>
      </c>
      <c r="G411" s="107">
        <f>第2表01元データ!J46</f>
        <v>9</v>
      </c>
      <c r="H411" s="107">
        <f t="shared" si="266"/>
        <v>0</v>
      </c>
      <c r="I411" s="108">
        <f t="shared" si="267"/>
        <v>0</v>
      </c>
      <c r="J411" s="102"/>
      <c r="K411" s="114" t="s">
        <v>128</v>
      </c>
      <c r="L411" s="106">
        <v>48</v>
      </c>
      <c r="M411" s="107">
        <v>31</v>
      </c>
      <c r="N411" s="107">
        <v>30</v>
      </c>
      <c r="O411" s="107">
        <v>22</v>
      </c>
      <c r="P411" s="107">
        <f>第2表01元データ!K46</f>
        <v>10</v>
      </c>
      <c r="Q411" s="107">
        <f t="shared" si="268"/>
        <v>-12</v>
      </c>
      <c r="R411" s="108">
        <f t="shared" si="269"/>
        <v>-54.54545454545454</v>
      </c>
      <c r="S411" s="108"/>
      <c r="T411" s="100">
        <v>107</v>
      </c>
      <c r="W411" s="100" t="s">
        <v>361</v>
      </c>
      <c r="X411" s="100">
        <v>23</v>
      </c>
      <c r="Y411" s="100">
        <v>22</v>
      </c>
      <c r="Z411" s="100">
        <v>21</v>
      </c>
      <c r="AA411" s="100">
        <v>23</v>
      </c>
      <c r="AC411" s="100" t="s">
        <v>361</v>
      </c>
      <c r="AD411" s="100">
        <v>51</v>
      </c>
      <c r="AE411" s="100">
        <v>48</v>
      </c>
      <c r="AF411" s="100">
        <v>48</v>
      </c>
      <c r="AG411" s="100">
        <v>31</v>
      </c>
      <c r="AJ411" s="100" t="str">
        <f t="shared" si="262"/>
        <v>●</v>
      </c>
      <c r="AK411" s="100" t="str">
        <f t="shared" si="254"/>
        <v>●</v>
      </c>
      <c r="AL411" s="100" t="str">
        <f t="shared" si="265"/>
        <v>●</v>
      </c>
      <c r="AM411" s="100" t="str">
        <f t="shared" si="256"/>
        <v>●</v>
      </c>
      <c r="AP411" s="100" t="str">
        <f t="shared" si="263"/>
        <v>●</v>
      </c>
      <c r="AQ411" s="100" t="str">
        <f t="shared" si="257"/>
        <v>●</v>
      </c>
      <c r="AR411" s="100" t="str">
        <f t="shared" si="258"/>
        <v>●</v>
      </c>
      <c r="AS411" s="100" t="str">
        <f t="shared" si="264"/>
        <v>●</v>
      </c>
    </row>
    <row r="412" spans="2:45" s="100" customFormat="1" ht="14.25" customHeight="1">
      <c r="B412" s="102" t="s">
        <v>194</v>
      </c>
      <c r="C412" s="106">
        <v>18</v>
      </c>
      <c r="D412" s="107">
        <v>28</v>
      </c>
      <c r="E412" s="107">
        <v>19</v>
      </c>
      <c r="F412" s="107">
        <v>15</v>
      </c>
      <c r="G412" s="107">
        <f>第2表01元データ!J47</f>
        <v>12</v>
      </c>
      <c r="H412" s="107">
        <f t="shared" si="266"/>
        <v>-3</v>
      </c>
      <c r="I412" s="108">
        <f t="shared" si="267"/>
        <v>-20</v>
      </c>
      <c r="J412" s="102"/>
      <c r="K412" s="114" t="s">
        <v>129</v>
      </c>
      <c r="L412" s="106">
        <v>40</v>
      </c>
      <c r="M412" s="107">
        <v>42</v>
      </c>
      <c r="N412" s="107">
        <v>24</v>
      </c>
      <c r="O412" s="107">
        <v>19</v>
      </c>
      <c r="P412" s="107">
        <f>第2表01元データ!K47</f>
        <v>13</v>
      </c>
      <c r="Q412" s="107">
        <f t="shared" si="268"/>
        <v>-6</v>
      </c>
      <c r="R412" s="108">
        <f t="shared" si="269"/>
        <v>-31.578947368421051</v>
      </c>
      <c r="S412" s="108"/>
      <c r="T412" s="100">
        <v>108</v>
      </c>
      <c r="W412" s="100" t="s">
        <v>362</v>
      </c>
      <c r="X412" s="100">
        <v>26</v>
      </c>
      <c r="Y412" s="100">
        <v>29</v>
      </c>
      <c r="Z412" s="100">
        <v>18</v>
      </c>
      <c r="AA412" s="100">
        <v>28</v>
      </c>
      <c r="AC412" s="100" t="s">
        <v>362</v>
      </c>
      <c r="AD412" s="100">
        <v>69</v>
      </c>
      <c r="AE412" s="100">
        <v>45</v>
      </c>
      <c r="AF412" s="100">
        <v>40</v>
      </c>
      <c r="AG412" s="100">
        <v>42</v>
      </c>
      <c r="AJ412" s="100" t="str">
        <f t="shared" si="262"/>
        <v>●</v>
      </c>
      <c r="AK412" s="100" t="str">
        <f t="shared" si="254"/>
        <v>●</v>
      </c>
      <c r="AL412" s="100" t="str">
        <f t="shared" si="265"/>
        <v>●</v>
      </c>
      <c r="AM412" s="100" t="str">
        <f t="shared" si="256"/>
        <v>●</v>
      </c>
      <c r="AP412" s="100" t="str">
        <f t="shared" si="263"/>
        <v>●</v>
      </c>
      <c r="AQ412" s="100" t="str">
        <f t="shared" si="257"/>
        <v>●</v>
      </c>
      <c r="AR412" s="100" t="str">
        <f t="shared" si="258"/>
        <v>●</v>
      </c>
      <c r="AS412" s="100" t="str">
        <f t="shared" si="264"/>
        <v>●</v>
      </c>
    </row>
    <row r="413" spans="2:45" s="100" customFormat="1" ht="14.25" customHeight="1">
      <c r="B413" s="102" t="s">
        <v>195</v>
      </c>
      <c r="C413" s="106">
        <v>31</v>
      </c>
      <c r="D413" s="107">
        <v>19</v>
      </c>
      <c r="E413" s="107">
        <v>24</v>
      </c>
      <c r="F413" s="107">
        <v>16</v>
      </c>
      <c r="G413" s="107">
        <f>第2表01元データ!J48</f>
        <v>15</v>
      </c>
      <c r="H413" s="107">
        <f t="shared" si="266"/>
        <v>-1</v>
      </c>
      <c r="I413" s="108">
        <f t="shared" si="267"/>
        <v>-6.25</v>
      </c>
      <c r="J413" s="102"/>
      <c r="K413" s="114" t="s">
        <v>130</v>
      </c>
      <c r="L413" s="106">
        <v>37</v>
      </c>
      <c r="M413" s="107">
        <v>32</v>
      </c>
      <c r="N413" s="107">
        <v>32</v>
      </c>
      <c r="O413" s="107">
        <v>23</v>
      </c>
      <c r="P413" s="107">
        <f>第2表01元データ!K48</f>
        <v>27</v>
      </c>
      <c r="Q413" s="107">
        <f t="shared" si="268"/>
        <v>4</v>
      </c>
      <c r="R413" s="108">
        <f t="shared" si="269"/>
        <v>17.391304347826086</v>
      </c>
      <c r="S413" s="108"/>
      <c r="T413" s="100">
        <v>109</v>
      </c>
      <c r="W413" s="100" t="s">
        <v>363</v>
      </c>
      <c r="X413" s="100">
        <v>31</v>
      </c>
      <c r="Y413" s="100">
        <v>35</v>
      </c>
      <c r="Z413" s="100">
        <v>31</v>
      </c>
      <c r="AA413" s="100">
        <v>19</v>
      </c>
      <c r="AC413" s="100" t="s">
        <v>363</v>
      </c>
      <c r="AD413" s="100">
        <v>69</v>
      </c>
      <c r="AE413" s="100">
        <v>66</v>
      </c>
      <c r="AF413" s="100">
        <v>37</v>
      </c>
      <c r="AG413" s="100">
        <v>32</v>
      </c>
      <c r="AJ413" s="100" t="str">
        <f t="shared" si="262"/>
        <v>○</v>
      </c>
      <c r="AK413" s="100" t="str">
        <f t="shared" si="254"/>
        <v>●</v>
      </c>
      <c r="AL413" s="100" t="str">
        <f>IF(E413=Z413,"○","●")</f>
        <v>●</v>
      </c>
      <c r="AM413" s="100" t="str">
        <f t="shared" si="256"/>
        <v>●</v>
      </c>
      <c r="AP413" s="100" t="str">
        <f t="shared" si="263"/>
        <v>●</v>
      </c>
      <c r="AQ413" s="100" t="str">
        <f t="shared" si="257"/>
        <v>●</v>
      </c>
      <c r="AR413" s="100" t="str">
        <f t="shared" si="258"/>
        <v>●</v>
      </c>
      <c r="AS413" s="100" t="str">
        <f t="shared" si="264"/>
        <v>●</v>
      </c>
    </row>
    <row r="414" spans="2:45" s="100" customFormat="1" ht="14.25" customHeight="1">
      <c r="B414" s="102" t="s">
        <v>196</v>
      </c>
      <c r="C414" s="106">
        <v>31</v>
      </c>
      <c r="D414" s="107">
        <v>22</v>
      </c>
      <c r="E414" s="107">
        <v>20</v>
      </c>
      <c r="F414" s="107">
        <v>20</v>
      </c>
      <c r="G414" s="107">
        <f>第2表01元データ!J49</f>
        <v>15</v>
      </c>
      <c r="H414" s="107">
        <f t="shared" si="266"/>
        <v>-5</v>
      </c>
      <c r="I414" s="108">
        <f t="shared" si="267"/>
        <v>-25</v>
      </c>
      <c r="J414" s="102"/>
      <c r="K414" s="114" t="s">
        <v>131</v>
      </c>
      <c r="L414" s="106">
        <v>57</v>
      </c>
      <c r="M414" s="107">
        <v>28</v>
      </c>
      <c r="N414" s="107">
        <v>32</v>
      </c>
      <c r="O414" s="107">
        <v>25</v>
      </c>
      <c r="P414" s="107">
        <f>第2表01元データ!K49</f>
        <v>17</v>
      </c>
      <c r="Q414" s="107">
        <f t="shared" si="268"/>
        <v>-8</v>
      </c>
      <c r="R414" s="108">
        <f t="shared" si="269"/>
        <v>-32</v>
      </c>
      <c r="S414" s="108"/>
      <c r="T414" s="100">
        <v>110</v>
      </c>
      <c r="W414" s="100" t="s">
        <v>364</v>
      </c>
      <c r="X414" s="100">
        <v>31</v>
      </c>
      <c r="Y414" s="100">
        <v>33</v>
      </c>
      <c r="Z414" s="100">
        <v>31</v>
      </c>
      <c r="AA414" s="100">
        <v>22</v>
      </c>
      <c r="AC414" s="100" t="s">
        <v>364</v>
      </c>
      <c r="AD414" s="100">
        <v>47</v>
      </c>
      <c r="AE414" s="100">
        <v>77</v>
      </c>
      <c r="AF414" s="100">
        <v>57</v>
      </c>
      <c r="AG414" s="100">
        <v>28</v>
      </c>
      <c r="AJ414" s="100" t="str">
        <f t="shared" si="262"/>
        <v>○</v>
      </c>
      <c r="AK414" s="100" t="str">
        <f t="shared" si="254"/>
        <v>●</v>
      </c>
      <c r="AL414" s="100" t="str">
        <f t="shared" ref="AL414:AL422" si="270">IF(E414=Z414,"○","●")</f>
        <v>●</v>
      </c>
      <c r="AM414" s="100" t="str">
        <f t="shared" si="256"/>
        <v>●</v>
      </c>
      <c r="AP414" s="100" t="str">
        <f t="shared" si="263"/>
        <v>●</v>
      </c>
      <c r="AQ414" s="100" t="str">
        <f t="shared" si="257"/>
        <v>●</v>
      </c>
      <c r="AR414" s="100" t="str">
        <f t="shared" si="258"/>
        <v>●</v>
      </c>
      <c r="AS414" s="100" t="str">
        <f t="shared" si="264"/>
        <v>●</v>
      </c>
    </row>
    <row r="415" spans="2:45" s="100" customFormat="1" ht="14.25" customHeight="1">
      <c r="B415" s="102" t="s">
        <v>184</v>
      </c>
      <c r="C415" s="106">
        <v>36</v>
      </c>
      <c r="D415" s="107">
        <v>30</v>
      </c>
      <c r="E415" s="107">
        <v>26</v>
      </c>
      <c r="F415" s="107">
        <v>20</v>
      </c>
      <c r="G415" s="107">
        <f>第2表01元データ!J50</f>
        <v>18</v>
      </c>
      <c r="H415" s="107">
        <f t="shared" si="266"/>
        <v>-2</v>
      </c>
      <c r="I415" s="108">
        <f t="shared" si="267"/>
        <v>-10</v>
      </c>
      <c r="J415" s="102"/>
      <c r="K415" s="114" t="s">
        <v>132</v>
      </c>
      <c r="L415" s="106">
        <v>84</v>
      </c>
      <c r="M415" s="107">
        <v>56</v>
      </c>
      <c r="N415" s="107">
        <v>27</v>
      </c>
      <c r="O415" s="107">
        <v>30</v>
      </c>
      <c r="P415" s="107">
        <f>第2表01元データ!K50</f>
        <v>23</v>
      </c>
      <c r="Q415" s="107">
        <f t="shared" si="268"/>
        <v>-7</v>
      </c>
      <c r="R415" s="108">
        <f t="shared" si="269"/>
        <v>-23.333333333333332</v>
      </c>
      <c r="S415" s="108"/>
      <c r="T415" s="100">
        <v>111</v>
      </c>
      <c r="W415" s="100" t="s">
        <v>365</v>
      </c>
      <c r="X415" s="100">
        <v>31</v>
      </c>
      <c r="Y415" s="100">
        <v>37</v>
      </c>
      <c r="Z415" s="100">
        <v>36</v>
      </c>
      <c r="AA415" s="100">
        <v>30</v>
      </c>
      <c r="AC415" s="100" t="s">
        <v>365</v>
      </c>
      <c r="AD415" s="100">
        <v>75</v>
      </c>
      <c r="AE415" s="100">
        <v>48</v>
      </c>
      <c r="AF415" s="100">
        <v>84</v>
      </c>
      <c r="AG415" s="100">
        <v>56</v>
      </c>
      <c r="AJ415" s="100" t="str">
        <f t="shared" si="262"/>
        <v>●</v>
      </c>
      <c r="AK415" s="100" t="str">
        <f t="shared" si="254"/>
        <v>●</v>
      </c>
      <c r="AL415" s="100" t="str">
        <f t="shared" si="270"/>
        <v>●</v>
      </c>
      <c r="AM415" s="100" t="str">
        <f t="shared" si="256"/>
        <v>●</v>
      </c>
      <c r="AP415" s="100" t="str">
        <f t="shared" si="263"/>
        <v>●</v>
      </c>
      <c r="AQ415" s="100" t="str">
        <f t="shared" si="257"/>
        <v>●</v>
      </c>
      <c r="AR415" s="100" t="str">
        <f t="shared" si="258"/>
        <v>●</v>
      </c>
      <c r="AS415" s="100" t="str">
        <f t="shared" si="264"/>
        <v>●</v>
      </c>
    </row>
    <row r="416" spans="2:45" s="100" customFormat="1" ht="14.25" customHeight="1">
      <c r="B416" s="102" t="s">
        <v>197</v>
      </c>
      <c r="C416" s="106">
        <v>37</v>
      </c>
      <c r="D416" s="107">
        <v>31</v>
      </c>
      <c r="E416" s="107">
        <v>28</v>
      </c>
      <c r="F416" s="107">
        <v>22</v>
      </c>
      <c r="G416" s="107">
        <f>第2表01元データ!J51</f>
        <v>16</v>
      </c>
      <c r="H416" s="107">
        <f t="shared" si="266"/>
        <v>-6</v>
      </c>
      <c r="I416" s="108">
        <f t="shared" si="267"/>
        <v>-27.27272727272727</v>
      </c>
      <c r="J416" s="102"/>
      <c r="K416" s="114" t="s">
        <v>133</v>
      </c>
      <c r="L416" s="106">
        <v>47</v>
      </c>
      <c r="M416" s="107">
        <v>70</v>
      </c>
      <c r="N416" s="107">
        <v>58</v>
      </c>
      <c r="O416" s="107">
        <v>25</v>
      </c>
      <c r="P416" s="107">
        <f>第2表01元データ!K51</f>
        <v>28</v>
      </c>
      <c r="Q416" s="107">
        <f t="shared" si="268"/>
        <v>3</v>
      </c>
      <c r="R416" s="108">
        <f t="shared" si="269"/>
        <v>12</v>
      </c>
      <c r="S416" s="108"/>
      <c r="T416" s="100">
        <v>112</v>
      </c>
      <c r="W416" s="100" t="s">
        <v>366</v>
      </c>
      <c r="X416" s="100">
        <v>37</v>
      </c>
      <c r="Y416" s="100">
        <v>31</v>
      </c>
      <c r="Z416" s="100">
        <v>37</v>
      </c>
      <c r="AA416" s="100">
        <v>31</v>
      </c>
      <c r="AC416" s="100" t="s">
        <v>366</v>
      </c>
      <c r="AD416" s="100">
        <v>62</v>
      </c>
      <c r="AE416" s="100">
        <v>76</v>
      </c>
      <c r="AF416" s="100">
        <v>47</v>
      </c>
      <c r="AG416" s="100">
        <v>70</v>
      </c>
      <c r="AJ416" s="100" t="str">
        <f t="shared" si="262"/>
        <v>○</v>
      </c>
      <c r="AK416" s="100" t="str">
        <f t="shared" si="254"/>
        <v>○</v>
      </c>
      <c r="AL416" s="100" t="str">
        <f t="shared" si="270"/>
        <v>●</v>
      </c>
      <c r="AM416" s="100" t="str">
        <f t="shared" si="256"/>
        <v>●</v>
      </c>
      <c r="AP416" s="100" t="str">
        <f t="shared" si="263"/>
        <v>●</v>
      </c>
      <c r="AQ416" s="100" t="str">
        <f t="shared" si="257"/>
        <v>●</v>
      </c>
      <c r="AR416" s="100" t="str">
        <f t="shared" si="258"/>
        <v>●</v>
      </c>
      <c r="AS416" s="100" t="str">
        <f t="shared" si="264"/>
        <v>●</v>
      </c>
    </row>
    <row r="417" spans="2:45" s="100" customFormat="1" ht="14.25" customHeight="1">
      <c r="B417" s="102" t="s">
        <v>206</v>
      </c>
      <c r="C417" s="106">
        <v>34</v>
      </c>
      <c r="D417" s="107">
        <v>33</v>
      </c>
      <c r="E417" s="107">
        <v>23</v>
      </c>
      <c r="F417" s="107">
        <v>25</v>
      </c>
      <c r="G417" s="107">
        <f>第2表01元データ!J52</f>
        <v>24</v>
      </c>
      <c r="H417" s="107">
        <f t="shared" si="266"/>
        <v>-1</v>
      </c>
      <c r="I417" s="108">
        <f t="shared" si="267"/>
        <v>-4</v>
      </c>
      <c r="J417" s="102"/>
      <c r="K417" s="114" t="s">
        <v>134</v>
      </c>
      <c r="L417" s="106">
        <v>71</v>
      </c>
      <c r="M417" s="107">
        <v>46</v>
      </c>
      <c r="N417" s="107">
        <v>66</v>
      </c>
      <c r="O417" s="107">
        <v>48</v>
      </c>
      <c r="P417" s="107">
        <f>第2表01元データ!K52</f>
        <v>27</v>
      </c>
      <c r="Q417" s="107">
        <f t="shared" si="268"/>
        <v>-21</v>
      </c>
      <c r="R417" s="108">
        <f t="shared" si="269"/>
        <v>-43.75</v>
      </c>
      <c r="S417" s="108"/>
      <c r="T417" s="100">
        <v>113</v>
      </c>
      <c r="W417" s="100" t="s">
        <v>367</v>
      </c>
      <c r="X417" s="100">
        <v>30</v>
      </c>
      <c r="Y417" s="100">
        <v>40</v>
      </c>
      <c r="Z417" s="100">
        <v>34</v>
      </c>
      <c r="AA417" s="100">
        <v>33</v>
      </c>
      <c r="AC417" s="100" t="s">
        <v>367</v>
      </c>
      <c r="AD417" s="100">
        <v>74</v>
      </c>
      <c r="AE417" s="100">
        <v>58</v>
      </c>
      <c r="AF417" s="100">
        <v>71</v>
      </c>
      <c r="AG417" s="100">
        <v>46</v>
      </c>
      <c r="AJ417" s="100" t="str">
        <f t="shared" si="262"/>
        <v>●</v>
      </c>
      <c r="AK417" s="100" t="str">
        <f t="shared" si="254"/>
        <v>●</v>
      </c>
      <c r="AL417" s="100" t="str">
        <f t="shared" si="270"/>
        <v>●</v>
      </c>
      <c r="AM417" s="100" t="str">
        <f t="shared" si="256"/>
        <v>●</v>
      </c>
      <c r="AP417" s="100" t="str">
        <f t="shared" si="263"/>
        <v>●</v>
      </c>
      <c r="AQ417" s="100" t="str">
        <f t="shared" si="257"/>
        <v>●</v>
      </c>
      <c r="AR417" s="100" t="str">
        <f t="shared" si="258"/>
        <v>●</v>
      </c>
      <c r="AS417" s="100" t="str">
        <f t="shared" si="264"/>
        <v>●</v>
      </c>
    </row>
    <row r="418" spans="2:45" s="100" customFormat="1" ht="14.25" customHeight="1">
      <c r="B418" s="102" t="s">
        <v>207</v>
      </c>
      <c r="C418" s="106">
        <v>35</v>
      </c>
      <c r="D418" s="107">
        <v>31</v>
      </c>
      <c r="E418" s="107">
        <v>31</v>
      </c>
      <c r="F418" s="107">
        <v>27</v>
      </c>
      <c r="G418" s="107">
        <f>第2表01元データ!J53</f>
        <v>25</v>
      </c>
      <c r="H418" s="107">
        <f t="shared" si="266"/>
        <v>-2</v>
      </c>
      <c r="I418" s="108">
        <f t="shared" si="267"/>
        <v>-7.4074074074074066</v>
      </c>
      <c r="J418" s="102"/>
      <c r="K418" s="114" t="s">
        <v>135</v>
      </c>
      <c r="L418" s="106">
        <v>56</v>
      </c>
      <c r="M418" s="107">
        <v>65</v>
      </c>
      <c r="N418" s="107">
        <v>43</v>
      </c>
      <c r="O418" s="107">
        <v>62</v>
      </c>
      <c r="P418" s="107">
        <f>第2表01元データ!K53</f>
        <v>47</v>
      </c>
      <c r="Q418" s="107">
        <f t="shared" si="268"/>
        <v>-15</v>
      </c>
      <c r="R418" s="108">
        <f t="shared" si="269"/>
        <v>-24.193548387096776</v>
      </c>
      <c r="S418" s="108"/>
      <c r="T418" s="100">
        <v>114</v>
      </c>
      <c r="W418" s="100" t="s">
        <v>368</v>
      </c>
      <c r="X418" s="100">
        <v>21</v>
      </c>
      <c r="Y418" s="100">
        <v>36</v>
      </c>
      <c r="Z418" s="100">
        <v>35</v>
      </c>
      <c r="AA418" s="100">
        <v>31</v>
      </c>
      <c r="AC418" s="100" t="s">
        <v>368</v>
      </c>
      <c r="AD418" s="100">
        <v>58</v>
      </c>
      <c r="AE418" s="100">
        <v>62</v>
      </c>
      <c r="AF418" s="100">
        <v>56</v>
      </c>
      <c r="AG418" s="100">
        <v>65</v>
      </c>
      <c r="AJ418" s="100" t="str">
        <f t="shared" si="262"/>
        <v>●</v>
      </c>
      <c r="AK418" s="100" t="str">
        <f t="shared" si="254"/>
        <v>●</v>
      </c>
      <c r="AL418" s="100" t="str">
        <f t="shared" si="270"/>
        <v>●</v>
      </c>
      <c r="AM418" s="100" t="str">
        <f t="shared" si="256"/>
        <v>●</v>
      </c>
      <c r="AP418" s="100" t="str">
        <f t="shared" si="263"/>
        <v>●</v>
      </c>
      <c r="AQ418" s="100" t="str">
        <f t="shared" si="257"/>
        <v>●</v>
      </c>
      <c r="AR418" s="100" t="str">
        <f t="shared" si="258"/>
        <v>●</v>
      </c>
      <c r="AS418" s="100" t="str">
        <f t="shared" si="264"/>
        <v>●</v>
      </c>
    </row>
    <row r="419" spans="2:45" s="100" customFormat="1" ht="14.25" customHeight="1">
      <c r="B419" s="102" t="s">
        <v>208</v>
      </c>
      <c r="C419" s="106">
        <v>29</v>
      </c>
      <c r="D419" s="107">
        <v>31</v>
      </c>
      <c r="E419" s="107">
        <v>30</v>
      </c>
      <c r="F419" s="107">
        <v>33</v>
      </c>
      <c r="G419" s="107">
        <f>第2表01元データ!J54</f>
        <v>23</v>
      </c>
      <c r="H419" s="107">
        <f t="shared" si="266"/>
        <v>-10</v>
      </c>
      <c r="I419" s="108">
        <f t="shared" si="267"/>
        <v>-30.303030303030305</v>
      </c>
      <c r="J419" s="102"/>
      <c r="K419" s="114" t="s">
        <v>136</v>
      </c>
      <c r="L419" s="106">
        <v>57</v>
      </c>
      <c r="M419" s="107">
        <v>48</v>
      </c>
      <c r="N419" s="107">
        <v>53</v>
      </c>
      <c r="O419" s="107">
        <v>40</v>
      </c>
      <c r="P419" s="107">
        <f>第2表01元データ!K54</f>
        <v>56</v>
      </c>
      <c r="Q419" s="107">
        <f t="shared" si="268"/>
        <v>16</v>
      </c>
      <c r="R419" s="108">
        <f t="shared" si="269"/>
        <v>40</v>
      </c>
      <c r="S419" s="108"/>
      <c r="T419" s="100">
        <v>115</v>
      </c>
      <c r="W419" s="100" t="s">
        <v>369</v>
      </c>
      <c r="X419" s="100">
        <v>14</v>
      </c>
      <c r="Y419" s="100">
        <v>21</v>
      </c>
      <c r="Z419" s="100">
        <v>29</v>
      </c>
      <c r="AA419" s="100">
        <v>31</v>
      </c>
      <c r="AC419" s="100" t="s">
        <v>369</v>
      </c>
      <c r="AD419" s="100">
        <v>31</v>
      </c>
      <c r="AE419" s="100">
        <v>45</v>
      </c>
      <c r="AF419" s="100">
        <v>57</v>
      </c>
      <c r="AG419" s="100">
        <v>48</v>
      </c>
      <c r="AJ419" s="100" t="str">
        <f t="shared" si="262"/>
        <v>●</v>
      </c>
      <c r="AK419" s="100" t="str">
        <f t="shared" si="254"/>
        <v>●</v>
      </c>
      <c r="AL419" s="100" t="str">
        <f t="shared" si="270"/>
        <v>●</v>
      </c>
      <c r="AM419" s="100" t="str">
        <f t="shared" si="256"/>
        <v>●</v>
      </c>
      <c r="AP419" s="100" t="str">
        <f t="shared" si="263"/>
        <v>●</v>
      </c>
      <c r="AQ419" s="100" t="str">
        <f t="shared" si="257"/>
        <v>●</v>
      </c>
      <c r="AR419" s="100" t="str">
        <f t="shared" si="258"/>
        <v>●</v>
      </c>
      <c r="AS419" s="100" t="str">
        <f t="shared" si="264"/>
        <v>●</v>
      </c>
    </row>
    <row r="420" spans="2:45" s="100" customFormat="1" ht="14.25" customHeight="1">
      <c r="B420" s="102" t="s">
        <v>137</v>
      </c>
      <c r="C420" s="106">
        <v>14</v>
      </c>
      <c r="D420" s="107">
        <v>20</v>
      </c>
      <c r="E420" s="107">
        <v>22</v>
      </c>
      <c r="F420" s="107">
        <v>23</v>
      </c>
      <c r="G420" s="107">
        <f>第2表01元データ!J55</f>
        <v>30</v>
      </c>
      <c r="H420" s="107">
        <f t="shared" si="266"/>
        <v>7</v>
      </c>
      <c r="I420" s="108">
        <f t="shared" si="267"/>
        <v>30.434782608695656</v>
      </c>
      <c r="J420" s="102"/>
      <c r="K420" s="114" t="s">
        <v>137</v>
      </c>
      <c r="L420" s="106">
        <v>33</v>
      </c>
      <c r="M420" s="107">
        <v>38</v>
      </c>
      <c r="N420" s="107">
        <v>44</v>
      </c>
      <c r="O420" s="107">
        <v>38</v>
      </c>
      <c r="P420" s="107">
        <f>第2表01元データ!K55</f>
        <v>31</v>
      </c>
      <c r="Q420" s="107">
        <f t="shared" si="268"/>
        <v>-7</v>
      </c>
      <c r="R420" s="108">
        <f t="shared" si="269"/>
        <v>-18.421052631578945</v>
      </c>
      <c r="S420" s="108"/>
      <c r="T420" s="100">
        <v>116</v>
      </c>
      <c r="W420" s="100" t="s">
        <v>370</v>
      </c>
      <c r="X420" s="100">
        <v>11</v>
      </c>
      <c r="Y420" s="100">
        <v>13</v>
      </c>
      <c r="Z420" s="100">
        <v>14</v>
      </c>
      <c r="AA420" s="100">
        <v>20</v>
      </c>
      <c r="AC420" s="100" t="s">
        <v>370</v>
      </c>
      <c r="AD420" s="100">
        <v>18</v>
      </c>
      <c r="AE420" s="100">
        <v>25</v>
      </c>
      <c r="AF420" s="100">
        <v>33</v>
      </c>
      <c r="AG420" s="100">
        <v>38</v>
      </c>
      <c r="AJ420" s="100" t="str">
        <f t="shared" si="262"/>
        <v>●</v>
      </c>
      <c r="AK420" s="100" t="str">
        <f t="shared" si="254"/>
        <v>●</v>
      </c>
      <c r="AL420" s="100" t="str">
        <f t="shared" si="270"/>
        <v>●</v>
      </c>
      <c r="AM420" s="100" t="str">
        <f t="shared" si="256"/>
        <v>●</v>
      </c>
      <c r="AP420" s="100" t="str">
        <f t="shared" si="263"/>
        <v>●</v>
      </c>
      <c r="AQ420" s="100" t="str">
        <f t="shared" si="257"/>
        <v>●</v>
      </c>
      <c r="AR420" s="100" t="str">
        <f t="shared" si="258"/>
        <v>●</v>
      </c>
      <c r="AS420" s="100" t="str">
        <f t="shared" si="264"/>
        <v>○</v>
      </c>
    </row>
    <row r="421" spans="2:45" s="100" customFormat="1" ht="14.25" customHeight="1">
      <c r="B421" s="102" t="s">
        <v>138</v>
      </c>
      <c r="C421" s="106">
        <v>7</v>
      </c>
      <c r="D421" s="107">
        <v>10</v>
      </c>
      <c r="E421" s="107">
        <v>17</v>
      </c>
      <c r="F421" s="107">
        <v>11</v>
      </c>
      <c r="G421" s="107">
        <f>第2表01元データ!J56</f>
        <v>19</v>
      </c>
      <c r="H421" s="107">
        <f t="shared" si="266"/>
        <v>8</v>
      </c>
      <c r="I421" s="108">
        <f t="shared" si="267"/>
        <v>72.727272727272734</v>
      </c>
      <c r="J421" s="102"/>
      <c r="K421" s="114" t="s">
        <v>138</v>
      </c>
      <c r="L421" s="106">
        <v>19</v>
      </c>
      <c r="M421" s="107">
        <v>22</v>
      </c>
      <c r="N421" s="107">
        <v>21</v>
      </c>
      <c r="O421" s="107">
        <v>33</v>
      </c>
      <c r="P421" s="107">
        <f>第2表01元データ!K56</f>
        <v>28</v>
      </c>
      <c r="Q421" s="107">
        <f t="shared" si="268"/>
        <v>-5</v>
      </c>
      <c r="R421" s="108">
        <f t="shared" si="269"/>
        <v>-15.151515151515152</v>
      </c>
      <c r="S421" s="108"/>
      <c r="T421" s="100">
        <v>117</v>
      </c>
      <c r="W421" s="100" t="s">
        <v>371</v>
      </c>
      <c r="X421" s="100">
        <v>7</v>
      </c>
      <c r="Y421" s="100">
        <v>9</v>
      </c>
      <c r="Z421" s="100">
        <v>7</v>
      </c>
      <c r="AA421" s="100">
        <v>10</v>
      </c>
      <c r="AC421" s="100" t="s">
        <v>371</v>
      </c>
      <c r="AD421" s="100">
        <v>7</v>
      </c>
      <c r="AE421" s="100">
        <v>9</v>
      </c>
      <c r="AF421" s="100">
        <v>19</v>
      </c>
      <c r="AG421" s="100">
        <v>22</v>
      </c>
      <c r="AJ421" s="100" t="str">
        <f t="shared" si="262"/>
        <v>○</v>
      </c>
      <c r="AK421" s="100" t="str">
        <f t="shared" si="254"/>
        <v>●</v>
      </c>
      <c r="AL421" s="100" t="str">
        <f t="shared" si="270"/>
        <v>●</v>
      </c>
      <c r="AM421" s="100" t="str">
        <f t="shared" si="256"/>
        <v>●</v>
      </c>
      <c r="AP421" s="100" t="str">
        <f t="shared" si="263"/>
        <v>●</v>
      </c>
      <c r="AQ421" s="100" t="str">
        <f t="shared" si="257"/>
        <v>●</v>
      </c>
      <c r="AR421" s="100" t="str">
        <f t="shared" si="258"/>
        <v>●</v>
      </c>
      <c r="AS421" s="100" t="str">
        <f t="shared" si="264"/>
        <v>●</v>
      </c>
    </row>
    <row r="422" spans="2:45" s="100" customFormat="1" ht="14.25" customHeight="1">
      <c r="B422" s="102" t="s">
        <v>110</v>
      </c>
      <c r="C422" s="106">
        <v>2</v>
      </c>
      <c r="D422" s="107">
        <v>5</v>
      </c>
      <c r="E422" s="107">
        <v>7</v>
      </c>
      <c r="F422" s="107">
        <v>12</v>
      </c>
      <c r="G422" s="107">
        <f>第2表01元データ!J57</f>
        <v>9</v>
      </c>
      <c r="H422" s="107">
        <f t="shared" si="266"/>
        <v>-3</v>
      </c>
      <c r="I422" s="108">
        <f t="shared" si="267"/>
        <v>-25</v>
      </c>
      <c r="J422" s="102"/>
      <c r="K422" s="114" t="s">
        <v>110</v>
      </c>
      <c r="L422" s="106">
        <v>9</v>
      </c>
      <c r="M422" s="107">
        <v>13</v>
      </c>
      <c r="N422" s="107">
        <v>18</v>
      </c>
      <c r="O422" s="107">
        <v>15</v>
      </c>
      <c r="P422" s="107">
        <f>第2表01元データ!K57</f>
        <v>27</v>
      </c>
      <c r="Q422" s="107">
        <f t="shared" si="268"/>
        <v>12</v>
      </c>
      <c r="R422" s="108">
        <f t="shared" si="269"/>
        <v>80</v>
      </c>
      <c r="S422" s="108"/>
      <c r="T422" s="100">
        <v>118</v>
      </c>
      <c r="W422" s="100" t="s">
        <v>378</v>
      </c>
      <c r="X422" s="100">
        <v>1</v>
      </c>
      <c r="Y422" s="100">
        <v>2</v>
      </c>
      <c r="Z422" s="100">
        <v>2</v>
      </c>
      <c r="AA422" s="100">
        <v>5</v>
      </c>
      <c r="AC422" s="100" t="s">
        <v>378</v>
      </c>
      <c r="AD422" s="100">
        <v>5</v>
      </c>
      <c r="AE422" s="100">
        <v>3</v>
      </c>
      <c r="AF422" s="100">
        <v>9</v>
      </c>
      <c r="AG422" s="100">
        <v>13</v>
      </c>
      <c r="AJ422" s="100" t="str">
        <f t="shared" si="262"/>
        <v>●</v>
      </c>
      <c r="AK422" s="100" t="str">
        <f t="shared" si="254"/>
        <v>●</v>
      </c>
      <c r="AL422" s="100" t="str">
        <f t="shared" si="270"/>
        <v>●</v>
      </c>
      <c r="AM422" s="100" t="str">
        <f t="shared" si="256"/>
        <v>●</v>
      </c>
      <c r="AP422" s="100" t="str">
        <f t="shared" si="263"/>
        <v>●</v>
      </c>
      <c r="AQ422" s="100" t="str">
        <f t="shared" si="257"/>
        <v>●</v>
      </c>
      <c r="AR422" s="100" t="str">
        <f t="shared" si="258"/>
        <v>●</v>
      </c>
      <c r="AS422" s="100" t="str">
        <f t="shared" si="264"/>
        <v>●</v>
      </c>
    </row>
    <row r="423" spans="2:45" s="100" customFormat="1" ht="14.25" customHeight="1">
      <c r="B423" s="119" t="s">
        <v>111</v>
      </c>
      <c r="C423" s="120" t="s">
        <v>313</v>
      </c>
      <c r="D423" s="116" t="s">
        <v>313</v>
      </c>
      <c r="E423" s="116" t="s">
        <v>313</v>
      </c>
      <c r="F423" s="116" t="s">
        <v>313</v>
      </c>
      <c r="G423" s="107">
        <f>第2表01元データ!J58</f>
        <v>2</v>
      </c>
      <c r="H423" s="107"/>
      <c r="I423" s="108"/>
      <c r="K423" s="119" t="s">
        <v>111</v>
      </c>
      <c r="L423" s="120" t="s">
        <v>313</v>
      </c>
      <c r="M423" s="116" t="s">
        <v>313</v>
      </c>
      <c r="N423" s="116" t="s">
        <v>313</v>
      </c>
      <c r="O423" s="116" t="s">
        <v>313</v>
      </c>
      <c r="P423" s="107">
        <f>第2表01元データ!K58</f>
        <v>2</v>
      </c>
      <c r="Q423" s="107"/>
      <c r="R423" s="108"/>
      <c r="T423" s="100">
        <v>119</v>
      </c>
    </row>
    <row r="424" spans="2:45" s="100" customFormat="1" ht="14.25" customHeight="1">
      <c r="B424" s="119"/>
      <c r="C424" s="123"/>
      <c r="D424" s="116"/>
      <c r="E424" s="116"/>
      <c r="F424" s="116"/>
      <c r="G424" s="107"/>
      <c r="H424" s="107"/>
      <c r="I424" s="108"/>
      <c r="K424" s="119"/>
      <c r="L424" s="123"/>
      <c r="M424" s="116"/>
      <c r="N424" s="116"/>
      <c r="O424" s="116"/>
      <c r="P424" s="107"/>
      <c r="Q424" s="107"/>
      <c r="R424" s="108"/>
    </row>
    <row r="425" spans="2:45" s="100" customFormat="1" ht="14.25" customHeight="1">
      <c r="G425" s="168"/>
      <c r="P425" s="168"/>
    </row>
    <row r="426" spans="2:45" s="99" customFormat="1" ht="14.25" customHeight="1">
      <c r="B426" s="99" t="str">
        <f>LEFT(B366,LEN(B366)-2)&amp;+"女"</f>
        <v>手宮・女</v>
      </c>
      <c r="H426" s="99" t="s">
        <v>805</v>
      </c>
      <c r="I426" s="380">
        <f>令和2年9月末住基人口!E41</f>
        <v>371</v>
      </c>
      <c r="K426" s="99" t="str">
        <f>LEFT(K366,LEN(K366)-2)&amp;+"女"</f>
        <v>清水町・女</v>
      </c>
      <c r="Q426" s="99" t="s">
        <v>805</v>
      </c>
      <c r="R426" s="380">
        <f>令和2年9月末住基人口!E42</f>
        <v>517</v>
      </c>
      <c r="W426" s="100"/>
      <c r="X426" s="100"/>
      <c r="Y426" s="100"/>
      <c r="Z426" s="100"/>
      <c r="AA426" s="100"/>
      <c r="AB426" s="100"/>
      <c r="AC426" s="100"/>
      <c r="AD426" s="100"/>
      <c r="AE426" s="100"/>
      <c r="AF426" s="100"/>
      <c r="AG426" s="100"/>
    </row>
    <row r="427" spans="2:45" s="100" customFormat="1" ht="14.25" customHeight="1">
      <c r="B427" s="583" t="s">
        <v>335</v>
      </c>
      <c r="C427" s="101"/>
      <c r="D427" s="101"/>
      <c r="E427" s="101"/>
      <c r="F427" s="101"/>
      <c r="G427" s="135"/>
      <c r="H427" s="131"/>
      <c r="I427" s="131"/>
      <c r="J427" s="102"/>
      <c r="K427" s="583" t="s">
        <v>335</v>
      </c>
      <c r="L427" s="101"/>
      <c r="M427" s="101"/>
      <c r="N427" s="101"/>
      <c r="O427" s="101"/>
      <c r="P427" s="135"/>
      <c r="Q427" s="131"/>
      <c r="R427" s="131"/>
      <c r="S427" s="103"/>
    </row>
    <row r="428" spans="2:45" s="100" customFormat="1" ht="14.25" customHeight="1">
      <c r="B428" s="584"/>
      <c r="C428" s="130" t="str">
        <f>$C$4</f>
        <v>平成12年</v>
      </c>
      <c r="D428" s="130" t="str">
        <f>$D$4</f>
        <v>平成17年</v>
      </c>
      <c r="E428" s="130" t="str">
        <f>$E$4</f>
        <v>平成22年</v>
      </c>
      <c r="F428" s="130" t="s">
        <v>410</v>
      </c>
      <c r="G428" s="130" t="s">
        <v>739</v>
      </c>
      <c r="H428" s="133" t="s">
        <v>509</v>
      </c>
      <c r="I428" s="134" t="str">
        <f>$I$4</f>
        <v>27年</v>
      </c>
      <c r="J428" s="102"/>
      <c r="K428" s="584"/>
      <c r="L428" s="130" t="str">
        <f>$C$4</f>
        <v>平成12年</v>
      </c>
      <c r="M428" s="130" t="str">
        <f>$D$4</f>
        <v>平成17年</v>
      </c>
      <c r="N428" s="130" t="str">
        <f>$E$4</f>
        <v>平成22年</v>
      </c>
      <c r="O428" s="130" t="s">
        <v>410</v>
      </c>
      <c r="P428" s="130" t="s">
        <v>739</v>
      </c>
      <c r="Q428" s="133" t="str">
        <f>$H$4</f>
        <v>対平成</v>
      </c>
      <c r="R428" s="134" t="str">
        <f>$I$4</f>
        <v>27年</v>
      </c>
      <c r="S428" s="103"/>
    </row>
    <row r="429" spans="2:45" s="100" customFormat="1" ht="14.25" customHeight="1">
      <c r="B429" s="585"/>
      <c r="C429" s="104"/>
      <c r="D429" s="104"/>
      <c r="E429" s="104"/>
      <c r="F429" s="104"/>
      <c r="G429" s="104"/>
      <c r="H429" s="132" t="s">
        <v>88</v>
      </c>
      <c r="I429" s="133" t="s">
        <v>398</v>
      </c>
      <c r="J429" s="102"/>
      <c r="K429" s="585"/>
      <c r="L429" s="104"/>
      <c r="M429" s="104"/>
      <c r="N429" s="104"/>
      <c r="O429" s="104"/>
      <c r="P429" s="104"/>
      <c r="Q429" s="132" t="s">
        <v>88</v>
      </c>
      <c r="R429" s="133" t="s">
        <v>398</v>
      </c>
      <c r="S429" s="103"/>
    </row>
    <row r="430" spans="2:45" s="199" customFormat="1" ht="14.25" customHeight="1">
      <c r="B430" s="200" t="s">
        <v>90</v>
      </c>
      <c r="C430" s="198">
        <v>531</v>
      </c>
      <c r="D430" s="194">
        <v>501</v>
      </c>
      <c r="E430" s="194">
        <v>441</v>
      </c>
      <c r="F430" s="194">
        <v>415</v>
      </c>
      <c r="G430" s="194">
        <f>IF(COUNTIF(G435:G453,"x"),"x",IF(SUM(G435:G453)=0,"-",SUM(G435:G453)))</f>
        <v>357</v>
      </c>
      <c r="H430" s="193">
        <f t="shared" ref="H430:H433" si="271">IF(G430="x","x",IF(AND(G430="-",F430="-"),"-",IF(AND(G430="-",F430&gt;0),F430*-1,IF(AND(G430&gt;0,F430="-"),G430,G430-F430))))</f>
        <v>-58</v>
      </c>
      <c r="I430" s="195">
        <f>IF(H430="x","x",IF(H430="-","-",IF(AND(F430="-",G430&gt;0),"皆増",IF(AND(F430&gt;0,G430="-"),"皆減",H430/F430*100))))</f>
        <v>-13.975903614457833</v>
      </c>
      <c r="J430" s="196"/>
      <c r="K430" s="197" t="s">
        <v>90</v>
      </c>
      <c r="L430" s="198">
        <v>899</v>
      </c>
      <c r="M430" s="194">
        <v>800</v>
      </c>
      <c r="N430" s="194">
        <v>718</v>
      </c>
      <c r="O430" s="194">
        <v>603</v>
      </c>
      <c r="P430" s="194">
        <f>IF(COUNTIF(P435:P453,"x"),"x",IF(SUM(P435:P453)=0,"-",SUM(P435:P453)))</f>
        <v>487</v>
      </c>
      <c r="Q430" s="193">
        <f t="shared" ref="Q430:Q433" si="272">IF(P430="x","x",IF(AND(P430="-",O430="-"),"-",IF(AND(P430="-",O430&gt;0),O430*-1,IF(AND(P430&gt;0,O430="-"),P430,P430-O430))))</f>
        <v>-116</v>
      </c>
      <c r="R430" s="195">
        <f>IF(Q430="x","x",IF(Q430="-","-",IF(AND(O430="-",P430&gt;0),"皆増",IF(AND(O430&gt;0,P430="-"),"皆減",Q430/O430*100))))</f>
        <v>-19.237147595356554</v>
      </c>
      <c r="S430" s="195"/>
      <c r="W430" s="199" t="s">
        <v>373</v>
      </c>
      <c r="X430" s="199">
        <v>479</v>
      </c>
      <c r="Y430" s="199">
        <v>574</v>
      </c>
      <c r="Z430" s="199">
        <v>531</v>
      </c>
      <c r="AA430" s="199">
        <v>501</v>
      </c>
      <c r="AC430" s="199" t="s">
        <v>373</v>
      </c>
      <c r="AD430" s="199">
        <v>1070</v>
      </c>
      <c r="AE430" s="199">
        <v>1032</v>
      </c>
      <c r="AF430" s="199">
        <v>899</v>
      </c>
      <c r="AG430" s="199">
        <v>800</v>
      </c>
      <c r="AJ430" s="199" t="str">
        <f>IF(C430=X430,"○","●")</f>
        <v>●</v>
      </c>
      <c r="AK430" s="199" t="str">
        <f t="shared" ref="AK430:AK452" si="273">IF(D430=Y430,"○","●")</f>
        <v>●</v>
      </c>
      <c r="AL430" s="199" t="str">
        <f t="shared" ref="AL430:AL431" si="274">IF(E430=Z430,"○","●")</f>
        <v>●</v>
      </c>
      <c r="AM430" s="199" t="str">
        <f t="shared" ref="AM430:AM452" si="275">IF(F430=AA430,"○","●")</f>
        <v>●</v>
      </c>
      <c r="AP430" s="199" t="str">
        <f>IF(L430=AD430,"○","●")</f>
        <v>●</v>
      </c>
      <c r="AQ430" s="199" t="str">
        <f t="shared" ref="AQ430:AQ452" si="276">IF(M430=AE430,"○","●")</f>
        <v>●</v>
      </c>
      <c r="AR430" s="199" t="str">
        <f t="shared" ref="AR430:AR452" si="277">IF(N430=AF430,"○","●")</f>
        <v>●</v>
      </c>
      <c r="AS430" s="199" t="str">
        <f t="shared" ref="AS430" si="278">IF(O430=AG430,"○","●")</f>
        <v>●</v>
      </c>
    </row>
    <row r="431" spans="2:45" s="100" customFormat="1" ht="14.25" customHeight="1">
      <c r="B431" s="105" t="s">
        <v>91</v>
      </c>
      <c r="C431" s="106">
        <v>64</v>
      </c>
      <c r="D431" s="107">
        <v>56</v>
      </c>
      <c r="E431" s="107">
        <v>40</v>
      </c>
      <c r="F431" s="107">
        <v>24</v>
      </c>
      <c r="G431" s="107">
        <f>IF(COUNTIF(G435:G437,"x"),"x",IF(SUM(G435:G437)=0,"-",SUM(G435:G437)))</f>
        <v>16</v>
      </c>
      <c r="H431" s="107">
        <f t="shared" si="271"/>
        <v>-8</v>
      </c>
      <c r="I431" s="108">
        <f t="shared" ref="I431:I433" si="279">IF(H431="x","x",IF(H431="-","-",IF(AND(F431="-",G431&gt;0),"皆増",IF(AND(F431&gt;0,G431="-"),"皆減",H431/F431*100))))</f>
        <v>-33.333333333333329</v>
      </c>
      <c r="J431" s="102"/>
      <c r="K431" s="109" t="s">
        <v>91</v>
      </c>
      <c r="L431" s="106">
        <v>86</v>
      </c>
      <c r="M431" s="107">
        <v>70</v>
      </c>
      <c r="N431" s="107">
        <v>56</v>
      </c>
      <c r="O431" s="107">
        <v>46</v>
      </c>
      <c r="P431" s="107">
        <f>IF(COUNTIF(P435:P437,"x"),"x",IF(SUM(P435:P437)=0,"-",SUM(P435:P437)))</f>
        <v>25</v>
      </c>
      <c r="Q431" s="107">
        <f t="shared" si="272"/>
        <v>-21</v>
      </c>
      <c r="R431" s="108">
        <f t="shared" ref="R431:R433" si="280">IF(Q431="x","x",IF(Q431="-","-",IF(AND(O431="-",P431&gt;0),"皆増",IF(AND(O431&gt;0,P431="-"),"皆減",Q431/O431*100))))</f>
        <v>-45.652173913043477</v>
      </c>
      <c r="S431" s="108"/>
      <c r="W431" s="100" t="s">
        <v>374</v>
      </c>
      <c r="X431" s="100">
        <v>56</v>
      </c>
      <c r="Y431" s="100">
        <v>83</v>
      </c>
      <c r="Z431" s="100">
        <v>64</v>
      </c>
      <c r="AA431" s="100">
        <v>56</v>
      </c>
      <c r="AC431" s="100" t="s">
        <v>374</v>
      </c>
      <c r="AD431" s="100">
        <v>176</v>
      </c>
      <c r="AE431" s="100">
        <v>134</v>
      </c>
      <c r="AF431" s="100">
        <v>86</v>
      </c>
      <c r="AG431" s="100">
        <v>70</v>
      </c>
      <c r="AJ431" s="100" t="str">
        <f t="shared" ref="AJ431:AJ452" si="281">IF(C431=X431,"○","●")</f>
        <v>●</v>
      </c>
      <c r="AK431" s="100" t="str">
        <f t="shared" si="273"/>
        <v>●</v>
      </c>
      <c r="AL431" s="100" t="str">
        <f t="shared" si="274"/>
        <v>●</v>
      </c>
      <c r="AM431" s="100" t="str">
        <f t="shared" si="275"/>
        <v>●</v>
      </c>
      <c r="AP431" s="100" t="str">
        <f t="shared" ref="AP431:AP452" si="282">IF(L431=AD431,"○","●")</f>
        <v>●</v>
      </c>
      <c r="AQ431" s="100" t="str">
        <f t="shared" si="276"/>
        <v>●</v>
      </c>
      <c r="AR431" s="100" t="str">
        <f t="shared" si="277"/>
        <v>●</v>
      </c>
      <c r="AS431" s="100" t="str">
        <f>IF(O431=AG431,"○","●")</f>
        <v>●</v>
      </c>
    </row>
    <row r="432" spans="2:45" s="100" customFormat="1" ht="14.25" customHeight="1">
      <c r="B432" s="105" t="s">
        <v>92</v>
      </c>
      <c r="C432" s="106">
        <v>334</v>
      </c>
      <c r="D432" s="107">
        <v>294</v>
      </c>
      <c r="E432" s="107">
        <v>252</v>
      </c>
      <c r="F432" s="107">
        <v>210</v>
      </c>
      <c r="G432" s="296">
        <f>IF(COUNTIF(G438:G447,"x"),"x",IF(SUM(G438:G447)=0,"-",SUM(G438:G447)))</f>
        <v>172</v>
      </c>
      <c r="H432" s="107">
        <f t="shared" si="271"/>
        <v>-38</v>
      </c>
      <c r="I432" s="108">
        <f t="shared" si="279"/>
        <v>-18.095238095238095</v>
      </c>
      <c r="J432" s="102"/>
      <c r="K432" s="109" t="s">
        <v>92</v>
      </c>
      <c r="L432" s="106">
        <v>588</v>
      </c>
      <c r="M432" s="107">
        <v>486</v>
      </c>
      <c r="N432" s="107">
        <v>398</v>
      </c>
      <c r="O432" s="107">
        <v>291</v>
      </c>
      <c r="P432" s="296">
        <f>IF(COUNTIF(P438:P447,"x"),"x",IF(SUM(P438:P447)=0,"-",SUM(P438:P447)))</f>
        <v>226</v>
      </c>
      <c r="Q432" s="107">
        <f t="shared" si="272"/>
        <v>-65</v>
      </c>
      <c r="R432" s="108">
        <f t="shared" si="280"/>
        <v>-22.336769759450174</v>
      </c>
      <c r="S432" s="108"/>
      <c r="W432" s="100" t="s">
        <v>375</v>
      </c>
      <c r="X432" s="100">
        <v>328</v>
      </c>
      <c r="Y432" s="100">
        <v>370</v>
      </c>
      <c r="Z432" s="100">
        <v>334</v>
      </c>
      <c r="AA432" s="100">
        <v>294</v>
      </c>
      <c r="AC432" s="100" t="s">
        <v>375</v>
      </c>
      <c r="AD432" s="100">
        <v>726</v>
      </c>
      <c r="AE432" s="100">
        <v>698</v>
      </c>
      <c r="AF432" s="100">
        <v>588</v>
      </c>
      <c r="AG432" s="100">
        <v>486</v>
      </c>
      <c r="AJ432" s="100" t="str">
        <f t="shared" si="281"/>
        <v>●</v>
      </c>
      <c r="AK432" s="100" t="str">
        <f t="shared" si="273"/>
        <v>●</v>
      </c>
      <c r="AL432" s="100" t="str">
        <f>IF(E432=Z432,"○","●")</f>
        <v>●</v>
      </c>
      <c r="AM432" s="100" t="str">
        <f t="shared" si="275"/>
        <v>●</v>
      </c>
      <c r="AP432" s="100" t="str">
        <f t="shared" si="282"/>
        <v>●</v>
      </c>
      <c r="AQ432" s="100" t="str">
        <f t="shared" si="276"/>
        <v>●</v>
      </c>
      <c r="AR432" s="100" t="str">
        <f t="shared" si="277"/>
        <v>●</v>
      </c>
      <c r="AS432" s="100" t="str">
        <f t="shared" ref="AS432:AS452" si="283">IF(O432=AG432,"○","●")</f>
        <v>●</v>
      </c>
    </row>
    <row r="433" spans="2:45" s="100" customFormat="1" ht="14.25" customHeight="1">
      <c r="B433" s="105" t="s">
        <v>93</v>
      </c>
      <c r="C433" s="106">
        <v>133</v>
      </c>
      <c r="D433" s="107">
        <v>151</v>
      </c>
      <c r="E433" s="107">
        <v>149</v>
      </c>
      <c r="F433" s="107">
        <v>181</v>
      </c>
      <c r="G433" s="107">
        <f>IF(COUNTIF(G448:G452,"x"),"x",IF(SUM(G448,G452)=0,"-",SUM(G448:G452)))</f>
        <v>168</v>
      </c>
      <c r="H433" s="107">
        <f t="shared" si="271"/>
        <v>-13</v>
      </c>
      <c r="I433" s="108">
        <f t="shared" si="279"/>
        <v>-7.1823204419889501</v>
      </c>
      <c r="J433" s="102"/>
      <c r="K433" s="109" t="s">
        <v>93</v>
      </c>
      <c r="L433" s="106">
        <v>225</v>
      </c>
      <c r="M433" s="107">
        <v>244</v>
      </c>
      <c r="N433" s="107">
        <v>264</v>
      </c>
      <c r="O433" s="107">
        <v>266</v>
      </c>
      <c r="P433" s="107">
        <f>IF(COUNTIF(P448:P452,"x"),"x",IF(SUM(P448,P452)=0,"-",SUM(P448:P452)))</f>
        <v>236</v>
      </c>
      <c r="Q433" s="107">
        <f t="shared" si="272"/>
        <v>-30</v>
      </c>
      <c r="R433" s="108">
        <f t="shared" si="280"/>
        <v>-11.278195488721805</v>
      </c>
      <c r="S433" s="108"/>
      <c r="W433" s="100" t="s">
        <v>376</v>
      </c>
      <c r="X433" s="100">
        <v>95</v>
      </c>
      <c r="Y433" s="100">
        <v>121</v>
      </c>
      <c r="Z433" s="100">
        <v>133</v>
      </c>
      <c r="AA433" s="100">
        <v>151</v>
      </c>
      <c r="AC433" s="100" t="s">
        <v>376</v>
      </c>
      <c r="AD433" s="100">
        <v>168</v>
      </c>
      <c r="AE433" s="100">
        <v>200</v>
      </c>
      <c r="AF433" s="100">
        <v>225</v>
      </c>
      <c r="AG433" s="100">
        <v>244</v>
      </c>
      <c r="AJ433" s="100" t="str">
        <f t="shared" si="281"/>
        <v>●</v>
      </c>
      <c r="AK433" s="100" t="str">
        <f t="shared" si="273"/>
        <v>●</v>
      </c>
      <c r="AL433" s="100" t="str">
        <f t="shared" ref="AL433:AL442" si="284">IF(E433=Z433,"○","●")</f>
        <v>●</v>
      </c>
      <c r="AM433" s="100" t="str">
        <f t="shared" si="275"/>
        <v>●</v>
      </c>
      <c r="AP433" s="100" t="str">
        <f t="shared" si="282"/>
        <v>●</v>
      </c>
      <c r="AQ433" s="100" t="str">
        <f t="shared" si="276"/>
        <v>●</v>
      </c>
      <c r="AR433" s="100" t="str">
        <f t="shared" si="277"/>
        <v>●</v>
      </c>
      <c r="AS433" s="100" t="str">
        <f t="shared" si="283"/>
        <v>●</v>
      </c>
    </row>
    <row r="434" spans="2:45" s="100" customFormat="1" ht="14.25" customHeight="1">
      <c r="B434" s="102"/>
      <c r="C434" s="106"/>
      <c r="D434" s="112"/>
      <c r="E434" s="112"/>
      <c r="F434" s="112"/>
      <c r="G434" s="112"/>
      <c r="H434" s="112"/>
      <c r="I434" s="113"/>
      <c r="J434" s="102"/>
      <c r="K434" s="114"/>
      <c r="L434" s="106"/>
      <c r="M434" s="112"/>
      <c r="N434" s="112"/>
      <c r="O434" s="112"/>
      <c r="P434" s="112"/>
      <c r="Q434" s="112"/>
      <c r="R434" s="113"/>
      <c r="S434" s="113"/>
      <c r="AJ434" s="100" t="str">
        <f t="shared" si="281"/>
        <v>○</v>
      </c>
      <c r="AK434" s="100" t="str">
        <f t="shared" si="273"/>
        <v>○</v>
      </c>
      <c r="AL434" s="100" t="str">
        <f t="shared" si="284"/>
        <v>○</v>
      </c>
      <c r="AM434" s="100" t="str">
        <f t="shared" si="275"/>
        <v>○</v>
      </c>
      <c r="AP434" s="100" t="str">
        <f t="shared" si="282"/>
        <v>○</v>
      </c>
      <c r="AQ434" s="100" t="str">
        <f t="shared" si="276"/>
        <v>○</v>
      </c>
      <c r="AR434" s="100" t="str">
        <f t="shared" si="277"/>
        <v>○</v>
      </c>
      <c r="AS434" s="100" t="str">
        <f t="shared" si="283"/>
        <v>○</v>
      </c>
    </row>
    <row r="435" spans="2:45" s="100" customFormat="1" ht="14.25" customHeight="1">
      <c r="B435" s="102" t="s">
        <v>94</v>
      </c>
      <c r="C435" s="106">
        <v>16</v>
      </c>
      <c r="D435" s="107">
        <v>15</v>
      </c>
      <c r="E435" s="107">
        <v>6</v>
      </c>
      <c r="F435" s="107">
        <v>6</v>
      </c>
      <c r="G435" s="107">
        <f>第2表01元データ!J66</f>
        <v>4</v>
      </c>
      <c r="H435" s="107">
        <f t="shared" ref="H435:H452" si="285">IF(G435="x","x",IF(AND(G435="-",F435="-"),"-",IF(AND(G435="-",F435&gt;0),F435*-1,IF(AND(G435&gt;0,F435="-"),G435,G435-F435))))</f>
        <v>-2</v>
      </c>
      <c r="I435" s="108">
        <f t="shared" ref="I435:I452" si="286">IF(H435="x","x",IF(H435="-","-",IF(AND(F435="-",G435&gt;0),"皆増",IF(AND(F435&gt;0,G435="-"),"皆減",H435/F435*100))))</f>
        <v>-33.333333333333329</v>
      </c>
      <c r="J435" s="102"/>
      <c r="K435" s="114" t="s">
        <v>94</v>
      </c>
      <c r="L435" s="106">
        <v>22</v>
      </c>
      <c r="M435" s="107">
        <v>26</v>
      </c>
      <c r="N435" s="107">
        <v>19</v>
      </c>
      <c r="O435" s="107">
        <v>13</v>
      </c>
      <c r="P435" s="107">
        <f>第2表01元データ!K66</f>
        <v>5</v>
      </c>
      <c r="Q435" s="107">
        <f t="shared" ref="Q435:Q452" si="287">IF(P435="x","x",IF(AND(P435="-",O435="-"),"-",IF(AND(P435="-",O435&gt;0),O435*-1,IF(AND(P435&gt;0,O435="-"),P435,P435-O435))))</f>
        <v>-8</v>
      </c>
      <c r="R435" s="108">
        <f t="shared" ref="R435:R452" si="288">IF(Q435="x","x",IF(Q435="-","-",IF(AND(O435="-",P435&gt;0),"皆増",IF(AND(O435&gt;0,P435="-"),"皆減",Q435/O435*100))))</f>
        <v>-61.53846153846154</v>
      </c>
      <c r="S435" s="108"/>
      <c r="T435" s="100">
        <v>201</v>
      </c>
      <c r="W435" s="100" t="s">
        <v>377</v>
      </c>
      <c r="X435" s="100">
        <v>17</v>
      </c>
      <c r="Y435" s="100">
        <v>26</v>
      </c>
      <c r="Z435" s="100">
        <v>16</v>
      </c>
      <c r="AA435" s="100">
        <v>15</v>
      </c>
      <c r="AC435" s="100" t="s">
        <v>377</v>
      </c>
      <c r="AD435" s="100">
        <v>46</v>
      </c>
      <c r="AE435" s="100">
        <v>34</v>
      </c>
      <c r="AF435" s="100">
        <v>22</v>
      </c>
      <c r="AG435" s="100">
        <v>26</v>
      </c>
      <c r="AJ435" s="100" t="str">
        <f t="shared" si="281"/>
        <v>●</v>
      </c>
      <c r="AK435" s="100" t="str">
        <f t="shared" si="273"/>
        <v>●</v>
      </c>
      <c r="AL435" s="100" t="str">
        <f t="shared" si="284"/>
        <v>●</v>
      </c>
      <c r="AM435" s="100" t="str">
        <f t="shared" si="275"/>
        <v>●</v>
      </c>
      <c r="AP435" s="100" t="str">
        <f t="shared" si="282"/>
        <v>●</v>
      </c>
      <c r="AQ435" s="100" t="str">
        <f t="shared" si="276"/>
        <v>●</v>
      </c>
      <c r="AR435" s="100" t="str">
        <f t="shared" si="277"/>
        <v>●</v>
      </c>
      <c r="AS435" s="100" t="str">
        <f t="shared" si="283"/>
        <v>●</v>
      </c>
    </row>
    <row r="436" spans="2:45" s="100" customFormat="1" ht="14.25" customHeight="1">
      <c r="B436" s="102" t="s">
        <v>123</v>
      </c>
      <c r="C436" s="106">
        <v>24</v>
      </c>
      <c r="D436" s="107">
        <v>19</v>
      </c>
      <c r="E436" s="107">
        <v>14</v>
      </c>
      <c r="F436" s="107">
        <v>4</v>
      </c>
      <c r="G436" s="107">
        <f>第2表01元データ!J67</f>
        <v>7</v>
      </c>
      <c r="H436" s="107">
        <f t="shared" si="285"/>
        <v>3</v>
      </c>
      <c r="I436" s="108">
        <f t="shared" si="286"/>
        <v>75</v>
      </c>
      <c r="J436" s="102"/>
      <c r="K436" s="114" t="s">
        <v>223</v>
      </c>
      <c r="L436" s="106">
        <v>22</v>
      </c>
      <c r="M436" s="107">
        <v>20</v>
      </c>
      <c r="N436" s="107">
        <v>19</v>
      </c>
      <c r="O436" s="107">
        <v>14</v>
      </c>
      <c r="P436" s="107">
        <f>第2表01元データ!K67</f>
        <v>11</v>
      </c>
      <c r="Q436" s="107">
        <f t="shared" si="287"/>
        <v>-3</v>
      </c>
      <c r="R436" s="108">
        <f t="shared" si="288"/>
        <v>-21.428571428571427</v>
      </c>
      <c r="S436" s="108"/>
      <c r="T436" s="100">
        <v>202</v>
      </c>
      <c r="W436" s="100" t="s">
        <v>356</v>
      </c>
      <c r="X436" s="100">
        <v>25</v>
      </c>
      <c r="Y436" s="100">
        <v>24</v>
      </c>
      <c r="Z436" s="100">
        <v>24</v>
      </c>
      <c r="AA436" s="100">
        <v>19</v>
      </c>
      <c r="AC436" s="100" t="s">
        <v>356</v>
      </c>
      <c r="AD436" s="100">
        <v>60</v>
      </c>
      <c r="AE436" s="100">
        <v>51</v>
      </c>
      <c r="AF436" s="100">
        <v>22</v>
      </c>
      <c r="AG436" s="100">
        <v>20</v>
      </c>
      <c r="AJ436" s="100" t="str">
        <f t="shared" si="281"/>
        <v>●</v>
      </c>
      <c r="AK436" s="100" t="str">
        <f t="shared" si="273"/>
        <v>●</v>
      </c>
      <c r="AL436" s="100" t="str">
        <f t="shared" si="284"/>
        <v>●</v>
      </c>
      <c r="AM436" s="100" t="str">
        <f t="shared" si="275"/>
        <v>●</v>
      </c>
      <c r="AP436" s="100" t="str">
        <f t="shared" si="282"/>
        <v>●</v>
      </c>
      <c r="AQ436" s="100" t="str">
        <f t="shared" si="276"/>
        <v>●</v>
      </c>
      <c r="AR436" s="100" t="str">
        <f t="shared" si="277"/>
        <v>●</v>
      </c>
      <c r="AS436" s="100" t="str">
        <f t="shared" si="283"/>
        <v>●</v>
      </c>
    </row>
    <row r="437" spans="2:45" s="100" customFormat="1" ht="14.25" customHeight="1">
      <c r="B437" s="102" t="s">
        <v>124</v>
      </c>
      <c r="C437" s="106">
        <v>24</v>
      </c>
      <c r="D437" s="107">
        <v>22</v>
      </c>
      <c r="E437" s="107">
        <v>20</v>
      </c>
      <c r="F437" s="107">
        <v>14</v>
      </c>
      <c r="G437" s="107">
        <f>第2表01元データ!J68</f>
        <v>5</v>
      </c>
      <c r="H437" s="107">
        <f t="shared" si="285"/>
        <v>-9</v>
      </c>
      <c r="I437" s="108">
        <f t="shared" si="286"/>
        <v>-64.285714285714292</v>
      </c>
      <c r="J437" s="102"/>
      <c r="K437" s="114" t="s">
        <v>224</v>
      </c>
      <c r="L437" s="106">
        <v>42</v>
      </c>
      <c r="M437" s="107">
        <v>24</v>
      </c>
      <c r="N437" s="107">
        <v>18</v>
      </c>
      <c r="O437" s="107">
        <v>19</v>
      </c>
      <c r="P437" s="107">
        <f>第2表01元データ!K68</f>
        <v>9</v>
      </c>
      <c r="Q437" s="107">
        <f t="shared" si="287"/>
        <v>-10</v>
      </c>
      <c r="R437" s="108">
        <f t="shared" si="288"/>
        <v>-52.631578947368418</v>
      </c>
      <c r="S437" s="108"/>
      <c r="T437" s="100">
        <v>203</v>
      </c>
      <c r="W437" s="100" t="s">
        <v>357</v>
      </c>
      <c r="X437" s="100">
        <v>14</v>
      </c>
      <c r="Y437" s="100">
        <v>33</v>
      </c>
      <c r="Z437" s="100">
        <v>24</v>
      </c>
      <c r="AA437" s="100">
        <v>22</v>
      </c>
      <c r="AC437" s="100" t="s">
        <v>357</v>
      </c>
      <c r="AD437" s="100">
        <v>70</v>
      </c>
      <c r="AE437" s="100">
        <v>49</v>
      </c>
      <c r="AF437" s="100">
        <v>42</v>
      </c>
      <c r="AG437" s="100">
        <v>24</v>
      </c>
      <c r="AJ437" s="100" t="str">
        <f t="shared" si="281"/>
        <v>●</v>
      </c>
      <c r="AK437" s="100" t="str">
        <f t="shared" si="273"/>
        <v>●</v>
      </c>
      <c r="AL437" s="100" t="str">
        <f t="shared" si="284"/>
        <v>●</v>
      </c>
      <c r="AM437" s="100" t="str">
        <f t="shared" si="275"/>
        <v>●</v>
      </c>
      <c r="AP437" s="100" t="str">
        <f t="shared" si="282"/>
        <v>●</v>
      </c>
      <c r="AQ437" s="100" t="str">
        <f t="shared" si="276"/>
        <v>●</v>
      </c>
      <c r="AR437" s="100" t="str">
        <f t="shared" si="277"/>
        <v>●</v>
      </c>
      <c r="AS437" s="100" t="str">
        <f t="shared" si="283"/>
        <v>●</v>
      </c>
    </row>
    <row r="438" spans="2:45" s="100" customFormat="1" ht="14.25" customHeight="1">
      <c r="B438" s="102" t="s">
        <v>125</v>
      </c>
      <c r="C438" s="106">
        <v>32</v>
      </c>
      <c r="D438" s="107">
        <v>25</v>
      </c>
      <c r="E438" s="107">
        <v>20</v>
      </c>
      <c r="F438" s="107">
        <v>16</v>
      </c>
      <c r="G438" s="107">
        <f>第2表01元データ!J69</f>
        <v>15</v>
      </c>
      <c r="H438" s="107">
        <f t="shared" si="285"/>
        <v>-1</v>
      </c>
      <c r="I438" s="108">
        <f t="shared" si="286"/>
        <v>-6.25</v>
      </c>
      <c r="J438" s="102"/>
      <c r="K438" s="114" t="s">
        <v>225</v>
      </c>
      <c r="L438" s="106">
        <v>52</v>
      </c>
      <c r="M438" s="107">
        <v>34</v>
      </c>
      <c r="N438" s="107">
        <v>23</v>
      </c>
      <c r="O438" s="107">
        <v>16</v>
      </c>
      <c r="P438" s="107">
        <f>第2表01元データ!K69</f>
        <v>12</v>
      </c>
      <c r="Q438" s="107">
        <f t="shared" si="287"/>
        <v>-4</v>
      </c>
      <c r="R438" s="108">
        <f t="shared" si="288"/>
        <v>-25</v>
      </c>
      <c r="S438" s="108"/>
      <c r="T438" s="100">
        <v>204</v>
      </c>
      <c r="W438" s="99" t="s">
        <v>358</v>
      </c>
      <c r="X438" s="99">
        <v>37</v>
      </c>
      <c r="Y438" s="99">
        <v>27</v>
      </c>
      <c r="Z438" s="99">
        <v>32</v>
      </c>
      <c r="AA438" s="99">
        <v>25</v>
      </c>
      <c r="AB438" s="99"/>
      <c r="AC438" s="99" t="s">
        <v>358</v>
      </c>
      <c r="AD438" s="99">
        <v>67</v>
      </c>
      <c r="AE438" s="99">
        <v>72</v>
      </c>
      <c r="AF438" s="99">
        <v>52</v>
      </c>
      <c r="AG438" s="99">
        <v>34</v>
      </c>
      <c r="AJ438" s="100" t="str">
        <f t="shared" si="281"/>
        <v>●</v>
      </c>
      <c r="AK438" s="100" t="str">
        <f t="shared" si="273"/>
        <v>●</v>
      </c>
      <c r="AL438" s="100" t="str">
        <f t="shared" si="284"/>
        <v>●</v>
      </c>
      <c r="AM438" s="100" t="str">
        <f t="shared" si="275"/>
        <v>●</v>
      </c>
      <c r="AP438" s="100" t="str">
        <f t="shared" si="282"/>
        <v>●</v>
      </c>
      <c r="AQ438" s="100" t="str">
        <f t="shared" si="276"/>
        <v>●</v>
      </c>
      <c r="AR438" s="100" t="str">
        <f t="shared" si="277"/>
        <v>●</v>
      </c>
      <c r="AS438" s="100" t="str">
        <f t="shared" si="283"/>
        <v>●</v>
      </c>
    </row>
    <row r="439" spans="2:45" s="100" customFormat="1" ht="14.25" customHeight="1">
      <c r="B439" s="102" t="s">
        <v>126</v>
      </c>
      <c r="C439" s="106">
        <v>18</v>
      </c>
      <c r="D439" s="107">
        <v>19</v>
      </c>
      <c r="E439" s="107">
        <v>11</v>
      </c>
      <c r="F439" s="107">
        <v>11</v>
      </c>
      <c r="G439" s="107">
        <f>第2表01元データ!J70</f>
        <v>10</v>
      </c>
      <c r="H439" s="107">
        <f t="shared" si="285"/>
        <v>-1</v>
      </c>
      <c r="I439" s="108">
        <f t="shared" si="286"/>
        <v>-9.0909090909090917</v>
      </c>
      <c r="J439" s="102"/>
      <c r="K439" s="114" t="s">
        <v>203</v>
      </c>
      <c r="L439" s="106">
        <v>43</v>
      </c>
      <c r="M439" s="107">
        <v>34</v>
      </c>
      <c r="N439" s="107">
        <v>20</v>
      </c>
      <c r="O439" s="107">
        <v>20</v>
      </c>
      <c r="P439" s="107">
        <f>第2表01元データ!K70</f>
        <v>7</v>
      </c>
      <c r="Q439" s="107">
        <f t="shared" si="287"/>
        <v>-13</v>
      </c>
      <c r="R439" s="108">
        <f t="shared" si="288"/>
        <v>-65</v>
      </c>
      <c r="S439" s="108"/>
      <c r="T439" s="100">
        <v>205</v>
      </c>
      <c r="W439" s="100" t="s">
        <v>359</v>
      </c>
      <c r="X439" s="100">
        <v>28</v>
      </c>
      <c r="Y439" s="100">
        <v>35</v>
      </c>
      <c r="Z439" s="100">
        <v>18</v>
      </c>
      <c r="AA439" s="100">
        <v>19</v>
      </c>
      <c r="AC439" s="100" t="s">
        <v>359</v>
      </c>
      <c r="AD439" s="100">
        <v>69</v>
      </c>
      <c r="AE439" s="100">
        <v>55</v>
      </c>
      <c r="AF439" s="100">
        <v>43</v>
      </c>
      <c r="AG439" s="100">
        <v>34</v>
      </c>
      <c r="AJ439" s="100" t="str">
        <f t="shared" si="281"/>
        <v>●</v>
      </c>
      <c r="AK439" s="100" t="str">
        <f t="shared" si="273"/>
        <v>●</v>
      </c>
      <c r="AL439" s="100" t="str">
        <f t="shared" si="284"/>
        <v>●</v>
      </c>
      <c r="AM439" s="100" t="str">
        <f t="shared" si="275"/>
        <v>●</v>
      </c>
      <c r="AP439" s="100" t="str">
        <f t="shared" si="282"/>
        <v>●</v>
      </c>
      <c r="AQ439" s="100" t="str">
        <f t="shared" si="276"/>
        <v>●</v>
      </c>
      <c r="AR439" s="100" t="str">
        <f t="shared" si="277"/>
        <v>●</v>
      </c>
      <c r="AS439" s="100" t="str">
        <f t="shared" si="283"/>
        <v>●</v>
      </c>
    </row>
    <row r="440" spans="2:45" s="100" customFormat="1" ht="14.25" customHeight="1">
      <c r="B440" s="102" t="s">
        <v>127</v>
      </c>
      <c r="C440" s="106">
        <v>29</v>
      </c>
      <c r="D440" s="107">
        <v>17</v>
      </c>
      <c r="E440" s="107">
        <v>17</v>
      </c>
      <c r="F440" s="107">
        <v>15</v>
      </c>
      <c r="G440" s="107">
        <f>第2表01元データ!J71</f>
        <v>5</v>
      </c>
      <c r="H440" s="107">
        <f t="shared" si="285"/>
        <v>-10</v>
      </c>
      <c r="I440" s="108">
        <f t="shared" si="286"/>
        <v>-66.666666666666657</v>
      </c>
      <c r="J440" s="102"/>
      <c r="K440" s="114" t="s">
        <v>204</v>
      </c>
      <c r="L440" s="106">
        <v>48</v>
      </c>
      <c r="M440" s="107">
        <v>41</v>
      </c>
      <c r="N440" s="107">
        <v>26</v>
      </c>
      <c r="O440" s="107">
        <v>10</v>
      </c>
      <c r="P440" s="107">
        <f>第2表01元データ!K71</f>
        <v>10</v>
      </c>
      <c r="Q440" s="107">
        <f t="shared" si="287"/>
        <v>0</v>
      </c>
      <c r="R440" s="108">
        <f t="shared" si="288"/>
        <v>0</v>
      </c>
      <c r="S440" s="108"/>
      <c r="T440" s="100">
        <v>206</v>
      </c>
      <c r="W440" s="100" t="s">
        <v>360</v>
      </c>
      <c r="X440" s="100">
        <v>35</v>
      </c>
      <c r="Y440" s="100">
        <v>38</v>
      </c>
      <c r="Z440" s="100">
        <v>29</v>
      </c>
      <c r="AA440" s="100">
        <v>17</v>
      </c>
      <c r="AC440" s="100" t="s">
        <v>360</v>
      </c>
      <c r="AD440" s="100">
        <v>63</v>
      </c>
      <c r="AE440" s="100">
        <v>67</v>
      </c>
      <c r="AF440" s="100">
        <v>48</v>
      </c>
      <c r="AG440" s="100">
        <v>41</v>
      </c>
      <c r="AJ440" s="100" t="str">
        <f t="shared" si="281"/>
        <v>●</v>
      </c>
      <c r="AK440" s="100" t="str">
        <f t="shared" si="273"/>
        <v>●</v>
      </c>
      <c r="AL440" s="100" t="str">
        <f t="shared" si="284"/>
        <v>●</v>
      </c>
      <c r="AM440" s="100" t="str">
        <f t="shared" si="275"/>
        <v>●</v>
      </c>
      <c r="AP440" s="100" t="str">
        <f t="shared" si="282"/>
        <v>●</v>
      </c>
      <c r="AQ440" s="100" t="str">
        <f t="shared" si="276"/>
        <v>●</v>
      </c>
      <c r="AR440" s="100" t="str">
        <f t="shared" si="277"/>
        <v>●</v>
      </c>
      <c r="AS440" s="100" t="str">
        <f t="shared" si="283"/>
        <v>●</v>
      </c>
    </row>
    <row r="441" spans="2:45" s="100" customFormat="1" ht="14.25" customHeight="1">
      <c r="B441" s="102" t="s">
        <v>128</v>
      </c>
      <c r="C441" s="106">
        <v>31</v>
      </c>
      <c r="D441" s="107">
        <v>34</v>
      </c>
      <c r="E441" s="107">
        <v>12</v>
      </c>
      <c r="F441" s="107">
        <v>10</v>
      </c>
      <c r="G441" s="107">
        <f>第2表01元データ!J72</f>
        <v>13</v>
      </c>
      <c r="H441" s="107">
        <f t="shared" si="285"/>
        <v>3</v>
      </c>
      <c r="I441" s="108">
        <f t="shared" si="286"/>
        <v>30</v>
      </c>
      <c r="J441" s="102"/>
      <c r="K441" s="114" t="s">
        <v>128</v>
      </c>
      <c r="L441" s="106">
        <v>52</v>
      </c>
      <c r="M441" s="107">
        <v>45</v>
      </c>
      <c r="N441" s="107">
        <v>34</v>
      </c>
      <c r="O441" s="107">
        <v>14</v>
      </c>
      <c r="P441" s="107">
        <f>第2表01元データ!K72</f>
        <v>6</v>
      </c>
      <c r="Q441" s="107">
        <f t="shared" si="287"/>
        <v>-8</v>
      </c>
      <c r="R441" s="108">
        <f t="shared" si="288"/>
        <v>-57.142857142857139</v>
      </c>
      <c r="S441" s="108"/>
      <c r="T441" s="100">
        <v>207</v>
      </c>
      <c r="W441" s="100" t="s">
        <v>361</v>
      </c>
      <c r="X441" s="100">
        <v>22</v>
      </c>
      <c r="Y441" s="100">
        <v>36</v>
      </c>
      <c r="Z441" s="100">
        <v>31</v>
      </c>
      <c r="AA441" s="100">
        <v>34</v>
      </c>
      <c r="AC441" s="100" t="s">
        <v>361</v>
      </c>
      <c r="AD441" s="100">
        <v>65</v>
      </c>
      <c r="AE441" s="100">
        <v>68</v>
      </c>
      <c r="AF441" s="100">
        <v>52</v>
      </c>
      <c r="AG441" s="100">
        <v>45</v>
      </c>
      <c r="AJ441" s="100" t="str">
        <f t="shared" si="281"/>
        <v>●</v>
      </c>
      <c r="AK441" s="100" t="str">
        <f t="shared" si="273"/>
        <v>●</v>
      </c>
      <c r="AL441" s="100" t="str">
        <f t="shared" si="284"/>
        <v>●</v>
      </c>
      <c r="AM441" s="100" t="str">
        <f t="shared" si="275"/>
        <v>●</v>
      </c>
      <c r="AP441" s="100" t="str">
        <f t="shared" si="282"/>
        <v>●</v>
      </c>
      <c r="AQ441" s="100" t="str">
        <f t="shared" si="276"/>
        <v>●</v>
      </c>
      <c r="AR441" s="100" t="str">
        <f t="shared" si="277"/>
        <v>●</v>
      </c>
      <c r="AS441" s="100" t="str">
        <f t="shared" si="283"/>
        <v>●</v>
      </c>
    </row>
    <row r="442" spans="2:45" s="100" customFormat="1" ht="14.25" customHeight="1">
      <c r="B442" s="102" t="s">
        <v>129</v>
      </c>
      <c r="C442" s="106">
        <v>32</v>
      </c>
      <c r="D442" s="107">
        <v>27</v>
      </c>
      <c r="E442" s="107">
        <v>28</v>
      </c>
      <c r="F442" s="107">
        <v>12</v>
      </c>
      <c r="G442" s="107">
        <f>第2表01元データ!J73</f>
        <v>11</v>
      </c>
      <c r="H442" s="107">
        <f t="shared" si="285"/>
        <v>-1</v>
      </c>
      <c r="I442" s="108">
        <f t="shared" si="286"/>
        <v>-8.3333333333333321</v>
      </c>
      <c r="J442" s="102"/>
      <c r="K442" s="114" t="s">
        <v>129</v>
      </c>
      <c r="L442" s="106">
        <v>54</v>
      </c>
      <c r="M442" s="107">
        <v>41</v>
      </c>
      <c r="N442" s="107">
        <v>37</v>
      </c>
      <c r="O442" s="107">
        <v>29</v>
      </c>
      <c r="P442" s="107">
        <f>第2表01元データ!K73</f>
        <v>20</v>
      </c>
      <c r="Q442" s="107">
        <f t="shared" si="287"/>
        <v>-9</v>
      </c>
      <c r="R442" s="108">
        <f t="shared" si="288"/>
        <v>-31.03448275862069</v>
      </c>
      <c r="S442" s="108"/>
      <c r="T442" s="100">
        <v>208</v>
      </c>
      <c r="W442" s="100" t="s">
        <v>362</v>
      </c>
      <c r="X442" s="100">
        <v>30</v>
      </c>
      <c r="Y442" s="100">
        <v>28</v>
      </c>
      <c r="Z442" s="100">
        <v>32</v>
      </c>
      <c r="AA442" s="100">
        <v>27</v>
      </c>
      <c r="AC442" s="100" t="s">
        <v>362</v>
      </c>
      <c r="AD442" s="100">
        <v>67</v>
      </c>
      <c r="AE442" s="100">
        <v>53</v>
      </c>
      <c r="AF442" s="100">
        <v>54</v>
      </c>
      <c r="AG442" s="100">
        <v>41</v>
      </c>
      <c r="AJ442" s="100" t="str">
        <f t="shared" si="281"/>
        <v>●</v>
      </c>
      <c r="AK442" s="100" t="str">
        <f t="shared" si="273"/>
        <v>●</v>
      </c>
      <c r="AL442" s="100" t="str">
        <f t="shared" si="284"/>
        <v>●</v>
      </c>
      <c r="AM442" s="100" t="str">
        <f t="shared" si="275"/>
        <v>●</v>
      </c>
      <c r="AP442" s="100" t="str">
        <f t="shared" si="282"/>
        <v>●</v>
      </c>
      <c r="AQ442" s="100" t="str">
        <f t="shared" si="276"/>
        <v>●</v>
      </c>
      <c r="AR442" s="100" t="str">
        <f t="shared" si="277"/>
        <v>●</v>
      </c>
      <c r="AS442" s="100" t="str">
        <f t="shared" si="283"/>
        <v>●</v>
      </c>
    </row>
    <row r="443" spans="2:45" s="100" customFormat="1" ht="14.25" customHeight="1">
      <c r="B443" s="102" t="s">
        <v>130</v>
      </c>
      <c r="C443" s="106">
        <v>23</v>
      </c>
      <c r="D443" s="107">
        <v>31</v>
      </c>
      <c r="E443" s="107">
        <v>28</v>
      </c>
      <c r="F443" s="107">
        <v>28</v>
      </c>
      <c r="G443" s="107">
        <f>第2表01元データ!J74</f>
        <v>16</v>
      </c>
      <c r="H443" s="107">
        <f t="shared" si="285"/>
        <v>-12</v>
      </c>
      <c r="I443" s="108">
        <f t="shared" si="286"/>
        <v>-42.857142857142854</v>
      </c>
      <c r="J443" s="102"/>
      <c r="K443" s="114" t="s">
        <v>130</v>
      </c>
      <c r="L443" s="106">
        <v>53</v>
      </c>
      <c r="M443" s="107">
        <v>36</v>
      </c>
      <c r="N443" s="107">
        <v>35</v>
      </c>
      <c r="O443" s="107">
        <v>31</v>
      </c>
      <c r="P443" s="107">
        <f>第2表01元データ!K74</f>
        <v>23</v>
      </c>
      <c r="Q443" s="107">
        <f t="shared" si="287"/>
        <v>-8</v>
      </c>
      <c r="R443" s="108">
        <f t="shared" si="288"/>
        <v>-25.806451612903224</v>
      </c>
      <c r="S443" s="108"/>
      <c r="T443" s="100">
        <v>209</v>
      </c>
      <c r="W443" s="100" t="s">
        <v>363</v>
      </c>
      <c r="X443" s="100">
        <v>42</v>
      </c>
      <c r="Y443" s="100">
        <v>39</v>
      </c>
      <c r="Z443" s="100">
        <v>23</v>
      </c>
      <c r="AA443" s="100">
        <v>31</v>
      </c>
      <c r="AC443" s="100" t="s">
        <v>363</v>
      </c>
      <c r="AD443" s="100">
        <v>84</v>
      </c>
      <c r="AE443" s="100">
        <v>67</v>
      </c>
      <c r="AF443" s="100">
        <v>53</v>
      </c>
      <c r="AG443" s="100">
        <v>36</v>
      </c>
      <c r="AJ443" s="100" t="str">
        <f t="shared" si="281"/>
        <v>●</v>
      </c>
      <c r="AK443" s="100" t="str">
        <f t="shared" si="273"/>
        <v>●</v>
      </c>
      <c r="AL443" s="100" t="str">
        <f>IF(E443=Z443,"○","●")</f>
        <v>●</v>
      </c>
      <c r="AM443" s="100" t="str">
        <f t="shared" si="275"/>
        <v>●</v>
      </c>
      <c r="AP443" s="100" t="str">
        <f t="shared" si="282"/>
        <v>●</v>
      </c>
      <c r="AQ443" s="100" t="str">
        <f t="shared" si="276"/>
        <v>●</v>
      </c>
      <c r="AR443" s="100" t="str">
        <f t="shared" si="277"/>
        <v>●</v>
      </c>
      <c r="AS443" s="100" t="str">
        <f t="shared" si="283"/>
        <v>●</v>
      </c>
    </row>
    <row r="444" spans="2:45" s="100" customFormat="1" ht="14.25" customHeight="1">
      <c r="B444" s="102" t="s">
        <v>131</v>
      </c>
      <c r="C444" s="106">
        <v>40</v>
      </c>
      <c r="D444" s="107">
        <v>20</v>
      </c>
      <c r="E444" s="107">
        <v>24</v>
      </c>
      <c r="F444" s="107">
        <v>27</v>
      </c>
      <c r="G444" s="107">
        <f>第2表01元データ!J75</f>
        <v>26</v>
      </c>
      <c r="H444" s="107">
        <f t="shared" si="285"/>
        <v>-1</v>
      </c>
      <c r="I444" s="108">
        <f t="shared" si="286"/>
        <v>-3.7037037037037033</v>
      </c>
      <c r="J444" s="102"/>
      <c r="K444" s="114" t="s">
        <v>131</v>
      </c>
      <c r="L444" s="106">
        <v>57</v>
      </c>
      <c r="M444" s="107">
        <v>51</v>
      </c>
      <c r="N444" s="107">
        <v>40</v>
      </c>
      <c r="O444" s="107">
        <v>31</v>
      </c>
      <c r="P444" s="107">
        <f>第2表01元データ!K75</f>
        <v>34</v>
      </c>
      <c r="Q444" s="107">
        <f t="shared" si="287"/>
        <v>3</v>
      </c>
      <c r="R444" s="108">
        <f t="shared" si="288"/>
        <v>9.67741935483871</v>
      </c>
      <c r="S444" s="108"/>
      <c r="T444" s="100">
        <v>210</v>
      </c>
      <c r="W444" s="100" t="s">
        <v>364</v>
      </c>
      <c r="X444" s="100">
        <v>26</v>
      </c>
      <c r="Y444" s="100">
        <v>53</v>
      </c>
      <c r="Z444" s="100">
        <v>40</v>
      </c>
      <c r="AA444" s="100">
        <v>20</v>
      </c>
      <c r="AC444" s="100" t="s">
        <v>364</v>
      </c>
      <c r="AD444" s="100">
        <v>76</v>
      </c>
      <c r="AE444" s="100">
        <v>88</v>
      </c>
      <c r="AF444" s="100">
        <v>57</v>
      </c>
      <c r="AG444" s="100">
        <v>51</v>
      </c>
      <c r="AJ444" s="100" t="str">
        <f t="shared" si="281"/>
        <v>●</v>
      </c>
      <c r="AK444" s="100" t="str">
        <f t="shared" si="273"/>
        <v>●</v>
      </c>
      <c r="AL444" s="100" t="str">
        <f t="shared" ref="AL444:AL452" si="289">IF(E444=Z444,"○","●")</f>
        <v>●</v>
      </c>
      <c r="AM444" s="100" t="str">
        <f t="shared" si="275"/>
        <v>●</v>
      </c>
      <c r="AP444" s="100" t="str">
        <f t="shared" si="282"/>
        <v>●</v>
      </c>
      <c r="AQ444" s="100" t="str">
        <f t="shared" si="276"/>
        <v>●</v>
      </c>
      <c r="AR444" s="100" t="str">
        <f t="shared" si="277"/>
        <v>●</v>
      </c>
      <c r="AS444" s="100" t="str">
        <f t="shared" si="283"/>
        <v>●</v>
      </c>
    </row>
    <row r="445" spans="2:45" s="100" customFormat="1" ht="14.25" customHeight="1">
      <c r="B445" s="102" t="s">
        <v>132</v>
      </c>
      <c r="C445" s="106">
        <v>53</v>
      </c>
      <c r="D445" s="107">
        <v>35</v>
      </c>
      <c r="E445" s="107">
        <v>23</v>
      </c>
      <c r="F445" s="107">
        <v>31</v>
      </c>
      <c r="G445" s="107">
        <f>第2表01元データ!J76</f>
        <v>24</v>
      </c>
      <c r="H445" s="107">
        <f t="shared" si="285"/>
        <v>-7</v>
      </c>
      <c r="I445" s="108">
        <f t="shared" si="286"/>
        <v>-22.58064516129032</v>
      </c>
      <c r="J445" s="102"/>
      <c r="K445" s="114" t="s">
        <v>132</v>
      </c>
      <c r="L445" s="106">
        <v>85</v>
      </c>
      <c r="M445" s="107">
        <v>59</v>
      </c>
      <c r="N445" s="107">
        <v>52</v>
      </c>
      <c r="O445" s="107">
        <v>39</v>
      </c>
      <c r="P445" s="107">
        <f>第2表01元データ!K76</f>
        <v>30</v>
      </c>
      <c r="Q445" s="107">
        <f t="shared" si="287"/>
        <v>-9</v>
      </c>
      <c r="R445" s="108">
        <f t="shared" si="288"/>
        <v>-23.076923076923077</v>
      </c>
      <c r="S445" s="108"/>
      <c r="T445" s="100">
        <v>211</v>
      </c>
      <c r="W445" s="100" t="s">
        <v>365</v>
      </c>
      <c r="X445" s="100">
        <v>39</v>
      </c>
      <c r="Y445" s="100">
        <v>29</v>
      </c>
      <c r="Z445" s="100">
        <v>53</v>
      </c>
      <c r="AA445" s="100">
        <v>35</v>
      </c>
      <c r="AC445" s="100" t="s">
        <v>365</v>
      </c>
      <c r="AD445" s="100">
        <v>79</v>
      </c>
      <c r="AE445" s="100">
        <v>75</v>
      </c>
      <c r="AF445" s="100">
        <v>85</v>
      </c>
      <c r="AG445" s="100">
        <v>59</v>
      </c>
      <c r="AJ445" s="100" t="str">
        <f t="shared" si="281"/>
        <v>●</v>
      </c>
      <c r="AK445" s="100" t="str">
        <f t="shared" si="273"/>
        <v>●</v>
      </c>
      <c r="AL445" s="100" t="str">
        <f t="shared" si="289"/>
        <v>●</v>
      </c>
      <c r="AM445" s="100" t="str">
        <f t="shared" si="275"/>
        <v>●</v>
      </c>
      <c r="AP445" s="100" t="str">
        <f t="shared" si="282"/>
        <v>●</v>
      </c>
      <c r="AQ445" s="100" t="str">
        <f t="shared" si="276"/>
        <v>●</v>
      </c>
      <c r="AR445" s="100" t="str">
        <f t="shared" si="277"/>
        <v>●</v>
      </c>
      <c r="AS445" s="100" t="str">
        <f t="shared" si="283"/>
        <v>●</v>
      </c>
    </row>
    <row r="446" spans="2:45" s="100" customFormat="1" ht="14.25" customHeight="1">
      <c r="B446" s="102" t="s">
        <v>133</v>
      </c>
      <c r="C446" s="106">
        <v>33</v>
      </c>
      <c r="D446" s="107">
        <v>55</v>
      </c>
      <c r="E446" s="107">
        <v>33</v>
      </c>
      <c r="F446" s="107">
        <v>22</v>
      </c>
      <c r="G446" s="107">
        <f>第2表01元データ!J77</f>
        <v>28</v>
      </c>
      <c r="H446" s="107">
        <f t="shared" si="285"/>
        <v>6</v>
      </c>
      <c r="I446" s="108">
        <f t="shared" si="286"/>
        <v>27.27272727272727</v>
      </c>
      <c r="J446" s="102"/>
      <c r="K446" s="114" t="s">
        <v>133</v>
      </c>
      <c r="L446" s="106">
        <v>70</v>
      </c>
      <c r="M446" s="107">
        <v>78</v>
      </c>
      <c r="N446" s="107">
        <v>57</v>
      </c>
      <c r="O446" s="107">
        <v>51</v>
      </c>
      <c r="P446" s="107">
        <f>第2表01元データ!K77</f>
        <v>35</v>
      </c>
      <c r="Q446" s="107">
        <f t="shared" si="287"/>
        <v>-16</v>
      </c>
      <c r="R446" s="108">
        <f t="shared" si="288"/>
        <v>-31.372549019607842</v>
      </c>
      <c r="S446" s="108"/>
      <c r="T446" s="100">
        <v>212</v>
      </c>
      <c r="W446" s="100" t="s">
        <v>366</v>
      </c>
      <c r="X446" s="100">
        <v>39</v>
      </c>
      <c r="Y446" s="100">
        <v>47</v>
      </c>
      <c r="Z446" s="100">
        <v>33</v>
      </c>
      <c r="AA446" s="100">
        <v>55</v>
      </c>
      <c r="AC446" s="100" t="s">
        <v>366</v>
      </c>
      <c r="AD446" s="100">
        <v>87</v>
      </c>
      <c r="AE446" s="100">
        <v>77</v>
      </c>
      <c r="AF446" s="100">
        <v>70</v>
      </c>
      <c r="AG446" s="100">
        <v>78</v>
      </c>
      <c r="AJ446" s="100" t="str">
        <f t="shared" si="281"/>
        <v>●</v>
      </c>
      <c r="AK446" s="100" t="str">
        <f t="shared" si="273"/>
        <v>●</v>
      </c>
      <c r="AL446" s="100" t="str">
        <f t="shared" si="289"/>
        <v>○</v>
      </c>
      <c r="AM446" s="100" t="str">
        <f t="shared" si="275"/>
        <v>●</v>
      </c>
      <c r="AP446" s="100" t="str">
        <f t="shared" si="282"/>
        <v>●</v>
      </c>
      <c r="AQ446" s="100" t="str">
        <f t="shared" si="276"/>
        <v>●</v>
      </c>
      <c r="AR446" s="100" t="str">
        <f t="shared" si="277"/>
        <v>●</v>
      </c>
      <c r="AS446" s="100" t="str">
        <f t="shared" si="283"/>
        <v>●</v>
      </c>
    </row>
    <row r="447" spans="2:45" s="100" customFormat="1" ht="14.25" customHeight="1">
      <c r="B447" s="102" t="s">
        <v>134</v>
      </c>
      <c r="C447" s="106">
        <v>43</v>
      </c>
      <c r="D447" s="107">
        <v>31</v>
      </c>
      <c r="E447" s="107">
        <v>56</v>
      </c>
      <c r="F447" s="107">
        <v>38</v>
      </c>
      <c r="G447" s="107">
        <f>第2表01元データ!J78</f>
        <v>24</v>
      </c>
      <c r="H447" s="107">
        <f t="shared" si="285"/>
        <v>-14</v>
      </c>
      <c r="I447" s="108">
        <f t="shared" si="286"/>
        <v>-36.84210526315789</v>
      </c>
      <c r="J447" s="102"/>
      <c r="K447" s="114" t="s">
        <v>134</v>
      </c>
      <c r="L447" s="106">
        <v>74</v>
      </c>
      <c r="M447" s="107">
        <v>67</v>
      </c>
      <c r="N447" s="107">
        <v>74</v>
      </c>
      <c r="O447" s="107">
        <v>50</v>
      </c>
      <c r="P447" s="107">
        <f>第2表01元データ!K78</f>
        <v>49</v>
      </c>
      <c r="Q447" s="107">
        <f t="shared" si="287"/>
        <v>-1</v>
      </c>
      <c r="R447" s="108">
        <f t="shared" si="288"/>
        <v>-2</v>
      </c>
      <c r="S447" s="108"/>
      <c r="T447" s="100">
        <v>213</v>
      </c>
      <c r="W447" s="100" t="s">
        <v>367</v>
      </c>
      <c r="X447" s="100">
        <v>30</v>
      </c>
      <c r="Y447" s="100">
        <v>38</v>
      </c>
      <c r="Z447" s="100">
        <v>43</v>
      </c>
      <c r="AA447" s="100">
        <v>31</v>
      </c>
      <c r="AC447" s="100" t="s">
        <v>367</v>
      </c>
      <c r="AD447" s="100">
        <v>69</v>
      </c>
      <c r="AE447" s="100">
        <v>76</v>
      </c>
      <c r="AF447" s="100">
        <v>74</v>
      </c>
      <c r="AG447" s="100">
        <v>67</v>
      </c>
      <c r="AJ447" s="100" t="str">
        <f t="shared" si="281"/>
        <v>●</v>
      </c>
      <c r="AK447" s="100" t="str">
        <f t="shared" si="273"/>
        <v>●</v>
      </c>
      <c r="AL447" s="100" t="str">
        <f t="shared" si="289"/>
        <v>●</v>
      </c>
      <c r="AM447" s="100" t="str">
        <f t="shared" si="275"/>
        <v>●</v>
      </c>
      <c r="AP447" s="100" t="str">
        <f t="shared" si="282"/>
        <v>●</v>
      </c>
      <c r="AQ447" s="100" t="str">
        <f t="shared" si="276"/>
        <v>●</v>
      </c>
      <c r="AR447" s="100" t="str">
        <f t="shared" si="277"/>
        <v>○</v>
      </c>
      <c r="AS447" s="100" t="str">
        <f t="shared" si="283"/>
        <v>●</v>
      </c>
    </row>
    <row r="448" spans="2:45" s="100" customFormat="1" ht="14.25" customHeight="1">
      <c r="B448" s="102" t="s">
        <v>135</v>
      </c>
      <c r="C448" s="106">
        <v>43</v>
      </c>
      <c r="D448" s="107">
        <v>42</v>
      </c>
      <c r="E448" s="107">
        <v>32</v>
      </c>
      <c r="F448" s="107">
        <v>53</v>
      </c>
      <c r="G448" s="107">
        <f>第2表01元データ!J79</f>
        <v>30</v>
      </c>
      <c r="H448" s="107">
        <f t="shared" si="285"/>
        <v>-23</v>
      </c>
      <c r="I448" s="108">
        <f t="shared" si="286"/>
        <v>-43.39622641509434</v>
      </c>
      <c r="J448" s="102"/>
      <c r="K448" s="114" t="s">
        <v>135</v>
      </c>
      <c r="L448" s="106">
        <v>72</v>
      </c>
      <c r="M448" s="107">
        <v>71</v>
      </c>
      <c r="N448" s="107">
        <v>60</v>
      </c>
      <c r="O448" s="107">
        <v>69</v>
      </c>
      <c r="P448" s="107">
        <f>第2表01元データ!K79</f>
        <v>49</v>
      </c>
      <c r="Q448" s="107">
        <f t="shared" si="287"/>
        <v>-20</v>
      </c>
      <c r="R448" s="108">
        <f t="shared" si="288"/>
        <v>-28.985507246376812</v>
      </c>
      <c r="S448" s="108"/>
      <c r="T448" s="100">
        <v>214</v>
      </c>
      <c r="W448" s="100" t="s">
        <v>368</v>
      </c>
      <c r="X448" s="100">
        <v>26</v>
      </c>
      <c r="Y448" s="100">
        <v>37</v>
      </c>
      <c r="Z448" s="100">
        <v>43</v>
      </c>
      <c r="AA448" s="100">
        <v>42</v>
      </c>
      <c r="AC448" s="100" t="s">
        <v>368</v>
      </c>
      <c r="AD448" s="100">
        <v>70</v>
      </c>
      <c r="AE448" s="100">
        <v>63</v>
      </c>
      <c r="AF448" s="100">
        <v>72</v>
      </c>
      <c r="AG448" s="100">
        <v>71</v>
      </c>
      <c r="AJ448" s="100" t="str">
        <f t="shared" si="281"/>
        <v>●</v>
      </c>
      <c r="AK448" s="100" t="str">
        <f t="shared" si="273"/>
        <v>●</v>
      </c>
      <c r="AL448" s="100" t="str">
        <f t="shared" si="289"/>
        <v>●</v>
      </c>
      <c r="AM448" s="100" t="str">
        <f t="shared" si="275"/>
        <v>●</v>
      </c>
      <c r="AP448" s="100" t="str">
        <f t="shared" si="282"/>
        <v>●</v>
      </c>
      <c r="AQ448" s="100" t="str">
        <f t="shared" si="276"/>
        <v>●</v>
      </c>
      <c r="AR448" s="100" t="str">
        <f t="shared" si="277"/>
        <v>●</v>
      </c>
      <c r="AS448" s="100" t="str">
        <f t="shared" si="283"/>
        <v>●</v>
      </c>
    </row>
    <row r="449" spans="2:45" s="100" customFormat="1" ht="14.25" customHeight="1">
      <c r="B449" s="102" t="s">
        <v>136</v>
      </c>
      <c r="C449" s="106">
        <v>35</v>
      </c>
      <c r="D449" s="107">
        <v>38</v>
      </c>
      <c r="E449" s="107">
        <v>43</v>
      </c>
      <c r="F449" s="107">
        <v>33</v>
      </c>
      <c r="G449" s="107">
        <f>第2表01元データ!J80</f>
        <v>48</v>
      </c>
      <c r="H449" s="107">
        <f t="shared" si="285"/>
        <v>15</v>
      </c>
      <c r="I449" s="108">
        <f t="shared" si="286"/>
        <v>45.454545454545453</v>
      </c>
      <c r="J449" s="102"/>
      <c r="K449" s="114" t="s">
        <v>136</v>
      </c>
      <c r="L449" s="106">
        <v>55</v>
      </c>
      <c r="M449" s="107">
        <v>69</v>
      </c>
      <c r="N449" s="107">
        <v>67</v>
      </c>
      <c r="O449" s="107">
        <v>51</v>
      </c>
      <c r="P449" s="107">
        <f>第2表01元データ!K80</f>
        <v>54</v>
      </c>
      <c r="Q449" s="107">
        <f t="shared" si="287"/>
        <v>3</v>
      </c>
      <c r="R449" s="108">
        <f t="shared" si="288"/>
        <v>5.8823529411764701</v>
      </c>
      <c r="S449" s="108"/>
      <c r="T449" s="100">
        <v>215</v>
      </c>
      <c r="W449" s="100" t="s">
        <v>369</v>
      </c>
      <c r="X449" s="100">
        <v>29</v>
      </c>
      <c r="Y449" s="100">
        <v>27</v>
      </c>
      <c r="Z449" s="100">
        <v>35</v>
      </c>
      <c r="AA449" s="100">
        <v>38</v>
      </c>
      <c r="AC449" s="100" t="s">
        <v>369</v>
      </c>
      <c r="AD449" s="100">
        <v>47</v>
      </c>
      <c r="AE449" s="100">
        <v>61</v>
      </c>
      <c r="AF449" s="100">
        <v>55</v>
      </c>
      <c r="AG449" s="100">
        <v>69</v>
      </c>
      <c r="AJ449" s="100" t="str">
        <f t="shared" si="281"/>
        <v>●</v>
      </c>
      <c r="AK449" s="100" t="str">
        <f t="shared" si="273"/>
        <v>●</v>
      </c>
      <c r="AL449" s="100" t="str">
        <f t="shared" si="289"/>
        <v>●</v>
      </c>
      <c r="AM449" s="100" t="str">
        <f t="shared" si="275"/>
        <v>●</v>
      </c>
      <c r="AP449" s="100" t="str">
        <f t="shared" si="282"/>
        <v>●</v>
      </c>
      <c r="AQ449" s="100" t="str">
        <f t="shared" si="276"/>
        <v>●</v>
      </c>
      <c r="AR449" s="100" t="str">
        <f t="shared" si="277"/>
        <v>●</v>
      </c>
      <c r="AS449" s="100" t="str">
        <f t="shared" si="283"/>
        <v>●</v>
      </c>
    </row>
    <row r="450" spans="2:45" s="100" customFormat="1" ht="14.25" customHeight="1">
      <c r="B450" s="102" t="s">
        <v>137</v>
      </c>
      <c r="C450" s="106">
        <v>21</v>
      </c>
      <c r="D450" s="107">
        <v>32</v>
      </c>
      <c r="E450" s="107">
        <v>31</v>
      </c>
      <c r="F450" s="107">
        <v>41</v>
      </c>
      <c r="G450" s="107">
        <f>第2表01元データ!J81</f>
        <v>31</v>
      </c>
      <c r="H450" s="107">
        <f t="shared" si="285"/>
        <v>-10</v>
      </c>
      <c r="I450" s="108">
        <f t="shared" si="286"/>
        <v>-24.390243902439025</v>
      </c>
      <c r="J450" s="102"/>
      <c r="K450" s="114" t="s">
        <v>137</v>
      </c>
      <c r="L450" s="106">
        <v>53</v>
      </c>
      <c r="M450" s="107">
        <v>53</v>
      </c>
      <c r="N450" s="107">
        <v>57</v>
      </c>
      <c r="O450" s="107">
        <v>65</v>
      </c>
      <c r="P450" s="107">
        <f>第2表01元データ!K81</f>
        <v>44</v>
      </c>
      <c r="Q450" s="107">
        <f t="shared" si="287"/>
        <v>-21</v>
      </c>
      <c r="R450" s="108">
        <f t="shared" si="288"/>
        <v>-32.307692307692307</v>
      </c>
      <c r="S450" s="108"/>
      <c r="T450" s="100">
        <v>216</v>
      </c>
      <c r="W450" s="100" t="s">
        <v>370</v>
      </c>
      <c r="X450" s="100">
        <v>25</v>
      </c>
      <c r="Y450" s="100">
        <v>24</v>
      </c>
      <c r="Z450" s="100">
        <v>21</v>
      </c>
      <c r="AA450" s="100">
        <v>32</v>
      </c>
      <c r="AC450" s="100" t="s">
        <v>370</v>
      </c>
      <c r="AD450" s="100">
        <v>27</v>
      </c>
      <c r="AE450" s="100">
        <v>43</v>
      </c>
      <c r="AF450" s="100">
        <v>53</v>
      </c>
      <c r="AG450" s="100">
        <v>53</v>
      </c>
      <c r="AJ450" s="100" t="str">
        <f t="shared" si="281"/>
        <v>●</v>
      </c>
      <c r="AK450" s="100" t="str">
        <f t="shared" si="273"/>
        <v>●</v>
      </c>
      <c r="AL450" s="100" t="str">
        <f t="shared" si="289"/>
        <v>●</v>
      </c>
      <c r="AM450" s="100" t="str">
        <f t="shared" si="275"/>
        <v>●</v>
      </c>
      <c r="AP450" s="100" t="str">
        <f t="shared" si="282"/>
        <v>●</v>
      </c>
      <c r="AQ450" s="100" t="str">
        <f t="shared" si="276"/>
        <v>●</v>
      </c>
      <c r="AR450" s="100" t="str">
        <f t="shared" si="277"/>
        <v>●</v>
      </c>
      <c r="AS450" s="100" t="str">
        <f t="shared" si="283"/>
        <v>●</v>
      </c>
    </row>
    <row r="451" spans="2:45" s="100" customFormat="1" ht="14.25" customHeight="1">
      <c r="B451" s="102" t="s">
        <v>138</v>
      </c>
      <c r="C451" s="106">
        <v>16</v>
      </c>
      <c r="D451" s="107">
        <v>18</v>
      </c>
      <c r="E451" s="107">
        <v>25</v>
      </c>
      <c r="F451" s="107">
        <v>27</v>
      </c>
      <c r="G451" s="107">
        <f>第2表01元データ!J82</f>
        <v>29</v>
      </c>
      <c r="H451" s="107">
        <f t="shared" si="285"/>
        <v>2</v>
      </c>
      <c r="I451" s="108">
        <f t="shared" si="286"/>
        <v>7.4074074074074066</v>
      </c>
      <c r="J451" s="102"/>
      <c r="K451" s="114" t="s">
        <v>138</v>
      </c>
      <c r="L451" s="106">
        <v>22</v>
      </c>
      <c r="M451" s="107">
        <v>33</v>
      </c>
      <c r="N451" s="107">
        <v>47</v>
      </c>
      <c r="O451" s="107">
        <v>38</v>
      </c>
      <c r="P451" s="107">
        <f>第2表01元データ!K82</f>
        <v>49</v>
      </c>
      <c r="Q451" s="107">
        <f t="shared" si="287"/>
        <v>11</v>
      </c>
      <c r="R451" s="108">
        <f t="shared" si="288"/>
        <v>28.947368421052634</v>
      </c>
      <c r="S451" s="108"/>
      <c r="T451" s="100">
        <v>217</v>
      </c>
      <c r="W451" s="100" t="s">
        <v>371</v>
      </c>
      <c r="X451" s="100">
        <v>10</v>
      </c>
      <c r="Y451" s="100">
        <v>24</v>
      </c>
      <c r="Z451" s="100">
        <v>16</v>
      </c>
      <c r="AA451" s="100">
        <v>18</v>
      </c>
      <c r="AC451" s="100" t="s">
        <v>371</v>
      </c>
      <c r="AD451" s="100">
        <v>15</v>
      </c>
      <c r="AE451" s="100">
        <v>25</v>
      </c>
      <c r="AF451" s="100">
        <v>22</v>
      </c>
      <c r="AG451" s="100">
        <v>33</v>
      </c>
      <c r="AJ451" s="100" t="str">
        <f t="shared" si="281"/>
        <v>●</v>
      </c>
      <c r="AK451" s="100" t="str">
        <f t="shared" si="273"/>
        <v>●</v>
      </c>
      <c r="AL451" s="100" t="str">
        <f t="shared" si="289"/>
        <v>●</v>
      </c>
      <c r="AM451" s="100" t="str">
        <f t="shared" si="275"/>
        <v>●</v>
      </c>
      <c r="AP451" s="100" t="str">
        <f t="shared" si="282"/>
        <v>●</v>
      </c>
      <c r="AQ451" s="100" t="str">
        <f t="shared" si="276"/>
        <v>●</v>
      </c>
      <c r="AR451" s="100" t="str">
        <f t="shared" si="277"/>
        <v>●</v>
      </c>
      <c r="AS451" s="100" t="str">
        <f t="shared" si="283"/>
        <v>●</v>
      </c>
    </row>
    <row r="452" spans="2:45" s="100" customFormat="1" ht="14.25" customHeight="1">
      <c r="B452" s="102" t="s">
        <v>110</v>
      </c>
      <c r="C452" s="106">
        <v>18</v>
      </c>
      <c r="D452" s="107">
        <v>21</v>
      </c>
      <c r="E452" s="107">
        <v>18</v>
      </c>
      <c r="F452" s="107">
        <v>27</v>
      </c>
      <c r="G452" s="107">
        <f>第2表01元データ!J83</f>
        <v>30</v>
      </c>
      <c r="H452" s="107">
        <f t="shared" si="285"/>
        <v>3</v>
      </c>
      <c r="I452" s="108">
        <f t="shared" si="286"/>
        <v>11.111111111111111</v>
      </c>
      <c r="J452" s="102"/>
      <c r="K452" s="114" t="s">
        <v>110</v>
      </c>
      <c r="L452" s="106">
        <v>23</v>
      </c>
      <c r="M452" s="107">
        <v>18</v>
      </c>
      <c r="N452" s="107">
        <v>33</v>
      </c>
      <c r="O452" s="107">
        <v>43</v>
      </c>
      <c r="P452" s="107">
        <f>第2表01元データ!K83</f>
        <v>40</v>
      </c>
      <c r="Q452" s="107">
        <f t="shared" si="287"/>
        <v>-3</v>
      </c>
      <c r="R452" s="108">
        <f t="shared" si="288"/>
        <v>-6.9767441860465116</v>
      </c>
      <c r="S452" s="108"/>
      <c r="T452" s="100">
        <v>218</v>
      </c>
      <c r="W452" s="100" t="s">
        <v>378</v>
      </c>
      <c r="X452" s="100">
        <v>5</v>
      </c>
      <c r="Y452" s="100">
        <v>9</v>
      </c>
      <c r="Z452" s="100">
        <v>18</v>
      </c>
      <c r="AA452" s="100">
        <v>21</v>
      </c>
      <c r="AC452" s="100" t="s">
        <v>378</v>
      </c>
      <c r="AD452" s="100">
        <v>9</v>
      </c>
      <c r="AE452" s="100">
        <v>8</v>
      </c>
      <c r="AF452" s="100">
        <v>23</v>
      </c>
      <c r="AG452" s="100">
        <v>18</v>
      </c>
      <c r="AJ452" s="100" t="str">
        <f t="shared" si="281"/>
        <v>●</v>
      </c>
      <c r="AK452" s="100" t="str">
        <f t="shared" si="273"/>
        <v>●</v>
      </c>
      <c r="AL452" s="100" t="str">
        <f t="shared" si="289"/>
        <v>○</v>
      </c>
      <c r="AM452" s="100" t="str">
        <f t="shared" si="275"/>
        <v>●</v>
      </c>
      <c r="AP452" s="100" t="str">
        <f t="shared" si="282"/>
        <v>●</v>
      </c>
      <c r="AQ452" s="100" t="str">
        <f t="shared" si="276"/>
        <v>●</v>
      </c>
      <c r="AR452" s="100" t="str">
        <f t="shared" si="277"/>
        <v>●</v>
      </c>
      <c r="AS452" s="100" t="str">
        <f t="shared" si="283"/>
        <v>●</v>
      </c>
    </row>
    <row r="453" spans="2:45" s="100" customFormat="1" ht="14.25" customHeight="1">
      <c r="B453" s="119" t="s">
        <v>111</v>
      </c>
      <c r="C453" s="120" t="s">
        <v>313</v>
      </c>
      <c r="D453" s="116" t="s">
        <v>313</v>
      </c>
      <c r="E453" s="116" t="s">
        <v>313</v>
      </c>
      <c r="F453" s="116" t="s">
        <v>313</v>
      </c>
      <c r="G453" s="107">
        <f>第2表01元データ!J84</f>
        <v>1</v>
      </c>
      <c r="H453" s="107"/>
      <c r="I453" s="108"/>
      <c r="K453" s="119" t="s">
        <v>111</v>
      </c>
      <c r="L453" s="120" t="s">
        <v>313</v>
      </c>
      <c r="M453" s="116" t="s">
        <v>313</v>
      </c>
      <c r="N453" s="116" t="s">
        <v>313</v>
      </c>
      <c r="O453" s="116" t="s">
        <v>313</v>
      </c>
      <c r="P453" s="107" t="str">
        <f>第2表01元データ!K84</f>
        <v>-</v>
      </c>
      <c r="Q453" s="107"/>
      <c r="R453" s="108"/>
      <c r="T453" s="100">
        <v>219</v>
      </c>
    </row>
    <row r="454" spans="2:45" s="100" customFormat="1" ht="14.25" customHeight="1">
      <c r="B454" s="119"/>
      <c r="C454" s="123"/>
      <c r="D454" s="116"/>
      <c r="E454" s="116"/>
      <c r="F454" s="116"/>
      <c r="G454" s="107"/>
      <c r="H454" s="107"/>
      <c r="I454" s="108"/>
      <c r="K454" s="119"/>
      <c r="L454" s="123"/>
      <c r="M454" s="116"/>
      <c r="N454" s="116"/>
      <c r="O454" s="116"/>
      <c r="P454" s="107"/>
      <c r="Q454" s="107"/>
      <c r="R454" s="108"/>
    </row>
    <row r="455" spans="2:45" s="100" customFormat="1" ht="14.25" customHeight="1">
      <c r="B455" s="118"/>
      <c r="C455" s="118"/>
      <c r="D455" s="118"/>
      <c r="E455" s="118"/>
      <c r="F455" s="118"/>
      <c r="G455" s="118"/>
      <c r="H455" s="118"/>
      <c r="I455" s="118"/>
      <c r="J455" s="118"/>
      <c r="K455" s="118"/>
      <c r="L455" s="118"/>
      <c r="M455" s="118"/>
      <c r="N455" s="118"/>
      <c r="O455" s="118"/>
      <c r="P455" s="168"/>
      <c r="W455" s="100">
        <v>42</v>
      </c>
    </row>
    <row r="456" spans="2:45" s="100" customFormat="1" ht="14.25" customHeight="1">
      <c r="B456" s="118"/>
      <c r="C456" s="118"/>
      <c r="D456" s="118"/>
      <c r="E456" s="118"/>
      <c r="F456" s="118"/>
      <c r="G456" s="118"/>
      <c r="H456" s="118"/>
      <c r="I456" s="118"/>
      <c r="J456" s="118"/>
      <c r="K456" s="118"/>
      <c r="L456" s="118"/>
      <c r="M456" s="118"/>
      <c r="N456" s="118"/>
      <c r="O456" s="118"/>
      <c r="P456" s="168"/>
    </row>
    <row r="457" spans="2:45" s="99" customFormat="1" ht="14.25" customHeight="1">
      <c r="B457" s="99" t="s">
        <v>226</v>
      </c>
      <c r="H457" s="99" t="s">
        <v>805</v>
      </c>
      <c r="I457" s="380">
        <f>令和2年9月末住基人口!F43</f>
        <v>1441</v>
      </c>
      <c r="K457" s="99" t="s">
        <v>227</v>
      </c>
      <c r="Q457" s="99" t="s">
        <v>805</v>
      </c>
      <c r="R457" s="380">
        <f>令和2年9月末住基人口!F44</f>
        <v>1105</v>
      </c>
      <c r="W457" s="100"/>
      <c r="X457" s="100"/>
      <c r="Y457" s="100"/>
      <c r="Z457" s="100"/>
      <c r="AA457" s="100"/>
      <c r="AB457" s="100"/>
      <c r="AC457" s="100"/>
      <c r="AD457" s="100"/>
      <c r="AE457" s="100"/>
      <c r="AF457" s="100"/>
      <c r="AG457" s="100"/>
    </row>
    <row r="458" spans="2:45" s="100" customFormat="1" ht="14.25" customHeight="1">
      <c r="B458" s="583" t="s">
        <v>335</v>
      </c>
      <c r="C458" s="101"/>
      <c r="D458" s="101"/>
      <c r="E458" s="101"/>
      <c r="F458" s="101"/>
      <c r="G458" s="135"/>
      <c r="H458" s="131"/>
      <c r="I458" s="131"/>
      <c r="J458" s="102"/>
      <c r="K458" s="583" t="s">
        <v>335</v>
      </c>
      <c r="L458" s="101"/>
      <c r="M458" s="101"/>
      <c r="N458" s="101"/>
      <c r="O458" s="101"/>
      <c r="P458" s="135"/>
      <c r="Q458" s="131"/>
      <c r="R458" s="131"/>
      <c r="S458" s="103"/>
    </row>
    <row r="459" spans="2:45" s="100" customFormat="1" ht="14.25" customHeight="1">
      <c r="B459" s="584"/>
      <c r="C459" s="130" t="str">
        <f>$C$4</f>
        <v>平成12年</v>
      </c>
      <c r="D459" s="130" t="str">
        <f>$D$4</f>
        <v>平成17年</v>
      </c>
      <c r="E459" s="130" t="str">
        <f>$E$4</f>
        <v>平成22年</v>
      </c>
      <c r="F459" s="130" t="s">
        <v>410</v>
      </c>
      <c r="G459" s="130" t="s">
        <v>739</v>
      </c>
      <c r="H459" s="133" t="s">
        <v>509</v>
      </c>
      <c r="I459" s="134" t="str">
        <f>$I$4</f>
        <v>27年</v>
      </c>
      <c r="J459" s="102"/>
      <c r="K459" s="584"/>
      <c r="L459" s="130" t="str">
        <f>$C$4</f>
        <v>平成12年</v>
      </c>
      <c r="M459" s="130" t="str">
        <f>$D$4</f>
        <v>平成17年</v>
      </c>
      <c r="N459" s="130" t="str">
        <f>$E$4</f>
        <v>平成22年</v>
      </c>
      <c r="O459" s="130" t="s">
        <v>410</v>
      </c>
      <c r="P459" s="130" t="s">
        <v>739</v>
      </c>
      <c r="Q459" s="133" t="str">
        <f>$H$4</f>
        <v>対平成</v>
      </c>
      <c r="R459" s="134" t="str">
        <f>$I$4</f>
        <v>27年</v>
      </c>
      <c r="S459" s="103"/>
    </row>
    <row r="460" spans="2:45" s="100" customFormat="1" ht="14.25" customHeight="1">
      <c r="B460" s="585"/>
      <c r="C460" s="104"/>
      <c r="D460" s="104"/>
      <c r="E460" s="104"/>
      <c r="F460" s="104"/>
      <c r="G460" s="104"/>
      <c r="H460" s="132" t="s">
        <v>88</v>
      </c>
      <c r="I460" s="133" t="s">
        <v>398</v>
      </c>
      <c r="J460" s="102"/>
      <c r="K460" s="585"/>
      <c r="L460" s="104"/>
      <c r="M460" s="104"/>
      <c r="N460" s="104"/>
      <c r="O460" s="104"/>
      <c r="P460" s="104"/>
      <c r="Q460" s="132" t="s">
        <v>88</v>
      </c>
      <c r="R460" s="133" t="s">
        <v>398</v>
      </c>
      <c r="S460" s="103"/>
    </row>
    <row r="461" spans="2:45" s="199" customFormat="1" ht="14.25" customHeight="1">
      <c r="B461" s="200" t="s">
        <v>90</v>
      </c>
      <c r="C461" s="198">
        <v>2288</v>
      </c>
      <c r="D461" s="194">
        <v>2066</v>
      </c>
      <c r="E461" s="194">
        <v>1741</v>
      </c>
      <c r="F461" s="194">
        <v>1574</v>
      </c>
      <c r="G461" s="194">
        <f>IF(COUNTIF(G466:G484,"x"),"x",IF(SUM(G466:G484)=0,"-",SUM(G466:G484)))</f>
        <v>1354</v>
      </c>
      <c r="H461" s="193">
        <f t="shared" ref="H461:H464" si="290">IF(G461="x","x",IF(AND(G461="-",F461="-"),"-",IF(AND(G461="-",F461&gt;0),F461*-1,IF(AND(G461&gt;0,F461="-"),G461,G461-F461))))</f>
        <v>-220</v>
      </c>
      <c r="I461" s="195">
        <f>IF(H461="x","x",IF(H461="-","-",IF(AND(F461="-",G461&gt;0),"皆増",IF(AND(F461&gt;0,G461="-"),"皆減",H461/F461*100))))</f>
        <v>-13.977128335451081</v>
      </c>
      <c r="J461" s="196"/>
      <c r="K461" s="197" t="s">
        <v>90</v>
      </c>
      <c r="L461" s="198">
        <v>1720</v>
      </c>
      <c r="M461" s="194">
        <v>1616</v>
      </c>
      <c r="N461" s="194">
        <v>1334</v>
      </c>
      <c r="O461" s="194">
        <v>1087</v>
      </c>
      <c r="P461" s="194">
        <f>IF(COUNTIF(P466:P484,"x"),"x",IF(SUM(P466:P484)=0,"-",SUM(P466:P484)))</f>
        <v>1035</v>
      </c>
      <c r="Q461" s="193">
        <f t="shared" ref="Q461:Q464" si="291">IF(P461="x","x",IF(AND(P461="-",O461="-"),"-",IF(AND(P461="-",O461&gt;0),O461*-1,IF(AND(P461&gt;0,O461="-"),P461,P461-O461))))</f>
        <v>-52</v>
      </c>
      <c r="R461" s="195">
        <f>IF(Q461="x","x",IF(Q461="-","-",IF(AND(O461="-",P461&gt;0),"皆増",IF(AND(O461&gt;0,P461="-"),"皆減",Q461/O461*100))))</f>
        <v>-4.7838086476540944</v>
      </c>
      <c r="S461" s="195"/>
      <c r="W461" s="199" t="s">
        <v>373</v>
      </c>
      <c r="X461" s="199">
        <v>2852</v>
      </c>
      <c r="Y461" s="199">
        <v>2624</v>
      </c>
      <c r="Z461" s="199">
        <v>2288</v>
      </c>
      <c r="AA461" s="199">
        <v>2066</v>
      </c>
      <c r="AC461" s="199" t="s">
        <v>373</v>
      </c>
      <c r="AD461" s="199">
        <v>2298</v>
      </c>
      <c r="AE461" s="199">
        <v>1989</v>
      </c>
      <c r="AF461" s="199">
        <v>1720</v>
      </c>
      <c r="AG461" s="199">
        <v>1616</v>
      </c>
      <c r="AJ461" s="199" t="str">
        <f>IF(C461=X461,"○","●")</f>
        <v>●</v>
      </c>
      <c r="AK461" s="199" t="str">
        <f t="shared" ref="AK461:AK483" si="292">IF(D461=Y461,"○","●")</f>
        <v>●</v>
      </c>
      <c r="AL461" s="199" t="str">
        <f t="shared" ref="AL461:AL462" si="293">IF(E461=Z461,"○","●")</f>
        <v>●</v>
      </c>
      <c r="AM461" s="199" t="str">
        <f t="shared" ref="AM461:AM483" si="294">IF(F461=AA461,"○","●")</f>
        <v>●</v>
      </c>
      <c r="AP461" s="199" t="str">
        <f>IF(L461=AD461,"○","●")</f>
        <v>●</v>
      </c>
      <c r="AQ461" s="199" t="str">
        <f t="shared" ref="AQ461:AQ483" si="295">IF(M461=AE461,"○","●")</f>
        <v>●</v>
      </c>
      <c r="AR461" s="199" t="str">
        <f t="shared" ref="AR461:AR483" si="296">IF(N461=AF461,"○","●")</f>
        <v>●</v>
      </c>
      <c r="AS461" s="199" t="str">
        <f t="shared" ref="AS461" si="297">IF(O461=AG461,"○","●")</f>
        <v>●</v>
      </c>
    </row>
    <row r="462" spans="2:45" s="100" customFormat="1" ht="14.25" customHeight="1">
      <c r="B462" s="105" t="s">
        <v>91</v>
      </c>
      <c r="C462" s="106">
        <v>204</v>
      </c>
      <c r="D462" s="107">
        <v>169</v>
      </c>
      <c r="E462" s="107">
        <v>134</v>
      </c>
      <c r="F462" s="107">
        <v>142</v>
      </c>
      <c r="G462" s="107">
        <f>IF(COUNTIF(G466:G468,"x"),"x",IF(SUM(G466:G468)=0,"-",SUM(G466:G468)))</f>
        <v>109</v>
      </c>
      <c r="H462" s="107">
        <f t="shared" si="290"/>
        <v>-33</v>
      </c>
      <c r="I462" s="108">
        <f t="shared" ref="I462:I464" si="298">IF(H462="x","x",IF(H462="-","-",IF(AND(F462="-",G462&gt;0),"皆増",IF(AND(F462&gt;0,G462="-"),"皆減",H462/F462*100))))</f>
        <v>-23.239436619718308</v>
      </c>
      <c r="J462" s="102"/>
      <c r="K462" s="109" t="s">
        <v>91</v>
      </c>
      <c r="L462" s="106">
        <v>142</v>
      </c>
      <c r="M462" s="107">
        <v>120</v>
      </c>
      <c r="N462" s="107">
        <v>97</v>
      </c>
      <c r="O462" s="107">
        <v>74</v>
      </c>
      <c r="P462" s="107">
        <f>IF(COUNTIF(P466:P468,"x"),"x",IF(SUM(P466:P468)=0,"-",SUM(P466:P468)))</f>
        <v>79</v>
      </c>
      <c r="Q462" s="107">
        <f t="shared" si="291"/>
        <v>5</v>
      </c>
      <c r="R462" s="108">
        <f t="shared" ref="R462:R464" si="299">IF(Q462="x","x",IF(Q462="-","-",IF(AND(O462="-",P462&gt;0),"皆増",IF(AND(O462&gt;0,P462="-"),"皆減",Q462/O462*100))))</f>
        <v>6.756756756756757</v>
      </c>
      <c r="S462" s="108"/>
      <c r="W462" s="100" t="s">
        <v>374</v>
      </c>
      <c r="X462" s="100">
        <v>396</v>
      </c>
      <c r="Y462" s="100">
        <v>314</v>
      </c>
      <c r="Z462" s="100">
        <v>204</v>
      </c>
      <c r="AA462" s="100">
        <v>169</v>
      </c>
      <c r="AC462" s="100" t="s">
        <v>374</v>
      </c>
      <c r="AD462" s="100">
        <v>273</v>
      </c>
      <c r="AE462" s="100">
        <v>191</v>
      </c>
      <c r="AF462" s="100">
        <v>142</v>
      </c>
      <c r="AG462" s="100">
        <v>120</v>
      </c>
      <c r="AJ462" s="100" t="str">
        <f t="shared" ref="AJ462:AJ483" si="300">IF(C462=X462,"○","●")</f>
        <v>●</v>
      </c>
      <c r="AK462" s="100" t="str">
        <f t="shared" si="292"/>
        <v>●</v>
      </c>
      <c r="AL462" s="100" t="str">
        <f t="shared" si="293"/>
        <v>●</v>
      </c>
      <c r="AM462" s="100" t="str">
        <f t="shared" si="294"/>
        <v>●</v>
      </c>
      <c r="AP462" s="100" t="str">
        <f t="shared" ref="AP462:AP483" si="301">IF(L462=AD462,"○","●")</f>
        <v>●</v>
      </c>
      <c r="AQ462" s="100" t="str">
        <f t="shared" si="295"/>
        <v>●</v>
      </c>
      <c r="AR462" s="100" t="str">
        <f t="shared" si="296"/>
        <v>●</v>
      </c>
      <c r="AS462" s="100" t="str">
        <f>IF(O462=AG462,"○","●")</f>
        <v>●</v>
      </c>
    </row>
    <row r="463" spans="2:45" s="100" customFormat="1" ht="14.25" customHeight="1">
      <c r="B463" s="105" t="s">
        <v>92</v>
      </c>
      <c r="C463" s="106">
        <v>1407</v>
      </c>
      <c r="D463" s="107">
        <v>1196</v>
      </c>
      <c r="E463" s="107">
        <v>942</v>
      </c>
      <c r="F463" s="107">
        <v>798</v>
      </c>
      <c r="G463" s="296">
        <f>IF(COUNTIF(G469:G478,"x"),"x",IF(SUM(G469:G478)=0,"-",SUM(G469:G478)))</f>
        <v>646</v>
      </c>
      <c r="H463" s="107">
        <f t="shared" si="290"/>
        <v>-152</v>
      </c>
      <c r="I463" s="108">
        <f t="shared" si="298"/>
        <v>-19.047619047619047</v>
      </c>
      <c r="J463" s="102"/>
      <c r="K463" s="109" t="s">
        <v>92</v>
      </c>
      <c r="L463" s="106">
        <v>999</v>
      </c>
      <c r="M463" s="107">
        <v>869</v>
      </c>
      <c r="N463" s="107">
        <v>688</v>
      </c>
      <c r="O463" s="107">
        <v>507</v>
      </c>
      <c r="P463" s="296">
        <f>IF(COUNTIF(P469:P478,"x"),"x",IF(SUM(P469:P478)=0,"-",SUM(P469:P478)))</f>
        <v>493</v>
      </c>
      <c r="Q463" s="107">
        <f t="shared" si="291"/>
        <v>-14</v>
      </c>
      <c r="R463" s="108">
        <f t="shared" si="299"/>
        <v>-2.7613412228796843</v>
      </c>
      <c r="S463" s="108"/>
      <c r="W463" s="100" t="s">
        <v>375</v>
      </c>
      <c r="X463" s="100">
        <v>1929</v>
      </c>
      <c r="Y463" s="100">
        <v>1667</v>
      </c>
      <c r="Z463" s="100">
        <v>1407</v>
      </c>
      <c r="AA463" s="100">
        <v>1196</v>
      </c>
      <c r="AC463" s="100" t="s">
        <v>375</v>
      </c>
      <c r="AD463" s="100">
        <v>1546</v>
      </c>
      <c r="AE463" s="100">
        <v>1256</v>
      </c>
      <c r="AF463" s="100">
        <v>999</v>
      </c>
      <c r="AG463" s="100">
        <v>869</v>
      </c>
      <c r="AJ463" s="100" t="str">
        <f t="shared" si="300"/>
        <v>●</v>
      </c>
      <c r="AK463" s="100" t="str">
        <f t="shared" si="292"/>
        <v>●</v>
      </c>
      <c r="AL463" s="100" t="str">
        <f>IF(E463=Z463,"○","●")</f>
        <v>●</v>
      </c>
      <c r="AM463" s="100" t="str">
        <f t="shared" si="294"/>
        <v>●</v>
      </c>
      <c r="AP463" s="100" t="str">
        <f t="shared" si="301"/>
        <v>●</v>
      </c>
      <c r="AQ463" s="100" t="str">
        <f t="shared" si="295"/>
        <v>●</v>
      </c>
      <c r="AR463" s="100" t="str">
        <f t="shared" si="296"/>
        <v>●</v>
      </c>
      <c r="AS463" s="100" t="str">
        <f t="shared" ref="AS463:AS483" si="302">IF(O463=AG463,"○","●")</f>
        <v>●</v>
      </c>
    </row>
    <row r="464" spans="2:45" s="100" customFormat="1" ht="14.25" customHeight="1">
      <c r="B464" s="105" t="s">
        <v>93</v>
      </c>
      <c r="C464" s="106">
        <v>677</v>
      </c>
      <c r="D464" s="107">
        <v>701</v>
      </c>
      <c r="E464" s="107">
        <v>665</v>
      </c>
      <c r="F464" s="107">
        <v>634</v>
      </c>
      <c r="G464" s="107">
        <f>IF(COUNTIF(G479:G483,"x"),"x",IF(SUM(G479,G483)=0,"-",SUM(G479:G483)))</f>
        <v>594</v>
      </c>
      <c r="H464" s="107">
        <f t="shared" si="290"/>
        <v>-40</v>
      </c>
      <c r="I464" s="108">
        <f t="shared" si="298"/>
        <v>-6.309148264984227</v>
      </c>
      <c r="J464" s="102"/>
      <c r="K464" s="109" t="s">
        <v>93</v>
      </c>
      <c r="L464" s="106">
        <v>579</v>
      </c>
      <c r="M464" s="107">
        <v>627</v>
      </c>
      <c r="N464" s="107">
        <v>549</v>
      </c>
      <c r="O464" s="107">
        <v>506</v>
      </c>
      <c r="P464" s="107">
        <f>IF(COUNTIF(P479:P483,"x"),"x",IF(SUM(P479,P483)=0,"-",SUM(P479:P483)))</f>
        <v>462</v>
      </c>
      <c r="Q464" s="107">
        <f t="shared" si="291"/>
        <v>-44</v>
      </c>
      <c r="R464" s="108">
        <f t="shared" si="299"/>
        <v>-8.695652173913043</v>
      </c>
      <c r="S464" s="108"/>
      <c r="W464" s="100" t="s">
        <v>376</v>
      </c>
      <c r="X464" s="100">
        <v>527</v>
      </c>
      <c r="Y464" s="100">
        <v>643</v>
      </c>
      <c r="Z464" s="100">
        <v>677</v>
      </c>
      <c r="AA464" s="100">
        <v>701</v>
      </c>
      <c r="AC464" s="100" t="s">
        <v>376</v>
      </c>
      <c r="AD464" s="100">
        <v>479</v>
      </c>
      <c r="AE464" s="100">
        <v>542</v>
      </c>
      <c r="AF464" s="100">
        <v>579</v>
      </c>
      <c r="AG464" s="100">
        <v>627</v>
      </c>
      <c r="AJ464" s="100" t="str">
        <f t="shared" si="300"/>
        <v>●</v>
      </c>
      <c r="AK464" s="100" t="str">
        <f t="shared" si="292"/>
        <v>●</v>
      </c>
      <c r="AL464" s="100" t="str">
        <f t="shared" ref="AL464:AL473" si="303">IF(E464=Z464,"○","●")</f>
        <v>●</v>
      </c>
      <c r="AM464" s="100" t="str">
        <f t="shared" si="294"/>
        <v>●</v>
      </c>
      <c r="AP464" s="100" t="str">
        <f t="shared" si="301"/>
        <v>●</v>
      </c>
      <c r="AQ464" s="100" t="str">
        <f t="shared" si="295"/>
        <v>●</v>
      </c>
      <c r="AR464" s="100" t="str">
        <f t="shared" si="296"/>
        <v>●</v>
      </c>
      <c r="AS464" s="100" t="str">
        <f t="shared" si="302"/>
        <v>●</v>
      </c>
    </row>
    <row r="465" spans="2:45" s="100" customFormat="1" ht="14.25" customHeight="1">
      <c r="B465" s="102"/>
      <c r="C465" s="106"/>
      <c r="D465" s="112"/>
      <c r="E465" s="112"/>
      <c r="F465" s="112"/>
      <c r="G465" s="112"/>
      <c r="H465" s="112"/>
      <c r="I465" s="113"/>
      <c r="J465" s="102"/>
      <c r="K465" s="114"/>
      <c r="L465" s="106"/>
      <c r="M465" s="112"/>
      <c r="N465" s="112"/>
      <c r="O465" s="112"/>
      <c r="P465" s="112"/>
      <c r="Q465" s="112"/>
      <c r="R465" s="113"/>
      <c r="S465" s="113"/>
      <c r="AJ465" s="100" t="str">
        <f t="shared" si="300"/>
        <v>○</v>
      </c>
      <c r="AK465" s="100" t="str">
        <f t="shared" si="292"/>
        <v>○</v>
      </c>
      <c r="AL465" s="100" t="str">
        <f t="shared" si="303"/>
        <v>○</v>
      </c>
      <c r="AM465" s="100" t="str">
        <f t="shared" si="294"/>
        <v>○</v>
      </c>
      <c r="AP465" s="100" t="str">
        <f t="shared" si="301"/>
        <v>○</v>
      </c>
      <c r="AQ465" s="100" t="str">
        <f t="shared" si="295"/>
        <v>○</v>
      </c>
      <c r="AR465" s="100" t="str">
        <f t="shared" si="296"/>
        <v>○</v>
      </c>
      <c r="AS465" s="100" t="str">
        <f t="shared" si="302"/>
        <v>○</v>
      </c>
    </row>
    <row r="466" spans="2:45" s="100" customFormat="1" ht="14.25" customHeight="1">
      <c r="B466" s="102" t="s">
        <v>94</v>
      </c>
      <c r="C466" s="106">
        <v>41</v>
      </c>
      <c r="D466" s="107">
        <v>61</v>
      </c>
      <c r="E466" s="107">
        <v>29</v>
      </c>
      <c r="F466" s="107">
        <v>34</v>
      </c>
      <c r="G466" s="107">
        <f t="shared" ref="G466:G484" si="304">IF(COUNTIF(G496:G526,"x"),"x",IF(SUM(G496,G526)=0,"-",SUM(G496,G526)))</f>
        <v>34</v>
      </c>
      <c r="H466" s="107">
        <f>IF(G466="x","x",IF(AND(G466="-",F466="-"),"-",IF(AND(G466="-",F466&gt;0),F466*-1,IF(AND(G466&gt;0,F466="-"),G466,G466-F466))))</f>
        <v>0</v>
      </c>
      <c r="I466" s="108">
        <f>IF(H466="x","x",IF(H466="-","-",IF(AND(F466="-",G466&gt;0),"皆増",IF(AND(F466&gt;0,G466="-"),"皆減",H466/F466*100))))</f>
        <v>0</v>
      </c>
      <c r="J466" s="102"/>
      <c r="K466" s="114" t="s">
        <v>94</v>
      </c>
      <c r="L466" s="106">
        <v>30</v>
      </c>
      <c r="M466" s="107">
        <v>33</v>
      </c>
      <c r="N466" s="107">
        <v>37</v>
      </c>
      <c r="O466" s="107">
        <v>17</v>
      </c>
      <c r="P466" s="107">
        <f t="shared" ref="P466:P484" si="305">IF(COUNTIF(P496:P526,"x"),"x",IF(SUM(P496,P526)=0,"-",SUM(P496,P526)))</f>
        <v>22</v>
      </c>
      <c r="Q466" s="107">
        <f>IF(P466="x","x",IF(AND(P466="-",O466="-"),"-",IF(AND(P466="-",O466&gt;0),O466*-1,IF(AND(P466&gt;0,O466="-"),P466,P466-O466))))</f>
        <v>5</v>
      </c>
      <c r="R466" s="108">
        <f>IF(Q466="x","x",IF(Q466="-","-",IF(AND(O466="-",P466&gt;0),"皆増",IF(AND(O466&gt;0,P466="-"),"皆減",Q466/O466*100))))</f>
        <v>29.411764705882355</v>
      </c>
      <c r="S466" s="108"/>
      <c r="W466" s="100" t="s">
        <v>377</v>
      </c>
      <c r="X466" s="100">
        <v>82</v>
      </c>
      <c r="Y466" s="100">
        <v>71</v>
      </c>
      <c r="Z466" s="100">
        <v>41</v>
      </c>
      <c r="AA466" s="100">
        <v>61</v>
      </c>
      <c r="AC466" s="100" t="s">
        <v>377</v>
      </c>
      <c r="AD466" s="100">
        <v>73</v>
      </c>
      <c r="AE466" s="100">
        <v>49</v>
      </c>
      <c r="AF466" s="100">
        <v>30</v>
      </c>
      <c r="AG466" s="100">
        <v>33</v>
      </c>
      <c r="AJ466" s="100" t="str">
        <f t="shared" si="300"/>
        <v>●</v>
      </c>
      <c r="AK466" s="100" t="str">
        <f t="shared" si="292"/>
        <v>●</v>
      </c>
      <c r="AL466" s="100" t="str">
        <f t="shared" si="303"/>
        <v>●</v>
      </c>
      <c r="AM466" s="100" t="str">
        <f t="shared" si="294"/>
        <v>●</v>
      </c>
      <c r="AP466" s="100" t="str">
        <f t="shared" si="301"/>
        <v>●</v>
      </c>
      <c r="AQ466" s="100" t="str">
        <f t="shared" si="295"/>
        <v>●</v>
      </c>
      <c r="AR466" s="100" t="str">
        <f t="shared" si="296"/>
        <v>●</v>
      </c>
      <c r="AS466" s="100" t="str">
        <f t="shared" si="302"/>
        <v>●</v>
      </c>
    </row>
    <row r="467" spans="2:45" s="100" customFormat="1" ht="14.25" customHeight="1">
      <c r="B467" s="102" t="s">
        <v>189</v>
      </c>
      <c r="C467" s="106">
        <v>73</v>
      </c>
      <c r="D467" s="107">
        <v>39</v>
      </c>
      <c r="E467" s="107">
        <v>53</v>
      </c>
      <c r="F467" s="107">
        <v>43</v>
      </c>
      <c r="G467" s="107">
        <f t="shared" si="304"/>
        <v>32</v>
      </c>
      <c r="H467" s="107">
        <f t="shared" ref="H467:H483" si="306">IF(G467="x","x",IF(AND(G467="-",F467="-"),"-",IF(AND(G467="-",F467&gt;0),F467*-1,IF(AND(G467&gt;0,F467="-"),G467,G467-F467))))</f>
        <v>-11</v>
      </c>
      <c r="I467" s="108">
        <f t="shared" ref="I467:I483" si="307">IF(H467="x","x",IF(H467="-","-",IF(AND(F467="-",G467&gt;0),"皆増",IF(AND(F467&gt;0,G467="-"),"皆減",H467/F467*100))))</f>
        <v>-25.581395348837212</v>
      </c>
      <c r="J467" s="102"/>
      <c r="K467" s="114" t="s">
        <v>123</v>
      </c>
      <c r="L467" s="106">
        <v>47</v>
      </c>
      <c r="M467" s="107">
        <v>36</v>
      </c>
      <c r="N467" s="107">
        <v>25</v>
      </c>
      <c r="O467" s="107">
        <v>30</v>
      </c>
      <c r="P467" s="107">
        <f t="shared" si="305"/>
        <v>25</v>
      </c>
      <c r="Q467" s="107">
        <f t="shared" ref="Q467:Q483" si="308">IF(P467="x","x",IF(AND(P467="-",O467="-"),"-",IF(AND(P467="-",O467&gt;0),O467*-1,IF(AND(P467&gt;0,O467="-"),P467,P467-O467))))</f>
        <v>-5</v>
      </c>
      <c r="R467" s="108">
        <f t="shared" ref="R467:R483" si="309">IF(Q467="x","x",IF(Q467="-","-",IF(AND(O467="-",P467&gt;0),"皆増",IF(AND(O467&gt;0,P467="-"),"皆減",Q467/O467*100))))</f>
        <v>-16.666666666666664</v>
      </c>
      <c r="S467" s="108"/>
      <c r="W467" s="100" t="s">
        <v>356</v>
      </c>
      <c r="X467" s="100">
        <v>135</v>
      </c>
      <c r="Y467" s="100">
        <v>102</v>
      </c>
      <c r="Z467" s="100">
        <v>73</v>
      </c>
      <c r="AA467" s="100">
        <v>39</v>
      </c>
      <c r="AC467" s="100" t="s">
        <v>356</v>
      </c>
      <c r="AD467" s="100">
        <v>90</v>
      </c>
      <c r="AE467" s="100">
        <v>64</v>
      </c>
      <c r="AF467" s="100">
        <v>47</v>
      </c>
      <c r="AG467" s="100">
        <v>36</v>
      </c>
      <c r="AJ467" s="100" t="str">
        <f t="shared" si="300"/>
        <v>●</v>
      </c>
      <c r="AK467" s="100" t="str">
        <f t="shared" si="292"/>
        <v>●</v>
      </c>
      <c r="AL467" s="100" t="str">
        <f t="shared" si="303"/>
        <v>●</v>
      </c>
      <c r="AM467" s="100" t="str">
        <f t="shared" si="294"/>
        <v>●</v>
      </c>
      <c r="AP467" s="100" t="str">
        <f t="shared" si="301"/>
        <v>●</v>
      </c>
      <c r="AQ467" s="100" t="str">
        <f t="shared" si="295"/>
        <v>●</v>
      </c>
      <c r="AR467" s="100" t="str">
        <f t="shared" si="296"/>
        <v>●</v>
      </c>
      <c r="AS467" s="100" t="str">
        <f t="shared" si="302"/>
        <v>●</v>
      </c>
    </row>
    <row r="468" spans="2:45" s="100" customFormat="1" ht="14.25" customHeight="1">
      <c r="B468" s="102" t="s">
        <v>190</v>
      </c>
      <c r="C468" s="106">
        <v>90</v>
      </c>
      <c r="D468" s="107">
        <v>69</v>
      </c>
      <c r="E468" s="107">
        <v>52</v>
      </c>
      <c r="F468" s="107">
        <v>65</v>
      </c>
      <c r="G468" s="107">
        <f t="shared" si="304"/>
        <v>43</v>
      </c>
      <c r="H468" s="107">
        <f t="shared" si="306"/>
        <v>-22</v>
      </c>
      <c r="I468" s="108">
        <f t="shared" si="307"/>
        <v>-33.846153846153847</v>
      </c>
      <c r="J468" s="102"/>
      <c r="K468" s="114" t="s">
        <v>124</v>
      </c>
      <c r="L468" s="106">
        <v>65</v>
      </c>
      <c r="M468" s="107">
        <v>51</v>
      </c>
      <c r="N468" s="107">
        <v>35</v>
      </c>
      <c r="O468" s="107">
        <v>27</v>
      </c>
      <c r="P468" s="107">
        <f t="shared" si="305"/>
        <v>32</v>
      </c>
      <c r="Q468" s="107">
        <f t="shared" si="308"/>
        <v>5</v>
      </c>
      <c r="R468" s="108">
        <f t="shared" si="309"/>
        <v>18.518518518518519</v>
      </c>
      <c r="S468" s="108"/>
      <c r="W468" s="100" t="s">
        <v>357</v>
      </c>
      <c r="X468" s="100">
        <v>179</v>
      </c>
      <c r="Y468" s="100">
        <v>141</v>
      </c>
      <c r="Z468" s="100">
        <v>90</v>
      </c>
      <c r="AA468" s="100">
        <v>69</v>
      </c>
      <c r="AC468" s="100" t="s">
        <v>357</v>
      </c>
      <c r="AD468" s="100">
        <v>110</v>
      </c>
      <c r="AE468" s="100">
        <v>78</v>
      </c>
      <c r="AF468" s="100">
        <v>65</v>
      </c>
      <c r="AG468" s="100">
        <v>51</v>
      </c>
      <c r="AJ468" s="100" t="str">
        <f t="shared" si="300"/>
        <v>●</v>
      </c>
      <c r="AK468" s="100" t="str">
        <f t="shared" si="292"/>
        <v>●</v>
      </c>
      <c r="AL468" s="100" t="str">
        <f t="shared" si="303"/>
        <v>●</v>
      </c>
      <c r="AM468" s="100" t="str">
        <f t="shared" si="294"/>
        <v>●</v>
      </c>
      <c r="AP468" s="100" t="str">
        <f t="shared" si="301"/>
        <v>●</v>
      </c>
      <c r="AQ468" s="100" t="str">
        <f t="shared" si="295"/>
        <v>●</v>
      </c>
      <c r="AR468" s="100" t="str">
        <f t="shared" si="296"/>
        <v>●</v>
      </c>
      <c r="AS468" s="100" t="str">
        <f t="shared" si="302"/>
        <v>●</v>
      </c>
    </row>
    <row r="469" spans="2:45" s="100" customFormat="1" ht="14.25" customHeight="1">
      <c r="B469" s="102" t="s">
        <v>191</v>
      </c>
      <c r="C469" s="106">
        <v>123</v>
      </c>
      <c r="D469" s="107">
        <v>85</v>
      </c>
      <c r="E469" s="107">
        <v>60</v>
      </c>
      <c r="F469" s="107">
        <v>52</v>
      </c>
      <c r="G469" s="107">
        <f t="shared" si="304"/>
        <v>54</v>
      </c>
      <c r="H469" s="107">
        <f t="shared" si="306"/>
        <v>2</v>
      </c>
      <c r="I469" s="108">
        <f t="shared" si="307"/>
        <v>3.8461538461538463</v>
      </c>
      <c r="J469" s="102"/>
      <c r="K469" s="114" t="s">
        <v>125</v>
      </c>
      <c r="L469" s="106">
        <v>62</v>
      </c>
      <c r="M469" s="107">
        <v>63</v>
      </c>
      <c r="N469" s="107">
        <v>42</v>
      </c>
      <c r="O469" s="107">
        <v>33</v>
      </c>
      <c r="P469" s="107">
        <f t="shared" si="305"/>
        <v>30</v>
      </c>
      <c r="Q469" s="107">
        <f t="shared" si="308"/>
        <v>-3</v>
      </c>
      <c r="R469" s="108">
        <f t="shared" si="309"/>
        <v>-9.0909090909090917</v>
      </c>
      <c r="S469" s="108"/>
      <c r="W469" s="100" t="s">
        <v>358</v>
      </c>
      <c r="X469" s="100">
        <v>198</v>
      </c>
      <c r="Y469" s="100">
        <v>157</v>
      </c>
      <c r="Z469" s="100">
        <v>123</v>
      </c>
      <c r="AA469" s="100">
        <v>85</v>
      </c>
      <c r="AC469" s="100" t="s">
        <v>358</v>
      </c>
      <c r="AD469" s="100">
        <v>158</v>
      </c>
      <c r="AE469" s="100">
        <v>108</v>
      </c>
      <c r="AF469" s="100">
        <v>62</v>
      </c>
      <c r="AG469" s="100">
        <v>63</v>
      </c>
      <c r="AJ469" s="100" t="str">
        <f t="shared" si="300"/>
        <v>●</v>
      </c>
      <c r="AK469" s="100" t="str">
        <f t="shared" si="292"/>
        <v>●</v>
      </c>
      <c r="AL469" s="100" t="str">
        <f t="shared" si="303"/>
        <v>●</v>
      </c>
      <c r="AM469" s="100" t="str">
        <f t="shared" si="294"/>
        <v>●</v>
      </c>
      <c r="AP469" s="100" t="str">
        <f t="shared" si="301"/>
        <v>●</v>
      </c>
      <c r="AQ469" s="100" t="str">
        <f t="shared" si="295"/>
        <v>●</v>
      </c>
      <c r="AR469" s="100" t="str">
        <f t="shared" si="296"/>
        <v>●</v>
      </c>
      <c r="AS469" s="100" t="str">
        <f t="shared" si="302"/>
        <v>●</v>
      </c>
    </row>
    <row r="470" spans="2:45" s="100" customFormat="1" ht="14.25" customHeight="1">
      <c r="B470" s="102" t="s">
        <v>214</v>
      </c>
      <c r="C470" s="106">
        <v>109</v>
      </c>
      <c r="D470" s="107">
        <v>98</v>
      </c>
      <c r="E470" s="107">
        <v>51</v>
      </c>
      <c r="F470" s="107">
        <v>48</v>
      </c>
      <c r="G470" s="107">
        <f t="shared" si="304"/>
        <v>35</v>
      </c>
      <c r="H470" s="107">
        <f t="shared" si="306"/>
        <v>-13</v>
      </c>
      <c r="I470" s="108">
        <f t="shared" si="307"/>
        <v>-27.083333333333332</v>
      </c>
      <c r="J470" s="102"/>
      <c r="K470" s="114" t="s">
        <v>126</v>
      </c>
      <c r="L470" s="106">
        <v>81</v>
      </c>
      <c r="M470" s="107">
        <v>56</v>
      </c>
      <c r="N470" s="107">
        <v>40</v>
      </c>
      <c r="O470" s="107">
        <v>31</v>
      </c>
      <c r="P470" s="107">
        <f t="shared" si="305"/>
        <v>25</v>
      </c>
      <c r="Q470" s="107">
        <f t="shared" si="308"/>
        <v>-6</v>
      </c>
      <c r="R470" s="108">
        <f t="shared" si="309"/>
        <v>-19.35483870967742</v>
      </c>
      <c r="S470" s="108"/>
      <c r="W470" s="100" t="s">
        <v>359</v>
      </c>
      <c r="X470" s="100">
        <v>163</v>
      </c>
      <c r="Y470" s="100">
        <v>134</v>
      </c>
      <c r="Z470" s="100">
        <v>109</v>
      </c>
      <c r="AA470" s="100">
        <v>98</v>
      </c>
      <c r="AC470" s="100" t="s">
        <v>359</v>
      </c>
      <c r="AD470" s="100">
        <v>127</v>
      </c>
      <c r="AE470" s="100">
        <v>106</v>
      </c>
      <c r="AF470" s="100">
        <v>81</v>
      </c>
      <c r="AG470" s="100">
        <v>56</v>
      </c>
      <c r="AJ470" s="100" t="str">
        <f t="shared" si="300"/>
        <v>●</v>
      </c>
      <c r="AK470" s="100" t="str">
        <f t="shared" si="292"/>
        <v>●</v>
      </c>
      <c r="AL470" s="100" t="str">
        <f t="shared" si="303"/>
        <v>●</v>
      </c>
      <c r="AM470" s="100" t="str">
        <f t="shared" si="294"/>
        <v>●</v>
      </c>
      <c r="AP470" s="100" t="str">
        <f t="shared" si="301"/>
        <v>●</v>
      </c>
      <c r="AQ470" s="100" t="str">
        <f t="shared" si="295"/>
        <v>●</v>
      </c>
      <c r="AR470" s="100" t="str">
        <f t="shared" si="296"/>
        <v>●</v>
      </c>
      <c r="AS470" s="100" t="str">
        <f t="shared" si="302"/>
        <v>●</v>
      </c>
    </row>
    <row r="471" spans="2:45" s="100" customFormat="1" ht="14.25" customHeight="1">
      <c r="B471" s="102" t="s">
        <v>192</v>
      </c>
      <c r="C471" s="106">
        <v>100</v>
      </c>
      <c r="D471" s="107">
        <v>87</v>
      </c>
      <c r="E471" s="107">
        <v>68</v>
      </c>
      <c r="F471" s="107">
        <v>37</v>
      </c>
      <c r="G471" s="107">
        <f t="shared" si="304"/>
        <v>38</v>
      </c>
      <c r="H471" s="107">
        <f t="shared" si="306"/>
        <v>1</v>
      </c>
      <c r="I471" s="108">
        <f t="shared" si="307"/>
        <v>2.7027027027027026</v>
      </c>
      <c r="J471" s="102"/>
      <c r="K471" s="114" t="s">
        <v>127</v>
      </c>
      <c r="L471" s="106">
        <v>94</v>
      </c>
      <c r="M471" s="107">
        <v>75</v>
      </c>
      <c r="N471" s="107">
        <v>42</v>
      </c>
      <c r="O471" s="107">
        <v>31</v>
      </c>
      <c r="P471" s="107">
        <f t="shared" si="305"/>
        <v>41</v>
      </c>
      <c r="Q471" s="107">
        <f t="shared" si="308"/>
        <v>10</v>
      </c>
      <c r="R471" s="108">
        <f t="shared" si="309"/>
        <v>32.258064516129032</v>
      </c>
      <c r="S471" s="108"/>
      <c r="W471" s="99" t="s">
        <v>360</v>
      </c>
      <c r="X471" s="99">
        <v>131</v>
      </c>
      <c r="Y471" s="99">
        <v>123</v>
      </c>
      <c r="Z471" s="99">
        <v>100</v>
      </c>
      <c r="AA471" s="99">
        <v>87</v>
      </c>
      <c r="AB471" s="99"/>
      <c r="AC471" s="99" t="s">
        <v>360</v>
      </c>
      <c r="AD471" s="99">
        <v>119</v>
      </c>
      <c r="AE471" s="99">
        <v>69</v>
      </c>
      <c r="AF471" s="99">
        <v>94</v>
      </c>
      <c r="AG471" s="99">
        <v>75</v>
      </c>
      <c r="AJ471" s="100" t="str">
        <f t="shared" si="300"/>
        <v>●</v>
      </c>
      <c r="AK471" s="100" t="str">
        <f t="shared" si="292"/>
        <v>●</v>
      </c>
      <c r="AL471" s="100" t="str">
        <f t="shared" si="303"/>
        <v>●</v>
      </c>
      <c r="AM471" s="100" t="str">
        <f t="shared" si="294"/>
        <v>●</v>
      </c>
      <c r="AP471" s="100" t="str">
        <f t="shared" si="301"/>
        <v>●</v>
      </c>
      <c r="AQ471" s="100" t="str">
        <f t="shared" si="295"/>
        <v>●</v>
      </c>
      <c r="AR471" s="100" t="str">
        <f t="shared" si="296"/>
        <v>●</v>
      </c>
      <c r="AS471" s="100" t="str">
        <f t="shared" si="302"/>
        <v>●</v>
      </c>
    </row>
    <row r="472" spans="2:45" s="100" customFormat="1" ht="14.25" customHeight="1">
      <c r="B472" s="102" t="s">
        <v>193</v>
      </c>
      <c r="C472" s="106">
        <v>105</v>
      </c>
      <c r="D472" s="107">
        <v>83</v>
      </c>
      <c r="E472" s="107">
        <v>70</v>
      </c>
      <c r="F472" s="107">
        <v>53</v>
      </c>
      <c r="G472" s="107">
        <f t="shared" si="304"/>
        <v>47</v>
      </c>
      <c r="H472" s="107">
        <f t="shared" si="306"/>
        <v>-6</v>
      </c>
      <c r="I472" s="108">
        <f t="shared" si="307"/>
        <v>-11.320754716981133</v>
      </c>
      <c r="J472" s="102"/>
      <c r="K472" s="114" t="s">
        <v>128</v>
      </c>
      <c r="L472" s="106">
        <v>72</v>
      </c>
      <c r="M472" s="107">
        <v>76</v>
      </c>
      <c r="N472" s="107">
        <v>48</v>
      </c>
      <c r="O472" s="107">
        <v>37</v>
      </c>
      <c r="P472" s="107">
        <f t="shared" si="305"/>
        <v>30</v>
      </c>
      <c r="Q472" s="107">
        <f t="shared" si="308"/>
        <v>-7</v>
      </c>
      <c r="R472" s="108">
        <f t="shared" si="309"/>
        <v>-18.918918918918919</v>
      </c>
      <c r="S472" s="108"/>
      <c r="W472" s="100" t="s">
        <v>361</v>
      </c>
      <c r="X472" s="100">
        <v>114</v>
      </c>
      <c r="Y472" s="100">
        <v>113</v>
      </c>
      <c r="Z472" s="100">
        <v>105</v>
      </c>
      <c r="AA472" s="100">
        <v>83</v>
      </c>
      <c r="AC472" s="100" t="s">
        <v>361</v>
      </c>
      <c r="AD472" s="100">
        <v>85</v>
      </c>
      <c r="AE472" s="100">
        <v>87</v>
      </c>
      <c r="AF472" s="100">
        <v>72</v>
      </c>
      <c r="AG472" s="100">
        <v>76</v>
      </c>
      <c r="AJ472" s="100" t="str">
        <f t="shared" si="300"/>
        <v>●</v>
      </c>
      <c r="AK472" s="100" t="str">
        <f t="shared" si="292"/>
        <v>●</v>
      </c>
      <c r="AL472" s="100" t="str">
        <f t="shared" si="303"/>
        <v>●</v>
      </c>
      <c r="AM472" s="100" t="str">
        <f t="shared" si="294"/>
        <v>●</v>
      </c>
      <c r="AP472" s="100" t="str">
        <f t="shared" si="301"/>
        <v>●</v>
      </c>
      <c r="AQ472" s="100" t="str">
        <f t="shared" si="295"/>
        <v>●</v>
      </c>
      <c r="AR472" s="100" t="str">
        <f t="shared" si="296"/>
        <v>●</v>
      </c>
      <c r="AS472" s="100" t="str">
        <f t="shared" si="302"/>
        <v>●</v>
      </c>
    </row>
    <row r="473" spans="2:45" s="100" customFormat="1" ht="14.25" customHeight="1">
      <c r="B473" s="102" t="s">
        <v>194</v>
      </c>
      <c r="C473" s="106">
        <v>112</v>
      </c>
      <c r="D473" s="107">
        <v>95</v>
      </c>
      <c r="E473" s="107">
        <v>71</v>
      </c>
      <c r="F473" s="107">
        <v>78</v>
      </c>
      <c r="G473" s="107">
        <f t="shared" si="304"/>
        <v>47</v>
      </c>
      <c r="H473" s="107">
        <f t="shared" si="306"/>
        <v>-31</v>
      </c>
      <c r="I473" s="108">
        <f t="shared" si="307"/>
        <v>-39.743589743589745</v>
      </c>
      <c r="J473" s="102"/>
      <c r="K473" s="114" t="s">
        <v>129</v>
      </c>
      <c r="L473" s="106">
        <v>68</v>
      </c>
      <c r="M473" s="107">
        <v>60</v>
      </c>
      <c r="N473" s="107">
        <v>79</v>
      </c>
      <c r="O473" s="107">
        <v>35</v>
      </c>
      <c r="P473" s="107">
        <f t="shared" si="305"/>
        <v>44</v>
      </c>
      <c r="Q473" s="107">
        <f t="shared" si="308"/>
        <v>9</v>
      </c>
      <c r="R473" s="108">
        <f t="shared" si="309"/>
        <v>25.714285714285712</v>
      </c>
      <c r="S473" s="108"/>
      <c r="W473" s="100" t="s">
        <v>362</v>
      </c>
      <c r="X473" s="100">
        <v>171</v>
      </c>
      <c r="Y473" s="100">
        <v>129</v>
      </c>
      <c r="Z473" s="100">
        <v>112</v>
      </c>
      <c r="AA473" s="100">
        <v>95</v>
      </c>
      <c r="AC473" s="100" t="s">
        <v>362</v>
      </c>
      <c r="AD473" s="100">
        <v>119</v>
      </c>
      <c r="AE473" s="100">
        <v>70</v>
      </c>
      <c r="AF473" s="100">
        <v>68</v>
      </c>
      <c r="AG473" s="100">
        <v>60</v>
      </c>
      <c r="AJ473" s="100" t="str">
        <f t="shared" si="300"/>
        <v>●</v>
      </c>
      <c r="AK473" s="100" t="str">
        <f t="shared" si="292"/>
        <v>●</v>
      </c>
      <c r="AL473" s="100" t="str">
        <f t="shared" si="303"/>
        <v>●</v>
      </c>
      <c r="AM473" s="100" t="str">
        <f t="shared" si="294"/>
        <v>●</v>
      </c>
      <c r="AP473" s="100" t="str">
        <f t="shared" si="301"/>
        <v>●</v>
      </c>
      <c r="AQ473" s="100" t="str">
        <f t="shared" si="295"/>
        <v>●</v>
      </c>
      <c r="AR473" s="100" t="str">
        <f t="shared" si="296"/>
        <v>●</v>
      </c>
      <c r="AS473" s="100" t="str">
        <f t="shared" si="302"/>
        <v>●</v>
      </c>
    </row>
    <row r="474" spans="2:45" s="100" customFormat="1" ht="14.25" customHeight="1">
      <c r="B474" s="102" t="s">
        <v>195</v>
      </c>
      <c r="C474" s="106">
        <v>120</v>
      </c>
      <c r="D474" s="107">
        <v>108</v>
      </c>
      <c r="E474" s="107">
        <v>91</v>
      </c>
      <c r="F474" s="107">
        <v>80</v>
      </c>
      <c r="G474" s="107">
        <f t="shared" si="304"/>
        <v>68</v>
      </c>
      <c r="H474" s="107">
        <f t="shared" si="306"/>
        <v>-12</v>
      </c>
      <c r="I474" s="108">
        <f t="shared" si="307"/>
        <v>-15</v>
      </c>
      <c r="J474" s="102"/>
      <c r="K474" s="114" t="s">
        <v>130</v>
      </c>
      <c r="L474" s="106">
        <v>69</v>
      </c>
      <c r="M474" s="107">
        <v>76</v>
      </c>
      <c r="N474" s="107">
        <v>51</v>
      </c>
      <c r="O474" s="107">
        <v>64</v>
      </c>
      <c r="P474" s="107">
        <f t="shared" si="305"/>
        <v>49</v>
      </c>
      <c r="Q474" s="107">
        <f t="shared" si="308"/>
        <v>-15</v>
      </c>
      <c r="R474" s="108">
        <f t="shared" si="309"/>
        <v>-23.4375</v>
      </c>
      <c r="S474" s="108"/>
      <c r="W474" s="100" t="s">
        <v>363</v>
      </c>
      <c r="X474" s="100">
        <v>233</v>
      </c>
      <c r="Y474" s="100">
        <v>173</v>
      </c>
      <c r="Z474" s="100">
        <v>120</v>
      </c>
      <c r="AA474" s="100">
        <v>108</v>
      </c>
      <c r="AC474" s="100" t="s">
        <v>363</v>
      </c>
      <c r="AD474" s="100">
        <v>173</v>
      </c>
      <c r="AE474" s="100">
        <v>111</v>
      </c>
      <c r="AF474" s="100">
        <v>69</v>
      </c>
      <c r="AG474" s="100">
        <v>76</v>
      </c>
      <c r="AJ474" s="100" t="str">
        <f t="shared" si="300"/>
        <v>●</v>
      </c>
      <c r="AK474" s="100" t="str">
        <f t="shared" si="292"/>
        <v>●</v>
      </c>
      <c r="AL474" s="100" t="str">
        <f>IF(E474=Z474,"○","●")</f>
        <v>●</v>
      </c>
      <c r="AM474" s="100" t="str">
        <f t="shared" si="294"/>
        <v>●</v>
      </c>
      <c r="AP474" s="100" t="str">
        <f t="shared" si="301"/>
        <v>●</v>
      </c>
      <c r="AQ474" s="100" t="str">
        <f t="shared" si="295"/>
        <v>●</v>
      </c>
      <c r="AR474" s="100" t="str">
        <f t="shared" si="296"/>
        <v>●</v>
      </c>
      <c r="AS474" s="100" t="str">
        <f t="shared" si="302"/>
        <v>●</v>
      </c>
    </row>
    <row r="475" spans="2:45" s="100" customFormat="1" ht="14.25" customHeight="1">
      <c r="B475" s="102" t="s">
        <v>196</v>
      </c>
      <c r="C475" s="106">
        <v>160</v>
      </c>
      <c r="D475" s="107">
        <v>124</v>
      </c>
      <c r="E475" s="107">
        <v>107</v>
      </c>
      <c r="F475" s="107">
        <v>90</v>
      </c>
      <c r="G475" s="107">
        <f t="shared" si="304"/>
        <v>73</v>
      </c>
      <c r="H475" s="107">
        <f t="shared" si="306"/>
        <v>-17</v>
      </c>
      <c r="I475" s="108">
        <f t="shared" si="307"/>
        <v>-18.888888888888889</v>
      </c>
      <c r="J475" s="102"/>
      <c r="K475" s="114" t="s">
        <v>131</v>
      </c>
      <c r="L475" s="106">
        <v>98</v>
      </c>
      <c r="M475" s="107">
        <v>72</v>
      </c>
      <c r="N475" s="107">
        <v>72</v>
      </c>
      <c r="O475" s="107">
        <v>53</v>
      </c>
      <c r="P475" s="107">
        <f t="shared" si="305"/>
        <v>73</v>
      </c>
      <c r="Q475" s="107">
        <f t="shared" si="308"/>
        <v>20</v>
      </c>
      <c r="R475" s="108">
        <f t="shared" si="309"/>
        <v>37.735849056603776</v>
      </c>
      <c r="S475" s="108"/>
      <c r="W475" s="100" t="s">
        <v>364</v>
      </c>
      <c r="X475" s="100">
        <v>187</v>
      </c>
      <c r="Y475" s="100">
        <v>219</v>
      </c>
      <c r="Z475" s="100">
        <v>160</v>
      </c>
      <c r="AA475" s="100">
        <v>124</v>
      </c>
      <c r="AC475" s="100" t="s">
        <v>364</v>
      </c>
      <c r="AD475" s="100">
        <v>164</v>
      </c>
      <c r="AE475" s="100">
        <v>165</v>
      </c>
      <c r="AF475" s="100">
        <v>98</v>
      </c>
      <c r="AG475" s="100">
        <v>72</v>
      </c>
      <c r="AJ475" s="100" t="str">
        <f t="shared" si="300"/>
        <v>●</v>
      </c>
      <c r="AK475" s="100" t="str">
        <f t="shared" si="292"/>
        <v>●</v>
      </c>
      <c r="AL475" s="100" t="str">
        <f t="shared" ref="AL475:AL483" si="310">IF(E475=Z475,"○","●")</f>
        <v>●</v>
      </c>
      <c r="AM475" s="100" t="str">
        <f t="shared" si="294"/>
        <v>●</v>
      </c>
      <c r="AP475" s="100" t="str">
        <f t="shared" si="301"/>
        <v>●</v>
      </c>
      <c r="AQ475" s="100" t="str">
        <f t="shared" si="295"/>
        <v>●</v>
      </c>
      <c r="AR475" s="100" t="str">
        <f t="shared" si="296"/>
        <v>●</v>
      </c>
      <c r="AS475" s="100" t="str">
        <f t="shared" si="302"/>
        <v>●</v>
      </c>
    </row>
    <row r="476" spans="2:45" s="100" customFormat="1" ht="14.25" customHeight="1">
      <c r="B476" s="102" t="s">
        <v>184</v>
      </c>
      <c r="C476" s="106">
        <v>202</v>
      </c>
      <c r="D476" s="107">
        <v>159</v>
      </c>
      <c r="E476" s="107">
        <v>104</v>
      </c>
      <c r="F476" s="107">
        <v>111</v>
      </c>
      <c r="G476" s="107">
        <f t="shared" si="304"/>
        <v>94</v>
      </c>
      <c r="H476" s="107">
        <f t="shared" si="306"/>
        <v>-17</v>
      </c>
      <c r="I476" s="108">
        <f t="shared" si="307"/>
        <v>-15.315315315315313</v>
      </c>
      <c r="J476" s="102"/>
      <c r="K476" s="114" t="s">
        <v>132</v>
      </c>
      <c r="L476" s="106">
        <v>154</v>
      </c>
      <c r="M476" s="107">
        <v>105</v>
      </c>
      <c r="N476" s="107">
        <v>79</v>
      </c>
      <c r="O476" s="107">
        <v>58</v>
      </c>
      <c r="P476" s="107">
        <f t="shared" si="305"/>
        <v>51</v>
      </c>
      <c r="Q476" s="107">
        <f t="shared" si="308"/>
        <v>-7</v>
      </c>
      <c r="R476" s="108">
        <f t="shared" si="309"/>
        <v>-12.068965517241379</v>
      </c>
      <c r="S476" s="108"/>
      <c r="W476" s="100" t="s">
        <v>365</v>
      </c>
      <c r="X476" s="100">
        <v>202</v>
      </c>
      <c r="Y476" s="100">
        <v>181</v>
      </c>
      <c r="Z476" s="100">
        <v>202</v>
      </c>
      <c r="AA476" s="100">
        <v>159</v>
      </c>
      <c r="AC476" s="100" t="s">
        <v>365</v>
      </c>
      <c r="AD476" s="100">
        <v>201</v>
      </c>
      <c r="AE476" s="100">
        <v>152</v>
      </c>
      <c r="AF476" s="100">
        <v>154</v>
      </c>
      <c r="AG476" s="100">
        <v>105</v>
      </c>
      <c r="AJ476" s="100" t="str">
        <f t="shared" si="300"/>
        <v>○</v>
      </c>
      <c r="AK476" s="100" t="str">
        <f t="shared" si="292"/>
        <v>●</v>
      </c>
      <c r="AL476" s="100" t="str">
        <f t="shared" si="310"/>
        <v>●</v>
      </c>
      <c r="AM476" s="100" t="str">
        <f t="shared" si="294"/>
        <v>●</v>
      </c>
      <c r="AP476" s="100" t="str">
        <f t="shared" si="301"/>
        <v>●</v>
      </c>
      <c r="AQ476" s="100" t="str">
        <f t="shared" si="295"/>
        <v>●</v>
      </c>
      <c r="AR476" s="100" t="str">
        <f t="shared" si="296"/>
        <v>●</v>
      </c>
      <c r="AS476" s="100" t="str">
        <f t="shared" si="302"/>
        <v>●</v>
      </c>
    </row>
    <row r="477" spans="2:45" s="100" customFormat="1" ht="14.25" customHeight="1">
      <c r="B477" s="102" t="s">
        <v>197</v>
      </c>
      <c r="C477" s="106">
        <v>185</v>
      </c>
      <c r="D477" s="107">
        <v>188</v>
      </c>
      <c r="E477" s="107">
        <v>142</v>
      </c>
      <c r="F477" s="107">
        <v>102</v>
      </c>
      <c r="G477" s="107">
        <f t="shared" si="304"/>
        <v>98</v>
      </c>
      <c r="H477" s="107">
        <f t="shared" si="306"/>
        <v>-4</v>
      </c>
      <c r="I477" s="108">
        <f t="shared" si="307"/>
        <v>-3.9215686274509802</v>
      </c>
      <c r="J477" s="102"/>
      <c r="K477" s="114" t="s">
        <v>133</v>
      </c>
      <c r="L477" s="106">
        <v>148</v>
      </c>
      <c r="M477" s="107">
        <v>152</v>
      </c>
      <c r="N477" s="107">
        <v>90</v>
      </c>
      <c r="O477" s="107">
        <v>78</v>
      </c>
      <c r="P477" s="107">
        <f t="shared" si="305"/>
        <v>63</v>
      </c>
      <c r="Q477" s="107">
        <f t="shared" si="308"/>
        <v>-15</v>
      </c>
      <c r="R477" s="108">
        <f t="shared" si="309"/>
        <v>-19.230769230769234</v>
      </c>
      <c r="S477" s="108"/>
      <c r="W477" s="100" t="s">
        <v>366</v>
      </c>
      <c r="X477" s="100">
        <v>245</v>
      </c>
      <c r="Y477" s="100">
        <v>198</v>
      </c>
      <c r="Z477" s="100">
        <v>185</v>
      </c>
      <c r="AA477" s="100">
        <v>188</v>
      </c>
      <c r="AC477" s="100" t="s">
        <v>366</v>
      </c>
      <c r="AD477" s="100">
        <v>217</v>
      </c>
      <c r="AE477" s="100">
        <v>183</v>
      </c>
      <c r="AF477" s="100">
        <v>148</v>
      </c>
      <c r="AG477" s="100">
        <v>152</v>
      </c>
      <c r="AJ477" s="100" t="str">
        <f t="shared" si="300"/>
        <v>●</v>
      </c>
      <c r="AK477" s="100" t="str">
        <f t="shared" si="292"/>
        <v>●</v>
      </c>
      <c r="AL477" s="100" t="str">
        <f t="shared" si="310"/>
        <v>●</v>
      </c>
      <c r="AM477" s="100" t="str">
        <f t="shared" si="294"/>
        <v>●</v>
      </c>
      <c r="AP477" s="100" t="str">
        <f t="shared" si="301"/>
        <v>●</v>
      </c>
      <c r="AQ477" s="100" t="str">
        <f t="shared" si="295"/>
        <v>●</v>
      </c>
      <c r="AR477" s="100" t="str">
        <f t="shared" si="296"/>
        <v>●</v>
      </c>
      <c r="AS477" s="100" t="str">
        <f t="shared" si="302"/>
        <v>●</v>
      </c>
    </row>
    <row r="478" spans="2:45" s="100" customFormat="1" ht="14.25" customHeight="1">
      <c r="B478" s="102" t="s">
        <v>206</v>
      </c>
      <c r="C478" s="106">
        <v>191</v>
      </c>
      <c r="D478" s="107">
        <v>169</v>
      </c>
      <c r="E478" s="107">
        <v>178</v>
      </c>
      <c r="F478" s="107">
        <v>147</v>
      </c>
      <c r="G478" s="107">
        <f t="shared" si="304"/>
        <v>92</v>
      </c>
      <c r="H478" s="107">
        <f t="shared" si="306"/>
        <v>-55</v>
      </c>
      <c r="I478" s="108">
        <f t="shared" si="307"/>
        <v>-37.414965986394563</v>
      </c>
      <c r="J478" s="102"/>
      <c r="K478" s="114" t="s">
        <v>134</v>
      </c>
      <c r="L478" s="106">
        <v>153</v>
      </c>
      <c r="M478" s="107">
        <v>134</v>
      </c>
      <c r="N478" s="107">
        <v>145</v>
      </c>
      <c r="O478" s="107">
        <v>87</v>
      </c>
      <c r="P478" s="107">
        <f t="shared" si="305"/>
        <v>87</v>
      </c>
      <c r="Q478" s="107">
        <f t="shared" si="308"/>
        <v>0</v>
      </c>
      <c r="R478" s="108">
        <f t="shared" si="309"/>
        <v>0</v>
      </c>
      <c r="S478" s="108"/>
      <c r="W478" s="100" t="s">
        <v>367</v>
      </c>
      <c r="X478" s="100">
        <v>285</v>
      </c>
      <c r="Y478" s="100">
        <v>240</v>
      </c>
      <c r="Z478" s="100">
        <v>191</v>
      </c>
      <c r="AA478" s="100">
        <v>169</v>
      </c>
      <c r="AC478" s="100" t="s">
        <v>367</v>
      </c>
      <c r="AD478" s="100">
        <v>183</v>
      </c>
      <c r="AE478" s="100">
        <v>205</v>
      </c>
      <c r="AF478" s="100">
        <v>153</v>
      </c>
      <c r="AG478" s="100">
        <v>134</v>
      </c>
      <c r="AJ478" s="100" t="str">
        <f t="shared" si="300"/>
        <v>●</v>
      </c>
      <c r="AK478" s="100" t="str">
        <f t="shared" si="292"/>
        <v>●</v>
      </c>
      <c r="AL478" s="100" t="str">
        <f t="shared" si="310"/>
        <v>●</v>
      </c>
      <c r="AM478" s="100" t="str">
        <f t="shared" si="294"/>
        <v>●</v>
      </c>
      <c r="AP478" s="100" t="str">
        <f t="shared" si="301"/>
        <v>●</v>
      </c>
      <c r="AQ478" s="100" t="str">
        <f t="shared" si="295"/>
        <v>●</v>
      </c>
      <c r="AR478" s="100" t="str">
        <f t="shared" si="296"/>
        <v>●</v>
      </c>
      <c r="AS478" s="100" t="str">
        <f t="shared" si="302"/>
        <v>●</v>
      </c>
    </row>
    <row r="479" spans="2:45" s="100" customFormat="1" ht="14.25" customHeight="1">
      <c r="B479" s="102" t="s">
        <v>207</v>
      </c>
      <c r="C479" s="106">
        <v>217</v>
      </c>
      <c r="D479" s="107">
        <v>183</v>
      </c>
      <c r="E479" s="107">
        <v>155</v>
      </c>
      <c r="F479" s="107">
        <v>160</v>
      </c>
      <c r="G479" s="107">
        <f t="shared" si="304"/>
        <v>135</v>
      </c>
      <c r="H479" s="107">
        <f t="shared" si="306"/>
        <v>-25</v>
      </c>
      <c r="I479" s="108">
        <f t="shared" si="307"/>
        <v>-15.625</v>
      </c>
      <c r="J479" s="102"/>
      <c r="K479" s="114" t="s">
        <v>135</v>
      </c>
      <c r="L479" s="106">
        <v>185</v>
      </c>
      <c r="M479" s="107">
        <v>150</v>
      </c>
      <c r="N479" s="107">
        <v>122</v>
      </c>
      <c r="O479" s="107">
        <v>134</v>
      </c>
      <c r="P479" s="107">
        <f t="shared" si="305"/>
        <v>75</v>
      </c>
      <c r="Q479" s="107">
        <f t="shared" si="308"/>
        <v>-59</v>
      </c>
      <c r="R479" s="108">
        <f t="shared" si="309"/>
        <v>-44.029850746268657</v>
      </c>
      <c r="S479" s="108"/>
      <c r="W479" s="100" t="s">
        <v>368</v>
      </c>
      <c r="X479" s="100">
        <v>198</v>
      </c>
      <c r="Y479" s="100">
        <v>264</v>
      </c>
      <c r="Z479" s="100">
        <v>217</v>
      </c>
      <c r="AA479" s="100">
        <v>183</v>
      </c>
      <c r="AC479" s="100" t="s">
        <v>368</v>
      </c>
      <c r="AD479" s="100">
        <v>159</v>
      </c>
      <c r="AE479" s="100">
        <v>182</v>
      </c>
      <c r="AF479" s="100">
        <v>185</v>
      </c>
      <c r="AG479" s="100">
        <v>150</v>
      </c>
      <c r="AJ479" s="100" t="str">
        <f t="shared" si="300"/>
        <v>●</v>
      </c>
      <c r="AK479" s="100" t="str">
        <f t="shared" si="292"/>
        <v>●</v>
      </c>
      <c r="AL479" s="100" t="str">
        <f t="shared" si="310"/>
        <v>●</v>
      </c>
      <c r="AM479" s="100" t="str">
        <f t="shared" si="294"/>
        <v>●</v>
      </c>
      <c r="AP479" s="100" t="str">
        <f t="shared" si="301"/>
        <v>●</v>
      </c>
      <c r="AQ479" s="100" t="str">
        <f t="shared" si="295"/>
        <v>●</v>
      </c>
      <c r="AR479" s="100" t="str">
        <f t="shared" si="296"/>
        <v>●</v>
      </c>
      <c r="AS479" s="100" t="str">
        <f t="shared" si="302"/>
        <v>●</v>
      </c>
    </row>
    <row r="480" spans="2:45" s="100" customFormat="1" ht="14.25" customHeight="1">
      <c r="B480" s="102" t="s">
        <v>208</v>
      </c>
      <c r="C480" s="106">
        <v>216</v>
      </c>
      <c r="D480" s="107">
        <v>188</v>
      </c>
      <c r="E480" s="107">
        <v>159</v>
      </c>
      <c r="F480" s="107">
        <v>130</v>
      </c>
      <c r="G480" s="107">
        <f t="shared" si="304"/>
        <v>148</v>
      </c>
      <c r="H480" s="107">
        <f t="shared" si="306"/>
        <v>18</v>
      </c>
      <c r="I480" s="108">
        <f t="shared" si="307"/>
        <v>13.846153846153847</v>
      </c>
      <c r="J480" s="102"/>
      <c r="K480" s="114" t="s">
        <v>136</v>
      </c>
      <c r="L480" s="106">
        <v>148</v>
      </c>
      <c r="M480" s="107">
        <v>168</v>
      </c>
      <c r="N480" s="107">
        <v>133</v>
      </c>
      <c r="O480" s="107">
        <v>107</v>
      </c>
      <c r="P480" s="107">
        <f t="shared" si="305"/>
        <v>128</v>
      </c>
      <c r="Q480" s="107">
        <f t="shared" si="308"/>
        <v>21</v>
      </c>
      <c r="R480" s="108">
        <f t="shared" si="309"/>
        <v>19.626168224299064</v>
      </c>
      <c r="S480" s="108"/>
      <c r="W480" s="100" t="s">
        <v>369</v>
      </c>
      <c r="X480" s="100">
        <v>148</v>
      </c>
      <c r="Y480" s="100">
        <v>176</v>
      </c>
      <c r="Z480" s="100">
        <v>216</v>
      </c>
      <c r="AA480" s="100">
        <v>188</v>
      </c>
      <c r="AC480" s="100" t="s">
        <v>369</v>
      </c>
      <c r="AD480" s="100">
        <v>118</v>
      </c>
      <c r="AE480" s="100">
        <v>144</v>
      </c>
      <c r="AF480" s="100">
        <v>148</v>
      </c>
      <c r="AG480" s="100">
        <v>168</v>
      </c>
      <c r="AJ480" s="100" t="str">
        <f t="shared" si="300"/>
        <v>●</v>
      </c>
      <c r="AK480" s="100" t="str">
        <f t="shared" si="292"/>
        <v>●</v>
      </c>
      <c r="AL480" s="100" t="str">
        <f t="shared" si="310"/>
        <v>●</v>
      </c>
      <c r="AM480" s="100" t="str">
        <f t="shared" si="294"/>
        <v>●</v>
      </c>
      <c r="AP480" s="100" t="str">
        <f t="shared" si="301"/>
        <v>●</v>
      </c>
      <c r="AQ480" s="100" t="str">
        <f t="shared" si="295"/>
        <v>●</v>
      </c>
      <c r="AR480" s="100" t="str">
        <f t="shared" si="296"/>
        <v>●</v>
      </c>
      <c r="AS480" s="100" t="str">
        <f t="shared" si="302"/>
        <v>●</v>
      </c>
    </row>
    <row r="481" spans="2:45" s="100" customFormat="1" ht="14.25" customHeight="1">
      <c r="B481" s="102" t="s">
        <v>209</v>
      </c>
      <c r="C481" s="106">
        <v>132</v>
      </c>
      <c r="D481" s="107">
        <v>176</v>
      </c>
      <c r="E481" s="107">
        <v>156</v>
      </c>
      <c r="F481" s="107">
        <v>130</v>
      </c>
      <c r="G481" s="107">
        <f t="shared" si="304"/>
        <v>106</v>
      </c>
      <c r="H481" s="107">
        <f t="shared" si="306"/>
        <v>-24</v>
      </c>
      <c r="I481" s="108">
        <f t="shared" si="307"/>
        <v>-18.461538461538463</v>
      </c>
      <c r="J481" s="102"/>
      <c r="K481" s="114" t="s">
        <v>137</v>
      </c>
      <c r="L481" s="106">
        <v>118</v>
      </c>
      <c r="M481" s="107">
        <v>132</v>
      </c>
      <c r="N481" s="107">
        <v>135</v>
      </c>
      <c r="O481" s="107">
        <v>103</v>
      </c>
      <c r="P481" s="107">
        <f t="shared" si="305"/>
        <v>90</v>
      </c>
      <c r="Q481" s="107">
        <f t="shared" si="308"/>
        <v>-13</v>
      </c>
      <c r="R481" s="108">
        <f t="shared" si="309"/>
        <v>-12.621359223300971</v>
      </c>
      <c r="S481" s="108"/>
      <c r="W481" s="100" t="s">
        <v>370</v>
      </c>
      <c r="X481" s="100">
        <v>102</v>
      </c>
      <c r="Y481" s="100">
        <v>111</v>
      </c>
      <c r="Z481" s="100">
        <v>132</v>
      </c>
      <c r="AA481" s="100">
        <v>176</v>
      </c>
      <c r="AC481" s="100" t="s">
        <v>370</v>
      </c>
      <c r="AD481" s="100">
        <v>112</v>
      </c>
      <c r="AE481" s="100">
        <v>98</v>
      </c>
      <c r="AF481" s="100">
        <v>118</v>
      </c>
      <c r="AG481" s="100">
        <v>132</v>
      </c>
      <c r="AJ481" s="100" t="str">
        <f t="shared" si="300"/>
        <v>●</v>
      </c>
      <c r="AK481" s="100" t="str">
        <f t="shared" si="292"/>
        <v>●</v>
      </c>
      <c r="AL481" s="100" t="str">
        <f t="shared" si="310"/>
        <v>●</v>
      </c>
      <c r="AM481" s="100" t="str">
        <f t="shared" si="294"/>
        <v>●</v>
      </c>
      <c r="AP481" s="100" t="str">
        <f t="shared" si="301"/>
        <v>●</v>
      </c>
      <c r="AQ481" s="100" t="str">
        <f t="shared" si="295"/>
        <v>●</v>
      </c>
      <c r="AR481" s="100" t="str">
        <f t="shared" si="296"/>
        <v>●</v>
      </c>
      <c r="AS481" s="100" t="str">
        <f t="shared" si="302"/>
        <v>●</v>
      </c>
    </row>
    <row r="482" spans="2:45" s="100" customFormat="1" ht="14.25" customHeight="1">
      <c r="B482" s="102" t="s">
        <v>210</v>
      </c>
      <c r="C482" s="106">
        <v>69</v>
      </c>
      <c r="D482" s="107">
        <v>96</v>
      </c>
      <c r="E482" s="107">
        <v>126</v>
      </c>
      <c r="F482" s="107">
        <v>126</v>
      </c>
      <c r="G482" s="107">
        <f t="shared" si="304"/>
        <v>101</v>
      </c>
      <c r="H482" s="107">
        <f t="shared" si="306"/>
        <v>-25</v>
      </c>
      <c r="I482" s="108">
        <f t="shared" si="307"/>
        <v>-19.841269841269842</v>
      </c>
      <c r="J482" s="102"/>
      <c r="K482" s="114" t="s">
        <v>138</v>
      </c>
      <c r="L482" s="106">
        <v>70</v>
      </c>
      <c r="M482" s="107">
        <v>90</v>
      </c>
      <c r="N482" s="107">
        <v>86</v>
      </c>
      <c r="O482" s="107">
        <v>93</v>
      </c>
      <c r="P482" s="107">
        <f t="shared" si="305"/>
        <v>80</v>
      </c>
      <c r="Q482" s="107">
        <f t="shared" si="308"/>
        <v>-13</v>
      </c>
      <c r="R482" s="108">
        <f t="shared" si="309"/>
        <v>-13.978494623655912</v>
      </c>
      <c r="S482" s="108"/>
      <c r="W482" s="100" t="s">
        <v>371</v>
      </c>
      <c r="X482" s="100">
        <v>53</v>
      </c>
      <c r="Y482" s="100">
        <v>57</v>
      </c>
      <c r="Z482" s="100">
        <v>69</v>
      </c>
      <c r="AA482" s="100">
        <v>96</v>
      </c>
      <c r="AC482" s="100" t="s">
        <v>371</v>
      </c>
      <c r="AD482" s="100">
        <v>64</v>
      </c>
      <c r="AE482" s="100">
        <v>71</v>
      </c>
      <c r="AF482" s="100">
        <v>70</v>
      </c>
      <c r="AG482" s="100">
        <v>90</v>
      </c>
      <c r="AJ482" s="100" t="str">
        <f t="shared" si="300"/>
        <v>●</v>
      </c>
      <c r="AK482" s="100" t="str">
        <f t="shared" si="292"/>
        <v>●</v>
      </c>
      <c r="AL482" s="100" t="str">
        <f t="shared" si="310"/>
        <v>●</v>
      </c>
      <c r="AM482" s="100" t="str">
        <f t="shared" si="294"/>
        <v>●</v>
      </c>
      <c r="AP482" s="100" t="str">
        <f t="shared" si="301"/>
        <v>●</v>
      </c>
      <c r="AQ482" s="100" t="str">
        <f t="shared" si="295"/>
        <v>●</v>
      </c>
      <c r="AR482" s="100" t="str">
        <f t="shared" si="296"/>
        <v>●</v>
      </c>
      <c r="AS482" s="100" t="str">
        <f t="shared" si="302"/>
        <v>●</v>
      </c>
    </row>
    <row r="483" spans="2:45" s="100" customFormat="1" ht="14.25" customHeight="1">
      <c r="B483" s="102" t="s">
        <v>110</v>
      </c>
      <c r="C483" s="106">
        <v>43</v>
      </c>
      <c r="D483" s="107">
        <v>58</v>
      </c>
      <c r="E483" s="107">
        <v>69</v>
      </c>
      <c r="F483" s="107">
        <v>88</v>
      </c>
      <c r="G483" s="107">
        <f t="shared" si="304"/>
        <v>104</v>
      </c>
      <c r="H483" s="107">
        <f t="shared" si="306"/>
        <v>16</v>
      </c>
      <c r="I483" s="108">
        <f t="shared" si="307"/>
        <v>18.181818181818183</v>
      </c>
      <c r="J483" s="102"/>
      <c r="K483" s="114" t="s">
        <v>110</v>
      </c>
      <c r="L483" s="106">
        <v>58</v>
      </c>
      <c r="M483" s="107">
        <v>87</v>
      </c>
      <c r="N483" s="107">
        <v>73</v>
      </c>
      <c r="O483" s="107">
        <v>69</v>
      </c>
      <c r="P483" s="107">
        <f t="shared" si="305"/>
        <v>89</v>
      </c>
      <c r="Q483" s="107">
        <f t="shared" si="308"/>
        <v>20</v>
      </c>
      <c r="R483" s="108">
        <f t="shared" si="309"/>
        <v>28.985507246376812</v>
      </c>
      <c r="S483" s="108"/>
      <c r="W483" s="100" t="s">
        <v>378</v>
      </c>
      <c r="X483" s="100">
        <v>26</v>
      </c>
      <c r="Y483" s="100">
        <v>35</v>
      </c>
      <c r="Z483" s="100">
        <v>43</v>
      </c>
      <c r="AA483" s="100">
        <v>58</v>
      </c>
      <c r="AC483" s="100" t="s">
        <v>378</v>
      </c>
      <c r="AD483" s="100">
        <v>26</v>
      </c>
      <c r="AE483" s="100">
        <v>47</v>
      </c>
      <c r="AF483" s="100">
        <v>58</v>
      </c>
      <c r="AG483" s="100">
        <v>87</v>
      </c>
      <c r="AJ483" s="100" t="str">
        <f t="shared" si="300"/>
        <v>●</v>
      </c>
      <c r="AK483" s="100" t="str">
        <f t="shared" si="292"/>
        <v>●</v>
      </c>
      <c r="AL483" s="100" t="str">
        <f t="shared" si="310"/>
        <v>●</v>
      </c>
      <c r="AM483" s="100" t="str">
        <f t="shared" si="294"/>
        <v>●</v>
      </c>
      <c r="AP483" s="100" t="str">
        <f t="shared" si="301"/>
        <v>●</v>
      </c>
      <c r="AQ483" s="100" t="str">
        <f t="shared" si="295"/>
        <v>●</v>
      </c>
      <c r="AR483" s="100" t="str">
        <f t="shared" si="296"/>
        <v>●</v>
      </c>
      <c r="AS483" s="100" t="str">
        <f t="shared" si="302"/>
        <v>●</v>
      </c>
    </row>
    <row r="484" spans="2:45" s="100" customFormat="1" ht="14.25" customHeight="1">
      <c r="B484" s="119" t="s">
        <v>111</v>
      </c>
      <c r="C484" s="120" t="s">
        <v>313</v>
      </c>
      <c r="D484" s="116" t="s">
        <v>313</v>
      </c>
      <c r="E484" s="116" t="s">
        <v>313</v>
      </c>
      <c r="F484" s="116" t="s">
        <v>313</v>
      </c>
      <c r="G484" s="107">
        <f t="shared" si="304"/>
        <v>5</v>
      </c>
      <c r="H484" s="107"/>
      <c r="I484" s="108"/>
      <c r="K484" s="119" t="s">
        <v>111</v>
      </c>
      <c r="L484" s="120" t="s">
        <v>313</v>
      </c>
      <c r="M484" s="116" t="s">
        <v>313</v>
      </c>
      <c r="N484" s="116" t="s">
        <v>313</v>
      </c>
      <c r="O484" s="116" t="s">
        <v>313</v>
      </c>
      <c r="P484" s="107">
        <f t="shared" si="305"/>
        <v>1</v>
      </c>
      <c r="Q484" s="107"/>
      <c r="R484" s="108"/>
    </row>
    <row r="485" spans="2:45" s="100" customFormat="1" ht="14.25" customHeight="1">
      <c r="B485" s="119"/>
      <c r="C485" s="123"/>
      <c r="D485" s="116"/>
      <c r="E485" s="116"/>
      <c r="F485" s="116"/>
      <c r="G485" s="107"/>
      <c r="H485" s="107"/>
      <c r="I485" s="108"/>
      <c r="K485" s="119"/>
      <c r="L485" s="123"/>
      <c r="M485" s="116"/>
      <c r="N485" s="116"/>
      <c r="O485" s="116"/>
      <c r="P485" s="107"/>
      <c r="Q485" s="107"/>
      <c r="R485" s="108"/>
    </row>
    <row r="486" spans="2:45" s="100" customFormat="1" ht="14.25" customHeight="1">
      <c r="G486" s="168"/>
      <c r="P486" s="168"/>
    </row>
    <row r="487" spans="2:45" s="99" customFormat="1" ht="14.25" customHeight="1">
      <c r="B487" s="99" t="str">
        <f>LEFT(B457,LEN(B457)-2)&amp;+"男"</f>
        <v>末広町・男</v>
      </c>
      <c r="H487" s="99" t="s">
        <v>805</v>
      </c>
      <c r="I487" s="380">
        <f>令和2年9月末住基人口!D43</f>
        <v>646</v>
      </c>
      <c r="K487" s="99" t="str">
        <f>LEFT(K457,LEN(K457)-2)&amp;+"男"</f>
        <v>梅ヶ枝町・男</v>
      </c>
      <c r="Q487" s="99" t="s">
        <v>805</v>
      </c>
      <c r="R487" s="380">
        <f>令和2年9月末住基人口!D44</f>
        <v>490</v>
      </c>
      <c r="W487" s="100"/>
      <c r="X487" s="100"/>
      <c r="Y487" s="100"/>
      <c r="Z487" s="100"/>
      <c r="AA487" s="100"/>
      <c r="AB487" s="100"/>
      <c r="AC487" s="100"/>
      <c r="AD487" s="100"/>
      <c r="AE487" s="100"/>
      <c r="AF487" s="100"/>
      <c r="AG487" s="100"/>
    </row>
    <row r="488" spans="2:45" s="100" customFormat="1" ht="14.25" customHeight="1">
      <c r="B488" s="583" t="s">
        <v>335</v>
      </c>
      <c r="C488" s="101"/>
      <c r="D488" s="101"/>
      <c r="E488" s="101"/>
      <c r="F488" s="101"/>
      <c r="G488" s="135"/>
      <c r="H488" s="131"/>
      <c r="I488" s="131"/>
      <c r="J488" s="102"/>
      <c r="K488" s="583" t="s">
        <v>335</v>
      </c>
      <c r="L488" s="101"/>
      <c r="M488" s="101"/>
      <c r="N488" s="101"/>
      <c r="O488" s="101"/>
      <c r="P488" s="135"/>
      <c r="Q488" s="131"/>
      <c r="R488" s="131"/>
      <c r="S488" s="103"/>
    </row>
    <row r="489" spans="2:45" s="100" customFormat="1" ht="14.25" customHeight="1">
      <c r="B489" s="584"/>
      <c r="C489" s="130" t="str">
        <f>$C$4</f>
        <v>平成12年</v>
      </c>
      <c r="D489" s="130" t="str">
        <f>$D$4</f>
        <v>平成17年</v>
      </c>
      <c r="E489" s="130" t="str">
        <f>$E$4</f>
        <v>平成22年</v>
      </c>
      <c r="F489" s="130" t="s">
        <v>410</v>
      </c>
      <c r="G489" s="130" t="s">
        <v>739</v>
      </c>
      <c r="H489" s="133" t="s">
        <v>509</v>
      </c>
      <c r="I489" s="134" t="str">
        <f>$I$4</f>
        <v>27年</v>
      </c>
      <c r="J489" s="102"/>
      <c r="K489" s="584"/>
      <c r="L489" s="130" t="str">
        <f>$C$4</f>
        <v>平成12年</v>
      </c>
      <c r="M489" s="130" t="str">
        <f>$D$4</f>
        <v>平成17年</v>
      </c>
      <c r="N489" s="130" t="str">
        <f>$E$4</f>
        <v>平成22年</v>
      </c>
      <c r="O489" s="130" t="s">
        <v>410</v>
      </c>
      <c r="P489" s="130" t="s">
        <v>739</v>
      </c>
      <c r="Q489" s="133" t="str">
        <f>$H$4</f>
        <v>対平成</v>
      </c>
      <c r="R489" s="134" t="str">
        <f>$I$4</f>
        <v>27年</v>
      </c>
      <c r="S489" s="103"/>
    </row>
    <row r="490" spans="2:45" s="100" customFormat="1" ht="14.25" customHeight="1">
      <c r="B490" s="585"/>
      <c r="C490" s="104"/>
      <c r="D490" s="104"/>
      <c r="E490" s="104"/>
      <c r="F490" s="104"/>
      <c r="G490" s="104"/>
      <c r="H490" s="132" t="s">
        <v>88</v>
      </c>
      <c r="I490" s="133" t="s">
        <v>398</v>
      </c>
      <c r="J490" s="102"/>
      <c r="K490" s="585"/>
      <c r="L490" s="104"/>
      <c r="M490" s="104"/>
      <c r="N490" s="104"/>
      <c r="O490" s="104"/>
      <c r="P490" s="104"/>
      <c r="Q490" s="132" t="s">
        <v>88</v>
      </c>
      <c r="R490" s="133" t="s">
        <v>398</v>
      </c>
      <c r="S490" s="103"/>
    </row>
    <row r="491" spans="2:45" s="199" customFormat="1" ht="14.25" customHeight="1">
      <c r="B491" s="200" t="s">
        <v>90</v>
      </c>
      <c r="C491" s="198">
        <v>1001</v>
      </c>
      <c r="D491" s="194">
        <v>917</v>
      </c>
      <c r="E491" s="194">
        <v>774</v>
      </c>
      <c r="F491" s="194">
        <v>695</v>
      </c>
      <c r="G491" s="194">
        <f>IF(COUNTIF(G496:G514,"x"),"x",IF(SUM(G496:G514)=0,"-",SUM(G496:G514)))</f>
        <v>613</v>
      </c>
      <c r="H491" s="193">
        <f t="shared" ref="H491:H494" si="311">IF(G491="x","x",IF(AND(G491="-",F491="-"),"-",IF(AND(G491="-",F491&gt;0),F491*-1,IF(AND(G491&gt;0,F491="-"),G491,G491-F491))))</f>
        <v>-82</v>
      </c>
      <c r="I491" s="195">
        <f>IF(H491="x","x",IF(H491="-","-",IF(AND(F491="-",G491&gt;0),"皆増",IF(AND(F491&gt;0,G491="-"),"皆減",H491/F491*100))))</f>
        <v>-11.798561151079138</v>
      </c>
      <c r="J491" s="196"/>
      <c r="K491" s="197" t="s">
        <v>90</v>
      </c>
      <c r="L491" s="198">
        <v>748</v>
      </c>
      <c r="M491" s="194">
        <v>688</v>
      </c>
      <c r="N491" s="194">
        <v>583</v>
      </c>
      <c r="O491" s="194">
        <v>486</v>
      </c>
      <c r="P491" s="194">
        <f>IF(COUNTIF(P496:P514,"x"),"x",IF(SUM(P496:P514)=0,"-",SUM(P496:P514)))</f>
        <v>457</v>
      </c>
      <c r="Q491" s="193">
        <f t="shared" ref="Q491:Q494" si="312">IF(P491="x","x",IF(AND(P491="-",O491="-"),"-",IF(AND(P491="-",O491&gt;0),O491*-1,IF(AND(P491&gt;0,O491="-"),P491,P491-O491))))</f>
        <v>-29</v>
      </c>
      <c r="R491" s="195">
        <f>IF(Q491="x","x",IF(Q491="-","-",IF(AND(O491="-",P491&gt;0),"皆増",IF(AND(O491&gt;0,P491="-"),"皆減",Q491/O491*100))))</f>
        <v>-5.9670781893004117</v>
      </c>
      <c r="S491" s="195"/>
      <c r="W491" s="199" t="s">
        <v>373</v>
      </c>
      <c r="X491" s="199">
        <v>1277</v>
      </c>
      <c r="Y491" s="199">
        <v>1154</v>
      </c>
      <c r="Z491" s="199">
        <v>1001</v>
      </c>
      <c r="AA491" s="199">
        <v>917</v>
      </c>
      <c r="AC491" s="199" t="s">
        <v>373</v>
      </c>
      <c r="AD491" s="199">
        <v>1005</v>
      </c>
      <c r="AE491" s="199">
        <v>863</v>
      </c>
      <c r="AF491" s="199">
        <v>748</v>
      </c>
      <c r="AG491" s="199">
        <v>688</v>
      </c>
      <c r="AJ491" s="199" t="str">
        <f>IF(C491=X491,"○","●")</f>
        <v>●</v>
      </c>
      <c r="AK491" s="199" t="str">
        <f t="shared" ref="AK491:AK513" si="313">IF(D491=Y491,"○","●")</f>
        <v>●</v>
      </c>
      <c r="AL491" s="199" t="str">
        <f t="shared" ref="AL491:AL492" si="314">IF(E491=Z491,"○","●")</f>
        <v>●</v>
      </c>
      <c r="AM491" s="199" t="str">
        <f t="shared" ref="AM491:AM513" si="315">IF(F491=AA491,"○","●")</f>
        <v>●</v>
      </c>
      <c r="AP491" s="199" t="str">
        <f>IF(L491=AD491,"○","●")</f>
        <v>●</v>
      </c>
      <c r="AQ491" s="199" t="str">
        <f t="shared" ref="AQ491:AQ513" si="316">IF(M491=AE491,"○","●")</f>
        <v>●</v>
      </c>
      <c r="AR491" s="199" t="str">
        <f t="shared" ref="AR491:AR513" si="317">IF(N491=AF491,"○","●")</f>
        <v>●</v>
      </c>
      <c r="AS491" s="199" t="str">
        <f t="shared" ref="AS491" si="318">IF(O491=AG491,"○","●")</f>
        <v>●</v>
      </c>
    </row>
    <row r="492" spans="2:45" s="100" customFormat="1" ht="14.25" customHeight="1">
      <c r="B492" s="105" t="s">
        <v>91</v>
      </c>
      <c r="C492" s="106">
        <v>100</v>
      </c>
      <c r="D492" s="107">
        <v>87</v>
      </c>
      <c r="E492" s="107">
        <v>62</v>
      </c>
      <c r="F492" s="107">
        <v>63</v>
      </c>
      <c r="G492" s="107">
        <f>IF(COUNTIF(G496:G498,"x"),"x",IF(SUM(G496:G498)=0,"-",SUM(G496:G498)))</f>
        <v>56</v>
      </c>
      <c r="H492" s="107">
        <f t="shared" si="311"/>
        <v>-7</v>
      </c>
      <c r="I492" s="108">
        <f t="shared" ref="I492:I494" si="319">IF(H492="x","x",IF(H492="-","-",IF(AND(F492="-",G492&gt;0),"皆増",IF(AND(F492&gt;0,G492="-"),"皆減",H492/F492*100))))</f>
        <v>-11.111111111111111</v>
      </c>
      <c r="J492" s="102"/>
      <c r="K492" s="109" t="s">
        <v>91</v>
      </c>
      <c r="L492" s="106">
        <v>64</v>
      </c>
      <c r="M492" s="107">
        <v>59</v>
      </c>
      <c r="N492" s="107">
        <v>41</v>
      </c>
      <c r="O492" s="107">
        <v>31</v>
      </c>
      <c r="P492" s="107">
        <f>IF(COUNTIF(P496:P498,"x"),"x",IF(SUM(P496:P498)=0,"-",SUM(P496:P498)))</f>
        <v>39</v>
      </c>
      <c r="Q492" s="107">
        <f t="shared" si="312"/>
        <v>8</v>
      </c>
      <c r="R492" s="108">
        <f t="shared" ref="R492:R494" si="320">IF(Q492="x","x",IF(Q492="-","-",IF(AND(O492="-",P492&gt;0),"皆増",IF(AND(O492&gt;0,P492="-"),"皆減",Q492/O492*100))))</f>
        <v>25.806451612903224</v>
      </c>
      <c r="S492" s="108"/>
      <c r="W492" s="100" t="s">
        <v>374</v>
      </c>
      <c r="X492" s="100">
        <v>186</v>
      </c>
      <c r="Y492" s="100">
        <v>141</v>
      </c>
      <c r="Z492" s="100">
        <v>100</v>
      </c>
      <c r="AA492" s="100">
        <v>87</v>
      </c>
      <c r="AC492" s="100" t="s">
        <v>374</v>
      </c>
      <c r="AD492" s="100">
        <v>130</v>
      </c>
      <c r="AE492" s="100">
        <v>87</v>
      </c>
      <c r="AF492" s="100">
        <v>64</v>
      </c>
      <c r="AG492" s="100">
        <v>59</v>
      </c>
      <c r="AJ492" s="100" t="str">
        <f t="shared" ref="AJ492:AJ513" si="321">IF(C492=X492,"○","●")</f>
        <v>●</v>
      </c>
      <c r="AK492" s="100" t="str">
        <f t="shared" si="313"/>
        <v>●</v>
      </c>
      <c r="AL492" s="100" t="str">
        <f t="shared" si="314"/>
        <v>●</v>
      </c>
      <c r="AM492" s="100" t="str">
        <f t="shared" si="315"/>
        <v>●</v>
      </c>
      <c r="AP492" s="100" t="str">
        <f t="shared" ref="AP492:AP513" si="322">IF(L492=AD492,"○","●")</f>
        <v>●</v>
      </c>
      <c r="AQ492" s="100" t="str">
        <f t="shared" si="316"/>
        <v>●</v>
      </c>
      <c r="AR492" s="100" t="str">
        <f t="shared" si="317"/>
        <v>●</v>
      </c>
      <c r="AS492" s="100" t="str">
        <f>IF(O492=AG492,"○","●")</f>
        <v>●</v>
      </c>
    </row>
    <row r="493" spans="2:45" s="100" customFormat="1" ht="14.25" customHeight="1">
      <c r="B493" s="105" t="s">
        <v>92</v>
      </c>
      <c r="C493" s="106">
        <v>620</v>
      </c>
      <c r="D493" s="107">
        <v>554</v>
      </c>
      <c r="E493" s="107">
        <v>447</v>
      </c>
      <c r="F493" s="107">
        <v>376</v>
      </c>
      <c r="G493" s="296">
        <f>IF(COUNTIF(G499:G508,"x"),"x",IF(SUM(G499:G508)=0,"-",SUM(G499:G508)))</f>
        <v>305</v>
      </c>
      <c r="H493" s="107">
        <f t="shared" si="311"/>
        <v>-71</v>
      </c>
      <c r="I493" s="108">
        <f t="shared" si="319"/>
        <v>-18.882978723404257</v>
      </c>
      <c r="J493" s="102"/>
      <c r="K493" s="109" t="s">
        <v>92</v>
      </c>
      <c r="L493" s="106">
        <v>451</v>
      </c>
      <c r="M493" s="107">
        <v>391</v>
      </c>
      <c r="N493" s="107">
        <v>321</v>
      </c>
      <c r="O493" s="107">
        <v>246</v>
      </c>
      <c r="P493" s="296">
        <f>IF(COUNTIF(P499:P508,"x"),"x",IF(SUM(P499:P508)=0,"-",SUM(P499:P508)))</f>
        <v>237</v>
      </c>
      <c r="Q493" s="107">
        <f t="shared" si="312"/>
        <v>-9</v>
      </c>
      <c r="R493" s="108">
        <f t="shared" si="320"/>
        <v>-3.6585365853658534</v>
      </c>
      <c r="S493" s="108"/>
      <c r="W493" s="100" t="s">
        <v>375</v>
      </c>
      <c r="X493" s="100">
        <v>884</v>
      </c>
      <c r="Y493" s="100">
        <v>744</v>
      </c>
      <c r="Z493" s="100">
        <v>620</v>
      </c>
      <c r="AA493" s="100">
        <v>554</v>
      </c>
      <c r="AC493" s="100" t="s">
        <v>375</v>
      </c>
      <c r="AD493" s="100">
        <v>686</v>
      </c>
      <c r="AE493" s="100">
        <v>558</v>
      </c>
      <c r="AF493" s="100">
        <v>451</v>
      </c>
      <c r="AG493" s="100">
        <v>391</v>
      </c>
      <c r="AJ493" s="100" t="str">
        <f t="shared" si="321"/>
        <v>●</v>
      </c>
      <c r="AK493" s="100" t="str">
        <f t="shared" si="313"/>
        <v>●</v>
      </c>
      <c r="AL493" s="100" t="str">
        <f>IF(E493=Z493,"○","●")</f>
        <v>●</v>
      </c>
      <c r="AM493" s="100" t="str">
        <f t="shared" si="315"/>
        <v>●</v>
      </c>
      <c r="AP493" s="100" t="str">
        <f t="shared" si="322"/>
        <v>●</v>
      </c>
      <c r="AQ493" s="100" t="str">
        <f t="shared" si="316"/>
        <v>●</v>
      </c>
      <c r="AR493" s="100" t="str">
        <f t="shared" si="317"/>
        <v>●</v>
      </c>
      <c r="AS493" s="100" t="str">
        <f t="shared" ref="AS493:AS513" si="323">IF(O493=AG493,"○","●")</f>
        <v>●</v>
      </c>
    </row>
    <row r="494" spans="2:45" s="100" customFormat="1" ht="14.25" customHeight="1">
      <c r="B494" s="105" t="s">
        <v>93</v>
      </c>
      <c r="C494" s="106">
        <v>281</v>
      </c>
      <c r="D494" s="107">
        <v>276</v>
      </c>
      <c r="E494" s="107">
        <v>265</v>
      </c>
      <c r="F494" s="107">
        <v>256</v>
      </c>
      <c r="G494" s="107">
        <f>IF(COUNTIF(G509:G513,"x"),"x",IF(SUM(G509,G513)=0,"-",SUM(G509:G513)))</f>
        <v>249</v>
      </c>
      <c r="H494" s="107">
        <f t="shared" si="311"/>
        <v>-7</v>
      </c>
      <c r="I494" s="108">
        <f t="shared" si="319"/>
        <v>-2.734375</v>
      </c>
      <c r="J494" s="102"/>
      <c r="K494" s="109" t="s">
        <v>93</v>
      </c>
      <c r="L494" s="106">
        <v>233</v>
      </c>
      <c r="M494" s="107">
        <v>238</v>
      </c>
      <c r="N494" s="107">
        <v>221</v>
      </c>
      <c r="O494" s="107">
        <v>209</v>
      </c>
      <c r="P494" s="107">
        <f>IF(COUNTIF(P509:P513,"x"),"x",IF(SUM(P509,P513)=0,"-",SUM(P509:P513)))</f>
        <v>180</v>
      </c>
      <c r="Q494" s="107">
        <f t="shared" si="312"/>
        <v>-29</v>
      </c>
      <c r="R494" s="108">
        <f t="shared" si="320"/>
        <v>-13.875598086124402</v>
      </c>
      <c r="S494" s="108"/>
      <c r="W494" s="100" t="s">
        <v>376</v>
      </c>
      <c r="X494" s="100">
        <v>207</v>
      </c>
      <c r="Y494" s="100">
        <v>269</v>
      </c>
      <c r="Z494" s="100">
        <v>281</v>
      </c>
      <c r="AA494" s="100">
        <v>276</v>
      </c>
      <c r="AC494" s="100" t="s">
        <v>376</v>
      </c>
      <c r="AD494" s="100">
        <v>189</v>
      </c>
      <c r="AE494" s="100">
        <v>218</v>
      </c>
      <c r="AF494" s="100">
        <v>233</v>
      </c>
      <c r="AG494" s="100">
        <v>238</v>
      </c>
      <c r="AJ494" s="100" t="str">
        <f t="shared" si="321"/>
        <v>●</v>
      </c>
      <c r="AK494" s="100" t="str">
        <f t="shared" si="313"/>
        <v>●</v>
      </c>
      <c r="AL494" s="100" t="str">
        <f t="shared" ref="AL494:AL503" si="324">IF(E494=Z494,"○","●")</f>
        <v>●</v>
      </c>
      <c r="AM494" s="100" t="str">
        <f t="shared" si="315"/>
        <v>●</v>
      </c>
      <c r="AP494" s="100" t="str">
        <f t="shared" si="322"/>
        <v>●</v>
      </c>
      <c r="AQ494" s="100" t="str">
        <f t="shared" si="316"/>
        <v>●</v>
      </c>
      <c r="AR494" s="100" t="str">
        <f t="shared" si="317"/>
        <v>●</v>
      </c>
      <c r="AS494" s="100" t="str">
        <f t="shared" si="323"/>
        <v>●</v>
      </c>
    </row>
    <row r="495" spans="2:45" s="100" customFormat="1" ht="14.25" customHeight="1">
      <c r="B495" s="102"/>
      <c r="C495" s="106"/>
      <c r="D495" s="112"/>
      <c r="E495" s="112"/>
      <c r="F495" s="112"/>
      <c r="G495" s="112"/>
      <c r="H495" s="112"/>
      <c r="I495" s="113"/>
      <c r="J495" s="102"/>
      <c r="K495" s="114"/>
      <c r="L495" s="106"/>
      <c r="M495" s="112"/>
      <c r="N495" s="112"/>
      <c r="O495" s="112"/>
      <c r="P495" s="112"/>
      <c r="Q495" s="112"/>
      <c r="R495" s="113"/>
      <c r="S495" s="113"/>
      <c r="AJ495" s="100" t="str">
        <f t="shared" si="321"/>
        <v>○</v>
      </c>
      <c r="AK495" s="100" t="str">
        <f t="shared" si="313"/>
        <v>○</v>
      </c>
      <c r="AL495" s="100" t="str">
        <f t="shared" si="324"/>
        <v>○</v>
      </c>
      <c r="AM495" s="100" t="str">
        <f t="shared" si="315"/>
        <v>○</v>
      </c>
      <c r="AP495" s="100" t="str">
        <f t="shared" si="322"/>
        <v>○</v>
      </c>
      <c r="AQ495" s="100" t="str">
        <f t="shared" si="316"/>
        <v>○</v>
      </c>
      <c r="AR495" s="100" t="str">
        <f t="shared" si="317"/>
        <v>○</v>
      </c>
      <c r="AS495" s="100" t="str">
        <f t="shared" si="323"/>
        <v>○</v>
      </c>
    </row>
    <row r="496" spans="2:45" s="100" customFormat="1" ht="14.25" customHeight="1">
      <c r="B496" s="102" t="s">
        <v>94</v>
      </c>
      <c r="C496" s="106">
        <v>20</v>
      </c>
      <c r="D496" s="107">
        <v>26</v>
      </c>
      <c r="E496" s="107">
        <v>15</v>
      </c>
      <c r="F496" s="107">
        <v>14</v>
      </c>
      <c r="G496" s="107">
        <f>第2表01元データ!L40</f>
        <v>18</v>
      </c>
      <c r="H496" s="107">
        <f t="shared" ref="H496:H513" si="325">IF(G496="x","x",IF(AND(G496="-",F496="-"),"-",IF(AND(G496="-",F496&gt;0),F496*-1,IF(AND(G496&gt;0,F496="-"),G496,G496-F496))))</f>
        <v>4</v>
      </c>
      <c r="I496" s="108">
        <f t="shared" ref="I496:I513" si="326">IF(H496="x","x",IF(H496="-","-",IF(AND(F496="-",G496&gt;0),"皆増",IF(AND(F496&gt;0,G496="-"),"皆減",H496/F496*100))))</f>
        <v>28.571428571428569</v>
      </c>
      <c r="J496" s="102"/>
      <c r="K496" s="114" t="s">
        <v>94</v>
      </c>
      <c r="L496" s="106">
        <v>12</v>
      </c>
      <c r="M496" s="107">
        <v>12</v>
      </c>
      <c r="N496" s="107">
        <v>15</v>
      </c>
      <c r="O496" s="107">
        <v>6</v>
      </c>
      <c r="P496" s="107">
        <f>第2表01元データ!M40</f>
        <v>9</v>
      </c>
      <c r="Q496" s="107">
        <f t="shared" ref="Q496:Q513" si="327">IF(P496="x","x",IF(AND(P496="-",O496="-"),"-",IF(AND(P496="-",O496&gt;0),O496*-1,IF(AND(P496&gt;0,O496="-"),P496,P496-O496))))</f>
        <v>3</v>
      </c>
      <c r="R496" s="108">
        <f t="shared" ref="R496:R513" si="328">IF(Q496="x","x",IF(Q496="-","-",IF(AND(O496="-",P496&gt;0),"皆増",IF(AND(O496&gt;0,P496="-"),"皆減",Q496/O496*100))))</f>
        <v>50</v>
      </c>
      <c r="S496" s="108"/>
      <c r="T496" s="100">
        <v>101</v>
      </c>
      <c r="W496" s="100" t="s">
        <v>377</v>
      </c>
      <c r="X496" s="100">
        <v>43</v>
      </c>
      <c r="Y496" s="100">
        <v>35</v>
      </c>
      <c r="Z496" s="100">
        <v>20</v>
      </c>
      <c r="AA496" s="100">
        <v>26</v>
      </c>
      <c r="AC496" s="100" t="s">
        <v>377</v>
      </c>
      <c r="AD496" s="100">
        <v>28</v>
      </c>
      <c r="AE496" s="100">
        <v>21</v>
      </c>
      <c r="AF496" s="100">
        <v>12</v>
      </c>
      <c r="AG496" s="100">
        <v>12</v>
      </c>
      <c r="AJ496" s="100" t="str">
        <f t="shared" si="321"/>
        <v>●</v>
      </c>
      <c r="AK496" s="100" t="str">
        <f t="shared" si="313"/>
        <v>●</v>
      </c>
      <c r="AL496" s="100" t="str">
        <f t="shared" si="324"/>
        <v>●</v>
      </c>
      <c r="AM496" s="100" t="str">
        <f t="shared" si="315"/>
        <v>●</v>
      </c>
      <c r="AP496" s="100" t="str">
        <f t="shared" si="322"/>
        <v>●</v>
      </c>
      <c r="AQ496" s="100" t="str">
        <f t="shared" si="316"/>
        <v>●</v>
      </c>
      <c r="AR496" s="100" t="str">
        <f t="shared" si="317"/>
        <v>●</v>
      </c>
      <c r="AS496" s="100" t="str">
        <f t="shared" si="323"/>
        <v>●</v>
      </c>
    </row>
    <row r="497" spans="2:45" s="100" customFormat="1" ht="14.25" customHeight="1">
      <c r="B497" s="102" t="s">
        <v>123</v>
      </c>
      <c r="C497" s="106">
        <v>41</v>
      </c>
      <c r="D497" s="107">
        <v>21</v>
      </c>
      <c r="E497" s="107">
        <v>20</v>
      </c>
      <c r="F497" s="107">
        <v>21</v>
      </c>
      <c r="G497" s="107">
        <f>第2表01元データ!L41</f>
        <v>15</v>
      </c>
      <c r="H497" s="107">
        <f t="shared" si="325"/>
        <v>-6</v>
      </c>
      <c r="I497" s="108">
        <f t="shared" si="326"/>
        <v>-28.571428571428569</v>
      </c>
      <c r="J497" s="102"/>
      <c r="K497" s="114" t="s">
        <v>123</v>
      </c>
      <c r="L497" s="106">
        <v>21</v>
      </c>
      <c r="M497" s="107">
        <v>21</v>
      </c>
      <c r="N497" s="107">
        <v>9</v>
      </c>
      <c r="O497" s="107">
        <v>16</v>
      </c>
      <c r="P497" s="107">
        <f>第2表01元データ!M41</f>
        <v>8</v>
      </c>
      <c r="Q497" s="107">
        <f t="shared" si="327"/>
        <v>-8</v>
      </c>
      <c r="R497" s="108">
        <f t="shared" si="328"/>
        <v>-50</v>
      </c>
      <c r="S497" s="108"/>
      <c r="T497" s="100">
        <v>102</v>
      </c>
      <c r="W497" s="100" t="s">
        <v>356</v>
      </c>
      <c r="X497" s="100">
        <v>58</v>
      </c>
      <c r="Y497" s="100">
        <v>47</v>
      </c>
      <c r="Z497" s="100">
        <v>41</v>
      </c>
      <c r="AA497" s="100">
        <v>21</v>
      </c>
      <c r="AC497" s="100" t="s">
        <v>356</v>
      </c>
      <c r="AD497" s="100">
        <v>47</v>
      </c>
      <c r="AE497" s="100">
        <v>28</v>
      </c>
      <c r="AF497" s="100">
        <v>21</v>
      </c>
      <c r="AG497" s="100">
        <v>21</v>
      </c>
      <c r="AJ497" s="100" t="str">
        <f t="shared" si="321"/>
        <v>●</v>
      </c>
      <c r="AK497" s="100" t="str">
        <f t="shared" si="313"/>
        <v>●</v>
      </c>
      <c r="AL497" s="100" t="str">
        <f t="shared" si="324"/>
        <v>●</v>
      </c>
      <c r="AM497" s="100" t="str">
        <f t="shared" si="315"/>
        <v>○</v>
      </c>
      <c r="AP497" s="100" t="str">
        <f t="shared" si="322"/>
        <v>●</v>
      </c>
      <c r="AQ497" s="100" t="str">
        <f t="shared" si="316"/>
        <v>●</v>
      </c>
      <c r="AR497" s="100" t="str">
        <f t="shared" si="317"/>
        <v>●</v>
      </c>
      <c r="AS497" s="100" t="str">
        <f t="shared" si="323"/>
        <v>●</v>
      </c>
    </row>
    <row r="498" spans="2:45" s="100" customFormat="1" ht="14.25" customHeight="1">
      <c r="B498" s="102" t="s">
        <v>124</v>
      </c>
      <c r="C498" s="106">
        <v>39</v>
      </c>
      <c r="D498" s="107">
        <v>40</v>
      </c>
      <c r="E498" s="107">
        <v>27</v>
      </c>
      <c r="F498" s="107">
        <v>28</v>
      </c>
      <c r="G498" s="107">
        <f>第2表01元データ!L42</f>
        <v>23</v>
      </c>
      <c r="H498" s="107">
        <f t="shared" si="325"/>
        <v>-5</v>
      </c>
      <c r="I498" s="108">
        <f t="shared" si="326"/>
        <v>-17.857142857142858</v>
      </c>
      <c r="J498" s="102"/>
      <c r="K498" s="114" t="s">
        <v>224</v>
      </c>
      <c r="L498" s="106">
        <v>31</v>
      </c>
      <c r="M498" s="107">
        <v>26</v>
      </c>
      <c r="N498" s="107">
        <v>17</v>
      </c>
      <c r="O498" s="107">
        <v>9</v>
      </c>
      <c r="P498" s="107">
        <f>第2表01元データ!M42</f>
        <v>22</v>
      </c>
      <c r="Q498" s="107">
        <f t="shared" si="327"/>
        <v>13</v>
      </c>
      <c r="R498" s="108">
        <f t="shared" si="328"/>
        <v>144.44444444444443</v>
      </c>
      <c r="S498" s="108"/>
      <c r="T498" s="100">
        <v>103</v>
      </c>
      <c r="W498" s="100" t="s">
        <v>357</v>
      </c>
      <c r="X498" s="100">
        <v>85</v>
      </c>
      <c r="Y498" s="100">
        <v>59</v>
      </c>
      <c r="Z498" s="100">
        <v>39</v>
      </c>
      <c r="AA498" s="100">
        <v>40</v>
      </c>
      <c r="AC498" s="100" t="s">
        <v>357</v>
      </c>
      <c r="AD498" s="100">
        <v>55</v>
      </c>
      <c r="AE498" s="100">
        <v>38</v>
      </c>
      <c r="AF498" s="100">
        <v>31</v>
      </c>
      <c r="AG498" s="100">
        <v>26</v>
      </c>
      <c r="AJ498" s="100" t="str">
        <f t="shared" si="321"/>
        <v>●</v>
      </c>
      <c r="AK498" s="100" t="str">
        <f t="shared" si="313"/>
        <v>●</v>
      </c>
      <c r="AL498" s="100" t="str">
        <f t="shared" si="324"/>
        <v>●</v>
      </c>
      <c r="AM498" s="100" t="str">
        <f t="shared" si="315"/>
        <v>●</v>
      </c>
      <c r="AP498" s="100" t="str">
        <f t="shared" si="322"/>
        <v>●</v>
      </c>
      <c r="AQ498" s="100" t="str">
        <f t="shared" si="316"/>
        <v>●</v>
      </c>
      <c r="AR498" s="100" t="str">
        <f t="shared" si="317"/>
        <v>●</v>
      </c>
      <c r="AS498" s="100" t="str">
        <f t="shared" si="323"/>
        <v>●</v>
      </c>
    </row>
    <row r="499" spans="2:45" s="100" customFormat="1" ht="14.25" customHeight="1">
      <c r="B499" s="102" t="s">
        <v>125</v>
      </c>
      <c r="C499" s="106">
        <v>54</v>
      </c>
      <c r="D499" s="107">
        <v>35</v>
      </c>
      <c r="E499" s="107">
        <v>32</v>
      </c>
      <c r="F499" s="107">
        <v>24</v>
      </c>
      <c r="G499" s="107">
        <f>第2表01元データ!L43</f>
        <v>25</v>
      </c>
      <c r="H499" s="107">
        <f t="shared" si="325"/>
        <v>1</v>
      </c>
      <c r="I499" s="108">
        <f t="shared" si="326"/>
        <v>4.1666666666666661</v>
      </c>
      <c r="J499" s="102"/>
      <c r="K499" s="114" t="s">
        <v>191</v>
      </c>
      <c r="L499" s="106">
        <v>28</v>
      </c>
      <c r="M499" s="107">
        <v>28</v>
      </c>
      <c r="N499" s="107">
        <v>19</v>
      </c>
      <c r="O499" s="107">
        <v>17</v>
      </c>
      <c r="P499" s="107">
        <f>第2表01元データ!M43</f>
        <v>7</v>
      </c>
      <c r="Q499" s="107">
        <f t="shared" si="327"/>
        <v>-10</v>
      </c>
      <c r="R499" s="108">
        <f t="shared" si="328"/>
        <v>-58.82352941176471</v>
      </c>
      <c r="S499" s="108"/>
      <c r="T499" s="100">
        <v>104</v>
      </c>
      <c r="W499" s="100" t="s">
        <v>358</v>
      </c>
      <c r="X499" s="100">
        <v>101</v>
      </c>
      <c r="Y499" s="100">
        <v>79</v>
      </c>
      <c r="Z499" s="100">
        <v>54</v>
      </c>
      <c r="AA499" s="100">
        <v>35</v>
      </c>
      <c r="AC499" s="100" t="s">
        <v>358</v>
      </c>
      <c r="AD499" s="100">
        <v>78</v>
      </c>
      <c r="AE499" s="100">
        <v>57</v>
      </c>
      <c r="AF499" s="100">
        <v>28</v>
      </c>
      <c r="AG499" s="100">
        <v>28</v>
      </c>
      <c r="AJ499" s="100" t="str">
        <f t="shared" si="321"/>
        <v>●</v>
      </c>
      <c r="AK499" s="100" t="str">
        <f t="shared" si="313"/>
        <v>●</v>
      </c>
      <c r="AL499" s="100" t="str">
        <f t="shared" si="324"/>
        <v>●</v>
      </c>
      <c r="AM499" s="100" t="str">
        <f t="shared" si="315"/>
        <v>●</v>
      </c>
      <c r="AP499" s="100" t="str">
        <f t="shared" si="322"/>
        <v>●</v>
      </c>
      <c r="AQ499" s="100" t="str">
        <f t="shared" si="316"/>
        <v>●</v>
      </c>
      <c r="AR499" s="100" t="str">
        <f t="shared" si="317"/>
        <v>●</v>
      </c>
      <c r="AS499" s="100" t="str">
        <f t="shared" si="323"/>
        <v>●</v>
      </c>
    </row>
    <row r="500" spans="2:45" s="100" customFormat="1" ht="14.25" customHeight="1">
      <c r="B500" s="102" t="s">
        <v>126</v>
      </c>
      <c r="C500" s="106">
        <v>49</v>
      </c>
      <c r="D500" s="107">
        <v>45</v>
      </c>
      <c r="E500" s="107">
        <v>24</v>
      </c>
      <c r="F500" s="107">
        <v>25</v>
      </c>
      <c r="G500" s="107">
        <f>第2表01元データ!L44</f>
        <v>14</v>
      </c>
      <c r="H500" s="107">
        <f t="shared" si="325"/>
        <v>-11</v>
      </c>
      <c r="I500" s="108">
        <f t="shared" si="326"/>
        <v>-44</v>
      </c>
      <c r="J500" s="102"/>
      <c r="K500" s="114" t="s">
        <v>214</v>
      </c>
      <c r="L500" s="106">
        <v>41</v>
      </c>
      <c r="M500" s="107">
        <v>25</v>
      </c>
      <c r="N500" s="107">
        <v>16</v>
      </c>
      <c r="O500" s="107">
        <v>12</v>
      </c>
      <c r="P500" s="107">
        <f>第2表01元データ!M44</f>
        <v>14</v>
      </c>
      <c r="Q500" s="107">
        <f t="shared" si="327"/>
        <v>2</v>
      </c>
      <c r="R500" s="108">
        <f t="shared" si="328"/>
        <v>16.666666666666664</v>
      </c>
      <c r="S500" s="108"/>
      <c r="T500" s="100">
        <v>105</v>
      </c>
      <c r="W500" s="100" t="s">
        <v>359</v>
      </c>
      <c r="X500" s="100">
        <v>66</v>
      </c>
      <c r="Y500" s="100">
        <v>55</v>
      </c>
      <c r="Z500" s="100">
        <v>49</v>
      </c>
      <c r="AA500" s="100">
        <v>45</v>
      </c>
      <c r="AC500" s="100" t="s">
        <v>359</v>
      </c>
      <c r="AD500" s="100">
        <v>47</v>
      </c>
      <c r="AE500" s="100">
        <v>55</v>
      </c>
      <c r="AF500" s="100">
        <v>41</v>
      </c>
      <c r="AG500" s="100">
        <v>25</v>
      </c>
      <c r="AJ500" s="100" t="str">
        <f t="shared" si="321"/>
        <v>●</v>
      </c>
      <c r="AK500" s="100" t="str">
        <f t="shared" si="313"/>
        <v>●</v>
      </c>
      <c r="AL500" s="100" t="str">
        <f t="shared" si="324"/>
        <v>●</v>
      </c>
      <c r="AM500" s="100" t="str">
        <f t="shared" si="315"/>
        <v>●</v>
      </c>
      <c r="AP500" s="100" t="str">
        <f t="shared" si="322"/>
        <v>●</v>
      </c>
      <c r="AQ500" s="100" t="str">
        <f t="shared" si="316"/>
        <v>●</v>
      </c>
      <c r="AR500" s="100" t="str">
        <f t="shared" si="317"/>
        <v>●</v>
      </c>
      <c r="AS500" s="100" t="str">
        <f t="shared" si="323"/>
        <v>●</v>
      </c>
    </row>
    <row r="501" spans="2:45" s="100" customFormat="1" ht="14.25" customHeight="1">
      <c r="B501" s="102" t="s">
        <v>127</v>
      </c>
      <c r="C501" s="106">
        <v>39</v>
      </c>
      <c r="D501" s="107">
        <v>43</v>
      </c>
      <c r="E501" s="107">
        <v>28</v>
      </c>
      <c r="F501" s="107">
        <v>18</v>
      </c>
      <c r="G501" s="107">
        <f>第2表01元データ!L45</f>
        <v>22</v>
      </c>
      <c r="H501" s="107">
        <f t="shared" si="325"/>
        <v>4</v>
      </c>
      <c r="I501" s="108">
        <f t="shared" si="326"/>
        <v>22.222222222222221</v>
      </c>
      <c r="J501" s="102"/>
      <c r="K501" s="114" t="s">
        <v>192</v>
      </c>
      <c r="L501" s="106">
        <v>50</v>
      </c>
      <c r="M501" s="107">
        <v>38</v>
      </c>
      <c r="N501" s="107">
        <v>23</v>
      </c>
      <c r="O501" s="107">
        <v>16</v>
      </c>
      <c r="P501" s="107">
        <f>第2表01元データ!M45</f>
        <v>19</v>
      </c>
      <c r="Q501" s="107">
        <f t="shared" si="327"/>
        <v>3</v>
      </c>
      <c r="R501" s="108">
        <f t="shared" si="328"/>
        <v>18.75</v>
      </c>
      <c r="S501" s="108"/>
      <c r="T501" s="100">
        <v>106</v>
      </c>
      <c r="W501" s="100" t="s">
        <v>360</v>
      </c>
      <c r="X501" s="100">
        <v>66</v>
      </c>
      <c r="Y501" s="100">
        <v>51</v>
      </c>
      <c r="Z501" s="100">
        <v>39</v>
      </c>
      <c r="AA501" s="100">
        <v>43</v>
      </c>
      <c r="AC501" s="100" t="s">
        <v>360</v>
      </c>
      <c r="AD501" s="100">
        <v>46</v>
      </c>
      <c r="AE501" s="100">
        <v>24</v>
      </c>
      <c r="AF501" s="100">
        <v>50</v>
      </c>
      <c r="AG501" s="100">
        <v>38</v>
      </c>
      <c r="AJ501" s="100" t="str">
        <f t="shared" si="321"/>
        <v>●</v>
      </c>
      <c r="AK501" s="100" t="str">
        <f t="shared" si="313"/>
        <v>●</v>
      </c>
      <c r="AL501" s="100" t="str">
        <f t="shared" si="324"/>
        <v>●</v>
      </c>
      <c r="AM501" s="100" t="str">
        <f t="shared" si="315"/>
        <v>●</v>
      </c>
      <c r="AP501" s="100" t="str">
        <f t="shared" si="322"/>
        <v>●</v>
      </c>
      <c r="AQ501" s="100" t="str">
        <f t="shared" si="316"/>
        <v>●</v>
      </c>
      <c r="AR501" s="100" t="str">
        <f t="shared" si="317"/>
        <v>●</v>
      </c>
      <c r="AS501" s="100" t="str">
        <f t="shared" si="323"/>
        <v>●</v>
      </c>
    </row>
    <row r="502" spans="2:45" s="100" customFormat="1" ht="14.25" customHeight="1">
      <c r="B502" s="102" t="s">
        <v>128</v>
      </c>
      <c r="C502" s="106">
        <v>43</v>
      </c>
      <c r="D502" s="107">
        <v>42</v>
      </c>
      <c r="E502" s="107">
        <v>39</v>
      </c>
      <c r="F502" s="107">
        <v>20</v>
      </c>
      <c r="G502" s="107">
        <f>第2表01元データ!L46</f>
        <v>24</v>
      </c>
      <c r="H502" s="107">
        <f t="shared" si="325"/>
        <v>4</v>
      </c>
      <c r="I502" s="108">
        <f t="shared" si="326"/>
        <v>20</v>
      </c>
      <c r="J502" s="102"/>
      <c r="K502" s="114" t="s">
        <v>193</v>
      </c>
      <c r="L502" s="106">
        <v>32</v>
      </c>
      <c r="M502" s="107">
        <v>37</v>
      </c>
      <c r="N502" s="107">
        <v>27</v>
      </c>
      <c r="O502" s="107">
        <v>21</v>
      </c>
      <c r="P502" s="107">
        <f>第2表01元データ!M46</f>
        <v>15</v>
      </c>
      <c r="Q502" s="107">
        <f t="shared" si="327"/>
        <v>-6</v>
      </c>
      <c r="R502" s="108">
        <f t="shared" si="328"/>
        <v>-28.571428571428569</v>
      </c>
      <c r="S502" s="108"/>
      <c r="T502" s="100">
        <v>107</v>
      </c>
      <c r="W502" s="100" t="s">
        <v>361</v>
      </c>
      <c r="X502" s="100">
        <v>44</v>
      </c>
      <c r="Y502" s="100">
        <v>51</v>
      </c>
      <c r="Z502" s="100">
        <v>43</v>
      </c>
      <c r="AA502" s="100">
        <v>42</v>
      </c>
      <c r="AC502" s="100" t="s">
        <v>361</v>
      </c>
      <c r="AD502" s="100">
        <v>35</v>
      </c>
      <c r="AE502" s="100">
        <v>41</v>
      </c>
      <c r="AF502" s="100">
        <v>32</v>
      </c>
      <c r="AG502" s="100">
        <v>37</v>
      </c>
      <c r="AJ502" s="100" t="str">
        <f t="shared" si="321"/>
        <v>●</v>
      </c>
      <c r="AK502" s="100" t="str">
        <f t="shared" si="313"/>
        <v>●</v>
      </c>
      <c r="AL502" s="100" t="str">
        <f t="shared" si="324"/>
        <v>●</v>
      </c>
      <c r="AM502" s="100" t="str">
        <f t="shared" si="315"/>
        <v>●</v>
      </c>
      <c r="AP502" s="100" t="str">
        <f t="shared" si="322"/>
        <v>●</v>
      </c>
      <c r="AQ502" s="100" t="str">
        <f t="shared" si="316"/>
        <v>●</v>
      </c>
      <c r="AR502" s="100" t="str">
        <f t="shared" si="317"/>
        <v>●</v>
      </c>
      <c r="AS502" s="100" t="str">
        <f t="shared" si="323"/>
        <v>●</v>
      </c>
    </row>
    <row r="503" spans="2:45" s="100" customFormat="1" ht="14.25" customHeight="1">
      <c r="B503" s="102" t="s">
        <v>228</v>
      </c>
      <c r="C503" s="106">
        <v>54</v>
      </c>
      <c r="D503" s="107">
        <v>42</v>
      </c>
      <c r="E503" s="107">
        <v>34</v>
      </c>
      <c r="F503" s="107">
        <v>41</v>
      </c>
      <c r="G503" s="107">
        <f>第2表01元データ!L47</f>
        <v>23</v>
      </c>
      <c r="H503" s="107">
        <f t="shared" si="325"/>
        <v>-18</v>
      </c>
      <c r="I503" s="108">
        <f t="shared" si="326"/>
        <v>-43.902439024390247</v>
      </c>
      <c r="J503" s="102"/>
      <c r="K503" s="114" t="s">
        <v>194</v>
      </c>
      <c r="L503" s="106">
        <v>27</v>
      </c>
      <c r="M503" s="107">
        <v>27</v>
      </c>
      <c r="N503" s="107">
        <v>39</v>
      </c>
      <c r="O503" s="107">
        <v>21</v>
      </c>
      <c r="P503" s="107">
        <f>第2表01元データ!M47</f>
        <v>22</v>
      </c>
      <c r="Q503" s="107">
        <f t="shared" si="327"/>
        <v>1</v>
      </c>
      <c r="R503" s="108">
        <f t="shared" si="328"/>
        <v>4.7619047619047619</v>
      </c>
      <c r="S503" s="108"/>
      <c r="T503" s="100">
        <v>108</v>
      </c>
      <c r="W503" s="100" t="s">
        <v>362</v>
      </c>
      <c r="X503" s="100">
        <v>79</v>
      </c>
      <c r="Y503" s="100">
        <v>60</v>
      </c>
      <c r="Z503" s="100">
        <v>54</v>
      </c>
      <c r="AA503" s="100">
        <v>42</v>
      </c>
      <c r="AC503" s="100" t="s">
        <v>362</v>
      </c>
      <c r="AD503" s="100">
        <v>48</v>
      </c>
      <c r="AE503" s="100">
        <v>30</v>
      </c>
      <c r="AF503" s="100">
        <v>27</v>
      </c>
      <c r="AG503" s="100">
        <v>27</v>
      </c>
      <c r="AJ503" s="100" t="str">
        <f t="shared" si="321"/>
        <v>●</v>
      </c>
      <c r="AK503" s="100" t="str">
        <f t="shared" si="313"/>
        <v>●</v>
      </c>
      <c r="AL503" s="100" t="str">
        <f t="shared" si="324"/>
        <v>●</v>
      </c>
      <c r="AM503" s="100" t="str">
        <f t="shared" si="315"/>
        <v>●</v>
      </c>
      <c r="AP503" s="100" t="str">
        <f t="shared" si="322"/>
        <v>●</v>
      </c>
      <c r="AQ503" s="100" t="str">
        <f t="shared" si="316"/>
        <v>●</v>
      </c>
      <c r="AR503" s="100" t="str">
        <f t="shared" si="317"/>
        <v>●</v>
      </c>
      <c r="AS503" s="100" t="str">
        <f t="shared" si="323"/>
        <v>●</v>
      </c>
    </row>
    <row r="504" spans="2:45" s="100" customFormat="1" ht="14.25" customHeight="1">
      <c r="B504" s="102" t="s">
        <v>229</v>
      </c>
      <c r="C504" s="106">
        <v>58</v>
      </c>
      <c r="D504" s="107">
        <v>54</v>
      </c>
      <c r="E504" s="107">
        <v>47</v>
      </c>
      <c r="F504" s="107">
        <v>36</v>
      </c>
      <c r="G504" s="107">
        <f>第2表01元データ!L48</f>
        <v>32</v>
      </c>
      <c r="H504" s="107">
        <f t="shared" si="325"/>
        <v>-4</v>
      </c>
      <c r="I504" s="108">
        <f t="shared" si="326"/>
        <v>-11.111111111111111</v>
      </c>
      <c r="J504" s="102"/>
      <c r="K504" s="114" t="s">
        <v>195</v>
      </c>
      <c r="L504" s="106">
        <v>31</v>
      </c>
      <c r="M504" s="107">
        <v>33</v>
      </c>
      <c r="N504" s="107">
        <v>23</v>
      </c>
      <c r="O504" s="107">
        <v>33</v>
      </c>
      <c r="P504" s="107">
        <f>第2表01元データ!M48</f>
        <v>29</v>
      </c>
      <c r="Q504" s="107">
        <f t="shared" si="327"/>
        <v>-4</v>
      </c>
      <c r="R504" s="108">
        <f t="shared" si="328"/>
        <v>-12.121212121212121</v>
      </c>
      <c r="S504" s="108"/>
      <c r="T504" s="100">
        <v>109</v>
      </c>
      <c r="W504" s="99" t="s">
        <v>363</v>
      </c>
      <c r="X504" s="99">
        <v>107</v>
      </c>
      <c r="Y504" s="99">
        <v>78</v>
      </c>
      <c r="Z504" s="99">
        <v>58</v>
      </c>
      <c r="AA504" s="99">
        <v>54</v>
      </c>
      <c r="AB504" s="99"/>
      <c r="AC504" s="99" t="s">
        <v>363</v>
      </c>
      <c r="AD504" s="99">
        <v>76</v>
      </c>
      <c r="AE504" s="99">
        <v>45</v>
      </c>
      <c r="AF504" s="99">
        <v>31</v>
      </c>
      <c r="AG504" s="99">
        <v>33</v>
      </c>
      <c r="AJ504" s="100" t="str">
        <f t="shared" si="321"/>
        <v>●</v>
      </c>
      <c r="AK504" s="100" t="str">
        <f t="shared" si="313"/>
        <v>●</v>
      </c>
      <c r="AL504" s="100" t="str">
        <f>IF(E504=Z504,"○","●")</f>
        <v>●</v>
      </c>
      <c r="AM504" s="100" t="str">
        <f t="shared" si="315"/>
        <v>●</v>
      </c>
      <c r="AP504" s="100" t="str">
        <f t="shared" si="322"/>
        <v>●</v>
      </c>
      <c r="AQ504" s="100" t="str">
        <f t="shared" si="316"/>
        <v>●</v>
      </c>
      <c r="AR504" s="100" t="str">
        <f t="shared" si="317"/>
        <v>●</v>
      </c>
      <c r="AS504" s="100" t="str">
        <f t="shared" si="323"/>
        <v>○</v>
      </c>
    </row>
    <row r="505" spans="2:45" s="100" customFormat="1" ht="14.25" customHeight="1">
      <c r="B505" s="102" t="s">
        <v>230</v>
      </c>
      <c r="C505" s="106">
        <v>68</v>
      </c>
      <c r="D505" s="107">
        <v>58</v>
      </c>
      <c r="E505" s="107">
        <v>48</v>
      </c>
      <c r="F505" s="107">
        <v>46</v>
      </c>
      <c r="G505" s="107">
        <f>第2表01元データ!L49</f>
        <v>35</v>
      </c>
      <c r="H505" s="107">
        <f t="shared" si="325"/>
        <v>-11</v>
      </c>
      <c r="I505" s="108">
        <f t="shared" si="326"/>
        <v>-23.913043478260871</v>
      </c>
      <c r="J505" s="102"/>
      <c r="K505" s="114" t="s">
        <v>131</v>
      </c>
      <c r="L505" s="106">
        <v>42</v>
      </c>
      <c r="M505" s="107">
        <v>34</v>
      </c>
      <c r="N505" s="107">
        <v>34</v>
      </c>
      <c r="O505" s="107">
        <v>25</v>
      </c>
      <c r="P505" s="107">
        <f>第2表01元データ!M49</f>
        <v>40</v>
      </c>
      <c r="Q505" s="107">
        <f t="shared" si="327"/>
        <v>15</v>
      </c>
      <c r="R505" s="108">
        <f t="shared" si="328"/>
        <v>60</v>
      </c>
      <c r="S505" s="108"/>
      <c r="T505" s="100">
        <v>110</v>
      </c>
      <c r="W505" s="100" t="s">
        <v>364</v>
      </c>
      <c r="X505" s="100">
        <v>82</v>
      </c>
      <c r="Y505" s="100">
        <v>103</v>
      </c>
      <c r="Z505" s="100">
        <v>68</v>
      </c>
      <c r="AA505" s="100">
        <v>58</v>
      </c>
      <c r="AC505" s="100" t="s">
        <v>364</v>
      </c>
      <c r="AD505" s="100">
        <v>78</v>
      </c>
      <c r="AE505" s="100">
        <v>70</v>
      </c>
      <c r="AF505" s="100">
        <v>42</v>
      </c>
      <c r="AG505" s="100">
        <v>34</v>
      </c>
      <c r="AJ505" s="100" t="str">
        <f t="shared" si="321"/>
        <v>●</v>
      </c>
      <c r="AK505" s="100" t="str">
        <f t="shared" si="313"/>
        <v>●</v>
      </c>
      <c r="AL505" s="100" t="str">
        <f t="shared" ref="AL505:AL513" si="329">IF(E505=Z505,"○","●")</f>
        <v>●</v>
      </c>
      <c r="AM505" s="100" t="str">
        <f t="shared" si="315"/>
        <v>●</v>
      </c>
      <c r="AP505" s="100" t="str">
        <f t="shared" si="322"/>
        <v>●</v>
      </c>
      <c r="AQ505" s="100" t="str">
        <f t="shared" si="316"/>
        <v>●</v>
      </c>
      <c r="AR505" s="100" t="str">
        <f t="shared" si="317"/>
        <v>●</v>
      </c>
      <c r="AS505" s="100" t="str">
        <f t="shared" si="323"/>
        <v>●</v>
      </c>
    </row>
    <row r="506" spans="2:45" s="100" customFormat="1" ht="14.25" customHeight="1">
      <c r="B506" s="102" t="s">
        <v>231</v>
      </c>
      <c r="C506" s="106">
        <v>97</v>
      </c>
      <c r="D506" s="107">
        <v>75</v>
      </c>
      <c r="E506" s="107">
        <v>49</v>
      </c>
      <c r="F506" s="107">
        <v>53</v>
      </c>
      <c r="G506" s="107">
        <f>第2表01元データ!L50</f>
        <v>44</v>
      </c>
      <c r="H506" s="107">
        <f t="shared" si="325"/>
        <v>-9</v>
      </c>
      <c r="I506" s="108">
        <f t="shared" si="326"/>
        <v>-16.981132075471699</v>
      </c>
      <c r="J506" s="102"/>
      <c r="K506" s="114" t="s">
        <v>132</v>
      </c>
      <c r="L506" s="106">
        <v>67</v>
      </c>
      <c r="M506" s="107">
        <v>45</v>
      </c>
      <c r="N506" s="107">
        <v>39</v>
      </c>
      <c r="O506" s="107">
        <v>24</v>
      </c>
      <c r="P506" s="107">
        <f>第2表01元データ!M50</f>
        <v>20</v>
      </c>
      <c r="Q506" s="107">
        <f t="shared" si="327"/>
        <v>-4</v>
      </c>
      <c r="R506" s="108">
        <f t="shared" si="328"/>
        <v>-16.666666666666664</v>
      </c>
      <c r="S506" s="108"/>
      <c r="T506" s="100">
        <v>111</v>
      </c>
      <c r="W506" s="100" t="s">
        <v>365</v>
      </c>
      <c r="X506" s="100">
        <v>83</v>
      </c>
      <c r="Y506" s="100">
        <v>80</v>
      </c>
      <c r="Z506" s="100">
        <v>97</v>
      </c>
      <c r="AA506" s="100">
        <v>75</v>
      </c>
      <c r="AC506" s="100" t="s">
        <v>365</v>
      </c>
      <c r="AD506" s="100">
        <v>83</v>
      </c>
      <c r="AE506" s="100">
        <v>73</v>
      </c>
      <c r="AF506" s="100">
        <v>67</v>
      </c>
      <c r="AG506" s="100">
        <v>45</v>
      </c>
      <c r="AJ506" s="100" t="str">
        <f t="shared" si="321"/>
        <v>●</v>
      </c>
      <c r="AK506" s="100" t="str">
        <f t="shared" si="313"/>
        <v>●</v>
      </c>
      <c r="AL506" s="100" t="str">
        <f t="shared" si="329"/>
        <v>●</v>
      </c>
      <c r="AM506" s="100" t="str">
        <f t="shared" si="315"/>
        <v>●</v>
      </c>
      <c r="AP506" s="100" t="str">
        <f t="shared" si="322"/>
        <v>●</v>
      </c>
      <c r="AQ506" s="100" t="str">
        <f t="shared" si="316"/>
        <v>●</v>
      </c>
      <c r="AR506" s="100" t="str">
        <f t="shared" si="317"/>
        <v>●</v>
      </c>
      <c r="AS506" s="100" t="str">
        <f t="shared" si="323"/>
        <v>●</v>
      </c>
    </row>
    <row r="507" spans="2:45" s="100" customFormat="1" ht="14.25" customHeight="1">
      <c r="B507" s="102" t="s">
        <v>133</v>
      </c>
      <c r="C507" s="106">
        <v>79</v>
      </c>
      <c r="D507" s="107">
        <v>89</v>
      </c>
      <c r="E507" s="107">
        <v>61</v>
      </c>
      <c r="F507" s="107">
        <v>45</v>
      </c>
      <c r="G507" s="107">
        <f>第2表01元データ!L51</f>
        <v>47</v>
      </c>
      <c r="H507" s="107">
        <f t="shared" si="325"/>
        <v>2</v>
      </c>
      <c r="I507" s="108">
        <f t="shared" si="326"/>
        <v>4.4444444444444446</v>
      </c>
      <c r="J507" s="102"/>
      <c r="K507" s="114" t="s">
        <v>133</v>
      </c>
      <c r="L507" s="106">
        <v>70</v>
      </c>
      <c r="M507" s="107">
        <v>62</v>
      </c>
      <c r="N507" s="107">
        <v>38</v>
      </c>
      <c r="O507" s="107">
        <v>39</v>
      </c>
      <c r="P507" s="107">
        <f>第2表01元データ!M51</f>
        <v>28</v>
      </c>
      <c r="Q507" s="107">
        <f t="shared" si="327"/>
        <v>-11</v>
      </c>
      <c r="R507" s="108">
        <f t="shared" si="328"/>
        <v>-28.205128205128204</v>
      </c>
      <c r="S507" s="108"/>
      <c r="T507" s="100">
        <v>112</v>
      </c>
      <c r="W507" s="100" t="s">
        <v>366</v>
      </c>
      <c r="X507" s="100">
        <v>112</v>
      </c>
      <c r="Y507" s="100">
        <v>79</v>
      </c>
      <c r="Z507" s="100">
        <v>79</v>
      </c>
      <c r="AA507" s="100">
        <v>89</v>
      </c>
      <c r="AC507" s="100" t="s">
        <v>366</v>
      </c>
      <c r="AD507" s="100">
        <v>100</v>
      </c>
      <c r="AE507" s="100">
        <v>73</v>
      </c>
      <c r="AF507" s="100">
        <v>70</v>
      </c>
      <c r="AG507" s="100">
        <v>62</v>
      </c>
      <c r="AJ507" s="100" t="str">
        <f t="shared" si="321"/>
        <v>●</v>
      </c>
      <c r="AK507" s="100" t="str">
        <f t="shared" si="313"/>
        <v>●</v>
      </c>
      <c r="AL507" s="100" t="str">
        <f t="shared" si="329"/>
        <v>●</v>
      </c>
      <c r="AM507" s="100" t="str">
        <f t="shared" si="315"/>
        <v>●</v>
      </c>
      <c r="AP507" s="100" t="str">
        <f t="shared" si="322"/>
        <v>●</v>
      </c>
      <c r="AQ507" s="100" t="str">
        <f t="shared" si="316"/>
        <v>●</v>
      </c>
      <c r="AR507" s="100" t="str">
        <f t="shared" si="317"/>
        <v>●</v>
      </c>
      <c r="AS507" s="100" t="str">
        <f t="shared" si="323"/>
        <v>●</v>
      </c>
    </row>
    <row r="508" spans="2:45" s="100" customFormat="1" ht="14.25" customHeight="1">
      <c r="B508" s="102" t="s">
        <v>134</v>
      </c>
      <c r="C508" s="106">
        <v>79</v>
      </c>
      <c r="D508" s="107">
        <v>71</v>
      </c>
      <c r="E508" s="107">
        <v>85</v>
      </c>
      <c r="F508" s="107">
        <v>68</v>
      </c>
      <c r="G508" s="107">
        <f>第2表01元データ!L52</f>
        <v>39</v>
      </c>
      <c r="H508" s="107">
        <f t="shared" si="325"/>
        <v>-29</v>
      </c>
      <c r="I508" s="108">
        <f t="shared" si="326"/>
        <v>-42.647058823529413</v>
      </c>
      <c r="J508" s="102"/>
      <c r="K508" s="114" t="s">
        <v>232</v>
      </c>
      <c r="L508" s="106">
        <v>63</v>
      </c>
      <c r="M508" s="107">
        <v>62</v>
      </c>
      <c r="N508" s="107">
        <v>63</v>
      </c>
      <c r="O508" s="107">
        <v>38</v>
      </c>
      <c r="P508" s="107">
        <f>第2表01元データ!M52</f>
        <v>43</v>
      </c>
      <c r="Q508" s="107">
        <f t="shared" si="327"/>
        <v>5</v>
      </c>
      <c r="R508" s="108">
        <f t="shared" si="328"/>
        <v>13.157894736842104</v>
      </c>
      <c r="S508" s="108"/>
      <c r="T508" s="100">
        <v>113</v>
      </c>
      <c r="W508" s="100" t="s">
        <v>367</v>
      </c>
      <c r="X508" s="100">
        <v>144</v>
      </c>
      <c r="Y508" s="100">
        <v>108</v>
      </c>
      <c r="Z508" s="100">
        <v>79</v>
      </c>
      <c r="AA508" s="100">
        <v>71</v>
      </c>
      <c r="AC508" s="100" t="s">
        <v>367</v>
      </c>
      <c r="AD508" s="100">
        <v>95</v>
      </c>
      <c r="AE508" s="100">
        <v>90</v>
      </c>
      <c r="AF508" s="100">
        <v>63</v>
      </c>
      <c r="AG508" s="100">
        <v>62</v>
      </c>
      <c r="AJ508" s="100" t="str">
        <f t="shared" si="321"/>
        <v>●</v>
      </c>
      <c r="AK508" s="100" t="str">
        <f t="shared" si="313"/>
        <v>●</v>
      </c>
      <c r="AL508" s="100" t="str">
        <f t="shared" si="329"/>
        <v>●</v>
      </c>
      <c r="AM508" s="100" t="str">
        <f t="shared" si="315"/>
        <v>●</v>
      </c>
      <c r="AP508" s="100" t="str">
        <f t="shared" si="322"/>
        <v>●</v>
      </c>
      <c r="AQ508" s="100" t="str">
        <f t="shared" si="316"/>
        <v>●</v>
      </c>
      <c r="AR508" s="100" t="str">
        <f t="shared" si="317"/>
        <v>○</v>
      </c>
      <c r="AS508" s="100" t="str">
        <f t="shared" si="323"/>
        <v>●</v>
      </c>
    </row>
    <row r="509" spans="2:45" s="100" customFormat="1" ht="14.25" customHeight="1">
      <c r="B509" s="102" t="s">
        <v>135</v>
      </c>
      <c r="C509" s="106">
        <v>94</v>
      </c>
      <c r="D509" s="107">
        <v>69</v>
      </c>
      <c r="E509" s="107">
        <v>67</v>
      </c>
      <c r="F509" s="107">
        <v>75</v>
      </c>
      <c r="G509" s="107">
        <f>第2表01元データ!L53</f>
        <v>61</v>
      </c>
      <c r="H509" s="107">
        <f t="shared" si="325"/>
        <v>-14</v>
      </c>
      <c r="I509" s="108">
        <f t="shared" si="326"/>
        <v>-18.666666666666668</v>
      </c>
      <c r="J509" s="102"/>
      <c r="K509" s="114" t="s">
        <v>135</v>
      </c>
      <c r="L509" s="106">
        <v>81</v>
      </c>
      <c r="M509" s="107">
        <v>60</v>
      </c>
      <c r="N509" s="107">
        <v>50</v>
      </c>
      <c r="O509" s="107">
        <v>60</v>
      </c>
      <c r="P509" s="107">
        <f>第2表01元データ!M53</f>
        <v>31</v>
      </c>
      <c r="Q509" s="107">
        <f t="shared" si="327"/>
        <v>-29</v>
      </c>
      <c r="R509" s="108">
        <f t="shared" si="328"/>
        <v>-48.333333333333336</v>
      </c>
      <c r="S509" s="108"/>
      <c r="T509" s="100">
        <v>114</v>
      </c>
      <c r="W509" s="100" t="s">
        <v>368</v>
      </c>
      <c r="X509" s="100">
        <v>84</v>
      </c>
      <c r="Y509" s="100">
        <v>129</v>
      </c>
      <c r="Z509" s="100">
        <v>94</v>
      </c>
      <c r="AA509" s="100">
        <v>69</v>
      </c>
      <c r="AC509" s="100" t="s">
        <v>368</v>
      </c>
      <c r="AD509" s="100">
        <v>68</v>
      </c>
      <c r="AE509" s="100">
        <v>92</v>
      </c>
      <c r="AF509" s="100">
        <v>81</v>
      </c>
      <c r="AG509" s="100">
        <v>60</v>
      </c>
      <c r="AJ509" s="100" t="str">
        <f t="shared" si="321"/>
        <v>●</v>
      </c>
      <c r="AK509" s="100" t="str">
        <f t="shared" si="313"/>
        <v>●</v>
      </c>
      <c r="AL509" s="100" t="str">
        <f t="shared" si="329"/>
        <v>●</v>
      </c>
      <c r="AM509" s="100" t="str">
        <f t="shared" si="315"/>
        <v>●</v>
      </c>
      <c r="AP509" s="100" t="str">
        <f t="shared" si="322"/>
        <v>●</v>
      </c>
      <c r="AQ509" s="100" t="str">
        <f t="shared" si="316"/>
        <v>●</v>
      </c>
      <c r="AR509" s="100" t="str">
        <f t="shared" si="317"/>
        <v>●</v>
      </c>
      <c r="AS509" s="100" t="str">
        <f t="shared" si="323"/>
        <v>○</v>
      </c>
    </row>
    <row r="510" spans="2:45" s="100" customFormat="1" ht="14.25" customHeight="1">
      <c r="B510" s="102" t="s">
        <v>136</v>
      </c>
      <c r="C510" s="106">
        <v>99</v>
      </c>
      <c r="D510" s="107">
        <v>80</v>
      </c>
      <c r="E510" s="107">
        <v>62</v>
      </c>
      <c r="F510" s="107">
        <v>52</v>
      </c>
      <c r="G510" s="107">
        <f>第2表01元データ!L54</f>
        <v>70</v>
      </c>
      <c r="H510" s="107">
        <f t="shared" si="325"/>
        <v>18</v>
      </c>
      <c r="I510" s="108">
        <f t="shared" si="326"/>
        <v>34.615384615384613</v>
      </c>
      <c r="J510" s="102"/>
      <c r="K510" s="114" t="s">
        <v>136</v>
      </c>
      <c r="L510" s="106">
        <v>68</v>
      </c>
      <c r="M510" s="107">
        <v>69</v>
      </c>
      <c r="N510" s="107">
        <v>53</v>
      </c>
      <c r="O510" s="107">
        <v>44</v>
      </c>
      <c r="P510" s="107">
        <f>第2表01元データ!M54</f>
        <v>55</v>
      </c>
      <c r="Q510" s="107">
        <f t="shared" si="327"/>
        <v>11</v>
      </c>
      <c r="R510" s="108">
        <f t="shared" si="328"/>
        <v>25</v>
      </c>
      <c r="S510" s="108"/>
      <c r="T510" s="100">
        <v>115</v>
      </c>
      <c r="W510" s="100" t="s">
        <v>369</v>
      </c>
      <c r="X510" s="100">
        <v>57</v>
      </c>
      <c r="Y510" s="100">
        <v>72</v>
      </c>
      <c r="Z510" s="100">
        <v>99</v>
      </c>
      <c r="AA510" s="100">
        <v>80</v>
      </c>
      <c r="AC510" s="100" t="s">
        <v>369</v>
      </c>
      <c r="AD510" s="100">
        <v>43</v>
      </c>
      <c r="AE510" s="100">
        <v>52</v>
      </c>
      <c r="AF510" s="100">
        <v>68</v>
      </c>
      <c r="AG510" s="100">
        <v>69</v>
      </c>
      <c r="AJ510" s="100" t="str">
        <f t="shared" si="321"/>
        <v>●</v>
      </c>
      <c r="AK510" s="100" t="str">
        <f t="shared" si="313"/>
        <v>●</v>
      </c>
      <c r="AL510" s="100" t="str">
        <f t="shared" si="329"/>
        <v>●</v>
      </c>
      <c r="AM510" s="100" t="str">
        <f t="shared" si="315"/>
        <v>●</v>
      </c>
      <c r="AP510" s="100" t="str">
        <f t="shared" si="322"/>
        <v>●</v>
      </c>
      <c r="AQ510" s="100" t="str">
        <f t="shared" si="316"/>
        <v>●</v>
      </c>
      <c r="AR510" s="100" t="str">
        <f t="shared" si="317"/>
        <v>●</v>
      </c>
      <c r="AS510" s="100" t="str">
        <f t="shared" si="323"/>
        <v>●</v>
      </c>
    </row>
    <row r="511" spans="2:45" s="100" customFormat="1" ht="14.25" customHeight="1">
      <c r="B511" s="102" t="s">
        <v>137</v>
      </c>
      <c r="C511" s="106">
        <v>50</v>
      </c>
      <c r="D511" s="107">
        <v>78</v>
      </c>
      <c r="E511" s="107">
        <v>63</v>
      </c>
      <c r="F511" s="107">
        <v>51</v>
      </c>
      <c r="G511" s="107">
        <f>第2表01元データ!L55</f>
        <v>40</v>
      </c>
      <c r="H511" s="107">
        <f t="shared" si="325"/>
        <v>-11</v>
      </c>
      <c r="I511" s="108">
        <f t="shared" si="326"/>
        <v>-21.568627450980394</v>
      </c>
      <c r="J511" s="102"/>
      <c r="K511" s="114" t="s">
        <v>137</v>
      </c>
      <c r="L511" s="106">
        <v>44</v>
      </c>
      <c r="M511" s="107">
        <v>57</v>
      </c>
      <c r="N511" s="107">
        <v>58</v>
      </c>
      <c r="O511" s="107">
        <v>41</v>
      </c>
      <c r="P511" s="107">
        <f>第2表01元データ!M55</f>
        <v>34</v>
      </c>
      <c r="Q511" s="107">
        <f t="shared" si="327"/>
        <v>-7</v>
      </c>
      <c r="R511" s="108">
        <f t="shared" si="328"/>
        <v>-17.073170731707318</v>
      </c>
      <c r="S511" s="108"/>
      <c r="T511" s="100">
        <v>116</v>
      </c>
      <c r="W511" s="100" t="s">
        <v>370</v>
      </c>
      <c r="X511" s="100">
        <v>29</v>
      </c>
      <c r="Y511" s="100">
        <v>41</v>
      </c>
      <c r="Z511" s="100">
        <v>50</v>
      </c>
      <c r="AA511" s="100">
        <v>78</v>
      </c>
      <c r="AC511" s="100" t="s">
        <v>370</v>
      </c>
      <c r="AD511" s="100">
        <v>52</v>
      </c>
      <c r="AE511" s="100">
        <v>33</v>
      </c>
      <c r="AF511" s="100">
        <v>44</v>
      </c>
      <c r="AG511" s="100">
        <v>57</v>
      </c>
      <c r="AJ511" s="100" t="str">
        <f t="shared" si="321"/>
        <v>●</v>
      </c>
      <c r="AK511" s="100" t="str">
        <f t="shared" si="313"/>
        <v>●</v>
      </c>
      <c r="AL511" s="100" t="str">
        <f t="shared" si="329"/>
        <v>●</v>
      </c>
      <c r="AM511" s="100" t="str">
        <f t="shared" si="315"/>
        <v>●</v>
      </c>
      <c r="AP511" s="100" t="str">
        <f t="shared" si="322"/>
        <v>●</v>
      </c>
      <c r="AQ511" s="100" t="str">
        <f t="shared" si="316"/>
        <v>●</v>
      </c>
      <c r="AR511" s="100" t="str">
        <f t="shared" si="317"/>
        <v>●</v>
      </c>
      <c r="AS511" s="100" t="str">
        <f t="shared" si="323"/>
        <v>●</v>
      </c>
    </row>
    <row r="512" spans="2:45" s="100" customFormat="1" ht="14.25" customHeight="1">
      <c r="B512" s="102" t="s">
        <v>233</v>
      </c>
      <c r="C512" s="106">
        <v>26</v>
      </c>
      <c r="D512" s="107">
        <v>34</v>
      </c>
      <c r="E512" s="107">
        <v>49</v>
      </c>
      <c r="F512" s="107">
        <v>49</v>
      </c>
      <c r="G512" s="107">
        <f>第2表01元データ!L56</f>
        <v>41</v>
      </c>
      <c r="H512" s="107">
        <f t="shared" si="325"/>
        <v>-8</v>
      </c>
      <c r="I512" s="108">
        <f t="shared" si="326"/>
        <v>-16.326530612244898</v>
      </c>
      <c r="J512" s="102"/>
      <c r="K512" s="114" t="s">
        <v>233</v>
      </c>
      <c r="L512" s="106">
        <v>20</v>
      </c>
      <c r="M512" s="107">
        <v>28</v>
      </c>
      <c r="N512" s="107">
        <v>38</v>
      </c>
      <c r="O512" s="107">
        <v>37</v>
      </c>
      <c r="P512" s="107">
        <f>第2表01元データ!M56</f>
        <v>30</v>
      </c>
      <c r="Q512" s="107">
        <f t="shared" si="327"/>
        <v>-7</v>
      </c>
      <c r="R512" s="108">
        <f t="shared" si="328"/>
        <v>-18.918918918918919</v>
      </c>
      <c r="S512" s="108"/>
      <c r="T512" s="100">
        <v>117</v>
      </c>
      <c r="W512" s="100" t="s">
        <v>371</v>
      </c>
      <c r="X512" s="100">
        <v>24</v>
      </c>
      <c r="Y512" s="100">
        <v>12</v>
      </c>
      <c r="Z512" s="100">
        <v>26</v>
      </c>
      <c r="AA512" s="100">
        <v>34</v>
      </c>
      <c r="AC512" s="100" t="s">
        <v>371</v>
      </c>
      <c r="AD512" s="100">
        <v>18</v>
      </c>
      <c r="AE512" s="100">
        <v>30</v>
      </c>
      <c r="AF512" s="100">
        <v>20</v>
      </c>
      <c r="AG512" s="100">
        <v>28</v>
      </c>
      <c r="AJ512" s="100" t="str">
        <f t="shared" si="321"/>
        <v>●</v>
      </c>
      <c r="AK512" s="100" t="str">
        <f t="shared" si="313"/>
        <v>●</v>
      </c>
      <c r="AL512" s="100" t="str">
        <f t="shared" si="329"/>
        <v>●</v>
      </c>
      <c r="AM512" s="100" t="str">
        <f t="shared" si="315"/>
        <v>●</v>
      </c>
      <c r="AP512" s="100" t="str">
        <f t="shared" si="322"/>
        <v>●</v>
      </c>
      <c r="AQ512" s="100" t="str">
        <f t="shared" si="316"/>
        <v>●</v>
      </c>
      <c r="AR512" s="100" t="str">
        <f t="shared" si="317"/>
        <v>●</v>
      </c>
      <c r="AS512" s="100" t="str">
        <f t="shared" si="323"/>
        <v>●</v>
      </c>
    </row>
    <row r="513" spans="2:45" s="100" customFormat="1" ht="14.25" customHeight="1">
      <c r="B513" s="102" t="s">
        <v>110</v>
      </c>
      <c r="C513" s="106">
        <v>12</v>
      </c>
      <c r="D513" s="107">
        <v>15</v>
      </c>
      <c r="E513" s="107">
        <v>24</v>
      </c>
      <c r="F513" s="107">
        <v>29</v>
      </c>
      <c r="G513" s="107">
        <f>第2表01元データ!L57</f>
        <v>37</v>
      </c>
      <c r="H513" s="107">
        <f t="shared" si="325"/>
        <v>8</v>
      </c>
      <c r="I513" s="108">
        <f t="shared" si="326"/>
        <v>27.586206896551722</v>
      </c>
      <c r="J513" s="102"/>
      <c r="K513" s="114" t="s">
        <v>110</v>
      </c>
      <c r="L513" s="106">
        <v>20</v>
      </c>
      <c r="M513" s="107">
        <v>24</v>
      </c>
      <c r="N513" s="107">
        <v>22</v>
      </c>
      <c r="O513" s="107">
        <v>27</v>
      </c>
      <c r="P513" s="107">
        <f>第2表01元データ!M57</f>
        <v>30</v>
      </c>
      <c r="Q513" s="107">
        <f t="shared" si="327"/>
        <v>3</v>
      </c>
      <c r="R513" s="108">
        <f t="shared" si="328"/>
        <v>11.111111111111111</v>
      </c>
      <c r="S513" s="108"/>
      <c r="T513" s="100">
        <v>118</v>
      </c>
      <c r="W513" s="100" t="s">
        <v>378</v>
      </c>
      <c r="X513" s="100">
        <v>13</v>
      </c>
      <c r="Y513" s="100">
        <v>15</v>
      </c>
      <c r="Z513" s="100">
        <v>12</v>
      </c>
      <c r="AA513" s="100">
        <v>15</v>
      </c>
      <c r="AC513" s="100" t="s">
        <v>378</v>
      </c>
      <c r="AD513" s="100">
        <v>8</v>
      </c>
      <c r="AE513" s="100">
        <v>11</v>
      </c>
      <c r="AF513" s="100">
        <v>20</v>
      </c>
      <c r="AG513" s="100">
        <v>24</v>
      </c>
      <c r="AJ513" s="100" t="str">
        <f t="shared" si="321"/>
        <v>●</v>
      </c>
      <c r="AK513" s="100" t="str">
        <f t="shared" si="313"/>
        <v>○</v>
      </c>
      <c r="AL513" s="100" t="str">
        <f t="shared" si="329"/>
        <v>●</v>
      </c>
      <c r="AM513" s="100" t="str">
        <f t="shared" si="315"/>
        <v>●</v>
      </c>
      <c r="AP513" s="100" t="str">
        <f t="shared" si="322"/>
        <v>●</v>
      </c>
      <c r="AQ513" s="100" t="str">
        <f t="shared" si="316"/>
        <v>●</v>
      </c>
      <c r="AR513" s="100" t="str">
        <f t="shared" si="317"/>
        <v>●</v>
      </c>
      <c r="AS513" s="100" t="str">
        <f t="shared" si="323"/>
        <v>●</v>
      </c>
    </row>
    <row r="514" spans="2:45" s="100" customFormat="1" ht="14.25" customHeight="1">
      <c r="B514" s="119" t="s">
        <v>111</v>
      </c>
      <c r="C514" s="120" t="s">
        <v>313</v>
      </c>
      <c r="D514" s="116" t="s">
        <v>313</v>
      </c>
      <c r="E514" s="116" t="s">
        <v>313</v>
      </c>
      <c r="F514" s="116" t="s">
        <v>313</v>
      </c>
      <c r="G514" s="107">
        <f>第2表01元データ!L58</f>
        <v>3</v>
      </c>
      <c r="H514" s="107"/>
      <c r="I514" s="108"/>
      <c r="K514" s="119" t="s">
        <v>111</v>
      </c>
      <c r="L514" s="120" t="s">
        <v>313</v>
      </c>
      <c r="M514" s="116" t="s">
        <v>313</v>
      </c>
      <c r="N514" s="116" t="s">
        <v>313</v>
      </c>
      <c r="O514" s="116" t="s">
        <v>313</v>
      </c>
      <c r="P514" s="107">
        <f>第2表01元データ!M58</f>
        <v>1</v>
      </c>
      <c r="Q514" s="107"/>
      <c r="R514" s="108"/>
      <c r="T514" s="100">
        <v>119</v>
      </c>
    </row>
    <row r="515" spans="2:45" s="100" customFormat="1" ht="14.25" customHeight="1">
      <c r="B515" s="119"/>
      <c r="C515" s="123"/>
      <c r="D515" s="116"/>
      <c r="E515" s="116"/>
      <c r="F515" s="116"/>
      <c r="G515" s="107"/>
      <c r="H515" s="107"/>
      <c r="I515" s="108"/>
      <c r="K515" s="119"/>
      <c r="L515" s="123"/>
      <c r="M515" s="116"/>
      <c r="N515" s="116"/>
      <c r="O515" s="116"/>
      <c r="P515" s="107"/>
      <c r="Q515" s="107"/>
      <c r="R515" s="108"/>
    </row>
    <row r="516" spans="2:45" s="100" customFormat="1" ht="14.25" customHeight="1">
      <c r="G516" s="168"/>
      <c r="P516" s="168"/>
    </row>
    <row r="517" spans="2:45" s="99" customFormat="1" ht="14.25" customHeight="1">
      <c r="B517" s="99" t="str">
        <f>LEFT(B457,LEN(B457)-2)&amp;+"女"</f>
        <v>末広町・女</v>
      </c>
      <c r="H517" s="99" t="s">
        <v>805</v>
      </c>
      <c r="I517" s="380">
        <f>令和2年9月末住基人口!E43</f>
        <v>795</v>
      </c>
      <c r="K517" s="99" t="str">
        <f>LEFT(K457,LEN(K457)-2)&amp;+"女"</f>
        <v>梅ヶ枝町・女</v>
      </c>
      <c r="Q517" s="99" t="s">
        <v>805</v>
      </c>
      <c r="R517" s="380">
        <f>令和2年9月末住基人口!E44</f>
        <v>615</v>
      </c>
      <c r="W517" s="100"/>
      <c r="X517" s="100"/>
      <c r="Y517" s="100"/>
      <c r="Z517" s="100"/>
      <c r="AA517" s="100"/>
      <c r="AB517" s="100"/>
      <c r="AC517" s="100"/>
      <c r="AD517" s="100"/>
      <c r="AE517" s="100"/>
      <c r="AF517" s="100"/>
      <c r="AG517" s="100"/>
    </row>
    <row r="518" spans="2:45" s="100" customFormat="1" ht="14.25" customHeight="1">
      <c r="B518" s="583" t="s">
        <v>335</v>
      </c>
      <c r="C518" s="101"/>
      <c r="D518" s="101"/>
      <c r="E518" s="101"/>
      <c r="F518" s="101"/>
      <c r="G518" s="135"/>
      <c r="H518" s="131"/>
      <c r="I518" s="131"/>
      <c r="J518" s="102"/>
      <c r="K518" s="583" t="s">
        <v>335</v>
      </c>
      <c r="L518" s="101"/>
      <c r="M518" s="101"/>
      <c r="N518" s="101"/>
      <c r="O518" s="101"/>
      <c r="P518" s="135"/>
      <c r="Q518" s="131"/>
      <c r="R518" s="131"/>
      <c r="S518" s="103"/>
    </row>
    <row r="519" spans="2:45" s="100" customFormat="1" ht="14.25" customHeight="1">
      <c r="B519" s="584"/>
      <c r="C519" s="130" t="str">
        <f>$C$4</f>
        <v>平成12年</v>
      </c>
      <c r="D519" s="130" t="str">
        <f>$D$4</f>
        <v>平成17年</v>
      </c>
      <c r="E519" s="130" t="str">
        <f>$E$4</f>
        <v>平成22年</v>
      </c>
      <c r="F519" s="130" t="s">
        <v>410</v>
      </c>
      <c r="G519" s="130" t="s">
        <v>739</v>
      </c>
      <c r="H519" s="133" t="s">
        <v>509</v>
      </c>
      <c r="I519" s="134" t="str">
        <f>$I$4</f>
        <v>27年</v>
      </c>
      <c r="J519" s="102"/>
      <c r="K519" s="584"/>
      <c r="L519" s="130" t="str">
        <f>$C$4</f>
        <v>平成12年</v>
      </c>
      <c r="M519" s="130" t="str">
        <f>$D$4</f>
        <v>平成17年</v>
      </c>
      <c r="N519" s="130" t="str">
        <f>$E$4</f>
        <v>平成22年</v>
      </c>
      <c r="O519" s="130" t="s">
        <v>410</v>
      </c>
      <c r="P519" s="130" t="s">
        <v>739</v>
      </c>
      <c r="Q519" s="133" t="str">
        <f>$H$4</f>
        <v>対平成</v>
      </c>
      <c r="R519" s="134" t="str">
        <f>$I$4</f>
        <v>27年</v>
      </c>
      <c r="S519" s="103"/>
    </row>
    <row r="520" spans="2:45" s="100" customFormat="1" ht="14.25" customHeight="1">
      <c r="B520" s="585"/>
      <c r="C520" s="104"/>
      <c r="D520" s="104"/>
      <c r="E520" s="104"/>
      <c r="F520" s="104"/>
      <c r="G520" s="104"/>
      <c r="H520" s="132" t="s">
        <v>88</v>
      </c>
      <c r="I520" s="133" t="s">
        <v>398</v>
      </c>
      <c r="J520" s="102"/>
      <c r="K520" s="585"/>
      <c r="L520" s="104"/>
      <c r="M520" s="104"/>
      <c r="N520" s="104"/>
      <c r="O520" s="104"/>
      <c r="P520" s="104"/>
      <c r="Q520" s="132" t="s">
        <v>88</v>
      </c>
      <c r="R520" s="133" t="s">
        <v>398</v>
      </c>
      <c r="S520" s="103"/>
    </row>
    <row r="521" spans="2:45" s="199" customFormat="1" ht="14.25" customHeight="1">
      <c r="B521" s="200" t="s">
        <v>90</v>
      </c>
      <c r="C521" s="198">
        <v>1287</v>
      </c>
      <c r="D521" s="194">
        <v>1149</v>
      </c>
      <c r="E521" s="194">
        <v>967</v>
      </c>
      <c r="F521" s="194">
        <v>879</v>
      </c>
      <c r="G521" s="194">
        <f>IF(COUNTIF(G526:G544,"x"),"x",IF(SUM(G526:G544)=0,"-",SUM(G526:G544)))</f>
        <v>741</v>
      </c>
      <c r="H521" s="193">
        <f t="shared" ref="H521:H524" si="330">IF(G521="x","x",IF(AND(G521="-",F521="-"),"-",IF(AND(G521="-",F521&gt;0),F521*-1,IF(AND(G521&gt;0,F521="-"),G521,G521-F521))))</f>
        <v>-138</v>
      </c>
      <c r="I521" s="195">
        <f>IF(H521="x","x",IF(H521="-","-",IF(AND(F521="-",G521&gt;0),"皆増",IF(AND(F521&gt;0,G521="-"),"皆減",H521/F521*100))))</f>
        <v>-15.699658703071673</v>
      </c>
      <c r="J521" s="196"/>
      <c r="K521" s="197" t="s">
        <v>90</v>
      </c>
      <c r="L521" s="198">
        <v>972</v>
      </c>
      <c r="M521" s="194">
        <v>928</v>
      </c>
      <c r="N521" s="194">
        <v>751</v>
      </c>
      <c r="O521" s="194">
        <v>601</v>
      </c>
      <c r="P521" s="194">
        <f>IF(COUNTIF(P526:P544,"x"),"x",IF(SUM(P526:P544)=0,"-",SUM(P526:P544)))</f>
        <v>578</v>
      </c>
      <c r="Q521" s="193">
        <f t="shared" ref="Q521:Q524" si="331">IF(P521="x","x",IF(AND(P521="-",O521="-"),"-",IF(AND(P521="-",O521&gt;0),O521*-1,IF(AND(P521&gt;0,O521="-"),P521,P521-O521))))</f>
        <v>-23</v>
      </c>
      <c r="R521" s="195">
        <f t="shared" ref="R521:R524" si="332">IF(Q521="x","x",IF(Q521="-","-",IF(AND(O521="-",P521&gt;0),"皆増",IF(AND(O521&gt;0,P521="-"),"皆減",Q521/O521*100))))</f>
        <v>-3.8269550748752081</v>
      </c>
      <c r="S521" s="195"/>
      <c r="W521" s="199" t="s">
        <v>373</v>
      </c>
      <c r="X521" s="199">
        <v>1575</v>
      </c>
      <c r="Y521" s="199">
        <v>1470</v>
      </c>
      <c r="Z521" s="199">
        <v>1287</v>
      </c>
      <c r="AA521" s="199">
        <v>1149</v>
      </c>
      <c r="AC521" s="199" t="s">
        <v>373</v>
      </c>
      <c r="AD521" s="199">
        <v>1293</v>
      </c>
      <c r="AE521" s="199">
        <v>1126</v>
      </c>
      <c r="AF521" s="199">
        <v>972</v>
      </c>
      <c r="AG521" s="199">
        <v>928</v>
      </c>
      <c r="AJ521" s="199" t="str">
        <f>IF(C521=X521,"○","●")</f>
        <v>●</v>
      </c>
      <c r="AK521" s="199" t="str">
        <f t="shared" ref="AK521:AK543" si="333">IF(D521=Y521,"○","●")</f>
        <v>●</v>
      </c>
      <c r="AL521" s="199" t="str">
        <f t="shared" ref="AL521:AL522" si="334">IF(E521=Z521,"○","●")</f>
        <v>●</v>
      </c>
      <c r="AM521" s="199" t="str">
        <f t="shared" ref="AM521:AM543" si="335">IF(F521=AA521,"○","●")</f>
        <v>●</v>
      </c>
      <c r="AP521" s="199" t="str">
        <f>IF(L521=AD521,"○","●")</f>
        <v>●</v>
      </c>
      <c r="AQ521" s="199" t="str">
        <f t="shared" ref="AQ521:AQ543" si="336">IF(M521=AE521,"○","●")</f>
        <v>●</v>
      </c>
      <c r="AR521" s="199" t="str">
        <f t="shared" ref="AR521:AR543" si="337">IF(N521=AF521,"○","●")</f>
        <v>●</v>
      </c>
      <c r="AS521" s="199" t="str">
        <f t="shared" ref="AS521" si="338">IF(O521=AG521,"○","●")</f>
        <v>●</v>
      </c>
    </row>
    <row r="522" spans="2:45" s="100" customFormat="1" ht="14.25" customHeight="1">
      <c r="B522" s="105" t="s">
        <v>91</v>
      </c>
      <c r="C522" s="106">
        <v>104</v>
      </c>
      <c r="D522" s="107">
        <v>82</v>
      </c>
      <c r="E522" s="107">
        <v>72</v>
      </c>
      <c r="F522" s="107">
        <v>79</v>
      </c>
      <c r="G522" s="107">
        <f>IF(COUNTIF(G526:G528,"x"),"x",IF(SUM(G526:G528)=0,"-",SUM(G526:G528)))</f>
        <v>53</v>
      </c>
      <c r="H522" s="107">
        <f t="shared" si="330"/>
        <v>-26</v>
      </c>
      <c r="I522" s="108">
        <f t="shared" ref="I522:I524" si="339">IF(H522="x","x",IF(H522="-","-",IF(AND(F522="-",G522&gt;0),"皆増",IF(AND(F522&gt;0,G522="-"),"皆減",H522/F522*100))))</f>
        <v>-32.911392405063289</v>
      </c>
      <c r="J522" s="102"/>
      <c r="K522" s="109" t="s">
        <v>91</v>
      </c>
      <c r="L522" s="106">
        <v>78</v>
      </c>
      <c r="M522" s="107">
        <v>61</v>
      </c>
      <c r="N522" s="107">
        <v>56</v>
      </c>
      <c r="O522" s="107">
        <v>43</v>
      </c>
      <c r="P522" s="107">
        <f>IF(COUNTIF(P526:P528,"x"),"x",IF(SUM(P526:P528)=0,"-",SUM(P526:P528)))</f>
        <v>40</v>
      </c>
      <c r="Q522" s="107">
        <f t="shared" si="331"/>
        <v>-3</v>
      </c>
      <c r="R522" s="108">
        <f t="shared" si="332"/>
        <v>-6.9767441860465116</v>
      </c>
      <c r="S522" s="108"/>
      <c r="W522" s="100" t="s">
        <v>374</v>
      </c>
      <c r="X522" s="100">
        <v>210</v>
      </c>
      <c r="Y522" s="100">
        <v>173</v>
      </c>
      <c r="Z522" s="100">
        <v>104</v>
      </c>
      <c r="AA522" s="100">
        <v>82</v>
      </c>
      <c r="AC522" s="100" t="s">
        <v>374</v>
      </c>
      <c r="AD522" s="100">
        <v>143</v>
      </c>
      <c r="AE522" s="100">
        <v>104</v>
      </c>
      <c r="AF522" s="100">
        <v>78</v>
      </c>
      <c r="AG522" s="100">
        <v>61</v>
      </c>
      <c r="AJ522" s="100" t="str">
        <f t="shared" ref="AJ522:AJ543" si="340">IF(C522=X522,"○","●")</f>
        <v>●</v>
      </c>
      <c r="AK522" s="100" t="str">
        <f t="shared" si="333"/>
        <v>●</v>
      </c>
      <c r="AL522" s="100" t="str">
        <f t="shared" si="334"/>
        <v>●</v>
      </c>
      <c r="AM522" s="100" t="str">
        <f t="shared" si="335"/>
        <v>●</v>
      </c>
      <c r="AP522" s="100" t="str">
        <f t="shared" ref="AP522:AP543" si="341">IF(L522=AD522,"○","●")</f>
        <v>●</v>
      </c>
      <c r="AQ522" s="100" t="str">
        <f t="shared" si="336"/>
        <v>●</v>
      </c>
      <c r="AR522" s="100" t="str">
        <f t="shared" si="337"/>
        <v>●</v>
      </c>
      <c r="AS522" s="100" t="str">
        <f>IF(O522=AG522,"○","●")</f>
        <v>●</v>
      </c>
    </row>
    <row r="523" spans="2:45" s="100" customFormat="1" ht="14.25" customHeight="1">
      <c r="B523" s="105" t="s">
        <v>92</v>
      </c>
      <c r="C523" s="106">
        <v>787</v>
      </c>
      <c r="D523" s="107">
        <v>642</v>
      </c>
      <c r="E523" s="107">
        <v>495</v>
      </c>
      <c r="F523" s="107">
        <v>422</v>
      </c>
      <c r="G523" s="296">
        <f>IF(COUNTIF(G529:G538,"x"),"x",IF(SUM(G529:G538)=0,"-",SUM(G529:G538)))</f>
        <v>341</v>
      </c>
      <c r="H523" s="107">
        <f t="shared" si="330"/>
        <v>-81</v>
      </c>
      <c r="I523" s="108">
        <f t="shared" si="339"/>
        <v>-19.194312796208532</v>
      </c>
      <c r="J523" s="102"/>
      <c r="K523" s="109" t="s">
        <v>92</v>
      </c>
      <c r="L523" s="106">
        <v>548</v>
      </c>
      <c r="M523" s="107">
        <v>478</v>
      </c>
      <c r="N523" s="107">
        <v>367</v>
      </c>
      <c r="O523" s="107">
        <v>261</v>
      </c>
      <c r="P523" s="296">
        <f>IF(COUNTIF(P529:P538,"x"),"x",IF(SUM(P529:P538)=0,"-",SUM(P529:P538)))</f>
        <v>256</v>
      </c>
      <c r="Q523" s="107">
        <f t="shared" si="331"/>
        <v>-5</v>
      </c>
      <c r="R523" s="108">
        <f t="shared" si="332"/>
        <v>-1.9157088122605364</v>
      </c>
      <c r="S523" s="108"/>
      <c r="W523" s="100" t="s">
        <v>375</v>
      </c>
      <c r="X523" s="100">
        <v>1045</v>
      </c>
      <c r="Y523" s="100">
        <v>923</v>
      </c>
      <c r="Z523" s="100">
        <v>787</v>
      </c>
      <c r="AA523" s="100">
        <v>642</v>
      </c>
      <c r="AC523" s="100" t="s">
        <v>375</v>
      </c>
      <c r="AD523" s="100">
        <v>860</v>
      </c>
      <c r="AE523" s="100">
        <v>698</v>
      </c>
      <c r="AF523" s="100">
        <v>548</v>
      </c>
      <c r="AG523" s="100">
        <v>478</v>
      </c>
      <c r="AJ523" s="100" t="str">
        <f t="shared" si="340"/>
        <v>●</v>
      </c>
      <c r="AK523" s="100" t="str">
        <f t="shared" si="333"/>
        <v>●</v>
      </c>
      <c r="AL523" s="100" t="str">
        <f>IF(E523=Z523,"○","●")</f>
        <v>●</v>
      </c>
      <c r="AM523" s="100" t="str">
        <f t="shared" si="335"/>
        <v>●</v>
      </c>
      <c r="AP523" s="100" t="str">
        <f t="shared" si="341"/>
        <v>●</v>
      </c>
      <c r="AQ523" s="100" t="str">
        <f t="shared" si="336"/>
        <v>●</v>
      </c>
      <c r="AR523" s="100" t="str">
        <f t="shared" si="337"/>
        <v>●</v>
      </c>
      <c r="AS523" s="100" t="str">
        <f t="shared" ref="AS523:AS543" si="342">IF(O523=AG523,"○","●")</f>
        <v>●</v>
      </c>
    </row>
    <row r="524" spans="2:45" s="100" customFormat="1" ht="14.25" customHeight="1">
      <c r="B524" s="105" t="s">
        <v>93</v>
      </c>
      <c r="C524" s="106">
        <v>396</v>
      </c>
      <c r="D524" s="107">
        <v>425</v>
      </c>
      <c r="E524" s="107">
        <v>400</v>
      </c>
      <c r="F524" s="107">
        <v>378</v>
      </c>
      <c r="G524" s="107">
        <f>IF(COUNTIF(G539:G543,"x"),"x",IF(SUM(G539,G543)=0,"-",SUM(G539:G543)))</f>
        <v>345</v>
      </c>
      <c r="H524" s="107">
        <f t="shared" si="330"/>
        <v>-33</v>
      </c>
      <c r="I524" s="108">
        <f t="shared" si="339"/>
        <v>-8.7301587301587293</v>
      </c>
      <c r="J524" s="102"/>
      <c r="K524" s="109" t="s">
        <v>93</v>
      </c>
      <c r="L524" s="106">
        <v>346</v>
      </c>
      <c r="M524" s="107">
        <v>389</v>
      </c>
      <c r="N524" s="107">
        <v>328</v>
      </c>
      <c r="O524" s="107">
        <v>297</v>
      </c>
      <c r="P524" s="107">
        <f>IF(COUNTIF(P539:P543,"x"),"x",IF(SUM(P539,P543)=0,"-",SUM(P539:P543)))</f>
        <v>282</v>
      </c>
      <c r="Q524" s="107">
        <f t="shared" si="331"/>
        <v>-15</v>
      </c>
      <c r="R524" s="108">
        <f t="shared" si="332"/>
        <v>-5.0505050505050502</v>
      </c>
      <c r="S524" s="108"/>
      <c r="W524" s="100" t="s">
        <v>376</v>
      </c>
      <c r="X524" s="100">
        <v>320</v>
      </c>
      <c r="Y524" s="100">
        <v>374</v>
      </c>
      <c r="Z524" s="100">
        <v>396</v>
      </c>
      <c r="AA524" s="100">
        <v>425</v>
      </c>
      <c r="AC524" s="100" t="s">
        <v>376</v>
      </c>
      <c r="AD524" s="100">
        <v>290</v>
      </c>
      <c r="AE524" s="100">
        <v>324</v>
      </c>
      <c r="AF524" s="100">
        <v>346</v>
      </c>
      <c r="AG524" s="100">
        <v>389</v>
      </c>
      <c r="AJ524" s="100" t="str">
        <f t="shared" si="340"/>
        <v>●</v>
      </c>
      <c r="AK524" s="100" t="str">
        <f t="shared" si="333"/>
        <v>●</v>
      </c>
      <c r="AL524" s="100" t="str">
        <f t="shared" ref="AL524:AL533" si="343">IF(E524=Z524,"○","●")</f>
        <v>●</v>
      </c>
      <c r="AM524" s="100" t="str">
        <f t="shared" si="335"/>
        <v>●</v>
      </c>
      <c r="AP524" s="100" t="str">
        <f t="shared" si="341"/>
        <v>●</v>
      </c>
      <c r="AQ524" s="100" t="str">
        <f t="shared" si="336"/>
        <v>●</v>
      </c>
      <c r="AR524" s="100" t="str">
        <f t="shared" si="337"/>
        <v>●</v>
      </c>
      <c r="AS524" s="100" t="str">
        <f t="shared" si="342"/>
        <v>●</v>
      </c>
    </row>
    <row r="525" spans="2:45" s="100" customFormat="1" ht="14.25" customHeight="1">
      <c r="B525" s="102"/>
      <c r="C525" s="106"/>
      <c r="D525" s="112"/>
      <c r="E525" s="112"/>
      <c r="F525" s="112"/>
      <c r="G525" s="112"/>
      <c r="H525" s="112"/>
      <c r="I525" s="113"/>
      <c r="J525" s="102"/>
      <c r="K525" s="114"/>
      <c r="L525" s="106"/>
      <c r="M525" s="112"/>
      <c r="N525" s="112"/>
      <c r="O525" s="112"/>
      <c r="P525" s="112"/>
      <c r="Q525" s="112"/>
      <c r="R525" s="113"/>
      <c r="S525" s="113"/>
      <c r="AJ525" s="100" t="str">
        <f t="shared" si="340"/>
        <v>○</v>
      </c>
      <c r="AK525" s="100" t="str">
        <f t="shared" si="333"/>
        <v>○</v>
      </c>
      <c r="AL525" s="100" t="str">
        <f t="shared" si="343"/>
        <v>○</v>
      </c>
      <c r="AM525" s="100" t="str">
        <f t="shared" si="335"/>
        <v>○</v>
      </c>
      <c r="AP525" s="100" t="str">
        <f t="shared" si="341"/>
        <v>○</v>
      </c>
      <c r="AQ525" s="100" t="str">
        <f t="shared" si="336"/>
        <v>○</v>
      </c>
      <c r="AR525" s="100" t="str">
        <f t="shared" si="337"/>
        <v>○</v>
      </c>
      <c r="AS525" s="100" t="str">
        <f t="shared" si="342"/>
        <v>○</v>
      </c>
    </row>
    <row r="526" spans="2:45" s="100" customFormat="1" ht="14.25" customHeight="1">
      <c r="B526" s="102" t="s">
        <v>94</v>
      </c>
      <c r="C526" s="106">
        <v>21</v>
      </c>
      <c r="D526" s="107">
        <v>35</v>
      </c>
      <c r="E526" s="107">
        <v>14</v>
      </c>
      <c r="F526" s="107">
        <v>20</v>
      </c>
      <c r="G526" s="107">
        <f>第2表01元データ!L66</f>
        <v>16</v>
      </c>
      <c r="H526" s="107">
        <f t="shared" ref="H526:H543" si="344">IF(G526="x","x",IF(AND(G526="-",F526="-"),"-",IF(AND(G526="-",F526&gt;0),F526*-1,IF(AND(G526&gt;0,F526="-"),G526,G526-F526))))</f>
        <v>-4</v>
      </c>
      <c r="I526" s="108">
        <f t="shared" ref="I526:I543" si="345">IF(H526="x","x",IF(H526="-","-",IF(AND(F526="-",G526&gt;0),"皆増",IF(AND(F526&gt;0,G526="-"),"皆減",H526/F526*100))))</f>
        <v>-20</v>
      </c>
      <c r="J526" s="102"/>
      <c r="K526" s="114" t="s">
        <v>94</v>
      </c>
      <c r="L526" s="106">
        <v>18</v>
      </c>
      <c r="M526" s="107">
        <v>21</v>
      </c>
      <c r="N526" s="107">
        <v>22</v>
      </c>
      <c r="O526" s="107">
        <v>11</v>
      </c>
      <c r="P526" s="107">
        <f>第2表01元データ!M66</f>
        <v>13</v>
      </c>
      <c r="Q526" s="107">
        <f t="shared" ref="Q526:Q543" si="346">IF(P526="x","x",IF(AND(P526="-",O526="-"),"-",IF(AND(P526="-",O526&gt;0),O526*-1,IF(AND(P526&gt;0,O526="-"),P526,P526-O526))))</f>
        <v>2</v>
      </c>
      <c r="R526" s="108">
        <f t="shared" ref="R526:R543" si="347">IF(Q526="x","x",IF(Q526="-","-",IF(AND(O526="-",P526&gt;0),"皆増",IF(AND(O526&gt;0,P526="-"),"皆減",Q526/O526*100))))</f>
        <v>18.181818181818183</v>
      </c>
      <c r="S526" s="108"/>
      <c r="T526" s="100">
        <v>201</v>
      </c>
      <c r="W526" s="100" t="s">
        <v>377</v>
      </c>
      <c r="X526" s="100">
        <v>39</v>
      </c>
      <c r="Y526" s="100">
        <v>36</v>
      </c>
      <c r="Z526" s="100">
        <v>21</v>
      </c>
      <c r="AA526" s="100">
        <v>35</v>
      </c>
      <c r="AC526" s="100" t="s">
        <v>377</v>
      </c>
      <c r="AD526" s="100">
        <v>45</v>
      </c>
      <c r="AE526" s="100">
        <v>28</v>
      </c>
      <c r="AF526" s="100">
        <v>18</v>
      </c>
      <c r="AG526" s="100">
        <v>21</v>
      </c>
      <c r="AJ526" s="100" t="str">
        <f t="shared" si="340"/>
        <v>●</v>
      </c>
      <c r="AK526" s="100" t="str">
        <f t="shared" si="333"/>
        <v>●</v>
      </c>
      <c r="AL526" s="100" t="str">
        <f t="shared" si="343"/>
        <v>●</v>
      </c>
      <c r="AM526" s="100" t="str">
        <f t="shared" si="335"/>
        <v>●</v>
      </c>
      <c r="AP526" s="100" t="str">
        <f t="shared" si="341"/>
        <v>●</v>
      </c>
      <c r="AQ526" s="100" t="str">
        <f t="shared" si="336"/>
        <v>●</v>
      </c>
      <c r="AR526" s="100" t="str">
        <f t="shared" si="337"/>
        <v>●</v>
      </c>
      <c r="AS526" s="100" t="str">
        <f t="shared" si="342"/>
        <v>●</v>
      </c>
    </row>
    <row r="527" spans="2:45" s="100" customFormat="1" ht="14.25" customHeight="1">
      <c r="B527" s="102" t="s">
        <v>149</v>
      </c>
      <c r="C527" s="106">
        <v>32</v>
      </c>
      <c r="D527" s="107">
        <v>18</v>
      </c>
      <c r="E527" s="107">
        <v>33</v>
      </c>
      <c r="F527" s="107">
        <v>22</v>
      </c>
      <c r="G527" s="107">
        <f>第2表01元データ!L67</f>
        <v>17</v>
      </c>
      <c r="H527" s="107">
        <f t="shared" si="344"/>
        <v>-5</v>
      </c>
      <c r="I527" s="108">
        <f t="shared" si="345"/>
        <v>-22.727272727272727</v>
      </c>
      <c r="J527" s="102"/>
      <c r="K527" s="114" t="s">
        <v>123</v>
      </c>
      <c r="L527" s="106">
        <v>26</v>
      </c>
      <c r="M527" s="107">
        <v>15</v>
      </c>
      <c r="N527" s="107">
        <v>16</v>
      </c>
      <c r="O527" s="107">
        <v>14</v>
      </c>
      <c r="P527" s="107">
        <f>第2表01元データ!M67</f>
        <v>17</v>
      </c>
      <c r="Q527" s="107">
        <f t="shared" si="346"/>
        <v>3</v>
      </c>
      <c r="R527" s="108">
        <f t="shared" si="347"/>
        <v>21.428571428571427</v>
      </c>
      <c r="S527" s="108"/>
      <c r="T527" s="100">
        <v>202</v>
      </c>
      <c r="W527" s="100" t="s">
        <v>356</v>
      </c>
      <c r="X527" s="100">
        <v>77</v>
      </c>
      <c r="Y527" s="100">
        <v>55</v>
      </c>
      <c r="Z527" s="100">
        <v>32</v>
      </c>
      <c r="AA527" s="100">
        <v>18</v>
      </c>
      <c r="AC527" s="100" t="s">
        <v>356</v>
      </c>
      <c r="AD527" s="100">
        <v>43</v>
      </c>
      <c r="AE527" s="100">
        <v>36</v>
      </c>
      <c r="AF527" s="100">
        <v>26</v>
      </c>
      <c r="AG527" s="100">
        <v>15</v>
      </c>
      <c r="AJ527" s="100" t="str">
        <f t="shared" si="340"/>
        <v>●</v>
      </c>
      <c r="AK527" s="100" t="str">
        <f t="shared" si="333"/>
        <v>●</v>
      </c>
      <c r="AL527" s="100" t="str">
        <f t="shared" si="343"/>
        <v>●</v>
      </c>
      <c r="AM527" s="100" t="str">
        <f t="shared" si="335"/>
        <v>●</v>
      </c>
      <c r="AP527" s="100" t="str">
        <f t="shared" si="341"/>
        <v>●</v>
      </c>
      <c r="AQ527" s="100" t="str">
        <f t="shared" si="336"/>
        <v>●</v>
      </c>
      <c r="AR527" s="100" t="str">
        <f t="shared" si="337"/>
        <v>●</v>
      </c>
      <c r="AS527" s="100" t="str">
        <f t="shared" si="342"/>
        <v>●</v>
      </c>
    </row>
    <row r="528" spans="2:45" s="100" customFormat="1" ht="14.25" customHeight="1">
      <c r="B528" s="102" t="s">
        <v>124</v>
      </c>
      <c r="C528" s="106">
        <v>51</v>
      </c>
      <c r="D528" s="107">
        <v>29</v>
      </c>
      <c r="E528" s="107">
        <v>25</v>
      </c>
      <c r="F528" s="107">
        <v>37</v>
      </c>
      <c r="G528" s="107">
        <f>第2表01元データ!L68</f>
        <v>20</v>
      </c>
      <c r="H528" s="107">
        <f t="shared" si="344"/>
        <v>-17</v>
      </c>
      <c r="I528" s="108">
        <f t="shared" si="345"/>
        <v>-45.945945945945951</v>
      </c>
      <c r="J528" s="102"/>
      <c r="K528" s="114" t="s">
        <v>124</v>
      </c>
      <c r="L528" s="106">
        <v>34</v>
      </c>
      <c r="M528" s="107">
        <v>25</v>
      </c>
      <c r="N528" s="107">
        <v>18</v>
      </c>
      <c r="O528" s="107">
        <v>18</v>
      </c>
      <c r="P528" s="107">
        <f>第2表01元データ!M68</f>
        <v>10</v>
      </c>
      <c r="Q528" s="107">
        <f t="shared" si="346"/>
        <v>-8</v>
      </c>
      <c r="R528" s="108">
        <f t="shared" si="347"/>
        <v>-44.444444444444443</v>
      </c>
      <c r="S528" s="108"/>
      <c r="T528" s="100">
        <v>203</v>
      </c>
      <c r="W528" s="100" t="s">
        <v>357</v>
      </c>
      <c r="X528" s="100">
        <v>94</v>
      </c>
      <c r="Y528" s="100">
        <v>82</v>
      </c>
      <c r="Z528" s="100">
        <v>51</v>
      </c>
      <c r="AA528" s="100">
        <v>29</v>
      </c>
      <c r="AC528" s="100" t="s">
        <v>357</v>
      </c>
      <c r="AD528" s="100">
        <v>55</v>
      </c>
      <c r="AE528" s="100">
        <v>40</v>
      </c>
      <c r="AF528" s="100">
        <v>34</v>
      </c>
      <c r="AG528" s="100">
        <v>25</v>
      </c>
      <c r="AJ528" s="100" t="str">
        <f t="shared" si="340"/>
        <v>●</v>
      </c>
      <c r="AK528" s="100" t="str">
        <f t="shared" si="333"/>
        <v>●</v>
      </c>
      <c r="AL528" s="100" t="str">
        <f t="shared" si="343"/>
        <v>●</v>
      </c>
      <c r="AM528" s="100" t="str">
        <f t="shared" si="335"/>
        <v>●</v>
      </c>
      <c r="AP528" s="100" t="str">
        <f t="shared" si="341"/>
        <v>●</v>
      </c>
      <c r="AQ528" s="100" t="str">
        <f t="shared" si="336"/>
        <v>●</v>
      </c>
      <c r="AR528" s="100" t="str">
        <f t="shared" si="337"/>
        <v>●</v>
      </c>
      <c r="AS528" s="100" t="str">
        <f t="shared" si="342"/>
        <v>●</v>
      </c>
    </row>
    <row r="529" spans="2:45" s="100" customFormat="1" ht="14.25" customHeight="1">
      <c r="B529" s="102" t="s">
        <v>191</v>
      </c>
      <c r="C529" s="106">
        <v>69</v>
      </c>
      <c r="D529" s="107">
        <v>50</v>
      </c>
      <c r="E529" s="107">
        <v>28</v>
      </c>
      <c r="F529" s="107">
        <v>28</v>
      </c>
      <c r="G529" s="107">
        <f>第2表01元データ!L69</f>
        <v>29</v>
      </c>
      <c r="H529" s="107">
        <f t="shared" si="344"/>
        <v>1</v>
      </c>
      <c r="I529" s="108">
        <f t="shared" si="345"/>
        <v>3.5714285714285712</v>
      </c>
      <c r="J529" s="102"/>
      <c r="K529" s="114" t="s">
        <v>125</v>
      </c>
      <c r="L529" s="106">
        <v>34</v>
      </c>
      <c r="M529" s="107">
        <v>35</v>
      </c>
      <c r="N529" s="107">
        <v>23</v>
      </c>
      <c r="O529" s="107">
        <v>16</v>
      </c>
      <c r="P529" s="107">
        <f>第2表01元データ!M69</f>
        <v>23</v>
      </c>
      <c r="Q529" s="107">
        <f t="shared" si="346"/>
        <v>7</v>
      </c>
      <c r="R529" s="108">
        <f t="shared" si="347"/>
        <v>43.75</v>
      </c>
      <c r="S529" s="108"/>
      <c r="T529" s="100">
        <v>204</v>
      </c>
      <c r="W529" s="100" t="s">
        <v>358</v>
      </c>
      <c r="X529" s="100">
        <v>97</v>
      </c>
      <c r="Y529" s="100">
        <v>78</v>
      </c>
      <c r="Z529" s="100">
        <v>69</v>
      </c>
      <c r="AA529" s="100">
        <v>50</v>
      </c>
      <c r="AC529" s="100" t="s">
        <v>358</v>
      </c>
      <c r="AD529" s="100">
        <v>80</v>
      </c>
      <c r="AE529" s="100">
        <v>51</v>
      </c>
      <c r="AF529" s="100">
        <v>34</v>
      </c>
      <c r="AG529" s="100">
        <v>35</v>
      </c>
      <c r="AJ529" s="100" t="str">
        <f t="shared" si="340"/>
        <v>●</v>
      </c>
      <c r="AK529" s="100" t="str">
        <f t="shared" si="333"/>
        <v>●</v>
      </c>
      <c r="AL529" s="100" t="str">
        <f t="shared" si="343"/>
        <v>●</v>
      </c>
      <c r="AM529" s="100" t="str">
        <f t="shared" si="335"/>
        <v>●</v>
      </c>
      <c r="AP529" s="100" t="str">
        <f t="shared" si="341"/>
        <v>●</v>
      </c>
      <c r="AQ529" s="100" t="str">
        <f t="shared" si="336"/>
        <v>●</v>
      </c>
      <c r="AR529" s="100" t="str">
        <f t="shared" si="337"/>
        <v>●</v>
      </c>
      <c r="AS529" s="100" t="str">
        <f t="shared" si="342"/>
        <v>●</v>
      </c>
    </row>
    <row r="530" spans="2:45" s="100" customFormat="1" ht="14.25" customHeight="1">
      <c r="B530" s="102" t="s">
        <v>126</v>
      </c>
      <c r="C530" s="106">
        <v>60</v>
      </c>
      <c r="D530" s="107">
        <v>53</v>
      </c>
      <c r="E530" s="107">
        <v>27</v>
      </c>
      <c r="F530" s="107">
        <v>23</v>
      </c>
      <c r="G530" s="107">
        <f>第2表01元データ!L70</f>
        <v>21</v>
      </c>
      <c r="H530" s="107">
        <f t="shared" si="344"/>
        <v>-2</v>
      </c>
      <c r="I530" s="108">
        <f t="shared" si="345"/>
        <v>-8.695652173913043</v>
      </c>
      <c r="J530" s="102"/>
      <c r="K530" s="114" t="s">
        <v>126</v>
      </c>
      <c r="L530" s="106">
        <v>40</v>
      </c>
      <c r="M530" s="107">
        <v>31</v>
      </c>
      <c r="N530" s="107">
        <v>24</v>
      </c>
      <c r="O530" s="107">
        <v>19</v>
      </c>
      <c r="P530" s="107">
        <f>第2表01元データ!M70</f>
        <v>11</v>
      </c>
      <c r="Q530" s="107">
        <f t="shared" si="346"/>
        <v>-8</v>
      </c>
      <c r="R530" s="108">
        <f t="shared" si="347"/>
        <v>-42.105263157894733</v>
      </c>
      <c r="S530" s="108"/>
      <c r="T530" s="100">
        <v>205</v>
      </c>
      <c r="W530" s="100" t="s">
        <v>359</v>
      </c>
      <c r="X530" s="100">
        <v>97</v>
      </c>
      <c r="Y530" s="100">
        <v>79</v>
      </c>
      <c r="Z530" s="100">
        <v>60</v>
      </c>
      <c r="AA530" s="100">
        <v>53</v>
      </c>
      <c r="AC530" s="100" t="s">
        <v>359</v>
      </c>
      <c r="AD530" s="100">
        <v>80</v>
      </c>
      <c r="AE530" s="100">
        <v>51</v>
      </c>
      <c r="AF530" s="100">
        <v>40</v>
      </c>
      <c r="AG530" s="100">
        <v>31</v>
      </c>
      <c r="AJ530" s="100" t="str">
        <f t="shared" si="340"/>
        <v>●</v>
      </c>
      <c r="AK530" s="100" t="str">
        <f t="shared" si="333"/>
        <v>●</v>
      </c>
      <c r="AL530" s="100" t="str">
        <f t="shared" si="343"/>
        <v>●</v>
      </c>
      <c r="AM530" s="100" t="str">
        <f t="shared" si="335"/>
        <v>●</v>
      </c>
      <c r="AP530" s="100" t="str">
        <f t="shared" si="341"/>
        <v>●</v>
      </c>
      <c r="AQ530" s="100" t="str">
        <f t="shared" si="336"/>
        <v>●</v>
      </c>
      <c r="AR530" s="100" t="str">
        <f t="shared" si="337"/>
        <v>●</v>
      </c>
      <c r="AS530" s="100" t="str">
        <f t="shared" si="342"/>
        <v>●</v>
      </c>
    </row>
    <row r="531" spans="2:45" s="100" customFormat="1" ht="14.25" customHeight="1">
      <c r="B531" s="102" t="s">
        <v>127</v>
      </c>
      <c r="C531" s="106">
        <v>61</v>
      </c>
      <c r="D531" s="107">
        <v>44</v>
      </c>
      <c r="E531" s="107">
        <v>40</v>
      </c>
      <c r="F531" s="107">
        <v>19</v>
      </c>
      <c r="G531" s="107">
        <f>第2表01元データ!L71</f>
        <v>16</v>
      </c>
      <c r="H531" s="107">
        <f t="shared" si="344"/>
        <v>-3</v>
      </c>
      <c r="I531" s="108">
        <f t="shared" si="345"/>
        <v>-15.789473684210526</v>
      </c>
      <c r="J531" s="102"/>
      <c r="K531" s="114" t="s">
        <v>127</v>
      </c>
      <c r="L531" s="106">
        <v>44</v>
      </c>
      <c r="M531" s="107">
        <v>37</v>
      </c>
      <c r="N531" s="107">
        <v>19</v>
      </c>
      <c r="O531" s="107">
        <v>15</v>
      </c>
      <c r="P531" s="107">
        <f>第2表01元データ!M71</f>
        <v>22</v>
      </c>
      <c r="Q531" s="107">
        <f t="shared" si="346"/>
        <v>7</v>
      </c>
      <c r="R531" s="108">
        <f t="shared" si="347"/>
        <v>46.666666666666664</v>
      </c>
      <c r="S531" s="108"/>
      <c r="T531" s="100">
        <v>206</v>
      </c>
      <c r="W531" s="100" t="s">
        <v>360</v>
      </c>
      <c r="X531" s="100">
        <v>65</v>
      </c>
      <c r="Y531" s="100">
        <v>72</v>
      </c>
      <c r="Z531" s="100">
        <v>61</v>
      </c>
      <c r="AA531" s="100">
        <v>44</v>
      </c>
      <c r="AC531" s="100" t="s">
        <v>360</v>
      </c>
      <c r="AD531" s="100">
        <v>73</v>
      </c>
      <c r="AE531" s="100">
        <v>45</v>
      </c>
      <c r="AF531" s="100">
        <v>44</v>
      </c>
      <c r="AG531" s="100">
        <v>37</v>
      </c>
      <c r="AJ531" s="100" t="str">
        <f t="shared" si="340"/>
        <v>●</v>
      </c>
      <c r="AK531" s="100" t="str">
        <f t="shared" si="333"/>
        <v>●</v>
      </c>
      <c r="AL531" s="100" t="str">
        <f t="shared" si="343"/>
        <v>●</v>
      </c>
      <c r="AM531" s="100" t="str">
        <f t="shared" si="335"/>
        <v>●</v>
      </c>
      <c r="AP531" s="100" t="str">
        <f t="shared" si="341"/>
        <v>●</v>
      </c>
      <c r="AQ531" s="100" t="str">
        <f t="shared" si="336"/>
        <v>●</v>
      </c>
      <c r="AR531" s="100" t="str">
        <f t="shared" si="337"/>
        <v>●</v>
      </c>
      <c r="AS531" s="100" t="str">
        <f t="shared" si="342"/>
        <v>●</v>
      </c>
    </row>
    <row r="532" spans="2:45" s="100" customFormat="1" ht="14.25" customHeight="1">
      <c r="B532" s="102" t="s">
        <v>128</v>
      </c>
      <c r="C532" s="106">
        <v>62</v>
      </c>
      <c r="D532" s="107">
        <v>41</v>
      </c>
      <c r="E532" s="107">
        <v>31</v>
      </c>
      <c r="F532" s="107">
        <v>33</v>
      </c>
      <c r="G532" s="107">
        <f>第2表01元データ!L72</f>
        <v>23</v>
      </c>
      <c r="H532" s="107">
        <f t="shared" si="344"/>
        <v>-10</v>
      </c>
      <c r="I532" s="108">
        <f t="shared" si="345"/>
        <v>-30.303030303030305</v>
      </c>
      <c r="J532" s="102"/>
      <c r="K532" s="114" t="s">
        <v>128</v>
      </c>
      <c r="L532" s="106">
        <v>40</v>
      </c>
      <c r="M532" s="107">
        <v>39</v>
      </c>
      <c r="N532" s="107">
        <v>21</v>
      </c>
      <c r="O532" s="107">
        <v>16</v>
      </c>
      <c r="P532" s="107">
        <f>第2表01元データ!M72</f>
        <v>15</v>
      </c>
      <c r="Q532" s="107">
        <f t="shared" si="346"/>
        <v>-1</v>
      </c>
      <c r="R532" s="108">
        <f t="shared" si="347"/>
        <v>-6.25</v>
      </c>
      <c r="S532" s="108"/>
      <c r="T532" s="100">
        <v>207</v>
      </c>
      <c r="W532" s="100" t="s">
        <v>361</v>
      </c>
      <c r="X532" s="100">
        <v>70</v>
      </c>
      <c r="Y532" s="100">
        <v>62</v>
      </c>
      <c r="Z532" s="100">
        <v>62</v>
      </c>
      <c r="AA532" s="100">
        <v>41</v>
      </c>
      <c r="AC532" s="100" t="s">
        <v>361</v>
      </c>
      <c r="AD532" s="100">
        <v>50</v>
      </c>
      <c r="AE532" s="100">
        <v>46</v>
      </c>
      <c r="AF532" s="100">
        <v>40</v>
      </c>
      <c r="AG532" s="100">
        <v>39</v>
      </c>
      <c r="AJ532" s="100" t="str">
        <f t="shared" si="340"/>
        <v>●</v>
      </c>
      <c r="AK532" s="100" t="str">
        <f t="shared" si="333"/>
        <v>●</v>
      </c>
      <c r="AL532" s="100" t="str">
        <f t="shared" si="343"/>
        <v>●</v>
      </c>
      <c r="AM532" s="100" t="str">
        <f t="shared" si="335"/>
        <v>●</v>
      </c>
      <c r="AP532" s="100" t="str">
        <f t="shared" si="341"/>
        <v>●</v>
      </c>
      <c r="AQ532" s="100" t="str">
        <f t="shared" si="336"/>
        <v>●</v>
      </c>
      <c r="AR532" s="100" t="str">
        <f t="shared" si="337"/>
        <v>●</v>
      </c>
      <c r="AS532" s="100" t="str">
        <f t="shared" si="342"/>
        <v>●</v>
      </c>
    </row>
    <row r="533" spans="2:45" s="100" customFormat="1" ht="14.25" customHeight="1">
      <c r="B533" s="102" t="s">
        <v>129</v>
      </c>
      <c r="C533" s="106">
        <v>58</v>
      </c>
      <c r="D533" s="107">
        <v>53</v>
      </c>
      <c r="E533" s="107">
        <v>37</v>
      </c>
      <c r="F533" s="107">
        <v>37</v>
      </c>
      <c r="G533" s="107">
        <f>第2表01元データ!L73</f>
        <v>24</v>
      </c>
      <c r="H533" s="107">
        <f t="shared" si="344"/>
        <v>-13</v>
      </c>
      <c r="I533" s="108">
        <f t="shared" si="345"/>
        <v>-35.135135135135137</v>
      </c>
      <c r="J533" s="102"/>
      <c r="K533" s="114" t="s">
        <v>234</v>
      </c>
      <c r="L533" s="106">
        <v>41</v>
      </c>
      <c r="M533" s="107">
        <v>33</v>
      </c>
      <c r="N533" s="107">
        <v>40</v>
      </c>
      <c r="O533" s="107">
        <v>14</v>
      </c>
      <c r="P533" s="107">
        <f>第2表01元データ!M73</f>
        <v>22</v>
      </c>
      <c r="Q533" s="107">
        <f t="shared" si="346"/>
        <v>8</v>
      </c>
      <c r="R533" s="108">
        <f t="shared" si="347"/>
        <v>57.142857142857139</v>
      </c>
      <c r="S533" s="108"/>
      <c r="T533" s="100">
        <v>208</v>
      </c>
      <c r="W533" s="100" t="s">
        <v>362</v>
      </c>
      <c r="X533" s="100">
        <v>92</v>
      </c>
      <c r="Y533" s="100">
        <v>69</v>
      </c>
      <c r="Z533" s="100">
        <v>58</v>
      </c>
      <c r="AA533" s="100">
        <v>53</v>
      </c>
      <c r="AC533" s="100" t="s">
        <v>362</v>
      </c>
      <c r="AD533" s="100">
        <v>71</v>
      </c>
      <c r="AE533" s="100">
        <v>40</v>
      </c>
      <c r="AF533" s="100">
        <v>41</v>
      </c>
      <c r="AG533" s="100">
        <v>33</v>
      </c>
      <c r="AJ533" s="100" t="str">
        <f t="shared" si="340"/>
        <v>●</v>
      </c>
      <c r="AK533" s="100" t="str">
        <f t="shared" si="333"/>
        <v>●</v>
      </c>
      <c r="AL533" s="100" t="str">
        <f t="shared" si="343"/>
        <v>●</v>
      </c>
      <c r="AM533" s="100" t="str">
        <f t="shared" si="335"/>
        <v>●</v>
      </c>
      <c r="AP533" s="100" t="str">
        <f t="shared" si="341"/>
        <v>●</v>
      </c>
      <c r="AQ533" s="100" t="str">
        <f t="shared" si="336"/>
        <v>●</v>
      </c>
      <c r="AR533" s="100" t="str">
        <f t="shared" si="337"/>
        <v>●</v>
      </c>
      <c r="AS533" s="100" t="str">
        <f t="shared" si="342"/>
        <v>●</v>
      </c>
    </row>
    <row r="534" spans="2:45" s="100" customFormat="1" ht="14.25" customHeight="1">
      <c r="B534" s="102" t="s">
        <v>130</v>
      </c>
      <c r="C534" s="106">
        <v>62</v>
      </c>
      <c r="D534" s="107">
        <v>54</v>
      </c>
      <c r="E534" s="107">
        <v>44</v>
      </c>
      <c r="F534" s="107">
        <v>44</v>
      </c>
      <c r="G534" s="107">
        <f>第2表01元データ!L74</f>
        <v>36</v>
      </c>
      <c r="H534" s="107">
        <f t="shared" si="344"/>
        <v>-8</v>
      </c>
      <c r="I534" s="108">
        <f t="shared" si="345"/>
        <v>-18.181818181818183</v>
      </c>
      <c r="J534" s="102"/>
      <c r="K534" s="114" t="s">
        <v>130</v>
      </c>
      <c r="L534" s="106">
        <v>38</v>
      </c>
      <c r="M534" s="107">
        <v>43</v>
      </c>
      <c r="N534" s="107">
        <v>28</v>
      </c>
      <c r="O534" s="107">
        <v>31</v>
      </c>
      <c r="P534" s="107">
        <f>第2表01元データ!M74</f>
        <v>20</v>
      </c>
      <c r="Q534" s="107">
        <f t="shared" si="346"/>
        <v>-11</v>
      </c>
      <c r="R534" s="108">
        <f t="shared" si="347"/>
        <v>-35.483870967741936</v>
      </c>
      <c r="S534" s="108"/>
      <c r="T534" s="100">
        <v>209</v>
      </c>
      <c r="W534" s="100" t="s">
        <v>363</v>
      </c>
      <c r="X534" s="100">
        <v>126</v>
      </c>
      <c r="Y534" s="100">
        <v>95</v>
      </c>
      <c r="Z534" s="100">
        <v>62</v>
      </c>
      <c r="AA534" s="100">
        <v>54</v>
      </c>
      <c r="AC534" s="100" t="s">
        <v>363</v>
      </c>
      <c r="AD534" s="100">
        <v>97</v>
      </c>
      <c r="AE534" s="100">
        <v>66</v>
      </c>
      <c r="AF534" s="100">
        <v>38</v>
      </c>
      <c r="AG534" s="100">
        <v>43</v>
      </c>
      <c r="AJ534" s="100" t="str">
        <f t="shared" si="340"/>
        <v>●</v>
      </c>
      <c r="AK534" s="100" t="str">
        <f t="shared" si="333"/>
        <v>●</v>
      </c>
      <c r="AL534" s="100" t="str">
        <f>IF(E534=Z534,"○","●")</f>
        <v>●</v>
      </c>
      <c r="AM534" s="100" t="str">
        <f t="shared" si="335"/>
        <v>●</v>
      </c>
      <c r="AP534" s="100" t="str">
        <f t="shared" si="341"/>
        <v>●</v>
      </c>
      <c r="AQ534" s="100" t="str">
        <f t="shared" si="336"/>
        <v>●</v>
      </c>
      <c r="AR534" s="100" t="str">
        <f t="shared" si="337"/>
        <v>●</v>
      </c>
      <c r="AS534" s="100" t="str">
        <f t="shared" si="342"/>
        <v>●</v>
      </c>
    </row>
    <row r="535" spans="2:45" s="100" customFormat="1" ht="14.25" customHeight="1">
      <c r="B535" s="102" t="s">
        <v>131</v>
      </c>
      <c r="C535" s="106">
        <v>92</v>
      </c>
      <c r="D535" s="107">
        <v>66</v>
      </c>
      <c r="E535" s="107">
        <v>59</v>
      </c>
      <c r="F535" s="107">
        <v>44</v>
      </c>
      <c r="G535" s="107">
        <f>第2表01元データ!L75</f>
        <v>38</v>
      </c>
      <c r="H535" s="107">
        <f t="shared" si="344"/>
        <v>-6</v>
      </c>
      <c r="I535" s="108">
        <f t="shared" si="345"/>
        <v>-13.636363636363635</v>
      </c>
      <c r="J535" s="102"/>
      <c r="K535" s="114" t="s">
        <v>131</v>
      </c>
      <c r="L535" s="106">
        <v>56</v>
      </c>
      <c r="M535" s="107">
        <v>38</v>
      </c>
      <c r="N535" s="107">
        <v>38</v>
      </c>
      <c r="O535" s="107">
        <v>28</v>
      </c>
      <c r="P535" s="107">
        <f>第2表01元データ!M75</f>
        <v>33</v>
      </c>
      <c r="Q535" s="107">
        <f t="shared" si="346"/>
        <v>5</v>
      </c>
      <c r="R535" s="108">
        <f t="shared" si="347"/>
        <v>17.857142857142858</v>
      </c>
      <c r="S535" s="108"/>
      <c r="T535" s="100">
        <v>210</v>
      </c>
      <c r="W535" s="100" t="s">
        <v>364</v>
      </c>
      <c r="X535" s="100">
        <v>105</v>
      </c>
      <c r="Y535" s="100">
        <v>116</v>
      </c>
      <c r="Z535" s="100">
        <v>92</v>
      </c>
      <c r="AA535" s="100">
        <v>66</v>
      </c>
      <c r="AC535" s="100" t="s">
        <v>364</v>
      </c>
      <c r="AD535" s="100">
        <v>86</v>
      </c>
      <c r="AE535" s="100">
        <v>95</v>
      </c>
      <c r="AF535" s="100">
        <v>56</v>
      </c>
      <c r="AG535" s="100">
        <v>38</v>
      </c>
      <c r="AJ535" s="100" t="str">
        <f t="shared" si="340"/>
        <v>●</v>
      </c>
      <c r="AK535" s="100" t="str">
        <f t="shared" si="333"/>
        <v>●</v>
      </c>
      <c r="AL535" s="100" t="str">
        <f t="shared" ref="AL535:AL543" si="348">IF(E535=Z535,"○","●")</f>
        <v>●</v>
      </c>
      <c r="AM535" s="100" t="str">
        <f t="shared" si="335"/>
        <v>●</v>
      </c>
      <c r="AP535" s="100" t="str">
        <f t="shared" si="341"/>
        <v>●</v>
      </c>
      <c r="AQ535" s="100" t="str">
        <f t="shared" si="336"/>
        <v>●</v>
      </c>
      <c r="AR535" s="100" t="str">
        <f t="shared" si="337"/>
        <v>●</v>
      </c>
      <c r="AS535" s="100" t="str">
        <f t="shared" si="342"/>
        <v>●</v>
      </c>
    </row>
    <row r="536" spans="2:45" s="100" customFormat="1" ht="14.25" customHeight="1">
      <c r="B536" s="102" t="s">
        <v>132</v>
      </c>
      <c r="C536" s="106">
        <v>105</v>
      </c>
      <c r="D536" s="107">
        <v>84</v>
      </c>
      <c r="E536" s="107">
        <v>55</v>
      </c>
      <c r="F536" s="107">
        <v>58</v>
      </c>
      <c r="G536" s="107">
        <f>第2表01元データ!L76</f>
        <v>50</v>
      </c>
      <c r="H536" s="107">
        <f t="shared" si="344"/>
        <v>-8</v>
      </c>
      <c r="I536" s="108">
        <f t="shared" si="345"/>
        <v>-13.793103448275861</v>
      </c>
      <c r="J536" s="102"/>
      <c r="K536" s="114" t="s">
        <v>235</v>
      </c>
      <c r="L536" s="106">
        <v>87</v>
      </c>
      <c r="M536" s="107">
        <v>60</v>
      </c>
      <c r="N536" s="107">
        <v>40</v>
      </c>
      <c r="O536" s="107">
        <v>34</v>
      </c>
      <c r="P536" s="107">
        <f>第2表01元データ!M76</f>
        <v>31</v>
      </c>
      <c r="Q536" s="107">
        <f t="shared" si="346"/>
        <v>-3</v>
      </c>
      <c r="R536" s="108">
        <f t="shared" si="347"/>
        <v>-8.8235294117647065</v>
      </c>
      <c r="S536" s="108"/>
      <c r="T536" s="100">
        <v>211</v>
      </c>
      <c r="W536" s="100" t="s">
        <v>365</v>
      </c>
      <c r="X536" s="100">
        <v>119</v>
      </c>
      <c r="Y536" s="100">
        <v>101</v>
      </c>
      <c r="Z536" s="100">
        <v>105</v>
      </c>
      <c r="AA536" s="100">
        <v>84</v>
      </c>
      <c r="AC536" s="100" t="s">
        <v>365</v>
      </c>
      <c r="AD536" s="100">
        <v>118</v>
      </c>
      <c r="AE536" s="100">
        <v>79</v>
      </c>
      <c r="AF536" s="100">
        <v>87</v>
      </c>
      <c r="AG536" s="100">
        <v>60</v>
      </c>
      <c r="AJ536" s="100" t="str">
        <f t="shared" si="340"/>
        <v>●</v>
      </c>
      <c r="AK536" s="100" t="str">
        <f t="shared" si="333"/>
        <v>●</v>
      </c>
      <c r="AL536" s="100" t="str">
        <f t="shared" si="348"/>
        <v>●</v>
      </c>
      <c r="AM536" s="100" t="str">
        <f t="shared" si="335"/>
        <v>●</v>
      </c>
      <c r="AP536" s="100" t="str">
        <f t="shared" si="341"/>
        <v>●</v>
      </c>
      <c r="AQ536" s="100" t="str">
        <f t="shared" si="336"/>
        <v>●</v>
      </c>
      <c r="AR536" s="100" t="str">
        <f t="shared" si="337"/>
        <v>●</v>
      </c>
      <c r="AS536" s="100" t="str">
        <f t="shared" si="342"/>
        <v>●</v>
      </c>
    </row>
    <row r="537" spans="2:45" s="100" customFormat="1" ht="14.25" customHeight="1">
      <c r="B537" s="102" t="s">
        <v>133</v>
      </c>
      <c r="C537" s="106">
        <v>106</v>
      </c>
      <c r="D537" s="107">
        <v>99</v>
      </c>
      <c r="E537" s="107">
        <v>81</v>
      </c>
      <c r="F537" s="107">
        <v>57</v>
      </c>
      <c r="G537" s="107">
        <f>第2表01元データ!L77</f>
        <v>51</v>
      </c>
      <c r="H537" s="107">
        <f t="shared" si="344"/>
        <v>-6</v>
      </c>
      <c r="I537" s="108">
        <f t="shared" si="345"/>
        <v>-10.526315789473683</v>
      </c>
      <c r="J537" s="102"/>
      <c r="K537" s="114" t="s">
        <v>133</v>
      </c>
      <c r="L537" s="106">
        <v>78</v>
      </c>
      <c r="M537" s="107">
        <v>90</v>
      </c>
      <c r="N537" s="107">
        <v>52</v>
      </c>
      <c r="O537" s="107">
        <v>39</v>
      </c>
      <c r="P537" s="107">
        <f>第2表01元データ!M77</f>
        <v>35</v>
      </c>
      <c r="Q537" s="107">
        <f t="shared" si="346"/>
        <v>-4</v>
      </c>
      <c r="R537" s="108">
        <f t="shared" si="347"/>
        <v>-10.256410256410255</v>
      </c>
      <c r="S537" s="108"/>
      <c r="T537" s="100">
        <v>212</v>
      </c>
      <c r="W537" s="99" t="s">
        <v>366</v>
      </c>
      <c r="X537" s="99">
        <v>133</v>
      </c>
      <c r="Y537" s="99">
        <v>119</v>
      </c>
      <c r="Z537" s="99">
        <v>106</v>
      </c>
      <c r="AA537" s="99">
        <v>99</v>
      </c>
      <c r="AB537" s="99"/>
      <c r="AC537" s="99" t="s">
        <v>366</v>
      </c>
      <c r="AD537" s="99">
        <v>117</v>
      </c>
      <c r="AE537" s="99">
        <v>110</v>
      </c>
      <c r="AF537" s="99">
        <v>78</v>
      </c>
      <c r="AG537" s="99">
        <v>90</v>
      </c>
      <c r="AJ537" s="100" t="str">
        <f t="shared" si="340"/>
        <v>●</v>
      </c>
      <c r="AK537" s="100" t="str">
        <f t="shared" si="333"/>
        <v>●</v>
      </c>
      <c r="AL537" s="100" t="str">
        <f t="shared" si="348"/>
        <v>●</v>
      </c>
      <c r="AM537" s="100" t="str">
        <f t="shared" si="335"/>
        <v>●</v>
      </c>
      <c r="AP537" s="100" t="str">
        <f t="shared" si="341"/>
        <v>●</v>
      </c>
      <c r="AQ537" s="100" t="str">
        <f t="shared" si="336"/>
        <v>●</v>
      </c>
      <c r="AR537" s="100" t="str">
        <f t="shared" si="337"/>
        <v>●</v>
      </c>
      <c r="AS537" s="100" t="str">
        <f t="shared" si="342"/>
        <v>●</v>
      </c>
    </row>
    <row r="538" spans="2:45" s="100" customFormat="1" ht="14.25" customHeight="1">
      <c r="B538" s="102" t="s">
        <v>134</v>
      </c>
      <c r="C538" s="106">
        <v>112</v>
      </c>
      <c r="D538" s="107">
        <v>98</v>
      </c>
      <c r="E538" s="107">
        <v>93</v>
      </c>
      <c r="F538" s="107">
        <v>79</v>
      </c>
      <c r="G538" s="107">
        <f>第2表01元データ!L78</f>
        <v>53</v>
      </c>
      <c r="H538" s="107">
        <f t="shared" si="344"/>
        <v>-26</v>
      </c>
      <c r="I538" s="108">
        <f t="shared" si="345"/>
        <v>-32.911392405063289</v>
      </c>
      <c r="J538" s="102"/>
      <c r="K538" s="114" t="s">
        <v>134</v>
      </c>
      <c r="L538" s="106">
        <v>90</v>
      </c>
      <c r="M538" s="107">
        <v>72</v>
      </c>
      <c r="N538" s="107">
        <v>82</v>
      </c>
      <c r="O538" s="107">
        <v>49</v>
      </c>
      <c r="P538" s="107">
        <f>第2表01元データ!M78</f>
        <v>44</v>
      </c>
      <c r="Q538" s="107">
        <f t="shared" si="346"/>
        <v>-5</v>
      </c>
      <c r="R538" s="108">
        <f t="shared" si="347"/>
        <v>-10.204081632653061</v>
      </c>
      <c r="S538" s="108"/>
      <c r="T538" s="100">
        <v>213</v>
      </c>
      <c r="W538" s="100" t="s">
        <v>367</v>
      </c>
      <c r="X538" s="100">
        <v>141</v>
      </c>
      <c r="Y538" s="100">
        <v>132</v>
      </c>
      <c r="Z538" s="100">
        <v>112</v>
      </c>
      <c r="AA538" s="100">
        <v>98</v>
      </c>
      <c r="AC538" s="100" t="s">
        <v>367</v>
      </c>
      <c r="AD538" s="100">
        <v>88</v>
      </c>
      <c r="AE538" s="100">
        <v>115</v>
      </c>
      <c r="AF538" s="100">
        <v>90</v>
      </c>
      <c r="AG538" s="100">
        <v>72</v>
      </c>
      <c r="AJ538" s="100" t="str">
        <f t="shared" si="340"/>
        <v>●</v>
      </c>
      <c r="AK538" s="100" t="str">
        <f t="shared" si="333"/>
        <v>●</v>
      </c>
      <c r="AL538" s="100" t="str">
        <f t="shared" si="348"/>
        <v>●</v>
      </c>
      <c r="AM538" s="100" t="str">
        <f t="shared" si="335"/>
        <v>●</v>
      </c>
      <c r="AP538" s="100" t="str">
        <f t="shared" si="341"/>
        <v>●</v>
      </c>
      <c r="AQ538" s="100" t="str">
        <f t="shared" si="336"/>
        <v>●</v>
      </c>
      <c r="AR538" s="100" t="str">
        <f t="shared" si="337"/>
        <v>●</v>
      </c>
      <c r="AS538" s="100" t="str">
        <f t="shared" si="342"/>
        <v>●</v>
      </c>
    </row>
    <row r="539" spans="2:45" s="100" customFormat="1" ht="14.25" customHeight="1">
      <c r="B539" s="102" t="s">
        <v>135</v>
      </c>
      <c r="C539" s="106">
        <v>123</v>
      </c>
      <c r="D539" s="107">
        <v>114</v>
      </c>
      <c r="E539" s="107">
        <v>88</v>
      </c>
      <c r="F539" s="107">
        <v>85</v>
      </c>
      <c r="G539" s="107">
        <f>第2表01元データ!L79</f>
        <v>74</v>
      </c>
      <c r="H539" s="107">
        <f t="shared" si="344"/>
        <v>-11</v>
      </c>
      <c r="I539" s="108">
        <f t="shared" si="345"/>
        <v>-12.941176470588237</v>
      </c>
      <c r="J539" s="102"/>
      <c r="K539" s="114" t="s">
        <v>236</v>
      </c>
      <c r="L539" s="106">
        <v>104</v>
      </c>
      <c r="M539" s="107">
        <v>90</v>
      </c>
      <c r="N539" s="107">
        <v>72</v>
      </c>
      <c r="O539" s="107">
        <v>74</v>
      </c>
      <c r="P539" s="107">
        <f>第2表01元データ!M79</f>
        <v>44</v>
      </c>
      <c r="Q539" s="107">
        <f t="shared" si="346"/>
        <v>-30</v>
      </c>
      <c r="R539" s="108">
        <f t="shared" si="347"/>
        <v>-40.54054054054054</v>
      </c>
      <c r="S539" s="108"/>
      <c r="T539" s="100">
        <v>214</v>
      </c>
      <c r="W539" s="100" t="s">
        <v>368</v>
      </c>
      <c r="X539" s="100">
        <v>114</v>
      </c>
      <c r="Y539" s="100">
        <v>135</v>
      </c>
      <c r="Z539" s="100">
        <v>123</v>
      </c>
      <c r="AA539" s="100">
        <v>114</v>
      </c>
      <c r="AC539" s="100" t="s">
        <v>368</v>
      </c>
      <c r="AD539" s="100">
        <v>91</v>
      </c>
      <c r="AE539" s="100">
        <v>90</v>
      </c>
      <c r="AF539" s="100">
        <v>104</v>
      </c>
      <c r="AG539" s="100">
        <v>90</v>
      </c>
      <c r="AJ539" s="100" t="str">
        <f t="shared" si="340"/>
        <v>●</v>
      </c>
      <c r="AK539" s="100" t="str">
        <f t="shared" si="333"/>
        <v>●</v>
      </c>
      <c r="AL539" s="100" t="str">
        <f t="shared" si="348"/>
        <v>●</v>
      </c>
      <c r="AM539" s="100" t="str">
        <f t="shared" si="335"/>
        <v>●</v>
      </c>
      <c r="AP539" s="100" t="str">
        <f t="shared" si="341"/>
        <v>●</v>
      </c>
      <c r="AQ539" s="100" t="str">
        <f t="shared" si="336"/>
        <v>○</v>
      </c>
      <c r="AR539" s="100" t="str">
        <f t="shared" si="337"/>
        <v>●</v>
      </c>
      <c r="AS539" s="100" t="str">
        <f t="shared" si="342"/>
        <v>●</v>
      </c>
    </row>
    <row r="540" spans="2:45" s="100" customFormat="1" ht="14.25" customHeight="1">
      <c r="B540" s="102" t="s">
        <v>136</v>
      </c>
      <c r="C540" s="106">
        <v>117</v>
      </c>
      <c r="D540" s="107">
        <v>108</v>
      </c>
      <c r="E540" s="107">
        <v>97</v>
      </c>
      <c r="F540" s="107">
        <v>78</v>
      </c>
      <c r="G540" s="107">
        <f>第2表01元データ!L80</f>
        <v>78</v>
      </c>
      <c r="H540" s="107">
        <f t="shared" si="344"/>
        <v>0</v>
      </c>
      <c r="I540" s="108">
        <f t="shared" si="345"/>
        <v>0</v>
      </c>
      <c r="J540" s="102"/>
      <c r="K540" s="114" t="s">
        <v>136</v>
      </c>
      <c r="L540" s="106">
        <v>80</v>
      </c>
      <c r="M540" s="107">
        <v>99</v>
      </c>
      <c r="N540" s="107">
        <v>80</v>
      </c>
      <c r="O540" s="107">
        <v>63</v>
      </c>
      <c r="P540" s="107">
        <f>第2表01元データ!M80</f>
        <v>73</v>
      </c>
      <c r="Q540" s="107">
        <f t="shared" si="346"/>
        <v>10</v>
      </c>
      <c r="R540" s="108">
        <f t="shared" si="347"/>
        <v>15.873015873015872</v>
      </c>
      <c r="S540" s="108"/>
      <c r="T540" s="100">
        <v>215</v>
      </c>
      <c r="W540" s="100" t="s">
        <v>369</v>
      </c>
      <c r="X540" s="100">
        <v>91</v>
      </c>
      <c r="Y540" s="100">
        <v>104</v>
      </c>
      <c r="Z540" s="100">
        <v>117</v>
      </c>
      <c r="AA540" s="100">
        <v>108</v>
      </c>
      <c r="AC540" s="100" t="s">
        <v>369</v>
      </c>
      <c r="AD540" s="100">
        <v>75</v>
      </c>
      <c r="AE540" s="100">
        <v>92</v>
      </c>
      <c r="AF540" s="100">
        <v>80</v>
      </c>
      <c r="AG540" s="100">
        <v>99</v>
      </c>
      <c r="AJ540" s="100" t="str">
        <f t="shared" si="340"/>
        <v>●</v>
      </c>
      <c r="AK540" s="100" t="str">
        <f t="shared" si="333"/>
        <v>●</v>
      </c>
      <c r="AL540" s="100" t="str">
        <f t="shared" si="348"/>
        <v>●</v>
      </c>
      <c r="AM540" s="100" t="str">
        <f t="shared" si="335"/>
        <v>●</v>
      </c>
      <c r="AP540" s="100" t="str">
        <f t="shared" si="341"/>
        <v>●</v>
      </c>
      <c r="AQ540" s="100" t="str">
        <f t="shared" si="336"/>
        <v>●</v>
      </c>
      <c r="AR540" s="100" t="str">
        <f t="shared" si="337"/>
        <v>○</v>
      </c>
      <c r="AS540" s="100" t="str">
        <f t="shared" si="342"/>
        <v>●</v>
      </c>
    </row>
    <row r="541" spans="2:45" s="100" customFormat="1" ht="14.25" customHeight="1">
      <c r="B541" s="102" t="s">
        <v>237</v>
      </c>
      <c r="C541" s="106">
        <v>82</v>
      </c>
      <c r="D541" s="107">
        <v>98</v>
      </c>
      <c r="E541" s="107">
        <v>93</v>
      </c>
      <c r="F541" s="107">
        <v>79</v>
      </c>
      <c r="G541" s="107">
        <f>第2表01元データ!L81</f>
        <v>66</v>
      </c>
      <c r="H541" s="107">
        <f t="shared" si="344"/>
        <v>-13</v>
      </c>
      <c r="I541" s="108">
        <f t="shared" si="345"/>
        <v>-16.455696202531644</v>
      </c>
      <c r="J541" s="102"/>
      <c r="K541" s="114" t="s">
        <v>137</v>
      </c>
      <c r="L541" s="106">
        <v>74</v>
      </c>
      <c r="M541" s="107">
        <v>75</v>
      </c>
      <c r="N541" s="107">
        <v>77</v>
      </c>
      <c r="O541" s="107">
        <v>62</v>
      </c>
      <c r="P541" s="107">
        <f>第2表01元データ!M81</f>
        <v>56</v>
      </c>
      <c r="Q541" s="107">
        <f t="shared" si="346"/>
        <v>-6</v>
      </c>
      <c r="R541" s="108">
        <f t="shared" si="347"/>
        <v>-9.67741935483871</v>
      </c>
      <c r="S541" s="108"/>
      <c r="T541" s="100">
        <v>216</v>
      </c>
      <c r="W541" s="100" t="s">
        <v>370</v>
      </c>
      <c r="X541" s="100">
        <v>73</v>
      </c>
      <c r="Y541" s="100">
        <v>70</v>
      </c>
      <c r="Z541" s="100">
        <v>82</v>
      </c>
      <c r="AA541" s="100">
        <v>98</v>
      </c>
      <c r="AC541" s="100" t="s">
        <v>370</v>
      </c>
      <c r="AD541" s="100">
        <v>60</v>
      </c>
      <c r="AE541" s="100">
        <v>65</v>
      </c>
      <c r="AF541" s="100">
        <v>74</v>
      </c>
      <c r="AG541" s="100">
        <v>75</v>
      </c>
      <c r="AJ541" s="100" t="str">
        <f t="shared" si="340"/>
        <v>●</v>
      </c>
      <c r="AK541" s="100" t="str">
        <f t="shared" si="333"/>
        <v>●</v>
      </c>
      <c r="AL541" s="100" t="str">
        <f t="shared" si="348"/>
        <v>●</v>
      </c>
      <c r="AM541" s="100" t="str">
        <f t="shared" si="335"/>
        <v>●</v>
      </c>
      <c r="AP541" s="100" t="str">
        <f t="shared" si="341"/>
        <v>●</v>
      </c>
      <c r="AQ541" s="100" t="str">
        <f t="shared" si="336"/>
        <v>●</v>
      </c>
      <c r="AR541" s="100" t="str">
        <f t="shared" si="337"/>
        <v>●</v>
      </c>
      <c r="AS541" s="100" t="str">
        <f t="shared" si="342"/>
        <v>●</v>
      </c>
    </row>
    <row r="542" spans="2:45" s="100" customFormat="1" ht="14.25" customHeight="1">
      <c r="B542" s="102" t="s">
        <v>138</v>
      </c>
      <c r="C542" s="106">
        <v>43</v>
      </c>
      <c r="D542" s="107">
        <v>62</v>
      </c>
      <c r="E542" s="107">
        <v>77</v>
      </c>
      <c r="F542" s="107">
        <v>77</v>
      </c>
      <c r="G542" s="107">
        <f>第2表01元データ!L82</f>
        <v>60</v>
      </c>
      <c r="H542" s="107">
        <f t="shared" si="344"/>
        <v>-17</v>
      </c>
      <c r="I542" s="108">
        <f t="shared" si="345"/>
        <v>-22.077922077922079</v>
      </c>
      <c r="J542" s="102"/>
      <c r="K542" s="114" t="s">
        <v>138</v>
      </c>
      <c r="L542" s="106">
        <v>50</v>
      </c>
      <c r="M542" s="107">
        <v>62</v>
      </c>
      <c r="N542" s="107">
        <v>48</v>
      </c>
      <c r="O542" s="107">
        <v>56</v>
      </c>
      <c r="P542" s="107">
        <f>第2表01元データ!M82</f>
        <v>50</v>
      </c>
      <c r="Q542" s="107">
        <f t="shared" si="346"/>
        <v>-6</v>
      </c>
      <c r="R542" s="108">
        <f t="shared" si="347"/>
        <v>-10.714285714285714</v>
      </c>
      <c r="S542" s="108"/>
      <c r="T542" s="100">
        <v>217</v>
      </c>
      <c r="W542" s="100" t="s">
        <v>371</v>
      </c>
      <c r="X542" s="100">
        <v>29</v>
      </c>
      <c r="Y542" s="100">
        <v>45</v>
      </c>
      <c r="Z542" s="100">
        <v>43</v>
      </c>
      <c r="AA542" s="100">
        <v>62</v>
      </c>
      <c r="AC542" s="100" t="s">
        <v>371</v>
      </c>
      <c r="AD542" s="100">
        <v>46</v>
      </c>
      <c r="AE542" s="100">
        <v>41</v>
      </c>
      <c r="AF542" s="100">
        <v>50</v>
      </c>
      <c r="AG542" s="100">
        <v>62</v>
      </c>
      <c r="AJ542" s="100" t="str">
        <f t="shared" si="340"/>
        <v>●</v>
      </c>
      <c r="AK542" s="100" t="str">
        <f t="shared" si="333"/>
        <v>●</v>
      </c>
      <c r="AL542" s="100" t="str">
        <f t="shared" si="348"/>
        <v>●</v>
      </c>
      <c r="AM542" s="100" t="str">
        <f t="shared" si="335"/>
        <v>●</v>
      </c>
      <c r="AP542" s="100" t="str">
        <f t="shared" si="341"/>
        <v>●</v>
      </c>
      <c r="AQ542" s="100" t="str">
        <f t="shared" si="336"/>
        <v>●</v>
      </c>
      <c r="AR542" s="100" t="str">
        <f t="shared" si="337"/>
        <v>●</v>
      </c>
      <c r="AS542" s="100" t="str">
        <f t="shared" si="342"/>
        <v>●</v>
      </c>
    </row>
    <row r="543" spans="2:45" s="100" customFormat="1" ht="14.25" customHeight="1">
      <c r="B543" s="102" t="s">
        <v>110</v>
      </c>
      <c r="C543" s="106">
        <v>31</v>
      </c>
      <c r="D543" s="107">
        <v>43</v>
      </c>
      <c r="E543" s="107">
        <v>45</v>
      </c>
      <c r="F543" s="107">
        <v>59</v>
      </c>
      <c r="G543" s="107">
        <f>第2表01元データ!L83</f>
        <v>67</v>
      </c>
      <c r="H543" s="107">
        <f t="shared" si="344"/>
        <v>8</v>
      </c>
      <c r="I543" s="108">
        <f t="shared" si="345"/>
        <v>13.559322033898304</v>
      </c>
      <c r="J543" s="102"/>
      <c r="K543" s="114" t="s">
        <v>110</v>
      </c>
      <c r="L543" s="106">
        <v>38</v>
      </c>
      <c r="M543" s="107">
        <v>63</v>
      </c>
      <c r="N543" s="107">
        <v>51</v>
      </c>
      <c r="O543" s="107">
        <v>42</v>
      </c>
      <c r="P543" s="107">
        <f>第2表01元データ!M83</f>
        <v>59</v>
      </c>
      <c r="Q543" s="107">
        <f t="shared" si="346"/>
        <v>17</v>
      </c>
      <c r="R543" s="108">
        <f t="shared" si="347"/>
        <v>40.476190476190474</v>
      </c>
      <c r="S543" s="108"/>
      <c r="T543" s="100">
        <v>218</v>
      </c>
      <c r="W543" s="100" t="s">
        <v>378</v>
      </c>
      <c r="X543" s="100">
        <v>13</v>
      </c>
      <c r="Y543" s="100">
        <v>20</v>
      </c>
      <c r="Z543" s="100">
        <v>31</v>
      </c>
      <c r="AA543" s="100">
        <v>43</v>
      </c>
      <c r="AC543" s="100" t="s">
        <v>378</v>
      </c>
      <c r="AD543" s="100">
        <v>18</v>
      </c>
      <c r="AE543" s="100">
        <v>36</v>
      </c>
      <c r="AF543" s="100">
        <v>38</v>
      </c>
      <c r="AG543" s="100">
        <v>63</v>
      </c>
      <c r="AJ543" s="100" t="str">
        <f t="shared" si="340"/>
        <v>●</v>
      </c>
      <c r="AK543" s="100" t="str">
        <f t="shared" si="333"/>
        <v>●</v>
      </c>
      <c r="AL543" s="100" t="str">
        <f t="shared" si="348"/>
        <v>●</v>
      </c>
      <c r="AM543" s="100" t="str">
        <f t="shared" si="335"/>
        <v>●</v>
      </c>
      <c r="AP543" s="100" t="str">
        <f t="shared" si="341"/>
        <v>●</v>
      </c>
      <c r="AQ543" s="100" t="str">
        <f t="shared" si="336"/>
        <v>●</v>
      </c>
      <c r="AR543" s="100" t="str">
        <f t="shared" si="337"/>
        <v>●</v>
      </c>
      <c r="AS543" s="100" t="str">
        <f t="shared" si="342"/>
        <v>●</v>
      </c>
    </row>
    <row r="544" spans="2:45" s="100" customFormat="1" ht="14.25" customHeight="1">
      <c r="B544" s="119" t="s">
        <v>111</v>
      </c>
      <c r="C544" s="120" t="s">
        <v>313</v>
      </c>
      <c r="D544" s="116" t="s">
        <v>313</v>
      </c>
      <c r="E544" s="116" t="s">
        <v>313</v>
      </c>
      <c r="F544" s="116" t="s">
        <v>313</v>
      </c>
      <c r="G544" s="107">
        <f>第2表01元データ!L84</f>
        <v>2</v>
      </c>
      <c r="H544" s="107"/>
      <c r="I544" s="108"/>
      <c r="K544" s="119" t="s">
        <v>111</v>
      </c>
      <c r="L544" s="120" t="s">
        <v>313</v>
      </c>
      <c r="M544" s="116" t="s">
        <v>313</v>
      </c>
      <c r="N544" s="116" t="s">
        <v>313</v>
      </c>
      <c r="O544" s="116" t="s">
        <v>313</v>
      </c>
      <c r="P544" s="107" t="str">
        <f>第2表01元データ!M84</f>
        <v>-</v>
      </c>
      <c r="Q544" s="107"/>
      <c r="R544" s="108"/>
      <c r="T544" s="100">
        <v>219</v>
      </c>
    </row>
    <row r="545" spans="2:45" s="100" customFormat="1" ht="14.25" customHeight="1">
      <c r="B545" s="119"/>
      <c r="C545" s="123"/>
      <c r="D545" s="116"/>
      <c r="E545" s="116"/>
      <c r="F545" s="116"/>
      <c r="G545" s="107"/>
      <c r="H545" s="107"/>
      <c r="I545" s="108"/>
      <c r="K545" s="119"/>
      <c r="L545" s="123"/>
      <c r="M545" s="116"/>
      <c r="N545" s="116"/>
      <c r="O545" s="116"/>
      <c r="P545" s="107"/>
      <c r="Q545" s="107"/>
      <c r="R545" s="108"/>
    </row>
    <row r="546" spans="2:45" s="100" customFormat="1" ht="14.25" customHeight="1">
      <c r="B546" s="118"/>
      <c r="C546" s="118"/>
      <c r="D546" s="118"/>
      <c r="E546" s="118"/>
      <c r="F546" s="118"/>
      <c r="G546" s="118"/>
      <c r="H546" s="118"/>
      <c r="I546" s="118"/>
      <c r="J546" s="118"/>
      <c r="K546" s="118"/>
      <c r="L546" s="118"/>
      <c r="M546" s="118"/>
      <c r="N546" s="118"/>
      <c r="O546" s="118"/>
      <c r="P546" s="168"/>
    </row>
    <row r="547" spans="2:45" s="100" customFormat="1" ht="14.25" customHeight="1">
      <c r="B547" s="118"/>
      <c r="C547" s="118"/>
      <c r="D547" s="118"/>
      <c r="E547" s="118"/>
      <c r="F547" s="118"/>
      <c r="G547" s="118"/>
      <c r="H547" s="118"/>
      <c r="I547" s="118"/>
      <c r="J547" s="118"/>
      <c r="K547" s="118"/>
      <c r="L547" s="118"/>
      <c r="M547" s="118"/>
      <c r="N547" s="118"/>
      <c r="O547" s="118"/>
      <c r="P547" s="168"/>
    </row>
    <row r="548" spans="2:45" s="99" customFormat="1" ht="14.25" customHeight="1">
      <c r="B548" s="99" t="s">
        <v>238</v>
      </c>
      <c r="H548" s="99" t="s">
        <v>805</v>
      </c>
      <c r="I548" s="380">
        <f>令和2年9月末住基人口!F45</f>
        <v>593</v>
      </c>
      <c r="K548" s="99" t="s">
        <v>239</v>
      </c>
      <c r="Q548" s="99" t="s">
        <v>805</v>
      </c>
      <c r="R548" s="380">
        <f>令和2年9月末住基人口!F46</f>
        <v>693</v>
      </c>
      <c r="W548" s="100"/>
      <c r="X548" s="100"/>
      <c r="Y548" s="100"/>
      <c r="Z548" s="100"/>
      <c r="AA548" s="100"/>
      <c r="AB548" s="100"/>
      <c r="AC548" s="100"/>
      <c r="AD548" s="100"/>
      <c r="AE548" s="100"/>
      <c r="AF548" s="100"/>
      <c r="AG548" s="100"/>
    </row>
    <row r="549" spans="2:45" s="100" customFormat="1" ht="14.25" customHeight="1">
      <c r="B549" s="583" t="s">
        <v>335</v>
      </c>
      <c r="C549" s="101"/>
      <c r="D549" s="101"/>
      <c r="E549" s="101"/>
      <c r="F549" s="101"/>
      <c r="G549" s="135"/>
      <c r="H549" s="131"/>
      <c r="I549" s="131"/>
      <c r="J549" s="102"/>
      <c r="K549" s="583" t="s">
        <v>335</v>
      </c>
      <c r="L549" s="101"/>
      <c r="M549" s="101"/>
      <c r="N549" s="101"/>
      <c r="O549" s="101"/>
      <c r="P549" s="135"/>
      <c r="Q549" s="131"/>
      <c r="R549" s="131"/>
      <c r="S549" s="103"/>
    </row>
    <row r="550" spans="2:45" s="100" customFormat="1" ht="14.25" customHeight="1">
      <c r="B550" s="584"/>
      <c r="C550" s="130" t="str">
        <f>$C$4</f>
        <v>平成12年</v>
      </c>
      <c r="D550" s="130" t="str">
        <f>$D$4</f>
        <v>平成17年</v>
      </c>
      <c r="E550" s="130" t="str">
        <f>$E$4</f>
        <v>平成22年</v>
      </c>
      <c r="F550" s="130" t="s">
        <v>410</v>
      </c>
      <c r="G550" s="130" t="s">
        <v>739</v>
      </c>
      <c r="H550" s="133" t="s">
        <v>509</v>
      </c>
      <c r="I550" s="134" t="str">
        <f>$I$4</f>
        <v>27年</v>
      </c>
      <c r="J550" s="102"/>
      <c r="K550" s="584"/>
      <c r="L550" s="130" t="str">
        <f>$C$4</f>
        <v>平成12年</v>
      </c>
      <c r="M550" s="130" t="str">
        <f>$D$4</f>
        <v>平成17年</v>
      </c>
      <c r="N550" s="130" t="str">
        <f>$E$4</f>
        <v>平成22年</v>
      </c>
      <c r="O550" s="130" t="s">
        <v>410</v>
      </c>
      <c r="P550" s="130" t="s">
        <v>739</v>
      </c>
      <c r="Q550" s="133" t="str">
        <f>$H$4</f>
        <v>対平成</v>
      </c>
      <c r="R550" s="134" t="str">
        <f>$I$4</f>
        <v>27年</v>
      </c>
      <c r="S550" s="103"/>
    </row>
    <row r="551" spans="2:45" s="100" customFormat="1" ht="14.25" customHeight="1">
      <c r="B551" s="585"/>
      <c r="C551" s="104"/>
      <c r="D551" s="104"/>
      <c r="E551" s="104"/>
      <c r="F551" s="104"/>
      <c r="G551" s="104"/>
      <c r="H551" s="132" t="s">
        <v>88</v>
      </c>
      <c r="I551" s="133" t="s">
        <v>398</v>
      </c>
      <c r="J551" s="102"/>
      <c r="K551" s="585"/>
      <c r="L551" s="104"/>
      <c r="M551" s="104"/>
      <c r="N551" s="104"/>
      <c r="O551" s="104"/>
      <c r="P551" s="104"/>
      <c r="Q551" s="132" t="s">
        <v>88</v>
      </c>
      <c r="R551" s="133" t="s">
        <v>398</v>
      </c>
      <c r="S551" s="103"/>
    </row>
    <row r="552" spans="2:45" s="199" customFormat="1" ht="14.25" customHeight="1">
      <c r="B552" s="200" t="s">
        <v>90</v>
      </c>
      <c r="C552" s="198">
        <v>1000</v>
      </c>
      <c r="D552" s="194">
        <v>840</v>
      </c>
      <c r="E552" s="194">
        <v>717</v>
      </c>
      <c r="F552" s="194">
        <v>654</v>
      </c>
      <c r="G552" s="194">
        <f>IF(COUNTIF(G557:G575,"x"),"x",IF(SUM(G557:G575)=0,"-",SUM(G557:G575)))</f>
        <v>564</v>
      </c>
      <c r="H552" s="193">
        <f t="shared" ref="H552:H555" si="349">IF(G552="x","x",IF(AND(G552="-",F552="-"),"-",IF(AND(G552="-",F552&gt;0),F552*-1,IF(AND(G552&gt;0,F552="-"),G552,G552-F552))))</f>
        <v>-90</v>
      </c>
      <c r="I552" s="195">
        <f>IF(H552="x","x",IF(H552="-","-",IF(AND(F552="-",G552&gt;0),"皆増",IF(AND(F552&gt;0,G552="-"),"皆減",H552/F552*100))))</f>
        <v>-13.761467889908257</v>
      </c>
      <c r="J552" s="196"/>
      <c r="K552" s="197" t="s">
        <v>90</v>
      </c>
      <c r="L552" s="198">
        <v>1083</v>
      </c>
      <c r="M552" s="194">
        <v>1015</v>
      </c>
      <c r="N552" s="194">
        <v>871</v>
      </c>
      <c r="O552" s="194">
        <v>738</v>
      </c>
      <c r="P552" s="194">
        <f>IF(COUNTIF(P557:P575,"x"),"x",IF(SUM(P557:P575)=0,"-",SUM(P557:P575)))</f>
        <v>643</v>
      </c>
      <c r="Q552" s="193">
        <f>IF(P552="x","x",IF(AND(P552="-",O552="-"),"-",IF(AND(P552="-",O552&gt;0),O552*-1,IF(AND(P552&gt;0,O552="-"),P552,P552-O552))))</f>
        <v>-95</v>
      </c>
      <c r="R552" s="195">
        <f t="shared" ref="R552:R555" si="350">IF(Q552="x","x",IF(Q552="-","-",IF(AND(O552="-",P552&gt;0),"皆増",IF(AND(O552&gt;0,P552="-"),"皆減",Q552/O552*100))))</f>
        <v>-12.872628726287264</v>
      </c>
      <c r="S552" s="195"/>
      <c r="W552" s="199" t="s">
        <v>373</v>
      </c>
      <c r="X552" s="199">
        <v>1323</v>
      </c>
      <c r="Y552" s="199">
        <v>1138</v>
      </c>
      <c r="Z552" s="199">
        <v>1000</v>
      </c>
      <c r="AA552" s="199">
        <v>840</v>
      </c>
      <c r="AC552" s="199" t="s">
        <v>373</v>
      </c>
      <c r="AD552" s="199">
        <v>1437</v>
      </c>
      <c r="AE552" s="199">
        <v>1230</v>
      </c>
      <c r="AF552" s="199">
        <v>1083</v>
      </c>
      <c r="AG552" s="199">
        <v>1015</v>
      </c>
      <c r="AJ552" s="199" t="str">
        <f>IF(C552=X552,"○","●")</f>
        <v>●</v>
      </c>
      <c r="AK552" s="199" t="str">
        <f t="shared" ref="AK552:AK574" si="351">IF(D552=Y552,"○","●")</f>
        <v>●</v>
      </c>
      <c r="AL552" s="199" t="str">
        <f t="shared" ref="AL552:AL553" si="352">IF(E552=Z552,"○","●")</f>
        <v>●</v>
      </c>
      <c r="AM552" s="199" t="str">
        <f t="shared" ref="AM552:AM574" si="353">IF(F552=AA552,"○","●")</f>
        <v>●</v>
      </c>
      <c r="AP552" s="199" t="str">
        <f>IF(L552=AD552,"○","●")</f>
        <v>●</v>
      </c>
      <c r="AQ552" s="199" t="str">
        <f t="shared" ref="AQ552:AQ574" si="354">IF(M552=AE552,"○","●")</f>
        <v>●</v>
      </c>
      <c r="AR552" s="199" t="str">
        <f t="shared" ref="AR552:AR574" si="355">IF(N552=AF552,"○","●")</f>
        <v>●</v>
      </c>
      <c r="AS552" s="199" t="str">
        <f t="shared" ref="AS552" si="356">IF(O552=AG552,"○","●")</f>
        <v>●</v>
      </c>
    </row>
    <row r="553" spans="2:45" s="100" customFormat="1" ht="14.25" customHeight="1">
      <c r="B553" s="105" t="s">
        <v>91</v>
      </c>
      <c r="C553" s="106">
        <v>86</v>
      </c>
      <c r="D553" s="107">
        <v>68</v>
      </c>
      <c r="E553" s="107">
        <v>62</v>
      </c>
      <c r="F553" s="107">
        <v>50</v>
      </c>
      <c r="G553" s="107">
        <f>IF(COUNTIF(G557:G559,"x"),"x",IF(SUM(G557:G559)=0,"-",SUM(G557:G559)))</f>
        <v>49</v>
      </c>
      <c r="H553" s="107">
        <f t="shared" si="349"/>
        <v>-1</v>
      </c>
      <c r="I553" s="108">
        <f t="shared" ref="I553:I555" si="357">IF(H553="x","x",IF(H553="-","-",IF(AND(F553="-",G553&gt;0),"皆増",IF(AND(F553&gt;0,G553="-"),"皆減",H553/F553*100))))</f>
        <v>-2</v>
      </c>
      <c r="J553" s="102"/>
      <c r="K553" s="109" t="s">
        <v>91</v>
      </c>
      <c r="L553" s="106">
        <v>103</v>
      </c>
      <c r="M553" s="107">
        <v>115</v>
      </c>
      <c r="N553" s="107">
        <v>79</v>
      </c>
      <c r="O553" s="107">
        <v>61</v>
      </c>
      <c r="P553" s="107">
        <f>IF(COUNTIF(P557:P559,"x"),"x",IF(SUM(P557:P559)=0,"-",SUM(P557:P559)))</f>
        <v>35</v>
      </c>
      <c r="Q553" s="107">
        <f t="shared" ref="Q553:Q555" si="358">IF(P553="x","x",IF(AND(P553="-",O553="-"),"-",IF(AND(P553="-",O553&gt;0),O553*-1,IF(AND(P553&gt;0,O553="-"),P553,P553-O553))))</f>
        <v>-26</v>
      </c>
      <c r="R553" s="108">
        <f t="shared" si="350"/>
        <v>-42.622950819672127</v>
      </c>
      <c r="S553" s="108"/>
      <c r="W553" s="100" t="s">
        <v>374</v>
      </c>
      <c r="X553" s="100">
        <v>178</v>
      </c>
      <c r="Y553" s="100">
        <v>126</v>
      </c>
      <c r="Z553" s="100">
        <v>86</v>
      </c>
      <c r="AA553" s="100">
        <v>68</v>
      </c>
      <c r="AC553" s="100" t="s">
        <v>374</v>
      </c>
      <c r="AD553" s="100">
        <v>154</v>
      </c>
      <c r="AE553" s="100">
        <v>125</v>
      </c>
      <c r="AF553" s="100">
        <v>103</v>
      </c>
      <c r="AG553" s="100">
        <v>115</v>
      </c>
      <c r="AJ553" s="100" t="str">
        <f t="shared" ref="AJ553:AJ574" si="359">IF(C553=X553,"○","●")</f>
        <v>●</v>
      </c>
      <c r="AK553" s="100" t="str">
        <f t="shared" si="351"/>
        <v>●</v>
      </c>
      <c r="AL553" s="100" t="str">
        <f t="shared" si="352"/>
        <v>●</v>
      </c>
      <c r="AM553" s="100" t="str">
        <f t="shared" si="353"/>
        <v>●</v>
      </c>
      <c r="AP553" s="100" t="str">
        <f t="shared" ref="AP553:AP574" si="360">IF(L553=AD553,"○","●")</f>
        <v>●</v>
      </c>
      <c r="AQ553" s="100" t="str">
        <f t="shared" si="354"/>
        <v>●</v>
      </c>
      <c r="AR553" s="100" t="str">
        <f t="shared" si="355"/>
        <v>●</v>
      </c>
      <c r="AS553" s="100" t="str">
        <f>IF(O553=AG553,"○","●")</f>
        <v>●</v>
      </c>
    </row>
    <row r="554" spans="2:45" s="100" customFormat="1" ht="14.25" customHeight="1">
      <c r="B554" s="105" t="s">
        <v>92</v>
      </c>
      <c r="C554" s="106">
        <v>618</v>
      </c>
      <c r="D554" s="107">
        <v>504</v>
      </c>
      <c r="E554" s="107">
        <v>388</v>
      </c>
      <c r="F554" s="107">
        <v>328</v>
      </c>
      <c r="G554" s="296">
        <f>IF(COUNTIF(G560:G569,"x"),"x",IF(SUM(G560:G569)=0,"-",SUM(G560:G569)))</f>
        <v>279</v>
      </c>
      <c r="H554" s="107">
        <f t="shared" si="349"/>
        <v>-49</v>
      </c>
      <c r="I554" s="108">
        <f t="shared" si="357"/>
        <v>-14.939024390243901</v>
      </c>
      <c r="J554" s="102"/>
      <c r="K554" s="109" t="s">
        <v>92</v>
      </c>
      <c r="L554" s="106">
        <v>632</v>
      </c>
      <c r="M554" s="107">
        <v>553</v>
      </c>
      <c r="N554" s="107">
        <v>448</v>
      </c>
      <c r="O554" s="107">
        <v>359</v>
      </c>
      <c r="P554" s="296">
        <f>IF(COUNTIF(P560:P569,"x"),"x",IF(SUM(P560:P569)=0,"-",SUM(P560:P569)))</f>
        <v>306</v>
      </c>
      <c r="Q554" s="107">
        <f t="shared" si="358"/>
        <v>-53</v>
      </c>
      <c r="R554" s="108">
        <f t="shared" si="350"/>
        <v>-14.763231197771587</v>
      </c>
      <c r="S554" s="108"/>
      <c r="W554" s="100" t="s">
        <v>375</v>
      </c>
      <c r="X554" s="100">
        <v>864</v>
      </c>
      <c r="Y554" s="100">
        <v>741</v>
      </c>
      <c r="Z554" s="100">
        <v>618</v>
      </c>
      <c r="AA554" s="100">
        <v>504</v>
      </c>
      <c r="AC554" s="100" t="s">
        <v>375</v>
      </c>
      <c r="AD554" s="100">
        <v>998</v>
      </c>
      <c r="AE554" s="100">
        <v>793</v>
      </c>
      <c r="AF554" s="100">
        <v>632</v>
      </c>
      <c r="AG554" s="100">
        <v>553</v>
      </c>
      <c r="AJ554" s="100" t="str">
        <f t="shared" si="359"/>
        <v>●</v>
      </c>
      <c r="AK554" s="100" t="str">
        <f t="shared" si="351"/>
        <v>●</v>
      </c>
      <c r="AL554" s="100" t="str">
        <f>IF(E554=Z554,"○","●")</f>
        <v>●</v>
      </c>
      <c r="AM554" s="100" t="str">
        <f t="shared" si="353"/>
        <v>●</v>
      </c>
      <c r="AP554" s="100" t="str">
        <f t="shared" si="360"/>
        <v>●</v>
      </c>
      <c r="AQ554" s="100" t="str">
        <f t="shared" si="354"/>
        <v>●</v>
      </c>
      <c r="AR554" s="100" t="str">
        <f t="shared" si="355"/>
        <v>●</v>
      </c>
      <c r="AS554" s="100" t="str">
        <f t="shared" ref="AS554:AS574" si="361">IF(O554=AG554,"○","●")</f>
        <v>●</v>
      </c>
    </row>
    <row r="555" spans="2:45" s="100" customFormat="1" ht="14.25" customHeight="1">
      <c r="B555" s="105" t="s">
        <v>93</v>
      </c>
      <c r="C555" s="106">
        <v>296</v>
      </c>
      <c r="D555" s="107">
        <v>268</v>
      </c>
      <c r="E555" s="107">
        <v>267</v>
      </c>
      <c r="F555" s="107">
        <v>274</v>
      </c>
      <c r="G555" s="107">
        <f>IF(COUNTIF(G570:G574,"x"),"x",IF(SUM(G570,G574)=0,"-",SUM(G570:G574)))</f>
        <v>234</v>
      </c>
      <c r="H555" s="107">
        <f t="shared" si="349"/>
        <v>-40</v>
      </c>
      <c r="I555" s="108">
        <f t="shared" si="357"/>
        <v>-14.5985401459854</v>
      </c>
      <c r="J555" s="102"/>
      <c r="K555" s="109" t="s">
        <v>93</v>
      </c>
      <c r="L555" s="106">
        <v>348</v>
      </c>
      <c r="M555" s="107">
        <v>347</v>
      </c>
      <c r="N555" s="107">
        <v>344</v>
      </c>
      <c r="O555" s="107">
        <v>317</v>
      </c>
      <c r="P555" s="107">
        <f>IF(COUNTIF(P570:P574,"x"),"x",IF(SUM(P570,P574)=0,"-",SUM(P570:P574)))</f>
        <v>302</v>
      </c>
      <c r="Q555" s="107">
        <f t="shared" si="358"/>
        <v>-15</v>
      </c>
      <c r="R555" s="108">
        <f t="shared" si="350"/>
        <v>-4.7318611987381702</v>
      </c>
      <c r="S555" s="108"/>
      <c r="W555" s="100" t="s">
        <v>376</v>
      </c>
      <c r="X555" s="100">
        <v>281</v>
      </c>
      <c r="Y555" s="100">
        <v>271</v>
      </c>
      <c r="Z555" s="100">
        <v>296</v>
      </c>
      <c r="AA555" s="100">
        <v>268</v>
      </c>
      <c r="AC555" s="100" t="s">
        <v>376</v>
      </c>
      <c r="AD555" s="100">
        <v>285</v>
      </c>
      <c r="AE555" s="100">
        <v>312</v>
      </c>
      <c r="AF555" s="100">
        <v>348</v>
      </c>
      <c r="AG555" s="100">
        <v>347</v>
      </c>
      <c r="AJ555" s="100" t="str">
        <f t="shared" si="359"/>
        <v>●</v>
      </c>
      <c r="AK555" s="100" t="str">
        <f t="shared" si="351"/>
        <v>●</v>
      </c>
      <c r="AL555" s="100" t="str">
        <f t="shared" ref="AL555:AL564" si="362">IF(E555=Z555,"○","●")</f>
        <v>●</v>
      </c>
      <c r="AM555" s="100" t="str">
        <f t="shared" si="353"/>
        <v>●</v>
      </c>
      <c r="AP555" s="100" t="str">
        <f t="shared" si="360"/>
        <v>●</v>
      </c>
      <c r="AQ555" s="100" t="str">
        <f t="shared" si="354"/>
        <v>●</v>
      </c>
      <c r="AR555" s="100" t="str">
        <f t="shared" si="355"/>
        <v>●</v>
      </c>
      <c r="AS555" s="100" t="str">
        <f t="shared" si="361"/>
        <v>●</v>
      </c>
    </row>
    <row r="556" spans="2:45" s="100" customFormat="1" ht="14.25" customHeight="1">
      <c r="B556" s="102"/>
      <c r="C556" s="106"/>
      <c r="D556" s="112"/>
      <c r="E556" s="112"/>
      <c r="F556" s="112"/>
      <c r="G556" s="112"/>
      <c r="H556" s="112"/>
      <c r="I556" s="113"/>
      <c r="J556" s="102"/>
      <c r="K556" s="114"/>
      <c r="L556" s="106"/>
      <c r="M556" s="112"/>
      <c r="N556" s="112"/>
      <c r="O556" s="112"/>
      <c r="P556" s="112"/>
      <c r="Q556" s="112"/>
      <c r="R556" s="113"/>
      <c r="S556" s="113"/>
      <c r="AJ556" s="100" t="str">
        <f t="shared" si="359"/>
        <v>○</v>
      </c>
      <c r="AK556" s="100" t="str">
        <f t="shared" si="351"/>
        <v>○</v>
      </c>
      <c r="AL556" s="100" t="str">
        <f t="shared" si="362"/>
        <v>○</v>
      </c>
      <c r="AM556" s="100" t="str">
        <f t="shared" si="353"/>
        <v>○</v>
      </c>
      <c r="AP556" s="100" t="str">
        <f t="shared" si="360"/>
        <v>○</v>
      </c>
      <c r="AQ556" s="100" t="str">
        <f t="shared" si="354"/>
        <v>○</v>
      </c>
      <c r="AR556" s="100" t="str">
        <f t="shared" si="355"/>
        <v>○</v>
      </c>
      <c r="AS556" s="100" t="str">
        <f t="shared" si="361"/>
        <v>○</v>
      </c>
    </row>
    <row r="557" spans="2:45" s="100" customFormat="1" ht="14.25" customHeight="1">
      <c r="B557" s="102" t="s">
        <v>94</v>
      </c>
      <c r="C557" s="106">
        <v>33</v>
      </c>
      <c r="D557" s="107">
        <v>17</v>
      </c>
      <c r="E557" s="107">
        <v>17</v>
      </c>
      <c r="F557" s="107">
        <v>13</v>
      </c>
      <c r="G557" s="107">
        <f t="shared" ref="G557:G575" si="363">IF(COUNTIF(G587:G617,"x"),"x",IF(SUM(G587,G617)=0,"-",SUM(G587,G617)))</f>
        <v>21</v>
      </c>
      <c r="H557" s="107">
        <f>IF(G557="x","x",IF(AND(G557="-",F557="-"),"-",IF(AND(G557="-",F557&gt;0),F557*-1,IF(AND(G557&gt;0,F557="-"),G557,G557-F557))))</f>
        <v>8</v>
      </c>
      <c r="I557" s="108">
        <f>IF(H557="x","x",IF(H557="-","-",IF(AND(F557="-",G557&gt;0),"皆増",IF(AND(F557&gt;0,G557="-"),"皆減",H557/F557*100))))</f>
        <v>61.53846153846154</v>
      </c>
      <c r="J557" s="102"/>
      <c r="K557" s="114" t="s">
        <v>94</v>
      </c>
      <c r="L557" s="106">
        <v>26</v>
      </c>
      <c r="M557" s="107">
        <v>33</v>
      </c>
      <c r="N557" s="107">
        <v>17</v>
      </c>
      <c r="O557" s="107">
        <v>9</v>
      </c>
      <c r="P557" s="107">
        <f t="shared" ref="P557:P575" si="364">IF(COUNTIF(P587:P617,"x"),"x",IF(SUM(P587,P617)=0,"-",SUM(P587,P617)))</f>
        <v>9</v>
      </c>
      <c r="Q557" s="107">
        <f>IF(P557="x","x",IF(AND(P557="-",O557="-"),"-",IF(AND(P557="-",O557&gt;0),O557*-1,IF(AND(P557&gt;0,O557="-"),P557,P557-O557))))</f>
        <v>0</v>
      </c>
      <c r="R557" s="108">
        <f>IF(Q557="x","x",IF(Q557="-","-",IF(AND(O557="-",P557&gt;0),"皆増",IF(AND(O557&gt;0,P557="-"),"皆減",Q557/O557*100))))</f>
        <v>0</v>
      </c>
      <c r="S557" s="108"/>
      <c r="W557" s="100" t="s">
        <v>377</v>
      </c>
      <c r="X557" s="100">
        <v>43</v>
      </c>
      <c r="Y557" s="100">
        <v>38</v>
      </c>
      <c r="Z557" s="100">
        <v>33</v>
      </c>
      <c r="AA557" s="100">
        <v>17</v>
      </c>
      <c r="AC557" s="100" t="s">
        <v>377</v>
      </c>
      <c r="AD557" s="100">
        <v>40</v>
      </c>
      <c r="AE557" s="100">
        <v>42</v>
      </c>
      <c r="AF557" s="100">
        <v>26</v>
      </c>
      <c r="AG557" s="100">
        <v>33</v>
      </c>
      <c r="AJ557" s="100" t="str">
        <f t="shared" si="359"/>
        <v>●</v>
      </c>
      <c r="AK557" s="100" t="str">
        <f t="shared" si="351"/>
        <v>●</v>
      </c>
      <c r="AL557" s="100" t="str">
        <f t="shared" si="362"/>
        <v>●</v>
      </c>
      <c r="AM557" s="100" t="str">
        <f t="shared" si="353"/>
        <v>●</v>
      </c>
      <c r="AP557" s="100" t="str">
        <f t="shared" si="360"/>
        <v>●</v>
      </c>
      <c r="AQ557" s="100" t="str">
        <f t="shared" si="354"/>
        <v>●</v>
      </c>
      <c r="AR557" s="100" t="str">
        <f t="shared" si="355"/>
        <v>●</v>
      </c>
      <c r="AS557" s="100" t="str">
        <f t="shared" si="361"/>
        <v>●</v>
      </c>
    </row>
    <row r="558" spans="2:45" s="100" customFormat="1" ht="14.25" customHeight="1">
      <c r="B558" s="102" t="s">
        <v>123</v>
      </c>
      <c r="C558" s="106">
        <v>26</v>
      </c>
      <c r="D558" s="107">
        <v>26</v>
      </c>
      <c r="E558" s="107">
        <v>20</v>
      </c>
      <c r="F558" s="107">
        <v>13</v>
      </c>
      <c r="G558" s="107">
        <f t="shared" si="363"/>
        <v>15</v>
      </c>
      <c r="H558" s="107">
        <f t="shared" ref="H558:H574" si="365">IF(G558="x","x",IF(AND(G558="-",F558="-"),"-",IF(AND(G558="-",F558&gt;0),F558*-1,IF(AND(G558&gt;0,F558="-"),G558,G558-F558))))</f>
        <v>2</v>
      </c>
      <c r="I558" s="108">
        <f t="shared" ref="I558:I574" si="366">IF(H558="x","x",IF(H558="-","-",IF(AND(F558="-",G558&gt;0),"皆増",IF(AND(F558&gt;0,G558="-"),"皆減",H558/F558*100))))</f>
        <v>15.384615384615385</v>
      </c>
      <c r="J558" s="102"/>
      <c r="K558" s="114" t="s">
        <v>123</v>
      </c>
      <c r="L558" s="106">
        <v>37</v>
      </c>
      <c r="M558" s="107">
        <v>34</v>
      </c>
      <c r="N558" s="107">
        <v>32</v>
      </c>
      <c r="O558" s="107">
        <v>23</v>
      </c>
      <c r="P558" s="107">
        <f t="shared" si="364"/>
        <v>8</v>
      </c>
      <c r="Q558" s="107">
        <f t="shared" ref="Q558:Q574" si="367">IF(P558="x","x",IF(AND(P558="-",O558="-"),"-",IF(AND(P558="-",O558&gt;0),O558*-1,IF(AND(P558&gt;0,O558="-"),P558,P558-O558))))</f>
        <v>-15</v>
      </c>
      <c r="R558" s="108">
        <f t="shared" ref="R558:R574" si="368">IF(Q558="x","x",IF(Q558="-","-",IF(AND(O558="-",P558&gt;0),"皆増",IF(AND(O558&gt;0,P558="-"),"皆減",Q558/O558*100))))</f>
        <v>-65.217391304347828</v>
      </c>
      <c r="S558" s="108"/>
      <c r="W558" s="100" t="s">
        <v>356</v>
      </c>
      <c r="X558" s="100">
        <v>53</v>
      </c>
      <c r="Y558" s="100">
        <v>35</v>
      </c>
      <c r="Z558" s="100">
        <v>26</v>
      </c>
      <c r="AA558" s="100">
        <v>26</v>
      </c>
      <c r="AC558" s="100" t="s">
        <v>356</v>
      </c>
      <c r="AD558" s="100">
        <v>42</v>
      </c>
      <c r="AE558" s="100">
        <v>42</v>
      </c>
      <c r="AF558" s="100">
        <v>37</v>
      </c>
      <c r="AG558" s="100">
        <v>34</v>
      </c>
      <c r="AJ558" s="100" t="str">
        <f t="shared" si="359"/>
        <v>●</v>
      </c>
      <c r="AK558" s="100" t="str">
        <f t="shared" si="351"/>
        <v>●</v>
      </c>
      <c r="AL558" s="100" t="str">
        <f t="shared" si="362"/>
        <v>●</v>
      </c>
      <c r="AM558" s="100" t="str">
        <f t="shared" si="353"/>
        <v>●</v>
      </c>
      <c r="AP558" s="100" t="str">
        <f t="shared" si="360"/>
        <v>●</v>
      </c>
      <c r="AQ558" s="100" t="str">
        <f t="shared" si="354"/>
        <v>●</v>
      </c>
      <c r="AR558" s="100" t="str">
        <f t="shared" si="355"/>
        <v>●</v>
      </c>
      <c r="AS558" s="100" t="str">
        <f t="shared" si="361"/>
        <v>●</v>
      </c>
    </row>
    <row r="559" spans="2:45" s="100" customFormat="1" ht="14.25" customHeight="1">
      <c r="B559" s="102" t="s">
        <v>124</v>
      </c>
      <c r="C559" s="106">
        <v>27</v>
      </c>
      <c r="D559" s="107">
        <v>25</v>
      </c>
      <c r="E559" s="107">
        <v>25</v>
      </c>
      <c r="F559" s="107">
        <v>24</v>
      </c>
      <c r="G559" s="107">
        <f t="shared" si="363"/>
        <v>13</v>
      </c>
      <c r="H559" s="107">
        <f t="shared" si="365"/>
        <v>-11</v>
      </c>
      <c r="I559" s="108">
        <f t="shared" si="366"/>
        <v>-45.833333333333329</v>
      </c>
      <c r="J559" s="102"/>
      <c r="K559" s="114" t="s">
        <v>124</v>
      </c>
      <c r="L559" s="106">
        <v>40</v>
      </c>
      <c r="M559" s="107">
        <v>48</v>
      </c>
      <c r="N559" s="107">
        <v>30</v>
      </c>
      <c r="O559" s="107">
        <v>29</v>
      </c>
      <c r="P559" s="107">
        <f t="shared" si="364"/>
        <v>18</v>
      </c>
      <c r="Q559" s="107">
        <f t="shared" si="367"/>
        <v>-11</v>
      </c>
      <c r="R559" s="108">
        <f t="shared" si="368"/>
        <v>-37.931034482758619</v>
      </c>
      <c r="S559" s="108"/>
      <c r="W559" s="100" t="s">
        <v>357</v>
      </c>
      <c r="X559" s="100">
        <v>82</v>
      </c>
      <c r="Y559" s="100">
        <v>53</v>
      </c>
      <c r="Z559" s="100">
        <v>27</v>
      </c>
      <c r="AA559" s="100">
        <v>25</v>
      </c>
      <c r="AC559" s="100" t="s">
        <v>357</v>
      </c>
      <c r="AD559" s="100">
        <v>72</v>
      </c>
      <c r="AE559" s="100">
        <v>41</v>
      </c>
      <c r="AF559" s="100">
        <v>40</v>
      </c>
      <c r="AG559" s="100">
        <v>48</v>
      </c>
      <c r="AJ559" s="100" t="str">
        <f t="shared" si="359"/>
        <v>●</v>
      </c>
      <c r="AK559" s="100" t="str">
        <f t="shared" si="351"/>
        <v>●</v>
      </c>
      <c r="AL559" s="100" t="str">
        <f t="shared" si="362"/>
        <v>●</v>
      </c>
      <c r="AM559" s="100" t="str">
        <f t="shared" si="353"/>
        <v>●</v>
      </c>
      <c r="AP559" s="100" t="str">
        <f t="shared" si="360"/>
        <v>●</v>
      </c>
      <c r="AQ559" s="100" t="str">
        <f t="shared" si="354"/>
        <v>●</v>
      </c>
      <c r="AR559" s="100" t="str">
        <f t="shared" si="355"/>
        <v>●</v>
      </c>
      <c r="AS559" s="100" t="str">
        <f t="shared" si="361"/>
        <v>●</v>
      </c>
    </row>
    <row r="560" spans="2:45" s="100" customFormat="1" ht="14.25" customHeight="1">
      <c r="B560" s="102" t="s">
        <v>125</v>
      </c>
      <c r="C560" s="106">
        <v>49</v>
      </c>
      <c r="D560" s="107">
        <v>27</v>
      </c>
      <c r="E560" s="107">
        <v>28</v>
      </c>
      <c r="F560" s="107">
        <v>24</v>
      </c>
      <c r="G560" s="107">
        <f t="shared" si="363"/>
        <v>14</v>
      </c>
      <c r="H560" s="107">
        <f t="shared" si="365"/>
        <v>-10</v>
      </c>
      <c r="I560" s="108">
        <f t="shared" si="366"/>
        <v>-41.666666666666671</v>
      </c>
      <c r="J560" s="102"/>
      <c r="K560" s="114" t="s">
        <v>240</v>
      </c>
      <c r="L560" s="106">
        <v>38</v>
      </c>
      <c r="M560" s="107">
        <v>34</v>
      </c>
      <c r="N560" s="107">
        <v>37</v>
      </c>
      <c r="O560" s="107">
        <v>30</v>
      </c>
      <c r="P560" s="107">
        <f t="shared" si="364"/>
        <v>30</v>
      </c>
      <c r="Q560" s="107">
        <f t="shared" si="367"/>
        <v>0</v>
      </c>
      <c r="R560" s="108">
        <f t="shared" si="368"/>
        <v>0</v>
      </c>
      <c r="S560" s="108"/>
      <c r="W560" s="100" t="s">
        <v>358</v>
      </c>
      <c r="X560" s="100">
        <v>91</v>
      </c>
      <c r="Y560" s="100">
        <v>65</v>
      </c>
      <c r="Z560" s="100">
        <v>49</v>
      </c>
      <c r="AA560" s="100">
        <v>27</v>
      </c>
      <c r="AC560" s="100" t="s">
        <v>358</v>
      </c>
      <c r="AD560" s="100">
        <v>112</v>
      </c>
      <c r="AE560" s="100">
        <v>56</v>
      </c>
      <c r="AF560" s="100">
        <v>38</v>
      </c>
      <c r="AG560" s="100">
        <v>34</v>
      </c>
      <c r="AJ560" s="100" t="str">
        <f t="shared" si="359"/>
        <v>●</v>
      </c>
      <c r="AK560" s="100" t="str">
        <f t="shared" si="351"/>
        <v>●</v>
      </c>
      <c r="AL560" s="100" t="str">
        <f t="shared" si="362"/>
        <v>●</v>
      </c>
      <c r="AM560" s="100" t="str">
        <f t="shared" si="353"/>
        <v>●</v>
      </c>
      <c r="AP560" s="100" t="str">
        <f t="shared" si="360"/>
        <v>●</v>
      </c>
      <c r="AQ560" s="100" t="str">
        <f t="shared" si="354"/>
        <v>●</v>
      </c>
      <c r="AR560" s="100" t="str">
        <f t="shared" si="355"/>
        <v>●</v>
      </c>
      <c r="AS560" s="100" t="str">
        <f t="shared" si="361"/>
        <v>●</v>
      </c>
    </row>
    <row r="561" spans="2:45" s="100" customFormat="1" ht="14.25" customHeight="1">
      <c r="B561" s="102" t="s">
        <v>126</v>
      </c>
      <c r="C561" s="106">
        <v>47</v>
      </c>
      <c r="D561" s="107">
        <v>30</v>
      </c>
      <c r="E561" s="107">
        <v>23</v>
      </c>
      <c r="F561" s="107">
        <v>29</v>
      </c>
      <c r="G561" s="107">
        <f t="shared" si="363"/>
        <v>17</v>
      </c>
      <c r="H561" s="107">
        <f t="shared" si="365"/>
        <v>-12</v>
      </c>
      <c r="I561" s="108">
        <f t="shared" si="366"/>
        <v>-41.379310344827587</v>
      </c>
      <c r="J561" s="102"/>
      <c r="K561" s="114" t="s">
        <v>126</v>
      </c>
      <c r="L561" s="106">
        <v>41</v>
      </c>
      <c r="M561" s="107">
        <v>27</v>
      </c>
      <c r="N561" s="107">
        <v>26</v>
      </c>
      <c r="O561" s="107">
        <v>21</v>
      </c>
      <c r="P561" s="107">
        <f t="shared" si="364"/>
        <v>17</v>
      </c>
      <c r="Q561" s="107">
        <f t="shared" si="367"/>
        <v>-4</v>
      </c>
      <c r="R561" s="108">
        <f t="shared" si="368"/>
        <v>-19.047619047619047</v>
      </c>
      <c r="S561" s="108"/>
      <c r="W561" s="100" t="s">
        <v>359</v>
      </c>
      <c r="X561" s="100">
        <v>81</v>
      </c>
      <c r="Y561" s="100">
        <v>69</v>
      </c>
      <c r="Z561" s="100">
        <v>47</v>
      </c>
      <c r="AA561" s="100">
        <v>30</v>
      </c>
      <c r="AC561" s="100" t="s">
        <v>359</v>
      </c>
      <c r="AD561" s="100">
        <v>90</v>
      </c>
      <c r="AE561" s="100">
        <v>86</v>
      </c>
      <c r="AF561" s="100">
        <v>41</v>
      </c>
      <c r="AG561" s="100">
        <v>27</v>
      </c>
      <c r="AJ561" s="100" t="str">
        <f t="shared" si="359"/>
        <v>●</v>
      </c>
      <c r="AK561" s="100" t="str">
        <f t="shared" si="351"/>
        <v>●</v>
      </c>
      <c r="AL561" s="100" t="str">
        <f t="shared" si="362"/>
        <v>●</v>
      </c>
      <c r="AM561" s="100" t="str">
        <f t="shared" si="353"/>
        <v>●</v>
      </c>
      <c r="AP561" s="100" t="str">
        <f t="shared" si="360"/>
        <v>●</v>
      </c>
      <c r="AQ561" s="100" t="str">
        <f t="shared" si="354"/>
        <v>●</v>
      </c>
      <c r="AR561" s="100" t="str">
        <f t="shared" si="355"/>
        <v>●</v>
      </c>
      <c r="AS561" s="100" t="str">
        <f t="shared" si="361"/>
        <v>●</v>
      </c>
    </row>
    <row r="562" spans="2:45" s="100" customFormat="1" ht="14.25" customHeight="1">
      <c r="B562" s="102" t="s">
        <v>127</v>
      </c>
      <c r="C562" s="106">
        <v>46</v>
      </c>
      <c r="D562" s="107">
        <v>28</v>
      </c>
      <c r="E562" s="107">
        <v>22</v>
      </c>
      <c r="F562" s="107">
        <v>30</v>
      </c>
      <c r="G562" s="107">
        <f t="shared" si="363"/>
        <v>39</v>
      </c>
      <c r="H562" s="107">
        <f t="shared" si="365"/>
        <v>9</v>
      </c>
      <c r="I562" s="108">
        <f t="shared" si="366"/>
        <v>30</v>
      </c>
      <c r="J562" s="102"/>
      <c r="K562" s="114" t="s">
        <v>127</v>
      </c>
      <c r="L562" s="106">
        <v>49</v>
      </c>
      <c r="M562" s="107">
        <v>44</v>
      </c>
      <c r="N562" s="107">
        <v>23</v>
      </c>
      <c r="O562" s="107">
        <v>15</v>
      </c>
      <c r="P562" s="107">
        <f t="shared" si="364"/>
        <v>11</v>
      </c>
      <c r="Q562" s="107">
        <f t="shared" si="367"/>
        <v>-4</v>
      </c>
      <c r="R562" s="108">
        <f t="shared" si="368"/>
        <v>-26.666666666666668</v>
      </c>
      <c r="S562" s="108"/>
      <c r="W562" s="100" t="s">
        <v>360</v>
      </c>
      <c r="X562" s="100">
        <v>60</v>
      </c>
      <c r="Y562" s="100">
        <v>49</v>
      </c>
      <c r="Z562" s="100">
        <v>46</v>
      </c>
      <c r="AA562" s="100">
        <v>28</v>
      </c>
      <c r="AC562" s="100" t="s">
        <v>360</v>
      </c>
      <c r="AD562" s="100">
        <v>92</v>
      </c>
      <c r="AE562" s="100">
        <v>62</v>
      </c>
      <c r="AF562" s="100">
        <v>49</v>
      </c>
      <c r="AG562" s="100">
        <v>44</v>
      </c>
      <c r="AJ562" s="100" t="str">
        <f t="shared" si="359"/>
        <v>●</v>
      </c>
      <c r="AK562" s="100" t="str">
        <f t="shared" si="351"/>
        <v>●</v>
      </c>
      <c r="AL562" s="100" t="str">
        <f t="shared" si="362"/>
        <v>●</v>
      </c>
      <c r="AM562" s="100" t="str">
        <f t="shared" si="353"/>
        <v>●</v>
      </c>
      <c r="AP562" s="100" t="str">
        <f t="shared" si="360"/>
        <v>●</v>
      </c>
      <c r="AQ562" s="100" t="str">
        <f t="shared" si="354"/>
        <v>●</v>
      </c>
      <c r="AR562" s="100" t="str">
        <f t="shared" si="355"/>
        <v>●</v>
      </c>
      <c r="AS562" s="100" t="str">
        <f t="shared" si="361"/>
        <v>●</v>
      </c>
    </row>
    <row r="563" spans="2:45" s="100" customFormat="1" ht="14.25" customHeight="1">
      <c r="B563" s="102" t="s">
        <v>128</v>
      </c>
      <c r="C563" s="106">
        <v>41</v>
      </c>
      <c r="D563" s="107">
        <v>33</v>
      </c>
      <c r="E563" s="107">
        <v>29</v>
      </c>
      <c r="F563" s="107">
        <v>26</v>
      </c>
      <c r="G563" s="107">
        <f t="shared" si="363"/>
        <v>27</v>
      </c>
      <c r="H563" s="107">
        <f t="shared" si="365"/>
        <v>1</v>
      </c>
      <c r="I563" s="108">
        <f t="shared" si="366"/>
        <v>3.8461538461538463</v>
      </c>
      <c r="J563" s="102"/>
      <c r="K563" s="114" t="s">
        <v>128</v>
      </c>
      <c r="L563" s="106">
        <v>45</v>
      </c>
      <c r="M563" s="107">
        <v>50</v>
      </c>
      <c r="N563" s="107">
        <v>35</v>
      </c>
      <c r="O563" s="107">
        <v>19</v>
      </c>
      <c r="P563" s="107">
        <f t="shared" si="364"/>
        <v>14</v>
      </c>
      <c r="Q563" s="107">
        <f t="shared" si="367"/>
        <v>-5</v>
      </c>
      <c r="R563" s="108">
        <f t="shared" si="368"/>
        <v>-26.315789473684209</v>
      </c>
      <c r="S563" s="108"/>
      <c r="W563" s="100" t="s">
        <v>361</v>
      </c>
      <c r="X563" s="100">
        <v>62</v>
      </c>
      <c r="Y563" s="100">
        <v>49</v>
      </c>
      <c r="Z563" s="100">
        <v>41</v>
      </c>
      <c r="AA563" s="100">
        <v>33</v>
      </c>
      <c r="AC563" s="100" t="s">
        <v>361</v>
      </c>
      <c r="AD563" s="100">
        <v>49</v>
      </c>
      <c r="AE563" s="100">
        <v>67</v>
      </c>
      <c r="AF563" s="100">
        <v>45</v>
      </c>
      <c r="AG563" s="100">
        <v>50</v>
      </c>
      <c r="AJ563" s="100" t="str">
        <f t="shared" si="359"/>
        <v>●</v>
      </c>
      <c r="AK563" s="100" t="str">
        <f t="shared" si="351"/>
        <v>●</v>
      </c>
      <c r="AL563" s="100" t="str">
        <f t="shared" si="362"/>
        <v>●</v>
      </c>
      <c r="AM563" s="100" t="str">
        <f t="shared" si="353"/>
        <v>●</v>
      </c>
      <c r="AP563" s="100" t="str">
        <f t="shared" si="360"/>
        <v>●</v>
      </c>
      <c r="AQ563" s="100" t="str">
        <f t="shared" si="354"/>
        <v>●</v>
      </c>
      <c r="AR563" s="100" t="str">
        <f t="shared" si="355"/>
        <v>●</v>
      </c>
      <c r="AS563" s="100" t="str">
        <f t="shared" si="361"/>
        <v>●</v>
      </c>
    </row>
    <row r="564" spans="2:45" s="100" customFormat="1" ht="14.25" customHeight="1">
      <c r="B564" s="102" t="s">
        <v>129</v>
      </c>
      <c r="C564" s="106">
        <v>39</v>
      </c>
      <c r="D564" s="107">
        <v>37</v>
      </c>
      <c r="E564" s="107">
        <v>28</v>
      </c>
      <c r="F564" s="107">
        <v>30</v>
      </c>
      <c r="G564" s="107">
        <f t="shared" si="363"/>
        <v>23</v>
      </c>
      <c r="H564" s="107">
        <f t="shared" si="365"/>
        <v>-7</v>
      </c>
      <c r="I564" s="108">
        <f t="shared" si="366"/>
        <v>-23.333333333333332</v>
      </c>
      <c r="J564" s="102"/>
      <c r="K564" s="114" t="s">
        <v>129</v>
      </c>
      <c r="L564" s="106">
        <v>70</v>
      </c>
      <c r="M564" s="107">
        <v>44</v>
      </c>
      <c r="N564" s="107">
        <v>46</v>
      </c>
      <c r="O564" s="107">
        <v>24</v>
      </c>
      <c r="P564" s="107">
        <f t="shared" si="364"/>
        <v>17</v>
      </c>
      <c r="Q564" s="107">
        <f t="shared" si="367"/>
        <v>-7</v>
      </c>
      <c r="R564" s="108">
        <f t="shared" si="368"/>
        <v>-29.166666666666668</v>
      </c>
      <c r="S564" s="108"/>
      <c r="W564" s="100" t="s">
        <v>362</v>
      </c>
      <c r="X564" s="100">
        <v>85</v>
      </c>
      <c r="Y564" s="100">
        <v>68</v>
      </c>
      <c r="Z564" s="100">
        <v>39</v>
      </c>
      <c r="AA564" s="100">
        <v>37</v>
      </c>
      <c r="AC564" s="100" t="s">
        <v>362</v>
      </c>
      <c r="AD564" s="100">
        <v>69</v>
      </c>
      <c r="AE564" s="100">
        <v>44</v>
      </c>
      <c r="AF564" s="100">
        <v>70</v>
      </c>
      <c r="AG564" s="100">
        <v>44</v>
      </c>
      <c r="AJ564" s="100" t="str">
        <f t="shared" si="359"/>
        <v>●</v>
      </c>
      <c r="AK564" s="100" t="str">
        <f t="shared" si="351"/>
        <v>●</v>
      </c>
      <c r="AL564" s="100" t="str">
        <f t="shared" si="362"/>
        <v>●</v>
      </c>
      <c r="AM564" s="100" t="str">
        <f t="shared" si="353"/>
        <v>●</v>
      </c>
      <c r="AP564" s="100" t="str">
        <f t="shared" si="360"/>
        <v>●</v>
      </c>
      <c r="AQ564" s="100" t="str">
        <f t="shared" si="354"/>
        <v>○</v>
      </c>
      <c r="AR564" s="100" t="str">
        <f t="shared" si="355"/>
        <v>●</v>
      </c>
      <c r="AS564" s="100" t="str">
        <f t="shared" si="361"/>
        <v>●</v>
      </c>
    </row>
    <row r="565" spans="2:45" s="100" customFormat="1" ht="14.25" customHeight="1">
      <c r="B565" s="102" t="s">
        <v>130</v>
      </c>
      <c r="C565" s="106">
        <v>56</v>
      </c>
      <c r="D565" s="107">
        <v>43</v>
      </c>
      <c r="E565" s="107">
        <v>27</v>
      </c>
      <c r="F565" s="107">
        <v>29</v>
      </c>
      <c r="G565" s="107">
        <f t="shared" si="363"/>
        <v>27</v>
      </c>
      <c r="H565" s="107">
        <f t="shared" si="365"/>
        <v>-2</v>
      </c>
      <c r="I565" s="108">
        <f t="shared" si="366"/>
        <v>-6.8965517241379306</v>
      </c>
      <c r="J565" s="102"/>
      <c r="K565" s="114" t="s">
        <v>241</v>
      </c>
      <c r="L565" s="106">
        <v>46</v>
      </c>
      <c r="M565" s="107">
        <v>74</v>
      </c>
      <c r="N565" s="107">
        <v>41</v>
      </c>
      <c r="O565" s="107">
        <v>46</v>
      </c>
      <c r="P565" s="107">
        <f t="shared" si="364"/>
        <v>27</v>
      </c>
      <c r="Q565" s="107">
        <f t="shared" si="367"/>
        <v>-19</v>
      </c>
      <c r="R565" s="108">
        <f t="shared" si="368"/>
        <v>-41.304347826086953</v>
      </c>
      <c r="S565" s="108"/>
      <c r="W565" s="100" t="s">
        <v>363</v>
      </c>
      <c r="X565" s="100">
        <v>108</v>
      </c>
      <c r="Y565" s="100">
        <v>76</v>
      </c>
      <c r="Z565" s="100">
        <v>56</v>
      </c>
      <c r="AA565" s="100">
        <v>43</v>
      </c>
      <c r="AC565" s="100" t="s">
        <v>363</v>
      </c>
      <c r="AD565" s="100">
        <v>107</v>
      </c>
      <c r="AE565" s="100">
        <v>64</v>
      </c>
      <c r="AF565" s="100">
        <v>46</v>
      </c>
      <c r="AG565" s="100">
        <v>74</v>
      </c>
      <c r="AJ565" s="100" t="str">
        <f t="shared" si="359"/>
        <v>●</v>
      </c>
      <c r="AK565" s="100" t="str">
        <f t="shared" si="351"/>
        <v>●</v>
      </c>
      <c r="AL565" s="100" t="str">
        <f>IF(E565=Z565,"○","●")</f>
        <v>●</v>
      </c>
      <c r="AM565" s="100" t="str">
        <f t="shared" si="353"/>
        <v>●</v>
      </c>
      <c r="AP565" s="100" t="str">
        <f t="shared" si="360"/>
        <v>●</v>
      </c>
      <c r="AQ565" s="100" t="str">
        <f t="shared" si="354"/>
        <v>●</v>
      </c>
      <c r="AR565" s="100" t="str">
        <f t="shared" si="355"/>
        <v>●</v>
      </c>
      <c r="AS565" s="100" t="str">
        <f t="shared" si="361"/>
        <v>●</v>
      </c>
    </row>
    <row r="566" spans="2:45" s="100" customFormat="1" ht="14.25" customHeight="1">
      <c r="B566" s="102" t="s">
        <v>131</v>
      </c>
      <c r="C566" s="106">
        <v>74</v>
      </c>
      <c r="D566" s="107">
        <v>55</v>
      </c>
      <c r="E566" s="107">
        <v>39</v>
      </c>
      <c r="F566" s="107">
        <v>31</v>
      </c>
      <c r="G566" s="107">
        <f t="shared" si="363"/>
        <v>24</v>
      </c>
      <c r="H566" s="107">
        <f t="shared" si="365"/>
        <v>-7</v>
      </c>
      <c r="I566" s="108">
        <f t="shared" si="366"/>
        <v>-22.58064516129032</v>
      </c>
      <c r="J566" s="102"/>
      <c r="K566" s="114" t="s">
        <v>131</v>
      </c>
      <c r="L566" s="106">
        <v>63</v>
      </c>
      <c r="M566" s="107">
        <v>40</v>
      </c>
      <c r="N566" s="107">
        <v>63</v>
      </c>
      <c r="O566" s="107">
        <v>45</v>
      </c>
      <c r="P566" s="107">
        <f t="shared" si="364"/>
        <v>42</v>
      </c>
      <c r="Q566" s="107">
        <f t="shared" si="367"/>
        <v>-3</v>
      </c>
      <c r="R566" s="108">
        <f t="shared" si="368"/>
        <v>-6.666666666666667</v>
      </c>
      <c r="S566" s="108"/>
      <c r="W566" s="100" t="s">
        <v>364</v>
      </c>
      <c r="X566" s="100">
        <v>104</v>
      </c>
      <c r="Y566" s="100">
        <v>102</v>
      </c>
      <c r="Z566" s="100">
        <v>74</v>
      </c>
      <c r="AA566" s="100">
        <v>55</v>
      </c>
      <c r="AC566" s="100" t="s">
        <v>364</v>
      </c>
      <c r="AD566" s="100">
        <v>95</v>
      </c>
      <c r="AE566" s="100">
        <v>98</v>
      </c>
      <c r="AF566" s="100">
        <v>63</v>
      </c>
      <c r="AG566" s="100">
        <v>40</v>
      </c>
      <c r="AJ566" s="100" t="str">
        <f t="shared" si="359"/>
        <v>●</v>
      </c>
      <c r="AK566" s="100" t="str">
        <f t="shared" si="351"/>
        <v>●</v>
      </c>
      <c r="AL566" s="100" t="str">
        <f t="shared" ref="AL566:AL574" si="369">IF(E566=Z566,"○","●")</f>
        <v>●</v>
      </c>
      <c r="AM566" s="100" t="str">
        <f t="shared" si="353"/>
        <v>●</v>
      </c>
      <c r="AP566" s="100" t="str">
        <f t="shared" si="360"/>
        <v>●</v>
      </c>
      <c r="AQ566" s="100" t="str">
        <f t="shared" si="354"/>
        <v>●</v>
      </c>
      <c r="AR566" s="100" t="str">
        <f t="shared" si="355"/>
        <v>○</v>
      </c>
      <c r="AS566" s="100" t="str">
        <f t="shared" si="361"/>
        <v>●</v>
      </c>
    </row>
    <row r="567" spans="2:45" s="100" customFormat="1" ht="14.25" customHeight="1">
      <c r="B567" s="102" t="s">
        <v>132</v>
      </c>
      <c r="C567" s="106">
        <v>106</v>
      </c>
      <c r="D567" s="107">
        <v>74</v>
      </c>
      <c r="E567" s="107">
        <v>50</v>
      </c>
      <c r="F567" s="107">
        <v>31</v>
      </c>
      <c r="G567" s="107">
        <f t="shared" si="363"/>
        <v>32</v>
      </c>
      <c r="H567" s="107">
        <f t="shared" si="365"/>
        <v>1</v>
      </c>
      <c r="I567" s="108">
        <f t="shared" si="366"/>
        <v>3.225806451612903</v>
      </c>
      <c r="J567" s="102"/>
      <c r="K567" s="114" t="s">
        <v>132</v>
      </c>
      <c r="L567" s="106">
        <v>101</v>
      </c>
      <c r="M567" s="107">
        <v>64</v>
      </c>
      <c r="N567" s="107">
        <v>39</v>
      </c>
      <c r="O567" s="107">
        <v>64</v>
      </c>
      <c r="P567" s="107">
        <f t="shared" si="364"/>
        <v>44</v>
      </c>
      <c r="Q567" s="107">
        <f t="shared" si="367"/>
        <v>-20</v>
      </c>
      <c r="R567" s="108">
        <f t="shared" si="368"/>
        <v>-31.25</v>
      </c>
      <c r="S567" s="108"/>
      <c r="W567" s="100" t="s">
        <v>365</v>
      </c>
      <c r="X567" s="100">
        <v>83</v>
      </c>
      <c r="Y567" s="100">
        <v>81</v>
      </c>
      <c r="Z567" s="100">
        <v>106</v>
      </c>
      <c r="AA567" s="100">
        <v>74</v>
      </c>
      <c r="AC567" s="100" t="s">
        <v>365</v>
      </c>
      <c r="AD567" s="100">
        <v>127</v>
      </c>
      <c r="AE567" s="100">
        <v>86</v>
      </c>
      <c r="AF567" s="100">
        <v>101</v>
      </c>
      <c r="AG567" s="100">
        <v>64</v>
      </c>
      <c r="AJ567" s="100" t="str">
        <f t="shared" si="359"/>
        <v>●</v>
      </c>
      <c r="AK567" s="100" t="str">
        <f t="shared" si="351"/>
        <v>●</v>
      </c>
      <c r="AL567" s="100" t="str">
        <f t="shared" si="369"/>
        <v>●</v>
      </c>
      <c r="AM567" s="100" t="str">
        <f t="shared" si="353"/>
        <v>●</v>
      </c>
      <c r="AP567" s="100" t="str">
        <f t="shared" si="360"/>
        <v>●</v>
      </c>
      <c r="AQ567" s="100" t="str">
        <f t="shared" si="354"/>
        <v>●</v>
      </c>
      <c r="AR567" s="100" t="str">
        <f t="shared" si="355"/>
        <v>●</v>
      </c>
      <c r="AS567" s="100" t="str">
        <f t="shared" si="361"/>
        <v>○</v>
      </c>
    </row>
    <row r="568" spans="2:45" s="100" customFormat="1" ht="14.25" customHeight="1">
      <c r="B568" s="102" t="s">
        <v>133</v>
      </c>
      <c r="C568" s="106">
        <v>81</v>
      </c>
      <c r="D568" s="107">
        <v>98</v>
      </c>
      <c r="E568" s="107">
        <v>57</v>
      </c>
      <c r="F568" s="107">
        <v>44</v>
      </c>
      <c r="G568" s="107">
        <f t="shared" si="363"/>
        <v>32</v>
      </c>
      <c r="H568" s="107">
        <f t="shared" si="365"/>
        <v>-12</v>
      </c>
      <c r="I568" s="108">
        <f t="shared" si="366"/>
        <v>-27.27272727272727</v>
      </c>
      <c r="J568" s="102"/>
      <c r="K568" s="114" t="s">
        <v>133</v>
      </c>
      <c r="L568" s="106">
        <v>82</v>
      </c>
      <c r="M568" s="107">
        <v>89</v>
      </c>
      <c r="N568" s="107">
        <v>54</v>
      </c>
      <c r="O568" s="107">
        <v>43</v>
      </c>
      <c r="P568" s="107">
        <f t="shared" si="364"/>
        <v>61</v>
      </c>
      <c r="Q568" s="107">
        <f t="shared" si="367"/>
        <v>18</v>
      </c>
      <c r="R568" s="108">
        <f t="shared" si="368"/>
        <v>41.860465116279073</v>
      </c>
      <c r="S568" s="108"/>
      <c r="W568" s="100" t="s">
        <v>366</v>
      </c>
      <c r="X568" s="100">
        <v>106</v>
      </c>
      <c r="Y568" s="100">
        <v>82</v>
      </c>
      <c r="Z568" s="100">
        <v>81</v>
      </c>
      <c r="AA568" s="100">
        <v>98</v>
      </c>
      <c r="AC568" s="100" t="s">
        <v>366</v>
      </c>
      <c r="AD568" s="100">
        <v>138</v>
      </c>
      <c r="AE568" s="100">
        <v>109</v>
      </c>
      <c r="AF568" s="100">
        <v>82</v>
      </c>
      <c r="AG568" s="100">
        <v>89</v>
      </c>
      <c r="AJ568" s="100" t="str">
        <f t="shared" si="359"/>
        <v>●</v>
      </c>
      <c r="AK568" s="100" t="str">
        <f t="shared" si="351"/>
        <v>●</v>
      </c>
      <c r="AL568" s="100" t="str">
        <f t="shared" si="369"/>
        <v>●</v>
      </c>
      <c r="AM568" s="100" t="str">
        <f t="shared" si="353"/>
        <v>●</v>
      </c>
      <c r="AP568" s="100" t="str">
        <f t="shared" si="360"/>
        <v>●</v>
      </c>
      <c r="AQ568" s="100" t="str">
        <f t="shared" si="354"/>
        <v>●</v>
      </c>
      <c r="AR568" s="100" t="str">
        <f t="shared" si="355"/>
        <v>●</v>
      </c>
      <c r="AS568" s="100" t="str">
        <f t="shared" si="361"/>
        <v>●</v>
      </c>
    </row>
    <row r="569" spans="2:45" s="100" customFormat="1" ht="14.25" customHeight="1">
      <c r="B569" s="102" t="s">
        <v>134</v>
      </c>
      <c r="C569" s="106">
        <v>79</v>
      </c>
      <c r="D569" s="107">
        <v>79</v>
      </c>
      <c r="E569" s="107">
        <v>85</v>
      </c>
      <c r="F569" s="107">
        <v>54</v>
      </c>
      <c r="G569" s="107">
        <f t="shared" si="363"/>
        <v>44</v>
      </c>
      <c r="H569" s="107">
        <f t="shared" si="365"/>
        <v>-10</v>
      </c>
      <c r="I569" s="108">
        <f t="shared" si="366"/>
        <v>-18.518518518518519</v>
      </c>
      <c r="J569" s="102"/>
      <c r="K569" s="114" t="s">
        <v>134</v>
      </c>
      <c r="L569" s="106">
        <v>97</v>
      </c>
      <c r="M569" s="107">
        <v>87</v>
      </c>
      <c r="N569" s="107">
        <v>84</v>
      </c>
      <c r="O569" s="107">
        <v>52</v>
      </c>
      <c r="P569" s="107">
        <f t="shared" si="364"/>
        <v>43</v>
      </c>
      <c r="Q569" s="107">
        <f t="shared" si="367"/>
        <v>-9</v>
      </c>
      <c r="R569" s="108">
        <f t="shared" si="368"/>
        <v>-17.307692307692307</v>
      </c>
      <c r="S569" s="108"/>
      <c r="W569" s="100" t="s">
        <v>367</v>
      </c>
      <c r="X569" s="100">
        <v>84</v>
      </c>
      <c r="Y569" s="100">
        <v>100</v>
      </c>
      <c r="Z569" s="100">
        <v>79</v>
      </c>
      <c r="AA569" s="100">
        <v>79</v>
      </c>
      <c r="AC569" s="100" t="s">
        <v>367</v>
      </c>
      <c r="AD569" s="100">
        <v>119</v>
      </c>
      <c r="AE569" s="100">
        <v>121</v>
      </c>
      <c r="AF569" s="100">
        <v>97</v>
      </c>
      <c r="AG569" s="100">
        <v>87</v>
      </c>
      <c r="AJ569" s="100" t="str">
        <f t="shared" si="359"/>
        <v>●</v>
      </c>
      <c r="AK569" s="100" t="str">
        <f t="shared" si="351"/>
        <v>●</v>
      </c>
      <c r="AL569" s="100" t="str">
        <f t="shared" si="369"/>
        <v>●</v>
      </c>
      <c r="AM569" s="100" t="str">
        <f t="shared" si="353"/>
        <v>●</v>
      </c>
      <c r="AP569" s="100" t="str">
        <f t="shared" si="360"/>
        <v>●</v>
      </c>
      <c r="AQ569" s="100" t="str">
        <f t="shared" si="354"/>
        <v>●</v>
      </c>
      <c r="AR569" s="100" t="str">
        <f t="shared" si="355"/>
        <v>●</v>
      </c>
      <c r="AS569" s="100" t="str">
        <f t="shared" si="361"/>
        <v>●</v>
      </c>
    </row>
    <row r="570" spans="2:45" s="100" customFormat="1" ht="14.25" customHeight="1">
      <c r="B570" s="102" t="s">
        <v>135</v>
      </c>
      <c r="C570" s="106">
        <v>102</v>
      </c>
      <c r="D570" s="107">
        <v>67</v>
      </c>
      <c r="E570" s="107">
        <v>66</v>
      </c>
      <c r="F570" s="107">
        <v>73</v>
      </c>
      <c r="G570" s="107">
        <f t="shared" si="363"/>
        <v>51</v>
      </c>
      <c r="H570" s="107">
        <f t="shared" si="365"/>
        <v>-22</v>
      </c>
      <c r="I570" s="108">
        <f t="shared" si="366"/>
        <v>-30.136986301369863</v>
      </c>
      <c r="J570" s="102"/>
      <c r="K570" s="114" t="s">
        <v>135</v>
      </c>
      <c r="L570" s="106">
        <v>113</v>
      </c>
      <c r="M570" s="107">
        <v>90</v>
      </c>
      <c r="N570" s="107">
        <v>87</v>
      </c>
      <c r="O570" s="107">
        <v>75</v>
      </c>
      <c r="P570" s="107">
        <f t="shared" si="364"/>
        <v>53</v>
      </c>
      <c r="Q570" s="107">
        <f t="shared" si="367"/>
        <v>-22</v>
      </c>
      <c r="R570" s="108">
        <f t="shared" si="368"/>
        <v>-29.333333333333332</v>
      </c>
      <c r="S570" s="108"/>
      <c r="W570" s="99" t="s">
        <v>368</v>
      </c>
      <c r="X570" s="99">
        <v>73</v>
      </c>
      <c r="Y570" s="99">
        <v>75</v>
      </c>
      <c r="Z570" s="99">
        <v>102</v>
      </c>
      <c r="AA570" s="99">
        <v>67</v>
      </c>
      <c r="AB570" s="99"/>
      <c r="AC570" s="99" t="s">
        <v>368</v>
      </c>
      <c r="AD570" s="99">
        <v>117</v>
      </c>
      <c r="AE570" s="99">
        <v>107</v>
      </c>
      <c r="AF570" s="99">
        <v>113</v>
      </c>
      <c r="AG570" s="99">
        <v>90</v>
      </c>
      <c r="AJ570" s="100" t="str">
        <f t="shared" si="359"/>
        <v>●</v>
      </c>
      <c r="AK570" s="100" t="str">
        <f t="shared" si="351"/>
        <v>●</v>
      </c>
      <c r="AL570" s="100" t="str">
        <f t="shared" si="369"/>
        <v>●</v>
      </c>
      <c r="AM570" s="100" t="str">
        <f t="shared" si="353"/>
        <v>●</v>
      </c>
      <c r="AP570" s="100" t="str">
        <f t="shared" si="360"/>
        <v>●</v>
      </c>
      <c r="AQ570" s="100" t="str">
        <f t="shared" si="354"/>
        <v>●</v>
      </c>
      <c r="AR570" s="100" t="str">
        <f t="shared" si="355"/>
        <v>●</v>
      </c>
      <c r="AS570" s="100" t="str">
        <f t="shared" si="361"/>
        <v>●</v>
      </c>
    </row>
    <row r="571" spans="2:45" s="100" customFormat="1" ht="14.25" customHeight="1">
      <c r="B571" s="102" t="s">
        <v>136</v>
      </c>
      <c r="C571" s="106">
        <v>69</v>
      </c>
      <c r="D571" s="107">
        <v>87</v>
      </c>
      <c r="E571" s="107">
        <v>59</v>
      </c>
      <c r="F571" s="107">
        <v>57</v>
      </c>
      <c r="G571" s="107">
        <f t="shared" si="363"/>
        <v>58</v>
      </c>
      <c r="H571" s="107">
        <f t="shared" si="365"/>
        <v>1</v>
      </c>
      <c r="I571" s="108">
        <f t="shared" si="366"/>
        <v>1.7543859649122806</v>
      </c>
      <c r="J571" s="102"/>
      <c r="K571" s="114" t="s">
        <v>136</v>
      </c>
      <c r="L571" s="106">
        <v>90</v>
      </c>
      <c r="M571" s="107">
        <v>99</v>
      </c>
      <c r="N571" s="107">
        <v>80</v>
      </c>
      <c r="O571" s="107">
        <v>77</v>
      </c>
      <c r="P571" s="107">
        <f t="shared" si="364"/>
        <v>73</v>
      </c>
      <c r="Q571" s="107">
        <f t="shared" si="367"/>
        <v>-4</v>
      </c>
      <c r="R571" s="108">
        <f t="shared" si="368"/>
        <v>-5.1948051948051948</v>
      </c>
      <c r="S571" s="108"/>
      <c r="W571" s="100" t="s">
        <v>369</v>
      </c>
      <c r="X571" s="100">
        <v>71</v>
      </c>
      <c r="Y571" s="100">
        <v>65</v>
      </c>
      <c r="Z571" s="100">
        <v>69</v>
      </c>
      <c r="AA571" s="100">
        <v>87</v>
      </c>
      <c r="AC571" s="100" t="s">
        <v>369</v>
      </c>
      <c r="AD571" s="100">
        <v>74</v>
      </c>
      <c r="AE571" s="100">
        <v>98</v>
      </c>
      <c r="AF571" s="100">
        <v>90</v>
      </c>
      <c r="AG571" s="100">
        <v>99</v>
      </c>
      <c r="AJ571" s="100" t="str">
        <f t="shared" si="359"/>
        <v>●</v>
      </c>
      <c r="AK571" s="100" t="str">
        <f t="shared" si="351"/>
        <v>●</v>
      </c>
      <c r="AL571" s="100" t="str">
        <f t="shared" si="369"/>
        <v>●</v>
      </c>
      <c r="AM571" s="100" t="str">
        <f t="shared" si="353"/>
        <v>●</v>
      </c>
      <c r="AP571" s="100" t="str">
        <f t="shared" si="360"/>
        <v>●</v>
      </c>
      <c r="AQ571" s="100" t="str">
        <f t="shared" si="354"/>
        <v>●</v>
      </c>
      <c r="AR571" s="100" t="str">
        <f t="shared" si="355"/>
        <v>●</v>
      </c>
      <c r="AS571" s="100" t="str">
        <f t="shared" si="361"/>
        <v>●</v>
      </c>
    </row>
    <row r="572" spans="2:45" s="100" customFormat="1" ht="14.25" customHeight="1">
      <c r="B572" s="102" t="s">
        <v>137</v>
      </c>
      <c r="C572" s="106">
        <v>55</v>
      </c>
      <c r="D572" s="107">
        <v>48</v>
      </c>
      <c r="E572" s="107">
        <v>65</v>
      </c>
      <c r="F572" s="107">
        <v>52</v>
      </c>
      <c r="G572" s="107">
        <f t="shared" si="363"/>
        <v>45</v>
      </c>
      <c r="H572" s="107">
        <f t="shared" si="365"/>
        <v>-7</v>
      </c>
      <c r="I572" s="108">
        <f t="shared" si="366"/>
        <v>-13.461538461538462</v>
      </c>
      <c r="J572" s="102"/>
      <c r="K572" s="114" t="s">
        <v>137</v>
      </c>
      <c r="L572" s="106">
        <v>81</v>
      </c>
      <c r="M572" s="107">
        <v>70</v>
      </c>
      <c r="N572" s="107">
        <v>89</v>
      </c>
      <c r="O572" s="107">
        <v>65</v>
      </c>
      <c r="P572" s="107">
        <f t="shared" si="364"/>
        <v>72</v>
      </c>
      <c r="Q572" s="107">
        <f t="shared" si="367"/>
        <v>7</v>
      </c>
      <c r="R572" s="108">
        <f t="shared" si="368"/>
        <v>10.76923076923077</v>
      </c>
      <c r="S572" s="108"/>
      <c r="W572" s="100" t="s">
        <v>370</v>
      </c>
      <c r="X572" s="100">
        <v>68</v>
      </c>
      <c r="Y572" s="100">
        <v>60</v>
      </c>
      <c r="Z572" s="100">
        <v>55</v>
      </c>
      <c r="AA572" s="100">
        <v>48</v>
      </c>
      <c r="AC572" s="100" t="s">
        <v>370</v>
      </c>
      <c r="AD572" s="100">
        <v>54</v>
      </c>
      <c r="AE572" s="100">
        <v>57</v>
      </c>
      <c r="AF572" s="100">
        <v>81</v>
      </c>
      <c r="AG572" s="100">
        <v>70</v>
      </c>
      <c r="AJ572" s="100" t="str">
        <f t="shared" si="359"/>
        <v>●</v>
      </c>
      <c r="AK572" s="100" t="str">
        <f t="shared" si="351"/>
        <v>●</v>
      </c>
      <c r="AL572" s="100" t="str">
        <f t="shared" si="369"/>
        <v>●</v>
      </c>
      <c r="AM572" s="100" t="str">
        <f t="shared" si="353"/>
        <v>●</v>
      </c>
      <c r="AP572" s="100" t="str">
        <f t="shared" si="360"/>
        <v>●</v>
      </c>
      <c r="AQ572" s="100" t="str">
        <f t="shared" si="354"/>
        <v>●</v>
      </c>
      <c r="AR572" s="100" t="str">
        <f t="shared" si="355"/>
        <v>●</v>
      </c>
      <c r="AS572" s="100" t="str">
        <f t="shared" si="361"/>
        <v>●</v>
      </c>
    </row>
    <row r="573" spans="2:45" s="100" customFormat="1" ht="14.25" customHeight="1">
      <c r="B573" s="102" t="s">
        <v>138</v>
      </c>
      <c r="C573" s="106">
        <v>43</v>
      </c>
      <c r="D573" s="107">
        <v>34</v>
      </c>
      <c r="E573" s="107">
        <v>35</v>
      </c>
      <c r="F573" s="107">
        <v>51</v>
      </c>
      <c r="G573" s="107">
        <f t="shared" si="363"/>
        <v>40</v>
      </c>
      <c r="H573" s="107">
        <f t="shared" si="365"/>
        <v>-11</v>
      </c>
      <c r="I573" s="108">
        <f t="shared" si="366"/>
        <v>-21.568627450980394</v>
      </c>
      <c r="J573" s="102"/>
      <c r="K573" s="114" t="s">
        <v>138</v>
      </c>
      <c r="L573" s="106">
        <v>43</v>
      </c>
      <c r="M573" s="107">
        <v>57</v>
      </c>
      <c r="N573" s="107">
        <v>45</v>
      </c>
      <c r="O573" s="107">
        <v>59</v>
      </c>
      <c r="P573" s="107">
        <f t="shared" si="364"/>
        <v>52</v>
      </c>
      <c r="Q573" s="107">
        <f t="shared" si="367"/>
        <v>-7</v>
      </c>
      <c r="R573" s="108">
        <f t="shared" si="368"/>
        <v>-11.864406779661017</v>
      </c>
      <c r="S573" s="108"/>
      <c r="W573" s="100" t="s">
        <v>371</v>
      </c>
      <c r="X573" s="100">
        <v>46</v>
      </c>
      <c r="Y573" s="100">
        <v>38</v>
      </c>
      <c r="Z573" s="100">
        <v>43</v>
      </c>
      <c r="AA573" s="100">
        <v>34</v>
      </c>
      <c r="AC573" s="100" t="s">
        <v>371</v>
      </c>
      <c r="AD573" s="100">
        <v>26</v>
      </c>
      <c r="AE573" s="100">
        <v>30</v>
      </c>
      <c r="AF573" s="100">
        <v>43</v>
      </c>
      <c r="AG573" s="100">
        <v>57</v>
      </c>
      <c r="AJ573" s="100" t="str">
        <f t="shared" si="359"/>
        <v>●</v>
      </c>
      <c r="AK573" s="100" t="str">
        <f t="shared" si="351"/>
        <v>●</v>
      </c>
      <c r="AL573" s="100" t="str">
        <f t="shared" si="369"/>
        <v>●</v>
      </c>
      <c r="AM573" s="100" t="str">
        <f t="shared" si="353"/>
        <v>●</v>
      </c>
      <c r="AP573" s="100" t="str">
        <f t="shared" si="360"/>
        <v>●</v>
      </c>
      <c r="AQ573" s="100" t="str">
        <f t="shared" si="354"/>
        <v>●</v>
      </c>
      <c r="AR573" s="100" t="str">
        <f t="shared" si="355"/>
        <v>●</v>
      </c>
      <c r="AS573" s="100" t="str">
        <f t="shared" si="361"/>
        <v>●</v>
      </c>
    </row>
    <row r="574" spans="2:45" s="100" customFormat="1" ht="14.25" customHeight="1">
      <c r="B574" s="102" t="s">
        <v>110</v>
      </c>
      <c r="C574" s="106">
        <v>27</v>
      </c>
      <c r="D574" s="107">
        <v>32</v>
      </c>
      <c r="E574" s="107">
        <v>42</v>
      </c>
      <c r="F574" s="107">
        <v>41</v>
      </c>
      <c r="G574" s="107">
        <f t="shared" si="363"/>
        <v>40</v>
      </c>
      <c r="H574" s="107">
        <f t="shared" si="365"/>
        <v>-1</v>
      </c>
      <c r="I574" s="108">
        <f t="shared" si="366"/>
        <v>-2.4390243902439024</v>
      </c>
      <c r="J574" s="102"/>
      <c r="K574" s="114" t="s">
        <v>110</v>
      </c>
      <c r="L574" s="106">
        <v>21</v>
      </c>
      <c r="M574" s="107">
        <v>31</v>
      </c>
      <c r="N574" s="107">
        <v>43</v>
      </c>
      <c r="O574" s="107">
        <v>41</v>
      </c>
      <c r="P574" s="107">
        <f t="shared" si="364"/>
        <v>52</v>
      </c>
      <c r="Q574" s="107">
        <f t="shared" si="367"/>
        <v>11</v>
      </c>
      <c r="R574" s="108">
        <f t="shared" si="368"/>
        <v>26.829268292682929</v>
      </c>
      <c r="S574" s="108"/>
      <c r="W574" s="100" t="s">
        <v>378</v>
      </c>
      <c r="X574" s="100">
        <v>23</v>
      </c>
      <c r="Y574" s="100">
        <v>33</v>
      </c>
      <c r="Z574" s="100">
        <v>27</v>
      </c>
      <c r="AA574" s="100">
        <v>32</v>
      </c>
      <c r="AC574" s="100" t="s">
        <v>378</v>
      </c>
      <c r="AD574" s="100">
        <v>14</v>
      </c>
      <c r="AE574" s="100">
        <v>20</v>
      </c>
      <c r="AF574" s="100">
        <v>21</v>
      </c>
      <c r="AG574" s="100">
        <v>31</v>
      </c>
      <c r="AJ574" s="100" t="str">
        <f t="shared" si="359"/>
        <v>●</v>
      </c>
      <c r="AK574" s="100" t="str">
        <f t="shared" si="351"/>
        <v>●</v>
      </c>
      <c r="AL574" s="100" t="str">
        <f t="shared" si="369"/>
        <v>●</v>
      </c>
      <c r="AM574" s="100" t="str">
        <f t="shared" si="353"/>
        <v>●</v>
      </c>
      <c r="AP574" s="100" t="str">
        <f t="shared" si="360"/>
        <v>●</v>
      </c>
      <c r="AQ574" s="100" t="str">
        <f t="shared" si="354"/>
        <v>●</v>
      </c>
      <c r="AR574" s="100" t="str">
        <f t="shared" si="355"/>
        <v>●</v>
      </c>
      <c r="AS574" s="100" t="str">
        <f t="shared" si="361"/>
        <v>●</v>
      </c>
    </row>
    <row r="575" spans="2:45" s="100" customFormat="1" ht="14.25" customHeight="1">
      <c r="B575" s="119" t="s">
        <v>111</v>
      </c>
      <c r="C575" s="120" t="s">
        <v>313</v>
      </c>
      <c r="D575" s="116" t="s">
        <v>313</v>
      </c>
      <c r="E575" s="116" t="s">
        <v>313</v>
      </c>
      <c r="F575" s="116">
        <v>2</v>
      </c>
      <c r="G575" s="107">
        <f t="shared" si="363"/>
        <v>2</v>
      </c>
      <c r="H575" s="107"/>
      <c r="I575" s="108"/>
      <c r="K575" s="119" t="s">
        <v>111</v>
      </c>
      <c r="L575" s="120" t="s">
        <v>313</v>
      </c>
      <c r="M575" s="116" t="s">
        <v>313</v>
      </c>
      <c r="N575" s="116" t="s">
        <v>313</v>
      </c>
      <c r="O575" s="116">
        <v>1</v>
      </c>
      <c r="P575" s="107" t="str">
        <f t="shared" si="364"/>
        <v>-</v>
      </c>
      <c r="Q575" s="107"/>
      <c r="R575" s="108"/>
    </row>
    <row r="576" spans="2:45" s="100" customFormat="1" ht="14.25" customHeight="1">
      <c r="B576" s="119"/>
      <c r="C576" s="123"/>
      <c r="D576" s="116"/>
      <c r="E576" s="116"/>
      <c r="F576" s="116"/>
      <c r="G576" s="107"/>
      <c r="H576" s="107"/>
      <c r="I576" s="108"/>
      <c r="K576" s="119"/>
      <c r="L576" s="123"/>
      <c r="M576" s="116"/>
      <c r="N576" s="116"/>
      <c r="O576" s="116"/>
      <c r="P576" s="107"/>
      <c r="Q576" s="107"/>
      <c r="R576" s="108"/>
    </row>
    <row r="577" spans="2:45" s="100" customFormat="1" ht="14.25" customHeight="1">
      <c r="G577" s="168"/>
      <c r="P577" s="168"/>
    </row>
    <row r="578" spans="2:45" s="99" customFormat="1" ht="14.25" customHeight="1">
      <c r="B578" s="99" t="str">
        <f>LEFT(B548,LEN(B548)-2)&amp;+"男"</f>
        <v>錦町・男</v>
      </c>
      <c r="H578" s="99" t="s">
        <v>805</v>
      </c>
      <c r="I578" s="380">
        <f>令和2年9月末住基人口!D45</f>
        <v>271</v>
      </c>
      <c r="K578" s="99" t="str">
        <f>LEFT(K548,LEN(K548)-2)&amp;+"男"</f>
        <v>豊川町・男</v>
      </c>
      <c r="Q578" s="99" t="s">
        <v>805</v>
      </c>
      <c r="R578" s="380">
        <f>令和2年9月末住基人口!D46</f>
        <v>291</v>
      </c>
      <c r="W578" s="100"/>
      <c r="X578" s="100"/>
      <c r="Y578" s="100"/>
      <c r="Z578" s="100"/>
      <c r="AA578" s="100"/>
      <c r="AB578" s="100"/>
      <c r="AC578" s="100"/>
      <c r="AD578" s="100"/>
      <c r="AE578" s="100"/>
      <c r="AF578" s="100"/>
      <c r="AG578" s="100"/>
    </row>
    <row r="579" spans="2:45" s="100" customFormat="1" ht="14.25" customHeight="1">
      <c r="B579" s="583" t="s">
        <v>335</v>
      </c>
      <c r="C579" s="101"/>
      <c r="D579" s="101"/>
      <c r="E579" s="101"/>
      <c r="F579" s="101"/>
      <c r="G579" s="135"/>
      <c r="H579" s="131"/>
      <c r="I579" s="131"/>
      <c r="J579" s="102"/>
      <c r="K579" s="583" t="s">
        <v>335</v>
      </c>
      <c r="L579" s="101"/>
      <c r="M579" s="101"/>
      <c r="N579" s="101"/>
      <c r="O579" s="101"/>
      <c r="P579" s="135"/>
      <c r="Q579" s="131"/>
      <c r="R579" s="131"/>
      <c r="S579" s="103"/>
    </row>
    <row r="580" spans="2:45" s="100" customFormat="1" ht="14.25" customHeight="1">
      <c r="B580" s="584"/>
      <c r="C580" s="130" t="str">
        <f>$C$4</f>
        <v>平成12年</v>
      </c>
      <c r="D580" s="130" t="str">
        <f>$D$4</f>
        <v>平成17年</v>
      </c>
      <c r="E580" s="130" t="str">
        <f>$E$4</f>
        <v>平成22年</v>
      </c>
      <c r="F580" s="130" t="s">
        <v>410</v>
      </c>
      <c r="G580" s="130" t="s">
        <v>739</v>
      </c>
      <c r="H580" s="133" t="s">
        <v>509</v>
      </c>
      <c r="I580" s="134" t="str">
        <f>$I$4</f>
        <v>27年</v>
      </c>
      <c r="J580" s="102"/>
      <c r="K580" s="584"/>
      <c r="L580" s="130" t="str">
        <f>$C$4</f>
        <v>平成12年</v>
      </c>
      <c r="M580" s="130" t="str">
        <f>$D$4</f>
        <v>平成17年</v>
      </c>
      <c r="N580" s="130" t="str">
        <f>$E$4</f>
        <v>平成22年</v>
      </c>
      <c r="O580" s="130" t="s">
        <v>410</v>
      </c>
      <c r="P580" s="130" t="s">
        <v>739</v>
      </c>
      <c r="Q580" s="133" t="str">
        <f>$H$4</f>
        <v>対平成</v>
      </c>
      <c r="R580" s="134" t="str">
        <f>$I$4</f>
        <v>27年</v>
      </c>
      <c r="S580" s="103"/>
    </row>
    <row r="581" spans="2:45" s="100" customFormat="1" ht="14.25" customHeight="1">
      <c r="B581" s="585"/>
      <c r="C581" s="104"/>
      <c r="D581" s="104"/>
      <c r="E581" s="104"/>
      <c r="F581" s="104"/>
      <c r="G581" s="104"/>
      <c r="H581" s="132" t="s">
        <v>88</v>
      </c>
      <c r="I581" s="133" t="s">
        <v>398</v>
      </c>
      <c r="J581" s="102"/>
      <c r="K581" s="585"/>
      <c r="L581" s="104"/>
      <c r="M581" s="104"/>
      <c r="N581" s="104"/>
      <c r="O581" s="104"/>
      <c r="P581" s="104"/>
      <c r="Q581" s="132" t="s">
        <v>88</v>
      </c>
      <c r="R581" s="133" t="s">
        <v>398</v>
      </c>
      <c r="S581" s="103"/>
    </row>
    <row r="582" spans="2:45" s="199" customFormat="1" ht="14.25" customHeight="1">
      <c r="B582" s="200" t="s">
        <v>90</v>
      </c>
      <c r="C582" s="198">
        <v>461</v>
      </c>
      <c r="D582" s="194">
        <v>398</v>
      </c>
      <c r="E582" s="194">
        <v>319</v>
      </c>
      <c r="F582" s="194">
        <v>292</v>
      </c>
      <c r="G582" s="194">
        <f>IF(COUNTIF(G587:G605,"x"),"x",IF(SUM(G587:G605)=0,"-",SUM(G587:G605)))</f>
        <v>258</v>
      </c>
      <c r="H582" s="193">
        <f>IF(G582="x","x",IF(AND(G582="-",F582="-"),"-",IF(AND(G582="-",F582&gt;0),F582*-1,IF(AND(G582&gt;0,F582="-"),G582,G582-F582))))</f>
        <v>-34</v>
      </c>
      <c r="I582" s="195">
        <f t="shared" ref="I582:I585" si="370">IF(H582="x","x",IF(H582="-","-",IF(AND(F582="-",G582&gt;0),"皆増",IF(AND(F582&gt;0,G582="-"),"皆減",H582/F582*100))))</f>
        <v>-11.643835616438356</v>
      </c>
      <c r="J582" s="196"/>
      <c r="K582" s="197" t="s">
        <v>90</v>
      </c>
      <c r="L582" s="198">
        <v>482</v>
      </c>
      <c r="M582" s="194">
        <v>453</v>
      </c>
      <c r="N582" s="194">
        <v>385</v>
      </c>
      <c r="O582" s="194">
        <v>313</v>
      </c>
      <c r="P582" s="194">
        <f>IF(COUNTIF(P587:P605,"x"),"x",IF(SUM(P587:P605)=0,"-",SUM(P587:P605)))</f>
        <v>273</v>
      </c>
      <c r="Q582" s="193">
        <f>IF(P582="x","x",IF(AND(P582="-",O582="-"),"-",IF(AND(P582="-",O582&gt;0),O582*-1,IF(AND(P582&gt;0,O582="-"),P582,P582-O582))))</f>
        <v>-40</v>
      </c>
      <c r="R582" s="195">
        <f t="shared" ref="R582:R585" si="371">IF(Q582="x","x",IF(Q582="-","-",IF(AND(O582="-",P582&gt;0),"皆増",IF(AND(O582&gt;0,P582="-"),"皆減",Q582/O582*100))))</f>
        <v>-12.779552715654951</v>
      </c>
      <c r="S582" s="195"/>
      <c r="W582" s="199" t="s">
        <v>373</v>
      </c>
      <c r="X582" s="199">
        <v>602</v>
      </c>
      <c r="Y582" s="199">
        <v>506</v>
      </c>
      <c r="Z582" s="199">
        <v>461</v>
      </c>
      <c r="AA582" s="199">
        <v>398</v>
      </c>
      <c r="AC582" s="199" t="s">
        <v>373</v>
      </c>
      <c r="AD582" s="199">
        <v>649</v>
      </c>
      <c r="AE582" s="199">
        <v>556</v>
      </c>
      <c r="AF582" s="199">
        <v>482</v>
      </c>
      <c r="AG582" s="199">
        <v>453</v>
      </c>
      <c r="AJ582" s="199" t="str">
        <f>IF(C582=X582,"○","●")</f>
        <v>●</v>
      </c>
      <c r="AK582" s="199" t="str">
        <f t="shared" ref="AK582:AK604" si="372">IF(D582=Y582,"○","●")</f>
        <v>●</v>
      </c>
      <c r="AL582" s="199" t="str">
        <f t="shared" ref="AL582:AL583" si="373">IF(E582=Z582,"○","●")</f>
        <v>●</v>
      </c>
      <c r="AM582" s="199" t="str">
        <f t="shared" ref="AM582:AM604" si="374">IF(F582=AA582,"○","●")</f>
        <v>●</v>
      </c>
      <c r="AP582" s="199" t="str">
        <f>IF(L582=AD582,"○","●")</f>
        <v>●</v>
      </c>
      <c r="AQ582" s="199" t="str">
        <f t="shared" ref="AQ582:AQ604" si="375">IF(M582=AE582,"○","●")</f>
        <v>●</v>
      </c>
      <c r="AR582" s="199" t="str">
        <f t="shared" ref="AR582:AR604" si="376">IF(N582=AF582,"○","●")</f>
        <v>●</v>
      </c>
      <c r="AS582" s="199" t="str">
        <f t="shared" ref="AS582" si="377">IF(O582=AG582,"○","●")</f>
        <v>●</v>
      </c>
    </row>
    <row r="583" spans="2:45" s="100" customFormat="1" ht="14.25" customHeight="1">
      <c r="B583" s="105" t="s">
        <v>91</v>
      </c>
      <c r="C583" s="106">
        <v>47</v>
      </c>
      <c r="D583" s="107">
        <v>37</v>
      </c>
      <c r="E583" s="107">
        <v>28</v>
      </c>
      <c r="F583" s="107">
        <v>28</v>
      </c>
      <c r="G583" s="107">
        <f>IF(COUNTIF(G587:G589,"x"),"x",IF(SUM(G587:G589)=0,"-",SUM(G587:G589)))</f>
        <v>22</v>
      </c>
      <c r="H583" s="107">
        <f t="shared" ref="H583:H585" si="378">IF(G583="x","x",IF(AND(G583="-",F583="-"),"-",IF(AND(G583="-",F583&gt;0),F583*-1,IF(AND(G583&gt;0,F583="-"),G583,G583-F583))))</f>
        <v>-6</v>
      </c>
      <c r="I583" s="108">
        <f t="shared" si="370"/>
        <v>-21.428571428571427</v>
      </c>
      <c r="J583" s="102"/>
      <c r="K583" s="109" t="s">
        <v>91</v>
      </c>
      <c r="L583" s="106">
        <v>52</v>
      </c>
      <c r="M583" s="107">
        <v>54</v>
      </c>
      <c r="N583" s="107">
        <v>40</v>
      </c>
      <c r="O583" s="107">
        <v>30</v>
      </c>
      <c r="P583" s="107">
        <f>IF(COUNTIF(P587:P589,"x"),"x",IF(SUM(P587:P589)=0,"-",SUM(P587:P589)))</f>
        <v>21</v>
      </c>
      <c r="Q583" s="107">
        <f t="shared" ref="Q583:Q585" si="379">IF(P583="x","x",IF(AND(P583="-",O583="-"),"-",IF(AND(P583="-",O583&gt;0),O583*-1,IF(AND(P583&gt;0,O583="-"),P583,P583-O583))))</f>
        <v>-9</v>
      </c>
      <c r="R583" s="108">
        <f t="shared" si="371"/>
        <v>-30</v>
      </c>
      <c r="S583" s="108"/>
      <c r="W583" s="100" t="s">
        <v>374</v>
      </c>
      <c r="X583" s="100">
        <v>108</v>
      </c>
      <c r="Y583" s="100">
        <v>76</v>
      </c>
      <c r="Z583" s="100">
        <v>47</v>
      </c>
      <c r="AA583" s="100">
        <v>37</v>
      </c>
      <c r="AC583" s="100" t="s">
        <v>374</v>
      </c>
      <c r="AD583" s="100">
        <v>88</v>
      </c>
      <c r="AE583" s="100">
        <v>68</v>
      </c>
      <c r="AF583" s="100">
        <v>52</v>
      </c>
      <c r="AG583" s="100">
        <v>54</v>
      </c>
      <c r="AJ583" s="100" t="str">
        <f t="shared" ref="AJ583:AJ604" si="380">IF(C583=X583,"○","●")</f>
        <v>●</v>
      </c>
      <c r="AK583" s="100" t="str">
        <f t="shared" si="372"/>
        <v>●</v>
      </c>
      <c r="AL583" s="100" t="str">
        <f t="shared" si="373"/>
        <v>●</v>
      </c>
      <c r="AM583" s="100" t="str">
        <f t="shared" si="374"/>
        <v>●</v>
      </c>
      <c r="AP583" s="100" t="str">
        <f t="shared" ref="AP583:AP604" si="381">IF(L583=AD583,"○","●")</f>
        <v>●</v>
      </c>
      <c r="AQ583" s="100" t="str">
        <f t="shared" si="375"/>
        <v>●</v>
      </c>
      <c r="AR583" s="100" t="str">
        <f t="shared" si="376"/>
        <v>●</v>
      </c>
      <c r="AS583" s="100" t="str">
        <f>IF(O583=AG583,"○","●")</f>
        <v>●</v>
      </c>
    </row>
    <row r="584" spans="2:45" s="100" customFormat="1" ht="14.25" customHeight="1">
      <c r="B584" s="105" t="s">
        <v>92</v>
      </c>
      <c r="C584" s="106">
        <v>300</v>
      </c>
      <c r="D584" s="107">
        <v>258</v>
      </c>
      <c r="E584" s="107">
        <v>183</v>
      </c>
      <c r="F584" s="107">
        <v>164</v>
      </c>
      <c r="G584" s="296">
        <f>IF(COUNTIF(G590:G599,"x"),"x",IF(SUM(G590:G599)=0,"-",SUM(G590:G599)))</f>
        <v>141</v>
      </c>
      <c r="H584" s="107">
        <f t="shared" si="378"/>
        <v>-23</v>
      </c>
      <c r="I584" s="108">
        <f t="shared" si="370"/>
        <v>-14.02439024390244</v>
      </c>
      <c r="J584" s="102"/>
      <c r="K584" s="109" t="s">
        <v>92</v>
      </c>
      <c r="L584" s="106">
        <v>289</v>
      </c>
      <c r="M584" s="107">
        <v>264</v>
      </c>
      <c r="N584" s="107">
        <v>204</v>
      </c>
      <c r="O584" s="107">
        <v>157</v>
      </c>
      <c r="P584" s="296">
        <f>IF(COUNTIF(P590:P599,"x"),"x",IF(SUM(P590:P599)=0,"-",SUM(P590:P599)))</f>
        <v>134</v>
      </c>
      <c r="Q584" s="107">
        <f t="shared" si="379"/>
        <v>-23</v>
      </c>
      <c r="R584" s="108">
        <f t="shared" si="371"/>
        <v>-14.64968152866242</v>
      </c>
      <c r="S584" s="108"/>
      <c r="W584" s="100" t="s">
        <v>375</v>
      </c>
      <c r="X584" s="100">
        <v>389</v>
      </c>
      <c r="Y584" s="100">
        <v>334</v>
      </c>
      <c r="Z584" s="100">
        <v>300</v>
      </c>
      <c r="AA584" s="100">
        <v>258</v>
      </c>
      <c r="AC584" s="100" t="s">
        <v>375</v>
      </c>
      <c r="AD584" s="100">
        <v>442</v>
      </c>
      <c r="AE584" s="100">
        <v>362</v>
      </c>
      <c r="AF584" s="100">
        <v>289</v>
      </c>
      <c r="AG584" s="100">
        <v>264</v>
      </c>
      <c r="AJ584" s="100" t="str">
        <f t="shared" si="380"/>
        <v>●</v>
      </c>
      <c r="AK584" s="100" t="str">
        <f t="shared" si="372"/>
        <v>●</v>
      </c>
      <c r="AL584" s="100" t="str">
        <f>IF(E584=Z584,"○","●")</f>
        <v>●</v>
      </c>
      <c r="AM584" s="100" t="str">
        <f t="shared" si="374"/>
        <v>●</v>
      </c>
      <c r="AP584" s="100" t="str">
        <f t="shared" si="381"/>
        <v>●</v>
      </c>
      <c r="AQ584" s="100" t="str">
        <f t="shared" si="375"/>
        <v>●</v>
      </c>
      <c r="AR584" s="100" t="str">
        <f t="shared" si="376"/>
        <v>●</v>
      </c>
      <c r="AS584" s="100" t="str">
        <f t="shared" ref="AS584:AS604" si="382">IF(O584=AG584,"○","●")</f>
        <v>●</v>
      </c>
    </row>
    <row r="585" spans="2:45" s="100" customFormat="1" ht="14.25" customHeight="1">
      <c r="B585" s="105" t="s">
        <v>93</v>
      </c>
      <c r="C585" s="106">
        <v>114</v>
      </c>
      <c r="D585" s="107">
        <v>103</v>
      </c>
      <c r="E585" s="107">
        <v>108</v>
      </c>
      <c r="F585" s="107">
        <v>99</v>
      </c>
      <c r="G585" s="107">
        <f>IF(COUNTIF(G600:G604,"x"),"x",IF(SUM(G600,G604)=0,"-",SUM(G600:G604)))</f>
        <v>93</v>
      </c>
      <c r="H585" s="107">
        <f t="shared" si="378"/>
        <v>-6</v>
      </c>
      <c r="I585" s="108">
        <f t="shared" si="370"/>
        <v>-6.0606060606060606</v>
      </c>
      <c r="J585" s="102"/>
      <c r="K585" s="109" t="s">
        <v>93</v>
      </c>
      <c r="L585" s="106">
        <v>141</v>
      </c>
      <c r="M585" s="107">
        <v>135</v>
      </c>
      <c r="N585" s="107">
        <v>141</v>
      </c>
      <c r="O585" s="107">
        <v>125</v>
      </c>
      <c r="P585" s="107">
        <f>IF(COUNTIF(P600:P604,"x"),"x",IF(SUM(P600,P604)=0,"-",SUM(P600:P604)))</f>
        <v>118</v>
      </c>
      <c r="Q585" s="107">
        <f t="shared" si="379"/>
        <v>-7</v>
      </c>
      <c r="R585" s="108">
        <f t="shared" si="371"/>
        <v>-5.6000000000000005</v>
      </c>
      <c r="S585" s="108"/>
      <c r="W585" s="100" t="s">
        <v>376</v>
      </c>
      <c r="X585" s="100">
        <v>105</v>
      </c>
      <c r="Y585" s="100">
        <v>96</v>
      </c>
      <c r="Z585" s="100">
        <v>114</v>
      </c>
      <c r="AA585" s="100">
        <v>103</v>
      </c>
      <c r="AC585" s="100" t="s">
        <v>376</v>
      </c>
      <c r="AD585" s="100">
        <v>119</v>
      </c>
      <c r="AE585" s="100">
        <v>126</v>
      </c>
      <c r="AF585" s="100">
        <v>141</v>
      </c>
      <c r="AG585" s="100">
        <v>135</v>
      </c>
      <c r="AJ585" s="100" t="str">
        <f t="shared" si="380"/>
        <v>●</v>
      </c>
      <c r="AK585" s="100" t="str">
        <f t="shared" si="372"/>
        <v>●</v>
      </c>
      <c r="AL585" s="100" t="str">
        <f t="shared" ref="AL585:AL594" si="383">IF(E585=Z585,"○","●")</f>
        <v>●</v>
      </c>
      <c r="AM585" s="100" t="str">
        <f t="shared" si="374"/>
        <v>●</v>
      </c>
      <c r="AP585" s="100" t="str">
        <f t="shared" si="381"/>
        <v>●</v>
      </c>
      <c r="AQ585" s="100" t="str">
        <f t="shared" si="375"/>
        <v>●</v>
      </c>
      <c r="AR585" s="100" t="str">
        <f t="shared" si="376"/>
        <v>○</v>
      </c>
      <c r="AS585" s="100" t="str">
        <f t="shared" si="382"/>
        <v>●</v>
      </c>
    </row>
    <row r="586" spans="2:45" s="100" customFormat="1" ht="14.25" customHeight="1">
      <c r="B586" s="102"/>
      <c r="C586" s="106"/>
      <c r="D586" s="112"/>
      <c r="E586" s="112"/>
      <c r="F586" s="112"/>
      <c r="G586" s="112"/>
      <c r="H586" s="112"/>
      <c r="I586" s="113"/>
      <c r="J586" s="102"/>
      <c r="K586" s="114"/>
      <c r="L586" s="106"/>
      <c r="M586" s="112"/>
      <c r="N586" s="112"/>
      <c r="O586" s="112"/>
      <c r="P586" s="112"/>
      <c r="Q586" s="112"/>
      <c r="R586" s="113"/>
      <c r="S586" s="113"/>
      <c r="AJ586" s="100" t="str">
        <f t="shared" si="380"/>
        <v>○</v>
      </c>
      <c r="AK586" s="100" t="str">
        <f t="shared" si="372"/>
        <v>○</v>
      </c>
      <c r="AL586" s="100" t="str">
        <f t="shared" si="383"/>
        <v>○</v>
      </c>
      <c r="AM586" s="100" t="str">
        <f t="shared" si="374"/>
        <v>○</v>
      </c>
      <c r="AP586" s="100" t="str">
        <f t="shared" si="381"/>
        <v>○</v>
      </c>
      <c r="AQ586" s="100" t="str">
        <f t="shared" si="375"/>
        <v>○</v>
      </c>
      <c r="AR586" s="100" t="str">
        <f t="shared" si="376"/>
        <v>○</v>
      </c>
      <c r="AS586" s="100" t="str">
        <f t="shared" si="382"/>
        <v>○</v>
      </c>
    </row>
    <row r="587" spans="2:45" s="100" customFormat="1" ht="14.25" customHeight="1">
      <c r="B587" s="102" t="s">
        <v>94</v>
      </c>
      <c r="C587" s="106">
        <v>17</v>
      </c>
      <c r="D587" s="107">
        <v>11</v>
      </c>
      <c r="E587" s="107">
        <v>4</v>
      </c>
      <c r="F587" s="107">
        <v>9</v>
      </c>
      <c r="G587" s="107">
        <f>第2表01元データ!N40</f>
        <v>10</v>
      </c>
      <c r="H587" s="107">
        <f t="shared" ref="H587:H604" si="384">IF(G587="x","x",IF(AND(G587="-",F587="-"),"-",IF(AND(G587="-",F587&gt;0),F587*-1,IF(AND(G587&gt;0,F587="-"),G587,G587-F587))))</f>
        <v>1</v>
      </c>
      <c r="I587" s="108">
        <f t="shared" ref="I587:I604" si="385">IF(H587="x","x",IF(H587="-","-",IF(AND(F587="-",G587&gt;0),"皆増",IF(AND(F587&gt;0,G587="-"),"皆減",H587/F587*100))))</f>
        <v>11.111111111111111</v>
      </c>
      <c r="J587" s="102"/>
      <c r="K587" s="114" t="s">
        <v>94</v>
      </c>
      <c r="L587" s="106">
        <v>11</v>
      </c>
      <c r="M587" s="107">
        <v>18</v>
      </c>
      <c r="N587" s="107">
        <v>9</v>
      </c>
      <c r="O587" s="107">
        <v>3</v>
      </c>
      <c r="P587" s="107">
        <f>第2表01元データ!O40</f>
        <v>6</v>
      </c>
      <c r="Q587" s="107">
        <f t="shared" ref="Q587:Q604" si="386">IF(P587="x","x",IF(AND(P587="-",O587="-"),"-",IF(AND(P587="-",O587&gt;0),O587*-1,IF(AND(P587&gt;0,O587="-"),P587,P587-O587))))</f>
        <v>3</v>
      </c>
      <c r="R587" s="108">
        <f t="shared" ref="R587:R604" si="387">IF(Q587="x","x",IF(Q587="-","-",IF(AND(O587="-",P587&gt;0),"皆増",IF(AND(O587&gt;0,P587="-"),"皆減",Q587/O587*100))))</f>
        <v>100</v>
      </c>
      <c r="S587" s="108"/>
      <c r="T587" s="100">
        <v>101</v>
      </c>
      <c r="W587" s="100" t="s">
        <v>377</v>
      </c>
      <c r="X587" s="100">
        <v>26</v>
      </c>
      <c r="Y587" s="100">
        <v>22</v>
      </c>
      <c r="Z587" s="100">
        <v>17</v>
      </c>
      <c r="AA587" s="100">
        <v>11</v>
      </c>
      <c r="AC587" s="100" t="s">
        <v>377</v>
      </c>
      <c r="AD587" s="100">
        <v>23</v>
      </c>
      <c r="AE587" s="100">
        <v>19</v>
      </c>
      <c r="AF587" s="100">
        <v>11</v>
      </c>
      <c r="AG587" s="100">
        <v>18</v>
      </c>
      <c r="AJ587" s="100" t="str">
        <f t="shared" si="380"/>
        <v>●</v>
      </c>
      <c r="AK587" s="100" t="str">
        <f t="shared" si="372"/>
        <v>●</v>
      </c>
      <c r="AL587" s="100" t="str">
        <f t="shared" si="383"/>
        <v>●</v>
      </c>
      <c r="AM587" s="100" t="str">
        <f t="shared" si="374"/>
        <v>●</v>
      </c>
      <c r="AP587" s="100" t="str">
        <f t="shared" si="381"/>
        <v>●</v>
      </c>
      <c r="AQ587" s="100" t="str">
        <f t="shared" si="375"/>
        <v>●</v>
      </c>
      <c r="AR587" s="100" t="str">
        <f t="shared" si="376"/>
        <v>●</v>
      </c>
      <c r="AS587" s="100" t="str">
        <f t="shared" si="382"/>
        <v>●</v>
      </c>
    </row>
    <row r="588" spans="2:45" s="100" customFormat="1" ht="14.25" customHeight="1">
      <c r="B588" s="102" t="s">
        <v>123</v>
      </c>
      <c r="C588" s="106">
        <v>14</v>
      </c>
      <c r="D588" s="107">
        <v>11</v>
      </c>
      <c r="E588" s="107">
        <v>15</v>
      </c>
      <c r="F588" s="107">
        <v>3</v>
      </c>
      <c r="G588" s="107">
        <f>第2表01元データ!N41</f>
        <v>8</v>
      </c>
      <c r="H588" s="107">
        <f t="shared" si="384"/>
        <v>5</v>
      </c>
      <c r="I588" s="108">
        <f t="shared" si="385"/>
        <v>166.66666666666669</v>
      </c>
      <c r="J588" s="102"/>
      <c r="K588" s="114" t="s">
        <v>123</v>
      </c>
      <c r="L588" s="106">
        <v>18</v>
      </c>
      <c r="M588" s="107">
        <v>14</v>
      </c>
      <c r="N588" s="107">
        <v>19</v>
      </c>
      <c r="O588" s="107">
        <v>12</v>
      </c>
      <c r="P588" s="107">
        <f>第2表01元データ!O41</f>
        <v>4</v>
      </c>
      <c r="Q588" s="107">
        <f t="shared" si="386"/>
        <v>-8</v>
      </c>
      <c r="R588" s="108">
        <f t="shared" si="387"/>
        <v>-66.666666666666657</v>
      </c>
      <c r="S588" s="108"/>
      <c r="T588" s="100">
        <v>102</v>
      </c>
      <c r="W588" s="100" t="s">
        <v>356</v>
      </c>
      <c r="X588" s="100">
        <v>32</v>
      </c>
      <c r="Y588" s="100">
        <v>20</v>
      </c>
      <c r="Z588" s="100">
        <v>14</v>
      </c>
      <c r="AA588" s="100">
        <v>11</v>
      </c>
      <c r="AC588" s="100" t="s">
        <v>356</v>
      </c>
      <c r="AD588" s="100">
        <v>27</v>
      </c>
      <c r="AE588" s="100">
        <v>22</v>
      </c>
      <c r="AF588" s="100">
        <v>18</v>
      </c>
      <c r="AG588" s="100">
        <v>14</v>
      </c>
      <c r="AJ588" s="100" t="str">
        <f t="shared" si="380"/>
        <v>●</v>
      </c>
      <c r="AK588" s="100" t="str">
        <f t="shared" si="372"/>
        <v>●</v>
      </c>
      <c r="AL588" s="100" t="str">
        <f t="shared" si="383"/>
        <v>●</v>
      </c>
      <c r="AM588" s="100" t="str">
        <f t="shared" si="374"/>
        <v>●</v>
      </c>
      <c r="AP588" s="100" t="str">
        <f t="shared" si="381"/>
        <v>●</v>
      </c>
      <c r="AQ588" s="100" t="str">
        <f t="shared" si="375"/>
        <v>●</v>
      </c>
      <c r="AR588" s="100" t="str">
        <f t="shared" si="376"/>
        <v>●</v>
      </c>
      <c r="AS588" s="100" t="str">
        <f t="shared" si="382"/>
        <v>●</v>
      </c>
    </row>
    <row r="589" spans="2:45" s="100" customFormat="1" ht="14.25" customHeight="1">
      <c r="B589" s="102" t="s">
        <v>124</v>
      </c>
      <c r="C589" s="106">
        <v>16</v>
      </c>
      <c r="D589" s="107">
        <v>15</v>
      </c>
      <c r="E589" s="107">
        <v>9</v>
      </c>
      <c r="F589" s="107">
        <v>16</v>
      </c>
      <c r="G589" s="107">
        <f>第2表01元データ!N42</f>
        <v>4</v>
      </c>
      <c r="H589" s="107">
        <f t="shared" si="384"/>
        <v>-12</v>
      </c>
      <c r="I589" s="108">
        <f t="shared" si="385"/>
        <v>-75</v>
      </c>
      <c r="J589" s="102"/>
      <c r="K589" s="114" t="s">
        <v>124</v>
      </c>
      <c r="L589" s="106">
        <v>23</v>
      </c>
      <c r="M589" s="107">
        <v>22</v>
      </c>
      <c r="N589" s="107">
        <v>12</v>
      </c>
      <c r="O589" s="107">
        <v>15</v>
      </c>
      <c r="P589" s="107">
        <f>第2表01元データ!O42</f>
        <v>11</v>
      </c>
      <c r="Q589" s="107">
        <f t="shared" si="386"/>
        <v>-4</v>
      </c>
      <c r="R589" s="108">
        <f t="shared" si="387"/>
        <v>-26.666666666666668</v>
      </c>
      <c r="S589" s="108"/>
      <c r="T589" s="100">
        <v>103</v>
      </c>
      <c r="W589" s="100" t="s">
        <v>357</v>
      </c>
      <c r="X589" s="100">
        <v>50</v>
      </c>
      <c r="Y589" s="100">
        <v>34</v>
      </c>
      <c r="Z589" s="100">
        <v>16</v>
      </c>
      <c r="AA589" s="100">
        <v>15</v>
      </c>
      <c r="AC589" s="100" t="s">
        <v>357</v>
      </c>
      <c r="AD589" s="100">
        <v>38</v>
      </c>
      <c r="AE589" s="100">
        <v>27</v>
      </c>
      <c r="AF589" s="100">
        <v>23</v>
      </c>
      <c r="AG589" s="100">
        <v>22</v>
      </c>
      <c r="AJ589" s="100" t="str">
        <f t="shared" si="380"/>
        <v>●</v>
      </c>
      <c r="AK589" s="100" t="str">
        <f t="shared" si="372"/>
        <v>●</v>
      </c>
      <c r="AL589" s="100" t="str">
        <f t="shared" si="383"/>
        <v>●</v>
      </c>
      <c r="AM589" s="100" t="str">
        <f t="shared" si="374"/>
        <v>●</v>
      </c>
      <c r="AP589" s="100" t="str">
        <f t="shared" si="381"/>
        <v>●</v>
      </c>
      <c r="AQ589" s="100" t="str">
        <f t="shared" si="375"/>
        <v>●</v>
      </c>
      <c r="AR589" s="100" t="str">
        <f t="shared" si="376"/>
        <v>●</v>
      </c>
      <c r="AS589" s="100" t="str">
        <f t="shared" si="382"/>
        <v>●</v>
      </c>
    </row>
    <row r="590" spans="2:45" s="100" customFormat="1" ht="14.25" customHeight="1">
      <c r="B590" s="102" t="s">
        <v>125</v>
      </c>
      <c r="C590" s="106">
        <v>28</v>
      </c>
      <c r="D590" s="107">
        <v>17</v>
      </c>
      <c r="E590" s="107">
        <v>16</v>
      </c>
      <c r="F590" s="107">
        <v>12</v>
      </c>
      <c r="G590" s="107">
        <f>第2表01元データ!N43</f>
        <v>8</v>
      </c>
      <c r="H590" s="107">
        <f t="shared" si="384"/>
        <v>-4</v>
      </c>
      <c r="I590" s="108">
        <f t="shared" si="385"/>
        <v>-33.333333333333329</v>
      </c>
      <c r="J590" s="102"/>
      <c r="K590" s="114" t="s">
        <v>125</v>
      </c>
      <c r="L590" s="106">
        <v>26</v>
      </c>
      <c r="M590" s="107">
        <v>17</v>
      </c>
      <c r="N590" s="107">
        <v>16</v>
      </c>
      <c r="O590" s="107">
        <v>11</v>
      </c>
      <c r="P590" s="107">
        <f>第2表01元データ!O43</f>
        <v>14</v>
      </c>
      <c r="Q590" s="107">
        <f t="shared" si="386"/>
        <v>3</v>
      </c>
      <c r="R590" s="108">
        <f t="shared" si="387"/>
        <v>27.27272727272727</v>
      </c>
      <c r="S590" s="108"/>
      <c r="T590" s="100">
        <v>104</v>
      </c>
      <c r="W590" s="100" t="s">
        <v>358</v>
      </c>
      <c r="X590" s="100">
        <v>38</v>
      </c>
      <c r="Y590" s="100">
        <v>37</v>
      </c>
      <c r="Z590" s="100">
        <v>28</v>
      </c>
      <c r="AA590" s="100">
        <v>17</v>
      </c>
      <c r="AC590" s="100" t="s">
        <v>358</v>
      </c>
      <c r="AD590" s="100">
        <v>46</v>
      </c>
      <c r="AE590" s="100">
        <v>28</v>
      </c>
      <c r="AF590" s="100">
        <v>26</v>
      </c>
      <c r="AG590" s="100">
        <v>17</v>
      </c>
      <c r="AJ590" s="100" t="str">
        <f t="shared" si="380"/>
        <v>●</v>
      </c>
      <c r="AK590" s="100" t="str">
        <f t="shared" si="372"/>
        <v>●</v>
      </c>
      <c r="AL590" s="100" t="str">
        <f t="shared" si="383"/>
        <v>●</v>
      </c>
      <c r="AM590" s="100" t="str">
        <f t="shared" si="374"/>
        <v>●</v>
      </c>
      <c r="AP590" s="100" t="str">
        <f t="shared" si="381"/>
        <v>●</v>
      </c>
      <c r="AQ590" s="100" t="str">
        <f t="shared" si="375"/>
        <v>●</v>
      </c>
      <c r="AR590" s="100" t="str">
        <f t="shared" si="376"/>
        <v>●</v>
      </c>
      <c r="AS590" s="100" t="str">
        <f t="shared" si="382"/>
        <v>●</v>
      </c>
    </row>
    <row r="591" spans="2:45" s="100" customFormat="1" ht="14.25" customHeight="1">
      <c r="B591" s="102" t="s">
        <v>126</v>
      </c>
      <c r="C591" s="106">
        <v>28</v>
      </c>
      <c r="D591" s="107">
        <v>15</v>
      </c>
      <c r="E591" s="107">
        <v>10</v>
      </c>
      <c r="F591" s="107">
        <v>17</v>
      </c>
      <c r="G591" s="107">
        <f>第2表01元データ!N44</f>
        <v>9</v>
      </c>
      <c r="H591" s="107">
        <f t="shared" si="384"/>
        <v>-8</v>
      </c>
      <c r="I591" s="108">
        <f t="shared" si="385"/>
        <v>-47.058823529411761</v>
      </c>
      <c r="J591" s="102"/>
      <c r="K591" s="114" t="s">
        <v>242</v>
      </c>
      <c r="L591" s="106">
        <v>18</v>
      </c>
      <c r="M591" s="107">
        <v>14</v>
      </c>
      <c r="N591" s="107">
        <v>11</v>
      </c>
      <c r="O591" s="107">
        <v>7</v>
      </c>
      <c r="P591" s="107">
        <f>第2表01元データ!O44</f>
        <v>5</v>
      </c>
      <c r="Q591" s="107">
        <f t="shared" si="386"/>
        <v>-2</v>
      </c>
      <c r="R591" s="108">
        <f t="shared" si="387"/>
        <v>-28.571428571428569</v>
      </c>
      <c r="S591" s="108"/>
      <c r="T591" s="100">
        <v>105</v>
      </c>
      <c r="W591" s="100" t="s">
        <v>359</v>
      </c>
      <c r="X591" s="100">
        <v>35</v>
      </c>
      <c r="Y591" s="100">
        <v>26</v>
      </c>
      <c r="Z591" s="100">
        <v>28</v>
      </c>
      <c r="AA591" s="100">
        <v>15</v>
      </c>
      <c r="AC591" s="100" t="s">
        <v>359</v>
      </c>
      <c r="AD591" s="100">
        <v>37</v>
      </c>
      <c r="AE591" s="100">
        <v>41</v>
      </c>
      <c r="AF591" s="100">
        <v>18</v>
      </c>
      <c r="AG591" s="100">
        <v>14</v>
      </c>
      <c r="AJ591" s="100" t="str">
        <f t="shared" si="380"/>
        <v>●</v>
      </c>
      <c r="AK591" s="100" t="str">
        <f t="shared" si="372"/>
        <v>●</v>
      </c>
      <c r="AL591" s="100" t="str">
        <f t="shared" si="383"/>
        <v>●</v>
      </c>
      <c r="AM591" s="100" t="str">
        <f t="shared" si="374"/>
        <v>●</v>
      </c>
      <c r="AP591" s="100" t="str">
        <f t="shared" si="381"/>
        <v>●</v>
      </c>
      <c r="AQ591" s="100" t="str">
        <f t="shared" si="375"/>
        <v>●</v>
      </c>
      <c r="AR591" s="100" t="str">
        <f t="shared" si="376"/>
        <v>●</v>
      </c>
      <c r="AS591" s="100" t="str">
        <f t="shared" si="382"/>
        <v>●</v>
      </c>
    </row>
    <row r="592" spans="2:45" s="100" customFormat="1" ht="14.25" customHeight="1">
      <c r="B592" s="102" t="s">
        <v>127</v>
      </c>
      <c r="C592" s="106">
        <v>19</v>
      </c>
      <c r="D592" s="107">
        <v>16</v>
      </c>
      <c r="E592" s="107">
        <v>11</v>
      </c>
      <c r="F592" s="107">
        <v>15</v>
      </c>
      <c r="G592" s="107">
        <f>第2表01元データ!N45</f>
        <v>20</v>
      </c>
      <c r="H592" s="107">
        <f t="shared" si="384"/>
        <v>5</v>
      </c>
      <c r="I592" s="108">
        <f t="shared" si="385"/>
        <v>33.333333333333329</v>
      </c>
      <c r="J592" s="102"/>
      <c r="K592" s="114" t="s">
        <v>127</v>
      </c>
      <c r="L592" s="106">
        <v>23</v>
      </c>
      <c r="M592" s="107">
        <v>24</v>
      </c>
      <c r="N592" s="107">
        <v>10</v>
      </c>
      <c r="O592" s="107">
        <v>7</v>
      </c>
      <c r="P592" s="107">
        <f>第2表01元データ!O45</f>
        <v>2</v>
      </c>
      <c r="Q592" s="107">
        <f t="shared" si="386"/>
        <v>-5</v>
      </c>
      <c r="R592" s="108">
        <f t="shared" si="387"/>
        <v>-71.428571428571431</v>
      </c>
      <c r="S592" s="108"/>
      <c r="T592" s="100">
        <v>106</v>
      </c>
      <c r="W592" s="100" t="s">
        <v>360</v>
      </c>
      <c r="X592" s="100">
        <v>26</v>
      </c>
      <c r="Y592" s="100">
        <v>25</v>
      </c>
      <c r="Z592" s="100">
        <v>19</v>
      </c>
      <c r="AA592" s="100">
        <v>16</v>
      </c>
      <c r="AC592" s="100" t="s">
        <v>360</v>
      </c>
      <c r="AD592" s="100">
        <v>39</v>
      </c>
      <c r="AE592" s="100">
        <v>32</v>
      </c>
      <c r="AF592" s="100">
        <v>23</v>
      </c>
      <c r="AG592" s="100">
        <v>24</v>
      </c>
      <c r="AJ592" s="100" t="str">
        <f t="shared" si="380"/>
        <v>●</v>
      </c>
      <c r="AK592" s="100" t="str">
        <f t="shared" si="372"/>
        <v>●</v>
      </c>
      <c r="AL592" s="100" t="str">
        <f t="shared" si="383"/>
        <v>●</v>
      </c>
      <c r="AM592" s="100" t="str">
        <f t="shared" si="374"/>
        <v>●</v>
      </c>
      <c r="AP592" s="100" t="str">
        <f t="shared" si="381"/>
        <v>●</v>
      </c>
      <c r="AQ592" s="100" t="str">
        <f t="shared" si="375"/>
        <v>●</v>
      </c>
      <c r="AR592" s="100" t="str">
        <f t="shared" si="376"/>
        <v>●</v>
      </c>
      <c r="AS592" s="100" t="str">
        <f t="shared" si="382"/>
        <v>●</v>
      </c>
    </row>
    <row r="593" spans="2:45" s="100" customFormat="1" ht="14.25" customHeight="1">
      <c r="B593" s="102" t="s">
        <v>128</v>
      </c>
      <c r="C593" s="106">
        <v>17</v>
      </c>
      <c r="D593" s="107">
        <v>17</v>
      </c>
      <c r="E593" s="107">
        <v>14</v>
      </c>
      <c r="F593" s="107">
        <v>15</v>
      </c>
      <c r="G593" s="107">
        <f>第2表01元データ!N46</f>
        <v>12</v>
      </c>
      <c r="H593" s="107">
        <f t="shared" si="384"/>
        <v>-3</v>
      </c>
      <c r="I593" s="108">
        <f t="shared" si="385"/>
        <v>-20</v>
      </c>
      <c r="J593" s="102"/>
      <c r="K593" s="114" t="s">
        <v>128</v>
      </c>
      <c r="L593" s="106">
        <v>20</v>
      </c>
      <c r="M593" s="107">
        <v>27</v>
      </c>
      <c r="N593" s="107">
        <v>20</v>
      </c>
      <c r="O593" s="107">
        <v>5</v>
      </c>
      <c r="P593" s="107">
        <f>第2表01元データ!O46</f>
        <v>5</v>
      </c>
      <c r="Q593" s="107">
        <f t="shared" si="386"/>
        <v>0</v>
      </c>
      <c r="R593" s="108">
        <f t="shared" si="387"/>
        <v>0</v>
      </c>
      <c r="S593" s="108"/>
      <c r="T593" s="100">
        <v>107</v>
      </c>
      <c r="W593" s="100" t="s">
        <v>361</v>
      </c>
      <c r="X593" s="100">
        <v>29</v>
      </c>
      <c r="Y593" s="100">
        <v>20</v>
      </c>
      <c r="Z593" s="100">
        <v>17</v>
      </c>
      <c r="AA593" s="100">
        <v>17</v>
      </c>
      <c r="AC593" s="100" t="s">
        <v>361</v>
      </c>
      <c r="AD593" s="100">
        <v>27</v>
      </c>
      <c r="AE593" s="100">
        <v>27</v>
      </c>
      <c r="AF593" s="100">
        <v>20</v>
      </c>
      <c r="AG593" s="100">
        <v>27</v>
      </c>
      <c r="AJ593" s="100" t="str">
        <f t="shared" si="380"/>
        <v>●</v>
      </c>
      <c r="AK593" s="100" t="str">
        <f t="shared" si="372"/>
        <v>●</v>
      </c>
      <c r="AL593" s="100" t="str">
        <f t="shared" si="383"/>
        <v>●</v>
      </c>
      <c r="AM593" s="100" t="str">
        <f t="shared" si="374"/>
        <v>●</v>
      </c>
      <c r="AP593" s="100" t="str">
        <f t="shared" si="381"/>
        <v>●</v>
      </c>
      <c r="AQ593" s="100" t="str">
        <f t="shared" si="375"/>
        <v>○</v>
      </c>
      <c r="AR593" s="100" t="str">
        <f t="shared" si="376"/>
        <v>○</v>
      </c>
      <c r="AS593" s="100" t="str">
        <f t="shared" si="382"/>
        <v>●</v>
      </c>
    </row>
    <row r="594" spans="2:45" s="100" customFormat="1" ht="14.25" customHeight="1">
      <c r="B594" s="102" t="s">
        <v>129</v>
      </c>
      <c r="C594" s="106">
        <v>17</v>
      </c>
      <c r="D594" s="107">
        <v>17</v>
      </c>
      <c r="E594" s="107">
        <v>14</v>
      </c>
      <c r="F594" s="107">
        <v>12</v>
      </c>
      <c r="G594" s="107">
        <f>第2表01元データ!N47</f>
        <v>18</v>
      </c>
      <c r="H594" s="107">
        <f t="shared" si="384"/>
        <v>6</v>
      </c>
      <c r="I594" s="108">
        <f t="shared" si="385"/>
        <v>50</v>
      </c>
      <c r="J594" s="102"/>
      <c r="K594" s="114" t="s">
        <v>129</v>
      </c>
      <c r="L594" s="106">
        <v>32</v>
      </c>
      <c r="M594" s="107">
        <v>22</v>
      </c>
      <c r="N594" s="107">
        <v>22</v>
      </c>
      <c r="O594" s="107">
        <v>12</v>
      </c>
      <c r="P594" s="107">
        <f>第2表01元データ!O47</f>
        <v>6</v>
      </c>
      <c r="Q594" s="107">
        <f t="shared" si="386"/>
        <v>-6</v>
      </c>
      <c r="R594" s="108">
        <f t="shared" si="387"/>
        <v>-50</v>
      </c>
      <c r="S594" s="108"/>
      <c r="T594" s="100">
        <v>108</v>
      </c>
      <c r="W594" s="100" t="s">
        <v>362</v>
      </c>
      <c r="X594" s="100">
        <v>42</v>
      </c>
      <c r="Y594" s="100">
        <v>32</v>
      </c>
      <c r="Z594" s="100">
        <v>17</v>
      </c>
      <c r="AA594" s="100">
        <v>17</v>
      </c>
      <c r="AC594" s="100" t="s">
        <v>362</v>
      </c>
      <c r="AD594" s="100">
        <v>31</v>
      </c>
      <c r="AE594" s="100">
        <v>26</v>
      </c>
      <c r="AF594" s="100">
        <v>32</v>
      </c>
      <c r="AG594" s="100">
        <v>22</v>
      </c>
      <c r="AJ594" s="100" t="str">
        <f t="shared" si="380"/>
        <v>●</v>
      </c>
      <c r="AK594" s="100" t="str">
        <f t="shared" si="372"/>
        <v>●</v>
      </c>
      <c r="AL594" s="100" t="str">
        <f t="shared" si="383"/>
        <v>●</v>
      </c>
      <c r="AM594" s="100" t="str">
        <f t="shared" si="374"/>
        <v>●</v>
      </c>
      <c r="AP594" s="100" t="str">
        <f t="shared" si="381"/>
        <v>●</v>
      </c>
      <c r="AQ594" s="100" t="str">
        <f t="shared" si="375"/>
        <v>●</v>
      </c>
      <c r="AR594" s="100" t="str">
        <f t="shared" si="376"/>
        <v>●</v>
      </c>
      <c r="AS594" s="100" t="str">
        <f t="shared" si="382"/>
        <v>●</v>
      </c>
    </row>
    <row r="595" spans="2:45" s="100" customFormat="1" ht="14.25" customHeight="1">
      <c r="B595" s="102" t="s">
        <v>130</v>
      </c>
      <c r="C595" s="106">
        <v>28</v>
      </c>
      <c r="D595" s="107">
        <v>20</v>
      </c>
      <c r="E595" s="107">
        <v>9</v>
      </c>
      <c r="F595" s="107">
        <v>11</v>
      </c>
      <c r="G595" s="107">
        <f>第2表01元データ!N48</f>
        <v>13</v>
      </c>
      <c r="H595" s="107">
        <f t="shared" si="384"/>
        <v>2</v>
      </c>
      <c r="I595" s="108">
        <f t="shared" si="385"/>
        <v>18.181818181818183</v>
      </c>
      <c r="J595" s="102"/>
      <c r="K595" s="114" t="s">
        <v>130</v>
      </c>
      <c r="L595" s="106">
        <v>25</v>
      </c>
      <c r="M595" s="107">
        <v>31</v>
      </c>
      <c r="N595" s="107">
        <v>22</v>
      </c>
      <c r="O595" s="107">
        <v>21</v>
      </c>
      <c r="P595" s="107">
        <f>第2表01元データ!O48</f>
        <v>12</v>
      </c>
      <c r="Q595" s="107">
        <f t="shared" si="386"/>
        <v>-9</v>
      </c>
      <c r="R595" s="108">
        <f t="shared" si="387"/>
        <v>-42.857142857142854</v>
      </c>
      <c r="S595" s="108"/>
      <c r="T595" s="100">
        <v>109</v>
      </c>
      <c r="W595" s="100" t="s">
        <v>363</v>
      </c>
      <c r="X595" s="100">
        <v>48</v>
      </c>
      <c r="Y595" s="100">
        <v>34</v>
      </c>
      <c r="Z595" s="100">
        <v>28</v>
      </c>
      <c r="AA595" s="100">
        <v>20</v>
      </c>
      <c r="AC595" s="100" t="s">
        <v>363</v>
      </c>
      <c r="AD595" s="100">
        <v>48</v>
      </c>
      <c r="AE595" s="100">
        <v>29</v>
      </c>
      <c r="AF595" s="100">
        <v>25</v>
      </c>
      <c r="AG595" s="100">
        <v>31</v>
      </c>
      <c r="AJ595" s="100" t="str">
        <f t="shared" si="380"/>
        <v>●</v>
      </c>
      <c r="AK595" s="100" t="str">
        <f t="shared" si="372"/>
        <v>●</v>
      </c>
      <c r="AL595" s="100" t="str">
        <f>IF(E595=Z595,"○","●")</f>
        <v>●</v>
      </c>
      <c r="AM595" s="100" t="str">
        <f t="shared" si="374"/>
        <v>●</v>
      </c>
      <c r="AP595" s="100" t="str">
        <f t="shared" si="381"/>
        <v>●</v>
      </c>
      <c r="AQ595" s="100" t="str">
        <f t="shared" si="375"/>
        <v>●</v>
      </c>
      <c r="AR595" s="100" t="str">
        <f t="shared" si="376"/>
        <v>●</v>
      </c>
      <c r="AS595" s="100" t="str">
        <f t="shared" si="382"/>
        <v>●</v>
      </c>
    </row>
    <row r="596" spans="2:45" s="100" customFormat="1" ht="14.25" customHeight="1">
      <c r="B596" s="102" t="s">
        <v>131</v>
      </c>
      <c r="C596" s="106">
        <v>38</v>
      </c>
      <c r="D596" s="107">
        <v>26</v>
      </c>
      <c r="E596" s="107">
        <v>17</v>
      </c>
      <c r="F596" s="107">
        <v>15</v>
      </c>
      <c r="G596" s="107">
        <f>第2表01元データ!N49</f>
        <v>8</v>
      </c>
      <c r="H596" s="107">
        <f t="shared" si="384"/>
        <v>-7</v>
      </c>
      <c r="I596" s="108">
        <f t="shared" si="385"/>
        <v>-46.666666666666664</v>
      </c>
      <c r="J596" s="102"/>
      <c r="K596" s="114" t="s">
        <v>131</v>
      </c>
      <c r="L596" s="106">
        <v>25</v>
      </c>
      <c r="M596" s="107">
        <v>22</v>
      </c>
      <c r="N596" s="107">
        <v>23</v>
      </c>
      <c r="O596" s="107">
        <v>23</v>
      </c>
      <c r="P596" s="107">
        <f>第2表01元データ!O49</f>
        <v>19</v>
      </c>
      <c r="Q596" s="107">
        <f t="shared" si="386"/>
        <v>-4</v>
      </c>
      <c r="R596" s="108">
        <f t="shared" si="387"/>
        <v>-17.391304347826086</v>
      </c>
      <c r="S596" s="108"/>
      <c r="T596" s="100">
        <v>110</v>
      </c>
      <c r="W596" s="100" t="s">
        <v>364</v>
      </c>
      <c r="X596" s="100">
        <v>53</v>
      </c>
      <c r="Y596" s="100">
        <v>46</v>
      </c>
      <c r="Z596" s="100">
        <v>38</v>
      </c>
      <c r="AA596" s="100">
        <v>26</v>
      </c>
      <c r="AC596" s="100" t="s">
        <v>364</v>
      </c>
      <c r="AD596" s="100">
        <v>42</v>
      </c>
      <c r="AE596" s="100">
        <v>41</v>
      </c>
      <c r="AF596" s="100">
        <v>25</v>
      </c>
      <c r="AG596" s="100">
        <v>22</v>
      </c>
      <c r="AJ596" s="100" t="str">
        <f t="shared" si="380"/>
        <v>●</v>
      </c>
      <c r="AK596" s="100" t="str">
        <f t="shared" si="372"/>
        <v>●</v>
      </c>
      <c r="AL596" s="100" t="str">
        <f t="shared" ref="AL596:AL604" si="388">IF(E596=Z596,"○","●")</f>
        <v>●</v>
      </c>
      <c r="AM596" s="100" t="str">
        <f t="shared" si="374"/>
        <v>●</v>
      </c>
      <c r="AP596" s="100" t="str">
        <f t="shared" si="381"/>
        <v>●</v>
      </c>
      <c r="AQ596" s="100" t="str">
        <f t="shared" si="375"/>
        <v>●</v>
      </c>
      <c r="AR596" s="100" t="str">
        <f t="shared" si="376"/>
        <v>●</v>
      </c>
      <c r="AS596" s="100" t="str">
        <f t="shared" si="382"/>
        <v>●</v>
      </c>
    </row>
    <row r="597" spans="2:45" s="100" customFormat="1" ht="14.25" customHeight="1">
      <c r="B597" s="102" t="s">
        <v>132</v>
      </c>
      <c r="C597" s="106">
        <v>49</v>
      </c>
      <c r="D597" s="107">
        <v>41</v>
      </c>
      <c r="E597" s="107">
        <v>25</v>
      </c>
      <c r="F597" s="107">
        <v>15</v>
      </c>
      <c r="G597" s="107">
        <f>第2表01元データ!N50</f>
        <v>14</v>
      </c>
      <c r="H597" s="107">
        <f t="shared" si="384"/>
        <v>-1</v>
      </c>
      <c r="I597" s="108">
        <f t="shared" si="385"/>
        <v>-6.666666666666667</v>
      </c>
      <c r="J597" s="102"/>
      <c r="K597" s="114" t="s">
        <v>243</v>
      </c>
      <c r="L597" s="106">
        <v>44</v>
      </c>
      <c r="M597" s="107">
        <v>28</v>
      </c>
      <c r="N597" s="107">
        <v>23</v>
      </c>
      <c r="O597" s="107">
        <v>22</v>
      </c>
      <c r="P597" s="107">
        <f>第2表01元データ!O50</f>
        <v>24</v>
      </c>
      <c r="Q597" s="107">
        <f t="shared" si="386"/>
        <v>2</v>
      </c>
      <c r="R597" s="108">
        <f t="shared" si="387"/>
        <v>9.0909090909090917</v>
      </c>
      <c r="S597" s="108"/>
      <c r="T597" s="100">
        <v>111</v>
      </c>
      <c r="W597" s="100" t="s">
        <v>365</v>
      </c>
      <c r="X597" s="100">
        <v>37</v>
      </c>
      <c r="Y597" s="100">
        <v>39</v>
      </c>
      <c r="Z597" s="100">
        <v>49</v>
      </c>
      <c r="AA597" s="100">
        <v>41</v>
      </c>
      <c r="AC597" s="100" t="s">
        <v>365</v>
      </c>
      <c r="AD597" s="100">
        <v>52</v>
      </c>
      <c r="AE597" s="100">
        <v>39</v>
      </c>
      <c r="AF597" s="100">
        <v>44</v>
      </c>
      <c r="AG597" s="100">
        <v>28</v>
      </c>
      <c r="AJ597" s="100" t="str">
        <f t="shared" si="380"/>
        <v>●</v>
      </c>
      <c r="AK597" s="100" t="str">
        <f t="shared" si="372"/>
        <v>●</v>
      </c>
      <c r="AL597" s="100" t="str">
        <f t="shared" si="388"/>
        <v>●</v>
      </c>
      <c r="AM597" s="100" t="str">
        <f t="shared" si="374"/>
        <v>●</v>
      </c>
      <c r="AP597" s="100" t="str">
        <f t="shared" si="381"/>
        <v>●</v>
      </c>
      <c r="AQ597" s="100" t="str">
        <f t="shared" si="375"/>
        <v>●</v>
      </c>
      <c r="AR597" s="100" t="str">
        <f t="shared" si="376"/>
        <v>●</v>
      </c>
      <c r="AS597" s="100" t="str">
        <f t="shared" si="382"/>
        <v>●</v>
      </c>
    </row>
    <row r="598" spans="2:45" s="100" customFormat="1" ht="14.25" customHeight="1">
      <c r="B598" s="102" t="s">
        <v>133</v>
      </c>
      <c r="C598" s="106">
        <v>42</v>
      </c>
      <c r="D598" s="107">
        <v>49</v>
      </c>
      <c r="E598" s="107">
        <v>32</v>
      </c>
      <c r="F598" s="107">
        <v>20</v>
      </c>
      <c r="G598" s="107">
        <f>第2表01元データ!N51</f>
        <v>17</v>
      </c>
      <c r="H598" s="107">
        <f t="shared" si="384"/>
        <v>-3</v>
      </c>
      <c r="I598" s="108">
        <f t="shared" si="385"/>
        <v>-15</v>
      </c>
      <c r="J598" s="102"/>
      <c r="K598" s="114" t="s">
        <v>133</v>
      </c>
      <c r="L598" s="106">
        <v>38</v>
      </c>
      <c r="M598" s="107">
        <v>37</v>
      </c>
      <c r="N598" s="107">
        <v>22</v>
      </c>
      <c r="O598" s="107">
        <v>26</v>
      </c>
      <c r="P598" s="107">
        <f>第2表01元データ!O51</f>
        <v>23</v>
      </c>
      <c r="Q598" s="107">
        <f t="shared" si="386"/>
        <v>-3</v>
      </c>
      <c r="R598" s="108">
        <f t="shared" si="387"/>
        <v>-11.538461538461538</v>
      </c>
      <c r="S598" s="108"/>
      <c r="T598" s="100">
        <v>112</v>
      </c>
      <c r="W598" s="100" t="s">
        <v>366</v>
      </c>
      <c r="X598" s="100">
        <v>44</v>
      </c>
      <c r="Y598" s="100">
        <v>35</v>
      </c>
      <c r="Z598" s="100">
        <v>42</v>
      </c>
      <c r="AA598" s="100">
        <v>49</v>
      </c>
      <c r="AC598" s="100" t="s">
        <v>366</v>
      </c>
      <c r="AD598" s="100">
        <v>65</v>
      </c>
      <c r="AE598" s="100">
        <v>44</v>
      </c>
      <c r="AF598" s="100">
        <v>38</v>
      </c>
      <c r="AG598" s="100">
        <v>37</v>
      </c>
      <c r="AJ598" s="100" t="str">
        <f t="shared" si="380"/>
        <v>●</v>
      </c>
      <c r="AK598" s="100" t="str">
        <f t="shared" si="372"/>
        <v>●</v>
      </c>
      <c r="AL598" s="100" t="str">
        <f t="shared" si="388"/>
        <v>●</v>
      </c>
      <c r="AM598" s="100" t="str">
        <f t="shared" si="374"/>
        <v>●</v>
      </c>
      <c r="AP598" s="100" t="str">
        <f t="shared" si="381"/>
        <v>●</v>
      </c>
      <c r="AQ598" s="100" t="str">
        <f t="shared" si="375"/>
        <v>●</v>
      </c>
      <c r="AR598" s="100" t="str">
        <f t="shared" si="376"/>
        <v>●</v>
      </c>
      <c r="AS598" s="100" t="str">
        <f t="shared" si="382"/>
        <v>●</v>
      </c>
    </row>
    <row r="599" spans="2:45" s="100" customFormat="1" ht="14.25" customHeight="1">
      <c r="B599" s="102" t="s">
        <v>134</v>
      </c>
      <c r="C599" s="106">
        <v>34</v>
      </c>
      <c r="D599" s="107">
        <v>40</v>
      </c>
      <c r="E599" s="107">
        <v>35</v>
      </c>
      <c r="F599" s="107">
        <v>32</v>
      </c>
      <c r="G599" s="107">
        <f>第2表01元データ!N52</f>
        <v>22</v>
      </c>
      <c r="H599" s="107">
        <f t="shared" si="384"/>
        <v>-10</v>
      </c>
      <c r="I599" s="108">
        <f t="shared" si="385"/>
        <v>-31.25</v>
      </c>
      <c r="J599" s="102"/>
      <c r="K599" s="114" t="s">
        <v>244</v>
      </c>
      <c r="L599" s="106">
        <v>38</v>
      </c>
      <c r="M599" s="107">
        <v>42</v>
      </c>
      <c r="N599" s="107">
        <v>35</v>
      </c>
      <c r="O599" s="107">
        <v>23</v>
      </c>
      <c r="P599" s="107">
        <f>第2表01元データ!O52</f>
        <v>24</v>
      </c>
      <c r="Q599" s="107">
        <f t="shared" si="386"/>
        <v>1</v>
      </c>
      <c r="R599" s="108">
        <f t="shared" si="387"/>
        <v>4.3478260869565215</v>
      </c>
      <c r="S599" s="108"/>
      <c r="T599" s="100">
        <v>113</v>
      </c>
      <c r="W599" s="100" t="s">
        <v>367</v>
      </c>
      <c r="X599" s="100">
        <v>37</v>
      </c>
      <c r="Y599" s="100">
        <v>40</v>
      </c>
      <c r="Z599" s="100">
        <v>34</v>
      </c>
      <c r="AA599" s="100">
        <v>40</v>
      </c>
      <c r="AC599" s="100" t="s">
        <v>367</v>
      </c>
      <c r="AD599" s="100">
        <v>55</v>
      </c>
      <c r="AE599" s="100">
        <v>55</v>
      </c>
      <c r="AF599" s="100">
        <v>38</v>
      </c>
      <c r="AG599" s="100">
        <v>42</v>
      </c>
      <c r="AJ599" s="100" t="str">
        <f t="shared" si="380"/>
        <v>●</v>
      </c>
      <c r="AK599" s="100" t="str">
        <f t="shared" si="372"/>
        <v>○</v>
      </c>
      <c r="AL599" s="100" t="str">
        <f t="shared" si="388"/>
        <v>●</v>
      </c>
      <c r="AM599" s="100" t="str">
        <f t="shared" si="374"/>
        <v>●</v>
      </c>
      <c r="AP599" s="100" t="str">
        <f t="shared" si="381"/>
        <v>●</v>
      </c>
      <c r="AQ599" s="100" t="str">
        <f t="shared" si="375"/>
        <v>●</v>
      </c>
      <c r="AR599" s="100" t="str">
        <f t="shared" si="376"/>
        <v>●</v>
      </c>
      <c r="AS599" s="100" t="str">
        <f t="shared" si="382"/>
        <v>●</v>
      </c>
    </row>
    <row r="600" spans="2:45" s="100" customFormat="1" ht="14.25" customHeight="1">
      <c r="B600" s="102" t="s">
        <v>135</v>
      </c>
      <c r="C600" s="106">
        <v>44</v>
      </c>
      <c r="D600" s="107">
        <v>28</v>
      </c>
      <c r="E600" s="107">
        <v>28</v>
      </c>
      <c r="F600" s="107">
        <v>26</v>
      </c>
      <c r="G600" s="107">
        <f>第2表01元データ!N53</f>
        <v>29</v>
      </c>
      <c r="H600" s="107">
        <f t="shared" si="384"/>
        <v>3</v>
      </c>
      <c r="I600" s="108">
        <f t="shared" si="385"/>
        <v>11.538461538461538</v>
      </c>
      <c r="J600" s="102"/>
      <c r="K600" s="114" t="s">
        <v>245</v>
      </c>
      <c r="L600" s="106">
        <v>50</v>
      </c>
      <c r="M600" s="107">
        <v>36</v>
      </c>
      <c r="N600" s="107">
        <v>41</v>
      </c>
      <c r="O600" s="107">
        <v>30</v>
      </c>
      <c r="P600" s="107">
        <f>第2表01元データ!O53</f>
        <v>24</v>
      </c>
      <c r="Q600" s="107">
        <f t="shared" si="386"/>
        <v>-6</v>
      </c>
      <c r="R600" s="108">
        <f t="shared" si="387"/>
        <v>-20</v>
      </c>
      <c r="S600" s="108"/>
      <c r="T600" s="100">
        <v>114</v>
      </c>
      <c r="W600" s="100" t="s">
        <v>368</v>
      </c>
      <c r="X600" s="100">
        <v>33</v>
      </c>
      <c r="Y600" s="100">
        <v>29</v>
      </c>
      <c r="Z600" s="100">
        <v>44</v>
      </c>
      <c r="AA600" s="100">
        <v>28</v>
      </c>
      <c r="AC600" s="100" t="s">
        <v>368</v>
      </c>
      <c r="AD600" s="100">
        <v>53</v>
      </c>
      <c r="AE600" s="100">
        <v>49</v>
      </c>
      <c r="AF600" s="100">
        <v>50</v>
      </c>
      <c r="AG600" s="100">
        <v>36</v>
      </c>
      <c r="AJ600" s="100" t="str">
        <f t="shared" si="380"/>
        <v>●</v>
      </c>
      <c r="AK600" s="100" t="str">
        <f t="shared" si="372"/>
        <v>●</v>
      </c>
      <c r="AL600" s="100" t="str">
        <f t="shared" si="388"/>
        <v>●</v>
      </c>
      <c r="AM600" s="100" t="str">
        <f t="shared" si="374"/>
        <v>●</v>
      </c>
      <c r="AP600" s="100" t="str">
        <f t="shared" si="381"/>
        <v>●</v>
      </c>
      <c r="AQ600" s="100" t="str">
        <f t="shared" si="375"/>
        <v>●</v>
      </c>
      <c r="AR600" s="100" t="str">
        <f t="shared" si="376"/>
        <v>●</v>
      </c>
      <c r="AS600" s="100" t="str">
        <f t="shared" si="382"/>
        <v>●</v>
      </c>
    </row>
    <row r="601" spans="2:45" s="100" customFormat="1" ht="14.25" customHeight="1">
      <c r="B601" s="102" t="s">
        <v>136</v>
      </c>
      <c r="C601" s="106">
        <v>29</v>
      </c>
      <c r="D601" s="107">
        <v>33</v>
      </c>
      <c r="E601" s="107">
        <v>24</v>
      </c>
      <c r="F601" s="107">
        <v>23</v>
      </c>
      <c r="G601" s="107">
        <f>第2表01元データ!N54</f>
        <v>24</v>
      </c>
      <c r="H601" s="107">
        <f t="shared" si="384"/>
        <v>1</v>
      </c>
      <c r="I601" s="108">
        <f t="shared" si="385"/>
        <v>4.3478260869565215</v>
      </c>
      <c r="J601" s="102"/>
      <c r="K601" s="114" t="s">
        <v>136</v>
      </c>
      <c r="L601" s="106">
        <v>39</v>
      </c>
      <c r="M601" s="107">
        <v>41</v>
      </c>
      <c r="N601" s="107">
        <v>29</v>
      </c>
      <c r="O601" s="107">
        <v>34</v>
      </c>
      <c r="P601" s="107">
        <f>第2表01元データ!O54</f>
        <v>29</v>
      </c>
      <c r="Q601" s="107">
        <f t="shared" si="386"/>
        <v>-5</v>
      </c>
      <c r="R601" s="108">
        <f t="shared" si="387"/>
        <v>-14.705882352941178</v>
      </c>
      <c r="S601" s="108"/>
      <c r="T601" s="100">
        <v>115</v>
      </c>
      <c r="W601" s="100" t="s">
        <v>369</v>
      </c>
      <c r="X601" s="100">
        <v>32</v>
      </c>
      <c r="Y601" s="100">
        <v>23</v>
      </c>
      <c r="Z601" s="100">
        <v>29</v>
      </c>
      <c r="AA601" s="100">
        <v>33</v>
      </c>
      <c r="AC601" s="100" t="s">
        <v>369</v>
      </c>
      <c r="AD601" s="100">
        <v>32</v>
      </c>
      <c r="AE601" s="100">
        <v>41</v>
      </c>
      <c r="AF601" s="100">
        <v>39</v>
      </c>
      <c r="AG601" s="100">
        <v>41</v>
      </c>
      <c r="AJ601" s="100" t="str">
        <f t="shared" si="380"/>
        <v>●</v>
      </c>
      <c r="AK601" s="100" t="str">
        <f t="shared" si="372"/>
        <v>●</v>
      </c>
      <c r="AL601" s="100" t="str">
        <f t="shared" si="388"/>
        <v>●</v>
      </c>
      <c r="AM601" s="100" t="str">
        <f t="shared" si="374"/>
        <v>●</v>
      </c>
      <c r="AP601" s="100" t="str">
        <f t="shared" si="381"/>
        <v>●</v>
      </c>
      <c r="AQ601" s="100" t="str">
        <f t="shared" si="375"/>
        <v>○</v>
      </c>
      <c r="AR601" s="100" t="str">
        <f t="shared" si="376"/>
        <v>●</v>
      </c>
      <c r="AS601" s="100" t="str">
        <f t="shared" si="382"/>
        <v>●</v>
      </c>
    </row>
    <row r="602" spans="2:45" s="100" customFormat="1" ht="14.25" customHeight="1">
      <c r="B602" s="102" t="s">
        <v>137</v>
      </c>
      <c r="C602" s="106">
        <v>17</v>
      </c>
      <c r="D602" s="107">
        <v>19</v>
      </c>
      <c r="E602" s="107">
        <v>24</v>
      </c>
      <c r="F602" s="107">
        <v>20</v>
      </c>
      <c r="G602" s="107">
        <f>第2表01元データ!N55</f>
        <v>14</v>
      </c>
      <c r="H602" s="107">
        <f t="shared" si="384"/>
        <v>-6</v>
      </c>
      <c r="I602" s="108">
        <f t="shared" si="385"/>
        <v>-30</v>
      </c>
      <c r="J602" s="102"/>
      <c r="K602" s="114" t="s">
        <v>137</v>
      </c>
      <c r="L602" s="106">
        <v>31</v>
      </c>
      <c r="M602" s="107">
        <v>29</v>
      </c>
      <c r="N602" s="107">
        <v>38</v>
      </c>
      <c r="O602" s="107">
        <v>20</v>
      </c>
      <c r="P602" s="107">
        <f>第2表01元データ!O55</f>
        <v>30</v>
      </c>
      <c r="Q602" s="107">
        <f t="shared" si="386"/>
        <v>10</v>
      </c>
      <c r="R602" s="108">
        <f t="shared" si="387"/>
        <v>50</v>
      </c>
      <c r="S602" s="108"/>
      <c r="T602" s="100">
        <v>116</v>
      </c>
      <c r="W602" s="100" t="s">
        <v>370</v>
      </c>
      <c r="X602" s="100">
        <v>20</v>
      </c>
      <c r="Y602" s="100">
        <v>27</v>
      </c>
      <c r="Z602" s="100">
        <v>17</v>
      </c>
      <c r="AA602" s="100">
        <v>19</v>
      </c>
      <c r="AC602" s="100" t="s">
        <v>370</v>
      </c>
      <c r="AD602" s="100">
        <v>23</v>
      </c>
      <c r="AE602" s="100">
        <v>21</v>
      </c>
      <c r="AF602" s="100">
        <v>31</v>
      </c>
      <c r="AG602" s="100">
        <v>29</v>
      </c>
      <c r="AJ602" s="100" t="str">
        <f t="shared" si="380"/>
        <v>●</v>
      </c>
      <c r="AK602" s="100" t="str">
        <f t="shared" si="372"/>
        <v>●</v>
      </c>
      <c r="AL602" s="100" t="str">
        <f t="shared" si="388"/>
        <v>●</v>
      </c>
      <c r="AM602" s="100" t="str">
        <f t="shared" si="374"/>
        <v>●</v>
      </c>
      <c r="AP602" s="100" t="str">
        <f t="shared" si="381"/>
        <v>●</v>
      </c>
      <c r="AQ602" s="100" t="str">
        <f t="shared" si="375"/>
        <v>●</v>
      </c>
      <c r="AR602" s="100" t="str">
        <f t="shared" si="376"/>
        <v>●</v>
      </c>
      <c r="AS602" s="100" t="str">
        <f t="shared" si="382"/>
        <v>●</v>
      </c>
    </row>
    <row r="603" spans="2:45" s="100" customFormat="1" ht="14.25" customHeight="1">
      <c r="B603" s="102" t="s">
        <v>138</v>
      </c>
      <c r="C603" s="106">
        <v>18</v>
      </c>
      <c r="D603" s="107">
        <v>10</v>
      </c>
      <c r="E603" s="107">
        <v>17</v>
      </c>
      <c r="F603" s="107">
        <v>14</v>
      </c>
      <c r="G603" s="107">
        <f>第2表01元データ!N56</f>
        <v>15</v>
      </c>
      <c r="H603" s="107">
        <f t="shared" si="384"/>
        <v>1</v>
      </c>
      <c r="I603" s="108">
        <f t="shared" si="385"/>
        <v>7.1428571428571423</v>
      </c>
      <c r="J603" s="102"/>
      <c r="K603" s="114" t="s">
        <v>246</v>
      </c>
      <c r="L603" s="106">
        <v>16</v>
      </c>
      <c r="M603" s="107">
        <v>20</v>
      </c>
      <c r="N603" s="107">
        <v>18</v>
      </c>
      <c r="O603" s="107">
        <v>23</v>
      </c>
      <c r="P603" s="107">
        <f>第2表01元データ!O56</f>
        <v>13</v>
      </c>
      <c r="Q603" s="107">
        <f t="shared" si="386"/>
        <v>-10</v>
      </c>
      <c r="R603" s="108">
        <f t="shared" si="387"/>
        <v>-43.478260869565219</v>
      </c>
      <c r="S603" s="108"/>
      <c r="T603" s="100">
        <v>117</v>
      </c>
      <c r="W603" s="99" t="s">
        <v>371</v>
      </c>
      <c r="X603" s="99">
        <v>15</v>
      </c>
      <c r="Y603" s="99">
        <v>10</v>
      </c>
      <c r="Z603" s="99">
        <v>18</v>
      </c>
      <c r="AA603" s="99">
        <v>10</v>
      </c>
      <c r="AB603" s="99"/>
      <c r="AC603" s="99" t="s">
        <v>371</v>
      </c>
      <c r="AD603" s="99">
        <v>7</v>
      </c>
      <c r="AE603" s="99">
        <v>11</v>
      </c>
      <c r="AF603" s="99">
        <v>16</v>
      </c>
      <c r="AG603" s="99">
        <v>20</v>
      </c>
      <c r="AJ603" s="100" t="str">
        <f t="shared" si="380"/>
        <v>●</v>
      </c>
      <c r="AK603" s="100" t="str">
        <f t="shared" si="372"/>
        <v>○</v>
      </c>
      <c r="AL603" s="100" t="str">
        <f t="shared" si="388"/>
        <v>●</v>
      </c>
      <c r="AM603" s="100" t="str">
        <f t="shared" si="374"/>
        <v>●</v>
      </c>
      <c r="AP603" s="100" t="str">
        <f t="shared" si="381"/>
        <v>●</v>
      </c>
      <c r="AQ603" s="100" t="str">
        <f t="shared" si="375"/>
        <v>●</v>
      </c>
      <c r="AR603" s="100" t="str">
        <f t="shared" si="376"/>
        <v>●</v>
      </c>
      <c r="AS603" s="100" t="str">
        <f t="shared" si="382"/>
        <v>●</v>
      </c>
    </row>
    <row r="604" spans="2:45" s="100" customFormat="1" ht="14.25" customHeight="1">
      <c r="B604" s="102" t="s">
        <v>110</v>
      </c>
      <c r="C604" s="106">
        <v>6</v>
      </c>
      <c r="D604" s="107">
        <v>13</v>
      </c>
      <c r="E604" s="107">
        <v>15</v>
      </c>
      <c r="F604" s="107">
        <v>16</v>
      </c>
      <c r="G604" s="107">
        <f>第2表01元データ!N57</f>
        <v>11</v>
      </c>
      <c r="H604" s="107">
        <f t="shared" si="384"/>
        <v>-5</v>
      </c>
      <c r="I604" s="108">
        <f t="shared" si="385"/>
        <v>-31.25</v>
      </c>
      <c r="J604" s="102"/>
      <c r="K604" s="114" t="s">
        <v>110</v>
      </c>
      <c r="L604" s="106">
        <v>5</v>
      </c>
      <c r="M604" s="107">
        <v>9</v>
      </c>
      <c r="N604" s="107">
        <v>15</v>
      </c>
      <c r="O604" s="107">
        <v>18</v>
      </c>
      <c r="P604" s="107">
        <f>第2表01元データ!O57</f>
        <v>22</v>
      </c>
      <c r="Q604" s="107">
        <f t="shared" si="386"/>
        <v>4</v>
      </c>
      <c r="R604" s="108">
        <f t="shared" si="387"/>
        <v>22.222222222222221</v>
      </c>
      <c r="S604" s="108"/>
      <c r="T604" s="100">
        <v>118</v>
      </c>
      <c r="W604" s="100" t="s">
        <v>378</v>
      </c>
      <c r="X604" s="100">
        <v>5</v>
      </c>
      <c r="Y604" s="100">
        <v>7</v>
      </c>
      <c r="Z604" s="100">
        <v>6</v>
      </c>
      <c r="AA604" s="100">
        <v>13</v>
      </c>
      <c r="AC604" s="100" t="s">
        <v>378</v>
      </c>
      <c r="AD604" s="100">
        <v>4</v>
      </c>
      <c r="AE604" s="100">
        <v>4</v>
      </c>
      <c r="AF604" s="100">
        <v>5</v>
      </c>
      <c r="AG604" s="100">
        <v>9</v>
      </c>
      <c r="AJ604" s="100" t="str">
        <f t="shared" si="380"/>
        <v>●</v>
      </c>
      <c r="AK604" s="100" t="str">
        <f t="shared" si="372"/>
        <v>●</v>
      </c>
      <c r="AL604" s="100" t="str">
        <f t="shared" si="388"/>
        <v>●</v>
      </c>
      <c r="AM604" s="100" t="str">
        <f t="shared" si="374"/>
        <v>●</v>
      </c>
      <c r="AP604" s="100" t="str">
        <f t="shared" si="381"/>
        <v>●</v>
      </c>
      <c r="AQ604" s="100" t="str">
        <f t="shared" si="375"/>
        <v>●</v>
      </c>
      <c r="AR604" s="100" t="str">
        <f t="shared" si="376"/>
        <v>●</v>
      </c>
      <c r="AS604" s="100" t="str">
        <f t="shared" si="382"/>
        <v>●</v>
      </c>
    </row>
    <row r="605" spans="2:45" s="100" customFormat="1" ht="14.25" customHeight="1">
      <c r="B605" s="119" t="s">
        <v>111</v>
      </c>
      <c r="C605" s="120" t="s">
        <v>313</v>
      </c>
      <c r="D605" s="116" t="s">
        <v>313</v>
      </c>
      <c r="E605" s="116" t="s">
        <v>313</v>
      </c>
      <c r="F605" s="116">
        <v>1</v>
      </c>
      <c r="G605" s="107">
        <f>第2表01元データ!N58</f>
        <v>2</v>
      </c>
      <c r="H605" s="107"/>
      <c r="I605" s="108"/>
      <c r="K605" s="119" t="s">
        <v>111</v>
      </c>
      <c r="L605" s="120" t="s">
        <v>313</v>
      </c>
      <c r="M605" s="116" t="s">
        <v>313</v>
      </c>
      <c r="N605" s="116" t="s">
        <v>313</v>
      </c>
      <c r="O605" s="116">
        <v>1</v>
      </c>
      <c r="P605" s="107" t="str">
        <f>第2表01元データ!O58</f>
        <v>-</v>
      </c>
      <c r="Q605" s="107"/>
      <c r="R605" s="108"/>
      <c r="T605" s="100">
        <v>119</v>
      </c>
    </row>
    <row r="606" spans="2:45" s="100" customFormat="1" ht="14.25" customHeight="1">
      <c r="B606" s="119"/>
      <c r="C606" s="123"/>
      <c r="D606" s="116"/>
      <c r="E606" s="116"/>
      <c r="F606" s="116"/>
      <c r="G606" s="107"/>
      <c r="H606" s="107"/>
      <c r="I606" s="108"/>
      <c r="K606" s="119"/>
      <c r="L606" s="123"/>
      <c r="M606" s="116"/>
      <c r="N606" s="116"/>
      <c r="O606" s="116"/>
      <c r="P606" s="107"/>
      <c r="Q606" s="107"/>
      <c r="R606" s="108"/>
    </row>
    <row r="607" spans="2:45" s="100" customFormat="1" ht="14.25" customHeight="1">
      <c r="G607" s="168"/>
      <c r="P607" s="168"/>
    </row>
    <row r="608" spans="2:45" s="99" customFormat="1" ht="14.25" customHeight="1">
      <c r="B608" s="99" t="str">
        <f>LEFT(B548,LEN(B548)-2)&amp;+"女"</f>
        <v>錦町・女</v>
      </c>
      <c r="H608" s="99" t="s">
        <v>805</v>
      </c>
      <c r="I608" s="380">
        <f>令和2年9月末住基人口!E45</f>
        <v>322</v>
      </c>
      <c r="K608" s="99" t="str">
        <f>LEFT(K548,LEN(K548)-2)&amp;+"女"</f>
        <v>豊川町・女</v>
      </c>
      <c r="Q608" s="99" t="s">
        <v>805</v>
      </c>
      <c r="R608" s="380">
        <f>令和2年9月末住基人口!E46</f>
        <v>402</v>
      </c>
      <c r="W608" s="100"/>
      <c r="X608" s="100"/>
      <c r="Y608" s="100"/>
      <c r="Z608" s="100"/>
      <c r="AA608" s="100"/>
      <c r="AB608" s="100"/>
      <c r="AC608" s="100"/>
      <c r="AD608" s="100"/>
      <c r="AE608" s="100"/>
      <c r="AF608" s="100"/>
      <c r="AG608" s="100"/>
    </row>
    <row r="609" spans="2:45" s="100" customFormat="1" ht="14.25" customHeight="1">
      <c r="B609" s="583" t="s">
        <v>335</v>
      </c>
      <c r="C609" s="101"/>
      <c r="D609" s="101"/>
      <c r="E609" s="101"/>
      <c r="F609" s="101"/>
      <c r="G609" s="135"/>
      <c r="H609" s="131"/>
      <c r="I609" s="131"/>
      <c r="J609" s="102"/>
      <c r="K609" s="583" t="s">
        <v>335</v>
      </c>
      <c r="L609" s="101"/>
      <c r="M609" s="101"/>
      <c r="N609" s="101"/>
      <c r="O609" s="101"/>
      <c r="P609" s="135"/>
      <c r="Q609" s="131"/>
      <c r="R609" s="131"/>
      <c r="S609" s="103"/>
    </row>
    <row r="610" spans="2:45" s="100" customFormat="1" ht="14.25" customHeight="1">
      <c r="B610" s="584"/>
      <c r="C610" s="130" t="str">
        <f>$C$4</f>
        <v>平成12年</v>
      </c>
      <c r="D610" s="130" t="str">
        <f>$D$4</f>
        <v>平成17年</v>
      </c>
      <c r="E610" s="130" t="str">
        <f>$E$4</f>
        <v>平成22年</v>
      </c>
      <c r="F610" s="130" t="s">
        <v>410</v>
      </c>
      <c r="G610" s="130" t="s">
        <v>739</v>
      </c>
      <c r="H610" s="133" t="str">
        <f>$H$4</f>
        <v>対平成</v>
      </c>
      <c r="I610" s="134" t="str">
        <f>$I$4</f>
        <v>27年</v>
      </c>
      <c r="J610" s="102"/>
      <c r="K610" s="584"/>
      <c r="L610" s="130" t="str">
        <f>$C$4</f>
        <v>平成12年</v>
      </c>
      <c r="M610" s="130" t="str">
        <f>$D$4</f>
        <v>平成17年</v>
      </c>
      <c r="N610" s="130" t="str">
        <f>$E$4</f>
        <v>平成22年</v>
      </c>
      <c r="O610" s="130" t="s">
        <v>410</v>
      </c>
      <c r="P610" s="130" t="s">
        <v>739</v>
      </c>
      <c r="Q610" s="133" t="str">
        <f>$H$4</f>
        <v>対平成</v>
      </c>
      <c r="R610" s="134" t="str">
        <f>$I$4</f>
        <v>27年</v>
      </c>
      <c r="S610" s="103"/>
    </row>
    <row r="611" spans="2:45" s="100" customFormat="1" ht="14.25" customHeight="1">
      <c r="B611" s="585"/>
      <c r="C611" s="104"/>
      <c r="D611" s="104"/>
      <c r="E611" s="104"/>
      <c r="F611" s="104"/>
      <c r="G611" s="104"/>
      <c r="H611" s="132" t="s">
        <v>88</v>
      </c>
      <c r="I611" s="133" t="s">
        <v>398</v>
      </c>
      <c r="J611" s="102"/>
      <c r="K611" s="585"/>
      <c r="L611" s="104"/>
      <c r="M611" s="104"/>
      <c r="N611" s="104"/>
      <c r="O611" s="104"/>
      <c r="P611" s="104"/>
      <c r="Q611" s="132" t="s">
        <v>88</v>
      </c>
      <c r="R611" s="133" t="s">
        <v>398</v>
      </c>
      <c r="S611" s="103"/>
    </row>
    <row r="612" spans="2:45" s="199" customFormat="1" ht="14.25" customHeight="1">
      <c r="B612" s="200" t="s">
        <v>90</v>
      </c>
      <c r="C612" s="198">
        <v>539</v>
      </c>
      <c r="D612" s="194">
        <v>442</v>
      </c>
      <c r="E612" s="194">
        <v>398</v>
      </c>
      <c r="F612" s="194">
        <v>362</v>
      </c>
      <c r="G612" s="194">
        <f>IF(COUNTIF(G617:G635,"x"),"x",IF(SUM(G617:G635)=0,"-",SUM(G617:G635)))</f>
        <v>306</v>
      </c>
      <c r="H612" s="193">
        <f t="shared" ref="H612:H615" si="389">IF(G612="x","x",IF(AND(G612="-",F612="-"),"-",IF(AND(G612="-",F612&gt;0),F612*-1,IF(AND(G612&gt;0,F612="-"),G612,G612-F612))))</f>
        <v>-56</v>
      </c>
      <c r="I612" s="195">
        <f>IF(H612="x","x",IF(H612="-","-",IF(AND(F612="-",G612&gt;0),"皆増",IF(AND(F612&gt;0,G612="-"),"皆減",H612/F612*100))))</f>
        <v>-15.469613259668508</v>
      </c>
      <c r="J612" s="196"/>
      <c r="K612" s="197" t="s">
        <v>90</v>
      </c>
      <c r="L612" s="198">
        <v>601</v>
      </c>
      <c r="M612" s="194">
        <v>562</v>
      </c>
      <c r="N612" s="194">
        <v>486</v>
      </c>
      <c r="O612" s="194">
        <v>425</v>
      </c>
      <c r="P612" s="194">
        <f>IF(COUNTIF(P617:P635,"x"),"x",IF(SUM(P617:P635)=0,"-",SUM(P617:P635)))</f>
        <v>370</v>
      </c>
      <c r="Q612" s="193">
        <f t="shared" ref="Q612:Q615" si="390">IF(P612="x","x",IF(AND(P612="-",O612="-"),"-",IF(AND(P612="-",O612&gt;0),O612*-1,IF(AND(P612&gt;0,O612="-"),P612,P612-O612))))</f>
        <v>-55</v>
      </c>
      <c r="R612" s="195">
        <f>IF(Q612="x","x",IF(Q612="-","-",IF(AND(O612="-",P612&gt;0),"皆増",IF(AND(O612&gt;0,P612="-"),"皆減",Q612/O612*100))))</f>
        <v>-12.941176470588237</v>
      </c>
      <c r="S612" s="195"/>
      <c r="W612" s="199" t="s">
        <v>373</v>
      </c>
      <c r="X612" s="199">
        <v>721</v>
      </c>
      <c r="Y612" s="199">
        <v>632</v>
      </c>
      <c r="Z612" s="199">
        <v>539</v>
      </c>
      <c r="AA612" s="199">
        <v>442</v>
      </c>
      <c r="AC612" s="199" t="s">
        <v>373</v>
      </c>
      <c r="AD612" s="199">
        <v>788</v>
      </c>
      <c r="AE612" s="199">
        <v>674</v>
      </c>
      <c r="AF612" s="199">
        <v>601</v>
      </c>
      <c r="AG612" s="199">
        <v>562</v>
      </c>
      <c r="AJ612" s="199" t="str">
        <f>IF(C612=X612,"○","●")</f>
        <v>●</v>
      </c>
      <c r="AK612" s="199" t="str">
        <f t="shared" ref="AK612:AK634" si="391">IF(D612=Y612,"○","●")</f>
        <v>●</v>
      </c>
      <c r="AL612" s="199" t="str">
        <f t="shared" ref="AL612:AL613" si="392">IF(E612=Z612,"○","●")</f>
        <v>●</v>
      </c>
      <c r="AM612" s="199" t="str">
        <f t="shared" ref="AM612:AM634" si="393">IF(F612=AA612,"○","●")</f>
        <v>●</v>
      </c>
      <c r="AP612" s="199" t="str">
        <f>IF(L612=AD612,"○","●")</f>
        <v>●</v>
      </c>
      <c r="AQ612" s="199" t="str">
        <f t="shared" ref="AQ612:AQ634" si="394">IF(M612=AE612,"○","●")</f>
        <v>●</v>
      </c>
      <c r="AR612" s="199" t="str">
        <f t="shared" ref="AR612:AR634" si="395">IF(N612=AF612,"○","●")</f>
        <v>●</v>
      </c>
      <c r="AS612" s="199" t="str">
        <f t="shared" ref="AS612" si="396">IF(O612=AG612,"○","●")</f>
        <v>●</v>
      </c>
    </row>
    <row r="613" spans="2:45" s="100" customFormat="1" ht="14.25" customHeight="1">
      <c r="B613" s="105" t="s">
        <v>91</v>
      </c>
      <c r="C613" s="106">
        <v>39</v>
      </c>
      <c r="D613" s="107">
        <v>31</v>
      </c>
      <c r="E613" s="107">
        <v>34</v>
      </c>
      <c r="F613" s="107">
        <v>22</v>
      </c>
      <c r="G613" s="107">
        <f>IF(COUNTIF(G617:G619,"x"),"x",IF(SUM(G617:G619)=0,"-",SUM(G617:G619)))</f>
        <v>27</v>
      </c>
      <c r="H613" s="107">
        <f t="shared" si="389"/>
        <v>5</v>
      </c>
      <c r="I613" s="108">
        <f t="shared" ref="I613:I615" si="397">IF(H613="x","x",IF(H613="-","-",IF(AND(F613="-",G613&gt;0),"皆増",IF(AND(F613&gt;0,G613="-"),"皆減",H613/F613*100))))</f>
        <v>22.727272727272727</v>
      </c>
      <c r="J613" s="102"/>
      <c r="K613" s="109" t="s">
        <v>91</v>
      </c>
      <c r="L613" s="106">
        <v>51</v>
      </c>
      <c r="M613" s="107">
        <v>61</v>
      </c>
      <c r="N613" s="107">
        <v>39</v>
      </c>
      <c r="O613" s="107">
        <v>31</v>
      </c>
      <c r="P613" s="107">
        <f>IF(COUNTIF(P617:P619,"x"),"x",IF(SUM(P617:P619)=0,"-",SUM(P617:P619)))</f>
        <v>14</v>
      </c>
      <c r="Q613" s="107">
        <f t="shared" si="390"/>
        <v>-17</v>
      </c>
      <c r="R613" s="108">
        <f t="shared" ref="R613:R615" si="398">IF(Q613="x","x",IF(Q613="-","-",IF(AND(O613="-",P613&gt;0),"皆増",IF(AND(O613&gt;0,P613="-"),"皆減",Q613/O613*100))))</f>
        <v>-54.838709677419352</v>
      </c>
      <c r="S613" s="108"/>
      <c r="W613" s="100" t="s">
        <v>374</v>
      </c>
      <c r="X613" s="100">
        <v>70</v>
      </c>
      <c r="Y613" s="100">
        <v>50</v>
      </c>
      <c r="Z613" s="100">
        <v>39</v>
      </c>
      <c r="AA613" s="100">
        <v>31</v>
      </c>
      <c r="AC613" s="100" t="s">
        <v>374</v>
      </c>
      <c r="AD613" s="100">
        <v>66</v>
      </c>
      <c r="AE613" s="100">
        <v>57</v>
      </c>
      <c r="AF613" s="100">
        <v>51</v>
      </c>
      <c r="AG613" s="100">
        <v>61</v>
      </c>
      <c r="AJ613" s="100" t="str">
        <f t="shared" ref="AJ613:AJ634" si="399">IF(C613=X613,"○","●")</f>
        <v>●</v>
      </c>
      <c r="AK613" s="100" t="str">
        <f t="shared" si="391"/>
        <v>●</v>
      </c>
      <c r="AL613" s="100" t="str">
        <f t="shared" si="392"/>
        <v>●</v>
      </c>
      <c r="AM613" s="100" t="str">
        <f t="shared" si="393"/>
        <v>●</v>
      </c>
      <c r="AP613" s="100" t="str">
        <f t="shared" ref="AP613:AP634" si="400">IF(L613=AD613,"○","●")</f>
        <v>●</v>
      </c>
      <c r="AQ613" s="100" t="str">
        <f t="shared" si="394"/>
        <v>●</v>
      </c>
      <c r="AR613" s="100" t="str">
        <f t="shared" si="395"/>
        <v>●</v>
      </c>
      <c r="AS613" s="100" t="str">
        <f>IF(O613=AG613,"○","●")</f>
        <v>●</v>
      </c>
    </row>
    <row r="614" spans="2:45" s="100" customFormat="1" ht="14.25" customHeight="1">
      <c r="B614" s="105" t="s">
        <v>92</v>
      </c>
      <c r="C614" s="106">
        <v>318</v>
      </c>
      <c r="D614" s="107">
        <v>246</v>
      </c>
      <c r="E614" s="107">
        <v>205</v>
      </c>
      <c r="F614" s="107">
        <v>164</v>
      </c>
      <c r="G614" s="296">
        <f>IF(COUNTIF(G620:G629,"x"),"x",IF(SUM(G620:G629)=0,"-",SUM(G620:G629)))</f>
        <v>138</v>
      </c>
      <c r="H614" s="107">
        <f t="shared" si="389"/>
        <v>-26</v>
      </c>
      <c r="I614" s="108">
        <f t="shared" si="397"/>
        <v>-15.853658536585366</v>
      </c>
      <c r="J614" s="102"/>
      <c r="K614" s="109" t="s">
        <v>92</v>
      </c>
      <c r="L614" s="106">
        <v>343</v>
      </c>
      <c r="M614" s="107">
        <v>289</v>
      </c>
      <c r="N614" s="107">
        <v>244</v>
      </c>
      <c r="O614" s="107">
        <v>202</v>
      </c>
      <c r="P614" s="296">
        <f>IF(COUNTIF(P620:P629,"x"),"x",IF(SUM(P620:P629)=0,"-",SUM(P620:P629)))</f>
        <v>172</v>
      </c>
      <c r="Q614" s="107">
        <f t="shared" si="390"/>
        <v>-30</v>
      </c>
      <c r="R614" s="108">
        <f t="shared" si="398"/>
        <v>-14.85148514851485</v>
      </c>
      <c r="S614" s="108"/>
      <c r="W614" s="100" t="s">
        <v>375</v>
      </c>
      <c r="X614" s="100">
        <v>475</v>
      </c>
      <c r="Y614" s="100">
        <v>407</v>
      </c>
      <c r="Z614" s="100">
        <v>318</v>
      </c>
      <c r="AA614" s="100">
        <v>246</v>
      </c>
      <c r="AC614" s="100" t="s">
        <v>375</v>
      </c>
      <c r="AD614" s="100">
        <v>556</v>
      </c>
      <c r="AE614" s="100">
        <v>431</v>
      </c>
      <c r="AF614" s="100">
        <v>343</v>
      </c>
      <c r="AG614" s="100">
        <v>289</v>
      </c>
      <c r="AJ614" s="100" t="str">
        <f t="shared" si="399"/>
        <v>●</v>
      </c>
      <c r="AK614" s="100" t="str">
        <f t="shared" si="391"/>
        <v>●</v>
      </c>
      <c r="AL614" s="100" t="str">
        <f>IF(E614=Z614,"○","●")</f>
        <v>●</v>
      </c>
      <c r="AM614" s="100" t="str">
        <f t="shared" si="393"/>
        <v>●</v>
      </c>
      <c r="AP614" s="100" t="str">
        <f t="shared" si="400"/>
        <v>●</v>
      </c>
      <c r="AQ614" s="100" t="str">
        <f t="shared" si="394"/>
        <v>●</v>
      </c>
      <c r="AR614" s="100" t="str">
        <f t="shared" si="395"/>
        <v>●</v>
      </c>
      <c r="AS614" s="100" t="str">
        <f t="shared" ref="AS614:AS634" si="401">IF(O614=AG614,"○","●")</f>
        <v>●</v>
      </c>
    </row>
    <row r="615" spans="2:45" s="100" customFormat="1" ht="14.25" customHeight="1">
      <c r="B615" s="105" t="s">
        <v>93</v>
      </c>
      <c r="C615" s="106">
        <v>182</v>
      </c>
      <c r="D615" s="107">
        <v>165</v>
      </c>
      <c r="E615" s="107">
        <v>159</v>
      </c>
      <c r="F615" s="107">
        <v>175</v>
      </c>
      <c r="G615" s="107">
        <f>IF(COUNTIF(G630:G634,"x"),"x",IF(SUM(G630,G634)=0,"-",SUM(G630:G634)))</f>
        <v>141</v>
      </c>
      <c r="H615" s="107">
        <f t="shared" si="389"/>
        <v>-34</v>
      </c>
      <c r="I615" s="108">
        <f t="shared" si="397"/>
        <v>-19.428571428571427</v>
      </c>
      <c r="J615" s="102"/>
      <c r="K615" s="109" t="s">
        <v>93</v>
      </c>
      <c r="L615" s="106">
        <v>207</v>
      </c>
      <c r="M615" s="107">
        <v>212</v>
      </c>
      <c r="N615" s="107">
        <v>203</v>
      </c>
      <c r="O615" s="107">
        <v>192</v>
      </c>
      <c r="P615" s="107">
        <f>IF(COUNTIF(P630:P634,"x"),"x",IF(SUM(P630,P634)=0,"-",SUM(P630:P634)))</f>
        <v>184</v>
      </c>
      <c r="Q615" s="107">
        <f t="shared" si="390"/>
        <v>-8</v>
      </c>
      <c r="R615" s="108">
        <f t="shared" si="398"/>
        <v>-4.1666666666666661</v>
      </c>
      <c r="S615" s="108"/>
      <c r="W615" s="100" t="s">
        <v>376</v>
      </c>
      <c r="X615" s="100">
        <v>176</v>
      </c>
      <c r="Y615" s="100">
        <v>175</v>
      </c>
      <c r="Z615" s="100">
        <v>182</v>
      </c>
      <c r="AA615" s="100">
        <v>165</v>
      </c>
      <c r="AC615" s="100" t="s">
        <v>376</v>
      </c>
      <c r="AD615" s="100">
        <v>166</v>
      </c>
      <c r="AE615" s="100">
        <v>186</v>
      </c>
      <c r="AF615" s="100">
        <v>207</v>
      </c>
      <c r="AG615" s="100">
        <v>212</v>
      </c>
      <c r="AJ615" s="100" t="str">
        <f t="shared" si="399"/>
        <v>●</v>
      </c>
      <c r="AK615" s="100" t="str">
        <f t="shared" si="391"/>
        <v>●</v>
      </c>
      <c r="AL615" s="100" t="str">
        <f t="shared" ref="AL615:AL624" si="402">IF(E615=Z615,"○","●")</f>
        <v>●</v>
      </c>
      <c r="AM615" s="100" t="str">
        <f t="shared" si="393"/>
        <v>●</v>
      </c>
      <c r="AP615" s="100" t="str">
        <f t="shared" si="400"/>
        <v>●</v>
      </c>
      <c r="AQ615" s="100" t="str">
        <f t="shared" si="394"/>
        <v>●</v>
      </c>
      <c r="AR615" s="100" t="str">
        <f t="shared" si="395"/>
        <v>●</v>
      </c>
      <c r="AS615" s="100" t="str">
        <f t="shared" si="401"/>
        <v>●</v>
      </c>
    </row>
    <row r="616" spans="2:45" s="100" customFormat="1" ht="14.25" customHeight="1">
      <c r="B616" s="102"/>
      <c r="C616" s="106"/>
      <c r="D616" s="112"/>
      <c r="E616" s="112"/>
      <c r="F616" s="112"/>
      <c r="G616" s="112"/>
      <c r="H616" s="112"/>
      <c r="I616" s="113"/>
      <c r="J616" s="102"/>
      <c r="K616" s="114"/>
      <c r="L616" s="106"/>
      <c r="M616" s="112"/>
      <c r="N616" s="112"/>
      <c r="O616" s="112"/>
      <c r="P616" s="112"/>
      <c r="Q616" s="112"/>
      <c r="R616" s="113"/>
      <c r="S616" s="113"/>
      <c r="AJ616" s="100" t="str">
        <f t="shared" si="399"/>
        <v>○</v>
      </c>
      <c r="AK616" s="100" t="str">
        <f t="shared" si="391"/>
        <v>○</v>
      </c>
      <c r="AL616" s="100" t="str">
        <f t="shared" si="402"/>
        <v>○</v>
      </c>
      <c r="AM616" s="100" t="str">
        <f t="shared" si="393"/>
        <v>○</v>
      </c>
      <c r="AP616" s="100" t="str">
        <f t="shared" si="400"/>
        <v>○</v>
      </c>
      <c r="AQ616" s="100" t="str">
        <f t="shared" si="394"/>
        <v>○</v>
      </c>
      <c r="AR616" s="100" t="str">
        <f t="shared" si="395"/>
        <v>○</v>
      </c>
      <c r="AS616" s="100" t="str">
        <f t="shared" si="401"/>
        <v>○</v>
      </c>
    </row>
    <row r="617" spans="2:45" s="100" customFormat="1" ht="14.25" customHeight="1">
      <c r="B617" s="102" t="s">
        <v>94</v>
      </c>
      <c r="C617" s="106">
        <v>16</v>
      </c>
      <c r="D617" s="107">
        <v>6</v>
      </c>
      <c r="E617" s="107">
        <v>13</v>
      </c>
      <c r="F617" s="107">
        <v>4</v>
      </c>
      <c r="G617" s="107">
        <f>第2表01元データ!N66</f>
        <v>11</v>
      </c>
      <c r="H617" s="107">
        <f t="shared" ref="H617:H634" si="403">IF(G617="x","x",IF(AND(G617="-",F617="-"),"-",IF(AND(G617="-",F617&gt;0),F617*-1,IF(AND(G617&gt;0,F617="-"),G617,G617-F617))))</f>
        <v>7</v>
      </c>
      <c r="I617" s="108">
        <f t="shared" ref="I617:I634" si="404">IF(H617="x","x",IF(H617="-","-",IF(AND(F617="-",G617&gt;0),"皆増",IF(AND(F617&gt;0,G617="-"),"皆減",H617/F617*100))))</f>
        <v>175</v>
      </c>
      <c r="J617" s="102"/>
      <c r="K617" s="114" t="s">
        <v>94</v>
      </c>
      <c r="L617" s="106">
        <v>15</v>
      </c>
      <c r="M617" s="107">
        <v>15</v>
      </c>
      <c r="N617" s="107">
        <v>8</v>
      </c>
      <c r="O617" s="107">
        <v>6</v>
      </c>
      <c r="P617" s="107">
        <f>第2表01元データ!O66</f>
        <v>3</v>
      </c>
      <c r="Q617" s="107">
        <f t="shared" ref="Q617:Q634" si="405">IF(P617="x","x",IF(AND(P617="-",O617="-"),"-",IF(AND(P617="-",O617&gt;0),O617*-1,IF(AND(P617&gt;0,O617="-"),P617,P617-O617))))</f>
        <v>-3</v>
      </c>
      <c r="R617" s="108">
        <f t="shared" ref="R617:R634" si="406">IF(Q617="x","x",IF(Q617="-","-",IF(AND(O617="-",P617&gt;0),"皆増",IF(AND(O617&gt;0,P617="-"),"皆減",Q617/O617*100))))</f>
        <v>-50</v>
      </c>
      <c r="S617" s="108"/>
      <c r="T617" s="100">
        <v>201</v>
      </c>
      <c r="W617" s="100" t="s">
        <v>377</v>
      </c>
      <c r="X617" s="100">
        <v>17</v>
      </c>
      <c r="Y617" s="100">
        <v>16</v>
      </c>
      <c r="Z617" s="100">
        <v>16</v>
      </c>
      <c r="AA617" s="100">
        <v>6</v>
      </c>
      <c r="AC617" s="100" t="s">
        <v>377</v>
      </c>
      <c r="AD617" s="100">
        <v>17</v>
      </c>
      <c r="AE617" s="100">
        <v>23</v>
      </c>
      <c r="AF617" s="100">
        <v>15</v>
      </c>
      <c r="AG617" s="100">
        <v>15</v>
      </c>
      <c r="AJ617" s="100" t="str">
        <f t="shared" si="399"/>
        <v>●</v>
      </c>
      <c r="AK617" s="100" t="str">
        <f t="shared" si="391"/>
        <v>●</v>
      </c>
      <c r="AL617" s="100" t="str">
        <f t="shared" si="402"/>
        <v>●</v>
      </c>
      <c r="AM617" s="100" t="str">
        <f t="shared" si="393"/>
        <v>●</v>
      </c>
      <c r="AP617" s="100" t="str">
        <f t="shared" si="400"/>
        <v>●</v>
      </c>
      <c r="AQ617" s="100" t="str">
        <f t="shared" si="394"/>
        <v>●</v>
      </c>
      <c r="AR617" s="100" t="str">
        <f t="shared" si="395"/>
        <v>●</v>
      </c>
      <c r="AS617" s="100" t="str">
        <f t="shared" si="401"/>
        <v>●</v>
      </c>
    </row>
    <row r="618" spans="2:45" s="100" customFormat="1" ht="14.25" customHeight="1">
      <c r="B618" s="102" t="s">
        <v>123</v>
      </c>
      <c r="C618" s="106">
        <v>12</v>
      </c>
      <c r="D618" s="107">
        <v>15</v>
      </c>
      <c r="E618" s="107">
        <v>5</v>
      </c>
      <c r="F618" s="107">
        <v>10</v>
      </c>
      <c r="G618" s="107">
        <f>第2表01元データ!N67</f>
        <v>7</v>
      </c>
      <c r="H618" s="107">
        <f t="shared" si="403"/>
        <v>-3</v>
      </c>
      <c r="I618" s="108">
        <f t="shared" si="404"/>
        <v>-30</v>
      </c>
      <c r="J618" s="102"/>
      <c r="K618" s="114" t="s">
        <v>123</v>
      </c>
      <c r="L618" s="106">
        <v>19</v>
      </c>
      <c r="M618" s="107">
        <v>20</v>
      </c>
      <c r="N618" s="107">
        <v>13</v>
      </c>
      <c r="O618" s="107">
        <v>11</v>
      </c>
      <c r="P618" s="107">
        <f>第2表01元データ!O67</f>
        <v>4</v>
      </c>
      <c r="Q618" s="107">
        <f t="shared" si="405"/>
        <v>-7</v>
      </c>
      <c r="R618" s="108">
        <f t="shared" si="406"/>
        <v>-63.636363636363633</v>
      </c>
      <c r="S618" s="108"/>
      <c r="T618" s="100">
        <v>202</v>
      </c>
      <c r="W618" s="100" t="s">
        <v>356</v>
      </c>
      <c r="X618" s="100">
        <v>21</v>
      </c>
      <c r="Y618" s="100">
        <v>15</v>
      </c>
      <c r="Z618" s="100">
        <v>12</v>
      </c>
      <c r="AA618" s="100">
        <v>15</v>
      </c>
      <c r="AC618" s="100" t="s">
        <v>356</v>
      </c>
      <c r="AD618" s="100">
        <v>15</v>
      </c>
      <c r="AE618" s="100">
        <v>20</v>
      </c>
      <c r="AF618" s="100">
        <v>19</v>
      </c>
      <c r="AG618" s="100">
        <v>20</v>
      </c>
      <c r="AJ618" s="100" t="str">
        <f t="shared" si="399"/>
        <v>●</v>
      </c>
      <c r="AK618" s="100" t="str">
        <f t="shared" si="391"/>
        <v>○</v>
      </c>
      <c r="AL618" s="100" t="str">
        <f t="shared" si="402"/>
        <v>●</v>
      </c>
      <c r="AM618" s="100" t="str">
        <f t="shared" si="393"/>
        <v>●</v>
      </c>
      <c r="AP618" s="100" t="str">
        <f t="shared" si="400"/>
        <v>●</v>
      </c>
      <c r="AQ618" s="100" t="str">
        <f t="shared" si="394"/>
        <v>○</v>
      </c>
      <c r="AR618" s="100" t="str">
        <f t="shared" si="395"/>
        <v>●</v>
      </c>
      <c r="AS618" s="100" t="str">
        <f t="shared" si="401"/>
        <v>●</v>
      </c>
    </row>
    <row r="619" spans="2:45" s="100" customFormat="1" ht="14.25" customHeight="1">
      <c r="B619" s="102" t="s">
        <v>124</v>
      </c>
      <c r="C619" s="106">
        <v>11</v>
      </c>
      <c r="D619" s="107">
        <v>10</v>
      </c>
      <c r="E619" s="107">
        <v>16</v>
      </c>
      <c r="F619" s="107">
        <v>8</v>
      </c>
      <c r="G619" s="107">
        <f>第2表01元データ!N68</f>
        <v>9</v>
      </c>
      <c r="H619" s="107">
        <f t="shared" si="403"/>
        <v>1</v>
      </c>
      <c r="I619" s="108">
        <f t="shared" si="404"/>
        <v>12.5</v>
      </c>
      <c r="J619" s="102"/>
      <c r="K619" s="114" t="s">
        <v>124</v>
      </c>
      <c r="L619" s="106">
        <v>17</v>
      </c>
      <c r="M619" s="107">
        <v>26</v>
      </c>
      <c r="N619" s="107">
        <v>18</v>
      </c>
      <c r="O619" s="107">
        <v>14</v>
      </c>
      <c r="P619" s="107">
        <f>第2表01元データ!O68</f>
        <v>7</v>
      </c>
      <c r="Q619" s="107">
        <f t="shared" si="405"/>
        <v>-7</v>
      </c>
      <c r="R619" s="108">
        <f t="shared" si="406"/>
        <v>-50</v>
      </c>
      <c r="S619" s="108"/>
      <c r="T619" s="100">
        <v>203</v>
      </c>
      <c r="W619" s="100" t="s">
        <v>357</v>
      </c>
      <c r="X619" s="100">
        <v>32</v>
      </c>
      <c r="Y619" s="100">
        <v>19</v>
      </c>
      <c r="Z619" s="100">
        <v>11</v>
      </c>
      <c r="AA619" s="100">
        <v>10</v>
      </c>
      <c r="AC619" s="100" t="s">
        <v>357</v>
      </c>
      <c r="AD619" s="100">
        <v>34</v>
      </c>
      <c r="AE619" s="100">
        <v>14</v>
      </c>
      <c r="AF619" s="100">
        <v>17</v>
      </c>
      <c r="AG619" s="100">
        <v>26</v>
      </c>
      <c r="AJ619" s="100" t="str">
        <f t="shared" si="399"/>
        <v>●</v>
      </c>
      <c r="AK619" s="100" t="str">
        <f t="shared" si="391"/>
        <v>●</v>
      </c>
      <c r="AL619" s="100" t="str">
        <f t="shared" si="402"/>
        <v>●</v>
      </c>
      <c r="AM619" s="100" t="str">
        <f t="shared" si="393"/>
        <v>●</v>
      </c>
      <c r="AP619" s="100" t="str">
        <f t="shared" si="400"/>
        <v>●</v>
      </c>
      <c r="AQ619" s="100" t="str">
        <f t="shared" si="394"/>
        <v>●</v>
      </c>
      <c r="AR619" s="100" t="str">
        <f t="shared" si="395"/>
        <v>●</v>
      </c>
      <c r="AS619" s="100" t="str">
        <f t="shared" si="401"/>
        <v>●</v>
      </c>
    </row>
    <row r="620" spans="2:45" s="100" customFormat="1" ht="14.25" customHeight="1">
      <c r="B620" s="102" t="s">
        <v>125</v>
      </c>
      <c r="C620" s="106">
        <v>21</v>
      </c>
      <c r="D620" s="107">
        <v>10</v>
      </c>
      <c r="E620" s="107">
        <v>12</v>
      </c>
      <c r="F620" s="107">
        <v>12</v>
      </c>
      <c r="G620" s="107">
        <f>第2表01元データ!N69</f>
        <v>6</v>
      </c>
      <c r="H620" s="107">
        <f t="shared" si="403"/>
        <v>-6</v>
      </c>
      <c r="I620" s="108">
        <f t="shared" si="404"/>
        <v>-50</v>
      </c>
      <c r="J620" s="102"/>
      <c r="K620" s="114" t="s">
        <v>125</v>
      </c>
      <c r="L620" s="106">
        <v>12</v>
      </c>
      <c r="M620" s="107">
        <v>17</v>
      </c>
      <c r="N620" s="107">
        <v>21</v>
      </c>
      <c r="O620" s="107">
        <v>19</v>
      </c>
      <c r="P620" s="107">
        <f>第2表01元データ!O69</f>
        <v>16</v>
      </c>
      <c r="Q620" s="107">
        <f t="shared" si="405"/>
        <v>-3</v>
      </c>
      <c r="R620" s="108">
        <f t="shared" si="406"/>
        <v>-15.789473684210526</v>
      </c>
      <c r="S620" s="108"/>
      <c r="T620" s="100">
        <v>204</v>
      </c>
      <c r="W620" s="100" t="s">
        <v>358</v>
      </c>
      <c r="X620" s="100">
        <v>53</v>
      </c>
      <c r="Y620" s="100">
        <v>28</v>
      </c>
      <c r="Z620" s="100">
        <v>21</v>
      </c>
      <c r="AA620" s="100">
        <v>10</v>
      </c>
      <c r="AC620" s="100" t="s">
        <v>358</v>
      </c>
      <c r="AD620" s="100">
        <v>66</v>
      </c>
      <c r="AE620" s="100">
        <v>28</v>
      </c>
      <c r="AF620" s="100">
        <v>12</v>
      </c>
      <c r="AG620" s="100">
        <v>17</v>
      </c>
      <c r="AJ620" s="100" t="str">
        <f t="shared" si="399"/>
        <v>●</v>
      </c>
      <c r="AK620" s="100" t="str">
        <f t="shared" si="391"/>
        <v>●</v>
      </c>
      <c r="AL620" s="100" t="str">
        <f t="shared" si="402"/>
        <v>●</v>
      </c>
      <c r="AM620" s="100" t="str">
        <f t="shared" si="393"/>
        <v>●</v>
      </c>
      <c r="AP620" s="100" t="str">
        <f t="shared" si="400"/>
        <v>●</v>
      </c>
      <c r="AQ620" s="100" t="str">
        <f t="shared" si="394"/>
        <v>●</v>
      </c>
      <c r="AR620" s="100" t="str">
        <f t="shared" si="395"/>
        <v>●</v>
      </c>
      <c r="AS620" s="100" t="str">
        <f t="shared" si="401"/>
        <v>●</v>
      </c>
    </row>
    <row r="621" spans="2:45" s="100" customFormat="1" ht="14.25" customHeight="1">
      <c r="B621" s="102" t="s">
        <v>126</v>
      </c>
      <c r="C621" s="106">
        <v>19</v>
      </c>
      <c r="D621" s="107">
        <v>15</v>
      </c>
      <c r="E621" s="107">
        <v>13</v>
      </c>
      <c r="F621" s="107">
        <v>12</v>
      </c>
      <c r="G621" s="107">
        <f>第2表01元データ!N70</f>
        <v>8</v>
      </c>
      <c r="H621" s="107">
        <f t="shared" si="403"/>
        <v>-4</v>
      </c>
      <c r="I621" s="108">
        <f t="shared" si="404"/>
        <v>-33.333333333333329</v>
      </c>
      <c r="J621" s="102"/>
      <c r="K621" s="114" t="s">
        <v>126</v>
      </c>
      <c r="L621" s="106">
        <v>23</v>
      </c>
      <c r="M621" s="107">
        <v>13</v>
      </c>
      <c r="N621" s="107">
        <v>15</v>
      </c>
      <c r="O621" s="107">
        <v>14</v>
      </c>
      <c r="P621" s="107">
        <f>第2表01元データ!O70</f>
        <v>12</v>
      </c>
      <c r="Q621" s="107">
        <f t="shared" si="405"/>
        <v>-2</v>
      </c>
      <c r="R621" s="108">
        <f t="shared" si="406"/>
        <v>-14.285714285714285</v>
      </c>
      <c r="S621" s="108"/>
      <c r="T621" s="100">
        <v>205</v>
      </c>
      <c r="W621" s="100" t="s">
        <v>359</v>
      </c>
      <c r="X621" s="100">
        <v>46</v>
      </c>
      <c r="Y621" s="100">
        <v>43</v>
      </c>
      <c r="Z621" s="100">
        <v>19</v>
      </c>
      <c r="AA621" s="100">
        <v>15</v>
      </c>
      <c r="AC621" s="100" t="s">
        <v>359</v>
      </c>
      <c r="AD621" s="100">
        <v>53</v>
      </c>
      <c r="AE621" s="100">
        <v>45</v>
      </c>
      <c r="AF621" s="100">
        <v>23</v>
      </c>
      <c r="AG621" s="100">
        <v>13</v>
      </c>
      <c r="AJ621" s="100" t="str">
        <f t="shared" si="399"/>
        <v>●</v>
      </c>
      <c r="AK621" s="100" t="str">
        <f t="shared" si="391"/>
        <v>●</v>
      </c>
      <c r="AL621" s="100" t="str">
        <f t="shared" si="402"/>
        <v>●</v>
      </c>
      <c r="AM621" s="100" t="str">
        <f t="shared" si="393"/>
        <v>●</v>
      </c>
      <c r="AP621" s="100" t="str">
        <f t="shared" si="400"/>
        <v>●</v>
      </c>
      <c r="AQ621" s="100" t="str">
        <f t="shared" si="394"/>
        <v>●</v>
      </c>
      <c r="AR621" s="100" t="str">
        <f t="shared" si="395"/>
        <v>●</v>
      </c>
      <c r="AS621" s="100" t="str">
        <f t="shared" si="401"/>
        <v>●</v>
      </c>
    </row>
    <row r="622" spans="2:45" s="100" customFormat="1" ht="14.25" customHeight="1">
      <c r="B622" s="102" t="s">
        <v>127</v>
      </c>
      <c r="C622" s="106">
        <v>27</v>
      </c>
      <c r="D622" s="107">
        <v>12</v>
      </c>
      <c r="E622" s="107">
        <v>11</v>
      </c>
      <c r="F622" s="107">
        <v>15</v>
      </c>
      <c r="G622" s="107">
        <f>第2表01元データ!N71</f>
        <v>19</v>
      </c>
      <c r="H622" s="107">
        <f t="shared" si="403"/>
        <v>4</v>
      </c>
      <c r="I622" s="108">
        <f t="shared" si="404"/>
        <v>26.666666666666668</v>
      </c>
      <c r="J622" s="102"/>
      <c r="K622" s="114" t="s">
        <v>127</v>
      </c>
      <c r="L622" s="106">
        <v>26</v>
      </c>
      <c r="M622" s="107">
        <v>20</v>
      </c>
      <c r="N622" s="107">
        <v>13</v>
      </c>
      <c r="O622" s="107">
        <v>8</v>
      </c>
      <c r="P622" s="107">
        <f>第2表01元データ!O71</f>
        <v>9</v>
      </c>
      <c r="Q622" s="107">
        <f t="shared" si="405"/>
        <v>1</v>
      </c>
      <c r="R622" s="108">
        <f t="shared" si="406"/>
        <v>12.5</v>
      </c>
      <c r="S622" s="108"/>
      <c r="T622" s="100">
        <v>206</v>
      </c>
      <c r="W622" s="100" t="s">
        <v>360</v>
      </c>
      <c r="X622" s="100">
        <v>34</v>
      </c>
      <c r="Y622" s="100">
        <v>24</v>
      </c>
      <c r="Z622" s="100">
        <v>27</v>
      </c>
      <c r="AA622" s="100">
        <v>12</v>
      </c>
      <c r="AC622" s="100" t="s">
        <v>360</v>
      </c>
      <c r="AD622" s="100">
        <v>53</v>
      </c>
      <c r="AE622" s="100">
        <v>30</v>
      </c>
      <c r="AF622" s="100">
        <v>26</v>
      </c>
      <c r="AG622" s="100">
        <v>20</v>
      </c>
      <c r="AJ622" s="100" t="str">
        <f t="shared" si="399"/>
        <v>●</v>
      </c>
      <c r="AK622" s="100" t="str">
        <f t="shared" si="391"/>
        <v>●</v>
      </c>
      <c r="AL622" s="100" t="str">
        <f t="shared" si="402"/>
        <v>●</v>
      </c>
      <c r="AM622" s="100" t="str">
        <f t="shared" si="393"/>
        <v>●</v>
      </c>
      <c r="AP622" s="100" t="str">
        <f t="shared" si="400"/>
        <v>●</v>
      </c>
      <c r="AQ622" s="100" t="str">
        <f t="shared" si="394"/>
        <v>●</v>
      </c>
      <c r="AR622" s="100" t="str">
        <f t="shared" si="395"/>
        <v>●</v>
      </c>
      <c r="AS622" s="100" t="str">
        <f t="shared" si="401"/>
        <v>●</v>
      </c>
    </row>
    <row r="623" spans="2:45" s="100" customFormat="1" ht="14.25" customHeight="1">
      <c r="B623" s="102" t="s">
        <v>128</v>
      </c>
      <c r="C623" s="106">
        <v>24</v>
      </c>
      <c r="D623" s="107">
        <v>16</v>
      </c>
      <c r="E623" s="107">
        <v>15</v>
      </c>
      <c r="F623" s="107">
        <v>11</v>
      </c>
      <c r="G623" s="107">
        <f>第2表01元データ!N72</f>
        <v>15</v>
      </c>
      <c r="H623" s="107">
        <f t="shared" si="403"/>
        <v>4</v>
      </c>
      <c r="I623" s="108">
        <f t="shared" si="404"/>
        <v>36.363636363636367</v>
      </c>
      <c r="J623" s="102"/>
      <c r="K623" s="114" t="s">
        <v>128</v>
      </c>
      <c r="L623" s="106">
        <v>25</v>
      </c>
      <c r="M623" s="107">
        <v>23</v>
      </c>
      <c r="N623" s="107">
        <v>15</v>
      </c>
      <c r="O623" s="107">
        <v>14</v>
      </c>
      <c r="P623" s="107">
        <f>第2表01元データ!O72</f>
        <v>9</v>
      </c>
      <c r="Q623" s="107">
        <f t="shared" si="405"/>
        <v>-5</v>
      </c>
      <c r="R623" s="108">
        <f t="shared" si="406"/>
        <v>-35.714285714285715</v>
      </c>
      <c r="S623" s="108"/>
      <c r="T623" s="100">
        <v>207</v>
      </c>
      <c r="W623" s="100" t="s">
        <v>361</v>
      </c>
      <c r="X623" s="100">
        <v>33</v>
      </c>
      <c r="Y623" s="100">
        <v>29</v>
      </c>
      <c r="Z623" s="100">
        <v>24</v>
      </c>
      <c r="AA623" s="100">
        <v>16</v>
      </c>
      <c r="AC623" s="100" t="s">
        <v>361</v>
      </c>
      <c r="AD623" s="100">
        <v>22</v>
      </c>
      <c r="AE623" s="100">
        <v>40</v>
      </c>
      <c r="AF623" s="100">
        <v>25</v>
      </c>
      <c r="AG623" s="100">
        <v>23</v>
      </c>
      <c r="AJ623" s="100" t="str">
        <f t="shared" si="399"/>
        <v>●</v>
      </c>
      <c r="AK623" s="100" t="str">
        <f t="shared" si="391"/>
        <v>●</v>
      </c>
      <c r="AL623" s="100" t="str">
        <f t="shared" si="402"/>
        <v>●</v>
      </c>
      <c r="AM623" s="100" t="str">
        <f t="shared" si="393"/>
        <v>●</v>
      </c>
      <c r="AP623" s="100" t="str">
        <f t="shared" si="400"/>
        <v>●</v>
      </c>
      <c r="AQ623" s="100" t="str">
        <f t="shared" si="394"/>
        <v>●</v>
      </c>
      <c r="AR623" s="100" t="str">
        <f t="shared" si="395"/>
        <v>●</v>
      </c>
      <c r="AS623" s="100" t="str">
        <f t="shared" si="401"/>
        <v>●</v>
      </c>
    </row>
    <row r="624" spans="2:45" s="100" customFormat="1" ht="14.25" customHeight="1">
      <c r="B624" s="102" t="s">
        <v>129</v>
      </c>
      <c r="C624" s="106">
        <v>22</v>
      </c>
      <c r="D624" s="107">
        <v>20</v>
      </c>
      <c r="E624" s="107">
        <v>14</v>
      </c>
      <c r="F624" s="107">
        <v>18</v>
      </c>
      <c r="G624" s="107">
        <f>第2表01元データ!N73</f>
        <v>5</v>
      </c>
      <c r="H624" s="107">
        <f t="shared" si="403"/>
        <v>-13</v>
      </c>
      <c r="I624" s="108">
        <f t="shared" si="404"/>
        <v>-72.222222222222214</v>
      </c>
      <c r="J624" s="102"/>
      <c r="K624" s="114" t="s">
        <v>129</v>
      </c>
      <c r="L624" s="106">
        <v>38</v>
      </c>
      <c r="M624" s="107">
        <v>22</v>
      </c>
      <c r="N624" s="107">
        <v>24</v>
      </c>
      <c r="O624" s="107">
        <v>12</v>
      </c>
      <c r="P624" s="107">
        <f>第2表01元データ!O73</f>
        <v>11</v>
      </c>
      <c r="Q624" s="107">
        <f t="shared" si="405"/>
        <v>-1</v>
      </c>
      <c r="R624" s="108">
        <f t="shared" si="406"/>
        <v>-8.3333333333333321</v>
      </c>
      <c r="S624" s="108"/>
      <c r="T624" s="100">
        <v>208</v>
      </c>
      <c r="W624" s="100" t="s">
        <v>362</v>
      </c>
      <c r="X624" s="100">
        <v>43</v>
      </c>
      <c r="Y624" s="100">
        <v>36</v>
      </c>
      <c r="Z624" s="100">
        <v>22</v>
      </c>
      <c r="AA624" s="100">
        <v>20</v>
      </c>
      <c r="AC624" s="100" t="s">
        <v>362</v>
      </c>
      <c r="AD624" s="100">
        <v>38</v>
      </c>
      <c r="AE624" s="100">
        <v>18</v>
      </c>
      <c r="AF624" s="100">
        <v>38</v>
      </c>
      <c r="AG624" s="100">
        <v>22</v>
      </c>
      <c r="AJ624" s="100" t="str">
        <f t="shared" si="399"/>
        <v>●</v>
      </c>
      <c r="AK624" s="100" t="str">
        <f t="shared" si="391"/>
        <v>●</v>
      </c>
      <c r="AL624" s="100" t="str">
        <f t="shared" si="402"/>
        <v>●</v>
      </c>
      <c r="AM624" s="100" t="str">
        <f t="shared" si="393"/>
        <v>●</v>
      </c>
      <c r="AP624" s="100" t="str">
        <f t="shared" si="400"/>
        <v>○</v>
      </c>
      <c r="AQ624" s="100" t="str">
        <f t="shared" si="394"/>
        <v>●</v>
      </c>
      <c r="AR624" s="100" t="str">
        <f t="shared" si="395"/>
        <v>●</v>
      </c>
      <c r="AS624" s="100" t="str">
        <f t="shared" si="401"/>
        <v>●</v>
      </c>
    </row>
    <row r="625" spans="2:45" s="100" customFormat="1" ht="14.25" customHeight="1">
      <c r="B625" s="102" t="s">
        <v>130</v>
      </c>
      <c r="C625" s="106">
        <v>28</v>
      </c>
      <c r="D625" s="107">
        <v>23</v>
      </c>
      <c r="E625" s="107">
        <v>18</v>
      </c>
      <c r="F625" s="107">
        <v>18</v>
      </c>
      <c r="G625" s="107">
        <f>第2表01元データ!N74</f>
        <v>14</v>
      </c>
      <c r="H625" s="107">
        <f t="shared" si="403"/>
        <v>-4</v>
      </c>
      <c r="I625" s="108">
        <f t="shared" si="404"/>
        <v>-22.222222222222221</v>
      </c>
      <c r="J625" s="102"/>
      <c r="K625" s="114" t="s">
        <v>130</v>
      </c>
      <c r="L625" s="106">
        <v>21</v>
      </c>
      <c r="M625" s="107">
        <v>43</v>
      </c>
      <c r="N625" s="107">
        <v>19</v>
      </c>
      <c r="O625" s="107">
        <v>25</v>
      </c>
      <c r="P625" s="107">
        <f>第2表01元データ!O74</f>
        <v>15</v>
      </c>
      <c r="Q625" s="107">
        <f t="shared" si="405"/>
        <v>-10</v>
      </c>
      <c r="R625" s="108">
        <f t="shared" si="406"/>
        <v>-40</v>
      </c>
      <c r="S625" s="108"/>
      <c r="T625" s="100">
        <v>209</v>
      </c>
      <c r="W625" s="100" t="s">
        <v>363</v>
      </c>
      <c r="X625" s="100">
        <v>60</v>
      </c>
      <c r="Y625" s="100">
        <v>42</v>
      </c>
      <c r="Z625" s="100">
        <v>28</v>
      </c>
      <c r="AA625" s="100">
        <v>23</v>
      </c>
      <c r="AC625" s="100" t="s">
        <v>363</v>
      </c>
      <c r="AD625" s="100">
        <v>59</v>
      </c>
      <c r="AE625" s="100">
        <v>35</v>
      </c>
      <c r="AF625" s="100">
        <v>21</v>
      </c>
      <c r="AG625" s="100">
        <v>43</v>
      </c>
      <c r="AJ625" s="100" t="str">
        <f t="shared" si="399"/>
        <v>●</v>
      </c>
      <c r="AK625" s="100" t="str">
        <f t="shared" si="391"/>
        <v>●</v>
      </c>
      <c r="AL625" s="100" t="str">
        <f>IF(E625=Z625,"○","●")</f>
        <v>●</v>
      </c>
      <c r="AM625" s="100" t="str">
        <f t="shared" si="393"/>
        <v>●</v>
      </c>
      <c r="AP625" s="100" t="str">
        <f t="shared" si="400"/>
        <v>●</v>
      </c>
      <c r="AQ625" s="100" t="str">
        <f t="shared" si="394"/>
        <v>●</v>
      </c>
      <c r="AR625" s="100" t="str">
        <f t="shared" si="395"/>
        <v>●</v>
      </c>
      <c r="AS625" s="100" t="str">
        <f t="shared" si="401"/>
        <v>●</v>
      </c>
    </row>
    <row r="626" spans="2:45" s="100" customFormat="1" ht="14.25" customHeight="1">
      <c r="B626" s="102" t="s">
        <v>131</v>
      </c>
      <c r="C626" s="106">
        <v>36</v>
      </c>
      <c r="D626" s="107">
        <v>29</v>
      </c>
      <c r="E626" s="107">
        <v>22</v>
      </c>
      <c r="F626" s="107">
        <v>16</v>
      </c>
      <c r="G626" s="107">
        <f>第2表01元データ!N75</f>
        <v>16</v>
      </c>
      <c r="H626" s="107">
        <f t="shared" si="403"/>
        <v>0</v>
      </c>
      <c r="I626" s="108">
        <f t="shared" si="404"/>
        <v>0</v>
      </c>
      <c r="J626" s="102"/>
      <c r="K626" s="114" t="s">
        <v>131</v>
      </c>
      <c r="L626" s="106">
        <v>38</v>
      </c>
      <c r="M626" s="107">
        <v>18</v>
      </c>
      <c r="N626" s="107">
        <v>40</v>
      </c>
      <c r="O626" s="107">
        <v>22</v>
      </c>
      <c r="P626" s="107">
        <f>第2表01元データ!O75</f>
        <v>23</v>
      </c>
      <c r="Q626" s="107">
        <f t="shared" si="405"/>
        <v>1</v>
      </c>
      <c r="R626" s="108">
        <f t="shared" si="406"/>
        <v>4.5454545454545459</v>
      </c>
      <c r="S626" s="108"/>
      <c r="T626" s="100">
        <v>210</v>
      </c>
      <c r="W626" s="100" t="s">
        <v>364</v>
      </c>
      <c r="X626" s="100">
        <v>51</v>
      </c>
      <c r="Y626" s="100">
        <v>56</v>
      </c>
      <c r="Z626" s="100">
        <v>36</v>
      </c>
      <c r="AA626" s="100">
        <v>29</v>
      </c>
      <c r="AC626" s="100" t="s">
        <v>364</v>
      </c>
      <c r="AD626" s="100">
        <v>53</v>
      </c>
      <c r="AE626" s="100">
        <v>57</v>
      </c>
      <c r="AF626" s="100">
        <v>38</v>
      </c>
      <c r="AG626" s="100">
        <v>18</v>
      </c>
      <c r="AJ626" s="100" t="str">
        <f t="shared" si="399"/>
        <v>●</v>
      </c>
      <c r="AK626" s="100" t="str">
        <f t="shared" si="391"/>
        <v>●</v>
      </c>
      <c r="AL626" s="100" t="str">
        <f t="shared" ref="AL626:AL634" si="407">IF(E626=Z626,"○","●")</f>
        <v>●</v>
      </c>
      <c r="AM626" s="100" t="str">
        <f t="shared" si="393"/>
        <v>●</v>
      </c>
      <c r="AP626" s="100" t="str">
        <f t="shared" si="400"/>
        <v>●</v>
      </c>
      <c r="AQ626" s="100" t="str">
        <f t="shared" si="394"/>
        <v>●</v>
      </c>
      <c r="AR626" s="100" t="str">
        <f t="shared" si="395"/>
        <v>●</v>
      </c>
      <c r="AS626" s="100" t="str">
        <f t="shared" si="401"/>
        <v>●</v>
      </c>
    </row>
    <row r="627" spans="2:45" s="100" customFormat="1" ht="14.25" customHeight="1">
      <c r="B627" s="102" t="s">
        <v>132</v>
      </c>
      <c r="C627" s="106">
        <v>57</v>
      </c>
      <c r="D627" s="107">
        <v>33</v>
      </c>
      <c r="E627" s="107">
        <v>25</v>
      </c>
      <c r="F627" s="107">
        <v>16</v>
      </c>
      <c r="G627" s="107">
        <f>第2表01元データ!N76</f>
        <v>18</v>
      </c>
      <c r="H627" s="107">
        <f t="shared" si="403"/>
        <v>2</v>
      </c>
      <c r="I627" s="108">
        <f t="shared" si="404"/>
        <v>12.5</v>
      </c>
      <c r="J627" s="102"/>
      <c r="K627" s="114" t="s">
        <v>132</v>
      </c>
      <c r="L627" s="106">
        <v>57</v>
      </c>
      <c r="M627" s="107">
        <v>36</v>
      </c>
      <c r="N627" s="107">
        <v>16</v>
      </c>
      <c r="O627" s="107">
        <v>42</v>
      </c>
      <c r="P627" s="107">
        <f>第2表01元データ!O76</f>
        <v>20</v>
      </c>
      <c r="Q627" s="107">
        <f t="shared" si="405"/>
        <v>-22</v>
      </c>
      <c r="R627" s="108">
        <f t="shared" si="406"/>
        <v>-52.380952380952387</v>
      </c>
      <c r="S627" s="108"/>
      <c r="T627" s="100">
        <v>211</v>
      </c>
      <c r="W627" s="100" t="s">
        <v>365</v>
      </c>
      <c r="X627" s="100">
        <v>46</v>
      </c>
      <c r="Y627" s="100">
        <v>42</v>
      </c>
      <c r="Z627" s="100">
        <v>57</v>
      </c>
      <c r="AA627" s="100">
        <v>33</v>
      </c>
      <c r="AC627" s="100" t="s">
        <v>365</v>
      </c>
      <c r="AD627" s="100">
        <v>75</v>
      </c>
      <c r="AE627" s="100">
        <v>47</v>
      </c>
      <c r="AF627" s="100">
        <v>57</v>
      </c>
      <c r="AG627" s="100">
        <v>36</v>
      </c>
      <c r="AJ627" s="100" t="str">
        <f t="shared" si="399"/>
        <v>●</v>
      </c>
      <c r="AK627" s="100" t="str">
        <f t="shared" si="391"/>
        <v>●</v>
      </c>
      <c r="AL627" s="100" t="str">
        <f t="shared" si="407"/>
        <v>●</v>
      </c>
      <c r="AM627" s="100" t="str">
        <f t="shared" si="393"/>
        <v>●</v>
      </c>
      <c r="AP627" s="100" t="str">
        <f t="shared" si="400"/>
        <v>●</v>
      </c>
      <c r="AQ627" s="100" t="str">
        <f t="shared" si="394"/>
        <v>●</v>
      </c>
      <c r="AR627" s="100" t="str">
        <f t="shared" si="395"/>
        <v>●</v>
      </c>
      <c r="AS627" s="100" t="str">
        <f t="shared" si="401"/>
        <v>●</v>
      </c>
    </row>
    <row r="628" spans="2:45" s="100" customFormat="1" ht="14.25" customHeight="1">
      <c r="B628" s="102" t="s">
        <v>133</v>
      </c>
      <c r="C628" s="106">
        <v>39</v>
      </c>
      <c r="D628" s="107">
        <v>49</v>
      </c>
      <c r="E628" s="107">
        <v>25</v>
      </c>
      <c r="F628" s="107">
        <v>24</v>
      </c>
      <c r="G628" s="107">
        <f>第2表01元データ!N77</f>
        <v>15</v>
      </c>
      <c r="H628" s="107">
        <f t="shared" si="403"/>
        <v>-9</v>
      </c>
      <c r="I628" s="108">
        <f t="shared" si="404"/>
        <v>-37.5</v>
      </c>
      <c r="J628" s="102"/>
      <c r="K628" s="114" t="s">
        <v>133</v>
      </c>
      <c r="L628" s="106">
        <v>44</v>
      </c>
      <c r="M628" s="107">
        <v>52</v>
      </c>
      <c r="N628" s="107">
        <v>32</v>
      </c>
      <c r="O628" s="107">
        <v>17</v>
      </c>
      <c r="P628" s="107">
        <f>第2表01元データ!O77</f>
        <v>38</v>
      </c>
      <c r="Q628" s="107">
        <f t="shared" si="405"/>
        <v>21</v>
      </c>
      <c r="R628" s="108">
        <f t="shared" si="406"/>
        <v>123.52941176470588</v>
      </c>
      <c r="S628" s="108"/>
      <c r="T628" s="100">
        <v>212</v>
      </c>
      <c r="W628" s="100" t="s">
        <v>366</v>
      </c>
      <c r="X628" s="100">
        <v>62</v>
      </c>
      <c r="Y628" s="100">
        <v>47</v>
      </c>
      <c r="Z628" s="100">
        <v>39</v>
      </c>
      <c r="AA628" s="100">
        <v>49</v>
      </c>
      <c r="AC628" s="100" t="s">
        <v>366</v>
      </c>
      <c r="AD628" s="100">
        <v>73</v>
      </c>
      <c r="AE628" s="100">
        <v>65</v>
      </c>
      <c r="AF628" s="100">
        <v>44</v>
      </c>
      <c r="AG628" s="100">
        <v>52</v>
      </c>
      <c r="AJ628" s="100" t="str">
        <f t="shared" si="399"/>
        <v>●</v>
      </c>
      <c r="AK628" s="100" t="str">
        <f t="shared" si="391"/>
        <v>●</v>
      </c>
      <c r="AL628" s="100" t="str">
        <f t="shared" si="407"/>
        <v>●</v>
      </c>
      <c r="AM628" s="100" t="str">
        <f t="shared" si="393"/>
        <v>●</v>
      </c>
      <c r="AP628" s="100" t="str">
        <f t="shared" si="400"/>
        <v>●</v>
      </c>
      <c r="AQ628" s="100" t="str">
        <f t="shared" si="394"/>
        <v>●</v>
      </c>
      <c r="AR628" s="100" t="str">
        <f t="shared" si="395"/>
        <v>●</v>
      </c>
      <c r="AS628" s="100" t="str">
        <f t="shared" si="401"/>
        <v>●</v>
      </c>
    </row>
    <row r="629" spans="2:45" s="100" customFormat="1" ht="14.25" customHeight="1">
      <c r="B629" s="102" t="s">
        <v>134</v>
      </c>
      <c r="C629" s="106">
        <v>45</v>
      </c>
      <c r="D629" s="107">
        <v>39</v>
      </c>
      <c r="E629" s="107">
        <v>50</v>
      </c>
      <c r="F629" s="107">
        <v>22</v>
      </c>
      <c r="G629" s="107">
        <f>第2表01元データ!N78</f>
        <v>22</v>
      </c>
      <c r="H629" s="107">
        <f t="shared" si="403"/>
        <v>0</v>
      </c>
      <c r="I629" s="108">
        <f t="shared" si="404"/>
        <v>0</v>
      </c>
      <c r="J629" s="102"/>
      <c r="K629" s="114" t="s">
        <v>134</v>
      </c>
      <c r="L629" s="106">
        <v>59</v>
      </c>
      <c r="M629" s="107">
        <v>45</v>
      </c>
      <c r="N629" s="107">
        <v>49</v>
      </c>
      <c r="O629" s="107">
        <v>29</v>
      </c>
      <c r="P629" s="107">
        <f>第2表01元データ!O78</f>
        <v>19</v>
      </c>
      <c r="Q629" s="107">
        <f t="shared" si="405"/>
        <v>-10</v>
      </c>
      <c r="R629" s="108">
        <f t="shared" si="406"/>
        <v>-34.482758620689658</v>
      </c>
      <c r="S629" s="108"/>
      <c r="T629" s="100">
        <v>213</v>
      </c>
      <c r="W629" s="100" t="s">
        <v>367</v>
      </c>
      <c r="X629" s="100">
        <v>47</v>
      </c>
      <c r="Y629" s="100">
        <v>60</v>
      </c>
      <c r="Z629" s="100">
        <v>45</v>
      </c>
      <c r="AA629" s="100">
        <v>39</v>
      </c>
      <c r="AC629" s="100" t="s">
        <v>367</v>
      </c>
      <c r="AD629" s="100">
        <v>64</v>
      </c>
      <c r="AE629" s="100">
        <v>66</v>
      </c>
      <c r="AF629" s="100">
        <v>59</v>
      </c>
      <c r="AG629" s="100">
        <v>45</v>
      </c>
      <c r="AJ629" s="100" t="str">
        <f t="shared" si="399"/>
        <v>●</v>
      </c>
      <c r="AK629" s="100" t="str">
        <f t="shared" si="391"/>
        <v>●</v>
      </c>
      <c r="AL629" s="100" t="str">
        <f t="shared" si="407"/>
        <v>●</v>
      </c>
      <c r="AM629" s="100" t="str">
        <f t="shared" si="393"/>
        <v>●</v>
      </c>
      <c r="AP629" s="100" t="str">
        <f t="shared" si="400"/>
        <v>●</v>
      </c>
      <c r="AQ629" s="100" t="str">
        <f t="shared" si="394"/>
        <v>●</v>
      </c>
      <c r="AR629" s="100" t="str">
        <f t="shared" si="395"/>
        <v>●</v>
      </c>
      <c r="AS629" s="100" t="str">
        <f t="shared" si="401"/>
        <v>●</v>
      </c>
    </row>
    <row r="630" spans="2:45" s="100" customFormat="1" ht="14.25" customHeight="1">
      <c r="B630" s="102" t="s">
        <v>135</v>
      </c>
      <c r="C630" s="106">
        <v>58</v>
      </c>
      <c r="D630" s="107">
        <v>39</v>
      </c>
      <c r="E630" s="107">
        <v>38</v>
      </c>
      <c r="F630" s="107">
        <v>47</v>
      </c>
      <c r="G630" s="107">
        <f>第2表01元データ!N79</f>
        <v>22</v>
      </c>
      <c r="H630" s="107">
        <f t="shared" si="403"/>
        <v>-25</v>
      </c>
      <c r="I630" s="108">
        <f t="shared" si="404"/>
        <v>-53.191489361702125</v>
      </c>
      <c r="J630" s="102"/>
      <c r="K630" s="114" t="s">
        <v>135</v>
      </c>
      <c r="L630" s="106">
        <v>63</v>
      </c>
      <c r="M630" s="107">
        <v>54</v>
      </c>
      <c r="N630" s="107">
        <v>46</v>
      </c>
      <c r="O630" s="107">
        <v>45</v>
      </c>
      <c r="P630" s="107">
        <f>第2表01元データ!O79</f>
        <v>29</v>
      </c>
      <c r="Q630" s="107">
        <f t="shared" si="405"/>
        <v>-16</v>
      </c>
      <c r="R630" s="108">
        <f t="shared" si="406"/>
        <v>-35.555555555555557</v>
      </c>
      <c r="S630" s="108"/>
      <c r="T630" s="100">
        <v>214</v>
      </c>
      <c r="W630" s="100" t="s">
        <v>368</v>
      </c>
      <c r="X630" s="100">
        <v>40</v>
      </c>
      <c r="Y630" s="100">
        <v>46</v>
      </c>
      <c r="Z630" s="100">
        <v>58</v>
      </c>
      <c r="AA630" s="100">
        <v>39</v>
      </c>
      <c r="AC630" s="100" t="s">
        <v>368</v>
      </c>
      <c r="AD630" s="100">
        <v>64</v>
      </c>
      <c r="AE630" s="100">
        <v>58</v>
      </c>
      <c r="AF630" s="100">
        <v>63</v>
      </c>
      <c r="AG630" s="100">
        <v>54</v>
      </c>
      <c r="AJ630" s="100" t="str">
        <f t="shared" si="399"/>
        <v>●</v>
      </c>
      <c r="AK630" s="100" t="str">
        <f t="shared" si="391"/>
        <v>●</v>
      </c>
      <c r="AL630" s="100" t="str">
        <f t="shared" si="407"/>
        <v>●</v>
      </c>
      <c r="AM630" s="100" t="str">
        <f t="shared" si="393"/>
        <v>●</v>
      </c>
      <c r="AP630" s="100" t="str">
        <f t="shared" si="400"/>
        <v>●</v>
      </c>
      <c r="AQ630" s="100" t="str">
        <f t="shared" si="394"/>
        <v>●</v>
      </c>
      <c r="AR630" s="100" t="str">
        <f t="shared" si="395"/>
        <v>●</v>
      </c>
      <c r="AS630" s="100" t="str">
        <f t="shared" si="401"/>
        <v>●</v>
      </c>
    </row>
    <row r="631" spans="2:45" s="100" customFormat="1" ht="14.25" customHeight="1">
      <c r="B631" s="102" t="s">
        <v>136</v>
      </c>
      <c r="C631" s="106">
        <v>40</v>
      </c>
      <c r="D631" s="107">
        <v>54</v>
      </c>
      <c r="E631" s="107">
        <v>35</v>
      </c>
      <c r="F631" s="107">
        <v>34</v>
      </c>
      <c r="G631" s="107">
        <f>第2表01元データ!N80</f>
        <v>34</v>
      </c>
      <c r="H631" s="107">
        <f t="shared" si="403"/>
        <v>0</v>
      </c>
      <c r="I631" s="108">
        <f t="shared" si="404"/>
        <v>0</v>
      </c>
      <c r="J631" s="102"/>
      <c r="K631" s="114" t="s">
        <v>136</v>
      </c>
      <c r="L631" s="106">
        <v>51</v>
      </c>
      <c r="M631" s="107">
        <v>58</v>
      </c>
      <c r="N631" s="107">
        <v>51</v>
      </c>
      <c r="O631" s="107">
        <v>43</v>
      </c>
      <c r="P631" s="107">
        <f>第2表01元データ!O80</f>
        <v>44</v>
      </c>
      <c r="Q631" s="107">
        <f t="shared" si="405"/>
        <v>1</v>
      </c>
      <c r="R631" s="108">
        <f t="shared" si="406"/>
        <v>2.3255813953488373</v>
      </c>
      <c r="S631" s="108"/>
      <c r="T631" s="100">
        <v>215</v>
      </c>
      <c r="W631" s="100" t="s">
        <v>369</v>
      </c>
      <c r="X631" s="100">
        <v>39</v>
      </c>
      <c r="Y631" s="100">
        <v>42</v>
      </c>
      <c r="Z631" s="100">
        <v>40</v>
      </c>
      <c r="AA631" s="100">
        <v>54</v>
      </c>
      <c r="AC631" s="100" t="s">
        <v>369</v>
      </c>
      <c r="AD631" s="100">
        <v>42</v>
      </c>
      <c r="AE631" s="100">
        <v>57</v>
      </c>
      <c r="AF631" s="100">
        <v>51</v>
      </c>
      <c r="AG631" s="100">
        <v>58</v>
      </c>
      <c r="AJ631" s="100" t="str">
        <f t="shared" si="399"/>
        <v>●</v>
      </c>
      <c r="AK631" s="100" t="str">
        <f t="shared" si="391"/>
        <v>●</v>
      </c>
      <c r="AL631" s="100" t="str">
        <f t="shared" si="407"/>
        <v>●</v>
      </c>
      <c r="AM631" s="100" t="str">
        <f t="shared" si="393"/>
        <v>●</v>
      </c>
      <c r="AP631" s="100" t="str">
        <f t="shared" si="400"/>
        <v>●</v>
      </c>
      <c r="AQ631" s="100" t="str">
        <f t="shared" si="394"/>
        <v>●</v>
      </c>
      <c r="AR631" s="100" t="str">
        <f t="shared" si="395"/>
        <v>○</v>
      </c>
      <c r="AS631" s="100" t="str">
        <f t="shared" si="401"/>
        <v>●</v>
      </c>
    </row>
    <row r="632" spans="2:45" s="100" customFormat="1" ht="14.25" customHeight="1">
      <c r="B632" s="102" t="s">
        <v>137</v>
      </c>
      <c r="C632" s="106">
        <v>38</v>
      </c>
      <c r="D632" s="107">
        <v>29</v>
      </c>
      <c r="E632" s="107">
        <v>41</v>
      </c>
      <c r="F632" s="107">
        <v>32</v>
      </c>
      <c r="G632" s="107">
        <f>第2表01元データ!N81</f>
        <v>31</v>
      </c>
      <c r="H632" s="107">
        <f t="shared" si="403"/>
        <v>-1</v>
      </c>
      <c r="I632" s="108">
        <f t="shared" si="404"/>
        <v>-3.125</v>
      </c>
      <c r="J632" s="102"/>
      <c r="K632" s="114" t="s">
        <v>137</v>
      </c>
      <c r="L632" s="106">
        <v>50</v>
      </c>
      <c r="M632" s="107">
        <v>41</v>
      </c>
      <c r="N632" s="107">
        <v>51</v>
      </c>
      <c r="O632" s="107">
        <v>45</v>
      </c>
      <c r="P632" s="107">
        <f>第2表01元データ!O81</f>
        <v>42</v>
      </c>
      <c r="Q632" s="107">
        <f t="shared" si="405"/>
        <v>-3</v>
      </c>
      <c r="R632" s="108">
        <f t="shared" si="406"/>
        <v>-6.666666666666667</v>
      </c>
      <c r="S632" s="108"/>
      <c r="T632" s="100">
        <v>216</v>
      </c>
      <c r="W632" s="100" t="s">
        <v>370</v>
      </c>
      <c r="X632" s="100">
        <v>48</v>
      </c>
      <c r="Y632" s="100">
        <v>33</v>
      </c>
      <c r="Z632" s="100">
        <v>38</v>
      </c>
      <c r="AA632" s="100">
        <v>29</v>
      </c>
      <c r="AC632" s="100" t="s">
        <v>370</v>
      </c>
      <c r="AD632" s="100">
        <v>31</v>
      </c>
      <c r="AE632" s="100">
        <v>36</v>
      </c>
      <c r="AF632" s="100">
        <v>50</v>
      </c>
      <c r="AG632" s="100">
        <v>41</v>
      </c>
      <c r="AJ632" s="100" t="str">
        <f t="shared" si="399"/>
        <v>●</v>
      </c>
      <c r="AK632" s="100" t="str">
        <f t="shared" si="391"/>
        <v>●</v>
      </c>
      <c r="AL632" s="100" t="str">
        <f t="shared" si="407"/>
        <v>●</v>
      </c>
      <c r="AM632" s="100" t="str">
        <f t="shared" si="393"/>
        <v>●</v>
      </c>
      <c r="AP632" s="100" t="str">
        <f t="shared" si="400"/>
        <v>●</v>
      </c>
      <c r="AQ632" s="100" t="str">
        <f t="shared" si="394"/>
        <v>●</v>
      </c>
      <c r="AR632" s="100" t="str">
        <f t="shared" si="395"/>
        <v>●</v>
      </c>
      <c r="AS632" s="100" t="str">
        <f t="shared" si="401"/>
        <v>●</v>
      </c>
    </row>
    <row r="633" spans="2:45" s="100" customFormat="1" ht="14.25" customHeight="1">
      <c r="B633" s="102" t="s">
        <v>138</v>
      </c>
      <c r="C633" s="106">
        <v>25</v>
      </c>
      <c r="D633" s="107">
        <v>24</v>
      </c>
      <c r="E633" s="107">
        <v>18</v>
      </c>
      <c r="F633" s="107">
        <v>37</v>
      </c>
      <c r="G633" s="107">
        <f>第2表01元データ!N82</f>
        <v>25</v>
      </c>
      <c r="H633" s="107">
        <f t="shared" si="403"/>
        <v>-12</v>
      </c>
      <c r="I633" s="108">
        <f t="shared" si="404"/>
        <v>-32.432432432432435</v>
      </c>
      <c r="J633" s="102"/>
      <c r="K633" s="114" t="s">
        <v>138</v>
      </c>
      <c r="L633" s="106">
        <v>27</v>
      </c>
      <c r="M633" s="107">
        <v>37</v>
      </c>
      <c r="N633" s="107">
        <v>27</v>
      </c>
      <c r="O633" s="107">
        <v>36</v>
      </c>
      <c r="P633" s="107">
        <f>第2表01元データ!O82</f>
        <v>39</v>
      </c>
      <c r="Q633" s="107">
        <f t="shared" si="405"/>
        <v>3</v>
      </c>
      <c r="R633" s="108">
        <f t="shared" si="406"/>
        <v>8.3333333333333321</v>
      </c>
      <c r="S633" s="108"/>
      <c r="T633" s="100">
        <v>217</v>
      </c>
      <c r="W633" s="100" t="s">
        <v>371</v>
      </c>
      <c r="X633" s="100">
        <v>31</v>
      </c>
      <c r="Y633" s="100">
        <v>28</v>
      </c>
      <c r="Z633" s="100">
        <v>25</v>
      </c>
      <c r="AA633" s="100">
        <v>24</v>
      </c>
      <c r="AC633" s="100" t="s">
        <v>371</v>
      </c>
      <c r="AD633" s="100">
        <v>19</v>
      </c>
      <c r="AE633" s="100">
        <v>19</v>
      </c>
      <c r="AF633" s="100">
        <v>27</v>
      </c>
      <c r="AG633" s="100">
        <v>37</v>
      </c>
      <c r="AJ633" s="100" t="str">
        <f t="shared" si="399"/>
        <v>●</v>
      </c>
      <c r="AK633" s="100" t="str">
        <f t="shared" si="391"/>
        <v>●</v>
      </c>
      <c r="AL633" s="100" t="str">
        <f t="shared" si="407"/>
        <v>●</v>
      </c>
      <c r="AM633" s="100" t="str">
        <f t="shared" si="393"/>
        <v>●</v>
      </c>
      <c r="AP633" s="100" t="str">
        <f t="shared" si="400"/>
        <v>●</v>
      </c>
      <c r="AQ633" s="100" t="str">
        <f t="shared" si="394"/>
        <v>●</v>
      </c>
      <c r="AR633" s="100" t="str">
        <f t="shared" si="395"/>
        <v>○</v>
      </c>
      <c r="AS633" s="100" t="str">
        <f t="shared" si="401"/>
        <v>●</v>
      </c>
    </row>
    <row r="634" spans="2:45" s="100" customFormat="1" ht="14.25" customHeight="1">
      <c r="B634" s="102" t="s">
        <v>110</v>
      </c>
      <c r="C634" s="106">
        <v>21</v>
      </c>
      <c r="D634" s="107">
        <v>19</v>
      </c>
      <c r="E634" s="107">
        <v>27</v>
      </c>
      <c r="F634" s="107">
        <v>25</v>
      </c>
      <c r="G634" s="107">
        <f>第2表01元データ!N83</f>
        <v>29</v>
      </c>
      <c r="H634" s="107">
        <f t="shared" si="403"/>
        <v>4</v>
      </c>
      <c r="I634" s="108">
        <f t="shared" si="404"/>
        <v>16</v>
      </c>
      <c r="J634" s="102"/>
      <c r="K634" s="114" t="s">
        <v>110</v>
      </c>
      <c r="L634" s="106">
        <v>16</v>
      </c>
      <c r="M634" s="107">
        <v>22</v>
      </c>
      <c r="N634" s="107">
        <v>28</v>
      </c>
      <c r="O634" s="107">
        <v>23</v>
      </c>
      <c r="P634" s="107">
        <f>第2表01元データ!O83</f>
        <v>30</v>
      </c>
      <c r="Q634" s="107">
        <f t="shared" si="405"/>
        <v>7</v>
      </c>
      <c r="R634" s="108">
        <f t="shared" si="406"/>
        <v>30.434782608695656</v>
      </c>
      <c r="S634" s="108"/>
      <c r="T634" s="100">
        <v>218</v>
      </c>
      <c r="W634" s="100" t="s">
        <v>378</v>
      </c>
      <c r="X634" s="100">
        <v>18</v>
      </c>
      <c r="Y634" s="100">
        <v>26</v>
      </c>
      <c r="Z634" s="100">
        <v>21</v>
      </c>
      <c r="AA634" s="100">
        <v>19</v>
      </c>
      <c r="AC634" s="100" t="s">
        <v>378</v>
      </c>
      <c r="AD634" s="100">
        <v>10</v>
      </c>
      <c r="AE634" s="100">
        <v>16</v>
      </c>
      <c r="AF634" s="100">
        <v>16</v>
      </c>
      <c r="AG634" s="100">
        <v>22</v>
      </c>
      <c r="AJ634" s="100" t="str">
        <f t="shared" si="399"/>
        <v>●</v>
      </c>
      <c r="AK634" s="100" t="str">
        <f t="shared" si="391"/>
        <v>●</v>
      </c>
      <c r="AL634" s="100" t="str">
        <f t="shared" si="407"/>
        <v>●</v>
      </c>
      <c r="AM634" s="100" t="str">
        <f t="shared" si="393"/>
        <v>●</v>
      </c>
      <c r="AP634" s="100" t="str">
        <f t="shared" si="400"/>
        <v>●</v>
      </c>
      <c r="AQ634" s="100" t="str">
        <f t="shared" si="394"/>
        <v>●</v>
      </c>
      <c r="AR634" s="100" t="str">
        <f t="shared" si="395"/>
        <v>●</v>
      </c>
      <c r="AS634" s="100" t="str">
        <f t="shared" si="401"/>
        <v>●</v>
      </c>
    </row>
    <row r="635" spans="2:45" s="100" customFormat="1" ht="14.25" customHeight="1">
      <c r="B635" s="119" t="s">
        <v>111</v>
      </c>
      <c r="C635" s="120" t="s">
        <v>313</v>
      </c>
      <c r="D635" s="116" t="s">
        <v>313</v>
      </c>
      <c r="E635" s="116" t="s">
        <v>313</v>
      </c>
      <c r="F635" s="116">
        <v>1</v>
      </c>
      <c r="G635" s="107" t="str">
        <f>第2表01元データ!N84</f>
        <v>-</v>
      </c>
      <c r="H635" s="107"/>
      <c r="I635" s="108"/>
      <c r="K635" s="119" t="s">
        <v>111</v>
      </c>
      <c r="L635" s="120" t="s">
        <v>313</v>
      </c>
      <c r="M635" s="116" t="s">
        <v>313</v>
      </c>
      <c r="N635" s="116" t="s">
        <v>313</v>
      </c>
      <c r="O635" s="116" t="s">
        <v>313</v>
      </c>
      <c r="P635" s="107" t="str">
        <f>第2表01元データ!O84</f>
        <v>-</v>
      </c>
      <c r="Q635" s="107"/>
      <c r="R635" s="108"/>
      <c r="T635" s="100">
        <v>219</v>
      </c>
    </row>
    <row r="636" spans="2:45" s="100" customFormat="1" ht="14.25" customHeight="1">
      <c r="B636" s="119"/>
      <c r="C636" s="123"/>
      <c r="D636" s="116"/>
      <c r="E636" s="116"/>
      <c r="F636" s="116"/>
      <c r="G636" s="107"/>
      <c r="H636" s="107"/>
      <c r="I636" s="108"/>
      <c r="K636" s="119"/>
      <c r="L636" s="123"/>
      <c r="M636" s="116"/>
      <c r="N636" s="116"/>
      <c r="O636" s="116"/>
      <c r="P636" s="107"/>
      <c r="Q636" s="107"/>
      <c r="R636" s="108"/>
    </row>
    <row r="637" spans="2:45" s="100" customFormat="1" ht="14.25" customHeight="1">
      <c r="B637" s="118"/>
      <c r="C637" s="118"/>
      <c r="D637" s="118"/>
      <c r="E637" s="118"/>
      <c r="F637" s="118"/>
      <c r="G637" s="118"/>
      <c r="H637" s="118"/>
      <c r="I637" s="118"/>
      <c r="J637" s="118"/>
      <c r="K637" s="118"/>
      <c r="L637" s="118"/>
      <c r="M637" s="118"/>
      <c r="N637" s="118"/>
      <c r="O637" s="118"/>
      <c r="P637" s="168"/>
      <c r="W637" s="99">
        <v>44</v>
      </c>
      <c r="X637" s="99"/>
      <c r="Y637" s="99"/>
      <c r="Z637" s="99"/>
      <c r="AA637" s="99"/>
      <c r="AB637" s="99"/>
      <c r="AC637" s="99"/>
      <c r="AD637" s="99"/>
      <c r="AE637" s="99"/>
      <c r="AF637" s="99"/>
      <c r="AG637" s="99"/>
    </row>
    <row r="638" spans="2:45" s="100" customFormat="1" ht="14.25" customHeight="1">
      <c r="B638" s="118"/>
      <c r="C638" s="118"/>
      <c r="D638" s="118"/>
      <c r="E638" s="118"/>
      <c r="F638" s="118"/>
      <c r="G638" s="118"/>
      <c r="H638" s="118"/>
      <c r="I638" s="118"/>
      <c r="J638" s="118"/>
      <c r="K638" s="118"/>
      <c r="L638" s="118"/>
      <c r="M638" s="118"/>
      <c r="N638" s="118"/>
      <c r="O638" s="118"/>
      <c r="P638" s="168"/>
      <c r="W638" s="99"/>
      <c r="X638" s="99"/>
      <c r="Y638" s="99"/>
      <c r="Z638" s="99"/>
      <c r="AA638" s="99"/>
      <c r="AB638" s="99"/>
      <c r="AC638" s="99"/>
      <c r="AD638" s="99"/>
      <c r="AE638" s="99"/>
      <c r="AF638" s="99"/>
      <c r="AG638" s="99"/>
    </row>
    <row r="639" spans="2:45" s="99" customFormat="1" ht="14.25" customHeight="1">
      <c r="B639" s="99" t="s">
        <v>247</v>
      </c>
      <c r="H639" s="99" t="s">
        <v>805</v>
      </c>
      <c r="I639" s="380">
        <f>令和2年9月末住基人口!F47</f>
        <v>1056</v>
      </c>
      <c r="K639" s="99" t="s">
        <v>248</v>
      </c>
      <c r="Q639" s="99" t="s">
        <v>805</v>
      </c>
      <c r="R639" s="380">
        <f>令和2年9月末住基人口!F52</f>
        <v>1668</v>
      </c>
      <c r="W639" s="100"/>
      <c r="X639" s="100"/>
      <c r="Y639" s="100"/>
      <c r="Z639" s="100"/>
      <c r="AA639" s="100"/>
      <c r="AB639" s="100"/>
      <c r="AC639" s="100"/>
      <c r="AD639" s="100"/>
      <c r="AE639" s="100"/>
      <c r="AF639" s="100"/>
      <c r="AG639" s="100"/>
    </row>
    <row r="640" spans="2:45" s="100" customFormat="1" ht="14.25" customHeight="1">
      <c r="B640" s="583" t="s">
        <v>335</v>
      </c>
      <c r="C640" s="101"/>
      <c r="D640" s="101"/>
      <c r="E640" s="101"/>
      <c r="F640" s="101"/>
      <c r="G640" s="135"/>
      <c r="H640" s="131"/>
      <c r="I640" s="131"/>
      <c r="J640" s="102"/>
      <c r="K640" s="583" t="s">
        <v>335</v>
      </c>
      <c r="L640" s="101"/>
      <c r="M640" s="101"/>
      <c r="N640" s="101"/>
      <c r="O640" s="101"/>
      <c r="P640" s="135"/>
      <c r="Q640" s="131"/>
      <c r="R640" s="131"/>
      <c r="S640" s="103"/>
    </row>
    <row r="641" spans="2:45" s="100" customFormat="1" ht="14.25" customHeight="1">
      <c r="B641" s="584"/>
      <c r="C641" s="130" t="str">
        <f>$C$4</f>
        <v>平成12年</v>
      </c>
      <c r="D641" s="130" t="str">
        <f>$D$4</f>
        <v>平成17年</v>
      </c>
      <c r="E641" s="130" t="str">
        <f>$E$4</f>
        <v>平成22年</v>
      </c>
      <c r="F641" s="130" t="s">
        <v>410</v>
      </c>
      <c r="G641" s="130" t="s">
        <v>739</v>
      </c>
      <c r="H641" s="133" t="str">
        <f>$H$4</f>
        <v>対平成</v>
      </c>
      <c r="I641" s="134" t="str">
        <f>$I$4</f>
        <v>27年</v>
      </c>
      <c r="J641" s="102"/>
      <c r="K641" s="584"/>
      <c r="L641" s="130" t="str">
        <f>$C$4</f>
        <v>平成12年</v>
      </c>
      <c r="M641" s="130" t="str">
        <f>$D$4</f>
        <v>平成17年</v>
      </c>
      <c r="N641" s="130" t="str">
        <f>$E$4</f>
        <v>平成22年</v>
      </c>
      <c r="O641" s="130" t="s">
        <v>410</v>
      </c>
      <c r="P641" s="130" t="s">
        <v>739</v>
      </c>
      <c r="Q641" s="133" t="str">
        <f>$H$4</f>
        <v>対平成</v>
      </c>
      <c r="R641" s="134" t="str">
        <f>$I$4</f>
        <v>27年</v>
      </c>
      <c r="S641" s="103"/>
    </row>
    <row r="642" spans="2:45" s="100" customFormat="1" ht="14.25" customHeight="1">
      <c r="B642" s="585"/>
      <c r="C642" s="104"/>
      <c r="D642" s="104"/>
      <c r="E642" s="104"/>
      <c r="F642" s="104"/>
      <c r="G642" s="104"/>
      <c r="H642" s="132" t="s">
        <v>88</v>
      </c>
      <c r="I642" s="133" t="s">
        <v>398</v>
      </c>
      <c r="J642" s="102"/>
      <c r="K642" s="585"/>
      <c r="L642" s="104"/>
      <c r="M642" s="104"/>
      <c r="N642" s="104"/>
      <c r="O642" s="104"/>
      <c r="P642" s="104"/>
      <c r="Q642" s="132" t="s">
        <v>88</v>
      </c>
      <c r="R642" s="133" t="s">
        <v>398</v>
      </c>
      <c r="S642" s="103"/>
    </row>
    <row r="643" spans="2:45" s="199" customFormat="1" ht="14.25" customHeight="1">
      <c r="B643" s="200" t="s">
        <v>90</v>
      </c>
      <c r="C643" s="198">
        <v>1830</v>
      </c>
      <c r="D643" s="194">
        <v>1597</v>
      </c>
      <c r="E643" s="194">
        <v>1407</v>
      </c>
      <c r="F643" s="194">
        <v>1179</v>
      </c>
      <c r="G643" s="194">
        <f>IF(COUNTIF(G648:G666,"x"),"x",IF(SUM(G648:G666)=0,"-",SUM(G648:G666)))</f>
        <v>941</v>
      </c>
      <c r="H643" s="193">
        <f t="shared" ref="H643:H646" si="408">IF(G643="x","x",IF(AND(G643="-",F643="-"),"-",IF(AND(G643="-",F643&gt;0),F643*-1,IF(AND(G643&gt;0,F643="-"),G643,G643-F643))))</f>
        <v>-238</v>
      </c>
      <c r="I643" s="195">
        <f>IF(H643="x","x",IF(H643="-","-",IF(AND(F643="-",G643&gt;0),"皆増",IF(AND(F643&gt;0,G643="-"),"皆減",H643/F643*100))))</f>
        <v>-20.186598812553012</v>
      </c>
      <c r="J643" s="196"/>
      <c r="K643" s="197" t="s">
        <v>90</v>
      </c>
      <c r="L643" s="198">
        <v>2701</v>
      </c>
      <c r="M643" s="194">
        <v>2480</v>
      </c>
      <c r="N643" s="194">
        <v>2170</v>
      </c>
      <c r="O643" s="194">
        <v>1920</v>
      </c>
      <c r="P643" s="194">
        <f>IF(COUNTIF(P648:P666,"x"),"x",IF(SUM(P648:P666)=0,"-",SUM(P648:P666)))</f>
        <v>1578</v>
      </c>
      <c r="Q643" s="193">
        <f t="shared" ref="Q643:Q646" si="409">IF(P643="x","x",IF(AND(P643="-",O643="-"),"-",IF(AND(P643="-",O643&gt;0),O643*-1,IF(AND(P643&gt;0,O643="-"),P643,P643-O643))))</f>
        <v>-342</v>
      </c>
      <c r="R643" s="195">
        <f>IF(Q643="x","x",IF(Q643="-","-",IF(AND(O643="-",P643&gt;0),"皆増",IF(AND(O643&gt;0,P643="-"),"皆減",Q643/O643*100))))</f>
        <v>-17.8125</v>
      </c>
      <c r="S643" s="195"/>
      <c r="W643" s="199" t="s">
        <v>373</v>
      </c>
      <c r="X643" s="199">
        <v>2397</v>
      </c>
      <c r="Y643" s="199">
        <v>2079</v>
      </c>
      <c r="Z643" s="199">
        <v>1830</v>
      </c>
      <c r="AA643" s="199">
        <v>1597</v>
      </c>
      <c r="AC643" s="199" t="s">
        <v>373</v>
      </c>
      <c r="AD643" s="199">
        <v>3172</v>
      </c>
      <c r="AE643" s="199">
        <v>2910</v>
      </c>
      <c r="AF643" s="199">
        <v>2701</v>
      </c>
      <c r="AG643" s="199">
        <v>2480</v>
      </c>
      <c r="AJ643" s="199" t="str">
        <f>IF(C643=X643,"○","●")</f>
        <v>●</v>
      </c>
      <c r="AK643" s="199" t="str">
        <f t="shared" ref="AK643:AK665" si="410">IF(D643=Y643,"○","●")</f>
        <v>●</v>
      </c>
      <c r="AL643" s="199" t="str">
        <f t="shared" ref="AL643:AL644" si="411">IF(E643=Z643,"○","●")</f>
        <v>●</v>
      </c>
      <c r="AM643" s="199" t="str">
        <f t="shared" ref="AM643:AM665" si="412">IF(F643=AA643,"○","●")</f>
        <v>●</v>
      </c>
      <c r="AP643" s="199" t="str">
        <f>IF(L643=AD643,"○","●")</f>
        <v>●</v>
      </c>
      <c r="AQ643" s="199" t="str">
        <f t="shared" ref="AQ643:AQ665" si="413">IF(M643=AE643,"○","●")</f>
        <v>●</v>
      </c>
      <c r="AR643" s="199" t="str">
        <f t="shared" ref="AR643:AR665" si="414">IF(N643=AF643,"○","●")</f>
        <v>●</v>
      </c>
      <c r="AS643" s="199" t="str">
        <f t="shared" ref="AS643" si="415">IF(O643=AG643,"○","●")</f>
        <v>●</v>
      </c>
    </row>
    <row r="644" spans="2:45" s="100" customFormat="1" ht="14.25" customHeight="1">
      <c r="B644" s="105" t="s">
        <v>91</v>
      </c>
      <c r="C644" s="106">
        <v>151</v>
      </c>
      <c r="D644" s="107">
        <v>107</v>
      </c>
      <c r="E644" s="107">
        <v>101</v>
      </c>
      <c r="F644" s="107">
        <v>86</v>
      </c>
      <c r="G644" s="107">
        <f>IF(COUNTIF(G648:G650,"x"),"x",IF(SUM(G648:G650)=0,"-",SUM(G648:G650)))</f>
        <v>67</v>
      </c>
      <c r="H644" s="107">
        <f t="shared" si="408"/>
        <v>-19</v>
      </c>
      <c r="I644" s="108">
        <f t="shared" ref="I644:I646" si="416">IF(H644="x","x",IF(H644="-","-",IF(AND(F644="-",G644&gt;0),"皆増",IF(AND(F644&gt;0,G644="-"),"皆減",H644/F644*100))))</f>
        <v>-22.093023255813954</v>
      </c>
      <c r="J644" s="102"/>
      <c r="K644" s="109" t="s">
        <v>91</v>
      </c>
      <c r="L644" s="106">
        <v>465</v>
      </c>
      <c r="M644" s="107">
        <v>351</v>
      </c>
      <c r="N644" s="107">
        <v>261</v>
      </c>
      <c r="O644" s="107">
        <v>222</v>
      </c>
      <c r="P644" s="107">
        <f>IF(COUNTIF(P648:P650,"x"),"x",IF(SUM(P648:P650)=0,"-",SUM(P648:P650)))</f>
        <v>130</v>
      </c>
      <c r="Q644" s="107">
        <f t="shared" si="409"/>
        <v>-92</v>
      </c>
      <c r="R644" s="108">
        <f t="shared" ref="R644:R646" si="417">IF(Q644="x","x",IF(Q644="-","-",IF(AND(O644="-",P644&gt;0),"皆増",IF(AND(O644&gt;0,P644="-"),"皆減",Q644/O644*100))))</f>
        <v>-41.441441441441441</v>
      </c>
      <c r="S644" s="108"/>
      <c r="W644" s="100" t="s">
        <v>374</v>
      </c>
      <c r="X644" s="100">
        <v>289</v>
      </c>
      <c r="Y644" s="100">
        <v>189</v>
      </c>
      <c r="Z644" s="100">
        <v>151</v>
      </c>
      <c r="AA644" s="100">
        <v>107</v>
      </c>
      <c r="AC644" s="100" t="s">
        <v>374</v>
      </c>
      <c r="AD644" s="100">
        <v>757</v>
      </c>
      <c r="AE644" s="100">
        <v>602</v>
      </c>
      <c r="AF644" s="100">
        <v>465</v>
      </c>
      <c r="AG644" s="100">
        <v>351</v>
      </c>
      <c r="AJ644" s="100" t="str">
        <f t="shared" ref="AJ644:AJ665" si="418">IF(C644=X644,"○","●")</f>
        <v>●</v>
      </c>
      <c r="AK644" s="100" t="str">
        <f t="shared" si="410"/>
        <v>●</v>
      </c>
      <c r="AL644" s="100" t="str">
        <f t="shared" si="411"/>
        <v>●</v>
      </c>
      <c r="AM644" s="100" t="str">
        <f t="shared" si="412"/>
        <v>●</v>
      </c>
      <c r="AP644" s="100" t="str">
        <f t="shared" ref="AP644:AP665" si="419">IF(L644=AD644,"○","●")</f>
        <v>●</v>
      </c>
      <c r="AQ644" s="100" t="str">
        <f t="shared" si="413"/>
        <v>●</v>
      </c>
      <c r="AR644" s="100" t="str">
        <f t="shared" si="414"/>
        <v>●</v>
      </c>
      <c r="AS644" s="100" t="str">
        <f>IF(O644=AG644,"○","●")</f>
        <v>●</v>
      </c>
    </row>
    <row r="645" spans="2:45" s="100" customFormat="1" ht="14.25" customHeight="1">
      <c r="B645" s="105" t="s">
        <v>92</v>
      </c>
      <c r="C645" s="106">
        <v>1139</v>
      </c>
      <c r="D645" s="107">
        <v>897</v>
      </c>
      <c r="E645" s="107">
        <v>760</v>
      </c>
      <c r="F645" s="107">
        <v>552</v>
      </c>
      <c r="G645" s="296">
        <f>IF(COUNTIF(G651:G660,"x"),"x",IF(SUM(G651:G660)=0,"-",SUM(G651:G660)))</f>
        <v>421</v>
      </c>
      <c r="H645" s="107">
        <f t="shared" si="408"/>
        <v>-131</v>
      </c>
      <c r="I645" s="108">
        <f t="shared" si="416"/>
        <v>-23.731884057971016</v>
      </c>
      <c r="J645" s="102"/>
      <c r="K645" s="109" t="s">
        <v>92</v>
      </c>
      <c r="L645" s="106">
        <v>1722</v>
      </c>
      <c r="M645" s="107">
        <v>1549</v>
      </c>
      <c r="N645" s="107">
        <v>1336</v>
      </c>
      <c r="O645" s="107">
        <v>1057</v>
      </c>
      <c r="P645" s="296">
        <f>IF(COUNTIF(P651:P660,"x"),"x",IF(SUM(P651:P660)=0,"-",SUM(P651:P660)))</f>
        <v>784</v>
      </c>
      <c r="Q645" s="107">
        <f t="shared" si="409"/>
        <v>-273</v>
      </c>
      <c r="R645" s="108">
        <f t="shared" si="417"/>
        <v>-25.827814569536422</v>
      </c>
      <c r="S645" s="108"/>
      <c r="W645" s="100" t="s">
        <v>375</v>
      </c>
      <c r="X645" s="100">
        <v>1676</v>
      </c>
      <c r="Y645" s="100">
        <v>1395</v>
      </c>
      <c r="Z645" s="100">
        <v>1139</v>
      </c>
      <c r="AA645" s="100">
        <v>897</v>
      </c>
      <c r="AC645" s="100" t="s">
        <v>375</v>
      </c>
      <c r="AD645" s="100">
        <v>2064</v>
      </c>
      <c r="AE645" s="100">
        <v>1884</v>
      </c>
      <c r="AF645" s="100">
        <v>1722</v>
      </c>
      <c r="AG645" s="100">
        <v>1549</v>
      </c>
      <c r="AJ645" s="100" t="str">
        <f t="shared" si="418"/>
        <v>●</v>
      </c>
      <c r="AK645" s="100" t="str">
        <f t="shared" si="410"/>
        <v>●</v>
      </c>
      <c r="AL645" s="100" t="str">
        <f>IF(E645=Z645,"○","●")</f>
        <v>●</v>
      </c>
      <c r="AM645" s="100" t="str">
        <f t="shared" si="412"/>
        <v>●</v>
      </c>
      <c r="AP645" s="100" t="str">
        <f t="shared" si="419"/>
        <v>●</v>
      </c>
      <c r="AQ645" s="100" t="str">
        <f t="shared" si="413"/>
        <v>●</v>
      </c>
      <c r="AR645" s="100" t="str">
        <f t="shared" si="414"/>
        <v>●</v>
      </c>
      <c r="AS645" s="100" t="str">
        <f t="shared" ref="AS645:AS665" si="420">IF(O645=AG645,"○","●")</f>
        <v>●</v>
      </c>
    </row>
    <row r="646" spans="2:45" s="100" customFormat="1" ht="14.25" customHeight="1">
      <c r="B646" s="105" t="s">
        <v>93</v>
      </c>
      <c r="C646" s="106">
        <v>540</v>
      </c>
      <c r="D646" s="107">
        <v>593</v>
      </c>
      <c r="E646" s="107">
        <v>546</v>
      </c>
      <c r="F646" s="107">
        <v>539</v>
      </c>
      <c r="G646" s="107">
        <f>IF(COUNTIF(G661:G665,"x"),"x",IF(SUM(G661,G665)=0,"-",SUM(G661:G665)))</f>
        <v>452</v>
      </c>
      <c r="H646" s="107">
        <f t="shared" si="408"/>
        <v>-87</v>
      </c>
      <c r="I646" s="108">
        <f t="shared" si="416"/>
        <v>-16.14100185528757</v>
      </c>
      <c r="J646" s="102"/>
      <c r="K646" s="109" t="s">
        <v>93</v>
      </c>
      <c r="L646" s="106">
        <v>514</v>
      </c>
      <c r="M646" s="107">
        <v>580</v>
      </c>
      <c r="N646" s="107">
        <v>573</v>
      </c>
      <c r="O646" s="107">
        <v>640</v>
      </c>
      <c r="P646" s="107">
        <f>IF(COUNTIF(P661:P665,"x"),"x",IF(SUM(P661,P665)=0,"-",SUM(P661:P665)))</f>
        <v>660</v>
      </c>
      <c r="Q646" s="107">
        <f t="shared" si="409"/>
        <v>20</v>
      </c>
      <c r="R646" s="108">
        <f t="shared" si="417"/>
        <v>3.125</v>
      </c>
      <c r="S646" s="108"/>
      <c r="W646" s="100" t="s">
        <v>376</v>
      </c>
      <c r="X646" s="100">
        <v>432</v>
      </c>
      <c r="Y646" s="100">
        <v>495</v>
      </c>
      <c r="Z646" s="100">
        <v>540</v>
      </c>
      <c r="AA646" s="100">
        <v>593</v>
      </c>
      <c r="AC646" s="100" t="s">
        <v>376</v>
      </c>
      <c r="AD646" s="100">
        <v>351</v>
      </c>
      <c r="AE646" s="100">
        <v>424</v>
      </c>
      <c r="AF646" s="100">
        <v>514</v>
      </c>
      <c r="AG646" s="100">
        <v>580</v>
      </c>
      <c r="AJ646" s="100" t="str">
        <f t="shared" si="418"/>
        <v>●</v>
      </c>
      <c r="AK646" s="100" t="str">
        <f t="shared" si="410"/>
        <v>●</v>
      </c>
      <c r="AL646" s="100" t="str">
        <f t="shared" ref="AL646:AL655" si="421">IF(E646=Z646,"○","●")</f>
        <v>●</v>
      </c>
      <c r="AM646" s="100" t="str">
        <f t="shared" si="412"/>
        <v>●</v>
      </c>
      <c r="AP646" s="100" t="str">
        <f t="shared" si="419"/>
        <v>●</v>
      </c>
      <c r="AQ646" s="100" t="str">
        <f t="shared" si="413"/>
        <v>●</v>
      </c>
      <c r="AR646" s="100" t="str">
        <f t="shared" si="414"/>
        <v>●</v>
      </c>
      <c r="AS646" s="100" t="str">
        <f t="shared" si="420"/>
        <v>●</v>
      </c>
    </row>
    <row r="647" spans="2:45" s="100" customFormat="1" ht="14.25" customHeight="1">
      <c r="B647" s="102"/>
      <c r="C647" s="106"/>
      <c r="D647" s="112"/>
      <c r="E647" s="112"/>
      <c r="F647" s="112"/>
      <c r="G647" s="112"/>
      <c r="H647" s="112"/>
      <c r="I647" s="113"/>
      <c r="J647" s="102"/>
      <c r="K647" s="114"/>
      <c r="L647" s="106"/>
      <c r="M647" s="112"/>
      <c r="N647" s="112"/>
      <c r="O647" s="112"/>
      <c r="P647" s="112"/>
      <c r="Q647" s="112"/>
      <c r="R647" s="113"/>
      <c r="S647" s="113"/>
      <c r="AJ647" s="100" t="str">
        <f t="shared" si="418"/>
        <v>○</v>
      </c>
      <c r="AK647" s="100" t="str">
        <f t="shared" si="410"/>
        <v>○</v>
      </c>
      <c r="AL647" s="100" t="str">
        <f t="shared" si="421"/>
        <v>○</v>
      </c>
      <c r="AM647" s="100" t="str">
        <f t="shared" si="412"/>
        <v>○</v>
      </c>
      <c r="AP647" s="100" t="str">
        <f t="shared" si="419"/>
        <v>○</v>
      </c>
      <c r="AQ647" s="100" t="str">
        <f t="shared" si="413"/>
        <v>○</v>
      </c>
      <c r="AR647" s="100" t="str">
        <f t="shared" si="414"/>
        <v>○</v>
      </c>
      <c r="AS647" s="100" t="str">
        <f t="shared" si="420"/>
        <v>○</v>
      </c>
    </row>
    <row r="648" spans="2:45" s="100" customFormat="1" ht="14.25" customHeight="1">
      <c r="B648" s="102" t="s">
        <v>94</v>
      </c>
      <c r="C648" s="106">
        <v>34</v>
      </c>
      <c r="D648" s="107">
        <v>24</v>
      </c>
      <c r="E648" s="107">
        <v>26</v>
      </c>
      <c r="F648" s="107">
        <v>26</v>
      </c>
      <c r="G648" s="107">
        <f t="shared" ref="G648:G666" si="422">IF(COUNTIF(G678:G708,"x"),"x",IF(SUM(G678,G708)=0,"-",SUM(G678,G708)))</f>
        <v>16</v>
      </c>
      <c r="H648" s="107">
        <f>IF(G648="x","x",IF(AND(G648="-",F648="-"),"-",IF(AND(G648="-",F648&gt;0),F648*-1,IF(AND(G648&gt;0,F648="-"),G648,G648-F648))))</f>
        <v>-10</v>
      </c>
      <c r="I648" s="108">
        <f>IF(H648="x","x",IF(H648="-","-",IF(AND(F648="-",G648&gt;0),"皆増",IF(AND(F648&gt;0,G648="-"),"皆減",H648/F648*100))))</f>
        <v>-38.461538461538467</v>
      </c>
      <c r="J648" s="102"/>
      <c r="K648" s="114" t="s">
        <v>94</v>
      </c>
      <c r="L648" s="106">
        <v>133</v>
      </c>
      <c r="M648" s="107">
        <v>99</v>
      </c>
      <c r="N648" s="107">
        <v>87</v>
      </c>
      <c r="O648" s="107">
        <v>57</v>
      </c>
      <c r="P648" s="107">
        <f t="shared" ref="P648:P666" si="423">IF(COUNTIF(P678:P708,"x"),"x",IF(SUM(P678,P708)=0,"-",SUM(P678,P708)))</f>
        <v>27</v>
      </c>
      <c r="Q648" s="107">
        <f>IF(P648="x","x",IF(AND(P648="-",O648="-"),"-",IF(AND(P648="-",O648&gt;0),O648*-1,IF(AND(P648&gt;0,O648="-"),P648,P648-O648))))</f>
        <v>-30</v>
      </c>
      <c r="R648" s="108">
        <f>IF(Q648="x","x",IF(Q648="-","-",IF(AND(O648="-",P648&gt;0),"皆増",IF(AND(O648&gt;0,P648="-"),"皆減",Q648/O648*100))))</f>
        <v>-52.631578947368418</v>
      </c>
      <c r="S648" s="108"/>
      <c r="W648" s="100" t="s">
        <v>377</v>
      </c>
      <c r="X648" s="100">
        <v>55</v>
      </c>
      <c r="Y648" s="100">
        <v>34</v>
      </c>
      <c r="Z648" s="100">
        <v>34</v>
      </c>
      <c r="AA648" s="100">
        <v>24</v>
      </c>
      <c r="AC648" s="100" t="s">
        <v>377</v>
      </c>
      <c r="AD648" s="100">
        <v>251</v>
      </c>
      <c r="AE648" s="100">
        <v>169</v>
      </c>
      <c r="AF648" s="100">
        <v>133</v>
      </c>
      <c r="AG648" s="100">
        <v>99</v>
      </c>
      <c r="AJ648" s="100" t="str">
        <f t="shared" si="418"/>
        <v>●</v>
      </c>
      <c r="AK648" s="100" t="str">
        <f t="shared" si="410"/>
        <v>●</v>
      </c>
      <c r="AL648" s="100" t="str">
        <f t="shared" si="421"/>
        <v>●</v>
      </c>
      <c r="AM648" s="100" t="str">
        <f t="shared" si="412"/>
        <v>●</v>
      </c>
      <c r="AP648" s="100" t="str">
        <f t="shared" si="419"/>
        <v>●</v>
      </c>
      <c r="AQ648" s="100" t="str">
        <f t="shared" si="413"/>
        <v>●</v>
      </c>
      <c r="AR648" s="100" t="str">
        <f t="shared" si="414"/>
        <v>●</v>
      </c>
      <c r="AS648" s="100" t="str">
        <f t="shared" si="420"/>
        <v>●</v>
      </c>
    </row>
    <row r="649" spans="2:45" s="100" customFormat="1" ht="14.25" customHeight="1">
      <c r="B649" s="102" t="s">
        <v>123</v>
      </c>
      <c r="C649" s="106">
        <v>50</v>
      </c>
      <c r="D649" s="107">
        <v>36</v>
      </c>
      <c r="E649" s="107">
        <v>25</v>
      </c>
      <c r="F649" s="107">
        <v>28</v>
      </c>
      <c r="G649" s="107">
        <f t="shared" si="422"/>
        <v>26</v>
      </c>
      <c r="H649" s="107">
        <f t="shared" ref="H649:H665" si="424">IF(G649="x","x",IF(AND(G649="-",F649="-"),"-",IF(AND(G649="-",F649&gt;0),F649*-1,IF(AND(G649&gt;0,F649="-"),G649,G649-F649))))</f>
        <v>-2</v>
      </c>
      <c r="I649" s="108">
        <f t="shared" ref="I649:I665" si="425">IF(H649="x","x",IF(H649="-","-",IF(AND(F649="-",G649&gt;0),"皆増",IF(AND(F649&gt;0,G649="-"),"皆減",H649/F649*100))))</f>
        <v>-7.1428571428571423</v>
      </c>
      <c r="J649" s="102"/>
      <c r="K649" s="114" t="s">
        <v>123</v>
      </c>
      <c r="L649" s="106">
        <v>158</v>
      </c>
      <c r="M649" s="107">
        <v>111</v>
      </c>
      <c r="N649" s="107">
        <v>87</v>
      </c>
      <c r="O649" s="107">
        <v>78</v>
      </c>
      <c r="P649" s="107">
        <f t="shared" si="423"/>
        <v>39</v>
      </c>
      <c r="Q649" s="107">
        <f t="shared" ref="Q649:Q665" si="426">IF(P649="x","x",IF(AND(P649="-",O649="-"),"-",IF(AND(P649="-",O649&gt;0),O649*-1,IF(AND(P649&gt;0,O649="-"),P649,P649-O649))))</f>
        <v>-39</v>
      </c>
      <c r="R649" s="108">
        <f t="shared" ref="R649:R665" si="427">IF(Q649="x","x",IF(Q649="-","-",IF(AND(O649="-",P649&gt;0),"皆増",IF(AND(O649&gt;0,P649="-"),"皆減",Q649/O649*100))))</f>
        <v>-50</v>
      </c>
      <c r="S649" s="108"/>
      <c r="W649" s="100" t="s">
        <v>356</v>
      </c>
      <c r="X649" s="100">
        <v>92</v>
      </c>
      <c r="Y649" s="100">
        <v>59</v>
      </c>
      <c r="Z649" s="100">
        <v>50</v>
      </c>
      <c r="AA649" s="100">
        <v>36</v>
      </c>
      <c r="AC649" s="100" t="s">
        <v>356</v>
      </c>
      <c r="AD649" s="100">
        <v>273</v>
      </c>
      <c r="AE649" s="100">
        <v>199</v>
      </c>
      <c r="AF649" s="100">
        <v>158</v>
      </c>
      <c r="AG649" s="100">
        <v>111</v>
      </c>
      <c r="AJ649" s="100" t="str">
        <f t="shared" si="418"/>
        <v>●</v>
      </c>
      <c r="AK649" s="100" t="str">
        <f t="shared" si="410"/>
        <v>●</v>
      </c>
      <c r="AL649" s="100" t="str">
        <f t="shared" si="421"/>
        <v>●</v>
      </c>
      <c r="AM649" s="100" t="str">
        <f t="shared" si="412"/>
        <v>●</v>
      </c>
      <c r="AP649" s="100" t="str">
        <f t="shared" si="419"/>
        <v>●</v>
      </c>
      <c r="AQ649" s="100" t="str">
        <f t="shared" si="413"/>
        <v>●</v>
      </c>
      <c r="AR649" s="100" t="str">
        <f t="shared" si="414"/>
        <v>●</v>
      </c>
      <c r="AS649" s="100" t="str">
        <f t="shared" si="420"/>
        <v>●</v>
      </c>
    </row>
    <row r="650" spans="2:45" s="100" customFormat="1" ht="14.25" customHeight="1">
      <c r="B650" s="102" t="s">
        <v>124</v>
      </c>
      <c r="C650" s="106">
        <v>67</v>
      </c>
      <c r="D650" s="107">
        <v>47</v>
      </c>
      <c r="E650" s="107">
        <v>50</v>
      </c>
      <c r="F650" s="107">
        <v>32</v>
      </c>
      <c r="G650" s="107">
        <f t="shared" si="422"/>
        <v>25</v>
      </c>
      <c r="H650" s="107">
        <f t="shared" si="424"/>
        <v>-7</v>
      </c>
      <c r="I650" s="108">
        <f t="shared" si="425"/>
        <v>-21.875</v>
      </c>
      <c r="J650" s="102"/>
      <c r="K650" s="114" t="s">
        <v>124</v>
      </c>
      <c r="L650" s="106">
        <v>174</v>
      </c>
      <c r="M650" s="107">
        <v>141</v>
      </c>
      <c r="N650" s="107">
        <v>87</v>
      </c>
      <c r="O650" s="107">
        <v>87</v>
      </c>
      <c r="P650" s="107">
        <f t="shared" si="423"/>
        <v>64</v>
      </c>
      <c r="Q650" s="107">
        <f t="shared" si="426"/>
        <v>-23</v>
      </c>
      <c r="R650" s="108">
        <f t="shared" si="427"/>
        <v>-26.436781609195403</v>
      </c>
      <c r="S650" s="108"/>
      <c r="W650" s="100" t="s">
        <v>357</v>
      </c>
      <c r="X650" s="100">
        <v>142</v>
      </c>
      <c r="Y650" s="100">
        <v>96</v>
      </c>
      <c r="Z650" s="100">
        <v>67</v>
      </c>
      <c r="AA650" s="100">
        <v>47</v>
      </c>
      <c r="AC650" s="100" t="s">
        <v>357</v>
      </c>
      <c r="AD650" s="100">
        <v>233</v>
      </c>
      <c r="AE650" s="100">
        <v>234</v>
      </c>
      <c r="AF650" s="100">
        <v>174</v>
      </c>
      <c r="AG650" s="100">
        <v>141</v>
      </c>
      <c r="AJ650" s="100" t="str">
        <f t="shared" si="418"/>
        <v>●</v>
      </c>
      <c r="AK650" s="100" t="str">
        <f t="shared" si="410"/>
        <v>●</v>
      </c>
      <c r="AL650" s="100" t="str">
        <f t="shared" si="421"/>
        <v>●</v>
      </c>
      <c r="AM650" s="100" t="str">
        <f t="shared" si="412"/>
        <v>●</v>
      </c>
      <c r="AP650" s="100" t="str">
        <f t="shared" si="419"/>
        <v>●</v>
      </c>
      <c r="AQ650" s="100" t="str">
        <f t="shared" si="413"/>
        <v>●</v>
      </c>
      <c r="AR650" s="100" t="str">
        <f t="shared" si="414"/>
        <v>●</v>
      </c>
      <c r="AS650" s="100" t="str">
        <f t="shared" si="420"/>
        <v>●</v>
      </c>
    </row>
    <row r="651" spans="2:45" s="100" customFormat="1" ht="14.25" customHeight="1">
      <c r="B651" s="102" t="s">
        <v>125</v>
      </c>
      <c r="C651" s="106">
        <v>79</v>
      </c>
      <c r="D651" s="107">
        <v>51</v>
      </c>
      <c r="E651" s="107">
        <v>46</v>
      </c>
      <c r="F651" s="107">
        <v>41</v>
      </c>
      <c r="G651" s="107">
        <f t="shared" si="422"/>
        <v>31</v>
      </c>
      <c r="H651" s="107">
        <f t="shared" si="424"/>
        <v>-10</v>
      </c>
      <c r="I651" s="108">
        <f t="shared" si="425"/>
        <v>-24.390243902439025</v>
      </c>
      <c r="J651" s="102"/>
      <c r="K651" s="114" t="s">
        <v>125</v>
      </c>
      <c r="L651" s="106">
        <v>203</v>
      </c>
      <c r="M651" s="107">
        <v>150</v>
      </c>
      <c r="N651" s="107">
        <v>108</v>
      </c>
      <c r="O651" s="107">
        <v>79</v>
      </c>
      <c r="P651" s="107">
        <f t="shared" si="423"/>
        <v>62</v>
      </c>
      <c r="Q651" s="107">
        <f t="shared" si="426"/>
        <v>-17</v>
      </c>
      <c r="R651" s="108">
        <f t="shared" si="427"/>
        <v>-21.518987341772153</v>
      </c>
      <c r="S651" s="108"/>
      <c r="W651" s="100" t="s">
        <v>358</v>
      </c>
      <c r="X651" s="100">
        <v>174</v>
      </c>
      <c r="Y651" s="100">
        <v>127</v>
      </c>
      <c r="Z651" s="100">
        <v>79</v>
      </c>
      <c r="AA651" s="100">
        <v>51</v>
      </c>
      <c r="AC651" s="100" t="s">
        <v>358</v>
      </c>
      <c r="AD651" s="100">
        <v>219</v>
      </c>
      <c r="AE651" s="100">
        <v>207</v>
      </c>
      <c r="AF651" s="100">
        <v>203</v>
      </c>
      <c r="AG651" s="100">
        <v>150</v>
      </c>
      <c r="AJ651" s="100" t="str">
        <f t="shared" si="418"/>
        <v>●</v>
      </c>
      <c r="AK651" s="100" t="str">
        <f t="shared" si="410"/>
        <v>●</v>
      </c>
      <c r="AL651" s="100" t="str">
        <f t="shared" si="421"/>
        <v>●</v>
      </c>
      <c r="AM651" s="100" t="str">
        <f t="shared" si="412"/>
        <v>●</v>
      </c>
      <c r="AP651" s="100" t="str">
        <f t="shared" si="419"/>
        <v>●</v>
      </c>
      <c r="AQ651" s="100" t="str">
        <f t="shared" si="413"/>
        <v>●</v>
      </c>
      <c r="AR651" s="100" t="str">
        <f t="shared" si="414"/>
        <v>●</v>
      </c>
      <c r="AS651" s="100" t="str">
        <f t="shared" si="420"/>
        <v>●</v>
      </c>
    </row>
    <row r="652" spans="2:45" s="100" customFormat="1" ht="14.25" customHeight="1">
      <c r="B652" s="102" t="s">
        <v>126</v>
      </c>
      <c r="C652" s="106">
        <v>94</v>
      </c>
      <c r="D652" s="107">
        <v>60</v>
      </c>
      <c r="E652" s="107">
        <v>39</v>
      </c>
      <c r="F652" s="107">
        <v>31</v>
      </c>
      <c r="G652" s="107">
        <f t="shared" si="422"/>
        <v>22</v>
      </c>
      <c r="H652" s="107">
        <f t="shared" si="424"/>
        <v>-9</v>
      </c>
      <c r="I652" s="108">
        <f t="shared" si="425"/>
        <v>-29.032258064516132</v>
      </c>
      <c r="J652" s="102"/>
      <c r="K652" s="114" t="s">
        <v>126</v>
      </c>
      <c r="L652" s="106">
        <v>144</v>
      </c>
      <c r="M652" s="107">
        <v>159</v>
      </c>
      <c r="N652" s="107">
        <v>108</v>
      </c>
      <c r="O652" s="107">
        <v>54</v>
      </c>
      <c r="P652" s="107">
        <f t="shared" si="423"/>
        <v>39</v>
      </c>
      <c r="Q652" s="107">
        <f t="shared" si="426"/>
        <v>-15</v>
      </c>
      <c r="R652" s="108">
        <f t="shared" si="427"/>
        <v>-27.777777777777779</v>
      </c>
      <c r="S652" s="108"/>
      <c r="W652" s="100" t="s">
        <v>359</v>
      </c>
      <c r="X652" s="100">
        <v>152</v>
      </c>
      <c r="Y652" s="100">
        <v>129</v>
      </c>
      <c r="Z652" s="100">
        <v>94</v>
      </c>
      <c r="AA652" s="100">
        <v>60</v>
      </c>
      <c r="AC652" s="100" t="s">
        <v>359</v>
      </c>
      <c r="AD652" s="100">
        <v>140</v>
      </c>
      <c r="AE652" s="100">
        <v>150</v>
      </c>
      <c r="AF652" s="100">
        <v>144</v>
      </c>
      <c r="AG652" s="100">
        <v>159</v>
      </c>
      <c r="AJ652" s="100" t="str">
        <f t="shared" si="418"/>
        <v>●</v>
      </c>
      <c r="AK652" s="100" t="str">
        <f t="shared" si="410"/>
        <v>●</v>
      </c>
      <c r="AL652" s="100" t="str">
        <f t="shared" si="421"/>
        <v>●</v>
      </c>
      <c r="AM652" s="100" t="str">
        <f t="shared" si="412"/>
        <v>●</v>
      </c>
      <c r="AP652" s="100" t="str">
        <f t="shared" si="419"/>
        <v>●</v>
      </c>
      <c r="AQ652" s="100" t="str">
        <f t="shared" si="413"/>
        <v>●</v>
      </c>
      <c r="AR652" s="100" t="str">
        <f t="shared" si="414"/>
        <v>●</v>
      </c>
      <c r="AS652" s="100" t="str">
        <f t="shared" si="420"/>
        <v>●</v>
      </c>
    </row>
    <row r="653" spans="2:45" s="100" customFormat="1" ht="14.25" customHeight="1">
      <c r="B653" s="102" t="s">
        <v>127</v>
      </c>
      <c r="C653" s="106">
        <v>80</v>
      </c>
      <c r="D653" s="107">
        <v>52</v>
      </c>
      <c r="E653" s="107">
        <v>49</v>
      </c>
      <c r="F653" s="107">
        <v>20</v>
      </c>
      <c r="G653" s="107">
        <f t="shared" si="422"/>
        <v>19</v>
      </c>
      <c r="H653" s="107">
        <f t="shared" si="424"/>
        <v>-1</v>
      </c>
      <c r="I653" s="108">
        <f t="shared" si="425"/>
        <v>-5</v>
      </c>
      <c r="J653" s="102"/>
      <c r="K653" s="114" t="s">
        <v>127</v>
      </c>
      <c r="L653" s="106">
        <v>154</v>
      </c>
      <c r="M653" s="107">
        <v>136</v>
      </c>
      <c r="N653" s="107">
        <v>102</v>
      </c>
      <c r="O653" s="107">
        <v>91</v>
      </c>
      <c r="P653" s="107">
        <f t="shared" si="423"/>
        <v>43</v>
      </c>
      <c r="Q653" s="107">
        <f t="shared" si="426"/>
        <v>-48</v>
      </c>
      <c r="R653" s="108">
        <f t="shared" si="427"/>
        <v>-52.747252747252752</v>
      </c>
      <c r="S653" s="108"/>
      <c r="W653" s="100" t="s">
        <v>360</v>
      </c>
      <c r="X653" s="100">
        <v>117</v>
      </c>
      <c r="Y653" s="100">
        <v>96</v>
      </c>
      <c r="Z653" s="100">
        <v>80</v>
      </c>
      <c r="AA653" s="100">
        <v>52</v>
      </c>
      <c r="AC653" s="100" t="s">
        <v>360</v>
      </c>
      <c r="AD653" s="100">
        <v>239</v>
      </c>
      <c r="AE653" s="100">
        <v>158</v>
      </c>
      <c r="AF653" s="100">
        <v>154</v>
      </c>
      <c r="AG653" s="100">
        <v>136</v>
      </c>
      <c r="AJ653" s="100" t="str">
        <f t="shared" si="418"/>
        <v>●</v>
      </c>
      <c r="AK653" s="100" t="str">
        <f t="shared" si="410"/>
        <v>●</v>
      </c>
      <c r="AL653" s="100" t="str">
        <f t="shared" si="421"/>
        <v>●</v>
      </c>
      <c r="AM653" s="100" t="str">
        <f t="shared" si="412"/>
        <v>●</v>
      </c>
      <c r="AP653" s="100" t="str">
        <f t="shared" si="419"/>
        <v>●</v>
      </c>
      <c r="AQ653" s="100" t="str">
        <f t="shared" si="413"/>
        <v>●</v>
      </c>
      <c r="AR653" s="100" t="str">
        <f t="shared" si="414"/>
        <v>●</v>
      </c>
      <c r="AS653" s="100" t="str">
        <f t="shared" si="420"/>
        <v>●</v>
      </c>
    </row>
    <row r="654" spans="2:45" s="100" customFormat="1" ht="14.25" customHeight="1">
      <c r="B654" s="102" t="s">
        <v>128</v>
      </c>
      <c r="C654" s="106">
        <v>94</v>
      </c>
      <c r="D654" s="107">
        <v>69</v>
      </c>
      <c r="E654" s="107">
        <v>45</v>
      </c>
      <c r="F654" s="107">
        <v>35</v>
      </c>
      <c r="G654" s="107">
        <f t="shared" si="422"/>
        <v>22</v>
      </c>
      <c r="H654" s="107">
        <f t="shared" si="424"/>
        <v>-13</v>
      </c>
      <c r="I654" s="108">
        <f t="shared" si="425"/>
        <v>-37.142857142857146</v>
      </c>
      <c r="J654" s="102"/>
      <c r="K654" s="114" t="s">
        <v>128</v>
      </c>
      <c r="L654" s="106">
        <v>143</v>
      </c>
      <c r="M654" s="107">
        <v>119</v>
      </c>
      <c r="N654" s="107">
        <v>125</v>
      </c>
      <c r="O654" s="107">
        <v>87</v>
      </c>
      <c r="P654" s="107">
        <f t="shared" si="423"/>
        <v>61</v>
      </c>
      <c r="Q654" s="107">
        <f t="shared" si="426"/>
        <v>-26</v>
      </c>
      <c r="R654" s="108">
        <f t="shared" si="427"/>
        <v>-29.885057471264371</v>
      </c>
      <c r="S654" s="108"/>
      <c r="W654" s="100" t="s">
        <v>361</v>
      </c>
      <c r="X654" s="100">
        <v>79</v>
      </c>
      <c r="Y654" s="100">
        <v>72</v>
      </c>
      <c r="Z654" s="100">
        <v>94</v>
      </c>
      <c r="AA654" s="100">
        <v>69</v>
      </c>
      <c r="AC654" s="100" t="s">
        <v>361</v>
      </c>
      <c r="AD654" s="100">
        <v>254</v>
      </c>
      <c r="AE654" s="100">
        <v>201</v>
      </c>
      <c r="AF654" s="100">
        <v>143</v>
      </c>
      <c r="AG654" s="100">
        <v>119</v>
      </c>
      <c r="AJ654" s="100" t="str">
        <f t="shared" si="418"/>
        <v>●</v>
      </c>
      <c r="AK654" s="100" t="str">
        <f t="shared" si="410"/>
        <v>●</v>
      </c>
      <c r="AL654" s="100" t="str">
        <f t="shared" si="421"/>
        <v>●</v>
      </c>
      <c r="AM654" s="100" t="str">
        <f t="shared" si="412"/>
        <v>●</v>
      </c>
      <c r="AP654" s="100" t="str">
        <f t="shared" si="419"/>
        <v>●</v>
      </c>
      <c r="AQ654" s="100" t="str">
        <f t="shared" si="413"/>
        <v>●</v>
      </c>
      <c r="AR654" s="100" t="str">
        <f t="shared" si="414"/>
        <v>●</v>
      </c>
      <c r="AS654" s="100" t="str">
        <f t="shared" si="420"/>
        <v>●</v>
      </c>
    </row>
    <row r="655" spans="2:45" s="100" customFormat="1" ht="14.25" customHeight="1">
      <c r="B655" s="102" t="s">
        <v>129</v>
      </c>
      <c r="C655" s="106">
        <v>78</v>
      </c>
      <c r="D655" s="107">
        <v>91</v>
      </c>
      <c r="E655" s="107">
        <v>60</v>
      </c>
      <c r="F655" s="107">
        <v>47</v>
      </c>
      <c r="G655" s="107">
        <f t="shared" si="422"/>
        <v>36</v>
      </c>
      <c r="H655" s="107">
        <f t="shared" si="424"/>
        <v>-11</v>
      </c>
      <c r="I655" s="108">
        <f t="shared" si="425"/>
        <v>-23.404255319148938</v>
      </c>
      <c r="J655" s="102"/>
      <c r="K655" s="114" t="s">
        <v>129</v>
      </c>
      <c r="L655" s="106">
        <v>163</v>
      </c>
      <c r="M655" s="107">
        <v>126</v>
      </c>
      <c r="N655" s="107">
        <v>105</v>
      </c>
      <c r="O655" s="107">
        <v>96</v>
      </c>
      <c r="P655" s="107">
        <f t="shared" si="423"/>
        <v>71</v>
      </c>
      <c r="Q655" s="107">
        <f t="shared" si="426"/>
        <v>-25</v>
      </c>
      <c r="R655" s="108">
        <f t="shared" si="427"/>
        <v>-26.041666666666668</v>
      </c>
      <c r="S655" s="108"/>
      <c r="W655" s="100" t="s">
        <v>362</v>
      </c>
      <c r="X655" s="100">
        <v>125</v>
      </c>
      <c r="Y655" s="100">
        <v>64</v>
      </c>
      <c r="Z655" s="100">
        <v>78</v>
      </c>
      <c r="AA655" s="100">
        <v>91</v>
      </c>
      <c r="AC655" s="100" t="s">
        <v>362</v>
      </c>
      <c r="AD655" s="100">
        <v>274</v>
      </c>
      <c r="AE655" s="100">
        <v>196</v>
      </c>
      <c r="AF655" s="100">
        <v>163</v>
      </c>
      <c r="AG655" s="100">
        <v>126</v>
      </c>
      <c r="AJ655" s="100" t="str">
        <f t="shared" si="418"/>
        <v>●</v>
      </c>
      <c r="AK655" s="100" t="str">
        <f t="shared" si="410"/>
        <v>●</v>
      </c>
      <c r="AL655" s="100" t="str">
        <f t="shared" si="421"/>
        <v>●</v>
      </c>
      <c r="AM655" s="100" t="str">
        <f t="shared" si="412"/>
        <v>●</v>
      </c>
      <c r="AP655" s="100" t="str">
        <f t="shared" si="419"/>
        <v>●</v>
      </c>
      <c r="AQ655" s="100" t="str">
        <f t="shared" si="413"/>
        <v>●</v>
      </c>
      <c r="AR655" s="100" t="str">
        <f t="shared" si="414"/>
        <v>●</v>
      </c>
      <c r="AS655" s="100" t="str">
        <f t="shared" si="420"/>
        <v>●</v>
      </c>
    </row>
    <row r="656" spans="2:45" s="100" customFormat="1" ht="14.25" customHeight="1">
      <c r="B656" s="102" t="s">
        <v>130</v>
      </c>
      <c r="C656" s="106">
        <v>70</v>
      </c>
      <c r="D656" s="107">
        <v>72</v>
      </c>
      <c r="E656" s="107">
        <v>95</v>
      </c>
      <c r="F656" s="107">
        <v>59</v>
      </c>
      <c r="G656" s="107">
        <f t="shared" si="422"/>
        <v>46</v>
      </c>
      <c r="H656" s="107">
        <f t="shared" si="424"/>
        <v>-13</v>
      </c>
      <c r="I656" s="108">
        <f t="shared" si="425"/>
        <v>-22.033898305084744</v>
      </c>
      <c r="J656" s="102"/>
      <c r="K656" s="114" t="s">
        <v>130</v>
      </c>
      <c r="L656" s="106">
        <v>168</v>
      </c>
      <c r="M656" s="107">
        <v>146</v>
      </c>
      <c r="N656" s="107">
        <v>108</v>
      </c>
      <c r="O656" s="107">
        <v>95</v>
      </c>
      <c r="P656" s="107">
        <f t="shared" si="423"/>
        <v>72</v>
      </c>
      <c r="Q656" s="107">
        <f t="shared" si="426"/>
        <v>-23</v>
      </c>
      <c r="R656" s="108">
        <f t="shared" si="427"/>
        <v>-24.210526315789473</v>
      </c>
      <c r="S656" s="108"/>
      <c r="W656" s="100" t="s">
        <v>363</v>
      </c>
      <c r="X656" s="100">
        <v>215</v>
      </c>
      <c r="Y656" s="100">
        <v>130</v>
      </c>
      <c r="Z656" s="100">
        <v>70</v>
      </c>
      <c r="AA656" s="100">
        <v>72</v>
      </c>
      <c r="AC656" s="100" t="s">
        <v>363</v>
      </c>
      <c r="AD656" s="100">
        <v>214</v>
      </c>
      <c r="AE656" s="100">
        <v>242</v>
      </c>
      <c r="AF656" s="100">
        <v>168</v>
      </c>
      <c r="AG656" s="100">
        <v>146</v>
      </c>
      <c r="AJ656" s="100" t="str">
        <f t="shared" si="418"/>
        <v>●</v>
      </c>
      <c r="AK656" s="100" t="str">
        <f t="shared" si="410"/>
        <v>●</v>
      </c>
      <c r="AL656" s="100" t="str">
        <f>IF(E656=Z656,"○","●")</f>
        <v>●</v>
      </c>
      <c r="AM656" s="100" t="str">
        <f t="shared" si="412"/>
        <v>●</v>
      </c>
      <c r="AP656" s="100" t="str">
        <f t="shared" si="419"/>
        <v>●</v>
      </c>
      <c r="AQ656" s="100" t="str">
        <f t="shared" si="413"/>
        <v>●</v>
      </c>
      <c r="AR656" s="100" t="str">
        <f t="shared" si="414"/>
        <v>●</v>
      </c>
      <c r="AS656" s="100" t="str">
        <f t="shared" si="420"/>
        <v>●</v>
      </c>
    </row>
    <row r="657" spans="2:45" s="100" customFormat="1" ht="14.25" customHeight="1">
      <c r="B657" s="102" t="s">
        <v>131</v>
      </c>
      <c r="C657" s="106">
        <v>129</v>
      </c>
      <c r="D657" s="107">
        <v>70</v>
      </c>
      <c r="E657" s="107">
        <v>72</v>
      </c>
      <c r="F657" s="107">
        <v>88</v>
      </c>
      <c r="G657" s="107">
        <f t="shared" si="422"/>
        <v>45</v>
      </c>
      <c r="H657" s="107">
        <f t="shared" si="424"/>
        <v>-43</v>
      </c>
      <c r="I657" s="108">
        <f t="shared" si="425"/>
        <v>-48.863636363636367</v>
      </c>
      <c r="J657" s="102"/>
      <c r="K657" s="114" t="s">
        <v>131</v>
      </c>
      <c r="L657" s="106">
        <v>218</v>
      </c>
      <c r="M657" s="107">
        <v>158</v>
      </c>
      <c r="N657" s="107">
        <v>134</v>
      </c>
      <c r="O657" s="107">
        <v>112</v>
      </c>
      <c r="P657" s="107">
        <f t="shared" si="423"/>
        <v>84</v>
      </c>
      <c r="Q657" s="107">
        <f t="shared" si="426"/>
        <v>-28</v>
      </c>
      <c r="R657" s="108">
        <f t="shared" si="427"/>
        <v>-25</v>
      </c>
      <c r="S657" s="108"/>
      <c r="W657" s="100" t="s">
        <v>364</v>
      </c>
      <c r="X657" s="100">
        <v>168</v>
      </c>
      <c r="Y657" s="100">
        <v>194</v>
      </c>
      <c r="Z657" s="100">
        <v>129</v>
      </c>
      <c r="AA657" s="100">
        <v>70</v>
      </c>
      <c r="AC657" s="100" t="s">
        <v>364</v>
      </c>
      <c r="AD657" s="100">
        <v>182</v>
      </c>
      <c r="AE657" s="100">
        <v>211</v>
      </c>
      <c r="AF657" s="100">
        <v>218</v>
      </c>
      <c r="AG657" s="100">
        <v>158</v>
      </c>
      <c r="AJ657" s="100" t="str">
        <f t="shared" si="418"/>
        <v>●</v>
      </c>
      <c r="AK657" s="100" t="str">
        <f t="shared" si="410"/>
        <v>●</v>
      </c>
      <c r="AL657" s="100" t="str">
        <f t="shared" ref="AL657:AL665" si="428">IF(E657=Z657,"○","●")</f>
        <v>●</v>
      </c>
      <c r="AM657" s="100" t="str">
        <f t="shared" si="412"/>
        <v>●</v>
      </c>
      <c r="AP657" s="100" t="str">
        <f t="shared" si="419"/>
        <v>●</v>
      </c>
      <c r="AQ657" s="100" t="str">
        <f t="shared" si="413"/>
        <v>●</v>
      </c>
      <c r="AR657" s="100" t="str">
        <f t="shared" si="414"/>
        <v>●</v>
      </c>
      <c r="AS657" s="100" t="str">
        <f t="shared" si="420"/>
        <v>●</v>
      </c>
    </row>
    <row r="658" spans="2:45" s="100" customFormat="1" ht="14.25" customHeight="1">
      <c r="B658" s="102" t="s">
        <v>132</v>
      </c>
      <c r="C658" s="106">
        <v>182</v>
      </c>
      <c r="D658" s="107">
        <v>125</v>
      </c>
      <c r="E658" s="107">
        <v>71</v>
      </c>
      <c r="F658" s="107">
        <v>65</v>
      </c>
      <c r="G658" s="107">
        <f t="shared" si="422"/>
        <v>76</v>
      </c>
      <c r="H658" s="107">
        <f t="shared" si="424"/>
        <v>11</v>
      </c>
      <c r="I658" s="108">
        <f t="shared" si="425"/>
        <v>16.923076923076923</v>
      </c>
      <c r="J658" s="102"/>
      <c r="K658" s="114" t="s">
        <v>132</v>
      </c>
      <c r="L658" s="106">
        <v>197</v>
      </c>
      <c r="M658" s="107">
        <v>200</v>
      </c>
      <c r="N658" s="107">
        <v>138</v>
      </c>
      <c r="O658" s="107">
        <v>122</v>
      </c>
      <c r="P658" s="107">
        <f t="shared" si="423"/>
        <v>104</v>
      </c>
      <c r="Q658" s="107">
        <f t="shared" si="426"/>
        <v>-18</v>
      </c>
      <c r="R658" s="108">
        <f t="shared" si="427"/>
        <v>-14.754098360655737</v>
      </c>
      <c r="S658" s="108"/>
      <c r="W658" s="100" t="s">
        <v>365</v>
      </c>
      <c r="X658" s="100">
        <v>213</v>
      </c>
      <c r="Y658" s="100">
        <v>154</v>
      </c>
      <c r="Z658" s="100">
        <v>182</v>
      </c>
      <c r="AA658" s="100">
        <v>125</v>
      </c>
      <c r="AC658" s="100" t="s">
        <v>365</v>
      </c>
      <c r="AD658" s="100">
        <v>177</v>
      </c>
      <c r="AE658" s="100">
        <v>170</v>
      </c>
      <c r="AF658" s="100">
        <v>197</v>
      </c>
      <c r="AG658" s="100">
        <v>200</v>
      </c>
      <c r="AJ658" s="100" t="str">
        <f t="shared" si="418"/>
        <v>●</v>
      </c>
      <c r="AK658" s="100" t="str">
        <f t="shared" si="410"/>
        <v>●</v>
      </c>
      <c r="AL658" s="100" t="str">
        <f t="shared" si="428"/>
        <v>●</v>
      </c>
      <c r="AM658" s="100" t="str">
        <f t="shared" si="412"/>
        <v>●</v>
      </c>
      <c r="AP658" s="100" t="str">
        <f t="shared" si="419"/>
        <v>●</v>
      </c>
      <c r="AQ658" s="100" t="str">
        <f t="shared" si="413"/>
        <v>●</v>
      </c>
      <c r="AR658" s="100" t="str">
        <f t="shared" si="414"/>
        <v>●</v>
      </c>
      <c r="AS658" s="100" t="str">
        <f t="shared" si="420"/>
        <v>●</v>
      </c>
    </row>
    <row r="659" spans="2:45" s="100" customFormat="1" ht="14.25" customHeight="1">
      <c r="B659" s="102" t="s">
        <v>133</v>
      </c>
      <c r="C659" s="106">
        <v>142</v>
      </c>
      <c r="D659" s="107">
        <v>175</v>
      </c>
      <c r="E659" s="107">
        <v>124</v>
      </c>
      <c r="F659" s="107">
        <v>58</v>
      </c>
      <c r="G659" s="107">
        <f t="shared" si="422"/>
        <v>65</v>
      </c>
      <c r="H659" s="107">
        <f t="shared" si="424"/>
        <v>7</v>
      </c>
      <c r="I659" s="108">
        <f t="shared" si="425"/>
        <v>12.068965517241379</v>
      </c>
      <c r="J659" s="102"/>
      <c r="K659" s="114" t="s">
        <v>133</v>
      </c>
      <c r="L659" s="106">
        <v>165</v>
      </c>
      <c r="M659" s="107">
        <v>205</v>
      </c>
      <c r="N659" s="107">
        <v>201</v>
      </c>
      <c r="O659" s="107">
        <v>135</v>
      </c>
      <c r="P659" s="107">
        <f t="shared" si="423"/>
        <v>125</v>
      </c>
      <c r="Q659" s="107">
        <f t="shared" si="426"/>
        <v>-10</v>
      </c>
      <c r="R659" s="108">
        <f t="shared" si="427"/>
        <v>-7.4074074074074066</v>
      </c>
      <c r="S659" s="108"/>
      <c r="W659" s="100" t="s">
        <v>366</v>
      </c>
      <c r="X659" s="100">
        <v>232</v>
      </c>
      <c r="Y659" s="100">
        <v>208</v>
      </c>
      <c r="Z659" s="100">
        <v>142</v>
      </c>
      <c r="AA659" s="100">
        <v>175</v>
      </c>
      <c r="AC659" s="100" t="s">
        <v>366</v>
      </c>
      <c r="AD659" s="100">
        <v>188</v>
      </c>
      <c r="AE659" s="100">
        <v>167</v>
      </c>
      <c r="AF659" s="100">
        <v>165</v>
      </c>
      <c r="AG659" s="100">
        <v>205</v>
      </c>
      <c r="AJ659" s="100" t="str">
        <f t="shared" si="418"/>
        <v>●</v>
      </c>
      <c r="AK659" s="100" t="str">
        <f t="shared" si="410"/>
        <v>●</v>
      </c>
      <c r="AL659" s="100" t="str">
        <f t="shared" si="428"/>
        <v>●</v>
      </c>
      <c r="AM659" s="100" t="str">
        <f t="shared" si="412"/>
        <v>●</v>
      </c>
      <c r="AP659" s="100" t="str">
        <f t="shared" si="419"/>
        <v>●</v>
      </c>
      <c r="AQ659" s="100" t="str">
        <f t="shared" si="413"/>
        <v>●</v>
      </c>
      <c r="AR659" s="100" t="str">
        <f t="shared" si="414"/>
        <v>●</v>
      </c>
      <c r="AS659" s="100" t="str">
        <f t="shared" si="420"/>
        <v>●</v>
      </c>
    </row>
    <row r="660" spans="2:45" s="100" customFormat="1" ht="14.25" customHeight="1">
      <c r="B660" s="102" t="s">
        <v>134</v>
      </c>
      <c r="C660" s="106">
        <v>191</v>
      </c>
      <c r="D660" s="107">
        <v>132</v>
      </c>
      <c r="E660" s="107">
        <v>159</v>
      </c>
      <c r="F660" s="107">
        <v>108</v>
      </c>
      <c r="G660" s="107">
        <f t="shared" si="422"/>
        <v>59</v>
      </c>
      <c r="H660" s="107">
        <f t="shared" si="424"/>
        <v>-49</v>
      </c>
      <c r="I660" s="108">
        <f t="shared" si="425"/>
        <v>-45.370370370370374</v>
      </c>
      <c r="J660" s="102"/>
      <c r="K660" s="114" t="s">
        <v>134</v>
      </c>
      <c r="L660" s="106">
        <v>167</v>
      </c>
      <c r="M660" s="107">
        <v>150</v>
      </c>
      <c r="N660" s="107">
        <v>207</v>
      </c>
      <c r="O660" s="107">
        <v>186</v>
      </c>
      <c r="P660" s="107">
        <f t="shared" si="423"/>
        <v>123</v>
      </c>
      <c r="Q660" s="107">
        <f t="shared" si="426"/>
        <v>-63</v>
      </c>
      <c r="R660" s="108">
        <f t="shared" si="427"/>
        <v>-33.87096774193548</v>
      </c>
      <c r="S660" s="108"/>
      <c r="W660" s="100" t="s">
        <v>367</v>
      </c>
      <c r="X660" s="100">
        <v>201</v>
      </c>
      <c r="Y660" s="100">
        <v>221</v>
      </c>
      <c r="Z660" s="100">
        <v>191</v>
      </c>
      <c r="AA660" s="100">
        <v>132</v>
      </c>
      <c r="AC660" s="100" t="s">
        <v>367</v>
      </c>
      <c r="AD660" s="100">
        <v>177</v>
      </c>
      <c r="AE660" s="100">
        <v>182</v>
      </c>
      <c r="AF660" s="100">
        <v>167</v>
      </c>
      <c r="AG660" s="100">
        <v>150</v>
      </c>
      <c r="AJ660" s="100" t="str">
        <f t="shared" si="418"/>
        <v>●</v>
      </c>
      <c r="AK660" s="100" t="str">
        <f t="shared" si="410"/>
        <v>●</v>
      </c>
      <c r="AL660" s="100" t="str">
        <f t="shared" si="428"/>
        <v>●</v>
      </c>
      <c r="AM660" s="100" t="str">
        <f t="shared" si="412"/>
        <v>●</v>
      </c>
      <c r="AP660" s="100" t="str">
        <f t="shared" si="419"/>
        <v>●</v>
      </c>
      <c r="AQ660" s="100" t="str">
        <f t="shared" si="413"/>
        <v>●</v>
      </c>
      <c r="AR660" s="100" t="str">
        <f t="shared" si="414"/>
        <v>●</v>
      </c>
      <c r="AS660" s="100" t="str">
        <f t="shared" si="420"/>
        <v>●</v>
      </c>
    </row>
    <row r="661" spans="2:45" s="100" customFormat="1" ht="14.25" customHeight="1">
      <c r="B661" s="102" t="s">
        <v>135</v>
      </c>
      <c r="C661" s="106">
        <v>187</v>
      </c>
      <c r="D661" s="107">
        <v>167</v>
      </c>
      <c r="E661" s="107">
        <v>123</v>
      </c>
      <c r="F661" s="107">
        <v>133</v>
      </c>
      <c r="G661" s="107">
        <f t="shared" si="422"/>
        <v>95</v>
      </c>
      <c r="H661" s="107">
        <f t="shared" si="424"/>
        <v>-38</v>
      </c>
      <c r="I661" s="108">
        <f t="shared" si="425"/>
        <v>-28.571428571428569</v>
      </c>
      <c r="J661" s="102"/>
      <c r="K661" s="114" t="s">
        <v>135</v>
      </c>
      <c r="L661" s="106">
        <v>171</v>
      </c>
      <c r="M661" s="107">
        <v>161</v>
      </c>
      <c r="N661" s="107">
        <v>147</v>
      </c>
      <c r="O661" s="107">
        <v>199</v>
      </c>
      <c r="P661" s="107">
        <f t="shared" si="423"/>
        <v>170</v>
      </c>
      <c r="Q661" s="107">
        <f t="shared" si="426"/>
        <v>-29</v>
      </c>
      <c r="R661" s="108">
        <f t="shared" si="427"/>
        <v>-14.572864321608039</v>
      </c>
      <c r="S661" s="108"/>
      <c r="W661" s="100" t="s">
        <v>368</v>
      </c>
      <c r="X661" s="100">
        <v>152</v>
      </c>
      <c r="Y661" s="100">
        <v>186</v>
      </c>
      <c r="Z661" s="100">
        <v>187</v>
      </c>
      <c r="AA661" s="100">
        <v>167</v>
      </c>
      <c r="AC661" s="100" t="s">
        <v>368</v>
      </c>
      <c r="AD661" s="100">
        <v>145</v>
      </c>
      <c r="AE661" s="100">
        <v>163</v>
      </c>
      <c r="AF661" s="100">
        <v>171</v>
      </c>
      <c r="AG661" s="100">
        <v>161</v>
      </c>
      <c r="AJ661" s="100" t="str">
        <f t="shared" si="418"/>
        <v>●</v>
      </c>
      <c r="AK661" s="100" t="str">
        <f t="shared" si="410"/>
        <v>●</v>
      </c>
      <c r="AL661" s="100" t="str">
        <f t="shared" si="428"/>
        <v>●</v>
      </c>
      <c r="AM661" s="100" t="str">
        <f t="shared" si="412"/>
        <v>●</v>
      </c>
      <c r="AP661" s="100" t="str">
        <f t="shared" si="419"/>
        <v>●</v>
      </c>
      <c r="AQ661" s="100" t="str">
        <f t="shared" si="413"/>
        <v>●</v>
      </c>
      <c r="AR661" s="100" t="str">
        <f t="shared" si="414"/>
        <v>●</v>
      </c>
      <c r="AS661" s="100" t="str">
        <f t="shared" si="420"/>
        <v>●</v>
      </c>
    </row>
    <row r="662" spans="2:45" s="100" customFormat="1" ht="14.25" customHeight="1">
      <c r="B662" s="102" t="s">
        <v>136</v>
      </c>
      <c r="C662" s="106">
        <v>160</v>
      </c>
      <c r="D662" s="107">
        <v>159</v>
      </c>
      <c r="E662" s="107">
        <v>138</v>
      </c>
      <c r="F662" s="107">
        <v>118</v>
      </c>
      <c r="G662" s="107">
        <f t="shared" si="422"/>
        <v>114</v>
      </c>
      <c r="H662" s="107">
        <f t="shared" si="424"/>
        <v>-4</v>
      </c>
      <c r="I662" s="108">
        <f t="shared" si="425"/>
        <v>-3.3898305084745761</v>
      </c>
      <c r="J662" s="102"/>
      <c r="K662" s="114" t="s">
        <v>136</v>
      </c>
      <c r="L662" s="106">
        <v>145</v>
      </c>
      <c r="M662" s="107">
        <v>162</v>
      </c>
      <c r="N662" s="107">
        <v>153</v>
      </c>
      <c r="O662" s="107">
        <v>132</v>
      </c>
      <c r="P662" s="107">
        <f t="shared" si="423"/>
        <v>185</v>
      </c>
      <c r="Q662" s="107">
        <f t="shared" si="426"/>
        <v>53</v>
      </c>
      <c r="R662" s="108">
        <f t="shared" si="427"/>
        <v>40.151515151515149</v>
      </c>
      <c r="S662" s="108"/>
      <c r="W662" s="100" t="s">
        <v>369</v>
      </c>
      <c r="X662" s="100">
        <v>127</v>
      </c>
      <c r="Y662" s="100">
        <v>131</v>
      </c>
      <c r="Z662" s="100">
        <v>160</v>
      </c>
      <c r="AA662" s="100">
        <v>159</v>
      </c>
      <c r="AC662" s="100" t="s">
        <v>369</v>
      </c>
      <c r="AD662" s="100">
        <v>95</v>
      </c>
      <c r="AE662" s="100">
        <v>117</v>
      </c>
      <c r="AF662" s="100">
        <v>145</v>
      </c>
      <c r="AG662" s="100">
        <v>162</v>
      </c>
      <c r="AJ662" s="100" t="str">
        <f t="shared" si="418"/>
        <v>●</v>
      </c>
      <c r="AK662" s="100" t="str">
        <f t="shared" si="410"/>
        <v>●</v>
      </c>
      <c r="AL662" s="100" t="str">
        <f t="shared" si="428"/>
        <v>●</v>
      </c>
      <c r="AM662" s="100" t="str">
        <f t="shared" si="412"/>
        <v>●</v>
      </c>
      <c r="AP662" s="100" t="str">
        <f t="shared" si="419"/>
        <v>●</v>
      </c>
      <c r="AQ662" s="100" t="str">
        <f t="shared" si="413"/>
        <v>●</v>
      </c>
      <c r="AR662" s="100" t="str">
        <f t="shared" si="414"/>
        <v>●</v>
      </c>
      <c r="AS662" s="100" t="str">
        <f t="shared" si="420"/>
        <v>●</v>
      </c>
    </row>
    <row r="663" spans="2:45" s="100" customFormat="1" ht="14.25" customHeight="1">
      <c r="B663" s="102" t="s">
        <v>137</v>
      </c>
      <c r="C663" s="106">
        <v>95</v>
      </c>
      <c r="D663" s="107">
        <v>138</v>
      </c>
      <c r="E663" s="107">
        <v>123</v>
      </c>
      <c r="F663" s="107">
        <v>113</v>
      </c>
      <c r="G663" s="107">
        <f t="shared" si="422"/>
        <v>82</v>
      </c>
      <c r="H663" s="107">
        <f t="shared" si="424"/>
        <v>-31</v>
      </c>
      <c r="I663" s="108">
        <f t="shared" si="425"/>
        <v>-27.43362831858407</v>
      </c>
      <c r="J663" s="102"/>
      <c r="K663" s="114" t="s">
        <v>137</v>
      </c>
      <c r="L663" s="106">
        <v>109</v>
      </c>
      <c r="M663" s="107">
        <v>127</v>
      </c>
      <c r="N663" s="107">
        <v>129</v>
      </c>
      <c r="O663" s="107">
        <v>133</v>
      </c>
      <c r="P663" s="107">
        <f t="shared" si="423"/>
        <v>115</v>
      </c>
      <c r="Q663" s="107">
        <f t="shared" si="426"/>
        <v>-18</v>
      </c>
      <c r="R663" s="108">
        <f t="shared" si="427"/>
        <v>-13.533834586466165</v>
      </c>
      <c r="S663" s="108"/>
      <c r="W663" s="100" t="s">
        <v>370</v>
      </c>
      <c r="X663" s="100">
        <v>81</v>
      </c>
      <c r="Y663" s="100">
        <v>95</v>
      </c>
      <c r="Z663" s="100">
        <v>95</v>
      </c>
      <c r="AA663" s="100">
        <v>138</v>
      </c>
      <c r="AC663" s="100" t="s">
        <v>370</v>
      </c>
      <c r="AD663" s="100">
        <v>65</v>
      </c>
      <c r="AE663" s="100">
        <v>76</v>
      </c>
      <c r="AF663" s="100">
        <v>109</v>
      </c>
      <c r="AG663" s="100">
        <v>127</v>
      </c>
      <c r="AJ663" s="100" t="str">
        <f t="shared" si="418"/>
        <v>●</v>
      </c>
      <c r="AK663" s="100" t="str">
        <f t="shared" si="410"/>
        <v>●</v>
      </c>
      <c r="AL663" s="100" t="str">
        <f t="shared" si="428"/>
        <v>●</v>
      </c>
      <c r="AM663" s="100" t="str">
        <f t="shared" si="412"/>
        <v>●</v>
      </c>
      <c r="AP663" s="100" t="str">
        <f t="shared" si="419"/>
        <v>●</v>
      </c>
      <c r="AQ663" s="100" t="str">
        <f t="shared" si="413"/>
        <v>●</v>
      </c>
      <c r="AR663" s="100" t="str">
        <f t="shared" si="414"/>
        <v>●</v>
      </c>
      <c r="AS663" s="100" t="str">
        <f t="shared" si="420"/>
        <v>●</v>
      </c>
    </row>
    <row r="664" spans="2:45" s="100" customFormat="1" ht="14.25" customHeight="1">
      <c r="B664" s="102" t="s">
        <v>138</v>
      </c>
      <c r="C664" s="106">
        <v>60</v>
      </c>
      <c r="D664" s="107">
        <v>81</v>
      </c>
      <c r="E664" s="107">
        <v>98</v>
      </c>
      <c r="F664" s="107">
        <v>96</v>
      </c>
      <c r="G664" s="107">
        <f t="shared" si="422"/>
        <v>77</v>
      </c>
      <c r="H664" s="107">
        <f t="shared" si="424"/>
        <v>-19</v>
      </c>
      <c r="I664" s="108">
        <f t="shared" si="425"/>
        <v>-19.791666666666664</v>
      </c>
      <c r="J664" s="102"/>
      <c r="K664" s="114" t="s">
        <v>138</v>
      </c>
      <c r="L664" s="106">
        <v>61</v>
      </c>
      <c r="M664" s="107">
        <v>77</v>
      </c>
      <c r="N664" s="107">
        <v>88</v>
      </c>
      <c r="O664" s="107">
        <v>94</v>
      </c>
      <c r="P664" s="107">
        <f t="shared" si="423"/>
        <v>99</v>
      </c>
      <c r="Q664" s="107">
        <f t="shared" si="426"/>
        <v>5</v>
      </c>
      <c r="R664" s="108">
        <f t="shared" si="427"/>
        <v>5.3191489361702127</v>
      </c>
      <c r="S664" s="108"/>
      <c r="W664" s="100" t="s">
        <v>371</v>
      </c>
      <c r="X664" s="100">
        <v>51</v>
      </c>
      <c r="Y664" s="100">
        <v>54</v>
      </c>
      <c r="Z664" s="100">
        <v>60</v>
      </c>
      <c r="AA664" s="100">
        <v>81</v>
      </c>
      <c r="AC664" s="100" t="s">
        <v>371</v>
      </c>
      <c r="AD664" s="100">
        <v>29</v>
      </c>
      <c r="AE664" s="100">
        <v>50</v>
      </c>
      <c r="AF664" s="100">
        <v>61</v>
      </c>
      <c r="AG664" s="100">
        <v>77</v>
      </c>
      <c r="AJ664" s="100" t="str">
        <f t="shared" si="418"/>
        <v>●</v>
      </c>
      <c r="AK664" s="100" t="str">
        <f t="shared" si="410"/>
        <v>●</v>
      </c>
      <c r="AL664" s="100" t="str">
        <f t="shared" si="428"/>
        <v>●</v>
      </c>
      <c r="AM664" s="100" t="str">
        <f t="shared" si="412"/>
        <v>●</v>
      </c>
      <c r="AP664" s="100" t="str">
        <f t="shared" si="419"/>
        <v>●</v>
      </c>
      <c r="AQ664" s="100" t="str">
        <f t="shared" si="413"/>
        <v>●</v>
      </c>
      <c r="AR664" s="100" t="str">
        <f t="shared" si="414"/>
        <v>●</v>
      </c>
      <c r="AS664" s="100" t="str">
        <f t="shared" si="420"/>
        <v>●</v>
      </c>
    </row>
    <row r="665" spans="2:45" s="100" customFormat="1" ht="14.25" customHeight="1">
      <c r="B665" s="102" t="s">
        <v>110</v>
      </c>
      <c r="C665" s="106">
        <v>38</v>
      </c>
      <c r="D665" s="107">
        <v>48</v>
      </c>
      <c r="E665" s="107">
        <v>64</v>
      </c>
      <c r="F665" s="107">
        <v>79</v>
      </c>
      <c r="G665" s="107">
        <f t="shared" si="422"/>
        <v>84</v>
      </c>
      <c r="H665" s="107">
        <f t="shared" si="424"/>
        <v>5</v>
      </c>
      <c r="I665" s="108">
        <f t="shared" si="425"/>
        <v>6.3291139240506329</v>
      </c>
      <c r="J665" s="102"/>
      <c r="K665" s="114" t="s">
        <v>110</v>
      </c>
      <c r="L665" s="106">
        <v>28</v>
      </c>
      <c r="M665" s="107">
        <v>53</v>
      </c>
      <c r="N665" s="107">
        <v>56</v>
      </c>
      <c r="O665" s="107">
        <v>82</v>
      </c>
      <c r="P665" s="107">
        <f t="shared" si="423"/>
        <v>91</v>
      </c>
      <c r="Q665" s="107">
        <f t="shared" si="426"/>
        <v>9</v>
      </c>
      <c r="R665" s="108">
        <f t="shared" si="427"/>
        <v>10.975609756097562</v>
      </c>
      <c r="S665" s="108"/>
      <c r="W665" s="100" t="s">
        <v>378</v>
      </c>
      <c r="X665" s="100">
        <v>21</v>
      </c>
      <c r="Y665" s="100">
        <v>29</v>
      </c>
      <c r="Z665" s="100">
        <v>38</v>
      </c>
      <c r="AA665" s="100">
        <v>48</v>
      </c>
      <c r="AC665" s="100" t="s">
        <v>378</v>
      </c>
      <c r="AD665" s="100">
        <v>17</v>
      </c>
      <c r="AE665" s="100">
        <v>18</v>
      </c>
      <c r="AF665" s="100">
        <v>28</v>
      </c>
      <c r="AG665" s="100">
        <v>53</v>
      </c>
      <c r="AJ665" s="100" t="str">
        <f t="shared" si="418"/>
        <v>●</v>
      </c>
      <c r="AK665" s="100" t="str">
        <f t="shared" si="410"/>
        <v>●</v>
      </c>
      <c r="AL665" s="100" t="str">
        <f t="shared" si="428"/>
        <v>●</v>
      </c>
      <c r="AM665" s="100" t="str">
        <f t="shared" si="412"/>
        <v>●</v>
      </c>
      <c r="AP665" s="100" t="str">
        <f t="shared" si="419"/>
        <v>●</v>
      </c>
      <c r="AQ665" s="100" t="str">
        <f t="shared" si="413"/>
        <v>●</v>
      </c>
      <c r="AR665" s="100" t="str">
        <f t="shared" si="414"/>
        <v>●</v>
      </c>
      <c r="AS665" s="100" t="str">
        <f t="shared" si="420"/>
        <v>●</v>
      </c>
    </row>
    <row r="666" spans="2:45" s="100" customFormat="1" ht="14.25" customHeight="1">
      <c r="B666" s="119" t="s">
        <v>111</v>
      </c>
      <c r="C666" s="120" t="s">
        <v>313</v>
      </c>
      <c r="D666" s="116" t="s">
        <v>313</v>
      </c>
      <c r="E666" s="116" t="s">
        <v>313</v>
      </c>
      <c r="F666" s="116">
        <v>2</v>
      </c>
      <c r="G666" s="107">
        <f t="shared" si="422"/>
        <v>1</v>
      </c>
      <c r="H666" s="107"/>
      <c r="I666" s="108"/>
      <c r="K666" s="119" t="s">
        <v>111</v>
      </c>
      <c r="L666" s="120" t="s">
        <v>313</v>
      </c>
      <c r="M666" s="116" t="s">
        <v>313</v>
      </c>
      <c r="N666" s="116" t="s">
        <v>313</v>
      </c>
      <c r="O666" s="116">
        <v>1</v>
      </c>
      <c r="P666" s="107">
        <f t="shared" si="423"/>
        <v>4</v>
      </c>
      <c r="Q666" s="107"/>
      <c r="R666" s="108"/>
    </row>
    <row r="667" spans="2:45" s="100" customFormat="1" ht="14.25" customHeight="1">
      <c r="B667" s="119"/>
      <c r="C667" s="123"/>
      <c r="D667" s="116"/>
      <c r="E667" s="116"/>
      <c r="F667" s="116"/>
      <c r="G667" s="107"/>
      <c r="H667" s="107"/>
      <c r="I667" s="108"/>
      <c r="K667" s="119"/>
      <c r="L667" s="123"/>
      <c r="M667" s="116"/>
      <c r="N667" s="116"/>
      <c r="O667" s="116"/>
      <c r="P667" s="107"/>
      <c r="Q667" s="107"/>
      <c r="R667" s="108"/>
    </row>
    <row r="668" spans="2:45" s="100" customFormat="1" ht="14.25" customHeight="1">
      <c r="G668" s="168"/>
      <c r="P668" s="168"/>
    </row>
    <row r="669" spans="2:45" s="99" customFormat="1" ht="14.25" customHeight="1">
      <c r="B669" s="99" t="str">
        <f>LEFT(B639,LEN(B639)-2)&amp;+"男"</f>
        <v>石山町・男</v>
      </c>
      <c r="H669" s="99" t="s">
        <v>805</v>
      </c>
      <c r="I669" s="380">
        <f>令和2年9月末住基人口!D47</f>
        <v>487</v>
      </c>
      <c r="K669" s="99" t="str">
        <f>LEFT(K639,LEN(K639)-2)&amp;+"男"</f>
        <v>祝津・男</v>
      </c>
      <c r="Q669" s="99" t="s">
        <v>805</v>
      </c>
      <c r="R669" s="380">
        <f>令和2年9月末住基人口!D52</f>
        <v>717</v>
      </c>
      <c r="W669" s="100"/>
      <c r="X669" s="100"/>
      <c r="Y669" s="100"/>
      <c r="Z669" s="100"/>
      <c r="AA669" s="100"/>
      <c r="AB669" s="100"/>
      <c r="AC669" s="100"/>
      <c r="AD669" s="100"/>
      <c r="AE669" s="100"/>
      <c r="AF669" s="100"/>
      <c r="AG669" s="100"/>
    </row>
    <row r="670" spans="2:45" s="100" customFormat="1" ht="14.25" customHeight="1">
      <c r="B670" s="583" t="s">
        <v>335</v>
      </c>
      <c r="C670" s="101"/>
      <c r="D670" s="101"/>
      <c r="E670" s="101"/>
      <c r="F670" s="101"/>
      <c r="G670" s="135"/>
      <c r="H670" s="131"/>
      <c r="I670" s="131"/>
      <c r="J670" s="102"/>
      <c r="K670" s="583" t="s">
        <v>335</v>
      </c>
      <c r="L670" s="101"/>
      <c r="M670" s="101"/>
      <c r="N670" s="101"/>
      <c r="O670" s="101"/>
      <c r="P670" s="135"/>
      <c r="Q670" s="131"/>
      <c r="R670" s="131"/>
      <c r="S670" s="103"/>
    </row>
    <row r="671" spans="2:45" s="100" customFormat="1" ht="14.25" customHeight="1">
      <c r="B671" s="584"/>
      <c r="C671" s="130" t="str">
        <f>$C$4</f>
        <v>平成12年</v>
      </c>
      <c r="D671" s="130" t="str">
        <f>$D$4</f>
        <v>平成17年</v>
      </c>
      <c r="E671" s="130" t="str">
        <f>$E$4</f>
        <v>平成22年</v>
      </c>
      <c r="F671" s="130" t="s">
        <v>410</v>
      </c>
      <c r="G671" s="130" t="s">
        <v>739</v>
      </c>
      <c r="H671" s="133" t="str">
        <f>$H$4</f>
        <v>対平成</v>
      </c>
      <c r="I671" s="134" t="str">
        <f>$I$4</f>
        <v>27年</v>
      </c>
      <c r="J671" s="102"/>
      <c r="K671" s="584"/>
      <c r="L671" s="130" t="str">
        <f>$C$4</f>
        <v>平成12年</v>
      </c>
      <c r="M671" s="130" t="str">
        <f>$D$4</f>
        <v>平成17年</v>
      </c>
      <c r="N671" s="130" t="str">
        <f>$E$4</f>
        <v>平成22年</v>
      </c>
      <c r="O671" s="130" t="s">
        <v>410</v>
      </c>
      <c r="P671" s="130" t="s">
        <v>739</v>
      </c>
      <c r="Q671" s="133" t="str">
        <f>$H$4</f>
        <v>対平成</v>
      </c>
      <c r="R671" s="134" t="str">
        <f>$I$4</f>
        <v>27年</v>
      </c>
      <c r="S671" s="103"/>
    </row>
    <row r="672" spans="2:45" s="100" customFormat="1" ht="14.25" customHeight="1">
      <c r="B672" s="585"/>
      <c r="C672" s="104"/>
      <c r="D672" s="104"/>
      <c r="E672" s="104"/>
      <c r="F672" s="104"/>
      <c r="G672" s="104"/>
      <c r="H672" s="132" t="s">
        <v>88</v>
      </c>
      <c r="I672" s="133" t="s">
        <v>398</v>
      </c>
      <c r="J672" s="102"/>
      <c r="K672" s="585"/>
      <c r="L672" s="104"/>
      <c r="M672" s="104"/>
      <c r="N672" s="104"/>
      <c r="O672" s="104"/>
      <c r="P672" s="104"/>
      <c r="Q672" s="132" t="s">
        <v>88</v>
      </c>
      <c r="R672" s="133" t="s">
        <v>398</v>
      </c>
      <c r="S672" s="103"/>
    </row>
    <row r="673" spans="2:45" s="199" customFormat="1" ht="14.25" customHeight="1">
      <c r="B673" s="200" t="s">
        <v>90</v>
      </c>
      <c r="C673" s="198">
        <v>828</v>
      </c>
      <c r="D673" s="194">
        <v>720</v>
      </c>
      <c r="E673" s="194">
        <v>646</v>
      </c>
      <c r="F673" s="194">
        <v>541</v>
      </c>
      <c r="G673" s="194">
        <f>IF(COUNTIF(G678:G696,"x"),"x",IF(SUM(G678:G696)=0,"-",SUM(G678:G696)))</f>
        <v>425</v>
      </c>
      <c r="H673" s="193">
        <f t="shared" ref="H673:H676" si="429">IF(G673="x","x",IF(AND(G673="-",F673="-"),"-",IF(AND(G673="-",F673&gt;0),F673*-1,IF(AND(G673&gt;0,F673="-"),G673,G673-F673))))</f>
        <v>-116</v>
      </c>
      <c r="I673" s="195">
        <f>IF(H673="x","x",IF(H673="-","-",IF(AND(F673="-",G673&gt;0),"皆増",IF(AND(F673&gt;0,G673="-"),"皆減",H673/F673*100))))</f>
        <v>-21.441774491682068</v>
      </c>
      <c r="J673" s="196"/>
      <c r="K673" s="197" t="s">
        <v>90</v>
      </c>
      <c r="L673" s="198">
        <v>1234</v>
      </c>
      <c r="M673" s="194">
        <v>1092</v>
      </c>
      <c r="N673" s="194">
        <v>947</v>
      </c>
      <c r="O673" s="194">
        <v>826</v>
      </c>
      <c r="P673" s="194">
        <f>IF(COUNTIF(P678:P696,"x"),"x",IF(SUM(P678:P696)=0,"-",SUM(P678:P696)))</f>
        <v>675</v>
      </c>
      <c r="Q673" s="193">
        <f t="shared" ref="Q673:Q676" si="430">IF(P673="x","x",IF(AND(P673="-",O673="-"),"-",IF(AND(P673="-",O673&gt;0),O673*-1,IF(AND(P673&gt;0,O673="-"),P673,P673-O673))))</f>
        <v>-151</v>
      </c>
      <c r="R673" s="195">
        <f>IF(Q673="x","x",IF(Q673="-","-",IF(AND(O673="-",P673&gt;0),"皆増",IF(AND(O673&gt;0,P673="-"),"皆減",Q673/O673*100))))</f>
        <v>-18.280871670702179</v>
      </c>
      <c r="S673" s="195"/>
      <c r="W673" s="201" t="s">
        <v>373</v>
      </c>
      <c r="X673" s="201">
        <v>1111</v>
      </c>
      <c r="Y673" s="201">
        <v>946</v>
      </c>
      <c r="Z673" s="201">
        <v>828</v>
      </c>
      <c r="AA673" s="201">
        <v>720</v>
      </c>
      <c r="AB673" s="201"/>
      <c r="AC673" s="201" t="s">
        <v>373</v>
      </c>
      <c r="AD673" s="201">
        <v>1454</v>
      </c>
      <c r="AE673" s="201">
        <v>1323</v>
      </c>
      <c r="AF673" s="201">
        <v>1234</v>
      </c>
      <c r="AG673" s="201">
        <v>1092</v>
      </c>
      <c r="AJ673" s="199" t="str">
        <f>IF(C673=X673,"○","●")</f>
        <v>●</v>
      </c>
      <c r="AK673" s="199" t="str">
        <f t="shared" ref="AK673:AK695" si="431">IF(D673=Y673,"○","●")</f>
        <v>●</v>
      </c>
      <c r="AL673" s="199" t="str">
        <f t="shared" ref="AL673:AL674" si="432">IF(E673=Z673,"○","●")</f>
        <v>●</v>
      </c>
      <c r="AM673" s="199" t="str">
        <f t="shared" ref="AM673:AM695" si="433">IF(F673=AA673,"○","●")</f>
        <v>●</v>
      </c>
      <c r="AP673" s="199" t="str">
        <f>IF(L673=AD673,"○","●")</f>
        <v>●</v>
      </c>
      <c r="AQ673" s="199" t="str">
        <f t="shared" ref="AQ673:AQ695" si="434">IF(M673=AE673,"○","●")</f>
        <v>●</v>
      </c>
      <c r="AR673" s="199" t="str">
        <f t="shared" ref="AR673:AR695" si="435">IF(N673=AF673,"○","●")</f>
        <v>●</v>
      </c>
      <c r="AS673" s="199" t="str">
        <f t="shared" ref="AS673" si="436">IF(O673=AG673,"○","●")</f>
        <v>●</v>
      </c>
    </row>
    <row r="674" spans="2:45" s="100" customFormat="1" ht="14.25" customHeight="1">
      <c r="B674" s="105" t="s">
        <v>91</v>
      </c>
      <c r="C674" s="106">
        <v>81</v>
      </c>
      <c r="D674" s="107">
        <v>59</v>
      </c>
      <c r="E674" s="107">
        <v>56</v>
      </c>
      <c r="F674" s="107">
        <v>47</v>
      </c>
      <c r="G674" s="107">
        <f>IF(COUNTIF(G678:G680,"x"),"x",IF(SUM(G678:G680)=0,"-",SUM(G678:G680)))</f>
        <v>30</v>
      </c>
      <c r="H674" s="107">
        <f t="shared" si="429"/>
        <v>-17</v>
      </c>
      <c r="I674" s="108">
        <f t="shared" ref="I674:I676" si="437">IF(H674="x","x",IF(H674="-","-",IF(AND(F674="-",G674&gt;0),"皆増",IF(AND(F674&gt;0,G674="-"),"皆減",H674/F674*100))))</f>
        <v>-36.170212765957451</v>
      </c>
      <c r="J674" s="102"/>
      <c r="K674" s="109" t="s">
        <v>91</v>
      </c>
      <c r="L674" s="106">
        <v>231</v>
      </c>
      <c r="M674" s="107">
        <v>176</v>
      </c>
      <c r="N674" s="107">
        <v>125</v>
      </c>
      <c r="O674" s="107">
        <v>108</v>
      </c>
      <c r="P674" s="107">
        <f>IF(COUNTIF(P678:P680,"x"),"x",IF(SUM(P678:P680)=0,"-",SUM(P678:P680)))</f>
        <v>65</v>
      </c>
      <c r="Q674" s="107">
        <f t="shared" si="430"/>
        <v>-43</v>
      </c>
      <c r="R674" s="108">
        <f t="shared" ref="R674:R676" si="438">IF(Q674="x","x",IF(Q674="-","-",IF(AND(O674="-",P674&gt;0),"皆増",IF(AND(O674&gt;0,P674="-"),"皆減",Q674/O674*100))))</f>
        <v>-39.814814814814817</v>
      </c>
      <c r="S674" s="108"/>
      <c r="W674" s="100" t="s">
        <v>374</v>
      </c>
      <c r="X674" s="100">
        <v>156</v>
      </c>
      <c r="Y674" s="100">
        <v>101</v>
      </c>
      <c r="Z674" s="100">
        <v>81</v>
      </c>
      <c r="AA674" s="100">
        <v>59</v>
      </c>
      <c r="AC674" s="100" t="s">
        <v>374</v>
      </c>
      <c r="AD674" s="100">
        <v>371</v>
      </c>
      <c r="AE674" s="100">
        <v>303</v>
      </c>
      <c r="AF674" s="100">
        <v>231</v>
      </c>
      <c r="AG674" s="100">
        <v>176</v>
      </c>
      <c r="AJ674" s="100" t="str">
        <f t="shared" ref="AJ674:AJ695" si="439">IF(C674=X674,"○","●")</f>
        <v>●</v>
      </c>
      <c r="AK674" s="100" t="str">
        <f t="shared" si="431"/>
        <v>●</v>
      </c>
      <c r="AL674" s="100" t="str">
        <f t="shared" si="432"/>
        <v>●</v>
      </c>
      <c r="AM674" s="100" t="str">
        <f t="shared" si="433"/>
        <v>●</v>
      </c>
      <c r="AP674" s="100" t="str">
        <f t="shared" ref="AP674:AP695" si="440">IF(L674=AD674,"○","●")</f>
        <v>●</v>
      </c>
      <c r="AQ674" s="100" t="str">
        <f t="shared" si="434"/>
        <v>●</v>
      </c>
      <c r="AR674" s="100" t="str">
        <f t="shared" si="435"/>
        <v>●</v>
      </c>
      <c r="AS674" s="100" t="str">
        <f>IF(O674=AG674,"○","●")</f>
        <v>●</v>
      </c>
    </row>
    <row r="675" spans="2:45" s="100" customFormat="1" ht="14.25" customHeight="1">
      <c r="B675" s="105" t="s">
        <v>92</v>
      </c>
      <c r="C675" s="106">
        <v>530</v>
      </c>
      <c r="D675" s="107">
        <v>421</v>
      </c>
      <c r="E675" s="107">
        <v>372</v>
      </c>
      <c r="F675" s="107">
        <v>277</v>
      </c>
      <c r="G675" s="296">
        <f>IF(COUNTIF(G681:G690,"x"),"x",IF(SUM(G681:G690)=0,"-",SUM(G681:G690)))</f>
        <v>210</v>
      </c>
      <c r="H675" s="107">
        <f t="shared" si="429"/>
        <v>-67</v>
      </c>
      <c r="I675" s="108">
        <f t="shared" si="437"/>
        <v>-24.187725631768952</v>
      </c>
      <c r="J675" s="102"/>
      <c r="K675" s="109" t="s">
        <v>92</v>
      </c>
      <c r="L675" s="106">
        <v>783</v>
      </c>
      <c r="M675" s="107">
        <v>680</v>
      </c>
      <c r="N675" s="107">
        <v>600</v>
      </c>
      <c r="O675" s="107">
        <v>474</v>
      </c>
      <c r="P675" s="296">
        <f>IF(COUNTIF(P681:P690,"x"),"x",IF(SUM(P681:P690)=0,"-",SUM(P681:P690)))</f>
        <v>345</v>
      </c>
      <c r="Q675" s="107">
        <f t="shared" si="430"/>
        <v>-129</v>
      </c>
      <c r="R675" s="108">
        <f t="shared" si="438"/>
        <v>-27.215189873417721</v>
      </c>
      <c r="S675" s="108"/>
      <c r="W675" s="100" t="s">
        <v>375</v>
      </c>
      <c r="X675" s="100">
        <v>788</v>
      </c>
      <c r="Y675" s="100">
        <v>648</v>
      </c>
      <c r="Z675" s="100">
        <v>530</v>
      </c>
      <c r="AA675" s="100">
        <v>421</v>
      </c>
      <c r="AC675" s="100" t="s">
        <v>375</v>
      </c>
      <c r="AD675" s="100">
        <v>940</v>
      </c>
      <c r="AE675" s="100">
        <v>847</v>
      </c>
      <c r="AF675" s="100">
        <v>783</v>
      </c>
      <c r="AG675" s="100">
        <v>680</v>
      </c>
      <c r="AJ675" s="100" t="str">
        <f t="shared" si="439"/>
        <v>●</v>
      </c>
      <c r="AK675" s="100" t="str">
        <f t="shared" si="431"/>
        <v>●</v>
      </c>
      <c r="AL675" s="100" t="str">
        <f>IF(E675=Z675,"○","●")</f>
        <v>●</v>
      </c>
      <c r="AM675" s="100" t="str">
        <f t="shared" si="433"/>
        <v>●</v>
      </c>
      <c r="AP675" s="100" t="str">
        <f t="shared" si="440"/>
        <v>●</v>
      </c>
      <c r="AQ675" s="100" t="str">
        <f t="shared" si="434"/>
        <v>●</v>
      </c>
      <c r="AR675" s="100" t="str">
        <f t="shared" si="435"/>
        <v>●</v>
      </c>
      <c r="AS675" s="100" t="str">
        <f t="shared" ref="AS675:AS695" si="441">IF(O675=AG675,"○","●")</f>
        <v>●</v>
      </c>
    </row>
    <row r="676" spans="2:45" s="100" customFormat="1" ht="14.25" customHeight="1">
      <c r="B676" s="105" t="s">
        <v>93</v>
      </c>
      <c r="C676" s="106">
        <v>217</v>
      </c>
      <c r="D676" s="107">
        <v>240</v>
      </c>
      <c r="E676" s="107">
        <v>218</v>
      </c>
      <c r="F676" s="107">
        <v>215</v>
      </c>
      <c r="G676" s="107">
        <f>IF(COUNTIF(G691:G695,"x"),"x",IF(SUM(G691,G695)=0,"-",SUM(G691:G695)))</f>
        <v>184</v>
      </c>
      <c r="H676" s="107">
        <f t="shared" si="429"/>
        <v>-31</v>
      </c>
      <c r="I676" s="108">
        <f t="shared" si="437"/>
        <v>-14.418604651162791</v>
      </c>
      <c r="J676" s="102"/>
      <c r="K676" s="109" t="s">
        <v>93</v>
      </c>
      <c r="L676" s="106">
        <v>220</v>
      </c>
      <c r="M676" s="107">
        <v>236</v>
      </c>
      <c r="N676" s="107">
        <v>222</v>
      </c>
      <c r="O676" s="107">
        <v>243</v>
      </c>
      <c r="P676" s="107">
        <f>IF(COUNTIF(P691:P695,"x"),"x",IF(SUM(P691,P695)=0,"-",SUM(P691:P695)))</f>
        <v>262</v>
      </c>
      <c r="Q676" s="107">
        <f t="shared" si="430"/>
        <v>19</v>
      </c>
      <c r="R676" s="108">
        <f t="shared" si="438"/>
        <v>7.8189300411522638</v>
      </c>
      <c r="S676" s="108"/>
      <c r="W676" s="100" t="s">
        <v>376</v>
      </c>
      <c r="X676" s="100">
        <v>167</v>
      </c>
      <c r="Y676" s="100">
        <v>197</v>
      </c>
      <c r="Z676" s="100">
        <v>217</v>
      </c>
      <c r="AA676" s="100">
        <v>240</v>
      </c>
      <c r="AC676" s="100" t="s">
        <v>376</v>
      </c>
      <c r="AD676" s="100">
        <v>143</v>
      </c>
      <c r="AE676" s="100">
        <v>173</v>
      </c>
      <c r="AF676" s="100">
        <v>220</v>
      </c>
      <c r="AG676" s="100">
        <v>236</v>
      </c>
      <c r="AJ676" s="100" t="str">
        <f t="shared" si="439"/>
        <v>●</v>
      </c>
      <c r="AK676" s="100" t="str">
        <f t="shared" si="431"/>
        <v>●</v>
      </c>
      <c r="AL676" s="100" t="str">
        <f t="shared" ref="AL676:AL685" si="442">IF(E676=Z676,"○","●")</f>
        <v>●</v>
      </c>
      <c r="AM676" s="100" t="str">
        <f t="shared" si="433"/>
        <v>●</v>
      </c>
      <c r="AP676" s="100" t="str">
        <f t="shared" si="440"/>
        <v>●</v>
      </c>
      <c r="AQ676" s="100" t="str">
        <f t="shared" si="434"/>
        <v>●</v>
      </c>
      <c r="AR676" s="100" t="str">
        <f t="shared" si="435"/>
        <v>●</v>
      </c>
      <c r="AS676" s="100" t="str">
        <f t="shared" si="441"/>
        <v>●</v>
      </c>
    </row>
    <row r="677" spans="2:45" s="100" customFormat="1" ht="14.25" customHeight="1">
      <c r="B677" s="102"/>
      <c r="C677" s="106"/>
      <c r="D677" s="112"/>
      <c r="E677" s="112"/>
      <c r="F677" s="112"/>
      <c r="G677" s="112"/>
      <c r="H677" s="112"/>
      <c r="I677" s="113"/>
      <c r="J677" s="102"/>
      <c r="K677" s="114"/>
      <c r="L677" s="106"/>
      <c r="M677" s="112"/>
      <c r="N677" s="112"/>
      <c r="O677" s="112"/>
      <c r="P677" s="112"/>
      <c r="Q677" s="112"/>
      <c r="R677" s="113"/>
      <c r="S677" s="113"/>
      <c r="AJ677" s="100" t="str">
        <f t="shared" si="439"/>
        <v>○</v>
      </c>
      <c r="AK677" s="100" t="str">
        <f t="shared" si="431"/>
        <v>○</v>
      </c>
      <c r="AL677" s="100" t="str">
        <f t="shared" si="442"/>
        <v>○</v>
      </c>
      <c r="AM677" s="100" t="str">
        <f t="shared" si="433"/>
        <v>○</v>
      </c>
      <c r="AP677" s="100" t="str">
        <f t="shared" si="440"/>
        <v>○</v>
      </c>
      <c r="AQ677" s="100" t="str">
        <f t="shared" si="434"/>
        <v>○</v>
      </c>
      <c r="AR677" s="100" t="str">
        <f t="shared" si="435"/>
        <v>○</v>
      </c>
      <c r="AS677" s="100" t="str">
        <f t="shared" si="441"/>
        <v>○</v>
      </c>
    </row>
    <row r="678" spans="2:45" s="100" customFormat="1" ht="14.25" customHeight="1">
      <c r="B678" s="102" t="s">
        <v>94</v>
      </c>
      <c r="C678" s="106">
        <v>18</v>
      </c>
      <c r="D678" s="107">
        <v>15</v>
      </c>
      <c r="E678" s="107">
        <v>16</v>
      </c>
      <c r="F678" s="107">
        <v>15</v>
      </c>
      <c r="G678" s="107">
        <f>第2表01元データ!P40</f>
        <v>2</v>
      </c>
      <c r="H678" s="107">
        <f t="shared" ref="H678:H695" si="443">IF(G678="x","x",IF(AND(G678="-",F678="-"),"-",IF(AND(G678="-",F678&gt;0),F678*-1,IF(AND(G678&gt;0,F678="-"),G678,G678-F678))))</f>
        <v>-13</v>
      </c>
      <c r="I678" s="108">
        <f t="shared" ref="I678:I695" si="444">IF(H678="x","x",IF(H678="-","-",IF(AND(F678="-",G678&gt;0),"皆増",IF(AND(F678&gt;0,G678="-"),"皆減",H678/F678*100))))</f>
        <v>-86.666666666666671</v>
      </c>
      <c r="J678" s="102"/>
      <c r="K678" s="114" t="s">
        <v>94</v>
      </c>
      <c r="L678" s="106">
        <v>64</v>
      </c>
      <c r="M678" s="107">
        <v>48</v>
      </c>
      <c r="N678" s="107">
        <v>45</v>
      </c>
      <c r="O678" s="107">
        <v>26</v>
      </c>
      <c r="P678" s="107">
        <f>第2表01元データ!Q40</f>
        <v>15</v>
      </c>
      <c r="Q678" s="107">
        <f t="shared" ref="Q678:Q695" si="445">IF(P678="x","x",IF(AND(P678="-",O678="-"),"-",IF(AND(P678="-",O678&gt;0),O678*-1,IF(AND(P678&gt;0,O678="-"),P678,P678-O678))))</f>
        <v>-11</v>
      </c>
      <c r="R678" s="108">
        <f t="shared" ref="R678:R695" si="446">IF(Q678="x","x",IF(Q678="-","-",IF(AND(O678="-",P678&gt;0),"皆増",IF(AND(O678&gt;0,P678="-"),"皆減",Q678/O678*100))))</f>
        <v>-42.307692307692307</v>
      </c>
      <c r="S678" s="108"/>
      <c r="T678" s="100">
        <v>101</v>
      </c>
      <c r="W678" s="100" t="s">
        <v>377</v>
      </c>
      <c r="X678" s="100">
        <v>31</v>
      </c>
      <c r="Y678" s="100">
        <v>19</v>
      </c>
      <c r="Z678" s="100">
        <v>18</v>
      </c>
      <c r="AA678" s="100">
        <v>15</v>
      </c>
      <c r="AC678" s="100" t="s">
        <v>377</v>
      </c>
      <c r="AD678" s="100">
        <v>126</v>
      </c>
      <c r="AE678" s="100">
        <v>84</v>
      </c>
      <c r="AF678" s="100">
        <v>64</v>
      </c>
      <c r="AG678" s="100">
        <v>48</v>
      </c>
      <c r="AJ678" s="100" t="str">
        <f t="shared" si="439"/>
        <v>●</v>
      </c>
      <c r="AK678" s="100" t="str">
        <f t="shared" si="431"/>
        <v>●</v>
      </c>
      <c r="AL678" s="100" t="str">
        <f t="shared" si="442"/>
        <v>●</v>
      </c>
      <c r="AM678" s="100" t="str">
        <f t="shared" si="433"/>
        <v>○</v>
      </c>
      <c r="AP678" s="100" t="str">
        <f t="shared" si="440"/>
        <v>●</v>
      </c>
      <c r="AQ678" s="100" t="str">
        <f t="shared" si="434"/>
        <v>●</v>
      </c>
      <c r="AR678" s="100" t="str">
        <f t="shared" si="435"/>
        <v>●</v>
      </c>
      <c r="AS678" s="100" t="str">
        <f t="shared" si="441"/>
        <v>●</v>
      </c>
    </row>
    <row r="679" spans="2:45" s="100" customFormat="1" ht="14.25" customHeight="1">
      <c r="B679" s="102" t="s">
        <v>123</v>
      </c>
      <c r="C679" s="106">
        <v>26</v>
      </c>
      <c r="D679" s="107">
        <v>18</v>
      </c>
      <c r="E679" s="107">
        <v>13</v>
      </c>
      <c r="F679" s="107">
        <v>14</v>
      </c>
      <c r="G679" s="107">
        <f>第2表01元データ!P41</f>
        <v>15</v>
      </c>
      <c r="H679" s="107">
        <f t="shared" si="443"/>
        <v>1</v>
      </c>
      <c r="I679" s="108">
        <f t="shared" si="444"/>
        <v>7.1428571428571423</v>
      </c>
      <c r="J679" s="102"/>
      <c r="K679" s="114" t="s">
        <v>123</v>
      </c>
      <c r="L679" s="106">
        <v>84</v>
      </c>
      <c r="M679" s="107">
        <v>59</v>
      </c>
      <c r="N679" s="107">
        <v>33</v>
      </c>
      <c r="O679" s="107">
        <v>43</v>
      </c>
      <c r="P679" s="107">
        <f>第2表01元データ!Q41</f>
        <v>17</v>
      </c>
      <c r="Q679" s="107">
        <f t="shared" si="445"/>
        <v>-26</v>
      </c>
      <c r="R679" s="108">
        <f t="shared" si="446"/>
        <v>-60.465116279069761</v>
      </c>
      <c r="S679" s="108"/>
      <c r="T679" s="100">
        <v>102</v>
      </c>
      <c r="W679" s="100" t="s">
        <v>356</v>
      </c>
      <c r="X679" s="100">
        <v>45</v>
      </c>
      <c r="Y679" s="100">
        <v>34</v>
      </c>
      <c r="Z679" s="100">
        <v>26</v>
      </c>
      <c r="AA679" s="100">
        <v>18</v>
      </c>
      <c r="AC679" s="100" t="s">
        <v>356</v>
      </c>
      <c r="AD679" s="100">
        <v>135</v>
      </c>
      <c r="AE679" s="100">
        <v>101</v>
      </c>
      <c r="AF679" s="100">
        <v>84</v>
      </c>
      <c r="AG679" s="100">
        <v>59</v>
      </c>
      <c r="AJ679" s="100" t="str">
        <f t="shared" si="439"/>
        <v>●</v>
      </c>
      <c r="AK679" s="100" t="str">
        <f t="shared" si="431"/>
        <v>●</v>
      </c>
      <c r="AL679" s="100" t="str">
        <f t="shared" si="442"/>
        <v>●</v>
      </c>
      <c r="AM679" s="100" t="str">
        <f t="shared" si="433"/>
        <v>●</v>
      </c>
      <c r="AP679" s="100" t="str">
        <f t="shared" si="440"/>
        <v>●</v>
      </c>
      <c r="AQ679" s="100" t="str">
        <f t="shared" si="434"/>
        <v>●</v>
      </c>
      <c r="AR679" s="100" t="str">
        <f t="shared" si="435"/>
        <v>●</v>
      </c>
      <c r="AS679" s="100" t="str">
        <f t="shared" si="441"/>
        <v>●</v>
      </c>
    </row>
    <row r="680" spans="2:45" s="100" customFormat="1" ht="14.25" customHeight="1">
      <c r="B680" s="102" t="s">
        <v>124</v>
      </c>
      <c r="C680" s="106">
        <v>37</v>
      </c>
      <c r="D680" s="107">
        <v>26</v>
      </c>
      <c r="E680" s="107">
        <v>27</v>
      </c>
      <c r="F680" s="107">
        <v>18</v>
      </c>
      <c r="G680" s="107">
        <f>第2表01元データ!P42</f>
        <v>13</v>
      </c>
      <c r="H680" s="107">
        <f t="shared" si="443"/>
        <v>-5</v>
      </c>
      <c r="I680" s="108">
        <f t="shared" si="444"/>
        <v>-27.777777777777779</v>
      </c>
      <c r="J680" s="102"/>
      <c r="K680" s="114" t="s">
        <v>124</v>
      </c>
      <c r="L680" s="106">
        <v>83</v>
      </c>
      <c r="M680" s="107">
        <v>69</v>
      </c>
      <c r="N680" s="107">
        <v>47</v>
      </c>
      <c r="O680" s="107">
        <v>39</v>
      </c>
      <c r="P680" s="107">
        <f>第2表01元データ!Q42</f>
        <v>33</v>
      </c>
      <c r="Q680" s="107">
        <f t="shared" si="445"/>
        <v>-6</v>
      </c>
      <c r="R680" s="108">
        <f t="shared" si="446"/>
        <v>-15.384615384615385</v>
      </c>
      <c r="S680" s="108"/>
      <c r="T680" s="100">
        <v>103</v>
      </c>
      <c r="W680" s="100" t="s">
        <v>357</v>
      </c>
      <c r="X680" s="100">
        <v>80</v>
      </c>
      <c r="Y680" s="100">
        <v>48</v>
      </c>
      <c r="Z680" s="100">
        <v>37</v>
      </c>
      <c r="AA680" s="100">
        <v>26</v>
      </c>
      <c r="AC680" s="100" t="s">
        <v>357</v>
      </c>
      <c r="AD680" s="100">
        <v>110</v>
      </c>
      <c r="AE680" s="100">
        <v>118</v>
      </c>
      <c r="AF680" s="100">
        <v>83</v>
      </c>
      <c r="AG680" s="100">
        <v>69</v>
      </c>
      <c r="AJ680" s="100" t="str">
        <f t="shared" si="439"/>
        <v>●</v>
      </c>
      <c r="AK680" s="100" t="str">
        <f t="shared" si="431"/>
        <v>●</v>
      </c>
      <c r="AL680" s="100" t="str">
        <f t="shared" si="442"/>
        <v>●</v>
      </c>
      <c r="AM680" s="100" t="str">
        <f t="shared" si="433"/>
        <v>●</v>
      </c>
      <c r="AP680" s="100" t="str">
        <f t="shared" si="440"/>
        <v>●</v>
      </c>
      <c r="AQ680" s="100" t="str">
        <f t="shared" si="434"/>
        <v>●</v>
      </c>
      <c r="AR680" s="100" t="str">
        <f t="shared" si="435"/>
        <v>●</v>
      </c>
      <c r="AS680" s="100" t="str">
        <f t="shared" si="441"/>
        <v>●</v>
      </c>
    </row>
    <row r="681" spans="2:45" s="100" customFormat="1" ht="14.25" customHeight="1">
      <c r="B681" s="102" t="s">
        <v>125</v>
      </c>
      <c r="C681" s="106">
        <v>40</v>
      </c>
      <c r="D681" s="107">
        <v>28</v>
      </c>
      <c r="E681" s="107">
        <v>28</v>
      </c>
      <c r="F681" s="107">
        <v>21</v>
      </c>
      <c r="G681" s="107">
        <f>第2表01元データ!P43</f>
        <v>13</v>
      </c>
      <c r="H681" s="107">
        <f t="shared" si="443"/>
        <v>-8</v>
      </c>
      <c r="I681" s="108">
        <f t="shared" si="444"/>
        <v>-38.095238095238095</v>
      </c>
      <c r="J681" s="102"/>
      <c r="K681" s="114" t="s">
        <v>125</v>
      </c>
      <c r="L681" s="106">
        <v>107</v>
      </c>
      <c r="M681" s="107">
        <v>70</v>
      </c>
      <c r="N681" s="107">
        <v>54</v>
      </c>
      <c r="O681" s="107">
        <v>47</v>
      </c>
      <c r="P681" s="107">
        <f>第2表01元データ!Q43</f>
        <v>25</v>
      </c>
      <c r="Q681" s="107">
        <f t="shared" si="445"/>
        <v>-22</v>
      </c>
      <c r="R681" s="108">
        <f t="shared" si="446"/>
        <v>-46.808510638297875</v>
      </c>
      <c r="S681" s="108"/>
      <c r="T681" s="100">
        <v>104</v>
      </c>
      <c r="W681" s="100" t="s">
        <v>358</v>
      </c>
      <c r="X681" s="100">
        <v>81</v>
      </c>
      <c r="Y681" s="100">
        <v>65</v>
      </c>
      <c r="Z681" s="100">
        <v>40</v>
      </c>
      <c r="AA681" s="100">
        <v>28</v>
      </c>
      <c r="AC681" s="100" t="s">
        <v>358</v>
      </c>
      <c r="AD681" s="100">
        <v>99</v>
      </c>
      <c r="AE681" s="100">
        <v>92</v>
      </c>
      <c r="AF681" s="100">
        <v>107</v>
      </c>
      <c r="AG681" s="100">
        <v>70</v>
      </c>
      <c r="AJ681" s="100" t="str">
        <f t="shared" si="439"/>
        <v>●</v>
      </c>
      <c r="AK681" s="100" t="str">
        <f t="shared" si="431"/>
        <v>●</v>
      </c>
      <c r="AL681" s="100" t="str">
        <f t="shared" si="442"/>
        <v>●</v>
      </c>
      <c r="AM681" s="100" t="str">
        <f t="shared" si="433"/>
        <v>●</v>
      </c>
      <c r="AP681" s="100" t="str">
        <f t="shared" si="440"/>
        <v>●</v>
      </c>
      <c r="AQ681" s="100" t="str">
        <f t="shared" si="434"/>
        <v>●</v>
      </c>
      <c r="AR681" s="100" t="str">
        <f t="shared" si="435"/>
        <v>●</v>
      </c>
      <c r="AS681" s="100" t="str">
        <f t="shared" si="441"/>
        <v>●</v>
      </c>
    </row>
    <row r="682" spans="2:45" s="100" customFormat="1" ht="14.25" customHeight="1">
      <c r="B682" s="102" t="s">
        <v>126</v>
      </c>
      <c r="C682" s="106">
        <v>43</v>
      </c>
      <c r="D682" s="107">
        <v>27</v>
      </c>
      <c r="E682" s="107">
        <v>20</v>
      </c>
      <c r="F682" s="107">
        <v>19</v>
      </c>
      <c r="G682" s="107">
        <f>第2表01元データ!P44</f>
        <v>8</v>
      </c>
      <c r="H682" s="107">
        <f t="shared" si="443"/>
        <v>-11</v>
      </c>
      <c r="I682" s="108">
        <f t="shared" si="444"/>
        <v>-57.894736842105267</v>
      </c>
      <c r="J682" s="102"/>
      <c r="K682" s="114" t="s">
        <v>126</v>
      </c>
      <c r="L682" s="106">
        <v>70</v>
      </c>
      <c r="M682" s="107">
        <v>81</v>
      </c>
      <c r="N682" s="107">
        <v>45</v>
      </c>
      <c r="O682" s="107">
        <v>24</v>
      </c>
      <c r="P682" s="107">
        <f>第2表01元データ!Q44</f>
        <v>20</v>
      </c>
      <c r="Q682" s="107">
        <f t="shared" si="445"/>
        <v>-4</v>
      </c>
      <c r="R682" s="108">
        <f t="shared" si="446"/>
        <v>-16.666666666666664</v>
      </c>
      <c r="S682" s="108"/>
      <c r="T682" s="100">
        <v>105</v>
      </c>
      <c r="W682" s="100" t="s">
        <v>359</v>
      </c>
      <c r="X682" s="100">
        <v>73</v>
      </c>
      <c r="Y682" s="100">
        <v>59</v>
      </c>
      <c r="Z682" s="100">
        <v>43</v>
      </c>
      <c r="AA682" s="100">
        <v>27</v>
      </c>
      <c r="AC682" s="100" t="s">
        <v>359</v>
      </c>
      <c r="AD682" s="100">
        <v>62</v>
      </c>
      <c r="AE682" s="100">
        <v>62</v>
      </c>
      <c r="AF682" s="100">
        <v>70</v>
      </c>
      <c r="AG682" s="100">
        <v>81</v>
      </c>
      <c r="AJ682" s="100" t="str">
        <f t="shared" si="439"/>
        <v>●</v>
      </c>
      <c r="AK682" s="100" t="str">
        <f t="shared" si="431"/>
        <v>●</v>
      </c>
      <c r="AL682" s="100" t="str">
        <f t="shared" si="442"/>
        <v>●</v>
      </c>
      <c r="AM682" s="100" t="str">
        <f t="shared" si="433"/>
        <v>●</v>
      </c>
      <c r="AP682" s="100" t="str">
        <f t="shared" si="440"/>
        <v>●</v>
      </c>
      <c r="AQ682" s="100" t="str">
        <f t="shared" si="434"/>
        <v>●</v>
      </c>
      <c r="AR682" s="100" t="str">
        <f t="shared" si="435"/>
        <v>●</v>
      </c>
      <c r="AS682" s="100" t="str">
        <f t="shared" si="441"/>
        <v>●</v>
      </c>
    </row>
    <row r="683" spans="2:45" s="100" customFormat="1" ht="14.25" customHeight="1">
      <c r="B683" s="102" t="s">
        <v>127</v>
      </c>
      <c r="C683" s="106">
        <v>42</v>
      </c>
      <c r="D683" s="107">
        <v>23</v>
      </c>
      <c r="E683" s="107">
        <v>28</v>
      </c>
      <c r="F683" s="107">
        <v>10</v>
      </c>
      <c r="G683" s="107">
        <f>第2表01元データ!P45</f>
        <v>11</v>
      </c>
      <c r="H683" s="107">
        <f t="shared" si="443"/>
        <v>1</v>
      </c>
      <c r="I683" s="108">
        <f t="shared" si="444"/>
        <v>10</v>
      </c>
      <c r="J683" s="102"/>
      <c r="K683" s="114" t="s">
        <v>127</v>
      </c>
      <c r="L683" s="106">
        <v>62</v>
      </c>
      <c r="M683" s="107">
        <v>62</v>
      </c>
      <c r="N683" s="107">
        <v>56</v>
      </c>
      <c r="O683" s="107">
        <v>45</v>
      </c>
      <c r="P683" s="107">
        <f>第2表01元データ!Q45</f>
        <v>21</v>
      </c>
      <c r="Q683" s="107">
        <f t="shared" si="445"/>
        <v>-24</v>
      </c>
      <c r="R683" s="108">
        <f t="shared" si="446"/>
        <v>-53.333333333333336</v>
      </c>
      <c r="S683" s="108"/>
      <c r="T683" s="100">
        <v>106</v>
      </c>
      <c r="W683" s="100" t="s">
        <v>360</v>
      </c>
      <c r="X683" s="100">
        <v>68</v>
      </c>
      <c r="Y683" s="100">
        <v>45</v>
      </c>
      <c r="Z683" s="100">
        <v>42</v>
      </c>
      <c r="AA683" s="100">
        <v>23</v>
      </c>
      <c r="AC683" s="100" t="s">
        <v>360</v>
      </c>
      <c r="AD683" s="100">
        <v>101</v>
      </c>
      <c r="AE683" s="100">
        <v>81</v>
      </c>
      <c r="AF683" s="100">
        <v>62</v>
      </c>
      <c r="AG683" s="100">
        <v>62</v>
      </c>
      <c r="AJ683" s="100" t="str">
        <f t="shared" si="439"/>
        <v>●</v>
      </c>
      <c r="AK683" s="100" t="str">
        <f t="shared" si="431"/>
        <v>●</v>
      </c>
      <c r="AL683" s="100" t="str">
        <f t="shared" si="442"/>
        <v>●</v>
      </c>
      <c r="AM683" s="100" t="str">
        <f t="shared" si="433"/>
        <v>●</v>
      </c>
      <c r="AP683" s="100" t="str">
        <f t="shared" si="440"/>
        <v>●</v>
      </c>
      <c r="AQ683" s="100" t="str">
        <f t="shared" si="434"/>
        <v>●</v>
      </c>
      <c r="AR683" s="100" t="str">
        <f t="shared" si="435"/>
        <v>●</v>
      </c>
      <c r="AS683" s="100" t="str">
        <f t="shared" si="441"/>
        <v>●</v>
      </c>
    </row>
    <row r="684" spans="2:45" s="100" customFormat="1" ht="14.25" customHeight="1">
      <c r="B684" s="102" t="s">
        <v>128</v>
      </c>
      <c r="C684" s="106">
        <v>45</v>
      </c>
      <c r="D684" s="107">
        <v>36</v>
      </c>
      <c r="E684" s="107">
        <v>21</v>
      </c>
      <c r="F684" s="107">
        <v>20</v>
      </c>
      <c r="G684" s="107">
        <f>第2表01元データ!P46</f>
        <v>14</v>
      </c>
      <c r="H684" s="107">
        <f t="shared" si="443"/>
        <v>-6</v>
      </c>
      <c r="I684" s="108">
        <f t="shared" si="444"/>
        <v>-30</v>
      </c>
      <c r="J684" s="102"/>
      <c r="K684" s="114" t="s">
        <v>128</v>
      </c>
      <c r="L684" s="106">
        <v>74</v>
      </c>
      <c r="M684" s="107">
        <v>45</v>
      </c>
      <c r="N684" s="107">
        <v>61</v>
      </c>
      <c r="O684" s="107">
        <v>42</v>
      </c>
      <c r="P684" s="107">
        <f>第2表01元データ!Q46</f>
        <v>36</v>
      </c>
      <c r="Q684" s="107">
        <f t="shared" si="445"/>
        <v>-6</v>
      </c>
      <c r="R684" s="108">
        <f t="shared" si="446"/>
        <v>-14.285714285714285</v>
      </c>
      <c r="S684" s="108"/>
      <c r="T684" s="100">
        <v>107</v>
      </c>
      <c r="W684" s="100" t="s">
        <v>361</v>
      </c>
      <c r="X684" s="100">
        <v>39</v>
      </c>
      <c r="Y684" s="100">
        <v>37</v>
      </c>
      <c r="Z684" s="100">
        <v>45</v>
      </c>
      <c r="AA684" s="100">
        <v>36</v>
      </c>
      <c r="AC684" s="100" t="s">
        <v>361</v>
      </c>
      <c r="AD684" s="100">
        <v>123</v>
      </c>
      <c r="AE684" s="100">
        <v>74</v>
      </c>
      <c r="AF684" s="100">
        <v>74</v>
      </c>
      <c r="AG684" s="100">
        <v>45</v>
      </c>
      <c r="AJ684" s="100" t="str">
        <f t="shared" si="439"/>
        <v>●</v>
      </c>
      <c r="AK684" s="100" t="str">
        <f t="shared" si="431"/>
        <v>●</v>
      </c>
      <c r="AL684" s="100" t="str">
        <f t="shared" si="442"/>
        <v>●</v>
      </c>
      <c r="AM684" s="100" t="str">
        <f>IF(F684=AA684,"○","●")</f>
        <v>●</v>
      </c>
      <c r="AP684" s="100" t="str">
        <f t="shared" si="440"/>
        <v>●</v>
      </c>
      <c r="AQ684" s="100" t="str">
        <f t="shared" si="434"/>
        <v>●</v>
      </c>
      <c r="AR684" s="100" t="str">
        <f t="shared" si="435"/>
        <v>●</v>
      </c>
      <c r="AS684" s="100" t="str">
        <f t="shared" si="441"/>
        <v>●</v>
      </c>
    </row>
    <row r="685" spans="2:45" s="100" customFormat="1" ht="14.25" customHeight="1">
      <c r="B685" s="102" t="s">
        <v>129</v>
      </c>
      <c r="C685" s="106">
        <v>42</v>
      </c>
      <c r="D685" s="107">
        <v>45</v>
      </c>
      <c r="E685" s="107">
        <v>28</v>
      </c>
      <c r="F685" s="107">
        <v>20</v>
      </c>
      <c r="G685" s="107">
        <f>第2表01元データ!P47</f>
        <v>24</v>
      </c>
      <c r="H685" s="107">
        <f t="shared" si="443"/>
        <v>4</v>
      </c>
      <c r="I685" s="108">
        <f t="shared" si="444"/>
        <v>20</v>
      </c>
      <c r="J685" s="102"/>
      <c r="K685" s="114" t="s">
        <v>129</v>
      </c>
      <c r="L685" s="106">
        <v>59</v>
      </c>
      <c r="M685" s="107">
        <v>50</v>
      </c>
      <c r="N685" s="107">
        <v>41</v>
      </c>
      <c r="O685" s="107">
        <v>43</v>
      </c>
      <c r="P685" s="107">
        <f>第2表01元データ!Q47</f>
        <v>30</v>
      </c>
      <c r="Q685" s="107">
        <f t="shared" si="445"/>
        <v>-13</v>
      </c>
      <c r="R685" s="108">
        <f t="shared" si="446"/>
        <v>-30.232558139534881</v>
      </c>
      <c r="S685" s="108"/>
      <c r="T685" s="100">
        <v>108</v>
      </c>
      <c r="W685" s="100" t="s">
        <v>362</v>
      </c>
      <c r="X685" s="100">
        <v>50</v>
      </c>
      <c r="Y685" s="100">
        <v>32</v>
      </c>
      <c r="Z685" s="100">
        <v>42</v>
      </c>
      <c r="AA685" s="100">
        <v>45</v>
      </c>
      <c r="AC685" s="100" t="s">
        <v>362</v>
      </c>
      <c r="AD685" s="100">
        <v>124</v>
      </c>
      <c r="AE685" s="100">
        <v>99</v>
      </c>
      <c r="AF685" s="100">
        <v>59</v>
      </c>
      <c r="AG685" s="100">
        <v>50</v>
      </c>
      <c r="AJ685" s="100" t="str">
        <f t="shared" si="439"/>
        <v>●</v>
      </c>
      <c r="AK685" s="100" t="str">
        <f t="shared" si="431"/>
        <v>●</v>
      </c>
      <c r="AL685" s="100" t="str">
        <f t="shared" si="442"/>
        <v>●</v>
      </c>
      <c r="AM685" s="100" t="str">
        <f t="shared" si="433"/>
        <v>●</v>
      </c>
      <c r="AP685" s="100" t="str">
        <f t="shared" si="440"/>
        <v>●</v>
      </c>
      <c r="AQ685" s="100" t="str">
        <f t="shared" si="434"/>
        <v>●</v>
      </c>
      <c r="AR685" s="100" t="str">
        <f t="shared" si="435"/>
        <v>●</v>
      </c>
      <c r="AS685" s="100" t="str">
        <f t="shared" si="441"/>
        <v>●</v>
      </c>
    </row>
    <row r="686" spans="2:45" s="100" customFormat="1" ht="14.25" customHeight="1">
      <c r="B686" s="102" t="s">
        <v>130</v>
      </c>
      <c r="C686" s="106">
        <v>36</v>
      </c>
      <c r="D686" s="107">
        <v>40</v>
      </c>
      <c r="E686" s="107">
        <v>47</v>
      </c>
      <c r="F686" s="107">
        <v>31</v>
      </c>
      <c r="G686" s="107">
        <f>第2表01元データ!P48</f>
        <v>19</v>
      </c>
      <c r="H686" s="107">
        <f t="shared" si="443"/>
        <v>-12</v>
      </c>
      <c r="I686" s="108">
        <f t="shared" si="444"/>
        <v>-38.70967741935484</v>
      </c>
      <c r="J686" s="102"/>
      <c r="K686" s="114" t="s">
        <v>130</v>
      </c>
      <c r="L686" s="106">
        <v>85</v>
      </c>
      <c r="M686" s="107">
        <v>52</v>
      </c>
      <c r="N686" s="107">
        <v>41</v>
      </c>
      <c r="O686" s="107">
        <v>35</v>
      </c>
      <c r="P686" s="107">
        <f>第2表01元データ!Q48</f>
        <v>34</v>
      </c>
      <c r="Q686" s="107">
        <f t="shared" si="445"/>
        <v>-1</v>
      </c>
      <c r="R686" s="108">
        <f t="shared" si="446"/>
        <v>-2.8571428571428572</v>
      </c>
      <c r="S686" s="108"/>
      <c r="T686" s="100">
        <v>109</v>
      </c>
      <c r="W686" s="100" t="s">
        <v>363</v>
      </c>
      <c r="X686" s="100">
        <v>104</v>
      </c>
      <c r="Y686" s="100">
        <v>56</v>
      </c>
      <c r="Z686" s="100">
        <v>36</v>
      </c>
      <c r="AA686" s="100">
        <v>40</v>
      </c>
      <c r="AC686" s="100" t="s">
        <v>363</v>
      </c>
      <c r="AD686" s="100">
        <v>102</v>
      </c>
      <c r="AE686" s="100">
        <v>113</v>
      </c>
      <c r="AF686" s="100">
        <v>85</v>
      </c>
      <c r="AG686" s="100">
        <v>52</v>
      </c>
      <c r="AJ686" s="100" t="str">
        <f t="shared" si="439"/>
        <v>●</v>
      </c>
      <c r="AK686" s="100" t="str">
        <f t="shared" si="431"/>
        <v>●</v>
      </c>
      <c r="AL686" s="100" t="str">
        <f>IF(E686=Z686,"○","●")</f>
        <v>●</v>
      </c>
      <c r="AM686" s="100" t="str">
        <f t="shared" si="433"/>
        <v>●</v>
      </c>
      <c r="AP686" s="100" t="str">
        <f t="shared" si="440"/>
        <v>●</v>
      </c>
      <c r="AQ686" s="100" t="str">
        <f t="shared" si="434"/>
        <v>●</v>
      </c>
      <c r="AR686" s="100" t="str">
        <f t="shared" si="435"/>
        <v>●</v>
      </c>
      <c r="AS686" s="100" t="str">
        <f t="shared" si="441"/>
        <v>●</v>
      </c>
    </row>
    <row r="687" spans="2:45" s="100" customFormat="1" ht="14.25" customHeight="1">
      <c r="B687" s="102" t="s">
        <v>131</v>
      </c>
      <c r="C687" s="106">
        <v>54</v>
      </c>
      <c r="D687" s="107">
        <v>37</v>
      </c>
      <c r="E687" s="107">
        <v>39</v>
      </c>
      <c r="F687" s="107">
        <v>44</v>
      </c>
      <c r="G687" s="107">
        <f>第2表01元データ!P49</f>
        <v>24</v>
      </c>
      <c r="H687" s="107">
        <f t="shared" si="443"/>
        <v>-20</v>
      </c>
      <c r="I687" s="108">
        <f t="shared" si="444"/>
        <v>-45.454545454545453</v>
      </c>
      <c r="J687" s="102"/>
      <c r="K687" s="114" t="s">
        <v>131</v>
      </c>
      <c r="L687" s="106">
        <v>99</v>
      </c>
      <c r="M687" s="107">
        <v>78</v>
      </c>
      <c r="N687" s="107">
        <v>52</v>
      </c>
      <c r="O687" s="107">
        <v>38</v>
      </c>
      <c r="P687" s="107">
        <f>第2表01元データ!Q49</f>
        <v>35</v>
      </c>
      <c r="Q687" s="107">
        <f t="shared" si="445"/>
        <v>-3</v>
      </c>
      <c r="R687" s="108">
        <f t="shared" si="446"/>
        <v>-7.8947368421052628</v>
      </c>
      <c r="S687" s="108"/>
      <c r="T687" s="100">
        <v>110</v>
      </c>
      <c r="W687" s="100" t="s">
        <v>364</v>
      </c>
      <c r="X687" s="100">
        <v>72</v>
      </c>
      <c r="Y687" s="100">
        <v>92</v>
      </c>
      <c r="Z687" s="100">
        <v>54</v>
      </c>
      <c r="AA687" s="100">
        <v>37</v>
      </c>
      <c r="AC687" s="100" t="s">
        <v>364</v>
      </c>
      <c r="AD687" s="100">
        <v>83</v>
      </c>
      <c r="AE687" s="100">
        <v>93</v>
      </c>
      <c r="AF687" s="100">
        <v>99</v>
      </c>
      <c r="AG687" s="100">
        <v>78</v>
      </c>
      <c r="AJ687" s="100" t="str">
        <f t="shared" si="439"/>
        <v>●</v>
      </c>
      <c r="AK687" s="100" t="str">
        <f t="shared" si="431"/>
        <v>●</v>
      </c>
      <c r="AL687" s="100" t="str">
        <f t="shared" ref="AL687:AL695" si="447">IF(E687=Z687,"○","●")</f>
        <v>●</v>
      </c>
      <c r="AM687" s="100" t="str">
        <f t="shared" si="433"/>
        <v>●</v>
      </c>
      <c r="AP687" s="100" t="str">
        <f t="shared" si="440"/>
        <v>●</v>
      </c>
      <c r="AQ687" s="100" t="str">
        <f t="shared" si="434"/>
        <v>●</v>
      </c>
      <c r="AR687" s="100" t="str">
        <f t="shared" si="435"/>
        <v>●</v>
      </c>
      <c r="AS687" s="100" t="str">
        <f t="shared" si="441"/>
        <v>●</v>
      </c>
    </row>
    <row r="688" spans="2:45" s="100" customFormat="1" ht="14.25" customHeight="1">
      <c r="B688" s="102" t="s">
        <v>132</v>
      </c>
      <c r="C688" s="106">
        <v>82</v>
      </c>
      <c r="D688" s="107">
        <v>54</v>
      </c>
      <c r="E688" s="107">
        <v>35</v>
      </c>
      <c r="F688" s="107">
        <v>34</v>
      </c>
      <c r="G688" s="107">
        <f>第2表01元データ!P50</f>
        <v>39</v>
      </c>
      <c r="H688" s="107">
        <f t="shared" si="443"/>
        <v>5</v>
      </c>
      <c r="I688" s="108">
        <f t="shared" si="444"/>
        <v>14.705882352941178</v>
      </c>
      <c r="J688" s="102"/>
      <c r="K688" s="114" t="s">
        <v>132</v>
      </c>
      <c r="L688" s="106">
        <v>87</v>
      </c>
      <c r="M688" s="107">
        <v>89</v>
      </c>
      <c r="N688" s="107">
        <v>64</v>
      </c>
      <c r="O688" s="107">
        <v>49</v>
      </c>
      <c r="P688" s="107">
        <f>第2表01元データ!Q50</f>
        <v>40</v>
      </c>
      <c r="Q688" s="107">
        <f t="shared" si="445"/>
        <v>-9</v>
      </c>
      <c r="R688" s="108">
        <f t="shared" si="446"/>
        <v>-18.367346938775512</v>
      </c>
      <c r="S688" s="108"/>
      <c r="T688" s="100">
        <v>111</v>
      </c>
      <c r="W688" s="100" t="s">
        <v>365</v>
      </c>
      <c r="X688" s="100">
        <v>89</v>
      </c>
      <c r="Y688" s="100">
        <v>65</v>
      </c>
      <c r="Z688" s="100">
        <v>82</v>
      </c>
      <c r="AA688" s="100">
        <v>54</v>
      </c>
      <c r="AC688" s="100" t="s">
        <v>365</v>
      </c>
      <c r="AD688" s="100">
        <v>75</v>
      </c>
      <c r="AE688" s="100">
        <v>75</v>
      </c>
      <c r="AF688" s="100">
        <v>87</v>
      </c>
      <c r="AG688" s="100">
        <v>89</v>
      </c>
      <c r="AJ688" s="100" t="str">
        <f t="shared" si="439"/>
        <v>●</v>
      </c>
      <c r="AK688" s="100" t="str">
        <f t="shared" si="431"/>
        <v>●</v>
      </c>
      <c r="AL688" s="100" t="str">
        <f t="shared" si="447"/>
        <v>●</v>
      </c>
      <c r="AM688" s="100" t="str">
        <f t="shared" si="433"/>
        <v>●</v>
      </c>
      <c r="AP688" s="100" t="str">
        <f t="shared" si="440"/>
        <v>●</v>
      </c>
      <c r="AQ688" s="100" t="str">
        <f t="shared" si="434"/>
        <v>●</v>
      </c>
      <c r="AR688" s="100" t="str">
        <f t="shared" si="435"/>
        <v>●</v>
      </c>
      <c r="AS688" s="100" t="str">
        <f t="shared" si="441"/>
        <v>●</v>
      </c>
    </row>
    <row r="689" spans="2:45" s="100" customFormat="1" ht="14.25" customHeight="1">
      <c r="B689" s="102" t="s">
        <v>133</v>
      </c>
      <c r="C689" s="106">
        <v>60</v>
      </c>
      <c r="D689" s="107">
        <v>77</v>
      </c>
      <c r="E689" s="107">
        <v>56</v>
      </c>
      <c r="F689" s="107">
        <v>29</v>
      </c>
      <c r="G689" s="107">
        <f>第2表01元データ!P51</f>
        <v>31</v>
      </c>
      <c r="H689" s="107">
        <f t="shared" si="443"/>
        <v>2</v>
      </c>
      <c r="I689" s="108">
        <f t="shared" si="444"/>
        <v>6.8965517241379306</v>
      </c>
      <c r="J689" s="102"/>
      <c r="K689" s="114" t="s">
        <v>133</v>
      </c>
      <c r="L689" s="106">
        <v>73</v>
      </c>
      <c r="M689" s="107">
        <v>90</v>
      </c>
      <c r="N689" s="107">
        <v>94</v>
      </c>
      <c r="O689" s="107">
        <v>62</v>
      </c>
      <c r="P689" s="107">
        <f>第2表01元データ!Q51</f>
        <v>50</v>
      </c>
      <c r="Q689" s="107">
        <f t="shared" si="445"/>
        <v>-12</v>
      </c>
      <c r="R689" s="108">
        <f t="shared" si="446"/>
        <v>-19.35483870967742</v>
      </c>
      <c r="S689" s="108"/>
      <c r="T689" s="100">
        <v>112</v>
      </c>
      <c r="W689" s="100" t="s">
        <v>366</v>
      </c>
      <c r="X689" s="100">
        <v>115</v>
      </c>
      <c r="Y689" s="100">
        <v>91</v>
      </c>
      <c r="Z689" s="100">
        <v>60</v>
      </c>
      <c r="AA689" s="100">
        <v>77</v>
      </c>
      <c r="AC689" s="100" t="s">
        <v>366</v>
      </c>
      <c r="AD689" s="100">
        <v>93</v>
      </c>
      <c r="AE689" s="100">
        <v>72</v>
      </c>
      <c r="AF689" s="100">
        <v>73</v>
      </c>
      <c r="AG689" s="100">
        <v>90</v>
      </c>
      <c r="AJ689" s="100" t="str">
        <f t="shared" si="439"/>
        <v>●</v>
      </c>
      <c r="AK689" s="100" t="str">
        <f t="shared" si="431"/>
        <v>●</v>
      </c>
      <c r="AL689" s="100" t="str">
        <f t="shared" si="447"/>
        <v>●</v>
      </c>
      <c r="AM689" s="100" t="str">
        <f t="shared" si="433"/>
        <v>●</v>
      </c>
      <c r="AP689" s="100" t="str">
        <f t="shared" si="440"/>
        <v>●</v>
      </c>
      <c r="AQ689" s="100" t="str">
        <f t="shared" si="434"/>
        <v>●</v>
      </c>
      <c r="AR689" s="100" t="str">
        <f t="shared" si="435"/>
        <v>●</v>
      </c>
      <c r="AS689" s="100" t="str">
        <f t="shared" si="441"/>
        <v>●</v>
      </c>
    </row>
    <row r="690" spans="2:45" s="100" customFormat="1" ht="14.25" customHeight="1">
      <c r="B690" s="102" t="s">
        <v>134</v>
      </c>
      <c r="C690" s="106">
        <v>86</v>
      </c>
      <c r="D690" s="107">
        <v>54</v>
      </c>
      <c r="E690" s="107">
        <v>70</v>
      </c>
      <c r="F690" s="107">
        <v>49</v>
      </c>
      <c r="G690" s="107">
        <f>第2表01元データ!P52</f>
        <v>27</v>
      </c>
      <c r="H690" s="107">
        <f t="shared" si="443"/>
        <v>-22</v>
      </c>
      <c r="I690" s="108">
        <f t="shared" si="444"/>
        <v>-44.897959183673471</v>
      </c>
      <c r="J690" s="102"/>
      <c r="K690" s="114" t="s">
        <v>134</v>
      </c>
      <c r="L690" s="106">
        <v>67</v>
      </c>
      <c r="M690" s="107">
        <v>63</v>
      </c>
      <c r="N690" s="107">
        <v>92</v>
      </c>
      <c r="O690" s="107">
        <v>89</v>
      </c>
      <c r="P690" s="107">
        <f>第2表01元データ!Q52</f>
        <v>54</v>
      </c>
      <c r="Q690" s="107">
        <f t="shared" si="445"/>
        <v>-35</v>
      </c>
      <c r="R690" s="108">
        <f t="shared" si="446"/>
        <v>-39.325842696629216</v>
      </c>
      <c r="S690" s="108"/>
      <c r="T690" s="100">
        <v>113</v>
      </c>
      <c r="W690" s="100" t="s">
        <v>367</v>
      </c>
      <c r="X690" s="100">
        <v>97</v>
      </c>
      <c r="Y690" s="100">
        <v>106</v>
      </c>
      <c r="Z690" s="100">
        <v>86</v>
      </c>
      <c r="AA690" s="100">
        <v>54</v>
      </c>
      <c r="AC690" s="100" t="s">
        <v>367</v>
      </c>
      <c r="AD690" s="100">
        <v>78</v>
      </c>
      <c r="AE690" s="100">
        <v>86</v>
      </c>
      <c r="AF690" s="100">
        <v>67</v>
      </c>
      <c r="AG690" s="100">
        <v>63</v>
      </c>
      <c r="AJ690" s="100" t="str">
        <f t="shared" si="439"/>
        <v>●</v>
      </c>
      <c r="AK690" s="100" t="str">
        <f t="shared" si="431"/>
        <v>●</v>
      </c>
      <c r="AL690" s="100" t="str">
        <f t="shared" si="447"/>
        <v>●</v>
      </c>
      <c r="AM690" s="100" t="str">
        <f t="shared" si="433"/>
        <v>●</v>
      </c>
      <c r="AP690" s="100" t="str">
        <f t="shared" si="440"/>
        <v>●</v>
      </c>
      <c r="AQ690" s="100" t="str">
        <f t="shared" si="434"/>
        <v>●</v>
      </c>
      <c r="AR690" s="100" t="str">
        <f t="shared" si="435"/>
        <v>●</v>
      </c>
      <c r="AS690" s="100" t="str">
        <f t="shared" si="441"/>
        <v>●</v>
      </c>
    </row>
    <row r="691" spans="2:45" s="100" customFormat="1" ht="14.25" customHeight="1">
      <c r="B691" s="102" t="s">
        <v>135</v>
      </c>
      <c r="C691" s="106">
        <v>86</v>
      </c>
      <c r="D691" s="107">
        <v>73</v>
      </c>
      <c r="E691" s="107">
        <v>51</v>
      </c>
      <c r="F691" s="107">
        <v>56</v>
      </c>
      <c r="G691" s="107">
        <f>第2表01元データ!P53</f>
        <v>45</v>
      </c>
      <c r="H691" s="107">
        <f t="shared" si="443"/>
        <v>-11</v>
      </c>
      <c r="I691" s="108">
        <f t="shared" si="444"/>
        <v>-19.642857142857142</v>
      </c>
      <c r="J691" s="102"/>
      <c r="K691" s="114" t="s">
        <v>135</v>
      </c>
      <c r="L691" s="106">
        <v>78</v>
      </c>
      <c r="M691" s="107">
        <v>64</v>
      </c>
      <c r="N691" s="107">
        <v>65</v>
      </c>
      <c r="O691" s="107">
        <v>90</v>
      </c>
      <c r="P691" s="107">
        <f>第2表01元データ!Q53</f>
        <v>80</v>
      </c>
      <c r="Q691" s="107">
        <f t="shared" si="445"/>
        <v>-10</v>
      </c>
      <c r="R691" s="108">
        <f t="shared" si="446"/>
        <v>-11.111111111111111</v>
      </c>
      <c r="S691" s="108"/>
      <c r="T691" s="100">
        <v>114</v>
      </c>
      <c r="W691" s="100" t="s">
        <v>368</v>
      </c>
      <c r="X691" s="100">
        <v>56</v>
      </c>
      <c r="Y691" s="100">
        <v>88</v>
      </c>
      <c r="Z691" s="100">
        <v>86</v>
      </c>
      <c r="AA691" s="100">
        <v>73</v>
      </c>
      <c r="AC691" s="100" t="s">
        <v>368</v>
      </c>
      <c r="AD691" s="100">
        <v>64</v>
      </c>
      <c r="AE691" s="100">
        <v>69</v>
      </c>
      <c r="AF691" s="100">
        <v>78</v>
      </c>
      <c r="AG691" s="100">
        <v>64</v>
      </c>
      <c r="AJ691" s="100" t="str">
        <f t="shared" si="439"/>
        <v>●</v>
      </c>
      <c r="AK691" s="100" t="str">
        <f t="shared" si="431"/>
        <v>●</v>
      </c>
      <c r="AL691" s="100" t="str">
        <f t="shared" si="447"/>
        <v>●</v>
      </c>
      <c r="AM691" s="100" t="str">
        <f t="shared" si="433"/>
        <v>●</v>
      </c>
      <c r="AP691" s="100" t="str">
        <f t="shared" si="440"/>
        <v>●</v>
      </c>
      <c r="AQ691" s="100" t="str">
        <f t="shared" si="434"/>
        <v>●</v>
      </c>
      <c r="AR691" s="100" t="str">
        <f t="shared" si="435"/>
        <v>●</v>
      </c>
      <c r="AS691" s="100" t="str">
        <f t="shared" si="441"/>
        <v>●</v>
      </c>
    </row>
    <row r="692" spans="2:45" s="100" customFormat="1" ht="14.25" customHeight="1">
      <c r="B692" s="102" t="s">
        <v>136</v>
      </c>
      <c r="C692" s="106">
        <v>75</v>
      </c>
      <c r="D692" s="107">
        <v>76</v>
      </c>
      <c r="E692" s="107">
        <v>60</v>
      </c>
      <c r="F692" s="107">
        <v>46</v>
      </c>
      <c r="G692" s="107">
        <f>第2表01元データ!P54</f>
        <v>47</v>
      </c>
      <c r="H692" s="107">
        <f t="shared" si="443"/>
        <v>1</v>
      </c>
      <c r="I692" s="108">
        <f t="shared" si="444"/>
        <v>2.1739130434782608</v>
      </c>
      <c r="J692" s="102"/>
      <c r="K692" s="114" t="s">
        <v>136</v>
      </c>
      <c r="L692" s="106">
        <v>61</v>
      </c>
      <c r="M692" s="107">
        <v>67</v>
      </c>
      <c r="N692" s="107">
        <v>59</v>
      </c>
      <c r="O692" s="107">
        <v>55</v>
      </c>
      <c r="P692" s="107">
        <f>第2表01元データ!Q54</f>
        <v>81</v>
      </c>
      <c r="Q692" s="107">
        <f t="shared" si="445"/>
        <v>26</v>
      </c>
      <c r="R692" s="108">
        <f t="shared" si="446"/>
        <v>47.272727272727273</v>
      </c>
      <c r="S692" s="108"/>
      <c r="T692" s="100">
        <v>115</v>
      </c>
      <c r="W692" s="100" t="s">
        <v>369</v>
      </c>
      <c r="X692" s="100">
        <v>52</v>
      </c>
      <c r="Y692" s="100">
        <v>40</v>
      </c>
      <c r="Z692" s="100">
        <v>75</v>
      </c>
      <c r="AA692" s="100">
        <v>76</v>
      </c>
      <c r="AC692" s="100" t="s">
        <v>369</v>
      </c>
      <c r="AD692" s="100">
        <v>37</v>
      </c>
      <c r="AE692" s="100">
        <v>51</v>
      </c>
      <c r="AF692" s="100">
        <v>61</v>
      </c>
      <c r="AG692" s="100">
        <v>67</v>
      </c>
      <c r="AJ692" s="100" t="str">
        <f t="shared" si="439"/>
        <v>●</v>
      </c>
      <c r="AK692" s="100" t="str">
        <f t="shared" si="431"/>
        <v>●</v>
      </c>
      <c r="AL692" s="100" t="str">
        <f t="shared" si="447"/>
        <v>●</v>
      </c>
      <c r="AM692" s="100" t="str">
        <f t="shared" si="433"/>
        <v>●</v>
      </c>
      <c r="AP692" s="100" t="str">
        <f t="shared" si="440"/>
        <v>●</v>
      </c>
      <c r="AQ692" s="100" t="str">
        <f t="shared" si="434"/>
        <v>●</v>
      </c>
      <c r="AR692" s="100" t="str">
        <f t="shared" si="435"/>
        <v>●</v>
      </c>
      <c r="AS692" s="100" t="str">
        <f t="shared" si="441"/>
        <v>●</v>
      </c>
    </row>
    <row r="693" spans="2:45" s="100" customFormat="1" ht="14.25" customHeight="1">
      <c r="B693" s="102" t="s">
        <v>137</v>
      </c>
      <c r="C693" s="106">
        <v>24</v>
      </c>
      <c r="D693" s="107">
        <v>59</v>
      </c>
      <c r="E693" s="107">
        <v>55</v>
      </c>
      <c r="F693" s="107">
        <v>45</v>
      </c>
      <c r="G693" s="107">
        <f>第2表01元データ!P55</f>
        <v>29</v>
      </c>
      <c r="H693" s="107">
        <f t="shared" si="443"/>
        <v>-16</v>
      </c>
      <c r="I693" s="108">
        <f t="shared" si="444"/>
        <v>-35.555555555555557</v>
      </c>
      <c r="J693" s="102"/>
      <c r="K693" s="114" t="s">
        <v>137</v>
      </c>
      <c r="L693" s="106">
        <v>50</v>
      </c>
      <c r="M693" s="107">
        <v>53</v>
      </c>
      <c r="N693" s="107">
        <v>50</v>
      </c>
      <c r="O693" s="107">
        <v>46</v>
      </c>
      <c r="P693" s="107">
        <f>第2表01元データ!Q55</f>
        <v>47</v>
      </c>
      <c r="Q693" s="107">
        <f t="shared" si="445"/>
        <v>1</v>
      </c>
      <c r="R693" s="108">
        <f t="shared" si="446"/>
        <v>2.1739130434782608</v>
      </c>
      <c r="S693" s="108"/>
      <c r="T693" s="100">
        <v>116</v>
      </c>
      <c r="W693" s="100" t="s">
        <v>370</v>
      </c>
      <c r="X693" s="100">
        <v>31</v>
      </c>
      <c r="Y693" s="100">
        <v>38</v>
      </c>
      <c r="Z693" s="100">
        <v>24</v>
      </c>
      <c r="AA693" s="100">
        <v>59</v>
      </c>
      <c r="AC693" s="100" t="s">
        <v>370</v>
      </c>
      <c r="AD693" s="100">
        <v>25</v>
      </c>
      <c r="AE693" s="100">
        <v>26</v>
      </c>
      <c r="AF693" s="100">
        <v>50</v>
      </c>
      <c r="AG693" s="100">
        <v>53</v>
      </c>
      <c r="AJ693" s="100" t="str">
        <f t="shared" si="439"/>
        <v>●</v>
      </c>
      <c r="AK693" s="100" t="str">
        <f t="shared" si="431"/>
        <v>●</v>
      </c>
      <c r="AL693" s="100" t="str">
        <f t="shared" si="447"/>
        <v>●</v>
      </c>
      <c r="AM693" s="100" t="str">
        <f t="shared" si="433"/>
        <v>●</v>
      </c>
      <c r="AP693" s="100" t="str">
        <f t="shared" si="440"/>
        <v>●</v>
      </c>
      <c r="AQ693" s="100" t="str">
        <f t="shared" si="434"/>
        <v>●</v>
      </c>
      <c r="AR693" s="100" t="str">
        <f t="shared" si="435"/>
        <v>○</v>
      </c>
      <c r="AS693" s="100" t="str">
        <f t="shared" si="441"/>
        <v>●</v>
      </c>
    </row>
    <row r="694" spans="2:45" s="100" customFormat="1" ht="14.25" customHeight="1">
      <c r="B694" s="102" t="s">
        <v>138</v>
      </c>
      <c r="C694" s="106">
        <v>17</v>
      </c>
      <c r="D694" s="107">
        <v>17</v>
      </c>
      <c r="E694" s="107">
        <v>38</v>
      </c>
      <c r="F694" s="107">
        <v>40</v>
      </c>
      <c r="G694" s="107">
        <f>第2表01元データ!P56</f>
        <v>28</v>
      </c>
      <c r="H694" s="107">
        <f t="shared" si="443"/>
        <v>-12</v>
      </c>
      <c r="I694" s="108">
        <f t="shared" si="444"/>
        <v>-30</v>
      </c>
      <c r="J694" s="102"/>
      <c r="K694" s="114" t="s">
        <v>138</v>
      </c>
      <c r="L694" s="106">
        <v>21</v>
      </c>
      <c r="M694" s="107">
        <v>36</v>
      </c>
      <c r="N694" s="107">
        <v>32</v>
      </c>
      <c r="O694" s="107">
        <v>29</v>
      </c>
      <c r="P694" s="107">
        <f>第2表01元データ!Q56</f>
        <v>30</v>
      </c>
      <c r="Q694" s="107">
        <f t="shared" si="445"/>
        <v>1</v>
      </c>
      <c r="R694" s="108">
        <f t="shared" si="446"/>
        <v>3.4482758620689653</v>
      </c>
      <c r="S694" s="108"/>
      <c r="T694" s="100">
        <v>117</v>
      </c>
      <c r="W694" s="100" t="s">
        <v>371</v>
      </c>
      <c r="X694" s="100">
        <v>20</v>
      </c>
      <c r="Y694" s="100">
        <v>23</v>
      </c>
      <c r="Z694" s="100">
        <v>17</v>
      </c>
      <c r="AA694" s="100">
        <v>17</v>
      </c>
      <c r="AC694" s="100" t="s">
        <v>371</v>
      </c>
      <c r="AD694" s="100">
        <v>10</v>
      </c>
      <c r="AE694" s="100">
        <v>19</v>
      </c>
      <c r="AF694" s="100">
        <v>21</v>
      </c>
      <c r="AG694" s="100">
        <v>36</v>
      </c>
      <c r="AJ694" s="100" t="str">
        <f t="shared" si="439"/>
        <v>●</v>
      </c>
      <c r="AK694" s="100" t="str">
        <f t="shared" si="431"/>
        <v>●</v>
      </c>
      <c r="AL694" s="100" t="str">
        <f t="shared" si="447"/>
        <v>●</v>
      </c>
      <c r="AM694" s="100" t="str">
        <f t="shared" si="433"/>
        <v>●</v>
      </c>
      <c r="AP694" s="100" t="str">
        <f t="shared" si="440"/>
        <v>●</v>
      </c>
      <c r="AQ694" s="100" t="str">
        <f t="shared" si="434"/>
        <v>●</v>
      </c>
      <c r="AR694" s="100" t="str">
        <f t="shared" si="435"/>
        <v>●</v>
      </c>
      <c r="AS694" s="100" t="str">
        <f t="shared" si="441"/>
        <v>●</v>
      </c>
    </row>
    <row r="695" spans="2:45" s="100" customFormat="1" ht="14.25" customHeight="1">
      <c r="B695" s="102" t="s">
        <v>110</v>
      </c>
      <c r="C695" s="106">
        <v>15</v>
      </c>
      <c r="D695" s="107">
        <v>15</v>
      </c>
      <c r="E695" s="107">
        <v>14</v>
      </c>
      <c r="F695" s="107">
        <v>28</v>
      </c>
      <c r="G695" s="107">
        <f>第2表01元データ!P57</f>
        <v>35</v>
      </c>
      <c r="H695" s="107">
        <f t="shared" si="443"/>
        <v>7</v>
      </c>
      <c r="I695" s="108">
        <f t="shared" si="444"/>
        <v>25</v>
      </c>
      <c r="J695" s="102"/>
      <c r="K695" s="114" t="s">
        <v>110</v>
      </c>
      <c r="L695" s="106">
        <v>10</v>
      </c>
      <c r="M695" s="107">
        <v>16</v>
      </c>
      <c r="N695" s="107">
        <v>16</v>
      </c>
      <c r="O695" s="107">
        <v>23</v>
      </c>
      <c r="P695" s="107">
        <f>第2表01元データ!Q57</f>
        <v>24</v>
      </c>
      <c r="Q695" s="107">
        <f t="shared" si="445"/>
        <v>1</v>
      </c>
      <c r="R695" s="108">
        <f t="shared" si="446"/>
        <v>4.3478260869565215</v>
      </c>
      <c r="S695" s="108"/>
      <c r="T695" s="100">
        <v>118</v>
      </c>
      <c r="W695" s="100" t="s">
        <v>378</v>
      </c>
      <c r="X695" s="100">
        <v>8</v>
      </c>
      <c r="Y695" s="100">
        <v>8</v>
      </c>
      <c r="Z695" s="100">
        <v>15</v>
      </c>
      <c r="AA695" s="100">
        <v>15</v>
      </c>
      <c r="AC695" s="100" t="s">
        <v>378</v>
      </c>
      <c r="AD695" s="100">
        <v>7</v>
      </c>
      <c r="AE695" s="100">
        <v>8</v>
      </c>
      <c r="AF695" s="100">
        <v>10</v>
      </c>
      <c r="AG695" s="100">
        <v>16</v>
      </c>
      <c r="AJ695" s="100" t="str">
        <f t="shared" si="439"/>
        <v>●</v>
      </c>
      <c r="AK695" s="100" t="str">
        <f t="shared" si="431"/>
        <v>●</v>
      </c>
      <c r="AL695" s="100" t="str">
        <f t="shared" si="447"/>
        <v>●</v>
      </c>
      <c r="AM695" s="100" t="str">
        <f t="shared" si="433"/>
        <v>●</v>
      </c>
      <c r="AP695" s="100" t="str">
        <f t="shared" si="440"/>
        <v>●</v>
      </c>
      <c r="AQ695" s="100" t="str">
        <f t="shared" si="434"/>
        <v>●</v>
      </c>
      <c r="AR695" s="100" t="str">
        <f t="shared" si="435"/>
        <v>●</v>
      </c>
      <c r="AS695" s="100" t="str">
        <f t="shared" si="441"/>
        <v>●</v>
      </c>
    </row>
    <row r="696" spans="2:45" s="100" customFormat="1" ht="14.25" customHeight="1">
      <c r="B696" s="119" t="s">
        <v>111</v>
      </c>
      <c r="C696" s="120" t="s">
        <v>313</v>
      </c>
      <c r="D696" s="116" t="s">
        <v>313</v>
      </c>
      <c r="E696" s="116" t="s">
        <v>313</v>
      </c>
      <c r="F696" s="116">
        <v>2</v>
      </c>
      <c r="G696" s="107">
        <f>第2表01元データ!P58</f>
        <v>1</v>
      </c>
      <c r="H696" s="107"/>
      <c r="I696" s="108"/>
      <c r="K696" s="119" t="s">
        <v>111</v>
      </c>
      <c r="L696" s="120" t="s">
        <v>313</v>
      </c>
      <c r="M696" s="116" t="s">
        <v>313</v>
      </c>
      <c r="N696" s="116" t="s">
        <v>313</v>
      </c>
      <c r="O696" s="116">
        <v>1</v>
      </c>
      <c r="P696" s="107">
        <f>第2表01元データ!Q58</f>
        <v>3</v>
      </c>
      <c r="Q696" s="107"/>
      <c r="R696" s="108"/>
      <c r="T696" s="100">
        <v>119</v>
      </c>
    </row>
    <row r="697" spans="2:45" s="100" customFormat="1" ht="14.25" customHeight="1">
      <c r="B697" s="119"/>
      <c r="C697" s="123"/>
      <c r="D697" s="116"/>
      <c r="E697" s="116"/>
      <c r="F697" s="116"/>
      <c r="G697" s="107"/>
      <c r="H697" s="107"/>
      <c r="I697" s="108"/>
      <c r="K697" s="119"/>
      <c r="L697" s="123"/>
      <c r="M697" s="116"/>
      <c r="N697" s="116"/>
      <c r="O697" s="116"/>
      <c r="P697" s="107"/>
      <c r="Q697" s="107"/>
      <c r="R697" s="108"/>
    </row>
    <row r="698" spans="2:45" s="100" customFormat="1" ht="14.25" customHeight="1">
      <c r="G698" s="168"/>
      <c r="P698" s="168"/>
    </row>
    <row r="699" spans="2:45" s="99" customFormat="1" ht="14.25" customHeight="1">
      <c r="B699" s="99" t="str">
        <f>LEFT(B639,LEN(B639)-2)&amp;+"女"</f>
        <v>石山町・女</v>
      </c>
      <c r="H699" s="99" t="s">
        <v>805</v>
      </c>
      <c r="I699" s="380">
        <f>令和2年9月末住基人口!E47</f>
        <v>569</v>
      </c>
      <c r="K699" s="99" t="str">
        <f>LEFT(K639,LEN(K639)-2)&amp;+"女"</f>
        <v>祝津・女</v>
      </c>
      <c r="Q699" s="99" t="s">
        <v>805</v>
      </c>
      <c r="R699" s="380">
        <f>令和2年9月末住基人口!E52</f>
        <v>951</v>
      </c>
      <c r="W699" s="100"/>
      <c r="X699" s="100"/>
      <c r="Y699" s="100"/>
      <c r="Z699" s="100"/>
      <c r="AA699" s="100"/>
      <c r="AB699" s="100"/>
      <c r="AC699" s="100"/>
      <c r="AD699" s="100"/>
      <c r="AE699" s="100"/>
      <c r="AF699" s="100"/>
      <c r="AG699" s="100"/>
    </row>
    <row r="700" spans="2:45" s="100" customFormat="1" ht="14.25" customHeight="1">
      <c r="B700" s="583" t="s">
        <v>335</v>
      </c>
      <c r="C700" s="101"/>
      <c r="D700" s="101"/>
      <c r="E700" s="101"/>
      <c r="F700" s="101"/>
      <c r="G700" s="135"/>
      <c r="H700" s="131"/>
      <c r="I700" s="131"/>
      <c r="J700" s="102"/>
      <c r="K700" s="583" t="s">
        <v>335</v>
      </c>
      <c r="L700" s="101"/>
      <c r="M700" s="101"/>
      <c r="N700" s="101"/>
      <c r="O700" s="101"/>
      <c r="P700" s="135"/>
      <c r="Q700" s="131"/>
      <c r="R700" s="131"/>
      <c r="S700" s="103"/>
    </row>
    <row r="701" spans="2:45" s="100" customFormat="1" ht="14.25" customHeight="1">
      <c r="B701" s="584"/>
      <c r="C701" s="130" t="str">
        <f>$C$4</f>
        <v>平成12年</v>
      </c>
      <c r="D701" s="130" t="str">
        <f>$D$4</f>
        <v>平成17年</v>
      </c>
      <c r="E701" s="130" t="str">
        <f>$E$4</f>
        <v>平成22年</v>
      </c>
      <c r="F701" s="130" t="s">
        <v>410</v>
      </c>
      <c r="G701" s="130" t="s">
        <v>739</v>
      </c>
      <c r="H701" s="133" t="str">
        <f>$H$4</f>
        <v>対平成</v>
      </c>
      <c r="I701" s="134" t="str">
        <f>$I$4</f>
        <v>27年</v>
      </c>
      <c r="J701" s="102"/>
      <c r="K701" s="584"/>
      <c r="L701" s="130" t="str">
        <f>$C$4</f>
        <v>平成12年</v>
      </c>
      <c r="M701" s="130" t="str">
        <f>$D$4</f>
        <v>平成17年</v>
      </c>
      <c r="N701" s="130" t="str">
        <f>$E$4</f>
        <v>平成22年</v>
      </c>
      <c r="O701" s="130" t="s">
        <v>410</v>
      </c>
      <c r="P701" s="130" t="s">
        <v>739</v>
      </c>
      <c r="Q701" s="133" t="str">
        <f>$H$4</f>
        <v>対平成</v>
      </c>
      <c r="R701" s="134" t="str">
        <f>$I$4</f>
        <v>27年</v>
      </c>
      <c r="S701" s="103"/>
    </row>
    <row r="702" spans="2:45" s="100" customFormat="1" ht="14.25" customHeight="1">
      <c r="B702" s="585"/>
      <c r="C702" s="104"/>
      <c r="D702" s="104"/>
      <c r="E702" s="104"/>
      <c r="F702" s="104"/>
      <c r="G702" s="104"/>
      <c r="H702" s="132" t="s">
        <v>88</v>
      </c>
      <c r="I702" s="133" t="s">
        <v>398</v>
      </c>
      <c r="J702" s="102"/>
      <c r="K702" s="585"/>
      <c r="L702" s="104"/>
      <c r="M702" s="104"/>
      <c r="N702" s="104"/>
      <c r="O702" s="104"/>
      <c r="P702" s="104"/>
      <c r="Q702" s="132" t="s">
        <v>88</v>
      </c>
      <c r="R702" s="133" t="s">
        <v>398</v>
      </c>
      <c r="S702" s="103"/>
    </row>
    <row r="703" spans="2:45" s="199" customFormat="1" ht="14.25" customHeight="1">
      <c r="B703" s="200" t="s">
        <v>90</v>
      </c>
      <c r="C703" s="198">
        <v>1002</v>
      </c>
      <c r="D703" s="194">
        <v>877</v>
      </c>
      <c r="E703" s="194">
        <v>761</v>
      </c>
      <c r="F703" s="194">
        <v>638</v>
      </c>
      <c r="G703" s="194">
        <f>IF(COUNTIF(G708:G726,"x"),"x",IF(SUM(G708:G726)=0,"-",SUM(G708:G726)))</f>
        <v>516</v>
      </c>
      <c r="H703" s="193">
        <f t="shared" ref="H703:H706" si="448">IF(G703="x","x",IF(AND(G703="-",F703="-"),"-",IF(AND(G703="-",F703&gt;0),F703*-1,IF(AND(G703&gt;0,F703="-"),G703,G703-F703))))</f>
        <v>-122</v>
      </c>
      <c r="I703" s="195">
        <f>IF(H703="x","x",IF(H703="-","-",IF(AND(F703="-",G703&gt;0),"皆増",IF(AND(F703&gt;0,G703="-"),"皆減",H703/F703*100))))</f>
        <v>-19.122257053291534</v>
      </c>
      <c r="J703" s="196"/>
      <c r="K703" s="197" t="s">
        <v>90</v>
      </c>
      <c r="L703" s="198">
        <v>1467</v>
      </c>
      <c r="M703" s="194">
        <v>1388</v>
      </c>
      <c r="N703" s="194">
        <v>1223</v>
      </c>
      <c r="O703" s="194">
        <v>1094</v>
      </c>
      <c r="P703" s="194">
        <f>IF(COUNTIF(P708:P726,"x"),"x",IF(SUM(P708:P726)=0,"-",SUM(P708:P726)))</f>
        <v>903</v>
      </c>
      <c r="Q703" s="193">
        <f t="shared" ref="Q703:Q706" si="449">IF(P703="x","x",IF(AND(P703="-",O703="-"),"-",IF(AND(P703="-",O703&gt;0),O703*-1,IF(AND(P703&gt;0,O703="-"),P703,P703-O703))))</f>
        <v>-191</v>
      </c>
      <c r="R703" s="195">
        <f>IF(Q703="x","x",IF(Q703="-","-",IF(AND(O703="-",P703&gt;0),"皆増",IF(AND(O703&gt;0,P703="-"),"皆減",Q703/O703*100))))</f>
        <v>-17.45886654478976</v>
      </c>
      <c r="S703" s="195"/>
      <c r="W703" s="199" t="s">
        <v>373</v>
      </c>
      <c r="X703" s="199">
        <v>1286</v>
      </c>
      <c r="Y703" s="199">
        <v>1133</v>
      </c>
      <c r="Z703" s="199">
        <v>1002</v>
      </c>
      <c r="AA703" s="199">
        <v>877</v>
      </c>
      <c r="AC703" s="199" t="s">
        <v>373</v>
      </c>
      <c r="AD703" s="199">
        <v>1718</v>
      </c>
      <c r="AE703" s="199">
        <v>1587</v>
      </c>
      <c r="AF703" s="199">
        <v>1467</v>
      </c>
      <c r="AG703" s="199">
        <v>1388</v>
      </c>
      <c r="AJ703" s="199" t="str">
        <f>IF(C703=X703,"○","●")</f>
        <v>●</v>
      </c>
      <c r="AK703" s="199" t="str">
        <f t="shared" ref="AK703:AK725" si="450">IF(D703=Y703,"○","●")</f>
        <v>●</v>
      </c>
      <c r="AL703" s="199" t="str">
        <f t="shared" ref="AL703:AL704" si="451">IF(E703=Z703,"○","●")</f>
        <v>●</v>
      </c>
      <c r="AM703" s="199" t="str">
        <f t="shared" ref="AM703:AM725" si="452">IF(F703=AA703,"○","●")</f>
        <v>●</v>
      </c>
      <c r="AP703" s="199" t="str">
        <f>IF(L703=AD703,"○","●")</f>
        <v>●</v>
      </c>
      <c r="AQ703" s="199" t="str">
        <f t="shared" ref="AQ703:AQ725" si="453">IF(M703=AE703,"○","●")</f>
        <v>●</v>
      </c>
      <c r="AR703" s="199" t="str">
        <f t="shared" ref="AR703:AR725" si="454">IF(N703=AF703,"○","●")</f>
        <v>●</v>
      </c>
      <c r="AS703" s="199" t="str">
        <f t="shared" ref="AS703" si="455">IF(O703=AG703,"○","●")</f>
        <v>●</v>
      </c>
    </row>
    <row r="704" spans="2:45" s="100" customFormat="1" ht="14.25" customHeight="1">
      <c r="B704" s="105" t="s">
        <v>91</v>
      </c>
      <c r="C704" s="106">
        <v>70</v>
      </c>
      <c r="D704" s="107">
        <v>48</v>
      </c>
      <c r="E704" s="107">
        <v>45</v>
      </c>
      <c r="F704" s="107">
        <v>39</v>
      </c>
      <c r="G704" s="107">
        <f>IF(COUNTIF(G708:G710,"x"),"x",IF(SUM(G708:G710)=0,"-",SUM(G708:G710)))</f>
        <v>37</v>
      </c>
      <c r="H704" s="107">
        <f t="shared" si="448"/>
        <v>-2</v>
      </c>
      <c r="I704" s="108">
        <f t="shared" ref="I704:I706" si="456">IF(H704="x","x",IF(H704="-","-",IF(AND(F704="-",G704&gt;0),"皆増",IF(AND(F704&gt;0,G704="-"),"皆減",H704/F704*100))))</f>
        <v>-5.1282051282051277</v>
      </c>
      <c r="J704" s="102"/>
      <c r="K704" s="109" t="s">
        <v>91</v>
      </c>
      <c r="L704" s="106">
        <v>234</v>
      </c>
      <c r="M704" s="107">
        <v>175</v>
      </c>
      <c r="N704" s="107">
        <v>136</v>
      </c>
      <c r="O704" s="107">
        <v>114</v>
      </c>
      <c r="P704" s="107">
        <f>IF(COUNTIF(P708:P710,"x"),"x",IF(SUM(P708:P710)=0,"-",SUM(P708:P710)))</f>
        <v>65</v>
      </c>
      <c r="Q704" s="107">
        <f t="shared" si="449"/>
        <v>-49</v>
      </c>
      <c r="R704" s="108">
        <f t="shared" ref="R704:R706" si="457">IF(Q704="x","x",IF(Q704="-","-",IF(AND(O704="-",P704&gt;0),"皆増",IF(AND(O704&gt;0,P704="-"),"皆減",Q704/O704*100))))</f>
        <v>-42.982456140350877</v>
      </c>
      <c r="S704" s="108"/>
      <c r="W704" s="100" t="s">
        <v>374</v>
      </c>
      <c r="X704" s="100">
        <v>133</v>
      </c>
      <c r="Y704" s="100">
        <v>88</v>
      </c>
      <c r="Z704" s="100">
        <v>70</v>
      </c>
      <c r="AA704" s="100">
        <v>48</v>
      </c>
      <c r="AC704" s="100" t="s">
        <v>374</v>
      </c>
      <c r="AD704" s="100">
        <v>386</v>
      </c>
      <c r="AE704" s="100">
        <v>299</v>
      </c>
      <c r="AF704" s="100">
        <v>234</v>
      </c>
      <c r="AG704" s="100">
        <v>175</v>
      </c>
      <c r="AJ704" s="100" t="str">
        <f t="shared" ref="AJ704:AJ725" si="458">IF(C704=X704,"○","●")</f>
        <v>●</v>
      </c>
      <c r="AK704" s="100" t="str">
        <f t="shared" si="450"/>
        <v>●</v>
      </c>
      <c r="AL704" s="100" t="str">
        <f t="shared" si="451"/>
        <v>●</v>
      </c>
      <c r="AM704" s="100" t="str">
        <f t="shared" si="452"/>
        <v>●</v>
      </c>
      <c r="AP704" s="100" t="str">
        <f t="shared" ref="AP704:AP725" si="459">IF(L704=AD704,"○","●")</f>
        <v>●</v>
      </c>
      <c r="AQ704" s="100" t="str">
        <f t="shared" si="453"/>
        <v>●</v>
      </c>
      <c r="AR704" s="100" t="str">
        <f t="shared" si="454"/>
        <v>●</v>
      </c>
      <c r="AS704" s="100" t="str">
        <f>IF(O704=AG704,"○","●")</f>
        <v>●</v>
      </c>
    </row>
    <row r="705" spans="2:45" s="100" customFormat="1" ht="14.25" customHeight="1">
      <c r="B705" s="105" t="s">
        <v>92</v>
      </c>
      <c r="C705" s="106">
        <v>609</v>
      </c>
      <c r="D705" s="107">
        <v>476</v>
      </c>
      <c r="E705" s="107">
        <v>388</v>
      </c>
      <c r="F705" s="107">
        <v>275</v>
      </c>
      <c r="G705" s="296">
        <f>IF(COUNTIF(G711:G720,"x"),"x",IF(SUM(G711:G720)=0,"-",SUM(G711:G720)))</f>
        <v>211</v>
      </c>
      <c r="H705" s="107">
        <f t="shared" si="448"/>
        <v>-64</v>
      </c>
      <c r="I705" s="108">
        <f t="shared" si="456"/>
        <v>-23.272727272727273</v>
      </c>
      <c r="J705" s="102"/>
      <c r="K705" s="109" t="s">
        <v>92</v>
      </c>
      <c r="L705" s="106">
        <v>939</v>
      </c>
      <c r="M705" s="107">
        <v>869</v>
      </c>
      <c r="N705" s="107">
        <v>736</v>
      </c>
      <c r="O705" s="107">
        <v>583</v>
      </c>
      <c r="P705" s="296">
        <f>IF(COUNTIF(P711:P720,"x"),"x",IF(SUM(P711:P720)=0,"-",SUM(P711:P720)))</f>
        <v>439</v>
      </c>
      <c r="Q705" s="107">
        <f t="shared" si="449"/>
        <v>-144</v>
      </c>
      <c r="R705" s="108">
        <f t="shared" si="457"/>
        <v>-24.69982847341338</v>
      </c>
      <c r="S705" s="108"/>
      <c r="W705" s="100" t="s">
        <v>375</v>
      </c>
      <c r="X705" s="100">
        <v>888</v>
      </c>
      <c r="Y705" s="100">
        <v>747</v>
      </c>
      <c r="Z705" s="100">
        <v>609</v>
      </c>
      <c r="AA705" s="100">
        <v>476</v>
      </c>
      <c r="AC705" s="100" t="s">
        <v>375</v>
      </c>
      <c r="AD705" s="100">
        <v>1124</v>
      </c>
      <c r="AE705" s="100">
        <v>1037</v>
      </c>
      <c r="AF705" s="100">
        <v>939</v>
      </c>
      <c r="AG705" s="100">
        <v>869</v>
      </c>
      <c r="AJ705" s="100" t="str">
        <f t="shared" si="458"/>
        <v>●</v>
      </c>
      <c r="AK705" s="100" t="str">
        <f t="shared" si="450"/>
        <v>●</v>
      </c>
      <c r="AL705" s="100" t="str">
        <f>IF(E705=Z705,"○","●")</f>
        <v>●</v>
      </c>
      <c r="AM705" s="100" t="str">
        <f t="shared" si="452"/>
        <v>●</v>
      </c>
      <c r="AP705" s="100" t="str">
        <f t="shared" si="459"/>
        <v>●</v>
      </c>
      <c r="AQ705" s="100" t="str">
        <f t="shared" si="453"/>
        <v>●</v>
      </c>
      <c r="AR705" s="100" t="str">
        <f t="shared" si="454"/>
        <v>●</v>
      </c>
      <c r="AS705" s="100" t="str">
        <f t="shared" ref="AS705:AS725" si="460">IF(O705=AG705,"○","●")</f>
        <v>●</v>
      </c>
    </row>
    <row r="706" spans="2:45" s="100" customFormat="1" ht="14.25" customHeight="1">
      <c r="B706" s="105" t="s">
        <v>93</v>
      </c>
      <c r="C706" s="106">
        <v>323</v>
      </c>
      <c r="D706" s="107">
        <v>353</v>
      </c>
      <c r="E706" s="107">
        <v>328</v>
      </c>
      <c r="F706" s="107">
        <v>324</v>
      </c>
      <c r="G706" s="107">
        <f>IF(COUNTIF(G721:G725,"x"),"x",IF(SUM(G721,G725)=0,"-",SUM(G721:G725)))</f>
        <v>268</v>
      </c>
      <c r="H706" s="107">
        <f t="shared" si="448"/>
        <v>-56</v>
      </c>
      <c r="I706" s="108">
        <f t="shared" si="456"/>
        <v>-17.283950617283949</v>
      </c>
      <c r="J706" s="102"/>
      <c r="K706" s="109" t="s">
        <v>93</v>
      </c>
      <c r="L706" s="106">
        <v>294</v>
      </c>
      <c r="M706" s="107">
        <v>344</v>
      </c>
      <c r="N706" s="107">
        <v>351</v>
      </c>
      <c r="O706" s="107">
        <v>397</v>
      </c>
      <c r="P706" s="107">
        <f>IF(COUNTIF(P721:P725,"x"),"x",IF(SUM(P721,P725)=0,"-",SUM(P721:P725)))</f>
        <v>398</v>
      </c>
      <c r="Q706" s="107">
        <f t="shared" si="449"/>
        <v>1</v>
      </c>
      <c r="R706" s="108">
        <f t="shared" si="457"/>
        <v>0.25188916876574308</v>
      </c>
      <c r="S706" s="108"/>
      <c r="W706" s="99" t="s">
        <v>376</v>
      </c>
      <c r="X706" s="99">
        <v>265</v>
      </c>
      <c r="Y706" s="99">
        <v>298</v>
      </c>
      <c r="Z706" s="99">
        <v>323</v>
      </c>
      <c r="AA706" s="99">
        <v>353</v>
      </c>
      <c r="AB706" s="99"/>
      <c r="AC706" s="99" t="s">
        <v>376</v>
      </c>
      <c r="AD706" s="99">
        <v>208</v>
      </c>
      <c r="AE706" s="99">
        <v>251</v>
      </c>
      <c r="AF706" s="99">
        <v>294</v>
      </c>
      <c r="AG706" s="99">
        <v>344</v>
      </c>
      <c r="AJ706" s="100" t="str">
        <f t="shared" si="458"/>
        <v>●</v>
      </c>
      <c r="AK706" s="100" t="str">
        <f t="shared" si="450"/>
        <v>●</v>
      </c>
      <c r="AL706" s="100" t="str">
        <f t="shared" ref="AL706:AL715" si="461">IF(E706=Z706,"○","●")</f>
        <v>●</v>
      </c>
      <c r="AM706" s="100" t="str">
        <f t="shared" si="452"/>
        <v>●</v>
      </c>
      <c r="AP706" s="100" t="str">
        <f t="shared" si="459"/>
        <v>●</v>
      </c>
      <c r="AQ706" s="100" t="str">
        <f t="shared" si="453"/>
        <v>●</v>
      </c>
      <c r="AR706" s="100" t="str">
        <f t="shared" si="454"/>
        <v>●</v>
      </c>
      <c r="AS706" s="100" t="str">
        <f t="shared" si="460"/>
        <v>●</v>
      </c>
    </row>
    <row r="707" spans="2:45" s="100" customFormat="1" ht="14.25" customHeight="1">
      <c r="B707" s="102"/>
      <c r="C707" s="106"/>
      <c r="D707" s="112"/>
      <c r="E707" s="112"/>
      <c r="F707" s="112"/>
      <c r="G707" s="112"/>
      <c r="H707" s="112"/>
      <c r="I707" s="113"/>
      <c r="J707" s="102"/>
      <c r="K707" s="114"/>
      <c r="L707" s="106"/>
      <c r="M707" s="112"/>
      <c r="N707" s="112"/>
      <c r="O707" s="112"/>
      <c r="P707" s="112"/>
      <c r="Q707" s="112"/>
      <c r="R707" s="113"/>
      <c r="S707" s="113"/>
      <c r="AJ707" s="100" t="str">
        <f t="shared" si="458"/>
        <v>○</v>
      </c>
      <c r="AK707" s="100" t="str">
        <f t="shared" si="450"/>
        <v>○</v>
      </c>
      <c r="AL707" s="100" t="str">
        <f t="shared" si="461"/>
        <v>○</v>
      </c>
      <c r="AM707" s="100" t="str">
        <f t="shared" si="452"/>
        <v>○</v>
      </c>
      <c r="AP707" s="100" t="str">
        <f t="shared" si="459"/>
        <v>○</v>
      </c>
      <c r="AQ707" s="100" t="str">
        <f t="shared" si="453"/>
        <v>○</v>
      </c>
      <c r="AR707" s="100" t="str">
        <f t="shared" si="454"/>
        <v>○</v>
      </c>
      <c r="AS707" s="100" t="str">
        <f t="shared" si="460"/>
        <v>○</v>
      </c>
    </row>
    <row r="708" spans="2:45" s="100" customFormat="1" ht="14.25" customHeight="1">
      <c r="B708" s="102" t="s">
        <v>94</v>
      </c>
      <c r="C708" s="106">
        <v>16</v>
      </c>
      <c r="D708" s="107">
        <v>9</v>
      </c>
      <c r="E708" s="107">
        <v>10</v>
      </c>
      <c r="F708" s="107">
        <v>11</v>
      </c>
      <c r="G708" s="107">
        <f>第2表01元データ!P66</f>
        <v>14</v>
      </c>
      <c r="H708" s="107">
        <f t="shared" ref="H708:H725" si="462">IF(G708="x","x",IF(AND(G708="-",F708="-"),"-",IF(AND(G708="-",F708&gt;0),F708*-1,IF(AND(G708&gt;0,F708="-"),G708,G708-F708))))</f>
        <v>3</v>
      </c>
      <c r="I708" s="108">
        <f t="shared" ref="I708:I725" si="463">IF(H708="x","x",IF(H708="-","-",IF(AND(F708="-",G708&gt;0),"皆増",IF(AND(F708&gt;0,G708="-"),"皆減",H708/F708*100))))</f>
        <v>27.27272727272727</v>
      </c>
      <c r="J708" s="102"/>
      <c r="K708" s="114" t="s">
        <v>94</v>
      </c>
      <c r="L708" s="106">
        <v>69</v>
      </c>
      <c r="M708" s="107">
        <v>51</v>
      </c>
      <c r="N708" s="107">
        <v>42</v>
      </c>
      <c r="O708" s="107">
        <v>31</v>
      </c>
      <c r="P708" s="107">
        <f>第2表01元データ!Q66</f>
        <v>12</v>
      </c>
      <c r="Q708" s="107">
        <f t="shared" ref="Q708:Q725" si="464">IF(P708="x","x",IF(AND(P708="-",O708="-"),"-",IF(AND(P708="-",O708&gt;0),O708*-1,IF(AND(P708&gt;0,O708="-"),P708,P708-O708))))</f>
        <v>-19</v>
      </c>
      <c r="R708" s="108">
        <f t="shared" ref="R708:R725" si="465">IF(Q708="x","x",IF(Q708="-","-",IF(AND(O708="-",P708&gt;0),"皆増",IF(AND(O708&gt;0,P708="-"),"皆減",Q708/O708*100))))</f>
        <v>-61.29032258064516</v>
      </c>
      <c r="S708" s="108"/>
      <c r="T708" s="100">
        <v>201</v>
      </c>
      <c r="W708" s="100" t="s">
        <v>377</v>
      </c>
      <c r="X708" s="100">
        <v>24</v>
      </c>
      <c r="Y708" s="100">
        <v>15</v>
      </c>
      <c r="Z708" s="100">
        <v>16</v>
      </c>
      <c r="AA708" s="100">
        <v>9</v>
      </c>
      <c r="AC708" s="100" t="s">
        <v>377</v>
      </c>
      <c r="AD708" s="100">
        <v>125</v>
      </c>
      <c r="AE708" s="100">
        <v>85</v>
      </c>
      <c r="AF708" s="100">
        <v>69</v>
      </c>
      <c r="AG708" s="100">
        <v>51</v>
      </c>
      <c r="AJ708" s="100" t="str">
        <f t="shared" si="458"/>
        <v>●</v>
      </c>
      <c r="AK708" s="100" t="str">
        <f t="shared" si="450"/>
        <v>●</v>
      </c>
      <c r="AL708" s="100" t="str">
        <f t="shared" si="461"/>
        <v>●</v>
      </c>
      <c r="AM708" s="100" t="str">
        <f t="shared" si="452"/>
        <v>●</v>
      </c>
      <c r="AP708" s="100" t="str">
        <f t="shared" si="459"/>
        <v>●</v>
      </c>
      <c r="AQ708" s="100" t="str">
        <f t="shared" si="453"/>
        <v>●</v>
      </c>
      <c r="AR708" s="100" t="str">
        <f t="shared" si="454"/>
        <v>●</v>
      </c>
      <c r="AS708" s="100" t="str">
        <f t="shared" si="460"/>
        <v>●</v>
      </c>
    </row>
    <row r="709" spans="2:45" s="100" customFormat="1" ht="14.25" customHeight="1">
      <c r="B709" s="102" t="s">
        <v>123</v>
      </c>
      <c r="C709" s="106">
        <v>24</v>
      </c>
      <c r="D709" s="107">
        <v>18</v>
      </c>
      <c r="E709" s="107">
        <v>12</v>
      </c>
      <c r="F709" s="107">
        <v>14</v>
      </c>
      <c r="G709" s="107">
        <f>第2表01元データ!P67</f>
        <v>11</v>
      </c>
      <c r="H709" s="107">
        <f t="shared" si="462"/>
        <v>-3</v>
      </c>
      <c r="I709" s="108">
        <f t="shared" si="463"/>
        <v>-21.428571428571427</v>
      </c>
      <c r="J709" s="102"/>
      <c r="K709" s="114" t="s">
        <v>123</v>
      </c>
      <c r="L709" s="106">
        <v>74</v>
      </c>
      <c r="M709" s="107">
        <v>52</v>
      </c>
      <c r="N709" s="107">
        <v>54</v>
      </c>
      <c r="O709" s="107">
        <v>35</v>
      </c>
      <c r="P709" s="107">
        <f>第2表01元データ!Q67</f>
        <v>22</v>
      </c>
      <c r="Q709" s="107">
        <f t="shared" si="464"/>
        <v>-13</v>
      </c>
      <c r="R709" s="108">
        <f t="shared" si="465"/>
        <v>-37.142857142857146</v>
      </c>
      <c r="S709" s="108"/>
      <c r="T709" s="100">
        <v>202</v>
      </c>
      <c r="W709" s="100" t="s">
        <v>356</v>
      </c>
      <c r="X709" s="100">
        <v>47</v>
      </c>
      <c r="Y709" s="100">
        <v>25</v>
      </c>
      <c r="Z709" s="100">
        <v>24</v>
      </c>
      <c r="AA709" s="100">
        <v>18</v>
      </c>
      <c r="AC709" s="100" t="s">
        <v>356</v>
      </c>
      <c r="AD709" s="100">
        <v>138</v>
      </c>
      <c r="AE709" s="100">
        <v>98</v>
      </c>
      <c r="AF709" s="100">
        <v>74</v>
      </c>
      <c r="AG709" s="100">
        <v>52</v>
      </c>
      <c r="AJ709" s="100" t="str">
        <f t="shared" si="458"/>
        <v>●</v>
      </c>
      <c r="AK709" s="100" t="str">
        <f t="shared" si="450"/>
        <v>●</v>
      </c>
      <c r="AL709" s="100" t="str">
        <f t="shared" si="461"/>
        <v>●</v>
      </c>
      <c r="AM709" s="100" t="str">
        <f t="shared" si="452"/>
        <v>●</v>
      </c>
      <c r="AP709" s="100" t="str">
        <f t="shared" si="459"/>
        <v>●</v>
      </c>
      <c r="AQ709" s="100" t="str">
        <f t="shared" si="453"/>
        <v>●</v>
      </c>
      <c r="AR709" s="100" t="str">
        <f t="shared" si="454"/>
        <v>●</v>
      </c>
      <c r="AS709" s="100" t="str">
        <f t="shared" si="460"/>
        <v>●</v>
      </c>
    </row>
    <row r="710" spans="2:45" s="100" customFormat="1" ht="14.25" customHeight="1">
      <c r="B710" s="102" t="s">
        <v>124</v>
      </c>
      <c r="C710" s="106">
        <v>30</v>
      </c>
      <c r="D710" s="107">
        <v>21</v>
      </c>
      <c r="E710" s="107">
        <v>23</v>
      </c>
      <c r="F710" s="107">
        <v>14</v>
      </c>
      <c r="G710" s="107">
        <f>第2表01元データ!P68</f>
        <v>12</v>
      </c>
      <c r="H710" s="107">
        <f t="shared" si="462"/>
        <v>-2</v>
      </c>
      <c r="I710" s="108">
        <f t="shared" si="463"/>
        <v>-14.285714285714285</v>
      </c>
      <c r="J710" s="102"/>
      <c r="K710" s="114" t="s">
        <v>124</v>
      </c>
      <c r="L710" s="106">
        <v>91</v>
      </c>
      <c r="M710" s="107">
        <v>72</v>
      </c>
      <c r="N710" s="107">
        <v>40</v>
      </c>
      <c r="O710" s="107">
        <v>48</v>
      </c>
      <c r="P710" s="107">
        <f>第2表01元データ!Q68</f>
        <v>31</v>
      </c>
      <c r="Q710" s="107">
        <f t="shared" si="464"/>
        <v>-17</v>
      </c>
      <c r="R710" s="108">
        <f t="shared" si="465"/>
        <v>-35.416666666666671</v>
      </c>
      <c r="S710" s="108"/>
      <c r="T710" s="100">
        <v>203</v>
      </c>
      <c r="W710" s="100" t="s">
        <v>357</v>
      </c>
      <c r="X710" s="100">
        <v>62</v>
      </c>
      <c r="Y710" s="100">
        <v>48</v>
      </c>
      <c r="Z710" s="100">
        <v>30</v>
      </c>
      <c r="AA710" s="100">
        <v>21</v>
      </c>
      <c r="AC710" s="100" t="s">
        <v>357</v>
      </c>
      <c r="AD710" s="100">
        <v>123</v>
      </c>
      <c r="AE710" s="100">
        <v>116</v>
      </c>
      <c r="AF710" s="100">
        <v>91</v>
      </c>
      <c r="AG710" s="100">
        <v>72</v>
      </c>
      <c r="AJ710" s="100" t="str">
        <f t="shared" si="458"/>
        <v>●</v>
      </c>
      <c r="AK710" s="100" t="str">
        <f t="shared" si="450"/>
        <v>●</v>
      </c>
      <c r="AL710" s="100" t="str">
        <f t="shared" si="461"/>
        <v>●</v>
      </c>
      <c r="AM710" s="100" t="str">
        <f t="shared" si="452"/>
        <v>●</v>
      </c>
      <c r="AP710" s="100" t="str">
        <f t="shared" si="459"/>
        <v>●</v>
      </c>
      <c r="AQ710" s="100" t="str">
        <f t="shared" si="453"/>
        <v>●</v>
      </c>
      <c r="AR710" s="100" t="str">
        <f t="shared" si="454"/>
        <v>●</v>
      </c>
      <c r="AS710" s="100" t="str">
        <f t="shared" si="460"/>
        <v>●</v>
      </c>
    </row>
    <row r="711" spans="2:45" s="100" customFormat="1" ht="14.25" customHeight="1">
      <c r="B711" s="102" t="s">
        <v>125</v>
      </c>
      <c r="C711" s="106">
        <v>39</v>
      </c>
      <c r="D711" s="107">
        <v>23</v>
      </c>
      <c r="E711" s="107">
        <v>18</v>
      </c>
      <c r="F711" s="107">
        <v>20</v>
      </c>
      <c r="G711" s="107">
        <f>第2表01元データ!P69</f>
        <v>18</v>
      </c>
      <c r="H711" s="107">
        <f t="shared" si="462"/>
        <v>-2</v>
      </c>
      <c r="I711" s="108">
        <f t="shared" si="463"/>
        <v>-10</v>
      </c>
      <c r="J711" s="102"/>
      <c r="K711" s="114" t="s">
        <v>125</v>
      </c>
      <c r="L711" s="106">
        <v>96</v>
      </c>
      <c r="M711" s="107">
        <v>80</v>
      </c>
      <c r="N711" s="107">
        <v>54</v>
      </c>
      <c r="O711" s="107">
        <v>32</v>
      </c>
      <c r="P711" s="107">
        <f>第2表01元データ!Q69</f>
        <v>37</v>
      </c>
      <c r="Q711" s="107">
        <f t="shared" si="464"/>
        <v>5</v>
      </c>
      <c r="R711" s="108">
        <f t="shared" si="465"/>
        <v>15.625</v>
      </c>
      <c r="S711" s="108"/>
      <c r="T711" s="100">
        <v>204</v>
      </c>
      <c r="W711" s="100" t="s">
        <v>358</v>
      </c>
      <c r="X711" s="100">
        <v>93</v>
      </c>
      <c r="Y711" s="100">
        <v>62</v>
      </c>
      <c r="Z711" s="100">
        <v>39</v>
      </c>
      <c r="AA711" s="100">
        <v>23</v>
      </c>
      <c r="AC711" s="100" t="s">
        <v>358</v>
      </c>
      <c r="AD711" s="100">
        <v>120</v>
      </c>
      <c r="AE711" s="100">
        <v>115</v>
      </c>
      <c r="AF711" s="100">
        <v>96</v>
      </c>
      <c r="AG711" s="100">
        <v>80</v>
      </c>
      <c r="AJ711" s="100" t="str">
        <f t="shared" si="458"/>
        <v>●</v>
      </c>
      <c r="AK711" s="100" t="str">
        <f t="shared" si="450"/>
        <v>●</v>
      </c>
      <c r="AL711" s="100" t="str">
        <f t="shared" si="461"/>
        <v>●</v>
      </c>
      <c r="AM711" s="100" t="str">
        <f t="shared" si="452"/>
        <v>●</v>
      </c>
      <c r="AP711" s="100" t="str">
        <f t="shared" si="459"/>
        <v>●</v>
      </c>
      <c r="AQ711" s="100" t="str">
        <f t="shared" si="453"/>
        <v>●</v>
      </c>
      <c r="AR711" s="100" t="str">
        <f t="shared" si="454"/>
        <v>●</v>
      </c>
      <c r="AS711" s="100" t="str">
        <f t="shared" si="460"/>
        <v>●</v>
      </c>
    </row>
    <row r="712" spans="2:45" s="100" customFormat="1" ht="14.25" customHeight="1">
      <c r="B712" s="102" t="s">
        <v>126</v>
      </c>
      <c r="C712" s="106">
        <v>51</v>
      </c>
      <c r="D712" s="107">
        <v>33</v>
      </c>
      <c r="E712" s="107">
        <v>19</v>
      </c>
      <c r="F712" s="107">
        <v>12</v>
      </c>
      <c r="G712" s="107">
        <f>第2表01元データ!P70</f>
        <v>14</v>
      </c>
      <c r="H712" s="107">
        <f t="shared" si="462"/>
        <v>2</v>
      </c>
      <c r="I712" s="108">
        <f t="shared" si="463"/>
        <v>16.666666666666664</v>
      </c>
      <c r="J712" s="102"/>
      <c r="K712" s="114" t="s">
        <v>126</v>
      </c>
      <c r="L712" s="106">
        <v>74</v>
      </c>
      <c r="M712" s="107">
        <v>78</v>
      </c>
      <c r="N712" s="107">
        <v>63</v>
      </c>
      <c r="O712" s="107">
        <v>30</v>
      </c>
      <c r="P712" s="107">
        <f>第2表01元データ!Q70</f>
        <v>19</v>
      </c>
      <c r="Q712" s="107">
        <f t="shared" si="464"/>
        <v>-11</v>
      </c>
      <c r="R712" s="108">
        <f t="shared" si="465"/>
        <v>-36.666666666666664</v>
      </c>
      <c r="S712" s="108"/>
      <c r="T712" s="100">
        <v>205</v>
      </c>
      <c r="W712" s="100" t="s">
        <v>359</v>
      </c>
      <c r="X712" s="100">
        <v>79</v>
      </c>
      <c r="Y712" s="100">
        <v>70</v>
      </c>
      <c r="Z712" s="100">
        <v>51</v>
      </c>
      <c r="AA712" s="100">
        <v>33</v>
      </c>
      <c r="AC712" s="100" t="s">
        <v>359</v>
      </c>
      <c r="AD712" s="100">
        <v>78</v>
      </c>
      <c r="AE712" s="100">
        <v>88</v>
      </c>
      <c r="AF712" s="100">
        <v>74</v>
      </c>
      <c r="AG712" s="100">
        <v>78</v>
      </c>
      <c r="AJ712" s="100" t="str">
        <f t="shared" si="458"/>
        <v>●</v>
      </c>
      <c r="AK712" s="100" t="str">
        <f t="shared" si="450"/>
        <v>●</v>
      </c>
      <c r="AL712" s="100" t="str">
        <f t="shared" si="461"/>
        <v>●</v>
      </c>
      <c r="AM712" s="100" t="str">
        <f t="shared" si="452"/>
        <v>●</v>
      </c>
      <c r="AP712" s="100" t="str">
        <f t="shared" si="459"/>
        <v>●</v>
      </c>
      <c r="AQ712" s="100" t="str">
        <f t="shared" si="453"/>
        <v>●</v>
      </c>
      <c r="AR712" s="100" t="str">
        <f t="shared" si="454"/>
        <v>●</v>
      </c>
      <c r="AS712" s="100" t="str">
        <f t="shared" si="460"/>
        <v>●</v>
      </c>
    </row>
    <row r="713" spans="2:45" s="100" customFormat="1" ht="14.25" customHeight="1">
      <c r="B713" s="102" t="s">
        <v>127</v>
      </c>
      <c r="C713" s="106">
        <v>38</v>
      </c>
      <c r="D713" s="107">
        <v>29</v>
      </c>
      <c r="E713" s="107">
        <v>21</v>
      </c>
      <c r="F713" s="107">
        <v>10</v>
      </c>
      <c r="G713" s="107">
        <f>第2表01元データ!P71</f>
        <v>8</v>
      </c>
      <c r="H713" s="107">
        <f t="shared" si="462"/>
        <v>-2</v>
      </c>
      <c r="I713" s="108">
        <f t="shared" si="463"/>
        <v>-20</v>
      </c>
      <c r="J713" s="102"/>
      <c r="K713" s="114" t="s">
        <v>127</v>
      </c>
      <c r="L713" s="106">
        <v>92</v>
      </c>
      <c r="M713" s="107">
        <v>74</v>
      </c>
      <c r="N713" s="107">
        <v>46</v>
      </c>
      <c r="O713" s="107">
        <v>46</v>
      </c>
      <c r="P713" s="107">
        <f>第2表01元データ!Q71</f>
        <v>22</v>
      </c>
      <c r="Q713" s="107">
        <f t="shared" si="464"/>
        <v>-24</v>
      </c>
      <c r="R713" s="108">
        <f t="shared" si="465"/>
        <v>-52.173913043478258</v>
      </c>
      <c r="S713" s="108"/>
      <c r="T713" s="100">
        <v>206</v>
      </c>
      <c r="W713" s="100" t="s">
        <v>360</v>
      </c>
      <c r="X713" s="100">
        <v>49</v>
      </c>
      <c r="Y713" s="100">
        <v>51</v>
      </c>
      <c r="Z713" s="100">
        <v>38</v>
      </c>
      <c r="AA713" s="100">
        <v>29</v>
      </c>
      <c r="AC713" s="100" t="s">
        <v>360</v>
      </c>
      <c r="AD713" s="100">
        <v>138</v>
      </c>
      <c r="AE713" s="100">
        <v>77</v>
      </c>
      <c r="AF713" s="100">
        <v>92</v>
      </c>
      <c r="AG713" s="100">
        <v>74</v>
      </c>
      <c r="AJ713" s="100" t="str">
        <f t="shared" si="458"/>
        <v>●</v>
      </c>
      <c r="AK713" s="100" t="str">
        <f t="shared" si="450"/>
        <v>●</v>
      </c>
      <c r="AL713" s="100" t="str">
        <f t="shared" si="461"/>
        <v>●</v>
      </c>
      <c r="AM713" s="100" t="str">
        <f t="shared" si="452"/>
        <v>●</v>
      </c>
      <c r="AP713" s="100" t="str">
        <f t="shared" si="459"/>
        <v>●</v>
      </c>
      <c r="AQ713" s="100" t="str">
        <f t="shared" si="453"/>
        <v>●</v>
      </c>
      <c r="AR713" s="100" t="str">
        <f t="shared" si="454"/>
        <v>●</v>
      </c>
      <c r="AS713" s="100" t="str">
        <f t="shared" si="460"/>
        <v>●</v>
      </c>
    </row>
    <row r="714" spans="2:45" s="100" customFormat="1" ht="14.25" customHeight="1">
      <c r="B714" s="102" t="s">
        <v>128</v>
      </c>
      <c r="C714" s="106">
        <v>49</v>
      </c>
      <c r="D714" s="107">
        <v>33</v>
      </c>
      <c r="E714" s="107">
        <v>24</v>
      </c>
      <c r="F714" s="107">
        <v>15</v>
      </c>
      <c r="G714" s="107">
        <f>第2表01元データ!P72</f>
        <v>8</v>
      </c>
      <c r="H714" s="107">
        <f t="shared" si="462"/>
        <v>-7</v>
      </c>
      <c r="I714" s="108">
        <f t="shared" si="463"/>
        <v>-46.666666666666664</v>
      </c>
      <c r="J714" s="102"/>
      <c r="K714" s="114" t="s">
        <v>128</v>
      </c>
      <c r="L714" s="106">
        <v>69</v>
      </c>
      <c r="M714" s="107">
        <v>74</v>
      </c>
      <c r="N714" s="107">
        <v>64</v>
      </c>
      <c r="O714" s="107">
        <v>45</v>
      </c>
      <c r="P714" s="107">
        <f>第2表01元データ!Q72</f>
        <v>25</v>
      </c>
      <c r="Q714" s="107">
        <f t="shared" si="464"/>
        <v>-20</v>
      </c>
      <c r="R714" s="108">
        <f t="shared" si="465"/>
        <v>-44.444444444444443</v>
      </c>
      <c r="S714" s="108"/>
      <c r="T714" s="100">
        <v>207</v>
      </c>
      <c r="W714" s="100" t="s">
        <v>361</v>
      </c>
      <c r="X714" s="100">
        <v>40</v>
      </c>
      <c r="Y714" s="100">
        <v>35</v>
      </c>
      <c r="Z714" s="100">
        <v>49</v>
      </c>
      <c r="AA714" s="100">
        <v>33</v>
      </c>
      <c r="AC714" s="100" t="s">
        <v>361</v>
      </c>
      <c r="AD714" s="100">
        <v>131</v>
      </c>
      <c r="AE714" s="100">
        <v>127</v>
      </c>
      <c r="AF714" s="100">
        <v>69</v>
      </c>
      <c r="AG714" s="100">
        <v>74</v>
      </c>
      <c r="AJ714" s="100" t="str">
        <f t="shared" si="458"/>
        <v>●</v>
      </c>
      <c r="AK714" s="100" t="str">
        <f t="shared" si="450"/>
        <v>●</v>
      </c>
      <c r="AL714" s="100" t="str">
        <f t="shared" si="461"/>
        <v>●</v>
      </c>
      <c r="AM714" s="100" t="str">
        <f t="shared" si="452"/>
        <v>●</v>
      </c>
      <c r="AP714" s="100" t="str">
        <f t="shared" si="459"/>
        <v>●</v>
      </c>
      <c r="AQ714" s="100" t="str">
        <f t="shared" si="453"/>
        <v>●</v>
      </c>
      <c r="AR714" s="100" t="str">
        <f t="shared" si="454"/>
        <v>●</v>
      </c>
      <c r="AS714" s="100" t="str">
        <f t="shared" si="460"/>
        <v>●</v>
      </c>
    </row>
    <row r="715" spans="2:45" s="100" customFormat="1" ht="14.25" customHeight="1">
      <c r="B715" s="102" t="s">
        <v>129</v>
      </c>
      <c r="C715" s="106">
        <v>36</v>
      </c>
      <c r="D715" s="107">
        <v>46</v>
      </c>
      <c r="E715" s="107">
        <v>32</v>
      </c>
      <c r="F715" s="107">
        <v>27</v>
      </c>
      <c r="G715" s="107">
        <f>第2表01元データ!P73</f>
        <v>12</v>
      </c>
      <c r="H715" s="107">
        <f t="shared" si="462"/>
        <v>-15</v>
      </c>
      <c r="I715" s="108">
        <f t="shared" si="463"/>
        <v>-55.555555555555557</v>
      </c>
      <c r="J715" s="102"/>
      <c r="K715" s="114" t="s">
        <v>129</v>
      </c>
      <c r="L715" s="106">
        <v>104</v>
      </c>
      <c r="M715" s="107">
        <v>76</v>
      </c>
      <c r="N715" s="107">
        <v>64</v>
      </c>
      <c r="O715" s="107">
        <v>53</v>
      </c>
      <c r="P715" s="107">
        <f>第2表01元データ!Q73</f>
        <v>41</v>
      </c>
      <c r="Q715" s="107">
        <f t="shared" si="464"/>
        <v>-12</v>
      </c>
      <c r="R715" s="108">
        <f t="shared" si="465"/>
        <v>-22.641509433962266</v>
      </c>
      <c r="S715" s="108"/>
      <c r="T715" s="100">
        <v>208</v>
      </c>
      <c r="W715" s="100" t="s">
        <v>362</v>
      </c>
      <c r="X715" s="100">
        <v>75</v>
      </c>
      <c r="Y715" s="100">
        <v>32</v>
      </c>
      <c r="Z715" s="100">
        <v>36</v>
      </c>
      <c r="AA715" s="100">
        <v>46</v>
      </c>
      <c r="AC715" s="100" t="s">
        <v>362</v>
      </c>
      <c r="AD715" s="100">
        <v>150</v>
      </c>
      <c r="AE715" s="100">
        <v>97</v>
      </c>
      <c r="AF715" s="100">
        <v>104</v>
      </c>
      <c r="AG715" s="100">
        <v>76</v>
      </c>
      <c r="AJ715" s="100" t="str">
        <f t="shared" si="458"/>
        <v>●</v>
      </c>
      <c r="AK715" s="100" t="str">
        <f t="shared" si="450"/>
        <v>●</v>
      </c>
      <c r="AL715" s="100" t="str">
        <f t="shared" si="461"/>
        <v>●</v>
      </c>
      <c r="AM715" s="100" t="str">
        <f t="shared" si="452"/>
        <v>●</v>
      </c>
      <c r="AP715" s="100" t="str">
        <f t="shared" si="459"/>
        <v>●</v>
      </c>
      <c r="AQ715" s="100" t="str">
        <f t="shared" si="453"/>
        <v>●</v>
      </c>
      <c r="AR715" s="100" t="str">
        <f t="shared" si="454"/>
        <v>●</v>
      </c>
      <c r="AS715" s="100" t="str">
        <f t="shared" si="460"/>
        <v>●</v>
      </c>
    </row>
    <row r="716" spans="2:45" s="100" customFormat="1" ht="14.25" customHeight="1">
      <c r="B716" s="102" t="s">
        <v>130</v>
      </c>
      <c r="C716" s="106">
        <v>34</v>
      </c>
      <c r="D716" s="107">
        <v>32</v>
      </c>
      <c r="E716" s="107">
        <v>48</v>
      </c>
      <c r="F716" s="107">
        <v>28</v>
      </c>
      <c r="G716" s="107">
        <f>第2表01元データ!P74</f>
        <v>27</v>
      </c>
      <c r="H716" s="107">
        <f t="shared" si="462"/>
        <v>-1</v>
      </c>
      <c r="I716" s="108">
        <f t="shared" si="463"/>
        <v>-3.5714285714285712</v>
      </c>
      <c r="J716" s="102"/>
      <c r="K716" s="114" t="s">
        <v>130</v>
      </c>
      <c r="L716" s="106">
        <v>83</v>
      </c>
      <c r="M716" s="107">
        <v>94</v>
      </c>
      <c r="N716" s="107">
        <v>67</v>
      </c>
      <c r="O716" s="107">
        <v>60</v>
      </c>
      <c r="P716" s="107">
        <f>第2表01元データ!Q74</f>
        <v>38</v>
      </c>
      <c r="Q716" s="107">
        <f t="shared" si="464"/>
        <v>-22</v>
      </c>
      <c r="R716" s="108">
        <f t="shared" si="465"/>
        <v>-36.666666666666664</v>
      </c>
      <c r="S716" s="108"/>
      <c r="T716" s="100">
        <v>209</v>
      </c>
      <c r="W716" s="100" t="s">
        <v>363</v>
      </c>
      <c r="X716" s="100">
        <v>111</v>
      </c>
      <c r="Y716" s="100">
        <v>74</v>
      </c>
      <c r="Z716" s="100">
        <v>34</v>
      </c>
      <c r="AA716" s="100">
        <v>32</v>
      </c>
      <c r="AC716" s="100" t="s">
        <v>363</v>
      </c>
      <c r="AD716" s="100">
        <v>112</v>
      </c>
      <c r="AE716" s="100">
        <v>129</v>
      </c>
      <c r="AF716" s="100">
        <v>83</v>
      </c>
      <c r="AG716" s="100">
        <v>94</v>
      </c>
      <c r="AJ716" s="100" t="str">
        <f t="shared" si="458"/>
        <v>●</v>
      </c>
      <c r="AK716" s="100" t="str">
        <f t="shared" si="450"/>
        <v>●</v>
      </c>
      <c r="AL716" s="100" t="str">
        <f>IF(E716=Z716,"○","●")</f>
        <v>●</v>
      </c>
      <c r="AM716" s="100" t="str">
        <f t="shared" si="452"/>
        <v>●</v>
      </c>
      <c r="AP716" s="100" t="str">
        <f t="shared" si="459"/>
        <v>●</v>
      </c>
      <c r="AQ716" s="100" t="str">
        <f t="shared" si="453"/>
        <v>●</v>
      </c>
      <c r="AR716" s="100" t="str">
        <f t="shared" si="454"/>
        <v>●</v>
      </c>
      <c r="AS716" s="100" t="str">
        <f t="shared" si="460"/>
        <v>●</v>
      </c>
    </row>
    <row r="717" spans="2:45" s="100" customFormat="1" ht="14.25" customHeight="1">
      <c r="B717" s="102" t="s">
        <v>131</v>
      </c>
      <c r="C717" s="106">
        <v>75</v>
      </c>
      <c r="D717" s="107">
        <v>33</v>
      </c>
      <c r="E717" s="107">
        <v>33</v>
      </c>
      <c r="F717" s="107">
        <v>44</v>
      </c>
      <c r="G717" s="107">
        <f>第2表01元データ!P75</f>
        <v>21</v>
      </c>
      <c r="H717" s="107">
        <f t="shared" si="462"/>
        <v>-23</v>
      </c>
      <c r="I717" s="108">
        <f t="shared" si="463"/>
        <v>-52.272727272727273</v>
      </c>
      <c r="J717" s="102"/>
      <c r="K717" s="114" t="s">
        <v>131</v>
      </c>
      <c r="L717" s="106">
        <v>119</v>
      </c>
      <c r="M717" s="107">
        <v>80</v>
      </c>
      <c r="N717" s="107">
        <v>82</v>
      </c>
      <c r="O717" s="107">
        <v>74</v>
      </c>
      <c r="P717" s="107">
        <f>第2表01元データ!Q75</f>
        <v>49</v>
      </c>
      <c r="Q717" s="107">
        <f t="shared" si="464"/>
        <v>-25</v>
      </c>
      <c r="R717" s="108">
        <f t="shared" si="465"/>
        <v>-33.783783783783782</v>
      </c>
      <c r="S717" s="108"/>
      <c r="T717" s="100">
        <v>210</v>
      </c>
      <c r="W717" s="100" t="s">
        <v>364</v>
      </c>
      <c r="X717" s="100">
        <v>96</v>
      </c>
      <c r="Y717" s="100">
        <v>102</v>
      </c>
      <c r="Z717" s="100">
        <v>75</v>
      </c>
      <c r="AA717" s="100">
        <v>33</v>
      </c>
      <c r="AC717" s="100" t="s">
        <v>364</v>
      </c>
      <c r="AD717" s="100">
        <v>99</v>
      </c>
      <c r="AE717" s="100">
        <v>118</v>
      </c>
      <c r="AF717" s="100">
        <v>119</v>
      </c>
      <c r="AG717" s="100">
        <v>80</v>
      </c>
      <c r="AJ717" s="100" t="str">
        <f t="shared" si="458"/>
        <v>●</v>
      </c>
      <c r="AK717" s="100" t="str">
        <f t="shared" si="450"/>
        <v>●</v>
      </c>
      <c r="AL717" s="100" t="str">
        <f t="shared" ref="AL717:AL725" si="466">IF(E717=Z717,"○","●")</f>
        <v>●</v>
      </c>
      <c r="AM717" s="100" t="str">
        <f t="shared" si="452"/>
        <v>●</v>
      </c>
      <c r="AP717" s="100" t="str">
        <f t="shared" si="459"/>
        <v>●</v>
      </c>
      <c r="AQ717" s="100" t="str">
        <f t="shared" si="453"/>
        <v>●</v>
      </c>
      <c r="AR717" s="100" t="str">
        <f t="shared" si="454"/>
        <v>●</v>
      </c>
      <c r="AS717" s="100" t="str">
        <f t="shared" si="460"/>
        <v>●</v>
      </c>
    </row>
    <row r="718" spans="2:45" s="100" customFormat="1" ht="14.25" customHeight="1">
      <c r="B718" s="102" t="s">
        <v>132</v>
      </c>
      <c r="C718" s="106">
        <v>100</v>
      </c>
      <c r="D718" s="107">
        <v>71</v>
      </c>
      <c r="E718" s="107">
        <v>36</v>
      </c>
      <c r="F718" s="107">
        <v>31</v>
      </c>
      <c r="G718" s="107">
        <f>第2表01元データ!P76</f>
        <v>37</v>
      </c>
      <c r="H718" s="107">
        <f t="shared" si="462"/>
        <v>6</v>
      </c>
      <c r="I718" s="108">
        <f t="shared" si="463"/>
        <v>19.35483870967742</v>
      </c>
      <c r="J718" s="102"/>
      <c r="K718" s="114" t="s">
        <v>132</v>
      </c>
      <c r="L718" s="106">
        <v>110</v>
      </c>
      <c r="M718" s="107">
        <v>111</v>
      </c>
      <c r="N718" s="107">
        <v>74</v>
      </c>
      <c r="O718" s="107">
        <v>73</v>
      </c>
      <c r="P718" s="107">
        <f>第2表01元データ!Q76</f>
        <v>64</v>
      </c>
      <c r="Q718" s="107">
        <f t="shared" si="464"/>
        <v>-9</v>
      </c>
      <c r="R718" s="108">
        <f t="shared" si="465"/>
        <v>-12.328767123287671</v>
      </c>
      <c r="S718" s="108"/>
      <c r="T718" s="100">
        <v>211</v>
      </c>
      <c r="W718" s="100" t="s">
        <v>365</v>
      </c>
      <c r="X718" s="100">
        <v>124</v>
      </c>
      <c r="Y718" s="100">
        <v>89</v>
      </c>
      <c r="Z718" s="100">
        <v>100</v>
      </c>
      <c r="AA718" s="100">
        <v>71</v>
      </c>
      <c r="AC718" s="100" t="s">
        <v>365</v>
      </c>
      <c r="AD718" s="100">
        <v>102</v>
      </c>
      <c r="AE718" s="100">
        <v>95</v>
      </c>
      <c r="AF718" s="100">
        <v>110</v>
      </c>
      <c r="AG718" s="100">
        <v>111</v>
      </c>
      <c r="AJ718" s="100" t="str">
        <f t="shared" si="458"/>
        <v>●</v>
      </c>
      <c r="AK718" s="100" t="str">
        <f t="shared" si="450"/>
        <v>●</v>
      </c>
      <c r="AL718" s="100" t="str">
        <f t="shared" si="466"/>
        <v>●</v>
      </c>
      <c r="AM718" s="100" t="str">
        <f t="shared" si="452"/>
        <v>●</v>
      </c>
      <c r="AP718" s="100" t="str">
        <f t="shared" si="459"/>
        <v>●</v>
      </c>
      <c r="AQ718" s="100" t="str">
        <f t="shared" si="453"/>
        <v>●</v>
      </c>
      <c r="AR718" s="100" t="str">
        <f t="shared" si="454"/>
        <v>●</v>
      </c>
      <c r="AS718" s="100" t="str">
        <f t="shared" si="460"/>
        <v>●</v>
      </c>
    </row>
    <row r="719" spans="2:45" s="100" customFormat="1" ht="14.25" customHeight="1">
      <c r="B719" s="102" t="s">
        <v>133</v>
      </c>
      <c r="C719" s="106">
        <v>82</v>
      </c>
      <c r="D719" s="107">
        <v>98</v>
      </c>
      <c r="E719" s="107">
        <v>68</v>
      </c>
      <c r="F719" s="107">
        <v>29</v>
      </c>
      <c r="G719" s="107">
        <f>第2表01元データ!P77</f>
        <v>34</v>
      </c>
      <c r="H719" s="107">
        <f t="shared" si="462"/>
        <v>5</v>
      </c>
      <c r="I719" s="108">
        <f t="shared" si="463"/>
        <v>17.241379310344829</v>
      </c>
      <c r="J719" s="102"/>
      <c r="K719" s="114" t="s">
        <v>133</v>
      </c>
      <c r="L719" s="106">
        <v>92</v>
      </c>
      <c r="M719" s="107">
        <v>115</v>
      </c>
      <c r="N719" s="107">
        <v>107</v>
      </c>
      <c r="O719" s="107">
        <v>73</v>
      </c>
      <c r="P719" s="107">
        <f>第2表01元データ!Q77</f>
        <v>75</v>
      </c>
      <c r="Q719" s="107">
        <f t="shared" si="464"/>
        <v>2</v>
      </c>
      <c r="R719" s="108">
        <f t="shared" si="465"/>
        <v>2.7397260273972601</v>
      </c>
      <c r="S719" s="108"/>
      <c r="T719" s="100">
        <v>212</v>
      </c>
      <c r="W719" s="100" t="s">
        <v>366</v>
      </c>
      <c r="X719" s="100">
        <v>117</v>
      </c>
      <c r="Y719" s="100">
        <v>117</v>
      </c>
      <c r="Z719" s="100">
        <v>82</v>
      </c>
      <c r="AA719" s="100">
        <v>98</v>
      </c>
      <c r="AC719" s="100" t="s">
        <v>366</v>
      </c>
      <c r="AD719" s="100">
        <v>95</v>
      </c>
      <c r="AE719" s="100">
        <v>95</v>
      </c>
      <c r="AF719" s="100">
        <v>92</v>
      </c>
      <c r="AG719" s="100">
        <v>115</v>
      </c>
      <c r="AJ719" s="100" t="str">
        <f t="shared" si="458"/>
        <v>●</v>
      </c>
      <c r="AK719" s="100" t="str">
        <f t="shared" si="450"/>
        <v>●</v>
      </c>
      <c r="AL719" s="100" t="str">
        <f t="shared" si="466"/>
        <v>●</v>
      </c>
      <c r="AM719" s="100" t="str">
        <f t="shared" si="452"/>
        <v>●</v>
      </c>
      <c r="AP719" s="100" t="str">
        <f t="shared" si="459"/>
        <v>●</v>
      </c>
      <c r="AQ719" s="100" t="str">
        <f t="shared" si="453"/>
        <v>●</v>
      </c>
      <c r="AR719" s="100" t="str">
        <f t="shared" si="454"/>
        <v>●</v>
      </c>
      <c r="AS719" s="100" t="str">
        <f t="shared" si="460"/>
        <v>●</v>
      </c>
    </row>
    <row r="720" spans="2:45" s="100" customFormat="1" ht="14.25" customHeight="1">
      <c r="B720" s="102" t="s">
        <v>134</v>
      </c>
      <c r="C720" s="106">
        <v>105</v>
      </c>
      <c r="D720" s="107">
        <v>78</v>
      </c>
      <c r="E720" s="107">
        <v>89</v>
      </c>
      <c r="F720" s="107">
        <v>59</v>
      </c>
      <c r="G720" s="107">
        <f>第2表01元データ!P78</f>
        <v>32</v>
      </c>
      <c r="H720" s="107">
        <f t="shared" si="462"/>
        <v>-27</v>
      </c>
      <c r="I720" s="108">
        <f t="shared" si="463"/>
        <v>-45.762711864406782</v>
      </c>
      <c r="J720" s="102"/>
      <c r="K720" s="114" t="s">
        <v>134</v>
      </c>
      <c r="L720" s="106">
        <v>100</v>
      </c>
      <c r="M720" s="107">
        <v>87</v>
      </c>
      <c r="N720" s="107">
        <v>115</v>
      </c>
      <c r="O720" s="107">
        <v>97</v>
      </c>
      <c r="P720" s="107">
        <f>第2表01元データ!Q78</f>
        <v>69</v>
      </c>
      <c r="Q720" s="107">
        <f t="shared" si="464"/>
        <v>-28</v>
      </c>
      <c r="R720" s="108">
        <f t="shared" si="465"/>
        <v>-28.865979381443296</v>
      </c>
      <c r="S720" s="108"/>
      <c r="T720" s="100">
        <v>213</v>
      </c>
      <c r="W720" s="100" t="s">
        <v>367</v>
      </c>
      <c r="X720" s="100">
        <v>104</v>
      </c>
      <c r="Y720" s="100">
        <v>115</v>
      </c>
      <c r="Z720" s="100">
        <v>105</v>
      </c>
      <c r="AA720" s="100">
        <v>78</v>
      </c>
      <c r="AC720" s="100" t="s">
        <v>367</v>
      </c>
      <c r="AD720" s="100">
        <v>99</v>
      </c>
      <c r="AE720" s="100">
        <v>96</v>
      </c>
      <c r="AF720" s="100">
        <v>100</v>
      </c>
      <c r="AG720" s="100">
        <v>87</v>
      </c>
      <c r="AJ720" s="100" t="str">
        <f t="shared" si="458"/>
        <v>●</v>
      </c>
      <c r="AK720" s="100" t="str">
        <f t="shared" si="450"/>
        <v>●</v>
      </c>
      <c r="AL720" s="100" t="str">
        <f t="shared" si="466"/>
        <v>●</v>
      </c>
      <c r="AM720" s="100" t="str">
        <f t="shared" si="452"/>
        <v>●</v>
      </c>
      <c r="AP720" s="100" t="str">
        <f t="shared" si="459"/>
        <v>●</v>
      </c>
      <c r="AQ720" s="100" t="str">
        <f t="shared" si="453"/>
        <v>●</v>
      </c>
      <c r="AR720" s="100" t="str">
        <f t="shared" si="454"/>
        <v>●</v>
      </c>
      <c r="AS720" s="100" t="str">
        <f t="shared" si="460"/>
        <v>●</v>
      </c>
    </row>
    <row r="721" spans="2:45" s="100" customFormat="1" ht="14.25" customHeight="1">
      <c r="B721" s="102" t="s">
        <v>135</v>
      </c>
      <c r="C721" s="106">
        <v>101</v>
      </c>
      <c r="D721" s="107">
        <v>94</v>
      </c>
      <c r="E721" s="107">
        <v>72</v>
      </c>
      <c r="F721" s="107">
        <v>77</v>
      </c>
      <c r="G721" s="107">
        <f>第2表01元データ!P79</f>
        <v>50</v>
      </c>
      <c r="H721" s="107">
        <f t="shared" si="462"/>
        <v>-27</v>
      </c>
      <c r="I721" s="108">
        <f t="shared" si="463"/>
        <v>-35.064935064935064</v>
      </c>
      <c r="J721" s="102"/>
      <c r="K721" s="114" t="s">
        <v>135</v>
      </c>
      <c r="L721" s="106">
        <v>93</v>
      </c>
      <c r="M721" s="107">
        <v>97</v>
      </c>
      <c r="N721" s="107">
        <v>82</v>
      </c>
      <c r="O721" s="107">
        <v>109</v>
      </c>
      <c r="P721" s="107">
        <f>第2表01元データ!Q79</f>
        <v>90</v>
      </c>
      <c r="Q721" s="107">
        <f t="shared" si="464"/>
        <v>-19</v>
      </c>
      <c r="R721" s="108">
        <f t="shared" si="465"/>
        <v>-17.431192660550458</v>
      </c>
      <c r="S721" s="108"/>
      <c r="T721" s="100">
        <v>214</v>
      </c>
      <c r="W721" s="100" t="s">
        <v>368</v>
      </c>
      <c r="X721" s="100">
        <v>96</v>
      </c>
      <c r="Y721" s="100">
        <v>98</v>
      </c>
      <c r="Z721" s="100">
        <v>101</v>
      </c>
      <c r="AA721" s="100">
        <v>94</v>
      </c>
      <c r="AC721" s="100" t="s">
        <v>368</v>
      </c>
      <c r="AD721" s="100">
        <v>81</v>
      </c>
      <c r="AE721" s="100">
        <v>94</v>
      </c>
      <c r="AF721" s="100">
        <v>93</v>
      </c>
      <c r="AG721" s="100">
        <v>97</v>
      </c>
      <c r="AJ721" s="100" t="str">
        <f t="shared" si="458"/>
        <v>●</v>
      </c>
      <c r="AK721" s="100" t="str">
        <f t="shared" si="450"/>
        <v>●</v>
      </c>
      <c r="AL721" s="100" t="str">
        <f t="shared" si="466"/>
        <v>●</v>
      </c>
      <c r="AM721" s="100" t="str">
        <f t="shared" si="452"/>
        <v>●</v>
      </c>
      <c r="AP721" s="100" t="str">
        <f t="shared" si="459"/>
        <v>●</v>
      </c>
      <c r="AQ721" s="100" t="str">
        <f t="shared" si="453"/>
        <v>●</v>
      </c>
      <c r="AR721" s="100" t="str">
        <f t="shared" si="454"/>
        <v>●</v>
      </c>
      <c r="AS721" s="100" t="str">
        <f t="shared" si="460"/>
        <v>●</v>
      </c>
    </row>
    <row r="722" spans="2:45" s="100" customFormat="1" ht="14.25" customHeight="1">
      <c r="B722" s="102" t="s">
        <v>136</v>
      </c>
      <c r="C722" s="106">
        <v>85</v>
      </c>
      <c r="D722" s="107">
        <v>83</v>
      </c>
      <c r="E722" s="107">
        <v>78</v>
      </c>
      <c r="F722" s="107">
        <v>72</v>
      </c>
      <c r="G722" s="107">
        <f>第2表01元データ!P80</f>
        <v>67</v>
      </c>
      <c r="H722" s="107">
        <f t="shared" si="462"/>
        <v>-5</v>
      </c>
      <c r="I722" s="108">
        <f t="shared" si="463"/>
        <v>-6.9444444444444446</v>
      </c>
      <c r="J722" s="102"/>
      <c r="K722" s="114" t="s">
        <v>136</v>
      </c>
      <c r="L722" s="106">
        <v>84</v>
      </c>
      <c r="M722" s="107">
        <v>95</v>
      </c>
      <c r="N722" s="107">
        <v>94</v>
      </c>
      <c r="O722" s="107">
        <v>77</v>
      </c>
      <c r="P722" s="107">
        <f>第2表01元データ!Q80</f>
        <v>104</v>
      </c>
      <c r="Q722" s="107">
        <f t="shared" si="464"/>
        <v>27</v>
      </c>
      <c r="R722" s="108">
        <f t="shared" si="465"/>
        <v>35.064935064935064</v>
      </c>
      <c r="S722" s="108"/>
      <c r="T722" s="100">
        <v>215</v>
      </c>
      <c r="W722" s="100" t="s">
        <v>369</v>
      </c>
      <c r="X722" s="100">
        <v>75</v>
      </c>
      <c r="Y722" s="100">
        <v>91</v>
      </c>
      <c r="Z722" s="100">
        <v>85</v>
      </c>
      <c r="AA722" s="100">
        <v>83</v>
      </c>
      <c r="AC722" s="100" t="s">
        <v>369</v>
      </c>
      <c r="AD722" s="100">
        <v>58</v>
      </c>
      <c r="AE722" s="100">
        <v>66</v>
      </c>
      <c r="AF722" s="100">
        <v>84</v>
      </c>
      <c r="AG722" s="100">
        <v>95</v>
      </c>
      <c r="AJ722" s="100" t="str">
        <f t="shared" si="458"/>
        <v>●</v>
      </c>
      <c r="AK722" s="100" t="str">
        <f t="shared" si="450"/>
        <v>●</v>
      </c>
      <c r="AL722" s="100" t="str">
        <f t="shared" si="466"/>
        <v>●</v>
      </c>
      <c r="AM722" s="100" t="str">
        <f t="shared" si="452"/>
        <v>●</v>
      </c>
      <c r="AP722" s="100" t="str">
        <f t="shared" si="459"/>
        <v>●</v>
      </c>
      <c r="AQ722" s="100" t="str">
        <f t="shared" si="453"/>
        <v>●</v>
      </c>
      <c r="AR722" s="100" t="str">
        <f t="shared" si="454"/>
        <v>●</v>
      </c>
      <c r="AS722" s="100" t="str">
        <f t="shared" si="460"/>
        <v>●</v>
      </c>
    </row>
    <row r="723" spans="2:45" s="100" customFormat="1" ht="14.25" customHeight="1">
      <c r="B723" s="102" t="s">
        <v>137</v>
      </c>
      <c r="C723" s="106">
        <v>71</v>
      </c>
      <c r="D723" s="107">
        <v>79</v>
      </c>
      <c r="E723" s="107">
        <v>68</v>
      </c>
      <c r="F723" s="107">
        <v>68</v>
      </c>
      <c r="G723" s="107">
        <f>第2表01元データ!P81</f>
        <v>53</v>
      </c>
      <c r="H723" s="107">
        <f t="shared" si="462"/>
        <v>-15</v>
      </c>
      <c r="I723" s="108">
        <f t="shared" si="463"/>
        <v>-22.058823529411764</v>
      </c>
      <c r="J723" s="102"/>
      <c r="K723" s="114" t="s">
        <v>137</v>
      </c>
      <c r="L723" s="106">
        <v>59</v>
      </c>
      <c r="M723" s="107">
        <v>74</v>
      </c>
      <c r="N723" s="107">
        <v>79</v>
      </c>
      <c r="O723" s="107">
        <v>87</v>
      </c>
      <c r="P723" s="107">
        <f>第2表01元データ!Q81</f>
        <v>68</v>
      </c>
      <c r="Q723" s="107">
        <f t="shared" si="464"/>
        <v>-19</v>
      </c>
      <c r="R723" s="108">
        <f t="shared" si="465"/>
        <v>-21.839080459770116</v>
      </c>
      <c r="S723" s="108"/>
      <c r="T723" s="100">
        <v>216</v>
      </c>
      <c r="W723" s="100" t="s">
        <v>370</v>
      </c>
      <c r="X723" s="100">
        <v>50</v>
      </c>
      <c r="Y723" s="100">
        <v>57</v>
      </c>
      <c r="Z723" s="100">
        <v>71</v>
      </c>
      <c r="AA723" s="100">
        <v>79</v>
      </c>
      <c r="AC723" s="100" t="s">
        <v>370</v>
      </c>
      <c r="AD723" s="100">
        <v>40</v>
      </c>
      <c r="AE723" s="100">
        <v>50</v>
      </c>
      <c r="AF723" s="100">
        <v>59</v>
      </c>
      <c r="AG723" s="100">
        <v>74</v>
      </c>
      <c r="AJ723" s="100" t="str">
        <f t="shared" si="458"/>
        <v>●</v>
      </c>
      <c r="AK723" s="100" t="str">
        <f t="shared" si="450"/>
        <v>●</v>
      </c>
      <c r="AL723" s="100" t="str">
        <f t="shared" si="466"/>
        <v>●</v>
      </c>
      <c r="AM723" s="100" t="str">
        <f t="shared" si="452"/>
        <v>●</v>
      </c>
      <c r="AP723" s="100" t="str">
        <f t="shared" si="459"/>
        <v>●</v>
      </c>
      <c r="AQ723" s="100" t="str">
        <f t="shared" si="453"/>
        <v>●</v>
      </c>
      <c r="AR723" s="100" t="str">
        <f t="shared" si="454"/>
        <v>●</v>
      </c>
      <c r="AS723" s="100" t="str">
        <f t="shared" si="460"/>
        <v>●</v>
      </c>
    </row>
    <row r="724" spans="2:45" s="100" customFormat="1" ht="14.25" customHeight="1">
      <c r="B724" s="102" t="s">
        <v>138</v>
      </c>
      <c r="C724" s="106">
        <v>43</v>
      </c>
      <c r="D724" s="107">
        <v>64</v>
      </c>
      <c r="E724" s="107">
        <v>60</v>
      </c>
      <c r="F724" s="107">
        <v>56</v>
      </c>
      <c r="G724" s="107">
        <f>第2表01元データ!P82</f>
        <v>49</v>
      </c>
      <c r="H724" s="107">
        <f t="shared" si="462"/>
        <v>-7</v>
      </c>
      <c r="I724" s="108">
        <f t="shared" si="463"/>
        <v>-12.5</v>
      </c>
      <c r="J724" s="102"/>
      <c r="K724" s="114" t="s">
        <v>138</v>
      </c>
      <c r="L724" s="106">
        <v>40</v>
      </c>
      <c r="M724" s="107">
        <v>41</v>
      </c>
      <c r="N724" s="107">
        <v>56</v>
      </c>
      <c r="O724" s="107">
        <v>65</v>
      </c>
      <c r="P724" s="107">
        <f>第2表01元データ!Q82</f>
        <v>69</v>
      </c>
      <c r="Q724" s="107">
        <f t="shared" si="464"/>
        <v>4</v>
      </c>
      <c r="R724" s="108">
        <f t="shared" si="465"/>
        <v>6.1538461538461542</v>
      </c>
      <c r="S724" s="108"/>
      <c r="T724" s="100">
        <v>217</v>
      </c>
      <c r="W724" s="100" t="s">
        <v>371</v>
      </c>
      <c r="X724" s="100">
        <v>31</v>
      </c>
      <c r="Y724" s="100">
        <v>31</v>
      </c>
      <c r="Z724" s="100">
        <v>43</v>
      </c>
      <c r="AA724" s="100">
        <v>64</v>
      </c>
      <c r="AC724" s="100" t="s">
        <v>371</v>
      </c>
      <c r="AD724" s="100">
        <v>19</v>
      </c>
      <c r="AE724" s="100">
        <v>31</v>
      </c>
      <c r="AF724" s="100">
        <v>40</v>
      </c>
      <c r="AG724" s="100">
        <v>41</v>
      </c>
      <c r="AJ724" s="100" t="str">
        <f t="shared" si="458"/>
        <v>●</v>
      </c>
      <c r="AK724" s="100" t="str">
        <f t="shared" si="450"/>
        <v>●</v>
      </c>
      <c r="AL724" s="100" t="str">
        <f t="shared" si="466"/>
        <v>●</v>
      </c>
      <c r="AM724" s="100" t="str">
        <f t="shared" si="452"/>
        <v>●</v>
      </c>
      <c r="AP724" s="100" t="str">
        <f t="shared" si="459"/>
        <v>●</v>
      </c>
      <c r="AQ724" s="100" t="str">
        <f t="shared" si="453"/>
        <v>●</v>
      </c>
      <c r="AR724" s="100" t="str">
        <f t="shared" si="454"/>
        <v>●</v>
      </c>
      <c r="AS724" s="100" t="str">
        <f t="shared" si="460"/>
        <v>●</v>
      </c>
    </row>
    <row r="725" spans="2:45" s="100" customFormat="1" ht="14.25" customHeight="1">
      <c r="B725" s="102" t="s">
        <v>110</v>
      </c>
      <c r="C725" s="106">
        <v>23</v>
      </c>
      <c r="D725" s="107">
        <v>33</v>
      </c>
      <c r="E725" s="107">
        <v>50</v>
      </c>
      <c r="F725" s="107">
        <v>51</v>
      </c>
      <c r="G725" s="107">
        <f>第2表01元データ!P83</f>
        <v>49</v>
      </c>
      <c r="H725" s="107">
        <f t="shared" si="462"/>
        <v>-2</v>
      </c>
      <c r="I725" s="108">
        <f t="shared" si="463"/>
        <v>-3.9215686274509802</v>
      </c>
      <c r="J725" s="102"/>
      <c r="K725" s="114" t="s">
        <v>110</v>
      </c>
      <c r="L725" s="106">
        <v>18</v>
      </c>
      <c r="M725" s="107">
        <v>37</v>
      </c>
      <c r="N725" s="107">
        <v>40</v>
      </c>
      <c r="O725" s="107">
        <v>59</v>
      </c>
      <c r="P725" s="107">
        <f>第2表01元データ!Q83</f>
        <v>67</v>
      </c>
      <c r="Q725" s="107">
        <f t="shared" si="464"/>
        <v>8</v>
      </c>
      <c r="R725" s="108">
        <f t="shared" si="465"/>
        <v>13.559322033898304</v>
      </c>
      <c r="S725" s="108"/>
      <c r="T725" s="100">
        <v>218</v>
      </c>
      <c r="W725" s="100" t="s">
        <v>378</v>
      </c>
      <c r="X725" s="100">
        <v>13</v>
      </c>
      <c r="Y725" s="100">
        <v>21</v>
      </c>
      <c r="Z725" s="100">
        <v>23</v>
      </c>
      <c r="AA725" s="100">
        <v>33</v>
      </c>
      <c r="AC725" s="100" t="s">
        <v>378</v>
      </c>
      <c r="AD725" s="100">
        <v>10</v>
      </c>
      <c r="AE725" s="100">
        <v>10</v>
      </c>
      <c r="AF725" s="100">
        <v>18</v>
      </c>
      <c r="AG725" s="100">
        <v>37</v>
      </c>
      <c r="AJ725" s="100" t="str">
        <f t="shared" si="458"/>
        <v>●</v>
      </c>
      <c r="AK725" s="100" t="str">
        <f t="shared" si="450"/>
        <v>●</v>
      </c>
      <c r="AL725" s="100" t="str">
        <f t="shared" si="466"/>
        <v>●</v>
      </c>
      <c r="AM725" s="100" t="str">
        <f t="shared" si="452"/>
        <v>●</v>
      </c>
      <c r="AP725" s="100" t="str">
        <f t="shared" si="459"/>
        <v>●</v>
      </c>
      <c r="AQ725" s="100" t="str">
        <f t="shared" si="453"/>
        <v>●</v>
      </c>
      <c r="AR725" s="100" t="str">
        <f t="shared" si="454"/>
        <v>●</v>
      </c>
      <c r="AS725" s="100" t="str">
        <f t="shared" si="460"/>
        <v>●</v>
      </c>
    </row>
    <row r="726" spans="2:45" s="100" customFormat="1" ht="14.25" customHeight="1">
      <c r="B726" s="119" t="s">
        <v>111</v>
      </c>
      <c r="C726" s="120" t="s">
        <v>313</v>
      </c>
      <c r="D726" s="116" t="s">
        <v>313</v>
      </c>
      <c r="E726" s="116" t="s">
        <v>313</v>
      </c>
      <c r="F726" s="116" t="s">
        <v>313</v>
      </c>
      <c r="G726" s="107" t="str">
        <f>第2表01元データ!P84</f>
        <v>-</v>
      </c>
      <c r="H726" s="107"/>
      <c r="I726" s="108"/>
      <c r="K726" s="119" t="s">
        <v>111</v>
      </c>
      <c r="L726" s="120" t="s">
        <v>313</v>
      </c>
      <c r="M726" s="116" t="s">
        <v>313</v>
      </c>
      <c r="N726" s="116" t="s">
        <v>313</v>
      </c>
      <c r="O726" s="116" t="s">
        <v>313</v>
      </c>
      <c r="P726" s="107">
        <f>第2表01元データ!Q84</f>
        <v>1</v>
      </c>
      <c r="Q726" s="107"/>
      <c r="R726" s="108"/>
      <c r="T726" s="100">
        <v>219</v>
      </c>
    </row>
    <row r="727" spans="2:45" s="100" customFormat="1" ht="14.25" customHeight="1">
      <c r="B727" s="119"/>
      <c r="C727" s="123"/>
      <c r="D727" s="116"/>
      <c r="E727" s="116"/>
      <c r="F727" s="116"/>
      <c r="G727" s="107"/>
      <c r="H727" s="107"/>
      <c r="I727" s="108"/>
      <c r="K727" s="119"/>
      <c r="L727" s="123"/>
      <c r="M727" s="116"/>
      <c r="N727" s="116"/>
      <c r="O727" s="116"/>
      <c r="P727" s="107"/>
      <c r="Q727" s="107"/>
      <c r="R727" s="108"/>
    </row>
    <row r="728" spans="2:45" s="100" customFormat="1" ht="14.25" customHeight="1">
      <c r="B728" s="118"/>
      <c r="C728" s="118"/>
      <c r="D728" s="118"/>
      <c r="E728" s="118"/>
      <c r="F728" s="118"/>
      <c r="G728" s="118"/>
      <c r="H728" s="118"/>
      <c r="I728" s="118"/>
      <c r="J728" s="118"/>
      <c r="K728" s="118"/>
      <c r="L728" s="118"/>
      <c r="M728" s="118"/>
      <c r="N728" s="118"/>
      <c r="O728" s="118"/>
      <c r="P728" s="168"/>
      <c r="W728" s="100">
        <v>45</v>
      </c>
    </row>
    <row r="729" spans="2:45" s="100" customFormat="1" ht="14.25" customHeight="1">
      <c r="B729" s="118"/>
      <c r="C729" s="118"/>
      <c r="D729" s="118"/>
      <c r="E729" s="118"/>
      <c r="F729" s="118"/>
      <c r="G729" s="118"/>
      <c r="H729" s="118"/>
      <c r="I729" s="118"/>
      <c r="J729" s="118"/>
      <c r="K729" s="118"/>
      <c r="L729" s="118"/>
      <c r="M729" s="118"/>
      <c r="N729" s="118"/>
      <c r="O729" s="118"/>
      <c r="P729" s="168"/>
    </row>
    <row r="730" spans="2:45" s="99" customFormat="1" ht="14.25" customHeight="1">
      <c r="B730" s="99" t="s">
        <v>249</v>
      </c>
      <c r="H730" s="99" t="s">
        <v>805</v>
      </c>
      <c r="I730" s="380">
        <f>令和2年9月末住基人口!F56</f>
        <v>2897</v>
      </c>
      <c r="K730" s="99" t="s">
        <v>250</v>
      </c>
      <c r="Q730" s="99" t="s">
        <v>805</v>
      </c>
      <c r="R730" s="380">
        <f>令和2年9月末住基人口!F62</f>
        <v>2624</v>
      </c>
      <c r="W730" s="100"/>
      <c r="X730" s="100"/>
      <c r="Y730" s="100"/>
      <c r="Z730" s="100"/>
      <c r="AA730" s="100"/>
      <c r="AB730" s="100"/>
      <c r="AC730" s="100"/>
      <c r="AD730" s="100"/>
      <c r="AE730" s="100"/>
      <c r="AF730" s="100"/>
      <c r="AG730" s="100"/>
    </row>
    <row r="731" spans="2:45" s="100" customFormat="1" ht="14.25" customHeight="1">
      <c r="B731" s="583" t="s">
        <v>335</v>
      </c>
      <c r="C731" s="101"/>
      <c r="D731" s="101"/>
      <c r="E731" s="101"/>
      <c r="F731" s="101"/>
      <c r="G731" s="135"/>
      <c r="H731" s="131"/>
      <c r="I731" s="131"/>
      <c r="J731" s="102"/>
      <c r="K731" s="583" t="s">
        <v>335</v>
      </c>
      <c r="L731" s="101"/>
      <c r="M731" s="101"/>
      <c r="N731" s="101"/>
      <c r="O731" s="101"/>
      <c r="P731" s="135"/>
      <c r="Q731" s="131"/>
      <c r="R731" s="131"/>
      <c r="S731" s="103"/>
    </row>
    <row r="732" spans="2:45" s="100" customFormat="1" ht="14.25" customHeight="1">
      <c r="B732" s="584"/>
      <c r="C732" s="130" t="str">
        <f>$C$4</f>
        <v>平成12年</v>
      </c>
      <c r="D732" s="130" t="str">
        <f>$D$4</f>
        <v>平成17年</v>
      </c>
      <c r="E732" s="130" t="str">
        <f>$E$4</f>
        <v>平成22年</v>
      </c>
      <c r="F732" s="130" t="s">
        <v>410</v>
      </c>
      <c r="G732" s="130" t="s">
        <v>739</v>
      </c>
      <c r="H732" s="133" t="str">
        <f>$H$4</f>
        <v>対平成</v>
      </c>
      <c r="I732" s="134" t="str">
        <f>$I$4</f>
        <v>27年</v>
      </c>
      <c r="J732" s="102"/>
      <c r="K732" s="584"/>
      <c r="L732" s="130" t="str">
        <f>$C$4</f>
        <v>平成12年</v>
      </c>
      <c r="M732" s="130" t="str">
        <f>$D$4</f>
        <v>平成17年</v>
      </c>
      <c r="N732" s="130" t="str">
        <f>$E$4</f>
        <v>平成22年</v>
      </c>
      <c r="O732" s="130" t="s">
        <v>410</v>
      </c>
      <c r="P732" s="130" t="s">
        <v>739</v>
      </c>
      <c r="Q732" s="133" t="str">
        <f>$H$4</f>
        <v>対平成</v>
      </c>
      <c r="R732" s="134" t="str">
        <f>$I$4</f>
        <v>27年</v>
      </c>
      <c r="S732" s="103"/>
    </row>
    <row r="733" spans="2:45" s="100" customFormat="1" ht="14.25" customHeight="1">
      <c r="B733" s="585"/>
      <c r="C733" s="104"/>
      <c r="D733" s="104"/>
      <c r="E733" s="104"/>
      <c r="F733" s="104"/>
      <c r="G733" s="104"/>
      <c r="H733" s="132" t="s">
        <v>88</v>
      </c>
      <c r="I733" s="133" t="s">
        <v>398</v>
      </c>
      <c r="J733" s="102"/>
      <c r="K733" s="585"/>
      <c r="L733" s="104"/>
      <c r="M733" s="104"/>
      <c r="N733" s="104"/>
      <c r="O733" s="104"/>
      <c r="P733" s="104"/>
      <c r="Q733" s="132" t="s">
        <v>88</v>
      </c>
      <c r="R733" s="133" t="s">
        <v>398</v>
      </c>
      <c r="S733" s="103"/>
    </row>
    <row r="734" spans="2:45" s="199" customFormat="1" ht="14.25" customHeight="1">
      <c r="B734" s="200" t="s">
        <v>90</v>
      </c>
      <c r="C734" s="198">
        <v>4157</v>
      </c>
      <c r="D734" s="194">
        <v>3868</v>
      </c>
      <c r="E734" s="194">
        <v>3481</v>
      </c>
      <c r="F734" s="194">
        <v>3221</v>
      </c>
      <c r="G734" s="194">
        <f>IF(COUNTIF(G739:G757,"x"),"x",IF(SUM(G739:G757)=0,"-",SUM(G739:G757)))</f>
        <v>2871</v>
      </c>
      <c r="H734" s="193">
        <f t="shared" ref="H734:H737" si="467">IF(G734="x","x",IF(AND(G734="-",F734="-"),"-",IF(AND(G734="-",F734&gt;0),F734*-1,IF(AND(G734&gt;0,F734="-"),G734,G734-F734))))</f>
        <v>-350</v>
      </c>
      <c r="I734" s="195">
        <f t="shared" ref="I734:I737" si="468">IF(H734="x","x",IF(H734="-","-",IF(AND(F734="-",G734&gt;0),"皆増",IF(AND(F734&gt;0,G734="-"),"皆減",H734/F734*100))))</f>
        <v>-10.866190624029805</v>
      </c>
      <c r="J734" s="196"/>
      <c r="K734" s="197" t="s">
        <v>90</v>
      </c>
      <c r="L734" s="198">
        <v>4149</v>
      </c>
      <c r="M734" s="194">
        <v>3823</v>
      </c>
      <c r="N734" s="194">
        <v>3384</v>
      </c>
      <c r="O734" s="194">
        <v>2908</v>
      </c>
      <c r="P734" s="194">
        <f>IF(COUNTIF(P739:P757,"x"),"x",IF(SUM(P739:P757)=0,"-",SUM(P739:P757)))</f>
        <v>2497</v>
      </c>
      <c r="Q734" s="193">
        <f t="shared" ref="Q734:Q737" si="469">IF(P734="x","x",IF(AND(P734="-",O734="-"),"-",IF(AND(P734="-",O734&gt;0),O734*-1,IF(AND(P734&gt;0,O734="-"),P734,P734-O734))))</f>
        <v>-411</v>
      </c>
      <c r="R734" s="195">
        <f t="shared" ref="R734:R737" si="470">IF(Q734="x","x",IF(Q734="-","-",IF(AND(O734="-",P734&gt;0),"皆増",IF(AND(O734&gt;0,P734="-"),"皆減",Q734/O734*100))))</f>
        <v>-14.133425034387894</v>
      </c>
      <c r="S734" s="195"/>
      <c r="W734" s="199" t="s">
        <v>373</v>
      </c>
      <c r="X734" s="199">
        <v>4360</v>
      </c>
      <c r="Y734" s="199">
        <v>4177</v>
      </c>
      <c r="Z734" s="199">
        <v>4157</v>
      </c>
      <c r="AA734" s="199">
        <v>3868</v>
      </c>
      <c r="AC734" s="199" t="s">
        <v>373</v>
      </c>
      <c r="AD734" s="199">
        <v>4704</v>
      </c>
      <c r="AE734" s="199">
        <v>4333</v>
      </c>
      <c r="AF734" s="199">
        <v>4149</v>
      </c>
      <c r="AG734" s="199">
        <v>3823</v>
      </c>
      <c r="AJ734" s="199" t="str">
        <f>IF(C734=X734,"○","●")</f>
        <v>●</v>
      </c>
      <c r="AK734" s="199" t="str">
        <f t="shared" ref="AK734:AK756" si="471">IF(D734=Y734,"○","●")</f>
        <v>●</v>
      </c>
      <c r="AL734" s="199" t="str">
        <f t="shared" ref="AL734:AL735" si="472">IF(E734=Z734,"○","●")</f>
        <v>●</v>
      </c>
      <c r="AM734" s="199" t="str">
        <f t="shared" ref="AM734:AM756" si="473">IF(F734=AA734,"○","●")</f>
        <v>●</v>
      </c>
      <c r="AP734" s="199" t="str">
        <f>IF(L734=AD734,"○","●")</f>
        <v>●</v>
      </c>
      <c r="AQ734" s="199" t="str">
        <f t="shared" ref="AQ734:AQ756" si="474">IF(M734=AE734,"○","●")</f>
        <v>●</v>
      </c>
      <c r="AR734" s="199" t="str">
        <f t="shared" ref="AR734:AR756" si="475">IF(N734=AF734,"○","●")</f>
        <v>●</v>
      </c>
      <c r="AS734" s="199" t="str">
        <f t="shared" ref="AS734" si="476">IF(O734=AG734,"○","●")</f>
        <v>●</v>
      </c>
    </row>
    <row r="735" spans="2:45" s="100" customFormat="1" ht="14.25" customHeight="1">
      <c r="B735" s="105" t="s">
        <v>91</v>
      </c>
      <c r="C735" s="106">
        <v>482</v>
      </c>
      <c r="D735" s="107">
        <v>393</v>
      </c>
      <c r="E735" s="107">
        <v>309</v>
      </c>
      <c r="F735" s="107">
        <v>246</v>
      </c>
      <c r="G735" s="107">
        <f>IF(COUNTIF(G739:G741,"x"),"x",IF(SUM(G739:G741)=0,"-",SUM(G739:G741)))</f>
        <v>203</v>
      </c>
      <c r="H735" s="107">
        <f t="shared" si="467"/>
        <v>-43</v>
      </c>
      <c r="I735" s="108">
        <f t="shared" si="468"/>
        <v>-17.479674796747968</v>
      </c>
      <c r="J735" s="102"/>
      <c r="K735" s="109" t="s">
        <v>91</v>
      </c>
      <c r="L735" s="106">
        <v>569</v>
      </c>
      <c r="M735" s="107">
        <v>413</v>
      </c>
      <c r="N735" s="107">
        <v>321</v>
      </c>
      <c r="O735" s="107">
        <v>229</v>
      </c>
      <c r="P735" s="107">
        <f>IF(COUNTIF(P739:P741,"x"),"x",IF(SUM(P739:P741)=0,"-",SUM(P739:P741)))</f>
        <v>164</v>
      </c>
      <c r="Q735" s="107">
        <f t="shared" si="469"/>
        <v>-65</v>
      </c>
      <c r="R735" s="108">
        <f t="shared" si="470"/>
        <v>-28.384279475982531</v>
      </c>
      <c r="S735" s="108"/>
      <c r="W735" s="100" t="s">
        <v>374</v>
      </c>
      <c r="X735" s="100">
        <v>664</v>
      </c>
      <c r="Y735" s="100">
        <v>548</v>
      </c>
      <c r="Z735" s="100">
        <v>482</v>
      </c>
      <c r="AA735" s="100">
        <v>393</v>
      </c>
      <c r="AC735" s="100" t="s">
        <v>374</v>
      </c>
      <c r="AD735" s="100">
        <v>782</v>
      </c>
      <c r="AE735" s="100">
        <v>598</v>
      </c>
      <c r="AF735" s="100">
        <v>569</v>
      </c>
      <c r="AG735" s="100">
        <v>413</v>
      </c>
      <c r="AJ735" s="100" t="str">
        <f t="shared" ref="AJ735:AJ756" si="477">IF(C735=X735,"○","●")</f>
        <v>●</v>
      </c>
      <c r="AK735" s="100" t="str">
        <f t="shared" si="471"/>
        <v>●</v>
      </c>
      <c r="AL735" s="100" t="str">
        <f t="shared" si="472"/>
        <v>●</v>
      </c>
      <c r="AM735" s="100" t="str">
        <f t="shared" si="473"/>
        <v>●</v>
      </c>
      <c r="AP735" s="100" t="str">
        <f t="shared" ref="AP735:AP756" si="478">IF(L735=AD735,"○","●")</f>
        <v>●</v>
      </c>
      <c r="AQ735" s="100" t="str">
        <f t="shared" si="474"/>
        <v>●</v>
      </c>
      <c r="AR735" s="100" t="str">
        <f t="shared" si="475"/>
        <v>●</v>
      </c>
      <c r="AS735" s="100" t="str">
        <f>IF(O735=AG735,"○","●")</f>
        <v>●</v>
      </c>
    </row>
    <row r="736" spans="2:45" s="100" customFormat="1" ht="14.25" customHeight="1">
      <c r="B736" s="105" t="s">
        <v>92</v>
      </c>
      <c r="C736" s="106">
        <v>2622</v>
      </c>
      <c r="D736" s="107">
        <v>2303</v>
      </c>
      <c r="E736" s="107">
        <v>1947</v>
      </c>
      <c r="F736" s="107">
        <v>1627</v>
      </c>
      <c r="G736" s="296">
        <f>IF(COUNTIF(G742:G751,"x"),"x",IF(SUM(G742:G751)=0,"-",SUM(G742:G751)))</f>
        <v>1317</v>
      </c>
      <c r="H736" s="107">
        <f t="shared" si="467"/>
        <v>-310</v>
      </c>
      <c r="I736" s="108">
        <f t="shared" si="468"/>
        <v>-19.053472649047325</v>
      </c>
      <c r="J736" s="102"/>
      <c r="K736" s="109" t="s">
        <v>92</v>
      </c>
      <c r="L736" s="106">
        <v>2566</v>
      </c>
      <c r="M736" s="107">
        <v>2308</v>
      </c>
      <c r="N736" s="107">
        <v>1968</v>
      </c>
      <c r="O736" s="107">
        <v>1578</v>
      </c>
      <c r="P736" s="296">
        <f>IF(COUNTIF(P742:P751,"x"),"x",IF(SUM(P742:P751)=0,"-",SUM(P742:P751)))</f>
        <v>1264</v>
      </c>
      <c r="Q736" s="107">
        <f t="shared" si="469"/>
        <v>-314</v>
      </c>
      <c r="R736" s="108">
        <f t="shared" si="470"/>
        <v>-19.898605830164765</v>
      </c>
      <c r="S736" s="108"/>
      <c r="W736" s="100" t="s">
        <v>375</v>
      </c>
      <c r="X736" s="100">
        <v>3080</v>
      </c>
      <c r="Y736" s="100">
        <v>2859</v>
      </c>
      <c r="Z736" s="100">
        <v>2622</v>
      </c>
      <c r="AA736" s="100">
        <v>2303</v>
      </c>
      <c r="AC736" s="100" t="s">
        <v>375</v>
      </c>
      <c r="AD736" s="100">
        <v>3295</v>
      </c>
      <c r="AE736" s="100">
        <v>2918</v>
      </c>
      <c r="AF736" s="100">
        <v>2566</v>
      </c>
      <c r="AG736" s="100">
        <v>2308</v>
      </c>
      <c r="AJ736" s="100" t="str">
        <f t="shared" si="477"/>
        <v>●</v>
      </c>
      <c r="AK736" s="100" t="str">
        <f t="shared" si="471"/>
        <v>●</v>
      </c>
      <c r="AL736" s="100" t="str">
        <f>IF(E736=Z736,"○","●")</f>
        <v>●</v>
      </c>
      <c r="AM736" s="100" t="str">
        <f t="shared" si="473"/>
        <v>●</v>
      </c>
      <c r="AP736" s="100" t="str">
        <f t="shared" si="478"/>
        <v>●</v>
      </c>
      <c r="AQ736" s="100" t="str">
        <f t="shared" si="474"/>
        <v>●</v>
      </c>
      <c r="AR736" s="100" t="str">
        <f t="shared" si="475"/>
        <v>●</v>
      </c>
      <c r="AS736" s="100" t="str">
        <f t="shared" ref="AS736:AS756" si="479">IF(O736=AG736,"○","●")</f>
        <v>●</v>
      </c>
    </row>
    <row r="737" spans="2:45" s="100" customFormat="1" ht="14.25" customHeight="1">
      <c r="B737" s="105" t="s">
        <v>93</v>
      </c>
      <c r="C737" s="106">
        <v>1053</v>
      </c>
      <c r="D737" s="107">
        <v>1172</v>
      </c>
      <c r="E737" s="107">
        <v>1225</v>
      </c>
      <c r="F737" s="107">
        <v>1346</v>
      </c>
      <c r="G737" s="107">
        <f>IF(COUNTIF(G752:G756,"x"),"x",IF(SUM(G752,G756)=0,"-",SUM(G752:G756)))</f>
        <v>1340</v>
      </c>
      <c r="H737" s="107">
        <f t="shared" si="467"/>
        <v>-6</v>
      </c>
      <c r="I737" s="108">
        <f t="shared" si="468"/>
        <v>-0.44576523031203563</v>
      </c>
      <c r="J737" s="102"/>
      <c r="K737" s="109" t="s">
        <v>93</v>
      </c>
      <c r="L737" s="106">
        <v>1014</v>
      </c>
      <c r="M737" s="107">
        <v>1102</v>
      </c>
      <c r="N737" s="107">
        <v>1095</v>
      </c>
      <c r="O737" s="107">
        <v>1101</v>
      </c>
      <c r="P737" s="107">
        <f>IF(COUNTIF(P752:P756,"x"),"x",IF(SUM(P752,P756)=0,"-",SUM(P752:P756)))</f>
        <v>1065</v>
      </c>
      <c r="Q737" s="107">
        <f t="shared" si="469"/>
        <v>-36</v>
      </c>
      <c r="R737" s="108">
        <f t="shared" si="470"/>
        <v>-3.2697547683923704</v>
      </c>
      <c r="S737" s="108"/>
      <c r="W737" s="100" t="s">
        <v>376</v>
      </c>
      <c r="X737" s="100">
        <v>616</v>
      </c>
      <c r="Y737" s="100">
        <v>770</v>
      </c>
      <c r="Z737" s="100">
        <v>1053</v>
      </c>
      <c r="AA737" s="100">
        <v>1172</v>
      </c>
      <c r="AC737" s="100" t="s">
        <v>376</v>
      </c>
      <c r="AD737" s="100">
        <v>627</v>
      </c>
      <c r="AE737" s="100">
        <v>817</v>
      </c>
      <c r="AF737" s="100">
        <v>1014</v>
      </c>
      <c r="AG737" s="100">
        <v>1102</v>
      </c>
      <c r="AJ737" s="100" t="str">
        <f t="shared" si="477"/>
        <v>●</v>
      </c>
      <c r="AK737" s="100" t="str">
        <f t="shared" si="471"/>
        <v>●</v>
      </c>
      <c r="AL737" s="100" t="str">
        <f t="shared" ref="AL737:AL746" si="480">IF(E737=Z737,"○","●")</f>
        <v>●</v>
      </c>
      <c r="AM737" s="100" t="str">
        <f t="shared" si="473"/>
        <v>●</v>
      </c>
      <c r="AP737" s="100" t="str">
        <f t="shared" si="478"/>
        <v>●</v>
      </c>
      <c r="AQ737" s="100" t="str">
        <f t="shared" si="474"/>
        <v>●</v>
      </c>
      <c r="AR737" s="100" t="str">
        <f t="shared" si="475"/>
        <v>●</v>
      </c>
      <c r="AS737" s="100" t="str">
        <f t="shared" si="479"/>
        <v>●</v>
      </c>
    </row>
    <row r="738" spans="2:45" s="100" customFormat="1" ht="14.25" customHeight="1">
      <c r="B738" s="102"/>
      <c r="C738" s="106"/>
      <c r="D738" s="112"/>
      <c r="E738" s="112"/>
      <c r="F738" s="112"/>
      <c r="G738" s="112"/>
      <c r="H738" s="112"/>
      <c r="I738" s="113"/>
      <c r="J738" s="102"/>
      <c r="K738" s="114"/>
      <c r="L738" s="106"/>
      <c r="M738" s="112"/>
      <c r="N738" s="112"/>
      <c r="O738" s="112"/>
      <c r="P738" s="112"/>
      <c r="Q738" s="112"/>
      <c r="R738" s="113"/>
      <c r="S738" s="113"/>
      <c r="AJ738" s="100" t="str">
        <f t="shared" si="477"/>
        <v>○</v>
      </c>
      <c r="AK738" s="100" t="str">
        <f t="shared" si="471"/>
        <v>○</v>
      </c>
      <c r="AL738" s="100" t="str">
        <f t="shared" si="480"/>
        <v>○</v>
      </c>
      <c r="AM738" s="100" t="str">
        <f t="shared" si="473"/>
        <v>○</v>
      </c>
      <c r="AP738" s="100" t="str">
        <f t="shared" si="478"/>
        <v>○</v>
      </c>
      <c r="AQ738" s="100" t="str">
        <f t="shared" si="474"/>
        <v>○</v>
      </c>
      <c r="AR738" s="100" t="str">
        <f t="shared" si="475"/>
        <v>○</v>
      </c>
      <c r="AS738" s="100" t="str">
        <f t="shared" si="479"/>
        <v>○</v>
      </c>
    </row>
    <row r="739" spans="2:45" s="100" customFormat="1" ht="14.25" customHeight="1">
      <c r="B739" s="102" t="s">
        <v>94</v>
      </c>
      <c r="C739" s="106">
        <v>113</v>
      </c>
      <c r="D739" s="107">
        <v>101</v>
      </c>
      <c r="E739" s="107">
        <v>68</v>
      </c>
      <c r="F739" s="107">
        <v>71</v>
      </c>
      <c r="G739" s="107">
        <f t="shared" ref="G739:G757" si="481">IF(COUNTIF(G769:G799,"x"),"x",IF(SUM(G769,G799)=0,"-",SUM(G769,G799)))</f>
        <v>54</v>
      </c>
      <c r="H739" s="107">
        <f>IF(G739="x","x",IF(AND(G739="-",F739="-"),"-",IF(AND(G739="-",F739&gt;0),F739*-1,IF(AND(G739&gt;0,F739="-"),G739,G739-F739))))</f>
        <v>-17</v>
      </c>
      <c r="I739" s="108">
        <f>IF(H739="x","x",IF(H739="-","-",IF(AND(F739="-",G739&gt;0),"皆増",IF(AND(F739&gt;0,G739="-"),"皆減",H739/F739*100))))</f>
        <v>-23.943661971830984</v>
      </c>
      <c r="J739" s="102"/>
      <c r="K739" s="114" t="s">
        <v>94</v>
      </c>
      <c r="L739" s="106">
        <v>180</v>
      </c>
      <c r="M739" s="107">
        <v>97</v>
      </c>
      <c r="N739" s="107">
        <v>82</v>
      </c>
      <c r="O739" s="107">
        <v>67</v>
      </c>
      <c r="P739" s="107">
        <f t="shared" ref="P739:P757" si="482">IF(COUNTIF(P769:P799,"x"),"x",IF(SUM(P769,P799)=0,"-",SUM(P769,P799)))</f>
        <v>40</v>
      </c>
      <c r="Q739" s="107">
        <f>IF(P739="x","x",IF(AND(P739="-",O739="-"),"-",IF(AND(P739="-",O739&gt;0),O739*-1,IF(AND(P739&gt;0,O739="-"),P739,P739-O739))))</f>
        <v>-27</v>
      </c>
      <c r="R739" s="108">
        <f>IF(Q739="x","x",IF(Q739="-","-",IF(AND(O739="-",P739&gt;0),"皆増",IF(AND(O739&gt;0,P739="-"),"皆減",Q739/O739*100))))</f>
        <v>-40.298507462686565</v>
      </c>
      <c r="S739" s="108"/>
      <c r="W739" s="99" t="s">
        <v>377</v>
      </c>
      <c r="X739" s="99">
        <v>156</v>
      </c>
      <c r="Y739" s="99">
        <v>137</v>
      </c>
      <c r="Z739" s="99">
        <v>113</v>
      </c>
      <c r="AA739" s="99">
        <v>101</v>
      </c>
      <c r="AB739" s="99"/>
      <c r="AC739" s="99" t="s">
        <v>377</v>
      </c>
      <c r="AD739" s="99">
        <v>225</v>
      </c>
      <c r="AE739" s="99">
        <v>165</v>
      </c>
      <c r="AF739" s="99">
        <v>180</v>
      </c>
      <c r="AG739" s="99">
        <v>97</v>
      </c>
      <c r="AJ739" s="100" t="str">
        <f t="shared" si="477"/>
        <v>●</v>
      </c>
      <c r="AK739" s="100" t="str">
        <f t="shared" si="471"/>
        <v>●</v>
      </c>
      <c r="AL739" s="100" t="str">
        <f t="shared" si="480"/>
        <v>●</v>
      </c>
      <c r="AM739" s="100" t="str">
        <f t="shared" si="473"/>
        <v>●</v>
      </c>
      <c r="AP739" s="100" t="str">
        <f t="shared" si="478"/>
        <v>●</v>
      </c>
      <c r="AQ739" s="100" t="str">
        <f t="shared" si="474"/>
        <v>●</v>
      </c>
      <c r="AR739" s="100" t="str">
        <f t="shared" si="475"/>
        <v>●</v>
      </c>
      <c r="AS739" s="100" t="str">
        <f t="shared" si="479"/>
        <v>●</v>
      </c>
    </row>
    <row r="740" spans="2:45" s="100" customFormat="1" ht="14.25" customHeight="1">
      <c r="B740" s="102" t="s">
        <v>123</v>
      </c>
      <c r="C740" s="106">
        <v>170</v>
      </c>
      <c r="D740" s="107">
        <v>130</v>
      </c>
      <c r="E740" s="107">
        <v>106</v>
      </c>
      <c r="F740" s="107">
        <v>69</v>
      </c>
      <c r="G740" s="107">
        <f t="shared" si="481"/>
        <v>67</v>
      </c>
      <c r="H740" s="107">
        <f t="shared" ref="H740:H756" si="483">IF(G740="x","x",IF(AND(G740="-",F740="-"),"-",IF(AND(G740="-",F740&gt;0),F740*-1,IF(AND(G740&gt;0,F740="-"),G740,G740-F740))))</f>
        <v>-2</v>
      </c>
      <c r="I740" s="108">
        <f t="shared" ref="I740:I756" si="484">IF(H740="x","x",IF(H740="-","-",IF(AND(F740="-",G740&gt;0),"皆増",IF(AND(F740&gt;0,G740="-"),"皆減",H740/F740*100))))</f>
        <v>-2.8985507246376812</v>
      </c>
      <c r="J740" s="102"/>
      <c r="K740" s="114" t="s">
        <v>123</v>
      </c>
      <c r="L740" s="106">
        <v>177</v>
      </c>
      <c r="M740" s="107">
        <v>154</v>
      </c>
      <c r="N740" s="107">
        <v>99</v>
      </c>
      <c r="O740" s="107">
        <v>69</v>
      </c>
      <c r="P740" s="107">
        <f t="shared" si="482"/>
        <v>60</v>
      </c>
      <c r="Q740" s="107">
        <f t="shared" ref="Q740:Q756" si="485">IF(P740="x","x",IF(AND(P740="-",O740="-"),"-",IF(AND(P740="-",O740&gt;0),O740*-1,IF(AND(P740&gt;0,O740="-"),P740,P740-O740))))</f>
        <v>-9</v>
      </c>
      <c r="R740" s="108">
        <f t="shared" ref="R740:R756" si="486">IF(Q740="x","x",IF(Q740="-","-",IF(AND(O740="-",P740&gt;0),"皆増",IF(AND(O740&gt;0,P740="-"),"皆減",Q740/O740*100))))</f>
        <v>-13.043478260869565</v>
      </c>
      <c r="S740" s="108"/>
      <c r="W740" s="100" t="s">
        <v>356</v>
      </c>
      <c r="X740" s="100">
        <v>214</v>
      </c>
      <c r="Y740" s="100">
        <v>174</v>
      </c>
      <c r="Z740" s="100">
        <v>170</v>
      </c>
      <c r="AA740" s="100">
        <v>130</v>
      </c>
      <c r="AC740" s="100" t="s">
        <v>356</v>
      </c>
      <c r="AD740" s="100">
        <v>231</v>
      </c>
      <c r="AE740" s="100">
        <v>220</v>
      </c>
      <c r="AF740" s="100">
        <v>177</v>
      </c>
      <c r="AG740" s="100">
        <v>154</v>
      </c>
      <c r="AJ740" s="100" t="str">
        <f t="shared" si="477"/>
        <v>●</v>
      </c>
      <c r="AK740" s="100" t="str">
        <f t="shared" si="471"/>
        <v>●</v>
      </c>
      <c r="AL740" s="100" t="str">
        <f t="shared" si="480"/>
        <v>●</v>
      </c>
      <c r="AM740" s="100" t="str">
        <f t="shared" si="473"/>
        <v>●</v>
      </c>
      <c r="AP740" s="100" t="str">
        <f t="shared" si="478"/>
        <v>●</v>
      </c>
      <c r="AQ740" s="100" t="str">
        <f t="shared" si="474"/>
        <v>●</v>
      </c>
      <c r="AR740" s="100" t="str">
        <f t="shared" si="475"/>
        <v>●</v>
      </c>
      <c r="AS740" s="100" t="str">
        <f t="shared" si="479"/>
        <v>●</v>
      </c>
    </row>
    <row r="741" spans="2:45" s="100" customFormat="1" ht="14.25" customHeight="1">
      <c r="B741" s="102" t="s">
        <v>124</v>
      </c>
      <c r="C741" s="106">
        <v>199</v>
      </c>
      <c r="D741" s="107">
        <v>162</v>
      </c>
      <c r="E741" s="107">
        <v>135</v>
      </c>
      <c r="F741" s="107">
        <v>106</v>
      </c>
      <c r="G741" s="107">
        <f t="shared" si="481"/>
        <v>82</v>
      </c>
      <c r="H741" s="107">
        <f t="shared" si="483"/>
        <v>-24</v>
      </c>
      <c r="I741" s="108">
        <f t="shared" si="484"/>
        <v>-22.641509433962266</v>
      </c>
      <c r="J741" s="102"/>
      <c r="K741" s="114" t="s">
        <v>124</v>
      </c>
      <c r="L741" s="106">
        <v>212</v>
      </c>
      <c r="M741" s="107">
        <v>162</v>
      </c>
      <c r="N741" s="107">
        <v>140</v>
      </c>
      <c r="O741" s="107">
        <v>93</v>
      </c>
      <c r="P741" s="107">
        <f t="shared" si="482"/>
        <v>64</v>
      </c>
      <c r="Q741" s="107">
        <f t="shared" si="485"/>
        <v>-29</v>
      </c>
      <c r="R741" s="108">
        <f t="shared" si="486"/>
        <v>-31.182795698924732</v>
      </c>
      <c r="S741" s="108"/>
      <c r="W741" s="100" t="s">
        <v>357</v>
      </c>
      <c r="X741" s="100">
        <v>294</v>
      </c>
      <c r="Y741" s="100">
        <v>237</v>
      </c>
      <c r="Z741" s="100">
        <v>199</v>
      </c>
      <c r="AA741" s="100">
        <v>162</v>
      </c>
      <c r="AC741" s="100" t="s">
        <v>357</v>
      </c>
      <c r="AD741" s="100">
        <v>326</v>
      </c>
      <c r="AE741" s="100">
        <v>213</v>
      </c>
      <c r="AF741" s="100">
        <v>212</v>
      </c>
      <c r="AG741" s="100">
        <v>162</v>
      </c>
      <c r="AJ741" s="100" t="str">
        <f t="shared" si="477"/>
        <v>●</v>
      </c>
      <c r="AK741" s="100" t="str">
        <f t="shared" si="471"/>
        <v>●</v>
      </c>
      <c r="AL741" s="100" t="str">
        <f t="shared" si="480"/>
        <v>●</v>
      </c>
      <c r="AM741" s="100" t="str">
        <f t="shared" si="473"/>
        <v>●</v>
      </c>
      <c r="AP741" s="100" t="str">
        <f t="shared" si="478"/>
        <v>●</v>
      </c>
      <c r="AQ741" s="100" t="str">
        <f t="shared" si="474"/>
        <v>●</v>
      </c>
      <c r="AR741" s="100" t="str">
        <f t="shared" si="475"/>
        <v>●</v>
      </c>
      <c r="AS741" s="100" t="str">
        <f t="shared" si="479"/>
        <v>●</v>
      </c>
    </row>
    <row r="742" spans="2:45" s="100" customFormat="1" ht="14.25" customHeight="1">
      <c r="B742" s="102" t="s">
        <v>125</v>
      </c>
      <c r="C742" s="106">
        <v>242</v>
      </c>
      <c r="D742" s="107">
        <v>180</v>
      </c>
      <c r="E742" s="107">
        <v>161</v>
      </c>
      <c r="F742" s="107">
        <v>124</v>
      </c>
      <c r="G742" s="107">
        <f t="shared" si="481"/>
        <v>90</v>
      </c>
      <c r="H742" s="107">
        <f t="shared" si="483"/>
        <v>-34</v>
      </c>
      <c r="I742" s="108">
        <f t="shared" si="484"/>
        <v>-27.419354838709676</v>
      </c>
      <c r="J742" s="102"/>
      <c r="K742" s="114" t="s">
        <v>125</v>
      </c>
      <c r="L742" s="106">
        <v>203</v>
      </c>
      <c r="M742" s="107">
        <v>197</v>
      </c>
      <c r="N742" s="107">
        <v>146</v>
      </c>
      <c r="O742" s="107">
        <v>127</v>
      </c>
      <c r="P742" s="107">
        <f t="shared" si="482"/>
        <v>86</v>
      </c>
      <c r="Q742" s="107">
        <f t="shared" si="485"/>
        <v>-41</v>
      </c>
      <c r="R742" s="108">
        <f t="shared" si="486"/>
        <v>-32.283464566929133</v>
      </c>
      <c r="S742" s="108"/>
      <c r="W742" s="100" t="s">
        <v>358</v>
      </c>
      <c r="X742" s="100">
        <v>351</v>
      </c>
      <c r="Y742" s="100">
        <v>301</v>
      </c>
      <c r="Z742" s="100">
        <v>242</v>
      </c>
      <c r="AA742" s="100">
        <v>180</v>
      </c>
      <c r="AC742" s="100" t="s">
        <v>358</v>
      </c>
      <c r="AD742" s="100">
        <v>366</v>
      </c>
      <c r="AE742" s="100">
        <v>288</v>
      </c>
      <c r="AF742" s="100">
        <v>203</v>
      </c>
      <c r="AG742" s="100">
        <v>197</v>
      </c>
      <c r="AJ742" s="100" t="str">
        <f t="shared" si="477"/>
        <v>●</v>
      </c>
      <c r="AK742" s="100" t="str">
        <f t="shared" si="471"/>
        <v>●</v>
      </c>
      <c r="AL742" s="100" t="str">
        <f t="shared" si="480"/>
        <v>●</v>
      </c>
      <c r="AM742" s="100" t="str">
        <f t="shared" si="473"/>
        <v>●</v>
      </c>
      <c r="AP742" s="100" t="str">
        <f t="shared" si="478"/>
        <v>●</v>
      </c>
      <c r="AQ742" s="100" t="str">
        <f t="shared" si="474"/>
        <v>●</v>
      </c>
      <c r="AR742" s="100" t="str">
        <f t="shared" si="475"/>
        <v>●</v>
      </c>
      <c r="AS742" s="100" t="str">
        <f t="shared" si="479"/>
        <v>●</v>
      </c>
    </row>
    <row r="743" spans="2:45" s="100" customFormat="1" ht="14.25" customHeight="1">
      <c r="B743" s="102" t="s">
        <v>126</v>
      </c>
      <c r="C743" s="106">
        <v>237</v>
      </c>
      <c r="D743" s="107">
        <v>172</v>
      </c>
      <c r="E743" s="107">
        <v>125</v>
      </c>
      <c r="F743" s="107">
        <v>107</v>
      </c>
      <c r="G743" s="107">
        <f t="shared" si="481"/>
        <v>90</v>
      </c>
      <c r="H743" s="107">
        <f t="shared" si="483"/>
        <v>-17</v>
      </c>
      <c r="I743" s="108">
        <f t="shared" si="484"/>
        <v>-15.887850467289718</v>
      </c>
      <c r="J743" s="102"/>
      <c r="K743" s="114" t="s">
        <v>126</v>
      </c>
      <c r="L743" s="106">
        <v>210</v>
      </c>
      <c r="M743" s="107">
        <v>182</v>
      </c>
      <c r="N743" s="107">
        <v>141</v>
      </c>
      <c r="O743" s="107">
        <v>90</v>
      </c>
      <c r="P743" s="107">
        <f t="shared" si="482"/>
        <v>84</v>
      </c>
      <c r="Q743" s="107">
        <f t="shared" si="485"/>
        <v>-6</v>
      </c>
      <c r="R743" s="108">
        <f t="shared" si="486"/>
        <v>-6.666666666666667</v>
      </c>
      <c r="S743" s="108"/>
      <c r="W743" s="100" t="s">
        <v>359</v>
      </c>
      <c r="X743" s="100">
        <v>258</v>
      </c>
      <c r="Y743" s="100">
        <v>263</v>
      </c>
      <c r="Z743" s="100">
        <v>237</v>
      </c>
      <c r="AA743" s="100">
        <v>172</v>
      </c>
      <c r="AC743" s="100" t="s">
        <v>359</v>
      </c>
      <c r="AD743" s="100">
        <v>260</v>
      </c>
      <c r="AE743" s="100">
        <v>285</v>
      </c>
      <c r="AF743" s="100">
        <v>210</v>
      </c>
      <c r="AG743" s="100">
        <v>182</v>
      </c>
      <c r="AJ743" s="100" t="str">
        <f t="shared" si="477"/>
        <v>●</v>
      </c>
      <c r="AK743" s="100" t="str">
        <f t="shared" si="471"/>
        <v>●</v>
      </c>
      <c r="AL743" s="100" t="str">
        <f t="shared" si="480"/>
        <v>●</v>
      </c>
      <c r="AM743" s="100" t="str">
        <f t="shared" si="473"/>
        <v>●</v>
      </c>
      <c r="AP743" s="100" t="str">
        <f t="shared" si="478"/>
        <v>●</v>
      </c>
      <c r="AQ743" s="100" t="str">
        <f t="shared" si="474"/>
        <v>●</v>
      </c>
      <c r="AR743" s="100" t="str">
        <f t="shared" si="475"/>
        <v>●</v>
      </c>
      <c r="AS743" s="100" t="str">
        <f t="shared" si="479"/>
        <v>●</v>
      </c>
    </row>
    <row r="744" spans="2:45" s="100" customFormat="1" ht="14.25" customHeight="1">
      <c r="B744" s="102" t="s">
        <v>127</v>
      </c>
      <c r="C744" s="106">
        <v>188</v>
      </c>
      <c r="D744" s="107">
        <v>180</v>
      </c>
      <c r="E744" s="107">
        <v>124</v>
      </c>
      <c r="F744" s="107">
        <v>107</v>
      </c>
      <c r="G744" s="107">
        <f t="shared" si="481"/>
        <v>72</v>
      </c>
      <c r="H744" s="107">
        <f t="shared" si="483"/>
        <v>-35</v>
      </c>
      <c r="I744" s="108">
        <f t="shared" si="484"/>
        <v>-32.710280373831772</v>
      </c>
      <c r="J744" s="102"/>
      <c r="K744" s="114" t="s">
        <v>127</v>
      </c>
      <c r="L744" s="106">
        <v>244</v>
      </c>
      <c r="M744" s="107">
        <v>176</v>
      </c>
      <c r="N744" s="107">
        <v>133</v>
      </c>
      <c r="O744" s="107">
        <v>106</v>
      </c>
      <c r="P744" s="107">
        <f t="shared" si="482"/>
        <v>72</v>
      </c>
      <c r="Q744" s="107">
        <f t="shared" si="485"/>
        <v>-34</v>
      </c>
      <c r="R744" s="108">
        <f t="shared" si="486"/>
        <v>-32.075471698113205</v>
      </c>
      <c r="S744" s="108"/>
      <c r="W744" s="100" t="s">
        <v>360</v>
      </c>
      <c r="X744" s="100">
        <v>232</v>
      </c>
      <c r="Y744" s="100">
        <v>193</v>
      </c>
      <c r="Z744" s="100">
        <v>188</v>
      </c>
      <c r="AA744" s="100">
        <v>180</v>
      </c>
      <c r="AC744" s="100" t="s">
        <v>360</v>
      </c>
      <c r="AD744" s="100">
        <v>283</v>
      </c>
      <c r="AE744" s="100">
        <v>214</v>
      </c>
      <c r="AF744" s="100">
        <v>244</v>
      </c>
      <c r="AG744" s="100">
        <v>176</v>
      </c>
      <c r="AJ744" s="100" t="str">
        <f t="shared" si="477"/>
        <v>●</v>
      </c>
      <c r="AK744" s="100" t="str">
        <f t="shared" si="471"/>
        <v>●</v>
      </c>
      <c r="AL744" s="100" t="str">
        <f t="shared" si="480"/>
        <v>●</v>
      </c>
      <c r="AM744" s="100" t="str">
        <f t="shared" si="473"/>
        <v>●</v>
      </c>
      <c r="AP744" s="100" t="str">
        <f t="shared" si="478"/>
        <v>●</v>
      </c>
      <c r="AQ744" s="100" t="str">
        <f t="shared" si="474"/>
        <v>●</v>
      </c>
      <c r="AR744" s="100" t="str">
        <f t="shared" si="475"/>
        <v>●</v>
      </c>
      <c r="AS744" s="100" t="str">
        <f t="shared" si="479"/>
        <v>●</v>
      </c>
    </row>
    <row r="745" spans="2:45" s="100" customFormat="1" ht="14.25" customHeight="1">
      <c r="B745" s="102" t="s">
        <v>128</v>
      </c>
      <c r="C745" s="106">
        <v>206</v>
      </c>
      <c r="D745" s="107">
        <v>188</v>
      </c>
      <c r="E745" s="107">
        <v>143</v>
      </c>
      <c r="F745" s="107">
        <v>115</v>
      </c>
      <c r="G745" s="107">
        <f t="shared" si="481"/>
        <v>93</v>
      </c>
      <c r="H745" s="107">
        <f t="shared" si="483"/>
        <v>-22</v>
      </c>
      <c r="I745" s="108">
        <f t="shared" si="484"/>
        <v>-19.130434782608695</v>
      </c>
      <c r="J745" s="102"/>
      <c r="K745" s="114" t="s">
        <v>128</v>
      </c>
      <c r="L745" s="106">
        <v>223</v>
      </c>
      <c r="M745" s="107">
        <v>197</v>
      </c>
      <c r="N745" s="107">
        <v>153</v>
      </c>
      <c r="O745" s="107">
        <v>101</v>
      </c>
      <c r="P745" s="107">
        <f t="shared" si="482"/>
        <v>87</v>
      </c>
      <c r="Q745" s="107">
        <f t="shared" si="485"/>
        <v>-14</v>
      </c>
      <c r="R745" s="108">
        <f t="shared" si="486"/>
        <v>-13.861386138613863</v>
      </c>
      <c r="S745" s="108"/>
      <c r="W745" s="100" t="s">
        <v>361</v>
      </c>
      <c r="X745" s="100">
        <v>212</v>
      </c>
      <c r="Y745" s="100">
        <v>202</v>
      </c>
      <c r="Z745" s="100">
        <v>206</v>
      </c>
      <c r="AA745" s="100">
        <v>188</v>
      </c>
      <c r="AC745" s="100" t="s">
        <v>361</v>
      </c>
      <c r="AD745" s="100">
        <v>267</v>
      </c>
      <c r="AE745" s="100">
        <v>237</v>
      </c>
      <c r="AF745" s="100">
        <v>223</v>
      </c>
      <c r="AG745" s="100">
        <v>197</v>
      </c>
      <c r="AJ745" s="100" t="str">
        <f t="shared" si="477"/>
        <v>●</v>
      </c>
      <c r="AK745" s="100" t="str">
        <f t="shared" si="471"/>
        <v>●</v>
      </c>
      <c r="AL745" s="100" t="str">
        <f t="shared" si="480"/>
        <v>●</v>
      </c>
      <c r="AM745" s="100" t="str">
        <f t="shared" si="473"/>
        <v>●</v>
      </c>
      <c r="AP745" s="100" t="str">
        <f t="shared" si="478"/>
        <v>●</v>
      </c>
      <c r="AQ745" s="100" t="str">
        <f t="shared" si="474"/>
        <v>●</v>
      </c>
      <c r="AR745" s="100" t="str">
        <f t="shared" si="475"/>
        <v>●</v>
      </c>
      <c r="AS745" s="100" t="str">
        <f t="shared" si="479"/>
        <v>●</v>
      </c>
    </row>
    <row r="746" spans="2:45" s="100" customFormat="1" ht="14.25" customHeight="1">
      <c r="B746" s="102" t="s">
        <v>129</v>
      </c>
      <c r="C746" s="106">
        <v>217</v>
      </c>
      <c r="D746" s="107">
        <v>203</v>
      </c>
      <c r="E746" s="107">
        <v>162</v>
      </c>
      <c r="F746" s="107">
        <v>163</v>
      </c>
      <c r="G746" s="107">
        <f t="shared" si="481"/>
        <v>117</v>
      </c>
      <c r="H746" s="107">
        <f t="shared" si="483"/>
        <v>-46</v>
      </c>
      <c r="I746" s="108">
        <f t="shared" si="484"/>
        <v>-28.220858895705518</v>
      </c>
      <c r="J746" s="102"/>
      <c r="K746" s="114" t="s">
        <v>129</v>
      </c>
      <c r="L746" s="106">
        <v>248</v>
      </c>
      <c r="M746" s="107">
        <v>198</v>
      </c>
      <c r="N746" s="107">
        <v>193</v>
      </c>
      <c r="O746" s="107">
        <v>119</v>
      </c>
      <c r="P746" s="107">
        <f t="shared" si="482"/>
        <v>94</v>
      </c>
      <c r="Q746" s="107">
        <f t="shared" si="485"/>
        <v>-25</v>
      </c>
      <c r="R746" s="108">
        <f t="shared" si="486"/>
        <v>-21.008403361344538</v>
      </c>
      <c r="S746" s="108"/>
      <c r="W746" s="100" t="s">
        <v>362</v>
      </c>
      <c r="X746" s="100">
        <v>269</v>
      </c>
      <c r="Y746" s="100">
        <v>223</v>
      </c>
      <c r="Z746" s="100">
        <v>217</v>
      </c>
      <c r="AA746" s="100">
        <v>203</v>
      </c>
      <c r="AC746" s="100" t="s">
        <v>362</v>
      </c>
      <c r="AD746" s="100">
        <v>323</v>
      </c>
      <c r="AE746" s="100">
        <v>227</v>
      </c>
      <c r="AF746" s="100">
        <v>248</v>
      </c>
      <c r="AG746" s="100">
        <v>198</v>
      </c>
      <c r="AJ746" s="100" t="str">
        <f t="shared" si="477"/>
        <v>●</v>
      </c>
      <c r="AK746" s="100" t="str">
        <f t="shared" si="471"/>
        <v>●</v>
      </c>
      <c r="AL746" s="100" t="str">
        <f t="shared" si="480"/>
        <v>●</v>
      </c>
      <c r="AM746" s="100" t="str">
        <f t="shared" si="473"/>
        <v>●</v>
      </c>
      <c r="AP746" s="100" t="str">
        <f t="shared" si="478"/>
        <v>●</v>
      </c>
      <c r="AQ746" s="100" t="str">
        <f t="shared" si="474"/>
        <v>●</v>
      </c>
      <c r="AR746" s="100" t="str">
        <f t="shared" si="475"/>
        <v>●</v>
      </c>
      <c r="AS746" s="100" t="str">
        <f t="shared" si="479"/>
        <v>●</v>
      </c>
    </row>
    <row r="747" spans="2:45" s="100" customFormat="1" ht="14.25" customHeight="1">
      <c r="B747" s="102" t="s">
        <v>130</v>
      </c>
      <c r="C747" s="106">
        <v>240</v>
      </c>
      <c r="D747" s="107">
        <v>218</v>
      </c>
      <c r="E747" s="107">
        <v>205</v>
      </c>
      <c r="F747" s="107">
        <v>161</v>
      </c>
      <c r="G747" s="107">
        <f t="shared" si="481"/>
        <v>140</v>
      </c>
      <c r="H747" s="107">
        <f t="shared" si="483"/>
        <v>-21</v>
      </c>
      <c r="I747" s="108">
        <f t="shared" si="484"/>
        <v>-13.043478260869565</v>
      </c>
      <c r="J747" s="102"/>
      <c r="K747" s="114" t="s">
        <v>130</v>
      </c>
      <c r="L747" s="106">
        <v>231</v>
      </c>
      <c r="M747" s="107">
        <v>223</v>
      </c>
      <c r="N747" s="107">
        <v>172</v>
      </c>
      <c r="O747" s="107">
        <v>193</v>
      </c>
      <c r="P747" s="107">
        <f t="shared" si="482"/>
        <v>109</v>
      </c>
      <c r="Q747" s="107">
        <f t="shared" si="485"/>
        <v>-84</v>
      </c>
      <c r="R747" s="108">
        <f t="shared" si="486"/>
        <v>-43.523316062176164</v>
      </c>
      <c r="S747" s="108"/>
      <c r="W747" s="100" t="s">
        <v>363</v>
      </c>
      <c r="X747" s="100">
        <v>381</v>
      </c>
      <c r="Y747" s="100">
        <v>286</v>
      </c>
      <c r="Z747" s="100">
        <v>240</v>
      </c>
      <c r="AA747" s="100">
        <v>218</v>
      </c>
      <c r="AC747" s="100" t="s">
        <v>363</v>
      </c>
      <c r="AD747" s="100">
        <v>380</v>
      </c>
      <c r="AE747" s="100">
        <v>297</v>
      </c>
      <c r="AF747" s="100">
        <v>231</v>
      </c>
      <c r="AG747" s="100">
        <v>223</v>
      </c>
      <c r="AJ747" s="100" t="str">
        <f t="shared" si="477"/>
        <v>●</v>
      </c>
      <c r="AK747" s="100" t="str">
        <f t="shared" si="471"/>
        <v>●</v>
      </c>
      <c r="AL747" s="100" t="str">
        <f>IF(E747=Z747,"○","●")</f>
        <v>●</v>
      </c>
      <c r="AM747" s="100" t="str">
        <f t="shared" si="473"/>
        <v>●</v>
      </c>
      <c r="AP747" s="100" t="str">
        <f t="shared" si="478"/>
        <v>●</v>
      </c>
      <c r="AQ747" s="100" t="str">
        <f t="shared" si="474"/>
        <v>●</v>
      </c>
      <c r="AR747" s="100" t="str">
        <f t="shared" si="475"/>
        <v>●</v>
      </c>
      <c r="AS747" s="100" t="str">
        <f t="shared" si="479"/>
        <v>●</v>
      </c>
    </row>
    <row r="748" spans="2:45" s="100" customFormat="1" ht="14.25" customHeight="1">
      <c r="B748" s="102" t="s">
        <v>131</v>
      </c>
      <c r="C748" s="106">
        <v>281</v>
      </c>
      <c r="D748" s="107">
        <v>225</v>
      </c>
      <c r="E748" s="107">
        <v>219</v>
      </c>
      <c r="F748" s="107">
        <v>189</v>
      </c>
      <c r="G748" s="107">
        <f t="shared" si="481"/>
        <v>139</v>
      </c>
      <c r="H748" s="107">
        <f t="shared" si="483"/>
        <v>-50</v>
      </c>
      <c r="I748" s="108">
        <f t="shared" si="484"/>
        <v>-26.455026455026452</v>
      </c>
      <c r="J748" s="102"/>
      <c r="K748" s="114" t="s">
        <v>131</v>
      </c>
      <c r="L748" s="106">
        <v>276</v>
      </c>
      <c r="M748" s="107">
        <v>228</v>
      </c>
      <c r="N748" s="107">
        <v>202</v>
      </c>
      <c r="O748" s="107">
        <v>160</v>
      </c>
      <c r="P748" s="107">
        <f t="shared" si="482"/>
        <v>174</v>
      </c>
      <c r="Q748" s="107">
        <f t="shared" si="485"/>
        <v>14</v>
      </c>
      <c r="R748" s="108">
        <f t="shared" si="486"/>
        <v>8.75</v>
      </c>
      <c r="S748" s="108"/>
      <c r="W748" s="100" t="s">
        <v>364</v>
      </c>
      <c r="X748" s="100">
        <v>316</v>
      </c>
      <c r="Y748" s="100">
        <v>396</v>
      </c>
      <c r="Z748" s="100">
        <v>281</v>
      </c>
      <c r="AA748" s="100">
        <v>225</v>
      </c>
      <c r="AC748" s="100" t="s">
        <v>364</v>
      </c>
      <c r="AD748" s="100">
        <v>309</v>
      </c>
      <c r="AE748" s="100">
        <v>364</v>
      </c>
      <c r="AF748" s="100">
        <v>276</v>
      </c>
      <c r="AG748" s="100">
        <v>228</v>
      </c>
      <c r="AJ748" s="100" t="str">
        <f t="shared" si="477"/>
        <v>●</v>
      </c>
      <c r="AK748" s="100" t="str">
        <f t="shared" si="471"/>
        <v>●</v>
      </c>
      <c r="AL748" s="100" t="str">
        <f t="shared" ref="AL748:AL756" si="487">IF(E748=Z748,"○","●")</f>
        <v>●</v>
      </c>
      <c r="AM748" s="100" t="str">
        <f t="shared" si="473"/>
        <v>●</v>
      </c>
      <c r="AP748" s="100" t="str">
        <f t="shared" si="478"/>
        <v>●</v>
      </c>
      <c r="AQ748" s="100" t="str">
        <f t="shared" si="474"/>
        <v>●</v>
      </c>
      <c r="AR748" s="100" t="str">
        <f t="shared" si="475"/>
        <v>●</v>
      </c>
      <c r="AS748" s="100" t="str">
        <f t="shared" si="479"/>
        <v>●</v>
      </c>
    </row>
    <row r="749" spans="2:45" s="100" customFormat="1" ht="14.25" customHeight="1">
      <c r="B749" s="102" t="s">
        <v>132</v>
      </c>
      <c r="C749" s="106">
        <v>380</v>
      </c>
      <c r="D749" s="107">
        <v>260</v>
      </c>
      <c r="E749" s="107">
        <v>214</v>
      </c>
      <c r="F749" s="107">
        <v>207</v>
      </c>
      <c r="G749" s="107">
        <f t="shared" si="481"/>
        <v>176</v>
      </c>
      <c r="H749" s="107">
        <f t="shared" si="483"/>
        <v>-31</v>
      </c>
      <c r="I749" s="108">
        <f t="shared" si="484"/>
        <v>-14.975845410628018</v>
      </c>
      <c r="J749" s="102"/>
      <c r="K749" s="114" t="s">
        <v>132</v>
      </c>
      <c r="L749" s="106">
        <v>348</v>
      </c>
      <c r="M749" s="107">
        <v>283</v>
      </c>
      <c r="N749" s="107">
        <v>237</v>
      </c>
      <c r="O749" s="107">
        <v>195</v>
      </c>
      <c r="P749" s="107">
        <f t="shared" si="482"/>
        <v>154</v>
      </c>
      <c r="Q749" s="107">
        <f t="shared" si="485"/>
        <v>-41</v>
      </c>
      <c r="R749" s="108">
        <f t="shared" si="486"/>
        <v>-21.025641025641026</v>
      </c>
      <c r="S749" s="108"/>
      <c r="W749" s="100" t="s">
        <v>365</v>
      </c>
      <c r="X749" s="100">
        <v>333</v>
      </c>
      <c r="Y749" s="100">
        <v>323</v>
      </c>
      <c r="Z749" s="100">
        <v>380</v>
      </c>
      <c r="AA749" s="100">
        <v>260</v>
      </c>
      <c r="AC749" s="100" t="s">
        <v>365</v>
      </c>
      <c r="AD749" s="100">
        <v>319</v>
      </c>
      <c r="AE749" s="100">
        <v>308</v>
      </c>
      <c r="AF749" s="100">
        <v>348</v>
      </c>
      <c r="AG749" s="100">
        <v>283</v>
      </c>
      <c r="AJ749" s="100" t="str">
        <f t="shared" si="477"/>
        <v>●</v>
      </c>
      <c r="AK749" s="100" t="str">
        <f t="shared" si="471"/>
        <v>●</v>
      </c>
      <c r="AL749" s="100" t="str">
        <f t="shared" si="487"/>
        <v>●</v>
      </c>
      <c r="AM749" s="100" t="str">
        <f t="shared" si="473"/>
        <v>●</v>
      </c>
      <c r="AP749" s="100" t="str">
        <f t="shared" si="478"/>
        <v>●</v>
      </c>
      <c r="AQ749" s="100" t="str">
        <f t="shared" si="474"/>
        <v>●</v>
      </c>
      <c r="AR749" s="100" t="str">
        <f t="shared" si="475"/>
        <v>●</v>
      </c>
      <c r="AS749" s="100" t="str">
        <f t="shared" si="479"/>
        <v>●</v>
      </c>
    </row>
    <row r="750" spans="2:45" s="100" customFormat="1" ht="14.25" customHeight="1">
      <c r="B750" s="102" t="s">
        <v>133</v>
      </c>
      <c r="C750" s="106">
        <v>305</v>
      </c>
      <c r="D750" s="107">
        <v>363</v>
      </c>
      <c r="E750" s="107">
        <v>250</v>
      </c>
      <c r="F750" s="107">
        <v>218</v>
      </c>
      <c r="G750" s="107">
        <f t="shared" si="481"/>
        <v>197</v>
      </c>
      <c r="H750" s="107">
        <f t="shared" si="483"/>
        <v>-21</v>
      </c>
      <c r="I750" s="108">
        <f t="shared" si="484"/>
        <v>-9.6330275229357802</v>
      </c>
      <c r="J750" s="102"/>
      <c r="K750" s="114" t="s">
        <v>133</v>
      </c>
      <c r="L750" s="106">
        <v>284</v>
      </c>
      <c r="M750" s="107">
        <v>340</v>
      </c>
      <c r="N750" s="107">
        <v>266</v>
      </c>
      <c r="O750" s="107">
        <v>226</v>
      </c>
      <c r="P750" s="107">
        <f t="shared" si="482"/>
        <v>188</v>
      </c>
      <c r="Q750" s="107">
        <f t="shared" si="485"/>
        <v>-38</v>
      </c>
      <c r="R750" s="108">
        <f t="shared" si="486"/>
        <v>-16.814159292035399</v>
      </c>
      <c r="S750" s="108"/>
      <c r="W750" s="100" t="s">
        <v>366</v>
      </c>
      <c r="X750" s="100">
        <v>369</v>
      </c>
      <c r="Y750" s="100">
        <v>321</v>
      </c>
      <c r="Z750" s="100">
        <v>305</v>
      </c>
      <c r="AA750" s="100">
        <v>363</v>
      </c>
      <c r="AC750" s="100" t="s">
        <v>366</v>
      </c>
      <c r="AD750" s="100">
        <v>414</v>
      </c>
      <c r="AE750" s="100">
        <v>307</v>
      </c>
      <c r="AF750" s="100">
        <v>284</v>
      </c>
      <c r="AG750" s="100">
        <v>340</v>
      </c>
      <c r="AJ750" s="100" t="str">
        <f t="shared" si="477"/>
        <v>●</v>
      </c>
      <c r="AK750" s="100" t="str">
        <f t="shared" si="471"/>
        <v>●</v>
      </c>
      <c r="AL750" s="100" t="str">
        <f t="shared" si="487"/>
        <v>●</v>
      </c>
      <c r="AM750" s="100" t="str">
        <f t="shared" si="473"/>
        <v>●</v>
      </c>
      <c r="AP750" s="100" t="str">
        <f t="shared" si="478"/>
        <v>●</v>
      </c>
      <c r="AQ750" s="100" t="str">
        <f t="shared" si="474"/>
        <v>●</v>
      </c>
      <c r="AR750" s="100" t="str">
        <f t="shared" si="475"/>
        <v>●</v>
      </c>
      <c r="AS750" s="100" t="str">
        <f t="shared" si="479"/>
        <v>●</v>
      </c>
    </row>
    <row r="751" spans="2:45" s="100" customFormat="1" ht="14.25" customHeight="1">
      <c r="B751" s="102" t="s">
        <v>134</v>
      </c>
      <c r="C751" s="106">
        <v>326</v>
      </c>
      <c r="D751" s="107">
        <v>314</v>
      </c>
      <c r="E751" s="107">
        <v>344</v>
      </c>
      <c r="F751" s="107">
        <v>236</v>
      </c>
      <c r="G751" s="107">
        <f t="shared" si="481"/>
        <v>203</v>
      </c>
      <c r="H751" s="107">
        <f t="shared" si="483"/>
        <v>-33</v>
      </c>
      <c r="I751" s="108">
        <f t="shared" si="484"/>
        <v>-13.983050847457626</v>
      </c>
      <c r="J751" s="102"/>
      <c r="K751" s="114" t="s">
        <v>134</v>
      </c>
      <c r="L751" s="106">
        <v>299</v>
      </c>
      <c r="M751" s="107">
        <v>284</v>
      </c>
      <c r="N751" s="107">
        <v>325</v>
      </c>
      <c r="O751" s="107">
        <v>261</v>
      </c>
      <c r="P751" s="107">
        <f t="shared" si="482"/>
        <v>216</v>
      </c>
      <c r="Q751" s="107">
        <f t="shared" si="485"/>
        <v>-45</v>
      </c>
      <c r="R751" s="108">
        <f t="shared" si="486"/>
        <v>-17.241379310344829</v>
      </c>
      <c r="S751" s="108"/>
      <c r="W751" s="100" t="s">
        <v>367</v>
      </c>
      <c r="X751" s="100">
        <v>359</v>
      </c>
      <c r="Y751" s="100">
        <v>351</v>
      </c>
      <c r="Z751" s="100">
        <v>326</v>
      </c>
      <c r="AA751" s="100">
        <v>314</v>
      </c>
      <c r="AC751" s="100" t="s">
        <v>367</v>
      </c>
      <c r="AD751" s="100">
        <v>374</v>
      </c>
      <c r="AE751" s="100">
        <v>391</v>
      </c>
      <c r="AF751" s="100">
        <v>299</v>
      </c>
      <c r="AG751" s="100">
        <v>284</v>
      </c>
      <c r="AJ751" s="100" t="str">
        <f t="shared" si="477"/>
        <v>●</v>
      </c>
      <c r="AK751" s="100" t="str">
        <f t="shared" si="471"/>
        <v>●</v>
      </c>
      <c r="AL751" s="100" t="str">
        <f t="shared" si="487"/>
        <v>●</v>
      </c>
      <c r="AM751" s="100" t="str">
        <f t="shared" si="473"/>
        <v>●</v>
      </c>
      <c r="AP751" s="100" t="str">
        <f t="shared" si="478"/>
        <v>●</v>
      </c>
      <c r="AQ751" s="100" t="str">
        <f t="shared" si="474"/>
        <v>●</v>
      </c>
      <c r="AR751" s="100" t="str">
        <f t="shared" si="475"/>
        <v>●</v>
      </c>
      <c r="AS751" s="100" t="str">
        <f t="shared" si="479"/>
        <v>●</v>
      </c>
    </row>
    <row r="752" spans="2:45" s="100" customFormat="1" ht="14.25" customHeight="1">
      <c r="B752" s="102" t="s">
        <v>135</v>
      </c>
      <c r="C752" s="106">
        <v>328</v>
      </c>
      <c r="D752" s="107">
        <v>302</v>
      </c>
      <c r="E752" s="107">
        <v>288</v>
      </c>
      <c r="F752" s="107">
        <v>325</v>
      </c>
      <c r="G752" s="107">
        <f t="shared" si="481"/>
        <v>235</v>
      </c>
      <c r="H752" s="107">
        <f t="shared" si="483"/>
        <v>-90</v>
      </c>
      <c r="I752" s="108">
        <f t="shared" si="484"/>
        <v>-27.692307692307693</v>
      </c>
      <c r="J752" s="102"/>
      <c r="K752" s="114" t="s">
        <v>135</v>
      </c>
      <c r="L752" s="106">
        <v>364</v>
      </c>
      <c r="M752" s="107">
        <v>290</v>
      </c>
      <c r="N752" s="107">
        <v>282</v>
      </c>
      <c r="O752" s="107">
        <v>309</v>
      </c>
      <c r="P752" s="107">
        <f t="shared" si="482"/>
        <v>236</v>
      </c>
      <c r="Q752" s="107">
        <f t="shared" si="485"/>
        <v>-73</v>
      </c>
      <c r="R752" s="108">
        <f t="shared" si="486"/>
        <v>-23.624595469255663</v>
      </c>
      <c r="S752" s="108"/>
      <c r="W752" s="100" t="s">
        <v>368</v>
      </c>
      <c r="X752" s="100">
        <v>258</v>
      </c>
      <c r="Y752" s="100">
        <v>308</v>
      </c>
      <c r="Z752" s="100">
        <v>328</v>
      </c>
      <c r="AA752" s="100">
        <v>302</v>
      </c>
      <c r="AC752" s="100" t="s">
        <v>368</v>
      </c>
      <c r="AD752" s="100">
        <v>266</v>
      </c>
      <c r="AE752" s="100">
        <v>352</v>
      </c>
      <c r="AF752" s="100">
        <v>364</v>
      </c>
      <c r="AG752" s="100">
        <v>290</v>
      </c>
      <c r="AJ752" s="100" t="str">
        <f t="shared" si="477"/>
        <v>●</v>
      </c>
      <c r="AK752" s="100" t="str">
        <f t="shared" si="471"/>
        <v>●</v>
      </c>
      <c r="AL752" s="100" t="str">
        <f t="shared" si="487"/>
        <v>●</v>
      </c>
      <c r="AM752" s="100" t="str">
        <f t="shared" si="473"/>
        <v>●</v>
      </c>
      <c r="AP752" s="100" t="str">
        <f t="shared" si="478"/>
        <v>●</v>
      </c>
      <c r="AQ752" s="100" t="str">
        <f t="shared" si="474"/>
        <v>●</v>
      </c>
      <c r="AR752" s="100" t="str">
        <f t="shared" si="475"/>
        <v>●</v>
      </c>
      <c r="AS752" s="100" t="str">
        <f t="shared" si="479"/>
        <v>●</v>
      </c>
    </row>
    <row r="753" spans="2:45" s="100" customFormat="1" ht="14.25" customHeight="1">
      <c r="B753" s="102" t="s">
        <v>136</v>
      </c>
      <c r="C753" s="106">
        <v>288</v>
      </c>
      <c r="D753" s="107">
        <v>296</v>
      </c>
      <c r="E753" s="107">
        <v>272</v>
      </c>
      <c r="F753" s="107">
        <v>274</v>
      </c>
      <c r="G753" s="107">
        <f t="shared" si="481"/>
        <v>315</v>
      </c>
      <c r="H753" s="107">
        <f t="shared" si="483"/>
        <v>41</v>
      </c>
      <c r="I753" s="108">
        <f t="shared" si="484"/>
        <v>14.963503649635038</v>
      </c>
      <c r="J753" s="102"/>
      <c r="K753" s="114" t="s">
        <v>136</v>
      </c>
      <c r="L753" s="106">
        <v>318</v>
      </c>
      <c r="M753" s="107">
        <v>320</v>
      </c>
      <c r="N753" s="107">
        <v>248</v>
      </c>
      <c r="O753" s="107">
        <v>248</v>
      </c>
      <c r="P753" s="107">
        <f t="shared" si="482"/>
        <v>275</v>
      </c>
      <c r="Q753" s="107">
        <f t="shared" si="485"/>
        <v>27</v>
      </c>
      <c r="R753" s="108">
        <f t="shared" si="486"/>
        <v>10.887096774193548</v>
      </c>
      <c r="S753" s="108"/>
      <c r="W753" s="100" t="s">
        <v>369</v>
      </c>
      <c r="X753" s="100">
        <v>176</v>
      </c>
      <c r="Y753" s="100">
        <v>208</v>
      </c>
      <c r="Z753" s="100">
        <v>288</v>
      </c>
      <c r="AA753" s="100">
        <v>296</v>
      </c>
      <c r="AC753" s="100" t="s">
        <v>369</v>
      </c>
      <c r="AD753" s="100">
        <v>159</v>
      </c>
      <c r="AE753" s="100">
        <v>229</v>
      </c>
      <c r="AF753" s="100">
        <v>318</v>
      </c>
      <c r="AG753" s="100">
        <v>320</v>
      </c>
      <c r="AJ753" s="100" t="str">
        <f t="shared" si="477"/>
        <v>●</v>
      </c>
      <c r="AK753" s="100" t="str">
        <f t="shared" si="471"/>
        <v>●</v>
      </c>
      <c r="AL753" s="100" t="str">
        <f t="shared" si="487"/>
        <v>●</v>
      </c>
      <c r="AM753" s="100" t="str">
        <f t="shared" si="473"/>
        <v>●</v>
      </c>
      <c r="AP753" s="100" t="str">
        <f t="shared" si="478"/>
        <v>●</v>
      </c>
      <c r="AQ753" s="100" t="str">
        <f t="shared" si="474"/>
        <v>●</v>
      </c>
      <c r="AR753" s="100" t="str">
        <f t="shared" si="475"/>
        <v>●</v>
      </c>
      <c r="AS753" s="100" t="str">
        <f t="shared" si="479"/>
        <v>●</v>
      </c>
    </row>
    <row r="754" spans="2:45" s="100" customFormat="1" ht="14.25" customHeight="1">
      <c r="B754" s="102" t="s">
        <v>137</v>
      </c>
      <c r="C754" s="106">
        <v>206</v>
      </c>
      <c r="D754" s="107">
        <v>257</v>
      </c>
      <c r="E754" s="107">
        <v>273</v>
      </c>
      <c r="F754" s="107">
        <v>247</v>
      </c>
      <c r="G754" s="107">
        <f t="shared" si="481"/>
        <v>250</v>
      </c>
      <c r="H754" s="107">
        <f t="shared" si="483"/>
        <v>3</v>
      </c>
      <c r="I754" s="108">
        <f t="shared" si="484"/>
        <v>1.214574898785425</v>
      </c>
      <c r="J754" s="102"/>
      <c r="K754" s="114" t="s">
        <v>137</v>
      </c>
      <c r="L754" s="106">
        <v>189</v>
      </c>
      <c r="M754" s="107">
        <v>265</v>
      </c>
      <c r="N754" s="107">
        <v>265</v>
      </c>
      <c r="O754" s="107">
        <v>209</v>
      </c>
      <c r="P754" s="107">
        <f t="shared" si="482"/>
        <v>217</v>
      </c>
      <c r="Q754" s="107">
        <f t="shared" si="485"/>
        <v>8</v>
      </c>
      <c r="R754" s="108">
        <f t="shared" si="486"/>
        <v>3.8277511961722488</v>
      </c>
      <c r="S754" s="108"/>
      <c r="W754" s="100" t="s">
        <v>370</v>
      </c>
      <c r="X754" s="100">
        <v>108</v>
      </c>
      <c r="Y754" s="100">
        <v>133</v>
      </c>
      <c r="Z754" s="100">
        <v>206</v>
      </c>
      <c r="AA754" s="100">
        <v>257</v>
      </c>
      <c r="AC754" s="100" t="s">
        <v>370</v>
      </c>
      <c r="AD754" s="100">
        <v>109</v>
      </c>
      <c r="AE754" s="100">
        <v>128</v>
      </c>
      <c r="AF754" s="100">
        <v>189</v>
      </c>
      <c r="AG754" s="100">
        <v>265</v>
      </c>
      <c r="AJ754" s="100" t="str">
        <f t="shared" si="477"/>
        <v>●</v>
      </c>
      <c r="AK754" s="100" t="str">
        <f t="shared" si="471"/>
        <v>●</v>
      </c>
      <c r="AL754" s="100" t="str">
        <f t="shared" si="487"/>
        <v>●</v>
      </c>
      <c r="AM754" s="100" t="str">
        <f t="shared" si="473"/>
        <v>●</v>
      </c>
      <c r="AP754" s="100" t="str">
        <f t="shared" si="478"/>
        <v>●</v>
      </c>
      <c r="AQ754" s="100" t="str">
        <f t="shared" si="474"/>
        <v>●</v>
      </c>
      <c r="AR754" s="100" t="str">
        <f t="shared" si="475"/>
        <v>●</v>
      </c>
      <c r="AS754" s="100" t="str">
        <f t="shared" si="479"/>
        <v>●</v>
      </c>
    </row>
    <row r="755" spans="2:45" s="100" customFormat="1" ht="14.25" customHeight="1">
      <c r="B755" s="102" t="s">
        <v>138</v>
      </c>
      <c r="C755" s="106">
        <v>123</v>
      </c>
      <c r="D755" s="107">
        <v>166</v>
      </c>
      <c r="E755" s="107">
        <v>207</v>
      </c>
      <c r="F755" s="107">
        <v>244</v>
      </c>
      <c r="G755" s="107">
        <f t="shared" si="481"/>
        <v>210</v>
      </c>
      <c r="H755" s="107">
        <f t="shared" si="483"/>
        <v>-34</v>
      </c>
      <c r="I755" s="108">
        <f t="shared" si="484"/>
        <v>-13.934426229508196</v>
      </c>
      <c r="J755" s="102"/>
      <c r="K755" s="114" t="s">
        <v>138</v>
      </c>
      <c r="L755" s="106">
        <v>95</v>
      </c>
      <c r="M755" s="107">
        <v>146</v>
      </c>
      <c r="N755" s="107">
        <v>185</v>
      </c>
      <c r="O755" s="107">
        <v>197</v>
      </c>
      <c r="P755" s="107">
        <f t="shared" si="482"/>
        <v>158</v>
      </c>
      <c r="Q755" s="107">
        <f t="shared" si="485"/>
        <v>-39</v>
      </c>
      <c r="R755" s="108">
        <f t="shared" si="486"/>
        <v>-19.796954314720814</v>
      </c>
      <c r="S755" s="108"/>
      <c r="W755" s="100" t="s">
        <v>371</v>
      </c>
      <c r="X755" s="100">
        <v>49</v>
      </c>
      <c r="Y755" s="100">
        <v>71</v>
      </c>
      <c r="Z755" s="100">
        <v>123</v>
      </c>
      <c r="AA755" s="100">
        <v>166</v>
      </c>
      <c r="AC755" s="100" t="s">
        <v>371</v>
      </c>
      <c r="AD755" s="100">
        <v>60</v>
      </c>
      <c r="AE755" s="100">
        <v>65</v>
      </c>
      <c r="AF755" s="100">
        <v>95</v>
      </c>
      <c r="AG755" s="100">
        <v>146</v>
      </c>
      <c r="AJ755" s="100" t="str">
        <f t="shared" si="477"/>
        <v>●</v>
      </c>
      <c r="AK755" s="100" t="str">
        <f t="shared" si="471"/>
        <v>●</v>
      </c>
      <c r="AL755" s="100" t="str">
        <f t="shared" si="487"/>
        <v>●</v>
      </c>
      <c r="AM755" s="100" t="str">
        <f t="shared" si="473"/>
        <v>●</v>
      </c>
      <c r="AP755" s="100" t="str">
        <f t="shared" si="478"/>
        <v>●</v>
      </c>
      <c r="AQ755" s="100" t="str">
        <f t="shared" si="474"/>
        <v>●</v>
      </c>
      <c r="AR755" s="100" t="str">
        <f t="shared" si="475"/>
        <v>●</v>
      </c>
      <c r="AS755" s="100" t="str">
        <f t="shared" si="479"/>
        <v>●</v>
      </c>
    </row>
    <row r="756" spans="2:45" s="100" customFormat="1" ht="14.25" customHeight="1">
      <c r="B756" s="102" t="s">
        <v>110</v>
      </c>
      <c r="C756" s="106">
        <v>108</v>
      </c>
      <c r="D756" s="107">
        <v>151</v>
      </c>
      <c r="E756" s="107">
        <v>185</v>
      </c>
      <c r="F756" s="107">
        <v>256</v>
      </c>
      <c r="G756" s="107">
        <f t="shared" si="481"/>
        <v>330</v>
      </c>
      <c r="H756" s="107">
        <f t="shared" si="483"/>
        <v>74</v>
      </c>
      <c r="I756" s="108">
        <f t="shared" si="484"/>
        <v>28.90625</v>
      </c>
      <c r="J756" s="102"/>
      <c r="K756" s="114" t="s">
        <v>110</v>
      </c>
      <c r="L756" s="106">
        <v>48</v>
      </c>
      <c r="M756" s="107">
        <v>81</v>
      </c>
      <c r="N756" s="107">
        <v>115</v>
      </c>
      <c r="O756" s="107">
        <v>138</v>
      </c>
      <c r="P756" s="107">
        <f t="shared" si="482"/>
        <v>179</v>
      </c>
      <c r="Q756" s="107">
        <f t="shared" si="485"/>
        <v>41</v>
      </c>
      <c r="R756" s="108">
        <f t="shared" si="486"/>
        <v>29.710144927536231</v>
      </c>
      <c r="S756" s="108"/>
      <c r="W756" s="100" t="s">
        <v>378</v>
      </c>
      <c r="X756" s="100">
        <v>25</v>
      </c>
      <c r="Y756" s="100">
        <v>50</v>
      </c>
      <c r="Z756" s="100">
        <v>108</v>
      </c>
      <c r="AA756" s="100">
        <v>151</v>
      </c>
      <c r="AC756" s="100" t="s">
        <v>378</v>
      </c>
      <c r="AD756" s="100">
        <v>33</v>
      </c>
      <c r="AE756" s="100">
        <v>43</v>
      </c>
      <c r="AF756" s="100">
        <v>48</v>
      </c>
      <c r="AG756" s="100">
        <v>81</v>
      </c>
      <c r="AJ756" s="100" t="str">
        <f t="shared" si="477"/>
        <v>●</v>
      </c>
      <c r="AK756" s="100" t="str">
        <f t="shared" si="471"/>
        <v>●</v>
      </c>
      <c r="AL756" s="100" t="str">
        <f t="shared" si="487"/>
        <v>●</v>
      </c>
      <c r="AM756" s="100" t="str">
        <f t="shared" si="473"/>
        <v>●</v>
      </c>
      <c r="AP756" s="100" t="str">
        <f t="shared" si="478"/>
        <v>●</v>
      </c>
      <c r="AQ756" s="100" t="str">
        <f t="shared" si="474"/>
        <v>●</v>
      </c>
      <c r="AR756" s="100" t="str">
        <f t="shared" si="475"/>
        <v>●</v>
      </c>
      <c r="AS756" s="100" t="str">
        <f t="shared" si="479"/>
        <v>●</v>
      </c>
    </row>
    <row r="757" spans="2:45" s="100" customFormat="1" ht="14.25" customHeight="1">
      <c r="B757" s="119" t="s">
        <v>111</v>
      </c>
      <c r="C757" s="120" t="s">
        <v>313</v>
      </c>
      <c r="D757" s="116" t="s">
        <v>313</v>
      </c>
      <c r="E757" s="116" t="s">
        <v>313</v>
      </c>
      <c r="F757" s="116">
        <v>2</v>
      </c>
      <c r="G757" s="107">
        <f t="shared" si="481"/>
        <v>11</v>
      </c>
      <c r="H757" s="107"/>
      <c r="I757" s="108"/>
      <c r="K757" s="119" t="s">
        <v>111</v>
      </c>
      <c r="L757" s="120" t="s">
        <v>313</v>
      </c>
      <c r="M757" s="116" t="s">
        <v>313</v>
      </c>
      <c r="N757" s="116" t="s">
        <v>313</v>
      </c>
      <c r="O757" s="116" t="s">
        <v>313</v>
      </c>
      <c r="P757" s="107">
        <f t="shared" si="482"/>
        <v>4</v>
      </c>
      <c r="Q757" s="107"/>
      <c r="R757" s="108"/>
    </row>
    <row r="758" spans="2:45" s="100" customFormat="1" ht="14.25" customHeight="1">
      <c r="B758" s="119"/>
      <c r="C758" s="123"/>
      <c r="D758" s="116"/>
      <c r="E758" s="116"/>
      <c r="F758" s="116"/>
      <c r="G758" s="107"/>
      <c r="H758" s="107"/>
      <c r="I758" s="108"/>
      <c r="K758" s="119"/>
      <c r="L758" s="123"/>
      <c r="M758" s="116"/>
      <c r="N758" s="116"/>
      <c r="O758" s="116"/>
      <c r="P758" s="107"/>
      <c r="Q758" s="107"/>
      <c r="R758" s="108"/>
    </row>
    <row r="759" spans="2:45" s="100" customFormat="1" ht="14.25" customHeight="1">
      <c r="G759" s="168"/>
      <c r="P759" s="168"/>
    </row>
    <row r="760" spans="2:45" s="99" customFormat="1" ht="14.25" customHeight="1">
      <c r="B760" s="99" t="str">
        <f>LEFT(B730,LEN(B730)-2)&amp;+"男"</f>
        <v>赤岩・男</v>
      </c>
      <c r="H760" s="99" t="s">
        <v>805</v>
      </c>
      <c r="I760" s="380">
        <f>令和2年9月末住基人口!D56</f>
        <v>1315</v>
      </c>
      <c r="K760" s="99" t="str">
        <f>LEFT(K730,LEN(K730)-2)&amp;+"男"</f>
        <v>高島・男</v>
      </c>
      <c r="Q760" s="99" t="s">
        <v>805</v>
      </c>
      <c r="R760" s="380">
        <f>令和2年9月末住基人口!D62</f>
        <v>1183</v>
      </c>
      <c r="W760" s="100"/>
      <c r="X760" s="100"/>
      <c r="Y760" s="100"/>
      <c r="Z760" s="100"/>
      <c r="AA760" s="100"/>
      <c r="AB760" s="100"/>
      <c r="AC760" s="100"/>
      <c r="AD760" s="100"/>
      <c r="AE760" s="100"/>
      <c r="AF760" s="100"/>
      <c r="AG760" s="100"/>
    </row>
    <row r="761" spans="2:45" s="100" customFormat="1" ht="14.25" customHeight="1">
      <c r="B761" s="583" t="s">
        <v>335</v>
      </c>
      <c r="C761" s="101"/>
      <c r="D761" s="101"/>
      <c r="E761" s="101"/>
      <c r="F761" s="101"/>
      <c r="G761" s="135"/>
      <c r="H761" s="131"/>
      <c r="I761" s="131"/>
      <c r="J761" s="102"/>
      <c r="K761" s="583" t="s">
        <v>335</v>
      </c>
      <c r="L761" s="101"/>
      <c r="M761" s="101"/>
      <c r="N761" s="101"/>
      <c r="O761" s="101"/>
      <c r="P761" s="135"/>
      <c r="Q761" s="131"/>
      <c r="R761" s="131"/>
      <c r="S761" s="103"/>
    </row>
    <row r="762" spans="2:45" s="100" customFormat="1" ht="14.25" customHeight="1">
      <c r="B762" s="584"/>
      <c r="C762" s="130" t="str">
        <f>$C$4</f>
        <v>平成12年</v>
      </c>
      <c r="D762" s="130" t="str">
        <f>$D$4</f>
        <v>平成17年</v>
      </c>
      <c r="E762" s="130" t="str">
        <f>$E$4</f>
        <v>平成22年</v>
      </c>
      <c r="F762" s="130" t="s">
        <v>410</v>
      </c>
      <c r="G762" s="130" t="s">
        <v>739</v>
      </c>
      <c r="H762" s="133" t="str">
        <f>$H$4</f>
        <v>対平成</v>
      </c>
      <c r="I762" s="134" t="str">
        <f>$I$4</f>
        <v>27年</v>
      </c>
      <c r="J762" s="102"/>
      <c r="K762" s="584"/>
      <c r="L762" s="130" t="str">
        <f>$C$4</f>
        <v>平成12年</v>
      </c>
      <c r="M762" s="130" t="str">
        <f>$D$4</f>
        <v>平成17年</v>
      </c>
      <c r="N762" s="130" t="str">
        <f>$E$4</f>
        <v>平成22年</v>
      </c>
      <c r="O762" s="130" t="s">
        <v>410</v>
      </c>
      <c r="P762" s="130" t="s">
        <v>739</v>
      </c>
      <c r="Q762" s="133" t="str">
        <f>$H$4</f>
        <v>対平成</v>
      </c>
      <c r="R762" s="134" t="str">
        <f>$I$4</f>
        <v>27年</v>
      </c>
      <c r="S762" s="103"/>
    </row>
    <row r="763" spans="2:45" s="100" customFormat="1" ht="14.25" customHeight="1">
      <c r="B763" s="585"/>
      <c r="C763" s="104"/>
      <c r="D763" s="104"/>
      <c r="E763" s="104"/>
      <c r="F763" s="104"/>
      <c r="G763" s="104"/>
      <c r="H763" s="132" t="s">
        <v>88</v>
      </c>
      <c r="I763" s="133" t="s">
        <v>398</v>
      </c>
      <c r="J763" s="102"/>
      <c r="K763" s="585"/>
      <c r="L763" s="104"/>
      <c r="M763" s="104"/>
      <c r="N763" s="104"/>
      <c r="O763" s="104"/>
      <c r="P763" s="104"/>
      <c r="Q763" s="132" t="s">
        <v>88</v>
      </c>
      <c r="R763" s="133" t="s">
        <v>398</v>
      </c>
      <c r="S763" s="103"/>
    </row>
    <row r="764" spans="2:45" s="199" customFormat="1" ht="14.25" customHeight="1">
      <c r="B764" s="200" t="s">
        <v>90</v>
      </c>
      <c r="C764" s="198">
        <v>1843</v>
      </c>
      <c r="D764" s="194">
        <v>1694</v>
      </c>
      <c r="E764" s="194">
        <v>1515</v>
      </c>
      <c r="F764" s="194">
        <v>1409</v>
      </c>
      <c r="G764" s="194">
        <f>IF(COUNTIF(G769:G787,"x"),"x",IF(SUM(G769:G787)=0,"-",SUM(G769:G787)))</f>
        <v>1276</v>
      </c>
      <c r="H764" s="193">
        <f t="shared" ref="H764:H767" si="488">IF(G764="x","x",IF(AND(G764="-",F764="-"),"-",IF(AND(G764="-",F764&gt;0),F764*-1,IF(AND(G764&gt;0,F764="-"),G764,G764-F764))))</f>
        <v>-133</v>
      </c>
      <c r="I764" s="195">
        <f t="shared" ref="I764:I767" si="489">IF(H764="x","x",IF(H764="-","-",IF(AND(F764="-",G764&gt;0),"皆増",IF(AND(F764&gt;0,G764="-"),"皆減",H764/F764*100))))</f>
        <v>-9.4393186657203678</v>
      </c>
      <c r="J764" s="196"/>
      <c r="K764" s="197" t="s">
        <v>90</v>
      </c>
      <c r="L764" s="198">
        <v>1879</v>
      </c>
      <c r="M764" s="194">
        <v>1749</v>
      </c>
      <c r="N764" s="194">
        <v>1548</v>
      </c>
      <c r="O764" s="194">
        <v>1319</v>
      </c>
      <c r="P764" s="194">
        <f>IF(COUNTIF(P769:P787,"x"),"x",IF(SUM(P769:P787)=0,"-",SUM(P769:P787)))</f>
        <v>1127</v>
      </c>
      <c r="Q764" s="193">
        <f t="shared" ref="Q764:Q767" si="490">IF(P764="x","x",IF(AND(P764="-",O764="-"),"-",IF(AND(P764="-",O764&gt;0),O764*-1,IF(AND(P764&gt;0,O764="-"),P764,P764-O764))))</f>
        <v>-192</v>
      </c>
      <c r="R764" s="195">
        <f t="shared" ref="R764:R767" si="491">IF(Q764="x","x",IF(Q764="-","-",IF(AND(O764="-",P764&gt;0),"皆増",IF(AND(O764&gt;0,P764="-"),"皆減",Q764/O764*100))))</f>
        <v>-14.556482183472328</v>
      </c>
      <c r="S764" s="195"/>
      <c r="W764" s="199" t="s">
        <v>373</v>
      </c>
      <c r="X764" s="199">
        <v>2036</v>
      </c>
      <c r="Y764" s="199">
        <v>1920</v>
      </c>
      <c r="Z764" s="199">
        <v>1843</v>
      </c>
      <c r="AA764" s="199">
        <v>1694</v>
      </c>
      <c r="AC764" s="199" t="s">
        <v>373</v>
      </c>
      <c r="AD764" s="199">
        <v>2161</v>
      </c>
      <c r="AE764" s="199">
        <v>1999</v>
      </c>
      <c r="AF764" s="199">
        <v>1879</v>
      </c>
      <c r="AG764" s="199">
        <v>1749</v>
      </c>
      <c r="AJ764" s="199" t="str">
        <f>IF(C764=X764,"○","●")</f>
        <v>●</v>
      </c>
      <c r="AK764" s="199" t="str">
        <f t="shared" ref="AK764:AK786" si="492">IF(D764=Y764,"○","●")</f>
        <v>●</v>
      </c>
      <c r="AL764" s="199" t="str">
        <f t="shared" ref="AL764:AL765" si="493">IF(E764=Z764,"○","●")</f>
        <v>●</v>
      </c>
      <c r="AM764" s="199" t="str">
        <f t="shared" ref="AM764:AM786" si="494">IF(F764=AA764,"○","●")</f>
        <v>●</v>
      </c>
      <c r="AP764" s="199" t="str">
        <f>IF(L764=AD764,"○","●")</f>
        <v>●</v>
      </c>
      <c r="AQ764" s="199" t="str">
        <f t="shared" ref="AQ764:AQ786" si="495">IF(M764=AE764,"○","●")</f>
        <v>●</v>
      </c>
      <c r="AR764" s="199" t="str">
        <f t="shared" ref="AR764:AR786" si="496">IF(N764=AF764,"○","●")</f>
        <v>●</v>
      </c>
      <c r="AS764" s="199" t="str">
        <f t="shared" ref="AS764" si="497">IF(O764=AG764,"○","●")</f>
        <v>●</v>
      </c>
    </row>
    <row r="765" spans="2:45" s="100" customFormat="1" ht="14.25" customHeight="1">
      <c r="B765" s="105" t="s">
        <v>91</v>
      </c>
      <c r="C765" s="106">
        <v>234</v>
      </c>
      <c r="D765" s="107">
        <v>181</v>
      </c>
      <c r="E765" s="107">
        <v>147</v>
      </c>
      <c r="F765" s="107">
        <v>135</v>
      </c>
      <c r="G765" s="107">
        <f>IF(COUNTIF(G769:G771,"x"),"x",IF(SUM(G769:G771)=0,"-",SUM(G769:G771)))</f>
        <v>113</v>
      </c>
      <c r="H765" s="107">
        <f t="shared" si="488"/>
        <v>-22</v>
      </c>
      <c r="I765" s="108">
        <f t="shared" si="489"/>
        <v>-16.296296296296298</v>
      </c>
      <c r="J765" s="102"/>
      <c r="K765" s="109" t="s">
        <v>91</v>
      </c>
      <c r="L765" s="106">
        <v>277</v>
      </c>
      <c r="M765" s="107">
        <v>217</v>
      </c>
      <c r="N765" s="107">
        <v>168</v>
      </c>
      <c r="O765" s="107">
        <v>117</v>
      </c>
      <c r="P765" s="107">
        <f>IF(COUNTIF(P769:P771,"x"),"x",IF(SUM(P769:P771)=0,"-",SUM(P769:P771)))</f>
        <v>85</v>
      </c>
      <c r="Q765" s="107">
        <f t="shared" si="490"/>
        <v>-32</v>
      </c>
      <c r="R765" s="108">
        <f t="shared" si="491"/>
        <v>-27.350427350427353</v>
      </c>
      <c r="S765" s="108"/>
      <c r="W765" s="100" t="s">
        <v>374</v>
      </c>
      <c r="X765" s="100">
        <v>329</v>
      </c>
      <c r="Y765" s="100">
        <v>276</v>
      </c>
      <c r="Z765" s="100">
        <v>234</v>
      </c>
      <c r="AA765" s="100">
        <v>181</v>
      </c>
      <c r="AC765" s="100" t="s">
        <v>374</v>
      </c>
      <c r="AD765" s="100">
        <v>377</v>
      </c>
      <c r="AE765" s="100">
        <v>307</v>
      </c>
      <c r="AF765" s="100">
        <v>277</v>
      </c>
      <c r="AG765" s="100">
        <v>217</v>
      </c>
      <c r="AJ765" s="100" t="str">
        <f t="shared" ref="AJ765:AJ786" si="498">IF(C765=X765,"○","●")</f>
        <v>●</v>
      </c>
      <c r="AK765" s="100" t="str">
        <f t="shared" si="492"/>
        <v>●</v>
      </c>
      <c r="AL765" s="100" t="str">
        <f t="shared" si="493"/>
        <v>●</v>
      </c>
      <c r="AM765" s="100" t="str">
        <f t="shared" si="494"/>
        <v>●</v>
      </c>
      <c r="AP765" s="100" t="str">
        <f t="shared" ref="AP765:AP786" si="499">IF(L765=AD765,"○","●")</f>
        <v>●</v>
      </c>
      <c r="AQ765" s="100" t="str">
        <f t="shared" si="495"/>
        <v>●</v>
      </c>
      <c r="AR765" s="100" t="str">
        <f t="shared" si="496"/>
        <v>●</v>
      </c>
      <c r="AS765" s="100" t="str">
        <f>IF(O765=AG765,"○","●")</f>
        <v>●</v>
      </c>
    </row>
    <row r="766" spans="2:45" s="100" customFormat="1" ht="14.25" customHeight="1">
      <c r="B766" s="105" t="s">
        <v>92</v>
      </c>
      <c r="C766" s="106">
        <v>1213</v>
      </c>
      <c r="D766" s="107">
        <v>1073</v>
      </c>
      <c r="E766" s="107">
        <v>913</v>
      </c>
      <c r="F766" s="107">
        <v>760</v>
      </c>
      <c r="G766" s="296">
        <f>IF(COUNTIF(G772:G781,"x"),"x",IF(SUM(G772:G781)=0,"-",SUM(G772:G781)))</f>
        <v>635</v>
      </c>
      <c r="H766" s="107">
        <f t="shared" si="488"/>
        <v>-125</v>
      </c>
      <c r="I766" s="108">
        <f t="shared" si="489"/>
        <v>-16.447368421052634</v>
      </c>
      <c r="J766" s="102"/>
      <c r="K766" s="109" t="s">
        <v>92</v>
      </c>
      <c r="L766" s="106">
        <v>1171</v>
      </c>
      <c r="M766" s="107">
        <v>1071</v>
      </c>
      <c r="N766" s="107">
        <v>938</v>
      </c>
      <c r="O766" s="107">
        <v>761</v>
      </c>
      <c r="P766" s="296">
        <f>IF(COUNTIF(P772:P781,"x"),"x",IF(SUM(P772:P781)=0,"-",SUM(P772:P781)))</f>
        <v>619</v>
      </c>
      <c r="Q766" s="107">
        <f t="shared" si="490"/>
        <v>-142</v>
      </c>
      <c r="R766" s="108">
        <f t="shared" si="491"/>
        <v>-18.659658344283837</v>
      </c>
      <c r="S766" s="108"/>
      <c r="W766" s="100" t="s">
        <v>375</v>
      </c>
      <c r="X766" s="100">
        <v>1460</v>
      </c>
      <c r="Y766" s="100">
        <v>1336</v>
      </c>
      <c r="Z766" s="100">
        <v>1213</v>
      </c>
      <c r="AA766" s="100">
        <v>1073</v>
      </c>
      <c r="AC766" s="100" t="s">
        <v>375</v>
      </c>
      <c r="AD766" s="100">
        <v>1528</v>
      </c>
      <c r="AE766" s="100">
        <v>1350</v>
      </c>
      <c r="AF766" s="100">
        <v>1171</v>
      </c>
      <c r="AG766" s="100">
        <v>1071</v>
      </c>
      <c r="AJ766" s="100" t="str">
        <f t="shared" si="498"/>
        <v>●</v>
      </c>
      <c r="AK766" s="100" t="str">
        <f t="shared" si="492"/>
        <v>●</v>
      </c>
      <c r="AL766" s="100" t="str">
        <f>IF(E766=Z766,"○","●")</f>
        <v>●</v>
      </c>
      <c r="AM766" s="100" t="str">
        <f t="shared" si="494"/>
        <v>●</v>
      </c>
      <c r="AP766" s="100" t="str">
        <f t="shared" si="499"/>
        <v>●</v>
      </c>
      <c r="AQ766" s="100" t="str">
        <f t="shared" si="495"/>
        <v>●</v>
      </c>
      <c r="AR766" s="100" t="str">
        <f t="shared" si="496"/>
        <v>●</v>
      </c>
      <c r="AS766" s="100" t="str">
        <f t="shared" ref="AS766:AS786" si="500">IF(O766=AG766,"○","●")</f>
        <v>●</v>
      </c>
    </row>
    <row r="767" spans="2:45" s="100" customFormat="1" ht="14.25" customHeight="1">
      <c r="B767" s="105" t="s">
        <v>93</v>
      </c>
      <c r="C767" s="106">
        <v>396</v>
      </c>
      <c r="D767" s="107">
        <v>440</v>
      </c>
      <c r="E767" s="107">
        <v>455</v>
      </c>
      <c r="F767" s="107">
        <v>512</v>
      </c>
      <c r="G767" s="107">
        <f>IF(COUNTIF(G782:G786,"x"),"x",IF(SUM(G782,G786)=0,"-",SUM(G782:G786)))</f>
        <v>522</v>
      </c>
      <c r="H767" s="107">
        <f t="shared" si="488"/>
        <v>10</v>
      </c>
      <c r="I767" s="108">
        <f t="shared" si="489"/>
        <v>1.953125</v>
      </c>
      <c r="J767" s="102"/>
      <c r="K767" s="109" t="s">
        <v>93</v>
      </c>
      <c r="L767" s="106">
        <v>431</v>
      </c>
      <c r="M767" s="107">
        <v>461</v>
      </c>
      <c r="N767" s="107">
        <v>442</v>
      </c>
      <c r="O767" s="107">
        <v>441</v>
      </c>
      <c r="P767" s="107">
        <f>IF(COUNTIF(P782:P786,"x"),"x",IF(SUM(P782,P786)=0,"-",SUM(P782:P786)))</f>
        <v>420</v>
      </c>
      <c r="Q767" s="107">
        <f t="shared" si="490"/>
        <v>-21</v>
      </c>
      <c r="R767" s="108">
        <f t="shared" si="491"/>
        <v>-4.7619047619047619</v>
      </c>
      <c r="S767" s="108"/>
      <c r="W767" s="100" t="s">
        <v>376</v>
      </c>
      <c r="X767" s="100">
        <v>247</v>
      </c>
      <c r="Y767" s="100">
        <v>308</v>
      </c>
      <c r="Z767" s="100">
        <v>396</v>
      </c>
      <c r="AA767" s="100">
        <v>440</v>
      </c>
      <c r="AC767" s="100" t="s">
        <v>376</v>
      </c>
      <c r="AD767" s="100">
        <v>256</v>
      </c>
      <c r="AE767" s="100">
        <v>342</v>
      </c>
      <c r="AF767" s="100">
        <v>431</v>
      </c>
      <c r="AG767" s="100">
        <v>461</v>
      </c>
      <c r="AJ767" s="100" t="str">
        <f t="shared" si="498"/>
        <v>●</v>
      </c>
      <c r="AK767" s="100" t="str">
        <f t="shared" si="492"/>
        <v>●</v>
      </c>
      <c r="AL767" s="100" t="str">
        <f t="shared" ref="AL767:AL776" si="501">IF(E767=Z767,"○","●")</f>
        <v>●</v>
      </c>
      <c r="AM767" s="100" t="str">
        <f t="shared" si="494"/>
        <v>●</v>
      </c>
      <c r="AP767" s="100" t="str">
        <f t="shared" si="499"/>
        <v>●</v>
      </c>
      <c r="AQ767" s="100" t="str">
        <f t="shared" si="495"/>
        <v>●</v>
      </c>
      <c r="AR767" s="100" t="str">
        <f t="shared" si="496"/>
        <v>●</v>
      </c>
      <c r="AS767" s="100" t="str">
        <f t="shared" si="500"/>
        <v>●</v>
      </c>
    </row>
    <row r="768" spans="2:45" s="100" customFormat="1" ht="14.25" customHeight="1">
      <c r="B768" s="102"/>
      <c r="C768" s="106"/>
      <c r="D768" s="112"/>
      <c r="E768" s="112"/>
      <c r="F768" s="112"/>
      <c r="G768" s="112"/>
      <c r="H768" s="112"/>
      <c r="I768" s="113"/>
      <c r="J768" s="102"/>
      <c r="K768" s="114"/>
      <c r="L768" s="106"/>
      <c r="M768" s="112"/>
      <c r="N768" s="112"/>
      <c r="O768" s="112"/>
      <c r="P768" s="112"/>
      <c r="Q768" s="112"/>
      <c r="R768" s="113"/>
      <c r="S768" s="113"/>
      <c r="AJ768" s="100" t="str">
        <f t="shared" si="498"/>
        <v>○</v>
      </c>
      <c r="AK768" s="100" t="str">
        <f t="shared" si="492"/>
        <v>○</v>
      </c>
      <c r="AL768" s="100" t="str">
        <f t="shared" si="501"/>
        <v>○</v>
      </c>
      <c r="AM768" s="100" t="str">
        <f t="shared" si="494"/>
        <v>○</v>
      </c>
      <c r="AP768" s="100" t="str">
        <f t="shared" si="499"/>
        <v>○</v>
      </c>
      <c r="AQ768" s="100" t="str">
        <f t="shared" si="495"/>
        <v>○</v>
      </c>
      <c r="AR768" s="100" t="str">
        <f t="shared" si="496"/>
        <v>○</v>
      </c>
      <c r="AS768" s="100" t="str">
        <f t="shared" si="500"/>
        <v>○</v>
      </c>
    </row>
    <row r="769" spans="2:45" s="100" customFormat="1" ht="14.25" customHeight="1">
      <c r="B769" s="102" t="s">
        <v>94</v>
      </c>
      <c r="C769" s="106">
        <v>55</v>
      </c>
      <c r="D769" s="107">
        <v>54</v>
      </c>
      <c r="E769" s="107">
        <v>33</v>
      </c>
      <c r="F769" s="107">
        <v>43</v>
      </c>
      <c r="G769" s="107">
        <f>第2表01元データ!R40</f>
        <v>26</v>
      </c>
      <c r="H769" s="107">
        <f t="shared" ref="H769:H786" si="502">IF(G769="x","x",IF(AND(G769="-",F769="-"),"-",IF(AND(G769="-",F769&gt;0),F769*-1,IF(AND(G769&gt;0,F769="-"),G769,G769-F769))))</f>
        <v>-17</v>
      </c>
      <c r="I769" s="108">
        <f t="shared" ref="I769:I786" si="503">IF(H769="x","x",IF(H769="-","-",IF(AND(F769="-",G769&gt;0),"皆増",IF(AND(F769&gt;0,G769="-"),"皆減",H769/F769*100))))</f>
        <v>-39.534883720930232</v>
      </c>
      <c r="J769" s="102"/>
      <c r="K769" s="114" t="s">
        <v>94</v>
      </c>
      <c r="L769" s="106">
        <v>97</v>
      </c>
      <c r="M769" s="107">
        <v>44</v>
      </c>
      <c r="N769" s="107">
        <v>50</v>
      </c>
      <c r="O769" s="107">
        <v>30</v>
      </c>
      <c r="P769" s="107">
        <f>第2表01元データ!S40</f>
        <v>21</v>
      </c>
      <c r="Q769" s="107">
        <f t="shared" ref="Q769:Q786" si="504">IF(P769="x","x",IF(AND(P769="-",O769="-"),"-",IF(AND(P769="-",O769&gt;0),O769*-1,IF(AND(P769&gt;0,O769="-"),P769,P769-O769))))</f>
        <v>-9</v>
      </c>
      <c r="R769" s="108">
        <f t="shared" ref="R769:R786" si="505">IF(Q769="x","x",IF(Q769="-","-",IF(AND(O769="-",P769&gt;0),"皆増",IF(AND(O769&gt;0,P769="-"),"皆減",Q769/O769*100))))</f>
        <v>-30</v>
      </c>
      <c r="S769" s="108"/>
      <c r="T769" s="100">
        <v>101</v>
      </c>
      <c r="W769" s="100" t="s">
        <v>377</v>
      </c>
      <c r="X769" s="100">
        <v>80</v>
      </c>
      <c r="Y769" s="100">
        <v>68</v>
      </c>
      <c r="Z769" s="100">
        <v>55</v>
      </c>
      <c r="AA769" s="100">
        <v>54</v>
      </c>
      <c r="AC769" s="100" t="s">
        <v>377</v>
      </c>
      <c r="AD769" s="100">
        <v>99</v>
      </c>
      <c r="AE769" s="100">
        <v>93</v>
      </c>
      <c r="AF769" s="100">
        <v>97</v>
      </c>
      <c r="AG769" s="100">
        <v>44</v>
      </c>
      <c r="AJ769" s="100" t="str">
        <f t="shared" si="498"/>
        <v>●</v>
      </c>
      <c r="AK769" s="100" t="str">
        <f t="shared" si="492"/>
        <v>●</v>
      </c>
      <c r="AL769" s="100" t="str">
        <f t="shared" si="501"/>
        <v>●</v>
      </c>
      <c r="AM769" s="100" t="str">
        <f t="shared" si="494"/>
        <v>●</v>
      </c>
      <c r="AP769" s="100" t="str">
        <f t="shared" si="499"/>
        <v>●</v>
      </c>
      <c r="AQ769" s="100" t="str">
        <f t="shared" si="495"/>
        <v>●</v>
      </c>
      <c r="AR769" s="100" t="str">
        <f t="shared" si="496"/>
        <v>●</v>
      </c>
      <c r="AS769" s="100" t="str">
        <f t="shared" si="500"/>
        <v>●</v>
      </c>
    </row>
    <row r="770" spans="2:45" s="100" customFormat="1" ht="14.25" customHeight="1">
      <c r="B770" s="102" t="s">
        <v>123</v>
      </c>
      <c r="C770" s="106">
        <v>81</v>
      </c>
      <c r="D770" s="107">
        <v>53</v>
      </c>
      <c r="E770" s="107">
        <v>54</v>
      </c>
      <c r="F770" s="107">
        <v>35</v>
      </c>
      <c r="G770" s="107">
        <f>第2表01元データ!R41</f>
        <v>43</v>
      </c>
      <c r="H770" s="107">
        <f t="shared" si="502"/>
        <v>8</v>
      </c>
      <c r="I770" s="108">
        <f t="shared" si="503"/>
        <v>22.857142857142858</v>
      </c>
      <c r="J770" s="102"/>
      <c r="K770" s="114" t="s">
        <v>123</v>
      </c>
      <c r="L770" s="106">
        <v>89</v>
      </c>
      <c r="M770" s="107">
        <v>81</v>
      </c>
      <c r="N770" s="107">
        <v>44</v>
      </c>
      <c r="O770" s="107">
        <v>45</v>
      </c>
      <c r="P770" s="107">
        <f>第2表01元データ!S41</f>
        <v>28</v>
      </c>
      <c r="Q770" s="107">
        <f t="shared" si="504"/>
        <v>-17</v>
      </c>
      <c r="R770" s="108">
        <f t="shared" si="505"/>
        <v>-37.777777777777779</v>
      </c>
      <c r="S770" s="108"/>
      <c r="T770" s="100">
        <v>102</v>
      </c>
      <c r="W770" s="100" t="s">
        <v>356</v>
      </c>
      <c r="X770" s="100">
        <v>106</v>
      </c>
      <c r="Y770" s="100">
        <v>89</v>
      </c>
      <c r="Z770" s="100">
        <v>81</v>
      </c>
      <c r="AA770" s="100">
        <v>53</v>
      </c>
      <c r="AC770" s="100" t="s">
        <v>356</v>
      </c>
      <c r="AD770" s="100">
        <v>122</v>
      </c>
      <c r="AE770" s="100">
        <v>102</v>
      </c>
      <c r="AF770" s="100">
        <v>89</v>
      </c>
      <c r="AG770" s="100">
        <v>81</v>
      </c>
      <c r="AJ770" s="100" t="str">
        <f t="shared" si="498"/>
        <v>●</v>
      </c>
      <c r="AK770" s="100" t="str">
        <f t="shared" si="492"/>
        <v>●</v>
      </c>
      <c r="AL770" s="100" t="str">
        <f t="shared" si="501"/>
        <v>●</v>
      </c>
      <c r="AM770" s="100" t="str">
        <f t="shared" si="494"/>
        <v>●</v>
      </c>
      <c r="AP770" s="100" t="str">
        <f t="shared" si="499"/>
        <v>●</v>
      </c>
      <c r="AQ770" s="100" t="str">
        <f t="shared" si="495"/>
        <v>●</v>
      </c>
      <c r="AR770" s="100" t="str">
        <f t="shared" si="496"/>
        <v>●</v>
      </c>
      <c r="AS770" s="100" t="str">
        <f t="shared" si="500"/>
        <v>●</v>
      </c>
    </row>
    <row r="771" spans="2:45" s="100" customFormat="1" ht="14.25" customHeight="1">
      <c r="B771" s="102" t="s">
        <v>124</v>
      </c>
      <c r="C771" s="106">
        <v>98</v>
      </c>
      <c r="D771" s="107">
        <v>74</v>
      </c>
      <c r="E771" s="107">
        <v>60</v>
      </c>
      <c r="F771" s="107">
        <v>57</v>
      </c>
      <c r="G771" s="107">
        <f>第2表01元データ!R42</f>
        <v>44</v>
      </c>
      <c r="H771" s="107">
        <f t="shared" si="502"/>
        <v>-13</v>
      </c>
      <c r="I771" s="108">
        <f t="shared" si="503"/>
        <v>-22.807017543859647</v>
      </c>
      <c r="J771" s="102"/>
      <c r="K771" s="114" t="s">
        <v>124</v>
      </c>
      <c r="L771" s="106">
        <v>91</v>
      </c>
      <c r="M771" s="107">
        <v>92</v>
      </c>
      <c r="N771" s="107">
        <v>74</v>
      </c>
      <c r="O771" s="107">
        <v>42</v>
      </c>
      <c r="P771" s="107">
        <f>第2表01元データ!S42</f>
        <v>36</v>
      </c>
      <c r="Q771" s="107">
        <f t="shared" si="504"/>
        <v>-6</v>
      </c>
      <c r="R771" s="108">
        <f t="shared" si="505"/>
        <v>-14.285714285714285</v>
      </c>
      <c r="S771" s="108"/>
      <c r="T771" s="100">
        <v>103</v>
      </c>
      <c r="W771" s="100" t="s">
        <v>357</v>
      </c>
      <c r="X771" s="100">
        <v>143</v>
      </c>
      <c r="Y771" s="100">
        <v>119</v>
      </c>
      <c r="Z771" s="100">
        <v>98</v>
      </c>
      <c r="AA771" s="100">
        <v>74</v>
      </c>
      <c r="AC771" s="100" t="s">
        <v>357</v>
      </c>
      <c r="AD771" s="100">
        <v>156</v>
      </c>
      <c r="AE771" s="100">
        <v>112</v>
      </c>
      <c r="AF771" s="100">
        <v>91</v>
      </c>
      <c r="AG771" s="100">
        <v>92</v>
      </c>
      <c r="AJ771" s="100" t="str">
        <f t="shared" si="498"/>
        <v>●</v>
      </c>
      <c r="AK771" s="100" t="str">
        <f t="shared" si="492"/>
        <v>●</v>
      </c>
      <c r="AL771" s="100" t="str">
        <f t="shared" si="501"/>
        <v>●</v>
      </c>
      <c r="AM771" s="100" t="str">
        <f t="shared" si="494"/>
        <v>●</v>
      </c>
      <c r="AP771" s="100" t="str">
        <f t="shared" si="499"/>
        <v>●</v>
      </c>
      <c r="AQ771" s="100" t="str">
        <f t="shared" si="495"/>
        <v>●</v>
      </c>
      <c r="AR771" s="100" t="str">
        <f t="shared" si="496"/>
        <v>●</v>
      </c>
      <c r="AS771" s="100" t="str">
        <f t="shared" si="500"/>
        <v>●</v>
      </c>
    </row>
    <row r="772" spans="2:45" s="100" customFormat="1" ht="14.25" customHeight="1">
      <c r="B772" s="102" t="s">
        <v>125</v>
      </c>
      <c r="C772" s="106">
        <v>109</v>
      </c>
      <c r="D772" s="107">
        <v>89</v>
      </c>
      <c r="E772" s="107">
        <v>72</v>
      </c>
      <c r="F772" s="107">
        <v>50</v>
      </c>
      <c r="G772" s="107">
        <f>第2表01元データ!R43</f>
        <v>50</v>
      </c>
      <c r="H772" s="107">
        <f t="shared" si="502"/>
        <v>0</v>
      </c>
      <c r="I772" s="108">
        <f t="shared" si="503"/>
        <v>0</v>
      </c>
      <c r="J772" s="102"/>
      <c r="K772" s="114" t="s">
        <v>125</v>
      </c>
      <c r="L772" s="106">
        <v>98</v>
      </c>
      <c r="M772" s="107">
        <v>85</v>
      </c>
      <c r="N772" s="107">
        <v>79</v>
      </c>
      <c r="O772" s="107">
        <v>69</v>
      </c>
      <c r="P772" s="107">
        <f>第2表01元データ!S43</f>
        <v>35</v>
      </c>
      <c r="Q772" s="107">
        <f t="shared" si="504"/>
        <v>-34</v>
      </c>
      <c r="R772" s="108">
        <f t="shared" si="505"/>
        <v>-49.275362318840585</v>
      </c>
      <c r="S772" s="108"/>
      <c r="T772" s="100">
        <v>104</v>
      </c>
      <c r="W772" s="99" t="s">
        <v>358</v>
      </c>
      <c r="X772" s="99">
        <v>181</v>
      </c>
      <c r="Y772" s="99">
        <v>145</v>
      </c>
      <c r="Z772" s="99">
        <v>109</v>
      </c>
      <c r="AA772" s="99">
        <v>89</v>
      </c>
      <c r="AB772" s="99"/>
      <c r="AC772" s="99" t="s">
        <v>358</v>
      </c>
      <c r="AD772" s="99">
        <v>183</v>
      </c>
      <c r="AE772" s="99">
        <v>144</v>
      </c>
      <c r="AF772" s="99">
        <v>98</v>
      </c>
      <c r="AG772" s="99">
        <v>85</v>
      </c>
      <c r="AJ772" s="100" t="str">
        <f t="shared" si="498"/>
        <v>●</v>
      </c>
      <c r="AK772" s="100" t="str">
        <f t="shared" si="492"/>
        <v>●</v>
      </c>
      <c r="AL772" s="100" t="str">
        <f t="shared" si="501"/>
        <v>●</v>
      </c>
      <c r="AM772" s="100" t="str">
        <f t="shared" si="494"/>
        <v>●</v>
      </c>
      <c r="AP772" s="100" t="str">
        <f t="shared" si="499"/>
        <v>●</v>
      </c>
      <c r="AQ772" s="100" t="str">
        <f t="shared" si="495"/>
        <v>●</v>
      </c>
      <c r="AR772" s="100" t="str">
        <f t="shared" si="496"/>
        <v>●</v>
      </c>
      <c r="AS772" s="100" t="str">
        <f t="shared" si="500"/>
        <v>●</v>
      </c>
    </row>
    <row r="773" spans="2:45" s="100" customFormat="1" ht="14.25" customHeight="1">
      <c r="B773" s="102" t="s">
        <v>126</v>
      </c>
      <c r="C773" s="106">
        <v>111</v>
      </c>
      <c r="D773" s="107">
        <v>70</v>
      </c>
      <c r="E773" s="107">
        <v>60</v>
      </c>
      <c r="F773" s="107">
        <v>45</v>
      </c>
      <c r="G773" s="107">
        <f>第2表01元データ!R44</f>
        <v>37</v>
      </c>
      <c r="H773" s="107">
        <f t="shared" si="502"/>
        <v>-8</v>
      </c>
      <c r="I773" s="108">
        <f t="shared" si="503"/>
        <v>-17.777777777777779</v>
      </c>
      <c r="J773" s="102"/>
      <c r="K773" s="114" t="s">
        <v>126</v>
      </c>
      <c r="L773" s="106">
        <v>99</v>
      </c>
      <c r="M773" s="107">
        <v>82</v>
      </c>
      <c r="N773" s="107">
        <v>57</v>
      </c>
      <c r="O773" s="107">
        <v>50</v>
      </c>
      <c r="P773" s="107">
        <f>第2表01元データ!S44</f>
        <v>48</v>
      </c>
      <c r="Q773" s="107">
        <f t="shared" si="504"/>
        <v>-2</v>
      </c>
      <c r="R773" s="108">
        <f t="shared" si="505"/>
        <v>-4</v>
      </c>
      <c r="S773" s="108"/>
      <c r="T773" s="100">
        <v>105</v>
      </c>
      <c r="W773" s="100" t="s">
        <v>359</v>
      </c>
      <c r="X773" s="100">
        <v>133</v>
      </c>
      <c r="Y773" s="100">
        <v>136</v>
      </c>
      <c r="Z773" s="100">
        <v>111</v>
      </c>
      <c r="AA773" s="100">
        <v>70</v>
      </c>
      <c r="AC773" s="100" t="s">
        <v>359</v>
      </c>
      <c r="AD773" s="100">
        <v>115</v>
      </c>
      <c r="AE773" s="100">
        <v>140</v>
      </c>
      <c r="AF773" s="100">
        <v>99</v>
      </c>
      <c r="AG773" s="100">
        <v>82</v>
      </c>
      <c r="AJ773" s="100" t="str">
        <f t="shared" si="498"/>
        <v>●</v>
      </c>
      <c r="AK773" s="100" t="str">
        <f t="shared" si="492"/>
        <v>●</v>
      </c>
      <c r="AL773" s="100" t="str">
        <f t="shared" si="501"/>
        <v>●</v>
      </c>
      <c r="AM773" s="100" t="str">
        <f t="shared" si="494"/>
        <v>●</v>
      </c>
      <c r="AP773" s="100" t="str">
        <f t="shared" si="499"/>
        <v>●</v>
      </c>
      <c r="AQ773" s="100" t="str">
        <f t="shared" si="495"/>
        <v>●</v>
      </c>
      <c r="AR773" s="100" t="str">
        <f t="shared" si="496"/>
        <v>●</v>
      </c>
      <c r="AS773" s="100" t="str">
        <f t="shared" si="500"/>
        <v>●</v>
      </c>
    </row>
    <row r="774" spans="2:45" s="100" customFormat="1" ht="14.25" customHeight="1">
      <c r="B774" s="102" t="s">
        <v>127</v>
      </c>
      <c r="C774" s="106">
        <v>91</v>
      </c>
      <c r="D774" s="107">
        <v>84</v>
      </c>
      <c r="E774" s="107">
        <v>56</v>
      </c>
      <c r="F774" s="107">
        <v>53</v>
      </c>
      <c r="G774" s="107">
        <f>第2表01元データ!R45</f>
        <v>35</v>
      </c>
      <c r="H774" s="107">
        <f t="shared" si="502"/>
        <v>-18</v>
      </c>
      <c r="I774" s="108">
        <f t="shared" si="503"/>
        <v>-33.962264150943398</v>
      </c>
      <c r="J774" s="102"/>
      <c r="K774" s="114" t="s">
        <v>127</v>
      </c>
      <c r="L774" s="106">
        <v>116</v>
      </c>
      <c r="M774" s="107">
        <v>85</v>
      </c>
      <c r="N774" s="107">
        <v>59</v>
      </c>
      <c r="O774" s="107">
        <v>45</v>
      </c>
      <c r="P774" s="107">
        <f>第2表01元データ!S45</f>
        <v>43</v>
      </c>
      <c r="Q774" s="107">
        <f t="shared" si="504"/>
        <v>-2</v>
      </c>
      <c r="R774" s="108">
        <f t="shared" si="505"/>
        <v>-4.4444444444444446</v>
      </c>
      <c r="S774" s="108"/>
      <c r="T774" s="100">
        <v>106</v>
      </c>
      <c r="W774" s="100" t="s">
        <v>360</v>
      </c>
      <c r="X774" s="100">
        <v>109</v>
      </c>
      <c r="Y774" s="100">
        <v>87</v>
      </c>
      <c r="Z774" s="100">
        <v>91</v>
      </c>
      <c r="AA774" s="100">
        <v>84</v>
      </c>
      <c r="AC774" s="100" t="s">
        <v>360</v>
      </c>
      <c r="AD774" s="100">
        <v>121</v>
      </c>
      <c r="AE774" s="100">
        <v>95</v>
      </c>
      <c r="AF774" s="100">
        <v>116</v>
      </c>
      <c r="AG774" s="100">
        <v>85</v>
      </c>
      <c r="AJ774" s="100" t="str">
        <f t="shared" si="498"/>
        <v>●</v>
      </c>
      <c r="AK774" s="100" t="str">
        <f t="shared" si="492"/>
        <v>●</v>
      </c>
      <c r="AL774" s="100" t="str">
        <f t="shared" si="501"/>
        <v>●</v>
      </c>
      <c r="AM774" s="100" t="str">
        <f t="shared" si="494"/>
        <v>●</v>
      </c>
      <c r="AP774" s="100" t="str">
        <f t="shared" si="499"/>
        <v>●</v>
      </c>
      <c r="AQ774" s="100" t="str">
        <f t="shared" si="495"/>
        <v>●</v>
      </c>
      <c r="AR774" s="100" t="str">
        <f t="shared" si="496"/>
        <v>●</v>
      </c>
      <c r="AS774" s="100" t="str">
        <f t="shared" si="500"/>
        <v>●</v>
      </c>
    </row>
    <row r="775" spans="2:45" s="100" customFormat="1" ht="14.25" customHeight="1">
      <c r="B775" s="102" t="s">
        <v>128</v>
      </c>
      <c r="C775" s="106">
        <v>104</v>
      </c>
      <c r="D775" s="107">
        <v>94</v>
      </c>
      <c r="E775" s="107">
        <v>68</v>
      </c>
      <c r="F775" s="107">
        <v>49</v>
      </c>
      <c r="G775" s="107">
        <f>第2表01元データ!R46</f>
        <v>46</v>
      </c>
      <c r="H775" s="107">
        <f t="shared" si="502"/>
        <v>-3</v>
      </c>
      <c r="I775" s="108">
        <f t="shared" si="503"/>
        <v>-6.1224489795918364</v>
      </c>
      <c r="J775" s="102"/>
      <c r="K775" s="114" t="s">
        <v>128</v>
      </c>
      <c r="L775" s="106">
        <v>100</v>
      </c>
      <c r="M775" s="107">
        <v>99</v>
      </c>
      <c r="N775" s="107">
        <v>82</v>
      </c>
      <c r="O775" s="107">
        <v>50</v>
      </c>
      <c r="P775" s="107">
        <f>第2表01元データ!S46</f>
        <v>45</v>
      </c>
      <c r="Q775" s="107">
        <f t="shared" si="504"/>
        <v>-5</v>
      </c>
      <c r="R775" s="108">
        <f t="shared" si="505"/>
        <v>-10</v>
      </c>
      <c r="S775" s="108"/>
      <c r="T775" s="100">
        <v>107</v>
      </c>
      <c r="W775" s="100" t="s">
        <v>361</v>
      </c>
      <c r="X775" s="100">
        <v>97</v>
      </c>
      <c r="Y775" s="100">
        <v>96</v>
      </c>
      <c r="Z775" s="100">
        <v>104</v>
      </c>
      <c r="AA775" s="100">
        <v>94</v>
      </c>
      <c r="AC775" s="100" t="s">
        <v>361</v>
      </c>
      <c r="AD775" s="100">
        <v>140</v>
      </c>
      <c r="AE775" s="100">
        <v>111</v>
      </c>
      <c r="AF775" s="100">
        <v>100</v>
      </c>
      <c r="AG775" s="100">
        <v>99</v>
      </c>
      <c r="AJ775" s="100" t="str">
        <f t="shared" si="498"/>
        <v>●</v>
      </c>
      <c r="AK775" s="100" t="str">
        <f t="shared" si="492"/>
        <v>●</v>
      </c>
      <c r="AL775" s="100" t="str">
        <f t="shared" si="501"/>
        <v>●</v>
      </c>
      <c r="AM775" s="100" t="str">
        <f t="shared" si="494"/>
        <v>●</v>
      </c>
      <c r="AP775" s="100" t="str">
        <f t="shared" si="499"/>
        <v>●</v>
      </c>
      <c r="AQ775" s="100" t="str">
        <f t="shared" si="495"/>
        <v>●</v>
      </c>
      <c r="AR775" s="100" t="str">
        <f t="shared" si="496"/>
        <v>●</v>
      </c>
      <c r="AS775" s="100" t="str">
        <f t="shared" si="500"/>
        <v>●</v>
      </c>
    </row>
    <row r="776" spans="2:45" s="100" customFormat="1" ht="14.25" customHeight="1">
      <c r="B776" s="102" t="s">
        <v>129</v>
      </c>
      <c r="C776" s="106">
        <v>96</v>
      </c>
      <c r="D776" s="107">
        <v>104</v>
      </c>
      <c r="E776" s="107">
        <v>72</v>
      </c>
      <c r="F776" s="107">
        <v>85</v>
      </c>
      <c r="G776" s="107">
        <f>第2表01元データ!R47</f>
        <v>50</v>
      </c>
      <c r="H776" s="107">
        <f t="shared" si="502"/>
        <v>-35</v>
      </c>
      <c r="I776" s="108">
        <f t="shared" si="503"/>
        <v>-41.17647058823529</v>
      </c>
      <c r="J776" s="102"/>
      <c r="K776" s="114" t="s">
        <v>129</v>
      </c>
      <c r="L776" s="106">
        <v>107</v>
      </c>
      <c r="M776" s="107">
        <v>98</v>
      </c>
      <c r="N776" s="107">
        <v>98</v>
      </c>
      <c r="O776" s="107">
        <v>62</v>
      </c>
      <c r="P776" s="107">
        <f>第2表01元データ!S47</f>
        <v>46</v>
      </c>
      <c r="Q776" s="107">
        <f t="shared" si="504"/>
        <v>-16</v>
      </c>
      <c r="R776" s="108">
        <f t="shared" si="505"/>
        <v>-25.806451612903224</v>
      </c>
      <c r="S776" s="108"/>
      <c r="T776" s="100">
        <v>108</v>
      </c>
      <c r="W776" s="100" t="s">
        <v>362</v>
      </c>
      <c r="X776" s="100">
        <v>125</v>
      </c>
      <c r="Y776" s="100">
        <v>101</v>
      </c>
      <c r="Z776" s="100">
        <v>96</v>
      </c>
      <c r="AA776" s="100">
        <v>104</v>
      </c>
      <c r="AC776" s="100" t="s">
        <v>362</v>
      </c>
      <c r="AD776" s="100">
        <v>142</v>
      </c>
      <c r="AE776" s="100">
        <v>118</v>
      </c>
      <c r="AF776" s="100">
        <v>107</v>
      </c>
      <c r="AG776" s="100">
        <v>98</v>
      </c>
      <c r="AJ776" s="100" t="str">
        <f t="shared" si="498"/>
        <v>●</v>
      </c>
      <c r="AK776" s="100" t="str">
        <f t="shared" si="492"/>
        <v>●</v>
      </c>
      <c r="AL776" s="100" t="str">
        <f t="shared" si="501"/>
        <v>●</v>
      </c>
      <c r="AM776" s="100" t="str">
        <f t="shared" si="494"/>
        <v>●</v>
      </c>
      <c r="AP776" s="100" t="str">
        <f t="shared" si="499"/>
        <v>●</v>
      </c>
      <c r="AQ776" s="100" t="str">
        <f t="shared" si="495"/>
        <v>●</v>
      </c>
      <c r="AR776" s="100" t="str">
        <f t="shared" si="496"/>
        <v>●</v>
      </c>
      <c r="AS776" s="100" t="str">
        <f t="shared" si="500"/>
        <v>●</v>
      </c>
    </row>
    <row r="777" spans="2:45" s="100" customFormat="1" ht="14.25" customHeight="1">
      <c r="B777" s="102" t="s">
        <v>130</v>
      </c>
      <c r="C777" s="106">
        <v>107</v>
      </c>
      <c r="D777" s="107">
        <v>97</v>
      </c>
      <c r="E777" s="107">
        <v>107</v>
      </c>
      <c r="F777" s="107">
        <v>74</v>
      </c>
      <c r="G777" s="107">
        <f>第2表01元データ!R48</f>
        <v>78</v>
      </c>
      <c r="H777" s="107">
        <f t="shared" si="502"/>
        <v>4</v>
      </c>
      <c r="I777" s="108">
        <f t="shared" si="503"/>
        <v>5.4054054054054053</v>
      </c>
      <c r="J777" s="102"/>
      <c r="K777" s="114" t="s">
        <v>130</v>
      </c>
      <c r="L777" s="106">
        <v>122</v>
      </c>
      <c r="M777" s="107">
        <v>100</v>
      </c>
      <c r="N777" s="107">
        <v>84</v>
      </c>
      <c r="O777" s="107">
        <v>96</v>
      </c>
      <c r="P777" s="107">
        <f>第2表01元データ!S48</f>
        <v>55</v>
      </c>
      <c r="Q777" s="107">
        <f t="shared" si="504"/>
        <v>-41</v>
      </c>
      <c r="R777" s="108">
        <f t="shared" si="505"/>
        <v>-42.708333333333329</v>
      </c>
      <c r="S777" s="108"/>
      <c r="T777" s="100">
        <v>109</v>
      </c>
      <c r="W777" s="100" t="s">
        <v>363</v>
      </c>
      <c r="X777" s="100">
        <v>192</v>
      </c>
      <c r="Y777" s="100">
        <v>120</v>
      </c>
      <c r="Z777" s="100">
        <v>107</v>
      </c>
      <c r="AA777" s="100">
        <v>97</v>
      </c>
      <c r="AC777" s="100" t="s">
        <v>363</v>
      </c>
      <c r="AD777" s="100">
        <v>175</v>
      </c>
      <c r="AE777" s="100">
        <v>132</v>
      </c>
      <c r="AF777" s="100">
        <v>122</v>
      </c>
      <c r="AG777" s="100">
        <v>100</v>
      </c>
      <c r="AJ777" s="100" t="str">
        <f t="shared" si="498"/>
        <v>●</v>
      </c>
      <c r="AK777" s="100" t="str">
        <f t="shared" si="492"/>
        <v>●</v>
      </c>
      <c r="AL777" s="100" t="str">
        <f>IF(E777=Z777,"○","●")</f>
        <v>○</v>
      </c>
      <c r="AM777" s="100" t="str">
        <f t="shared" si="494"/>
        <v>●</v>
      </c>
      <c r="AP777" s="100" t="str">
        <f t="shared" si="499"/>
        <v>●</v>
      </c>
      <c r="AQ777" s="100" t="str">
        <f t="shared" si="495"/>
        <v>●</v>
      </c>
      <c r="AR777" s="100" t="str">
        <f t="shared" si="496"/>
        <v>●</v>
      </c>
      <c r="AS777" s="100" t="str">
        <f t="shared" si="500"/>
        <v>●</v>
      </c>
    </row>
    <row r="778" spans="2:45" s="100" customFormat="1" ht="14.25" customHeight="1">
      <c r="B778" s="102" t="s">
        <v>131</v>
      </c>
      <c r="C778" s="106">
        <v>127</v>
      </c>
      <c r="D778" s="107">
        <v>105</v>
      </c>
      <c r="E778" s="107">
        <v>96</v>
      </c>
      <c r="F778" s="107">
        <v>99</v>
      </c>
      <c r="G778" s="107">
        <f>第2表01元データ!R49</f>
        <v>64</v>
      </c>
      <c r="H778" s="107">
        <f t="shared" si="502"/>
        <v>-35</v>
      </c>
      <c r="I778" s="108">
        <f t="shared" si="503"/>
        <v>-35.353535353535356</v>
      </c>
      <c r="J778" s="102"/>
      <c r="K778" s="114" t="s">
        <v>131</v>
      </c>
      <c r="L778" s="106">
        <v>118</v>
      </c>
      <c r="M778" s="107">
        <v>116</v>
      </c>
      <c r="N778" s="107">
        <v>97</v>
      </c>
      <c r="O778" s="107">
        <v>78</v>
      </c>
      <c r="P778" s="107">
        <f>第2表01元データ!S49</f>
        <v>86</v>
      </c>
      <c r="Q778" s="107">
        <f t="shared" si="504"/>
        <v>8</v>
      </c>
      <c r="R778" s="108">
        <f t="shared" si="505"/>
        <v>10.256410256410255</v>
      </c>
      <c r="S778" s="108"/>
      <c r="T778" s="100">
        <v>110</v>
      </c>
      <c r="W778" s="100" t="s">
        <v>364</v>
      </c>
      <c r="X778" s="100">
        <v>141</v>
      </c>
      <c r="Y778" s="100">
        <v>208</v>
      </c>
      <c r="Z778" s="100">
        <v>127</v>
      </c>
      <c r="AA778" s="100">
        <v>105</v>
      </c>
      <c r="AC778" s="100" t="s">
        <v>364</v>
      </c>
      <c r="AD778" s="100">
        <v>137</v>
      </c>
      <c r="AE778" s="100">
        <v>164</v>
      </c>
      <c r="AF778" s="100">
        <v>118</v>
      </c>
      <c r="AG778" s="100">
        <v>116</v>
      </c>
      <c r="AJ778" s="100" t="str">
        <f t="shared" si="498"/>
        <v>●</v>
      </c>
      <c r="AK778" s="100" t="str">
        <f t="shared" si="492"/>
        <v>●</v>
      </c>
      <c r="AL778" s="100" t="str">
        <f t="shared" ref="AL778:AL786" si="506">IF(E778=Z778,"○","●")</f>
        <v>●</v>
      </c>
      <c r="AM778" s="100" t="str">
        <f t="shared" si="494"/>
        <v>●</v>
      </c>
      <c r="AP778" s="100" t="str">
        <f t="shared" si="499"/>
        <v>●</v>
      </c>
      <c r="AQ778" s="100" t="str">
        <f t="shared" si="495"/>
        <v>●</v>
      </c>
      <c r="AR778" s="100" t="str">
        <f t="shared" si="496"/>
        <v>●</v>
      </c>
      <c r="AS778" s="100" t="str">
        <f t="shared" si="500"/>
        <v>●</v>
      </c>
    </row>
    <row r="779" spans="2:45" s="100" customFormat="1" ht="14.25" customHeight="1">
      <c r="B779" s="102" t="s">
        <v>132</v>
      </c>
      <c r="C779" s="106">
        <v>192</v>
      </c>
      <c r="D779" s="107">
        <v>113</v>
      </c>
      <c r="E779" s="107">
        <v>101</v>
      </c>
      <c r="F779" s="107">
        <v>94</v>
      </c>
      <c r="G779" s="107">
        <f>第2表01元データ!R50</f>
        <v>93</v>
      </c>
      <c r="H779" s="107">
        <f t="shared" si="502"/>
        <v>-1</v>
      </c>
      <c r="I779" s="108">
        <f t="shared" si="503"/>
        <v>-1.0638297872340425</v>
      </c>
      <c r="J779" s="102"/>
      <c r="K779" s="114" t="s">
        <v>132</v>
      </c>
      <c r="L779" s="106">
        <v>161</v>
      </c>
      <c r="M779" s="107">
        <v>128</v>
      </c>
      <c r="N779" s="107">
        <v>121</v>
      </c>
      <c r="O779" s="107">
        <v>84</v>
      </c>
      <c r="P779" s="107">
        <f>第2表01元データ!S50</f>
        <v>72</v>
      </c>
      <c r="Q779" s="107">
        <f t="shared" si="504"/>
        <v>-12</v>
      </c>
      <c r="R779" s="108">
        <f t="shared" si="505"/>
        <v>-14.285714285714285</v>
      </c>
      <c r="S779" s="108"/>
      <c r="T779" s="100">
        <v>111</v>
      </c>
      <c r="W779" s="100" t="s">
        <v>365</v>
      </c>
      <c r="X779" s="100">
        <v>135</v>
      </c>
      <c r="Y779" s="100">
        <v>141</v>
      </c>
      <c r="Z779" s="100">
        <v>192</v>
      </c>
      <c r="AA779" s="100">
        <v>113</v>
      </c>
      <c r="AC779" s="100" t="s">
        <v>365</v>
      </c>
      <c r="AD779" s="100">
        <v>147</v>
      </c>
      <c r="AE779" s="100">
        <v>131</v>
      </c>
      <c r="AF779" s="100">
        <v>161</v>
      </c>
      <c r="AG779" s="100">
        <v>128</v>
      </c>
      <c r="AJ779" s="100" t="str">
        <f t="shared" si="498"/>
        <v>●</v>
      </c>
      <c r="AK779" s="100" t="str">
        <f t="shared" si="492"/>
        <v>●</v>
      </c>
      <c r="AL779" s="100" t="str">
        <f t="shared" si="506"/>
        <v>●</v>
      </c>
      <c r="AM779" s="100" t="str">
        <f t="shared" si="494"/>
        <v>●</v>
      </c>
      <c r="AP779" s="100" t="str">
        <f t="shared" si="499"/>
        <v>●</v>
      </c>
      <c r="AQ779" s="100" t="str">
        <f t="shared" si="495"/>
        <v>●</v>
      </c>
      <c r="AR779" s="100" t="str">
        <f t="shared" si="496"/>
        <v>●</v>
      </c>
      <c r="AS779" s="100" t="str">
        <f t="shared" si="500"/>
        <v>●</v>
      </c>
    </row>
    <row r="780" spans="2:45" s="100" customFormat="1" ht="14.25" customHeight="1">
      <c r="B780" s="102" t="s">
        <v>133</v>
      </c>
      <c r="C780" s="106">
        <v>136</v>
      </c>
      <c r="D780" s="107">
        <v>179</v>
      </c>
      <c r="E780" s="107">
        <v>111</v>
      </c>
      <c r="F780" s="107">
        <v>101</v>
      </c>
      <c r="G780" s="107">
        <f>第2表01元データ!R51</f>
        <v>87</v>
      </c>
      <c r="H780" s="107">
        <f t="shared" si="502"/>
        <v>-14</v>
      </c>
      <c r="I780" s="108">
        <f t="shared" si="503"/>
        <v>-13.861386138613863</v>
      </c>
      <c r="J780" s="102"/>
      <c r="K780" s="114" t="s">
        <v>133</v>
      </c>
      <c r="L780" s="106">
        <v>119</v>
      </c>
      <c r="M780" s="107">
        <v>153</v>
      </c>
      <c r="N780" s="107">
        <v>117</v>
      </c>
      <c r="O780" s="107">
        <v>113</v>
      </c>
      <c r="P780" s="107">
        <f>第2表01元データ!S51</f>
        <v>81</v>
      </c>
      <c r="Q780" s="107">
        <f t="shared" si="504"/>
        <v>-32</v>
      </c>
      <c r="R780" s="108">
        <f t="shared" si="505"/>
        <v>-28.318584070796462</v>
      </c>
      <c r="S780" s="108"/>
      <c r="T780" s="100">
        <v>112</v>
      </c>
      <c r="W780" s="100" t="s">
        <v>366</v>
      </c>
      <c r="X780" s="100">
        <v>178</v>
      </c>
      <c r="Y780" s="100">
        <v>138</v>
      </c>
      <c r="Z780" s="100">
        <v>136</v>
      </c>
      <c r="AA780" s="100">
        <v>179</v>
      </c>
      <c r="AC780" s="100" t="s">
        <v>366</v>
      </c>
      <c r="AD780" s="100">
        <v>190</v>
      </c>
      <c r="AE780" s="100">
        <v>138</v>
      </c>
      <c r="AF780" s="100">
        <v>119</v>
      </c>
      <c r="AG780" s="100">
        <v>153</v>
      </c>
      <c r="AJ780" s="100" t="str">
        <f t="shared" si="498"/>
        <v>●</v>
      </c>
      <c r="AK780" s="100" t="str">
        <f t="shared" si="492"/>
        <v>●</v>
      </c>
      <c r="AL780" s="100" t="str">
        <f t="shared" si="506"/>
        <v>●</v>
      </c>
      <c r="AM780" s="100" t="str">
        <f t="shared" si="494"/>
        <v>●</v>
      </c>
      <c r="AP780" s="100" t="str">
        <f t="shared" si="499"/>
        <v>●</v>
      </c>
      <c r="AQ780" s="100" t="str">
        <f t="shared" si="495"/>
        <v>●</v>
      </c>
      <c r="AR780" s="100" t="str">
        <f t="shared" si="496"/>
        <v>●</v>
      </c>
      <c r="AS780" s="100" t="str">
        <f t="shared" si="500"/>
        <v>●</v>
      </c>
    </row>
    <row r="781" spans="2:45" s="100" customFormat="1" ht="14.25" customHeight="1">
      <c r="B781" s="102" t="s">
        <v>134</v>
      </c>
      <c r="C781" s="106">
        <v>140</v>
      </c>
      <c r="D781" s="107">
        <v>138</v>
      </c>
      <c r="E781" s="107">
        <v>170</v>
      </c>
      <c r="F781" s="107">
        <v>110</v>
      </c>
      <c r="G781" s="107">
        <f>第2表01元データ!R52</f>
        <v>95</v>
      </c>
      <c r="H781" s="107">
        <f t="shared" si="502"/>
        <v>-15</v>
      </c>
      <c r="I781" s="108">
        <f t="shared" si="503"/>
        <v>-13.636363636363635</v>
      </c>
      <c r="J781" s="102"/>
      <c r="K781" s="114" t="s">
        <v>134</v>
      </c>
      <c r="L781" s="106">
        <v>131</v>
      </c>
      <c r="M781" s="107">
        <v>125</v>
      </c>
      <c r="N781" s="107">
        <v>144</v>
      </c>
      <c r="O781" s="107">
        <v>114</v>
      </c>
      <c r="P781" s="107">
        <f>第2表01元データ!S52</f>
        <v>108</v>
      </c>
      <c r="Q781" s="107">
        <f t="shared" si="504"/>
        <v>-6</v>
      </c>
      <c r="R781" s="108">
        <f t="shared" si="505"/>
        <v>-5.2631578947368416</v>
      </c>
      <c r="S781" s="108"/>
      <c r="T781" s="100">
        <v>113</v>
      </c>
      <c r="W781" s="100" t="s">
        <v>367</v>
      </c>
      <c r="X781" s="100">
        <v>169</v>
      </c>
      <c r="Y781" s="100">
        <v>164</v>
      </c>
      <c r="Z781" s="100">
        <v>140</v>
      </c>
      <c r="AA781" s="100">
        <v>138</v>
      </c>
      <c r="AC781" s="100" t="s">
        <v>367</v>
      </c>
      <c r="AD781" s="100">
        <v>178</v>
      </c>
      <c r="AE781" s="100">
        <v>177</v>
      </c>
      <c r="AF781" s="100">
        <v>131</v>
      </c>
      <c r="AG781" s="100">
        <v>125</v>
      </c>
      <c r="AJ781" s="100" t="str">
        <f t="shared" si="498"/>
        <v>●</v>
      </c>
      <c r="AK781" s="100" t="str">
        <f t="shared" si="492"/>
        <v>●</v>
      </c>
      <c r="AL781" s="100" t="str">
        <f t="shared" si="506"/>
        <v>●</v>
      </c>
      <c r="AM781" s="100" t="str">
        <f t="shared" si="494"/>
        <v>●</v>
      </c>
      <c r="AP781" s="100" t="str">
        <f t="shared" si="499"/>
        <v>●</v>
      </c>
      <c r="AQ781" s="100" t="str">
        <f t="shared" si="495"/>
        <v>●</v>
      </c>
      <c r="AR781" s="100" t="str">
        <f t="shared" si="496"/>
        <v>●</v>
      </c>
      <c r="AS781" s="100" t="str">
        <f t="shared" si="500"/>
        <v>●</v>
      </c>
    </row>
    <row r="782" spans="2:45" s="100" customFormat="1" ht="14.25" customHeight="1">
      <c r="B782" s="102" t="s">
        <v>135</v>
      </c>
      <c r="C782" s="106">
        <v>149</v>
      </c>
      <c r="D782" s="107">
        <v>129</v>
      </c>
      <c r="E782" s="107">
        <v>124</v>
      </c>
      <c r="F782" s="107">
        <v>159</v>
      </c>
      <c r="G782" s="107">
        <f>第2表01元データ!R53</f>
        <v>108</v>
      </c>
      <c r="H782" s="107">
        <f t="shared" si="502"/>
        <v>-51</v>
      </c>
      <c r="I782" s="108">
        <f t="shared" si="503"/>
        <v>-32.075471698113205</v>
      </c>
      <c r="J782" s="102"/>
      <c r="K782" s="114" t="s">
        <v>135</v>
      </c>
      <c r="L782" s="106">
        <v>163</v>
      </c>
      <c r="M782" s="107">
        <v>123</v>
      </c>
      <c r="N782" s="107">
        <v>124</v>
      </c>
      <c r="O782" s="107">
        <v>140</v>
      </c>
      <c r="P782" s="107">
        <f>第2表01元データ!S53</f>
        <v>101</v>
      </c>
      <c r="Q782" s="107">
        <f t="shared" si="504"/>
        <v>-39</v>
      </c>
      <c r="R782" s="108">
        <f t="shared" si="505"/>
        <v>-27.857142857142858</v>
      </c>
      <c r="S782" s="108"/>
      <c r="T782" s="100">
        <v>114</v>
      </c>
      <c r="W782" s="100" t="s">
        <v>368</v>
      </c>
      <c r="X782" s="100">
        <v>116</v>
      </c>
      <c r="Y782" s="100">
        <v>140</v>
      </c>
      <c r="Z782" s="100">
        <v>149</v>
      </c>
      <c r="AA782" s="100">
        <v>129</v>
      </c>
      <c r="AC782" s="100" t="s">
        <v>368</v>
      </c>
      <c r="AD782" s="100">
        <v>114</v>
      </c>
      <c r="AE782" s="100">
        <v>165</v>
      </c>
      <c r="AF782" s="100">
        <v>163</v>
      </c>
      <c r="AG782" s="100">
        <v>123</v>
      </c>
      <c r="AJ782" s="100" t="str">
        <f t="shared" si="498"/>
        <v>●</v>
      </c>
      <c r="AK782" s="100" t="str">
        <f t="shared" si="492"/>
        <v>●</v>
      </c>
      <c r="AL782" s="100" t="str">
        <f t="shared" si="506"/>
        <v>●</v>
      </c>
      <c r="AM782" s="100" t="str">
        <f t="shared" si="494"/>
        <v>●</v>
      </c>
      <c r="AP782" s="100" t="str">
        <f t="shared" si="499"/>
        <v>●</v>
      </c>
      <c r="AQ782" s="100" t="str">
        <f t="shared" si="495"/>
        <v>●</v>
      </c>
      <c r="AR782" s="100" t="str">
        <f t="shared" si="496"/>
        <v>●</v>
      </c>
      <c r="AS782" s="100" t="str">
        <f t="shared" si="500"/>
        <v>●</v>
      </c>
    </row>
    <row r="783" spans="2:45" s="100" customFormat="1" ht="14.25" customHeight="1">
      <c r="B783" s="102" t="s">
        <v>136</v>
      </c>
      <c r="C783" s="106">
        <v>117</v>
      </c>
      <c r="D783" s="107">
        <v>123</v>
      </c>
      <c r="E783" s="107">
        <v>109</v>
      </c>
      <c r="F783" s="107">
        <v>112</v>
      </c>
      <c r="G783" s="107">
        <f>第2表01元データ!R54</f>
        <v>157</v>
      </c>
      <c r="H783" s="107">
        <f t="shared" si="502"/>
        <v>45</v>
      </c>
      <c r="I783" s="108">
        <f t="shared" si="503"/>
        <v>40.178571428571431</v>
      </c>
      <c r="J783" s="102"/>
      <c r="K783" s="114" t="s">
        <v>136</v>
      </c>
      <c r="L783" s="106">
        <v>148</v>
      </c>
      <c r="M783" s="107">
        <v>144</v>
      </c>
      <c r="N783" s="107">
        <v>98</v>
      </c>
      <c r="O783" s="107">
        <v>105</v>
      </c>
      <c r="P783" s="107">
        <f>第2表01元データ!S54</f>
        <v>120</v>
      </c>
      <c r="Q783" s="107">
        <f t="shared" si="504"/>
        <v>15</v>
      </c>
      <c r="R783" s="108">
        <f t="shared" si="505"/>
        <v>14.285714285714285</v>
      </c>
      <c r="S783" s="108"/>
      <c r="T783" s="100">
        <v>115</v>
      </c>
      <c r="W783" s="100" t="s">
        <v>369</v>
      </c>
      <c r="X783" s="100">
        <v>65</v>
      </c>
      <c r="Y783" s="100">
        <v>90</v>
      </c>
      <c r="Z783" s="100">
        <v>117</v>
      </c>
      <c r="AA783" s="100">
        <v>123</v>
      </c>
      <c r="AC783" s="100" t="s">
        <v>369</v>
      </c>
      <c r="AD783" s="100">
        <v>74</v>
      </c>
      <c r="AE783" s="100">
        <v>99</v>
      </c>
      <c r="AF783" s="100">
        <v>148</v>
      </c>
      <c r="AG783" s="100">
        <v>144</v>
      </c>
      <c r="AJ783" s="100" t="str">
        <f t="shared" si="498"/>
        <v>●</v>
      </c>
      <c r="AK783" s="100" t="str">
        <f t="shared" si="492"/>
        <v>●</v>
      </c>
      <c r="AL783" s="100" t="str">
        <f t="shared" si="506"/>
        <v>●</v>
      </c>
      <c r="AM783" s="100" t="str">
        <f t="shared" si="494"/>
        <v>●</v>
      </c>
      <c r="AP783" s="100" t="str">
        <f t="shared" si="499"/>
        <v>●</v>
      </c>
      <c r="AQ783" s="100" t="str">
        <f t="shared" si="495"/>
        <v>●</v>
      </c>
      <c r="AR783" s="100" t="str">
        <f t="shared" si="496"/>
        <v>●</v>
      </c>
      <c r="AS783" s="100" t="str">
        <f t="shared" si="500"/>
        <v>●</v>
      </c>
    </row>
    <row r="784" spans="2:45" s="100" customFormat="1" ht="14.25" customHeight="1">
      <c r="B784" s="102" t="s">
        <v>137</v>
      </c>
      <c r="C784" s="106">
        <v>77</v>
      </c>
      <c r="D784" s="107">
        <v>101</v>
      </c>
      <c r="E784" s="107">
        <v>100</v>
      </c>
      <c r="F784" s="107">
        <v>96</v>
      </c>
      <c r="G784" s="107">
        <f>第2表01元データ!R55</f>
        <v>99</v>
      </c>
      <c r="H784" s="107">
        <f t="shared" si="502"/>
        <v>3</v>
      </c>
      <c r="I784" s="108">
        <f t="shared" si="503"/>
        <v>3.125</v>
      </c>
      <c r="J784" s="102"/>
      <c r="K784" s="114" t="s">
        <v>137</v>
      </c>
      <c r="L784" s="106">
        <v>75</v>
      </c>
      <c r="M784" s="107">
        <v>116</v>
      </c>
      <c r="N784" s="107">
        <v>111</v>
      </c>
      <c r="O784" s="107">
        <v>81</v>
      </c>
      <c r="P784" s="107">
        <f>第2表01元データ!S55</f>
        <v>88</v>
      </c>
      <c r="Q784" s="107">
        <f t="shared" si="504"/>
        <v>7</v>
      </c>
      <c r="R784" s="108">
        <f t="shared" si="505"/>
        <v>8.6419753086419746</v>
      </c>
      <c r="S784" s="108"/>
      <c r="T784" s="100">
        <v>116</v>
      </c>
      <c r="W784" s="100" t="s">
        <v>370</v>
      </c>
      <c r="X784" s="100">
        <v>42</v>
      </c>
      <c r="Y784" s="100">
        <v>46</v>
      </c>
      <c r="Z784" s="100">
        <v>77</v>
      </c>
      <c r="AA784" s="100">
        <v>101</v>
      </c>
      <c r="AC784" s="100" t="s">
        <v>370</v>
      </c>
      <c r="AD784" s="100">
        <v>40</v>
      </c>
      <c r="AE784" s="100">
        <v>51</v>
      </c>
      <c r="AF784" s="100">
        <v>75</v>
      </c>
      <c r="AG784" s="100">
        <v>116</v>
      </c>
      <c r="AJ784" s="100" t="str">
        <f t="shared" si="498"/>
        <v>●</v>
      </c>
      <c r="AK784" s="100" t="str">
        <f t="shared" si="492"/>
        <v>●</v>
      </c>
      <c r="AL784" s="100" t="str">
        <f t="shared" si="506"/>
        <v>●</v>
      </c>
      <c r="AM784" s="100" t="str">
        <f t="shared" si="494"/>
        <v>●</v>
      </c>
      <c r="AP784" s="100" t="str">
        <f t="shared" si="499"/>
        <v>●</v>
      </c>
      <c r="AQ784" s="100" t="str">
        <f t="shared" si="495"/>
        <v>●</v>
      </c>
      <c r="AR784" s="100" t="str">
        <f t="shared" si="496"/>
        <v>●</v>
      </c>
      <c r="AS784" s="100" t="str">
        <f t="shared" si="500"/>
        <v>●</v>
      </c>
    </row>
    <row r="785" spans="2:45" s="100" customFormat="1" ht="14.25" customHeight="1">
      <c r="B785" s="102" t="s">
        <v>138</v>
      </c>
      <c r="C785" s="106">
        <v>35</v>
      </c>
      <c r="D785" s="107">
        <v>55</v>
      </c>
      <c r="E785" s="107">
        <v>76</v>
      </c>
      <c r="F785" s="107">
        <v>74</v>
      </c>
      <c r="G785" s="107">
        <f>第2表01元データ!R56</f>
        <v>74</v>
      </c>
      <c r="H785" s="107">
        <f t="shared" si="502"/>
        <v>0</v>
      </c>
      <c r="I785" s="108">
        <f t="shared" si="503"/>
        <v>0</v>
      </c>
      <c r="J785" s="102"/>
      <c r="K785" s="114" t="s">
        <v>138</v>
      </c>
      <c r="L785" s="106">
        <v>38</v>
      </c>
      <c r="M785" s="107">
        <v>53</v>
      </c>
      <c r="N785" s="107">
        <v>74</v>
      </c>
      <c r="O785" s="107">
        <v>75</v>
      </c>
      <c r="P785" s="107">
        <f>第2表01元データ!S56</f>
        <v>53</v>
      </c>
      <c r="Q785" s="107">
        <f t="shared" si="504"/>
        <v>-22</v>
      </c>
      <c r="R785" s="108">
        <f t="shared" si="505"/>
        <v>-29.333333333333332</v>
      </c>
      <c r="S785" s="108"/>
      <c r="T785" s="100">
        <v>117</v>
      </c>
      <c r="W785" s="100" t="s">
        <v>371</v>
      </c>
      <c r="X785" s="100">
        <v>18</v>
      </c>
      <c r="Y785" s="100">
        <v>21</v>
      </c>
      <c r="Z785" s="100">
        <v>35</v>
      </c>
      <c r="AA785" s="100">
        <v>55</v>
      </c>
      <c r="AC785" s="100" t="s">
        <v>371</v>
      </c>
      <c r="AD785" s="100">
        <v>17</v>
      </c>
      <c r="AE785" s="100">
        <v>17</v>
      </c>
      <c r="AF785" s="100">
        <v>38</v>
      </c>
      <c r="AG785" s="100">
        <v>53</v>
      </c>
      <c r="AJ785" s="100" t="str">
        <f t="shared" si="498"/>
        <v>●</v>
      </c>
      <c r="AK785" s="100" t="str">
        <f t="shared" si="492"/>
        <v>●</v>
      </c>
      <c r="AL785" s="100" t="str">
        <f t="shared" si="506"/>
        <v>●</v>
      </c>
      <c r="AM785" s="100" t="str">
        <f t="shared" si="494"/>
        <v>●</v>
      </c>
      <c r="AP785" s="100" t="str">
        <f t="shared" si="499"/>
        <v>●</v>
      </c>
      <c r="AQ785" s="100" t="str">
        <f t="shared" si="495"/>
        <v>●</v>
      </c>
      <c r="AR785" s="100" t="str">
        <f t="shared" si="496"/>
        <v>●</v>
      </c>
      <c r="AS785" s="100" t="str">
        <f t="shared" si="500"/>
        <v>●</v>
      </c>
    </row>
    <row r="786" spans="2:45" s="100" customFormat="1" ht="14.25" customHeight="1">
      <c r="B786" s="102" t="s">
        <v>110</v>
      </c>
      <c r="C786" s="106">
        <v>18</v>
      </c>
      <c r="D786" s="107">
        <v>32</v>
      </c>
      <c r="E786" s="107">
        <v>46</v>
      </c>
      <c r="F786" s="107">
        <v>71</v>
      </c>
      <c r="G786" s="107">
        <f>第2表01元データ!R57</f>
        <v>84</v>
      </c>
      <c r="H786" s="107">
        <f t="shared" si="502"/>
        <v>13</v>
      </c>
      <c r="I786" s="108">
        <f t="shared" si="503"/>
        <v>18.30985915492958</v>
      </c>
      <c r="J786" s="102"/>
      <c r="K786" s="114" t="s">
        <v>110</v>
      </c>
      <c r="L786" s="106">
        <v>7</v>
      </c>
      <c r="M786" s="107">
        <v>25</v>
      </c>
      <c r="N786" s="107">
        <v>35</v>
      </c>
      <c r="O786" s="107">
        <v>40</v>
      </c>
      <c r="P786" s="107">
        <f>第2表01元データ!S57</f>
        <v>58</v>
      </c>
      <c r="Q786" s="107">
        <f t="shared" si="504"/>
        <v>18</v>
      </c>
      <c r="R786" s="108">
        <f t="shared" si="505"/>
        <v>45</v>
      </c>
      <c r="S786" s="108"/>
      <c r="T786" s="100">
        <v>118</v>
      </c>
      <c r="W786" s="100" t="s">
        <v>378</v>
      </c>
      <c r="X786" s="100">
        <v>6</v>
      </c>
      <c r="Y786" s="100">
        <v>11</v>
      </c>
      <c r="Z786" s="100">
        <v>18</v>
      </c>
      <c r="AA786" s="100">
        <v>32</v>
      </c>
      <c r="AC786" s="100" t="s">
        <v>378</v>
      </c>
      <c r="AD786" s="100">
        <v>11</v>
      </c>
      <c r="AE786" s="100">
        <v>10</v>
      </c>
      <c r="AF786" s="100">
        <v>7</v>
      </c>
      <c r="AG786" s="100">
        <v>25</v>
      </c>
      <c r="AJ786" s="100" t="str">
        <f t="shared" si="498"/>
        <v>●</v>
      </c>
      <c r="AK786" s="100" t="str">
        <f t="shared" si="492"/>
        <v>●</v>
      </c>
      <c r="AL786" s="100" t="str">
        <f t="shared" si="506"/>
        <v>●</v>
      </c>
      <c r="AM786" s="100" t="str">
        <f t="shared" si="494"/>
        <v>●</v>
      </c>
      <c r="AP786" s="100" t="str">
        <f t="shared" si="499"/>
        <v>●</v>
      </c>
      <c r="AQ786" s="100" t="str">
        <f t="shared" si="495"/>
        <v>●</v>
      </c>
      <c r="AR786" s="100" t="str">
        <f t="shared" si="496"/>
        <v>●</v>
      </c>
      <c r="AS786" s="100" t="str">
        <f t="shared" si="500"/>
        <v>●</v>
      </c>
    </row>
    <row r="787" spans="2:45" s="100" customFormat="1" ht="14.25" customHeight="1">
      <c r="B787" s="119" t="s">
        <v>111</v>
      </c>
      <c r="C787" s="120" t="s">
        <v>313</v>
      </c>
      <c r="D787" s="116" t="s">
        <v>313</v>
      </c>
      <c r="E787" s="116" t="s">
        <v>313</v>
      </c>
      <c r="F787" s="116">
        <v>2</v>
      </c>
      <c r="G787" s="107">
        <f>第2表01元データ!R58</f>
        <v>6</v>
      </c>
      <c r="H787" s="107"/>
      <c r="I787" s="108"/>
      <c r="K787" s="119" t="s">
        <v>111</v>
      </c>
      <c r="L787" s="120" t="s">
        <v>313</v>
      </c>
      <c r="M787" s="116" t="s">
        <v>313</v>
      </c>
      <c r="N787" s="116" t="s">
        <v>313</v>
      </c>
      <c r="O787" s="116" t="s">
        <v>313</v>
      </c>
      <c r="P787" s="107">
        <f>第2表01元データ!S58</f>
        <v>3</v>
      </c>
      <c r="Q787" s="107"/>
      <c r="R787" s="108"/>
      <c r="T787" s="100">
        <v>119</v>
      </c>
    </row>
    <row r="788" spans="2:45" s="100" customFormat="1" ht="14.25" customHeight="1">
      <c r="B788" s="119"/>
      <c r="C788" s="123"/>
      <c r="D788" s="116"/>
      <c r="E788" s="116"/>
      <c r="F788" s="116"/>
      <c r="G788" s="107"/>
      <c r="H788" s="107"/>
      <c r="I788" s="108"/>
      <c r="K788" s="119"/>
      <c r="L788" s="123"/>
      <c r="M788" s="116"/>
      <c r="N788" s="116"/>
      <c r="O788" s="116"/>
      <c r="P788" s="107"/>
      <c r="Q788" s="107"/>
      <c r="R788" s="108"/>
    </row>
    <row r="789" spans="2:45" s="100" customFormat="1" ht="14.25" customHeight="1">
      <c r="G789" s="168"/>
      <c r="P789" s="168"/>
    </row>
    <row r="790" spans="2:45" s="99" customFormat="1" ht="14.25" customHeight="1">
      <c r="B790" s="99" t="str">
        <f>LEFT(B730,LEN(B730)-2)&amp;+"女"</f>
        <v>赤岩・女</v>
      </c>
      <c r="H790" s="99" t="s">
        <v>805</v>
      </c>
      <c r="I790" s="380">
        <f>令和2年9月末住基人口!E56</f>
        <v>1582</v>
      </c>
      <c r="K790" s="99" t="str">
        <f>LEFT(K730,LEN(K730)-2)&amp;+"女"</f>
        <v>高島・女</v>
      </c>
      <c r="Q790" s="99" t="s">
        <v>805</v>
      </c>
      <c r="R790" s="380">
        <f>令和2年9月末住基人口!E62</f>
        <v>1441</v>
      </c>
      <c r="W790" s="100"/>
      <c r="X790" s="100"/>
      <c r="Y790" s="100"/>
      <c r="Z790" s="100"/>
      <c r="AA790" s="100"/>
      <c r="AB790" s="100"/>
      <c r="AC790" s="100"/>
      <c r="AD790" s="100"/>
      <c r="AE790" s="100"/>
      <c r="AF790" s="100"/>
      <c r="AG790" s="100"/>
    </row>
    <row r="791" spans="2:45" s="100" customFormat="1" ht="14.25" customHeight="1">
      <c r="B791" s="583" t="s">
        <v>335</v>
      </c>
      <c r="C791" s="101"/>
      <c r="D791" s="101"/>
      <c r="E791" s="101"/>
      <c r="F791" s="101"/>
      <c r="G791" s="135"/>
      <c r="H791" s="131"/>
      <c r="I791" s="131"/>
      <c r="J791" s="102"/>
      <c r="K791" s="583" t="s">
        <v>335</v>
      </c>
      <c r="L791" s="101"/>
      <c r="M791" s="101"/>
      <c r="N791" s="101"/>
      <c r="O791" s="101"/>
      <c r="P791" s="135"/>
      <c r="Q791" s="131"/>
      <c r="R791" s="131"/>
      <c r="S791" s="103"/>
    </row>
    <row r="792" spans="2:45" s="100" customFormat="1" ht="14.25" customHeight="1">
      <c r="B792" s="584"/>
      <c r="C792" s="130" t="str">
        <f>$C$4</f>
        <v>平成12年</v>
      </c>
      <c r="D792" s="130" t="str">
        <f>$D$4</f>
        <v>平成17年</v>
      </c>
      <c r="E792" s="130" t="str">
        <f>$E$4</f>
        <v>平成22年</v>
      </c>
      <c r="F792" s="130" t="s">
        <v>410</v>
      </c>
      <c r="G792" s="130" t="s">
        <v>739</v>
      </c>
      <c r="H792" s="133" t="str">
        <f>$H$4</f>
        <v>対平成</v>
      </c>
      <c r="I792" s="134" t="str">
        <f>$I$4</f>
        <v>27年</v>
      </c>
      <c r="J792" s="102"/>
      <c r="K792" s="584"/>
      <c r="L792" s="130" t="str">
        <f>$C$4</f>
        <v>平成12年</v>
      </c>
      <c r="M792" s="130" t="str">
        <f>$D$4</f>
        <v>平成17年</v>
      </c>
      <c r="N792" s="130" t="str">
        <f>$E$4</f>
        <v>平成22年</v>
      </c>
      <c r="O792" s="130" t="s">
        <v>410</v>
      </c>
      <c r="P792" s="130" t="s">
        <v>739</v>
      </c>
      <c r="Q792" s="133" t="str">
        <f>$H$4</f>
        <v>対平成</v>
      </c>
      <c r="R792" s="134" t="str">
        <f>$I$4</f>
        <v>27年</v>
      </c>
      <c r="S792" s="103"/>
    </row>
    <row r="793" spans="2:45" s="100" customFormat="1" ht="14.25" customHeight="1">
      <c r="B793" s="585"/>
      <c r="C793" s="104"/>
      <c r="D793" s="104"/>
      <c r="E793" s="104"/>
      <c r="F793" s="104"/>
      <c r="G793" s="104"/>
      <c r="H793" s="132" t="s">
        <v>88</v>
      </c>
      <c r="I793" s="133" t="s">
        <v>398</v>
      </c>
      <c r="J793" s="102"/>
      <c r="K793" s="585"/>
      <c r="L793" s="104"/>
      <c r="M793" s="104"/>
      <c r="N793" s="104"/>
      <c r="O793" s="104"/>
      <c r="P793" s="104"/>
      <c r="Q793" s="132" t="s">
        <v>88</v>
      </c>
      <c r="R793" s="133" t="s">
        <v>398</v>
      </c>
      <c r="S793" s="103"/>
    </row>
    <row r="794" spans="2:45" s="199" customFormat="1" ht="14.25" customHeight="1">
      <c r="B794" s="200" t="s">
        <v>90</v>
      </c>
      <c r="C794" s="198">
        <v>2314</v>
      </c>
      <c r="D794" s="194">
        <v>2174</v>
      </c>
      <c r="E794" s="194">
        <v>1966</v>
      </c>
      <c r="F794" s="194">
        <v>1812</v>
      </c>
      <c r="G794" s="194">
        <f>IF(COUNTIF(G799:G817,"x"),"x",IF(SUM(G799:G817)=0,"-",SUM(G799:G817)))</f>
        <v>1595</v>
      </c>
      <c r="H794" s="193">
        <f t="shared" ref="H794:H797" si="507">IF(G794="x","x",IF(AND(G794="-",F794="-"),"-",IF(AND(G794="-",F794&gt;0),F794*-1,IF(AND(G794&gt;0,F794="-"),G794,G794-F794))))</f>
        <v>-217</v>
      </c>
      <c r="I794" s="195">
        <f t="shared" ref="I794:I797" si="508">IF(H794="x","x",IF(H794="-","-",IF(AND(F794="-",G794&gt;0),"皆増",IF(AND(F794&gt;0,G794="-"),"皆減",H794/F794*100))))</f>
        <v>-11.975717439293598</v>
      </c>
      <c r="J794" s="196"/>
      <c r="K794" s="197" t="s">
        <v>90</v>
      </c>
      <c r="L794" s="198">
        <v>2270</v>
      </c>
      <c r="M794" s="194">
        <v>2074</v>
      </c>
      <c r="N794" s="194">
        <v>1836</v>
      </c>
      <c r="O794" s="194">
        <v>1589</v>
      </c>
      <c r="P794" s="194">
        <f>IF(COUNTIF(P799:P817,"x"),"x",IF(SUM(P799:P817)=0,"-",SUM(P799:P817)))</f>
        <v>1370</v>
      </c>
      <c r="Q794" s="193">
        <f t="shared" ref="Q794:Q797" si="509">IF(P794="x","x",IF(AND(P794="-",O794="-"),"-",IF(AND(P794="-",O794&gt;0),O794*-1,IF(AND(P794&gt;0,O794="-"),P794,P794-O794))))</f>
        <v>-219</v>
      </c>
      <c r="R794" s="195">
        <f t="shared" ref="R794:R797" si="510">IF(Q794="x","x",IF(Q794="-","-",IF(AND(O794="-",P794&gt;0),"皆増",IF(AND(O794&gt;0,P794="-"),"皆減",Q794/O794*100))))</f>
        <v>-13.782252989301448</v>
      </c>
      <c r="S794" s="195"/>
      <c r="W794" s="199" t="s">
        <v>373</v>
      </c>
      <c r="X794" s="199">
        <v>2324</v>
      </c>
      <c r="Y794" s="199">
        <v>2257</v>
      </c>
      <c r="Z794" s="199">
        <v>2314</v>
      </c>
      <c r="AA794" s="199">
        <v>2174</v>
      </c>
      <c r="AC794" s="199" t="s">
        <v>373</v>
      </c>
      <c r="AD794" s="199">
        <v>2543</v>
      </c>
      <c r="AE794" s="199">
        <v>2334</v>
      </c>
      <c r="AF794" s="199">
        <v>2270</v>
      </c>
      <c r="AG794" s="199">
        <v>2074</v>
      </c>
      <c r="AJ794" s="199" t="str">
        <f>IF(C794=X794,"○","●")</f>
        <v>●</v>
      </c>
      <c r="AK794" s="199" t="str">
        <f t="shared" ref="AK794:AK816" si="511">IF(D794=Y794,"○","●")</f>
        <v>●</v>
      </c>
      <c r="AL794" s="199" t="str">
        <f t="shared" ref="AL794:AL795" si="512">IF(E794=Z794,"○","●")</f>
        <v>●</v>
      </c>
      <c r="AM794" s="199" t="str">
        <f t="shared" ref="AM794:AM816" si="513">IF(F794=AA794,"○","●")</f>
        <v>●</v>
      </c>
      <c r="AP794" s="199" t="str">
        <f>IF(L794=AD794,"○","●")</f>
        <v>●</v>
      </c>
      <c r="AQ794" s="199" t="str">
        <f t="shared" ref="AQ794:AQ816" si="514">IF(M794=AE794,"○","●")</f>
        <v>●</v>
      </c>
      <c r="AR794" s="199" t="str">
        <f t="shared" ref="AR794:AR816" si="515">IF(N794=AF794,"○","●")</f>
        <v>●</v>
      </c>
      <c r="AS794" s="199" t="str">
        <f t="shared" ref="AS794" si="516">IF(O794=AG794,"○","●")</f>
        <v>●</v>
      </c>
    </row>
    <row r="795" spans="2:45" s="100" customFormat="1" ht="14.25" customHeight="1">
      <c r="B795" s="105" t="s">
        <v>91</v>
      </c>
      <c r="C795" s="106">
        <v>248</v>
      </c>
      <c r="D795" s="107">
        <v>212</v>
      </c>
      <c r="E795" s="107">
        <v>162</v>
      </c>
      <c r="F795" s="107">
        <v>111</v>
      </c>
      <c r="G795" s="107">
        <f>IF(COUNTIF(G799:G801,"x"),"x",IF(SUM(G799:G801)=0,"-",SUM(G799:G801)))</f>
        <v>90</v>
      </c>
      <c r="H795" s="107">
        <f t="shared" si="507"/>
        <v>-21</v>
      </c>
      <c r="I795" s="108">
        <f t="shared" si="508"/>
        <v>-18.918918918918919</v>
      </c>
      <c r="J795" s="102"/>
      <c r="K795" s="109" t="s">
        <v>91</v>
      </c>
      <c r="L795" s="106">
        <v>292</v>
      </c>
      <c r="M795" s="107">
        <v>196</v>
      </c>
      <c r="N795" s="107">
        <v>153</v>
      </c>
      <c r="O795" s="107">
        <v>112</v>
      </c>
      <c r="P795" s="107">
        <f>IF(COUNTIF(P799:P801,"x"),"x",IF(SUM(P799:P801)=0,"-",SUM(P799:P801)))</f>
        <v>79</v>
      </c>
      <c r="Q795" s="107">
        <f t="shared" si="509"/>
        <v>-33</v>
      </c>
      <c r="R795" s="108">
        <f t="shared" si="510"/>
        <v>-29.464285714285715</v>
      </c>
      <c r="S795" s="108"/>
      <c r="W795" s="100" t="s">
        <v>374</v>
      </c>
      <c r="X795" s="100">
        <v>335</v>
      </c>
      <c r="Y795" s="100">
        <v>272</v>
      </c>
      <c r="Z795" s="100">
        <v>248</v>
      </c>
      <c r="AA795" s="100">
        <v>212</v>
      </c>
      <c r="AC795" s="100" t="s">
        <v>374</v>
      </c>
      <c r="AD795" s="100">
        <v>405</v>
      </c>
      <c r="AE795" s="100">
        <v>291</v>
      </c>
      <c r="AF795" s="100">
        <v>292</v>
      </c>
      <c r="AG795" s="100">
        <v>196</v>
      </c>
      <c r="AJ795" s="100" t="str">
        <f t="shared" ref="AJ795:AJ816" si="517">IF(C795=X795,"○","●")</f>
        <v>●</v>
      </c>
      <c r="AK795" s="100" t="str">
        <f t="shared" si="511"/>
        <v>●</v>
      </c>
      <c r="AL795" s="100" t="str">
        <f t="shared" si="512"/>
        <v>●</v>
      </c>
      <c r="AM795" s="100" t="str">
        <f t="shared" si="513"/>
        <v>●</v>
      </c>
      <c r="AP795" s="100" t="str">
        <f t="shared" ref="AP795:AP816" si="518">IF(L795=AD795,"○","●")</f>
        <v>●</v>
      </c>
      <c r="AQ795" s="100" t="str">
        <f t="shared" si="514"/>
        <v>●</v>
      </c>
      <c r="AR795" s="100" t="str">
        <f t="shared" si="515"/>
        <v>●</v>
      </c>
      <c r="AS795" s="100" t="str">
        <f>IF(O795=AG795,"○","●")</f>
        <v>●</v>
      </c>
    </row>
    <row r="796" spans="2:45" s="100" customFormat="1" ht="14.25" customHeight="1">
      <c r="B796" s="105" t="s">
        <v>92</v>
      </c>
      <c r="C796" s="106">
        <v>1409</v>
      </c>
      <c r="D796" s="107">
        <v>1230</v>
      </c>
      <c r="E796" s="107">
        <v>1034</v>
      </c>
      <c r="F796" s="107">
        <v>867</v>
      </c>
      <c r="G796" s="296">
        <f>IF(COUNTIF(G802:G811,"x"),"x",IF(SUM(G802:G811)=0,"-",SUM(G802:G811)))</f>
        <v>682</v>
      </c>
      <c r="H796" s="107">
        <f t="shared" si="507"/>
        <v>-185</v>
      </c>
      <c r="I796" s="108">
        <f t="shared" si="508"/>
        <v>-21.337946943483278</v>
      </c>
      <c r="J796" s="102"/>
      <c r="K796" s="109" t="s">
        <v>92</v>
      </c>
      <c r="L796" s="106">
        <v>1395</v>
      </c>
      <c r="M796" s="107">
        <v>1237</v>
      </c>
      <c r="N796" s="107">
        <v>1030</v>
      </c>
      <c r="O796" s="107">
        <v>817</v>
      </c>
      <c r="P796" s="296">
        <f>IF(COUNTIF(P802:P811,"x"),"x",IF(SUM(P802:P811)=0,"-",SUM(P802:P811)))</f>
        <v>645</v>
      </c>
      <c r="Q796" s="107">
        <f t="shared" si="509"/>
        <v>-172</v>
      </c>
      <c r="R796" s="108">
        <f t="shared" si="510"/>
        <v>-21.052631578947366</v>
      </c>
      <c r="S796" s="108"/>
      <c r="W796" s="100" t="s">
        <v>375</v>
      </c>
      <c r="X796" s="100">
        <v>1620</v>
      </c>
      <c r="Y796" s="100">
        <v>1523</v>
      </c>
      <c r="Z796" s="100">
        <v>1409</v>
      </c>
      <c r="AA796" s="100">
        <v>1230</v>
      </c>
      <c r="AC796" s="100" t="s">
        <v>375</v>
      </c>
      <c r="AD796" s="100">
        <v>1767</v>
      </c>
      <c r="AE796" s="100">
        <v>1568</v>
      </c>
      <c r="AF796" s="100">
        <v>1395</v>
      </c>
      <c r="AG796" s="100">
        <v>1237</v>
      </c>
      <c r="AJ796" s="100" t="str">
        <f t="shared" si="517"/>
        <v>●</v>
      </c>
      <c r="AK796" s="100" t="str">
        <f t="shared" si="511"/>
        <v>●</v>
      </c>
      <c r="AL796" s="100" t="str">
        <f>IF(E796=Z796,"○","●")</f>
        <v>●</v>
      </c>
      <c r="AM796" s="100" t="str">
        <f t="shared" si="513"/>
        <v>●</v>
      </c>
      <c r="AP796" s="100" t="str">
        <f t="shared" si="518"/>
        <v>●</v>
      </c>
      <c r="AQ796" s="100" t="str">
        <f t="shared" si="514"/>
        <v>●</v>
      </c>
      <c r="AR796" s="100" t="str">
        <f t="shared" si="515"/>
        <v>●</v>
      </c>
      <c r="AS796" s="100" t="str">
        <f t="shared" ref="AS796:AS816" si="519">IF(O796=AG796,"○","●")</f>
        <v>●</v>
      </c>
    </row>
    <row r="797" spans="2:45" s="100" customFormat="1" ht="14.25" customHeight="1">
      <c r="B797" s="105" t="s">
        <v>93</v>
      </c>
      <c r="C797" s="106">
        <v>657</v>
      </c>
      <c r="D797" s="107">
        <v>732</v>
      </c>
      <c r="E797" s="107">
        <v>770</v>
      </c>
      <c r="F797" s="107">
        <v>834</v>
      </c>
      <c r="G797" s="107">
        <f>IF(COUNTIF(G812:G816,"x"),"x",IF(SUM(G812,G816)=0,"-",SUM(G812:G816)))</f>
        <v>818</v>
      </c>
      <c r="H797" s="107">
        <f t="shared" si="507"/>
        <v>-16</v>
      </c>
      <c r="I797" s="108">
        <f t="shared" si="508"/>
        <v>-1.9184652278177456</v>
      </c>
      <c r="J797" s="102"/>
      <c r="K797" s="109" t="s">
        <v>93</v>
      </c>
      <c r="L797" s="106">
        <v>583</v>
      </c>
      <c r="M797" s="107">
        <v>641</v>
      </c>
      <c r="N797" s="107">
        <v>653</v>
      </c>
      <c r="O797" s="107">
        <v>660</v>
      </c>
      <c r="P797" s="107">
        <f>IF(COUNTIF(P812:P816,"x"),"x",IF(SUM(P812,P816)=0,"-",SUM(P812:P816)))</f>
        <v>645</v>
      </c>
      <c r="Q797" s="107">
        <f t="shared" si="509"/>
        <v>-15</v>
      </c>
      <c r="R797" s="108">
        <f t="shared" si="510"/>
        <v>-2.2727272727272729</v>
      </c>
      <c r="S797" s="108"/>
      <c r="W797" s="100" t="s">
        <v>376</v>
      </c>
      <c r="X797" s="100">
        <v>369</v>
      </c>
      <c r="Y797" s="100">
        <v>462</v>
      </c>
      <c r="Z797" s="100">
        <v>657</v>
      </c>
      <c r="AA797" s="100">
        <v>732</v>
      </c>
      <c r="AC797" s="100" t="s">
        <v>376</v>
      </c>
      <c r="AD797" s="100">
        <v>371</v>
      </c>
      <c r="AE797" s="100">
        <v>475</v>
      </c>
      <c r="AF797" s="100">
        <v>583</v>
      </c>
      <c r="AG797" s="100">
        <v>641</v>
      </c>
      <c r="AJ797" s="100" t="str">
        <f t="shared" si="517"/>
        <v>●</v>
      </c>
      <c r="AK797" s="100" t="str">
        <f t="shared" si="511"/>
        <v>●</v>
      </c>
      <c r="AL797" s="100" t="str">
        <f t="shared" ref="AL797:AL806" si="520">IF(E797=Z797,"○","●")</f>
        <v>●</v>
      </c>
      <c r="AM797" s="100" t="str">
        <f t="shared" si="513"/>
        <v>●</v>
      </c>
      <c r="AP797" s="100" t="str">
        <f t="shared" si="518"/>
        <v>●</v>
      </c>
      <c r="AQ797" s="100" t="str">
        <f t="shared" si="514"/>
        <v>●</v>
      </c>
      <c r="AR797" s="100" t="str">
        <f t="shared" si="515"/>
        <v>●</v>
      </c>
      <c r="AS797" s="100" t="str">
        <f t="shared" si="519"/>
        <v>●</v>
      </c>
    </row>
    <row r="798" spans="2:45" s="100" customFormat="1" ht="14.25" customHeight="1">
      <c r="B798" s="102"/>
      <c r="C798" s="106"/>
      <c r="D798" s="112"/>
      <c r="E798" s="112"/>
      <c r="F798" s="112"/>
      <c r="G798" s="112"/>
      <c r="H798" s="112"/>
      <c r="I798" s="113"/>
      <c r="J798" s="102"/>
      <c r="K798" s="114"/>
      <c r="L798" s="106"/>
      <c r="M798" s="112"/>
      <c r="N798" s="112"/>
      <c r="O798" s="112"/>
      <c r="P798" s="112"/>
      <c r="Q798" s="112"/>
      <c r="R798" s="113"/>
      <c r="S798" s="113"/>
      <c r="AJ798" s="100" t="str">
        <f t="shared" si="517"/>
        <v>○</v>
      </c>
      <c r="AK798" s="100" t="str">
        <f t="shared" si="511"/>
        <v>○</v>
      </c>
      <c r="AL798" s="100" t="str">
        <f t="shared" si="520"/>
        <v>○</v>
      </c>
      <c r="AM798" s="100" t="str">
        <f t="shared" si="513"/>
        <v>○</v>
      </c>
      <c r="AP798" s="100" t="str">
        <f t="shared" si="518"/>
        <v>○</v>
      </c>
      <c r="AQ798" s="100" t="str">
        <f t="shared" si="514"/>
        <v>○</v>
      </c>
      <c r="AR798" s="100" t="str">
        <f t="shared" si="515"/>
        <v>○</v>
      </c>
      <c r="AS798" s="100" t="str">
        <f t="shared" si="519"/>
        <v>○</v>
      </c>
    </row>
    <row r="799" spans="2:45" s="100" customFormat="1" ht="14.25" customHeight="1">
      <c r="B799" s="102" t="s">
        <v>94</v>
      </c>
      <c r="C799" s="106">
        <v>58</v>
      </c>
      <c r="D799" s="107">
        <v>47</v>
      </c>
      <c r="E799" s="107">
        <v>35</v>
      </c>
      <c r="F799" s="107">
        <v>28</v>
      </c>
      <c r="G799" s="107">
        <f>第2表01元データ!R66</f>
        <v>28</v>
      </c>
      <c r="H799" s="107">
        <f t="shared" ref="H799:H816" si="521">IF(G799="x","x",IF(AND(G799="-",F799="-"),"-",IF(AND(G799="-",F799&gt;0),F799*-1,IF(AND(G799&gt;0,F799="-"),G799,G799-F799))))</f>
        <v>0</v>
      </c>
      <c r="I799" s="108">
        <f t="shared" ref="I799:I816" si="522">IF(H799="x","x",IF(H799="-","-",IF(AND(F799="-",G799&gt;0),"皆増",IF(AND(F799&gt;0,G799="-"),"皆減",H799/F799*100))))</f>
        <v>0</v>
      </c>
      <c r="J799" s="102"/>
      <c r="K799" s="114" t="s">
        <v>94</v>
      </c>
      <c r="L799" s="106">
        <v>83</v>
      </c>
      <c r="M799" s="107">
        <v>53</v>
      </c>
      <c r="N799" s="107">
        <v>32</v>
      </c>
      <c r="O799" s="107">
        <v>37</v>
      </c>
      <c r="P799" s="107">
        <f>第2表01元データ!S66</f>
        <v>19</v>
      </c>
      <c r="Q799" s="107">
        <f t="shared" ref="Q799:Q816" si="523">IF(P799="x","x",IF(AND(P799="-",O799="-"),"-",IF(AND(P799="-",O799&gt;0),O799*-1,IF(AND(P799&gt;0,O799="-"),P799,P799-O799))))</f>
        <v>-18</v>
      </c>
      <c r="R799" s="108">
        <f t="shared" ref="R799:R816" si="524">IF(Q799="x","x",IF(Q799="-","-",IF(AND(O799="-",P799&gt;0),"皆増",IF(AND(O799&gt;0,P799="-"),"皆減",Q799/O799*100))))</f>
        <v>-48.648648648648653</v>
      </c>
      <c r="S799" s="108"/>
      <c r="T799" s="100">
        <v>201</v>
      </c>
      <c r="W799" s="100" t="s">
        <v>377</v>
      </c>
      <c r="X799" s="100">
        <v>76</v>
      </c>
      <c r="Y799" s="100">
        <v>69</v>
      </c>
      <c r="Z799" s="100">
        <v>58</v>
      </c>
      <c r="AA799" s="100">
        <v>47</v>
      </c>
      <c r="AC799" s="100" t="s">
        <v>377</v>
      </c>
      <c r="AD799" s="100">
        <v>126</v>
      </c>
      <c r="AE799" s="100">
        <v>72</v>
      </c>
      <c r="AF799" s="100">
        <v>83</v>
      </c>
      <c r="AG799" s="100">
        <v>53</v>
      </c>
      <c r="AJ799" s="100" t="str">
        <f t="shared" si="517"/>
        <v>●</v>
      </c>
      <c r="AK799" s="100" t="str">
        <f t="shared" si="511"/>
        <v>●</v>
      </c>
      <c r="AL799" s="100" t="str">
        <f t="shared" si="520"/>
        <v>●</v>
      </c>
      <c r="AM799" s="100" t="str">
        <f t="shared" si="513"/>
        <v>●</v>
      </c>
      <c r="AP799" s="100" t="str">
        <f t="shared" si="518"/>
        <v>●</v>
      </c>
      <c r="AQ799" s="100" t="str">
        <f t="shared" si="514"/>
        <v>●</v>
      </c>
      <c r="AR799" s="100" t="str">
        <f t="shared" si="515"/>
        <v>●</v>
      </c>
      <c r="AS799" s="100" t="str">
        <f t="shared" si="519"/>
        <v>●</v>
      </c>
    </row>
    <row r="800" spans="2:45" s="100" customFormat="1" ht="14.25" customHeight="1">
      <c r="B800" s="102" t="s">
        <v>123</v>
      </c>
      <c r="C800" s="106">
        <v>89</v>
      </c>
      <c r="D800" s="107">
        <v>77</v>
      </c>
      <c r="E800" s="107">
        <v>52</v>
      </c>
      <c r="F800" s="107">
        <v>34</v>
      </c>
      <c r="G800" s="107">
        <f>第2表01元データ!R67</f>
        <v>24</v>
      </c>
      <c r="H800" s="107">
        <f t="shared" si="521"/>
        <v>-10</v>
      </c>
      <c r="I800" s="108">
        <f t="shared" si="522"/>
        <v>-29.411764705882355</v>
      </c>
      <c r="J800" s="102"/>
      <c r="K800" s="114" t="s">
        <v>123</v>
      </c>
      <c r="L800" s="106">
        <v>88</v>
      </c>
      <c r="M800" s="107">
        <v>73</v>
      </c>
      <c r="N800" s="107">
        <v>55</v>
      </c>
      <c r="O800" s="107">
        <v>24</v>
      </c>
      <c r="P800" s="107">
        <f>第2表01元データ!S67</f>
        <v>32</v>
      </c>
      <c r="Q800" s="107">
        <f t="shared" si="523"/>
        <v>8</v>
      </c>
      <c r="R800" s="108">
        <f t="shared" si="524"/>
        <v>33.333333333333329</v>
      </c>
      <c r="S800" s="108"/>
      <c r="T800" s="100">
        <v>202</v>
      </c>
      <c r="W800" s="100" t="s">
        <v>356</v>
      </c>
      <c r="X800" s="100">
        <v>108</v>
      </c>
      <c r="Y800" s="100">
        <v>85</v>
      </c>
      <c r="Z800" s="100">
        <v>89</v>
      </c>
      <c r="AA800" s="100">
        <v>77</v>
      </c>
      <c r="AC800" s="100" t="s">
        <v>356</v>
      </c>
      <c r="AD800" s="100">
        <v>109</v>
      </c>
      <c r="AE800" s="100">
        <v>118</v>
      </c>
      <c r="AF800" s="100">
        <v>88</v>
      </c>
      <c r="AG800" s="100">
        <v>73</v>
      </c>
      <c r="AJ800" s="100" t="str">
        <f t="shared" si="517"/>
        <v>●</v>
      </c>
      <c r="AK800" s="100" t="str">
        <f t="shared" si="511"/>
        <v>●</v>
      </c>
      <c r="AL800" s="100" t="str">
        <f t="shared" si="520"/>
        <v>●</v>
      </c>
      <c r="AM800" s="100" t="str">
        <f t="shared" si="513"/>
        <v>●</v>
      </c>
      <c r="AP800" s="100" t="str">
        <f t="shared" si="518"/>
        <v>●</v>
      </c>
      <c r="AQ800" s="100" t="str">
        <f t="shared" si="514"/>
        <v>●</v>
      </c>
      <c r="AR800" s="100" t="str">
        <f t="shared" si="515"/>
        <v>●</v>
      </c>
      <c r="AS800" s="100" t="str">
        <f t="shared" si="519"/>
        <v>●</v>
      </c>
    </row>
    <row r="801" spans="2:45" s="100" customFormat="1" ht="14.25" customHeight="1">
      <c r="B801" s="102" t="s">
        <v>124</v>
      </c>
      <c r="C801" s="106">
        <v>101</v>
      </c>
      <c r="D801" s="107">
        <v>88</v>
      </c>
      <c r="E801" s="107">
        <v>75</v>
      </c>
      <c r="F801" s="107">
        <v>49</v>
      </c>
      <c r="G801" s="107">
        <f>第2表01元データ!R68</f>
        <v>38</v>
      </c>
      <c r="H801" s="107">
        <f t="shared" si="521"/>
        <v>-11</v>
      </c>
      <c r="I801" s="108">
        <f t="shared" si="522"/>
        <v>-22.448979591836736</v>
      </c>
      <c r="J801" s="102"/>
      <c r="K801" s="114" t="s">
        <v>124</v>
      </c>
      <c r="L801" s="106">
        <v>121</v>
      </c>
      <c r="M801" s="107">
        <v>70</v>
      </c>
      <c r="N801" s="107">
        <v>66</v>
      </c>
      <c r="O801" s="107">
        <v>51</v>
      </c>
      <c r="P801" s="107">
        <f>第2表01元データ!S68</f>
        <v>28</v>
      </c>
      <c r="Q801" s="107">
        <f t="shared" si="523"/>
        <v>-23</v>
      </c>
      <c r="R801" s="108">
        <f t="shared" si="524"/>
        <v>-45.098039215686278</v>
      </c>
      <c r="S801" s="108"/>
      <c r="T801" s="100">
        <v>203</v>
      </c>
      <c r="W801" s="100" t="s">
        <v>357</v>
      </c>
      <c r="X801" s="100">
        <v>151</v>
      </c>
      <c r="Y801" s="100">
        <v>118</v>
      </c>
      <c r="Z801" s="100">
        <v>101</v>
      </c>
      <c r="AA801" s="100">
        <v>88</v>
      </c>
      <c r="AC801" s="100" t="s">
        <v>357</v>
      </c>
      <c r="AD801" s="100">
        <v>170</v>
      </c>
      <c r="AE801" s="100">
        <v>101</v>
      </c>
      <c r="AF801" s="100">
        <v>121</v>
      </c>
      <c r="AG801" s="100">
        <v>70</v>
      </c>
      <c r="AJ801" s="100" t="str">
        <f t="shared" si="517"/>
        <v>●</v>
      </c>
      <c r="AK801" s="100" t="str">
        <f t="shared" si="511"/>
        <v>●</v>
      </c>
      <c r="AL801" s="100" t="str">
        <f t="shared" si="520"/>
        <v>●</v>
      </c>
      <c r="AM801" s="100" t="str">
        <f t="shared" si="513"/>
        <v>●</v>
      </c>
      <c r="AP801" s="100" t="str">
        <f t="shared" si="518"/>
        <v>●</v>
      </c>
      <c r="AQ801" s="100" t="str">
        <f t="shared" si="514"/>
        <v>●</v>
      </c>
      <c r="AR801" s="100" t="str">
        <f t="shared" si="515"/>
        <v>●</v>
      </c>
      <c r="AS801" s="100" t="str">
        <f t="shared" si="519"/>
        <v>●</v>
      </c>
    </row>
    <row r="802" spans="2:45" s="100" customFormat="1" ht="14.25" customHeight="1">
      <c r="B802" s="102" t="s">
        <v>125</v>
      </c>
      <c r="C802" s="106">
        <v>133</v>
      </c>
      <c r="D802" s="107">
        <v>91</v>
      </c>
      <c r="E802" s="107">
        <v>89</v>
      </c>
      <c r="F802" s="107">
        <v>74</v>
      </c>
      <c r="G802" s="107">
        <f>第2表01元データ!R69</f>
        <v>40</v>
      </c>
      <c r="H802" s="107">
        <f t="shared" si="521"/>
        <v>-34</v>
      </c>
      <c r="I802" s="108">
        <f t="shared" si="522"/>
        <v>-45.945945945945951</v>
      </c>
      <c r="J802" s="102"/>
      <c r="K802" s="114" t="s">
        <v>125</v>
      </c>
      <c r="L802" s="106">
        <v>105</v>
      </c>
      <c r="M802" s="107">
        <v>112</v>
      </c>
      <c r="N802" s="107">
        <v>67</v>
      </c>
      <c r="O802" s="107">
        <v>58</v>
      </c>
      <c r="P802" s="107">
        <f>第2表01元データ!S69</f>
        <v>51</v>
      </c>
      <c r="Q802" s="107">
        <f t="shared" si="523"/>
        <v>-7</v>
      </c>
      <c r="R802" s="108">
        <f t="shared" si="524"/>
        <v>-12.068965517241379</v>
      </c>
      <c r="S802" s="108"/>
      <c r="T802" s="100">
        <v>204</v>
      </c>
      <c r="W802" s="100" t="s">
        <v>358</v>
      </c>
      <c r="X802" s="100">
        <v>170</v>
      </c>
      <c r="Y802" s="100">
        <v>156</v>
      </c>
      <c r="Z802" s="100">
        <v>133</v>
      </c>
      <c r="AA802" s="100">
        <v>91</v>
      </c>
      <c r="AC802" s="100" t="s">
        <v>358</v>
      </c>
      <c r="AD802" s="100">
        <v>183</v>
      </c>
      <c r="AE802" s="100">
        <v>144</v>
      </c>
      <c r="AF802" s="100">
        <v>105</v>
      </c>
      <c r="AG802" s="100">
        <v>112</v>
      </c>
      <c r="AJ802" s="100" t="str">
        <f t="shared" si="517"/>
        <v>●</v>
      </c>
      <c r="AK802" s="100" t="str">
        <f t="shared" si="511"/>
        <v>●</v>
      </c>
      <c r="AL802" s="100" t="str">
        <f t="shared" si="520"/>
        <v>●</v>
      </c>
      <c r="AM802" s="100" t="str">
        <f t="shared" si="513"/>
        <v>●</v>
      </c>
      <c r="AP802" s="100" t="str">
        <f t="shared" si="518"/>
        <v>●</v>
      </c>
      <c r="AQ802" s="100" t="str">
        <f t="shared" si="514"/>
        <v>●</v>
      </c>
      <c r="AR802" s="100" t="str">
        <f t="shared" si="515"/>
        <v>●</v>
      </c>
      <c r="AS802" s="100" t="str">
        <f t="shared" si="519"/>
        <v>●</v>
      </c>
    </row>
    <row r="803" spans="2:45" s="100" customFormat="1" ht="14.25" customHeight="1">
      <c r="B803" s="102" t="s">
        <v>126</v>
      </c>
      <c r="C803" s="106">
        <v>126</v>
      </c>
      <c r="D803" s="107">
        <v>102</v>
      </c>
      <c r="E803" s="107">
        <v>65</v>
      </c>
      <c r="F803" s="107">
        <v>62</v>
      </c>
      <c r="G803" s="107">
        <f>第2表01元データ!R70</f>
        <v>53</v>
      </c>
      <c r="H803" s="107">
        <f t="shared" si="521"/>
        <v>-9</v>
      </c>
      <c r="I803" s="108">
        <f t="shared" si="522"/>
        <v>-14.516129032258066</v>
      </c>
      <c r="J803" s="102"/>
      <c r="K803" s="114" t="s">
        <v>126</v>
      </c>
      <c r="L803" s="106">
        <v>111</v>
      </c>
      <c r="M803" s="107">
        <v>100</v>
      </c>
      <c r="N803" s="107">
        <v>84</v>
      </c>
      <c r="O803" s="107">
        <v>40</v>
      </c>
      <c r="P803" s="107">
        <f>第2表01元データ!S70</f>
        <v>36</v>
      </c>
      <c r="Q803" s="107">
        <f t="shared" si="523"/>
        <v>-4</v>
      </c>
      <c r="R803" s="108">
        <f t="shared" si="524"/>
        <v>-10</v>
      </c>
      <c r="S803" s="108"/>
      <c r="T803" s="100">
        <v>205</v>
      </c>
      <c r="W803" s="100" t="s">
        <v>359</v>
      </c>
      <c r="X803" s="100">
        <v>125</v>
      </c>
      <c r="Y803" s="100">
        <v>127</v>
      </c>
      <c r="Z803" s="100">
        <v>126</v>
      </c>
      <c r="AA803" s="100">
        <v>102</v>
      </c>
      <c r="AC803" s="100" t="s">
        <v>359</v>
      </c>
      <c r="AD803" s="100">
        <v>145</v>
      </c>
      <c r="AE803" s="100">
        <v>145</v>
      </c>
      <c r="AF803" s="100">
        <v>111</v>
      </c>
      <c r="AG803" s="100">
        <v>100</v>
      </c>
      <c r="AJ803" s="100" t="str">
        <f t="shared" si="517"/>
        <v>●</v>
      </c>
      <c r="AK803" s="100" t="str">
        <f t="shared" si="511"/>
        <v>●</v>
      </c>
      <c r="AL803" s="100" t="str">
        <f t="shared" si="520"/>
        <v>●</v>
      </c>
      <c r="AM803" s="100" t="str">
        <f t="shared" si="513"/>
        <v>●</v>
      </c>
      <c r="AP803" s="100" t="str">
        <f t="shared" si="518"/>
        <v>●</v>
      </c>
      <c r="AQ803" s="100" t="str">
        <f t="shared" si="514"/>
        <v>●</v>
      </c>
      <c r="AR803" s="100" t="str">
        <f t="shared" si="515"/>
        <v>●</v>
      </c>
      <c r="AS803" s="100" t="str">
        <f t="shared" si="519"/>
        <v>●</v>
      </c>
    </row>
    <row r="804" spans="2:45" s="100" customFormat="1" ht="14.25" customHeight="1">
      <c r="B804" s="102" t="s">
        <v>127</v>
      </c>
      <c r="C804" s="106">
        <v>97</v>
      </c>
      <c r="D804" s="107">
        <v>96</v>
      </c>
      <c r="E804" s="107">
        <v>68</v>
      </c>
      <c r="F804" s="107">
        <v>54</v>
      </c>
      <c r="G804" s="107">
        <f>第2表01元データ!R71</f>
        <v>37</v>
      </c>
      <c r="H804" s="107">
        <f t="shared" si="521"/>
        <v>-17</v>
      </c>
      <c r="I804" s="108">
        <f t="shared" si="522"/>
        <v>-31.481481481481481</v>
      </c>
      <c r="J804" s="102"/>
      <c r="K804" s="114" t="s">
        <v>127</v>
      </c>
      <c r="L804" s="106">
        <v>128</v>
      </c>
      <c r="M804" s="107">
        <v>91</v>
      </c>
      <c r="N804" s="107">
        <v>74</v>
      </c>
      <c r="O804" s="107">
        <v>61</v>
      </c>
      <c r="P804" s="107">
        <f>第2表01元データ!S71</f>
        <v>29</v>
      </c>
      <c r="Q804" s="107">
        <f t="shared" si="523"/>
        <v>-32</v>
      </c>
      <c r="R804" s="108">
        <f t="shared" si="524"/>
        <v>-52.459016393442624</v>
      </c>
      <c r="S804" s="108"/>
      <c r="T804" s="100">
        <v>206</v>
      </c>
      <c r="W804" s="100" t="s">
        <v>360</v>
      </c>
      <c r="X804" s="100">
        <v>123</v>
      </c>
      <c r="Y804" s="100">
        <v>106</v>
      </c>
      <c r="Z804" s="100">
        <v>97</v>
      </c>
      <c r="AA804" s="100">
        <v>96</v>
      </c>
      <c r="AC804" s="100" t="s">
        <v>360</v>
      </c>
      <c r="AD804" s="100">
        <v>162</v>
      </c>
      <c r="AE804" s="100">
        <v>119</v>
      </c>
      <c r="AF804" s="100">
        <v>128</v>
      </c>
      <c r="AG804" s="100">
        <v>91</v>
      </c>
      <c r="AJ804" s="100" t="str">
        <f t="shared" si="517"/>
        <v>●</v>
      </c>
      <c r="AK804" s="100" t="str">
        <f t="shared" si="511"/>
        <v>●</v>
      </c>
      <c r="AL804" s="100" t="str">
        <f t="shared" si="520"/>
        <v>●</v>
      </c>
      <c r="AM804" s="100" t="str">
        <f t="shared" si="513"/>
        <v>●</v>
      </c>
      <c r="AP804" s="100" t="str">
        <f t="shared" si="518"/>
        <v>●</v>
      </c>
      <c r="AQ804" s="100" t="str">
        <f t="shared" si="514"/>
        <v>●</v>
      </c>
      <c r="AR804" s="100" t="str">
        <f t="shared" si="515"/>
        <v>●</v>
      </c>
      <c r="AS804" s="100" t="str">
        <f t="shared" si="519"/>
        <v>●</v>
      </c>
    </row>
    <row r="805" spans="2:45" s="100" customFormat="1" ht="14.25" customHeight="1">
      <c r="B805" s="102" t="s">
        <v>128</v>
      </c>
      <c r="C805" s="106">
        <v>102</v>
      </c>
      <c r="D805" s="107">
        <v>94</v>
      </c>
      <c r="E805" s="107">
        <v>75</v>
      </c>
      <c r="F805" s="107">
        <v>66</v>
      </c>
      <c r="G805" s="107">
        <f>第2表01元データ!R72</f>
        <v>47</v>
      </c>
      <c r="H805" s="107">
        <f t="shared" si="521"/>
        <v>-19</v>
      </c>
      <c r="I805" s="108">
        <f t="shared" si="522"/>
        <v>-28.787878787878789</v>
      </c>
      <c r="J805" s="102"/>
      <c r="K805" s="114" t="s">
        <v>128</v>
      </c>
      <c r="L805" s="106">
        <v>123</v>
      </c>
      <c r="M805" s="107">
        <v>98</v>
      </c>
      <c r="N805" s="107">
        <v>71</v>
      </c>
      <c r="O805" s="107">
        <v>51</v>
      </c>
      <c r="P805" s="107">
        <f>第2表01元データ!S72</f>
        <v>42</v>
      </c>
      <c r="Q805" s="107">
        <f t="shared" si="523"/>
        <v>-9</v>
      </c>
      <c r="R805" s="108">
        <f t="shared" si="524"/>
        <v>-17.647058823529413</v>
      </c>
      <c r="S805" s="108"/>
      <c r="T805" s="100">
        <v>207</v>
      </c>
      <c r="W805" s="99" t="s">
        <v>361</v>
      </c>
      <c r="X805" s="99">
        <v>115</v>
      </c>
      <c r="Y805" s="99">
        <v>106</v>
      </c>
      <c r="Z805" s="99">
        <v>102</v>
      </c>
      <c r="AA805" s="99">
        <v>94</v>
      </c>
      <c r="AB805" s="99"/>
      <c r="AC805" s="99" t="s">
        <v>361</v>
      </c>
      <c r="AD805" s="99">
        <v>127</v>
      </c>
      <c r="AE805" s="99">
        <v>126</v>
      </c>
      <c r="AF805" s="99">
        <v>123</v>
      </c>
      <c r="AG805" s="99">
        <v>98</v>
      </c>
      <c r="AJ805" s="100" t="str">
        <f t="shared" si="517"/>
        <v>●</v>
      </c>
      <c r="AK805" s="100" t="str">
        <f t="shared" si="511"/>
        <v>●</v>
      </c>
      <c r="AL805" s="100" t="str">
        <f t="shared" si="520"/>
        <v>●</v>
      </c>
      <c r="AM805" s="100" t="str">
        <f t="shared" si="513"/>
        <v>●</v>
      </c>
      <c r="AP805" s="100" t="str">
        <f t="shared" si="518"/>
        <v>●</v>
      </c>
      <c r="AQ805" s="100" t="str">
        <f t="shared" si="514"/>
        <v>●</v>
      </c>
      <c r="AR805" s="100" t="str">
        <f t="shared" si="515"/>
        <v>●</v>
      </c>
      <c r="AS805" s="100" t="str">
        <f t="shared" si="519"/>
        <v>●</v>
      </c>
    </row>
    <row r="806" spans="2:45" s="100" customFormat="1" ht="14.25" customHeight="1">
      <c r="B806" s="102" t="s">
        <v>129</v>
      </c>
      <c r="C806" s="106">
        <v>121</v>
      </c>
      <c r="D806" s="107">
        <v>99</v>
      </c>
      <c r="E806" s="107">
        <v>90</v>
      </c>
      <c r="F806" s="107">
        <v>78</v>
      </c>
      <c r="G806" s="107">
        <f>第2表01元データ!R73</f>
        <v>67</v>
      </c>
      <c r="H806" s="107">
        <f t="shared" si="521"/>
        <v>-11</v>
      </c>
      <c r="I806" s="108">
        <f t="shared" si="522"/>
        <v>-14.102564102564102</v>
      </c>
      <c r="J806" s="102"/>
      <c r="K806" s="114" t="s">
        <v>129</v>
      </c>
      <c r="L806" s="106">
        <v>141</v>
      </c>
      <c r="M806" s="107">
        <v>100</v>
      </c>
      <c r="N806" s="107">
        <v>95</v>
      </c>
      <c r="O806" s="107">
        <v>57</v>
      </c>
      <c r="P806" s="107">
        <f>第2表01元データ!S73</f>
        <v>48</v>
      </c>
      <c r="Q806" s="107">
        <f t="shared" si="523"/>
        <v>-9</v>
      </c>
      <c r="R806" s="108">
        <f t="shared" si="524"/>
        <v>-15.789473684210526</v>
      </c>
      <c r="S806" s="108"/>
      <c r="T806" s="100">
        <v>208</v>
      </c>
      <c r="W806" s="100" t="s">
        <v>362</v>
      </c>
      <c r="X806" s="100">
        <v>144</v>
      </c>
      <c r="Y806" s="100">
        <v>122</v>
      </c>
      <c r="Z806" s="100">
        <v>121</v>
      </c>
      <c r="AA806" s="100">
        <v>99</v>
      </c>
      <c r="AC806" s="100" t="s">
        <v>362</v>
      </c>
      <c r="AD806" s="100">
        <v>181</v>
      </c>
      <c r="AE806" s="100">
        <v>109</v>
      </c>
      <c r="AF806" s="100">
        <v>141</v>
      </c>
      <c r="AG806" s="100">
        <v>100</v>
      </c>
      <c r="AJ806" s="100" t="str">
        <f t="shared" si="517"/>
        <v>●</v>
      </c>
      <c r="AK806" s="100" t="str">
        <f t="shared" si="511"/>
        <v>●</v>
      </c>
      <c r="AL806" s="100" t="str">
        <f t="shared" si="520"/>
        <v>●</v>
      </c>
      <c r="AM806" s="100" t="str">
        <f t="shared" si="513"/>
        <v>●</v>
      </c>
      <c r="AP806" s="100" t="str">
        <f t="shared" si="518"/>
        <v>●</v>
      </c>
      <c r="AQ806" s="100" t="str">
        <f t="shared" si="514"/>
        <v>●</v>
      </c>
      <c r="AR806" s="100" t="str">
        <f t="shared" si="515"/>
        <v>●</v>
      </c>
      <c r="AS806" s="100" t="str">
        <f t="shared" si="519"/>
        <v>●</v>
      </c>
    </row>
    <row r="807" spans="2:45" s="100" customFormat="1" ht="14.25" customHeight="1">
      <c r="B807" s="102" t="s">
        <v>130</v>
      </c>
      <c r="C807" s="106">
        <v>133</v>
      </c>
      <c r="D807" s="107">
        <v>121</v>
      </c>
      <c r="E807" s="107">
        <v>98</v>
      </c>
      <c r="F807" s="107">
        <v>87</v>
      </c>
      <c r="G807" s="107">
        <f>第2表01元データ!R74</f>
        <v>62</v>
      </c>
      <c r="H807" s="107">
        <f t="shared" si="521"/>
        <v>-25</v>
      </c>
      <c r="I807" s="108">
        <f t="shared" si="522"/>
        <v>-28.735632183908045</v>
      </c>
      <c r="J807" s="102"/>
      <c r="K807" s="114" t="s">
        <v>130</v>
      </c>
      <c r="L807" s="106">
        <v>109</v>
      </c>
      <c r="M807" s="107">
        <v>123</v>
      </c>
      <c r="N807" s="107">
        <v>88</v>
      </c>
      <c r="O807" s="107">
        <v>97</v>
      </c>
      <c r="P807" s="107">
        <f>第2表01元データ!S74</f>
        <v>54</v>
      </c>
      <c r="Q807" s="107">
        <f t="shared" si="523"/>
        <v>-43</v>
      </c>
      <c r="R807" s="108">
        <f t="shared" si="524"/>
        <v>-44.329896907216494</v>
      </c>
      <c r="S807" s="108"/>
      <c r="T807" s="100">
        <v>209</v>
      </c>
      <c r="W807" s="100" t="s">
        <v>363</v>
      </c>
      <c r="X807" s="100">
        <v>189</v>
      </c>
      <c r="Y807" s="100">
        <v>166</v>
      </c>
      <c r="Z807" s="100">
        <v>133</v>
      </c>
      <c r="AA807" s="100">
        <v>121</v>
      </c>
      <c r="AC807" s="100" t="s">
        <v>363</v>
      </c>
      <c r="AD807" s="100">
        <v>205</v>
      </c>
      <c r="AE807" s="100">
        <v>165</v>
      </c>
      <c r="AF807" s="100">
        <v>109</v>
      </c>
      <c r="AG807" s="100">
        <v>123</v>
      </c>
      <c r="AJ807" s="100" t="str">
        <f t="shared" si="517"/>
        <v>●</v>
      </c>
      <c r="AK807" s="100" t="str">
        <f t="shared" si="511"/>
        <v>●</v>
      </c>
      <c r="AL807" s="100" t="str">
        <f>IF(E807=Z807,"○","●")</f>
        <v>●</v>
      </c>
      <c r="AM807" s="100" t="str">
        <f t="shared" si="513"/>
        <v>●</v>
      </c>
      <c r="AP807" s="100" t="str">
        <f t="shared" si="518"/>
        <v>●</v>
      </c>
      <c r="AQ807" s="100" t="str">
        <f t="shared" si="514"/>
        <v>●</v>
      </c>
      <c r="AR807" s="100" t="str">
        <f t="shared" si="515"/>
        <v>●</v>
      </c>
      <c r="AS807" s="100" t="str">
        <f t="shared" si="519"/>
        <v>●</v>
      </c>
    </row>
    <row r="808" spans="2:45" s="100" customFormat="1" ht="14.25" customHeight="1">
      <c r="B808" s="102" t="s">
        <v>131</v>
      </c>
      <c r="C808" s="106">
        <v>154</v>
      </c>
      <c r="D808" s="107">
        <v>120</v>
      </c>
      <c r="E808" s="107">
        <v>123</v>
      </c>
      <c r="F808" s="107">
        <v>90</v>
      </c>
      <c r="G808" s="107">
        <f>第2表01元データ!R75</f>
        <v>75</v>
      </c>
      <c r="H808" s="107">
        <f t="shared" si="521"/>
        <v>-15</v>
      </c>
      <c r="I808" s="108">
        <f t="shared" si="522"/>
        <v>-16.666666666666664</v>
      </c>
      <c r="J808" s="102"/>
      <c r="K808" s="114" t="s">
        <v>131</v>
      </c>
      <c r="L808" s="106">
        <v>158</v>
      </c>
      <c r="M808" s="107">
        <v>112</v>
      </c>
      <c r="N808" s="107">
        <v>105</v>
      </c>
      <c r="O808" s="107">
        <v>82</v>
      </c>
      <c r="P808" s="107">
        <f>第2表01元データ!S75</f>
        <v>88</v>
      </c>
      <c r="Q808" s="107">
        <f t="shared" si="523"/>
        <v>6</v>
      </c>
      <c r="R808" s="108">
        <f t="shared" si="524"/>
        <v>7.3170731707317067</v>
      </c>
      <c r="S808" s="108"/>
      <c r="T808" s="100">
        <v>210</v>
      </c>
      <c r="W808" s="100" t="s">
        <v>364</v>
      </c>
      <c r="X808" s="100">
        <v>175</v>
      </c>
      <c r="Y808" s="100">
        <v>188</v>
      </c>
      <c r="Z808" s="100">
        <v>154</v>
      </c>
      <c r="AA808" s="100">
        <v>120</v>
      </c>
      <c r="AC808" s="100" t="s">
        <v>364</v>
      </c>
      <c r="AD808" s="100">
        <v>172</v>
      </c>
      <c r="AE808" s="100">
        <v>200</v>
      </c>
      <c r="AF808" s="100">
        <v>158</v>
      </c>
      <c r="AG808" s="100">
        <v>112</v>
      </c>
      <c r="AJ808" s="100" t="str">
        <f t="shared" si="517"/>
        <v>●</v>
      </c>
      <c r="AK808" s="100" t="str">
        <f t="shared" si="511"/>
        <v>●</v>
      </c>
      <c r="AL808" s="100" t="str">
        <f t="shared" ref="AL808:AL816" si="525">IF(E808=Z808,"○","●")</f>
        <v>●</v>
      </c>
      <c r="AM808" s="100" t="str">
        <f t="shared" si="513"/>
        <v>●</v>
      </c>
      <c r="AP808" s="100" t="str">
        <f t="shared" si="518"/>
        <v>●</v>
      </c>
      <c r="AQ808" s="100" t="str">
        <f t="shared" si="514"/>
        <v>●</v>
      </c>
      <c r="AR808" s="100" t="str">
        <f t="shared" si="515"/>
        <v>●</v>
      </c>
      <c r="AS808" s="100" t="str">
        <f t="shared" si="519"/>
        <v>●</v>
      </c>
    </row>
    <row r="809" spans="2:45" s="100" customFormat="1" ht="14.25" customHeight="1">
      <c r="B809" s="102" t="s">
        <v>132</v>
      </c>
      <c r="C809" s="106">
        <v>188</v>
      </c>
      <c r="D809" s="107">
        <v>147</v>
      </c>
      <c r="E809" s="107">
        <v>113</v>
      </c>
      <c r="F809" s="107">
        <v>113</v>
      </c>
      <c r="G809" s="107">
        <f>第2表01元データ!R76</f>
        <v>83</v>
      </c>
      <c r="H809" s="107">
        <f t="shared" si="521"/>
        <v>-30</v>
      </c>
      <c r="I809" s="108">
        <f t="shared" si="522"/>
        <v>-26.548672566371685</v>
      </c>
      <c r="J809" s="102"/>
      <c r="K809" s="114" t="s">
        <v>132</v>
      </c>
      <c r="L809" s="106">
        <v>187</v>
      </c>
      <c r="M809" s="107">
        <v>155</v>
      </c>
      <c r="N809" s="107">
        <v>116</v>
      </c>
      <c r="O809" s="107">
        <v>111</v>
      </c>
      <c r="P809" s="107">
        <f>第2表01元データ!S76</f>
        <v>82</v>
      </c>
      <c r="Q809" s="107">
        <f t="shared" si="523"/>
        <v>-29</v>
      </c>
      <c r="R809" s="108">
        <f t="shared" si="524"/>
        <v>-26.126126126126124</v>
      </c>
      <c r="S809" s="108"/>
      <c r="T809" s="100">
        <v>211</v>
      </c>
      <c r="W809" s="100" t="s">
        <v>365</v>
      </c>
      <c r="X809" s="100">
        <v>198</v>
      </c>
      <c r="Y809" s="100">
        <v>182</v>
      </c>
      <c r="Z809" s="100">
        <v>188</v>
      </c>
      <c r="AA809" s="100">
        <v>147</v>
      </c>
      <c r="AC809" s="100" t="s">
        <v>365</v>
      </c>
      <c r="AD809" s="100">
        <v>172</v>
      </c>
      <c r="AE809" s="100">
        <v>177</v>
      </c>
      <c r="AF809" s="100">
        <v>187</v>
      </c>
      <c r="AG809" s="100">
        <v>155</v>
      </c>
      <c r="AJ809" s="100" t="str">
        <f t="shared" si="517"/>
        <v>●</v>
      </c>
      <c r="AK809" s="100" t="str">
        <f t="shared" si="511"/>
        <v>●</v>
      </c>
      <c r="AL809" s="100" t="str">
        <f t="shared" si="525"/>
        <v>●</v>
      </c>
      <c r="AM809" s="100" t="str">
        <f t="shared" si="513"/>
        <v>●</v>
      </c>
      <c r="AP809" s="100" t="str">
        <f t="shared" si="518"/>
        <v>●</v>
      </c>
      <c r="AQ809" s="100" t="str">
        <f t="shared" si="514"/>
        <v>●</v>
      </c>
      <c r="AR809" s="100" t="str">
        <f t="shared" si="515"/>
        <v>●</v>
      </c>
      <c r="AS809" s="100" t="str">
        <f t="shared" si="519"/>
        <v>●</v>
      </c>
    </row>
    <row r="810" spans="2:45" s="100" customFormat="1" ht="14.25" customHeight="1">
      <c r="B810" s="102" t="s">
        <v>133</v>
      </c>
      <c r="C810" s="106">
        <v>169</v>
      </c>
      <c r="D810" s="107">
        <v>184</v>
      </c>
      <c r="E810" s="107">
        <v>139</v>
      </c>
      <c r="F810" s="107">
        <v>117</v>
      </c>
      <c r="G810" s="107">
        <f>第2表01元データ!R77</f>
        <v>110</v>
      </c>
      <c r="H810" s="107">
        <f t="shared" si="521"/>
        <v>-7</v>
      </c>
      <c r="I810" s="108">
        <f t="shared" si="522"/>
        <v>-5.982905982905983</v>
      </c>
      <c r="J810" s="102"/>
      <c r="K810" s="114" t="s">
        <v>133</v>
      </c>
      <c r="L810" s="106">
        <v>165</v>
      </c>
      <c r="M810" s="107">
        <v>187</v>
      </c>
      <c r="N810" s="107">
        <v>149</v>
      </c>
      <c r="O810" s="107">
        <v>113</v>
      </c>
      <c r="P810" s="107">
        <f>第2表01元データ!S77</f>
        <v>107</v>
      </c>
      <c r="Q810" s="107">
        <f t="shared" si="523"/>
        <v>-6</v>
      </c>
      <c r="R810" s="108">
        <f t="shared" si="524"/>
        <v>-5.3097345132743365</v>
      </c>
      <c r="S810" s="108"/>
      <c r="T810" s="100">
        <v>212</v>
      </c>
      <c r="W810" s="100" t="s">
        <v>366</v>
      </c>
      <c r="X810" s="100">
        <v>191</v>
      </c>
      <c r="Y810" s="100">
        <v>183</v>
      </c>
      <c r="Z810" s="100">
        <v>169</v>
      </c>
      <c r="AA810" s="100">
        <v>184</v>
      </c>
      <c r="AC810" s="100" t="s">
        <v>366</v>
      </c>
      <c r="AD810" s="100">
        <v>224</v>
      </c>
      <c r="AE810" s="100">
        <v>169</v>
      </c>
      <c r="AF810" s="100">
        <v>165</v>
      </c>
      <c r="AG810" s="100">
        <v>187</v>
      </c>
      <c r="AJ810" s="100" t="str">
        <f t="shared" si="517"/>
        <v>●</v>
      </c>
      <c r="AK810" s="100" t="str">
        <f t="shared" si="511"/>
        <v>●</v>
      </c>
      <c r="AL810" s="100" t="str">
        <f t="shared" si="525"/>
        <v>●</v>
      </c>
      <c r="AM810" s="100" t="str">
        <f t="shared" si="513"/>
        <v>●</v>
      </c>
      <c r="AP810" s="100" t="str">
        <f t="shared" si="518"/>
        <v>●</v>
      </c>
      <c r="AQ810" s="100" t="str">
        <f t="shared" si="514"/>
        <v>●</v>
      </c>
      <c r="AR810" s="100" t="str">
        <f t="shared" si="515"/>
        <v>●</v>
      </c>
      <c r="AS810" s="100" t="str">
        <f t="shared" si="519"/>
        <v>●</v>
      </c>
    </row>
    <row r="811" spans="2:45" s="100" customFormat="1" ht="14.25" customHeight="1">
      <c r="B811" s="102" t="s">
        <v>134</v>
      </c>
      <c r="C811" s="106">
        <v>186</v>
      </c>
      <c r="D811" s="107">
        <v>176</v>
      </c>
      <c r="E811" s="107">
        <v>174</v>
      </c>
      <c r="F811" s="107">
        <v>126</v>
      </c>
      <c r="G811" s="107">
        <f>第2表01元データ!R78</f>
        <v>108</v>
      </c>
      <c r="H811" s="107">
        <f t="shared" si="521"/>
        <v>-18</v>
      </c>
      <c r="I811" s="108">
        <f t="shared" si="522"/>
        <v>-14.285714285714285</v>
      </c>
      <c r="J811" s="102"/>
      <c r="K811" s="114" t="s">
        <v>134</v>
      </c>
      <c r="L811" s="106">
        <v>168</v>
      </c>
      <c r="M811" s="107">
        <v>159</v>
      </c>
      <c r="N811" s="107">
        <v>181</v>
      </c>
      <c r="O811" s="107">
        <v>147</v>
      </c>
      <c r="P811" s="107">
        <f>第2表01元データ!S78</f>
        <v>108</v>
      </c>
      <c r="Q811" s="107">
        <f t="shared" si="523"/>
        <v>-39</v>
      </c>
      <c r="R811" s="108">
        <f t="shared" si="524"/>
        <v>-26.530612244897959</v>
      </c>
      <c r="S811" s="108"/>
      <c r="T811" s="100">
        <v>213</v>
      </c>
      <c r="W811" s="100" t="s">
        <v>367</v>
      </c>
      <c r="X811" s="100">
        <v>190</v>
      </c>
      <c r="Y811" s="100">
        <v>187</v>
      </c>
      <c r="Z811" s="100">
        <v>186</v>
      </c>
      <c r="AA811" s="100">
        <v>176</v>
      </c>
      <c r="AC811" s="100" t="s">
        <v>367</v>
      </c>
      <c r="AD811" s="100">
        <v>196</v>
      </c>
      <c r="AE811" s="100">
        <v>214</v>
      </c>
      <c r="AF811" s="100">
        <v>168</v>
      </c>
      <c r="AG811" s="100">
        <v>159</v>
      </c>
      <c r="AJ811" s="100" t="str">
        <f t="shared" si="517"/>
        <v>●</v>
      </c>
      <c r="AK811" s="100" t="str">
        <f t="shared" si="511"/>
        <v>●</v>
      </c>
      <c r="AL811" s="100" t="str">
        <f t="shared" si="525"/>
        <v>●</v>
      </c>
      <c r="AM811" s="100" t="str">
        <f t="shared" si="513"/>
        <v>●</v>
      </c>
      <c r="AP811" s="100" t="str">
        <f t="shared" si="518"/>
        <v>●</v>
      </c>
      <c r="AQ811" s="100" t="str">
        <f t="shared" si="514"/>
        <v>●</v>
      </c>
      <c r="AR811" s="100" t="str">
        <f t="shared" si="515"/>
        <v>●</v>
      </c>
      <c r="AS811" s="100" t="str">
        <f t="shared" si="519"/>
        <v>●</v>
      </c>
    </row>
    <row r="812" spans="2:45" s="100" customFormat="1" ht="14.25" customHeight="1">
      <c r="B812" s="102" t="s">
        <v>135</v>
      </c>
      <c r="C812" s="106">
        <v>179</v>
      </c>
      <c r="D812" s="107">
        <v>173</v>
      </c>
      <c r="E812" s="107">
        <v>164</v>
      </c>
      <c r="F812" s="107">
        <v>166</v>
      </c>
      <c r="G812" s="107">
        <f>第2表01元データ!R79</f>
        <v>127</v>
      </c>
      <c r="H812" s="107">
        <f t="shared" si="521"/>
        <v>-39</v>
      </c>
      <c r="I812" s="108">
        <f t="shared" si="522"/>
        <v>-23.493975903614459</v>
      </c>
      <c r="J812" s="102"/>
      <c r="K812" s="114" t="s">
        <v>135</v>
      </c>
      <c r="L812" s="106">
        <v>201</v>
      </c>
      <c r="M812" s="107">
        <v>167</v>
      </c>
      <c r="N812" s="107">
        <v>158</v>
      </c>
      <c r="O812" s="107">
        <v>169</v>
      </c>
      <c r="P812" s="107">
        <f>第2表01元データ!S79</f>
        <v>135</v>
      </c>
      <c r="Q812" s="107">
        <f t="shared" si="523"/>
        <v>-34</v>
      </c>
      <c r="R812" s="108">
        <f t="shared" si="524"/>
        <v>-20.118343195266274</v>
      </c>
      <c r="S812" s="108"/>
      <c r="T812" s="100">
        <v>214</v>
      </c>
      <c r="W812" s="100" t="s">
        <v>368</v>
      </c>
      <c r="X812" s="100">
        <v>142</v>
      </c>
      <c r="Y812" s="100">
        <v>168</v>
      </c>
      <c r="Z812" s="100">
        <v>179</v>
      </c>
      <c r="AA812" s="100">
        <v>173</v>
      </c>
      <c r="AC812" s="100" t="s">
        <v>368</v>
      </c>
      <c r="AD812" s="100">
        <v>152</v>
      </c>
      <c r="AE812" s="100">
        <v>187</v>
      </c>
      <c r="AF812" s="100">
        <v>201</v>
      </c>
      <c r="AG812" s="100">
        <v>167</v>
      </c>
      <c r="AJ812" s="100" t="str">
        <f t="shared" si="517"/>
        <v>●</v>
      </c>
      <c r="AK812" s="100" t="str">
        <f t="shared" si="511"/>
        <v>●</v>
      </c>
      <c r="AL812" s="100" t="str">
        <f t="shared" si="525"/>
        <v>●</v>
      </c>
      <c r="AM812" s="100" t="str">
        <f t="shared" si="513"/>
        <v>●</v>
      </c>
      <c r="AP812" s="100" t="str">
        <f t="shared" si="518"/>
        <v>●</v>
      </c>
      <c r="AQ812" s="100" t="str">
        <f t="shared" si="514"/>
        <v>●</v>
      </c>
      <c r="AR812" s="100" t="str">
        <f t="shared" si="515"/>
        <v>●</v>
      </c>
      <c r="AS812" s="100" t="str">
        <f t="shared" si="519"/>
        <v>●</v>
      </c>
    </row>
    <row r="813" spans="2:45" s="100" customFormat="1" ht="14.25" customHeight="1">
      <c r="B813" s="102" t="s">
        <v>136</v>
      </c>
      <c r="C813" s="106">
        <v>171</v>
      </c>
      <c r="D813" s="107">
        <v>173</v>
      </c>
      <c r="E813" s="107">
        <v>163</v>
      </c>
      <c r="F813" s="107">
        <v>162</v>
      </c>
      <c r="G813" s="107">
        <f>第2表01元データ!R80</f>
        <v>158</v>
      </c>
      <c r="H813" s="107">
        <f t="shared" si="521"/>
        <v>-4</v>
      </c>
      <c r="I813" s="108">
        <f t="shared" si="522"/>
        <v>-2.4691358024691357</v>
      </c>
      <c r="J813" s="102"/>
      <c r="K813" s="114" t="s">
        <v>136</v>
      </c>
      <c r="L813" s="106">
        <v>170</v>
      </c>
      <c r="M813" s="107">
        <v>176</v>
      </c>
      <c r="N813" s="107">
        <v>150</v>
      </c>
      <c r="O813" s="107">
        <v>143</v>
      </c>
      <c r="P813" s="107">
        <f>第2表01元データ!S80</f>
        <v>155</v>
      </c>
      <c r="Q813" s="107">
        <f t="shared" si="523"/>
        <v>12</v>
      </c>
      <c r="R813" s="108">
        <f t="shared" si="524"/>
        <v>8.3916083916083917</v>
      </c>
      <c r="S813" s="108"/>
      <c r="T813" s="100">
        <v>215</v>
      </c>
      <c r="W813" s="100" t="s">
        <v>369</v>
      </c>
      <c r="X813" s="100">
        <v>111</v>
      </c>
      <c r="Y813" s="100">
        <v>118</v>
      </c>
      <c r="Z813" s="100">
        <v>171</v>
      </c>
      <c r="AA813" s="100">
        <v>173</v>
      </c>
      <c r="AC813" s="100" t="s">
        <v>369</v>
      </c>
      <c r="AD813" s="100">
        <v>85</v>
      </c>
      <c r="AE813" s="100">
        <v>130</v>
      </c>
      <c r="AF813" s="100">
        <v>170</v>
      </c>
      <c r="AG813" s="100">
        <v>176</v>
      </c>
      <c r="AJ813" s="100" t="str">
        <f t="shared" si="517"/>
        <v>●</v>
      </c>
      <c r="AK813" s="100" t="str">
        <f t="shared" si="511"/>
        <v>●</v>
      </c>
      <c r="AL813" s="100" t="str">
        <f t="shared" si="525"/>
        <v>●</v>
      </c>
      <c r="AM813" s="100" t="str">
        <f t="shared" si="513"/>
        <v>●</v>
      </c>
      <c r="AP813" s="100" t="str">
        <f t="shared" si="518"/>
        <v>●</v>
      </c>
      <c r="AQ813" s="100" t="str">
        <f t="shared" si="514"/>
        <v>●</v>
      </c>
      <c r="AR813" s="100" t="str">
        <f t="shared" si="515"/>
        <v>●</v>
      </c>
      <c r="AS813" s="100" t="str">
        <f t="shared" si="519"/>
        <v>●</v>
      </c>
    </row>
    <row r="814" spans="2:45" s="100" customFormat="1" ht="14.25" customHeight="1">
      <c r="B814" s="102" t="s">
        <v>137</v>
      </c>
      <c r="C814" s="106">
        <v>129</v>
      </c>
      <c r="D814" s="107">
        <v>156</v>
      </c>
      <c r="E814" s="107">
        <v>173</v>
      </c>
      <c r="F814" s="107">
        <v>151</v>
      </c>
      <c r="G814" s="107">
        <f>第2表01元データ!R81</f>
        <v>151</v>
      </c>
      <c r="H814" s="107">
        <f t="shared" si="521"/>
        <v>0</v>
      </c>
      <c r="I814" s="108">
        <f t="shared" si="522"/>
        <v>0</v>
      </c>
      <c r="J814" s="102"/>
      <c r="K814" s="114" t="s">
        <v>137</v>
      </c>
      <c r="L814" s="106">
        <v>114</v>
      </c>
      <c r="M814" s="107">
        <v>149</v>
      </c>
      <c r="N814" s="107">
        <v>154</v>
      </c>
      <c r="O814" s="107">
        <v>128</v>
      </c>
      <c r="P814" s="107">
        <f>第2表01元データ!S81</f>
        <v>129</v>
      </c>
      <c r="Q814" s="107">
        <f t="shared" si="523"/>
        <v>1</v>
      </c>
      <c r="R814" s="108">
        <f t="shared" si="524"/>
        <v>0.78125</v>
      </c>
      <c r="S814" s="108"/>
      <c r="T814" s="100">
        <v>216</v>
      </c>
      <c r="W814" s="100" t="s">
        <v>370</v>
      </c>
      <c r="X814" s="100">
        <v>66</v>
      </c>
      <c r="Y814" s="100">
        <v>87</v>
      </c>
      <c r="Z814" s="100">
        <v>129</v>
      </c>
      <c r="AA814" s="100">
        <v>156</v>
      </c>
      <c r="AC814" s="100" t="s">
        <v>370</v>
      </c>
      <c r="AD814" s="100">
        <v>69</v>
      </c>
      <c r="AE814" s="100">
        <v>77</v>
      </c>
      <c r="AF814" s="100">
        <v>114</v>
      </c>
      <c r="AG814" s="100">
        <v>149</v>
      </c>
      <c r="AJ814" s="100" t="str">
        <f t="shared" si="517"/>
        <v>●</v>
      </c>
      <c r="AK814" s="100" t="str">
        <f t="shared" si="511"/>
        <v>●</v>
      </c>
      <c r="AL814" s="100" t="str">
        <f t="shared" si="525"/>
        <v>●</v>
      </c>
      <c r="AM814" s="100" t="str">
        <f t="shared" si="513"/>
        <v>●</v>
      </c>
      <c r="AP814" s="100" t="str">
        <f t="shared" si="518"/>
        <v>●</v>
      </c>
      <c r="AQ814" s="100" t="str">
        <f t="shared" si="514"/>
        <v>●</v>
      </c>
      <c r="AR814" s="100" t="str">
        <f t="shared" si="515"/>
        <v>●</v>
      </c>
      <c r="AS814" s="100" t="str">
        <f t="shared" si="519"/>
        <v>●</v>
      </c>
    </row>
    <row r="815" spans="2:45" s="100" customFormat="1" ht="14.25" customHeight="1">
      <c r="B815" s="102" t="s">
        <v>138</v>
      </c>
      <c r="C815" s="106">
        <v>88</v>
      </c>
      <c r="D815" s="107">
        <v>111</v>
      </c>
      <c r="E815" s="107">
        <v>131</v>
      </c>
      <c r="F815" s="107">
        <v>170</v>
      </c>
      <c r="G815" s="107">
        <f>第2表01元データ!R82</f>
        <v>136</v>
      </c>
      <c r="H815" s="107">
        <f t="shared" si="521"/>
        <v>-34</v>
      </c>
      <c r="I815" s="108">
        <f t="shared" si="522"/>
        <v>-20</v>
      </c>
      <c r="J815" s="102"/>
      <c r="K815" s="114" t="s">
        <v>138</v>
      </c>
      <c r="L815" s="106">
        <v>57</v>
      </c>
      <c r="M815" s="107">
        <v>93</v>
      </c>
      <c r="N815" s="107">
        <v>111</v>
      </c>
      <c r="O815" s="107">
        <v>122</v>
      </c>
      <c r="P815" s="107">
        <f>第2表01元データ!S82</f>
        <v>105</v>
      </c>
      <c r="Q815" s="107">
        <f t="shared" si="523"/>
        <v>-17</v>
      </c>
      <c r="R815" s="108">
        <f t="shared" si="524"/>
        <v>-13.934426229508196</v>
      </c>
      <c r="S815" s="108"/>
      <c r="T815" s="100">
        <v>217</v>
      </c>
      <c r="W815" s="100" t="s">
        <v>371</v>
      </c>
      <c r="X815" s="100">
        <v>31</v>
      </c>
      <c r="Y815" s="100">
        <v>50</v>
      </c>
      <c r="Z815" s="100">
        <v>88</v>
      </c>
      <c r="AA815" s="100">
        <v>111</v>
      </c>
      <c r="AC815" s="100" t="s">
        <v>371</v>
      </c>
      <c r="AD815" s="100">
        <v>43</v>
      </c>
      <c r="AE815" s="100">
        <v>48</v>
      </c>
      <c r="AF815" s="100">
        <v>57</v>
      </c>
      <c r="AG815" s="100">
        <v>93</v>
      </c>
      <c r="AJ815" s="100" t="str">
        <f t="shared" si="517"/>
        <v>●</v>
      </c>
      <c r="AK815" s="100" t="str">
        <f t="shared" si="511"/>
        <v>●</v>
      </c>
      <c r="AL815" s="100" t="str">
        <f t="shared" si="525"/>
        <v>●</v>
      </c>
      <c r="AM815" s="100" t="str">
        <f t="shared" si="513"/>
        <v>●</v>
      </c>
      <c r="AP815" s="100" t="str">
        <f t="shared" si="518"/>
        <v>●</v>
      </c>
      <c r="AQ815" s="100" t="str">
        <f t="shared" si="514"/>
        <v>●</v>
      </c>
      <c r="AR815" s="100" t="str">
        <f t="shared" si="515"/>
        <v>●</v>
      </c>
      <c r="AS815" s="100" t="str">
        <f t="shared" si="519"/>
        <v>●</v>
      </c>
    </row>
    <row r="816" spans="2:45" s="100" customFormat="1" ht="14.25" customHeight="1">
      <c r="B816" s="102" t="s">
        <v>110</v>
      </c>
      <c r="C816" s="106">
        <v>90</v>
      </c>
      <c r="D816" s="107">
        <v>119</v>
      </c>
      <c r="E816" s="107">
        <v>139</v>
      </c>
      <c r="F816" s="107">
        <v>185</v>
      </c>
      <c r="G816" s="107">
        <f>第2表01元データ!R83</f>
        <v>246</v>
      </c>
      <c r="H816" s="107">
        <f t="shared" si="521"/>
        <v>61</v>
      </c>
      <c r="I816" s="108">
        <f t="shared" si="522"/>
        <v>32.972972972972975</v>
      </c>
      <c r="J816" s="102"/>
      <c r="K816" s="114" t="s">
        <v>110</v>
      </c>
      <c r="L816" s="106">
        <v>41</v>
      </c>
      <c r="M816" s="107">
        <v>56</v>
      </c>
      <c r="N816" s="107">
        <v>80</v>
      </c>
      <c r="O816" s="107">
        <v>98</v>
      </c>
      <c r="P816" s="107">
        <f>第2表01元データ!S83</f>
        <v>121</v>
      </c>
      <c r="Q816" s="107">
        <f t="shared" si="523"/>
        <v>23</v>
      </c>
      <c r="R816" s="108">
        <f t="shared" si="524"/>
        <v>23.469387755102041</v>
      </c>
      <c r="S816" s="108"/>
      <c r="T816" s="100">
        <v>218</v>
      </c>
      <c r="W816" s="100" t="s">
        <v>378</v>
      </c>
      <c r="X816" s="100">
        <v>19</v>
      </c>
      <c r="Y816" s="100">
        <v>39</v>
      </c>
      <c r="Z816" s="100">
        <v>90</v>
      </c>
      <c r="AA816" s="100">
        <v>119</v>
      </c>
      <c r="AC816" s="100" t="s">
        <v>378</v>
      </c>
      <c r="AD816" s="100">
        <v>22</v>
      </c>
      <c r="AE816" s="100">
        <v>33</v>
      </c>
      <c r="AF816" s="100">
        <v>41</v>
      </c>
      <c r="AG816" s="100">
        <v>56</v>
      </c>
      <c r="AJ816" s="100" t="str">
        <f t="shared" si="517"/>
        <v>●</v>
      </c>
      <c r="AK816" s="100" t="str">
        <f t="shared" si="511"/>
        <v>●</v>
      </c>
      <c r="AL816" s="100" t="str">
        <f t="shared" si="525"/>
        <v>●</v>
      </c>
      <c r="AM816" s="100" t="str">
        <f t="shared" si="513"/>
        <v>●</v>
      </c>
      <c r="AP816" s="100" t="str">
        <f t="shared" si="518"/>
        <v>●</v>
      </c>
      <c r="AQ816" s="100" t="str">
        <f t="shared" si="514"/>
        <v>●</v>
      </c>
      <c r="AR816" s="100" t="str">
        <f t="shared" si="515"/>
        <v>●</v>
      </c>
      <c r="AS816" s="100" t="str">
        <f t="shared" si="519"/>
        <v>●</v>
      </c>
    </row>
    <row r="817" spans="2:45" s="100" customFormat="1" ht="14.25" customHeight="1">
      <c r="B817" s="119" t="s">
        <v>111</v>
      </c>
      <c r="C817" s="120" t="s">
        <v>313</v>
      </c>
      <c r="D817" s="116" t="s">
        <v>313</v>
      </c>
      <c r="E817" s="116" t="s">
        <v>313</v>
      </c>
      <c r="F817" s="116" t="s">
        <v>313</v>
      </c>
      <c r="G817" s="107">
        <f>第2表01元データ!R84</f>
        <v>5</v>
      </c>
      <c r="H817" s="107"/>
      <c r="I817" s="108"/>
      <c r="K817" s="119" t="s">
        <v>111</v>
      </c>
      <c r="L817" s="120" t="s">
        <v>313</v>
      </c>
      <c r="M817" s="116" t="s">
        <v>313</v>
      </c>
      <c r="N817" s="116" t="s">
        <v>313</v>
      </c>
      <c r="O817" s="116" t="s">
        <v>313</v>
      </c>
      <c r="P817" s="107">
        <f>第2表01元データ!S84</f>
        <v>1</v>
      </c>
      <c r="Q817" s="107"/>
      <c r="R817" s="108"/>
      <c r="T817" s="100">
        <v>219</v>
      </c>
    </row>
    <row r="818" spans="2:45" s="100" customFormat="1" ht="14.25" customHeight="1">
      <c r="B818" s="119"/>
      <c r="C818" s="123"/>
      <c r="D818" s="116"/>
      <c r="E818" s="116"/>
      <c r="F818" s="116"/>
      <c r="G818" s="107"/>
      <c r="H818" s="107"/>
      <c r="I818" s="108"/>
      <c r="K818" s="119" t="s">
        <v>514</v>
      </c>
      <c r="L818" s="123"/>
      <c r="M818" s="116"/>
      <c r="N818" s="116"/>
      <c r="O818" s="116"/>
      <c r="P818" s="107"/>
      <c r="Q818" s="107"/>
      <c r="R818" s="108"/>
    </row>
    <row r="819" spans="2:45" s="100" customFormat="1" ht="14.25" customHeight="1">
      <c r="B819" s="118"/>
      <c r="C819" s="118"/>
      <c r="D819" s="118"/>
      <c r="E819" s="118"/>
      <c r="F819" s="118"/>
      <c r="G819" s="118"/>
      <c r="H819" s="118"/>
      <c r="I819" s="118"/>
      <c r="J819" s="118"/>
      <c r="K819" s="118"/>
      <c r="L819" s="118"/>
      <c r="M819" s="118"/>
      <c r="N819" s="118"/>
      <c r="O819" s="118"/>
      <c r="P819" s="168"/>
      <c r="W819" s="100">
        <v>46</v>
      </c>
    </row>
    <row r="820" spans="2:45" s="100" customFormat="1" ht="14.25" customHeight="1">
      <c r="B820" s="118"/>
      <c r="C820" s="118"/>
      <c r="D820" s="118"/>
      <c r="E820" s="118"/>
      <c r="F820" s="118"/>
      <c r="G820" s="118"/>
      <c r="H820" s="118"/>
      <c r="I820" s="118"/>
      <c r="J820" s="118"/>
      <c r="K820" s="118"/>
      <c r="L820" s="118"/>
      <c r="M820" s="118"/>
      <c r="N820" s="118"/>
      <c r="O820" s="118"/>
      <c r="P820" s="168"/>
    </row>
    <row r="821" spans="2:45" s="99" customFormat="1" ht="14.25" customHeight="1">
      <c r="B821" s="99" t="s">
        <v>251</v>
      </c>
      <c r="H821" s="99" t="s">
        <v>805</v>
      </c>
      <c r="I821" s="380">
        <f>令和2年9月末住基人口!L7</f>
        <v>1611</v>
      </c>
      <c r="K821" s="99" t="s">
        <v>252</v>
      </c>
      <c r="Q821" s="99" t="s">
        <v>805</v>
      </c>
      <c r="R821" s="380">
        <f>令和2年9月末住基人口!L13</f>
        <v>4303</v>
      </c>
      <c r="W821" s="100"/>
      <c r="X821" s="100"/>
      <c r="Y821" s="100"/>
      <c r="Z821" s="100"/>
      <c r="AA821" s="100"/>
      <c r="AB821" s="100"/>
      <c r="AC821" s="100"/>
      <c r="AD821" s="100"/>
      <c r="AE821" s="100"/>
      <c r="AF821" s="100"/>
      <c r="AG821" s="100"/>
    </row>
    <row r="822" spans="2:45" s="100" customFormat="1" ht="14.25" customHeight="1">
      <c r="B822" s="583" t="s">
        <v>335</v>
      </c>
      <c r="C822" s="101"/>
      <c r="D822" s="101"/>
      <c r="E822" s="101"/>
      <c r="F822" s="101"/>
      <c r="G822" s="135"/>
      <c r="H822" s="131"/>
      <c r="I822" s="131"/>
      <c r="J822" s="102"/>
      <c r="K822" s="583" t="s">
        <v>335</v>
      </c>
      <c r="L822" s="101"/>
      <c r="M822" s="101"/>
      <c r="N822" s="101"/>
      <c r="O822" s="101"/>
      <c r="P822" s="135"/>
      <c r="Q822" s="131"/>
      <c r="R822" s="131"/>
      <c r="S822" s="103"/>
    </row>
    <row r="823" spans="2:45" s="100" customFormat="1" ht="14.25" customHeight="1">
      <c r="B823" s="584"/>
      <c r="C823" s="130" t="str">
        <f>$C$4</f>
        <v>平成12年</v>
      </c>
      <c r="D823" s="130" t="str">
        <f>$D$4</f>
        <v>平成17年</v>
      </c>
      <c r="E823" s="130" t="str">
        <f>$E$4</f>
        <v>平成22年</v>
      </c>
      <c r="F823" s="130" t="s">
        <v>410</v>
      </c>
      <c r="G823" s="130" t="s">
        <v>739</v>
      </c>
      <c r="H823" s="133" t="str">
        <f>$H$4</f>
        <v>対平成</v>
      </c>
      <c r="I823" s="134" t="str">
        <f>$I$4</f>
        <v>27年</v>
      </c>
      <c r="J823" s="102"/>
      <c r="K823" s="584"/>
      <c r="L823" s="130" t="str">
        <f>$C$4</f>
        <v>平成12年</v>
      </c>
      <c r="M823" s="130" t="str">
        <f>$D$4</f>
        <v>平成17年</v>
      </c>
      <c r="N823" s="130" t="str">
        <f>$E$4</f>
        <v>平成22年</v>
      </c>
      <c r="O823" s="130" t="s">
        <v>410</v>
      </c>
      <c r="P823" s="130" t="s">
        <v>739</v>
      </c>
      <c r="Q823" s="133" t="str">
        <f>$H$4</f>
        <v>対平成</v>
      </c>
      <c r="R823" s="134" t="str">
        <f>$I$4</f>
        <v>27年</v>
      </c>
      <c r="S823" s="103"/>
    </row>
    <row r="824" spans="2:45" s="100" customFormat="1" ht="14.25" customHeight="1">
      <c r="B824" s="585"/>
      <c r="C824" s="104"/>
      <c r="D824" s="104"/>
      <c r="E824" s="104"/>
      <c r="F824" s="104"/>
      <c r="G824" s="104"/>
      <c r="H824" s="132" t="s">
        <v>88</v>
      </c>
      <c r="I824" s="133" t="s">
        <v>398</v>
      </c>
      <c r="J824" s="102"/>
      <c r="K824" s="585"/>
      <c r="L824" s="104"/>
      <c r="M824" s="104"/>
      <c r="N824" s="104"/>
      <c r="O824" s="104"/>
      <c r="P824" s="104"/>
      <c r="Q824" s="132" t="s">
        <v>88</v>
      </c>
      <c r="R824" s="133" t="s">
        <v>398</v>
      </c>
      <c r="S824" s="103"/>
    </row>
    <row r="825" spans="2:45" s="199" customFormat="1" ht="14.25" customHeight="1">
      <c r="B825" s="200" t="s">
        <v>90</v>
      </c>
      <c r="C825" s="198">
        <v>1283</v>
      </c>
      <c r="D825" s="194">
        <v>1406</v>
      </c>
      <c r="E825" s="194">
        <v>1588</v>
      </c>
      <c r="F825" s="194">
        <v>1594</v>
      </c>
      <c r="G825" s="194">
        <f>IF(COUNTIF(G830:G848,"x"),"x",IF(SUM(G830:G848)=0,"-",SUM(G830:G848)))</f>
        <v>1590</v>
      </c>
      <c r="H825" s="193">
        <f t="shared" ref="H825:H828" si="526">IF(G825="x","x",IF(AND(G825="-",F825="-"),"-",IF(AND(G825="-",F825&gt;0),F825*-1,IF(AND(G825&gt;0,F825="-"),G825,G825-F825))))</f>
        <v>-4</v>
      </c>
      <c r="I825" s="195">
        <f t="shared" ref="I825:I828" si="527">IF(H825="x","x",IF(H825="-","-",IF(AND(F825="-",G825&gt;0),"皆増",IF(AND(F825&gt;0,G825="-"),"皆減",H825/F825*100))))</f>
        <v>-0.25094102885821828</v>
      </c>
      <c r="J825" s="196"/>
      <c r="K825" s="197" t="s">
        <v>90</v>
      </c>
      <c r="L825" s="198">
        <v>5591</v>
      </c>
      <c r="M825" s="194">
        <v>5084</v>
      </c>
      <c r="N825" s="194">
        <v>4853</v>
      </c>
      <c r="O825" s="194">
        <v>4662</v>
      </c>
      <c r="P825" s="194">
        <f>IF(COUNTIF(P830:P848,"x"),"x",IF(SUM(P830:P848)=0,"-",SUM(P830:P848)))</f>
        <v>4418</v>
      </c>
      <c r="Q825" s="193">
        <f t="shared" ref="Q825:Q828" si="528">IF(P825="x","x",IF(AND(P825="-",O825="-"),"-",IF(AND(P825="-",O825&gt;0),O825*-1,IF(AND(P825&gt;0,O825="-"),P825,P825-O825))))</f>
        <v>-244</v>
      </c>
      <c r="R825" s="195">
        <f t="shared" ref="R825:R828" si="529">IF(Q825="x","x",IF(Q825="-","-",IF(AND(O825="-",P825&gt;0),"皆増",IF(AND(O825&gt;0,P825="-"),"皆減",Q825/O825*100))))</f>
        <v>-5.2338052338052341</v>
      </c>
      <c r="S825" s="195"/>
      <c r="W825" s="199" t="s">
        <v>373</v>
      </c>
      <c r="X825" s="199">
        <v>1628</v>
      </c>
      <c r="Y825" s="199">
        <v>1286</v>
      </c>
      <c r="Z825" s="199">
        <v>1283</v>
      </c>
      <c r="AA825" s="199">
        <v>1406</v>
      </c>
      <c r="AC825" s="199" t="s">
        <v>373</v>
      </c>
      <c r="AD825" s="199">
        <v>6711</v>
      </c>
      <c r="AE825" s="199">
        <v>5963</v>
      </c>
      <c r="AF825" s="199">
        <v>5591</v>
      </c>
      <c r="AG825" s="199">
        <v>5084</v>
      </c>
      <c r="AJ825" s="199" t="str">
        <f>IF(C825=X825,"○","●")</f>
        <v>●</v>
      </c>
      <c r="AK825" s="199" t="str">
        <f t="shared" ref="AK825:AK847" si="530">IF(D825=Y825,"○","●")</f>
        <v>●</v>
      </c>
      <c r="AL825" s="199" t="str">
        <f t="shared" ref="AL825:AL826" si="531">IF(E825=Z825,"○","●")</f>
        <v>●</v>
      </c>
      <c r="AM825" s="199" t="str">
        <f t="shared" ref="AM825:AM847" si="532">IF(F825=AA825,"○","●")</f>
        <v>●</v>
      </c>
      <c r="AP825" s="199" t="str">
        <f>IF(L825=AD825,"○","●")</f>
        <v>●</v>
      </c>
      <c r="AQ825" s="199" t="str">
        <f t="shared" ref="AQ825:AQ847" si="533">IF(M825=AE825,"○","●")</f>
        <v>●</v>
      </c>
      <c r="AR825" s="199" t="str">
        <f t="shared" ref="AR825:AR847" si="534">IF(N825=AF825,"○","●")</f>
        <v>●</v>
      </c>
      <c r="AS825" s="199" t="str">
        <f t="shared" ref="AS825" si="535">IF(O825=AG825,"○","●")</f>
        <v>●</v>
      </c>
    </row>
    <row r="826" spans="2:45" s="100" customFormat="1" ht="14.25" customHeight="1">
      <c r="B826" s="105" t="s">
        <v>91</v>
      </c>
      <c r="C826" s="106">
        <v>110</v>
      </c>
      <c r="D826" s="107">
        <v>114</v>
      </c>
      <c r="E826" s="107">
        <v>156</v>
      </c>
      <c r="F826" s="107">
        <v>151</v>
      </c>
      <c r="G826" s="107">
        <f>IF(COUNTIF(G830:G832,"x"),"x",IF(SUM(G830:G832)=0,"-",SUM(G830:G832)))</f>
        <v>122</v>
      </c>
      <c r="H826" s="107">
        <f t="shared" si="526"/>
        <v>-29</v>
      </c>
      <c r="I826" s="108">
        <f t="shared" si="527"/>
        <v>-19.205298013245034</v>
      </c>
      <c r="J826" s="102"/>
      <c r="K826" s="109" t="s">
        <v>91</v>
      </c>
      <c r="L826" s="106">
        <v>439</v>
      </c>
      <c r="M826" s="107">
        <v>390</v>
      </c>
      <c r="N826" s="107">
        <v>368</v>
      </c>
      <c r="O826" s="107">
        <v>296</v>
      </c>
      <c r="P826" s="107">
        <f>IF(COUNTIF(P830:P832,"x"),"x",IF(SUM(P830:P832)=0,"-",SUM(P830:P832)))</f>
        <v>253</v>
      </c>
      <c r="Q826" s="107">
        <f t="shared" si="528"/>
        <v>-43</v>
      </c>
      <c r="R826" s="108">
        <f t="shared" si="529"/>
        <v>-14.527027027027026</v>
      </c>
      <c r="S826" s="108"/>
      <c r="W826" s="100" t="s">
        <v>374</v>
      </c>
      <c r="X826" s="100">
        <v>201</v>
      </c>
      <c r="Y826" s="100">
        <v>144</v>
      </c>
      <c r="Z826" s="100">
        <v>110</v>
      </c>
      <c r="AA826" s="100">
        <v>114</v>
      </c>
      <c r="AC826" s="100" t="s">
        <v>374</v>
      </c>
      <c r="AD826" s="100">
        <v>822</v>
      </c>
      <c r="AE826" s="100">
        <v>527</v>
      </c>
      <c r="AF826" s="100">
        <v>439</v>
      </c>
      <c r="AG826" s="100">
        <v>390</v>
      </c>
      <c r="AJ826" s="100" t="str">
        <f t="shared" ref="AJ826:AJ847" si="536">IF(C826=X826,"○","●")</f>
        <v>●</v>
      </c>
      <c r="AK826" s="100" t="str">
        <f t="shared" si="530"/>
        <v>●</v>
      </c>
      <c r="AL826" s="100" t="str">
        <f t="shared" si="531"/>
        <v>●</v>
      </c>
      <c r="AM826" s="100" t="str">
        <f t="shared" si="532"/>
        <v>●</v>
      </c>
      <c r="AP826" s="100" t="str">
        <f t="shared" ref="AP826:AP847" si="537">IF(L826=AD826,"○","●")</f>
        <v>●</v>
      </c>
      <c r="AQ826" s="100" t="str">
        <f t="shared" si="533"/>
        <v>●</v>
      </c>
      <c r="AR826" s="100" t="str">
        <f t="shared" si="534"/>
        <v>●</v>
      </c>
      <c r="AS826" s="100" t="str">
        <f>IF(O826=AG826,"○","●")</f>
        <v>●</v>
      </c>
    </row>
    <row r="827" spans="2:45" s="100" customFormat="1" ht="14.25" customHeight="1">
      <c r="B827" s="105" t="s">
        <v>92</v>
      </c>
      <c r="C827" s="106">
        <v>825</v>
      </c>
      <c r="D827" s="107">
        <v>889</v>
      </c>
      <c r="E827" s="107">
        <v>1006</v>
      </c>
      <c r="F827" s="107">
        <v>942</v>
      </c>
      <c r="G827" s="296">
        <f>IF(COUNTIF(G833:G842,"x"),"x",IF(SUM(G833:G842)=0,"-",SUM(G833:G842)))</f>
        <v>894</v>
      </c>
      <c r="H827" s="107">
        <f t="shared" si="526"/>
        <v>-48</v>
      </c>
      <c r="I827" s="108">
        <f t="shared" si="527"/>
        <v>-5.095541401273886</v>
      </c>
      <c r="J827" s="102"/>
      <c r="K827" s="109" t="s">
        <v>92</v>
      </c>
      <c r="L827" s="106">
        <v>3467</v>
      </c>
      <c r="M827" s="107">
        <v>2953</v>
      </c>
      <c r="N827" s="107">
        <v>2619</v>
      </c>
      <c r="O827" s="107">
        <v>2404</v>
      </c>
      <c r="P827" s="296">
        <f>IF(COUNTIF(P833:P842,"x"),"x",IF(SUM(P833:P842)=0,"-",SUM(P833:P842)))</f>
        <v>2094</v>
      </c>
      <c r="Q827" s="107">
        <f t="shared" si="528"/>
        <v>-310</v>
      </c>
      <c r="R827" s="108">
        <f t="shared" si="529"/>
        <v>-12.895174708818635</v>
      </c>
      <c r="S827" s="108"/>
      <c r="W827" s="100" t="s">
        <v>375</v>
      </c>
      <c r="X827" s="100">
        <v>1090</v>
      </c>
      <c r="Y827" s="100">
        <v>814</v>
      </c>
      <c r="Z827" s="100">
        <v>825</v>
      </c>
      <c r="AA827" s="100">
        <v>889</v>
      </c>
      <c r="AC827" s="100" t="s">
        <v>375</v>
      </c>
      <c r="AD827" s="100">
        <v>4384</v>
      </c>
      <c r="AE827" s="100">
        <v>3820</v>
      </c>
      <c r="AF827" s="100">
        <v>3467</v>
      </c>
      <c r="AG827" s="100">
        <v>2953</v>
      </c>
      <c r="AJ827" s="100" t="str">
        <f t="shared" si="536"/>
        <v>●</v>
      </c>
      <c r="AK827" s="100" t="str">
        <f t="shared" si="530"/>
        <v>●</v>
      </c>
      <c r="AL827" s="100" t="str">
        <f>IF(E827=Z827,"○","●")</f>
        <v>●</v>
      </c>
      <c r="AM827" s="100" t="str">
        <f t="shared" si="532"/>
        <v>●</v>
      </c>
      <c r="AP827" s="100" t="str">
        <f t="shared" si="537"/>
        <v>●</v>
      </c>
      <c r="AQ827" s="100" t="str">
        <f t="shared" si="533"/>
        <v>●</v>
      </c>
      <c r="AR827" s="100" t="str">
        <f t="shared" si="534"/>
        <v>●</v>
      </c>
      <c r="AS827" s="100" t="str">
        <f t="shared" ref="AS827:AS847" si="538">IF(O827=AG827,"○","●")</f>
        <v>●</v>
      </c>
    </row>
    <row r="828" spans="2:45" s="100" customFormat="1" ht="14.25" customHeight="1">
      <c r="B828" s="105" t="s">
        <v>93</v>
      </c>
      <c r="C828" s="106">
        <v>348</v>
      </c>
      <c r="D828" s="107">
        <v>403</v>
      </c>
      <c r="E828" s="107">
        <v>426</v>
      </c>
      <c r="F828" s="107">
        <v>495</v>
      </c>
      <c r="G828" s="107">
        <f>IF(COUNTIF(G843:G847,"x"),"x",IF(SUM(G843,G847)=0,"-",SUM(G843:G847)))</f>
        <v>532</v>
      </c>
      <c r="H828" s="107">
        <f t="shared" si="526"/>
        <v>37</v>
      </c>
      <c r="I828" s="108">
        <f t="shared" si="527"/>
        <v>7.474747474747474</v>
      </c>
      <c r="J828" s="102"/>
      <c r="K828" s="109" t="s">
        <v>93</v>
      </c>
      <c r="L828" s="106">
        <v>1685</v>
      </c>
      <c r="M828" s="107">
        <v>1741</v>
      </c>
      <c r="N828" s="107">
        <v>1866</v>
      </c>
      <c r="O828" s="107">
        <v>1919</v>
      </c>
      <c r="P828" s="107">
        <f>IF(COUNTIF(P843:P847,"x"),"x",IF(SUM(P843,P847)=0,"-",SUM(P843:P847)))</f>
        <v>1964</v>
      </c>
      <c r="Q828" s="107">
        <f t="shared" si="528"/>
        <v>45</v>
      </c>
      <c r="R828" s="108">
        <f t="shared" si="529"/>
        <v>2.3449713392391871</v>
      </c>
      <c r="S828" s="108"/>
      <c r="W828" s="100" t="s">
        <v>376</v>
      </c>
      <c r="X828" s="100">
        <v>337</v>
      </c>
      <c r="Y828" s="100">
        <v>328</v>
      </c>
      <c r="Z828" s="100">
        <v>348</v>
      </c>
      <c r="AA828" s="100">
        <v>403</v>
      </c>
      <c r="AC828" s="100" t="s">
        <v>376</v>
      </c>
      <c r="AD828" s="100">
        <v>1505</v>
      </c>
      <c r="AE828" s="100">
        <v>1616</v>
      </c>
      <c r="AF828" s="100">
        <v>1685</v>
      </c>
      <c r="AG828" s="100">
        <v>1741</v>
      </c>
      <c r="AJ828" s="100" t="str">
        <f t="shared" si="536"/>
        <v>●</v>
      </c>
      <c r="AK828" s="100" t="str">
        <f t="shared" si="530"/>
        <v>●</v>
      </c>
      <c r="AL828" s="100" t="str">
        <f t="shared" ref="AL828:AL837" si="539">IF(E828=Z828,"○","●")</f>
        <v>●</v>
      </c>
      <c r="AM828" s="100" t="str">
        <f t="shared" si="532"/>
        <v>●</v>
      </c>
      <c r="AP828" s="100" t="str">
        <f t="shared" si="537"/>
        <v>●</v>
      </c>
      <c r="AQ828" s="100" t="str">
        <f t="shared" si="533"/>
        <v>●</v>
      </c>
      <c r="AR828" s="100" t="str">
        <f t="shared" si="534"/>
        <v>●</v>
      </c>
      <c r="AS828" s="100" t="str">
        <f t="shared" si="538"/>
        <v>●</v>
      </c>
    </row>
    <row r="829" spans="2:45" s="100" customFormat="1" ht="14.25" customHeight="1">
      <c r="B829" s="102"/>
      <c r="C829" s="106"/>
      <c r="D829" s="112"/>
      <c r="E829" s="112"/>
      <c r="F829" s="112"/>
      <c r="G829" s="112"/>
      <c r="H829" s="112"/>
      <c r="I829" s="113"/>
      <c r="J829" s="102"/>
      <c r="K829" s="114"/>
      <c r="L829" s="106"/>
      <c r="M829" s="112"/>
      <c r="N829" s="112"/>
      <c r="O829" s="112"/>
      <c r="P829" s="112"/>
      <c r="Q829" s="112"/>
      <c r="R829" s="113"/>
      <c r="S829" s="113"/>
      <c r="AJ829" s="100" t="str">
        <f t="shared" si="536"/>
        <v>○</v>
      </c>
      <c r="AK829" s="100" t="str">
        <f t="shared" si="530"/>
        <v>○</v>
      </c>
      <c r="AL829" s="100" t="str">
        <f t="shared" si="539"/>
        <v>○</v>
      </c>
      <c r="AM829" s="100" t="str">
        <f t="shared" si="532"/>
        <v>○</v>
      </c>
      <c r="AP829" s="100" t="str">
        <f t="shared" si="537"/>
        <v>○</v>
      </c>
      <c r="AQ829" s="100" t="str">
        <f t="shared" si="533"/>
        <v>○</v>
      </c>
      <c r="AR829" s="100" t="str">
        <f t="shared" si="534"/>
        <v>○</v>
      </c>
      <c r="AS829" s="100" t="str">
        <f t="shared" si="538"/>
        <v>○</v>
      </c>
    </row>
    <row r="830" spans="2:45" s="100" customFormat="1" ht="14.25" customHeight="1">
      <c r="B830" s="102" t="s">
        <v>94</v>
      </c>
      <c r="C830" s="106">
        <v>36</v>
      </c>
      <c r="D830" s="107">
        <v>45</v>
      </c>
      <c r="E830" s="107">
        <v>62</v>
      </c>
      <c r="F830" s="107">
        <v>39</v>
      </c>
      <c r="G830" s="107">
        <f t="shared" ref="G830:G848" si="540">IF(COUNTIF(G860:G890,"x"),"x",IF(SUM(G860,G890)=0,"-",SUM(G860,G890)))</f>
        <v>26</v>
      </c>
      <c r="H830" s="107">
        <f>IF(G830="x","x",IF(AND(G830="-",F830="-"),"-",IF(AND(G830="-",F830&gt;0),F830*-1,IF(AND(G830&gt;0,F830="-"),G830,G830-F830))))</f>
        <v>-13</v>
      </c>
      <c r="I830" s="108">
        <f>IF(H830="x","x",IF(H830="-","-",IF(AND(F830="-",G830&gt;0),"皆増",IF(AND(F830&gt;0,G830="-"),"皆減",H830/F830*100))))</f>
        <v>-33.333333333333329</v>
      </c>
      <c r="J830" s="102"/>
      <c r="K830" s="114" t="s">
        <v>94</v>
      </c>
      <c r="L830" s="106">
        <v>144</v>
      </c>
      <c r="M830" s="107">
        <v>136</v>
      </c>
      <c r="N830" s="107">
        <v>112</v>
      </c>
      <c r="O830" s="107">
        <v>86</v>
      </c>
      <c r="P830" s="107">
        <f t="shared" ref="P830:P848" si="541">IF(COUNTIF(P860:P890,"x"),"x",IF(SUM(P860,P890)=0,"-",SUM(P860,P890)))</f>
        <v>79</v>
      </c>
      <c r="Q830" s="107">
        <f>IF(P830="x","x",IF(AND(P830="-",O830="-"),"-",IF(AND(P830="-",O830&gt;0),O830*-1,IF(AND(P830&gt;0,O830="-"),P830,P830-O830))))</f>
        <v>-7</v>
      </c>
      <c r="R830" s="108">
        <f>IF(Q830="x","x",IF(Q830="-","-",IF(AND(O830="-",P830&gt;0),"皆増",IF(AND(O830&gt;0,P830="-"),"皆減",Q830/O830*100))))</f>
        <v>-8.1395348837209305</v>
      </c>
      <c r="S830" s="108"/>
      <c r="W830" s="100" t="s">
        <v>377</v>
      </c>
      <c r="X830" s="100">
        <v>57</v>
      </c>
      <c r="Y830" s="100">
        <v>29</v>
      </c>
      <c r="Z830" s="100">
        <v>36</v>
      </c>
      <c r="AA830" s="100">
        <v>45</v>
      </c>
      <c r="AC830" s="100" t="s">
        <v>377</v>
      </c>
      <c r="AD830" s="100">
        <v>184</v>
      </c>
      <c r="AE830" s="100">
        <v>135</v>
      </c>
      <c r="AF830" s="100">
        <v>144</v>
      </c>
      <c r="AG830" s="100">
        <v>136</v>
      </c>
      <c r="AJ830" s="100" t="str">
        <f t="shared" si="536"/>
        <v>●</v>
      </c>
      <c r="AK830" s="100" t="str">
        <f t="shared" si="530"/>
        <v>●</v>
      </c>
      <c r="AL830" s="100" t="str">
        <f t="shared" si="539"/>
        <v>●</v>
      </c>
      <c r="AM830" s="100" t="str">
        <f t="shared" si="532"/>
        <v>●</v>
      </c>
      <c r="AP830" s="100" t="str">
        <f t="shared" si="537"/>
        <v>●</v>
      </c>
      <c r="AQ830" s="100" t="str">
        <f t="shared" si="533"/>
        <v>●</v>
      </c>
      <c r="AR830" s="100" t="str">
        <f t="shared" si="534"/>
        <v>●</v>
      </c>
      <c r="AS830" s="100" t="str">
        <f t="shared" si="538"/>
        <v>●</v>
      </c>
    </row>
    <row r="831" spans="2:45" s="100" customFormat="1" ht="14.25" customHeight="1">
      <c r="B831" s="102" t="s">
        <v>123</v>
      </c>
      <c r="C831" s="106">
        <v>33</v>
      </c>
      <c r="D831" s="107">
        <v>38</v>
      </c>
      <c r="E831" s="107">
        <v>59</v>
      </c>
      <c r="F831" s="107">
        <v>48</v>
      </c>
      <c r="G831" s="107">
        <f t="shared" si="540"/>
        <v>40</v>
      </c>
      <c r="H831" s="107">
        <f t="shared" ref="H831:H847" si="542">IF(G831="x","x",IF(AND(G831="-",F831="-"),"-",IF(AND(G831="-",F831&gt;0),F831*-1,IF(AND(G831&gt;0,F831="-"),G831,G831-F831))))</f>
        <v>-8</v>
      </c>
      <c r="I831" s="108">
        <f t="shared" ref="I831:I847" si="543">IF(H831="x","x",IF(H831="-","-",IF(AND(F831="-",G831&gt;0),"皆増",IF(AND(F831&gt;0,G831="-"),"皆減",H831/F831*100))))</f>
        <v>-16.666666666666664</v>
      </c>
      <c r="J831" s="102"/>
      <c r="K831" s="114" t="s">
        <v>123</v>
      </c>
      <c r="L831" s="106">
        <v>123</v>
      </c>
      <c r="M831" s="107">
        <v>127</v>
      </c>
      <c r="N831" s="107">
        <v>125</v>
      </c>
      <c r="O831" s="107">
        <v>101</v>
      </c>
      <c r="P831" s="107">
        <f t="shared" si="541"/>
        <v>82</v>
      </c>
      <c r="Q831" s="107">
        <f t="shared" ref="Q831:Q847" si="544">IF(P831="x","x",IF(AND(P831="-",O831="-"),"-",IF(AND(P831="-",O831&gt;0),O831*-1,IF(AND(P831&gt;0,O831="-"),P831,P831-O831))))</f>
        <v>-19</v>
      </c>
      <c r="R831" s="108">
        <f t="shared" ref="R831:R847" si="545">IF(Q831="x","x",IF(Q831="-","-",IF(AND(O831="-",P831&gt;0),"皆増",IF(AND(O831&gt;0,P831="-"),"皆減",Q831/O831*100))))</f>
        <v>-18.811881188118811</v>
      </c>
      <c r="S831" s="108"/>
      <c r="W831" s="100" t="s">
        <v>356</v>
      </c>
      <c r="X831" s="100">
        <v>80</v>
      </c>
      <c r="Y831" s="100">
        <v>41</v>
      </c>
      <c r="Z831" s="100">
        <v>33</v>
      </c>
      <c r="AA831" s="100">
        <v>38</v>
      </c>
      <c r="AC831" s="100" t="s">
        <v>356</v>
      </c>
      <c r="AD831" s="100">
        <v>240</v>
      </c>
      <c r="AE831" s="100">
        <v>184</v>
      </c>
      <c r="AF831" s="100">
        <v>123</v>
      </c>
      <c r="AG831" s="100">
        <v>127</v>
      </c>
      <c r="AJ831" s="100" t="str">
        <f t="shared" si="536"/>
        <v>●</v>
      </c>
      <c r="AK831" s="100" t="str">
        <f t="shared" si="530"/>
        <v>●</v>
      </c>
      <c r="AL831" s="100" t="str">
        <f t="shared" si="539"/>
        <v>●</v>
      </c>
      <c r="AM831" s="100" t="str">
        <f t="shared" si="532"/>
        <v>●</v>
      </c>
      <c r="AP831" s="100" t="str">
        <f t="shared" si="537"/>
        <v>●</v>
      </c>
      <c r="AQ831" s="100" t="str">
        <f t="shared" si="533"/>
        <v>●</v>
      </c>
      <c r="AR831" s="100" t="str">
        <f t="shared" si="534"/>
        <v>●</v>
      </c>
      <c r="AS831" s="100" t="str">
        <f t="shared" si="538"/>
        <v>●</v>
      </c>
    </row>
    <row r="832" spans="2:45" s="100" customFormat="1" ht="14.25" customHeight="1">
      <c r="B832" s="102" t="s">
        <v>124</v>
      </c>
      <c r="C832" s="106">
        <v>41</v>
      </c>
      <c r="D832" s="107">
        <v>31</v>
      </c>
      <c r="E832" s="107">
        <v>35</v>
      </c>
      <c r="F832" s="107">
        <v>64</v>
      </c>
      <c r="G832" s="107">
        <f t="shared" si="540"/>
        <v>56</v>
      </c>
      <c r="H832" s="107">
        <f t="shared" si="542"/>
        <v>-8</v>
      </c>
      <c r="I832" s="108">
        <f t="shared" si="543"/>
        <v>-12.5</v>
      </c>
      <c r="J832" s="102"/>
      <c r="K832" s="114" t="s">
        <v>124</v>
      </c>
      <c r="L832" s="106">
        <v>172</v>
      </c>
      <c r="M832" s="107">
        <v>127</v>
      </c>
      <c r="N832" s="107">
        <v>131</v>
      </c>
      <c r="O832" s="107">
        <v>109</v>
      </c>
      <c r="P832" s="107">
        <f t="shared" si="541"/>
        <v>92</v>
      </c>
      <c r="Q832" s="107">
        <f t="shared" si="544"/>
        <v>-17</v>
      </c>
      <c r="R832" s="108">
        <f t="shared" si="545"/>
        <v>-15.596330275229359</v>
      </c>
      <c r="S832" s="108"/>
      <c r="W832" s="100" t="s">
        <v>357</v>
      </c>
      <c r="X832" s="100">
        <v>64</v>
      </c>
      <c r="Y832" s="100">
        <v>74</v>
      </c>
      <c r="Z832" s="100">
        <v>41</v>
      </c>
      <c r="AA832" s="100">
        <v>31</v>
      </c>
      <c r="AC832" s="100" t="s">
        <v>357</v>
      </c>
      <c r="AD832" s="100">
        <v>398</v>
      </c>
      <c r="AE832" s="100">
        <v>208</v>
      </c>
      <c r="AF832" s="100">
        <v>172</v>
      </c>
      <c r="AG832" s="100">
        <v>127</v>
      </c>
      <c r="AJ832" s="100" t="str">
        <f t="shared" si="536"/>
        <v>●</v>
      </c>
      <c r="AK832" s="100" t="str">
        <f t="shared" si="530"/>
        <v>●</v>
      </c>
      <c r="AL832" s="100" t="str">
        <f t="shared" si="539"/>
        <v>●</v>
      </c>
      <c r="AM832" s="100" t="str">
        <f t="shared" si="532"/>
        <v>●</v>
      </c>
      <c r="AP832" s="100" t="str">
        <f t="shared" si="537"/>
        <v>●</v>
      </c>
      <c r="AQ832" s="100" t="str">
        <f t="shared" si="533"/>
        <v>●</v>
      </c>
      <c r="AR832" s="100" t="str">
        <f t="shared" si="534"/>
        <v>●</v>
      </c>
      <c r="AS832" s="100" t="str">
        <f t="shared" si="538"/>
        <v>●</v>
      </c>
    </row>
    <row r="833" spans="2:45" s="100" customFormat="1" ht="14.25" customHeight="1">
      <c r="B833" s="102" t="s">
        <v>125</v>
      </c>
      <c r="C833" s="106">
        <v>79</v>
      </c>
      <c r="D833" s="107">
        <v>52</v>
      </c>
      <c r="E833" s="107">
        <v>36</v>
      </c>
      <c r="F833" s="107">
        <v>55</v>
      </c>
      <c r="G833" s="107">
        <f t="shared" si="540"/>
        <v>67</v>
      </c>
      <c r="H833" s="107">
        <f t="shared" si="542"/>
        <v>12</v>
      </c>
      <c r="I833" s="108">
        <f t="shared" si="543"/>
        <v>21.818181818181817</v>
      </c>
      <c r="J833" s="102"/>
      <c r="K833" s="114" t="s">
        <v>125</v>
      </c>
      <c r="L833" s="106">
        <v>201</v>
      </c>
      <c r="M833" s="107">
        <v>192</v>
      </c>
      <c r="N833" s="107">
        <v>150</v>
      </c>
      <c r="O833" s="107">
        <v>152</v>
      </c>
      <c r="P833" s="107">
        <f t="shared" si="541"/>
        <v>119</v>
      </c>
      <c r="Q833" s="107">
        <f t="shared" si="544"/>
        <v>-33</v>
      </c>
      <c r="R833" s="108">
        <f t="shared" si="545"/>
        <v>-21.710526315789476</v>
      </c>
      <c r="S833" s="108"/>
      <c r="W833" s="100" t="s">
        <v>358</v>
      </c>
      <c r="X833" s="100">
        <v>100</v>
      </c>
      <c r="Y833" s="100">
        <v>60</v>
      </c>
      <c r="Z833" s="100">
        <v>79</v>
      </c>
      <c r="AA833" s="100">
        <v>52</v>
      </c>
      <c r="AC833" s="100" t="s">
        <v>358</v>
      </c>
      <c r="AD833" s="100">
        <v>444</v>
      </c>
      <c r="AE833" s="100">
        <v>351</v>
      </c>
      <c r="AF833" s="100">
        <v>201</v>
      </c>
      <c r="AG833" s="100">
        <v>192</v>
      </c>
      <c r="AJ833" s="100" t="str">
        <f t="shared" si="536"/>
        <v>●</v>
      </c>
      <c r="AK833" s="100" t="str">
        <f t="shared" si="530"/>
        <v>●</v>
      </c>
      <c r="AL833" s="100" t="str">
        <f t="shared" si="539"/>
        <v>●</v>
      </c>
      <c r="AM833" s="100" t="str">
        <f t="shared" si="532"/>
        <v>●</v>
      </c>
      <c r="AP833" s="100" t="str">
        <f t="shared" si="537"/>
        <v>●</v>
      </c>
      <c r="AQ833" s="100" t="str">
        <f t="shared" si="533"/>
        <v>●</v>
      </c>
      <c r="AR833" s="100" t="str">
        <f t="shared" si="534"/>
        <v>●</v>
      </c>
      <c r="AS833" s="100" t="str">
        <f t="shared" si="538"/>
        <v>●</v>
      </c>
    </row>
    <row r="834" spans="2:45" s="100" customFormat="1" ht="14.25" customHeight="1">
      <c r="B834" s="102" t="s">
        <v>126</v>
      </c>
      <c r="C834" s="106">
        <v>67</v>
      </c>
      <c r="D834" s="107">
        <v>75</v>
      </c>
      <c r="E834" s="107">
        <v>67</v>
      </c>
      <c r="F834" s="107">
        <v>64</v>
      </c>
      <c r="G834" s="107">
        <f t="shared" si="540"/>
        <v>64</v>
      </c>
      <c r="H834" s="107">
        <f t="shared" si="542"/>
        <v>0</v>
      </c>
      <c r="I834" s="108">
        <f t="shared" si="543"/>
        <v>0</v>
      </c>
      <c r="J834" s="102"/>
      <c r="K834" s="114" t="s">
        <v>126</v>
      </c>
      <c r="L834" s="106">
        <v>370</v>
      </c>
      <c r="M834" s="107">
        <v>227</v>
      </c>
      <c r="N834" s="107">
        <v>214</v>
      </c>
      <c r="O834" s="107">
        <v>228</v>
      </c>
      <c r="P834" s="107">
        <f t="shared" si="541"/>
        <v>190</v>
      </c>
      <c r="Q834" s="107">
        <f t="shared" si="544"/>
        <v>-38</v>
      </c>
      <c r="R834" s="108">
        <f t="shared" si="545"/>
        <v>-16.666666666666664</v>
      </c>
      <c r="S834" s="108"/>
      <c r="W834" s="100" t="s">
        <v>359</v>
      </c>
      <c r="X834" s="100">
        <v>105</v>
      </c>
      <c r="Y834" s="100">
        <v>93</v>
      </c>
      <c r="Z834" s="100">
        <v>67</v>
      </c>
      <c r="AA834" s="100">
        <v>75</v>
      </c>
      <c r="AC834" s="100" t="s">
        <v>359</v>
      </c>
      <c r="AD834" s="100">
        <v>380</v>
      </c>
      <c r="AE834" s="100">
        <v>378</v>
      </c>
      <c r="AF834" s="100">
        <v>370</v>
      </c>
      <c r="AG834" s="100">
        <v>227</v>
      </c>
      <c r="AJ834" s="100" t="str">
        <f t="shared" si="536"/>
        <v>●</v>
      </c>
      <c r="AK834" s="100" t="str">
        <f t="shared" si="530"/>
        <v>●</v>
      </c>
      <c r="AL834" s="100" t="str">
        <f t="shared" si="539"/>
        <v>○</v>
      </c>
      <c r="AM834" s="100" t="str">
        <f t="shared" si="532"/>
        <v>●</v>
      </c>
      <c r="AP834" s="100" t="str">
        <f t="shared" si="537"/>
        <v>●</v>
      </c>
      <c r="AQ834" s="100" t="str">
        <f t="shared" si="533"/>
        <v>●</v>
      </c>
      <c r="AR834" s="100" t="str">
        <f t="shared" si="534"/>
        <v>●</v>
      </c>
      <c r="AS834" s="100" t="str">
        <f t="shared" si="538"/>
        <v>●</v>
      </c>
    </row>
    <row r="835" spans="2:45" s="100" customFormat="1" ht="14.25" customHeight="1">
      <c r="B835" s="102" t="s">
        <v>127</v>
      </c>
      <c r="C835" s="106">
        <v>93</v>
      </c>
      <c r="D835" s="107">
        <v>69</v>
      </c>
      <c r="E835" s="107">
        <v>79</v>
      </c>
      <c r="F835" s="107">
        <v>70</v>
      </c>
      <c r="G835" s="107">
        <f t="shared" si="540"/>
        <v>48</v>
      </c>
      <c r="H835" s="107">
        <f t="shared" si="542"/>
        <v>-22</v>
      </c>
      <c r="I835" s="108">
        <f t="shared" si="543"/>
        <v>-31.428571428571427</v>
      </c>
      <c r="J835" s="102"/>
      <c r="K835" s="114" t="s">
        <v>127</v>
      </c>
      <c r="L835" s="106">
        <v>366</v>
      </c>
      <c r="M835" s="107">
        <v>277</v>
      </c>
      <c r="N835" s="107">
        <v>185</v>
      </c>
      <c r="O835" s="107">
        <v>205</v>
      </c>
      <c r="P835" s="107">
        <f t="shared" si="541"/>
        <v>175</v>
      </c>
      <c r="Q835" s="107">
        <f t="shared" si="544"/>
        <v>-30</v>
      </c>
      <c r="R835" s="108">
        <f t="shared" si="545"/>
        <v>-14.634146341463413</v>
      </c>
      <c r="S835" s="108"/>
      <c r="W835" s="100" t="s">
        <v>360</v>
      </c>
      <c r="X835" s="100">
        <v>100</v>
      </c>
      <c r="Y835" s="100">
        <v>68</v>
      </c>
      <c r="Z835" s="100">
        <v>93</v>
      </c>
      <c r="AA835" s="100">
        <v>69</v>
      </c>
      <c r="AC835" s="100" t="s">
        <v>360</v>
      </c>
      <c r="AD835" s="100">
        <v>310</v>
      </c>
      <c r="AE835" s="100">
        <v>298</v>
      </c>
      <c r="AF835" s="100">
        <v>366</v>
      </c>
      <c r="AG835" s="100">
        <v>277</v>
      </c>
      <c r="AJ835" s="100" t="str">
        <f t="shared" si="536"/>
        <v>●</v>
      </c>
      <c r="AK835" s="100" t="str">
        <f t="shared" si="530"/>
        <v>●</v>
      </c>
      <c r="AL835" s="100" t="str">
        <f t="shared" si="539"/>
        <v>●</v>
      </c>
      <c r="AM835" s="100" t="str">
        <f t="shared" si="532"/>
        <v>●</v>
      </c>
      <c r="AP835" s="100" t="str">
        <f t="shared" si="537"/>
        <v>●</v>
      </c>
      <c r="AQ835" s="100" t="str">
        <f t="shared" si="533"/>
        <v>●</v>
      </c>
      <c r="AR835" s="100" t="str">
        <f t="shared" si="534"/>
        <v>●</v>
      </c>
      <c r="AS835" s="100" t="str">
        <f t="shared" si="538"/>
        <v>●</v>
      </c>
    </row>
    <row r="836" spans="2:45" s="100" customFormat="1" ht="14.25" customHeight="1">
      <c r="B836" s="102" t="s">
        <v>128</v>
      </c>
      <c r="C836" s="106">
        <v>85</v>
      </c>
      <c r="D836" s="107">
        <v>99</v>
      </c>
      <c r="E836" s="107">
        <v>93</v>
      </c>
      <c r="F836" s="107">
        <v>65</v>
      </c>
      <c r="G836" s="107">
        <f t="shared" si="540"/>
        <v>58</v>
      </c>
      <c r="H836" s="107">
        <f t="shared" si="542"/>
        <v>-7</v>
      </c>
      <c r="I836" s="108">
        <f t="shared" si="543"/>
        <v>-10.76923076923077</v>
      </c>
      <c r="J836" s="102"/>
      <c r="K836" s="114" t="s">
        <v>128</v>
      </c>
      <c r="L836" s="106">
        <v>304</v>
      </c>
      <c r="M836" s="107">
        <v>297</v>
      </c>
      <c r="N836" s="107">
        <v>234</v>
      </c>
      <c r="O836" s="107">
        <v>179</v>
      </c>
      <c r="P836" s="107">
        <f t="shared" si="541"/>
        <v>162</v>
      </c>
      <c r="Q836" s="107">
        <f t="shared" si="544"/>
        <v>-17</v>
      </c>
      <c r="R836" s="108">
        <f t="shared" si="545"/>
        <v>-9.4972067039106136</v>
      </c>
      <c r="S836" s="108"/>
      <c r="W836" s="100" t="s">
        <v>361</v>
      </c>
      <c r="X836" s="100">
        <v>87</v>
      </c>
      <c r="Y836" s="100">
        <v>53</v>
      </c>
      <c r="Z836" s="100">
        <v>85</v>
      </c>
      <c r="AA836" s="100">
        <v>99</v>
      </c>
      <c r="AC836" s="100" t="s">
        <v>361</v>
      </c>
      <c r="AD836" s="100">
        <v>280</v>
      </c>
      <c r="AE836" s="100">
        <v>251</v>
      </c>
      <c r="AF836" s="100">
        <v>304</v>
      </c>
      <c r="AG836" s="100">
        <v>297</v>
      </c>
      <c r="AJ836" s="100" t="str">
        <f t="shared" si="536"/>
        <v>●</v>
      </c>
      <c r="AK836" s="100" t="str">
        <f t="shared" si="530"/>
        <v>●</v>
      </c>
      <c r="AL836" s="100" t="str">
        <f t="shared" si="539"/>
        <v>●</v>
      </c>
      <c r="AM836" s="100" t="str">
        <f t="shared" si="532"/>
        <v>●</v>
      </c>
      <c r="AP836" s="100" t="str">
        <f t="shared" si="537"/>
        <v>●</v>
      </c>
      <c r="AQ836" s="100" t="str">
        <f t="shared" si="533"/>
        <v>●</v>
      </c>
      <c r="AR836" s="100" t="str">
        <f t="shared" si="534"/>
        <v>●</v>
      </c>
      <c r="AS836" s="100" t="str">
        <f t="shared" si="538"/>
        <v>●</v>
      </c>
    </row>
    <row r="837" spans="2:45" s="100" customFormat="1" ht="14.25" customHeight="1">
      <c r="B837" s="102" t="s">
        <v>129</v>
      </c>
      <c r="C837" s="106">
        <v>51</v>
      </c>
      <c r="D837" s="107">
        <v>86</v>
      </c>
      <c r="E837" s="107">
        <v>131</v>
      </c>
      <c r="F837" s="107">
        <v>91</v>
      </c>
      <c r="G837" s="107">
        <f t="shared" si="540"/>
        <v>80</v>
      </c>
      <c r="H837" s="107">
        <f t="shared" si="542"/>
        <v>-11</v>
      </c>
      <c r="I837" s="108">
        <f t="shared" si="543"/>
        <v>-12.087912087912088</v>
      </c>
      <c r="J837" s="102"/>
      <c r="K837" s="114" t="s">
        <v>129</v>
      </c>
      <c r="L837" s="106">
        <v>223</v>
      </c>
      <c r="M837" s="107">
        <v>239</v>
      </c>
      <c r="N837" s="107">
        <v>276</v>
      </c>
      <c r="O837" s="107">
        <v>218</v>
      </c>
      <c r="P837" s="107">
        <f t="shared" si="541"/>
        <v>165</v>
      </c>
      <c r="Q837" s="107">
        <f t="shared" si="544"/>
        <v>-53</v>
      </c>
      <c r="R837" s="108">
        <f t="shared" si="545"/>
        <v>-24.311926605504588</v>
      </c>
      <c r="S837" s="108"/>
      <c r="W837" s="100" t="s">
        <v>362</v>
      </c>
      <c r="X837" s="100">
        <v>109</v>
      </c>
      <c r="Y837" s="100">
        <v>57</v>
      </c>
      <c r="Z837" s="100">
        <v>51</v>
      </c>
      <c r="AA837" s="100">
        <v>86</v>
      </c>
      <c r="AC837" s="100" t="s">
        <v>362</v>
      </c>
      <c r="AD837" s="100">
        <v>421</v>
      </c>
      <c r="AE837" s="100">
        <v>266</v>
      </c>
      <c r="AF837" s="100">
        <v>223</v>
      </c>
      <c r="AG837" s="100">
        <v>239</v>
      </c>
      <c r="AJ837" s="100" t="str">
        <f t="shared" si="536"/>
        <v>●</v>
      </c>
      <c r="AK837" s="100" t="str">
        <f t="shared" si="530"/>
        <v>●</v>
      </c>
      <c r="AL837" s="100" t="str">
        <f t="shared" si="539"/>
        <v>●</v>
      </c>
      <c r="AM837" s="100" t="str">
        <f t="shared" si="532"/>
        <v>●</v>
      </c>
      <c r="AP837" s="100" t="str">
        <f t="shared" si="537"/>
        <v>●</v>
      </c>
      <c r="AQ837" s="100" t="str">
        <f t="shared" si="533"/>
        <v>●</v>
      </c>
      <c r="AR837" s="100" t="str">
        <f t="shared" si="534"/>
        <v>●</v>
      </c>
      <c r="AS837" s="100" t="str">
        <f t="shared" si="538"/>
        <v>●</v>
      </c>
    </row>
    <row r="838" spans="2:45" s="100" customFormat="1" ht="14.25" customHeight="1">
      <c r="B838" s="102" t="s">
        <v>130</v>
      </c>
      <c r="C838" s="106">
        <v>60</v>
      </c>
      <c r="D838" s="107">
        <v>78</v>
      </c>
      <c r="E838" s="107">
        <v>117</v>
      </c>
      <c r="F838" s="107">
        <v>135</v>
      </c>
      <c r="G838" s="107">
        <f t="shared" si="540"/>
        <v>99</v>
      </c>
      <c r="H838" s="107">
        <f t="shared" si="542"/>
        <v>-36</v>
      </c>
      <c r="I838" s="108">
        <f t="shared" si="543"/>
        <v>-26.666666666666668</v>
      </c>
      <c r="J838" s="102"/>
      <c r="K838" s="114" t="s">
        <v>130</v>
      </c>
      <c r="L838" s="106">
        <v>235</v>
      </c>
      <c r="M838" s="107">
        <v>207</v>
      </c>
      <c r="N838" s="107">
        <v>260</v>
      </c>
      <c r="O838" s="107">
        <v>259</v>
      </c>
      <c r="P838" s="107">
        <f t="shared" si="541"/>
        <v>235</v>
      </c>
      <c r="Q838" s="107">
        <f t="shared" si="544"/>
        <v>-24</v>
      </c>
      <c r="R838" s="108">
        <f t="shared" si="545"/>
        <v>-9.2664092664092657</v>
      </c>
      <c r="S838" s="108"/>
      <c r="W838" s="99" t="s">
        <v>363</v>
      </c>
      <c r="X838" s="99">
        <v>129</v>
      </c>
      <c r="Y838" s="99">
        <v>90</v>
      </c>
      <c r="Z838" s="99">
        <v>60</v>
      </c>
      <c r="AA838" s="99">
        <v>78</v>
      </c>
      <c r="AB838" s="99"/>
      <c r="AC838" s="99" t="s">
        <v>363</v>
      </c>
      <c r="AD838" s="99">
        <v>533</v>
      </c>
      <c r="AE838" s="99">
        <v>385</v>
      </c>
      <c r="AF838" s="99">
        <v>235</v>
      </c>
      <c r="AG838" s="99">
        <v>207</v>
      </c>
      <c r="AJ838" s="100" t="str">
        <f t="shared" si="536"/>
        <v>●</v>
      </c>
      <c r="AK838" s="100" t="str">
        <f t="shared" si="530"/>
        <v>●</v>
      </c>
      <c r="AL838" s="100" t="str">
        <f>IF(E838=Z838,"○","●")</f>
        <v>●</v>
      </c>
      <c r="AM838" s="100" t="str">
        <f t="shared" si="532"/>
        <v>●</v>
      </c>
      <c r="AP838" s="100" t="str">
        <f t="shared" si="537"/>
        <v>●</v>
      </c>
      <c r="AQ838" s="100" t="str">
        <f t="shared" si="533"/>
        <v>●</v>
      </c>
      <c r="AR838" s="100" t="str">
        <f t="shared" si="534"/>
        <v>●</v>
      </c>
      <c r="AS838" s="100" t="str">
        <f t="shared" si="538"/>
        <v>●</v>
      </c>
    </row>
    <row r="839" spans="2:45" s="100" customFormat="1" ht="14.25" customHeight="1">
      <c r="B839" s="102" t="s">
        <v>131</v>
      </c>
      <c r="C839" s="106">
        <v>91</v>
      </c>
      <c r="D839" s="107">
        <v>92</v>
      </c>
      <c r="E839" s="107">
        <v>93</v>
      </c>
      <c r="F839" s="107">
        <v>119</v>
      </c>
      <c r="G839" s="107">
        <f t="shared" si="540"/>
        <v>133</v>
      </c>
      <c r="H839" s="107">
        <f t="shared" si="542"/>
        <v>14</v>
      </c>
      <c r="I839" s="108">
        <f t="shared" si="543"/>
        <v>11.76470588235294</v>
      </c>
      <c r="J839" s="102"/>
      <c r="K839" s="114" t="s">
        <v>131</v>
      </c>
      <c r="L839" s="106">
        <v>390</v>
      </c>
      <c r="M839" s="107">
        <v>235</v>
      </c>
      <c r="N839" s="107">
        <v>220</v>
      </c>
      <c r="O839" s="107">
        <v>291</v>
      </c>
      <c r="P839" s="107">
        <f t="shared" si="541"/>
        <v>268</v>
      </c>
      <c r="Q839" s="107">
        <f t="shared" si="544"/>
        <v>-23</v>
      </c>
      <c r="R839" s="108">
        <f t="shared" si="545"/>
        <v>-7.9037800687285218</v>
      </c>
      <c r="S839" s="108"/>
      <c r="W839" s="100" t="s">
        <v>364</v>
      </c>
      <c r="X839" s="100">
        <v>109</v>
      </c>
      <c r="Y839" s="100">
        <v>102</v>
      </c>
      <c r="Z839" s="100">
        <v>91</v>
      </c>
      <c r="AA839" s="100">
        <v>92</v>
      </c>
      <c r="AC839" s="100" t="s">
        <v>364</v>
      </c>
      <c r="AD839" s="100">
        <v>490</v>
      </c>
      <c r="AE839" s="100">
        <v>498</v>
      </c>
      <c r="AF839" s="100">
        <v>390</v>
      </c>
      <c r="AG839" s="100">
        <v>235</v>
      </c>
      <c r="AJ839" s="100" t="str">
        <f t="shared" si="536"/>
        <v>●</v>
      </c>
      <c r="AK839" s="100" t="str">
        <f t="shared" si="530"/>
        <v>●</v>
      </c>
      <c r="AL839" s="100" t="str">
        <f t="shared" ref="AL839:AL847" si="546">IF(E839=Z839,"○","●")</f>
        <v>●</v>
      </c>
      <c r="AM839" s="100" t="str">
        <f t="shared" si="532"/>
        <v>●</v>
      </c>
      <c r="AP839" s="100" t="str">
        <f t="shared" si="537"/>
        <v>●</v>
      </c>
      <c r="AQ839" s="100" t="str">
        <f t="shared" si="533"/>
        <v>●</v>
      </c>
      <c r="AR839" s="100" t="str">
        <f t="shared" si="534"/>
        <v>●</v>
      </c>
      <c r="AS839" s="100" t="str">
        <f t="shared" si="538"/>
        <v>●</v>
      </c>
    </row>
    <row r="840" spans="2:45" s="100" customFormat="1" ht="14.25" customHeight="1">
      <c r="B840" s="102" t="s">
        <v>132</v>
      </c>
      <c r="C840" s="106">
        <v>111</v>
      </c>
      <c r="D840" s="107">
        <v>108</v>
      </c>
      <c r="E840" s="107">
        <v>96</v>
      </c>
      <c r="F840" s="107">
        <v>95</v>
      </c>
      <c r="G840" s="107">
        <f t="shared" si="540"/>
        <v>124</v>
      </c>
      <c r="H840" s="107">
        <f t="shared" si="542"/>
        <v>29</v>
      </c>
      <c r="I840" s="108">
        <f t="shared" si="543"/>
        <v>30.526315789473685</v>
      </c>
      <c r="J840" s="102"/>
      <c r="K840" s="114" t="s">
        <v>132</v>
      </c>
      <c r="L840" s="106">
        <v>492</v>
      </c>
      <c r="M840" s="107">
        <v>373</v>
      </c>
      <c r="N840" s="107">
        <v>264</v>
      </c>
      <c r="O840" s="107">
        <v>245</v>
      </c>
      <c r="P840" s="107">
        <f t="shared" si="541"/>
        <v>262</v>
      </c>
      <c r="Q840" s="107">
        <f t="shared" si="544"/>
        <v>17</v>
      </c>
      <c r="R840" s="108">
        <f t="shared" si="545"/>
        <v>6.9387755102040813</v>
      </c>
      <c r="S840" s="108"/>
      <c r="W840" s="100" t="s">
        <v>365</v>
      </c>
      <c r="X840" s="100">
        <v>121</v>
      </c>
      <c r="Y840" s="100">
        <v>85</v>
      </c>
      <c r="Z840" s="100">
        <v>111</v>
      </c>
      <c r="AA840" s="100">
        <v>108</v>
      </c>
      <c r="AC840" s="100" t="s">
        <v>365</v>
      </c>
      <c r="AD840" s="100">
        <v>495</v>
      </c>
      <c r="AE840" s="100">
        <v>464</v>
      </c>
      <c r="AF840" s="100">
        <v>492</v>
      </c>
      <c r="AG840" s="100">
        <v>373</v>
      </c>
      <c r="AJ840" s="100" t="str">
        <f t="shared" si="536"/>
        <v>●</v>
      </c>
      <c r="AK840" s="100" t="str">
        <f t="shared" si="530"/>
        <v>●</v>
      </c>
      <c r="AL840" s="100" t="str">
        <f t="shared" si="546"/>
        <v>●</v>
      </c>
      <c r="AM840" s="100" t="str">
        <f t="shared" si="532"/>
        <v>●</v>
      </c>
      <c r="AP840" s="100" t="str">
        <f t="shared" si="537"/>
        <v>●</v>
      </c>
      <c r="AQ840" s="100" t="str">
        <f t="shared" si="533"/>
        <v>●</v>
      </c>
      <c r="AR840" s="100" t="str">
        <f t="shared" si="534"/>
        <v>●</v>
      </c>
      <c r="AS840" s="100" t="str">
        <f t="shared" si="538"/>
        <v>●</v>
      </c>
    </row>
    <row r="841" spans="2:45" s="100" customFormat="1" ht="14.25" customHeight="1">
      <c r="B841" s="102" t="s">
        <v>133</v>
      </c>
      <c r="C841" s="106">
        <v>86</v>
      </c>
      <c r="D841" s="107">
        <v>134</v>
      </c>
      <c r="E841" s="107">
        <v>140</v>
      </c>
      <c r="F841" s="107">
        <v>98</v>
      </c>
      <c r="G841" s="107">
        <f t="shared" si="540"/>
        <v>111</v>
      </c>
      <c r="H841" s="107">
        <f t="shared" si="542"/>
        <v>13</v>
      </c>
      <c r="I841" s="108">
        <f t="shared" si="543"/>
        <v>13.26530612244898</v>
      </c>
      <c r="J841" s="102"/>
      <c r="K841" s="114" t="s">
        <v>133</v>
      </c>
      <c r="L841" s="106">
        <v>459</v>
      </c>
      <c r="M841" s="107">
        <v>468</v>
      </c>
      <c r="N841" s="107">
        <v>379</v>
      </c>
      <c r="O841" s="107">
        <v>264</v>
      </c>
      <c r="P841" s="107">
        <f t="shared" si="541"/>
        <v>248</v>
      </c>
      <c r="Q841" s="107">
        <f t="shared" si="544"/>
        <v>-16</v>
      </c>
      <c r="R841" s="108">
        <f t="shared" si="545"/>
        <v>-6.0606060606060606</v>
      </c>
      <c r="S841" s="108"/>
      <c r="W841" s="100" t="s">
        <v>366</v>
      </c>
      <c r="X841" s="100">
        <v>122</v>
      </c>
      <c r="Y841" s="100">
        <v>103</v>
      </c>
      <c r="Z841" s="100">
        <v>86</v>
      </c>
      <c r="AA841" s="100">
        <v>134</v>
      </c>
      <c r="AC841" s="100" t="s">
        <v>366</v>
      </c>
      <c r="AD841" s="100">
        <v>511</v>
      </c>
      <c r="AE841" s="100">
        <v>442</v>
      </c>
      <c r="AF841" s="100">
        <v>459</v>
      </c>
      <c r="AG841" s="100">
        <v>468</v>
      </c>
      <c r="AJ841" s="100" t="str">
        <f t="shared" si="536"/>
        <v>●</v>
      </c>
      <c r="AK841" s="100" t="str">
        <f t="shared" si="530"/>
        <v>●</v>
      </c>
      <c r="AL841" s="100" t="str">
        <f t="shared" si="546"/>
        <v>●</v>
      </c>
      <c r="AM841" s="100" t="str">
        <f t="shared" si="532"/>
        <v>●</v>
      </c>
      <c r="AP841" s="100" t="str">
        <f t="shared" si="537"/>
        <v>●</v>
      </c>
      <c r="AQ841" s="100" t="str">
        <f t="shared" si="533"/>
        <v>●</v>
      </c>
      <c r="AR841" s="100" t="str">
        <f t="shared" si="534"/>
        <v>●</v>
      </c>
      <c r="AS841" s="100" t="str">
        <f t="shared" si="538"/>
        <v>●</v>
      </c>
    </row>
    <row r="842" spans="2:45" s="100" customFormat="1" ht="14.25" customHeight="1">
      <c r="B842" s="102" t="s">
        <v>134</v>
      </c>
      <c r="C842" s="106">
        <v>102</v>
      </c>
      <c r="D842" s="107">
        <v>96</v>
      </c>
      <c r="E842" s="107">
        <v>154</v>
      </c>
      <c r="F842" s="107">
        <v>150</v>
      </c>
      <c r="G842" s="107">
        <f t="shared" si="540"/>
        <v>110</v>
      </c>
      <c r="H842" s="107">
        <f t="shared" si="542"/>
        <v>-40</v>
      </c>
      <c r="I842" s="108">
        <f t="shared" si="543"/>
        <v>-26.666666666666668</v>
      </c>
      <c r="J842" s="102"/>
      <c r="K842" s="114" t="s">
        <v>134</v>
      </c>
      <c r="L842" s="106">
        <v>427</v>
      </c>
      <c r="M842" s="107">
        <v>438</v>
      </c>
      <c r="N842" s="107">
        <v>437</v>
      </c>
      <c r="O842" s="107">
        <v>363</v>
      </c>
      <c r="P842" s="107">
        <f t="shared" si="541"/>
        <v>270</v>
      </c>
      <c r="Q842" s="107">
        <f t="shared" si="544"/>
        <v>-93</v>
      </c>
      <c r="R842" s="108">
        <f t="shared" si="545"/>
        <v>-25.619834710743799</v>
      </c>
      <c r="S842" s="108"/>
      <c r="W842" s="100" t="s">
        <v>367</v>
      </c>
      <c r="X842" s="100">
        <v>108</v>
      </c>
      <c r="Y842" s="100">
        <v>103</v>
      </c>
      <c r="Z842" s="100">
        <v>102</v>
      </c>
      <c r="AA842" s="100">
        <v>96</v>
      </c>
      <c r="AC842" s="100" t="s">
        <v>367</v>
      </c>
      <c r="AD842" s="100">
        <v>520</v>
      </c>
      <c r="AE842" s="100">
        <v>487</v>
      </c>
      <c r="AF842" s="100">
        <v>427</v>
      </c>
      <c r="AG842" s="100">
        <v>438</v>
      </c>
      <c r="AJ842" s="100" t="str">
        <f t="shared" si="536"/>
        <v>●</v>
      </c>
      <c r="AK842" s="100" t="str">
        <f t="shared" si="530"/>
        <v>●</v>
      </c>
      <c r="AL842" s="100" t="str">
        <f t="shared" si="546"/>
        <v>●</v>
      </c>
      <c r="AM842" s="100" t="str">
        <f t="shared" si="532"/>
        <v>●</v>
      </c>
      <c r="AP842" s="100" t="str">
        <f t="shared" si="537"/>
        <v>●</v>
      </c>
      <c r="AQ842" s="100" t="str">
        <f t="shared" si="533"/>
        <v>●</v>
      </c>
      <c r="AR842" s="100" t="str">
        <f t="shared" si="534"/>
        <v>●</v>
      </c>
      <c r="AS842" s="100" t="str">
        <f t="shared" si="538"/>
        <v>●</v>
      </c>
    </row>
    <row r="843" spans="2:45" s="100" customFormat="1" ht="14.25" customHeight="1">
      <c r="B843" s="102" t="s">
        <v>135</v>
      </c>
      <c r="C843" s="106">
        <v>102</v>
      </c>
      <c r="D843" s="107">
        <v>111</v>
      </c>
      <c r="E843" s="107">
        <v>103</v>
      </c>
      <c r="F843" s="107">
        <v>167</v>
      </c>
      <c r="G843" s="107">
        <f t="shared" si="540"/>
        <v>153</v>
      </c>
      <c r="H843" s="107">
        <f t="shared" si="542"/>
        <v>-14</v>
      </c>
      <c r="I843" s="108">
        <f t="shared" si="543"/>
        <v>-8.3832335329341312</v>
      </c>
      <c r="J843" s="102"/>
      <c r="K843" s="114" t="s">
        <v>135</v>
      </c>
      <c r="L843" s="106">
        <v>439</v>
      </c>
      <c r="M843" s="107">
        <v>398</v>
      </c>
      <c r="N843" s="107">
        <v>433</v>
      </c>
      <c r="O843" s="107">
        <v>450</v>
      </c>
      <c r="P843" s="107">
        <f t="shared" si="541"/>
        <v>369</v>
      </c>
      <c r="Q843" s="107">
        <f t="shared" si="544"/>
        <v>-81</v>
      </c>
      <c r="R843" s="108">
        <f t="shared" si="545"/>
        <v>-18</v>
      </c>
      <c r="S843" s="108"/>
      <c r="W843" s="100" t="s">
        <v>368</v>
      </c>
      <c r="X843" s="100">
        <v>128</v>
      </c>
      <c r="Y843" s="100">
        <v>93</v>
      </c>
      <c r="Z843" s="100">
        <v>102</v>
      </c>
      <c r="AA843" s="100">
        <v>111</v>
      </c>
      <c r="AC843" s="100" t="s">
        <v>368</v>
      </c>
      <c r="AD843" s="100">
        <v>502</v>
      </c>
      <c r="AE843" s="100">
        <v>481</v>
      </c>
      <c r="AF843" s="100">
        <v>439</v>
      </c>
      <c r="AG843" s="100">
        <v>398</v>
      </c>
      <c r="AJ843" s="100" t="str">
        <f t="shared" si="536"/>
        <v>●</v>
      </c>
      <c r="AK843" s="100" t="str">
        <f t="shared" si="530"/>
        <v>●</v>
      </c>
      <c r="AL843" s="100" t="str">
        <f t="shared" si="546"/>
        <v>●</v>
      </c>
      <c r="AM843" s="100" t="str">
        <f t="shared" si="532"/>
        <v>●</v>
      </c>
      <c r="AP843" s="100" t="str">
        <f t="shared" si="537"/>
        <v>●</v>
      </c>
      <c r="AQ843" s="100" t="str">
        <f t="shared" si="533"/>
        <v>●</v>
      </c>
      <c r="AR843" s="100" t="str">
        <f t="shared" si="534"/>
        <v>●</v>
      </c>
      <c r="AS843" s="100" t="str">
        <f t="shared" si="538"/>
        <v>●</v>
      </c>
    </row>
    <row r="844" spans="2:45" s="100" customFormat="1" ht="14.25" customHeight="1">
      <c r="B844" s="102" t="s">
        <v>136</v>
      </c>
      <c r="C844" s="106">
        <v>89</v>
      </c>
      <c r="D844" s="107">
        <v>101</v>
      </c>
      <c r="E844" s="107">
        <v>111</v>
      </c>
      <c r="F844" s="107">
        <v>96</v>
      </c>
      <c r="G844" s="107">
        <f t="shared" si="540"/>
        <v>152</v>
      </c>
      <c r="H844" s="107">
        <f t="shared" si="542"/>
        <v>56</v>
      </c>
      <c r="I844" s="108">
        <f t="shared" si="543"/>
        <v>58.333333333333336</v>
      </c>
      <c r="J844" s="102"/>
      <c r="K844" s="114" t="s">
        <v>136</v>
      </c>
      <c r="L844" s="106">
        <v>423</v>
      </c>
      <c r="M844" s="107">
        <v>408</v>
      </c>
      <c r="N844" s="107">
        <v>361</v>
      </c>
      <c r="O844" s="107">
        <v>420</v>
      </c>
      <c r="P844" s="107">
        <f t="shared" si="541"/>
        <v>420</v>
      </c>
      <c r="Q844" s="107">
        <f t="shared" si="544"/>
        <v>0</v>
      </c>
      <c r="R844" s="108">
        <f t="shared" si="545"/>
        <v>0</v>
      </c>
      <c r="S844" s="108"/>
      <c r="W844" s="100" t="s">
        <v>369</v>
      </c>
      <c r="X844" s="100">
        <v>81</v>
      </c>
      <c r="Y844" s="100">
        <v>98</v>
      </c>
      <c r="Z844" s="100">
        <v>89</v>
      </c>
      <c r="AA844" s="100">
        <v>101</v>
      </c>
      <c r="AC844" s="100" t="s">
        <v>369</v>
      </c>
      <c r="AD844" s="100">
        <v>370</v>
      </c>
      <c r="AE844" s="100">
        <v>417</v>
      </c>
      <c r="AF844" s="100">
        <v>423</v>
      </c>
      <c r="AG844" s="100">
        <v>408</v>
      </c>
      <c r="AJ844" s="100" t="str">
        <f t="shared" si="536"/>
        <v>●</v>
      </c>
      <c r="AK844" s="100" t="str">
        <f t="shared" si="530"/>
        <v>●</v>
      </c>
      <c r="AL844" s="100" t="str">
        <f t="shared" si="546"/>
        <v>●</v>
      </c>
      <c r="AM844" s="100" t="str">
        <f t="shared" si="532"/>
        <v>●</v>
      </c>
      <c r="AP844" s="100" t="str">
        <f t="shared" si="537"/>
        <v>●</v>
      </c>
      <c r="AQ844" s="100" t="str">
        <f t="shared" si="533"/>
        <v>●</v>
      </c>
      <c r="AR844" s="100" t="str">
        <f t="shared" si="534"/>
        <v>●</v>
      </c>
      <c r="AS844" s="100" t="str">
        <f t="shared" si="538"/>
        <v>●</v>
      </c>
    </row>
    <row r="845" spans="2:45" s="100" customFormat="1" ht="14.25" customHeight="1">
      <c r="B845" s="102" t="s">
        <v>137</v>
      </c>
      <c r="C845" s="106">
        <v>76</v>
      </c>
      <c r="D845" s="107">
        <v>81</v>
      </c>
      <c r="E845" s="107">
        <v>97</v>
      </c>
      <c r="F845" s="107">
        <v>96</v>
      </c>
      <c r="G845" s="107">
        <f t="shared" si="540"/>
        <v>88</v>
      </c>
      <c r="H845" s="107">
        <f t="shared" si="542"/>
        <v>-8</v>
      </c>
      <c r="I845" s="108">
        <f t="shared" si="543"/>
        <v>-8.3333333333333321</v>
      </c>
      <c r="J845" s="102"/>
      <c r="K845" s="114" t="s">
        <v>137</v>
      </c>
      <c r="L845" s="106">
        <v>365</v>
      </c>
      <c r="M845" s="107">
        <v>375</v>
      </c>
      <c r="N845" s="107">
        <v>371</v>
      </c>
      <c r="O845" s="107">
        <v>333</v>
      </c>
      <c r="P845" s="107">
        <f t="shared" si="541"/>
        <v>382</v>
      </c>
      <c r="Q845" s="107">
        <f t="shared" si="544"/>
        <v>49</v>
      </c>
      <c r="R845" s="108">
        <f t="shared" si="545"/>
        <v>14.714714714714713</v>
      </c>
      <c r="S845" s="108"/>
      <c r="W845" s="100" t="s">
        <v>370</v>
      </c>
      <c r="X845" s="100">
        <v>65</v>
      </c>
      <c r="Y845" s="100">
        <v>52</v>
      </c>
      <c r="Z845" s="100">
        <v>76</v>
      </c>
      <c r="AA845" s="100">
        <v>81</v>
      </c>
      <c r="AC845" s="100" t="s">
        <v>370</v>
      </c>
      <c r="AD845" s="100">
        <v>291</v>
      </c>
      <c r="AE845" s="100">
        <v>311</v>
      </c>
      <c r="AF845" s="100">
        <v>365</v>
      </c>
      <c r="AG845" s="100">
        <v>375</v>
      </c>
      <c r="AJ845" s="100" t="str">
        <f t="shared" si="536"/>
        <v>●</v>
      </c>
      <c r="AK845" s="100" t="str">
        <f t="shared" si="530"/>
        <v>●</v>
      </c>
      <c r="AL845" s="100" t="str">
        <f t="shared" si="546"/>
        <v>●</v>
      </c>
      <c r="AM845" s="100" t="str">
        <f t="shared" si="532"/>
        <v>●</v>
      </c>
      <c r="AP845" s="100" t="str">
        <f t="shared" si="537"/>
        <v>●</v>
      </c>
      <c r="AQ845" s="100" t="str">
        <f t="shared" si="533"/>
        <v>●</v>
      </c>
      <c r="AR845" s="100" t="str">
        <f t="shared" si="534"/>
        <v>●</v>
      </c>
      <c r="AS845" s="100" t="str">
        <f t="shared" si="538"/>
        <v>●</v>
      </c>
    </row>
    <row r="846" spans="2:45" s="100" customFormat="1" ht="14.25" customHeight="1">
      <c r="B846" s="102" t="s">
        <v>138</v>
      </c>
      <c r="C846" s="106">
        <v>42</v>
      </c>
      <c r="D846" s="107">
        <v>63</v>
      </c>
      <c r="E846" s="107">
        <v>61</v>
      </c>
      <c r="F846" s="107">
        <v>71</v>
      </c>
      <c r="G846" s="107">
        <f t="shared" si="540"/>
        <v>81</v>
      </c>
      <c r="H846" s="107">
        <f t="shared" si="542"/>
        <v>10</v>
      </c>
      <c r="I846" s="108">
        <f t="shared" si="543"/>
        <v>14.084507042253522</v>
      </c>
      <c r="J846" s="102"/>
      <c r="K846" s="114" t="s">
        <v>138</v>
      </c>
      <c r="L846" s="106">
        <v>220</v>
      </c>
      <c r="M846" s="107">
        <v>285</v>
      </c>
      <c r="N846" s="107">
        <v>333</v>
      </c>
      <c r="O846" s="107">
        <v>345</v>
      </c>
      <c r="P846" s="107">
        <f t="shared" si="541"/>
        <v>288</v>
      </c>
      <c r="Q846" s="107">
        <f t="shared" si="544"/>
        <v>-57</v>
      </c>
      <c r="R846" s="108">
        <f t="shared" si="545"/>
        <v>-16.521739130434781</v>
      </c>
      <c r="S846" s="108"/>
      <c r="W846" s="100" t="s">
        <v>371</v>
      </c>
      <c r="X846" s="100">
        <v>43</v>
      </c>
      <c r="Y846" s="100">
        <v>52</v>
      </c>
      <c r="Z846" s="100">
        <v>42</v>
      </c>
      <c r="AA846" s="100">
        <v>63</v>
      </c>
      <c r="AC846" s="100" t="s">
        <v>371</v>
      </c>
      <c r="AD846" s="100">
        <v>202</v>
      </c>
      <c r="AE846" s="100">
        <v>212</v>
      </c>
      <c r="AF846" s="100">
        <v>220</v>
      </c>
      <c r="AG846" s="100">
        <v>285</v>
      </c>
      <c r="AJ846" s="100" t="str">
        <f t="shared" si="536"/>
        <v>●</v>
      </c>
      <c r="AK846" s="100" t="str">
        <f t="shared" si="530"/>
        <v>●</v>
      </c>
      <c r="AL846" s="100" t="str">
        <f t="shared" si="546"/>
        <v>●</v>
      </c>
      <c r="AM846" s="100" t="str">
        <f t="shared" si="532"/>
        <v>●</v>
      </c>
      <c r="AP846" s="100" t="str">
        <f t="shared" si="537"/>
        <v>●</v>
      </c>
      <c r="AQ846" s="100" t="str">
        <f t="shared" si="533"/>
        <v>●</v>
      </c>
      <c r="AR846" s="100" t="str">
        <f t="shared" si="534"/>
        <v>●</v>
      </c>
      <c r="AS846" s="100" t="str">
        <f t="shared" si="538"/>
        <v>●</v>
      </c>
    </row>
    <row r="847" spans="2:45" s="100" customFormat="1" ht="14.25" customHeight="1">
      <c r="B847" s="102" t="s">
        <v>110</v>
      </c>
      <c r="C847" s="106">
        <v>39</v>
      </c>
      <c r="D847" s="107">
        <v>47</v>
      </c>
      <c r="E847" s="107">
        <v>54</v>
      </c>
      <c r="F847" s="107">
        <v>65</v>
      </c>
      <c r="G847" s="107">
        <f t="shared" si="540"/>
        <v>58</v>
      </c>
      <c r="H847" s="107">
        <f t="shared" si="542"/>
        <v>-7</v>
      </c>
      <c r="I847" s="108">
        <f t="shared" si="543"/>
        <v>-10.76923076923077</v>
      </c>
      <c r="J847" s="102"/>
      <c r="K847" s="114" t="s">
        <v>110</v>
      </c>
      <c r="L847" s="106">
        <v>238</v>
      </c>
      <c r="M847" s="107">
        <v>275</v>
      </c>
      <c r="N847" s="107">
        <v>368</v>
      </c>
      <c r="O847" s="107">
        <v>371</v>
      </c>
      <c r="P847" s="107">
        <f t="shared" si="541"/>
        <v>505</v>
      </c>
      <c r="Q847" s="107">
        <f t="shared" si="544"/>
        <v>134</v>
      </c>
      <c r="R847" s="108">
        <f t="shared" si="545"/>
        <v>36.118598382749326</v>
      </c>
      <c r="S847" s="108"/>
      <c r="W847" s="100" t="s">
        <v>378</v>
      </c>
      <c r="X847" s="100">
        <v>20</v>
      </c>
      <c r="Y847" s="100">
        <v>33</v>
      </c>
      <c r="Z847" s="100">
        <v>39</v>
      </c>
      <c r="AA847" s="100">
        <v>47</v>
      </c>
      <c r="AC847" s="100" t="s">
        <v>378</v>
      </c>
      <c r="AD847" s="100">
        <v>140</v>
      </c>
      <c r="AE847" s="100">
        <v>195</v>
      </c>
      <c r="AF847" s="100">
        <v>238</v>
      </c>
      <c r="AG847" s="100">
        <v>275</v>
      </c>
      <c r="AJ847" s="100" t="str">
        <f t="shared" si="536"/>
        <v>●</v>
      </c>
      <c r="AK847" s="100" t="str">
        <f t="shared" si="530"/>
        <v>●</v>
      </c>
      <c r="AL847" s="100" t="str">
        <f t="shared" si="546"/>
        <v>●</v>
      </c>
      <c r="AM847" s="100" t="str">
        <f t="shared" si="532"/>
        <v>●</v>
      </c>
      <c r="AP847" s="100" t="str">
        <f t="shared" si="537"/>
        <v>●</v>
      </c>
      <c r="AQ847" s="100" t="str">
        <f t="shared" si="533"/>
        <v>●</v>
      </c>
      <c r="AR847" s="100" t="str">
        <f t="shared" si="534"/>
        <v>●</v>
      </c>
      <c r="AS847" s="100" t="str">
        <f t="shared" si="538"/>
        <v>●</v>
      </c>
    </row>
    <row r="848" spans="2:45" s="100" customFormat="1" ht="14.25" customHeight="1">
      <c r="B848" s="119" t="s">
        <v>111</v>
      </c>
      <c r="C848" s="120" t="s">
        <v>313</v>
      </c>
      <c r="D848" s="116" t="s">
        <v>313</v>
      </c>
      <c r="E848" s="116" t="s">
        <v>313</v>
      </c>
      <c r="F848" s="116">
        <v>6</v>
      </c>
      <c r="G848" s="107">
        <f t="shared" si="540"/>
        <v>42</v>
      </c>
      <c r="H848" s="107"/>
      <c r="I848" s="108"/>
      <c r="K848" s="119" t="s">
        <v>111</v>
      </c>
      <c r="L848" s="120" t="s">
        <v>313</v>
      </c>
      <c r="M848" s="116" t="s">
        <v>313</v>
      </c>
      <c r="N848" s="116" t="s">
        <v>313</v>
      </c>
      <c r="O848" s="116">
        <v>43</v>
      </c>
      <c r="P848" s="107">
        <f t="shared" si="541"/>
        <v>107</v>
      </c>
      <c r="Q848" s="107"/>
      <c r="R848" s="108"/>
    </row>
    <row r="849" spans="2:45" s="100" customFormat="1" ht="14.25" customHeight="1">
      <c r="G849" s="168"/>
      <c r="P849" s="168"/>
    </row>
    <row r="850" spans="2:45" s="100" customFormat="1" ht="14.25" customHeight="1">
      <c r="G850" s="168"/>
      <c r="P850" s="168"/>
    </row>
    <row r="851" spans="2:45" s="99" customFormat="1" ht="14.25" customHeight="1">
      <c r="B851" s="99" t="str">
        <f>LEFT(B821,LEN(B821)-2)&amp;+"男"</f>
        <v>色内・男</v>
      </c>
      <c r="H851" s="99" t="s">
        <v>805</v>
      </c>
      <c r="I851" s="380">
        <f>令和2年9月末住基人口!J7</f>
        <v>699</v>
      </c>
      <c r="K851" s="99" t="str">
        <f>LEFT(K821,LEN(K821)-2)&amp;+"男"</f>
        <v>稲穂・男</v>
      </c>
      <c r="Q851" s="99" t="s">
        <v>805</v>
      </c>
      <c r="R851" s="380">
        <f>令和2年9月末住基人口!J13</f>
        <v>1822</v>
      </c>
      <c r="W851" s="100"/>
      <c r="X851" s="100"/>
      <c r="Y851" s="100"/>
      <c r="Z851" s="100"/>
      <c r="AA851" s="100"/>
      <c r="AB851" s="100"/>
      <c r="AC851" s="100"/>
      <c r="AD851" s="100"/>
      <c r="AE851" s="100"/>
      <c r="AF851" s="100"/>
      <c r="AG851" s="100"/>
    </row>
    <row r="852" spans="2:45" s="100" customFormat="1" ht="14.25" customHeight="1">
      <c r="B852" s="583" t="s">
        <v>335</v>
      </c>
      <c r="C852" s="101"/>
      <c r="D852" s="101"/>
      <c r="E852" s="101"/>
      <c r="F852" s="101"/>
      <c r="G852" s="135"/>
      <c r="H852" s="131"/>
      <c r="I852" s="131"/>
      <c r="J852" s="102"/>
      <c r="K852" s="583" t="s">
        <v>335</v>
      </c>
      <c r="L852" s="101"/>
      <c r="M852" s="101"/>
      <c r="N852" s="101"/>
      <c r="O852" s="101"/>
      <c r="P852" s="135"/>
      <c r="Q852" s="131"/>
      <c r="R852" s="131"/>
      <c r="S852" s="103"/>
    </row>
    <row r="853" spans="2:45" s="100" customFormat="1" ht="14.25" customHeight="1">
      <c r="B853" s="584"/>
      <c r="C853" s="130" t="str">
        <f>$C$4</f>
        <v>平成12年</v>
      </c>
      <c r="D853" s="130" t="str">
        <f>$D$4</f>
        <v>平成17年</v>
      </c>
      <c r="E853" s="130" t="str">
        <f>$E$4</f>
        <v>平成22年</v>
      </c>
      <c r="F853" s="130" t="s">
        <v>410</v>
      </c>
      <c r="G853" s="130" t="s">
        <v>739</v>
      </c>
      <c r="H853" s="133" t="str">
        <f>$H$4</f>
        <v>対平成</v>
      </c>
      <c r="I853" s="134" t="str">
        <f>$I$4</f>
        <v>27年</v>
      </c>
      <c r="J853" s="102"/>
      <c r="K853" s="584"/>
      <c r="L853" s="130" t="str">
        <f>$C$4</f>
        <v>平成12年</v>
      </c>
      <c r="M853" s="130" t="str">
        <f>$D$4</f>
        <v>平成17年</v>
      </c>
      <c r="N853" s="130" t="str">
        <f>$E$4</f>
        <v>平成22年</v>
      </c>
      <c r="O853" s="130" t="s">
        <v>410</v>
      </c>
      <c r="P853" s="130" t="s">
        <v>739</v>
      </c>
      <c r="Q853" s="133" t="str">
        <f>$H$4</f>
        <v>対平成</v>
      </c>
      <c r="R853" s="134" t="str">
        <f>$I$4</f>
        <v>27年</v>
      </c>
      <c r="S853" s="103"/>
    </row>
    <row r="854" spans="2:45" s="100" customFormat="1" ht="14.25" customHeight="1">
      <c r="B854" s="585"/>
      <c r="C854" s="104"/>
      <c r="D854" s="104"/>
      <c r="E854" s="104"/>
      <c r="F854" s="104"/>
      <c r="G854" s="104"/>
      <c r="H854" s="132" t="s">
        <v>88</v>
      </c>
      <c r="I854" s="133" t="s">
        <v>398</v>
      </c>
      <c r="J854" s="102"/>
      <c r="K854" s="585"/>
      <c r="L854" s="104"/>
      <c r="M854" s="104"/>
      <c r="N854" s="104"/>
      <c r="O854" s="104"/>
      <c r="P854" s="104"/>
      <c r="Q854" s="132" t="s">
        <v>88</v>
      </c>
      <c r="R854" s="133" t="s">
        <v>398</v>
      </c>
      <c r="S854" s="103"/>
    </row>
    <row r="855" spans="2:45" s="199" customFormat="1" ht="14.25" customHeight="1">
      <c r="B855" s="200" t="s">
        <v>90</v>
      </c>
      <c r="C855" s="198">
        <v>547</v>
      </c>
      <c r="D855" s="194">
        <v>605</v>
      </c>
      <c r="E855" s="194">
        <v>696</v>
      </c>
      <c r="F855" s="194">
        <v>699</v>
      </c>
      <c r="G855" s="194">
        <f>IF(COUNTIF(G860:G878,"x"),"x",IF(SUM(G860:G878)=0,"-",SUM(G860:G878)))</f>
        <v>697</v>
      </c>
      <c r="H855" s="193">
        <f t="shared" ref="H855:H858" si="547">IF(G855="x","x",IF(AND(G855="-",F855="-"),"-",IF(AND(G855="-",F855&gt;0),F855*-1,IF(AND(G855&gt;0,F855="-"),G855,G855-F855))))</f>
        <v>-2</v>
      </c>
      <c r="I855" s="195">
        <f t="shared" ref="I855:I858" si="548">IF(H855="x","x",IF(H855="-","-",IF(AND(F855="-",G855&gt;0),"皆増",IF(AND(F855&gt;0,G855="-"),"皆減",H855/F855*100))))</f>
        <v>-0.28612303290414876</v>
      </c>
      <c r="J855" s="196"/>
      <c r="K855" s="197" t="s">
        <v>90</v>
      </c>
      <c r="L855" s="198">
        <v>2397</v>
      </c>
      <c r="M855" s="194">
        <v>2161</v>
      </c>
      <c r="N855" s="194">
        <v>2043</v>
      </c>
      <c r="O855" s="194">
        <v>2011</v>
      </c>
      <c r="P855" s="194">
        <f>IF(COUNTIF(P860:P878,"x"),"x",IF(SUM(P860:P878)=0,"-",SUM(P860:P878)))</f>
        <v>1876</v>
      </c>
      <c r="Q855" s="193">
        <f t="shared" ref="Q855:Q858" si="549">IF(P855="x","x",IF(AND(P855="-",O855="-"),"-",IF(AND(P855="-",O855&gt;0),O855*-1,IF(AND(P855&gt;0,O855="-"),P855,P855-O855))))</f>
        <v>-135</v>
      </c>
      <c r="R855" s="195">
        <f t="shared" ref="R855:R858" si="550">IF(Q855="x","x",IF(Q855="-","-",IF(AND(O855="-",P855&gt;0),"皆増",IF(AND(O855&gt;0,P855="-"),"皆減",Q855/O855*100))))</f>
        <v>-6.713078070611636</v>
      </c>
      <c r="S855" s="195"/>
      <c r="W855" s="199" t="s">
        <v>373</v>
      </c>
      <c r="X855" s="199">
        <v>723</v>
      </c>
      <c r="Y855" s="199">
        <v>563</v>
      </c>
      <c r="Z855" s="199">
        <v>547</v>
      </c>
      <c r="AA855" s="199">
        <v>605</v>
      </c>
      <c r="AC855" s="199" t="s">
        <v>373</v>
      </c>
      <c r="AD855" s="199">
        <v>2931</v>
      </c>
      <c r="AE855" s="199">
        <v>2625</v>
      </c>
      <c r="AF855" s="199">
        <v>2397</v>
      </c>
      <c r="AG855" s="199">
        <v>2161</v>
      </c>
      <c r="AJ855" s="199" t="str">
        <f>IF(C855=X855,"○","●")</f>
        <v>●</v>
      </c>
      <c r="AK855" s="199" t="str">
        <f t="shared" ref="AK855:AK877" si="551">IF(D855=Y855,"○","●")</f>
        <v>●</v>
      </c>
      <c r="AL855" s="199" t="str">
        <f t="shared" ref="AL855:AL856" si="552">IF(E855=Z855,"○","●")</f>
        <v>●</v>
      </c>
      <c r="AM855" s="199" t="str">
        <f t="shared" ref="AM855:AM877" si="553">IF(F855=AA855,"○","●")</f>
        <v>●</v>
      </c>
      <c r="AP855" s="199" t="str">
        <f>IF(L855=AD855,"○","●")</f>
        <v>●</v>
      </c>
      <c r="AQ855" s="199" t="str">
        <f t="shared" ref="AQ855:AQ877" si="554">IF(M855=AE855,"○","●")</f>
        <v>●</v>
      </c>
      <c r="AR855" s="199" t="str">
        <f t="shared" ref="AR855:AR877" si="555">IF(N855=AF855,"○","●")</f>
        <v>●</v>
      </c>
      <c r="AS855" s="199" t="str">
        <f t="shared" ref="AS855" si="556">IF(O855=AG855,"○","●")</f>
        <v>●</v>
      </c>
    </row>
    <row r="856" spans="2:45" s="100" customFormat="1" ht="14.25" customHeight="1">
      <c r="B856" s="105" t="s">
        <v>91</v>
      </c>
      <c r="C856" s="106">
        <v>57</v>
      </c>
      <c r="D856" s="107">
        <v>58</v>
      </c>
      <c r="E856" s="107">
        <v>73</v>
      </c>
      <c r="F856" s="107">
        <v>74</v>
      </c>
      <c r="G856" s="107">
        <f>IF(COUNTIF(G860:G862,"x"),"x",IF(SUM(G860:G862)=0,"-",SUM(G860:G862)))</f>
        <v>63</v>
      </c>
      <c r="H856" s="107">
        <f t="shared" si="547"/>
        <v>-11</v>
      </c>
      <c r="I856" s="108">
        <f t="shared" si="548"/>
        <v>-14.864864864864865</v>
      </c>
      <c r="J856" s="102"/>
      <c r="K856" s="109" t="s">
        <v>91</v>
      </c>
      <c r="L856" s="106">
        <v>213</v>
      </c>
      <c r="M856" s="107">
        <v>183</v>
      </c>
      <c r="N856" s="107">
        <v>167</v>
      </c>
      <c r="O856" s="107">
        <v>140</v>
      </c>
      <c r="P856" s="107">
        <f>IF(COUNTIF(P860:P862,"x"),"x",IF(SUM(P860:P862)=0,"-",SUM(P860:P862)))</f>
        <v>120</v>
      </c>
      <c r="Q856" s="107">
        <f t="shared" si="549"/>
        <v>-20</v>
      </c>
      <c r="R856" s="108">
        <f t="shared" si="550"/>
        <v>-14.285714285714285</v>
      </c>
      <c r="S856" s="108"/>
      <c r="W856" s="100" t="s">
        <v>374</v>
      </c>
      <c r="X856" s="100">
        <v>105</v>
      </c>
      <c r="Y856" s="100">
        <v>69</v>
      </c>
      <c r="Z856" s="100">
        <v>57</v>
      </c>
      <c r="AA856" s="100">
        <v>58</v>
      </c>
      <c r="AC856" s="100" t="s">
        <v>374</v>
      </c>
      <c r="AD856" s="100">
        <v>411</v>
      </c>
      <c r="AE856" s="100">
        <v>267</v>
      </c>
      <c r="AF856" s="100">
        <v>213</v>
      </c>
      <c r="AG856" s="100">
        <v>183</v>
      </c>
      <c r="AJ856" s="100" t="str">
        <f t="shared" ref="AJ856:AJ877" si="557">IF(C856=X856,"○","●")</f>
        <v>●</v>
      </c>
      <c r="AK856" s="100" t="str">
        <f t="shared" si="551"/>
        <v>●</v>
      </c>
      <c r="AL856" s="100" t="str">
        <f t="shared" si="552"/>
        <v>●</v>
      </c>
      <c r="AM856" s="100" t="str">
        <f t="shared" si="553"/>
        <v>●</v>
      </c>
      <c r="AP856" s="100" t="str">
        <f t="shared" ref="AP856:AP877" si="558">IF(L856=AD856,"○","●")</f>
        <v>●</v>
      </c>
      <c r="AQ856" s="100" t="str">
        <f t="shared" si="554"/>
        <v>●</v>
      </c>
      <c r="AR856" s="100" t="str">
        <f t="shared" si="555"/>
        <v>●</v>
      </c>
      <c r="AS856" s="100" t="str">
        <f>IF(O856=AG856,"○","●")</f>
        <v>●</v>
      </c>
    </row>
    <row r="857" spans="2:45" s="100" customFormat="1" ht="14.25" customHeight="1">
      <c r="B857" s="105" t="s">
        <v>92</v>
      </c>
      <c r="C857" s="106">
        <v>369</v>
      </c>
      <c r="D857" s="107">
        <v>404</v>
      </c>
      <c r="E857" s="107">
        <v>467</v>
      </c>
      <c r="F857" s="107">
        <v>434</v>
      </c>
      <c r="G857" s="296">
        <f>IF(COUNTIF(G863:G872,"x"),"x",IF(SUM(G863:G872)=0,"-",SUM(G863:G872)))</f>
        <v>407</v>
      </c>
      <c r="H857" s="107">
        <f t="shared" si="547"/>
        <v>-27</v>
      </c>
      <c r="I857" s="108">
        <f t="shared" si="548"/>
        <v>-6.2211981566820276</v>
      </c>
      <c r="J857" s="102"/>
      <c r="K857" s="109" t="s">
        <v>92</v>
      </c>
      <c r="L857" s="106">
        <v>1589</v>
      </c>
      <c r="M857" s="107">
        <v>1372</v>
      </c>
      <c r="N857" s="107">
        <v>1223</v>
      </c>
      <c r="O857" s="107">
        <v>1163</v>
      </c>
      <c r="P857" s="296">
        <f>IF(COUNTIF(P863:P872,"x"),"x",IF(SUM(P863:P872)=0,"-",SUM(P863:P872)))</f>
        <v>1002</v>
      </c>
      <c r="Q857" s="107">
        <f t="shared" si="549"/>
        <v>-161</v>
      </c>
      <c r="R857" s="108">
        <f t="shared" si="550"/>
        <v>-13.843508168529665</v>
      </c>
      <c r="S857" s="108"/>
      <c r="W857" s="100" t="s">
        <v>375</v>
      </c>
      <c r="X857" s="100">
        <v>482</v>
      </c>
      <c r="Y857" s="100">
        <v>364</v>
      </c>
      <c r="Z857" s="100">
        <v>369</v>
      </c>
      <c r="AA857" s="100">
        <v>404</v>
      </c>
      <c r="AC857" s="100" t="s">
        <v>375</v>
      </c>
      <c r="AD857" s="100">
        <v>1993</v>
      </c>
      <c r="AE857" s="100">
        <v>1771</v>
      </c>
      <c r="AF857" s="100">
        <v>1589</v>
      </c>
      <c r="AG857" s="100">
        <v>1372</v>
      </c>
      <c r="AJ857" s="100" t="str">
        <f t="shared" si="557"/>
        <v>●</v>
      </c>
      <c r="AK857" s="100" t="str">
        <f t="shared" si="551"/>
        <v>●</v>
      </c>
      <c r="AL857" s="100" t="str">
        <f>IF(E857=Z857,"○","●")</f>
        <v>●</v>
      </c>
      <c r="AM857" s="100" t="str">
        <f t="shared" si="553"/>
        <v>●</v>
      </c>
      <c r="AP857" s="100" t="str">
        <f t="shared" si="558"/>
        <v>●</v>
      </c>
      <c r="AQ857" s="100" t="str">
        <f t="shared" si="554"/>
        <v>●</v>
      </c>
      <c r="AR857" s="100" t="str">
        <f t="shared" si="555"/>
        <v>●</v>
      </c>
      <c r="AS857" s="100" t="str">
        <f t="shared" ref="AS857:AS877" si="559">IF(O857=AG857,"○","●")</f>
        <v>●</v>
      </c>
    </row>
    <row r="858" spans="2:45" s="100" customFormat="1" ht="14.25" customHeight="1">
      <c r="B858" s="105" t="s">
        <v>93</v>
      </c>
      <c r="C858" s="106">
        <v>121</v>
      </c>
      <c r="D858" s="107">
        <v>143</v>
      </c>
      <c r="E858" s="107">
        <v>156</v>
      </c>
      <c r="F858" s="107">
        <v>186</v>
      </c>
      <c r="G858" s="107">
        <f>IF(COUNTIF(G873:G877,"x"),"x",IF(SUM(G873,G877)=0,"-",SUM(G873:G877)))</f>
        <v>203</v>
      </c>
      <c r="H858" s="107">
        <f t="shared" si="547"/>
        <v>17</v>
      </c>
      <c r="I858" s="108">
        <f t="shared" si="548"/>
        <v>9.1397849462365599</v>
      </c>
      <c r="J858" s="102"/>
      <c r="K858" s="109" t="s">
        <v>93</v>
      </c>
      <c r="L858" s="106">
        <v>595</v>
      </c>
      <c r="M858" s="107">
        <v>606</v>
      </c>
      <c r="N858" s="107">
        <v>653</v>
      </c>
      <c r="O858" s="107">
        <v>682</v>
      </c>
      <c r="P858" s="107">
        <f>IF(COUNTIF(P873:P877,"x"),"x",IF(SUM(P873,P877)=0,"-",SUM(P873:P877)))</f>
        <v>687</v>
      </c>
      <c r="Q858" s="107">
        <f t="shared" si="549"/>
        <v>5</v>
      </c>
      <c r="R858" s="108">
        <f t="shared" si="550"/>
        <v>0.73313782991202348</v>
      </c>
      <c r="S858" s="108"/>
      <c r="W858" s="100" t="s">
        <v>376</v>
      </c>
      <c r="X858" s="100">
        <v>136</v>
      </c>
      <c r="Y858" s="100">
        <v>130</v>
      </c>
      <c r="Z858" s="100">
        <v>121</v>
      </c>
      <c r="AA858" s="100">
        <v>143</v>
      </c>
      <c r="AC858" s="100" t="s">
        <v>376</v>
      </c>
      <c r="AD858" s="100">
        <v>527</v>
      </c>
      <c r="AE858" s="100">
        <v>587</v>
      </c>
      <c r="AF858" s="100">
        <v>595</v>
      </c>
      <c r="AG858" s="100">
        <v>606</v>
      </c>
      <c r="AJ858" s="100" t="str">
        <f t="shared" si="557"/>
        <v>●</v>
      </c>
      <c r="AK858" s="100" t="str">
        <f t="shared" si="551"/>
        <v>●</v>
      </c>
      <c r="AL858" s="100" t="str">
        <f t="shared" ref="AL858:AL867" si="560">IF(E858=Z858,"○","●")</f>
        <v>●</v>
      </c>
      <c r="AM858" s="100" t="str">
        <f t="shared" si="553"/>
        <v>●</v>
      </c>
      <c r="AP858" s="100" t="str">
        <f t="shared" si="558"/>
        <v>●</v>
      </c>
      <c r="AQ858" s="100" t="str">
        <f t="shared" si="554"/>
        <v>●</v>
      </c>
      <c r="AR858" s="100" t="str">
        <f t="shared" si="555"/>
        <v>●</v>
      </c>
      <c r="AS858" s="100" t="str">
        <f t="shared" si="559"/>
        <v>●</v>
      </c>
    </row>
    <row r="859" spans="2:45" s="100" customFormat="1" ht="14.25" customHeight="1">
      <c r="B859" s="102"/>
      <c r="C859" s="106"/>
      <c r="D859" s="112"/>
      <c r="E859" s="112"/>
      <c r="F859" s="112"/>
      <c r="G859" s="112"/>
      <c r="H859" s="112"/>
      <c r="I859" s="113"/>
      <c r="J859" s="102"/>
      <c r="K859" s="114"/>
      <c r="L859" s="106"/>
      <c r="M859" s="112"/>
      <c r="N859" s="112"/>
      <c r="O859" s="112"/>
      <c r="P859" s="112"/>
      <c r="Q859" s="112"/>
      <c r="R859" s="113"/>
      <c r="S859" s="113"/>
      <c r="AJ859" s="100" t="str">
        <f t="shared" si="557"/>
        <v>○</v>
      </c>
      <c r="AK859" s="100" t="str">
        <f t="shared" si="551"/>
        <v>○</v>
      </c>
      <c r="AL859" s="100" t="str">
        <f t="shared" si="560"/>
        <v>○</v>
      </c>
      <c r="AM859" s="100" t="str">
        <f t="shared" si="553"/>
        <v>○</v>
      </c>
      <c r="AP859" s="100" t="str">
        <f t="shared" si="558"/>
        <v>○</v>
      </c>
      <c r="AQ859" s="100" t="str">
        <f t="shared" si="554"/>
        <v>○</v>
      </c>
      <c r="AR859" s="100" t="str">
        <f t="shared" si="555"/>
        <v>○</v>
      </c>
      <c r="AS859" s="100" t="str">
        <f t="shared" si="559"/>
        <v>○</v>
      </c>
    </row>
    <row r="860" spans="2:45" s="100" customFormat="1" ht="14.25" customHeight="1">
      <c r="B860" s="102" t="s">
        <v>94</v>
      </c>
      <c r="C860" s="106">
        <v>16</v>
      </c>
      <c r="D860" s="107">
        <v>20</v>
      </c>
      <c r="E860" s="107">
        <v>29</v>
      </c>
      <c r="F860" s="107">
        <v>24</v>
      </c>
      <c r="G860" s="107">
        <f>第2表01元データ!T40</f>
        <v>17</v>
      </c>
      <c r="H860" s="107">
        <f t="shared" ref="H860:H877" si="561">IF(G860="x","x",IF(AND(G860="-",F860="-"),"-",IF(AND(G860="-",F860&gt;0),F860*-1,IF(AND(G860&gt;0,F860="-"),G860,G860-F860))))</f>
        <v>-7</v>
      </c>
      <c r="I860" s="108">
        <f t="shared" ref="I860:I877" si="562">IF(H860="x","x",IF(H860="-","-",IF(AND(F860="-",G860&gt;0),"皆増",IF(AND(F860&gt;0,G860="-"),"皆減",H860/F860*100))))</f>
        <v>-29.166666666666668</v>
      </c>
      <c r="J860" s="102"/>
      <c r="K860" s="114" t="s">
        <v>94</v>
      </c>
      <c r="L860" s="106">
        <v>65</v>
      </c>
      <c r="M860" s="107">
        <v>60</v>
      </c>
      <c r="N860" s="107">
        <v>54</v>
      </c>
      <c r="O860" s="107">
        <v>47</v>
      </c>
      <c r="P860" s="107">
        <f>第2表01元データ!U40</f>
        <v>33</v>
      </c>
      <c r="Q860" s="107">
        <f t="shared" ref="Q860:Q877" si="563">IF(P860="x","x",IF(AND(P860="-",O860="-"),"-",IF(AND(P860="-",O860&gt;0),O860*-1,IF(AND(P860&gt;0,O860="-"),P860,P860-O860))))</f>
        <v>-14</v>
      </c>
      <c r="R860" s="108">
        <f t="shared" ref="R860:R877" si="564">IF(Q860="x","x",IF(Q860="-","-",IF(AND(O860="-",P860&gt;0),"皆増",IF(AND(O860&gt;0,P860="-"),"皆減",Q860/O860*100))))</f>
        <v>-29.787234042553191</v>
      </c>
      <c r="S860" s="108"/>
      <c r="T860" s="100">
        <v>101</v>
      </c>
      <c r="W860" s="100" t="s">
        <v>377</v>
      </c>
      <c r="X860" s="100">
        <v>30</v>
      </c>
      <c r="Y860" s="100">
        <v>17</v>
      </c>
      <c r="Z860" s="100">
        <v>16</v>
      </c>
      <c r="AA860" s="100">
        <v>20</v>
      </c>
      <c r="AC860" s="100" t="s">
        <v>377</v>
      </c>
      <c r="AD860" s="100">
        <v>97</v>
      </c>
      <c r="AE860" s="100">
        <v>82</v>
      </c>
      <c r="AF860" s="100">
        <v>65</v>
      </c>
      <c r="AG860" s="100">
        <v>60</v>
      </c>
      <c r="AJ860" s="100" t="str">
        <f t="shared" si="557"/>
        <v>●</v>
      </c>
      <c r="AK860" s="100" t="str">
        <f t="shared" si="551"/>
        <v>●</v>
      </c>
      <c r="AL860" s="100" t="str">
        <f t="shared" si="560"/>
        <v>●</v>
      </c>
      <c r="AM860" s="100" t="str">
        <f t="shared" si="553"/>
        <v>●</v>
      </c>
      <c r="AP860" s="100" t="str">
        <f t="shared" si="558"/>
        <v>●</v>
      </c>
      <c r="AQ860" s="100" t="str">
        <f t="shared" si="554"/>
        <v>●</v>
      </c>
      <c r="AR860" s="100" t="str">
        <f t="shared" si="555"/>
        <v>●</v>
      </c>
      <c r="AS860" s="100" t="str">
        <f t="shared" si="559"/>
        <v>●</v>
      </c>
    </row>
    <row r="861" spans="2:45" s="100" customFormat="1" ht="14.25" customHeight="1">
      <c r="B861" s="102" t="s">
        <v>123</v>
      </c>
      <c r="C861" s="106">
        <v>21</v>
      </c>
      <c r="D861" s="107">
        <v>18</v>
      </c>
      <c r="E861" s="107">
        <v>27</v>
      </c>
      <c r="F861" s="107">
        <v>22</v>
      </c>
      <c r="G861" s="107">
        <f>第2表01元データ!T41</f>
        <v>22</v>
      </c>
      <c r="H861" s="107">
        <f t="shared" si="561"/>
        <v>0</v>
      </c>
      <c r="I861" s="108">
        <f t="shared" si="562"/>
        <v>0</v>
      </c>
      <c r="J861" s="102"/>
      <c r="K861" s="114" t="s">
        <v>123</v>
      </c>
      <c r="L861" s="106">
        <v>70</v>
      </c>
      <c r="M861" s="107">
        <v>56</v>
      </c>
      <c r="N861" s="107">
        <v>53</v>
      </c>
      <c r="O861" s="107">
        <v>47</v>
      </c>
      <c r="P861" s="107">
        <f>第2表01元データ!U41</f>
        <v>45</v>
      </c>
      <c r="Q861" s="107">
        <f t="shared" si="563"/>
        <v>-2</v>
      </c>
      <c r="R861" s="108">
        <f t="shared" si="564"/>
        <v>-4.2553191489361701</v>
      </c>
      <c r="S861" s="108"/>
      <c r="T861" s="100">
        <v>102</v>
      </c>
      <c r="W861" s="100" t="s">
        <v>356</v>
      </c>
      <c r="X861" s="100">
        <v>39</v>
      </c>
      <c r="Y861" s="100">
        <v>22</v>
      </c>
      <c r="Z861" s="100">
        <v>21</v>
      </c>
      <c r="AA861" s="100">
        <v>18</v>
      </c>
      <c r="AC861" s="100" t="s">
        <v>356</v>
      </c>
      <c r="AD861" s="100">
        <v>114</v>
      </c>
      <c r="AE861" s="100">
        <v>87</v>
      </c>
      <c r="AF861" s="100">
        <v>70</v>
      </c>
      <c r="AG861" s="100">
        <v>56</v>
      </c>
      <c r="AJ861" s="100" t="str">
        <f t="shared" si="557"/>
        <v>●</v>
      </c>
      <c r="AK861" s="100" t="str">
        <f t="shared" si="551"/>
        <v>●</v>
      </c>
      <c r="AL861" s="100" t="str">
        <f t="shared" si="560"/>
        <v>●</v>
      </c>
      <c r="AM861" s="100" t="str">
        <f t="shared" si="553"/>
        <v>●</v>
      </c>
      <c r="AP861" s="100" t="str">
        <f t="shared" si="558"/>
        <v>●</v>
      </c>
      <c r="AQ861" s="100" t="str">
        <f t="shared" si="554"/>
        <v>●</v>
      </c>
      <c r="AR861" s="100" t="str">
        <f t="shared" si="555"/>
        <v>●</v>
      </c>
      <c r="AS861" s="100" t="str">
        <f t="shared" si="559"/>
        <v>●</v>
      </c>
    </row>
    <row r="862" spans="2:45" s="100" customFormat="1" ht="14.25" customHeight="1">
      <c r="B862" s="102" t="s">
        <v>124</v>
      </c>
      <c r="C862" s="106">
        <v>20</v>
      </c>
      <c r="D862" s="107">
        <v>20</v>
      </c>
      <c r="E862" s="107">
        <v>17</v>
      </c>
      <c r="F862" s="107">
        <v>28</v>
      </c>
      <c r="G862" s="107">
        <f>第2表01元データ!T42</f>
        <v>24</v>
      </c>
      <c r="H862" s="107">
        <f t="shared" si="561"/>
        <v>-4</v>
      </c>
      <c r="I862" s="108">
        <f t="shared" si="562"/>
        <v>-14.285714285714285</v>
      </c>
      <c r="J862" s="102"/>
      <c r="K862" s="114" t="s">
        <v>124</v>
      </c>
      <c r="L862" s="106">
        <v>78</v>
      </c>
      <c r="M862" s="107">
        <v>67</v>
      </c>
      <c r="N862" s="107">
        <v>60</v>
      </c>
      <c r="O862" s="107">
        <v>46</v>
      </c>
      <c r="P862" s="107">
        <f>第2表01元データ!U42</f>
        <v>42</v>
      </c>
      <c r="Q862" s="107">
        <f t="shared" si="563"/>
        <v>-4</v>
      </c>
      <c r="R862" s="108">
        <f t="shared" si="564"/>
        <v>-8.695652173913043</v>
      </c>
      <c r="S862" s="108"/>
      <c r="T862" s="100">
        <v>103</v>
      </c>
      <c r="W862" s="100" t="s">
        <v>357</v>
      </c>
      <c r="X862" s="100">
        <v>36</v>
      </c>
      <c r="Y862" s="100">
        <v>30</v>
      </c>
      <c r="Z862" s="100">
        <v>20</v>
      </c>
      <c r="AA862" s="100">
        <v>20</v>
      </c>
      <c r="AC862" s="100" t="s">
        <v>357</v>
      </c>
      <c r="AD862" s="100">
        <v>200</v>
      </c>
      <c r="AE862" s="100">
        <v>98</v>
      </c>
      <c r="AF862" s="100">
        <v>78</v>
      </c>
      <c r="AG862" s="100">
        <v>67</v>
      </c>
      <c r="AJ862" s="100" t="str">
        <f t="shared" si="557"/>
        <v>●</v>
      </c>
      <c r="AK862" s="100" t="str">
        <f t="shared" si="551"/>
        <v>●</v>
      </c>
      <c r="AL862" s="100" t="str">
        <f t="shared" si="560"/>
        <v>●</v>
      </c>
      <c r="AM862" s="100" t="str">
        <f t="shared" si="553"/>
        <v>●</v>
      </c>
      <c r="AP862" s="100" t="str">
        <f t="shared" si="558"/>
        <v>●</v>
      </c>
      <c r="AQ862" s="100" t="str">
        <f t="shared" si="554"/>
        <v>●</v>
      </c>
      <c r="AR862" s="100" t="str">
        <f t="shared" si="555"/>
        <v>●</v>
      </c>
      <c r="AS862" s="100" t="str">
        <f t="shared" si="559"/>
        <v>●</v>
      </c>
    </row>
    <row r="863" spans="2:45" s="100" customFormat="1" ht="14.25" customHeight="1">
      <c r="B863" s="102" t="s">
        <v>125</v>
      </c>
      <c r="C863" s="106">
        <v>36</v>
      </c>
      <c r="D863" s="107">
        <v>27</v>
      </c>
      <c r="E863" s="107">
        <v>23</v>
      </c>
      <c r="F863" s="107">
        <v>33</v>
      </c>
      <c r="G863" s="107">
        <f>第2表01元データ!T43</f>
        <v>31</v>
      </c>
      <c r="H863" s="107">
        <f t="shared" si="561"/>
        <v>-2</v>
      </c>
      <c r="I863" s="108">
        <f t="shared" si="562"/>
        <v>-6.0606060606060606</v>
      </c>
      <c r="J863" s="102"/>
      <c r="K863" s="114" t="s">
        <v>125</v>
      </c>
      <c r="L863" s="106">
        <v>88</v>
      </c>
      <c r="M863" s="107">
        <v>91</v>
      </c>
      <c r="N863" s="107">
        <v>77</v>
      </c>
      <c r="O863" s="107">
        <v>76</v>
      </c>
      <c r="P863" s="107">
        <f>第2表01元データ!U43</f>
        <v>48</v>
      </c>
      <c r="Q863" s="107">
        <f t="shared" si="563"/>
        <v>-28</v>
      </c>
      <c r="R863" s="108">
        <f t="shared" si="564"/>
        <v>-36.84210526315789</v>
      </c>
      <c r="S863" s="108"/>
      <c r="T863" s="100">
        <v>104</v>
      </c>
      <c r="W863" s="100" t="s">
        <v>358</v>
      </c>
      <c r="X863" s="100">
        <v>43</v>
      </c>
      <c r="Y863" s="100">
        <v>33</v>
      </c>
      <c r="Z863" s="100">
        <v>36</v>
      </c>
      <c r="AA863" s="100">
        <v>27</v>
      </c>
      <c r="AC863" s="100" t="s">
        <v>358</v>
      </c>
      <c r="AD863" s="100">
        <v>214</v>
      </c>
      <c r="AE863" s="100">
        <v>183</v>
      </c>
      <c r="AF863" s="100">
        <v>88</v>
      </c>
      <c r="AG863" s="100">
        <v>91</v>
      </c>
      <c r="AJ863" s="100" t="str">
        <f t="shared" si="557"/>
        <v>●</v>
      </c>
      <c r="AK863" s="100" t="str">
        <f t="shared" si="551"/>
        <v>●</v>
      </c>
      <c r="AL863" s="100" t="str">
        <f t="shared" si="560"/>
        <v>●</v>
      </c>
      <c r="AM863" s="100" t="str">
        <f t="shared" si="553"/>
        <v>●</v>
      </c>
      <c r="AP863" s="100" t="str">
        <f t="shared" si="558"/>
        <v>●</v>
      </c>
      <c r="AQ863" s="100" t="str">
        <f t="shared" si="554"/>
        <v>●</v>
      </c>
      <c r="AR863" s="100" t="str">
        <f t="shared" si="555"/>
        <v>●</v>
      </c>
      <c r="AS863" s="100" t="str">
        <f t="shared" si="559"/>
        <v>●</v>
      </c>
    </row>
    <row r="864" spans="2:45" s="100" customFormat="1" ht="14.25" customHeight="1">
      <c r="B864" s="102" t="s">
        <v>126</v>
      </c>
      <c r="C864" s="106">
        <v>27</v>
      </c>
      <c r="D864" s="107">
        <v>31</v>
      </c>
      <c r="E864" s="107">
        <v>30</v>
      </c>
      <c r="F864" s="107">
        <v>29</v>
      </c>
      <c r="G864" s="107">
        <f>第2表01元データ!T44</f>
        <v>26</v>
      </c>
      <c r="H864" s="107">
        <f t="shared" si="561"/>
        <v>-3</v>
      </c>
      <c r="I864" s="108">
        <f t="shared" si="562"/>
        <v>-10.344827586206897</v>
      </c>
      <c r="J864" s="102"/>
      <c r="K864" s="114" t="s">
        <v>126</v>
      </c>
      <c r="L864" s="106">
        <v>177</v>
      </c>
      <c r="M864" s="107">
        <v>105</v>
      </c>
      <c r="N864" s="107">
        <v>98</v>
      </c>
      <c r="O864" s="107">
        <v>128</v>
      </c>
      <c r="P864" s="107">
        <f>第2表01元データ!U44</f>
        <v>94</v>
      </c>
      <c r="Q864" s="107">
        <f t="shared" si="563"/>
        <v>-34</v>
      </c>
      <c r="R864" s="108">
        <f t="shared" si="564"/>
        <v>-26.5625</v>
      </c>
      <c r="S864" s="108"/>
      <c r="T864" s="100">
        <v>105</v>
      </c>
      <c r="W864" s="100" t="s">
        <v>359</v>
      </c>
      <c r="X864" s="100">
        <v>47</v>
      </c>
      <c r="Y864" s="100">
        <v>43</v>
      </c>
      <c r="Z864" s="100">
        <v>27</v>
      </c>
      <c r="AA864" s="100">
        <v>31</v>
      </c>
      <c r="AC864" s="100" t="s">
        <v>359</v>
      </c>
      <c r="AD864" s="100">
        <v>162</v>
      </c>
      <c r="AE864" s="100">
        <v>165</v>
      </c>
      <c r="AF864" s="100">
        <v>177</v>
      </c>
      <c r="AG864" s="100">
        <v>105</v>
      </c>
      <c r="AJ864" s="100" t="str">
        <f t="shared" si="557"/>
        <v>●</v>
      </c>
      <c r="AK864" s="100" t="str">
        <f t="shared" si="551"/>
        <v>●</v>
      </c>
      <c r="AL864" s="100" t="str">
        <f t="shared" si="560"/>
        <v>●</v>
      </c>
      <c r="AM864" s="100" t="str">
        <f t="shared" si="553"/>
        <v>●</v>
      </c>
      <c r="AP864" s="100" t="str">
        <f t="shared" si="558"/>
        <v>●</v>
      </c>
      <c r="AQ864" s="100" t="str">
        <f t="shared" si="554"/>
        <v>●</v>
      </c>
      <c r="AR864" s="100" t="str">
        <f t="shared" si="555"/>
        <v>●</v>
      </c>
      <c r="AS864" s="100" t="str">
        <f t="shared" si="559"/>
        <v>●</v>
      </c>
    </row>
    <row r="865" spans="2:45" s="100" customFormat="1" ht="14.25" customHeight="1">
      <c r="B865" s="102" t="s">
        <v>127</v>
      </c>
      <c r="C865" s="106">
        <v>48</v>
      </c>
      <c r="D865" s="107">
        <v>35</v>
      </c>
      <c r="E865" s="107">
        <v>43</v>
      </c>
      <c r="F865" s="107">
        <v>38</v>
      </c>
      <c r="G865" s="107">
        <f>第2表01元データ!T45</f>
        <v>24</v>
      </c>
      <c r="H865" s="107">
        <f t="shared" si="561"/>
        <v>-14</v>
      </c>
      <c r="I865" s="108">
        <f t="shared" si="562"/>
        <v>-36.84210526315789</v>
      </c>
      <c r="J865" s="102"/>
      <c r="K865" s="114" t="s">
        <v>127</v>
      </c>
      <c r="L865" s="106">
        <v>171</v>
      </c>
      <c r="M865" s="107">
        <v>123</v>
      </c>
      <c r="N865" s="107">
        <v>91</v>
      </c>
      <c r="O865" s="107">
        <v>98</v>
      </c>
      <c r="P865" s="107">
        <f>第2表01元データ!U45</f>
        <v>88</v>
      </c>
      <c r="Q865" s="107">
        <f t="shared" si="563"/>
        <v>-10</v>
      </c>
      <c r="R865" s="108">
        <f t="shared" si="564"/>
        <v>-10.204081632653061</v>
      </c>
      <c r="S865" s="108"/>
      <c r="T865" s="100">
        <v>106</v>
      </c>
      <c r="W865" s="100" t="s">
        <v>360</v>
      </c>
      <c r="X865" s="100">
        <v>45</v>
      </c>
      <c r="Y865" s="100">
        <v>34</v>
      </c>
      <c r="Z865" s="100">
        <v>48</v>
      </c>
      <c r="AA865" s="100">
        <v>35</v>
      </c>
      <c r="AC865" s="100" t="s">
        <v>360</v>
      </c>
      <c r="AD865" s="100">
        <v>143</v>
      </c>
      <c r="AE865" s="100">
        <v>138</v>
      </c>
      <c r="AF865" s="100">
        <v>171</v>
      </c>
      <c r="AG865" s="100">
        <v>123</v>
      </c>
      <c r="AJ865" s="100" t="str">
        <f t="shared" si="557"/>
        <v>●</v>
      </c>
      <c r="AK865" s="100" t="str">
        <f t="shared" si="551"/>
        <v>●</v>
      </c>
      <c r="AL865" s="100" t="str">
        <f t="shared" si="560"/>
        <v>●</v>
      </c>
      <c r="AM865" s="100" t="str">
        <f t="shared" si="553"/>
        <v>●</v>
      </c>
      <c r="AP865" s="100" t="str">
        <f t="shared" si="558"/>
        <v>●</v>
      </c>
      <c r="AQ865" s="100" t="str">
        <f t="shared" si="554"/>
        <v>●</v>
      </c>
      <c r="AR865" s="100" t="str">
        <f t="shared" si="555"/>
        <v>●</v>
      </c>
      <c r="AS865" s="100" t="str">
        <f t="shared" si="559"/>
        <v>●</v>
      </c>
    </row>
    <row r="866" spans="2:45" s="100" customFormat="1" ht="14.25" customHeight="1">
      <c r="B866" s="102" t="s">
        <v>128</v>
      </c>
      <c r="C866" s="106">
        <v>44</v>
      </c>
      <c r="D866" s="107">
        <v>48</v>
      </c>
      <c r="E866" s="107">
        <v>41</v>
      </c>
      <c r="F866" s="107">
        <v>33</v>
      </c>
      <c r="G866" s="107">
        <f>第2表01元データ!T46</f>
        <v>28</v>
      </c>
      <c r="H866" s="107">
        <f t="shared" si="561"/>
        <v>-5</v>
      </c>
      <c r="I866" s="108">
        <f t="shared" si="562"/>
        <v>-15.151515151515152</v>
      </c>
      <c r="J866" s="102"/>
      <c r="K866" s="114" t="s">
        <v>128</v>
      </c>
      <c r="L866" s="106">
        <v>149</v>
      </c>
      <c r="M866" s="107">
        <v>140</v>
      </c>
      <c r="N866" s="107">
        <v>112</v>
      </c>
      <c r="O866" s="107">
        <v>91</v>
      </c>
      <c r="P866" s="107">
        <f>第2表01元データ!U46</f>
        <v>77</v>
      </c>
      <c r="Q866" s="107">
        <f t="shared" si="563"/>
        <v>-14</v>
      </c>
      <c r="R866" s="108">
        <f t="shared" si="564"/>
        <v>-15.384615384615385</v>
      </c>
      <c r="S866" s="108"/>
      <c r="T866" s="100">
        <v>107</v>
      </c>
      <c r="W866" s="100" t="s">
        <v>361</v>
      </c>
      <c r="X866" s="100">
        <v>36</v>
      </c>
      <c r="Y866" s="100">
        <v>22</v>
      </c>
      <c r="Z866" s="100">
        <v>44</v>
      </c>
      <c r="AA866" s="100">
        <v>48</v>
      </c>
      <c r="AC866" s="100" t="s">
        <v>361</v>
      </c>
      <c r="AD866" s="100">
        <v>131</v>
      </c>
      <c r="AE866" s="100">
        <v>128</v>
      </c>
      <c r="AF866" s="100">
        <v>149</v>
      </c>
      <c r="AG866" s="100">
        <v>140</v>
      </c>
      <c r="AJ866" s="100" t="str">
        <f t="shared" si="557"/>
        <v>●</v>
      </c>
      <c r="AK866" s="100" t="str">
        <f t="shared" si="551"/>
        <v>●</v>
      </c>
      <c r="AL866" s="100" t="str">
        <f t="shared" si="560"/>
        <v>●</v>
      </c>
      <c r="AM866" s="100" t="str">
        <f t="shared" si="553"/>
        <v>●</v>
      </c>
      <c r="AP866" s="100" t="str">
        <f t="shared" si="558"/>
        <v>●</v>
      </c>
      <c r="AQ866" s="100" t="str">
        <f t="shared" si="554"/>
        <v>●</v>
      </c>
      <c r="AR866" s="100" t="str">
        <f t="shared" si="555"/>
        <v>●</v>
      </c>
      <c r="AS866" s="100" t="str">
        <f t="shared" si="559"/>
        <v>●</v>
      </c>
    </row>
    <row r="867" spans="2:45" s="100" customFormat="1" ht="14.25" customHeight="1">
      <c r="B867" s="102" t="s">
        <v>129</v>
      </c>
      <c r="C867" s="106">
        <v>18</v>
      </c>
      <c r="D867" s="107">
        <v>45</v>
      </c>
      <c r="E867" s="107">
        <v>66</v>
      </c>
      <c r="F867" s="107">
        <v>45</v>
      </c>
      <c r="G867" s="107">
        <f>第2表01元データ!T47</f>
        <v>38</v>
      </c>
      <c r="H867" s="107">
        <f t="shared" si="561"/>
        <v>-7</v>
      </c>
      <c r="I867" s="108">
        <f t="shared" si="562"/>
        <v>-15.555555555555555</v>
      </c>
      <c r="J867" s="102"/>
      <c r="K867" s="114" t="s">
        <v>129</v>
      </c>
      <c r="L867" s="106">
        <v>115</v>
      </c>
      <c r="M867" s="107">
        <v>122</v>
      </c>
      <c r="N867" s="107">
        <v>128</v>
      </c>
      <c r="O867" s="107">
        <v>115</v>
      </c>
      <c r="P867" s="107">
        <f>第2表01元データ!U47</f>
        <v>87</v>
      </c>
      <c r="Q867" s="107">
        <f t="shared" si="563"/>
        <v>-28</v>
      </c>
      <c r="R867" s="108">
        <f t="shared" si="564"/>
        <v>-24.347826086956523</v>
      </c>
      <c r="S867" s="108"/>
      <c r="T867" s="100">
        <v>108</v>
      </c>
      <c r="W867" s="100" t="s">
        <v>362</v>
      </c>
      <c r="X867" s="100">
        <v>47</v>
      </c>
      <c r="Y867" s="100">
        <v>24</v>
      </c>
      <c r="Z867" s="100">
        <v>18</v>
      </c>
      <c r="AA867" s="100">
        <v>45</v>
      </c>
      <c r="AC867" s="100" t="s">
        <v>362</v>
      </c>
      <c r="AD867" s="100">
        <v>191</v>
      </c>
      <c r="AE867" s="100">
        <v>124</v>
      </c>
      <c r="AF867" s="100">
        <v>115</v>
      </c>
      <c r="AG867" s="100">
        <v>122</v>
      </c>
      <c r="AJ867" s="100" t="str">
        <f t="shared" si="557"/>
        <v>●</v>
      </c>
      <c r="AK867" s="100" t="str">
        <f t="shared" si="551"/>
        <v>●</v>
      </c>
      <c r="AL867" s="100" t="str">
        <f t="shared" si="560"/>
        <v>●</v>
      </c>
      <c r="AM867" s="100" t="str">
        <f t="shared" si="553"/>
        <v>○</v>
      </c>
      <c r="AP867" s="100" t="str">
        <f t="shared" si="558"/>
        <v>●</v>
      </c>
      <c r="AQ867" s="100" t="str">
        <f t="shared" si="554"/>
        <v>●</v>
      </c>
      <c r="AR867" s="100" t="str">
        <f t="shared" si="555"/>
        <v>●</v>
      </c>
      <c r="AS867" s="100" t="str">
        <f t="shared" si="559"/>
        <v>●</v>
      </c>
    </row>
    <row r="868" spans="2:45" s="100" customFormat="1" ht="14.25" customHeight="1">
      <c r="B868" s="102" t="s">
        <v>130</v>
      </c>
      <c r="C868" s="106">
        <v>21</v>
      </c>
      <c r="D868" s="107">
        <v>34</v>
      </c>
      <c r="E868" s="107">
        <v>57</v>
      </c>
      <c r="F868" s="107">
        <v>63</v>
      </c>
      <c r="G868" s="107">
        <f>第2表01元データ!T48</f>
        <v>44</v>
      </c>
      <c r="H868" s="107">
        <f t="shared" si="561"/>
        <v>-19</v>
      </c>
      <c r="I868" s="108">
        <f t="shared" si="562"/>
        <v>-30.158730158730158</v>
      </c>
      <c r="J868" s="102"/>
      <c r="K868" s="114" t="s">
        <v>130</v>
      </c>
      <c r="L868" s="106">
        <v>106</v>
      </c>
      <c r="M868" s="107">
        <v>101</v>
      </c>
      <c r="N868" s="107">
        <v>137</v>
      </c>
      <c r="O868" s="107">
        <v>130</v>
      </c>
      <c r="P868" s="107">
        <f>第2表01元データ!U48</f>
        <v>115</v>
      </c>
      <c r="Q868" s="107">
        <f t="shared" si="563"/>
        <v>-15</v>
      </c>
      <c r="R868" s="108">
        <f t="shared" si="564"/>
        <v>-11.538461538461538</v>
      </c>
      <c r="S868" s="108"/>
      <c r="T868" s="100">
        <v>109</v>
      </c>
      <c r="W868" s="100" t="s">
        <v>363</v>
      </c>
      <c r="X868" s="100">
        <v>63</v>
      </c>
      <c r="Y868" s="100">
        <v>35</v>
      </c>
      <c r="Z868" s="100">
        <v>21</v>
      </c>
      <c r="AA868" s="100">
        <v>34</v>
      </c>
      <c r="AC868" s="100" t="s">
        <v>363</v>
      </c>
      <c r="AD868" s="100">
        <v>249</v>
      </c>
      <c r="AE868" s="100">
        <v>177</v>
      </c>
      <c r="AF868" s="100">
        <v>106</v>
      </c>
      <c r="AG868" s="100">
        <v>101</v>
      </c>
      <c r="AJ868" s="100" t="str">
        <f t="shared" si="557"/>
        <v>●</v>
      </c>
      <c r="AK868" s="100" t="str">
        <f t="shared" si="551"/>
        <v>●</v>
      </c>
      <c r="AL868" s="100" t="str">
        <f>IF(E868=Z868,"○","●")</f>
        <v>●</v>
      </c>
      <c r="AM868" s="100" t="str">
        <f t="shared" si="553"/>
        <v>●</v>
      </c>
      <c r="AP868" s="100" t="str">
        <f t="shared" si="558"/>
        <v>●</v>
      </c>
      <c r="AQ868" s="100" t="str">
        <f t="shared" si="554"/>
        <v>●</v>
      </c>
      <c r="AR868" s="100" t="str">
        <f t="shared" si="555"/>
        <v>●</v>
      </c>
      <c r="AS868" s="100" t="str">
        <f t="shared" si="559"/>
        <v>●</v>
      </c>
    </row>
    <row r="869" spans="2:45" s="100" customFormat="1" ht="14.25" customHeight="1">
      <c r="B869" s="102" t="s">
        <v>131</v>
      </c>
      <c r="C869" s="106">
        <v>35</v>
      </c>
      <c r="D869" s="107">
        <v>32</v>
      </c>
      <c r="E869" s="107">
        <v>41</v>
      </c>
      <c r="F869" s="107">
        <v>53</v>
      </c>
      <c r="G869" s="107">
        <f>第2表01元データ!T49</f>
        <v>65</v>
      </c>
      <c r="H869" s="107">
        <f t="shared" si="561"/>
        <v>12</v>
      </c>
      <c r="I869" s="108">
        <f t="shared" si="562"/>
        <v>22.641509433962266</v>
      </c>
      <c r="J869" s="102"/>
      <c r="K869" s="114" t="s">
        <v>131</v>
      </c>
      <c r="L869" s="106">
        <v>180</v>
      </c>
      <c r="M869" s="107">
        <v>107</v>
      </c>
      <c r="N869" s="107">
        <v>98</v>
      </c>
      <c r="O869" s="107">
        <v>141</v>
      </c>
      <c r="P869" s="107">
        <f>第2表01元データ!U49</f>
        <v>131</v>
      </c>
      <c r="Q869" s="107">
        <f t="shared" si="563"/>
        <v>-10</v>
      </c>
      <c r="R869" s="108">
        <f t="shared" si="564"/>
        <v>-7.0921985815602842</v>
      </c>
      <c r="S869" s="108"/>
      <c r="T869" s="100">
        <v>110</v>
      </c>
      <c r="W869" s="100" t="s">
        <v>364</v>
      </c>
      <c r="X869" s="100">
        <v>43</v>
      </c>
      <c r="Y869" s="100">
        <v>48</v>
      </c>
      <c r="Z869" s="100">
        <v>35</v>
      </c>
      <c r="AA869" s="100">
        <v>32</v>
      </c>
      <c r="AC869" s="100" t="s">
        <v>364</v>
      </c>
      <c r="AD869" s="100">
        <v>229</v>
      </c>
      <c r="AE869" s="100">
        <v>240</v>
      </c>
      <c r="AF869" s="100">
        <v>180</v>
      </c>
      <c r="AG869" s="100">
        <v>107</v>
      </c>
      <c r="AJ869" s="100" t="str">
        <f t="shared" si="557"/>
        <v>●</v>
      </c>
      <c r="AK869" s="100" t="str">
        <f t="shared" si="551"/>
        <v>●</v>
      </c>
      <c r="AL869" s="100" t="str">
        <f t="shared" ref="AL869:AL877" si="565">IF(E869=Z869,"○","●")</f>
        <v>●</v>
      </c>
      <c r="AM869" s="100" t="str">
        <f t="shared" si="553"/>
        <v>●</v>
      </c>
      <c r="AP869" s="100" t="str">
        <f t="shared" si="558"/>
        <v>●</v>
      </c>
      <c r="AQ869" s="100" t="str">
        <f t="shared" si="554"/>
        <v>●</v>
      </c>
      <c r="AR869" s="100" t="str">
        <f t="shared" si="555"/>
        <v>●</v>
      </c>
      <c r="AS869" s="100" t="str">
        <f t="shared" si="559"/>
        <v>●</v>
      </c>
    </row>
    <row r="870" spans="2:45" s="100" customFormat="1" ht="14.25" customHeight="1">
      <c r="B870" s="102" t="s">
        <v>132</v>
      </c>
      <c r="C870" s="106">
        <v>53</v>
      </c>
      <c r="D870" s="107">
        <v>45</v>
      </c>
      <c r="E870" s="107">
        <v>40</v>
      </c>
      <c r="F870" s="107">
        <v>44</v>
      </c>
      <c r="G870" s="107">
        <f>第2表01元データ!T50</f>
        <v>60</v>
      </c>
      <c r="H870" s="107">
        <f t="shared" si="561"/>
        <v>16</v>
      </c>
      <c r="I870" s="108">
        <f t="shared" si="562"/>
        <v>36.363636363636367</v>
      </c>
      <c r="J870" s="102"/>
      <c r="K870" s="114" t="s">
        <v>132</v>
      </c>
      <c r="L870" s="106">
        <v>219</v>
      </c>
      <c r="M870" s="107">
        <v>174</v>
      </c>
      <c r="N870" s="107">
        <v>127</v>
      </c>
      <c r="O870" s="107">
        <v>109</v>
      </c>
      <c r="P870" s="107">
        <f>第2表01元データ!U50</f>
        <v>128</v>
      </c>
      <c r="Q870" s="107">
        <f t="shared" si="563"/>
        <v>19</v>
      </c>
      <c r="R870" s="108">
        <f t="shared" si="564"/>
        <v>17.431192660550458</v>
      </c>
      <c r="S870" s="108"/>
      <c r="T870" s="100">
        <v>111</v>
      </c>
      <c r="W870" s="100" t="s">
        <v>365</v>
      </c>
      <c r="X870" s="100">
        <v>54</v>
      </c>
      <c r="Y870" s="100">
        <v>37</v>
      </c>
      <c r="Z870" s="100">
        <v>53</v>
      </c>
      <c r="AA870" s="100">
        <v>45</v>
      </c>
      <c r="AC870" s="100" t="s">
        <v>365</v>
      </c>
      <c r="AD870" s="100">
        <v>225</v>
      </c>
      <c r="AE870" s="100">
        <v>210</v>
      </c>
      <c r="AF870" s="100">
        <v>219</v>
      </c>
      <c r="AG870" s="100">
        <v>174</v>
      </c>
      <c r="AJ870" s="100" t="str">
        <f t="shared" si="557"/>
        <v>●</v>
      </c>
      <c r="AK870" s="100" t="str">
        <f t="shared" si="551"/>
        <v>●</v>
      </c>
      <c r="AL870" s="100" t="str">
        <f t="shared" si="565"/>
        <v>●</v>
      </c>
      <c r="AM870" s="100" t="str">
        <f t="shared" si="553"/>
        <v>●</v>
      </c>
      <c r="AP870" s="100" t="str">
        <f t="shared" si="558"/>
        <v>●</v>
      </c>
      <c r="AQ870" s="100" t="str">
        <f t="shared" si="554"/>
        <v>●</v>
      </c>
      <c r="AR870" s="100" t="str">
        <f t="shared" si="555"/>
        <v>●</v>
      </c>
      <c r="AS870" s="100" t="str">
        <f t="shared" si="559"/>
        <v>●</v>
      </c>
    </row>
    <row r="871" spans="2:45" s="100" customFormat="1" ht="14.25" customHeight="1">
      <c r="B871" s="102" t="s">
        <v>133</v>
      </c>
      <c r="C871" s="106">
        <v>39</v>
      </c>
      <c r="D871" s="107">
        <v>64</v>
      </c>
      <c r="E871" s="107">
        <v>56</v>
      </c>
      <c r="F871" s="107">
        <v>38</v>
      </c>
      <c r="G871" s="107">
        <f>第2表01元データ!T51</f>
        <v>48</v>
      </c>
      <c r="H871" s="107">
        <f t="shared" si="561"/>
        <v>10</v>
      </c>
      <c r="I871" s="108">
        <f t="shared" si="562"/>
        <v>26.315789473684209</v>
      </c>
      <c r="J871" s="102"/>
      <c r="K871" s="114" t="s">
        <v>133</v>
      </c>
      <c r="L871" s="106">
        <v>206</v>
      </c>
      <c r="M871" s="107">
        <v>210</v>
      </c>
      <c r="N871" s="107">
        <v>173</v>
      </c>
      <c r="O871" s="107">
        <v>123</v>
      </c>
      <c r="P871" s="107">
        <f>第2表01元データ!U51</f>
        <v>106</v>
      </c>
      <c r="Q871" s="107">
        <f t="shared" si="563"/>
        <v>-17</v>
      </c>
      <c r="R871" s="108">
        <f t="shared" si="564"/>
        <v>-13.821138211382115</v>
      </c>
      <c r="S871" s="108"/>
      <c r="T871" s="100">
        <v>112</v>
      </c>
      <c r="W871" s="99" t="s">
        <v>366</v>
      </c>
      <c r="X871" s="99">
        <v>54</v>
      </c>
      <c r="Y871" s="99">
        <v>47</v>
      </c>
      <c r="Z871" s="99">
        <v>39</v>
      </c>
      <c r="AA871" s="99">
        <v>64</v>
      </c>
      <c r="AB871" s="99"/>
      <c r="AC871" s="99" t="s">
        <v>366</v>
      </c>
      <c r="AD871" s="99">
        <v>225</v>
      </c>
      <c r="AE871" s="99">
        <v>196</v>
      </c>
      <c r="AF871" s="99">
        <v>206</v>
      </c>
      <c r="AG871" s="99">
        <v>210</v>
      </c>
      <c r="AJ871" s="100" t="str">
        <f t="shared" si="557"/>
        <v>●</v>
      </c>
      <c r="AK871" s="100" t="str">
        <f t="shared" si="551"/>
        <v>●</v>
      </c>
      <c r="AL871" s="100" t="str">
        <f t="shared" si="565"/>
        <v>●</v>
      </c>
      <c r="AM871" s="100" t="str">
        <f t="shared" si="553"/>
        <v>●</v>
      </c>
      <c r="AP871" s="100" t="str">
        <f t="shared" si="558"/>
        <v>●</v>
      </c>
      <c r="AQ871" s="100" t="str">
        <f t="shared" si="554"/>
        <v>●</v>
      </c>
      <c r="AR871" s="100" t="str">
        <f t="shared" si="555"/>
        <v>●</v>
      </c>
      <c r="AS871" s="100" t="str">
        <f t="shared" si="559"/>
        <v>●</v>
      </c>
    </row>
    <row r="872" spans="2:45" s="100" customFormat="1" ht="14.25" customHeight="1">
      <c r="B872" s="102" t="s">
        <v>134</v>
      </c>
      <c r="C872" s="106">
        <v>48</v>
      </c>
      <c r="D872" s="107">
        <v>43</v>
      </c>
      <c r="E872" s="107">
        <v>70</v>
      </c>
      <c r="F872" s="107">
        <v>58</v>
      </c>
      <c r="G872" s="107">
        <f>第2表01元データ!T52</f>
        <v>43</v>
      </c>
      <c r="H872" s="107">
        <f t="shared" si="561"/>
        <v>-15</v>
      </c>
      <c r="I872" s="108">
        <f t="shared" si="562"/>
        <v>-25.862068965517242</v>
      </c>
      <c r="J872" s="102"/>
      <c r="K872" s="114" t="s">
        <v>134</v>
      </c>
      <c r="L872" s="106">
        <v>178</v>
      </c>
      <c r="M872" s="107">
        <v>199</v>
      </c>
      <c r="N872" s="107">
        <v>182</v>
      </c>
      <c r="O872" s="107">
        <v>152</v>
      </c>
      <c r="P872" s="107">
        <f>第2表01元データ!U52</f>
        <v>128</v>
      </c>
      <c r="Q872" s="107">
        <f t="shared" si="563"/>
        <v>-24</v>
      </c>
      <c r="R872" s="108">
        <f t="shared" si="564"/>
        <v>-15.789473684210526</v>
      </c>
      <c r="S872" s="108"/>
      <c r="T872" s="100">
        <v>113</v>
      </c>
      <c r="W872" s="100" t="s">
        <v>367</v>
      </c>
      <c r="X872" s="100">
        <v>50</v>
      </c>
      <c r="Y872" s="100">
        <v>41</v>
      </c>
      <c r="Z872" s="100">
        <v>48</v>
      </c>
      <c r="AA872" s="100">
        <v>43</v>
      </c>
      <c r="AC872" s="100" t="s">
        <v>367</v>
      </c>
      <c r="AD872" s="100">
        <v>224</v>
      </c>
      <c r="AE872" s="100">
        <v>210</v>
      </c>
      <c r="AF872" s="100">
        <v>178</v>
      </c>
      <c r="AG872" s="100">
        <v>199</v>
      </c>
      <c r="AJ872" s="100" t="str">
        <f t="shared" si="557"/>
        <v>●</v>
      </c>
      <c r="AK872" s="100" t="str">
        <f t="shared" si="551"/>
        <v>●</v>
      </c>
      <c r="AL872" s="100" t="str">
        <f t="shared" si="565"/>
        <v>●</v>
      </c>
      <c r="AM872" s="100" t="str">
        <f t="shared" si="553"/>
        <v>●</v>
      </c>
      <c r="AP872" s="100" t="str">
        <f t="shared" si="558"/>
        <v>●</v>
      </c>
      <c r="AQ872" s="100" t="str">
        <f t="shared" si="554"/>
        <v>●</v>
      </c>
      <c r="AR872" s="100" t="str">
        <f t="shared" si="555"/>
        <v>●</v>
      </c>
      <c r="AS872" s="100" t="str">
        <f t="shared" si="559"/>
        <v>●</v>
      </c>
    </row>
    <row r="873" spans="2:45" s="100" customFormat="1" ht="14.25" customHeight="1">
      <c r="B873" s="102" t="s">
        <v>135</v>
      </c>
      <c r="C873" s="106">
        <v>32</v>
      </c>
      <c r="D873" s="107">
        <v>50</v>
      </c>
      <c r="E873" s="107">
        <v>41</v>
      </c>
      <c r="F873" s="107">
        <v>72</v>
      </c>
      <c r="G873" s="107">
        <f>第2表01元データ!T53</f>
        <v>61</v>
      </c>
      <c r="H873" s="107">
        <f t="shared" si="561"/>
        <v>-11</v>
      </c>
      <c r="I873" s="108">
        <f t="shared" si="562"/>
        <v>-15.277777777777779</v>
      </c>
      <c r="J873" s="102"/>
      <c r="K873" s="114" t="s">
        <v>135</v>
      </c>
      <c r="L873" s="106">
        <v>178</v>
      </c>
      <c r="M873" s="107">
        <v>164</v>
      </c>
      <c r="N873" s="107">
        <v>190</v>
      </c>
      <c r="O873" s="107">
        <v>195</v>
      </c>
      <c r="P873" s="107">
        <f>第2表01元データ!U53</f>
        <v>163</v>
      </c>
      <c r="Q873" s="107">
        <f t="shared" si="563"/>
        <v>-32</v>
      </c>
      <c r="R873" s="108">
        <f t="shared" si="564"/>
        <v>-16.410256410256409</v>
      </c>
      <c r="S873" s="108"/>
      <c r="T873" s="100">
        <v>114</v>
      </c>
      <c r="W873" s="100" t="s">
        <v>368</v>
      </c>
      <c r="X873" s="100">
        <v>47</v>
      </c>
      <c r="Y873" s="100">
        <v>39</v>
      </c>
      <c r="Z873" s="100">
        <v>32</v>
      </c>
      <c r="AA873" s="100">
        <v>50</v>
      </c>
      <c r="AC873" s="100" t="s">
        <v>368</v>
      </c>
      <c r="AD873" s="100">
        <v>200</v>
      </c>
      <c r="AE873" s="100">
        <v>211</v>
      </c>
      <c r="AF873" s="100">
        <v>178</v>
      </c>
      <c r="AG873" s="100">
        <v>164</v>
      </c>
      <c r="AJ873" s="100" t="str">
        <f t="shared" si="557"/>
        <v>●</v>
      </c>
      <c r="AK873" s="100" t="str">
        <f t="shared" si="551"/>
        <v>●</v>
      </c>
      <c r="AL873" s="100" t="str">
        <f t="shared" si="565"/>
        <v>●</v>
      </c>
      <c r="AM873" s="100" t="str">
        <f t="shared" si="553"/>
        <v>●</v>
      </c>
      <c r="AP873" s="100" t="str">
        <f t="shared" si="558"/>
        <v>●</v>
      </c>
      <c r="AQ873" s="100" t="str">
        <f t="shared" si="554"/>
        <v>●</v>
      </c>
      <c r="AR873" s="100" t="str">
        <f t="shared" si="555"/>
        <v>●</v>
      </c>
      <c r="AS873" s="100" t="str">
        <f t="shared" si="559"/>
        <v>●</v>
      </c>
    </row>
    <row r="874" spans="2:45" s="100" customFormat="1" ht="14.25" customHeight="1">
      <c r="B874" s="102" t="s">
        <v>136</v>
      </c>
      <c r="C874" s="106">
        <v>37</v>
      </c>
      <c r="D874" s="107">
        <v>33</v>
      </c>
      <c r="E874" s="107">
        <v>49</v>
      </c>
      <c r="F874" s="107">
        <v>37</v>
      </c>
      <c r="G874" s="107">
        <f>第2表01元データ!T54</f>
        <v>66</v>
      </c>
      <c r="H874" s="107">
        <f t="shared" si="561"/>
        <v>29</v>
      </c>
      <c r="I874" s="108">
        <f t="shared" si="562"/>
        <v>78.378378378378372</v>
      </c>
      <c r="J874" s="102"/>
      <c r="K874" s="114" t="s">
        <v>136</v>
      </c>
      <c r="L874" s="106">
        <v>171</v>
      </c>
      <c r="M874" s="107">
        <v>149</v>
      </c>
      <c r="N874" s="107">
        <v>136</v>
      </c>
      <c r="O874" s="107">
        <v>172</v>
      </c>
      <c r="P874" s="107">
        <f>第2表01元データ!U54</f>
        <v>164</v>
      </c>
      <c r="Q874" s="107">
        <f t="shared" si="563"/>
        <v>-8</v>
      </c>
      <c r="R874" s="108">
        <f t="shared" si="564"/>
        <v>-4.6511627906976747</v>
      </c>
      <c r="S874" s="108"/>
      <c r="T874" s="100">
        <v>115</v>
      </c>
      <c r="W874" s="100" t="s">
        <v>369</v>
      </c>
      <c r="X874" s="100">
        <v>35</v>
      </c>
      <c r="Y874" s="100">
        <v>41</v>
      </c>
      <c r="Z874" s="100">
        <v>37</v>
      </c>
      <c r="AA874" s="100">
        <v>33</v>
      </c>
      <c r="AC874" s="100" t="s">
        <v>369</v>
      </c>
      <c r="AD874" s="100">
        <v>127</v>
      </c>
      <c r="AE874" s="100">
        <v>153</v>
      </c>
      <c r="AF874" s="100">
        <v>171</v>
      </c>
      <c r="AG874" s="100">
        <v>149</v>
      </c>
      <c r="AJ874" s="100" t="str">
        <f t="shared" si="557"/>
        <v>●</v>
      </c>
      <c r="AK874" s="100" t="str">
        <f t="shared" si="551"/>
        <v>●</v>
      </c>
      <c r="AL874" s="100" t="str">
        <f t="shared" si="565"/>
        <v>●</v>
      </c>
      <c r="AM874" s="100" t="str">
        <f t="shared" si="553"/>
        <v>●</v>
      </c>
      <c r="AP874" s="100" t="str">
        <f t="shared" si="558"/>
        <v>●</v>
      </c>
      <c r="AQ874" s="100" t="str">
        <f t="shared" si="554"/>
        <v>●</v>
      </c>
      <c r="AR874" s="100" t="str">
        <f t="shared" si="555"/>
        <v>●</v>
      </c>
      <c r="AS874" s="100" t="str">
        <f t="shared" si="559"/>
        <v>●</v>
      </c>
    </row>
    <row r="875" spans="2:45" s="100" customFormat="1" ht="14.25" customHeight="1">
      <c r="B875" s="102" t="s">
        <v>137</v>
      </c>
      <c r="C875" s="106">
        <v>23</v>
      </c>
      <c r="D875" s="107">
        <v>32</v>
      </c>
      <c r="E875" s="107">
        <v>29</v>
      </c>
      <c r="F875" s="107">
        <v>37</v>
      </c>
      <c r="G875" s="107">
        <f>第2表01元データ!T55</f>
        <v>33</v>
      </c>
      <c r="H875" s="107">
        <f t="shared" si="561"/>
        <v>-4</v>
      </c>
      <c r="I875" s="108">
        <f t="shared" si="562"/>
        <v>-10.810810810810811</v>
      </c>
      <c r="J875" s="102"/>
      <c r="K875" s="114" t="s">
        <v>137</v>
      </c>
      <c r="L875" s="106">
        <v>121</v>
      </c>
      <c r="M875" s="107">
        <v>142</v>
      </c>
      <c r="N875" s="107">
        <v>132</v>
      </c>
      <c r="O875" s="107">
        <v>122</v>
      </c>
      <c r="P875" s="107">
        <f>第2表01元データ!U55</f>
        <v>142</v>
      </c>
      <c r="Q875" s="107">
        <f t="shared" si="563"/>
        <v>20</v>
      </c>
      <c r="R875" s="108">
        <f t="shared" si="564"/>
        <v>16.393442622950818</v>
      </c>
      <c r="S875" s="108"/>
      <c r="T875" s="100">
        <v>116</v>
      </c>
      <c r="W875" s="100" t="s">
        <v>370</v>
      </c>
      <c r="X875" s="100">
        <v>28</v>
      </c>
      <c r="Y875" s="100">
        <v>17</v>
      </c>
      <c r="Z875" s="100">
        <v>23</v>
      </c>
      <c r="AA875" s="100">
        <v>32</v>
      </c>
      <c r="AC875" s="100" t="s">
        <v>370</v>
      </c>
      <c r="AD875" s="100">
        <v>97</v>
      </c>
      <c r="AE875" s="100">
        <v>98</v>
      </c>
      <c r="AF875" s="100">
        <v>121</v>
      </c>
      <c r="AG875" s="100">
        <v>142</v>
      </c>
      <c r="AJ875" s="100" t="str">
        <f t="shared" si="557"/>
        <v>●</v>
      </c>
      <c r="AK875" s="100" t="str">
        <f t="shared" si="551"/>
        <v>●</v>
      </c>
      <c r="AL875" s="100" t="str">
        <f t="shared" si="565"/>
        <v>●</v>
      </c>
      <c r="AM875" s="100" t="str">
        <f t="shared" si="553"/>
        <v>●</v>
      </c>
      <c r="AP875" s="100" t="str">
        <f t="shared" si="558"/>
        <v>●</v>
      </c>
      <c r="AQ875" s="100" t="str">
        <f t="shared" si="554"/>
        <v>●</v>
      </c>
      <c r="AR875" s="100" t="str">
        <f t="shared" si="555"/>
        <v>●</v>
      </c>
      <c r="AS875" s="100" t="str">
        <f t="shared" si="559"/>
        <v>●</v>
      </c>
    </row>
    <row r="876" spans="2:45" s="100" customFormat="1" ht="14.25" customHeight="1">
      <c r="B876" s="102" t="s">
        <v>138</v>
      </c>
      <c r="C876" s="106">
        <v>18</v>
      </c>
      <c r="D876" s="107">
        <v>18</v>
      </c>
      <c r="E876" s="107">
        <v>22</v>
      </c>
      <c r="F876" s="107">
        <v>22</v>
      </c>
      <c r="G876" s="107">
        <f>第2表01元データ!T56</f>
        <v>31</v>
      </c>
      <c r="H876" s="107">
        <f t="shared" si="561"/>
        <v>9</v>
      </c>
      <c r="I876" s="108">
        <f t="shared" si="562"/>
        <v>40.909090909090914</v>
      </c>
      <c r="J876" s="102"/>
      <c r="K876" s="114" t="s">
        <v>138</v>
      </c>
      <c r="L876" s="106">
        <v>60</v>
      </c>
      <c r="M876" s="107">
        <v>83</v>
      </c>
      <c r="N876" s="107">
        <v>118</v>
      </c>
      <c r="O876" s="107">
        <v>105</v>
      </c>
      <c r="P876" s="107">
        <f>第2表01元データ!U56</f>
        <v>93</v>
      </c>
      <c r="Q876" s="107">
        <f t="shared" si="563"/>
        <v>-12</v>
      </c>
      <c r="R876" s="108">
        <f t="shared" si="564"/>
        <v>-11.428571428571429</v>
      </c>
      <c r="S876" s="108"/>
      <c r="T876" s="100">
        <v>117</v>
      </c>
      <c r="W876" s="100" t="s">
        <v>371</v>
      </c>
      <c r="X876" s="100">
        <v>21</v>
      </c>
      <c r="Y876" s="100">
        <v>19</v>
      </c>
      <c r="Z876" s="100">
        <v>18</v>
      </c>
      <c r="AA876" s="100">
        <v>18</v>
      </c>
      <c r="AC876" s="100" t="s">
        <v>371</v>
      </c>
      <c r="AD876" s="100">
        <v>66</v>
      </c>
      <c r="AE876" s="100">
        <v>68</v>
      </c>
      <c r="AF876" s="100">
        <v>60</v>
      </c>
      <c r="AG876" s="100">
        <v>83</v>
      </c>
      <c r="AJ876" s="100" t="str">
        <f t="shared" si="557"/>
        <v>●</v>
      </c>
      <c r="AK876" s="100" t="str">
        <f t="shared" si="551"/>
        <v>●</v>
      </c>
      <c r="AL876" s="100" t="str">
        <f t="shared" si="565"/>
        <v>●</v>
      </c>
      <c r="AM876" s="100" t="str">
        <f t="shared" si="553"/>
        <v>●</v>
      </c>
      <c r="AP876" s="100" t="str">
        <f t="shared" si="558"/>
        <v>●</v>
      </c>
      <c r="AQ876" s="100" t="str">
        <f t="shared" si="554"/>
        <v>●</v>
      </c>
      <c r="AR876" s="100" t="str">
        <f t="shared" si="555"/>
        <v>●</v>
      </c>
      <c r="AS876" s="100" t="str">
        <f t="shared" si="559"/>
        <v>●</v>
      </c>
    </row>
    <row r="877" spans="2:45" s="100" customFormat="1" ht="14.25" customHeight="1">
      <c r="B877" s="102" t="s">
        <v>110</v>
      </c>
      <c r="C877" s="106">
        <v>11</v>
      </c>
      <c r="D877" s="107">
        <v>10</v>
      </c>
      <c r="E877" s="107">
        <v>15</v>
      </c>
      <c r="F877" s="107">
        <v>18</v>
      </c>
      <c r="G877" s="107">
        <f>第2表01元データ!T57</f>
        <v>12</v>
      </c>
      <c r="H877" s="107">
        <f t="shared" si="561"/>
        <v>-6</v>
      </c>
      <c r="I877" s="108">
        <f t="shared" si="562"/>
        <v>-33.333333333333329</v>
      </c>
      <c r="J877" s="102"/>
      <c r="K877" s="114" t="s">
        <v>110</v>
      </c>
      <c r="L877" s="106">
        <v>65</v>
      </c>
      <c r="M877" s="107">
        <v>68</v>
      </c>
      <c r="N877" s="107">
        <v>77</v>
      </c>
      <c r="O877" s="107">
        <v>88</v>
      </c>
      <c r="P877" s="107">
        <f>第2表01元データ!U57</f>
        <v>125</v>
      </c>
      <c r="Q877" s="107">
        <f t="shared" si="563"/>
        <v>37</v>
      </c>
      <c r="R877" s="108">
        <f t="shared" si="564"/>
        <v>42.045454545454547</v>
      </c>
      <c r="S877" s="108"/>
      <c r="T877" s="100">
        <v>118</v>
      </c>
      <c r="W877" s="100" t="s">
        <v>378</v>
      </c>
      <c r="X877" s="100">
        <v>5</v>
      </c>
      <c r="Y877" s="100">
        <v>14</v>
      </c>
      <c r="Z877" s="100">
        <v>11</v>
      </c>
      <c r="AA877" s="100">
        <v>10</v>
      </c>
      <c r="AC877" s="100" t="s">
        <v>378</v>
      </c>
      <c r="AD877" s="100">
        <v>37</v>
      </c>
      <c r="AE877" s="100">
        <v>57</v>
      </c>
      <c r="AF877" s="100">
        <v>65</v>
      </c>
      <c r="AG877" s="100">
        <v>68</v>
      </c>
      <c r="AJ877" s="100" t="str">
        <f t="shared" si="557"/>
        <v>●</v>
      </c>
      <c r="AK877" s="100" t="str">
        <f t="shared" si="551"/>
        <v>●</v>
      </c>
      <c r="AL877" s="100" t="str">
        <f t="shared" si="565"/>
        <v>●</v>
      </c>
      <c r="AM877" s="100" t="str">
        <f t="shared" si="553"/>
        <v>●</v>
      </c>
      <c r="AP877" s="100" t="str">
        <f t="shared" si="558"/>
        <v>●</v>
      </c>
      <c r="AQ877" s="100" t="str">
        <f t="shared" si="554"/>
        <v>●</v>
      </c>
      <c r="AR877" s="100" t="str">
        <f t="shared" si="555"/>
        <v>●</v>
      </c>
      <c r="AS877" s="100" t="str">
        <f t="shared" si="559"/>
        <v>●</v>
      </c>
    </row>
    <row r="878" spans="2:45" s="100" customFormat="1" ht="14.25" customHeight="1">
      <c r="B878" s="119" t="s">
        <v>111</v>
      </c>
      <c r="C878" s="120" t="s">
        <v>313</v>
      </c>
      <c r="D878" s="116" t="s">
        <v>313</v>
      </c>
      <c r="E878" s="116" t="s">
        <v>313</v>
      </c>
      <c r="F878" s="116">
        <v>5</v>
      </c>
      <c r="G878" s="107">
        <f>第2表01元データ!T58</f>
        <v>24</v>
      </c>
      <c r="H878" s="107"/>
      <c r="I878" s="108"/>
      <c r="K878" s="119" t="s">
        <v>111</v>
      </c>
      <c r="L878" s="120" t="s">
        <v>313</v>
      </c>
      <c r="M878" s="116" t="s">
        <v>313</v>
      </c>
      <c r="N878" s="116" t="s">
        <v>313</v>
      </c>
      <c r="O878" s="116">
        <v>26</v>
      </c>
      <c r="P878" s="107">
        <f>第2表01元データ!U58</f>
        <v>67</v>
      </c>
      <c r="Q878" s="107"/>
      <c r="R878" s="108"/>
      <c r="T878" s="100">
        <v>119</v>
      </c>
    </row>
    <row r="879" spans="2:45" s="100" customFormat="1" ht="14.25" customHeight="1">
      <c r="G879" s="168"/>
      <c r="P879" s="168"/>
    </row>
    <row r="880" spans="2:45" s="100" customFormat="1" ht="14.25" customHeight="1">
      <c r="G880" s="168"/>
      <c r="P880" s="168"/>
    </row>
    <row r="881" spans="2:45" s="99" customFormat="1" ht="14.25" customHeight="1">
      <c r="B881" s="99" t="str">
        <f>LEFT(B821,LEN(B821)-2)&amp;+"女"</f>
        <v>色内・女</v>
      </c>
      <c r="H881" s="99" t="s">
        <v>805</v>
      </c>
      <c r="I881" s="380">
        <f>令和2年9月末住基人口!K7</f>
        <v>912</v>
      </c>
      <c r="K881" s="99" t="str">
        <f>LEFT(K821,LEN(K821)-2)&amp;+"女"</f>
        <v>稲穂・女</v>
      </c>
      <c r="Q881" s="99" t="s">
        <v>805</v>
      </c>
      <c r="R881" s="380">
        <f>令和2年9月末住基人口!K13</f>
        <v>2481</v>
      </c>
      <c r="W881" s="100"/>
      <c r="X881" s="100"/>
      <c r="Y881" s="100"/>
      <c r="Z881" s="100"/>
      <c r="AA881" s="100"/>
      <c r="AB881" s="100"/>
      <c r="AC881" s="100"/>
      <c r="AD881" s="100"/>
      <c r="AE881" s="100"/>
      <c r="AF881" s="100"/>
      <c r="AG881" s="100"/>
    </row>
    <row r="882" spans="2:45" s="100" customFormat="1" ht="14.25" customHeight="1">
      <c r="B882" s="583" t="s">
        <v>335</v>
      </c>
      <c r="C882" s="101"/>
      <c r="D882" s="101"/>
      <c r="E882" s="101"/>
      <c r="F882" s="101"/>
      <c r="G882" s="135"/>
      <c r="H882" s="131"/>
      <c r="I882" s="131"/>
      <c r="J882" s="102"/>
      <c r="K882" s="583" t="s">
        <v>335</v>
      </c>
      <c r="L882" s="101"/>
      <c r="M882" s="101"/>
      <c r="N882" s="101"/>
      <c r="O882" s="101"/>
      <c r="P882" s="135"/>
      <c r="Q882" s="131"/>
      <c r="R882" s="131"/>
      <c r="S882" s="103"/>
    </row>
    <row r="883" spans="2:45" s="100" customFormat="1" ht="14.25" customHeight="1">
      <c r="B883" s="584"/>
      <c r="C883" s="130" t="str">
        <f>$C$4</f>
        <v>平成12年</v>
      </c>
      <c r="D883" s="130" t="str">
        <f>$D$4</f>
        <v>平成17年</v>
      </c>
      <c r="E883" s="130" t="str">
        <f>$E$4</f>
        <v>平成22年</v>
      </c>
      <c r="F883" s="130" t="s">
        <v>410</v>
      </c>
      <c r="G883" s="130" t="s">
        <v>739</v>
      </c>
      <c r="H883" s="133" t="str">
        <f>$H$4</f>
        <v>対平成</v>
      </c>
      <c r="I883" s="134" t="str">
        <f>$I$4</f>
        <v>27年</v>
      </c>
      <c r="J883" s="102"/>
      <c r="K883" s="584"/>
      <c r="L883" s="130" t="str">
        <f>$C$4</f>
        <v>平成12年</v>
      </c>
      <c r="M883" s="130" t="str">
        <f>$D$4</f>
        <v>平成17年</v>
      </c>
      <c r="N883" s="130" t="str">
        <f>$E$4</f>
        <v>平成22年</v>
      </c>
      <c r="O883" s="130" t="s">
        <v>410</v>
      </c>
      <c r="P883" s="130" t="s">
        <v>739</v>
      </c>
      <c r="Q883" s="133" t="str">
        <f>$H$4</f>
        <v>対平成</v>
      </c>
      <c r="R883" s="134" t="str">
        <f>$I$4</f>
        <v>27年</v>
      </c>
      <c r="S883" s="103"/>
    </row>
    <row r="884" spans="2:45" s="100" customFormat="1" ht="14.25" customHeight="1">
      <c r="B884" s="585"/>
      <c r="C884" s="104"/>
      <c r="D884" s="104"/>
      <c r="E884" s="104"/>
      <c r="F884" s="104"/>
      <c r="G884" s="104"/>
      <c r="H884" s="132" t="s">
        <v>88</v>
      </c>
      <c r="I884" s="133" t="s">
        <v>398</v>
      </c>
      <c r="J884" s="102"/>
      <c r="K884" s="585"/>
      <c r="L884" s="104"/>
      <c r="M884" s="104"/>
      <c r="N884" s="104"/>
      <c r="O884" s="104"/>
      <c r="P884" s="104"/>
      <c r="Q884" s="132" t="s">
        <v>88</v>
      </c>
      <c r="R884" s="133" t="s">
        <v>398</v>
      </c>
      <c r="S884" s="103"/>
    </row>
    <row r="885" spans="2:45" s="199" customFormat="1" ht="14.25" customHeight="1">
      <c r="B885" s="200" t="s">
        <v>90</v>
      </c>
      <c r="C885" s="198">
        <v>736</v>
      </c>
      <c r="D885" s="194">
        <v>801</v>
      </c>
      <c r="E885" s="194">
        <v>892</v>
      </c>
      <c r="F885" s="194">
        <v>895</v>
      </c>
      <c r="G885" s="194">
        <f>IF(COUNTIF(G890:G908,"x"),"x",IF(SUM(G890:G908)=0,"-",SUM(G890:G908)))</f>
        <v>893</v>
      </c>
      <c r="H885" s="193">
        <f t="shared" ref="H885:H888" si="566">IF(G885="x","x",IF(AND(G885="-",F885="-"),"-",IF(AND(G885="-",F885&gt;0),F885*-1,IF(AND(G885&gt;0,F885="-"),G885,G885-F885))))</f>
        <v>-2</v>
      </c>
      <c r="I885" s="195">
        <f t="shared" ref="I885:I888" si="567">IF(H885="x","x",IF(H885="-","-",IF(AND(F885="-",G885&gt;0),"皆増",IF(AND(F885&gt;0,G885="-"),"皆減",H885/F885*100))))</f>
        <v>-0.22346368715083798</v>
      </c>
      <c r="J885" s="196"/>
      <c r="K885" s="197" t="s">
        <v>90</v>
      </c>
      <c r="L885" s="198">
        <v>3194</v>
      </c>
      <c r="M885" s="194">
        <v>2923</v>
      </c>
      <c r="N885" s="194">
        <v>2810</v>
      </c>
      <c r="O885" s="194">
        <v>2651</v>
      </c>
      <c r="P885" s="194">
        <f>IF(COUNTIF(P890:P908,"x"),"x",IF(SUM(P890:P908)=0,"-",SUM(P890:P908)))</f>
        <v>2542</v>
      </c>
      <c r="Q885" s="193">
        <f t="shared" ref="Q885:Q888" si="568">IF(P885="x","x",IF(AND(P885="-",O885="-"),"-",IF(AND(P885="-",O885&gt;0),O885*-1,IF(AND(P885&gt;0,O885="-"),P885,P885-O885))))</f>
        <v>-109</v>
      </c>
      <c r="R885" s="195">
        <f t="shared" ref="R885:R888" si="569">IF(Q885="x","x",IF(Q885="-","-",IF(AND(O885="-",P885&gt;0),"皆増",IF(AND(O885&gt;0,P885="-"),"皆減",Q885/O885*100))))</f>
        <v>-4.1116559788758957</v>
      </c>
      <c r="S885" s="195"/>
      <c r="W885" s="199" t="s">
        <v>373</v>
      </c>
      <c r="X885" s="199">
        <v>905</v>
      </c>
      <c r="Y885" s="199">
        <v>723</v>
      </c>
      <c r="Z885" s="199">
        <v>736</v>
      </c>
      <c r="AA885" s="199">
        <v>801</v>
      </c>
      <c r="AC885" s="199" t="s">
        <v>373</v>
      </c>
      <c r="AD885" s="199">
        <v>3780</v>
      </c>
      <c r="AE885" s="199">
        <v>3338</v>
      </c>
      <c r="AF885" s="199">
        <v>3194</v>
      </c>
      <c r="AG885" s="199">
        <v>2923</v>
      </c>
      <c r="AJ885" s="199" t="str">
        <f>IF(C885=X885,"○","●")</f>
        <v>●</v>
      </c>
      <c r="AK885" s="199" t="str">
        <f t="shared" ref="AK885:AK907" si="570">IF(D885=Y885,"○","●")</f>
        <v>●</v>
      </c>
      <c r="AL885" s="199" t="str">
        <f t="shared" ref="AL885:AL886" si="571">IF(E885=Z885,"○","●")</f>
        <v>●</v>
      </c>
      <c r="AM885" s="199" t="str">
        <f t="shared" ref="AM885:AM907" si="572">IF(F885=AA885,"○","●")</f>
        <v>●</v>
      </c>
      <c r="AP885" s="199" t="str">
        <f>IF(L885=AD885,"○","●")</f>
        <v>●</v>
      </c>
      <c r="AQ885" s="199" t="str">
        <f t="shared" ref="AQ885:AQ907" si="573">IF(M885=AE885,"○","●")</f>
        <v>●</v>
      </c>
      <c r="AR885" s="199" t="str">
        <f t="shared" ref="AR885:AR907" si="574">IF(N885=AF885,"○","●")</f>
        <v>●</v>
      </c>
      <c r="AS885" s="199" t="str">
        <f t="shared" ref="AS885" si="575">IF(O885=AG885,"○","●")</f>
        <v>●</v>
      </c>
    </row>
    <row r="886" spans="2:45" s="100" customFormat="1" ht="14.25" customHeight="1">
      <c r="B886" s="105" t="s">
        <v>91</v>
      </c>
      <c r="C886" s="106">
        <v>53</v>
      </c>
      <c r="D886" s="107">
        <v>56</v>
      </c>
      <c r="E886" s="107">
        <v>83</v>
      </c>
      <c r="F886" s="107">
        <v>77</v>
      </c>
      <c r="G886" s="107">
        <f>IF(COUNTIF(G890:G892,"x"),"x",IF(SUM(G890:G892)=0,"-",SUM(G890:G892)))</f>
        <v>59</v>
      </c>
      <c r="H886" s="107">
        <f t="shared" si="566"/>
        <v>-18</v>
      </c>
      <c r="I886" s="108">
        <f t="shared" si="567"/>
        <v>-23.376623376623375</v>
      </c>
      <c r="J886" s="102"/>
      <c r="K886" s="109" t="s">
        <v>91</v>
      </c>
      <c r="L886" s="106">
        <v>226</v>
      </c>
      <c r="M886" s="107">
        <v>207</v>
      </c>
      <c r="N886" s="107">
        <v>201</v>
      </c>
      <c r="O886" s="107">
        <v>156</v>
      </c>
      <c r="P886" s="107">
        <f>IF(COUNTIF(P890:P892,"x"),"x",IF(SUM(P890:P892)=0,"-",SUM(P890:P892)))</f>
        <v>133</v>
      </c>
      <c r="Q886" s="107">
        <f t="shared" si="568"/>
        <v>-23</v>
      </c>
      <c r="R886" s="108">
        <f t="shared" si="569"/>
        <v>-14.743589743589745</v>
      </c>
      <c r="S886" s="108"/>
      <c r="W886" s="100" t="s">
        <v>374</v>
      </c>
      <c r="X886" s="100">
        <v>96</v>
      </c>
      <c r="Y886" s="100">
        <v>75</v>
      </c>
      <c r="Z886" s="100">
        <v>53</v>
      </c>
      <c r="AA886" s="100">
        <v>56</v>
      </c>
      <c r="AC886" s="100" t="s">
        <v>374</v>
      </c>
      <c r="AD886" s="100">
        <v>411</v>
      </c>
      <c r="AE886" s="100">
        <v>260</v>
      </c>
      <c r="AF886" s="100">
        <v>226</v>
      </c>
      <c r="AG886" s="100">
        <v>207</v>
      </c>
      <c r="AJ886" s="100" t="str">
        <f t="shared" ref="AJ886:AJ907" si="576">IF(C886=X886,"○","●")</f>
        <v>●</v>
      </c>
      <c r="AK886" s="100" t="str">
        <f t="shared" si="570"/>
        <v>●</v>
      </c>
      <c r="AL886" s="100" t="str">
        <f t="shared" si="571"/>
        <v>●</v>
      </c>
      <c r="AM886" s="100" t="str">
        <f t="shared" si="572"/>
        <v>●</v>
      </c>
      <c r="AP886" s="100" t="str">
        <f t="shared" ref="AP886:AP907" si="577">IF(L886=AD886,"○","●")</f>
        <v>●</v>
      </c>
      <c r="AQ886" s="100" t="str">
        <f t="shared" si="573"/>
        <v>●</v>
      </c>
      <c r="AR886" s="100" t="str">
        <f t="shared" si="574"/>
        <v>●</v>
      </c>
      <c r="AS886" s="100" t="str">
        <f>IF(O886=AG886,"○","●")</f>
        <v>●</v>
      </c>
    </row>
    <row r="887" spans="2:45" s="100" customFormat="1" ht="14.25" customHeight="1">
      <c r="B887" s="105" t="s">
        <v>92</v>
      </c>
      <c r="C887" s="106">
        <v>456</v>
      </c>
      <c r="D887" s="107">
        <v>485</v>
      </c>
      <c r="E887" s="107">
        <v>539</v>
      </c>
      <c r="F887" s="107">
        <v>508</v>
      </c>
      <c r="G887" s="296">
        <f>IF(COUNTIF(G893:G902,"x"),"x",IF(SUM(G893:G902)=0,"-",SUM(G893:G902)))</f>
        <v>487</v>
      </c>
      <c r="H887" s="107">
        <f t="shared" si="566"/>
        <v>-21</v>
      </c>
      <c r="I887" s="108">
        <f t="shared" si="567"/>
        <v>-4.1338582677165361</v>
      </c>
      <c r="J887" s="102"/>
      <c r="K887" s="109" t="s">
        <v>92</v>
      </c>
      <c r="L887" s="106">
        <v>1878</v>
      </c>
      <c r="M887" s="107">
        <v>1581</v>
      </c>
      <c r="N887" s="107">
        <v>1396</v>
      </c>
      <c r="O887" s="107">
        <v>1241</v>
      </c>
      <c r="P887" s="296">
        <f>IF(COUNTIF(P893:P902,"x"),"x",IF(SUM(P893:P902)=0,"-",SUM(P893:P902)))</f>
        <v>1092</v>
      </c>
      <c r="Q887" s="107">
        <f t="shared" si="568"/>
        <v>-149</v>
      </c>
      <c r="R887" s="108">
        <f t="shared" si="569"/>
        <v>-12.006446414182111</v>
      </c>
      <c r="S887" s="108"/>
      <c r="W887" s="100" t="s">
        <v>375</v>
      </c>
      <c r="X887" s="100">
        <v>608</v>
      </c>
      <c r="Y887" s="100">
        <v>450</v>
      </c>
      <c r="Z887" s="100">
        <v>456</v>
      </c>
      <c r="AA887" s="100">
        <v>485</v>
      </c>
      <c r="AC887" s="100" t="s">
        <v>375</v>
      </c>
      <c r="AD887" s="100">
        <v>2391</v>
      </c>
      <c r="AE887" s="100">
        <v>2049</v>
      </c>
      <c r="AF887" s="100">
        <v>1878</v>
      </c>
      <c r="AG887" s="100">
        <v>1581</v>
      </c>
      <c r="AJ887" s="100" t="str">
        <f t="shared" si="576"/>
        <v>●</v>
      </c>
      <c r="AK887" s="100" t="str">
        <f t="shared" si="570"/>
        <v>●</v>
      </c>
      <c r="AL887" s="100" t="str">
        <f>IF(E887=Z887,"○","●")</f>
        <v>●</v>
      </c>
      <c r="AM887" s="100" t="str">
        <f t="shared" si="572"/>
        <v>●</v>
      </c>
      <c r="AP887" s="100" t="str">
        <f t="shared" si="577"/>
        <v>●</v>
      </c>
      <c r="AQ887" s="100" t="str">
        <f t="shared" si="573"/>
        <v>●</v>
      </c>
      <c r="AR887" s="100" t="str">
        <f t="shared" si="574"/>
        <v>●</v>
      </c>
      <c r="AS887" s="100" t="str">
        <f t="shared" ref="AS887:AS907" si="578">IF(O887=AG887,"○","●")</f>
        <v>●</v>
      </c>
    </row>
    <row r="888" spans="2:45" s="100" customFormat="1" ht="14.25" customHeight="1">
      <c r="B888" s="105" t="s">
        <v>93</v>
      </c>
      <c r="C888" s="106">
        <v>227</v>
      </c>
      <c r="D888" s="107">
        <v>260</v>
      </c>
      <c r="E888" s="107">
        <v>270</v>
      </c>
      <c r="F888" s="107">
        <v>309</v>
      </c>
      <c r="G888" s="107">
        <f>IF(COUNTIF(G903:G907,"x"),"x",IF(SUM(G903,G907)=0,"-",SUM(G903:G907)))</f>
        <v>329</v>
      </c>
      <c r="H888" s="107">
        <f t="shared" si="566"/>
        <v>20</v>
      </c>
      <c r="I888" s="108">
        <f t="shared" si="567"/>
        <v>6.4724919093851128</v>
      </c>
      <c r="J888" s="102"/>
      <c r="K888" s="109" t="s">
        <v>93</v>
      </c>
      <c r="L888" s="106">
        <v>1090</v>
      </c>
      <c r="M888" s="107">
        <v>1135</v>
      </c>
      <c r="N888" s="107">
        <v>1213</v>
      </c>
      <c r="O888" s="107">
        <v>1237</v>
      </c>
      <c r="P888" s="107">
        <f>IF(COUNTIF(P903:P907,"x"),"x",IF(SUM(P903,P907)=0,"-",SUM(P903:P907)))</f>
        <v>1277</v>
      </c>
      <c r="Q888" s="107">
        <f t="shared" si="568"/>
        <v>40</v>
      </c>
      <c r="R888" s="108">
        <f t="shared" si="569"/>
        <v>3.2336297493936947</v>
      </c>
      <c r="S888" s="108"/>
      <c r="W888" s="100" t="s">
        <v>376</v>
      </c>
      <c r="X888" s="100">
        <v>201</v>
      </c>
      <c r="Y888" s="100">
        <v>198</v>
      </c>
      <c r="Z888" s="100">
        <v>227</v>
      </c>
      <c r="AA888" s="100">
        <v>260</v>
      </c>
      <c r="AC888" s="100" t="s">
        <v>376</v>
      </c>
      <c r="AD888" s="100">
        <v>978</v>
      </c>
      <c r="AE888" s="100">
        <v>1029</v>
      </c>
      <c r="AF888" s="100">
        <v>1090</v>
      </c>
      <c r="AG888" s="100">
        <v>1135</v>
      </c>
      <c r="AJ888" s="100" t="str">
        <f t="shared" si="576"/>
        <v>●</v>
      </c>
      <c r="AK888" s="100" t="str">
        <f t="shared" si="570"/>
        <v>●</v>
      </c>
      <c r="AL888" s="100" t="str">
        <f t="shared" ref="AL888:AL897" si="579">IF(E888=Z888,"○","●")</f>
        <v>●</v>
      </c>
      <c r="AM888" s="100" t="str">
        <f t="shared" si="572"/>
        <v>●</v>
      </c>
      <c r="AP888" s="100" t="str">
        <f t="shared" si="577"/>
        <v>●</v>
      </c>
      <c r="AQ888" s="100" t="str">
        <f t="shared" si="573"/>
        <v>●</v>
      </c>
      <c r="AR888" s="100" t="str">
        <f t="shared" si="574"/>
        <v>●</v>
      </c>
      <c r="AS888" s="100" t="str">
        <f t="shared" si="578"/>
        <v>●</v>
      </c>
    </row>
    <row r="889" spans="2:45" s="100" customFormat="1" ht="14.25" customHeight="1">
      <c r="B889" s="102"/>
      <c r="C889" s="106"/>
      <c r="D889" s="112"/>
      <c r="E889" s="112"/>
      <c r="F889" s="112"/>
      <c r="G889" s="112"/>
      <c r="H889" s="112"/>
      <c r="I889" s="113"/>
      <c r="J889" s="102"/>
      <c r="K889" s="114"/>
      <c r="L889" s="106"/>
      <c r="M889" s="112"/>
      <c r="N889" s="112"/>
      <c r="O889" s="112"/>
      <c r="P889" s="112"/>
      <c r="Q889" s="112"/>
      <c r="R889" s="113"/>
      <c r="S889" s="113"/>
      <c r="AJ889" s="100" t="str">
        <f t="shared" si="576"/>
        <v>○</v>
      </c>
      <c r="AK889" s="100" t="str">
        <f t="shared" si="570"/>
        <v>○</v>
      </c>
      <c r="AL889" s="100" t="str">
        <f t="shared" si="579"/>
        <v>○</v>
      </c>
      <c r="AM889" s="100" t="str">
        <f t="shared" si="572"/>
        <v>○</v>
      </c>
      <c r="AP889" s="100" t="str">
        <f t="shared" si="577"/>
        <v>○</v>
      </c>
      <c r="AQ889" s="100" t="str">
        <f t="shared" si="573"/>
        <v>○</v>
      </c>
      <c r="AR889" s="100" t="str">
        <f t="shared" si="574"/>
        <v>○</v>
      </c>
      <c r="AS889" s="100" t="str">
        <f t="shared" si="578"/>
        <v>○</v>
      </c>
    </row>
    <row r="890" spans="2:45" s="100" customFormat="1" ht="14.25" customHeight="1">
      <c r="B890" s="102" t="s">
        <v>94</v>
      </c>
      <c r="C890" s="106">
        <v>20</v>
      </c>
      <c r="D890" s="107">
        <v>25</v>
      </c>
      <c r="E890" s="107">
        <v>33</v>
      </c>
      <c r="F890" s="107">
        <v>15</v>
      </c>
      <c r="G890" s="107">
        <f>第2表01元データ!T66</f>
        <v>9</v>
      </c>
      <c r="H890" s="107">
        <f t="shared" ref="H890:H907" si="580">IF(G890="x","x",IF(AND(G890="-",F890="-"),"-",IF(AND(G890="-",F890&gt;0),F890*-1,IF(AND(G890&gt;0,F890="-"),G890,G890-F890))))</f>
        <v>-6</v>
      </c>
      <c r="I890" s="108">
        <f t="shared" ref="I890:I907" si="581">IF(H890="x","x",IF(H890="-","-",IF(AND(F890="-",G890&gt;0),"皆増",IF(AND(F890&gt;0,G890="-"),"皆減",H890/F890*100))))</f>
        <v>-40</v>
      </c>
      <c r="J890" s="102"/>
      <c r="K890" s="114" t="s">
        <v>94</v>
      </c>
      <c r="L890" s="106">
        <v>79</v>
      </c>
      <c r="M890" s="107">
        <v>76</v>
      </c>
      <c r="N890" s="107">
        <v>58</v>
      </c>
      <c r="O890" s="107">
        <v>39</v>
      </c>
      <c r="P890" s="107">
        <f>第2表01元データ!U66</f>
        <v>46</v>
      </c>
      <c r="Q890" s="107">
        <f t="shared" ref="Q890:Q907" si="582">IF(P890="x","x",IF(AND(P890="-",O890="-"),"-",IF(AND(P890="-",O890&gt;0),O890*-1,IF(AND(P890&gt;0,O890="-"),P890,P890-O890))))</f>
        <v>7</v>
      </c>
      <c r="R890" s="108">
        <f t="shared" ref="R890:R907" si="583">IF(Q890="x","x",IF(Q890="-","-",IF(AND(O890="-",P890&gt;0),"皆増",IF(AND(O890&gt;0,P890="-"),"皆減",Q890/O890*100))))</f>
        <v>17.948717948717949</v>
      </c>
      <c r="S890" s="108"/>
      <c r="T890" s="100">
        <v>201</v>
      </c>
      <c r="W890" s="100" t="s">
        <v>377</v>
      </c>
      <c r="X890" s="100">
        <v>27</v>
      </c>
      <c r="Y890" s="100">
        <v>12</v>
      </c>
      <c r="Z890" s="100">
        <v>20</v>
      </c>
      <c r="AA890" s="100">
        <v>25</v>
      </c>
      <c r="AC890" s="100" t="s">
        <v>377</v>
      </c>
      <c r="AD890" s="100">
        <v>87</v>
      </c>
      <c r="AE890" s="100">
        <v>53</v>
      </c>
      <c r="AF890" s="100">
        <v>79</v>
      </c>
      <c r="AG890" s="100">
        <v>76</v>
      </c>
      <c r="AJ890" s="100" t="str">
        <f t="shared" si="576"/>
        <v>●</v>
      </c>
      <c r="AK890" s="100" t="str">
        <f t="shared" si="570"/>
        <v>●</v>
      </c>
      <c r="AL890" s="100" t="str">
        <f t="shared" si="579"/>
        <v>●</v>
      </c>
      <c r="AM890" s="100" t="str">
        <f t="shared" si="572"/>
        <v>●</v>
      </c>
      <c r="AP890" s="100" t="str">
        <f t="shared" si="577"/>
        <v>●</v>
      </c>
      <c r="AQ890" s="100" t="str">
        <f t="shared" si="573"/>
        <v>●</v>
      </c>
      <c r="AR890" s="100" t="str">
        <f t="shared" si="574"/>
        <v>●</v>
      </c>
      <c r="AS890" s="100" t="str">
        <f t="shared" si="578"/>
        <v>●</v>
      </c>
    </row>
    <row r="891" spans="2:45" s="100" customFormat="1" ht="14.25" customHeight="1">
      <c r="B891" s="102" t="s">
        <v>123</v>
      </c>
      <c r="C891" s="106">
        <v>12</v>
      </c>
      <c r="D891" s="107">
        <v>20</v>
      </c>
      <c r="E891" s="107">
        <v>32</v>
      </c>
      <c r="F891" s="107">
        <v>26</v>
      </c>
      <c r="G891" s="107">
        <f>第2表01元データ!T67</f>
        <v>18</v>
      </c>
      <c r="H891" s="107">
        <f t="shared" si="580"/>
        <v>-8</v>
      </c>
      <c r="I891" s="108">
        <f t="shared" si="581"/>
        <v>-30.76923076923077</v>
      </c>
      <c r="J891" s="102"/>
      <c r="K891" s="114" t="s">
        <v>123</v>
      </c>
      <c r="L891" s="106">
        <v>53</v>
      </c>
      <c r="M891" s="107">
        <v>71</v>
      </c>
      <c r="N891" s="107">
        <v>72</v>
      </c>
      <c r="O891" s="107">
        <v>54</v>
      </c>
      <c r="P891" s="107">
        <f>第2表01元データ!U67</f>
        <v>37</v>
      </c>
      <c r="Q891" s="107">
        <f t="shared" si="582"/>
        <v>-17</v>
      </c>
      <c r="R891" s="108">
        <f t="shared" si="583"/>
        <v>-31.481481481481481</v>
      </c>
      <c r="S891" s="108"/>
      <c r="T891" s="100">
        <v>202</v>
      </c>
      <c r="W891" s="100" t="s">
        <v>356</v>
      </c>
      <c r="X891" s="100">
        <v>41</v>
      </c>
      <c r="Y891" s="100">
        <v>19</v>
      </c>
      <c r="Z891" s="100">
        <v>12</v>
      </c>
      <c r="AA891" s="100">
        <v>20</v>
      </c>
      <c r="AC891" s="100" t="s">
        <v>356</v>
      </c>
      <c r="AD891" s="100">
        <v>126</v>
      </c>
      <c r="AE891" s="100">
        <v>97</v>
      </c>
      <c r="AF891" s="100">
        <v>53</v>
      </c>
      <c r="AG891" s="100">
        <v>71</v>
      </c>
      <c r="AJ891" s="100" t="str">
        <f t="shared" si="576"/>
        <v>●</v>
      </c>
      <c r="AK891" s="100" t="str">
        <f t="shared" si="570"/>
        <v>●</v>
      </c>
      <c r="AL891" s="100" t="str">
        <f t="shared" si="579"/>
        <v>●</v>
      </c>
      <c r="AM891" s="100" t="str">
        <f t="shared" si="572"/>
        <v>●</v>
      </c>
      <c r="AP891" s="100" t="str">
        <f t="shared" si="577"/>
        <v>●</v>
      </c>
      <c r="AQ891" s="100" t="str">
        <f t="shared" si="573"/>
        <v>●</v>
      </c>
      <c r="AR891" s="100" t="str">
        <f t="shared" si="574"/>
        <v>●</v>
      </c>
      <c r="AS891" s="100" t="str">
        <f t="shared" si="578"/>
        <v>●</v>
      </c>
    </row>
    <row r="892" spans="2:45" s="100" customFormat="1" ht="14.25" customHeight="1">
      <c r="B892" s="102" t="s">
        <v>124</v>
      </c>
      <c r="C892" s="106">
        <v>21</v>
      </c>
      <c r="D892" s="107">
        <v>11</v>
      </c>
      <c r="E892" s="107">
        <v>18</v>
      </c>
      <c r="F892" s="107">
        <v>36</v>
      </c>
      <c r="G892" s="107">
        <f>第2表01元データ!T68</f>
        <v>32</v>
      </c>
      <c r="H892" s="107">
        <f t="shared" si="580"/>
        <v>-4</v>
      </c>
      <c r="I892" s="108">
        <f t="shared" si="581"/>
        <v>-11.111111111111111</v>
      </c>
      <c r="J892" s="102"/>
      <c r="K892" s="114" t="s">
        <v>124</v>
      </c>
      <c r="L892" s="106">
        <v>94</v>
      </c>
      <c r="M892" s="107">
        <v>60</v>
      </c>
      <c r="N892" s="107">
        <v>71</v>
      </c>
      <c r="O892" s="107">
        <v>63</v>
      </c>
      <c r="P892" s="107">
        <f>第2表01元データ!U68</f>
        <v>50</v>
      </c>
      <c r="Q892" s="107">
        <f t="shared" si="582"/>
        <v>-13</v>
      </c>
      <c r="R892" s="108">
        <f t="shared" si="583"/>
        <v>-20.634920634920633</v>
      </c>
      <c r="S892" s="108"/>
      <c r="T892" s="100">
        <v>203</v>
      </c>
      <c r="W892" s="100" t="s">
        <v>357</v>
      </c>
      <c r="X892" s="100">
        <v>28</v>
      </c>
      <c r="Y892" s="100">
        <v>44</v>
      </c>
      <c r="Z892" s="100">
        <v>21</v>
      </c>
      <c r="AA892" s="100">
        <v>11</v>
      </c>
      <c r="AC892" s="100" t="s">
        <v>357</v>
      </c>
      <c r="AD892" s="100">
        <v>198</v>
      </c>
      <c r="AE892" s="100">
        <v>110</v>
      </c>
      <c r="AF892" s="100">
        <v>94</v>
      </c>
      <c r="AG892" s="100">
        <v>60</v>
      </c>
      <c r="AJ892" s="100" t="str">
        <f t="shared" si="576"/>
        <v>●</v>
      </c>
      <c r="AK892" s="100" t="str">
        <f t="shared" si="570"/>
        <v>●</v>
      </c>
      <c r="AL892" s="100" t="str">
        <f t="shared" si="579"/>
        <v>●</v>
      </c>
      <c r="AM892" s="100" t="str">
        <f t="shared" si="572"/>
        <v>●</v>
      </c>
      <c r="AP892" s="100" t="str">
        <f t="shared" si="577"/>
        <v>●</v>
      </c>
      <c r="AQ892" s="100" t="str">
        <f t="shared" si="573"/>
        <v>●</v>
      </c>
      <c r="AR892" s="100" t="str">
        <f t="shared" si="574"/>
        <v>●</v>
      </c>
      <c r="AS892" s="100" t="str">
        <f t="shared" si="578"/>
        <v>●</v>
      </c>
    </row>
    <row r="893" spans="2:45" s="100" customFormat="1" ht="14.25" customHeight="1">
      <c r="B893" s="102" t="s">
        <v>125</v>
      </c>
      <c r="C893" s="106">
        <v>43</v>
      </c>
      <c r="D893" s="107">
        <v>25</v>
      </c>
      <c r="E893" s="107">
        <v>13</v>
      </c>
      <c r="F893" s="107">
        <v>22</v>
      </c>
      <c r="G893" s="107">
        <f>第2表01元データ!T69</f>
        <v>36</v>
      </c>
      <c r="H893" s="107">
        <f t="shared" si="580"/>
        <v>14</v>
      </c>
      <c r="I893" s="108">
        <f t="shared" si="581"/>
        <v>63.636363636363633</v>
      </c>
      <c r="J893" s="102"/>
      <c r="K893" s="114" t="s">
        <v>125</v>
      </c>
      <c r="L893" s="106">
        <v>113</v>
      </c>
      <c r="M893" s="107">
        <v>101</v>
      </c>
      <c r="N893" s="107">
        <v>73</v>
      </c>
      <c r="O893" s="107">
        <v>76</v>
      </c>
      <c r="P893" s="107">
        <f>第2表01元データ!U69</f>
        <v>71</v>
      </c>
      <c r="Q893" s="107">
        <f t="shared" si="582"/>
        <v>-5</v>
      </c>
      <c r="R893" s="108">
        <f t="shared" si="583"/>
        <v>-6.5789473684210522</v>
      </c>
      <c r="S893" s="108"/>
      <c r="T893" s="100">
        <v>204</v>
      </c>
      <c r="W893" s="100" t="s">
        <v>358</v>
      </c>
      <c r="X893" s="100">
        <v>57</v>
      </c>
      <c r="Y893" s="100">
        <v>27</v>
      </c>
      <c r="Z893" s="100">
        <v>43</v>
      </c>
      <c r="AA893" s="100">
        <v>25</v>
      </c>
      <c r="AC893" s="100" t="s">
        <v>358</v>
      </c>
      <c r="AD893" s="100">
        <v>230</v>
      </c>
      <c r="AE893" s="100">
        <v>168</v>
      </c>
      <c r="AF893" s="100">
        <v>113</v>
      </c>
      <c r="AG893" s="100">
        <v>101</v>
      </c>
      <c r="AJ893" s="100" t="str">
        <f t="shared" si="576"/>
        <v>●</v>
      </c>
      <c r="AK893" s="100" t="str">
        <f t="shared" si="570"/>
        <v>●</v>
      </c>
      <c r="AL893" s="100" t="str">
        <f t="shared" si="579"/>
        <v>●</v>
      </c>
      <c r="AM893" s="100" t="str">
        <f t="shared" si="572"/>
        <v>●</v>
      </c>
      <c r="AP893" s="100" t="str">
        <f t="shared" si="577"/>
        <v>●</v>
      </c>
      <c r="AQ893" s="100" t="str">
        <f t="shared" si="573"/>
        <v>●</v>
      </c>
      <c r="AR893" s="100" t="str">
        <f t="shared" si="574"/>
        <v>●</v>
      </c>
      <c r="AS893" s="100" t="str">
        <f t="shared" si="578"/>
        <v>●</v>
      </c>
    </row>
    <row r="894" spans="2:45" s="100" customFormat="1" ht="14.25" customHeight="1">
      <c r="B894" s="102" t="s">
        <v>126</v>
      </c>
      <c r="C894" s="106">
        <v>40</v>
      </c>
      <c r="D894" s="107">
        <v>44</v>
      </c>
      <c r="E894" s="107">
        <v>37</v>
      </c>
      <c r="F894" s="107">
        <v>35</v>
      </c>
      <c r="G894" s="107">
        <f>第2表01元データ!T70</f>
        <v>38</v>
      </c>
      <c r="H894" s="107">
        <f t="shared" si="580"/>
        <v>3</v>
      </c>
      <c r="I894" s="108">
        <f t="shared" si="581"/>
        <v>8.5714285714285712</v>
      </c>
      <c r="J894" s="102"/>
      <c r="K894" s="114" t="s">
        <v>126</v>
      </c>
      <c r="L894" s="106">
        <v>193</v>
      </c>
      <c r="M894" s="107">
        <v>122</v>
      </c>
      <c r="N894" s="107">
        <v>116</v>
      </c>
      <c r="O894" s="107">
        <v>100</v>
      </c>
      <c r="P894" s="107">
        <f>第2表01元データ!U70</f>
        <v>96</v>
      </c>
      <c r="Q894" s="107">
        <f t="shared" si="582"/>
        <v>-4</v>
      </c>
      <c r="R894" s="108">
        <f t="shared" si="583"/>
        <v>-4</v>
      </c>
      <c r="S894" s="108"/>
      <c r="T894" s="100">
        <v>205</v>
      </c>
      <c r="W894" s="100" t="s">
        <v>359</v>
      </c>
      <c r="X894" s="100">
        <v>58</v>
      </c>
      <c r="Y894" s="100">
        <v>50</v>
      </c>
      <c r="Z894" s="100">
        <v>40</v>
      </c>
      <c r="AA894" s="100">
        <v>44</v>
      </c>
      <c r="AC894" s="100" t="s">
        <v>359</v>
      </c>
      <c r="AD894" s="100">
        <v>218</v>
      </c>
      <c r="AE894" s="100">
        <v>213</v>
      </c>
      <c r="AF894" s="100">
        <v>193</v>
      </c>
      <c r="AG894" s="100">
        <v>122</v>
      </c>
      <c r="AJ894" s="100" t="str">
        <f t="shared" si="576"/>
        <v>●</v>
      </c>
      <c r="AK894" s="100" t="str">
        <f t="shared" si="570"/>
        <v>●</v>
      </c>
      <c r="AL894" s="100" t="str">
        <f t="shared" si="579"/>
        <v>●</v>
      </c>
      <c r="AM894" s="100" t="str">
        <f t="shared" si="572"/>
        <v>●</v>
      </c>
      <c r="AP894" s="100" t="str">
        <f t="shared" si="577"/>
        <v>●</v>
      </c>
      <c r="AQ894" s="100" t="str">
        <f t="shared" si="573"/>
        <v>●</v>
      </c>
      <c r="AR894" s="100" t="str">
        <f t="shared" si="574"/>
        <v>●</v>
      </c>
      <c r="AS894" s="100" t="str">
        <f t="shared" si="578"/>
        <v>●</v>
      </c>
    </row>
    <row r="895" spans="2:45" s="100" customFormat="1" ht="14.25" customHeight="1">
      <c r="B895" s="102" t="s">
        <v>127</v>
      </c>
      <c r="C895" s="106">
        <v>45</v>
      </c>
      <c r="D895" s="107">
        <v>34</v>
      </c>
      <c r="E895" s="107">
        <v>36</v>
      </c>
      <c r="F895" s="107">
        <v>32</v>
      </c>
      <c r="G895" s="107">
        <f>第2表01元データ!T71</f>
        <v>24</v>
      </c>
      <c r="H895" s="107">
        <f t="shared" si="580"/>
        <v>-8</v>
      </c>
      <c r="I895" s="108">
        <f t="shared" si="581"/>
        <v>-25</v>
      </c>
      <c r="J895" s="102"/>
      <c r="K895" s="114" t="s">
        <v>127</v>
      </c>
      <c r="L895" s="106">
        <v>195</v>
      </c>
      <c r="M895" s="107">
        <v>154</v>
      </c>
      <c r="N895" s="107">
        <v>94</v>
      </c>
      <c r="O895" s="107">
        <v>107</v>
      </c>
      <c r="P895" s="107">
        <f>第2表01元データ!U71</f>
        <v>87</v>
      </c>
      <c r="Q895" s="107">
        <f t="shared" si="582"/>
        <v>-20</v>
      </c>
      <c r="R895" s="108">
        <f t="shared" si="583"/>
        <v>-18.691588785046729</v>
      </c>
      <c r="S895" s="108"/>
      <c r="T895" s="100">
        <v>206</v>
      </c>
      <c r="W895" s="100" t="s">
        <v>360</v>
      </c>
      <c r="X895" s="100">
        <v>55</v>
      </c>
      <c r="Y895" s="100">
        <v>34</v>
      </c>
      <c r="Z895" s="100">
        <v>45</v>
      </c>
      <c r="AA895" s="100">
        <v>34</v>
      </c>
      <c r="AC895" s="100" t="s">
        <v>360</v>
      </c>
      <c r="AD895" s="100">
        <v>167</v>
      </c>
      <c r="AE895" s="100">
        <v>160</v>
      </c>
      <c r="AF895" s="100">
        <v>195</v>
      </c>
      <c r="AG895" s="100">
        <v>154</v>
      </c>
      <c r="AJ895" s="100" t="str">
        <f t="shared" si="576"/>
        <v>●</v>
      </c>
      <c r="AK895" s="100" t="str">
        <f t="shared" si="570"/>
        <v>○</v>
      </c>
      <c r="AL895" s="100" t="str">
        <f t="shared" si="579"/>
        <v>●</v>
      </c>
      <c r="AM895" s="100" t="str">
        <f t="shared" si="572"/>
        <v>●</v>
      </c>
      <c r="AP895" s="100" t="str">
        <f t="shared" si="577"/>
        <v>●</v>
      </c>
      <c r="AQ895" s="100" t="str">
        <f t="shared" si="573"/>
        <v>●</v>
      </c>
      <c r="AR895" s="100" t="str">
        <f t="shared" si="574"/>
        <v>●</v>
      </c>
      <c r="AS895" s="100" t="str">
        <f t="shared" si="578"/>
        <v>●</v>
      </c>
    </row>
    <row r="896" spans="2:45" s="100" customFormat="1" ht="14.25" customHeight="1">
      <c r="B896" s="102" t="s">
        <v>128</v>
      </c>
      <c r="C896" s="106">
        <v>41</v>
      </c>
      <c r="D896" s="107">
        <v>51</v>
      </c>
      <c r="E896" s="107">
        <v>52</v>
      </c>
      <c r="F896" s="107">
        <v>32</v>
      </c>
      <c r="G896" s="107">
        <f>第2表01元データ!T72</f>
        <v>30</v>
      </c>
      <c r="H896" s="107">
        <f t="shared" si="580"/>
        <v>-2</v>
      </c>
      <c r="I896" s="108">
        <f t="shared" si="581"/>
        <v>-6.25</v>
      </c>
      <c r="J896" s="102"/>
      <c r="K896" s="114" t="s">
        <v>128</v>
      </c>
      <c r="L896" s="106">
        <v>155</v>
      </c>
      <c r="M896" s="107">
        <v>157</v>
      </c>
      <c r="N896" s="107">
        <v>122</v>
      </c>
      <c r="O896" s="107">
        <v>88</v>
      </c>
      <c r="P896" s="107">
        <f>第2表01元データ!U72</f>
        <v>85</v>
      </c>
      <c r="Q896" s="107">
        <f t="shared" si="582"/>
        <v>-3</v>
      </c>
      <c r="R896" s="108">
        <f t="shared" si="583"/>
        <v>-3.4090909090909087</v>
      </c>
      <c r="S896" s="108"/>
      <c r="T896" s="100">
        <v>207</v>
      </c>
      <c r="W896" s="100" t="s">
        <v>361</v>
      </c>
      <c r="X896" s="100">
        <v>51</v>
      </c>
      <c r="Y896" s="100">
        <v>31</v>
      </c>
      <c r="Z896" s="100">
        <v>41</v>
      </c>
      <c r="AA896" s="100">
        <v>51</v>
      </c>
      <c r="AC896" s="100" t="s">
        <v>361</v>
      </c>
      <c r="AD896" s="100">
        <v>149</v>
      </c>
      <c r="AE896" s="100">
        <v>123</v>
      </c>
      <c r="AF896" s="100">
        <v>155</v>
      </c>
      <c r="AG896" s="100">
        <v>157</v>
      </c>
      <c r="AJ896" s="100" t="str">
        <f t="shared" si="576"/>
        <v>●</v>
      </c>
      <c r="AK896" s="100" t="str">
        <f t="shared" si="570"/>
        <v>●</v>
      </c>
      <c r="AL896" s="100" t="str">
        <f t="shared" si="579"/>
        <v>●</v>
      </c>
      <c r="AM896" s="100" t="str">
        <f t="shared" si="572"/>
        <v>●</v>
      </c>
      <c r="AP896" s="100" t="str">
        <f t="shared" si="577"/>
        <v>●</v>
      </c>
      <c r="AQ896" s="100" t="str">
        <f t="shared" si="573"/>
        <v>●</v>
      </c>
      <c r="AR896" s="100" t="str">
        <f t="shared" si="574"/>
        <v>●</v>
      </c>
      <c r="AS896" s="100" t="str">
        <f t="shared" si="578"/>
        <v>●</v>
      </c>
    </row>
    <row r="897" spans="2:45" s="100" customFormat="1" ht="14.25" customHeight="1">
      <c r="B897" s="102" t="s">
        <v>129</v>
      </c>
      <c r="C897" s="106">
        <v>33</v>
      </c>
      <c r="D897" s="107">
        <v>41</v>
      </c>
      <c r="E897" s="107">
        <v>65</v>
      </c>
      <c r="F897" s="107">
        <v>46</v>
      </c>
      <c r="G897" s="107">
        <f>第2表01元データ!T73</f>
        <v>42</v>
      </c>
      <c r="H897" s="107">
        <f t="shared" si="580"/>
        <v>-4</v>
      </c>
      <c r="I897" s="108">
        <f t="shared" si="581"/>
        <v>-8.695652173913043</v>
      </c>
      <c r="J897" s="102"/>
      <c r="K897" s="114" t="s">
        <v>129</v>
      </c>
      <c r="L897" s="106">
        <v>108</v>
      </c>
      <c r="M897" s="107">
        <v>117</v>
      </c>
      <c r="N897" s="107">
        <v>148</v>
      </c>
      <c r="O897" s="107">
        <v>103</v>
      </c>
      <c r="P897" s="107">
        <f>第2表01元データ!U73</f>
        <v>78</v>
      </c>
      <c r="Q897" s="107">
        <f t="shared" si="582"/>
        <v>-25</v>
      </c>
      <c r="R897" s="108">
        <f t="shared" si="583"/>
        <v>-24.271844660194176</v>
      </c>
      <c r="S897" s="108"/>
      <c r="T897" s="100">
        <v>208</v>
      </c>
      <c r="W897" s="100" t="s">
        <v>362</v>
      </c>
      <c r="X897" s="100">
        <v>62</v>
      </c>
      <c r="Y897" s="100">
        <v>33</v>
      </c>
      <c r="Z897" s="100">
        <v>33</v>
      </c>
      <c r="AA897" s="100">
        <v>41</v>
      </c>
      <c r="AC897" s="100" t="s">
        <v>362</v>
      </c>
      <c r="AD897" s="100">
        <v>230</v>
      </c>
      <c r="AE897" s="100">
        <v>142</v>
      </c>
      <c r="AF897" s="100">
        <v>108</v>
      </c>
      <c r="AG897" s="100">
        <v>117</v>
      </c>
      <c r="AJ897" s="100" t="str">
        <f t="shared" si="576"/>
        <v>●</v>
      </c>
      <c r="AK897" s="100" t="str">
        <f t="shared" si="570"/>
        <v>●</v>
      </c>
      <c r="AL897" s="100" t="str">
        <f t="shared" si="579"/>
        <v>●</v>
      </c>
      <c r="AM897" s="100" t="str">
        <f t="shared" si="572"/>
        <v>●</v>
      </c>
      <c r="AP897" s="100" t="str">
        <f t="shared" si="577"/>
        <v>●</v>
      </c>
      <c r="AQ897" s="100" t="str">
        <f t="shared" si="573"/>
        <v>●</v>
      </c>
      <c r="AR897" s="100" t="str">
        <f t="shared" si="574"/>
        <v>●</v>
      </c>
      <c r="AS897" s="100" t="str">
        <f t="shared" si="578"/>
        <v>●</v>
      </c>
    </row>
    <row r="898" spans="2:45" s="100" customFormat="1" ht="14.25" customHeight="1">
      <c r="B898" s="102" t="s">
        <v>130</v>
      </c>
      <c r="C898" s="106">
        <v>39</v>
      </c>
      <c r="D898" s="107">
        <v>44</v>
      </c>
      <c r="E898" s="107">
        <v>60</v>
      </c>
      <c r="F898" s="107">
        <v>72</v>
      </c>
      <c r="G898" s="107">
        <f>第2表01元データ!T74</f>
        <v>55</v>
      </c>
      <c r="H898" s="107">
        <f t="shared" si="580"/>
        <v>-17</v>
      </c>
      <c r="I898" s="108">
        <f t="shared" si="581"/>
        <v>-23.611111111111111</v>
      </c>
      <c r="J898" s="102"/>
      <c r="K898" s="114" t="s">
        <v>130</v>
      </c>
      <c r="L898" s="106">
        <v>129</v>
      </c>
      <c r="M898" s="107">
        <v>106</v>
      </c>
      <c r="N898" s="107">
        <v>123</v>
      </c>
      <c r="O898" s="107">
        <v>129</v>
      </c>
      <c r="P898" s="107">
        <f>第2表01元データ!U74</f>
        <v>120</v>
      </c>
      <c r="Q898" s="107">
        <f t="shared" si="582"/>
        <v>-9</v>
      </c>
      <c r="R898" s="108">
        <f t="shared" si="583"/>
        <v>-6.9767441860465116</v>
      </c>
      <c r="S898" s="108"/>
      <c r="T898" s="100">
        <v>209</v>
      </c>
      <c r="W898" s="100" t="s">
        <v>363</v>
      </c>
      <c r="X898" s="100">
        <v>66</v>
      </c>
      <c r="Y898" s="100">
        <v>55</v>
      </c>
      <c r="Z898" s="100">
        <v>39</v>
      </c>
      <c r="AA898" s="100">
        <v>44</v>
      </c>
      <c r="AC898" s="100" t="s">
        <v>363</v>
      </c>
      <c r="AD898" s="100">
        <v>284</v>
      </c>
      <c r="AE898" s="100">
        <v>208</v>
      </c>
      <c r="AF898" s="100">
        <v>129</v>
      </c>
      <c r="AG898" s="100">
        <v>106</v>
      </c>
      <c r="AJ898" s="100" t="str">
        <f t="shared" si="576"/>
        <v>●</v>
      </c>
      <c r="AK898" s="100" t="str">
        <f t="shared" si="570"/>
        <v>●</v>
      </c>
      <c r="AL898" s="100" t="str">
        <f>IF(E898=Z898,"○","●")</f>
        <v>●</v>
      </c>
      <c r="AM898" s="100" t="str">
        <f t="shared" si="572"/>
        <v>●</v>
      </c>
      <c r="AP898" s="100" t="str">
        <f t="shared" si="577"/>
        <v>●</v>
      </c>
      <c r="AQ898" s="100" t="str">
        <f t="shared" si="573"/>
        <v>●</v>
      </c>
      <c r="AR898" s="100" t="str">
        <f t="shared" si="574"/>
        <v>●</v>
      </c>
      <c r="AS898" s="100" t="str">
        <f t="shared" si="578"/>
        <v>●</v>
      </c>
    </row>
    <row r="899" spans="2:45" s="100" customFormat="1" ht="14.25" customHeight="1">
      <c r="B899" s="102" t="s">
        <v>131</v>
      </c>
      <c r="C899" s="106">
        <v>56</v>
      </c>
      <c r="D899" s="107">
        <v>60</v>
      </c>
      <c r="E899" s="107">
        <v>52</v>
      </c>
      <c r="F899" s="107">
        <v>66</v>
      </c>
      <c r="G899" s="107">
        <f>第2表01元データ!T75</f>
        <v>68</v>
      </c>
      <c r="H899" s="107">
        <f t="shared" si="580"/>
        <v>2</v>
      </c>
      <c r="I899" s="108">
        <f t="shared" si="581"/>
        <v>3.0303030303030303</v>
      </c>
      <c r="J899" s="102"/>
      <c r="K899" s="114" t="s">
        <v>131</v>
      </c>
      <c r="L899" s="106">
        <v>210</v>
      </c>
      <c r="M899" s="107">
        <v>128</v>
      </c>
      <c r="N899" s="107">
        <v>122</v>
      </c>
      <c r="O899" s="107">
        <v>150</v>
      </c>
      <c r="P899" s="107">
        <f>第2表01元データ!U75</f>
        <v>137</v>
      </c>
      <c r="Q899" s="107">
        <f t="shared" si="582"/>
        <v>-13</v>
      </c>
      <c r="R899" s="108">
        <f t="shared" si="583"/>
        <v>-8.6666666666666679</v>
      </c>
      <c r="S899" s="108"/>
      <c r="T899" s="100">
        <v>210</v>
      </c>
      <c r="W899" s="100" t="s">
        <v>364</v>
      </c>
      <c r="X899" s="100">
        <v>66</v>
      </c>
      <c r="Y899" s="100">
        <v>54</v>
      </c>
      <c r="Z899" s="100">
        <v>56</v>
      </c>
      <c r="AA899" s="100">
        <v>60</v>
      </c>
      <c r="AC899" s="100" t="s">
        <v>364</v>
      </c>
      <c r="AD899" s="100">
        <v>261</v>
      </c>
      <c r="AE899" s="100">
        <v>258</v>
      </c>
      <c r="AF899" s="100">
        <v>210</v>
      </c>
      <c r="AG899" s="100">
        <v>128</v>
      </c>
      <c r="AJ899" s="100" t="str">
        <f t="shared" si="576"/>
        <v>●</v>
      </c>
      <c r="AK899" s="100" t="str">
        <f t="shared" si="570"/>
        <v>●</v>
      </c>
      <c r="AL899" s="100" t="str">
        <f t="shared" ref="AL899:AL907" si="584">IF(E899=Z899,"○","●")</f>
        <v>●</v>
      </c>
      <c r="AM899" s="100" t="str">
        <f t="shared" si="572"/>
        <v>●</v>
      </c>
      <c r="AP899" s="100" t="str">
        <f t="shared" si="577"/>
        <v>●</v>
      </c>
      <c r="AQ899" s="100" t="str">
        <f t="shared" si="573"/>
        <v>●</v>
      </c>
      <c r="AR899" s="100" t="str">
        <f t="shared" si="574"/>
        <v>●</v>
      </c>
      <c r="AS899" s="100" t="str">
        <f t="shared" si="578"/>
        <v>●</v>
      </c>
    </row>
    <row r="900" spans="2:45" s="100" customFormat="1" ht="14.25" customHeight="1">
      <c r="B900" s="102" t="s">
        <v>132</v>
      </c>
      <c r="C900" s="106">
        <v>58</v>
      </c>
      <c r="D900" s="107">
        <v>63</v>
      </c>
      <c r="E900" s="107">
        <v>56</v>
      </c>
      <c r="F900" s="107">
        <v>51</v>
      </c>
      <c r="G900" s="107">
        <f>第2表01元データ!T76</f>
        <v>64</v>
      </c>
      <c r="H900" s="107">
        <f t="shared" si="580"/>
        <v>13</v>
      </c>
      <c r="I900" s="108">
        <f t="shared" si="581"/>
        <v>25.490196078431371</v>
      </c>
      <c r="J900" s="102"/>
      <c r="K900" s="114" t="s">
        <v>132</v>
      </c>
      <c r="L900" s="106">
        <v>273</v>
      </c>
      <c r="M900" s="107">
        <v>199</v>
      </c>
      <c r="N900" s="107">
        <v>137</v>
      </c>
      <c r="O900" s="107">
        <v>136</v>
      </c>
      <c r="P900" s="107">
        <f>第2表01元データ!U76</f>
        <v>134</v>
      </c>
      <c r="Q900" s="107">
        <f t="shared" si="582"/>
        <v>-2</v>
      </c>
      <c r="R900" s="108">
        <f t="shared" si="583"/>
        <v>-1.4705882352941175</v>
      </c>
      <c r="S900" s="108"/>
      <c r="T900" s="100">
        <v>211</v>
      </c>
      <c r="W900" s="100" t="s">
        <v>365</v>
      </c>
      <c r="X900" s="100">
        <v>67</v>
      </c>
      <c r="Y900" s="100">
        <v>48</v>
      </c>
      <c r="Z900" s="100">
        <v>58</v>
      </c>
      <c r="AA900" s="100">
        <v>63</v>
      </c>
      <c r="AC900" s="100" t="s">
        <v>365</v>
      </c>
      <c r="AD900" s="100">
        <v>270</v>
      </c>
      <c r="AE900" s="100">
        <v>254</v>
      </c>
      <c r="AF900" s="100">
        <v>273</v>
      </c>
      <c r="AG900" s="100">
        <v>199</v>
      </c>
      <c r="AJ900" s="100" t="str">
        <f t="shared" si="576"/>
        <v>●</v>
      </c>
      <c r="AK900" s="100" t="str">
        <f t="shared" si="570"/>
        <v>●</v>
      </c>
      <c r="AL900" s="100" t="str">
        <f t="shared" si="584"/>
        <v>●</v>
      </c>
      <c r="AM900" s="100" t="str">
        <f t="shared" si="572"/>
        <v>●</v>
      </c>
      <c r="AP900" s="100" t="str">
        <f t="shared" si="577"/>
        <v>●</v>
      </c>
      <c r="AQ900" s="100" t="str">
        <f t="shared" si="573"/>
        <v>●</v>
      </c>
      <c r="AR900" s="100" t="str">
        <f t="shared" si="574"/>
        <v>●</v>
      </c>
      <c r="AS900" s="100" t="str">
        <f t="shared" si="578"/>
        <v>●</v>
      </c>
    </row>
    <row r="901" spans="2:45" s="100" customFormat="1" ht="14.25" customHeight="1">
      <c r="B901" s="102" t="s">
        <v>133</v>
      </c>
      <c r="C901" s="106">
        <v>47</v>
      </c>
      <c r="D901" s="107">
        <v>70</v>
      </c>
      <c r="E901" s="107">
        <v>84</v>
      </c>
      <c r="F901" s="107">
        <v>60</v>
      </c>
      <c r="G901" s="107">
        <f>第2表01元データ!T77</f>
        <v>63</v>
      </c>
      <c r="H901" s="107">
        <f t="shared" si="580"/>
        <v>3</v>
      </c>
      <c r="I901" s="108">
        <f t="shared" si="581"/>
        <v>5</v>
      </c>
      <c r="J901" s="102"/>
      <c r="K901" s="114" t="s">
        <v>133</v>
      </c>
      <c r="L901" s="106">
        <v>253</v>
      </c>
      <c r="M901" s="107">
        <v>258</v>
      </c>
      <c r="N901" s="107">
        <v>206</v>
      </c>
      <c r="O901" s="107">
        <v>141</v>
      </c>
      <c r="P901" s="107">
        <f>第2表01元データ!U77</f>
        <v>142</v>
      </c>
      <c r="Q901" s="107">
        <f t="shared" si="582"/>
        <v>1</v>
      </c>
      <c r="R901" s="108">
        <f t="shared" si="583"/>
        <v>0.70921985815602839</v>
      </c>
      <c r="S901" s="108"/>
      <c r="T901" s="100">
        <v>212</v>
      </c>
      <c r="W901" s="100" t="s">
        <v>366</v>
      </c>
      <c r="X901" s="100">
        <v>68</v>
      </c>
      <c r="Y901" s="100">
        <v>56</v>
      </c>
      <c r="Z901" s="100">
        <v>47</v>
      </c>
      <c r="AA901" s="100">
        <v>70</v>
      </c>
      <c r="AC901" s="100" t="s">
        <v>366</v>
      </c>
      <c r="AD901" s="100">
        <v>286</v>
      </c>
      <c r="AE901" s="100">
        <v>246</v>
      </c>
      <c r="AF901" s="100">
        <v>253</v>
      </c>
      <c r="AG901" s="100">
        <v>258</v>
      </c>
      <c r="AJ901" s="100" t="str">
        <f t="shared" si="576"/>
        <v>●</v>
      </c>
      <c r="AK901" s="100" t="str">
        <f t="shared" si="570"/>
        <v>●</v>
      </c>
      <c r="AL901" s="100" t="str">
        <f t="shared" si="584"/>
        <v>●</v>
      </c>
      <c r="AM901" s="100" t="str">
        <f t="shared" si="572"/>
        <v>●</v>
      </c>
      <c r="AP901" s="100" t="str">
        <f t="shared" si="577"/>
        <v>●</v>
      </c>
      <c r="AQ901" s="100" t="str">
        <f t="shared" si="573"/>
        <v>●</v>
      </c>
      <c r="AR901" s="100" t="str">
        <f t="shared" si="574"/>
        <v>●</v>
      </c>
      <c r="AS901" s="100" t="str">
        <f t="shared" si="578"/>
        <v>●</v>
      </c>
    </row>
    <row r="902" spans="2:45" s="100" customFormat="1" ht="14.25" customHeight="1">
      <c r="B902" s="102" t="s">
        <v>134</v>
      </c>
      <c r="C902" s="106">
        <v>54</v>
      </c>
      <c r="D902" s="107">
        <v>53</v>
      </c>
      <c r="E902" s="107">
        <v>84</v>
      </c>
      <c r="F902" s="107">
        <v>92</v>
      </c>
      <c r="G902" s="107">
        <f>第2表01元データ!T78</f>
        <v>67</v>
      </c>
      <c r="H902" s="107">
        <f t="shared" si="580"/>
        <v>-25</v>
      </c>
      <c r="I902" s="108">
        <f t="shared" si="581"/>
        <v>-27.173913043478258</v>
      </c>
      <c r="J902" s="102"/>
      <c r="K902" s="114" t="s">
        <v>134</v>
      </c>
      <c r="L902" s="106">
        <v>249</v>
      </c>
      <c r="M902" s="107">
        <v>239</v>
      </c>
      <c r="N902" s="107">
        <v>255</v>
      </c>
      <c r="O902" s="107">
        <v>211</v>
      </c>
      <c r="P902" s="107">
        <f>第2表01元データ!U78</f>
        <v>142</v>
      </c>
      <c r="Q902" s="107">
        <f t="shared" si="582"/>
        <v>-69</v>
      </c>
      <c r="R902" s="108">
        <f t="shared" si="583"/>
        <v>-32.70142180094787</v>
      </c>
      <c r="S902" s="108"/>
      <c r="T902" s="100">
        <v>213</v>
      </c>
      <c r="W902" s="100" t="s">
        <v>367</v>
      </c>
      <c r="X902" s="100">
        <v>58</v>
      </c>
      <c r="Y902" s="100">
        <v>62</v>
      </c>
      <c r="Z902" s="100">
        <v>54</v>
      </c>
      <c r="AA902" s="100">
        <v>53</v>
      </c>
      <c r="AC902" s="100" t="s">
        <v>367</v>
      </c>
      <c r="AD902" s="100">
        <v>296</v>
      </c>
      <c r="AE902" s="100">
        <v>277</v>
      </c>
      <c r="AF902" s="100">
        <v>249</v>
      </c>
      <c r="AG902" s="100">
        <v>239</v>
      </c>
      <c r="AJ902" s="100" t="str">
        <f t="shared" si="576"/>
        <v>●</v>
      </c>
      <c r="AK902" s="100" t="str">
        <f t="shared" si="570"/>
        <v>●</v>
      </c>
      <c r="AL902" s="100" t="str">
        <f t="shared" si="584"/>
        <v>●</v>
      </c>
      <c r="AM902" s="100" t="str">
        <f t="shared" si="572"/>
        <v>●</v>
      </c>
      <c r="AP902" s="100" t="str">
        <f t="shared" si="577"/>
        <v>●</v>
      </c>
      <c r="AQ902" s="100" t="str">
        <f t="shared" si="573"/>
        <v>●</v>
      </c>
      <c r="AR902" s="100" t="str">
        <f t="shared" si="574"/>
        <v>●</v>
      </c>
      <c r="AS902" s="100" t="str">
        <f t="shared" si="578"/>
        <v>●</v>
      </c>
    </row>
    <row r="903" spans="2:45" s="100" customFormat="1" ht="14.25" customHeight="1">
      <c r="B903" s="102" t="s">
        <v>135</v>
      </c>
      <c r="C903" s="106">
        <v>70</v>
      </c>
      <c r="D903" s="107">
        <v>61</v>
      </c>
      <c r="E903" s="107">
        <v>62</v>
      </c>
      <c r="F903" s="107">
        <v>95</v>
      </c>
      <c r="G903" s="107">
        <f>第2表01元データ!T79</f>
        <v>92</v>
      </c>
      <c r="H903" s="107">
        <f t="shared" si="580"/>
        <v>-3</v>
      </c>
      <c r="I903" s="108">
        <f t="shared" si="581"/>
        <v>-3.1578947368421053</v>
      </c>
      <c r="J903" s="102"/>
      <c r="K903" s="114" t="s">
        <v>135</v>
      </c>
      <c r="L903" s="106">
        <v>261</v>
      </c>
      <c r="M903" s="107">
        <v>234</v>
      </c>
      <c r="N903" s="107">
        <v>243</v>
      </c>
      <c r="O903" s="107">
        <v>255</v>
      </c>
      <c r="P903" s="107">
        <f>第2表01元データ!U79</f>
        <v>206</v>
      </c>
      <c r="Q903" s="107">
        <f t="shared" si="582"/>
        <v>-49</v>
      </c>
      <c r="R903" s="108">
        <f t="shared" si="583"/>
        <v>-19.215686274509807</v>
      </c>
      <c r="S903" s="108"/>
      <c r="T903" s="100">
        <v>214</v>
      </c>
      <c r="W903" s="100" t="s">
        <v>368</v>
      </c>
      <c r="X903" s="100">
        <v>81</v>
      </c>
      <c r="Y903" s="100">
        <v>54</v>
      </c>
      <c r="Z903" s="100">
        <v>70</v>
      </c>
      <c r="AA903" s="100">
        <v>61</v>
      </c>
      <c r="AC903" s="100" t="s">
        <v>368</v>
      </c>
      <c r="AD903" s="100">
        <v>302</v>
      </c>
      <c r="AE903" s="100">
        <v>270</v>
      </c>
      <c r="AF903" s="100">
        <v>261</v>
      </c>
      <c r="AG903" s="100">
        <v>234</v>
      </c>
      <c r="AJ903" s="100" t="str">
        <f t="shared" si="576"/>
        <v>●</v>
      </c>
      <c r="AK903" s="100" t="str">
        <f t="shared" si="570"/>
        <v>●</v>
      </c>
      <c r="AL903" s="100" t="str">
        <f t="shared" si="584"/>
        <v>●</v>
      </c>
      <c r="AM903" s="100" t="str">
        <f t="shared" si="572"/>
        <v>●</v>
      </c>
      <c r="AP903" s="100" t="str">
        <f t="shared" si="577"/>
        <v>●</v>
      </c>
      <c r="AQ903" s="100" t="str">
        <f t="shared" si="573"/>
        <v>●</v>
      </c>
      <c r="AR903" s="100" t="str">
        <f t="shared" si="574"/>
        <v>●</v>
      </c>
      <c r="AS903" s="100" t="str">
        <f t="shared" si="578"/>
        <v>●</v>
      </c>
    </row>
    <row r="904" spans="2:45" s="100" customFormat="1" ht="14.25" customHeight="1">
      <c r="B904" s="102" t="s">
        <v>136</v>
      </c>
      <c r="C904" s="106">
        <v>52</v>
      </c>
      <c r="D904" s="107">
        <v>68</v>
      </c>
      <c r="E904" s="107">
        <v>62</v>
      </c>
      <c r="F904" s="107">
        <v>59</v>
      </c>
      <c r="G904" s="107">
        <f>第2表01元データ!T80</f>
        <v>86</v>
      </c>
      <c r="H904" s="107">
        <f t="shared" si="580"/>
        <v>27</v>
      </c>
      <c r="I904" s="108">
        <f t="shared" si="581"/>
        <v>45.762711864406782</v>
      </c>
      <c r="J904" s="102"/>
      <c r="K904" s="114" t="s">
        <v>136</v>
      </c>
      <c r="L904" s="106">
        <v>252</v>
      </c>
      <c r="M904" s="107">
        <v>259</v>
      </c>
      <c r="N904" s="107">
        <v>225</v>
      </c>
      <c r="O904" s="107">
        <v>248</v>
      </c>
      <c r="P904" s="107">
        <f>第2表01元データ!U80</f>
        <v>256</v>
      </c>
      <c r="Q904" s="107">
        <f t="shared" si="582"/>
        <v>8</v>
      </c>
      <c r="R904" s="108">
        <f t="shared" si="583"/>
        <v>3.225806451612903</v>
      </c>
      <c r="S904" s="108"/>
      <c r="T904" s="100">
        <v>215</v>
      </c>
      <c r="W904" s="99" t="s">
        <v>369</v>
      </c>
      <c r="X904" s="99">
        <v>46</v>
      </c>
      <c r="Y904" s="99">
        <v>57</v>
      </c>
      <c r="Z904" s="99">
        <v>52</v>
      </c>
      <c r="AA904" s="99">
        <v>68</v>
      </c>
      <c r="AB904" s="99"/>
      <c r="AC904" s="99" t="s">
        <v>369</v>
      </c>
      <c r="AD904" s="99">
        <v>243</v>
      </c>
      <c r="AE904" s="99">
        <v>264</v>
      </c>
      <c r="AF904" s="99">
        <v>252</v>
      </c>
      <c r="AG904" s="99">
        <v>259</v>
      </c>
      <c r="AJ904" s="100" t="str">
        <f t="shared" si="576"/>
        <v>●</v>
      </c>
      <c r="AK904" s="100" t="str">
        <f t="shared" si="570"/>
        <v>●</v>
      </c>
      <c r="AL904" s="100" t="str">
        <f t="shared" si="584"/>
        <v>●</v>
      </c>
      <c r="AM904" s="100" t="str">
        <f t="shared" si="572"/>
        <v>●</v>
      </c>
      <c r="AP904" s="100" t="str">
        <f t="shared" si="577"/>
        <v>●</v>
      </c>
      <c r="AQ904" s="100" t="str">
        <f t="shared" si="573"/>
        <v>●</v>
      </c>
      <c r="AR904" s="100" t="str">
        <f t="shared" si="574"/>
        <v>●</v>
      </c>
      <c r="AS904" s="100" t="str">
        <f t="shared" si="578"/>
        <v>●</v>
      </c>
    </row>
    <row r="905" spans="2:45" s="100" customFormat="1" ht="14.25" customHeight="1">
      <c r="B905" s="102" t="s">
        <v>137</v>
      </c>
      <c r="C905" s="106">
        <v>53</v>
      </c>
      <c r="D905" s="107">
        <v>49</v>
      </c>
      <c r="E905" s="107">
        <v>68</v>
      </c>
      <c r="F905" s="107">
        <v>59</v>
      </c>
      <c r="G905" s="107">
        <f>第2表01元データ!T81</f>
        <v>55</v>
      </c>
      <c r="H905" s="107">
        <f t="shared" si="580"/>
        <v>-4</v>
      </c>
      <c r="I905" s="108">
        <f t="shared" si="581"/>
        <v>-6.7796610169491522</v>
      </c>
      <c r="J905" s="102"/>
      <c r="K905" s="114" t="s">
        <v>137</v>
      </c>
      <c r="L905" s="106">
        <v>244</v>
      </c>
      <c r="M905" s="107">
        <v>233</v>
      </c>
      <c r="N905" s="107">
        <v>239</v>
      </c>
      <c r="O905" s="107">
        <v>211</v>
      </c>
      <c r="P905" s="107">
        <f>第2表01元データ!U81</f>
        <v>240</v>
      </c>
      <c r="Q905" s="107">
        <f t="shared" si="582"/>
        <v>29</v>
      </c>
      <c r="R905" s="108">
        <f t="shared" si="583"/>
        <v>13.744075829383887</v>
      </c>
      <c r="S905" s="108"/>
      <c r="T905" s="100">
        <v>216</v>
      </c>
      <c r="W905" s="100" t="s">
        <v>370</v>
      </c>
      <c r="X905" s="100">
        <v>37</v>
      </c>
      <c r="Y905" s="100">
        <v>35</v>
      </c>
      <c r="Z905" s="100">
        <v>53</v>
      </c>
      <c r="AA905" s="100">
        <v>49</v>
      </c>
      <c r="AC905" s="100" t="s">
        <v>370</v>
      </c>
      <c r="AD905" s="100">
        <v>194</v>
      </c>
      <c r="AE905" s="100">
        <v>213</v>
      </c>
      <c r="AF905" s="100">
        <v>244</v>
      </c>
      <c r="AG905" s="100">
        <v>233</v>
      </c>
      <c r="AJ905" s="100" t="str">
        <f t="shared" si="576"/>
        <v>●</v>
      </c>
      <c r="AK905" s="100" t="str">
        <f t="shared" si="570"/>
        <v>●</v>
      </c>
      <c r="AL905" s="100" t="str">
        <f t="shared" si="584"/>
        <v>●</v>
      </c>
      <c r="AM905" s="100" t="str">
        <f t="shared" si="572"/>
        <v>●</v>
      </c>
      <c r="AP905" s="100" t="str">
        <f t="shared" si="577"/>
        <v>●</v>
      </c>
      <c r="AQ905" s="100" t="str">
        <f t="shared" si="573"/>
        <v>●</v>
      </c>
      <c r="AR905" s="100" t="str">
        <f t="shared" si="574"/>
        <v>●</v>
      </c>
      <c r="AS905" s="100" t="str">
        <f t="shared" si="578"/>
        <v>●</v>
      </c>
    </row>
    <row r="906" spans="2:45" s="100" customFormat="1" ht="14.25" customHeight="1">
      <c r="B906" s="102" t="s">
        <v>138</v>
      </c>
      <c r="C906" s="106">
        <v>24</v>
      </c>
      <c r="D906" s="107">
        <v>45</v>
      </c>
      <c r="E906" s="107">
        <v>39</v>
      </c>
      <c r="F906" s="107">
        <v>49</v>
      </c>
      <c r="G906" s="107">
        <f>第2表01元データ!T82</f>
        <v>50</v>
      </c>
      <c r="H906" s="107">
        <f t="shared" si="580"/>
        <v>1</v>
      </c>
      <c r="I906" s="108">
        <f t="shared" si="581"/>
        <v>2.0408163265306123</v>
      </c>
      <c r="J906" s="102"/>
      <c r="K906" s="114" t="s">
        <v>138</v>
      </c>
      <c r="L906" s="106">
        <v>160</v>
      </c>
      <c r="M906" s="107">
        <v>202</v>
      </c>
      <c r="N906" s="107">
        <v>215</v>
      </c>
      <c r="O906" s="107">
        <v>240</v>
      </c>
      <c r="P906" s="107">
        <f>第2表01元データ!U82</f>
        <v>195</v>
      </c>
      <c r="Q906" s="107">
        <f t="shared" si="582"/>
        <v>-45</v>
      </c>
      <c r="R906" s="108">
        <f t="shared" si="583"/>
        <v>-18.75</v>
      </c>
      <c r="S906" s="108"/>
      <c r="T906" s="100">
        <v>217</v>
      </c>
      <c r="W906" s="100" t="s">
        <v>371</v>
      </c>
      <c r="X906" s="100">
        <v>22</v>
      </c>
      <c r="Y906" s="100">
        <v>33</v>
      </c>
      <c r="Z906" s="100">
        <v>24</v>
      </c>
      <c r="AA906" s="100">
        <v>45</v>
      </c>
      <c r="AC906" s="100" t="s">
        <v>371</v>
      </c>
      <c r="AD906" s="100">
        <v>136</v>
      </c>
      <c r="AE906" s="100">
        <v>144</v>
      </c>
      <c r="AF906" s="100">
        <v>160</v>
      </c>
      <c r="AG906" s="100">
        <v>202</v>
      </c>
      <c r="AJ906" s="100" t="str">
        <f t="shared" si="576"/>
        <v>●</v>
      </c>
      <c r="AK906" s="100" t="str">
        <f t="shared" si="570"/>
        <v>●</v>
      </c>
      <c r="AL906" s="100" t="str">
        <f t="shared" si="584"/>
        <v>●</v>
      </c>
      <c r="AM906" s="100" t="str">
        <f t="shared" si="572"/>
        <v>●</v>
      </c>
      <c r="AP906" s="100" t="str">
        <f t="shared" si="577"/>
        <v>●</v>
      </c>
      <c r="AQ906" s="100" t="str">
        <f t="shared" si="573"/>
        <v>●</v>
      </c>
      <c r="AR906" s="100" t="str">
        <f t="shared" si="574"/>
        <v>●</v>
      </c>
      <c r="AS906" s="100" t="str">
        <f t="shared" si="578"/>
        <v>●</v>
      </c>
    </row>
    <row r="907" spans="2:45" s="100" customFormat="1" ht="14.25" customHeight="1">
      <c r="B907" s="102" t="s">
        <v>110</v>
      </c>
      <c r="C907" s="106">
        <v>28</v>
      </c>
      <c r="D907" s="107">
        <v>37</v>
      </c>
      <c r="E907" s="107">
        <v>39</v>
      </c>
      <c r="F907" s="107">
        <v>47</v>
      </c>
      <c r="G907" s="107">
        <f>第2表01元データ!T83</f>
        <v>46</v>
      </c>
      <c r="H907" s="107">
        <f t="shared" si="580"/>
        <v>-1</v>
      </c>
      <c r="I907" s="108">
        <f t="shared" si="581"/>
        <v>-2.1276595744680851</v>
      </c>
      <c r="J907" s="102"/>
      <c r="K907" s="114" t="s">
        <v>110</v>
      </c>
      <c r="L907" s="106">
        <v>173</v>
      </c>
      <c r="M907" s="107">
        <v>207</v>
      </c>
      <c r="N907" s="107">
        <v>291</v>
      </c>
      <c r="O907" s="107">
        <v>283</v>
      </c>
      <c r="P907" s="107">
        <f>第2表01元データ!U83</f>
        <v>380</v>
      </c>
      <c r="Q907" s="107">
        <f t="shared" si="582"/>
        <v>97</v>
      </c>
      <c r="R907" s="108">
        <f t="shared" si="583"/>
        <v>34.275618374558306</v>
      </c>
      <c r="S907" s="108"/>
      <c r="T907" s="100">
        <v>218</v>
      </c>
      <c r="W907" s="100" t="s">
        <v>378</v>
      </c>
      <c r="X907" s="100">
        <v>15</v>
      </c>
      <c r="Y907" s="100">
        <v>19</v>
      </c>
      <c r="Z907" s="100">
        <v>28</v>
      </c>
      <c r="AA907" s="100">
        <v>37</v>
      </c>
      <c r="AC907" s="100" t="s">
        <v>378</v>
      </c>
      <c r="AD907" s="100">
        <v>103</v>
      </c>
      <c r="AE907" s="100">
        <v>138</v>
      </c>
      <c r="AF907" s="100">
        <v>173</v>
      </c>
      <c r="AG907" s="100">
        <v>207</v>
      </c>
      <c r="AJ907" s="100" t="str">
        <f t="shared" si="576"/>
        <v>●</v>
      </c>
      <c r="AK907" s="100" t="str">
        <f t="shared" si="570"/>
        <v>●</v>
      </c>
      <c r="AL907" s="100" t="str">
        <f t="shared" si="584"/>
        <v>●</v>
      </c>
      <c r="AM907" s="100" t="str">
        <f t="shared" si="572"/>
        <v>●</v>
      </c>
      <c r="AP907" s="100" t="str">
        <f t="shared" si="577"/>
        <v>●</v>
      </c>
      <c r="AQ907" s="100" t="str">
        <f t="shared" si="573"/>
        <v>●</v>
      </c>
      <c r="AR907" s="100" t="str">
        <f t="shared" si="574"/>
        <v>●</v>
      </c>
      <c r="AS907" s="100" t="str">
        <f t="shared" si="578"/>
        <v>●</v>
      </c>
    </row>
    <row r="908" spans="2:45" s="100" customFormat="1" ht="14.25" customHeight="1">
      <c r="B908" s="119" t="s">
        <v>111</v>
      </c>
      <c r="C908" s="120" t="s">
        <v>313</v>
      </c>
      <c r="D908" s="116" t="s">
        <v>313</v>
      </c>
      <c r="E908" s="116" t="s">
        <v>313</v>
      </c>
      <c r="F908" s="116">
        <v>1</v>
      </c>
      <c r="G908" s="107">
        <f>第2表01元データ!T84</f>
        <v>18</v>
      </c>
      <c r="H908" s="107"/>
      <c r="I908" s="108"/>
      <c r="K908" s="119" t="s">
        <v>111</v>
      </c>
      <c r="L908" s="120" t="s">
        <v>313</v>
      </c>
      <c r="M908" s="116" t="s">
        <v>313</v>
      </c>
      <c r="N908" s="116" t="s">
        <v>313</v>
      </c>
      <c r="O908" s="116">
        <v>17</v>
      </c>
      <c r="P908" s="107">
        <f>第2表01元データ!U84</f>
        <v>40</v>
      </c>
      <c r="Q908" s="107"/>
      <c r="R908" s="108"/>
      <c r="T908" s="100">
        <v>219</v>
      </c>
    </row>
    <row r="909" spans="2:45" s="100" customFormat="1" ht="14.25" customHeight="1">
      <c r="B909" s="118"/>
      <c r="C909" s="118"/>
      <c r="D909" s="118"/>
      <c r="E909" s="118"/>
      <c r="F909" s="118"/>
      <c r="G909" s="118"/>
      <c r="H909" s="118"/>
      <c r="I909" s="118"/>
      <c r="J909" s="118"/>
      <c r="K909" s="118"/>
      <c r="L909" s="118"/>
      <c r="M909" s="118"/>
      <c r="N909" s="118"/>
      <c r="O909" s="118"/>
      <c r="P909" s="168"/>
      <c r="W909" s="100">
        <v>47</v>
      </c>
    </row>
    <row r="910" spans="2:45" s="100" customFormat="1" ht="14.25" customHeight="1">
      <c r="B910" s="118"/>
      <c r="C910" s="118"/>
      <c r="D910" s="118"/>
      <c r="E910" s="118"/>
      <c r="F910" s="118"/>
      <c r="G910" s="118"/>
      <c r="H910" s="118"/>
      <c r="I910" s="118"/>
      <c r="J910" s="118"/>
      <c r="K910" s="118"/>
      <c r="L910" s="118"/>
      <c r="M910" s="118"/>
      <c r="N910" s="118"/>
      <c r="O910" s="118"/>
      <c r="P910" s="168"/>
    </row>
    <row r="911" spans="2:45" s="100" customFormat="1" ht="14.25" customHeight="1">
      <c r="B911" s="118"/>
      <c r="C911" s="118"/>
      <c r="D911" s="118"/>
      <c r="E911" s="118"/>
      <c r="F911" s="118"/>
      <c r="G911" s="118"/>
      <c r="H911" s="118"/>
      <c r="I911" s="118"/>
      <c r="J911" s="118"/>
      <c r="K911" s="118"/>
      <c r="L911" s="118"/>
      <c r="M911" s="118"/>
      <c r="N911" s="118"/>
      <c r="O911" s="118"/>
      <c r="P911" s="168"/>
    </row>
    <row r="912" spans="2:45" s="99" customFormat="1" ht="14.25" customHeight="1">
      <c r="B912" s="99" t="s">
        <v>253</v>
      </c>
      <c r="H912" s="99" t="s">
        <v>805</v>
      </c>
      <c r="I912" s="380">
        <f>令和2年9月末住基人口!L16</f>
        <v>2956</v>
      </c>
      <c r="K912" s="99" t="s">
        <v>254</v>
      </c>
      <c r="Q912" s="99" t="s">
        <v>805</v>
      </c>
      <c r="R912" s="380">
        <f>令和2年9月末住基人口!L22</f>
        <v>4694</v>
      </c>
      <c r="W912" s="100"/>
      <c r="X912" s="100"/>
      <c r="Y912" s="100"/>
      <c r="Z912" s="100"/>
      <c r="AA912" s="100"/>
      <c r="AB912" s="100"/>
      <c r="AC912" s="100"/>
      <c r="AD912" s="100"/>
      <c r="AE912" s="100"/>
      <c r="AF912" s="100"/>
      <c r="AG912" s="100"/>
    </row>
    <row r="913" spans="2:45" s="100" customFormat="1" ht="14.25" customHeight="1">
      <c r="B913" s="583" t="s">
        <v>335</v>
      </c>
      <c r="C913" s="101"/>
      <c r="D913" s="101"/>
      <c r="E913" s="101"/>
      <c r="F913" s="101"/>
      <c r="G913" s="135"/>
      <c r="H913" s="131"/>
      <c r="I913" s="131"/>
      <c r="J913" s="102"/>
      <c r="K913" s="583" t="s">
        <v>335</v>
      </c>
      <c r="L913" s="101"/>
      <c r="M913" s="101"/>
      <c r="N913" s="101"/>
      <c r="O913" s="101"/>
      <c r="P913" s="135"/>
      <c r="Q913" s="131"/>
      <c r="R913" s="131"/>
      <c r="S913" s="103"/>
    </row>
    <row r="914" spans="2:45" s="100" customFormat="1" ht="14.25" customHeight="1">
      <c r="B914" s="584"/>
      <c r="C914" s="130" t="str">
        <f>$C$4</f>
        <v>平成12年</v>
      </c>
      <c r="D914" s="130" t="str">
        <f>$D$4</f>
        <v>平成17年</v>
      </c>
      <c r="E914" s="130" t="str">
        <f>$E$4</f>
        <v>平成22年</v>
      </c>
      <c r="F914" s="130" t="s">
        <v>410</v>
      </c>
      <c r="G914" s="130" t="s">
        <v>739</v>
      </c>
      <c r="H914" s="133" t="str">
        <f>$H$4</f>
        <v>対平成</v>
      </c>
      <c r="I914" s="134" t="str">
        <f>$I$4</f>
        <v>27年</v>
      </c>
      <c r="J914" s="102"/>
      <c r="K914" s="584"/>
      <c r="L914" s="130" t="str">
        <f>$C$4</f>
        <v>平成12年</v>
      </c>
      <c r="M914" s="130" t="str">
        <f>$D$4</f>
        <v>平成17年</v>
      </c>
      <c r="N914" s="130" t="str">
        <f>$E$4</f>
        <v>平成22年</v>
      </c>
      <c r="O914" s="130" t="s">
        <v>410</v>
      </c>
      <c r="P914" s="130" t="s">
        <v>739</v>
      </c>
      <c r="Q914" s="133" t="str">
        <f>$H$4</f>
        <v>対平成</v>
      </c>
      <c r="R914" s="134" t="str">
        <f>$I$4</f>
        <v>27年</v>
      </c>
      <c r="S914" s="103"/>
    </row>
    <row r="915" spans="2:45" s="100" customFormat="1" ht="14.25" customHeight="1">
      <c r="B915" s="585"/>
      <c r="C915" s="104"/>
      <c r="D915" s="104"/>
      <c r="E915" s="104"/>
      <c r="F915" s="104"/>
      <c r="G915" s="104"/>
      <c r="H915" s="132" t="s">
        <v>88</v>
      </c>
      <c r="I915" s="133" t="s">
        <v>398</v>
      </c>
      <c r="J915" s="102"/>
      <c r="K915" s="585"/>
      <c r="L915" s="104"/>
      <c r="M915" s="104"/>
      <c r="N915" s="104"/>
      <c r="O915" s="104"/>
      <c r="P915" s="104"/>
      <c r="Q915" s="132" t="s">
        <v>88</v>
      </c>
      <c r="R915" s="133" t="s">
        <v>398</v>
      </c>
      <c r="S915" s="103"/>
    </row>
    <row r="916" spans="2:45" s="199" customFormat="1" ht="14.25" customHeight="1">
      <c r="B916" s="200" t="s">
        <v>90</v>
      </c>
      <c r="C916" s="198">
        <v>3441</v>
      </c>
      <c r="D916" s="194">
        <v>3226</v>
      </c>
      <c r="E916" s="194">
        <v>2988</v>
      </c>
      <c r="F916" s="194">
        <v>3035</v>
      </c>
      <c r="G916" s="194">
        <f>IF(COUNTIF(G921:G939,"x"),"x",IF(SUM(G921:G939)=0,"-",SUM(G921:G939)))</f>
        <v>2919</v>
      </c>
      <c r="H916" s="193">
        <f t="shared" ref="H916:H919" si="585">IF(G916="x","x",IF(AND(G916="-",F916="-"),"-",IF(AND(G916="-",F916&gt;0),F916*-1,IF(AND(G916&gt;0,F916="-"),G916,G916-F916))))</f>
        <v>-116</v>
      </c>
      <c r="I916" s="195">
        <f t="shared" ref="I916:I919" si="586">IF(H916="x","x",IF(H916="-","-",IF(AND(F916="-",G916&gt;0),"皆増",IF(AND(F916&gt;0,G916="-"),"皆減",H916/F916*100))))</f>
        <v>-3.8220757825370675</v>
      </c>
      <c r="J916" s="196"/>
      <c r="K916" s="197" t="s">
        <v>90</v>
      </c>
      <c r="L916" s="198">
        <v>6605</v>
      </c>
      <c r="M916" s="194">
        <v>6007</v>
      </c>
      <c r="N916" s="194">
        <v>5559</v>
      </c>
      <c r="O916" s="194">
        <v>5280</v>
      </c>
      <c r="P916" s="194">
        <f>IF(COUNTIF(P921:P939,"x"),"x",IF(SUM(P921:P939)=0,"-",SUM(P921:P939)))</f>
        <v>4801</v>
      </c>
      <c r="Q916" s="193">
        <f t="shared" ref="Q916:Q919" si="587">IF(P916="x","x",IF(AND(P916="-",O916="-"),"-",IF(AND(P916="-",O916&gt;0),O916*-1,IF(AND(P916&gt;0,O916="-"),P916,P916-O916))))</f>
        <v>-479</v>
      </c>
      <c r="R916" s="195">
        <f t="shared" ref="R916:R919" si="588">IF(Q916="x","x",IF(Q916="-","-",IF(AND(O916="-",P916&gt;0),"皆増",IF(AND(O916&gt;0,P916="-"),"皆減",Q916/O916*100))))</f>
        <v>-9.0719696969696972</v>
      </c>
      <c r="S916" s="195"/>
      <c r="W916" s="199" t="s">
        <v>373</v>
      </c>
      <c r="X916" s="199">
        <v>3819</v>
      </c>
      <c r="Y916" s="199">
        <v>3529</v>
      </c>
      <c r="Z916" s="199">
        <v>3441</v>
      </c>
      <c r="AA916" s="199">
        <v>3226</v>
      </c>
      <c r="AC916" s="199" t="s">
        <v>373</v>
      </c>
      <c r="AD916" s="199">
        <v>6909</v>
      </c>
      <c r="AE916" s="199">
        <v>6556</v>
      </c>
      <c r="AF916" s="199">
        <v>6605</v>
      </c>
      <c r="AG916" s="199">
        <v>6007</v>
      </c>
      <c r="AJ916" s="199" t="str">
        <f>IF(C916=X916,"○","●")</f>
        <v>●</v>
      </c>
      <c r="AK916" s="199" t="str">
        <f t="shared" ref="AK916:AK938" si="589">IF(D916=Y916,"○","●")</f>
        <v>●</v>
      </c>
      <c r="AL916" s="199" t="str">
        <f t="shared" ref="AL916:AL917" si="590">IF(E916=Z916,"○","●")</f>
        <v>●</v>
      </c>
      <c r="AM916" s="199" t="str">
        <f t="shared" ref="AM916:AM938" si="591">IF(F916=AA916,"○","●")</f>
        <v>●</v>
      </c>
      <c r="AP916" s="199" t="str">
        <f>IF(L916=AD916,"○","●")</f>
        <v>●</v>
      </c>
      <c r="AQ916" s="199" t="str">
        <f t="shared" ref="AQ916:AQ938" si="592">IF(M916=AE916,"○","●")</f>
        <v>●</v>
      </c>
      <c r="AR916" s="199" t="str">
        <f t="shared" ref="AR916:AR938" si="593">IF(N916=AF916,"○","●")</f>
        <v>●</v>
      </c>
      <c r="AS916" s="199" t="str">
        <f t="shared" ref="AS916" si="594">IF(O916=AG916,"○","●")</f>
        <v>●</v>
      </c>
    </row>
    <row r="917" spans="2:45" s="100" customFormat="1" ht="14.25" customHeight="1">
      <c r="B917" s="105" t="s">
        <v>91</v>
      </c>
      <c r="C917" s="106">
        <v>355</v>
      </c>
      <c r="D917" s="107">
        <v>312</v>
      </c>
      <c r="E917" s="107">
        <v>306</v>
      </c>
      <c r="F917" s="107">
        <v>294</v>
      </c>
      <c r="G917" s="107">
        <f>IF(COUNTIF(G921:G923,"x"),"x",IF(SUM(G921:G923)=0,"-",SUM(G921:G923)))</f>
        <v>288</v>
      </c>
      <c r="H917" s="107">
        <f t="shared" si="585"/>
        <v>-6</v>
      </c>
      <c r="I917" s="108">
        <f t="shared" si="586"/>
        <v>-2.0408163265306123</v>
      </c>
      <c r="J917" s="102"/>
      <c r="K917" s="109" t="s">
        <v>91</v>
      </c>
      <c r="L917" s="106">
        <v>713</v>
      </c>
      <c r="M917" s="107">
        <v>615</v>
      </c>
      <c r="N917" s="107">
        <v>573</v>
      </c>
      <c r="O917" s="107">
        <v>502</v>
      </c>
      <c r="P917" s="107">
        <f>IF(COUNTIF(P921:P923,"x"),"x",IF(SUM(P921:P923)=0,"-",SUM(P921:P923)))</f>
        <v>397</v>
      </c>
      <c r="Q917" s="107">
        <f t="shared" si="587"/>
        <v>-105</v>
      </c>
      <c r="R917" s="108">
        <f t="shared" si="588"/>
        <v>-20.916334661354583</v>
      </c>
      <c r="S917" s="108"/>
      <c r="W917" s="100" t="s">
        <v>374</v>
      </c>
      <c r="X917" s="100">
        <v>607</v>
      </c>
      <c r="Y917" s="100">
        <v>487</v>
      </c>
      <c r="Z917" s="100">
        <v>355</v>
      </c>
      <c r="AA917" s="100">
        <v>312</v>
      </c>
      <c r="AC917" s="100" t="s">
        <v>374</v>
      </c>
      <c r="AD917" s="100">
        <v>978</v>
      </c>
      <c r="AE917" s="100">
        <v>759</v>
      </c>
      <c r="AF917" s="100">
        <v>713</v>
      </c>
      <c r="AG917" s="100">
        <v>615</v>
      </c>
      <c r="AJ917" s="100" t="str">
        <f t="shared" ref="AJ917:AJ938" si="595">IF(C917=X917,"○","●")</f>
        <v>●</v>
      </c>
      <c r="AK917" s="100" t="str">
        <f t="shared" si="589"/>
        <v>●</v>
      </c>
      <c r="AL917" s="100" t="str">
        <f t="shared" si="590"/>
        <v>●</v>
      </c>
      <c r="AM917" s="100" t="str">
        <f t="shared" si="591"/>
        <v>●</v>
      </c>
      <c r="AP917" s="100" t="str">
        <f t="shared" ref="AP917:AP938" si="596">IF(L917=AD917,"○","●")</f>
        <v>●</v>
      </c>
      <c r="AQ917" s="100" t="str">
        <f t="shared" si="592"/>
        <v>●</v>
      </c>
      <c r="AR917" s="100" t="str">
        <f t="shared" si="593"/>
        <v>●</v>
      </c>
      <c r="AS917" s="100" t="str">
        <f>IF(O917=AG917,"○","●")</f>
        <v>●</v>
      </c>
    </row>
    <row r="918" spans="2:45" s="100" customFormat="1" ht="14.25" customHeight="1">
      <c r="B918" s="105" t="s">
        <v>92</v>
      </c>
      <c r="C918" s="106">
        <v>2356</v>
      </c>
      <c r="D918" s="107">
        <v>2137</v>
      </c>
      <c r="E918" s="107">
        <v>1840</v>
      </c>
      <c r="F918" s="107">
        <v>1774</v>
      </c>
      <c r="G918" s="296">
        <f>IF(COUNTIF(G924:G933,"x"),"x",IF(SUM(G924:G933)=0,"-",SUM(G924:G933)))</f>
        <v>1549</v>
      </c>
      <c r="H918" s="107">
        <f t="shared" si="585"/>
        <v>-225</v>
      </c>
      <c r="I918" s="108">
        <f t="shared" si="586"/>
        <v>-12.683201803833146</v>
      </c>
      <c r="J918" s="102"/>
      <c r="K918" s="109" t="s">
        <v>92</v>
      </c>
      <c r="L918" s="106">
        <v>4460</v>
      </c>
      <c r="M918" s="107">
        <v>3853</v>
      </c>
      <c r="N918" s="107">
        <v>3430</v>
      </c>
      <c r="O918" s="107">
        <v>3076</v>
      </c>
      <c r="P918" s="296">
        <f>IF(COUNTIF(P924:P933,"x"),"x",IF(SUM(P924:P933)=0,"-",SUM(P924:P933)))</f>
        <v>2585</v>
      </c>
      <c r="Q918" s="107">
        <f t="shared" si="587"/>
        <v>-491</v>
      </c>
      <c r="R918" s="108">
        <f t="shared" si="588"/>
        <v>-15.962288686605982</v>
      </c>
      <c r="S918" s="108"/>
      <c r="W918" s="100" t="s">
        <v>375</v>
      </c>
      <c r="X918" s="100">
        <v>2656</v>
      </c>
      <c r="Y918" s="100">
        <v>2395</v>
      </c>
      <c r="Z918" s="100">
        <v>2356</v>
      </c>
      <c r="AA918" s="100">
        <v>2137</v>
      </c>
      <c r="AC918" s="100" t="s">
        <v>375</v>
      </c>
      <c r="AD918" s="100">
        <v>4824</v>
      </c>
      <c r="AE918" s="100">
        <v>4502</v>
      </c>
      <c r="AF918" s="100">
        <v>4460</v>
      </c>
      <c r="AG918" s="100">
        <v>3853</v>
      </c>
      <c r="AJ918" s="100" t="str">
        <f t="shared" si="595"/>
        <v>●</v>
      </c>
      <c r="AK918" s="100" t="str">
        <f t="shared" si="589"/>
        <v>●</v>
      </c>
      <c r="AL918" s="100" t="str">
        <f>IF(E918=Z918,"○","●")</f>
        <v>●</v>
      </c>
      <c r="AM918" s="100" t="str">
        <f t="shared" si="591"/>
        <v>●</v>
      </c>
      <c r="AP918" s="100" t="str">
        <f t="shared" si="596"/>
        <v>●</v>
      </c>
      <c r="AQ918" s="100" t="str">
        <f t="shared" si="592"/>
        <v>●</v>
      </c>
      <c r="AR918" s="100" t="str">
        <f t="shared" si="593"/>
        <v>●</v>
      </c>
      <c r="AS918" s="100" t="str">
        <f t="shared" ref="AS918:AS938" si="597">IF(O918=AG918,"○","●")</f>
        <v>●</v>
      </c>
    </row>
    <row r="919" spans="2:45" s="100" customFormat="1" ht="14.25" customHeight="1">
      <c r="B919" s="105" t="s">
        <v>93</v>
      </c>
      <c r="C919" s="106">
        <v>730</v>
      </c>
      <c r="D919" s="107">
        <v>777</v>
      </c>
      <c r="E919" s="107">
        <v>842</v>
      </c>
      <c r="F919" s="107">
        <v>952</v>
      </c>
      <c r="G919" s="107">
        <f>IF(COUNTIF(G934:G938,"x"),"x",IF(SUM(G934,G938)=0,"-",SUM(G934:G938)))</f>
        <v>990</v>
      </c>
      <c r="H919" s="107">
        <f t="shared" si="585"/>
        <v>38</v>
      </c>
      <c r="I919" s="108">
        <f t="shared" si="586"/>
        <v>3.9915966386554618</v>
      </c>
      <c r="J919" s="102"/>
      <c r="K919" s="109" t="s">
        <v>93</v>
      </c>
      <c r="L919" s="106">
        <v>1432</v>
      </c>
      <c r="M919" s="107">
        <v>1539</v>
      </c>
      <c r="N919" s="107">
        <v>1556</v>
      </c>
      <c r="O919" s="107">
        <v>1688</v>
      </c>
      <c r="P919" s="107">
        <f>IF(COUNTIF(P934:P938,"x"),"x",IF(SUM(P934,P938)=0,"-",SUM(P934:P938)))</f>
        <v>1646</v>
      </c>
      <c r="Q919" s="107">
        <f t="shared" si="587"/>
        <v>-42</v>
      </c>
      <c r="R919" s="108">
        <f t="shared" si="588"/>
        <v>-2.4881516587677726</v>
      </c>
      <c r="S919" s="108"/>
      <c r="W919" s="100" t="s">
        <v>376</v>
      </c>
      <c r="X919" s="100">
        <v>556</v>
      </c>
      <c r="Y919" s="100">
        <v>647</v>
      </c>
      <c r="Z919" s="100">
        <v>730</v>
      </c>
      <c r="AA919" s="100">
        <v>777</v>
      </c>
      <c r="AC919" s="100" t="s">
        <v>376</v>
      </c>
      <c r="AD919" s="100">
        <v>1107</v>
      </c>
      <c r="AE919" s="100">
        <v>1295</v>
      </c>
      <c r="AF919" s="100">
        <v>1432</v>
      </c>
      <c r="AG919" s="100">
        <v>1539</v>
      </c>
      <c r="AJ919" s="100" t="str">
        <f t="shared" si="595"/>
        <v>●</v>
      </c>
      <c r="AK919" s="100" t="str">
        <f t="shared" si="589"/>
        <v>●</v>
      </c>
      <c r="AL919" s="100" t="str">
        <f t="shared" ref="AL919:AL928" si="598">IF(E919=Z919,"○","●")</f>
        <v>●</v>
      </c>
      <c r="AM919" s="100" t="str">
        <f t="shared" si="591"/>
        <v>●</v>
      </c>
      <c r="AP919" s="100" t="str">
        <f t="shared" si="596"/>
        <v>●</v>
      </c>
      <c r="AQ919" s="100" t="str">
        <f t="shared" si="592"/>
        <v>●</v>
      </c>
      <c r="AR919" s="100" t="str">
        <f t="shared" si="593"/>
        <v>●</v>
      </c>
      <c r="AS919" s="100" t="str">
        <f t="shared" si="597"/>
        <v>●</v>
      </c>
    </row>
    <row r="920" spans="2:45" s="100" customFormat="1" ht="14.25" customHeight="1">
      <c r="B920" s="102"/>
      <c r="C920" s="106"/>
      <c r="D920" s="112"/>
      <c r="E920" s="112"/>
      <c r="F920" s="112"/>
      <c r="G920" s="112"/>
      <c r="H920" s="112"/>
      <c r="I920" s="113"/>
      <c r="J920" s="102"/>
      <c r="K920" s="114"/>
      <c r="L920" s="106"/>
      <c r="M920" s="112"/>
      <c r="N920" s="112"/>
      <c r="O920" s="112"/>
      <c r="P920" s="112"/>
      <c r="Q920" s="112"/>
      <c r="R920" s="113"/>
      <c r="S920" s="113"/>
      <c r="AJ920" s="100" t="str">
        <f t="shared" si="595"/>
        <v>○</v>
      </c>
      <c r="AK920" s="100" t="str">
        <f t="shared" si="589"/>
        <v>○</v>
      </c>
      <c r="AL920" s="100" t="str">
        <f t="shared" si="598"/>
        <v>○</v>
      </c>
      <c r="AM920" s="100" t="str">
        <f t="shared" si="591"/>
        <v>○</v>
      </c>
      <c r="AP920" s="100" t="str">
        <f t="shared" si="596"/>
        <v>○</v>
      </c>
      <c r="AQ920" s="100" t="str">
        <f t="shared" si="592"/>
        <v>○</v>
      </c>
      <c r="AR920" s="100" t="str">
        <f t="shared" si="593"/>
        <v>○</v>
      </c>
      <c r="AS920" s="100" t="str">
        <f t="shared" si="597"/>
        <v>○</v>
      </c>
    </row>
    <row r="921" spans="2:45" s="100" customFormat="1" ht="14.25" customHeight="1">
      <c r="B921" s="102" t="s">
        <v>94</v>
      </c>
      <c r="C921" s="106">
        <v>81</v>
      </c>
      <c r="D921" s="107">
        <v>91</v>
      </c>
      <c r="E921" s="107">
        <v>87</v>
      </c>
      <c r="F921" s="107">
        <v>75</v>
      </c>
      <c r="G921" s="107">
        <f t="shared" ref="G921:G939" si="599">IF(COUNTIF(G951:G981,"x"),"x",IF(SUM(G951,G981)=0,"-",SUM(G951,G981)))</f>
        <v>73</v>
      </c>
      <c r="H921" s="107">
        <f>IF(G921="x","x",IF(AND(G921="-",F921="-"),"-",IF(AND(G921="-",F921&gt;0),F921*-1,IF(AND(G921&gt;0,F921="-"),G921,G921-F921))))</f>
        <v>-2</v>
      </c>
      <c r="I921" s="108">
        <f>IF(H921="x","x",IF(H921="-","-",IF(AND(F921="-",G921&gt;0),"皆増",IF(AND(F921&gt;0,G921="-"),"皆減",H921/F921*100))))</f>
        <v>-2.666666666666667</v>
      </c>
      <c r="J921" s="102"/>
      <c r="K921" s="114" t="s">
        <v>94</v>
      </c>
      <c r="L921" s="106">
        <v>251</v>
      </c>
      <c r="M921" s="107">
        <v>174</v>
      </c>
      <c r="N921" s="107">
        <v>197</v>
      </c>
      <c r="O921" s="107">
        <v>150</v>
      </c>
      <c r="P921" s="107">
        <f t="shared" ref="P921:P939" si="600">IF(COUNTIF(P951:P981,"x"),"x",IF(SUM(P951,P981)=0,"-",SUM(P951,P981)))</f>
        <v>110</v>
      </c>
      <c r="Q921" s="107">
        <f>IF(P921="x","x",IF(AND(P921="-",O921="-"),"-",IF(AND(P921="-",O921&gt;0),O921*-1,IF(AND(P921&gt;0,O921="-"),P921,P921-O921))))</f>
        <v>-40</v>
      </c>
      <c r="R921" s="108">
        <f>IF(Q921="x","x",IF(Q921="-","-",IF(AND(O921="-",P921&gt;0),"皆増",IF(AND(O921&gt;0,P921="-"),"皆減",Q921/O921*100))))</f>
        <v>-26.666666666666668</v>
      </c>
      <c r="S921" s="108"/>
      <c r="W921" s="100" t="s">
        <v>377</v>
      </c>
      <c r="X921" s="100">
        <v>148</v>
      </c>
      <c r="Y921" s="100">
        <v>118</v>
      </c>
      <c r="Z921" s="100">
        <v>81</v>
      </c>
      <c r="AA921" s="100">
        <v>91</v>
      </c>
      <c r="AC921" s="100" t="s">
        <v>377</v>
      </c>
      <c r="AD921" s="100">
        <v>262</v>
      </c>
      <c r="AE921" s="100">
        <v>201</v>
      </c>
      <c r="AF921" s="100">
        <v>251</v>
      </c>
      <c r="AG921" s="100">
        <v>174</v>
      </c>
      <c r="AJ921" s="100" t="str">
        <f t="shared" si="595"/>
        <v>●</v>
      </c>
      <c r="AK921" s="100" t="str">
        <f t="shared" si="589"/>
        <v>●</v>
      </c>
      <c r="AL921" s="100" t="str">
        <f t="shared" si="598"/>
        <v>●</v>
      </c>
      <c r="AM921" s="100" t="str">
        <f t="shared" si="591"/>
        <v>●</v>
      </c>
      <c r="AP921" s="100" t="str">
        <f t="shared" si="596"/>
        <v>●</v>
      </c>
      <c r="AQ921" s="100" t="str">
        <f t="shared" si="592"/>
        <v>●</v>
      </c>
      <c r="AR921" s="100" t="str">
        <f t="shared" si="593"/>
        <v>●</v>
      </c>
      <c r="AS921" s="100" t="str">
        <f t="shared" si="597"/>
        <v>●</v>
      </c>
    </row>
    <row r="922" spans="2:45" s="100" customFormat="1" ht="14.25" customHeight="1">
      <c r="B922" s="102" t="s">
        <v>123</v>
      </c>
      <c r="C922" s="106">
        <v>108</v>
      </c>
      <c r="D922" s="107">
        <v>111</v>
      </c>
      <c r="E922" s="107">
        <v>99</v>
      </c>
      <c r="F922" s="107">
        <v>124</v>
      </c>
      <c r="G922" s="107">
        <f t="shared" si="599"/>
        <v>81</v>
      </c>
      <c r="H922" s="107">
        <f t="shared" ref="H922:H938" si="601">IF(G922="x","x",IF(AND(G922="-",F922="-"),"-",IF(AND(G922="-",F922&gt;0),F922*-1,IF(AND(G922&gt;0,F922="-"),G922,G922-F922))))</f>
        <v>-43</v>
      </c>
      <c r="I922" s="108">
        <f t="shared" ref="I922:I938" si="602">IF(H922="x","x",IF(H922="-","-",IF(AND(F922="-",G922&gt;0),"皆増",IF(AND(F922&gt;0,G922="-"),"皆減",H922/F922*100))))</f>
        <v>-34.677419354838712</v>
      </c>
      <c r="J922" s="102"/>
      <c r="K922" s="114" t="s">
        <v>123</v>
      </c>
      <c r="L922" s="106">
        <v>233</v>
      </c>
      <c r="M922" s="107">
        <v>218</v>
      </c>
      <c r="N922" s="107">
        <v>172</v>
      </c>
      <c r="O922" s="107">
        <v>188</v>
      </c>
      <c r="P922" s="107">
        <f t="shared" si="600"/>
        <v>134</v>
      </c>
      <c r="Q922" s="107">
        <f t="shared" ref="Q922:Q938" si="603">IF(P922="x","x",IF(AND(P922="-",O922="-"),"-",IF(AND(P922="-",O922&gt;0),O922*-1,IF(AND(P922&gt;0,O922="-"),P922,P922-O922))))</f>
        <v>-54</v>
      </c>
      <c r="R922" s="108">
        <f t="shared" ref="R922:R938" si="604">IF(Q922="x","x",IF(Q922="-","-",IF(AND(O922="-",P922&gt;0),"皆増",IF(AND(O922&gt;0,P922="-"),"皆減",Q922/O922*100))))</f>
        <v>-28.723404255319153</v>
      </c>
      <c r="S922" s="108"/>
      <c r="W922" s="100" t="s">
        <v>356</v>
      </c>
      <c r="X922" s="100">
        <v>232</v>
      </c>
      <c r="Y922" s="100">
        <v>162</v>
      </c>
      <c r="Z922" s="100">
        <v>108</v>
      </c>
      <c r="AA922" s="100">
        <v>111</v>
      </c>
      <c r="AC922" s="100" t="s">
        <v>356</v>
      </c>
      <c r="AD922" s="100">
        <v>322</v>
      </c>
      <c r="AE922" s="100">
        <v>238</v>
      </c>
      <c r="AF922" s="100">
        <v>233</v>
      </c>
      <c r="AG922" s="100">
        <v>218</v>
      </c>
      <c r="AJ922" s="100" t="str">
        <f t="shared" si="595"/>
        <v>●</v>
      </c>
      <c r="AK922" s="100" t="str">
        <f t="shared" si="589"/>
        <v>●</v>
      </c>
      <c r="AL922" s="100" t="str">
        <f t="shared" si="598"/>
        <v>●</v>
      </c>
      <c r="AM922" s="100" t="str">
        <f t="shared" si="591"/>
        <v>●</v>
      </c>
      <c r="AP922" s="100" t="str">
        <f t="shared" si="596"/>
        <v>●</v>
      </c>
      <c r="AQ922" s="100" t="str">
        <f t="shared" si="592"/>
        <v>●</v>
      </c>
      <c r="AR922" s="100" t="str">
        <f t="shared" si="593"/>
        <v>●</v>
      </c>
      <c r="AS922" s="100" t="str">
        <f t="shared" si="597"/>
        <v>●</v>
      </c>
    </row>
    <row r="923" spans="2:45" s="100" customFormat="1" ht="14.25" customHeight="1">
      <c r="B923" s="102" t="s">
        <v>124</v>
      </c>
      <c r="C923" s="106">
        <v>166</v>
      </c>
      <c r="D923" s="107">
        <v>110</v>
      </c>
      <c r="E923" s="107">
        <v>120</v>
      </c>
      <c r="F923" s="107">
        <v>95</v>
      </c>
      <c r="G923" s="107">
        <f t="shared" si="599"/>
        <v>134</v>
      </c>
      <c r="H923" s="107">
        <f t="shared" si="601"/>
        <v>39</v>
      </c>
      <c r="I923" s="108">
        <f t="shared" si="602"/>
        <v>41.05263157894737</v>
      </c>
      <c r="J923" s="102"/>
      <c r="K923" s="114" t="s">
        <v>124</v>
      </c>
      <c r="L923" s="106">
        <v>229</v>
      </c>
      <c r="M923" s="107">
        <v>223</v>
      </c>
      <c r="N923" s="107">
        <v>204</v>
      </c>
      <c r="O923" s="107">
        <v>164</v>
      </c>
      <c r="P923" s="107">
        <f t="shared" si="600"/>
        <v>153</v>
      </c>
      <c r="Q923" s="107">
        <f t="shared" si="603"/>
        <v>-11</v>
      </c>
      <c r="R923" s="108">
        <f t="shared" si="604"/>
        <v>-6.7073170731707323</v>
      </c>
      <c r="S923" s="108"/>
      <c r="W923" s="100" t="s">
        <v>357</v>
      </c>
      <c r="X923" s="100">
        <v>227</v>
      </c>
      <c r="Y923" s="100">
        <v>207</v>
      </c>
      <c r="Z923" s="100">
        <v>166</v>
      </c>
      <c r="AA923" s="100">
        <v>110</v>
      </c>
      <c r="AC923" s="100" t="s">
        <v>357</v>
      </c>
      <c r="AD923" s="100">
        <v>394</v>
      </c>
      <c r="AE923" s="100">
        <v>320</v>
      </c>
      <c r="AF923" s="100">
        <v>229</v>
      </c>
      <c r="AG923" s="100">
        <v>223</v>
      </c>
      <c r="AJ923" s="100" t="str">
        <f t="shared" si="595"/>
        <v>●</v>
      </c>
      <c r="AK923" s="100" t="str">
        <f t="shared" si="589"/>
        <v>●</v>
      </c>
      <c r="AL923" s="100" t="str">
        <f t="shared" si="598"/>
        <v>●</v>
      </c>
      <c r="AM923" s="100" t="str">
        <f t="shared" si="591"/>
        <v>●</v>
      </c>
      <c r="AP923" s="100" t="str">
        <f t="shared" si="596"/>
        <v>●</v>
      </c>
      <c r="AQ923" s="100" t="str">
        <f t="shared" si="592"/>
        <v>●</v>
      </c>
      <c r="AR923" s="100" t="str">
        <f t="shared" si="593"/>
        <v>●</v>
      </c>
      <c r="AS923" s="100" t="str">
        <f t="shared" si="597"/>
        <v>●</v>
      </c>
    </row>
    <row r="924" spans="2:45" s="100" customFormat="1" ht="14.25" customHeight="1">
      <c r="B924" s="102" t="s">
        <v>125</v>
      </c>
      <c r="C924" s="106">
        <v>243</v>
      </c>
      <c r="D924" s="107">
        <v>190</v>
      </c>
      <c r="E924" s="107">
        <v>129</v>
      </c>
      <c r="F924" s="107">
        <v>160</v>
      </c>
      <c r="G924" s="107">
        <f t="shared" si="599"/>
        <v>122</v>
      </c>
      <c r="H924" s="107">
        <f t="shared" si="601"/>
        <v>-38</v>
      </c>
      <c r="I924" s="108">
        <f t="shared" si="602"/>
        <v>-23.75</v>
      </c>
      <c r="J924" s="102"/>
      <c r="K924" s="114" t="s">
        <v>125</v>
      </c>
      <c r="L924" s="106">
        <v>458</v>
      </c>
      <c r="M924" s="107">
        <v>350</v>
      </c>
      <c r="N924" s="107">
        <v>345</v>
      </c>
      <c r="O924" s="107">
        <v>316</v>
      </c>
      <c r="P924" s="107">
        <f t="shared" si="600"/>
        <v>262</v>
      </c>
      <c r="Q924" s="107">
        <f t="shared" si="603"/>
        <v>-54</v>
      </c>
      <c r="R924" s="108">
        <f t="shared" si="604"/>
        <v>-17.088607594936708</v>
      </c>
      <c r="S924" s="108"/>
      <c r="W924" s="100" t="s">
        <v>358</v>
      </c>
      <c r="X924" s="100">
        <v>313</v>
      </c>
      <c r="Y924" s="100">
        <v>260</v>
      </c>
      <c r="Z924" s="100">
        <v>243</v>
      </c>
      <c r="AA924" s="100">
        <v>190</v>
      </c>
      <c r="AC924" s="100" t="s">
        <v>358</v>
      </c>
      <c r="AD924" s="100">
        <v>594</v>
      </c>
      <c r="AE924" s="100">
        <v>511</v>
      </c>
      <c r="AF924" s="100">
        <v>458</v>
      </c>
      <c r="AG924" s="100">
        <v>350</v>
      </c>
      <c r="AJ924" s="100" t="str">
        <f t="shared" si="595"/>
        <v>●</v>
      </c>
      <c r="AK924" s="100" t="str">
        <f t="shared" si="589"/>
        <v>●</v>
      </c>
      <c r="AL924" s="100" t="str">
        <f t="shared" si="598"/>
        <v>●</v>
      </c>
      <c r="AM924" s="100" t="str">
        <f t="shared" si="591"/>
        <v>●</v>
      </c>
      <c r="AP924" s="100" t="str">
        <f t="shared" si="596"/>
        <v>●</v>
      </c>
      <c r="AQ924" s="100" t="str">
        <f t="shared" si="592"/>
        <v>●</v>
      </c>
      <c r="AR924" s="100" t="str">
        <f t="shared" si="593"/>
        <v>●</v>
      </c>
      <c r="AS924" s="100" t="str">
        <f t="shared" si="597"/>
        <v>●</v>
      </c>
    </row>
    <row r="925" spans="2:45" s="100" customFormat="1" ht="14.25" customHeight="1">
      <c r="B925" s="102" t="s">
        <v>126</v>
      </c>
      <c r="C925" s="106">
        <v>313</v>
      </c>
      <c r="D925" s="107">
        <v>256</v>
      </c>
      <c r="E925" s="107">
        <v>192</v>
      </c>
      <c r="F925" s="107">
        <v>190</v>
      </c>
      <c r="G925" s="107">
        <f t="shared" si="599"/>
        <v>176</v>
      </c>
      <c r="H925" s="107">
        <f t="shared" si="601"/>
        <v>-14</v>
      </c>
      <c r="I925" s="108">
        <f t="shared" si="602"/>
        <v>-7.3684210526315779</v>
      </c>
      <c r="J925" s="102"/>
      <c r="K925" s="114" t="s">
        <v>126</v>
      </c>
      <c r="L925" s="106">
        <v>645</v>
      </c>
      <c r="M925" s="107">
        <v>518</v>
      </c>
      <c r="N925" s="107">
        <v>426</v>
      </c>
      <c r="O925" s="107">
        <v>438</v>
      </c>
      <c r="P925" s="107">
        <f t="shared" si="600"/>
        <v>352</v>
      </c>
      <c r="Q925" s="107">
        <f t="shared" si="603"/>
        <v>-86</v>
      </c>
      <c r="R925" s="108">
        <f t="shared" si="604"/>
        <v>-19.634703196347029</v>
      </c>
      <c r="S925" s="108"/>
      <c r="W925" s="100" t="s">
        <v>359</v>
      </c>
      <c r="X925" s="100">
        <v>321</v>
      </c>
      <c r="Y925" s="100">
        <v>322</v>
      </c>
      <c r="Z925" s="100">
        <v>313</v>
      </c>
      <c r="AA925" s="100">
        <v>256</v>
      </c>
      <c r="AC925" s="100" t="s">
        <v>359</v>
      </c>
      <c r="AD925" s="100">
        <v>652</v>
      </c>
      <c r="AE925" s="100">
        <v>683</v>
      </c>
      <c r="AF925" s="100">
        <v>645</v>
      </c>
      <c r="AG925" s="100">
        <v>518</v>
      </c>
      <c r="AJ925" s="100" t="str">
        <f t="shared" si="595"/>
        <v>●</v>
      </c>
      <c r="AK925" s="100" t="str">
        <f t="shared" si="589"/>
        <v>●</v>
      </c>
      <c r="AL925" s="100" t="str">
        <f t="shared" si="598"/>
        <v>●</v>
      </c>
      <c r="AM925" s="100" t="str">
        <f t="shared" si="591"/>
        <v>●</v>
      </c>
      <c r="AP925" s="100" t="str">
        <f t="shared" si="596"/>
        <v>●</v>
      </c>
      <c r="AQ925" s="100" t="str">
        <f t="shared" si="592"/>
        <v>●</v>
      </c>
      <c r="AR925" s="100" t="str">
        <f t="shared" si="593"/>
        <v>●</v>
      </c>
      <c r="AS925" s="100" t="str">
        <f t="shared" si="597"/>
        <v>●</v>
      </c>
    </row>
    <row r="926" spans="2:45" s="100" customFormat="1" ht="14.25" customHeight="1">
      <c r="B926" s="102" t="s">
        <v>127</v>
      </c>
      <c r="C926" s="106">
        <v>218</v>
      </c>
      <c r="D926" s="107">
        <v>163</v>
      </c>
      <c r="E926" s="107">
        <v>137</v>
      </c>
      <c r="F926" s="107">
        <v>120</v>
      </c>
      <c r="G926" s="107">
        <f t="shared" si="599"/>
        <v>111</v>
      </c>
      <c r="H926" s="107">
        <f t="shared" si="601"/>
        <v>-9</v>
      </c>
      <c r="I926" s="108">
        <f t="shared" si="602"/>
        <v>-7.5</v>
      </c>
      <c r="J926" s="102"/>
      <c r="K926" s="114" t="s">
        <v>127</v>
      </c>
      <c r="L926" s="106">
        <v>490</v>
      </c>
      <c r="M926" s="107">
        <v>310</v>
      </c>
      <c r="N926" s="107">
        <v>222</v>
      </c>
      <c r="O926" s="107">
        <v>196</v>
      </c>
      <c r="P926" s="107">
        <f t="shared" si="600"/>
        <v>159</v>
      </c>
      <c r="Q926" s="107">
        <f t="shared" si="603"/>
        <v>-37</v>
      </c>
      <c r="R926" s="108">
        <f t="shared" si="604"/>
        <v>-18.877551020408163</v>
      </c>
      <c r="S926" s="108"/>
      <c r="W926" s="100" t="s">
        <v>360</v>
      </c>
      <c r="X926" s="100">
        <v>201</v>
      </c>
      <c r="Y926" s="100">
        <v>193</v>
      </c>
      <c r="Z926" s="100">
        <v>218</v>
      </c>
      <c r="AA926" s="100">
        <v>163</v>
      </c>
      <c r="AC926" s="100" t="s">
        <v>360</v>
      </c>
      <c r="AD926" s="100">
        <v>367</v>
      </c>
      <c r="AE926" s="100">
        <v>336</v>
      </c>
      <c r="AF926" s="100">
        <v>490</v>
      </c>
      <c r="AG926" s="100">
        <v>310</v>
      </c>
      <c r="AJ926" s="100" t="str">
        <f t="shared" si="595"/>
        <v>●</v>
      </c>
      <c r="AK926" s="100" t="str">
        <f t="shared" si="589"/>
        <v>●</v>
      </c>
      <c r="AL926" s="100" t="str">
        <f t="shared" si="598"/>
        <v>●</v>
      </c>
      <c r="AM926" s="100" t="str">
        <f t="shared" si="591"/>
        <v>●</v>
      </c>
      <c r="AP926" s="100" t="str">
        <f t="shared" si="596"/>
        <v>●</v>
      </c>
      <c r="AQ926" s="100" t="str">
        <f t="shared" si="592"/>
        <v>●</v>
      </c>
      <c r="AR926" s="100" t="str">
        <f t="shared" si="593"/>
        <v>●</v>
      </c>
      <c r="AS926" s="100" t="str">
        <f t="shared" si="597"/>
        <v>●</v>
      </c>
    </row>
    <row r="927" spans="2:45" s="100" customFormat="1" ht="14.25" customHeight="1">
      <c r="B927" s="102" t="s">
        <v>128</v>
      </c>
      <c r="C927" s="106">
        <v>176</v>
      </c>
      <c r="D927" s="107">
        <v>168</v>
      </c>
      <c r="E927" s="107">
        <v>116</v>
      </c>
      <c r="F927" s="107">
        <v>143</v>
      </c>
      <c r="G927" s="107">
        <f t="shared" si="599"/>
        <v>109</v>
      </c>
      <c r="H927" s="107">
        <f t="shared" si="601"/>
        <v>-34</v>
      </c>
      <c r="I927" s="108">
        <f t="shared" si="602"/>
        <v>-23.776223776223777</v>
      </c>
      <c r="J927" s="102"/>
      <c r="K927" s="114" t="s">
        <v>128</v>
      </c>
      <c r="L927" s="106">
        <v>389</v>
      </c>
      <c r="M927" s="107">
        <v>415</v>
      </c>
      <c r="N927" s="107">
        <v>291</v>
      </c>
      <c r="O927" s="107">
        <v>198</v>
      </c>
      <c r="P927" s="107">
        <f t="shared" si="600"/>
        <v>148</v>
      </c>
      <c r="Q927" s="107">
        <f t="shared" si="603"/>
        <v>-50</v>
      </c>
      <c r="R927" s="108">
        <f t="shared" si="604"/>
        <v>-25.252525252525253</v>
      </c>
      <c r="S927" s="108"/>
      <c r="W927" s="100" t="s">
        <v>361</v>
      </c>
      <c r="X927" s="100">
        <v>203</v>
      </c>
      <c r="Y927" s="100">
        <v>163</v>
      </c>
      <c r="Z927" s="100">
        <v>176</v>
      </c>
      <c r="AA927" s="100">
        <v>168</v>
      </c>
      <c r="AC927" s="100" t="s">
        <v>361</v>
      </c>
      <c r="AD927" s="100">
        <v>330</v>
      </c>
      <c r="AE927" s="100">
        <v>355</v>
      </c>
      <c r="AF927" s="100">
        <v>389</v>
      </c>
      <c r="AG927" s="100">
        <v>415</v>
      </c>
      <c r="AJ927" s="100" t="str">
        <f t="shared" si="595"/>
        <v>●</v>
      </c>
      <c r="AK927" s="100" t="str">
        <f t="shared" si="589"/>
        <v>●</v>
      </c>
      <c r="AL927" s="100" t="str">
        <f t="shared" si="598"/>
        <v>●</v>
      </c>
      <c r="AM927" s="100" t="str">
        <f t="shared" si="591"/>
        <v>●</v>
      </c>
      <c r="AP927" s="100" t="str">
        <f t="shared" si="596"/>
        <v>●</v>
      </c>
      <c r="AQ927" s="100" t="str">
        <f t="shared" si="592"/>
        <v>●</v>
      </c>
      <c r="AR927" s="100" t="str">
        <f t="shared" si="593"/>
        <v>●</v>
      </c>
      <c r="AS927" s="100" t="str">
        <f t="shared" si="597"/>
        <v>●</v>
      </c>
    </row>
    <row r="928" spans="2:45" s="100" customFormat="1" ht="14.25" customHeight="1">
      <c r="B928" s="102" t="s">
        <v>129</v>
      </c>
      <c r="C928" s="106">
        <v>164</v>
      </c>
      <c r="D928" s="107">
        <v>182</v>
      </c>
      <c r="E928" s="107">
        <v>200</v>
      </c>
      <c r="F928" s="107">
        <v>153</v>
      </c>
      <c r="G928" s="107">
        <f t="shared" si="599"/>
        <v>137</v>
      </c>
      <c r="H928" s="107">
        <f t="shared" si="601"/>
        <v>-16</v>
      </c>
      <c r="I928" s="108">
        <f t="shared" si="602"/>
        <v>-10.457516339869281</v>
      </c>
      <c r="J928" s="102"/>
      <c r="K928" s="114" t="s">
        <v>129</v>
      </c>
      <c r="L928" s="106">
        <v>363</v>
      </c>
      <c r="M928" s="107">
        <v>326</v>
      </c>
      <c r="N928" s="107">
        <v>419</v>
      </c>
      <c r="O928" s="107">
        <v>283</v>
      </c>
      <c r="P928" s="107">
        <f t="shared" si="600"/>
        <v>201</v>
      </c>
      <c r="Q928" s="107">
        <f t="shared" si="603"/>
        <v>-82</v>
      </c>
      <c r="R928" s="108">
        <f t="shared" si="604"/>
        <v>-28.975265017667844</v>
      </c>
      <c r="S928" s="108"/>
      <c r="W928" s="100" t="s">
        <v>362</v>
      </c>
      <c r="X928" s="100">
        <v>278</v>
      </c>
      <c r="Y928" s="100">
        <v>209</v>
      </c>
      <c r="Z928" s="100">
        <v>164</v>
      </c>
      <c r="AA928" s="100">
        <v>182</v>
      </c>
      <c r="AC928" s="100" t="s">
        <v>362</v>
      </c>
      <c r="AD928" s="100">
        <v>426</v>
      </c>
      <c r="AE928" s="100">
        <v>329</v>
      </c>
      <c r="AF928" s="100">
        <v>363</v>
      </c>
      <c r="AG928" s="100">
        <v>326</v>
      </c>
      <c r="AJ928" s="100" t="str">
        <f t="shared" si="595"/>
        <v>●</v>
      </c>
      <c r="AK928" s="100" t="str">
        <f t="shared" si="589"/>
        <v>●</v>
      </c>
      <c r="AL928" s="100" t="str">
        <f t="shared" si="598"/>
        <v>●</v>
      </c>
      <c r="AM928" s="100" t="str">
        <f t="shared" si="591"/>
        <v>●</v>
      </c>
      <c r="AP928" s="100" t="str">
        <f t="shared" si="596"/>
        <v>●</v>
      </c>
      <c r="AQ928" s="100" t="str">
        <f t="shared" si="592"/>
        <v>●</v>
      </c>
      <c r="AR928" s="100" t="str">
        <f t="shared" si="593"/>
        <v>●</v>
      </c>
      <c r="AS928" s="100" t="str">
        <f t="shared" si="597"/>
        <v>●</v>
      </c>
    </row>
    <row r="929" spans="2:45" s="100" customFormat="1" ht="14.25" customHeight="1">
      <c r="B929" s="102" t="s">
        <v>130</v>
      </c>
      <c r="C929" s="106">
        <v>209</v>
      </c>
      <c r="D929" s="107">
        <v>184</v>
      </c>
      <c r="E929" s="107">
        <v>168</v>
      </c>
      <c r="F929" s="107">
        <v>198</v>
      </c>
      <c r="G929" s="107">
        <f t="shared" si="599"/>
        <v>157</v>
      </c>
      <c r="H929" s="107">
        <f t="shared" si="601"/>
        <v>-41</v>
      </c>
      <c r="I929" s="108">
        <f t="shared" si="602"/>
        <v>-20.707070707070706</v>
      </c>
      <c r="J929" s="102"/>
      <c r="K929" s="114" t="s">
        <v>130</v>
      </c>
      <c r="L929" s="106">
        <v>327</v>
      </c>
      <c r="M929" s="107">
        <v>341</v>
      </c>
      <c r="N929" s="107">
        <v>319</v>
      </c>
      <c r="O929" s="107">
        <v>394</v>
      </c>
      <c r="P929" s="107">
        <f t="shared" si="600"/>
        <v>253</v>
      </c>
      <c r="Q929" s="107">
        <f t="shared" si="603"/>
        <v>-141</v>
      </c>
      <c r="R929" s="108">
        <f t="shared" si="604"/>
        <v>-35.786802030456855</v>
      </c>
      <c r="S929" s="108"/>
      <c r="W929" s="100" t="s">
        <v>363</v>
      </c>
      <c r="X929" s="100">
        <v>344</v>
      </c>
      <c r="Y929" s="100">
        <v>246</v>
      </c>
      <c r="Z929" s="100">
        <v>209</v>
      </c>
      <c r="AA929" s="100">
        <v>184</v>
      </c>
      <c r="AC929" s="100" t="s">
        <v>363</v>
      </c>
      <c r="AD929" s="100">
        <v>532</v>
      </c>
      <c r="AE929" s="100">
        <v>411</v>
      </c>
      <c r="AF929" s="100">
        <v>327</v>
      </c>
      <c r="AG929" s="100">
        <v>341</v>
      </c>
      <c r="AJ929" s="100" t="str">
        <f t="shared" si="595"/>
        <v>●</v>
      </c>
      <c r="AK929" s="100" t="str">
        <f t="shared" si="589"/>
        <v>●</v>
      </c>
      <c r="AL929" s="100" t="str">
        <f>IF(E929=Z929,"○","●")</f>
        <v>●</v>
      </c>
      <c r="AM929" s="100" t="str">
        <f t="shared" si="591"/>
        <v>●</v>
      </c>
      <c r="AP929" s="100" t="str">
        <f t="shared" si="596"/>
        <v>●</v>
      </c>
      <c r="AQ929" s="100" t="str">
        <f t="shared" si="592"/>
        <v>●</v>
      </c>
      <c r="AR929" s="100" t="str">
        <f t="shared" si="593"/>
        <v>●</v>
      </c>
      <c r="AS929" s="100" t="str">
        <f t="shared" si="597"/>
        <v>●</v>
      </c>
    </row>
    <row r="930" spans="2:45" s="100" customFormat="1" ht="14.25" customHeight="1">
      <c r="B930" s="102" t="s">
        <v>131</v>
      </c>
      <c r="C930" s="106">
        <v>246</v>
      </c>
      <c r="D930" s="107">
        <v>199</v>
      </c>
      <c r="E930" s="107">
        <v>163</v>
      </c>
      <c r="F930" s="107">
        <v>170</v>
      </c>
      <c r="G930" s="107">
        <f t="shared" si="599"/>
        <v>195</v>
      </c>
      <c r="H930" s="107">
        <f t="shared" si="601"/>
        <v>25</v>
      </c>
      <c r="I930" s="108">
        <f t="shared" si="602"/>
        <v>14.705882352941178</v>
      </c>
      <c r="J930" s="102"/>
      <c r="K930" s="114" t="s">
        <v>131</v>
      </c>
      <c r="L930" s="106">
        <v>401</v>
      </c>
      <c r="M930" s="107">
        <v>298</v>
      </c>
      <c r="N930" s="107">
        <v>287</v>
      </c>
      <c r="O930" s="107">
        <v>325</v>
      </c>
      <c r="P930" s="107">
        <f t="shared" si="600"/>
        <v>356</v>
      </c>
      <c r="Q930" s="107">
        <f t="shared" si="603"/>
        <v>31</v>
      </c>
      <c r="R930" s="108">
        <f t="shared" si="604"/>
        <v>9.5384615384615383</v>
      </c>
      <c r="S930" s="108"/>
      <c r="W930" s="100" t="s">
        <v>364</v>
      </c>
      <c r="X930" s="100">
        <v>259</v>
      </c>
      <c r="Y930" s="100">
        <v>312</v>
      </c>
      <c r="Z930" s="100">
        <v>246</v>
      </c>
      <c r="AA930" s="100">
        <v>199</v>
      </c>
      <c r="AC930" s="100" t="s">
        <v>364</v>
      </c>
      <c r="AD930" s="100">
        <v>489</v>
      </c>
      <c r="AE930" s="100">
        <v>518</v>
      </c>
      <c r="AF930" s="100">
        <v>401</v>
      </c>
      <c r="AG930" s="100">
        <v>298</v>
      </c>
      <c r="AJ930" s="100" t="str">
        <f t="shared" si="595"/>
        <v>●</v>
      </c>
      <c r="AK930" s="100" t="str">
        <f t="shared" si="589"/>
        <v>●</v>
      </c>
      <c r="AL930" s="100" t="str">
        <f t="shared" ref="AL930:AL938" si="605">IF(E930=Z930,"○","●")</f>
        <v>●</v>
      </c>
      <c r="AM930" s="100" t="str">
        <f t="shared" si="591"/>
        <v>●</v>
      </c>
      <c r="AP930" s="100" t="str">
        <f t="shared" si="596"/>
        <v>●</v>
      </c>
      <c r="AQ930" s="100" t="str">
        <f t="shared" si="592"/>
        <v>●</v>
      </c>
      <c r="AR930" s="100" t="str">
        <f t="shared" si="593"/>
        <v>●</v>
      </c>
      <c r="AS930" s="100" t="str">
        <f t="shared" si="597"/>
        <v>●</v>
      </c>
    </row>
    <row r="931" spans="2:45" s="100" customFormat="1" ht="14.25" customHeight="1">
      <c r="B931" s="102" t="s">
        <v>132</v>
      </c>
      <c r="C931" s="106">
        <v>315</v>
      </c>
      <c r="D931" s="107">
        <v>252</v>
      </c>
      <c r="E931" s="107">
        <v>191</v>
      </c>
      <c r="F931" s="107">
        <v>180</v>
      </c>
      <c r="G931" s="107">
        <f t="shared" si="599"/>
        <v>177</v>
      </c>
      <c r="H931" s="107">
        <f t="shared" si="601"/>
        <v>-3</v>
      </c>
      <c r="I931" s="108">
        <f t="shared" si="602"/>
        <v>-1.6666666666666667</v>
      </c>
      <c r="J931" s="102"/>
      <c r="K931" s="114" t="s">
        <v>132</v>
      </c>
      <c r="L931" s="106">
        <v>512</v>
      </c>
      <c r="M931" s="107">
        <v>387</v>
      </c>
      <c r="N931" s="107">
        <v>275</v>
      </c>
      <c r="O931" s="107">
        <v>296</v>
      </c>
      <c r="P931" s="107">
        <f t="shared" si="600"/>
        <v>321</v>
      </c>
      <c r="Q931" s="107">
        <f t="shared" si="603"/>
        <v>25</v>
      </c>
      <c r="R931" s="108">
        <f t="shared" si="604"/>
        <v>8.4459459459459456</v>
      </c>
      <c r="S931" s="108"/>
      <c r="W931" s="100" t="s">
        <v>365</v>
      </c>
      <c r="X931" s="100">
        <v>242</v>
      </c>
      <c r="Y931" s="100">
        <v>247</v>
      </c>
      <c r="Z931" s="100">
        <v>315</v>
      </c>
      <c r="AA931" s="100">
        <v>252</v>
      </c>
      <c r="AC931" s="100" t="s">
        <v>365</v>
      </c>
      <c r="AD931" s="100">
        <v>456</v>
      </c>
      <c r="AE931" s="100">
        <v>455</v>
      </c>
      <c r="AF931" s="100">
        <v>512</v>
      </c>
      <c r="AG931" s="100">
        <v>387</v>
      </c>
      <c r="AJ931" s="100" t="str">
        <f t="shared" si="595"/>
        <v>●</v>
      </c>
      <c r="AK931" s="100" t="str">
        <f t="shared" si="589"/>
        <v>●</v>
      </c>
      <c r="AL931" s="100" t="str">
        <f t="shared" si="605"/>
        <v>●</v>
      </c>
      <c r="AM931" s="100" t="str">
        <f t="shared" si="591"/>
        <v>●</v>
      </c>
      <c r="AP931" s="100" t="str">
        <f t="shared" si="596"/>
        <v>●</v>
      </c>
      <c r="AQ931" s="100" t="str">
        <f t="shared" si="592"/>
        <v>●</v>
      </c>
      <c r="AR931" s="100" t="str">
        <f t="shared" si="593"/>
        <v>●</v>
      </c>
      <c r="AS931" s="100" t="str">
        <f t="shared" si="597"/>
        <v>●</v>
      </c>
    </row>
    <row r="932" spans="2:45" s="100" customFormat="1" ht="14.25" customHeight="1">
      <c r="B932" s="102" t="s">
        <v>133</v>
      </c>
      <c r="C932" s="106">
        <v>257</v>
      </c>
      <c r="D932" s="107">
        <v>296</v>
      </c>
      <c r="E932" s="107">
        <v>251</v>
      </c>
      <c r="F932" s="107">
        <v>195</v>
      </c>
      <c r="G932" s="107">
        <f t="shared" si="599"/>
        <v>177</v>
      </c>
      <c r="H932" s="107">
        <f t="shared" si="601"/>
        <v>-18</v>
      </c>
      <c r="I932" s="108">
        <f t="shared" si="602"/>
        <v>-9.2307692307692317</v>
      </c>
      <c r="J932" s="102"/>
      <c r="K932" s="114" t="s">
        <v>133</v>
      </c>
      <c r="L932" s="106">
        <v>467</v>
      </c>
      <c r="M932" s="107">
        <v>496</v>
      </c>
      <c r="N932" s="107">
        <v>375</v>
      </c>
      <c r="O932" s="107">
        <v>269</v>
      </c>
      <c r="P932" s="107">
        <f t="shared" si="600"/>
        <v>287</v>
      </c>
      <c r="Q932" s="107">
        <f t="shared" si="603"/>
        <v>18</v>
      </c>
      <c r="R932" s="108">
        <f t="shared" si="604"/>
        <v>6.6914498141263934</v>
      </c>
      <c r="S932" s="108"/>
      <c r="W932" s="100" t="s">
        <v>366</v>
      </c>
      <c r="X932" s="100">
        <v>248</v>
      </c>
      <c r="Y932" s="100">
        <v>217</v>
      </c>
      <c r="Z932" s="100">
        <v>257</v>
      </c>
      <c r="AA932" s="100">
        <v>296</v>
      </c>
      <c r="AC932" s="100" t="s">
        <v>366</v>
      </c>
      <c r="AD932" s="100">
        <v>522</v>
      </c>
      <c r="AE932" s="100">
        <v>441</v>
      </c>
      <c r="AF932" s="100">
        <v>467</v>
      </c>
      <c r="AG932" s="100">
        <v>496</v>
      </c>
      <c r="AJ932" s="100" t="str">
        <f t="shared" si="595"/>
        <v>●</v>
      </c>
      <c r="AK932" s="100" t="str">
        <f t="shared" si="589"/>
        <v>●</v>
      </c>
      <c r="AL932" s="100" t="str">
        <f t="shared" si="605"/>
        <v>●</v>
      </c>
      <c r="AM932" s="100" t="str">
        <f t="shared" si="591"/>
        <v>●</v>
      </c>
      <c r="AP932" s="100" t="str">
        <f t="shared" si="596"/>
        <v>●</v>
      </c>
      <c r="AQ932" s="100" t="str">
        <f t="shared" si="592"/>
        <v>●</v>
      </c>
      <c r="AR932" s="100" t="str">
        <f t="shared" si="593"/>
        <v>●</v>
      </c>
      <c r="AS932" s="100" t="str">
        <f t="shared" si="597"/>
        <v>●</v>
      </c>
    </row>
    <row r="933" spans="2:45" s="100" customFormat="1" ht="14.25" customHeight="1">
      <c r="B933" s="102" t="s">
        <v>134</v>
      </c>
      <c r="C933" s="106">
        <v>215</v>
      </c>
      <c r="D933" s="107">
        <v>247</v>
      </c>
      <c r="E933" s="107">
        <v>293</v>
      </c>
      <c r="F933" s="107">
        <v>265</v>
      </c>
      <c r="G933" s="107">
        <f t="shared" si="599"/>
        <v>188</v>
      </c>
      <c r="H933" s="107">
        <f t="shared" si="601"/>
        <v>-77</v>
      </c>
      <c r="I933" s="108">
        <f t="shared" si="602"/>
        <v>-29.056603773584904</v>
      </c>
      <c r="J933" s="102"/>
      <c r="K933" s="114" t="s">
        <v>134</v>
      </c>
      <c r="L933" s="106">
        <v>408</v>
      </c>
      <c r="M933" s="107">
        <v>412</v>
      </c>
      <c r="N933" s="107">
        <v>471</v>
      </c>
      <c r="O933" s="107">
        <v>361</v>
      </c>
      <c r="P933" s="107">
        <f t="shared" si="600"/>
        <v>246</v>
      </c>
      <c r="Q933" s="107">
        <f t="shared" si="603"/>
        <v>-115</v>
      </c>
      <c r="R933" s="108">
        <f t="shared" si="604"/>
        <v>-31.855955678670362</v>
      </c>
      <c r="S933" s="108"/>
      <c r="W933" s="100" t="s">
        <v>367</v>
      </c>
      <c r="X933" s="100">
        <v>247</v>
      </c>
      <c r="Y933" s="100">
        <v>226</v>
      </c>
      <c r="Z933" s="100">
        <v>215</v>
      </c>
      <c r="AA933" s="100">
        <v>247</v>
      </c>
      <c r="AC933" s="100" t="s">
        <v>367</v>
      </c>
      <c r="AD933" s="100">
        <v>456</v>
      </c>
      <c r="AE933" s="100">
        <v>463</v>
      </c>
      <c r="AF933" s="100">
        <v>408</v>
      </c>
      <c r="AG933" s="100">
        <v>412</v>
      </c>
      <c r="AJ933" s="100" t="str">
        <f t="shared" si="595"/>
        <v>●</v>
      </c>
      <c r="AK933" s="100" t="str">
        <f t="shared" si="589"/>
        <v>●</v>
      </c>
      <c r="AL933" s="100" t="str">
        <f t="shared" si="605"/>
        <v>●</v>
      </c>
      <c r="AM933" s="100" t="str">
        <f t="shared" si="591"/>
        <v>●</v>
      </c>
      <c r="AP933" s="100" t="str">
        <f t="shared" si="596"/>
        <v>●</v>
      </c>
      <c r="AQ933" s="100" t="str">
        <f t="shared" si="592"/>
        <v>●</v>
      </c>
      <c r="AR933" s="100" t="str">
        <f t="shared" si="593"/>
        <v>●</v>
      </c>
      <c r="AS933" s="100" t="str">
        <f t="shared" si="597"/>
        <v>●</v>
      </c>
    </row>
    <row r="934" spans="2:45" s="100" customFormat="1" ht="14.25" customHeight="1">
      <c r="B934" s="102" t="s">
        <v>135</v>
      </c>
      <c r="C934" s="106">
        <v>216</v>
      </c>
      <c r="D934" s="107">
        <v>196</v>
      </c>
      <c r="E934" s="107">
        <v>237</v>
      </c>
      <c r="F934" s="107">
        <v>278</v>
      </c>
      <c r="G934" s="107">
        <f t="shared" si="599"/>
        <v>236</v>
      </c>
      <c r="H934" s="107">
        <f t="shared" si="601"/>
        <v>-42</v>
      </c>
      <c r="I934" s="108">
        <f t="shared" si="602"/>
        <v>-15.107913669064748</v>
      </c>
      <c r="J934" s="102"/>
      <c r="K934" s="114" t="s">
        <v>135</v>
      </c>
      <c r="L934" s="106">
        <v>449</v>
      </c>
      <c r="M934" s="107">
        <v>382</v>
      </c>
      <c r="N934" s="107">
        <v>381</v>
      </c>
      <c r="O934" s="107">
        <v>465</v>
      </c>
      <c r="P934" s="107">
        <f t="shared" si="600"/>
        <v>335</v>
      </c>
      <c r="Q934" s="107">
        <f t="shared" si="603"/>
        <v>-130</v>
      </c>
      <c r="R934" s="108">
        <f t="shared" si="604"/>
        <v>-27.956989247311824</v>
      </c>
      <c r="S934" s="108"/>
      <c r="W934" s="100" t="s">
        <v>368</v>
      </c>
      <c r="X934" s="100">
        <v>200</v>
      </c>
      <c r="Y934" s="100">
        <v>226</v>
      </c>
      <c r="Z934" s="100">
        <v>216</v>
      </c>
      <c r="AA934" s="100">
        <v>196</v>
      </c>
      <c r="AC934" s="100" t="s">
        <v>368</v>
      </c>
      <c r="AD934" s="100">
        <v>398</v>
      </c>
      <c r="AE934" s="100">
        <v>425</v>
      </c>
      <c r="AF934" s="100">
        <v>449</v>
      </c>
      <c r="AG934" s="100">
        <v>382</v>
      </c>
      <c r="AJ934" s="100" t="str">
        <f t="shared" si="595"/>
        <v>●</v>
      </c>
      <c r="AK934" s="100" t="str">
        <f t="shared" si="589"/>
        <v>●</v>
      </c>
      <c r="AL934" s="100" t="str">
        <f t="shared" si="605"/>
        <v>●</v>
      </c>
      <c r="AM934" s="100" t="str">
        <f t="shared" si="591"/>
        <v>●</v>
      </c>
      <c r="AP934" s="100" t="str">
        <f t="shared" si="596"/>
        <v>●</v>
      </c>
      <c r="AQ934" s="100" t="str">
        <f t="shared" si="592"/>
        <v>●</v>
      </c>
      <c r="AR934" s="100" t="str">
        <f t="shared" si="593"/>
        <v>●</v>
      </c>
      <c r="AS934" s="100" t="str">
        <f t="shared" si="597"/>
        <v>●</v>
      </c>
    </row>
    <row r="935" spans="2:45" s="100" customFormat="1" ht="14.25" customHeight="1">
      <c r="B935" s="102" t="s">
        <v>136</v>
      </c>
      <c r="C935" s="106">
        <v>202</v>
      </c>
      <c r="D935" s="107">
        <v>216</v>
      </c>
      <c r="E935" s="107">
        <v>185</v>
      </c>
      <c r="F935" s="107">
        <v>215</v>
      </c>
      <c r="G935" s="107">
        <f t="shared" si="599"/>
        <v>248</v>
      </c>
      <c r="H935" s="107">
        <f t="shared" si="601"/>
        <v>33</v>
      </c>
      <c r="I935" s="108">
        <f t="shared" si="602"/>
        <v>15.348837209302326</v>
      </c>
      <c r="J935" s="102"/>
      <c r="K935" s="114" t="s">
        <v>136</v>
      </c>
      <c r="L935" s="106">
        <v>390</v>
      </c>
      <c r="M935" s="107">
        <v>413</v>
      </c>
      <c r="N935" s="107">
        <v>340</v>
      </c>
      <c r="O935" s="107">
        <v>358</v>
      </c>
      <c r="P935" s="107">
        <f t="shared" si="600"/>
        <v>417</v>
      </c>
      <c r="Q935" s="107">
        <f t="shared" si="603"/>
        <v>59</v>
      </c>
      <c r="R935" s="108">
        <f t="shared" si="604"/>
        <v>16.480446927374302</v>
      </c>
      <c r="S935" s="108"/>
      <c r="W935" s="100" t="s">
        <v>369</v>
      </c>
      <c r="X935" s="100">
        <v>140</v>
      </c>
      <c r="Y935" s="100">
        <v>181</v>
      </c>
      <c r="Z935" s="100">
        <v>202</v>
      </c>
      <c r="AA935" s="100">
        <v>216</v>
      </c>
      <c r="AC935" s="100" t="s">
        <v>369</v>
      </c>
      <c r="AD935" s="100">
        <v>307</v>
      </c>
      <c r="AE935" s="100">
        <v>357</v>
      </c>
      <c r="AF935" s="100">
        <v>390</v>
      </c>
      <c r="AG935" s="100">
        <v>413</v>
      </c>
      <c r="AJ935" s="100" t="str">
        <f t="shared" si="595"/>
        <v>●</v>
      </c>
      <c r="AK935" s="100" t="str">
        <f t="shared" si="589"/>
        <v>●</v>
      </c>
      <c r="AL935" s="100" t="str">
        <f t="shared" si="605"/>
        <v>●</v>
      </c>
      <c r="AM935" s="100" t="str">
        <f t="shared" si="591"/>
        <v>●</v>
      </c>
      <c r="AP935" s="100" t="str">
        <f t="shared" si="596"/>
        <v>●</v>
      </c>
      <c r="AQ935" s="100" t="str">
        <f t="shared" si="592"/>
        <v>●</v>
      </c>
      <c r="AR935" s="100" t="str">
        <f t="shared" si="593"/>
        <v>●</v>
      </c>
      <c r="AS935" s="100" t="str">
        <f t="shared" si="597"/>
        <v>●</v>
      </c>
    </row>
    <row r="936" spans="2:45" s="100" customFormat="1" ht="14.25" customHeight="1">
      <c r="B936" s="102" t="s">
        <v>137</v>
      </c>
      <c r="C936" s="106">
        <v>149</v>
      </c>
      <c r="D936" s="107">
        <v>173</v>
      </c>
      <c r="E936" s="107">
        <v>185</v>
      </c>
      <c r="F936" s="107">
        <v>170</v>
      </c>
      <c r="G936" s="107">
        <f t="shared" si="599"/>
        <v>205</v>
      </c>
      <c r="H936" s="107">
        <f t="shared" si="601"/>
        <v>35</v>
      </c>
      <c r="I936" s="108">
        <f t="shared" si="602"/>
        <v>20.588235294117645</v>
      </c>
      <c r="J936" s="102"/>
      <c r="K936" s="114" t="s">
        <v>137</v>
      </c>
      <c r="L936" s="106">
        <v>291</v>
      </c>
      <c r="M936" s="107">
        <v>343</v>
      </c>
      <c r="N936" s="107">
        <v>362</v>
      </c>
      <c r="O936" s="107">
        <v>326</v>
      </c>
      <c r="P936" s="107">
        <f t="shared" si="600"/>
        <v>316</v>
      </c>
      <c r="Q936" s="107">
        <f t="shared" si="603"/>
        <v>-10</v>
      </c>
      <c r="R936" s="108">
        <f t="shared" si="604"/>
        <v>-3.0674846625766872</v>
      </c>
      <c r="S936" s="108"/>
      <c r="W936" s="100" t="s">
        <v>370</v>
      </c>
      <c r="X936" s="100">
        <v>128</v>
      </c>
      <c r="Y936" s="100">
        <v>113</v>
      </c>
      <c r="Z936" s="100">
        <v>149</v>
      </c>
      <c r="AA936" s="100">
        <v>173</v>
      </c>
      <c r="AC936" s="100" t="s">
        <v>370</v>
      </c>
      <c r="AD936" s="100">
        <v>212</v>
      </c>
      <c r="AE936" s="100">
        <v>263</v>
      </c>
      <c r="AF936" s="100">
        <v>291</v>
      </c>
      <c r="AG936" s="100">
        <v>343</v>
      </c>
      <c r="AJ936" s="100" t="str">
        <f t="shared" si="595"/>
        <v>●</v>
      </c>
      <c r="AK936" s="100" t="str">
        <f t="shared" si="589"/>
        <v>●</v>
      </c>
      <c r="AL936" s="100" t="str">
        <f t="shared" si="605"/>
        <v>●</v>
      </c>
      <c r="AM936" s="100" t="str">
        <f t="shared" si="591"/>
        <v>●</v>
      </c>
      <c r="AP936" s="100" t="str">
        <f t="shared" si="596"/>
        <v>●</v>
      </c>
      <c r="AQ936" s="100" t="str">
        <f t="shared" si="592"/>
        <v>●</v>
      </c>
      <c r="AR936" s="100" t="str">
        <f t="shared" si="593"/>
        <v>●</v>
      </c>
      <c r="AS936" s="100" t="str">
        <f t="shared" si="597"/>
        <v>●</v>
      </c>
    </row>
    <row r="937" spans="2:45" s="100" customFormat="1" ht="14.25" customHeight="1">
      <c r="B937" s="102" t="s">
        <v>138</v>
      </c>
      <c r="C937" s="106">
        <v>90</v>
      </c>
      <c r="D937" s="107">
        <v>118</v>
      </c>
      <c r="E937" s="107">
        <v>141</v>
      </c>
      <c r="F937" s="107">
        <v>155</v>
      </c>
      <c r="G937" s="107">
        <f t="shared" si="599"/>
        <v>137</v>
      </c>
      <c r="H937" s="107">
        <f t="shared" si="601"/>
        <v>-18</v>
      </c>
      <c r="I937" s="108">
        <f t="shared" si="602"/>
        <v>-11.612903225806452</v>
      </c>
      <c r="J937" s="102"/>
      <c r="K937" s="114" t="s">
        <v>138</v>
      </c>
      <c r="L937" s="106">
        <v>182</v>
      </c>
      <c r="M937" s="107">
        <v>238</v>
      </c>
      <c r="N937" s="107">
        <v>258</v>
      </c>
      <c r="O937" s="107">
        <v>279</v>
      </c>
      <c r="P937" s="107">
        <f t="shared" si="600"/>
        <v>274</v>
      </c>
      <c r="Q937" s="107">
        <f t="shared" si="603"/>
        <v>-5</v>
      </c>
      <c r="R937" s="108">
        <f t="shared" si="604"/>
        <v>-1.7921146953405016</v>
      </c>
      <c r="S937" s="108"/>
      <c r="W937" s="99" t="s">
        <v>371</v>
      </c>
      <c r="X937" s="99">
        <v>64</v>
      </c>
      <c r="Y937" s="99">
        <v>91</v>
      </c>
      <c r="Z937" s="99">
        <v>90</v>
      </c>
      <c r="AA937" s="99">
        <v>118</v>
      </c>
      <c r="AB937" s="99"/>
      <c r="AC937" s="99" t="s">
        <v>371</v>
      </c>
      <c r="AD937" s="99">
        <v>116</v>
      </c>
      <c r="AE937" s="99">
        <v>167</v>
      </c>
      <c r="AF937" s="99">
        <v>182</v>
      </c>
      <c r="AG937" s="99">
        <v>238</v>
      </c>
      <c r="AJ937" s="100" t="str">
        <f t="shared" si="595"/>
        <v>●</v>
      </c>
      <c r="AK937" s="100" t="str">
        <f t="shared" si="589"/>
        <v>●</v>
      </c>
      <c r="AL937" s="100" t="str">
        <f t="shared" si="605"/>
        <v>●</v>
      </c>
      <c r="AM937" s="100" t="str">
        <f t="shared" si="591"/>
        <v>●</v>
      </c>
      <c r="AP937" s="100" t="str">
        <f t="shared" si="596"/>
        <v>●</v>
      </c>
      <c r="AQ937" s="100" t="str">
        <f t="shared" si="592"/>
        <v>●</v>
      </c>
      <c r="AR937" s="100" t="str">
        <f t="shared" si="593"/>
        <v>●</v>
      </c>
      <c r="AS937" s="100" t="str">
        <f t="shared" si="597"/>
        <v>●</v>
      </c>
    </row>
    <row r="938" spans="2:45" s="100" customFormat="1" ht="14.25" customHeight="1">
      <c r="B938" s="102" t="s">
        <v>110</v>
      </c>
      <c r="C938" s="106">
        <v>73</v>
      </c>
      <c r="D938" s="107">
        <v>74</v>
      </c>
      <c r="E938" s="107">
        <v>94</v>
      </c>
      <c r="F938" s="107">
        <v>134</v>
      </c>
      <c r="G938" s="107">
        <f t="shared" si="599"/>
        <v>164</v>
      </c>
      <c r="H938" s="107">
        <f t="shared" si="601"/>
        <v>30</v>
      </c>
      <c r="I938" s="108">
        <f t="shared" si="602"/>
        <v>22.388059701492537</v>
      </c>
      <c r="J938" s="102"/>
      <c r="K938" s="114" t="s">
        <v>110</v>
      </c>
      <c r="L938" s="106">
        <v>120</v>
      </c>
      <c r="M938" s="107">
        <v>163</v>
      </c>
      <c r="N938" s="107">
        <v>215</v>
      </c>
      <c r="O938" s="107">
        <v>260</v>
      </c>
      <c r="P938" s="107">
        <f t="shared" si="600"/>
        <v>304</v>
      </c>
      <c r="Q938" s="107">
        <f t="shared" si="603"/>
        <v>44</v>
      </c>
      <c r="R938" s="108">
        <f t="shared" si="604"/>
        <v>16.923076923076923</v>
      </c>
      <c r="S938" s="108"/>
      <c r="W938" s="100" t="s">
        <v>378</v>
      </c>
      <c r="X938" s="100">
        <v>24</v>
      </c>
      <c r="Y938" s="100">
        <v>36</v>
      </c>
      <c r="Z938" s="100">
        <v>73</v>
      </c>
      <c r="AA938" s="100">
        <v>74</v>
      </c>
      <c r="AC938" s="100" t="s">
        <v>378</v>
      </c>
      <c r="AD938" s="100">
        <v>74</v>
      </c>
      <c r="AE938" s="100">
        <v>83</v>
      </c>
      <c r="AF938" s="100">
        <v>120</v>
      </c>
      <c r="AG938" s="100">
        <v>163</v>
      </c>
      <c r="AJ938" s="100" t="str">
        <f t="shared" si="595"/>
        <v>●</v>
      </c>
      <c r="AK938" s="100" t="str">
        <f t="shared" si="589"/>
        <v>●</v>
      </c>
      <c r="AL938" s="100" t="str">
        <f t="shared" si="605"/>
        <v>●</v>
      </c>
      <c r="AM938" s="100" t="str">
        <f t="shared" si="591"/>
        <v>●</v>
      </c>
      <c r="AP938" s="100" t="str">
        <f t="shared" si="596"/>
        <v>●</v>
      </c>
      <c r="AQ938" s="100" t="str">
        <f t="shared" si="592"/>
        <v>●</v>
      </c>
      <c r="AR938" s="100" t="str">
        <f t="shared" si="593"/>
        <v>●</v>
      </c>
      <c r="AS938" s="100" t="str">
        <f t="shared" si="597"/>
        <v>●</v>
      </c>
    </row>
    <row r="939" spans="2:45" s="100" customFormat="1" ht="14.25" customHeight="1">
      <c r="B939" s="119" t="s">
        <v>111</v>
      </c>
      <c r="C939" s="120" t="s">
        <v>313</v>
      </c>
      <c r="D939" s="116" t="s">
        <v>313</v>
      </c>
      <c r="E939" s="116" t="s">
        <v>313</v>
      </c>
      <c r="F939" s="116">
        <v>15</v>
      </c>
      <c r="G939" s="107">
        <f t="shared" si="599"/>
        <v>92</v>
      </c>
      <c r="H939" s="107"/>
      <c r="I939" s="108"/>
      <c r="K939" s="119" t="s">
        <v>111</v>
      </c>
      <c r="L939" s="120" t="s">
        <v>313</v>
      </c>
      <c r="M939" s="116" t="s">
        <v>313</v>
      </c>
      <c r="N939" s="116" t="s">
        <v>313</v>
      </c>
      <c r="O939" s="116">
        <v>14</v>
      </c>
      <c r="P939" s="107">
        <f t="shared" si="600"/>
        <v>173</v>
      </c>
      <c r="Q939" s="107"/>
      <c r="R939" s="108"/>
    </row>
    <row r="940" spans="2:45" s="100" customFormat="1" ht="14.25" customHeight="1">
      <c r="G940" s="168"/>
      <c r="P940" s="168"/>
    </row>
    <row r="941" spans="2:45" s="100" customFormat="1" ht="14.25" customHeight="1">
      <c r="G941" s="168"/>
      <c r="P941" s="168"/>
    </row>
    <row r="942" spans="2:45" s="99" customFormat="1" ht="14.25" customHeight="1">
      <c r="B942" s="99" t="str">
        <f>LEFT(B912,LEN(B912)-2)&amp;+"男"</f>
        <v>富岡・男</v>
      </c>
      <c r="H942" s="99" t="s">
        <v>805</v>
      </c>
      <c r="I942" s="380">
        <f>令和2年9月末住基人口!J16</f>
        <v>1332</v>
      </c>
      <c r="K942" s="99" t="str">
        <f>LEFT(K912,LEN(K912)-2)&amp;+"男"</f>
        <v>緑・男</v>
      </c>
      <c r="Q942" s="99" t="s">
        <v>805</v>
      </c>
      <c r="R942" s="380">
        <f>令和2年9月末住基人口!J22</f>
        <v>2233</v>
      </c>
      <c r="W942" s="100"/>
      <c r="X942" s="100"/>
      <c r="Y942" s="100"/>
      <c r="Z942" s="100"/>
      <c r="AA942" s="100"/>
      <c r="AB942" s="100"/>
      <c r="AC942" s="100"/>
      <c r="AD942" s="100"/>
      <c r="AE942" s="100"/>
      <c r="AF942" s="100"/>
      <c r="AG942" s="100"/>
    </row>
    <row r="943" spans="2:45" s="100" customFormat="1" ht="14.25" customHeight="1">
      <c r="B943" s="583" t="s">
        <v>335</v>
      </c>
      <c r="C943" s="101"/>
      <c r="D943" s="101"/>
      <c r="E943" s="101"/>
      <c r="F943" s="101"/>
      <c r="G943" s="135"/>
      <c r="H943" s="131"/>
      <c r="I943" s="131"/>
      <c r="J943" s="102"/>
      <c r="K943" s="583" t="s">
        <v>335</v>
      </c>
      <c r="L943" s="101"/>
      <c r="M943" s="101"/>
      <c r="N943" s="101"/>
      <c r="O943" s="101"/>
      <c r="P943" s="135"/>
      <c r="Q943" s="131"/>
      <c r="R943" s="131"/>
      <c r="S943" s="103"/>
    </row>
    <row r="944" spans="2:45" s="100" customFormat="1" ht="14.25" customHeight="1">
      <c r="B944" s="584"/>
      <c r="C944" s="130" t="str">
        <f>$C$4</f>
        <v>平成12年</v>
      </c>
      <c r="D944" s="130" t="str">
        <f>$D$4</f>
        <v>平成17年</v>
      </c>
      <c r="E944" s="130" t="str">
        <f>$E$4</f>
        <v>平成22年</v>
      </c>
      <c r="F944" s="130" t="s">
        <v>410</v>
      </c>
      <c r="G944" s="130" t="s">
        <v>739</v>
      </c>
      <c r="H944" s="133" t="str">
        <f>$H$4</f>
        <v>対平成</v>
      </c>
      <c r="I944" s="134" t="str">
        <f>$I$4</f>
        <v>27年</v>
      </c>
      <c r="J944" s="102"/>
      <c r="K944" s="584"/>
      <c r="L944" s="130" t="str">
        <f>$C$4</f>
        <v>平成12年</v>
      </c>
      <c r="M944" s="130" t="str">
        <f>$D$4</f>
        <v>平成17年</v>
      </c>
      <c r="N944" s="130" t="str">
        <f>$E$4</f>
        <v>平成22年</v>
      </c>
      <c r="O944" s="130" t="s">
        <v>410</v>
      </c>
      <c r="P944" s="130" t="s">
        <v>739</v>
      </c>
      <c r="Q944" s="133" t="str">
        <f>$H$4</f>
        <v>対平成</v>
      </c>
      <c r="R944" s="134" t="str">
        <f>$I$4</f>
        <v>27年</v>
      </c>
      <c r="S944" s="103"/>
    </row>
    <row r="945" spans="2:45" s="100" customFormat="1" ht="14.25" customHeight="1">
      <c r="B945" s="585"/>
      <c r="C945" s="104"/>
      <c r="D945" s="104"/>
      <c r="E945" s="104"/>
      <c r="F945" s="104"/>
      <c r="G945" s="104"/>
      <c r="H945" s="132" t="s">
        <v>88</v>
      </c>
      <c r="I945" s="133" t="s">
        <v>398</v>
      </c>
      <c r="J945" s="102"/>
      <c r="K945" s="585"/>
      <c r="L945" s="104"/>
      <c r="M945" s="104"/>
      <c r="N945" s="104"/>
      <c r="O945" s="104"/>
      <c r="P945" s="104"/>
      <c r="Q945" s="132" t="s">
        <v>88</v>
      </c>
      <c r="R945" s="133" t="s">
        <v>398</v>
      </c>
      <c r="S945" s="103"/>
    </row>
    <row r="946" spans="2:45" s="199" customFormat="1" ht="14.25" customHeight="1">
      <c r="B946" s="200" t="s">
        <v>90</v>
      </c>
      <c r="C946" s="198">
        <v>1542</v>
      </c>
      <c r="D946" s="194">
        <v>1475</v>
      </c>
      <c r="E946" s="194">
        <v>1352</v>
      </c>
      <c r="F946" s="194">
        <v>1365</v>
      </c>
      <c r="G946" s="194">
        <f>IF(COUNTIF(G951:G969,"x"),"x",IF(SUM(G951:G969)=0,"-",SUM(G951:G969)))</f>
        <v>1324</v>
      </c>
      <c r="H946" s="193">
        <f t="shared" ref="H946:H949" si="606">IF(G946="x","x",IF(AND(G946="-",F946="-"),"-",IF(AND(G946="-",F946&gt;0),F946*-1,IF(AND(G946&gt;0,F946="-"),G946,G946-F946))))</f>
        <v>-41</v>
      </c>
      <c r="I946" s="195">
        <f t="shared" ref="I946:I949" si="607">IF(H946="x","x",IF(H946="-","-",IF(AND(F946="-",G946&gt;0),"皆増",IF(AND(F946&gt;0,G946="-"),"皆減",H946/F946*100))))</f>
        <v>-3.0036630036630036</v>
      </c>
      <c r="J946" s="196"/>
      <c r="K946" s="197" t="s">
        <v>90</v>
      </c>
      <c r="L946" s="198">
        <v>3117</v>
      </c>
      <c r="M946" s="194">
        <v>2830</v>
      </c>
      <c r="N946" s="194">
        <v>2593</v>
      </c>
      <c r="O946" s="194">
        <v>2541</v>
      </c>
      <c r="P946" s="194">
        <f>IF(COUNTIF(P951:P969,"x"),"x",IF(SUM(P951:P969)=0,"-",SUM(P951:P969)))</f>
        <v>2315</v>
      </c>
      <c r="Q946" s="193">
        <f t="shared" ref="Q946:Q949" si="608">IF(P946="x","x",IF(AND(P946="-",O946="-"),"-",IF(AND(P946="-",O946&gt;0),O946*-1,IF(AND(P946&gt;0,O946="-"),P946,P946-O946))))</f>
        <v>-226</v>
      </c>
      <c r="R946" s="195">
        <f t="shared" ref="R946:R949" si="609">IF(Q946="x","x",IF(Q946="-","-",IF(AND(O946="-",P946&gt;0),"皆増",IF(AND(O946&gt;0,P946="-"),"皆減",Q946/O946*100))))</f>
        <v>-8.89413616686344</v>
      </c>
      <c r="S946" s="195"/>
      <c r="W946" s="199" t="s">
        <v>373</v>
      </c>
      <c r="X946" s="199">
        <v>1813</v>
      </c>
      <c r="Y946" s="199">
        <v>1590</v>
      </c>
      <c r="Z946" s="199">
        <v>1542</v>
      </c>
      <c r="AA946" s="199">
        <v>1475</v>
      </c>
      <c r="AC946" s="199" t="s">
        <v>373</v>
      </c>
      <c r="AD946" s="199">
        <v>3257</v>
      </c>
      <c r="AE946" s="199">
        <v>3046</v>
      </c>
      <c r="AF946" s="199">
        <v>3117</v>
      </c>
      <c r="AG946" s="199">
        <v>2830</v>
      </c>
      <c r="AJ946" s="199" t="str">
        <f>IF(C946=X946,"○","●")</f>
        <v>●</v>
      </c>
      <c r="AK946" s="199" t="str">
        <f t="shared" ref="AK946:AK968" si="610">IF(D946=Y946,"○","●")</f>
        <v>●</v>
      </c>
      <c r="AL946" s="199" t="str">
        <f t="shared" ref="AL946:AL947" si="611">IF(E946=Z946,"○","●")</f>
        <v>●</v>
      </c>
      <c r="AM946" s="199" t="str">
        <f t="shared" ref="AM946:AM968" si="612">IF(F946=AA946,"○","●")</f>
        <v>●</v>
      </c>
      <c r="AP946" s="199" t="str">
        <f>IF(L946=AD946,"○","●")</f>
        <v>●</v>
      </c>
      <c r="AQ946" s="199" t="str">
        <f t="shared" ref="AQ946:AQ968" si="613">IF(M946=AE946,"○","●")</f>
        <v>●</v>
      </c>
      <c r="AR946" s="199" t="str">
        <f t="shared" ref="AR946:AR968" si="614">IF(N946=AF946,"○","●")</f>
        <v>●</v>
      </c>
      <c r="AS946" s="199" t="str">
        <f t="shared" ref="AS946" si="615">IF(O946=AG946,"○","●")</f>
        <v>●</v>
      </c>
    </row>
    <row r="947" spans="2:45" s="100" customFormat="1" ht="14.25" customHeight="1">
      <c r="B947" s="105" t="s">
        <v>91</v>
      </c>
      <c r="C947" s="106">
        <v>175</v>
      </c>
      <c r="D947" s="107">
        <v>163</v>
      </c>
      <c r="E947" s="107">
        <v>161</v>
      </c>
      <c r="F947" s="107">
        <v>141</v>
      </c>
      <c r="G947" s="107">
        <f>IF(COUNTIF(G951:G953,"x"),"x",IF(SUM(G951:G953)=0,"-",SUM(G951:G953)))</f>
        <v>151</v>
      </c>
      <c r="H947" s="107">
        <f t="shared" si="606"/>
        <v>10</v>
      </c>
      <c r="I947" s="108">
        <f t="shared" si="607"/>
        <v>7.0921985815602842</v>
      </c>
      <c r="J947" s="102"/>
      <c r="K947" s="109" t="s">
        <v>91</v>
      </c>
      <c r="L947" s="106">
        <v>356</v>
      </c>
      <c r="M947" s="107">
        <v>303</v>
      </c>
      <c r="N947" s="107">
        <v>294</v>
      </c>
      <c r="O947" s="107">
        <v>257</v>
      </c>
      <c r="P947" s="107">
        <f>IF(COUNTIF(P951:P953,"x"),"x",IF(SUM(P951:P953)=0,"-",SUM(P951:P953)))</f>
        <v>209</v>
      </c>
      <c r="Q947" s="107">
        <f t="shared" si="608"/>
        <v>-48</v>
      </c>
      <c r="R947" s="108">
        <f t="shared" si="609"/>
        <v>-18.677042801556421</v>
      </c>
      <c r="S947" s="108"/>
      <c r="W947" s="100" t="s">
        <v>374</v>
      </c>
      <c r="X947" s="100">
        <v>324</v>
      </c>
      <c r="Y947" s="100">
        <v>247</v>
      </c>
      <c r="Z947" s="100">
        <v>175</v>
      </c>
      <c r="AA947" s="100">
        <v>163</v>
      </c>
      <c r="AC947" s="100" t="s">
        <v>374</v>
      </c>
      <c r="AD947" s="100">
        <v>492</v>
      </c>
      <c r="AE947" s="100">
        <v>389</v>
      </c>
      <c r="AF947" s="100">
        <v>356</v>
      </c>
      <c r="AG947" s="100">
        <v>303</v>
      </c>
      <c r="AJ947" s="100" t="str">
        <f t="shared" ref="AJ947:AJ968" si="616">IF(C947=X947,"○","●")</f>
        <v>●</v>
      </c>
      <c r="AK947" s="100" t="str">
        <f t="shared" si="610"/>
        <v>●</v>
      </c>
      <c r="AL947" s="100" t="str">
        <f t="shared" si="611"/>
        <v>●</v>
      </c>
      <c r="AM947" s="100" t="str">
        <f t="shared" si="612"/>
        <v>●</v>
      </c>
      <c r="AP947" s="100" t="str">
        <f t="shared" ref="AP947:AP968" si="617">IF(L947=AD947,"○","●")</f>
        <v>●</v>
      </c>
      <c r="AQ947" s="100" t="str">
        <f t="shared" si="613"/>
        <v>●</v>
      </c>
      <c r="AR947" s="100" t="str">
        <f t="shared" si="614"/>
        <v>●</v>
      </c>
      <c r="AS947" s="100" t="str">
        <f>IF(O947=AG947,"○","●")</f>
        <v>●</v>
      </c>
    </row>
    <row r="948" spans="2:45" s="100" customFormat="1" ht="14.25" customHeight="1">
      <c r="B948" s="105" t="s">
        <v>92</v>
      </c>
      <c r="C948" s="106">
        <v>1071</v>
      </c>
      <c r="D948" s="107">
        <v>1011</v>
      </c>
      <c r="E948" s="107">
        <v>857</v>
      </c>
      <c r="F948" s="107">
        <v>846</v>
      </c>
      <c r="G948" s="296">
        <f>IF(COUNTIF(G954:G963,"x"),"x",IF(SUM(G954:G963)=0,"-",SUM(G954:G963)))</f>
        <v>725</v>
      </c>
      <c r="H948" s="107">
        <f t="shared" si="606"/>
        <v>-121</v>
      </c>
      <c r="I948" s="108">
        <f t="shared" si="607"/>
        <v>-14.302600472813239</v>
      </c>
      <c r="J948" s="102"/>
      <c r="K948" s="109" t="s">
        <v>92</v>
      </c>
      <c r="L948" s="106">
        <v>2203</v>
      </c>
      <c r="M948" s="107">
        <v>1922</v>
      </c>
      <c r="N948" s="107">
        <v>1705</v>
      </c>
      <c r="O948" s="107">
        <v>1592</v>
      </c>
      <c r="P948" s="296">
        <f>IF(COUNTIF(P954:P963,"x"),"x",IF(SUM(P954:P963)=0,"-",SUM(P954:P963)))</f>
        <v>1312</v>
      </c>
      <c r="Q948" s="107">
        <f t="shared" si="608"/>
        <v>-280</v>
      </c>
      <c r="R948" s="108">
        <f t="shared" si="609"/>
        <v>-17.587939698492463</v>
      </c>
      <c r="S948" s="108"/>
      <c r="W948" s="100" t="s">
        <v>375</v>
      </c>
      <c r="X948" s="100">
        <v>1273</v>
      </c>
      <c r="Y948" s="100">
        <v>1078</v>
      </c>
      <c r="Z948" s="100">
        <v>1071</v>
      </c>
      <c r="AA948" s="100">
        <v>1011</v>
      </c>
      <c r="AC948" s="100" t="s">
        <v>375</v>
      </c>
      <c r="AD948" s="100">
        <v>2342</v>
      </c>
      <c r="AE948" s="100">
        <v>2171</v>
      </c>
      <c r="AF948" s="100">
        <v>2203</v>
      </c>
      <c r="AG948" s="100">
        <v>1922</v>
      </c>
      <c r="AJ948" s="100" t="str">
        <f t="shared" si="616"/>
        <v>●</v>
      </c>
      <c r="AK948" s="100" t="str">
        <f t="shared" si="610"/>
        <v>●</v>
      </c>
      <c r="AL948" s="100" t="str">
        <f>IF(E948=Z948,"○","●")</f>
        <v>●</v>
      </c>
      <c r="AM948" s="100" t="str">
        <f t="shared" si="612"/>
        <v>●</v>
      </c>
      <c r="AP948" s="100" t="str">
        <f t="shared" si="617"/>
        <v>●</v>
      </c>
      <c r="AQ948" s="100" t="str">
        <f t="shared" si="613"/>
        <v>●</v>
      </c>
      <c r="AR948" s="100" t="str">
        <f t="shared" si="614"/>
        <v>●</v>
      </c>
      <c r="AS948" s="100" t="str">
        <f t="shared" ref="AS948:AS968" si="618">IF(O948=AG948,"○","●")</f>
        <v>●</v>
      </c>
    </row>
    <row r="949" spans="2:45" s="100" customFormat="1" ht="14.25" customHeight="1">
      <c r="B949" s="105" t="s">
        <v>93</v>
      </c>
      <c r="C949" s="106">
        <v>296</v>
      </c>
      <c r="D949" s="107">
        <v>301</v>
      </c>
      <c r="E949" s="107">
        <v>334</v>
      </c>
      <c r="F949" s="107">
        <v>372</v>
      </c>
      <c r="G949" s="107">
        <f>IF(COUNTIF(G964:G968,"x"),"x",IF(SUM(G964,G968)=0,"-",SUM(G964:G968)))</f>
        <v>398</v>
      </c>
      <c r="H949" s="107">
        <f t="shared" si="606"/>
        <v>26</v>
      </c>
      <c r="I949" s="108">
        <f t="shared" si="607"/>
        <v>6.9892473118279561</v>
      </c>
      <c r="J949" s="102"/>
      <c r="K949" s="109" t="s">
        <v>93</v>
      </c>
      <c r="L949" s="106">
        <v>558</v>
      </c>
      <c r="M949" s="107">
        <v>605</v>
      </c>
      <c r="N949" s="107">
        <v>594</v>
      </c>
      <c r="O949" s="107">
        <v>682</v>
      </c>
      <c r="P949" s="107">
        <f>IF(COUNTIF(P964:P968,"x"),"x",IF(SUM(P964,P968)=0,"-",SUM(P964:P968)))</f>
        <v>685</v>
      </c>
      <c r="Q949" s="107">
        <f t="shared" si="608"/>
        <v>3</v>
      </c>
      <c r="R949" s="108">
        <f t="shared" si="609"/>
        <v>0.43988269794721413</v>
      </c>
      <c r="S949" s="108"/>
      <c r="W949" s="100" t="s">
        <v>376</v>
      </c>
      <c r="X949" s="100">
        <v>216</v>
      </c>
      <c r="Y949" s="100">
        <v>265</v>
      </c>
      <c r="Z949" s="100">
        <v>296</v>
      </c>
      <c r="AA949" s="100">
        <v>301</v>
      </c>
      <c r="AC949" s="100" t="s">
        <v>376</v>
      </c>
      <c r="AD949" s="100">
        <v>423</v>
      </c>
      <c r="AE949" s="100">
        <v>486</v>
      </c>
      <c r="AF949" s="100">
        <v>558</v>
      </c>
      <c r="AG949" s="100">
        <v>605</v>
      </c>
      <c r="AJ949" s="100" t="str">
        <f t="shared" si="616"/>
        <v>●</v>
      </c>
      <c r="AK949" s="100" t="str">
        <f t="shared" si="610"/>
        <v>●</v>
      </c>
      <c r="AL949" s="100" t="str">
        <f t="shared" ref="AL949:AL958" si="619">IF(E949=Z949,"○","●")</f>
        <v>●</v>
      </c>
      <c r="AM949" s="100" t="str">
        <f t="shared" si="612"/>
        <v>●</v>
      </c>
      <c r="AP949" s="100" t="str">
        <f t="shared" si="617"/>
        <v>●</v>
      </c>
      <c r="AQ949" s="100" t="str">
        <f t="shared" si="613"/>
        <v>●</v>
      </c>
      <c r="AR949" s="100" t="str">
        <f t="shared" si="614"/>
        <v>●</v>
      </c>
      <c r="AS949" s="100" t="str">
        <f t="shared" si="618"/>
        <v>●</v>
      </c>
    </row>
    <row r="950" spans="2:45" s="100" customFormat="1" ht="14.25" customHeight="1">
      <c r="B950" s="102"/>
      <c r="C950" s="106"/>
      <c r="D950" s="112"/>
      <c r="E950" s="112"/>
      <c r="F950" s="112"/>
      <c r="G950" s="112"/>
      <c r="H950" s="112"/>
      <c r="I950" s="113"/>
      <c r="J950" s="102"/>
      <c r="K950" s="114"/>
      <c r="L950" s="106"/>
      <c r="M950" s="112"/>
      <c r="N950" s="112"/>
      <c r="O950" s="112"/>
      <c r="P950" s="112"/>
      <c r="Q950" s="112"/>
      <c r="R950" s="113"/>
      <c r="S950" s="113"/>
      <c r="AJ950" s="100" t="str">
        <f t="shared" si="616"/>
        <v>○</v>
      </c>
      <c r="AK950" s="100" t="str">
        <f t="shared" si="610"/>
        <v>○</v>
      </c>
      <c r="AL950" s="100" t="str">
        <f t="shared" si="619"/>
        <v>○</v>
      </c>
      <c r="AM950" s="100" t="str">
        <f t="shared" si="612"/>
        <v>○</v>
      </c>
      <c r="AP950" s="100" t="str">
        <f t="shared" si="617"/>
        <v>○</v>
      </c>
      <c r="AQ950" s="100" t="str">
        <f t="shared" si="613"/>
        <v>○</v>
      </c>
      <c r="AR950" s="100" t="str">
        <f t="shared" si="614"/>
        <v>○</v>
      </c>
      <c r="AS950" s="100" t="str">
        <f t="shared" si="618"/>
        <v>○</v>
      </c>
    </row>
    <row r="951" spans="2:45" s="100" customFormat="1" ht="14.25" customHeight="1">
      <c r="B951" s="102" t="s">
        <v>94</v>
      </c>
      <c r="C951" s="106">
        <v>37</v>
      </c>
      <c r="D951" s="107">
        <v>52</v>
      </c>
      <c r="E951" s="107">
        <v>42</v>
      </c>
      <c r="F951" s="107">
        <v>37</v>
      </c>
      <c r="G951" s="107">
        <f>第2表01元データ!V40</f>
        <v>41</v>
      </c>
      <c r="H951" s="107">
        <f t="shared" ref="H951:H968" si="620">IF(G951="x","x",IF(AND(G951="-",F951="-"),"-",IF(AND(G951="-",F951&gt;0),F951*-1,IF(AND(G951&gt;0,F951="-"),G951,G951-F951))))</f>
        <v>4</v>
      </c>
      <c r="I951" s="108">
        <f t="shared" ref="I951:I968" si="621">IF(H951="x","x",IF(H951="-","-",IF(AND(F951="-",G951&gt;0),"皆増",IF(AND(F951&gt;0,G951="-"),"皆減",H951/F951*100))))</f>
        <v>10.810810810810811</v>
      </c>
      <c r="J951" s="102"/>
      <c r="K951" s="114" t="s">
        <v>94</v>
      </c>
      <c r="L951" s="106">
        <v>124</v>
      </c>
      <c r="M951" s="107">
        <v>83</v>
      </c>
      <c r="N951" s="107">
        <v>112</v>
      </c>
      <c r="O951" s="107">
        <v>69</v>
      </c>
      <c r="P951" s="107">
        <f>第2表01元データ!W40</f>
        <v>53</v>
      </c>
      <c r="Q951" s="107">
        <f t="shared" ref="Q951:Q968" si="622">IF(P951="x","x",IF(AND(P951="-",O951="-"),"-",IF(AND(P951="-",O951&gt;0),O951*-1,IF(AND(P951&gt;0,O951="-"),P951,P951-O951))))</f>
        <v>-16</v>
      </c>
      <c r="R951" s="108">
        <f t="shared" ref="R951:R968" si="623">IF(Q951="x","x",IF(Q951="-","-",IF(AND(O951="-",P951&gt;0),"皆増",IF(AND(O951&gt;0,P951="-"),"皆減",Q951/O951*100))))</f>
        <v>-23.188405797101449</v>
      </c>
      <c r="S951" s="108"/>
      <c r="T951" s="100">
        <v>101</v>
      </c>
      <c r="W951" s="100" t="s">
        <v>377</v>
      </c>
      <c r="X951" s="100">
        <v>82</v>
      </c>
      <c r="Y951" s="100">
        <v>54</v>
      </c>
      <c r="Z951" s="100">
        <v>37</v>
      </c>
      <c r="AA951" s="100">
        <v>52</v>
      </c>
      <c r="AC951" s="100" t="s">
        <v>377</v>
      </c>
      <c r="AD951" s="100">
        <v>129</v>
      </c>
      <c r="AE951" s="100">
        <v>107</v>
      </c>
      <c r="AF951" s="100">
        <v>124</v>
      </c>
      <c r="AG951" s="100">
        <v>83</v>
      </c>
      <c r="AJ951" s="100" t="str">
        <f t="shared" si="616"/>
        <v>●</v>
      </c>
      <c r="AK951" s="100" t="str">
        <f t="shared" si="610"/>
        <v>●</v>
      </c>
      <c r="AL951" s="100" t="str">
        <f t="shared" si="619"/>
        <v>●</v>
      </c>
      <c r="AM951" s="100" t="str">
        <f t="shared" si="612"/>
        <v>●</v>
      </c>
      <c r="AP951" s="100" t="str">
        <f t="shared" si="617"/>
        <v>●</v>
      </c>
      <c r="AQ951" s="100" t="str">
        <f t="shared" si="613"/>
        <v>●</v>
      </c>
      <c r="AR951" s="100" t="str">
        <f t="shared" si="614"/>
        <v>●</v>
      </c>
      <c r="AS951" s="100" t="str">
        <f t="shared" si="618"/>
        <v>●</v>
      </c>
    </row>
    <row r="952" spans="2:45" s="100" customFormat="1" ht="14.25" customHeight="1">
      <c r="B952" s="102" t="s">
        <v>123</v>
      </c>
      <c r="C952" s="106">
        <v>51</v>
      </c>
      <c r="D952" s="107">
        <v>60</v>
      </c>
      <c r="E952" s="107">
        <v>55</v>
      </c>
      <c r="F952" s="107">
        <v>60</v>
      </c>
      <c r="G952" s="107">
        <f>第2表01元データ!V41</f>
        <v>45</v>
      </c>
      <c r="H952" s="107">
        <f t="shared" si="620"/>
        <v>-15</v>
      </c>
      <c r="I952" s="108">
        <f t="shared" si="621"/>
        <v>-25</v>
      </c>
      <c r="J952" s="102"/>
      <c r="K952" s="114" t="s">
        <v>123</v>
      </c>
      <c r="L952" s="106">
        <v>118</v>
      </c>
      <c r="M952" s="107">
        <v>106</v>
      </c>
      <c r="N952" s="107">
        <v>82</v>
      </c>
      <c r="O952" s="107">
        <v>109</v>
      </c>
      <c r="P952" s="107">
        <f>第2表01元データ!W41</f>
        <v>67</v>
      </c>
      <c r="Q952" s="107">
        <f t="shared" si="622"/>
        <v>-42</v>
      </c>
      <c r="R952" s="108">
        <f t="shared" si="623"/>
        <v>-38.532110091743121</v>
      </c>
      <c r="S952" s="108"/>
      <c r="T952" s="100">
        <v>102</v>
      </c>
      <c r="W952" s="100" t="s">
        <v>356</v>
      </c>
      <c r="X952" s="100">
        <v>122</v>
      </c>
      <c r="Y952" s="100">
        <v>90</v>
      </c>
      <c r="Z952" s="100">
        <v>51</v>
      </c>
      <c r="AA952" s="100">
        <v>60</v>
      </c>
      <c r="AC952" s="100" t="s">
        <v>356</v>
      </c>
      <c r="AD952" s="100">
        <v>169</v>
      </c>
      <c r="AE952" s="100">
        <v>114</v>
      </c>
      <c r="AF952" s="100">
        <v>118</v>
      </c>
      <c r="AG952" s="100">
        <v>106</v>
      </c>
      <c r="AJ952" s="100" t="str">
        <f t="shared" si="616"/>
        <v>●</v>
      </c>
      <c r="AK952" s="100" t="str">
        <f t="shared" si="610"/>
        <v>●</v>
      </c>
      <c r="AL952" s="100" t="str">
        <f t="shared" si="619"/>
        <v>●</v>
      </c>
      <c r="AM952" s="100" t="str">
        <f t="shared" si="612"/>
        <v>○</v>
      </c>
      <c r="AP952" s="100" t="str">
        <f t="shared" si="617"/>
        <v>●</v>
      </c>
      <c r="AQ952" s="100" t="str">
        <f t="shared" si="613"/>
        <v>●</v>
      </c>
      <c r="AR952" s="100" t="str">
        <f t="shared" si="614"/>
        <v>●</v>
      </c>
      <c r="AS952" s="100" t="str">
        <f t="shared" si="618"/>
        <v>●</v>
      </c>
    </row>
    <row r="953" spans="2:45" s="100" customFormat="1" ht="14.25" customHeight="1">
      <c r="B953" s="102" t="s">
        <v>124</v>
      </c>
      <c r="C953" s="106">
        <v>87</v>
      </c>
      <c r="D953" s="107">
        <v>51</v>
      </c>
      <c r="E953" s="107">
        <v>64</v>
      </c>
      <c r="F953" s="107">
        <v>44</v>
      </c>
      <c r="G953" s="107">
        <f>第2表01元データ!V42</f>
        <v>65</v>
      </c>
      <c r="H953" s="107">
        <f t="shared" si="620"/>
        <v>21</v>
      </c>
      <c r="I953" s="108">
        <f t="shared" si="621"/>
        <v>47.727272727272727</v>
      </c>
      <c r="J953" s="102"/>
      <c r="K953" s="114" t="s">
        <v>124</v>
      </c>
      <c r="L953" s="106">
        <v>114</v>
      </c>
      <c r="M953" s="107">
        <v>114</v>
      </c>
      <c r="N953" s="107">
        <v>100</v>
      </c>
      <c r="O953" s="107">
        <v>79</v>
      </c>
      <c r="P953" s="107">
        <f>第2表01元データ!W42</f>
        <v>89</v>
      </c>
      <c r="Q953" s="107">
        <f t="shared" si="622"/>
        <v>10</v>
      </c>
      <c r="R953" s="108">
        <f t="shared" si="623"/>
        <v>12.658227848101266</v>
      </c>
      <c r="S953" s="108"/>
      <c r="T953" s="100">
        <v>103</v>
      </c>
      <c r="W953" s="100" t="s">
        <v>357</v>
      </c>
      <c r="X953" s="100">
        <v>120</v>
      </c>
      <c r="Y953" s="100">
        <v>103</v>
      </c>
      <c r="Z953" s="100">
        <v>87</v>
      </c>
      <c r="AA953" s="100">
        <v>51</v>
      </c>
      <c r="AC953" s="100" t="s">
        <v>357</v>
      </c>
      <c r="AD953" s="100">
        <v>194</v>
      </c>
      <c r="AE953" s="100">
        <v>168</v>
      </c>
      <c r="AF953" s="100">
        <v>114</v>
      </c>
      <c r="AG953" s="100">
        <v>114</v>
      </c>
      <c r="AJ953" s="100" t="str">
        <f t="shared" si="616"/>
        <v>●</v>
      </c>
      <c r="AK953" s="100" t="str">
        <f t="shared" si="610"/>
        <v>●</v>
      </c>
      <c r="AL953" s="100" t="str">
        <f t="shared" si="619"/>
        <v>●</v>
      </c>
      <c r="AM953" s="100" t="str">
        <f t="shared" si="612"/>
        <v>●</v>
      </c>
      <c r="AP953" s="100" t="str">
        <f t="shared" si="617"/>
        <v>●</v>
      </c>
      <c r="AQ953" s="100" t="str">
        <f t="shared" si="613"/>
        <v>●</v>
      </c>
      <c r="AR953" s="100" t="str">
        <f t="shared" si="614"/>
        <v>●</v>
      </c>
      <c r="AS953" s="100" t="str">
        <f t="shared" si="618"/>
        <v>●</v>
      </c>
    </row>
    <row r="954" spans="2:45" s="100" customFormat="1" ht="14.25" customHeight="1">
      <c r="B954" s="102" t="s">
        <v>125</v>
      </c>
      <c r="C954" s="106">
        <v>123</v>
      </c>
      <c r="D954" s="107">
        <v>102</v>
      </c>
      <c r="E954" s="107">
        <v>61</v>
      </c>
      <c r="F954" s="107">
        <v>80</v>
      </c>
      <c r="G954" s="107">
        <f>第2表01元データ!V43</f>
        <v>55</v>
      </c>
      <c r="H954" s="107">
        <f t="shared" si="620"/>
        <v>-25</v>
      </c>
      <c r="I954" s="108">
        <f t="shared" si="621"/>
        <v>-31.25</v>
      </c>
      <c r="J954" s="102"/>
      <c r="K954" s="114" t="s">
        <v>125</v>
      </c>
      <c r="L954" s="106">
        <v>263</v>
      </c>
      <c r="M954" s="107">
        <v>193</v>
      </c>
      <c r="N954" s="107">
        <v>196</v>
      </c>
      <c r="O954" s="107">
        <v>172</v>
      </c>
      <c r="P954" s="107">
        <f>第2表01元データ!W43</f>
        <v>136</v>
      </c>
      <c r="Q954" s="107">
        <f t="shared" si="622"/>
        <v>-36</v>
      </c>
      <c r="R954" s="108">
        <f t="shared" si="623"/>
        <v>-20.930232558139537</v>
      </c>
      <c r="S954" s="108"/>
      <c r="T954" s="100">
        <v>104</v>
      </c>
      <c r="W954" s="100" t="s">
        <v>358</v>
      </c>
      <c r="X954" s="100">
        <v>156</v>
      </c>
      <c r="Y954" s="100">
        <v>120</v>
      </c>
      <c r="Z954" s="100">
        <v>123</v>
      </c>
      <c r="AA954" s="100">
        <v>102</v>
      </c>
      <c r="AC954" s="100" t="s">
        <v>358</v>
      </c>
      <c r="AD954" s="100">
        <v>311</v>
      </c>
      <c r="AE954" s="100">
        <v>255</v>
      </c>
      <c r="AF954" s="100">
        <v>263</v>
      </c>
      <c r="AG954" s="100">
        <v>193</v>
      </c>
      <c r="AJ954" s="100" t="str">
        <f t="shared" si="616"/>
        <v>●</v>
      </c>
      <c r="AK954" s="100" t="str">
        <f t="shared" si="610"/>
        <v>●</v>
      </c>
      <c r="AL954" s="100" t="str">
        <f t="shared" si="619"/>
        <v>●</v>
      </c>
      <c r="AM954" s="100" t="str">
        <f t="shared" si="612"/>
        <v>●</v>
      </c>
      <c r="AP954" s="100" t="str">
        <f t="shared" si="617"/>
        <v>●</v>
      </c>
      <c r="AQ954" s="100" t="str">
        <f t="shared" si="613"/>
        <v>●</v>
      </c>
      <c r="AR954" s="100" t="str">
        <f t="shared" si="614"/>
        <v>●</v>
      </c>
      <c r="AS954" s="100" t="str">
        <f t="shared" si="618"/>
        <v>●</v>
      </c>
    </row>
    <row r="955" spans="2:45" s="100" customFormat="1" ht="14.25" customHeight="1">
      <c r="B955" s="102" t="s">
        <v>126</v>
      </c>
      <c r="C955" s="106">
        <v>154</v>
      </c>
      <c r="D955" s="107">
        <v>153</v>
      </c>
      <c r="E955" s="107">
        <v>106</v>
      </c>
      <c r="F955" s="107">
        <v>99</v>
      </c>
      <c r="G955" s="107">
        <f>第2表01元データ!V44</f>
        <v>104</v>
      </c>
      <c r="H955" s="107">
        <f t="shared" si="620"/>
        <v>5</v>
      </c>
      <c r="I955" s="108">
        <f t="shared" si="621"/>
        <v>5.0505050505050502</v>
      </c>
      <c r="J955" s="102"/>
      <c r="K955" s="114" t="s">
        <v>126</v>
      </c>
      <c r="L955" s="106">
        <v>340</v>
      </c>
      <c r="M955" s="107">
        <v>293</v>
      </c>
      <c r="N955" s="107">
        <v>232</v>
      </c>
      <c r="O955" s="107">
        <v>269</v>
      </c>
      <c r="P955" s="107">
        <f>第2表01元データ!W44</f>
        <v>207</v>
      </c>
      <c r="Q955" s="107">
        <f t="shared" si="622"/>
        <v>-62</v>
      </c>
      <c r="R955" s="108">
        <f t="shared" si="623"/>
        <v>-23.048327137546469</v>
      </c>
      <c r="S955" s="108"/>
      <c r="T955" s="100">
        <v>105</v>
      </c>
      <c r="W955" s="100" t="s">
        <v>359</v>
      </c>
      <c r="X955" s="100">
        <v>181</v>
      </c>
      <c r="Y955" s="100">
        <v>145</v>
      </c>
      <c r="Z955" s="100">
        <v>154</v>
      </c>
      <c r="AA955" s="100">
        <v>153</v>
      </c>
      <c r="AC955" s="100" t="s">
        <v>359</v>
      </c>
      <c r="AD955" s="100">
        <v>386</v>
      </c>
      <c r="AE955" s="100">
        <v>386</v>
      </c>
      <c r="AF955" s="100">
        <v>340</v>
      </c>
      <c r="AG955" s="100">
        <v>293</v>
      </c>
      <c r="AJ955" s="100" t="str">
        <f t="shared" si="616"/>
        <v>●</v>
      </c>
      <c r="AK955" s="100" t="str">
        <f t="shared" si="610"/>
        <v>●</v>
      </c>
      <c r="AL955" s="100" t="str">
        <f t="shared" si="619"/>
        <v>●</v>
      </c>
      <c r="AM955" s="100" t="str">
        <f t="shared" si="612"/>
        <v>●</v>
      </c>
      <c r="AP955" s="100" t="str">
        <f t="shared" si="617"/>
        <v>●</v>
      </c>
      <c r="AQ955" s="100" t="str">
        <f t="shared" si="613"/>
        <v>●</v>
      </c>
      <c r="AR955" s="100" t="str">
        <f t="shared" si="614"/>
        <v>●</v>
      </c>
      <c r="AS955" s="100" t="str">
        <f t="shared" si="618"/>
        <v>●</v>
      </c>
    </row>
    <row r="956" spans="2:45" s="100" customFormat="1" ht="14.25" customHeight="1">
      <c r="B956" s="102" t="s">
        <v>127</v>
      </c>
      <c r="C956" s="106">
        <v>106</v>
      </c>
      <c r="D956" s="107">
        <v>79</v>
      </c>
      <c r="E956" s="107">
        <v>78</v>
      </c>
      <c r="F956" s="107">
        <v>59</v>
      </c>
      <c r="G956" s="107">
        <f>第2表01元データ!V45</f>
        <v>57</v>
      </c>
      <c r="H956" s="107">
        <f t="shared" si="620"/>
        <v>-2</v>
      </c>
      <c r="I956" s="108">
        <f t="shared" si="621"/>
        <v>-3.3898305084745761</v>
      </c>
      <c r="J956" s="102"/>
      <c r="K956" s="114" t="s">
        <v>127</v>
      </c>
      <c r="L956" s="106">
        <v>247</v>
      </c>
      <c r="M956" s="107">
        <v>159</v>
      </c>
      <c r="N956" s="107">
        <v>110</v>
      </c>
      <c r="O956" s="107">
        <v>109</v>
      </c>
      <c r="P956" s="107">
        <f>第2表01元データ!W45</f>
        <v>82</v>
      </c>
      <c r="Q956" s="107">
        <f t="shared" si="622"/>
        <v>-27</v>
      </c>
      <c r="R956" s="108">
        <f t="shared" si="623"/>
        <v>-24.770642201834864</v>
      </c>
      <c r="S956" s="108"/>
      <c r="T956" s="100">
        <v>106</v>
      </c>
      <c r="W956" s="100" t="s">
        <v>360</v>
      </c>
      <c r="X956" s="100">
        <v>113</v>
      </c>
      <c r="Y956" s="100">
        <v>88</v>
      </c>
      <c r="Z956" s="100">
        <v>106</v>
      </c>
      <c r="AA956" s="100">
        <v>79</v>
      </c>
      <c r="AC956" s="100" t="s">
        <v>360</v>
      </c>
      <c r="AD956" s="100">
        <v>181</v>
      </c>
      <c r="AE956" s="100">
        <v>158</v>
      </c>
      <c r="AF956" s="100">
        <v>247</v>
      </c>
      <c r="AG956" s="100">
        <v>159</v>
      </c>
      <c r="AJ956" s="100" t="str">
        <f t="shared" si="616"/>
        <v>●</v>
      </c>
      <c r="AK956" s="100" t="str">
        <f t="shared" si="610"/>
        <v>●</v>
      </c>
      <c r="AL956" s="100" t="str">
        <f t="shared" si="619"/>
        <v>●</v>
      </c>
      <c r="AM956" s="100" t="str">
        <f t="shared" si="612"/>
        <v>●</v>
      </c>
      <c r="AP956" s="100" t="str">
        <f t="shared" si="617"/>
        <v>●</v>
      </c>
      <c r="AQ956" s="100" t="str">
        <f t="shared" si="613"/>
        <v>●</v>
      </c>
      <c r="AR956" s="100" t="str">
        <f t="shared" si="614"/>
        <v>●</v>
      </c>
      <c r="AS956" s="100" t="str">
        <f t="shared" si="618"/>
        <v>●</v>
      </c>
    </row>
    <row r="957" spans="2:45" s="100" customFormat="1" ht="14.25" customHeight="1">
      <c r="B957" s="102" t="s">
        <v>128</v>
      </c>
      <c r="C957" s="106">
        <v>82</v>
      </c>
      <c r="D957" s="107">
        <v>80</v>
      </c>
      <c r="E957" s="107">
        <v>53</v>
      </c>
      <c r="F957" s="107">
        <v>72</v>
      </c>
      <c r="G957" s="107">
        <f>第2表01元データ!V46</f>
        <v>50</v>
      </c>
      <c r="H957" s="107">
        <f t="shared" si="620"/>
        <v>-22</v>
      </c>
      <c r="I957" s="108">
        <f t="shared" si="621"/>
        <v>-30.555555555555557</v>
      </c>
      <c r="J957" s="102"/>
      <c r="K957" s="114" t="s">
        <v>128</v>
      </c>
      <c r="L957" s="106">
        <v>200</v>
      </c>
      <c r="M957" s="107">
        <v>211</v>
      </c>
      <c r="N957" s="107">
        <v>135</v>
      </c>
      <c r="O957" s="107">
        <v>99</v>
      </c>
      <c r="P957" s="107">
        <f>第2表01元データ!W46</f>
        <v>82</v>
      </c>
      <c r="Q957" s="107">
        <f t="shared" si="622"/>
        <v>-17</v>
      </c>
      <c r="R957" s="108">
        <f t="shared" si="623"/>
        <v>-17.171717171717169</v>
      </c>
      <c r="S957" s="108"/>
      <c r="T957" s="100">
        <v>107</v>
      </c>
      <c r="W957" s="100" t="s">
        <v>361</v>
      </c>
      <c r="X957" s="100">
        <v>83</v>
      </c>
      <c r="Y957" s="100">
        <v>80</v>
      </c>
      <c r="Z957" s="100">
        <v>82</v>
      </c>
      <c r="AA957" s="100">
        <v>80</v>
      </c>
      <c r="AC957" s="100" t="s">
        <v>361</v>
      </c>
      <c r="AD957" s="100">
        <v>156</v>
      </c>
      <c r="AE957" s="100">
        <v>171</v>
      </c>
      <c r="AF957" s="100">
        <v>200</v>
      </c>
      <c r="AG957" s="100">
        <v>211</v>
      </c>
      <c r="AJ957" s="100" t="str">
        <f t="shared" si="616"/>
        <v>●</v>
      </c>
      <c r="AK957" s="100" t="str">
        <f t="shared" si="610"/>
        <v>○</v>
      </c>
      <c r="AL957" s="100" t="str">
        <f t="shared" si="619"/>
        <v>●</v>
      </c>
      <c r="AM957" s="100" t="str">
        <f t="shared" si="612"/>
        <v>●</v>
      </c>
      <c r="AP957" s="100" t="str">
        <f t="shared" si="617"/>
        <v>●</v>
      </c>
      <c r="AQ957" s="100" t="str">
        <f t="shared" si="613"/>
        <v>●</v>
      </c>
      <c r="AR957" s="100" t="str">
        <f t="shared" si="614"/>
        <v>●</v>
      </c>
      <c r="AS957" s="100" t="str">
        <f t="shared" si="618"/>
        <v>●</v>
      </c>
    </row>
    <row r="958" spans="2:45" s="100" customFormat="1" ht="14.25" customHeight="1">
      <c r="B958" s="102" t="s">
        <v>129</v>
      </c>
      <c r="C958" s="106">
        <v>72</v>
      </c>
      <c r="D958" s="107">
        <v>76</v>
      </c>
      <c r="E958" s="107">
        <v>93</v>
      </c>
      <c r="F958" s="107">
        <v>75</v>
      </c>
      <c r="G958" s="107">
        <f>第2表01元データ!V47</f>
        <v>60</v>
      </c>
      <c r="H958" s="107">
        <f t="shared" si="620"/>
        <v>-15</v>
      </c>
      <c r="I958" s="108">
        <f t="shared" si="621"/>
        <v>-20</v>
      </c>
      <c r="J958" s="102"/>
      <c r="K958" s="114" t="s">
        <v>129</v>
      </c>
      <c r="L958" s="106">
        <v>174</v>
      </c>
      <c r="M958" s="107">
        <v>154</v>
      </c>
      <c r="N958" s="107">
        <v>210</v>
      </c>
      <c r="O958" s="107">
        <v>131</v>
      </c>
      <c r="P958" s="107">
        <f>第2表01元データ!W47</f>
        <v>95</v>
      </c>
      <c r="Q958" s="107">
        <f t="shared" si="622"/>
        <v>-36</v>
      </c>
      <c r="R958" s="108">
        <f t="shared" si="623"/>
        <v>-27.480916030534353</v>
      </c>
      <c r="S958" s="108"/>
      <c r="T958" s="100">
        <v>108</v>
      </c>
      <c r="W958" s="100" t="s">
        <v>362</v>
      </c>
      <c r="X958" s="100">
        <v>124</v>
      </c>
      <c r="Y958" s="100">
        <v>89</v>
      </c>
      <c r="Z958" s="100">
        <v>72</v>
      </c>
      <c r="AA958" s="100">
        <v>76</v>
      </c>
      <c r="AC958" s="100" t="s">
        <v>362</v>
      </c>
      <c r="AD958" s="100">
        <v>180</v>
      </c>
      <c r="AE958" s="100">
        <v>156</v>
      </c>
      <c r="AF958" s="100">
        <v>174</v>
      </c>
      <c r="AG958" s="100">
        <v>154</v>
      </c>
      <c r="AJ958" s="100" t="str">
        <f t="shared" si="616"/>
        <v>●</v>
      </c>
      <c r="AK958" s="100" t="str">
        <f t="shared" si="610"/>
        <v>●</v>
      </c>
      <c r="AL958" s="100" t="str">
        <f t="shared" si="619"/>
        <v>●</v>
      </c>
      <c r="AM958" s="100" t="str">
        <f t="shared" si="612"/>
        <v>●</v>
      </c>
      <c r="AP958" s="100" t="str">
        <f t="shared" si="617"/>
        <v>●</v>
      </c>
      <c r="AQ958" s="100" t="str">
        <f t="shared" si="613"/>
        <v>●</v>
      </c>
      <c r="AR958" s="100" t="str">
        <f t="shared" si="614"/>
        <v>●</v>
      </c>
      <c r="AS958" s="100" t="str">
        <f t="shared" si="618"/>
        <v>●</v>
      </c>
    </row>
    <row r="959" spans="2:45" s="100" customFormat="1" ht="14.25" customHeight="1">
      <c r="B959" s="102" t="s">
        <v>130</v>
      </c>
      <c r="C959" s="106">
        <v>92</v>
      </c>
      <c r="D959" s="107">
        <v>85</v>
      </c>
      <c r="E959" s="107">
        <v>72</v>
      </c>
      <c r="F959" s="107">
        <v>85</v>
      </c>
      <c r="G959" s="107">
        <f>第2表01元データ!V48</f>
        <v>78</v>
      </c>
      <c r="H959" s="107">
        <f t="shared" si="620"/>
        <v>-7</v>
      </c>
      <c r="I959" s="108">
        <f t="shared" si="621"/>
        <v>-8.235294117647058</v>
      </c>
      <c r="J959" s="102"/>
      <c r="K959" s="114" t="s">
        <v>130</v>
      </c>
      <c r="L959" s="106">
        <v>166</v>
      </c>
      <c r="M959" s="107">
        <v>174</v>
      </c>
      <c r="N959" s="107">
        <v>155</v>
      </c>
      <c r="O959" s="107">
        <v>206</v>
      </c>
      <c r="P959" s="107">
        <f>第2表01元データ!W48</f>
        <v>124</v>
      </c>
      <c r="Q959" s="107">
        <f t="shared" si="622"/>
        <v>-82</v>
      </c>
      <c r="R959" s="108">
        <f t="shared" si="623"/>
        <v>-39.805825242718448</v>
      </c>
      <c r="S959" s="108"/>
      <c r="T959" s="100">
        <v>109</v>
      </c>
      <c r="W959" s="100" t="s">
        <v>363</v>
      </c>
      <c r="X959" s="100">
        <v>160</v>
      </c>
      <c r="Y959" s="100">
        <v>114</v>
      </c>
      <c r="Z959" s="100">
        <v>92</v>
      </c>
      <c r="AA959" s="100">
        <v>85</v>
      </c>
      <c r="AC959" s="100" t="s">
        <v>363</v>
      </c>
      <c r="AD959" s="100">
        <v>257</v>
      </c>
      <c r="AE959" s="100">
        <v>184</v>
      </c>
      <c r="AF959" s="100">
        <v>166</v>
      </c>
      <c r="AG959" s="100">
        <v>174</v>
      </c>
      <c r="AJ959" s="100" t="str">
        <f t="shared" si="616"/>
        <v>●</v>
      </c>
      <c r="AK959" s="100" t="str">
        <f t="shared" si="610"/>
        <v>●</v>
      </c>
      <c r="AL959" s="100" t="str">
        <f>IF(E959=Z959,"○","●")</f>
        <v>●</v>
      </c>
      <c r="AM959" s="100" t="str">
        <f t="shared" si="612"/>
        <v>○</v>
      </c>
      <c r="AP959" s="100" t="str">
        <f t="shared" si="617"/>
        <v>●</v>
      </c>
      <c r="AQ959" s="100" t="str">
        <f t="shared" si="613"/>
        <v>●</v>
      </c>
      <c r="AR959" s="100" t="str">
        <f t="shared" si="614"/>
        <v>●</v>
      </c>
      <c r="AS959" s="100" t="str">
        <f t="shared" si="618"/>
        <v>●</v>
      </c>
    </row>
    <row r="960" spans="2:45" s="100" customFormat="1" ht="14.25" customHeight="1">
      <c r="B960" s="102" t="s">
        <v>131</v>
      </c>
      <c r="C960" s="106">
        <v>111</v>
      </c>
      <c r="D960" s="107">
        <v>88</v>
      </c>
      <c r="E960" s="107">
        <v>75</v>
      </c>
      <c r="F960" s="107">
        <v>71</v>
      </c>
      <c r="G960" s="107">
        <f>第2表01元データ!V49</f>
        <v>89</v>
      </c>
      <c r="H960" s="107">
        <f t="shared" si="620"/>
        <v>18</v>
      </c>
      <c r="I960" s="108">
        <f t="shared" si="621"/>
        <v>25.352112676056336</v>
      </c>
      <c r="J960" s="102"/>
      <c r="K960" s="114" t="s">
        <v>131</v>
      </c>
      <c r="L960" s="106">
        <v>178</v>
      </c>
      <c r="M960" s="107">
        <v>147</v>
      </c>
      <c r="N960" s="107">
        <v>140</v>
      </c>
      <c r="O960" s="107">
        <v>161</v>
      </c>
      <c r="P960" s="107">
        <f>第2表01元データ!W49</f>
        <v>178</v>
      </c>
      <c r="Q960" s="107">
        <f t="shared" si="622"/>
        <v>17</v>
      </c>
      <c r="R960" s="108">
        <f t="shared" si="623"/>
        <v>10.559006211180124</v>
      </c>
      <c r="S960" s="108"/>
      <c r="T960" s="100">
        <v>110</v>
      </c>
      <c r="W960" s="100" t="s">
        <v>364</v>
      </c>
      <c r="X960" s="100">
        <v>117</v>
      </c>
      <c r="Y960" s="100">
        <v>142</v>
      </c>
      <c r="Z960" s="100">
        <v>111</v>
      </c>
      <c r="AA960" s="100">
        <v>88</v>
      </c>
      <c r="AC960" s="100" t="s">
        <v>364</v>
      </c>
      <c r="AD960" s="100">
        <v>227</v>
      </c>
      <c r="AE960" s="100">
        <v>245</v>
      </c>
      <c r="AF960" s="100">
        <v>178</v>
      </c>
      <c r="AG960" s="100">
        <v>147</v>
      </c>
      <c r="AJ960" s="100" t="str">
        <f t="shared" si="616"/>
        <v>●</v>
      </c>
      <c r="AK960" s="100" t="str">
        <f t="shared" si="610"/>
        <v>●</v>
      </c>
      <c r="AL960" s="100" t="str">
        <f t="shared" ref="AL960:AL968" si="624">IF(E960=Z960,"○","●")</f>
        <v>●</v>
      </c>
      <c r="AM960" s="100" t="str">
        <f t="shared" si="612"/>
        <v>●</v>
      </c>
      <c r="AP960" s="100" t="str">
        <f t="shared" si="617"/>
        <v>●</v>
      </c>
      <c r="AQ960" s="100" t="str">
        <f t="shared" si="613"/>
        <v>●</v>
      </c>
      <c r="AR960" s="100" t="str">
        <f t="shared" si="614"/>
        <v>●</v>
      </c>
      <c r="AS960" s="100" t="str">
        <f t="shared" si="618"/>
        <v>●</v>
      </c>
    </row>
    <row r="961" spans="2:45" s="100" customFormat="1" ht="14.25" customHeight="1">
      <c r="B961" s="102" t="s">
        <v>132</v>
      </c>
      <c r="C961" s="106">
        <v>132</v>
      </c>
      <c r="D961" s="107">
        <v>112</v>
      </c>
      <c r="E961" s="107">
        <v>85</v>
      </c>
      <c r="F961" s="107">
        <v>87</v>
      </c>
      <c r="G961" s="107">
        <f>第2表01元データ!V50</f>
        <v>77</v>
      </c>
      <c r="H961" s="107">
        <f t="shared" si="620"/>
        <v>-10</v>
      </c>
      <c r="I961" s="108">
        <f t="shared" si="621"/>
        <v>-11.494252873563218</v>
      </c>
      <c r="J961" s="102"/>
      <c r="K961" s="114" t="s">
        <v>132</v>
      </c>
      <c r="L961" s="106">
        <v>239</v>
      </c>
      <c r="M961" s="107">
        <v>169</v>
      </c>
      <c r="N961" s="107">
        <v>135</v>
      </c>
      <c r="O961" s="107">
        <v>145</v>
      </c>
      <c r="P961" s="107">
        <f>第2表01元データ!W50</f>
        <v>158</v>
      </c>
      <c r="Q961" s="107">
        <f t="shared" si="622"/>
        <v>13</v>
      </c>
      <c r="R961" s="108">
        <f t="shared" si="623"/>
        <v>8.9655172413793096</v>
      </c>
      <c r="S961" s="108"/>
      <c r="T961" s="100">
        <v>111</v>
      </c>
      <c r="W961" s="100" t="s">
        <v>365</v>
      </c>
      <c r="X961" s="100">
        <v>104</v>
      </c>
      <c r="Y961" s="100">
        <v>115</v>
      </c>
      <c r="Z961" s="100">
        <v>132</v>
      </c>
      <c r="AA961" s="100">
        <v>112</v>
      </c>
      <c r="AC961" s="100" t="s">
        <v>365</v>
      </c>
      <c r="AD961" s="100">
        <v>217</v>
      </c>
      <c r="AE961" s="100">
        <v>218</v>
      </c>
      <c r="AF961" s="100">
        <v>239</v>
      </c>
      <c r="AG961" s="100">
        <v>169</v>
      </c>
      <c r="AJ961" s="100" t="str">
        <f t="shared" si="616"/>
        <v>●</v>
      </c>
      <c r="AK961" s="100" t="str">
        <f t="shared" si="610"/>
        <v>●</v>
      </c>
      <c r="AL961" s="100" t="str">
        <f t="shared" si="624"/>
        <v>●</v>
      </c>
      <c r="AM961" s="100" t="str">
        <f t="shared" si="612"/>
        <v>●</v>
      </c>
      <c r="AP961" s="100" t="str">
        <f t="shared" si="617"/>
        <v>●</v>
      </c>
      <c r="AQ961" s="100" t="str">
        <f t="shared" si="613"/>
        <v>●</v>
      </c>
      <c r="AR961" s="100" t="str">
        <f t="shared" si="614"/>
        <v>●</v>
      </c>
      <c r="AS961" s="100" t="str">
        <f t="shared" si="618"/>
        <v>●</v>
      </c>
    </row>
    <row r="962" spans="2:45" s="100" customFormat="1" ht="14.25" customHeight="1">
      <c r="B962" s="102" t="s">
        <v>133</v>
      </c>
      <c r="C962" s="106">
        <v>114</v>
      </c>
      <c r="D962" s="107">
        <v>125</v>
      </c>
      <c r="E962" s="107">
        <v>113</v>
      </c>
      <c r="F962" s="107">
        <v>89</v>
      </c>
      <c r="G962" s="107">
        <f>第2表01元データ!V51</f>
        <v>77</v>
      </c>
      <c r="H962" s="107">
        <f t="shared" si="620"/>
        <v>-12</v>
      </c>
      <c r="I962" s="108">
        <f t="shared" si="621"/>
        <v>-13.48314606741573</v>
      </c>
      <c r="J962" s="102"/>
      <c r="K962" s="114" t="s">
        <v>133</v>
      </c>
      <c r="L962" s="106">
        <v>214</v>
      </c>
      <c r="M962" s="107">
        <v>242</v>
      </c>
      <c r="N962" s="107">
        <v>168</v>
      </c>
      <c r="O962" s="107">
        <v>132</v>
      </c>
      <c r="P962" s="107">
        <f>第2表01元データ!W51</f>
        <v>129</v>
      </c>
      <c r="Q962" s="107">
        <f t="shared" si="622"/>
        <v>-3</v>
      </c>
      <c r="R962" s="108">
        <f t="shared" si="623"/>
        <v>-2.2727272727272729</v>
      </c>
      <c r="S962" s="108"/>
      <c r="T962" s="100">
        <v>112</v>
      </c>
      <c r="W962" s="100" t="s">
        <v>366</v>
      </c>
      <c r="X962" s="100">
        <v>111</v>
      </c>
      <c r="Y962" s="100">
        <v>84</v>
      </c>
      <c r="Z962" s="100">
        <v>114</v>
      </c>
      <c r="AA962" s="100">
        <v>125</v>
      </c>
      <c r="AC962" s="100" t="s">
        <v>366</v>
      </c>
      <c r="AD962" s="100">
        <v>235</v>
      </c>
      <c r="AE962" s="100">
        <v>203</v>
      </c>
      <c r="AF962" s="100">
        <v>214</v>
      </c>
      <c r="AG962" s="100">
        <v>242</v>
      </c>
      <c r="AJ962" s="100" t="str">
        <f t="shared" si="616"/>
        <v>●</v>
      </c>
      <c r="AK962" s="100" t="str">
        <f t="shared" si="610"/>
        <v>●</v>
      </c>
      <c r="AL962" s="100" t="str">
        <f t="shared" si="624"/>
        <v>●</v>
      </c>
      <c r="AM962" s="100" t="str">
        <f t="shared" si="612"/>
        <v>●</v>
      </c>
      <c r="AP962" s="100" t="str">
        <f t="shared" si="617"/>
        <v>●</v>
      </c>
      <c r="AQ962" s="100" t="str">
        <f t="shared" si="613"/>
        <v>●</v>
      </c>
      <c r="AR962" s="100" t="str">
        <f t="shared" si="614"/>
        <v>●</v>
      </c>
      <c r="AS962" s="100" t="str">
        <f t="shared" si="618"/>
        <v>●</v>
      </c>
    </row>
    <row r="963" spans="2:45" s="100" customFormat="1" ht="14.25" customHeight="1">
      <c r="B963" s="102" t="s">
        <v>134</v>
      </c>
      <c r="C963" s="106">
        <v>85</v>
      </c>
      <c r="D963" s="107">
        <v>111</v>
      </c>
      <c r="E963" s="107">
        <v>121</v>
      </c>
      <c r="F963" s="107">
        <v>129</v>
      </c>
      <c r="G963" s="107">
        <f>第2表01元データ!V52</f>
        <v>78</v>
      </c>
      <c r="H963" s="107">
        <f t="shared" si="620"/>
        <v>-51</v>
      </c>
      <c r="I963" s="108">
        <f t="shared" si="621"/>
        <v>-39.534883720930232</v>
      </c>
      <c r="J963" s="102"/>
      <c r="K963" s="114" t="s">
        <v>134</v>
      </c>
      <c r="L963" s="106">
        <v>182</v>
      </c>
      <c r="M963" s="107">
        <v>180</v>
      </c>
      <c r="N963" s="107">
        <v>224</v>
      </c>
      <c r="O963" s="107">
        <v>168</v>
      </c>
      <c r="P963" s="107">
        <f>第2表01元データ!W52</f>
        <v>121</v>
      </c>
      <c r="Q963" s="107">
        <f t="shared" si="622"/>
        <v>-47</v>
      </c>
      <c r="R963" s="108">
        <f t="shared" si="623"/>
        <v>-27.976190476190478</v>
      </c>
      <c r="S963" s="108"/>
      <c r="T963" s="100">
        <v>113</v>
      </c>
      <c r="W963" s="100" t="s">
        <v>367</v>
      </c>
      <c r="X963" s="100">
        <v>124</v>
      </c>
      <c r="Y963" s="100">
        <v>101</v>
      </c>
      <c r="Z963" s="100">
        <v>85</v>
      </c>
      <c r="AA963" s="100">
        <v>111</v>
      </c>
      <c r="AC963" s="100" t="s">
        <v>367</v>
      </c>
      <c r="AD963" s="100">
        <v>192</v>
      </c>
      <c r="AE963" s="100">
        <v>195</v>
      </c>
      <c r="AF963" s="100">
        <v>182</v>
      </c>
      <c r="AG963" s="100">
        <v>180</v>
      </c>
      <c r="AJ963" s="100" t="str">
        <f t="shared" si="616"/>
        <v>●</v>
      </c>
      <c r="AK963" s="100" t="str">
        <f t="shared" si="610"/>
        <v>●</v>
      </c>
      <c r="AL963" s="100" t="str">
        <f t="shared" si="624"/>
        <v>●</v>
      </c>
      <c r="AM963" s="100" t="str">
        <f t="shared" si="612"/>
        <v>●</v>
      </c>
      <c r="AP963" s="100" t="str">
        <f t="shared" si="617"/>
        <v>●</v>
      </c>
      <c r="AQ963" s="100" t="str">
        <f t="shared" si="613"/>
        <v>●</v>
      </c>
      <c r="AR963" s="100" t="str">
        <f t="shared" si="614"/>
        <v>●</v>
      </c>
      <c r="AS963" s="100" t="str">
        <f t="shared" si="618"/>
        <v>●</v>
      </c>
    </row>
    <row r="964" spans="2:45" s="100" customFormat="1" ht="14.25" customHeight="1">
      <c r="B964" s="102" t="s">
        <v>135</v>
      </c>
      <c r="C964" s="106">
        <v>101</v>
      </c>
      <c r="D964" s="107">
        <v>79</v>
      </c>
      <c r="E964" s="107">
        <v>105</v>
      </c>
      <c r="F964" s="107">
        <v>119</v>
      </c>
      <c r="G964" s="107">
        <f>第2表01元データ!V53</f>
        <v>108</v>
      </c>
      <c r="H964" s="107">
        <f t="shared" si="620"/>
        <v>-11</v>
      </c>
      <c r="I964" s="108">
        <f t="shared" si="621"/>
        <v>-9.2436974789915975</v>
      </c>
      <c r="J964" s="102"/>
      <c r="K964" s="114" t="s">
        <v>135</v>
      </c>
      <c r="L964" s="106">
        <v>182</v>
      </c>
      <c r="M964" s="107">
        <v>164</v>
      </c>
      <c r="N964" s="107">
        <v>167</v>
      </c>
      <c r="O964" s="107">
        <v>225</v>
      </c>
      <c r="P964" s="107">
        <f>第2表01元データ!W53</f>
        <v>147</v>
      </c>
      <c r="Q964" s="107">
        <f t="shared" si="622"/>
        <v>-78</v>
      </c>
      <c r="R964" s="108">
        <f t="shared" si="623"/>
        <v>-34.666666666666671</v>
      </c>
      <c r="S964" s="108"/>
      <c r="T964" s="100">
        <v>114</v>
      </c>
      <c r="W964" s="100" t="s">
        <v>368</v>
      </c>
      <c r="X964" s="100">
        <v>78</v>
      </c>
      <c r="Y964" s="100">
        <v>108</v>
      </c>
      <c r="Z964" s="100">
        <v>101</v>
      </c>
      <c r="AA964" s="100">
        <v>79</v>
      </c>
      <c r="AC964" s="100" t="s">
        <v>368</v>
      </c>
      <c r="AD964" s="100">
        <v>159</v>
      </c>
      <c r="AE964" s="100">
        <v>179</v>
      </c>
      <c r="AF964" s="100">
        <v>182</v>
      </c>
      <c r="AG964" s="100">
        <v>164</v>
      </c>
      <c r="AJ964" s="100" t="str">
        <f t="shared" si="616"/>
        <v>●</v>
      </c>
      <c r="AK964" s="100" t="str">
        <f t="shared" si="610"/>
        <v>●</v>
      </c>
      <c r="AL964" s="100" t="str">
        <f t="shared" si="624"/>
        <v>●</v>
      </c>
      <c r="AM964" s="100" t="str">
        <f t="shared" si="612"/>
        <v>●</v>
      </c>
      <c r="AP964" s="100" t="str">
        <f t="shared" si="617"/>
        <v>●</v>
      </c>
      <c r="AQ964" s="100" t="str">
        <f t="shared" si="613"/>
        <v>●</v>
      </c>
      <c r="AR964" s="100" t="str">
        <f t="shared" si="614"/>
        <v>●</v>
      </c>
      <c r="AS964" s="100" t="str">
        <f t="shared" si="618"/>
        <v>●</v>
      </c>
    </row>
    <row r="965" spans="2:45" s="100" customFormat="1" ht="14.25" customHeight="1">
      <c r="B965" s="102" t="s">
        <v>136</v>
      </c>
      <c r="C965" s="106">
        <v>86</v>
      </c>
      <c r="D965" s="107">
        <v>93</v>
      </c>
      <c r="E965" s="107">
        <v>73</v>
      </c>
      <c r="F965" s="107">
        <v>90</v>
      </c>
      <c r="G965" s="107">
        <f>第2表01元データ!V54</f>
        <v>106</v>
      </c>
      <c r="H965" s="107">
        <f t="shared" si="620"/>
        <v>16</v>
      </c>
      <c r="I965" s="108">
        <f t="shared" si="621"/>
        <v>17.777777777777779</v>
      </c>
      <c r="J965" s="102"/>
      <c r="K965" s="114" t="s">
        <v>136</v>
      </c>
      <c r="L965" s="106">
        <v>161</v>
      </c>
      <c r="M965" s="107">
        <v>169</v>
      </c>
      <c r="N965" s="107">
        <v>140</v>
      </c>
      <c r="O965" s="107">
        <v>148</v>
      </c>
      <c r="P965" s="107">
        <f>第2表01元データ!W54</f>
        <v>202</v>
      </c>
      <c r="Q965" s="107">
        <f t="shared" si="622"/>
        <v>54</v>
      </c>
      <c r="R965" s="108">
        <f t="shared" si="623"/>
        <v>36.486486486486484</v>
      </c>
      <c r="S965" s="108"/>
      <c r="T965" s="100">
        <v>115</v>
      </c>
      <c r="W965" s="100" t="s">
        <v>369</v>
      </c>
      <c r="X965" s="100">
        <v>55</v>
      </c>
      <c r="Y965" s="100">
        <v>70</v>
      </c>
      <c r="Z965" s="100">
        <v>86</v>
      </c>
      <c r="AA965" s="100">
        <v>93</v>
      </c>
      <c r="AC965" s="100" t="s">
        <v>369</v>
      </c>
      <c r="AD965" s="100">
        <v>114</v>
      </c>
      <c r="AE965" s="100">
        <v>134</v>
      </c>
      <c r="AF965" s="100">
        <v>161</v>
      </c>
      <c r="AG965" s="100">
        <v>169</v>
      </c>
      <c r="AJ965" s="100" t="str">
        <f t="shared" si="616"/>
        <v>●</v>
      </c>
      <c r="AK965" s="100" t="str">
        <f t="shared" si="610"/>
        <v>●</v>
      </c>
      <c r="AL965" s="100" t="str">
        <f t="shared" si="624"/>
        <v>●</v>
      </c>
      <c r="AM965" s="100" t="str">
        <f t="shared" si="612"/>
        <v>●</v>
      </c>
      <c r="AP965" s="100" t="str">
        <f t="shared" si="617"/>
        <v>●</v>
      </c>
      <c r="AQ965" s="100" t="str">
        <f t="shared" si="613"/>
        <v>●</v>
      </c>
      <c r="AR965" s="100" t="str">
        <f t="shared" si="614"/>
        <v>●</v>
      </c>
      <c r="AS965" s="100" t="str">
        <f t="shared" si="618"/>
        <v>●</v>
      </c>
    </row>
    <row r="966" spans="2:45" s="100" customFormat="1" ht="14.25" customHeight="1">
      <c r="B966" s="102" t="s">
        <v>137</v>
      </c>
      <c r="C966" s="106">
        <v>57</v>
      </c>
      <c r="D966" s="107">
        <v>69</v>
      </c>
      <c r="E966" s="107">
        <v>81</v>
      </c>
      <c r="F966" s="107">
        <v>63</v>
      </c>
      <c r="G966" s="107">
        <f>第2表01元データ!V55</f>
        <v>84</v>
      </c>
      <c r="H966" s="107">
        <f t="shared" si="620"/>
        <v>21</v>
      </c>
      <c r="I966" s="108">
        <f t="shared" si="621"/>
        <v>33.333333333333329</v>
      </c>
      <c r="J966" s="102"/>
      <c r="K966" s="114" t="s">
        <v>137</v>
      </c>
      <c r="L966" s="106">
        <v>110</v>
      </c>
      <c r="M966" s="107">
        <v>135</v>
      </c>
      <c r="N966" s="107">
        <v>142</v>
      </c>
      <c r="O966" s="107">
        <v>135</v>
      </c>
      <c r="P966" s="107">
        <f>第2表01元データ!W55</f>
        <v>131</v>
      </c>
      <c r="Q966" s="107">
        <f t="shared" si="622"/>
        <v>-4</v>
      </c>
      <c r="R966" s="108">
        <f t="shared" si="623"/>
        <v>-2.9629629629629632</v>
      </c>
      <c r="S966" s="108"/>
      <c r="T966" s="100">
        <v>116</v>
      </c>
      <c r="W966" s="100" t="s">
        <v>370</v>
      </c>
      <c r="X966" s="100">
        <v>51</v>
      </c>
      <c r="Y966" s="100">
        <v>41</v>
      </c>
      <c r="Z966" s="100">
        <v>57</v>
      </c>
      <c r="AA966" s="100">
        <v>69</v>
      </c>
      <c r="AC966" s="100" t="s">
        <v>370</v>
      </c>
      <c r="AD966" s="100">
        <v>80</v>
      </c>
      <c r="AE966" s="100">
        <v>100</v>
      </c>
      <c r="AF966" s="100">
        <v>110</v>
      </c>
      <c r="AG966" s="100">
        <v>135</v>
      </c>
      <c r="AJ966" s="100" t="str">
        <f t="shared" si="616"/>
        <v>●</v>
      </c>
      <c r="AK966" s="100" t="str">
        <f t="shared" si="610"/>
        <v>●</v>
      </c>
      <c r="AL966" s="100" t="str">
        <f t="shared" si="624"/>
        <v>●</v>
      </c>
      <c r="AM966" s="100" t="str">
        <f t="shared" si="612"/>
        <v>●</v>
      </c>
      <c r="AP966" s="100" t="str">
        <f t="shared" si="617"/>
        <v>●</v>
      </c>
      <c r="AQ966" s="100" t="str">
        <f t="shared" si="613"/>
        <v>●</v>
      </c>
      <c r="AR966" s="100" t="str">
        <f t="shared" si="614"/>
        <v>●</v>
      </c>
      <c r="AS966" s="100" t="str">
        <f t="shared" si="618"/>
        <v>○</v>
      </c>
    </row>
    <row r="967" spans="2:45" s="100" customFormat="1" ht="14.25" customHeight="1">
      <c r="B967" s="102" t="s">
        <v>138</v>
      </c>
      <c r="C967" s="106">
        <v>29</v>
      </c>
      <c r="D967" s="107">
        <v>40</v>
      </c>
      <c r="E967" s="107">
        <v>50</v>
      </c>
      <c r="F967" s="107">
        <v>61</v>
      </c>
      <c r="G967" s="107">
        <f>第2表01元データ!V56</f>
        <v>49</v>
      </c>
      <c r="H967" s="107">
        <f t="shared" si="620"/>
        <v>-12</v>
      </c>
      <c r="I967" s="108">
        <f t="shared" si="621"/>
        <v>-19.672131147540984</v>
      </c>
      <c r="J967" s="102"/>
      <c r="K967" s="114" t="s">
        <v>138</v>
      </c>
      <c r="L967" s="106">
        <v>70</v>
      </c>
      <c r="M967" s="107">
        <v>81</v>
      </c>
      <c r="N967" s="107">
        <v>86</v>
      </c>
      <c r="O967" s="107">
        <v>105</v>
      </c>
      <c r="P967" s="107">
        <f>第2表01元データ!W56</f>
        <v>109</v>
      </c>
      <c r="Q967" s="107">
        <f t="shared" si="622"/>
        <v>4</v>
      </c>
      <c r="R967" s="108">
        <f t="shared" si="623"/>
        <v>3.8095238095238098</v>
      </c>
      <c r="S967" s="108"/>
      <c r="T967" s="100">
        <v>117</v>
      </c>
      <c r="W967" s="100" t="s">
        <v>371</v>
      </c>
      <c r="X967" s="100">
        <v>24</v>
      </c>
      <c r="Y967" s="100">
        <v>34</v>
      </c>
      <c r="Z967" s="100">
        <v>29</v>
      </c>
      <c r="AA967" s="100">
        <v>40</v>
      </c>
      <c r="AC967" s="100" t="s">
        <v>371</v>
      </c>
      <c r="AD967" s="100">
        <v>49</v>
      </c>
      <c r="AE967" s="100">
        <v>48</v>
      </c>
      <c r="AF967" s="100">
        <v>70</v>
      </c>
      <c r="AG967" s="100">
        <v>81</v>
      </c>
      <c r="AJ967" s="100" t="str">
        <f t="shared" si="616"/>
        <v>●</v>
      </c>
      <c r="AK967" s="100" t="str">
        <f t="shared" si="610"/>
        <v>●</v>
      </c>
      <c r="AL967" s="100" t="str">
        <f t="shared" si="624"/>
        <v>●</v>
      </c>
      <c r="AM967" s="100" t="str">
        <f t="shared" si="612"/>
        <v>●</v>
      </c>
      <c r="AP967" s="100" t="str">
        <f t="shared" si="617"/>
        <v>●</v>
      </c>
      <c r="AQ967" s="100" t="str">
        <f t="shared" si="613"/>
        <v>●</v>
      </c>
      <c r="AR967" s="100" t="str">
        <f t="shared" si="614"/>
        <v>●</v>
      </c>
      <c r="AS967" s="100" t="str">
        <f t="shared" si="618"/>
        <v>●</v>
      </c>
    </row>
    <row r="968" spans="2:45" s="100" customFormat="1" ht="14.25" customHeight="1">
      <c r="B968" s="102" t="s">
        <v>110</v>
      </c>
      <c r="C968" s="106">
        <v>23</v>
      </c>
      <c r="D968" s="107">
        <v>20</v>
      </c>
      <c r="E968" s="107">
        <v>25</v>
      </c>
      <c r="F968" s="107">
        <v>39</v>
      </c>
      <c r="G968" s="107">
        <f>第2表01元データ!V57</f>
        <v>51</v>
      </c>
      <c r="H968" s="107">
        <f t="shared" si="620"/>
        <v>12</v>
      </c>
      <c r="I968" s="108">
        <f t="shared" si="621"/>
        <v>30.76923076923077</v>
      </c>
      <c r="J968" s="102"/>
      <c r="K968" s="114" t="s">
        <v>110</v>
      </c>
      <c r="L968" s="106">
        <v>35</v>
      </c>
      <c r="M968" s="107">
        <v>56</v>
      </c>
      <c r="N968" s="107">
        <v>59</v>
      </c>
      <c r="O968" s="107">
        <v>69</v>
      </c>
      <c r="P968" s="107">
        <f>第2表01元データ!W57</f>
        <v>96</v>
      </c>
      <c r="Q968" s="107">
        <f t="shared" si="622"/>
        <v>27</v>
      </c>
      <c r="R968" s="108">
        <f t="shared" si="623"/>
        <v>39.130434782608695</v>
      </c>
      <c r="S968" s="108"/>
      <c r="T968" s="100">
        <v>118</v>
      </c>
      <c r="W968" s="100" t="s">
        <v>378</v>
      </c>
      <c r="X968" s="100">
        <v>8</v>
      </c>
      <c r="Y968" s="100">
        <v>12</v>
      </c>
      <c r="Z968" s="100">
        <v>23</v>
      </c>
      <c r="AA968" s="100">
        <v>20</v>
      </c>
      <c r="AC968" s="100" t="s">
        <v>378</v>
      </c>
      <c r="AD968" s="100">
        <v>21</v>
      </c>
      <c r="AE968" s="100">
        <v>25</v>
      </c>
      <c r="AF968" s="100">
        <v>35</v>
      </c>
      <c r="AG968" s="100">
        <v>56</v>
      </c>
      <c r="AJ968" s="100" t="str">
        <f t="shared" si="616"/>
        <v>●</v>
      </c>
      <c r="AK968" s="100" t="str">
        <f t="shared" si="610"/>
        <v>●</v>
      </c>
      <c r="AL968" s="100" t="str">
        <f t="shared" si="624"/>
        <v>●</v>
      </c>
      <c r="AM968" s="100" t="str">
        <f t="shared" si="612"/>
        <v>●</v>
      </c>
      <c r="AP968" s="100" t="str">
        <f t="shared" si="617"/>
        <v>●</v>
      </c>
      <c r="AQ968" s="100" t="str">
        <f t="shared" si="613"/>
        <v>●</v>
      </c>
      <c r="AR968" s="100" t="str">
        <f t="shared" si="614"/>
        <v>●</v>
      </c>
      <c r="AS968" s="100" t="str">
        <f t="shared" si="618"/>
        <v>●</v>
      </c>
    </row>
    <row r="969" spans="2:45" s="100" customFormat="1" ht="14.25" customHeight="1">
      <c r="B969" s="119" t="s">
        <v>111</v>
      </c>
      <c r="C969" s="120" t="s">
        <v>313</v>
      </c>
      <c r="D969" s="116" t="s">
        <v>313</v>
      </c>
      <c r="E969" s="116" t="s">
        <v>313</v>
      </c>
      <c r="F969" s="116">
        <v>6</v>
      </c>
      <c r="G969" s="107">
        <f>第2表01元データ!V58</f>
        <v>50</v>
      </c>
      <c r="H969" s="107"/>
      <c r="I969" s="108"/>
      <c r="K969" s="119" t="s">
        <v>111</v>
      </c>
      <c r="L969" s="120" t="s">
        <v>313</v>
      </c>
      <c r="M969" s="116" t="s">
        <v>313</v>
      </c>
      <c r="N969" s="116" t="s">
        <v>313</v>
      </c>
      <c r="O969" s="116">
        <v>10</v>
      </c>
      <c r="P969" s="107">
        <f>第2表01元データ!W58</f>
        <v>109</v>
      </c>
      <c r="Q969" s="107"/>
      <c r="R969" s="108"/>
      <c r="T969" s="100">
        <v>119</v>
      </c>
    </row>
    <row r="970" spans="2:45" s="100" customFormat="1" ht="14.25" customHeight="1">
      <c r="G970" s="168"/>
      <c r="P970" s="168"/>
      <c r="W970" s="99"/>
      <c r="X970" s="99"/>
      <c r="Y970" s="99"/>
      <c r="Z970" s="99"/>
      <c r="AA970" s="99"/>
      <c r="AB970" s="99"/>
      <c r="AC970" s="99"/>
      <c r="AD970" s="99"/>
      <c r="AE970" s="99"/>
      <c r="AF970" s="99"/>
      <c r="AG970" s="99"/>
    </row>
    <row r="971" spans="2:45" s="100" customFormat="1" ht="14.25" customHeight="1">
      <c r="G971" s="168"/>
      <c r="P971" s="168"/>
      <c r="W971" s="99"/>
      <c r="X971" s="99"/>
      <c r="Y971" s="99"/>
      <c r="Z971" s="99"/>
      <c r="AA971" s="99"/>
      <c r="AB971" s="99"/>
      <c r="AC971" s="99"/>
      <c r="AD971" s="99"/>
      <c r="AE971" s="99"/>
      <c r="AF971" s="99"/>
      <c r="AG971" s="99"/>
    </row>
    <row r="972" spans="2:45" s="99" customFormat="1" ht="14.25" customHeight="1">
      <c r="B972" s="99" t="str">
        <f>LEFT(B912,LEN(B912)-2)&amp;+"女"</f>
        <v>富岡・女</v>
      </c>
      <c r="H972" s="99" t="s">
        <v>805</v>
      </c>
      <c r="I972" s="380">
        <f>令和2年9月末住基人口!K16</f>
        <v>1624</v>
      </c>
      <c r="K972" s="99" t="str">
        <f>LEFT(K912,LEN(K912)-2)&amp;+"女"</f>
        <v>緑・女</v>
      </c>
      <c r="Q972" s="99" t="s">
        <v>805</v>
      </c>
      <c r="R972" s="380">
        <f>令和2年9月末住基人口!K22</f>
        <v>2461</v>
      </c>
    </row>
    <row r="973" spans="2:45" s="100" customFormat="1" ht="14.25" customHeight="1">
      <c r="B973" s="583" t="s">
        <v>335</v>
      </c>
      <c r="C973" s="101"/>
      <c r="D973" s="101"/>
      <c r="E973" s="101"/>
      <c r="F973" s="101"/>
      <c r="G973" s="135"/>
      <c r="H973" s="131"/>
      <c r="I973" s="131"/>
      <c r="J973" s="102"/>
      <c r="K973" s="583" t="s">
        <v>335</v>
      </c>
      <c r="L973" s="101"/>
      <c r="M973" s="101"/>
      <c r="N973" s="101"/>
      <c r="O973" s="101"/>
      <c r="P973" s="135"/>
      <c r="Q973" s="131"/>
      <c r="R973" s="131"/>
      <c r="S973" s="103"/>
    </row>
    <row r="974" spans="2:45" s="100" customFormat="1" ht="14.25" customHeight="1">
      <c r="B974" s="584"/>
      <c r="C974" s="130" t="str">
        <f>$C$4</f>
        <v>平成12年</v>
      </c>
      <c r="D974" s="130" t="str">
        <f>$D$4</f>
        <v>平成17年</v>
      </c>
      <c r="E974" s="130" t="str">
        <f>$E$4</f>
        <v>平成22年</v>
      </c>
      <c r="F974" s="130" t="s">
        <v>410</v>
      </c>
      <c r="G974" s="130" t="s">
        <v>739</v>
      </c>
      <c r="H974" s="133" t="str">
        <f>$H$4</f>
        <v>対平成</v>
      </c>
      <c r="I974" s="134" t="str">
        <f>$I$4</f>
        <v>27年</v>
      </c>
      <c r="J974" s="102"/>
      <c r="K974" s="584"/>
      <c r="L974" s="130" t="str">
        <f>$C$4</f>
        <v>平成12年</v>
      </c>
      <c r="M974" s="130" t="str">
        <f>$D$4</f>
        <v>平成17年</v>
      </c>
      <c r="N974" s="130" t="str">
        <f>$E$4</f>
        <v>平成22年</v>
      </c>
      <c r="O974" s="130" t="s">
        <v>410</v>
      </c>
      <c r="P974" s="130" t="s">
        <v>739</v>
      </c>
      <c r="Q974" s="133" t="str">
        <f>$H$4</f>
        <v>対平成</v>
      </c>
      <c r="R974" s="134" t="str">
        <f>$I$4</f>
        <v>27年</v>
      </c>
      <c r="S974" s="103"/>
    </row>
    <row r="975" spans="2:45" s="100" customFormat="1" ht="14.25" customHeight="1">
      <c r="B975" s="585"/>
      <c r="C975" s="104"/>
      <c r="D975" s="104"/>
      <c r="E975" s="104"/>
      <c r="F975" s="104"/>
      <c r="G975" s="104"/>
      <c r="H975" s="132" t="s">
        <v>88</v>
      </c>
      <c r="I975" s="133" t="s">
        <v>398</v>
      </c>
      <c r="J975" s="102"/>
      <c r="K975" s="585"/>
      <c r="L975" s="104"/>
      <c r="M975" s="104"/>
      <c r="N975" s="104"/>
      <c r="O975" s="104"/>
      <c r="P975" s="104"/>
      <c r="Q975" s="132" t="s">
        <v>88</v>
      </c>
      <c r="R975" s="133" t="s">
        <v>398</v>
      </c>
      <c r="S975" s="103"/>
    </row>
    <row r="976" spans="2:45" s="199" customFormat="1" ht="14.25" customHeight="1">
      <c r="B976" s="200" t="s">
        <v>90</v>
      </c>
      <c r="C976" s="198">
        <v>1899</v>
      </c>
      <c r="D976" s="194">
        <v>1751</v>
      </c>
      <c r="E976" s="194">
        <v>1636</v>
      </c>
      <c r="F976" s="194">
        <v>1670</v>
      </c>
      <c r="G976" s="194">
        <f>IF(COUNTIF(G981:G999,"x"),"x",IF(SUM(G981:G999)=0,"-",SUM(G981:G999)))</f>
        <v>1595</v>
      </c>
      <c r="H976" s="193">
        <f t="shared" ref="H976:H979" si="625">IF(G976="x","x",IF(AND(G976="-",F976="-"),"-",IF(AND(G976="-",F976&gt;0),F976*-1,IF(AND(G976&gt;0,F976="-"),G976,G976-F976))))</f>
        <v>-75</v>
      </c>
      <c r="I976" s="195">
        <f t="shared" ref="I976:I979" si="626">IF(H976="x","x",IF(H976="-","-",IF(AND(F976="-",G976&gt;0),"皆増",IF(AND(F976&gt;0,G976="-"),"皆減",H976/F976*100))))</f>
        <v>-4.4910179640718564</v>
      </c>
      <c r="J976" s="196"/>
      <c r="K976" s="197" t="s">
        <v>90</v>
      </c>
      <c r="L976" s="198">
        <v>3488</v>
      </c>
      <c r="M976" s="194">
        <v>3177</v>
      </c>
      <c r="N976" s="194">
        <v>2966</v>
      </c>
      <c r="O976" s="194">
        <v>2739</v>
      </c>
      <c r="P976" s="194">
        <f>IF(COUNTIF(P981:P999,"x"),"x",IF(SUM(P981:P999)=0,"-",SUM(P981:P999)))</f>
        <v>2486</v>
      </c>
      <c r="Q976" s="193">
        <f t="shared" ref="Q976:Q979" si="627">IF(P976="x","x",IF(AND(P976="-",O976="-"),"-",IF(AND(P976="-",O976&gt;0),O976*-1,IF(AND(P976&gt;0,O976="-"),P976,P976-O976))))</f>
        <v>-253</v>
      </c>
      <c r="R976" s="195">
        <f t="shared" ref="R976:R979" si="628">IF(Q976="x","x",IF(Q976="-","-",IF(AND(O976="-",P976&gt;0),"皆増",IF(AND(O976&gt;0,P976="-"),"皆減",Q976/O976*100))))</f>
        <v>-9.236947791164658</v>
      </c>
      <c r="S976" s="195"/>
      <c r="W976" s="199" t="s">
        <v>373</v>
      </c>
      <c r="X976" s="199">
        <v>2006</v>
      </c>
      <c r="Y976" s="199">
        <v>1939</v>
      </c>
      <c r="Z976" s="199">
        <v>1899</v>
      </c>
      <c r="AA976" s="199">
        <v>1751</v>
      </c>
      <c r="AC976" s="199" t="s">
        <v>373</v>
      </c>
      <c r="AD976" s="199">
        <v>3652</v>
      </c>
      <c r="AE976" s="199">
        <v>3510</v>
      </c>
      <c r="AF976" s="199">
        <v>3488</v>
      </c>
      <c r="AG976" s="199">
        <v>3177</v>
      </c>
      <c r="AJ976" s="199" t="str">
        <f>IF(C976=X976,"○","●")</f>
        <v>●</v>
      </c>
      <c r="AK976" s="199" t="str">
        <f t="shared" ref="AK976:AK998" si="629">IF(D976=Y976,"○","●")</f>
        <v>●</v>
      </c>
      <c r="AL976" s="199" t="str">
        <f t="shared" ref="AL976:AL977" si="630">IF(E976=Z976,"○","●")</f>
        <v>●</v>
      </c>
      <c r="AM976" s="199" t="str">
        <f t="shared" ref="AM976:AM998" si="631">IF(F976=AA976,"○","●")</f>
        <v>●</v>
      </c>
      <c r="AP976" s="199" t="str">
        <f>IF(L976=AD976,"○","●")</f>
        <v>●</v>
      </c>
      <c r="AQ976" s="199" t="str">
        <f t="shared" ref="AQ976:AQ998" si="632">IF(M976=AE976,"○","●")</f>
        <v>●</v>
      </c>
      <c r="AR976" s="199" t="str">
        <f t="shared" ref="AR976:AR998" si="633">IF(N976=AF976,"○","●")</f>
        <v>●</v>
      </c>
      <c r="AS976" s="199" t="str">
        <f t="shared" ref="AS976" si="634">IF(O976=AG976,"○","●")</f>
        <v>●</v>
      </c>
    </row>
    <row r="977" spans="2:45" s="100" customFormat="1" ht="14.25" customHeight="1">
      <c r="B977" s="105" t="s">
        <v>91</v>
      </c>
      <c r="C977" s="106">
        <v>180</v>
      </c>
      <c r="D977" s="107">
        <v>149</v>
      </c>
      <c r="E977" s="107">
        <v>145</v>
      </c>
      <c r="F977" s="107">
        <v>153</v>
      </c>
      <c r="G977" s="107">
        <f>IF(COUNTIF(G981:G983,"x"),"x",IF(SUM(G981:G983)=0,"-",SUM(G981:G983)))</f>
        <v>137</v>
      </c>
      <c r="H977" s="107">
        <f t="shared" si="625"/>
        <v>-16</v>
      </c>
      <c r="I977" s="108">
        <f t="shared" si="626"/>
        <v>-10.457516339869281</v>
      </c>
      <c r="J977" s="102"/>
      <c r="K977" s="109" t="s">
        <v>91</v>
      </c>
      <c r="L977" s="106">
        <v>357</v>
      </c>
      <c r="M977" s="107">
        <v>312</v>
      </c>
      <c r="N977" s="107">
        <v>279</v>
      </c>
      <c r="O977" s="107">
        <v>245</v>
      </c>
      <c r="P977" s="107">
        <f>IF(COUNTIF(P981:P983,"x"),"x",IF(SUM(P981:P983)=0,"-",SUM(P981:P983)))</f>
        <v>188</v>
      </c>
      <c r="Q977" s="107">
        <f t="shared" si="627"/>
        <v>-57</v>
      </c>
      <c r="R977" s="108">
        <f t="shared" si="628"/>
        <v>-23.26530612244898</v>
      </c>
      <c r="S977" s="108"/>
      <c r="W977" s="100" t="s">
        <v>374</v>
      </c>
      <c r="X977" s="100">
        <v>283</v>
      </c>
      <c r="Y977" s="100">
        <v>240</v>
      </c>
      <c r="Z977" s="100">
        <v>180</v>
      </c>
      <c r="AA977" s="100">
        <v>149</v>
      </c>
      <c r="AC977" s="100" t="s">
        <v>374</v>
      </c>
      <c r="AD977" s="100">
        <v>486</v>
      </c>
      <c r="AE977" s="100">
        <v>370</v>
      </c>
      <c r="AF977" s="100">
        <v>357</v>
      </c>
      <c r="AG977" s="100">
        <v>312</v>
      </c>
      <c r="AJ977" s="100" t="str">
        <f t="shared" ref="AJ977:AJ998" si="635">IF(C977=X977,"○","●")</f>
        <v>●</v>
      </c>
      <c r="AK977" s="100" t="str">
        <f t="shared" si="629"/>
        <v>●</v>
      </c>
      <c r="AL977" s="100" t="str">
        <f t="shared" si="630"/>
        <v>●</v>
      </c>
      <c r="AM977" s="100" t="str">
        <f t="shared" si="631"/>
        <v>●</v>
      </c>
      <c r="AP977" s="100" t="str">
        <f t="shared" ref="AP977:AP998" si="636">IF(L977=AD977,"○","●")</f>
        <v>●</v>
      </c>
      <c r="AQ977" s="100" t="str">
        <f t="shared" si="632"/>
        <v>●</v>
      </c>
      <c r="AR977" s="100" t="str">
        <f t="shared" si="633"/>
        <v>●</v>
      </c>
      <c r="AS977" s="100" t="str">
        <f>IF(O977=AG977,"○","●")</f>
        <v>●</v>
      </c>
    </row>
    <row r="978" spans="2:45" s="100" customFormat="1" ht="14.25" customHeight="1">
      <c r="B978" s="105" t="s">
        <v>92</v>
      </c>
      <c r="C978" s="106">
        <v>1285</v>
      </c>
      <c r="D978" s="107">
        <v>1126</v>
      </c>
      <c r="E978" s="107">
        <v>983</v>
      </c>
      <c r="F978" s="107">
        <v>928</v>
      </c>
      <c r="G978" s="296">
        <f>IF(COUNTIF(G984:G993,"x"),"x",IF(SUM(G984:G993)=0,"-",SUM(G984:G993)))</f>
        <v>824</v>
      </c>
      <c r="H978" s="107">
        <f t="shared" si="625"/>
        <v>-104</v>
      </c>
      <c r="I978" s="108">
        <f t="shared" si="626"/>
        <v>-11.206896551724139</v>
      </c>
      <c r="J978" s="102"/>
      <c r="K978" s="109" t="s">
        <v>92</v>
      </c>
      <c r="L978" s="106">
        <v>2257</v>
      </c>
      <c r="M978" s="107">
        <v>1931</v>
      </c>
      <c r="N978" s="107">
        <v>1725</v>
      </c>
      <c r="O978" s="107">
        <v>1484</v>
      </c>
      <c r="P978" s="296">
        <f>IF(COUNTIF(P984:P993,"x"),"x",IF(SUM(P984:P993)=0,"-",SUM(P984:P993)))</f>
        <v>1273</v>
      </c>
      <c r="Q978" s="107">
        <f t="shared" si="627"/>
        <v>-211</v>
      </c>
      <c r="R978" s="108">
        <f t="shared" si="628"/>
        <v>-14.218328840970351</v>
      </c>
      <c r="S978" s="108"/>
      <c r="W978" s="100" t="s">
        <v>375</v>
      </c>
      <c r="X978" s="100">
        <v>1383</v>
      </c>
      <c r="Y978" s="100">
        <v>1317</v>
      </c>
      <c r="Z978" s="100">
        <v>1285</v>
      </c>
      <c r="AA978" s="100">
        <v>1126</v>
      </c>
      <c r="AC978" s="100" t="s">
        <v>375</v>
      </c>
      <c r="AD978" s="100">
        <v>2482</v>
      </c>
      <c r="AE978" s="100">
        <v>2331</v>
      </c>
      <c r="AF978" s="100">
        <v>2257</v>
      </c>
      <c r="AG978" s="100">
        <v>1931</v>
      </c>
      <c r="AJ978" s="100" t="str">
        <f t="shared" si="635"/>
        <v>●</v>
      </c>
      <c r="AK978" s="100" t="str">
        <f t="shared" si="629"/>
        <v>●</v>
      </c>
      <c r="AL978" s="100" t="str">
        <f>IF(E978=Z978,"○","●")</f>
        <v>●</v>
      </c>
      <c r="AM978" s="100" t="str">
        <f t="shared" si="631"/>
        <v>●</v>
      </c>
      <c r="AP978" s="100" t="str">
        <f t="shared" si="636"/>
        <v>●</v>
      </c>
      <c r="AQ978" s="100" t="str">
        <f t="shared" si="632"/>
        <v>●</v>
      </c>
      <c r="AR978" s="100" t="str">
        <f t="shared" si="633"/>
        <v>●</v>
      </c>
      <c r="AS978" s="100" t="str">
        <f t="shared" ref="AS978:AS998" si="637">IF(O978=AG978,"○","●")</f>
        <v>●</v>
      </c>
    </row>
    <row r="979" spans="2:45" s="100" customFormat="1" ht="14.25" customHeight="1">
      <c r="B979" s="105" t="s">
        <v>93</v>
      </c>
      <c r="C979" s="106">
        <v>434</v>
      </c>
      <c r="D979" s="107">
        <v>476</v>
      </c>
      <c r="E979" s="107">
        <v>508</v>
      </c>
      <c r="F979" s="107">
        <v>580</v>
      </c>
      <c r="G979" s="107">
        <f>IF(COUNTIF(G994:G998,"x"),"x",IF(SUM(G994,G998)=0,"-",SUM(G994:G998)))</f>
        <v>592</v>
      </c>
      <c r="H979" s="107">
        <f t="shared" si="625"/>
        <v>12</v>
      </c>
      <c r="I979" s="108">
        <f t="shared" si="626"/>
        <v>2.0689655172413794</v>
      </c>
      <c r="J979" s="102"/>
      <c r="K979" s="109" t="s">
        <v>93</v>
      </c>
      <c r="L979" s="106">
        <v>874</v>
      </c>
      <c r="M979" s="107">
        <v>934</v>
      </c>
      <c r="N979" s="107">
        <v>962</v>
      </c>
      <c r="O979" s="107">
        <v>1006</v>
      </c>
      <c r="P979" s="107">
        <f>IF(COUNTIF(P994:P998,"x"),"x",IF(SUM(P994,P998)=0,"-",SUM(P994:P998)))</f>
        <v>961</v>
      </c>
      <c r="Q979" s="107">
        <f t="shared" si="627"/>
        <v>-45</v>
      </c>
      <c r="R979" s="108">
        <f t="shared" si="628"/>
        <v>-4.4731610337972167</v>
      </c>
      <c r="S979" s="108"/>
      <c r="W979" s="100" t="s">
        <v>376</v>
      </c>
      <c r="X979" s="100">
        <v>340</v>
      </c>
      <c r="Y979" s="100">
        <v>382</v>
      </c>
      <c r="Z979" s="100">
        <v>434</v>
      </c>
      <c r="AA979" s="100">
        <v>476</v>
      </c>
      <c r="AC979" s="100" t="s">
        <v>376</v>
      </c>
      <c r="AD979" s="100">
        <v>684</v>
      </c>
      <c r="AE979" s="100">
        <v>809</v>
      </c>
      <c r="AF979" s="100">
        <v>874</v>
      </c>
      <c r="AG979" s="100">
        <v>934</v>
      </c>
      <c r="AJ979" s="100" t="str">
        <f t="shared" si="635"/>
        <v>●</v>
      </c>
      <c r="AK979" s="100" t="str">
        <f t="shared" si="629"/>
        <v>●</v>
      </c>
      <c r="AL979" s="100" t="str">
        <f t="shared" ref="AL979:AL988" si="638">IF(E979=Z979,"○","●")</f>
        <v>●</v>
      </c>
      <c r="AM979" s="100" t="str">
        <f t="shared" si="631"/>
        <v>●</v>
      </c>
      <c r="AP979" s="100" t="str">
        <f t="shared" si="636"/>
        <v>●</v>
      </c>
      <c r="AQ979" s="100" t="str">
        <f t="shared" si="632"/>
        <v>●</v>
      </c>
      <c r="AR979" s="100" t="str">
        <f t="shared" si="633"/>
        <v>●</v>
      </c>
      <c r="AS979" s="100" t="str">
        <f t="shared" si="637"/>
        <v>●</v>
      </c>
    </row>
    <row r="980" spans="2:45" s="100" customFormat="1" ht="14.25" customHeight="1">
      <c r="B980" s="102"/>
      <c r="C980" s="106"/>
      <c r="D980" s="112"/>
      <c r="E980" s="112"/>
      <c r="F980" s="112"/>
      <c r="G980" s="112"/>
      <c r="H980" s="112"/>
      <c r="I980" s="113"/>
      <c r="J980" s="102"/>
      <c r="K980" s="114"/>
      <c r="L980" s="106"/>
      <c r="M980" s="112"/>
      <c r="N980" s="112"/>
      <c r="O980" s="112"/>
      <c r="P980" s="112"/>
      <c r="Q980" s="112"/>
      <c r="R980" s="113"/>
      <c r="S980" s="113"/>
      <c r="AJ980" s="100" t="str">
        <f t="shared" si="635"/>
        <v>○</v>
      </c>
      <c r="AK980" s="100" t="str">
        <f t="shared" si="629"/>
        <v>○</v>
      </c>
      <c r="AL980" s="100" t="str">
        <f t="shared" si="638"/>
        <v>○</v>
      </c>
      <c r="AM980" s="100" t="str">
        <f t="shared" si="631"/>
        <v>○</v>
      </c>
      <c r="AP980" s="100" t="str">
        <f t="shared" si="636"/>
        <v>○</v>
      </c>
      <c r="AQ980" s="100" t="str">
        <f t="shared" si="632"/>
        <v>○</v>
      </c>
      <c r="AR980" s="100" t="str">
        <f t="shared" si="633"/>
        <v>○</v>
      </c>
      <c r="AS980" s="100" t="str">
        <f t="shared" si="637"/>
        <v>○</v>
      </c>
    </row>
    <row r="981" spans="2:45" s="100" customFormat="1" ht="14.25" customHeight="1">
      <c r="B981" s="102" t="s">
        <v>94</v>
      </c>
      <c r="C981" s="106">
        <v>44</v>
      </c>
      <c r="D981" s="107">
        <v>39</v>
      </c>
      <c r="E981" s="107">
        <v>45</v>
      </c>
      <c r="F981" s="107">
        <v>38</v>
      </c>
      <c r="G981" s="107">
        <f>第2表01元データ!V66</f>
        <v>32</v>
      </c>
      <c r="H981" s="107">
        <f t="shared" ref="H981:H998" si="639">IF(G981="x","x",IF(AND(G981="-",F981="-"),"-",IF(AND(G981="-",F981&gt;0),F981*-1,IF(AND(G981&gt;0,F981="-"),G981,G981-F981))))</f>
        <v>-6</v>
      </c>
      <c r="I981" s="108">
        <f t="shared" ref="I981:I998" si="640">IF(H981="x","x",IF(H981="-","-",IF(AND(F981="-",G981&gt;0),"皆増",IF(AND(F981&gt;0,G981="-"),"皆減",H981/F981*100))))</f>
        <v>-15.789473684210526</v>
      </c>
      <c r="J981" s="102"/>
      <c r="K981" s="114" t="s">
        <v>94</v>
      </c>
      <c r="L981" s="106">
        <v>127</v>
      </c>
      <c r="M981" s="107">
        <v>91</v>
      </c>
      <c r="N981" s="107">
        <v>85</v>
      </c>
      <c r="O981" s="107">
        <v>81</v>
      </c>
      <c r="P981" s="107">
        <f>第2表01元データ!W66</f>
        <v>57</v>
      </c>
      <c r="Q981" s="107">
        <f t="shared" ref="Q981:Q998" si="641">IF(P981="x","x",IF(AND(P981="-",O981="-"),"-",IF(AND(P981="-",O981&gt;0),O981*-1,IF(AND(P981&gt;0,O981="-"),P981,P981-O981))))</f>
        <v>-24</v>
      </c>
      <c r="R981" s="108">
        <f t="shared" ref="R981:R998" si="642">IF(Q981="x","x",IF(Q981="-","-",IF(AND(O981="-",P981&gt;0),"皆増",IF(AND(O981&gt;0,P981="-"),"皆減",Q981/O981*100))))</f>
        <v>-29.629629629629626</v>
      </c>
      <c r="S981" s="108"/>
      <c r="T981" s="100">
        <v>201</v>
      </c>
      <c r="W981" s="100" t="s">
        <v>377</v>
      </c>
      <c r="X981" s="100">
        <v>66</v>
      </c>
      <c r="Y981" s="100">
        <v>64</v>
      </c>
      <c r="Z981" s="100">
        <v>44</v>
      </c>
      <c r="AA981" s="100">
        <v>39</v>
      </c>
      <c r="AC981" s="100" t="s">
        <v>377</v>
      </c>
      <c r="AD981" s="100">
        <v>133</v>
      </c>
      <c r="AE981" s="100">
        <v>94</v>
      </c>
      <c r="AF981" s="100">
        <v>127</v>
      </c>
      <c r="AG981" s="100">
        <v>91</v>
      </c>
      <c r="AJ981" s="100" t="str">
        <f t="shared" si="635"/>
        <v>●</v>
      </c>
      <c r="AK981" s="100" t="str">
        <f t="shared" si="629"/>
        <v>●</v>
      </c>
      <c r="AL981" s="100" t="str">
        <f t="shared" si="638"/>
        <v>●</v>
      </c>
      <c r="AM981" s="100" t="str">
        <f t="shared" si="631"/>
        <v>●</v>
      </c>
      <c r="AP981" s="100" t="str">
        <f t="shared" si="636"/>
        <v>●</v>
      </c>
      <c r="AQ981" s="100" t="str">
        <f t="shared" si="632"/>
        <v>●</v>
      </c>
      <c r="AR981" s="100" t="str">
        <f t="shared" si="633"/>
        <v>●</v>
      </c>
      <c r="AS981" s="100" t="str">
        <f t="shared" si="637"/>
        <v>●</v>
      </c>
    </row>
    <row r="982" spans="2:45" s="100" customFormat="1" ht="14.25" customHeight="1">
      <c r="B982" s="102" t="s">
        <v>123</v>
      </c>
      <c r="C982" s="106">
        <v>57</v>
      </c>
      <c r="D982" s="107">
        <v>51</v>
      </c>
      <c r="E982" s="107">
        <v>44</v>
      </c>
      <c r="F982" s="107">
        <v>64</v>
      </c>
      <c r="G982" s="107">
        <f>第2表01元データ!V67</f>
        <v>36</v>
      </c>
      <c r="H982" s="107">
        <f t="shared" si="639"/>
        <v>-28</v>
      </c>
      <c r="I982" s="108">
        <f t="shared" si="640"/>
        <v>-43.75</v>
      </c>
      <c r="J982" s="102"/>
      <c r="K982" s="114" t="s">
        <v>123</v>
      </c>
      <c r="L982" s="106">
        <v>115</v>
      </c>
      <c r="M982" s="107">
        <v>112</v>
      </c>
      <c r="N982" s="107">
        <v>90</v>
      </c>
      <c r="O982" s="107">
        <v>79</v>
      </c>
      <c r="P982" s="107">
        <f>第2表01元データ!W67</f>
        <v>67</v>
      </c>
      <c r="Q982" s="107">
        <f t="shared" si="641"/>
        <v>-12</v>
      </c>
      <c r="R982" s="108">
        <f t="shared" si="642"/>
        <v>-15.18987341772152</v>
      </c>
      <c r="S982" s="108"/>
      <c r="T982" s="100">
        <v>202</v>
      </c>
      <c r="W982" s="100" t="s">
        <v>356</v>
      </c>
      <c r="X982" s="100">
        <v>110</v>
      </c>
      <c r="Y982" s="100">
        <v>72</v>
      </c>
      <c r="Z982" s="100">
        <v>57</v>
      </c>
      <c r="AA982" s="100">
        <v>51</v>
      </c>
      <c r="AC982" s="100" t="s">
        <v>356</v>
      </c>
      <c r="AD982" s="100">
        <v>153</v>
      </c>
      <c r="AE982" s="100">
        <v>124</v>
      </c>
      <c r="AF982" s="100">
        <v>115</v>
      </c>
      <c r="AG982" s="100">
        <v>112</v>
      </c>
      <c r="AJ982" s="100" t="str">
        <f t="shared" si="635"/>
        <v>●</v>
      </c>
      <c r="AK982" s="100" t="str">
        <f t="shared" si="629"/>
        <v>●</v>
      </c>
      <c r="AL982" s="100" t="str">
        <f t="shared" si="638"/>
        <v>●</v>
      </c>
      <c r="AM982" s="100" t="str">
        <f t="shared" si="631"/>
        <v>●</v>
      </c>
      <c r="AP982" s="100" t="str">
        <f t="shared" si="636"/>
        <v>●</v>
      </c>
      <c r="AQ982" s="100" t="str">
        <f t="shared" si="632"/>
        <v>●</v>
      </c>
      <c r="AR982" s="100" t="str">
        <f t="shared" si="633"/>
        <v>●</v>
      </c>
      <c r="AS982" s="100" t="str">
        <f t="shared" si="637"/>
        <v>●</v>
      </c>
    </row>
    <row r="983" spans="2:45" s="100" customFormat="1" ht="14.25" customHeight="1">
      <c r="B983" s="102" t="s">
        <v>124</v>
      </c>
      <c r="C983" s="106">
        <v>79</v>
      </c>
      <c r="D983" s="107">
        <v>59</v>
      </c>
      <c r="E983" s="107">
        <v>56</v>
      </c>
      <c r="F983" s="107">
        <v>51</v>
      </c>
      <c r="G983" s="107">
        <f>第2表01元データ!V68</f>
        <v>69</v>
      </c>
      <c r="H983" s="107">
        <f t="shared" si="639"/>
        <v>18</v>
      </c>
      <c r="I983" s="108">
        <f t="shared" si="640"/>
        <v>35.294117647058826</v>
      </c>
      <c r="J983" s="102"/>
      <c r="K983" s="114" t="s">
        <v>124</v>
      </c>
      <c r="L983" s="106">
        <v>115</v>
      </c>
      <c r="M983" s="107">
        <v>109</v>
      </c>
      <c r="N983" s="107">
        <v>104</v>
      </c>
      <c r="O983" s="107">
        <v>85</v>
      </c>
      <c r="P983" s="107">
        <f>第2表01元データ!W68</f>
        <v>64</v>
      </c>
      <c r="Q983" s="107">
        <f t="shared" si="641"/>
        <v>-21</v>
      </c>
      <c r="R983" s="108">
        <f t="shared" si="642"/>
        <v>-24.705882352941178</v>
      </c>
      <c r="S983" s="108"/>
      <c r="T983" s="100">
        <v>203</v>
      </c>
      <c r="W983" s="100" t="s">
        <v>357</v>
      </c>
      <c r="X983" s="100">
        <v>107</v>
      </c>
      <c r="Y983" s="100">
        <v>104</v>
      </c>
      <c r="Z983" s="100">
        <v>79</v>
      </c>
      <c r="AA983" s="100">
        <v>59</v>
      </c>
      <c r="AC983" s="100" t="s">
        <v>357</v>
      </c>
      <c r="AD983" s="100">
        <v>200</v>
      </c>
      <c r="AE983" s="100">
        <v>152</v>
      </c>
      <c r="AF983" s="100">
        <v>115</v>
      </c>
      <c r="AG983" s="100">
        <v>109</v>
      </c>
      <c r="AJ983" s="100" t="str">
        <f t="shared" si="635"/>
        <v>●</v>
      </c>
      <c r="AK983" s="100" t="str">
        <f t="shared" si="629"/>
        <v>●</v>
      </c>
      <c r="AL983" s="100" t="str">
        <f t="shared" si="638"/>
        <v>●</v>
      </c>
      <c r="AM983" s="100" t="str">
        <f t="shared" si="631"/>
        <v>●</v>
      </c>
      <c r="AP983" s="100" t="str">
        <f t="shared" si="636"/>
        <v>●</v>
      </c>
      <c r="AQ983" s="100" t="str">
        <f t="shared" si="632"/>
        <v>●</v>
      </c>
      <c r="AR983" s="100" t="str">
        <f t="shared" si="633"/>
        <v>●</v>
      </c>
      <c r="AS983" s="100" t="str">
        <f t="shared" si="637"/>
        <v>●</v>
      </c>
    </row>
    <row r="984" spans="2:45" s="100" customFormat="1" ht="14.25" customHeight="1">
      <c r="B984" s="102" t="s">
        <v>125</v>
      </c>
      <c r="C984" s="106">
        <v>120</v>
      </c>
      <c r="D984" s="107">
        <v>88</v>
      </c>
      <c r="E984" s="107">
        <v>68</v>
      </c>
      <c r="F984" s="107">
        <v>80</v>
      </c>
      <c r="G984" s="107">
        <f>第2表01元データ!V69</f>
        <v>67</v>
      </c>
      <c r="H984" s="107">
        <f t="shared" si="639"/>
        <v>-13</v>
      </c>
      <c r="I984" s="108">
        <f t="shared" si="640"/>
        <v>-16.25</v>
      </c>
      <c r="J984" s="102"/>
      <c r="K984" s="114" t="s">
        <v>125</v>
      </c>
      <c r="L984" s="106">
        <v>195</v>
      </c>
      <c r="M984" s="107">
        <v>157</v>
      </c>
      <c r="N984" s="107">
        <v>149</v>
      </c>
      <c r="O984" s="107">
        <v>144</v>
      </c>
      <c r="P984" s="107">
        <f>第2表01元データ!W69</f>
        <v>126</v>
      </c>
      <c r="Q984" s="107">
        <f t="shared" si="641"/>
        <v>-18</v>
      </c>
      <c r="R984" s="108">
        <f t="shared" si="642"/>
        <v>-12.5</v>
      </c>
      <c r="S984" s="108"/>
      <c r="T984" s="100">
        <v>204</v>
      </c>
      <c r="W984" s="100" t="s">
        <v>358</v>
      </c>
      <c r="X984" s="100">
        <v>157</v>
      </c>
      <c r="Y984" s="100">
        <v>140</v>
      </c>
      <c r="Z984" s="100">
        <v>120</v>
      </c>
      <c r="AA984" s="100">
        <v>88</v>
      </c>
      <c r="AC984" s="100" t="s">
        <v>358</v>
      </c>
      <c r="AD984" s="100">
        <v>283</v>
      </c>
      <c r="AE984" s="100">
        <v>256</v>
      </c>
      <c r="AF984" s="100">
        <v>195</v>
      </c>
      <c r="AG984" s="100">
        <v>157</v>
      </c>
      <c r="AJ984" s="100" t="str">
        <f t="shared" si="635"/>
        <v>●</v>
      </c>
      <c r="AK984" s="100" t="str">
        <f t="shared" si="629"/>
        <v>●</v>
      </c>
      <c r="AL984" s="100" t="str">
        <f t="shared" si="638"/>
        <v>●</v>
      </c>
      <c r="AM984" s="100" t="str">
        <f t="shared" si="631"/>
        <v>●</v>
      </c>
      <c r="AP984" s="100" t="str">
        <f t="shared" si="636"/>
        <v>●</v>
      </c>
      <c r="AQ984" s="100" t="str">
        <f t="shared" si="632"/>
        <v>●</v>
      </c>
      <c r="AR984" s="100" t="str">
        <f t="shared" si="633"/>
        <v>●</v>
      </c>
      <c r="AS984" s="100" t="str">
        <f t="shared" si="637"/>
        <v>●</v>
      </c>
    </row>
    <row r="985" spans="2:45" s="100" customFormat="1" ht="14.25" customHeight="1">
      <c r="B985" s="102" t="s">
        <v>126</v>
      </c>
      <c r="C985" s="106">
        <v>159</v>
      </c>
      <c r="D985" s="107">
        <v>103</v>
      </c>
      <c r="E985" s="107">
        <v>86</v>
      </c>
      <c r="F985" s="107">
        <v>91</v>
      </c>
      <c r="G985" s="107">
        <f>第2表01元データ!V70</f>
        <v>72</v>
      </c>
      <c r="H985" s="107">
        <f t="shared" si="639"/>
        <v>-19</v>
      </c>
      <c r="I985" s="108">
        <f t="shared" si="640"/>
        <v>-20.87912087912088</v>
      </c>
      <c r="J985" s="102"/>
      <c r="K985" s="114" t="s">
        <v>126</v>
      </c>
      <c r="L985" s="106">
        <v>305</v>
      </c>
      <c r="M985" s="107">
        <v>225</v>
      </c>
      <c r="N985" s="107">
        <v>194</v>
      </c>
      <c r="O985" s="107">
        <v>169</v>
      </c>
      <c r="P985" s="107">
        <f>第2表01元データ!W70</f>
        <v>145</v>
      </c>
      <c r="Q985" s="107">
        <f t="shared" si="641"/>
        <v>-24</v>
      </c>
      <c r="R985" s="108">
        <f t="shared" si="642"/>
        <v>-14.201183431952662</v>
      </c>
      <c r="S985" s="108"/>
      <c r="T985" s="100">
        <v>205</v>
      </c>
      <c r="W985" s="100" t="s">
        <v>359</v>
      </c>
      <c r="X985" s="100">
        <v>140</v>
      </c>
      <c r="Y985" s="100">
        <v>177</v>
      </c>
      <c r="Z985" s="100">
        <v>159</v>
      </c>
      <c r="AA985" s="100">
        <v>103</v>
      </c>
      <c r="AC985" s="100" t="s">
        <v>359</v>
      </c>
      <c r="AD985" s="100">
        <v>266</v>
      </c>
      <c r="AE985" s="100">
        <v>297</v>
      </c>
      <c r="AF985" s="100">
        <v>305</v>
      </c>
      <c r="AG985" s="100">
        <v>225</v>
      </c>
      <c r="AJ985" s="100" t="str">
        <f t="shared" si="635"/>
        <v>●</v>
      </c>
      <c r="AK985" s="100" t="str">
        <f t="shared" si="629"/>
        <v>●</v>
      </c>
      <c r="AL985" s="100" t="str">
        <f t="shared" si="638"/>
        <v>●</v>
      </c>
      <c r="AM985" s="100" t="str">
        <f t="shared" si="631"/>
        <v>●</v>
      </c>
      <c r="AP985" s="100" t="str">
        <f t="shared" si="636"/>
        <v>●</v>
      </c>
      <c r="AQ985" s="100" t="str">
        <f t="shared" si="632"/>
        <v>●</v>
      </c>
      <c r="AR985" s="100" t="str">
        <f t="shared" si="633"/>
        <v>●</v>
      </c>
      <c r="AS985" s="100" t="str">
        <f t="shared" si="637"/>
        <v>●</v>
      </c>
    </row>
    <row r="986" spans="2:45" s="100" customFormat="1" ht="14.25" customHeight="1">
      <c r="B986" s="102" t="s">
        <v>127</v>
      </c>
      <c r="C986" s="106">
        <v>112</v>
      </c>
      <c r="D986" s="107">
        <v>84</v>
      </c>
      <c r="E986" s="107">
        <v>59</v>
      </c>
      <c r="F986" s="107">
        <v>61</v>
      </c>
      <c r="G986" s="107">
        <f>第2表01元データ!V71</f>
        <v>54</v>
      </c>
      <c r="H986" s="107">
        <f t="shared" si="639"/>
        <v>-7</v>
      </c>
      <c r="I986" s="108">
        <f t="shared" si="640"/>
        <v>-11.475409836065573</v>
      </c>
      <c r="J986" s="102"/>
      <c r="K986" s="114" t="s">
        <v>127</v>
      </c>
      <c r="L986" s="106">
        <v>243</v>
      </c>
      <c r="M986" s="107">
        <v>151</v>
      </c>
      <c r="N986" s="107">
        <v>112</v>
      </c>
      <c r="O986" s="107">
        <v>87</v>
      </c>
      <c r="P986" s="107">
        <f>第2表01元データ!W71</f>
        <v>77</v>
      </c>
      <c r="Q986" s="107">
        <f t="shared" si="641"/>
        <v>-10</v>
      </c>
      <c r="R986" s="108">
        <f t="shared" si="642"/>
        <v>-11.494252873563218</v>
      </c>
      <c r="S986" s="108"/>
      <c r="T986" s="100">
        <v>206</v>
      </c>
      <c r="W986" s="100" t="s">
        <v>360</v>
      </c>
      <c r="X986" s="100">
        <v>88</v>
      </c>
      <c r="Y986" s="100">
        <v>105</v>
      </c>
      <c r="Z986" s="100">
        <v>112</v>
      </c>
      <c r="AA986" s="100">
        <v>84</v>
      </c>
      <c r="AC986" s="100" t="s">
        <v>360</v>
      </c>
      <c r="AD986" s="100">
        <v>186</v>
      </c>
      <c r="AE986" s="100">
        <v>178</v>
      </c>
      <c r="AF986" s="100">
        <v>243</v>
      </c>
      <c r="AG986" s="100">
        <v>151</v>
      </c>
      <c r="AJ986" s="100" t="str">
        <f t="shared" si="635"/>
        <v>●</v>
      </c>
      <c r="AK986" s="100" t="str">
        <f t="shared" si="629"/>
        <v>●</v>
      </c>
      <c r="AL986" s="100" t="str">
        <f t="shared" si="638"/>
        <v>●</v>
      </c>
      <c r="AM986" s="100" t="str">
        <f t="shared" si="631"/>
        <v>●</v>
      </c>
      <c r="AP986" s="100" t="str">
        <f t="shared" si="636"/>
        <v>●</v>
      </c>
      <c r="AQ986" s="100" t="str">
        <f t="shared" si="632"/>
        <v>●</v>
      </c>
      <c r="AR986" s="100" t="str">
        <f t="shared" si="633"/>
        <v>●</v>
      </c>
      <c r="AS986" s="100" t="str">
        <f t="shared" si="637"/>
        <v>●</v>
      </c>
    </row>
    <row r="987" spans="2:45" s="100" customFormat="1" ht="14.25" customHeight="1">
      <c r="B987" s="102" t="s">
        <v>128</v>
      </c>
      <c r="C987" s="106">
        <v>94</v>
      </c>
      <c r="D987" s="107">
        <v>88</v>
      </c>
      <c r="E987" s="107">
        <v>63</v>
      </c>
      <c r="F987" s="107">
        <v>71</v>
      </c>
      <c r="G987" s="107">
        <f>第2表01元データ!V72</f>
        <v>59</v>
      </c>
      <c r="H987" s="107">
        <f t="shared" si="639"/>
        <v>-12</v>
      </c>
      <c r="I987" s="108">
        <f t="shared" si="640"/>
        <v>-16.901408450704224</v>
      </c>
      <c r="J987" s="102"/>
      <c r="K987" s="114" t="s">
        <v>128</v>
      </c>
      <c r="L987" s="106">
        <v>189</v>
      </c>
      <c r="M987" s="107">
        <v>204</v>
      </c>
      <c r="N987" s="107">
        <v>156</v>
      </c>
      <c r="O987" s="107">
        <v>99</v>
      </c>
      <c r="P987" s="107">
        <f>第2表01元データ!W72</f>
        <v>66</v>
      </c>
      <c r="Q987" s="107">
        <f t="shared" si="641"/>
        <v>-33</v>
      </c>
      <c r="R987" s="108">
        <f t="shared" si="642"/>
        <v>-33.333333333333329</v>
      </c>
      <c r="S987" s="108"/>
      <c r="T987" s="100">
        <v>207</v>
      </c>
      <c r="W987" s="100" t="s">
        <v>361</v>
      </c>
      <c r="X987" s="100">
        <v>120</v>
      </c>
      <c r="Y987" s="100">
        <v>83</v>
      </c>
      <c r="Z987" s="100">
        <v>94</v>
      </c>
      <c r="AA987" s="100">
        <v>88</v>
      </c>
      <c r="AC987" s="100" t="s">
        <v>361</v>
      </c>
      <c r="AD987" s="100">
        <v>174</v>
      </c>
      <c r="AE987" s="100">
        <v>184</v>
      </c>
      <c r="AF987" s="100">
        <v>189</v>
      </c>
      <c r="AG987" s="100">
        <v>204</v>
      </c>
      <c r="AJ987" s="100" t="str">
        <f t="shared" si="635"/>
        <v>●</v>
      </c>
      <c r="AK987" s="100" t="str">
        <f t="shared" si="629"/>
        <v>●</v>
      </c>
      <c r="AL987" s="100" t="str">
        <f t="shared" si="638"/>
        <v>●</v>
      </c>
      <c r="AM987" s="100" t="str">
        <f t="shared" si="631"/>
        <v>●</v>
      </c>
      <c r="AP987" s="100" t="str">
        <f t="shared" si="636"/>
        <v>●</v>
      </c>
      <c r="AQ987" s="100" t="str">
        <f t="shared" si="632"/>
        <v>●</v>
      </c>
      <c r="AR987" s="100" t="str">
        <f t="shared" si="633"/>
        <v>●</v>
      </c>
      <c r="AS987" s="100" t="str">
        <f t="shared" si="637"/>
        <v>●</v>
      </c>
    </row>
    <row r="988" spans="2:45" s="100" customFormat="1" ht="14.25" customHeight="1">
      <c r="B988" s="102" t="s">
        <v>129</v>
      </c>
      <c r="C988" s="106">
        <v>92</v>
      </c>
      <c r="D988" s="107">
        <v>106</v>
      </c>
      <c r="E988" s="107">
        <v>107</v>
      </c>
      <c r="F988" s="107">
        <v>78</v>
      </c>
      <c r="G988" s="107">
        <f>第2表01元データ!V73</f>
        <v>77</v>
      </c>
      <c r="H988" s="107">
        <f t="shared" si="639"/>
        <v>-1</v>
      </c>
      <c r="I988" s="108">
        <f t="shared" si="640"/>
        <v>-1.2820512820512819</v>
      </c>
      <c r="J988" s="102"/>
      <c r="K988" s="114" t="s">
        <v>129</v>
      </c>
      <c r="L988" s="106">
        <v>189</v>
      </c>
      <c r="M988" s="107">
        <v>172</v>
      </c>
      <c r="N988" s="107">
        <v>209</v>
      </c>
      <c r="O988" s="107">
        <v>152</v>
      </c>
      <c r="P988" s="107">
        <f>第2表01元データ!W73</f>
        <v>106</v>
      </c>
      <c r="Q988" s="107">
        <f t="shared" si="641"/>
        <v>-46</v>
      </c>
      <c r="R988" s="108">
        <f t="shared" si="642"/>
        <v>-30.263157894736842</v>
      </c>
      <c r="S988" s="108"/>
      <c r="T988" s="100">
        <v>208</v>
      </c>
      <c r="W988" s="100" t="s">
        <v>362</v>
      </c>
      <c r="X988" s="100">
        <v>154</v>
      </c>
      <c r="Y988" s="100">
        <v>120</v>
      </c>
      <c r="Z988" s="100">
        <v>92</v>
      </c>
      <c r="AA988" s="100">
        <v>106</v>
      </c>
      <c r="AC988" s="100" t="s">
        <v>362</v>
      </c>
      <c r="AD988" s="100">
        <v>246</v>
      </c>
      <c r="AE988" s="100">
        <v>173</v>
      </c>
      <c r="AF988" s="100">
        <v>189</v>
      </c>
      <c r="AG988" s="100">
        <v>172</v>
      </c>
      <c r="AJ988" s="100" t="str">
        <f t="shared" si="635"/>
        <v>●</v>
      </c>
      <c r="AK988" s="100" t="str">
        <f t="shared" si="629"/>
        <v>●</v>
      </c>
      <c r="AL988" s="100" t="str">
        <f t="shared" si="638"/>
        <v>●</v>
      </c>
      <c r="AM988" s="100" t="str">
        <f t="shared" si="631"/>
        <v>●</v>
      </c>
      <c r="AP988" s="100" t="str">
        <f t="shared" si="636"/>
        <v>●</v>
      </c>
      <c r="AQ988" s="100" t="str">
        <f t="shared" si="632"/>
        <v>●</v>
      </c>
      <c r="AR988" s="100" t="str">
        <f t="shared" si="633"/>
        <v>●</v>
      </c>
      <c r="AS988" s="100" t="str">
        <f t="shared" si="637"/>
        <v>●</v>
      </c>
    </row>
    <row r="989" spans="2:45" s="100" customFormat="1" ht="14.25" customHeight="1">
      <c r="B989" s="102" t="s">
        <v>130</v>
      </c>
      <c r="C989" s="106">
        <v>117</v>
      </c>
      <c r="D989" s="107">
        <v>99</v>
      </c>
      <c r="E989" s="107">
        <v>96</v>
      </c>
      <c r="F989" s="107">
        <v>113</v>
      </c>
      <c r="G989" s="107">
        <f>第2表01元データ!V74</f>
        <v>79</v>
      </c>
      <c r="H989" s="107">
        <f t="shared" si="639"/>
        <v>-34</v>
      </c>
      <c r="I989" s="108">
        <f t="shared" si="640"/>
        <v>-30.088495575221241</v>
      </c>
      <c r="J989" s="102"/>
      <c r="K989" s="114" t="s">
        <v>130</v>
      </c>
      <c r="L989" s="106">
        <v>161</v>
      </c>
      <c r="M989" s="107">
        <v>167</v>
      </c>
      <c r="N989" s="107">
        <v>164</v>
      </c>
      <c r="O989" s="107">
        <v>188</v>
      </c>
      <c r="P989" s="107">
        <f>第2表01元データ!W74</f>
        <v>129</v>
      </c>
      <c r="Q989" s="107">
        <f t="shared" si="641"/>
        <v>-59</v>
      </c>
      <c r="R989" s="108">
        <f t="shared" si="642"/>
        <v>-31.382978723404253</v>
      </c>
      <c r="S989" s="108"/>
      <c r="T989" s="100">
        <v>209</v>
      </c>
      <c r="W989" s="100" t="s">
        <v>363</v>
      </c>
      <c r="X989" s="100">
        <v>184</v>
      </c>
      <c r="Y989" s="100">
        <v>132</v>
      </c>
      <c r="Z989" s="100">
        <v>117</v>
      </c>
      <c r="AA989" s="100">
        <v>99</v>
      </c>
      <c r="AC989" s="100" t="s">
        <v>363</v>
      </c>
      <c r="AD989" s="100">
        <v>275</v>
      </c>
      <c r="AE989" s="100">
        <v>227</v>
      </c>
      <c r="AF989" s="100">
        <v>161</v>
      </c>
      <c r="AG989" s="100">
        <v>167</v>
      </c>
      <c r="AJ989" s="100" t="str">
        <f t="shared" si="635"/>
        <v>●</v>
      </c>
      <c r="AK989" s="100" t="str">
        <f t="shared" si="629"/>
        <v>●</v>
      </c>
      <c r="AL989" s="100" t="str">
        <f>IF(E989=Z989,"○","●")</f>
        <v>●</v>
      </c>
      <c r="AM989" s="100" t="str">
        <f t="shared" si="631"/>
        <v>●</v>
      </c>
      <c r="AP989" s="100" t="str">
        <f t="shared" si="636"/>
        <v>●</v>
      </c>
      <c r="AQ989" s="100" t="str">
        <f t="shared" si="632"/>
        <v>●</v>
      </c>
      <c r="AR989" s="100" t="str">
        <f t="shared" si="633"/>
        <v>●</v>
      </c>
      <c r="AS989" s="100" t="str">
        <f t="shared" si="637"/>
        <v>●</v>
      </c>
    </row>
    <row r="990" spans="2:45" s="100" customFormat="1" ht="14.25" customHeight="1">
      <c r="B990" s="102" t="s">
        <v>131</v>
      </c>
      <c r="C990" s="106">
        <v>135</v>
      </c>
      <c r="D990" s="107">
        <v>111</v>
      </c>
      <c r="E990" s="107">
        <v>88</v>
      </c>
      <c r="F990" s="107">
        <v>99</v>
      </c>
      <c r="G990" s="107">
        <f>第2表01元データ!V75</f>
        <v>106</v>
      </c>
      <c r="H990" s="107">
        <f t="shared" si="639"/>
        <v>7</v>
      </c>
      <c r="I990" s="108">
        <f t="shared" si="640"/>
        <v>7.0707070707070701</v>
      </c>
      <c r="J990" s="102"/>
      <c r="K990" s="114" t="s">
        <v>131</v>
      </c>
      <c r="L990" s="106">
        <v>223</v>
      </c>
      <c r="M990" s="107">
        <v>151</v>
      </c>
      <c r="N990" s="107">
        <v>147</v>
      </c>
      <c r="O990" s="107">
        <v>164</v>
      </c>
      <c r="P990" s="107">
        <f>第2表01元データ!W75</f>
        <v>178</v>
      </c>
      <c r="Q990" s="107">
        <f t="shared" si="641"/>
        <v>14</v>
      </c>
      <c r="R990" s="108">
        <f t="shared" si="642"/>
        <v>8.536585365853659</v>
      </c>
      <c r="S990" s="108"/>
      <c r="T990" s="100">
        <v>210</v>
      </c>
      <c r="W990" s="100" t="s">
        <v>364</v>
      </c>
      <c r="X990" s="100">
        <v>142</v>
      </c>
      <c r="Y990" s="100">
        <v>170</v>
      </c>
      <c r="Z990" s="100">
        <v>135</v>
      </c>
      <c r="AA990" s="100">
        <v>111</v>
      </c>
      <c r="AC990" s="100" t="s">
        <v>364</v>
      </c>
      <c r="AD990" s="100">
        <v>262</v>
      </c>
      <c r="AE990" s="100">
        <v>273</v>
      </c>
      <c r="AF990" s="100">
        <v>223</v>
      </c>
      <c r="AG990" s="100">
        <v>151</v>
      </c>
      <c r="AJ990" s="100" t="str">
        <f t="shared" si="635"/>
        <v>●</v>
      </c>
      <c r="AK990" s="100" t="str">
        <f t="shared" si="629"/>
        <v>●</v>
      </c>
      <c r="AL990" s="100" t="str">
        <f t="shared" ref="AL990:AL998" si="643">IF(E990=Z990,"○","●")</f>
        <v>●</v>
      </c>
      <c r="AM990" s="100" t="str">
        <f t="shared" si="631"/>
        <v>●</v>
      </c>
      <c r="AP990" s="100" t="str">
        <f t="shared" si="636"/>
        <v>●</v>
      </c>
      <c r="AQ990" s="100" t="str">
        <f t="shared" si="632"/>
        <v>●</v>
      </c>
      <c r="AR990" s="100" t="str">
        <f t="shared" si="633"/>
        <v>●</v>
      </c>
      <c r="AS990" s="100" t="str">
        <f t="shared" si="637"/>
        <v>●</v>
      </c>
    </row>
    <row r="991" spans="2:45" s="100" customFormat="1" ht="14.25" customHeight="1">
      <c r="B991" s="102" t="s">
        <v>132</v>
      </c>
      <c r="C991" s="106">
        <v>183</v>
      </c>
      <c r="D991" s="107">
        <v>140</v>
      </c>
      <c r="E991" s="107">
        <v>106</v>
      </c>
      <c r="F991" s="107">
        <v>93</v>
      </c>
      <c r="G991" s="107">
        <f>第2表01元データ!V76</f>
        <v>100</v>
      </c>
      <c r="H991" s="107">
        <f t="shared" si="639"/>
        <v>7</v>
      </c>
      <c r="I991" s="108">
        <f t="shared" si="640"/>
        <v>7.5268817204301079</v>
      </c>
      <c r="J991" s="102"/>
      <c r="K991" s="114" t="s">
        <v>132</v>
      </c>
      <c r="L991" s="106">
        <v>273</v>
      </c>
      <c r="M991" s="107">
        <v>218</v>
      </c>
      <c r="N991" s="107">
        <v>140</v>
      </c>
      <c r="O991" s="107">
        <v>151</v>
      </c>
      <c r="P991" s="107">
        <f>第2表01元データ!W76</f>
        <v>163</v>
      </c>
      <c r="Q991" s="107">
        <f t="shared" si="641"/>
        <v>12</v>
      </c>
      <c r="R991" s="108">
        <f t="shared" si="642"/>
        <v>7.9470198675496695</v>
      </c>
      <c r="S991" s="108"/>
      <c r="T991" s="100">
        <v>211</v>
      </c>
      <c r="W991" s="100" t="s">
        <v>365</v>
      </c>
      <c r="X991" s="100">
        <v>138</v>
      </c>
      <c r="Y991" s="100">
        <v>132</v>
      </c>
      <c r="Z991" s="100">
        <v>183</v>
      </c>
      <c r="AA991" s="100">
        <v>140</v>
      </c>
      <c r="AC991" s="100" t="s">
        <v>365</v>
      </c>
      <c r="AD991" s="100">
        <v>239</v>
      </c>
      <c r="AE991" s="100">
        <v>237</v>
      </c>
      <c r="AF991" s="100">
        <v>273</v>
      </c>
      <c r="AG991" s="100">
        <v>218</v>
      </c>
      <c r="AJ991" s="100" t="str">
        <f t="shared" si="635"/>
        <v>●</v>
      </c>
      <c r="AK991" s="100" t="str">
        <f t="shared" si="629"/>
        <v>●</v>
      </c>
      <c r="AL991" s="100" t="str">
        <f t="shared" si="643"/>
        <v>●</v>
      </c>
      <c r="AM991" s="100" t="str">
        <f t="shared" si="631"/>
        <v>●</v>
      </c>
      <c r="AP991" s="100" t="str">
        <f t="shared" si="636"/>
        <v>●</v>
      </c>
      <c r="AQ991" s="100" t="str">
        <f t="shared" si="632"/>
        <v>●</v>
      </c>
      <c r="AR991" s="100" t="str">
        <f t="shared" si="633"/>
        <v>●</v>
      </c>
      <c r="AS991" s="100" t="str">
        <f t="shared" si="637"/>
        <v>●</v>
      </c>
    </row>
    <row r="992" spans="2:45" s="100" customFormat="1" ht="14.25" customHeight="1">
      <c r="B992" s="102" t="s">
        <v>133</v>
      </c>
      <c r="C992" s="106">
        <v>143</v>
      </c>
      <c r="D992" s="107">
        <v>171</v>
      </c>
      <c r="E992" s="107">
        <v>138</v>
      </c>
      <c r="F992" s="107">
        <v>106</v>
      </c>
      <c r="G992" s="107">
        <f>第2表01元データ!V77</f>
        <v>100</v>
      </c>
      <c r="H992" s="107">
        <f t="shared" si="639"/>
        <v>-6</v>
      </c>
      <c r="I992" s="108">
        <f t="shared" si="640"/>
        <v>-5.6603773584905666</v>
      </c>
      <c r="J992" s="102"/>
      <c r="K992" s="114" t="s">
        <v>133</v>
      </c>
      <c r="L992" s="106">
        <v>253</v>
      </c>
      <c r="M992" s="107">
        <v>254</v>
      </c>
      <c r="N992" s="107">
        <v>207</v>
      </c>
      <c r="O992" s="107">
        <v>137</v>
      </c>
      <c r="P992" s="107">
        <f>第2表01元データ!W77</f>
        <v>158</v>
      </c>
      <c r="Q992" s="107">
        <f t="shared" si="641"/>
        <v>21</v>
      </c>
      <c r="R992" s="108">
        <f t="shared" si="642"/>
        <v>15.328467153284672</v>
      </c>
      <c r="S992" s="108"/>
      <c r="T992" s="100">
        <v>212</v>
      </c>
      <c r="W992" s="100" t="s">
        <v>366</v>
      </c>
      <c r="X992" s="100">
        <v>137</v>
      </c>
      <c r="Y992" s="100">
        <v>133</v>
      </c>
      <c r="Z992" s="100">
        <v>143</v>
      </c>
      <c r="AA992" s="100">
        <v>171</v>
      </c>
      <c r="AC992" s="100" t="s">
        <v>366</v>
      </c>
      <c r="AD992" s="100">
        <v>287</v>
      </c>
      <c r="AE992" s="100">
        <v>238</v>
      </c>
      <c r="AF992" s="100">
        <v>253</v>
      </c>
      <c r="AG992" s="100">
        <v>254</v>
      </c>
      <c r="AJ992" s="100" t="str">
        <f t="shared" si="635"/>
        <v>●</v>
      </c>
      <c r="AK992" s="100" t="str">
        <f t="shared" si="629"/>
        <v>●</v>
      </c>
      <c r="AL992" s="100" t="str">
        <f t="shared" si="643"/>
        <v>●</v>
      </c>
      <c r="AM992" s="100" t="str">
        <f t="shared" si="631"/>
        <v>●</v>
      </c>
      <c r="AP992" s="100" t="str">
        <f t="shared" si="636"/>
        <v>●</v>
      </c>
      <c r="AQ992" s="100" t="str">
        <f t="shared" si="632"/>
        <v>●</v>
      </c>
      <c r="AR992" s="100" t="str">
        <f t="shared" si="633"/>
        <v>●</v>
      </c>
      <c r="AS992" s="100" t="str">
        <f t="shared" si="637"/>
        <v>●</v>
      </c>
    </row>
    <row r="993" spans="2:45" s="100" customFormat="1" ht="14.25" customHeight="1">
      <c r="B993" s="102" t="s">
        <v>134</v>
      </c>
      <c r="C993" s="106">
        <v>130</v>
      </c>
      <c r="D993" s="107">
        <v>136</v>
      </c>
      <c r="E993" s="107">
        <v>172</v>
      </c>
      <c r="F993" s="107">
        <v>136</v>
      </c>
      <c r="G993" s="107">
        <f>第2表01元データ!V78</f>
        <v>110</v>
      </c>
      <c r="H993" s="107">
        <f t="shared" si="639"/>
        <v>-26</v>
      </c>
      <c r="I993" s="108">
        <f t="shared" si="640"/>
        <v>-19.117647058823529</v>
      </c>
      <c r="J993" s="102"/>
      <c r="K993" s="114" t="s">
        <v>134</v>
      </c>
      <c r="L993" s="106">
        <v>226</v>
      </c>
      <c r="M993" s="107">
        <v>232</v>
      </c>
      <c r="N993" s="107">
        <v>247</v>
      </c>
      <c r="O993" s="107">
        <v>193</v>
      </c>
      <c r="P993" s="107">
        <f>第2表01元データ!W78</f>
        <v>125</v>
      </c>
      <c r="Q993" s="107">
        <f t="shared" si="641"/>
        <v>-68</v>
      </c>
      <c r="R993" s="108">
        <f t="shared" si="642"/>
        <v>-35.233160621761655</v>
      </c>
      <c r="S993" s="108"/>
      <c r="T993" s="100">
        <v>213</v>
      </c>
      <c r="W993" s="100" t="s">
        <v>367</v>
      </c>
      <c r="X993" s="100">
        <v>123</v>
      </c>
      <c r="Y993" s="100">
        <v>125</v>
      </c>
      <c r="Z993" s="100">
        <v>130</v>
      </c>
      <c r="AA993" s="100">
        <v>136</v>
      </c>
      <c r="AC993" s="100" t="s">
        <v>367</v>
      </c>
      <c r="AD993" s="100">
        <v>264</v>
      </c>
      <c r="AE993" s="100">
        <v>268</v>
      </c>
      <c r="AF993" s="100">
        <v>226</v>
      </c>
      <c r="AG993" s="100">
        <v>232</v>
      </c>
      <c r="AJ993" s="100" t="str">
        <f t="shared" si="635"/>
        <v>●</v>
      </c>
      <c r="AK993" s="100" t="str">
        <f t="shared" si="629"/>
        <v>●</v>
      </c>
      <c r="AL993" s="100" t="str">
        <f t="shared" si="643"/>
        <v>●</v>
      </c>
      <c r="AM993" s="100" t="str">
        <f t="shared" si="631"/>
        <v>○</v>
      </c>
      <c r="AP993" s="100" t="str">
        <f t="shared" si="636"/>
        <v>●</v>
      </c>
      <c r="AQ993" s="100" t="str">
        <f t="shared" si="632"/>
        <v>●</v>
      </c>
      <c r="AR993" s="100" t="str">
        <f t="shared" si="633"/>
        <v>●</v>
      </c>
      <c r="AS993" s="100" t="str">
        <f t="shared" si="637"/>
        <v>●</v>
      </c>
    </row>
    <row r="994" spans="2:45" s="100" customFormat="1" ht="14.25" customHeight="1">
      <c r="B994" s="102" t="s">
        <v>135</v>
      </c>
      <c r="C994" s="106">
        <v>115</v>
      </c>
      <c r="D994" s="107">
        <v>117</v>
      </c>
      <c r="E994" s="107">
        <v>132</v>
      </c>
      <c r="F994" s="107">
        <v>159</v>
      </c>
      <c r="G994" s="107">
        <f>第2表01元データ!V79</f>
        <v>128</v>
      </c>
      <c r="H994" s="107">
        <f t="shared" si="639"/>
        <v>-31</v>
      </c>
      <c r="I994" s="108">
        <f t="shared" si="640"/>
        <v>-19.49685534591195</v>
      </c>
      <c r="J994" s="102"/>
      <c r="K994" s="114" t="s">
        <v>135</v>
      </c>
      <c r="L994" s="106">
        <v>267</v>
      </c>
      <c r="M994" s="107">
        <v>218</v>
      </c>
      <c r="N994" s="107">
        <v>214</v>
      </c>
      <c r="O994" s="107">
        <v>240</v>
      </c>
      <c r="P994" s="107">
        <f>第2表01元データ!W79</f>
        <v>188</v>
      </c>
      <c r="Q994" s="107">
        <f t="shared" si="641"/>
        <v>-52</v>
      </c>
      <c r="R994" s="108">
        <f t="shared" si="642"/>
        <v>-21.666666666666668</v>
      </c>
      <c r="S994" s="108"/>
      <c r="T994" s="100">
        <v>214</v>
      </c>
      <c r="W994" s="100" t="s">
        <v>368</v>
      </c>
      <c r="X994" s="100">
        <v>122</v>
      </c>
      <c r="Y994" s="100">
        <v>118</v>
      </c>
      <c r="Z994" s="100">
        <v>115</v>
      </c>
      <c r="AA994" s="100">
        <v>117</v>
      </c>
      <c r="AC994" s="100" t="s">
        <v>368</v>
      </c>
      <c r="AD994" s="100">
        <v>239</v>
      </c>
      <c r="AE994" s="100">
        <v>246</v>
      </c>
      <c r="AF994" s="100">
        <v>267</v>
      </c>
      <c r="AG994" s="100">
        <v>218</v>
      </c>
      <c r="AJ994" s="100" t="str">
        <f t="shared" si="635"/>
        <v>●</v>
      </c>
      <c r="AK994" s="100" t="str">
        <f t="shared" si="629"/>
        <v>●</v>
      </c>
      <c r="AL994" s="100" t="str">
        <f t="shared" si="643"/>
        <v>●</v>
      </c>
      <c r="AM994" s="100" t="str">
        <f t="shared" si="631"/>
        <v>●</v>
      </c>
      <c r="AP994" s="100" t="str">
        <f t="shared" si="636"/>
        <v>●</v>
      </c>
      <c r="AQ994" s="100" t="str">
        <f t="shared" si="632"/>
        <v>●</v>
      </c>
      <c r="AR994" s="100" t="str">
        <f t="shared" si="633"/>
        <v>●</v>
      </c>
      <c r="AS994" s="100" t="str">
        <f t="shared" si="637"/>
        <v>●</v>
      </c>
    </row>
    <row r="995" spans="2:45" s="100" customFormat="1" ht="14.25" customHeight="1">
      <c r="B995" s="102" t="s">
        <v>136</v>
      </c>
      <c r="C995" s="106">
        <v>116</v>
      </c>
      <c r="D995" s="107">
        <v>123</v>
      </c>
      <c r="E995" s="107">
        <v>112</v>
      </c>
      <c r="F995" s="107">
        <v>125</v>
      </c>
      <c r="G995" s="107">
        <f>第2表01元データ!V80</f>
        <v>142</v>
      </c>
      <c r="H995" s="107">
        <f t="shared" si="639"/>
        <v>17</v>
      </c>
      <c r="I995" s="108">
        <f t="shared" si="640"/>
        <v>13.600000000000001</v>
      </c>
      <c r="J995" s="102"/>
      <c r="K995" s="114" t="s">
        <v>136</v>
      </c>
      <c r="L995" s="106">
        <v>229</v>
      </c>
      <c r="M995" s="107">
        <v>244</v>
      </c>
      <c r="N995" s="107">
        <v>200</v>
      </c>
      <c r="O995" s="107">
        <v>210</v>
      </c>
      <c r="P995" s="107">
        <f>第2表01元データ!W80</f>
        <v>215</v>
      </c>
      <c r="Q995" s="107">
        <f t="shared" si="641"/>
        <v>5</v>
      </c>
      <c r="R995" s="108">
        <f t="shared" si="642"/>
        <v>2.3809523809523809</v>
      </c>
      <c r="S995" s="108"/>
      <c r="T995" s="100">
        <v>215</v>
      </c>
      <c r="W995" s="100" t="s">
        <v>369</v>
      </c>
      <c r="X995" s="100">
        <v>85</v>
      </c>
      <c r="Y995" s="100">
        <v>111</v>
      </c>
      <c r="Z995" s="100">
        <v>116</v>
      </c>
      <c r="AA995" s="100">
        <v>123</v>
      </c>
      <c r="AC995" s="100" t="s">
        <v>369</v>
      </c>
      <c r="AD995" s="100">
        <v>193</v>
      </c>
      <c r="AE995" s="100">
        <v>223</v>
      </c>
      <c r="AF995" s="100">
        <v>229</v>
      </c>
      <c r="AG995" s="100">
        <v>244</v>
      </c>
      <c r="AJ995" s="100" t="str">
        <f t="shared" si="635"/>
        <v>●</v>
      </c>
      <c r="AK995" s="100" t="str">
        <f t="shared" si="629"/>
        <v>●</v>
      </c>
      <c r="AL995" s="100" t="str">
        <f t="shared" si="643"/>
        <v>●</v>
      </c>
      <c r="AM995" s="100" t="str">
        <f t="shared" si="631"/>
        <v>●</v>
      </c>
      <c r="AP995" s="100" t="str">
        <f t="shared" si="636"/>
        <v>●</v>
      </c>
      <c r="AQ995" s="100" t="str">
        <f t="shared" si="632"/>
        <v>●</v>
      </c>
      <c r="AR995" s="100" t="str">
        <f t="shared" si="633"/>
        <v>●</v>
      </c>
      <c r="AS995" s="100" t="str">
        <f t="shared" si="637"/>
        <v>●</v>
      </c>
    </row>
    <row r="996" spans="2:45" s="100" customFormat="1" ht="14.25" customHeight="1">
      <c r="B996" s="102" t="s">
        <v>137</v>
      </c>
      <c r="C996" s="106">
        <v>92</v>
      </c>
      <c r="D996" s="107">
        <v>104</v>
      </c>
      <c r="E996" s="107">
        <v>104</v>
      </c>
      <c r="F996" s="107">
        <v>107</v>
      </c>
      <c r="G996" s="107">
        <f>第2表01元データ!V81</f>
        <v>121</v>
      </c>
      <c r="H996" s="107">
        <f t="shared" si="639"/>
        <v>14</v>
      </c>
      <c r="I996" s="108">
        <f t="shared" si="640"/>
        <v>13.084112149532709</v>
      </c>
      <c r="J996" s="102"/>
      <c r="K996" s="114" t="s">
        <v>137</v>
      </c>
      <c r="L996" s="106">
        <v>181</v>
      </c>
      <c r="M996" s="107">
        <v>208</v>
      </c>
      <c r="N996" s="107">
        <v>220</v>
      </c>
      <c r="O996" s="107">
        <v>191</v>
      </c>
      <c r="P996" s="107">
        <f>第2表01元データ!W81</f>
        <v>185</v>
      </c>
      <c r="Q996" s="107">
        <f t="shared" si="641"/>
        <v>-6</v>
      </c>
      <c r="R996" s="108">
        <f t="shared" si="642"/>
        <v>-3.1413612565445024</v>
      </c>
      <c r="S996" s="108"/>
      <c r="T996" s="100">
        <v>216</v>
      </c>
      <c r="W996" s="100" t="s">
        <v>370</v>
      </c>
      <c r="X996" s="100">
        <v>77</v>
      </c>
      <c r="Y996" s="100">
        <v>72</v>
      </c>
      <c r="Z996" s="100">
        <v>92</v>
      </c>
      <c r="AA996" s="100">
        <v>104</v>
      </c>
      <c r="AC996" s="100" t="s">
        <v>370</v>
      </c>
      <c r="AD996" s="100">
        <v>132</v>
      </c>
      <c r="AE996" s="100">
        <v>163</v>
      </c>
      <c r="AF996" s="100">
        <v>181</v>
      </c>
      <c r="AG996" s="100">
        <v>208</v>
      </c>
      <c r="AJ996" s="100" t="str">
        <f t="shared" si="635"/>
        <v>●</v>
      </c>
      <c r="AK996" s="100" t="str">
        <f t="shared" si="629"/>
        <v>●</v>
      </c>
      <c r="AL996" s="100" t="str">
        <f t="shared" si="643"/>
        <v>●</v>
      </c>
      <c r="AM996" s="100" t="str">
        <f t="shared" si="631"/>
        <v>●</v>
      </c>
      <c r="AP996" s="100" t="str">
        <f t="shared" si="636"/>
        <v>●</v>
      </c>
      <c r="AQ996" s="100" t="str">
        <f t="shared" si="632"/>
        <v>●</v>
      </c>
      <c r="AR996" s="100" t="str">
        <f t="shared" si="633"/>
        <v>●</v>
      </c>
      <c r="AS996" s="100" t="str">
        <f t="shared" si="637"/>
        <v>●</v>
      </c>
    </row>
    <row r="997" spans="2:45" s="100" customFormat="1" ht="14.25" customHeight="1">
      <c r="B997" s="102" t="s">
        <v>138</v>
      </c>
      <c r="C997" s="106">
        <v>61</v>
      </c>
      <c r="D997" s="107">
        <v>78</v>
      </c>
      <c r="E997" s="107">
        <v>91</v>
      </c>
      <c r="F997" s="107">
        <v>94</v>
      </c>
      <c r="G997" s="107">
        <f>第2表01元データ!V82</f>
        <v>88</v>
      </c>
      <c r="H997" s="107">
        <f t="shared" si="639"/>
        <v>-6</v>
      </c>
      <c r="I997" s="108">
        <f t="shared" si="640"/>
        <v>-6.3829787234042552</v>
      </c>
      <c r="J997" s="102"/>
      <c r="K997" s="114" t="s">
        <v>138</v>
      </c>
      <c r="L997" s="106">
        <v>112</v>
      </c>
      <c r="M997" s="107">
        <v>157</v>
      </c>
      <c r="N997" s="107">
        <v>172</v>
      </c>
      <c r="O997" s="107">
        <v>174</v>
      </c>
      <c r="P997" s="107">
        <f>第2表01元データ!W82</f>
        <v>165</v>
      </c>
      <c r="Q997" s="107">
        <f t="shared" si="641"/>
        <v>-9</v>
      </c>
      <c r="R997" s="108">
        <f t="shared" si="642"/>
        <v>-5.1724137931034484</v>
      </c>
      <c r="S997" s="108"/>
      <c r="T997" s="100">
        <v>217</v>
      </c>
      <c r="W997" s="100" t="s">
        <v>371</v>
      </c>
      <c r="X997" s="100">
        <v>40</v>
      </c>
      <c r="Y997" s="100">
        <v>57</v>
      </c>
      <c r="Z997" s="100">
        <v>61</v>
      </c>
      <c r="AA997" s="100">
        <v>78</v>
      </c>
      <c r="AC997" s="100" t="s">
        <v>371</v>
      </c>
      <c r="AD997" s="100">
        <v>67</v>
      </c>
      <c r="AE997" s="100">
        <v>119</v>
      </c>
      <c r="AF997" s="100">
        <v>112</v>
      </c>
      <c r="AG997" s="100">
        <v>157</v>
      </c>
      <c r="AJ997" s="100" t="str">
        <f t="shared" si="635"/>
        <v>●</v>
      </c>
      <c r="AK997" s="100" t="str">
        <f t="shared" si="629"/>
        <v>●</v>
      </c>
      <c r="AL997" s="100" t="str">
        <f t="shared" si="643"/>
        <v>●</v>
      </c>
      <c r="AM997" s="100" t="str">
        <f t="shared" si="631"/>
        <v>●</v>
      </c>
      <c r="AP997" s="100" t="str">
        <f t="shared" si="636"/>
        <v>●</v>
      </c>
      <c r="AQ997" s="100" t="str">
        <f t="shared" si="632"/>
        <v>●</v>
      </c>
      <c r="AR997" s="100" t="str">
        <f t="shared" si="633"/>
        <v>●</v>
      </c>
      <c r="AS997" s="100" t="str">
        <f t="shared" si="637"/>
        <v>●</v>
      </c>
    </row>
    <row r="998" spans="2:45" s="100" customFormat="1" ht="14.25" customHeight="1">
      <c r="B998" s="102" t="s">
        <v>110</v>
      </c>
      <c r="C998" s="106">
        <v>50</v>
      </c>
      <c r="D998" s="107">
        <v>54</v>
      </c>
      <c r="E998" s="107">
        <v>69</v>
      </c>
      <c r="F998" s="107">
        <v>95</v>
      </c>
      <c r="G998" s="107">
        <f>第2表01元データ!V83</f>
        <v>113</v>
      </c>
      <c r="H998" s="107">
        <f t="shared" si="639"/>
        <v>18</v>
      </c>
      <c r="I998" s="108">
        <f t="shared" si="640"/>
        <v>18.947368421052634</v>
      </c>
      <c r="J998" s="102"/>
      <c r="K998" s="114" t="s">
        <v>110</v>
      </c>
      <c r="L998" s="106">
        <v>85</v>
      </c>
      <c r="M998" s="107">
        <v>107</v>
      </c>
      <c r="N998" s="107">
        <v>156</v>
      </c>
      <c r="O998" s="107">
        <v>191</v>
      </c>
      <c r="P998" s="107">
        <f>第2表01元データ!W83</f>
        <v>208</v>
      </c>
      <c r="Q998" s="107">
        <f t="shared" si="641"/>
        <v>17</v>
      </c>
      <c r="R998" s="108">
        <f t="shared" si="642"/>
        <v>8.9005235602094235</v>
      </c>
      <c r="S998" s="108"/>
      <c r="T998" s="100">
        <v>218</v>
      </c>
      <c r="W998" s="100" t="s">
        <v>378</v>
      </c>
      <c r="X998" s="100">
        <v>16</v>
      </c>
      <c r="Y998" s="100">
        <v>24</v>
      </c>
      <c r="Z998" s="100">
        <v>50</v>
      </c>
      <c r="AA998" s="100">
        <v>54</v>
      </c>
      <c r="AC998" s="100" t="s">
        <v>378</v>
      </c>
      <c r="AD998" s="100">
        <v>53</v>
      </c>
      <c r="AE998" s="100">
        <v>58</v>
      </c>
      <c r="AF998" s="100">
        <v>85</v>
      </c>
      <c r="AG998" s="100">
        <v>107</v>
      </c>
      <c r="AJ998" s="100" t="str">
        <f t="shared" si="635"/>
        <v>●</v>
      </c>
      <c r="AK998" s="100" t="str">
        <f t="shared" si="629"/>
        <v>●</v>
      </c>
      <c r="AL998" s="100" t="str">
        <f t="shared" si="643"/>
        <v>●</v>
      </c>
      <c r="AM998" s="100" t="str">
        <f t="shared" si="631"/>
        <v>●</v>
      </c>
      <c r="AP998" s="100" t="str">
        <f t="shared" si="636"/>
        <v>●</v>
      </c>
      <c r="AQ998" s="100" t="str">
        <f t="shared" si="632"/>
        <v>●</v>
      </c>
      <c r="AR998" s="100" t="str">
        <f t="shared" si="633"/>
        <v>●</v>
      </c>
      <c r="AS998" s="100" t="str">
        <f t="shared" si="637"/>
        <v>●</v>
      </c>
    </row>
    <row r="999" spans="2:45" s="100" customFormat="1" ht="14.25" customHeight="1">
      <c r="B999" s="119" t="s">
        <v>111</v>
      </c>
      <c r="C999" s="120" t="s">
        <v>313</v>
      </c>
      <c r="D999" s="116" t="s">
        <v>313</v>
      </c>
      <c r="E999" s="116" t="s">
        <v>313</v>
      </c>
      <c r="F999" s="116">
        <v>9</v>
      </c>
      <c r="G999" s="107">
        <f>第2表01元データ!V84</f>
        <v>42</v>
      </c>
      <c r="H999" s="107"/>
      <c r="I999" s="108"/>
      <c r="K999" s="119" t="s">
        <v>111</v>
      </c>
      <c r="L999" s="120" t="s">
        <v>313</v>
      </c>
      <c r="M999" s="116" t="s">
        <v>313</v>
      </c>
      <c r="N999" s="116" t="s">
        <v>313</v>
      </c>
      <c r="O999" s="116">
        <v>4</v>
      </c>
      <c r="P999" s="107">
        <f>第2表01元データ!W84</f>
        <v>64</v>
      </c>
      <c r="Q999" s="107"/>
      <c r="R999" s="108"/>
      <c r="T999" s="100">
        <v>219</v>
      </c>
    </row>
    <row r="1000" spans="2:45" s="100" customFormat="1" ht="14.25" customHeight="1">
      <c r="B1000" s="118"/>
      <c r="C1000" s="118"/>
      <c r="D1000" s="118"/>
      <c r="E1000" s="118"/>
      <c r="F1000" s="118"/>
      <c r="G1000" s="118"/>
      <c r="H1000" s="118"/>
      <c r="I1000" s="118"/>
      <c r="J1000" s="118"/>
      <c r="K1000" s="118"/>
      <c r="L1000" s="118"/>
      <c r="M1000" s="118"/>
      <c r="N1000" s="118"/>
      <c r="O1000" s="118"/>
      <c r="P1000" s="168"/>
      <c r="W1000" s="100">
        <v>48</v>
      </c>
    </row>
    <row r="1001" spans="2:45" s="100" customFormat="1" ht="14.25" customHeight="1">
      <c r="B1001" s="118"/>
      <c r="C1001" s="118"/>
      <c r="D1001" s="118"/>
      <c r="E1001" s="118"/>
      <c r="F1001" s="118"/>
      <c r="G1001" s="118"/>
      <c r="H1001" s="118"/>
      <c r="I1001" s="118"/>
      <c r="J1001" s="118"/>
      <c r="K1001" s="118"/>
      <c r="L1001" s="118"/>
      <c r="M1001" s="118"/>
      <c r="N1001" s="118"/>
      <c r="O1001" s="118"/>
      <c r="P1001" s="168"/>
    </row>
    <row r="1002" spans="2:45" s="100" customFormat="1" ht="14.25" customHeight="1">
      <c r="B1002" s="118"/>
      <c r="C1002" s="118"/>
      <c r="D1002" s="118"/>
      <c r="E1002" s="118"/>
      <c r="F1002" s="118"/>
      <c r="G1002" s="118"/>
      <c r="H1002" s="118"/>
      <c r="I1002" s="118"/>
      <c r="J1002" s="118"/>
      <c r="K1002" s="118"/>
      <c r="L1002" s="118"/>
      <c r="M1002" s="118"/>
      <c r="N1002" s="118"/>
      <c r="O1002" s="118"/>
      <c r="P1002" s="168"/>
    </row>
    <row r="1003" spans="2:45" s="99" customFormat="1" ht="14.25" customHeight="1">
      <c r="B1003" s="99" t="s">
        <v>255</v>
      </c>
      <c r="H1003" s="99" t="s">
        <v>805</v>
      </c>
      <c r="I1003" s="380">
        <f>令和2年9月末住基人口!L25</f>
        <v>3118</v>
      </c>
      <c r="K1003" s="121" t="s">
        <v>113</v>
      </c>
      <c r="Q1003" s="99" t="s">
        <v>805</v>
      </c>
      <c r="R1003" s="380">
        <f>令和2年9月末住基人口!L34</f>
        <v>4206</v>
      </c>
      <c r="W1003" s="100"/>
      <c r="X1003" s="100"/>
      <c r="Y1003" s="100"/>
      <c r="Z1003" s="100"/>
      <c r="AA1003" s="100"/>
      <c r="AB1003" s="100"/>
      <c r="AC1003" s="100"/>
      <c r="AD1003" s="100"/>
      <c r="AE1003" s="100"/>
      <c r="AF1003" s="100"/>
      <c r="AG1003" s="100"/>
    </row>
    <row r="1004" spans="2:45" s="100" customFormat="1" ht="14.25" customHeight="1">
      <c r="B1004" s="583" t="s">
        <v>335</v>
      </c>
      <c r="C1004" s="101"/>
      <c r="D1004" s="101"/>
      <c r="E1004" s="101"/>
      <c r="F1004" s="101"/>
      <c r="G1004" s="135"/>
      <c r="H1004" s="131"/>
      <c r="I1004" s="131"/>
      <c r="J1004" s="102"/>
      <c r="K1004" s="583" t="s">
        <v>335</v>
      </c>
      <c r="L1004" s="101"/>
      <c r="M1004" s="101"/>
      <c r="N1004" s="101"/>
      <c r="O1004" s="101"/>
      <c r="P1004" s="135"/>
      <c r="Q1004" s="131"/>
      <c r="R1004" s="131"/>
      <c r="S1004" s="103"/>
    </row>
    <row r="1005" spans="2:45" s="100" customFormat="1" ht="14.25" customHeight="1">
      <c r="B1005" s="584"/>
      <c r="C1005" s="130" t="str">
        <f>$C$4</f>
        <v>平成12年</v>
      </c>
      <c r="D1005" s="130" t="str">
        <f>$D$4</f>
        <v>平成17年</v>
      </c>
      <c r="E1005" s="130" t="str">
        <f>$E$4</f>
        <v>平成22年</v>
      </c>
      <c r="F1005" s="130" t="s">
        <v>410</v>
      </c>
      <c r="G1005" s="130" t="s">
        <v>739</v>
      </c>
      <c r="H1005" s="133" t="str">
        <f>$H$4</f>
        <v>対平成</v>
      </c>
      <c r="I1005" s="134" t="str">
        <f>$I$4</f>
        <v>27年</v>
      </c>
      <c r="J1005" s="102"/>
      <c r="K1005" s="584"/>
      <c r="L1005" s="130" t="str">
        <f>$C$4</f>
        <v>平成12年</v>
      </c>
      <c r="M1005" s="130" t="str">
        <f>$D$4</f>
        <v>平成17年</v>
      </c>
      <c r="N1005" s="130" t="str">
        <f>$E$4</f>
        <v>平成22年</v>
      </c>
      <c r="O1005" s="130" t="s">
        <v>410</v>
      </c>
      <c r="P1005" s="130" t="s">
        <v>739</v>
      </c>
      <c r="Q1005" s="133" t="str">
        <f>$H$4</f>
        <v>対平成</v>
      </c>
      <c r="R1005" s="134" t="str">
        <f>$I$4</f>
        <v>27年</v>
      </c>
      <c r="S1005" s="103"/>
    </row>
    <row r="1006" spans="2:45" s="100" customFormat="1" ht="14.25" customHeight="1">
      <c r="B1006" s="585"/>
      <c r="C1006" s="104"/>
      <c r="D1006" s="104"/>
      <c r="E1006" s="104"/>
      <c r="F1006" s="104"/>
      <c r="G1006" s="104"/>
      <c r="H1006" s="132" t="s">
        <v>88</v>
      </c>
      <c r="I1006" s="133" t="s">
        <v>398</v>
      </c>
      <c r="J1006" s="102"/>
      <c r="K1006" s="585"/>
      <c r="L1006" s="104"/>
      <c r="M1006" s="104"/>
      <c r="N1006" s="104"/>
      <c r="O1006" s="104"/>
      <c r="P1006" s="104"/>
      <c r="Q1006" s="132" t="s">
        <v>88</v>
      </c>
      <c r="R1006" s="133" t="s">
        <v>398</v>
      </c>
      <c r="S1006" s="103"/>
    </row>
    <row r="1007" spans="2:45" s="199" customFormat="1" ht="14.25" customHeight="1">
      <c r="B1007" s="200" t="s">
        <v>90</v>
      </c>
      <c r="C1007" s="198">
        <v>4394</v>
      </c>
      <c r="D1007" s="194">
        <v>3999</v>
      </c>
      <c r="E1007" s="194">
        <v>3675</v>
      </c>
      <c r="F1007" s="194">
        <v>3404</v>
      </c>
      <c r="G1007" s="194">
        <f>IF(COUNTIF(G1012:G1030,"x"),"x",IF(SUM(G1012:G1030)=0,"-",SUM(G1012:G1030)))</f>
        <v>2991</v>
      </c>
      <c r="H1007" s="193">
        <f t="shared" ref="H1007:H1010" si="644">IF(G1007="x","x",IF(AND(G1007="-",F1007="-"),"-",IF(AND(G1007="-",F1007&gt;0),F1007*-1,IF(AND(G1007&gt;0,F1007="-"),G1007,G1007-F1007))))</f>
        <v>-413</v>
      </c>
      <c r="I1007" s="195">
        <f t="shared" ref="I1007:I1010" si="645">IF(H1007="x","x",IF(H1007="-","-",IF(AND(F1007="-",G1007&gt;0),"皆増",IF(AND(F1007&gt;0,G1007="-"),"皆減",H1007/F1007*100))))</f>
        <v>-12.132784958871916</v>
      </c>
      <c r="J1007" s="196"/>
      <c r="K1007" s="197" t="s">
        <v>90</v>
      </c>
      <c r="L1007" s="202">
        <v>5276</v>
      </c>
      <c r="M1007" s="203">
        <v>5105</v>
      </c>
      <c r="N1007" s="203">
        <v>4708</v>
      </c>
      <c r="O1007" s="203">
        <v>4333</v>
      </c>
      <c r="P1007" s="194">
        <f>IF(COUNTIF(P1012:P1030,"x"),"x",IF(SUM(P1012:P1030)=0,"-",SUM(P1012:P1030)))</f>
        <v>4097</v>
      </c>
      <c r="Q1007" s="193">
        <f t="shared" ref="Q1007:Q1010" si="646">IF(P1007="x","x",IF(AND(P1007="-",O1007="-"),"-",IF(AND(P1007="-",O1007&gt;0),O1007*-1,IF(AND(P1007&gt;0,O1007="-"),P1007,P1007-O1007))))</f>
        <v>-236</v>
      </c>
      <c r="R1007" s="195">
        <f t="shared" ref="R1007:R1010" si="647">IF(Q1007="x","x",IF(Q1007="-","-",IF(AND(O1007="-",P1007&gt;0),"皆増",IF(AND(O1007&gt;0,P1007="-"),"皆減",Q1007/O1007*100))))</f>
        <v>-5.4465728132933302</v>
      </c>
      <c r="S1007" s="195"/>
      <c r="W1007" s="201" t="s">
        <v>373</v>
      </c>
      <c r="X1007" s="201">
        <v>4964</v>
      </c>
      <c r="Y1007" s="201">
        <v>4463</v>
      </c>
      <c r="Z1007" s="201">
        <v>4394</v>
      </c>
      <c r="AA1007" s="201">
        <v>3999</v>
      </c>
      <c r="AB1007" s="201"/>
      <c r="AC1007" s="201" t="s">
        <v>373</v>
      </c>
      <c r="AD1007" s="201">
        <v>6307</v>
      </c>
      <c r="AE1007" s="201">
        <v>5699</v>
      </c>
      <c r="AF1007" s="201">
        <v>5276</v>
      </c>
      <c r="AG1007" s="201">
        <v>5105</v>
      </c>
      <c r="AJ1007" s="199" t="str">
        <f>IF(C1007=X1007,"○","●")</f>
        <v>●</v>
      </c>
      <c r="AK1007" s="199" t="str">
        <f t="shared" ref="AK1007:AK1029" si="648">IF(D1007=Y1007,"○","●")</f>
        <v>●</v>
      </c>
      <c r="AL1007" s="199" t="str">
        <f t="shared" ref="AL1007:AL1008" si="649">IF(E1007=Z1007,"○","●")</f>
        <v>●</v>
      </c>
      <c r="AM1007" s="199" t="str">
        <f t="shared" ref="AM1007:AM1029" si="650">IF(F1007=AA1007,"○","●")</f>
        <v>●</v>
      </c>
      <c r="AP1007" s="204" t="str">
        <f>IF(L1007=AD1007,"○","●")</f>
        <v>●</v>
      </c>
      <c r="AQ1007" s="204" t="str">
        <f t="shared" ref="AQ1007:AQ1029" si="651">IF(M1007=AE1007,"○","●")</f>
        <v>●</v>
      </c>
      <c r="AR1007" s="199" t="str">
        <f t="shared" ref="AR1007:AR1029" si="652">IF(N1007=AF1007,"○","●")</f>
        <v>●</v>
      </c>
      <c r="AS1007" s="199" t="str">
        <f t="shared" ref="AS1007" si="653">IF(O1007=AG1007,"○","●")</f>
        <v>●</v>
      </c>
    </row>
    <row r="1008" spans="2:45" s="100" customFormat="1" ht="14.25" customHeight="1">
      <c r="B1008" s="105" t="s">
        <v>91</v>
      </c>
      <c r="C1008" s="106">
        <v>480</v>
      </c>
      <c r="D1008" s="107">
        <v>417</v>
      </c>
      <c r="E1008" s="107">
        <v>375</v>
      </c>
      <c r="F1008" s="107">
        <v>352</v>
      </c>
      <c r="G1008" s="107">
        <f>IF(COUNTIF(G1012:G1014,"x"),"x",IF(SUM(G1012:G1014)=0,"-",SUM(G1012:G1014)))</f>
        <v>278</v>
      </c>
      <c r="H1008" s="107">
        <f t="shared" si="644"/>
        <v>-74</v>
      </c>
      <c r="I1008" s="108">
        <f t="shared" si="645"/>
        <v>-21.022727272727273</v>
      </c>
      <c r="J1008" s="102"/>
      <c r="K1008" s="109" t="s">
        <v>91</v>
      </c>
      <c r="L1008" s="106">
        <v>427</v>
      </c>
      <c r="M1008" s="107">
        <v>380</v>
      </c>
      <c r="N1008" s="107">
        <v>370</v>
      </c>
      <c r="O1008" s="107">
        <v>346</v>
      </c>
      <c r="P1008" s="107">
        <f>IF(COUNTIF(P1012:P1014,"x"),"x",IF(SUM(P1012:P1014)=0,"-",SUM(P1012:P1014)))</f>
        <v>299</v>
      </c>
      <c r="Q1008" s="107">
        <f t="shared" si="646"/>
        <v>-47</v>
      </c>
      <c r="R1008" s="108">
        <f t="shared" si="647"/>
        <v>-13.583815028901732</v>
      </c>
      <c r="S1008" s="108"/>
      <c r="W1008" s="100" t="s">
        <v>374</v>
      </c>
      <c r="X1008" s="100">
        <v>809</v>
      </c>
      <c r="Y1008" s="100">
        <v>534</v>
      </c>
      <c r="Z1008" s="100">
        <v>480</v>
      </c>
      <c r="AA1008" s="100">
        <v>417</v>
      </c>
      <c r="AC1008" s="100" t="s">
        <v>374</v>
      </c>
      <c r="AD1008" s="100">
        <v>721</v>
      </c>
      <c r="AE1008" s="100">
        <v>544</v>
      </c>
      <c r="AF1008" s="100">
        <v>427</v>
      </c>
      <c r="AG1008" s="100">
        <v>380</v>
      </c>
      <c r="AJ1008" s="100" t="str">
        <f t="shared" ref="AJ1008:AJ1029" si="654">IF(C1008=X1008,"○","●")</f>
        <v>●</v>
      </c>
      <c r="AK1008" s="100" t="str">
        <f t="shared" si="648"/>
        <v>●</v>
      </c>
      <c r="AL1008" s="100" t="str">
        <f t="shared" si="649"/>
        <v>●</v>
      </c>
      <c r="AM1008" s="100" t="str">
        <f t="shared" si="650"/>
        <v>●</v>
      </c>
      <c r="AP1008" s="100" t="str">
        <f t="shared" ref="AP1008:AP1029" si="655">IF(L1008=AD1008,"○","●")</f>
        <v>●</v>
      </c>
      <c r="AQ1008" s="100" t="str">
        <f t="shared" si="651"/>
        <v>●</v>
      </c>
      <c r="AR1008" s="100" t="str">
        <f t="shared" si="652"/>
        <v>●</v>
      </c>
      <c r="AS1008" s="100" t="str">
        <f>IF(O1008=AG1008,"○","●")</f>
        <v>●</v>
      </c>
    </row>
    <row r="1009" spans="2:45" s="100" customFormat="1" ht="14.25" customHeight="1">
      <c r="B1009" s="105" t="s">
        <v>92</v>
      </c>
      <c r="C1009" s="106">
        <v>2858</v>
      </c>
      <c r="D1009" s="107">
        <v>2484</v>
      </c>
      <c r="E1009" s="107">
        <v>2107</v>
      </c>
      <c r="F1009" s="107">
        <v>1748</v>
      </c>
      <c r="G1009" s="296">
        <f>IF(COUNTIF(G1015:G1024,"x"),"x",IF(SUM(G1015:G1024)=0,"-",SUM(G1015:G1024)))</f>
        <v>1410</v>
      </c>
      <c r="H1009" s="107">
        <f t="shared" si="644"/>
        <v>-338</v>
      </c>
      <c r="I1009" s="108">
        <f t="shared" si="645"/>
        <v>-19.336384439359268</v>
      </c>
      <c r="J1009" s="102"/>
      <c r="K1009" s="109" t="s">
        <v>92</v>
      </c>
      <c r="L1009" s="106">
        <v>3308</v>
      </c>
      <c r="M1009" s="107">
        <v>3079</v>
      </c>
      <c r="N1009" s="107">
        <v>2715</v>
      </c>
      <c r="O1009" s="107">
        <v>2304</v>
      </c>
      <c r="P1009" s="296">
        <f>IF(COUNTIF(P1015:P1024,"x"),"x",IF(SUM(P1015:P1024)=0,"-",SUM(P1015:P1024)))</f>
        <v>2084</v>
      </c>
      <c r="Q1009" s="107">
        <f t="shared" si="646"/>
        <v>-220</v>
      </c>
      <c r="R1009" s="108">
        <f t="shared" si="647"/>
        <v>-9.5486111111111107</v>
      </c>
      <c r="S1009" s="108"/>
      <c r="W1009" s="100" t="s">
        <v>375</v>
      </c>
      <c r="X1009" s="100">
        <v>3367</v>
      </c>
      <c r="Y1009" s="100">
        <v>3006</v>
      </c>
      <c r="Z1009" s="100">
        <v>2858</v>
      </c>
      <c r="AA1009" s="100">
        <v>2484</v>
      </c>
      <c r="AC1009" s="100" t="s">
        <v>375</v>
      </c>
      <c r="AD1009" s="100">
        <v>4253</v>
      </c>
      <c r="AE1009" s="100">
        <v>3739</v>
      </c>
      <c r="AF1009" s="100">
        <v>3308</v>
      </c>
      <c r="AG1009" s="100">
        <v>3079</v>
      </c>
      <c r="AJ1009" s="100" t="str">
        <f t="shared" si="654"/>
        <v>●</v>
      </c>
      <c r="AK1009" s="100" t="str">
        <f t="shared" si="648"/>
        <v>●</v>
      </c>
      <c r="AL1009" s="100" t="str">
        <f>IF(E1009=Z1009,"○","●")</f>
        <v>●</v>
      </c>
      <c r="AM1009" s="100" t="str">
        <f t="shared" si="650"/>
        <v>●</v>
      </c>
      <c r="AP1009" s="100" t="str">
        <f t="shared" si="655"/>
        <v>●</v>
      </c>
      <c r="AQ1009" s="100" t="str">
        <f t="shared" si="651"/>
        <v>●</v>
      </c>
      <c r="AR1009" s="100" t="str">
        <f t="shared" si="652"/>
        <v>●</v>
      </c>
      <c r="AS1009" s="100" t="str">
        <f t="shared" ref="AS1009:AS1029" si="656">IF(O1009=AG1009,"○","●")</f>
        <v>●</v>
      </c>
    </row>
    <row r="1010" spans="2:45" s="100" customFormat="1" ht="14.25" customHeight="1">
      <c r="B1010" s="105" t="s">
        <v>93</v>
      </c>
      <c r="C1010" s="106">
        <v>1056</v>
      </c>
      <c r="D1010" s="107">
        <v>1098</v>
      </c>
      <c r="E1010" s="107">
        <v>1193</v>
      </c>
      <c r="F1010" s="107">
        <v>1297</v>
      </c>
      <c r="G1010" s="107">
        <f>IF(COUNTIF(G1025:G1029,"x"),"x",IF(SUM(G1025,G1029)=0,"-",SUM(G1025:G1029)))</f>
        <v>1287</v>
      </c>
      <c r="H1010" s="107">
        <f t="shared" si="644"/>
        <v>-10</v>
      </c>
      <c r="I1010" s="108">
        <f t="shared" si="645"/>
        <v>-0.77101002313030076</v>
      </c>
      <c r="J1010" s="102"/>
      <c r="K1010" s="109" t="s">
        <v>93</v>
      </c>
      <c r="L1010" s="115">
        <v>1541</v>
      </c>
      <c r="M1010" s="116">
        <v>1646</v>
      </c>
      <c r="N1010" s="107">
        <v>1623</v>
      </c>
      <c r="O1010" s="107">
        <v>1673</v>
      </c>
      <c r="P1010" s="107">
        <f>IF(COUNTIF(P1025:P1029,"x"),"x",IF(SUM(P1025,P1029)=0,"-",SUM(P1025:P1029)))</f>
        <v>1590</v>
      </c>
      <c r="Q1010" s="107">
        <f t="shared" si="646"/>
        <v>-83</v>
      </c>
      <c r="R1010" s="108">
        <f t="shared" si="647"/>
        <v>-4.961147638971906</v>
      </c>
      <c r="S1010" s="108"/>
      <c r="W1010" s="100" t="s">
        <v>376</v>
      </c>
      <c r="X1010" s="100">
        <v>788</v>
      </c>
      <c r="Y1010" s="100">
        <v>923</v>
      </c>
      <c r="Z1010" s="100">
        <v>1056</v>
      </c>
      <c r="AA1010" s="100">
        <v>1098</v>
      </c>
      <c r="AC1010" s="100" t="s">
        <v>376</v>
      </c>
      <c r="AD1010" s="100">
        <v>1333</v>
      </c>
      <c r="AE1010" s="100">
        <v>1416</v>
      </c>
      <c r="AF1010" s="100">
        <v>1541</v>
      </c>
      <c r="AG1010" s="100">
        <v>1646</v>
      </c>
      <c r="AJ1010" s="100" t="str">
        <f t="shared" si="654"/>
        <v>●</v>
      </c>
      <c r="AK1010" s="100" t="str">
        <f t="shared" si="648"/>
        <v>●</v>
      </c>
      <c r="AL1010" s="100" t="str">
        <f t="shared" ref="AL1010:AL1019" si="657">IF(E1010=Z1010,"○","●")</f>
        <v>●</v>
      </c>
      <c r="AM1010" s="100" t="str">
        <f t="shared" si="650"/>
        <v>●</v>
      </c>
      <c r="AP1010" s="170" t="str">
        <f t="shared" si="655"/>
        <v>●</v>
      </c>
      <c r="AQ1010" s="170" t="str">
        <f t="shared" si="651"/>
        <v>●</v>
      </c>
      <c r="AR1010" s="100" t="str">
        <f t="shared" si="652"/>
        <v>●</v>
      </c>
      <c r="AS1010" s="100" t="str">
        <f t="shared" si="656"/>
        <v>●</v>
      </c>
    </row>
    <row r="1011" spans="2:45" s="100" customFormat="1" ht="14.25" customHeight="1">
      <c r="B1011" s="102"/>
      <c r="C1011" s="106"/>
      <c r="D1011" s="112"/>
      <c r="E1011" s="112"/>
      <c r="F1011" s="112"/>
      <c r="G1011" s="112"/>
      <c r="H1011" s="112"/>
      <c r="I1011" s="113"/>
      <c r="J1011" s="102"/>
      <c r="K1011" s="114"/>
      <c r="L1011" s="106"/>
      <c r="M1011" s="112"/>
      <c r="N1011" s="112"/>
      <c r="O1011" s="112"/>
      <c r="P1011" s="112"/>
      <c r="Q1011" s="112"/>
      <c r="R1011" s="113"/>
      <c r="S1011" s="113"/>
      <c r="AJ1011" s="100" t="str">
        <f t="shared" si="654"/>
        <v>○</v>
      </c>
      <c r="AK1011" s="100" t="str">
        <f t="shared" si="648"/>
        <v>○</v>
      </c>
      <c r="AL1011" s="100" t="str">
        <f t="shared" si="657"/>
        <v>○</v>
      </c>
      <c r="AM1011" s="100" t="str">
        <f t="shared" si="650"/>
        <v>○</v>
      </c>
      <c r="AP1011" s="100" t="str">
        <f t="shared" si="655"/>
        <v>○</v>
      </c>
      <c r="AQ1011" s="100" t="str">
        <f t="shared" si="651"/>
        <v>○</v>
      </c>
      <c r="AR1011" s="100" t="str">
        <f t="shared" si="652"/>
        <v>○</v>
      </c>
      <c r="AS1011" s="100" t="str">
        <f t="shared" si="656"/>
        <v>○</v>
      </c>
    </row>
    <row r="1012" spans="2:45" s="100" customFormat="1" ht="14.25" customHeight="1">
      <c r="B1012" s="102" t="s">
        <v>94</v>
      </c>
      <c r="C1012" s="106">
        <v>158</v>
      </c>
      <c r="D1012" s="107">
        <v>137</v>
      </c>
      <c r="E1012" s="107">
        <v>115</v>
      </c>
      <c r="F1012" s="107">
        <v>102</v>
      </c>
      <c r="G1012" s="107">
        <f t="shared" ref="G1012:G1030" si="658">IF(COUNTIF(G1042:G1072,"x"),"x",IF(SUM(G1042,G1072)=0,"-",SUM(G1042,G1072)))</f>
        <v>71</v>
      </c>
      <c r="H1012" s="107">
        <f>IF(G1012="x","x",IF(AND(G1012="-",F1012="-"),"-",IF(AND(G1012="-",F1012&gt;0),F1012*-1,IF(AND(G1012&gt;0,F1012="-"),G1012,G1012-F1012))))</f>
        <v>-31</v>
      </c>
      <c r="I1012" s="108">
        <f>IF(H1012="x","x",IF(H1012="-","-",IF(AND(F1012="-",G1012&gt;0),"皆増",IF(AND(F1012&gt;0,G1012="-"),"皆減",H1012/F1012*100))))</f>
        <v>-30.392156862745097</v>
      </c>
      <c r="J1012" s="102"/>
      <c r="K1012" s="114" t="s">
        <v>94</v>
      </c>
      <c r="L1012" s="106">
        <v>113</v>
      </c>
      <c r="M1012" s="107">
        <v>99</v>
      </c>
      <c r="N1012" s="107">
        <v>121</v>
      </c>
      <c r="O1012" s="107">
        <v>106</v>
      </c>
      <c r="P1012" s="107">
        <f t="shared" ref="P1012:P1030" si="659">IF(COUNTIF(P1042:P1072,"x"),"x",IF(SUM(P1042,P1072)=0,"-",SUM(P1042,P1072)))</f>
        <v>61</v>
      </c>
      <c r="Q1012" s="107">
        <f>IF(P1012="x","x",IF(AND(P1012="-",O1012="-"),"-",IF(AND(P1012="-",O1012&gt;0),O1012*-1,IF(AND(P1012&gt;0,O1012="-"),P1012,P1012-O1012))))</f>
        <v>-45</v>
      </c>
      <c r="R1012" s="108">
        <f>IF(Q1012="x","x",IF(Q1012="-","-",IF(AND(O1012="-",P1012&gt;0),"皆増",IF(AND(O1012&gt;0,P1012="-"),"皆減",Q1012/O1012*100))))</f>
        <v>-42.452830188679243</v>
      </c>
      <c r="S1012" s="108"/>
      <c r="W1012" s="100" t="s">
        <v>377</v>
      </c>
      <c r="X1012" s="100">
        <v>190</v>
      </c>
      <c r="Y1012" s="100">
        <v>111</v>
      </c>
      <c r="Z1012" s="100">
        <v>158</v>
      </c>
      <c r="AA1012" s="100">
        <v>137</v>
      </c>
      <c r="AC1012" s="100" t="s">
        <v>377</v>
      </c>
      <c r="AD1012" s="100">
        <v>188</v>
      </c>
      <c r="AE1012" s="100">
        <v>146</v>
      </c>
      <c r="AF1012" s="100">
        <v>113</v>
      </c>
      <c r="AG1012" s="100">
        <v>99</v>
      </c>
      <c r="AJ1012" s="100" t="str">
        <f t="shared" si="654"/>
        <v>●</v>
      </c>
      <c r="AK1012" s="100" t="str">
        <f t="shared" si="648"/>
        <v>●</v>
      </c>
      <c r="AL1012" s="100" t="str">
        <f t="shared" si="657"/>
        <v>●</v>
      </c>
      <c r="AM1012" s="100" t="str">
        <f t="shared" si="650"/>
        <v>●</v>
      </c>
      <c r="AP1012" s="100" t="str">
        <f t="shared" si="655"/>
        <v>●</v>
      </c>
      <c r="AQ1012" s="100" t="str">
        <f t="shared" si="651"/>
        <v>●</v>
      </c>
      <c r="AR1012" s="100" t="str">
        <f t="shared" si="652"/>
        <v>●</v>
      </c>
      <c r="AS1012" s="100" t="str">
        <f t="shared" si="656"/>
        <v>●</v>
      </c>
    </row>
    <row r="1013" spans="2:45" s="100" customFormat="1" ht="14.25" customHeight="1">
      <c r="B1013" s="102" t="s">
        <v>123</v>
      </c>
      <c r="C1013" s="106">
        <v>153</v>
      </c>
      <c r="D1013" s="107">
        <v>138</v>
      </c>
      <c r="E1013" s="107">
        <v>123</v>
      </c>
      <c r="F1013" s="107">
        <v>127</v>
      </c>
      <c r="G1013" s="107">
        <f t="shared" si="658"/>
        <v>85</v>
      </c>
      <c r="H1013" s="107">
        <f t="shared" ref="H1013:H1029" si="660">IF(G1013="x","x",IF(AND(G1013="-",F1013="-"),"-",IF(AND(G1013="-",F1013&gt;0),F1013*-1,IF(AND(G1013&gt;0,F1013="-"),G1013,G1013-F1013))))</f>
        <v>-42</v>
      </c>
      <c r="I1013" s="108">
        <f t="shared" ref="I1013:I1029" si="661">IF(H1013="x","x",IF(H1013="-","-",IF(AND(F1013="-",G1013&gt;0),"皆増",IF(AND(F1013&gt;0,G1013="-"),"皆減",H1013/F1013*100))))</f>
        <v>-33.070866141732289</v>
      </c>
      <c r="J1013" s="102"/>
      <c r="K1013" s="114" t="s">
        <v>123</v>
      </c>
      <c r="L1013" s="106">
        <v>139</v>
      </c>
      <c r="M1013" s="107">
        <v>125</v>
      </c>
      <c r="N1013" s="107">
        <v>123</v>
      </c>
      <c r="O1013" s="107">
        <v>118</v>
      </c>
      <c r="P1013" s="107">
        <f t="shared" si="659"/>
        <v>121</v>
      </c>
      <c r="Q1013" s="107">
        <f t="shared" ref="Q1013:Q1029" si="662">IF(P1013="x","x",IF(AND(P1013="-",O1013="-"),"-",IF(AND(P1013="-",O1013&gt;0),O1013*-1,IF(AND(P1013&gt;0,O1013="-"),P1013,P1013-O1013))))</f>
        <v>3</v>
      </c>
      <c r="R1013" s="108">
        <f t="shared" ref="R1013:R1029" si="663">IF(Q1013="x","x",IF(Q1013="-","-",IF(AND(O1013="-",P1013&gt;0),"皆増",IF(AND(O1013&gt;0,P1013="-"),"皆減",Q1013/O1013*100))))</f>
        <v>2.5423728813559325</v>
      </c>
      <c r="S1013" s="108"/>
      <c r="W1013" s="100" t="s">
        <v>356</v>
      </c>
      <c r="X1013" s="100">
        <v>249</v>
      </c>
      <c r="Y1013" s="100">
        <v>168</v>
      </c>
      <c r="Z1013" s="100">
        <v>153</v>
      </c>
      <c r="AA1013" s="100">
        <v>138</v>
      </c>
      <c r="AC1013" s="100" t="s">
        <v>356</v>
      </c>
      <c r="AD1013" s="100">
        <v>211</v>
      </c>
      <c r="AE1013" s="100">
        <v>176</v>
      </c>
      <c r="AF1013" s="100">
        <v>139</v>
      </c>
      <c r="AG1013" s="100">
        <v>125</v>
      </c>
      <c r="AJ1013" s="100" t="str">
        <f t="shared" si="654"/>
        <v>●</v>
      </c>
      <c r="AK1013" s="100" t="str">
        <f t="shared" si="648"/>
        <v>●</v>
      </c>
      <c r="AL1013" s="100" t="str">
        <f t="shared" si="657"/>
        <v>●</v>
      </c>
      <c r="AM1013" s="100" t="str">
        <f t="shared" si="650"/>
        <v>●</v>
      </c>
      <c r="AP1013" s="100" t="str">
        <f t="shared" si="655"/>
        <v>●</v>
      </c>
      <c r="AQ1013" s="100" t="str">
        <f t="shared" si="651"/>
        <v>●</v>
      </c>
      <c r="AR1013" s="100" t="str">
        <f t="shared" si="652"/>
        <v>●</v>
      </c>
      <c r="AS1013" s="100" t="str">
        <f t="shared" si="656"/>
        <v>●</v>
      </c>
    </row>
    <row r="1014" spans="2:45" s="100" customFormat="1" ht="14.25" customHeight="1">
      <c r="B1014" s="102" t="s">
        <v>124</v>
      </c>
      <c r="C1014" s="106">
        <v>169</v>
      </c>
      <c r="D1014" s="107">
        <v>142</v>
      </c>
      <c r="E1014" s="107">
        <v>137</v>
      </c>
      <c r="F1014" s="107">
        <v>123</v>
      </c>
      <c r="G1014" s="107">
        <f t="shared" si="658"/>
        <v>122</v>
      </c>
      <c r="H1014" s="107">
        <f t="shared" si="660"/>
        <v>-1</v>
      </c>
      <c r="I1014" s="108">
        <f t="shared" si="661"/>
        <v>-0.81300813008130091</v>
      </c>
      <c r="J1014" s="102"/>
      <c r="K1014" s="114" t="s">
        <v>124</v>
      </c>
      <c r="L1014" s="106">
        <v>175</v>
      </c>
      <c r="M1014" s="107">
        <v>156</v>
      </c>
      <c r="N1014" s="107">
        <v>126</v>
      </c>
      <c r="O1014" s="107">
        <v>122</v>
      </c>
      <c r="P1014" s="107">
        <f t="shared" si="659"/>
        <v>117</v>
      </c>
      <c r="Q1014" s="107">
        <f t="shared" si="662"/>
        <v>-5</v>
      </c>
      <c r="R1014" s="108">
        <f t="shared" si="663"/>
        <v>-4.0983606557377046</v>
      </c>
      <c r="S1014" s="108"/>
      <c r="W1014" s="100" t="s">
        <v>357</v>
      </c>
      <c r="X1014" s="100">
        <v>370</v>
      </c>
      <c r="Y1014" s="100">
        <v>255</v>
      </c>
      <c r="Z1014" s="100">
        <v>169</v>
      </c>
      <c r="AA1014" s="100">
        <v>142</v>
      </c>
      <c r="AC1014" s="100" t="s">
        <v>357</v>
      </c>
      <c r="AD1014" s="100">
        <v>322</v>
      </c>
      <c r="AE1014" s="100">
        <v>222</v>
      </c>
      <c r="AF1014" s="100">
        <v>175</v>
      </c>
      <c r="AG1014" s="100">
        <v>156</v>
      </c>
      <c r="AJ1014" s="100" t="str">
        <f t="shared" si="654"/>
        <v>●</v>
      </c>
      <c r="AK1014" s="100" t="str">
        <f t="shared" si="648"/>
        <v>●</v>
      </c>
      <c r="AL1014" s="100" t="str">
        <f t="shared" si="657"/>
        <v>●</v>
      </c>
      <c r="AM1014" s="100" t="str">
        <f t="shared" si="650"/>
        <v>●</v>
      </c>
      <c r="AP1014" s="100" t="str">
        <f t="shared" si="655"/>
        <v>●</v>
      </c>
      <c r="AQ1014" s="100" t="str">
        <f t="shared" si="651"/>
        <v>●</v>
      </c>
      <c r="AR1014" s="100" t="str">
        <f t="shared" si="652"/>
        <v>●</v>
      </c>
      <c r="AS1014" s="100" t="str">
        <f t="shared" si="656"/>
        <v>●</v>
      </c>
    </row>
    <row r="1015" spans="2:45" s="100" customFormat="1" ht="14.25" customHeight="1">
      <c r="B1015" s="102" t="s">
        <v>125</v>
      </c>
      <c r="C1015" s="106">
        <v>266</v>
      </c>
      <c r="D1015" s="107">
        <v>179</v>
      </c>
      <c r="E1015" s="107">
        <v>155</v>
      </c>
      <c r="F1015" s="107">
        <v>136</v>
      </c>
      <c r="G1015" s="107">
        <f t="shared" si="658"/>
        <v>122</v>
      </c>
      <c r="H1015" s="107">
        <f t="shared" si="660"/>
        <v>-14</v>
      </c>
      <c r="I1015" s="108">
        <f t="shared" si="661"/>
        <v>-10.294117647058822</v>
      </c>
      <c r="J1015" s="102"/>
      <c r="K1015" s="114" t="s">
        <v>125</v>
      </c>
      <c r="L1015" s="106">
        <v>212</v>
      </c>
      <c r="M1015" s="107">
        <v>194</v>
      </c>
      <c r="N1015" s="107">
        <v>164</v>
      </c>
      <c r="O1015" s="107">
        <v>139</v>
      </c>
      <c r="P1015" s="107">
        <f t="shared" si="659"/>
        <v>122</v>
      </c>
      <c r="Q1015" s="107">
        <f t="shared" si="662"/>
        <v>-17</v>
      </c>
      <c r="R1015" s="108">
        <f t="shared" si="663"/>
        <v>-12.23021582733813</v>
      </c>
      <c r="S1015" s="108"/>
      <c r="W1015" s="100" t="s">
        <v>358</v>
      </c>
      <c r="X1015" s="100">
        <v>409</v>
      </c>
      <c r="Y1015" s="100">
        <v>343</v>
      </c>
      <c r="Z1015" s="100">
        <v>266</v>
      </c>
      <c r="AA1015" s="100">
        <v>179</v>
      </c>
      <c r="AC1015" s="100" t="s">
        <v>358</v>
      </c>
      <c r="AD1015" s="100">
        <v>415</v>
      </c>
      <c r="AE1015" s="100">
        <v>323</v>
      </c>
      <c r="AF1015" s="100">
        <v>212</v>
      </c>
      <c r="AG1015" s="100">
        <v>194</v>
      </c>
      <c r="AJ1015" s="100" t="str">
        <f t="shared" si="654"/>
        <v>●</v>
      </c>
      <c r="AK1015" s="100" t="str">
        <f t="shared" si="648"/>
        <v>●</v>
      </c>
      <c r="AL1015" s="100" t="str">
        <f t="shared" si="657"/>
        <v>●</v>
      </c>
      <c r="AM1015" s="100" t="str">
        <f t="shared" si="650"/>
        <v>●</v>
      </c>
      <c r="AP1015" s="100" t="str">
        <f t="shared" si="655"/>
        <v>●</v>
      </c>
      <c r="AQ1015" s="100" t="str">
        <f t="shared" si="651"/>
        <v>●</v>
      </c>
      <c r="AR1015" s="100" t="str">
        <f t="shared" si="652"/>
        <v>●</v>
      </c>
      <c r="AS1015" s="100" t="str">
        <f t="shared" si="656"/>
        <v>●</v>
      </c>
    </row>
    <row r="1016" spans="2:45" s="100" customFormat="1" ht="14.25" customHeight="1">
      <c r="B1016" s="102" t="s">
        <v>126</v>
      </c>
      <c r="C1016" s="106">
        <v>306</v>
      </c>
      <c r="D1016" s="107">
        <v>180</v>
      </c>
      <c r="E1016" s="107">
        <v>119</v>
      </c>
      <c r="F1016" s="107">
        <v>99</v>
      </c>
      <c r="G1016" s="107">
        <f t="shared" si="658"/>
        <v>94</v>
      </c>
      <c r="H1016" s="107">
        <f t="shared" si="660"/>
        <v>-5</v>
      </c>
      <c r="I1016" s="108">
        <f t="shared" si="661"/>
        <v>-5.0505050505050502</v>
      </c>
      <c r="J1016" s="102"/>
      <c r="K1016" s="114" t="s">
        <v>126</v>
      </c>
      <c r="L1016" s="106">
        <v>288</v>
      </c>
      <c r="M1016" s="107">
        <v>256</v>
      </c>
      <c r="N1016" s="107">
        <v>193</v>
      </c>
      <c r="O1016" s="107">
        <v>186</v>
      </c>
      <c r="P1016" s="107">
        <f t="shared" si="659"/>
        <v>180</v>
      </c>
      <c r="Q1016" s="107">
        <f t="shared" si="662"/>
        <v>-6</v>
      </c>
      <c r="R1016" s="108">
        <f t="shared" si="663"/>
        <v>-3.225806451612903</v>
      </c>
      <c r="S1016" s="108"/>
      <c r="W1016" s="100" t="s">
        <v>359</v>
      </c>
      <c r="X1016" s="100">
        <v>291</v>
      </c>
      <c r="Y1016" s="100">
        <v>327</v>
      </c>
      <c r="Z1016" s="100">
        <v>306</v>
      </c>
      <c r="AA1016" s="100">
        <v>180</v>
      </c>
      <c r="AC1016" s="100" t="s">
        <v>359</v>
      </c>
      <c r="AD1016" s="100">
        <v>393</v>
      </c>
      <c r="AE1016" s="100">
        <v>389</v>
      </c>
      <c r="AF1016" s="100">
        <v>288</v>
      </c>
      <c r="AG1016" s="100">
        <v>256</v>
      </c>
      <c r="AJ1016" s="100" t="str">
        <f t="shared" si="654"/>
        <v>●</v>
      </c>
      <c r="AK1016" s="100" t="str">
        <f t="shared" si="648"/>
        <v>●</v>
      </c>
      <c r="AL1016" s="100" t="str">
        <f t="shared" si="657"/>
        <v>●</v>
      </c>
      <c r="AM1016" s="100" t="str">
        <f t="shared" si="650"/>
        <v>●</v>
      </c>
      <c r="AP1016" s="100" t="str">
        <f t="shared" si="655"/>
        <v>●</v>
      </c>
      <c r="AQ1016" s="100" t="str">
        <f t="shared" si="651"/>
        <v>●</v>
      </c>
      <c r="AR1016" s="100" t="str">
        <f t="shared" si="652"/>
        <v>●</v>
      </c>
      <c r="AS1016" s="100" t="str">
        <f t="shared" si="656"/>
        <v>●</v>
      </c>
    </row>
    <row r="1017" spans="2:45" s="100" customFormat="1" ht="14.25" customHeight="1">
      <c r="B1017" s="102" t="s">
        <v>127</v>
      </c>
      <c r="C1017" s="106">
        <v>297</v>
      </c>
      <c r="D1017" s="107">
        <v>215</v>
      </c>
      <c r="E1017" s="107">
        <v>117</v>
      </c>
      <c r="F1017" s="107">
        <v>110</v>
      </c>
      <c r="G1017" s="107">
        <f t="shared" si="658"/>
        <v>79</v>
      </c>
      <c r="H1017" s="107">
        <f t="shared" si="660"/>
        <v>-31</v>
      </c>
      <c r="I1017" s="108">
        <f t="shared" si="661"/>
        <v>-28.18181818181818</v>
      </c>
      <c r="J1017" s="102"/>
      <c r="K1017" s="114" t="s">
        <v>127</v>
      </c>
      <c r="L1017" s="106">
        <v>317</v>
      </c>
      <c r="M1017" s="107">
        <v>235</v>
      </c>
      <c r="N1017" s="107">
        <v>192</v>
      </c>
      <c r="O1017" s="107">
        <v>170</v>
      </c>
      <c r="P1017" s="107">
        <f t="shared" si="659"/>
        <v>168</v>
      </c>
      <c r="Q1017" s="107">
        <f t="shared" si="662"/>
        <v>-2</v>
      </c>
      <c r="R1017" s="108">
        <f t="shared" si="663"/>
        <v>-1.1764705882352942</v>
      </c>
      <c r="S1017" s="108"/>
      <c r="W1017" s="100" t="s">
        <v>360</v>
      </c>
      <c r="X1017" s="100">
        <v>205</v>
      </c>
      <c r="Y1017" s="100">
        <v>228</v>
      </c>
      <c r="Z1017" s="100">
        <v>297</v>
      </c>
      <c r="AA1017" s="100">
        <v>215</v>
      </c>
      <c r="AC1017" s="100" t="s">
        <v>360</v>
      </c>
      <c r="AD1017" s="100">
        <v>313</v>
      </c>
      <c r="AE1017" s="100">
        <v>286</v>
      </c>
      <c r="AF1017" s="100">
        <v>317</v>
      </c>
      <c r="AG1017" s="100">
        <v>235</v>
      </c>
      <c r="AJ1017" s="100" t="str">
        <f t="shared" si="654"/>
        <v>●</v>
      </c>
      <c r="AK1017" s="100" t="str">
        <f t="shared" si="648"/>
        <v>●</v>
      </c>
      <c r="AL1017" s="100" t="str">
        <f t="shared" si="657"/>
        <v>●</v>
      </c>
      <c r="AM1017" s="100" t="str">
        <f t="shared" si="650"/>
        <v>●</v>
      </c>
      <c r="AP1017" s="100" t="str">
        <f t="shared" si="655"/>
        <v>●</v>
      </c>
      <c r="AQ1017" s="100" t="str">
        <f t="shared" si="651"/>
        <v>●</v>
      </c>
      <c r="AR1017" s="100" t="str">
        <f t="shared" si="652"/>
        <v>●</v>
      </c>
      <c r="AS1017" s="100" t="str">
        <f t="shared" si="656"/>
        <v>●</v>
      </c>
    </row>
    <row r="1018" spans="2:45" s="100" customFormat="1" ht="14.25" customHeight="1">
      <c r="B1018" s="102" t="s">
        <v>128</v>
      </c>
      <c r="C1018" s="106">
        <v>222</v>
      </c>
      <c r="D1018" s="107">
        <v>252</v>
      </c>
      <c r="E1018" s="107">
        <v>203</v>
      </c>
      <c r="F1018" s="107">
        <v>123</v>
      </c>
      <c r="G1018" s="107">
        <f t="shared" si="658"/>
        <v>82</v>
      </c>
      <c r="H1018" s="107">
        <f t="shared" si="660"/>
        <v>-41</v>
      </c>
      <c r="I1018" s="108">
        <f t="shared" si="661"/>
        <v>-33.333333333333329</v>
      </c>
      <c r="J1018" s="102"/>
      <c r="K1018" s="114" t="s">
        <v>128</v>
      </c>
      <c r="L1018" s="106">
        <v>255</v>
      </c>
      <c r="M1018" s="107">
        <v>293</v>
      </c>
      <c r="N1018" s="107">
        <v>236</v>
      </c>
      <c r="O1018" s="107">
        <v>173</v>
      </c>
      <c r="P1018" s="107">
        <f t="shared" si="659"/>
        <v>166</v>
      </c>
      <c r="Q1018" s="107">
        <f t="shared" si="662"/>
        <v>-7</v>
      </c>
      <c r="R1018" s="108">
        <f t="shared" si="663"/>
        <v>-4.0462427745664744</v>
      </c>
      <c r="S1018" s="108"/>
      <c r="W1018" s="100" t="s">
        <v>361</v>
      </c>
      <c r="X1018" s="100">
        <v>243</v>
      </c>
      <c r="Y1018" s="100">
        <v>179</v>
      </c>
      <c r="Z1018" s="100">
        <v>222</v>
      </c>
      <c r="AA1018" s="100">
        <v>252</v>
      </c>
      <c r="AC1018" s="100" t="s">
        <v>361</v>
      </c>
      <c r="AD1018" s="100">
        <v>244</v>
      </c>
      <c r="AE1018" s="100">
        <v>225</v>
      </c>
      <c r="AF1018" s="100">
        <v>255</v>
      </c>
      <c r="AG1018" s="100">
        <v>293</v>
      </c>
      <c r="AJ1018" s="100" t="str">
        <f t="shared" si="654"/>
        <v>●</v>
      </c>
      <c r="AK1018" s="100" t="str">
        <f t="shared" si="648"/>
        <v>●</v>
      </c>
      <c r="AL1018" s="100" t="str">
        <f t="shared" si="657"/>
        <v>●</v>
      </c>
      <c r="AM1018" s="100" t="str">
        <f t="shared" si="650"/>
        <v>●</v>
      </c>
      <c r="AP1018" s="100" t="str">
        <f t="shared" si="655"/>
        <v>●</v>
      </c>
      <c r="AQ1018" s="100" t="str">
        <f t="shared" si="651"/>
        <v>●</v>
      </c>
      <c r="AR1018" s="100" t="str">
        <f t="shared" si="652"/>
        <v>●</v>
      </c>
      <c r="AS1018" s="100" t="str">
        <f t="shared" si="656"/>
        <v>●</v>
      </c>
    </row>
    <row r="1019" spans="2:45" s="100" customFormat="1" ht="14.25" customHeight="1">
      <c r="B1019" s="102" t="s">
        <v>129</v>
      </c>
      <c r="C1019" s="106">
        <v>167</v>
      </c>
      <c r="D1019" s="107">
        <v>205</v>
      </c>
      <c r="E1019" s="107">
        <v>245</v>
      </c>
      <c r="F1019" s="107">
        <v>187</v>
      </c>
      <c r="G1019" s="107">
        <f t="shared" si="658"/>
        <v>106</v>
      </c>
      <c r="H1019" s="107">
        <f t="shared" si="660"/>
        <v>-81</v>
      </c>
      <c r="I1019" s="108">
        <f t="shared" si="661"/>
        <v>-43.315508021390379</v>
      </c>
      <c r="J1019" s="102"/>
      <c r="K1019" s="114" t="s">
        <v>129</v>
      </c>
      <c r="L1019" s="106">
        <v>229</v>
      </c>
      <c r="M1019" s="107">
        <v>248</v>
      </c>
      <c r="N1019" s="107">
        <v>277</v>
      </c>
      <c r="O1019" s="107">
        <v>220</v>
      </c>
      <c r="P1019" s="107">
        <f t="shared" si="659"/>
        <v>150</v>
      </c>
      <c r="Q1019" s="107">
        <f t="shared" si="662"/>
        <v>-70</v>
      </c>
      <c r="R1019" s="108">
        <f t="shared" si="663"/>
        <v>-31.818181818181817</v>
      </c>
      <c r="S1019" s="108"/>
      <c r="W1019" s="100" t="s">
        <v>362</v>
      </c>
      <c r="X1019" s="100">
        <v>331</v>
      </c>
      <c r="Y1019" s="100">
        <v>198</v>
      </c>
      <c r="Z1019" s="100">
        <v>167</v>
      </c>
      <c r="AA1019" s="100">
        <v>205</v>
      </c>
      <c r="AC1019" s="100" t="s">
        <v>362</v>
      </c>
      <c r="AD1019" s="100">
        <v>378</v>
      </c>
      <c r="AE1019" s="100">
        <v>251</v>
      </c>
      <c r="AF1019" s="100">
        <v>229</v>
      </c>
      <c r="AG1019" s="100">
        <v>248</v>
      </c>
      <c r="AJ1019" s="100" t="str">
        <f t="shared" si="654"/>
        <v>●</v>
      </c>
      <c r="AK1019" s="100" t="str">
        <f t="shared" si="648"/>
        <v>●</v>
      </c>
      <c r="AL1019" s="100" t="str">
        <f t="shared" si="657"/>
        <v>●</v>
      </c>
      <c r="AM1019" s="100" t="str">
        <f t="shared" si="650"/>
        <v>●</v>
      </c>
      <c r="AP1019" s="100" t="str">
        <f t="shared" si="655"/>
        <v>●</v>
      </c>
      <c r="AQ1019" s="100" t="str">
        <f t="shared" si="651"/>
        <v>●</v>
      </c>
      <c r="AR1019" s="100" t="str">
        <f t="shared" si="652"/>
        <v>●</v>
      </c>
      <c r="AS1019" s="100" t="str">
        <f t="shared" si="656"/>
        <v>●</v>
      </c>
    </row>
    <row r="1020" spans="2:45" s="100" customFormat="1" ht="14.25" customHeight="1">
      <c r="B1020" s="102" t="s">
        <v>130</v>
      </c>
      <c r="C1020" s="106">
        <v>214</v>
      </c>
      <c r="D1020" s="107">
        <v>177</v>
      </c>
      <c r="E1020" s="107">
        <v>194</v>
      </c>
      <c r="F1020" s="107">
        <v>241</v>
      </c>
      <c r="G1020" s="107">
        <f t="shared" si="658"/>
        <v>175</v>
      </c>
      <c r="H1020" s="107">
        <f t="shared" si="660"/>
        <v>-66</v>
      </c>
      <c r="I1020" s="108">
        <f t="shared" si="661"/>
        <v>-27.385892116182575</v>
      </c>
      <c r="J1020" s="102"/>
      <c r="K1020" s="114" t="s">
        <v>130</v>
      </c>
      <c r="L1020" s="106">
        <v>232</v>
      </c>
      <c r="M1020" s="107">
        <v>255</v>
      </c>
      <c r="N1020" s="107">
        <v>238</v>
      </c>
      <c r="O1020" s="107">
        <v>285</v>
      </c>
      <c r="P1020" s="107">
        <f t="shared" si="659"/>
        <v>235</v>
      </c>
      <c r="Q1020" s="107">
        <f t="shared" si="662"/>
        <v>-50</v>
      </c>
      <c r="R1020" s="108">
        <f t="shared" si="663"/>
        <v>-17.543859649122805</v>
      </c>
      <c r="S1020" s="108"/>
      <c r="W1020" s="100" t="s">
        <v>363</v>
      </c>
      <c r="X1020" s="100">
        <v>430</v>
      </c>
      <c r="Y1020" s="100">
        <v>324</v>
      </c>
      <c r="Z1020" s="100">
        <v>214</v>
      </c>
      <c r="AA1020" s="100">
        <v>177</v>
      </c>
      <c r="AC1020" s="100" t="s">
        <v>363</v>
      </c>
      <c r="AD1020" s="100">
        <v>544</v>
      </c>
      <c r="AE1020" s="100">
        <v>366</v>
      </c>
      <c r="AF1020" s="100">
        <v>232</v>
      </c>
      <c r="AG1020" s="100">
        <v>255</v>
      </c>
      <c r="AJ1020" s="100" t="str">
        <f t="shared" si="654"/>
        <v>●</v>
      </c>
      <c r="AK1020" s="100" t="str">
        <f t="shared" si="648"/>
        <v>●</v>
      </c>
      <c r="AL1020" s="100" t="str">
        <f>IF(E1020=Z1020,"○","●")</f>
        <v>●</v>
      </c>
      <c r="AM1020" s="100" t="str">
        <f t="shared" si="650"/>
        <v>●</v>
      </c>
      <c r="AP1020" s="100" t="str">
        <f t="shared" si="655"/>
        <v>●</v>
      </c>
      <c r="AQ1020" s="100" t="str">
        <f t="shared" si="651"/>
        <v>●</v>
      </c>
      <c r="AR1020" s="100" t="str">
        <f t="shared" si="652"/>
        <v>●</v>
      </c>
      <c r="AS1020" s="100" t="str">
        <f t="shared" si="656"/>
        <v>●</v>
      </c>
    </row>
    <row r="1021" spans="2:45" s="100" customFormat="1" ht="14.25" customHeight="1">
      <c r="B1021" s="102" t="s">
        <v>131</v>
      </c>
      <c r="C1021" s="106">
        <v>318</v>
      </c>
      <c r="D1021" s="107">
        <v>200</v>
      </c>
      <c r="E1021" s="107">
        <v>185</v>
      </c>
      <c r="F1021" s="107">
        <v>194</v>
      </c>
      <c r="G1021" s="107">
        <f t="shared" si="658"/>
        <v>219</v>
      </c>
      <c r="H1021" s="107">
        <f t="shared" si="660"/>
        <v>25</v>
      </c>
      <c r="I1021" s="108">
        <f t="shared" si="661"/>
        <v>12.886597938144329</v>
      </c>
      <c r="J1021" s="102"/>
      <c r="K1021" s="114" t="s">
        <v>131</v>
      </c>
      <c r="L1021" s="106">
        <v>362</v>
      </c>
      <c r="M1021" s="107">
        <v>262</v>
      </c>
      <c r="N1021" s="107">
        <v>268</v>
      </c>
      <c r="O1021" s="107">
        <v>237</v>
      </c>
      <c r="P1021" s="107">
        <f t="shared" si="659"/>
        <v>300</v>
      </c>
      <c r="Q1021" s="107">
        <f t="shared" si="662"/>
        <v>63</v>
      </c>
      <c r="R1021" s="108">
        <f t="shared" si="663"/>
        <v>26.582278481012654</v>
      </c>
      <c r="S1021" s="108"/>
      <c r="W1021" s="100" t="s">
        <v>364</v>
      </c>
      <c r="X1021" s="100">
        <v>383</v>
      </c>
      <c r="Y1021" s="100">
        <v>396</v>
      </c>
      <c r="Z1021" s="100">
        <v>318</v>
      </c>
      <c r="AA1021" s="100">
        <v>200</v>
      </c>
      <c r="AC1021" s="100" t="s">
        <v>364</v>
      </c>
      <c r="AD1021" s="100">
        <v>482</v>
      </c>
      <c r="AE1021" s="100">
        <v>516</v>
      </c>
      <c r="AF1021" s="100">
        <v>362</v>
      </c>
      <c r="AG1021" s="100">
        <v>262</v>
      </c>
      <c r="AJ1021" s="100" t="str">
        <f t="shared" si="654"/>
        <v>●</v>
      </c>
      <c r="AK1021" s="100" t="str">
        <f t="shared" si="648"/>
        <v>●</v>
      </c>
      <c r="AL1021" s="100" t="str">
        <f t="shared" ref="AL1021:AL1029" si="664">IF(E1021=Z1021,"○","●")</f>
        <v>●</v>
      </c>
      <c r="AM1021" s="100" t="str">
        <f t="shared" si="650"/>
        <v>●</v>
      </c>
      <c r="AP1021" s="100" t="str">
        <f t="shared" si="655"/>
        <v>●</v>
      </c>
      <c r="AQ1021" s="100" t="str">
        <f t="shared" si="651"/>
        <v>●</v>
      </c>
      <c r="AR1021" s="100" t="str">
        <f t="shared" si="652"/>
        <v>●</v>
      </c>
      <c r="AS1021" s="100" t="str">
        <f t="shared" si="656"/>
        <v>●</v>
      </c>
    </row>
    <row r="1022" spans="2:45" s="100" customFormat="1" ht="14.25" customHeight="1">
      <c r="B1022" s="102" t="s">
        <v>132</v>
      </c>
      <c r="C1022" s="106">
        <v>388</v>
      </c>
      <c r="D1022" s="107">
        <v>322</v>
      </c>
      <c r="E1022" s="107">
        <v>193</v>
      </c>
      <c r="F1022" s="107">
        <v>174</v>
      </c>
      <c r="G1022" s="107">
        <f t="shared" si="658"/>
        <v>179</v>
      </c>
      <c r="H1022" s="107">
        <f t="shared" si="660"/>
        <v>5</v>
      </c>
      <c r="I1022" s="108">
        <f t="shared" si="661"/>
        <v>2.8735632183908044</v>
      </c>
      <c r="J1022" s="102"/>
      <c r="K1022" s="114" t="s">
        <v>132</v>
      </c>
      <c r="L1022" s="106">
        <v>528</v>
      </c>
      <c r="M1022" s="107">
        <v>385</v>
      </c>
      <c r="N1022" s="107">
        <v>265</v>
      </c>
      <c r="O1022" s="107">
        <v>298</v>
      </c>
      <c r="P1022" s="107">
        <f t="shared" si="659"/>
        <v>243</v>
      </c>
      <c r="Q1022" s="107">
        <f t="shared" si="662"/>
        <v>-55</v>
      </c>
      <c r="R1022" s="108">
        <f t="shared" si="663"/>
        <v>-18.456375838926174</v>
      </c>
      <c r="S1022" s="108"/>
      <c r="W1022" s="100" t="s">
        <v>365</v>
      </c>
      <c r="X1022" s="100">
        <v>329</v>
      </c>
      <c r="Y1022" s="100">
        <v>375</v>
      </c>
      <c r="Z1022" s="100">
        <v>388</v>
      </c>
      <c r="AA1022" s="100">
        <v>322</v>
      </c>
      <c r="AC1022" s="100" t="s">
        <v>365</v>
      </c>
      <c r="AD1022" s="100">
        <v>489</v>
      </c>
      <c r="AE1022" s="100">
        <v>446</v>
      </c>
      <c r="AF1022" s="100">
        <v>528</v>
      </c>
      <c r="AG1022" s="100">
        <v>385</v>
      </c>
      <c r="AJ1022" s="100" t="str">
        <f t="shared" si="654"/>
        <v>●</v>
      </c>
      <c r="AK1022" s="100" t="str">
        <f t="shared" si="648"/>
        <v>●</v>
      </c>
      <c r="AL1022" s="100" t="str">
        <f t="shared" si="664"/>
        <v>●</v>
      </c>
      <c r="AM1022" s="100" t="str">
        <f t="shared" si="650"/>
        <v>●</v>
      </c>
      <c r="AP1022" s="100" t="str">
        <f t="shared" si="655"/>
        <v>●</v>
      </c>
      <c r="AQ1022" s="100" t="str">
        <f t="shared" si="651"/>
        <v>●</v>
      </c>
      <c r="AR1022" s="100" t="str">
        <f t="shared" si="652"/>
        <v>●</v>
      </c>
      <c r="AS1022" s="100" t="str">
        <f t="shared" si="656"/>
        <v>●</v>
      </c>
    </row>
    <row r="1023" spans="2:45" s="100" customFormat="1" ht="14.25" customHeight="1">
      <c r="B1023" s="102" t="s">
        <v>133</v>
      </c>
      <c r="C1023" s="106">
        <v>376</v>
      </c>
      <c r="D1023" s="107">
        <v>391</v>
      </c>
      <c r="E1023" s="107">
        <v>307</v>
      </c>
      <c r="F1023" s="107">
        <v>182</v>
      </c>
      <c r="G1023" s="107">
        <f t="shared" si="658"/>
        <v>175</v>
      </c>
      <c r="H1023" s="107">
        <f t="shared" si="660"/>
        <v>-7</v>
      </c>
      <c r="I1023" s="108">
        <f t="shared" si="661"/>
        <v>-3.8461538461538463</v>
      </c>
      <c r="J1023" s="102"/>
      <c r="K1023" s="114" t="s">
        <v>133</v>
      </c>
      <c r="L1023" s="106">
        <v>444</v>
      </c>
      <c r="M1023" s="107">
        <v>516</v>
      </c>
      <c r="N1023" s="107">
        <v>368</v>
      </c>
      <c r="O1023" s="107">
        <v>233</v>
      </c>
      <c r="P1023" s="107">
        <f t="shared" si="659"/>
        <v>276</v>
      </c>
      <c r="Q1023" s="107">
        <f t="shared" si="662"/>
        <v>43</v>
      </c>
      <c r="R1023" s="108">
        <f t="shared" si="663"/>
        <v>18.454935622317599</v>
      </c>
      <c r="S1023" s="108"/>
      <c r="W1023" s="100" t="s">
        <v>366</v>
      </c>
      <c r="X1023" s="100">
        <v>368</v>
      </c>
      <c r="Y1023" s="100">
        <v>298</v>
      </c>
      <c r="Z1023" s="100">
        <v>376</v>
      </c>
      <c r="AA1023" s="100">
        <v>391</v>
      </c>
      <c r="AC1023" s="100" t="s">
        <v>366</v>
      </c>
      <c r="AD1023" s="100">
        <v>519</v>
      </c>
      <c r="AE1023" s="100">
        <v>453</v>
      </c>
      <c r="AF1023" s="100">
        <v>444</v>
      </c>
      <c r="AG1023" s="100">
        <v>516</v>
      </c>
      <c r="AJ1023" s="100" t="str">
        <f t="shared" si="654"/>
        <v>●</v>
      </c>
      <c r="AK1023" s="100" t="str">
        <f t="shared" si="648"/>
        <v>●</v>
      </c>
      <c r="AL1023" s="100" t="str">
        <f t="shared" si="664"/>
        <v>●</v>
      </c>
      <c r="AM1023" s="100" t="str">
        <f t="shared" si="650"/>
        <v>●</v>
      </c>
      <c r="AP1023" s="100" t="str">
        <f t="shared" si="655"/>
        <v>●</v>
      </c>
      <c r="AQ1023" s="100" t="str">
        <f t="shared" si="651"/>
        <v>●</v>
      </c>
      <c r="AR1023" s="100" t="str">
        <f t="shared" si="652"/>
        <v>●</v>
      </c>
      <c r="AS1023" s="100" t="str">
        <f t="shared" si="656"/>
        <v>●</v>
      </c>
    </row>
    <row r="1024" spans="2:45" s="100" customFormat="1" ht="14.25" customHeight="1">
      <c r="B1024" s="102" t="s">
        <v>134</v>
      </c>
      <c r="C1024" s="106">
        <v>304</v>
      </c>
      <c r="D1024" s="107">
        <v>363</v>
      </c>
      <c r="E1024" s="107">
        <v>389</v>
      </c>
      <c r="F1024" s="107">
        <v>302</v>
      </c>
      <c r="G1024" s="107">
        <f t="shared" si="658"/>
        <v>179</v>
      </c>
      <c r="H1024" s="107">
        <f t="shared" si="660"/>
        <v>-123</v>
      </c>
      <c r="I1024" s="108">
        <f t="shared" si="661"/>
        <v>-40.728476821192054</v>
      </c>
      <c r="J1024" s="102"/>
      <c r="K1024" s="114" t="s">
        <v>134</v>
      </c>
      <c r="L1024" s="106">
        <v>441</v>
      </c>
      <c r="M1024" s="107">
        <v>435</v>
      </c>
      <c r="N1024" s="107">
        <v>514</v>
      </c>
      <c r="O1024" s="107">
        <v>363</v>
      </c>
      <c r="P1024" s="107">
        <f t="shared" si="659"/>
        <v>244</v>
      </c>
      <c r="Q1024" s="107">
        <f t="shared" si="662"/>
        <v>-119</v>
      </c>
      <c r="R1024" s="108">
        <f t="shared" si="663"/>
        <v>-32.782369146005507</v>
      </c>
      <c r="S1024" s="108"/>
      <c r="W1024" s="100" t="s">
        <v>367</v>
      </c>
      <c r="X1024" s="100">
        <v>378</v>
      </c>
      <c r="Y1024" s="100">
        <v>338</v>
      </c>
      <c r="Z1024" s="100">
        <v>304</v>
      </c>
      <c r="AA1024" s="100">
        <v>363</v>
      </c>
      <c r="AC1024" s="100" t="s">
        <v>367</v>
      </c>
      <c r="AD1024" s="100">
        <v>476</v>
      </c>
      <c r="AE1024" s="100">
        <v>484</v>
      </c>
      <c r="AF1024" s="100">
        <v>441</v>
      </c>
      <c r="AG1024" s="100">
        <v>435</v>
      </c>
      <c r="AJ1024" s="100" t="str">
        <f t="shared" si="654"/>
        <v>●</v>
      </c>
      <c r="AK1024" s="100" t="str">
        <f t="shared" si="648"/>
        <v>●</v>
      </c>
      <c r="AL1024" s="100" t="str">
        <f t="shared" si="664"/>
        <v>●</v>
      </c>
      <c r="AM1024" s="100" t="str">
        <f t="shared" si="650"/>
        <v>●</v>
      </c>
      <c r="AP1024" s="100" t="str">
        <f t="shared" si="655"/>
        <v>●</v>
      </c>
      <c r="AQ1024" s="100" t="str">
        <f t="shared" si="651"/>
        <v>●</v>
      </c>
      <c r="AR1024" s="100" t="str">
        <f t="shared" si="652"/>
        <v>●</v>
      </c>
      <c r="AS1024" s="100" t="str">
        <f t="shared" si="656"/>
        <v>●</v>
      </c>
    </row>
    <row r="1025" spans="2:45" s="100" customFormat="1" ht="14.25" customHeight="1">
      <c r="B1025" s="102" t="s">
        <v>135</v>
      </c>
      <c r="C1025" s="106">
        <v>308</v>
      </c>
      <c r="D1025" s="107">
        <v>281</v>
      </c>
      <c r="E1025" s="107">
        <v>341</v>
      </c>
      <c r="F1025" s="107">
        <v>386</v>
      </c>
      <c r="G1025" s="107">
        <f t="shared" si="658"/>
        <v>286</v>
      </c>
      <c r="H1025" s="107">
        <f t="shared" si="660"/>
        <v>-100</v>
      </c>
      <c r="I1025" s="108">
        <f t="shared" si="661"/>
        <v>-25.906735751295333</v>
      </c>
      <c r="J1025" s="102"/>
      <c r="K1025" s="114" t="s">
        <v>135</v>
      </c>
      <c r="L1025" s="106">
        <v>468</v>
      </c>
      <c r="M1025" s="107">
        <v>421</v>
      </c>
      <c r="N1025" s="107">
        <v>373</v>
      </c>
      <c r="O1025" s="107">
        <v>462</v>
      </c>
      <c r="P1025" s="107">
        <f t="shared" si="659"/>
        <v>352</v>
      </c>
      <c r="Q1025" s="107">
        <f t="shared" si="662"/>
        <v>-110</v>
      </c>
      <c r="R1025" s="108">
        <f t="shared" si="663"/>
        <v>-23.809523809523807</v>
      </c>
      <c r="S1025" s="108"/>
      <c r="W1025" s="100" t="s">
        <v>368</v>
      </c>
      <c r="X1025" s="100">
        <v>325</v>
      </c>
      <c r="Y1025" s="100">
        <v>332</v>
      </c>
      <c r="Z1025" s="100">
        <v>308</v>
      </c>
      <c r="AA1025" s="100">
        <v>281</v>
      </c>
      <c r="AC1025" s="100" t="s">
        <v>368</v>
      </c>
      <c r="AD1025" s="100">
        <v>452</v>
      </c>
      <c r="AE1025" s="100">
        <v>441</v>
      </c>
      <c r="AF1025" s="100">
        <v>468</v>
      </c>
      <c r="AG1025" s="100">
        <v>421</v>
      </c>
      <c r="AJ1025" s="100" t="str">
        <f t="shared" si="654"/>
        <v>●</v>
      </c>
      <c r="AK1025" s="100" t="str">
        <f t="shared" si="648"/>
        <v>●</v>
      </c>
      <c r="AL1025" s="100" t="str">
        <f t="shared" si="664"/>
        <v>●</v>
      </c>
      <c r="AM1025" s="100" t="str">
        <f t="shared" si="650"/>
        <v>●</v>
      </c>
      <c r="AP1025" s="100" t="str">
        <f t="shared" si="655"/>
        <v>●</v>
      </c>
      <c r="AQ1025" s="100" t="str">
        <f t="shared" si="651"/>
        <v>●</v>
      </c>
      <c r="AR1025" s="100" t="str">
        <f t="shared" si="652"/>
        <v>●</v>
      </c>
      <c r="AS1025" s="100" t="str">
        <f t="shared" si="656"/>
        <v>●</v>
      </c>
    </row>
    <row r="1026" spans="2:45" s="100" customFormat="1" ht="14.25" customHeight="1">
      <c r="B1026" s="102" t="s">
        <v>136</v>
      </c>
      <c r="C1026" s="106">
        <v>311</v>
      </c>
      <c r="D1026" s="107">
        <v>283</v>
      </c>
      <c r="E1026" s="107">
        <v>273</v>
      </c>
      <c r="F1026" s="107">
        <v>317</v>
      </c>
      <c r="G1026" s="107">
        <f t="shared" si="658"/>
        <v>352</v>
      </c>
      <c r="H1026" s="107">
        <f t="shared" si="660"/>
        <v>35</v>
      </c>
      <c r="I1026" s="108">
        <f t="shared" si="661"/>
        <v>11.041009463722396</v>
      </c>
      <c r="J1026" s="102"/>
      <c r="K1026" s="114" t="s">
        <v>136</v>
      </c>
      <c r="L1026" s="115">
        <v>388</v>
      </c>
      <c r="M1026" s="107">
        <v>428</v>
      </c>
      <c r="N1026" s="107">
        <v>380</v>
      </c>
      <c r="O1026" s="107">
        <v>338</v>
      </c>
      <c r="P1026" s="107">
        <f t="shared" si="659"/>
        <v>438</v>
      </c>
      <c r="Q1026" s="107">
        <f t="shared" si="662"/>
        <v>100</v>
      </c>
      <c r="R1026" s="108">
        <f t="shared" si="663"/>
        <v>29.585798816568047</v>
      </c>
      <c r="S1026" s="108"/>
      <c r="W1026" s="100" t="s">
        <v>369</v>
      </c>
      <c r="X1026" s="100">
        <v>212</v>
      </c>
      <c r="Y1026" s="100">
        <v>281</v>
      </c>
      <c r="Z1026" s="100">
        <v>311</v>
      </c>
      <c r="AA1026" s="100">
        <v>283</v>
      </c>
      <c r="AC1026" s="100" t="s">
        <v>369</v>
      </c>
      <c r="AD1026" s="100">
        <v>346</v>
      </c>
      <c r="AE1026" s="100">
        <v>399</v>
      </c>
      <c r="AF1026" s="100">
        <v>388</v>
      </c>
      <c r="AG1026" s="100">
        <v>428</v>
      </c>
      <c r="AJ1026" s="100" t="str">
        <f t="shared" si="654"/>
        <v>●</v>
      </c>
      <c r="AK1026" s="100" t="str">
        <f t="shared" si="648"/>
        <v>●</v>
      </c>
      <c r="AL1026" s="100" t="str">
        <f t="shared" si="664"/>
        <v>●</v>
      </c>
      <c r="AM1026" s="100" t="str">
        <f t="shared" si="650"/>
        <v>●</v>
      </c>
      <c r="AP1026" s="170" t="str">
        <f t="shared" si="655"/>
        <v>●</v>
      </c>
      <c r="AQ1026" s="100" t="str">
        <f t="shared" si="651"/>
        <v>●</v>
      </c>
      <c r="AR1026" s="100" t="str">
        <f t="shared" si="652"/>
        <v>●</v>
      </c>
      <c r="AS1026" s="100" t="str">
        <f t="shared" si="656"/>
        <v>●</v>
      </c>
    </row>
    <row r="1027" spans="2:45" s="100" customFormat="1" ht="14.25" customHeight="1">
      <c r="B1027" s="102" t="s">
        <v>137</v>
      </c>
      <c r="C1027" s="106">
        <v>249</v>
      </c>
      <c r="D1027" s="107">
        <v>258</v>
      </c>
      <c r="E1027" s="107">
        <v>227</v>
      </c>
      <c r="F1027" s="107">
        <v>236</v>
      </c>
      <c r="G1027" s="107">
        <f t="shared" si="658"/>
        <v>262</v>
      </c>
      <c r="H1027" s="107">
        <f t="shared" si="660"/>
        <v>26</v>
      </c>
      <c r="I1027" s="108">
        <f t="shared" si="661"/>
        <v>11.016949152542372</v>
      </c>
      <c r="J1027" s="102"/>
      <c r="K1027" s="114" t="s">
        <v>137</v>
      </c>
      <c r="L1027" s="115">
        <v>334</v>
      </c>
      <c r="M1027" s="116">
        <v>350</v>
      </c>
      <c r="N1027" s="107">
        <v>351</v>
      </c>
      <c r="O1027" s="107">
        <v>312</v>
      </c>
      <c r="P1027" s="107">
        <f t="shared" si="659"/>
        <v>270</v>
      </c>
      <c r="Q1027" s="107">
        <f t="shared" si="662"/>
        <v>-42</v>
      </c>
      <c r="R1027" s="108">
        <f t="shared" si="663"/>
        <v>-13.461538461538462</v>
      </c>
      <c r="S1027" s="108"/>
      <c r="W1027" s="100" t="s">
        <v>370</v>
      </c>
      <c r="X1027" s="100">
        <v>157</v>
      </c>
      <c r="Y1027" s="100">
        <v>162</v>
      </c>
      <c r="Z1027" s="100">
        <v>249</v>
      </c>
      <c r="AA1027" s="100">
        <v>258</v>
      </c>
      <c r="AC1027" s="100" t="s">
        <v>370</v>
      </c>
      <c r="AD1027" s="100">
        <v>277</v>
      </c>
      <c r="AE1027" s="100">
        <v>276</v>
      </c>
      <c r="AF1027" s="100">
        <v>334</v>
      </c>
      <c r="AG1027" s="100">
        <v>350</v>
      </c>
      <c r="AJ1027" s="100" t="str">
        <f t="shared" si="654"/>
        <v>●</v>
      </c>
      <c r="AK1027" s="100" t="str">
        <f t="shared" si="648"/>
        <v>●</v>
      </c>
      <c r="AL1027" s="100" t="str">
        <f t="shared" si="664"/>
        <v>●</v>
      </c>
      <c r="AM1027" s="100" t="str">
        <f t="shared" si="650"/>
        <v>●</v>
      </c>
      <c r="AP1027" s="170" t="str">
        <f t="shared" si="655"/>
        <v>●</v>
      </c>
      <c r="AQ1027" s="170" t="str">
        <f t="shared" si="651"/>
        <v>●</v>
      </c>
      <c r="AR1027" s="100" t="str">
        <f t="shared" si="652"/>
        <v>●</v>
      </c>
      <c r="AS1027" s="100" t="str">
        <f t="shared" si="656"/>
        <v>●</v>
      </c>
    </row>
    <row r="1028" spans="2:45" s="100" customFormat="1" ht="14.25" customHeight="1">
      <c r="B1028" s="102" t="s">
        <v>138</v>
      </c>
      <c r="C1028" s="106">
        <v>106</v>
      </c>
      <c r="D1028" s="107">
        <v>181</v>
      </c>
      <c r="E1028" s="107">
        <v>194</v>
      </c>
      <c r="F1028" s="107">
        <v>180</v>
      </c>
      <c r="G1028" s="107">
        <f t="shared" si="658"/>
        <v>194</v>
      </c>
      <c r="H1028" s="107">
        <f t="shared" si="660"/>
        <v>14</v>
      </c>
      <c r="I1028" s="108">
        <f t="shared" si="661"/>
        <v>7.7777777777777777</v>
      </c>
      <c r="J1028" s="102"/>
      <c r="K1028" s="114" t="s">
        <v>138</v>
      </c>
      <c r="L1028" s="106">
        <v>202</v>
      </c>
      <c r="M1028" s="116">
        <v>248</v>
      </c>
      <c r="N1028" s="107">
        <v>283</v>
      </c>
      <c r="O1028" s="107">
        <v>275</v>
      </c>
      <c r="P1028" s="107">
        <f t="shared" si="659"/>
        <v>251</v>
      </c>
      <c r="Q1028" s="107">
        <f t="shared" si="662"/>
        <v>-24</v>
      </c>
      <c r="R1028" s="108">
        <f t="shared" si="663"/>
        <v>-8.7272727272727284</v>
      </c>
      <c r="S1028" s="108"/>
      <c r="W1028" s="100" t="s">
        <v>371</v>
      </c>
      <c r="X1028" s="100">
        <v>66</v>
      </c>
      <c r="Y1028" s="100">
        <v>101</v>
      </c>
      <c r="Z1028" s="100">
        <v>106</v>
      </c>
      <c r="AA1028" s="100">
        <v>181</v>
      </c>
      <c r="AC1028" s="100" t="s">
        <v>371</v>
      </c>
      <c r="AD1028" s="100">
        <v>169</v>
      </c>
      <c r="AE1028" s="100">
        <v>178</v>
      </c>
      <c r="AF1028" s="100">
        <v>202</v>
      </c>
      <c r="AG1028" s="100">
        <v>248</v>
      </c>
      <c r="AJ1028" s="100" t="str">
        <f t="shared" si="654"/>
        <v>●</v>
      </c>
      <c r="AK1028" s="100" t="str">
        <f t="shared" si="648"/>
        <v>●</v>
      </c>
      <c r="AL1028" s="100" t="str">
        <f t="shared" si="664"/>
        <v>●</v>
      </c>
      <c r="AM1028" s="100" t="str">
        <f t="shared" si="650"/>
        <v>●</v>
      </c>
      <c r="AP1028" s="100" t="str">
        <f t="shared" si="655"/>
        <v>●</v>
      </c>
      <c r="AQ1028" s="170" t="str">
        <f t="shared" si="651"/>
        <v>●</v>
      </c>
      <c r="AR1028" s="100" t="str">
        <f t="shared" si="652"/>
        <v>●</v>
      </c>
      <c r="AS1028" s="100" t="str">
        <f t="shared" si="656"/>
        <v>●</v>
      </c>
    </row>
    <row r="1029" spans="2:45" s="100" customFormat="1" ht="14.25" customHeight="1">
      <c r="B1029" s="102" t="s">
        <v>110</v>
      </c>
      <c r="C1029" s="106">
        <v>82</v>
      </c>
      <c r="D1029" s="107">
        <v>95</v>
      </c>
      <c r="E1029" s="107">
        <v>158</v>
      </c>
      <c r="F1029" s="107">
        <v>178</v>
      </c>
      <c r="G1029" s="107">
        <f t="shared" si="658"/>
        <v>193</v>
      </c>
      <c r="H1029" s="107">
        <f t="shared" si="660"/>
        <v>15</v>
      </c>
      <c r="I1029" s="108">
        <f t="shared" si="661"/>
        <v>8.4269662921348321</v>
      </c>
      <c r="J1029" s="102"/>
      <c r="K1029" s="114" t="s">
        <v>110</v>
      </c>
      <c r="L1029" s="106">
        <v>149</v>
      </c>
      <c r="M1029" s="107">
        <v>199</v>
      </c>
      <c r="N1029" s="107">
        <v>236</v>
      </c>
      <c r="O1029" s="107">
        <v>286</v>
      </c>
      <c r="P1029" s="107">
        <f t="shared" si="659"/>
        <v>279</v>
      </c>
      <c r="Q1029" s="107">
        <f t="shared" si="662"/>
        <v>-7</v>
      </c>
      <c r="R1029" s="108">
        <f t="shared" si="663"/>
        <v>-2.4475524475524475</v>
      </c>
      <c r="S1029" s="108"/>
      <c r="W1029" s="100" t="s">
        <v>378</v>
      </c>
      <c r="X1029" s="100">
        <v>28</v>
      </c>
      <c r="Y1029" s="100">
        <v>47</v>
      </c>
      <c r="Z1029" s="100">
        <v>82</v>
      </c>
      <c r="AA1029" s="100">
        <v>95</v>
      </c>
      <c r="AC1029" s="100" t="s">
        <v>378</v>
      </c>
      <c r="AD1029" s="100">
        <v>89</v>
      </c>
      <c r="AE1029" s="100">
        <v>122</v>
      </c>
      <c r="AF1029" s="100">
        <v>149</v>
      </c>
      <c r="AG1029" s="100">
        <v>199</v>
      </c>
      <c r="AJ1029" s="100" t="str">
        <f t="shared" si="654"/>
        <v>●</v>
      </c>
      <c r="AK1029" s="100" t="str">
        <f t="shared" si="648"/>
        <v>●</v>
      </c>
      <c r="AL1029" s="100" t="str">
        <f t="shared" si="664"/>
        <v>●</v>
      </c>
      <c r="AM1029" s="100" t="str">
        <f t="shared" si="650"/>
        <v>●</v>
      </c>
      <c r="AP1029" s="100" t="str">
        <f t="shared" si="655"/>
        <v>●</v>
      </c>
      <c r="AQ1029" s="100" t="str">
        <f t="shared" si="651"/>
        <v>●</v>
      </c>
      <c r="AR1029" s="100" t="str">
        <f t="shared" si="652"/>
        <v>●</v>
      </c>
      <c r="AS1029" s="100" t="str">
        <f t="shared" si="656"/>
        <v>●</v>
      </c>
    </row>
    <row r="1030" spans="2:45" s="100" customFormat="1" ht="14.25" customHeight="1">
      <c r="B1030" s="119" t="s">
        <v>111</v>
      </c>
      <c r="C1030" s="120" t="s">
        <v>313</v>
      </c>
      <c r="D1030" s="116" t="s">
        <v>313</v>
      </c>
      <c r="E1030" s="116" t="s">
        <v>313</v>
      </c>
      <c r="F1030" s="116">
        <v>7</v>
      </c>
      <c r="G1030" s="107">
        <f t="shared" si="658"/>
        <v>16</v>
      </c>
      <c r="H1030" s="107"/>
      <c r="I1030" s="108"/>
      <c r="K1030" s="119" t="s">
        <v>111</v>
      </c>
      <c r="L1030" s="120" t="s">
        <v>313</v>
      </c>
      <c r="M1030" s="116" t="s">
        <v>313</v>
      </c>
      <c r="N1030" s="116" t="s">
        <v>313</v>
      </c>
      <c r="O1030" s="116">
        <v>10</v>
      </c>
      <c r="P1030" s="107">
        <f t="shared" si="659"/>
        <v>124</v>
      </c>
      <c r="Q1030" s="107"/>
      <c r="R1030" s="108"/>
    </row>
    <row r="1031" spans="2:45" s="100" customFormat="1" ht="14.25" customHeight="1">
      <c r="G1031" s="168"/>
      <c r="P1031" s="168"/>
    </row>
    <row r="1032" spans="2:45" s="100" customFormat="1" ht="14.25" customHeight="1">
      <c r="G1032" s="168"/>
      <c r="P1032" s="168"/>
    </row>
    <row r="1033" spans="2:45" s="99" customFormat="1" ht="14.25" customHeight="1">
      <c r="B1033" s="99" t="str">
        <f>LEFT(B1003,LEN(B1003)-2)&amp;+"男"</f>
        <v>最上・男</v>
      </c>
      <c r="H1033" s="99" t="s">
        <v>805</v>
      </c>
      <c r="I1033" s="380">
        <f>令和2年9月末住基人口!J25</f>
        <v>1399</v>
      </c>
      <c r="K1033" s="99" t="str">
        <f>LEFT(K1003,LEN(K1003)-2)&amp;+"男"</f>
        <v>花園・男</v>
      </c>
      <c r="Q1033" s="99" t="s">
        <v>805</v>
      </c>
      <c r="R1033" s="380">
        <f>令和2年9月末住基人口!J34</f>
        <v>1788</v>
      </c>
      <c r="W1033" s="100"/>
      <c r="X1033" s="100"/>
      <c r="Y1033" s="100"/>
      <c r="Z1033" s="100"/>
      <c r="AA1033" s="100"/>
      <c r="AB1033" s="100"/>
      <c r="AC1033" s="100"/>
      <c r="AD1033" s="100"/>
      <c r="AE1033" s="100"/>
      <c r="AF1033" s="100"/>
      <c r="AG1033" s="100"/>
    </row>
    <row r="1034" spans="2:45" s="100" customFormat="1" ht="14.25" customHeight="1">
      <c r="B1034" s="583" t="s">
        <v>335</v>
      </c>
      <c r="C1034" s="101"/>
      <c r="D1034" s="101"/>
      <c r="E1034" s="101"/>
      <c r="F1034" s="101"/>
      <c r="G1034" s="135"/>
      <c r="H1034" s="131"/>
      <c r="I1034" s="131"/>
      <c r="J1034" s="102"/>
      <c r="K1034" s="583" t="s">
        <v>335</v>
      </c>
      <c r="L1034" s="101"/>
      <c r="M1034" s="101"/>
      <c r="N1034" s="101"/>
      <c r="O1034" s="101"/>
      <c r="P1034" s="135"/>
      <c r="Q1034" s="131"/>
      <c r="R1034" s="131"/>
      <c r="S1034" s="103"/>
    </row>
    <row r="1035" spans="2:45" s="100" customFormat="1" ht="14.25" customHeight="1">
      <c r="B1035" s="584"/>
      <c r="C1035" s="130" t="str">
        <f>$C$4</f>
        <v>平成12年</v>
      </c>
      <c r="D1035" s="130" t="str">
        <f>$D$4</f>
        <v>平成17年</v>
      </c>
      <c r="E1035" s="130" t="str">
        <f>$E$4</f>
        <v>平成22年</v>
      </c>
      <c r="F1035" s="130" t="s">
        <v>410</v>
      </c>
      <c r="G1035" s="130" t="s">
        <v>739</v>
      </c>
      <c r="H1035" s="133" t="str">
        <f>$H$4</f>
        <v>対平成</v>
      </c>
      <c r="I1035" s="134" t="str">
        <f>$I$4</f>
        <v>27年</v>
      </c>
      <c r="J1035" s="102"/>
      <c r="K1035" s="584"/>
      <c r="L1035" s="130" t="str">
        <f>$C$4</f>
        <v>平成12年</v>
      </c>
      <c r="M1035" s="130" t="str">
        <f>$D$4</f>
        <v>平成17年</v>
      </c>
      <c r="N1035" s="130" t="str">
        <f>$E$4</f>
        <v>平成22年</v>
      </c>
      <c r="O1035" s="130" t="s">
        <v>410</v>
      </c>
      <c r="P1035" s="130" t="s">
        <v>739</v>
      </c>
      <c r="Q1035" s="133" t="str">
        <f>$H$4</f>
        <v>対平成</v>
      </c>
      <c r="R1035" s="134" t="str">
        <f>$I$4</f>
        <v>27年</v>
      </c>
      <c r="S1035" s="103"/>
    </row>
    <row r="1036" spans="2:45" s="100" customFormat="1" ht="14.25" customHeight="1">
      <c r="B1036" s="585"/>
      <c r="C1036" s="104"/>
      <c r="D1036" s="104"/>
      <c r="E1036" s="104"/>
      <c r="F1036" s="104"/>
      <c r="G1036" s="104"/>
      <c r="H1036" s="132" t="s">
        <v>88</v>
      </c>
      <c r="I1036" s="133" t="s">
        <v>398</v>
      </c>
      <c r="J1036" s="102"/>
      <c r="K1036" s="585"/>
      <c r="L1036" s="104"/>
      <c r="M1036" s="104"/>
      <c r="N1036" s="104"/>
      <c r="O1036" s="104"/>
      <c r="P1036" s="104"/>
      <c r="Q1036" s="132" t="s">
        <v>88</v>
      </c>
      <c r="R1036" s="133" t="s">
        <v>398</v>
      </c>
      <c r="S1036" s="103"/>
    </row>
    <row r="1037" spans="2:45" s="199" customFormat="1" ht="14.25" customHeight="1">
      <c r="B1037" s="200" t="s">
        <v>90</v>
      </c>
      <c r="C1037" s="198">
        <v>2022</v>
      </c>
      <c r="D1037" s="194">
        <v>1813</v>
      </c>
      <c r="E1037" s="194">
        <v>1657</v>
      </c>
      <c r="F1037" s="194">
        <v>1537</v>
      </c>
      <c r="G1037" s="194">
        <f>IF(COUNTIF(G1042:G1060,"x"),"x",IF(SUM(G1042:G1060)=0,"-",SUM(G1042:G1060)))</f>
        <v>1343</v>
      </c>
      <c r="H1037" s="193">
        <f t="shared" ref="H1037:H1040" si="665">IF(G1037="x","x",IF(AND(G1037="-",F1037="-"),"-",IF(AND(G1037="-",F1037&gt;0),F1037*-1,IF(AND(G1037&gt;0,F1037="-"),G1037,G1037-F1037))))</f>
        <v>-194</v>
      </c>
      <c r="I1037" s="195">
        <f t="shared" ref="I1037:I1040" si="666">IF(H1037="x","x",IF(H1037="-","-",IF(AND(F1037="-",G1037&gt;0),"皆増",IF(AND(F1037&gt;0,G1037="-"),"皆減",H1037/F1037*100))))</f>
        <v>-12.62199089134678</v>
      </c>
      <c r="J1037" s="196"/>
      <c r="K1037" s="197" t="s">
        <v>90</v>
      </c>
      <c r="L1037" s="202">
        <v>2173</v>
      </c>
      <c r="M1037" s="203">
        <v>2110</v>
      </c>
      <c r="N1037" s="194">
        <v>1966</v>
      </c>
      <c r="O1037" s="203">
        <v>1817</v>
      </c>
      <c r="P1037" s="194">
        <f>IF(COUNTIF(P1042:P1060,"x"),"x",IF(SUM(P1042:P1060)=0,"-",SUM(P1042:P1060)))</f>
        <v>1759</v>
      </c>
      <c r="Q1037" s="193">
        <f t="shared" ref="Q1037:Q1040" si="667">IF(P1037="x","x",IF(AND(P1037="-",O1037="-"),"-",IF(AND(P1037="-",O1037&gt;0),O1037*-1,IF(AND(P1037&gt;0,O1037="-"),P1037,P1037-O1037))))</f>
        <v>-58</v>
      </c>
      <c r="R1037" s="195">
        <f t="shared" ref="R1037:R1040" si="668">IF(Q1037="x","x",IF(Q1037="-","-",IF(AND(O1037="-",P1037&gt;0),"皆増",IF(AND(O1037&gt;0,P1037="-"),"皆減",Q1037/O1037*100))))</f>
        <v>-3.1920748486516235</v>
      </c>
      <c r="S1037" s="195"/>
      <c r="W1037" s="199" t="s">
        <v>373</v>
      </c>
      <c r="X1037" s="199">
        <v>2302</v>
      </c>
      <c r="Y1037" s="199">
        <v>2088</v>
      </c>
      <c r="Z1037" s="199">
        <v>2022</v>
      </c>
      <c r="AA1037" s="199">
        <v>1813</v>
      </c>
      <c r="AC1037" s="199" t="s">
        <v>373</v>
      </c>
      <c r="AD1037" s="199">
        <v>2613</v>
      </c>
      <c r="AE1037" s="199">
        <v>2335</v>
      </c>
      <c r="AF1037" s="199">
        <v>2173</v>
      </c>
      <c r="AG1037" s="199">
        <v>2110</v>
      </c>
      <c r="AJ1037" s="199" t="str">
        <f>IF(C1037=X1037,"○","●")</f>
        <v>●</v>
      </c>
      <c r="AK1037" s="199" t="str">
        <f t="shared" ref="AK1037:AK1059" si="669">IF(D1037=Y1037,"○","●")</f>
        <v>●</v>
      </c>
      <c r="AL1037" s="199" t="str">
        <f t="shared" ref="AL1037:AL1038" si="670">IF(E1037=Z1037,"○","●")</f>
        <v>●</v>
      </c>
      <c r="AM1037" s="199" t="str">
        <f t="shared" ref="AM1037:AM1059" si="671">IF(F1037=AA1037,"○","●")</f>
        <v>●</v>
      </c>
      <c r="AP1037" s="204" t="str">
        <f>IF(L1037=AD1037,"○","●")</f>
        <v>●</v>
      </c>
      <c r="AQ1037" s="204" t="str">
        <f t="shared" ref="AQ1037:AQ1059" si="672">IF(M1037=AE1037,"○","●")</f>
        <v>●</v>
      </c>
      <c r="AR1037" s="199" t="str">
        <f t="shared" ref="AR1037:AR1059" si="673">IF(N1037=AF1037,"○","●")</f>
        <v>●</v>
      </c>
      <c r="AS1037" s="199" t="str">
        <f t="shared" ref="AS1037" si="674">IF(O1037=AG1037,"○","●")</f>
        <v>●</v>
      </c>
    </row>
    <row r="1038" spans="2:45" s="100" customFormat="1" ht="14.25" customHeight="1">
      <c r="B1038" s="105" t="s">
        <v>91</v>
      </c>
      <c r="C1038" s="106">
        <v>250</v>
      </c>
      <c r="D1038" s="107">
        <v>204</v>
      </c>
      <c r="E1038" s="107">
        <v>188</v>
      </c>
      <c r="F1038" s="107">
        <v>182</v>
      </c>
      <c r="G1038" s="107">
        <f>IF(COUNTIF(G1042:G1044,"x"),"x",IF(SUM(G1042:G1044)=0,"-",SUM(G1042:G1044)))</f>
        <v>136</v>
      </c>
      <c r="H1038" s="107">
        <f t="shared" si="665"/>
        <v>-46</v>
      </c>
      <c r="I1038" s="108">
        <f t="shared" si="666"/>
        <v>-25.274725274725274</v>
      </c>
      <c r="J1038" s="102"/>
      <c r="K1038" s="109" t="s">
        <v>91</v>
      </c>
      <c r="L1038" s="106">
        <v>211</v>
      </c>
      <c r="M1038" s="107">
        <v>185</v>
      </c>
      <c r="N1038" s="107">
        <v>191</v>
      </c>
      <c r="O1038" s="107">
        <v>158</v>
      </c>
      <c r="P1038" s="107">
        <f>IF(COUNTIF(P1042:P1044,"x"),"x",IF(SUM(P1042:P1044)=0,"-",SUM(P1042:P1044)))</f>
        <v>148</v>
      </c>
      <c r="Q1038" s="107">
        <f t="shared" si="667"/>
        <v>-10</v>
      </c>
      <c r="R1038" s="108">
        <f t="shared" si="668"/>
        <v>-6.3291139240506329</v>
      </c>
      <c r="S1038" s="108"/>
      <c r="W1038" s="100" t="s">
        <v>374</v>
      </c>
      <c r="X1038" s="100">
        <v>436</v>
      </c>
      <c r="Y1038" s="100">
        <v>308</v>
      </c>
      <c r="Z1038" s="100">
        <v>250</v>
      </c>
      <c r="AA1038" s="100">
        <v>204</v>
      </c>
      <c r="AC1038" s="100" t="s">
        <v>374</v>
      </c>
      <c r="AD1038" s="100">
        <v>355</v>
      </c>
      <c r="AE1038" s="100">
        <v>249</v>
      </c>
      <c r="AF1038" s="100">
        <v>211</v>
      </c>
      <c r="AG1038" s="100">
        <v>185</v>
      </c>
      <c r="AJ1038" s="100" t="str">
        <f t="shared" ref="AJ1038:AJ1059" si="675">IF(C1038=X1038,"○","●")</f>
        <v>●</v>
      </c>
      <c r="AK1038" s="100" t="str">
        <f t="shared" si="669"/>
        <v>●</v>
      </c>
      <c r="AL1038" s="100" t="str">
        <f t="shared" si="670"/>
        <v>●</v>
      </c>
      <c r="AM1038" s="100" t="str">
        <f t="shared" si="671"/>
        <v>●</v>
      </c>
      <c r="AP1038" s="100" t="str">
        <f t="shared" ref="AP1038:AP1059" si="676">IF(L1038=AD1038,"○","●")</f>
        <v>●</v>
      </c>
      <c r="AQ1038" s="100" t="str">
        <f t="shared" si="672"/>
        <v>●</v>
      </c>
      <c r="AR1038" s="100" t="str">
        <f t="shared" si="673"/>
        <v>●</v>
      </c>
      <c r="AS1038" s="100" t="str">
        <f>IF(O1038=AG1038,"○","●")</f>
        <v>●</v>
      </c>
    </row>
    <row r="1039" spans="2:45" s="100" customFormat="1" ht="14.25" customHeight="1">
      <c r="B1039" s="105" t="s">
        <v>92</v>
      </c>
      <c r="C1039" s="106">
        <v>1347</v>
      </c>
      <c r="D1039" s="107">
        <v>1166</v>
      </c>
      <c r="E1039" s="107">
        <v>989</v>
      </c>
      <c r="F1039" s="107">
        <v>819</v>
      </c>
      <c r="G1039" s="296">
        <f>IF(COUNTIF(G1045:G1054,"x"),"x",IF(SUM(G1045:G1054)=0,"-",SUM(G1045:G1054)))</f>
        <v>662</v>
      </c>
      <c r="H1039" s="107">
        <f t="shared" si="665"/>
        <v>-157</v>
      </c>
      <c r="I1039" s="108">
        <f t="shared" si="666"/>
        <v>-19.169719169719173</v>
      </c>
      <c r="J1039" s="102"/>
      <c r="K1039" s="109" t="s">
        <v>92</v>
      </c>
      <c r="L1039" s="106">
        <v>1414</v>
      </c>
      <c r="M1039" s="107">
        <v>1349</v>
      </c>
      <c r="N1039" s="107">
        <v>1209</v>
      </c>
      <c r="O1039" s="107">
        <v>1057</v>
      </c>
      <c r="P1039" s="296">
        <f>IF(COUNTIF(P1045:P1054,"x"),"x",IF(SUM(P1045:P1054)=0,"-",SUM(P1045:P1054)))</f>
        <v>964</v>
      </c>
      <c r="Q1039" s="107">
        <f t="shared" si="667"/>
        <v>-93</v>
      </c>
      <c r="R1039" s="108">
        <f t="shared" si="668"/>
        <v>-8.7984862819299909</v>
      </c>
      <c r="S1039" s="108"/>
      <c r="W1039" s="100" t="s">
        <v>375</v>
      </c>
      <c r="X1039" s="100">
        <v>1542</v>
      </c>
      <c r="Y1039" s="100">
        <v>1421</v>
      </c>
      <c r="Z1039" s="100">
        <v>1347</v>
      </c>
      <c r="AA1039" s="100">
        <v>1166</v>
      </c>
      <c r="AC1039" s="100" t="s">
        <v>375</v>
      </c>
      <c r="AD1039" s="100">
        <v>1779</v>
      </c>
      <c r="AE1039" s="100">
        <v>1581</v>
      </c>
      <c r="AF1039" s="100">
        <v>1414</v>
      </c>
      <c r="AG1039" s="100">
        <v>1349</v>
      </c>
      <c r="AJ1039" s="100" t="str">
        <f t="shared" si="675"/>
        <v>●</v>
      </c>
      <c r="AK1039" s="100" t="str">
        <f t="shared" si="669"/>
        <v>●</v>
      </c>
      <c r="AL1039" s="100" t="str">
        <f>IF(E1039=Z1039,"○","●")</f>
        <v>●</v>
      </c>
      <c r="AM1039" s="100" t="str">
        <f t="shared" si="671"/>
        <v>●</v>
      </c>
      <c r="AP1039" s="100" t="str">
        <f t="shared" si="676"/>
        <v>●</v>
      </c>
      <c r="AQ1039" s="100" t="str">
        <f t="shared" si="672"/>
        <v>●</v>
      </c>
      <c r="AR1039" s="100" t="str">
        <f t="shared" si="673"/>
        <v>●</v>
      </c>
      <c r="AS1039" s="100" t="str">
        <f t="shared" ref="AS1039:AS1059" si="677">IF(O1039=AG1039,"○","●")</f>
        <v>●</v>
      </c>
    </row>
    <row r="1040" spans="2:45" s="100" customFormat="1" ht="14.25" customHeight="1">
      <c r="B1040" s="105" t="s">
        <v>93</v>
      </c>
      <c r="C1040" s="106">
        <v>425</v>
      </c>
      <c r="D1040" s="107">
        <v>443</v>
      </c>
      <c r="E1040" s="107">
        <v>480</v>
      </c>
      <c r="F1040" s="107">
        <v>532</v>
      </c>
      <c r="G1040" s="107">
        <f>IF(COUNTIF(G1055:G1059,"x"),"x",IF(SUM(G1055,G1059)=0,"-",SUM(G1055:G1059)))</f>
        <v>534</v>
      </c>
      <c r="H1040" s="107">
        <f t="shared" si="665"/>
        <v>2</v>
      </c>
      <c r="I1040" s="108">
        <f t="shared" si="666"/>
        <v>0.37593984962406013</v>
      </c>
      <c r="J1040" s="102"/>
      <c r="K1040" s="109" t="s">
        <v>93</v>
      </c>
      <c r="L1040" s="115">
        <v>548</v>
      </c>
      <c r="M1040" s="116">
        <v>576</v>
      </c>
      <c r="N1040" s="107">
        <v>566</v>
      </c>
      <c r="O1040" s="107">
        <v>596</v>
      </c>
      <c r="P1040" s="107">
        <f>IF(COUNTIF(P1055:P1059,"x"),"x",IF(SUM(P1055,P1059)=0,"-",SUM(P1055:P1059)))</f>
        <v>576</v>
      </c>
      <c r="Q1040" s="107">
        <f t="shared" si="667"/>
        <v>-20</v>
      </c>
      <c r="R1040" s="108">
        <f t="shared" si="668"/>
        <v>-3.3557046979865772</v>
      </c>
      <c r="S1040" s="108"/>
      <c r="W1040" s="99" t="s">
        <v>376</v>
      </c>
      <c r="X1040" s="99">
        <v>324</v>
      </c>
      <c r="Y1040" s="99">
        <v>359</v>
      </c>
      <c r="Z1040" s="99">
        <v>425</v>
      </c>
      <c r="AA1040" s="99">
        <v>443</v>
      </c>
      <c r="AB1040" s="99"/>
      <c r="AC1040" s="99" t="s">
        <v>376</v>
      </c>
      <c r="AD1040" s="99">
        <v>479</v>
      </c>
      <c r="AE1040" s="99">
        <v>505</v>
      </c>
      <c r="AF1040" s="99">
        <v>548</v>
      </c>
      <c r="AG1040" s="99">
        <v>576</v>
      </c>
      <c r="AJ1040" s="100" t="str">
        <f t="shared" si="675"/>
        <v>●</v>
      </c>
      <c r="AK1040" s="100" t="str">
        <f t="shared" si="669"/>
        <v>●</v>
      </c>
      <c r="AL1040" s="100" t="str">
        <f t="shared" ref="AL1040:AL1049" si="678">IF(E1040=Z1040,"○","●")</f>
        <v>●</v>
      </c>
      <c r="AM1040" s="100" t="str">
        <f t="shared" si="671"/>
        <v>●</v>
      </c>
      <c r="AP1040" s="170" t="str">
        <f t="shared" si="676"/>
        <v>●</v>
      </c>
      <c r="AQ1040" s="170" t="str">
        <f t="shared" si="672"/>
        <v>●</v>
      </c>
      <c r="AR1040" s="100" t="str">
        <f t="shared" si="673"/>
        <v>●</v>
      </c>
      <c r="AS1040" s="100" t="str">
        <f t="shared" si="677"/>
        <v>●</v>
      </c>
    </row>
    <row r="1041" spans="2:45" s="100" customFormat="1" ht="14.25" customHeight="1">
      <c r="B1041" s="102"/>
      <c r="C1041" s="106"/>
      <c r="D1041" s="112"/>
      <c r="E1041" s="112"/>
      <c r="F1041" s="112"/>
      <c r="G1041" s="112"/>
      <c r="H1041" s="112"/>
      <c r="I1041" s="113"/>
      <c r="J1041" s="102"/>
      <c r="K1041" s="114"/>
      <c r="L1041" s="106"/>
      <c r="M1041" s="112"/>
      <c r="N1041" s="112"/>
      <c r="O1041" s="112"/>
      <c r="P1041" s="112"/>
      <c r="Q1041" s="112"/>
      <c r="R1041" s="113"/>
      <c r="S1041" s="113"/>
      <c r="AJ1041" s="100" t="str">
        <f t="shared" si="675"/>
        <v>○</v>
      </c>
      <c r="AK1041" s="100" t="str">
        <f t="shared" si="669"/>
        <v>○</v>
      </c>
      <c r="AL1041" s="100" t="str">
        <f t="shared" si="678"/>
        <v>○</v>
      </c>
      <c r="AM1041" s="100" t="str">
        <f t="shared" si="671"/>
        <v>○</v>
      </c>
      <c r="AP1041" s="100" t="str">
        <f t="shared" si="676"/>
        <v>○</v>
      </c>
      <c r="AQ1041" s="100" t="str">
        <f t="shared" si="672"/>
        <v>○</v>
      </c>
      <c r="AR1041" s="100" t="str">
        <f t="shared" si="673"/>
        <v>○</v>
      </c>
      <c r="AS1041" s="100" t="str">
        <f t="shared" si="677"/>
        <v>○</v>
      </c>
    </row>
    <row r="1042" spans="2:45" s="100" customFormat="1" ht="14.25" customHeight="1">
      <c r="B1042" s="102" t="s">
        <v>94</v>
      </c>
      <c r="C1042" s="106">
        <v>80</v>
      </c>
      <c r="D1042" s="107">
        <v>62</v>
      </c>
      <c r="E1042" s="107">
        <v>60</v>
      </c>
      <c r="F1042" s="107">
        <v>53</v>
      </c>
      <c r="G1042" s="107">
        <f>第2表01元データ!X40</f>
        <v>33</v>
      </c>
      <c r="H1042" s="107">
        <f t="shared" ref="H1042:H1059" si="679">IF(G1042="x","x",IF(AND(G1042="-",F1042="-"),"-",IF(AND(G1042="-",F1042&gt;0),F1042*-1,IF(AND(G1042&gt;0,F1042="-"),G1042,G1042-F1042))))</f>
        <v>-20</v>
      </c>
      <c r="I1042" s="108">
        <f t="shared" ref="I1042:I1059" si="680">IF(H1042="x","x",IF(H1042="-","-",IF(AND(F1042="-",G1042&gt;0),"皆増",IF(AND(F1042&gt;0,G1042="-"),"皆減",H1042/F1042*100))))</f>
        <v>-37.735849056603776</v>
      </c>
      <c r="J1042" s="102"/>
      <c r="K1042" s="114" t="s">
        <v>94</v>
      </c>
      <c r="L1042" s="106">
        <v>56</v>
      </c>
      <c r="M1042" s="107">
        <v>48</v>
      </c>
      <c r="N1042" s="107">
        <v>55</v>
      </c>
      <c r="O1042" s="107">
        <v>53</v>
      </c>
      <c r="P1042" s="107">
        <f>第2表01元データ!Z40</f>
        <v>30</v>
      </c>
      <c r="Q1042" s="107">
        <f t="shared" ref="Q1042:Q1059" si="681">IF(P1042="x","x",IF(AND(P1042="-",O1042="-"),"-",IF(AND(P1042="-",O1042&gt;0),O1042*-1,IF(AND(P1042&gt;0,O1042="-"),P1042,P1042-O1042))))</f>
        <v>-23</v>
      </c>
      <c r="R1042" s="108">
        <f t="shared" ref="R1042:R1059" si="682">IF(Q1042="x","x",IF(Q1042="-","-",IF(AND(O1042="-",P1042&gt;0),"皆増",IF(AND(O1042&gt;0,P1042="-"),"皆減",Q1042/O1042*100))))</f>
        <v>-43.39622641509434</v>
      </c>
      <c r="S1042" s="108"/>
      <c r="T1042" s="100">
        <v>101</v>
      </c>
      <c r="W1042" s="100" t="s">
        <v>377</v>
      </c>
      <c r="X1042" s="100">
        <v>105</v>
      </c>
      <c r="Y1042" s="100">
        <v>56</v>
      </c>
      <c r="Z1042" s="100">
        <v>80</v>
      </c>
      <c r="AA1042" s="100">
        <v>62</v>
      </c>
      <c r="AC1042" s="100" t="s">
        <v>377</v>
      </c>
      <c r="AD1042" s="100">
        <v>95</v>
      </c>
      <c r="AE1042" s="100">
        <v>69</v>
      </c>
      <c r="AF1042" s="100">
        <v>56</v>
      </c>
      <c r="AG1042" s="100">
        <v>48</v>
      </c>
      <c r="AJ1042" s="100" t="str">
        <f t="shared" si="675"/>
        <v>●</v>
      </c>
      <c r="AK1042" s="100" t="str">
        <f t="shared" si="669"/>
        <v>●</v>
      </c>
      <c r="AL1042" s="100" t="str">
        <f t="shared" si="678"/>
        <v>●</v>
      </c>
      <c r="AM1042" s="100" t="str">
        <f t="shared" si="671"/>
        <v>●</v>
      </c>
      <c r="AP1042" s="100" t="str">
        <f t="shared" si="676"/>
        <v>●</v>
      </c>
      <c r="AQ1042" s="100" t="str">
        <f t="shared" si="672"/>
        <v>●</v>
      </c>
      <c r="AR1042" s="100" t="str">
        <f t="shared" si="673"/>
        <v>●</v>
      </c>
      <c r="AS1042" s="100" t="str">
        <f t="shared" si="677"/>
        <v>●</v>
      </c>
    </row>
    <row r="1043" spans="2:45" s="100" customFormat="1" ht="14.25" customHeight="1">
      <c r="B1043" s="102" t="s">
        <v>123</v>
      </c>
      <c r="C1043" s="106">
        <v>79</v>
      </c>
      <c r="D1043" s="107">
        <v>72</v>
      </c>
      <c r="E1043" s="107">
        <v>60</v>
      </c>
      <c r="F1043" s="107">
        <v>68</v>
      </c>
      <c r="G1043" s="107">
        <f>第2表01元データ!X41</f>
        <v>42</v>
      </c>
      <c r="H1043" s="107">
        <f t="shared" si="679"/>
        <v>-26</v>
      </c>
      <c r="I1043" s="108">
        <f t="shared" si="680"/>
        <v>-38.235294117647058</v>
      </c>
      <c r="J1043" s="102"/>
      <c r="K1043" s="114" t="s">
        <v>123</v>
      </c>
      <c r="L1043" s="106">
        <v>66</v>
      </c>
      <c r="M1043" s="107">
        <v>63</v>
      </c>
      <c r="N1043" s="107">
        <v>70</v>
      </c>
      <c r="O1043" s="107">
        <v>50</v>
      </c>
      <c r="P1043" s="107">
        <f>第2表01元データ!Z41</f>
        <v>67</v>
      </c>
      <c r="Q1043" s="107">
        <f t="shared" si="681"/>
        <v>17</v>
      </c>
      <c r="R1043" s="108">
        <f t="shared" si="682"/>
        <v>34</v>
      </c>
      <c r="S1043" s="108"/>
      <c r="T1043" s="100">
        <v>102</v>
      </c>
      <c r="W1043" s="100" t="s">
        <v>356</v>
      </c>
      <c r="X1043" s="100">
        <v>149</v>
      </c>
      <c r="Y1043" s="100">
        <v>94</v>
      </c>
      <c r="Z1043" s="100">
        <v>79</v>
      </c>
      <c r="AA1043" s="100">
        <v>72</v>
      </c>
      <c r="AC1043" s="100" t="s">
        <v>356</v>
      </c>
      <c r="AD1043" s="100">
        <v>88</v>
      </c>
      <c r="AE1043" s="100">
        <v>84</v>
      </c>
      <c r="AF1043" s="100">
        <v>66</v>
      </c>
      <c r="AG1043" s="100">
        <v>63</v>
      </c>
      <c r="AJ1043" s="100" t="str">
        <f t="shared" si="675"/>
        <v>●</v>
      </c>
      <c r="AK1043" s="100" t="str">
        <f t="shared" si="669"/>
        <v>●</v>
      </c>
      <c r="AL1043" s="100" t="str">
        <f t="shared" si="678"/>
        <v>●</v>
      </c>
      <c r="AM1043" s="100" t="str">
        <f t="shared" si="671"/>
        <v>●</v>
      </c>
      <c r="AP1043" s="100" t="str">
        <f t="shared" si="676"/>
        <v>●</v>
      </c>
      <c r="AQ1043" s="100" t="str">
        <f t="shared" si="672"/>
        <v>●</v>
      </c>
      <c r="AR1043" s="100" t="str">
        <f t="shared" si="673"/>
        <v>●</v>
      </c>
      <c r="AS1043" s="100" t="str">
        <f t="shared" si="677"/>
        <v>●</v>
      </c>
    </row>
    <row r="1044" spans="2:45" s="100" customFormat="1" ht="14.25" customHeight="1">
      <c r="B1044" s="102" t="s">
        <v>124</v>
      </c>
      <c r="C1044" s="106">
        <v>91</v>
      </c>
      <c r="D1044" s="107">
        <v>70</v>
      </c>
      <c r="E1044" s="107">
        <v>68</v>
      </c>
      <c r="F1044" s="107">
        <v>61</v>
      </c>
      <c r="G1044" s="107">
        <f>第2表01元データ!X42</f>
        <v>61</v>
      </c>
      <c r="H1044" s="107">
        <f t="shared" si="679"/>
        <v>0</v>
      </c>
      <c r="I1044" s="108">
        <f t="shared" si="680"/>
        <v>0</v>
      </c>
      <c r="J1044" s="102"/>
      <c r="K1044" s="114" t="s">
        <v>124</v>
      </c>
      <c r="L1044" s="106">
        <v>89</v>
      </c>
      <c r="M1044" s="107">
        <v>74</v>
      </c>
      <c r="N1044" s="107">
        <v>66</v>
      </c>
      <c r="O1044" s="107">
        <v>55</v>
      </c>
      <c r="P1044" s="107">
        <f>第2表01元データ!Z42</f>
        <v>51</v>
      </c>
      <c r="Q1044" s="107">
        <f t="shared" si="681"/>
        <v>-4</v>
      </c>
      <c r="R1044" s="108">
        <f t="shared" si="682"/>
        <v>-7.2727272727272725</v>
      </c>
      <c r="S1044" s="108"/>
      <c r="T1044" s="100">
        <v>103</v>
      </c>
      <c r="W1044" s="100" t="s">
        <v>357</v>
      </c>
      <c r="X1044" s="100">
        <v>182</v>
      </c>
      <c r="Y1044" s="100">
        <v>158</v>
      </c>
      <c r="Z1044" s="100">
        <v>91</v>
      </c>
      <c r="AA1044" s="100">
        <v>70</v>
      </c>
      <c r="AC1044" s="100" t="s">
        <v>357</v>
      </c>
      <c r="AD1044" s="100">
        <v>172</v>
      </c>
      <c r="AE1044" s="100">
        <v>96</v>
      </c>
      <c r="AF1044" s="100">
        <v>89</v>
      </c>
      <c r="AG1044" s="100">
        <v>74</v>
      </c>
      <c r="AJ1044" s="100" t="str">
        <f t="shared" si="675"/>
        <v>●</v>
      </c>
      <c r="AK1044" s="100" t="str">
        <f t="shared" si="669"/>
        <v>●</v>
      </c>
      <c r="AL1044" s="100" t="str">
        <f t="shared" si="678"/>
        <v>●</v>
      </c>
      <c r="AM1044" s="100" t="str">
        <f t="shared" si="671"/>
        <v>●</v>
      </c>
      <c r="AP1044" s="100" t="str">
        <f t="shared" si="676"/>
        <v>●</v>
      </c>
      <c r="AQ1044" s="100" t="str">
        <f t="shared" si="672"/>
        <v>●</v>
      </c>
      <c r="AR1044" s="100" t="str">
        <f t="shared" si="673"/>
        <v>●</v>
      </c>
      <c r="AS1044" s="100" t="str">
        <f t="shared" si="677"/>
        <v>●</v>
      </c>
    </row>
    <row r="1045" spans="2:45" s="100" customFormat="1" ht="14.25" customHeight="1">
      <c r="B1045" s="102" t="s">
        <v>125</v>
      </c>
      <c r="C1045" s="106">
        <v>163</v>
      </c>
      <c r="D1045" s="107">
        <v>105</v>
      </c>
      <c r="E1045" s="107">
        <v>84</v>
      </c>
      <c r="F1045" s="107">
        <v>71</v>
      </c>
      <c r="G1045" s="107">
        <f>第2表01元データ!X43</f>
        <v>64</v>
      </c>
      <c r="H1045" s="107">
        <f t="shared" si="679"/>
        <v>-7</v>
      </c>
      <c r="I1045" s="108">
        <f t="shared" si="680"/>
        <v>-9.8591549295774641</v>
      </c>
      <c r="J1045" s="102"/>
      <c r="K1045" s="114" t="s">
        <v>125</v>
      </c>
      <c r="L1045" s="106">
        <v>92</v>
      </c>
      <c r="M1045" s="107">
        <v>94</v>
      </c>
      <c r="N1045" s="107">
        <v>70</v>
      </c>
      <c r="O1045" s="107">
        <v>67</v>
      </c>
      <c r="P1045" s="107">
        <f>第2表01元データ!Z43</f>
        <v>58</v>
      </c>
      <c r="Q1045" s="107">
        <f t="shared" si="681"/>
        <v>-9</v>
      </c>
      <c r="R1045" s="108">
        <f t="shared" si="682"/>
        <v>-13.432835820895523</v>
      </c>
      <c r="S1045" s="108"/>
      <c r="T1045" s="100">
        <v>104</v>
      </c>
      <c r="W1045" s="100" t="s">
        <v>358</v>
      </c>
      <c r="X1045" s="100">
        <v>221</v>
      </c>
      <c r="Y1045" s="100">
        <v>173</v>
      </c>
      <c r="Z1045" s="100">
        <v>163</v>
      </c>
      <c r="AA1045" s="100">
        <v>105</v>
      </c>
      <c r="AC1045" s="100" t="s">
        <v>358</v>
      </c>
      <c r="AD1045" s="100">
        <v>198</v>
      </c>
      <c r="AE1045" s="100">
        <v>167</v>
      </c>
      <c r="AF1045" s="100">
        <v>92</v>
      </c>
      <c r="AG1045" s="100">
        <v>94</v>
      </c>
      <c r="AJ1045" s="100" t="str">
        <f t="shared" si="675"/>
        <v>●</v>
      </c>
      <c r="AK1045" s="100" t="str">
        <f t="shared" si="669"/>
        <v>●</v>
      </c>
      <c r="AL1045" s="100" t="str">
        <f t="shared" si="678"/>
        <v>●</v>
      </c>
      <c r="AM1045" s="100" t="str">
        <f t="shared" si="671"/>
        <v>●</v>
      </c>
      <c r="AP1045" s="100" t="str">
        <f t="shared" si="676"/>
        <v>●</v>
      </c>
      <c r="AQ1045" s="100" t="str">
        <f t="shared" si="672"/>
        <v>●</v>
      </c>
      <c r="AR1045" s="100" t="str">
        <f t="shared" si="673"/>
        <v>●</v>
      </c>
      <c r="AS1045" s="100" t="str">
        <f t="shared" si="677"/>
        <v>●</v>
      </c>
    </row>
    <row r="1046" spans="2:45" s="100" customFormat="1" ht="14.25" customHeight="1">
      <c r="B1046" s="102" t="s">
        <v>126</v>
      </c>
      <c r="C1046" s="106">
        <v>150</v>
      </c>
      <c r="D1046" s="107">
        <v>96</v>
      </c>
      <c r="E1046" s="107">
        <v>70</v>
      </c>
      <c r="F1046" s="107">
        <v>47</v>
      </c>
      <c r="G1046" s="107">
        <f>第2表01元データ!X44</f>
        <v>50</v>
      </c>
      <c r="H1046" s="107">
        <f t="shared" si="679"/>
        <v>3</v>
      </c>
      <c r="I1046" s="108">
        <f t="shared" si="680"/>
        <v>6.3829787234042552</v>
      </c>
      <c r="J1046" s="102"/>
      <c r="K1046" s="114" t="s">
        <v>126</v>
      </c>
      <c r="L1046" s="106">
        <v>134</v>
      </c>
      <c r="M1046" s="107">
        <v>94</v>
      </c>
      <c r="N1046" s="107">
        <v>102</v>
      </c>
      <c r="O1046" s="107">
        <v>86</v>
      </c>
      <c r="P1046" s="107">
        <f>第2表01元データ!Z44</f>
        <v>84</v>
      </c>
      <c r="Q1046" s="107">
        <f t="shared" si="681"/>
        <v>-2</v>
      </c>
      <c r="R1046" s="108">
        <f t="shared" si="682"/>
        <v>-2.3255813953488373</v>
      </c>
      <c r="S1046" s="108"/>
      <c r="T1046" s="100">
        <v>105</v>
      </c>
      <c r="W1046" s="100" t="s">
        <v>359</v>
      </c>
      <c r="X1046" s="100">
        <v>127</v>
      </c>
      <c r="Y1046" s="100">
        <v>176</v>
      </c>
      <c r="Z1046" s="100">
        <v>150</v>
      </c>
      <c r="AA1046" s="100">
        <v>96</v>
      </c>
      <c r="AC1046" s="100" t="s">
        <v>359</v>
      </c>
      <c r="AD1046" s="100">
        <v>148</v>
      </c>
      <c r="AE1046" s="100">
        <v>178</v>
      </c>
      <c r="AF1046" s="100">
        <v>134</v>
      </c>
      <c r="AG1046" s="100">
        <v>94</v>
      </c>
      <c r="AJ1046" s="100" t="str">
        <f t="shared" si="675"/>
        <v>●</v>
      </c>
      <c r="AK1046" s="100" t="str">
        <f t="shared" si="669"/>
        <v>●</v>
      </c>
      <c r="AL1046" s="100" t="str">
        <f t="shared" si="678"/>
        <v>●</v>
      </c>
      <c r="AM1046" s="100" t="str">
        <f t="shared" si="671"/>
        <v>●</v>
      </c>
      <c r="AP1046" s="100" t="str">
        <f t="shared" si="676"/>
        <v>●</v>
      </c>
      <c r="AQ1046" s="100" t="str">
        <f t="shared" si="672"/>
        <v>●</v>
      </c>
      <c r="AR1046" s="100" t="str">
        <f t="shared" si="673"/>
        <v>●</v>
      </c>
      <c r="AS1046" s="100" t="str">
        <f t="shared" si="677"/>
        <v>●</v>
      </c>
    </row>
    <row r="1047" spans="2:45" s="100" customFormat="1" ht="14.25" customHeight="1">
      <c r="B1047" s="102" t="s">
        <v>127</v>
      </c>
      <c r="C1047" s="106">
        <v>143</v>
      </c>
      <c r="D1047" s="107">
        <v>109</v>
      </c>
      <c r="E1047" s="107">
        <v>59</v>
      </c>
      <c r="F1047" s="107">
        <v>61</v>
      </c>
      <c r="G1047" s="107">
        <f>第2表01元データ!X45</f>
        <v>39</v>
      </c>
      <c r="H1047" s="107">
        <f t="shared" si="679"/>
        <v>-22</v>
      </c>
      <c r="I1047" s="108">
        <f t="shared" si="680"/>
        <v>-36.065573770491802</v>
      </c>
      <c r="J1047" s="102"/>
      <c r="K1047" s="114" t="s">
        <v>127</v>
      </c>
      <c r="L1047" s="106">
        <v>142</v>
      </c>
      <c r="M1047" s="107">
        <v>101</v>
      </c>
      <c r="N1047" s="107">
        <v>86</v>
      </c>
      <c r="O1047" s="107">
        <v>91</v>
      </c>
      <c r="P1047" s="107">
        <f>第2表01元データ!Z45</f>
        <v>72</v>
      </c>
      <c r="Q1047" s="107">
        <f t="shared" si="681"/>
        <v>-19</v>
      </c>
      <c r="R1047" s="108">
        <f t="shared" si="682"/>
        <v>-20.87912087912088</v>
      </c>
      <c r="S1047" s="108"/>
      <c r="T1047" s="100">
        <v>106</v>
      </c>
      <c r="W1047" s="100" t="s">
        <v>360</v>
      </c>
      <c r="X1047" s="100">
        <v>85</v>
      </c>
      <c r="Y1047" s="100">
        <v>105</v>
      </c>
      <c r="Z1047" s="100">
        <v>143</v>
      </c>
      <c r="AA1047" s="100">
        <v>109</v>
      </c>
      <c r="AC1047" s="100" t="s">
        <v>360</v>
      </c>
      <c r="AD1047" s="100">
        <v>129</v>
      </c>
      <c r="AE1047" s="100">
        <v>112</v>
      </c>
      <c r="AF1047" s="100">
        <v>142</v>
      </c>
      <c r="AG1047" s="100">
        <v>101</v>
      </c>
      <c r="AJ1047" s="100" t="str">
        <f t="shared" si="675"/>
        <v>●</v>
      </c>
      <c r="AK1047" s="100" t="str">
        <f t="shared" si="669"/>
        <v>●</v>
      </c>
      <c r="AL1047" s="100" t="str">
        <f t="shared" si="678"/>
        <v>●</v>
      </c>
      <c r="AM1047" s="100" t="str">
        <f t="shared" si="671"/>
        <v>●</v>
      </c>
      <c r="AP1047" s="100" t="str">
        <f t="shared" si="676"/>
        <v>●</v>
      </c>
      <c r="AQ1047" s="100" t="str">
        <f t="shared" si="672"/>
        <v>●</v>
      </c>
      <c r="AR1047" s="100" t="str">
        <f t="shared" si="673"/>
        <v>●</v>
      </c>
      <c r="AS1047" s="100" t="str">
        <f t="shared" si="677"/>
        <v>●</v>
      </c>
    </row>
    <row r="1048" spans="2:45" s="100" customFormat="1" ht="14.25" customHeight="1">
      <c r="B1048" s="102" t="s">
        <v>128</v>
      </c>
      <c r="C1048" s="106">
        <v>97</v>
      </c>
      <c r="D1048" s="107">
        <v>116</v>
      </c>
      <c r="E1048" s="107">
        <v>98</v>
      </c>
      <c r="F1048" s="107">
        <v>71</v>
      </c>
      <c r="G1048" s="107">
        <f>第2表01元データ!X46</f>
        <v>48</v>
      </c>
      <c r="H1048" s="107">
        <f t="shared" si="679"/>
        <v>-23</v>
      </c>
      <c r="I1048" s="108">
        <f t="shared" si="680"/>
        <v>-32.394366197183103</v>
      </c>
      <c r="J1048" s="102"/>
      <c r="K1048" s="114" t="s">
        <v>128</v>
      </c>
      <c r="L1048" s="106">
        <v>109</v>
      </c>
      <c r="M1048" s="107">
        <v>147</v>
      </c>
      <c r="N1048" s="107">
        <v>104</v>
      </c>
      <c r="O1048" s="107">
        <v>80</v>
      </c>
      <c r="P1048" s="107">
        <f>第2表01元データ!Z46</f>
        <v>92</v>
      </c>
      <c r="Q1048" s="107">
        <f t="shared" si="681"/>
        <v>12</v>
      </c>
      <c r="R1048" s="108">
        <f t="shared" si="682"/>
        <v>15</v>
      </c>
      <c r="S1048" s="108"/>
      <c r="T1048" s="100">
        <v>107</v>
      </c>
      <c r="W1048" s="100" t="s">
        <v>361</v>
      </c>
      <c r="X1048" s="100">
        <v>100</v>
      </c>
      <c r="Y1048" s="100">
        <v>84</v>
      </c>
      <c r="Z1048" s="100">
        <v>97</v>
      </c>
      <c r="AA1048" s="100">
        <v>116</v>
      </c>
      <c r="AC1048" s="100" t="s">
        <v>361</v>
      </c>
      <c r="AD1048" s="100">
        <v>106</v>
      </c>
      <c r="AE1048" s="100">
        <v>87</v>
      </c>
      <c r="AF1048" s="100">
        <v>109</v>
      </c>
      <c r="AG1048" s="100">
        <v>147</v>
      </c>
      <c r="AJ1048" s="100" t="str">
        <f t="shared" si="675"/>
        <v>●</v>
      </c>
      <c r="AK1048" s="100" t="str">
        <f t="shared" si="669"/>
        <v>●</v>
      </c>
      <c r="AL1048" s="100" t="str">
        <f t="shared" si="678"/>
        <v>●</v>
      </c>
      <c r="AM1048" s="100" t="str">
        <f t="shared" si="671"/>
        <v>●</v>
      </c>
      <c r="AP1048" s="100" t="str">
        <f t="shared" si="676"/>
        <v>●</v>
      </c>
      <c r="AQ1048" s="100" t="str">
        <f t="shared" si="672"/>
        <v>●</v>
      </c>
      <c r="AR1048" s="100" t="str">
        <f t="shared" si="673"/>
        <v>●</v>
      </c>
      <c r="AS1048" s="100" t="str">
        <f t="shared" si="677"/>
        <v>●</v>
      </c>
    </row>
    <row r="1049" spans="2:45" s="100" customFormat="1" ht="14.25" customHeight="1">
      <c r="B1049" s="102" t="s">
        <v>129</v>
      </c>
      <c r="C1049" s="106">
        <v>69</v>
      </c>
      <c r="D1049" s="107">
        <v>89</v>
      </c>
      <c r="E1049" s="107">
        <v>111</v>
      </c>
      <c r="F1049" s="107">
        <v>87</v>
      </c>
      <c r="G1049" s="107">
        <f>第2表01元データ!X47</f>
        <v>57</v>
      </c>
      <c r="H1049" s="107">
        <f t="shared" si="679"/>
        <v>-30</v>
      </c>
      <c r="I1049" s="108">
        <f t="shared" si="680"/>
        <v>-34.482758620689658</v>
      </c>
      <c r="J1049" s="102"/>
      <c r="K1049" s="114" t="s">
        <v>129</v>
      </c>
      <c r="L1049" s="106">
        <v>96</v>
      </c>
      <c r="M1049" s="107">
        <v>106</v>
      </c>
      <c r="N1049" s="107">
        <v>130</v>
      </c>
      <c r="O1049" s="107">
        <v>101</v>
      </c>
      <c r="P1049" s="107">
        <f>第2表01元データ!Z47</f>
        <v>72</v>
      </c>
      <c r="Q1049" s="107">
        <f t="shared" si="681"/>
        <v>-29</v>
      </c>
      <c r="R1049" s="108">
        <f t="shared" si="682"/>
        <v>-28.71287128712871</v>
      </c>
      <c r="S1049" s="108"/>
      <c r="T1049" s="100">
        <v>108</v>
      </c>
      <c r="W1049" s="100" t="s">
        <v>362</v>
      </c>
      <c r="X1049" s="100">
        <v>160</v>
      </c>
      <c r="Y1049" s="100">
        <v>85</v>
      </c>
      <c r="Z1049" s="100">
        <v>69</v>
      </c>
      <c r="AA1049" s="100">
        <v>89</v>
      </c>
      <c r="AC1049" s="100" t="s">
        <v>362</v>
      </c>
      <c r="AD1049" s="100">
        <v>156</v>
      </c>
      <c r="AE1049" s="100">
        <v>112</v>
      </c>
      <c r="AF1049" s="100">
        <v>96</v>
      </c>
      <c r="AG1049" s="100">
        <v>106</v>
      </c>
      <c r="AJ1049" s="100" t="str">
        <f t="shared" si="675"/>
        <v>●</v>
      </c>
      <c r="AK1049" s="100" t="str">
        <f t="shared" si="669"/>
        <v>●</v>
      </c>
      <c r="AL1049" s="100" t="str">
        <f t="shared" si="678"/>
        <v>●</v>
      </c>
      <c r="AM1049" s="100" t="str">
        <f t="shared" si="671"/>
        <v>●</v>
      </c>
      <c r="AP1049" s="100" t="str">
        <f t="shared" si="676"/>
        <v>●</v>
      </c>
      <c r="AQ1049" s="100" t="str">
        <f t="shared" si="672"/>
        <v>●</v>
      </c>
      <c r="AR1049" s="100" t="str">
        <f t="shared" si="673"/>
        <v>●</v>
      </c>
      <c r="AS1049" s="100" t="str">
        <f t="shared" si="677"/>
        <v>●</v>
      </c>
    </row>
    <row r="1050" spans="2:45" s="100" customFormat="1" ht="14.25" customHeight="1">
      <c r="B1050" s="102" t="s">
        <v>130</v>
      </c>
      <c r="C1050" s="106">
        <v>90</v>
      </c>
      <c r="D1050" s="107">
        <v>79</v>
      </c>
      <c r="E1050" s="107">
        <v>82</v>
      </c>
      <c r="F1050" s="107">
        <v>111</v>
      </c>
      <c r="G1050" s="107">
        <f>第2表01元データ!X48</f>
        <v>80</v>
      </c>
      <c r="H1050" s="107">
        <f t="shared" si="679"/>
        <v>-31</v>
      </c>
      <c r="I1050" s="108">
        <f t="shared" si="680"/>
        <v>-27.927927927927925</v>
      </c>
      <c r="J1050" s="102"/>
      <c r="K1050" s="114" t="s">
        <v>130</v>
      </c>
      <c r="L1050" s="106">
        <v>104</v>
      </c>
      <c r="M1050" s="107">
        <v>105</v>
      </c>
      <c r="N1050" s="107">
        <v>103</v>
      </c>
      <c r="O1050" s="107">
        <v>127</v>
      </c>
      <c r="P1050" s="107">
        <f>第2表01元データ!Z48</f>
        <v>110</v>
      </c>
      <c r="Q1050" s="107">
        <f t="shared" si="681"/>
        <v>-17</v>
      </c>
      <c r="R1050" s="108">
        <f t="shared" si="682"/>
        <v>-13.385826771653544</v>
      </c>
      <c r="S1050" s="108"/>
      <c r="T1050" s="100">
        <v>109</v>
      </c>
      <c r="W1050" s="100" t="s">
        <v>363</v>
      </c>
      <c r="X1050" s="100">
        <v>192</v>
      </c>
      <c r="Y1050" s="100">
        <v>155</v>
      </c>
      <c r="Z1050" s="100">
        <v>90</v>
      </c>
      <c r="AA1050" s="100">
        <v>79</v>
      </c>
      <c r="AC1050" s="100" t="s">
        <v>363</v>
      </c>
      <c r="AD1050" s="100">
        <v>230</v>
      </c>
      <c r="AE1050" s="100">
        <v>141</v>
      </c>
      <c r="AF1050" s="100">
        <v>104</v>
      </c>
      <c r="AG1050" s="100">
        <v>105</v>
      </c>
      <c r="AJ1050" s="100" t="str">
        <f t="shared" si="675"/>
        <v>●</v>
      </c>
      <c r="AK1050" s="100" t="str">
        <f t="shared" si="669"/>
        <v>●</v>
      </c>
      <c r="AL1050" s="100" t="str">
        <f>IF(E1050=Z1050,"○","●")</f>
        <v>●</v>
      </c>
      <c r="AM1050" s="100" t="str">
        <f t="shared" si="671"/>
        <v>●</v>
      </c>
      <c r="AP1050" s="100" t="str">
        <f t="shared" si="676"/>
        <v>●</v>
      </c>
      <c r="AQ1050" s="100" t="str">
        <f t="shared" si="672"/>
        <v>●</v>
      </c>
      <c r="AR1050" s="100" t="str">
        <f t="shared" si="673"/>
        <v>●</v>
      </c>
      <c r="AS1050" s="100" t="str">
        <f t="shared" si="677"/>
        <v>●</v>
      </c>
    </row>
    <row r="1051" spans="2:45" s="100" customFormat="1" ht="14.25" customHeight="1">
      <c r="B1051" s="102" t="s">
        <v>131</v>
      </c>
      <c r="C1051" s="106">
        <v>153</v>
      </c>
      <c r="D1051" s="107">
        <v>81</v>
      </c>
      <c r="E1051" s="107">
        <v>78</v>
      </c>
      <c r="F1051" s="107">
        <v>81</v>
      </c>
      <c r="G1051" s="107">
        <f>第2表01元データ!X49</f>
        <v>100</v>
      </c>
      <c r="H1051" s="107">
        <f t="shared" si="679"/>
        <v>19</v>
      </c>
      <c r="I1051" s="108">
        <f t="shared" si="680"/>
        <v>23.456790123456788</v>
      </c>
      <c r="J1051" s="102"/>
      <c r="K1051" s="114" t="s">
        <v>131</v>
      </c>
      <c r="L1051" s="106">
        <v>152</v>
      </c>
      <c r="M1051" s="107">
        <v>125</v>
      </c>
      <c r="N1051" s="107">
        <v>108</v>
      </c>
      <c r="O1051" s="107">
        <v>109</v>
      </c>
      <c r="P1051" s="107">
        <f>第2表01元データ!Z49</f>
        <v>135</v>
      </c>
      <c r="Q1051" s="107">
        <f t="shared" si="681"/>
        <v>26</v>
      </c>
      <c r="R1051" s="108">
        <f t="shared" si="682"/>
        <v>23.853211009174313</v>
      </c>
      <c r="S1051" s="108"/>
      <c r="T1051" s="100">
        <v>110</v>
      </c>
      <c r="W1051" s="100" t="s">
        <v>364</v>
      </c>
      <c r="X1051" s="100">
        <v>177</v>
      </c>
      <c r="Y1051" s="100">
        <v>179</v>
      </c>
      <c r="Z1051" s="100">
        <v>153</v>
      </c>
      <c r="AA1051" s="100">
        <v>81</v>
      </c>
      <c r="AC1051" s="100" t="s">
        <v>364</v>
      </c>
      <c r="AD1051" s="100">
        <v>201</v>
      </c>
      <c r="AE1051" s="100">
        <v>216</v>
      </c>
      <c r="AF1051" s="100">
        <v>152</v>
      </c>
      <c r="AG1051" s="100">
        <v>125</v>
      </c>
      <c r="AJ1051" s="100" t="str">
        <f t="shared" si="675"/>
        <v>●</v>
      </c>
      <c r="AK1051" s="100" t="str">
        <f t="shared" si="669"/>
        <v>●</v>
      </c>
      <c r="AL1051" s="100" t="str">
        <f t="shared" ref="AL1051:AL1059" si="683">IF(E1051=Z1051,"○","●")</f>
        <v>●</v>
      </c>
      <c r="AM1051" s="100" t="str">
        <f t="shared" si="671"/>
        <v>○</v>
      </c>
      <c r="AP1051" s="100" t="str">
        <f t="shared" si="676"/>
        <v>●</v>
      </c>
      <c r="AQ1051" s="100" t="str">
        <f t="shared" si="672"/>
        <v>●</v>
      </c>
      <c r="AR1051" s="100" t="str">
        <f t="shared" si="673"/>
        <v>●</v>
      </c>
      <c r="AS1051" s="100" t="str">
        <f t="shared" si="677"/>
        <v>●</v>
      </c>
    </row>
    <row r="1052" spans="2:45" s="100" customFormat="1" ht="14.25" customHeight="1">
      <c r="B1052" s="102" t="s">
        <v>132</v>
      </c>
      <c r="C1052" s="106">
        <v>168</v>
      </c>
      <c r="D1052" s="107">
        <v>154</v>
      </c>
      <c r="E1052" s="107">
        <v>78</v>
      </c>
      <c r="F1052" s="107">
        <v>69</v>
      </c>
      <c r="G1052" s="107">
        <f>第2表01元データ!X50</f>
        <v>76</v>
      </c>
      <c r="H1052" s="107">
        <f t="shared" si="679"/>
        <v>7</v>
      </c>
      <c r="I1052" s="108">
        <f t="shared" si="680"/>
        <v>10.144927536231885</v>
      </c>
      <c r="J1052" s="102"/>
      <c r="K1052" s="114" t="s">
        <v>132</v>
      </c>
      <c r="L1052" s="106">
        <v>234</v>
      </c>
      <c r="M1052" s="107">
        <v>165</v>
      </c>
      <c r="N1052" s="107">
        <v>127</v>
      </c>
      <c r="O1052" s="107">
        <v>125</v>
      </c>
      <c r="P1052" s="107">
        <f>第2表01元データ!Z50</f>
        <v>108</v>
      </c>
      <c r="Q1052" s="107">
        <f t="shared" si="681"/>
        <v>-17</v>
      </c>
      <c r="R1052" s="108">
        <f t="shared" si="682"/>
        <v>-13.600000000000001</v>
      </c>
      <c r="S1052" s="108"/>
      <c r="T1052" s="100">
        <v>111</v>
      </c>
      <c r="W1052" s="100" t="s">
        <v>365</v>
      </c>
      <c r="X1052" s="100">
        <v>154</v>
      </c>
      <c r="Y1052" s="100">
        <v>174</v>
      </c>
      <c r="Z1052" s="100">
        <v>168</v>
      </c>
      <c r="AA1052" s="100">
        <v>154</v>
      </c>
      <c r="AC1052" s="100" t="s">
        <v>365</v>
      </c>
      <c r="AD1052" s="100">
        <v>209</v>
      </c>
      <c r="AE1052" s="100">
        <v>180</v>
      </c>
      <c r="AF1052" s="100">
        <v>234</v>
      </c>
      <c r="AG1052" s="100">
        <v>165</v>
      </c>
      <c r="AJ1052" s="100" t="str">
        <f t="shared" si="675"/>
        <v>●</v>
      </c>
      <c r="AK1052" s="100" t="str">
        <f t="shared" si="669"/>
        <v>●</v>
      </c>
      <c r="AL1052" s="100" t="str">
        <f t="shared" si="683"/>
        <v>●</v>
      </c>
      <c r="AM1052" s="100" t="str">
        <f t="shared" si="671"/>
        <v>●</v>
      </c>
      <c r="AP1052" s="100" t="str">
        <f t="shared" si="676"/>
        <v>●</v>
      </c>
      <c r="AQ1052" s="100" t="str">
        <f t="shared" si="672"/>
        <v>●</v>
      </c>
      <c r="AR1052" s="100" t="str">
        <f t="shared" si="673"/>
        <v>●</v>
      </c>
      <c r="AS1052" s="100" t="str">
        <f t="shared" si="677"/>
        <v>●</v>
      </c>
    </row>
    <row r="1053" spans="2:45" s="100" customFormat="1" ht="14.25" customHeight="1">
      <c r="B1053" s="102" t="s">
        <v>133</v>
      </c>
      <c r="C1053" s="106">
        <v>178</v>
      </c>
      <c r="D1053" s="107">
        <v>174</v>
      </c>
      <c r="E1053" s="107">
        <v>152</v>
      </c>
      <c r="F1053" s="107">
        <v>77</v>
      </c>
      <c r="G1053" s="107">
        <f>第2表01元データ!X51</f>
        <v>68</v>
      </c>
      <c r="H1053" s="107">
        <f t="shared" si="679"/>
        <v>-9</v>
      </c>
      <c r="I1053" s="108">
        <f t="shared" si="680"/>
        <v>-11.688311688311687</v>
      </c>
      <c r="J1053" s="102"/>
      <c r="K1053" s="114" t="s">
        <v>133</v>
      </c>
      <c r="L1053" s="106">
        <v>183</v>
      </c>
      <c r="M1053" s="107">
        <v>224</v>
      </c>
      <c r="N1053" s="107">
        <v>160</v>
      </c>
      <c r="O1053" s="107">
        <v>116</v>
      </c>
      <c r="P1053" s="107">
        <f>第2表01元データ!Z51</f>
        <v>112</v>
      </c>
      <c r="Q1053" s="107">
        <f t="shared" si="681"/>
        <v>-4</v>
      </c>
      <c r="R1053" s="108">
        <f t="shared" si="682"/>
        <v>-3.4482758620689653</v>
      </c>
      <c r="S1053" s="108"/>
      <c r="T1053" s="100">
        <v>112</v>
      </c>
      <c r="W1053" s="100" t="s">
        <v>366</v>
      </c>
      <c r="X1053" s="100">
        <v>167</v>
      </c>
      <c r="Y1053" s="100">
        <v>137</v>
      </c>
      <c r="Z1053" s="100">
        <v>178</v>
      </c>
      <c r="AA1053" s="100">
        <v>174</v>
      </c>
      <c r="AC1053" s="100" t="s">
        <v>366</v>
      </c>
      <c r="AD1053" s="100">
        <v>219</v>
      </c>
      <c r="AE1053" s="100">
        <v>188</v>
      </c>
      <c r="AF1053" s="100">
        <v>183</v>
      </c>
      <c r="AG1053" s="100">
        <v>224</v>
      </c>
      <c r="AJ1053" s="100" t="str">
        <f t="shared" si="675"/>
        <v>●</v>
      </c>
      <c r="AK1053" s="100" t="str">
        <f t="shared" si="669"/>
        <v>●</v>
      </c>
      <c r="AL1053" s="100" t="str">
        <f t="shared" si="683"/>
        <v>●</v>
      </c>
      <c r="AM1053" s="100" t="str">
        <f t="shared" si="671"/>
        <v>●</v>
      </c>
      <c r="AP1053" s="100" t="str">
        <f t="shared" si="676"/>
        <v>●</v>
      </c>
      <c r="AQ1053" s="100" t="str">
        <f t="shared" si="672"/>
        <v>●</v>
      </c>
      <c r="AR1053" s="100" t="str">
        <f t="shared" si="673"/>
        <v>●</v>
      </c>
      <c r="AS1053" s="100" t="str">
        <f t="shared" si="677"/>
        <v>●</v>
      </c>
    </row>
    <row r="1054" spans="2:45" s="100" customFormat="1" ht="14.25" customHeight="1">
      <c r="B1054" s="102" t="s">
        <v>134</v>
      </c>
      <c r="C1054" s="106">
        <v>136</v>
      </c>
      <c r="D1054" s="107">
        <v>163</v>
      </c>
      <c r="E1054" s="107">
        <v>177</v>
      </c>
      <c r="F1054" s="107">
        <v>144</v>
      </c>
      <c r="G1054" s="107">
        <f>第2表01元データ!X52</f>
        <v>80</v>
      </c>
      <c r="H1054" s="107">
        <f t="shared" si="679"/>
        <v>-64</v>
      </c>
      <c r="I1054" s="108">
        <f t="shared" si="680"/>
        <v>-44.444444444444443</v>
      </c>
      <c r="J1054" s="102"/>
      <c r="K1054" s="114" t="s">
        <v>134</v>
      </c>
      <c r="L1054" s="106">
        <v>168</v>
      </c>
      <c r="M1054" s="107">
        <v>188</v>
      </c>
      <c r="N1054" s="107">
        <v>219</v>
      </c>
      <c r="O1054" s="107">
        <v>155</v>
      </c>
      <c r="P1054" s="107">
        <f>第2表01元データ!Z52</f>
        <v>121</v>
      </c>
      <c r="Q1054" s="107">
        <f t="shared" si="681"/>
        <v>-34</v>
      </c>
      <c r="R1054" s="108">
        <f t="shared" si="682"/>
        <v>-21.935483870967744</v>
      </c>
      <c r="S1054" s="108"/>
      <c r="T1054" s="100">
        <v>113</v>
      </c>
      <c r="W1054" s="100" t="s">
        <v>367</v>
      </c>
      <c r="X1054" s="100">
        <v>159</v>
      </c>
      <c r="Y1054" s="100">
        <v>153</v>
      </c>
      <c r="Z1054" s="100">
        <v>136</v>
      </c>
      <c r="AA1054" s="100">
        <v>163</v>
      </c>
      <c r="AC1054" s="100" t="s">
        <v>367</v>
      </c>
      <c r="AD1054" s="100">
        <v>183</v>
      </c>
      <c r="AE1054" s="100">
        <v>200</v>
      </c>
      <c r="AF1054" s="100">
        <v>168</v>
      </c>
      <c r="AG1054" s="100">
        <v>188</v>
      </c>
      <c r="AJ1054" s="100" t="str">
        <f t="shared" si="675"/>
        <v>●</v>
      </c>
      <c r="AK1054" s="100" t="str">
        <f t="shared" si="669"/>
        <v>●</v>
      </c>
      <c r="AL1054" s="100" t="str">
        <f t="shared" si="683"/>
        <v>●</v>
      </c>
      <c r="AM1054" s="100" t="str">
        <f t="shared" si="671"/>
        <v>●</v>
      </c>
      <c r="AP1054" s="100" t="str">
        <f t="shared" si="676"/>
        <v>●</v>
      </c>
      <c r="AQ1054" s="100" t="str">
        <f t="shared" si="672"/>
        <v>●</v>
      </c>
      <c r="AR1054" s="100" t="str">
        <f t="shared" si="673"/>
        <v>●</v>
      </c>
      <c r="AS1054" s="100" t="str">
        <f t="shared" si="677"/>
        <v>●</v>
      </c>
    </row>
    <row r="1055" spans="2:45" s="100" customFormat="1" ht="14.25" customHeight="1">
      <c r="B1055" s="102" t="s">
        <v>135</v>
      </c>
      <c r="C1055" s="106">
        <v>143</v>
      </c>
      <c r="D1055" s="107">
        <v>126</v>
      </c>
      <c r="E1055" s="107">
        <v>155</v>
      </c>
      <c r="F1055" s="107">
        <v>171</v>
      </c>
      <c r="G1055" s="107">
        <f>第2表01元データ!X53</f>
        <v>139</v>
      </c>
      <c r="H1055" s="107">
        <f t="shared" si="679"/>
        <v>-32</v>
      </c>
      <c r="I1055" s="108">
        <f t="shared" si="680"/>
        <v>-18.71345029239766</v>
      </c>
      <c r="J1055" s="102"/>
      <c r="K1055" s="114" t="s">
        <v>135</v>
      </c>
      <c r="L1055" s="106">
        <v>184</v>
      </c>
      <c r="M1055" s="107">
        <v>158</v>
      </c>
      <c r="N1055" s="107">
        <v>145</v>
      </c>
      <c r="O1055" s="107">
        <v>198</v>
      </c>
      <c r="P1055" s="107">
        <f>第2表01元データ!Z53</f>
        <v>147</v>
      </c>
      <c r="Q1055" s="107">
        <f t="shared" si="681"/>
        <v>-51</v>
      </c>
      <c r="R1055" s="108">
        <f t="shared" si="682"/>
        <v>-25.757575757575758</v>
      </c>
      <c r="S1055" s="108"/>
      <c r="T1055" s="100">
        <v>114</v>
      </c>
      <c r="W1055" s="100" t="s">
        <v>368</v>
      </c>
      <c r="X1055" s="100">
        <v>138</v>
      </c>
      <c r="Y1055" s="100">
        <v>135</v>
      </c>
      <c r="Z1055" s="100">
        <v>143</v>
      </c>
      <c r="AA1055" s="100">
        <v>126</v>
      </c>
      <c r="AC1055" s="100" t="s">
        <v>368</v>
      </c>
      <c r="AD1055" s="100">
        <v>157</v>
      </c>
      <c r="AE1055" s="100">
        <v>160</v>
      </c>
      <c r="AF1055" s="100">
        <v>184</v>
      </c>
      <c r="AG1055" s="100">
        <v>158</v>
      </c>
      <c r="AJ1055" s="100" t="str">
        <f t="shared" si="675"/>
        <v>●</v>
      </c>
      <c r="AK1055" s="100" t="str">
        <f t="shared" si="669"/>
        <v>●</v>
      </c>
      <c r="AL1055" s="100" t="str">
        <f t="shared" si="683"/>
        <v>●</v>
      </c>
      <c r="AM1055" s="100" t="str">
        <f t="shared" si="671"/>
        <v>●</v>
      </c>
      <c r="AP1055" s="100" t="str">
        <f t="shared" si="676"/>
        <v>●</v>
      </c>
      <c r="AQ1055" s="100" t="str">
        <f t="shared" si="672"/>
        <v>●</v>
      </c>
      <c r="AR1055" s="100" t="str">
        <f t="shared" si="673"/>
        <v>●</v>
      </c>
      <c r="AS1055" s="100" t="str">
        <f t="shared" si="677"/>
        <v>●</v>
      </c>
    </row>
    <row r="1056" spans="2:45" s="100" customFormat="1" ht="14.25" customHeight="1">
      <c r="B1056" s="102" t="s">
        <v>136</v>
      </c>
      <c r="C1056" s="106">
        <v>118</v>
      </c>
      <c r="D1056" s="107">
        <v>120</v>
      </c>
      <c r="E1056" s="107">
        <v>117</v>
      </c>
      <c r="F1056" s="107">
        <v>142</v>
      </c>
      <c r="G1056" s="107">
        <f>第2表01元データ!X54</f>
        <v>151</v>
      </c>
      <c r="H1056" s="107">
        <f t="shared" si="679"/>
        <v>9</v>
      </c>
      <c r="I1056" s="108">
        <f t="shared" si="680"/>
        <v>6.3380281690140841</v>
      </c>
      <c r="J1056" s="102"/>
      <c r="K1056" s="114" t="s">
        <v>136</v>
      </c>
      <c r="L1056" s="106">
        <v>135</v>
      </c>
      <c r="M1056" s="107">
        <v>153</v>
      </c>
      <c r="N1056" s="107">
        <v>143</v>
      </c>
      <c r="O1056" s="107">
        <v>135</v>
      </c>
      <c r="P1056" s="107">
        <f>第2表01元データ!Z54</f>
        <v>178</v>
      </c>
      <c r="Q1056" s="107">
        <f t="shared" si="681"/>
        <v>43</v>
      </c>
      <c r="R1056" s="108">
        <f t="shared" si="682"/>
        <v>31.851851851851855</v>
      </c>
      <c r="S1056" s="108"/>
      <c r="T1056" s="100">
        <v>115</v>
      </c>
      <c r="W1056" s="100" t="s">
        <v>369</v>
      </c>
      <c r="X1056" s="100">
        <v>83</v>
      </c>
      <c r="Y1056" s="100">
        <v>110</v>
      </c>
      <c r="Z1056" s="100">
        <v>118</v>
      </c>
      <c r="AA1056" s="100">
        <v>120</v>
      </c>
      <c r="AC1056" s="100" t="s">
        <v>369</v>
      </c>
      <c r="AD1056" s="100">
        <v>132</v>
      </c>
      <c r="AE1056" s="100">
        <v>142</v>
      </c>
      <c r="AF1056" s="100">
        <v>135</v>
      </c>
      <c r="AG1056" s="100">
        <v>153</v>
      </c>
      <c r="AJ1056" s="100" t="str">
        <f t="shared" si="675"/>
        <v>●</v>
      </c>
      <c r="AK1056" s="100" t="str">
        <f t="shared" si="669"/>
        <v>●</v>
      </c>
      <c r="AL1056" s="100" t="str">
        <f t="shared" si="683"/>
        <v>●</v>
      </c>
      <c r="AM1056" s="100" t="str">
        <f t="shared" si="671"/>
        <v>●</v>
      </c>
      <c r="AP1056" s="100" t="str">
        <f t="shared" si="676"/>
        <v>●</v>
      </c>
      <c r="AQ1056" s="100" t="str">
        <f t="shared" si="672"/>
        <v>●</v>
      </c>
      <c r="AR1056" s="100" t="str">
        <f t="shared" si="673"/>
        <v>●</v>
      </c>
      <c r="AS1056" s="100" t="str">
        <f t="shared" si="677"/>
        <v>●</v>
      </c>
    </row>
    <row r="1057" spans="2:45" s="100" customFormat="1" ht="14.25" customHeight="1">
      <c r="B1057" s="102" t="s">
        <v>137</v>
      </c>
      <c r="C1057" s="106">
        <v>90</v>
      </c>
      <c r="D1057" s="107">
        <v>99</v>
      </c>
      <c r="E1057" s="107">
        <v>94</v>
      </c>
      <c r="F1057" s="107">
        <v>98</v>
      </c>
      <c r="G1057" s="107">
        <f>第2表01元データ!X55</f>
        <v>110</v>
      </c>
      <c r="H1057" s="107">
        <f t="shared" si="679"/>
        <v>12</v>
      </c>
      <c r="I1057" s="108">
        <f t="shared" si="680"/>
        <v>12.244897959183673</v>
      </c>
      <c r="J1057" s="102"/>
      <c r="K1057" s="114" t="s">
        <v>137</v>
      </c>
      <c r="L1057" s="115">
        <v>108</v>
      </c>
      <c r="M1057" s="107">
        <v>117</v>
      </c>
      <c r="N1057" s="107">
        <v>116</v>
      </c>
      <c r="O1057" s="107">
        <v>107</v>
      </c>
      <c r="P1057" s="107">
        <f>第2表01元データ!Z55</f>
        <v>98</v>
      </c>
      <c r="Q1057" s="107">
        <f t="shared" si="681"/>
        <v>-9</v>
      </c>
      <c r="R1057" s="108">
        <f t="shared" si="682"/>
        <v>-8.4112149532710276</v>
      </c>
      <c r="S1057" s="108"/>
      <c r="T1057" s="100">
        <v>116</v>
      </c>
      <c r="W1057" s="100" t="s">
        <v>370</v>
      </c>
      <c r="X1057" s="100">
        <v>68</v>
      </c>
      <c r="Y1057" s="100">
        <v>54</v>
      </c>
      <c r="Z1057" s="100">
        <v>90</v>
      </c>
      <c r="AA1057" s="100">
        <v>99</v>
      </c>
      <c r="AC1057" s="100" t="s">
        <v>370</v>
      </c>
      <c r="AD1057" s="100">
        <v>103</v>
      </c>
      <c r="AE1057" s="100">
        <v>100</v>
      </c>
      <c r="AF1057" s="100">
        <v>108</v>
      </c>
      <c r="AG1057" s="100">
        <v>117</v>
      </c>
      <c r="AJ1057" s="100" t="str">
        <f t="shared" si="675"/>
        <v>●</v>
      </c>
      <c r="AK1057" s="100" t="str">
        <f t="shared" si="669"/>
        <v>●</v>
      </c>
      <c r="AL1057" s="100" t="str">
        <f t="shared" si="683"/>
        <v>●</v>
      </c>
      <c r="AM1057" s="100" t="str">
        <f t="shared" si="671"/>
        <v>●</v>
      </c>
      <c r="AP1057" s="170" t="str">
        <f t="shared" si="676"/>
        <v>●</v>
      </c>
      <c r="AQ1057" s="100" t="str">
        <f t="shared" si="672"/>
        <v>●</v>
      </c>
      <c r="AR1057" s="100" t="str">
        <f t="shared" si="673"/>
        <v>●</v>
      </c>
      <c r="AS1057" s="100" t="str">
        <f t="shared" si="677"/>
        <v>●</v>
      </c>
    </row>
    <row r="1058" spans="2:45" s="100" customFormat="1" ht="14.25" customHeight="1">
      <c r="B1058" s="102" t="s">
        <v>138</v>
      </c>
      <c r="C1058" s="106">
        <v>41</v>
      </c>
      <c r="D1058" s="107">
        <v>65</v>
      </c>
      <c r="E1058" s="107">
        <v>67</v>
      </c>
      <c r="F1058" s="107">
        <v>73</v>
      </c>
      <c r="G1058" s="107">
        <f>第2表01元データ!X56</f>
        <v>74</v>
      </c>
      <c r="H1058" s="107">
        <f t="shared" si="679"/>
        <v>1</v>
      </c>
      <c r="I1058" s="108">
        <f t="shared" si="680"/>
        <v>1.3698630136986301</v>
      </c>
      <c r="J1058" s="102"/>
      <c r="K1058" s="114" t="s">
        <v>138</v>
      </c>
      <c r="L1058" s="106">
        <v>78</v>
      </c>
      <c r="M1058" s="116">
        <v>85</v>
      </c>
      <c r="N1058" s="107">
        <v>82</v>
      </c>
      <c r="O1058" s="107">
        <v>79</v>
      </c>
      <c r="P1058" s="107">
        <f>第2表01元データ!Z56</f>
        <v>80</v>
      </c>
      <c r="Q1058" s="107">
        <f t="shared" si="681"/>
        <v>1</v>
      </c>
      <c r="R1058" s="108">
        <f t="shared" si="682"/>
        <v>1.2658227848101267</v>
      </c>
      <c r="S1058" s="108"/>
      <c r="T1058" s="100">
        <v>117</v>
      </c>
      <c r="W1058" s="100" t="s">
        <v>371</v>
      </c>
      <c r="X1058" s="100">
        <v>26</v>
      </c>
      <c r="Y1058" s="100">
        <v>47</v>
      </c>
      <c r="Z1058" s="100">
        <v>41</v>
      </c>
      <c r="AA1058" s="100">
        <v>65</v>
      </c>
      <c r="AC1058" s="100" t="s">
        <v>371</v>
      </c>
      <c r="AD1058" s="100">
        <v>59</v>
      </c>
      <c r="AE1058" s="100">
        <v>64</v>
      </c>
      <c r="AF1058" s="100">
        <v>78</v>
      </c>
      <c r="AG1058" s="100">
        <v>85</v>
      </c>
      <c r="AJ1058" s="100" t="str">
        <f t="shared" si="675"/>
        <v>●</v>
      </c>
      <c r="AK1058" s="100" t="str">
        <f t="shared" si="669"/>
        <v>●</v>
      </c>
      <c r="AL1058" s="100" t="str">
        <f t="shared" si="683"/>
        <v>●</v>
      </c>
      <c r="AM1058" s="100" t="str">
        <f t="shared" si="671"/>
        <v>●</v>
      </c>
      <c r="AP1058" s="100" t="str">
        <f t="shared" si="676"/>
        <v>●</v>
      </c>
      <c r="AQ1058" s="170" t="str">
        <f t="shared" si="672"/>
        <v>●</v>
      </c>
      <c r="AR1058" s="100" t="str">
        <f t="shared" si="673"/>
        <v>●</v>
      </c>
      <c r="AS1058" s="100" t="str">
        <f t="shared" si="677"/>
        <v>●</v>
      </c>
    </row>
    <row r="1059" spans="2:45" s="100" customFormat="1" ht="14.25" customHeight="1">
      <c r="B1059" s="102" t="s">
        <v>110</v>
      </c>
      <c r="C1059" s="106">
        <v>33</v>
      </c>
      <c r="D1059" s="107">
        <v>33</v>
      </c>
      <c r="E1059" s="107">
        <v>47</v>
      </c>
      <c r="F1059" s="107">
        <v>48</v>
      </c>
      <c r="G1059" s="107">
        <f>第2表01元データ!X57</f>
        <v>60</v>
      </c>
      <c r="H1059" s="107">
        <f t="shared" si="679"/>
        <v>12</v>
      </c>
      <c r="I1059" s="108">
        <f t="shared" si="680"/>
        <v>25</v>
      </c>
      <c r="J1059" s="102"/>
      <c r="K1059" s="114" t="s">
        <v>110</v>
      </c>
      <c r="L1059" s="106">
        <v>43</v>
      </c>
      <c r="M1059" s="107">
        <v>63</v>
      </c>
      <c r="N1059" s="107">
        <v>80</v>
      </c>
      <c r="O1059" s="107">
        <v>77</v>
      </c>
      <c r="P1059" s="107">
        <f>第2表01元データ!Z57</f>
        <v>73</v>
      </c>
      <c r="Q1059" s="107">
        <f t="shared" si="681"/>
        <v>-4</v>
      </c>
      <c r="R1059" s="108">
        <f t="shared" si="682"/>
        <v>-5.1948051948051948</v>
      </c>
      <c r="S1059" s="108"/>
      <c r="T1059" s="100">
        <v>118</v>
      </c>
      <c r="W1059" s="100" t="s">
        <v>378</v>
      </c>
      <c r="X1059" s="100">
        <v>9</v>
      </c>
      <c r="Y1059" s="100">
        <v>13</v>
      </c>
      <c r="Z1059" s="100">
        <v>33</v>
      </c>
      <c r="AA1059" s="100">
        <v>33</v>
      </c>
      <c r="AC1059" s="100" t="s">
        <v>378</v>
      </c>
      <c r="AD1059" s="100">
        <v>28</v>
      </c>
      <c r="AE1059" s="100">
        <v>39</v>
      </c>
      <c r="AF1059" s="100">
        <v>43</v>
      </c>
      <c r="AG1059" s="100">
        <v>63</v>
      </c>
      <c r="AJ1059" s="100" t="str">
        <f t="shared" si="675"/>
        <v>●</v>
      </c>
      <c r="AK1059" s="100" t="str">
        <f t="shared" si="669"/>
        <v>●</v>
      </c>
      <c r="AL1059" s="100" t="str">
        <f t="shared" si="683"/>
        <v>●</v>
      </c>
      <c r="AM1059" s="100" t="str">
        <f t="shared" si="671"/>
        <v>●</v>
      </c>
      <c r="AP1059" s="100" t="str">
        <f t="shared" si="676"/>
        <v>●</v>
      </c>
      <c r="AQ1059" s="100" t="str">
        <f t="shared" si="672"/>
        <v>●</v>
      </c>
      <c r="AR1059" s="100" t="str">
        <f t="shared" si="673"/>
        <v>●</v>
      </c>
      <c r="AS1059" s="100" t="str">
        <f t="shared" si="677"/>
        <v>●</v>
      </c>
    </row>
    <row r="1060" spans="2:45" s="100" customFormat="1" ht="14.25" customHeight="1">
      <c r="B1060" s="119" t="s">
        <v>111</v>
      </c>
      <c r="C1060" s="120" t="s">
        <v>313</v>
      </c>
      <c r="D1060" s="116" t="s">
        <v>313</v>
      </c>
      <c r="E1060" s="116" t="s">
        <v>313</v>
      </c>
      <c r="F1060" s="116">
        <v>4</v>
      </c>
      <c r="G1060" s="107">
        <f>第2表01元データ!X58</f>
        <v>11</v>
      </c>
      <c r="H1060" s="107"/>
      <c r="I1060" s="108"/>
      <c r="K1060" s="119" t="s">
        <v>111</v>
      </c>
      <c r="L1060" s="120" t="s">
        <v>313</v>
      </c>
      <c r="M1060" s="116" t="s">
        <v>313</v>
      </c>
      <c r="N1060" s="116" t="s">
        <v>313</v>
      </c>
      <c r="O1060" s="116">
        <v>6</v>
      </c>
      <c r="P1060" s="107">
        <f>第2表01元データ!Z58</f>
        <v>71</v>
      </c>
      <c r="Q1060" s="107"/>
      <c r="R1060" s="108"/>
      <c r="T1060" s="100">
        <v>119</v>
      </c>
    </row>
    <row r="1061" spans="2:45" s="100" customFormat="1" ht="14.25" customHeight="1">
      <c r="G1061" s="168"/>
      <c r="P1061" s="168"/>
    </row>
    <row r="1062" spans="2:45" s="100" customFormat="1" ht="14.25" customHeight="1">
      <c r="G1062" s="168"/>
      <c r="P1062" s="168"/>
    </row>
    <row r="1063" spans="2:45" s="99" customFormat="1" ht="14.25" customHeight="1">
      <c r="B1063" s="99" t="str">
        <f>LEFT(B1003,LEN(B1003)-2)&amp;+"女"</f>
        <v>最上・女</v>
      </c>
      <c r="H1063" s="99" t="s">
        <v>805</v>
      </c>
      <c r="I1063" s="380">
        <f>令和2年9月末住基人口!K25</f>
        <v>1719</v>
      </c>
      <c r="K1063" s="99" t="str">
        <f>LEFT(K1003,LEN(K1003)-2)&amp;+"女"</f>
        <v>花園・女</v>
      </c>
      <c r="Q1063" s="99" t="s">
        <v>805</v>
      </c>
      <c r="R1063" s="380">
        <f>令和2年9月末住基人口!K34</f>
        <v>2418</v>
      </c>
      <c r="W1063" s="100"/>
      <c r="X1063" s="100"/>
      <c r="Y1063" s="100"/>
      <c r="Z1063" s="100"/>
      <c r="AA1063" s="100"/>
      <c r="AB1063" s="100"/>
      <c r="AC1063" s="100"/>
      <c r="AD1063" s="100"/>
      <c r="AE1063" s="100"/>
      <c r="AF1063" s="100"/>
      <c r="AG1063" s="100"/>
    </row>
    <row r="1064" spans="2:45" s="100" customFormat="1" ht="14.25" customHeight="1">
      <c r="B1064" s="583" t="s">
        <v>335</v>
      </c>
      <c r="C1064" s="101"/>
      <c r="D1064" s="101"/>
      <c r="E1064" s="101"/>
      <c r="F1064" s="101"/>
      <c r="G1064" s="135"/>
      <c r="H1064" s="131"/>
      <c r="I1064" s="131"/>
      <c r="J1064" s="102"/>
      <c r="K1064" s="583" t="s">
        <v>335</v>
      </c>
      <c r="L1064" s="101"/>
      <c r="M1064" s="101"/>
      <c r="N1064" s="101"/>
      <c r="O1064" s="101"/>
      <c r="P1064" s="135"/>
      <c r="Q1064" s="131"/>
      <c r="R1064" s="131"/>
      <c r="S1064" s="103"/>
    </row>
    <row r="1065" spans="2:45" s="100" customFormat="1" ht="14.25" customHeight="1">
      <c r="B1065" s="584"/>
      <c r="C1065" s="130" t="str">
        <f>$C$4</f>
        <v>平成12年</v>
      </c>
      <c r="D1065" s="130" t="str">
        <f>$D$4</f>
        <v>平成17年</v>
      </c>
      <c r="E1065" s="130" t="str">
        <f>$E$4</f>
        <v>平成22年</v>
      </c>
      <c r="F1065" s="130" t="s">
        <v>410</v>
      </c>
      <c r="G1065" s="130" t="s">
        <v>739</v>
      </c>
      <c r="H1065" s="133" t="str">
        <f>$H$4</f>
        <v>対平成</v>
      </c>
      <c r="I1065" s="134" t="str">
        <f>$I$4</f>
        <v>27年</v>
      </c>
      <c r="J1065" s="102"/>
      <c r="K1065" s="584"/>
      <c r="L1065" s="130" t="str">
        <f>$C$4</f>
        <v>平成12年</v>
      </c>
      <c r="M1065" s="130" t="str">
        <f>$D$4</f>
        <v>平成17年</v>
      </c>
      <c r="N1065" s="130" t="str">
        <f>$E$4</f>
        <v>平成22年</v>
      </c>
      <c r="O1065" s="130" t="s">
        <v>410</v>
      </c>
      <c r="P1065" s="130" t="s">
        <v>739</v>
      </c>
      <c r="Q1065" s="133" t="str">
        <f>$H$4</f>
        <v>対平成</v>
      </c>
      <c r="R1065" s="134" t="str">
        <f>$I$4</f>
        <v>27年</v>
      </c>
      <c r="S1065" s="103"/>
    </row>
    <row r="1066" spans="2:45" s="100" customFormat="1" ht="14.25" customHeight="1">
      <c r="B1066" s="585"/>
      <c r="C1066" s="104"/>
      <c r="D1066" s="104"/>
      <c r="E1066" s="104"/>
      <c r="F1066" s="104"/>
      <c r="G1066" s="104"/>
      <c r="H1066" s="132" t="s">
        <v>88</v>
      </c>
      <c r="I1066" s="133" t="s">
        <v>398</v>
      </c>
      <c r="J1066" s="102"/>
      <c r="K1066" s="585"/>
      <c r="L1066" s="104"/>
      <c r="M1066" s="104"/>
      <c r="N1066" s="104"/>
      <c r="O1066" s="104"/>
      <c r="P1066" s="104"/>
      <c r="Q1066" s="132" t="s">
        <v>88</v>
      </c>
      <c r="R1066" s="133" t="s">
        <v>398</v>
      </c>
      <c r="S1066" s="103"/>
    </row>
    <row r="1067" spans="2:45" s="199" customFormat="1" ht="14.25" customHeight="1">
      <c r="B1067" s="200" t="s">
        <v>90</v>
      </c>
      <c r="C1067" s="198">
        <v>2372</v>
      </c>
      <c r="D1067" s="194">
        <v>2186</v>
      </c>
      <c r="E1067" s="194">
        <v>2018</v>
      </c>
      <c r="F1067" s="194">
        <v>1867</v>
      </c>
      <c r="G1067" s="194">
        <f>IF(COUNTIF(G1072:G1090,"x"),"x",IF(SUM(G1072:G1090)=0,"-",SUM(G1072:G1090)))</f>
        <v>1648</v>
      </c>
      <c r="H1067" s="193">
        <f t="shared" ref="H1067:H1070" si="684">IF(G1067="x","x",IF(AND(G1067="-",F1067="-"),"-",IF(AND(G1067="-",F1067&gt;0),F1067*-1,IF(AND(G1067&gt;0,F1067="-"),G1067,G1067-F1067))))</f>
        <v>-219</v>
      </c>
      <c r="I1067" s="195">
        <f t="shared" ref="I1067:I1070" si="685">IF(H1067="x","x",IF(H1067="-","-",IF(AND(F1067="-",G1067&gt;0),"皆増",IF(AND(F1067&gt;0,G1067="-"),"皆減",H1067/F1067*100))))</f>
        <v>-11.730048205677559</v>
      </c>
      <c r="J1067" s="196"/>
      <c r="K1067" s="197" t="s">
        <v>90</v>
      </c>
      <c r="L1067" s="202">
        <v>3103</v>
      </c>
      <c r="M1067" s="203">
        <v>2995</v>
      </c>
      <c r="N1067" s="203">
        <v>2742</v>
      </c>
      <c r="O1067" s="203">
        <v>2516</v>
      </c>
      <c r="P1067" s="194">
        <f>IF(COUNTIF(P1072:P1090,"x"),"x",IF(SUM(P1072:P1090)=0,"-",SUM(P1072:P1090)))</f>
        <v>2338</v>
      </c>
      <c r="Q1067" s="193">
        <f t="shared" ref="Q1067:Q1070" si="686">IF(P1067="x","x",IF(AND(P1067="-",O1067="-"),"-",IF(AND(P1067="-",O1067&gt;0),O1067*-1,IF(AND(P1067&gt;0,O1067="-"),P1067,P1067-O1067))))</f>
        <v>-178</v>
      </c>
      <c r="R1067" s="195">
        <f>IF(Q1067="x","x",IF(Q1067="-","-",IF(AND(O1067="-",P1067&gt;0),"皆増",IF(AND(O1067&gt;0,P1067="-"),"皆減",Q1067/O1067*100))))</f>
        <v>-7.0747217806041336</v>
      </c>
      <c r="S1067" s="195"/>
      <c r="W1067" s="199" t="s">
        <v>373</v>
      </c>
      <c r="X1067" s="199">
        <v>2662</v>
      </c>
      <c r="Y1067" s="199">
        <v>2375</v>
      </c>
      <c r="Z1067" s="199">
        <v>2372</v>
      </c>
      <c r="AA1067" s="199">
        <v>2186</v>
      </c>
      <c r="AC1067" s="199" t="s">
        <v>373</v>
      </c>
      <c r="AD1067" s="199">
        <v>3694</v>
      </c>
      <c r="AE1067" s="199">
        <v>3364</v>
      </c>
      <c r="AF1067" s="199">
        <v>3103</v>
      </c>
      <c r="AG1067" s="199">
        <v>2995</v>
      </c>
      <c r="AJ1067" s="199" t="str">
        <f>IF(C1067=X1067,"○","●")</f>
        <v>●</v>
      </c>
      <c r="AK1067" s="199" t="str">
        <f t="shared" ref="AK1067:AK1089" si="687">IF(D1067=Y1067,"○","●")</f>
        <v>●</v>
      </c>
      <c r="AL1067" s="199" t="str">
        <f t="shared" ref="AL1067:AL1068" si="688">IF(E1067=Z1067,"○","●")</f>
        <v>●</v>
      </c>
      <c r="AM1067" s="199" t="str">
        <f t="shared" ref="AM1067:AM1089" si="689">IF(F1067=AA1067,"○","●")</f>
        <v>●</v>
      </c>
      <c r="AP1067" s="204" t="str">
        <f>IF(L1067=AD1067,"○","●")</f>
        <v>●</v>
      </c>
      <c r="AQ1067" s="204" t="str">
        <f t="shared" ref="AQ1067:AQ1089" si="690">IF(M1067=AE1067,"○","●")</f>
        <v>●</v>
      </c>
      <c r="AR1067" s="199" t="str">
        <f t="shared" ref="AR1067:AR1089" si="691">IF(N1067=AF1067,"○","●")</f>
        <v>●</v>
      </c>
      <c r="AS1067" s="199" t="str">
        <f t="shared" ref="AS1067" si="692">IF(O1067=AG1067,"○","●")</f>
        <v>●</v>
      </c>
    </row>
    <row r="1068" spans="2:45" s="100" customFormat="1" ht="14.25" customHeight="1">
      <c r="B1068" s="105" t="s">
        <v>91</v>
      </c>
      <c r="C1068" s="106">
        <v>230</v>
      </c>
      <c r="D1068" s="107">
        <v>213</v>
      </c>
      <c r="E1068" s="107">
        <v>187</v>
      </c>
      <c r="F1068" s="107">
        <v>170</v>
      </c>
      <c r="G1068" s="107">
        <f>IF(COUNTIF(G1072:G1074,"x"),"x",IF(SUM(G1072:G1074)=0,"-",SUM(G1072:G1074)))</f>
        <v>142</v>
      </c>
      <c r="H1068" s="107">
        <f t="shared" si="684"/>
        <v>-28</v>
      </c>
      <c r="I1068" s="108">
        <f t="shared" si="685"/>
        <v>-16.470588235294116</v>
      </c>
      <c r="J1068" s="102"/>
      <c r="K1068" s="109" t="s">
        <v>91</v>
      </c>
      <c r="L1068" s="106">
        <v>216</v>
      </c>
      <c r="M1068" s="107">
        <v>195</v>
      </c>
      <c r="N1068" s="107">
        <v>179</v>
      </c>
      <c r="O1068" s="107">
        <v>188</v>
      </c>
      <c r="P1068" s="107">
        <f>IF(COUNTIF(P1072:P1074,"x"),"x",IF(SUM(P1072:P1074)=0,"-",SUM(P1072:P1074)))</f>
        <v>151</v>
      </c>
      <c r="Q1068" s="107">
        <f t="shared" si="686"/>
        <v>-37</v>
      </c>
      <c r="R1068" s="108">
        <f t="shared" ref="R1068:R1070" si="693">IF(Q1068="x","x",IF(Q1068="-","-",IF(AND(O1068="-",P1068&gt;0),"皆増",IF(AND(O1068&gt;0,P1068="-"),"皆減",Q1068/O1068*100))))</f>
        <v>-19.680851063829788</v>
      </c>
      <c r="S1068" s="108"/>
      <c r="W1068" s="100" t="s">
        <v>374</v>
      </c>
      <c r="X1068" s="100">
        <v>373</v>
      </c>
      <c r="Y1068" s="100">
        <v>226</v>
      </c>
      <c r="Z1068" s="100">
        <v>230</v>
      </c>
      <c r="AA1068" s="100">
        <v>213</v>
      </c>
      <c r="AC1068" s="100" t="s">
        <v>374</v>
      </c>
      <c r="AD1068" s="100">
        <v>366</v>
      </c>
      <c r="AE1068" s="100">
        <v>295</v>
      </c>
      <c r="AF1068" s="100">
        <v>216</v>
      </c>
      <c r="AG1068" s="100">
        <v>195</v>
      </c>
      <c r="AJ1068" s="100" t="str">
        <f t="shared" ref="AJ1068:AJ1089" si="694">IF(C1068=X1068,"○","●")</f>
        <v>●</v>
      </c>
      <c r="AK1068" s="100" t="str">
        <f t="shared" si="687"/>
        <v>●</v>
      </c>
      <c r="AL1068" s="100" t="str">
        <f t="shared" si="688"/>
        <v>●</v>
      </c>
      <c r="AM1068" s="100" t="str">
        <f t="shared" si="689"/>
        <v>●</v>
      </c>
      <c r="AP1068" s="100" t="str">
        <f t="shared" ref="AP1068:AP1089" si="695">IF(L1068=AD1068,"○","●")</f>
        <v>●</v>
      </c>
      <c r="AQ1068" s="100" t="str">
        <f t="shared" si="690"/>
        <v>●</v>
      </c>
      <c r="AR1068" s="100" t="str">
        <f t="shared" si="691"/>
        <v>●</v>
      </c>
      <c r="AS1068" s="100" t="str">
        <f>IF(O1068=AG1068,"○","●")</f>
        <v>●</v>
      </c>
    </row>
    <row r="1069" spans="2:45" s="100" customFormat="1" ht="14.25" customHeight="1">
      <c r="B1069" s="105" t="s">
        <v>92</v>
      </c>
      <c r="C1069" s="106">
        <v>1511</v>
      </c>
      <c r="D1069" s="107">
        <v>1318</v>
      </c>
      <c r="E1069" s="107">
        <v>1118</v>
      </c>
      <c r="F1069" s="107">
        <v>929</v>
      </c>
      <c r="G1069" s="296">
        <f>IF(COUNTIF(G1075:G1084,"x"),"x",IF(SUM(G1075:G1084)=0,"-",SUM(G1075:G1084)))</f>
        <v>748</v>
      </c>
      <c r="H1069" s="107">
        <f t="shared" si="684"/>
        <v>-181</v>
      </c>
      <c r="I1069" s="108">
        <f t="shared" si="685"/>
        <v>-19.483315392895587</v>
      </c>
      <c r="J1069" s="102"/>
      <c r="K1069" s="109" t="s">
        <v>92</v>
      </c>
      <c r="L1069" s="106">
        <v>1894</v>
      </c>
      <c r="M1069" s="107">
        <v>1730</v>
      </c>
      <c r="N1069" s="107">
        <v>1506</v>
      </c>
      <c r="O1069" s="107">
        <v>1247</v>
      </c>
      <c r="P1069" s="296">
        <f>IF(COUNTIF(P1075:P1084,"x"),"x",IF(SUM(P1075:P1084)=0,"-",SUM(P1075:P1084)))</f>
        <v>1120</v>
      </c>
      <c r="Q1069" s="107">
        <f t="shared" si="686"/>
        <v>-127</v>
      </c>
      <c r="R1069" s="108">
        <f t="shared" si="693"/>
        <v>-10.184442662389735</v>
      </c>
      <c r="S1069" s="108"/>
      <c r="W1069" s="100" t="s">
        <v>375</v>
      </c>
      <c r="X1069" s="100">
        <v>1825</v>
      </c>
      <c r="Y1069" s="100">
        <v>1585</v>
      </c>
      <c r="Z1069" s="100">
        <v>1511</v>
      </c>
      <c r="AA1069" s="100">
        <v>1318</v>
      </c>
      <c r="AC1069" s="100" t="s">
        <v>375</v>
      </c>
      <c r="AD1069" s="100">
        <v>2474</v>
      </c>
      <c r="AE1069" s="100">
        <v>2158</v>
      </c>
      <c r="AF1069" s="100">
        <v>1894</v>
      </c>
      <c r="AG1069" s="100">
        <v>1730</v>
      </c>
      <c r="AJ1069" s="100" t="str">
        <f t="shared" si="694"/>
        <v>●</v>
      </c>
      <c r="AK1069" s="100" t="str">
        <f t="shared" si="687"/>
        <v>●</v>
      </c>
      <c r="AL1069" s="100" t="str">
        <f>IF(E1069=Z1069,"○","●")</f>
        <v>●</v>
      </c>
      <c r="AM1069" s="100" t="str">
        <f t="shared" si="689"/>
        <v>●</v>
      </c>
      <c r="AP1069" s="100" t="str">
        <f t="shared" si="695"/>
        <v>●</v>
      </c>
      <c r="AQ1069" s="100" t="str">
        <f t="shared" si="690"/>
        <v>●</v>
      </c>
      <c r="AR1069" s="100" t="str">
        <f t="shared" si="691"/>
        <v>●</v>
      </c>
      <c r="AS1069" s="100" t="str">
        <f t="shared" ref="AS1069:AS1089" si="696">IF(O1069=AG1069,"○","●")</f>
        <v>●</v>
      </c>
    </row>
    <row r="1070" spans="2:45" s="100" customFormat="1" ht="14.25" customHeight="1">
      <c r="B1070" s="105" t="s">
        <v>93</v>
      </c>
      <c r="C1070" s="106">
        <v>631</v>
      </c>
      <c r="D1070" s="107">
        <v>655</v>
      </c>
      <c r="E1070" s="107">
        <v>713</v>
      </c>
      <c r="F1070" s="107">
        <v>765</v>
      </c>
      <c r="G1070" s="107">
        <f>IF(COUNTIF(G1085:G1089,"x"),"x",IF(SUM(G1085,G1089)=0,"-",SUM(G1085:G1089)))</f>
        <v>753</v>
      </c>
      <c r="H1070" s="107">
        <f t="shared" si="684"/>
        <v>-12</v>
      </c>
      <c r="I1070" s="108">
        <f t="shared" si="685"/>
        <v>-1.5686274509803921</v>
      </c>
      <c r="J1070" s="102"/>
      <c r="K1070" s="109" t="s">
        <v>93</v>
      </c>
      <c r="L1070" s="115">
        <v>993</v>
      </c>
      <c r="M1070" s="116">
        <v>1070</v>
      </c>
      <c r="N1070" s="107">
        <v>1057</v>
      </c>
      <c r="O1070" s="107">
        <v>1077</v>
      </c>
      <c r="P1070" s="107">
        <f>IF(COUNTIF(P1085:P1089,"x"),"x",IF(SUM(P1085,P1089)=0,"-",SUM(P1085:P1089)))</f>
        <v>1014</v>
      </c>
      <c r="Q1070" s="107">
        <f t="shared" si="686"/>
        <v>-63</v>
      </c>
      <c r="R1070" s="108">
        <f t="shared" si="693"/>
        <v>-5.8495821727019495</v>
      </c>
      <c r="S1070" s="108"/>
      <c r="W1070" s="100" t="s">
        <v>376</v>
      </c>
      <c r="X1070" s="100">
        <v>464</v>
      </c>
      <c r="Y1070" s="100">
        <v>564</v>
      </c>
      <c r="Z1070" s="100">
        <v>631</v>
      </c>
      <c r="AA1070" s="100">
        <v>655</v>
      </c>
      <c r="AC1070" s="100" t="s">
        <v>376</v>
      </c>
      <c r="AD1070" s="100">
        <v>854</v>
      </c>
      <c r="AE1070" s="100">
        <v>911</v>
      </c>
      <c r="AF1070" s="100">
        <v>993</v>
      </c>
      <c r="AG1070" s="100">
        <v>1070</v>
      </c>
      <c r="AJ1070" s="100" t="str">
        <f t="shared" si="694"/>
        <v>●</v>
      </c>
      <c r="AK1070" s="100" t="str">
        <f t="shared" si="687"/>
        <v>●</v>
      </c>
      <c r="AL1070" s="100" t="str">
        <f t="shared" ref="AL1070:AL1079" si="697">IF(E1070=Z1070,"○","●")</f>
        <v>●</v>
      </c>
      <c r="AM1070" s="100" t="str">
        <f t="shared" si="689"/>
        <v>●</v>
      </c>
      <c r="AP1070" s="170" t="str">
        <f t="shared" si="695"/>
        <v>●</v>
      </c>
      <c r="AQ1070" s="170" t="str">
        <f t="shared" si="690"/>
        <v>●</v>
      </c>
      <c r="AR1070" s="100" t="str">
        <f t="shared" si="691"/>
        <v>●</v>
      </c>
      <c r="AS1070" s="100" t="str">
        <f t="shared" si="696"/>
        <v>●</v>
      </c>
    </row>
    <row r="1071" spans="2:45" s="100" customFormat="1" ht="14.25" customHeight="1">
      <c r="B1071" s="102"/>
      <c r="C1071" s="106"/>
      <c r="D1071" s="112"/>
      <c r="E1071" s="112"/>
      <c r="F1071" s="112"/>
      <c r="G1071" s="112"/>
      <c r="H1071" s="112"/>
      <c r="I1071" s="113"/>
      <c r="J1071" s="102"/>
      <c r="K1071" s="114"/>
      <c r="L1071" s="106"/>
      <c r="M1071" s="112"/>
      <c r="N1071" s="112"/>
      <c r="O1071" s="112"/>
      <c r="P1071" s="112"/>
      <c r="Q1071" s="112"/>
      <c r="R1071" s="113"/>
      <c r="S1071" s="113"/>
      <c r="AJ1071" s="100" t="str">
        <f t="shared" si="694"/>
        <v>○</v>
      </c>
      <c r="AK1071" s="100" t="str">
        <f t="shared" si="687"/>
        <v>○</v>
      </c>
      <c r="AL1071" s="100" t="str">
        <f t="shared" si="697"/>
        <v>○</v>
      </c>
      <c r="AM1071" s="100" t="str">
        <f t="shared" si="689"/>
        <v>○</v>
      </c>
      <c r="AP1071" s="100" t="str">
        <f t="shared" si="695"/>
        <v>○</v>
      </c>
      <c r="AQ1071" s="100" t="str">
        <f t="shared" si="690"/>
        <v>○</v>
      </c>
      <c r="AR1071" s="100" t="str">
        <f t="shared" si="691"/>
        <v>○</v>
      </c>
      <c r="AS1071" s="100" t="str">
        <f t="shared" si="696"/>
        <v>○</v>
      </c>
    </row>
    <row r="1072" spans="2:45" s="100" customFormat="1" ht="14.25" customHeight="1">
      <c r="B1072" s="102" t="s">
        <v>94</v>
      </c>
      <c r="C1072" s="106">
        <v>78</v>
      </c>
      <c r="D1072" s="107">
        <v>75</v>
      </c>
      <c r="E1072" s="107">
        <v>55</v>
      </c>
      <c r="F1072" s="107">
        <v>49</v>
      </c>
      <c r="G1072" s="107">
        <f>第2表01元データ!X66</f>
        <v>38</v>
      </c>
      <c r="H1072" s="107">
        <f t="shared" ref="H1072:H1089" si="698">IF(G1072="x","x",IF(AND(G1072="-",F1072="-"),"-",IF(AND(G1072="-",F1072&gt;0),F1072*-1,IF(AND(G1072&gt;0,F1072="-"),G1072,G1072-F1072))))</f>
        <v>-11</v>
      </c>
      <c r="I1072" s="108">
        <f t="shared" ref="I1072:I1089" si="699">IF(H1072="x","x",IF(H1072="-","-",IF(AND(F1072="-",G1072&gt;0),"皆増",IF(AND(F1072&gt;0,G1072="-"),"皆減",H1072/F1072*100))))</f>
        <v>-22.448979591836736</v>
      </c>
      <c r="J1072" s="102"/>
      <c r="K1072" s="114" t="s">
        <v>94</v>
      </c>
      <c r="L1072" s="106">
        <v>57</v>
      </c>
      <c r="M1072" s="107">
        <v>51</v>
      </c>
      <c r="N1072" s="107">
        <v>66</v>
      </c>
      <c r="O1072" s="107">
        <v>53</v>
      </c>
      <c r="P1072" s="107">
        <f>第2表01元データ!Z66</f>
        <v>31</v>
      </c>
      <c r="Q1072" s="107">
        <f t="shared" ref="Q1072:Q1089" si="700">IF(P1072="x","x",IF(AND(P1072="-",O1072="-"),"-",IF(AND(P1072="-",O1072&gt;0),O1072*-1,IF(AND(P1072&gt;0,O1072="-"),P1072,P1072-O1072))))</f>
        <v>-22</v>
      </c>
      <c r="R1072" s="108">
        <f t="shared" ref="R1072:R1089" si="701">IF(Q1072="x","x",IF(Q1072="-","-",IF(AND(O1072="-",P1072&gt;0),"皆増",IF(AND(O1072&gt;0,P1072="-"),"皆減",Q1072/O1072*100))))</f>
        <v>-41.509433962264154</v>
      </c>
      <c r="S1072" s="108"/>
      <c r="T1072" s="100">
        <v>201</v>
      </c>
      <c r="W1072" s="100" t="s">
        <v>377</v>
      </c>
      <c r="X1072" s="100">
        <v>85</v>
      </c>
      <c r="Y1072" s="100">
        <v>55</v>
      </c>
      <c r="Z1072" s="100">
        <v>78</v>
      </c>
      <c r="AA1072" s="100">
        <v>75</v>
      </c>
      <c r="AC1072" s="100" t="s">
        <v>377</v>
      </c>
      <c r="AD1072" s="100">
        <v>93</v>
      </c>
      <c r="AE1072" s="100">
        <v>77</v>
      </c>
      <c r="AF1072" s="100">
        <v>57</v>
      </c>
      <c r="AG1072" s="100">
        <v>51</v>
      </c>
      <c r="AJ1072" s="100" t="str">
        <f t="shared" si="694"/>
        <v>●</v>
      </c>
      <c r="AK1072" s="100" t="str">
        <f t="shared" si="687"/>
        <v>●</v>
      </c>
      <c r="AL1072" s="100" t="str">
        <f t="shared" si="697"/>
        <v>●</v>
      </c>
      <c r="AM1072" s="100" t="str">
        <f t="shared" si="689"/>
        <v>●</v>
      </c>
      <c r="AP1072" s="100" t="str">
        <f t="shared" si="695"/>
        <v>●</v>
      </c>
      <c r="AQ1072" s="100" t="str">
        <f t="shared" si="690"/>
        <v>●</v>
      </c>
      <c r="AR1072" s="100" t="str">
        <f t="shared" si="691"/>
        <v>●</v>
      </c>
      <c r="AS1072" s="100" t="str">
        <f t="shared" si="696"/>
        <v>●</v>
      </c>
    </row>
    <row r="1073" spans="2:45" s="100" customFormat="1" ht="14.25" customHeight="1">
      <c r="B1073" s="102" t="s">
        <v>123</v>
      </c>
      <c r="C1073" s="106">
        <v>74</v>
      </c>
      <c r="D1073" s="107">
        <v>66</v>
      </c>
      <c r="E1073" s="107">
        <v>63</v>
      </c>
      <c r="F1073" s="107">
        <v>59</v>
      </c>
      <c r="G1073" s="107">
        <f>第2表01元データ!X67</f>
        <v>43</v>
      </c>
      <c r="H1073" s="107">
        <f t="shared" si="698"/>
        <v>-16</v>
      </c>
      <c r="I1073" s="108">
        <f t="shared" si="699"/>
        <v>-27.118644067796609</v>
      </c>
      <c r="J1073" s="102"/>
      <c r="K1073" s="114" t="s">
        <v>123</v>
      </c>
      <c r="L1073" s="106">
        <v>73</v>
      </c>
      <c r="M1073" s="107">
        <v>62</v>
      </c>
      <c r="N1073" s="107">
        <v>53</v>
      </c>
      <c r="O1073" s="107">
        <v>68</v>
      </c>
      <c r="P1073" s="107">
        <f>第2表01元データ!Z67</f>
        <v>54</v>
      </c>
      <c r="Q1073" s="107">
        <f t="shared" si="700"/>
        <v>-14</v>
      </c>
      <c r="R1073" s="108">
        <f t="shared" si="701"/>
        <v>-20.588235294117645</v>
      </c>
      <c r="S1073" s="108"/>
      <c r="T1073" s="100">
        <v>202</v>
      </c>
      <c r="W1073" s="99" t="s">
        <v>356</v>
      </c>
      <c r="X1073" s="99">
        <v>100</v>
      </c>
      <c r="Y1073" s="99">
        <v>74</v>
      </c>
      <c r="Z1073" s="99">
        <v>74</v>
      </c>
      <c r="AA1073" s="99">
        <v>66</v>
      </c>
      <c r="AB1073" s="99"/>
      <c r="AC1073" s="99" t="s">
        <v>356</v>
      </c>
      <c r="AD1073" s="99">
        <v>123</v>
      </c>
      <c r="AE1073" s="99">
        <v>92</v>
      </c>
      <c r="AF1073" s="99">
        <v>73</v>
      </c>
      <c r="AG1073" s="99">
        <v>62</v>
      </c>
      <c r="AJ1073" s="100" t="str">
        <f t="shared" si="694"/>
        <v>●</v>
      </c>
      <c r="AK1073" s="100" t="str">
        <f t="shared" si="687"/>
        <v>●</v>
      </c>
      <c r="AL1073" s="100" t="str">
        <f t="shared" si="697"/>
        <v>●</v>
      </c>
      <c r="AM1073" s="100" t="str">
        <f t="shared" si="689"/>
        <v>●</v>
      </c>
      <c r="AP1073" s="100" t="str">
        <f t="shared" si="695"/>
        <v>●</v>
      </c>
      <c r="AQ1073" s="100" t="str">
        <f t="shared" si="690"/>
        <v>●</v>
      </c>
      <c r="AR1073" s="100" t="str">
        <f t="shared" si="691"/>
        <v>●</v>
      </c>
      <c r="AS1073" s="100" t="str">
        <f t="shared" si="696"/>
        <v>●</v>
      </c>
    </row>
    <row r="1074" spans="2:45" s="100" customFormat="1" ht="14.25" customHeight="1">
      <c r="B1074" s="102" t="s">
        <v>124</v>
      </c>
      <c r="C1074" s="106">
        <v>78</v>
      </c>
      <c r="D1074" s="107">
        <v>72</v>
      </c>
      <c r="E1074" s="107">
        <v>69</v>
      </c>
      <c r="F1074" s="107">
        <v>62</v>
      </c>
      <c r="G1074" s="107">
        <f>第2表01元データ!X68</f>
        <v>61</v>
      </c>
      <c r="H1074" s="107">
        <f t="shared" si="698"/>
        <v>-1</v>
      </c>
      <c r="I1074" s="108">
        <f t="shared" si="699"/>
        <v>-1.6129032258064515</v>
      </c>
      <c r="J1074" s="102"/>
      <c r="K1074" s="114" t="s">
        <v>124</v>
      </c>
      <c r="L1074" s="106">
        <v>86</v>
      </c>
      <c r="M1074" s="107">
        <v>82</v>
      </c>
      <c r="N1074" s="107">
        <v>60</v>
      </c>
      <c r="O1074" s="107">
        <v>67</v>
      </c>
      <c r="P1074" s="107">
        <f>第2表01元データ!Z68</f>
        <v>66</v>
      </c>
      <c r="Q1074" s="107">
        <f t="shared" si="700"/>
        <v>-1</v>
      </c>
      <c r="R1074" s="108">
        <f t="shared" si="701"/>
        <v>-1.4925373134328357</v>
      </c>
      <c r="S1074" s="108"/>
      <c r="T1074" s="100">
        <v>203</v>
      </c>
      <c r="W1074" s="100" t="s">
        <v>357</v>
      </c>
      <c r="X1074" s="100">
        <v>188</v>
      </c>
      <c r="Y1074" s="100">
        <v>97</v>
      </c>
      <c r="Z1074" s="100">
        <v>78</v>
      </c>
      <c r="AA1074" s="100">
        <v>72</v>
      </c>
      <c r="AC1074" s="100" t="s">
        <v>357</v>
      </c>
      <c r="AD1074" s="100">
        <v>150</v>
      </c>
      <c r="AE1074" s="100">
        <v>126</v>
      </c>
      <c r="AF1074" s="100">
        <v>86</v>
      </c>
      <c r="AG1074" s="100">
        <v>82</v>
      </c>
      <c r="AJ1074" s="100" t="str">
        <f t="shared" si="694"/>
        <v>●</v>
      </c>
      <c r="AK1074" s="100" t="str">
        <f t="shared" si="687"/>
        <v>●</v>
      </c>
      <c r="AL1074" s="100" t="str">
        <f t="shared" si="697"/>
        <v>●</v>
      </c>
      <c r="AM1074" s="100" t="str">
        <f t="shared" si="689"/>
        <v>●</v>
      </c>
      <c r="AP1074" s="100" t="str">
        <f t="shared" si="695"/>
        <v>●</v>
      </c>
      <c r="AQ1074" s="100" t="str">
        <f t="shared" si="690"/>
        <v>●</v>
      </c>
      <c r="AR1074" s="100" t="str">
        <f t="shared" si="691"/>
        <v>●</v>
      </c>
      <c r="AS1074" s="100" t="str">
        <f t="shared" si="696"/>
        <v>●</v>
      </c>
    </row>
    <row r="1075" spans="2:45" s="100" customFormat="1" ht="14.25" customHeight="1">
      <c r="B1075" s="102" t="s">
        <v>125</v>
      </c>
      <c r="C1075" s="106">
        <v>103</v>
      </c>
      <c r="D1075" s="107">
        <v>74</v>
      </c>
      <c r="E1075" s="107">
        <v>71</v>
      </c>
      <c r="F1075" s="107">
        <v>65</v>
      </c>
      <c r="G1075" s="107">
        <f>第2表01元データ!X69</f>
        <v>58</v>
      </c>
      <c r="H1075" s="107">
        <f t="shared" si="698"/>
        <v>-7</v>
      </c>
      <c r="I1075" s="108">
        <f t="shared" si="699"/>
        <v>-10.76923076923077</v>
      </c>
      <c r="J1075" s="102"/>
      <c r="K1075" s="114" t="s">
        <v>125</v>
      </c>
      <c r="L1075" s="106">
        <v>120</v>
      </c>
      <c r="M1075" s="107">
        <v>100</v>
      </c>
      <c r="N1075" s="107">
        <v>94</v>
      </c>
      <c r="O1075" s="107">
        <v>72</v>
      </c>
      <c r="P1075" s="107">
        <f>第2表01元データ!Z69</f>
        <v>64</v>
      </c>
      <c r="Q1075" s="107">
        <f t="shared" si="700"/>
        <v>-8</v>
      </c>
      <c r="R1075" s="108">
        <f t="shared" si="701"/>
        <v>-11.111111111111111</v>
      </c>
      <c r="S1075" s="108"/>
      <c r="T1075" s="100">
        <v>204</v>
      </c>
      <c r="W1075" s="100" t="s">
        <v>358</v>
      </c>
      <c r="X1075" s="100">
        <v>188</v>
      </c>
      <c r="Y1075" s="100">
        <v>170</v>
      </c>
      <c r="Z1075" s="100">
        <v>103</v>
      </c>
      <c r="AA1075" s="100">
        <v>74</v>
      </c>
      <c r="AC1075" s="100" t="s">
        <v>358</v>
      </c>
      <c r="AD1075" s="100">
        <v>217</v>
      </c>
      <c r="AE1075" s="100">
        <v>156</v>
      </c>
      <c r="AF1075" s="100">
        <v>120</v>
      </c>
      <c r="AG1075" s="100">
        <v>100</v>
      </c>
      <c r="AJ1075" s="100" t="str">
        <f t="shared" si="694"/>
        <v>●</v>
      </c>
      <c r="AK1075" s="100" t="str">
        <f t="shared" si="687"/>
        <v>●</v>
      </c>
      <c r="AL1075" s="100" t="str">
        <f t="shared" si="697"/>
        <v>●</v>
      </c>
      <c r="AM1075" s="100" t="str">
        <f t="shared" si="689"/>
        <v>●</v>
      </c>
      <c r="AP1075" s="100" t="str">
        <f t="shared" si="695"/>
        <v>●</v>
      </c>
      <c r="AQ1075" s="100" t="str">
        <f t="shared" si="690"/>
        <v>●</v>
      </c>
      <c r="AR1075" s="100" t="str">
        <f t="shared" si="691"/>
        <v>●</v>
      </c>
      <c r="AS1075" s="100" t="str">
        <f t="shared" si="696"/>
        <v>●</v>
      </c>
    </row>
    <row r="1076" spans="2:45" s="100" customFormat="1" ht="14.25" customHeight="1">
      <c r="B1076" s="102" t="s">
        <v>126</v>
      </c>
      <c r="C1076" s="106">
        <v>156</v>
      </c>
      <c r="D1076" s="107">
        <v>84</v>
      </c>
      <c r="E1076" s="107">
        <v>49</v>
      </c>
      <c r="F1076" s="107">
        <v>52</v>
      </c>
      <c r="G1076" s="107">
        <f>第2表01元データ!X70</f>
        <v>44</v>
      </c>
      <c r="H1076" s="107">
        <f t="shared" si="698"/>
        <v>-8</v>
      </c>
      <c r="I1076" s="108">
        <f t="shared" si="699"/>
        <v>-15.384615384615385</v>
      </c>
      <c r="J1076" s="102"/>
      <c r="K1076" s="114" t="s">
        <v>126</v>
      </c>
      <c r="L1076" s="106">
        <v>154</v>
      </c>
      <c r="M1076" s="107">
        <v>162</v>
      </c>
      <c r="N1076" s="107">
        <v>91</v>
      </c>
      <c r="O1076" s="107">
        <v>100</v>
      </c>
      <c r="P1076" s="107">
        <f>第2表01元データ!Z70</f>
        <v>96</v>
      </c>
      <c r="Q1076" s="107">
        <f t="shared" si="700"/>
        <v>-4</v>
      </c>
      <c r="R1076" s="108">
        <f t="shared" si="701"/>
        <v>-4</v>
      </c>
      <c r="S1076" s="108"/>
      <c r="T1076" s="100">
        <v>205</v>
      </c>
      <c r="W1076" s="100" t="s">
        <v>359</v>
      </c>
      <c r="X1076" s="100">
        <v>164</v>
      </c>
      <c r="Y1076" s="100">
        <v>151</v>
      </c>
      <c r="Z1076" s="100">
        <v>156</v>
      </c>
      <c r="AA1076" s="100">
        <v>84</v>
      </c>
      <c r="AC1076" s="100" t="s">
        <v>359</v>
      </c>
      <c r="AD1076" s="100">
        <v>245</v>
      </c>
      <c r="AE1076" s="100">
        <v>211</v>
      </c>
      <c r="AF1076" s="100">
        <v>154</v>
      </c>
      <c r="AG1076" s="100">
        <v>162</v>
      </c>
      <c r="AJ1076" s="100" t="str">
        <f t="shared" si="694"/>
        <v>●</v>
      </c>
      <c r="AK1076" s="100" t="str">
        <f t="shared" si="687"/>
        <v>●</v>
      </c>
      <c r="AL1076" s="100" t="str">
        <f t="shared" si="697"/>
        <v>●</v>
      </c>
      <c r="AM1076" s="100" t="str">
        <f t="shared" si="689"/>
        <v>●</v>
      </c>
      <c r="AP1076" s="100" t="str">
        <f t="shared" si="695"/>
        <v>●</v>
      </c>
      <c r="AQ1076" s="100" t="str">
        <f t="shared" si="690"/>
        <v>●</v>
      </c>
      <c r="AR1076" s="100" t="str">
        <f t="shared" si="691"/>
        <v>●</v>
      </c>
      <c r="AS1076" s="100" t="str">
        <f t="shared" si="696"/>
        <v>●</v>
      </c>
    </row>
    <row r="1077" spans="2:45" s="100" customFormat="1" ht="14.25" customHeight="1">
      <c r="B1077" s="102" t="s">
        <v>127</v>
      </c>
      <c r="C1077" s="106">
        <v>154</v>
      </c>
      <c r="D1077" s="107">
        <v>106</v>
      </c>
      <c r="E1077" s="107">
        <v>58</v>
      </c>
      <c r="F1077" s="107">
        <v>49</v>
      </c>
      <c r="G1077" s="107">
        <f>第2表01元データ!X71</f>
        <v>40</v>
      </c>
      <c r="H1077" s="107">
        <f t="shared" si="698"/>
        <v>-9</v>
      </c>
      <c r="I1077" s="108">
        <f t="shared" si="699"/>
        <v>-18.367346938775512</v>
      </c>
      <c r="J1077" s="102"/>
      <c r="K1077" s="114" t="s">
        <v>127</v>
      </c>
      <c r="L1077" s="106">
        <v>175</v>
      </c>
      <c r="M1077" s="107">
        <v>134</v>
      </c>
      <c r="N1077" s="107">
        <v>106</v>
      </c>
      <c r="O1077" s="107">
        <v>79</v>
      </c>
      <c r="P1077" s="107">
        <f>第2表01元データ!Z71</f>
        <v>96</v>
      </c>
      <c r="Q1077" s="107">
        <f t="shared" si="700"/>
        <v>17</v>
      </c>
      <c r="R1077" s="108">
        <f t="shared" si="701"/>
        <v>21.518987341772153</v>
      </c>
      <c r="S1077" s="108"/>
      <c r="T1077" s="100">
        <v>206</v>
      </c>
      <c r="W1077" s="100" t="s">
        <v>360</v>
      </c>
      <c r="X1077" s="100">
        <v>120</v>
      </c>
      <c r="Y1077" s="100">
        <v>123</v>
      </c>
      <c r="Z1077" s="100">
        <v>154</v>
      </c>
      <c r="AA1077" s="100">
        <v>106</v>
      </c>
      <c r="AC1077" s="100" t="s">
        <v>360</v>
      </c>
      <c r="AD1077" s="100">
        <v>184</v>
      </c>
      <c r="AE1077" s="100">
        <v>174</v>
      </c>
      <c r="AF1077" s="100">
        <v>175</v>
      </c>
      <c r="AG1077" s="100">
        <v>134</v>
      </c>
      <c r="AJ1077" s="100" t="str">
        <f t="shared" si="694"/>
        <v>●</v>
      </c>
      <c r="AK1077" s="100" t="str">
        <f t="shared" si="687"/>
        <v>●</v>
      </c>
      <c r="AL1077" s="100" t="str">
        <f t="shared" si="697"/>
        <v>●</v>
      </c>
      <c r="AM1077" s="100" t="str">
        <f t="shared" si="689"/>
        <v>●</v>
      </c>
      <c r="AP1077" s="100" t="str">
        <f t="shared" si="695"/>
        <v>●</v>
      </c>
      <c r="AQ1077" s="100" t="str">
        <f t="shared" si="690"/>
        <v>●</v>
      </c>
      <c r="AR1077" s="100" t="str">
        <f t="shared" si="691"/>
        <v>●</v>
      </c>
      <c r="AS1077" s="100" t="str">
        <f t="shared" si="696"/>
        <v>●</v>
      </c>
    </row>
    <row r="1078" spans="2:45" s="100" customFormat="1" ht="14.25" customHeight="1">
      <c r="B1078" s="102" t="s">
        <v>128</v>
      </c>
      <c r="C1078" s="106">
        <v>125</v>
      </c>
      <c r="D1078" s="107">
        <v>136</v>
      </c>
      <c r="E1078" s="107">
        <v>105</v>
      </c>
      <c r="F1078" s="107">
        <v>52</v>
      </c>
      <c r="G1078" s="107">
        <f>第2表01元データ!X72</f>
        <v>34</v>
      </c>
      <c r="H1078" s="107">
        <f t="shared" si="698"/>
        <v>-18</v>
      </c>
      <c r="I1078" s="108">
        <f t="shared" si="699"/>
        <v>-34.615384615384613</v>
      </c>
      <c r="J1078" s="102"/>
      <c r="K1078" s="114" t="s">
        <v>128</v>
      </c>
      <c r="L1078" s="106">
        <v>146</v>
      </c>
      <c r="M1078" s="107">
        <v>146</v>
      </c>
      <c r="N1078" s="107">
        <v>132</v>
      </c>
      <c r="O1078" s="107">
        <v>93</v>
      </c>
      <c r="P1078" s="107">
        <f>第2表01元データ!Z72</f>
        <v>74</v>
      </c>
      <c r="Q1078" s="107">
        <f t="shared" si="700"/>
        <v>-19</v>
      </c>
      <c r="R1078" s="108">
        <f t="shared" si="701"/>
        <v>-20.43010752688172</v>
      </c>
      <c r="S1078" s="108"/>
      <c r="T1078" s="100">
        <v>207</v>
      </c>
      <c r="W1078" s="100" t="s">
        <v>361</v>
      </c>
      <c r="X1078" s="100">
        <v>143</v>
      </c>
      <c r="Y1078" s="100">
        <v>95</v>
      </c>
      <c r="Z1078" s="100">
        <v>125</v>
      </c>
      <c r="AA1078" s="100">
        <v>136</v>
      </c>
      <c r="AC1078" s="100" t="s">
        <v>361</v>
      </c>
      <c r="AD1078" s="100">
        <v>138</v>
      </c>
      <c r="AE1078" s="100">
        <v>138</v>
      </c>
      <c r="AF1078" s="100">
        <v>146</v>
      </c>
      <c r="AG1078" s="100">
        <v>146</v>
      </c>
      <c r="AJ1078" s="100" t="str">
        <f t="shared" si="694"/>
        <v>●</v>
      </c>
      <c r="AK1078" s="100" t="str">
        <f t="shared" si="687"/>
        <v>●</v>
      </c>
      <c r="AL1078" s="100" t="str">
        <f t="shared" si="697"/>
        <v>●</v>
      </c>
      <c r="AM1078" s="100" t="str">
        <f t="shared" si="689"/>
        <v>●</v>
      </c>
      <c r="AP1078" s="100" t="str">
        <f t="shared" si="695"/>
        <v>●</v>
      </c>
      <c r="AQ1078" s="100" t="str">
        <f t="shared" si="690"/>
        <v>●</v>
      </c>
      <c r="AR1078" s="100" t="str">
        <f t="shared" si="691"/>
        <v>●</v>
      </c>
      <c r="AS1078" s="100" t="str">
        <f t="shared" si="696"/>
        <v>●</v>
      </c>
    </row>
    <row r="1079" spans="2:45" s="100" customFormat="1" ht="14.25" customHeight="1">
      <c r="B1079" s="102" t="s">
        <v>129</v>
      </c>
      <c r="C1079" s="106">
        <v>98</v>
      </c>
      <c r="D1079" s="107">
        <v>116</v>
      </c>
      <c r="E1079" s="107">
        <v>134</v>
      </c>
      <c r="F1079" s="107">
        <v>100</v>
      </c>
      <c r="G1079" s="107">
        <f>第2表01元データ!X73</f>
        <v>49</v>
      </c>
      <c r="H1079" s="107">
        <f t="shared" si="698"/>
        <v>-51</v>
      </c>
      <c r="I1079" s="108">
        <f t="shared" si="699"/>
        <v>-51</v>
      </c>
      <c r="J1079" s="102"/>
      <c r="K1079" s="114" t="s">
        <v>129</v>
      </c>
      <c r="L1079" s="106">
        <v>133</v>
      </c>
      <c r="M1079" s="107">
        <v>142</v>
      </c>
      <c r="N1079" s="107">
        <v>147</v>
      </c>
      <c r="O1079" s="107">
        <v>119</v>
      </c>
      <c r="P1079" s="107">
        <f>第2表01元データ!Z73</f>
        <v>78</v>
      </c>
      <c r="Q1079" s="107">
        <f t="shared" si="700"/>
        <v>-41</v>
      </c>
      <c r="R1079" s="108">
        <f t="shared" si="701"/>
        <v>-34.45378151260504</v>
      </c>
      <c r="S1079" s="108"/>
      <c r="T1079" s="100">
        <v>208</v>
      </c>
      <c r="W1079" s="100" t="s">
        <v>362</v>
      </c>
      <c r="X1079" s="100">
        <v>171</v>
      </c>
      <c r="Y1079" s="100">
        <v>113</v>
      </c>
      <c r="Z1079" s="100">
        <v>98</v>
      </c>
      <c r="AA1079" s="100">
        <v>116</v>
      </c>
      <c r="AC1079" s="100" t="s">
        <v>362</v>
      </c>
      <c r="AD1079" s="100">
        <v>222</v>
      </c>
      <c r="AE1079" s="100">
        <v>139</v>
      </c>
      <c r="AF1079" s="100">
        <v>133</v>
      </c>
      <c r="AG1079" s="100">
        <v>142</v>
      </c>
      <c r="AJ1079" s="100" t="str">
        <f t="shared" si="694"/>
        <v>●</v>
      </c>
      <c r="AK1079" s="100" t="str">
        <f t="shared" si="687"/>
        <v>●</v>
      </c>
      <c r="AL1079" s="100" t="str">
        <f t="shared" si="697"/>
        <v>●</v>
      </c>
      <c r="AM1079" s="100" t="str">
        <f t="shared" si="689"/>
        <v>●</v>
      </c>
      <c r="AP1079" s="100" t="str">
        <f t="shared" si="695"/>
        <v>●</v>
      </c>
      <c r="AQ1079" s="100" t="str">
        <f t="shared" si="690"/>
        <v>●</v>
      </c>
      <c r="AR1079" s="100" t="str">
        <f t="shared" si="691"/>
        <v>●</v>
      </c>
      <c r="AS1079" s="100" t="str">
        <f t="shared" si="696"/>
        <v>●</v>
      </c>
    </row>
    <row r="1080" spans="2:45" s="100" customFormat="1" ht="14.25" customHeight="1">
      <c r="B1080" s="102" t="s">
        <v>130</v>
      </c>
      <c r="C1080" s="106">
        <v>124</v>
      </c>
      <c r="D1080" s="107">
        <v>98</v>
      </c>
      <c r="E1080" s="107">
        <v>112</v>
      </c>
      <c r="F1080" s="107">
        <v>130</v>
      </c>
      <c r="G1080" s="107">
        <f>第2表01元データ!X74</f>
        <v>95</v>
      </c>
      <c r="H1080" s="107">
        <f t="shared" si="698"/>
        <v>-35</v>
      </c>
      <c r="I1080" s="108">
        <f t="shared" si="699"/>
        <v>-26.923076923076923</v>
      </c>
      <c r="J1080" s="102"/>
      <c r="K1080" s="114" t="s">
        <v>130</v>
      </c>
      <c r="L1080" s="106">
        <v>128</v>
      </c>
      <c r="M1080" s="107">
        <v>150</v>
      </c>
      <c r="N1080" s="107">
        <v>135</v>
      </c>
      <c r="O1080" s="107">
        <v>158</v>
      </c>
      <c r="P1080" s="107">
        <f>第2表01元データ!Z74</f>
        <v>125</v>
      </c>
      <c r="Q1080" s="107">
        <f t="shared" si="700"/>
        <v>-33</v>
      </c>
      <c r="R1080" s="108">
        <f t="shared" si="701"/>
        <v>-20.88607594936709</v>
      </c>
      <c r="S1080" s="108"/>
      <c r="T1080" s="100">
        <v>209</v>
      </c>
      <c r="W1080" s="100" t="s">
        <v>363</v>
      </c>
      <c r="X1080" s="100">
        <v>238</v>
      </c>
      <c r="Y1080" s="100">
        <v>169</v>
      </c>
      <c r="Z1080" s="100">
        <v>124</v>
      </c>
      <c r="AA1080" s="100">
        <v>98</v>
      </c>
      <c r="AC1080" s="100" t="s">
        <v>363</v>
      </c>
      <c r="AD1080" s="100">
        <v>314</v>
      </c>
      <c r="AE1080" s="100">
        <v>225</v>
      </c>
      <c r="AF1080" s="100">
        <v>128</v>
      </c>
      <c r="AG1080" s="100">
        <v>150</v>
      </c>
      <c r="AJ1080" s="100" t="str">
        <f t="shared" si="694"/>
        <v>●</v>
      </c>
      <c r="AK1080" s="100" t="str">
        <f t="shared" si="687"/>
        <v>●</v>
      </c>
      <c r="AL1080" s="100" t="str">
        <f>IF(E1080=Z1080,"○","●")</f>
        <v>●</v>
      </c>
      <c r="AM1080" s="100" t="str">
        <f t="shared" si="689"/>
        <v>●</v>
      </c>
      <c r="AP1080" s="100" t="str">
        <f t="shared" si="695"/>
        <v>●</v>
      </c>
      <c r="AQ1080" s="100" t="str">
        <f t="shared" si="690"/>
        <v>●</v>
      </c>
      <c r="AR1080" s="100" t="str">
        <f t="shared" si="691"/>
        <v>●</v>
      </c>
      <c r="AS1080" s="100" t="str">
        <f t="shared" si="696"/>
        <v>●</v>
      </c>
    </row>
    <row r="1081" spans="2:45" s="100" customFormat="1" ht="14.25" customHeight="1">
      <c r="B1081" s="102" t="s">
        <v>131</v>
      </c>
      <c r="C1081" s="106">
        <v>165</v>
      </c>
      <c r="D1081" s="107">
        <v>119</v>
      </c>
      <c r="E1081" s="107">
        <v>107</v>
      </c>
      <c r="F1081" s="107">
        <v>113</v>
      </c>
      <c r="G1081" s="107">
        <f>第2表01元データ!X75</f>
        <v>119</v>
      </c>
      <c r="H1081" s="107">
        <f t="shared" si="698"/>
        <v>6</v>
      </c>
      <c r="I1081" s="108">
        <f t="shared" si="699"/>
        <v>5.3097345132743365</v>
      </c>
      <c r="J1081" s="102"/>
      <c r="K1081" s="114" t="s">
        <v>131</v>
      </c>
      <c r="L1081" s="106">
        <v>210</v>
      </c>
      <c r="M1081" s="107">
        <v>137</v>
      </c>
      <c r="N1081" s="107">
        <v>160</v>
      </c>
      <c r="O1081" s="107">
        <v>128</v>
      </c>
      <c r="P1081" s="107">
        <f>第2表01元データ!Z75</f>
        <v>165</v>
      </c>
      <c r="Q1081" s="107">
        <f t="shared" si="700"/>
        <v>37</v>
      </c>
      <c r="R1081" s="108">
        <f t="shared" si="701"/>
        <v>28.90625</v>
      </c>
      <c r="S1081" s="108"/>
      <c r="T1081" s="100">
        <v>210</v>
      </c>
      <c r="W1081" s="100" t="s">
        <v>364</v>
      </c>
      <c r="X1081" s="100">
        <v>206</v>
      </c>
      <c r="Y1081" s="100">
        <v>217</v>
      </c>
      <c r="Z1081" s="100">
        <v>165</v>
      </c>
      <c r="AA1081" s="100">
        <v>119</v>
      </c>
      <c r="AC1081" s="100" t="s">
        <v>364</v>
      </c>
      <c r="AD1081" s="100">
        <v>281</v>
      </c>
      <c r="AE1081" s="100">
        <v>300</v>
      </c>
      <c r="AF1081" s="100">
        <v>210</v>
      </c>
      <c r="AG1081" s="100">
        <v>137</v>
      </c>
      <c r="AJ1081" s="100" t="str">
        <f t="shared" si="694"/>
        <v>●</v>
      </c>
      <c r="AK1081" s="100" t="str">
        <f t="shared" si="687"/>
        <v>●</v>
      </c>
      <c r="AL1081" s="100" t="str">
        <f t="shared" ref="AL1081:AL1089" si="702">IF(E1081=Z1081,"○","●")</f>
        <v>●</v>
      </c>
      <c r="AM1081" s="100" t="str">
        <f t="shared" si="689"/>
        <v>●</v>
      </c>
      <c r="AP1081" s="100" t="str">
        <f t="shared" si="695"/>
        <v>●</v>
      </c>
      <c r="AQ1081" s="100" t="str">
        <f t="shared" si="690"/>
        <v>●</v>
      </c>
      <c r="AR1081" s="100" t="str">
        <f t="shared" si="691"/>
        <v>●</v>
      </c>
      <c r="AS1081" s="100" t="str">
        <f t="shared" si="696"/>
        <v>●</v>
      </c>
    </row>
    <row r="1082" spans="2:45" s="100" customFormat="1" ht="14.25" customHeight="1">
      <c r="B1082" s="102" t="s">
        <v>132</v>
      </c>
      <c r="C1082" s="106">
        <v>220</v>
      </c>
      <c r="D1082" s="107">
        <v>168</v>
      </c>
      <c r="E1082" s="107">
        <v>115</v>
      </c>
      <c r="F1082" s="107">
        <v>105</v>
      </c>
      <c r="G1082" s="107">
        <f>第2表01元データ!X76</f>
        <v>103</v>
      </c>
      <c r="H1082" s="107">
        <f t="shared" si="698"/>
        <v>-2</v>
      </c>
      <c r="I1082" s="108">
        <f t="shared" si="699"/>
        <v>-1.9047619047619049</v>
      </c>
      <c r="J1082" s="102"/>
      <c r="K1082" s="114" t="s">
        <v>132</v>
      </c>
      <c r="L1082" s="106">
        <v>294</v>
      </c>
      <c r="M1082" s="107">
        <v>220</v>
      </c>
      <c r="N1082" s="107">
        <v>138</v>
      </c>
      <c r="O1082" s="107">
        <v>173</v>
      </c>
      <c r="P1082" s="107">
        <f>第2表01元データ!Z76</f>
        <v>135</v>
      </c>
      <c r="Q1082" s="107">
        <f t="shared" si="700"/>
        <v>-38</v>
      </c>
      <c r="R1082" s="108">
        <f t="shared" si="701"/>
        <v>-21.965317919075144</v>
      </c>
      <c r="S1082" s="108"/>
      <c r="T1082" s="100">
        <v>211</v>
      </c>
      <c r="W1082" s="100" t="s">
        <v>365</v>
      </c>
      <c r="X1082" s="100">
        <v>175</v>
      </c>
      <c r="Y1082" s="100">
        <v>201</v>
      </c>
      <c r="Z1082" s="100">
        <v>220</v>
      </c>
      <c r="AA1082" s="100">
        <v>168</v>
      </c>
      <c r="AC1082" s="100" t="s">
        <v>365</v>
      </c>
      <c r="AD1082" s="100">
        <v>280</v>
      </c>
      <c r="AE1082" s="100">
        <v>266</v>
      </c>
      <c r="AF1082" s="100">
        <v>294</v>
      </c>
      <c r="AG1082" s="100">
        <v>220</v>
      </c>
      <c r="AJ1082" s="100" t="str">
        <f t="shared" si="694"/>
        <v>●</v>
      </c>
      <c r="AK1082" s="100" t="str">
        <f t="shared" si="687"/>
        <v>●</v>
      </c>
      <c r="AL1082" s="100" t="str">
        <f t="shared" si="702"/>
        <v>●</v>
      </c>
      <c r="AM1082" s="100" t="str">
        <f t="shared" si="689"/>
        <v>●</v>
      </c>
      <c r="AP1082" s="100" t="str">
        <f t="shared" si="695"/>
        <v>●</v>
      </c>
      <c r="AQ1082" s="100" t="str">
        <f t="shared" si="690"/>
        <v>●</v>
      </c>
      <c r="AR1082" s="100" t="str">
        <f t="shared" si="691"/>
        <v>●</v>
      </c>
      <c r="AS1082" s="100" t="str">
        <f t="shared" si="696"/>
        <v>●</v>
      </c>
    </row>
    <row r="1083" spans="2:45" s="100" customFormat="1" ht="14.25" customHeight="1">
      <c r="B1083" s="102" t="s">
        <v>133</v>
      </c>
      <c r="C1083" s="106">
        <v>198</v>
      </c>
      <c r="D1083" s="107">
        <v>217</v>
      </c>
      <c r="E1083" s="107">
        <v>155</v>
      </c>
      <c r="F1083" s="107">
        <v>105</v>
      </c>
      <c r="G1083" s="107">
        <f>第2表01元データ!X77</f>
        <v>107</v>
      </c>
      <c r="H1083" s="107">
        <f t="shared" si="698"/>
        <v>2</v>
      </c>
      <c r="I1083" s="108">
        <f t="shared" si="699"/>
        <v>1.9047619047619049</v>
      </c>
      <c r="J1083" s="102"/>
      <c r="K1083" s="114" t="s">
        <v>133</v>
      </c>
      <c r="L1083" s="106">
        <v>261</v>
      </c>
      <c r="M1083" s="107">
        <v>292</v>
      </c>
      <c r="N1083" s="107">
        <v>208</v>
      </c>
      <c r="O1083" s="107">
        <v>117</v>
      </c>
      <c r="P1083" s="107">
        <f>第2表01元データ!Z77</f>
        <v>164</v>
      </c>
      <c r="Q1083" s="107">
        <f t="shared" si="700"/>
        <v>47</v>
      </c>
      <c r="R1083" s="108">
        <f t="shared" si="701"/>
        <v>40.17094017094017</v>
      </c>
      <c r="S1083" s="108"/>
      <c r="T1083" s="100">
        <v>212</v>
      </c>
      <c r="W1083" s="100" t="s">
        <v>366</v>
      </c>
      <c r="X1083" s="100">
        <v>201</v>
      </c>
      <c r="Y1083" s="100">
        <v>161</v>
      </c>
      <c r="Z1083" s="100">
        <v>198</v>
      </c>
      <c r="AA1083" s="100">
        <v>217</v>
      </c>
      <c r="AC1083" s="100" t="s">
        <v>366</v>
      </c>
      <c r="AD1083" s="100">
        <v>300</v>
      </c>
      <c r="AE1083" s="100">
        <v>265</v>
      </c>
      <c r="AF1083" s="100">
        <v>261</v>
      </c>
      <c r="AG1083" s="100">
        <v>292</v>
      </c>
      <c r="AJ1083" s="100" t="str">
        <f t="shared" si="694"/>
        <v>●</v>
      </c>
      <c r="AK1083" s="100" t="str">
        <f t="shared" si="687"/>
        <v>●</v>
      </c>
      <c r="AL1083" s="100" t="str">
        <f t="shared" si="702"/>
        <v>●</v>
      </c>
      <c r="AM1083" s="100" t="str">
        <f t="shared" si="689"/>
        <v>●</v>
      </c>
      <c r="AP1083" s="100" t="str">
        <f t="shared" si="695"/>
        <v>●</v>
      </c>
      <c r="AQ1083" s="100" t="str">
        <f t="shared" si="690"/>
        <v>●</v>
      </c>
      <c r="AR1083" s="100" t="str">
        <f t="shared" si="691"/>
        <v>●</v>
      </c>
      <c r="AS1083" s="100" t="str">
        <f t="shared" si="696"/>
        <v>●</v>
      </c>
    </row>
    <row r="1084" spans="2:45" s="100" customFormat="1" ht="14.25" customHeight="1">
      <c r="B1084" s="102" t="s">
        <v>134</v>
      </c>
      <c r="C1084" s="106">
        <v>168</v>
      </c>
      <c r="D1084" s="107">
        <v>200</v>
      </c>
      <c r="E1084" s="107">
        <v>212</v>
      </c>
      <c r="F1084" s="107">
        <v>158</v>
      </c>
      <c r="G1084" s="107">
        <f>第2表01元データ!X78</f>
        <v>99</v>
      </c>
      <c r="H1084" s="107">
        <f t="shared" si="698"/>
        <v>-59</v>
      </c>
      <c r="I1084" s="108">
        <f t="shared" si="699"/>
        <v>-37.341772151898731</v>
      </c>
      <c r="J1084" s="102"/>
      <c r="K1084" s="114" t="s">
        <v>134</v>
      </c>
      <c r="L1084" s="106">
        <v>273</v>
      </c>
      <c r="M1084" s="107">
        <v>247</v>
      </c>
      <c r="N1084" s="107">
        <v>295</v>
      </c>
      <c r="O1084" s="107">
        <v>208</v>
      </c>
      <c r="P1084" s="107">
        <f>第2表01元データ!Z78</f>
        <v>123</v>
      </c>
      <c r="Q1084" s="107">
        <f t="shared" si="700"/>
        <v>-85</v>
      </c>
      <c r="R1084" s="108">
        <f t="shared" si="701"/>
        <v>-40.865384615384613</v>
      </c>
      <c r="S1084" s="108"/>
      <c r="T1084" s="100">
        <v>213</v>
      </c>
      <c r="W1084" s="100" t="s">
        <v>367</v>
      </c>
      <c r="X1084" s="100">
        <v>219</v>
      </c>
      <c r="Y1084" s="100">
        <v>185</v>
      </c>
      <c r="Z1084" s="100">
        <v>168</v>
      </c>
      <c r="AA1084" s="100">
        <v>200</v>
      </c>
      <c r="AC1084" s="100" t="s">
        <v>367</v>
      </c>
      <c r="AD1084" s="100">
        <v>293</v>
      </c>
      <c r="AE1084" s="100">
        <v>284</v>
      </c>
      <c r="AF1084" s="100">
        <v>273</v>
      </c>
      <c r="AG1084" s="100">
        <v>247</v>
      </c>
      <c r="AJ1084" s="100" t="str">
        <f t="shared" si="694"/>
        <v>●</v>
      </c>
      <c r="AK1084" s="100" t="str">
        <f t="shared" si="687"/>
        <v>●</v>
      </c>
      <c r="AL1084" s="100" t="str">
        <f t="shared" si="702"/>
        <v>●</v>
      </c>
      <c r="AM1084" s="100" t="str">
        <f t="shared" si="689"/>
        <v>●</v>
      </c>
      <c r="AP1084" s="100" t="str">
        <f t="shared" si="695"/>
        <v>●</v>
      </c>
      <c r="AQ1084" s="100" t="str">
        <f t="shared" si="690"/>
        <v>●</v>
      </c>
      <c r="AR1084" s="100" t="str">
        <f t="shared" si="691"/>
        <v>●</v>
      </c>
      <c r="AS1084" s="100" t="str">
        <f t="shared" si="696"/>
        <v>●</v>
      </c>
    </row>
    <row r="1085" spans="2:45" s="100" customFormat="1" ht="14.25" customHeight="1">
      <c r="B1085" s="102" t="s">
        <v>135</v>
      </c>
      <c r="C1085" s="106">
        <v>165</v>
      </c>
      <c r="D1085" s="107">
        <v>155</v>
      </c>
      <c r="E1085" s="107">
        <v>186</v>
      </c>
      <c r="F1085" s="107">
        <v>215</v>
      </c>
      <c r="G1085" s="107">
        <f>第2表01元データ!X79</f>
        <v>147</v>
      </c>
      <c r="H1085" s="107">
        <f t="shared" si="698"/>
        <v>-68</v>
      </c>
      <c r="I1085" s="108">
        <f t="shared" si="699"/>
        <v>-31.627906976744185</v>
      </c>
      <c r="J1085" s="102"/>
      <c r="K1085" s="114" t="s">
        <v>135</v>
      </c>
      <c r="L1085" s="106">
        <v>284</v>
      </c>
      <c r="M1085" s="107">
        <v>263</v>
      </c>
      <c r="N1085" s="107">
        <v>228</v>
      </c>
      <c r="O1085" s="107">
        <v>264</v>
      </c>
      <c r="P1085" s="107">
        <f>第2表01元データ!Z79</f>
        <v>205</v>
      </c>
      <c r="Q1085" s="107">
        <f t="shared" si="700"/>
        <v>-59</v>
      </c>
      <c r="R1085" s="108">
        <f t="shared" si="701"/>
        <v>-22.348484848484848</v>
      </c>
      <c r="S1085" s="108"/>
      <c r="T1085" s="100">
        <v>214</v>
      </c>
      <c r="W1085" s="100" t="s">
        <v>368</v>
      </c>
      <c r="X1085" s="100">
        <v>187</v>
      </c>
      <c r="Y1085" s="100">
        <v>197</v>
      </c>
      <c r="Z1085" s="100">
        <v>165</v>
      </c>
      <c r="AA1085" s="100">
        <v>155</v>
      </c>
      <c r="AC1085" s="100" t="s">
        <v>368</v>
      </c>
      <c r="AD1085" s="100">
        <v>295</v>
      </c>
      <c r="AE1085" s="100">
        <v>281</v>
      </c>
      <c r="AF1085" s="100">
        <v>284</v>
      </c>
      <c r="AG1085" s="100">
        <v>263</v>
      </c>
      <c r="AJ1085" s="100" t="str">
        <f t="shared" si="694"/>
        <v>●</v>
      </c>
      <c r="AK1085" s="100" t="str">
        <f t="shared" si="687"/>
        <v>●</v>
      </c>
      <c r="AL1085" s="100" t="str">
        <f t="shared" si="702"/>
        <v>●</v>
      </c>
      <c r="AM1085" s="100" t="str">
        <f t="shared" si="689"/>
        <v>●</v>
      </c>
      <c r="AP1085" s="100" t="str">
        <f t="shared" si="695"/>
        <v>●</v>
      </c>
      <c r="AQ1085" s="100" t="str">
        <f t="shared" si="690"/>
        <v>●</v>
      </c>
      <c r="AR1085" s="100" t="str">
        <f t="shared" si="691"/>
        <v>●</v>
      </c>
      <c r="AS1085" s="100" t="str">
        <f t="shared" si="696"/>
        <v>●</v>
      </c>
    </row>
    <row r="1086" spans="2:45" s="100" customFormat="1" ht="14.25" customHeight="1">
      <c r="B1086" s="102" t="s">
        <v>136</v>
      </c>
      <c r="C1086" s="106">
        <v>193</v>
      </c>
      <c r="D1086" s="107">
        <v>163</v>
      </c>
      <c r="E1086" s="107">
        <v>156</v>
      </c>
      <c r="F1086" s="107">
        <v>175</v>
      </c>
      <c r="G1086" s="107">
        <f>第2表01元データ!X80</f>
        <v>201</v>
      </c>
      <c r="H1086" s="107">
        <f t="shared" si="698"/>
        <v>26</v>
      </c>
      <c r="I1086" s="108">
        <f t="shared" si="699"/>
        <v>14.857142857142858</v>
      </c>
      <c r="J1086" s="102"/>
      <c r="K1086" s="114" t="s">
        <v>136</v>
      </c>
      <c r="L1086" s="115">
        <v>253</v>
      </c>
      <c r="M1086" s="107">
        <v>275</v>
      </c>
      <c r="N1086" s="107">
        <v>237</v>
      </c>
      <c r="O1086" s="107">
        <v>203</v>
      </c>
      <c r="P1086" s="107">
        <f>第2表01元データ!Z80</f>
        <v>260</v>
      </c>
      <c r="Q1086" s="107">
        <f t="shared" si="700"/>
        <v>57</v>
      </c>
      <c r="R1086" s="108">
        <f t="shared" si="701"/>
        <v>28.078817733990146</v>
      </c>
      <c r="S1086" s="108"/>
      <c r="T1086" s="100">
        <v>215</v>
      </c>
      <c r="W1086" s="100" t="s">
        <v>369</v>
      </c>
      <c r="X1086" s="100">
        <v>129</v>
      </c>
      <c r="Y1086" s="100">
        <v>171</v>
      </c>
      <c r="Z1086" s="100">
        <v>193</v>
      </c>
      <c r="AA1086" s="100">
        <v>163</v>
      </c>
      <c r="AC1086" s="100" t="s">
        <v>369</v>
      </c>
      <c r="AD1086" s="100">
        <v>214</v>
      </c>
      <c r="AE1086" s="100">
        <v>257</v>
      </c>
      <c r="AF1086" s="100">
        <v>253</v>
      </c>
      <c r="AG1086" s="100">
        <v>275</v>
      </c>
      <c r="AJ1086" s="100" t="str">
        <f t="shared" si="694"/>
        <v>●</v>
      </c>
      <c r="AK1086" s="100" t="str">
        <f t="shared" si="687"/>
        <v>●</v>
      </c>
      <c r="AL1086" s="100" t="str">
        <f t="shared" si="702"/>
        <v>●</v>
      </c>
      <c r="AM1086" s="100" t="str">
        <f t="shared" si="689"/>
        <v>●</v>
      </c>
      <c r="AP1086" s="170" t="str">
        <f t="shared" si="695"/>
        <v>●</v>
      </c>
      <c r="AQ1086" s="100" t="str">
        <f t="shared" si="690"/>
        <v>●</v>
      </c>
      <c r="AR1086" s="100" t="str">
        <f t="shared" si="691"/>
        <v>●</v>
      </c>
      <c r="AS1086" s="100" t="str">
        <f t="shared" si="696"/>
        <v>●</v>
      </c>
    </row>
    <row r="1087" spans="2:45" s="100" customFormat="1" ht="14.25" customHeight="1">
      <c r="B1087" s="102" t="s">
        <v>137</v>
      </c>
      <c r="C1087" s="106">
        <v>159</v>
      </c>
      <c r="D1087" s="107">
        <v>159</v>
      </c>
      <c r="E1087" s="107">
        <v>133</v>
      </c>
      <c r="F1087" s="107">
        <v>138</v>
      </c>
      <c r="G1087" s="107">
        <f>第2表01元データ!X81</f>
        <v>152</v>
      </c>
      <c r="H1087" s="107">
        <f t="shared" si="698"/>
        <v>14</v>
      </c>
      <c r="I1087" s="108">
        <f t="shared" si="699"/>
        <v>10.144927536231885</v>
      </c>
      <c r="J1087" s="102"/>
      <c r="K1087" s="114" t="s">
        <v>137</v>
      </c>
      <c r="L1087" s="106">
        <v>226</v>
      </c>
      <c r="M1087" s="116">
        <v>233</v>
      </c>
      <c r="N1087" s="107">
        <v>235</v>
      </c>
      <c r="O1087" s="107">
        <v>205</v>
      </c>
      <c r="P1087" s="107">
        <f>第2表01元データ!Z81</f>
        <v>172</v>
      </c>
      <c r="Q1087" s="107">
        <f t="shared" si="700"/>
        <v>-33</v>
      </c>
      <c r="R1087" s="108">
        <f t="shared" si="701"/>
        <v>-16.097560975609756</v>
      </c>
      <c r="S1087" s="108"/>
      <c r="T1087" s="100">
        <v>216</v>
      </c>
      <c r="W1087" s="100" t="s">
        <v>370</v>
      </c>
      <c r="X1087" s="100">
        <v>89</v>
      </c>
      <c r="Y1087" s="100">
        <v>108</v>
      </c>
      <c r="Z1087" s="100">
        <v>159</v>
      </c>
      <c r="AA1087" s="100">
        <v>159</v>
      </c>
      <c r="AC1087" s="100" t="s">
        <v>370</v>
      </c>
      <c r="AD1087" s="100">
        <v>174</v>
      </c>
      <c r="AE1087" s="100">
        <v>176</v>
      </c>
      <c r="AF1087" s="100">
        <v>226</v>
      </c>
      <c r="AG1087" s="100">
        <v>233</v>
      </c>
      <c r="AJ1087" s="100" t="str">
        <f t="shared" si="694"/>
        <v>●</v>
      </c>
      <c r="AK1087" s="100" t="str">
        <f t="shared" si="687"/>
        <v>●</v>
      </c>
      <c r="AL1087" s="100" t="str">
        <f t="shared" si="702"/>
        <v>●</v>
      </c>
      <c r="AM1087" s="100" t="str">
        <f t="shared" si="689"/>
        <v>●</v>
      </c>
      <c r="AP1087" s="100" t="str">
        <f t="shared" si="695"/>
        <v>●</v>
      </c>
      <c r="AQ1087" s="170" t="str">
        <f t="shared" si="690"/>
        <v>●</v>
      </c>
      <c r="AR1087" s="100" t="str">
        <f t="shared" si="691"/>
        <v>●</v>
      </c>
      <c r="AS1087" s="100" t="str">
        <f t="shared" si="696"/>
        <v>●</v>
      </c>
    </row>
    <row r="1088" spans="2:45" s="100" customFormat="1" ht="14.25" customHeight="1">
      <c r="B1088" s="102" t="s">
        <v>138</v>
      </c>
      <c r="C1088" s="106">
        <v>65</v>
      </c>
      <c r="D1088" s="107">
        <v>116</v>
      </c>
      <c r="E1088" s="107">
        <v>127</v>
      </c>
      <c r="F1088" s="107">
        <v>107</v>
      </c>
      <c r="G1088" s="107">
        <f>第2表01元データ!X82</f>
        <v>120</v>
      </c>
      <c r="H1088" s="107">
        <f t="shared" si="698"/>
        <v>13</v>
      </c>
      <c r="I1088" s="108">
        <f t="shared" si="699"/>
        <v>12.149532710280374</v>
      </c>
      <c r="J1088" s="102"/>
      <c r="K1088" s="114" t="s">
        <v>138</v>
      </c>
      <c r="L1088" s="106">
        <v>124</v>
      </c>
      <c r="M1088" s="107">
        <v>163</v>
      </c>
      <c r="N1088" s="107">
        <v>201</v>
      </c>
      <c r="O1088" s="107">
        <v>196</v>
      </c>
      <c r="P1088" s="107">
        <f>第2表01元データ!Z82</f>
        <v>171</v>
      </c>
      <c r="Q1088" s="107">
        <f t="shared" si="700"/>
        <v>-25</v>
      </c>
      <c r="R1088" s="108">
        <f t="shared" si="701"/>
        <v>-12.755102040816327</v>
      </c>
      <c r="S1088" s="108"/>
      <c r="T1088" s="100">
        <v>217</v>
      </c>
      <c r="W1088" s="100" t="s">
        <v>371</v>
      </c>
      <c r="X1088" s="100">
        <v>40</v>
      </c>
      <c r="Y1088" s="100">
        <v>54</v>
      </c>
      <c r="Z1088" s="100">
        <v>65</v>
      </c>
      <c r="AA1088" s="100">
        <v>116</v>
      </c>
      <c r="AC1088" s="100" t="s">
        <v>371</v>
      </c>
      <c r="AD1088" s="100">
        <v>110</v>
      </c>
      <c r="AE1088" s="100">
        <v>114</v>
      </c>
      <c r="AF1088" s="100">
        <v>124</v>
      </c>
      <c r="AG1088" s="100">
        <v>163</v>
      </c>
      <c r="AJ1088" s="100" t="str">
        <f t="shared" si="694"/>
        <v>●</v>
      </c>
      <c r="AK1088" s="100" t="str">
        <f t="shared" si="687"/>
        <v>●</v>
      </c>
      <c r="AL1088" s="100" t="str">
        <f t="shared" si="702"/>
        <v>●</v>
      </c>
      <c r="AM1088" s="100" t="str">
        <f t="shared" si="689"/>
        <v>●</v>
      </c>
      <c r="AP1088" s="100" t="str">
        <f t="shared" si="695"/>
        <v>●</v>
      </c>
      <c r="AQ1088" s="100" t="str">
        <f t="shared" si="690"/>
        <v>●</v>
      </c>
      <c r="AR1088" s="100" t="str">
        <f t="shared" si="691"/>
        <v>●</v>
      </c>
      <c r="AS1088" s="100" t="str">
        <f t="shared" si="696"/>
        <v>●</v>
      </c>
    </row>
    <row r="1089" spans="2:45" s="100" customFormat="1" ht="14.25" customHeight="1">
      <c r="B1089" s="102" t="s">
        <v>110</v>
      </c>
      <c r="C1089" s="106">
        <v>49</v>
      </c>
      <c r="D1089" s="107">
        <v>62</v>
      </c>
      <c r="E1089" s="107">
        <v>111</v>
      </c>
      <c r="F1089" s="107">
        <v>130</v>
      </c>
      <c r="G1089" s="107">
        <f>第2表01元データ!X83</f>
        <v>133</v>
      </c>
      <c r="H1089" s="107">
        <f t="shared" si="698"/>
        <v>3</v>
      </c>
      <c r="I1089" s="108">
        <f t="shared" si="699"/>
        <v>2.3076923076923079</v>
      </c>
      <c r="J1089" s="102"/>
      <c r="K1089" s="114" t="s">
        <v>110</v>
      </c>
      <c r="L1089" s="106">
        <v>106</v>
      </c>
      <c r="M1089" s="107">
        <v>136</v>
      </c>
      <c r="N1089" s="107">
        <v>156</v>
      </c>
      <c r="O1089" s="107">
        <v>209</v>
      </c>
      <c r="P1089" s="107">
        <f>第2表01元データ!Z83</f>
        <v>206</v>
      </c>
      <c r="Q1089" s="107">
        <f t="shared" si="700"/>
        <v>-3</v>
      </c>
      <c r="R1089" s="108">
        <f t="shared" si="701"/>
        <v>-1.4354066985645932</v>
      </c>
      <c r="S1089" s="108"/>
      <c r="T1089" s="100">
        <v>218</v>
      </c>
      <c r="W1089" s="100" t="s">
        <v>378</v>
      </c>
      <c r="X1089" s="100">
        <v>19</v>
      </c>
      <c r="Y1089" s="100">
        <v>34</v>
      </c>
      <c r="Z1089" s="100">
        <v>49</v>
      </c>
      <c r="AA1089" s="100">
        <v>62</v>
      </c>
      <c r="AC1089" s="100" t="s">
        <v>378</v>
      </c>
      <c r="AD1089" s="100">
        <v>61</v>
      </c>
      <c r="AE1089" s="100">
        <v>83</v>
      </c>
      <c r="AF1089" s="100">
        <v>106</v>
      </c>
      <c r="AG1089" s="100">
        <v>136</v>
      </c>
      <c r="AJ1089" s="100" t="str">
        <f t="shared" si="694"/>
        <v>●</v>
      </c>
      <c r="AK1089" s="100" t="str">
        <f t="shared" si="687"/>
        <v>●</v>
      </c>
      <c r="AL1089" s="100" t="str">
        <f t="shared" si="702"/>
        <v>●</v>
      </c>
      <c r="AM1089" s="100" t="str">
        <f t="shared" si="689"/>
        <v>●</v>
      </c>
      <c r="AP1089" s="100" t="str">
        <f t="shared" si="695"/>
        <v>●</v>
      </c>
      <c r="AQ1089" s="100" t="str">
        <f t="shared" si="690"/>
        <v>●</v>
      </c>
      <c r="AR1089" s="100" t="str">
        <f t="shared" si="691"/>
        <v>●</v>
      </c>
      <c r="AS1089" s="100" t="str">
        <f t="shared" si="696"/>
        <v>●</v>
      </c>
    </row>
    <row r="1090" spans="2:45" s="100" customFormat="1" ht="14.25" customHeight="1">
      <c r="B1090" s="119" t="s">
        <v>111</v>
      </c>
      <c r="C1090" s="120" t="s">
        <v>313</v>
      </c>
      <c r="D1090" s="116" t="s">
        <v>313</v>
      </c>
      <c r="E1090" s="116" t="s">
        <v>313</v>
      </c>
      <c r="F1090" s="116">
        <v>3</v>
      </c>
      <c r="G1090" s="107">
        <f>第2表01元データ!X84</f>
        <v>5</v>
      </c>
      <c r="H1090" s="107"/>
      <c r="I1090" s="108"/>
      <c r="K1090" s="119" t="s">
        <v>111</v>
      </c>
      <c r="L1090" s="120" t="s">
        <v>313</v>
      </c>
      <c r="M1090" s="116" t="s">
        <v>313</v>
      </c>
      <c r="N1090" s="116" t="s">
        <v>313</v>
      </c>
      <c r="O1090" s="116">
        <v>4</v>
      </c>
      <c r="P1090" s="107">
        <f>第2表01元データ!Z84</f>
        <v>53</v>
      </c>
      <c r="Q1090" s="107"/>
      <c r="R1090" s="108"/>
      <c r="T1090" s="100">
        <v>219</v>
      </c>
    </row>
    <row r="1091" spans="2:45" s="100" customFormat="1" ht="14.25" customHeight="1">
      <c r="B1091" s="118"/>
      <c r="C1091" s="118"/>
      <c r="D1091" s="118"/>
      <c r="E1091" s="118"/>
      <c r="F1091" s="118"/>
      <c r="G1091" s="118"/>
      <c r="H1091" s="118"/>
      <c r="I1091" s="118"/>
      <c r="J1091" s="118"/>
      <c r="K1091" s="119" t="s">
        <v>336</v>
      </c>
      <c r="L1091" s="118"/>
      <c r="M1091" s="118"/>
      <c r="N1091" s="118"/>
      <c r="O1091" s="118"/>
      <c r="P1091" s="168"/>
      <c r="W1091" s="100">
        <v>49</v>
      </c>
    </row>
    <row r="1092" spans="2:45" s="100" customFormat="1" ht="14.25" customHeight="1">
      <c r="B1092" s="118"/>
      <c r="C1092" s="118"/>
      <c r="D1092" s="118"/>
      <c r="E1092" s="118"/>
      <c r="F1092" s="118"/>
      <c r="G1092" s="118"/>
      <c r="H1092" s="118"/>
      <c r="I1092" s="118"/>
      <c r="J1092" s="118"/>
      <c r="K1092" s="119"/>
      <c r="L1092" s="118"/>
      <c r="M1092" s="118"/>
      <c r="N1092" s="118"/>
      <c r="O1092" s="118"/>
      <c r="P1092" s="168"/>
    </row>
    <row r="1093" spans="2:45" s="100" customFormat="1" ht="14.25" customHeight="1">
      <c r="B1093" s="118"/>
      <c r="C1093" s="118"/>
      <c r="D1093" s="118"/>
      <c r="E1093" s="118"/>
      <c r="F1093" s="118"/>
      <c r="G1093" s="118"/>
      <c r="H1093" s="118"/>
      <c r="I1093" s="118"/>
      <c r="J1093" s="118"/>
      <c r="K1093" s="119"/>
      <c r="L1093" s="118"/>
      <c r="M1093" s="118"/>
      <c r="N1093" s="118"/>
      <c r="O1093" s="118"/>
      <c r="P1093" s="168"/>
    </row>
    <row r="1094" spans="2:45" s="99" customFormat="1" ht="14.25" customHeight="1">
      <c r="B1094" s="99" t="s">
        <v>256</v>
      </c>
      <c r="H1094" s="99" t="s">
        <v>805</v>
      </c>
      <c r="I1094" s="380">
        <f>令和2年9月末住基人口!L36</f>
        <v>661</v>
      </c>
      <c r="K1094" s="99" t="s">
        <v>257</v>
      </c>
      <c r="Q1094" s="99" t="s">
        <v>805</v>
      </c>
      <c r="R1094" s="380">
        <f>令和2年9月末住基人口!L37</f>
        <v>606</v>
      </c>
      <c r="W1094" s="100"/>
      <c r="X1094" s="100"/>
      <c r="Y1094" s="100"/>
      <c r="Z1094" s="100"/>
      <c r="AA1094" s="100"/>
      <c r="AB1094" s="100"/>
      <c r="AC1094" s="100"/>
      <c r="AD1094" s="100"/>
      <c r="AE1094" s="100"/>
      <c r="AF1094" s="100"/>
      <c r="AG1094" s="100"/>
    </row>
    <row r="1095" spans="2:45" s="100" customFormat="1" ht="14.25" customHeight="1">
      <c r="B1095" s="583" t="s">
        <v>335</v>
      </c>
      <c r="C1095" s="101"/>
      <c r="D1095" s="101"/>
      <c r="E1095" s="101"/>
      <c r="F1095" s="101"/>
      <c r="G1095" s="135"/>
      <c r="H1095" s="131"/>
      <c r="I1095" s="131"/>
      <c r="J1095" s="102"/>
      <c r="K1095" s="583" t="s">
        <v>335</v>
      </c>
      <c r="L1095" s="101"/>
      <c r="M1095" s="101"/>
      <c r="N1095" s="101"/>
      <c r="O1095" s="101"/>
      <c r="P1095" s="135"/>
      <c r="Q1095" s="131"/>
      <c r="R1095" s="131"/>
      <c r="S1095" s="103"/>
    </row>
    <row r="1096" spans="2:45" s="100" customFormat="1" ht="14.25" customHeight="1">
      <c r="B1096" s="584"/>
      <c r="C1096" s="130" t="str">
        <f>$C$4</f>
        <v>平成12年</v>
      </c>
      <c r="D1096" s="130" t="str">
        <f>$D$4</f>
        <v>平成17年</v>
      </c>
      <c r="E1096" s="130" t="str">
        <f>$E$4</f>
        <v>平成22年</v>
      </c>
      <c r="F1096" s="130" t="s">
        <v>410</v>
      </c>
      <c r="G1096" s="130" t="s">
        <v>739</v>
      </c>
      <c r="H1096" s="133" t="str">
        <f>$H$4</f>
        <v>対平成</v>
      </c>
      <c r="I1096" s="134" t="str">
        <f>$I$4</f>
        <v>27年</v>
      </c>
      <c r="J1096" s="102"/>
      <c r="K1096" s="584"/>
      <c r="L1096" s="130" t="str">
        <f>$C$4</f>
        <v>平成12年</v>
      </c>
      <c r="M1096" s="130" t="str">
        <f>$D$4</f>
        <v>平成17年</v>
      </c>
      <c r="N1096" s="130" t="str">
        <f>$E$4</f>
        <v>平成22年</v>
      </c>
      <c r="O1096" s="130" t="s">
        <v>410</v>
      </c>
      <c r="P1096" s="130" t="s">
        <v>739</v>
      </c>
      <c r="Q1096" s="133" t="str">
        <f>$H$4</f>
        <v>対平成</v>
      </c>
      <c r="R1096" s="134" t="str">
        <f>$I$4</f>
        <v>27年</v>
      </c>
      <c r="S1096" s="103"/>
    </row>
    <row r="1097" spans="2:45" s="100" customFormat="1" ht="14.25" customHeight="1">
      <c r="B1097" s="585"/>
      <c r="C1097" s="104"/>
      <c r="D1097" s="104"/>
      <c r="E1097" s="104"/>
      <c r="F1097" s="104"/>
      <c r="G1097" s="104"/>
      <c r="H1097" s="132" t="s">
        <v>88</v>
      </c>
      <c r="I1097" s="133" t="s">
        <v>398</v>
      </c>
      <c r="J1097" s="102"/>
      <c r="K1097" s="585"/>
      <c r="L1097" s="104"/>
      <c r="M1097" s="104"/>
      <c r="N1097" s="104"/>
      <c r="O1097" s="104"/>
      <c r="P1097" s="104"/>
      <c r="Q1097" s="132" t="s">
        <v>88</v>
      </c>
      <c r="R1097" s="133" t="s">
        <v>398</v>
      </c>
      <c r="S1097" s="103"/>
    </row>
    <row r="1098" spans="2:45" s="199" customFormat="1" ht="14.25" customHeight="1">
      <c r="B1098" s="200" t="s">
        <v>90</v>
      </c>
      <c r="C1098" s="198">
        <v>866</v>
      </c>
      <c r="D1098" s="194">
        <v>785</v>
      </c>
      <c r="E1098" s="194">
        <v>763</v>
      </c>
      <c r="F1098" s="194">
        <v>666</v>
      </c>
      <c r="G1098" s="194">
        <f>IF(COUNTIF(G1103:G1121,"x"),"x",IF(SUM(G1103:G1121)=0,"-",SUM(G1103:G1121)))</f>
        <v>637</v>
      </c>
      <c r="H1098" s="193">
        <f t="shared" ref="H1098:H1101" si="703">IF(G1098="x","x",IF(AND(G1098="-",F1098="-"),"-",IF(AND(G1098="-",F1098&gt;0),F1098*-1,IF(AND(G1098&gt;0,F1098="-"),G1098,G1098-F1098))))</f>
        <v>-29</v>
      </c>
      <c r="I1098" s="195">
        <f t="shared" ref="I1098:I1101" si="704">IF(H1098="x","x",IF(H1098="-","-",IF(AND(F1098="-",G1098&gt;0),"皆増",IF(AND(F1098&gt;0,G1098="-"),"皆減",H1098/F1098*100))))</f>
        <v>-4.3543543543543537</v>
      </c>
      <c r="J1098" s="196"/>
      <c r="K1098" s="197" t="s">
        <v>90</v>
      </c>
      <c r="L1098" s="198">
        <v>677</v>
      </c>
      <c r="M1098" s="194">
        <v>581</v>
      </c>
      <c r="N1098" s="194">
        <v>576</v>
      </c>
      <c r="O1098" s="194">
        <v>686</v>
      </c>
      <c r="P1098" s="194">
        <f>IF(COUNTIF(P1103:P1121,"x"),"x",IF(SUM(P1103:P1121)=0,"-",SUM(P1103:P1121)))</f>
        <v>589</v>
      </c>
      <c r="Q1098" s="193">
        <f t="shared" ref="Q1098:Q1101" si="705">IF(P1098="x","x",IF(AND(P1098="-",O1098="-"),"-",IF(AND(P1098="-",O1098&gt;0),O1098*-1,IF(AND(P1098&gt;0,O1098="-"),P1098,P1098-O1098))))</f>
        <v>-97</v>
      </c>
      <c r="R1098" s="195">
        <f t="shared" ref="R1098:R1101" si="706">IF(Q1098="x","x",IF(Q1098="-","-",IF(AND(O1098="-",P1098&gt;0),"皆増",IF(AND(O1098&gt;0,P1098="-"),"皆減",Q1098/O1098*100))))</f>
        <v>-14.139941690962099</v>
      </c>
      <c r="S1098" s="195"/>
      <c r="W1098" s="199" t="s">
        <v>373</v>
      </c>
      <c r="X1098" s="199">
        <v>925</v>
      </c>
      <c r="Y1098" s="199">
        <v>871</v>
      </c>
      <c r="Z1098" s="199">
        <v>866</v>
      </c>
      <c r="AA1098" s="199">
        <v>785</v>
      </c>
      <c r="AC1098" s="199" t="s">
        <v>373</v>
      </c>
      <c r="AD1098" s="199">
        <v>798</v>
      </c>
      <c r="AE1098" s="199">
        <v>698</v>
      </c>
      <c r="AF1098" s="199">
        <v>677</v>
      </c>
      <c r="AG1098" s="199">
        <v>581</v>
      </c>
      <c r="AJ1098" s="199" t="str">
        <f>IF(C1098=X1098,"○","●")</f>
        <v>●</v>
      </c>
      <c r="AK1098" s="199" t="str">
        <f t="shared" ref="AK1098:AK1120" si="707">IF(D1098=Y1098,"○","●")</f>
        <v>●</v>
      </c>
      <c r="AL1098" s="199" t="str">
        <f t="shared" ref="AL1098:AL1099" si="708">IF(E1098=Z1098,"○","●")</f>
        <v>●</v>
      </c>
      <c r="AM1098" s="199" t="str">
        <f t="shared" ref="AM1098:AM1120" si="709">IF(F1098=AA1098,"○","●")</f>
        <v>●</v>
      </c>
      <c r="AP1098" s="199" t="str">
        <f>IF(L1098=AD1098,"○","●")</f>
        <v>●</v>
      </c>
      <c r="AQ1098" s="199" t="str">
        <f t="shared" ref="AQ1098:AQ1120" si="710">IF(M1098=AE1098,"○","●")</f>
        <v>●</v>
      </c>
      <c r="AR1098" s="199" t="str">
        <f t="shared" ref="AR1098:AR1120" si="711">IF(N1098=AF1098,"○","●")</f>
        <v>●</v>
      </c>
      <c r="AS1098" s="199" t="str">
        <f t="shared" ref="AS1098" si="712">IF(O1098=AG1098,"○","●")</f>
        <v>●</v>
      </c>
    </row>
    <row r="1099" spans="2:45" s="100" customFormat="1" ht="14.25" customHeight="1">
      <c r="B1099" s="105" t="s">
        <v>91</v>
      </c>
      <c r="C1099" s="106">
        <v>61</v>
      </c>
      <c r="D1099" s="107">
        <v>43</v>
      </c>
      <c r="E1099" s="107">
        <v>44</v>
      </c>
      <c r="F1099" s="107">
        <v>36</v>
      </c>
      <c r="G1099" s="107">
        <f>IF(COUNTIF(G1103:G1105,"x"),"x",IF(SUM(G1103:G1105)=0,"-",SUM(G1103:G1105)))</f>
        <v>30</v>
      </c>
      <c r="H1099" s="107">
        <f t="shared" si="703"/>
        <v>-6</v>
      </c>
      <c r="I1099" s="108">
        <f t="shared" si="704"/>
        <v>-16.666666666666664</v>
      </c>
      <c r="J1099" s="102"/>
      <c r="K1099" s="109" t="s">
        <v>91</v>
      </c>
      <c r="L1099" s="106">
        <v>58</v>
      </c>
      <c r="M1099" s="107">
        <v>50</v>
      </c>
      <c r="N1099" s="107">
        <v>51</v>
      </c>
      <c r="O1099" s="107">
        <v>48</v>
      </c>
      <c r="P1099" s="107">
        <f>IF(COUNTIF(P1103:P1105,"x"),"x",IF(SUM(P1103:P1105)=0,"-",SUM(P1103:P1105)))</f>
        <v>32</v>
      </c>
      <c r="Q1099" s="107">
        <f t="shared" si="705"/>
        <v>-16</v>
      </c>
      <c r="R1099" s="108">
        <f t="shared" si="706"/>
        <v>-33.333333333333329</v>
      </c>
      <c r="S1099" s="108"/>
      <c r="W1099" s="100" t="s">
        <v>374</v>
      </c>
      <c r="X1099" s="100">
        <v>102</v>
      </c>
      <c r="Y1099" s="100">
        <v>74</v>
      </c>
      <c r="Z1099" s="100">
        <v>61</v>
      </c>
      <c r="AA1099" s="100">
        <v>43</v>
      </c>
      <c r="AC1099" s="100" t="s">
        <v>374</v>
      </c>
      <c r="AD1099" s="100">
        <v>105</v>
      </c>
      <c r="AE1099" s="100">
        <v>74</v>
      </c>
      <c r="AF1099" s="100">
        <v>58</v>
      </c>
      <c r="AG1099" s="100">
        <v>50</v>
      </c>
      <c r="AJ1099" s="100" t="str">
        <f t="shared" ref="AJ1099:AJ1120" si="713">IF(C1099=X1099,"○","●")</f>
        <v>●</v>
      </c>
      <c r="AK1099" s="100" t="str">
        <f t="shared" si="707"/>
        <v>●</v>
      </c>
      <c r="AL1099" s="100" t="str">
        <f t="shared" si="708"/>
        <v>●</v>
      </c>
      <c r="AM1099" s="100" t="str">
        <f t="shared" si="709"/>
        <v>●</v>
      </c>
      <c r="AP1099" s="100" t="str">
        <f t="shared" ref="AP1099:AP1120" si="714">IF(L1099=AD1099,"○","●")</f>
        <v>●</v>
      </c>
      <c r="AQ1099" s="100" t="str">
        <f t="shared" si="710"/>
        <v>●</v>
      </c>
      <c r="AR1099" s="100" t="str">
        <f t="shared" si="711"/>
        <v>●</v>
      </c>
      <c r="AS1099" s="100" t="str">
        <f>IF(O1099=AG1099,"○","●")</f>
        <v>●</v>
      </c>
    </row>
    <row r="1100" spans="2:45" s="100" customFormat="1" ht="14.25" customHeight="1">
      <c r="B1100" s="105" t="s">
        <v>92</v>
      </c>
      <c r="C1100" s="106">
        <v>568</v>
      </c>
      <c r="D1100" s="107">
        <v>503</v>
      </c>
      <c r="E1100" s="107">
        <v>462</v>
      </c>
      <c r="F1100" s="107">
        <v>360</v>
      </c>
      <c r="G1100" s="296">
        <f>IF(COUNTIF(G1106:G1115,"x"),"x",IF(SUM(G1106:G1115)=0,"-",SUM(G1106:G1115)))</f>
        <v>315</v>
      </c>
      <c r="H1100" s="107">
        <f t="shared" si="703"/>
        <v>-45</v>
      </c>
      <c r="I1100" s="108">
        <f t="shared" si="704"/>
        <v>-12.5</v>
      </c>
      <c r="J1100" s="102"/>
      <c r="K1100" s="109" t="s">
        <v>92</v>
      </c>
      <c r="L1100" s="106">
        <v>457</v>
      </c>
      <c r="M1100" s="107">
        <v>386</v>
      </c>
      <c r="N1100" s="107">
        <v>377</v>
      </c>
      <c r="O1100" s="107">
        <v>445</v>
      </c>
      <c r="P1100" s="296">
        <f>IF(COUNTIF(P1106:P1115,"x"),"x",IF(SUM(P1106:P1115)=0,"-",SUM(P1106:P1115)))</f>
        <v>363</v>
      </c>
      <c r="Q1100" s="107">
        <f t="shared" si="705"/>
        <v>-82</v>
      </c>
      <c r="R1100" s="108">
        <f t="shared" si="706"/>
        <v>-18.426966292134832</v>
      </c>
      <c r="S1100" s="108"/>
      <c r="W1100" s="100" t="s">
        <v>375</v>
      </c>
      <c r="X1100" s="100">
        <v>640</v>
      </c>
      <c r="Y1100" s="100">
        <v>598</v>
      </c>
      <c r="Z1100" s="100">
        <v>568</v>
      </c>
      <c r="AA1100" s="100">
        <v>503</v>
      </c>
      <c r="AC1100" s="100" t="s">
        <v>375</v>
      </c>
      <c r="AD1100" s="100">
        <v>590</v>
      </c>
      <c r="AE1100" s="100">
        <v>491</v>
      </c>
      <c r="AF1100" s="100">
        <v>457</v>
      </c>
      <c r="AG1100" s="100">
        <v>386</v>
      </c>
      <c r="AJ1100" s="100" t="str">
        <f t="shared" si="713"/>
        <v>●</v>
      </c>
      <c r="AK1100" s="100" t="str">
        <f t="shared" si="707"/>
        <v>●</v>
      </c>
      <c r="AL1100" s="100" t="str">
        <f>IF(E1100=Z1100,"○","●")</f>
        <v>●</v>
      </c>
      <c r="AM1100" s="100" t="str">
        <f t="shared" si="709"/>
        <v>●</v>
      </c>
      <c r="AP1100" s="100" t="str">
        <f t="shared" si="714"/>
        <v>●</v>
      </c>
      <c r="AQ1100" s="100" t="str">
        <f t="shared" si="710"/>
        <v>●</v>
      </c>
      <c r="AR1100" s="100" t="str">
        <f t="shared" si="711"/>
        <v>●</v>
      </c>
      <c r="AS1100" s="100" t="str">
        <f t="shared" ref="AS1100:AS1120" si="715">IF(O1100=AG1100,"○","●")</f>
        <v>●</v>
      </c>
    </row>
    <row r="1101" spans="2:45" s="100" customFormat="1" ht="14.25" customHeight="1">
      <c r="B1101" s="105" t="s">
        <v>93</v>
      </c>
      <c r="C1101" s="106">
        <v>237</v>
      </c>
      <c r="D1101" s="107">
        <v>239</v>
      </c>
      <c r="E1101" s="107">
        <v>257</v>
      </c>
      <c r="F1101" s="107">
        <v>270</v>
      </c>
      <c r="G1101" s="107">
        <f>IF(COUNTIF(G1116:G1120,"x"),"x",IF(SUM(G1116,G1120)=0,"-",SUM(G1116:G1120)))</f>
        <v>282</v>
      </c>
      <c r="H1101" s="107">
        <f t="shared" si="703"/>
        <v>12</v>
      </c>
      <c r="I1101" s="108">
        <f t="shared" si="704"/>
        <v>4.4444444444444446</v>
      </c>
      <c r="J1101" s="102"/>
      <c r="K1101" s="109" t="s">
        <v>93</v>
      </c>
      <c r="L1101" s="106">
        <v>162</v>
      </c>
      <c r="M1101" s="107">
        <v>145</v>
      </c>
      <c r="N1101" s="107">
        <v>148</v>
      </c>
      <c r="O1101" s="107">
        <v>189</v>
      </c>
      <c r="P1101" s="107">
        <f>IF(COUNTIF(P1116:P1120,"x"),"x",IF(SUM(P1116,P1120)=0,"-",SUM(P1116:P1120)))</f>
        <v>180</v>
      </c>
      <c r="Q1101" s="107">
        <f t="shared" si="705"/>
        <v>-9</v>
      </c>
      <c r="R1101" s="108">
        <f t="shared" si="706"/>
        <v>-4.7619047619047619</v>
      </c>
      <c r="S1101" s="108"/>
      <c r="W1101" s="100" t="s">
        <v>376</v>
      </c>
      <c r="X1101" s="100">
        <v>183</v>
      </c>
      <c r="Y1101" s="100">
        <v>199</v>
      </c>
      <c r="Z1101" s="100">
        <v>237</v>
      </c>
      <c r="AA1101" s="100">
        <v>239</v>
      </c>
      <c r="AC1101" s="100" t="s">
        <v>376</v>
      </c>
      <c r="AD1101" s="100">
        <v>103</v>
      </c>
      <c r="AE1101" s="100">
        <v>133</v>
      </c>
      <c r="AF1101" s="100">
        <v>162</v>
      </c>
      <c r="AG1101" s="100">
        <v>145</v>
      </c>
      <c r="AJ1101" s="100" t="str">
        <f t="shared" si="713"/>
        <v>●</v>
      </c>
      <c r="AK1101" s="100" t="str">
        <f t="shared" si="707"/>
        <v>●</v>
      </c>
      <c r="AL1101" s="100" t="str">
        <f t="shared" ref="AL1101:AL1110" si="716">IF(E1101=Z1101,"○","●")</f>
        <v>●</v>
      </c>
      <c r="AM1101" s="100" t="str">
        <f t="shared" si="709"/>
        <v>●</v>
      </c>
      <c r="AP1101" s="100" t="str">
        <f t="shared" si="714"/>
        <v>●</v>
      </c>
      <c r="AQ1101" s="100" t="str">
        <f t="shared" si="710"/>
        <v>●</v>
      </c>
      <c r="AR1101" s="100" t="str">
        <f t="shared" si="711"/>
        <v>●</v>
      </c>
      <c r="AS1101" s="100" t="str">
        <f t="shared" si="715"/>
        <v>●</v>
      </c>
    </row>
    <row r="1102" spans="2:45" s="100" customFormat="1" ht="14.25" customHeight="1">
      <c r="B1102" s="102"/>
      <c r="C1102" s="106"/>
      <c r="D1102" s="112"/>
      <c r="E1102" s="112"/>
      <c r="F1102" s="112"/>
      <c r="G1102" s="112"/>
      <c r="H1102" s="112"/>
      <c r="I1102" s="113"/>
      <c r="J1102" s="102"/>
      <c r="K1102" s="114"/>
      <c r="L1102" s="106"/>
      <c r="M1102" s="112"/>
      <c r="N1102" s="112"/>
      <c r="O1102" s="112"/>
      <c r="P1102" s="112"/>
      <c r="Q1102" s="112"/>
      <c r="R1102" s="113"/>
      <c r="S1102" s="113"/>
      <c r="AJ1102" s="100" t="str">
        <f t="shared" si="713"/>
        <v>○</v>
      </c>
      <c r="AK1102" s="100" t="str">
        <f t="shared" si="707"/>
        <v>○</v>
      </c>
      <c r="AL1102" s="100" t="str">
        <f t="shared" si="716"/>
        <v>○</v>
      </c>
      <c r="AM1102" s="100" t="str">
        <f t="shared" si="709"/>
        <v>○</v>
      </c>
      <c r="AP1102" s="100" t="str">
        <f t="shared" si="714"/>
        <v>○</v>
      </c>
      <c r="AQ1102" s="100" t="str">
        <f t="shared" si="710"/>
        <v>○</v>
      </c>
      <c r="AR1102" s="100" t="str">
        <f t="shared" si="711"/>
        <v>○</v>
      </c>
      <c r="AS1102" s="100" t="str">
        <f t="shared" si="715"/>
        <v>○</v>
      </c>
    </row>
    <row r="1103" spans="2:45" s="100" customFormat="1" ht="14.25" customHeight="1">
      <c r="B1103" s="102" t="s">
        <v>94</v>
      </c>
      <c r="C1103" s="106">
        <v>21</v>
      </c>
      <c r="D1103" s="107">
        <v>10</v>
      </c>
      <c r="E1103" s="107">
        <v>20</v>
      </c>
      <c r="F1103" s="107">
        <v>6</v>
      </c>
      <c r="G1103" s="107">
        <f t="shared" ref="G1103:G1121" si="717">IF(COUNTIF(G1133:G1163,"x"),"x",IF(SUM(G1133,G1163)=0,"-",SUM(G1133,G1163)))</f>
        <v>7</v>
      </c>
      <c r="H1103" s="107">
        <f>IF(G1103="x","x",IF(AND(G1103="-",F1103="-"),"-",IF(AND(G1103="-",F1103&gt;0),F1103*-1,IF(AND(G1103&gt;0,F1103="-"),G1103,G1103-F1103))))</f>
        <v>1</v>
      </c>
      <c r="I1103" s="108">
        <f>IF(H1103="x","x",IF(H1103="-","-",IF(AND(F1103="-",G1103&gt;0),"皆増",IF(AND(F1103&gt;0,G1103="-"),"皆減",H1103/F1103*100))))</f>
        <v>16.666666666666664</v>
      </c>
      <c r="J1103" s="102"/>
      <c r="K1103" s="114" t="s">
        <v>94</v>
      </c>
      <c r="L1103" s="106">
        <v>17</v>
      </c>
      <c r="M1103" s="107">
        <v>23</v>
      </c>
      <c r="N1103" s="107">
        <v>22</v>
      </c>
      <c r="O1103" s="107">
        <v>14</v>
      </c>
      <c r="P1103" s="107">
        <f t="shared" ref="P1103:P1121" si="718">IF(COUNTIF(P1133:P1163,"x"),"x",IF(SUM(P1133,P1163)=0,"-",SUM(P1133,P1163)))</f>
        <v>15</v>
      </c>
      <c r="Q1103" s="107">
        <f>IF(P1103="x","x",IF(AND(P1103="-",O1103="-"),"-",IF(AND(P1103="-",O1103&gt;0),O1103*-1,IF(AND(P1103&gt;0,O1103="-"),P1103,P1103-O1103))))</f>
        <v>1</v>
      </c>
      <c r="R1103" s="108">
        <f>IF(Q1103="x","x",IF(Q1103="-","-",IF(AND(O1103="-",P1103&gt;0),"皆増",IF(AND(O1103&gt;0,P1103="-"),"皆減",Q1103/O1103*100))))</f>
        <v>7.1428571428571423</v>
      </c>
      <c r="S1103" s="108"/>
      <c r="W1103" s="100" t="s">
        <v>377</v>
      </c>
      <c r="X1103" s="100">
        <v>27</v>
      </c>
      <c r="Y1103" s="100">
        <v>13</v>
      </c>
      <c r="Z1103" s="100">
        <v>21</v>
      </c>
      <c r="AA1103" s="100">
        <v>10</v>
      </c>
      <c r="AC1103" s="100" t="s">
        <v>377</v>
      </c>
      <c r="AD1103" s="100">
        <v>31</v>
      </c>
      <c r="AE1103" s="100">
        <v>22</v>
      </c>
      <c r="AF1103" s="100">
        <v>17</v>
      </c>
      <c r="AG1103" s="100">
        <v>23</v>
      </c>
      <c r="AJ1103" s="100" t="str">
        <f t="shared" si="713"/>
        <v>●</v>
      </c>
      <c r="AK1103" s="100" t="str">
        <f t="shared" si="707"/>
        <v>●</v>
      </c>
      <c r="AL1103" s="100" t="str">
        <f t="shared" si="716"/>
        <v>●</v>
      </c>
      <c r="AM1103" s="100" t="str">
        <f t="shared" si="709"/>
        <v>●</v>
      </c>
      <c r="AP1103" s="100" t="str">
        <f t="shared" si="714"/>
        <v>●</v>
      </c>
      <c r="AQ1103" s="100" t="str">
        <f t="shared" si="710"/>
        <v>●</v>
      </c>
      <c r="AR1103" s="100" t="str">
        <f t="shared" si="711"/>
        <v>●</v>
      </c>
      <c r="AS1103" s="100" t="str">
        <f t="shared" si="715"/>
        <v>●</v>
      </c>
    </row>
    <row r="1104" spans="2:45" s="100" customFormat="1" ht="14.25" customHeight="1">
      <c r="B1104" s="102" t="s">
        <v>123</v>
      </c>
      <c r="C1104" s="106">
        <v>14</v>
      </c>
      <c r="D1104" s="107">
        <v>18</v>
      </c>
      <c r="E1104" s="107">
        <v>8</v>
      </c>
      <c r="F1104" s="107">
        <v>18</v>
      </c>
      <c r="G1104" s="107">
        <f t="shared" si="717"/>
        <v>5</v>
      </c>
      <c r="H1104" s="107">
        <f t="shared" ref="H1104:H1120" si="719">IF(G1104="x","x",IF(AND(G1104="-",F1104="-"),"-",IF(AND(G1104="-",F1104&gt;0),F1104*-1,IF(AND(G1104&gt;0,F1104="-"),G1104,G1104-F1104))))</f>
        <v>-13</v>
      </c>
      <c r="I1104" s="108">
        <f t="shared" ref="I1104:I1120" si="720">IF(H1104="x","x",IF(H1104="-","-",IF(AND(F1104="-",G1104&gt;0),"皆増",IF(AND(F1104&gt;0,G1104="-"),"皆減",H1104/F1104*100))))</f>
        <v>-72.222222222222214</v>
      </c>
      <c r="J1104" s="102"/>
      <c r="K1104" s="114" t="s">
        <v>123</v>
      </c>
      <c r="L1104" s="106">
        <v>16</v>
      </c>
      <c r="M1104" s="107">
        <v>12</v>
      </c>
      <c r="N1104" s="107">
        <v>16</v>
      </c>
      <c r="O1104" s="107">
        <v>20</v>
      </c>
      <c r="P1104" s="107">
        <f t="shared" si="718"/>
        <v>5</v>
      </c>
      <c r="Q1104" s="107">
        <f t="shared" ref="Q1104:Q1120" si="721">IF(P1104="x","x",IF(AND(P1104="-",O1104="-"),"-",IF(AND(P1104="-",O1104&gt;0),O1104*-1,IF(AND(P1104&gt;0,O1104="-"),P1104,P1104-O1104))))</f>
        <v>-15</v>
      </c>
      <c r="R1104" s="108">
        <f t="shared" ref="R1104:R1120" si="722">IF(Q1104="x","x",IF(Q1104="-","-",IF(AND(O1104="-",P1104&gt;0),"皆増",IF(AND(O1104&gt;0,P1104="-"),"皆減",Q1104/O1104*100))))</f>
        <v>-75</v>
      </c>
      <c r="S1104" s="108"/>
      <c r="W1104" s="100" t="s">
        <v>356</v>
      </c>
      <c r="X1104" s="100">
        <v>34</v>
      </c>
      <c r="Y1104" s="100">
        <v>29</v>
      </c>
      <c r="Z1104" s="100">
        <v>14</v>
      </c>
      <c r="AA1104" s="100">
        <v>18</v>
      </c>
      <c r="AC1104" s="100" t="s">
        <v>356</v>
      </c>
      <c r="AD1104" s="100">
        <v>31</v>
      </c>
      <c r="AE1104" s="100">
        <v>26</v>
      </c>
      <c r="AF1104" s="100">
        <v>16</v>
      </c>
      <c r="AG1104" s="100">
        <v>12</v>
      </c>
      <c r="AJ1104" s="100" t="str">
        <f t="shared" si="713"/>
        <v>●</v>
      </c>
      <c r="AK1104" s="100" t="str">
        <f t="shared" si="707"/>
        <v>●</v>
      </c>
      <c r="AL1104" s="100" t="str">
        <f t="shared" si="716"/>
        <v>●</v>
      </c>
      <c r="AM1104" s="100" t="str">
        <f t="shared" si="709"/>
        <v>○</v>
      </c>
      <c r="AP1104" s="100" t="str">
        <f t="shared" si="714"/>
        <v>●</v>
      </c>
      <c r="AQ1104" s="100" t="str">
        <f t="shared" si="710"/>
        <v>●</v>
      </c>
      <c r="AR1104" s="100" t="str">
        <f t="shared" si="711"/>
        <v>○</v>
      </c>
      <c r="AS1104" s="100" t="str">
        <f t="shared" si="715"/>
        <v>●</v>
      </c>
    </row>
    <row r="1105" spans="2:45" s="100" customFormat="1" ht="14.25" customHeight="1">
      <c r="B1105" s="102" t="s">
        <v>124</v>
      </c>
      <c r="C1105" s="106">
        <v>26</v>
      </c>
      <c r="D1105" s="107">
        <v>15</v>
      </c>
      <c r="E1105" s="107">
        <v>16</v>
      </c>
      <c r="F1105" s="107">
        <v>12</v>
      </c>
      <c r="G1105" s="107">
        <f t="shared" si="717"/>
        <v>18</v>
      </c>
      <c r="H1105" s="107">
        <f t="shared" si="719"/>
        <v>6</v>
      </c>
      <c r="I1105" s="108">
        <f t="shared" si="720"/>
        <v>50</v>
      </c>
      <c r="J1105" s="102"/>
      <c r="K1105" s="114" t="s">
        <v>124</v>
      </c>
      <c r="L1105" s="106">
        <v>25</v>
      </c>
      <c r="M1105" s="107">
        <v>15</v>
      </c>
      <c r="N1105" s="107">
        <v>13</v>
      </c>
      <c r="O1105" s="107">
        <v>14</v>
      </c>
      <c r="P1105" s="107">
        <f t="shared" si="718"/>
        <v>12</v>
      </c>
      <c r="Q1105" s="107">
        <f t="shared" si="721"/>
        <v>-2</v>
      </c>
      <c r="R1105" s="108">
        <f t="shared" si="722"/>
        <v>-14.285714285714285</v>
      </c>
      <c r="S1105" s="108"/>
      <c r="W1105" s="100" t="s">
        <v>357</v>
      </c>
      <c r="X1105" s="100">
        <v>41</v>
      </c>
      <c r="Y1105" s="100">
        <v>32</v>
      </c>
      <c r="Z1105" s="100">
        <v>26</v>
      </c>
      <c r="AA1105" s="100">
        <v>15</v>
      </c>
      <c r="AC1105" s="100" t="s">
        <v>357</v>
      </c>
      <c r="AD1105" s="100">
        <v>43</v>
      </c>
      <c r="AE1105" s="100">
        <v>26</v>
      </c>
      <c r="AF1105" s="100">
        <v>25</v>
      </c>
      <c r="AG1105" s="100">
        <v>15</v>
      </c>
      <c r="AJ1105" s="100" t="str">
        <f t="shared" si="713"/>
        <v>●</v>
      </c>
      <c r="AK1105" s="100" t="str">
        <f t="shared" si="707"/>
        <v>●</v>
      </c>
      <c r="AL1105" s="100" t="str">
        <f t="shared" si="716"/>
        <v>●</v>
      </c>
      <c r="AM1105" s="100" t="str">
        <f t="shared" si="709"/>
        <v>●</v>
      </c>
      <c r="AP1105" s="100" t="str">
        <f t="shared" si="714"/>
        <v>●</v>
      </c>
      <c r="AQ1105" s="100" t="str">
        <f t="shared" si="710"/>
        <v>●</v>
      </c>
      <c r="AR1105" s="100" t="str">
        <f t="shared" si="711"/>
        <v>●</v>
      </c>
      <c r="AS1105" s="100" t="str">
        <f t="shared" si="715"/>
        <v>●</v>
      </c>
    </row>
    <row r="1106" spans="2:45" s="100" customFormat="1" ht="14.25" customHeight="1">
      <c r="B1106" s="102" t="s">
        <v>125</v>
      </c>
      <c r="C1106" s="106">
        <v>39</v>
      </c>
      <c r="D1106" s="107">
        <v>27</v>
      </c>
      <c r="E1106" s="107">
        <v>20</v>
      </c>
      <c r="F1106" s="107">
        <v>20</v>
      </c>
      <c r="G1106" s="107">
        <f t="shared" si="717"/>
        <v>15</v>
      </c>
      <c r="H1106" s="107">
        <f t="shared" si="719"/>
        <v>-5</v>
      </c>
      <c r="I1106" s="108">
        <f t="shared" si="720"/>
        <v>-25</v>
      </c>
      <c r="J1106" s="102"/>
      <c r="K1106" s="114" t="s">
        <v>125</v>
      </c>
      <c r="L1106" s="106">
        <v>50</v>
      </c>
      <c r="M1106" s="107">
        <v>36</v>
      </c>
      <c r="N1106" s="107">
        <v>25</v>
      </c>
      <c r="O1106" s="107">
        <v>25</v>
      </c>
      <c r="P1106" s="107">
        <f t="shared" si="718"/>
        <v>14</v>
      </c>
      <c r="Q1106" s="107">
        <f t="shared" si="721"/>
        <v>-11</v>
      </c>
      <c r="R1106" s="108">
        <f t="shared" si="722"/>
        <v>-44</v>
      </c>
      <c r="S1106" s="108"/>
      <c r="W1106" s="99" t="s">
        <v>358</v>
      </c>
      <c r="X1106" s="99">
        <v>63</v>
      </c>
      <c r="Y1106" s="99">
        <v>42</v>
      </c>
      <c r="Z1106" s="99">
        <v>39</v>
      </c>
      <c r="AA1106" s="99">
        <v>27</v>
      </c>
      <c r="AB1106" s="99"/>
      <c r="AC1106" s="99" t="s">
        <v>358</v>
      </c>
      <c r="AD1106" s="99">
        <v>67</v>
      </c>
      <c r="AE1106" s="99">
        <v>51</v>
      </c>
      <c r="AF1106" s="99">
        <v>50</v>
      </c>
      <c r="AG1106" s="99">
        <v>36</v>
      </c>
      <c r="AJ1106" s="100" t="str">
        <f t="shared" si="713"/>
        <v>●</v>
      </c>
      <c r="AK1106" s="100" t="str">
        <f t="shared" si="707"/>
        <v>●</v>
      </c>
      <c r="AL1106" s="100" t="str">
        <f t="shared" si="716"/>
        <v>●</v>
      </c>
      <c r="AM1106" s="100" t="str">
        <f t="shared" si="709"/>
        <v>●</v>
      </c>
      <c r="AP1106" s="100" t="str">
        <f t="shared" si="714"/>
        <v>●</v>
      </c>
      <c r="AQ1106" s="100" t="str">
        <f t="shared" si="710"/>
        <v>●</v>
      </c>
      <c r="AR1106" s="100" t="str">
        <f t="shared" si="711"/>
        <v>●</v>
      </c>
      <c r="AS1106" s="100" t="str">
        <f t="shared" si="715"/>
        <v>●</v>
      </c>
    </row>
    <row r="1107" spans="2:45" s="100" customFormat="1" ht="14.25" customHeight="1">
      <c r="B1107" s="102" t="s">
        <v>126</v>
      </c>
      <c r="C1107" s="106">
        <v>39</v>
      </c>
      <c r="D1107" s="107">
        <v>55</v>
      </c>
      <c r="E1107" s="107">
        <v>35</v>
      </c>
      <c r="F1107" s="107">
        <v>21</v>
      </c>
      <c r="G1107" s="107">
        <f t="shared" si="717"/>
        <v>31</v>
      </c>
      <c r="H1107" s="107">
        <f t="shared" si="719"/>
        <v>10</v>
      </c>
      <c r="I1107" s="108">
        <f t="shared" si="720"/>
        <v>47.619047619047613</v>
      </c>
      <c r="J1107" s="102"/>
      <c r="K1107" s="114" t="s">
        <v>126</v>
      </c>
      <c r="L1107" s="106">
        <v>59</v>
      </c>
      <c r="M1107" s="107">
        <v>44</v>
      </c>
      <c r="N1107" s="107">
        <v>37</v>
      </c>
      <c r="O1107" s="107">
        <v>34</v>
      </c>
      <c r="P1107" s="107">
        <f t="shared" si="718"/>
        <v>46</v>
      </c>
      <c r="Q1107" s="107">
        <f t="shared" si="721"/>
        <v>12</v>
      </c>
      <c r="R1107" s="108">
        <f t="shared" si="722"/>
        <v>35.294117647058826</v>
      </c>
      <c r="S1107" s="108"/>
      <c r="W1107" s="100" t="s">
        <v>359</v>
      </c>
      <c r="X1107" s="100">
        <v>58</v>
      </c>
      <c r="Y1107" s="100">
        <v>64</v>
      </c>
      <c r="Z1107" s="100">
        <v>39</v>
      </c>
      <c r="AA1107" s="100">
        <v>55</v>
      </c>
      <c r="AC1107" s="100" t="s">
        <v>359</v>
      </c>
      <c r="AD1107" s="100">
        <v>51</v>
      </c>
      <c r="AE1107" s="100">
        <v>48</v>
      </c>
      <c r="AF1107" s="100">
        <v>59</v>
      </c>
      <c r="AG1107" s="100">
        <v>44</v>
      </c>
      <c r="AJ1107" s="100" t="str">
        <f t="shared" si="713"/>
        <v>●</v>
      </c>
      <c r="AK1107" s="100" t="str">
        <f t="shared" si="707"/>
        <v>●</v>
      </c>
      <c r="AL1107" s="100" t="str">
        <f t="shared" si="716"/>
        <v>●</v>
      </c>
      <c r="AM1107" s="100" t="str">
        <f t="shared" si="709"/>
        <v>●</v>
      </c>
      <c r="AP1107" s="100" t="str">
        <f t="shared" si="714"/>
        <v>●</v>
      </c>
      <c r="AQ1107" s="100" t="str">
        <f t="shared" si="710"/>
        <v>●</v>
      </c>
      <c r="AR1107" s="100" t="str">
        <f t="shared" si="711"/>
        <v>●</v>
      </c>
      <c r="AS1107" s="100" t="str">
        <f t="shared" si="715"/>
        <v>●</v>
      </c>
    </row>
    <row r="1108" spans="2:45" s="100" customFormat="1" ht="14.25" customHeight="1">
      <c r="B1108" s="102" t="s">
        <v>127</v>
      </c>
      <c r="C1108" s="106">
        <v>42</v>
      </c>
      <c r="D1108" s="107">
        <v>36</v>
      </c>
      <c r="E1108" s="107">
        <v>43</v>
      </c>
      <c r="F1108" s="107">
        <v>30</v>
      </c>
      <c r="G1108" s="107">
        <f t="shared" si="717"/>
        <v>29</v>
      </c>
      <c r="H1108" s="107">
        <f t="shared" si="719"/>
        <v>-1</v>
      </c>
      <c r="I1108" s="108">
        <f t="shared" si="720"/>
        <v>-3.3333333333333335</v>
      </c>
      <c r="J1108" s="102"/>
      <c r="K1108" s="114" t="s">
        <v>127</v>
      </c>
      <c r="L1108" s="106">
        <v>48</v>
      </c>
      <c r="M1108" s="107">
        <v>54</v>
      </c>
      <c r="N1108" s="107">
        <v>42</v>
      </c>
      <c r="O1108" s="107">
        <v>47</v>
      </c>
      <c r="P1108" s="107">
        <f t="shared" si="718"/>
        <v>39</v>
      </c>
      <c r="Q1108" s="107">
        <f t="shared" si="721"/>
        <v>-8</v>
      </c>
      <c r="R1108" s="108">
        <f t="shared" si="722"/>
        <v>-17.021276595744681</v>
      </c>
      <c r="S1108" s="108"/>
      <c r="W1108" s="100" t="s">
        <v>360</v>
      </c>
      <c r="X1108" s="100">
        <v>47</v>
      </c>
      <c r="Y1108" s="100">
        <v>46</v>
      </c>
      <c r="Z1108" s="100">
        <v>42</v>
      </c>
      <c r="AA1108" s="100">
        <v>36</v>
      </c>
      <c r="AC1108" s="100" t="s">
        <v>360</v>
      </c>
      <c r="AD1108" s="100">
        <v>50</v>
      </c>
      <c r="AE1108" s="100">
        <v>37</v>
      </c>
      <c r="AF1108" s="100">
        <v>48</v>
      </c>
      <c r="AG1108" s="100">
        <v>54</v>
      </c>
      <c r="AJ1108" s="100" t="str">
        <f t="shared" si="713"/>
        <v>●</v>
      </c>
      <c r="AK1108" s="100" t="str">
        <f t="shared" si="707"/>
        <v>●</v>
      </c>
      <c r="AL1108" s="100" t="str">
        <f t="shared" si="716"/>
        <v>●</v>
      </c>
      <c r="AM1108" s="100" t="str">
        <f t="shared" si="709"/>
        <v>●</v>
      </c>
      <c r="AP1108" s="100" t="str">
        <f t="shared" si="714"/>
        <v>●</v>
      </c>
      <c r="AQ1108" s="100" t="str">
        <f t="shared" si="710"/>
        <v>●</v>
      </c>
      <c r="AR1108" s="100" t="str">
        <f t="shared" si="711"/>
        <v>●</v>
      </c>
      <c r="AS1108" s="100" t="str">
        <f t="shared" si="715"/>
        <v>●</v>
      </c>
    </row>
    <row r="1109" spans="2:45" s="100" customFormat="1" ht="14.25" customHeight="1">
      <c r="B1109" s="102" t="s">
        <v>128</v>
      </c>
      <c r="C1109" s="106">
        <v>50</v>
      </c>
      <c r="D1109" s="107">
        <v>34</v>
      </c>
      <c r="E1109" s="107">
        <v>46</v>
      </c>
      <c r="F1109" s="107">
        <v>25</v>
      </c>
      <c r="G1109" s="107">
        <f t="shared" si="717"/>
        <v>22</v>
      </c>
      <c r="H1109" s="107">
        <f t="shared" si="719"/>
        <v>-3</v>
      </c>
      <c r="I1109" s="108">
        <f t="shared" si="720"/>
        <v>-12</v>
      </c>
      <c r="J1109" s="102"/>
      <c r="K1109" s="114" t="s">
        <v>128</v>
      </c>
      <c r="L1109" s="106">
        <v>27</v>
      </c>
      <c r="M1109" s="107">
        <v>27</v>
      </c>
      <c r="N1109" s="107">
        <v>45</v>
      </c>
      <c r="O1109" s="107">
        <v>63</v>
      </c>
      <c r="P1109" s="107">
        <f t="shared" si="718"/>
        <v>27</v>
      </c>
      <c r="Q1109" s="107">
        <f t="shared" si="721"/>
        <v>-36</v>
      </c>
      <c r="R1109" s="108">
        <f t="shared" si="722"/>
        <v>-57.142857142857139</v>
      </c>
      <c r="S1109" s="108"/>
      <c r="W1109" s="100" t="s">
        <v>361</v>
      </c>
      <c r="X1109" s="100">
        <v>39</v>
      </c>
      <c r="Y1109" s="100">
        <v>49</v>
      </c>
      <c r="Z1109" s="100">
        <v>50</v>
      </c>
      <c r="AA1109" s="100">
        <v>34</v>
      </c>
      <c r="AC1109" s="100" t="s">
        <v>361</v>
      </c>
      <c r="AD1109" s="100">
        <v>40</v>
      </c>
      <c r="AE1109" s="100">
        <v>33</v>
      </c>
      <c r="AF1109" s="100">
        <v>27</v>
      </c>
      <c r="AG1109" s="100">
        <v>27</v>
      </c>
      <c r="AJ1109" s="100" t="str">
        <f t="shared" si="713"/>
        <v>●</v>
      </c>
      <c r="AK1109" s="100" t="str">
        <f t="shared" si="707"/>
        <v>●</v>
      </c>
      <c r="AL1109" s="100" t="str">
        <f t="shared" si="716"/>
        <v>●</v>
      </c>
      <c r="AM1109" s="100" t="str">
        <f t="shared" si="709"/>
        <v>●</v>
      </c>
      <c r="AP1109" s="100" t="str">
        <f t="shared" si="714"/>
        <v>●</v>
      </c>
      <c r="AQ1109" s="100" t="str">
        <f t="shared" si="710"/>
        <v>●</v>
      </c>
      <c r="AR1109" s="100" t="str">
        <f t="shared" si="711"/>
        <v>●</v>
      </c>
      <c r="AS1109" s="100" t="str">
        <f t="shared" si="715"/>
        <v>●</v>
      </c>
    </row>
    <row r="1110" spans="2:45" s="100" customFormat="1" ht="14.25" customHeight="1">
      <c r="B1110" s="102" t="s">
        <v>129</v>
      </c>
      <c r="C1110" s="106">
        <v>56</v>
      </c>
      <c r="D1110" s="107">
        <v>38</v>
      </c>
      <c r="E1110" s="107">
        <v>37</v>
      </c>
      <c r="F1110" s="107">
        <v>36</v>
      </c>
      <c r="G1110" s="107">
        <f t="shared" si="717"/>
        <v>25</v>
      </c>
      <c r="H1110" s="107">
        <f t="shared" si="719"/>
        <v>-11</v>
      </c>
      <c r="I1110" s="108">
        <f t="shared" si="720"/>
        <v>-30.555555555555557</v>
      </c>
      <c r="J1110" s="102"/>
      <c r="K1110" s="114" t="s">
        <v>129</v>
      </c>
      <c r="L1110" s="106">
        <v>28</v>
      </c>
      <c r="M1110" s="107">
        <v>30</v>
      </c>
      <c r="N1110" s="107">
        <v>33</v>
      </c>
      <c r="O1110" s="107">
        <v>57</v>
      </c>
      <c r="P1110" s="107">
        <f t="shared" si="718"/>
        <v>35</v>
      </c>
      <c r="Q1110" s="107">
        <f t="shared" si="721"/>
        <v>-22</v>
      </c>
      <c r="R1110" s="108">
        <f t="shared" si="722"/>
        <v>-38.596491228070171</v>
      </c>
      <c r="S1110" s="108"/>
      <c r="W1110" s="100" t="s">
        <v>362</v>
      </c>
      <c r="X1110" s="100">
        <v>71</v>
      </c>
      <c r="Y1110" s="100">
        <v>37</v>
      </c>
      <c r="Z1110" s="100">
        <v>56</v>
      </c>
      <c r="AA1110" s="100">
        <v>38</v>
      </c>
      <c r="AC1110" s="100" t="s">
        <v>362</v>
      </c>
      <c r="AD1110" s="100">
        <v>57</v>
      </c>
      <c r="AE1110" s="100">
        <v>33</v>
      </c>
      <c r="AF1110" s="100">
        <v>28</v>
      </c>
      <c r="AG1110" s="100">
        <v>30</v>
      </c>
      <c r="AJ1110" s="100" t="str">
        <f t="shared" si="713"/>
        <v>●</v>
      </c>
      <c r="AK1110" s="100" t="str">
        <f t="shared" si="707"/>
        <v>●</v>
      </c>
      <c r="AL1110" s="100" t="str">
        <f t="shared" si="716"/>
        <v>●</v>
      </c>
      <c r="AM1110" s="100" t="str">
        <f t="shared" si="709"/>
        <v>●</v>
      </c>
      <c r="AP1110" s="100" t="str">
        <f t="shared" si="714"/>
        <v>●</v>
      </c>
      <c r="AQ1110" s="100" t="str">
        <f t="shared" si="710"/>
        <v>●</v>
      </c>
      <c r="AR1110" s="100" t="str">
        <f t="shared" si="711"/>
        <v>●</v>
      </c>
      <c r="AS1110" s="100" t="str">
        <f t="shared" si="715"/>
        <v>●</v>
      </c>
    </row>
    <row r="1111" spans="2:45" s="100" customFormat="1" ht="14.25" customHeight="1">
      <c r="B1111" s="102" t="s">
        <v>130</v>
      </c>
      <c r="C1111" s="106">
        <v>36</v>
      </c>
      <c r="D1111" s="107">
        <v>39</v>
      </c>
      <c r="E1111" s="107">
        <v>37</v>
      </c>
      <c r="F1111" s="107">
        <v>41</v>
      </c>
      <c r="G1111" s="107">
        <f t="shared" si="717"/>
        <v>39</v>
      </c>
      <c r="H1111" s="107">
        <f t="shared" si="719"/>
        <v>-2</v>
      </c>
      <c r="I1111" s="108">
        <f t="shared" si="720"/>
        <v>-4.8780487804878048</v>
      </c>
      <c r="J1111" s="102"/>
      <c r="K1111" s="114" t="s">
        <v>130</v>
      </c>
      <c r="L1111" s="106">
        <v>33</v>
      </c>
      <c r="M1111" s="107">
        <v>22</v>
      </c>
      <c r="N1111" s="107">
        <v>39</v>
      </c>
      <c r="O1111" s="107">
        <v>49</v>
      </c>
      <c r="P1111" s="107">
        <f t="shared" si="718"/>
        <v>45</v>
      </c>
      <c r="Q1111" s="107">
        <f t="shared" si="721"/>
        <v>-4</v>
      </c>
      <c r="R1111" s="108">
        <f t="shared" si="722"/>
        <v>-8.1632653061224492</v>
      </c>
      <c r="S1111" s="108"/>
      <c r="W1111" s="100" t="s">
        <v>363</v>
      </c>
      <c r="X1111" s="100">
        <v>77</v>
      </c>
      <c r="Y1111" s="100">
        <v>65</v>
      </c>
      <c r="Z1111" s="100">
        <v>36</v>
      </c>
      <c r="AA1111" s="100">
        <v>39</v>
      </c>
      <c r="AC1111" s="100" t="s">
        <v>363</v>
      </c>
      <c r="AD1111" s="100">
        <v>86</v>
      </c>
      <c r="AE1111" s="100">
        <v>48</v>
      </c>
      <c r="AF1111" s="100">
        <v>33</v>
      </c>
      <c r="AG1111" s="100">
        <v>22</v>
      </c>
      <c r="AJ1111" s="100" t="str">
        <f t="shared" si="713"/>
        <v>●</v>
      </c>
      <c r="AK1111" s="100" t="str">
        <f t="shared" si="707"/>
        <v>●</v>
      </c>
      <c r="AL1111" s="100" t="str">
        <f>IF(E1111=Z1111,"○","●")</f>
        <v>●</v>
      </c>
      <c r="AM1111" s="100" t="str">
        <f t="shared" si="709"/>
        <v>●</v>
      </c>
      <c r="AP1111" s="100" t="str">
        <f t="shared" si="714"/>
        <v>●</v>
      </c>
      <c r="AQ1111" s="100" t="str">
        <f t="shared" si="710"/>
        <v>●</v>
      </c>
      <c r="AR1111" s="100" t="str">
        <f t="shared" si="711"/>
        <v>●</v>
      </c>
      <c r="AS1111" s="100" t="str">
        <f t="shared" si="715"/>
        <v>●</v>
      </c>
    </row>
    <row r="1112" spans="2:45" s="100" customFormat="1" ht="14.25" customHeight="1">
      <c r="B1112" s="102" t="s">
        <v>131</v>
      </c>
      <c r="C1112" s="106">
        <v>70</v>
      </c>
      <c r="D1112" s="107">
        <v>27</v>
      </c>
      <c r="E1112" s="107">
        <v>44</v>
      </c>
      <c r="F1112" s="107">
        <v>38</v>
      </c>
      <c r="G1112" s="107">
        <f t="shared" si="717"/>
        <v>40</v>
      </c>
      <c r="H1112" s="107">
        <f t="shared" si="719"/>
        <v>2</v>
      </c>
      <c r="I1112" s="108">
        <f t="shared" si="720"/>
        <v>5.2631578947368416</v>
      </c>
      <c r="J1112" s="102"/>
      <c r="K1112" s="114" t="s">
        <v>131</v>
      </c>
      <c r="L1112" s="106">
        <v>48</v>
      </c>
      <c r="M1112" s="107">
        <v>25</v>
      </c>
      <c r="N1112" s="107">
        <v>23</v>
      </c>
      <c r="O1112" s="107">
        <v>35</v>
      </c>
      <c r="P1112" s="107">
        <f t="shared" si="718"/>
        <v>43</v>
      </c>
      <c r="Q1112" s="107">
        <f t="shared" si="721"/>
        <v>8</v>
      </c>
      <c r="R1112" s="108">
        <f t="shared" si="722"/>
        <v>22.857142857142858</v>
      </c>
      <c r="S1112" s="108"/>
      <c r="W1112" s="100" t="s">
        <v>364</v>
      </c>
      <c r="X1112" s="100">
        <v>81</v>
      </c>
      <c r="Y1112" s="100">
        <v>81</v>
      </c>
      <c r="Z1112" s="100">
        <v>70</v>
      </c>
      <c r="AA1112" s="100">
        <v>27</v>
      </c>
      <c r="AC1112" s="100" t="s">
        <v>364</v>
      </c>
      <c r="AD1112" s="100">
        <v>62</v>
      </c>
      <c r="AE1112" s="100">
        <v>85</v>
      </c>
      <c r="AF1112" s="100">
        <v>48</v>
      </c>
      <c r="AG1112" s="100">
        <v>25</v>
      </c>
      <c r="AJ1112" s="100" t="str">
        <f t="shared" si="713"/>
        <v>●</v>
      </c>
      <c r="AK1112" s="100" t="str">
        <f t="shared" si="707"/>
        <v>●</v>
      </c>
      <c r="AL1112" s="100" t="str">
        <f t="shared" ref="AL1112:AL1120" si="723">IF(E1112=Z1112,"○","●")</f>
        <v>●</v>
      </c>
      <c r="AM1112" s="100" t="str">
        <f t="shared" si="709"/>
        <v>●</v>
      </c>
      <c r="AP1112" s="100" t="str">
        <f t="shared" si="714"/>
        <v>●</v>
      </c>
      <c r="AQ1112" s="100" t="str">
        <f t="shared" si="710"/>
        <v>●</v>
      </c>
      <c r="AR1112" s="100" t="str">
        <f t="shared" si="711"/>
        <v>●</v>
      </c>
      <c r="AS1112" s="100" t="str">
        <f t="shared" si="715"/>
        <v>●</v>
      </c>
    </row>
    <row r="1113" spans="2:45" s="100" customFormat="1" ht="14.25" customHeight="1">
      <c r="B1113" s="102" t="s">
        <v>132</v>
      </c>
      <c r="C1113" s="106">
        <v>92</v>
      </c>
      <c r="D1113" s="107">
        <v>70</v>
      </c>
      <c r="E1113" s="107">
        <v>26</v>
      </c>
      <c r="F1113" s="107">
        <v>37</v>
      </c>
      <c r="G1113" s="107">
        <f t="shared" si="717"/>
        <v>39</v>
      </c>
      <c r="H1113" s="107">
        <f t="shared" si="719"/>
        <v>2</v>
      </c>
      <c r="I1113" s="108">
        <f t="shared" si="720"/>
        <v>5.4054054054054053</v>
      </c>
      <c r="J1113" s="102"/>
      <c r="K1113" s="114" t="s">
        <v>132</v>
      </c>
      <c r="L1113" s="106">
        <v>77</v>
      </c>
      <c r="M1113" s="107">
        <v>38</v>
      </c>
      <c r="N1113" s="107">
        <v>35</v>
      </c>
      <c r="O1113" s="107">
        <v>41</v>
      </c>
      <c r="P1113" s="107">
        <f t="shared" si="718"/>
        <v>36</v>
      </c>
      <c r="Q1113" s="107">
        <f t="shared" si="721"/>
        <v>-5</v>
      </c>
      <c r="R1113" s="108">
        <f t="shared" si="722"/>
        <v>-12.195121951219512</v>
      </c>
      <c r="S1113" s="108"/>
      <c r="W1113" s="100" t="s">
        <v>365</v>
      </c>
      <c r="X1113" s="100">
        <v>72</v>
      </c>
      <c r="Y1113" s="100">
        <v>85</v>
      </c>
      <c r="Z1113" s="100">
        <v>92</v>
      </c>
      <c r="AA1113" s="100">
        <v>70</v>
      </c>
      <c r="AC1113" s="100" t="s">
        <v>365</v>
      </c>
      <c r="AD1113" s="100">
        <v>55</v>
      </c>
      <c r="AE1113" s="100">
        <v>54</v>
      </c>
      <c r="AF1113" s="100">
        <v>77</v>
      </c>
      <c r="AG1113" s="100">
        <v>38</v>
      </c>
      <c r="AJ1113" s="100" t="str">
        <f t="shared" si="713"/>
        <v>●</v>
      </c>
      <c r="AK1113" s="100" t="str">
        <f t="shared" si="707"/>
        <v>●</v>
      </c>
      <c r="AL1113" s="100" t="str">
        <f t="shared" si="723"/>
        <v>●</v>
      </c>
      <c r="AM1113" s="100" t="str">
        <f t="shared" si="709"/>
        <v>●</v>
      </c>
      <c r="AP1113" s="100" t="str">
        <f t="shared" si="714"/>
        <v>●</v>
      </c>
      <c r="AQ1113" s="100" t="str">
        <f t="shared" si="710"/>
        <v>●</v>
      </c>
      <c r="AR1113" s="100" t="str">
        <f t="shared" si="711"/>
        <v>●</v>
      </c>
      <c r="AS1113" s="100" t="str">
        <f t="shared" si="715"/>
        <v>●</v>
      </c>
    </row>
    <row r="1114" spans="2:45" s="100" customFormat="1" ht="14.25" customHeight="1">
      <c r="B1114" s="102" t="s">
        <v>133</v>
      </c>
      <c r="C1114" s="106">
        <v>83</v>
      </c>
      <c r="D1114" s="107">
        <v>94</v>
      </c>
      <c r="E1114" s="107">
        <v>78</v>
      </c>
      <c r="F1114" s="107">
        <v>37</v>
      </c>
      <c r="G1114" s="107">
        <f t="shared" si="717"/>
        <v>38</v>
      </c>
      <c r="H1114" s="107">
        <f t="shared" si="719"/>
        <v>1</v>
      </c>
      <c r="I1114" s="108">
        <f t="shared" si="720"/>
        <v>2.7027027027027026</v>
      </c>
      <c r="J1114" s="102"/>
      <c r="K1114" s="114" t="s">
        <v>133</v>
      </c>
      <c r="L1114" s="106">
        <v>43</v>
      </c>
      <c r="M1114" s="107">
        <v>66</v>
      </c>
      <c r="N1114" s="107">
        <v>30</v>
      </c>
      <c r="O1114" s="107">
        <v>50</v>
      </c>
      <c r="P1114" s="107">
        <f t="shared" si="718"/>
        <v>40</v>
      </c>
      <c r="Q1114" s="107">
        <f t="shared" si="721"/>
        <v>-10</v>
      </c>
      <c r="R1114" s="108">
        <f t="shared" si="722"/>
        <v>-20</v>
      </c>
      <c r="S1114" s="108"/>
      <c r="W1114" s="100" t="s">
        <v>366</v>
      </c>
      <c r="X1114" s="100">
        <v>62</v>
      </c>
      <c r="Y1114" s="100">
        <v>64</v>
      </c>
      <c r="Z1114" s="100">
        <v>83</v>
      </c>
      <c r="AA1114" s="100">
        <v>94</v>
      </c>
      <c r="AC1114" s="100" t="s">
        <v>366</v>
      </c>
      <c r="AD1114" s="100">
        <v>57</v>
      </c>
      <c r="AE1114" s="100">
        <v>48</v>
      </c>
      <c r="AF1114" s="100">
        <v>43</v>
      </c>
      <c r="AG1114" s="100">
        <v>66</v>
      </c>
      <c r="AJ1114" s="100" t="str">
        <f t="shared" si="713"/>
        <v>●</v>
      </c>
      <c r="AK1114" s="100" t="str">
        <f t="shared" si="707"/>
        <v>●</v>
      </c>
      <c r="AL1114" s="100" t="str">
        <f t="shared" si="723"/>
        <v>●</v>
      </c>
      <c r="AM1114" s="100" t="str">
        <f t="shared" si="709"/>
        <v>●</v>
      </c>
      <c r="AP1114" s="100" t="str">
        <f t="shared" si="714"/>
        <v>●</v>
      </c>
      <c r="AQ1114" s="100" t="str">
        <f t="shared" si="710"/>
        <v>●</v>
      </c>
      <c r="AR1114" s="100" t="str">
        <f t="shared" si="711"/>
        <v>●</v>
      </c>
      <c r="AS1114" s="100" t="str">
        <f t="shared" si="715"/>
        <v>●</v>
      </c>
    </row>
    <row r="1115" spans="2:45" s="100" customFormat="1" ht="14.25" customHeight="1">
      <c r="B1115" s="102" t="s">
        <v>134</v>
      </c>
      <c r="C1115" s="106">
        <v>61</v>
      </c>
      <c r="D1115" s="107">
        <v>83</v>
      </c>
      <c r="E1115" s="107">
        <v>96</v>
      </c>
      <c r="F1115" s="107">
        <v>75</v>
      </c>
      <c r="G1115" s="107">
        <f t="shared" si="717"/>
        <v>37</v>
      </c>
      <c r="H1115" s="107">
        <f t="shared" si="719"/>
        <v>-38</v>
      </c>
      <c r="I1115" s="108">
        <f t="shared" si="720"/>
        <v>-50.666666666666671</v>
      </c>
      <c r="J1115" s="102"/>
      <c r="K1115" s="114" t="s">
        <v>134</v>
      </c>
      <c r="L1115" s="106">
        <v>44</v>
      </c>
      <c r="M1115" s="107">
        <v>44</v>
      </c>
      <c r="N1115" s="107">
        <v>68</v>
      </c>
      <c r="O1115" s="107">
        <v>44</v>
      </c>
      <c r="P1115" s="107">
        <f t="shared" si="718"/>
        <v>38</v>
      </c>
      <c r="Q1115" s="107">
        <f t="shared" si="721"/>
        <v>-6</v>
      </c>
      <c r="R1115" s="108">
        <f t="shared" si="722"/>
        <v>-13.636363636363635</v>
      </c>
      <c r="S1115" s="108"/>
      <c r="W1115" s="100" t="s">
        <v>367</v>
      </c>
      <c r="X1115" s="100">
        <v>70</v>
      </c>
      <c r="Y1115" s="100">
        <v>65</v>
      </c>
      <c r="Z1115" s="100">
        <v>61</v>
      </c>
      <c r="AA1115" s="100">
        <v>83</v>
      </c>
      <c r="AC1115" s="100" t="s">
        <v>367</v>
      </c>
      <c r="AD1115" s="100">
        <v>65</v>
      </c>
      <c r="AE1115" s="100">
        <v>54</v>
      </c>
      <c r="AF1115" s="100">
        <v>44</v>
      </c>
      <c r="AG1115" s="100">
        <v>44</v>
      </c>
      <c r="AJ1115" s="100" t="str">
        <f t="shared" si="713"/>
        <v>●</v>
      </c>
      <c r="AK1115" s="100" t="str">
        <f t="shared" si="707"/>
        <v>●</v>
      </c>
      <c r="AL1115" s="100" t="str">
        <f t="shared" si="723"/>
        <v>●</v>
      </c>
      <c r="AM1115" s="100" t="str">
        <f t="shared" si="709"/>
        <v>●</v>
      </c>
      <c r="AP1115" s="100" t="str">
        <f t="shared" si="714"/>
        <v>●</v>
      </c>
      <c r="AQ1115" s="100" t="str">
        <f t="shared" si="710"/>
        <v>●</v>
      </c>
      <c r="AR1115" s="100" t="str">
        <f t="shared" si="711"/>
        <v>●</v>
      </c>
      <c r="AS1115" s="100" t="str">
        <f t="shared" si="715"/>
        <v>○</v>
      </c>
    </row>
    <row r="1116" spans="2:45" s="100" customFormat="1" ht="14.25" customHeight="1">
      <c r="B1116" s="102" t="s">
        <v>135</v>
      </c>
      <c r="C1116" s="106">
        <v>73</v>
      </c>
      <c r="D1116" s="107">
        <v>58</v>
      </c>
      <c r="E1116" s="107">
        <v>78</v>
      </c>
      <c r="F1116" s="107">
        <v>89</v>
      </c>
      <c r="G1116" s="107">
        <f t="shared" si="717"/>
        <v>65</v>
      </c>
      <c r="H1116" s="107">
        <f t="shared" si="719"/>
        <v>-24</v>
      </c>
      <c r="I1116" s="108">
        <f t="shared" si="720"/>
        <v>-26.966292134831459</v>
      </c>
      <c r="J1116" s="102"/>
      <c r="K1116" s="114" t="s">
        <v>135</v>
      </c>
      <c r="L1116" s="106">
        <v>53</v>
      </c>
      <c r="M1116" s="107">
        <v>39</v>
      </c>
      <c r="N1116" s="107">
        <v>40</v>
      </c>
      <c r="O1116" s="107">
        <v>69</v>
      </c>
      <c r="P1116" s="107">
        <f t="shared" si="718"/>
        <v>40</v>
      </c>
      <c r="Q1116" s="107">
        <f t="shared" si="721"/>
        <v>-29</v>
      </c>
      <c r="R1116" s="108">
        <f t="shared" si="722"/>
        <v>-42.028985507246375</v>
      </c>
      <c r="S1116" s="108"/>
      <c r="W1116" s="100" t="s">
        <v>368</v>
      </c>
      <c r="X1116" s="100">
        <v>65</v>
      </c>
      <c r="Y1116" s="100">
        <v>60</v>
      </c>
      <c r="Z1116" s="100">
        <v>73</v>
      </c>
      <c r="AA1116" s="100">
        <v>58</v>
      </c>
      <c r="AC1116" s="100" t="s">
        <v>368</v>
      </c>
      <c r="AD1116" s="100">
        <v>32</v>
      </c>
      <c r="AE1116" s="100">
        <v>59</v>
      </c>
      <c r="AF1116" s="100">
        <v>53</v>
      </c>
      <c r="AG1116" s="100">
        <v>39</v>
      </c>
      <c r="AJ1116" s="100" t="str">
        <f t="shared" si="713"/>
        <v>●</v>
      </c>
      <c r="AK1116" s="100" t="str">
        <f t="shared" si="707"/>
        <v>●</v>
      </c>
      <c r="AL1116" s="100" t="str">
        <f t="shared" si="723"/>
        <v>●</v>
      </c>
      <c r="AM1116" s="100" t="str">
        <f t="shared" si="709"/>
        <v>●</v>
      </c>
      <c r="AP1116" s="100" t="str">
        <f t="shared" si="714"/>
        <v>●</v>
      </c>
      <c r="AQ1116" s="100" t="str">
        <f t="shared" si="710"/>
        <v>●</v>
      </c>
      <c r="AR1116" s="100" t="str">
        <f t="shared" si="711"/>
        <v>●</v>
      </c>
      <c r="AS1116" s="100" t="str">
        <f t="shared" si="715"/>
        <v>●</v>
      </c>
    </row>
    <row r="1117" spans="2:45" s="100" customFormat="1" ht="14.25" customHeight="1">
      <c r="B1117" s="102" t="s">
        <v>136</v>
      </c>
      <c r="C1117" s="106">
        <v>58</v>
      </c>
      <c r="D1117" s="107">
        <v>73</v>
      </c>
      <c r="E1117" s="107">
        <v>54</v>
      </c>
      <c r="F1117" s="107">
        <v>69</v>
      </c>
      <c r="G1117" s="107">
        <f t="shared" si="717"/>
        <v>76</v>
      </c>
      <c r="H1117" s="107">
        <f t="shared" si="719"/>
        <v>7</v>
      </c>
      <c r="I1117" s="108">
        <f t="shared" si="720"/>
        <v>10.144927536231885</v>
      </c>
      <c r="J1117" s="102"/>
      <c r="K1117" s="114" t="s">
        <v>136</v>
      </c>
      <c r="L1117" s="106">
        <v>58</v>
      </c>
      <c r="M1117" s="107">
        <v>41</v>
      </c>
      <c r="N1117" s="107">
        <v>33</v>
      </c>
      <c r="O1117" s="107">
        <v>41</v>
      </c>
      <c r="P1117" s="107">
        <f t="shared" si="718"/>
        <v>57</v>
      </c>
      <c r="Q1117" s="107">
        <f t="shared" si="721"/>
        <v>16</v>
      </c>
      <c r="R1117" s="108">
        <f t="shared" si="722"/>
        <v>39.024390243902438</v>
      </c>
      <c r="S1117" s="108"/>
      <c r="W1117" s="100" t="s">
        <v>369</v>
      </c>
      <c r="X1117" s="100">
        <v>51</v>
      </c>
      <c r="Y1117" s="100">
        <v>65</v>
      </c>
      <c r="Z1117" s="100">
        <v>58</v>
      </c>
      <c r="AA1117" s="100">
        <v>73</v>
      </c>
      <c r="AC1117" s="100" t="s">
        <v>369</v>
      </c>
      <c r="AD1117" s="100">
        <v>31</v>
      </c>
      <c r="AE1117" s="100">
        <v>25</v>
      </c>
      <c r="AF1117" s="100">
        <v>58</v>
      </c>
      <c r="AG1117" s="100">
        <v>41</v>
      </c>
      <c r="AJ1117" s="100" t="str">
        <f t="shared" si="713"/>
        <v>●</v>
      </c>
      <c r="AK1117" s="100" t="str">
        <f t="shared" si="707"/>
        <v>●</v>
      </c>
      <c r="AL1117" s="100" t="str">
        <f t="shared" si="723"/>
        <v>●</v>
      </c>
      <c r="AM1117" s="100" t="str">
        <f t="shared" si="709"/>
        <v>●</v>
      </c>
      <c r="AP1117" s="100" t="str">
        <f t="shared" si="714"/>
        <v>●</v>
      </c>
      <c r="AQ1117" s="100" t="str">
        <f t="shared" si="710"/>
        <v>●</v>
      </c>
      <c r="AR1117" s="100" t="str">
        <f t="shared" si="711"/>
        <v>●</v>
      </c>
      <c r="AS1117" s="100" t="str">
        <f t="shared" si="715"/>
        <v>○</v>
      </c>
    </row>
    <row r="1118" spans="2:45" s="100" customFormat="1" ht="14.25" customHeight="1">
      <c r="B1118" s="102" t="s">
        <v>137</v>
      </c>
      <c r="C1118" s="106">
        <v>49</v>
      </c>
      <c r="D1118" s="107">
        <v>45</v>
      </c>
      <c r="E1118" s="107">
        <v>62</v>
      </c>
      <c r="F1118" s="107">
        <v>38</v>
      </c>
      <c r="G1118" s="107">
        <f t="shared" si="717"/>
        <v>63</v>
      </c>
      <c r="H1118" s="107">
        <f t="shared" si="719"/>
        <v>25</v>
      </c>
      <c r="I1118" s="108">
        <f t="shared" si="720"/>
        <v>65.789473684210535</v>
      </c>
      <c r="J1118" s="102"/>
      <c r="K1118" s="114" t="s">
        <v>137</v>
      </c>
      <c r="L1118" s="106">
        <v>20</v>
      </c>
      <c r="M1118" s="107">
        <v>39</v>
      </c>
      <c r="N1118" s="107">
        <v>34</v>
      </c>
      <c r="O1118" s="107">
        <v>28</v>
      </c>
      <c r="P1118" s="107">
        <f t="shared" si="718"/>
        <v>30</v>
      </c>
      <c r="Q1118" s="107">
        <f t="shared" si="721"/>
        <v>2</v>
      </c>
      <c r="R1118" s="108">
        <f t="shared" si="722"/>
        <v>7.1428571428571423</v>
      </c>
      <c r="S1118" s="108"/>
      <c r="W1118" s="100" t="s">
        <v>370</v>
      </c>
      <c r="X1118" s="100">
        <v>35</v>
      </c>
      <c r="Y1118" s="100">
        <v>40</v>
      </c>
      <c r="Z1118" s="100">
        <v>49</v>
      </c>
      <c r="AA1118" s="100">
        <v>45</v>
      </c>
      <c r="AC1118" s="100" t="s">
        <v>370</v>
      </c>
      <c r="AD1118" s="100">
        <v>19</v>
      </c>
      <c r="AE1118" s="100">
        <v>23</v>
      </c>
      <c r="AF1118" s="100">
        <v>20</v>
      </c>
      <c r="AG1118" s="100">
        <v>39</v>
      </c>
      <c r="AJ1118" s="100" t="str">
        <f t="shared" si="713"/>
        <v>●</v>
      </c>
      <c r="AK1118" s="100" t="str">
        <f t="shared" si="707"/>
        <v>●</v>
      </c>
      <c r="AL1118" s="100" t="str">
        <f t="shared" si="723"/>
        <v>●</v>
      </c>
      <c r="AM1118" s="100" t="str">
        <f t="shared" si="709"/>
        <v>●</v>
      </c>
      <c r="AP1118" s="100" t="str">
        <f t="shared" si="714"/>
        <v>●</v>
      </c>
      <c r="AQ1118" s="100" t="str">
        <f t="shared" si="710"/>
        <v>●</v>
      </c>
      <c r="AR1118" s="100" t="str">
        <f t="shared" si="711"/>
        <v>●</v>
      </c>
      <c r="AS1118" s="100" t="str">
        <f t="shared" si="715"/>
        <v>●</v>
      </c>
    </row>
    <row r="1119" spans="2:45" s="100" customFormat="1" ht="14.25" customHeight="1">
      <c r="B1119" s="102" t="s">
        <v>138</v>
      </c>
      <c r="C1119" s="106">
        <v>38</v>
      </c>
      <c r="D1119" s="107">
        <v>32</v>
      </c>
      <c r="E1119" s="107">
        <v>34</v>
      </c>
      <c r="F1119" s="107">
        <v>43</v>
      </c>
      <c r="G1119" s="107">
        <f t="shared" si="717"/>
        <v>29</v>
      </c>
      <c r="H1119" s="107">
        <f t="shared" si="719"/>
        <v>-14</v>
      </c>
      <c r="I1119" s="108">
        <f t="shared" si="720"/>
        <v>-32.558139534883722</v>
      </c>
      <c r="J1119" s="102"/>
      <c r="K1119" s="114" t="s">
        <v>138</v>
      </c>
      <c r="L1119" s="106">
        <v>16</v>
      </c>
      <c r="M1119" s="107">
        <v>12</v>
      </c>
      <c r="N1119" s="107">
        <v>30</v>
      </c>
      <c r="O1119" s="107">
        <v>29</v>
      </c>
      <c r="P1119" s="107">
        <f t="shared" si="718"/>
        <v>26</v>
      </c>
      <c r="Q1119" s="107">
        <f t="shared" si="721"/>
        <v>-3</v>
      </c>
      <c r="R1119" s="108">
        <f t="shared" si="722"/>
        <v>-10.344827586206897</v>
      </c>
      <c r="S1119" s="108"/>
      <c r="W1119" s="100" t="s">
        <v>371</v>
      </c>
      <c r="X1119" s="100">
        <v>21</v>
      </c>
      <c r="Y1119" s="100">
        <v>21</v>
      </c>
      <c r="Z1119" s="100">
        <v>38</v>
      </c>
      <c r="AA1119" s="100">
        <v>32</v>
      </c>
      <c r="AC1119" s="100" t="s">
        <v>371</v>
      </c>
      <c r="AD1119" s="100">
        <v>12</v>
      </c>
      <c r="AE1119" s="100">
        <v>16</v>
      </c>
      <c r="AF1119" s="100">
        <v>16</v>
      </c>
      <c r="AG1119" s="100">
        <v>12</v>
      </c>
      <c r="AJ1119" s="100" t="str">
        <f t="shared" si="713"/>
        <v>●</v>
      </c>
      <c r="AK1119" s="100" t="str">
        <f t="shared" si="707"/>
        <v>●</v>
      </c>
      <c r="AL1119" s="100" t="str">
        <f t="shared" si="723"/>
        <v>●</v>
      </c>
      <c r="AM1119" s="100" t="str">
        <f t="shared" si="709"/>
        <v>●</v>
      </c>
      <c r="AP1119" s="100" t="str">
        <f t="shared" si="714"/>
        <v>●</v>
      </c>
      <c r="AQ1119" s="100" t="str">
        <f t="shared" si="710"/>
        <v>●</v>
      </c>
      <c r="AR1119" s="100" t="str">
        <f t="shared" si="711"/>
        <v>●</v>
      </c>
      <c r="AS1119" s="100" t="str">
        <f t="shared" si="715"/>
        <v>●</v>
      </c>
    </row>
    <row r="1120" spans="2:45" s="100" customFormat="1" ht="14.25" customHeight="1">
      <c r="B1120" s="102" t="s">
        <v>110</v>
      </c>
      <c r="C1120" s="106">
        <v>19</v>
      </c>
      <c r="D1120" s="107">
        <v>31</v>
      </c>
      <c r="E1120" s="107">
        <v>29</v>
      </c>
      <c r="F1120" s="107">
        <v>31</v>
      </c>
      <c r="G1120" s="107">
        <f t="shared" si="717"/>
        <v>49</v>
      </c>
      <c r="H1120" s="107">
        <f t="shared" si="719"/>
        <v>18</v>
      </c>
      <c r="I1120" s="108">
        <f t="shared" si="720"/>
        <v>58.064516129032263</v>
      </c>
      <c r="J1120" s="102"/>
      <c r="K1120" s="114" t="s">
        <v>110</v>
      </c>
      <c r="L1120" s="106">
        <v>15</v>
      </c>
      <c r="M1120" s="107">
        <v>14</v>
      </c>
      <c r="N1120" s="107">
        <v>11</v>
      </c>
      <c r="O1120" s="107">
        <v>22</v>
      </c>
      <c r="P1120" s="107">
        <f t="shared" si="718"/>
        <v>27</v>
      </c>
      <c r="Q1120" s="107">
        <f t="shared" si="721"/>
        <v>5</v>
      </c>
      <c r="R1120" s="108">
        <f t="shared" si="722"/>
        <v>22.727272727272727</v>
      </c>
      <c r="S1120" s="108"/>
      <c r="W1120" s="100" t="s">
        <v>378</v>
      </c>
      <c r="X1120" s="100">
        <v>11</v>
      </c>
      <c r="Y1120" s="100">
        <v>13</v>
      </c>
      <c r="Z1120" s="100">
        <v>19</v>
      </c>
      <c r="AA1120" s="100">
        <v>31</v>
      </c>
      <c r="AC1120" s="100" t="s">
        <v>378</v>
      </c>
      <c r="AD1120" s="100">
        <v>9</v>
      </c>
      <c r="AE1120" s="100">
        <v>10</v>
      </c>
      <c r="AF1120" s="100">
        <v>15</v>
      </c>
      <c r="AG1120" s="100">
        <v>14</v>
      </c>
      <c r="AJ1120" s="100" t="str">
        <f t="shared" si="713"/>
        <v>●</v>
      </c>
      <c r="AK1120" s="100" t="str">
        <f t="shared" si="707"/>
        <v>●</v>
      </c>
      <c r="AL1120" s="100" t="str">
        <f t="shared" si="723"/>
        <v>●</v>
      </c>
      <c r="AM1120" s="100" t="str">
        <f t="shared" si="709"/>
        <v>○</v>
      </c>
      <c r="AP1120" s="100" t="str">
        <f t="shared" si="714"/>
        <v>●</v>
      </c>
      <c r="AQ1120" s="100" t="str">
        <f t="shared" si="710"/>
        <v>●</v>
      </c>
      <c r="AR1120" s="100" t="str">
        <f t="shared" si="711"/>
        <v>●</v>
      </c>
      <c r="AS1120" s="100" t="str">
        <f t="shared" si="715"/>
        <v>●</v>
      </c>
    </row>
    <row r="1121" spans="2:45" s="100" customFormat="1" ht="14.25" customHeight="1">
      <c r="B1121" s="119" t="s">
        <v>111</v>
      </c>
      <c r="C1121" s="120" t="s">
        <v>313</v>
      </c>
      <c r="D1121" s="116" t="s">
        <v>313</v>
      </c>
      <c r="E1121" s="116" t="s">
        <v>313</v>
      </c>
      <c r="F1121" s="116" t="s">
        <v>313</v>
      </c>
      <c r="G1121" s="107">
        <f t="shared" si="717"/>
        <v>10</v>
      </c>
      <c r="H1121" s="107"/>
      <c r="I1121" s="108"/>
      <c r="K1121" s="119" t="s">
        <v>111</v>
      </c>
      <c r="L1121" s="120" t="s">
        <v>313</v>
      </c>
      <c r="M1121" s="116" t="s">
        <v>313</v>
      </c>
      <c r="N1121" s="116" t="s">
        <v>313</v>
      </c>
      <c r="O1121" s="116">
        <v>4</v>
      </c>
      <c r="P1121" s="107">
        <f t="shared" si="718"/>
        <v>14</v>
      </c>
      <c r="Q1121" s="107"/>
      <c r="R1121" s="108"/>
    </row>
    <row r="1122" spans="2:45" s="100" customFormat="1" ht="14.25" customHeight="1">
      <c r="P1122" s="168"/>
    </row>
    <row r="1123" spans="2:45" s="100" customFormat="1" ht="14.25" customHeight="1">
      <c r="P1123" s="168"/>
    </row>
    <row r="1124" spans="2:45" s="99" customFormat="1" ht="14.25" customHeight="1">
      <c r="B1124" s="99" t="str">
        <f>LEFT(B1094,LEN(B1094)-2)&amp;+"男"</f>
        <v>山田町・男</v>
      </c>
      <c r="H1124" s="99" t="s">
        <v>805</v>
      </c>
      <c r="I1124" s="380">
        <f>令和2年9月末住基人口!J36</f>
        <v>271</v>
      </c>
      <c r="K1124" s="99" t="str">
        <f>LEFT(K1094,LEN(K1094)-2)&amp;+"男"</f>
        <v>東雲町・男</v>
      </c>
      <c r="Q1124" s="99" t="s">
        <v>805</v>
      </c>
      <c r="R1124" s="380">
        <f>令和2年9月末住基人口!J37</f>
        <v>266</v>
      </c>
      <c r="W1124" s="100"/>
      <c r="X1124" s="100"/>
      <c r="Y1124" s="100"/>
      <c r="Z1124" s="100"/>
      <c r="AA1124" s="100"/>
      <c r="AB1124" s="100"/>
      <c r="AC1124" s="100"/>
      <c r="AD1124" s="100"/>
      <c r="AE1124" s="100"/>
      <c r="AF1124" s="100"/>
      <c r="AG1124" s="100"/>
    </row>
    <row r="1125" spans="2:45" s="100" customFormat="1" ht="14.25" customHeight="1">
      <c r="B1125" s="583" t="s">
        <v>335</v>
      </c>
      <c r="C1125" s="101"/>
      <c r="D1125" s="101"/>
      <c r="E1125" s="101"/>
      <c r="F1125" s="101"/>
      <c r="G1125" s="135"/>
      <c r="H1125" s="131"/>
      <c r="I1125" s="131"/>
      <c r="J1125" s="102"/>
      <c r="K1125" s="583" t="s">
        <v>335</v>
      </c>
      <c r="L1125" s="101"/>
      <c r="M1125" s="101"/>
      <c r="N1125" s="101"/>
      <c r="O1125" s="101"/>
      <c r="P1125" s="135"/>
      <c r="Q1125" s="131"/>
      <c r="R1125" s="131"/>
      <c r="S1125" s="103"/>
    </row>
    <row r="1126" spans="2:45" s="100" customFormat="1" ht="14.25" customHeight="1">
      <c r="B1126" s="584"/>
      <c r="C1126" s="130" t="str">
        <f>$C$4</f>
        <v>平成12年</v>
      </c>
      <c r="D1126" s="130" t="str">
        <f>$D$4</f>
        <v>平成17年</v>
      </c>
      <c r="E1126" s="130" t="str">
        <f>$E$4</f>
        <v>平成22年</v>
      </c>
      <c r="F1126" s="130" t="s">
        <v>410</v>
      </c>
      <c r="G1126" s="130" t="s">
        <v>739</v>
      </c>
      <c r="H1126" s="133" t="str">
        <f>$H$4</f>
        <v>対平成</v>
      </c>
      <c r="I1126" s="134" t="str">
        <f>$I$4</f>
        <v>27年</v>
      </c>
      <c r="J1126" s="102"/>
      <c r="K1126" s="584"/>
      <c r="L1126" s="130" t="str">
        <f>$C$4</f>
        <v>平成12年</v>
      </c>
      <c r="M1126" s="130" t="str">
        <f>$D$4</f>
        <v>平成17年</v>
      </c>
      <c r="N1126" s="130" t="str">
        <f>$E$4</f>
        <v>平成22年</v>
      </c>
      <c r="O1126" s="130" t="s">
        <v>410</v>
      </c>
      <c r="P1126" s="130" t="s">
        <v>739</v>
      </c>
      <c r="Q1126" s="133" t="str">
        <f>$H$4</f>
        <v>対平成</v>
      </c>
      <c r="R1126" s="134" t="str">
        <f>$I$4</f>
        <v>27年</v>
      </c>
      <c r="S1126" s="103"/>
    </row>
    <row r="1127" spans="2:45" s="100" customFormat="1" ht="14.25" customHeight="1">
      <c r="B1127" s="585"/>
      <c r="C1127" s="104"/>
      <c r="D1127" s="104"/>
      <c r="E1127" s="104"/>
      <c r="F1127" s="104"/>
      <c r="G1127" s="104"/>
      <c r="H1127" s="132" t="s">
        <v>88</v>
      </c>
      <c r="I1127" s="133" t="s">
        <v>398</v>
      </c>
      <c r="J1127" s="102"/>
      <c r="K1127" s="585"/>
      <c r="L1127" s="104"/>
      <c r="M1127" s="104"/>
      <c r="N1127" s="104"/>
      <c r="O1127" s="104"/>
      <c r="P1127" s="104"/>
      <c r="Q1127" s="132" t="s">
        <v>88</v>
      </c>
      <c r="R1127" s="133" t="s">
        <v>398</v>
      </c>
      <c r="S1127" s="103"/>
    </row>
    <row r="1128" spans="2:45" s="199" customFormat="1" ht="14.25" customHeight="1">
      <c r="B1128" s="200" t="s">
        <v>90</v>
      </c>
      <c r="C1128" s="198">
        <v>362</v>
      </c>
      <c r="D1128" s="194">
        <v>333</v>
      </c>
      <c r="E1128" s="194">
        <v>340</v>
      </c>
      <c r="F1128" s="194">
        <v>281</v>
      </c>
      <c r="G1128" s="194">
        <f>IF(COUNTIF(G1133:G1151,"x"),"x",IF(SUM(G1133:G1151)=0,"-",SUM(G1133:G1151)))</f>
        <v>264</v>
      </c>
      <c r="H1128" s="193">
        <f t="shared" ref="H1128:H1131" si="724">IF(G1128="x","x",IF(AND(G1128="-",F1128="-"),"-",IF(AND(G1128="-",F1128&gt;0),F1128*-1,IF(AND(G1128&gt;0,F1128="-"),G1128,G1128-F1128))))</f>
        <v>-17</v>
      </c>
      <c r="I1128" s="195">
        <f t="shared" ref="I1128:I1131" si="725">IF(H1128="x","x",IF(H1128="-","-",IF(AND(F1128="-",G1128&gt;0),"皆増",IF(AND(F1128&gt;0,G1128="-"),"皆減",H1128/F1128*100))))</f>
        <v>-6.0498220640569391</v>
      </c>
      <c r="J1128" s="196"/>
      <c r="K1128" s="197" t="s">
        <v>90</v>
      </c>
      <c r="L1128" s="198">
        <v>281</v>
      </c>
      <c r="M1128" s="194">
        <v>252</v>
      </c>
      <c r="N1128" s="194">
        <v>240</v>
      </c>
      <c r="O1128" s="194">
        <v>306</v>
      </c>
      <c r="P1128" s="194">
        <f>IF(COUNTIF(P1133:P1151,"x"),"x",IF(SUM(P1133:P1151)=0,"-",SUM(P1133:P1151)))</f>
        <v>265</v>
      </c>
      <c r="Q1128" s="193">
        <f t="shared" ref="Q1128:Q1131" si="726">IF(P1128="x","x",IF(AND(P1128="-",O1128="-"),"-",IF(AND(P1128="-",O1128&gt;0),O1128*-1,IF(AND(P1128&gt;0,O1128="-"),P1128,P1128-O1128))))</f>
        <v>-41</v>
      </c>
      <c r="R1128" s="195">
        <f t="shared" ref="R1128:R1131" si="727">IF(Q1128="x","x",IF(Q1128="-","-",IF(AND(O1128="-",P1128&gt;0),"皆増",IF(AND(O1128&gt;0,P1128="-"),"皆減",Q1128/O1128*100))))</f>
        <v>-13.398692810457517</v>
      </c>
      <c r="S1128" s="195"/>
      <c r="W1128" s="199" t="s">
        <v>373</v>
      </c>
      <c r="X1128" s="199">
        <v>378</v>
      </c>
      <c r="Y1128" s="199">
        <v>355</v>
      </c>
      <c r="Z1128" s="199">
        <v>362</v>
      </c>
      <c r="AA1128" s="199">
        <v>333</v>
      </c>
      <c r="AC1128" s="199" t="s">
        <v>373</v>
      </c>
      <c r="AD1128" s="199">
        <v>352</v>
      </c>
      <c r="AE1128" s="199">
        <v>307</v>
      </c>
      <c r="AF1128" s="199">
        <v>281</v>
      </c>
      <c r="AG1128" s="199">
        <v>252</v>
      </c>
      <c r="AJ1128" s="199" t="str">
        <f>IF(C1128=X1128,"○","●")</f>
        <v>●</v>
      </c>
      <c r="AK1128" s="199" t="str">
        <f t="shared" ref="AK1128:AK1150" si="728">IF(D1128=Y1128,"○","●")</f>
        <v>●</v>
      </c>
      <c r="AL1128" s="199" t="str">
        <f t="shared" ref="AL1128:AL1129" si="729">IF(E1128=Z1128,"○","●")</f>
        <v>●</v>
      </c>
      <c r="AM1128" s="199" t="str">
        <f t="shared" ref="AM1128:AM1150" si="730">IF(F1128=AA1128,"○","●")</f>
        <v>●</v>
      </c>
      <c r="AP1128" s="199" t="str">
        <f>IF(L1128=AD1128,"○","●")</f>
        <v>●</v>
      </c>
      <c r="AQ1128" s="199" t="str">
        <f t="shared" ref="AQ1128:AQ1150" si="731">IF(M1128=AE1128,"○","●")</f>
        <v>●</v>
      </c>
      <c r="AR1128" s="199" t="str">
        <f t="shared" ref="AR1128:AR1150" si="732">IF(N1128=AF1128,"○","●")</f>
        <v>●</v>
      </c>
      <c r="AS1128" s="199" t="str">
        <f t="shared" ref="AS1128" si="733">IF(O1128=AG1128,"○","●")</f>
        <v>●</v>
      </c>
    </row>
    <row r="1129" spans="2:45" s="100" customFormat="1" ht="14.25" customHeight="1">
      <c r="B1129" s="105" t="s">
        <v>91</v>
      </c>
      <c r="C1129" s="106">
        <v>35</v>
      </c>
      <c r="D1129" s="107">
        <v>30</v>
      </c>
      <c r="E1129" s="107">
        <v>27</v>
      </c>
      <c r="F1129" s="107">
        <v>19</v>
      </c>
      <c r="G1129" s="107">
        <f>IF(COUNTIF(G1133:G1135,"x"),"x",IF(SUM(G1133:G1135)=0,"-",SUM(G1133:G1135)))</f>
        <v>10</v>
      </c>
      <c r="H1129" s="107">
        <f t="shared" si="724"/>
        <v>-9</v>
      </c>
      <c r="I1129" s="108">
        <f t="shared" si="725"/>
        <v>-47.368421052631575</v>
      </c>
      <c r="J1129" s="102"/>
      <c r="K1129" s="109" t="s">
        <v>91</v>
      </c>
      <c r="L1129" s="106">
        <v>33</v>
      </c>
      <c r="M1129" s="107">
        <v>31</v>
      </c>
      <c r="N1129" s="107">
        <v>22</v>
      </c>
      <c r="O1129" s="107">
        <v>24</v>
      </c>
      <c r="P1129" s="107">
        <f>IF(COUNTIF(P1133:P1135,"x"),"x",IF(SUM(P1133:P1135)=0,"-",SUM(P1133:P1135)))</f>
        <v>16</v>
      </c>
      <c r="Q1129" s="107">
        <f t="shared" si="726"/>
        <v>-8</v>
      </c>
      <c r="R1129" s="108">
        <f t="shared" si="727"/>
        <v>-33.333333333333329</v>
      </c>
      <c r="S1129" s="108"/>
      <c r="W1129" s="100" t="s">
        <v>374</v>
      </c>
      <c r="X1129" s="100">
        <v>55</v>
      </c>
      <c r="Y1129" s="100">
        <v>37</v>
      </c>
      <c r="Z1129" s="100">
        <v>35</v>
      </c>
      <c r="AA1129" s="100">
        <v>30</v>
      </c>
      <c r="AC1129" s="100" t="s">
        <v>374</v>
      </c>
      <c r="AD1129" s="100">
        <v>52</v>
      </c>
      <c r="AE1129" s="100">
        <v>42</v>
      </c>
      <c r="AF1129" s="100">
        <v>33</v>
      </c>
      <c r="AG1129" s="100">
        <v>31</v>
      </c>
      <c r="AJ1129" s="100" t="str">
        <f t="shared" ref="AJ1129:AJ1150" si="734">IF(C1129=X1129,"○","●")</f>
        <v>●</v>
      </c>
      <c r="AK1129" s="100" t="str">
        <f t="shared" si="728"/>
        <v>●</v>
      </c>
      <c r="AL1129" s="100" t="str">
        <f t="shared" si="729"/>
        <v>●</v>
      </c>
      <c r="AM1129" s="100" t="str">
        <f t="shared" si="730"/>
        <v>●</v>
      </c>
      <c r="AP1129" s="100" t="str">
        <f t="shared" ref="AP1129:AP1150" si="735">IF(L1129=AD1129,"○","●")</f>
        <v>●</v>
      </c>
      <c r="AQ1129" s="100" t="str">
        <f t="shared" si="731"/>
        <v>●</v>
      </c>
      <c r="AR1129" s="100" t="str">
        <f t="shared" si="732"/>
        <v>●</v>
      </c>
      <c r="AS1129" s="100" t="str">
        <f>IF(O1129=AG1129,"○","●")</f>
        <v>●</v>
      </c>
    </row>
    <row r="1130" spans="2:45" s="100" customFormat="1" ht="14.25" customHeight="1">
      <c r="B1130" s="105" t="s">
        <v>92</v>
      </c>
      <c r="C1130" s="106">
        <v>244</v>
      </c>
      <c r="D1130" s="107">
        <v>222</v>
      </c>
      <c r="E1130" s="107">
        <v>221</v>
      </c>
      <c r="F1130" s="107">
        <v>165</v>
      </c>
      <c r="G1130" s="296">
        <f>IF(COUNTIF(G1136:G1145,"x"),"x",IF(SUM(G1136:G1145)=0,"-",SUM(G1136:G1145)))</f>
        <v>149</v>
      </c>
      <c r="H1130" s="107">
        <f t="shared" si="724"/>
        <v>-16</v>
      </c>
      <c r="I1130" s="108">
        <f t="shared" si="725"/>
        <v>-9.6969696969696972</v>
      </c>
      <c r="J1130" s="102"/>
      <c r="K1130" s="109" t="s">
        <v>92</v>
      </c>
      <c r="L1130" s="106">
        <v>191</v>
      </c>
      <c r="M1130" s="107">
        <v>168</v>
      </c>
      <c r="N1130" s="107">
        <v>168</v>
      </c>
      <c r="O1130" s="107">
        <v>209</v>
      </c>
      <c r="P1130" s="296">
        <f>IF(COUNTIF(P1136:P1145,"x"),"x",IF(SUM(P1136:P1145)=0,"-",SUM(P1136:P1145)))</f>
        <v>170</v>
      </c>
      <c r="Q1130" s="107">
        <f t="shared" si="726"/>
        <v>-39</v>
      </c>
      <c r="R1130" s="108">
        <f t="shared" si="727"/>
        <v>-18.660287081339714</v>
      </c>
      <c r="S1130" s="108"/>
      <c r="W1130" s="100" t="s">
        <v>375</v>
      </c>
      <c r="X1130" s="100">
        <v>254</v>
      </c>
      <c r="Y1130" s="100">
        <v>252</v>
      </c>
      <c r="Z1130" s="100">
        <v>244</v>
      </c>
      <c r="AA1130" s="100">
        <v>222</v>
      </c>
      <c r="AC1130" s="100" t="s">
        <v>375</v>
      </c>
      <c r="AD1130" s="100">
        <v>256</v>
      </c>
      <c r="AE1130" s="100">
        <v>210</v>
      </c>
      <c r="AF1130" s="100">
        <v>191</v>
      </c>
      <c r="AG1130" s="100">
        <v>168</v>
      </c>
      <c r="AJ1130" s="100" t="str">
        <f t="shared" si="734"/>
        <v>●</v>
      </c>
      <c r="AK1130" s="100" t="str">
        <f t="shared" si="728"/>
        <v>●</v>
      </c>
      <c r="AL1130" s="100" t="str">
        <f>IF(E1130=Z1130,"○","●")</f>
        <v>●</v>
      </c>
      <c r="AM1130" s="100" t="str">
        <f t="shared" si="730"/>
        <v>●</v>
      </c>
      <c r="AP1130" s="100" t="str">
        <f t="shared" si="735"/>
        <v>●</v>
      </c>
      <c r="AQ1130" s="100" t="str">
        <f t="shared" si="731"/>
        <v>●</v>
      </c>
      <c r="AR1130" s="100" t="str">
        <f t="shared" si="732"/>
        <v>●</v>
      </c>
      <c r="AS1130" s="100" t="str">
        <f t="shared" ref="AS1130:AS1150" si="736">IF(O1130=AG1130,"○","●")</f>
        <v>●</v>
      </c>
    </row>
    <row r="1131" spans="2:45" s="100" customFormat="1" ht="14.25" customHeight="1">
      <c r="B1131" s="105" t="s">
        <v>93</v>
      </c>
      <c r="C1131" s="106">
        <v>83</v>
      </c>
      <c r="D1131" s="107">
        <v>81</v>
      </c>
      <c r="E1131" s="107">
        <v>92</v>
      </c>
      <c r="F1131" s="107">
        <v>97</v>
      </c>
      <c r="G1131" s="107">
        <f>IF(COUNTIF(G1146:G1150,"x"),"x",IF(SUM(G1146,G1150)=0,"-",SUM(G1146:G1150)))</f>
        <v>100</v>
      </c>
      <c r="H1131" s="107">
        <f t="shared" si="724"/>
        <v>3</v>
      </c>
      <c r="I1131" s="108">
        <f t="shared" si="725"/>
        <v>3.0927835051546393</v>
      </c>
      <c r="J1131" s="102"/>
      <c r="K1131" s="109" t="s">
        <v>93</v>
      </c>
      <c r="L1131" s="106">
        <v>57</v>
      </c>
      <c r="M1131" s="107">
        <v>53</v>
      </c>
      <c r="N1131" s="107">
        <v>50</v>
      </c>
      <c r="O1131" s="107">
        <v>71</v>
      </c>
      <c r="P1131" s="107">
        <f>IF(COUNTIF(P1146:P1150,"x"),"x",IF(SUM(P1146,P1150)=0,"-",SUM(P1146:P1150)))</f>
        <v>71</v>
      </c>
      <c r="Q1131" s="107">
        <f t="shared" si="726"/>
        <v>0</v>
      </c>
      <c r="R1131" s="108">
        <f t="shared" si="727"/>
        <v>0</v>
      </c>
      <c r="S1131" s="108"/>
      <c r="W1131" s="100" t="s">
        <v>376</v>
      </c>
      <c r="X1131" s="100">
        <v>69</v>
      </c>
      <c r="Y1131" s="100">
        <v>66</v>
      </c>
      <c r="Z1131" s="100">
        <v>83</v>
      </c>
      <c r="AA1131" s="100">
        <v>81</v>
      </c>
      <c r="AC1131" s="100" t="s">
        <v>376</v>
      </c>
      <c r="AD1131" s="100">
        <v>44</v>
      </c>
      <c r="AE1131" s="100">
        <v>55</v>
      </c>
      <c r="AF1131" s="100">
        <v>57</v>
      </c>
      <c r="AG1131" s="100">
        <v>53</v>
      </c>
      <c r="AJ1131" s="100" t="str">
        <f t="shared" si="734"/>
        <v>●</v>
      </c>
      <c r="AK1131" s="100" t="str">
        <f t="shared" si="728"/>
        <v>●</v>
      </c>
      <c r="AL1131" s="100" t="str">
        <f t="shared" ref="AL1131:AL1140" si="737">IF(E1131=Z1131,"○","●")</f>
        <v>●</v>
      </c>
      <c r="AM1131" s="100" t="str">
        <f t="shared" si="730"/>
        <v>●</v>
      </c>
      <c r="AP1131" s="100" t="str">
        <f t="shared" si="735"/>
        <v>●</v>
      </c>
      <c r="AQ1131" s="100" t="str">
        <f t="shared" si="731"/>
        <v>●</v>
      </c>
      <c r="AR1131" s="100" t="str">
        <f t="shared" si="732"/>
        <v>●</v>
      </c>
      <c r="AS1131" s="100" t="str">
        <f t="shared" si="736"/>
        <v>●</v>
      </c>
    </row>
    <row r="1132" spans="2:45" s="100" customFormat="1" ht="14.25" customHeight="1">
      <c r="B1132" s="102"/>
      <c r="C1132" s="106"/>
      <c r="D1132" s="112"/>
      <c r="E1132" s="112"/>
      <c r="F1132" s="112"/>
      <c r="G1132" s="112"/>
      <c r="H1132" s="112"/>
      <c r="I1132" s="113"/>
      <c r="J1132" s="102"/>
      <c r="K1132" s="114"/>
      <c r="L1132" s="106"/>
      <c r="M1132" s="112"/>
      <c r="N1132" s="112"/>
      <c r="O1132" s="112"/>
      <c r="P1132" s="112"/>
      <c r="Q1132" s="112"/>
      <c r="R1132" s="113"/>
      <c r="S1132" s="113"/>
      <c r="AJ1132" s="100" t="str">
        <f t="shared" si="734"/>
        <v>○</v>
      </c>
      <c r="AK1132" s="100" t="str">
        <f t="shared" si="728"/>
        <v>○</v>
      </c>
      <c r="AL1132" s="100" t="str">
        <f t="shared" si="737"/>
        <v>○</v>
      </c>
      <c r="AM1132" s="100" t="str">
        <f t="shared" si="730"/>
        <v>○</v>
      </c>
      <c r="AP1132" s="100" t="str">
        <f t="shared" si="735"/>
        <v>○</v>
      </c>
      <c r="AQ1132" s="100" t="str">
        <f t="shared" si="731"/>
        <v>○</v>
      </c>
      <c r="AR1132" s="100" t="str">
        <f t="shared" si="732"/>
        <v>○</v>
      </c>
      <c r="AS1132" s="100" t="str">
        <f t="shared" si="736"/>
        <v>○</v>
      </c>
    </row>
    <row r="1133" spans="2:45" s="100" customFormat="1" ht="14.25" customHeight="1">
      <c r="B1133" s="102" t="s">
        <v>94</v>
      </c>
      <c r="C1133" s="106">
        <v>11</v>
      </c>
      <c r="D1133" s="107">
        <v>8</v>
      </c>
      <c r="E1133" s="107">
        <v>11</v>
      </c>
      <c r="F1133" s="107">
        <v>1</v>
      </c>
      <c r="G1133" s="107">
        <f>第2表01元データ!AB40</f>
        <v>2</v>
      </c>
      <c r="H1133" s="107">
        <f t="shared" ref="H1133:H1150" si="738">IF(G1133="x","x",IF(AND(G1133="-",F1133="-"),"-",IF(AND(G1133="-",F1133&gt;0),F1133*-1,IF(AND(G1133&gt;0,F1133="-"),G1133,G1133-F1133))))</f>
        <v>1</v>
      </c>
      <c r="I1133" s="108">
        <f t="shared" ref="I1133:I1150" si="739">IF(H1133="x","x",IF(H1133="-","-",IF(AND(F1133="-",G1133&gt;0),"皆増",IF(AND(F1133&gt;0,G1133="-"),"皆減",H1133/F1133*100))))</f>
        <v>100</v>
      </c>
      <c r="J1133" s="102"/>
      <c r="K1133" s="114" t="s">
        <v>94</v>
      </c>
      <c r="L1133" s="106">
        <v>9</v>
      </c>
      <c r="M1133" s="107">
        <v>17</v>
      </c>
      <c r="N1133" s="107">
        <v>9</v>
      </c>
      <c r="O1133" s="107">
        <v>7</v>
      </c>
      <c r="P1133" s="107">
        <f>第2表01元データ!AC40</f>
        <v>7</v>
      </c>
      <c r="Q1133" s="107">
        <f t="shared" ref="Q1133:Q1150" si="740">IF(P1133="x","x",IF(AND(P1133="-",O1133="-"),"-",IF(AND(P1133="-",O1133&gt;0),O1133*-1,IF(AND(P1133&gt;0,O1133="-"),P1133,P1133-O1133))))</f>
        <v>0</v>
      </c>
      <c r="R1133" s="108">
        <f t="shared" ref="R1133:R1150" si="741">IF(Q1133="x","x",IF(Q1133="-","-",IF(AND(O1133="-",P1133&gt;0),"皆増",IF(AND(O1133&gt;0,P1133="-"),"皆減",Q1133/O1133*100))))</f>
        <v>0</v>
      </c>
      <c r="S1133" s="108"/>
      <c r="T1133" s="100">
        <v>101</v>
      </c>
      <c r="W1133" s="100" t="s">
        <v>377</v>
      </c>
      <c r="X1133" s="100">
        <v>13</v>
      </c>
      <c r="Y1133" s="100">
        <v>7</v>
      </c>
      <c r="Z1133" s="100">
        <v>11</v>
      </c>
      <c r="AA1133" s="100">
        <v>8</v>
      </c>
      <c r="AC1133" s="100" t="s">
        <v>377</v>
      </c>
      <c r="AD1133" s="100">
        <v>12</v>
      </c>
      <c r="AE1133" s="100">
        <v>12</v>
      </c>
      <c r="AF1133" s="100">
        <v>9</v>
      </c>
      <c r="AG1133" s="100">
        <v>17</v>
      </c>
      <c r="AJ1133" s="100" t="str">
        <f t="shared" si="734"/>
        <v>●</v>
      </c>
      <c r="AK1133" s="100" t="str">
        <f t="shared" si="728"/>
        <v>●</v>
      </c>
      <c r="AL1133" s="100" t="str">
        <f t="shared" si="737"/>
        <v>○</v>
      </c>
      <c r="AM1133" s="100" t="str">
        <f t="shared" si="730"/>
        <v>●</v>
      </c>
      <c r="AP1133" s="100" t="str">
        <f t="shared" si="735"/>
        <v>●</v>
      </c>
      <c r="AQ1133" s="100" t="str">
        <f t="shared" si="731"/>
        <v>●</v>
      </c>
      <c r="AR1133" s="100" t="str">
        <f t="shared" si="732"/>
        <v>○</v>
      </c>
      <c r="AS1133" s="100" t="str">
        <f t="shared" si="736"/>
        <v>●</v>
      </c>
    </row>
    <row r="1134" spans="2:45" s="100" customFormat="1" ht="14.25" customHeight="1">
      <c r="B1134" s="102" t="s">
        <v>123</v>
      </c>
      <c r="C1134" s="106">
        <v>10</v>
      </c>
      <c r="D1134" s="107">
        <v>11</v>
      </c>
      <c r="E1134" s="107">
        <v>5</v>
      </c>
      <c r="F1134" s="107">
        <v>10</v>
      </c>
      <c r="G1134" s="107" t="str">
        <f>第2表01元データ!AB41</f>
        <v>-</v>
      </c>
      <c r="H1134" s="107">
        <f t="shared" si="738"/>
        <v>-10</v>
      </c>
      <c r="I1134" s="108" t="str">
        <f t="shared" si="739"/>
        <v>皆減</v>
      </c>
      <c r="J1134" s="102"/>
      <c r="K1134" s="114" t="s">
        <v>123</v>
      </c>
      <c r="L1134" s="106">
        <v>7</v>
      </c>
      <c r="M1134" s="107">
        <v>6</v>
      </c>
      <c r="N1134" s="107">
        <v>8</v>
      </c>
      <c r="O1134" s="107">
        <v>7</v>
      </c>
      <c r="P1134" s="107">
        <f>第2表01元データ!AC41</f>
        <v>5</v>
      </c>
      <c r="Q1134" s="107">
        <f t="shared" si="740"/>
        <v>-2</v>
      </c>
      <c r="R1134" s="108">
        <f t="shared" si="741"/>
        <v>-28.571428571428569</v>
      </c>
      <c r="S1134" s="108"/>
      <c r="T1134" s="100">
        <v>102</v>
      </c>
      <c r="W1134" s="100" t="s">
        <v>356</v>
      </c>
      <c r="X1134" s="100">
        <v>16</v>
      </c>
      <c r="Y1134" s="100">
        <v>15</v>
      </c>
      <c r="Z1134" s="100">
        <v>10</v>
      </c>
      <c r="AA1134" s="100">
        <v>11</v>
      </c>
      <c r="AC1134" s="100" t="s">
        <v>356</v>
      </c>
      <c r="AD1134" s="100">
        <v>18</v>
      </c>
      <c r="AE1134" s="100">
        <v>16</v>
      </c>
      <c r="AF1134" s="100">
        <v>7</v>
      </c>
      <c r="AG1134" s="100">
        <v>6</v>
      </c>
      <c r="AJ1134" s="100" t="str">
        <f t="shared" si="734"/>
        <v>●</v>
      </c>
      <c r="AK1134" s="100" t="str">
        <f t="shared" si="728"/>
        <v>●</v>
      </c>
      <c r="AL1134" s="100" t="str">
        <f t="shared" si="737"/>
        <v>●</v>
      </c>
      <c r="AM1134" s="100" t="str">
        <f t="shared" si="730"/>
        <v>●</v>
      </c>
      <c r="AP1134" s="100" t="str">
        <f t="shared" si="735"/>
        <v>●</v>
      </c>
      <c r="AQ1134" s="100" t="str">
        <f t="shared" si="731"/>
        <v>●</v>
      </c>
      <c r="AR1134" s="100" t="str">
        <f t="shared" si="732"/>
        <v>●</v>
      </c>
      <c r="AS1134" s="100" t="str">
        <f t="shared" si="736"/>
        <v>●</v>
      </c>
    </row>
    <row r="1135" spans="2:45" s="100" customFormat="1" ht="14.25" customHeight="1">
      <c r="B1135" s="102" t="s">
        <v>124</v>
      </c>
      <c r="C1135" s="106">
        <v>14</v>
      </c>
      <c r="D1135" s="107">
        <v>11</v>
      </c>
      <c r="E1135" s="107">
        <v>11</v>
      </c>
      <c r="F1135" s="107">
        <v>8</v>
      </c>
      <c r="G1135" s="107">
        <f>第2表01元データ!AB42</f>
        <v>8</v>
      </c>
      <c r="H1135" s="107">
        <f t="shared" si="738"/>
        <v>0</v>
      </c>
      <c r="I1135" s="108">
        <f t="shared" si="739"/>
        <v>0</v>
      </c>
      <c r="J1135" s="102"/>
      <c r="K1135" s="114" t="s">
        <v>124</v>
      </c>
      <c r="L1135" s="106">
        <v>17</v>
      </c>
      <c r="M1135" s="107">
        <v>8</v>
      </c>
      <c r="N1135" s="107">
        <v>5</v>
      </c>
      <c r="O1135" s="107">
        <v>10</v>
      </c>
      <c r="P1135" s="107">
        <f>第2表01元データ!AC42</f>
        <v>4</v>
      </c>
      <c r="Q1135" s="107">
        <f t="shared" si="740"/>
        <v>-6</v>
      </c>
      <c r="R1135" s="108">
        <f t="shared" si="741"/>
        <v>-60</v>
      </c>
      <c r="S1135" s="108"/>
      <c r="T1135" s="100">
        <v>103</v>
      </c>
      <c r="W1135" s="100" t="s">
        <v>357</v>
      </c>
      <c r="X1135" s="100">
        <v>26</v>
      </c>
      <c r="Y1135" s="100">
        <v>15</v>
      </c>
      <c r="Z1135" s="100">
        <v>14</v>
      </c>
      <c r="AA1135" s="100">
        <v>11</v>
      </c>
      <c r="AC1135" s="100" t="s">
        <v>357</v>
      </c>
      <c r="AD1135" s="100">
        <v>22</v>
      </c>
      <c r="AE1135" s="100">
        <v>14</v>
      </c>
      <c r="AF1135" s="100">
        <v>17</v>
      </c>
      <c r="AG1135" s="100">
        <v>8</v>
      </c>
      <c r="AJ1135" s="100" t="str">
        <f t="shared" si="734"/>
        <v>●</v>
      </c>
      <c r="AK1135" s="100" t="str">
        <f t="shared" si="728"/>
        <v>●</v>
      </c>
      <c r="AL1135" s="100" t="str">
        <f t="shared" si="737"/>
        <v>●</v>
      </c>
      <c r="AM1135" s="100" t="str">
        <f t="shared" si="730"/>
        <v>●</v>
      </c>
      <c r="AP1135" s="100" t="str">
        <f t="shared" si="735"/>
        <v>●</v>
      </c>
      <c r="AQ1135" s="100" t="str">
        <f t="shared" si="731"/>
        <v>●</v>
      </c>
      <c r="AR1135" s="100" t="str">
        <f t="shared" si="732"/>
        <v>●</v>
      </c>
      <c r="AS1135" s="100" t="str">
        <f t="shared" si="736"/>
        <v>●</v>
      </c>
    </row>
    <row r="1136" spans="2:45" s="100" customFormat="1" ht="14.25" customHeight="1">
      <c r="B1136" s="102" t="s">
        <v>125</v>
      </c>
      <c r="C1136" s="106">
        <v>18</v>
      </c>
      <c r="D1136" s="107">
        <v>16</v>
      </c>
      <c r="E1136" s="107">
        <v>14</v>
      </c>
      <c r="F1136" s="107">
        <v>11</v>
      </c>
      <c r="G1136" s="107">
        <f>第2表01元データ!AB43</f>
        <v>9</v>
      </c>
      <c r="H1136" s="107">
        <f t="shared" si="738"/>
        <v>-2</v>
      </c>
      <c r="I1136" s="108">
        <f t="shared" si="739"/>
        <v>-18.181818181818183</v>
      </c>
      <c r="J1136" s="102"/>
      <c r="K1136" s="114" t="s">
        <v>125</v>
      </c>
      <c r="L1136" s="106">
        <v>18</v>
      </c>
      <c r="M1136" s="107">
        <v>16</v>
      </c>
      <c r="N1136" s="107">
        <v>11</v>
      </c>
      <c r="O1136" s="107">
        <v>10</v>
      </c>
      <c r="P1136" s="107">
        <f>第2表01元データ!AC43</f>
        <v>8</v>
      </c>
      <c r="Q1136" s="107">
        <f t="shared" si="740"/>
        <v>-2</v>
      </c>
      <c r="R1136" s="108">
        <f t="shared" si="741"/>
        <v>-20</v>
      </c>
      <c r="S1136" s="108"/>
      <c r="T1136" s="100">
        <v>104</v>
      </c>
      <c r="W1136" s="100" t="s">
        <v>358</v>
      </c>
      <c r="X1136" s="100">
        <v>25</v>
      </c>
      <c r="Y1136" s="100">
        <v>26</v>
      </c>
      <c r="Z1136" s="100">
        <v>18</v>
      </c>
      <c r="AA1136" s="100">
        <v>16</v>
      </c>
      <c r="AC1136" s="100" t="s">
        <v>358</v>
      </c>
      <c r="AD1136" s="100">
        <v>30</v>
      </c>
      <c r="AE1136" s="100">
        <v>25</v>
      </c>
      <c r="AF1136" s="100">
        <v>18</v>
      </c>
      <c r="AG1136" s="100">
        <v>16</v>
      </c>
      <c r="AJ1136" s="100" t="str">
        <f t="shared" si="734"/>
        <v>●</v>
      </c>
      <c r="AK1136" s="100" t="str">
        <f t="shared" si="728"/>
        <v>●</v>
      </c>
      <c r="AL1136" s="100" t="str">
        <f t="shared" si="737"/>
        <v>●</v>
      </c>
      <c r="AM1136" s="100" t="str">
        <f t="shared" si="730"/>
        <v>●</v>
      </c>
      <c r="AP1136" s="100" t="str">
        <f t="shared" si="735"/>
        <v>●</v>
      </c>
      <c r="AQ1136" s="100" t="str">
        <f t="shared" si="731"/>
        <v>●</v>
      </c>
      <c r="AR1136" s="100" t="str">
        <f t="shared" si="732"/>
        <v>●</v>
      </c>
      <c r="AS1136" s="100" t="str">
        <f t="shared" si="736"/>
        <v>●</v>
      </c>
    </row>
    <row r="1137" spans="2:45" s="100" customFormat="1" ht="14.25" customHeight="1">
      <c r="B1137" s="102" t="s">
        <v>126</v>
      </c>
      <c r="C1137" s="106">
        <v>21</v>
      </c>
      <c r="D1137" s="107">
        <v>29</v>
      </c>
      <c r="E1137" s="107">
        <v>20</v>
      </c>
      <c r="F1137" s="107">
        <v>9</v>
      </c>
      <c r="G1137" s="107">
        <f>第2表01元データ!AB44</f>
        <v>22</v>
      </c>
      <c r="H1137" s="107">
        <f t="shared" si="738"/>
        <v>13</v>
      </c>
      <c r="I1137" s="108">
        <f t="shared" si="739"/>
        <v>144.44444444444443</v>
      </c>
      <c r="J1137" s="102"/>
      <c r="K1137" s="114" t="s">
        <v>126</v>
      </c>
      <c r="L1137" s="106">
        <v>22</v>
      </c>
      <c r="M1137" s="107">
        <v>22</v>
      </c>
      <c r="N1137" s="107">
        <v>15</v>
      </c>
      <c r="O1137" s="107">
        <v>16</v>
      </c>
      <c r="P1137" s="107">
        <f>第2表01元データ!AC44</f>
        <v>20</v>
      </c>
      <c r="Q1137" s="107">
        <f t="shared" si="740"/>
        <v>4</v>
      </c>
      <c r="R1137" s="108">
        <f t="shared" si="741"/>
        <v>25</v>
      </c>
      <c r="S1137" s="108"/>
      <c r="T1137" s="100">
        <v>105</v>
      </c>
      <c r="W1137" s="100" t="s">
        <v>359</v>
      </c>
      <c r="X1137" s="100">
        <v>28</v>
      </c>
      <c r="Y1137" s="100">
        <v>26</v>
      </c>
      <c r="Z1137" s="100">
        <v>21</v>
      </c>
      <c r="AA1137" s="100">
        <v>29</v>
      </c>
      <c r="AC1137" s="100" t="s">
        <v>359</v>
      </c>
      <c r="AD1137" s="100">
        <v>27</v>
      </c>
      <c r="AE1137" s="100">
        <v>18</v>
      </c>
      <c r="AF1137" s="100">
        <v>22</v>
      </c>
      <c r="AG1137" s="100">
        <v>22</v>
      </c>
      <c r="AJ1137" s="100" t="str">
        <f t="shared" si="734"/>
        <v>●</v>
      </c>
      <c r="AK1137" s="100" t="str">
        <f t="shared" si="728"/>
        <v>●</v>
      </c>
      <c r="AL1137" s="100" t="str">
        <f t="shared" si="737"/>
        <v>●</v>
      </c>
      <c r="AM1137" s="100" t="str">
        <f t="shared" si="730"/>
        <v>●</v>
      </c>
      <c r="AP1137" s="100" t="str">
        <f t="shared" si="735"/>
        <v>●</v>
      </c>
      <c r="AQ1137" s="100" t="str">
        <f t="shared" si="731"/>
        <v>●</v>
      </c>
      <c r="AR1137" s="100" t="str">
        <f t="shared" si="732"/>
        <v>●</v>
      </c>
      <c r="AS1137" s="100" t="str">
        <f t="shared" si="736"/>
        <v>●</v>
      </c>
    </row>
    <row r="1138" spans="2:45" s="100" customFormat="1" ht="14.25" customHeight="1">
      <c r="B1138" s="102" t="s">
        <v>127</v>
      </c>
      <c r="C1138" s="106">
        <v>17</v>
      </c>
      <c r="D1138" s="107">
        <v>22</v>
      </c>
      <c r="E1138" s="107">
        <v>22</v>
      </c>
      <c r="F1138" s="107">
        <v>16</v>
      </c>
      <c r="G1138" s="107">
        <f>第2表01元データ!AB45</f>
        <v>13</v>
      </c>
      <c r="H1138" s="107">
        <f t="shared" si="738"/>
        <v>-3</v>
      </c>
      <c r="I1138" s="108">
        <f t="shared" si="739"/>
        <v>-18.75</v>
      </c>
      <c r="J1138" s="102"/>
      <c r="K1138" s="114" t="s">
        <v>127</v>
      </c>
      <c r="L1138" s="106">
        <v>21</v>
      </c>
      <c r="M1138" s="107">
        <v>23</v>
      </c>
      <c r="N1138" s="107">
        <v>19</v>
      </c>
      <c r="O1138" s="107">
        <v>17</v>
      </c>
      <c r="P1138" s="107">
        <f>第2表01元データ!AC45</f>
        <v>19</v>
      </c>
      <c r="Q1138" s="107">
        <f t="shared" si="740"/>
        <v>2</v>
      </c>
      <c r="R1138" s="108">
        <f t="shared" si="741"/>
        <v>11.76470588235294</v>
      </c>
      <c r="S1138" s="108"/>
      <c r="T1138" s="100">
        <v>106</v>
      </c>
      <c r="W1138" s="100" t="s">
        <v>360</v>
      </c>
      <c r="X1138" s="100">
        <v>17</v>
      </c>
      <c r="Y1138" s="100">
        <v>27</v>
      </c>
      <c r="Z1138" s="100">
        <v>17</v>
      </c>
      <c r="AA1138" s="100">
        <v>22</v>
      </c>
      <c r="AC1138" s="100" t="s">
        <v>360</v>
      </c>
      <c r="AD1138" s="100">
        <v>19</v>
      </c>
      <c r="AE1138" s="100">
        <v>20</v>
      </c>
      <c r="AF1138" s="100">
        <v>21</v>
      </c>
      <c r="AG1138" s="100">
        <v>23</v>
      </c>
      <c r="AJ1138" s="100" t="str">
        <f t="shared" si="734"/>
        <v>○</v>
      </c>
      <c r="AK1138" s="100" t="str">
        <f t="shared" si="728"/>
        <v>●</v>
      </c>
      <c r="AL1138" s="100" t="str">
        <f t="shared" si="737"/>
        <v>●</v>
      </c>
      <c r="AM1138" s="100" t="str">
        <f t="shared" si="730"/>
        <v>●</v>
      </c>
      <c r="AP1138" s="100" t="str">
        <f t="shared" si="735"/>
        <v>●</v>
      </c>
      <c r="AQ1138" s="100" t="str">
        <f t="shared" si="731"/>
        <v>●</v>
      </c>
      <c r="AR1138" s="100" t="str">
        <f t="shared" si="732"/>
        <v>●</v>
      </c>
      <c r="AS1138" s="100" t="str">
        <f t="shared" si="736"/>
        <v>●</v>
      </c>
    </row>
    <row r="1139" spans="2:45" s="100" customFormat="1" ht="14.25" customHeight="1">
      <c r="B1139" s="102" t="s">
        <v>128</v>
      </c>
      <c r="C1139" s="106">
        <v>24</v>
      </c>
      <c r="D1139" s="107">
        <v>16</v>
      </c>
      <c r="E1139" s="107">
        <v>23</v>
      </c>
      <c r="F1139" s="107">
        <v>14</v>
      </c>
      <c r="G1139" s="107">
        <f>第2表01元データ!AB46</f>
        <v>10</v>
      </c>
      <c r="H1139" s="107">
        <f t="shared" si="738"/>
        <v>-4</v>
      </c>
      <c r="I1139" s="108">
        <f t="shared" si="739"/>
        <v>-28.571428571428569</v>
      </c>
      <c r="J1139" s="102"/>
      <c r="K1139" s="114" t="s">
        <v>128</v>
      </c>
      <c r="L1139" s="106">
        <v>12</v>
      </c>
      <c r="M1139" s="107">
        <v>11</v>
      </c>
      <c r="N1139" s="107">
        <v>24</v>
      </c>
      <c r="O1139" s="107">
        <v>29</v>
      </c>
      <c r="P1139" s="107">
        <f>第2表01元データ!AC46</f>
        <v>12</v>
      </c>
      <c r="Q1139" s="107">
        <f t="shared" si="740"/>
        <v>-17</v>
      </c>
      <c r="R1139" s="108">
        <f t="shared" si="741"/>
        <v>-58.620689655172406</v>
      </c>
      <c r="S1139" s="108"/>
      <c r="T1139" s="100">
        <v>107</v>
      </c>
      <c r="W1139" s="99" t="s">
        <v>361</v>
      </c>
      <c r="X1139" s="99">
        <v>15</v>
      </c>
      <c r="Y1139" s="99">
        <v>19</v>
      </c>
      <c r="Z1139" s="99">
        <v>24</v>
      </c>
      <c r="AA1139" s="99">
        <v>16</v>
      </c>
      <c r="AB1139" s="99"/>
      <c r="AC1139" s="99" t="s">
        <v>361</v>
      </c>
      <c r="AD1139" s="99">
        <v>22</v>
      </c>
      <c r="AE1139" s="99">
        <v>16</v>
      </c>
      <c r="AF1139" s="99">
        <v>12</v>
      </c>
      <c r="AG1139" s="99">
        <v>11</v>
      </c>
      <c r="AJ1139" s="100" t="str">
        <f t="shared" si="734"/>
        <v>●</v>
      </c>
      <c r="AK1139" s="100" t="str">
        <f t="shared" si="728"/>
        <v>●</v>
      </c>
      <c r="AL1139" s="100" t="str">
        <f t="shared" si="737"/>
        <v>●</v>
      </c>
      <c r="AM1139" s="100" t="str">
        <f t="shared" si="730"/>
        <v>●</v>
      </c>
      <c r="AP1139" s="100" t="str">
        <f t="shared" si="735"/>
        <v>●</v>
      </c>
      <c r="AQ1139" s="100" t="str">
        <f t="shared" si="731"/>
        <v>●</v>
      </c>
      <c r="AR1139" s="100" t="str">
        <f t="shared" si="732"/>
        <v>●</v>
      </c>
      <c r="AS1139" s="100" t="str">
        <f t="shared" si="736"/>
        <v>●</v>
      </c>
    </row>
    <row r="1140" spans="2:45" s="100" customFormat="1" ht="14.25" customHeight="1">
      <c r="B1140" s="102" t="s">
        <v>129</v>
      </c>
      <c r="C1140" s="106">
        <v>28</v>
      </c>
      <c r="D1140" s="107">
        <v>16</v>
      </c>
      <c r="E1140" s="107">
        <v>19</v>
      </c>
      <c r="F1140" s="107">
        <v>15</v>
      </c>
      <c r="G1140" s="107">
        <f>第2表01元データ!AB47</f>
        <v>11</v>
      </c>
      <c r="H1140" s="107">
        <f t="shared" si="738"/>
        <v>-4</v>
      </c>
      <c r="I1140" s="108">
        <f t="shared" si="739"/>
        <v>-26.666666666666668</v>
      </c>
      <c r="J1140" s="102"/>
      <c r="K1140" s="114" t="s">
        <v>129</v>
      </c>
      <c r="L1140" s="106">
        <v>12</v>
      </c>
      <c r="M1140" s="107">
        <v>16</v>
      </c>
      <c r="N1140" s="107">
        <v>10</v>
      </c>
      <c r="O1140" s="107">
        <v>29</v>
      </c>
      <c r="P1140" s="107">
        <f>第2表01元データ!AC47</f>
        <v>14</v>
      </c>
      <c r="Q1140" s="107">
        <f t="shared" si="740"/>
        <v>-15</v>
      </c>
      <c r="R1140" s="108">
        <f t="shared" si="741"/>
        <v>-51.724137931034484</v>
      </c>
      <c r="S1140" s="108"/>
      <c r="T1140" s="100">
        <v>108</v>
      </c>
      <c r="W1140" s="100" t="s">
        <v>362</v>
      </c>
      <c r="X1140" s="100">
        <v>29</v>
      </c>
      <c r="Y1140" s="100">
        <v>11</v>
      </c>
      <c r="Z1140" s="100">
        <v>28</v>
      </c>
      <c r="AA1140" s="100">
        <v>16</v>
      </c>
      <c r="AC1140" s="100" t="s">
        <v>362</v>
      </c>
      <c r="AD1140" s="100">
        <v>26</v>
      </c>
      <c r="AE1140" s="100">
        <v>14</v>
      </c>
      <c r="AF1140" s="100">
        <v>12</v>
      </c>
      <c r="AG1140" s="100">
        <v>16</v>
      </c>
      <c r="AJ1140" s="100" t="str">
        <f t="shared" si="734"/>
        <v>●</v>
      </c>
      <c r="AK1140" s="100" t="str">
        <f t="shared" si="728"/>
        <v>●</v>
      </c>
      <c r="AL1140" s="100" t="str">
        <f t="shared" si="737"/>
        <v>●</v>
      </c>
      <c r="AM1140" s="100" t="str">
        <f t="shared" si="730"/>
        <v>●</v>
      </c>
      <c r="AP1140" s="100" t="str">
        <f t="shared" si="735"/>
        <v>●</v>
      </c>
      <c r="AQ1140" s="100" t="str">
        <f t="shared" si="731"/>
        <v>●</v>
      </c>
      <c r="AR1140" s="100" t="str">
        <f t="shared" si="732"/>
        <v>●</v>
      </c>
      <c r="AS1140" s="100" t="str">
        <f t="shared" si="736"/>
        <v>●</v>
      </c>
    </row>
    <row r="1141" spans="2:45" s="100" customFormat="1" ht="14.25" customHeight="1">
      <c r="B1141" s="102" t="s">
        <v>130</v>
      </c>
      <c r="C1141" s="106">
        <v>14</v>
      </c>
      <c r="D1141" s="107">
        <v>16</v>
      </c>
      <c r="E1141" s="107">
        <v>14</v>
      </c>
      <c r="F1141" s="107">
        <v>19</v>
      </c>
      <c r="G1141" s="107">
        <f>第2表01元データ!AB48</f>
        <v>20</v>
      </c>
      <c r="H1141" s="107">
        <f t="shared" si="738"/>
        <v>1</v>
      </c>
      <c r="I1141" s="108">
        <f t="shared" si="739"/>
        <v>5.2631578947368416</v>
      </c>
      <c r="J1141" s="102"/>
      <c r="K1141" s="114" t="s">
        <v>130</v>
      </c>
      <c r="L1141" s="106">
        <v>15</v>
      </c>
      <c r="M1141" s="107">
        <v>5</v>
      </c>
      <c r="N1141" s="107">
        <v>23</v>
      </c>
      <c r="O1141" s="107">
        <v>25</v>
      </c>
      <c r="P1141" s="107">
        <f>第2表01元データ!AC48</f>
        <v>22</v>
      </c>
      <c r="Q1141" s="107">
        <f t="shared" si="740"/>
        <v>-3</v>
      </c>
      <c r="R1141" s="108">
        <f t="shared" si="741"/>
        <v>-12</v>
      </c>
      <c r="S1141" s="108"/>
      <c r="T1141" s="100">
        <v>109</v>
      </c>
      <c r="W1141" s="100" t="s">
        <v>363</v>
      </c>
      <c r="X1141" s="100">
        <v>31</v>
      </c>
      <c r="Y1141" s="100">
        <v>25</v>
      </c>
      <c r="Z1141" s="100">
        <v>14</v>
      </c>
      <c r="AA1141" s="100">
        <v>16</v>
      </c>
      <c r="AC1141" s="100" t="s">
        <v>363</v>
      </c>
      <c r="AD1141" s="100">
        <v>34</v>
      </c>
      <c r="AE1141" s="100">
        <v>25</v>
      </c>
      <c r="AF1141" s="100">
        <v>15</v>
      </c>
      <c r="AG1141" s="100">
        <v>5</v>
      </c>
      <c r="AJ1141" s="100" t="str">
        <f t="shared" si="734"/>
        <v>●</v>
      </c>
      <c r="AK1141" s="100" t="str">
        <f t="shared" si="728"/>
        <v>●</v>
      </c>
      <c r="AL1141" s="100" t="str">
        <f>IF(E1141=Z1141,"○","●")</f>
        <v>○</v>
      </c>
      <c r="AM1141" s="100" t="str">
        <f t="shared" si="730"/>
        <v>●</v>
      </c>
      <c r="AP1141" s="100" t="str">
        <f t="shared" si="735"/>
        <v>●</v>
      </c>
      <c r="AQ1141" s="100" t="str">
        <f t="shared" si="731"/>
        <v>●</v>
      </c>
      <c r="AR1141" s="100" t="str">
        <f t="shared" si="732"/>
        <v>●</v>
      </c>
      <c r="AS1141" s="100" t="str">
        <f t="shared" si="736"/>
        <v>●</v>
      </c>
    </row>
    <row r="1142" spans="2:45" s="100" customFormat="1" ht="14.25" customHeight="1">
      <c r="B1142" s="102" t="s">
        <v>131</v>
      </c>
      <c r="C1142" s="106">
        <v>22</v>
      </c>
      <c r="D1142" s="107">
        <v>9</v>
      </c>
      <c r="E1142" s="107">
        <v>23</v>
      </c>
      <c r="F1142" s="107">
        <v>16</v>
      </c>
      <c r="G1142" s="107">
        <f>第2表01元データ!AB49</f>
        <v>15</v>
      </c>
      <c r="H1142" s="107">
        <f t="shared" si="738"/>
        <v>-1</v>
      </c>
      <c r="I1142" s="108">
        <f t="shared" si="739"/>
        <v>-6.25</v>
      </c>
      <c r="J1142" s="102"/>
      <c r="K1142" s="114" t="s">
        <v>131</v>
      </c>
      <c r="L1142" s="106">
        <v>24</v>
      </c>
      <c r="M1142" s="107">
        <v>13</v>
      </c>
      <c r="N1142" s="107">
        <v>9</v>
      </c>
      <c r="O1142" s="107">
        <v>17</v>
      </c>
      <c r="P1142" s="107">
        <f>第2表01元データ!AC49</f>
        <v>20</v>
      </c>
      <c r="Q1142" s="107">
        <f t="shared" si="740"/>
        <v>3</v>
      </c>
      <c r="R1142" s="108">
        <f t="shared" si="741"/>
        <v>17.647058823529413</v>
      </c>
      <c r="S1142" s="108"/>
      <c r="T1142" s="100">
        <v>110</v>
      </c>
      <c r="W1142" s="100" t="s">
        <v>364</v>
      </c>
      <c r="X1142" s="100">
        <v>32</v>
      </c>
      <c r="Y1142" s="100">
        <v>37</v>
      </c>
      <c r="Z1142" s="100">
        <v>22</v>
      </c>
      <c r="AA1142" s="100">
        <v>9</v>
      </c>
      <c r="AC1142" s="100" t="s">
        <v>364</v>
      </c>
      <c r="AD1142" s="100">
        <v>23</v>
      </c>
      <c r="AE1142" s="100">
        <v>30</v>
      </c>
      <c r="AF1142" s="100">
        <v>24</v>
      </c>
      <c r="AG1142" s="100">
        <v>13</v>
      </c>
      <c r="AJ1142" s="100" t="str">
        <f t="shared" si="734"/>
        <v>●</v>
      </c>
      <c r="AK1142" s="100" t="str">
        <f t="shared" si="728"/>
        <v>●</v>
      </c>
      <c r="AL1142" s="100" t="str">
        <f t="shared" ref="AL1142:AL1150" si="742">IF(E1142=Z1142,"○","●")</f>
        <v>●</v>
      </c>
      <c r="AM1142" s="100" t="str">
        <f t="shared" si="730"/>
        <v>●</v>
      </c>
      <c r="AP1142" s="100" t="str">
        <f t="shared" si="735"/>
        <v>●</v>
      </c>
      <c r="AQ1142" s="100" t="str">
        <f t="shared" si="731"/>
        <v>●</v>
      </c>
      <c r="AR1142" s="100" t="str">
        <f t="shared" si="732"/>
        <v>●</v>
      </c>
      <c r="AS1142" s="100" t="str">
        <f t="shared" si="736"/>
        <v>●</v>
      </c>
    </row>
    <row r="1143" spans="2:45" s="100" customFormat="1" ht="14.25" customHeight="1">
      <c r="B1143" s="102" t="s">
        <v>132</v>
      </c>
      <c r="C1143" s="106">
        <v>43</v>
      </c>
      <c r="D1143" s="107">
        <v>27</v>
      </c>
      <c r="E1143" s="107">
        <v>10</v>
      </c>
      <c r="F1143" s="107">
        <v>19</v>
      </c>
      <c r="G1143" s="107">
        <f>第2表01元データ!AB50</f>
        <v>15</v>
      </c>
      <c r="H1143" s="107">
        <f t="shared" si="738"/>
        <v>-4</v>
      </c>
      <c r="I1143" s="108">
        <f t="shared" si="739"/>
        <v>-21.052631578947366</v>
      </c>
      <c r="J1143" s="102"/>
      <c r="K1143" s="114" t="s">
        <v>132</v>
      </c>
      <c r="L1143" s="106">
        <v>31</v>
      </c>
      <c r="M1143" s="107">
        <v>20</v>
      </c>
      <c r="N1143" s="107">
        <v>17</v>
      </c>
      <c r="O1143" s="107">
        <v>18</v>
      </c>
      <c r="P1143" s="107">
        <f>第2表01元データ!AC50</f>
        <v>14</v>
      </c>
      <c r="Q1143" s="107">
        <f t="shared" si="740"/>
        <v>-4</v>
      </c>
      <c r="R1143" s="108">
        <f t="shared" si="741"/>
        <v>-22.222222222222221</v>
      </c>
      <c r="S1143" s="108"/>
      <c r="T1143" s="100">
        <v>111</v>
      </c>
      <c r="W1143" s="100" t="s">
        <v>365</v>
      </c>
      <c r="X1143" s="100">
        <v>30</v>
      </c>
      <c r="Y1143" s="100">
        <v>30</v>
      </c>
      <c r="Z1143" s="100">
        <v>43</v>
      </c>
      <c r="AA1143" s="100">
        <v>27</v>
      </c>
      <c r="AC1143" s="100" t="s">
        <v>365</v>
      </c>
      <c r="AD1143" s="100">
        <v>27</v>
      </c>
      <c r="AE1143" s="100">
        <v>24</v>
      </c>
      <c r="AF1143" s="100">
        <v>31</v>
      </c>
      <c r="AG1143" s="100">
        <v>20</v>
      </c>
      <c r="AJ1143" s="100" t="str">
        <f t="shared" si="734"/>
        <v>●</v>
      </c>
      <c r="AK1143" s="100" t="str">
        <f t="shared" si="728"/>
        <v>●</v>
      </c>
      <c r="AL1143" s="100" t="str">
        <f t="shared" si="742"/>
        <v>●</v>
      </c>
      <c r="AM1143" s="100" t="str">
        <f t="shared" si="730"/>
        <v>●</v>
      </c>
      <c r="AP1143" s="100" t="str">
        <f t="shared" si="735"/>
        <v>●</v>
      </c>
      <c r="AQ1143" s="100" t="str">
        <f t="shared" si="731"/>
        <v>●</v>
      </c>
      <c r="AR1143" s="100" t="str">
        <f t="shared" si="732"/>
        <v>●</v>
      </c>
      <c r="AS1143" s="100" t="str">
        <f t="shared" si="736"/>
        <v>●</v>
      </c>
    </row>
    <row r="1144" spans="2:45" s="100" customFormat="1" ht="14.25" customHeight="1">
      <c r="B1144" s="102" t="s">
        <v>133</v>
      </c>
      <c r="C1144" s="106">
        <v>31</v>
      </c>
      <c r="D1144" s="107">
        <v>40</v>
      </c>
      <c r="E1144" s="107">
        <v>31</v>
      </c>
      <c r="F1144" s="107">
        <v>15</v>
      </c>
      <c r="G1144" s="107">
        <f>第2表01元データ!AB51</f>
        <v>19</v>
      </c>
      <c r="H1144" s="107">
        <f t="shared" si="738"/>
        <v>4</v>
      </c>
      <c r="I1144" s="108">
        <f t="shared" si="739"/>
        <v>26.666666666666668</v>
      </c>
      <c r="J1144" s="102"/>
      <c r="K1144" s="114" t="s">
        <v>133</v>
      </c>
      <c r="L1144" s="106">
        <v>15</v>
      </c>
      <c r="M1144" s="107">
        <v>25</v>
      </c>
      <c r="N1144" s="107">
        <v>13</v>
      </c>
      <c r="O1144" s="107">
        <v>28</v>
      </c>
      <c r="P1144" s="107">
        <f>第2表01元データ!AC51</f>
        <v>21</v>
      </c>
      <c r="Q1144" s="107">
        <f t="shared" si="740"/>
        <v>-7</v>
      </c>
      <c r="R1144" s="108">
        <f t="shared" si="741"/>
        <v>-25</v>
      </c>
      <c r="S1144" s="108"/>
      <c r="T1144" s="100">
        <v>112</v>
      </c>
      <c r="W1144" s="100" t="s">
        <v>366</v>
      </c>
      <c r="X1144" s="100">
        <v>25</v>
      </c>
      <c r="Y1144" s="100">
        <v>26</v>
      </c>
      <c r="Z1144" s="100">
        <v>31</v>
      </c>
      <c r="AA1144" s="100">
        <v>40</v>
      </c>
      <c r="AC1144" s="100" t="s">
        <v>366</v>
      </c>
      <c r="AD1144" s="100">
        <v>17</v>
      </c>
      <c r="AE1144" s="100">
        <v>21</v>
      </c>
      <c r="AF1144" s="100">
        <v>15</v>
      </c>
      <c r="AG1144" s="100">
        <v>25</v>
      </c>
      <c r="AJ1144" s="100" t="str">
        <f t="shared" si="734"/>
        <v>●</v>
      </c>
      <c r="AK1144" s="100" t="str">
        <f t="shared" si="728"/>
        <v>●</v>
      </c>
      <c r="AL1144" s="100" t="str">
        <f t="shared" si="742"/>
        <v>○</v>
      </c>
      <c r="AM1144" s="100" t="str">
        <f t="shared" si="730"/>
        <v>●</v>
      </c>
      <c r="AP1144" s="100" t="str">
        <f t="shared" si="735"/>
        <v>●</v>
      </c>
      <c r="AQ1144" s="100" t="str">
        <f t="shared" si="731"/>
        <v>●</v>
      </c>
      <c r="AR1144" s="100" t="str">
        <f t="shared" si="732"/>
        <v>●</v>
      </c>
      <c r="AS1144" s="100" t="str">
        <f t="shared" si="736"/>
        <v>●</v>
      </c>
    </row>
    <row r="1145" spans="2:45" s="100" customFormat="1" ht="14.25" customHeight="1">
      <c r="B1145" s="102" t="s">
        <v>134</v>
      </c>
      <c r="C1145" s="106">
        <v>26</v>
      </c>
      <c r="D1145" s="107">
        <v>31</v>
      </c>
      <c r="E1145" s="107">
        <v>45</v>
      </c>
      <c r="F1145" s="107">
        <v>31</v>
      </c>
      <c r="G1145" s="107">
        <f>第2表01元データ!AB52</f>
        <v>15</v>
      </c>
      <c r="H1145" s="107">
        <f t="shared" si="738"/>
        <v>-16</v>
      </c>
      <c r="I1145" s="108">
        <f t="shared" si="739"/>
        <v>-51.612903225806448</v>
      </c>
      <c r="J1145" s="102"/>
      <c r="K1145" s="114" t="s">
        <v>134</v>
      </c>
      <c r="L1145" s="106">
        <v>21</v>
      </c>
      <c r="M1145" s="107">
        <v>17</v>
      </c>
      <c r="N1145" s="107">
        <v>27</v>
      </c>
      <c r="O1145" s="107">
        <v>20</v>
      </c>
      <c r="P1145" s="107">
        <f>第2表01元データ!AC52</f>
        <v>20</v>
      </c>
      <c r="Q1145" s="107">
        <f t="shared" si="740"/>
        <v>0</v>
      </c>
      <c r="R1145" s="108">
        <f t="shared" si="741"/>
        <v>0</v>
      </c>
      <c r="S1145" s="108"/>
      <c r="T1145" s="100">
        <v>113</v>
      </c>
      <c r="W1145" s="100" t="s">
        <v>367</v>
      </c>
      <c r="X1145" s="100">
        <v>22</v>
      </c>
      <c r="Y1145" s="100">
        <v>25</v>
      </c>
      <c r="Z1145" s="100">
        <v>26</v>
      </c>
      <c r="AA1145" s="100">
        <v>31</v>
      </c>
      <c r="AC1145" s="100" t="s">
        <v>367</v>
      </c>
      <c r="AD1145" s="100">
        <v>31</v>
      </c>
      <c r="AE1145" s="100">
        <v>17</v>
      </c>
      <c r="AF1145" s="100">
        <v>21</v>
      </c>
      <c r="AG1145" s="100">
        <v>17</v>
      </c>
      <c r="AJ1145" s="100" t="str">
        <f t="shared" si="734"/>
        <v>●</v>
      </c>
      <c r="AK1145" s="100" t="str">
        <f t="shared" si="728"/>
        <v>●</v>
      </c>
      <c r="AL1145" s="100" t="str">
        <f t="shared" si="742"/>
        <v>●</v>
      </c>
      <c r="AM1145" s="100" t="str">
        <f t="shared" si="730"/>
        <v>○</v>
      </c>
      <c r="AP1145" s="100" t="str">
        <f t="shared" si="735"/>
        <v>●</v>
      </c>
      <c r="AQ1145" s="100" t="str">
        <f t="shared" si="731"/>
        <v>○</v>
      </c>
      <c r="AR1145" s="100" t="str">
        <f t="shared" si="732"/>
        <v>●</v>
      </c>
      <c r="AS1145" s="100" t="str">
        <f t="shared" si="736"/>
        <v>●</v>
      </c>
    </row>
    <row r="1146" spans="2:45" s="100" customFormat="1" ht="14.25" customHeight="1">
      <c r="B1146" s="102" t="s">
        <v>135</v>
      </c>
      <c r="C1146" s="106">
        <v>27</v>
      </c>
      <c r="D1146" s="107">
        <v>23</v>
      </c>
      <c r="E1146" s="107">
        <v>33</v>
      </c>
      <c r="F1146" s="107">
        <v>41</v>
      </c>
      <c r="G1146" s="107">
        <f>第2表01元データ!AB53</f>
        <v>26</v>
      </c>
      <c r="H1146" s="107">
        <f t="shared" si="738"/>
        <v>-15</v>
      </c>
      <c r="I1146" s="108">
        <f t="shared" si="739"/>
        <v>-36.585365853658537</v>
      </c>
      <c r="J1146" s="102"/>
      <c r="K1146" s="114" t="s">
        <v>135</v>
      </c>
      <c r="L1146" s="106">
        <v>15</v>
      </c>
      <c r="M1146" s="107">
        <v>17</v>
      </c>
      <c r="N1146" s="107">
        <v>13</v>
      </c>
      <c r="O1146" s="107">
        <v>26</v>
      </c>
      <c r="P1146" s="107">
        <f>第2表01元データ!AC53</f>
        <v>19</v>
      </c>
      <c r="Q1146" s="107">
        <f t="shared" si="740"/>
        <v>-7</v>
      </c>
      <c r="R1146" s="108">
        <f t="shared" si="741"/>
        <v>-26.923076923076923</v>
      </c>
      <c r="S1146" s="108"/>
      <c r="T1146" s="100">
        <v>114</v>
      </c>
      <c r="W1146" s="100" t="s">
        <v>368</v>
      </c>
      <c r="X1146" s="100">
        <v>26</v>
      </c>
      <c r="Y1146" s="100">
        <v>21</v>
      </c>
      <c r="Z1146" s="100">
        <v>27</v>
      </c>
      <c r="AA1146" s="100">
        <v>23</v>
      </c>
      <c r="AC1146" s="100" t="s">
        <v>368</v>
      </c>
      <c r="AD1146" s="100">
        <v>14</v>
      </c>
      <c r="AE1146" s="100">
        <v>25</v>
      </c>
      <c r="AF1146" s="100">
        <v>15</v>
      </c>
      <c r="AG1146" s="100">
        <v>17</v>
      </c>
      <c r="AJ1146" s="100" t="str">
        <f t="shared" si="734"/>
        <v>●</v>
      </c>
      <c r="AK1146" s="100" t="str">
        <f t="shared" si="728"/>
        <v>●</v>
      </c>
      <c r="AL1146" s="100" t="str">
        <f t="shared" si="742"/>
        <v>●</v>
      </c>
      <c r="AM1146" s="100" t="str">
        <f t="shared" si="730"/>
        <v>●</v>
      </c>
      <c r="AP1146" s="100" t="str">
        <f t="shared" si="735"/>
        <v>●</v>
      </c>
      <c r="AQ1146" s="100" t="str">
        <f t="shared" si="731"/>
        <v>●</v>
      </c>
      <c r="AR1146" s="100" t="str">
        <f t="shared" si="732"/>
        <v>●</v>
      </c>
      <c r="AS1146" s="100" t="str">
        <f t="shared" si="736"/>
        <v>●</v>
      </c>
    </row>
    <row r="1147" spans="2:45" s="100" customFormat="1" ht="14.25" customHeight="1">
      <c r="B1147" s="102" t="s">
        <v>136</v>
      </c>
      <c r="C1147" s="106">
        <v>18</v>
      </c>
      <c r="D1147" s="107">
        <v>25</v>
      </c>
      <c r="E1147" s="107">
        <v>19</v>
      </c>
      <c r="F1147" s="107">
        <v>26</v>
      </c>
      <c r="G1147" s="107">
        <f>第2表01元データ!AB54</f>
        <v>35</v>
      </c>
      <c r="H1147" s="107">
        <f t="shared" si="738"/>
        <v>9</v>
      </c>
      <c r="I1147" s="108">
        <f t="shared" si="739"/>
        <v>34.615384615384613</v>
      </c>
      <c r="J1147" s="102"/>
      <c r="K1147" s="114" t="s">
        <v>136</v>
      </c>
      <c r="L1147" s="106">
        <v>25</v>
      </c>
      <c r="M1147" s="107">
        <v>13</v>
      </c>
      <c r="N1147" s="107">
        <v>12</v>
      </c>
      <c r="O1147" s="107">
        <v>14</v>
      </c>
      <c r="P1147" s="107">
        <f>第2表01元データ!AC54</f>
        <v>22</v>
      </c>
      <c r="Q1147" s="107">
        <f t="shared" si="740"/>
        <v>8</v>
      </c>
      <c r="R1147" s="108">
        <f t="shared" si="741"/>
        <v>57.142857142857139</v>
      </c>
      <c r="S1147" s="108"/>
      <c r="T1147" s="100">
        <v>115</v>
      </c>
      <c r="W1147" s="100" t="s">
        <v>369</v>
      </c>
      <c r="X1147" s="100">
        <v>16</v>
      </c>
      <c r="Y1147" s="100">
        <v>23</v>
      </c>
      <c r="Z1147" s="100">
        <v>18</v>
      </c>
      <c r="AA1147" s="100">
        <v>25</v>
      </c>
      <c r="AC1147" s="100" t="s">
        <v>369</v>
      </c>
      <c r="AD1147" s="100">
        <v>12</v>
      </c>
      <c r="AE1147" s="100">
        <v>10</v>
      </c>
      <c r="AF1147" s="100">
        <v>25</v>
      </c>
      <c r="AG1147" s="100">
        <v>13</v>
      </c>
      <c r="AJ1147" s="100" t="str">
        <f t="shared" si="734"/>
        <v>●</v>
      </c>
      <c r="AK1147" s="100" t="str">
        <f t="shared" si="728"/>
        <v>●</v>
      </c>
      <c r="AL1147" s="100" t="str">
        <f t="shared" si="742"/>
        <v>●</v>
      </c>
      <c r="AM1147" s="100" t="str">
        <f t="shared" si="730"/>
        <v>●</v>
      </c>
      <c r="AP1147" s="100" t="str">
        <f t="shared" si="735"/>
        <v>●</v>
      </c>
      <c r="AQ1147" s="100" t="str">
        <f t="shared" si="731"/>
        <v>●</v>
      </c>
      <c r="AR1147" s="100" t="str">
        <f t="shared" si="732"/>
        <v>●</v>
      </c>
      <c r="AS1147" s="100" t="str">
        <f t="shared" si="736"/>
        <v>●</v>
      </c>
    </row>
    <row r="1148" spans="2:45" s="100" customFormat="1" ht="14.25" customHeight="1">
      <c r="B1148" s="102" t="s">
        <v>137</v>
      </c>
      <c r="C1148" s="106">
        <v>19</v>
      </c>
      <c r="D1148" s="107">
        <v>11</v>
      </c>
      <c r="E1148" s="107">
        <v>21</v>
      </c>
      <c r="F1148" s="107">
        <v>13</v>
      </c>
      <c r="G1148" s="107">
        <f>第2表01元データ!AB55</f>
        <v>23</v>
      </c>
      <c r="H1148" s="107">
        <f t="shared" si="738"/>
        <v>10</v>
      </c>
      <c r="I1148" s="108">
        <f t="shared" si="739"/>
        <v>76.923076923076934</v>
      </c>
      <c r="J1148" s="102"/>
      <c r="K1148" s="114" t="s">
        <v>137</v>
      </c>
      <c r="L1148" s="106">
        <v>6</v>
      </c>
      <c r="M1148" s="107">
        <v>17</v>
      </c>
      <c r="N1148" s="107">
        <v>11</v>
      </c>
      <c r="O1148" s="107">
        <v>12</v>
      </c>
      <c r="P1148" s="107">
        <f>第2表01元データ!AC55</f>
        <v>9</v>
      </c>
      <c r="Q1148" s="107">
        <f t="shared" si="740"/>
        <v>-3</v>
      </c>
      <c r="R1148" s="108">
        <f t="shared" si="741"/>
        <v>-25</v>
      </c>
      <c r="S1148" s="108"/>
      <c r="T1148" s="100">
        <v>116</v>
      </c>
      <c r="W1148" s="100" t="s">
        <v>370</v>
      </c>
      <c r="X1148" s="100">
        <v>15</v>
      </c>
      <c r="Y1148" s="100">
        <v>11</v>
      </c>
      <c r="Z1148" s="100">
        <v>19</v>
      </c>
      <c r="AA1148" s="100">
        <v>11</v>
      </c>
      <c r="AC1148" s="100" t="s">
        <v>370</v>
      </c>
      <c r="AD1148" s="100">
        <v>10</v>
      </c>
      <c r="AE1148" s="100">
        <v>8</v>
      </c>
      <c r="AF1148" s="100">
        <v>6</v>
      </c>
      <c r="AG1148" s="100">
        <v>17</v>
      </c>
      <c r="AJ1148" s="100" t="str">
        <f t="shared" si="734"/>
        <v>●</v>
      </c>
      <c r="AK1148" s="100" t="str">
        <f t="shared" si="728"/>
        <v>○</v>
      </c>
      <c r="AL1148" s="100" t="str">
        <f t="shared" si="742"/>
        <v>●</v>
      </c>
      <c r="AM1148" s="100" t="str">
        <f t="shared" si="730"/>
        <v>●</v>
      </c>
      <c r="AP1148" s="100" t="str">
        <f t="shared" si="735"/>
        <v>●</v>
      </c>
      <c r="AQ1148" s="100" t="str">
        <f t="shared" si="731"/>
        <v>●</v>
      </c>
      <c r="AR1148" s="100" t="str">
        <f t="shared" si="732"/>
        <v>●</v>
      </c>
      <c r="AS1148" s="100" t="str">
        <f t="shared" si="736"/>
        <v>●</v>
      </c>
    </row>
    <row r="1149" spans="2:45" s="100" customFormat="1" ht="14.25" customHeight="1">
      <c r="B1149" s="102" t="s">
        <v>138</v>
      </c>
      <c r="C1149" s="106">
        <v>15</v>
      </c>
      <c r="D1149" s="107">
        <v>11</v>
      </c>
      <c r="E1149" s="107">
        <v>9</v>
      </c>
      <c r="F1149" s="107">
        <v>9</v>
      </c>
      <c r="G1149" s="107">
        <f>第2表01元データ!AB56</f>
        <v>8</v>
      </c>
      <c r="H1149" s="107">
        <f t="shared" si="738"/>
        <v>-1</v>
      </c>
      <c r="I1149" s="108">
        <f t="shared" si="739"/>
        <v>-11.111111111111111</v>
      </c>
      <c r="J1149" s="102"/>
      <c r="K1149" s="114" t="s">
        <v>138</v>
      </c>
      <c r="L1149" s="106">
        <v>5</v>
      </c>
      <c r="M1149" s="107">
        <v>3</v>
      </c>
      <c r="N1149" s="107">
        <v>12</v>
      </c>
      <c r="O1149" s="107">
        <v>11</v>
      </c>
      <c r="P1149" s="107">
        <f>第2表01元データ!AC56</f>
        <v>13</v>
      </c>
      <c r="Q1149" s="107">
        <f t="shared" si="740"/>
        <v>2</v>
      </c>
      <c r="R1149" s="108">
        <f t="shared" si="741"/>
        <v>18.181818181818183</v>
      </c>
      <c r="S1149" s="108"/>
      <c r="T1149" s="100">
        <v>117</v>
      </c>
      <c r="W1149" s="100" t="s">
        <v>371</v>
      </c>
      <c r="X1149" s="100">
        <v>8</v>
      </c>
      <c r="Y1149" s="100">
        <v>6</v>
      </c>
      <c r="Z1149" s="100">
        <v>15</v>
      </c>
      <c r="AA1149" s="100">
        <v>11</v>
      </c>
      <c r="AC1149" s="100" t="s">
        <v>371</v>
      </c>
      <c r="AD1149" s="100">
        <v>2</v>
      </c>
      <c r="AE1149" s="100">
        <v>9</v>
      </c>
      <c r="AF1149" s="100">
        <v>5</v>
      </c>
      <c r="AG1149" s="100">
        <v>3</v>
      </c>
      <c r="AJ1149" s="100" t="str">
        <f t="shared" si="734"/>
        <v>●</v>
      </c>
      <c r="AK1149" s="100" t="str">
        <f t="shared" si="728"/>
        <v>●</v>
      </c>
      <c r="AL1149" s="100" t="str">
        <f t="shared" si="742"/>
        <v>●</v>
      </c>
      <c r="AM1149" s="100" t="str">
        <f t="shared" si="730"/>
        <v>●</v>
      </c>
      <c r="AP1149" s="100" t="str">
        <f t="shared" si="735"/>
        <v>●</v>
      </c>
      <c r="AQ1149" s="100" t="str">
        <f t="shared" si="731"/>
        <v>●</v>
      </c>
      <c r="AR1149" s="100" t="str">
        <f t="shared" si="732"/>
        <v>●</v>
      </c>
      <c r="AS1149" s="100" t="str">
        <f t="shared" si="736"/>
        <v>●</v>
      </c>
    </row>
    <row r="1150" spans="2:45" s="100" customFormat="1" ht="14.25" customHeight="1">
      <c r="B1150" s="102" t="s">
        <v>110</v>
      </c>
      <c r="C1150" s="106">
        <v>4</v>
      </c>
      <c r="D1150" s="107">
        <v>11</v>
      </c>
      <c r="E1150" s="107">
        <v>10</v>
      </c>
      <c r="F1150" s="107">
        <v>8</v>
      </c>
      <c r="G1150" s="107">
        <f>第2表01元データ!AB57</f>
        <v>8</v>
      </c>
      <c r="H1150" s="107">
        <f t="shared" si="738"/>
        <v>0</v>
      </c>
      <c r="I1150" s="108">
        <f t="shared" si="739"/>
        <v>0</v>
      </c>
      <c r="J1150" s="102"/>
      <c r="K1150" s="114" t="s">
        <v>110</v>
      </c>
      <c r="L1150" s="106">
        <v>6</v>
      </c>
      <c r="M1150" s="107">
        <v>3</v>
      </c>
      <c r="N1150" s="107">
        <v>2</v>
      </c>
      <c r="O1150" s="107">
        <v>8</v>
      </c>
      <c r="P1150" s="107">
        <f>第2表01元データ!AC57</f>
        <v>8</v>
      </c>
      <c r="Q1150" s="107">
        <f t="shared" si="740"/>
        <v>0</v>
      </c>
      <c r="R1150" s="108">
        <f t="shared" si="741"/>
        <v>0</v>
      </c>
      <c r="S1150" s="108"/>
      <c r="T1150" s="100">
        <v>118</v>
      </c>
      <c r="W1150" s="100" t="s">
        <v>378</v>
      </c>
      <c r="X1150" s="100">
        <v>4</v>
      </c>
      <c r="Y1150" s="100">
        <v>5</v>
      </c>
      <c r="Z1150" s="100">
        <v>4</v>
      </c>
      <c r="AA1150" s="100">
        <v>11</v>
      </c>
      <c r="AC1150" s="100" t="s">
        <v>378</v>
      </c>
      <c r="AD1150" s="100">
        <v>6</v>
      </c>
      <c r="AE1150" s="100">
        <v>3</v>
      </c>
      <c r="AF1150" s="100">
        <v>6</v>
      </c>
      <c r="AG1150" s="100">
        <v>3</v>
      </c>
      <c r="AJ1150" s="100" t="str">
        <f t="shared" si="734"/>
        <v>○</v>
      </c>
      <c r="AK1150" s="100" t="str">
        <f t="shared" si="728"/>
        <v>●</v>
      </c>
      <c r="AL1150" s="100" t="str">
        <f t="shared" si="742"/>
        <v>●</v>
      </c>
      <c r="AM1150" s="100" t="str">
        <f t="shared" si="730"/>
        <v>●</v>
      </c>
      <c r="AP1150" s="100" t="str">
        <f t="shared" si="735"/>
        <v>○</v>
      </c>
      <c r="AQ1150" s="100" t="str">
        <f t="shared" si="731"/>
        <v>○</v>
      </c>
      <c r="AR1150" s="100" t="str">
        <f t="shared" si="732"/>
        <v>●</v>
      </c>
      <c r="AS1150" s="100" t="str">
        <f t="shared" si="736"/>
        <v>●</v>
      </c>
    </row>
    <row r="1151" spans="2:45" s="100" customFormat="1" ht="14.25" customHeight="1">
      <c r="B1151" s="119" t="s">
        <v>111</v>
      </c>
      <c r="C1151" s="120" t="s">
        <v>313</v>
      </c>
      <c r="D1151" s="116" t="s">
        <v>313</v>
      </c>
      <c r="E1151" s="116" t="s">
        <v>313</v>
      </c>
      <c r="F1151" s="116" t="s">
        <v>313</v>
      </c>
      <c r="G1151" s="107">
        <f>第2表01元データ!AB58</f>
        <v>5</v>
      </c>
      <c r="H1151" s="107"/>
      <c r="I1151" s="108"/>
      <c r="J1151" s="102"/>
      <c r="K1151" s="119" t="s">
        <v>111</v>
      </c>
      <c r="L1151" s="120" t="s">
        <v>313</v>
      </c>
      <c r="M1151" s="116" t="s">
        <v>313</v>
      </c>
      <c r="N1151" s="116" t="s">
        <v>313</v>
      </c>
      <c r="O1151" s="116">
        <v>2</v>
      </c>
      <c r="P1151" s="107">
        <f>第2表01元データ!AC58</f>
        <v>8</v>
      </c>
      <c r="Q1151" s="107"/>
      <c r="R1151" s="108"/>
      <c r="S1151" s="108"/>
      <c r="T1151" s="100">
        <v>119</v>
      </c>
    </row>
    <row r="1152" spans="2:45" s="100" customFormat="1" ht="14.25" customHeight="1">
      <c r="B1152" s="102"/>
      <c r="C1152" s="107"/>
      <c r="D1152" s="107"/>
      <c r="E1152" s="107"/>
      <c r="F1152" s="107"/>
      <c r="G1152" s="107"/>
      <c r="H1152" s="107"/>
      <c r="I1152" s="108"/>
      <c r="K1152" s="102"/>
      <c r="L1152" s="107"/>
      <c r="M1152" s="107"/>
      <c r="N1152" s="107"/>
      <c r="O1152" s="107"/>
      <c r="P1152" s="107"/>
      <c r="Q1152" s="107"/>
      <c r="R1152" s="108"/>
    </row>
    <row r="1153" spans="2:45" s="100" customFormat="1" ht="14.25" customHeight="1">
      <c r="B1153" s="102"/>
      <c r="C1153" s="107"/>
      <c r="D1153" s="107"/>
      <c r="E1153" s="107"/>
      <c r="F1153" s="107"/>
      <c r="G1153" s="107"/>
      <c r="H1153" s="107"/>
      <c r="I1153" s="108"/>
      <c r="K1153" s="102"/>
      <c r="L1153" s="107"/>
      <c r="M1153" s="107"/>
      <c r="N1153" s="107"/>
      <c r="O1153" s="107"/>
      <c r="P1153" s="107"/>
      <c r="Q1153" s="107"/>
      <c r="R1153" s="108"/>
    </row>
    <row r="1154" spans="2:45" s="100" customFormat="1" ht="14.25" customHeight="1">
      <c r="B1154" s="99" t="s">
        <v>291</v>
      </c>
      <c r="C1154" s="99"/>
      <c r="D1154" s="99"/>
      <c r="E1154" s="99"/>
      <c r="F1154" s="99"/>
      <c r="G1154" s="99"/>
      <c r="H1154" s="99" t="s">
        <v>805</v>
      </c>
      <c r="I1154" s="380">
        <f>令和2年9月末住基人口!K36</f>
        <v>390</v>
      </c>
      <c r="J1154" s="99"/>
      <c r="K1154" s="99" t="s">
        <v>290</v>
      </c>
      <c r="P1154" s="99"/>
      <c r="Q1154" s="99" t="s">
        <v>805</v>
      </c>
      <c r="R1154" s="380">
        <f>令和2年9月末住基人口!K37</f>
        <v>340</v>
      </c>
    </row>
    <row r="1155" spans="2:45" s="100" customFormat="1" ht="14.25" customHeight="1">
      <c r="B1155" s="583" t="s">
        <v>335</v>
      </c>
      <c r="C1155" s="101"/>
      <c r="D1155" s="101"/>
      <c r="E1155" s="101"/>
      <c r="F1155" s="101"/>
      <c r="G1155" s="135"/>
      <c r="H1155" s="131"/>
      <c r="I1155" s="131"/>
      <c r="J1155" s="102"/>
      <c r="K1155" s="583" t="s">
        <v>335</v>
      </c>
      <c r="L1155" s="101"/>
      <c r="M1155" s="101"/>
      <c r="N1155" s="101"/>
      <c r="O1155" s="101"/>
      <c r="P1155" s="135"/>
      <c r="Q1155" s="131"/>
      <c r="R1155" s="131"/>
      <c r="S1155" s="103"/>
    </row>
    <row r="1156" spans="2:45" s="100" customFormat="1" ht="14.25" customHeight="1">
      <c r="B1156" s="584"/>
      <c r="C1156" s="130" t="str">
        <f>$C$4</f>
        <v>平成12年</v>
      </c>
      <c r="D1156" s="130" t="str">
        <f>$D$4</f>
        <v>平成17年</v>
      </c>
      <c r="E1156" s="130" t="str">
        <f>$E$4</f>
        <v>平成22年</v>
      </c>
      <c r="F1156" s="130" t="s">
        <v>410</v>
      </c>
      <c r="G1156" s="130" t="s">
        <v>739</v>
      </c>
      <c r="H1156" s="133" t="str">
        <f>$H$4</f>
        <v>対平成</v>
      </c>
      <c r="I1156" s="134" t="str">
        <f>$I$4</f>
        <v>27年</v>
      </c>
      <c r="J1156" s="102"/>
      <c r="K1156" s="584"/>
      <c r="L1156" s="130" t="str">
        <f>$C$4</f>
        <v>平成12年</v>
      </c>
      <c r="M1156" s="130" t="str">
        <f>$D$4</f>
        <v>平成17年</v>
      </c>
      <c r="N1156" s="130" t="str">
        <f>$E$4</f>
        <v>平成22年</v>
      </c>
      <c r="O1156" s="130" t="s">
        <v>410</v>
      </c>
      <c r="P1156" s="130" t="s">
        <v>739</v>
      </c>
      <c r="Q1156" s="133" t="str">
        <f>$H$4</f>
        <v>対平成</v>
      </c>
      <c r="R1156" s="134" t="str">
        <f>$I$4</f>
        <v>27年</v>
      </c>
      <c r="S1156" s="103"/>
    </row>
    <row r="1157" spans="2:45" s="100" customFormat="1" ht="14.25" customHeight="1">
      <c r="B1157" s="585"/>
      <c r="C1157" s="104"/>
      <c r="D1157" s="104"/>
      <c r="E1157" s="104"/>
      <c r="F1157" s="104"/>
      <c r="G1157" s="104"/>
      <c r="H1157" s="132" t="s">
        <v>88</v>
      </c>
      <c r="I1157" s="133" t="s">
        <v>398</v>
      </c>
      <c r="J1157" s="102"/>
      <c r="K1157" s="585"/>
      <c r="L1157" s="104"/>
      <c r="M1157" s="104"/>
      <c r="N1157" s="104"/>
      <c r="O1157" s="104"/>
      <c r="P1157" s="104"/>
      <c r="Q1157" s="132" t="s">
        <v>88</v>
      </c>
      <c r="R1157" s="133" t="s">
        <v>398</v>
      </c>
      <c r="S1157" s="103"/>
    </row>
    <row r="1158" spans="2:45" s="199" customFormat="1" ht="14.25" customHeight="1">
      <c r="B1158" s="200" t="s">
        <v>90</v>
      </c>
      <c r="C1158" s="198">
        <v>504</v>
      </c>
      <c r="D1158" s="194">
        <v>452</v>
      </c>
      <c r="E1158" s="194">
        <v>423</v>
      </c>
      <c r="F1158" s="194">
        <v>385</v>
      </c>
      <c r="G1158" s="194">
        <f>IF(COUNTIF(G1163:G1181,"x"),"x",IF(SUM(G1163:G1181)=0,"-",SUM(G1163:G1181)))</f>
        <v>373</v>
      </c>
      <c r="H1158" s="193">
        <f t="shared" ref="H1158:H1161" si="743">IF(G1158="x","x",IF(AND(G1158="-",F1158="-"),"-",IF(AND(G1158="-",F1158&gt;0),F1158*-1,IF(AND(G1158&gt;0,F1158="-"),G1158,G1158-F1158))))</f>
        <v>-12</v>
      </c>
      <c r="I1158" s="195">
        <f t="shared" ref="I1158:I1161" si="744">IF(H1158="x","x",IF(H1158="-","-",IF(AND(F1158="-",G1158&gt;0),"皆増",IF(AND(F1158&gt;0,G1158="-"),"皆減",H1158/F1158*100))))</f>
        <v>-3.116883116883117</v>
      </c>
      <c r="J1158" s="196"/>
      <c r="K1158" s="197" t="s">
        <v>90</v>
      </c>
      <c r="L1158" s="198">
        <v>396</v>
      </c>
      <c r="M1158" s="194">
        <v>329</v>
      </c>
      <c r="N1158" s="194">
        <v>336</v>
      </c>
      <c r="O1158" s="194">
        <v>380</v>
      </c>
      <c r="P1158" s="194">
        <f>IF(COUNTIF(P1163:P1181,"x"),"x",IF(SUM(P1163:P1181)=0,"-",SUM(P1163:P1181)))</f>
        <v>324</v>
      </c>
      <c r="Q1158" s="193">
        <f t="shared" ref="Q1158:Q1161" si="745">IF(P1158="x","x",IF(AND(P1158="-",O1158="-"),"-",IF(AND(P1158="-",O1158&gt;0),O1158*-1,IF(AND(P1158&gt;0,O1158="-"),P1158,P1158-O1158))))</f>
        <v>-56</v>
      </c>
      <c r="R1158" s="195">
        <f t="shared" ref="R1158:R1161" si="746">IF(Q1158="x","x",IF(Q1158="-","-",IF(AND(O1158="-",P1158&gt;0),"皆増",IF(AND(O1158&gt;0,P1158="-"),"皆減",Q1158/O1158*100))))</f>
        <v>-14.736842105263156</v>
      </c>
      <c r="S1158" s="195"/>
      <c r="W1158" s="199" t="s">
        <v>373</v>
      </c>
      <c r="X1158" s="199">
        <v>547</v>
      </c>
      <c r="Y1158" s="199">
        <v>516</v>
      </c>
      <c r="Z1158" s="199">
        <v>504</v>
      </c>
      <c r="AA1158" s="199">
        <v>452</v>
      </c>
      <c r="AC1158" s="199" t="s">
        <v>373</v>
      </c>
      <c r="AD1158" s="199">
        <v>446</v>
      </c>
      <c r="AE1158" s="199">
        <v>391</v>
      </c>
      <c r="AF1158" s="199">
        <v>396</v>
      </c>
      <c r="AG1158" s="199">
        <v>329</v>
      </c>
      <c r="AJ1158" s="199" t="str">
        <f>IF(C1158=X1158,"○","●")</f>
        <v>●</v>
      </c>
      <c r="AK1158" s="199" t="str">
        <f t="shared" ref="AK1158:AK1180" si="747">IF(D1158=Y1158,"○","●")</f>
        <v>●</v>
      </c>
      <c r="AL1158" s="199" t="str">
        <f t="shared" ref="AL1158:AL1159" si="748">IF(E1158=Z1158,"○","●")</f>
        <v>●</v>
      </c>
      <c r="AM1158" s="199" t="str">
        <f t="shared" ref="AM1158:AM1180" si="749">IF(F1158=AA1158,"○","●")</f>
        <v>●</v>
      </c>
      <c r="AP1158" s="199" t="str">
        <f>IF(L1158=AD1158,"○","●")</f>
        <v>●</v>
      </c>
      <c r="AQ1158" s="199" t="str">
        <f t="shared" ref="AQ1158:AQ1180" si="750">IF(M1158=AE1158,"○","●")</f>
        <v>●</v>
      </c>
      <c r="AR1158" s="199" t="str">
        <f t="shared" ref="AR1158:AR1180" si="751">IF(N1158=AF1158,"○","●")</f>
        <v>●</v>
      </c>
      <c r="AS1158" s="199" t="str">
        <f t="shared" ref="AS1158" si="752">IF(O1158=AG1158,"○","●")</f>
        <v>●</v>
      </c>
    </row>
    <row r="1159" spans="2:45" s="100" customFormat="1" ht="14.25" customHeight="1">
      <c r="B1159" s="105" t="s">
        <v>91</v>
      </c>
      <c r="C1159" s="106">
        <v>26</v>
      </c>
      <c r="D1159" s="107">
        <v>13</v>
      </c>
      <c r="E1159" s="107">
        <v>17</v>
      </c>
      <c r="F1159" s="107">
        <v>17</v>
      </c>
      <c r="G1159" s="107">
        <f>IF(COUNTIF(G1163:G1165,"x"),"x",IF(SUM(G1163:G1165)=0,"-",SUM(G1163:G1165)))</f>
        <v>20</v>
      </c>
      <c r="H1159" s="107">
        <f t="shared" si="743"/>
        <v>3</v>
      </c>
      <c r="I1159" s="108">
        <f t="shared" si="744"/>
        <v>17.647058823529413</v>
      </c>
      <c r="J1159" s="102"/>
      <c r="K1159" s="109" t="s">
        <v>91</v>
      </c>
      <c r="L1159" s="106">
        <v>25</v>
      </c>
      <c r="M1159" s="107">
        <v>19</v>
      </c>
      <c r="N1159" s="107">
        <v>29</v>
      </c>
      <c r="O1159" s="107">
        <v>24</v>
      </c>
      <c r="P1159" s="107">
        <f>IF(COUNTIF(P1163:P1165,"x"),"x",IF(SUM(P1163:P1165)=0,"-",SUM(P1163:P1165)))</f>
        <v>16</v>
      </c>
      <c r="Q1159" s="107">
        <f t="shared" si="745"/>
        <v>-8</v>
      </c>
      <c r="R1159" s="108">
        <f t="shared" si="746"/>
        <v>-33.333333333333329</v>
      </c>
      <c r="S1159" s="108"/>
      <c r="W1159" s="100" t="s">
        <v>374</v>
      </c>
      <c r="X1159" s="100">
        <v>47</v>
      </c>
      <c r="Y1159" s="100">
        <v>37</v>
      </c>
      <c r="Z1159" s="100">
        <v>26</v>
      </c>
      <c r="AA1159" s="100">
        <v>13</v>
      </c>
      <c r="AC1159" s="100" t="s">
        <v>374</v>
      </c>
      <c r="AD1159" s="100">
        <v>53</v>
      </c>
      <c r="AE1159" s="100">
        <v>32</v>
      </c>
      <c r="AF1159" s="100">
        <v>25</v>
      </c>
      <c r="AG1159" s="100">
        <v>19</v>
      </c>
      <c r="AJ1159" s="100" t="str">
        <f t="shared" ref="AJ1159:AJ1180" si="753">IF(C1159=X1159,"○","●")</f>
        <v>●</v>
      </c>
      <c r="AK1159" s="100" t="str">
        <f t="shared" si="747"/>
        <v>●</v>
      </c>
      <c r="AL1159" s="100" t="str">
        <f t="shared" si="748"/>
        <v>●</v>
      </c>
      <c r="AM1159" s="100" t="str">
        <f t="shared" si="749"/>
        <v>●</v>
      </c>
      <c r="AP1159" s="100" t="str">
        <f t="shared" ref="AP1159:AP1180" si="754">IF(L1159=AD1159,"○","●")</f>
        <v>●</v>
      </c>
      <c r="AQ1159" s="100" t="str">
        <f t="shared" si="750"/>
        <v>●</v>
      </c>
      <c r="AR1159" s="100" t="str">
        <f t="shared" si="751"/>
        <v>●</v>
      </c>
      <c r="AS1159" s="100" t="str">
        <f>IF(O1159=AG1159,"○","●")</f>
        <v>●</v>
      </c>
    </row>
    <row r="1160" spans="2:45" s="100" customFormat="1" ht="14.25" customHeight="1">
      <c r="B1160" s="105" t="s">
        <v>92</v>
      </c>
      <c r="C1160" s="106">
        <v>324</v>
      </c>
      <c r="D1160" s="107">
        <v>281</v>
      </c>
      <c r="E1160" s="107">
        <v>241</v>
      </c>
      <c r="F1160" s="107">
        <v>195</v>
      </c>
      <c r="G1160" s="296">
        <f>IF(COUNTIF(G1166:G1175,"x"),"x",IF(SUM(G1166:G1175)=0,"-",SUM(G1166:G1175)))</f>
        <v>166</v>
      </c>
      <c r="H1160" s="107">
        <f t="shared" si="743"/>
        <v>-29</v>
      </c>
      <c r="I1160" s="108">
        <f t="shared" si="744"/>
        <v>-14.871794871794872</v>
      </c>
      <c r="J1160" s="102"/>
      <c r="K1160" s="109" t="s">
        <v>92</v>
      </c>
      <c r="L1160" s="106">
        <v>266</v>
      </c>
      <c r="M1160" s="107">
        <v>218</v>
      </c>
      <c r="N1160" s="107">
        <v>209</v>
      </c>
      <c r="O1160" s="107">
        <v>236</v>
      </c>
      <c r="P1160" s="296">
        <f>IF(COUNTIF(P1166:P1175,"x"),"x",IF(SUM(P1166:P1175)=0,"-",SUM(P1166:P1175)))</f>
        <v>193</v>
      </c>
      <c r="Q1160" s="107">
        <f t="shared" si="745"/>
        <v>-43</v>
      </c>
      <c r="R1160" s="108">
        <f t="shared" si="746"/>
        <v>-18.220338983050848</v>
      </c>
      <c r="S1160" s="108"/>
      <c r="W1160" s="100" t="s">
        <v>375</v>
      </c>
      <c r="X1160" s="100">
        <v>386</v>
      </c>
      <c r="Y1160" s="100">
        <v>346</v>
      </c>
      <c r="Z1160" s="100">
        <v>324</v>
      </c>
      <c r="AA1160" s="100">
        <v>281</v>
      </c>
      <c r="AC1160" s="100" t="s">
        <v>375</v>
      </c>
      <c r="AD1160" s="100">
        <v>334</v>
      </c>
      <c r="AE1160" s="100">
        <v>281</v>
      </c>
      <c r="AF1160" s="100">
        <v>266</v>
      </c>
      <c r="AG1160" s="100">
        <v>218</v>
      </c>
      <c r="AJ1160" s="100" t="str">
        <f t="shared" si="753"/>
        <v>●</v>
      </c>
      <c r="AK1160" s="100" t="str">
        <f t="shared" si="747"/>
        <v>●</v>
      </c>
      <c r="AL1160" s="100" t="str">
        <f>IF(E1160=Z1160,"○","●")</f>
        <v>●</v>
      </c>
      <c r="AM1160" s="100" t="str">
        <f t="shared" si="749"/>
        <v>●</v>
      </c>
      <c r="AP1160" s="100" t="str">
        <f t="shared" si="754"/>
        <v>●</v>
      </c>
      <c r="AQ1160" s="100" t="str">
        <f t="shared" si="750"/>
        <v>●</v>
      </c>
      <c r="AR1160" s="100" t="str">
        <f t="shared" si="751"/>
        <v>●</v>
      </c>
      <c r="AS1160" s="100" t="str">
        <f t="shared" ref="AS1160:AS1180" si="755">IF(O1160=AG1160,"○","●")</f>
        <v>●</v>
      </c>
    </row>
    <row r="1161" spans="2:45" s="100" customFormat="1" ht="14.25" customHeight="1">
      <c r="B1161" s="105" t="s">
        <v>93</v>
      </c>
      <c r="C1161" s="106">
        <v>154</v>
      </c>
      <c r="D1161" s="107">
        <v>158</v>
      </c>
      <c r="E1161" s="107">
        <v>165</v>
      </c>
      <c r="F1161" s="107">
        <v>173</v>
      </c>
      <c r="G1161" s="107">
        <f>IF(COUNTIF(G1176:G1180,"x"),"x",IF(SUM(G1176,G1180)=0,"-",SUM(G1176:G1180)))</f>
        <v>182</v>
      </c>
      <c r="H1161" s="107">
        <f t="shared" si="743"/>
        <v>9</v>
      </c>
      <c r="I1161" s="108">
        <f t="shared" si="744"/>
        <v>5.202312138728324</v>
      </c>
      <c r="J1161" s="102"/>
      <c r="K1161" s="109" t="s">
        <v>93</v>
      </c>
      <c r="L1161" s="106">
        <v>105</v>
      </c>
      <c r="M1161" s="107">
        <v>92</v>
      </c>
      <c r="N1161" s="107">
        <v>98</v>
      </c>
      <c r="O1161" s="107">
        <v>118</v>
      </c>
      <c r="P1161" s="107">
        <f>IF(COUNTIF(P1176:P1180,"x"),"x",IF(SUM(P1176,P1180)=0,"-",SUM(P1176:P1180)))</f>
        <v>109</v>
      </c>
      <c r="Q1161" s="107">
        <f t="shared" si="745"/>
        <v>-9</v>
      </c>
      <c r="R1161" s="108">
        <f t="shared" si="746"/>
        <v>-7.6271186440677967</v>
      </c>
      <c r="S1161" s="108"/>
      <c r="W1161" s="100" t="s">
        <v>376</v>
      </c>
      <c r="X1161" s="100">
        <v>114</v>
      </c>
      <c r="Y1161" s="100">
        <v>133</v>
      </c>
      <c r="Z1161" s="100">
        <v>154</v>
      </c>
      <c r="AA1161" s="100">
        <v>158</v>
      </c>
      <c r="AC1161" s="100" t="s">
        <v>376</v>
      </c>
      <c r="AD1161" s="100">
        <v>59</v>
      </c>
      <c r="AE1161" s="100">
        <v>78</v>
      </c>
      <c r="AF1161" s="100">
        <v>105</v>
      </c>
      <c r="AG1161" s="100">
        <v>92</v>
      </c>
      <c r="AJ1161" s="100" t="str">
        <f t="shared" si="753"/>
        <v>●</v>
      </c>
      <c r="AK1161" s="100" t="str">
        <f t="shared" si="747"/>
        <v>●</v>
      </c>
      <c r="AL1161" s="100" t="str">
        <f t="shared" ref="AL1161:AL1170" si="756">IF(E1161=Z1161,"○","●")</f>
        <v>●</v>
      </c>
      <c r="AM1161" s="100" t="str">
        <f t="shared" si="749"/>
        <v>●</v>
      </c>
      <c r="AP1161" s="100" t="str">
        <f t="shared" si="754"/>
        <v>●</v>
      </c>
      <c r="AQ1161" s="100" t="str">
        <f t="shared" si="750"/>
        <v>●</v>
      </c>
      <c r="AR1161" s="100" t="str">
        <f t="shared" si="751"/>
        <v>●</v>
      </c>
      <c r="AS1161" s="100" t="str">
        <f t="shared" si="755"/>
        <v>●</v>
      </c>
    </row>
    <row r="1162" spans="2:45" s="100" customFormat="1" ht="14.25" customHeight="1">
      <c r="B1162" s="102"/>
      <c r="C1162" s="106"/>
      <c r="D1162" s="112"/>
      <c r="E1162" s="112"/>
      <c r="F1162" s="112"/>
      <c r="G1162" s="112"/>
      <c r="H1162" s="112"/>
      <c r="I1162" s="113"/>
      <c r="J1162" s="102"/>
      <c r="K1162" s="114"/>
      <c r="L1162" s="106"/>
      <c r="M1162" s="112"/>
      <c r="N1162" s="112"/>
      <c r="O1162" s="112"/>
      <c r="P1162" s="112"/>
      <c r="Q1162" s="112"/>
      <c r="R1162" s="113"/>
      <c r="S1162" s="113"/>
      <c r="AJ1162" s="100" t="str">
        <f t="shared" si="753"/>
        <v>○</v>
      </c>
      <c r="AK1162" s="100" t="str">
        <f t="shared" si="747"/>
        <v>○</v>
      </c>
      <c r="AL1162" s="100" t="str">
        <f t="shared" si="756"/>
        <v>○</v>
      </c>
      <c r="AM1162" s="100" t="str">
        <f t="shared" si="749"/>
        <v>○</v>
      </c>
      <c r="AP1162" s="100" t="str">
        <f t="shared" si="754"/>
        <v>○</v>
      </c>
      <c r="AQ1162" s="100" t="str">
        <f t="shared" si="750"/>
        <v>○</v>
      </c>
      <c r="AR1162" s="100" t="str">
        <f t="shared" si="751"/>
        <v>○</v>
      </c>
      <c r="AS1162" s="100" t="str">
        <f t="shared" si="755"/>
        <v>○</v>
      </c>
    </row>
    <row r="1163" spans="2:45" s="100" customFormat="1" ht="14.25" customHeight="1">
      <c r="B1163" s="102" t="s">
        <v>94</v>
      </c>
      <c r="C1163" s="106">
        <v>10</v>
      </c>
      <c r="D1163" s="107">
        <v>2</v>
      </c>
      <c r="E1163" s="107">
        <v>9</v>
      </c>
      <c r="F1163" s="107">
        <v>5</v>
      </c>
      <c r="G1163" s="107">
        <f>第2表01元データ!AB66</f>
        <v>5</v>
      </c>
      <c r="H1163" s="107">
        <f t="shared" ref="H1163:H1180" si="757">IF(G1163="x","x",IF(AND(G1163="-",F1163="-"),"-",IF(AND(G1163="-",F1163&gt;0),F1163*-1,IF(AND(G1163&gt;0,F1163="-"),G1163,G1163-F1163))))</f>
        <v>0</v>
      </c>
      <c r="I1163" s="108">
        <f t="shared" ref="I1163:I1180" si="758">IF(H1163="x","x",IF(H1163="-","-",IF(AND(F1163="-",G1163&gt;0),"皆増",IF(AND(F1163&gt;0,G1163="-"),"皆減",H1163/F1163*100))))</f>
        <v>0</v>
      </c>
      <c r="J1163" s="102"/>
      <c r="K1163" s="114" t="s">
        <v>94</v>
      </c>
      <c r="L1163" s="106">
        <v>8</v>
      </c>
      <c r="M1163" s="107">
        <v>6</v>
      </c>
      <c r="N1163" s="107">
        <v>13</v>
      </c>
      <c r="O1163" s="107">
        <v>7</v>
      </c>
      <c r="P1163" s="107">
        <f>第2表01元データ!AC66</f>
        <v>8</v>
      </c>
      <c r="Q1163" s="107">
        <f t="shared" ref="Q1163:Q1180" si="759">IF(P1163="x","x",IF(AND(P1163="-",O1163="-"),"-",IF(AND(P1163="-",O1163&gt;0),O1163*-1,IF(AND(P1163&gt;0,O1163="-"),P1163,P1163-O1163))))</f>
        <v>1</v>
      </c>
      <c r="R1163" s="108">
        <f t="shared" ref="R1163:R1180" si="760">IF(Q1163="x","x",IF(Q1163="-","-",IF(AND(O1163="-",P1163&gt;0),"皆増",IF(AND(O1163&gt;0,P1163="-"),"皆減",Q1163/O1163*100))))</f>
        <v>14.285714285714285</v>
      </c>
      <c r="S1163" s="108"/>
      <c r="T1163" s="100">
        <v>201</v>
      </c>
      <c r="W1163" s="100" t="s">
        <v>377</v>
      </c>
      <c r="X1163" s="100">
        <v>14</v>
      </c>
      <c r="Y1163" s="100">
        <v>6</v>
      </c>
      <c r="Z1163" s="100">
        <v>10</v>
      </c>
      <c r="AA1163" s="100">
        <v>2</v>
      </c>
      <c r="AC1163" s="100" t="s">
        <v>377</v>
      </c>
      <c r="AD1163" s="100">
        <v>19</v>
      </c>
      <c r="AE1163" s="100">
        <v>10</v>
      </c>
      <c r="AF1163" s="100">
        <v>8</v>
      </c>
      <c r="AG1163" s="100">
        <v>6</v>
      </c>
      <c r="AJ1163" s="100" t="str">
        <f t="shared" si="753"/>
        <v>●</v>
      </c>
      <c r="AK1163" s="100" t="str">
        <f t="shared" si="747"/>
        <v>●</v>
      </c>
      <c r="AL1163" s="100" t="str">
        <f t="shared" si="756"/>
        <v>●</v>
      </c>
      <c r="AM1163" s="100" t="str">
        <f t="shared" si="749"/>
        <v>●</v>
      </c>
      <c r="AP1163" s="100" t="str">
        <f t="shared" si="754"/>
        <v>●</v>
      </c>
      <c r="AQ1163" s="100" t="str">
        <f t="shared" si="750"/>
        <v>●</v>
      </c>
      <c r="AR1163" s="100" t="str">
        <f t="shared" si="751"/>
        <v>●</v>
      </c>
      <c r="AS1163" s="100" t="str">
        <f t="shared" si="755"/>
        <v>●</v>
      </c>
    </row>
    <row r="1164" spans="2:45" s="100" customFormat="1" ht="14.25" customHeight="1">
      <c r="B1164" s="102" t="s">
        <v>123</v>
      </c>
      <c r="C1164" s="106">
        <v>4</v>
      </c>
      <c r="D1164" s="107">
        <v>7</v>
      </c>
      <c r="E1164" s="107">
        <v>3</v>
      </c>
      <c r="F1164" s="107">
        <v>8</v>
      </c>
      <c r="G1164" s="107">
        <f>第2表01元データ!AB67</f>
        <v>5</v>
      </c>
      <c r="H1164" s="107">
        <f t="shared" si="757"/>
        <v>-3</v>
      </c>
      <c r="I1164" s="108">
        <f t="shared" si="758"/>
        <v>-37.5</v>
      </c>
      <c r="J1164" s="102"/>
      <c r="K1164" s="114" t="s">
        <v>123</v>
      </c>
      <c r="L1164" s="106">
        <v>9</v>
      </c>
      <c r="M1164" s="107">
        <v>6</v>
      </c>
      <c r="N1164" s="107">
        <v>8</v>
      </c>
      <c r="O1164" s="107">
        <v>13</v>
      </c>
      <c r="P1164" s="107" t="str">
        <f>第2表01元データ!AC67</f>
        <v>-</v>
      </c>
      <c r="Q1164" s="107">
        <f t="shared" si="759"/>
        <v>-13</v>
      </c>
      <c r="R1164" s="108" t="str">
        <f t="shared" si="760"/>
        <v>皆減</v>
      </c>
      <c r="S1164" s="108"/>
      <c r="T1164" s="100">
        <v>202</v>
      </c>
      <c r="W1164" s="100" t="s">
        <v>356</v>
      </c>
      <c r="X1164" s="100">
        <v>18</v>
      </c>
      <c r="Y1164" s="100">
        <v>14</v>
      </c>
      <c r="Z1164" s="100">
        <v>4</v>
      </c>
      <c r="AA1164" s="100">
        <v>7</v>
      </c>
      <c r="AC1164" s="100" t="s">
        <v>356</v>
      </c>
      <c r="AD1164" s="100">
        <v>13</v>
      </c>
      <c r="AE1164" s="100">
        <v>10</v>
      </c>
      <c r="AF1164" s="100">
        <v>9</v>
      </c>
      <c r="AG1164" s="100">
        <v>6</v>
      </c>
      <c r="AJ1164" s="100" t="str">
        <f t="shared" si="753"/>
        <v>●</v>
      </c>
      <c r="AK1164" s="100" t="str">
        <f t="shared" si="747"/>
        <v>●</v>
      </c>
      <c r="AL1164" s="100" t="str">
        <f t="shared" si="756"/>
        <v>●</v>
      </c>
      <c r="AM1164" s="100" t="str">
        <f t="shared" si="749"/>
        <v>●</v>
      </c>
      <c r="AP1164" s="100" t="str">
        <f t="shared" si="754"/>
        <v>●</v>
      </c>
      <c r="AQ1164" s="100" t="str">
        <f t="shared" si="750"/>
        <v>●</v>
      </c>
      <c r="AR1164" s="100" t="str">
        <f t="shared" si="751"/>
        <v>●</v>
      </c>
      <c r="AS1164" s="100" t="str">
        <f t="shared" si="755"/>
        <v>●</v>
      </c>
    </row>
    <row r="1165" spans="2:45" s="100" customFormat="1" ht="14.25" customHeight="1">
      <c r="B1165" s="102" t="s">
        <v>124</v>
      </c>
      <c r="C1165" s="106">
        <v>12</v>
      </c>
      <c r="D1165" s="107">
        <v>4</v>
      </c>
      <c r="E1165" s="107">
        <v>5</v>
      </c>
      <c r="F1165" s="107">
        <v>4</v>
      </c>
      <c r="G1165" s="107">
        <f>第2表01元データ!AB68</f>
        <v>10</v>
      </c>
      <c r="H1165" s="107">
        <f t="shared" si="757"/>
        <v>6</v>
      </c>
      <c r="I1165" s="108">
        <f t="shared" si="758"/>
        <v>150</v>
      </c>
      <c r="J1165" s="102"/>
      <c r="K1165" s="114" t="s">
        <v>124</v>
      </c>
      <c r="L1165" s="106">
        <v>8</v>
      </c>
      <c r="M1165" s="107">
        <v>7</v>
      </c>
      <c r="N1165" s="107">
        <v>8</v>
      </c>
      <c r="O1165" s="107">
        <v>4</v>
      </c>
      <c r="P1165" s="107">
        <f>第2表01元データ!AC68</f>
        <v>8</v>
      </c>
      <c r="Q1165" s="107">
        <f t="shared" si="759"/>
        <v>4</v>
      </c>
      <c r="R1165" s="108">
        <f t="shared" si="760"/>
        <v>100</v>
      </c>
      <c r="S1165" s="108"/>
      <c r="T1165" s="100">
        <v>203</v>
      </c>
      <c r="W1165" s="100" t="s">
        <v>357</v>
      </c>
      <c r="X1165" s="100">
        <v>15</v>
      </c>
      <c r="Y1165" s="100">
        <v>17</v>
      </c>
      <c r="Z1165" s="100">
        <v>12</v>
      </c>
      <c r="AA1165" s="100">
        <v>4</v>
      </c>
      <c r="AC1165" s="100" t="s">
        <v>357</v>
      </c>
      <c r="AD1165" s="100">
        <v>21</v>
      </c>
      <c r="AE1165" s="100">
        <v>12</v>
      </c>
      <c r="AF1165" s="100">
        <v>8</v>
      </c>
      <c r="AG1165" s="100">
        <v>7</v>
      </c>
      <c r="AJ1165" s="100" t="str">
        <f t="shared" si="753"/>
        <v>●</v>
      </c>
      <c r="AK1165" s="100" t="str">
        <f t="shared" si="747"/>
        <v>●</v>
      </c>
      <c r="AL1165" s="100" t="str">
        <f t="shared" si="756"/>
        <v>●</v>
      </c>
      <c r="AM1165" s="100" t="str">
        <f t="shared" si="749"/>
        <v>○</v>
      </c>
      <c r="AP1165" s="100" t="str">
        <f t="shared" si="754"/>
        <v>●</v>
      </c>
      <c r="AQ1165" s="100" t="str">
        <f t="shared" si="750"/>
        <v>●</v>
      </c>
      <c r="AR1165" s="100" t="str">
        <f t="shared" si="751"/>
        <v>○</v>
      </c>
      <c r="AS1165" s="100" t="str">
        <f t="shared" si="755"/>
        <v>●</v>
      </c>
    </row>
    <row r="1166" spans="2:45" s="100" customFormat="1" ht="14.25" customHeight="1">
      <c r="B1166" s="102" t="s">
        <v>125</v>
      </c>
      <c r="C1166" s="106">
        <v>21</v>
      </c>
      <c r="D1166" s="107">
        <v>11</v>
      </c>
      <c r="E1166" s="107">
        <v>6</v>
      </c>
      <c r="F1166" s="107">
        <v>9</v>
      </c>
      <c r="G1166" s="107">
        <f>第2表01元データ!AB69</f>
        <v>6</v>
      </c>
      <c r="H1166" s="107">
        <f t="shared" si="757"/>
        <v>-3</v>
      </c>
      <c r="I1166" s="108">
        <f t="shared" si="758"/>
        <v>-33.333333333333329</v>
      </c>
      <c r="J1166" s="102"/>
      <c r="K1166" s="114" t="s">
        <v>125</v>
      </c>
      <c r="L1166" s="106">
        <v>32</v>
      </c>
      <c r="M1166" s="107">
        <v>20</v>
      </c>
      <c r="N1166" s="107">
        <v>14</v>
      </c>
      <c r="O1166" s="107">
        <v>15</v>
      </c>
      <c r="P1166" s="107">
        <f>第2表01元データ!AC69</f>
        <v>6</v>
      </c>
      <c r="Q1166" s="107">
        <f t="shared" si="759"/>
        <v>-9</v>
      </c>
      <c r="R1166" s="108">
        <f t="shared" si="760"/>
        <v>-60</v>
      </c>
      <c r="S1166" s="108"/>
      <c r="T1166" s="100">
        <v>204</v>
      </c>
      <c r="W1166" s="100" t="s">
        <v>358</v>
      </c>
      <c r="X1166" s="100">
        <v>38</v>
      </c>
      <c r="Y1166" s="100">
        <v>16</v>
      </c>
      <c r="Z1166" s="100">
        <v>21</v>
      </c>
      <c r="AA1166" s="100">
        <v>11</v>
      </c>
      <c r="AC1166" s="100" t="s">
        <v>358</v>
      </c>
      <c r="AD1166" s="100">
        <v>37</v>
      </c>
      <c r="AE1166" s="100">
        <v>26</v>
      </c>
      <c r="AF1166" s="100">
        <v>32</v>
      </c>
      <c r="AG1166" s="100">
        <v>20</v>
      </c>
      <c r="AJ1166" s="100" t="str">
        <f t="shared" si="753"/>
        <v>●</v>
      </c>
      <c r="AK1166" s="100" t="str">
        <f t="shared" si="747"/>
        <v>●</v>
      </c>
      <c r="AL1166" s="100" t="str">
        <f t="shared" si="756"/>
        <v>●</v>
      </c>
      <c r="AM1166" s="100" t="str">
        <f t="shared" si="749"/>
        <v>●</v>
      </c>
      <c r="AP1166" s="100" t="str">
        <f t="shared" si="754"/>
        <v>●</v>
      </c>
      <c r="AQ1166" s="100" t="str">
        <f t="shared" si="750"/>
        <v>●</v>
      </c>
      <c r="AR1166" s="100" t="str">
        <f t="shared" si="751"/>
        <v>●</v>
      </c>
      <c r="AS1166" s="100" t="str">
        <f t="shared" si="755"/>
        <v>●</v>
      </c>
    </row>
    <row r="1167" spans="2:45" s="100" customFormat="1" ht="14.25" customHeight="1">
      <c r="B1167" s="102" t="s">
        <v>126</v>
      </c>
      <c r="C1167" s="106">
        <v>18</v>
      </c>
      <c r="D1167" s="107">
        <v>26</v>
      </c>
      <c r="E1167" s="107">
        <v>15</v>
      </c>
      <c r="F1167" s="107">
        <v>12</v>
      </c>
      <c r="G1167" s="107">
        <f>第2表01元データ!AB70</f>
        <v>9</v>
      </c>
      <c r="H1167" s="107">
        <f t="shared" si="757"/>
        <v>-3</v>
      </c>
      <c r="I1167" s="108">
        <f t="shared" si="758"/>
        <v>-25</v>
      </c>
      <c r="J1167" s="102"/>
      <c r="K1167" s="114" t="s">
        <v>126</v>
      </c>
      <c r="L1167" s="106">
        <v>37</v>
      </c>
      <c r="M1167" s="107">
        <v>22</v>
      </c>
      <c r="N1167" s="107">
        <v>22</v>
      </c>
      <c r="O1167" s="107">
        <v>18</v>
      </c>
      <c r="P1167" s="107">
        <f>第2表01元データ!AC70</f>
        <v>26</v>
      </c>
      <c r="Q1167" s="107">
        <f t="shared" si="759"/>
        <v>8</v>
      </c>
      <c r="R1167" s="108">
        <f t="shared" si="760"/>
        <v>44.444444444444443</v>
      </c>
      <c r="S1167" s="108"/>
      <c r="T1167" s="100">
        <v>205</v>
      </c>
      <c r="W1167" s="100" t="s">
        <v>359</v>
      </c>
      <c r="X1167" s="100">
        <v>30</v>
      </c>
      <c r="Y1167" s="100">
        <v>38</v>
      </c>
      <c r="Z1167" s="100">
        <v>18</v>
      </c>
      <c r="AA1167" s="100">
        <v>26</v>
      </c>
      <c r="AC1167" s="100" t="s">
        <v>359</v>
      </c>
      <c r="AD1167" s="100">
        <v>24</v>
      </c>
      <c r="AE1167" s="100">
        <v>30</v>
      </c>
      <c r="AF1167" s="100">
        <v>37</v>
      </c>
      <c r="AG1167" s="100">
        <v>22</v>
      </c>
      <c r="AJ1167" s="100" t="str">
        <f t="shared" si="753"/>
        <v>●</v>
      </c>
      <c r="AK1167" s="100" t="str">
        <f t="shared" si="747"/>
        <v>●</v>
      </c>
      <c r="AL1167" s="100" t="str">
        <f t="shared" si="756"/>
        <v>●</v>
      </c>
      <c r="AM1167" s="100" t="str">
        <f t="shared" si="749"/>
        <v>●</v>
      </c>
      <c r="AP1167" s="100" t="str">
        <f t="shared" si="754"/>
        <v>●</v>
      </c>
      <c r="AQ1167" s="100" t="str">
        <f t="shared" si="750"/>
        <v>●</v>
      </c>
      <c r="AR1167" s="100" t="str">
        <f t="shared" si="751"/>
        <v>●</v>
      </c>
      <c r="AS1167" s="100" t="str">
        <f t="shared" si="755"/>
        <v>●</v>
      </c>
    </row>
    <row r="1168" spans="2:45" s="100" customFormat="1" ht="14.25" customHeight="1">
      <c r="B1168" s="102" t="s">
        <v>127</v>
      </c>
      <c r="C1168" s="106">
        <v>25</v>
      </c>
      <c r="D1168" s="107">
        <v>14</v>
      </c>
      <c r="E1168" s="107">
        <v>21</v>
      </c>
      <c r="F1168" s="107">
        <v>14</v>
      </c>
      <c r="G1168" s="107">
        <f>第2表01元データ!AB71</f>
        <v>16</v>
      </c>
      <c r="H1168" s="107">
        <f t="shared" si="757"/>
        <v>2</v>
      </c>
      <c r="I1168" s="108">
        <f t="shared" si="758"/>
        <v>14.285714285714285</v>
      </c>
      <c r="J1168" s="102"/>
      <c r="K1168" s="114" t="s">
        <v>127</v>
      </c>
      <c r="L1168" s="106">
        <v>27</v>
      </c>
      <c r="M1168" s="107">
        <v>31</v>
      </c>
      <c r="N1168" s="107">
        <v>23</v>
      </c>
      <c r="O1168" s="107">
        <v>30</v>
      </c>
      <c r="P1168" s="107">
        <f>第2表01元データ!AC71</f>
        <v>20</v>
      </c>
      <c r="Q1168" s="107">
        <f t="shared" si="759"/>
        <v>-10</v>
      </c>
      <c r="R1168" s="108">
        <f t="shared" si="760"/>
        <v>-33.333333333333329</v>
      </c>
      <c r="S1168" s="108"/>
      <c r="T1168" s="100">
        <v>206</v>
      </c>
      <c r="W1168" s="100" t="s">
        <v>360</v>
      </c>
      <c r="X1168" s="100">
        <v>30</v>
      </c>
      <c r="Y1168" s="100">
        <v>19</v>
      </c>
      <c r="Z1168" s="100">
        <v>25</v>
      </c>
      <c r="AA1168" s="100">
        <v>14</v>
      </c>
      <c r="AC1168" s="100" t="s">
        <v>360</v>
      </c>
      <c r="AD1168" s="100">
        <v>31</v>
      </c>
      <c r="AE1168" s="100">
        <v>17</v>
      </c>
      <c r="AF1168" s="100">
        <v>27</v>
      </c>
      <c r="AG1168" s="100">
        <v>31</v>
      </c>
      <c r="AJ1168" s="100" t="str">
        <f t="shared" si="753"/>
        <v>●</v>
      </c>
      <c r="AK1168" s="100" t="str">
        <f t="shared" si="747"/>
        <v>●</v>
      </c>
      <c r="AL1168" s="100" t="str">
        <f t="shared" si="756"/>
        <v>●</v>
      </c>
      <c r="AM1168" s="100" t="str">
        <f t="shared" si="749"/>
        <v>○</v>
      </c>
      <c r="AP1168" s="100" t="str">
        <f t="shared" si="754"/>
        <v>●</v>
      </c>
      <c r="AQ1168" s="100" t="str">
        <f t="shared" si="750"/>
        <v>●</v>
      </c>
      <c r="AR1168" s="100" t="str">
        <f t="shared" si="751"/>
        <v>●</v>
      </c>
      <c r="AS1168" s="100" t="str">
        <f t="shared" si="755"/>
        <v>●</v>
      </c>
    </row>
    <row r="1169" spans="2:45" s="100" customFormat="1" ht="14.25" customHeight="1">
      <c r="B1169" s="102" t="s">
        <v>128</v>
      </c>
      <c r="C1169" s="106">
        <v>26</v>
      </c>
      <c r="D1169" s="107">
        <v>18</v>
      </c>
      <c r="E1169" s="107">
        <v>23</v>
      </c>
      <c r="F1169" s="107">
        <v>11</v>
      </c>
      <c r="G1169" s="107">
        <f>第2表01元データ!AB72</f>
        <v>12</v>
      </c>
      <c r="H1169" s="107">
        <f t="shared" si="757"/>
        <v>1</v>
      </c>
      <c r="I1169" s="108">
        <f t="shared" si="758"/>
        <v>9.0909090909090917</v>
      </c>
      <c r="J1169" s="102"/>
      <c r="K1169" s="114" t="s">
        <v>128</v>
      </c>
      <c r="L1169" s="106">
        <v>15</v>
      </c>
      <c r="M1169" s="107">
        <v>16</v>
      </c>
      <c r="N1169" s="107">
        <v>21</v>
      </c>
      <c r="O1169" s="107">
        <v>34</v>
      </c>
      <c r="P1169" s="107">
        <f>第2表01元データ!AC72</f>
        <v>15</v>
      </c>
      <c r="Q1169" s="107">
        <f t="shared" si="759"/>
        <v>-19</v>
      </c>
      <c r="R1169" s="108">
        <f t="shared" si="760"/>
        <v>-55.882352941176471</v>
      </c>
      <c r="S1169" s="108"/>
      <c r="T1169" s="100">
        <v>207</v>
      </c>
      <c r="W1169" s="100" t="s">
        <v>361</v>
      </c>
      <c r="X1169" s="100">
        <v>24</v>
      </c>
      <c r="Y1169" s="100">
        <v>30</v>
      </c>
      <c r="Z1169" s="100">
        <v>26</v>
      </c>
      <c r="AA1169" s="100">
        <v>18</v>
      </c>
      <c r="AC1169" s="100" t="s">
        <v>361</v>
      </c>
      <c r="AD1169" s="100">
        <v>18</v>
      </c>
      <c r="AE1169" s="100">
        <v>17</v>
      </c>
      <c r="AF1169" s="100">
        <v>15</v>
      </c>
      <c r="AG1169" s="100">
        <v>16</v>
      </c>
      <c r="AJ1169" s="100" t="str">
        <f t="shared" si="753"/>
        <v>●</v>
      </c>
      <c r="AK1169" s="100" t="str">
        <f t="shared" si="747"/>
        <v>●</v>
      </c>
      <c r="AL1169" s="100" t="str">
        <f t="shared" si="756"/>
        <v>●</v>
      </c>
      <c r="AM1169" s="100" t="str">
        <f t="shared" si="749"/>
        <v>●</v>
      </c>
      <c r="AP1169" s="100" t="str">
        <f t="shared" si="754"/>
        <v>●</v>
      </c>
      <c r="AQ1169" s="100" t="str">
        <f t="shared" si="750"/>
        <v>●</v>
      </c>
      <c r="AR1169" s="100" t="str">
        <f t="shared" si="751"/>
        <v>●</v>
      </c>
      <c r="AS1169" s="100" t="str">
        <f t="shared" si="755"/>
        <v>●</v>
      </c>
    </row>
    <row r="1170" spans="2:45" s="100" customFormat="1" ht="14.25" customHeight="1">
      <c r="B1170" s="102" t="s">
        <v>129</v>
      </c>
      <c r="C1170" s="106">
        <v>28</v>
      </c>
      <c r="D1170" s="107">
        <v>22</v>
      </c>
      <c r="E1170" s="107">
        <v>18</v>
      </c>
      <c r="F1170" s="107">
        <v>21</v>
      </c>
      <c r="G1170" s="107">
        <f>第2表01元データ!AB73</f>
        <v>14</v>
      </c>
      <c r="H1170" s="107">
        <f t="shared" si="757"/>
        <v>-7</v>
      </c>
      <c r="I1170" s="108">
        <f t="shared" si="758"/>
        <v>-33.333333333333329</v>
      </c>
      <c r="J1170" s="102"/>
      <c r="K1170" s="114" t="s">
        <v>129</v>
      </c>
      <c r="L1170" s="106">
        <v>16</v>
      </c>
      <c r="M1170" s="107">
        <v>14</v>
      </c>
      <c r="N1170" s="107">
        <v>23</v>
      </c>
      <c r="O1170" s="107">
        <v>28</v>
      </c>
      <c r="P1170" s="107">
        <f>第2表01元データ!AC73</f>
        <v>21</v>
      </c>
      <c r="Q1170" s="107">
        <f t="shared" si="759"/>
        <v>-7</v>
      </c>
      <c r="R1170" s="108">
        <f t="shared" si="760"/>
        <v>-25</v>
      </c>
      <c r="S1170" s="108"/>
      <c r="T1170" s="100">
        <v>208</v>
      </c>
      <c r="W1170" s="100" t="s">
        <v>362</v>
      </c>
      <c r="X1170" s="100">
        <v>42</v>
      </c>
      <c r="Y1170" s="100">
        <v>26</v>
      </c>
      <c r="Z1170" s="100">
        <v>28</v>
      </c>
      <c r="AA1170" s="100">
        <v>22</v>
      </c>
      <c r="AC1170" s="100" t="s">
        <v>362</v>
      </c>
      <c r="AD1170" s="100">
        <v>31</v>
      </c>
      <c r="AE1170" s="100">
        <v>19</v>
      </c>
      <c r="AF1170" s="100">
        <v>16</v>
      </c>
      <c r="AG1170" s="100">
        <v>14</v>
      </c>
      <c r="AJ1170" s="100" t="str">
        <f t="shared" si="753"/>
        <v>●</v>
      </c>
      <c r="AK1170" s="100" t="str">
        <f t="shared" si="747"/>
        <v>●</v>
      </c>
      <c r="AL1170" s="100" t="str">
        <f t="shared" si="756"/>
        <v>●</v>
      </c>
      <c r="AM1170" s="100" t="str">
        <f t="shared" si="749"/>
        <v>●</v>
      </c>
      <c r="AP1170" s="100" t="str">
        <f t="shared" si="754"/>
        <v>●</v>
      </c>
      <c r="AQ1170" s="100" t="str">
        <f t="shared" si="750"/>
        <v>●</v>
      </c>
      <c r="AR1170" s="100" t="str">
        <f t="shared" si="751"/>
        <v>●</v>
      </c>
      <c r="AS1170" s="100" t="str">
        <f t="shared" si="755"/>
        <v>●</v>
      </c>
    </row>
    <row r="1171" spans="2:45" s="100" customFormat="1" ht="14.25" customHeight="1">
      <c r="B1171" s="102" t="s">
        <v>130</v>
      </c>
      <c r="C1171" s="106">
        <v>22</v>
      </c>
      <c r="D1171" s="107">
        <v>23</v>
      </c>
      <c r="E1171" s="107">
        <v>23</v>
      </c>
      <c r="F1171" s="107">
        <v>22</v>
      </c>
      <c r="G1171" s="107">
        <f>第2表01元データ!AB74</f>
        <v>19</v>
      </c>
      <c r="H1171" s="107">
        <f t="shared" si="757"/>
        <v>-3</v>
      </c>
      <c r="I1171" s="108">
        <f t="shared" si="758"/>
        <v>-13.636363636363635</v>
      </c>
      <c r="J1171" s="102"/>
      <c r="K1171" s="114" t="s">
        <v>130</v>
      </c>
      <c r="L1171" s="106">
        <v>18</v>
      </c>
      <c r="M1171" s="107">
        <v>17</v>
      </c>
      <c r="N1171" s="107">
        <v>16</v>
      </c>
      <c r="O1171" s="107">
        <v>24</v>
      </c>
      <c r="P1171" s="107">
        <f>第2表01元データ!AC74</f>
        <v>23</v>
      </c>
      <c r="Q1171" s="107">
        <f t="shared" si="759"/>
        <v>-1</v>
      </c>
      <c r="R1171" s="108">
        <f t="shared" si="760"/>
        <v>-4.1666666666666661</v>
      </c>
      <c r="S1171" s="108"/>
      <c r="T1171" s="100">
        <v>209</v>
      </c>
      <c r="W1171" s="100" t="s">
        <v>363</v>
      </c>
      <c r="X1171" s="100">
        <v>46</v>
      </c>
      <c r="Y1171" s="100">
        <v>40</v>
      </c>
      <c r="Z1171" s="100">
        <v>22</v>
      </c>
      <c r="AA1171" s="100">
        <v>23</v>
      </c>
      <c r="AC1171" s="100" t="s">
        <v>363</v>
      </c>
      <c r="AD1171" s="100">
        <v>52</v>
      </c>
      <c r="AE1171" s="100">
        <v>23</v>
      </c>
      <c r="AF1171" s="100">
        <v>18</v>
      </c>
      <c r="AG1171" s="100">
        <v>17</v>
      </c>
      <c r="AJ1171" s="100" t="str">
        <f t="shared" si="753"/>
        <v>●</v>
      </c>
      <c r="AK1171" s="100" t="str">
        <f t="shared" si="747"/>
        <v>●</v>
      </c>
      <c r="AL1171" s="100" t="str">
        <f>IF(E1171=Z1171,"○","●")</f>
        <v>●</v>
      </c>
      <c r="AM1171" s="100" t="str">
        <f t="shared" si="749"/>
        <v>●</v>
      </c>
      <c r="AP1171" s="100" t="str">
        <f t="shared" si="754"/>
        <v>●</v>
      </c>
      <c r="AQ1171" s="100" t="str">
        <f t="shared" si="750"/>
        <v>●</v>
      </c>
      <c r="AR1171" s="100" t="str">
        <f t="shared" si="751"/>
        <v>●</v>
      </c>
      <c r="AS1171" s="100" t="str">
        <f t="shared" si="755"/>
        <v>●</v>
      </c>
    </row>
    <row r="1172" spans="2:45" s="100" customFormat="1" ht="14.25" customHeight="1">
      <c r="B1172" s="102" t="s">
        <v>131</v>
      </c>
      <c r="C1172" s="106">
        <v>48</v>
      </c>
      <c r="D1172" s="107">
        <v>18</v>
      </c>
      <c r="E1172" s="107">
        <v>21</v>
      </c>
      <c r="F1172" s="107">
        <v>22</v>
      </c>
      <c r="G1172" s="107">
        <f>第2表01元データ!AB75</f>
        <v>25</v>
      </c>
      <c r="H1172" s="107">
        <f t="shared" si="757"/>
        <v>3</v>
      </c>
      <c r="I1172" s="108">
        <f t="shared" si="758"/>
        <v>13.636363636363635</v>
      </c>
      <c r="J1172" s="102"/>
      <c r="K1172" s="114" t="s">
        <v>131</v>
      </c>
      <c r="L1172" s="106">
        <v>24</v>
      </c>
      <c r="M1172" s="107">
        <v>12</v>
      </c>
      <c r="N1172" s="107">
        <v>14</v>
      </c>
      <c r="O1172" s="107">
        <v>18</v>
      </c>
      <c r="P1172" s="107">
        <f>第2表01元データ!AC75</f>
        <v>23</v>
      </c>
      <c r="Q1172" s="107">
        <f t="shared" si="759"/>
        <v>5</v>
      </c>
      <c r="R1172" s="108">
        <f t="shared" si="760"/>
        <v>27.777777777777779</v>
      </c>
      <c r="S1172" s="108"/>
      <c r="T1172" s="100">
        <v>210</v>
      </c>
      <c r="W1172" s="99" t="s">
        <v>364</v>
      </c>
      <c r="X1172" s="99">
        <v>49</v>
      </c>
      <c r="Y1172" s="99">
        <v>44</v>
      </c>
      <c r="Z1172" s="99">
        <v>48</v>
      </c>
      <c r="AA1172" s="99">
        <v>18</v>
      </c>
      <c r="AB1172" s="99"/>
      <c r="AC1172" s="99" t="s">
        <v>364</v>
      </c>
      <c r="AD1172" s="99">
        <v>39</v>
      </c>
      <c r="AE1172" s="99">
        <v>55</v>
      </c>
      <c r="AF1172" s="99">
        <v>24</v>
      </c>
      <c r="AG1172" s="99">
        <v>12</v>
      </c>
      <c r="AJ1172" s="100" t="str">
        <f t="shared" si="753"/>
        <v>●</v>
      </c>
      <c r="AK1172" s="100" t="str">
        <f t="shared" si="747"/>
        <v>●</v>
      </c>
      <c r="AL1172" s="100" t="str">
        <f t="shared" ref="AL1172:AL1180" si="761">IF(E1172=Z1172,"○","●")</f>
        <v>●</v>
      </c>
      <c r="AM1172" s="100" t="str">
        <f t="shared" si="749"/>
        <v>●</v>
      </c>
      <c r="AP1172" s="100" t="str">
        <f t="shared" si="754"/>
        <v>●</v>
      </c>
      <c r="AQ1172" s="100" t="str">
        <f t="shared" si="750"/>
        <v>●</v>
      </c>
      <c r="AR1172" s="100" t="str">
        <f t="shared" si="751"/>
        <v>●</v>
      </c>
      <c r="AS1172" s="100" t="str">
        <f t="shared" si="755"/>
        <v>●</v>
      </c>
    </row>
    <row r="1173" spans="2:45" s="100" customFormat="1" ht="14.25" customHeight="1">
      <c r="B1173" s="102" t="s">
        <v>132</v>
      </c>
      <c r="C1173" s="106">
        <v>49</v>
      </c>
      <c r="D1173" s="107">
        <v>43</v>
      </c>
      <c r="E1173" s="107">
        <v>16</v>
      </c>
      <c r="F1173" s="107">
        <v>18</v>
      </c>
      <c r="G1173" s="107">
        <f>第2表01元データ!AB76</f>
        <v>24</v>
      </c>
      <c r="H1173" s="107">
        <f t="shared" si="757"/>
        <v>6</v>
      </c>
      <c r="I1173" s="108">
        <f t="shared" si="758"/>
        <v>33.333333333333329</v>
      </c>
      <c r="J1173" s="102"/>
      <c r="K1173" s="114" t="s">
        <v>132</v>
      </c>
      <c r="L1173" s="106">
        <v>46</v>
      </c>
      <c r="M1173" s="107">
        <v>18</v>
      </c>
      <c r="N1173" s="107">
        <v>18</v>
      </c>
      <c r="O1173" s="107">
        <v>23</v>
      </c>
      <c r="P1173" s="107">
        <f>第2表01元データ!AC76</f>
        <v>22</v>
      </c>
      <c r="Q1173" s="107">
        <f t="shared" si="759"/>
        <v>-1</v>
      </c>
      <c r="R1173" s="108">
        <f t="shared" si="760"/>
        <v>-4.3478260869565215</v>
      </c>
      <c r="S1173" s="108"/>
      <c r="T1173" s="100">
        <v>211</v>
      </c>
      <c r="W1173" s="100" t="s">
        <v>365</v>
      </c>
      <c r="X1173" s="100">
        <v>42</v>
      </c>
      <c r="Y1173" s="100">
        <v>55</v>
      </c>
      <c r="Z1173" s="100">
        <v>49</v>
      </c>
      <c r="AA1173" s="100">
        <v>43</v>
      </c>
      <c r="AC1173" s="100" t="s">
        <v>365</v>
      </c>
      <c r="AD1173" s="100">
        <v>28</v>
      </c>
      <c r="AE1173" s="100">
        <v>30</v>
      </c>
      <c r="AF1173" s="100">
        <v>46</v>
      </c>
      <c r="AG1173" s="100">
        <v>18</v>
      </c>
      <c r="AJ1173" s="100" t="str">
        <f t="shared" si="753"/>
        <v>●</v>
      </c>
      <c r="AK1173" s="100" t="str">
        <f t="shared" si="747"/>
        <v>●</v>
      </c>
      <c r="AL1173" s="100" t="str">
        <f t="shared" si="761"/>
        <v>●</v>
      </c>
      <c r="AM1173" s="100" t="str">
        <f t="shared" si="749"/>
        <v>●</v>
      </c>
      <c r="AP1173" s="100" t="str">
        <f t="shared" si="754"/>
        <v>●</v>
      </c>
      <c r="AQ1173" s="100" t="str">
        <f t="shared" si="750"/>
        <v>●</v>
      </c>
      <c r="AR1173" s="100" t="str">
        <f t="shared" si="751"/>
        <v>●</v>
      </c>
      <c r="AS1173" s="100" t="str">
        <f t="shared" si="755"/>
        <v>●</v>
      </c>
    </row>
    <row r="1174" spans="2:45" s="100" customFormat="1" ht="14.25" customHeight="1">
      <c r="B1174" s="102" t="s">
        <v>133</v>
      </c>
      <c r="C1174" s="106">
        <v>52</v>
      </c>
      <c r="D1174" s="107">
        <v>54</v>
      </c>
      <c r="E1174" s="107">
        <v>47</v>
      </c>
      <c r="F1174" s="107">
        <v>22</v>
      </c>
      <c r="G1174" s="107">
        <f>第2表01元データ!AB77</f>
        <v>19</v>
      </c>
      <c r="H1174" s="107">
        <f t="shared" si="757"/>
        <v>-3</v>
      </c>
      <c r="I1174" s="108">
        <f t="shared" si="758"/>
        <v>-13.636363636363635</v>
      </c>
      <c r="J1174" s="102"/>
      <c r="K1174" s="114" t="s">
        <v>133</v>
      </c>
      <c r="L1174" s="106">
        <v>28</v>
      </c>
      <c r="M1174" s="107">
        <v>41</v>
      </c>
      <c r="N1174" s="107">
        <v>17</v>
      </c>
      <c r="O1174" s="107">
        <v>22</v>
      </c>
      <c r="P1174" s="107">
        <f>第2表01元データ!AC77</f>
        <v>19</v>
      </c>
      <c r="Q1174" s="107">
        <f t="shared" si="759"/>
        <v>-3</v>
      </c>
      <c r="R1174" s="108">
        <f t="shared" si="760"/>
        <v>-13.636363636363635</v>
      </c>
      <c r="S1174" s="108"/>
      <c r="T1174" s="100">
        <v>212</v>
      </c>
      <c r="W1174" s="100" t="s">
        <v>366</v>
      </c>
      <c r="X1174" s="100">
        <v>37</v>
      </c>
      <c r="Y1174" s="100">
        <v>38</v>
      </c>
      <c r="Z1174" s="100">
        <v>52</v>
      </c>
      <c r="AA1174" s="100">
        <v>54</v>
      </c>
      <c r="AC1174" s="100" t="s">
        <v>366</v>
      </c>
      <c r="AD1174" s="100">
        <v>40</v>
      </c>
      <c r="AE1174" s="100">
        <v>27</v>
      </c>
      <c r="AF1174" s="100">
        <v>28</v>
      </c>
      <c r="AG1174" s="100">
        <v>41</v>
      </c>
      <c r="AJ1174" s="100" t="str">
        <f t="shared" si="753"/>
        <v>●</v>
      </c>
      <c r="AK1174" s="100" t="str">
        <f t="shared" si="747"/>
        <v>●</v>
      </c>
      <c r="AL1174" s="100" t="str">
        <f t="shared" si="761"/>
        <v>●</v>
      </c>
      <c r="AM1174" s="100" t="str">
        <f t="shared" si="749"/>
        <v>●</v>
      </c>
      <c r="AP1174" s="100" t="str">
        <f t="shared" si="754"/>
        <v>●</v>
      </c>
      <c r="AQ1174" s="100" t="str">
        <f t="shared" si="750"/>
        <v>●</v>
      </c>
      <c r="AR1174" s="100" t="str">
        <f t="shared" si="751"/>
        <v>●</v>
      </c>
      <c r="AS1174" s="100" t="str">
        <f t="shared" si="755"/>
        <v>●</v>
      </c>
    </row>
    <row r="1175" spans="2:45" s="100" customFormat="1" ht="14.25" customHeight="1">
      <c r="B1175" s="102" t="s">
        <v>134</v>
      </c>
      <c r="C1175" s="106">
        <v>35</v>
      </c>
      <c r="D1175" s="107">
        <v>52</v>
      </c>
      <c r="E1175" s="107">
        <v>51</v>
      </c>
      <c r="F1175" s="107">
        <v>44</v>
      </c>
      <c r="G1175" s="107">
        <f>第2表01元データ!AB78</f>
        <v>22</v>
      </c>
      <c r="H1175" s="107">
        <f t="shared" si="757"/>
        <v>-22</v>
      </c>
      <c r="I1175" s="108">
        <f t="shared" si="758"/>
        <v>-50</v>
      </c>
      <c r="J1175" s="102"/>
      <c r="K1175" s="114" t="s">
        <v>134</v>
      </c>
      <c r="L1175" s="106">
        <v>23</v>
      </c>
      <c r="M1175" s="107">
        <v>27</v>
      </c>
      <c r="N1175" s="107">
        <v>41</v>
      </c>
      <c r="O1175" s="107">
        <v>24</v>
      </c>
      <c r="P1175" s="107">
        <f>第2表01元データ!AC78</f>
        <v>18</v>
      </c>
      <c r="Q1175" s="107">
        <f t="shared" si="759"/>
        <v>-6</v>
      </c>
      <c r="R1175" s="108">
        <f t="shared" si="760"/>
        <v>-25</v>
      </c>
      <c r="S1175" s="108"/>
      <c r="T1175" s="100">
        <v>213</v>
      </c>
      <c r="W1175" s="100" t="s">
        <v>367</v>
      </c>
      <c r="X1175" s="100">
        <v>48</v>
      </c>
      <c r="Y1175" s="100">
        <v>40</v>
      </c>
      <c r="Z1175" s="100">
        <v>35</v>
      </c>
      <c r="AA1175" s="100">
        <v>52</v>
      </c>
      <c r="AC1175" s="100" t="s">
        <v>367</v>
      </c>
      <c r="AD1175" s="100">
        <v>34</v>
      </c>
      <c r="AE1175" s="100">
        <v>37</v>
      </c>
      <c r="AF1175" s="100">
        <v>23</v>
      </c>
      <c r="AG1175" s="100">
        <v>27</v>
      </c>
      <c r="AJ1175" s="100" t="str">
        <f t="shared" si="753"/>
        <v>●</v>
      </c>
      <c r="AK1175" s="100" t="str">
        <f t="shared" si="747"/>
        <v>●</v>
      </c>
      <c r="AL1175" s="100" t="str">
        <f t="shared" si="761"/>
        <v>●</v>
      </c>
      <c r="AM1175" s="100" t="str">
        <f t="shared" si="749"/>
        <v>●</v>
      </c>
      <c r="AP1175" s="100" t="str">
        <f t="shared" si="754"/>
        <v>●</v>
      </c>
      <c r="AQ1175" s="100" t="str">
        <f t="shared" si="750"/>
        <v>●</v>
      </c>
      <c r="AR1175" s="100" t="str">
        <f t="shared" si="751"/>
        <v>●</v>
      </c>
      <c r="AS1175" s="100" t="str">
        <f t="shared" si="755"/>
        <v>●</v>
      </c>
    </row>
    <row r="1176" spans="2:45" s="100" customFormat="1" ht="14.25" customHeight="1">
      <c r="B1176" s="102" t="s">
        <v>135</v>
      </c>
      <c r="C1176" s="106">
        <v>46</v>
      </c>
      <c r="D1176" s="107">
        <v>35</v>
      </c>
      <c r="E1176" s="107">
        <v>45</v>
      </c>
      <c r="F1176" s="107">
        <v>48</v>
      </c>
      <c r="G1176" s="107">
        <f>第2表01元データ!AB79</f>
        <v>39</v>
      </c>
      <c r="H1176" s="107">
        <f t="shared" si="757"/>
        <v>-9</v>
      </c>
      <c r="I1176" s="108">
        <f t="shared" si="758"/>
        <v>-18.75</v>
      </c>
      <c r="J1176" s="102"/>
      <c r="K1176" s="114" t="s">
        <v>135</v>
      </c>
      <c r="L1176" s="106">
        <v>38</v>
      </c>
      <c r="M1176" s="107">
        <v>22</v>
      </c>
      <c r="N1176" s="107">
        <v>27</v>
      </c>
      <c r="O1176" s="107">
        <v>43</v>
      </c>
      <c r="P1176" s="107">
        <f>第2表01元データ!AC79</f>
        <v>21</v>
      </c>
      <c r="Q1176" s="107">
        <f t="shared" si="759"/>
        <v>-22</v>
      </c>
      <c r="R1176" s="108">
        <f t="shared" si="760"/>
        <v>-51.162790697674424</v>
      </c>
      <c r="S1176" s="108"/>
      <c r="T1176" s="100">
        <v>214</v>
      </c>
      <c r="W1176" s="100" t="s">
        <v>368</v>
      </c>
      <c r="X1176" s="100">
        <v>39</v>
      </c>
      <c r="Y1176" s="100">
        <v>39</v>
      </c>
      <c r="Z1176" s="100">
        <v>46</v>
      </c>
      <c r="AA1176" s="100">
        <v>35</v>
      </c>
      <c r="AC1176" s="100" t="s">
        <v>368</v>
      </c>
      <c r="AD1176" s="100">
        <v>18</v>
      </c>
      <c r="AE1176" s="100">
        <v>34</v>
      </c>
      <c r="AF1176" s="100">
        <v>38</v>
      </c>
      <c r="AG1176" s="100">
        <v>22</v>
      </c>
      <c r="AJ1176" s="100" t="str">
        <f t="shared" si="753"/>
        <v>●</v>
      </c>
      <c r="AK1176" s="100" t="str">
        <f t="shared" si="747"/>
        <v>●</v>
      </c>
      <c r="AL1176" s="100" t="str">
        <f t="shared" si="761"/>
        <v>●</v>
      </c>
      <c r="AM1176" s="100" t="str">
        <f t="shared" si="749"/>
        <v>●</v>
      </c>
      <c r="AP1176" s="100" t="str">
        <f t="shared" si="754"/>
        <v>●</v>
      </c>
      <c r="AQ1176" s="100" t="str">
        <f t="shared" si="750"/>
        <v>●</v>
      </c>
      <c r="AR1176" s="100" t="str">
        <f t="shared" si="751"/>
        <v>●</v>
      </c>
      <c r="AS1176" s="100" t="str">
        <f t="shared" si="755"/>
        <v>●</v>
      </c>
    </row>
    <row r="1177" spans="2:45" s="100" customFormat="1" ht="14.25" customHeight="1">
      <c r="B1177" s="102" t="s">
        <v>136</v>
      </c>
      <c r="C1177" s="106">
        <v>40</v>
      </c>
      <c r="D1177" s="107">
        <v>48</v>
      </c>
      <c r="E1177" s="107">
        <v>35</v>
      </c>
      <c r="F1177" s="107">
        <v>43</v>
      </c>
      <c r="G1177" s="107">
        <f>第2表01元データ!AB80</f>
        <v>41</v>
      </c>
      <c r="H1177" s="107">
        <f t="shared" si="757"/>
        <v>-2</v>
      </c>
      <c r="I1177" s="108">
        <f t="shared" si="758"/>
        <v>-4.6511627906976747</v>
      </c>
      <c r="J1177" s="102"/>
      <c r="K1177" s="114" t="s">
        <v>136</v>
      </c>
      <c r="L1177" s="106">
        <v>33</v>
      </c>
      <c r="M1177" s="107">
        <v>28</v>
      </c>
      <c r="N1177" s="107">
        <v>21</v>
      </c>
      <c r="O1177" s="107">
        <v>27</v>
      </c>
      <c r="P1177" s="107">
        <f>第2表01元データ!AC80</f>
        <v>35</v>
      </c>
      <c r="Q1177" s="107">
        <f t="shared" si="759"/>
        <v>8</v>
      </c>
      <c r="R1177" s="108">
        <f t="shared" si="760"/>
        <v>29.629629629629626</v>
      </c>
      <c r="S1177" s="108"/>
      <c r="T1177" s="100">
        <v>215</v>
      </c>
      <c r="W1177" s="100" t="s">
        <v>369</v>
      </c>
      <c r="X1177" s="100">
        <v>35</v>
      </c>
      <c r="Y1177" s="100">
        <v>42</v>
      </c>
      <c r="Z1177" s="100">
        <v>40</v>
      </c>
      <c r="AA1177" s="100">
        <v>48</v>
      </c>
      <c r="AC1177" s="100" t="s">
        <v>369</v>
      </c>
      <c r="AD1177" s="100">
        <v>19</v>
      </c>
      <c r="AE1177" s="100">
        <v>15</v>
      </c>
      <c r="AF1177" s="100">
        <v>33</v>
      </c>
      <c r="AG1177" s="100">
        <v>28</v>
      </c>
      <c r="AJ1177" s="100" t="str">
        <f t="shared" si="753"/>
        <v>●</v>
      </c>
      <c r="AK1177" s="100" t="str">
        <f t="shared" si="747"/>
        <v>●</v>
      </c>
      <c r="AL1177" s="100" t="str">
        <f t="shared" si="761"/>
        <v>●</v>
      </c>
      <c r="AM1177" s="100" t="str">
        <f t="shared" si="749"/>
        <v>●</v>
      </c>
      <c r="AP1177" s="100" t="str">
        <f t="shared" si="754"/>
        <v>●</v>
      </c>
      <c r="AQ1177" s="100" t="str">
        <f t="shared" si="750"/>
        <v>●</v>
      </c>
      <c r="AR1177" s="100" t="str">
        <f t="shared" si="751"/>
        <v>●</v>
      </c>
      <c r="AS1177" s="100" t="str">
        <f t="shared" si="755"/>
        <v>●</v>
      </c>
    </row>
    <row r="1178" spans="2:45" s="100" customFormat="1" ht="14.25" customHeight="1">
      <c r="B1178" s="102" t="s">
        <v>137</v>
      </c>
      <c r="C1178" s="106">
        <v>30</v>
      </c>
      <c r="D1178" s="107">
        <v>34</v>
      </c>
      <c r="E1178" s="107">
        <v>41</v>
      </c>
      <c r="F1178" s="107">
        <v>25</v>
      </c>
      <c r="G1178" s="107">
        <f>第2表01元データ!AB81</f>
        <v>40</v>
      </c>
      <c r="H1178" s="107">
        <f t="shared" si="757"/>
        <v>15</v>
      </c>
      <c r="I1178" s="108">
        <f t="shared" si="758"/>
        <v>60</v>
      </c>
      <c r="J1178" s="102"/>
      <c r="K1178" s="114" t="s">
        <v>137</v>
      </c>
      <c r="L1178" s="106">
        <v>14</v>
      </c>
      <c r="M1178" s="107">
        <v>22</v>
      </c>
      <c r="N1178" s="107">
        <v>23</v>
      </c>
      <c r="O1178" s="107">
        <v>16</v>
      </c>
      <c r="P1178" s="107">
        <f>第2表01元データ!AC81</f>
        <v>21</v>
      </c>
      <c r="Q1178" s="107">
        <f t="shared" si="759"/>
        <v>5</v>
      </c>
      <c r="R1178" s="108">
        <f t="shared" si="760"/>
        <v>31.25</v>
      </c>
      <c r="S1178" s="108"/>
      <c r="T1178" s="100">
        <v>216</v>
      </c>
      <c r="W1178" s="100" t="s">
        <v>370</v>
      </c>
      <c r="X1178" s="100">
        <v>20</v>
      </c>
      <c r="Y1178" s="100">
        <v>29</v>
      </c>
      <c r="Z1178" s="100">
        <v>30</v>
      </c>
      <c r="AA1178" s="100">
        <v>34</v>
      </c>
      <c r="AC1178" s="100" t="s">
        <v>370</v>
      </c>
      <c r="AD1178" s="100">
        <v>9</v>
      </c>
      <c r="AE1178" s="100">
        <v>15</v>
      </c>
      <c r="AF1178" s="100">
        <v>14</v>
      </c>
      <c r="AG1178" s="100">
        <v>22</v>
      </c>
      <c r="AJ1178" s="100" t="str">
        <f t="shared" si="753"/>
        <v>●</v>
      </c>
      <c r="AK1178" s="100" t="str">
        <f t="shared" si="747"/>
        <v>●</v>
      </c>
      <c r="AL1178" s="100" t="str">
        <f t="shared" si="761"/>
        <v>●</v>
      </c>
      <c r="AM1178" s="100" t="str">
        <f t="shared" si="749"/>
        <v>●</v>
      </c>
      <c r="AP1178" s="100" t="str">
        <f t="shared" si="754"/>
        <v>●</v>
      </c>
      <c r="AQ1178" s="100" t="str">
        <f t="shared" si="750"/>
        <v>●</v>
      </c>
      <c r="AR1178" s="100" t="str">
        <f t="shared" si="751"/>
        <v>●</v>
      </c>
      <c r="AS1178" s="100" t="str">
        <f t="shared" si="755"/>
        <v>●</v>
      </c>
    </row>
    <row r="1179" spans="2:45" s="100" customFormat="1" ht="14.25" customHeight="1">
      <c r="B1179" s="102" t="s">
        <v>138</v>
      </c>
      <c r="C1179" s="106">
        <v>23</v>
      </c>
      <c r="D1179" s="107">
        <v>21</v>
      </c>
      <c r="E1179" s="107">
        <v>25</v>
      </c>
      <c r="F1179" s="107">
        <v>34</v>
      </c>
      <c r="G1179" s="107">
        <f>第2表01元データ!AB82</f>
        <v>21</v>
      </c>
      <c r="H1179" s="107">
        <f t="shared" si="757"/>
        <v>-13</v>
      </c>
      <c r="I1179" s="108">
        <f t="shared" si="758"/>
        <v>-38.235294117647058</v>
      </c>
      <c r="J1179" s="102"/>
      <c r="K1179" s="114" t="s">
        <v>138</v>
      </c>
      <c r="L1179" s="106">
        <v>11</v>
      </c>
      <c r="M1179" s="107">
        <v>9</v>
      </c>
      <c r="N1179" s="107">
        <v>18</v>
      </c>
      <c r="O1179" s="107">
        <v>18</v>
      </c>
      <c r="P1179" s="107">
        <f>第2表01元データ!AC82</f>
        <v>13</v>
      </c>
      <c r="Q1179" s="107">
        <f t="shared" si="759"/>
        <v>-5</v>
      </c>
      <c r="R1179" s="108">
        <f t="shared" si="760"/>
        <v>-27.777777777777779</v>
      </c>
      <c r="S1179" s="108"/>
      <c r="T1179" s="100">
        <v>217</v>
      </c>
      <c r="W1179" s="100" t="s">
        <v>371</v>
      </c>
      <c r="X1179" s="100">
        <v>13</v>
      </c>
      <c r="Y1179" s="100">
        <v>15</v>
      </c>
      <c r="Z1179" s="100">
        <v>23</v>
      </c>
      <c r="AA1179" s="100">
        <v>21</v>
      </c>
      <c r="AC1179" s="100" t="s">
        <v>371</v>
      </c>
      <c r="AD1179" s="100">
        <v>10</v>
      </c>
      <c r="AE1179" s="100">
        <v>7</v>
      </c>
      <c r="AF1179" s="100">
        <v>11</v>
      </c>
      <c r="AG1179" s="100">
        <v>9</v>
      </c>
      <c r="AJ1179" s="100" t="str">
        <f t="shared" si="753"/>
        <v>●</v>
      </c>
      <c r="AK1179" s="100" t="str">
        <f t="shared" si="747"/>
        <v>●</v>
      </c>
      <c r="AL1179" s="100" t="str">
        <f t="shared" si="761"/>
        <v>●</v>
      </c>
      <c r="AM1179" s="100" t="str">
        <f t="shared" si="749"/>
        <v>●</v>
      </c>
      <c r="AP1179" s="100" t="str">
        <f t="shared" si="754"/>
        <v>●</v>
      </c>
      <c r="AQ1179" s="100" t="str">
        <f t="shared" si="750"/>
        <v>●</v>
      </c>
      <c r="AR1179" s="100" t="str">
        <f t="shared" si="751"/>
        <v>●</v>
      </c>
      <c r="AS1179" s="100" t="str">
        <f t="shared" si="755"/>
        <v>●</v>
      </c>
    </row>
    <row r="1180" spans="2:45" s="100" customFormat="1" ht="14.25" customHeight="1">
      <c r="B1180" s="102" t="s">
        <v>110</v>
      </c>
      <c r="C1180" s="106">
        <v>15</v>
      </c>
      <c r="D1180" s="107">
        <v>20</v>
      </c>
      <c r="E1180" s="107">
        <v>19</v>
      </c>
      <c r="F1180" s="107">
        <v>23</v>
      </c>
      <c r="G1180" s="107">
        <f>第2表01元データ!AB83</f>
        <v>41</v>
      </c>
      <c r="H1180" s="107">
        <f t="shared" si="757"/>
        <v>18</v>
      </c>
      <c r="I1180" s="108">
        <f t="shared" si="758"/>
        <v>78.260869565217391</v>
      </c>
      <c r="J1180" s="102"/>
      <c r="K1180" s="114" t="s">
        <v>110</v>
      </c>
      <c r="L1180" s="106">
        <v>9</v>
      </c>
      <c r="M1180" s="107">
        <v>11</v>
      </c>
      <c r="N1180" s="107">
        <v>9</v>
      </c>
      <c r="O1180" s="107">
        <v>14</v>
      </c>
      <c r="P1180" s="107">
        <f>第2表01元データ!AC83</f>
        <v>19</v>
      </c>
      <c r="Q1180" s="107">
        <f t="shared" si="759"/>
        <v>5</v>
      </c>
      <c r="R1180" s="108">
        <f t="shared" si="760"/>
        <v>35.714285714285715</v>
      </c>
      <c r="S1180" s="108"/>
      <c r="T1180" s="100">
        <v>218</v>
      </c>
      <c r="W1180" s="100" t="s">
        <v>378</v>
      </c>
      <c r="X1180" s="100">
        <v>7</v>
      </c>
      <c r="Y1180" s="100">
        <v>8</v>
      </c>
      <c r="Z1180" s="100">
        <v>15</v>
      </c>
      <c r="AA1180" s="100">
        <v>20</v>
      </c>
      <c r="AC1180" s="100" t="s">
        <v>378</v>
      </c>
      <c r="AD1180" s="100">
        <v>3</v>
      </c>
      <c r="AE1180" s="100">
        <v>7</v>
      </c>
      <c r="AF1180" s="100">
        <v>9</v>
      </c>
      <c r="AG1180" s="100">
        <v>11</v>
      </c>
      <c r="AJ1180" s="100" t="str">
        <f t="shared" si="753"/>
        <v>●</v>
      </c>
      <c r="AK1180" s="100" t="str">
        <f t="shared" si="747"/>
        <v>●</v>
      </c>
      <c r="AL1180" s="100" t="str">
        <f t="shared" si="761"/>
        <v>●</v>
      </c>
      <c r="AM1180" s="100" t="str">
        <f t="shared" si="749"/>
        <v>●</v>
      </c>
      <c r="AP1180" s="100" t="str">
        <f t="shared" si="754"/>
        <v>●</v>
      </c>
      <c r="AQ1180" s="100" t="str">
        <f t="shared" si="750"/>
        <v>●</v>
      </c>
      <c r="AR1180" s="100" t="str">
        <f t="shared" si="751"/>
        <v>○</v>
      </c>
      <c r="AS1180" s="100" t="str">
        <f t="shared" si="755"/>
        <v>●</v>
      </c>
    </row>
    <row r="1181" spans="2:45" s="100" customFormat="1" ht="14.25" customHeight="1">
      <c r="B1181" s="119" t="s">
        <v>111</v>
      </c>
      <c r="C1181" s="120" t="s">
        <v>313</v>
      </c>
      <c r="D1181" s="116" t="s">
        <v>313</v>
      </c>
      <c r="E1181" s="116" t="s">
        <v>313</v>
      </c>
      <c r="F1181" s="116" t="s">
        <v>313</v>
      </c>
      <c r="G1181" s="107">
        <f>第2表01元データ!AB84</f>
        <v>5</v>
      </c>
      <c r="H1181" s="107"/>
      <c r="I1181" s="108"/>
      <c r="K1181" s="119" t="s">
        <v>111</v>
      </c>
      <c r="L1181" s="120" t="s">
        <v>313</v>
      </c>
      <c r="M1181" s="116" t="s">
        <v>313</v>
      </c>
      <c r="N1181" s="116" t="s">
        <v>313</v>
      </c>
      <c r="O1181" s="116">
        <v>2</v>
      </c>
      <c r="P1181" s="107">
        <f>第2表01元データ!AC84</f>
        <v>6</v>
      </c>
      <c r="Q1181" s="107"/>
      <c r="R1181" s="108"/>
      <c r="T1181" s="100">
        <v>219</v>
      </c>
    </row>
    <row r="1182" spans="2:45" s="100" customFormat="1" ht="14.25" customHeight="1">
      <c r="B1182" s="118"/>
      <c r="C1182" s="118"/>
      <c r="D1182" s="118"/>
      <c r="E1182" s="118"/>
      <c r="F1182" s="118"/>
      <c r="G1182" s="118"/>
      <c r="H1182" s="118"/>
      <c r="I1182" s="118"/>
      <c r="J1182" s="118"/>
      <c r="K1182" s="118"/>
      <c r="L1182" s="118"/>
      <c r="M1182" s="118"/>
      <c r="N1182" s="118"/>
      <c r="O1182" s="118"/>
      <c r="P1182" s="168"/>
      <c r="W1182" s="100">
        <v>50</v>
      </c>
    </row>
    <row r="1183" spans="2:45" s="100" customFormat="1" ht="14.25" customHeight="1">
      <c r="B1183" s="118"/>
      <c r="C1183" s="118"/>
      <c r="D1183" s="118"/>
      <c r="E1183" s="118"/>
      <c r="F1183" s="118"/>
      <c r="G1183" s="118"/>
      <c r="H1183" s="118"/>
      <c r="I1183" s="118"/>
      <c r="J1183" s="118"/>
      <c r="K1183" s="118"/>
      <c r="L1183" s="118"/>
      <c r="M1183" s="118"/>
      <c r="N1183" s="118"/>
      <c r="O1183" s="118"/>
      <c r="P1183" s="168"/>
    </row>
    <row r="1184" spans="2:45" s="100" customFormat="1" ht="14.25" customHeight="1">
      <c r="B1184" s="118"/>
      <c r="C1184" s="118"/>
      <c r="D1184" s="118"/>
      <c r="E1184" s="118"/>
      <c r="F1184" s="118"/>
      <c r="G1184" s="118"/>
      <c r="H1184" s="118"/>
      <c r="I1184" s="118"/>
      <c r="J1184" s="118"/>
      <c r="K1184" s="118"/>
      <c r="L1184" s="118"/>
      <c r="M1184" s="118"/>
      <c r="N1184" s="118"/>
      <c r="O1184" s="118"/>
      <c r="P1184" s="168"/>
    </row>
    <row r="1185" spans="2:45" s="99" customFormat="1" ht="14.25" customHeight="1">
      <c r="B1185" s="122" t="s">
        <v>139</v>
      </c>
      <c r="H1185" s="99" t="s">
        <v>805</v>
      </c>
      <c r="I1185" s="380">
        <f>令和2年9月末住基人口!L38</f>
        <v>515</v>
      </c>
      <c r="K1185" s="99" t="s">
        <v>258</v>
      </c>
      <c r="Q1185" s="99" t="s">
        <v>805</v>
      </c>
      <c r="R1185" s="380">
        <f>令和2年9月末住基人口!L39</f>
        <v>8</v>
      </c>
      <c r="W1185" s="100"/>
      <c r="X1185" s="100"/>
      <c r="Y1185" s="100"/>
      <c r="Z1185" s="100"/>
      <c r="AA1185" s="100"/>
      <c r="AB1185" s="100"/>
      <c r="AC1185" s="100"/>
      <c r="AD1185" s="100"/>
      <c r="AE1185" s="100"/>
      <c r="AF1185" s="100"/>
      <c r="AG1185" s="100"/>
    </row>
    <row r="1186" spans="2:45" s="100" customFormat="1" ht="14.25" customHeight="1">
      <c r="B1186" s="583" t="s">
        <v>335</v>
      </c>
      <c r="C1186" s="101"/>
      <c r="D1186" s="101"/>
      <c r="E1186" s="101"/>
      <c r="F1186" s="101"/>
      <c r="G1186" s="135"/>
      <c r="H1186" s="131"/>
      <c r="I1186" s="131"/>
      <c r="J1186" s="102"/>
      <c r="K1186" s="583" t="s">
        <v>335</v>
      </c>
      <c r="L1186" s="101"/>
      <c r="M1186" s="101"/>
      <c r="N1186" s="101"/>
      <c r="O1186" s="101"/>
      <c r="P1186" s="135"/>
      <c r="Q1186" s="131"/>
      <c r="R1186" s="131"/>
      <c r="S1186" s="103"/>
    </row>
    <row r="1187" spans="2:45" s="100" customFormat="1" ht="14.25" customHeight="1">
      <c r="B1187" s="584"/>
      <c r="C1187" s="130" t="str">
        <f>$C$4</f>
        <v>平成12年</v>
      </c>
      <c r="D1187" s="130" t="str">
        <f>$D$4</f>
        <v>平成17年</v>
      </c>
      <c r="E1187" s="130" t="str">
        <f>$E$4</f>
        <v>平成22年</v>
      </c>
      <c r="F1187" s="130" t="s">
        <v>410</v>
      </c>
      <c r="G1187" s="130" t="s">
        <v>739</v>
      </c>
      <c r="H1187" s="133" t="str">
        <f>$H$4</f>
        <v>対平成</v>
      </c>
      <c r="I1187" s="134" t="str">
        <f>$I$4</f>
        <v>27年</v>
      </c>
      <c r="J1187" s="102"/>
      <c r="K1187" s="584"/>
      <c r="L1187" s="130" t="str">
        <f>$C$4</f>
        <v>平成12年</v>
      </c>
      <c r="M1187" s="130" t="str">
        <f>$D$4</f>
        <v>平成17年</v>
      </c>
      <c r="N1187" s="130" t="str">
        <f>$E$4</f>
        <v>平成22年</v>
      </c>
      <c r="O1187" s="130" t="s">
        <v>410</v>
      </c>
      <c r="P1187" s="130" t="s">
        <v>739</v>
      </c>
      <c r="Q1187" s="133" t="str">
        <f>$H$4</f>
        <v>対平成</v>
      </c>
      <c r="R1187" s="134" t="str">
        <f>$I$4</f>
        <v>27年</v>
      </c>
      <c r="S1187" s="103"/>
    </row>
    <row r="1188" spans="2:45" s="100" customFormat="1" ht="14.25" customHeight="1">
      <c r="B1188" s="585"/>
      <c r="C1188" s="104"/>
      <c r="D1188" s="104"/>
      <c r="E1188" s="104"/>
      <c r="F1188" s="104"/>
      <c r="G1188" s="104"/>
      <c r="H1188" s="132" t="s">
        <v>88</v>
      </c>
      <c r="I1188" s="133" t="s">
        <v>398</v>
      </c>
      <c r="J1188" s="102"/>
      <c r="K1188" s="585"/>
      <c r="L1188" s="104"/>
      <c r="M1188" s="104"/>
      <c r="N1188" s="104"/>
      <c r="O1188" s="104"/>
      <c r="P1188" s="104"/>
      <c r="Q1188" s="132" t="s">
        <v>88</v>
      </c>
      <c r="R1188" s="133" t="s">
        <v>398</v>
      </c>
      <c r="S1188" s="103"/>
    </row>
    <row r="1189" spans="2:45" s="199" customFormat="1" ht="14.25" customHeight="1">
      <c r="B1189" s="200" t="s">
        <v>90</v>
      </c>
      <c r="C1189" s="198">
        <v>705</v>
      </c>
      <c r="D1189" s="194">
        <v>671</v>
      </c>
      <c r="E1189" s="194">
        <v>606</v>
      </c>
      <c r="F1189" s="194">
        <v>583</v>
      </c>
      <c r="G1189" s="194">
        <f>IF(COUNTIF(G1194:G1212,"x"),"x",IF(SUM(G1194:G1212)=0,"-",SUM(G1194:G1212)))</f>
        <v>494</v>
      </c>
      <c r="H1189" s="193">
        <f t="shared" ref="H1189:H1192" si="762">IF(G1189="x","x",IF(AND(G1189="-",F1189="-"),"-",IF(AND(G1189="-",F1189&gt;0),F1189*-1,IF(AND(G1189&gt;0,F1189="-"),G1189,G1189-F1189))))</f>
        <v>-89</v>
      </c>
      <c r="I1189" s="195">
        <f t="shared" ref="I1189:I1192" si="763">IF(H1189="x","x",IF(H1189="-","-",IF(AND(F1189="-",G1189&gt;0),"皆増",IF(AND(F1189&gt;0,G1189="-"),"皆減",H1189/F1189*100))))</f>
        <v>-15.265866209262436</v>
      </c>
      <c r="J1189" s="196"/>
      <c r="K1189" s="197" t="s">
        <v>90</v>
      </c>
      <c r="L1189" s="198">
        <v>15</v>
      </c>
      <c r="M1189" s="194" t="s">
        <v>404</v>
      </c>
      <c r="N1189" s="194" t="s">
        <v>337</v>
      </c>
      <c r="O1189" s="297" t="s">
        <v>337</v>
      </c>
      <c r="P1189" s="298" t="str">
        <f>IF(COUNTIF(P1194:P1212,"x"),"x",IF(SUM(P1194:P1212)=0,"-",SUM(P1194:P1212)))</f>
        <v>x</v>
      </c>
      <c r="Q1189" s="107" t="str">
        <f t="shared" ref="Q1189:Q1192" si="764">IF(P1189="x","x",IF(AND(P1189="-",O1189="-"),"-",IF(AND(P1189="-",O1189&gt;0),O1189*-1,IF(AND(P1189&gt;0,O1189="-"),P1189,P1189-O1189))))</f>
        <v>x</v>
      </c>
      <c r="R1189" s="108" t="str">
        <f t="shared" ref="R1189:R1192" si="765">IF(Q1189="x","x",IF(Q1189="-","-",IF(AND(O1189="-",P1189&gt;0),"皆増",IF(AND(O1189&gt;0,P1189="-"),"皆減",Q1189/O1189*100))))</f>
        <v>x</v>
      </c>
      <c r="S1189" s="195"/>
      <c r="W1189" s="199" t="s">
        <v>373</v>
      </c>
      <c r="X1189" s="199">
        <v>870</v>
      </c>
      <c r="Y1189" s="199">
        <v>770</v>
      </c>
      <c r="Z1189" s="199">
        <v>705</v>
      </c>
      <c r="AA1189" s="199">
        <v>671</v>
      </c>
      <c r="AC1189" s="199" t="s">
        <v>373</v>
      </c>
      <c r="AD1189" s="199">
        <v>28</v>
      </c>
      <c r="AE1189" s="199">
        <v>20</v>
      </c>
      <c r="AF1189" s="199">
        <v>15</v>
      </c>
      <c r="AG1189" s="199" t="s">
        <v>313</v>
      </c>
      <c r="AJ1189" s="199" t="str">
        <f>IF(C1189=X1189,"○","●")</f>
        <v>●</v>
      </c>
      <c r="AK1189" s="199" t="str">
        <f t="shared" ref="AK1189:AK1211" si="766">IF(D1189=Y1189,"○","●")</f>
        <v>●</v>
      </c>
      <c r="AL1189" s="199" t="str">
        <f t="shared" ref="AL1189:AL1190" si="767">IF(E1189=Z1189,"○","●")</f>
        <v>●</v>
      </c>
      <c r="AM1189" s="199" t="str">
        <f t="shared" ref="AM1189:AM1211" si="768">IF(F1189=AA1189,"○","●")</f>
        <v>●</v>
      </c>
      <c r="AP1189" s="199" t="str">
        <f>IF(L1189=AD1189,"○","●")</f>
        <v>●</v>
      </c>
      <c r="AQ1189" s="199" t="str">
        <f t="shared" ref="AQ1189:AQ1211" si="769">IF(M1189=AE1189,"○","●")</f>
        <v>●</v>
      </c>
      <c r="AR1189" s="199" t="str">
        <f t="shared" ref="AR1189:AR1211" si="770">IF(N1189=AF1189,"○","●")</f>
        <v>●</v>
      </c>
      <c r="AS1189" s="204" t="str">
        <f t="shared" ref="AS1189" si="771">IF(O1189=AG1189,"○","●")</f>
        <v>●</v>
      </c>
    </row>
    <row r="1190" spans="2:45" s="100" customFormat="1" ht="14.25" customHeight="1">
      <c r="B1190" s="105" t="s">
        <v>91</v>
      </c>
      <c r="C1190" s="106">
        <v>63</v>
      </c>
      <c r="D1190" s="107">
        <v>54</v>
      </c>
      <c r="E1190" s="107">
        <v>59</v>
      </c>
      <c r="F1190" s="107">
        <v>55</v>
      </c>
      <c r="G1190" s="107">
        <f>IF(COUNTIF(G1194:G1196,"x"),"x",IF(SUM(G1194:G1196)=0,"-",SUM(G1194:G1196)))</f>
        <v>26</v>
      </c>
      <c r="H1190" s="107">
        <f t="shared" si="762"/>
        <v>-29</v>
      </c>
      <c r="I1190" s="108">
        <f t="shared" si="763"/>
        <v>-52.72727272727272</v>
      </c>
      <c r="J1190" s="102"/>
      <c r="K1190" s="109" t="s">
        <v>91</v>
      </c>
      <c r="L1190" s="106" t="s">
        <v>313</v>
      </c>
      <c r="M1190" s="107" t="s">
        <v>337</v>
      </c>
      <c r="N1190" s="123" t="s">
        <v>337</v>
      </c>
      <c r="O1190" s="116" t="s">
        <v>337</v>
      </c>
      <c r="P1190" s="107" t="str">
        <f>IF(COUNTIF(P1194:P1196,"x"),"x",IF(SUM(P1194:P1196)=0,"-",SUM(P1194:P1196)))</f>
        <v>x</v>
      </c>
      <c r="Q1190" s="107" t="str">
        <f t="shared" si="764"/>
        <v>x</v>
      </c>
      <c r="R1190" s="108" t="str">
        <f t="shared" si="765"/>
        <v>x</v>
      </c>
      <c r="S1190" s="108"/>
      <c r="W1190" s="100" t="s">
        <v>374</v>
      </c>
      <c r="X1190" s="100">
        <v>110</v>
      </c>
      <c r="Y1190" s="100">
        <v>79</v>
      </c>
      <c r="Z1190" s="100">
        <v>63</v>
      </c>
      <c r="AA1190" s="100">
        <v>54</v>
      </c>
      <c r="AC1190" s="100" t="s">
        <v>374</v>
      </c>
      <c r="AD1190" s="100">
        <v>4</v>
      </c>
      <c r="AE1190" s="100">
        <v>3</v>
      </c>
      <c r="AF1190" s="100" t="s">
        <v>313</v>
      </c>
      <c r="AG1190" s="100" t="s">
        <v>313</v>
      </c>
      <c r="AJ1190" s="100" t="str">
        <f t="shared" ref="AJ1190:AJ1211" si="772">IF(C1190=X1190,"○","●")</f>
        <v>●</v>
      </c>
      <c r="AK1190" s="100" t="str">
        <f t="shared" si="766"/>
        <v>●</v>
      </c>
      <c r="AL1190" s="100" t="str">
        <f t="shared" si="767"/>
        <v>●</v>
      </c>
      <c r="AM1190" s="100" t="str">
        <f t="shared" si="768"/>
        <v>●</v>
      </c>
      <c r="AP1190" s="100" t="str">
        <f t="shared" ref="AP1190:AP1211" si="773">IF(L1190=AD1190,"○","●")</f>
        <v>●</v>
      </c>
      <c r="AQ1190" s="100" t="str">
        <f t="shared" si="769"/>
        <v>●</v>
      </c>
      <c r="AR1190" s="100" t="str">
        <f t="shared" si="770"/>
        <v>●</v>
      </c>
      <c r="AS1190" s="170" t="str">
        <f>IF(O1190=AG1190,"○","●")</f>
        <v>●</v>
      </c>
    </row>
    <row r="1191" spans="2:45" s="100" customFormat="1" ht="14.25" customHeight="1">
      <c r="B1191" s="105" t="s">
        <v>92</v>
      </c>
      <c r="C1191" s="106">
        <v>455</v>
      </c>
      <c r="D1191" s="107">
        <v>434</v>
      </c>
      <c r="E1191" s="107">
        <v>358</v>
      </c>
      <c r="F1191" s="107">
        <v>326</v>
      </c>
      <c r="G1191" s="296">
        <f>IF(COUNTIF(G1197:G1206,"x"),"x",IF(SUM(G1197:G1206)=0,"-",SUM(G1197:G1206)))</f>
        <v>277</v>
      </c>
      <c r="H1191" s="107">
        <f t="shared" si="762"/>
        <v>-49</v>
      </c>
      <c r="I1191" s="108">
        <f t="shared" si="763"/>
        <v>-15.030674846625766</v>
      </c>
      <c r="J1191" s="102"/>
      <c r="K1191" s="109" t="s">
        <v>92</v>
      </c>
      <c r="L1191" s="106">
        <v>10</v>
      </c>
      <c r="M1191" s="107" t="s">
        <v>337</v>
      </c>
      <c r="N1191" s="107" t="s">
        <v>337</v>
      </c>
      <c r="O1191" s="116" t="s">
        <v>337</v>
      </c>
      <c r="P1191" s="296" t="str">
        <f>IF(COUNTIF(P1197:P1206,"x"),"x",IF(SUM(P1197:P1206)=0,"-",SUM(P1197:P1206)))</f>
        <v>x</v>
      </c>
      <c r="Q1191" s="107" t="str">
        <f t="shared" si="764"/>
        <v>x</v>
      </c>
      <c r="R1191" s="108" t="str">
        <f t="shared" si="765"/>
        <v>x</v>
      </c>
      <c r="S1191" s="108"/>
      <c r="W1191" s="100" t="s">
        <v>375</v>
      </c>
      <c r="X1191" s="100">
        <v>594</v>
      </c>
      <c r="Y1191" s="100">
        <v>506</v>
      </c>
      <c r="Z1191" s="100">
        <v>455</v>
      </c>
      <c r="AA1191" s="100">
        <v>434</v>
      </c>
      <c r="AC1191" s="100" t="s">
        <v>375</v>
      </c>
      <c r="AD1191" s="100">
        <v>22</v>
      </c>
      <c r="AE1191" s="100">
        <v>11</v>
      </c>
      <c r="AF1191" s="100">
        <v>10</v>
      </c>
      <c r="AG1191" s="100" t="s">
        <v>313</v>
      </c>
      <c r="AJ1191" s="100" t="str">
        <f t="shared" si="772"/>
        <v>●</v>
      </c>
      <c r="AK1191" s="100" t="str">
        <f t="shared" si="766"/>
        <v>●</v>
      </c>
      <c r="AL1191" s="100" t="str">
        <f>IF(E1191=Z1191,"○","●")</f>
        <v>●</v>
      </c>
      <c r="AM1191" s="100" t="str">
        <f t="shared" si="768"/>
        <v>●</v>
      </c>
      <c r="AP1191" s="100" t="str">
        <f t="shared" si="773"/>
        <v>●</v>
      </c>
      <c r="AQ1191" s="100" t="str">
        <f t="shared" si="769"/>
        <v>●</v>
      </c>
      <c r="AR1191" s="100" t="str">
        <f t="shared" si="770"/>
        <v>●</v>
      </c>
      <c r="AS1191" s="170" t="str">
        <f t="shared" ref="AS1191:AS1211" si="774">IF(O1191=AG1191,"○","●")</f>
        <v>●</v>
      </c>
    </row>
    <row r="1192" spans="2:45" s="100" customFormat="1" ht="14.25" customHeight="1">
      <c r="B1192" s="105" t="s">
        <v>93</v>
      </c>
      <c r="C1192" s="106">
        <v>187</v>
      </c>
      <c r="D1192" s="107">
        <v>183</v>
      </c>
      <c r="E1192" s="107">
        <v>189</v>
      </c>
      <c r="F1192" s="107">
        <v>192</v>
      </c>
      <c r="G1192" s="107">
        <f>IF(COUNTIF(G1207:G1211,"x"),"x",IF(SUM(G1207,G1211)=0,"-",SUM(G1207:G1211)))</f>
        <v>176</v>
      </c>
      <c r="H1192" s="107">
        <f t="shared" si="762"/>
        <v>-16</v>
      </c>
      <c r="I1192" s="108">
        <f t="shared" si="763"/>
        <v>-8.3333333333333321</v>
      </c>
      <c r="J1192" s="102"/>
      <c r="K1192" s="109" t="s">
        <v>93</v>
      </c>
      <c r="L1192" s="106">
        <v>5</v>
      </c>
      <c r="M1192" s="107" t="s">
        <v>337</v>
      </c>
      <c r="N1192" s="107" t="s">
        <v>337</v>
      </c>
      <c r="O1192" s="116" t="s">
        <v>337</v>
      </c>
      <c r="P1192" s="107" t="str">
        <f>IF(COUNTIF(P1207:P1211,"x"),"x",IF(SUM(P1207,P1211)=0,"-",SUM(P1207:P1211)))</f>
        <v>x</v>
      </c>
      <c r="Q1192" s="107" t="str">
        <f t="shared" si="764"/>
        <v>x</v>
      </c>
      <c r="R1192" s="108" t="str">
        <f t="shared" si="765"/>
        <v>x</v>
      </c>
      <c r="S1192" s="108"/>
      <c r="W1192" s="100" t="s">
        <v>376</v>
      </c>
      <c r="X1192" s="100">
        <v>166</v>
      </c>
      <c r="Y1192" s="100">
        <v>185</v>
      </c>
      <c r="Z1192" s="100">
        <v>187</v>
      </c>
      <c r="AA1192" s="100">
        <v>183</v>
      </c>
      <c r="AC1192" s="100" t="s">
        <v>376</v>
      </c>
      <c r="AD1192" s="100">
        <v>2</v>
      </c>
      <c r="AE1192" s="100">
        <v>6</v>
      </c>
      <c r="AF1192" s="100">
        <v>5</v>
      </c>
      <c r="AG1192" s="100" t="s">
        <v>313</v>
      </c>
      <c r="AJ1192" s="100" t="str">
        <f t="shared" si="772"/>
        <v>●</v>
      </c>
      <c r="AK1192" s="100" t="str">
        <f t="shared" si="766"/>
        <v>●</v>
      </c>
      <c r="AL1192" s="100" t="str">
        <f t="shared" ref="AL1192:AL1201" si="775">IF(E1192=Z1192,"○","●")</f>
        <v>●</v>
      </c>
      <c r="AM1192" s="100" t="str">
        <f t="shared" si="768"/>
        <v>●</v>
      </c>
      <c r="AP1192" s="100" t="str">
        <f t="shared" si="773"/>
        <v>●</v>
      </c>
      <c r="AQ1192" s="100" t="str">
        <f t="shared" si="769"/>
        <v>●</v>
      </c>
      <c r="AR1192" s="100" t="str">
        <f t="shared" si="770"/>
        <v>●</v>
      </c>
      <c r="AS1192" s="170" t="str">
        <f t="shared" si="774"/>
        <v>●</v>
      </c>
    </row>
    <row r="1193" spans="2:45" s="100" customFormat="1" ht="14.25" customHeight="1">
      <c r="B1193" s="102"/>
      <c r="C1193" s="106"/>
      <c r="D1193" s="112"/>
      <c r="E1193" s="112"/>
      <c r="F1193" s="112"/>
      <c r="G1193" s="112"/>
      <c r="H1193" s="112"/>
      <c r="I1193" s="113"/>
      <c r="J1193" s="102"/>
      <c r="K1193" s="114"/>
      <c r="L1193" s="106"/>
      <c r="M1193" s="112"/>
      <c r="N1193" s="112"/>
      <c r="O1193" s="112"/>
      <c r="P1193" s="112"/>
      <c r="Q1193" s="112"/>
      <c r="R1193" s="113"/>
      <c r="S1193" s="113"/>
      <c r="AJ1193" s="100" t="str">
        <f t="shared" si="772"/>
        <v>○</v>
      </c>
      <c r="AK1193" s="100" t="str">
        <f t="shared" si="766"/>
        <v>○</v>
      </c>
      <c r="AL1193" s="100" t="str">
        <f t="shared" si="775"/>
        <v>○</v>
      </c>
      <c r="AM1193" s="100" t="str">
        <f t="shared" si="768"/>
        <v>○</v>
      </c>
      <c r="AP1193" s="100" t="str">
        <f t="shared" si="773"/>
        <v>○</v>
      </c>
      <c r="AQ1193" s="100" t="str">
        <f t="shared" si="769"/>
        <v>○</v>
      </c>
      <c r="AR1193" s="100" t="str">
        <f t="shared" si="770"/>
        <v>○</v>
      </c>
      <c r="AS1193" s="100" t="str">
        <f t="shared" si="774"/>
        <v>○</v>
      </c>
    </row>
    <row r="1194" spans="2:45" s="100" customFormat="1" ht="14.25" customHeight="1">
      <c r="B1194" s="102" t="s">
        <v>94</v>
      </c>
      <c r="C1194" s="106">
        <v>27</v>
      </c>
      <c r="D1194" s="107">
        <v>19</v>
      </c>
      <c r="E1194" s="107">
        <v>19</v>
      </c>
      <c r="F1194" s="107">
        <v>17</v>
      </c>
      <c r="G1194" s="107">
        <f t="shared" ref="G1194:G1212" si="776">IF(COUNTIF(G1224:G1254,"x"),"x",IF(SUM(G1224,G1254)=0,"-",SUM(G1224,G1254)))</f>
        <v>7</v>
      </c>
      <c r="H1194" s="107">
        <f>IF(G1194="x","x",IF(AND(G1194="-",F1194="-"),"-",IF(AND(G1194="-",F1194&gt;0),F1194*-1,IF(AND(G1194&gt;0,F1194="-"),G1194,G1194-F1194))))</f>
        <v>-10</v>
      </c>
      <c r="I1194" s="108">
        <f>IF(H1194="x","x",IF(H1194="-","-",IF(AND(F1194="-",G1194&gt;0),"皆増",IF(AND(F1194&gt;0,G1194="-"),"皆減",H1194/F1194*100))))</f>
        <v>-58.82352941176471</v>
      </c>
      <c r="J1194" s="102"/>
      <c r="K1194" s="114" t="s">
        <v>94</v>
      </c>
      <c r="L1194" s="120" t="s">
        <v>313</v>
      </c>
      <c r="M1194" s="107" t="s">
        <v>337</v>
      </c>
      <c r="N1194" s="123" t="s">
        <v>337</v>
      </c>
      <c r="O1194" s="116" t="s">
        <v>337</v>
      </c>
      <c r="P1194" s="107" t="str">
        <f t="shared" ref="P1194:P1212" si="777">IF(COUNTIF(P1224:P1254,"x"),"x",IF(SUM(P1224,P1254)=0,"-",SUM(P1224,P1254)))</f>
        <v>x</v>
      </c>
      <c r="Q1194" s="107" t="str">
        <f>IF(P1194="x","x",IF(AND(P1194="-",O1194="-"),"-",IF(AND(P1194="-",O1194&gt;0),O1194*-1,IF(AND(P1194&gt;0,O1194="-"),P1194,P1194-O1194))))</f>
        <v>x</v>
      </c>
      <c r="R1194" s="108" t="str">
        <f>IF(Q1194="x","x",IF(Q1194="-","-",IF(AND(O1194="-",P1194&gt;0),"皆増",IF(AND(O1194&gt;0,P1194="-"),"皆減",Q1194/O1194*100))))</f>
        <v>x</v>
      </c>
      <c r="S1194" s="108"/>
      <c r="W1194" s="100" t="s">
        <v>377</v>
      </c>
      <c r="X1194" s="100">
        <v>27</v>
      </c>
      <c r="Y1194" s="100">
        <v>20</v>
      </c>
      <c r="Z1194" s="100">
        <v>27</v>
      </c>
      <c r="AA1194" s="100">
        <v>19</v>
      </c>
      <c r="AC1194" s="100" t="s">
        <v>377</v>
      </c>
      <c r="AD1194" s="100" t="s">
        <v>313</v>
      </c>
      <c r="AE1194" s="100">
        <v>1</v>
      </c>
      <c r="AF1194" s="100" t="s">
        <v>313</v>
      </c>
      <c r="AG1194" s="100" t="s">
        <v>313</v>
      </c>
      <c r="AJ1194" s="100" t="str">
        <f t="shared" si="772"/>
        <v>○</v>
      </c>
      <c r="AK1194" s="100" t="str">
        <f t="shared" si="766"/>
        <v>●</v>
      </c>
      <c r="AL1194" s="100" t="str">
        <f t="shared" si="775"/>
        <v>●</v>
      </c>
      <c r="AM1194" s="100" t="str">
        <f t="shared" si="768"/>
        <v>●</v>
      </c>
      <c r="AP1194" s="100" t="str">
        <f t="shared" si="773"/>
        <v>○</v>
      </c>
      <c r="AQ1194" s="100" t="str">
        <f t="shared" si="769"/>
        <v>●</v>
      </c>
      <c r="AR1194" s="100" t="str">
        <f t="shared" si="770"/>
        <v>●</v>
      </c>
      <c r="AS1194" s="170" t="str">
        <f t="shared" si="774"/>
        <v>●</v>
      </c>
    </row>
    <row r="1195" spans="2:45" s="100" customFormat="1" ht="14.25" customHeight="1">
      <c r="B1195" s="102" t="s">
        <v>123</v>
      </c>
      <c r="C1195" s="106">
        <v>14</v>
      </c>
      <c r="D1195" s="107">
        <v>22</v>
      </c>
      <c r="E1195" s="107">
        <v>16</v>
      </c>
      <c r="F1195" s="107">
        <v>22</v>
      </c>
      <c r="G1195" s="107">
        <f t="shared" si="776"/>
        <v>7</v>
      </c>
      <c r="H1195" s="107">
        <f t="shared" ref="H1195:H1211" si="778">IF(G1195="x","x",IF(AND(G1195="-",F1195="-"),"-",IF(AND(G1195="-",F1195&gt;0),F1195*-1,IF(AND(G1195&gt;0,F1195="-"),G1195,G1195-F1195))))</f>
        <v>-15</v>
      </c>
      <c r="I1195" s="108">
        <f t="shared" ref="I1195:I1211" si="779">IF(H1195="x","x",IF(H1195="-","-",IF(AND(F1195="-",G1195&gt;0),"皆増",IF(AND(F1195&gt;0,G1195="-"),"皆減",H1195/F1195*100))))</f>
        <v>-68.181818181818173</v>
      </c>
      <c r="J1195" s="102"/>
      <c r="K1195" s="114" t="s">
        <v>123</v>
      </c>
      <c r="L1195" s="106" t="s">
        <v>313</v>
      </c>
      <c r="M1195" s="123" t="s">
        <v>337</v>
      </c>
      <c r="N1195" s="123" t="s">
        <v>337</v>
      </c>
      <c r="O1195" s="116" t="s">
        <v>337</v>
      </c>
      <c r="P1195" s="107" t="str">
        <f t="shared" si="777"/>
        <v>x</v>
      </c>
      <c r="Q1195" s="107" t="str">
        <f t="shared" ref="Q1195:Q1211" si="780">IF(P1195="x","x",IF(AND(P1195="-",O1195="-"),"-",IF(AND(P1195="-",O1195&gt;0),O1195*-1,IF(AND(P1195&gt;0,O1195="-"),P1195,P1195-O1195))))</f>
        <v>x</v>
      </c>
      <c r="R1195" s="108" t="str">
        <f t="shared" ref="R1195:R1211" si="781">IF(Q1195="x","x",IF(Q1195="-","-",IF(AND(O1195="-",P1195&gt;0),"皆増",IF(AND(O1195&gt;0,P1195="-"),"皆減",Q1195/O1195*100))))</f>
        <v>x</v>
      </c>
      <c r="S1195" s="108"/>
      <c r="W1195" s="100" t="s">
        <v>356</v>
      </c>
      <c r="X1195" s="100">
        <v>38</v>
      </c>
      <c r="Y1195" s="100">
        <v>25</v>
      </c>
      <c r="Z1195" s="100">
        <v>14</v>
      </c>
      <c r="AA1195" s="100">
        <v>22</v>
      </c>
      <c r="AC1195" s="100" t="s">
        <v>356</v>
      </c>
      <c r="AD1195" s="100">
        <v>2</v>
      </c>
      <c r="AE1195" s="100" t="s">
        <v>313</v>
      </c>
      <c r="AF1195" s="100" t="s">
        <v>313</v>
      </c>
      <c r="AG1195" s="100" t="s">
        <v>313</v>
      </c>
      <c r="AJ1195" s="100" t="str">
        <f t="shared" si="772"/>
        <v>●</v>
      </c>
      <c r="AK1195" s="100" t="str">
        <f t="shared" si="766"/>
        <v>●</v>
      </c>
      <c r="AL1195" s="100" t="str">
        <f t="shared" si="775"/>
        <v>●</v>
      </c>
      <c r="AM1195" s="100" t="str">
        <f t="shared" si="768"/>
        <v>○</v>
      </c>
      <c r="AP1195" s="100" t="str">
        <f t="shared" si="773"/>
        <v>●</v>
      </c>
      <c r="AQ1195" s="100" t="str">
        <f t="shared" si="769"/>
        <v>●</v>
      </c>
      <c r="AR1195" s="100" t="str">
        <f t="shared" si="770"/>
        <v>●</v>
      </c>
      <c r="AS1195" s="170" t="str">
        <f t="shared" si="774"/>
        <v>●</v>
      </c>
    </row>
    <row r="1196" spans="2:45" s="100" customFormat="1" ht="14.25" customHeight="1">
      <c r="B1196" s="102" t="s">
        <v>124</v>
      </c>
      <c r="C1196" s="106">
        <v>22</v>
      </c>
      <c r="D1196" s="107">
        <v>13</v>
      </c>
      <c r="E1196" s="107">
        <v>24</v>
      </c>
      <c r="F1196" s="107">
        <v>16</v>
      </c>
      <c r="G1196" s="107">
        <f t="shared" si="776"/>
        <v>12</v>
      </c>
      <c r="H1196" s="107">
        <f t="shared" si="778"/>
        <v>-4</v>
      </c>
      <c r="I1196" s="108">
        <f t="shared" si="779"/>
        <v>-25</v>
      </c>
      <c r="J1196" s="102"/>
      <c r="K1196" s="114" t="s">
        <v>124</v>
      </c>
      <c r="L1196" s="106" t="s">
        <v>313</v>
      </c>
      <c r="M1196" s="107" t="s">
        <v>337</v>
      </c>
      <c r="N1196" s="123" t="s">
        <v>337</v>
      </c>
      <c r="O1196" s="116" t="s">
        <v>337</v>
      </c>
      <c r="P1196" s="107" t="str">
        <f t="shared" si="777"/>
        <v>x</v>
      </c>
      <c r="Q1196" s="107" t="str">
        <f t="shared" si="780"/>
        <v>x</v>
      </c>
      <c r="R1196" s="108" t="str">
        <f t="shared" si="781"/>
        <v>x</v>
      </c>
      <c r="S1196" s="108"/>
      <c r="W1196" s="100" t="s">
        <v>357</v>
      </c>
      <c r="X1196" s="100">
        <v>45</v>
      </c>
      <c r="Y1196" s="100">
        <v>34</v>
      </c>
      <c r="Z1196" s="100">
        <v>22</v>
      </c>
      <c r="AA1196" s="100">
        <v>13</v>
      </c>
      <c r="AC1196" s="100" t="s">
        <v>357</v>
      </c>
      <c r="AD1196" s="100">
        <v>2</v>
      </c>
      <c r="AE1196" s="100">
        <v>2</v>
      </c>
      <c r="AF1196" s="100" t="s">
        <v>313</v>
      </c>
      <c r="AG1196" s="100" t="s">
        <v>313</v>
      </c>
      <c r="AJ1196" s="100" t="str">
        <f t="shared" si="772"/>
        <v>●</v>
      </c>
      <c r="AK1196" s="100" t="str">
        <f t="shared" si="766"/>
        <v>●</v>
      </c>
      <c r="AL1196" s="100" t="str">
        <f t="shared" si="775"/>
        <v>●</v>
      </c>
      <c r="AM1196" s="100" t="str">
        <f t="shared" si="768"/>
        <v>●</v>
      </c>
      <c r="AP1196" s="100" t="str">
        <f t="shared" si="773"/>
        <v>●</v>
      </c>
      <c r="AQ1196" s="100" t="str">
        <f t="shared" si="769"/>
        <v>●</v>
      </c>
      <c r="AR1196" s="100" t="str">
        <f t="shared" si="770"/>
        <v>●</v>
      </c>
      <c r="AS1196" s="170" t="str">
        <f t="shared" si="774"/>
        <v>●</v>
      </c>
    </row>
    <row r="1197" spans="2:45" s="100" customFormat="1" ht="14.25" customHeight="1">
      <c r="B1197" s="102" t="s">
        <v>125</v>
      </c>
      <c r="C1197" s="106">
        <v>36</v>
      </c>
      <c r="D1197" s="107">
        <v>24</v>
      </c>
      <c r="E1197" s="107">
        <v>15</v>
      </c>
      <c r="F1197" s="107">
        <v>22</v>
      </c>
      <c r="G1197" s="107">
        <f t="shared" si="776"/>
        <v>19</v>
      </c>
      <c r="H1197" s="107">
        <f t="shared" si="778"/>
        <v>-3</v>
      </c>
      <c r="I1197" s="108">
        <f t="shared" si="779"/>
        <v>-13.636363636363635</v>
      </c>
      <c r="J1197" s="102"/>
      <c r="K1197" s="114" t="s">
        <v>125</v>
      </c>
      <c r="L1197" s="106">
        <v>2</v>
      </c>
      <c r="M1197" s="107" t="s">
        <v>337</v>
      </c>
      <c r="N1197" s="107" t="s">
        <v>337</v>
      </c>
      <c r="O1197" s="116" t="s">
        <v>337</v>
      </c>
      <c r="P1197" s="107" t="str">
        <f t="shared" si="777"/>
        <v>x</v>
      </c>
      <c r="Q1197" s="107" t="str">
        <f t="shared" si="780"/>
        <v>x</v>
      </c>
      <c r="R1197" s="108" t="str">
        <f t="shared" si="781"/>
        <v>x</v>
      </c>
      <c r="S1197" s="108"/>
      <c r="W1197" s="100" t="s">
        <v>358</v>
      </c>
      <c r="X1197" s="100">
        <v>58</v>
      </c>
      <c r="Y1197" s="100">
        <v>46</v>
      </c>
      <c r="Z1197" s="100">
        <v>36</v>
      </c>
      <c r="AA1197" s="100">
        <v>24</v>
      </c>
      <c r="AC1197" s="100" t="s">
        <v>358</v>
      </c>
      <c r="AD1197" s="100">
        <v>1</v>
      </c>
      <c r="AE1197" s="100">
        <v>2</v>
      </c>
      <c r="AF1197" s="100">
        <v>2</v>
      </c>
      <c r="AG1197" s="100" t="s">
        <v>313</v>
      </c>
      <c r="AJ1197" s="100" t="str">
        <f t="shared" si="772"/>
        <v>●</v>
      </c>
      <c r="AK1197" s="100" t="str">
        <f t="shared" si="766"/>
        <v>●</v>
      </c>
      <c r="AL1197" s="100" t="str">
        <f t="shared" si="775"/>
        <v>●</v>
      </c>
      <c r="AM1197" s="100" t="str">
        <f t="shared" si="768"/>
        <v>●</v>
      </c>
      <c r="AP1197" s="100" t="str">
        <f t="shared" si="773"/>
        <v>●</v>
      </c>
      <c r="AQ1197" s="100" t="str">
        <f t="shared" si="769"/>
        <v>●</v>
      </c>
      <c r="AR1197" s="100" t="str">
        <f t="shared" si="770"/>
        <v>●</v>
      </c>
      <c r="AS1197" s="170" t="str">
        <f t="shared" si="774"/>
        <v>●</v>
      </c>
    </row>
    <row r="1198" spans="2:45" s="100" customFormat="1" ht="14.25" customHeight="1">
      <c r="B1198" s="102" t="s">
        <v>126</v>
      </c>
      <c r="C1198" s="106">
        <v>46</v>
      </c>
      <c r="D1198" s="107">
        <v>45</v>
      </c>
      <c r="E1198" s="107">
        <v>28</v>
      </c>
      <c r="F1198" s="107">
        <v>25</v>
      </c>
      <c r="G1198" s="107">
        <f t="shared" si="776"/>
        <v>21</v>
      </c>
      <c r="H1198" s="107">
        <f t="shared" si="778"/>
        <v>-4</v>
      </c>
      <c r="I1198" s="108">
        <f t="shared" si="779"/>
        <v>-16</v>
      </c>
      <c r="J1198" s="102"/>
      <c r="K1198" s="114" t="s">
        <v>126</v>
      </c>
      <c r="L1198" s="106">
        <v>1</v>
      </c>
      <c r="M1198" s="107" t="s">
        <v>337</v>
      </c>
      <c r="N1198" s="107" t="s">
        <v>337</v>
      </c>
      <c r="O1198" s="116" t="s">
        <v>337</v>
      </c>
      <c r="P1198" s="107" t="str">
        <f t="shared" si="777"/>
        <v>x</v>
      </c>
      <c r="Q1198" s="107" t="str">
        <f t="shared" si="780"/>
        <v>x</v>
      </c>
      <c r="R1198" s="108" t="str">
        <f t="shared" si="781"/>
        <v>x</v>
      </c>
      <c r="S1198" s="108"/>
      <c r="W1198" s="100" t="s">
        <v>359</v>
      </c>
      <c r="X1198" s="100">
        <v>67</v>
      </c>
      <c r="Y1198" s="100">
        <v>63</v>
      </c>
      <c r="Z1198" s="100">
        <v>46</v>
      </c>
      <c r="AA1198" s="100">
        <v>45</v>
      </c>
      <c r="AC1198" s="100" t="s">
        <v>359</v>
      </c>
      <c r="AD1198" s="100">
        <v>5</v>
      </c>
      <c r="AE1198" s="100">
        <v>1</v>
      </c>
      <c r="AF1198" s="100">
        <v>1</v>
      </c>
      <c r="AG1198" s="100" t="s">
        <v>313</v>
      </c>
      <c r="AJ1198" s="100" t="str">
        <f t="shared" si="772"/>
        <v>●</v>
      </c>
      <c r="AK1198" s="100" t="str">
        <f t="shared" si="766"/>
        <v>●</v>
      </c>
      <c r="AL1198" s="100" t="str">
        <f t="shared" si="775"/>
        <v>●</v>
      </c>
      <c r="AM1198" s="100" t="str">
        <f t="shared" si="768"/>
        <v>●</v>
      </c>
      <c r="AP1198" s="100" t="str">
        <f t="shared" si="773"/>
        <v>●</v>
      </c>
      <c r="AQ1198" s="100" t="str">
        <f t="shared" si="769"/>
        <v>●</v>
      </c>
      <c r="AR1198" s="100" t="str">
        <f t="shared" si="770"/>
        <v>●</v>
      </c>
      <c r="AS1198" s="170" t="str">
        <f t="shared" si="774"/>
        <v>●</v>
      </c>
    </row>
    <row r="1199" spans="2:45" s="100" customFormat="1" ht="14.25" customHeight="1">
      <c r="B1199" s="102" t="s">
        <v>127</v>
      </c>
      <c r="C1199" s="106">
        <v>53</v>
      </c>
      <c r="D1199" s="107">
        <v>49</v>
      </c>
      <c r="E1199" s="107">
        <v>43</v>
      </c>
      <c r="F1199" s="107">
        <v>27</v>
      </c>
      <c r="G1199" s="107">
        <f t="shared" si="776"/>
        <v>25</v>
      </c>
      <c r="H1199" s="107">
        <f t="shared" si="778"/>
        <v>-2</v>
      </c>
      <c r="I1199" s="108">
        <f t="shared" si="779"/>
        <v>-7.4074074074074066</v>
      </c>
      <c r="J1199" s="102"/>
      <c r="K1199" s="114" t="s">
        <v>127</v>
      </c>
      <c r="L1199" s="106" t="s">
        <v>313</v>
      </c>
      <c r="M1199" s="123" t="s">
        <v>337</v>
      </c>
      <c r="N1199" s="123" t="s">
        <v>337</v>
      </c>
      <c r="O1199" s="116" t="s">
        <v>337</v>
      </c>
      <c r="P1199" s="107" t="str">
        <f t="shared" si="777"/>
        <v>x</v>
      </c>
      <c r="Q1199" s="107" t="str">
        <f t="shared" si="780"/>
        <v>x</v>
      </c>
      <c r="R1199" s="108" t="str">
        <f t="shared" si="781"/>
        <v>x</v>
      </c>
      <c r="S1199" s="108"/>
      <c r="W1199" s="100" t="s">
        <v>360</v>
      </c>
      <c r="X1199" s="100">
        <v>59</v>
      </c>
      <c r="Y1199" s="100">
        <v>43</v>
      </c>
      <c r="Z1199" s="100">
        <v>53</v>
      </c>
      <c r="AA1199" s="100">
        <v>49</v>
      </c>
      <c r="AC1199" s="100" t="s">
        <v>360</v>
      </c>
      <c r="AD1199" s="100">
        <v>1</v>
      </c>
      <c r="AE1199" s="100" t="s">
        <v>313</v>
      </c>
      <c r="AF1199" s="100" t="s">
        <v>313</v>
      </c>
      <c r="AG1199" s="100" t="s">
        <v>313</v>
      </c>
      <c r="AJ1199" s="100" t="str">
        <f t="shared" si="772"/>
        <v>●</v>
      </c>
      <c r="AK1199" s="100" t="str">
        <f t="shared" si="766"/>
        <v>●</v>
      </c>
      <c r="AL1199" s="100" t="str">
        <f t="shared" si="775"/>
        <v>●</v>
      </c>
      <c r="AM1199" s="100" t="str">
        <f t="shared" si="768"/>
        <v>●</v>
      </c>
      <c r="AP1199" s="100" t="str">
        <f t="shared" si="773"/>
        <v>●</v>
      </c>
      <c r="AQ1199" s="100" t="str">
        <f t="shared" si="769"/>
        <v>●</v>
      </c>
      <c r="AR1199" s="100" t="str">
        <f t="shared" si="770"/>
        <v>●</v>
      </c>
      <c r="AS1199" s="170" t="str">
        <f t="shared" si="774"/>
        <v>●</v>
      </c>
    </row>
    <row r="1200" spans="2:45" s="100" customFormat="1" ht="14.25" customHeight="1">
      <c r="B1200" s="102" t="s">
        <v>128</v>
      </c>
      <c r="C1200" s="106">
        <v>33</v>
      </c>
      <c r="D1200" s="107">
        <v>55</v>
      </c>
      <c r="E1200" s="107">
        <v>39</v>
      </c>
      <c r="F1200" s="107">
        <v>36</v>
      </c>
      <c r="G1200" s="107">
        <f t="shared" si="776"/>
        <v>23</v>
      </c>
      <c r="H1200" s="107">
        <f t="shared" si="778"/>
        <v>-13</v>
      </c>
      <c r="I1200" s="108">
        <f t="shared" si="779"/>
        <v>-36.111111111111107</v>
      </c>
      <c r="J1200" s="102"/>
      <c r="K1200" s="114" t="s">
        <v>128</v>
      </c>
      <c r="L1200" s="106" t="s">
        <v>313</v>
      </c>
      <c r="M1200" s="107" t="s">
        <v>337</v>
      </c>
      <c r="N1200" s="123" t="s">
        <v>337</v>
      </c>
      <c r="O1200" s="116" t="s">
        <v>337</v>
      </c>
      <c r="P1200" s="107" t="str">
        <f t="shared" si="777"/>
        <v>x</v>
      </c>
      <c r="Q1200" s="107" t="str">
        <f t="shared" si="780"/>
        <v>x</v>
      </c>
      <c r="R1200" s="108" t="str">
        <f t="shared" si="781"/>
        <v>x</v>
      </c>
      <c r="S1200" s="108"/>
      <c r="W1200" s="100" t="s">
        <v>361</v>
      </c>
      <c r="X1200" s="100">
        <v>30</v>
      </c>
      <c r="Y1200" s="100">
        <v>51</v>
      </c>
      <c r="Z1200" s="100">
        <v>33</v>
      </c>
      <c r="AA1200" s="100">
        <v>55</v>
      </c>
      <c r="AC1200" s="100" t="s">
        <v>361</v>
      </c>
      <c r="AD1200" s="100">
        <v>1</v>
      </c>
      <c r="AE1200" s="100">
        <v>1</v>
      </c>
      <c r="AF1200" s="100" t="s">
        <v>313</v>
      </c>
      <c r="AG1200" s="100" t="s">
        <v>313</v>
      </c>
      <c r="AJ1200" s="100" t="str">
        <f t="shared" si="772"/>
        <v>●</v>
      </c>
      <c r="AK1200" s="100" t="str">
        <f t="shared" si="766"/>
        <v>●</v>
      </c>
      <c r="AL1200" s="100" t="str">
        <f t="shared" si="775"/>
        <v>●</v>
      </c>
      <c r="AM1200" s="100" t="str">
        <f t="shared" si="768"/>
        <v>●</v>
      </c>
      <c r="AP1200" s="100" t="str">
        <f t="shared" si="773"/>
        <v>●</v>
      </c>
      <c r="AQ1200" s="100" t="str">
        <f t="shared" si="769"/>
        <v>●</v>
      </c>
      <c r="AR1200" s="100" t="str">
        <f t="shared" si="770"/>
        <v>●</v>
      </c>
      <c r="AS1200" s="170" t="str">
        <f t="shared" si="774"/>
        <v>●</v>
      </c>
    </row>
    <row r="1201" spans="2:45" s="100" customFormat="1" ht="14.25" customHeight="1">
      <c r="B1201" s="102" t="s">
        <v>129</v>
      </c>
      <c r="C1201" s="106">
        <v>49</v>
      </c>
      <c r="D1201" s="107">
        <v>45</v>
      </c>
      <c r="E1201" s="107">
        <v>37</v>
      </c>
      <c r="F1201" s="107">
        <v>39</v>
      </c>
      <c r="G1201" s="107">
        <f t="shared" si="776"/>
        <v>21</v>
      </c>
      <c r="H1201" s="107">
        <f t="shared" si="778"/>
        <v>-18</v>
      </c>
      <c r="I1201" s="108">
        <f t="shared" si="779"/>
        <v>-46.153846153846153</v>
      </c>
      <c r="J1201" s="102"/>
      <c r="K1201" s="114" t="s">
        <v>129</v>
      </c>
      <c r="L1201" s="120" t="s">
        <v>313</v>
      </c>
      <c r="M1201" s="107" t="s">
        <v>337</v>
      </c>
      <c r="N1201" s="123" t="s">
        <v>337</v>
      </c>
      <c r="O1201" s="116" t="s">
        <v>337</v>
      </c>
      <c r="P1201" s="107" t="str">
        <f t="shared" si="777"/>
        <v>x</v>
      </c>
      <c r="Q1201" s="107" t="str">
        <f t="shared" si="780"/>
        <v>x</v>
      </c>
      <c r="R1201" s="108" t="str">
        <f t="shared" si="781"/>
        <v>x</v>
      </c>
      <c r="S1201" s="108"/>
      <c r="W1201" s="100" t="s">
        <v>362</v>
      </c>
      <c r="X1201" s="100">
        <v>45</v>
      </c>
      <c r="Y1201" s="100">
        <v>27</v>
      </c>
      <c r="Z1201" s="100">
        <v>49</v>
      </c>
      <c r="AA1201" s="100">
        <v>45</v>
      </c>
      <c r="AC1201" s="100" t="s">
        <v>362</v>
      </c>
      <c r="AD1201" s="100" t="s">
        <v>313</v>
      </c>
      <c r="AE1201" s="100">
        <v>1</v>
      </c>
      <c r="AF1201" s="100" t="s">
        <v>313</v>
      </c>
      <c r="AG1201" s="100" t="s">
        <v>313</v>
      </c>
      <c r="AJ1201" s="100" t="str">
        <f t="shared" si="772"/>
        <v>●</v>
      </c>
      <c r="AK1201" s="100" t="str">
        <f t="shared" si="766"/>
        <v>●</v>
      </c>
      <c r="AL1201" s="100" t="str">
        <f t="shared" si="775"/>
        <v>●</v>
      </c>
      <c r="AM1201" s="100" t="str">
        <f t="shared" si="768"/>
        <v>●</v>
      </c>
      <c r="AP1201" s="100" t="str">
        <f t="shared" si="773"/>
        <v>○</v>
      </c>
      <c r="AQ1201" s="100" t="str">
        <f t="shared" si="769"/>
        <v>●</v>
      </c>
      <c r="AR1201" s="100" t="str">
        <f t="shared" si="770"/>
        <v>●</v>
      </c>
      <c r="AS1201" s="170" t="str">
        <f t="shared" si="774"/>
        <v>●</v>
      </c>
    </row>
    <row r="1202" spans="2:45" s="100" customFormat="1" ht="14.25" customHeight="1">
      <c r="B1202" s="102" t="s">
        <v>130</v>
      </c>
      <c r="C1202" s="106">
        <v>24</v>
      </c>
      <c r="D1202" s="107">
        <v>35</v>
      </c>
      <c r="E1202" s="107">
        <v>44</v>
      </c>
      <c r="F1202" s="107">
        <v>38</v>
      </c>
      <c r="G1202" s="107">
        <f t="shared" si="776"/>
        <v>25</v>
      </c>
      <c r="H1202" s="107">
        <f t="shared" si="778"/>
        <v>-13</v>
      </c>
      <c r="I1202" s="108">
        <f t="shared" si="779"/>
        <v>-34.210526315789473</v>
      </c>
      <c r="J1202" s="102"/>
      <c r="K1202" s="114" t="s">
        <v>130</v>
      </c>
      <c r="L1202" s="106">
        <v>1</v>
      </c>
      <c r="M1202" s="123" t="s">
        <v>337</v>
      </c>
      <c r="N1202" s="107" t="s">
        <v>337</v>
      </c>
      <c r="O1202" s="116" t="s">
        <v>337</v>
      </c>
      <c r="P1202" s="107" t="str">
        <f t="shared" si="777"/>
        <v>x</v>
      </c>
      <c r="Q1202" s="107" t="str">
        <f t="shared" si="780"/>
        <v>x</v>
      </c>
      <c r="R1202" s="108" t="str">
        <f t="shared" si="781"/>
        <v>x</v>
      </c>
      <c r="S1202" s="108"/>
      <c r="W1202" s="100" t="s">
        <v>363</v>
      </c>
      <c r="X1202" s="100">
        <v>72</v>
      </c>
      <c r="Y1202" s="100">
        <v>35</v>
      </c>
      <c r="Z1202" s="100">
        <v>24</v>
      </c>
      <c r="AA1202" s="100">
        <v>35</v>
      </c>
      <c r="AC1202" s="100" t="s">
        <v>363</v>
      </c>
      <c r="AD1202" s="100">
        <v>1</v>
      </c>
      <c r="AE1202" s="100" t="s">
        <v>313</v>
      </c>
      <c r="AF1202" s="100">
        <v>1</v>
      </c>
      <c r="AG1202" s="100" t="s">
        <v>313</v>
      </c>
      <c r="AJ1202" s="100" t="str">
        <f t="shared" si="772"/>
        <v>●</v>
      </c>
      <c r="AK1202" s="100" t="str">
        <f t="shared" si="766"/>
        <v>○</v>
      </c>
      <c r="AL1202" s="100" t="str">
        <f>IF(E1202=Z1202,"○","●")</f>
        <v>●</v>
      </c>
      <c r="AM1202" s="100" t="str">
        <f t="shared" si="768"/>
        <v>●</v>
      </c>
      <c r="AP1202" s="100" t="str">
        <f t="shared" si="773"/>
        <v>○</v>
      </c>
      <c r="AQ1202" s="100" t="str">
        <f t="shared" si="769"/>
        <v>●</v>
      </c>
      <c r="AR1202" s="100" t="str">
        <f t="shared" si="770"/>
        <v>●</v>
      </c>
      <c r="AS1202" s="170" t="str">
        <f t="shared" si="774"/>
        <v>●</v>
      </c>
    </row>
    <row r="1203" spans="2:45" s="100" customFormat="1" ht="14.25" customHeight="1">
      <c r="B1203" s="102" t="s">
        <v>131</v>
      </c>
      <c r="C1203" s="106">
        <v>38</v>
      </c>
      <c r="D1203" s="107">
        <v>25</v>
      </c>
      <c r="E1203" s="107">
        <v>32</v>
      </c>
      <c r="F1203" s="107">
        <v>42</v>
      </c>
      <c r="G1203" s="107">
        <f t="shared" si="776"/>
        <v>41</v>
      </c>
      <c r="H1203" s="107">
        <f t="shared" si="778"/>
        <v>-1</v>
      </c>
      <c r="I1203" s="108">
        <f t="shared" si="779"/>
        <v>-2.3809523809523809</v>
      </c>
      <c r="J1203" s="102"/>
      <c r="K1203" s="114" t="s">
        <v>131</v>
      </c>
      <c r="L1203" s="106" t="s">
        <v>313</v>
      </c>
      <c r="M1203" s="107" t="s">
        <v>337</v>
      </c>
      <c r="N1203" s="123" t="s">
        <v>337</v>
      </c>
      <c r="O1203" s="116" t="s">
        <v>337</v>
      </c>
      <c r="P1203" s="107" t="str">
        <f t="shared" si="777"/>
        <v>x</v>
      </c>
      <c r="Q1203" s="107" t="str">
        <f t="shared" si="780"/>
        <v>x</v>
      </c>
      <c r="R1203" s="108" t="str">
        <f t="shared" si="781"/>
        <v>x</v>
      </c>
      <c r="S1203" s="108"/>
      <c r="W1203" s="100" t="s">
        <v>364</v>
      </c>
      <c r="X1203" s="100">
        <v>53</v>
      </c>
      <c r="Y1203" s="100">
        <v>64</v>
      </c>
      <c r="Z1203" s="100">
        <v>38</v>
      </c>
      <c r="AA1203" s="100">
        <v>25</v>
      </c>
      <c r="AC1203" s="100" t="s">
        <v>364</v>
      </c>
      <c r="AD1203" s="100">
        <v>2</v>
      </c>
      <c r="AE1203" s="100">
        <v>2</v>
      </c>
      <c r="AF1203" s="100" t="s">
        <v>313</v>
      </c>
      <c r="AG1203" s="100" t="s">
        <v>313</v>
      </c>
      <c r="AJ1203" s="100" t="str">
        <f t="shared" si="772"/>
        <v>●</v>
      </c>
      <c r="AK1203" s="100" t="str">
        <f t="shared" si="766"/>
        <v>●</v>
      </c>
      <c r="AL1203" s="100" t="str">
        <f t="shared" ref="AL1203:AL1211" si="782">IF(E1203=Z1203,"○","●")</f>
        <v>●</v>
      </c>
      <c r="AM1203" s="100" t="str">
        <f t="shared" si="768"/>
        <v>●</v>
      </c>
      <c r="AP1203" s="100" t="str">
        <f t="shared" si="773"/>
        <v>●</v>
      </c>
      <c r="AQ1203" s="100" t="str">
        <f t="shared" si="769"/>
        <v>●</v>
      </c>
      <c r="AR1203" s="100" t="str">
        <f t="shared" si="770"/>
        <v>●</v>
      </c>
      <c r="AS1203" s="170" t="str">
        <f t="shared" si="774"/>
        <v>●</v>
      </c>
    </row>
    <row r="1204" spans="2:45" s="100" customFormat="1" ht="14.25" customHeight="1">
      <c r="B1204" s="102" t="s">
        <v>132</v>
      </c>
      <c r="C1204" s="106">
        <v>66</v>
      </c>
      <c r="D1204" s="107">
        <v>38</v>
      </c>
      <c r="E1204" s="107">
        <v>26</v>
      </c>
      <c r="F1204" s="107">
        <v>33</v>
      </c>
      <c r="G1204" s="107">
        <f t="shared" si="776"/>
        <v>41</v>
      </c>
      <c r="H1204" s="107">
        <f t="shared" si="778"/>
        <v>8</v>
      </c>
      <c r="I1204" s="108">
        <f t="shared" si="779"/>
        <v>24.242424242424242</v>
      </c>
      <c r="J1204" s="102"/>
      <c r="K1204" s="114" t="s">
        <v>132</v>
      </c>
      <c r="L1204" s="106">
        <v>3</v>
      </c>
      <c r="M1204" s="107" t="s">
        <v>337</v>
      </c>
      <c r="N1204" s="107" t="s">
        <v>337</v>
      </c>
      <c r="O1204" s="116" t="s">
        <v>337</v>
      </c>
      <c r="P1204" s="107" t="str">
        <f t="shared" si="777"/>
        <v>x</v>
      </c>
      <c r="Q1204" s="107" t="str">
        <f t="shared" si="780"/>
        <v>x</v>
      </c>
      <c r="R1204" s="108" t="str">
        <f t="shared" si="781"/>
        <v>x</v>
      </c>
      <c r="S1204" s="108"/>
      <c r="W1204" s="100" t="s">
        <v>365</v>
      </c>
      <c r="X1204" s="100">
        <v>64</v>
      </c>
      <c r="Y1204" s="100">
        <v>54</v>
      </c>
      <c r="Z1204" s="100">
        <v>66</v>
      </c>
      <c r="AA1204" s="100">
        <v>38</v>
      </c>
      <c r="AC1204" s="100" t="s">
        <v>365</v>
      </c>
      <c r="AD1204" s="100">
        <v>4</v>
      </c>
      <c r="AE1204" s="100">
        <v>1</v>
      </c>
      <c r="AF1204" s="100">
        <v>3</v>
      </c>
      <c r="AG1204" s="100" t="s">
        <v>313</v>
      </c>
      <c r="AJ1204" s="100" t="str">
        <f t="shared" si="772"/>
        <v>●</v>
      </c>
      <c r="AK1204" s="100" t="str">
        <f t="shared" si="766"/>
        <v>●</v>
      </c>
      <c r="AL1204" s="100" t="str">
        <f t="shared" si="782"/>
        <v>●</v>
      </c>
      <c r="AM1204" s="100" t="str">
        <f t="shared" si="768"/>
        <v>●</v>
      </c>
      <c r="AP1204" s="100" t="str">
        <f t="shared" si="773"/>
        <v>●</v>
      </c>
      <c r="AQ1204" s="100" t="str">
        <f t="shared" si="769"/>
        <v>●</v>
      </c>
      <c r="AR1204" s="100" t="str">
        <f t="shared" si="770"/>
        <v>●</v>
      </c>
      <c r="AS1204" s="170" t="str">
        <f t="shared" si="774"/>
        <v>●</v>
      </c>
    </row>
    <row r="1205" spans="2:45" s="100" customFormat="1" ht="14.25" customHeight="1">
      <c r="B1205" s="102" t="s">
        <v>133</v>
      </c>
      <c r="C1205" s="106">
        <v>49</v>
      </c>
      <c r="D1205" s="107">
        <v>66</v>
      </c>
      <c r="E1205" s="107">
        <v>35</v>
      </c>
      <c r="F1205" s="107">
        <v>25</v>
      </c>
      <c r="G1205" s="107">
        <f t="shared" si="776"/>
        <v>32</v>
      </c>
      <c r="H1205" s="107">
        <f t="shared" si="778"/>
        <v>7</v>
      </c>
      <c r="I1205" s="108">
        <f t="shared" si="779"/>
        <v>28.000000000000004</v>
      </c>
      <c r="J1205" s="102"/>
      <c r="K1205" s="114" t="s">
        <v>133</v>
      </c>
      <c r="L1205" s="106">
        <v>2</v>
      </c>
      <c r="M1205" s="107" t="s">
        <v>337</v>
      </c>
      <c r="N1205" s="107" t="s">
        <v>337</v>
      </c>
      <c r="O1205" s="116" t="s">
        <v>337</v>
      </c>
      <c r="P1205" s="107" t="str">
        <f t="shared" si="777"/>
        <v>x</v>
      </c>
      <c r="Q1205" s="107" t="str">
        <f t="shared" si="780"/>
        <v>x</v>
      </c>
      <c r="R1205" s="108" t="str">
        <f t="shared" si="781"/>
        <v>x</v>
      </c>
      <c r="S1205" s="108"/>
      <c r="W1205" s="99" t="s">
        <v>366</v>
      </c>
      <c r="X1205" s="99">
        <v>70</v>
      </c>
      <c r="Y1205" s="99">
        <v>65</v>
      </c>
      <c r="Z1205" s="99">
        <v>49</v>
      </c>
      <c r="AA1205" s="99">
        <v>66</v>
      </c>
      <c r="AB1205" s="99"/>
      <c r="AC1205" s="99" t="s">
        <v>366</v>
      </c>
      <c r="AD1205" s="99">
        <v>1</v>
      </c>
      <c r="AE1205" s="99">
        <v>2</v>
      </c>
      <c r="AF1205" s="99">
        <v>2</v>
      </c>
      <c r="AG1205" s="99" t="s">
        <v>313</v>
      </c>
      <c r="AJ1205" s="100" t="str">
        <f t="shared" si="772"/>
        <v>●</v>
      </c>
      <c r="AK1205" s="100" t="str">
        <f t="shared" si="766"/>
        <v>●</v>
      </c>
      <c r="AL1205" s="100" t="str">
        <f t="shared" si="782"/>
        <v>●</v>
      </c>
      <c r="AM1205" s="100" t="str">
        <f t="shared" si="768"/>
        <v>●</v>
      </c>
      <c r="AP1205" s="100" t="str">
        <f t="shared" si="773"/>
        <v>●</v>
      </c>
      <c r="AQ1205" s="100" t="str">
        <f t="shared" si="769"/>
        <v>●</v>
      </c>
      <c r="AR1205" s="100" t="str">
        <f t="shared" si="770"/>
        <v>●</v>
      </c>
      <c r="AS1205" s="170" t="str">
        <f t="shared" si="774"/>
        <v>●</v>
      </c>
    </row>
    <row r="1206" spans="2:45" s="100" customFormat="1" ht="14.25" customHeight="1">
      <c r="B1206" s="102" t="s">
        <v>134</v>
      </c>
      <c r="C1206" s="106">
        <v>61</v>
      </c>
      <c r="D1206" s="107">
        <v>52</v>
      </c>
      <c r="E1206" s="107">
        <v>59</v>
      </c>
      <c r="F1206" s="107">
        <v>39</v>
      </c>
      <c r="G1206" s="107">
        <f t="shared" si="776"/>
        <v>29</v>
      </c>
      <c r="H1206" s="107">
        <f t="shared" si="778"/>
        <v>-10</v>
      </c>
      <c r="I1206" s="108">
        <f t="shared" si="779"/>
        <v>-25.641025641025639</v>
      </c>
      <c r="J1206" s="102"/>
      <c r="K1206" s="114" t="s">
        <v>134</v>
      </c>
      <c r="L1206" s="106">
        <v>1</v>
      </c>
      <c r="M1206" s="107" t="s">
        <v>337</v>
      </c>
      <c r="N1206" s="107" t="s">
        <v>337</v>
      </c>
      <c r="O1206" s="116" t="s">
        <v>337</v>
      </c>
      <c r="P1206" s="107" t="str">
        <f t="shared" si="777"/>
        <v>x</v>
      </c>
      <c r="Q1206" s="107" t="str">
        <f t="shared" si="780"/>
        <v>x</v>
      </c>
      <c r="R1206" s="108" t="str">
        <f t="shared" si="781"/>
        <v>x</v>
      </c>
      <c r="S1206" s="108"/>
      <c r="W1206" s="100" t="s">
        <v>367</v>
      </c>
      <c r="X1206" s="100">
        <v>76</v>
      </c>
      <c r="Y1206" s="100">
        <v>58</v>
      </c>
      <c r="Z1206" s="100">
        <v>61</v>
      </c>
      <c r="AA1206" s="100">
        <v>52</v>
      </c>
      <c r="AC1206" s="100" t="s">
        <v>367</v>
      </c>
      <c r="AD1206" s="100">
        <v>6</v>
      </c>
      <c r="AE1206" s="100">
        <v>1</v>
      </c>
      <c r="AF1206" s="100">
        <v>1</v>
      </c>
      <c r="AG1206" s="100" t="s">
        <v>313</v>
      </c>
      <c r="AJ1206" s="100" t="str">
        <f t="shared" si="772"/>
        <v>●</v>
      </c>
      <c r="AK1206" s="100" t="str">
        <f t="shared" si="766"/>
        <v>●</v>
      </c>
      <c r="AL1206" s="100" t="str">
        <f t="shared" si="782"/>
        <v>●</v>
      </c>
      <c r="AM1206" s="100" t="str">
        <f t="shared" si="768"/>
        <v>●</v>
      </c>
      <c r="AP1206" s="100" t="str">
        <f t="shared" si="773"/>
        <v>●</v>
      </c>
      <c r="AQ1206" s="100" t="str">
        <f t="shared" si="769"/>
        <v>●</v>
      </c>
      <c r="AR1206" s="100" t="str">
        <f t="shared" si="770"/>
        <v>●</v>
      </c>
      <c r="AS1206" s="170" t="str">
        <f t="shared" si="774"/>
        <v>●</v>
      </c>
    </row>
    <row r="1207" spans="2:45" s="100" customFormat="1" ht="14.25" customHeight="1">
      <c r="B1207" s="102" t="s">
        <v>135</v>
      </c>
      <c r="C1207" s="106">
        <v>52</v>
      </c>
      <c r="D1207" s="107">
        <v>52</v>
      </c>
      <c r="E1207" s="107">
        <v>44</v>
      </c>
      <c r="F1207" s="107">
        <v>55</v>
      </c>
      <c r="G1207" s="107">
        <f t="shared" si="776"/>
        <v>27</v>
      </c>
      <c r="H1207" s="107">
        <f t="shared" si="778"/>
        <v>-28</v>
      </c>
      <c r="I1207" s="108">
        <f t="shared" si="779"/>
        <v>-50.909090909090907</v>
      </c>
      <c r="J1207" s="102"/>
      <c r="K1207" s="114" t="s">
        <v>135</v>
      </c>
      <c r="L1207" s="106" t="s">
        <v>313</v>
      </c>
      <c r="M1207" s="107" t="s">
        <v>337</v>
      </c>
      <c r="N1207" s="123" t="s">
        <v>337</v>
      </c>
      <c r="O1207" s="116" t="s">
        <v>337</v>
      </c>
      <c r="P1207" s="107" t="str">
        <f t="shared" si="777"/>
        <v>x</v>
      </c>
      <c r="Q1207" s="107" t="str">
        <f t="shared" si="780"/>
        <v>x</v>
      </c>
      <c r="R1207" s="108" t="str">
        <f t="shared" si="781"/>
        <v>x</v>
      </c>
      <c r="S1207" s="108"/>
      <c r="W1207" s="100" t="s">
        <v>368</v>
      </c>
      <c r="X1207" s="100">
        <v>57</v>
      </c>
      <c r="Y1207" s="100">
        <v>68</v>
      </c>
      <c r="Z1207" s="100">
        <v>52</v>
      </c>
      <c r="AA1207" s="100">
        <v>52</v>
      </c>
      <c r="AC1207" s="100" t="s">
        <v>368</v>
      </c>
      <c r="AD1207" s="100">
        <v>2</v>
      </c>
      <c r="AE1207" s="100">
        <v>4</v>
      </c>
      <c r="AF1207" s="100" t="s">
        <v>313</v>
      </c>
      <c r="AG1207" s="100" t="s">
        <v>313</v>
      </c>
      <c r="AJ1207" s="100" t="str">
        <f t="shared" si="772"/>
        <v>●</v>
      </c>
      <c r="AK1207" s="100" t="str">
        <f t="shared" si="766"/>
        <v>●</v>
      </c>
      <c r="AL1207" s="100" t="str">
        <f t="shared" si="782"/>
        <v>●</v>
      </c>
      <c r="AM1207" s="100" t="str">
        <f t="shared" si="768"/>
        <v>●</v>
      </c>
      <c r="AP1207" s="100" t="str">
        <f t="shared" si="773"/>
        <v>●</v>
      </c>
      <c r="AQ1207" s="100" t="str">
        <f t="shared" si="769"/>
        <v>●</v>
      </c>
      <c r="AR1207" s="100" t="str">
        <f t="shared" si="770"/>
        <v>●</v>
      </c>
      <c r="AS1207" s="170" t="str">
        <f t="shared" si="774"/>
        <v>●</v>
      </c>
    </row>
    <row r="1208" spans="2:45" s="100" customFormat="1" ht="14.25" customHeight="1">
      <c r="B1208" s="102" t="s">
        <v>136</v>
      </c>
      <c r="C1208" s="106">
        <v>55</v>
      </c>
      <c r="D1208" s="107">
        <v>52</v>
      </c>
      <c r="E1208" s="107">
        <v>46</v>
      </c>
      <c r="F1208" s="107">
        <v>42</v>
      </c>
      <c r="G1208" s="107">
        <f t="shared" si="776"/>
        <v>46</v>
      </c>
      <c r="H1208" s="107">
        <f t="shared" si="778"/>
        <v>4</v>
      </c>
      <c r="I1208" s="108">
        <f t="shared" si="779"/>
        <v>9.5238095238095237</v>
      </c>
      <c r="J1208" s="102"/>
      <c r="K1208" s="114" t="s">
        <v>136</v>
      </c>
      <c r="L1208" s="120">
        <v>4</v>
      </c>
      <c r="M1208" s="107" t="s">
        <v>337</v>
      </c>
      <c r="N1208" s="107" t="s">
        <v>337</v>
      </c>
      <c r="O1208" s="116" t="s">
        <v>337</v>
      </c>
      <c r="P1208" s="107" t="str">
        <f t="shared" si="777"/>
        <v>x</v>
      </c>
      <c r="Q1208" s="107" t="str">
        <f t="shared" si="780"/>
        <v>x</v>
      </c>
      <c r="R1208" s="108" t="str">
        <f t="shared" si="781"/>
        <v>x</v>
      </c>
      <c r="S1208" s="108"/>
      <c r="W1208" s="100" t="s">
        <v>369</v>
      </c>
      <c r="X1208" s="100">
        <v>52</v>
      </c>
      <c r="Y1208" s="100">
        <v>47</v>
      </c>
      <c r="Z1208" s="100">
        <v>55</v>
      </c>
      <c r="AA1208" s="100">
        <v>52</v>
      </c>
      <c r="AC1208" s="100" t="s">
        <v>369</v>
      </c>
      <c r="AD1208" s="100" t="s">
        <v>313</v>
      </c>
      <c r="AE1208" s="100">
        <v>2</v>
      </c>
      <c r="AF1208" s="100">
        <v>4</v>
      </c>
      <c r="AG1208" s="100" t="s">
        <v>313</v>
      </c>
      <c r="AJ1208" s="100" t="str">
        <f t="shared" si="772"/>
        <v>●</v>
      </c>
      <c r="AK1208" s="100" t="str">
        <f t="shared" si="766"/>
        <v>●</v>
      </c>
      <c r="AL1208" s="100" t="str">
        <f t="shared" si="782"/>
        <v>●</v>
      </c>
      <c r="AM1208" s="100" t="str">
        <f t="shared" si="768"/>
        <v>●</v>
      </c>
      <c r="AP1208" s="100" t="str">
        <f t="shared" si="773"/>
        <v>●</v>
      </c>
      <c r="AQ1208" s="100" t="str">
        <f t="shared" si="769"/>
        <v>●</v>
      </c>
      <c r="AR1208" s="100" t="str">
        <f t="shared" si="770"/>
        <v>●</v>
      </c>
      <c r="AS1208" s="170" t="str">
        <f t="shared" si="774"/>
        <v>●</v>
      </c>
    </row>
    <row r="1209" spans="2:45" s="100" customFormat="1" ht="14.25" customHeight="1">
      <c r="B1209" s="102" t="s">
        <v>137</v>
      </c>
      <c r="C1209" s="106">
        <v>37</v>
      </c>
      <c r="D1209" s="107">
        <v>40</v>
      </c>
      <c r="E1209" s="107">
        <v>44</v>
      </c>
      <c r="F1209" s="107">
        <v>41</v>
      </c>
      <c r="G1209" s="107">
        <f t="shared" si="776"/>
        <v>33</v>
      </c>
      <c r="H1209" s="107">
        <f t="shared" si="778"/>
        <v>-8</v>
      </c>
      <c r="I1209" s="108">
        <f t="shared" si="779"/>
        <v>-19.512195121951219</v>
      </c>
      <c r="J1209" s="102"/>
      <c r="K1209" s="114" t="s">
        <v>137</v>
      </c>
      <c r="L1209" s="120">
        <v>1</v>
      </c>
      <c r="M1209" s="123" t="s">
        <v>337</v>
      </c>
      <c r="N1209" s="107" t="s">
        <v>337</v>
      </c>
      <c r="O1209" s="116" t="s">
        <v>337</v>
      </c>
      <c r="P1209" s="107" t="str">
        <f t="shared" si="777"/>
        <v>x</v>
      </c>
      <c r="Q1209" s="107" t="str">
        <f t="shared" si="780"/>
        <v>x</v>
      </c>
      <c r="R1209" s="108" t="str">
        <f t="shared" si="781"/>
        <v>x</v>
      </c>
      <c r="S1209" s="108"/>
      <c r="W1209" s="100" t="s">
        <v>370</v>
      </c>
      <c r="X1209" s="100">
        <v>24</v>
      </c>
      <c r="Y1209" s="100">
        <v>38</v>
      </c>
      <c r="Z1209" s="100">
        <v>37</v>
      </c>
      <c r="AA1209" s="100">
        <v>40</v>
      </c>
      <c r="AC1209" s="100" t="s">
        <v>370</v>
      </c>
      <c r="AD1209" s="100" t="s">
        <v>313</v>
      </c>
      <c r="AE1209" s="100" t="s">
        <v>313</v>
      </c>
      <c r="AF1209" s="100">
        <v>1</v>
      </c>
      <c r="AG1209" s="100" t="s">
        <v>313</v>
      </c>
      <c r="AJ1209" s="100" t="str">
        <f t="shared" si="772"/>
        <v>●</v>
      </c>
      <c r="AK1209" s="100" t="str">
        <f t="shared" si="766"/>
        <v>●</v>
      </c>
      <c r="AL1209" s="100" t="str">
        <f t="shared" si="782"/>
        <v>●</v>
      </c>
      <c r="AM1209" s="100" t="str">
        <f t="shared" si="768"/>
        <v>●</v>
      </c>
      <c r="AP1209" s="100" t="str">
        <f t="shared" si="773"/>
        <v>●</v>
      </c>
      <c r="AQ1209" s="100" t="str">
        <f t="shared" si="769"/>
        <v>●</v>
      </c>
      <c r="AR1209" s="100" t="str">
        <f t="shared" si="770"/>
        <v>●</v>
      </c>
      <c r="AS1209" s="170" t="str">
        <f t="shared" si="774"/>
        <v>●</v>
      </c>
    </row>
    <row r="1210" spans="2:45" s="100" customFormat="1" ht="14.25" customHeight="1">
      <c r="B1210" s="102" t="s">
        <v>138</v>
      </c>
      <c r="C1210" s="106">
        <v>27</v>
      </c>
      <c r="D1210" s="107">
        <v>20</v>
      </c>
      <c r="E1210" s="107">
        <v>33</v>
      </c>
      <c r="F1210" s="107">
        <v>30</v>
      </c>
      <c r="G1210" s="107">
        <f t="shared" si="776"/>
        <v>39</v>
      </c>
      <c r="H1210" s="107">
        <f t="shared" si="778"/>
        <v>9</v>
      </c>
      <c r="I1210" s="108">
        <f t="shared" si="779"/>
        <v>30</v>
      </c>
      <c r="J1210" s="102"/>
      <c r="K1210" s="114" t="s">
        <v>138</v>
      </c>
      <c r="L1210" s="120" t="s">
        <v>313</v>
      </c>
      <c r="M1210" s="123" t="s">
        <v>337</v>
      </c>
      <c r="N1210" s="123" t="s">
        <v>337</v>
      </c>
      <c r="O1210" s="116" t="s">
        <v>337</v>
      </c>
      <c r="P1210" s="107" t="str">
        <f t="shared" si="777"/>
        <v>x</v>
      </c>
      <c r="Q1210" s="107" t="str">
        <f t="shared" si="780"/>
        <v>x</v>
      </c>
      <c r="R1210" s="108" t="str">
        <f t="shared" si="781"/>
        <v>x</v>
      </c>
      <c r="S1210" s="108"/>
      <c r="W1210" s="100" t="s">
        <v>371</v>
      </c>
      <c r="X1210" s="100">
        <v>21</v>
      </c>
      <c r="Y1210" s="100">
        <v>17</v>
      </c>
      <c r="Z1210" s="100">
        <v>27</v>
      </c>
      <c r="AA1210" s="100">
        <v>20</v>
      </c>
      <c r="AC1210" s="100" t="s">
        <v>371</v>
      </c>
      <c r="AD1210" s="100" t="s">
        <v>313</v>
      </c>
      <c r="AE1210" s="100" t="s">
        <v>313</v>
      </c>
      <c r="AF1210" s="100" t="s">
        <v>313</v>
      </c>
      <c r="AG1210" s="100" t="s">
        <v>313</v>
      </c>
      <c r="AJ1210" s="100" t="str">
        <f t="shared" si="772"/>
        <v>●</v>
      </c>
      <c r="AK1210" s="100" t="str">
        <f t="shared" si="766"/>
        <v>●</v>
      </c>
      <c r="AL1210" s="100" t="str">
        <f t="shared" si="782"/>
        <v>●</v>
      </c>
      <c r="AM1210" s="100" t="str">
        <f t="shared" si="768"/>
        <v>●</v>
      </c>
      <c r="AP1210" s="100" t="str">
        <f t="shared" si="773"/>
        <v>○</v>
      </c>
      <c r="AQ1210" s="100" t="str">
        <f t="shared" si="769"/>
        <v>●</v>
      </c>
      <c r="AR1210" s="100" t="str">
        <f t="shared" si="770"/>
        <v>●</v>
      </c>
      <c r="AS1210" s="170" t="str">
        <f t="shared" si="774"/>
        <v>●</v>
      </c>
    </row>
    <row r="1211" spans="2:45" s="100" customFormat="1" ht="14.25" customHeight="1">
      <c r="B1211" s="102" t="s">
        <v>110</v>
      </c>
      <c r="C1211" s="106">
        <v>16</v>
      </c>
      <c r="D1211" s="107">
        <v>19</v>
      </c>
      <c r="E1211" s="107">
        <v>22</v>
      </c>
      <c r="F1211" s="107">
        <v>24</v>
      </c>
      <c r="G1211" s="107">
        <f t="shared" si="776"/>
        <v>31</v>
      </c>
      <c r="H1211" s="107">
        <f t="shared" si="778"/>
        <v>7</v>
      </c>
      <c r="I1211" s="108">
        <f t="shared" si="779"/>
        <v>29.166666666666668</v>
      </c>
      <c r="J1211" s="102"/>
      <c r="K1211" s="114" t="s">
        <v>110</v>
      </c>
      <c r="L1211" s="120" t="s">
        <v>313</v>
      </c>
      <c r="M1211" s="123" t="s">
        <v>337</v>
      </c>
      <c r="N1211" s="123" t="s">
        <v>337</v>
      </c>
      <c r="O1211" s="116" t="s">
        <v>337</v>
      </c>
      <c r="P1211" s="107" t="str">
        <f t="shared" si="777"/>
        <v>x</v>
      </c>
      <c r="Q1211" s="107" t="str">
        <f t="shared" si="780"/>
        <v>x</v>
      </c>
      <c r="R1211" s="108" t="str">
        <f t="shared" si="781"/>
        <v>x</v>
      </c>
      <c r="S1211" s="108"/>
      <c r="W1211" s="100" t="s">
        <v>378</v>
      </c>
      <c r="X1211" s="100">
        <v>12</v>
      </c>
      <c r="Y1211" s="100">
        <v>15</v>
      </c>
      <c r="Z1211" s="100">
        <v>16</v>
      </c>
      <c r="AA1211" s="100">
        <v>19</v>
      </c>
      <c r="AC1211" s="100" t="s">
        <v>378</v>
      </c>
      <c r="AD1211" s="100" t="s">
        <v>313</v>
      </c>
      <c r="AE1211" s="100" t="s">
        <v>313</v>
      </c>
      <c r="AF1211" s="100" t="s">
        <v>313</v>
      </c>
      <c r="AG1211" s="100" t="s">
        <v>313</v>
      </c>
      <c r="AJ1211" s="100" t="str">
        <f t="shared" si="772"/>
        <v>●</v>
      </c>
      <c r="AK1211" s="100" t="str">
        <f t="shared" si="766"/>
        <v>●</v>
      </c>
      <c r="AL1211" s="100" t="str">
        <f t="shared" si="782"/>
        <v>●</v>
      </c>
      <c r="AM1211" s="100" t="str">
        <f t="shared" si="768"/>
        <v>●</v>
      </c>
      <c r="AP1211" s="100" t="str">
        <f t="shared" si="773"/>
        <v>○</v>
      </c>
      <c r="AQ1211" s="100" t="str">
        <f t="shared" si="769"/>
        <v>●</v>
      </c>
      <c r="AR1211" s="100" t="str">
        <f t="shared" si="770"/>
        <v>●</v>
      </c>
      <c r="AS1211" s="170" t="str">
        <f t="shared" si="774"/>
        <v>●</v>
      </c>
    </row>
    <row r="1212" spans="2:45" s="100" customFormat="1" ht="14.25" customHeight="1">
      <c r="B1212" s="119" t="s">
        <v>111</v>
      </c>
      <c r="C1212" s="120" t="s">
        <v>313</v>
      </c>
      <c r="D1212" s="116" t="s">
        <v>313</v>
      </c>
      <c r="E1212" s="116" t="s">
        <v>313</v>
      </c>
      <c r="F1212" s="116">
        <v>10</v>
      </c>
      <c r="G1212" s="107">
        <f t="shared" si="776"/>
        <v>15</v>
      </c>
      <c r="H1212" s="107"/>
      <c r="I1212" s="108"/>
      <c r="K1212" s="119" t="s">
        <v>111</v>
      </c>
      <c r="L1212" s="120" t="s">
        <v>313</v>
      </c>
      <c r="M1212" s="116" t="s">
        <v>313</v>
      </c>
      <c r="N1212" s="116" t="s">
        <v>313</v>
      </c>
      <c r="O1212" s="116" t="s">
        <v>337</v>
      </c>
      <c r="P1212" s="107" t="str">
        <f t="shared" si="777"/>
        <v>x</v>
      </c>
      <c r="Q1212" s="107"/>
      <c r="R1212" s="108"/>
    </row>
    <row r="1213" spans="2:45" s="100" customFormat="1" ht="14.25" customHeight="1">
      <c r="G1213" s="168"/>
      <c r="P1213" s="168"/>
    </row>
    <row r="1214" spans="2:45" s="100" customFormat="1" ht="14.25" customHeight="1">
      <c r="G1214" s="168"/>
      <c r="P1214" s="168"/>
    </row>
    <row r="1215" spans="2:45" s="99" customFormat="1" ht="14.25" customHeight="1">
      <c r="B1215" s="99" t="str">
        <f>LEFT(B1185,LEN(B1185)-2)&amp;+"男"</f>
        <v>相生町・男</v>
      </c>
      <c r="H1215" s="99" t="s">
        <v>805</v>
      </c>
      <c r="I1215" s="380">
        <f>令和2年9月末住基人口!J38</f>
        <v>237</v>
      </c>
      <c r="K1215" s="99" t="str">
        <f>LEFT(K1185,LEN(K1185)-2)&amp;+"男"</f>
        <v>港町・男</v>
      </c>
      <c r="Q1215" s="99" t="s">
        <v>805</v>
      </c>
      <c r="R1215" s="380">
        <f>令和2年9月末住基人口!J39</f>
        <v>5</v>
      </c>
      <c r="W1215" s="100"/>
      <c r="X1215" s="100"/>
      <c r="Y1215" s="100"/>
      <c r="Z1215" s="100"/>
      <c r="AA1215" s="100"/>
      <c r="AB1215" s="100"/>
      <c r="AC1215" s="100"/>
      <c r="AD1215" s="100"/>
      <c r="AE1215" s="100"/>
      <c r="AF1215" s="100"/>
      <c r="AG1215" s="100"/>
    </row>
    <row r="1216" spans="2:45" s="100" customFormat="1" ht="14.25" customHeight="1">
      <c r="B1216" s="583" t="s">
        <v>335</v>
      </c>
      <c r="C1216" s="101"/>
      <c r="D1216" s="101"/>
      <c r="E1216" s="101"/>
      <c r="F1216" s="101"/>
      <c r="G1216" s="135"/>
      <c r="H1216" s="131"/>
      <c r="I1216" s="131"/>
      <c r="J1216" s="102"/>
      <c r="K1216" s="583" t="s">
        <v>335</v>
      </c>
      <c r="L1216" s="101"/>
      <c r="M1216" s="101"/>
      <c r="N1216" s="101"/>
      <c r="O1216" s="101"/>
      <c r="P1216" s="135"/>
      <c r="Q1216" s="131"/>
      <c r="R1216" s="131"/>
      <c r="S1216" s="103"/>
    </row>
    <row r="1217" spans="2:45" s="100" customFormat="1" ht="14.25" customHeight="1">
      <c r="B1217" s="584"/>
      <c r="C1217" s="130" t="str">
        <f>$C$4</f>
        <v>平成12年</v>
      </c>
      <c r="D1217" s="130" t="str">
        <f>$D$4</f>
        <v>平成17年</v>
      </c>
      <c r="E1217" s="130" t="str">
        <f>$E$4</f>
        <v>平成22年</v>
      </c>
      <c r="F1217" s="130" t="s">
        <v>410</v>
      </c>
      <c r="G1217" s="130" t="s">
        <v>739</v>
      </c>
      <c r="H1217" s="133" t="str">
        <f>$H$4</f>
        <v>対平成</v>
      </c>
      <c r="I1217" s="134" t="str">
        <f>$I$4</f>
        <v>27年</v>
      </c>
      <c r="J1217" s="102"/>
      <c r="K1217" s="584"/>
      <c r="L1217" s="130" t="str">
        <f>$C$4</f>
        <v>平成12年</v>
      </c>
      <c r="M1217" s="130" t="str">
        <f>$D$4</f>
        <v>平成17年</v>
      </c>
      <c r="N1217" s="130" t="str">
        <f>$E$4</f>
        <v>平成22年</v>
      </c>
      <c r="O1217" s="130" t="s">
        <v>410</v>
      </c>
      <c r="P1217" s="130" t="s">
        <v>739</v>
      </c>
      <c r="Q1217" s="133" t="str">
        <f>$H$4</f>
        <v>対平成</v>
      </c>
      <c r="R1217" s="134" t="str">
        <f>$I$4</f>
        <v>27年</v>
      </c>
      <c r="S1217" s="103"/>
    </row>
    <row r="1218" spans="2:45" s="100" customFormat="1" ht="14.25" customHeight="1">
      <c r="B1218" s="585"/>
      <c r="C1218" s="104"/>
      <c r="D1218" s="104"/>
      <c r="E1218" s="104"/>
      <c r="F1218" s="104"/>
      <c r="G1218" s="104"/>
      <c r="H1218" s="132" t="s">
        <v>88</v>
      </c>
      <c r="I1218" s="133" t="s">
        <v>398</v>
      </c>
      <c r="J1218" s="102"/>
      <c r="K1218" s="585"/>
      <c r="L1218" s="104"/>
      <c r="M1218" s="104"/>
      <c r="N1218" s="104"/>
      <c r="O1218" s="104"/>
      <c r="P1218" s="104"/>
      <c r="Q1218" s="132" t="s">
        <v>88</v>
      </c>
      <c r="R1218" s="133" t="s">
        <v>398</v>
      </c>
      <c r="S1218" s="103"/>
    </row>
    <row r="1219" spans="2:45" s="199" customFormat="1" ht="14.25" customHeight="1">
      <c r="B1219" s="200" t="s">
        <v>90</v>
      </c>
      <c r="C1219" s="198">
        <v>307</v>
      </c>
      <c r="D1219" s="194">
        <v>302</v>
      </c>
      <c r="E1219" s="194">
        <v>274</v>
      </c>
      <c r="F1219" s="194">
        <v>266</v>
      </c>
      <c r="G1219" s="194">
        <f>IF(COUNTIF(G1224:G1242,"x"),"x",IF(SUM(G1224:G1242)=0,"-",SUM(G1224:G1242)))</f>
        <v>223</v>
      </c>
      <c r="H1219" s="193">
        <f t="shared" ref="H1219:H1222" si="783">IF(G1219="x","x",IF(AND(G1219="-",F1219="-"),"-",IF(AND(G1219="-",F1219&gt;0),F1219*-1,IF(AND(G1219&gt;0,F1219="-"),G1219,G1219-F1219))))</f>
        <v>-43</v>
      </c>
      <c r="I1219" s="195">
        <f t="shared" ref="I1219:I1222" si="784">IF(H1219="x","x",IF(H1219="-","-",IF(AND(F1219="-",G1219&gt;0),"皆増",IF(AND(F1219&gt;0,G1219="-"),"皆減",H1219/F1219*100))))</f>
        <v>-16.165413533834585</v>
      </c>
      <c r="J1219" s="196"/>
      <c r="K1219" s="197" t="s">
        <v>90</v>
      </c>
      <c r="L1219" s="198">
        <v>7</v>
      </c>
      <c r="M1219" s="194" t="s">
        <v>405</v>
      </c>
      <c r="N1219" s="194" t="s">
        <v>337</v>
      </c>
      <c r="O1219" s="297" t="s">
        <v>337</v>
      </c>
      <c r="P1219" s="298" t="str">
        <f>IF(COUNTIF(P1224:P1242,"x"),"x",IF(SUM(P1224:P1242)=0,"-",SUM(P1224:P1242)))</f>
        <v>x</v>
      </c>
      <c r="Q1219" s="107" t="str">
        <f t="shared" ref="Q1219:Q1222" si="785">IF(P1219="x","x",IF(AND(P1219="-",O1219="-"),"-",IF(AND(P1219="-",O1219&gt;0),O1219*-1,IF(AND(P1219&gt;0,O1219="-"),P1219,P1219-O1219))))</f>
        <v>x</v>
      </c>
      <c r="R1219" s="108" t="str">
        <f t="shared" ref="R1219:R1222" si="786">IF(Q1219="x","x",IF(Q1219="-","-",IF(AND(O1219="-",P1219&gt;0),"皆増",IF(AND(O1219&gt;0,P1219="-"),"皆減",Q1219/O1219*100))))</f>
        <v>x</v>
      </c>
      <c r="S1219" s="195"/>
      <c r="W1219" s="199" t="s">
        <v>373</v>
      </c>
      <c r="X1219" s="199">
        <v>383</v>
      </c>
      <c r="Y1219" s="199">
        <v>334</v>
      </c>
      <c r="Z1219" s="199">
        <v>307</v>
      </c>
      <c r="AA1219" s="199">
        <v>302</v>
      </c>
      <c r="AC1219" s="199" t="s">
        <v>373</v>
      </c>
      <c r="AD1219" s="199">
        <v>14</v>
      </c>
      <c r="AE1219" s="199">
        <v>10</v>
      </c>
      <c r="AF1219" s="199">
        <v>7</v>
      </c>
      <c r="AG1219" s="199" t="s">
        <v>313</v>
      </c>
      <c r="AJ1219" s="199" t="str">
        <f>IF(C1219=X1219,"○","●")</f>
        <v>●</v>
      </c>
      <c r="AK1219" s="199" t="str">
        <f t="shared" ref="AK1219:AK1241" si="787">IF(D1219=Y1219,"○","●")</f>
        <v>●</v>
      </c>
      <c r="AL1219" s="199" t="str">
        <f t="shared" ref="AL1219:AL1220" si="788">IF(E1219=Z1219,"○","●")</f>
        <v>●</v>
      </c>
      <c r="AM1219" s="199" t="str">
        <f t="shared" ref="AM1219:AM1241" si="789">IF(F1219=AA1219,"○","●")</f>
        <v>●</v>
      </c>
      <c r="AP1219" s="199" t="str">
        <f>IF(L1219=AD1219,"○","●")</f>
        <v>●</v>
      </c>
      <c r="AQ1219" s="199" t="str">
        <f t="shared" ref="AQ1219:AQ1241" si="790">IF(M1219=AE1219,"○","●")</f>
        <v>●</v>
      </c>
      <c r="AR1219" s="199" t="str">
        <f t="shared" ref="AR1219:AR1241" si="791">IF(N1219=AF1219,"○","●")</f>
        <v>●</v>
      </c>
      <c r="AS1219" s="204" t="str">
        <f t="shared" ref="AS1219" si="792">IF(O1219=AG1219,"○","●")</f>
        <v>●</v>
      </c>
    </row>
    <row r="1220" spans="2:45" s="100" customFormat="1" ht="14.25" customHeight="1">
      <c r="B1220" s="105" t="s">
        <v>91</v>
      </c>
      <c r="C1220" s="106">
        <v>35</v>
      </c>
      <c r="D1220" s="107">
        <v>27</v>
      </c>
      <c r="E1220" s="107">
        <v>27</v>
      </c>
      <c r="F1220" s="107">
        <v>28</v>
      </c>
      <c r="G1220" s="107">
        <f>IF(COUNTIF(G1224:G1226,"x"),"x",IF(SUM(G1224:G1226)=0,"-",SUM(G1224:G1226)))</f>
        <v>12</v>
      </c>
      <c r="H1220" s="107">
        <f t="shared" si="783"/>
        <v>-16</v>
      </c>
      <c r="I1220" s="108">
        <f t="shared" si="784"/>
        <v>-57.142857142857139</v>
      </c>
      <c r="J1220" s="102"/>
      <c r="K1220" s="109" t="s">
        <v>91</v>
      </c>
      <c r="L1220" s="106" t="s">
        <v>313</v>
      </c>
      <c r="M1220" s="107" t="s">
        <v>337</v>
      </c>
      <c r="N1220" s="123" t="s">
        <v>337</v>
      </c>
      <c r="O1220" s="116" t="s">
        <v>337</v>
      </c>
      <c r="P1220" s="107" t="str">
        <f>IF(COUNTIF(P1224:P1226,"x"),"x",IF(SUM(P1224:P1226)=0,"-",SUM(P1224:P1226)))</f>
        <v>x</v>
      </c>
      <c r="Q1220" s="107" t="str">
        <f t="shared" si="785"/>
        <v>x</v>
      </c>
      <c r="R1220" s="108" t="str">
        <f t="shared" si="786"/>
        <v>x</v>
      </c>
      <c r="S1220" s="108"/>
      <c r="W1220" s="100" t="s">
        <v>374</v>
      </c>
      <c r="X1220" s="100">
        <v>57</v>
      </c>
      <c r="Y1220" s="100">
        <v>38</v>
      </c>
      <c r="Z1220" s="100">
        <v>35</v>
      </c>
      <c r="AA1220" s="100">
        <v>27</v>
      </c>
      <c r="AC1220" s="100" t="s">
        <v>374</v>
      </c>
      <c r="AD1220" s="100">
        <v>2</v>
      </c>
      <c r="AE1220" s="100">
        <v>1</v>
      </c>
      <c r="AF1220" s="100" t="s">
        <v>313</v>
      </c>
      <c r="AG1220" s="100" t="s">
        <v>313</v>
      </c>
      <c r="AJ1220" s="100" t="str">
        <f t="shared" ref="AJ1220:AJ1241" si="793">IF(C1220=X1220,"○","●")</f>
        <v>●</v>
      </c>
      <c r="AK1220" s="100" t="str">
        <f t="shared" si="787"/>
        <v>●</v>
      </c>
      <c r="AL1220" s="100" t="str">
        <f t="shared" si="788"/>
        <v>●</v>
      </c>
      <c r="AM1220" s="100" t="str">
        <f t="shared" si="789"/>
        <v>●</v>
      </c>
      <c r="AP1220" s="100" t="str">
        <f t="shared" ref="AP1220:AP1241" si="794">IF(L1220=AD1220,"○","●")</f>
        <v>●</v>
      </c>
      <c r="AQ1220" s="100" t="str">
        <f t="shared" si="790"/>
        <v>●</v>
      </c>
      <c r="AR1220" s="100" t="str">
        <f t="shared" si="791"/>
        <v>●</v>
      </c>
      <c r="AS1220" s="170" t="str">
        <f>IF(O1220=AG1220,"○","●")</f>
        <v>●</v>
      </c>
    </row>
    <row r="1221" spans="2:45" s="100" customFormat="1" ht="14.25" customHeight="1">
      <c r="B1221" s="105" t="s">
        <v>92</v>
      </c>
      <c r="C1221" s="106">
        <v>204</v>
      </c>
      <c r="D1221" s="107">
        <v>203</v>
      </c>
      <c r="E1221" s="107">
        <v>180</v>
      </c>
      <c r="F1221" s="107">
        <v>156</v>
      </c>
      <c r="G1221" s="296">
        <f>IF(COUNTIF(G1227:G1236,"x"),"x",IF(SUM(G1227:G1236)=0,"-",SUM(G1227:G1236)))</f>
        <v>133</v>
      </c>
      <c r="H1221" s="107">
        <f t="shared" si="783"/>
        <v>-23</v>
      </c>
      <c r="I1221" s="108">
        <f t="shared" si="784"/>
        <v>-14.743589743589745</v>
      </c>
      <c r="J1221" s="102"/>
      <c r="K1221" s="109" t="s">
        <v>92</v>
      </c>
      <c r="L1221" s="106">
        <v>5</v>
      </c>
      <c r="M1221" s="107" t="s">
        <v>337</v>
      </c>
      <c r="N1221" s="107" t="s">
        <v>337</v>
      </c>
      <c r="O1221" s="116" t="s">
        <v>337</v>
      </c>
      <c r="P1221" s="296" t="str">
        <f>IF(COUNTIF(P1227:P1236,"x"),"x",IF(SUM(P1227:P1236)=0,"-",SUM(P1227:P1236)))</f>
        <v>x</v>
      </c>
      <c r="Q1221" s="107" t="str">
        <f t="shared" si="785"/>
        <v>x</v>
      </c>
      <c r="R1221" s="108" t="str">
        <f t="shared" si="786"/>
        <v>x</v>
      </c>
      <c r="S1221" s="108"/>
      <c r="W1221" s="100" t="s">
        <v>375</v>
      </c>
      <c r="X1221" s="100">
        <v>259</v>
      </c>
      <c r="Y1221" s="100">
        <v>221</v>
      </c>
      <c r="Z1221" s="100">
        <v>204</v>
      </c>
      <c r="AA1221" s="100">
        <v>203</v>
      </c>
      <c r="AC1221" s="100" t="s">
        <v>375</v>
      </c>
      <c r="AD1221" s="100">
        <v>10</v>
      </c>
      <c r="AE1221" s="100">
        <v>6</v>
      </c>
      <c r="AF1221" s="100">
        <v>5</v>
      </c>
      <c r="AG1221" s="100" t="s">
        <v>313</v>
      </c>
      <c r="AJ1221" s="100" t="str">
        <f t="shared" si="793"/>
        <v>●</v>
      </c>
      <c r="AK1221" s="100" t="str">
        <f t="shared" si="787"/>
        <v>●</v>
      </c>
      <c r="AL1221" s="100" t="str">
        <f>IF(E1221=Z1221,"○","●")</f>
        <v>●</v>
      </c>
      <c r="AM1221" s="100" t="str">
        <f t="shared" si="789"/>
        <v>●</v>
      </c>
      <c r="AP1221" s="100" t="str">
        <f t="shared" si="794"/>
        <v>●</v>
      </c>
      <c r="AQ1221" s="100" t="str">
        <f t="shared" si="790"/>
        <v>●</v>
      </c>
      <c r="AR1221" s="100" t="str">
        <f t="shared" si="791"/>
        <v>●</v>
      </c>
      <c r="AS1221" s="170" t="str">
        <f t="shared" ref="AS1221:AS1241" si="795">IF(O1221=AG1221,"○","●")</f>
        <v>●</v>
      </c>
    </row>
    <row r="1222" spans="2:45" s="100" customFormat="1" ht="14.25" customHeight="1">
      <c r="B1222" s="105" t="s">
        <v>93</v>
      </c>
      <c r="C1222" s="106">
        <v>68</v>
      </c>
      <c r="D1222" s="107">
        <v>72</v>
      </c>
      <c r="E1222" s="107">
        <v>67</v>
      </c>
      <c r="F1222" s="107">
        <v>80</v>
      </c>
      <c r="G1222" s="107">
        <f>IF(COUNTIF(G1237:G1241,"x"),"x",IF(SUM(G1237,G1241)=0,"-",SUM(G1237:G1241)))</f>
        <v>69</v>
      </c>
      <c r="H1222" s="107">
        <f t="shared" si="783"/>
        <v>-11</v>
      </c>
      <c r="I1222" s="108">
        <f t="shared" si="784"/>
        <v>-13.750000000000002</v>
      </c>
      <c r="J1222" s="102"/>
      <c r="K1222" s="109" t="s">
        <v>93</v>
      </c>
      <c r="L1222" s="106">
        <v>2</v>
      </c>
      <c r="M1222" s="107" t="s">
        <v>337</v>
      </c>
      <c r="N1222" s="107" t="s">
        <v>337</v>
      </c>
      <c r="O1222" s="116" t="s">
        <v>337</v>
      </c>
      <c r="P1222" s="107" t="str">
        <f>IF(COUNTIF(P1237:P1241,"x"),"x",IF(SUM(P1237,P1241)=0,"-",SUM(P1237:P1241)))</f>
        <v>x</v>
      </c>
      <c r="Q1222" s="107" t="str">
        <f t="shared" si="785"/>
        <v>x</v>
      </c>
      <c r="R1222" s="108" t="str">
        <f t="shared" si="786"/>
        <v>x</v>
      </c>
      <c r="S1222" s="108"/>
      <c r="W1222" s="100" t="s">
        <v>376</v>
      </c>
      <c r="X1222" s="100">
        <v>67</v>
      </c>
      <c r="Y1222" s="100">
        <v>75</v>
      </c>
      <c r="Z1222" s="100">
        <v>68</v>
      </c>
      <c r="AA1222" s="100">
        <v>72</v>
      </c>
      <c r="AC1222" s="100" t="s">
        <v>376</v>
      </c>
      <c r="AD1222" s="100">
        <v>2</v>
      </c>
      <c r="AE1222" s="100">
        <v>3</v>
      </c>
      <c r="AF1222" s="100">
        <v>2</v>
      </c>
      <c r="AG1222" s="100" t="s">
        <v>313</v>
      </c>
      <c r="AJ1222" s="100" t="str">
        <f t="shared" si="793"/>
        <v>●</v>
      </c>
      <c r="AK1222" s="100" t="str">
        <f t="shared" si="787"/>
        <v>●</v>
      </c>
      <c r="AL1222" s="100" t="str">
        <f t="shared" ref="AL1222:AL1231" si="796">IF(E1222=Z1222,"○","●")</f>
        <v>●</v>
      </c>
      <c r="AM1222" s="100" t="str">
        <f t="shared" si="789"/>
        <v>●</v>
      </c>
      <c r="AP1222" s="100" t="str">
        <f t="shared" si="794"/>
        <v>○</v>
      </c>
      <c r="AQ1222" s="100" t="str">
        <f t="shared" si="790"/>
        <v>●</v>
      </c>
      <c r="AR1222" s="100" t="str">
        <f t="shared" si="791"/>
        <v>●</v>
      </c>
      <c r="AS1222" s="170" t="str">
        <f t="shared" si="795"/>
        <v>●</v>
      </c>
    </row>
    <row r="1223" spans="2:45" s="100" customFormat="1" ht="14.25" customHeight="1">
      <c r="B1223" s="102"/>
      <c r="C1223" s="106"/>
      <c r="D1223" s="112"/>
      <c r="E1223" s="112"/>
      <c r="F1223" s="112"/>
      <c r="G1223" s="112"/>
      <c r="H1223" s="112"/>
      <c r="I1223" s="113"/>
      <c r="J1223" s="102"/>
      <c r="K1223" s="114"/>
      <c r="L1223" s="106"/>
      <c r="M1223" s="112"/>
      <c r="N1223" s="112"/>
      <c r="O1223" s="124"/>
      <c r="P1223" s="112"/>
      <c r="Q1223" s="112"/>
      <c r="R1223" s="112"/>
      <c r="S1223" s="113"/>
      <c r="AJ1223" s="100" t="str">
        <f t="shared" si="793"/>
        <v>○</v>
      </c>
      <c r="AK1223" s="100" t="str">
        <f t="shared" si="787"/>
        <v>○</v>
      </c>
      <c r="AL1223" s="100" t="str">
        <f t="shared" si="796"/>
        <v>○</v>
      </c>
      <c r="AM1223" s="100" t="str">
        <f t="shared" si="789"/>
        <v>○</v>
      </c>
      <c r="AP1223" s="100" t="str">
        <f t="shared" si="794"/>
        <v>○</v>
      </c>
      <c r="AQ1223" s="100" t="str">
        <f t="shared" si="790"/>
        <v>○</v>
      </c>
      <c r="AR1223" s="100" t="str">
        <f t="shared" si="791"/>
        <v>○</v>
      </c>
      <c r="AS1223" s="100" t="str">
        <f t="shared" si="795"/>
        <v>○</v>
      </c>
    </row>
    <row r="1224" spans="2:45" s="100" customFormat="1" ht="14.25" customHeight="1">
      <c r="B1224" s="102" t="s">
        <v>94</v>
      </c>
      <c r="C1224" s="106">
        <v>17</v>
      </c>
      <c r="D1224" s="107">
        <v>7</v>
      </c>
      <c r="E1224" s="107">
        <v>10</v>
      </c>
      <c r="F1224" s="107">
        <v>7</v>
      </c>
      <c r="G1224" s="107">
        <f>第2表01元データ!AD40</f>
        <v>4</v>
      </c>
      <c r="H1224" s="107">
        <f t="shared" ref="H1224:H1241" si="797">IF(G1224="x","x",IF(AND(G1224="-",F1224="-"),"-",IF(AND(G1224="-",F1224&gt;0),F1224*-1,IF(AND(G1224&gt;0,F1224="-"),G1224,G1224-F1224))))</f>
        <v>-3</v>
      </c>
      <c r="I1224" s="108">
        <f t="shared" ref="I1224:I1241" si="798">IF(H1224="x","x",IF(H1224="-","-",IF(AND(F1224="-",G1224&gt;0),"皆増",IF(AND(F1224&gt;0,G1224="-"),"皆減",H1224/F1224*100))))</f>
        <v>-42.857142857142854</v>
      </c>
      <c r="J1224" s="102"/>
      <c r="K1224" s="114" t="s">
        <v>94</v>
      </c>
      <c r="L1224" s="120" t="s">
        <v>313</v>
      </c>
      <c r="M1224" s="123" t="s">
        <v>337</v>
      </c>
      <c r="N1224" s="116" t="s">
        <v>337</v>
      </c>
      <c r="O1224" s="116" t="s">
        <v>337</v>
      </c>
      <c r="P1224" s="107" t="str">
        <f>第2表01元データ!AE40</f>
        <v>X</v>
      </c>
      <c r="Q1224" s="107" t="str">
        <f t="shared" ref="Q1224:Q1241" si="799">IF(P1224="x","x",IF(AND(P1224="-",O1224="-"),"-",IF(AND(P1224="-",O1224&gt;0),O1224*-1,IF(AND(P1224&gt;0,O1224="-"),P1224,P1224-O1224))))</f>
        <v>x</v>
      </c>
      <c r="R1224" s="108" t="str">
        <f t="shared" ref="R1224:R1241" si="800">IF(Q1224="x","x",IF(Q1224="-","-",IF(AND(O1224="-",P1224&gt;0),"皆増",IF(AND(O1224&gt;0,P1224="-"),"皆減",Q1224/O1224*100))))</f>
        <v>x</v>
      </c>
      <c r="S1224" s="108"/>
      <c r="T1224" s="100">
        <v>101</v>
      </c>
      <c r="W1224" s="100" t="s">
        <v>377</v>
      </c>
      <c r="X1224" s="100">
        <v>11</v>
      </c>
      <c r="Y1224" s="100">
        <v>11</v>
      </c>
      <c r="Z1224" s="100">
        <v>17</v>
      </c>
      <c r="AA1224" s="100">
        <v>7</v>
      </c>
      <c r="AC1224" s="100" t="s">
        <v>377</v>
      </c>
      <c r="AD1224" s="100" t="s">
        <v>313</v>
      </c>
      <c r="AE1224" s="100" t="s">
        <v>313</v>
      </c>
      <c r="AF1224" s="100" t="s">
        <v>313</v>
      </c>
      <c r="AG1224" s="100" t="s">
        <v>313</v>
      </c>
      <c r="AJ1224" s="100" t="str">
        <f t="shared" si="793"/>
        <v>●</v>
      </c>
      <c r="AK1224" s="100" t="str">
        <f t="shared" si="787"/>
        <v>●</v>
      </c>
      <c r="AL1224" s="100" t="str">
        <f t="shared" si="796"/>
        <v>●</v>
      </c>
      <c r="AM1224" s="100" t="str">
        <f t="shared" si="789"/>
        <v>○</v>
      </c>
      <c r="AP1224" s="100" t="str">
        <f t="shared" si="794"/>
        <v>○</v>
      </c>
      <c r="AQ1224" s="100" t="str">
        <f t="shared" si="790"/>
        <v>●</v>
      </c>
      <c r="AR1224" s="100" t="str">
        <f t="shared" si="791"/>
        <v>●</v>
      </c>
      <c r="AS1224" s="170" t="str">
        <f t="shared" si="795"/>
        <v>●</v>
      </c>
    </row>
    <row r="1225" spans="2:45" s="100" customFormat="1" ht="14.25" customHeight="1">
      <c r="B1225" s="102" t="s">
        <v>123</v>
      </c>
      <c r="C1225" s="106">
        <v>8</v>
      </c>
      <c r="D1225" s="107">
        <v>12</v>
      </c>
      <c r="E1225" s="107">
        <v>5</v>
      </c>
      <c r="F1225" s="107">
        <v>14</v>
      </c>
      <c r="G1225" s="107">
        <f>第2表01元データ!AD41</f>
        <v>2</v>
      </c>
      <c r="H1225" s="107">
        <f t="shared" si="797"/>
        <v>-12</v>
      </c>
      <c r="I1225" s="108">
        <f t="shared" si="798"/>
        <v>-85.714285714285708</v>
      </c>
      <c r="J1225" s="102"/>
      <c r="K1225" s="114" t="s">
        <v>123</v>
      </c>
      <c r="L1225" s="106" t="s">
        <v>313</v>
      </c>
      <c r="M1225" s="123" t="s">
        <v>337</v>
      </c>
      <c r="N1225" s="116" t="s">
        <v>337</v>
      </c>
      <c r="O1225" s="116" t="s">
        <v>337</v>
      </c>
      <c r="P1225" s="107" t="str">
        <f>第2表01元データ!AE41</f>
        <v>X</v>
      </c>
      <c r="Q1225" s="107" t="str">
        <f t="shared" si="799"/>
        <v>x</v>
      </c>
      <c r="R1225" s="108" t="str">
        <f t="shared" si="800"/>
        <v>x</v>
      </c>
      <c r="S1225" s="108"/>
      <c r="T1225" s="100">
        <v>102</v>
      </c>
      <c r="W1225" s="100" t="s">
        <v>356</v>
      </c>
      <c r="X1225" s="100">
        <v>23</v>
      </c>
      <c r="Y1225" s="100">
        <v>11</v>
      </c>
      <c r="Z1225" s="100">
        <v>8</v>
      </c>
      <c r="AA1225" s="100">
        <v>12</v>
      </c>
      <c r="AC1225" s="100" t="s">
        <v>356</v>
      </c>
      <c r="AD1225" s="100">
        <v>1</v>
      </c>
      <c r="AE1225" s="100" t="s">
        <v>313</v>
      </c>
      <c r="AF1225" s="100" t="s">
        <v>313</v>
      </c>
      <c r="AG1225" s="100" t="s">
        <v>313</v>
      </c>
      <c r="AJ1225" s="100" t="str">
        <f t="shared" si="793"/>
        <v>●</v>
      </c>
      <c r="AK1225" s="100" t="str">
        <f t="shared" si="787"/>
        <v>●</v>
      </c>
      <c r="AL1225" s="100" t="str">
        <f t="shared" si="796"/>
        <v>●</v>
      </c>
      <c r="AM1225" s="100" t="str">
        <f t="shared" si="789"/>
        <v>●</v>
      </c>
      <c r="AP1225" s="100" t="str">
        <f t="shared" si="794"/>
        <v>●</v>
      </c>
      <c r="AQ1225" s="100" t="str">
        <f t="shared" si="790"/>
        <v>●</v>
      </c>
      <c r="AR1225" s="100" t="str">
        <f t="shared" si="791"/>
        <v>●</v>
      </c>
      <c r="AS1225" s="170" t="str">
        <f t="shared" si="795"/>
        <v>●</v>
      </c>
    </row>
    <row r="1226" spans="2:45" s="100" customFormat="1" ht="14.25" customHeight="1">
      <c r="B1226" s="102" t="s">
        <v>124</v>
      </c>
      <c r="C1226" s="106">
        <v>10</v>
      </c>
      <c r="D1226" s="107">
        <v>8</v>
      </c>
      <c r="E1226" s="107">
        <v>12</v>
      </c>
      <c r="F1226" s="107">
        <v>7</v>
      </c>
      <c r="G1226" s="107">
        <f>第2表01元データ!AD42</f>
        <v>6</v>
      </c>
      <c r="H1226" s="107">
        <f t="shared" si="797"/>
        <v>-1</v>
      </c>
      <c r="I1226" s="108">
        <f t="shared" si="798"/>
        <v>-14.285714285714285</v>
      </c>
      <c r="J1226" s="102"/>
      <c r="K1226" s="114" t="s">
        <v>124</v>
      </c>
      <c r="L1226" s="106" t="s">
        <v>313</v>
      </c>
      <c r="M1226" s="107" t="s">
        <v>337</v>
      </c>
      <c r="N1226" s="116" t="s">
        <v>337</v>
      </c>
      <c r="O1226" s="116" t="s">
        <v>337</v>
      </c>
      <c r="P1226" s="107" t="str">
        <f>第2表01元データ!AE42</f>
        <v>X</v>
      </c>
      <c r="Q1226" s="107" t="str">
        <f t="shared" si="799"/>
        <v>x</v>
      </c>
      <c r="R1226" s="108" t="str">
        <f t="shared" si="800"/>
        <v>x</v>
      </c>
      <c r="S1226" s="108"/>
      <c r="T1226" s="100">
        <v>103</v>
      </c>
      <c r="W1226" s="100" t="s">
        <v>357</v>
      </c>
      <c r="X1226" s="100">
        <v>23</v>
      </c>
      <c r="Y1226" s="100">
        <v>16</v>
      </c>
      <c r="Z1226" s="100">
        <v>10</v>
      </c>
      <c r="AA1226" s="100">
        <v>8</v>
      </c>
      <c r="AC1226" s="100" t="s">
        <v>357</v>
      </c>
      <c r="AD1226" s="100">
        <v>1</v>
      </c>
      <c r="AE1226" s="100">
        <v>1</v>
      </c>
      <c r="AF1226" s="100" t="s">
        <v>313</v>
      </c>
      <c r="AG1226" s="100" t="s">
        <v>313</v>
      </c>
      <c r="AJ1226" s="100" t="str">
        <f t="shared" si="793"/>
        <v>●</v>
      </c>
      <c r="AK1226" s="100" t="str">
        <f t="shared" si="787"/>
        <v>●</v>
      </c>
      <c r="AL1226" s="100" t="str">
        <f t="shared" si="796"/>
        <v>●</v>
      </c>
      <c r="AM1226" s="100" t="str">
        <f t="shared" si="789"/>
        <v>●</v>
      </c>
      <c r="AP1226" s="100" t="str">
        <f t="shared" si="794"/>
        <v>●</v>
      </c>
      <c r="AQ1226" s="100" t="str">
        <f t="shared" si="790"/>
        <v>●</v>
      </c>
      <c r="AR1226" s="100" t="str">
        <f t="shared" si="791"/>
        <v>●</v>
      </c>
      <c r="AS1226" s="170" t="str">
        <f t="shared" si="795"/>
        <v>●</v>
      </c>
    </row>
    <row r="1227" spans="2:45" s="100" customFormat="1" ht="14.25" customHeight="1">
      <c r="B1227" s="102" t="s">
        <v>125</v>
      </c>
      <c r="C1227" s="106">
        <v>15</v>
      </c>
      <c r="D1227" s="107">
        <v>10</v>
      </c>
      <c r="E1227" s="107">
        <v>11</v>
      </c>
      <c r="F1227" s="107">
        <v>11</v>
      </c>
      <c r="G1227" s="107">
        <f>第2表01元データ!AD43</f>
        <v>6</v>
      </c>
      <c r="H1227" s="107">
        <f t="shared" si="797"/>
        <v>-5</v>
      </c>
      <c r="I1227" s="108">
        <f t="shared" si="798"/>
        <v>-45.454545454545453</v>
      </c>
      <c r="J1227" s="102"/>
      <c r="K1227" s="114" t="s">
        <v>125</v>
      </c>
      <c r="L1227" s="120">
        <v>1</v>
      </c>
      <c r="M1227" s="107" t="s">
        <v>337</v>
      </c>
      <c r="N1227" s="107" t="s">
        <v>337</v>
      </c>
      <c r="O1227" s="116" t="s">
        <v>337</v>
      </c>
      <c r="P1227" s="107" t="str">
        <f>第2表01元データ!AE43</f>
        <v>X</v>
      </c>
      <c r="Q1227" s="107" t="str">
        <f t="shared" si="799"/>
        <v>x</v>
      </c>
      <c r="R1227" s="108" t="str">
        <f t="shared" si="800"/>
        <v>x</v>
      </c>
      <c r="S1227" s="108"/>
      <c r="T1227" s="100">
        <v>104</v>
      </c>
      <c r="W1227" s="100" t="s">
        <v>358</v>
      </c>
      <c r="X1227" s="100">
        <v>29</v>
      </c>
      <c r="Y1227" s="100">
        <v>20</v>
      </c>
      <c r="Z1227" s="100">
        <v>15</v>
      </c>
      <c r="AA1227" s="100">
        <v>10</v>
      </c>
      <c r="AC1227" s="100" t="s">
        <v>358</v>
      </c>
      <c r="AD1227" s="100" t="s">
        <v>313</v>
      </c>
      <c r="AE1227" s="100">
        <v>2</v>
      </c>
      <c r="AF1227" s="100">
        <v>1</v>
      </c>
      <c r="AG1227" s="100" t="s">
        <v>313</v>
      </c>
      <c r="AJ1227" s="100" t="str">
        <f t="shared" si="793"/>
        <v>●</v>
      </c>
      <c r="AK1227" s="100" t="str">
        <f t="shared" si="787"/>
        <v>●</v>
      </c>
      <c r="AL1227" s="100" t="str">
        <f t="shared" si="796"/>
        <v>●</v>
      </c>
      <c r="AM1227" s="100" t="str">
        <f t="shared" si="789"/>
        <v>●</v>
      </c>
      <c r="AP1227" s="100" t="str">
        <f t="shared" si="794"/>
        <v>●</v>
      </c>
      <c r="AQ1227" s="100" t="str">
        <f t="shared" si="790"/>
        <v>●</v>
      </c>
      <c r="AR1227" s="100" t="str">
        <f t="shared" si="791"/>
        <v>●</v>
      </c>
      <c r="AS1227" s="170" t="str">
        <f t="shared" si="795"/>
        <v>●</v>
      </c>
    </row>
    <row r="1228" spans="2:45" s="100" customFormat="1" ht="14.25" customHeight="1">
      <c r="B1228" s="102" t="s">
        <v>126</v>
      </c>
      <c r="C1228" s="106">
        <v>13</v>
      </c>
      <c r="D1228" s="107">
        <v>20</v>
      </c>
      <c r="E1228" s="107">
        <v>13</v>
      </c>
      <c r="F1228" s="107">
        <v>7</v>
      </c>
      <c r="G1228" s="107">
        <f>第2表01元データ!AD44</f>
        <v>9</v>
      </c>
      <c r="H1228" s="107">
        <f t="shared" si="797"/>
        <v>2</v>
      </c>
      <c r="I1228" s="108">
        <f t="shared" si="798"/>
        <v>28.571428571428569</v>
      </c>
      <c r="J1228" s="102"/>
      <c r="K1228" s="114" t="s">
        <v>126</v>
      </c>
      <c r="L1228" s="106">
        <v>1</v>
      </c>
      <c r="M1228" s="123" t="s">
        <v>337</v>
      </c>
      <c r="N1228" s="107" t="s">
        <v>337</v>
      </c>
      <c r="O1228" s="116" t="s">
        <v>337</v>
      </c>
      <c r="P1228" s="107" t="str">
        <f>第2表01元データ!AE44</f>
        <v>X</v>
      </c>
      <c r="Q1228" s="107" t="str">
        <f t="shared" si="799"/>
        <v>x</v>
      </c>
      <c r="R1228" s="108" t="str">
        <f t="shared" si="800"/>
        <v>x</v>
      </c>
      <c r="S1228" s="108"/>
      <c r="T1228" s="100">
        <v>105</v>
      </c>
      <c r="W1228" s="100" t="s">
        <v>359</v>
      </c>
      <c r="X1228" s="100">
        <v>21</v>
      </c>
      <c r="Y1228" s="100">
        <v>30</v>
      </c>
      <c r="Z1228" s="100">
        <v>13</v>
      </c>
      <c r="AA1228" s="100">
        <v>20</v>
      </c>
      <c r="AC1228" s="100" t="s">
        <v>359</v>
      </c>
      <c r="AD1228" s="100">
        <v>4</v>
      </c>
      <c r="AE1228" s="100" t="s">
        <v>313</v>
      </c>
      <c r="AF1228" s="100">
        <v>1</v>
      </c>
      <c r="AG1228" s="100" t="s">
        <v>313</v>
      </c>
      <c r="AJ1228" s="100" t="str">
        <f t="shared" si="793"/>
        <v>●</v>
      </c>
      <c r="AK1228" s="100" t="str">
        <f t="shared" si="787"/>
        <v>●</v>
      </c>
      <c r="AL1228" s="100" t="str">
        <f t="shared" si="796"/>
        <v>○</v>
      </c>
      <c r="AM1228" s="100" t="str">
        <f t="shared" si="789"/>
        <v>●</v>
      </c>
      <c r="AP1228" s="100" t="str">
        <f t="shared" si="794"/>
        <v>●</v>
      </c>
      <c r="AQ1228" s="100" t="str">
        <f t="shared" si="790"/>
        <v>●</v>
      </c>
      <c r="AR1228" s="100" t="str">
        <f t="shared" si="791"/>
        <v>●</v>
      </c>
      <c r="AS1228" s="170" t="str">
        <f t="shared" si="795"/>
        <v>●</v>
      </c>
    </row>
    <row r="1229" spans="2:45" s="100" customFormat="1" ht="14.25" customHeight="1">
      <c r="B1229" s="102" t="s">
        <v>127</v>
      </c>
      <c r="C1229" s="106">
        <v>27</v>
      </c>
      <c r="D1229" s="107">
        <v>16</v>
      </c>
      <c r="E1229" s="107">
        <v>22</v>
      </c>
      <c r="F1229" s="107">
        <v>10</v>
      </c>
      <c r="G1229" s="107">
        <f>第2表01元データ!AD45</f>
        <v>14</v>
      </c>
      <c r="H1229" s="107">
        <f t="shared" si="797"/>
        <v>4</v>
      </c>
      <c r="I1229" s="108">
        <f t="shared" si="798"/>
        <v>40</v>
      </c>
      <c r="J1229" s="102"/>
      <c r="K1229" s="114" t="s">
        <v>127</v>
      </c>
      <c r="L1229" s="106" t="s">
        <v>313</v>
      </c>
      <c r="M1229" s="123" t="s">
        <v>337</v>
      </c>
      <c r="N1229" s="116" t="s">
        <v>337</v>
      </c>
      <c r="O1229" s="116" t="s">
        <v>337</v>
      </c>
      <c r="P1229" s="107" t="str">
        <f>第2表01元データ!AE45</f>
        <v>X</v>
      </c>
      <c r="Q1229" s="107" t="str">
        <f t="shared" si="799"/>
        <v>x</v>
      </c>
      <c r="R1229" s="108" t="str">
        <f t="shared" si="800"/>
        <v>x</v>
      </c>
      <c r="S1229" s="108"/>
      <c r="T1229" s="100">
        <v>106</v>
      </c>
      <c r="W1229" s="100" t="s">
        <v>360</v>
      </c>
      <c r="X1229" s="100">
        <v>24</v>
      </c>
      <c r="Y1229" s="100">
        <v>19</v>
      </c>
      <c r="Z1229" s="100">
        <v>27</v>
      </c>
      <c r="AA1229" s="100">
        <v>16</v>
      </c>
      <c r="AC1229" s="100" t="s">
        <v>360</v>
      </c>
      <c r="AD1229" s="100">
        <v>1</v>
      </c>
      <c r="AE1229" s="100" t="s">
        <v>313</v>
      </c>
      <c r="AF1229" s="100" t="s">
        <v>313</v>
      </c>
      <c r="AG1229" s="100" t="s">
        <v>313</v>
      </c>
      <c r="AJ1229" s="100" t="str">
        <f t="shared" si="793"/>
        <v>●</v>
      </c>
      <c r="AK1229" s="100" t="str">
        <f t="shared" si="787"/>
        <v>●</v>
      </c>
      <c r="AL1229" s="100" t="str">
        <f t="shared" si="796"/>
        <v>●</v>
      </c>
      <c r="AM1229" s="100" t="str">
        <f t="shared" si="789"/>
        <v>●</v>
      </c>
      <c r="AP1229" s="100" t="str">
        <f t="shared" si="794"/>
        <v>●</v>
      </c>
      <c r="AQ1229" s="100" t="str">
        <f t="shared" si="790"/>
        <v>●</v>
      </c>
      <c r="AR1229" s="100" t="str">
        <f t="shared" si="791"/>
        <v>●</v>
      </c>
      <c r="AS1229" s="170" t="str">
        <f t="shared" si="795"/>
        <v>●</v>
      </c>
    </row>
    <row r="1230" spans="2:45" s="100" customFormat="1" ht="14.25" customHeight="1">
      <c r="B1230" s="102" t="s">
        <v>128</v>
      </c>
      <c r="C1230" s="106">
        <v>16</v>
      </c>
      <c r="D1230" s="107">
        <v>32</v>
      </c>
      <c r="E1230" s="107">
        <v>21</v>
      </c>
      <c r="F1230" s="107">
        <v>18</v>
      </c>
      <c r="G1230" s="107">
        <f>第2表01元データ!AD46</f>
        <v>7</v>
      </c>
      <c r="H1230" s="107">
        <f t="shared" si="797"/>
        <v>-11</v>
      </c>
      <c r="I1230" s="108">
        <f t="shared" si="798"/>
        <v>-61.111111111111114</v>
      </c>
      <c r="J1230" s="102"/>
      <c r="K1230" s="114" t="s">
        <v>128</v>
      </c>
      <c r="L1230" s="120" t="s">
        <v>313</v>
      </c>
      <c r="M1230" s="107" t="s">
        <v>337</v>
      </c>
      <c r="N1230" s="116" t="s">
        <v>337</v>
      </c>
      <c r="O1230" s="116" t="s">
        <v>337</v>
      </c>
      <c r="P1230" s="107" t="str">
        <f>第2表01元データ!AE46</f>
        <v>X</v>
      </c>
      <c r="Q1230" s="107" t="str">
        <f t="shared" si="799"/>
        <v>x</v>
      </c>
      <c r="R1230" s="108" t="str">
        <f t="shared" si="800"/>
        <v>x</v>
      </c>
      <c r="S1230" s="108"/>
      <c r="T1230" s="100">
        <v>107</v>
      </c>
      <c r="W1230" s="100" t="s">
        <v>361</v>
      </c>
      <c r="X1230" s="100">
        <v>12</v>
      </c>
      <c r="Y1230" s="100">
        <v>20</v>
      </c>
      <c r="Z1230" s="100">
        <v>16</v>
      </c>
      <c r="AA1230" s="100">
        <v>32</v>
      </c>
      <c r="AC1230" s="100" t="s">
        <v>361</v>
      </c>
      <c r="AD1230" s="100" t="s">
        <v>313</v>
      </c>
      <c r="AE1230" s="100">
        <v>1</v>
      </c>
      <c r="AF1230" s="100" t="s">
        <v>313</v>
      </c>
      <c r="AG1230" s="100" t="s">
        <v>313</v>
      </c>
      <c r="AJ1230" s="100" t="str">
        <f t="shared" si="793"/>
        <v>●</v>
      </c>
      <c r="AK1230" s="100" t="str">
        <f t="shared" si="787"/>
        <v>●</v>
      </c>
      <c r="AL1230" s="100" t="str">
        <f t="shared" si="796"/>
        <v>●</v>
      </c>
      <c r="AM1230" s="100" t="str">
        <f t="shared" si="789"/>
        <v>●</v>
      </c>
      <c r="AP1230" s="100" t="str">
        <f t="shared" si="794"/>
        <v>○</v>
      </c>
      <c r="AQ1230" s="100" t="str">
        <f t="shared" si="790"/>
        <v>●</v>
      </c>
      <c r="AR1230" s="100" t="str">
        <f t="shared" si="791"/>
        <v>●</v>
      </c>
      <c r="AS1230" s="170" t="str">
        <f t="shared" si="795"/>
        <v>●</v>
      </c>
    </row>
    <row r="1231" spans="2:45" s="100" customFormat="1" ht="14.25" customHeight="1">
      <c r="B1231" s="102" t="s">
        <v>129</v>
      </c>
      <c r="C1231" s="106">
        <v>24</v>
      </c>
      <c r="D1231" s="107">
        <v>26</v>
      </c>
      <c r="E1231" s="107">
        <v>20</v>
      </c>
      <c r="F1231" s="107">
        <v>18</v>
      </c>
      <c r="G1231" s="107">
        <f>第2表01元データ!AD47</f>
        <v>13</v>
      </c>
      <c r="H1231" s="107">
        <f t="shared" si="797"/>
        <v>-5</v>
      </c>
      <c r="I1231" s="108">
        <f t="shared" si="798"/>
        <v>-27.777777777777779</v>
      </c>
      <c r="J1231" s="102"/>
      <c r="K1231" s="114" t="s">
        <v>129</v>
      </c>
      <c r="L1231" s="120" t="s">
        <v>313</v>
      </c>
      <c r="M1231" s="116" t="s">
        <v>337</v>
      </c>
      <c r="N1231" s="116" t="s">
        <v>337</v>
      </c>
      <c r="O1231" s="116" t="s">
        <v>337</v>
      </c>
      <c r="P1231" s="107" t="str">
        <f>第2表01元データ!AE47</f>
        <v>X</v>
      </c>
      <c r="Q1231" s="107" t="str">
        <f t="shared" si="799"/>
        <v>x</v>
      </c>
      <c r="R1231" s="108" t="str">
        <f t="shared" si="800"/>
        <v>x</v>
      </c>
      <c r="S1231" s="108"/>
      <c r="T1231" s="100">
        <v>108</v>
      </c>
      <c r="W1231" s="100" t="s">
        <v>362</v>
      </c>
      <c r="X1231" s="100">
        <v>19</v>
      </c>
      <c r="Y1231" s="100">
        <v>13</v>
      </c>
      <c r="Z1231" s="100">
        <v>24</v>
      </c>
      <c r="AA1231" s="100">
        <v>26</v>
      </c>
      <c r="AC1231" s="100" t="s">
        <v>362</v>
      </c>
      <c r="AD1231" s="100" t="s">
        <v>313</v>
      </c>
      <c r="AE1231" s="100" t="s">
        <v>313</v>
      </c>
      <c r="AF1231" s="100" t="s">
        <v>313</v>
      </c>
      <c r="AG1231" s="100" t="s">
        <v>313</v>
      </c>
      <c r="AJ1231" s="100" t="str">
        <f t="shared" si="793"/>
        <v>●</v>
      </c>
      <c r="AK1231" s="100" t="str">
        <f t="shared" si="787"/>
        <v>●</v>
      </c>
      <c r="AL1231" s="100" t="str">
        <f t="shared" si="796"/>
        <v>●</v>
      </c>
      <c r="AM1231" s="100" t="str">
        <f t="shared" si="789"/>
        <v>●</v>
      </c>
      <c r="AP1231" s="100" t="str">
        <f t="shared" si="794"/>
        <v>○</v>
      </c>
      <c r="AQ1231" s="100" t="str">
        <f t="shared" si="790"/>
        <v>●</v>
      </c>
      <c r="AR1231" s="100" t="str">
        <f t="shared" si="791"/>
        <v>●</v>
      </c>
      <c r="AS1231" s="170" t="str">
        <f t="shared" si="795"/>
        <v>●</v>
      </c>
    </row>
    <row r="1232" spans="2:45" s="100" customFormat="1" ht="14.25" customHeight="1">
      <c r="B1232" s="102" t="s">
        <v>130</v>
      </c>
      <c r="C1232" s="106">
        <v>11</v>
      </c>
      <c r="D1232" s="107">
        <v>17</v>
      </c>
      <c r="E1232" s="107">
        <v>21</v>
      </c>
      <c r="F1232" s="107">
        <v>27</v>
      </c>
      <c r="G1232" s="107">
        <f>第2表01元データ!AD48</f>
        <v>9</v>
      </c>
      <c r="H1232" s="107">
        <f t="shared" si="797"/>
        <v>-18</v>
      </c>
      <c r="I1232" s="108">
        <f t="shared" si="798"/>
        <v>-66.666666666666657</v>
      </c>
      <c r="J1232" s="102"/>
      <c r="K1232" s="114" t="s">
        <v>130</v>
      </c>
      <c r="L1232" s="120" t="s">
        <v>313</v>
      </c>
      <c r="M1232" s="116" t="s">
        <v>337</v>
      </c>
      <c r="N1232" s="116" t="s">
        <v>337</v>
      </c>
      <c r="O1232" s="116" t="s">
        <v>337</v>
      </c>
      <c r="P1232" s="107" t="str">
        <f>第2表01元データ!AE48</f>
        <v>X</v>
      </c>
      <c r="Q1232" s="107" t="str">
        <f t="shared" si="799"/>
        <v>x</v>
      </c>
      <c r="R1232" s="108" t="str">
        <f t="shared" si="800"/>
        <v>x</v>
      </c>
      <c r="S1232" s="108"/>
      <c r="T1232" s="100">
        <v>109</v>
      </c>
      <c r="W1232" s="100" t="s">
        <v>363</v>
      </c>
      <c r="X1232" s="100">
        <v>35</v>
      </c>
      <c r="Y1232" s="100">
        <v>14</v>
      </c>
      <c r="Z1232" s="100">
        <v>11</v>
      </c>
      <c r="AA1232" s="100">
        <v>17</v>
      </c>
      <c r="AC1232" s="100" t="s">
        <v>363</v>
      </c>
      <c r="AD1232" s="100" t="s">
        <v>313</v>
      </c>
      <c r="AE1232" s="100" t="s">
        <v>313</v>
      </c>
      <c r="AF1232" s="100" t="s">
        <v>313</v>
      </c>
      <c r="AG1232" s="100" t="s">
        <v>313</v>
      </c>
      <c r="AJ1232" s="100" t="str">
        <f t="shared" si="793"/>
        <v>●</v>
      </c>
      <c r="AK1232" s="100" t="str">
        <f t="shared" si="787"/>
        <v>●</v>
      </c>
      <c r="AL1232" s="100" t="str">
        <f>IF(E1232=Z1232,"○","●")</f>
        <v>●</v>
      </c>
      <c r="AM1232" s="100" t="str">
        <f t="shared" si="789"/>
        <v>●</v>
      </c>
      <c r="AP1232" s="100" t="str">
        <f t="shared" si="794"/>
        <v>○</v>
      </c>
      <c r="AQ1232" s="100" t="str">
        <f t="shared" si="790"/>
        <v>●</v>
      </c>
      <c r="AR1232" s="100" t="str">
        <f t="shared" si="791"/>
        <v>●</v>
      </c>
      <c r="AS1232" s="170" t="str">
        <f t="shared" si="795"/>
        <v>●</v>
      </c>
    </row>
    <row r="1233" spans="2:45" s="100" customFormat="1" ht="14.25" customHeight="1">
      <c r="B1233" s="102" t="s">
        <v>131</v>
      </c>
      <c r="C1233" s="106">
        <v>16</v>
      </c>
      <c r="D1233" s="107">
        <v>10</v>
      </c>
      <c r="E1233" s="107">
        <v>17</v>
      </c>
      <c r="F1233" s="107">
        <v>24</v>
      </c>
      <c r="G1233" s="107">
        <f>第2表01元データ!AD49</f>
        <v>21</v>
      </c>
      <c r="H1233" s="107">
        <f t="shared" si="797"/>
        <v>-3</v>
      </c>
      <c r="I1233" s="108">
        <f t="shared" si="798"/>
        <v>-12.5</v>
      </c>
      <c r="J1233" s="102"/>
      <c r="K1233" s="114" t="s">
        <v>131</v>
      </c>
      <c r="L1233" s="106" t="s">
        <v>313</v>
      </c>
      <c r="M1233" s="107" t="s">
        <v>337</v>
      </c>
      <c r="N1233" s="116" t="s">
        <v>337</v>
      </c>
      <c r="O1233" s="116" t="s">
        <v>337</v>
      </c>
      <c r="P1233" s="107" t="str">
        <f>第2表01元データ!AE49</f>
        <v>X</v>
      </c>
      <c r="Q1233" s="107" t="str">
        <f t="shared" si="799"/>
        <v>x</v>
      </c>
      <c r="R1233" s="108" t="str">
        <f t="shared" si="800"/>
        <v>x</v>
      </c>
      <c r="S1233" s="108"/>
      <c r="T1233" s="100">
        <v>110</v>
      </c>
      <c r="W1233" s="100" t="s">
        <v>364</v>
      </c>
      <c r="X1233" s="100">
        <v>27</v>
      </c>
      <c r="Y1233" s="100">
        <v>30</v>
      </c>
      <c r="Z1233" s="100">
        <v>16</v>
      </c>
      <c r="AA1233" s="100">
        <v>10</v>
      </c>
      <c r="AC1233" s="100" t="s">
        <v>364</v>
      </c>
      <c r="AD1233" s="100">
        <v>1</v>
      </c>
      <c r="AE1233" s="100">
        <v>1</v>
      </c>
      <c r="AF1233" s="100" t="s">
        <v>313</v>
      </c>
      <c r="AG1233" s="100" t="s">
        <v>313</v>
      </c>
      <c r="AJ1233" s="100" t="str">
        <f t="shared" si="793"/>
        <v>●</v>
      </c>
      <c r="AK1233" s="100" t="str">
        <f t="shared" si="787"/>
        <v>●</v>
      </c>
      <c r="AL1233" s="100" t="str">
        <f t="shared" ref="AL1233:AL1241" si="801">IF(E1233=Z1233,"○","●")</f>
        <v>●</v>
      </c>
      <c r="AM1233" s="100" t="str">
        <f t="shared" si="789"/>
        <v>●</v>
      </c>
      <c r="AP1233" s="100" t="str">
        <f t="shared" si="794"/>
        <v>●</v>
      </c>
      <c r="AQ1233" s="100" t="str">
        <f t="shared" si="790"/>
        <v>●</v>
      </c>
      <c r="AR1233" s="100" t="str">
        <f t="shared" si="791"/>
        <v>●</v>
      </c>
      <c r="AS1233" s="170" t="str">
        <f t="shared" si="795"/>
        <v>●</v>
      </c>
    </row>
    <row r="1234" spans="2:45" s="100" customFormat="1" ht="14.25" customHeight="1">
      <c r="B1234" s="102" t="s">
        <v>132</v>
      </c>
      <c r="C1234" s="106">
        <v>31</v>
      </c>
      <c r="D1234" s="107">
        <v>18</v>
      </c>
      <c r="E1234" s="107">
        <v>12</v>
      </c>
      <c r="F1234" s="107">
        <v>16</v>
      </c>
      <c r="G1234" s="107">
        <f>第2表01元データ!AD50</f>
        <v>23</v>
      </c>
      <c r="H1234" s="107">
        <f t="shared" si="797"/>
        <v>7</v>
      </c>
      <c r="I1234" s="108">
        <f t="shared" si="798"/>
        <v>43.75</v>
      </c>
      <c r="J1234" s="102"/>
      <c r="K1234" s="114" t="s">
        <v>132</v>
      </c>
      <c r="L1234" s="106">
        <v>1</v>
      </c>
      <c r="M1234" s="107" t="s">
        <v>337</v>
      </c>
      <c r="N1234" s="107" t="s">
        <v>337</v>
      </c>
      <c r="O1234" s="116" t="s">
        <v>337</v>
      </c>
      <c r="P1234" s="107" t="str">
        <f>第2表01元データ!AE50</f>
        <v>X</v>
      </c>
      <c r="Q1234" s="107" t="str">
        <f t="shared" si="799"/>
        <v>x</v>
      </c>
      <c r="R1234" s="108" t="str">
        <f t="shared" si="800"/>
        <v>x</v>
      </c>
      <c r="S1234" s="108"/>
      <c r="T1234" s="100">
        <v>111</v>
      </c>
      <c r="W1234" s="100" t="s">
        <v>365</v>
      </c>
      <c r="X1234" s="100">
        <v>27</v>
      </c>
      <c r="Y1234" s="100">
        <v>27</v>
      </c>
      <c r="Z1234" s="100">
        <v>31</v>
      </c>
      <c r="AA1234" s="100">
        <v>18</v>
      </c>
      <c r="AC1234" s="100" t="s">
        <v>365</v>
      </c>
      <c r="AD1234" s="100">
        <v>1</v>
      </c>
      <c r="AE1234" s="100">
        <v>1</v>
      </c>
      <c r="AF1234" s="100">
        <v>1</v>
      </c>
      <c r="AG1234" s="100" t="s">
        <v>313</v>
      </c>
      <c r="AJ1234" s="100" t="str">
        <f t="shared" si="793"/>
        <v>●</v>
      </c>
      <c r="AK1234" s="100" t="str">
        <f t="shared" si="787"/>
        <v>●</v>
      </c>
      <c r="AL1234" s="100" t="str">
        <f t="shared" si="801"/>
        <v>●</v>
      </c>
      <c r="AM1234" s="100" t="str">
        <f t="shared" si="789"/>
        <v>●</v>
      </c>
      <c r="AP1234" s="100" t="str">
        <f t="shared" si="794"/>
        <v>○</v>
      </c>
      <c r="AQ1234" s="100" t="str">
        <f t="shared" si="790"/>
        <v>●</v>
      </c>
      <c r="AR1234" s="100" t="str">
        <f t="shared" si="791"/>
        <v>●</v>
      </c>
      <c r="AS1234" s="170" t="str">
        <f t="shared" si="795"/>
        <v>●</v>
      </c>
    </row>
    <row r="1235" spans="2:45" s="100" customFormat="1" ht="14.25" customHeight="1">
      <c r="B1235" s="102" t="s">
        <v>133</v>
      </c>
      <c r="C1235" s="106">
        <v>24</v>
      </c>
      <c r="D1235" s="107">
        <v>30</v>
      </c>
      <c r="E1235" s="107">
        <v>13</v>
      </c>
      <c r="F1235" s="107">
        <v>12</v>
      </c>
      <c r="G1235" s="107">
        <f>第2表01元データ!AD51</f>
        <v>16</v>
      </c>
      <c r="H1235" s="107">
        <f t="shared" si="797"/>
        <v>4</v>
      </c>
      <c r="I1235" s="108">
        <f t="shared" si="798"/>
        <v>33.333333333333329</v>
      </c>
      <c r="J1235" s="102"/>
      <c r="K1235" s="114" t="s">
        <v>133</v>
      </c>
      <c r="L1235" s="106">
        <v>2</v>
      </c>
      <c r="M1235" s="116" t="s">
        <v>337</v>
      </c>
      <c r="N1235" s="107" t="s">
        <v>337</v>
      </c>
      <c r="O1235" s="116" t="s">
        <v>337</v>
      </c>
      <c r="P1235" s="107" t="str">
        <f>第2表01元データ!AE51</f>
        <v>X</v>
      </c>
      <c r="Q1235" s="107" t="str">
        <f t="shared" si="799"/>
        <v>x</v>
      </c>
      <c r="R1235" s="108" t="str">
        <f t="shared" si="800"/>
        <v>x</v>
      </c>
      <c r="S1235" s="108"/>
      <c r="T1235" s="100">
        <v>112</v>
      </c>
      <c r="W1235" s="100" t="s">
        <v>366</v>
      </c>
      <c r="X1235" s="100">
        <v>28</v>
      </c>
      <c r="Y1235" s="100">
        <v>29</v>
      </c>
      <c r="Z1235" s="100">
        <v>24</v>
      </c>
      <c r="AA1235" s="100">
        <v>30</v>
      </c>
      <c r="AC1235" s="100" t="s">
        <v>366</v>
      </c>
      <c r="AD1235" s="100">
        <v>1</v>
      </c>
      <c r="AE1235" s="100" t="s">
        <v>313</v>
      </c>
      <c r="AF1235" s="100">
        <v>2</v>
      </c>
      <c r="AG1235" s="100" t="s">
        <v>313</v>
      </c>
      <c r="AJ1235" s="100" t="str">
        <f t="shared" si="793"/>
        <v>●</v>
      </c>
      <c r="AK1235" s="100" t="str">
        <f t="shared" si="787"/>
        <v>●</v>
      </c>
      <c r="AL1235" s="100" t="str">
        <f t="shared" si="801"/>
        <v>●</v>
      </c>
      <c r="AM1235" s="100" t="str">
        <f t="shared" si="789"/>
        <v>●</v>
      </c>
      <c r="AP1235" s="100" t="str">
        <f t="shared" si="794"/>
        <v>●</v>
      </c>
      <c r="AQ1235" s="100" t="str">
        <f t="shared" si="790"/>
        <v>●</v>
      </c>
      <c r="AR1235" s="100" t="str">
        <f t="shared" si="791"/>
        <v>●</v>
      </c>
      <c r="AS1235" s="170" t="str">
        <f t="shared" si="795"/>
        <v>●</v>
      </c>
    </row>
    <row r="1236" spans="2:45" s="100" customFormat="1" ht="14.25" customHeight="1">
      <c r="B1236" s="102" t="s">
        <v>134</v>
      </c>
      <c r="C1236" s="106">
        <v>27</v>
      </c>
      <c r="D1236" s="107">
        <v>24</v>
      </c>
      <c r="E1236" s="107">
        <v>30</v>
      </c>
      <c r="F1236" s="107">
        <v>13</v>
      </c>
      <c r="G1236" s="107">
        <f>第2表01元データ!AD52</f>
        <v>15</v>
      </c>
      <c r="H1236" s="107">
        <f t="shared" si="797"/>
        <v>2</v>
      </c>
      <c r="I1236" s="108">
        <f t="shared" si="798"/>
        <v>15.384615384615385</v>
      </c>
      <c r="J1236" s="102"/>
      <c r="K1236" s="114" t="s">
        <v>134</v>
      </c>
      <c r="L1236" s="106" t="s">
        <v>313</v>
      </c>
      <c r="M1236" s="107" t="s">
        <v>337</v>
      </c>
      <c r="N1236" s="116" t="s">
        <v>337</v>
      </c>
      <c r="O1236" s="116" t="s">
        <v>337</v>
      </c>
      <c r="P1236" s="107" t="str">
        <f>第2表01元データ!AE52</f>
        <v>X</v>
      </c>
      <c r="Q1236" s="107" t="str">
        <f t="shared" si="799"/>
        <v>x</v>
      </c>
      <c r="R1236" s="108" t="str">
        <f t="shared" si="800"/>
        <v>x</v>
      </c>
      <c r="S1236" s="108"/>
      <c r="T1236" s="100">
        <v>113</v>
      </c>
      <c r="W1236" s="100" t="s">
        <v>367</v>
      </c>
      <c r="X1236" s="100">
        <v>37</v>
      </c>
      <c r="Y1236" s="100">
        <v>19</v>
      </c>
      <c r="Z1236" s="100">
        <v>27</v>
      </c>
      <c r="AA1236" s="100">
        <v>24</v>
      </c>
      <c r="AC1236" s="100" t="s">
        <v>367</v>
      </c>
      <c r="AD1236" s="100">
        <v>2</v>
      </c>
      <c r="AE1236" s="100">
        <v>1</v>
      </c>
      <c r="AF1236" s="100" t="s">
        <v>313</v>
      </c>
      <c r="AG1236" s="100" t="s">
        <v>313</v>
      </c>
      <c r="AJ1236" s="100" t="str">
        <f t="shared" si="793"/>
        <v>●</v>
      </c>
      <c r="AK1236" s="100" t="str">
        <f t="shared" si="787"/>
        <v>●</v>
      </c>
      <c r="AL1236" s="100" t="str">
        <f t="shared" si="801"/>
        <v>●</v>
      </c>
      <c r="AM1236" s="100" t="str">
        <f t="shared" si="789"/>
        <v>●</v>
      </c>
      <c r="AP1236" s="100" t="str">
        <f t="shared" si="794"/>
        <v>●</v>
      </c>
      <c r="AQ1236" s="100" t="str">
        <f t="shared" si="790"/>
        <v>●</v>
      </c>
      <c r="AR1236" s="100" t="str">
        <f t="shared" si="791"/>
        <v>●</v>
      </c>
      <c r="AS1236" s="170" t="str">
        <f t="shared" si="795"/>
        <v>●</v>
      </c>
    </row>
    <row r="1237" spans="2:45" s="100" customFormat="1" ht="14.25" customHeight="1">
      <c r="B1237" s="102" t="s">
        <v>135</v>
      </c>
      <c r="C1237" s="106">
        <v>18</v>
      </c>
      <c r="D1237" s="107">
        <v>25</v>
      </c>
      <c r="E1237" s="107">
        <v>18</v>
      </c>
      <c r="F1237" s="107">
        <v>27</v>
      </c>
      <c r="G1237" s="107">
        <f>第2表01元データ!AD53</f>
        <v>11</v>
      </c>
      <c r="H1237" s="107">
        <f t="shared" si="797"/>
        <v>-16</v>
      </c>
      <c r="I1237" s="108">
        <f t="shared" si="798"/>
        <v>-59.259259259259252</v>
      </c>
      <c r="J1237" s="102"/>
      <c r="K1237" s="114" t="s">
        <v>135</v>
      </c>
      <c r="L1237" s="106" t="s">
        <v>313</v>
      </c>
      <c r="M1237" s="107" t="s">
        <v>337</v>
      </c>
      <c r="N1237" s="116" t="s">
        <v>337</v>
      </c>
      <c r="O1237" s="116" t="s">
        <v>337</v>
      </c>
      <c r="P1237" s="107" t="str">
        <f>第2表01元データ!AE53</f>
        <v>X</v>
      </c>
      <c r="Q1237" s="107" t="str">
        <f t="shared" si="799"/>
        <v>x</v>
      </c>
      <c r="R1237" s="108" t="str">
        <f t="shared" si="800"/>
        <v>x</v>
      </c>
      <c r="S1237" s="108"/>
      <c r="T1237" s="100">
        <v>114</v>
      </c>
      <c r="W1237" s="100" t="s">
        <v>368</v>
      </c>
      <c r="X1237" s="100">
        <v>23</v>
      </c>
      <c r="Y1237" s="100">
        <v>32</v>
      </c>
      <c r="Z1237" s="100">
        <v>18</v>
      </c>
      <c r="AA1237" s="100">
        <v>25</v>
      </c>
      <c r="AC1237" s="100" t="s">
        <v>368</v>
      </c>
      <c r="AD1237" s="100">
        <v>2</v>
      </c>
      <c r="AE1237" s="100">
        <v>1</v>
      </c>
      <c r="AF1237" s="100" t="s">
        <v>313</v>
      </c>
      <c r="AG1237" s="100" t="s">
        <v>313</v>
      </c>
      <c r="AJ1237" s="100" t="str">
        <f t="shared" si="793"/>
        <v>●</v>
      </c>
      <c r="AK1237" s="100" t="str">
        <f t="shared" si="787"/>
        <v>●</v>
      </c>
      <c r="AL1237" s="100" t="str">
        <f t="shared" si="801"/>
        <v>○</v>
      </c>
      <c r="AM1237" s="100" t="str">
        <f t="shared" si="789"/>
        <v>●</v>
      </c>
      <c r="AP1237" s="100" t="str">
        <f t="shared" si="794"/>
        <v>●</v>
      </c>
      <c r="AQ1237" s="100" t="str">
        <f t="shared" si="790"/>
        <v>●</v>
      </c>
      <c r="AR1237" s="100" t="str">
        <f t="shared" si="791"/>
        <v>●</v>
      </c>
      <c r="AS1237" s="170" t="str">
        <f t="shared" si="795"/>
        <v>●</v>
      </c>
    </row>
    <row r="1238" spans="2:45" s="100" customFormat="1" ht="14.25" customHeight="1">
      <c r="B1238" s="102" t="s">
        <v>136</v>
      </c>
      <c r="C1238" s="106">
        <v>22</v>
      </c>
      <c r="D1238" s="107">
        <v>20</v>
      </c>
      <c r="E1238" s="107">
        <v>19</v>
      </c>
      <c r="F1238" s="107">
        <v>16</v>
      </c>
      <c r="G1238" s="107">
        <f>第2表01元データ!AD54</f>
        <v>19</v>
      </c>
      <c r="H1238" s="107">
        <f t="shared" si="797"/>
        <v>3</v>
      </c>
      <c r="I1238" s="108">
        <f t="shared" si="798"/>
        <v>18.75</v>
      </c>
      <c r="J1238" s="102"/>
      <c r="K1238" s="114" t="s">
        <v>136</v>
      </c>
      <c r="L1238" s="120">
        <v>1</v>
      </c>
      <c r="M1238" s="107" t="s">
        <v>337</v>
      </c>
      <c r="N1238" s="107" t="s">
        <v>337</v>
      </c>
      <c r="O1238" s="116" t="s">
        <v>337</v>
      </c>
      <c r="P1238" s="107" t="str">
        <f>第2表01元データ!AE54</f>
        <v>X</v>
      </c>
      <c r="Q1238" s="107" t="str">
        <f t="shared" si="799"/>
        <v>x</v>
      </c>
      <c r="R1238" s="108" t="str">
        <f t="shared" si="800"/>
        <v>x</v>
      </c>
      <c r="S1238" s="108"/>
      <c r="T1238" s="100">
        <v>115</v>
      </c>
      <c r="W1238" s="99" t="s">
        <v>369</v>
      </c>
      <c r="X1238" s="99">
        <v>19</v>
      </c>
      <c r="Y1238" s="99">
        <v>19</v>
      </c>
      <c r="Z1238" s="99">
        <v>22</v>
      </c>
      <c r="AA1238" s="99">
        <v>20</v>
      </c>
      <c r="AB1238" s="99"/>
      <c r="AC1238" s="99" t="s">
        <v>369</v>
      </c>
      <c r="AD1238" s="99" t="s">
        <v>313</v>
      </c>
      <c r="AE1238" s="99">
        <v>2</v>
      </c>
      <c r="AF1238" s="99">
        <v>1</v>
      </c>
      <c r="AG1238" s="99" t="s">
        <v>313</v>
      </c>
      <c r="AJ1238" s="100" t="str">
        <f t="shared" si="793"/>
        <v>●</v>
      </c>
      <c r="AK1238" s="100" t="str">
        <f t="shared" si="787"/>
        <v>●</v>
      </c>
      <c r="AL1238" s="100" t="str">
        <f t="shared" si="801"/>
        <v>●</v>
      </c>
      <c r="AM1238" s="100" t="str">
        <f t="shared" si="789"/>
        <v>●</v>
      </c>
      <c r="AP1238" s="100" t="str">
        <f t="shared" si="794"/>
        <v>●</v>
      </c>
      <c r="AQ1238" s="100" t="str">
        <f t="shared" si="790"/>
        <v>●</v>
      </c>
      <c r="AR1238" s="100" t="str">
        <f t="shared" si="791"/>
        <v>●</v>
      </c>
      <c r="AS1238" s="170" t="str">
        <f t="shared" si="795"/>
        <v>●</v>
      </c>
    </row>
    <row r="1239" spans="2:45" s="100" customFormat="1" ht="14.25" customHeight="1">
      <c r="B1239" s="102" t="s">
        <v>137</v>
      </c>
      <c r="C1239" s="106">
        <v>14</v>
      </c>
      <c r="D1239" s="107">
        <v>14</v>
      </c>
      <c r="E1239" s="107">
        <v>15</v>
      </c>
      <c r="F1239" s="107">
        <v>19</v>
      </c>
      <c r="G1239" s="107">
        <f>第2表01元データ!AD55</f>
        <v>14</v>
      </c>
      <c r="H1239" s="107">
        <f t="shared" si="797"/>
        <v>-5</v>
      </c>
      <c r="I1239" s="108">
        <f t="shared" si="798"/>
        <v>-26.315789473684209</v>
      </c>
      <c r="J1239" s="102"/>
      <c r="K1239" s="114" t="s">
        <v>137</v>
      </c>
      <c r="L1239" s="120">
        <v>1</v>
      </c>
      <c r="M1239" s="116" t="s">
        <v>337</v>
      </c>
      <c r="N1239" s="107" t="s">
        <v>337</v>
      </c>
      <c r="O1239" s="116" t="s">
        <v>337</v>
      </c>
      <c r="P1239" s="107" t="str">
        <f>第2表01元データ!AE55</f>
        <v>X</v>
      </c>
      <c r="Q1239" s="107" t="str">
        <f t="shared" si="799"/>
        <v>x</v>
      </c>
      <c r="R1239" s="108" t="str">
        <f t="shared" si="800"/>
        <v>x</v>
      </c>
      <c r="S1239" s="108"/>
      <c r="T1239" s="100">
        <v>116</v>
      </c>
      <c r="W1239" s="100" t="s">
        <v>370</v>
      </c>
      <c r="X1239" s="100">
        <v>12</v>
      </c>
      <c r="Y1239" s="100">
        <v>15</v>
      </c>
      <c r="Z1239" s="100">
        <v>14</v>
      </c>
      <c r="AA1239" s="100">
        <v>14</v>
      </c>
      <c r="AC1239" s="100" t="s">
        <v>370</v>
      </c>
      <c r="AD1239" s="100" t="s">
        <v>313</v>
      </c>
      <c r="AE1239" s="100" t="s">
        <v>313</v>
      </c>
      <c r="AF1239" s="100">
        <v>1</v>
      </c>
      <c r="AG1239" s="100" t="s">
        <v>313</v>
      </c>
      <c r="AJ1239" s="100" t="str">
        <f t="shared" si="793"/>
        <v>●</v>
      </c>
      <c r="AK1239" s="100" t="str">
        <f t="shared" si="787"/>
        <v>●</v>
      </c>
      <c r="AL1239" s="100" t="str">
        <f t="shared" si="801"/>
        <v>●</v>
      </c>
      <c r="AM1239" s="100" t="str">
        <f t="shared" si="789"/>
        <v>●</v>
      </c>
      <c r="AP1239" s="100" t="str">
        <f t="shared" si="794"/>
        <v>●</v>
      </c>
      <c r="AQ1239" s="100" t="str">
        <f t="shared" si="790"/>
        <v>●</v>
      </c>
      <c r="AR1239" s="100" t="str">
        <f t="shared" si="791"/>
        <v>●</v>
      </c>
      <c r="AS1239" s="170" t="str">
        <f t="shared" si="795"/>
        <v>●</v>
      </c>
    </row>
    <row r="1240" spans="2:45" s="100" customFormat="1" ht="14.25" customHeight="1">
      <c r="B1240" s="102" t="s">
        <v>138</v>
      </c>
      <c r="C1240" s="106">
        <v>9</v>
      </c>
      <c r="D1240" s="107">
        <v>6</v>
      </c>
      <c r="E1240" s="107">
        <v>10</v>
      </c>
      <c r="F1240" s="107">
        <v>12</v>
      </c>
      <c r="G1240" s="107">
        <f>第2表01元データ!AD56</f>
        <v>15</v>
      </c>
      <c r="H1240" s="107">
        <f t="shared" si="797"/>
        <v>3</v>
      </c>
      <c r="I1240" s="108">
        <f t="shared" si="798"/>
        <v>25</v>
      </c>
      <c r="J1240" s="102"/>
      <c r="K1240" s="114" t="s">
        <v>138</v>
      </c>
      <c r="L1240" s="120" t="s">
        <v>313</v>
      </c>
      <c r="M1240" s="116" t="s">
        <v>337</v>
      </c>
      <c r="N1240" s="116" t="s">
        <v>337</v>
      </c>
      <c r="O1240" s="116" t="s">
        <v>337</v>
      </c>
      <c r="P1240" s="107" t="str">
        <f>第2表01元データ!AE56</f>
        <v>X</v>
      </c>
      <c r="Q1240" s="107" t="str">
        <f t="shared" si="799"/>
        <v>x</v>
      </c>
      <c r="R1240" s="108" t="str">
        <f t="shared" si="800"/>
        <v>x</v>
      </c>
      <c r="S1240" s="108"/>
      <c r="T1240" s="100">
        <v>117</v>
      </c>
      <c r="W1240" s="100" t="s">
        <v>371</v>
      </c>
      <c r="X1240" s="100">
        <v>8</v>
      </c>
      <c r="Y1240" s="100">
        <v>6</v>
      </c>
      <c r="Z1240" s="100">
        <v>9</v>
      </c>
      <c r="AA1240" s="100">
        <v>6</v>
      </c>
      <c r="AC1240" s="100" t="s">
        <v>371</v>
      </c>
      <c r="AD1240" s="100" t="s">
        <v>313</v>
      </c>
      <c r="AE1240" s="100" t="s">
        <v>313</v>
      </c>
      <c r="AF1240" s="100" t="s">
        <v>313</v>
      </c>
      <c r="AG1240" s="100" t="s">
        <v>313</v>
      </c>
      <c r="AJ1240" s="100" t="str">
        <f t="shared" si="793"/>
        <v>●</v>
      </c>
      <c r="AK1240" s="100" t="str">
        <f t="shared" si="787"/>
        <v>○</v>
      </c>
      <c r="AL1240" s="100" t="str">
        <f t="shared" si="801"/>
        <v>●</v>
      </c>
      <c r="AM1240" s="100" t="str">
        <f t="shared" si="789"/>
        <v>●</v>
      </c>
      <c r="AP1240" s="100" t="str">
        <f t="shared" si="794"/>
        <v>○</v>
      </c>
      <c r="AQ1240" s="100" t="str">
        <f t="shared" si="790"/>
        <v>●</v>
      </c>
      <c r="AR1240" s="100" t="str">
        <f t="shared" si="791"/>
        <v>●</v>
      </c>
      <c r="AS1240" s="170" t="str">
        <f t="shared" si="795"/>
        <v>●</v>
      </c>
    </row>
    <row r="1241" spans="2:45" s="100" customFormat="1" ht="14.25" customHeight="1">
      <c r="B1241" s="102" t="s">
        <v>110</v>
      </c>
      <c r="C1241" s="106">
        <v>5</v>
      </c>
      <c r="D1241" s="107">
        <v>7</v>
      </c>
      <c r="E1241" s="107">
        <v>5</v>
      </c>
      <c r="F1241" s="107">
        <v>6</v>
      </c>
      <c r="G1241" s="107">
        <f>第2表01元データ!AD57</f>
        <v>10</v>
      </c>
      <c r="H1241" s="107">
        <f t="shared" si="797"/>
        <v>4</v>
      </c>
      <c r="I1241" s="108">
        <f t="shared" si="798"/>
        <v>66.666666666666657</v>
      </c>
      <c r="J1241" s="102"/>
      <c r="K1241" s="114" t="s">
        <v>110</v>
      </c>
      <c r="L1241" s="120" t="s">
        <v>313</v>
      </c>
      <c r="M1241" s="116" t="s">
        <v>337</v>
      </c>
      <c r="N1241" s="116" t="s">
        <v>337</v>
      </c>
      <c r="O1241" s="116" t="s">
        <v>337</v>
      </c>
      <c r="P1241" s="107" t="str">
        <f>第2表01元データ!AE57</f>
        <v>X</v>
      </c>
      <c r="Q1241" s="107" t="str">
        <f t="shared" si="799"/>
        <v>x</v>
      </c>
      <c r="R1241" s="108" t="str">
        <f t="shared" si="800"/>
        <v>x</v>
      </c>
      <c r="S1241" s="108"/>
      <c r="T1241" s="100">
        <v>118</v>
      </c>
      <c r="W1241" s="100" t="s">
        <v>378</v>
      </c>
      <c r="X1241" s="100">
        <v>5</v>
      </c>
      <c r="Y1241" s="100">
        <v>3</v>
      </c>
      <c r="Z1241" s="100">
        <v>5</v>
      </c>
      <c r="AA1241" s="100">
        <v>7</v>
      </c>
      <c r="AC1241" s="100" t="s">
        <v>378</v>
      </c>
      <c r="AD1241" s="100" t="s">
        <v>313</v>
      </c>
      <c r="AE1241" s="100" t="s">
        <v>313</v>
      </c>
      <c r="AF1241" s="100" t="s">
        <v>313</v>
      </c>
      <c r="AG1241" s="100" t="s">
        <v>313</v>
      </c>
      <c r="AJ1241" s="100" t="str">
        <f t="shared" si="793"/>
        <v>○</v>
      </c>
      <c r="AK1241" s="100" t="str">
        <f t="shared" si="787"/>
        <v>●</v>
      </c>
      <c r="AL1241" s="100" t="str">
        <f t="shared" si="801"/>
        <v>○</v>
      </c>
      <c r="AM1241" s="100" t="str">
        <f t="shared" si="789"/>
        <v>●</v>
      </c>
      <c r="AP1241" s="100" t="str">
        <f t="shared" si="794"/>
        <v>○</v>
      </c>
      <c r="AQ1241" s="100" t="str">
        <f t="shared" si="790"/>
        <v>●</v>
      </c>
      <c r="AR1241" s="100" t="str">
        <f t="shared" si="791"/>
        <v>●</v>
      </c>
      <c r="AS1241" s="170" t="str">
        <f t="shared" si="795"/>
        <v>●</v>
      </c>
    </row>
    <row r="1242" spans="2:45" s="100" customFormat="1" ht="14.25" customHeight="1">
      <c r="B1242" s="119" t="s">
        <v>111</v>
      </c>
      <c r="C1242" s="120" t="s">
        <v>313</v>
      </c>
      <c r="D1242" s="116" t="s">
        <v>313</v>
      </c>
      <c r="E1242" s="116" t="s">
        <v>313</v>
      </c>
      <c r="F1242" s="116">
        <v>2</v>
      </c>
      <c r="G1242" s="107">
        <f>第2表01元データ!AD58</f>
        <v>9</v>
      </c>
      <c r="H1242" s="107"/>
      <c r="I1242" s="108"/>
      <c r="K1242" s="119" t="s">
        <v>111</v>
      </c>
      <c r="L1242" s="120" t="s">
        <v>313</v>
      </c>
      <c r="M1242" s="116" t="s">
        <v>313</v>
      </c>
      <c r="N1242" s="116" t="s">
        <v>313</v>
      </c>
      <c r="O1242" s="116" t="s">
        <v>337</v>
      </c>
      <c r="P1242" s="107" t="str">
        <f>第2表01元データ!AE58</f>
        <v>X</v>
      </c>
      <c r="Q1242" s="107"/>
      <c r="R1242" s="108"/>
      <c r="T1242" s="100">
        <v>119</v>
      </c>
    </row>
    <row r="1243" spans="2:45" s="100" customFormat="1" ht="14.25" customHeight="1">
      <c r="G1243" s="168"/>
      <c r="P1243" s="168"/>
    </row>
    <row r="1244" spans="2:45" s="100" customFormat="1" ht="14.25" customHeight="1">
      <c r="G1244" s="168"/>
      <c r="P1244" s="168"/>
    </row>
    <row r="1245" spans="2:45" s="99" customFormat="1" ht="14.25" customHeight="1">
      <c r="B1245" s="99" t="str">
        <f>LEFT(B1185,LEN(B1185)-2)&amp;+"女"</f>
        <v>相生町・女</v>
      </c>
      <c r="H1245" s="99" t="s">
        <v>805</v>
      </c>
      <c r="I1245" s="380">
        <f>令和2年9月末住基人口!K38</f>
        <v>278</v>
      </c>
      <c r="K1245" s="99" t="str">
        <f>LEFT(K1185,LEN(K1185)-2)&amp;+"女"</f>
        <v>港町・女</v>
      </c>
      <c r="Q1245" s="99" t="s">
        <v>805</v>
      </c>
      <c r="R1245" s="380">
        <f>令和2年9月末住基人口!K39</f>
        <v>3</v>
      </c>
      <c r="W1245" s="100"/>
      <c r="X1245" s="100"/>
      <c r="Y1245" s="100"/>
      <c r="Z1245" s="100"/>
      <c r="AA1245" s="100"/>
      <c r="AB1245" s="100"/>
      <c r="AC1245" s="100"/>
      <c r="AD1245" s="100"/>
      <c r="AE1245" s="100"/>
      <c r="AF1245" s="100"/>
      <c r="AG1245" s="100"/>
    </row>
    <row r="1246" spans="2:45" s="100" customFormat="1" ht="14.25" customHeight="1">
      <c r="B1246" s="583" t="s">
        <v>335</v>
      </c>
      <c r="C1246" s="101"/>
      <c r="D1246" s="101"/>
      <c r="E1246" s="101"/>
      <c r="F1246" s="101"/>
      <c r="G1246" s="135"/>
      <c r="H1246" s="131"/>
      <c r="I1246" s="131"/>
      <c r="J1246" s="102"/>
      <c r="K1246" s="583" t="s">
        <v>335</v>
      </c>
      <c r="L1246" s="101"/>
      <c r="M1246" s="101"/>
      <c r="N1246" s="101"/>
      <c r="O1246" s="101"/>
      <c r="P1246" s="135"/>
      <c r="Q1246" s="131"/>
      <c r="R1246" s="131"/>
      <c r="S1246" s="103"/>
    </row>
    <row r="1247" spans="2:45" s="100" customFormat="1" ht="14.25" customHeight="1">
      <c r="B1247" s="584"/>
      <c r="C1247" s="130" t="str">
        <f>$C$4</f>
        <v>平成12年</v>
      </c>
      <c r="D1247" s="130" t="str">
        <f>$D$4</f>
        <v>平成17年</v>
      </c>
      <c r="E1247" s="130" t="str">
        <f>$E$4</f>
        <v>平成22年</v>
      </c>
      <c r="F1247" s="130" t="s">
        <v>410</v>
      </c>
      <c r="G1247" s="130" t="s">
        <v>739</v>
      </c>
      <c r="H1247" s="133" t="str">
        <f>$H$4</f>
        <v>対平成</v>
      </c>
      <c r="I1247" s="134" t="str">
        <f>$I$4</f>
        <v>27年</v>
      </c>
      <c r="J1247" s="102"/>
      <c r="K1247" s="584"/>
      <c r="L1247" s="130" t="str">
        <f>$C$4</f>
        <v>平成12年</v>
      </c>
      <c r="M1247" s="130" t="str">
        <f>$D$4</f>
        <v>平成17年</v>
      </c>
      <c r="N1247" s="130" t="str">
        <f>$E$4</f>
        <v>平成22年</v>
      </c>
      <c r="O1247" s="130" t="s">
        <v>410</v>
      </c>
      <c r="P1247" s="130" t="s">
        <v>739</v>
      </c>
      <c r="Q1247" s="133" t="str">
        <f>$H$4</f>
        <v>対平成</v>
      </c>
      <c r="R1247" s="134" t="str">
        <f>$I$4</f>
        <v>27年</v>
      </c>
      <c r="S1247" s="103"/>
    </row>
    <row r="1248" spans="2:45" s="100" customFormat="1" ht="14.25" customHeight="1">
      <c r="B1248" s="585"/>
      <c r="C1248" s="104"/>
      <c r="D1248" s="104"/>
      <c r="E1248" s="104"/>
      <c r="F1248" s="104"/>
      <c r="G1248" s="104"/>
      <c r="H1248" s="132" t="s">
        <v>88</v>
      </c>
      <c r="I1248" s="133" t="s">
        <v>398</v>
      </c>
      <c r="J1248" s="102"/>
      <c r="K1248" s="585"/>
      <c r="L1248" s="104"/>
      <c r="M1248" s="104"/>
      <c r="N1248" s="104"/>
      <c r="O1248" s="104"/>
      <c r="P1248" s="104"/>
      <c r="Q1248" s="132" t="s">
        <v>88</v>
      </c>
      <c r="R1248" s="133" t="s">
        <v>398</v>
      </c>
      <c r="S1248" s="103"/>
    </row>
    <row r="1249" spans="2:45" s="199" customFormat="1" ht="14.25" customHeight="1">
      <c r="B1249" s="200" t="s">
        <v>90</v>
      </c>
      <c r="C1249" s="198">
        <v>398</v>
      </c>
      <c r="D1249" s="194">
        <v>369</v>
      </c>
      <c r="E1249" s="194">
        <v>332</v>
      </c>
      <c r="F1249" s="194">
        <v>317</v>
      </c>
      <c r="G1249" s="194">
        <f>IF(COUNTIF(G1254:G1272,"x"),"x",IF(SUM(G1254:G1272)=0,"-",SUM(G1254:G1272)))</f>
        <v>271</v>
      </c>
      <c r="H1249" s="193">
        <f t="shared" ref="H1249:H1252" si="802">IF(G1249="x","x",IF(AND(G1249="-",F1249="-"),"-",IF(AND(G1249="-",F1249&gt;0),F1249*-1,IF(AND(G1249&gt;0,F1249="-"),G1249,G1249-F1249))))</f>
        <v>-46</v>
      </c>
      <c r="I1249" s="195">
        <f t="shared" ref="I1249:I1252" si="803">IF(H1249="x","x",IF(H1249="-","-",IF(AND(F1249="-",G1249&gt;0),"皆増",IF(AND(F1249&gt;0,G1249="-"),"皆減",H1249/F1249*100))))</f>
        <v>-14.511041009463725</v>
      </c>
      <c r="J1249" s="196"/>
      <c r="K1249" s="197" t="s">
        <v>90</v>
      </c>
      <c r="L1249" s="198">
        <v>8</v>
      </c>
      <c r="M1249" s="194" t="s">
        <v>406</v>
      </c>
      <c r="N1249" s="194" t="s">
        <v>337</v>
      </c>
      <c r="O1249" s="297" t="s">
        <v>337</v>
      </c>
      <c r="P1249" s="298" t="str">
        <f>IF(COUNTIF(P1254:P1272,"x"),"x",IF(SUM(P1254:P1272)=0,"-",SUM(P1254:P1272)))</f>
        <v>x</v>
      </c>
      <c r="Q1249" s="107" t="str">
        <f t="shared" ref="Q1249:Q1252" si="804">IF(P1249="x","x",IF(AND(P1249="-",O1249="-"),"-",IF(AND(P1249="-",O1249&gt;0),O1249*-1,IF(AND(P1249&gt;0,O1249="-"),P1249,P1249-O1249))))</f>
        <v>x</v>
      </c>
      <c r="R1249" s="108" t="str">
        <f t="shared" ref="R1249:R1252" si="805">IF(Q1249="x","x",IF(Q1249="-","-",IF(AND(O1249="-",P1249&gt;0),"皆増",IF(AND(O1249&gt;0,P1249="-"),"皆減",Q1249/O1249*100))))</f>
        <v>x</v>
      </c>
      <c r="S1249" s="195"/>
      <c r="W1249" s="199" t="s">
        <v>373</v>
      </c>
      <c r="X1249" s="199">
        <v>487</v>
      </c>
      <c r="Y1249" s="199">
        <v>436</v>
      </c>
      <c r="Z1249" s="199">
        <v>398</v>
      </c>
      <c r="AA1249" s="199">
        <v>369</v>
      </c>
      <c r="AC1249" s="199" t="s">
        <v>373</v>
      </c>
      <c r="AD1249" s="199">
        <v>14</v>
      </c>
      <c r="AE1249" s="199">
        <v>10</v>
      </c>
      <c r="AF1249" s="199">
        <v>8</v>
      </c>
      <c r="AG1249" s="199" t="s">
        <v>313</v>
      </c>
      <c r="AJ1249" s="199" t="str">
        <f>IF(C1249=X1249,"○","●")</f>
        <v>●</v>
      </c>
      <c r="AK1249" s="199" t="str">
        <f t="shared" ref="AK1249:AK1271" si="806">IF(D1249=Y1249,"○","●")</f>
        <v>●</v>
      </c>
      <c r="AL1249" s="199" t="str">
        <f t="shared" ref="AL1249:AL1250" si="807">IF(E1249=Z1249,"○","●")</f>
        <v>●</v>
      </c>
      <c r="AM1249" s="199" t="str">
        <f t="shared" ref="AM1249:AM1271" si="808">IF(F1249=AA1249,"○","●")</f>
        <v>●</v>
      </c>
      <c r="AP1249" s="199" t="str">
        <f>IF(L1249=AD1249,"○","●")</f>
        <v>●</v>
      </c>
      <c r="AQ1249" s="199" t="str">
        <f t="shared" ref="AQ1249:AQ1271" si="809">IF(M1249=AE1249,"○","●")</f>
        <v>●</v>
      </c>
      <c r="AR1249" s="199" t="str">
        <f t="shared" ref="AR1249:AR1271" si="810">IF(N1249=AF1249,"○","●")</f>
        <v>●</v>
      </c>
      <c r="AS1249" s="204" t="str">
        <f t="shared" ref="AS1249" si="811">IF(O1249=AG1249,"○","●")</f>
        <v>●</v>
      </c>
    </row>
    <row r="1250" spans="2:45" s="100" customFormat="1" ht="14.25" customHeight="1">
      <c r="B1250" s="105" t="s">
        <v>91</v>
      </c>
      <c r="C1250" s="106">
        <v>28</v>
      </c>
      <c r="D1250" s="107">
        <v>27</v>
      </c>
      <c r="E1250" s="107">
        <v>32</v>
      </c>
      <c r="F1250" s="107">
        <v>27</v>
      </c>
      <c r="G1250" s="107">
        <f>IF(COUNTIF(G1254:G1256,"x"),"x",IF(SUM(G1254:G1256)=0,"-",SUM(G1254:G1256)))</f>
        <v>14</v>
      </c>
      <c r="H1250" s="107">
        <f t="shared" si="802"/>
        <v>-13</v>
      </c>
      <c r="I1250" s="108">
        <f t="shared" si="803"/>
        <v>-48.148148148148145</v>
      </c>
      <c r="J1250" s="102"/>
      <c r="K1250" s="109" t="s">
        <v>91</v>
      </c>
      <c r="L1250" s="106" t="s">
        <v>313</v>
      </c>
      <c r="M1250" s="107" t="s">
        <v>337</v>
      </c>
      <c r="N1250" s="116" t="s">
        <v>337</v>
      </c>
      <c r="O1250" s="116" t="s">
        <v>337</v>
      </c>
      <c r="P1250" s="107" t="str">
        <f>IF(COUNTIF(P1254:P1256,"x"),"x",IF(SUM(P1254:P1256)=0,"-",SUM(P1254:P1256)))</f>
        <v>x</v>
      </c>
      <c r="Q1250" s="107" t="str">
        <f t="shared" si="804"/>
        <v>x</v>
      </c>
      <c r="R1250" s="108" t="str">
        <f t="shared" si="805"/>
        <v>x</v>
      </c>
      <c r="S1250" s="108"/>
      <c r="W1250" s="100" t="s">
        <v>374</v>
      </c>
      <c r="X1250" s="100">
        <v>53</v>
      </c>
      <c r="Y1250" s="100">
        <v>41</v>
      </c>
      <c r="Z1250" s="100">
        <v>28</v>
      </c>
      <c r="AA1250" s="100">
        <v>27</v>
      </c>
      <c r="AC1250" s="100" t="s">
        <v>374</v>
      </c>
      <c r="AD1250" s="100">
        <v>2</v>
      </c>
      <c r="AE1250" s="100">
        <v>2</v>
      </c>
      <c r="AF1250" s="100" t="s">
        <v>313</v>
      </c>
      <c r="AG1250" s="100" t="s">
        <v>313</v>
      </c>
      <c r="AJ1250" s="100" t="str">
        <f t="shared" ref="AJ1250:AJ1271" si="812">IF(C1250=X1250,"○","●")</f>
        <v>●</v>
      </c>
      <c r="AK1250" s="100" t="str">
        <f t="shared" si="806"/>
        <v>●</v>
      </c>
      <c r="AL1250" s="100" t="str">
        <f t="shared" si="807"/>
        <v>●</v>
      </c>
      <c r="AM1250" s="100" t="str">
        <f t="shared" si="808"/>
        <v>○</v>
      </c>
      <c r="AP1250" s="100" t="str">
        <f t="shared" ref="AP1250:AP1271" si="813">IF(L1250=AD1250,"○","●")</f>
        <v>●</v>
      </c>
      <c r="AQ1250" s="100" t="str">
        <f t="shared" si="809"/>
        <v>●</v>
      </c>
      <c r="AR1250" s="100" t="str">
        <f t="shared" si="810"/>
        <v>●</v>
      </c>
      <c r="AS1250" s="170" t="str">
        <f>IF(O1250=AG1250,"○","●")</f>
        <v>●</v>
      </c>
    </row>
    <row r="1251" spans="2:45" s="100" customFormat="1" ht="14.25" customHeight="1">
      <c r="B1251" s="105" t="s">
        <v>92</v>
      </c>
      <c r="C1251" s="106">
        <v>251</v>
      </c>
      <c r="D1251" s="107">
        <v>231</v>
      </c>
      <c r="E1251" s="107">
        <v>178</v>
      </c>
      <c r="F1251" s="107">
        <v>170</v>
      </c>
      <c r="G1251" s="296">
        <f>IF(COUNTIF(G1257:G1266,"x"),"x",IF(SUM(G1257:G1266)=0,"-",SUM(G1257:G1266)))</f>
        <v>144</v>
      </c>
      <c r="H1251" s="107">
        <f t="shared" si="802"/>
        <v>-26</v>
      </c>
      <c r="I1251" s="108">
        <f t="shared" si="803"/>
        <v>-15.294117647058824</v>
      </c>
      <c r="J1251" s="102"/>
      <c r="K1251" s="109" t="s">
        <v>92</v>
      </c>
      <c r="L1251" s="106">
        <v>5</v>
      </c>
      <c r="M1251" s="107" t="s">
        <v>337</v>
      </c>
      <c r="N1251" s="107" t="s">
        <v>337</v>
      </c>
      <c r="O1251" s="116" t="s">
        <v>337</v>
      </c>
      <c r="P1251" s="296" t="str">
        <f>IF(COUNTIF(P1257:P1266,"x"),"x",IF(SUM(P1257:P1266)=0,"-",SUM(P1257:P1266)))</f>
        <v>x</v>
      </c>
      <c r="Q1251" s="107" t="str">
        <f t="shared" si="804"/>
        <v>x</v>
      </c>
      <c r="R1251" s="108" t="str">
        <f t="shared" si="805"/>
        <v>x</v>
      </c>
      <c r="S1251" s="108"/>
      <c r="W1251" s="100" t="s">
        <v>375</v>
      </c>
      <c r="X1251" s="100">
        <v>335</v>
      </c>
      <c r="Y1251" s="100">
        <v>285</v>
      </c>
      <c r="Z1251" s="100">
        <v>251</v>
      </c>
      <c r="AA1251" s="100">
        <v>231</v>
      </c>
      <c r="AC1251" s="100" t="s">
        <v>375</v>
      </c>
      <c r="AD1251" s="100">
        <v>12</v>
      </c>
      <c r="AE1251" s="100">
        <v>5</v>
      </c>
      <c r="AF1251" s="100">
        <v>5</v>
      </c>
      <c r="AG1251" s="100" t="s">
        <v>313</v>
      </c>
      <c r="AJ1251" s="100" t="str">
        <f t="shared" si="812"/>
        <v>●</v>
      </c>
      <c r="AK1251" s="100" t="str">
        <f t="shared" si="806"/>
        <v>●</v>
      </c>
      <c r="AL1251" s="100" t="str">
        <f>IF(E1251=Z1251,"○","●")</f>
        <v>●</v>
      </c>
      <c r="AM1251" s="100" t="str">
        <f t="shared" si="808"/>
        <v>●</v>
      </c>
      <c r="AP1251" s="100" t="str">
        <f t="shared" si="813"/>
        <v>●</v>
      </c>
      <c r="AQ1251" s="100" t="str">
        <f t="shared" si="809"/>
        <v>●</v>
      </c>
      <c r="AR1251" s="100" t="str">
        <f t="shared" si="810"/>
        <v>●</v>
      </c>
      <c r="AS1251" s="170" t="str">
        <f t="shared" ref="AS1251:AS1271" si="814">IF(O1251=AG1251,"○","●")</f>
        <v>●</v>
      </c>
    </row>
    <row r="1252" spans="2:45" s="100" customFormat="1" ht="14.25" customHeight="1">
      <c r="B1252" s="105" t="s">
        <v>93</v>
      </c>
      <c r="C1252" s="106">
        <v>119</v>
      </c>
      <c r="D1252" s="107">
        <v>111</v>
      </c>
      <c r="E1252" s="107">
        <v>122</v>
      </c>
      <c r="F1252" s="107">
        <v>112</v>
      </c>
      <c r="G1252" s="107">
        <f>IF(COUNTIF(G1267:G1271,"x"),"x",IF(SUM(G1267,G1271)=0,"-",SUM(G1267:G1271)))</f>
        <v>107</v>
      </c>
      <c r="H1252" s="107">
        <f t="shared" si="802"/>
        <v>-5</v>
      </c>
      <c r="I1252" s="108">
        <f t="shared" si="803"/>
        <v>-4.4642857142857144</v>
      </c>
      <c r="J1252" s="102"/>
      <c r="K1252" s="109" t="s">
        <v>93</v>
      </c>
      <c r="L1252" s="120">
        <v>3</v>
      </c>
      <c r="M1252" s="107" t="s">
        <v>337</v>
      </c>
      <c r="N1252" s="107" t="s">
        <v>337</v>
      </c>
      <c r="O1252" s="116" t="s">
        <v>337</v>
      </c>
      <c r="P1252" s="107" t="str">
        <f>IF(COUNTIF(P1267:P1271,"x"),"x",IF(SUM(P1267,P1271)=0,"-",SUM(P1267:P1271)))</f>
        <v>x</v>
      </c>
      <c r="Q1252" s="107" t="str">
        <f t="shared" si="804"/>
        <v>x</v>
      </c>
      <c r="R1252" s="108" t="str">
        <f t="shared" si="805"/>
        <v>x</v>
      </c>
      <c r="S1252" s="108"/>
      <c r="W1252" s="100" t="s">
        <v>376</v>
      </c>
      <c r="X1252" s="100">
        <v>99</v>
      </c>
      <c r="Y1252" s="100">
        <v>110</v>
      </c>
      <c r="Z1252" s="100">
        <v>119</v>
      </c>
      <c r="AA1252" s="100">
        <v>111</v>
      </c>
      <c r="AC1252" s="100" t="s">
        <v>376</v>
      </c>
      <c r="AD1252" s="100" t="s">
        <v>313</v>
      </c>
      <c r="AE1252" s="100">
        <v>3</v>
      </c>
      <c r="AF1252" s="100">
        <v>3</v>
      </c>
      <c r="AG1252" s="100" t="s">
        <v>313</v>
      </c>
      <c r="AJ1252" s="100" t="str">
        <f t="shared" si="812"/>
        <v>●</v>
      </c>
      <c r="AK1252" s="100" t="str">
        <f t="shared" si="806"/>
        <v>●</v>
      </c>
      <c r="AL1252" s="100" t="str">
        <f t="shared" ref="AL1252:AL1261" si="815">IF(E1252=Z1252,"○","●")</f>
        <v>●</v>
      </c>
      <c r="AM1252" s="100" t="str">
        <f t="shared" si="808"/>
        <v>●</v>
      </c>
      <c r="AP1252" s="100" t="str">
        <f t="shared" si="813"/>
        <v>●</v>
      </c>
      <c r="AQ1252" s="100" t="str">
        <f t="shared" si="809"/>
        <v>●</v>
      </c>
      <c r="AR1252" s="100" t="str">
        <f t="shared" si="810"/>
        <v>●</v>
      </c>
      <c r="AS1252" s="170" t="str">
        <f t="shared" si="814"/>
        <v>●</v>
      </c>
    </row>
    <row r="1253" spans="2:45" s="100" customFormat="1" ht="14.25" customHeight="1">
      <c r="B1253" s="102"/>
      <c r="C1253" s="106"/>
      <c r="D1253" s="112"/>
      <c r="E1253" s="112"/>
      <c r="F1253" s="112"/>
      <c r="G1253" s="112"/>
      <c r="H1253" s="112"/>
      <c r="I1253" s="113"/>
      <c r="J1253" s="102"/>
      <c r="K1253" s="114"/>
      <c r="L1253" s="106"/>
      <c r="M1253" s="112"/>
      <c r="N1253" s="112"/>
      <c r="O1253" s="124"/>
      <c r="P1253" s="112"/>
      <c r="Q1253" s="112"/>
      <c r="R1253" s="112"/>
      <c r="S1253" s="113"/>
      <c r="AJ1253" s="100" t="str">
        <f t="shared" si="812"/>
        <v>○</v>
      </c>
      <c r="AK1253" s="100" t="str">
        <f t="shared" si="806"/>
        <v>○</v>
      </c>
      <c r="AL1253" s="100" t="str">
        <f t="shared" si="815"/>
        <v>○</v>
      </c>
      <c r="AM1253" s="100" t="str">
        <f t="shared" si="808"/>
        <v>○</v>
      </c>
      <c r="AP1253" s="100" t="str">
        <f t="shared" si="813"/>
        <v>○</v>
      </c>
      <c r="AQ1253" s="100" t="str">
        <f t="shared" si="809"/>
        <v>○</v>
      </c>
      <c r="AR1253" s="100" t="str">
        <f t="shared" si="810"/>
        <v>○</v>
      </c>
      <c r="AS1253" s="100" t="str">
        <f t="shared" si="814"/>
        <v>○</v>
      </c>
    </row>
    <row r="1254" spans="2:45" s="100" customFormat="1" ht="14.25" customHeight="1">
      <c r="B1254" s="102" t="s">
        <v>94</v>
      </c>
      <c r="C1254" s="106">
        <v>10</v>
      </c>
      <c r="D1254" s="107">
        <v>12</v>
      </c>
      <c r="E1254" s="107">
        <v>9</v>
      </c>
      <c r="F1254" s="107">
        <v>10</v>
      </c>
      <c r="G1254" s="107">
        <f>第2表01元データ!AD66</f>
        <v>3</v>
      </c>
      <c r="H1254" s="107">
        <f t="shared" ref="H1254:H1271" si="816">IF(G1254="x","x",IF(AND(G1254="-",F1254="-"),"-",IF(AND(G1254="-",F1254&gt;0),F1254*-1,IF(AND(G1254&gt;0,F1254="-"),G1254,G1254-F1254))))</f>
        <v>-7</v>
      </c>
      <c r="I1254" s="108">
        <f t="shared" ref="I1254:I1271" si="817">IF(H1254="x","x",IF(H1254="-","-",IF(AND(F1254="-",G1254&gt;0),"皆増",IF(AND(F1254&gt;0,G1254="-"),"皆減",H1254/F1254*100))))</f>
        <v>-70</v>
      </c>
      <c r="J1254" s="102"/>
      <c r="K1254" s="114" t="s">
        <v>94</v>
      </c>
      <c r="L1254" s="120" t="s">
        <v>313</v>
      </c>
      <c r="M1254" s="107" t="s">
        <v>337</v>
      </c>
      <c r="N1254" s="116" t="s">
        <v>337</v>
      </c>
      <c r="O1254" s="116" t="s">
        <v>337</v>
      </c>
      <c r="P1254" s="107" t="str">
        <f>第2表01元データ!AE66</f>
        <v>X</v>
      </c>
      <c r="Q1254" s="107" t="str">
        <f t="shared" ref="Q1254:Q1271" si="818">IF(P1254="x","x",IF(AND(P1254="-",O1254="-"),"-",IF(AND(P1254="-",O1254&gt;0),O1254*-1,IF(AND(P1254&gt;0,O1254="-"),P1254,P1254-O1254))))</f>
        <v>x</v>
      </c>
      <c r="R1254" s="108" t="str">
        <f t="shared" ref="R1254:R1271" si="819">IF(Q1254="x","x",IF(Q1254="-","-",IF(AND(O1254="-",P1254&gt;0),"皆増",IF(AND(O1254&gt;0,P1254="-"),"皆減",Q1254/O1254*100))))</f>
        <v>x</v>
      </c>
      <c r="S1254" s="108"/>
      <c r="T1254" s="100">
        <v>201</v>
      </c>
      <c r="W1254" s="100" t="s">
        <v>377</v>
      </c>
      <c r="X1254" s="100">
        <v>16</v>
      </c>
      <c r="Y1254" s="100">
        <v>9</v>
      </c>
      <c r="Z1254" s="100">
        <v>10</v>
      </c>
      <c r="AA1254" s="100">
        <v>12</v>
      </c>
      <c r="AC1254" s="100" t="s">
        <v>377</v>
      </c>
      <c r="AD1254" s="100" t="s">
        <v>313</v>
      </c>
      <c r="AE1254" s="100">
        <v>1</v>
      </c>
      <c r="AF1254" s="100" t="s">
        <v>313</v>
      </c>
      <c r="AG1254" s="100" t="s">
        <v>313</v>
      </c>
      <c r="AJ1254" s="100" t="str">
        <f t="shared" si="812"/>
        <v>●</v>
      </c>
      <c r="AK1254" s="100" t="str">
        <f t="shared" si="806"/>
        <v>●</v>
      </c>
      <c r="AL1254" s="100" t="str">
        <f t="shared" si="815"/>
        <v>●</v>
      </c>
      <c r="AM1254" s="100" t="str">
        <f t="shared" si="808"/>
        <v>●</v>
      </c>
      <c r="AP1254" s="100" t="str">
        <f t="shared" si="813"/>
        <v>○</v>
      </c>
      <c r="AQ1254" s="100" t="str">
        <f t="shared" si="809"/>
        <v>●</v>
      </c>
      <c r="AR1254" s="100" t="str">
        <f t="shared" si="810"/>
        <v>●</v>
      </c>
      <c r="AS1254" s="170" t="str">
        <f t="shared" si="814"/>
        <v>●</v>
      </c>
    </row>
    <row r="1255" spans="2:45" s="100" customFormat="1" ht="14.25" customHeight="1">
      <c r="B1255" s="102" t="s">
        <v>123</v>
      </c>
      <c r="C1255" s="106">
        <v>6</v>
      </c>
      <c r="D1255" s="107">
        <v>10</v>
      </c>
      <c r="E1255" s="107">
        <v>11</v>
      </c>
      <c r="F1255" s="107">
        <v>8</v>
      </c>
      <c r="G1255" s="107">
        <f>第2表01元データ!AD67</f>
        <v>5</v>
      </c>
      <c r="H1255" s="107">
        <f t="shared" si="816"/>
        <v>-3</v>
      </c>
      <c r="I1255" s="108">
        <f t="shared" si="817"/>
        <v>-37.5</v>
      </c>
      <c r="J1255" s="102"/>
      <c r="K1255" s="114" t="s">
        <v>123</v>
      </c>
      <c r="L1255" s="106" t="s">
        <v>313</v>
      </c>
      <c r="M1255" s="116" t="s">
        <v>337</v>
      </c>
      <c r="N1255" s="116" t="s">
        <v>337</v>
      </c>
      <c r="O1255" s="116" t="s">
        <v>337</v>
      </c>
      <c r="P1255" s="107" t="str">
        <f>第2表01元データ!AE67</f>
        <v>X</v>
      </c>
      <c r="Q1255" s="107" t="str">
        <f t="shared" si="818"/>
        <v>x</v>
      </c>
      <c r="R1255" s="108" t="str">
        <f t="shared" si="819"/>
        <v>x</v>
      </c>
      <c r="S1255" s="108"/>
      <c r="T1255" s="100">
        <v>202</v>
      </c>
      <c r="W1255" s="100" t="s">
        <v>356</v>
      </c>
      <c r="X1255" s="100">
        <v>15</v>
      </c>
      <c r="Y1255" s="100">
        <v>14</v>
      </c>
      <c r="Z1255" s="100">
        <v>6</v>
      </c>
      <c r="AA1255" s="100">
        <v>10</v>
      </c>
      <c r="AC1255" s="100" t="s">
        <v>356</v>
      </c>
      <c r="AD1255" s="100">
        <v>1</v>
      </c>
      <c r="AE1255" s="100" t="s">
        <v>313</v>
      </c>
      <c r="AF1255" s="100" t="s">
        <v>313</v>
      </c>
      <c r="AG1255" s="100" t="s">
        <v>313</v>
      </c>
      <c r="AJ1255" s="100" t="str">
        <f t="shared" si="812"/>
        <v>●</v>
      </c>
      <c r="AK1255" s="100" t="str">
        <f t="shared" si="806"/>
        <v>●</v>
      </c>
      <c r="AL1255" s="100" t="str">
        <f t="shared" si="815"/>
        <v>●</v>
      </c>
      <c r="AM1255" s="100" t="str">
        <f t="shared" si="808"/>
        <v>●</v>
      </c>
      <c r="AP1255" s="100" t="str">
        <f t="shared" si="813"/>
        <v>●</v>
      </c>
      <c r="AQ1255" s="100" t="str">
        <f t="shared" si="809"/>
        <v>●</v>
      </c>
      <c r="AR1255" s="100" t="str">
        <f t="shared" si="810"/>
        <v>●</v>
      </c>
      <c r="AS1255" s="170" t="str">
        <f t="shared" si="814"/>
        <v>●</v>
      </c>
    </row>
    <row r="1256" spans="2:45" s="100" customFormat="1" ht="14.25" customHeight="1">
      <c r="B1256" s="102" t="s">
        <v>124</v>
      </c>
      <c r="C1256" s="106">
        <v>12</v>
      </c>
      <c r="D1256" s="107">
        <v>5</v>
      </c>
      <c r="E1256" s="107">
        <v>12</v>
      </c>
      <c r="F1256" s="107">
        <v>9</v>
      </c>
      <c r="G1256" s="107">
        <f>第2表01元データ!AD68</f>
        <v>6</v>
      </c>
      <c r="H1256" s="107">
        <f t="shared" si="816"/>
        <v>-3</v>
      </c>
      <c r="I1256" s="108">
        <f t="shared" si="817"/>
        <v>-33.333333333333329</v>
      </c>
      <c r="J1256" s="102"/>
      <c r="K1256" s="114" t="s">
        <v>124</v>
      </c>
      <c r="L1256" s="106" t="s">
        <v>313</v>
      </c>
      <c r="M1256" s="107" t="s">
        <v>337</v>
      </c>
      <c r="N1256" s="116" t="s">
        <v>337</v>
      </c>
      <c r="O1256" s="116" t="s">
        <v>337</v>
      </c>
      <c r="P1256" s="107" t="str">
        <f>第2表01元データ!AE68</f>
        <v>X</v>
      </c>
      <c r="Q1256" s="107" t="str">
        <f t="shared" si="818"/>
        <v>x</v>
      </c>
      <c r="R1256" s="108" t="str">
        <f t="shared" si="819"/>
        <v>x</v>
      </c>
      <c r="S1256" s="108"/>
      <c r="T1256" s="100">
        <v>203</v>
      </c>
      <c r="W1256" s="100" t="s">
        <v>357</v>
      </c>
      <c r="X1256" s="100">
        <v>22</v>
      </c>
      <c r="Y1256" s="100">
        <v>18</v>
      </c>
      <c r="Z1256" s="100">
        <v>12</v>
      </c>
      <c r="AA1256" s="100">
        <v>5</v>
      </c>
      <c r="AC1256" s="100" t="s">
        <v>357</v>
      </c>
      <c r="AD1256" s="100">
        <v>1</v>
      </c>
      <c r="AE1256" s="100">
        <v>1</v>
      </c>
      <c r="AF1256" s="100" t="s">
        <v>313</v>
      </c>
      <c r="AG1256" s="100" t="s">
        <v>313</v>
      </c>
      <c r="AJ1256" s="100" t="str">
        <f t="shared" si="812"/>
        <v>●</v>
      </c>
      <c r="AK1256" s="100" t="str">
        <f t="shared" si="806"/>
        <v>●</v>
      </c>
      <c r="AL1256" s="100" t="str">
        <f t="shared" si="815"/>
        <v>○</v>
      </c>
      <c r="AM1256" s="100" t="str">
        <f t="shared" si="808"/>
        <v>●</v>
      </c>
      <c r="AP1256" s="100" t="str">
        <f t="shared" si="813"/>
        <v>●</v>
      </c>
      <c r="AQ1256" s="100" t="str">
        <f t="shared" si="809"/>
        <v>●</v>
      </c>
      <c r="AR1256" s="100" t="str">
        <f t="shared" si="810"/>
        <v>●</v>
      </c>
      <c r="AS1256" s="170" t="str">
        <f t="shared" si="814"/>
        <v>●</v>
      </c>
    </row>
    <row r="1257" spans="2:45" s="100" customFormat="1" ht="14.25" customHeight="1">
      <c r="B1257" s="102" t="s">
        <v>125</v>
      </c>
      <c r="C1257" s="106">
        <v>21</v>
      </c>
      <c r="D1257" s="107">
        <v>14</v>
      </c>
      <c r="E1257" s="107">
        <v>4</v>
      </c>
      <c r="F1257" s="107">
        <v>11</v>
      </c>
      <c r="G1257" s="107">
        <f>第2表01元データ!AD69</f>
        <v>13</v>
      </c>
      <c r="H1257" s="107">
        <f t="shared" si="816"/>
        <v>2</v>
      </c>
      <c r="I1257" s="108">
        <f t="shared" si="817"/>
        <v>18.181818181818183</v>
      </c>
      <c r="J1257" s="102"/>
      <c r="K1257" s="114" t="s">
        <v>125</v>
      </c>
      <c r="L1257" s="106">
        <v>1</v>
      </c>
      <c r="M1257" s="116" t="s">
        <v>337</v>
      </c>
      <c r="N1257" s="107" t="s">
        <v>337</v>
      </c>
      <c r="O1257" s="116" t="s">
        <v>337</v>
      </c>
      <c r="P1257" s="107" t="str">
        <f>第2表01元データ!AE69</f>
        <v>X</v>
      </c>
      <c r="Q1257" s="107" t="str">
        <f t="shared" si="818"/>
        <v>x</v>
      </c>
      <c r="R1257" s="108" t="str">
        <f t="shared" si="819"/>
        <v>x</v>
      </c>
      <c r="S1257" s="108"/>
      <c r="T1257" s="100">
        <v>204</v>
      </c>
      <c r="W1257" s="100" t="s">
        <v>358</v>
      </c>
      <c r="X1257" s="100">
        <v>29</v>
      </c>
      <c r="Y1257" s="100">
        <v>26</v>
      </c>
      <c r="Z1257" s="100">
        <v>21</v>
      </c>
      <c r="AA1257" s="100">
        <v>14</v>
      </c>
      <c r="AC1257" s="100" t="s">
        <v>358</v>
      </c>
      <c r="AD1257" s="100">
        <v>1</v>
      </c>
      <c r="AE1257" s="100" t="s">
        <v>313</v>
      </c>
      <c r="AF1257" s="100">
        <v>1</v>
      </c>
      <c r="AG1257" s="100" t="s">
        <v>313</v>
      </c>
      <c r="AJ1257" s="100" t="str">
        <f t="shared" si="812"/>
        <v>●</v>
      </c>
      <c r="AK1257" s="100" t="str">
        <f t="shared" si="806"/>
        <v>●</v>
      </c>
      <c r="AL1257" s="100" t="str">
        <f t="shared" si="815"/>
        <v>●</v>
      </c>
      <c r="AM1257" s="100" t="str">
        <f t="shared" si="808"/>
        <v>●</v>
      </c>
      <c r="AP1257" s="100" t="str">
        <f t="shared" si="813"/>
        <v>○</v>
      </c>
      <c r="AQ1257" s="100" t="str">
        <f t="shared" si="809"/>
        <v>●</v>
      </c>
      <c r="AR1257" s="100" t="str">
        <f t="shared" si="810"/>
        <v>●</v>
      </c>
      <c r="AS1257" s="170" t="str">
        <f t="shared" si="814"/>
        <v>●</v>
      </c>
    </row>
    <row r="1258" spans="2:45" s="100" customFormat="1" ht="14.25" customHeight="1">
      <c r="B1258" s="102" t="s">
        <v>126</v>
      </c>
      <c r="C1258" s="106">
        <v>33</v>
      </c>
      <c r="D1258" s="107">
        <v>25</v>
      </c>
      <c r="E1258" s="107">
        <v>15</v>
      </c>
      <c r="F1258" s="107">
        <v>18</v>
      </c>
      <c r="G1258" s="107">
        <f>第2表01元データ!AD70</f>
        <v>12</v>
      </c>
      <c r="H1258" s="107">
        <f t="shared" si="816"/>
        <v>-6</v>
      </c>
      <c r="I1258" s="108">
        <f t="shared" si="817"/>
        <v>-33.333333333333329</v>
      </c>
      <c r="J1258" s="102"/>
      <c r="K1258" s="114" t="s">
        <v>126</v>
      </c>
      <c r="L1258" s="106" t="s">
        <v>313</v>
      </c>
      <c r="M1258" s="107" t="s">
        <v>337</v>
      </c>
      <c r="N1258" s="116" t="s">
        <v>337</v>
      </c>
      <c r="O1258" s="116" t="s">
        <v>337</v>
      </c>
      <c r="P1258" s="107" t="str">
        <f>第2表01元データ!AE70</f>
        <v>X</v>
      </c>
      <c r="Q1258" s="107" t="str">
        <f t="shared" si="818"/>
        <v>x</v>
      </c>
      <c r="R1258" s="108" t="str">
        <f t="shared" si="819"/>
        <v>x</v>
      </c>
      <c r="S1258" s="108"/>
      <c r="T1258" s="100">
        <v>205</v>
      </c>
      <c r="W1258" s="100" t="s">
        <v>359</v>
      </c>
      <c r="X1258" s="100">
        <v>46</v>
      </c>
      <c r="Y1258" s="100">
        <v>33</v>
      </c>
      <c r="Z1258" s="100">
        <v>33</v>
      </c>
      <c r="AA1258" s="100">
        <v>25</v>
      </c>
      <c r="AC1258" s="100" t="s">
        <v>359</v>
      </c>
      <c r="AD1258" s="100">
        <v>1</v>
      </c>
      <c r="AE1258" s="100">
        <v>1</v>
      </c>
      <c r="AF1258" s="100" t="s">
        <v>313</v>
      </c>
      <c r="AG1258" s="100" t="s">
        <v>313</v>
      </c>
      <c r="AJ1258" s="100" t="str">
        <f t="shared" si="812"/>
        <v>●</v>
      </c>
      <c r="AK1258" s="100" t="str">
        <f t="shared" si="806"/>
        <v>●</v>
      </c>
      <c r="AL1258" s="100" t="str">
        <f t="shared" si="815"/>
        <v>●</v>
      </c>
      <c r="AM1258" s="100" t="str">
        <f t="shared" si="808"/>
        <v>●</v>
      </c>
      <c r="AP1258" s="100" t="str">
        <f t="shared" si="813"/>
        <v>●</v>
      </c>
      <c r="AQ1258" s="100" t="str">
        <f t="shared" si="809"/>
        <v>●</v>
      </c>
      <c r="AR1258" s="100" t="str">
        <f t="shared" si="810"/>
        <v>●</v>
      </c>
      <c r="AS1258" s="170" t="str">
        <f t="shared" si="814"/>
        <v>●</v>
      </c>
    </row>
    <row r="1259" spans="2:45" s="100" customFormat="1" ht="14.25" customHeight="1">
      <c r="B1259" s="102" t="s">
        <v>127</v>
      </c>
      <c r="C1259" s="106">
        <v>26</v>
      </c>
      <c r="D1259" s="107">
        <v>33</v>
      </c>
      <c r="E1259" s="107">
        <v>21</v>
      </c>
      <c r="F1259" s="107">
        <v>17</v>
      </c>
      <c r="G1259" s="107">
        <f>第2表01元データ!AD71</f>
        <v>11</v>
      </c>
      <c r="H1259" s="107">
        <f t="shared" si="816"/>
        <v>-6</v>
      </c>
      <c r="I1259" s="108">
        <f t="shared" si="817"/>
        <v>-35.294117647058826</v>
      </c>
      <c r="J1259" s="102"/>
      <c r="K1259" s="114" t="s">
        <v>127</v>
      </c>
      <c r="L1259" s="120" t="s">
        <v>313</v>
      </c>
      <c r="M1259" s="116" t="s">
        <v>337</v>
      </c>
      <c r="N1259" s="116" t="s">
        <v>337</v>
      </c>
      <c r="O1259" s="116" t="s">
        <v>337</v>
      </c>
      <c r="P1259" s="107" t="str">
        <f>第2表01元データ!AE71</f>
        <v>X</v>
      </c>
      <c r="Q1259" s="107" t="str">
        <f t="shared" si="818"/>
        <v>x</v>
      </c>
      <c r="R1259" s="108" t="str">
        <f t="shared" si="819"/>
        <v>x</v>
      </c>
      <c r="S1259" s="108"/>
      <c r="T1259" s="100">
        <v>206</v>
      </c>
      <c r="W1259" s="100" t="s">
        <v>360</v>
      </c>
      <c r="X1259" s="100">
        <v>35</v>
      </c>
      <c r="Y1259" s="100">
        <v>24</v>
      </c>
      <c r="Z1259" s="100">
        <v>26</v>
      </c>
      <c r="AA1259" s="100">
        <v>33</v>
      </c>
      <c r="AC1259" s="100" t="s">
        <v>360</v>
      </c>
      <c r="AD1259" s="100" t="s">
        <v>313</v>
      </c>
      <c r="AE1259" s="100" t="s">
        <v>313</v>
      </c>
      <c r="AF1259" s="100" t="s">
        <v>313</v>
      </c>
      <c r="AG1259" s="100" t="s">
        <v>313</v>
      </c>
      <c r="AJ1259" s="100" t="str">
        <f t="shared" si="812"/>
        <v>●</v>
      </c>
      <c r="AK1259" s="100" t="str">
        <f t="shared" si="806"/>
        <v>●</v>
      </c>
      <c r="AL1259" s="100" t="str">
        <f t="shared" si="815"/>
        <v>●</v>
      </c>
      <c r="AM1259" s="100" t="str">
        <f t="shared" si="808"/>
        <v>●</v>
      </c>
      <c r="AP1259" s="100" t="str">
        <f t="shared" si="813"/>
        <v>○</v>
      </c>
      <c r="AQ1259" s="100" t="str">
        <f t="shared" si="809"/>
        <v>●</v>
      </c>
      <c r="AR1259" s="100" t="str">
        <f t="shared" si="810"/>
        <v>●</v>
      </c>
      <c r="AS1259" s="170" t="str">
        <f t="shared" si="814"/>
        <v>●</v>
      </c>
    </row>
    <row r="1260" spans="2:45" s="100" customFormat="1" ht="14.25" customHeight="1">
      <c r="B1260" s="102" t="s">
        <v>128</v>
      </c>
      <c r="C1260" s="106">
        <v>17</v>
      </c>
      <c r="D1260" s="107">
        <v>23</v>
      </c>
      <c r="E1260" s="107">
        <v>18</v>
      </c>
      <c r="F1260" s="107">
        <v>18</v>
      </c>
      <c r="G1260" s="107">
        <f>第2表01元データ!AD72</f>
        <v>16</v>
      </c>
      <c r="H1260" s="107">
        <f t="shared" si="816"/>
        <v>-2</v>
      </c>
      <c r="I1260" s="108">
        <f t="shared" si="817"/>
        <v>-11.111111111111111</v>
      </c>
      <c r="J1260" s="102"/>
      <c r="K1260" s="114" t="s">
        <v>128</v>
      </c>
      <c r="L1260" s="106" t="s">
        <v>313</v>
      </c>
      <c r="M1260" s="116" t="s">
        <v>337</v>
      </c>
      <c r="N1260" s="116" t="s">
        <v>337</v>
      </c>
      <c r="O1260" s="116" t="s">
        <v>337</v>
      </c>
      <c r="P1260" s="107" t="str">
        <f>第2表01元データ!AE72</f>
        <v>X</v>
      </c>
      <c r="Q1260" s="107" t="str">
        <f t="shared" si="818"/>
        <v>x</v>
      </c>
      <c r="R1260" s="108" t="str">
        <f t="shared" si="819"/>
        <v>x</v>
      </c>
      <c r="S1260" s="108"/>
      <c r="T1260" s="100">
        <v>207</v>
      </c>
      <c r="W1260" s="100" t="s">
        <v>361</v>
      </c>
      <c r="X1260" s="100">
        <v>18</v>
      </c>
      <c r="Y1260" s="100">
        <v>31</v>
      </c>
      <c r="Z1260" s="100">
        <v>17</v>
      </c>
      <c r="AA1260" s="100">
        <v>23</v>
      </c>
      <c r="AC1260" s="100" t="s">
        <v>361</v>
      </c>
      <c r="AD1260" s="100">
        <v>1</v>
      </c>
      <c r="AE1260" s="100" t="s">
        <v>313</v>
      </c>
      <c r="AF1260" s="100" t="s">
        <v>313</v>
      </c>
      <c r="AG1260" s="100" t="s">
        <v>313</v>
      </c>
      <c r="AJ1260" s="100" t="str">
        <f t="shared" si="812"/>
        <v>●</v>
      </c>
      <c r="AK1260" s="100" t="str">
        <f t="shared" si="806"/>
        <v>●</v>
      </c>
      <c r="AL1260" s="100" t="str">
        <f t="shared" si="815"/>
        <v>●</v>
      </c>
      <c r="AM1260" s="100" t="str">
        <f t="shared" si="808"/>
        <v>●</v>
      </c>
      <c r="AP1260" s="100" t="str">
        <f t="shared" si="813"/>
        <v>●</v>
      </c>
      <c r="AQ1260" s="100" t="str">
        <f t="shared" si="809"/>
        <v>●</v>
      </c>
      <c r="AR1260" s="100" t="str">
        <f t="shared" si="810"/>
        <v>●</v>
      </c>
      <c r="AS1260" s="170" t="str">
        <f t="shared" si="814"/>
        <v>●</v>
      </c>
    </row>
    <row r="1261" spans="2:45" s="100" customFormat="1" ht="14.25" customHeight="1">
      <c r="B1261" s="102" t="s">
        <v>129</v>
      </c>
      <c r="C1261" s="106">
        <v>25</v>
      </c>
      <c r="D1261" s="107">
        <v>19</v>
      </c>
      <c r="E1261" s="107">
        <v>17</v>
      </c>
      <c r="F1261" s="107">
        <v>21</v>
      </c>
      <c r="G1261" s="107">
        <f>第2表01元データ!AD73</f>
        <v>8</v>
      </c>
      <c r="H1261" s="107">
        <f t="shared" si="816"/>
        <v>-13</v>
      </c>
      <c r="I1261" s="108">
        <f t="shared" si="817"/>
        <v>-61.904761904761905</v>
      </c>
      <c r="J1261" s="102"/>
      <c r="K1261" s="114" t="s">
        <v>129</v>
      </c>
      <c r="L1261" s="120" t="s">
        <v>313</v>
      </c>
      <c r="M1261" s="107" t="s">
        <v>337</v>
      </c>
      <c r="N1261" s="116" t="s">
        <v>337</v>
      </c>
      <c r="O1261" s="116" t="s">
        <v>337</v>
      </c>
      <c r="P1261" s="107" t="str">
        <f>第2表01元データ!AE73</f>
        <v>X</v>
      </c>
      <c r="Q1261" s="107" t="str">
        <f t="shared" si="818"/>
        <v>x</v>
      </c>
      <c r="R1261" s="108" t="str">
        <f t="shared" si="819"/>
        <v>x</v>
      </c>
      <c r="S1261" s="108"/>
      <c r="T1261" s="100">
        <v>208</v>
      </c>
      <c r="W1261" s="100" t="s">
        <v>362</v>
      </c>
      <c r="X1261" s="100">
        <v>26</v>
      </c>
      <c r="Y1261" s="100">
        <v>14</v>
      </c>
      <c r="Z1261" s="100">
        <v>25</v>
      </c>
      <c r="AA1261" s="100">
        <v>19</v>
      </c>
      <c r="AC1261" s="100" t="s">
        <v>362</v>
      </c>
      <c r="AD1261" s="100" t="s">
        <v>313</v>
      </c>
      <c r="AE1261" s="100">
        <v>1</v>
      </c>
      <c r="AF1261" s="100" t="s">
        <v>313</v>
      </c>
      <c r="AG1261" s="100" t="s">
        <v>313</v>
      </c>
      <c r="AJ1261" s="100" t="str">
        <f t="shared" si="812"/>
        <v>●</v>
      </c>
      <c r="AK1261" s="100" t="str">
        <f t="shared" si="806"/>
        <v>●</v>
      </c>
      <c r="AL1261" s="100" t="str">
        <f t="shared" si="815"/>
        <v>●</v>
      </c>
      <c r="AM1261" s="100" t="str">
        <f t="shared" si="808"/>
        <v>●</v>
      </c>
      <c r="AP1261" s="100" t="str">
        <f t="shared" si="813"/>
        <v>○</v>
      </c>
      <c r="AQ1261" s="100" t="str">
        <f t="shared" si="809"/>
        <v>●</v>
      </c>
      <c r="AR1261" s="100" t="str">
        <f t="shared" si="810"/>
        <v>●</v>
      </c>
      <c r="AS1261" s="170" t="str">
        <f t="shared" si="814"/>
        <v>●</v>
      </c>
    </row>
    <row r="1262" spans="2:45" s="100" customFormat="1" ht="14.25" customHeight="1">
      <c r="B1262" s="102" t="s">
        <v>130</v>
      </c>
      <c r="C1262" s="106">
        <v>13</v>
      </c>
      <c r="D1262" s="107">
        <v>18</v>
      </c>
      <c r="E1262" s="107">
        <v>23</v>
      </c>
      <c r="F1262" s="107">
        <v>11</v>
      </c>
      <c r="G1262" s="107">
        <f>第2表01元データ!AD74</f>
        <v>16</v>
      </c>
      <c r="H1262" s="107">
        <f t="shared" si="816"/>
        <v>5</v>
      </c>
      <c r="I1262" s="108">
        <f t="shared" si="817"/>
        <v>45.454545454545453</v>
      </c>
      <c r="J1262" s="102"/>
      <c r="K1262" s="114" t="s">
        <v>130</v>
      </c>
      <c r="L1262" s="106">
        <v>1</v>
      </c>
      <c r="M1262" s="116" t="s">
        <v>337</v>
      </c>
      <c r="N1262" s="107" t="s">
        <v>337</v>
      </c>
      <c r="O1262" s="116" t="s">
        <v>337</v>
      </c>
      <c r="P1262" s="107" t="str">
        <f>第2表01元データ!AE74</f>
        <v>X</v>
      </c>
      <c r="Q1262" s="107" t="str">
        <f t="shared" si="818"/>
        <v>x</v>
      </c>
      <c r="R1262" s="108" t="str">
        <f t="shared" si="819"/>
        <v>x</v>
      </c>
      <c r="S1262" s="108"/>
      <c r="T1262" s="100">
        <v>209</v>
      </c>
      <c r="W1262" s="100" t="s">
        <v>363</v>
      </c>
      <c r="X1262" s="100">
        <v>37</v>
      </c>
      <c r="Y1262" s="100">
        <v>21</v>
      </c>
      <c r="Z1262" s="100">
        <v>13</v>
      </c>
      <c r="AA1262" s="100">
        <v>18</v>
      </c>
      <c r="AC1262" s="100" t="s">
        <v>363</v>
      </c>
      <c r="AD1262" s="100">
        <v>1</v>
      </c>
      <c r="AE1262" s="100" t="s">
        <v>313</v>
      </c>
      <c r="AF1262" s="100">
        <v>1</v>
      </c>
      <c r="AG1262" s="100" t="s">
        <v>313</v>
      </c>
      <c r="AJ1262" s="100" t="str">
        <f t="shared" si="812"/>
        <v>●</v>
      </c>
      <c r="AK1262" s="100" t="str">
        <f t="shared" si="806"/>
        <v>●</v>
      </c>
      <c r="AL1262" s="100" t="str">
        <f>IF(E1262=Z1262,"○","●")</f>
        <v>●</v>
      </c>
      <c r="AM1262" s="100" t="str">
        <f t="shared" si="808"/>
        <v>●</v>
      </c>
      <c r="AP1262" s="100" t="str">
        <f t="shared" si="813"/>
        <v>○</v>
      </c>
      <c r="AQ1262" s="100" t="str">
        <f t="shared" si="809"/>
        <v>●</v>
      </c>
      <c r="AR1262" s="100" t="str">
        <f t="shared" si="810"/>
        <v>●</v>
      </c>
      <c r="AS1262" s="170" t="str">
        <f t="shared" si="814"/>
        <v>●</v>
      </c>
    </row>
    <row r="1263" spans="2:45" s="100" customFormat="1" ht="14.25" customHeight="1">
      <c r="B1263" s="102" t="s">
        <v>131</v>
      </c>
      <c r="C1263" s="106">
        <v>22</v>
      </c>
      <c r="D1263" s="107">
        <v>15</v>
      </c>
      <c r="E1263" s="107">
        <v>15</v>
      </c>
      <c r="F1263" s="107">
        <v>18</v>
      </c>
      <c r="G1263" s="107">
        <f>第2表01元データ!AD75</f>
        <v>20</v>
      </c>
      <c r="H1263" s="107">
        <f t="shared" si="816"/>
        <v>2</v>
      </c>
      <c r="I1263" s="108">
        <f t="shared" si="817"/>
        <v>11.111111111111111</v>
      </c>
      <c r="J1263" s="102"/>
      <c r="K1263" s="114" t="s">
        <v>131</v>
      </c>
      <c r="L1263" s="106" t="s">
        <v>313</v>
      </c>
      <c r="M1263" s="107" t="s">
        <v>337</v>
      </c>
      <c r="N1263" s="116" t="s">
        <v>337</v>
      </c>
      <c r="O1263" s="116" t="s">
        <v>337</v>
      </c>
      <c r="P1263" s="107" t="str">
        <f>第2表01元データ!AE75</f>
        <v>X</v>
      </c>
      <c r="Q1263" s="107" t="str">
        <f t="shared" si="818"/>
        <v>x</v>
      </c>
      <c r="R1263" s="108" t="str">
        <f t="shared" si="819"/>
        <v>x</v>
      </c>
      <c r="S1263" s="108"/>
      <c r="T1263" s="100">
        <v>210</v>
      </c>
      <c r="W1263" s="100" t="s">
        <v>364</v>
      </c>
      <c r="X1263" s="100">
        <v>26</v>
      </c>
      <c r="Y1263" s="100">
        <v>34</v>
      </c>
      <c r="Z1263" s="100">
        <v>22</v>
      </c>
      <c r="AA1263" s="100">
        <v>15</v>
      </c>
      <c r="AC1263" s="100" t="s">
        <v>364</v>
      </c>
      <c r="AD1263" s="100">
        <v>1</v>
      </c>
      <c r="AE1263" s="100">
        <v>1</v>
      </c>
      <c r="AF1263" s="100" t="s">
        <v>313</v>
      </c>
      <c r="AG1263" s="100" t="s">
        <v>313</v>
      </c>
      <c r="AJ1263" s="100" t="str">
        <f t="shared" si="812"/>
        <v>●</v>
      </c>
      <c r="AK1263" s="100" t="str">
        <f t="shared" si="806"/>
        <v>●</v>
      </c>
      <c r="AL1263" s="100" t="str">
        <f t="shared" ref="AL1263:AL1271" si="820">IF(E1263=Z1263,"○","●")</f>
        <v>●</v>
      </c>
      <c r="AM1263" s="100" t="str">
        <f t="shared" si="808"/>
        <v>●</v>
      </c>
      <c r="AP1263" s="100" t="str">
        <f t="shared" si="813"/>
        <v>●</v>
      </c>
      <c r="AQ1263" s="100" t="str">
        <f t="shared" si="809"/>
        <v>●</v>
      </c>
      <c r="AR1263" s="100" t="str">
        <f t="shared" si="810"/>
        <v>●</v>
      </c>
      <c r="AS1263" s="170" t="str">
        <f t="shared" si="814"/>
        <v>●</v>
      </c>
    </row>
    <row r="1264" spans="2:45" s="100" customFormat="1" ht="14.25" customHeight="1">
      <c r="B1264" s="102" t="s">
        <v>132</v>
      </c>
      <c r="C1264" s="106">
        <v>35</v>
      </c>
      <c r="D1264" s="107">
        <v>20</v>
      </c>
      <c r="E1264" s="107">
        <v>14</v>
      </c>
      <c r="F1264" s="107">
        <v>17</v>
      </c>
      <c r="G1264" s="107">
        <f>第2表01元データ!AD76</f>
        <v>18</v>
      </c>
      <c r="H1264" s="107">
        <f t="shared" si="816"/>
        <v>1</v>
      </c>
      <c r="I1264" s="108">
        <f t="shared" si="817"/>
        <v>5.8823529411764701</v>
      </c>
      <c r="J1264" s="102"/>
      <c r="K1264" s="114" t="s">
        <v>132</v>
      </c>
      <c r="L1264" s="106">
        <v>2</v>
      </c>
      <c r="M1264" s="116" t="s">
        <v>337</v>
      </c>
      <c r="N1264" s="107" t="s">
        <v>337</v>
      </c>
      <c r="O1264" s="116" t="s">
        <v>337</v>
      </c>
      <c r="P1264" s="107" t="str">
        <f>第2表01元データ!AE76</f>
        <v>X</v>
      </c>
      <c r="Q1264" s="107" t="str">
        <f t="shared" si="818"/>
        <v>x</v>
      </c>
      <c r="R1264" s="108" t="str">
        <f t="shared" si="819"/>
        <v>x</v>
      </c>
      <c r="S1264" s="108"/>
      <c r="T1264" s="100">
        <v>211</v>
      </c>
      <c r="W1264" s="100" t="s">
        <v>365</v>
      </c>
      <c r="X1264" s="100">
        <v>37</v>
      </c>
      <c r="Y1264" s="100">
        <v>27</v>
      </c>
      <c r="Z1264" s="100">
        <v>35</v>
      </c>
      <c r="AA1264" s="100">
        <v>20</v>
      </c>
      <c r="AC1264" s="100" t="s">
        <v>365</v>
      </c>
      <c r="AD1264" s="100">
        <v>3</v>
      </c>
      <c r="AE1264" s="100" t="s">
        <v>313</v>
      </c>
      <c r="AF1264" s="100">
        <v>2</v>
      </c>
      <c r="AG1264" s="100" t="s">
        <v>313</v>
      </c>
      <c r="AJ1264" s="100" t="str">
        <f t="shared" si="812"/>
        <v>●</v>
      </c>
      <c r="AK1264" s="100" t="str">
        <f t="shared" si="806"/>
        <v>●</v>
      </c>
      <c r="AL1264" s="100" t="str">
        <f t="shared" si="820"/>
        <v>●</v>
      </c>
      <c r="AM1264" s="100" t="str">
        <f t="shared" si="808"/>
        <v>●</v>
      </c>
      <c r="AP1264" s="100" t="str">
        <f t="shared" si="813"/>
        <v>●</v>
      </c>
      <c r="AQ1264" s="100" t="str">
        <f t="shared" si="809"/>
        <v>●</v>
      </c>
      <c r="AR1264" s="100" t="str">
        <f t="shared" si="810"/>
        <v>●</v>
      </c>
      <c r="AS1264" s="170" t="str">
        <f t="shared" si="814"/>
        <v>●</v>
      </c>
    </row>
    <row r="1265" spans="2:45" s="100" customFormat="1" ht="14.25" customHeight="1">
      <c r="B1265" s="102" t="s">
        <v>133</v>
      </c>
      <c r="C1265" s="106">
        <v>25</v>
      </c>
      <c r="D1265" s="107">
        <v>36</v>
      </c>
      <c r="E1265" s="107">
        <v>22</v>
      </c>
      <c r="F1265" s="107">
        <v>13</v>
      </c>
      <c r="G1265" s="107">
        <f>第2表01元データ!AD77</f>
        <v>16</v>
      </c>
      <c r="H1265" s="107">
        <f t="shared" si="816"/>
        <v>3</v>
      </c>
      <c r="I1265" s="108">
        <f t="shared" si="817"/>
        <v>23.076923076923077</v>
      </c>
      <c r="J1265" s="102"/>
      <c r="K1265" s="114" t="s">
        <v>133</v>
      </c>
      <c r="L1265" s="120" t="s">
        <v>313</v>
      </c>
      <c r="M1265" s="107" t="s">
        <v>337</v>
      </c>
      <c r="N1265" s="116" t="s">
        <v>337</v>
      </c>
      <c r="O1265" s="116" t="s">
        <v>337</v>
      </c>
      <c r="P1265" s="107" t="str">
        <f>第2表01元データ!AE77</f>
        <v>X</v>
      </c>
      <c r="Q1265" s="107" t="str">
        <f t="shared" si="818"/>
        <v>x</v>
      </c>
      <c r="R1265" s="108" t="str">
        <f t="shared" si="819"/>
        <v>x</v>
      </c>
      <c r="S1265" s="108"/>
      <c r="T1265" s="100">
        <v>212</v>
      </c>
      <c r="W1265" s="100" t="s">
        <v>366</v>
      </c>
      <c r="X1265" s="100">
        <v>42</v>
      </c>
      <c r="Y1265" s="100">
        <v>36</v>
      </c>
      <c r="Z1265" s="100">
        <v>25</v>
      </c>
      <c r="AA1265" s="100">
        <v>36</v>
      </c>
      <c r="AC1265" s="100" t="s">
        <v>366</v>
      </c>
      <c r="AD1265" s="100" t="s">
        <v>313</v>
      </c>
      <c r="AE1265" s="100">
        <v>2</v>
      </c>
      <c r="AF1265" s="100" t="s">
        <v>313</v>
      </c>
      <c r="AG1265" s="100" t="s">
        <v>313</v>
      </c>
      <c r="AJ1265" s="100" t="str">
        <f t="shared" si="812"/>
        <v>●</v>
      </c>
      <c r="AK1265" s="100" t="str">
        <f t="shared" si="806"/>
        <v>○</v>
      </c>
      <c r="AL1265" s="100" t="str">
        <f t="shared" si="820"/>
        <v>●</v>
      </c>
      <c r="AM1265" s="100" t="str">
        <f t="shared" si="808"/>
        <v>●</v>
      </c>
      <c r="AP1265" s="100" t="str">
        <f t="shared" si="813"/>
        <v>○</v>
      </c>
      <c r="AQ1265" s="100" t="str">
        <f t="shared" si="809"/>
        <v>●</v>
      </c>
      <c r="AR1265" s="100" t="str">
        <f t="shared" si="810"/>
        <v>●</v>
      </c>
      <c r="AS1265" s="170" t="str">
        <f t="shared" si="814"/>
        <v>●</v>
      </c>
    </row>
    <row r="1266" spans="2:45" s="100" customFormat="1" ht="14.25" customHeight="1">
      <c r="B1266" s="102" t="s">
        <v>134</v>
      </c>
      <c r="C1266" s="106">
        <v>34</v>
      </c>
      <c r="D1266" s="107">
        <v>28</v>
      </c>
      <c r="E1266" s="107">
        <v>29</v>
      </c>
      <c r="F1266" s="107">
        <v>26</v>
      </c>
      <c r="G1266" s="107">
        <f>第2表01元データ!AD78</f>
        <v>14</v>
      </c>
      <c r="H1266" s="107">
        <f t="shared" si="816"/>
        <v>-12</v>
      </c>
      <c r="I1266" s="108">
        <f t="shared" si="817"/>
        <v>-46.153846153846153</v>
      </c>
      <c r="J1266" s="102"/>
      <c r="K1266" s="114" t="s">
        <v>134</v>
      </c>
      <c r="L1266" s="106">
        <v>1</v>
      </c>
      <c r="M1266" s="116" t="s">
        <v>337</v>
      </c>
      <c r="N1266" s="107" t="s">
        <v>337</v>
      </c>
      <c r="O1266" s="116" t="s">
        <v>337</v>
      </c>
      <c r="P1266" s="107" t="str">
        <f>第2表01元データ!AE78</f>
        <v>X</v>
      </c>
      <c r="Q1266" s="107" t="str">
        <f t="shared" si="818"/>
        <v>x</v>
      </c>
      <c r="R1266" s="108" t="str">
        <f t="shared" si="819"/>
        <v>x</v>
      </c>
      <c r="S1266" s="108"/>
      <c r="T1266" s="100">
        <v>213</v>
      </c>
      <c r="W1266" s="100" t="s">
        <v>367</v>
      </c>
      <c r="X1266" s="100">
        <v>39</v>
      </c>
      <c r="Y1266" s="100">
        <v>39</v>
      </c>
      <c r="Z1266" s="100">
        <v>34</v>
      </c>
      <c r="AA1266" s="100">
        <v>28</v>
      </c>
      <c r="AC1266" s="100" t="s">
        <v>367</v>
      </c>
      <c r="AD1266" s="100">
        <v>4</v>
      </c>
      <c r="AE1266" s="100" t="s">
        <v>313</v>
      </c>
      <c r="AF1266" s="100">
        <v>1</v>
      </c>
      <c r="AG1266" s="100" t="s">
        <v>313</v>
      </c>
      <c r="AJ1266" s="100" t="str">
        <f t="shared" si="812"/>
        <v>●</v>
      </c>
      <c r="AK1266" s="100" t="str">
        <f t="shared" si="806"/>
        <v>●</v>
      </c>
      <c r="AL1266" s="100" t="str">
        <f t="shared" si="820"/>
        <v>●</v>
      </c>
      <c r="AM1266" s="100" t="str">
        <f t="shared" si="808"/>
        <v>●</v>
      </c>
      <c r="AP1266" s="100" t="str">
        <f t="shared" si="813"/>
        <v>●</v>
      </c>
      <c r="AQ1266" s="100" t="str">
        <f t="shared" si="809"/>
        <v>●</v>
      </c>
      <c r="AR1266" s="100" t="str">
        <f t="shared" si="810"/>
        <v>●</v>
      </c>
      <c r="AS1266" s="170" t="str">
        <f t="shared" si="814"/>
        <v>●</v>
      </c>
    </row>
    <row r="1267" spans="2:45" s="100" customFormat="1" ht="14.25" customHeight="1">
      <c r="B1267" s="102" t="s">
        <v>135</v>
      </c>
      <c r="C1267" s="106">
        <v>34</v>
      </c>
      <c r="D1267" s="107">
        <v>27</v>
      </c>
      <c r="E1267" s="107">
        <v>26</v>
      </c>
      <c r="F1267" s="107">
        <v>28</v>
      </c>
      <c r="G1267" s="107">
        <f>第2表01元データ!AD79</f>
        <v>16</v>
      </c>
      <c r="H1267" s="107">
        <f t="shared" si="816"/>
        <v>-12</v>
      </c>
      <c r="I1267" s="108">
        <f t="shared" si="817"/>
        <v>-42.857142857142854</v>
      </c>
      <c r="J1267" s="102"/>
      <c r="K1267" s="114" t="s">
        <v>135</v>
      </c>
      <c r="L1267" s="120" t="s">
        <v>313</v>
      </c>
      <c r="M1267" s="107" t="s">
        <v>337</v>
      </c>
      <c r="N1267" s="116" t="s">
        <v>337</v>
      </c>
      <c r="O1267" s="116" t="s">
        <v>337</v>
      </c>
      <c r="P1267" s="107" t="str">
        <f>第2表01元データ!AE79</f>
        <v>X</v>
      </c>
      <c r="Q1267" s="107" t="str">
        <f t="shared" si="818"/>
        <v>x</v>
      </c>
      <c r="R1267" s="108" t="str">
        <f t="shared" si="819"/>
        <v>x</v>
      </c>
      <c r="S1267" s="108"/>
      <c r="T1267" s="100">
        <v>214</v>
      </c>
      <c r="W1267" s="100" t="s">
        <v>368</v>
      </c>
      <c r="X1267" s="100">
        <v>34</v>
      </c>
      <c r="Y1267" s="100">
        <v>36</v>
      </c>
      <c r="Z1267" s="100">
        <v>34</v>
      </c>
      <c r="AA1267" s="100">
        <v>27</v>
      </c>
      <c r="AC1267" s="100" t="s">
        <v>368</v>
      </c>
      <c r="AD1267" s="100" t="s">
        <v>313</v>
      </c>
      <c r="AE1267" s="100">
        <v>3</v>
      </c>
      <c r="AF1267" s="100" t="s">
        <v>313</v>
      </c>
      <c r="AG1267" s="100" t="s">
        <v>313</v>
      </c>
      <c r="AJ1267" s="100" t="str">
        <f t="shared" si="812"/>
        <v>○</v>
      </c>
      <c r="AK1267" s="100" t="str">
        <f t="shared" si="806"/>
        <v>●</v>
      </c>
      <c r="AL1267" s="100" t="str">
        <f t="shared" si="820"/>
        <v>●</v>
      </c>
      <c r="AM1267" s="100" t="str">
        <f t="shared" si="808"/>
        <v>●</v>
      </c>
      <c r="AP1267" s="100" t="str">
        <f t="shared" si="813"/>
        <v>○</v>
      </c>
      <c r="AQ1267" s="100" t="str">
        <f t="shared" si="809"/>
        <v>●</v>
      </c>
      <c r="AR1267" s="100" t="str">
        <f t="shared" si="810"/>
        <v>●</v>
      </c>
      <c r="AS1267" s="170" t="str">
        <f t="shared" si="814"/>
        <v>●</v>
      </c>
    </row>
    <row r="1268" spans="2:45" s="100" customFormat="1" ht="14.25" customHeight="1">
      <c r="B1268" s="102" t="s">
        <v>136</v>
      </c>
      <c r="C1268" s="106">
        <v>33</v>
      </c>
      <c r="D1268" s="107">
        <v>32</v>
      </c>
      <c r="E1268" s="107">
        <v>27</v>
      </c>
      <c r="F1268" s="107">
        <v>26</v>
      </c>
      <c r="G1268" s="107">
        <f>第2表01元データ!AD80</f>
        <v>27</v>
      </c>
      <c r="H1268" s="107">
        <f t="shared" si="816"/>
        <v>1</v>
      </c>
      <c r="I1268" s="108">
        <f t="shared" si="817"/>
        <v>3.8461538461538463</v>
      </c>
      <c r="J1268" s="102"/>
      <c r="K1268" s="114" t="s">
        <v>136</v>
      </c>
      <c r="L1268" s="120">
        <v>3</v>
      </c>
      <c r="M1268" s="116" t="s">
        <v>337</v>
      </c>
      <c r="N1268" s="107" t="s">
        <v>337</v>
      </c>
      <c r="O1268" s="116" t="s">
        <v>337</v>
      </c>
      <c r="P1268" s="107" t="str">
        <f>第2表01元データ!AE80</f>
        <v>X</v>
      </c>
      <c r="Q1268" s="107" t="str">
        <f t="shared" si="818"/>
        <v>x</v>
      </c>
      <c r="R1268" s="108" t="str">
        <f t="shared" si="819"/>
        <v>x</v>
      </c>
      <c r="S1268" s="108"/>
      <c r="T1268" s="100">
        <v>215</v>
      </c>
      <c r="W1268" s="100" t="s">
        <v>369</v>
      </c>
      <c r="X1268" s="100">
        <v>33</v>
      </c>
      <c r="Y1268" s="100">
        <v>28</v>
      </c>
      <c r="Z1268" s="100">
        <v>33</v>
      </c>
      <c r="AA1268" s="100">
        <v>32</v>
      </c>
      <c r="AC1268" s="100" t="s">
        <v>369</v>
      </c>
      <c r="AD1268" s="100" t="s">
        <v>313</v>
      </c>
      <c r="AE1268" s="100" t="s">
        <v>313</v>
      </c>
      <c r="AF1268" s="100">
        <v>3</v>
      </c>
      <c r="AG1268" s="100" t="s">
        <v>313</v>
      </c>
      <c r="AJ1268" s="100" t="str">
        <f t="shared" si="812"/>
        <v>○</v>
      </c>
      <c r="AK1268" s="100" t="str">
        <f t="shared" si="806"/>
        <v>●</v>
      </c>
      <c r="AL1268" s="100" t="str">
        <f t="shared" si="820"/>
        <v>●</v>
      </c>
      <c r="AM1268" s="100" t="str">
        <f t="shared" si="808"/>
        <v>●</v>
      </c>
      <c r="AP1268" s="100" t="str">
        <f t="shared" si="813"/>
        <v>●</v>
      </c>
      <c r="AQ1268" s="100" t="str">
        <f t="shared" si="809"/>
        <v>●</v>
      </c>
      <c r="AR1268" s="100" t="str">
        <f t="shared" si="810"/>
        <v>●</v>
      </c>
      <c r="AS1268" s="170" t="str">
        <f t="shared" si="814"/>
        <v>●</v>
      </c>
    </row>
    <row r="1269" spans="2:45" s="100" customFormat="1" ht="14.25" customHeight="1">
      <c r="B1269" s="102" t="s">
        <v>137</v>
      </c>
      <c r="C1269" s="106">
        <v>23</v>
      </c>
      <c r="D1269" s="107">
        <v>26</v>
      </c>
      <c r="E1269" s="107">
        <v>29</v>
      </c>
      <c r="F1269" s="107">
        <v>22</v>
      </c>
      <c r="G1269" s="107">
        <f>第2表01元データ!AD81</f>
        <v>19</v>
      </c>
      <c r="H1269" s="107">
        <f t="shared" si="816"/>
        <v>-3</v>
      </c>
      <c r="I1269" s="108">
        <f t="shared" si="817"/>
        <v>-13.636363636363635</v>
      </c>
      <c r="J1269" s="102"/>
      <c r="K1269" s="114" t="s">
        <v>137</v>
      </c>
      <c r="L1269" s="120" t="s">
        <v>313</v>
      </c>
      <c r="M1269" s="116" t="s">
        <v>337</v>
      </c>
      <c r="N1269" s="116" t="s">
        <v>337</v>
      </c>
      <c r="O1269" s="116" t="s">
        <v>337</v>
      </c>
      <c r="P1269" s="107" t="str">
        <f>第2表01元データ!AE81</f>
        <v>X</v>
      </c>
      <c r="Q1269" s="107" t="str">
        <f t="shared" si="818"/>
        <v>x</v>
      </c>
      <c r="R1269" s="108" t="str">
        <f t="shared" si="819"/>
        <v>x</v>
      </c>
      <c r="S1269" s="108"/>
      <c r="T1269" s="100">
        <v>216</v>
      </c>
      <c r="W1269" s="100" t="s">
        <v>370</v>
      </c>
      <c r="X1269" s="100">
        <v>12</v>
      </c>
      <c r="Y1269" s="100">
        <v>23</v>
      </c>
      <c r="Z1269" s="100">
        <v>23</v>
      </c>
      <c r="AA1269" s="100">
        <v>26</v>
      </c>
      <c r="AC1269" s="100" t="s">
        <v>370</v>
      </c>
      <c r="AD1269" s="100" t="s">
        <v>313</v>
      </c>
      <c r="AE1269" s="100" t="s">
        <v>313</v>
      </c>
      <c r="AF1269" s="100" t="s">
        <v>313</v>
      </c>
      <c r="AG1269" s="100" t="s">
        <v>313</v>
      </c>
      <c r="AJ1269" s="100" t="str">
        <f t="shared" si="812"/>
        <v>●</v>
      </c>
      <c r="AK1269" s="100" t="str">
        <f t="shared" si="806"/>
        <v>●</v>
      </c>
      <c r="AL1269" s="100" t="str">
        <f t="shared" si="820"/>
        <v>●</v>
      </c>
      <c r="AM1269" s="100" t="str">
        <f t="shared" si="808"/>
        <v>●</v>
      </c>
      <c r="AP1269" s="100" t="str">
        <f t="shared" si="813"/>
        <v>○</v>
      </c>
      <c r="AQ1269" s="100" t="str">
        <f t="shared" si="809"/>
        <v>●</v>
      </c>
      <c r="AR1269" s="100" t="str">
        <f t="shared" si="810"/>
        <v>●</v>
      </c>
      <c r="AS1269" s="170" t="str">
        <f t="shared" si="814"/>
        <v>●</v>
      </c>
    </row>
    <row r="1270" spans="2:45" s="100" customFormat="1" ht="14.25" customHeight="1">
      <c r="B1270" s="102" t="s">
        <v>138</v>
      </c>
      <c r="C1270" s="106">
        <v>18</v>
      </c>
      <c r="D1270" s="107">
        <v>14</v>
      </c>
      <c r="E1270" s="107">
        <v>23</v>
      </c>
      <c r="F1270" s="107">
        <v>18</v>
      </c>
      <c r="G1270" s="107">
        <f>第2表01元データ!AD82</f>
        <v>24</v>
      </c>
      <c r="H1270" s="107">
        <f t="shared" si="816"/>
        <v>6</v>
      </c>
      <c r="I1270" s="108">
        <f t="shared" si="817"/>
        <v>33.333333333333329</v>
      </c>
      <c r="J1270" s="102"/>
      <c r="K1270" s="114" t="s">
        <v>138</v>
      </c>
      <c r="L1270" s="120" t="s">
        <v>313</v>
      </c>
      <c r="M1270" s="116" t="s">
        <v>337</v>
      </c>
      <c r="N1270" s="116" t="s">
        <v>337</v>
      </c>
      <c r="O1270" s="116" t="s">
        <v>337</v>
      </c>
      <c r="P1270" s="107" t="str">
        <f>第2表01元データ!AE82</f>
        <v>X</v>
      </c>
      <c r="Q1270" s="107" t="str">
        <f t="shared" si="818"/>
        <v>x</v>
      </c>
      <c r="R1270" s="108" t="str">
        <f t="shared" si="819"/>
        <v>x</v>
      </c>
      <c r="S1270" s="108"/>
      <c r="T1270" s="100">
        <v>217</v>
      </c>
      <c r="W1270" s="100" t="s">
        <v>371</v>
      </c>
      <c r="X1270" s="100">
        <v>13</v>
      </c>
      <c r="Y1270" s="100">
        <v>11</v>
      </c>
      <c r="Z1270" s="100">
        <v>18</v>
      </c>
      <c r="AA1270" s="100">
        <v>14</v>
      </c>
      <c r="AC1270" s="100" t="s">
        <v>371</v>
      </c>
      <c r="AD1270" s="100" t="s">
        <v>313</v>
      </c>
      <c r="AE1270" s="100" t="s">
        <v>313</v>
      </c>
      <c r="AF1270" s="100" t="s">
        <v>313</v>
      </c>
      <c r="AG1270" s="100" t="s">
        <v>313</v>
      </c>
      <c r="AJ1270" s="100" t="str">
        <f t="shared" si="812"/>
        <v>●</v>
      </c>
      <c r="AK1270" s="100" t="str">
        <f t="shared" si="806"/>
        <v>●</v>
      </c>
      <c r="AL1270" s="100" t="str">
        <f t="shared" si="820"/>
        <v>●</v>
      </c>
      <c r="AM1270" s="100" t="str">
        <f t="shared" si="808"/>
        <v>●</v>
      </c>
      <c r="AP1270" s="100" t="str">
        <f t="shared" si="813"/>
        <v>○</v>
      </c>
      <c r="AQ1270" s="100" t="str">
        <f t="shared" si="809"/>
        <v>●</v>
      </c>
      <c r="AR1270" s="100" t="str">
        <f t="shared" si="810"/>
        <v>●</v>
      </c>
      <c r="AS1270" s="170" t="str">
        <f t="shared" si="814"/>
        <v>●</v>
      </c>
    </row>
    <row r="1271" spans="2:45" s="100" customFormat="1" ht="14.25" customHeight="1">
      <c r="B1271" s="102" t="s">
        <v>110</v>
      </c>
      <c r="C1271" s="106">
        <v>11</v>
      </c>
      <c r="D1271" s="107">
        <v>12</v>
      </c>
      <c r="E1271" s="107">
        <v>17</v>
      </c>
      <c r="F1271" s="107">
        <v>18</v>
      </c>
      <c r="G1271" s="107">
        <f>第2表01元データ!AD83</f>
        <v>21</v>
      </c>
      <c r="H1271" s="107">
        <f t="shared" si="816"/>
        <v>3</v>
      </c>
      <c r="I1271" s="108">
        <f t="shared" si="817"/>
        <v>16.666666666666664</v>
      </c>
      <c r="J1271" s="102"/>
      <c r="K1271" s="114" t="s">
        <v>110</v>
      </c>
      <c r="L1271" s="120" t="s">
        <v>313</v>
      </c>
      <c r="M1271" s="116" t="s">
        <v>337</v>
      </c>
      <c r="N1271" s="116" t="s">
        <v>337</v>
      </c>
      <c r="O1271" s="116" t="s">
        <v>337</v>
      </c>
      <c r="P1271" s="107" t="str">
        <f>第2表01元データ!AE83</f>
        <v>X</v>
      </c>
      <c r="Q1271" s="107" t="str">
        <f t="shared" si="818"/>
        <v>x</v>
      </c>
      <c r="R1271" s="108" t="str">
        <f t="shared" si="819"/>
        <v>x</v>
      </c>
      <c r="S1271" s="108"/>
      <c r="T1271" s="100">
        <v>218</v>
      </c>
      <c r="W1271" s="100" t="s">
        <v>378</v>
      </c>
      <c r="X1271" s="100">
        <v>7</v>
      </c>
      <c r="Y1271" s="100">
        <v>12</v>
      </c>
      <c r="Z1271" s="100">
        <v>11</v>
      </c>
      <c r="AA1271" s="100">
        <v>12</v>
      </c>
      <c r="AC1271" s="100" t="s">
        <v>378</v>
      </c>
      <c r="AD1271" s="100" t="s">
        <v>313</v>
      </c>
      <c r="AE1271" s="100" t="s">
        <v>313</v>
      </c>
      <c r="AF1271" s="100" t="s">
        <v>313</v>
      </c>
      <c r="AG1271" s="100" t="s">
        <v>313</v>
      </c>
      <c r="AJ1271" s="100" t="str">
        <f t="shared" si="812"/>
        <v>●</v>
      </c>
      <c r="AK1271" s="100" t="str">
        <f t="shared" si="806"/>
        <v>○</v>
      </c>
      <c r="AL1271" s="100" t="str">
        <f t="shared" si="820"/>
        <v>●</v>
      </c>
      <c r="AM1271" s="100" t="str">
        <f t="shared" si="808"/>
        <v>●</v>
      </c>
      <c r="AP1271" s="100" t="str">
        <f t="shared" si="813"/>
        <v>○</v>
      </c>
      <c r="AQ1271" s="100" t="str">
        <f t="shared" si="809"/>
        <v>●</v>
      </c>
      <c r="AR1271" s="100" t="str">
        <f t="shared" si="810"/>
        <v>●</v>
      </c>
      <c r="AS1271" s="170" t="str">
        <f t="shared" si="814"/>
        <v>●</v>
      </c>
    </row>
    <row r="1272" spans="2:45" s="100" customFormat="1" ht="14.25" customHeight="1">
      <c r="B1272" s="119" t="s">
        <v>111</v>
      </c>
      <c r="C1272" s="120" t="s">
        <v>313</v>
      </c>
      <c r="D1272" s="116" t="s">
        <v>313</v>
      </c>
      <c r="E1272" s="116" t="s">
        <v>313</v>
      </c>
      <c r="F1272" s="116">
        <v>8</v>
      </c>
      <c r="G1272" s="107">
        <f>第2表01元データ!AD84</f>
        <v>6</v>
      </c>
      <c r="H1272" s="107"/>
      <c r="I1272" s="108"/>
      <c r="K1272" s="119" t="s">
        <v>111</v>
      </c>
      <c r="L1272" s="120" t="s">
        <v>313</v>
      </c>
      <c r="M1272" s="116" t="s">
        <v>313</v>
      </c>
      <c r="N1272" s="116" t="s">
        <v>313</v>
      </c>
      <c r="O1272" s="116" t="s">
        <v>337</v>
      </c>
      <c r="P1272" s="107" t="str">
        <f>第2表01元データ!AE84</f>
        <v>X</v>
      </c>
      <c r="Q1272" s="107"/>
      <c r="R1272" s="108"/>
      <c r="T1272" s="100">
        <v>219</v>
      </c>
    </row>
    <row r="1273" spans="2:45" s="100" customFormat="1" ht="14.25" customHeight="1">
      <c r="B1273" s="118"/>
      <c r="C1273" s="118"/>
      <c r="D1273" s="118"/>
      <c r="E1273" s="118"/>
      <c r="F1273" s="118"/>
      <c r="G1273" s="118"/>
      <c r="H1273" s="118"/>
      <c r="I1273" s="118"/>
      <c r="J1273" s="118"/>
      <c r="K1273" s="119" t="s">
        <v>401</v>
      </c>
      <c r="L1273" s="118"/>
      <c r="M1273" s="118"/>
      <c r="N1273" s="118"/>
      <c r="O1273" s="118"/>
      <c r="P1273" s="168"/>
      <c r="W1273" s="100">
        <v>51</v>
      </c>
    </row>
    <row r="1274" spans="2:45" s="100" customFormat="1" ht="14.25" customHeight="1">
      <c r="B1274" s="118"/>
      <c r="C1274" s="118"/>
      <c r="D1274" s="118"/>
      <c r="E1274" s="118"/>
      <c r="F1274" s="118"/>
      <c r="G1274" s="118"/>
      <c r="H1274" s="118"/>
      <c r="I1274" s="118"/>
      <c r="J1274" s="118"/>
      <c r="K1274" s="119"/>
      <c r="L1274" s="118"/>
      <c r="M1274" s="118"/>
      <c r="N1274" s="118"/>
      <c r="O1274" s="118"/>
      <c r="P1274" s="168"/>
    </row>
    <row r="1275" spans="2:45" s="100" customFormat="1" ht="14.25" customHeight="1">
      <c r="B1275" s="118"/>
      <c r="C1275" s="118"/>
      <c r="D1275" s="118"/>
      <c r="E1275" s="118"/>
      <c r="F1275" s="118"/>
      <c r="G1275" s="118"/>
      <c r="H1275" s="118"/>
      <c r="I1275" s="118"/>
      <c r="J1275" s="118"/>
      <c r="K1275" s="119"/>
      <c r="L1275" s="118"/>
      <c r="M1275" s="118"/>
      <c r="N1275" s="118"/>
      <c r="O1275" s="118"/>
      <c r="P1275" s="168"/>
    </row>
    <row r="1276" spans="2:45" s="99" customFormat="1" ht="14.25" customHeight="1">
      <c r="B1276" s="99" t="s">
        <v>259</v>
      </c>
      <c r="H1276" s="99" t="s">
        <v>805</v>
      </c>
      <c r="I1276" s="380">
        <f>令和2年9月末住基人口!L40</f>
        <v>56</v>
      </c>
      <c r="K1276" s="99" t="s">
        <v>260</v>
      </c>
      <c r="Q1276" s="99" t="s">
        <v>805</v>
      </c>
      <c r="R1276" s="380">
        <f>令和2年9月末住基人口!L46</f>
        <v>4771</v>
      </c>
      <c r="W1276" s="100"/>
      <c r="X1276" s="100"/>
      <c r="Y1276" s="100"/>
      <c r="Z1276" s="100"/>
      <c r="AA1276" s="100"/>
      <c r="AB1276" s="100"/>
      <c r="AC1276" s="100"/>
      <c r="AD1276" s="100"/>
      <c r="AE1276" s="100"/>
      <c r="AF1276" s="100"/>
      <c r="AG1276" s="100"/>
    </row>
    <row r="1277" spans="2:45" s="100" customFormat="1" ht="14.25" customHeight="1">
      <c r="B1277" s="583" t="s">
        <v>335</v>
      </c>
      <c r="C1277" s="101"/>
      <c r="D1277" s="101"/>
      <c r="E1277" s="101"/>
      <c r="F1277" s="101"/>
      <c r="G1277" s="135"/>
      <c r="H1277" s="131"/>
      <c r="I1277" s="131"/>
      <c r="J1277" s="102"/>
      <c r="K1277" s="583" t="s">
        <v>335</v>
      </c>
      <c r="L1277" s="101"/>
      <c r="M1277" s="101"/>
      <c r="N1277" s="101"/>
      <c r="O1277" s="101"/>
      <c r="P1277" s="135"/>
      <c r="Q1277" s="131"/>
      <c r="R1277" s="131"/>
      <c r="S1277" s="103"/>
    </row>
    <row r="1278" spans="2:45" s="100" customFormat="1" ht="14.25" customHeight="1">
      <c r="B1278" s="584"/>
      <c r="C1278" s="130" t="str">
        <f>$C$4</f>
        <v>平成12年</v>
      </c>
      <c r="D1278" s="130" t="str">
        <f>$D$4</f>
        <v>平成17年</v>
      </c>
      <c r="E1278" s="130" t="str">
        <f>$E$4</f>
        <v>平成22年</v>
      </c>
      <c r="F1278" s="130" t="s">
        <v>410</v>
      </c>
      <c r="G1278" s="130" t="s">
        <v>739</v>
      </c>
      <c r="H1278" s="133" t="str">
        <f>$H$4</f>
        <v>対平成</v>
      </c>
      <c r="I1278" s="134" t="str">
        <f>$I$4</f>
        <v>27年</v>
      </c>
      <c r="J1278" s="102"/>
      <c r="K1278" s="584"/>
      <c r="L1278" s="130" t="str">
        <f>$C$4</f>
        <v>平成12年</v>
      </c>
      <c r="M1278" s="130" t="str">
        <f>$D$4</f>
        <v>平成17年</v>
      </c>
      <c r="N1278" s="130" t="str">
        <f>$E$4</f>
        <v>平成22年</v>
      </c>
      <c r="O1278" s="130" t="s">
        <v>410</v>
      </c>
      <c r="P1278" s="130" t="s">
        <v>739</v>
      </c>
      <c r="Q1278" s="133" t="str">
        <f>$H$4</f>
        <v>対平成</v>
      </c>
      <c r="R1278" s="134" t="str">
        <f>$I$4</f>
        <v>27年</v>
      </c>
      <c r="S1278" s="103"/>
    </row>
    <row r="1279" spans="2:45" s="100" customFormat="1" ht="14.25" customHeight="1">
      <c r="B1279" s="585"/>
      <c r="C1279" s="104"/>
      <c r="D1279" s="104"/>
      <c r="E1279" s="104"/>
      <c r="F1279" s="104"/>
      <c r="G1279" s="104"/>
      <c r="H1279" s="132" t="s">
        <v>88</v>
      </c>
      <c r="I1279" s="133" t="s">
        <v>398</v>
      </c>
      <c r="J1279" s="102"/>
      <c r="K1279" s="585"/>
      <c r="L1279" s="104"/>
      <c r="M1279" s="104"/>
      <c r="N1279" s="104"/>
      <c r="O1279" s="104"/>
      <c r="P1279" s="104"/>
      <c r="Q1279" s="132" t="s">
        <v>88</v>
      </c>
      <c r="R1279" s="133" t="s">
        <v>398</v>
      </c>
      <c r="S1279" s="103"/>
    </row>
    <row r="1280" spans="2:45" s="199" customFormat="1" ht="14.25" customHeight="1">
      <c r="B1280" s="200" t="s">
        <v>90</v>
      </c>
      <c r="C1280" s="198">
        <v>136</v>
      </c>
      <c r="D1280" s="194">
        <v>124</v>
      </c>
      <c r="E1280" s="194">
        <v>82</v>
      </c>
      <c r="F1280" s="203">
        <v>71</v>
      </c>
      <c r="G1280" s="194">
        <f>IF(COUNTIF(G1285:G1303,"x"),"x",IF(SUM(G1285:G1303)=0,"-",SUM(G1285:G1303)))</f>
        <v>50</v>
      </c>
      <c r="H1280" s="193">
        <f t="shared" ref="H1280:H1283" si="821">IF(G1280="x","x",IF(AND(G1280="-",F1280="-"),"-",IF(AND(G1280="-",F1280&gt;0),F1280*-1,IF(AND(G1280&gt;0,F1280="-"),G1280,G1280-F1280))))</f>
        <v>-21</v>
      </c>
      <c r="I1280" s="195">
        <f t="shared" ref="I1280:I1283" si="822">IF(H1280="x","x",IF(H1280="-","-",IF(AND(F1280="-",G1280&gt;0),"皆増",IF(AND(F1280&gt;0,G1280="-"),"皆減",H1280/F1280*100))))</f>
        <v>-29.577464788732392</v>
      </c>
      <c r="J1280" s="196"/>
      <c r="K1280" s="197" t="s">
        <v>90</v>
      </c>
      <c r="L1280" s="198">
        <v>6658</v>
      </c>
      <c r="M1280" s="194">
        <v>6080</v>
      </c>
      <c r="N1280" s="194">
        <v>5651</v>
      </c>
      <c r="O1280" s="194">
        <v>5021</v>
      </c>
      <c r="P1280" s="194">
        <f>IF(COUNTIF(P1285:P1303,"x"),"x",IF(SUM(P1285:P1303)=0,"-",SUM(P1285:P1303)))</f>
        <v>4699</v>
      </c>
      <c r="Q1280" s="193">
        <f t="shared" ref="Q1280:Q1283" si="823">IF(P1280="x","x",IF(AND(P1280="-",O1280="-"),"-",IF(AND(P1280="-",O1280&gt;0),O1280*-1,IF(AND(P1280&gt;0,O1280="-"),P1280,P1280-O1280))))</f>
        <v>-322</v>
      </c>
      <c r="R1280" s="195">
        <f t="shared" ref="R1280:R1283" si="824">IF(Q1280="x","x",IF(Q1280="-","-",IF(AND(O1280="-",P1280&gt;0),"皆増",IF(AND(O1280&gt;0,P1280="-"),"皆減",Q1280/O1280*100))))</f>
        <v>-6.4130651264688314</v>
      </c>
      <c r="S1280" s="195"/>
      <c r="W1280" s="199" t="s">
        <v>373</v>
      </c>
      <c r="X1280" s="199">
        <v>205</v>
      </c>
      <c r="Y1280" s="199">
        <v>158</v>
      </c>
      <c r="Z1280" s="199">
        <v>136</v>
      </c>
      <c r="AA1280" s="199">
        <v>124</v>
      </c>
      <c r="AC1280" s="199" t="s">
        <v>373</v>
      </c>
      <c r="AD1280" s="199">
        <v>8100</v>
      </c>
      <c r="AE1280" s="199">
        <v>7477</v>
      </c>
      <c r="AF1280" s="199">
        <v>6658</v>
      </c>
      <c r="AG1280" s="199">
        <v>6080</v>
      </c>
      <c r="AJ1280" s="199" t="str">
        <f>IF(C1280=X1280,"○","●")</f>
        <v>●</v>
      </c>
      <c r="AK1280" s="199" t="str">
        <f t="shared" ref="AK1280:AK1302" si="825">IF(D1280=Y1280,"○","●")</f>
        <v>●</v>
      </c>
      <c r="AL1280" s="199" t="str">
        <f t="shared" ref="AL1280:AL1281" si="826">IF(E1280=Z1280,"○","●")</f>
        <v>●</v>
      </c>
      <c r="AM1280" s="199" t="str">
        <f t="shared" ref="AM1280:AM1302" si="827">IF(F1280=AA1280,"○","●")</f>
        <v>●</v>
      </c>
      <c r="AP1280" s="199" t="str">
        <f>IF(L1280=AD1280,"○","●")</f>
        <v>●</v>
      </c>
      <c r="AQ1280" s="199" t="str">
        <f t="shared" ref="AQ1280:AQ1302" si="828">IF(M1280=AE1280,"○","●")</f>
        <v>●</v>
      </c>
      <c r="AR1280" s="199" t="str">
        <f t="shared" ref="AR1280:AR1302" si="829">IF(N1280=AF1280,"○","●")</f>
        <v>●</v>
      </c>
      <c r="AS1280" s="199" t="str">
        <f t="shared" ref="AS1280" si="830">IF(O1280=AG1280,"○","●")</f>
        <v>●</v>
      </c>
    </row>
    <row r="1281" spans="2:45" s="100" customFormat="1" ht="14.25" customHeight="1">
      <c r="B1281" s="105" t="s">
        <v>91</v>
      </c>
      <c r="C1281" s="106">
        <v>7</v>
      </c>
      <c r="D1281" s="107">
        <v>9</v>
      </c>
      <c r="E1281" s="107">
        <v>4</v>
      </c>
      <c r="F1281" s="107">
        <v>2</v>
      </c>
      <c r="G1281" s="107">
        <f>IF(COUNTIF(G1285:G1287,"x"),"x",IF(SUM(G1285:G1287)=0,"-",SUM(G1285:G1287)))</f>
        <v>3</v>
      </c>
      <c r="H1281" s="107">
        <f t="shared" si="821"/>
        <v>1</v>
      </c>
      <c r="I1281" s="108">
        <f t="shared" si="822"/>
        <v>50</v>
      </c>
      <c r="J1281" s="102"/>
      <c r="K1281" s="109" t="s">
        <v>91</v>
      </c>
      <c r="L1281" s="106">
        <v>640</v>
      </c>
      <c r="M1281" s="107">
        <v>557</v>
      </c>
      <c r="N1281" s="107">
        <v>534</v>
      </c>
      <c r="O1281" s="107">
        <v>449</v>
      </c>
      <c r="P1281" s="107">
        <f>IF(COUNTIF(P1285:P1287,"x"),"x",IF(SUM(P1285:P1287)=0,"-",SUM(P1285:P1287)))</f>
        <v>390</v>
      </c>
      <c r="Q1281" s="107">
        <f t="shared" si="823"/>
        <v>-59</v>
      </c>
      <c r="R1281" s="108">
        <f t="shared" si="824"/>
        <v>-13.140311804008908</v>
      </c>
      <c r="S1281" s="108"/>
      <c r="W1281" s="100" t="s">
        <v>374</v>
      </c>
      <c r="X1281" s="100">
        <v>14</v>
      </c>
      <c r="Y1281" s="100">
        <v>4</v>
      </c>
      <c r="Z1281" s="100">
        <v>7</v>
      </c>
      <c r="AA1281" s="100">
        <v>9</v>
      </c>
      <c r="AC1281" s="100" t="s">
        <v>374</v>
      </c>
      <c r="AD1281" s="100">
        <v>1146</v>
      </c>
      <c r="AE1281" s="100">
        <v>841</v>
      </c>
      <c r="AF1281" s="100">
        <v>640</v>
      </c>
      <c r="AG1281" s="100">
        <v>557</v>
      </c>
      <c r="AJ1281" s="100" t="str">
        <f t="shared" ref="AJ1281:AJ1302" si="831">IF(C1281=X1281,"○","●")</f>
        <v>●</v>
      </c>
      <c r="AK1281" s="100" t="str">
        <f t="shared" si="825"/>
        <v>●</v>
      </c>
      <c r="AL1281" s="100" t="str">
        <f t="shared" si="826"/>
        <v>●</v>
      </c>
      <c r="AM1281" s="100" t="str">
        <f t="shared" si="827"/>
        <v>●</v>
      </c>
      <c r="AP1281" s="100" t="str">
        <f t="shared" ref="AP1281:AP1302" si="832">IF(L1281=AD1281,"○","●")</f>
        <v>●</v>
      </c>
      <c r="AQ1281" s="100" t="str">
        <f t="shared" si="828"/>
        <v>●</v>
      </c>
      <c r="AR1281" s="100" t="str">
        <f t="shared" si="829"/>
        <v>●</v>
      </c>
      <c r="AS1281" s="100" t="str">
        <f>IF(O1281=AG1281,"○","●")</f>
        <v>●</v>
      </c>
    </row>
    <row r="1282" spans="2:45" s="100" customFormat="1" ht="14.25" customHeight="1">
      <c r="B1282" s="105" t="s">
        <v>92</v>
      </c>
      <c r="C1282" s="106">
        <v>76</v>
      </c>
      <c r="D1282" s="107">
        <v>60</v>
      </c>
      <c r="E1282" s="107">
        <v>42</v>
      </c>
      <c r="F1282" s="107">
        <v>30</v>
      </c>
      <c r="G1282" s="296">
        <f>IF(COUNTIF(G1288:G1297,"x"),"x",IF(SUM(G1288:G1297)=0,"-",SUM(G1288:G1297)))</f>
        <v>24</v>
      </c>
      <c r="H1282" s="107">
        <f t="shared" si="821"/>
        <v>-6</v>
      </c>
      <c r="I1282" s="108">
        <f t="shared" si="822"/>
        <v>-20</v>
      </c>
      <c r="J1282" s="102"/>
      <c r="K1282" s="109" t="s">
        <v>92</v>
      </c>
      <c r="L1282" s="106">
        <v>4316</v>
      </c>
      <c r="M1282" s="107">
        <v>3804</v>
      </c>
      <c r="N1282" s="107">
        <v>3336</v>
      </c>
      <c r="O1282" s="107">
        <v>2648</v>
      </c>
      <c r="P1282" s="296">
        <f>IF(COUNTIF(P1288:P1297,"x"),"x",IF(SUM(P1288:P1297)=0,"-",SUM(P1288:P1297)))</f>
        <v>2328</v>
      </c>
      <c r="Q1282" s="107">
        <f t="shared" si="823"/>
        <v>-320</v>
      </c>
      <c r="R1282" s="108">
        <f t="shared" si="824"/>
        <v>-12.084592145015106</v>
      </c>
      <c r="S1282" s="108"/>
      <c r="W1282" s="100" t="s">
        <v>375</v>
      </c>
      <c r="X1282" s="100">
        <v>132</v>
      </c>
      <c r="Y1282" s="100">
        <v>102</v>
      </c>
      <c r="Z1282" s="100">
        <v>76</v>
      </c>
      <c r="AA1282" s="100">
        <v>60</v>
      </c>
      <c r="AC1282" s="100" t="s">
        <v>375</v>
      </c>
      <c r="AD1282" s="100">
        <v>5521</v>
      </c>
      <c r="AE1282" s="100">
        <v>5030</v>
      </c>
      <c r="AF1282" s="100">
        <v>4316</v>
      </c>
      <c r="AG1282" s="100">
        <v>3804</v>
      </c>
      <c r="AJ1282" s="100" t="str">
        <f t="shared" si="831"/>
        <v>●</v>
      </c>
      <c r="AK1282" s="100" t="str">
        <f t="shared" si="825"/>
        <v>●</v>
      </c>
      <c r="AL1282" s="100" t="str">
        <f>IF(E1282=Z1282,"○","●")</f>
        <v>●</v>
      </c>
      <c r="AM1282" s="100" t="str">
        <f t="shared" si="827"/>
        <v>●</v>
      </c>
      <c r="AP1282" s="100" t="str">
        <f t="shared" si="832"/>
        <v>●</v>
      </c>
      <c r="AQ1282" s="100" t="str">
        <f t="shared" si="828"/>
        <v>●</v>
      </c>
      <c r="AR1282" s="100" t="str">
        <f t="shared" si="829"/>
        <v>●</v>
      </c>
      <c r="AS1282" s="100" t="str">
        <f t="shared" ref="AS1282:AS1302" si="833">IF(O1282=AG1282,"○","●")</f>
        <v>●</v>
      </c>
    </row>
    <row r="1283" spans="2:45" s="100" customFormat="1" ht="14.25" customHeight="1">
      <c r="B1283" s="105" t="s">
        <v>93</v>
      </c>
      <c r="C1283" s="106">
        <v>53</v>
      </c>
      <c r="D1283" s="107">
        <v>55</v>
      </c>
      <c r="E1283" s="107">
        <v>36</v>
      </c>
      <c r="F1283" s="107">
        <v>39</v>
      </c>
      <c r="G1283" s="107">
        <f>IF(COUNTIF(G1298:G1302,"x"),"x",IF(SUM(G1298,G1302)=0,"-",SUM(G1298:G1302)))</f>
        <v>21</v>
      </c>
      <c r="H1283" s="107">
        <f t="shared" si="821"/>
        <v>-18</v>
      </c>
      <c r="I1283" s="108">
        <f t="shared" si="822"/>
        <v>-46.153846153846153</v>
      </c>
      <c r="J1283" s="102"/>
      <c r="K1283" s="109" t="s">
        <v>93</v>
      </c>
      <c r="L1283" s="106">
        <v>1702</v>
      </c>
      <c r="M1283" s="107">
        <v>1719</v>
      </c>
      <c r="N1283" s="107">
        <v>1781</v>
      </c>
      <c r="O1283" s="107">
        <v>1912</v>
      </c>
      <c r="P1283" s="107">
        <f>IF(COUNTIF(P1298:P1302,"x"),"x",IF(SUM(P1298,P1302)=0,"-",SUM(P1298:P1302)))</f>
        <v>1912</v>
      </c>
      <c r="Q1283" s="107">
        <f t="shared" si="823"/>
        <v>0</v>
      </c>
      <c r="R1283" s="108">
        <f t="shared" si="824"/>
        <v>0</v>
      </c>
      <c r="S1283" s="108"/>
      <c r="W1283" s="100" t="s">
        <v>376</v>
      </c>
      <c r="X1283" s="100">
        <v>59</v>
      </c>
      <c r="Y1283" s="100">
        <v>52</v>
      </c>
      <c r="Z1283" s="100">
        <v>53</v>
      </c>
      <c r="AA1283" s="100">
        <v>55</v>
      </c>
      <c r="AC1283" s="100" t="s">
        <v>376</v>
      </c>
      <c r="AD1283" s="100">
        <v>1433</v>
      </c>
      <c r="AE1283" s="100">
        <v>1606</v>
      </c>
      <c r="AF1283" s="100">
        <v>1702</v>
      </c>
      <c r="AG1283" s="100">
        <v>1719</v>
      </c>
      <c r="AJ1283" s="100" t="str">
        <f t="shared" si="831"/>
        <v>●</v>
      </c>
      <c r="AK1283" s="100" t="str">
        <f t="shared" si="825"/>
        <v>●</v>
      </c>
      <c r="AL1283" s="100" t="str">
        <f t="shared" ref="AL1283:AL1292" si="834">IF(E1283=Z1283,"○","●")</f>
        <v>●</v>
      </c>
      <c r="AM1283" s="100" t="str">
        <f t="shared" si="827"/>
        <v>●</v>
      </c>
      <c r="AP1283" s="100" t="str">
        <f t="shared" si="832"/>
        <v>●</v>
      </c>
      <c r="AQ1283" s="100" t="str">
        <f t="shared" si="828"/>
        <v>●</v>
      </c>
      <c r="AR1283" s="100" t="str">
        <f t="shared" si="829"/>
        <v>●</v>
      </c>
      <c r="AS1283" s="100" t="str">
        <f t="shared" si="833"/>
        <v>●</v>
      </c>
    </row>
    <row r="1284" spans="2:45" s="100" customFormat="1" ht="14.25" customHeight="1">
      <c r="B1284" s="102"/>
      <c r="C1284" s="106"/>
      <c r="D1284" s="112"/>
      <c r="E1284" s="112"/>
      <c r="F1284" s="112"/>
      <c r="G1284" s="112"/>
      <c r="H1284" s="112"/>
      <c r="I1284" s="113"/>
      <c r="J1284" s="102"/>
      <c r="K1284" s="114"/>
      <c r="L1284" s="106"/>
      <c r="M1284" s="112"/>
      <c r="N1284" s="112"/>
      <c r="O1284" s="112"/>
      <c r="P1284" s="112"/>
      <c r="Q1284" s="112"/>
      <c r="R1284" s="113"/>
      <c r="S1284" s="113"/>
      <c r="AJ1284" s="100" t="str">
        <f t="shared" si="831"/>
        <v>○</v>
      </c>
      <c r="AK1284" s="100" t="str">
        <f t="shared" si="825"/>
        <v>○</v>
      </c>
      <c r="AL1284" s="100" t="str">
        <f t="shared" si="834"/>
        <v>○</v>
      </c>
      <c r="AM1284" s="100" t="str">
        <f t="shared" si="827"/>
        <v>○</v>
      </c>
      <c r="AP1284" s="100" t="str">
        <f t="shared" si="832"/>
        <v>○</v>
      </c>
      <c r="AQ1284" s="100" t="str">
        <f t="shared" si="828"/>
        <v>○</v>
      </c>
      <c r="AR1284" s="100" t="str">
        <f t="shared" si="829"/>
        <v>○</v>
      </c>
      <c r="AS1284" s="100" t="str">
        <f t="shared" si="833"/>
        <v>○</v>
      </c>
    </row>
    <row r="1285" spans="2:45" s="100" customFormat="1" ht="14.25" customHeight="1">
      <c r="B1285" s="102" t="s">
        <v>94</v>
      </c>
      <c r="C1285" s="106">
        <v>3</v>
      </c>
      <c r="D1285" s="107">
        <v>2</v>
      </c>
      <c r="E1285" s="107" t="s">
        <v>313</v>
      </c>
      <c r="F1285" s="107" t="s">
        <v>313</v>
      </c>
      <c r="G1285" s="107">
        <f t="shared" ref="G1285:G1303" si="835">IF(COUNTIF(G1315:G1345,"x"),"x",IF(SUM(G1315,G1345)=0,"-",SUM(G1315,G1345)))</f>
        <v>3</v>
      </c>
      <c r="H1285" s="107">
        <f>IF(G1285="x","x",IF(AND(G1285="-",F1285="-"),"-",IF(AND(G1285="-",F1285&gt;0),F1285*-1,IF(AND(G1285&gt;0,F1285="-"),G1285,G1285-F1285))))</f>
        <v>3</v>
      </c>
      <c r="I1285" s="108" t="str">
        <f>IF(H1285="x","x",IF(H1285="-","-",IF(AND(F1285="-",G1285&gt;0),"皆増",IF(AND(F1285&gt;0,G1285="-"),"皆減",H1285/F1285*100))))</f>
        <v>皆増</v>
      </c>
      <c r="J1285" s="102"/>
      <c r="K1285" s="114" t="s">
        <v>94</v>
      </c>
      <c r="L1285" s="106">
        <v>194</v>
      </c>
      <c r="M1285" s="107">
        <v>172</v>
      </c>
      <c r="N1285" s="107">
        <v>165</v>
      </c>
      <c r="O1285" s="107">
        <v>127</v>
      </c>
      <c r="P1285" s="107">
        <f t="shared" ref="P1285:P1303" si="836">IF(COUNTIF(P1315:P1345,"x"),"x",IF(SUM(P1315,P1345)=0,"-",SUM(P1315,P1345)))</f>
        <v>94</v>
      </c>
      <c r="Q1285" s="107">
        <f>IF(P1285="x","x",IF(AND(P1285="-",O1285="-"),"-",IF(AND(P1285="-",O1285&gt;0),O1285*-1,IF(AND(P1285&gt;0,O1285="-"),P1285,P1285-O1285))))</f>
        <v>-33</v>
      </c>
      <c r="R1285" s="108">
        <f>IF(Q1285="x","x",IF(Q1285="-","-",IF(AND(O1285="-",P1285&gt;0),"皆増",IF(AND(O1285&gt;0,P1285="-"),"皆減",Q1285/O1285*100))))</f>
        <v>-25.984251968503933</v>
      </c>
      <c r="S1285" s="108"/>
      <c r="W1285" s="100" t="s">
        <v>377</v>
      </c>
      <c r="X1285" s="100">
        <v>3</v>
      </c>
      <c r="Y1285" s="100">
        <v>1</v>
      </c>
      <c r="Z1285" s="100">
        <v>3</v>
      </c>
      <c r="AA1285" s="100">
        <v>2</v>
      </c>
      <c r="AC1285" s="100" t="s">
        <v>377</v>
      </c>
      <c r="AD1285" s="100">
        <v>285</v>
      </c>
      <c r="AE1285" s="100">
        <v>213</v>
      </c>
      <c r="AF1285" s="100">
        <v>194</v>
      </c>
      <c r="AG1285" s="100">
        <v>172</v>
      </c>
      <c r="AJ1285" s="100" t="str">
        <f t="shared" si="831"/>
        <v>○</v>
      </c>
      <c r="AK1285" s="100" t="str">
        <f t="shared" si="825"/>
        <v>●</v>
      </c>
      <c r="AL1285" s="100" t="str">
        <f t="shared" si="834"/>
        <v>●</v>
      </c>
      <c r="AM1285" s="100" t="str">
        <f t="shared" si="827"/>
        <v>●</v>
      </c>
      <c r="AP1285" s="100" t="str">
        <f t="shared" si="832"/>
        <v>●</v>
      </c>
      <c r="AQ1285" s="100" t="str">
        <f t="shared" si="828"/>
        <v>●</v>
      </c>
      <c r="AR1285" s="100" t="str">
        <f t="shared" si="829"/>
        <v>●</v>
      </c>
      <c r="AS1285" s="100" t="str">
        <f t="shared" si="833"/>
        <v>●</v>
      </c>
    </row>
    <row r="1286" spans="2:45" s="100" customFormat="1" ht="14.25" customHeight="1">
      <c r="B1286" s="102" t="s">
        <v>123</v>
      </c>
      <c r="C1286" s="106">
        <v>2</v>
      </c>
      <c r="D1286" s="107">
        <v>2</v>
      </c>
      <c r="E1286" s="107">
        <v>2</v>
      </c>
      <c r="F1286" s="107" t="s">
        <v>313</v>
      </c>
      <c r="G1286" s="107" t="str">
        <f t="shared" si="835"/>
        <v>-</v>
      </c>
      <c r="H1286" s="107" t="str">
        <f t="shared" ref="H1286:H1302" si="837">IF(G1286="x","x",IF(AND(G1286="-",F1286="-"),"-",IF(AND(G1286="-",F1286&gt;0),F1286*-1,IF(AND(G1286&gt;0,F1286="-"),G1286,G1286-F1286))))</f>
        <v>-</v>
      </c>
      <c r="I1286" s="108" t="str">
        <f t="shared" ref="I1286:I1302" si="838">IF(H1286="x","x",IF(H1286="-","-",IF(AND(F1286="-",G1286&gt;0),"皆増",IF(AND(F1286&gt;0,G1286="-"),"皆減",H1286/F1286*100))))</f>
        <v>-</v>
      </c>
      <c r="J1286" s="102"/>
      <c r="K1286" s="114" t="s">
        <v>123</v>
      </c>
      <c r="L1286" s="106">
        <v>196</v>
      </c>
      <c r="M1286" s="107">
        <v>188</v>
      </c>
      <c r="N1286" s="107">
        <v>187</v>
      </c>
      <c r="O1286" s="107">
        <v>144</v>
      </c>
      <c r="P1286" s="107">
        <f t="shared" si="836"/>
        <v>135</v>
      </c>
      <c r="Q1286" s="107">
        <f t="shared" ref="Q1286:Q1302" si="839">IF(P1286="x","x",IF(AND(P1286="-",O1286="-"),"-",IF(AND(P1286="-",O1286&gt;0),O1286*-1,IF(AND(P1286&gt;0,O1286="-"),P1286,P1286-O1286))))</f>
        <v>-9</v>
      </c>
      <c r="R1286" s="108">
        <f t="shared" ref="R1286:R1302" si="840">IF(Q1286="x","x",IF(Q1286="-","-",IF(AND(O1286="-",P1286&gt;0),"皆増",IF(AND(O1286&gt;0,P1286="-"),"皆減",Q1286/O1286*100))))</f>
        <v>-6.25</v>
      </c>
      <c r="S1286" s="108"/>
      <c r="W1286" s="100" t="s">
        <v>356</v>
      </c>
      <c r="X1286" s="100">
        <v>3</v>
      </c>
      <c r="Y1286" s="100">
        <v>1</v>
      </c>
      <c r="Z1286" s="100">
        <v>2</v>
      </c>
      <c r="AA1286" s="100">
        <v>2</v>
      </c>
      <c r="AC1286" s="100" t="s">
        <v>356</v>
      </c>
      <c r="AD1286" s="100">
        <v>347</v>
      </c>
      <c r="AE1286" s="100">
        <v>273</v>
      </c>
      <c r="AF1286" s="100">
        <v>196</v>
      </c>
      <c r="AG1286" s="100">
        <v>188</v>
      </c>
      <c r="AJ1286" s="100" t="str">
        <f t="shared" si="831"/>
        <v>●</v>
      </c>
      <c r="AK1286" s="100" t="str">
        <f t="shared" si="825"/>
        <v>●</v>
      </c>
      <c r="AL1286" s="100" t="str">
        <f t="shared" si="834"/>
        <v>○</v>
      </c>
      <c r="AM1286" s="100" t="str">
        <f t="shared" si="827"/>
        <v>●</v>
      </c>
      <c r="AP1286" s="100" t="str">
        <f t="shared" si="832"/>
        <v>●</v>
      </c>
      <c r="AQ1286" s="100" t="str">
        <f t="shared" si="828"/>
        <v>●</v>
      </c>
      <c r="AR1286" s="100" t="str">
        <f t="shared" si="829"/>
        <v>●</v>
      </c>
      <c r="AS1286" s="100" t="str">
        <f t="shared" si="833"/>
        <v>●</v>
      </c>
    </row>
    <row r="1287" spans="2:45" s="100" customFormat="1" ht="14.25" customHeight="1">
      <c r="B1287" s="102" t="s">
        <v>124</v>
      </c>
      <c r="C1287" s="106">
        <v>2</v>
      </c>
      <c r="D1287" s="107">
        <v>5</v>
      </c>
      <c r="E1287" s="107">
        <v>2</v>
      </c>
      <c r="F1287" s="107">
        <v>2</v>
      </c>
      <c r="G1287" s="107" t="str">
        <f t="shared" si="835"/>
        <v>-</v>
      </c>
      <c r="H1287" s="107">
        <f t="shared" si="837"/>
        <v>-2</v>
      </c>
      <c r="I1287" s="108" t="str">
        <f t="shared" si="838"/>
        <v>皆減</v>
      </c>
      <c r="J1287" s="102"/>
      <c r="K1287" s="114" t="s">
        <v>124</v>
      </c>
      <c r="L1287" s="106">
        <v>250</v>
      </c>
      <c r="M1287" s="107">
        <v>197</v>
      </c>
      <c r="N1287" s="107">
        <v>182</v>
      </c>
      <c r="O1287" s="107">
        <v>178</v>
      </c>
      <c r="P1287" s="107">
        <f t="shared" si="836"/>
        <v>161</v>
      </c>
      <c r="Q1287" s="107">
        <f t="shared" si="839"/>
        <v>-17</v>
      </c>
      <c r="R1287" s="108">
        <f t="shared" si="840"/>
        <v>-9.5505617977528079</v>
      </c>
      <c r="S1287" s="108"/>
      <c r="W1287" s="100" t="s">
        <v>357</v>
      </c>
      <c r="X1287" s="100">
        <v>8</v>
      </c>
      <c r="Y1287" s="100">
        <v>2</v>
      </c>
      <c r="Z1287" s="100">
        <v>2</v>
      </c>
      <c r="AA1287" s="100">
        <v>5</v>
      </c>
      <c r="AC1287" s="100" t="s">
        <v>357</v>
      </c>
      <c r="AD1287" s="100">
        <v>514</v>
      </c>
      <c r="AE1287" s="100">
        <v>355</v>
      </c>
      <c r="AF1287" s="100">
        <v>250</v>
      </c>
      <c r="AG1287" s="100">
        <v>197</v>
      </c>
      <c r="AJ1287" s="100" t="str">
        <f t="shared" si="831"/>
        <v>●</v>
      </c>
      <c r="AK1287" s="100" t="str">
        <f t="shared" si="825"/>
        <v>●</v>
      </c>
      <c r="AL1287" s="100" t="str">
        <f t="shared" si="834"/>
        <v>○</v>
      </c>
      <c r="AM1287" s="100" t="str">
        <f t="shared" si="827"/>
        <v>●</v>
      </c>
      <c r="AP1287" s="100" t="str">
        <f t="shared" si="832"/>
        <v>●</v>
      </c>
      <c r="AQ1287" s="100" t="str">
        <f t="shared" si="828"/>
        <v>●</v>
      </c>
      <c r="AR1287" s="100" t="str">
        <f t="shared" si="829"/>
        <v>●</v>
      </c>
      <c r="AS1287" s="100" t="str">
        <f t="shared" si="833"/>
        <v>●</v>
      </c>
    </row>
    <row r="1288" spans="2:45" s="100" customFormat="1" ht="14.25" customHeight="1">
      <c r="B1288" s="102" t="s">
        <v>125</v>
      </c>
      <c r="C1288" s="106">
        <v>2</v>
      </c>
      <c r="D1288" s="107">
        <v>3</v>
      </c>
      <c r="E1288" s="107">
        <v>5</v>
      </c>
      <c r="F1288" s="107" t="s">
        <v>313</v>
      </c>
      <c r="G1288" s="107">
        <f t="shared" si="835"/>
        <v>2</v>
      </c>
      <c r="H1288" s="107">
        <f t="shared" si="837"/>
        <v>2</v>
      </c>
      <c r="I1288" s="108" t="str">
        <f t="shared" si="838"/>
        <v>皆増</v>
      </c>
      <c r="J1288" s="102"/>
      <c r="K1288" s="114" t="s">
        <v>125</v>
      </c>
      <c r="L1288" s="106">
        <v>395</v>
      </c>
      <c r="M1288" s="107">
        <v>266</v>
      </c>
      <c r="N1288" s="107">
        <v>194</v>
      </c>
      <c r="O1288" s="107">
        <v>184</v>
      </c>
      <c r="P1288" s="107">
        <f t="shared" si="836"/>
        <v>193</v>
      </c>
      <c r="Q1288" s="107">
        <f t="shared" si="839"/>
        <v>9</v>
      </c>
      <c r="R1288" s="108">
        <f t="shared" si="840"/>
        <v>4.8913043478260869</v>
      </c>
      <c r="S1288" s="108"/>
      <c r="W1288" s="100" t="s">
        <v>358</v>
      </c>
      <c r="X1288" s="100">
        <v>8</v>
      </c>
      <c r="Y1288" s="100">
        <v>9</v>
      </c>
      <c r="Z1288" s="100">
        <v>2</v>
      </c>
      <c r="AA1288" s="100">
        <v>3</v>
      </c>
      <c r="AC1288" s="100" t="s">
        <v>358</v>
      </c>
      <c r="AD1288" s="100">
        <v>677</v>
      </c>
      <c r="AE1288" s="100">
        <v>596</v>
      </c>
      <c r="AF1288" s="100">
        <v>395</v>
      </c>
      <c r="AG1288" s="100">
        <v>266</v>
      </c>
      <c r="AJ1288" s="100" t="str">
        <f t="shared" si="831"/>
        <v>●</v>
      </c>
      <c r="AK1288" s="100" t="str">
        <f t="shared" si="825"/>
        <v>●</v>
      </c>
      <c r="AL1288" s="100" t="str">
        <f t="shared" si="834"/>
        <v>●</v>
      </c>
      <c r="AM1288" s="100" t="str">
        <f t="shared" si="827"/>
        <v>●</v>
      </c>
      <c r="AP1288" s="100" t="str">
        <f t="shared" si="832"/>
        <v>●</v>
      </c>
      <c r="AQ1288" s="100" t="str">
        <f t="shared" si="828"/>
        <v>●</v>
      </c>
      <c r="AR1288" s="100" t="str">
        <f t="shared" si="829"/>
        <v>●</v>
      </c>
      <c r="AS1288" s="100" t="str">
        <f t="shared" si="833"/>
        <v>●</v>
      </c>
    </row>
    <row r="1289" spans="2:45" s="100" customFormat="1" ht="14.25" customHeight="1">
      <c r="B1289" s="102" t="s">
        <v>126</v>
      </c>
      <c r="C1289" s="106">
        <v>5</v>
      </c>
      <c r="D1289" s="107">
        <v>3</v>
      </c>
      <c r="E1289" s="107">
        <v>1</v>
      </c>
      <c r="F1289" s="107">
        <v>2</v>
      </c>
      <c r="G1289" s="107">
        <f t="shared" si="835"/>
        <v>1</v>
      </c>
      <c r="H1289" s="107">
        <f t="shared" si="837"/>
        <v>-1</v>
      </c>
      <c r="I1289" s="108">
        <f t="shared" si="838"/>
        <v>-50</v>
      </c>
      <c r="J1289" s="102"/>
      <c r="K1289" s="114" t="s">
        <v>126</v>
      </c>
      <c r="L1289" s="106">
        <v>463</v>
      </c>
      <c r="M1289" s="107">
        <v>309</v>
      </c>
      <c r="N1289" s="107">
        <v>264</v>
      </c>
      <c r="O1289" s="107">
        <v>180</v>
      </c>
      <c r="P1289" s="107">
        <f t="shared" si="836"/>
        <v>170</v>
      </c>
      <c r="Q1289" s="107">
        <f t="shared" si="839"/>
        <v>-10</v>
      </c>
      <c r="R1289" s="108">
        <f t="shared" si="840"/>
        <v>-5.5555555555555554</v>
      </c>
      <c r="S1289" s="108"/>
      <c r="W1289" s="100" t="s">
        <v>359</v>
      </c>
      <c r="X1289" s="100">
        <v>17</v>
      </c>
      <c r="Y1289" s="100">
        <v>7</v>
      </c>
      <c r="Z1289" s="100">
        <v>5</v>
      </c>
      <c r="AA1289" s="100">
        <v>3</v>
      </c>
      <c r="AC1289" s="100" t="s">
        <v>359</v>
      </c>
      <c r="AD1289" s="100">
        <v>532</v>
      </c>
      <c r="AE1289" s="100">
        <v>560</v>
      </c>
      <c r="AF1289" s="100">
        <v>463</v>
      </c>
      <c r="AG1289" s="100">
        <v>309</v>
      </c>
      <c r="AJ1289" s="100" t="str">
        <f t="shared" si="831"/>
        <v>●</v>
      </c>
      <c r="AK1289" s="100" t="str">
        <f t="shared" si="825"/>
        <v>●</v>
      </c>
      <c r="AL1289" s="100" t="str">
        <f t="shared" si="834"/>
        <v>●</v>
      </c>
      <c r="AM1289" s="100" t="str">
        <f t="shared" si="827"/>
        <v>●</v>
      </c>
      <c r="AP1289" s="100" t="str">
        <f t="shared" si="832"/>
        <v>●</v>
      </c>
      <c r="AQ1289" s="100" t="str">
        <f t="shared" si="828"/>
        <v>●</v>
      </c>
      <c r="AR1289" s="100" t="str">
        <f t="shared" si="829"/>
        <v>●</v>
      </c>
      <c r="AS1289" s="100" t="str">
        <f t="shared" si="833"/>
        <v>●</v>
      </c>
    </row>
    <row r="1290" spans="2:45" s="100" customFormat="1" ht="14.25" customHeight="1">
      <c r="B1290" s="102" t="s">
        <v>127</v>
      </c>
      <c r="C1290" s="106">
        <v>7</v>
      </c>
      <c r="D1290" s="107">
        <v>2</v>
      </c>
      <c r="E1290" s="107">
        <v>1</v>
      </c>
      <c r="F1290" s="107">
        <v>2</v>
      </c>
      <c r="G1290" s="107">
        <f t="shared" si="835"/>
        <v>1</v>
      </c>
      <c r="H1290" s="107">
        <f t="shared" si="837"/>
        <v>-1</v>
      </c>
      <c r="I1290" s="108">
        <f t="shared" si="838"/>
        <v>-50</v>
      </c>
      <c r="J1290" s="102"/>
      <c r="K1290" s="114" t="s">
        <v>127</v>
      </c>
      <c r="L1290" s="106">
        <v>413</v>
      </c>
      <c r="M1290" s="107">
        <v>396</v>
      </c>
      <c r="N1290" s="107">
        <v>248</v>
      </c>
      <c r="O1290" s="107">
        <v>182</v>
      </c>
      <c r="P1290" s="107">
        <f t="shared" si="836"/>
        <v>135</v>
      </c>
      <c r="Q1290" s="107">
        <f t="shared" si="839"/>
        <v>-47</v>
      </c>
      <c r="R1290" s="108">
        <f t="shared" si="840"/>
        <v>-25.824175824175828</v>
      </c>
      <c r="S1290" s="108"/>
      <c r="W1290" s="100" t="s">
        <v>360</v>
      </c>
      <c r="X1290" s="100">
        <v>10</v>
      </c>
      <c r="Y1290" s="100">
        <v>10</v>
      </c>
      <c r="Z1290" s="100">
        <v>7</v>
      </c>
      <c r="AA1290" s="100">
        <v>2</v>
      </c>
      <c r="AC1290" s="100" t="s">
        <v>360</v>
      </c>
      <c r="AD1290" s="100">
        <v>418</v>
      </c>
      <c r="AE1290" s="100">
        <v>407</v>
      </c>
      <c r="AF1290" s="100">
        <v>413</v>
      </c>
      <c r="AG1290" s="100">
        <v>396</v>
      </c>
      <c r="AJ1290" s="100" t="str">
        <f t="shared" si="831"/>
        <v>●</v>
      </c>
      <c r="AK1290" s="100" t="str">
        <f t="shared" si="825"/>
        <v>●</v>
      </c>
      <c r="AL1290" s="100" t="str">
        <f t="shared" si="834"/>
        <v>●</v>
      </c>
      <c r="AM1290" s="100" t="str">
        <f t="shared" si="827"/>
        <v>○</v>
      </c>
      <c r="AP1290" s="100" t="str">
        <f t="shared" si="832"/>
        <v>●</v>
      </c>
      <c r="AQ1290" s="100" t="str">
        <f t="shared" si="828"/>
        <v>●</v>
      </c>
      <c r="AR1290" s="100" t="str">
        <f t="shared" si="829"/>
        <v>●</v>
      </c>
      <c r="AS1290" s="100" t="str">
        <f t="shared" si="833"/>
        <v>●</v>
      </c>
    </row>
    <row r="1291" spans="2:45" s="100" customFormat="1" ht="14.25" customHeight="1">
      <c r="B1291" s="102" t="s">
        <v>128</v>
      </c>
      <c r="C1291" s="106">
        <v>6</v>
      </c>
      <c r="D1291" s="107">
        <v>6</v>
      </c>
      <c r="E1291" s="107" t="s">
        <v>313</v>
      </c>
      <c r="F1291" s="107">
        <v>4</v>
      </c>
      <c r="G1291" s="107">
        <f t="shared" si="835"/>
        <v>1</v>
      </c>
      <c r="H1291" s="107">
        <f t="shared" si="837"/>
        <v>-3</v>
      </c>
      <c r="I1291" s="108">
        <f t="shared" si="838"/>
        <v>-75</v>
      </c>
      <c r="J1291" s="102"/>
      <c r="K1291" s="114" t="s">
        <v>128</v>
      </c>
      <c r="L1291" s="106">
        <v>359</v>
      </c>
      <c r="M1291" s="107">
        <v>383</v>
      </c>
      <c r="N1291" s="107">
        <v>320</v>
      </c>
      <c r="O1291" s="107">
        <v>215</v>
      </c>
      <c r="P1291" s="107">
        <f t="shared" si="836"/>
        <v>136</v>
      </c>
      <c r="Q1291" s="107">
        <f t="shared" si="839"/>
        <v>-79</v>
      </c>
      <c r="R1291" s="108">
        <f t="shared" si="840"/>
        <v>-36.744186046511629</v>
      </c>
      <c r="S1291" s="108"/>
      <c r="W1291" s="100" t="s">
        <v>361</v>
      </c>
      <c r="X1291" s="100">
        <v>3</v>
      </c>
      <c r="Y1291" s="100">
        <v>6</v>
      </c>
      <c r="Z1291" s="100">
        <v>6</v>
      </c>
      <c r="AA1291" s="100">
        <v>6</v>
      </c>
      <c r="AC1291" s="100" t="s">
        <v>361</v>
      </c>
      <c r="AD1291" s="100">
        <v>394</v>
      </c>
      <c r="AE1291" s="100">
        <v>383</v>
      </c>
      <c r="AF1291" s="100">
        <v>359</v>
      </c>
      <c r="AG1291" s="100">
        <v>383</v>
      </c>
      <c r="AJ1291" s="100" t="str">
        <f t="shared" si="831"/>
        <v>●</v>
      </c>
      <c r="AK1291" s="100" t="str">
        <f t="shared" si="825"/>
        <v>○</v>
      </c>
      <c r="AL1291" s="100" t="str">
        <f t="shared" si="834"/>
        <v>●</v>
      </c>
      <c r="AM1291" s="100" t="str">
        <f t="shared" si="827"/>
        <v>●</v>
      </c>
      <c r="AP1291" s="100" t="str">
        <f t="shared" si="832"/>
        <v>●</v>
      </c>
      <c r="AQ1291" s="100" t="str">
        <f t="shared" si="828"/>
        <v>○</v>
      </c>
      <c r="AR1291" s="100" t="str">
        <f t="shared" si="829"/>
        <v>●</v>
      </c>
      <c r="AS1291" s="100" t="str">
        <f t="shared" si="833"/>
        <v>●</v>
      </c>
    </row>
    <row r="1292" spans="2:45" s="100" customFormat="1" ht="14.25" customHeight="1">
      <c r="B1292" s="102" t="s">
        <v>129</v>
      </c>
      <c r="C1292" s="106">
        <v>8</v>
      </c>
      <c r="D1292" s="107">
        <v>3</v>
      </c>
      <c r="E1292" s="107">
        <v>3</v>
      </c>
      <c r="F1292" s="107" t="s">
        <v>313</v>
      </c>
      <c r="G1292" s="107">
        <f t="shared" si="835"/>
        <v>4</v>
      </c>
      <c r="H1292" s="107">
        <f t="shared" si="837"/>
        <v>4</v>
      </c>
      <c r="I1292" s="108" t="str">
        <f t="shared" si="838"/>
        <v>皆増</v>
      </c>
      <c r="J1292" s="102"/>
      <c r="K1292" s="114" t="s">
        <v>129</v>
      </c>
      <c r="L1292" s="106">
        <v>302</v>
      </c>
      <c r="M1292" s="107">
        <v>321</v>
      </c>
      <c r="N1292" s="107">
        <v>342</v>
      </c>
      <c r="O1292" s="107">
        <v>301</v>
      </c>
      <c r="P1292" s="107">
        <f t="shared" si="836"/>
        <v>185</v>
      </c>
      <c r="Q1292" s="107">
        <f t="shared" si="839"/>
        <v>-116</v>
      </c>
      <c r="R1292" s="108">
        <f t="shared" si="840"/>
        <v>-38.538205980066451</v>
      </c>
      <c r="S1292" s="108"/>
      <c r="W1292" s="100" t="s">
        <v>362</v>
      </c>
      <c r="X1292" s="100">
        <v>8</v>
      </c>
      <c r="Y1292" s="100">
        <v>4</v>
      </c>
      <c r="Z1292" s="100">
        <v>8</v>
      </c>
      <c r="AA1292" s="100">
        <v>3</v>
      </c>
      <c r="AC1292" s="100" t="s">
        <v>362</v>
      </c>
      <c r="AD1292" s="100">
        <v>508</v>
      </c>
      <c r="AE1292" s="100">
        <v>362</v>
      </c>
      <c r="AF1292" s="100">
        <v>302</v>
      </c>
      <c r="AG1292" s="100">
        <v>321</v>
      </c>
      <c r="AJ1292" s="100" t="str">
        <f t="shared" si="831"/>
        <v>○</v>
      </c>
      <c r="AK1292" s="100" t="str">
        <f t="shared" si="825"/>
        <v>●</v>
      </c>
      <c r="AL1292" s="100" t="str">
        <f t="shared" si="834"/>
        <v>●</v>
      </c>
      <c r="AM1292" s="100" t="str">
        <f t="shared" si="827"/>
        <v>●</v>
      </c>
      <c r="AP1292" s="100" t="str">
        <f t="shared" si="832"/>
        <v>●</v>
      </c>
      <c r="AQ1292" s="100" t="str">
        <f t="shared" si="828"/>
        <v>●</v>
      </c>
      <c r="AR1292" s="100" t="str">
        <f t="shared" si="829"/>
        <v>●</v>
      </c>
      <c r="AS1292" s="100" t="str">
        <f t="shared" si="833"/>
        <v>●</v>
      </c>
    </row>
    <row r="1293" spans="2:45" s="100" customFormat="1" ht="14.25" customHeight="1">
      <c r="B1293" s="102" t="s">
        <v>130</v>
      </c>
      <c r="C1293" s="106">
        <v>2</v>
      </c>
      <c r="D1293" s="107">
        <v>5</v>
      </c>
      <c r="E1293" s="107">
        <v>4</v>
      </c>
      <c r="F1293" s="107">
        <v>4</v>
      </c>
      <c r="G1293" s="107" t="str">
        <f t="shared" si="835"/>
        <v>-</v>
      </c>
      <c r="H1293" s="107">
        <f t="shared" si="837"/>
        <v>-4</v>
      </c>
      <c r="I1293" s="108" t="str">
        <f t="shared" si="838"/>
        <v>皆減</v>
      </c>
      <c r="J1293" s="102"/>
      <c r="K1293" s="114" t="s">
        <v>130</v>
      </c>
      <c r="L1293" s="106">
        <v>342</v>
      </c>
      <c r="M1293" s="107">
        <v>292</v>
      </c>
      <c r="N1293" s="107">
        <v>315</v>
      </c>
      <c r="O1293" s="107">
        <v>310</v>
      </c>
      <c r="P1293" s="107">
        <f t="shared" si="836"/>
        <v>293</v>
      </c>
      <c r="Q1293" s="107">
        <f t="shared" si="839"/>
        <v>-17</v>
      </c>
      <c r="R1293" s="108">
        <f t="shared" si="840"/>
        <v>-5.4838709677419359</v>
      </c>
      <c r="S1293" s="108"/>
      <c r="W1293" s="100" t="s">
        <v>363</v>
      </c>
      <c r="X1293" s="100">
        <v>19</v>
      </c>
      <c r="Y1293" s="100">
        <v>9</v>
      </c>
      <c r="Z1293" s="100">
        <v>2</v>
      </c>
      <c r="AA1293" s="100">
        <v>5</v>
      </c>
      <c r="AC1293" s="100" t="s">
        <v>363</v>
      </c>
      <c r="AD1293" s="100">
        <v>657</v>
      </c>
      <c r="AE1293" s="100">
        <v>488</v>
      </c>
      <c r="AF1293" s="100">
        <v>342</v>
      </c>
      <c r="AG1293" s="100">
        <v>292</v>
      </c>
      <c r="AJ1293" s="100" t="str">
        <f t="shared" si="831"/>
        <v>●</v>
      </c>
      <c r="AK1293" s="100" t="str">
        <f t="shared" si="825"/>
        <v>●</v>
      </c>
      <c r="AL1293" s="100" t="str">
        <f>IF(E1293=Z1293,"○","●")</f>
        <v>●</v>
      </c>
      <c r="AM1293" s="100" t="str">
        <f t="shared" si="827"/>
        <v>●</v>
      </c>
      <c r="AP1293" s="100" t="str">
        <f t="shared" si="832"/>
        <v>●</v>
      </c>
      <c r="AQ1293" s="100" t="str">
        <f t="shared" si="828"/>
        <v>●</v>
      </c>
      <c r="AR1293" s="100" t="str">
        <f t="shared" si="829"/>
        <v>●</v>
      </c>
      <c r="AS1293" s="100" t="str">
        <f t="shared" si="833"/>
        <v>●</v>
      </c>
    </row>
    <row r="1294" spans="2:45" s="100" customFormat="1" ht="14.25" customHeight="1">
      <c r="B1294" s="102" t="s">
        <v>131</v>
      </c>
      <c r="C1294" s="106">
        <v>9</v>
      </c>
      <c r="D1294" s="107">
        <v>5</v>
      </c>
      <c r="E1294" s="107">
        <v>4</v>
      </c>
      <c r="F1294" s="107">
        <v>3</v>
      </c>
      <c r="G1294" s="107">
        <f t="shared" si="835"/>
        <v>4</v>
      </c>
      <c r="H1294" s="107">
        <f t="shared" si="837"/>
        <v>1</v>
      </c>
      <c r="I1294" s="108">
        <f t="shared" si="838"/>
        <v>33.333333333333329</v>
      </c>
      <c r="J1294" s="102"/>
      <c r="K1294" s="114" t="s">
        <v>131</v>
      </c>
      <c r="L1294" s="106">
        <v>455</v>
      </c>
      <c r="M1294" s="107">
        <v>332</v>
      </c>
      <c r="N1294" s="107">
        <v>315</v>
      </c>
      <c r="O1294" s="107">
        <v>279</v>
      </c>
      <c r="P1294" s="107">
        <f t="shared" si="836"/>
        <v>316</v>
      </c>
      <c r="Q1294" s="107">
        <f t="shared" si="839"/>
        <v>37</v>
      </c>
      <c r="R1294" s="108">
        <f t="shared" si="840"/>
        <v>13.261648745519713</v>
      </c>
      <c r="S1294" s="108"/>
      <c r="W1294" s="100" t="s">
        <v>364</v>
      </c>
      <c r="X1294" s="100">
        <v>13</v>
      </c>
      <c r="Y1294" s="100">
        <v>14</v>
      </c>
      <c r="Z1294" s="100">
        <v>9</v>
      </c>
      <c r="AA1294" s="100">
        <v>5</v>
      </c>
      <c r="AC1294" s="100" t="s">
        <v>364</v>
      </c>
      <c r="AD1294" s="100">
        <v>569</v>
      </c>
      <c r="AE1294" s="100">
        <v>629</v>
      </c>
      <c r="AF1294" s="100">
        <v>455</v>
      </c>
      <c r="AG1294" s="100">
        <v>332</v>
      </c>
      <c r="AJ1294" s="100" t="str">
        <f t="shared" si="831"/>
        <v>●</v>
      </c>
      <c r="AK1294" s="100" t="str">
        <f t="shared" si="825"/>
        <v>●</v>
      </c>
      <c r="AL1294" s="100" t="str">
        <f t="shared" ref="AL1294:AL1302" si="841">IF(E1294=Z1294,"○","●")</f>
        <v>●</v>
      </c>
      <c r="AM1294" s="100" t="str">
        <f t="shared" si="827"/>
        <v>●</v>
      </c>
      <c r="AP1294" s="100" t="str">
        <f t="shared" si="832"/>
        <v>●</v>
      </c>
      <c r="AQ1294" s="100" t="str">
        <f t="shared" si="828"/>
        <v>●</v>
      </c>
      <c r="AR1294" s="100" t="str">
        <f t="shared" si="829"/>
        <v>●</v>
      </c>
      <c r="AS1294" s="100" t="str">
        <f t="shared" si="833"/>
        <v>●</v>
      </c>
    </row>
    <row r="1295" spans="2:45" s="100" customFormat="1" ht="14.25" customHeight="1">
      <c r="B1295" s="102" t="s">
        <v>132</v>
      </c>
      <c r="C1295" s="106">
        <v>15</v>
      </c>
      <c r="D1295" s="107">
        <v>9</v>
      </c>
      <c r="E1295" s="107">
        <v>4</v>
      </c>
      <c r="F1295" s="107">
        <v>3</v>
      </c>
      <c r="G1295" s="107">
        <f t="shared" si="835"/>
        <v>3</v>
      </c>
      <c r="H1295" s="107">
        <f t="shared" si="837"/>
        <v>0</v>
      </c>
      <c r="I1295" s="108">
        <f t="shared" si="838"/>
        <v>0</v>
      </c>
      <c r="J1295" s="102"/>
      <c r="K1295" s="114" t="s">
        <v>132</v>
      </c>
      <c r="L1295" s="106">
        <v>631</v>
      </c>
      <c r="M1295" s="107">
        <v>414</v>
      </c>
      <c r="N1295" s="107">
        <v>334</v>
      </c>
      <c r="O1295" s="107">
        <v>289</v>
      </c>
      <c r="P1295" s="107">
        <f t="shared" si="836"/>
        <v>305</v>
      </c>
      <c r="Q1295" s="107">
        <f t="shared" si="839"/>
        <v>16</v>
      </c>
      <c r="R1295" s="108">
        <f t="shared" si="840"/>
        <v>5.5363321799307963</v>
      </c>
      <c r="S1295" s="108"/>
      <c r="W1295" s="100" t="s">
        <v>365</v>
      </c>
      <c r="X1295" s="100">
        <v>16</v>
      </c>
      <c r="Y1295" s="100">
        <v>11</v>
      </c>
      <c r="Z1295" s="100">
        <v>15</v>
      </c>
      <c r="AA1295" s="100">
        <v>9</v>
      </c>
      <c r="AC1295" s="100" t="s">
        <v>365</v>
      </c>
      <c r="AD1295" s="100">
        <v>537</v>
      </c>
      <c r="AE1295" s="100">
        <v>513</v>
      </c>
      <c r="AF1295" s="100">
        <v>631</v>
      </c>
      <c r="AG1295" s="100">
        <v>414</v>
      </c>
      <c r="AJ1295" s="100" t="str">
        <f t="shared" si="831"/>
        <v>●</v>
      </c>
      <c r="AK1295" s="100" t="str">
        <f t="shared" si="825"/>
        <v>●</v>
      </c>
      <c r="AL1295" s="100" t="str">
        <f t="shared" si="841"/>
        <v>●</v>
      </c>
      <c r="AM1295" s="100" t="str">
        <f t="shared" si="827"/>
        <v>●</v>
      </c>
      <c r="AP1295" s="100" t="str">
        <f t="shared" si="832"/>
        <v>●</v>
      </c>
      <c r="AQ1295" s="100" t="str">
        <f t="shared" si="828"/>
        <v>●</v>
      </c>
      <c r="AR1295" s="100" t="str">
        <f t="shared" si="829"/>
        <v>●</v>
      </c>
      <c r="AS1295" s="100" t="str">
        <f t="shared" si="833"/>
        <v>●</v>
      </c>
    </row>
    <row r="1296" spans="2:45" s="100" customFormat="1" ht="14.25" customHeight="1">
      <c r="B1296" s="102" t="s">
        <v>133</v>
      </c>
      <c r="C1296" s="106">
        <v>7</v>
      </c>
      <c r="D1296" s="107">
        <v>14</v>
      </c>
      <c r="E1296" s="107">
        <v>9</v>
      </c>
      <c r="F1296" s="107">
        <v>4</v>
      </c>
      <c r="G1296" s="107">
        <f t="shared" si="835"/>
        <v>2</v>
      </c>
      <c r="H1296" s="107">
        <f t="shared" si="837"/>
        <v>-2</v>
      </c>
      <c r="I1296" s="108">
        <f t="shared" si="838"/>
        <v>-50</v>
      </c>
      <c r="J1296" s="102"/>
      <c r="K1296" s="114" t="s">
        <v>133</v>
      </c>
      <c r="L1296" s="106">
        <v>493</v>
      </c>
      <c r="M1296" s="107">
        <v>609</v>
      </c>
      <c r="N1296" s="107">
        <v>408</v>
      </c>
      <c r="O1296" s="107">
        <v>315</v>
      </c>
      <c r="P1296" s="107">
        <f t="shared" si="836"/>
        <v>286</v>
      </c>
      <c r="Q1296" s="107">
        <f t="shared" si="839"/>
        <v>-29</v>
      </c>
      <c r="R1296" s="108">
        <f t="shared" si="840"/>
        <v>-9.2063492063492074</v>
      </c>
      <c r="S1296" s="108"/>
      <c r="W1296" s="100" t="s">
        <v>366</v>
      </c>
      <c r="X1296" s="100">
        <v>27</v>
      </c>
      <c r="Y1296" s="100">
        <v>13</v>
      </c>
      <c r="Z1296" s="100">
        <v>7</v>
      </c>
      <c r="AA1296" s="100">
        <v>14</v>
      </c>
      <c r="AC1296" s="100" t="s">
        <v>366</v>
      </c>
      <c r="AD1296" s="100">
        <v>615</v>
      </c>
      <c r="AE1296" s="100">
        <v>523</v>
      </c>
      <c r="AF1296" s="100">
        <v>493</v>
      </c>
      <c r="AG1296" s="100">
        <v>609</v>
      </c>
      <c r="AJ1296" s="100" t="str">
        <f t="shared" si="831"/>
        <v>●</v>
      </c>
      <c r="AK1296" s="100" t="str">
        <f t="shared" si="825"/>
        <v>●</v>
      </c>
      <c r="AL1296" s="100" t="str">
        <f t="shared" si="841"/>
        <v>●</v>
      </c>
      <c r="AM1296" s="100" t="str">
        <f t="shared" si="827"/>
        <v>●</v>
      </c>
      <c r="AP1296" s="100" t="str">
        <f t="shared" si="832"/>
        <v>●</v>
      </c>
      <c r="AQ1296" s="100" t="str">
        <f t="shared" si="828"/>
        <v>●</v>
      </c>
      <c r="AR1296" s="100" t="str">
        <f t="shared" si="829"/>
        <v>●</v>
      </c>
      <c r="AS1296" s="100" t="str">
        <f t="shared" si="833"/>
        <v>●</v>
      </c>
    </row>
    <row r="1297" spans="2:45" s="100" customFormat="1" ht="14.25" customHeight="1">
      <c r="B1297" s="102" t="s">
        <v>134</v>
      </c>
      <c r="C1297" s="106">
        <v>15</v>
      </c>
      <c r="D1297" s="107">
        <v>10</v>
      </c>
      <c r="E1297" s="107">
        <v>11</v>
      </c>
      <c r="F1297" s="107">
        <v>8</v>
      </c>
      <c r="G1297" s="107">
        <f t="shared" si="835"/>
        <v>6</v>
      </c>
      <c r="H1297" s="107">
        <f t="shared" si="837"/>
        <v>-2</v>
      </c>
      <c r="I1297" s="108">
        <f t="shared" si="838"/>
        <v>-25</v>
      </c>
      <c r="J1297" s="102"/>
      <c r="K1297" s="114" t="s">
        <v>134</v>
      </c>
      <c r="L1297" s="106">
        <v>463</v>
      </c>
      <c r="M1297" s="107">
        <v>482</v>
      </c>
      <c r="N1297" s="107">
        <v>596</v>
      </c>
      <c r="O1297" s="107">
        <v>393</v>
      </c>
      <c r="P1297" s="107">
        <f t="shared" si="836"/>
        <v>309</v>
      </c>
      <c r="Q1297" s="107">
        <f t="shared" si="839"/>
        <v>-84</v>
      </c>
      <c r="R1297" s="108">
        <f t="shared" si="840"/>
        <v>-21.374045801526716</v>
      </c>
      <c r="S1297" s="108"/>
      <c r="W1297" s="100" t="s">
        <v>367</v>
      </c>
      <c r="X1297" s="100">
        <v>11</v>
      </c>
      <c r="Y1297" s="100">
        <v>19</v>
      </c>
      <c r="Z1297" s="100">
        <v>15</v>
      </c>
      <c r="AA1297" s="100">
        <v>10</v>
      </c>
      <c r="AC1297" s="100" t="s">
        <v>367</v>
      </c>
      <c r="AD1297" s="100">
        <v>614</v>
      </c>
      <c r="AE1297" s="100">
        <v>569</v>
      </c>
      <c r="AF1297" s="100">
        <v>463</v>
      </c>
      <c r="AG1297" s="100">
        <v>482</v>
      </c>
      <c r="AJ1297" s="100" t="str">
        <f t="shared" si="831"/>
        <v>●</v>
      </c>
      <c r="AK1297" s="100" t="str">
        <f t="shared" si="825"/>
        <v>●</v>
      </c>
      <c r="AL1297" s="100" t="str">
        <f t="shared" si="841"/>
        <v>●</v>
      </c>
      <c r="AM1297" s="100" t="str">
        <f t="shared" si="827"/>
        <v>●</v>
      </c>
      <c r="AP1297" s="100" t="str">
        <f t="shared" si="832"/>
        <v>●</v>
      </c>
      <c r="AQ1297" s="100" t="str">
        <f t="shared" si="828"/>
        <v>●</v>
      </c>
      <c r="AR1297" s="100" t="str">
        <f t="shared" si="829"/>
        <v>●</v>
      </c>
      <c r="AS1297" s="100" t="str">
        <f t="shared" si="833"/>
        <v>●</v>
      </c>
    </row>
    <row r="1298" spans="2:45" s="100" customFormat="1" ht="14.25" customHeight="1">
      <c r="B1298" s="102" t="s">
        <v>135</v>
      </c>
      <c r="C1298" s="106">
        <v>16</v>
      </c>
      <c r="D1298" s="107">
        <v>13</v>
      </c>
      <c r="E1298" s="107">
        <v>10</v>
      </c>
      <c r="F1298" s="107">
        <v>12</v>
      </c>
      <c r="G1298" s="107">
        <f t="shared" si="835"/>
        <v>6</v>
      </c>
      <c r="H1298" s="107">
        <f t="shared" si="837"/>
        <v>-6</v>
      </c>
      <c r="I1298" s="108">
        <f t="shared" si="838"/>
        <v>-50</v>
      </c>
      <c r="J1298" s="102"/>
      <c r="K1298" s="114" t="s">
        <v>135</v>
      </c>
      <c r="L1298" s="106">
        <v>512</v>
      </c>
      <c r="M1298" s="107">
        <v>425</v>
      </c>
      <c r="N1298" s="107">
        <v>452</v>
      </c>
      <c r="O1298" s="107">
        <v>552</v>
      </c>
      <c r="P1298" s="107">
        <f t="shared" si="836"/>
        <v>391</v>
      </c>
      <c r="Q1298" s="107">
        <f t="shared" si="839"/>
        <v>-161</v>
      </c>
      <c r="R1298" s="108">
        <f t="shared" si="840"/>
        <v>-29.166666666666668</v>
      </c>
      <c r="S1298" s="108"/>
      <c r="W1298" s="100" t="s">
        <v>368</v>
      </c>
      <c r="X1298" s="100">
        <v>12</v>
      </c>
      <c r="Y1298" s="100">
        <v>10</v>
      </c>
      <c r="Z1298" s="100">
        <v>16</v>
      </c>
      <c r="AA1298" s="100">
        <v>13</v>
      </c>
      <c r="AC1298" s="100" t="s">
        <v>368</v>
      </c>
      <c r="AD1298" s="100">
        <v>532</v>
      </c>
      <c r="AE1298" s="100">
        <v>542</v>
      </c>
      <c r="AF1298" s="100">
        <v>512</v>
      </c>
      <c r="AG1298" s="100">
        <v>425</v>
      </c>
      <c r="AJ1298" s="100" t="str">
        <f t="shared" si="831"/>
        <v>●</v>
      </c>
      <c r="AK1298" s="100" t="str">
        <f t="shared" si="825"/>
        <v>●</v>
      </c>
      <c r="AL1298" s="100" t="str">
        <f t="shared" si="841"/>
        <v>●</v>
      </c>
      <c r="AM1298" s="100" t="str">
        <f t="shared" si="827"/>
        <v>●</v>
      </c>
      <c r="AP1298" s="100" t="str">
        <f t="shared" si="832"/>
        <v>●</v>
      </c>
      <c r="AQ1298" s="100" t="str">
        <f t="shared" si="828"/>
        <v>●</v>
      </c>
      <c r="AR1298" s="100" t="str">
        <f t="shared" si="829"/>
        <v>●</v>
      </c>
      <c r="AS1298" s="100" t="str">
        <f t="shared" si="833"/>
        <v>●</v>
      </c>
    </row>
    <row r="1299" spans="2:45" s="100" customFormat="1" ht="14.25" customHeight="1">
      <c r="B1299" s="102" t="s">
        <v>136</v>
      </c>
      <c r="C1299" s="106">
        <v>6</v>
      </c>
      <c r="D1299" s="107">
        <v>13</v>
      </c>
      <c r="E1299" s="107">
        <v>12</v>
      </c>
      <c r="F1299" s="107">
        <v>9</v>
      </c>
      <c r="G1299" s="107">
        <f t="shared" si="835"/>
        <v>6</v>
      </c>
      <c r="H1299" s="107">
        <f t="shared" si="837"/>
        <v>-3</v>
      </c>
      <c r="I1299" s="108">
        <f t="shared" si="838"/>
        <v>-33.333333333333329</v>
      </c>
      <c r="J1299" s="102"/>
      <c r="K1299" s="114" t="s">
        <v>136</v>
      </c>
      <c r="L1299" s="106">
        <v>476</v>
      </c>
      <c r="M1299" s="107">
        <v>442</v>
      </c>
      <c r="N1299" s="107">
        <v>383</v>
      </c>
      <c r="O1299" s="107">
        <v>408</v>
      </c>
      <c r="P1299" s="107">
        <f t="shared" si="836"/>
        <v>510</v>
      </c>
      <c r="Q1299" s="107">
        <f t="shared" si="839"/>
        <v>102</v>
      </c>
      <c r="R1299" s="108">
        <f t="shared" si="840"/>
        <v>25</v>
      </c>
      <c r="S1299" s="108"/>
      <c r="W1299" s="100" t="s">
        <v>369</v>
      </c>
      <c r="X1299" s="100">
        <v>20</v>
      </c>
      <c r="Y1299" s="100">
        <v>13</v>
      </c>
      <c r="Z1299" s="100">
        <v>6</v>
      </c>
      <c r="AA1299" s="100">
        <v>13</v>
      </c>
      <c r="AC1299" s="100" t="s">
        <v>369</v>
      </c>
      <c r="AD1299" s="100">
        <v>361</v>
      </c>
      <c r="AE1299" s="100">
        <v>433</v>
      </c>
      <c r="AF1299" s="100">
        <v>476</v>
      </c>
      <c r="AG1299" s="100">
        <v>442</v>
      </c>
      <c r="AJ1299" s="100" t="str">
        <f t="shared" si="831"/>
        <v>●</v>
      </c>
      <c r="AK1299" s="100" t="str">
        <f t="shared" si="825"/>
        <v>○</v>
      </c>
      <c r="AL1299" s="100" t="str">
        <f t="shared" si="841"/>
        <v>●</v>
      </c>
      <c r="AM1299" s="100" t="str">
        <f t="shared" si="827"/>
        <v>●</v>
      </c>
      <c r="AP1299" s="100" t="str">
        <f t="shared" si="832"/>
        <v>●</v>
      </c>
      <c r="AQ1299" s="100" t="str">
        <f t="shared" si="828"/>
        <v>●</v>
      </c>
      <c r="AR1299" s="100" t="str">
        <f t="shared" si="829"/>
        <v>●</v>
      </c>
      <c r="AS1299" s="100" t="str">
        <f t="shared" si="833"/>
        <v>●</v>
      </c>
    </row>
    <row r="1300" spans="2:45" s="100" customFormat="1" ht="14.25" customHeight="1">
      <c r="B1300" s="102" t="s">
        <v>137</v>
      </c>
      <c r="C1300" s="106">
        <v>12</v>
      </c>
      <c r="D1300" s="107">
        <v>9</v>
      </c>
      <c r="E1300" s="107">
        <v>5</v>
      </c>
      <c r="F1300" s="107">
        <v>11</v>
      </c>
      <c r="G1300" s="107">
        <f t="shared" si="835"/>
        <v>3</v>
      </c>
      <c r="H1300" s="107">
        <f t="shared" si="837"/>
        <v>-8</v>
      </c>
      <c r="I1300" s="108">
        <f t="shared" si="838"/>
        <v>-72.727272727272734</v>
      </c>
      <c r="J1300" s="102"/>
      <c r="K1300" s="114" t="s">
        <v>137</v>
      </c>
      <c r="L1300" s="106">
        <v>361</v>
      </c>
      <c r="M1300" s="107">
        <v>401</v>
      </c>
      <c r="N1300" s="107">
        <v>393</v>
      </c>
      <c r="O1300" s="107">
        <v>338</v>
      </c>
      <c r="P1300" s="107">
        <f t="shared" si="836"/>
        <v>362</v>
      </c>
      <c r="Q1300" s="107">
        <f t="shared" si="839"/>
        <v>24</v>
      </c>
      <c r="R1300" s="108">
        <f t="shared" si="840"/>
        <v>7.1005917159763312</v>
      </c>
      <c r="S1300" s="108"/>
      <c r="W1300" s="100" t="s">
        <v>370</v>
      </c>
      <c r="X1300" s="100">
        <v>16</v>
      </c>
      <c r="Y1300" s="100">
        <v>18</v>
      </c>
      <c r="Z1300" s="100">
        <v>12</v>
      </c>
      <c r="AA1300" s="100">
        <v>9</v>
      </c>
      <c r="AC1300" s="100" t="s">
        <v>370</v>
      </c>
      <c r="AD1300" s="100">
        <v>292</v>
      </c>
      <c r="AE1300" s="100">
        <v>298</v>
      </c>
      <c r="AF1300" s="100">
        <v>361</v>
      </c>
      <c r="AG1300" s="100">
        <v>401</v>
      </c>
      <c r="AJ1300" s="100" t="str">
        <f t="shared" si="831"/>
        <v>●</v>
      </c>
      <c r="AK1300" s="100" t="str">
        <f t="shared" si="825"/>
        <v>●</v>
      </c>
      <c r="AL1300" s="100" t="str">
        <f t="shared" si="841"/>
        <v>●</v>
      </c>
      <c r="AM1300" s="100" t="str">
        <f t="shared" si="827"/>
        <v>●</v>
      </c>
      <c r="AP1300" s="100" t="str">
        <f t="shared" si="832"/>
        <v>●</v>
      </c>
      <c r="AQ1300" s="100" t="str">
        <f t="shared" si="828"/>
        <v>●</v>
      </c>
      <c r="AR1300" s="100" t="str">
        <f t="shared" si="829"/>
        <v>●</v>
      </c>
      <c r="AS1300" s="100" t="str">
        <f t="shared" si="833"/>
        <v>●</v>
      </c>
    </row>
    <row r="1301" spans="2:45" s="100" customFormat="1" ht="14.25" customHeight="1">
      <c r="B1301" s="102" t="s">
        <v>138</v>
      </c>
      <c r="C1301" s="106">
        <v>12</v>
      </c>
      <c r="D1301" s="107">
        <v>8</v>
      </c>
      <c r="E1301" s="107">
        <v>4</v>
      </c>
      <c r="F1301" s="107">
        <v>5</v>
      </c>
      <c r="G1301" s="107">
        <f t="shared" si="835"/>
        <v>5</v>
      </c>
      <c r="H1301" s="107">
        <f t="shared" si="837"/>
        <v>0</v>
      </c>
      <c r="I1301" s="108">
        <f t="shared" si="838"/>
        <v>0</v>
      </c>
      <c r="J1301" s="102"/>
      <c r="K1301" s="114" t="s">
        <v>138</v>
      </c>
      <c r="L1301" s="106">
        <v>221</v>
      </c>
      <c r="M1301" s="107">
        <v>271</v>
      </c>
      <c r="N1301" s="107">
        <v>304</v>
      </c>
      <c r="O1301" s="107">
        <v>335</v>
      </c>
      <c r="P1301" s="107">
        <f t="shared" si="836"/>
        <v>282</v>
      </c>
      <c r="Q1301" s="107">
        <f t="shared" si="839"/>
        <v>-53</v>
      </c>
      <c r="R1301" s="108">
        <f t="shared" si="840"/>
        <v>-15.82089552238806</v>
      </c>
      <c r="S1301" s="108"/>
      <c r="W1301" s="100" t="s">
        <v>371</v>
      </c>
      <c r="X1301" s="100">
        <v>10</v>
      </c>
      <c r="Y1301" s="100">
        <v>10</v>
      </c>
      <c r="Z1301" s="100">
        <v>12</v>
      </c>
      <c r="AA1301" s="100">
        <v>8</v>
      </c>
      <c r="AC1301" s="100" t="s">
        <v>371</v>
      </c>
      <c r="AD1301" s="100">
        <v>154</v>
      </c>
      <c r="AE1301" s="100">
        <v>197</v>
      </c>
      <c r="AF1301" s="100">
        <v>221</v>
      </c>
      <c r="AG1301" s="100">
        <v>271</v>
      </c>
      <c r="AJ1301" s="100" t="str">
        <f t="shared" si="831"/>
        <v>●</v>
      </c>
      <c r="AK1301" s="100" t="str">
        <f t="shared" si="825"/>
        <v>●</v>
      </c>
      <c r="AL1301" s="100" t="str">
        <f t="shared" si="841"/>
        <v>●</v>
      </c>
      <c r="AM1301" s="100" t="str">
        <f t="shared" si="827"/>
        <v>●</v>
      </c>
      <c r="AP1301" s="100" t="str">
        <f t="shared" si="832"/>
        <v>●</v>
      </c>
      <c r="AQ1301" s="100" t="str">
        <f t="shared" si="828"/>
        <v>●</v>
      </c>
      <c r="AR1301" s="100" t="str">
        <f t="shared" si="829"/>
        <v>●</v>
      </c>
      <c r="AS1301" s="100" t="str">
        <f t="shared" si="833"/>
        <v>●</v>
      </c>
    </row>
    <row r="1302" spans="2:45" s="100" customFormat="1" ht="14.25" customHeight="1">
      <c r="B1302" s="102" t="s">
        <v>110</v>
      </c>
      <c r="C1302" s="106">
        <v>7</v>
      </c>
      <c r="D1302" s="107">
        <v>12</v>
      </c>
      <c r="E1302" s="107">
        <v>5</v>
      </c>
      <c r="F1302" s="107">
        <v>2</v>
      </c>
      <c r="G1302" s="107">
        <f t="shared" si="835"/>
        <v>1</v>
      </c>
      <c r="H1302" s="107">
        <f t="shared" si="837"/>
        <v>-1</v>
      </c>
      <c r="I1302" s="108">
        <f t="shared" si="838"/>
        <v>-50</v>
      </c>
      <c r="J1302" s="102"/>
      <c r="K1302" s="114" t="s">
        <v>110</v>
      </c>
      <c r="L1302" s="106">
        <v>132</v>
      </c>
      <c r="M1302" s="107">
        <v>180</v>
      </c>
      <c r="N1302" s="107">
        <v>249</v>
      </c>
      <c r="O1302" s="107">
        <v>279</v>
      </c>
      <c r="P1302" s="107">
        <f t="shared" si="836"/>
        <v>367</v>
      </c>
      <c r="Q1302" s="107">
        <f t="shared" si="839"/>
        <v>88</v>
      </c>
      <c r="R1302" s="108">
        <f t="shared" si="840"/>
        <v>31.541218637992831</v>
      </c>
      <c r="S1302" s="108"/>
      <c r="W1302" s="100" t="s">
        <v>378</v>
      </c>
      <c r="X1302" s="100">
        <v>1</v>
      </c>
      <c r="Y1302" s="100">
        <v>1</v>
      </c>
      <c r="Z1302" s="100">
        <v>7</v>
      </c>
      <c r="AA1302" s="100">
        <v>12</v>
      </c>
      <c r="AC1302" s="100" t="s">
        <v>378</v>
      </c>
      <c r="AD1302" s="100">
        <v>94</v>
      </c>
      <c r="AE1302" s="100">
        <v>136</v>
      </c>
      <c r="AF1302" s="100">
        <v>132</v>
      </c>
      <c r="AG1302" s="100">
        <v>180</v>
      </c>
      <c r="AJ1302" s="100" t="str">
        <f t="shared" si="831"/>
        <v>●</v>
      </c>
      <c r="AK1302" s="100" t="str">
        <f t="shared" si="825"/>
        <v>●</v>
      </c>
      <c r="AL1302" s="100" t="str">
        <f t="shared" si="841"/>
        <v>●</v>
      </c>
      <c r="AM1302" s="100" t="str">
        <f t="shared" si="827"/>
        <v>●</v>
      </c>
      <c r="AP1302" s="100" t="str">
        <f t="shared" si="832"/>
        <v>●</v>
      </c>
      <c r="AQ1302" s="100" t="str">
        <f t="shared" si="828"/>
        <v>●</v>
      </c>
      <c r="AR1302" s="100" t="str">
        <f t="shared" si="829"/>
        <v>●</v>
      </c>
      <c r="AS1302" s="100" t="str">
        <f t="shared" si="833"/>
        <v>●</v>
      </c>
    </row>
    <row r="1303" spans="2:45" s="100" customFormat="1" ht="14.25" customHeight="1">
      <c r="B1303" s="119" t="s">
        <v>111</v>
      </c>
      <c r="C1303" s="120" t="s">
        <v>313</v>
      </c>
      <c r="D1303" s="116" t="s">
        <v>313</v>
      </c>
      <c r="E1303" s="116" t="s">
        <v>313</v>
      </c>
      <c r="F1303" s="116" t="s">
        <v>313</v>
      </c>
      <c r="G1303" s="107">
        <f t="shared" si="835"/>
        <v>2</v>
      </c>
      <c r="H1303" s="107"/>
      <c r="I1303" s="108"/>
      <c r="K1303" s="119" t="s">
        <v>111</v>
      </c>
      <c r="L1303" s="120" t="s">
        <v>313</v>
      </c>
      <c r="M1303" s="116" t="s">
        <v>313</v>
      </c>
      <c r="N1303" s="116" t="s">
        <v>313</v>
      </c>
      <c r="O1303" s="116">
        <v>12</v>
      </c>
      <c r="P1303" s="107">
        <f t="shared" si="836"/>
        <v>69</v>
      </c>
      <c r="Q1303" s="107"/>
      <c r="R1303" s="108"/>
    </row>
    <row r="1304" spans="2:45" s="100" customFormat="1" ht="14.25" customHeight="1">
      <c r="G1304" s="168"/>
      <c r="P1304" s="168"/>
      <c r="W1304" s="99"/>
      <c r="X1304" s="99"/>
      <c r="Y1304" s="99"/>
      <c r="Z1304" s="99"/>
      <c r="AA1304" s="99"/>
      <c r="AB1304" s="99"/>
      <c r="AC1304" s="99"/>
      <c r="AD1304" s="99"/>
      <c r="AE1304" s="99"/>
      <c r="AF1304" s="99"/>
      <c r="AG1304" s="99"/>
    </row>
    <row r="1305" spans="2:45" s="100" customFormat="1" ht="14.25" customHeight="1">
      <c r="G1305" s="168"/>
      <c r="P1305" s="168"/>
      <c r="W1305" s="99"/>
      <c r="X1305" s="99"/>
      <c r="Y1305" s="99"/>
      <c r="Z1305" s="99"/>
      <c r="AA1305" s="99"/>
      <c r="AB1305" s="99"/>
      <c r="AC1305" s="99"/>
      <c r="AD1305" s="99"/>
      <c r="AE1305" s="99"/>
      <c r="AF1305" s="99"/>
      <c r="AG1305" s="99"/>
    </row>
    <row r="1306" spans="2:45" s="99" customFormat="1" ht="14.25" customHeight="1">
      <c r="B1306" s="99" t="str">
        <f>LEFT(B1276,LEN(B1276)-2)&amp;+"男"</f>
        <v>堺町・男</v>
      </c>
      <c r="H1306" s="99" t="s">
        <v>805</v>
      </c>
      <c r="I1306" s="380">
        <f>令和2年9月末住基人口!J40</f>
        <v>23</v>
      </c>
      <c r="K1306" s="99" t="str">
        <f>LEFT(K1276,LEN(K1276)-2)&amp;+"男"</f>
        <v>入船・男</v>
      </c>
      <c r="Q1306" s="99" t="s">
        <v>805</v>
      </c>
      <c r="R1306" s="380">
        <f>令和2年9月末住基人口!J46</f>
        <v>2071</v>
      </c>
    </row>
    <row r="1307" spans="2:45" s="100" customFormat="1" ht="14.25" customHeight="1">
      <c r="B1307" s="583" t="s">
        <v>335</v>
      </c>
      <c r="C1307" s="101"/>
      <c r="D1307" s="101"/>
      <c r="E1307" s="101"/>
      <c r="F1307" s="101"/>
      <c r="G1307" s="135"/>
      <c r="H1307" s="131"/>
      <c r="I1307" s="131"/>
      <c r="J1307" s="102"/>
      <c r="K1307" s="583" t="s">
        <v>335</v>
      </c>
      <c r="L1307" s="101"/>
      <c r="M1307" s="101"/>
      <c r="N1307" s="101"/>
      <c r="O1307" s="101"/>
      <c r="P1307" s="135"/>
      <c r="Q1307" s="131"/>
      <c r="R1307" s="131"/>
      <c r="S1307" s="103"/>
    </row>
    <row r="1308" spans="2:45" s="100" customFormat="1" ht="14.25" customHeight="1">
      <c r="B1308" s="584"/>
      <c r="C1308" s="130" t="str">
        <f>$C$4</f>
        <v>平成12年</v>
      </c>
      <c r="D1308" s="130" t="str">
        <f>$D$4</f>
        <v>平成17年</v>
      </c>
      <c r="E1308" s="130" t="str">
        <f>$E$4</f>
        <v>平成22年</v>
      </c>
      <c r="F1308" s="130" t="s">
        <v>410</v>
      </c>
      <c r="G1308" s="130" t="s">
        <v>739</v>
      </c>
      <c r="H1308" s="133" t="str">
        <f>$H$4</f>
        <v>対平成</v>
      </c>
      <c r="I1308" s="134" t="str">
        <f>$I$4</f>
        <v>27年</v>
      </c>
      <c r="J1308" s="102"/>
      <c r="K1308" s="584"/>
      <c r="L1308" s="130" t="str">
        <f>$C$4</f>
        <v>平成12年</v>
      </c>
      <c r="M1308" s="130" t="str">
        <f>$D$4</f>
        <v>平成17年</v>
      </c>
      <c r="N1308" s="130" t="str">
        <f>$E$4</f>
        <v>平成22年</v>
      </c>
      <c r="O1308" s="130" t="s">
        <v>410</v>
      </c>
      <c r="P1308" s="130" t="s">
        <v>739</v>
      </c>
      <c r="Q1308" s="133" t="str">
        <f>$H$4</f>
        <v>対平成</v>
      </c>
      <c r="R1308" s="134" t="str">
        <f>$I$4</f>
        <v>27年</v>
      </c>
      <c r="S1308" s="103"/>
    </row>
    <row r="1309" spans="2:45" s="100" customFormat="1" ht="14.25" customHeight="1">
      <c r="B1309" s="585"/>
      <c r="C1309" s="104"/>
      <c r="D1309" s="104"/>
      <c r="E1309" s="104"/>
      <c r="F1309" s="104"/>
      <c r="G1309" s="104"/>
      <c r="H1309" s="132" t="s">
        <v>88</v>
      </c>
      <c r="I1309" s="133" t="s">
        <v>398</v>
      </c>
      <c r="J1309" s="102"/>
      <c r="K1309" s="585"/>
      <c r="L1309" s="104"/>
      <c r="M1309" s="104"/>
      <c r="N1309" s="104"/>
      <c r="O1309" s="104"/>
      <c r="P1309" s="104"/>
      <c r="Q1309" s="132" t="s">
        <v>88</v>
      </c>
      <c r="R1309" s="133" t="s">
        <v>398</v>
      </c>
      <c r="S1309" s="103"/>
    </row>
    <row r="1310" spans="2:45" s="199" customFormat="1" ht="14.25" customHeight="1">
      <c r="B1310" s="200" t="s">
        <v>90</v>
      </c>
      <c r="C1310" s="198">
        <v>54</v>
      </c>
      <c r="D1310" s="194">
        <v>51</v>
      </c>
      <c r="E1310" s="194">
        <v>31</v>
      </c>
      <c r="F1310" s="203">
        <v>28</v>
      </c>
      <c r="G1310" s="194">
        <f>IF(COUNTIF(G1315:G1333,"x"),"x",IF(SUM(G1315:G1333)=0,"-",SUM(G1315:G1333)))</f>
        <v>22</v>
      </c>
      <c r="H1310" s="193">
        <f t="shared" ref="H1310:H1313" si="842">IF(G1310="x","x",IF(AND(G1310="-",F1310="-"),"-",IF(AND(G1310="-",F1310&gt;0),F1310*-1,IF(AND(G1310&gt;0,F1310="-"),G1310,G1310-F1310))))</f>
        <v>-6</v>
      </c>
      <c r="I1310" s="195">
        <f t="shared" ref="I1310:I1313" si="843">IF(H1310="x","x",IF(H1310="-","-",IF(AND(F1310="-",G1310&gt;0),"皆増",IF(AND(F1310&gt;0,G1310="-"),"皆減",H1310/F1310*100))))</f>
        <v>-21.428571428571427</v>
      </c>
      <c r="J1310" s="196"/>
      <c r="K1310" s="197" t="s">
        <v>90</v>
      </c>
      <c r="L1310" s="198">
        <v>2898</v>
      </c>
      <c r="M1310" s="194">
        <v>2667</v>
      </c>
      <c r="N1310" s="194">
        <v>2477</v>
      </c>
      <c r="O1310" s="194">
        <v>2210</v>
      </c>
      <c r="P1310" s="194">
        <f>IF(COUNTIF(P1315:P1333,"x"),"x",IF(SUM(P1315:P1333)=0,"-",SUM(P1315:P1333)))</f>
        <v>2059</v>
      </c>
      <c r="Q1310" s="193">
        <f t="shared" ref="Q1310:Q1313" si="844">IF(P1310="x","x",IF(AND(P1310="-",O1310="-"),"-",IF(AND(P1310="-",O1310&gt;0),O1310*-1,IF(AND(P1310&gt;0,O1310="-"),P1310,P1310-O1310))))</f>
        <v>-151</v>
      </c>
      <c r="R1310" s="195">
        <f t="shared" ref="R1310:R1313" si="845">IF(Q1310="x","x",IF(Q1310="-","-",IF(AND(O1310="-",P1310&gt;0),"皆増",IF(AND(O1310&gt;0,P1310="-"),"皆減",Q1310/O1310*100))))</f>
        <v>-6.8325791855203617</v>
      </c>
      <c r="S1310" s="195"/>
      <c r="W1310" s="199" t="s">
        <v>373</v>
      </c>
      <c r="X1310" s="199">
        <v>91</v>
      </c>
      <c r="Y1310" s="199">
        <v>66</v>
      </c>
      <c r="Z1310" s="199">
        <v>54</v>
      </c>
      <c r="AA1310" s="199">
        <v>51</v>
      </c>
      <c r="AC1310" s="199" t="s">
        <v>373</v>
      </c>
      <c r="AD1310" s="199">
        <v>3618</v>
      </c>
      <c r="AE1310" s="199">
        <v>3278</v>
      </c>
      <c r="AF1310" s="199">
        <v>2898</v>
      </c>
      <c r="AG1310" s="199">
        <v>2667</v>
      </c>
      <c r="AJ1310" s="199" t="str">
        <f>IF(C1310=X1310,"○","●")</f>
        <v>●</v>
      </c>
      <c r="AK1310" s="199" t="str">
        <f t="shared" ref="AK1310:AK1332" si="846">IF(D1310=Y1310,"○","●")</f>
        <v>●</v>
      </c>
      <c r="AL1310" s="199" t="str">
        <f t="shared" ref="AL1310:AL1311" si="847">IF(E1310=Z1310,"○","●")</f>
        <v>●</v>
      </c>
      <c r="AM1310" s="199" t="str">
        <f t="shared" ref="AM1310:AM1332" si="848">IF(F1310=AA1310,"○","●")</f>
        <v>●</v>
      </c>
      <c r="AP1310" s="199" t="str">
        <f>IF(L1310=AD1310,"○","●")</f>
        <v>●</v>
      </c>
      <c r="AQ1310" s="199" t="str">
        <f t="shared" ref="AQ1310:AQ1332" si="849">IF(M1310=AE1310,"○","●")</f>
        <v>●</v>
      </c>
      <c r="AR1310" s="199" t="str">
        <f t="shared" ref="AR1310:AR1332" si="850">IF(N1310=AF1310,"○","●")</f>
        <v>●</v>
      </c>
      <c r="AS1310" s="199" t="str">
        <f t="shared" ref="AS1310" si="851">IF(O1310=AG1310,"○","●")</f>
        <v>●</v>
      </c>
    </row>
    <row r="1311" spans="2:45" s="100" customFormat="1" ht="14.25" customHeight="1">
      <c r="B1311" s="105" t="s">
        <v>91</v>
      </c>
      <c r="C1311" s="106">
        <v>4</v>
      </c>
      <c r="D1311" s="107">
        <v>5</v>
      </c>
      <c r="E1311" s="107">
        <v>2</v>
      </c>
      <c r="F1311" s="107">
        <v>1</v>
      </c>
      <c r="G1311" s="107">
        <f>IF(COUNTIF(G1315:G1317,"x"),"x",IF(SUM(G1315:G1317)=0,"-",SUM(G1315:G1317)))</f>
        <v>2</v>
      </c>
      <c r="H1311" s="107">
        <f t="shared" si="842"/>
        <v>1</v>
      </c>
      <c r="I1311" s="108">
        <f t="shared" si="843"/>
        <v>100</v>
      </c>
      <c r="J1311" s="102"/>
      <c r="K1311" s="109" t="s">
        <v>91</v>
      </c>
      <c r="L1311" s="106">
        <v>331</v>
      </c>
      <c r="M1311" s="107">
        <v>293</v>
      </c>
      <c r="N1311" s="107">
        <v>258</v>
      </c>
      <c r="O1311" s="107">
        <v>246</v>
      </c>
      <c r="P1311" s="107">
        <f>IF(COUNTIF(P1315:P1317,"x"),"x",IF(SUM(P1315:P1317)=0,"-",SUM(P1315:P1317)))</f>
        <v>212</v>
      </c>
      <c r="Q1311" s="107">
        <f t="shared" si="844"/>
        <v>-34</v>
      </c>
      <c r="R1311" s="108">
        <f t="shared" si="845"/>
        <v>-13.821138211382115</v>
      </c>
      <c r="S1311" s="108"/>
      <c r="W1311" s="100" t="s">
        <v>374</v>
      </c>
      <c r="X1311" s="100">
        <v>9</v>
      </c>
      <c r="Y1311" s="100">
        <v>2</v>
      </c>
      <c r="Z1311" s="100">
        <v>4</v>
      </c>
      <c r="AA1311" s="100">
        <v>5</v>
      </c>
      <c r="AC1311" s="100" t="s">
        <v>374</v>
      </c>
      <c r="AD1311" s="100">
        <v>585</v>
      </c>
      <c r="AE1311" s="100">
        <v>426</v>
      </c>
      <c r="AF1311" s="100">
        <v>331</v>
      </c>
      <c r="AG1311" s="100">
        <v>293</v>
      </c>
      <c r="AJ1311" s="100" t="str">
        <f t="shared" ref="AJ1311:AJ1332" si="852">IF(C1311=X1311,"○","●")</f>
        <v>●</v>
      </c>
      <c r="AK1311" s="100" t="str">
        <f t="shared" si="846"/>
        <v>●</v>
      </c>
      <c r="AL1311" s="100" t="str">
        <f t="shared" si="847"/>
        <v>●</v>
      </c>
      <c r="AM1311" s="100" t="str">
        <f t="shared" si="848"/>
        <v>●</v>
      </c>
      <c r="AP1311" s="100" t="str">
        <f t="shared" ref="AP1311:AP1332" si="853">IF(L1311=AD1311,"○","●")</f>
        <v>●</v>
      </c>
      <c r="AQ1311" s="100" t="str">
        <f t="shared" si="849"/>
        <v>●</v>
      </c>
      <c r="AR1311" s="100" t="str">
        <f t="shared" si="850"/>
        <v>●</v>
      </c>
      <c r="AS1311" s="100" t="str">
        <f>IF(O1311=AG1311,"○","●")</f>
        <v>●</v>
      </c>
    </row>
    <row r="1312" spans="2:45" s="100" customFormat="1" ht="14.25" customHeight="1">
      <c r="B1312" s="105" t="s">
        <v>92</v>
      </c>
      <c r="C1312" s="106">
        <v>32</v>
      </c>
      <c r="D1312" s="107">
        <v>29</v>
      </c>
      <c r="E1312" s="107">
        <v>19</v>
      </c>
      <c r="F1312" s="107">
        <v>13</v>
      </c>
      <c r="G1312" s="296">
        <f>IF(COUNTIF(G1318:G1327,"x"),"x",IF(SUM(G1318:G1327)=0,"-",SUM(G1318:G1327)))</f>
        <v>11</v>
      </c>
      <c r="H1312" s="107">
        <f t="shared" si="842"/>
        <v>-2</v>
      </c>
      <c r="I1312" s="108">
        <f t="shared" si="843"/>
        <v>-15.384615384615385</v>
      </c>
      <c r="J1312" s="102"/>
      <c r="K1312" s="109" t="s">
        <v>92</v>
      </c>
      <c r="L1312" s="106">
        <v>1915</v>
      </c>
      <c r="M1312" s="107">
        <v>1714</v>
      </c>
      <c r="N1312" s="107">
        <v>1537</v>
      </c>
      <c r="O1312" s="107">
        <v>1198</v>
      </c>
      <c r="P1312" s="296">
        <f>IF(COUNTIF(P1318:P1327,"x"),"x",IF(SUM(P1318:P1327)=0,"-",SUM(P1318:P1327)))</f>
        <v>1076</v>
      </c>
      <c r="Q1312" s="107">
        <f t="shared" si="844"/>
        <v>-122</v>
      </c>
      <c r="R1312" s="108">
        <f t="shared" si="845"/>
        <v>-10.183639398998331</v>
      </c>
      <c r="S1312" s="108"/>
      <c r="W1312" s="100" t="s">
        <v>375</v>
      </c>
      <c r="X1312" s="100">
        <v>58</v>
      </c>
      <c r="Y1312" s="100">
        <v>43</v>
      </c>
      <c r="Z1312" s="100">
        <v>32</v>
      </c>
      <c r="AA1312" s="100">
        <v>29</v>
      </c>
      <c r="AC1312" s="100" t="s">
        <v>375</v>
      </c>
      <c r="AD1312" s="100">
        <v>2477</v>
      </c>
      <c r="AE1312" s="100">
        <v>2217</v>
      </c>
      <c r="AF1312" s="100">
        <v>1915</v>
      </c>
      <c r="AG1312" s="100">
        <v>1714</v>
      </c>
      <c r="AJ1312" s="100" t="str">
        <f t="shared" si="852"/>
        <v>●</v>
      </c>
      <c r="AK1312" s="100" t="str">
        <f t="shared" si="846"/>
        <v>●</v>
      </c>
      <c r="AL1312" s="100" t="str">
        <f>IF(E1312=Z1312,"○","●")</f>
        <v>●</v>
      </c>
      <c r="AM1312" s="100" t="str">
        <f t="shared" si="848"/>
        <v>●</v>
      </c>
      <c r="AP1312" s="100" t="str">
        <f t="shared" si="853"/>
        <v>●</v>
      </c>
      <c r="AQ1312" s="100" t="str">
        <f t="shared" si="849"/>
        <v>●</v>
      </c>
      <c r="AR1312" s="100" t="str">
        <f t="shared" si="850"/>
        <v>●</v>
      </c>
      <c r="AS1312" s="100" t="str">
        <f t="shared" ref="AS1312:AS1332" si="854">IF(O1312=AG1312,"○","●")</f>
        <v>●</v>
      </c>
    </row>
    <row r="1313" spans="2:45" s="100" customFormat="1" ht="14.25" customHeight="1">
      <c r="B1313" s="105" t="s">
        <v>93</v>
      </c>
      <c r="C1313" s="106">
        <v>18</v>
      </c>
      <c r="D1313" s="107">
        <v>17</v>
      </c>
      <c r="E1313" s="107">
        <v>10</v>
      </c>
      <c r="F1313" s="107">
        <v>14</v>
      </c>
      <c r="G1313" s="107">
        <f>IF(COUNTIF(G1328:G1332,"x"),"x",IF(SUM(G1328,G1332)=0,"-",SUM(G1328:G1332)))</f>
        <v>8</v>
      </c>
      <c r="H1313" s="107">
        <f t="shared" si="842"/>
        <v>-6</v>
      </c>
      <c r="I1313" s="108">
        <f t="shared" si="843"/>
        <v>-42.857142857142854</v>
      </c>
      <c r="J1313" s="102"/>
      <c r="K1313" s="109" t="s">
        <v>93</v>
      </c>
      <c r="L1313" s="106">
        <v>652</v>
      </c>
      <c r="M1313" s="107">
        <v>660</v>
      </c>
      <c r="N1313" s="107">
        <v>682</v>
      </c>
      <c r="O1313" s="107">
        <v>757</v>
      </c>
      <c r="P1313" s="107">
        <f>IF(COUNTIF(P1328:P1332,"x"),"x",IF(SUM(P1328,P1332)=0,"-",SUM(P1328:P1332)))</f>
        <v>722</v>
      </c>
      <c r="Q1313" s="107">
        <f t="shared" si="844"/>
        <v>-35</v>
      </c>
      <c r="R1313" s="108">
        <f t="shared" si="845"/>
        <v>-4.6235138705416112</v>
      </c>
      <c r="S1313" s="108"/>
      <c r="W1313" s="100" t="s">
        <v>376</v>
      </c>
      <c r="X1313" s="100">
        <v>24</v>
      </c>
      <c r="Y1313" s="100">
        <v>21</v>
      </c>
      <c r="Z1313" s="100">
        <v>18</v>
      </c>
      <c r="AA1313" s="100">
        <v>17</v>
      </c>
      <c r="AC1313" s="100" t="s">
        <v>376</v>
      </c>
      <c r="AD1313" s="100">
        <v>556</v>
      </c>
      <c r="AE1313" s="100">
        <v>635</v>
      </c>
      <c r="AF1313" s="100">
        <v>652</v>
      </c>
      <c r="AG1313" s="100">
        <v>660</v>
      </c>
      <c r="AJ1313" s="100" t="str">
        <f t="shared" si="852"/>
        <v>●</v>
      </c>
      <c r="AK1313" s="100" t="str">
        <f t="shared" si="846"/>
        <v>●</v>
      </c>
      <c r="AL1313" s="100" t="str">
        <f t="shared" ref="AL1313:AL1322" si="855">IF(E1313=Z1313,"○","●")</f>
        <v>●</v>
      </c>
      <c r="AM1313" s="100" t="str">
        <f t="shared" si="848"/>
        <v>●</v>
      </c>
      <c r="AP1313" s="100" t="str">
        <f t="shared" si="853"/>
        <v>●</v>
      </c>
      <c r="AQ1313" s="100" t="str">
        <f t="shared" si="849"/>
        <v>●</v>
      </c>
      <c r="AR1313" s="100" t="str">
        <f t="shared" si="850"/>
        <v>●</v>
      </c>
      <c r="AS1313" s="100" t="str">
        <f t="shared" si="854"/>
        <v>●</v>
      </c>
    </row>
    <row r="1314" spans="2:45" s="100" customFormat="1" ht="14.25" customHeight="1">
      <c r="B1314" s="102"/>
      <c r="C1314" s="106"/>
      <c r="D1314" s="112"/>
      <c r="E1314" s="112"/>
      <c r="F1314" s="112"/>
      <c r="G1314" s="112"/>
      <c r="H1314" s="112"/>
      <c r="I1314" s="113"/>
      <c r="J1314" s="102"/>
      <c r="K1314" s="114"/>
      <c r="L1314" s="106"/>
      <c r="M1314" s="112"/>
      <c r="N1314" s="112"/>
      <c r="O1314" s="112"/>
      <c r="P1314" s="112"/>
      <c r="Q1314" s="112"/>
      <c r="R1314" s="113"/>
      <c r="S1314" s="113"/>
      <c r="AJ1314" s="100" t="str">
        <f t="shared" si="852"/>
        <v>○</v>
      </c>
      <c r="AK1314" s="100" t="str">
        <f t="shared" si="846"/>
        <v>○</v>
      </c>
      <c r="AL1314" s="100" t="str">
        <f t="shared" si="855"/>
        <v>○</v>
      </c>
      <c r="AM1314" s="100" t="str">
        <f t="shared" si="848"/>
        <v>○</v>
      </c>
      <c r="AP1314" s="100" t="str">
        <f t="shared" si="853"/>
        <v>○</v>
      </c>
      <c r="AQ1314" s="100" t="str">
        <f t="shared" si="849"/>
        <v>○</v>
      </c>
      <c r="AR1314" s="100" t="str">
        <f t="shared" si="850"/>
        <v>○</v>
      </c>
      <c r="AS1314" s="100" t="str">
        <f t="shared" si="854"/>
        <v>○</v>
      </c>
    </row>
    <row r="1315" spans="2:45" s="100" customFormat="1" ht="14.25" customHeight="1">
      <c r="B1315" s="102" t="s">
        <v>94</v>
      </c>
      <c r="C1315" s="106">
        <v>2</v>
      </c>
      <c r="D1315" s="107">
        <v>1</v>
      </c>
      <c r="E1315" s="107" t="s">
        <v>313</v>
      </c>
      <c r="F1315" s="107" t="s">
        <v>313</v>
      </c>
      <c r="G1315" s="116">
        <f>第2表01元データ!AF40</f>
        <v>2</v>
      </c>
      <c r="H1315" s="107">
        <f t="shared" ref="H1315:H1332" si="856">IF(G1315="x","x",IF(AND(G1315="-",F1315="-"),"-",IF(AND(G1315="-",F1315&gt;0),F1315*-1,IF(AND(G1315&gt;0,F1315="-"),G1315,G1315-F1315))))</f>
        <v>2</v>
      </c>
      <c r="I1315" s="108" t="str">
        <f t="shared" ref="I1315:I1332" si="857">IF(H1315="x","x",IF(H1315="-","-",IF(AND(F1315="-",G1315&gt;0),"皆増",IF(AND(F1315&gt;0,G1315="-"),"皆減",H1315/F1315*100))))</f>
        <v>皆増</v>
      </c>
      <c r="J1315" s="102"/>
      <c r="K1315" s="114" t="s">
        <v>94</v>
      </c>
      <c r="L1315" s="106">
        <v>89</v>
      </c>
      <c r="M1315" s="107">
        <v>91</v>
      </c>
      <c r="N1315" s="107">
        <v>86</v>
      </c>
      <c r="O1315" s="107">
        <v>78</v>
      </c>
      <c r="P1315" s="116">
        <f>第2表01元データ!AG40</f>
        <v>46</v>
      </c>
      <c r="Q1315" s="107">
        <f t="shared" ref="Q1315:Q1332" si="858">IF(P1315="x","x",IF(AND(P1315="-",O1315="-"),"-",IF(AND(P1315="-",O1315&gt;0),O1315*-1,IF(AND(P1315&gt;0,O1315="-"),P1315,P1315-O1315))))</f>
        <v>-32</v>
      </c>
      <c r="R1315" s="108">
        <f t="shared" ref="R1315:R1332" si="859">IF(Q1315="x","x",IF(Q1315="-","-",IF(AND(O1315="-",P1315&gt;0),"皆増",IF(AND(O1315&gt;0,P1315="-"),"皆減",Q1315/O1315*100))))</f>
        <v>-41.025641025641022</v>
      </c>
      <c r="S1315" s="108"/>
      <c r="T1315" s="100">
        <v>101</v>
      </c>
      <c r="W1315" s="100" t="s">
        <v>377</v>
      </c>
      <c r="X1315" s="100">
        <v>2</v>
      </c>
      <c r="Y1315" s="100">
        <v>1</v>
      </c>
      <c r="Z1315" s="100">
        <v>2</v>
      </c>
      <c r="AA1315" s="100">
        <v>1</v>
      </c>
      <c r="AC1315" s="100" t="s">
        <v>377</v>
      </c>
      <c r="AD1315" s="100">
        <v>143</v>
      </c>
      <c r="AE1315" s="100">
        <v>106</v>
      </c>
      <c r="AF1315" s="100">
        <v>89</v>
      </c>
      <c r="AG1315" s="100">
        <v>91</v>
      </c>
      <c r="AJ1315" s="100" t="str">
        <f t="shared" si="852"/>
        <v>○</v>
      </c>
      <c r="AK1315" s="100" t="str">
        <f t="shared" si="846"/>
        <v>○</v>
      </c>
      <c r="AL1315" s="100" t="str">
        <f t="shared" si="855"/>
        <v>●</v>
      </c>
      <c r="AM1315" s="100" t="str">
        <f t="shared" si="848"/>
        <v>●</v>
      </c>
      <c r="AP1315" s="100" t="str">
        <f t="shared" si="853"/>
        <v>●</v>
      </c>
      <c r="AQ1315" s="100" t="str">
        <f t="shared" si="849"/>
        <v>●</v>
      </c>
      <c r="AR1315" s="100" t="str">
        <f t="shared" si="850"/>
        <v>●</v>
      </c>
      <c r="AS1315" s="100" t="str">
        <f t="shared" si="854"/>
        <v>●</v>
      </c>
    </row>
    <row r="1316" spans="2:45" s="100" customFormat="1" ht="14.25" customHeight="1">
      <c r="B1316" s="102" t="s">
        <v>123</v>
      </c>
      <c r="C1316" s="106">
        <v>1</v>
      </c>
      <c r="D1316" s="116">
        <v>1</v>
      </c>
      <c r="E1316" s="107">
        <v>1</v>
      </c>
      <c r="F1316" s="107" t="s">
        <v>313</v>
      </c>
      <c r="G1316" s="116" t="str">
        <f>第2表01元データ!AF41</f>
        <v>-</v>
      </c>
      <c r="H1316" s="107" t="str">
        <f t="shared" si="856"/>
        <v>-</v>
      </c>
      <c r="I1316" s="108" t="str">
        <f t="shared" si="857"/>
        <v>-</v>
      </c>
      <c r="J1316" s="102"/>
      <c r="K1316" s="114" t="s">
        <v>123</v>
      </c>
      <c r="L1316" s="106">
        <v>103</v>
      </c>
      <c r="M1316" s="107">
        <v>92</v>
      </c>
      <c r="N1316" s="107">
        <v>90</v>
      </c>
      <c r="O1316" s="107">
        <v>78</v>
      </c>
      <c r="P1316" s="116">
        <f>第2表01元データ!AG41</f>
        <v>83</v>
      </c>
      <c r="Q1316" s="107">
        <f t="shared" si="858"/>
        <v>5</v>
      </c>
      <c r="R1316" s="108">
        <f t="shared" si="859"/>
        <v>6.4102564102564097</v>
      </c>
      <c r="S1316" s="108"/>
      <c r="T1316" s="100">
        <v>102</v>
      </c>
      <c r="W1316" s="100" t="s">
        <v>356</v>
      </c>
      <c r="X1316" s="100">
        <v>1</v>
      </c>
      <c r="Y1316" s="100" t="s">
        <v>313</v>
      </c>
      <c r="Z1316" s="100">
        <v>1</v>
      </c>
      <c r="AA1316" s="100">
        <v>1</v>
      </c>
      <c r="AC1316" s="100" t="s">
        <v>356</v>
      </c>
      <c r="AD1316" s="100">
        <v>183</v>
      </c>
      <c r="AE1316" s="100">
        <v>139</v>
      </c>
      <c r="AF1316" s="100">
        <v>103</v>
      </c>
      <c r="AG1316" s="100">
        <v>92</v>
      </c>
      <c r="AJ1316" s="100" t="str">
        <f t="shared" si="852"/>
        <v>○</v>
      </c>
      <c r="AK1316" s="100" t="str">
        <f t="shared" si="846"/>
        <v>●</v>
      </c>
      <c r="AL1316" s="100" t="str">
        <f t="shared" si="855"/>
        <v>○</v>
      </c>
      <c r="AM1316" s="100" t="str">
        <f t="shared" si="848"/>
        <v>●</v>
      </c>
      <c r="AP1316" s="100" t="str">
        <f t="shared" si="853"/>
        <v>●</v>
      </c>
      <c r="AQ1316" s="100" t="str">
        <f t="shared" si="849"/>
        <v>●</v>
      </c>
      <c r="AR1316" s="100" t="str">
        <f t="shared" si="850"/>
        <v>●</v>
      </c>
      <c r="AS1316" s="100" t="str">
        <f t="shared" si="854"/>
        <v>●</v>
      </c>
    </row>
    <row r="1317" spans="2:45" s="100" customFormat="1" ht="14.25" customHeight="1">
      <c r="B1317" s="102" t="s">
        <v>124</v>
      </c>
      <c r="C1317" s="106">
        <v>1</v>
      </c>
      <c r="D1317" s="107">
        <v>3</v>
      </c>
      <c r="E1317" s="107">
        <v>1</v>
      </c>
      <c r="F1317" s="107">
        <v>1</v>
      </c>
      <c r="G1317" s="116" t="str">
        <f>第2表01元データ!AF42</f>
        <v>-</v>
      </c>
      <c r="H1317" s="107">
        <f t="shared" si="856"/>
        <v>-1</v>
      </c>
      <c r="I1317" s="108" t="str">
        <f t="shared" si="857"/>
        <v>皆減</v>
      </c>
      <c r="J1317" s="102"/>
      <c r="K1317" s="114" t="s">
        <v>124</v>
      </c>
      <c r="L1317" s="106">
        <v>139</v>
      </c>
      <c r="M1317" s="107">
        <v>110</v>
      </c>
      <c r="N1317" s="107">
        <v>82</v>
      </c>
      <c r="O1317" s="107">
        <v>90</v>
      </c>
      <c r="P1317" s="116">
        <f>第2表01元データ!AG42</f>
        <v>83</v>
      </c>
      <c r="Q1317" s="107">
        <f t="shared" si="858"/>
        <v>-7</v>
      </c>
      <c r="R1317" s="108">
        <f t="shared" si="859"/>
        <v>-7.7777777777777777</v>
      </c>
      <c r="S1317" s="108"/>
      <c r="T1317" s="100">
        <v>103</v>
      </c>
      <c r="W1317" s="100" t="s">
        <v>357</v>
      </c>
      <c r="X1317" s="100">
        <v>6</v>
      </c>
      <c r="Y1317" s="100">
        <v>1</v>
      </c>
      <c r="Z1317" s="100">
        <v>1</v>
      </c>
      <c r="AA1317" s="100">
        <v>3</v>
      </c>
      <c r="AC1317" s="100" t="s">
        <v>357</v>
      </c>
      <c r="AD1317" s="100">
        <v>259</v>
      </c>
      <c r="AE1317" s="100">
        <v>181</v>
      </c>
      <c r="AF1317" s="100">
        <v>139</v>
      </c>
      <c r="AG1317" s="100">
        <v>110</v>
      </c>
      <c r="AJ1317" s="100" t="str">
        <f t="shared" si="852"/>
        <v>●</v>
      </c>
      <c r="AK1317" s="100" t="str">
        <f t="shared" si="846"/>
        <v>●</v>
      </c>
      <c r="AL1317" s="100" t="str">
        <f t="shared" si="855"/>
        <v>○</v>
      </c>
      <c r="AM1317" s="100" t="str">
        <f t="shared" si="848"/>
        <v>●</v>
      </c>
      <c r="AP1317" s="100" t="str">
        <f t="shared" si="853"/>
        <v>●</v>
      </c>
      <c r="AQ1317" s="100" t="str">
        <f t="shared" si="849"/>
        <v>●</v>
      </c>
      <c r="AR1317" s="100" t="str">
        <f t="shared" si="850"/>
        <v>●</v>
      </c>
      <c r="AS1317" s="100" t="str">
        <f t="shared" si="854"/>
        <v>●</v>
      </c>
    </row>
    <row r="1318" spans="2:45" s="100" customFormat="1" ht="14.25" customHeight="1">
      <c r="B1318" s="102" t="s">
        <v>125</v>
      </c>
      <c r="C1318" s="106">
        <v>1</v>
      </c>
      <c r="D1318" s="107">
        <v>3</v>
      </c>
      <c r="E1318" s="107">
        <v>3</v>
      </c>
      <c r="F1318" s="107" t="s">
        <v>313</v>
      </c>
      <c r="G1318" s="116">
        <f>第2表01元データ!AF43</f>
        <v>1</v>
      </c>
      <c r="H1318" s="107">
        <f t="shared" si="856"/>
        <v>1</v>
      </c>
      <c r="I1318" s="108" t="str">
        <f t="shared" si="857"/>
        <v>皆増</v>
      </c>
      <c r="J1318" s="102"/>
      <c r="K1318" s="114" t="s">
        <v>125</v>
      </c>
      <c r="L1318" s="106">
        <v>168</v>
      </c>
      <c r="M1318" s="107">
        <v>141</v>
      </c>
      <c r="N1318" s="107">
        <v>106</v>
      </c>
      <c r="O1318" s="107">
        <v>89</v>
      </c>
      <c r="P1318" s="116">
        <f>第2表01元データ!AG43</f>
        <v>91</v>
      </c>
      <c r="Q1318" s="107">
        <f t="shared" si="858"/>
        <v>2</v>
      </c>
      <c r="R1318" s="108">
        <f t="shared" si="859"/>
        <v>2.2471910112359552</v>
      </c>
      <c r="S1318" s="108"/>
      <c r="T1318" s="100">
        <v>104</v>
      </c>
      <c r="W1318" s="100" t="s">
        <v>358</v>
      </c>
      <c r="X1318" s="100">
        <v>3</v>
      </c>
      <c r="Y1318" s="100">
        <v>6</v>
      </c>
      <c r="Z1318" s="100">
        <v>1</v>
      </c>
      <c r="AA1318" s="100">
        <v>3</v>
      </c>
      <c r="AC1318" s="100" t="s">
        <v>358</v>
      </c>
      <c r="AD1318" s="100">
        <v>333</v>
      </c>
      <c r="AE1318" s="100">
        <v>238</v>
      </c>
      <c r="AF1318" s="100">
        <v>168</v>
      </c>
      <c r="AG1318" s="100">
        <v>141</v>
      </c>
      <c r="AJ1318" s="100" t="str">
        <f t="shared" si="852"/>
        <v>●</v>
      </c>
      <c r="AK1318" s="100" t="str">
        <f t="shared" si="846"/>
        <v>●</v>
      </c>
      <c r="AL1318" s="100" t="str">
        <f t="shared" si="855"/>
        <v>●</v>
      </c>
      <c r="AM1318" s="100" t="str">
        <f t="shared" si="848"/>
        <v>●</v>
      </c>
      <c r="AP1318" s="100" t="str">
        <f t="shared" si="853"/>
        <v>●</v>
      </c>
      <c r="AQ1318" s="100" t="str">
        <f t="shared" si="849"/>
        <v>●</v>
      </c>
      <c r="AR1318" s="100" t="str">
        <f t="shared" si="850"/>
        <v>●</v>
      </c>
      <c r="AS1318" s="100" t="str">
        <f t="shared" si="854"/>
        <v>●</v>
      </c>
    </row>
    <row r="1319" spans="2:45" s="100" customFormat="1" ht="14.25" customHeight="1">
      <c r="B1319" s="102" t="s">
        <v>126</v>
      </c>
      <c r="C1319" s="106">
        <v>2</v>
      </c>
      <c r="D1319" s="107">
        <v>2</v>
      </c>
      <c r="E1319" s="107">
        <v>1</v>
      </c>
      <c r="F1319" s="107">
        <v>1</v>
      </c>
      <c r="G1319" s="116">
        <f>第2表01元データ!AF44</f>
        <v>1</v>
      </c>
      <c r="H1319" s="107">
        <f t="shared" si="856"/>
        <v>0</v>
      </c>
      <c r="I1319" s="108">
        <f t="shared" si="857"/>
        <v>0</v>
      </c>
      <c r="J1319" s="102"/>
      <c r="K1319" s="114" t="s">
        <v>126</v>
      </c>
      <c r="L1319" s="106">
        <v>205</v>
      </c>
      <c r="M1319" s="107">
        <v>130</v>
      </c>
      <c r="N1319" s="107">
        <v>119</v>
      </c>
      <c r="O1319" s="107">
        <v>89</v>
      </c>
      <c r="P1319" s="116">
        <f>第2表01元データ!AG44</f>
        <v>64</v>
      </c>
      <c r="Q1319" s="107">
        <f t="shared" si="858"/>
        <v>-25</v>
      </c>
      <c r="R1319" s="108">
        <f t="shared" si="859"/>
        <v>-28.08988764044944</v>
      </c>
      <c r="S1319" s="108"/>
      <c r="T1319" s="100">
        <v>105</v>
      </c>
      <c r="W1319" s="100" t="s">
        <v>359</v>
      </c>
      <c r="X1319" s="100">
        <v>8</v>
      </c>
      <c r="Y1319" s="100">
        <v>3</v>
      </c>
      <c r="Z1319" s="100">
        <v>2</v>
      </c>
      <c r="AA1319" s="100">
        <v>2</v>
      </c>
      <c r="AC1319" s="100" t="s">
        <v>359</v>
      </c>
      <c r="AD1319" s="100">
        <v>210</v>
      </c>
      <c r="AE1319" s="100">
        <v>238</v>
      </c>
      <c r="AF1319" s="100">
        <v>205</v>
      </c>
      <c r="AG1319" s="100">
        <v>130</v>
      </c>
      <c r="AJ1319" s="100" t="str">
        <f t="shared" si="852"/>
        <v>●</v>
      </c>
      <c r="AK1319" s="100" t="str">
        <f t="shared" si="846"/>
        <v>●</v>
      </c>
      <c r="AL1319" s="100" t="str">
        <f t="shared" si="855"/>
        <v>●</v>
      </c>
      <c r="AM1319" s="100" t="str">
        <f t="shared" si="848"/>
        <v>●</v>
      </c>
      <c r="AP1319" s="100" t="str">
        <f t="shared" si="853"/>
        <v>●</v>
      </c>
      <c r="AQ1319" s="100" t="str">
        <f t="shared" si="849"/>
        <v>●</v>
      </c>
      <c r="AR1319" s="100" t="str">
        <f t="shared" si="850"/>
        <v>●</v>
      </c>
      <c r="AS1319" s="100" t="str">
        <f t="shared" si="854"/>
        <v>●</v>
      </c>
    </row>
    <row r="1320" spans="2:45" s="100" customFormat="1" ht="14.25" customHeight="1">
      <c r="B1320" s="102" t="s">
        <v>127</v>
      </c>
      <c r="C1320" s="106">
        <v>2</v>
      </c>
      <c r="D1320" s="107">
        <v>2</v>
      </c>
      <c r="E1320" s="107" t="s">
        <v>313</v>
      </c>
      <c r="F1320" s="107" t="s">
        <v>313</v>
      </c>
      <c r="G1320" s="116">
        <f>第2表01元データ!AF45</f>
        <v>1</v>
      </c>
      <c r="H1320" s="107">
        <f t="shared" si="856"/>
        <v>1</v>
      </c>
      <c r="I1320" s="108" t="str">
        <f t="shared" si="857"/>
        <v>皆増</v>
      </c>
      <c r="J1320" s="102"/>
      <c r="K1320" s="114" t="s">
        <v>127</v>
      </c>
      <c r="L1320" s="106">
        <v>197</v>
      </c>
      <c r="M1320" s="107">
        <v>174</v>
      </c>
      <c r="N1320" s="107">
        <v>122</v>
      </c>
      <c r="O1320" s="107">
        <v>89</v>
      </c>
      <c r="P1320" s="116">
        <f>第2表01元データ!AG45</f>
        <v>75</v>
      </c>
      <c r="Q1320" s="107">
        <f t="shared" si="858"/>
        <v>-14</v>
      </c>
      <c r="R1320" s="108">
        <f t="shared" si="859"/>
        <v>-15.730337078651685</v>
      </c>
      <c r="S1320" s="108"/>
      <c r="T1320" s="100">
        <v>106</v>
      </c>
      <c r="W1320" s="100" t="s">
        <v>360</v>
      </c>
      <c r="X1320" s="100">
        <v>6</v>
      </c>
      <c r="Y1320" s="100">
        <v>4</v>
      </c>
      <c r="Z1320" s="100">
        <v>2</v>
      </c>
      <c r="AA1320" s="100">
        <v>2</v>
      </c>
      <c r="AC1320" s="100" t="s">
        <v>360</v>
      </c>
      <c r="AD1320" s="100">
        <v>175</v>
      </c>
      <c r="AE1320" s="100">
        <v>175</v>
      </c>
      <c r="AF1320" s="100">
        <v>197</v>
      </c>
      <c r="AG1320" s="100">
        <v>174</v>
      </c>
      <c r="AJ1320" s="100" t="str">
        <f t="shared" si="852"/>
        <v>●</v>
      </c>
      <c r="AK1320" s="100" t="str">
        <f t="shared" si="846"/>
        <v>●</v>
      </c>
      <c r="AL1320" s="100" t="str">
        <f t="shared" si="855"/>
        <v>●</v>
      </c>
      <c r="AM1320" s="100" t="str">
        <f t="shared" si="848"/>
        <v>●</v>
      </c>
      <c r="AP1320" s="100" t="str">
        <f t="shared" si="853"/>
        <v>●</v>
      </c>
      <c r="AQ1320" s="100" t="str">
        <f t="shared" si="849"/>
        <v>●</v>
      </c>
      <c r="AR1320" s="100" t="str">
        <f t="shared" si="850"/>
        <v>●</v>
      </c>
      <c r="AS1320" s="100" t="str">
        <f t="shared" si="854"/>
        <v>●</v>
      </c>
    </row>
    <row r="1321" spans="2:45" s="100" customFormat="1" ht="14.25" customHeight="1">
      <c r="B1321" s="102" t="s">
        <v>128</v>
      </c>
      <c r="C1321" s="115">
        <v>2</v>
      </c>
      <c r="D1321" s="107">
        <v>3</v>
      </c>
      <c r="E1321" s="107" t="s">
        <v>313</v>
      </c>
      <c r="F1321" s="107">
        <v>3</v>
      </c>
      <c r="G1321" s="116">
        <f>第2表01元データ!AF46</f>
        <v>1</v>
      </c>
      <c r="H1321" s="107">
        <f t="shared" si="856"/>
        <v>-2</v>
      </c>
      <c r="I1321" s="108">
        <f t="shared" si="857"/>
        <v>-66.666666666666657</v>
      </c>
      <c r="J1321" s="102"/>
      <c r="K1321" s="114" t="s">
        <v>128</v>
      </c>
      <c r="L1321" s="106">
        <v>161</v>
      </c>
      <c r="M1321" s="107">
        <v>193</v>
      </c>
      <c r="N1321" s="107">
        <v>150</v>
      </c>
      <c r="O1321" s="107">
        <v>104</v>
      </c>
      <c r="P1321" s="116">
        <f>第2表01元データ!AG46</f>
        <v>69</v>
      </c>
      <c r="Q1321" s="107">
        <f t="shared" si="858"/>
        <v>-35</v>
      </c>
      <c r="R1321" s="108">
        <f t="shared" si="859"/>
        <v>-33.653846153846153</v>
      </c>
      <c r="S1321" s="108"/>
      <c r="T1321" s="100">
        <v>107</v>
      </c>
      <c r="W1321" s="100" t="s">
        <v>361</v>
      </c>
      <c r="X1321" s="100" t="s">
        <v>313</v>
      </c>
      <c r="Y1321" s="100">
        <v>4</v>
      </c>
      <c r="Z1321" s="100">
        <v>2</v>
      </c>
      <c r="AA1321" s="100">
        <v>3</v>
      </c>
      <c r="AC1321" s="100" t="s">
        <v>361</v>
      </c>
      <c r="AD1321" s="100">
        <v>191</v>
      </c>
      <c r="AE1321" s="100">
        <v>172</v>
      </c>
      <c r="AF1321" s="100">
        <v>161</v>
      </c>
      <c r="AG1321" s="100">
        <v>193</v>
      </c>
      <c r="AJ1321" s="100" t="str">
        <f t="shared" si="852"/>
        <v>●</v>
      </c>
      <c r="AK1321" s="100" t="str">
        <f t="shared" si="846"/>
        <v>●</v>
      </c>
      <c r="AL1321" s="100" t="str">
        <f t="shared" si="855"/>
        <v>●</v>
      </c>
      <c r="AM1321" s="100" t="str">
        <f t="shared" si="848"/>
        <v>○</v>
      </c>
      <c r="AP1321" s="100" t="str">
        <f t="shared" si="853"/>
        <v>●</v>
      </c>
      <c r="AQ1321" s="100" t="str">
        <f t="shared" si="849"/>
        <v>●</v>
      </c>
      <c r="AR1321" s="100" t="str">
        <f t="shared" si="850"/>
        <v>●</v>
      </c>
      <c r="AS1321" s="100" t="str">
        <f t="shared" si="854"/>
        <v>●</v>
      </c>
    </row>
    <row r="1322" spans="2:45" s="100" customFormat="1" ht="14.25" customHeight="1">
      <c r="B1322" s="102" t="s">
        <v>129</v>
      </c>
      <c r="C1322" s="106">
        <v>5</v>
      </c>
      <c r="D1322" s="107">
        <v>1</v>
      </c>
      <c r="E1322" s="107">
        <v>1</v>
      </c>
      <c r="F1322" s="107" t="s">
        <v>313</v>
      </c>
      <c r="G1322" s="116">
        <f>第2表01元データ!AF47</f>
        <v>2</v>
      </c>
      <c r="H1322" s="107">
        <f t="shared" si="856"/>
        <v>2</v>
      </c>
      <c r="I1322" s="108" t="str">
        <f t="shared" si="857"/>
        <v>皆増</v>
      </c>
      <c r="J1322" s="102"/>
      <c r="K1322" s="114" t="s">
        <v>129</v>
      </c>
      <c r="L1322" s="106">
        <v>128</v>
      </c>
      <c r="M1322" s="107">
        <v>146</v>
      </c>
      <c r="N1322" s="107">
        <v>173</v>
      </c>
      <c r="O1322" s="107">
        <v>129</v>
      </c>
      <c r="P1322" s="116">
        <f>第2表01元データ!AG47</f>
        <v>80</v>
      </c>
      <c r="Q1322" s="107">
        <f t="shared" si="858"/>
        <v>-49</v>
      </c>
      <c r="R1322" s="108">
        <f t="shared" si="859"/>
        <v>-37.984496124031011</v>
      </c>
      <c r="S1322" s="108"/>
      <c r="T1322" s="100">
        <v>108</v>
      </c>
      <c r="W1322" s="100" t="s">
        <v>362</v>
      </c>
      <c r="X1322" s="100">
        <v>5</v>
      </c>
      <c r="Y1322" s="100">
        <v>2</v>
      </c>
      <c r="Z1322" s="100">
        <v>5</v>
      </c>
      <c r="AA1322" s="100">
        <v>1</v>
      </c>
      <c r="AC1322" s="100" t="s">
        <v>362</v>
      </c>
      <c r="AD1322" s="100">
        <v>223</v>
      </c>
      <c r="AE1322" s="100">
        <v>161</v>
      </c>
      <c r="AF1322" s="100">
        <v>128</v>
      </c>
      <c r="AG1322" s="100">
        <v>146</v>
      </c>
      <c r="AJ1322" s="100" t="str">
        <f t="shared" si="852"/>
        <v>○</v>
      </c>
      <c r="AK1322" s="100" t="str">
        <f t="shared" si="846"/>
        <v>●</v>
      </c>
      <c r="AL1322" s="100" t="str">
        <f t="shared" si="855"/>
        <v>●</v>
      </c>
      <c r="AM1322" s="100" t="str">
        <f t="shared" si="848"/>
        <v>●</v>
      </c>
      <c r="AP1322" s="100" t="str">
        <f t="shared" si="853"/>
        <v>●</v>
      </c>
      <c r="AQ1322" s="100" t="str">
        <f t="shared" si="849"/>
        <v>●</v>
      </c>
      <c r="AR1322" s="100" t="str">
        <f t="shared" si="850"/>
        <v>●</v>
      </c>
      <c r="AS1322" s="100" t="str">
        <f t="shared" si="854"/>
        <v>●</v>
      </c>
    </row>
    <row r="1323" spans="2:45" s="100" customFormat="1" ht="14.25" customHeight="1">
      <c r="B1323" s="102" t="s">
        <v>130</v>
      </c>
      <c r="C1323" s="106">
        <v>1</v>
      </c>
      <c r="D1323" s="107">
        <v>3</v>
      </c>
      <c r="E1323" s="107">
        <v>1</v>
      </c>
      <c r="F1323" s="107">
        <v>1</v>
      </c>
      <c r="G1323" s="116" t="str">
        <f>第2表01元データ!AF48</f>
        <v>-</v>
      </c>
      <c r="H1323" s="107">
        <f t="shared" si="856"/>
        <v>-1</v>
      </c>
      <c r="I1323" s="108" t="str">
        <f t="shared" si="857"/>
        <v>皆減</v>
      </c>
      <c r="J1323" s="102"/>
      <c r="K1323" s="114" t="s">
        <v>130</v>
      </c>
      <c r="L1323" s="106">
        <v>157</v>
      </c>
      <c r="M1323" s="107">
        <v>116</v>
      </c>
      <c r="N1323" s="107">
        <v>139</v>
      </c>
      <c r="O1323" s="107">
        <v>151</v>
      </c>
      <c r="P1323" s="116">
        <f>第2表01元データ!AG48</f>
        <v>130</v>
      </c>
      <c r="Q1323" s="107">
        <f t="shared" si="858"/>
        <v>-21</v>
      </c>
      <c r="R1323" s="108">
        <f t="shared" si="859"/>
        <v>-13.90728476821192</v>
      </c>
      <c r="S1323" s="108"/>
      <c r="T1323" s="100">
        <v>109</v>
      </c>
      <c r="W1323" s="100" t="s">
        <v>363</v>
      </c>
      <c r="X1323" s="100">
        <v>7</v>
      </c>
      <c r="Y1323" s="100">
        <v>6</v>
      </c>
      <c r="Z1323" s="100">
        <v>1</v>
      </c>
      <c r="AA1323" s="100">
        <v>3</v>
      </c>
      <c r="AC1323" s="100" t="s">
        <v>363</v>
      </c>
      <c r="AD1323" s="100">
        <v>310</v>
      </c>
      <c r="AE1323" s="100">
        <v>212</v>
      </c>
      <c r="AF1323" s="100">
        <v>157</v>
      </c>
      <c r="AG1323" s="100">
        <v>116</v>
      </c>
      <c r="AJ1323" s="100" t="str">
        <f t="shared" si="852"/>
        <v>●</v>
      </c>
      <c r="AK1323" s="100" t="str">
        <f t="shared" si="846"/>
        <v>●</v>
      </c>
      <c r="AL1323" s="100" t="str">
        <f>IF(E1323=Z1323,"○","●")</f>
        <v>○</v>
      </c>
      <c r="AM1323" s="100" t="str">
        <f t="shared" si="848"/>
        <v>●</v>
      </c>
      <c r="AP1323" s="100" t="str">
        <f t="shared" si="853"/>
        <v>●</v>
      </c>
      <c r="AQ1323" s="100" t="str">
        <f t="shared" si="849"/>
        <v>●</v>
      </c>
      <c r="AR1323" s="100" t="str">
        <f t="shared" si="850"/>
        <v>●</v>
      </c>
      <c r="AS1323" s="100" t="str">
        <f t="shared" si="854"/>
        <v>●</v>
      </c>
    </row>
    <row r="1324" spans="2:45" s="100" customFormat="1" ht="14.25" customHeight="1">
      <c r="B1324" s="102" t="s">
        <v>131</v>
      </c>
      <c r="C1324" s="106">
        <v>5</v>
      </c>
      <c r="D1324" s="107">
        <v>2</v>
      </c>
      <c r="E1324" s="107">
        <v>3</v>
      </c>
      <c r="F1324" s="107">
        <v>1</v>
      </c>
      <c r="G1324" s="116">
        <f>第2表01元データ!AF49</f>
        <v>1</v>
      </c>
      <c r="H1324" s="107">
        <f t="shared" si="856"/>
        <v>0</v>
      </c>
      <c r="I1324" s="108">
        <f t="shared" si="857"/>
        <v>0</v>
      </c>
      <c r="J1324" s="102"/>
      <c r="K1324" s="114" t="s">
        <v>131</v>
      </c>
      <c r="L1324" s="106">
        <v>190</v>
      </c>
      <c r="M1324" s="107">
        <v>154</v>
      </c>
      <c r="N1324" s="107">
        <v>134</v>
      </c>
      <c r="O1324" s="107">
        <v>130</v>
      </c>
      <c r="P1324" s="116">
        <f>第2表01元データ!AG49</f>
        <v>156</v>
      </c>
      <c r="Q1324" s="107">
        <f t="shared" si="858"/>
        <v>26</v>
      </c>
      <c r="R1324" s="108">
        <f t="shared" si="859"/>
        <v>20</v>
      </c>
      <c r="S1324" s="108"/>
      <c r="T1324" s="100">
        <v>110</v>
      </c>
      <c r="W1324" s="100" t="s">
        <v>364</v>
      </c>
      <c r="X1324" s="100">
        <v>5</v>
      </c>
      <c r="Y1324" s="100">
        <v>3</v>
      </c>
      <c r="Z1324" s="100">
        <v>5</v>
      </c>
      <c r="AA1324" s="100">
        <v>2</v>
      </c>
      <c r="AC1324" s="100" t="s">
        <v>364</v>
      </c>
      <c r="AD1324" s="100">
        <v>245</v>
      </c>
      <c r="AE1324" s="100">
        <v>307</v>
      </c>
      <c r="AF1324" s="100">
        <v>190</v>
      </c>
      <c r="AG1324" s="100">
        <v>154</v>
      </c>
      <c r="AJ1324" s="100" t="str">
        <f t="shared" si="852"/>
        <v>○</v>
      </c>
      <c r="AK1324" s="100" t="str">
        <f t="shared" si="846"/>
        <v>●</v>
      </c>
      <c r="AL1324" s="100" t="str">
        <f t="shared" ref="AL1324:AL1332" si="860">IF(E1324=Z1324,"○","●")</f>
        <v>●</v>
      </c>
      <c r="AM1324" s="100" t="str">
        <f t="shared" si="848"/>
        <v>●</v>
      </c>
      <c r="AP1324" s="100" t="str">
        <f t="shared" si="853"/>
        <v>●</v>
      </c>
      <c r="AQ1324" s="100" t="str">
        <f t="shared" si="849"/>
        <v>●</v>
      </c>
      <c r="AR1324" s="100" t="str">
        <f t="shared" si="850"/>
        <v>●</v>
      </c>
      <c r="AS1324" s="100" t="str">
        <f t="shared" si="854"/>
        <v>●</v>
      </c>
    </row>
    <row r="1325" spans="2:45" s="100" customFormat="1" ht="14.25" customHeight="1">
      <c r="B1325" s="102" t="s">
        <v>132</v>
      </c>
      <c r="C1325" s="106">
        <v>6</v>
      </c>
      <c r="D1325" s="107">
        <v>4</v>
      </c>
      <c r="E1325" s="107">
        <v>1</v>
      </c>
      <c r="F1325" s="107">
        <v>2</v>
      </c>
      <c r="G1325" s="116">
        <f>第2表01元データ!AF50</f>
        <v>1</v>
      </c>
      <c r="H1325" s="107">
        <f t="shared" si="856"/>
        <v>-1</v>
      </c>
      <c r="I1325" s="108">
        <f t="shared" si="857"/>
        <v>-50</v>
      </c>
      <c r="J1325" s="102"/>
      <c r="K1325" s="114" t="s">
        <v>132</v>
      </c>
      <c r="L1325" s="106">
        <v>298</v>
      </c>
      <c r="M1325" s="107">
        <v>161</v>
      </c>
      <c r="N1325" s="107">
        <v>151</v>
      </c>
      <c r="O1325" s="107">
        <v>123</v>
      </c>
      <c r="P1325" s="116">
        <f>第2表01元データ!AG50</f>
        <v>144</v>
      </c>
      <c r="Q1325" s="107">
        <f t="shared" si="858"/>
        <v>21</v>
      </c>
      <c r="R1325" s="108">
        <f t="shared" si="859"/>
        <v>17.073170731707318</v>
      </c>
      <c r="S1325" s="108"/>
      <c r="T1325" s="100">
        <v>111</v>
      </c>
      <c r="W1325" s="100" t="s">
        <v>365</v>
      </c>
      <c r="X1325" s="100">
        <v>7</v>
      </c>
      <c r="Y1325" s="100">
        <v>3</v>
      </c>
      <c r="Z1325" s="100">
        <v>6</v>
      </c>
      <c r="AA1325" s="100">
        <v>4</v>
      </c>
      <c r="AC1325" s="100" t="s">
        <v>365</v>
      </c>
      <c r="AD1325" s="100">
        <v>231</v>
      </c>
      <c r="AE1325" s="100">
        <v>223</v>
      </c>
      <c r="AF1325" s="100">
        <v>298</v>
      </c>
      <c r="AG1325" s="100">
        <v>161</v>
      </c>
      <c r="AJ1325" s="100" t="str">
        <f t="shared" si="852"/>
        <v>●</v>
      </c>
      <c r="AK1325" s="100" t="str">
        <f t="shared" si="846"/>
        <v>●</v>
      </c>
      <c r="AL1325" s="100" t="str">
        <f t="shared" si="860"/>
        <v>●</v>
      </c>
      <c r="AM1325" s="100" t="str">
        <f t="shared" si="848"/>
        <v>●</v>
      </c>
      <c r="AP1325" s="100" t="str">
        <f t="shared" si="853"/>
        <v>●</v>
      </c>
      <c r="AQ1325" s="100" t="str">
        <f t="shared" si="849"/>
        <v>●</v>
      </c>
      <c r="AR1325" s="100" t="str">
        <f t="shared" si="850"/>
        <v>●</v>
      </c>
      <c r="AS1325" s="100" t="str">
        <f t="shared" si="854"/>
        <v>●</v>
      </c>
    </row>
    <row r="1326" spans="2:45" s="100" customFormat="1" ht="14.25" customHeight="1">
      <c r="B1326" s="102" t="s">
        <v>133</v>
      </c>
      <c r="C1326" s="106">
        <v>2</v>
      </c>
      <c r="D1326" s="107">
        <v>5</v>
      </c>
      <c r="E1326" s="107">
        <v>5</v>
      </c>
      <c r="F1326" s="107">
        <v>1</v>
      </c>
      <c r="G1326" s="116">
        <f>第2表01元データ!AF51</f>
        <v>1</v>
      </c>
      <c r="H1326" s="107">
        <f t="shared" si="856"/>
        <v>0</v>
      </c>
      <c r="I1326" s="108">
        <f t="shared" si="857"/>
        <v>0</v>
      </c>
      <c r="J1326" s="102"/>
      <c r="K1326" s="114" t="s">
        <v>133</v>
      </c>
      <c r="L1326" s="106">
        <v>217</v>
      </c>
      <c r="M1326" s="107">
        <v>290</v>
      </c>
      <c r="N1326" s="107">
        <v>161</v>
      </c>
      <c r="O1326" s="107">
        <v>140</v>
      </c>
      <c r="P1326" s="116">
        <f>第2表01元データ!AG51</f>
        <v>130</v>
      </c>
      <c r="Q1326" s="107">
        <f t="shared" si="858"/>
        <v>-10</v>
      </c>
      <c r="R1326" s="108">
        <f t="shared" si="859"/>
        <v>-7.1428571428571423</v>
      </c>
      <c r="S1326" s="108"/>
      <c r="T1326" s="100">
        <v>112</v>
      </c>
      <c r="W1326" s="100" t="s">
        <v>366</v>
      </c>
      <c r="X1326" s="100">
        <v>11</v>
      </c>
      <c r="Y1326" s="100">
        <v>4</v>
      </c>
      <c r="Z1326" s="100">
        <v>2</v>
      </c>
      <c r="AA1326" s="100">
        <v>5</v>
      </c>
      <c r="AC1326" s="100" t="s">
        <v>366</v>
      </c>
      <c r="AD1326" s="100">
        <v>275</v>
      </c>
      <c r="AE1326" s="100">
        <v>231</v>
      </c>
      <c r="AF1326" s="100">
        <v>217</v>
      </c>
      <c r="AG1326" s="100">
        <v>290</v>
      </c>
      <c r="AJ1326" s="100" t="str">
        <f t="shared" si="852"/>
        <v>●</v>
      </c>
      <c r="AK1326" s="100" t="str">
        <f t="shared" si="846"/>
        <v>●</v>
      </c>
      <c r="AL1326" s="100" t="str">
        <f t="shared" si="860"/>
        <v>●</v>
      </c>
      <c r="AM1326" s="100" t="str">
        <f t="shared" si="848"/>
        <v>●</v>
      </c>
      <c r="AP1326" s="100" t="str">
        <f t="shared" si="853"/>
        <v>●</v>
      </c>
      <c r="AQ1326" s="100" t="str">
        <f t="shared" si="849"/>
        <v>●</v>
      </c>
      <c r="AR1326" s="100" t="str">
        <f t="shared" si="850"/>
        <v>●</v>
      </c>
      <c r="AS1326" s="100" t="str">
        <f t="shared" si="854"/>
        <v>●</v>
      </c>
    </row>
    <row r="1327" spans="2:45" s="100" customFormat="1" ht="14.25" customHeight="1">
      <c r="B1327" s="102" t="s">
        <v>134</v>
      </c>
      <c r="C1327" s="106">
        <v>6</v>
      </c>
      <c r="D1327" s="107">
        <v>4</v>
      </c>
      <c r="E1327" s="107">
        <v>4</v>
      </c>
      <c r="F1327" s="107">
        <v>4</v>
      </c>
      <c r="G1327" s="116">
        <f>第2表01元データ!AF52</f>
        <v>2</v>
      </c>
      <c r="H1327" s="107">
        <f t="shared" si="856"/>
        <v>-2</v>
      </c>
      <c r="I1327" s="108">
        <f t="shared" si="857"/>
        <v>-50</v>
      </c>
      <c r="J1327" s="102"/>
      <c r="K1327" s="114" t="s">
        <v>134</v>
      </c>
      <c r="L1327" s="106">
        <v>194</v>
      </c>
      <c r="M1327" s="107">
        <v>209</v>
      </c>
      <c r="N1327" s="107">
        <v>282</v>
      </c>
      <c r="O1327" s="107">
        <v>154</v>
      </c>
      <c r="P1327" s="116">
        <f>第2表01元データ!AG52</f>
        <v>137</v>
      </c>
      <c r="Q1327" s="107">
        <f t="shared" si="858"/>
        <v>-17</v>
      </c>
      <c r="R1327" s="108">
        <f t="shared" si="859"/>
        <v>-11.038961038961039</v>
      </c>
      <c r="S1327" s="108"/>
      <c r="T1327" s="100">
        <v>113</v>
      </c>
      <c r="W1327" s="100" t="s">
        <v>367</v>
      </c>
      <c r="X1327" s="100">
        <v>6</v>
      </c>
      <c r="Y1327" s="100">
        <v>8</v>
      </c>
      <c r="Z1327" s="100">
        <v>6</v>
      </c>
      <c r="AA1327" s="100">
        <v>4</v>
      </c>
      <c r="AC1327" s="100" t="s">
        <v>367</v>
      </c>
      <c r="AD1327" s="100">
        <v>284</v>
      </c>
      <c r="AE1327" s="100">
        <v>260</v>
      </c>
      <c r="AF1327" s="100">
        <v>194</v>
      </c>
      <c r="AG1327" s="100">
        <v>209</v>
      </c>
      <c r="AJ1327" s="100" t="str">
        <f t="shared" si="852"/>
        <v>○</v>
      </c>
      <c r="AK1327" s="100" t="str">
        <f t="shared" si="846"/>
        <v>●</v>
      </c>
      <c r="AL1327" s="100" t="str">
        <f t="shared" si="860"/>
        <v>●</v>
      </c>
      <c r="AM1327" s="100" t="str">
        <f t="shared" si="848"/>
        <v>○</v>
      </c>
      <c r="AP1327" s="100" t="str">
        <f t="shared" si="853"/>
        <v>●</v>
      </c>
      <c r="AQ1327" s="100" t="str">
        <f t="shared" si="849"/>
        <v>●</v>
      </c>
      <c r="AR1327" s="100" t="str">
        <f t="shared" si="850"/>
        <v>●</v>
      </c>
      <c r="AS1327" s="100" t="str">
        <f t="shared" si="854"/>
        <v>●</v>
      </c>
    </row>
    <row r="1328" spans="2:45" s="100" customFormat="1" ht="14.25" customHeight="1">
      <c r="B1328" s="102" t="s">
        <v>135</v>
      </c>
      <c r="C1328" s="106">
        <v>7</v>
      </c>
      <c r="D1328" s="107">
        <v>3</v>
      </c>
      <c r="E1328" s="107">
        <v>4</v>
      </c>
      <c r="F1328" s="107">
        <v>5</v>
      </c>
      <c r="G1328" s="116">
        <f>第2表01元データ!AF53</f>
        <v>3</v>
      </c>
      <c r="H1328" s="107">
        <f t="shared" si="856"/>
        <v>-2</v>
      </c>
      <c r="I1328" s="108">
        <f t="shared" si="857"/>
        <v>-40</v>
      </c>
      <c r="J1328" s="102"/>
      <c r="K1328" s="114" t="s">
        <v>135</v>
      </c>
      <c r="L1328" s="106">
        <v>224</v>
      </c>
      <c r="M1328" s="107">
        <v>174</v>
      </c>
      <c r="N1328" s="107">
        <v>199</v>
      </c>
      <c r="O1328" s="107">
        <v>260</v>
      </c>
      <c r="P1328" s="116">
        <f>第2表01元データ!AG53</f>
        <v>156</v>
      </c>
      <c r="Q1328" s="107">
        <f t="shared" si="858"/>
        <v>-104</v>
      </c>
      <c r="R1328" s="108">
        <f t="shared" si="859"/>
        <v>-40</v>
      </c>
      <c r="S1328" s="108"/>
      <c r="T1328" s="100">
        <v>114</v>
      </c>
      <c r="W1328" s="100" t="s">
        <v>368</v>
      </c>
      <c r="X1328" s="100">
        <v>4</v>
      </c>
      <c r="Y1328" s="100">
        <v>6</v>
      </c>
      <c r="Z1328" s="100">
        <v>7</v>
      </c>
      <c r="AA1328" s="100">
        <v>3</v>
      </c>
      <c r="AC1328" s="100" t="s">
        <v>368</v>
      </c>
      <c r="AD1328" s="100">
        <v>221</v>
      </c>
      <c r="AE1328" s="100">
        <v>242</v>
      </c>
      <c r="AF1328" s="100">
        <v>224</v>
      </c>
      <c r="AG1328" s="100">
        <v>174</v>
      </c>
      <c r="AJ1328" s="100" t="str">
        <f t="shared" si="852"/>
        <v>●</v>
      </c>
      <c r="AK1328" s="100" t="str">
        <f t="shared" si="846"/>
        <v>●</v>
      </c>
      <c r="AL1328" s="100" t="str">
        <f t="shared" si="860"/>
        <v>●</v>
      </c>
      <c r="AM1328" s="100" t="str">
        <f t="shared" si="848"/>
        <v>●</v>
      </c>
      <c r="AP1328" s="100" t="str">
        <f t="shared" si="853"/>
        <v>●</v>
      </c>
      <c r="AQ1328" s="100" t="str">
        <f t="shared" si="849"/>
        <v>●</v>
      </c>
      <c r="AR1328" s="100" t="str">
        <f t="shared" si="850"/>
        <v>●</v>
      </c>
      <c r="AS1328" s="100" t="str">
        <f t="shared" si="854"/>
        <v>●</v>
      </c>
    </row>
    <row r="1329" spans="2:45" s="100" customFormat="1" ht="14.25" customHeight="1">
      <c r="B1329" s="102" t="s">
        <v>136</v>
      </c>
      <c r="C1329" s="106">
        <v>3</v>
      </c>
      <c r="D1329" s="107">
        <v>6</v>
      </c>
      <c r="E1329" s="107">
        <v>3</v>
      </c>
      <c r="F1329" s="107">
        <v>3</v>
      </c>
      <c r="G1329" s="116">
        <f>第2表01元データ!AF54</f>
        <v>2</v>
      </c>
      <c r="H1329" s="107">
        <f t="shared" si="856"/>
        <v>-1</v>
      </c>
      <c r="I1329" s="108">
        <f t="shared" si="857"/>
        <v>-33.333333333333329</v>
      </c>
      <c r="J1329" s="102"/>
      <c r="K1329" s="114" t="s">
        <v>136</v>
      </c>
      <c r="L1329" s="106">
        <v>189</v>
      </c>
      <c r="M1329" s="107">
        <v>187</v>
      </c>
      <c r="N1329" s="107">
        <v>148</v>
      </c>
      <c r="O1329" s="107">
        <v>171</v>
      </c>
      <c r="P1329" s="116">
        <f>第2表01元データ!AG54</f>
        <v>224</v>
      </c>
      <c r="Q1329" s="107">
        <f t="shared" si="858"/>
        <v>53</v>
      </c>
      <c r="R1329" s="108">
        <f t="shared" si="859"/>
        <v>30.994152046783626</v>
      </c>
      <c r="S1329" s="108"/>
      <c r="T1329" s="100">
        <v>115</v>
      </c>
      <c r="W1329" s="100" t="s">
        <v>369</v>
      </c>
      <c r="X1329" s="100">
        <v>6</v>
      </c>
      <c r="Y1329" s="100">
        <v>4</v>
      </c>
      <c r="Z1329" s="100">
        <v>3</v>
      </c>
      <c r="AA1329" s="100">
        <v>6</v>
      </c>
      <c r="AC1329" s="100" t="s">
        <v>369</v>
      </c>
      <c r="AD1329" s="100">
        <v>140</v>
      </c>
      <c r="AE1329" s="100">
        <v>164</v>
      </c>
      <c r="AF1329" s="100">
        <v>189</v>
      </c>
      <c r="AG1329" s="100">
        <v>187</v>
      </c>
      <c r="AJ1329" s="100" t="str">
        <f t="shared" si="852"/>
        <v>●</v>
      </c>
      <c r="AK1329" s="100" t="str">
        <f t="shared" si="846"/>
        <v>●</v>
      </c>
      <c r="AL1329" s="100" t="str">
        <f t="shared" si="860"/>
        <v>○</v>
      </c>
      <c r="AM1329" s="100" t="str">
        <f t="shared" si="848"/>
        <v>●</v>
      </c>
      <c r="AP1329" s="100" t="str">
        <f t="shared" si="853"/>
        <v>●</v>
      </c>
      <c r="AQ1329" s="100" t="str">
        <f t="shared" si="849"/>
        <v>●</v>
      </c>
      <c r="AR1329" s="100" t="str">
        <f t="shared" si="850"/>
        <v>●</v>
      </c>
      <c r="AS1329" s="100" t="str">
        <f t="shared" si="854"/>
        <v>●</v>
      </c>
    </row>
    <row r="1330" spans="2:45" s="100" customFormat="1" ht="14.25" customHeight="1">
      <c r="B1330" s="102" t="s">
        <v>137</v>
      </c>
      <c r="C1330" s="106">
        <v>2</v>
      </c>
      <c r="D1330" s="107">
        <v>3</v>
      </c>
      <c r="E1330" s="107">
        <v>2</v>
      </c>
      <c r="F1330" s="107">
        <v>4</v>
      </c>
      <c r="G1330" s="116">
        <f>第2表01元データ!AF55</f>
        <v>1</v>
      </c>
      <c r="H1330" s="107">
        <f t="shared" si="856"/>
        <v>-3</v>
      </c>
      <c r="I1330" s="108">
        <f t="shared" si="857"/>
        <v>-75</v>
      </c>
      <c r="J1330" s="102"/>
      <c r="K1330" s="114" t="s">
        <v>137</v>
      </c>
      <c r="L1330" s="106">
        <v>130</v>
      </c>
      <c r="M1330" s="107">
        <v>157</v>
      </c>
      <c r="N1330" s="107">
        <v>155</v>
      </c>
      <c r="O1330" s="107">
        <v>130</v>
      </c>
      <c r="P1330" s="116">
        <f>第2表01元データ!AG55</f>
        <v>139</v>
      </c>
      <c r="Q1330" s="107">
        <f t="shared" si="858"/>
        <v>9</v>
      </c>
      <c r="R1330" s="108">
        <f t="shared" si="859"/>
        <v>6.9230769230769234</v>
      </c>
      <c r="S1330" s="108"/>
      <c r="T1330" s="100">
        <v>116</v>
      </c>
      <c r="W1330" s="100" t="s">
        <v>370</v>
      </c>
      <c r="X1330" s="100">
        <v>8</v>
      </c>
      <c r="Y1330" s="100">
        <v>5</v>
      </c>
      <c r="Z1330" s="100">
        <v>2</v>
      </c>
      <c r="AA1330" s="100">
        <v>3</v>
      </c>
      <c r="AC1330" s="100" t="s">
        <v>370</v>
      </c>
      <c r="AD1330" s="100">
        <v>112</v>
      </c>
      <c r="AE1330" s="100">
        <v>115</v>
      </c>
      <c r="AF1330" s="100">
        <v>130</v>
      </c>
      <c r="AG1330" s="100">
        <v>157</v>
      </c>
      <c r="AJ1330" s="100" t="str">
        <f t="shared" si="852"/>
        <v>●</v>
      </c>
      <c r="AK1330" s="100" t="str">
        <f t="shared" si="846"/>
        <v>●</v>
      </c>
      <c r="AL1330" s="100" t="str">
        <f t="shared" si="860"/>
        <v>○</v>
      </c>
      <c r="AM1330" s="100" t="str">
        <f t="shared" si="848"/>
        <v>●</v>
      </c>
      <c r="AP1330" s="100" t="str">
        <f t="shared" si="853"/>
        <v>●</v>
      </c>
      <c r="AQ1330" s="100" t="str">
        <f t="shared" si="849"/>
        <v>●</v>
      </c>
      <c r="AR1330" s="100" t="str">
        <f t="shared" si="850"/>
        <v>●</v>
      </c>
      <c r="AS1330" s="100" t="str">
        <f t="shared" si="854"/>
        <v>●</v>
      </c>
    </row>
    <row r="1331" spans="2:45" s="100" customFormat="1" ht="14.25" customHeight="1">
      <c r="B1331" s="102" t="s">
        <v>138</v>
      </c>
      <c r="C1331" s="106">
        <v>3</v>
      </c>
      <c r="D1331" s="107">
        <v>2</v>
      </c>
      <c r="E1331" s="107" t="s">
        <v>313</v>
      </c>
      <c r="F1331" s="107">
        <v>2</v>
      </c>
      <c r="G1331" s="116">
        <f>第2表01元データ!AF56</f>
        <v>2</v>
      </c>
      <c r="H1331" s="107">
        <f t="shared" si="856"/>
        <v>0</v>
      </c>
      <c r="I1331" s="108">
        <f t="shared" si="857"/>
        <v>0</v>
      </c>
      <c r="J1331" s="102"/>
      <c r="K1331" s="114" t="s">
        <v>138</v>
      </c>
      <c r="L1331" s="106">
        <v>64</v>
      </c>
      <c r="M1331" s="107">
        <v>92</v>
      </c>
      <c r="N1331" s="107">
        <v>111</v>
      </c>
      <c r="O1331" s="107">
        <v>126</v>
      </c>
      <c r="P1331" s="116">
        <f>第2表01元データ!AG56</f>
        <v>98</v>
      </c>
      <c r="Q1331" s="107">
        <f t="shared" si="858"/>
        <v>-28</v>
      </c>
      <c r="R1331" s="108">
        <f t="shared" si="859"/>
        <v>-22.222222222222221</v>
      </c>
      <c r="S1331" s="108"/>
      <c r="T1331" s="100">
        <v>117</v>
      </c>
      <c r="W1331" s="100" t="s">
        <v>371</v>
      </c>
      <c r="X1331" s="100">
        <v>5</v>
      </c>
      <c r="Y1331" s="100">
        <v>6</v>
      </c>
      <c r="Z1331" s="100">
        <v>3</v>
      </c>
      <c r="AA1331" s="100">
        <v>2</v>
      </c>
      <c r="AC1331" s="100" t="s">
        <v>371</v>
      </c>
      <c r="AD1331" s="100">
        <v>55</v>
      </c>
      <c r="AE1331" s="100">
        <v>77</v>
      </c>
      <c r="AF1331" s="100">
        <v>64</v>
      </c>
      <c r="AG1331" s="100">
        <v>92</v>
      </c>
      <c r="AJ1331" s="100" t="str">
        <f t="shared" si="852"/>
        <v>●</v>
      </c>
      <c r="AK1331" s="100" t="str">
        <f t="shared" si="846"/>
        <v>●</v>
      </c>
      <c r="AL1331" s="100" t="str">
        <f t="shared" si="860"/>
        <v>●</v>
      </c>
      <c r="AM1331" s="100" t="str">
        <f t="shared" si="848"/>
        <v>○</v>
      </c>
      <c r="AP1331" s="100" t="str">
        <f t="shared" si="853"/>
        <v>●</v>
      </c>
      <c r="AQ1331" s="100" t="str">
        <f t="shared" si="849"/>
        <v>●</v>
      </c>
      <c r="AR1331" s="100" t="str">
        <f t="shared" si="850"/>
        <v>●</v>
      </c>
      <c r="AS1331" s="100" t="str">
        <f t="shared" si="854"/>
        <v>●</v>
      </c>
    </row>
    <row r="1332" spans="2:45" s="100" customFormat="1" ht="14.25" customHeight="1">
      <c r="B1332" s="102" t="s">
        <v>110</v>
      </c>
      <c r="C1332" s="106">
        <v>3</v>
      </c>
      <c r="D1332" s="116">
        <v>3</v>
      </c>
      <c r="E1332" s="107">
        <v>1</v>
      </c>
      <c r="F1332" s="107" t="s">
        <v>313</v>
      </c>
      <c r="G1332" s="116" t="str">
        <f>第2表01元データ!AF57</f>
        <v>-</v>
      </c>
      <c r="H1332" s="107" t="str">
        <f t="shared" si="856"/>
        <v>-</v>
      </c>
      <c r="I1332" s="108" t="str">
        <f t="shared" si="857"/>
        <v>-</v>
      </c>
      <c r="J1332" s="102"/>
      <c r="K1332" s="114" t="s">
        <v>110</v>
      </c>
      <c r="L1332" s="106">
        <v>45</v>
      </c>
      <c r="M1332" s="107">
        <v>50</v>
      </c>
      <c r="N1332" s="107">
        <v>69</v>
      </c>
      <c r="O1332" s="107">
        <v>70</v>
      </c>
      <c r="P1332" s="116">
        <f>第2表01元データ!AG57</f>
        <v>105</v>
      </c>
      <c r="Q1332" s="107">
        <f t="shared" si="858"/>
        <v>35</v>
      </c>
      <c r="R1332" s="108">
        <f t="shared" si="859"/>
        <v>50</v>
      </c>
      <c r="S1332" s="108"/>
      <c r="T1332" s="100">
        <v>118</v>
      </c>
      <c r="W1332" s="100" t="s">
        <v>378</v>
      </c>
      <c r="X1332" s="100">
        <v>1</v>
      </c>
      <c r="Y1332" s="100" t="s">
        <v>313</v>
      </c>
      <c r="Z1332" s="100">
        <v>3</v>
      </c>
      <c r="AA1332" s="100">
        <v>3</v>
      </c>
      <c r="AC1332" s="100" t="s">
        <v>378</v>
      </c>
      <c r="AD1332" s="100">
        <v>28</v>
      </c>
      <c r="AE1332" s="100">
        <v>37</v>
      </c>
      <c r="AF1332" s="100">
        <v>45</v>
      </c>
      <c r="AG1332" s="100">
        <v>50</v>
      </c>
      <c r="AJ1332" s="100" t="str">
        <f t="shared" si="852"/>
        <v>●</v>
      </c>
      <c r="AK1332" s="100" t="str">
        <f t="shared" si="846"/>
        <v>●</v>
      </c>
      <c r="AL1332" s="100" t="str">
        <f t="shared" si="860"/>
        <v>●</v>
      </c>
      <c r="AM1332" s="100" t="str">
        <f t="shared" si="848"/>
        <v>●</v>
      </c>
      <c r="AP1332" s="100" t="str">
        <f t="shared" si="853"/>
        <v>●</v>
      </c>
      <c r="AQ1332" s="100" t="str">
        <f t="shared" si="849"/>
        <v>●</v>
      </c>
      <c r="AR1332" s="100" t="str">
        <f t="shared" si="850"/>
        <v>●</v>
      </c>
      <c r="AS1332" s="100" t="str">
        <f t="shared" si="854"/>
        <v>●</v>
      </c>
    </row>
    <row r="1333" spans="2:45" s="100" customFormat="1" ht="14.25" customHeight="1">
      <c r="B1333" s="119" t="s">
        <v>111</v>
      </c>
      <c r="C1333" s="120" t="s">
        <v>313</v>
      </c>
      <c r="D1333" s="116" t="s">
        <v>313</v>
      </c>
      <c r="E1333" s="116" t="s">
        <v>313</v>
      </c>
      <c r="F1333" s="116" t="s">
        <v>313</v>
      </c>
      <c r="G1333" s="116">
        <f>第2表01元データ!AF58</f>
        <v>1</v>
      </c>
      <c r="H1333" s="107"/>
      <c r="I1333" s="108"/>
      <c r="K1333" s="119" t="s">
        <v>111</v>
      </c>
      <c r="L1333" s="120" t="s">
        <v>313</v>
      </c>
      <c r="M1333" s="116" t="s">
        <v>313</v>
      </c>
      <c r="N1333" s="116" t="s">
        <v>313</v>
      </c>
      <c r="O1333" s="116">
        <v>9</v>
      </c>
      <c r="P1333" s="116">
        <f>第2表01元データ!AG58</f>
        <v>49</v>
      </c>
      <c r="Q1333" s="107"/>
      <c r="R1333" s="108"/>
      <c r="T1333" s="100">
        <v>119</v>
      </c>
    </row>
    <row r="1334" spans="2:45" s="100" customFormat="1" ht="14.25" customHeight="1">
      <c r="G1334" s="168"/>
      <c r="P1334" s="168"/>
    </row>
    <row r="1335" spans="2:45" s="100" customFormat="1" ht="14.25" customHeight="1">
      <c r="G1335" s="168"/>
      <c r="P1335" s="168"/>
    </row>
    <row r="1336" spans="2:45" s="99" customFormat="1" ht="14.25" customHeight="1">
      <c r="B1336" s="99" t="str">
        <f>LEFT(B1276,LEN(B1276)-2)&amp;+"女"</f>
        <v>堺町・女</v>
      </c>
      <c r="H1336" s="99" t="s">
        <v>805</v>
      </c>
      <c r="I1336" s="380">
        <f>令和2年9月末住基人口!K40</f>
        <v>33</v>
      </c>
      <c r="K1336" s="99" t="str">
        <f>LEFT(K1276,LEN(K1276)-2)&amp;+"女"</f>
        <v>入船・女</v>
      </c>
      <c r="Q1336" s="99" t="s">
        <v>805</v>
      </c>
      <c r="R1336" s="380">
        <f>令和2年9月末住基人口!K46</f>
        <v>2700</v>
      </c>
      <c r="W1336" s="100"/>
      <c r="X1336" s="100"/>
      <c r="Y1336" s="100"/>
      <c r="Z1336" s="100"/>
      <c r="AA1336" s="100"/>
      <c r="AB1336" s="100"/>
      <c r="AC1336" s="100"/>
      <c r="AD1336" s="100"/>
      <c r="AE1336" s="100"/>
      <c r="AF1336" s="100"/>
      <c r="AG1336" s="100"/>
    </row>
    <row r="1337" spans="2:45" s="100" customFormat="1" ht="14.25" customHeight="1">
      <c r="B1337" s="583" t="s">
        <v>335</v>
      </c>
      <c r="C1337" s="101"/>
      <c r="D1337" s="101"/>
      <c r="E1337" s="101"/>
      <c r="F1337" s="101"/>
      <c r="G1337" s="135"/>
      <c r="H1337" s="131"/>
      <c r="I1337" s="131"/>
      <c r="J1337" s="102"/>
      <c r="K1337" s="583" t="s">
        <v>335</v>
      </c>
      <c r="L1337" s="101"/>
      <c r="M1337" s="101"/>
      <c r="N1337" s="101"/>
      <c r="O1337" s="101"/>
      <c r="P1337" s="135"/>
      <c r="Q1337" s="131"/>
      <c r="R1337" s="131"/>
      <c r="S1337" s="103"/>
    </row>
    <row r="1338" spans="2:45" s="100" customFormat="1" ht="14.25" customHeight="1">
      <c r="B1338" s="584"/>
      <c r="C1338" s="130" t="str">
        <f>$C$4</f>
        <v>平成12年</v>
      </c>
      <c r="D1338" s="130" t="str">
        <f>$D$4</f>
        <v>平成17年</v>
      </c>
      <c r="E1338" s="130" t="str">
        <f>$E$4</f>
        <v>平成22年</v>
      </c>
      <c r="F1338" s="130" t="s">
        <v>410</v>
      </c>
      <c r="G1338" s="130" t="s">
        <v>739</v>
      </c>
      <c r="H1338" s="133" t="str">
        <f>$H$4</f>
        <v>対平成</v>
      </c>
      <c r="I1338" s="134" t="str">
        <f>$I$4</f>
        <v>27年</v>
      </c>
      <c r="J1338" s="102"/>
      <c r="K1338" s="584"/>
      <c r="L1338" s="130" t="str">
        <f>$C$4</f>
        <v>平成12年</v>
      </c>
      <c r="M1338" s="130" t="str">
        <f>$D$4</f>
        <v>平成17年</v>
      </c>
      <c r="N1338" s="130" t="str">
        <f>$E$4</f>
        <v>平成22年</v>
      </c>
      <c r="O1338" s="130" t="s">
        <v>410</v>
      </c>
      <c r="P1338" s="130" t="s">
        <v>739</v>
      </c>
      <c r="Q1338" s="133" t="str">
        <f>$H$4</f>
        <v>対平成</v>
      </c>
      <c r="R1338" s="134" t="str">
        <f>$I$4</f>
        <v>27年</v>
      </c>
      <c r="S1338" s="103"/>
    </row>
    <row r="1339" spans="2:45" s="100" customFormat="1" ht="14.25" customHeight="1">
      <c r="B1339" s="585"/>
      <c r="C1339" s="104"/>
      <c r="D1339" s="104"/>
      <c r="E1339" s="104"/>
      <c r="F1339" s="104"/>
      <c r="G1339" s="104"/>
      <c r="H1339" s="132" t="s">
        <v>88</v>
      </c>
      <c r="I1339" s="133" t="s">
        <v>398</v>
      </c>
      <c r="J1339" s="102"/>
      <c r="K1339" s="585"/>
      <c r="L1339" s="104"/>
      <c r="M1339" s="104"/>
      <c r="N1339" s="104"/>
      <c r="O1339" s="104"/>
      <c r="P1339" s="104"/>
      <c r="Q1339" s="132" t="s">
        <v>88</v>
      </c>
      <c r="R1339" s="133" t="s">
        <v>398</v>
      </c>
      <c r="S1339" s="103"/>
    </row>
    <row r="1340" spans="2:45" s="199" customFormat="1" ht="14.25" customHeight="1">
      <c r="B1340" s="200" t="s">
        <v>90</v>
      </c>
      <c r="C1340" s="198">
        <v>82</v>
      </c>
      <c r="D1340" s="194">
        <v>73</v>
      </c>
      <c r="E1340" s="194">
        <v>51</v>
      </c>
      <c r="F1340" s="203">
        <v>43</v>
      </c>
      <c r="G1340" s="194">
        <f>IF(COUNTIF(G1345:G1363,"x"),"x",IF(SUM(G1345:G1363)=0,"-",SUM(G1345:G1363)))</f>
        <v>28</v>
      </c>
      <c r="H1340" s="193">
        <f t="shared" ref="H1340:H1343" si="861">IF(G1340="x","x",IF(AND(G1340="-",F1340="-"),"-",IF(AND(G1340="-",F1340&gt;0),F1340*-1,IF(AND(G1340&gt;0,F1340="-"),G1340,G1340-F1340))))</f>
        <v>-15</v>
      </c>
      <c r="I1340" s="195">
        <f t="shared" ref="I1340:I1343" si="862">IF(H1340="x","x",IF(H1340="-","-",IF(AND(F1340="-",G1340&gt;0),"皆増",IF(AND(F1340&gt;0,G1340="-"),"皆減",H1340/F1340*100))))</f>
        <v>-34.883720930232556</v>
      </c>
      <c r="J1340" s="196"/>
      <c r="K1340" s="197" t="s">
        <v>90</v>
      </c>
      <c r="L1340" s="198">
        <v>3760</v>
      </c>
      <c r="M1340" s="194">
        <v>3413</v>
      </c>
      <c r="N1340" s="194">
        <v>3174</v>
      </c>
      <c r="O1340" s="194">
        <v>2811</v>
      </c>
      <c r="P1340" s="194">
        <f>IF(COUNTIF(P1345:P1363,"x"),"x",IF(SUM(P1345:P1363)=0,"-",SUM(P1345:P1363)))</f>
        <v>2640</v>
      </c>
      <c r="Q1340" s="193">
        <f t="shared" ref="Q1340:Q1343" si="863">IF(P1340="x","x",IF(AND(P1340="-",O1340="-"),"-",IF(AND(P1340="-",O1340&gt;0),O1340*-1,IF(AND(P1340&gt;0,O1340="-"),P1340,P1340-O1340))))</f>
        <v>-171</v>
      </c>
      <c r="R1340" s="195">
        <f t="shared" ref="R1340:R1343" si="864">IF(Q1340="x","x",IF(Q1340="-","-",IF(AND(O1340="-",P1340&gt;0),"皆増",IF(AND(O1340&gt;0,P1340="-"),"皆減",Q1340/O1340*100))))</f>
        <v>-6.0832443970117396</v>
      </c>
      <c r="S1340" s="195"/>
      <c r="W1340" s="199" t="s">
        <v>373</v>
      </c>
      <c r="X1340" s="199">
        <v>114</v>
      </c>
      <c r="Y1340" s="199">
        <v>92</v>
      </c>
      <c r="Z1340" s="199">
        <v>82</v>
      </c>
      <c r="AA1340" s="199">
        <v>73</v>
      </c>
      <c r="AC1340" s="199" t="s">
        <v>373</v>
      </c>
      <c r="AD1340" s="199">
        <v>4482</v>
      </c>
      <c r="AE1340" s="199">
        <v>4199</v>
      </c>
      <c r="AF1340" s="199">
        <v>3760</v>
      </c>
      <c r="AG1340" s="199">
        <v>3413</v>
      </c>
      <c r="AJ1340" s="199" t="str">
        <f>IF(C1340=X1340,"○","●")</f>
        <v>●</v>
      </c>
      <c r="AK1340" s="199" t="str">
        <f t="shared" ref="AK1340:AK1362" si="865">IF(D1340=Y1340,"○","●")</f>
        <v>●</v>
      </c>
      <c r="AL1340" s="199" t="str">
        <f t="shared" ref="AL1340:AL1341" si="866">IF(E1340=Z1340,"○","●")</f>
        <v>●</v>
      </c>
      <c r="AM1340" s="199" t="str">
        <f t="shared" ref="AM1340:AM1362" si="867">IF(F1340=AA1340,"○","●")</f>
        <v>●</v>
      </c>
      <c r="AP1340" s="199" t="str">
        <f>IF(L1340=AD1340,"○","●")</f>
        <v>●</v>
      </c>
      <c r="AQ1340" s="199" t="str">
        <f t="shared" ref="AQ1340:AQ1362" si="868">IF(M1340=AE1340,"○","●")</f>
        <v>●</v>
      </c>
      <c r="AR1340" s="199" t="str">
        <f t="shared" ref="AR1340:AR1362" si="869">IF(N1340=AF1340,"○","●")</f>
        <v>●</v>
      </c>
      <c r="AS1340" s="199" t="str">
        <f t="shared" ref="AS1340" si="870">IF(O1340=AG1340,"○","●")</f>
        <v>●</v>
      </c>
    </row>
    <row r="1341" spans="2:45" s="100" customFormat="1" ht="14.25" customHeight="1">
      <c r="B1341" s="105" t="s">
        <v>91</v>
      </c>
      <c r="C1341" s="106">
        <v>3</v>
      </c>
      <c r="D1341" s="107">
        <v>4</v>
      </c>
      <c r="E1341" s="107">
        <v>2</v>
      </c>
      <c r="F1341" s="107">
        <v>1</v>
      </c>
      <c r="G1341" s="107">
        <f>IF(COUNTIF(G1345:G1347,"x"),"x",IF(SUM(G1345:G1347)=0,"-",SUM(G1345:G1347)))</f>
        <v>1</v>
      </c>
      <c r="H1341" s="107">
        <f t="shared" si="861"/>
        <v>0</v>
      </c>
      <c r="I1341" s="108">
        <f t="shared" si="862"/>
        <v>0</v>
      </c>
      <c r="J1341" s="102"/>
      <c r="K1341" s="109" t="s">
        <v>91</v>
      </c>
      <c r="L1341" s="106">
        <v>309</v>
      </c>
      <c r="M1341" s="107">
        <v>264</v>
      </c>
      <c r="N1341" s="107">
        <v>276</v>
      </c>
      <c r="O1341" s="107">
        <v>203</v>
      </c>
      <c r="P1341" s="107">
        <f>IF(COUNTIF(P1345:P1347,"x"),"x",IF(SUM(P1345:P1347)=0,"-",SUM(P1345:P1347)))</f>
        <v>178</v>
      </c>
      <c r="Q1341" s="107">
        <f t="shared" si="863"/>
        <v>-25</v>
      </c>
      <c r="R1341" s="108">
        <f t="shared" si="864"/>
        <v>-12.315270935960591</v>
      </c>
      <c r="S1341" s="108"/>
      <c r="W1341" s="99" t="s">
        <v>374</v>
      </c>
      <c r="X1341" s="99">
        <v>5</v>
      </c>
      <c r="Y1341" s="99">
        <v>2</v>
      </c>
      <c r="Z1341" s="99">
        <v>3</v>
      </c>
      <c r="AA1341" s="99">
        <v>4</v>
      </c>
      <c r="AB1341" s="99"/>
      <c r="AC1341" s="99" t="s">
        <v>374</v>
      </c>
      <c r="AD1341" s="99">
        <v>561</v>
      </c>
      <c r="AE1341" s="99">
        <v>415</v>
      </c>
      <c r="AF1341" s="99">
        <v>309</v>
      </c>
      <c r="AG1341" s="99">
        <v>264</v>
      </c>
      <c r="AJ1341" s="100" t="str">
        <f t="shared" ref="AJ1341:AJ1362" si="871">IF(C1341=X1341,"○","●")</f>
        <v>●</v>
      </c>
      <c r="AK1341" s="100" t="str">
        <f t="shared" si="865"/>
        <v>●</v>
      </c>
      <c r="AL1341" s="100" t="str">
        <f t="shared" si="866"/>
        <v>●</v>
      </c>
      <c r="AM1341" s="100" t="str">
        <f t="shared" si="867"/>
        <v>●</v>
      </c>
      <c r="AP1341" s="100" t="str">
        <f t="shared" ref="AP1341:AP1362" si="872">IF(L1341=AD1341,"○","●")</f>
        <v>●</v>
      </c>
      <c r="AQ1341" s="100" t="str">
        <f t="shared" si="868"/>
        <v>●</v>
      </c>
      <c r="AR1341" s="100" t="str">
        <f t="shared" si="869"/>
        <v>●</v>
      </c>
      <c r="AS1341" s="100" t="str">
        <f>IF(O1341=AG1341,"○","●")</f>
        <v>●</v>
      </c>
    </row>
    <row r="1342" spans="2:45" s="100" customFormat="1" ht="14.25" customHeight="1">
      <c r="B1342" s="105" t="s">
        <v>92</v>
      </c>
      <c r="C1342" s="106">
        <v>44</v>
      </c>
      <c r="D1342" s="107">
        <v>31</v>
      </c>
      <c r="E1342" s="107">
        <v>23</v>
      </c>
      <c r="F1342" s="107">
        <v>17</v>
      </c>
      <c r="G1342" s="296">
        <f>IF(COUNTIF(G1348:G1357,"x"),"x",IF(SUM(G1348:G1357)=0,"-",SUM(G1348:G1357)))</f>
        <v>13</v>
      </c>
      <c r="H1342" s="107">
        <f t="shared" si="861"/>
        <v>-4</v>
      </c>
      <c r="I1342" s="108">
        <f t="shared" si="862"/>
        <v>-23.52941176470588</v>
      </c>
      <c r="J1342" s="102"/>
      <c r="K1342" s="109" t="s">
        <v>92</v>
      </c>
      <c r="L1342" s="106">
        <v>2401</v>
      </c>
      <c r="M1342" s="107">
        <v>2090</v>
      </c>
      <c r="N1342" s="107">
        <v>1799</v>
      </c>
      <c r="O1342" s="107">
        <v>1450</v>
      </c>
      <c r="P1342" s="296">
        <f>IF(COUNTIF(P1348:P1357,"x"),"x",IF(SUM(P1348:P1357)=0,"-",SUM(P1348:P1357)))</f>
        <v>1252</v>
      </c>
      <c r="Q1342" s="107">
        <f t="shared" si="863"/>
        <v>-198</v>
      </c>
      <c r="R1342" s="108">
        <f t="shared" si="864"/>
        <v>-13.655172413793103</v>
      </c>
      <c r="S1342" s="108"/>
      <c r="W1342" s="100" t="s">
        <v>375</v>
      </c>
      <c r="X1342" s="100">
        <v>74</v>
      </c>
      <c r="Y1342" s="100">
        <v>59</v>
      </c>
      <c r="Z1342" s="100">
        <v>44</v>
      </c>
      <c r="AA1342" s="100">
        <v>31</v>
      </c>
      <c r="AC1342" s="100" t="s">
        <v>375</v>
      </c>
      <c r="AD1342" s="100">
        <v>3044</v>
      </c>
      <c r="AE1342" s="100">
        <v>2813</v>
      </c>
      <c r="AF1342" s="100">
        <v>2401</v>
      </c>
      <c r="AG1342" s="100">
        <v>2090</v>
      </c>
      <c r="AJ1342" s="100" t="str">
        <f t="shared" si="871"/>
        <v>●</v>
      </c>
      <c r="AK1342" s="100" t="str">
        <f t="shared" si="865"/>
        <v>●</v>
      </c>
      <c r="AL1342" s="100" t="str">
        <f>IF(E1342=Z1342,"○","●")</f>
        <v>●</v>
      </c>
      <c r="AM1342" s="100" t="str">
        <f t="shared" si="867"/>
        <v>●</v>
      </c>
      <c r="AP1342" s="100" t="str">
        <f t="shared" si="872"/>
        <v>●</v>
      </c>
      <c r="AQ1342" s="100" t="str">
        <f t="shared" si="868"/>
        <v>●</v>
      </c>
      <c r="AR1342" s="100" t="str">
        <f t="shared" si="869"/>
        <v>●</v>
      </c>
      <c r="AS1342" s="100" t="str">
        <f t="shared" ref="AS1342:AS1362" si="873">IF(O1342=AG1342,"○","●")</f>
        <v>●</v>
      </c>
    </row>
    <row r="1343" spans="2:45" s="100" customFormat="1" ht="14.25" customHeight="1">
      <c r="B1343" s="105" t="s">
        <v>93</v>
      </c>
      <c r="C1343" s="106">
        <v>35</v>
      </c>
      <c r="D1343" s="107">
        <v>38</v>
      </c>
      <c r="E1343" s="107">
        <v>26</v>
      </c>
      <c r="F1343" s="107">
        <v>25</v>
      </c>
      <c r="G1343" s="107">
        <f>IF(COUNTIF(G1358:G1362,"x"),"x",IF(SUM(G1358,G1362)=0,"-",SUM(G1358:G1362)))</f>
        <v>13</v>
      </c>
      <c r="H1343" s="107">
        <f t="shared" si="861"/>
        <v>-12</v>
      </c>
      <c r="I1343" s="108">
        <f t="shared" si="862"/>
        <v>-48</v>
      </c>
      <c r="J1343" s="102"/>
      <c r="K1343" s="109" t="s">
        <v>93</v>
      </c>
      <c r="L1343" s="106">
        <v>1050</v>
      </c>
      <c r="M1343" s="107">
        <v>1059</v>
      </c>
      <c r="N1343" s="107">
        <v>1099</v>
      </c>
      <c r="O1343" s="107">
        <v>1155</v>
      </c>
      <c r="P1343" s="107">
        <f>IF(COUNTIF(P1358:P1362,"x"),"x",IF(SUM(P1358,P1362)=0,"-",SUM(P1358:P1362)))</f>
        <v>1190</v>
      </c>
      <c r="Q1343" s="107">
        <f t="shared" si="863"/>
        <v>35</v>
      </c>
      <c r="R1343" s="108">
        <f t="shared" si="864"/>
        <v>3.0303030303030303</v>
      </c>
      <c r="S1343" s="108"/>
      <c r="W1343" s="100" t="s">
        <v>376</v>
      </c>
      <c r="X1343" s="100">
        <v>35</v>
      </c>
      <c r="Y1343" s="100">
        <v>31</v>
      </c>
      <c r="Z1343" s="100">
        <v>35</v>
      </c>
      <c r="AA1343" s="100">
        <v>38</v>
      </c>
      <c r="AC1343" s="100" t="s">
        <v>376</v>
      </c>
      <c r="AD1343" s="100">
        <v>877</v>
      </c>
      <c r="AE1343" s="100">
        <v>971</v>
      </c>
      <c r="AF1343" s="100">
        <v>1050</v>
      </c>
      <c r="AG1343" s="100">
        <v>1059</v>
      </c>
      <c r="AJ1343" s="100" t="str">
        <f t="shared" si="871"/>
        <v>○</v>
      </c>
      <c r="AK1343" s="100" t="str">
        <f t="shared" si="865"/>
        <v>●</v>
      </c>
      <c r="AL1343" s="100" t="str">
        <f t="shared" ref="AL1343:AL1352" si="874">IF(E1343=Z1343,"○","●")</f>
        <v>●</v>
      </c>
      <c r="AM1343" s="100" t="str">
        <f t="shared" si="867"/>
        <v>●</v>
      </c>
      <c r="AP1343" s="100" t="str">
        <f t="shared" si="872"/>
        <v>●</v>
      </c>
      <c r="AQ1343" s="100" t="str">
        <f t="shared" si="868"/>
        <v>●</v>
      </c>
      <c r="AR1343" s="100" t="str">
        <f t="shared" si="869"/>
        <v>●</v>
      </c>
      <c r="AS1343" s="100" t="str">
        <f t="shared" si="873"/>
        <v>●</v>
      </c>
    </row>
    <row r="1344" spans="2:45" s="100" customFormat="1" ht="14.25" customHeight="1">
      <c r="B1344" s="102"/>
      <c r="C1344" s="106"/>
      <c r="D1344" s="112"/>
      <c r="E1344" s="112"/>
      <c r="F1344" s="112"/>
      <c r="G1344" s="112"/>
      <c r="H1344" s="112"/>
      <c r="I1344" s="113"/>
      <c r="J1344" s="102"/>
      <c r="K1344" s="114"/>
      <c r="L1344" s="106"/>
      <c r="M1344" s="112"/>
      <c r="N1344" s="112"/>
      <c r="O1344" s="112"/>
      <c r="P1344" s="112"/>
      <c r="Q1344" s="112"/>
      <c r="R1344" s="113"/>
      <c r="S1344" s="113"/>
      <c r="AJ1344" s="100" t="str">
        <f t="shared" si="871"/>
        <v>○</v>
      </c>
      <c r="AK1344" s="100" t="str">
        <f t="shared" si="865"/>
        <v>○</v>
      </c>
      <c r="AL1344" s="100" t="str">
        <f t="shared" si="874"/>
        <v>○</v>
      </c>
      <c r="AM1344" s="100" t="str">
        <f t="shared" si="867"/>
        <v>○</v>
      </c>
      <c r="AP1344" s="100" t="str">
        <f t="shared" si="872"/>
        <v>○</v>
      </c>
      <c r="AQ1344" s="100" t="str">
        <f t="shared" si="868"/>
        <v>○</v>
      </c>
      <c r="AR1344" s="100" t="str">
        <f t="shared" si="869"/>
        <v>○</v>
      </c>
      <c r="AS1344" s="100" t="str">
        <f t="shared" si="873"/>
        <v>○</v>
      </c>
    </row>
    <row r="1345" spans="2:45" s="100" customFormat="1" ht="14.25" customHeight="1">
      <c r="B1345" s="102" t="s">
        <v>94</v>
      </c>
      <c r="C1345" s="106">
        <v>1</v>
      </c>
      <c r="D1345" s="116">
        <v>1</v>
      </c>
      <c r="E1345" s="107" t="s">
        <v>313</v>
      </c>
      <c r="F1345" s="107" t="s">
        <v>313</v>
      </c>
      <c r="G1345" s="116">
        <f>第2表01元データ!AF66</f>
        <v>1</v>
      </c>
      <c r="H1345" s="107">
        <f t="shared" ref="H1345:H1362" si="875">IF(G1345="x","x",IF(AND(G1345="-",F1345="-"),"-",IF(AND(G1345="-",F1345&gt;0),F1345*-1,IF(AND(G1345&gt;0,F1345="-"),G1345,G1345-F1345))))</f>
        <v>1</v>
      </c>
      <c r="I1345" s="108" t="str">
        <f t="shared" ref="I1345:I1362" si="876">IF(H1345="x","x",IF(H1345="-","-",IF(AND(F1345="-",G1345&gt;0),"皆増",IF(AND(F1345&gt;0,G1345="-"),"皆減",H1345/F1345*100))))</f>
        <v>皆増</v>
      </c>
      <c r="J1345" s="102"/>
      <c r="K1345" s="114" t="s">
        <v>94</v>
      </c>
      <c r="L1345" s="106">
        <v>105</v>
      </c>
      <c r="M1345" s="107">
        <v>81</v>
      </c>
      <c r="N1345" s="107">
        <v>79</v>
      </c>
      <c r="O1345" s="107">
        <v>49</v>
      </c>
      <c r="P1345" s="116">
        <f>第2表01元データ!AG66</f>
        <v>48</v>
      </c>
      <c r="Q1345" s="107">
        <f t="shared" ref="Q1345:Q1362" si="877">IF(P1345="x","x",IF(AND(P1345="-",O1345="-"),"-",IF(AND(P1345="-",O1345&gt;0),O1345*-1,IF(AND(P1345&gt;0,O1345="-"),P1345,P1345-O1345))))</f>
        <v>-1</v>
      </c>
      <c r="R1345" s="108">
        <f t="shared" ref="R1345:R1362" si="878">IF(Q1345="x","x",IF(Q1345="-","-",IF(AND(O1345="-",P1345&gt;0),"皆増",IF(AND(O1345&gt;0,P1345="-"),"皆減",Q1345/O1345*100))))</f>
        <v>-2.0408163265306123</v>
      </c>
      <c r="S1345" s="108"/>
      <c r="T1345" s="100">
        <v>201</v>
      </c>
      <c r="W1345" s="100" t="s">
        <v>377</v>
      </c>
      <c r="X1345" s="100">
        <v>1</v>
      </c>
      <c r="Y1345" s="100" t="s">
        <v>313</v>
      </c>
      <c r="Z1345" s="100">
        <v>1</v>
      </c>
      <c r="AA1345" s="100">
        <v>1</v>
      </c>
      <c r="AC1345" s="100" t="s">
        <v>377</v>
      </c>
      <c r="AD1345" s="100">
        <v>142</v>
      </c>
      <c r="AE1345" s="100">
        <v>107</v>
      </c>
      <c r="AF1345" s="100">
        <v>105</v>
      </c>
      <c r="AG1345" s="100">
        <v>81</v>
      </c>
      <c r="AJ1345" s="100" t="str">
        <f t="shared" si="871"/>
        <v>○</v>
      </c>
      <c r="AK1345" s="100" t="str">
        <f t="shared" si="865"/>
        <v>●</v>
      </c>
      <c r="AL1345" s="100" t="str">
        <f t="shared" si="874"/>
        <v>●</v>
      </c>
      <c r="AM1345" s="100" t="str">
        <f t="shared" si="867"/>
        <v>●</v>
      </c>
      <c r="AP1345" s="100" t="str">
        <f t="shared" si="872"/>
        <v>●</v>
      </c>
      <c r="AQ1345" s="100" t="str">
        <f t="shared" si="868"/>
        <v>●</v>
      </c>
      <c r="AR1345" s="100" t="str">
        <f t="shared" si="869"/>
        <v>●</v>
      </c>
      <c r="AS1345" s="100" t="str">
        <f t="shared" si="873"/>
        <v>●</v>
      </c>
    </row>
    <row r="1346" spans="2:45" s="100" customFormat="1" ht="14.25" customHeight="1">
      <c r="B1346" s="102" t="s">
        <v>123</v>
      </c>
      <c r="C1346" s="106">
        <v>1</v>
      </c>
      <c r="D1346" s="107">
        <v>1</v>
      </c>
      <c r="E1346" s="107">
        <v>1</v>
      </c>
      <c r="F1346" s="107" t="s">
        <v>313</v>
      </c>
      <c r="G1346" s="116" t="str">
        <f>第2表01元データ!AF67</f>
        <v>-</v>
      </c>
      <c r="H1346" s="107" t="str">
        <f t="shared" si="875"/>
        <v>-</v>
      </c>
      <c r="I1346" s="108" t="str">
        <f t="shared" si="876"/>
        <v>-</v>
      </c>
      <c r="J1346" s="102"/>
      <c r="K1346" s="114" t="s">
        <v>123</v>
      </c>
      <c r="L1346" s="106">
        <v>93</v>
      </c>
      <c r="M1346" s="107">
        <v>96</v>
      </c>
      <c r="N1346" s="107">
        <v>97</v>
      </c>
      <c r="O1346" s="107">
        <v>66</v>
      </c>
      <c r="P1346" s="116">
        <f>第2表01元データ!AG67</f>
        <v>52</v>
      </c>
      <c r="Q1346" s="107">
        <f t="shared" si="877"/>
        <v>-14</v>
      </c>
      <c r="R1346" s="108">
        <f t="shared" si="878"/>
        <v>-21.212121212121211</v>
      </c>
      <c r="S1346" s="108"/>
      <c r="T1346" s="100">
        <v>202</v>
      </c>
      <c r="W1346" s="100" t="s">
        <v>356</v>
      </c>
      <c r="X1346" s="100">
        <v>2</v>
      </c>
      <c r="Y1346" s="100">
        <v>1</v>
      </c>
      <c r="Z1346" s="100">
        <v>1</v>
      </c>
      <c r="AA1346" s="100">
        <v>1</v>
      </c>
      <c r="AC1346" s="100" t="s">
        <v>356</v>
      </c>
      <c r="AD1346" s="100">
        <v>164</v>
      </c>
      <c r="AE1346" s="100">
        <v>134</v>
      </c>
      <c r="AF1346" s="100">
        <v>93</v>
      </c>
      <c r="AG1346" s="100">
        <v>96</v>
      </c>
      <c r="AJ1346" s="100" t="str">
        <f t="shared" si="871"/>
        <v>●</v>
      </c>
      <c r="AK1346" s="100" t="str">
        <f t="shared" si="865"/>
        <v>○</v>
      </c>
      <c r="AL1346" s="100" t="str">
        <f t="shared" si="874"/>
        <v>○</v>
      </c>
      <c r="AM1346" s="100" t="str">
        <f t="shared" si="867"/>
        <v>●</v>
      </c>
      <c r="AP1346" s="100" t="str">
        <f t="shared" si="872"/>
        <v>●</v>
      </c>
      <c r="AQ1346" s="100" t="str">
        <f t="shared" si="868"/>
        <v>●</v>
      </c>
      <c r="AR1346" s="100" t="str">
        <f t="shared" si="869"/>
        <v>●</v>
      </c>
      <c r="AS1346" s="100" t="str">
        <f t="shared" si="873"/>
        <v>●</v>
      </c>
    </row>
    <row r="1347" spans="2:45" s="100" customFormat="1" ht="14.25" customHeight="1">
      <c r="B1347" s="102" t="s">
        <v>124</v>
      </c>
      <c r="C1347" s="106">
        <v>1</v>
      </c>
      <c r="D1347" s="107">
        <v>2</v>
      </c>
      <c r="E1347" s="107">
        <v>1</v>
      </c>
      <c r="F1347" s="107">
        <v>1</v>
      </c>
      <c r="G1347" s="116" t="str">
        <f>第2表01元データ!AF68</f>
        <v>-</v>
      </c>
      <c r="H1347" s="107">
        <f t="shared" si="875"/>
        <v>-1</v>
      </c>
      <c r="I1347" s="108" t="str">
        <f t="shared" si="876"/>
        <v>皆減</v>
      </c>
      <c r="J1347" s="102"/>
      <c r="K1347" s="114" t="s">
        <v>124</v>
      </c>
      <c r="L1347" s="106">
        <v>111</v>
      </c>
      <c r="M1347" s="107">
        <v>87</v>
      </c>
      <c r="N1347" s="107">
        <v>100</v>
      </c>
      <c r="O1347" s="107">
        <v>88</v>
      </c>
      <c r="P1347" s="116">
        <f>第2表01元データ!AG68</f>
        <v>78</v>
      </c>
      <c r="Q1347" s="107">
        <f t="shared" si="877"/>
        <v>-10</v>
      </c>
      <c r="R1347" s="108">
        <f t="shared" si="878"/>
        <v>-11.363636363636363</v>
      </c>
      <c r="S1347" s="108"/>
      <c r="T1347" s="100">
        <v>203</v>
      </c>
      <c r="W1347" s="100" t="s">
        <v>357</v>
      </c>
      <c r="X1347" s="100">
        <v>2</v>
      </c>
      <c r="Y1347" s="100">
        <v>1</v>
      </c>
      <c r="Z1347" s="100">
        <v>1</v>
      </c>
      <c r="AA1347" s="100">
        <v>2</v>
      </c>
      <c r="AC1347" s="100" t="s">
        <v>357</v>
      </c>
      <c r="AD1347" s="100">
        <v>255</v>
      </c>
      <c r="AE1347" s="100">
        <v>174</v>
      </c>
      <c r="AF1347" s="100">
        <v>111</v>
      </c>
      <c r="AG1347" s="100">
        <v>87</v>
      </c>
      <c r="AJ1347" s="100" t="str">
        <f t="shared" si="871"/>
        <v>●</v>
      </c>
      <c r="AK1347" s="100" t="str">
        <f t="shared" si="865"/>
        <v>●</v>
      </c>
      <c r="AL1347" s="100" t="str">
        <f t="shared" si="874"/>
        <v>○</v>
      </c>
      <c r="AM1347" s="100" t="str">
        <f t="shared" si="867"/>
        <v>●</v>
      </c>
      <c r="AP1347" s="100" t="str">
        <f t="shared" si="872"/>
        <v>●</v>
      </c>
      <c r="AQ1347" s="100" t="str">
        <f t="shared" si="868"/>
        <v>●</v>
      </c>
      <c r="AR1347" s="100" t="str">
        <f t="shared" si="869"/>
        <v>●</v>
      </c>
      <c r="AS1347" s="100" t="str">
        <f t="shared" si="873"/>
        <v>●</v>
      </c>
    </row>
    <row r="1348" spans="2:45" s="100" customFormat="1" ht="14.25" customHeight="1">
      <c r="B1348" s="102" t="s">
        <v>125</v>
      </c>
      <c r="C1348" s="106">
        <v>1</v>
      </c>
      <c r="D1348" s="107" t="s">
        <v>313</v>
      </c>
      <c r="E1348" s="107">
        <v>2</v>
      </c>
      <c r="F1348" s="116" t="s">
        <v>313</v>
      </c>
      <c r="G1348" s="116">
        <f>第2表01元データ!AF69</f>
        <v>1</v>
      </c>
      <c r="H1348" s="107">
        <f t="shared" si="875"/>
        <v>1</v>
      </c>
      <c r="I1348" s="108" t="str">
        <f t="shared" si="876"/>
        <v>皆増</v>
      </c>
      <c r="J1348" s="102"/>
      <c r="K1348" s="114" t="s">
        <v>125</v>
      </c>
      <c r="L1348" s="106">
        <v>227</v>
      </c>
      <c r="M1348" s="107">
        <v>125</v>
      </c>
      <c r="N1348" s="107">
        <v>88</v>
      </c>
      <c r="O1348" s="107">
        <v>95</v>
      </c>
      <c r="P1348" s="116">
        <f>第2表01元データ!AG69</f>
        <v>102</v>
      </c>
      <c r="Q1348" s="107">
        <f t="shared" si="877"/>
        <v>7</v>
      </c>
      <c r="R1348" s="108">
        <f t="shared" si="878"/>
        <v>7.3684210526315779</v>
      </c>
      <c r="S1348" s="108"/>
      <c r="T1348" s="100">
        <v>204</v>
      </c>
      <c r="W1348" s="100" t="s">
        <v>358</v>
      </c>
      <c r="X1348" s="100">
        <v>5</v>
      </c>
      <c r="Y1348" s="100">
        <v>3</v>
      </c>
      <c r="Z1348" s="100">
        <v>1</v>
      </c>
      <c r="AA1348" s="100" t="s">
        <v>313</v>
      </c>
      <c r="AC1348" s="100" t="s">
        <v>358</v>
      </c>
      <c r="AD1348" s="100">
        <v>344</v>
      </c>
      <c r="AE1348" s="100">
        <v>358</v>
      </c>
      <c r="AF1348" s="100">
        <v>227</v>
      </c>
      <c r="AG1348" s="100">
        <v>125</v>
      </c>
      <c r="AJ1348" s="100" t="str">
        <f t="shared" si="871"/>
        <v>●</v>
      </c>
      <c r="AK1348" s="100" t="str">
        <f t="shared" si="865"/>
        <v>●</v>
      </c>
      <c r="AL1348" s="100" t="str">
        <f t="shared" si="874"/>
        <v>●</v>
      </c>
      <c r="AM1348" s="100" t="str">
        <f t="shared" si="867"/>
        <v>○</v>
      </c>
      <c r="AP1348" s="100" t="str">
        <f t="shared" si="872"/>
        <v>●</v>
      </c>
      <c r="AQ1348" s="100" t="str">
        <f t="shared" si="868"/>
        <v>●</v>
      </c>
      <c r="AR1348" s="100" t="str">
        <f t="shared" si="869"/>
        <v>●</v>
      </c>
      <c r="AS1348" s="100" t="str">
        <f t="shared" si="873"/>
        <v>●</v>
      </c>
    </row>
    <row r="1349" spans="2:45" s="100" customFormat="1" ht="14.25" customHeight="1">
      <c r="B1349" s="102" t="s">
        <v>126</v>
      </c>
      <c r="C1349" s="106">
        <v>3</v>
      </c>
      <c r="D1349" s="107">
        <v>1</v>
      </c>
      <c r="E1349" s="107" t="s">
        <v>313</v>
      </c>
      <c r="F1349" s="107">
        <v>1</v>
      </c>
      <c r="G1349" s="116" t="str">
        <f>第2表01元データ!AF70</f>
        <v>-</v>
      </c>
      <c r="H1349" s="107">
        <f t="shared" si="875"/>
        <v>-1</v>
      </c>
      <c r="I1349" s="108" t="str">
        <f t="shared" si="876"/>
        <v>皆減</v>
      </c>
      <c r="J1349" s="102"/>
      <c r="K1349" s="114" t="s">
        <v>126</v>
      </c>
      <c r="L1349" s="106">
        <v>258</v>
      </c>
      <c r="M1349" s="107">
        <v>179</v>
      </c>
      <c r="N1349" s="107">
        <v>145</v>
      </c>
      <c r="O1349" s="107">
        <v>91</v>
      </c>
      <c r="P1349" s="116">
        <f>第2表01元データ!AG70</f>
        <v>106</v>
      </c>
      <c r="Q1349" s="107">
        <f t="shared" si="877"/>
        <v>15</v>
      </c>
      <c r="R1349" s="108">
        <f t="shared" si="878"/>
        <v>16.483516483516482</v>
      </c>
      <c r="S1349" s="108"/>
      <c r="T1349" s="100">
        <v>205</v>
      </c>
      <c r="W1349" s="100" t="s">
        <v>359</v>
      </c>
      <c r="X1349" s="100">
        <v>9</v>
      </c>
      <c r="Y1349" s="100">
        <v>4</v>
      </c>
      <c r="Z1349" s="100">
        <v>3</v>
      </c>
      <c r="AA1349" s="100">
        <v>1</v>
      </c>
      <c r="AC1349" s="100" t="s">
        <v>359</v>
      </c>
      <c r="AD1349" s="100">
        <v>322</v>
      </c>
      <c r="AE1349" s="100">
        <v>322</v>
      </c>
      <c r="AF1349" s="100">
        <v>258</v>
      </c>
      <c r="AG1349" s="100">
        <v>179</v>
      </c>
      <c r="AJ1349" s="100" t="str">
        <f t="shared" si="871"/>
        <v>●</v>
      </c>
      <c r="AK1349" s="100" t="str">
        <f t="shared" si="865"/>
        <v>●</v>
      </c>
      <c r="AL1349" s="100" t="str">
        <f t="shared" si="874"/>
        <v>●</v>
      </c>
      <c r="AM1349" s="100" t="str">
        <f t="shared" si="867"/>
        <v>○</v>
      </c>
      <c r="AP1349" s="100" t="str">
        <f t="shared" si="872"/>
        <v>●</v>
      </c>
      <c r="AQ1349" s="100" t="str">
        <f t="shared" si="868"/>
        <v>●</v>
      </c>
      <c r="AR1349" s="100" t="str">
        <f t="shared" si="869"/>
        <v>●</v>
      </c>
      <c r="AS1349" s="100" t="str">
        <f t="shared" si="873"/>
        <v>●</v>
      </c>
    </row>
    <row r="1350" spans="2:45" s="100" customFormat="1" ht="14.25" customHeight="1">
      <c r="B1350" s="102" t="s">
        <v>127</v>
      </c>
      <c r="C1350" s="106">
        <v>5</v>
      </c>
      <c r="D1350" s="107" t="s">
        <v>313</v>
      </c>
      <c r="E1350" s="107">
        <v>1</v>
      </c>
      <c r="F1350" s="116">
        <v>2</v>
      </c>
      <c r="G1350" s="116" t="str">
        <f>第2表01元データ!AF71</f>
        <v>-</v>
      </c>
      <c r="H1350" s="107">
        <f t="shared" si="875"/>
        <v>-2</v>
      </c>
      <c r="I1350" s="108" t="str">
        <f t="shared" si="876"/>
        <v>皆減</v>
      </c>
      <c r="J1350" s="102"/>
      <c r="K1350" s="114" t="s">
        <v>127</v>
      </c>
      <c r="L1350" s="106">
        <v>216</v>
      </c>
      <c r="M1350" s="107">
        <v>222</v>
      </c>
      <c r="N1350" s="107">
        <v>126</v>
      </c>
      <c r="O1350" s="107">
        <v>93</v>
      </c>
      <c r="P1350" s="116">
        <f>第2表01元データ!AG71</f>
        <v>60</v>
      </c>
      <c r="Q1350" s="107">
        <f t="shared" si="877"/>
        <v>-33</v>
      </c>
      <c r="R1350" s="108">
        <f t="shared" si="878"/>
        <v>-35.483870967741936</v>
      </c>
      <c r="S1350" s="108"/>
      <c r="T1350" s="100">
        <v>206</v>
      </c>
      <c r="W1350" s="100" t="s">
        <v>360</v>
      </c>
      <c r="X1350" s="100">
        <v>4</v>
      </c>
      <c r="Y1350" s="100">
        <v>6</v>
      </c>
      <c r="Z1350" s="100">
        <v>5</v>
      </c>
      <c r="AA1350" s="100" t="s">
        <v>313</v>
      </c>
      <c r="AC1350" s="100" t="s">
        <v>360</v>
      </c>
      <c r="AD1350" s="100">
        <v>243</v>
      </c>
      <c r="AE1350" s="100">
        <v>232</v>
      </c>
      <c r="AF1350" s="100">
        <v>216</v>
      </c>
      <c r="AG1350" s="100">
        <v>222</v>
      </c>
      <c r="AJ1350" s="100" t="str">
        <f t="shared" si="871"/>
        <v>●</v>
      </c>
      <c r="AK1350" s="100" t="str">
        <f t="shared" si="865"/>
        <v>●</v>
      </c>
      <c r="AL1350" s="100" t="str">
        <f t="shared" si="874"/>
        <v>●</v>
      </c>
      <c r="AM1350" s="100" t="str">
        <f t="shared" si="867"/>
        <v>●</v>
      </c>
      <c r="AP1350" s="100" t="str">
        <f t="shared" si="872"/>
        <v>●</v>
      </c>
      <c r="AQ1350" s="100" t="str">
        <f t="shared" si="868"/>
        <v>●</v>
      </c>
      <c r="AR1350" s="100" t="str">
        <f t="shared" si="869"/>
        <v>●</v>
      </c>
      <c r="AS1350" s="100" t="str">
        <f t="shared" si="873"/>
        <v>●</v>
      </c>
    </row>
    <row r="1351" spans="2:45" s="100" customFormat="1" ht="14.25" customHeight="1">
      <c r="B1351" s="102" t="s">
        <v>128</v>
      </c>
      <c r="C1351" s="106">
        <v>4</v>
      </c>
      <c r="D1351" s="107">
        <v>3</v>
      </c>
      <c r="E1351" s="107" t="s">
        <v>313</v>
      </c>
      <c r="F1351" s="107">
        <v>1</v>
      </c>
      <c r="G1351" s="116" t="str">
        <f>第2表01元データ!AF72</f>
        <v>-</v>
      </c>
      <c r="H1351" s="107">
        <f t="shared" si="875"/>
        <v>-1</v>
      </c>
      <c r="I1351" s="108" t="str">
        <f t="shared" si="876"/>
        <v>皆減</v>
      </c>
      <c r="J1351" s="102"/>
      <c r="K1351" s="114" t="s">
        <v>128</v>
      </c>
      <c r="L1351" s="106">
        <v>198</v>
      </c>
      <c r="M1351" s="107">
        <v>190</v>
      </c>
      <c r="N1351" s="107">
        <v>170</v>
      </c>
      <c r="O1351" s="107">
        <v>111</v>
      </c>
      <c r="P1351" s="116">
        <f>第2表01元データ!AG72</f>
        <v>67</v>
      </c>
      <c r="Q1351" s="107">
        <f t="shared" si="877"/>
        <v>-44</v>
      </c>
      <c r="R1351" s="108">
        <f t="shared" si="878"/>
        <v>-39.63963963963964</v>
      </c>
      <c r="S1351" s="108"/>
      <c r="T1351" s="100">
        <v>207</v>
      </c>
      <c r="W1351" s="100" t="s">
        <v>361</v>
      </c>
      <c r="X1351" s="100">
        <v>3</v>
      </c>
      <c r="Y1351" s="100">
        <v>2</v>
      </c>
      <c r="Z1351" s="100">
        <v>4</v>
      </c>
      <c r="AA1351" s="100">
        <v>3</v>
      </c>
      <c r="AC1351" s="100" t="s">
        <v>361</v>
      </c>
      <c r="AD1351" s="100">
        <v>203</v>
      </c>
      <c r="AE1351" s="100">
        <v>211</v>
      </c>
      <c r="AF1351" s="100">
        <v>198</v>
      </c>
      <c r="AG1351" s="100">
        <v>190</v>
      </c>
      <c r="AJ1351" s="100" t="str">
        <f t="shared" si="871"/>
        <v>●</v>
      </c>
      <c r="AK1351" s="100" t="str">
        <f t="shared" si="865"/>
        <v>●</v>
      </c>
      <c r="AL1351" s="100" t="str">
        <f t="shared" si="874"/>
        <v>●</v>
      </c>
      <c r="AM1351" s="100" t="str">
        <f t="shared" si="867"/>
        <v>●</v>
      </c>
      <c r="AP1351" s="100" t="str">
        <f t="shared" si="872"/>
        <v>●</v>
      </c>
      <c r="AQ1351" s="100" t="str">
        <f t="shared" si="868"/>
        <v>●</v>
      </c>
      <c r="AR1351" s="100" t="str">
        <f t="shared" si="869"/>
        <v>●</v>
      </c>
      <c r="AS1351" s="100" t="str">
        <f t="shared" si="873"/>
        <v>●</v>
      </c>
    </row>
    <row r="1352" spans="2:45" s="100" customFormat="1" ht="14.25" customHeight="1">
      <c r="B1352" s="102" t="s">
        <v>129</v>
      </c>
      <c r="C1352" s="106">
        <v>3</v>
      </c>
      <c r="D1352" s="107">
        <v>2</v>
      </c>
      <c r="E1352" s="107">
        <v>2</v>
      </c>
      <c r="F1352" s="107" t="s">
        <v>313</v>
      </c>
      <c r="G1352" s="116">
        <f>第2表01元データ!AF73</f>
        <v>2</v>
      </c>
      <c r="H1352" s="107">
        <f t="shared" si="875"/>
        <v>2</v>
      </c>
      <c r="I1352" s="108" t="str">
        <f t="shared" si="876"/>
        <v>皆増</v>
      </c>
      <c r="J1352" s="102"/>
      <c r="K1352" s="114" t="s">
        <v>129</v>
      </c>
      <c r="L1352" s="106">
        <v>174</v>
      </c>
      <c r="M1352" s="107">
        <v>175</v>
      </c>
      <c r="N1352" s="107">
        <v>169</v>
      </c>
      <c r="O1352" s="107">
        <v>172</v>
      </c>
      <c r="P1352" s="116">
        <f>第2表01元データ!AG73</f>
        <v>105</v>
      </c>
      <c r="Q1352" s="107">
        <f t="shared" si="877"/>
        <v>-67</v>
      </c>
      <c r="R1352" s="108">
        <f t="shared" si="878"/>
        <v>-38.953488372093027</v>
      </c>
      <c r="S1352" s="108"/>
      <c r="T1352" s="100">
        <v>208</v>
      </c>
      <c r="W1352" s="100" t="s">
        <v>362</v>
      </c>
      <c r="X1352" s="100">
        <v>3</v>
      </c>
      <c r="Y1352" s="100">
        <v>2</v>
      </c>
      <c r="Z1352" s="100">
        <v>3</v>
      </c>
      <c r="AA1352" s="100">
        <v>2</v>
      </c>
      <c r="AC1352" s="100" t="s">
        <v>362</v>
      </c>
      <c r="AD1352" s="100">
        <v>285</v>
      </c>
      <c r="AE1352" s="100">
        <v>201</v>
      </c>
      <c r="AF1352" s="100">
        <v>174</v>
      </c>
      <c r="AG1352" s="100">
        <v>175</v>
      </c>
      <c r="AJ1352" s="100" t="str">
        <f t="shared" si="871"/>
        <v>○</v>
      </c>
      <c r="AK1352" s="100" t="str">
        <f t="shared" si="865"/>
        <v>○</v>
      </c>
      <c r="AL1352" s="100" t="str">
        <f t="shared" si="874"/>
        <v>●</v>
      </c>
      <c r="AM1352" s="100" t="str">
        <f t="shared" si="867"/>
        <v>●</v>
      </c>
      <c r="AP1352" s="100" t="str">
        <f t="shared" si="872"/>
        <v>●</v>
      </c>
      <c r="AQ1352" s="100" t="str">
        <f t="shared" si="868"/>
        <v>●</v>
      </c>
      <c r="AR1352" s="100" t="str">
        <f t="shared" si="869"/>
        <v>●</v>
      </c>
      <c r="AS1352" s="100" t="str">
        <f t="shared" si="873"/>
        <v>●</v>
      </c>
    </row>
    <row r="1353" spans="2:45" s="100" customFormat="1" ht="14.25" customHeight="1">
      <c r="B1353" s="102" t="s">
        <v>130</v>
      </c>
      <c r="C1353" s="106">
        <v>1</v>
      </c>
      <c r="D1353" s="107">
        <v>2</v>
      </c>
      <c r="E1353" s="107">
        <v>3</v>
      </c>
      <c r="F1353" s="107">
        <v>3</v>
      </c>
      <c r="G1353" s="116" t="str">
        <f>第2表01元データ!AF74</f>
        <v>-</v>
      </c>
      <c r="H1353" s="107">
        <f t="shared" si="875"/>
        <v>-3</v>
      </c>
      <c r="I1353" s="108" t="str">
        <f t="shared" si="876"/>
        <v>皆減</v>
      </c>
      <c r="J1353" s="102"/>
      <c r="K1353" s="114" t="s">
        <v>130</v>
      </c>
      <c r="L1353" s="106">
        <v>185</v>
      </c>
      <c r="M1353" s="107">
        <v>176</v>
      </c>
      <c r="N1353" s="107">
        <v>176</v>
      </c>
      <c r="O1353" s="107">
        <v>159</v>
      </c>
      <c r="P1353" s="116">
        <f>第2表01元データ!AG74</f>
        <v>163</v>
      </c>
      <c r="Q1353" s="107">
        <f t="shared" si="877"/>
        <v>4</v>
      </c>
      <c r="R1353" s="108">
        <f t="shared" si="878"/>
        <v>2.5157232704402519</v>
      </c>
      <c r="S1353" s="108"/>
      <c r="T1353" s="100">
        <v>209</v>
      </c>
      <c r="W1353" s="100" t="s">
        <v>363</v>
      </c>
      <c r="X1353" s="100">
        <v>12</v>
      </c>
      <c r="Y1353" s="100">
        <v>3</v>
      </c>
      <c r="Z1353" s="100">
        <v>1</v>
      </c>
      <c r="AA1353" s="100">
        <v>2</v>
      </c>
      <c r="AC1353" s="100" t="s">
        <v>363</v>
      </c>
      <c r="AD1353" s="100">
        <v>347</v>
      </c>
      <c r="AE1353" s="100">
        <v>276</v>
      </c>
      <c r="AF1353" s="100">
        <v>185</v>
      </c>
      <c r="AG1353" s="100">
        <v>176</v>
      </c>
      <c r="AJ1353" s="100" t="str">
        <f t="shared" si="871"/>
        <v>●</v>
      </c>
      <c r="AK1353" s="100" t="str">
        <f t="shared" si="865"/>
        <v>●</v>
      </c>
      <c r="AL1353" s="100" t="str">
        <f>IF(E1353=Z1353,"○","●")</f>
        <v>●</v>
      </c>
      <c r="AM1353" s="100" t="str">
        <f t="shared" si="867"/>
        <v>●</v>
      </c>
      <c r="AP1353" s="100" t="str">
        <f t="shared" si="872"/>
        <v>●</v>
      </c>
      <c r="AQ1353" s="100" t="str">
        <f t="shared" si="868"/>
        <v>●</v>
      </c>
      <c r="AR1353" s="100" t="str">
        <f t="shared" si="869"/>
        <v>●</v>
      </c>
      <c r="AS1353" s="100" t="str">
        <f t="shared" si="873"/>
        <v>●</v>
      </c>
    </row>
    <row r="1354" spans="2:45" s="100" customFormat="1" ht="14.25" customHeight="1">
      <c r="B1354" s="102" t="s">
        <v>131</v>
      </c>
      <c r="C1354" s="106">
        <v>4</v>
      </c>
      <c r="D1354" s="107">
        <v>3</v>
      </c>
      <c r="E1354" s="107">
        <v>1</v>
      </c>
      <c r="F1354" s="107">
        <v>2</v>
      </c>
      <c r="G1354" s="116">
        <f>第2表01元データ!AF75</f>
        <v>3</v>
      </c>
      <c r="H1354" s="107">
        <f t="shared" si="875"/>
        <v>1</v>
      </c>
      <c r="I1354" s="108">
        <f t="shared" si="876"/>
        <v>50</v>
      </c>
      <c r="J1354" s="102"/>
      <c r="K1354" s="114" t="s">
        <v>131</v>
      </c>
      <c r="L1354" s="106">
        <v>265</v>
      </c>
      <c r="M1354" s="107">
        <v>178</v>
      </c>
      <c r="N1354" s="107">
        <v>181</v>
      </c>
      <c r="O1354" s="107">
        <v>149</v>
      </c>
      <c r="P1354" s="116">
        <f>第2表01元データ!AG75</f>
        <v>160</v>
      </c>
      <c r="Q1354" s="107">
        <f t="shared" si="877"/>
        <v>11</v>
      </c>
      <c r="R1354" s="108">
        <f t="shared" si="878"/>
        <v>7.3825503355704702</v>
      </c>
      <c r="S1354" s="108"/>
      <c r="T1354" s="100">
        <v>210</v>
      </c>
      <c r="W1354" s="100" t="s">
        <v>364</v>
      </c>
      <c r="X1354" s="100">
        <v>8</v>
      </c>
      <c r="Y1354" s="100">
        <v>11</v>
      </c>
      <c r="Z1354" s="100">
        <v>4</v>
      </c>
      <c r="AA1354" s="100">
        <v>3</v>
      </c>
      <c r="AC1354" s="100" t="s">
        <v>364</v>
      </c>
      <c r="AD1354" s="100">
        <v>324</v>
      </c>
      <c r="AE1354" s="100">
        <v>322</v>
      </c>
      <c r="AF1354" s="100">
        <v>265</v>
      </c>
      <c r="AG1354" s="100">
        <v>178</v>
      </c>
      <c r="AJ1354" s="100" t="str">
        <f t="shared" si="871"/>
        <v>●</v>
      </c>
      <c r="AK1354" s="100" t="str">
        <f t="shared" si="865"/>
        <v>●</v>
      </c>
      <c r="AL1354" s="100" t="str">
        <f t="shared" ref="AL1354:AL1362" si="879">IF(E1354=Z1354,"○","●")</f>
        <v>●</v>
      </c>
      <c r="AM1354" s="100" t="str">
        <f t="shared" si="867"/>
        <v>●</v>
      </c>
      <c r="AP1354" s="100" t="str">
        <f t="shared" si="872"/>
        <v>●</v>
      </c>
      <c r="AQ1354" s="100" t="str">
        <f t="shared" si="868"/>
        <v>●</v>
      </c>
      <c r="AR1354" s="100" t="str">
        <f t="shared" si="869"/>
        <v>●</v>
      </c>
      <c r="AS1354" s="100" t="str">
        <f t="shared" si="873"/>
        <v>●</v>
      </c>
    </row>
    <row r="1355" spans="2:45" s="100" customFormat="1" ht="14.25" customHeight="1">
      <c r="B1355" s="102" t="s">
        <v>132</v>
      </c>
      <c r="C1355" s="106">
        <v>9</v>
      </c>
      <c r="D1355" s="107">
        <v>5</v>
      </c>
      <c r="E1355" s="107">
        <v>3</v>
      </c>
      <c r="F1355" s="107">
        <v>1</v>
      </c>
      <c r="G1355" s="116">
        <f>第2表01元データ!AF76</f>
        <v>2</v>
      </c>
      <c r="H1355" s="107">
        <f t="shared" si="875"/>
        <v>1</v>
      </c>
      <c r="I1355" s="108">
        <f t="shared" si="876"/>
        <v>100</v>
      </c>
      <c r="J1355" s="102"/>
      <c r="K1355" s="114" t="s">
        <v>132</v>
      </c>
      <c r="L1355" s="106">
        <v>333</v>
      </c>
      <c r="M1355" s="107">
        <v>253</v>
      </c>
      <c r="N1355" s="107">
        <v>183</v>
      </c>
      <c r="O1355" s="107">
        <v>166</v>
      </c>
      <c r="P1355" s="116">
        <f>第2表01元データ!AG76</f>
        <v>161</v>
      </c>
      <c r="Q1355" s="107">
        <f t="shared" si="877"/>
        <v>-5</v>
      </c>
      <c r="R1355" s="108">
        <f t="shared" si="878"/>
        <v>-3.0120481927710845</v>
      </c>
      <c r="S1355" s="108"/>
      <c r="T1355" s="100">
        <v>211</v>
      </c>
      <c r="W1355" s="100" t="s">
        <v>365</v>
      </c>
      <c r="X1355" s="100">
        <v>9</v>
      </c>
      <c r="Y1355" s="100">
        <v>8</v>
      </c>
      <c r="Z1355" s="100">
        <v>9</v>
      </c>
      <c r="AA1355" s="100">
        <v>5</v>
      </c>
      <c r="AC1355" s="100" t="s">
        <v>365</v>
      </c>
      <c r="AD1355" s="100">
        <v>306</v>
      </c>
      <c r="AE1355" s="100">
        <v>290</v>
      </c>
      <c r="AF1355" s="100">
        <v>333</v>
      </c>
      <c r="AG1355" s="100">
        <v>253</v>
      </c>
      <c r="AJ1355" s="100" t="str">
        <f t="shared" si="871"/>
        <v>○</v>
      </c>
      <c r="AK1355" s="100" t="str">
        <f t="shared" si="865"/>
        <v>●</v>
      </c>
      <c r="AL1355" s="100" t="str">
        <f t="shared" si="879"/>
        <v>●</v>
      </c>
      <c r="AM1355" s="100" t="str">
        <f t="shared" si="867"/>
        <v>●</v>
      </c>
      <c r="AP1355" s="100" t="str">
        <f t="shared" si="872"/>
        <v>●</v>
      </c>
      <c r="AQ1355" s="100" t="str">
        <f t="shared" si="868"/>
        <v>●</v>
      </c>
      <c r="AR1355" s="100" t="str">
        <f t="shared" si="869"/>
        <v>●</v>
      </c>
      <c r="AS1355" s="100" t="str">
        <f t="shared" si="873"/>
        <v>●</v>
      </c>
    </row>
    <row r="1356" spans="2:45" s="100" customFormat="1" ht="14.25" customHeight="1">
      <c r="B1356" s="102" t="s">
        <v>133</v>
      </c>
      <c r="C1356" s="106">
        <v>5</v>
      </c>
      <c r="D1356" s="107">
        <v>9</v>
      </c>
      <c r="E1356" s="107">
        <v>4</v>
      </c>
      <c r="F1356" s="107">
        <v>3</v>
      </c>
      <c r="G1356" s="116">
        <f>第2表01元データ!AF77</f>
        <v>1</v>
      </c>
      <c r="H1356" s="107">
        <f t="shared" si="875"/>
        <v>-2</v>
      </c>
      <c r="I1356" s="108">
        <f t="shared" si="876"/>
        <v>-66.666666666666657</v>
      </c>
      <c r="J1356" s="102"/>
      <c r="K1356" s="114" t="s">
        <v>133</v>
      </c>
      <c r="L1356" s="106">
        <v>276</v>
      </c>
      <c r="M1356" s="107">
        <v>319</v>
      </c>
      <c r="N1356" s="107">
        <v>247</v>
      </c>
      <c r="O1356" s="107">
        <v>175</v>
      </c>
      <c r="P1356" s="116">
        <f>第2表01元データ!AG77</f>
        <v>156</v>
      </c>
      <c r="Q1356" s="107">
        <f t="shared" si="877"/>
        <v>-19</v>
      </c>
      <c r="R1356" s="108">
        <f t="shared" si="878"/>
        <v>-10.857142857142858</v>
      </c>
      <c r="S1356" s="108"/>
      <c r="T1356" s="100">
        <v>212</v>
      </c>
      <c r="W1356" s="100" t="s">
        <v>366</v>
      </c>
      <c r="X1356" s="100">
        <v>16</v>
      </c>
      <c r="Y1356" s="100">
        <v>9</v>
      </c>
      <c r="Z1356" s="100">
        <v>5</v>
      </c>
      <c r="AA1356" s="100">
        <v>9</v>
      </c>
      <c r="AC1356" s="100" t="s">
        <v>366</v>
      </c>
      <c r="AD1356" s="100">
        <v>340</v>
      </c>
      <c r="AE1356" s="100">
        <v>292</v>
      </c>
      <c r="AF1356" s="100">
        <v>276</v>
      </c>
      <c r="AG1356" s="100">
        <v>319</v>
      </c>
      <c r="AJ1356" s="100" t="str">
        <f t="shared" si="871"/>
        <v>●</v>
      </c>
      <c r="AK1356" s="100" t="str">
        <f t="shared" si="865"/>
        <v>○</v>
      </c>
      <c r="AL1356" s="100" t="str">
        <f t="shared" si="879"/>
        <v>●</v>
      </c>
      <c r="AM1356" s="100" t="str">
        <f t="shared" si="867"/>
        <v>●</v>
      </c>
      <c r="AP1356" s="100" t="str">
        <f t="shared" si="872"/>
        <v>●</v>
      </c>
      <c r="AQ1356" s="100" t="str">
        <f t="shared" si="868"/>
        <v>●</v>
      </c>
      <c r="AR1356" s="100" t="str">
        <f t="shared" si="869"/>
        <v>●</v>
      </c>
      <c r="AS1356" s="100" t="str">
        <f t="shared" si="873"/>
        <v>●</v>
      </c>
    </row>
    <row r="1357" spans="2:45" s="100" customFormat="1" ht="14.25" customHeight="1">
      <c r="B1357" s="102" t="s">
        <v>134</v>
      </c>
      <c r="C1357" s="106">
        <v>9</v>
      </c>
      <c r="D1357" s="107">
        <v>6</v>
      </c>
      <c r="E1357" s="107">
        <v>7</v>
      </c>
      <c r="F1357" s="107">
        <v>4</v>
      </c>
      <c r="G1357" s="116">
        <f>第2表01元データ!AF78</f>
        <v>4</v>
      </c>
      <c r="H1357" s="107">
        <f t="shared" si="875"/>
        <v>0</v>
      </c>
      <c r="I1357" s="108">
        <f t="shared" si="876"/>
        <v>0</v>
      </c>
      <c r="J1357" s="102"/>
      <c r="K1357" s="114" t="s">
        <v>134</v>
      </c>
      <c r="L1357" s="106">
        <v>269</v>
      </c>
      <c r="M1357" s="107">
        <v>273</v>
      </c>
      <c r="N1357" s="107">
        <v>314</v>
      </c>
      <c r="O1357" s="107">
        <v>239</v>
      </c>
      <c r="P1357" s="116">
        <f>第2表01元データ!AG78</f>
        <v>172</v>
      </c>
      <c r="Q1357" s="107">
        <f t="shared" si="877"/>
        <v>-67</v>
      </c>
      <c r="R1357" s="108">
        <f t="shared" si="878"/>
        <v>-28.03347280334728</v>
      </c>
      <c r="S1357" s="108"/>
      <c r="T1357" s="100">
        <v>213</v>
      </c>
      <c r="W1357" s="100" t="s">
        <v>367</v>
      </c>
      <c r="X1357" s="100">
        <v>5</v>
      </c>
      <c r="Y1357" s="100">
        <v>11</v>
      </c>
      <c r="Z1357" s="100">
        <v>9</v>
      </c>
      <c r="AA1357" s="100">
        <v>6</v>
      </c>
      <c r="AC1357" s="100" t="s">
        <v>367</v>
      </c>
      <c r="AD1357" s="100">
        <v>330</v>
      </c>
      <c r="AE1357" s="100">
        <v>309</v>
      </c>
      <c r="AF1357" s="100">
        <v>269</v>
      </c>
      <c r="AG1357" s="100">
        <v>273</v>
      </c>
      <c r="AJ1357" s="100" t="str">
        <f t="shared" si="871"/>
        <v>●</v>
      </c>
      <c r="AK1357" s="100" t="str">
        <f t="shared" si="865"/>
        <v>●</v>
      </c>
      <c r="AL1357" s="100" t="str">
        <f t="shared" si="879"/>
        <v>●</v>
      </c>
      <c r="AM1357" s="100" t="str">
        <f t="shared" si="867"/>
        <v>●</v>
      </c>
      <c r="AP1357" s="100" t="str">
        <f t="shared" si="872"/>
        <v>●</v>
      </c>
      <c r="AQ1357" s="100" t="str">
        <f t="shared" si="868"/>
        <v>●</v>
      </c>
      <c r="AR1357" s="100" t="str">
        <f t="shared" si="869"/>
        <v>●</v>
      </c>
      <c r="AS1357" s="100" t="str">
        <f t="shared" si="873"/>
        <v>●</v>
      </c>
    </row>
    <row r="1358" spans="2:45" s="100" customFormat="1" ht="14.25" customHeight="1">
      <c r="B1358" s="102" t="s">
        <v>135</v>
      </c>
      <c r="C1358" s="106">
        <v>9</v>
      </c>
      <c r="D1358" s="107">
        <v>10</v>
      </c>
      <c r="E1358" s="107">
        <v>6</v>
      </c>
      <c r="F1358" s="107">
        <v>7</v>
      </c>
      <c r="G1358" s="116">
        <f>第2表01元データ!AF79</f>
        <v>3</v>
      </c>
      <c r="H1358" s="107">
        <f t="shared" si="875"/>
        <v>-4</v>
      </c>
      <c r="I1358" s="108">
        <f t="shared" si="876"/>
        <v>-57.142857142857139</v>
      </c>
      <c r="J1358" s="102"/>
      <c r="K1358" s="114" t="s">
        <v>135</v>
      </c>
      <c r="L1358" s="106">
        <v>288</v>
      </c>
      <c r="M1358" s="107">
        <v>251</v>
      </c>
      <c r="N1358" s="107">
        <v>253</v>
      </c>
      <c r="O1358" s="107">
        <v>292</v>
      </c>
      <c r="P1358" s="116">
        <f>第2表01元データ!AG79</f>
        <v>235</v>
      </c>
      <c r="Q1358" s="107">
        <f t="shared" si="877"/>
        <v>-57</v>
      </c>
      <c r="R1358" s="108">
        <f t="shared" si="878"/>
        <v>-19.520547945205479</v>
      </c>
      <c r="S1358" s="108"/>
      <c r="T1358" s="100">
        <v>214</v>
      </c>
      <c r="W1358" s="100" t="s">
        <v>368</v>
      </c>
      <c r="X1358" s="100">
        <v>8</v>
      </c>
      <c r="Y1358" s="100">
        <v>4</v>
      </c>
      <c r="Z1358" s="100">
        <v>9</v>
      </c>
      <c r="AA1358" s="100">
        <v>10</v>
      </c>
      <c r="AC1358" s="100" t="s">
        <v>368</v>
      </c>
      <c r="AD1358" s="100">
        <v>311</v>
      </c>
      <c r="AE1358" s="100">
        <v>300</v>
      </c>
      <c r="AF1358" s="100">
        <v>288</v>
      </c>
      <c r="AG1358" s="100">
        <v>251</v>
      </c>
      <c r="AJ1358" s="100" t="str">
        <f t="shared" si="871"/>
        <v>●</v>
      </c>
      <c r="AK1358" s="100" t="str">
        <f t="shared" si="865"/>
        <v>●</v>
      </c>
      <c r="AL1358" s="100" t="str">
        <f t="shared" si="879"/>
        <v>●</v>
      </c>
      <c r="AM1358" s="100" t="str">
        <f t="shared" si="867"/>
        <v>●</v>
      </c>
      <c r="AP1358" s="100" t="str">
        <f t="shared" si="872"/>
        <v>●</v>
      </c>
      <c r="AQ1358" s="100" t="str">
        <f t="shared" si="868"/>
        <v>●</v>
      </c>
      <c r="AR1358" s="100" t="str">
        <f t="shared" si="869"/>
        <v>●</v>
      </c>
      <c r="AS1358" s="100" t="str">
        <f t="shared" si="873"/>
        <v>●</v>
      </c>
    </row>
    <row r="1359" spans="2:45" s="100" customFormat="1" ht="14.25" customHeight="1">
      <c r="B1359" s="102" t="s">
        <v>136</v>
      </c>
      <c r="C1359" s="106">
        <v>3</v>
      </c>
      <c r="D1359" s="107">
        <v>7</v>
      </c>
      <c r="E1359" s="107">
        <v>9</v>
      </c>
      <c r="F1359" s="107">
        <v>6</v>
      </c>
      <c r="G1359" s="116">
        <f>第2表01元データ!AF80</f>
        <v>4</v>
      </c>
      <c r="H1359" s="107">
        <f t="shared" si="875"/>
        <v>-2</v>
      </c>
      <c r="I1359" s="108">
        <f t="shared" si="876"/>
        <v>-33.333333333333329</v>
      </c>
      <c r="J1359" s="102"/>
      <c r="K1359" s="114" t="s">
        <v>136</v>
      </c>
      <c r="L1359" s="106">
        <v>287</v>
      </c>
      <c r="M1359" s="107">
        <v>255</v>
      </c>
      <c r="N1359" s="107">
        <v>235</v>
      </c>
      <c r="O1359" s="107">
        <v>237</v>
      </c>
      <c r="P1359" s="116">
        <f>第2表01元データ!AG80</f>
        <v>286</v>
      </c>
      <c r="Q1359" s="107">
        <f t="shared" si="877"/>
        <v>49</v>
      </c>
      <c r="R1359" s="108">
        <f t="shared" si="878"/>
        <v>20.675105485232066</v>
      </c>
      <c r="S1359" s="108"/>
      <c r="T1359" s="100">
        <v>215</v>
      </c>
      <c r="W1359" s="100" t="s">
        <v>369</v>
      </c>
      <c r="X1359" s="100">
        <v>14</v>
      </c>
      <c r="Y1359" s="100">
        <v>9</v>
      </c>
      <c r="Z1359" s="100">
        <v>3</v>
      </c>
      <c r="AA1359" s="100">
        <v>7</v>
      </c>
      <c r="AC1359" s="100" t="s">
        <v>369</v>
      </c>
      <c r="AD1359" s="100">
        <v>221</v>
      </c>
      <c r="AE1359" s="100">
        <v>269</v>
      </c>
      <c r="AF1359" s="100">
        <v>287</v>
      </c>
      <c r="AG1359" s="100">
        <v>255</v>
      </c>
      <c r="AJ1359" s="100" t="str">
        <f t="shared" si="871"/>
        <v>●</v>
      </c>
      <c r="AK1359" s="100" t="str">
        <f t="shared" si="865"/>
        <v>●</v>
      </c>
      <c r="AL1359" s="100" t="str">
        <f t="shared" si="879"/>
        <v>●</v>
      </c>
      <c r="AM1359" s="100" t="str">
        <f t="shared" si="867"/>
        <v>●</v>
      </c>
      <c r="AP1359" s="100" t="str">
        <f t="shared" si="872"/>
        <v>●</v>
      </c>
      <c r="AQ1359" s="100" t="str">
        <f t="shared" si="868"/>
        <v>●</v>
      </c>
      <c r="AR1359" s="100" t="str">
        <f t="shared" si="869"/>
        <v>●</v>
      </c>
      <c r="AS1359" s="100" t="str">
        <f t="shared" si="873"/>
        <v>●</v>
      </c>
    </row>
    <row r="1360" spans="2:45" s="100" customFormat="1" ht="14.25" customHeight="1">
      <c r="B1360" s="102" t="s">
        <v>137</v>
      </c>
      <c r="C1360" s="106">
        <v>10</v>
      </c>
      <c r="D1360" s="107">
        <v>6</v>
      </c>
      <c r="E1360" s="107">
        <v>3</v>
      </c>
      <c r="F1360" s="107">
        <v>7</v>
      </c>
      <c r="G1360" s="116">
        <f>第2表01元データ!AF81</f>
        <v>2</v>
      </c>
      <c r="H1360" s="107">
        <f t="shared" si="875"/>
        <v>-5</v>
      </c>
      <c r="I1360" s="108">
        <f t="shared" si="876"/>
        <v>-71.428571428571431</v>
      </c>
      <c r="J1360" s="102"/>
      <c r="K1360" s="114" t="s">
        <v>137</v>
      </c>
      <c r="L1360" s="106">
        <v>231</v>
      </c>
      <c r="M1360" s="107">
        <v>244</v>
      </c>
      <c r="N1360" s="107">
        <v>238</v>
      </c>
      <c r="O1360" s="107">
        <v>208</v>
      </c>
      <c r="P1360" s="116">
        <f>第2表01元データ!AG81</f>
        <v>223</v>
      </c>
      <c r="Q1360" s="107">
        <f t="shared" si="877"/>
        <v>15</v>
      </c>
      <c r="R1360" s="108">
        <f t="shared" si="878"/>
        <v>7.2115384615384608</v>
      </c>
      <c r="S1360" s="108"/>
      <c r="T1360" s="100">
        <v>216</v>
      </c>
      <c r="W1360" s="100" t="s">
        <v>370</v>
      </c>
      <c r="X1360" s="100">
        <v>8</v>
      </c>
      <c r="Y1360" s="100">
        <v>13</v>
      </c>
      <c r="Z1360" s="100">
        <v>10</v>
      </c>
      <c r="AA1360" s="100">
        <v>6</v>
      </c>
      <c r="AC1360" s="100" t="s">
        <v>370</v>
      </c>
      <c r="AD1360" s="100">
        <v>180</v>
      </c>
      <c r="AE1360" s="100">
        <v>183</v>
      </c>
      <c r="AF1360" s="100">
        <v>231</v>
      </c>
      <c r="AG1360" s="100">
        <v>244</v>
      </c>
      <c r="AJ1360" s="100" t="str">
        <f t="shared" si="871"/>
        <v>●</v>
      </c>
      <c r="AK1360" s="100" t="str">
        <f t="shared" si="865"/>
        <v>●</v>
      </c>
      <c r="AL1360" s="100" t="str">
        <f t="shared" si="879"/>
        <v>●</v>
      </c>
      <c r="AM1360" s="100" t="str">
        <f t="shared" si="867"/>
        <v>●</v>
      </c>
      <c r="AP1360" s="100" t="str">
        <f t="shared" si="872"/>
        <v>●</v>
      </c>
      <c r="AQ1360" s="100" t="str">
        <f t="shared" si="868"/>
        <v>●</v>
      </c>
      <c r="AR1360" s="100" t="str">
        <f t="shared" si="869"/>
        <v>●</v>
      </c>
      <c r="AS1360" s="100" t="str">
        <f t="shared" si="873"/>
        <v>●</v>
      </c>
    </row>
    <row r="1361" spans="2:45" s="100" customFormat="1" ht="14.25" customHeight="1">
      <c r="B1361" s="102" t="s">
        <v>138</v>
      </c>
      <c r="C1361" s="106">
        <v>9</v>
      </c>
      <c r="D1361" s="107">
        <v>6</v>
      </c>
      <c r="E1361" s="107">
        <v>4</v>
      </c>
      <c r="F1361" s="107">
        <v>3</v>
      </c>
      <c r="G1361" s="116">
        <f>第2表01元データ!AF82</f>
        <v>3</v>
      </c>
      <c r="H1361" s="107">
        <f t="shared" si="875"/>
        <v>0</v>
      </c>
      <c r="I1361" s="108">
        <f t="shared" si="876"/>
        <v>0</v>
      </c>
      <c r="J1361" s="102"/>
      <c r="K1361" s="114" t="s">
        <v>138</v>
      </c>
      <c r="L1361" s="106">
        <v>157</v>
      </c>
      <c r="M1361" s="107">
        <v>179</v>
      </c>
      <c r="N1361" s="107">
        <v>193</v>
      </c>
      <c r="O1361" s="107">
        <v>209</v>
      </c>
      <c r="P1361" s="116">
        <f>第2表01元データ!AG82</f>
        <v>184</v>
      </c>
      <c r="Q1361" s="107">
        <f t="shared" si="877"/>
        <v>-25</v>
      </c>
      <c r="R1361" s="108">
        <f t="shared" si="878"/>
        <v>-11.961722488038278</v>
      </c>
      <c r="S1361" s="108"/>
      <c r="T1361" s="100">
        <v>217</v>
      </c>
      <c r="W1361" s="100" t="s">
        <v>371</v>
      </c>
      <c r="X1361" s="100">
        <v>5</v>
      </c>
      <c r="Y1361" s="100">
        <v>4</v>
      </c>
      <c r="Z1361" s="100">
        <v>9</v>
      </c>
      <c r="AA1361" s="100">
        <v>6</v>
      </c>
      <c r="AC1361" s="100" t="s">
        <v>371</v>
      </c>
      <c r="AD1361" s="100">
        <v>99</v>
      </c>
      <c r="AE1361" s="100">
        <v>120</v>
      </c>
      <c r="AF1361" s="100">
        <v>157</v>
      </c>
      <c r="AG1361" s="100">
        <v>179</v>
      </c>
      <c r="AJ1361" s="100" t="str">
        <f t="shared" si="871"/>
        <v>●</v>
      </c>
      <c r="AK1361" s="100" t="str">
        <f t="shared" si="865"/>
        <v>●</v>
      </c>
      <c r="AL1361" s="100" t="str">
        <f t="shared" si="879"/>
        <v>●</v>
      </c>
      <c r="AM1361" s="100" t="str">
        <f t="shared" si="867"/>
        <v>●</v>
      </c>
      <c r="AP1361" s="100" t="str">
        <f t="shared" si="872"/>
        <v>●</v>
      </c>
      <c r="AQ1361" s="100" t="str">
        <f t="shared" si="868"/>
        <v>●</v>
      </c>
      <c r="AR1361" s="100" t="str">
        <f t="shared" si="869"/>
        <v>●</v>
      </c>
      <c r="AS1361" s="100" t="str">
        <f t="shared" si="873"/>
        <v>●</v>
      </c>
    </row>
    <row r="1362" spans="2:45" s="100" customFormat="1" ht="14.25" customHeight="1">
      <c r="B1362" s="102" t="s">
        <v>110</v>
      </c>
      <c r="C1362" s="115">
        <v>4</v>
      </c>
      <c r="D1362" s="107">
        <v>9</v>
      </c>
      <c r="E1362" s="107">
        <v>4</v>
      </c>
      <c r="F1362" s="107">
        <v>2</v>
      </c>
      <c r="G1362" s="116">
        <f>第2表01元データ!AF83</f>
        <v>1</v>
      </c>
      <c r="H1362" s="107">
        <f t="shared" si="875"/>
        <v>-1</v>
      </c>
      <c r="I1362" s="108">
        <f t="shared" si="876"/>
        <v>-50</v>
      </c>
      <c r="J1362" s="102"/>
      <c r="K1362" s="114" t="s">
        <v>110</v>
      </c>
      <c r="L1362" s="106">
        <v>87</v>
      </c>
      <c r="M1362" s="107">
        <v>130</v>
      </c>
      <c r="N1362" s="107">
        <v>180</v>
      </c>
      <c r="O1362" s="107">
        <v>209</v>
      </c>
      <c r="P1362" s="116">
        <f>第2表01元データ!AG83</f>
        <v>262</v>
      </c>
      <c r="Q1362" s="107">
        <f t="shared" si="877"/>
        <v>53</v>
      </c>
      <c r="R1362" s="108">
        <f t="shared" si="878"/>
        <v>25.358851674641148</v>
      </c>
      <c r="S1362" s="108"/>
      <c r="T1362" s="100">
        <v>218</v>
      </c>
      <c r="W1362" s="100" t="s">
        <v>378</v>
      </c>
      <c r="X1362" s="100" t="s">
        <v>313</v>
      </c>
      <c r="Y1362" s="100">
        <v>1</v>
      </c>
      <c r="Z1362" s="100">
        <v>4</v>
      </c>
      <c r="AA1362" s="100">
        <v>9</v>
      </c>
      <c r="AC1362" s="100" t="s">
        <v>378</v>
      </c>
      <c r="AD1362" s="100">
        <v>66</v>
      </c>
      <c r="AE1362" s="100">
        <v>99</v>
      </c>
      <c r="AF1362" s="100">
        <v>87</v>
      </c>
      <c r="AG1362" s="100">
        <v>130</v>
      </c>
      <c r="AJ1362" s="100" t="str">
        <f t="shared" si="871"/>
        <v>●</v>
      </c>
      <c r="AK1362" s="100" t="str">
        <f t="shared" si="865"/>
        <v>●</v>
      </c>
      <c r="AL1362" s="100" t="str">
        <f t="shared" si="879"/>
        <v>○</v>
      </c>
      <c r="AM1362" s="100" t="str">
        <f t="shared" si="867"/>
        <v>●</v>
      </c>
      <c r="AP1362" s="100" t="str">
        <f t="shared" si="872"/>
        <v>●</v>
      </c>
      <c r="AQ1362" s="100" t="str">
        <f t="shared" si="868"/>
        <v>●</v>
      </c>
      <c r="AR1362" s="100" t="str">
        <f t="shared" si="869"/>
        <v>●</v>
      </c>
      <c r="AS1362" s="100" t="str">
        <f t="shared" si="873"/>
        <v>●</v>
      </c>
    </row>
    <row r="1363" spans="2:45" s="100" customFormat="1" ht="14.25" customHeight="1">
      <c r="B1363" s="119" t="s">
        <v>111</v>
      </c>
      <c r="C1363" s="120" t="s">
        <v>313</v>
      </c>
      <c r="D1363" s="116" t="s">
        <v>313</v>
      </c>
      <c r="E1363" s="116" t="s">
        <v>313</v>
      </c>
      <c r="F1363" s="116" t="s">
        <v>313</v>
      </c>
      <c r="G1363" s="116">
        <f>第2表01元データ!AF84</f>
        <v>1</v>
      </c>
      <c r="H1363" s="107"/>
      <c r="I1363" s="108"/>
      <c r="K1363" s="119" t="s">
        <v>111</v>
      </c>
      <c r="L1363" s="120" t="s">
        <v>313</v>
      </c>
      <c r="M1363" s="116" t="s">
        <v>313</v>
      </c>
      <c r="N1363" s="116" t="s">
        <v>313</v>
      </c>
      <c r="O1363" s="116">
        <v>3</v>
      </c>
      <c r="P1363" s="116">
        <f>第2表01元データ!AG84</f>
        <v>20</v>
      </c>
      <c r="Q1363" s="107"/>
      <c r="R1363" s="108"/>
      <c r="T1363" s="100">
        <v>219</v>
      </c>
    </row>
    <row r="1364" spans="2:45" s="100" customFormat="1" ht="14.25" customHeight="1">
      <c r="B1364" s="119" t="s">
        <v>338</v>
      </c>
      <c r="C1364" s="118"/>
      <c r="D1364" s="118"/>
      <c r="E1364" s="118"/>
      <c r="F1364" s="118"/>
      <c r="G1364" s="118"/>
      <c r="H1364" s="118"/>
      <c r="I1364" s="118"/>
      <c r="J1364" s="118"/>
      <c r="K1364" s="118"/>
      <c r="L1364" s="118"/>
      <c r="M1364" s="118"/>
      <c r="N1364" s="118"/>
      <c r="O1364" s="118"/>
      <c r="P1364" s="168"/>
      <c r="W1364" s="100">
        <v>52</v>
      </c>
    </row>
    <row r="1365" spans="2:45" s="100" customFormat="1" ht="14.25" customHeight="1">
      <c r="B1365" s="119"/>
      <c r="C1365" s="118"/>
      <c r="D1365" s="118"/>
      <c r="E1365" s="118"/>
      <c r="F1365" s="118"/>
      <c r="G1365" s="118"/>
      <c r="H1365" s="118"/>
      <c r="I1365" s="118"/>
      <c r="J1365" s="118"/>
      <c r="K1365" s="118"/>
      <c r="L1365" s="118"/>
      <c r="M1365" s="118"/>
      <c r="N1365" s="118"/>
      <c r="O1365" s="118"/>
      <c r="P1365" s="168"/>
    </row>
    <row r="1366" spans="2:45" s="100" customFormat="1" ht="14.25" customHeight="1">
      <c r="B1366" s="119"/>
      <c r="C1366" s="118"/>
      <c r="D1366" s="118"/>
      <c r="E1366" s="118"/>
      <c r="F1366" s="118"/>
      <c r="G1366" s="118"/>
      <c r="H1366" s="118"/>
      <c r="I1366" s="118"/>
      <c r="J1366" s="118"/>
      <c r="K1366" s="118"/>
      <c r="L1366" s="118"/>
      <c r="M1366" s="118"/>
      <c r="N1366" s="118"/>
      <c r="O1366" s="118"/>
      <c r="P1366" s="168"/>
    </row>
    <row r="1367" spans="2:45" s="99" customFormat="1" ht="14.25" customHeight="1">
      <c r="B1367" s="99" t="s">
        <v>261</v>
      </c>
      <c r="H1367" s="99" t="s">
        <v>805</v>
      </c>
      <c r="I1367" s="380">
        <f>令和2年9月末住基人口!L49</f>
        <v>2115</v>
      </c>
      <c r="K1367" s="99" t="s">
        <v>262</v>
      </c>
      <c r="Q1367" s="99" t="s">
        <v>805</v>
      </c>
      <c r="R1367" s="380">
        <f>令和2年9月末住基人口!L52</f>
        <v>639</v>
      </c>
      <c r="W1367" s="100"/>
      <c r="X1367" s="100"/>
      <c r="Y1367" s="100"/>
      <c r="Z1367" s="100"/>
      <c r="AA1367" s="100"/>
      <c r="AB1367" s="100"/>
      <c r="AC1367" s="100"/>
      <c r="AD1367" s="100"/>
      <c r="AE1367" s="100"/>
      <c r="AF1367" s="100"/>
      <c r="AG1367" s="100"/>
    </row>
    <row r="1368" spans="2:45" s="100" customFormat="1" ht="14.25" customHeight="1">
      <c r="B1368" s="583" t="s">
        <v>335</v>
      </c>
      <c r="C1368" s="101"/>
      <c r="D1368" s="101"/>
      <c r="E1368" s="101"/>
      <c r="F1368" s="101"/>
      <c r="G1368" s="135"/>
      <c r="H1368" s="131"/>
      <c r="I1368" s="131"/>
      <c r="J1368" s="102"/>
      <c r="K1368" s="583" t="s">
        <v>335</v>
      </c>
      <c r="L1368" s="101"/>
      <c r="M1368" s="101"/>
      <c r="N1368" s="101"/>
      <c r="O1368" s="101"/>
      <c r="P1368" s="135"/>
      <c r="Q1368" s="131"/>
      <c r="R1368" s="131"/>
      <c r="S1368" s="103"/>
    </row>
    <row r="1369" spans="2:45" s="100" customFormat="1" ht="14.25" customHeight="1">
      <c r="B1369" s="584"/>
      <c r="C1369" s="130" t="str">
        <f>$C$4</f>
        <v>平成12年</v>
      </c>
      <c r="D1369" s="130" t="str">
        <f>$D$4</f>
        <v>平成17年</v>
      </c>
      <c r="E1369" s="130" t="str">
        <f>$E$4</f>
        <v>平成22年</v>
      </c>
      <c r="F1369" s="130" t="s">
        <v>410</v>
      </c>
      <c r="G1369" s="130" t="s">
        <v>739</v>
      </c>
      <c r="H1369" s="133" t="str">
        <f>$H$4</f>
        <v>対平成</v>
      </c>
      <c r="I1369" s="134" t="str">
        <f>$I$4</f>
        <v>27年</v>
      </c>
      <c r="J1369" s="102"/>
      <c r="K1369" s="584"/>
      <c r="L1369" s="130" t="str">
        <f>$C$4</f>
        <v>平成12年</v>
      </c>
      <c r="M1369" s="130" t="str">
        <f>$D$4</f>
        <v>平成17年</v>
      </c>
      <c r="N1369" s="130" t="str">
        <f>$E$4</f>
        <v>平成22年</v>
      </c>
      <c r="O1369" s="130" t="s">
        <v>410</v>
      </c>
      <c r="P1369" s="130" t="s">
        <v>739</v>
      </c>
      <c r="Q1369" s="133" t="str">
        <f>$H$4</f>
        <v>対平成</v>
      </c>
      <c r="R1369" s="134" t="str">
        <f>$I$4</f>
        <v>27年</v>
      </c>
      <c r="S1369" s="103"/>
    </row>
    <row r="1370" spans="2:45" s="100" customFormat="1" ht="14.25" customHeight="1">
      <c r="B1370" s="585"/>
      <c r="C1370" s="104"/>
      <c r="D1370" s="104"/>
      <c r="E1370" s="104"/>
      <c r="F1370" s="104"/>
      <c r="G1370" s="104"/>
      <c r="H1370" s="132" t="s">
        <v>88</v>
      </c>
      <c r="I1370" s="133" t="s">
        <v>398</v>
      </c>
      <c r="J1370" s="102"/>
      <c r="K1370" s="585"/>
      <c r="L1370" s="104"/>
      <c r="M1370" s="104"/>
      <c r="N1370" s="104"/>
      <c r="O1370" s="104"/>
      <c r="P1370" s="104"/>
      <c r="Q1370" s="132" t="s">
        <v>88</v>
      </c>
      <c r="R1370" s="133" t="s">
        <v>398</v>
      </c>
      <c r="S1370" s="103"/>
    </row>
    <row r="1371" spans="2:45" s="199" customFormat="1" ht="14.25" customHeight="1">
      <c r="B1371" s="200" t="s">
        <v>90</v>
      </c>
      <c r="C1371" s="198">
        <v>2708</v>
      </c>
      <c r="D1371" s="194">
        <v>2630</v>
      </c>
      <c r="E1371" s="194">
        <v>2416</v>
      </c>
      <c r="F1371" s="194">
        <v>2266</v>
      </c>
      <c r="G1371" s="194">
        <f>IF(COUNTIF(G1376:G1394,"x"),"x",IF(SUM(G1376:G1394)=0,"-",SUM(G1376:G1394)))</f>
        <v>2032</v>
      </c>
      <c r="H1371" s="193">
        <f t="shared" ref="H1371:H1374" si="880">IF(G1371="x","x",IF(AND(G1371="-",F1371="-"),"-",IF(AND(G1371="-",F1371&gt;0),F1371*-1,IF(AND(G1371&gt;0,F1371="-"),G1371,G1371-F1371))))</f>
        <v>-234</v>
      </c>
      <c r="I1371" s="195">
        <f t="shared" ref="I1371:I1374" si="881">IF(H1371="x","x",IF(H1371="-","-",IF(AND(F1371="-",G1371&gt;0),"皆増",IF(AND(F1371&gt;0,G1371="-"),"皆減",H1371/F1371*100))))</f>
        <v>-10.326566637246248</v>
      </c>
      <c r="J1371" s="196"/>
      <c r="K1371" s="197" t="s">
        <v>90</v>
      </c>
      <c r="L1371" s="198">
        <v>948</v>
      </c>
      <c r="M1371" s="194">
        <v>828</v>
      </c>
      <c r="N1371" s="194">
        <v>738</v>
      </c>
      <c r="O1371" s="194">
        <v>673</v>
      </c>
      <c r="P1371" s="194">
        <f>IF(COUNTIF(P1376:P1394,"x"),"x",IF(SUM(P1376:P1394)=0,"-",SUM(P1376:P1394)))</f>
        <v>621</v>
      </c>
      <c r="Q1371" s="193">
        <f t="shared" ref="Q1371:Q1374" si="882">IF(P1371="x","x",IF(AND(P1371="-",O1371="-"),"-",IF(AND(P1371="-",O1371&gt;0),O1371*-1,IF(AND(P1371&gt;0,O1371="-"),P1371,P1371-O1371))))</f>
        <v>-52</v>
      </c>
      <c r="R1371" s="195">
        <f t="shared" ref="R1371:R1374" si="883">IF(Q1371="x","x",IF(Q1371="-","-",IF(AND(O1371="-",P1371&gt;0),"皆増",IF(AND(O1371&gt;0,P1371="-"),"皆減",Q1371/O1371*100))))</f>
        <v>-7.7265973254086182</v>
      </c>
      <c r="S1371" s="195"/>
      <c r="W1371" s="199" t="s">
        <v>373</v>
      </c>
      <c r="X1371" s="199">
        <v>2964</v>
      </c>
      <c r="Y1371" s="199">
        <v>2861</v>
      </c>
      <c r="Z1371" s="199">
        <v>2708</v>
      </c>
      <c r="AA1371" s="199">
        <v>2630</v>
      </c>
      <c r="AC1371" s="199" t="s">
        <v>373</v>
      </c>
      <c r="AD1371" s="199">
        <v>1109</v>
      </c>
      <c r="AE1371" s="199">
        <v>1005</v>
      </c>
      <c r="AF1371" s="199">
        <v>948</v>
      </c>
      <c r="AG1371" s="199">
        <v>828</v>
      </c>
      <c r="AJ1371" s="199" t="str">
        <f>IF(C1371=X1371,"○","●")</f>
        <v>●</v>
      </c>
      <c r="AK1371" s="199" t="str">
        <f t="shared" ref="AK1371:AK1393" si="884">IF(D1371=Y1371,"○","●")</f>
        <v>●</v>
      </c>
      <c r="AL1371" s="199" t="str">
        <f t="shared" ref="AL1371:AL1372" si="885">IF(E1371=Z1371,"○","●")</f>
        <v>●</v>
      </c>
      <c r="AM1371" s="199" t="str">
        <f t="shared" ref="AM1371:AM1393" si="886">IF(F1371=AA1371,"○","●")</f>
        <v>●</v>
      </c>
      <c r="AP1371" s="199" t="str">
        <f>IF(L1371=AD1371,"○","●")</f>
        <v>●</v>
      </c>
      <c r="AQ1371" s="199" t="str">
        <f t="shared" ref="AQ1371:AQ1393" si="887">IF(M1371=AE1371,"○","●")</f>
        <v>●</v>
      </c>
      <c r="AR1371" s="199" t="str">
        <f t="shared" ref="AR1371:AR1393" si="888">IF(N1371=AF1371,"○","●")</f>
        <v>●</v>
      </c>
      <c r="AS1371" s="199" t="str">
        <f t="shared" ref="AS1371" si="889">IF(O1371=AG1371,"○","●")</f>
        <v>●</v>
      </c>
    </row>
    <row r="1372" spans="2:45" s="100" customFormat="1" ht="14.25" customHeight="1">
      <c r="B1372" s="105" t="s">
        <v>91</v>
      </c>
      <c r="C1372" s="106">
        <v>285</v>
      </c>
      <c r="D1372" s="107">
        <v>295</v>
      </c>
      <c r="E1372" s="107">
        <v>266</v>
      </c>
      <c r="F1372" s="107">
        <v>264</v>
      </c>
      <c r="G1372" s="107">
        <f>IF(COUNTIF(G1376:G1378,"x"),"x",IF(SUM(G1376:G1378)=0,"-",SUM(G1376:G1378)))</f>
        <v>196</v>
      </c>
      <c r="H1372" s="107">
        <f t="shared" si="880"/>
        <v>-68</v>
      </c>
      <c r="I1372" s="108">
        <f t="shared" si="881"/>
        <v>-25.757575757575758</v>
      </c>
      <c r="J1372" s="102"/>
      <c r="K1372" s="109" t="s">
        <v>91</v>
      </c>
      <c r="L1372" s="106">
        <v>92</v>
      </c>
      <c r="M1372" s="107">
        <v>84</v>
      </c>
      <c r="N1372" s="107">
        <v>73</v>
      </c>
      <c r="O1372" s="107">
        <v>68</v>
      </c>
      <c r="P1372" s="107">
        <f>IF(COUNTIF(P1376:P1378,"x"),"x",IF(SUM(P1376:P1378)=0,"-",SUM(P1376:P1378)))</f>
        <v>40</v>
      </c>
      <c r="Q1372" s="107">
        <f t="shared" si="882"/>
        <v>-28</v>
      </c>
      <c r="R1372" s="108">
        <f t="shared" si="883"/>
        <v>-41.17647058823529</v>
      </c>
      <c r="S1372" s="108"/>
      <c r="W1372" s="100" t="s">
        <v>374</v>
      </c>
      <c r="X1372" s="100">
        <v>399</v>
      </c>
      <c r="Y1372" s="100">
        <v>293</v>
      </c>
      <c r="Z1372" s="100">
        <v>285</v>
      </c>
      <c r="AA1372" s="100">
        <v>295</v>
      </c>
      <c r="AC1372" s="100" t="s">
        <v>374</v>
      </c>
      <c r="AD1372" s="100">
        <v>136</v>
      </c>
      <c r="AE1372" s="100">
        <v>102</v>
      </c>
      <c r="AF1372" s="100">
        <v>92</v>
      </c>
      <c r="AG1372" s="100">
        <v>84</v>
      </c>
      <c r="AJ1372" s="100" t="str">
        <f t="shared" ref="AJ1372:AJ1393" si="890">IF(C1372=X1372,"○","●")</f>
        <v>●</v>
      </c>
      <c r="AK1372" s="100" t="str">
        <f t="shared" si="884"/>
        <v>●</v>
      </c>
      <c r="AL1372" s="100" t="str">
        <f t="shared" si="885"/>
        <v>●</v>
      </c>
      <c r="AM1372" s="100" t="str">
        <f t="shared" si="886"/>
        <v>●</v>
      </c>
      <c r="AP1372" s="100" t="str">
        <f t="shared" ref="AP1372:AP1393" si="891">IF(L1372=AD1372,"○","●")</f>
        <v>●</v>
      </c>
      <c r="AQ1372" s="100" t="str">
        <f t="shared" si="887"/>
        <v>●</v>
      </c>
      <c r="AR1372" s="100" t="str">
        <f t="shared" si="888"/>
        <v>●</v>
      </c>
      <c r="AS1372" s="100" t="str">
        <f>IF(O1372=AG1372,"○","●")</f>
        <v>●</v>
      </c>
    </row>
    <row r="1373" spans="2:45" s="100" customFormat="1" ht="14.25" customHeight="1">
      <c r="B1373" s="105" t="s">
        <v>92</v>
      </c>
      <c r="C1373" s="106">
        <v>1745</v>
      </c>
      <c r="D1373" s="107">
        <v>1630</v>
      </c>
      <c r="E1373" s="107">
        <v>1413</v>
      </c>
      <c r="F1373" s="107">
        <v>1218</v>
      </c>
      <c r="G1373" s="296">
        <f>IF(COUNTIF(G1379:G1388,"x"),"x",IF(SUM(G1379:G1388)=0,"-",SUM(G1379:G1388)))</f>
        <v>1086</v>
      </c>
      <c r="H1373" s="107">
        <f t="shared" si="880"/>
        <v>-132</v>
      </c>
      <c r="I1373" s="108">
        <f t="shared" si="881"/>
        <v>-10.83743842364532</v>
      </c>
      <c r="J1373" s="102"/>
      <c r="K1373" s="109" t="s">
        <v>92</v>
      </c>
      <c r="L1373" s="106">
        <v>585</v>
      </c>
      <c r="M1373" s="107">
        <v>489</v>
      </c>
      <c r="N1373" s="107">
        <v>411</v>
      </c>
      <c r="O1373" s="107">
        <v>346</v>
      </c>
      <c r="P1373" s="296">
        <f>IF(COUNTIF(P1379:P1388,"x"),"x",IF(SUM(P1379:P1388)=0,"-",SUM(P1379:P1388)))</f>
        <v>317</v>
      </c>
      <c r="Q1373" s="107">
        <f t="shared" si="882"/>
        <v>-29</v>
      </c>
      <c r="R1373" s="108">
        <f t="shared" si="883"/>
        <v>-8.3815028901734099</v>
      </c>
      <c r="S1373" s="108"/>
      <c r="W1373" s="100" t="s">
        <v>375</v>
      </c>
      <c r="X1373" s="100">
        <v>2031</v>
      </c>
      <c r="Y1373" s="100">
        <v>1977</v>
      </c>
      <c r="Z1373" s="100">
        <v>1745</v>
      </c>
      <c r="AA1373" s="100">
        <v>1630</v>
      </c>
      <c r="AC1373" s="100" t="s">
        <v>375</v>
      </c>
      <c r="AD1373" s="100">
        <v>724</v>
      </c>
      <c r="AE1373" s="100">
        <v>643</v>
      </c>
      <c r="AF1373" s="100">
        <v>585</v>
      </c>
      <c r="AG1373" s="100">
        <v>489</v>
      </c>
      <c r="AJ1373" s="100" t="str">
        <f t="shared" si="890"/>
        <v>●</v>
      </c>
      <c r="AK1373" s="100" t="str">
        <f t="shared" si="884"/>
        <v>●</v>
      </c>
      <c r="AL1373" s="100" t="str">
        <f>IF(E1373=Z1373,"○","●")</f>
        <v>●</v>
      </c>
      <c r="AM1373" s="100" t="str">
        <f t="shared" si="886"/>
        <v>●</v>
      </c>
      <c r="AP1373" s="100" t="str">
        <f t="shared" si="891"/>
        <v>●</v>
      </c>
      <c r="AQ1373" s="100" t="str">
        <f t="shared" si="887"/>
        <v>●</v>
      </c>
      <c r="AR1373" s="100" t="str">
        <f t="shared" si="888"/>
        <v>●</v>
      </c>
      <c r="AS1373" s="100" t="str">
        <f t="shared" ref="AS1373:AS1393" si="892">IF(O1373=AG1373,"○","●")</f>
        <v>●</v>
      </c>
    </row>
    <row r="1374" spans="2:45" s="100" customFormat="1" ht="14.25" customHeight="1">
      <c r="B1374" s="105" t="s">
        <v>93</v>
      </c>
      <c r="C1374" s="106">
        <v>678</v>
      </c>
      <c r="D1374" s="107">
        <v>705</v>
      </c>
      <c r="E1374" s="107">
        <v>737</v>
      </c>
      <c r="F1374" s="107">
        <v>778</v>
      </c>
      <c r="G1374" s="107">
        <f>IF(COUNTIF(G1389:G1393,"x"),"x",IF(SUM(G1389,G1393)=0,"-",SUM(G1389:G1393)))</f>
        <v>735</v>
      </c>
      <c r="H1374" s="107">
        <f t="shared" si="880"/>
        <v>-43</v>
      </c>
      <c r="I1374" s="108">
        <f t="shared" si="881"/>
        <v>-5.5269922879177376</v>
      </c>
      <c r="J1374" s="102"/>
      <c r="K1374" s="109" t="s">
        <v>93</v>
      </c>
      <c r="L1374" s="106">
        <v>271</v>
      </c>
      <c r="M1374" s="107">
        <v>255</v>
      </c>
      <c r="N1374" s="107">
        <v>254</v>
      </c>
      <c r="O1374" s="107">
        <v>258</v>
      </c>
      <c r="P1374" s="107">
        <f>IF(COUNTIF(P1389:P1393,"x"),"x",IF(SUM(P1389,P1393)=0,"-",SUM(P1389:P1393)))</f>
        <v>259</v>
      </c>
      <c r="Q1374" s="107">
        <f t="shared" si="882"/>
        <v>1</v>
      </c>
      <c r="R1374" s="108">
        <f t="shared" si="883"/>
        <v>0.38759689922480622</v>
      </c>
      <c r="S1374" s="108"/>
      <c r="W1374" s="99" t="s">
        <v>376</v>
      </c>
      <c r="X1374" s="99">
        <v>534</v>
      </c>
      <c r="Y1374" s="99">
        <v>591</v>
      </c>
      <c r="Z1374" s="99">
        <v>678</v>
      </c>
      <c r="AA1374" s="99">
        <v>705</v>
      </c>
      <c r="AB1374" s="99"/>
      <c r="AC1374" s="99" t="s">
        <v>376</v>
      </c>
      <c r="AD1374" s="99">
        <v>249</v>
      </c>
      <c r="AE1374" s="99">
        <v>260</v>
      </c>
      <c r="AF1374" s="99">
        <v>271</v>
      </c>
      <c r="AG1374" s="99">
        <v>255</v>
      </c>
      <c r="AJ1374" s="100" t="str">
        <f t="shared" si="890"/>
        <v>●</v>
      </c>
      <c r="AK1374" s="100" t="str">
        <f t="shared" si="884"/>
        <v>●</v>
      </c>
      <c r="AL1374" s="100" t="str">
        <f t="shared" ref="AL1374:AL1383" si="893">IF(E1374=Z1374,"○","●")</f>
        <v>●</v>
      </c>
      <c r="AM1374" s="100" t="str">
        <f t="shared" si="886"/>
        <v>●</v>
      </c>
      <c r="AP1374" s="100" t="str">
        <f t="shared" si="891"/>
        <v>●</v>
      </c>
      <c r="AQ1374" s="100" t="str">
        <f t="shared" si="887"/>
        <v>●</v>
      </c>
      <c r="AR1374" s="100" t="str">
        <f t="shared" si="888"/>
        <v>●</v>
      </c>
      <c r="AS1374" s="100" t="str">
        <f t="shared" si="892"/>
        <v>●</v>
      </c>
    </row>
    <row r="1375" spans="2:45" s="100" customFormat="1" ht="14.25" customHeight="1">
      <c r="B1375" s="102"/>
      <c r="C1375" s="106"/>
      <c r="D1375" s="112"/>
      <c r="E1375" s="112"/>
      <c r="F1375" s="112"/>
      <c r="G1375" s="112"/>
      <c r="H1375" s="112"/>
      <c r="I1375" s="113"/>
      <c r="J1375" s="102"/>
      <c r="K1375" s="114"/>
      <c r="L1375" s="106"/>
      <c r="M1375" s="112"/>
      <c r="N1375" s="112"/>
      <c r="O1375" s="112"/>
      <c r="P1375" s="112"/>
      <c r="Q1375" s="112"/>
      <c r="R1375" s="113"/>
      <c r="S1375" s="113"/>
      <c r="AJ1375" s="100" t="str">
        <f t="shared" si="890"/>
        <v>○</v>
      </c>
      <c r="AK1375" s="100" t="str">
        <f t="shared" si="884"/>
        <v>○</v>
      </c>
      <c r="AL1375" s="100" t="str">
        <f t="shared" si="893"/>
        <v>○</v>
      </c>
      <c r="AM1375" s="100" t="str">
        <f t="shared" si="886"/>
        <v>○</v>
      </c>
      <c r="AP1375" s="100" t="str">
        <f t="shared" si="891"/>
        <v>○</v>
      </c>
      <c r="AQ1375" s="100" t="str">
        <f t="shared" si="887"/>
        <v>○</v>
      </c>
      <c r="AR1375" s="100" t="str">
        <f t="shared" si="888"/>
        <v>○</v>
      </c>
      <c r="AS1375" s="100" t="str">
        <f t="shared" si="892"/>
        <v>○</v>
      </c>
    </row>
    <row r="1376" spans="2:45" s="100" customFormat="1" ht="14.25" customHeight="1">
      <c r="B1376" s="102" t="s">
        <v>94</v>
      </c>
      <c r="C1376" s="106">
        <v>70</v>
      </c>
      <c r="D1376" s="107">
        <v>85</v>
      </c>
      <c r="E1376" s="107">
        <v>82</v>
      </c>
      <c r="F1376" s="107">
        <v>80</v>
      </c>
      <c r="G1376" s="107">
        <f t="shared" ref="G1376:G1394" si="894">IF(COUNTIF(G1406:G1436,"x"),"x",IF(SUM(G1406,G1436)=0,"-",SUM(G1406,G1436)))</f>
        <v>39</v>
      </c>
      <c r="H1376" s="107">
        <f>IF(G1376="x","x",IF(AND(G1376="-",F1376="-"),"-",IF(AND(G1376="-",F1376&gt;0),F1376*-1,IF(AND(G1376&gt;0,F1376="-"),G1376,G1376-F1376))))</f>
        <v>-41</v>
      </c>
      <c r="I1376" s="108">
        <f>IF(H1376="x","x",IF(H1376="-","-",IF(AND(F1376="-",G1376&gt;0),"皆増",IF(AND(F1376&gt;0,G1376="-"),"皆減",H1376/F1376*100))))</f>
        <v>-51.249999999999993</v>
      </c>
      <c r="J1376" s="102"/>
      <c r="K1376" s="114" t="s">
        <v>94</v>
      </c>
      <c r="L1376" s="106">
        <v>34</v>
      </c>
      <c r="M1376" s="107">
        <v>31</v>
      </c>
      <c r="N1376" s="107">
        <v>25</v>
      </c>
      <c r="O1376" s="107">
        <v>27</v>
      </c>
      <c r="P1376" s="107">
        <f t="shared" ref="P1376:P1394" si="895">IF(COUNTIF(P1406:P1436,"x"),"x",IF(SUM(P1406,P1436)=0,"-",SUM(P1406,P1436)))</f>
        <v>8</v>
      </c>
      <c r="Q1376" s="107">
        <f>IF(P1376="x","x",IF(AND(P1376="-",O1376="-"),"-",IF(AND(P1376="-",O1376&gt;0),O1376*-1,IF(AND(P1376&gt;0,O1376="-"),P1376,P1376-O1376))))</f>
        <v>-19</v>
      </c>
      <c r="R1376" s="108">
        <f>IF(Q1376="x","x",IF(Q1376="-","-",IF(AND(O1376="-",P1376&gt;0),"皆増",IF(AND(O1376&gt;0,P1376="-"),"皆減",Q1376/O1376*100))))</f>
        <v>-70.370370370370367</v>
      </c>
      <c r="S1376" s="108"/>
      <c r="W1376" s="100" t="s">
        <v>377</v>
      </c>
      <c r="X1376" s="100">
        <v>97</v>
      </c>
      <c r="Y1376" s="100">
        <v>79</v>
      </c>
      <c r="Z1376" s="100">
        <v>70</v>
      </c>
      <c r="AA1376" s="100">
        <v>85</v>
      </c>
      <c r="AC1376" s="100" t="s">
        <v>377</v>
      </c>
      <c r="AD1376" s="100">
        <v>24</v>
      </c>
      <c r="AE1376" s="100">
        <v>29</v>
      </c>
      <c r="AF1376" s="100">
        <v>34</v>
      </c>
      <c r="AG1376" s="100">
        <v>31</v>
      </c>
      <c r="AJ1376" s="100" t="str">
        <f t="shared" si="890"/>
        <v>●</v>
      </c>
      <c r="AK1376" s="100" t="str">
        <f t="shared" si="884"/>
        <v>●</v>
      </c>
      <c r="AL1376" s="100" t="str">
        <f t="shared" si="893"/>
        <v>●</v>
      </c>
      <c r="AM1376" s="100" t="str">
        <f t="shared" si="886"/>
        <v>●</v>
      </c>
      <c r="AP1376" s="100" t="str">
        <f t="shared" si="891"/>
        <v>●</v>
      </c>
      <c r="AQ1376" s="100" t="str">
        <f t="shared" si="887"/>
        <v>●</v>
      </c>
      <c r="AR1376" s="100" t="str">
        <f t="shared" si="888"/>
        <v>●</v>
      </c>
      <c r="AS1376" s="100" t="str">
        <f t="shared" si="892"/>
        <v>●</v>
      </c>
    </row>
    <row r="1377" spans="2:45" s="100" customFormat="1" ht="14.25" customHeight="1">
      <c r="B1377" s="102" t="s">
        <v>123</v>
      </c>
      <c r="C1377" s="106">
        <v>98</v>
      </c>
      <c r="D1377" s="107">
        <v>94</v>
      </c>
      <c r="E1377" s="107">
        <v>101</v>
      </c>
      <c r="F1377" s="107">
        <v>84</v>
      </c>
      <c r="G1377" s="107">
        <f t="shared" si="894"/>
        <v>69</v>
      </c>
      <c r="H1377" s="107">
        <f t="shared" ref="H1377:H1393" si="896">IF(G1377="x","x",IF(AND(G1377="-",F1377="-"),"-",IF(AND(G1377="-",F1377&gt;0),F1377*-1,IF(AND(G1377&gt;0,F1377="-"),G1377,G1377-F1377))))</f>
        <v>-15</v>
      </c>
      <c r="I1377" s="108">
        <f t="shared" ref="I1377:I1393" si="897">IF(H1377="x","x",IF(H1377="-","-",IF(AND(F1377="-",G1377&gt;0),"皆増",IF(AND(F1377&gt;0,G1377="-"),"皆減",H1377/F1377*100))))</f>
        <v>-17.857142857142858</v>
      </c>
      <c r="J1377" s="102"/>
      <c r="K1377" s="114" t="s">
        <v>123</v>
      </c>
      <c r="L1377" s="106">
        <v>27</v>
      </c>
      <c r="M1377" s="107">
        <v>28</v>
      </c>
      <c r="N1377" s="107">
        <v>20</v>
      </c>
      <c r="O1377" s="107">
        <v>19</v>
      </c>
      <c r="P1377" s="107">
        <f t="shared" si="895"/>
        <v>15</v>
      </c>
      <c r="Q1377" s="107">
        <f t="shared" ref="Q1377:Q1393" si="898">IF(P1377="x","x",IF(AND(P1377="-",O1377="-"),"-",IF(AND(P1377="-",O1377&gt;0),O1377*-1,IF(AND(P1377&gt;0,O1377="-"),P1377,P1377-O1377))))</f>
        <v>-4</v>
      </c>
      <c r="R1377" s="108">
        <f t="shared" ref="R1377:R1393" si="899">IF(Q1377="x","x",IF(Q1377="-","-",IF(AND(O1377="-",P1377&gt;0),"皆増",IF(AND(O1377&gt;0,P1377="-"),"皆減",Q1377/O1377*100))))</f>
        <v>-21.052631578947366</v>
      </c>
      <c r="S1377" s="108"/>
      <c r="W1377" s="100" t="s">
        <v>356</v>
      </c>
      <c r="X1377" s="100">
        <v>120</v>
      </c>
      <c r="Y1377" s="100">
        <v>93</v>
      </c>
      <c r="Z1377" s="100">
        <v>98</v>
      </c>
      <c r="AA1377" s="100">
        <v>94</v>
      </c>
      <c r="AC1377" s="100" t="s">
        <v>356</v>
      </c>
      <c r="AD1377" s="100">
        <v>48</v>
      </c>
      <c r="AE1377" s="100">
        <v>23</v>
      </c>
      <c r="AF1377" s="100">
        <v>27</v>
      </c>
      <c r="AG1377" s="100">
        <v>28</v>
      </c>
      <c r="AJ1377" s="100" t="str">
        <f t="shared" si="890"/>
        <v>●</v>
      </c>
      <c r="AK1377" s="100" t="str">
        <f t="shared" si="884"/>
        <v>●</v>
      </c>
      <c r="AL1377" s="100" t="str">
        <f t="shared" si="893"/>
        <v>●</v>
      </c>
      <c r="AM1377" s="100" t="str">
        <f t="shared" si="886"/>
        <v>●</v>
      </c>
      <c r="AP1377" s="100" t="str">
        <f t="shared" si="891"/>
        <v>●</v>
      </c>
      <c r="AQ1377" s="100" t="str">
        <f t="shared" si="887"/>
        <v>●</v>
      </c>
      <c r="AR1377" s="100" t="str">
        <f t="shared" si="888"/>
        <v>●</v>
      </c>
      <c r="AS1377" s="100" t="str">
        <f t="shared" si="892"/>
        <v>●</v>
      </c>
    </row>
    <row r="1378" spans="2:45" s="100" customFormat="1" ht="14.25" customHeight="1">
      <c r="B1378" s="102" t="s">
        <v>124</v>
      </c>
      <c r="C1378" s="106">
        <v>117</v>
      </c>
      <c r="D1378" s="107">
        <v>116</v>
      </c>
      <c r="E1378" s="107">
        <v>83</v>
      </c>
      <c r="F1378" s="107">
        <v>100</v>
      </c>
      <c r="G1378" s="107">
        <f t="shared" si="894"/>
        <v>88</v>
      </c>
      <c r="H1378" s="107">
        <f t="shared" si="896"/>
        <v>-12</v>
      </c>
      <c r="I1378" s="108">
        <f t="shared" si="897"/>
        <v>-12</v>
      </c>
      <c r="J1378" s="102"/>
      <c r="K1378" s="114" t="s">
        <v>124</v>
      </c>
      <c r="L1378" s="106">
        <v>31</v>
      </c>
      <c r="M1378" s="107">
        <v>25</v>
      </c>
      <c r="N1378" s="107">
        <v>28</v>
      </c>
      <c r="O1378" s="107">
        <v>22</v>
      </c>
      <c r="P1378" s="107">
        <f t="shared" si="895"/>
        <v>17</v>
      </c>
      <c r="Q1378" s="107">
        <f t="shared" si="898"/>
        <v>-5</v>
      </c>
      <c r="R1378" s="108">
        <f t="shared" si="899"/>
        <v>-22.727272727272727</v>
      </c>
      <c r="S1378" s="108"/>
      <c r="W1378" s="100" t="s">
        <v>357</v>
      </c>
      <c r="X1378" s="100">
        <v>182</v>
      </c>
      <c r="Y1378" s="100">
        <v>121</v>
      </c>
      <c r="Z1378" s="100">
        <v>117</v>
      </c>
      <c r="AA1378" s="100">
        <v>116</v>
      </c>
      <c r="AC1378" s="100" t="s">
        <v>357</v>
      </c>
      <c r="AD1378" s="100">
        <v>64</v>
      </c>
      <c r="AE1378" s="100">
        <v>50</v>
      </c>
      <c r="AF1378" s="100">
        <v>31</v>
      </c>
      <c r="AG1378" s="100">
        <v>25</v>
      </c>
      <c r="AJ1378" s="100" t="str">
        <f t="shared" si="890"/>
        <v>●</v>
      </c>
      <c r="AK1378" s="100" t="str">
        <f t="shared" si="884"/>
        <v>●</v>
      </c>
      <c r="AL1378" s="100" t="str">
        <f t="shared" si="893"/>
        <v>●</v>
      </c>
      <c r="AM1378" s="100" t="str">
        <f t="shared" si="886"/>
        <v>●</v>
      </c>
      <c r="AP1378" s="100" t="str">
        <f t="shared" si="891"/>
        <v>●</v>
      </c>
      <c r="AQ1378" s="100" t="str">
        <f t="shared" si="887"/>
        <v>●</v>
      </c>
      <c r="AR1378" s="100" t="str">
        <f t="shared" si="888"/>
        <v>●</v>
      </c>
      <c r="AS1378" s="100" t="str">
        <f t="shared" si="892"/>
        <v>●</v>
      </c>
    </row>
    <row r="1379" spans="2:45" s="100" customFormat="1" ht="14.25" customHeight="1">
      <c r="B1379" s="102" t="s">
        <v>125</v>
      </c>
      <c r="C1379" s="106">
        <v>139</v>
      </c>
      <c r="D1379" s="107">
        <v>111</v>
      </c>
      <c r="E1379" s="107">
        <v>108</v>
      </c>
      <c r="F1379" s="107">
        <v>95</v>
      </c>
      <c r="G1379" s="107">
        <f t="shared" si="894"/>
        <v>97</v>
      </c>
      <c r="H1379" s="107">
        <f t="shared" si="896"/>
        <v>2</v>
      </c>
      <c r="I1379" s="108">
        <f t="shared" si="897"/>
        <v>2.1052631578947367</v>
      </c>
      <c r="J1379" s="102"/>
      <c r="K1379" s="114" t="s">
        <v>125</v>
      </c>
      <c r="L1379" s="106">
        <v>46</v>
      </c>
      <c r="M1379" s="107">
        <v>30</v>
      </c>
      <c r="N1379" s="107">
        <v>25</v>
      </c>
      <c r="O1379" s="107">
        <v>22</v>
      </c>
      <c r="P1379" s="107">
        <f t="shared" si="895"/>
        <v>24</v>
      </c>
      <c r="Q1379" s="107">
        <f t="shared" si="898"/>
        <v>2</v>
      </c>
      <c r="R1379" s="108">
        <f t="shared" si="899"/>
        <v>9.0909090909090917</v>
      </c>
      <c r="S1379" s="108"/>
      <c r="W1379" s="100" t="s">
        <v>358</v>
      </c>
      <c r="X1379" s="100">
        <v>270</v>
      </c>
      <c r="Y1379" s="100">
        <v>226</v>
      </c>
      <c r="Z1379" s="100">
        <v>139</v>
      </c>
      <c r="AA1379" s="100">
        <v>111</v>
      </c>
      <c r="AC1379" s="100" t="s">
        <v>358</v>
      </c>
      <c r="AD1379" s="100">
        <v>82</v>
      </c>
      <c r="AE1379" s="100">
        <v>75</v>
      </c>
      <c r="AF1379" s="100">
        <v>46</v>
      </c>
      <c r="AG1379" s="100">
        <v>30</v>
      </c>
      <c r="AJ1379" s="100" t="str">
        <f t="shared" si="890"/>
        <v>●</v>
      </c>
      <c r="AK1379" s="100" t="str">
        <f t="shared" si="884"/>
        <v>●</v>
      </c>
      <c r="AL1379" s="100" t="str">
        <f t="shared" si="893"/>
        <v>●</v>
      </c>
      <c r="AM1379" s="100" t="str">
        <f t="shared" si="886"/>
        <v>●</v>
      </c>
      <c r="AP1379" s="100" t="str">
        <f t="shared" si="891"/>
        <v>●</v>
      </c>
      <c r="AQ1379" s="100" t="str">
        <f t="shared" si="887"/>
        <v>●</v>
      </c>
      <c r="AR1379" s="100" t="str">
        <f t="shared" si="888"/>
        <v>●</v>
      </c>
      <c r="AS1379" s="100" t="str">
        <f t="shared" si="892"/>
        <v>●</v>
      </c>
    </row>
    <row r="1380" spans="2:45" s="100" customFormat="1" ht="14.25" customHeight="1">
      <c r="B1380" s="102" t="s">
        <v>126</v>
      </c>
      <c r="C1380" s="106">
        <v>165</v>
      </c>
      <c r="D1380" s="107">
        <v>118</v>
      </c>
      <c r="E1380" s="107">
        <v>83</v>
      </c>
      <c r="F1380" s="107">
        <v>82</v>
      </c>
      <c r="G1380" s="107">
        <f t="shared" si="894"/>
        <v>75</v>
      </c>
      <c r="H1380" s="107">
        <f t="shared" si="896"/>
        <v>-7</v>
      </c>
      <c r="I1380" s="108">
        <f t="shared" si="897"/>
        <v>-8.536585365853659</v>
      </c>
      <c r="J1380" s="102"/>
      <c r="K1380" s="114" t="s">
        <v>126</v>
      </c>
      <c r="L1380" s="106">
        <v>54</v>
      </c>
      <c r="M1380" s="107">
        <v>33</v>
      </c>
      <c r="N1380" s="107">
        <v>28</v>
      </c>
      <c r="O1380" s="107">
        <v>19</v>
      </c>
      <c r="P1380" s="107">
        <f t="shared" si="895"/>
        <v>21</v>
      </c>
      <c r="Q1380" s="107">
        <f t="shared" si="898"/>
        <v>2</v>
      </c>
      <c r="R1380" s="108">
        <f t="shared" si="899"/>
        <v>10.526315789473683</v>
      </c>
      <c r="S1380" s="108"/>
      <c r="W1380" s="100" t="s">
        <v>359</v>
      </c>
      <c r="X1380" s="100">
        <v>210</v>
      </c>
      <c r="Y1380" s="100">
        <v>254</v>
      </c>
      <c r="Z1380" s="100">
        <v>165</v>
      </c>
      <c r="AA1380" s="100">
        <v>118</v>
      </c>
      <c r="AC1380" s="100" t="s">
        <v>359</v>
      </c>
      <c r="AD1380" s="100">
        <v>79</v>
      </c>
      <c r="AE1380" s="100">
        <v>88</v>
      </c>
      <c r="AF1380" s="100">
        <v>54</v>
      </c>
      <c r="AG1380" s="100">
        <v>33</v>
      </c>
      <c r="AJ1380" s="100" t="str">
        <f t="shared" si="890"/>
        <v>●</v>
      </c>
      <c r="AK1380" s="100" t="str">
        <f t="shared" si="884"/>
        <v>●</v>
      </c>
      <c r="AL1380" s="100" t="str">
        <f t="shared" si="893"/>
        <v>●</v>
      </c>
      <c r="AM1380" s="100" t="str">
        <f t="shared" si="886"/>
        <v>●</v>
      </c>
      <c r="AP1380" s="100" t="str">
        <f t="shared" si="891"/>
        <v>●</v>
      </c>
      <c r="AQ1380" s="100" t="str">
        <f t="shared" si="887"/>
        <v>●</v>
      </c>
      <c r="AR1380" s="100" t="str">
        <f t="shared" si="888"/>
        <v>●</v>
      </c>
      <c r="AS1380" s="100" t="str">
        <f t="shared" si="892"/>
        <v>●</v>
      </c>
    </row>
    <row r="1381" spans="2:45" s="100" customFormat="1" ht="14.25" customHeight="1">
      <c r="B1381" s="102" t="s">
        <v>127</v>
      </c>
      <c r="C1381" s="106">
        <v>172</v>
      </c>
      <c r="D1381" s="107">
        <v>157</v>
      </c>
      <c r="E1381" s="107">
        <v>120</v>
      </c>
      <c r="F1381" s="107">
        <v>93</v>
      </c>
      <c r="G1381" s="107">
        <f t="shared" si="894"/>
        <v>44</v>
      </c>
      <c r="H1381" s="107">
        <f t="shared" si="896"/>
        <v>-49</v>
      </c>
      <c r="I1381" s="108">
        <f t="shared" si="897"/>
        <v>-52.688172043010752</v>
      </c>
      <c r="J1381" s="102"/>
      <c r="K1381" s="114" t="s">
        <v>127</v>
      </c>
      <c r="L1381" s="106">
        <v>61</v>
      </c>
      <c r="M1381" s="107">
        <v>50</v>
      </c>
      <c r="N1381" s="107">
        <v>28</v>
      </c>
      <c r="O1381" s="107">
        <v>29</v>
      </c>
      <c r="P1381" s="107">
        <f t="shared" si="895"/>
        <v>27</v>
      </c>
      <c r="Q1381" s="107">
        <f t="shared" si="898"/>
        <v>-2</v>
      </c>
      <c r="R1381" s="108">
        <f t="shared" si="899"/>
        <v>-6.8965517241379306</v>
      </c>
      <c r="S1381" s="108"/>
      <c r="W1381" s="100" t="s">
        <v>360</v>
      </c>
      <c r="X1381" s="100">
        <v>137</v>
      </c>
      <c r="Y1381" s="100">
        <v>155</v>
      </c>
      <c r="Z1381" s="100">
        <v>172</v>
      </c>
      <c r="AA1381" s="100">
        <v>157</v>
      </c>
      <c r="AC1381" s="100" t="s">
        <v>360</v>
      </c>
      <c r="AD1381" s="100">
        <v>60</v>
      </c>
      <c r="AE1381" s="100">
        <v>46</v>
      </c>
      <c r="AF1381" s="100">
        <v>61</v>
      </c>
      <c r="AG1381" s="100">
        <v>50</v>
      </c>
      <c r="AJ1381" s="100" t="str">
        <f t="shared" si="890"/>
        <v>●</v>
      </c>
      <c r="AK1381" s="100" t="str">
        <f t="shared" si="884"/>
        <v>●</v>
      </c>
      <c r="AL1381" s="100" t="str">
        <f t="shared" si="893"/>
        <v>●</v>
      </c>
      <c r="AM1381" s="100" t="str">
        <f t="shared" si="886"/>
        <v>●</v>
      </c>
      <c r="AP1381" s="100" t="str">
        <f t="shared" si="891"/>
        <v>●</v>
      </c>
      <c r="AQ1381" s="100" t="str">
        <f t="shared" si="887"/>
        <v>●</v>
      </c>
      <c r="AR1381" s="100" t="str">
        <f t="shared" si="888"/>
        <v>●</v>
      </c>
      <c r="AS1381" s="100" t="str">
        <f t="shared" si="892"/>
        <v>●</v>
      </c>
    </row>
    <row r="1382" spans="2:45" s="100" customFormat="1" ht="14.25" customHeight="1">
      <c r="B1382" s="102" t="s">
        <v>128</v>
      </c>
      <c r="C1382" s="106">
        <v>133</v>
      </c>
      <c r="D1382" s="107">
        <v>162</v>
      </c>
      <c r="E1382" s="107">
        <v>145</v>
      </c>
      <c r="F1382" s="107">
        <v>126</v>
      </c>
      <c r="G1382" s="107">
        <f t="shared" si="894"/>
        <v>61</v>
      </c>
      <c r="H1382" s="107">
        <f t="shared" si="896"/>
        <v>-65</v>
      </c>
      <c r="I1382" s="108">
        <f t="shared" si="897"/>
        <v>-51.587301587301596</v>
      </c>
      <c r="J1382" s="102"/>
      <c r="K1382" s="114" t="s">
        <v>128</v>
      </c>
      <c r="L1382" s="106">
        <v>42</v>
      </c>
      <c r="M1382" s="107">
        <v>51</v>
      </c>
      <c r="N1382" s="107">
        <v>44</v>
      </c>
      <c r="O1382" s="107">
        <v>35</v>
      </c>
      <c r="P1382" s="107">
        <f t="shared" si="895"/>
        <v>32</v>
      </c>
      <c r="Q1382" s="107">
        <f t="shared" si="898"/>
        <v>-3</v>
      </c>
      <c r="R1382" s="108">
        <f t="shared" si="899"/>
        <v>-8.5714285714285712</v>
      </c>
      <c r="S1382" s="108"/>
      <c r="W1382" s="100" t="s">
        <v>361</v>
      </c>
      <c r="X1382" s="100">
        <v>128</v>
      </c>
      <c r="Y1382" s="100">
        <v>142</v>
      </c>
      <c r="Z1382" s="100">
        <v>133</v>
      </c>
      <c r="AA1382" s="100">
        <v>162</v>
      </c>
      <c r="AC1382" s="100" t="s">
        <v>361</v>
      </c>
      <c r="AD1382" s="100">
        <v>49</v>
      </c>
      <c r="AE1382" s="100">
        <v>42</v>
      </c>
      <c r="AF1382" s="100">
        <v>42</v>
      </c>
      <c r="AG1382" s="100">
        <v>51</v>
      </c>
      <c r="AJ1382" s="100" t="str">
        <f t="shared" si="890"/>
        <v>●</v>
      </c>
      <c r="AK1382" s="100" t="str">
        <f t="shared" si="884"/>
        <v>●</v>
      </c>
      <c r="AL1382" s="100" t="str">
        <f t="shared" si="893"/>
        <v>●</v>
      </c>
      <c r="AM1382" s="100" t="str">
        <f t="shared" si="886"/>
        <v>●</v>
      </c>
      <c r="AP1382" s="100" t="str">
        <f t="shared" si="891"/>
        <v>●</v>
      </c>
      <c r="AQ1382" s="100" t="str">
        <f t="shared" si="887"/>
        <v>●</v>
      </c>
      <c r="AR1382" s="100" t="str">
        <f t="shared" si="888"/>
        <v>●</v>
      </c>
      <c r="AS1382" s="100" t="str">
        <f t="shared" si="892"/>
        <v>●</v>
      </c>
    </row>
    <row r="1383" spans="2:45" s="100" customFormat="1" ht="14.25" customHeight="1">
      <c r="B1383" s="102" t="s">
        <v>129</v>
      </c>
      <c r="C1383" s="106">
        <v>141</v>
      </c>
      <c r="D1383" s="107">
        <v>163</v>
      </c>
      <c r="E1383" s="107">
        <v>152</v>
      </c>
      <c r="F1383" s="107">
        <v>123</v>
      </c>
      <c r="G1383" s="107">
        <f t="shared" si="894"/>
        <v>109</v>
      </c>
      <c r="H1383" s="107">
        <f t="shared" si="896"/>
        <v>-14</v>
      </c>
      <c r="I1383" s="108">
        <f t="shared" si="897"/>
        <v>-11.38211382113821</v>
      </c>
      <c r="J1383" s="102"/>
      <c r="K1383" s="114" t="s">
        <v>129</v>
      </c>
      <c r="L1383" s="106">
        <v>45</v>
      </c>
      <c r="M1383" s="107">
        <v>46</v>
      </c>
      <c r="N1383" s="107">
        <v>38</v>
      </c>
      <c r="O1383" s="107">
        <v>44</v>
      </c>
      <c r="P1383" s="107">
        <f t="shared" si="895"/>
        <v>21</v>
      </c>
      <c r="Q1383" s="107">
        <f t="shared" si="898"/>
        <v>-23</v>
      </c>
      <c r="R1383" s="108">
        <f t="shared" si="899"/>
        <v>-52.272727272727273</v>
      </c>
      <c r="S1383" s="108"/>
      <c r="W1383" s="100" t="s">
        <v>362</v>
      </c>
      <c r="X1383" s="100">
        <v>152</v>
      </c>
      <c r="Y1383" s="100">
        <v>129</v>
      </c>
      <c r="Z1383" s="100">
        <v>141</v>
      </c>
      <c r="AA1383" s="100">
        <v>163</v>
      </c>
      <c r="AC1383" s="100" t="s">
        <v>362</v>
      </c>
      <c r="AD1383" s="100">
        <v>49</v>
      </c>
      <c r="AE1383" s="100">
        <v>40</v>
      </c>
      <c r="AF1383" s="100">
        <v>45</v>
      </c>
      <c r="AG1383" s="100">
        <v>46</v>
      </c>
      <c r="AJ1383" s="100" t="str">
        <f t="shared" si="890"/>
        <v>●</v>
      </c>
      <c r="AK1383" s="100" t="str">
        <f t="shared" si="884"/>
        <v>●</v>
      </c>
      <c r="AL1383" s="100" t="str">
        <f t="shared" si="893"/>
        <v>●</v>
      </c>
      <c r="AM1383" s="100" t="str">
        <f t="shared" si="886"/>
        <v>●</v>
      </c>
      <c r="AP1383" s="100" t="str">
        <f t="shared" si="891"/>
        <v>●</v>
      </c>
      <c r="AQ1383" s="100" t="str">
        <f t="shared" si="887"/>
        <v>●</v>
      </c>
      <c r="AR1383" s="100" t="str">
        <f t="shared" si="888"/>
        <v>●</v>
      </c>
      <c r="AS1383" s="100" t="str">
        <f t="shared" si="892"/>
        <v>●</v>
      </c>
    </row>
    <row r="1384" spans="2:45" s="100" customFormat="1" ht="14.25" customHeight="1">
      <c r="B1384" s="102" t="s">
        <v>130</v>
      </c>
      <c r="C1384" s="106">
        <v>143</v>
      </c>
      <c r="D1384" s="107">
        <v>131</v>
      </c>
      <c r="E1384" s="107">
        <v>146</v>
      </c>
      <c r="F1384" s="107">
        <v>153</v>
      </c>
      <c r="G1384" s="107">
        <f t="shared" si="894"/>
        <v>130</v>
      </c>
      <c r="H1384" s="107">
        <f t="shared" si="896"/>
        <v>-23</v>
      </c>
      <c r="I1384" s="108">
        <f t="shared" si="897"/>
        <v>-15.032679738562091</v>
      </c>
      <c r="J1384" s="102"/>
      <c r="K1384" s="114" t="s">
        <v>130</v>
      </c>
      <c r="L1384" s="106">
        <v>46</v>
      </c>
      <c r="M1384" s="107">
        <v>39</v>
      </c>
      <c r="N1384" s="107">
        <v>33</v>
      </c>
      <c r="O1384" s="107">
        <v>34</v>
      </c>
      <c r="P1384" s="107">
        <f t="shared" si="895"/>
        <v>40</v>
      </c>
      <c r="Q1384" s="107">
        <f t="shared" si="898"/>
        <v>6</v>
      </c>
      <c r="R1384" s="108">
        <f t="shared" si="899"/>
        <v>17.647058823529413</v>
      </c>
      <c r="S1384" s="108"/>
      <c r="W1384" s="100" t="s">
        <v>363</v>
      </c>
      <c r="X1384" s="100">
        <v>256</v>
      </c>
      <c r="Y1384" s="100">
        <v>163</v>
      </c>
      <c r="Z1384" s="100">
        <v>143</v>
      </c>
      <c r="AA1384" s="100">
        <v>131</v>
      </c>
      <c r="AC1384" s="100" t="s">
        <v>363</v>
      </c>
      <c r="AD1384" s="100">
        <v>85</v>
      </c>
      <c r="AE1384" s="100">
        <v>59</v>
      </c>
      <c r="AF1384" s="100">
        <v>46</v>
      </c>
      <c r="AG1384" s="100">
        <v>39</v>
      </c>
      <c r="AJ1384" s="100" t="str">
        <f t="shared" si="890"/>
        <v>●</v>
      </c>
      <c r="AK1384" s="100" t="str">
        <f t="shared" si="884"/>
        <v>●</v>
      </c>
      <c r="AL1384" s="100" t="str">
        <f>IF(E1384=Z1384,"○","●")</f>
        <v>●</v>
      </c>
      <c r="AM1384" s="100" t="str">
        <f t="shared" si="886"/>
        <v>●</v>
      </c>
      <c r="AP1384" s="100" t="str">
        <f t="shared" si="891"/>
        <v>●</v>
      </c>
      <c r="AQ1384" s="100" t="str">
        <f t="shared" si="887"/>
        <v>●</v>
      </c>
      <c r="AR1384" s="100" t="str">
        <f t="shared" si="888"/>
        <v>●</v>
      </c>
      <c r="AS1384" s="100" t="str">
        <f t="shared" si="892"/>
        <v>●</v>
      </c>
    </row>
    <row r="1385" spans="2:45" s="100" customFormat="1" ht="14.25" customHeight="1">
      <c r="B1385" s="102" t="s">
        <v>131</v>
      </c>
      <c r="C1385" s="106">
        <v>167</v>
      </c>
      <c r="D1385" s="107">
        <v>134</v>
      </c>
      <c r="E1385" s="107">
        <v>124</v>
      </c>
      <c r="F1385" s="107">
        <v>141</v>
      </c>
      <c r="G1385" s="107">
        <f t="shared" si="894"/>
        <v>163</v>
      </c>
      <c r="H1385" s="107">
        <f t="shared" si="896"/>
        <v>22</v>
      </c>
      <c r="I1385" s="108">
        <f t="shared" si="897"/>
        <v>15.602836879432624</v>
      </c>
      <c r="J1385" s="102"/>
      <c r="K1385" s="114" t="s">
        <v>131</v>
      </c>
      <c r="L1385" s="106">
        <v>62</v>
      </c>
      <c r="M1385" s="107">
        <v>34</v>
      </c>
      <c r="N1385" s="107">
        <v>35</v>
      </c>
      <c r="O1385" s="107">
        <v>32</v>
      </c>
      <c r="P1385" s="107">
        <f t="shared" si="895"/>
        <v>42</v>
      </c>
      <c r="Q1385" s="107">
        <f t="shared" si="898"/>
        <v>10</v>
      </c>
      <c r="R1385" s="108">
        <f t="shared" si="899"/>
        <v>31.25</v>
      </c>
      <c r="S1385" s="108"/>
      <c r="W1385" s="100" t="s">
        <v>364</v>
      </c>
      <c r="X1385" s="100">
        <v>230</v>
      </c>
      <c r="Y1385" s="100">
        <v>265</v>
      </c>
      <c r="Z1385" s="100">
        <v>167</v>
      </c>
      <c r="AA1385" s="100">
        <v>134</v>
      </c>
      <c r="AC1385" s="100" t="s">
        <v>364</v>
      </c>
      <c r="AD1385" s="100">
        <v>78</v>
      </c>
      <c r="AE1385" s="100">
        <v>78</v>
      </c>
      <c r="AF1385" s="100">
        <v>62</v>
      </c>
      <c r="AG1385" s="100">
        <v>34</v>
      </c>
      <c r="AJ1385" s="100" t="str">
        <f t="shared" si="890"/>
        <v>●</v>
      </c>
      <c r="AK1385" s="100" t="str">
        <f t="shared" si="884"/>
        <v>●</v>
      </c>
      <c r="AL1385" s="100" t="str">
        <f t="shared" ref="AL1385:AL1393" si="900">IF(E1385=Z1385,"○","●")</f>
        <v>●</v>
      </c>
      <c r="AM1385" s="100" t="str">
        <f t="shared" si="886"/>
        <v>●</v>
      </c>
      <c r="AP1385" s="100" t="str">
        <f t="shared" si="891"/>
        <v>●</v>
      </c>
      <c r="AQ1385" s="100" t="str">
        <f t="shared" si="887"/>
        <v>●</v>
      </c>
      <c r="AR1385" s="100" t="str">
        <f t="shared" si="888"/>
        <v>●</v>
      </c>
      <c r="AS1385" s="100" t="str">
        <f t="shared" si="892"/>
        <v>●</v>
      </c>
    </row>
    <row r="1386" spans="2:45" s="100" customFormat="1" ht="14.25" customHeight="1">
      <c r="B1386" s="102" t="s">
        <v>132</v>
      </c>
      <c r="C1386" s="106">
        <v>262</v>
      </c>
      <c r="D1386" s="107">
        <v>173</v>
      </c>
      <c r="E1386" s="107">
        <v>132</v>
      </c>
      <c r="F1386" s="107">
        <v>123</v>
      </c>
      <c r="G1386" s="107">
        <f t="shared" si="894"/>
        <v>146</v>
      </c>
      <c r="H1386" s="107">
        <f t="shared" si="896"/>
        <v>23</v>
      </c>
      <c r="I1386" s="108">
        <f t="shared" si="897"/>
        <v>18.699186991869919</v>
      </c>
      <c r="J1386" s="102"/>
      <c r="K1386" s="114" t="s">
        <v>132</v>
      </c>
      <c r="L1386" s="106">
        <v>80</v>
      </c>
      <c r="M1386" s="107">
        <v>60</v>
      </c>
      <c r="N1386" s="107">
        <v>46</v>
      </c>
      <c r="O1386" s="107">
        <v>30</v>
      </c>
      <c r="P1386" s="107">
        <f t="shared" si="895"/>
        <v>33</v>
      </c>
      <c r="Q1386" s="107">
        <f t="shared" si="898"/>
        <v>3</v>
      </c>
      <c r="R1386" s="108">
        <f t="shared" si="899"/>
        <v>10</v>
      </c>
      <c r="S1386" s="108"/>
      <c r="W1386" s="100" t="s">
        <v>365</v>
      </c>
      <c r="X1386" s="100">
        <v>204</v>
      </c>
      <c r="Y1386" s="100">
        <v>228</v>
      </c>
      <c r="Z1386" s="100">
        <v>262</v>
      </c>
      <c r="AA1386" s="100">
        <v>173</v>
      </c>
      <c r="AC1386" s="100" t="s">
        <v>365</v>
      </c>
      <c r="AD1386" s="100">
        <v>73</v>
      </c>
      <c r="AE1386" s="100">
        <v>73</v>
      </c>
      <c r="AF1386" s="100">
        <v>80</v>
      </c>
      <c r="AG1386" s="100">
        <v>60</v>
      </c>
      <c r="AJ1386" s="100" t="str">
        <f t="shared" si="890"/>
        <v>●</v>
      </c>
      <c r="AK1386" s="100" t="str">
        <f t="shared" si="884"/>
        <v>●</v>
      </c>
      <c r="AL1386" s="100" t="str">
        <f t="shared" si="900"/>
        <v>●</v>
      </c>
      <c r="AM1386" s="100" t="str">
        <f t="shared" si="886"/>
        <v>●</v>
      </c>
      <c r="AP1386" s="100" t="str">
        <f t="shared" si="891"/>
        <v>●</v>
      </c>
      <c r="AQ1386" s="100" t="str">
        <f t="shared" si="887"/>
        <v>●</v>
      </c>
      <c r="AR1386" s="100" t="str">
        <f t="shared" si="888"/>
        <v>●</v>
      </c>
      <c r="AS1386" s="100" t="str">
        <f t="shared" si="892"/>
        <v>●</v>
      </c>
    </row>
    <row r="1387" spans="2:45" s="100" customFormat="1" ht="14.25" customHeight="1">
      <c r="B1387" s="102" t="s">
        <v>133</v>
      </c>
      <c r="C1387" s="106">
        <v>227</v>
      </c>
      <c r="D1387" s="107">
        <v>258</v>
      </c>
      <c r="E1387" s="107">
        <v>150</v>
      </c>
      <c r="F1387" s="107">
        <v>130</v>
      </c>
      <c r="G1387" s="107">
        <f t="shared" si="894"/>
        <v>118</v>
      </c>
      <c r="H1387" s="107">
        <f t="shared" si="896"/>
        <v>-12</v>
      </c>
      <c r="I1387" s="108">
        <f t="shared" si="897"/>
        <v>-9.2307692307692317</v>
      </c>
      <c r="J1387" s="102"/>
      <c r="K1387" s="114" t="s">
        <v>133</v>
      </c>
      <c r="L1387" s="106">
        <v>75</v>
      </c>
      <c r="M1387" s="107">
        <v>78</v>
      </c>
      <c r="N1387" s="107">
        <v>63</v>
      </c>
      <c r="O1387" s="107">
        <v>45</v>
      </c>
      <c r="P1387" s="107">
        <f t="shared" si="895"/>
        <v>34</v>
      </c>
      <c r="Q1387" s="107">
        <f t="shared" si="898"/>
        <v>-11</v>
      </c>
      <c r="R1387" s="108">
        <f t="shared" si="899"/>
        <v>-24.444444444444443</v>
      </c>
      <c r="S1387" s="108"/>
      <c r="W1387" s="100" t="s">
        <v>366</v>
      </c>
      <c r="X1387" s="100">
        <v>231</v>
      </c>
      <c r="Y1387" s="100">
        <v>193</v>
      </c>
      <c r="Z1387" s="100">
        <v>227</v>
      </c>
      <c r="AA1387" s="100">
        <v>258</v>
      </c>
      <c r="AC1387" s="100" t="s">
        <v>366</v>
      </c>
      <c r="AD1387" s="100">
        <v>77</v>
      </c>
      <c r="AE1387" s="100">
        <v>70</v>
      </c>
      <c r="AF1387" s="100">
        <v>75</v>
      </c>
      <c r="AG1387" s="100">
        <v>78</v>
      </c>
      <c r="AJ1387" s="100" t="str">
        <f t="shared" si="890"/>
        <v>●</v>
      </c>
      <c r="AK1387" s="100" t="str">
        <f t="shared" si="884"/>
        <v>●</v>
      </c>
      <c r="AL1387" s="100" t="str">
        <f t="shared" si="900"/>
        <v>●</v>
      </c>
      <c r="AM1387" s="100" t="str">
        <f t="shared" si="886"/>
        <v>●</v>
      </c>
      <c r="AP1387" s="100" t="str">
        <f t="shared" si="891"/>
        <v>●</v>
      </c>
      <c r="AQ1387" s="100" t="str">
        <f t="shared" si="887"/>
        <v>●</v>
      </c>
      <c r="AR1387" s="100" t="str">
        <f t="shared" si="888"/>
        <v>●</v>
      </c>
      <c r="AS1387" s="100" t="str">
        <f t="shared" si="892"/>
        <v>●</v>
      </c>
    </row>
    <row r="1388" spans="2:45" s="100" customFormat="1" ht="14.25" customHeight="1">
      <c r="B1388" s="102" t="s">
        <v>134</v>
      </c>
      <c r="C1388" s="106">
        <v>196</v>
      </c>
      <c r="D1388" s="107">
        <v>223</v>
      </c>
      <c r="E1388" s="107">
        <v>253</v>
      </c>
      <c r="F1388" s="107">
        <v>152</v>
      </c>
      <c r="G1388" s="107">
        <f t="shared" si="894"/>
        <v>143</v>
      </c>
      <c r="H1388" s="107">
        <f t="shared" si="896"/>
        <v>-9</v>
      </c>
      <c r="I1388" s="108">
        <f t="shared" si="897"/>
        <v>-5.9210526315789469</v>
      </c>
      <c r="J1388" s="102"/>
      <c r="K1388" s="114" t="s">
        <v>134</v>
      </c>
      <c r="L1388" s="106">
        <v>74</v>
      </c>
      <c r="M1388" s="107">
        <v>68</v>
      </c>
      <c r="N1388" s="107">
        <v>71</v>
      </c>
      <c r="O1388" s="107">
        <v>56</v>
      </c>
      <c r="P1388" s="107">
        <f t="shared" si="895"/>
        <v>43</v>
      </c>
      <c r="Q1388" s="107">
        <f t="shared" si="898"/>
        <v>-13</v>
      </c>
      <c r="R1388" s="108">
        <f t="shared" si="899"/>
        <v>-23.214285714285715</v>
      </c>
      <c r="S1388" s="108"/>
      <c r="W1388" s="100" t="s">
        <v>367</v>
      </c>
      <c r="X1388" s="100">
        <v>213</v>
      </c>
      <c r="Y1388" s="100">
        <v>222</v>
      </c>
      <c r="Z1388" s="100">
        <v>196</v>
      </c>
      <c r="AA1388" s="100">
        <v>223</v>
      </c>
      <c r="AC1388" s="100" t="s">
        <v>367</v>
      </c>
      <c r="AD1388" s="100">
        <v>92</v>
      </c>
      <c r="AE1388" s="100">
        <v>72</v>
      </c>
      <c r="AF1388" s="100">
        <v>74</v>
      </c>
      <c r="AG1388" s="100">
        <v>68</v>
      </c>
      <c r="AJ1388" s="100" t="str">
        <f t="shared" si="890"/>
        <v>●</v>
      </c>
      <c r="AK1388" s="100" t="str">
        <f t="shared" si="884"/>
        <v>●</v>
      </c>
      <c r="AL1388" s="100" t="str">
        <f t="shared" si="900"/>
        <v>●</v>
      </c>
      <c r="AM1388" s="100" t="str">
        <f t="shared" si="886"/>
        <v>●</v>
      </c>
      <c r="AP1388" s="100" t="str">
        <f t="shared" si="891"/>
        <v>●</v>
      </c>
      <c r="AQ1388" s="100" t="str">
        <f t="shared" si="887"/>
        <v>●</v>
      </c>
      <c r="AR1388" s="100" t="str">
        <f t="shared" si="888"/>
        <v>●</v>
      </c>
      <c r="AS1388" s="100" t="str">
        <f t="shared" si="892"/>
        <v>●</v>
      </c>
    </row>
    <row r="1389" spans="2:45" s="100" customFormat="1" ht="14.25" customHeight="1">
      <c r="B1389" s="102" t="s">
        <v>135</v>
      </c>
      <c r="C1389" s="106">
        <v>215</v>
      </c>
      <c r="D1389" s="107">
        <v>190</v>
      </c>
      <c r="E1389" s="107">
        <v>203</v>
      </c>
      <c r="F1389" s="107">
        <v>230</v>
      </c>
      <c r="G1389" s="107">
        <f t="shared" si="894"/>
        <v>147</v>
      </c>
      <c r="H1389" s="107">
        <f t="shared" si="896"/>
        <v>-83</v>
      </c>
      <c r="I1389" s="108">
        <f t="shared" si="897"/>
        <v>-36.086956521739133</v>
      </c>
      <c r="J1389" s="102"/>
      <c r="K1389" s="114" t="s">
        <v>135</v>
      </c>
      <c r="L1389" s="106">
        <v>65</v>
      </c>
      <c r="M1389" s="107">
        <v>61</v>
      </c>
      <c r="N1389" s="107">
        <v>58</v>
      </c>
      <c r="O1389" s="107">
        <v>68</v>
      </c>
      <c r="P1389" s="107">
        <f t="shared" si="895"/>
        <v>55</v>
      </c>
      <c r="Q1389" s="107">
        <f t="shared" si="898"/>
        <v>-13</v>
      </c>
      <c r="R1389" s="108">
        <f t="shared" si="899"/>
        <v>-19.117647058823529</v>
      </c>
      <c r="S1389" s="108"/>
      <c r="W1389" s="100" t="s">
        <v>368</v>
      </c>
      <c r="X1389" s="100">
        <v>213</v>
      </c>
      <c r="Y1389" s="100">
        <v>193</v>
      </c>
      <c r="Z1389" s="100">
        <v>215</v>
      </c>
      <c r="AA1389" s="100">
        <v>190</v>
      </c>
      <c r="AC1389" s="100" t="s">
        <v>368</v>
      </c>
      <c r="AD1389" s="100">
        <v>77</v>
      </c>
      <c r="AE1389" s="100">
        <v>82</v>
      </c>
      <c r="AF1389" s="100">
        <v>65</v>
      </c>
      <c r="AG1389" s="100">
        <v>61</v>
      </c>
      <c r="AJ1389" s="100" t="str">
        <f t="shared" si="890"/>
        <v>●</v>
      </c>
      <c r="AK1389" s="100" t="str">
        <f t="shared" si="884"/>
        <v>●</v>
      </c>
      <c r="AL1389" s="100" t="str">
        <f t="shared" si="900"/>
        <v>●</v>
      </c>
      <c r="AM1389" s="100" t="str">
        <f t="shared" si="886"/>
        <v>●</v>
      </c>
      <c r="AP1389" s="100" t="str">
        <f t="shared" si="891"/>
        <v>●</v>
      </c>
      <c r="AQ1389" s="100" t="str">
        <f t="shared" si="887"/>
        <v>●</v>
      </c>
      <c r="AR1389" s="100" t="str">
        <f t="shared" si="888"/>
        <v>●</v>
      </c>
      <c r="AS1389" s="100" t="str">
        <f t="shared" si="892"/>
        <v>●</v>
      </c>
    </row>
    <row r="1390" spans="2:45" s="100" customFormat="1" ht="14.25" customHeight="1">
      <c r="B1390" s="102" t="s">
        <v>136</v>
      </c>
      <c r="C1390" s="106">
        <v>176</v>
      </c>
      <c r="D1390" s="107">
        <v>200</v>
      </c>
      <c r="E1390" s="107">
        <v>173</v>
      </c>
      <c r="F1390" s="107">
        <v>189</v>
      </c>
      <c r="G1390" s="107">
        <f t="shared" si="894"/>
        <v>216</v>
      </c>
      <c r="H1390" s="107">
        <f t="shared" si="896"/>
        <v>27</v>
      </c>
      <c r="I1390" s="108">
        <f t="shared" si="897"/>
        <v>14.285714285714285</v>
      </c>
      <c r="J1390" s="102"/>
      <c r="K1390" s="114" t="s">
        <v>136</v>
      </c>
      <c r="L1390" s="106">
        <v>65</v>
      </c>
      <c r="M1390" s="107">
        <v>60</v>
      </c>
      <c r="N1390" s="107">
        <v>65</v>
      </c>
      <c r="O1390" s="107">
        <v>54</v>
      </c>
      <c r="P1390" s="107">
        <f t="shared" si="895"/>
        <v>62</v>
      </c>
      <c r="Q1390" s="107">
        <f t="shared" si="898"/>
        <v>8</v>
      </c>
      <c r="R1390" s="108">
        <f t="shared" si="899"/>
        <v>14.814814814814813</v>
      </c>
      <c r="S1390" s="108"/>
      <c r="W1390" s="100" t="s">
        <v>369</v>
      </c>
      <c r="X1390" s="100">
        <v>142</v>
      </c>
      <c r="Y1390" s="100">
        <v>182</v>
      </c>
      <c r="Z1390" s="100">
        <v>176</v>
      </c>
      <c r="AA1390" s="100">
        <v>200</v>
      </c>
      <c r="AC1390" s="100" t="s">
        <v>369</v>
      </c>
      <c r="AD1390" s="100">
        <v>62</v>
      </c>
      <c r="AE1390" s="100">
        <v>65</v>
      </c>
      <c r="AF1390" s="100">
        <v>65</v>
      </c>
      <c r="AG1390" s="100">
        <v>60</v>
      </c>
      <c r="AJ1390" s="100" t="str">
        <f t="shared" si="890"/>
        <v>●</v>
      </c>
      <c r="AK1390" s="100" t="str">
        <f t="shared" si="884"/>
        <v>●</v>
      </c>
      <c r="AL1390" s="100" t="str">
        <f t="shared" si="900"/>
        <v>●</v>
      </c>
      <c r="AM1390" s="100" t="str">
        <f t="shared" si="886"/>
        <v>●</v>
      </c>
      <c r="AP1390" s="100" t="str">
        <f t="shared" si="891"/>
        <v>●</v>
      </c>
      <c r="AQ1390" s="100" t="str">
        <f t="shared" si="887"/>
        <v>●</v>
      </c>
      <c r="AR1390" s="100" t="str">
        <f t="shared" si="888"/>
        <v>○</v>
      </c>
      <c r="AS1390" s="100" t="str">
        <f t="shared" si="892"/>
        <v>●</v>
      </c>
    </row>
    <row r="1391" spans="2:45" s="100" customFormat="1" ht="14.25" customHeight="1">
      <c r="B1391" s="102" t="s">
        <v>137</v>
      </c>
      <c r="C1391" s="106">
        <v>157</v>
      </c>
      <c r="D1391" s="107">
        <v>154</v>
      </c>
      <c r="E1391" s="107">
        <v>177</v>
      </c>
      <c r="F1391" s="107">
        <v>143</v>
      </c>
      <c r="G1391" s="107">
        <f t="shared" si="894"/>
        <v>157</v>
      </c>
      <c r="H1391" s="107">
        <f t="shared" si="896"/>
        <v>14</v>
      </c>
      <c r="I1391" s="108">
        <f t="shared" si="897"/>
        <v>9.79020979020979</v>
      </c>
      <c r="J1391" s="102"/>
      <c r="K1391" s="114" t="s">
        <v>137</v>
      </c>
      <c r="L1391" s="106">
        <v>69</v>
      </c>
      <c r="M1391" s="107">
        <v>55</v>
      </c>
      <c r="N1391" s="107">
        <v>48</v>
      </c>
      <c r="O1391" s="107">
        <v>52</v>
      </c>
      <c r="P1391" s="107">
        <f t="shared" si="895"/>
        <v>54</v>
      </c>
      <c r="Q1391" s="107">
        <f t="shared" si="898"/>
        <v>2</v>
      </c>
      <c r="R1391" s="108">
        <f t="shared" si="899"/>
        <v>3.8461538461538463</v>
      </c>
      <c r="S1391" s="108"/>
      <c r="W1391" s="100" t="s">
        <v>370</v>
      </c>
      <c r="X1391" s="100">
        <v>110</v>
      </c>
      <c r="Y1391" s="100">
        <v>113</v>
      </c>
      <c r="Z1391" s="100">
        <v>157</v>
      </c>
      <c r="AA1391" s="100">
        <v>154</v>
      </c>
      <c r="AC1391" s="100" t="s">
        <v>370</v>
      </c>
      <c r="AD1391" s="100">
        <v>53</v>
      </c>
      <c r="AE1391" s="100">
        <v>51</v>
      </c>
      <c r="AF1391" s="100">
        <v>69</v>
      </c>
      <c r="AG1391" s="100">
        <v>55</v>
      </c>
      <c r="AJ1391" s="100" t="str">
        <f t="shared" si="890"/>
        <v>●</v>
      </c>
      <c r="AK1391" s="100" t="str">
        <f t="shared" si="884"/>
        <v>●</v>
      </c>
      <c r="AL1391" s="100" t="str">
        <f t="shared" si="900"/>
        <v>●</v>
      </c>
      <c r="AM1391" s="100" t="str">
        <f t="shared" si="886"/>
        <v>●</v>
      </c>
      <c r="AP1391" s="100" t="str">
        <f t="shared" si="891"/>
        <v>●</v>
      </c>
      <c r="AQ1391" s="100" t="str">
        <f t="shared" si="887"/>
        <v>●</v>
      </c>
      <c r="AR1391" s="100" t="str">
        <f t="shared" si="888"/>
        <v>●</v>
      </c>
      <c r="AS1391" s="100" t="str">
        <f t="shared" si="892"/>
        <v>●</v>
      </c>
    </row>
    <row r="1392" spans="2:45" s="100" customFormat="1" ht="14.25" customHeight="1">
      <c r="B1392" s="102" t="s">
        <v>138</v>
      </c>
      <c r="C1392" s="106">
        <v>83</v>
      </c>
      <c r="D1392" s="107">
        <v>96</v>
      </c>
      <c r="E1392" s="107">
        <v>112</v>
      </c>
      <c r="F1392" s="107">
        <v>131</v>
      </c>
      <c r="G1392" s="107">
        <f t="shared" si="894"/>
        <v>112</v>
      </c>
      <c r="H1392" s="107">
        <f t="shared" si="896"/>
        <v>-19</v>
      </c>
      <c r="I1392" s="108">
        <f t="shared" si="897"/>
        <v>-14.503816793893129</v>
      </c>
      <c r="J1392" s="102"/>
      <c r="K1392" s="114" t="s">
        <v>138</v>
      </c>
      <c r="L1392" s="106">
        <v>43</v>
      </c>
      <c r="M1392" s="107">
        <v>38</v>
      </c>
      <c r="N1392" s="107">
        <v>52</v>
      </c>
      <c r="O1392" s="107">
        <v>41</v>
      </c>
      <c r="P1392" s="107">
        <f t="shared" si="895"/>
        <v>49</v>
      </c>
      <c r="Q1392" s="107">
        <f t="shared" si="898"/>
        <v>8</v>
      </c>
      <c r="R1392" s="108">
        <f t="shared" si="899"/>
        <v>19.512195121951219</v>
      </c>
      <c r="S1392" s="108"/>
      <c r="W1392" s="100" t="s">
        <v>371</v>
      </c>
      <c r="X1392" s="100">
        <v>41</v>
      </c>
      <c r="Y1392" s="100">
        <v>70</v>
      </c>
      <c r="Z1392" s="100">
        <v>83</v>
      </c>
      <c r="AA1392" s="100">
        <v>96</v>
      </c>
      <c r="AC1392" s="100" t="s">
        <v>371</v>
      </c>
      <c r="AD1392" s="100">
        <v>31</v>
      </c>
      <c r="AE1392" s="100">
        <v>39</v>
      </c>
      <c r="AF1392" s="100">
        <v>43</v>
      </c>
      <c r="AG1392" s="100">
        <v>38</v>
      </c>
      <c r="AJ1392" s="100" t="str">
        <f t="shared" si="890"/>
        <v>●</v>
      </c>
      <c r="AK1392" s="100" t="str">
        <f t="shared" si="884"/>
        <v>●</v>
      </c>
      <c r="AL1392" s="100" t="str">
        <f t="shared" si="900"/>
        <v>●</v>
      </c>
      <c r="AM1392" s="100" t="str">
        <f t="shared" si="886"/>
        <v>●</v>
      </c>
      <c r="AP1392" s="100" t="str">
        <f t="shared" si="891"/>
        <v>●</v>
      </c>
      <c r="AQ1392" s="100" t="str">
        <f t="shared" si="887"/>
        <v>●</v>
      </c>
      <c r="AR1392" s="100" t="str">
        <f t="shared" si="888"/>
        <v>●</v>
      </c>
      <c r="AS1392" s="100" t="str">
        <f t="shared" si="892"/>
        <v>●</v>
      </c>
    </row>
    <row r="1393" spans="2:45" s="100" customFormat="1" ht="14.25" customHeight="1">
      <c r="B1393" s="102" t="s">
        <v>110</v>
      </c>
      <c r="C1393" s="106">
        <v>47</v>
      </c>
      <c r="D1393" s="107">
        <v>65</v>
      </c>
      <c r="E1393" s="107">
        <v>72</v>
      </c>
      <c r="F1393" s="107">
        <v>85</v>
      </c>
      <c r="G1393" s="107">
        <f t="shared" si="894"/>
        <v>103</v>
      </c>
      <c r="H1393" s="107">
        <f t="shared" si="896"/>
        <v>18</v>
      </c>
      <c r="I1393" s="108">
        <f t="shared" si="897"/>
        <v>21.176470588235293</v>
      </c>
      <c r="J1393" s="102"/>
      <c r="K1393" s="114" t="s">
        <v>110</v>
      </c>
      <c r="L1393" s="106">
        <v>29</v>
      </c>
      <c r="M1393" s="107">
        <v>41</v>
      </c>
      <c r="N1393" s="107">
        <v>31</v>
      </c>
      <c r="O1393" s="107">
        <v>43</v>
      </c>
      <c r="P1393" s="107">
        <f t="shared" si="895"/>
        <v>39</v>
      </c>
      <c r="Q1393" s="107">
        <f t="shared" si="898"/>
        <v>-4</v>
      </c>
      <c r="R1393" s="108">
        <f t="shared" si="899"/>
        <v>-9.3023255813953494</v>
      </c>
      <c r="S1393" s="108"/>
      <c r="W1393" s="100" t="s">
        <v>378</v>
      </c>
      <c r="X1393" s="100">
        <v>28</v>
      </c>
      <c r="Y1393" s="100">
        <v>33</v>
      </c>
      <c r="Z1393" s="100">
        <v>47</v>
      </c>
      <c r="AA1393" s="100">
        <v>65</v>
      </c>
      <c r="AC1393" s="100" t="s">
        <v>378</v>
      </c>
      <c r="AD1393" s="100">
        <v>26</v>
      </c>
      <c r="AE1393" s="100">
        <v>23</v>
      </c>
      <c r="AF1393" s="100">
        <v>29</v>
      </c>
      <c r="AG1393" s="100">
        <v>41</v>
      </c>
      <c r="AJ1393" s="100" t="str">
        <f t="shared" si="890"/>
        <v>●</v>
      </c>
      <c r="AK1393" s="100" t="str">
        <f t="shared" si="884"/>
        <v>●</v>
      </c>
      <c r="AL1393" s="100" t="str">
        <f t="shared" si="900"/>
        <v>●</v>
      </c>
      <c r="AM1393" s="100" t="str">
        <f t="shared" si="886"/>
        <v>●</v>
      </c>
      <c r="AP1393" s="100" t="str">
        <f t="shared" si="891"/>
        <v>●</v>
      </c>
      <c r="AQ1393" s="100" t="str">
        <f t="shared" si="887"/>
        <v>●</v>
      </c>
      <c r="AR1393" s="100" t="str">
        <f t="shared" si="888"/>
        <v>●</v>
      </c>
      <c r="AS1393" s="100" t="str">
        <f t="shared" si="892"/>
        <v>●</v>
      </c>
    </row>
    <row r="1394" spans="2:45" s="100" customFormat="1" ht="14.25" customHeight="1">
      <c r="B1394" s="119" t="s">
        <v>111</v>
      </c>
      <c r="C1394" s="120" t="s">
        <v>313</v>
      </c>
      <c r="D1394" s="116" t="s">
        <v>313</v>
      </c>
      <c r="E1394" s="116" t="s">
        <v>313</v>
      </c>
      <c r="F1394" s="116">
        <v>6</v>
      </c>
      <c r="G1394" s="107">
        <f t="shared" si="894"/>
        <v>15</v>
      </c>
      <c r="H1394" s="107"/>
      <c r="I1394" s="108"/>
      <c r="K1394" s="119" t="s">
        <v>111</v>
      </c>
      <c r="L1394" s="120" t="s">
        <v>313</v>
      </c>
      <c r="M1394" s="116" t="s">
        <v>313</v>
      </c>
      <c r="N1394" s="116" t="s">
        <v>313</v>
      </c>
      <c r="O1394" s="116">
        <v>1</v>
      </c>
      <c r="P1394" s="107">
        <f t="shared" si="895"/>
        <v>5</v>
      </c>
      <c r="Q1394" s="107"/>
      <c r="R1394" s="108"/>
    </row>
    <row r="1395" spans="2:45" s="100" customFormat="1" ht="14.25" customHeight="1">
      <c r="G1395" s="168"/>
      <c r="P1395" s="168"/>
    </row>
    <row r="1396" spans="2:45" s="100" customFormat="1" ht="14.25" customHeight="1">
      <c r="G1396" s="168"/>
      <c r="P1396" s="168"/>
    </row>
    <row r="1397" spans="2:45" s="99" customFormat="1" ht="14.25" customHeight="1">
      <c r="B1397" s="99" t="str">
        <f>LEFT(B1367,LEN(B1367)-2)&amp;+"男"</f>
        <v>松ヶ枝・男</v>
      </c>
      <c r="H1397" s="99" t="s">
        <v>805</v>
      </c>
      <c r="I1397" s="380">
        <f>令和2年9月末住基人口!J49</f>
        <v>1002</v>
      </c>
      <c r="K1397" s="99" t="str">
        <f>LEFT(K1367,LEN(K1367)-2)&amp;+"男"</f>
        <v>住ノ江・男</v>
      </c>
      <c r="Q1397" s="99" t="s">
        <v>805</v>
      </c>
      <c r="R1397" s="380">
        <f>令和2年9月末住基人口!J52</f>
        <v>287</v>
      </c>
      <c r="W1397" s="100"/>
      <c r="X1397" s="100"/>
      <c r="Y1397" s="100"/>
      <c r="Z1397" s="100"/>
      <c r="AA1397" s="100"/>
      <c r="AB1397" s="100"/>
      <c r="AC1397" s="100"/>
      <c r="AD1397" s="100"/>
      <c r="AE1397" s="100"/>
      <c r="AF1397" s="100"/>
      <c r="AG1397" s="100"/>
    </row>
    <row r="1398" spans="2:45" s="100" customFormat="1" ht="14.25" customHeight="1">
      <c r="B1398" s="583" t="s">
        <v>335</v>
      </c>
      <c r="C1398" s="101"/>
      <c r="D1398" s="101"/>
      <c r="E1398" s="101"/>
      <c r="F1398" s="101"/>
      <c r="G1398" s="135"/>
      <c r="H1398" s="131"/>
      <c r="I1398" s="131"/>
      <c r="J1398" s="102"/>
      <c r="K1398" s="583" t="s">
        <v>335</v>
      </c>
      <c r="L1398" s="101"/>
      <c r="M1398" s="101"/>
      <c r="N1398" s="101"/>
      <c r="O1398" s="101"/>
      <c r="P1398" s="135"/>
      <c r="Q1398" s="131"/>
      <c r="R1398" s="131"/>
      <c r="S1398" s="103"/>
    </row>
    <row r="1399" spans="2:45" s="100" customFormat="1" ht="14.25" customHeight="1">
      <c r="B1399" s="584"/>
      <c r="C1399" s="130" t="str">
        <f>$C$4</f>
        <v>平成12年</v>
      </c>
      <c r="D1399" s="130" t="str">
        <f>$D$4</f>
        <v>平成17年</v>
      </c>
      <c r="E1399" s="130" t="str">
        <f>$E$4</f>
        <v>平成22年</v>
      </c>
      <c r="F1399" s="130" t="s">
        <v>410</v>
      </c>
      <c r="G1399" s="130" t="s">
        <v>739</v>
      </c>
      <c r="H1399" s="133" t="str">
        <f>$H$4</f>
        <v>対平成</v>
      </c>
      <c r="I1399" s="134" t="str">
        <f>$I$4</f>
        <v>27年</v>
      </c>
      <c r="J1399" s="102"/>
      <c r="K1399" s="584"/>
      <c r="L1399" s="130" t="str">
        <f>$C$4</f>
        <v>平成12年</v>
      </c>
      <c r="M1399" s="130" t="str">
        <f>$D$4</f>
        <v>平成17年</v>
      </c>
      <c r="N1399" s="130" t="str">
        <f>$E$4</f>
        <v>平成22年</v>
      </c>
      <c r="O1399" s="130" t="s">
        <v>410</v>
      </c>
      <c r="P1399" s="130" t="s">
        <v>739</v>
      </c>
      <c r="Q1399" s="133" t="str">
        <f>$H$4</f>
        <v>対平成</v>
      </c>
      <c r="R1399" s="134" t="str">
        <f>$I$4</f>
        <v>27年</v>
      </c>
      <c r="S1399" s="103"/>
    </row>
    <row r="1400" spans="2:45" s="100" customFormat="1" ht="14.25" customHeight="1">
      <c r="B1400" s="585"/>
      <c r="C1400" s="104"/>
      <c r="D1400" s="104"/>
      <c r="E1400" s="104"/>
      <c r="F1400" s="104"/>
      <c r="G1400" s="104"/>
      <c r="H1400" s="132" t="s">
        <v>88</v>
      </c>
      <c r="I1400" s="133" t="s">
        <v>398</v>
      </c>
      <c r="J1400" s="102"/>
      <c r="K1400" s="585"/>
      <c r="L1400" s="104"/>
      <c r="M1400" s="104"/>
      <c r="N1400" s="104"/>
      <c r="O1400" s="104"/>
      <c r="P1400" s="104"/>
      <c r="Q1400" s="132" t="s">
        <v>88</v>
      </c>
      <c r="R1400" s="133" t="s">
        <v>398</v>
      </c>
      <c r="S1400" s="103"/>
    </row>
    <row r="1401" spans="2:45" s="199" customFormat="1" ht="14.25" customHeight="1">
      <c r="B1401" s="200" t="s">
        <v>90</v>
      </c>
      <c r="C1401" s="198">
        <v>1236</v>
      </c>
      <c r="D1401" s="194">
        <v>1210</v>
      </c>
      <c r="E1401" s="194">
        <v>1109</v>
      </c>
      <c r="F1401" s="194">
        <v>1058</v>
      </c>
      <c r="G1401" s="194">
        <f>IF(COUNTIF(G1406:G1424,"x"),"x",IF(SUM(G1406:G1424)=0,"-",SUM(G1406:G1424)))</f>
        <v>966</v>
      </c>
      <c r="H1401" s="193">
        <f t="shared" ref="H1401:H1404" si="901">IF(G1401="x","x",IF(AND(G1401="-",F1401="-"),"-",IF(AND(G1401="-",F1401&gt;0),F1401*-1,IF(AND(G1401&gt;0,F1401="-"),G1401,G1401-F1401))))</f>
        <v>-92</v>
      </c>
      <c r="I1401" s="195">
        <f t="shared" ref="I1401:I1404" si="902">IF(H1401="x","x",IF(H1401="-","-",IF(AND(F1401="-",G1401&gt;0),"皆増",IF(AND(F1401&gt;0,G1401="-"),"皆減",H1401/F1401*100))))</f>
        <v>-8.695652173913043</v>
      </c>
      <c r="J1401" s="196"/>
      <c r="K1401" s="197" t="s">
        <v>90</v>
      </c>
      <c r="L1401" s="198">
        <v>403</v>
      </c>
      <c r="M1401" s="194">
        <v>359</v>
      </c>
      <c r="N1401" s="194">
        <v>314</v>
      </c>
      <c r="O1401" s="194">
        <v>300</v>
      </c>
      <c r="P1401" s="194">
        <f>IF(COUNTIF(P1406:P1424,"x"),"x",IF(SUM(P1406:P1424)=0,"-",SUM(P1406:P1424)))</f>
        <v>289</v>
      </c>
      <c r="Q1401" s="193">
        <f t="shared" ref="Q1401:Q1404" si="903">IF(P1401="x","x",IF(AND(P1401="-",O1401="-"),"-",IF(AND(P1401="-",O1401&gt;0),O1401*-1,IF(AND(P1401&gt;0,O1401="-"),P1401,P1401-O1401))))</f>
        <v>-11</v>
      </c>
      <c r="R1401" s="195">
        <f t="shared" ref="R1401:R1404" si="904">IF(Q1401="x","x",IF(Q1401="-","-",IF(AND(O1401="-",P1401&gt;0),"皆増",IF(AND(O1401&gt;0,P1401="-"),"皆減",Q1401/O1401*100))))</f>
        <v>-3.6666666666666665</v>
      </c>
      <c r="S1401" s="195"/>
      <c r="W1401" s="199" t="s">
        <v>373</v>
      </c>
      <c r="X1401" s="199">
        <v>1350</v>
      </c>
      <c r="Y1401" s="199">
        <v>1297</v>
      </c>
      <c r="Z1401" s="199">
        <v>1236</v>
      </c>
      <c r="AA1401" s="199">
        <v>1210</v>
      </c>
      <c r="AC1401" s="199" t="s">
        <v>373</v>
      </c>
      <c r="AD1401" s="199">
        <v>490</v>
      </c>
      <c r="AE1401" s="199">
        <v>444</v>
      </c>
      <c r="AF1401" s="199">
        <v>403</v>
      </c>
      <c r="AG1401" s="199">
        <v>359</v>
      </c>
      <c r="AJ1401" s="199" t="str">
        <f>IF(C1401=X1401,"○","●")</f>
        <v>●</v>
      </c>
      <c r="AK1401" s="199" t="str">
        <f t="shared" ref="AK1401:AK1423" si="905">IF(D1401=Y1401,"○","●")</f>
        <v>●</v>
      </c>
      <c r="AL1401" s="199" t="str">
        <f t="shared" ref="AL1401:AL1402" si="906">IF(E1401=Z1401,"○","●")</f>
        <v>●</v>
      </c>
      <c r="AM1401" s="199" t="str">
        <f t="shared" ref="AM1401:AM1423" si="907">IF(F1401=AA1401,"○","●")</f>
        <v>●</v>
      </c>
      <c r="AP1401" s="199" t="str">
        <f>IF(L1401=AD1401,"○","●")</f>
        <v>●</v>
      </c>
      <c r="AQ1401" s="199" t="str">
        <f t="shared" ref="AQ1401:AQ1423" si="908">IF(M1401=AE1401,"○","●")</f>
        <v>●</v>
      </c>
      <c r="AR1401" s="199" t="str">
        <f t="shared" ref="AR1401:AR1423" si="909">IF(N1401=AF1401,"○","●")</f>
        <v>●</v>
      </c>
      <c r="AS1401" s="199" t="str">
        <f t="shared" ref="AS1401" si="910">IF(O1401=AG1401,"○","●")</f>
        <v>●</v>
      </c>
    </row>
    <row r="1402" spans="2:45" s="100" customFormat="1" ht="14.25" customHeight="1">
      <c r="B1402" s="105" t="s">
        <v>91</v>
      </c>
      <c r="C1402" s="106">
        <v>149</v>
      </c>
      <c r="D1402" s="107">
        <v>150</v>
      </c>
      <c r="E1402" s="107">
        <v>127</v>
      </c>
      <c r="F1402" s="107">
        <v>139</v>
      </c>
      <c r="G1402" s="107">
        <f>IF(COUNTIF(G1406:G1408,"x"),"x",IF(SUM(G1406:G1408)=0,"-",SUM(G1406:G1408)))</f>
        <v>108</v>
      </c>
      <c r="H1402" s="107">
        <f t="shared" si="901"/>
        <v>-31</v>
      </c>
      <c r="I1402" s="108">
        <f t="shared" si="902"/>
        <v>-22.302158273381295</v>
      </c>
      <c r="J1402" s="102"/>
      <c r="K1402" s="109" t="s">
        <v>91</v>
      </c>
      <c r="L1402" s="106">
        <v>38</v>
      </c>
      <c r="M1402" s="107">
        <v>38</v>
      </c>
      <c r="N1402" s="107">
        <v>35</v>
      </c>
      <c r="O1402" s="107">
        <v>34</v>
      </c>
      <c r="P1402" s="107">
        <f>IF(COUNTIF(P1406:P1408,"x"),"x",IF(SUM(P1406:P1408)=0,"-",SUM(P1406:P1408)))</f>
        <v>25</v>
      </c>
      <c r="Q1402" s="107">
        <f t="shared" si="903"/>
        <v>-9</v>
      </c>
      <c r="R1402" s="108">
        <f t="shared" si="904"/>
        <v>-26.47058823529412</v>
      </c>
      <c r="S1402" s="108"/>
      <c r="W1402" s="100" t="s">
        <v>374</v>
      </c>
      <c r="X1402" s="100">
        <v>211</v>
      </c>
      <c r="Y1402" s="100">
        <v>168</v>
      </c>
      <c r="Z1402" s="100">
        <v>149</v>
      </c>
      <c r="AA1402" s="100">
        <v>150</v>
      </c>
      <c r="AC1402" s="100" t="s">
        <v>374</v>
      </c>
      <c r="AD1402" s="100">
        <v>66</v>
      </c>
      <c r="AE1402" s="100">
        <v>52</v>
      </c>
      <c r="AF1402" s="100">
        <v>38</v>
      </c>
      <c r="AG1402" s="100">
        <v>38</v>
      </c>
      <c r="AJ1402" s="100" t="str">
        <f t="shared" ref="AJ1402:AJ1423" si="911">IF(C1402=X1402,"○","●")</f>
        <v>●</v>
      </c>
      <c r="AK1402" s="100" t="str">
        <f t="shared" si="905"/>
        <v>●</v>
      </c>
      <c r="AL1402" s="100" t="str">
        <f t="shared" si="906"/>
        <v>●</v>
      </c>
      <c r="AM1402" s="100" t="str">
        <f t="shared" si="907"/>
        <v>●</v>
      </c>
      <c r="AP1402" s="100" t="str">
        <f t="shared" ref="AP1402:AP1423" si="912">IF(L1402=AD1402,"○","●")</f>
        <v>●</v>
      </c>
      <c r="AQ1402" s="100" t="str">
        <f t="shared" si="908"/>
        <v>●</v>
      </c>
      <c r="AR1402" s="100" t="str">
        <f t="shared" si="909"/>
        <v>●</v>
      </c>
      <c r="AS1402" s="100" t="str">
        <f>IF(O1402=AG1402,"○","●")</f>
        <v>●</v>
      </c>
    </row>
    <row r="1403" spans="2:45" s="100" customFormat="1" ht="14.25" customHeight="1">
      <c r="B1403" s="105" t="s">
        <v>92</v>
      </c>
      <c r="C1403" s="106">
        <v>813</v>
      </c>
      <c r="D1403" s="107">
        <v>777</v>
      </c>
      <c r="E1403" s="107">
        <v>679</v>
      </c>
      <c r="F1403" s="107">
        <v>586</v>
      </c>
      <c r="G1403" s="296">
        <f>IF(COUNTIF(G1409:G1418,"x"),"x",IF(SUM(G1409:G1418)=0,"-",SUM(G1409:G1418)))</f>
        <v>529</v>
      </c>
      <c r="H1403" s="107">
        <f t="shared" si="901"/>
        <v>-57</v>
      </c>
      <c r="I1403" s="108">
        <f t="shared" si="902"/>
        <v>-9.7269624573378834</v>
      </c>
      <c r="J1403" s="102"/>
      <c r="K1403" s="109" t="s">
        <v>92</v>
      </c>
      <c r="L1403" s="106">
        <v>267</v>
      </c>
      <c r="M1403" s="107">
        <v>227</v>
      </c>
      <c r="N1403" s="107">
        <v>183</v>
      </c>
      <c r="O1403" s="107">
        <v>155</v>
      </c>
      <c r="P1403" s="296">
        <f>IF(COUNTIF(P1409:P1418,"x"),"x",IF(SUM(P1409:P1418)=0,"-",SUM(P1409:P1418)))</f>
        <v>151</v>
      </c>
      <c r="Q1403" s="107">
        <f t="shared" si="903"/>
        <v>-4</v>
      </c>
      <c r="R1403" s="108">
        <f t="shared" si="904"/>
        <v>-2.5806451612903225</v>
      </c>
      <c r="S1403" s="108"/>
      <c r="W1403" s="100" t="s">
        <v>375</v>
      </c>
      <c r="X1403" s="100">
        <v>929</v>
      </c>
      <c r="Y1403" s="100">
        <v>897</v>
      </c>
      <c r="Z1403" s="100">
        <v>813</v>
      </c>
      <c r="AA1403" s="100">
        <v>777</v>
      </c>
      <c r="AC1403" s="100" t="s">
        <v>375</v>
      </c>
      <c r="AD1403" s="100">
        <v>313</v>
      </c>
      <c r="AE1403" s="100">
        <v>283</v>
      </c>
      <c r="AF1403" s="100">
        <v>267</v>
      </c>
      <c r="AG1403" s="100">
        <v>227</v>
      </c>
      <c r="AJ1403" s="100" t="str">
        <f t="shared" si="911"/>
        <v>●</v>
      </c>
      <c r="AK1403" s="100" t="str">
        <f t="shared" si="905"/>
        <v>●</v>
      </c>
      <c r="AL1403" s="100" t="str">
        <f>IF(E1403=Z1403,"○","●")</f>
        <v>●</v>
      </c>
      <c r="AM1403" s="100" t="str">
        <f t="shared" si="907"/>
        <v>●</v>
      </c>
      <c r="AP1403" s="100" t="str">
        <f t="shared" si="912"/>
        <v>●</v>
      </c>
      <c r="AQ1403" s="100" t="str">
        <f t="shared" si="908"/>
        <v>●</v>
      </c>
      <c r="AR1403" s="100" t="str">
        <f t="shared" si="909"/>
        <v>●</v>
      </c>
      <c r="AS1403" s="100" t="str">
        <f t="shared" ref="AS1403:AS1423" si="913">IF(O1403=AG1403,"○","●")</f>
        <v>●</v>
      </c>
    </row>
    <row r="1404" spans="2:45" s="100" customFormat="1" ht="14.25" customHeight="1">
      <c r="B1404" s="105" t="s">
        <v>93</v>
      </c>
      <c r="C1404" s="106">
        <v>274</v>
      </c>
      <c r="D1404" s="107">
        <v>283</v>
      </c>
      <c r="E1404" s="107">
        <v>303</v>
      </c>
      <c r="F1404" s="107">
        <v>331</v>
      </c>
      <c r="G1404" s="107">
        <f>IF(COUNTIF(G1419:G1423,"x"),"x",IF(SUM(G1419,G1423)=0,"-",SUM(G1419:G1423)))</f>
        <v>317</v>
      </c>
      <c r="H1404" s="107">
        <f t="shared" si="901"/>
        <v>-14</v>
      </c>
      <c r="I1404" s="108">
        <f t="shared" si="902"/>
        <v>-4.2296072507552873</v>
      </c>
      <c r="J1404" s="102"/>
      <c r="K1404" s="109" t="s">
        <v>93</v>
      </c>
      <c r="L1404" s="106">
        <v>98</v>
      </c>
      <c r="M1404" s="107">
        <v>94</v>
      </c>
      <c r="N1404" s="107">
        <v>96</v>
      </c>
      <c r="O1404" s="107">
        <v>111</v>
      </c>
      <c r="P1404" s="107">
        <f>IF(COUNTIF(P1419:P1423,"x"),"x",IF(SUM(P1419,P1423)=0,"-",SUM(P1419:P1423)))</f>
        <v>110</v>
      </c>
      <c r="Q1404" s="107">
        <f t="shared" si="903"/>
        <v>-1</v>
      </c>
      <c r="R1404" s="108">
        <f t="shared" si="904"/>
        <v>-0.90090090090090091</v>
      </c>
      <c r="S1404" s="108"/>
      <c r="W1404" s="100" t="s">
        <v>376</v>
      </c>
      <c r="X1404" s="100">
        <v>210</v>
      </c>
      <c r="Y1404" s="100">
        <v>232</v>
      </c>
      <c r="Z1404" s="100">
        <v>274</v>
      </c>
      <c r="AA1404" s="100">
        <v>283</v>
      </c>
      <c r="AC1404" s="100" t="s">
        <v>376</v>
      </c>
      <c r="AD1404" s="100">
        <v>111</v>
      </c>
      <c r="AE1404" s="100">
        <v>109</v>
      </c>
      <c r="AF1404" s="100">
        <v>98</v>
      </c>
      <c r="AG1404" s="100">
        <v>94</v>
      </c>
      <c r="AJ1404" s="100" t="str">
        <f t="shared" si="911"/>
        <v>●</v>
      </c>
      <c r="AK1404" s="100" t="str">
        <f t="shared" si="905"/>
        <v>●</v>
      </c>
      <c r="AL1404" s="100" t="str">
        <f t="shared" ref="AL1404:AL1413" si="914">IF(E1404=Z1404,"○","●")</f>
        <v>●</v>
      </c>
      <c r="AM1404" s="100" t="str">
        <f t="shared" si="907"/>
        <v>●</v>
      </c>
      <c r="AP1404" s="100" t="str">
        <f t="shared" si="912"/>
        <v>●</v>
      </c>
      <c r="AQ1404" s="100" t="str">
        <f t="shared" si="908"/>
        <v>●</v>
      </c>
      <c r="AR1404" s="100" t="str">
        <f t="shared" si="909"/>
        <v>●</v>
      </c>
      <c r="AS1404" s="100" t="str">
        <f t="shared" si="913"/>
        <v>●</v>
      </c>
    </row>
    <row r="1405" spans="2:45" s="100" customFormat="1" ht="14.25" customHeight="1">
      <c r="B1405" s="102"/>
      <c r="C1405" s="106"/>
      <c r="D1405" s="112"/>
      <c r="E1405" s="112"/>
      <c r="F1405" s="112"/>
      <c r="G1405" s="112"/>
      <c r="H1405" s="112"/>
      <c r="I1405" s="113"/>
      <c r="J1405" s="102"/>
      <c r="K1405" s="114"/>
      <c r="L1405" s="106"/>
      <c r="M1405" s="112"/>
      <c r="N1405" s="112"/>
      <c r="O1405" s="112"/>
      <c r="P1405" s="112"/>
      <c r="Q1405" s="112"/>
      <c r="R1405" s="113"/>
      <c r="S1405" s="113"/>
      <c r="AJ1405" s="100" t="str">
        <f t="shared" si="911"/>
        <v>○</v>
      </c>
      <c r="AK1405" s="100" t="str">
        <f t="shared" si="905"/>
        <v>○</v>
      </c>
      <c r="AL1405" s="100" t="str">
        <f t="shared" si="914"/>
        <v>○</v>
      </c>
      <c r="AM1405" s="100" t="str">
        <f t="shared" si="907"/>
        <v>○</v>
      </c>
      <c r="AP1405" s="100" t="str">
        <f t="shared" si="912"/>
        <v>○</v>
      </c>
      <c r="AQ1405" s="100" t="str">
        <f t="shared" si="908"/>
        <v>○</v>
      </c>
      <c r="AR1405" s="100" t="str">
        <f t="shared" si="909"/>
        <v>○</v>
      </c>
      <c r="AS1405" s="100" t="str">
        <f t="shared" si="913"/>
        <v>○</v>
      </c>
    </row>
    <row r="1406" spans="2:45" s="100" customFormat="1" ht="14.25" customHeight="1">
      <c r="B1406" s="102" t="s">
        <v>94</v>
      </c>
      <c r="C1406" s="106">
        <v>32</v>
      </c>
      <c r="D1406" s="107">
        <v>41</v>
      </c>
      <c r="E1406" s="107">
        <v>44</v>
      </c>
      <c r="F1406" s="107">
        <v>50</v>
      </c>
      <c r="G1406" s="107">
        <f>第2表01元データ!AH40</f>
        <v>24</v>
      </c>
      <c r="H1406" s="107">
        <f t="shared" ref="H1406:H1423" si="915">IF(G1406="x","x",IF(AND(G1406="-",F1406="-"),"-",IF(AND(G1406="-",F1406&gt;0),F1406*-1,IF(AND(G1406&gt;0,F1406="-"),G1406,G1406-F1406))))</f>
        <v>-26</v>
      </c>
      <c r="I1406" s="108">
        <f t="shared" ref="I1406:I1423" si="916">IF(H1406="x","x",IF(H1406="-","-",IF(AND(F1406="-",G1406&gt;0),"皆増",IF(AND(F1406&gt;0,G1406="-"),"皆減",H1406/F1406*100))))</f>
        <v>-52</v>
      </c>
      <c r="J1406" s="102"/>
      <c r="K1406" s="114" t="s">
        <v>94</v>
      </c>
      <c r="L1406" s="106">
        <v>13</v>
      </c>
      <c r="M1406" s="107">
        <v>18</v>
      </c>
      <c r="N1406" s="107">
        <v>11</v>
      </c>
      <c r="O1406" s="107">
        <v>12</v>
      </c>
      <c r="P1406" s="107">
        <f>第2表01元データ!AI40</f>
        <v>7</v>
      </c>
      <c r="Q1406" s="107">
        <f t="shared" ref="Q1406:Q1423" si="917">IF(P1406="x","x",IF(AND(P1406="-",O1406="-"),"-",IF(AND(P1406="-",O1406&gt;0),O1406*-1,IF(AND(P1406&gt;0,O1406="-"),P1406,P1406-O1406))))</f>
        <v>-5</v>
      </c>
      <c r="R1406" s="108">
        <f t="shared" ref="R1406:R1423" si="918">IF(Q1406="x","x",IF(Q1406="-","-",IF(AND(O1406="-",P1406&gt;0),"皆増",IF(AND(O1406&gt;0,P1406="-"),"皆減",Q1406/O1406*100))))</f>
        <v>-41.666666666666671</v>
      </c>
      <c r="S1406" s="108"/>
      <c r="T1406" s="100">
        <v>101</v>
      </c>
      <c r="W1406" s="100" t="s">
        <v>377</v>
      </c>
      <c r="X1406" s="100">
        <v>56</v>
      </c>
      <c r="Y1406" s="100">
        <v>42</v>
      </c>
      <c r="Z1406" s="100">
        <v>32</v>
      </c>
      <c r="AA1406" s="100">
        <v>41</v>
      </c>
      <c r="AC1406" s="100" t="s">
        <v>377</v>
      </c>
      <c r="AD1406" s="100">
        <v>13</v>
      </c>
      <c r="AE1406" s="100">
        <v>15</v>
      </c>
      <c r="AF1406" s="100">
        <v>13</v>
      </c>
      <c r="AG1406" s="100">
        <v>18</v>
      </c>
      <c r="AJ1406" s="100" t="str">
        <f t="shared" si="911"/>
        <v>●</v>
      </c>
      <c r="AK1406" s="100" t="str">
        <f t="shared" si="905"/>
        <v>●</v>
      </c>
      <c r="AL1406" s="100" t="str">
        <f t="shared" si="914"/>
        <v>●</v>
      </c>
      <c r="AM1406" s="100" t="str">
        <f t="shared" si="907"/>
        <v>●</v>
      </c>
      <c r="AP1406" s="100" t="str">
        <f t="shared" si="912"/>
        <v>○</v>
      </c>
      <c r="AQ1406" s="100" t="str">
        <f t="shared" si="908"/>
        <v>●</v>
      </c>
      <c r="AR1406" s="100" t="str">
        <f t="shared" si="909"/>
        <v>●</v>
      </c>
      <c r="AS1406" s="100" t="str">
        <f t="shared" si="913"/>
        <v>●</v>
      </c>
    </row>
    <row r="1407" spans="2:45" s="100" customFormat="1" ht="14.25" customHeight="1">
      <c r="B1407" s="102" t="s">
        <v>123</v>
      </c>
      <c r="C1407" s="106">
        <v>53</v>
      </c>
      <c r="D1407" s="107">
        <v>45</v>
      </c>
      <c r="E1407" s="107">
        <v>45</v>
      </c>
      <c r="F1407" s="107">
        <v>42</v>
      </c>
      <c r="G1407" s="107">
        <f>第2表01元データ!AH41</f>
        <v>35</v>
      </c>
      <c r="H1407" s="107">
        <f t="shared" si="915"/>
        <v>-7</v>
      </c>
      <c r="I1407" s="108">
        <f t="shared" si="916"/>
        <v>-16.666666666666664</v>
      </c>
      <c r="J1407" s="102"/>
      <c r="K1407" s="114" t="s">
        <v>123</v>
      </c>
      <c r="L1407" s="106">
        <v>11</v>
      </c>
      <c r="M1407" s="107">
        <v>11</v>
      </c>
      <c r="N1407" s="107">
        <v>14</v>
      </c>
      <c r="O1407" s="107">
        <v>9</v>
      </c>
      <c r="P1407" s="107">
        <f>第2表01元データ!AI41</f>
        <v>8</v>
      </c>
      <c r="Q1407" s="107">
        <f t="shared" si="917"/>
        <v>-1</v>
      </c>
      <c r="R1407" s="108">
        <f t="shared" si="918"/>
        <v>-11.111111111111111</v>
      </c>
      <c r="S1407" s="108"/>
      <c r="T1407" s="100">
        <v>102</v>
      </c>
      <c r="W1407" s="99" t="s">
        <v>356</v>
      </c>
      <c r="X1407" s="99">
        <v>71</v>
      </c>
      <c r="Y1407" s="99">
        <v>55</v>
      </c>
      <c r="Z1407" s="99">
        <v>53</v>
      </c>
      <c r="AA1407" s="99">
        <v>45</v>
      </c>
      <c r="AB1407" s="99"/>
      <c r="AC1407" s="99" t="s">
        <v>356</v>
      </c>
      <c r="AD1407" s="99">
        <v>25</v>
      </c>
      <c r="AE1407" s="99">
        <v>11</v>
      </c>
      <c r="AF1407" s="99">
        <v>11</v>
      </c>
      <c r="AG1407" s="99">
        <v>11</v>
      </c>
      <c r="AJ1407" s="100" t="str">
        <f t="shared" si="911"/>
        <v>●</v>
      </c>
      <c r="AK1407" s="100" t="str">
        <f t="shared" si="905"/>
        <v>●</v>
      </c>
      <c r="AL1407" s="100" t="str">
        <f t="shared" si="914"/>
        <v>●</v>
      </c>
      <c r="AM1407" s="100" t="str">
        <f t="shared" si="907"/>
        <v>●</v>
      </c>
      <c r="AP1407" s="100" t="str">
        <f t="shared" si="912"/>
        <v>●</v>
      </c>
      <c r="AQ1407" s="100" t="str">
        <f t="shared" si="908"/>
        <v>○</v>
      </c>
      <c r="AR1407" s="100" t="str">
        <f t="shared" si="909"/>
        <v>●</v>
      </c>
      <c r="AS1407" s="100" t="str">
        <f t="shared" si="913"/>
        <v>●</v>
      </c>
    </row>
    <row r="1408" spans="2:45" s="100" customFormat="1" ht="14.25" customHeight="1">
      <c r="B1408" s="102" t="s">
        <v>124</v>
      </c>
      <c r="C1408" s="106">
        <v>64</v>
      </c>
      <c r="D1408" s="107">
        <v>64</v>
      </c>
      <c r="E1408" s="107">
        <v>38</v>
      </c>
      <c r="F1408" s="107">
        <v>47</v>
      </c>
      <c r="G1408" s="107">
        <f>第2表01元データ!AH42</f>
        <v>49</v>
      </c>
      <c r="H1408" s="107">
        <f t="shared" si="915"/>
        <v>2</v>
      </c>
      <c r="I1408" s="108">
        <f t="shared" si="916"/>
        <v>4.2553191489361701</v>
      </c>
      <c r="J1408" s="102"/>
      <c r="K1408" s="114" t="s">
        <v>124</v>
      </c>
      <c r="L1408" s="106">
        <v>14</v>
      </c>
      <c r="M1408" s="107">
        <v>9</v>
      </c>
      <c r="N1408" s="107">
        <v>10</v>
      </c>
      <c r="O1408" s="107">
        <v>13</v>
      </c>
      <c r="P1408" s="107">
        <f>第2表01元データ!AI42</f>
        <v>10</v>
      </c>
      <c r="Q1408" s="107">
        <f t="shared" si="917"/>
        <v>-3</v>
      </c>
      <c r="R1408" s="108">
        <f t="shared" si="918"/>
        <v>-23.076923076923077</v>
      </c>
      <c r="S1408" s="108"/>
      <c r="T1408" s="100">
        <v>103</v>
      </c>
      <c r="W1408" s="100" t="s">
        <v>357</v>
      </c>
      <c r="X1408" s="100">
        <v>84</v>
      </c>
      <c r="Y1408" s="100">
        <v>71</v>
      </c>
      <c r="Z1408" s="100">
        <v>64</v>
      </c>
      <c r="AA1408" s="100">
        <v>64</v>
      </c>
      <c r="AC1408" s="100" t="s">
        <v>357</v>
      </c>
      <c r="AD1408" s="100">
        <v>28</v>
      </c>
      <c r="AE1408" s="100">
        <v>26</v>
      </c>
      <c r="AF1408" s="100">
        <v>14</v>
      </c>
      <c r="AG1408" s="100">
        <v>9</v>
      </c>
      <c r="AJ1408" s="100" t="str">
        <f t="shared" si="911"/>
        <v>●</v>
      </c>
      <c r="AK1408" s="100" t="str">
        <f t="shared" si="905"/>
        <v>●</v>
      </c>
      <c r="AL1408" s="100" t="str">
        <f t="shared" si="914"/>
        <v>●</v>
      </c>
      <c r="AM1408" s="100" t="str">
        <f t="shared" si="907"/>
        <v>●</v>
      </c>
      <c r="AP1408" s="100" t="str">
        <f t="shared" si="912"/>
        <v>●</v>
      </c>
      <c r="AQ1408" s="100" t="str">
        <f t="shared" si="908"/>
        <v>●</v>
      </c>
      <c r="AR1408" s="100" t="str">
        <f t="shared" si="909"/>
        <v>●</v>
      </c>
      <c r="AS1408" s="100" t="str">
        <f t="shared" si="913"/>
        <v>●</v>
      </c>
    </row>
    <row r="1409" spans="2:45" s="100" customFormat="1" ht="14.25" customHeight="1">
      <c r="B1409" s="102" t="s">
        <v>125</v>
      </c>
      <c r="C1409" s="106">
        <v>78</v>
      </c>
      <c r="D1409" s="107">
        <v>62</v>
      </c>
      <c r="E1409" s="107">
        <v>59</v>
      </c>
      <c r="F1409" s="107">
        <v>43</v>
      </c>
      <c r="G1409" s="107">
        <f>第2表01元データ!AH43</f>
        <v>44</v>
      </c>
      <c r="H1409" s="107">
        <f t="shared" si="915"/>
        <v>1</v>
      </c>
      <c r="I1409" s="108">
        <f t="shared" si="916"/>
        <v>2.3255813953488373</v>
      </c>
      <c r="J1409" s="102"/>
      <c r="K1409" s="114" t="s">
        <v>125</v>
      </c>
      <c r="L1409" s="106">
        <v>28</v>
      </c>
      <c r="M1409" s="107">
        <v>13</v>
      </c>
      <c r="N1409" s="107">
        <v>13</v>
      </c>
      <c r="O1409" s="107">
        <v>8</v>
      </c>
      <c r="P1409" s="107">
        <f>第2表01元データ!AI43</f>
        <v>16</v>
      </c>
      <c r="Q1409" s="107">
        <f t="shared" si="917"/>
        <v>8</v>
      </c>
      <c r="R1409" s="108">
        <f t="shared" si="918"/>
        <v>100</v>
      </c>
      <c r="S1409" s="108"/>
      <c r="T1409" s="100">
        <v>104</v>
      </c>
      <c r="W1409" s="100" t="s">
        <v>358</v>
      </c>
      <c r="X1409" s="100">
        <v>136</v>
      </c>
      <c r="Y1409" s="100">
        <v>101</v>
      </c>
      <c r="Z1409" s="100">
        <v>78</v>
      </c>
      <c r="AA1409" s="100">
        <v>62</v>
      </c>
      <c r="AC1409" s="100" t="s">
        <v>358</v>
      </c>
      <c r="AD1409" s="100">
        <v>41</v>
      </c>
      <c r="AE1409" s="100">
        <v>31</v>
      </c>
      <c r="AF1409" s="100">
        <v>28</v>
      </c>
      <c r="AG1409" s="100">
        <v>13</v>
      </c>
      <c r="AJ1409" s="100" t="str">
        <f t="shared" si="911"/>
        <v>●</v>
      </c>
      <c r="AK1409" s="100" t="str">
        <f t="shared" si="905"/>
        <v>●</v>
      </c>
      <c r="AL1409" s="100" t="str">
        <f t="shared" si="914"/>
        <v>●</v>
      </c>
      <c r="AM1409" s="100" t="str">
        <f t="shared" si="907"/>
        <v>●</v>
      </c>
      <c r="AP1409" s="100" t="str">
        <f t="shared" si="912"/>
        <v>●</v>
      </c>
      <c r="AQ1409" s="100" t="str">
        <f t="shared" si="908"/>
        <v>●</v>
      </c>
      <c r="AR1409" s="100" t="str">
        <f t="shared" si="909"/>
        <v>●</v>
      </c>
      <c r="AS1409" s="100" t="str">
        <f t="shared" si="913"/>
        <v>●</v>
      </c>
    </row>
    <row r="1410" spans="2:45" s="100" customFormat="1" ht="14.25" customHeight="1">
      <c r="B1410" s="102" t="s">
        <v>126</v>
      </c>
      <c r="C1410" s="106">
        <v>71</v>
      </c>
      <c r="D1410" s="107">
        <v>61</v>
      </c>
      <c r="E1410" s="107">
        <v>43</v>
      </c>
      <c r="F1410" s="107">
        <v>39</v>
      </c>
      <c r="G1410" s="107">
        <f>第2表01元データ!AH44</f>
        <v>31</v>
      </c>
      <c r="H1410" s="107">
        <f t="shared" si="915"/>
        <v>-8</v>
      </c>
      <c r="I1410" s="108">
        <f t="shared" si="916"/>
        <v>-20.512820512820511</v>
      </c>
      <c r="J1410" s="102"/>
      <c r="K1410" s="114" t="s">
        <v>126</v>
      </c>
      <c r="L1410" s="106">
        <v>24</v>
      </c>
      <c r="M1410" s="107">
        <v>20</v>
      </c>
      <c r="N1410" s="107">
        <v>13</v>
      </c>
      <c r="O1410" s="107">
        <v>9</v>
      </c>
      <c r="P1410" s="107">
        <f>第2表01元データ!AI44</f>
        <v>9</v>
      </c>
      <c r="Q1410" s="107">
        <f t="shared" si="917"/>
        <v>0</v>
      </c>
      <c r="R1410" s="108">
        <f t="shared" si="918"/>
        <v>0</v>
      </c>
      <c r="S1410" s="108"/>
      <c r="T1410" s="100">
        <v>105</v>
      </c>
      <c r="W1410" s="100" t="s">
        <v>359</v>
      </c>
      <c r="X1410" s="100">
        <v>94</v>
      </c>
      <c r="Y1410" s="100">
        <v>117</v>
      </c>
      <c r="Z1410" s="100">
        <v>71</v>
      </c>
      <c r="AA1410" s="100">
        <v>61</v>
      </c>
      <c r="AC1410" s="100" t="s">
        <v>359</v>
      </c>
      <c r="AD1410" s="100">
        <v>28</v>
      </c>
      <c r="AE1410" s="100">
        <v>31</v>
      </c>
      <c r="AF1410" s="100">
        <v>24</v>
      </c>
      <c r="AG1410" s="100">
        <v>20</v>
      </c>
      <c r="AJ1410" s="100" t="str">
        <f t="shared" si="911"/>
        <v>●</v>
      </c>
      <c r="AK1410" s="100" t="str">
        <f t="shared" si="905"/>
        <v>●</v>
      </c>
      <c r="AL1410" s="100" t="str">
        <f t="shared" si="914"/>
        <v>●</v>
      </c>
      <c r="AM1410" s="100" t="str">
        <f t="shared" si="907"/>
        <v>●</v>
      </c>
      <c r="AP1410" s="100" t="str">
        <f t="shared" si="912"/>
        <v>●</v>
      </c>
      <c r="AQ1410" s="100" t="str">
        <f t="shared" si="908"/>
        <v>●</v>
      </c>
      <c r="AR1410" s="100" t="str">
        <f t="shared" si="909"/>
        <v>●</v>
      </c>
      <c r="AS1410" s="100" t="str">
        <f t="shared" si="913"/>
        <v>●</v>
      </c>
    </row>
    <row r="1411" spans="2:45" s="100" customFormat="1" ht="14.25" customHeight="1">
      <c r="B1411" s="102" t="s">
        <v>127</v>
      </c>
      <c r="C1411" s="106">
        <v>89</v>
      </c>
      <c r="D1411" s="107">
        <v>73</v>
      </c>
      <c r="E1411" s="107">
        <v>60</v>
      </c>
      <c r="F1411" s="107">
        <v>41</v>
      </c>
      <c r="G1411" s="107">
        <f>第2表01元データ!AH45</f>
        <v>28</v>
      </c>
      <c r="H1411" s="107">
        <f t="shared" si="915"/>
        <v>-13</v>
      </c>
      <c r="I1411" s="108">
        <f t="shared" si="916"/>
        <v>-31.707317073170731</v>
      </c>
      <c r="J1411" s="102"/>
      <c r="K1411" s="114" t="s">
        <v>127</v>
      </c>
      <c r="L1411" s="106">
        <v>28</v>
      </c>
      <c r="M1411" s="107">
        <v>26</v>
      </c>
      <c r="N1411" s="107">
        <v>14</v>
      </c>
      <c r="O1411" s="107">
        <v>15</v>
      </c>
      <c r="P1411" s="107">
        <f>第2表01元データ!AI45</f>
        <v>14</v>
      </c>
      <c r="Q1411" s="107">
        <f t="shared" si="917"/>
        <v>-1</v>
      </c>
      <c r="R1411" s="108">
        <f t="shared" si="918"/>
        <v>-6.666666666666667</v>
      </c>
      <c r="S1411" s="108"/>
      <c r="T1411" s="100">
        <v>106</v>
      </c>
      <c r="W1411" s="100" t="s">
        <v>360</v>
      </c>
      <c r="X1411" s="100">
        <v>57</v>
      </c>
      <c r="Y1411" s="100">
        <v>70</v>
      </c>
      <c r="Z1411" s="100">
        <v>89</v>
      </c>
      <c r="AA1411" s="100">
        <v>73</v>
      </c>
      <c r="AC1411" s="100" t="s">
        <v>360</v>
      </c>
      <c r="AD1411" s="100">
        <v>23</v>
      </c>
      <c r="AE1411" s="100">
        <v>25</v>
      </c>
      <c r="AF1411" s="100">
        <v>28</v>
      </c>
      <c r="AG1411" s="100">
        <v>26</v>
      </c>
      <c r="AJ1411" s="100" t="str">
        <f t="shared" si="911"/>
        <v>●</v>
      </c>
      <c r="AK1411" s="100" t="str">
        <f t="shared" si="905"/>
        <v>●</v>
      </c>
      <c r="AL1411" s="100" t="str">
        <f t="shared" si="914"/>
        <v>●</v>
      </c>
      <c r="AM1411" s="100" t="str">
        <f t="shared" si="907"/>
        <v>●</v>
      </c>
      <c r="AP1411" s="100" t="str">
        <f t="shared" si="912"/>
        <v>●</v>
      </c>
      <c r="AQ1411" s="100" t="str">
        <f t="shared" si="908"/>
        <v>●</v>
      </c>
      <c r="AR1411" s="100" t="str">
        <f t="shared" si="909"/>
        <v>●</v>
      </c>
      <c r="AS1411" s="100" t="str">
        <f t="shared" si="913"/>
        <v>●</v>
      </c>
    </row>
    <row r="1412" spans="2:45" s="100" customFormat="1" ht="14.25" customHeight="1">
      <c r="B1412" s="102" t="s">
        <v>128</v>
      </c>
      <c r="C1412" s="106">
        <v>69</v>
      </c>
      <c r="D1412" s="107">
        <v>73</v>
      </c>
      <c r="E1412" s="107">
        <v>71</v>
      </c>
      <c r="F1412" s="107">
        <v>77</v>
      </c>
      <c r="G1412" s="107">
        <f>第2表01元データ!AH46</f>
        <v>24</v>
      </c>
      <c r="H1412" s="107">
        <f t="shared" si="915"/>
        <v>-53</v>
      </c>
      <c r="I1412" s="108">
        <f t="shared" si="916"/>
        <v>-68.831168831168839</v>
      </c>
      <c r="J1412" s="102"/>
      <c r="K1412" s="114" t="s">
        <v>128</v>
      </c>
      <c r="L1412" s="106">
        <v>16</v>
      </c>
      <c r="M1412" s="107">
        <v>17</v>
      </c>
      <c r="N1412" s="107">
        <v>17</v>
      </c>
      <c r="O1412" s="107">
        <v>20</v>
      </c>
      <c r="P1412" s="107">
        <f>第2表01元データ!AI46</f>
        <v>15</v>
      </c>
      <c r="Q1412" s="107">
        <f t="shared" si="917"/>
        <v>-5</v>
      </c>
      <c r="R1412" s="108">
        <f t="shared" si="918"/>
        <v>-25</v>
      </c>
      <c r="S1412" s="108"/>
      <c r="T1412" s="100">
        <v>107</v>
      </c>
      <c r="W1412" s="100" t="s">
        <v>361</v>
      </c>
      <c r="X1412" s="100">
        <v>62</v>
      </c>
      <c r="Y1412" s="100">
        <v>70</v>
      </c>
      <c r="Z1412" s="100">
        <v>69</v>
      </c>
      <c r="AA1412" s="100">
        <v>73</v>
      </c>
      <c r="AC1412" s="100" t="s">
        <v>361</v>
      </c>
      <c r="AD1412" s="100">
        <v>21</v>
      </c>
      <c r="AE1412" s="100">
        <v>17</v>
      </c>
      <c r="AF1412" s="100">
        <v>16</v>
      </c>
      <c r="AG1412" s="100">
        <v>17</v>
      </c>
      <c r="AJ1412" s="100" t="str">
        <f t="shared" si="911"/>
        <v>●</v>
      </c>
      <c r="AK1412" s="100" t="str">
        <f t="shared" si="905"/>
        <v>●</v>
      </c>
      <c r="AL1412" s="100" t="str">
        <f t="shared" si="914"/>
        <v>●</v>
      </c>
      <c r="AM1412" s="100" t="str">
        <f t="shared" si="907"/>
        <v>●</v>
      </c>
      <c r="AP1412" s="100" t="str">
        <f t="shared" si="912"/>
        <v>●</v>
      </c>
      <c r="AQ1412" s="100" t="str">
        <f t="shared" si="908"/>
        <v>○</v>
      </c>
      <c r="AR1412" s="100" t="str">
        <f t="shared" si="909"/>
        <v>●</v>
      </c>
      <c r="AS1412" s="100" t="str">
        <f t="shared" si="913"/>
        <v>●</v>
      </c>
    </row>
    <row r="1413" spans="2:45" s="100" customFormat="1" ht="14.25" customHeight="1">
      <c r="B1413" s="102" t="s">
        <v>129</v>
      </c>
      <c r="C1413" s="106">
        <v>60</v>
      </c>
      <c r="D1413" s="107">
        <v>88</v>
      </c>
      <c r="E1413" s="107">
        <v>69</v>
      </c>
      <c r="F1413" s="107">
        <v>59</v>
      </c>
      <c r="G1413" s="107">
        <f>第2表01元データ!AH47</f>
        <v>57</v>
      </c>
      <c r="H1413" s="107">
        <f t="shared" si="915"/>
        <v>-2</v>
      </c>
      <c r="I1413" s="108">
        <f t="shared" si="916"/>
        <v>-3.3898305084745761</v>
      </c>
      <c r="J1413" s="102"/>
      <c r="K1413" s="114" t="s">
        <v>129</v>
      </c>
      <c r="L1413" s="106">
        <v>21</v>
      </c>
      <c r="M1413" s="107">
        <v>21</v>
      </c>
      <c r="N1413" s="107">
        <v>14</v>
      </c>
      <c r="O1413" s="107">
        <v>20</v>
      </c>
      <c r="P1413" s="107">
        <f>第2表01元データ!AI47</f>
        <v>11</v>
      </c>
      <c r="Q1413" s="107">
        <f t="shared" si="917"/>
        <v>-9</v>
      </c>
      <c r="R1413" s="108">
        <f t="shared" si="918"/>
        <v>-45</v>
      </c>
      <c r="S1413" s="108"/>
      <c r="T1413" s="100">
        <v>108</v>
      </c>
      <c r="W1413" s="100" t="s">
        <v>362</v>
      </c>
      <c r="X1413" s="100">
        <v>69</v>
      </c>
      <c r="Y1413" s="100">
        <v>58</v>
      </c>
      <c r="Z1413" s="100">
        <v>60</v>
      </c>
      <c r="AA1413" s="100">
        <v>88</v>
      </c>
      <c r="AC1413" s="100" t="s">
        <v>362</v>
      </c>
      <c r="AD1413" s="100">
        <v>24</v>
      </c>
      <c r="AE1413" s="100">
        <v>20</v>
      </c>
      <c r="AF1413" s="100">
        <v>21</v>
      </c>
      <c r="AG1413" s="100">
        <v>21</v>
      </c>
      <c r="AJ1413" s="100" t="str">
        <f t="shared" si="911"/>
        <v>●</v>
      </c>
      <c r="AK1413" s="100" t="str">
        <f t="shared" si="905"/>
        <v>●</v>
      </c>
      <c r="AL1413" s="100" t="str">
        <f t="shared" si="914"/>
        <v>●</v>
      </c>
      <c r="AM1413" s="100" t="str">
        <f t="shared" si="907"/>
        <v>●</v>
      </c>
      <c r="AP1413" s="100" t="str">
        <f t="shared" si="912"/>
        <v>●</v>
      </c>
      <c r="AQ1413" s="100" t="str">
        <f t="shared" si="908"/>
        <v>●</v>
      </c>
      <c r="AR1413" s="100" t="str">
        <f t="shared" si="909"/>
        <v>●</v>
      </c>
      <c r="AS1413" s="100" t="str">
        <f t="shared" si="913"/>
        <v>●</v>
      </c>
    </row>
    <row r="1414" spans="2:45" s="100" customFormat="1" ht="14.25" customHeight="1">
      <c r="B1414" s="102" t="s">
        <v>130</v>
      </c>
      <c r="C1414" s="106">
        <v>62</v>
      </c>
      <c r="D1414" s="107">
        <v>61</v>
      </c>
      <c r="E1414" s="107">
        <v>77</v>
      </c>
      <c r="F1414" s="107">
        <v>72</v>
      </c>
      <c r="G1414" s="107">
        <f>第2表01元データ!AH48</f>
        <v>66</v>
      </c>
      <c r="H1414" s="107">
        <f t="shared" si="915"/>
        <v>-6</v>
      </c>
      <c r="I1414" s="108">
        <f t="shared" si="916"/>
        <v>-8.3333333333333321</v>
      </c>
      <c r="J1414" s="102"/>
      <c r="K1414" s="114" t="s">
        <v>130</v>
      </c>
      <c r="L1414" s="106">
        <v>19</v>
      </c>
      <c r="M1414" s="107">
        <v>20</v>
      </c>
      <c r="N1414" s="107">
        <v>12</v>
      </c>
      <c r="O1414" s="107">
        <v>15</v>
      </c>
      <c r="P1414" s="107">
        <f>第2表01元データ!AI48</f>
        <v>21</v>
      </c>
      <c r="Q1414" s="107">
        <f t="shared" si="917"/>
        <v>6</v>
      </c>
      <c r="R1414" s="108">
        <f t="shared" si="918"/>
        <v>40</v>
      </c>
      <c r="S1414" s="108"/>
      <c r="T1414" s="100">
        <v>109</v>
      </c>
      <c r="W1414" s="100" t="s">
        <v>363</v>
      </c>
      <c r="X1414" s="100">
        <v>121</v>
      </c>
      <c r="Y1414" s="100">
        <v>71</v>
      </c>
      <c r="Z1414" s="100">
        <v>62</v>
      </c>
      <c r="AA1414" s="100">
        <v>61</v>
      </c>
      <c r="AC1414" s="100" t="s">
        <v>363</v>
      </c>
      <c r="AD1414" s="100">
        <v>37</v>
      </c>
      <c r="AE1414" s="100">
        <v>26</v>
      </c>
      <c r="AF1414" s="100">
        <v>19</v>
      </c>
      <c r="AG1414" s="100">
        <v>20</v>
      </c>
      <c r="AJ1414" s="100" t="str">
        <f t="shared" si="911"/>
        <v>●</v>
      </c>
      <c r="AK1414" s="100" t="str">
        <f t="shared" si="905"/>
        <v>●</v>
      </c>
      <c r="AL1414" s="100" t="str">
        <f>IF(E1414=Z1414,"○","●")</f>
        <v>●</v>
      </c>
      <c r="AM1414" s="100" t="str">
        <f t="shared" si="907"/>
        <v>●</v>
      </c>
      <c r="AP1414" s="100" t="str">
        <f t="shared" si="912"/>
        <v>●</v>
      </c>
      <c r="AQ1414" s="100" t="str">
        <f t="shared" si="908"/>
        <v>●</v>
      </c>
      <c r="AR1414" s="100" t="str">
        <f t="shared" si="909"/>
        <v>●</v>
      </c>
      <c r="AS1414" s="100" t="str">
        <f t="shared" si="913"/>
        <v>●</v>
      </c>
    </row>
    <row r="1415" spans="2:45" s="100" customFormat="1" ht="14.25" customHeight="1">
      <c r="B1415" s="102" t="s">
        <v>131</v>
      </c>
      <c r="C1415" s="106">
        <v>75</v>
      </c>
      <c r="D1415" s="107">
        <v>58</v>
      </c>
      <c r="E1415" s="107">
        <v>57</v>
      </c>
      <c r="F1415" s="107">
        <v>79</v>
      </c>
      <c r="G1415" s="107">
        <f>第2表01元データ!AH49</f>
        <v>80</v>
      </c>
      <c r="H1415" s="107">
        <f t="shared" si="915"/>
        <v>1</v>
      </c>
      <c r="I1415" s="108">
        <f t="shared" si="916"/>
        <v>1.2658227848101267</v>
      </c>
      <c r="J1415" s="102"/>
      <c r="K1415" s="114" t="s">
        <v>131</v>
      </c>
      <c r="L1415" s="106">
        <v>23</v>
      </c>
      <c r="M1415" s="107">
        <v>13</v>
      </c>
      <c r="N1415" s="107">
        <v>19</v>
      </c>
      <c r="O1415" s="107">
        <v>12</v>
      </c>
      <c r="P1415" s="107">
        <f>第2表01元データ!AI49</f>
        <v>17</v>
      </c>
      <c r="Q1415" s="107">
        <f t="shared" si="917"/>
        <v>5</v>
      </c>
      <c r="R1415" s="108">
        <f t="shared" si="918"/>
        <v>41.666666666666671</v>
      </c>
      <c r="S1415" s="108"/>
      <c r="T1415" s="100">
        <v>110</v>
      </c>
      <c r="W1415" s="100" t="s">
        <v>364</v>
      </c>
      <c r="X1415" s="100">
        <v>93</v>
      </c>
      <c r="Y1415" s="100">
        <v>126</v>
      </c>
      <c r="Z1415" s="100">
        <v>75</v>
      </c>
      <c r="AA1415" s="100">
        <v>58</v>
      </c>
      <c r="AC1415" s="100" t="s">
        <v>364</v>
      </c>
      <c r="AD1415" s="100">
        <v>38</v>
      </c>
      <c r="AE1415" s="100">
        <v>39</v>
      </c>
      <c r="AF1415" s="100">
        <v>23</v>
      </c>
      <c r="AG1415" s="100">
        <v>13</v>
      </c>
      <c r="AJ1415" s="100" t="str">
        <f t="shared" si="911"/>
        <v>●</v>
      </c>
      <c r="AK1415" s="100" t="str">
        <f t="shared" si="905"/>
        <v>●</v>
      </c>
      <c r="AL1415" s="100" t="str">
        <f t="shared" ref="AL1415:AL1423" si="919">IF(E1415=Z1415,"○","●")</f>
        <v>●</v>
      </c>
      <c r="AM1415" s="100" t="str">
        <f t="shared" si="907"/>
        <v>●</v>
      </c>
      <c r="AP1415" s="100" t="str">
        <f t="shared" si="912"/>
        <v>●</v>
      </c>
      <c r="AQ1415" s="100" t="str">
        <f t="shared" si="908"/>
        <v>●</v>
      </c>
      <c r="AR1415" s="100" t="str">
        <f t="shared" si="909"/>
        <v>●</v>
      </c>
      <c r="AS1415" s="100" t="str">
        <f t="shared" si="913"/>
        <v>●</v>
      </c>
    </row>
    <row r="1416" spans="2:45" s="100" customFormat="1" ht="14.25" customHeight="1">
      <c r="B1416" s="102" t="s">
        <v>132</v>
      </c>
      <c r="C1416" s="106">
        <v>131</v>
      </c>
      <c r="D1416" s="107">
        <v>81</v>
      </c>
      <c r="E1416" s="107">
        <v>53</v>
      </c>
      <c r="F1416" s="107">
        <v>54</v>
      </c>
      <c r="G1416" s="107">
        <f>第2表01元データ!AH50</f>
        <v>78</v>
      </c>
      <c r="H1416" s="107">
        <f t="shared" si="915"/>
        <v>24</v>
      </c>
      <c r="I1416" s="108">
        <f t="shared" si="916"/>
        <v>44.444444444444443</v>
      </c>
      <c r="J1416" s="102"/>
      <c r="K1416" s="114" t="s">
        <v>132</v>
      </c>
      <c r="L1416" s="106">
        <v>39</v>
      </c>
      <c r="M1416" s="107">
        <v>26</v>
      </c>
      <c r="N1416" s="107">
        <v>19</v>
      </c>
      <c r="O1416" s="107">
        <v>15</v>
      </c>
      <c r="P1416" s="107">
        <f>第2表01元データ!AI50</f>
        <v>13</v>
      </c>
      <c r="Q1416" s="107">
        <f t="shared" si="917"/>
        <v>-2</v>
      </c>
      <c r="R1416" s="108">
        <f t="shared" si="918"/>
        <v>-13.333333333333334</v>
      </c>
      <c r="S1416" s="108"/>
      <c r="T1416" s="100">
        <v>111</v>
      </c>
      <c r="W1416" s="100" t="s">
        <v>365</v>
      </c>
      <c r="X1416" s="100">
        <v>89</v>
      </c>
      <c r="Y1416" s="100">
        <v>94</v>
      </c>
      <c r="Z1416" s="100">
        <v>131</v>
      </c>
      <c r="AA1416" s="100">
        <v>81</v>
      </c>
      <c r="AC1416" s="100" t="s">
        <v>365</v>
      </c>
      <c r="AD1416" s="100">
        <v>35</v>
      </c>
      <c r="AE1416" s="100">
        <v>38</v>
      </c>
      <c r="AF1416" s="100">
        <v>39</v>
      </c>
      <c r="AG1416" s="100">
        <v>26</v>
      </c>
      <c r="AJ1416" s="100" t="str">
        <f t="shared" si="911"/>
        <v>●</v>
      </c>
      <c r="AK1416" s="100" t="str">
        <f t="shared" si="905"/>
        <v>●</v>
      </c>
      <c r="AL1416" s="100" t="str">
        <f t="shared" si="919"/>
        <v>●</v>
      </c>
      <c r="AM1416" s="100" t="str">
        <f t="shared" si="907"/>
        <v>●</v>
      </c>
      <c r="AP1416" s="100" t="str">
        <f t="shared" si="912"/>
        <v>●</v>
      </c>
      <c r="AQ1416" s="100" t="str">
        <f t="shared" si="908"/>
        <v>●</v>
      </c>
      <c r="AR1416" s="100" t="str">
        <f t="shared" si="909"/>
        <v>●</v>
      </c>
      <c r="AS1416" s="100" t="str">
        <f t="shared" si="913"/>
        <v>●</v>
      </c>
    </row>
    <row r="1417" spans="2:45" s="100" customFormat="1" ht="14.25" customHeight="1">
      <c r="B1417" s="102" t="s">
        <v>133</v>
      </c>
      <c r="C1417" s="106">
        <v>96</v>
      </c>
      <c r="D1417" s="107">
        <v>129</v>
      </c>
      <c r="E1417" s="107">
        <v>65</v>
      </c>
      <c r="F1417" s="107">
        <v>58</v>
      </c>
      <c r="G1417" s="107">
        <f>第2表01元データ!AH51</f>
        <v>56</v>
      </c>
      <c r="H1417" s="107">
        <f t="shared" si="915"/>
        <v>-2</v>
      </c>
      <c r="I1417" s="108">
        <f t="shared" si="916"/>
        <v>-3.4482758620689653</v>
      </c>
      <c r="J1417" s="102"/>
      <c r="K1417" s="114" t="s">
        <v>133</v>
      </c>
      <c r="L1417" s="106">
        <v>35</v>
      </c>
      <c r="M1417" s="107">
        <v>37</v>
      </c>
      <c r="N1417" s="107">
        <v>23</v>
      </c>
      <c r="O1417" s="107">
        <v>21</v>
      </c>
      <c r="P1417" s="107">
        <f>第2表01元データ!AI51</f>
        <v>18</v>
      </c>
      <c r="Q1417" s="107">
        <f t="shared" si="917"/>
        <v>-3</v>
      </c>
      <c r="R1417" s="108">
        <f t="shared" si="918"/>
        <v>-14.285714285714285</v>
      </c>
      <c r="S1417" s="108"/>
      <c r="T1417" s="100">
        <v>112</v>
      </c>
      <c r="W1417" s="100" t="s">
        <v>366</v>
      </c>
      <c r="X1417" s="100">
        <v>112</v>
      </c>
      <c r="Y1417" s="100">
        <v>83</v>
      </c>
      <c r="Z1417" s="100">
        <v>96</v>
      </c>
      <c r="AA1417" s="100">
        <v>129</v>
      </c>
      <c r="AC1417" s="100" t="s">
        <v>366</v>
      </c>
      <c r="AD1417" s="100">
        <v>29</v>
      </c>
      <c r="AE1417" s="100">
        <v>30</v>
      </c>
      <c r="AF1417" s="100">
        <v>35</v>
      </c>
      <c r="AG1417" s="100">
        <v>37</v>
      </c>
      <c r="AJ1417" s="100" t="str">
        <f t="shared" si="911"/>
        <v>●</v>
      </c>
      <c r="AK1417" s="100" t="str">
        <f t="shared" si="905"/>
        <v>●</v>
      </c>
      <c r="AL1417" s="100" t="str">
        <f t="shared" si="919"/>
        <v>●</v>
      </c>
      <c r="AM1417" s="100" t="str">
        <f t="shared" si="907"/>
        <v>●</v>
      </c>
      <c r="AP1417" s="100" t="str">
        <f t="shared" si="912"/>
        <v>●</v>
      </c>
      <c r="AQ1417" s="100" t="str">
        <f t="shared" si="908"/>
        <v>●</v>
      </c>
      <c r="AR1417" s="100" t="str">
        <f t="shared" si="909"/>
        <v>●</v>
      </c>
      <c r="AS1417" s="100" t="str">
        <f t="shared" si="913"/>
        <v>●</v>
      </c>
    </row>
    <row r="1418" spans="2:45" s="100" customFormat="1" ht="14.25" customHeight="1">
      <c r="B1418" s="102" t="s">
        <v>134</v>
      </c>
      <c r="C1418" s="106">
        <v>82</v>
      </c>
      <c r="D1418" s="107">
        <v>91</v>
      </c>
      <c r="E1418" s="107">
        <v>125</v>
      </c>
      <c r="F1418" s="107">
        <v>64</v>
      </c>
      <c r="G1418" s="107">
        <f>第2表01元データ!AH52</f>
        <v>65</v>
      </c>
      <c r="H1418" s="107">
        <f t="shared" si="915"/>
        <v>1</v>
      </c>
      <c r="I1418" s="108">
        <f t="shared" si="916"/>
        <v>1.5625</v>
      </c>
      <c r="J1418" s="102"/>
      <c r="K1418" s="114" t="s">
        <v>134</v>
      </c>
      <c r="L1418" s="106">
        <v>34</v>
      </c>
      <c r="M1418" s="107">
        <v>34</v>
      </c>
      <c r="N1418" s="107">
        <v>39</v>
      </c>
      <c r="O1418" s="107">
        <v>20</v>
      </c>
      <c r="P1418" s="107">
        <f>第2表01元データ!AI52</f>
        <v>17</v>
      </c>
      <c r="Q1418" s="107">
        <f t="shared" si="917"/>
        <v>-3</v>
      </c>
      <c r="R1418" s="108">
        <f t="shared" si="918"/>
        <v>-15</v>
      </c>
      <c r="S1418" s="108"/>
      <c r="T1418" s="100">
        <v>113</v>
      </c>
      <c r="W1418" s="100" t="s">
        <v>367</v>
      </c>
      <c r="X1418" s="100">
        <v>96</v>
      </c>
      <c r="Y1418" s="100">
        <v>107</v>
      </c>
      <c r="Z1418" s="100">
        <v>82</v>
      </c>
      <c r="AA1418" s="100">
        <v>91</v>
      </c>
      <c r="AC1418" s="100" t="s">
        <v>367</v>
      </c>
      <c r="AD1418" s="100">
        <v>37</v>
      </c>
      <c r="AE1418" s="100">
        <v>26</v>
      </c>
      <c r="AF1418" s="100">
        <v>34</v>
      </c>
      <c r="AG1418" s="100">
        <v>34</v>
      </c>
      <c r="AJ1418" s="100" t="str">
        <f t="shared" si="911"/>
        <v>●</v>
      </c>
      <c r="AK1418" s="100" t="str">
        <f t="shared" si="905"/>
        <v>●</v>
      </c>
      <c r="AL1418" s="100" t="str">
        <f t="shared" si="919"/>
        <v>●</v>
      </c>
      <c r="AM1418" s="100" t="str">
        <f t="shared" si="907"/>
        <v>●</v>
      </c>
      <c r="AP1418" s="100" t="str">
        <f t="shared" si="912"/>
        <v>●</v>
      </c>
      <c r="AQ1418" s="100" t="str">
        <f t="shared" si="908"/>
        <v>●</v>
      </c>
      <c r="AR1418" s="100" t="str">
        <f t="shared" si="909"/>
        <v>●</v>
      </c>
      <c r="AS1418" s="100" t="str">
        <f t="shared" si="913"/>
        <v>●</v>
      </c>
    </row>
    <row r="1419" spans="2:45" s="100" customFormat="1" ht="14.25" customHeight="1">
      <c r="B1419" s="102" t="s">
        <v>135</v>
      </c>
      <c r="C1419" s="106">
        <v>97</v>
      </c>
      <c r="D1419" s="107">
        <v>80</v>
      </c>
      <c r="E1419" s="107">
        <v>87</v>
      </c>
      <c r="F1419" s="107">
        <v>113</v>
      </c>
      <c r="G1419" s="107">
        <f>第2表01元データ!AH53</f>
        <v>63</v>
      </c>
      <c r="H1419" s="107">
        <f t="shared" si="915"/>
        <v>-50</v>
      </c>
      <c r="I1419" s="108">
        <f t="shared" si="916"/>
        <v>-44.247787610619469</v>
      </c>
      <c r="J1419" s="102"/>
      <c r="K1419" s="114" t="s">
        <v>135</v>
      </c>
      <c r="L1419" s="106">
        <v>24</v>
      </c>
      <c r="M1419" s="107">
        <v>24</v>
      </c>
      <c r="N1419" s="107">
        <v>31</v>
      </c>
      <c r="O1419" s="107">
        <v>35</v>
      </c>
      <c r="P1419" s="107">
        <f>第2表01元データ!AI53</f>
        <v>22</v>
      </c>
      <c r="Q1419" s="107">
        <f t="shared" si="917"/>
        <v>-13</v>
      </c>
      <c r="R1419" s="108">
        <f t="shared" si="918"/>
        <v>-37.142857142857146</v>
      </c>
      <c r="S1419" s="108"/>
      <c r="T1419" s="100">
        <v>114</v>
      </c>
      <c r="W1419" s="100" t="s">
        <v>368</v>
      </c>
      <c r="X1419" s="100">
        <v>81</v>
      </c>
      <c r="Y1419" s="100">
        <v>85</v>
      </c>
      <c r="Z1419" s="100">
        <v>97</v>
      </c>
      <c r="AA1419" s="100">
        <v>80</v>
      </c>
      <c r="AC1419" s="100" t="s">
        <v>368</v>
      </c>
      <c r="AD1419" s="100">
        <v>30</v>
      </c>
      <c r="AE1419" s="100">
        <v>34</v>
      </c>
      <c r="AF1419" s="100">
        <v>24</v>
      </c>
      <c r="AG1419" s="100">
        <v>24</v>
      </c>
      <c r="AJ1419" s="100" t="str">
        <f t="shared" si="911"/>
        <v>●</v>
      </c>
      <c r="AK1419" s="100" t="str">
        <f t="shared" si="905"/>
        <v>●</v>
      </c>
      <c r="AL1419" s="100" t="str">
        <f t="shared" si="919"/>
        <v>●</v>
      </c>
      <c r="AM1419" s="100" t="str">
        <f t="shared" si="907"/>
        <v>●</v>
      </c>
      <c r="AP1419" s="100" t="str">
        <f t="shared" si="912"/>
        <v>●</v>
      </c>
      <c r="AQ1419" s="100" t="str">
        <f t="shared" si="908"/>
        <v>●</v>
      </c>
      <c r="AR1419" s="100" t="str">
        <f t="shared" si="909"/>
        <v>●</v>
      </c>
      <c r="AS1419" s="100" t="str">
        <f t="shared" si="913"/>
        <v>●</v>
      </c>
    </row>
    <row r="1420" spans="2:45" s="100" customFormat="1" ht="14.25" customHeight="1">
      <c r="B1420" s="102" t="s">
        <v>136</v>
      </c>
      <c r="C1420" s="106">
        <v>80</v>
      </c>
      <c r="D1420" s="107">
        <v>90</v>
      </c>
      <c r="E1420" s="107">
        <v>73</v>
      </c>
      <c r="F1420" s="107">
        <v>76</v>
      </c>
      <c r="G1420" s="107">
        <f>第2表01元データ!AH54</f>
        <v>104</v>
      </c>
      <c r="H1420" s="107">
        <f t="shared" si="915"/>
        <v>28</v>
      </c>
      <c r="I1420" s="108">
        <f t="shared" si="916"/>
        <v>36.84210526315789</v>
      </c>
      <c r="J1420" s="102"/>
      <c r="K1420" s="114" t="s">
        <v>136</v>
      </c>
      <c r="L1420" s="106">
        <v>25</v>
      </c>
      <c r="M1420" s="107">
        <v>22</v>
      </c>
      <c r="N1420" s="107">
        <v>25</v>
      </c>
      <c r="O1420" s="107">
        <v>29</v>
      </c>
      <c r="P1420" s="107">
        <f>第2表01元データ!AI54</f>
        <v>30</v>
      </c>
      <c r="Q1420" s="107">
        <f t="shared" si="917"/>
        <v>1</v>
      </c>
      <c r="R1420" s="108">
        <f t="shared" si="918"/>
        <v>3.4482758620689653</v>
      </c>
      <c r="S1420" s="108"/>
      <c r="T1420" s="100">
        <v>115</v>
      </c>
      <c r="W1420" s="100" t="s">
        <v>369</v>
      </c>
      <c r="X1420" s="100">
        <v>55</v>
      </c>
      <c r="Y1420" s="100">
        <v>71</v>
      </c>
      <c r="Z1420" s="100">
        <v>80</v>
      </c>
      <c r="AA1420" s="100">
        <v>90</v>
      </c>
      <c r="AC1420" s="100" t="s">
        <v>369</v>
      </c>
      <c r="AD1420" s="100">
        <v>30</v>
      </c>
      <c r="AE1420" s="100">
        <v>30</v>
      </c>
      <c r="AF1420" s="100">
        <v>25</v>
      </c>
      <c r="AG1420" s="100">
        <v>22</v>
      </c>
      <c r="AJ1420" s="100" t="str">
        <f t="shared" si="911"/>
        <v>●</v>
      </c>
      <c r="AK1420" s="100" t="str">
        <f t="shared" si="905"/>
        <v>●</v>
      </c>
      <c r="AL1420" s="100" t="str">
        <f t="shared" si="919"/>
        <v>●</v>
      </c>
      <c r="AM1420" s="100" t="str">
        <f t="shared" si="907"/>
        <v>●</v>
      </c>
      <c r="AP1420" s="100" t="str">
        <f t="shared" si="912"/>
        <v>●</v>
      </c>
      <c r="AQ1420" s="100" t="str">
        <f t="shared" si="908"/>
        <v>●</v>
      </c>
      <c r="AR1420" s="100" t="str">
        <f t="shared" si="909"/>
        <v>○</v>
      </c>
      <c r="AS1420" s="100" t="str">
        <f t="shared" si="913"/>
        <v>●</v>
      </c>
    </row>
    <row r="1421" spans="2:45" s="100" customFormat="1" ht="14.25" customHeight="1">
      <c r="B1421" s="102" t="s">
        <v>137</v>
      </c>
      <c r="C1421" s="106">
        <v>58</v>
      </c>
      <c r="D1421" s="107">
        <v>72</v>
      </c>
      <c r="E1421" s="107">
        <v>78</v>
      </c>
      <c r="F1421" s="107">
        <v>56</v>
      </c>
      <c r="G1421" s="107">
        <f>第2表01元データ!AH55</f>
        <v>67</v>
      </c>
      <c r="H1421" s="107">
        <f t="shared" si="915"/>
        <v>11</v>
      </c>
      <c r="I1421" s="108">
        <f t="shared" si="916"/>
        <v>19.642857142857142</v>
      </c>
      <c r="J1421" s="102"/>
      <c r="K1421" s="114" t="s">
        <v>137</v>
      </c>
      <c r="L1421" s="106">
        <v>26</v>
      </c>
      <c r="M1421" s="107">
        <v>19</v>
      </c>
      <c r="N1421" s="107">
        <v>15</v>
      </c>
      <c r="O1421" s="107">
        <v>21</v>
      </c>
      <c r="P1421" s="107">
        <f>第2表01元データ!AI55</f>
        <v>25</v>
      </c>
      <c r="Q1421" s="107">
        <f t="shared" si="917"/>
        <v>4</v>
      </c>
      <c r="R1421" s="108">
        <f t="shared" si="918"/>
        <v>19.047619047619047</v>
      </c>
      <c r="S1421" s="108"/>
      <c r="T1421" s="100">
        <v>116</v>
      </c>
      <c r="W1421" s="100" t="s">
        <v>370</v>
      </c>
      <c r="X1421" s="100">
        <v>50</v>
      </c>
      <c r="Y1421" s="100">
        <v>40</v>
      </c>
      <c r="Z1421" s="100">
        <v>58</v>
      </c>
      <c r="AA1421" s="100">
        <v>72</v>
      </c>
      <c r="AC1421" s="100" t="s">
        <v>370</v>
      </c>
      <c r="AD1421" s="100">
        <v>22</v>
      </c>
      <c r="AE1421" s="100">
        <v>22</v>
      </c>
      <c r="AF1421" s="100">
        <v>26</v>
      </c>
      <c r="AG1421" s="100">
        <v>19</v>
      </c>
      <c r="AJ1421" s="100" t="str">
        <f t="shared" si="911"/>
        <v>●</v>
      </c>
      <c r="AK1421" s="100" t="str">
        <f t="shared" si="905"/>
        <v>●</v>
      </c>
      <c r="AL1421" s="100" t="str">
        <f t="shared" si="919"/>
        <v>●</v>
      </c>
      <c r="AM1421" s="100" t="str">
        <f t="shared" si="907"/>
        <v>●</v>
      </c>
      <c r="AP1421" s="100" t="str">
        <f t="shared" si="912"/>
        <v>●</v>
      </c>
      <c r="AQ1421" s="100" t="str">
        <f t="shared" si="908"/>
        <v>●</v>
      </c>
      <c r="AR1421" s="100" t="str">
        <f t="shared" si="909"/>
        <v>●</v>
      </c>
      <c r="AS1421" s="100" t="str">
        <f t="shared" si="913"/>
        <v>●</v>
      </c>
    </row>
    <row r="1422" spans="2:45" s="100" customFormat="1" ht="14.25" customHeight="1">
      <c r="B1422" s="102" t="s">
        <v>138</v>
      </c>
      <c r="C1422" s="106">
        <v>27</v>
      </c>
      <c r="D1422" s="107">
        <v>25</v>
      </c>
      <c r="E1422" s="107">
        <v>49</v>
      </c>
      <c r="F1422" s="107">
        <v>55</v>
      </c>
      <c r="G1422" s="107">
        <f>第2表01元データ!AH56</f>
        <v>41</v>
      </c>
      <c r="H1422" s="107">
        <f t="shared" si="915"/>
        <v>-14</v>
      </c>
      <c r="I1422" s="108">
        <f t="shared" si="916"/>
        <v>-25.454545454545453</v>
      </c>
      <c r="J1422" s="102"/>
      <c r="K1422" s="114" t="s">
        <v>138</v>
      </c>
      <c r="L1422" s="106">
        <v>13</v>
      </c>
      <c r="M1422" s="107">
        <v>16</v>
      </c>
      <c r="N1422" s="107">
        <v>14</v>
      </c>
      <c r="O1422" s="107">
        <v>13</v>
      </c>
      <c r="P1422" s="107">
        <f>第2表01元データ!AI56</f>
        <v>21</v>
      </c>
      <c r="Q1422" s="107">
        <f t="shared" si="917"/>
        <v>8</v>
      </c>
      <c r="R1422" s="108">
        <f t="shared" si="918"/>
        <v>61.53846153846154</v>
      </c>
      <c r="S1422" s="108"/>
      <c r="T1422" s="100">
        <v>117</v>
      </c>
      <c r="W1422" s="100" t="s">
        <v>371</v>
      </c>
      <c r="X1422" s="100">
        <v>14</v>
      </c>
      <c r="Y1422" s="100">
        <v>27</v>
      </c>
      <c r="Z1422" s="100">
        <v>27</v>
      </c>
      <c r="AA1422" s="100">
        <v>25</v>
      </c>
      <c r="AC1422" s="100" t="s">
        <v>371</v>
      </c>
      <c r="AD1422" s="100">
        <v>13</v>
      </c>
      <c r="AE1422" s="100">
        <v>14</v>
      </c>
      <c r="AF1422" s="100">
        <v>13</v>
      </c>
      <c r="AG1422" s="100">
        <v>16</v>
      </c>
      <c r="AJ1422" s="100" t="str">
        <f t="shared" si="911"/>
        <v>●</v>
      </c>
      <c r="AK1422" s="100" t="str">
        <f t="shared" si="905"/>
        <v>●</v>
      </c>
      <c r="AL1422" s="100" t="str">
        <f t="shared" si="919"/>
        <v>●</v>
      </c>
      <c r="AM1422" s="100" t="str">
        <f t="shared" si="907"/>
        <v>●</v>
      </c>
      <c r="AP1422" s="100" t="str">
        <f t="shared" si="912"/>
        <v>○</v>
      </c>
      <c r="AQ1422" s="100" t="str">
        <f t="shared" si="908"/>
        <v>●</v>
      </c>
      <c r="AR1422" s="100" t="str">
        <f t="shared" si="909"/>
        <v>●</v>
      </c>
      <c r="AS1422" s="100" t="str">
        <f t="shared" si="913"/>
        <v>●</v>
      </c>
    </row>
    <row r="1423" spans="2:45" s="100" customFormat="1" ht="14.25" customHeight="1">
      <c r="B1423" s="102" t="s">
        <v>110</v>
      </c>
      <c r="C1423" s="106">
        <v>12</v>
      </c>
      <c r="D1423" s="107">
        <v>16</v>
      </c>
      <c r="E1423" s="107">
        <v>16</v>
      </c>
      <c r="F1423" s="107">
        <v>31</v>
      </c>
      <c r="G1423" s="107">
        <f>第2表01元データ!AH57</f>
        <v>42</v>
      </c>
      <c r="H1423" s="107">
        <f t="shared" si="915"/>
        <v>11</v>
      </c>
      <c r="I1423" s="108">
        <f t="shared" si="916"/>
        <v>35.483870967741936</v>
      </c>
      <c r="J1423" s="102"/>
      <c r="K1423" s="114" t="s">
        <v>110</v>
      </c>
      <c r="L1423" s="106">
        <v>10</v>
      </c>
      <c r="M1423" s="107">
        <v>13</v>
      </c>
      <c r="N1423" s="107">
        <v>11</v>
      </c>
      <c r="O1423" s="107">
        <v>13</v>
      </c>
      <c r="P1423" s="107">
        <f>第2表01元データ!AI57</f>
        <v>12</v>
      </c>
      <c r="Q1423" s="107">
        <f t="shared" si="917"/>
        <v>-1</v>
      </c>
      <c r="R1423" s="108">
        <f t="shared" si="918"/>
        <v>-7.6923076923076925</v>
      </c>
      <c r="S1423" s="108"/>
      <c r="T1423" s="100">
        <v>118</v>
      </c>
      <c r="W1423" s="100" t="s">
        <v>378</v>
      </c>
      <c r="X1423" s="100">
        <v>10</v>
      </c>
      <c r="Y1423" s="100">
        <v>9</v>
      </c>
      <c r="Z1423" s="100">
        <v>12</v>
      </c>
      <c r="AA1423" s="100">
        <v>16</v>
      </c>
      <c r="AC1423" s="100" t="s">
        <v>378</v>
      </c>
      <c r="AD1423" s="100">
        <v>16</v>
      </c>
      <c r="AE1423" s="100">
        <v>9</v>
      </c>
      <c r="AF1423" s="100">
        <v>10</v>
      </c>
      <c r="AG1423" s="100">
        <v>13</v>
      </c>
      <c r="AJ1423" s="100" t="str">
        <f t="shared" si="911"/>
        <v>●</v>
      </c>
      <c r="AK1423" s="100" t="str">
        <f t="shared" si="905"/>
        <v>●</v>
      </c>
      <c r="AL1423" s="100" t="str">
        <f t="shared" si="919"/>
        <v>●</v>
      </c>
      <c r="AM1423" s="100" t="str">
        <f t="shared" si="907"/>
        <v>●</v>
      </c>
      <c r="AP1423" s="100" t="str">
        <f t="shared" si="912"/>
        <v>●</v>
      </c>
      <c r="AQ1423" s="100" t="str">
        <f t="shared" si="908"/>
        <v>●</v>
      </c>
      <c r="AR1423" s="100" t="str">
        <f t="shared" si="909"/>
        <v>●</v>
      </c>
      <c r="AS1423" s="100" t="str">
        <f t="shared" si="913"/>
        <v>○</v>
      </c>
    </row>
    <row r="1424" spans="2:45" s="100" customFormat="1" ht="14.25" customHeight="1">
      <c r="B1424" s="119" t="s">
        <v>111</v>
      </c>
      <c r="C1424" s="120" t="s">
        <v>313</v>
      </c>
      <c r="D1424" s="116" t="s">
        <v>313</v>
      </c>
      <c r="E1424" s="116" t="s">
        <v>313</v>
      </c>
      <c r="F1424" s="116">
        <v>2</v>
      </c>
      <c r="G1424" s="107">
        <f>第2表01元データ!AH58</f>
        <v>12</v>
      </c>
      <c r="H1424" s="107"/>
      <c r="I1424" s="108"/>
      <c r="K1424" s="119" t="s">
        <v>111</v>
      </c>
      <c r="L1424" s="120" t="s">
        <v>313</v>
      </c>
      <c r="M1424" s="116" t="s">
        <v>313</v>
      </c>
      <c r="N1424" s="116" t="s">
        <v>313</v>
      </c>
      <c r="O1424" s="116" t="s">
        <v>313</v>
      </c>
      <c r="P1424" s="107">
        <f>第2表01元データ!AI58</f>
        <v>3</v>
      </c>
      <c r="Q1424" s="107"/>
      <c r="R1424" s="108"/>
      <c r="T1424" s="100">
        <v>119</v>
      </c>
    </row>
    <row r="1425" spans="2:45" s="100" customFormat="1" ht="14.25" customHeight="1">
      <c r="G1425" s="168"/>
      <c r="P1425" s="168"/>
    </row>
    <row r="1426" spans="2:45" s="100" customFormat="1" ht="14.25" customHeight="1">
      <c r="G1426" s="168"/>
      <c r="P1426" s="168"/>
    </row>
    <row r="1427" spans="2:45" s="99" customFormat="1" ht="14.25" customHeight="1">
      <c r="B1427" s="99" t="str">
        <f>LEFT(B1367,LEN(B1367)-2)&amp;+"女"</f>
        <v>松ヶ枝・女</v>
      </c>
      <c r="H1427" s="99" t="s">
        <v>805</v>
      </c>
      <c r="I1427" s="380">
        <f>令和2年9月末住基人口!K49</f>
        <v>1113</v>
      </c>
      <c r="K1427" s="99" t="str">
        <f>LEFT(K1367,LEN(K1367)-2)&amp;+"女"</f>
        <v>住ノ江・女</v>
      </c>
      <c r="Q1427" s="99" t="s">
        <v>805</v>
      </c>
      <c r="R1427" s="380">
        <f>令和2年9月末住基人口!K52</f>
        <v>352</v>
      </c>
      <c r="W1427" s="100"/>
      <c r="X1427" s="100"/>
      <c r="Y1427" s="100"/>
      <c r="Z1427" s="100"/>
      <c r="AA1427" s="100"/>
      <c r="AB1427" s="100"/>
      <c r="AC1427" s="100"/>
      <c r="AD1427" s="100"/>
      <c r="AE1427" s="100"/>
      <c r="AF1427" s="100"/>
      <c r="AG1427" s="100"/>
    </row>
    <row r="1428" spans="2:45" s="100" customFormat="1" ht="14.25" customHeight="1">
      <c r="B1428" s="583" t="s">
        <v>335</v>
      </c>
      <c r="C1428" s="101"/>
      <c r="D1428" s="101"/>
      <c r="E1428" s="101"/>
      <c r="F1428" s="101"/>
      <c r="G1428" s="135"/>
      <c r="H1428" s="131"/>
      <c r="I1428" s="131"/>
      <c r="J1428" s="102"/>
      <c r="K1428" s="583" t="s">
        <v>335</v>
      </c>
      <c r="L1428" s="101"/>
      <c r="M1428" s="101"/>
      <c r="N1428" s="101"/>
      <c r="O1428" s="101"/>
      <c r="P1428" s="135"/>
      <c r="Q1428" s="131"/>
      <c r="R1428" s="131"/>
      <c r="S1428" s="103"/>
    </row>
    <row r="1429" spans="2:45" s="100" customFormat="1" ht="14.25" customHeight="1">
      <c r="B1429" s="584"/>
      <c r="C1429" s="130" t="str">
        <f>$C$4</f>
        <v>平成12年</v>
      </c>
      <c r="D1429" s="130" t="str">
        <f>$D$4</f>
        <v>平成17年</v>
      </c>
      <c r="E1429" s="130" t="str">
        <f>$E$4</f>
        <v>平成22年</v>
      </c>
      <c r="F1429" s="130" t="s">
        <v>410</v>
      </c>
      <c r="G1429" s="130" t="s">
        <v>739</v>
      </c>
      <c r="H1429" s="133" t="str">
        <f>$H$4</f>
        <v>対平成</v>
      </c>
      <c r="I1429" s="134" t="str">
        <f>$I$4</f>
        <v>27年</v>
      </c>
      <c r="J1429" s="102"/>
      <c r="K1429" s="584"/>
      <c r="L1429" s="130" t="str">
        <f>$C$4</f>
        <v>平成12年</v>
      </c>
      <c r="M1429" s="130" t="str">
        <f>$D$4</f>
        <v>平成17年</v>
      </c>
      <c r="N1429" s="130" t="str">
        <f>$E$4</f>
        <v>平成22年</v>
      </c>
      <c r="O1429" s="130" t="s">
        <v>410</v>
      </c>
      <c r="P1429" s="130" t="s">
        <v>739</v>
      </c>
      <c r="Q1429" s="133" t="str">
        <f>$H$4</f>
        <v>対平成</v>
      </c>
      <c r="R1429" s="134" t="str">
        <f>$I$4</f>
        <v>27年</v>
      </c>
      <c r="S1429" s="103"/>
    </row>
    <row r="1430" spans="2:45" s="100" customFormat="1" ht="14.25" customHeight="1">
      <c r="B1430" s="585"/>
      <c r="C1430" s="104"/>
      <c r="D1430" s="104"/>
      <c r="E1430" s="104"/>
      <c r="F1430" s="104"/>
      <c r="G1430" s="104"/>
      <c r="H1430" s="132" t="s">
        <v>88</v>
      </c>
      <c r="I1430" s="133" t="s">
        <v>398</v>
      </c>
      <c r="J1430" s="102"/>
      <c r="K1430" s="585"/>
      <c r="L1430" s="104"/>
      <c r="M1430" s="104"/>
      <c r="N1430" s="104"/>
      <c r="O1430" s="104"/>
      <c r="P1430" s="104"/>
      <c r="Q1430" s="132" t="s">
        <v>88</v>
      </c>
      <c r="R1430" s="133" t="s">
        <v>398</v>
      </c>
      <c r="S1430" s="103"/>
    </row>
    <row r="1431" spans="2:45" s="199" customFormat="1" ht="14.25" customHeight="1">
      <c r="B1431" s="200" t="s">
        <v>90</v>
      </c>
      <c r="C1431" s="198">
        <v>1472</v>
      </c>
      <c r="D1431" s="194">
        <v>1420</v>
      </c>
      <c r="E1431" s="194">
        <v>1307</v>
      </c>
      <c r="F1431" s="194">
        <v>1208</v>
      </c>
      <c r="G1431" s="194">
        <f>IF(COUNTIF(G1436:G1454,"x"),"x",IF(SUM(G1436:G1454)=0,"-",SUM(G1436:G1454)))</f>
        <v>1066</v>
      </c>
      <c r="H1431" s="193">
        <f t="shared" ref="H1431:H1434" si="920">IF(G1431="x","x",IF(AND(G1431="-",F1431="-"),"-",IF(AND(G1431="-",F1431&gt;0),F1431*-1,IF(AND(G1431&gt;0,F1431="-"),G1431,G1431-F1431))))</f>
        <v>-142</v>
      </c>
      <c r="I1431" s="195">
        <f t="shared" ref="I1431:I1434" si="921">IF(H1431="x","x",IF(H1431="-","-",IF(AND(F1431="-",G1431&gt;0),"皆増",IF(AND(F1431&gt;0,G1431="-"),"皆減",H1431/F1431*100))))</f>
        <v>-11.754966887417218</v>
      </c>
      <c r="J1431" s="196"/>
      <c r="K1431" s="197" t="s">
        <v>90</v>
      </c>
      <c r="L1431" s="198">
        <v>545</v>
      </c>
      <c r="M1431" s="194">
        <v>469</v>
      </c>
      <c r="N1431" s="194">
        <v>424</v>
      </c>
      <c r="O1431" s="194">
        <v>373</v>
      </c>
      <c r="P1431" s="194">
        <f>IF(COUNTIF(P1436:P1454,"x"),"x",IF(SUM(P1436:P1454)=0,"-",SUM(P1436:P1454)))</f>
        <v>332</v>
      </c>
      <c r="Q1431" s="193">
        <f t="shared" ref="Q1431:Q1434" si="922">IF(P1431="x","x",IF(AND(P1431="-",O1431="-"),"-",IF(AND(P1431="-",O1431&gt;0),O1431*-1,IF(AND(P1431&gt;0,O1431="-"),P1431,P1431-O1431))))</f>
        <v>-41</v>
      </c>
      <c r="R1431" s="195">
        <f t="shared" ref="R1431:R1434" si="923">IF(Q1431="x","x",IF(Q1431="-","-",IF(AND(O1431="-",P1431&gt;0),"皆増",IF(AND(O1431&gt;0,P1431="-"),"皆減",Q1431/O1431*100))))</f>
        <v>-10.991957104557642</v>
      </c>
      <c r="S1431" s="195"/>
      <c r="W1431" s="199" t="s">
        <v>373</v>
      </c>
      <c r="X1431" s="199">
        <v>1614</v>
      </c>
      <c r="Y1431" s="199">
        <v>1564</v>
      </c>
      <c r="Z1431" s="199">
        <v>1472</v>
      </c>
      <c r="AA1431" s="199">
        <v>1420</v>
      </c>
      <c r="AC1431" s="199" t="s">
        <v>373</v>
      </c>
      <c r="AD1431" s="199">
        <v>619</v>
      </c>
      <c r="AE1431" s="199">
        <v>561</v>
      </c>
      <c r="AF1431" s="199">
        <v>545</v>
      </c>
      <c r="AG1431" s="199">
        <v>469</v>
      </c>
      <c r="AJ1431" s="199" t="str">
        <f>IF(C1431=X1431,"○","●")</f>
        <v>●</v>
      </c>
      <c r="AK1431" s="199" t="str">
        <f t="shared" ref="AK1431:AK1453" si="924">IF(D1431=Y1431,"○","●")</f>
        <v>●</v>
      </c>
      <c r="AL1431" s="199" t="str">
        <f t="shared" ref="AL1431:AL1432" si="925">IF(E1431=Z1431,"○","●")</f>
        <v>●</v>
      </c>
      <c r="AM1431" s="199" t="str">
        <f t="shared" ref="AM1431:AM1453" si="926">IF(F1431=AA1431,"○","●")</f>
        <v>●</v>
      </c>
      <c r="AP1431" s="199" t="str">
        <f>IF(L1431=AD1431,"○","●")</f>
        <v>●</v>
      </c>
      <c r="AQ1431" s="199" t="str">
        <f t="shared" ref="AQ1431:AQ1453" si="927">IF(M1431=AE1431,"○","●")</f>
        <v>●</v>
      </c>
      <c r="AR1431" s="199" t="str">
        <f t="shared" ref="AR1431:AR1453" si="928">IF(N1431=AF1431,"○","●")</f>
        <v>●</v>
      </c>
      <c r="AS1431" s="199" t="str">
        <f t="shared" ref="AS1431" si="929">IF(O1431=AG1431,"○","●")</f>
        <v>●</v>
      </c>
    </row>
    <row r="1432" spans="2:45" s="100" customFormat="1" ht="14.25" customHeight="1">
      <c r="B1432" s="105" t="s">
        <v>91</v>
      </c>
      <c r="C1432" s="106">
        <v>136</v>
      </c>
      <c r="D1432" s="107">
        <v>145</v>
      </c>
      <c r="E1432" s="107">
        <v>139</v>
      </c>
      <c r="F1432" s="107">
        <v>125</v>
      </c>
      <c r="G1432" s="107">
        <f>IF(COUNTIF(G1436:G1438,"x"),"x",IF(SUM(G1436:G1438)=0,"-",SUM(G1436:G1438)))</f>
        <v>88</v>
      </c>
      <c r="H1432" s="107">
        <f t="shared" si="920"/>
        <v>-37</v>
      </c>
      <c r="I1432" s="108">
        <f t="shared" si="921"/>
        <v>-29.599999999999998</v>
      </c>
      <c r="J1432" s="102"/>
      <c r="K1432" s="109" t="s">
        <v>91</v>
      </c>
      <c r="L1432" s="106">
        <v>54</v>
      </c>
      <c r="M1432" s="107">
        <v>46</v>
      </c>
      <c r="N1432" s="107">
        <v>38</v>
      </c>
      <c r="O1432" s="107">
        <v>34</v>
      </c>
      <c r="P1432" s="107">
        <f>IF(COUNTIF(P1436:P1438,"x"),"x",IF(SUM(P1436:P1438)=0,"-",SUM(P1436:P1438)))</f>
        <v>15</v>
      </c>
      <c r="Q1432" s="107">
        <f t="shared" si="922"/>
        <v>-19</v>
      </c>
      <c r="R1432" s="108">
        <f t="shared" si="923"/>
        <v>-55.882352941176471</v>
      </c>
      <c r="S1432" s="108"/>
      <c r="W1432" s="100" t="s">
        <v>374</v>
      </c>
      <c r="X1432" s="100">
        <v>188</v>
      </c>
      <c r="Y1432" s="100">
        <v>125</v>
      </c>
      <c r="Z1432" s="100">
        <v>136</v>
      </c>
      <c r="AA1432" s="100">
        <v>145</v>
      </c>
      <c r="AC1432" s="100" t="s">
        <v>374</v>
      </c>
      <c r="AD1432" s="100">
        <v>70</v>
      </c>
      <c r="AE1432" s="100">
        <v>50</v>
      </c>
      <c r="AF1432" s="100">
        <v>54</v>
      </c>
      <c r="AG1432" s="100">
        <v>46</v>
      </c>
      <c r="AJ1432" s="100" t="str">
        <f t="shared" ref="AJ1432:AJ1453" si="930">IF(C1432=X1432,"○","●")</f>
        <v>●</v>
      </c>
      <c r="AK1432" s="100" t="str">
        <f t="shared" si="924"/>
        <v>●</v>
      </c>
      <c r="AL1432" s="100" t="str">
        <f t="shared" si="925"/>
        <v>●</v>
      </c>
      <c r="AM1432" s="100" t="str">
        <f t="shared" si="926"/>
        <v>●</v>
      </c>
      <c r="AP1432" s="100" t="str">
        <f t="shared" ref="AP1432:AP1453" si="931">IF(L1432=AD1432,"○","●")</f>
        <v>●</v>
      </c>
      <c r="AQ1432" s="100" t="str">
        <f t="shared" si="927"/>
        <v>●</v>
      </c>
      <c r="AR1432" s="100" t="str">
        <f t="shared" si="928"/>
        <v>●</v>
      </c>
      <c r="AS1432" s="100" t="str">
        <f>IF(O1432=AG1432,"○","●")</f>
        <v>●</v>
      </c>
    </row>
    <row r="1433" spans="2:45" s="100" customFormat="1" ht="14.25" customHeight="1">
      <c r="B1433" s="105" t="s">
        <v>92</v>
      </c>
      <c r="C1433" s="106">
        <v>932</v>
      </c>
      <c r="D1433" s="107">
        <v>853</v>
      </c>
      <c r="E1433" s="107">
        <v>734</v>
      </c>
      <c r="F1433" s="107">
        <v>632</v>
      </c>
      <c r="G1433" s="296">
        <f>IF(COUNTIF(G1439:G1448,"x"),"x",IF(SUM(G1439:G1448)=0,"-",SUM(G1439:G1448)))</f>
        <v>557</v>
      </c>
      <c r="H1433" s="107">
        <f t="shared" si="920"/>
        <v>-75</v>
      </c>
      <c r="I1433" s="108">
        <f t="shared" si="921"/>
        <v>-11.867088607594937</v>
      </c>
      <c r="J1433" s="102"/>
      <c r="K1433" s="109" t="s">
        <v>92</v>
      </c>
      <c r="L1433" s="106">
        <v>318</v>
      </c>
      <c r="M1433" s="107">
        <v>262</v>
      </c>
      <c r="N1433" s="107">
        <v>228</v>
      </c>
      <c r="O1433" s="107">
        <v>191</v>
      </c>
      <c r="P1433" s="296">
        <f>IF(COUNTIF(P1439:P1448,"x"),"x",IF(SUM(P1439:P1448)=0,"-",SUM(P1439:P1448)))</f>
        <v>166</v>
      </c>
      <c r="Q1433" s="107">
        <f t="shared" si="922"/>
        <v>-25</v>
      </c>
      <c r="R1433" s="108">
        <f t="shared" si="923"/>
        <v>-13.089005235602095</v>
      </c>
      <c r="S1433" s="108"/>
      <c r="W1433" s="100" t="s">
        <v>375</v>
      </c>
      <c r="X1433" s="100">
        <v>1102</v>
      </c>
      <c r="Y1433" s="100">
        <v>1080</v>
      </c>
      <c r="Z1433" s="100">
        <v>932</v>
      </c>
      <c r="AA1433" s="100">
        <v>853</v>
      </c>
      <c r="AC1433" s="100" t="s">
        <v>375</v>
      </c>
      <c r="AD1433" s="100">
        <v>411</v>
      </c>
      <c r="AE1433" s="100">
        <v>360</v>
      </c>
      <c r="AF1433" s="100">
        <v>318</v>
      </c>
      <c r="AG1433" s="100">
        <v>262</v>
      </c>
      <c r="AJ1433" s="100" t="str">
        <f t="shared" si="930"/>
        <v>●</v>
      </c>
      <c r="AK1433" s="100" t="str">
        <f t="shared" si="924"/>
        <v>●</v>
      </c>
      <c r="AL1433" s="100" t="str">
        <f>IF(E1433=Z1433,"○","●")</f>
        <v>●</v>
      </c>
      <c r="AM1433" s="100" t="str">
        <f t="shared" si="926"/>
        <v>●</v>
      </c>
      <c r="AP1433" s="100" t="str">
        <f t="shared" si="931"/>
        <v>●</v>
      </c>
      <c r="AQ1433" s="100" t="str">
        <f t="shared" si="927"/>
        <v>●</v>
      </c>
      <c r="AR1433" s="100" t="str">
        <f t="shared" si="928"/>
        <v>●</v>
      </c>
      <c r="AS1433" s="100" t="str">
        <f t="shared" ref="AS1433:AS1453" si="932">IF(O1433=AG1433,"○","●")</f>
        <v>●</v>
      </c>
    </row>
    <row r="1434" spans="2:45" s="100" customFormat="1" ht="14.25" customHeight="1">
      <c r="B1434" s="105" t="s">
        <v>93</v>
      </c>
      <c r="C1434" s="106">
        <v>404</v>
      </c>
      <c r="D1434" s="107">
        <v>422</v>
      </c>
      <c r="E1434" s="107">
        <v>434</v>
      </c>
      <c r="F1434" s="107">
        <v>447</v>
      </c>
      <c r="G1434" s="107">
        <f>IF(COUNTIF(G1449:G1453,"x"),"x",IF(SUM(G1449,G1453)=0,"-",SUM(G1449:G1453)))</f>
        <v>418</v>
      </c>
      <c r="H1434" s="107">
        <f t="shared" si="920"/>
        <v>-29</v>
      </c>
      <c r="I1434" s="108">
        <f t="shared" si="921"/>
        <v>-6.4876957494407153</v>
      </c>
      <c r="J1434" s="102"/>
      <c r="K1434" s="109" t="s">
        <v>93</v>
      </c>
      <c r="L1434" s="106">
        <v>173</v>
      </c>
      <c r="M1434" s="107">
        <v>161</v>
      </c>
      <c r="N1434" s="107">
        <v>158</v>
      </c>
      <c r="O1434" s="107">
        <v>147</v>
      </c>
      <c r="P1434" s="107">
        <f>IF(COUNTIF(P1449:P1453,"x"),"x",IF(SUM(P1449,P1453)=0,"-",SUM(P1449:P1453)))</f>
        <v>149</v>
      </c>
      <c r="Q1434" s="107">
        <f t="shared" si="922"/>
        <v>2</v>
      </c>
      <c r="R1434" s="108">
        <f t="shared" si="923"/>
        <v>1.3605442176870748</v>
      </c>
      <c r="S1434" s="108"/>
      <c r="W1434" s="100" t="s">
        <v>376</v>
      </c>
      <c r="X1434" s="100">
        <v>324</v>
      </c>
      <c r="Y1434" s="100">
        <v>359</v>
      </c>
      <c r="Z1434" s="100">
        <v>404</v>
      </c>
      <c r="AA1434" s="100">
        <v>422</v>
      </c>
      <c r="AC1434" s="100" t="s">
        <v>376</v>
      </c>
      <c r="AD1434" s="100">
        <v>138</v>
      </c>
      <c r="AE1434" s="100">
        <v>151</v>
      </c>
      <c r="AF1434" s="100">
        <v>173</v>
      </c>
      <c r="AG1434" s="100">
        <v>161</v>
      </c>
      <c r="AJ1434" s="100" t="str">
        <f t="shared" si="930"/>
        <v>●</v>
      </c>
      <c r="AK1434" s="100" t="str">
        <f t="shared" si="924"/>
        <v>●</v>
      </c>
      <c r="AL1434" s="100" t="str">
        <f t="shared" ref="AL1434:AL1443" si="933">IF(E1434=Z1434,"○","●")</f>
        <v>●</v>
      </c>
      <c r="AM1434" s="100" t="str">
        <f t="shared" si="926"/>
        <v>●</v>
      </c>
      <c r="AP1434" s="100" t="str">
        <f t="shared" si="931"/>
        <v>●</v>
      </c>
      <c r="AQ1434" s="100" t="str">
        <f t="shared" si="927"/>
        <v>●</v>
      </c>
      <c r="AR1434" s="100" t="str">
        <f t="shared" si="928"/>
        <v>●</v>
      </c>
      <c r="AS1434" s="100" t="str">
        <f t="shared" si="932"/>
        <v>●</v>
      </c>
    </row>
    <row r="1435" spans="2:45" s="100" customFormat="1" ht="14.25" customHeight="1">
      <c r="B1435" s="102"/>
      <c r="C1435" s="106"/>
      <c r="D1435" s="112"/>
      <c r="E1435" s="112"/>
      <c r="F1435" s="112"/>
      <c r="G1435" s="112"/>
      <c r="H1435" s="112"/>
      <c r="I1435" s="113"/>
      <c r="J1435" s="102"/>
      <c r="K1435" s="114"/>
      <c r="L1435" s="106"/>
      <c r="M1435" s="112"/>
      <c r="N1435" s="112"/>
      <c r="O1435" s="112"/>
      <c r="P1435" s="112"/>
      <c r="Q1435" s="112"/>
      <c r="R1435" s="113"/>
      <c r="S1435" s="113"/>
      <c r="AJ1435" s="100" t="str">
        <f t="shared" si="930"/>
        <v>○</v>
      </c>
      <c r="AK1435" s="100" t="str">
        <f t="shared" si="924"/>
        <v>○</v>
      </c>
      <c r="AL1435" s="100" t="str">
        <f t="shared" si="933"/>
        <v>○</v>
      </c>
      <c r="AM1435" s="100" t="str">
        <f t="shared" si="926"/>
        <v>○</v>
      </c>
      <c r="AP1435" s="100" t="str">
        <f t="shared" si="931"/>
        <v>○</v>
      </c>
      <c r="AQ1435" s="100" t="str">
        <f t="shared" si="927"/>
        <v>○</v>
      </c>
      <c r="AR1435" s="100" t="str">
        <f t="shared" si="928"/>
        <v>○</v>
      </c>
      <c r="AS1435" s="100" t="str">
        <f t="shared" si="932"/>
        <v>○</v>
      </c>
    </row>
    <row r="1436" spans="2:45" s="100" customFormat="1" ht="14.25" customHeight="1">
      <c r="B1436" s="102" t="s">
        <v>94</v>
      </c>
      <c r="C1436" s="106">
        <v>38</v>
      </c>
      <c r="D1436" s="107">
        <v>44</v>
      </c>
      <c r="E1436" s="107">
        <v>38</v>
      </c>
      <c r="F1436" s="107">
        <v>30</v>
      </c>
      <c r="G1436" s="107">
        <f>第2表01元データ!AH66</f>
        <v>15</v>
      </c>
      <c r="H1436" s="107">
        <f t="shared" ref="H1436:H1453" si="934">IF(G1436="x","x",IF(AND(G1436="-",F1436="-"),"-",IF(AND(G1436="-",F1436&gt;0),F1436*-1,IF(AND(G1436&gt;0,F1436="-"),G1436,G1436-F1436))))</f>
        <v>-15</v>
      </c>
      <c r="I1436" s="108">
        <f t="shared" ref="I1436:I1453" si="935">IF(H1436="x","x",IF(H1436="-","-",IF(AND(F1436="-",G1436&gt;0),"皆増",IF(AND(F1436&gt;0,G1436="-"),"皆減",H1436/F1436*100))))</f>
        <v>-50</v>
      </c>
      <c r="J1436" s="102"/>
      <c r="K1436" s="114" t="s">
        <v>94</v>
      </c>
      <c r="L1436" s="106">
        <v>21</v>
      </c>
      <c r="M1436" s="107">
        <v>13</v>
      </c>
      <c r="N1436" s="107">
        <v>14</v>
      </c>
      <c r="O1436" s="107">
        <v>15</v>
      </c>
      <c r="P1436" s="107">
        <f>第2表01元データ!AI66</f>
        <v>1</v>
      </c>
      <c r="Q1436" s="107">
        <f t="shared" ref="Q1436:Q1453" si="936">IF(P1436="x","x",IF(AND(P1436="-",O1436="-"),"-",IF(AND(P1436="-",O1436&gt;0),O1436*-1,IF(AND(P1436&gt;0,O1436="-"),P1436,P1436-O1436))))</f>
        <v>-14</v>
      </c>
      <c r="R1436" s="108">
        <f t="shared" ref="R1436:R1453" si="937">IF(Q1436="x","x",IF(Q1436="-","-",IF(AND(O1436="-",P1436&gt;0),"皆増",IF(AND(O1436&gt;0,P1436="-"),"皆減",Q1436/O1436*100))))</f>
        <v>-93.333333333333329</v>
      </c>
      <c r="S1436" s="108"/>
      <c r="T1436" s="100">
        <v>201</v>
      </c>
      <c r="W1436" s="100" t="s">
        <v>377</v>
      </c>
      <c r="X1436" s="100">
        <v>41</v>
      </c>
      <c r="Y1436" s="100">
        <v>37</v>
      </c>
      <c r="Z1436" s="100">
        <v>38</v>
      </c>
      <c r="AA1436" s="100">
        <v>44</v>
      </c>
      <c r="AC1436" s="100" t="s">
        <v>377</v>
      </c>
      <c r="AD1436" s="100">
        <v>11</v>
      </c>
      <c r="AE1436" s="100">
        <v>14</v>
      </c>
      <c r="AF1436" s="100">
        <v>21</v>
      </c>
      <c r="AG1436" s="100">
        <v>13</v>
      </c>
      <c r="AJ1436" s="100" t="str">
        <f t="shared" si="930"/>
        <v>●</v>
      </c>
      <c r="AK1436" s="100" t="str">
        <f t="shared" si="924"/>
        <v>●</v>
      </c>
      <c r="AL1436" s="100" t="str">
        <f t="shared" si="933"/>
        <v>○</v>
      </c>
      <c r="AM1436" s="100" t="str">
        <f t="shared" si="926"/>
        <v>●</v>
      </c>
      <c r="AP1436" s="100" t="str">
        <f t="shared" si="931"/>
        <v>●</v>
      </c>
      <c r="AQ1436" s="100" t="str">
        <f t="shared" si="927"/>
        <v>●</v>
      </c>
      <c r="AR1436" s="100" t="str">
        <f t="shared" si="928"/>
        <v>●</v>
      </c>
      <c r="AS1436" s="100" t="str">
        <f t="shared" si="932"/>
        <v>●</v>
      </c>
    </row>
    <row r="1437" spans="2:45" s="100" customFormat="1" ht="14.25" customHeight="1">
      <c r="B1437" s="102" t="s">
        <v>123</v>
      </c>
      <c r="C1437" s="106">
        <v>45</v>
      </c>
      <c r="D1437" s="107">
        <v>49</v>
      </c>
      <c r="E1437" s="107">
        <v>56</v>
      </c>
      <c r="F1437" s="107">
        <v>42</v>
      </c>
      <c r="G1437" s="107">
        <f>第2表01元データ!AH67</f>
        <v>34</v>
      </c>
      <c r="H1437" s="107">
        <f t="shared" si="934"/>
        <v>-8</v>
      </c>
      <c r="I1437" s="108">
        <f t="shared" si="935"/>
        <v>-19.047619047619047</v>
      </c>
      <c r="J1437" s="102"/>
      <c r="K1437" s="114" t="s">
        <v>123</v>
      </c>
      <c r="L1437" s="106">
        <v>16</v>
      </c>
      <c r="M1437" s="107">
        <v>17</v>
      </c>
      <c r="N1437" s="107">
        <v>6</v>
      </c>
      <c r="O1437" s="107">
        <v>10</v>
      </c>
      <c r="P1437" s="107">
        <f>第2表01元データ!AI67</f>
        <v>7</v>
      </c>
      <c r="Q1437" s="107">
        <f t="shared" si="936"/>
        <v>-3</v>
      </c>
      <c r="R1437" s="108">
        <f t="shared" si="937"/>
        <v>-30</v>
      </c>
      <c r="S1437" s="108"/>
      <c r="T1437" s="100">
        <v>202</v>
      </c>
      <c r="W1437" s="100" t="s">
        <v>356</v>
      </c>
      <c r="X1437" s="100">
        <v>49</v>
      </c>
      <c r="Y1437" s="100">
        <v>38</v>
      </c>
      <c r="Z1437" s="100">
        <v>45</v>
      </c>
      <c r="AA1437" s="100">
        <v>49</v>
      </c>
      <c r="AC1437" s="100" t="s">
        <v>356</v>
      </c>
      <c r="AD1437" s="100">
        <v>23</v>
      </c>
      <c r="AE1437" s="100">
        <v>12</v>
      </c>
      <c r="AF1437" s="100">
        <v>16</v>
      </c>
      <c r="AG1437" s="100">
        <v>17</v>
      </c>
      <c r="AJ1437" s="100" t="str">
        <f t="shared" si="930"/>
        <v>●</v>
      </c>
      <c r="AK1437" s="100" t="str">
        <f t="shared" si="924"/>
        <v>●</v>
      </c>
      <c r="AL1437" s="100" t="str">
        <f t="shared" si="933"/>
        <v>●</v>
      </c>
      <c r="AM1437" s="100" t="str">
        <f t="shared" si="926"/>
        <v>●</v>
      </c>
      <c r="AP1437" s="100" t="str">
        <f t="shared" si="931"/>
        <v>●</v>
      </c>
      <c r="AQ1437" s="100" t="str">
        <f t="shared" si="927"/>
        <v>●</v>
      </c>
      <c r="AR1437" s="100" t="str">
        <f t="shared" si="928"/>
        <v>●</v>
      </c>
      <c r="AS1437" s="100" t="str">
        <f t="shared" si="932"/>
        <v>●</v>
      </c>
    </row>
    <row r="1438" spans="2:45" s="100" customFormat="1" ht="14.25" customHeight="1">
      <c r="B1438" s="102" t="s">
        <v>124</v>
      </c>
      <c r="C1438" s="106">
        <v>53</v>
      </c>
      <c r="D1438" s="107">
        <v>52</v>
      </c>
      <c r="E1438" s="107">
        <v>45</v>
      </c>
      <c r="F1438" s="107">
        <v>53</v>
      </c>
      <c r="G1438" s="107">
        <f>第2表01元データ!AH68</f>
        <v>39</v>
      </c>
      <c r="H1438" s="107">
        <f t="shared" si="934"/>
        <v>-14</v>
      </c>
      <c r="I1438" s="108">
        <f t="shared" si="935"/>
        <v>-26.415094339622641</v>
      </c>
      <c r="J1438" s="102"/>
      <c r="K1438" s="114" t="s">
        <v>124</v>
      </c>
      <c r="L1438" s="106">
        <v>17</v>
      </c>
      <c r="M1438" s="107">
        <v>16</v>
      </c>
      <c r="N1438" s="107">
        <v>18</v>
      </c>
      <c r="O1438" s="107">
        <v>9</v>
      </c>
      <c r="P1438" s="107">
        <f>第2表01元データ!AI68</f>
        <v>7</v>
      </c>
      <c r="Q1438" s="107">
        <f t="shared" si="936"/>
        <v>-2</v>
      </c>
      <c r="R1438" s="108">
        <f t="shared" si="937"/>
        <v>-22.222222222222221</v>
      </c>
      <c r="S1438" s="108"/>
      <c r="T1438" s="100">
        <v>203</v>
      </c>
      <c r="W1438" s="100" t="s">
        <v>357</v>
      </c>
      <c r="X1438" s="100">
        <v>98</v>
      </c>
      <c r="Y1438" s="100">
        <v>50</v>
      </c>
      <c r="Z1438" s="100">
        <v>53</v>
      </c>
      <c r="AA1438" s="100">
        <v>52</v>
      </c>
      <c r="AC1438" s="100" t="s">
        <v>357</v>
      </c>
      <c r="AD1438" s="100">
        <v>36</v>
      </c>
      <c r="AE1438" s="100">
        <v>24</v>
      </c>
      <c r="AF1438" s="100">
        <v>17</v>
      </c>
      <c r="AG1438" s="100">
        <v>16</v>
      </c>
      <c r="AJ1438" s="100" t="str">
        <f t="shared" si="930"/>
        <v>●</v>
      </c>
      <c r="AK1438" s="100" t="str">
        <f t="shared" si="924"/>
        <v>●</v>
      </c>
      <c r="AL1438" s="100" t="str">
        <f t="shared" si="933"/>
        <v>●</v>
      </c>
      <c r="AM1438" s="100" t="str">
        <f t="shared" si="926"/>
        <v>●</v>
      </c>
      <c r="AP1438" s="100" t="str">
        <f t="shared" si="931"/>
        <v>●</v>
      </c>
      <c r="AQ1438" s="100" t="str">
        <f t="shared" si="927"/>
        <v>●</v>
      </c>
      <c r="AR1438" s="100" t="str">
        <f t="shared" si="928"/>
        <v>●</v>
      </c>
      <c r="AS1438" s="100" t="str">
        <f t="shared" si="932"/>
        <v>●</v>
      </c>
    </row>
    <row r="1439" spans="2:45" s="100" customFormat="1" ht="14.25" customHeight="1">
      <c r="B1439" s="102" t="s">
        <v>125</v>
      </c>
      <c r="C1439" s="106">
        <v>61</v>
      </c>
      <c r="D1439" s="107">
        <v>49</v>
      </c>
      <c r="E1439" s="107">
        <v>49</v>
      </c>
      <c r="F1439" s="107">
        <v>52</v>
      </c>
      <c r="G1439" s="107">
        <f>第2表01元データ!AH69</f>
        <v>53</v>
      </c>
      <c r="H1439" s="107">
        <f t="shared" si="934"/>
        <v>1</v>
      </c>
      <c r="I1439" s="108">
        <f t="shared" si="935"/>
        <v>1.9230769230769231</v>
      </c>
      <c r="J1439" s="102"/>
      <c r="K1439" s="114" t="s">
        <v>125</v>
      </c>
      <c r="L1439" s="106">
        <v>18</v>
      </c>
      <c r="M1439" s="107">
        <v>17</v>
      </c>
      <c r="N1439" s="107">
        <v>12</v>
      </c>
      <c r="O1439" s="107">
        <v>14</v>
      </c>
      <c r="P1439" s="107">
        <f>第2表01元データ!AI69</f>
        <v>8</v>
      </c>
      <c r="Q1439" s="107">
        <f t="shared" si="936"/>
        <v>-6</v>
      </c>
      <c r="R1439" s="108">
        <f t="shared" si="937"/>
        <v>-42.857142857142854</v>
      </c>
      <c r="S1439" s="108"/>
      <c r="T1439" s="100">
        <v>204</v>
      </c>
      <c r="W1439" s="100" t="s">
        <v>358</v>
      </c>
      <c r="X1439" s="100">
        <v>134</v>
      </c>
      <c r="Y1439" s="100">
        <v>125</v>
      </c>
      <c r="Z1439" s="100">
        <v>61</v>
      </c>
      <c r="AA1439" s="100">
        <v>49</v>
      </c>
      <c r="AC1439" s="100" t="s">
        <v>358</v>
      </c>
      <c r="AD1439" s="100">
        <v>41</v>
      </c>
      <c r="AE1439" s="100">
        <v>44</v>
      </c>
      <c r="AF1439" s="100">
        <v>18</v>
      </c>
      <c r="AG1439" s="100">
        <v>17</v>
      </c>
      <c r="AJ1439" s="100" t="str">
        <f t="shared" si="930"/>
        <v>●</v>
      </c>
      <c r="AK1439" s="100" t="str">
        <f t="shared" si="924"/>
        <v>●</v>
      </c>
      <c r="AL1439" s="100" t="str">
        <f t="shared" si="933"/>
        <v>●</v>
      </c>
      <c r="AM1439" s="100" t="str">
        <f t="shared" si="926"/>
        <v>●</v>
      </c>
      <c r="AP1439" s="100" t="str">
        <f t="shared" si="931"/>
        <v>●</v>
      </c>
      <c r="AQ1439" s="100" t="str">
        <f t="shared" si="927"/>
        <v>●</v>
      </c>
      <c r="AR1439" s="100" t="str">
        <f t="shared" si="928"/>
        <v>●</v>
      </c>
      <c r="AS1439" s="100" t="str">
        <f t="shared" si="932"/>
        <v>●</v>
      </c>
    </row>
    <row r="1440" spans="2:45" s="100" customFormat="1" ht="14.25" customHeight="1">
      <c r="B1440" s="102" t="s">
        <v>126</v>
      </c>
      <c r="C1440" s="106">
        <v>94</v>
      </c>
      <c r="D1440" s="107">
        <v>57</v>
      </c>
      <c r="E1440" s="107">
        <v>40</v>
      </c>
      <c r="F1440" s="107">
        <v>43</v>
      </c>
      <c r="G1440" s="107">
        <f>第2表01元データ!AH70</f>
        <v>44</v>
      </c>
      <c r="H1440" s="107">
        <f t="shared" si="934"/>
        <v>1</v>
      </c>
      <c r="I1440" s="108">
        <f t="shared" si="935"/>
        <v>2.3255813953488373</v>
      </c>
      <c r="J1440" s="102"/>
      <c r="K1440" s="114" t="s">
        <v>126</v>
      </c>
      <c r="L1440" s="106">
        <v>30</v>
      </c>
      <c r="M1440" s="107">
        <v>13</v>
      </c>
      <c r="N1440" s="107">
        <v>15</v>
      </c>
      <c r="O1440" s="107">
        <v>10</v>
      </c>
      <c r="P1440" s="107">
        <f>第2表01元データ!AI70</f>
        <v>12</v>
      </c>
      <c r="Q1440" s="107">
        <f t="shared" si="936"/>
        <v>2</v>
      </c>
      <c r="R1440" s="108">
        <f t="shared" si="937"/>
        <v>20</v>
      </c>
      <c r="S1440" s="108"/>
      <c r="T1440" s="100">
        <v>205</v>
      </c>
      <c r="W1440" s="99" t="s">
        <v>359</v>
      </c>
      <c r="X1440" s="99">
        <v>116</v>
      </c>
      <c r="Y1440" s="99">
        <v>137</v>
      </c>
      <c r="Z1440" s="99">
        <v>94</v>
      </c>
      <c r="AA1440" s="99">
        <v>57</v>
      </c>
      <c r="AB1440" s="99"/>
      <c r="AC1440" s="99" t="s">
        <v>359</v>
      </c>
      <c r="AD1440" s="99">
        <v>51</v>
      </c>
      <c r="AE1440" s="99">
        <v>57</v>
      </c>
      <c r="AF1440" s="99">
        <v>30</v>
      </c>
      <c r="AG1440" s="99">
        <v>13</v>
      </c>
      <c r="AJ1440" s="100" t="str">
        <f t="shared" si="930"/>
        <v>●</v>
      </c>
      <c r="AK1440" s="100" t="str">
        <f t="shared" si="924"/>
        <v>●</v>
      </c>
      <c r="AL1440" s="100" t="str">
        <f t="shared" si="933"/>
        <v>●</v>
      </c>
      <c r="AM1440" s="100" t="str">
        <f t="shared" si="926"/>
        <v>●</v>
      </c>
      <c r="AP1440" s="100" t="str">
        <f t="shared" si="931"/>
        <v>●</v>
      </c>
      <c r="AQ1440" s="100" t="str">
        <f t="shared" si="927"/>
        <v>●</v>
      </c>
      <c r="AR1440" s="100" t="str">
        <f t="shared" si="928"/>
        <v>●</v>
      </c>
      <c r="AS1440" s="100" t="str">
        <f t="shared" si="932"/>
        <v>●</v>
      </c>
    </row>
    <row r="1441" spans="2:45" s="100" customFormat="1" ht="14.25" customHeight="1">
      <c r="B1441" s="102" t="s">
        <v>127</v>
      </c>
      <c r="C1441" s="106">
        <v>83</v>
      </c>
      <c r="D1441" s="107">
        <v>84</v>
      </c>
      <c r="E1441" s="107">
        <v>60</v>
      </c>
      <c r="F1441" s="107">
        <v>52</v>
      </c>
      <c r="G1441" s="107">
        <f>第2表01元データ!AH71</f>
        <v>16</v>
      </c>
      <c r="H1441" s="107">
        <f t="shared" si="934"/>
        <v>-36</v>
      </c>
      <c r="I1441" s="108">
        <f t="shared" si="935"/>
        <v>-69.230769230769226</v>
      </c>
      <c r="J1441" s="102"/>
      <c r="K1441" s="114" t="s">
        <v>127</v>
      </c>
      <c r="L1441" s="106">
        <v>33</v>
      </c>
      <c r="M1441" s="107">
        <v>24</v>
      </c>
      <c r="N1441" s="107">
        <v>14</v>
      </c>
      <c r="O1441" s="107">
        <v>14</v>
      </c>
      <c r="P1441" s="107">
        <f>第2表01元データ!AI71</f>
        <v>13</v>
      </c>
      <c r="Q1441" s="107">
        <f t="shared" si="936"/>
        <v>-1</v>
      </c>
      <c r="R1441" s="108">
        <f t="shared" si="937"/>
        <v>-7.1428571428571423</v>
      </c>
      <c r="S1441" s="108"/>
      <c r="T1441" s="100">
        <v>206</v>
      </c>
      <c r="W1441" s="100" t="s">
        <v>360</v>
      </c>
      <c r="X1441" s="100">
        <v>80</v>
      </c>
      <c r="Y1441" s="100">
        <v>85</v>
      </c>
      <c r="Z1441" s="100">
        <v>83</v>
      </c>
      <c r="AA1441" s="100">
        <v>84</v>
      </c>
      <c r="AC1441" s="100" t="s">
        <v>360</v>
      </c>
      <c r="AD1441" s="100">
        <v>37</v>
      </c>
      <c r="AE1441" s="100">
        <v>21</v>
      </c>
      <c r="AF1441" s="100">
        <v>33</v>
      </c>
      <c r="AG1441" s="100">
        <v>24</v>
      </c>
      <c r="AJ1441" s="100" t="str">
        <f t="shared" si="930"/>
        <v>●</v>
      </c>
      <c r="AK1441" s="100" t="str">
        <f t="shared" si="924"/>
        <v>●</v>
      </c>
      <c r="AL1441" s="100" t="str">
        <f t="shared" si="933"/>
        <v>●</v>
      </c>
      <c r="AM1441" s="100" t="str">
        <f t="shared" si="926"/>
        <v>●</v>
      </c>
      <c r="AP1441" s="100" t="str">
        <f t="shared" si="931"/>
        <v>●</v>
      </c>
      <c r="AQ1441" s="100" t="str">
        <f t="shared" si="927"/>
        <v>●</v>
      </c>
      <c r="AR1441" s="100" t="str">
        <f t="shared" si="928"/>
        <v>●</v>
      </c>
      <c r="AS1441" s="100" t="str">
        <f t="shared" si="932"/>
        <v>●</v>
      </c>
    </row>
    <row r="1442" spans="2:45" s="100" customFormat="1" ht="14.25" customHeight="1">
      <c r="B1442" s="102" t="s">
        <v>128</v>
      </c>
      <c r="C1442" s="106">
        <v>64</v>
      </c>
      <c r="D1442" s="107">
        <v>89</v>
      </c>
      <c r="E1442" s="107">
        <v>74</v>
      </c>
      <c r="F1442" s="107">
        <v>49</v>
      </c>
      <c r="G1442" s="107">
        <f>第2表01元データ!AH72</f>
        <v>37</v>
      </c>
      <c r="H1442" s="107">
        <f t="shared" si="934"/>
        <v>-12</v>
      </c>
      <c r="I1442" s="108">
        <f t="shared" si="935"/>
        <v>-24.489795918367346</v>
      </c>
      <c r="J1442" s="102"/>
      <c r="K1442" s="114" t="s">
        <v>128</v>
      </c>
      <c r="L1442" s="106">
        <v>26</v>
      </c>
      <c r="M1442" s="107">
        <v>34</v>
      </c>
      <c r="N1442" s="107">
        <v>27</v>
      </c>
      <c r="O1442" s="107">
        <v>15</v>
      </c>
      <c r="P1442" s="107">
        <f>第2表01元データ!AI72</f>
        <v>17</v>
      </c>
      <c r="Q1442" s="107">
        <f t="shared" si="936"/>
        <v>2</v>
      </c>
      <c r="R1442" s="108">
        <f t="shared" si="937"/>
        <v>13.333333333333334</v>
      </c>
      <c r="S1442" s="108"/>
      <c r="T1442" s="100">
        <v>207</v>
      </c>
      <c r="W1442" s="100" t="s">
        <v>361</v>
      </c>
      <c r="X1442" s="100">
        <v>66</v>
      </c>
      <c r="Y1442" s="100">
        <v>72</v>
      </c>
      <c r="Z1442" s="100">
        <v>64</v>
      </c>
      <c r="AA1442" s="100">
        <v>89</v>
      </c>
      <c r="AC1442" s="100" t="s">
        <v>361</v>
      </c>
      <c r="AD1442" s="100">
        <v>28</v>
      </c>
      <c r="AE1442" s="100">
        <v>25</v>
      </c>
      <c r="AF1442" s="100">
        <v>26</v>
      </c>
      <c r="AG1442" s="100">
        <v>34</v>
      </c>
      <c r="AJ1442" s="100" t="str">
        <f t="shared" si="930"/>
        <v>●</v>
      </c>
      <c r="AK1442" s="100" t="str">
        <f t="shared" si="924"/>
        <v>●</v>
      </c>
      <c r="AL1442" s="100" t="str">
        <f t="shared" si="933"/>
        <v>●</v>
      </c>
      <c r="AM1442" s="100" t="str">
        <f t="shared" si="926"/>
        <v>●</v>
      </c>
      <c r="AP1442" s="100" t="str">
        <f t="shared" si="931"/>
        <v>●</v>
      </c>
      <c r="AQ1442" s="100" t="str">
        <f t="shared" si="927"/>
        <v>●</v>
      </c>
      <c r="AR1442" s="100" t="str">
        <f t="shared" si="928"/>
        <v>●</v>
      </c>
      <c r="AS1442" s="100" t="str">
        <f t="shared" si="932"/>
        <v>●</v>
      </c>
    </row>
    <row r="1443" spans="2:45" s="100" customFormat="1" ht="14.25" customHeight="1">
      <c r="B1443" s="102" t="s">
        <v>129</v>
      </c>
      <c r="C1443" s="106">
        <v>81</v>
      </c>
      <c r="D1443" s="107">
        <v>75</v>
      </c>
      <c r="E1443" s="107">
        <v>83</v>
      </c>
      <c r="F1443" s="107">
        <v>64</v>
      </c>
      <c r="G1443" s="107">
        <f>第2表01元データ!AH73</f>
        <v>52</v>
      </c>
      <c r="H1443" s="107">
        <f t="shared" si="934"/>
        <v>-12</v>
      </c>
      <c r="I1443" s="108">
        <f t="shared" si="935"/>
        <v>-18.75</v>
      </c>
      <c r="J1443" s="102"/>
      <c r="K1443" s="114" t="s">
        <v>129</v>
      </c>
      <c r="L1443" s="106">
        <v>24</v>
      </c>
      <c r="M1443" s="107">
        <v>25</v>
      </c>
      <c r="N1443" s="107">
        <v>24</v>
      </c>
      <c r="O1443" s="107">
        <v>24</v>
      </c>
      <c r="P1443" s="107">
        <f>第2表01元データ!AI73</f>
        <v>10</v>
      </c>
      <c r="Q1443" s="107">
        <f t="shared" si="936"/>
        <v>-14</v>
      </c>
      <c r="R1443" s="108">
        <f t="shared" si="937"/>
        <v>-58.333333333333336</v>
      </c>
      <c r="S1443" s="108"/>
      <c r="T1443" s="100">
        <v>208</v>
      </c>
      <c r="W1443" s="100" t="s">
        <v>362</v>
      </c>
      <c r="X1443" s="100">
        <v>83</v>
      </c>
      <c r="Y1443" s="100">
        <v>71</v>
      </c>
      <c r="Z1443" s="100">
        <v>81</v>
      </c>
      <c r="AA1443" s="100">
        <v>75</v>
      </c>
      <c r="AC1443" s="100" t="s">
        <v>362</v>
      </c>
      <c r="AD1443" s="100">
        <v>25</v>
      </c>
      <c r="AE1443" s="100">
        <v>20</v>
      </c>
      <c r="AF1443" s="100">
        <v>24</v>
      </c>
      <c r="AG1443" s="100">
        <v>25</v>
      </c>
      <c r="AJ1443" s="100" t="str">
        <f t="shared" si="930"/>
        <v>●</v>
      </c>
      <c r="AK1443" s="100" t="str">
        <f t="shared" si="924"/>
        <v>●</v>
      </c>
      <c r="AL1443" s="100" t="str">
        <f t="shared" si="933"/>
        <v>●</v>
      </c>
      <c r="AM1443" s="100" t="str">
        <f t="shared" si="926"/>
        <v>●</v>
      </c>
      <c r="AP1443" s="100" t="str">
        <f t="shared" si="931"/>
        <v>●</v>
      </c>
      <c r="AQ1443" s="100" t="str">
        <f t="shared" si="927"/>
        <v>●</v>
      </c>
      <c r="AR1443" s="100" t="str">
        <f t="shared" si="928"/>
        <v>○</v>
      </c>
      <c r="AS1443" s="100" t="str">
        <f t="shared" si="932"/>
        <v>●</v>
      </c>
    </row>
    <row r="1444" spans="2:45" s="100" customFormat="1" ht="14.25" customHeight="1">
      <c r="B1444" s="102" t="s">
        <v>130</v>
      </c>
      <c r="C1444" s="106">
        <v>81</v>
      </c>
      <c r="D1444" s="107">
        <v>70</v>
      </c>
      <c r="E1444" s="107">
        <v>69</v>
      </c>
      <c r="F1444" s="107">
        <v>81</v>
      </c>
      <c r="G1444" s="107">
        <f>第2表01元データ!AH74</f>
        <v>64</v>
      </c>
      <c r="H1444" s="107">
        <f t="shared" si="934"/>
        <v>-17</v>
      </c>
      <c r="I1444" s="108">
        <f t="shared" si="935"/>
        <v>-20.987654320987652</v>
      </c>
      <c r="J1444" s="102"/>
      <c r="K1444" s="114" t="s">
        <v>130</v>
      </c>
      <c r="L1444" s="106">
        <v>27</v>
      </c>
      <c r="M1444" s="107">
        <v>19</v>
      </c>
      <c r="N1444" s="107">
        <v>21</v>
      </c>
      <c r="O1444" s="107">
        <v>19</v>
      </c>
      <c r="P1444" s="107">
        <f>第2表01元データ!AI74</f>
        <v>19</v>
      </c>
      <c r="Q1444" s="107">
        <f t="shared" si="936"/>
        <v>0</v>
      </c>
      <c r="R1444" s="108">
        <f t="shared" si="937"/>
        <v>0</v>
      </c>
      <c r="S1444" s="108"/>
      <c r="T1444" s="100">
        <v>209</v>
      </c>
      <c r="W1444" s="100" t="s">
        <v>363</v>
      </c>
      <c r="X1444" s="100">
        <v>135</v>
      </c>
      <c r="Y1444" s="100">
        <v>92</v>
      </c>
      <c r="Z1444" s="100">
        <v>81</v>
      </c>
      <c r="AA1444" s="100">
        <v>70</v>
      </c>
      <c r="AC1444" s="100" t="s">
        <v>363</v>
      </c>
      <c r="AD1444" s="100">
        <v>48</v>
      </c>
      <c r="AE1444" s="100">
        <v>33</v>
      </c>
      <c r="AF1444" s="100">
        <v>27</v>
      </c>
      <c r="AG1444" s="100">
        <v>19</v>
      </c>
      <c r="AJ1444" s="100" t="str">
        <f t="shared" si="930"/>
        <v>●</v>
      </c>
      <c r="AK1444" s="100" t="str">
        <f t="shared" si="924"/>
        <v>●</v>
      </c>
      <c r="AL1444" s="100" t="str">
        <f>IF(E1444=Z1444,"○","●")</f>
        <v>●</v>
      </c>
      <c r="AM1444" s="100" t="str">
        <f t="shared" si="926"/>
        <v>●</v>
      </c>
      <c r="AP1444" s="100" t="str">
        <f t="shared" si="931"/>
        <v>●</v>
      </c>
      <c r="AQ1444" s="100" t="str">
        <f t="shared" si="927"/>
        <v>●</v>
      </c>
      <c r="AR1444" s="100" t="str">
        <f t="shared" si="928"/>
        <v>●</v>
      </c>
      <c r="AS1444" s="100" t="str">
        <f t="shared" si="932"/>
        <v>○</v>
      </c>
    </row>
    <row r="1445" spans="2:45" s="100" customFormat="1" ht="14.25" customHeight="1">
      <c r="B1445" s="102" t="s">
        <v>131</v>
      </c>
      <c r="C1445" s="106">
        <v>92</v>
      </c>
      <c r="D1445" s="107">
        <v>76</v>
      </c>
      <c r="E1445" s="107">
        <v>67</v>
      </c>
      <c r="F1445" s="107">
        <v>62</v>
      </c>
      <c r="G1445" s="107">
        <f>第2表01元データ!AH75</f>
        <v>83</v>
      </c>
      <c r="H1445" s="107">
        <f t="shared" si="934"/>
        <v>21</v>
      </c>
      <c r="I1445" s="108">
        <f t="shared" si="935"/>
        <v>33.87096774193548</v>
      </c>
      <c r="J1445" s="102"/>
      <c r="K1445" s="114" t="s">
        <v>131</v>
      </c>
      <c r="L1445" s="106">
        <v>39</v>
      </c>
      <c r="M1445" s="107">
        <v>21</v>
      </c>
      <c r="N1445" s="107">
        <v>16</v>
      </c>
      <c r="O1445" s="107">
        <v>20</v>
      </c>
      <c r="P1445" s="107">
        <f>第2表01元データ!AI75</f>
        <v>25</v>
      </c>
      <c r="Q1445" s="107">
        <f t="shared" si="936"/>
        <v>5</v>
      </c>
      <c r="R1445" s="108">
        <f t="shared" si="937"/>
        <v>25</v>
      </c>
      <c r="S1445" s="108"/>
      <c r="T1445" s="100">
        <v>210</v>
      </c>
      <c r="W1445" s="100" t="s">
        <v>364</v>
      </c>
      <c r="X1445" s="100">
        <v>137</v>
      </c>
      <c r="Y1445" s="100">
        <v>139</v>
      </c>
      <c r="Z1445" s="100">
        <v>92</v>
      </c>
      <c r="AA1445" s="100">
        <v>76</v>
      </c>
      <c r="AC1445" s="100" t="s">
        <v>364</v>
      </c>
      <c r="AD1445" s="100">
        <v>40</v>
      </c>
      <c r="AE1445" s="100">
        <v>39</v>
      </c>
      <c r="AF1445" s="100">
        <v>39</v>
      </c>
      <c r="AG1445" s="100">
        <v>21</v>
      </c>
      <c r="AJ1445" s="100" t="str">
        <f t="shared" si="930"/>
        <v>●</v>
      </c>
      <c r="AK1445" s="100" t="str">
        <f t="shared" si="924"/>
        <v>●</v>
      </c>
      <c r="AL1445" s="100" t="str">
        <f t="shared" ref="AL1445:AL1453" si="938">IF(E1445=Z1445,"○","●")</f>
        <v>●</v>
      </c>
      <c r="AM1445" s="100" t="str">
        <f t="shared" si="926"/>
        <v>●</v>
      </c>
      <c r="AP1445" s="100" t="str">
        <f t="shared" si="931"/>
        <v>●</v>
      </c>
      <c r="AQ1445" s="100" t="str">
        <f t="shared" si="927"/>
        <v>●</v>
      </c>
      <c r="AR1445" s="100" t="str">
        <f t="shared" si="928"/>
        <v>●</v>
      </c>
      <c r="AS1445" s="100" t="str">
        <f t="shared" si="932"/>
        <v>●</v>
      </c>
    </row>
    <row r="1446" spans="2:45" s="100" customFormat="1" ht="14.25" customHeight="1">
      <c r="B1446" s="102" t="s">
        <v>132</v>
      </c>
      <c r="C1446" s="106">
        <v>131</v>
      </c>
      <c r="D1446" s="107">
        <v>92</v>
      </c>
      <c r="E1446" s="107">
        <v>79</v>
      </c>
      <c r="F1446" s="107">
        <v>69</v>
      </c>
      <c r="G1446" s="107">
        <f>第2表01元データ!AH76</f>
        <v>68</v>
      </c>
      <c r="H1446" s="107">
        <f t="shared" si="934"/>
        <v>-1</v>
      </c>
      <c r="I1446" s="108">
        <f t="shared" si="935"/>
        <v>-1.4492753623188406</v>
      </c>
      <c r="J1446" s="102"/>
      <c r="K1446" s="114" t="s">
        <v>132</v>
      </c>
      <c r="L1446" s="106">
        <v>41</v>
      </c>
      <c r="M1446" s="107">
        <v>34</v>
      </c>
      <c r="N1446" s="107">
        <v>27</v>
      </c>
      <c r="O1446" s="107">
        <v>15</v>
      </c>
      <c r="P1446" s="107">
        <f>第2表01元データ!AI76</f>
        <v>20</v>
      </c>
      <c r="Q1446" s="107">
        <f t="shared" si="936"/>
        <v>5</v>
      </c>
      <c r="R1446" s="108">
        <f t="shared" si="937"/>
        <v>33.333333333333329</v>
      </c>
      <c r="S1446" s="108"/>
      <c r="T1446" s="100">
        <v>211</v>
      </c>
      <c r="W1446" s="100" t="s">
        <v>365</v>
      </c>
      <c r="X1446" s="100">
        <v>115</v>
      </c>
      <c r="Y1446" s="100">
        <v>134</v>
      </c>
      <c r="Z1446" s="100">
        <v>131</v>
      </c>
      <c r="AA1446" s="100">
        <v>92</v>
      </c>
      <c r="AC1446" s="100" t="s">
        <v>365</v>
      </c>
      <c r="AD1446" s="100">
        <v>38</v>
      </c>
      <c r="AE1446" s="100">
        <v>35</v>
      </c>
      <c r="AF1446" s="100">
        <v>41</v>
      </c>
      <c r="AG1446" s="100">
        <v>34</v>
      </c>
      <c r="AJ1446" s="100" t="str">
        <f t="shared" si="930"/>
        <v>●</v>
      </c>
      <c r="AK1446" s="100" t="str">
        <f t="shared" si="924"/>
        <v>●</v>
      </c>
      <c r="AL1446" s="100" t="str">
        <f t="shared" si="938"/>
        <v>●</v>
      </c>
      <c r="AM1446" s="100" t="str">
        <f t="shared" si="926"/>
        <v>●</v>
      </c>
      <c r="AP1446" s="100" t="str">
        <f t="shared" si="931"/>
        <v>●</v>
      </c>
      <c r="AQ1446" s="100" t="str">
        <f t="shared" si="927"/>
        <v>●</v>
      </c>
      <c r="AR1446" s="100" t="str">
        <f t="shared" si="928"/>
        <v>●</v>
      </c>
      <c r="AS1446" s="100" t="str">
        <f t="shared" si="932"/>
        <v>●</v>
      </c>
    </row>
    <row r="1447" spans="2:45" s="100" customFormat="1" ht="14.25" customHeight="1">
      <c r="B1447" s="102" t="s">
        <v>133</v>
      </c>
      <c r="C1447" s="106">
        <v>131</v>
      </c>
      <c r="D1447" s="107">
        <v>129</v>
      </c>
      <c r="E1447" s="107">
        <v>85</v>
      </c>
      <c r="F1447" s="107">
        <v>72</v>
      </c>
      <c r="G1447" s="107">
        <f>第2表01元データ!AH77</f>
        <v>62</v>
      </c>
      <c r="H1447" s="107">
        <f t="shared" si="934"/>
        <v>-10</v>
      </c>
      <c r="I1447" s="108">
        <f t="shared" si="935"/>
        <v>-13.888888888888889</v>
      </c>
      <c r="J1447" s="102"/>
      <c r="K1447" s="114" t="s">
        <v>133</v>
      </c>
      <c r="L1447" s="106">
        <v>40</v>
      </c>
      <c r="M1447" s="107">
        <v>41</v>
      </c>
      <c r="N1447" s="107">
        <v>40</v>
      </c>
      <c r="O1447" s="107">
        <v>24</v>
      </c>
      <c r="P1447" s="107">
        <f>第2表01元データ!AI77</f>
        <v>16</v>
      </c>
      <c r="Q1447" s="107">
        <f t="shared" si="936"/>
        <v>-8</v>
      </c>
      <c r="R1447" s="108">
        <f t="shared" si="937"/>
        <v>-33.333333333333329</v>
      </c>
      <c r="S1447" s="108"/>
      <c r="T1447" s="100">
        <v>212</v>
      </c>
      <c r="W1447" s="100" t="s">
        <v>366</v>
      </c>
      <c r="X1447" s="100">
        <v>119</v>
      </c>
      <c r="Y1447" s="100">
        <v>110</v>
      </c>
      <c r="Z1447" s="100">
        <v>131</v>
      </c>
      <c r="AA1447" s="100">
        <v>129</v>
      </c>
      <c r="AC1447" s="100" t="s">
        <v>366</v>
      </c>
      <c r="AD1447" s="100">
        <v>48</v>
      </c>
      <c r="AE1447" s="100">
        <v>40</v>
      </c>
      <c r="AF1447" s="100">
        <v>40</v>
      </c>
      <c r="AG1447" s="100">
        <v>41</v>
      </c>
      <c r="AJ1447" s="100" t="str">
        <f t="shared" si="930"/>
        <v>●</v>
      </c>
      <c r="AK1447" s="100" t="str">
        <f t="shared" si="924"/>
        <v>●</v>
      </c>
      <c r="AL1447" s="100" t="str">
        <f t="shared" si="938"/>
        <v>●</v>
      </c>
      <c r="AM1447" s="100" t="str">
        <f t="shared" si="926"/>
        <v>●</v>
      </c>
      <c r="AP1447" s="100" t="str">
        <f t="shared" si="931"/>
        <v>●</v>
      </c>
      <c r="AQ1447" s="100" t="str">
        <f t="shared" si="927"/>
        <v>●</v>
      </c>
      <c r="AR1447" s="100" t="str">
        <f t="shared" si="928"/>
        <v>○</v>
      </c>
      <c r="AS1447" s="100" t="str">
        <f t="shared" si="932"/>
        <v>●</v>
      </c>
    </row>
    <row r="1448" spans="2:45" s="100" customFormat="1" ht="14.25" customHeight="1">
      <c r="B1448" s="102" t="s">
        <v>134</v>
      </c>
      <c r="C1448" s="106">
        <v>114</v>
      </c>
      <c r="D1448" s="107">
        <v>132</v>
      </c>
      <c r="E1448" s="107">
        <v>128</v>
      </c>
      <c r="F1448" s="107">
        <v>88</v>
      </c>
      <c r="G1448" s="107">
        <f>第2表01元データ!AH78</f>
        <v>78</v>
      </c>
      <c r="H1448" s="107">
        <f t="shared" si="934"/>
        <v>-10</v>
      </c>
      <c r="I1448" s="108">
        <f t="shared" si="935"/>
        <v>-11.363636363636363</v>
      </c>
      <c r="J1448" s="102"/>
      <c r="K1448" s="114" t="s">
        <v>134</v>
      </c>
      <c r="L1448" s="106">
        <v>40</v>
      </c>
      <c r="M1448" s="107">
        <v>34</v>
      </c>
      <c r="N1448" s="107">
        <v>32</v>
      </c>
      <c r="O1448" s="107">
        <v>36</v>
      </c>
      <c r="P1448" s="107">
        <f>第2表01元データ!AI78</f>
        <v>26</v>
      </c>
      <c r="Q1448" s="107">
        <f t="shared" si="936"/>
        <v>-10</v>
      </c>
      <c r="R1448" s="108">
        <f t="shared" si="937"/>
        <v>-27.777777777777779</v>
      </c>
      <c r="S1448" s="108"/>
      <c r="T1448" s="100">
        <v>213</v>
      </c>
      <c r="W1448" s="100" t="s">
        <v>367</v>
      </c>
      <c r="X1448" s="100">
        <v>117</v>
      </c>
      <c r="Y1448" s="100">
        <v>115</v>
      </c>
      <c r="Z1448" s="100">
        <v>114</v>
      </c>
      <c r="AA1448" s="100">
        <v>132</v>
      </c>
      <c r="AC1448" s="100" t="s">
        <v>367</v>
      </c>
      <c r="AD1448" s="100">
        <v>55</v>
      </c>
      <c r="AE1448" s="100">
        <v>46</v>
      </c>
      <c r="AF1448" s="100">
        <v>40</v>
      </c>
      <c r="AG1448" s="100">
        <v>34</v>
      </c>
      <c r="AJ1448" s="100" t="str">
        <f t="shared" si="930"/>
        <v>●</v>
      </c>
      <c r="AK1448" s="100" t="str">
        <f t="shared" si="924"/>
        <v>●</v>
      </c>
      <c r="AL1448" s="100" t="str">
        <f t="shared" si="938"/>
        <v>●</v>
      </c>
      <c r="AM1448" s="100" t="str">
        <f t="shared" si="926"/>
        <v>●</v>
      </c>
      <c r="AP1448" s="100" t="str">
        <f t="shared" si="931"/>
        <v>●</v>
      </c>
      <c r="AQ1448" s="100" t="str">
        <f t="shared" si="927"/>
        <v>●</v>
      </c>
      <c r="AR1448" s="100" t="str">
        <f t="shared" si="928"/>
        <v>●</v>
      </c>
      <c r="AS1448" s="100" t="str">
        <f t="shared" si="932"/>
        <v>●</v>
      </c>
    </row>
    <row r="1449" spans="2:45" s="100" customFormat="1" ht="14.25" customHeight="1">
      <c r="B1449" s="102" t="s">
        <v>135</v>
      </c>
      <c r="C1449" s="106">
        <v>118</v>
      </c>
      <c r="D1449" s="107">
        <v>110</v>
      </c>
      <c r="E1449" s="107">
        <v>116</v>
      </c>
      <c r="F1449" s="107">
        <v>117</v>
      </c>
      <c r="G1449" s="107">
        <f>第2表01元データ!AH79</f>
        <v>84</v>
      </c>
      <c r="H1449" s="107">
        <f t="shared" si="934"/>
        <v>-33</v>
      </c>
      <c r="I1449" s="108">
        <f t="shared" si="935"/>
        <v>-28.205128205128204</v>
      </c>
      <c r="J1449" s="102"/>
      <c r="K1449" s="114" t="s">
        <v>135</v>
      </c>
      <c r="L1449" s="106">
        <v>41</v>
      </c>
      <c r="M1449" s="107">
        <v>37</v>
      </c>
      <c r="N1449" s="107">
        <v>27</v>
      </c>
      <c r="O1449" s="107">
        <v>33</v>
      </c>
      <c r="P1449" s="107">
        <f>第2表01元データ!AI79</f>
        <v>33</v>
      </c>
      <c r="Q1449" s="107">
        <f t="shared" si="936"/>
        <v>0</v>
      </c>
      <c r="R1449" s="108">
        <f t="shared" si="937"/>
        <v>0</v>
      </c>
      <c r="S1449" s="108"/>
      <c r="T1449" s="100">
        <v>214</v>
      </c>
      <c r="W1449" s="100" t="s">
        <v>368</v>
      </c>
      <c r="X1449" s="100">
        <v>132</v>
      </c>
      <c r="Y1449" s="100">
        <v>108</v>
      </c>
      <c r="Z1449" s="100">
        <v>118</v>
      </c>
      <c r="AA1449" s="100">
        <v>110</v>
      </c>
      <c r="AC1449" s="100" t="s">
        <v>368</v>
      </c>
      <c r="AD1449" s="100">
        <v>47</v>
      </c>
      <c r="AE1449" s="100">
        <v>48</v>
      </c>
      <c r="AF1449" s="100">
        <v>41</v>
      </c>
      <c r="AG1449" s="100">
        <v>37</v>
      </c>
      <c r="AJ1449" s="100" t="str">
        <f t="shared" si="930"/>
        <v>●</v>
      </c>
      <c r="AK1449" s="100" t="str">
        <f t="shared" si="924"/>
        <v>●</v>
      </c>
      <c r="AL1449" s="100" t="str">
        <f t="shared" si="938"/>
        <v>●</v>
      </c>
      <c r="AM1449" s="100" t="str">
        <f t="shared" si="926"/>
        <v>●</v>
      </c>
      <c r="AP1449" s="100" t="str">
        <f t="shared" si="931"/>
        <v>●</v>
      </c>
      <c r="AQ1449" s="100" t="str">
        <f t="shared" si="927"/>
        <v>●</v>
      </c>
      <c r="AR1449" s="100" t="str">
        <f t="shared" si="928"/>
        <v>●</v>
      </c>
      <c r="AS1449" s="100" t="str">
        <f t="shared" si="932"/>
        <v>●</v>
      </c>
    </row>
    <row r="1450" spans="2:45" s="100" customFormat="1" ht="14.25" customHeight="1">
      <c r="B1450" s="102" t="s">
        <v>136</v>
      </c>
      <c r="C1450" s="106">
        <v>96</v>
      </c>
      <c r="D1450" s="107">
        <v>110</v>
      </c>
      <c r="E1450" s="107">
        <v>100</v>
      </c>
      <c r="F1450" s="107">
        <v>113</v>
      </c>
      <c r="G1450" s="107">
        <f>第2表01元データ!AH80</f>
        <v>112</v>
      </c>
      <c r="H1450" s="107">
        <f t="shared" si="934"/>
        <v>-1</v>
      </c>
      <c r="I1450" s="108">
        <f t="shared" si="935"/>
        <v>-0.88495575221238942</v>
      </c>
      <c r="J1450" s="102"/>
      <c r="K1450" s="114" t="s">
        <v>136</v>
      </c>
      <c r="L1450" s="106">
        <v>40</v>
      </c>
      <c r="M1450" s="107">
        <v>38</v>
      </c>
      <c r="N1450" s="107">
        <v>40</v>
      </c>
      <c r="O1450" s="107">
        <v>25</v>
      </c>
      <c r="P1450" s="107">
        <f>第2表01元データ!AI80</f>
        <v>32</v>
      </c>
      <c r="Q1450" s="107">
        <f t="shared" si="936"/>
        <v>7</v>
      </c>
      <c r="R1450" s="108">
        <f t="shared" si="937"/>
        <v>28.000000000000004</v>
      </c>
      <c r="S1450" s="108"/>
      <c r="T1450" s="100">
        <v>215</v>
      </c>
      <c r="W1450" s="100" t="s">
        <v>369</v>
      </c>
      <c r="X1450" s="100">
        <v>87</v>
      </c>
      <c r="Y1450" s="100">
        <v>111</v>
      </c>
      <c r="Z1450" s="100">
        <v>96</v>
      </c>
      <c r="AA1450" s="100">
        <v>110</v>
      </c>
      <c r="AC1450" s="100" t="s">
        <v>369</v>
      </c>
      <c r="AD1450" s="100">
        <v>32</v>
      </c>
      <c r="AE1450" s="100">
        <v>35</v>
      </c>
      <c r="AF1450" s="100">
        <v>40</v>
      </c>
      <c r="AG1450" s="100">
        <v>38</v>
      </c>
      <c r="AJ1450" s="100" t="str">
        <f t="shared" si="930"/>
        <v>●</v>
      </c>
      <c r="AK1450" s="100" t="str">
        <f t="shared" si="924"/>
        <v>●</v>
      </c>
      <c r="AL1450" s="100" t="str">
        <f t="shared" si="938"/>
        <v>●</v>
      </c>
      <c r="AM1450" s="100" t="str">
        <f t="shared" si="926"/>
        <v>●</v>
      </c>
      <c r="AP1450" s="100" t="str">
        <f t="shared" si="931"/>
        <v>●</v>
      </c>
      <c r="AQ1450" s="100" t="str">
        <f t="shared" si="927"/>
        <v>●</v>
      </c>
      <c r="AR1450" s="100" t="str">
        <f t="shared" si="928"/>
        <v>○</v>
      </c>
      <c r="AS1450" s="100" t="str">
        <f t="shared" si="932"/>
        <v>●</v>
      </c>
    </row>
    <row r="1451" spans="2:45" s="100" customFormat="1" ht="14.25" customHeight="1">
      <c r="B1451" s="102" t="s">
        <v>137</v>
      </c>
      <c r="C1451" s="106">
        <v>99</v>
      </c>
      <c r="D1451" s="107">
        <v>82</v>
      </c>
      <c r="E1451" s="107">
        <v>99</v>
      </c>
      <c r="F1451" s="107">
        <v>87</v>
      </c>
      <c r="G1451" s="107">
        <f>第2表01元データ!AH81</f>
        <v>90</v>
      </c>
      <c r="H1451" s="107">
        <f t="shared" si="934"/>
        <v>3</v>
      </c>
      <c r="I1451" s="108">
        <f t="shared" si="935"/>
        <v>3.4482758620689653</v>
      </c>
      <c r="J1451" s="102"/>
      <c r="K1451" s="114" t="s">
        <v>137</v>
      </c>
      <c r="L1451" s="106">
        <v>43</v>
      </c>
      <c r="M1451" s="107">
        <v>36</v>
      </c>
      <c r="N1451" s="107">
        <v>33</v>
      </c>
      <c r="O1451" s="107">
        <v>31</v>
      </c>
      <c r="P1451" s="107">
        <f>第2表01元データ!AI81</f>
        <v>29</v>
      </c>
      <c r="Q1451" s="107">
        <f t="shared" si="936"/>
        <v>-2</v>
      </c>
      <c r="R1451" s="108">
        <f t="shared" si="937"/>
        <v>-6.4516129032258061</v>
      </c>
      <c r="S1451" s="108"/>
      <c r="T1451" s="100">
        <v>216</v>
      </c>
      <c r="W1451" s="100" t="s">
        <v>370</v>
      </c>
      <c r="X1451" s="100">
        <v>60</v>
      </c>
      <c r="Y1451" s="100">
        <v>73</v>
      </c>
      <c r="Z1451" s="100">
        <v>99</v>
      </c>
      <c r="AA1451" s="100">
        <v>82</v>
      </c>
      <c r="AC1451" s="100" t="s">
        <v>370</v>
      </c>
      <c r="AD1451" s="100">
        <v>31</v>
      </c>
      <c r="AE1451" s="100">
        <v>29</v>
      </c>
      <c r="AF1451" s="100">
        <v>43</v>
      </c>
      <c r="AG1451" s="100">
        <v>36</v>
      </c>
      <c r="AJ1451" s="100" t="str">
        <f t="shared" si="930"/>
        <v>●</v>
      </c>
      <c r="AK1451" s="100" t="str">
        <f t="shared" si="924"/>
        <v>●</v>
      </c>
      <c r="AL1451" s="100" t="str">
        <f t="shared" si="938"/>
        <v>○</v>
      </c>
      <c r="AM1451" s="100" t="str">
        <f t="shared" si="926"/>
        <v>●</v>
      </c>
      <c r="AP1451" s="100" t="str">
        <f t="shared" si="931"/>
        <v>●</v>
      </c>
      <c r="AQ1451" s="100" t="str">
        <f t="shared" si="927"/>
        <v>●</v>
      </c>
      <c r="AR1451" s="100" t="str">
        <f t="shared" si="928"/>
        <v>●</v>
      </c>
      <c r="AS1451" s="100" t="str">
        <f t="shared" si="932"/>
        <v>●</v>
      </c>
    </row>
    <row r="1452" spans="2:45" s="100" customFormat="1" ht="14.25" customHeight="1">
      <c r="B1452" s="102" t="s">
        <v>138</v>
      </c>
      <c r="C1452" s="106">
        <v>56</v>
      </c>
      <c r="D1452" s="107">
        <v>71</v>
      </c>
      <c r="E1452" s="107">
        <v>63</v>
      </c>
      <c r="F1452" s="107">
        <v>76</v>
      </c>
      <c r="G1452" s="107">
        <f>第2表01元データ!AH82</f>
        <v>71</v>
      </c>
      <c r="H1452" s="107">
        <f t="shared" si="934"/>
        <v>-5</v>
      </c>
      <c r="I1452" s="108">
        <f t="shared" si="935"/>
        <v>-6.5789473684210522</v>
      </c>
      <c r="J1452" s="102"/>
      <c r="K1452" s="114" t="s">
        <v>138</v>
      </c>
      <c r="L1452" s="106">
        <v>30</v>
      </c>
      <c r="M1452" s="107">
        <v>22</v>
      </c>
      <c r="N1452" s="107">
        <v>38</v>
      </c>
      <c r="O1452" s="107">
        <v>28</v>
      </c>
      <c r="P1452" s="107">
        <f>第2表01元データ!AI82</f>
        <v>28</v>
      </c>
      <c r="Q1452" s="107">
        <f t="shared" si="936"/>
        <v>0</v>
      </c>
      <c r="R1452" s="108">
        <f t="shared" si="937"/>
        <v>0</v>
      </c>
      <c r="S1452" s="108"/>
      <c r="T1452" s="100">
        <v>217</v>
      </c>
      <c r="W1452" s="100" t="s">
        <v>371</v>
      </c>
      <c r="X1452" s="100">
        <v>27</v>
      </c>
      <c r="Y1452" s="100">
        <v>43</v>
      </c>
      <c r="Z1452" s="100">
        <v>56</v>
      </c>
      <c r="AA1452" s="100">
        <v>71</v>
      </c>
      <c r="AC1452" s="100" t="s">
        <v>371</v>
      </c>
      <c r="AD1452" s="100">
        <v>18</v>
      </c>
      <c r="AE1452" s="100">
        <v>25</v>
      </c>
      <c r="AF1452" s="100">
        <v>30</v>
      </c>
      <c r="AG1452" s="100">
        <v>22</v>
      </c>
      <c r="AJ1452" s="100" t="str">
        <f t="shared" si="930"/>
        <v>●</v>
      </c>
      <c r="AK1452" s="100" t="str">
        <f t="shared" si="924"/>
        <v>●</v>
      </c>
      <c r="AL1452" s="100" t="str">
        <f t="shared" si="938"/>
        <v>●</v>
      </c>
      <c r="AM1452" s="100" t="str">
        <f t="shared" si="926"/>
        <v>●</v>
      </c>
      <c r="AP1452" s="100" t="str">
        <f t="shared" si="931"/>
        <v>●</v>
      </c>
      <c r="AQ1452" s="100" t="str">
        <f t="shared" si="927"/>
        <v>●</v>
      </c>
      <c r="AR1452" s="100" t="str">
        <f t="shared" si="928"/>
        <v>●</v>
      </c>
      <c r="AS1452" s="100" t="str">
        <f t="shared" si="932"/>
        <v>●</v>
      </c>
    </row>
    <row r="1453" spans="2:45" s="100" customFormat="1" ht="14.25" customHeight="1">
      <c r="B1453" s="102" t="s">
        <v>110</v>
      </c>
      <c r="C1453" s="106">
        <v>35</v>
      </c>
      <c r="D1453" s="107">
        <v>49</v>
      </c>
      <c r="E1453" s="107">
        <v>56</v>
      </c>
      <c r="F1453" s="107">
        <v>54</v>
      </c>
      <c r="G1453" s="107">
        <f>第2表01元データ!AH83</f>
        <v>61</v>
      </c>
      <c r="H1453" s="107">
        <f t="shared" si="934"/>
        <v>7</v>
      </c>
      <c r="I1453" s="108">
        <f t="shared" si="935"/>
        <v>12.962962962962962</v>
      </c>
      <c r="J1453" s="102"/>
      <c r="K1453" s="114" t="s">
        <v>110</v>
      </c>
      <c r="L1453" s="106">
        <v>19</v>
      </c>
      <c r="M1453" s="107">
        <v>28</v>
      </c>
      <c r="N1453" s="107">
        <v>20</v>
      </c>
      <c r="O1453" s="107">
        <v>30</v>
      </c>
      <c r="P1453" s="107">
        <f>第2表01元データ!AI83</f>
        <v>27</v>
      </c>
      <c r="Q1453" s="107">
        <f t="shared" si="936"/>
        <v>-3</v>
      </c>
      <c r="R1453" s="108">
        <f t="shared" si="937"/>
        <v>-10</v>
      </c>
      <c r="S1453" s="108"/>
      <c r="T1453" s="100">
        <v>218</v>
      </c>
      <c r="W1453" s="100" t="s">
        <v>378</v>
      </c>
      <c r="X1453" s="100">
        <v>18</v>
      </c>
      <c r="Y1453" s="100">
        <v>24</v>
      </c>
      <c r="Z1453" s="100">
        <v>35</v>
      </c>
      <c r="AA1453" s="100">
        <v>49</v>
      </c>
      <c r="AC1453" s="100" t="s">
        <v>378</v>
      </c>
      <c r="AD1453" s="100">
        <v>10</v>
      </c>
      <c r="AE1453" s="100">
        <v>14</v>
      </c>
      <c r="AF1453" s="100">
        <v>19</v>
      </c>
      <c r="AG1453" s="100">
        <v>28</v>
      </c>
      <c r="AJ1453" s="100" t="str">
        <f t="shared" si="930"/>
        <v>●</v>
      </c>
      <c r="AK1453" s="100" t="str">
        <f t="shared" si="924"/>
        <v>●</v>
      </c>
      <c r="AL1453" s="100" t="str">
        <f t="shared" si="938"/>
        <v>●</v>
      </c>
      <c r="AM1453" s="100" t="str">
        <f t="shared" si="926"/>
        <v>●</v>
      </c>
      <c r="AP1453" s="100" t="str">
        <f t="shared" si="931"/>
        <v>●</v>
      </c>
      <c r="AQ1453" s="100" t="str">
        <f t="shared" si="927"/>
        <v>●</v>
      </c>
      <c r="AR1453" s="100" t="str">
        <f t="shared" si="928"/>
        <v>●</v>
      </c>
      <c r="AS1453" s="100" t="str">
        <f t="shared" si="932"/>
        <v>●</v>
      </c>
    </row>
    <row r="1454" spans="2:45" s="100" customFormat="1" ht="14.25" customHeight="1">
      <c r="B1454" s="119" t="s">
        <v>111</v>
      </c>
      <c r="C1454" s="120" t="s">
        <v>313</v>
      </c>
      <c r="D1454" s="116" t="s">
        <v>313</v>
      </c>
      <c r="E1454" s="116" t="s">
        <v>313</v>
      </c>
      <c r="F1454" s="116">
        <v>4</v>
      </c>
      <c r="G1454" s="107">
        <f>第2表01元データ!AH84</f>
        <v>3</v>
      </c>
      <c r="H1454" s="107"/>
      <c r="I1454" s="108"/>
      <c r="K1454" s="119" t="s">
        <v>111</v>
      </c>
      <c r="L1454" s="120" t="s">
        <v>313</v>
      </c>
      <c r="M1454" s="116" t="s">
        <v>313</v>
      </c>
      <c r="N1454" s="116" t="s">
        <v>313</v>
      </c>
      <c r="O1454" s="116">
        <v>1</v>
      </c>
      <c r="P1454" s="107">
        <f>第2表01元データ!AI84</f>
        <v>2</v>
      </c>
      <c r="Q1454" s="107"/>
      <c r="R1454" s="108"/>
      <c r="T1454" s="100">
        <v>219</v>
      </c>
    </row>
    <row r="1455" spans="2:45" s="100" customFormat="1" ht="14.25" customHeight="1">
      <c r="B1455" s="118"/>
      <c r="C1455" s="118"/>
      <c r="D1455" s="118"/>
      <c r="E1455" s="118"/>
      <c r="F1455" s="118"/>
      <c r="G1455" s="118"/>
      <c r="H1455" s="118"/>
      <c r="I1455" s="118"/>
      <c r="J1455" s="118"/>
      <c r="K1455" s="118"/>
      <c r="L1455" s="118"/>
      <c r="M1455" s="118"/>
      <c r="N1455" s="118"/>
      <c r="O1455" s="118"/>
      <c r="P1455" s="168"/>
      <c r="W1455" s="100">
        <v>53</v>
      </c>
    </row>
    <row r="1456" spans="2:45" s="100" customFormat="1" ht="14.25" customHeight="1">
      <c r="B1456" s="118"/>
      <c r="C1456" s="118"/>
      <c r="D1456" s="118"/>
      <c r="E1456" s="118"/>
      <c r="F1456" s="118"/>
      <c r="G1456" s="118"/>
      <c r="H1456" s="118"/>
      <c r="I1456" s="118"/>
      <c r="J1456" s="118"/>
      <c r="K1456" s="118"/>
      <c r="L1456" s="118"/>
      <c r="M1456" s="118"/>
      <c r="N1456" s="118"/>
      <c r="O1456" s="118"/>
      <c r="P1456" s="168"/>
    </row>
    <row r="1457" spans="2:45" s="100" customFormat="1" ht="14.25" customHeight="1">
      <c r="B1457" s="118"/>
      <c r="C1457" s="118"/>
      <c r="D1457" s="118"/>
      <c r="E1457" s="118"/>
      <c r="F1457" s="118"/>
      <c r="G1457" s="118"/>
      <c r="H1457" s="118"/>
      <c r="I1457" s="118"/>
      <c r="J1457" s="118"/>
      <c r="K1457" s="118"/>
      <c r="L1457" s="118"/>
      <c r="M1457" s="118"/>
      <c r="N1457" s="118"/>
      <c r="O1457" s="118"/>
      <c r="P1457" s="168"/>
    </row>
    <row r="1458" spans="2:45" s="99" customFormat="1" ht="14.25" customHeight="1">
      <c r="B1458" s="99" t="s">
        <v>263</v>
      </c>
      <c r="H1458" s="99" t="s">
        <v>805</v>
      </c>
      <c r="I1458" s="380">
        <f>令和2年9月末住基人口!L53</f>
        <v>1046</v>
      </c>
      <c r="K1458" s="99" t="s">
        <v>264</v>
      </c>
      <c r="Q1458" s="99" t="s">
        <v>805</v>
      </c>
      <c r="R1458" s="380">
        <f>令和2年9月末住基人口!L54</f>
        <v>2</v>
      </c>
      <c r="W1458" s="100"/>
      <c r="X1458" s="100"/>
      <c r="Y1458" s="100"/>
      <c r="Z1458" s="100"/>
      <c r="AA1458" s="100"/>
      <c r="AB1458" s="100"/>
      <c r="AC1458" s="100"/>
      <c r="AD1458" s="100"/>
      <c r="AE1458" s="100"/>
      <c r="AF1458" s="100"/>
      <c r="AG1458" s="100"/>
    </row>
    <row r="1459" spans="2:45" s="100" customFormat="1" ht="14.25" customHeight="1">
      <c r="B1459" s="583" t="s">
        <v>335</v>
      </c>
      <c r="C1459" s="101"/>
      <c r="D1459" s="101"/>
      <c r="E1459" s="101"/>
      <c r="F1459" s="101"/>
      <c r="G1459" s="135"/>
      <c r="H1459" s="131"/>
      <c r="I1459" s="131"/>
      <c r="J1459" s="102"/>
      <c r="K1459" s="583" t="s">
        <v>335</v>
      </c>
      <c r="L1459" s="101"/>
      <c r="M1459" s="101"/>
      <c r="N1459" s="101"/>
      <c r="O1459" s="101"/>
      <c r="P1459" s="135"/>
      <c r="Q1459" s="131"/>
      <c r="R1459" s="131"/>
      <c r="S1459" s="103"/>
    </row>
    <row r="1460" spans="2:45" s="100" customFormat="1" ht="14.25" customHeight="1">
      <c r="B1460" s="584"/>
      <c r="C1460" s="130" t="str">
        <f>$C$4</f>
        <v>平成12年</v>
      </c>
      <c r="D1460" s="130" t="str">
        <f>$D$4</f>
        <v>平成17年</v>
      </c>
      <c r="E1460" s="130" t="str">
        <f>$E$4</f>
        <v>平成22年</v>
      </c>
      <c r="F1460" s="130" t="s">
        <v>410</v>
      </c>
      <c r="G1460" s="130" t="s">
        <v>739</v>
      </c>
      <c r="H1460" s="133" t="str">
        <f>$H$4</f>
        <v>対平成</v>
      </c>
      <c r="I1460" s="134" t="str">
        <f>$I$4</f>
        <v>27年</v>
      </c>
      <c r="J1460" s="102"/>
      <c r="K1460" s="584"/>
      <c r="L1460" s="130" t="str">
        <f>$C$4</f>
        <v>平成12年</v>
      </c>
      <c r="M1460" s="130" t="str">
        <f>$D$4</f>
        <v>平成17年</v>
      </c>
      <c r="N1460" s="130" t="str">
        <f>$E$4</f>
        <v>平成22年</v>
      </c>
      <c r="O1460" s="130" t="s">
        <v>410</v>
      </c>
      <c r="P1460" s="130" t="s">
        <v>739</v>
      </c>
      <c r="Q1460" s="133" t="str">
        <f>$H$4</f>
        <v>対平成</v>
      </c>
      <c r="R1460" s="134" t="str">
        <f>$I$4</f>
        <v>27年</v>
      </c>
      <c r="S1460" s="103"/>
    </row>
    <row r="1461" spans="2:45" s="100" customFormat="1" ht="14.25" customHeight="1">
      <c r="B1461" s="585"/>
      <c r="C1461" s="104"/>
      <c r="D1461" s="104"/>
      <c r="E1461" s="104"/>
      <c r="F1461" s="104"/>
      <c r="G1461" s="104"/>
      <c r="H1461" s="132" t="s">
        <v>88</v>
      </c>
      <c r="I1461" s="133" t="s">
        <v>398</v>
      </c>
      <c r="J1461" s="102"/>
      <c r="K1461" s="585"/>
      <c r="L1461" s="104"/>
      <c r="M1461" s="104"/>
      <c r="N1461" s="104"/>
      <c r="O1461" s="104"/>
      <c r="P1461" s="104"/>
      <c r="Q1461" s="132" t="s">
        <v>88</v>
      </c>
      <c r="R1461" s="133" t="s">
        <v>398</v>
      </c>
      <c r="S1461" s="103"/>
    </row>
    <row r="1462" spans="2:45" s="199" customFormat="1" ht="14.25" customHeight="1">
      <c r="B1462" s="200" t="s">
        <v>90</v>
      </c>
      <c r="C1462" s="198">
        <v>1089</v>
      </c>
      <c r="D1462" s="194">
        <v>1158</v>
      </c>
      <c r="E1462" s="194">
        <v>1075</v>
      </c>
      <c r="F1462" s="194">
        <v>989</v>
      </c>
      <c r="G1462" s="194">
        <f>IF(COUNTIF(G1467:G1485,"x"),"x",IF(SUM(G1467:G1485)=0,"-",SUM(G1467:G1485)))</f>
        <v>998</v>
      </c>
      <c r="H1462" s="193">
        <f t="shared" ref="H1462:H1465" si="939">IF(G1462="x","x",IF(AND(G1462="-",F1462="-"),"-",IF(AND(G1462="-",F1462&gt;0),F1462*-1,IF(AND(G1462&gt;0,F1462="-"),G1462,G1462-F1462))))</f>
        <v>9</v>
      </c>
      <c r="I1462" s="195">
        <f t="shared" ref="I1462:I1465" si="940">IF(H1462="x","x",IF(H1462="-","-",IF(AND(F1462="-",G1462&gt;0),"皆増",IF(AND(F1462&gt;0,G1462="-"),"皆減",H1462/F1462*100))))</f>
        <v>0.91001011122345798</v>
      </c>
      <c r="J1462" s="196"/>
      <c r="K1462" s="197" t="s">
        <v>90</v>
      </c>
      <c r="L1462" s="206" t="s">
        <v>408</v>
      </c>
      <c r="M1462" s="205" t="s">
        <v>409</v>
      </c>
      <c r="N1462" s="205" t="s">
        <v>313</v>
      </c>
      <c r="O1462" s="205" t="s">
        <v>313</v>
      </c>
      <c r="P1462" s="194" t="str">
        <f>IF(COUNTIF(P1467:P1485,"x"),"x",IF(SUM(P1467:P1485)=0,"-",SUM(P1467:P1485)))</f>
        <v>-</v>
      </c>
      <c r="Q1462" s="193" t="str">
        <f t="shared" ref="Q1462:Q1465" si="941">IF(P1462="x","x",IF(AND(P1462="-",O1462="-"),"-",IF(AND(P1462="-",O1462&gt;0),O1462*-1,IF(AND(P1462&gt;0,O1462="-"),P1462,P1462-O1462))))</f>
        <v>-</v>
      </c>
      <c r="R1462" s="195" t="str">
        <f t="shared" ref="R1462:R1465" si="942">IF(Q1462="x","x",IF(Q1462="-","-",IF(AND(O1462="-",P1462&gt;0),"皆増",IF(AND(O1462&gt;0,P1462="-"),"皆減",Q1462/O1462*100))))</f>
        <v>-</v>
      </c>
      <c r="S1462" s="195"/>
      <c r="W1462" s="199" t="s">
        <v>373</v>
      </c>
      <c r="X1462" s="199">
        <v>1063</v>
      </c>
      <c r="Y1462" s="199">
        <v>901</v>
      </c>
      <c r="Z1462" s="199">
        <v>1089</v>
      </c>
      <c r="AA1462" s="199">
        <v>1158</v>
      </c>
      <c r="AC1462" s="199" t="s">
        <v>373</v>
      </c>
      <c r="AD1462" s="199">
        <v>2</v>
      </c>
      <c r="AE1462" s="199">
        <v>2</v>
      </c>
      <c r="AF1462" s="199">
        <v>0</v>
      </c>
      <c r="AG1462" s="199" t="s">
        <v>313</v>
      </c>
      <c r="AJ1462" s="199" t="str">
        <f>IF(C1462=X1462,"○","●")</f>
        <v>●</v>
      </c>
      <c r="AK1462" s="199" t="str">
        <f t="shared" ref="AK1462:AK1484" si="943">IF(D1462=Y1462,"○","●")</f>
        <v>●</v>
      </c>
      <c r="AL1462" s="199" t="str">
        <f t="shared" ref="AL1462:AL1463" si="944">IF(E1462=Z1462,"○","●")</f>
        <v>●</v>
      </c>
      <c r="AM1462" s="199" t="str">
        <f t="shared" ref="AM1462:AM1484" si="945">IF(F1462=AA1462,"○","●")</f>
        <v>●</v>
      </c>
      <c r="AP1462" s="204" t="str">
        <f>IF(L1462=AD1462,"○","●")</f>
        <v>●</v>
      </c>
      <c r="AQ1462" s="204" t="str">
        <f t="shared" ref="AQ1462:AQ1484" si="946">IF(M1462=AE1462,"○","●")</f>
        <v>●</v>
      </c>
      <c r="AR1462" s="204" t="str">
        <f t="shared" ref="AR1462:AR1484" si="947">IF(N1462=AF1462,"○","●")</f>
        <v>●</v>
      </c>
      <c r="AS1462" s="204" t="str">
        <f t="shared" ref="AS1462" si="948">IF(O1462=AG1462,"○","●")</f>
        <v>○</v>
      </c>
    </row>
    <row r="1463" spans="2:45" s="100" customFormat="1" ht="14.25" customHeight="1">
      <c r="B1463" s="105" t="s">
        <v>91</v>
      </c>
      <c r="C1463" s="106">
        <v>113</v>
      </c>
      <c r="D1463" s="107">
        <v>128</v>
      </c>
      <c r="E1463" s="107">
        <v>108</v>
      </c>
      <c r="F1463" s="107">
        <v>83</v>
      </c>
      <c r="G1463" s="107">
        <f>IF(COUNTIF(G1467:G1469,"x"),"x",IF(SUM(G1467:G1469)=0,"-",SUM(G1467:G1469)))</f>
        <v>71</v>
      </c>
      <c r="H1463" s="107">
        <f t="shared" si="939"/>
        <v>-12</v>
      </c>
      <c r="I1463" s="108">
        <f t="shared" si="940"/>
        <v>-14.457831325301203</v>
      </c>
      <c r="J1463" s="102"/>
      <c r="K1463" s="109" t="s">
        <v>91</v>
      </c>
      <c r="L1463" s="115" t="s">
        <v>337</v>
      </c>
      <c r="M1463" s="116" t="s">
        <v>337</v>
      </c>
      <c r="N1463" s="116" t="s">
        <v>313</v>
      </c>
      <c r="O1463" s="116" t="s">
        <v>313</v>
      </c>
      <c r="P1463" s="107" t="str">
        <f>IF(COUNTIF(P1467:P1469,"x"),"x",IF(SUM(P1467:P1469)=0,"-",SUM(P1467:P1469)))</f>
        <v>-</v>
      </c>
      <c r="Q1463" s="107" t="str">
        <f t="shared" si="941"/>
        <v>-</v>
      </c>
      <c r="R1463" s="108" t="str">
        <f t="shared" si="942"/>
        <v>-</v>
      </c>
      <c r="S1463" s="108"/>
      <c r="W1463" s="100" t="s">
        <v>374</v>
      </c>
      <c r="X1463" s="100">
        <v>121</v>
      </c>
      <c r="Y1463" s="100">
        <v>82</v>
      </c>
      <c r="Z1463" s="100">
        <v>113</v>
      </c>
      <c r="AA1463" s="100">
        <v>128</v>
      </c>
      <c r="AC1463" s="100" t="s">
        <v>374</v>
      </c>
      <c r="AD1463" s="100" t="s">
        <v>313</v>
      </c>
      <c r="AE1463" s="100" t="s">
        <v>313</v>
      </c>
      <c r="AF1463" s="100" t="s">
        <v>313</v>
      </c>
      <c r="AG1463" s="100" t="s">
        <v>313</v>
      </c>
      <c r="AJ1463" s="100" t="str">
        <f t="shared" ref="AJ1463:AJ1484" si="949">IF(C1463=X1463,"○","●")</f>
        <v>●</v>
      </c>
      <c r="AK1463" s="100" t="str">
        <f t="shared" si="943"/>
        <v>●</v>
      </c>
      <c r="AL1463" s="100" t="str">
        <f t="shared" si="944"/>
        <v>●</v>
      </c>
      <c r="AM1463" s="100" t="str">
        <f t="shared" si="945"/>
        <v>●</v>
      </c>
      <c r="AP1463" s="170" t="str">
        <f t="shared" ref="AP1463:AP1484" si="950">IF(L1463=AD1463,"○","●")</f>
        <v>●</v>
      </c>
      <c r="AQ1463" s="170" t="str">
        <f t="shared" si="946"/>
        <v>●</v>
      </c>
      <c r="AR1463" s="170" t="str">
        <f t="shared" si="947"/>
        <v>○</v>
      </c>
      <c r="AS1463" s="170" t="str">
        <f>IF(O1463=AG1463,"○","●")</f>
        <v>○</v>
      </c>
    </row>
    <row r="1464" spans="2:45" s="100" customFormat="1" ht="14.25" customHeight="1">
      <c r="B1464" s="105" t="s">
        <v>92</v>
      </c>
      <c r="C1464" s="106">
        <v>721</v>
      </c>
      <c r="D1464" s="107">
        <v>771</v>
      </c>
      <c r="E1464" s="107">
        <v>656</v>
      </c>
      <c r="F1464" s="107">
        <v>556</v>
      </c>
      <c r="G1464" s="296">
        <f>IF(COUNTIF(G1470:G1479,"x"),"x",IF(SUM(G1470:G1479)=0,"-",SUM(G1470:G1479)))</f>
        <v>528</v>
      </c>
      <c r="H1464" s="107">
        <f t="shared" si="939"/>
        <v>-28</v>
      </c>
      <c r="I1464" s="108">
        <f t="shared" si="940"/>
        <v>-5.0359712230215825</v>
      </c>
      <c r="J1464" s="102"/>
      <c r="K1464" s="109" t="s">
        <v>92</v>
      </c>
      <c r="L1464" s="115" t="s">
        <v>337</v>
      </c>
      <c r="M1464" s="116" t="s">
        <v>337</v>
      </c>
      <c r="N1464" s="116" t="s">
        <v>313</v>
      </c>
      <c r="O1464" s="116" t="s">
        <v>313</v>
      </c>
      <c r="P1464" s="296" t="str">
        <f>IF(COUNTIF(P1470:P1479,"x"),"x",IF(SUM(P1470:P1479)=0,"-",SUM(P1470:P1479)))</f>
        <v>-</v>
      </c>
      <c r="Q1464" s="107" t="str">
        <f t="shared" si="941"/>
        <v>-</v>
      </c>
      <c r="R1464" s="108" t="str">
        <f t="shared" si="942"/>
        <v>-</v>
      </c>
      <c r="S1464" s="108"/>
      <c r="W1464" s="100" t="s">
        <v>375</v>
      </c>
      <c r="X1464" s="100">
        <v>722</v>
      </c>
      <c r="Y1464" s="100">
        <v>591</v>
      </c>
      <c r="Z1464" s="100">
        <v>721</v>
      </c>
      <c r="AA1464" s="100">
        <v>771</v>
      </c>
      <c r="AC1464" s="100" t="s">
        <v>375</v>
      </c>
      <c r="AD1464" s="100" t="s">
        <v>313</v>
      </c>
      <c r="AE1464" s="100" t="s">
        <v>313</v>
      </c>
      <c r="AF1464" s="100" t="s">
        <v>313</v>
      </c>
      <c r="AG1464" s="100" t="s">
        <v>313</v>
      </c>
      <c r="AJ1464" s="100" t="str">
        <f t="shared" si="949"/>
        <v>●</v>
      </c>
      <c r="AK1464" s="100" t="str">
        <f t="shared" si="943"/>
        <v>●</v>
      </c>
      <c r="AL1464" s="100" t="str">
        <f>IF(E1464=Z1464,"○","●")</f>
        <v>●</v>
      </c>
      <c r="AM1464" s="100" t="str">
        <f t="shared" si="945"/>
        <v>●</v>
      </c>
      <c r="AP1464" s="170" t="str">
        <f t="shared" si="950"/>
        <v>●</v>
      </c>
      <c r="AQ1464" s="170" t="str">
        <f t="shared" si="946"/>
        <v>●</v>
      </c>
      <c r="AR1464" s="170" t="str">
        <f t="shared" si="947"/>
        <v>○</v>
      </c>
      <c r="AS1464" s="170" t="str">
        <f t="shared" ref="AS1464:AS1484" si="951">IF(O1464=AG1464,"○","●")</f>
        <v>○</v>
      </c>
    </row>
    <row r="1465" spans="2:45" s="100" customFormat="1" ht="14.25" customHeight="1">
      <c r="B1465" s="105" t="s">
        <v>93</v>
      </c>
      <c r="C1465" s="106">
        <v>255</v>
      </c>
      <c r="D1465" s="107">
        <v>259</v>
      </c>
      <c r="E1465" s="107">
        <v>311</v>
      </c>
      <c r="F1465" s="107">
        <v>347</v>
      </c>
      <c r="G1465" s="107">
        <f>IF(COUNTIF(G1480:G1484,"x"),"x",IF(SUM(G1480,G1484)=0,"-",SUM(G1480:G1484)))</f>
        <v>393</v>
      </c>
      <c r="H1465" s="107">
        <f t="shared" si="939"/>
        <v>46</v>
      </c>
      <c r="I1465" s="108">
        <f t="shared" si="940"/>
        <v>13.256484149855908</v>
      </c>
      <c r="J1465" s="102"/>
      <c r="K1465" s="109" t="s">
        <v>93</v>
      </c>
      <c r="L1465" s="115" t="s">
        <v>337</v>
      </c>
      <c r="M1465" s="116" t="s">
        <v>337</v>
      </c>
      <c r="N1465" s="116" t="s">
        <v>313</v>
      </c>
      <c r="O1465" s="116" t="s">
        <v>313</v>
      </c>
      <c r="P1465" s="107" t="str">
        <f>IF(COUNTIF(P1480:P1484,"x"),"x",IF(SUM(P1480,P1484)=0,"-",SUM(P1480:P1484)))</f>
        <v>-</v>
      </c>
      <c r="Q1465" s="107" t="str">
        <f t="shared" si="941"/>
        <v>-</v>
      </c>
      <c r="R1465" s="108" t="str">
        <f t="shared" si="942"/>
        <v>-</v>
      </c>
      <c r="S1465" s="108"/>
      <c r="W1465" s="100" t="s">
        <v>376</v>
      </c>
      <c r="X1465" s="100">
        <v>220</v>
      </c>
      <c r="Y1465" s="100">
        <v>228</v>
      </c>
      <c r="Z1465" s="100">
        <v>255</v>
      </c>
      <c r="AA1465" s="100">
        <v>259</v>
      </c>
      <c r="AC1465" s="100" t="s">
        <v>376</v>
      </c>
      <c r="AD1465" s="100">
        <v>2</v>
      </c>
      <c r="AE1465" s="100">
        <v>2</v>
      </c>
      <c r="AF1465" s="100" t="s">
        <v>313</v>
      </c>
      <c r="AG1465" s="100" t="s">
        <v>313</v>
      </c>
      <c r="AJ1465" s="100" t="str">
        <f t="shared" si="949"/>
        <v>●</v>
      </c>
      <c r="AK1465" s="100" t="str">
        <f t="shared" si="943"/>
        <v>●</v>
      </c>
      <c r="AL1465" s="100" t="str">
        <f t="shared" ref="AL1465:AL1474" si="952">IF(E1465=Z1465,"○","●")</f>
        <v>●</v>
      </c>
      <c r="AM1465" s="100" t="str">
        <f t="shared" si="945"/>
        <v>●</v>
      </c>
      <c r="AP1465" s="170" t="str">
        <f t="shared" si="950"/>
        <v>●</v>
      </c>
      <c r="AQ1465" s="170" t="str">
        <f t="shared" si="946"/>
        <v>●</v>
      </c>
      <c r="AR1465" s="170" t="str">
        <f t="shared" si="947"/>
        <v>○</v>
      </c>
      <c r="AS1465" s="170" t="str">
        <f t="shared" si="951"/>
        <v>○</v>
      </c>
    </row>
    <row r="1466" spans="2:45" s="100" customFormat="1" ht="14.25" customHeight="1">
      <c r="B1466" s="102"/>
      <c r="C1466" s="106"/>
      <c r="D1466" s="112"/>
      <c r="E1466" s="112"/>
      <c r="F1466" s="112"/>
      <c r="G1466" s="112"/>
      <c r="H1466" s="112"/>
      <c r="I1466" s="113"/>
      <c r="J1466" s="102"/>
      <c r="K1466" s="114"/>
      <c r="L1466" s="106"/>
      <c r="M1466" s="112"/>
      <c r="N1466" s="112"/>
      <c r="O1466" s="112"/>
      <c r="P1466" s="112"/>
      <c r="Q1466" s="112"/>
      <c r="R1466" s="113"/>
      <c r="S1466" s="113"/>
      <c r="AJ1466" s="100" t="str">
        <f t="shared" si="949"/>
        <v>○</v>
      </c>
      <c r="AK1466" s="100" t="str">
        <f t="shared" si="943"/>
        <v>○</v>
      </c>
      <c r="AL1466" s="100" t="str">
        <f t="shared" si="952"/>
        <v>○</v>
      </c>
      <c r="AM1466" s="100" t="str">
        <f t="shared" si="945"/>
        <v>○</v>
      </c>
      <c r="AP1466" s="100" t="str">
        <f t="shared" si="950"/>
        <v>○</v>
      </c>
      <c r="AQ1466" s="100" t="str">
        <f t="shared" si="946"/>
        <v>○</v>
      </c>
      <c r="AR1466" s="100" t="str">
        <f t="shared" si="947"/>
        <v>○</v>
      </c>
      <c r="AS1466" s="100" t="str">
        <f t="shared" si="951"/>
        <v>○</v>
      </c>
    </row>
    <row r="1467" spans="2:45" s="100" customFormat="1" ht="14.25" customHeight="1">
      <c r="B1467" s="102" t="s">
        <v>94</v>
      </c>
      <c r="C1467" s="106">
        <v>28</v>
      </c>
      <c r="D1467" s="107">
        <v>45</v>
      </c>
      <c r="E1467" s="107">
        <v>35</v>
      </c>
      <c r="F1467" s="107">
        <v>23</v>
      </c>
      <c r="G1467" s="107">
        <f t="shared" ref="G1467:G1485" si="953">IF(COUNTIF(G1497:G1527,"x"),"x",IF(SUM(G1497,G1527)=0,"-",SUM(G1497,G1527)))</f>
        <v>26</v>
      </c>
      <c r="H1467" s="107">
        <f>IF(G1467="x","x",IF(AND(G1467="-",F1467="-"),"-",IF(AND(G1467="-",F1467&gt;0),F1467*-1,IF(AND(G1467&gt;0,F1467="-"),G1467,G1467-F1467))))</f>
        <v>3</v>
      </c>
      <c r="I1467" s="108">
        <f>IF(H1467="x","x",IF(H1467="-","-",IF(AND(F1467="-",G1467&gt;0),"皆増",IF(AND(F1467&gt;0,G1467="-"),"皆減",H1467/F1467*100))))</f>
        <v>13.043478260869565</v>
      </c>
      <c r="J1467" s="102"/>
      <c r="K1467" s="114" t="s">
        <v>94</v>
      </c>
      <c r="L1467" s="115" t="s">
        <v>337</v>
      </c>
      <c r="M1467" s="116" t="s">
        <v>337</v>
      </c>
      <c r="N1467" s="116" t="s">
        <v>313</v>
      </c>
      <c r="O1467" s="116" t="s">
        <v>313</v>
      </c>
      <c r="P1467" s="107" t="str">
        <f t="shared" ref="P1467:P1485" si="954">IF(COUNTIF(P1497:P1527,"x"),"x",IF(SUM(P1497,P1527)=0,"-",SUM(P1497,P1527)))</f>
        <v>-</v>
      </c>
      <c r="Q1467" s="107" t="str">
        <f>IF(P1467="x","x",IF(AND(P1467="-",O1467="-"),"-",IF(AND(P1467="-",O1467&gt;0),O1467*-1,IF(AND(P1467&gt;0,O1467="-"),P1467,P1467-O1467))))</f>
        <v>-</v>
      </c>
      <c r="R1467" s="108" t="str">
        <f>IF(Q1467="x","x",IF(Q1467="-","-",IF(AND(O1467="-",P1467&gt;0),"皆増",IF(AND(O1467&gt;0,P1467="-"),"皆減",Q1467/O1467*100))))</f>
        <v>-</v>
      </c>
      <c r="S1467" s="108"/>
      <c r="W1467" s="100" t="s">
        <v>377</v>
      </c>
      <c r="X1467" s="100">
        <v>23</v>
      </c>
      <c r="Y1467" s="100">
        <v>22</v>
      </c>
      <c r="Z1467" s="100">
        <v>28</v>
      </c>
      <c r="AA1467" s="100">
        <v>45</v>
      </c>
      <c r="AC1467" s="100" t="s">
        <v>377</v>
      </c>
      <c r="AD1467" s="100" t="s">
        <v>313</v>
      </c>
      <c r="AE1467" s="100" t="s">
        <v>313</v>
      </c>
      <c r="AF1467" s="100" t="s">
        <v>313</v>
      </c>
      <c r="AG1467" s="100" t="s">
        <v>313</v>
      </c>
      <c r="AJ1467" s="100" t="str">
        <f t="shared" si="949"/>
        <v>●</v>
      </c>
      <c r="AK1467" s="100" t="str">
        <f t="shared" si="943"/>
        <v>●</v>
      </c>
      <c r="AL1467" s="100" t="str">
        <f t="shared" si="952"/>
        <v>●</v>
      </c>
      <c r="AM1467" s="100" t="str">
        <f t="shared" si="945"/>
        <v>●</v>
      </c>
      <c r="AP1467" s="170" t="str">
        <f t="shared" si="950"/>
        <v>●</v>
      </c>
      <c r="AQ1467" s="170" t="str">
        <f t="shared" si="946"/>
        <v>●</v>
      </c>
      <c r="AR1467" s="170" t="str">
        <f t="shared" si="947"/>
        <v>○</v>
      </c>
      <c r="AS1467" s="170" t="str">
        <f t="shared" si="951"/>
        <v>○</v>
      </c>
    </row>
    <row r="1468" spans="2:45" s="100" customFormat="1" ht="14.25" customHeight="1">
      <c r="B1468" s="102" t="s">
        <v>123</v>
      </c>
      <c r="C1468" s="106">
        <v>46</v>
      </c>
      <c r="D1468" s="107">
        <v>38</v>
      </c>
      <c r="E1468" s="107">
        <v>38</v>
      </c>
      <c r="F1468" s="107">
        <v>30</v>
      </c>
      <c r="G1468" s="107">
        <f t="shared" si="953"/>
        <v>21</v>
      </c>
      <c r="H1468" s="107">
        <f t="shared" ref="H1468:H1484" si="955">IF(G1468="x","x",IF(AND(G1468="-",F1468="-"),"-",IF(AND(G1468="-",F1468&gt;0),F1468*-1,IF(AND(G1468&gt;0,F1468="-"),G1468,G1468-F1468))))</f>
        <v>-9</v>
      </c>
      <c r="I1468" s="108">
        <f t="shared" ref="I1468:I1484" si="956">IF(H1468="x","x",IF(H1468="-","-",IF(AND(F1468="-",G1468&gt;0),"皆増",IF(AND(F1468&gt;0,G1468="-"),"皆減",H1468/F1468*100))))</f>
        <v>-30</v>
      </c>
      <c r="J1468" s="102"/>
      <c r="K1468" s="114" t="s">
        <v>123</v>
      </c>
      <c r="L1468" s="115" t="s">
        <v>337</v>
      </c>
      <c r="M1468" s="116" t="s">
        <v>337</v>
      </c>
      <c r="N1468" s="116" t="s">
        <v>313</v>
      </c>
      <c r="O1468" s="116" t="s">
        <v>313</v>
      </c>
      <c r="P1468" s="107" t="str">
        <f t="shared" si="954"/>
        <v>-</v>
      </c>
      <c r="Q1468" s="107" t="str">
        <f t="shared" ref="Q1468:Q1484" si="957">IF(P1468="x","x",IF(AND(P1468="-",O1468="-"),"-",IF(AND(P1468="-",O1468&gt;0),O1468*-1,IF(AND(P1468&gt;0,O1468="-"),P1468,P1468-O1468))))</f>
        <v>-</v>
      </c>
      <c r="R1468" s="108" t="str">
        <f t="shared" ref="R1468:R1484" si="958">IF(Q1468="x","x",IF(Q1468="-","-",IF(AND(O1468="-",P1468&gt;0),"皆増",IF(AND(O1468&gt;0,P1468="-"),"皆減",Q1468/O1468*100))))</f>
        <v>-</v>
      </c>
      <c r="S1468" s="108"/>
      <c r="W1468" s="100" t="s">
        <v>356</v>
      </c>
      <c r="X1468" s="100">
        <v>34</v>
      </c>
      <c r="Y1468" s="100">
        <v>25</v>
      </c>
      <c r="Z1468" s="100">
        <v>46</v>
      </c>
      <c r="AA1468" s="100">
        <v>38</v>
      </c>
      <c r="AC1468" s="100" t="s">
        <v>356</v>
      </c>
      <c r="AD1468" s="100" t="s">
        <v>313</v>
      </c>
      <c r="AE1468" s="100" t="s">
        <v>313</v>
      </c>
      <c r="AF1468" s="100" t="s">
        <v>313</v>
      </c>
      <c r="AG1468" s="100" t="s">
        <v>313</v>
      </c>
      <c r="AJ1468" s="100" t="str">
        <f t="shared" si="949"/>
        <v>●</v>
      </c>
      <c r="AK1468" s="100" t="str">
        <f t="shared" si="943"/>
        <v>●</v>
      </c>
      <c r="AL1468" s="100" t="str">
        <f t="shared" si="952"/>
        <v>●</v>
      </c>
      <c r="AM1468" s="100" t="str">
        <f t="shared" si="945"/>
        <v>●</v>
      </c>
      <c r="AP1468" s="170" t="str">
        <f t="shared" si="950"/>
        <v>●</v>
      </c>
      <c r="AQ1468" s="170" t="str">
        <f t="shared" si="946"/>
        <v>●</v>
      </c>
      <c r="AR1468" s="170" t="str">
        <f t="shared" si="947"/>
        <v>○</v>
      </c>
      <c r="AS1468" s="170" t="str">
        <f t="shared" si="951"/>
        <v>○</v>
      </c>
    </row>
    <row r="1469" spans="2:45" s="100" customFormat="1" ht="14.25" customHeight="1">
      <c r="B1469" s="102" t="s">
        <v>124</v>
      </c>
      <c r="C1469" s="106">
        <v>39</v>
      </c>
      <c r="D1469" s="107">
        <v>45</v>
      </c>
      <c r="E1469" s="107">
        <v>35</v>
      </c>
      <c r="F1469" s="107">
        <v>30</v>
      </c>
      <c r="G1469" s="107">
        <f t="shared" si="953"/>
        <v>24</v>
      </c>
      <c r="H1469" s="107">
        <f t="shared" si="955"/>
        <v>-6</v>
      </c>
      <c r="I1469" s="108">
        <f t="shared" si="956"/>
        <v>-20</v>
      </c>
      <c r="J1469" s="102"/>
      <c r="K1469" s="114" t="s">
        <v>124</v>
      </c>
      <c r="L1469" s="115" t="s">
        <v>337</v>
      </c>
      <c r="M1469" s="116" t="s">
        <v>337</v>
      </c>
      <c r="N1469" s="116" t="s">
        <v>313</v>
      </c>
      <c r="O1469" s="116" t="s">
        <v>313</v>
      </c>
      <c r="P1469" s="107" t="str">
        <f t="shared" si="954"/>
        <v>-</v>
      </c>
      <c r="Q1469" s="107" t="str">
        <f t="shared" si="957"/>
        <v>-</v>
      </c>
      <c r="R1469" s="108" t="str">
        <f t="shared" si="958"/>
        <v>-</v>
      </c>
      <c r="S1469" s="108"/>
      <c r="W1469" s="100" t="s">
        <v>357</v>
      </c>
      <c r="X1469" s="100">
        <v>64</v>
      </c>
      <c r="Y1469" s="100">
        <v>35</v>
      </c>
      <c r="Z1469" s="100">
        <v>39</v>
      </c>
      <c r="AA1469" s="100">
        <v>45</v>
      </c>
      <c r="AC1469" s="100" t="s">
        <v>357</v>
      </c>
      <c r="AD1469" s="100" t="s">
        <v>313</v>
      </c>
      <c r="AE1469" s="100" t="s">
        <v>313</v>
      </c>
      <c r="AF1469" s="100" t="s">
        <v>313</v>
      </c>
      <c r="AG1469" s="100" t="s">
        <v>313</v>
      </c>
      <c r="AJ1469" s="100" t="str">
        <f t="shared" si="949"/>
        <v>●</v>
      </c>
      <c r="AK1469" s="100" t="str">
        <f t="shared" si="943"/>
        <v>●</v>
      </c>
      <c r="AL1469" s="100" t="str">
        <f t="shared" si="952"/>
        <v>●</v>
      </c>
      <c r="AM1469" s="100" t="str">
        <f t="shared" si="945"/>
        <v>●</v>
      </c>
      <c r="AP1469" s="170" t="str">
        <f t="shared" si="950"/>
        <v>●</v>
      </c>
      <c r="AQ1469" s="170" t="str">
        <f t="shared" si="946"/>
        <v>●</v>
      </c>
      <c r="AR1469" s="170" t="str">
        <f t="shared" si="947"/>
        <v>○</v>
      </c>
      <c r="AS1469" s="170" t="str">
        <f t="shared" si="951"/>
        <v>○</v>
      </c>
    </row>
    <row r="1470" spans="2:45" s="100" customFormat="1" ht="14.25" customHeight="1">
      <c r="B1470" s="102" t="s">
        <v>125</v>
      </c>
      <c r="C1470" s="106">
        <v>54</v>
      </c>
      <c r="D1470" s="107">
        <v>44</v>
      </c>
      <c r="E1470" s="107">
        <v>41</v>
      </c>
      <c r="F1470" s="107">
        <v>32</v>
      </c>
      <c r="G1470" s="107">
        <f t="shared" si="953"/>
        <v>28</v>
      </c>
      <c r="H1470" s="107">
        <f t="shared" si="955"/>
        <v>-4</v>
      </c>
      <c r="I1470" s="108">
        <f t="shared" si="956"/>
        <v>-12.5</v>
      </c>
      <c r="J1470" s="102"/>
      <c r="K1470" s="114" t="s">
        <v>125</v>
      </c>
      <c r="L1470" s="115" t="s">
        <v>337</v>
      </c>
      <c r="M1470" s="116" t="s">
        <v>337</v>
      </c>
      <c r="N1470" s="116" t="s">
        <v>313</v>
      </c>
      <c r="O1470" s="116" t="s">
        <v>313</v>
      </c>
      <c r="P1470" s="107" t="str">
        <f t="shared" si="954"/>
        <v>-</v>
      </c>
      <c r="Q1470" s="107" t="str">
        <f t="shared" si="957"/>
        <v>-</v>
      </c>
      <c r="R1470" s="108" t="str">
        <f t="shared" si="958"/>
        <v>-</v>
      </c>
      <c r="S1470" s="108"/>
      <c r="W1470" s="100" t="s">
        <v>358</v>
      </c>
      <c r="X1470" s="100">
        <v>104</v>
      </c>
      <c r="Y1470" s="100">
        <v>67</v>
      </c>
      <c r="Z1470" s="100">
        <v>54</v>
      </c>
      <c r="AA1470" s="100">
        <v>44</v>
      </c>
      <c r="AC1470" s="100" t="s">
        <v>358</v>
      </c>
      <c r="AD1470" s="100" t="s">
        <v>313</v>
      </c>
      <c r="AE1470" s="100" t="s">
        <v>313</v>
      </c>
      <c r="AF1470" s="100" t="s">
        <v>313</v>
      </c>
      <c r="AG1470" s="100" t="s">
        <v>313</v>
      </c>
      <c r="AJ1470" s="100" t="str">
        <f t="shared" si="949"/>
        <v>●</v>
      </c>
      <c r="AK1470" s="100" t="str">
        <f t="shared" si="943"/>
        <v>●</v>
      </c>
      <c r="AL1470" s="100" t="str">
        <f t="shared" si="952"/>
        <v>●</v>
      </c>
      <c r="AM1470" s="100" t="str">
        <f t="shared" si="945"/>
        <v>●</v>
      </c>
      <c r="AP1470" s="170" t="str">
        <f t="shared" si="950"/>
        <v>●</v>
      </c>
      <c r="AQ1470" s="170" t="str">
        <f t="shared" si="946"/>
        <v>●</v>
      </c>
      <c r="AR1470" s="170" t="str">
        <f t="shared" si="947"/>
        <v>○</v>
      </c>
      <c r="AS1470" s="170" t="str">
        <f t="shared" si="951"/>
        <v>○</v>
      </c>
    </row>
    <row r="1471" spans="2:45" s="100" customFormat="1" ht="14.25" customHeight="1">
      <c r="B1471" s="102" t="s">
        <v>126</v>
      </c>
      <c r="C1471" s="106">
        <v>61</v>
      </c>
      <c r="D1471" s="107">
        <v>53</v>
      </c>
      <c r="E1471" s="107">
        <v>39</v>
      </c>
      <c r="F1471" s="107">
        <v>38</v>
      </c>
      <c r="G1471" s="107">
        <f t="shared" si="953"/>
        <v>30</v>
      </c>
      <c r="H1471" s="107">
        <f t="shared" si="955"/>
        <v>-8</v>
      </c>
      <c r="I1471" s="108">
        <f t="shared" si="956"/>
        <v>-21.052631578947366</v>
      </c>
      <c r="J1471" s="102"/>
      <c r="K1471" s="114" t="s">
        <v>126</v>
      </c>
      <c r="L1471" s="115" t="s">
        <v>337</v>
      </c>
      <c r="M1471" s="116" t="s">
        <v>337</v>
      </c>
      <c r="N1471" s="116" t="s">
        <v>313</v>
      </c>
      <c r="O1471" s="116" t="s">
        <v>313</v>
      </c>
      <c r="P1471" s="107" t="str">
        <f t="shared" si="954"/>
        <v>-</v>
      </c>
      <c r="Q1471" s="107" t="str">
        <f t="shared" si="957"/>
        <v>-</v>
      </c>
      <c r="R1471" s="108" t="str">
        <f t="shared" si="958"/>
        <v>-</v>
      </c>
      <c r="S1471" s="108"/>
      <c r="W1471" s="100" t="s">
        <v>359</v>
      </c>
      <c r="X1471" s="100">
        <v>71</v>
      </c>
      <c r="Y1471" s="100">
        <v>79</v>
      </c>
      <c r="Z1471" s="100">
        <v>61</v>
      </c>
      <c r="AA1471" s="100">
        <v>53</v>
      </c>
      <c r="AC1471" s="100" t="s">
        <v>359</v>
      </c>
      <c r="AD1471" s="100" t="s">
        <v>313</v>
      </c>
      <c r="AE1471" s="100" t="s">
        <v>313</v>
      </c>
      <c r="AF1471" s="100" t="s">
        <v>313</v>
      </c>
      <c r="AG1471" s="100" t="s">
        <v>313</v>
      </c>
      <c r="AJ1471" s="100" t="str">
        <f t="shared" si="949"/>
        <v>●</v>
      </c>
      <c r="AK1471" s="100" t="str">
        <f t="shared" si="943"/>
        <v>●</v>
      </c>
      <c r="AL1471" s="100" t="str">
        <f t="shared" si="952"/>
        <v>●</v>
      </c>
      <c r="AM1471" s="100" t="str">
        <f t="shared" si="945"/>
        <v>●</v>
      </c>
      <c r="AP1471" s="170" t="str">
        <f t="shared" si="950"/>
        <v>●</v>
      </c>
      <c r="AQ1471" s="170" t="str">
        <f t="shared" si="946"/>
        <v>●</v>
      </c>
      <c r="AR1471" s="170" t="str">
        <f t="shared" si="947"/>
        <v>○</v>
      </c>
      <c r="AS1471" s="170" t="str">
        <f t="shared" si="951"/>
        <v>○</v>
      </c>
    </row>
    <row r="1472" spans="2:45" s="100" customFormat="1" ht="14.25" customHeight="1">
      <c r="B1472" s="102" t="s">
        <v>127</v>
      </c>
      <c r="C1472" s="106">
        <v>85</v>
      </c>
      <c r="D1472" s="107">
        <v>58</v>
      </c>
      <c r="E1472" s="107">
        <v>35</v>
      </c>
      <c r="F1472" s="107">
        <v>27</v>
      </c>
      <c r="G1472" s="107">
        <f t="shared" si="953"/>
        <v>35</v>
      </c>
      <c r="H1472" s="107">
        <f t="shared" si="955"/>
        <v>8</v>
      </c>
      <c r="I1472" s="108">
        <f t="shared" si="956"/>
        <v>29.629629629629626</v>
      </c>
      <c r="J1472" s="102"/>
      <c r="K1472" s="114" t="s">
        <v>127</v>
      </c>
      <c r="L1472" s="115" t="s">
        <v>337</v>
      </c>
      <c r="M1472" s="116" t="s">
        <v>337</v>
      </c>
      <c r="N1472" s="116" t="s">
        <v>313</v>
      </c>
      <c r="O1472" s="116" t="s">
        <v>313</v>
      </c>
      <c r="P1472" s="107" t="str">
        <f t="shared" si="954"/>
        <v>-</v>
      </c>
      <c r="Q1472" s="107" t="str">
        <f t="shared" si="957"/>
        <v>-</v>
      </c>
      <c r="R1472" s="108" t="str">
        <f t="shared" si="958"/>
        <v>-</v>
      </c>
      <c r="S1472" s="108"/>
      <c r="W1472" s="100" t="s">
        <v>360</v>
      </c>
      <c r="X1472" s="100">
        <v>40</v>
      </c>
      <c r="Y1472" s="100">
        <v>41</v>
      </c>
      <c r="Z1472" s="100">
        <v>85</v>
      </c>
      <c r="AA1472" s="100">
        <v>58</v>
      </c>
      <c r="AC1472" s="100" t="s">
        <v>360</v>
      </c>
      <c r="AD1472" s="100" t="s">
        <v>313</v>
      </c>
      <c r="AE1472" s="100" t="s">
        <v>313</v>
      </c>
      <c r="AF1472" s="100" t="s">
        <v>313</v>
      </c>
      <c r="AG1472" s="100" t="s">
        <v>313</v>
      </c>
      <c r="AJ1472" s="100" t="str">
        <f t="shared" si="949"/>
        <v>●</v>
      </c>
      <c r="AK1472" s="100" t="str">
        <f t="shared" si="943"/>
        <v>●</v>
      </c>
      <c r="AL1472" s="100" t="str">
        <f t="shared" si="952"/>
        <v>●</v>
      </c>
      <c r="AM1472" s="100" t="str">
        <f t="shared" si="945"/>
        <v>●</v>
      </c>
      <c r="AP1472" s="170" t="str">
        <f t="shared" si="950"/>
        <v>●</v>
      </c>
      <c r="AQ1472" s="170" t="str">
        <f t="shared" si="946"/>
        <v>●</v>
      </c>
      <c r="AR1472" s="170" t="str">
        <f t="shared" si="947"/>
        <v>○</v>
      </c>
      <c r="AS1472" s="170" t="str">
        <f t="shared" si="951"/>
        <v>○</v>
      </c>
    </row>
    <row r="1473" spans="2:45" s="100" customFormat="1" ht="14.25" customHeight="1">
      <c r="B1473" s="102" t="s">
        <v>128</v>
      </c>
      <c r="C1473" s="106">
        <v>64</v>
      </c>
      <c r="D1473" s="107">
        <v>87</v>
      </c>
      <c r="E1473" s="107">
        <v>44</v>
      </c>
      <c r="F1473" s="107">
        <v>36</v>
      </c>
      <c r="G1473" s="107">
        <f t="shared" si="953"/>
        <v>61</v>
      </c>
      <c r="H1473" s="107">
        <f t="shared" si="955"/>
        <v>25</v>
      </c>
      <c r="I1473" s="108">
        <f t="shared" si="956"/>
        <v>69.444444444444443</v>
      </c>
      <c r="J1473" s="102"/>
      <c r="K1473" s="114" t="s">
        <v>128</v>
      </c>
      <c r="L1473" s="115" t="s">
        <v>337</v>
      </c>
      <c r="M1473" s="116" t="s">
        <v>337</v>
      </c>
      <c r="N1473" s="116" t="s">
        <v>313</v>
      </c>
      <c r="O1473" s="116" t="s">
        <v>313</v>
      </c>
      <c r="P1473" s="107" t="str">
        <f t="shared" si="954"/>
        <v>-</v>
      </c>
      <c r="Q1473" s="107" t="str">
        <f t="shared" si="957"/>
        <v>-</v>
      </c>
      <c r="R1473" s="108" t="str">
        <f t="shared" si="958"/>
        <v>-</v>
      </c>
      <c r="S1473" s="108"/>
      <c r="W1473" s="99" t="s">
        <v>361</v>
      </c>
      <c r="X1473" s="99">
        <v>45</v>
      </c>
      <c r="Y1473" s="99">
        <v>26</v>
      </c>
      <c r="Z1473" s="99">
        <v>64</v>
      </c>
      <c r="AA1473" s="99">
        <v>87</v>
      </c>
      <c r="AB1473" s="99"/>
      <c r="AC1473" s="99" t="s">
        <v>361</v>
      </c>
      <c r="AD1473" s="99" t="s">
        <v>313</v>
      </c>
      <c r="AE1473" s="99" t="s">
        <v>313</v>
      </c>
      <c r="AF1473" s="99" t="s">
        <v>313</v>
      </c>
      <c r="AG1473" s="99" t="s">
        <v>313</v>
      </c>
      <c r="AJ1473" s="100" t="str">
        <f t="shared" si="949"/>
        <v>●</v>
      </c>
      <c r="AK1473" s="100" t="str">
        <f t="shared" si="943"/>
        <v>●</v>
      </c>
      <c r="AL1473" s="100" t="str">
        <f t="shared" si="952"/>
        <v>●</v>
      </c>
      <c r="AM1473" s="100" t="str">
        <f t="shared" si="945"/>
        <v>●</v>
      </c>
      <c r="AP1473" s="170" t="str">
        <f t="shared" si="950"/>
        <v>●</v>
      </c>
      <c r="AQ1473" s="170" t="str">
        <f t="shared" si="946"/>
        <v>●</v>
      </c>
      <c r="AR1473" s="170" t="str">
        <f t="shared" si="947"/>
        <v>○</v>
      </c>
      <c r="AS1473" s="170" t="str">
        <f t="shared" si="951"/>
        <v>○</v>
      </c>
    </row>
    <row r="1474" spans="2:45" s="100" customFormat="1" ht="14.25" customHeight="1">
      <c r="B1474" s="102" t="s">
        <v>129</v>
      </c>
      <c r="C1474" s="106">
        <v>55</v>
      </c>
      <c r="D1474" s="107">
        <v>80</v>
      </c>
      <c r="E1474" s="107">
        <v>80</v>
      </c>
      <c r="F1474" s="107">
        <v>36</v>
      </c>
      <c r="G1474" s="107">
        <f t="shared" si="953"/>
        <v>29</v>
      </c>
      <c r="H1474" s="107">
        <f t="shared" si="955"/>
        <v>-7</v>
      </c>
      <c r="I1474" s="108">
        <f t="shared" si="956"/>
        <v>-19.444444444444446</v>
      </c>
      <c r="J1474" s="102"/>
      <c r="K1474" s="114" t="s">
        <v>129</v>
      </c>
      <c r="L1474" s="115" t="s">
        <v>337</v>
      </c>
      <c r="M1474" s="116" t="s">
        <v>337</v>
      </c>
      <c r="N1474" s="116" t="s">
        <v>313</v>
      </c>
      <c r="O1474" s="116" t="s">
        <v>313</v>
      </c>
      <c r="P1474" s="107" t="str">
        <f t="shared" si="954"/>
        <v>-</v>
      </c>
      <c r="Q1474" s="107" t="str">
        <f t="shared" si="957"/>
        <v>-</v>
      </c>
      <c r="R1474" s="108" t="str">
        <f t="shared" si="958"/>
        <v>-</v>
      </c>
      <c r="S1474" s="108"/>
      <c r="W1474" s="100" t="s">
        <v>362</v>
      </c>
      <c r="X1474" s="100">
        <v>45</v>
      </c>
      <c r="Y1474" s="100">
        <v>39</v>
      </c>
      <c r="Z1474" s="100">
        <v>55</v>
      </c>
      <c r="AA1474" s="100">
        <v>80</v>
      </c>
      <c r="AC1474" s="100" t="s">
        <v>362</v>
      </c>
      <c r="AD1474" s="100" t="s">
        <v>313</v>
      </c>
      <c r="AE1474" s="100" t="s">
        <v>313</v>
      </c>
      <c r="AF1474" s="100" t="s">
        <v>313</v>
      </c>
      <c r="AG1474" s="100" t="s">
        <v>313</v>
      </c>
      <c r="AJ1474" s="100" t="str">
        <f t="shared" si="949"/>
        <v>●</v>
      </c>
      <c r="AK1474" s="100" t="str">
        <f t="shared" si="943"/>
        <v>●</v>
      </c>
      <c r="AL1474" s="100" t="str">
        <f t="shared" si="952"/>
        <v>●</v>
      </c>
      <c r="AM1474" s="100" t="str">
        <f t="shared" si="945"/>
        <v>●</v>
      </c>
      <c r="AP1474" s="170" t="str">
        <f t="shared" si="950"/>
        <v>●</v>
      </c>
      <c r="AQ1474" s="170" t="str">
        <f t="shared" si="946"/>
        <v>●</v>
      </c>
      <c r="AR1474" s="170" t="str">
        <f t="shared" si="947"/>
        <v>○</v>
      </c>
      <c r="AS1474" s="170" t="str">
        <f t="shared" si="951"/>
        <v>○</v>
      </c>
    </row>
    <row r="1475" spans="2:45" s="100" customFormat="1" ht="14.25" customHeight="1">
      <c r="B1475" s="102" t="s">
        <v>130</v>
      </c>
      <c r="C1475" s="106">
        <v>66</v>
      </c>
      <c r="D1475" s="107">
        <v>59</v>
      </c>
      <c r="E1475" s="107">
        <v>76</v>
      </c>
      <c r="F1475" s="107">
        <v>75</v>
      </c>
      <c r="G1475" s="107">
        <f t="shared" si="953"/>
        <v>44</v>
      </c>
      <c r="H1475" s="107">
        <f t="shared" si="955"/>
        <v>-31</v>
      </c>
      <c r="I1475" s="108">
        <f t="shared" si="956"/>
        <v>-41.333333333333336</v>
      </c>
      <c r="J1475" s="102"/>
      <c r="K1475" s="114" t="s">
        <v>130</v>
      </c>
      <c r="L1475" s="115" t="s">
        <v>337</v>
      </c>
      <c r="M1475" s="116" t="s">
        <v>337</v>
      </c>
      <c r="N1475" s="116" t="s">
        <v>313</v>
      </c>
      <c r="O1475" s="116" t="s">
        <v>313</v>
      </c>
      <c r="P1475" s="107" t="str">
        <f t="shared" si="954"/>
        <v>-</v>
      </c>
      <c r="Q1475" s="107" t="str">
        <f t="shared" si="957"/>
        <v>-</v>
      </c>
      <c r="R1475" s="108" t="str">
        <f t="shared" si="958"/>
        <v>-</v>
      </c>
      <c r="S1475" s="108"/>
      <c r="W1475" s="100" t="s">
        <v>363</v>
      </c>
      <c r="X1475" s="100">
        <v>98</v>
      </c>
      <c r="Y1475" s="100">
        <v>46</v>
      </c>
      <c r="Z1475" s="100">
        <v>66</v>
      </c>
      <c r="AA1475" s="100">
        <v>59</v>
      </c>
      <c r="AC1475" s="100" t="s">
        <v>363</v>
      </c>
      <c r="AD1475" s="100" t="s">
        <v>313</v>
      </c>
      <c r="AE1475" s="100" t="s">
        <v>313</v>
      </c>
      <c r="AF1475" s="100" t="s">
        <v>313</v>
      </c>
      <c r="AG1475" s="100" t="s">
        <v>313</v>
      </c>
      <c r="AJ1475" s="100" t="str">
        <f t="shared" si="949"/>
        <v>●</v>
      </c>
      <c r="AK1475" s="100" t="str">
        <f t="shared" si="943"/>
        <v>●</v>
      </c>
      <c r="AL1475" s="100" t="str">
        <f>IF(E1475=Z1475,"○","●")</f>
        <v>●</v>
      </c>
      <c r="AM1475" s="100" t="str">
        <f t="shared" si="945"/>
        <v>●</v>
      </c>
      <c r="AP1475" s="170" t="str">
        <f t="shared" si="950"/>
        <v>●</v>
      </c>
      <c r="AQ1475" s="170" t="str">
        <f t="shared" si="946"/>
        <v>●</v>
      </c>
      <c r="AR1475" s="170" t="str">
        <f t="shared" si="947"/>
        <v>○</v>
      </c>
      <c r="AS1475" s="170" t="str">
        <f t="shared" si="951"/>
        <v>○</v>
      </c>
    </row>
    <row r="1476" spans="2:45" s="100" customFormat="1" ht="14.25" customHeight="1">
      <c r="B1476" s="102" t="s">
        <v>131</v>
      </c>
      <c r="C1476" s="106">
        <v>82</v>
      </c>
      <c r="D1476" s="107">
        <v>71</v>
      </c>
      <c r="E1476" s="107">
        <v>59</v>
      </c>
      <c r="F1476" s="107">
        <v>76</v>
      </c>
      <c r="G1476" s="107">
        <f t="shared" si="953"/>
        <v>82</v>
      </c>
      <c r="H1476" s="107">
        <f t="shared" si="955"/>
        <v>6</v>
      </c>
      <c r="I1476" s="108">
        <f t="shared" si="956"/>
        <v>7.8947368421052628</v>
      </c>
      <c r="J1476" s="102"/>
      <c r="K1476" s="114" t="s">
        <v>131</v>
      </c>
      <c r="L1476" s="115" t="s">
        <v>337</v>
      </c>
      <c r="M1476" s="116" t="s">
        <v>337</v>
      </c>
      <c r="N1476" s="116" t="s">
        <v>313</v>
      </c>
      <c r="O1476" s="116" t="s">
        <v>313</v>
      </c>
      <c r="P1476" s="107" t="str">
        <f t="shared" si="954"/>
        <v>-</v>
      </c>
      <c r="Q1476" s="107" t="str">
        <f t="shared" si="957"/>
        <v>-</v>
      </c>
      <c r="R1476" s="108" t="str">
        <f t="shared" si="958"/>
        <v>-</v>
      </c>
      <c r="S1476" s="108"/>
      <c r="W1476" s="100" t="s">
        <v>364</v>
      </c>
      <c r="X1476" s="100">
        <v>99</v>
      </c>
      <c r="Y1476" s="100">
        <v>93</v>
      </c>
      <c r="Z1476" s="100">
        <v>82</v>
      </c>
      <c r="AA1476" s="100">
        <v>71</v>
      </c>
      <c r="AC1476" s="100" t="s">
        <v>364</v>
      </c>
      <c r="AD1476" s="100" t="s">
        <v>313</v>
      </c>
      <c r="AE1476" s="100" t="s">
        <v>313</v>
      </c>
      <c r="AF1476" s="100" t="s">
        <v>313</v>
      </c>
      <c r="AG1476" s="100" t="s">
        <v>313</v>
      </c>
      <c r="AJ1476" s="100" t="str">
        <f t="shared" si="949"/>
        <v>●</v>
      </c>
      <c r="AK1476" s="100" t="str">
        <f t="shared" si="943"/>
        <v>●</v>
      </c>
      <c r="AL1476" s="100" t="str">
        <f t="shared" ref="AL1476:AL1484" si="959">IF(E1476=Z1476,"○","●")</f>
        <v>●</v>
      </c>
      <c r="AM1476" s="100" t="str">
        <f t="shared" si="945"/>
        <v>●</v>
      </c>
      <c r="AP1476" s="170" t="str">
        <f t="shared" si="950"/>
        <v>●</v>
      </c>
      <c r="AQ1476" s="170" t="str">
        <f t="shared" si="946"/>
        <v>●</v>
      </c>
      <c r="AR1476" s="170" t="str">
        <f t="shared" si="947"/>
        <v>○</v>
      </c>
      <c r="AS1476" s="170" t="str">
        <f t="shared" si="951"/>
        <v>○</v>
      </c>
    </row>
    <row r="1477" spans="2:45" s="100" customFormat="1" ht="14.25" customHeight="1">
      <c r="B1477" s="102" t="s">
        <v>132</v>
      </c>
      <c r="C1477" s="106">
        <v>104</v>
      </c>
      <c r="D1477" s="107">
        <v>98</v>
      </c>
      <c r="E1477" s="107">
        <v>77</v>
      </c>
      <c r="F1477" s="107">
        <v>61</v>
      </c>
      <c r="G1477" s="107">
        <f t="shared" si="953"/>
        <v>77</v>
      </c>
      <c r="H1477" s="107">
        <f t="shared" si="955"/>
        <v>16</v>
      </c>
      <c r="I1477" s="108">
        <f t="shared" si="956"/>
        <v>26.229508196721312</v>
      </c>
      <c r="J1477" s="102"/>
      <c r="K1477" s="114" t="s">
        <v>132</v>
      </c>
      <c r="L1477" s="115" t="s">
        <v>337</v>
      </c>
      <c r="M1477" s="116" t="s">
        <v>337</v>
      </c>
      <c r="N1477" s="116" t="s">
        <v>313</v>
      </c>
      <c r="O1477" s="116" t="s">
        <v>313</v>
      </c>
      <c r="P1477" s="107" t="str">
        <f t="shared" si="954"/>
        <v>-</v>
      </c>
      <c r="Q1477" s="107" t="str">
        <f t="shared" si="957"/>
        <v>-</v>
      </c>
      <c r="R1477" s="108" t="str">
        <f t="shared" si="958"/>
        <v>-</v>
      </c>
      <c r="S1477" s="108"/>
      <c r="W1477" s="100" t="s">
        <v>365</v>
      </c>
      <c r="X1477" s="100">
        <v>59</v>
      </c>
      <c r="Y1477" s="100">
        <v>86</v>
      </c>
      <c r="Z1477" s="100">
        <v>104</v>
      </c>
      <c r="AA1477" s="100">
        <v>98</v>
      </c>
      <c r="AC1477" s="100" t="s">
        <v>365</v>
      </c>
      <c r="AD1477" s="100" t="s">
        <v>313</v>
      </c>
      <c r="AE1477" s="100" t="s">
        <v>313</v>
      </c>
      <c r="AF1477" s="100" t="s">
        <v>313</v>
      </c>
      <c r="AG1477" s="100" t="s">
        <v>313</v>
      </c>
      <c r="AJ1477" s="100" t="str">
        <f t="shared" si="949"/>
        <v>●</v>
      </c>
      <c r="AK1477" s="100" t="str">
        <f t="shared" si="943"/>
        <v>●</v>
      </c>
      <c r="AL1477" s="100" t="str">
        <f t="shared" si="959"/>
        <v>●</v>
      </c>
      <c r="AM1477" s="100" t="str">
        <f t="shared" si="945"/>
        <v>●</v>
      </c>
      <c r="AP1477" s="170" t="str">
        <f t="shared" si="950"/>
        <v>●</v>
      </c>
      <c r="AQ1477" s="170" t="str">
        <f t="shared" si="946"/>
        <v>●</v>
      </c>
      <c r="AR1477" s="170" t="str">
        <f t="shared" si="947"/>
        <v>○</v>
      </c>
      <c r="AS1477" s="170" t="str">
        <f t="shared" si="951"/>
        <v>○</v>
      </c>
    </row>
    <row r="1478" spans="2:45" s="100" customFormat="1" ht="14.25" customHeight="1">
      <c r="B1478" s="102" t="s">
        <v>133</v>
      </c>
      <c r="C1478" s="106">
        <v>95</v>
      </c>
      <c r="D1478" s="107">
        <v>112</v>
      </c>
      <c r="E1478" s="107">
        <v>94</v>
      </c>
      <c r="F1478" s="107">
        <v>72</v>
      </c>
      <c r="G1478" s="107">
        <f t="shared" si="953"/>
        <v>60</v>
      </c>
      <c r="H1478" s="107">
        <f t="shared" si="955"/>
        <v>-12</v>
      </c>
      <c r="I1478" s="108">
        <f t="shared" si="956"/>
        <v>-16.666666666666664</v>
      </c>
      <c r="J1478" s="102"/>
      <c r="K1478" s="114" t="s">
        <v>133</v>
      </c>
      <c r="L1478" s="115" t="s">
        <v>337</v>
      </c>
      <c r="M1478" s="116" t="s">
        <v>337</v>
      </c>
      <c r="N1478" s="116" t="s">
        <v>313</v>
      </c>
      <c r="O1478" s="116" t="s">
        <v>313</v>
      </c>
      <c r="P1478" s="107" t="str">
        <f t="shared" si="954"/>
        <v>-</v>
      </c>
      <c r="Q1478" s="107" t="str">
        <f t="shared" si="957"/>
        <v>-</v>
      </c>
      <c r="R1478" s="108" t="str">
        <f t="shared" si="958"/>
        <v>-</v>
      </c>
      <c r="S1478" s="108"/>
      <c r="W1478" s="100" t="s">
        <v>366</v>
      </c>
      <c r="X1478" s="100">
        <v>75</v>
      </c>
      <c r="Y1478" s="100">
        <v>50</v>
      </c>
      <c r="Z1478" s="100">
        <v>95</v>
      </c>
      <c r="AA1478" s="100">
        <v>112</v>
      </c>
      <c r="AC1478" s="100" t="s">
        <v>366</v>
      </c>
      <c r="AD1478" s="100" t="s">
        <v>313</v>
      </c>
      <c r="AE1478" s="100" t="s">
        <v>313</v>
      </c>
      <c r="AF1478" s="100" t="s">
        <v>313</v>
      </c>
      <c r="AG1478" s="100" t="s">
        <v>313</v>
      </c>
      <c r="AJ1478" s="100" t="str">
        <f t="shared" si="949"/>
        <v>●</v>
      </c>
      <c r="AK1478" s="100" t="str">
        <f t="shared" si="943"/>
        <v>●</v>
      </c>
      <c r="AL1478" s="100" t="str">
        <f t="shared" si="959"/>
        <v>●</v>
      </c>
      <c r="AM1478" s="100" t="str">
        <f t="shared" si="945"/>
        <v>●</v>
      </c>
      <c r="AP1478" s="170" t="str">
        <f t="shared" si="950"/>
        <v>●</v>
      </c>
      <c r="AQ1478" s="170" t="str">
        <f t="shared" si="946"/>
        <v>●</v>
      </c>
      <c r="AR1478" s="170" t="str">
        <f t="shared" si="947"/>
        <v>○</v>
      </c>
      <c r="AS1478" s="170" t="str">
        <f t="shared" si="951"/>
        <v>○</v>
      </c>
    </row>
    <row r="1479" spans="2:45" s="100" customFormat="1" ht="14.25" customHeight="1">
      <c r="B1479" s="102" t="s">
        <v>134</v>
      </c>
      <c r="C1479" s="106">
        <v>55</v>
      </c>
      <c r="D1479" s="107">
        <v>109</v>
      </c>
      <c r="E1479" s="107">
        <v>111</v>
      </c>
      <c r="F1479" s="107">
        <v>103</v>
      </c>
      <c r="G1479" s="107">
        <f t="shared" si="953"/>
        <v>82</v>
      </c>
      <c r="H1479" s="107">
        <f t="shared" si="955"/>
        <v>-21</v>
      </c>
      <c r="I1479" s="108">
        <f t="shared" si="956"/>
        <v>-20.388349514563107</v>
      </c>
      <c r="J1479" s="102"/>
      <c r="K1479" s="114" t="s">
        <v>134</v>
      </c>
      <c r="L1479" s="115" t="s">
        <v>337</v>
      </c>
      <c r="M1479" s="116" t="s">
        <v>337</v>
      </c>
      <c r="N1479" s="116" t="s">
        <v>313</v>
      </c>
      <c r="O1479" s="116" t="s">
        <v>313</v>
      </c>
      <c r="P1479" s="107" t="str">
        <f t="shared" si="954"/>
        <v>-</v>
      </c>
      <c r="Q1479" s="107" t="str">
        <f t="shared" si="957"/>
        <v>-</v>
      </c>
      <c r="R1479" s="108" t="str">
        <f t="shared" si="958"/>
        <v>-</v>
      </c>
      <c r="S1479" s="108"/>
      <c r="W1479" s="100" t="s">
        <v>367</v>
      </c>
      <c r="X1479" s="100">
        <v>86</v>
      </c>
      <c r="Y1479" s="100">
        <v>64</v>
      </c>
      <c r="Z1479" s="100">
        <v>55</v>
      </c>
      <c r="AA1479" s="100">
        <v>109</v>
      </c>
      <c r="AC1479" s="100" t="s">
        <v>367</v>
      </c>
      <c r="AD1479" s="100" t="s">
        <v>313</v>
      </c>
      <c r="AE1479" s="100" t="s">
        <v>313</v>
      </c>
      <c r="AF1479" s="100" t="s">
        <v>313</v>
      </c>
      <c r="AG1479" s="100" t="s">
        <v>313</v>
      </c>
      <c r="AJ1479" s="100" t="str">
        <f t="shared" si="949"/>
        <v>●</v>
      </c>
      <c r="AK1479" s="100" t="str">
        <f t="shared" si="943"/>
        <v>●</v>
      </c>
      <c r="AL1479" s="100" t="str">
        <f t="shared" si="959"/>
        <v>●</v>
      </c>
      <c r="AM1479" s="100" t="str">
        <f t="shared" si="945"/>
        <v>●</v>
      </c>
      <c r="AP1479" s="170" t="str">
        <f t="shared" si="950"/>
        <v>●</v>
      </c>
      <c r="AQ1479" s="170" t="str">
        <f t="shared" si="946"/>
        <v>●</v>
      </c>
      <c r="AR1479" s="170" t="str">
        <f t="shared" si="947"/>
        <v>○</v>
      </c>
      <c r="AS1479" s="170" t="str">
        <f t="shared" si="951"/>
        <v>○</v>
      </c>
    </row>
    <row r="1480" spans="2:45" s="100" customFormat="1" ht="14.25" customHeight="1">
      <c r="B1480" s="102" t="s">
        <v>135</v>
      </c>
      <c r="C1480" s="106">
        <v>67</v>
      </c>
      <c r="D1480" s="107">
        <v>63</v>
      </c>
      <c r="E1480" s="107">
        <v>107</v>
      </c>
      <c r="F1480" s="107">
        <v>110</v>
      </c>
      <c r="G1480" s="107">
        <f t="shared" si="953"/>
        <v>103</v>
      </c>
      <c r="H1480" s="107">
        <f t="shared" si="955"/>
        <v>-7</v>
      </c>
      <c r="I1480" s="108">
        <f t="shared" si="956"/>
        <v>-6.3636363636363633</v>
      </c>
      <c r="J1480" s="102"/>
      <c r="K1480" s="114" t="s">
        <v>135</v>
      </c>
      <c r="L1480" s="115" t="s">
        <v>337</v>
      </c>
      <c r="M1480" s="116" t="s">
        <v>337</v>
      </c>
      <c r="N1480" s="116" t="s">
        <v>313</v>
      </c>
      <c r="O1480" s="116" t="s">
        <v>313</v>
      </c>
      <c r="P1480" s="107" t="str">
        <f t="shared" si="954"/>
        <v>-</v>
      </c>
      <c r="Q1480" s="107" t="str">
        <f t="shared" si="957"/>
        <v>-</v>
      </c>
      <c r="R1480" s="108" t="str">
        <f t="shared" si="958"/>
        <v>-</v>
      </c>
      <c r="S1480" s="108"/>
      <c r="W1480" s="100" t="s">
        <v>368</v>
      </c>
      <c r="X1480" s="100">
        <v>64</v>
      </c>
      <c r="Y1480" s="100">
        <v>72</v>
      </c>
      <c r="Z1480" s="100">
        <v>67</v>
      </c>
      <c r="AA1480" s="100">
        <v>63</v>
      </c>
      <c r="AC1480" s="100" t="s">
        <v>368</v>
      </c>
      <c r="AD1480" s="100" t="s">
        <v>313</v>
      </c>
      <c r="AE1480" s="100" t="s">
        <v>313</v>
      </c>
      <c r="AF1480" s="100" t="s">
        <v>313</v>
      </c>
      <c r="AG1480" s="100" t="s">
        <v>313</v>
      </c>
      <c r="AJ1480" s="100" t="str">
        <f t="shared" si="949"/>
        <v>●</v>
      </c>
      <c r="AK1480" s="100" t="str">
        <f t="shared" si="943"/>
        <v>●</v>
      </c>
      <c r="AL1480" s="100" t="str">
        <f t="shared" si="959"/>
        <v>●</v>
      </c>
      <c r="AM1480" s="100" t="str">
        <f t="shared" si="945"/>
        <v>●</v>
      </c>
      <c r="AP1480" s="170" t="str">
        <f t="shared" si="950"/>
        <v>●</v>
      </c>
      <c r="AQ1480" s="170" t="str">
        <f t="shared" si="946"/>
        <v>●</v>
      </c>
      <c r="AR1480" s="170" t="str">
        <f t="shared" si="947"/>
        <v>○</v>
      </c>
      <c r="AS1480" s="170" t="str">
        <f t="shared" si="951"/>
        <v>○</v>
      </c>
    </row>
    <row r="1481" spans="2:45" s="100" customFormat="1" ht="14.25" customHeight="1">
      <c r="B1481" s="102" t="s">
        <v>136</v>
      </c>
      <c r="C1481" s="106">
        <v>71</v>
      </c>
      <c r="D1481" s="107">
        <v>66</v>
      </c>
      <c r="E1481" s="107">
        <v>53</v>
      </c>
      <c r="F1481" s="107">
        <v>93</v>
      </c>
      <c r="G1481" s="107">
        <f t="shared" si="953"/>
        <v>99</v>
      </c>
      <c r="H1481" s="107">
        <f t="shared" si="955"/>
        <v>6</v>
      </c>
      <c r="I1481" s="108">
        <f t="shared" si="956"/>
        <v>6.4516129032258061</v>
      </c>
      <c r="J1481" s="102"/>
      <c r="K1481" s="114" t="s">
        <v>136</v>
      </c>
      <c r="L1481" s="115" t="s">
        <v>337</v>
      </c>
      <c r="M1481" s="116" t="s">
        <v>337</v>
      </c>
      <c r="N1481" s="116" t="s">
        <v>313</v>
      </c>
      <c r="O1481" s="116" t="s">
        <v>313</v>
      </c>
      <c r="P1481" s="107" t="str">
        <f t="shared" si="954"/>
        <v>-</v>
      </c>
      <c r="Q1481" s="107" t="str">
        <f t="shared" si="957"/>
        <v>-</v>
      </c>
      <c r="R1481" s="108" t="str">
        <f t="shared" si="958"/>
        <v>-</v>
      </c>
      <c r="S1481" s="108"/>
      <c r="W1481" s="100" t="s">
        <v>369</v>
      </c>
      <c r="X1481" s="100">
        <v>80</v>
      </c>
      <c r="Y1481" s="100">
        <v>51</v>
      </c>
      <c r="Z1481" s="100">
        <v>71</v>
      </c>
      <c r="AA1481" s="100">
        <v>66</v>
      </c>
      <c r="AC1481" s="100" t="s">
        <v>369</v>
      </c>
      <c r="AD1481" s="100">
        <v>1</v>
      </c>
      <c r="AE1481" s="100" t="s">
        <v>313</v>
      </c>
      <c r="AF1481" s="100" t="s">
        <v>313</v>
      </c>
      <c r="AG1481" s="100" t="s">
        <v>313</v>
      </c>
      <c r="AJ1481" s="100" t="str">
        <f t="shared" si="949"/>
        <v>●</v>
      </c>
      <c r="AK1481" s="100" t="str">
        <f t="shared" si="943"/>
        <v>●</v>
      </c>
      <c r="AL1481" s="100" t="str">
        <f t="shared" si="959"/>
        <v>●</v>
      </c>
      <c r="AM1481" s="100" t="str">
        <f t="shared" si="945"/>
        <v>●</v>
      </c>
      <c r="AP1481" s="170" t="str">
        <f t="shared" si="950"/>
        <v>●</v>
      </c>
      <c r="AQ1481" s="170" t="str">
        <f t="shared" si="946"/>
        <v>●</v>
      </c>
      <c r="AR1481" s="170" t="str">
        <f t="shared" si="947"/>
        <v>○</v>
      </c>
      <c r="AS1481" s="170" t="str">
        <f t="shared" si="951"/>
        <v>○</v>
      </c>
    </row>
    <row r="1482" spans="2:45" s="100" customFormat="1" ht="14.25" customHeight="1">
      <c r="B1482" s="102" t="s">
        <v>137</v>
      </c>
      <c r="C1482" s="106">
        <v>51</v>
      </c>
      <c r="D1482" s="107">
        <v>65</v>
      </c>
      <c r="E1482" s="107">
        <v>60</v>
      </c>
      <c r="F1482" s="107">
        <v>45</v>
      </c>
      <c r="G1482" s="107">
        <f t="shared" si="953"/>
        <v>82</v>
      </c>
      <c r="H1482" s="107">
        <f t="shared" si="955"/>
        <v>37</v>
      </c>
      <c r="I1482" s="108">
        <f t="shared" si="956"/>
        <v>82.222222222222214</v>
      </c>
      <c r="J1482" s="102"/>
      <c r="K1482" s="114" t="s">
        <v>137</v>
      </c>
      <c r="L1482" s="115" t="s">
        <v>337</v>
      </c>
      <c r="M1482" s="116" t="s">
        <v>337</v>
      </c>
      <c r="N1482" s="116" t="s">
        <v>313</v>
      </c>
      <c r="O1482" s="116" t="s">
        <v>313</v>
      </c>
      <c r="P1482" s="107" t="str">
        <f t="shared" si="954"/>
        <v>-</v>
      </c>
      <c r="Q1482" s="107" t="str">
        <f t="shared" si="957"/>
        <v>-</v>
      </c>
      <c r="R1482" s="108" t="str">
        <f t="shared" si="958"/>
        <v>-</v>
      </c>
      <c r="S1482" s="108"/>
      <c r="W1482" s="100" t="s">
        <v>370</v>
      </c>
      <c r="X1482" s="100">
        <v>39</v>
      </c>
      <c r="Y1482" s="100">
        <v>65</v>
      </c>
      <c r="Z1482" s="100">
        <v>51</v>
      </c>
      <c r="AA1482" s="100">
        <v>65</v>
      </c>
      <c r="AC1482" s="100" t="s">
        <v>370</v>
      </c>
      <c r="AD1482" s="100">
        <v>1</v>
      </c>
      <c r="AE1482" s="100">
        <v>1</v>
      </c>
      <c r="AF1482" s="100" t="s">
        <v>313</v>
      </c>
      <c r="AG1482" s="100" t="s">
        <v>313</v>
      </c>
      <c r="AJ1482" s="100" t="str">
        <f t="shared" si="949"/>
        <v>●</v>
      </c>
      <c r="AK1482" s="100" t="str">
        <f t="shared" si="943"/>
        <v>○</v>
      </c>
      <c r="AL1482" s="100" t="str">
        <f t="shared" si="959"/>
        <v>●</v>
      </c>
      <c r="AM1482" s="100" t="str">
        <f t="shared" si="945"/>
        <v>●</v>
      </c>
      <c r="AP1482" s="170" t="str">
        <f t="shared" si="950"/>
        <v>●</v>
      </c>
      <c r="AQ1482" s="170" t="str">
        <f t="shared" si="946"/>
        <v>●</v>
      </c>
      <c r="AR1482" s="170" t="str">
        <f t="shared" si="947"/>
        <v>○</v>
      </c>
      <c r="AS1482" s="170" t="str">
        <f t="shared" si="951"/>
        <v>○</v>
      </c>
    </row>
    <row r="1483" spans="2:45" s="100" customFormat="1" ht="14.25" customHeight="1">
      <c r="B1483" s="102" t="s">
        <v>138</v>
      </c>
      <c r="C1483" s="106">
        <v>45</v>
      </c>
      <c r="D1483" s="107">
        <v>35</v>
      </c>
      <c r="E1483" s="107">
        <v>55</v>
      </c>
      <c r="F1483" s="107">
        <v>52</v>
      </c>
      <c r="G1483" s="107">
        <f t="shared" si="953"/>
        <v>45</v>
      </c>
      <c r="H1483" s="107">
        <f t="shared" si="955"/>
        <v>-7</v>
      </c>
      <c r="I1483" s="108">
        <f t="shared" si="956"/>
        <v>-13.461538461538462</v>
      </c>
      <c r="J1483" s="102"/>
      <c r="K1483" s="114" t="s">
        <v>138</v>
      </c>
      <c r="L1483" s="115" t="s">
        <v>337</v>
      </c>
      <c r="M1483" s="116" t="s">
        <v>337</v>
      </c>
      <c r="N1483" s="116" t="s">
        <v>313</v>
      </c>
      <c r="O1483" s="116" t="s">
        <v>313</v>
      </c>
      <c r="P1483" s="107" t="str">
        <f t="shared" si="954"/>
        <v>-</v>
      </c>
      <c r="Q1483" s="107" t="str">
        <f t="shared" si="957"/>
        <v>-</v>
      </c>
      <c r="R1483" s="108" t="str">
        <f t="shared" si="958"/>
        <v>-</v>
      </c>
      <c r="S1483" s="108"/>
      <c r="W1483" s="100" t="s">
        <v>371</v>
      </c>
      <c r="X1483" s="100">
        <v>24</v>
      </c>
      <c r="Y1483" s="100">
        <v>22</v>
      </c>
      <c r="Z1483" s="100">
        <v>45</v>
      </c>
      <c r="AA1483" s="100">
        <v>35</v>
      </c>
      <c r="AC1483" s="100" t="s">
        <v>371</v>
      </c>
      <c r="AD1483" s="100" t="s">
        <v>313</v>
      </c>
      <c r="AE1483" s="100">
        <v>1</v>
      </c>
      <c r="AF1483" s="100" t="s">
        <v>313</v>
      </c>
      <c r="AG1483" s="100" t="s">
        <v>313</v>
      </c>
      <c r="AJ1483" s="100" t="str">
        <f t="shared" si="949"/>
        <v>●</v>
      </c>
      <c r="AK1483" s="100" t="str">
        <f t="shared" si="943"/>
        <v>●</v>
      </c>
      <c r="AL1483" s="100" t="str">
        <f t="shared" si="959"/>
        <v>●</v>
      </c>
      <c r="AM1483" s="100" t="str">
        <f t="shared" si="945"/>
        <v>●</v>
      </c>
      <c r="AP1483" s="170" t="str">
        <f t="shared" si="950"/>
        <v>●</v>
      </c>
      <c r="AQ1483" s="170" t="str">
        <f t="shared" si="946"/>
        <v>●</v>
      </c>
      <c r="AR1483" s="170" t="str">
        <f t="shared" si="947"/>
        <v>○</v>
      </c>
      <c r="AS1483" s="170" t="str">
        <f t="shared" si="951"/>
        <v>○</v>
      </c>
    </row>
    <row r="1484" spans="2:45" s="100" customFormat="1" ht="14.25" customHeight="1">
      <c r="B1484" s="102" t="s">
        <v>110</v>
      </c>
      <c r="C1484" s="106">
        <v>21</v>
      </c>
      <c r="D1484" s="107">
        <v>30</v>
      </c>
      <c r="E1484" s="107">
        <v>36</v>
      </c>
      <c r="F1484" s="107">
        <v>47</v>
      </c>
      <c r="G1484" s="107">
        <f t="shared" si="953"/>
        <v>64</v>
      </c>
      <c r="H1484" s="107">
        <f t="shared" si="955"/>
        <v>17</v>
      </c>
      <c r="I1484" s="108">
        <f t="shared" si="956"/>
        <v>36.170212765957451</v>
      </c>
      <c r="J1484" s="102"/>
      <c r="K1484" s="114" t="s">
        <v>110</v>
      </c>
      <c r="L1484" s="115" t="s">
        <v>337</v>
      </c>
      <c r="M1484" s="116" t="s">
        <v>337</v>
      </c>
      <c r="N1484" s="116" t="s">
        <v>313</v>
      </c>
      <c r="O1484" s="116" t="s">
        <v>313</v>
      </c>
      <c r="P1484" s="107" t="str">
        <f t="shared" si="954"/>
        <v>-</v>
      </c>
      <c r="Q1484" s="107" t="str">
        <f t="shared" si="957"/>
        <v>-</v>
      </c>
      <c r="R1484" s="108" t="str">
        <f t="shared" si="958"/>
        <v>-</v>
      </c>
      <c r="S1484" s="108"/>
      <c r="W1484" s="100" t="s">
        <v>378</v>
      </c>
      <c r="X1484" s="100">
        <v>13</v>
      </c>
      <c r="Y1484" s="100">
        <v>18</v>
      </c>
      <c r="Z1484" s="100">
        <v>21</v>
      </c>
      <c r="AA1484" s="100">
        <v>30</v>
      </c>
      <c r="AC1484" s="100" t="s">
        <v>378</v>
      </c>
      <c r="AD1484" s="100" t="s">
        <v>313</v>
      </c>
      <c r="AE1484" s="100" t="s">
        <v>313</v>
      </c>
      <c r="AF1484" s="100" t="s">
        <v>313</v>
      </c>
      <c r="AG1484" s="100" t="s">
        <v>313</v>
      </c>
      <c r="AJ1484" s="100" t="str">
        <f t="shared" si="949"/>
        <v>●</v>
      </c>
      <c r="AK1484" s="100" t="str">
        <f t="shared" si="943"/>
        <v>●</v>
      </c>
      <c r="AL1484" s="100" t="str">
        <f t="shared" si="959"/>
        <v>●</v>
      </c>
      <c r="AM1484" s="100" t="str">
        <f t="shared" si="945"/>
        <v>●</v>
      </c>
      <c r="AP1484" s="170" t="str">
        <f t="shared" si="950"/>
        <v>●</v>
      </c>
      <c r="AQ1484" s="170" t="str">
        <f t="shared" si="946"/>
        <v>●</v>
      </c>
      <c r="AR1484" s="170" t="str">
        <f t="shared" si="947"/>
        <v>○</v>
      </c>
      <c r="AS1484" s="170" t="str">
        <f t="shared" si="951"/>
        <v>○</v>
      </c>
    </row>
    <row r="1485" spans="2:45" s="100" customFormat="1" ht="14.25" customHeight="1">
      <c r="B1485" s="119" t="s">
        <v>111</v>
      </c>
      <c r="C1485" s="120" t="s">
        <v>313</v>
      </c>
      <c r="D1485" s="116" t="s">
        <v>313</v>
      </c>
      <c r="E1485" s="116" t="s">
        <v>313</v>
      </c>
      <c r="F1485" s="116">
        <v>3</v>
      </c>
      <c r="G1485" s="107">
        <f t="shared" si="953"/>
        <v>6</v>
      </c>
      <c r="H1485" s="107"/>
      <c r="I1485" s="108"/>
      <c r="K1485" s="119" t="s">
        <v>111</v>
      </c>
      <c r="L1485" s="120" t="s">
        <v>313</v>
      </c>
      <c r="M1485" s="116" t="s">
        <v>313</v>
      </c>
      <c r="N1485" s="116" t="s">
        <v>313</v>
      </c>
      <c r="O1485" s="116" t="s">
        <v>313</v>
      </c>
      <c r="P1485" s="107" t="str">
        <f t="shared" si="954"/>
        <v>-</v>
      </c>
      <c r="Q1485" s="107"/>
      <c r="R1485" s="108"/>
    </row>
    <row r="1486" spans="2:45" s="100" customFormat="1" ht="14.25" customHeight="1">
      <c r="G1486" s="168"/>
      <c r="P1486" s="168"/>
    </row>
    <row r="1487" spans="2:45" s="100" customFormat="1" ht="14.25" customHeight="1">
      <c r="G1487" s="168"/>
      <c r="P1487" s="168"/>
    </row>
    <row r="1488" spans="2:45" s="99" customFormat="1" ht="14.25" customHeight="1">
      <c r="B1488" s="99" t="s">
        <v>265</v>
      </c>
      <c r="H1488" s="99" t="s">
        <v>805</v>
      </c>
      <c r="I1488" s="380">
        <f>令和2年9月末住基人口!J53</f>
        <v>458</v>
      </c>
      <c r="K1488" s="99" t="str">
        <f>LEFT(K1458,LEN(K1458)-2)&amp;+"男"</f>
        <v>有幌町・男</v>
      </c>
      <c r="Q1488" s="99" t="s">
        <v>805</v>
      </c>
      <c r="R1488" s="380">
        <f>令和2年9月末住基人口!J54</f>
        <v>2</v>
      </c>
      <c r="W1488" s="100"/>
      <c r="X1488" s="100"/>
      <c r="Y1488" s="100"/>
      <c r="Z1488" s="100"/>
      <c r="AA1488" s="100"/>
      <c r="AB1488" s="100"/>
      <c r="AC1488" s="100"/>
      <c r="AD1488" s="100"/>
      <c r="AE1488" s="100"/>
      <c r="AF1488" s="100"/>
      <c r="AG1488" s="100"/>
    </row>
    <row r="1489" spans="2:45" s="100" customFormat="1" ht="14.25" customHeight="1">
      <c r="B1489" s="583" t="s">
        <v>335</v>
      </c>
      <c r="C1489" s="101"/>
      <c r="D1489" s="101"/>
      <c r="E1489" s="101"/>
      <c r="F1489" s="101"/>
      <c r="G1489" s="135"/>
      <c r="H1489" s="131"/>
      <c r="I1489" s="131"/>
      <c r="J1489" s="102"/>
      <c r="K1489" s="583" t="s">
        <v>335</v>
      </c>
      <c r="L1489" s="101"/>
      <c r="M1489" s="101"/>
      <c r="N1489" s="101"/>
      <c r="O1489" s="101"/>
      <c r="P1489" s="135"/>
      <c r="Q1489" s="131"/>
      <c r="R1489" s="131"/>
      <c r="S1489" s="103"/>
    </row>
    <row r="1490" spans="2:45" s="100" customFormat="1" ht="14.25" customHeight="1">
      <c r="B1490" s="584"/>
      <c r="C1490" s="130" t="str">
        <f>$C$4</f>
        <v>平成12年</v>
      </c>
      <c r="D1490" s="130" t="str">
        <f>$D$4</f>
        <v>平成17年</v>
      </c>
      <c r="E1490" s="130" t="str">
        <f>$E$4</f>
        <v>平成22年</v>
      </c>
      <c r="F1490" s="130" t="s">
        <v>410</v>
      </c>
      <c r="G1490" s="130" t="s">
        <v>739</v>
      </c>
      <c r="H1490" s="133" t="str">
        <f>$H$4</f>
        <v>対平成</v>
      </c>
      <c r="I1490" s="134" t="str">
        <f>$I$4</f>
        <v>27年</v>
      </c>
      <c r="J1490" s="102"/>
      <c r="K1490" s="584"/>
      <c r="L1490" s="130" t="str">
        <f>$C$4</f>
        <v>平成12年</v>
      </c>
      <c r="M1490" s="130" t="str">
        <f>$D$4</f>
        <v>平成17年</v>
      </c>
      <c r="N1490" s="130" t="str">
        <f>$E$4</f>
        <v>平成22年</v>
      </c>
      <c r="O1490" s="130" t="s">
        <v>410</v>
      </c>
      <c r="P1490" s="130" t="s">
        <v>739</v>
      </c>
      <c r="Q1490" s="133" t="str">
        <f>$H$4</f>
        <v>対平成</v>
      </c>
      <c r="R1490" s="134" t="str">
        <f>$I$4</f>
        <v>27年</v>
      </c>
      <c r="S1490" s="103"/>
    </row>
    <row r="1491" spans="2:45" s="100" customFormat="1" ht="14.25" customHeight="1">
      <c r="B1491" s="585"/>
      <c r="C1491" s="104"/>
      <c r="D1491" s="104"/>
      <c r="E1491" s="104"/>
      <c r="F1491" s="104"/>
      <c r="G1491" s="104"/>
      <c r="H1491" s="132" t="s">
        <v>88</v>
      </c>
      <c r="I1491" s="133" t="s">
        <v>398</v>
      </c>
      <c r="J1491" s="102"/>
      <c r="K1491" s="585"/>
      <c r="L1491" s="104"/>
      <c r="M1491" s="104"/>
      <c r="N1491" s="104"/>
      <c r="O1491" s="104"/>
      <c r="P1491" s="104"/>
      <c r="Q1491" s="132" t="s">
        <v>88</v>
      </c>
      <c r="R1491" s="133" t="s">
        <v>398</v>
      </c>
      <c r="S1491" s="103"/>
    </row>
    <row r="1492" spans="2:45" s="199" customFormat="1" ht="14.25" customHeight="1">
      <c r="B1492" s="200" t="s">
        <v>90</v>
      </c>
      <c r="C1492" s="198">
        <v>454</v>
      </c>
      <c r="D1492" s="194">
        <v>498</v>
      </c>
      <c r="E1492" s="194">
        <v>466</v>
      </c>
      <c r="F1492" s="194">
        <v>425</v>
      </c>
      <c r="G1492" s="194">
        <f>IF(COUNTIF(G1497:G1515,"x"),"x",IF(SUM(G1497:G1515)=0,"-",SUM(G1497:G1515)))</f>
        <v>442</v>
      </c>
      <c r="H1492" s="193">
        <f t="shared" ref="H1492:H1495" si="960">IF(G1492="x","x",IF(AND(G1492="-",F1492="-"),"-",IF(AND(G1492="-",F1492&gt;0),F1492*-1,IF(AND(G1492&gt;0,F1492="-"),G1492,G1492-F1492))))</f>
        <v>17</v>
      </c>
      <c r="I1492" s="195">
        <f t="shared" ref="I1492:I1495" si="961">IF(H1492="x","x",IF(H1492="-","-",IF(AND(F1492="-",G1492&gt;0),"皆増",IF(AND(F1492&gt;0,G1492="-"),"皆減",H1492/F1492*100))))</f>
        <v>4</v>
      </c>
      <c r="J1492" s="196"/>
      <c r="K1492" s="197" t="s">
        <v>90</v>
      </c>
      <c r="L1492" s="206" t="s">
        <v>313</v>
      </c>
      <c r="M1492" s="205" t="s">
        <v>407</v>
      </c>
      <c r="N1492" s="205" t="s">
        <v>313</v>
      </c>
      <c r="O1492" s="205" t="s">
        <v>313</v>
      </c>
      <c r="P1492" s="194" t="str">
        <f>IF(COUNTIF(P1497:P1515,"x"),"x",IF(SUM(P1497:P1515)=0,"-",SUM(P1497:P1515)))</f>
        <v>-</v>
      </c>
      <c r="Q1492" s="193" t="str">
        <f t="shared" ref="Q1492:Q1495" si="962">IF(P1492="x","x",IF(AND(P1492="-",O1492="-"),"-",IF(AND(P1492="-",O1492&gt;0),O1492*-1,IF(AND(P1492&gt;0,O1492="-"),P1492,P1492-O1492))))</f>
        <v>-</v>
      </c>
      <c r="R1492" s="195" t="str">
        <f t="shared" ref="R1492:R1495" si="963">IF(Q1492="x","x",IF(Q1492="-","-",IF(AND(O1492="-",P1492&gt;0),"皆増",IF(AND(O1492&gt;0,P1492="-"),"皆減",Q1492/O1492*100))))</f>
        <v>-</v>
      </c>
      <c r="S1492" s="195"/>
      <c r="W1492" s="199" t="s">
        <v>373</v>
      </c>
      <c r="X1492" s="199">
        <v>462</v>
      </c>
      <c r="Y1492" s="199">
        <v>387</v>
      </c>
      <c r="Z1492" s="199">
        <v>454</v>
      </c>
      <c r="AA1492" s="199">
        <v>498</v>
      </c>
      <c r="AC1492" s="199" t="s">
        <v>373</v>
      </c>
      <c r="AD1492" s="199">
        <v>1</v>
      </c>
      <c r="AE1492" s="199">
        <v>1</v>
      </c>
      <c r="AF1492" s="199" t="s">
        <v>313</v>
      </c>
      <c r="AG1492" s="199" t="s">
        <v>313</v>
      </c>
      <c r="AJ1492" s="199" t="str">
        <f>IF(C1492=X1492,"○","●")</f>
        <v>●</v>
      </c>
      <c r="AK1492" s="199" t="str">
        <f t="shared" ref="AK1492:AK1514" si="964">IF(D1492=Y1492,"○","●")</f>
        <v>●</v>
      </c>
      <c r="AL1492" s="199" t="str">
        <f t="shared" ref="AL1492:AL1493" si="965">IF(E1492=Z1492,"○","●")</f>
        <v>●</v>
      </c>
      <c r="AM1492" s="199" t="str">
        <f t="shared" ref="AM1492:AM1514" si="966">IF(F1492=AA1492,"○","●")</f>
        <v>●</v>
      </c>
      <c r="AP1492" s="204" t="str">
        <f>IF(L1492=AD1492,"○","●")</f>
        <v>●</v>
      </c>
      <c r="AQ1492" s="204" t="str">
        <f t="shared" ref="AQ1492:AQ1514" si="967">IF(M1492=AE1492,"○","●")</f>
        <v>●</v>
      </c>
      <c r="AR1492" s="199" t="str">
        <f t="shared" ref="AR1492:AR1514" si="968">IF(N1492=AF1492,"○","●")</f>
        <v>○</v>
      </c>
      <c r="AS1492" s="204" t="str">
        <f t="shared" ref="AS1492" si="969">IF(O1492=AG1492,"○","●")</f>
        <v>○</v>
      </c>
    </row>
    <row r="1493" spans="2:45" s="100" customFormat="1" ht="14.25" customHeight="1">
      <c r="B1493" s="105" t="s">
        <v>91</v>
      </c>
      <c r="C1493" s="106">
        <v>53</v>
      </c>
      <c r="D1493" s="107">
        <v>63</v>
      </c>
      <c r="E1493" s="107">
        <v>53</v>
      </c>
      <c r="F1493" s="107">
        <v>41</v>
      </c>
      <c r="G1493" s="107">
        <f>IF(COUNTIF(G1497:G1499,"x"),"x",IF(SUM(G1497:G1499)=0,"-",SUM(G1497:G1499)))</f>
        <v>36</v>
      </c>
      <c r="H1493" s="107">
        <f t="shared" si="960"/>
        <v>-5</v>
      </c>
      <c r="I1493" s="108">
        <f t="shared" si="961"/>
        <v>-12.195121951219512</v>
      </c>
      <c r="J1493" s="102"/>
      <c r="K1493" s="109" t="s">
        <v>91</v>
      </c>
      <c r="L1493" s="115" t="s">
        <v>313</v>
      </c>
      <c r="M1493" s="116" t="s">
        <v>337</v>
      </c>
      <c r="N1493" s="116" t="s">
        <v>313</v>
      </c>
      <c r="O1493" s="116" t="s">
        <v>313</v>
      </c>
      <c r="P1493" s="107" t="str">
        <f>IF(COUNTIF(P1497:P1499,"x"),"x",IF(SUM(P1497:P1499)=0,"-",SUM(P1497:P1499)))</f>
        <v>-</v>
      </c>
      <c r="Q1493" s="107" t="str">
        <f t="shared" si="962"/>
        <v>-</v>
      </c>
      <c r="R1493" s="108" t="str">
        <f t="shared" si="963"/>
        <v>-</v>
      </c>
      <c r="S1493" s="108"/>
      <c r="W1493" s="100" t="s">
        <v>374</v>
      </c>
      <c r="X1493" s="100">
        <v>61</v>
      </c>
      <c r="Y1493" s="100">
        <v>37</v>
      </c>
      <c r="Z1493" s="100">
        <v>53</v>
      </c>
      <c r="AA1493" s="100">
        <v>63</v>
      </c>
      <c r="AC1493" s="100" t="s">
        <v>374</v>
      </c>
      <c r="AD1493" s="100" t="s">
        <v>313</v>
      </c>
      <c r="AE1493" s="100" t="s">
        <v>313</v>
      </c>
      <c r="AF1493" s="100" t="s">
        <v>313</v>
      </c>
      <c r="AG1493" s="100" t="s">
        <v>313</v>
      </c>
      <c r="AJ1493" s="100" t="str">
        <f t="shared" ref="AJ1493:AJ1514" si="970">IF(C1493=X1493,"○","●")</f>
        <v>●</v>
      </c>
      <c r="AK1493" s="100" t="str">
        <f t="shared" si="964"/>
        <v>●</v>
      </c>
      <c r="AL1493" s="100" t="str">
        <f t="shared" si="965"/>
        <v>○</v>
      </c>
      <c r="AM1493" s="100" t="str">
        <f t="shared" si="966"/>
        <v>●</v>
      </c>
      <c r="AP1493" s="170" t="str">
        <f t="shared" ref="AP1493:AP1514" si="971">IF(L1493=AD1493,"○","●")</f>
        <v>○</v>
      </c>
      <c r="AQ1493" s="170" t="str">
        <f t="shared" si="967"/>
        <v>●</v>
      </c>
      <c r="AR1493" s="100" t="str">
        <f t="shared" si="968"/>
        <v>○</v>
      </c>
      <c r="AS1493" s="170" t="str">
        <f>IF(O1493=AG1493,"○","●")</f>
        <v>○</v>
      </c>
    </row>
    <row r="1494" spans="2:45" s="100" customFormat="1" ht="14.25" customHeight="1">
      <c r="B1494" s="105" t="s">
        <v>92</v>
      </c>
      <c r="C1494" s="106">
        <v>310</v>
      </c>
      <c r="D1494" s="107">
        <v>338</v>
      </c>
      <c r="E1494" s="107">
        <v>289</v>
      </c>
      <c r="F1494" s="107">
        <v>254</v>
      </c>
      <c r="G1494" s="296">
        <f>IF(COUNTIF(G1500:G1509,"x"),"x",IF(SUM(G1500:G1509)=0,"-",SUM(G1500:G1509)))</f>
        <v>252</v>
      </c>
      <c r="H1494" s="107">
        <f t="shared" si="960"/>
        <v>-2</v>
      </c>
      <c r="I1494" s="108">
        <f t="shared" si="961"/>
        <v>-0.78740157480314954</v>
      </c>
      <c r="J1494" s="102"/>
      <c r="K1494" s="109" t="s">
        <v>92</v>
      </c>
      <c r="L1494" s="115" t="s">
        <v>313</v>
      </c>
      <c r="M1494" s="116" t="s">
        <v>337</v>
      </c>
      <c r="N1494" s="116" t="s">
        <v>313</v>
      </c>
      <c r="O1494" s="116" t="s">
        <v>313</v>
      </c>
      <c r="P1494" s="296" t="str">
        <f>IF(COUNTIF(P1500:P1509,"x"),"x",IF(SUM(P1500:P1509)=0,"-",SUM(P1500:P1509)))</f>
        <v>-</v>
      </c>
      <c r="Q1494" s="107" t="str">
        <f t="shared" si="962"/>
        <v>-</v>
      </c>
      <c r="R1494" s="108" t="str">
        <f t="shared" si="963"/>
        <v>-</v>
      </c>
      <c r="S1494" s="108"/>
      <c r="W1494" s="100" t="s">
        <v>375</v>
      </c>
      <c r="X1494" s="100">
        <v>313</v>
      </c>
      <c r="Y1494" s="100">
        <v>265</v>
      </c>
      <c r="Z1494" s="100">
        <v>310</v>
      </c>
      <c r="AA1494" s="100">
        <v>338</v>
      </c>
      <c r="AC1494" s="100" t="s">
        <v>375</v>
      </c>
      <c r="AD1494" s="100" t="s">
        <v>313</v>
      </c>
      <c r="AE1494" s="100" t="s">
        <v>313</v>
      </c>
      <c r="AF1494" s="100" t="s">
        <v>313</v>
      </c>
      <c r="AG1494" s="100" t="s">
        <v>313</v>
      </c>
      <c r="AJ1494" s="100" t="str">
        <f t="shared" si="970"/>
        <v>●</v>
      </c>
      <c r="AK1494" s="100" t="str">
        <f t="shared" si="964"/>
        <v>●</v>
      </c>
      <c r="AL1494" s="100" t="str">
        <f>IF(E1494=Z1494,"○","●")</f>
        <v>●</v>
      </c>
      <c r="AM1494" s="100" t="str">
        <f t="shared" si="966"/>
        <v>●</v>
      </c>
      <c r="AP1494" s="170" t="str">
        <f t="shared" si="971"/>
        <v>○</v>
      </c>
      <c r="AQ1494" s="170" t="str">
        <f t="shared" si="967"/>
        <v>●</v>
      </c>
      <c r="AR1494" s="100" t="str">
        <f t="shared" si="968"/>
        <v>○</v>
      </c>
      <c r="AS1494" s="170" t="str">
        <f t="shared" ref="AS1494:AS1514" si="972">IF(O1494=AG1494,"○","●")</f>
        <v>○</v>
      </c>
    </row>
    <row r="1495" spans="2:45" s="100" customFormat="1" ht="14.25" customHeight="1">
      <c r="B1495" s="105" t="s">
        <v>93</v>
      </c>
      <c r="C1495" s="106">
        <v>91</v>
      </c>
      <c r="D1495" s="107">
        <v>97</v>
      </c>
      <c r="E1495" s="107">
        <v>124</v>
      </c>
      <c r="F1495" s="107">
        <v>128</v>
      </c>
      <c r="G1495" s="107">
        <f>IF(COUNTIF(G1510:G1514,"x"),"x",IF(SUM(G1510,G1514)=0,"-",SUM(G1510:G1514)))</f>
        <v>151</v>
      </c>
      <c r="H1495" s="107">
        <f t="shared" si="960"/>
        <v>23</v>
      </c>
      <c r="I1495" s="108">
        <f t="shared" si="961"/>
        <v>17.96875</v>
      </c>
      <c r="J1495" s="102"/>
      <c r="K1495" s="109" t="s">
        <v>93</v>
      </c>
      <c r="L1495" s="115" t="s">
        <v>313</v>
      </c>
      <c r="M1495" s="116" t="s">
        <v>337</v>
      </c>
      <c r="N1495" s="116" t="s">
        <v>313</v>
      </c>
      <c r="O1495" s="116" t="s">
        <v>313</v>
      </c>
      <c r="P1495" s="107" t="str">
        <f>IF(COUNTIF(P1510:P1514,"x"),"x",IF(SUM(P1510,P1514)=0,"-",SUM(P1510:P1514)))</f>
        <v>-</v>
      </c>
      <c r="Q1495" s="107" t="str">
        <f t="shared" si="962"/>
        <v>-</v>
      </c>
      <c r="R1495" s="108" t="str">
        <f t="shared" si="963"/>
        <v>-</v>
      </c>
      <c r="S1495" s="108"/>
      <c r="W1495" s="100" t="s">
        <v>376</v>
      </c>
      <c r="X1495" s="100">
        <v>88</v>
      </c>
      <c r="Y1495" s="100">
        <v>85</v>
      </c>
      <c r="Z1495" s="100">
        <v>91</v>
      </c>
      <c r="AA1495" s="100">
        <v>97</v>
      </c>
      <c r="AC1495" s="100" t="s">
        <v>376</v>
      </c>
      <c r="AD1495" s="100">
        <v>1</v>
      </c>
      <c r="AE1495" s="100">
        <v>1</v>
      </c>
      <c r="AF1495" s="100" t="s">
        <v>313</v>
      </c>
      <c r="AG1495" s="100" t="s">
        <v>313</v>
      </c>
      <c r="AJ1495" s="100" t="str">
        <f t="shared" si="970"/>
        <v>●</v>
      </c>
      <c r="AK1495" s="100" t="str">
        <f t="shared" si="964"/>
        <v>●</v>
      </c>
      <c r="AL1495" s="100" t="str">
        <f t="shared" ref="AL1495:AL1504" si="973">IF(E1495=Z1495,"○","●")</f>
        <v>●</v>
      </c>
      <c r="AM1495" s="100" t="str">
        <f t="shared" si="966"/>
        <v>●</v>
      </c>
      <c r="AP1495" s="170" t="str">
        <f t="shared" si="971"/>
        <v>●</v>
      </c>
      <c r="AQ1495" s="170" t="str">
        <f t="shared" si="967"/>
        <v>●</v>
      </c>
      <c r="AR1495" s="100" t="str">
        <f t="shared" si="968"/>
        <v>○</v>
      </c>
      <c r="AS1495" s="170" t="str">
        <f t="shared" si="972"/>
        <v>○</v>
      </c>
    </row>
    <row r="1496" spans="2:45" s="100" customFormat="1" ht="14.25" customHeight="1">
      <c r="B1496" s="102"/>
      <c r="C1496" s="106"/>
      <c r="D1496" s="112"/>
      <c r="E1496" s="112"/>
      <c r="F1496" s="112"/>
      <c r="G1496" s="112"/>
      <c r="H1496" s="112"/>
      <c r="I1496" s="113"/>
      <c r="J1496" s="102"/>
      <c r="K1496" s="114"/>
      <c r="L1496" s="115"/>
      <c r="M1496" s="124"/>
      <c r="N1496" s="124"/>
      <c r="O1496" s="124"/>
      <c r="P1496" s="124"/>
      <c r="Q1496" s="124"/>
      <c r="R1496" s="125"/>
      <c r="S1496" s="113"/>
      <c r="AJ1496" s="100" t="str">
        <f t="shared" si="970"/>
        <v>○</v>
      </c>
      <c r="AK1496" s="100" t="str">
        <f t="shared" si="964"/>
        <v>○</v>
      </c>
      <c r="AL1496" s="100" t="str">
        <f t="shared" si="973"/>
        <v>○</v>
      </c>
      <c r="AM1496" s="100" t="str">
        <f t="shared" si="966"/>
        <v>○</v>
      </c>
      <c r="AP1496" s="100" t="str">
        <f t="shared" si="971"/>
        <v>○</v>
      </c>
      <c r="AQ1496" s="100" t="str">
        <f t="shared" si="967"/>
        <v>○</v>
      </c>
      <c r="AR1496" s="100" t="str">
        <f t="shared" si="968"/>
        <v>○</v>
      </c>
      <c r="AS1496" s="100" t="str">
        <f t="shared" si="972"/>
        <v>○</v>
      </c>
    </row>
    <row r="1497" spans="2:45" s="100" customFormat="1" ht="14.25" customHeight="1">
      <c r="B1497" s="102" t="s">
        <v>94</v>
      </c>
      <c r="C1497" s="106">
        <v>12</v>
      </c>
      <c r="D1497" s="107">
        <v>22</v>
      </c>
      <c r="E1497" s="107">
        <v>18</v>
      </c>
      <c r="F1497" s="107">
        <v>11</v>
      </c>
      <c r="G1497" s="107">
        <f>第2表01元データ!AJ40</f>
        <v>16</v>
      </c>
      <c r="H1497" s="107">
        <f t="shared" ref="H1497:H1514" si="974">IF(G1497="x","x",IF(AND(G1497="-",F1497="-"),"-",IF(AND(G1497="-",F1497&gt;0),F1497*-1,IF(AND(G1497&gt;0,F1497="-"),G1497,G1497-F1497))))</f>
        <v>5</v>
      </c>
      <c r="I1497" s="108">
        <f t="shared" ref="I1497:I1514" si="975">IF(H1497="x","x",IF(H1497="-","-",IF(AND(F1497="-",G1497&gt;0),"皆増",IF(AND(F1497&gt;0,G1497="-"),"皆減",H1497/F1497*100))))</f>
        <v>45.454545454545453</v>
      </c>
      <c r="J1497" s="102"/>
      <c r="K1497" s="114" t="s">
        <v>94</v>
      </c>
      <c r="L1497" s="115" t="s">
        <v>313</v>
      </c>
      <c r="M1497" s="116" t="s">
        <v>337</v>
      </c>
      <c r="N1497" s="116" t="s">
        <v>313</v>
      </c>
      <c r="O1497" s="116" t="s">
        <v>313</v>
      </c>
      <c r="P1497" s="107" t="str">
        <f>第2表01元データ!AK40</f>
        <v>-</v>
      </c>
      <c r="Q1497" s="107" t="str">
        <f t="shared" ref="Q1497:Q1514" si="976">IF(P1497="x","x",IF(AND(P1497="-",O1497="-"),"-",IF(AND(P1497="-",O1497&gt;0),O1497*-1,IF(AND(P1497&gt;0,O1497="-"),P1497,P1497-O1497))))</f>
        <v>-</v>
      </c>
      <c r="R1497" s="108" t="str">
        <f t="shared" ref="R1497:R1514" si="977">IF(Q1497="x","x",IF(Q1497="-","-",IF(AND(O1497="-",P1497&gt;0),"皆増",IF(AND(O1497&gt;0,P1497="-"),"皆減",Q1497/O1497*100))))</f>
        <v>-</v>
      </c>
      <c r="S1497" s="108"/>
      <c r="T1497" s="100">
        <v>101</v>
      </c>
      <c r="W1497" s="100" t="s">
        <v>377</v>
      </c>
      <c r="X1497" s="100">
        <v>9</v>
      </c>
      <c r="Y1497" s="100">
        <v>11</v>
      </c>
      <c r="Z1497" s="100">
        <v>12</v>
      </c>
      <c r="AA1497" s="100">
        <v>22</v>
      </c>
      <c r="AC1497" s="100" t="s">
        <v>377</v>
      </c>
      <c r="AD1497" s="100" t="s">
        <v>313</v>
      </c>
      <c r="AE1497" s="100" t="s">
        <v>313</v>
      </c>
      <c r="AF1497" s="100" t="s">
        <v>313</v>
      </c>
      <c r="AG1497" s="100" t="s">
        <v>313</v>
      </c>
      <c r="AJ1497" s="100" t="str">
        <f t="shared" si="970"/>
        <v>●</v>
      </c>
      <c r="AK1497" s="100" t="str">
        <f t="shared" si="964"/>
        <v>●</v>
      </c>
      <c r="AL1497" s="100" t="str">
        <f t="shared" si="973"/>
        <v>●</v>
      </c>
      <c r="AM1497" s="100" t="str">
        <f t="shared" si="966"/>
        <v>●</v>
      </c>
      <c r="AP1497" s="170" t="str">
        <f t="shared" si="971"/>
        <v>○</v>
      </c>
      <c r="AQ1497" s="170" t="str">
        <f t="shared" si="967"/>
        <v>●</v>
      </c>
      <c r="AR1497" s="100" t="str">
        <f t="shared" si="968"/>
        <v>○</v>
      </c>
      <c r="AS1497" s="170" t="str">
        <f t="shared" si="972"/>
        <v>○</v>
      </c>
    </row>
    <row r="1498" spans="2:45" s="100" customFormat="1" ht="14.25" customHeight="1">
      <c r="B1498" s="102" t="s">
        <v>123</v>
      </c>
      <c r="C1498" s="106">
        <v>22</v>
      </c>
      <c r="D1498" s="107">
        <v>18</v>
      </c>
      <c r="E1498" s="107">
        <v>18</v>
      </c>
      <c r="F1498" s="107">
        <v>14</v>
      </c>
      <c r="G1498" s="107">
        <f>第2表01元データ!AJ41</f>
        <v>8</v>
      </c>
      <c r="H1498" s="107">
        <f t="shared" si="974"/>
        <v>-6</v>
      </c>
      <c r="I1498" s="108">
        <f t="shared" si="975"/>
        <v>-42.857142857142854</v>
      </c>
      <c r="J1498" s="102"/>
      <c r="K1498" s="114" t="s">
        <v>123</v>
      </c>
      <c r="L1498" s="115" t="s">
        <v>313</v>
      </c>
      <c r="M1498" s="116" t="s">
        <v>337</v>
      </c>
      <c r="N1498" s="116" t="s">
        <v>313</v>
      </c>
      <c r="O1498" s="116" t="s">
        <v>313</v>
      </c>
      <c r="P1498" s="107" t="str">
        <f>第2表01元データ!AK41</f>
        <v>-</v>
      </c>
      <c r="Q1498" s="107" t="str">
        <f t="shared" si="976"/>
        <v>-</v>
      </c>
      <c r="R1498" s="108" t="str">
        <f t="shared" si="977"/>
        <v>-</v>
      </c>
      <c r="S1498" s="108"/>
      <c r="T1498" s="100">
        <v>102</v>
      </c>
      <c r="W1498" s="100" t="s">
        <v>356</v>
      </c>
      <c r="X1498" s="100">
        <v>12</v>
      </c>
      <c r="Y1498" s="100">
        <v>12</v>
      </c>
      <c r="Z1498" s="100">
        <v>22</v>
      </c>
      <c r="AA1498" s="100">
        <v>18</v>
      </c>
      <c r="AC1498" s="100" t="s">
        <v>356</v>
      </c>
      <c r="AD1498" s="100" t="s">
        <v>313</v>
      </c>
      <c r="AE1498" s="100" t="s">
        <v>313</v>
      </c>
      <c r="AF1498" s="100" t="s">
        <v>313</v>
      </c>
      <c r="AG1498" s="100" t="s">
        <v>313</v>
      </c>
      <c r="AJ1498" s="100" t="str">
        <f t="shared" si="970"/>
        <v>●</v>
      </c>
      <c r="AK1498" s="100" t="str">
        <f t="shared" si="964"/>
        <v>●</v>
      </c>
      <c r="AL1498" s="100" t="str">
        <f t="shared" si="973"/>
        <v>●</v>
      </c>
      <c r="AM1498" s="100" t="str">
        <f t="shared" si="966"/>
        <v>●</v>
      </c>
      <c r="AP1498" s="170" t="str">
        <f t="shared" si="971"/>
        <v>○</v>
      </c>
      <c r="AQ1498" s="170" t="str">
        <f t="shared" si="967"/>
        <v>●</v>
      </c>
      <c r="AR1498" s="100" t="str">
        <f t="shared" si="968"/>
        <v>○</v>
      </c>
      <c r="AS1498" s="170" t="str">
        <f t="shared" si="972"/>
        <v>○</v>
      </c>
    </row>
    <row r="1499" spans="2:45" s="100" customFormat="1" ht="14.25" customHeight="1">
      <c r="B1499" s="102" t="s">
        <v>124</v>
      </c>
      <c r="C1499" s="106">
        <v>19</v>
      </c>
      <c r="D1499" s="107">
        <v>23</v>
      </c>
      <c r="E1499" s="107">
        <v>17</v>
      </c>
      <c r="F1499" s="107">
        <v>16</v>
      </c>
      <c r="G1499" s="107">
        <f>第2表01元データ!AJ42</f>
        <v>12</v>
      </c>
      <c r="H1499" s="107">
        <f t="shared" si="974"/>
        <v>-4</v>
      </c>
      <c r="I1499" s="108">
        <f t="shared" si="975"/>
        <v>-25</v>
      </c>
      <c r="J1499" s="102"/>
      <c r="K1499" s="114" t="s">
        <v>124</v>
      </c>
      <c r="L1499" s="115" t="s">
        <v>313</v>
      </c>
      <c r="M1499" s="116" t="s">
        <v>337</v>
      </c>
      <c r="N1499" s="116" t="s">
        <v>313</v>
      </c>
      <c r="O1499" s="116" t="s">
        <v>313</v>
      </c>
      <c r="P1499" s="107" t="str">
        <f>第2表01元データ!AK42</f>
        <v>-</v>
      </c>
      <c r="Q1499" s="107" t="str">
        <f t="shared" si="976"/>
        <v>-</v>
      </c>
      <c r="R1499" s="108" t="str">
        <f t="shared" si="977"/>
        <v>-</v>
      </c>
      <c r="S1499" s="108"/>
      <c r="T1499" s="100">
        <v>103</v>
      </c>
      <c r="W1499" s="100" t="s">
        <v>357</v>
      </c>
      <c r="X1499" s="100">
        <v>40</v>
      </c>
      <c r="Y1499" s="100">
        <v>14</v>
      </c>
      <c r="Z1499" s="100">
        <v>19</v>
      </c>
      <c r="AA1499" s="100">
        <v>23</v>
      </c>
      <c r="AC1499" s="100" t="s">
        <v>357</v>
      </c>
      <c r="AD1499" s="100" t="s">
        <v>313</v>
      </c>
      <c r="AE1499" s="100" t="s">
        <v>313</v>
      </c>
      <c r="AF1499" s="100" t="s">
        <v>313</v>
      </c>
      <c r="AG1499" s="100" t="s">
        <v>313</v>
      </c>
      <c r="AJ1499" s="100" t="str">
        <f t="shared" si="970"/>
        <v>●</v>
      </c>
      <c r="AK1499" s="100" t="str">
        <f t="shared" si="964"/>
        <v>●</v>
      </c>
      <c r="AL1499" s="100" t="str">
        <f t="shared" si="973"/>
        <v>●</v>
      </c>
      <c r="AM1499" s="100" t="str">
        <f t="shared" si="966"/>
        <v>●</v>
      </c>
      <c r="AP1499" s="170" t="str">
        <f t="shared" si="971"/>
        <v>○</v>
      </c>
      <c r="AQ1499" s="170" t="str">
        <f t="shared" si="967"/>
        <v>●</v>
      </c>
      <c r="AR1499" s="100" t="str">
        <f t="shared" si="968"/>
        <v>○</v>
      </c>
      <c r="AS1499" s="170" t="str">
        <f t="shared" si="972"/>
        <v>○</v>
      </c>
    </row>
    <row r="1500" spans="2:45" s="100" customFormat="1" ht="14.25" customHeight="1">
      <c r="B1500" s="102" t="s">
        <v>125</v>
      </c>
      <c r="C1500" s="106">
        <v>18</v>
      </c>
      <c r="D1500" s="107">
        <v>19</v>
      </c>
      <c r="E1500" s="107">
        <v>21</v>
      </c>
      <c r="F1500" s="107">
        <v>13</v>
      </c>
      <c r="G1500" s="107">
        <f>第2表01元データ!AJ43</f>
        <v>14</v>
      </c>
      <c r="H1500" s="107">
        <f t="shared" si="974"/>
        <v>1</v>
      </c>
      <c r="I1500" s="108">
        <f t="shared" si="975"/>
        <v>7.6923076923076925</v>
      </c>
      <c r="J1500" s="102"/>
      <c r="K1500" s="114" t="s">
        <v>125</v>
      </c>
      <c r="L1500" s="115" t="s">
        <v>313</v>
      </c>
      <c r="M1500" s="116" t="s">
        <v>337</v>
      </c>
      <c r="N1500" s="116" t="s">
        <v>313</v>
      </c>
      <c r="O1500" s="116" t="s">
        <v>313</v>
      </c>
      <c r="P1500" s="107" t="str">
        <f>第2表01元データ!AK43</f>
        <v>-</v>
      </c>
      <c r="Q1500" s="107" t="str">
        <f t="shared" si="976"/>
        <v>-</v>
      </c>
      <c r="R1500" s="108" t="str">
        <f t="shared" si="977"/>
        <v>-</v>
      </c>
      <c r="S1500" s="108"/>
      <c r="T1500" s="100">
        <v>104</v>
      </c>
      <c r="W1500" s="100" t="s">
        <v>358</v>
      </c>
      <c r="X1500" s="100">
        <v>48</v>
      </c>
      <c r="Y1500" s="100">
        <v>36</v>
      </c>
      <c r="Z1500" s="100">
        <v>18</v>
      </c>
      <c r="AA1500" s="100">
        <v>19</v>
      </c>
      <c r="AC1500" s="100" t="s">
        <v>358</v>
      </c>
      <c r="AD1500" s="100" t="s">
        <v>313</v>
      </c>
      <c r="AE1500" s="100" t="s">
        <v>313</v>
      </c>
      <c r="AF1500" s="100" t="s">
        <v>313</v>
      </c>
      <c r="AG1500" s="100" t="s">
        <v>313</v>
      </c>
      <c r="AJ1500" s="100" t="str">
        <f t="shared" si="970"/>
        <v>●</v>
      </c>
      <c r="AK1500" s="100" t="str">
        <f t="shared" si="964"/>
        <v>●</v>
      </c>
      <c r="AL1500" s="100" t="str">
        <f t="shared" si="973"/>
        <v>●</v>
      </c>
      <c r="AM1500" s="100" t="str">
        <f t="shared" si="966"/>
        <v>●</v>
      </c>
      <c r="AP1500" s="170" t="str">
        <f t="shared" si="971"/>
        <v>○</v>
      </c>
      <c r="AQ1500" s="170" t="str">
        <f t="shared" si="967"/>
        <v>●</v>
      </c>
      <c r="AR1500" s="100" t="str">
        <f t="shared" si="968"/>
        <v>○</v>
      </c>
      <c r="AS1500" s="170" t="str">
        <f t="shared" si="972"/>
        <v>○</v>
      </c>
    </row>
    <row r="1501" spans="2:45" s="100" customFormat="1" ht="14.25" customHeight="1">
      <c r="B1501" s="102" t="s">
        <v>126</v>
      </c>
      <c r="C1501" s="106">
        <v>25</v>
      </c>
      <c r="D1501" s="107">
        <v>20</v>
      </c>
      <c r="E1501" s="107">
        <v>22</v>
      </c>
      <c r="F1501" s="107">
        <v>20</v>
      </c>
      <c r="G1501" s="107">
        <f>第2表01元データ!AJ44</f>
        <v>14</v>
      </c>
      <c r="H1501" s="107">
        <f t="shared" si="974"/>
        <v>-6</v>
      </c>
      <c r="I1501" s="108">
        <f t="shared" si="975"/>
        <v>-30</v>
      </c>
      <c r="J1501" s="102"/>
      <c r="K1501" s="114" t="s">
        <v>126</v>
      </c>
      <c r="L1501" s="115" t="s">
        <v>313</v>
      </c>
      <c r="M1501" s="116" t="s">
        <v>337</v>
      </c>
      <c r="N1501" s="116" t="s">
        <v>313</v>
      </c>
      <c r="O1501" s="116" t="s">
        <v>313</v>
      </c>
      <c r="P1501" s="107" t="str">
        <f>第2表01元データ!AK44</f>
        <v>-</v>
      </c>
      <c r="Q1501" s="107" t="str">
        <f t="shared" si="976"/>
        <v>-</v>
      </c>
      <c r="R1501" s="108" t="str">
        <f t="shared" si="977"/>
        <v>-</v>
      </c>
      <c r="S1501" s="108"/>
      <c r="T1501" s="100">
        <v>105</v>
      </c>
      <c r="W1501" s="100" t="s">
        <v>359</v>
      </c>
      <c r="X1501" s="100">
        <v>21</v>
      </c>
      <c r="Y1501" s="100">
        <v>33</v>
      </c>
      <c r="Z1501" s="100">
        <v>25</v>
      </c>
      <c r="AA1501" s="100">
        <v>20</v>
      </c>
      <c r="AC1501" s="100" t="s">
        <v>359</v>
      </c>
      <c r="AD1501" s="100" t="s">
        <v>313</v>
      </c>
      <c r="AE1501" s="100" t="s">
        <v>313</v>
      </c>
      <c r="AF1501" s="100" t="s">
        <v>313</v>
      </c>
      <c r="AG1501" s="100" t="s">
        <v>313</v>
      </c>
      <c r="AJ1501" s="100" t="str">
        <f t="shared" si="970"/>
        <v>●</v>
      </c>
      <c r="AK1501" s="100" t="str">
        <f t="shared" si="964"/>
        <v>●</v>
      </c>
      <c r="AL1501" s="100" t="str">
        <f t="shared" si="973"/>
        <v>●</v>
      </c>
      <c r="AM1501" s="100" t="str">
        <f t="shared" si="966"/>
        <v>○</v>
      </c>
      <c r="AP1501" s="170" t="str">
        <f t="shared" si="971"/>
        <v>○</v>
      </c>
      <c r="AQ1501" s="170" t="str">
        <f t="shared" si="967"/>
        <v>●</v>
      </c>
      <c r="AR1501" s="100" t="str">
        <f t="shared" si="968"/>
        <v>○</v>
      </c>
      <c r="AS1501" s="170" t="str">
        <f t="shared" si="972"/>
        <v>○</v>
      </c>
    </row>
    <row r="1502" spans="2:45" s="100" customFormat="1" ht="14.25" customHeight="1">
      <c r="B1502" s="102" t="s">
        <v>127</v>
      </c>
      <c r="C1502" s="106">
        <v>38</v>
      </c>
      <c r="D1502" s="107">
        <v>31</v>
      </c>
      <c r="E1502" s="107">
        <v>13</v>
      </c>
      <c r="F1502" s="107">
        <v>14</v>
      </c>
      <c r="G1502" s="107">
        <f>第2表01元データ!AJ45</f>
        <v>24</v>
      </c>
      <c r="H1502" s="107">
        <f t="shared" si="974"/>
        <v>10</v>
      </c>
      <c r="I1502" s="108">
        <f t="shared" si="975"/>
        <v>71.428571428571431</v>
      </c>
      <c r="J1502" s="102"/>
      <c r="K1502" s="114" t="s">
        <v>127</v>
      </c>
      <c r="L1502" s="115" t="s">
        <v>313</v>
      </c>
      <c r="M1502" s="116" t="s">
        <v>337</v>
      </c>
      <c r="N1502" s="116" t="s">
        <v>313</v>
      </c>
      <c r="O1502" s="116" t="s">
        <v>313</v>
      </c>
      <c r="P1502" s="107" t="str">
        <f>第2表01元データ!AK45</f>
        <v>-</v>
      </c>
      <c r="Q1502" s="107" t="str">
        <f t="shared" si="976"/>
        <v>-</v>
      </c>
      <c r="R1502" s="108" t="str">
        <f t="shared" si="977"/>
        <v>-</v>
      </c>
      <c r="S1502" s="108"/>
      <c r="T1502" s="100">
        <v>106</v>
      </c>
      <c r="W1502" s="100" t="s">
        <v>360</v>
      </c>
      <c r="X1502" s="100">
        <v>18</v>
      </c>
      <c r="Y1502" s="100">
        <v>14</v>
      </c>
      <c r="Z1502" s="100">
        <v>38</v>
      </c>
      <c r="AA1502" s="100">
        <v>31</v>
      </c>
      <c r="AC1502" s="100" t="s">
        <v>360</v>
      </c>
      <c r="AD1502" s="100" t="s">
        <v>313</v>
      </c>
      <c r="AE1502" s="100" t="s">
        <v>313</v>
      </c>
      <c r="AF1502" s="100" t="s">
        <v>313</v>
      </c>
      <c r="AG1502" s="100" t="s">
        <v>313</v>
      </c>
      <c r="AJ1502" s="100" t="str">
        <f t="shared" si="970"/>
        <v>●</v>
      </c>
      <c r="AK1502" s="100" t="str">
        <f t="shared" si="964"/>
        <v>●</v>
      </c>
      <c r="AL1502" s="100" t="str">
        <f t="shared" si="973"/>
        <v>●</v>
      </c>
      <c r="AM1502" s="100" t="str">
        <f t="shared" si="966"/>
        <v>●</v>
      </c>
      <c r="AP1502" s="170" t="str">
        <f t="shared" si="971"/>
        <v>○</v>
      </c>
      <c r="AQ1502" s="170" t="str">
        <f t="shared" si="967"/>
        <v>●</v>
      </c>
      <c r="AR1502" s="100" t="str">
        <f t="shared" si="968"/>
        <v>○</v>
      </c>
      <c r="AS1502" s="170" t="str">
        <f t="shared" si="972"/>
        <v>○</v>
      </c>
    </row>
    <row r="1503" spans="2:45" s="100" customFormat="1" ht="14.25" customHeight="1">
      <c r="B1503" s="102" t="s">
        <v>128</v>
      </c>
      <c r="C1503" s="106">
        <v>24</v>
      </c>
      <c r="D1503" s="107">
        <v>37</v>
      </c>
      <c r="E1503" s="107">
        <v>18</v>
      </c>
      <c r="F1503" s="107">
        <v>16</v>
      </c>
      <c r="G1503" s="107">
        <f>第2表01元データ!AJ46</f>
        <v>33</v>
      </c>
      <c r="H1503" s="107">
        <f t="shared" si="974"/>
        <v>17</v>
      </c>
      <c r="I1503" s="108">
        <f t="shared" si="975"/>
        <v>106.25</v>
      </c>
      <c r="J1503" s="102"/>
      <c r="K1503" s="114" t="s">
        <v>128</v>
      </c>
      <c r="L1503" s="115" t="s">
        <v>313</v>
      </c>
      <c r="M1503" s="116" t="s">
        <v>337</v>
      </c>
      <c r="N1503" s="116" t="s">
        <v>313</v>
      </c>
      <c r="O1503" s="116" t="s">
        <v>313</v>
      </c>
      <c r="P1503" s="107" t="str">
        <f>第2表01元データ!AK46</f>
        <v>-</v>
      </c>
      <c r="Q1503" s="107" t="str">
        <f t="shared" si="976"/>
        <v>-</v>
      </c>
      <c r="R1503" s="108" t="str">
        <f t="shared" si="977"/>
        <v>-</v>
      </c>
      <c r="S1503" s="108"/>
      <c r="T1503" s="100">
        <v>107</v>
      </c>
      <c r="W1503" s="100" t="s">
        <v>361</v>
      </c>
      <c r="X1503" s="100">
        <v>18</v>
      </c>
      <c r="Y1503" s="100">
        <v>14</v>
      </c>
      <c r="Z1503" s="100">
        <v>24</v>
      </c>
      <c r="AA1503" s="100">
        <v>37</v>
      </c>
      <c r="AC1503" s="100" t="s">
        <v>361</v>
      </c>
      <c r="AD1503" s="100" t="s">
        <v>313</v>
      </c>
      <c r="AE1503" s="100" t="s">
        <v>313</v>
      </c>
      <c r="AF1503" s="100" t="s">
        <v>313</v>
      </c>
      <c r="AG1503" s="100" t="s">
        <v>313</v>
      </c>
      <c r="AJ1503" s="100" t="str">
        <f t="shared" si="970"/>
        <v>●</v>
      </c>
      <c r="AK1503" s="100" t="str">
        <f t="shared" si="964"/>
        <v>●</v>
      </c>
      <c r="AL1503" s="100" t="str">
        <f t="shared" si="973"/>
        <v>●</v>
      </c>
      <c r="AM1503" s="100" t="str">
        <f t="shared" si="966"/>
        <v>●</v>
      </c>
      <c r="AP1503" s="170" t="str">
        <f t="shared" si="971"/>
        <v>○</v>
      </c>
      <c r="AQ1503" s="170" t="str">
        <f t="shared" si="967"/>
        <v>●</v>
      </c>
      <c r="AR1503" s="100" t="str">
        <f t="shared" si="968"/>
        <v>○</v>
      </c>
      <c r="AS1503" s="170" t="str">
        <f t="shared" si="972"/>
        <v>○</v>
      </c>
    </row>
    <row r="1504" spans="2:45" s="100" customFormat="1" ht="14.25" customHeight="1">
      <c r="B1504" s="102" t="s">
        <v>129</v>
      </c>
      <c r="C1504" s="106">
        <v>22</v>
      </c>
      <c r="D1504" s="107">
        <v>38</v>
      </c>
      <c r="E1504" s="107">
        <v>40</v>
      </c>
      <c r="F1504" s="107">
        <v>15</v>
      </c>
      <c r="G1504" s="107">
        <f>第2表01元データ!AJ47</f>
        <v>13</v>
      </c>
      <c r="H1504" s="107">
        <f t="shared" si="974"/>
        <v>-2</v>
      </c>
      <c r="I1504" s="108">
        <f t="shared" si="975"/>
        <v>-13.333333333333334</v>
      </c>
      <c r="J1504" s="102"/>
      <c r="K1504" s="114" t="s">
        <v>129</v>
      </c>
      <c r="L1504" s="115" t="s">
        <v>313</v>
      </c>
      <c r="M1504" s="116" t="s">
        <v>337</v>
      </c>
      <c r="N1504" s="116" t="s">
        <v>313</v>
      </c>
      <c r="O1504" s="116" t="s">
        <v>313</v>
      </c>
      <c r="P1504" s="107" t="str">
        <f>第2表01元データ!AK47</f>
        <v>-</v>
      </c>
      <c r="Q1504" s="107" t="str">
        <f t="shared" si="976"/>
        <v>-</v>
      </c>
      <c r="R1504" s="108" t="str">
        <f t="shared" si="977"/>
        <v>-</v>
      </c>
      <c r="S1504" s="108"/>
      <c r="T1504" s="100">
        <v>108</v>
      </c>
      <c r="W1504" s="100" t="s">
        <v>362</v>
      </c>
      <c r="X1504" s="100">
        <v>21</v>
      </c>
      <c r="Y1504" s="100">
        <v>14</v>
      </c>
      <c r="Z1504" s="100">
        <v>22</v>
      </c>
      <c r="AA1504" s="100">
        <v>38</v>
      </c>
      <c r="AC1504" s="100" t="s">
        <v>362</v>
      </c>
      <c r="AD1504" s="100" t="s">
        <v>313</v>
      </c>
      <c r="AE1504" s="100" t="s">
        <v>313</v>
      </c>
      <c r="AF1504" s="100" t="s">
        <v>313</v>
      </c>
      <c r="AG1504" s="100" t="s">
        <v>313</v>
      </c>
      <c r="AJ1504" s="100" t="str">
        <f t="shared" si="970"/>
        <v>●</v>
      </c>
      <c r="AK1504" s="100" t="str">
        <f t="shared" si="964"/>
        <v>●</v>
      </c>
      <c r="AL1504" s="100" t="str">
        <f t="shared" si="973"/>
        <v>●</v>
      </c>
      <c r="AM1504" s="100" t="str">
        <f t="shared" si="966"/>
        <v>●</v>
      </c>
      <c r="AP1504" s="170" t="str">
        <f t="shared" si="971"/>
        <v>○</v>
      </c>
      <c r="AQ1504" s="170" t="str">
        <f t="shared" si="967"/>
        <v>●</v>
      </c>
      <c r="AR1504" s="100" t="str">
        <f t="shared" si="968"/>
        <v>○</v>
      </c>
      <c r="AS1504" s="170" t="str">
        <f t="shared" si="972"/>
        <v>○</v>
      </c>
    </row>
    <row r="1505" spans="2:45" s="100" customFormat="1" ht="14.25" customHeight="1">
      <c r="B1505" s="102" t="s">
        <v>130</v>
      </c>
      <c r="C1505" s="106">
        <v>26</v>
      </c>
      <c r="D1505" s="107">
        <v>23</v>
      </c>
      <c r="E1505" s="107">
        <v>37</v>
      </c>
      <c r="F1505" s="107">
        <v>35</v>
      </c>
      <c r="G1505" s="107">
        <f>第2表01元データ!AJ48</f>
        <v>18</v>
      </c>
      <c r="H1505" s="107">
        <f t="shared" si="974"/>
        <v>-17</v>
      </c>
      <c r="I1505" s="108">
        <f t="shared" si="975"/>
        <v>-48.571428571428569</v>
      </c>
      <c r="J1505" s="102"/>
      <c r="K1505" s="114" t="s">
        <v>130</v>
      </c>
      <c r="L1505" s="115" t="s">
        <v>313</v>
      </c>
      <c r="M1505" s="116" t="s">
        <v>337</v>
      </c>
      <c r="N1505" s="116" t="s">
        <v>313</v>
      </c>
      <c r="O1505" s="116" t="s">
        <v>313</v>
      </c>
      <c r="P1505" s="107" t="str">
        <f>第2表01元データ!AK48</f>
        <v>-</v>
      </c>
      <c r="Q1505" s="107" t="str">
        <f t="shared" si="976"/>
        <v>-</v>
      </c>
      <c r="R1505" s="108" t="str">
        <f t="shared" si="977"/>
        <v>-</v>
      </c>
      <c r="S1505" s="108"/>
      <c r="T1505" s="100">
        <v>109</v>
      </c>
      <c r="W1505" s="100" t="s">
        <v>363</v>
      </c>
      <c r="X1505" s="100">
        <v>51</v>
      </c>
      <c r="Y1505" s="100">
        <v>21</v>
      </c>
      <c r="Z1505" s="100">
        <v>26</v>
      </c>
      <c r="AA1505" s="100">
        <v>23</v>
      </c>
      <c r="AC1505" s="100" t="s">
        <v>363</v>
      </c>
      <c r="AD1505" s="100" t="s">
        <v>313</v>
      </c>
      <c r="AE1505" s="100" t="s">
        <v>313</v>
      </c>
      <c r="AF1505" s="100" t="s">
        <v>313</v>
      </c>
      <c r="AG1505" s="100" t="s">
        <v>313</v>
      </c>
      <c r="AJ1505" s="100" t="str">
        <f t="shared" si="970"/>
        <v>●</v>
      </c>
      <c r="AK1505" s="100" t="str">
        <f t="shared" si="964"/>
        <v>●</v>
      </c>
      <c r="AL1505" s="100" t="str">
        <f>IF(E1505=Z1505,"○","●")</f>
        <v>●</v>
      </c>
      <c r="AM1505" s="100" t="str">
        <f t="shared" si="966"/>
        <v>●</v>
      </c>
      <c r="AP1505" s="170" t="str">
        <f t="shared" si="971"/>
        <v>○</v>
      </c>
      <c r="AQ1505" s="170" t="str">
        <f t="shared" si="967"/>
        <v>●</v>
      </c>
      <c r="AR1505" s="100" t="str">
        <f t="shared" si="968"/>
        <v>○</v>
      </c>
      <c r="AS1505" s="170" t="str">
        <f t="shared" si="972"/>
        <v>○</v>
      </c>
    </row>
    <row r="1506" spans="2:45" s="100" customFormat="1" ht="14.25" customHeight="1">
      <c r="B1506" s="102" t="s">
        <v>131</v>
      </c>
      <c r="C1506" s="106">
        <v>45</v>
      </c>
      <c r="D1506" s="107">
        <v>28</v>
      </c>
      <c r="E1506" s="107">
        <v>21</v>
      </c>
      <c r="F1506" s="107">
        <v>36</v>
      </c>
      <c r="G1506" s="107">
        <f>第2表01元データ!AJ49</f>
        <v>40</v>
      </c>
      <c r="H1506" s="107">
        <f t="shared" si="974"/>
        <v>4</v>
      </c>
      <c r="I1506" s="108">
        <f t="shared" si="975"/>
        <v>11.111111111111111</v>
      </c>
      <c r="J1506" s="102"/>
      <c r="K1506" s="114" t="s">
        <v>131</v>
      </c>
      <c r="L1506" s="115" t="s">
        <v>313</v>
      </c>
      <c r="M1506" s="116" t="s">
        <v>337</v>
      </c>
      <c r="N1506" s="116" t="s">
        <v>313</v>
      </c>
      <c r="O1506" s="116" t="s">
        <v>313</v>
      </c>
      <c r="P1506" s="107" t="str">
        <f>第2表01元データ!AK49</f>
        <v>-</v>
      </c>
      <c r="Q1506" s="107" t="str">
        <f t="shared" si="976"/>
        <v>-</v>
      </c>
      <c r="R1506" s="108" t="str">
        <f t="shared" si="977"/>
        <v>-</v>
      </c>
      <c r="S1506" s="108"/>
      <c r="T1506" s="100">
        <v>110</v>
      </c>
      <c r="W1506" s="99" t="s">
        <v>364</v>
      </c>
      <c r="X1506" s="99">
        <v>40</v>
      </c>
      <c r="Y1506" s="99">
        <v>46</v>
      </c>
      <c r="Z1506" s="99">
        <v>45</v>
      </c>
      <c r="AA1506" s="99">
        <v>28</v>
      </c>
      <c r="AB1506" s="99"/>
      <c r="AC1506" s="99" t="s">
        <v>364</v>
      </c>
      <c r="AD1506" s="99" t="s">
        <v>313</v>
      </c>
      <c r="AE1506" s="99" t="s">
        <v>313</v>
      </c>
      <c r="AF1506" s="99" t="s">
        <v>313</v>
      </c>
      <c r="AG1506" s="99" t="s">
        <v>313</v>
      </c>
      <c r="AJ1506" s="100" t="str">
        <f t="shared" si="970"/>
        <v>●</v>
      </c>
      <c r="AK1506" s="100" t="str">
        <f t="shared" si="964"/>
        <v>●</v>
      </c>
      <c r="AL1506" s="100" t="str">
        <f t="shared" ref="AL1506:AL1514" si="978">IF(E1506=Z1506,"○","●")</f>
        <v>●</v>
      </c>
      <c r="AM1506" s="100" t="str">
        <f t="shared" si="966"/>
        <v>●</v>
      </c>
      <c r="AP1506" s="170" t="str">
        <f t="shared" si="971"/>
        <v>○</v>
      </c>
      <c r="AQ1506" s="170" t="str">
        <f t="shared" si="967"/>
        <v>●</v>
      </c>
      <c r="AR1506" s="100" t="str">
        <f t="shared" si="968"/>
        <v>○</v>
      </c>
      <c r="AS1506" s="170" t="str">
        <f t="shared" si="972"/>
        <v>○</v>
      </c>
    </row>
    <row r="1507" spans="2:45" s="100" customFormat="1" ht="14.25" customHeight="1">
      <c r="B1507" s="102" t="s">
        <v>132</v>
      </c>
      <c r="C1507" s="106">
        <v>43</v>
      </c>
      <c r="D1507" s="107">
        <v>48</v>
      </c>
      <c r="E1507" s="107">
        <v>29</v>
      </c>
      <c r="F1507" s="107">
        <v>25</v>
      </c>
      <c r="G1507" s="107">
        <f>第2表01元データ!AJ50</f>
        <v>32</v>
      </c>
      <c r="H1507" s="107">
        <f t="shared" si="974"/>
        <v>7</v>
      </c>
      <c r="I1507" s="108">
        <f t="shared" si="975"/>
        <v>28.000000000000004</v>
      </c>
      <c r="J1507" s="102"/>
      <c r="K1507" s="114" t="s">
        <v>132</v>
      </c>
      <c r="L1507" s="115" t="s">
        <v>313</v>
      </c>
      <c r="M1507" s="116" t="s">
        <v>337</v>
      </c>
      <c r="N1507" s="116" t="s">
        <v>313</v>
      </c>
      <c r="O1507" s="116" t="s">
        <v>313</v>
      </c>
      <c r="P1507" s="107" t="str">
        <f>第2表01元データ!AK50</f>
        <v>-</v>
      </c>
      <c r="Q1507" s="107" t="str">
        <f t="shared" si="976"/>
        <v>-</v>
      </c>
      <c r="R1507" s="108" t="str">
        <f t="shared" si="977"/>
        <v>-</v>
      </c>
      <c r="S1507" s="108"/>
      <c r="T1507" s="100">
        <v>111</v>
      </c>
      <c r="W1507" s="100" t="s">
        <v>365</v>
      </c>
      <c r="X1507" s="100">
        <v>29</v>
      </c>
      <c r="Y1507" s="100">
        <v>38</v>
      </c>
      <c r="Z1507" s="100">
        <v>43</v>
      </c>
      <c r="AA1507" s="100">
        <v>48</v>
      </c>
      <c r="AC1507" s="100" t="s">
        <v>365</v>
      </c>
      <c r="AD1507" s="100" t="s">
        <v>313</v>
      </c>
      <c r="AE1507" s="100" t="s">
        <v>313</v>
      </c>
      <c r="AF1507" s="100" t="s">
        <v>313</v>
      </c>
      <c r="AG1507" s="100" t="s">
        <v>313</v>
      </c>
      <c r="AJ1507" s="100" t="str">
        <f t="shared" si="970"/>
        <v>●</v>
      </c>
      <c r="AK1507" s="100" t="str">
        <f t="shared" si="964"/>
        <v>●</v>
      </c>
      <c r="AL1507" s="100" t="str">
        <f t="shared" si="978"/>
        <v>●</v>
      </c>
      <c r="AM1507" s="100" t="str">
        <f t="shared" si="966"/>
        <v>●</v>
      </c>
      <c r="AP1507" s="170" t="str">
        <f t="shared" si="971"/>
        <v>○</v>
      </c>
      <c r="AQ1507" s="170" t="str">
        <f t="shared" si="967"/>
        <v>●</v>
      </c>
      <c r="AR1507" s="100" t="str">
        <f t="shared" si="968"/>
        <v>○</v>
      </c>
      <c r="AS1507" s="170" t="str">
        <f t="shared" si="972"/>
        <v>○</v>
      </c>
    </row>
    <row r="1508" spans="2:45" s="100" customFormat="1" ht="14.25" customHeight="1">
      <c r="B1508" s="102" t="s">
        <v>133</v>
      </c>
      <c r="C1508" s="106">
        <v>39</v>
      </c>
      <c r="D1508" s="107">
        <v>45</v>
      </c>
      <c r="E1508" s="107">
        <v>44</v>
      </c>
      <c r="F1508" s="107">
        <v>26</v>
      </c>
      <c r="G1508" s="107">
        <f>第2表01元データ!AJ51</f>
        <v>26</v>
      </c>
      <c r="H1508" s="107">
        <f t="shared" si="974"/>
        <v>0</v>
      </c>
      <c r="I1508" s="108">
        <f t="shared" si="975"/>
        <v>0</v>
      </c>
      <c r="J1508" s="102"/>
      <c r="K1508" s="114" t="s">
        <v>133</v>
      </c>
      <c r="L1508" s="115" t="s">
        <v>313</v>
      </c>
      <c r="M1508" s="116" t="s">
        <v>337</v>
      </c>
      <c r="N1508" s="116" t="s">
        <v>313</v>
      </c>
      <c r="O1508" s="116" t="s">
        <v>313</v>
      </c>
      <c r="P1508" s="107" t="str">
        <f>第2表01元データ!AK51</f>
        <v>-</v>
      </c>
      <c r="Q1508" s="107" t="str">
        <f t="shared" si="976"/>
        <v>-</v>
      </c>
      <c r="R1508" s="108" t="str">
        <f t="shared" si="977"/>
        <v>-</v>
      </c>
      <c r="S1508" s="108"/>
      <c r="T1508" s="100">
        <v>112</v>
      </c>
      <c r="W1508" s="100" t="s">
        <v>366</v>
      </c>
      <c r="X1508" s="100">
        <v>30</v>
      </c>
      <c r="Y1508" s="100">
        <v>27</v>
      </c>
      <c r="Z1508" s="100">
        <v>39</v>
      </c>
      <c r="AA1508" s="100">
        <v>45</v>
      </c>
      <c r="AC1508" s="100" t="s">
        <v>366</v>
      </c>
      <c r="AD1508" s="100" t="s">
        <v>313</v>
      </c>
      <c r="AE1508" s="100" t="s">
        <v>313</v>
      </c>
      <c r="AF1508" s="100" t="s">
        <v>313</v>
      </c>
      <c r="AG1508" s="100" t="s">
        <v>313</v>
      </c>
      <c r="AJ1508" s="100" t="str">
        <f t="shared" si="970"/>
        <v>●</v>
      </c>
      <c r="AK1508" s="100" t="str">
        <f t="shared" si="964"/>
        <v>●</v>
      </c>
      <c r="AL1508" s="100" t="str">
        <f t="shared" si="978"/>
        <v>●</v>
      </c>
      <c r="AM1508" s="100" t="str">
        <f t="shared" si="966"/>
        <v>●</v>
      </c>
      <c r="AP1508" s="170" t="str">
        <f t="shared" si="971"/>
        <v>○</v>
      </c>
      <c r="AQ1508" s="170" t="str">
        <f t="shared" si="967"/>
        <v>●</v>
      </c>
      <c r="AR1508" s="100" t="str">
        <f t="shared" si="968"/>
        <v>○</v>
      </c>
      <c r="AS1508" s="170" t="str">
        <f t="shared" si="972"/>
        <v>○</v>
      </c>
    </row>
    <row r="1509" spans="2:45" s="100" customFormat="1" ht="14.25" customHeight="1">
      <c r="B1509" s="102" t="s">
        <v>134</v>
      </c>
      <c r="C1509" s="106">
        <v>30</v>
      </c>
      <c r="D1509" s="107">
        <v>49</v>
      </c>
      <c r="E1509" s="107">
        <v>44</v>
      </c>
      <c r="F1509" s="107">
        <v>54</v>
      </c>
      <c r="G1509" s="107">
        <f>第2表01元データ!AJ52</f>
        <v>38</v>
      </c>
      <c r="H1509" s="107">
        <f t="shared" si="974"/>
        <v>-16</v>
      </c>
      <c r="I1509" s="108">
        <f t="shared" si="975"/>
        <v>-29.629629629629626</v>
      </c>
      <c r="J1509" s="102"/>
      <c r="K1509" s="114" t="s">
        <v>134</v>
      </c>
      <c r="L1509" s="115" t="s">
        <v>313</v>
      </c>
      <c r="M1509" s="116" t="s">
        <v>337</v>
      </c>
      <c r="N1509" s="116" t="s">
        <v>313</v>
      </c>
      <c r="O1509" s="116" t="s">
        <v>313</v>
      </c>
      <c r="P1509" s="107" t="str">
        <f>第2表01元データ!AK52</f>
        <v>-</v>
      </c>
      <c r="Q1509" s="107" t="str">
        <f t="shared" si="976"/>
        <v>-</v>
      </c>
      <c r="R1509" s="108" t="str">
        <f t="shared" si="977"/>
        <v>-</v>
      </c>
      <c r="S1509" s="108"/>
      <c r="T1509" s="100">
        <v>113</v>
      </c>
      <c r="W1509" s="100" t="s">
        <v>367</v>
      </c>
      <c r="X1509" s="100">
        <v>37</v>
      </c>
      <c r="Y1509" s="100">
        <v>22</v>
      </c>
      <c r="Z1509" s="100">
        <v>30</v>
      </c>
      <c r="AA1509" s="100">
        <v>49</v>
      </c>
      <c r="AC1509" s="100" t="s">
        <v>367</v>
      </c>
      <c r="AD1509" s="100" t="s">
        <v>313</v>
      </c>
      <c r="AE1509" s="100" t="s">
        <v>313</v>
      </c>
      <c r="AF1509" s="100" t="s">
        <v>313</v>
      </c>
      <c r="AG1509" s="100" t="s">
        <v>313</v>
      </c>
      <c r="AJ1509" s="100" t="str">
        <f t="shared" si="970"/>
        <v>●</v>
      </c>
      <c r="AK1509" s="100" t="str">
        <f t="shared" si="964"/>
        <v>●</v>
      </c>
      <c r="AL1509" s="100" t="str">
        <f t="shared" si="978"/>
        <v>●</v>
      </c>
      <c r="AM1509" s="100" t="str">
        <f t="shared" si="966"/>
        <v>●</v>
      </c>
      <c r="AP1509" s="170" t="str">
        <f t="shared" si="971"/>
        <v>○</v>
      </c>
      <c r="AQ1509" s="170" t="str">
        <f t="shared" si="967"/>
        <v>●</v>
      </c>
      <c r="AR1509" s="100" t="str">
        <f t="shared" si="968"/>
        <v>○</v>
      </c>
      <c r="AS1509" s="170" t="str">
        <f t="shared" si="972"/>
        <v>○</v>
      </c>
    </row>
    <row r="1510" spans="2:45" s="100" customFormat="1" ht="14.25" customHeight="1">
      <c r="B1510" s="102" t="s">
        <v>135</v>
      </c>
      <c r="C1510" s="106">
        <v>24</v>
      </c>
      <c r="D1510" s="107">
        <v>34</v>
      </c>
      <c r="E1510" s="107">
        <v>50</v>
      </c>
      <c r="F1510" s="107">
        <v>41</v>
      </c>
      <c r="G1510" s="107">
        <f>第2表01元データ!AJ53</f>
        <v>47</v>
      </c>
      <c r="H1510" s="107">
        <f t="shared" si="974"/>
        <v>6</v>
      </c>
      <c r="I1510" s="108">
        <f t="shared" si="975"/>
        <v>14.634146341463413</v>
      </c>
      <c r="J1510" s="102"/>
      <c r="K1510" s="114" t="s">
        <v>135</v>
      </c>
      <c r="L1510" s="115" t="s">
        <v>313</v>
      </c>
      <c r="M1510" s="116" t="s">
        <v>337</v>
      </c>
      <c r="N1510" s="116" t="s">
        <v>313</v>
      </c>
      <c r="O1510" s="116" t="s">
        <v>313</v>
      </c>
      <c r="P1510" s="107" t="str">
        <f>第2表01元データ!AK53</f>
        <v>-</v>
      </c>
      <c r="Q1510" s="107" t="str">
        <f t="shared" si="976"/>
        <v>-</v>
      </c>
      <c r="R1510" s="108" t="str">
        <f t="shared" si="977"/>
        <v>-</v>
      </c>
      <c r="S1510" s="108"/>
      <c r="T1510" s="100">
        <v>114</v>
      </c>
      <c r="W1510" s="100" t="s">
        <v>368</v>
      </c>
      <c r="X1510" s="100">
        <v>21</v>
      </c>
      <c r="Y1510" s="100">
        <v>28</v>
      </c>
      <c r="Z1510" s="100">
        <v>24</v>
      </c>
      <c r="AA1510" s="100">
        <v>34</v>
      </c>
      <c r="AC1510" s="100" t="s">
        <v>368</v>
      </c>
      <c r="AD1510" s="100" t="s">
        <v>313</v>
      </c>
      <c r="AE1510" s="100" t="s">
        <v>313</v>
      </c>
      <c r="AF1510" s="100" t="s">
        <v>313</v>
      </c>
      <c r="AG1510" s="100" t="s">
        <v>313</v>
      </c>
      <c r="AJ1510" s="100" t="str">
        <f t="shared" si="970"/>
        <v>●</v>
      </c>
      <c r="AK1510" s="100" t="str">
        <f t="shared" si="964"/>
        <v>●</v>
      </c>
      <c r="AL1510" s="100" t="str">
        <f t="shared" si="978"/>
        <v>●</v>
      </c>
      <c r="AM1510" s="100" t="str">
        <f t="shared" si="966"/>
        <v>●</v>
      </c>
      <c r="AP1510" s="170" t="str">
        <f t="shared" si="971"/>
        <v>○</v>
      </c>
      <c r="AQ1510" s="170" t="str">
        <f t="shared" si="967"/>
        <v>●</v>
      </c>
      <c r="AR1510" s="100" t="str">
        <f t="shared" si="968"/>
        <v>○</v>
      </c>
      <c r="AS1510" s="170" t="str">
        <f t="shared" si="972"/>
        <v>○</v>
      </c>
    </row>
    <row r="1511" spans="2:45" s="100" customFormat="1" ht="14.25" customHeight="1">
      <c r="B1511" s="102" t="s">
        <v>136</v>
      </c>
      <c r="C1511" s="106">
        <v>28</v>
      </c>
      <c r="D1511" s="107">
        <v>21</v>
      </c>
      <c r="E1511" s="107">
        <v>31</v>
      </c>
      <c r="F1511" s="107">
        <v>42</v>
      </c>
      <c r="G1511" s="107">
        <f>第2表01元データ!AJ54</f>
        <v>36</v>
      </c>
      <c r="H1511" s="107">
        <f t="shared" si="974"/>
        <v>-6</v>
      </c>
      <c r="I1511" s="108">
        <f t="shared" si="975"/>
        <v>-14.285714285714285</v>
      </c>
      <c r="J1511" s="102"/>
      <c r="K1511" s="114" t="s">
        <v>136</v>
      </c>
      <c r="L1511" s="115" t="s">
        <v>313</v>
      </c>
      <c r="M1511" s="116" t="s">
        <v>337</v>
      </c>
      <c r="N1511" s="116" t="s">
        <v>313</v>
      </c>
      <c r="O1511" s="116" t="s">
        <v>313</v>
      </c>
      <c r="P1511" s="107" t="str">
        <f>第2表01元データ!AK54</f>
        <v>-</v>
      </c>
      <c r="Q1511" s="107" t="str">
        <f t="shared" si="976"/>
        <v>-</v>
      </c>
      <c r="R1511" s="108" t="str">
        <f t="shared" si="977"/>
        <v>-</v>
      </c>
      <c r="S1511" s="108"/>
      <c r="T1511" s="100">
        <v>115</v>
      </c>
      <c r="W1511" s="100" t="s">
        <v>369</v>
      </c>
      <c r="X1511" s="100">
        <v>35</v>
      </c>
      <c r="Y1511" s="100">
        <v>13</v>
      </c>
      <c r="Z1511" s="100">
        <v>28</v>
      </c>
      <c r="AA1511" s="100">
        <v>21</v>
      </c>
      <c r="AC1511" s="100" t="s">
        <v>369</v>
      </c>
      <c r="AD1511" s="100" t="s">
        <v>313</v>
      </c>
      <c r="AE1511" s="100" t="s">
        <v>313</v>
      </c>
      <c r="AF1511" s="100" t="s">
        <v>313</v>
      </c>
      <c r="AG1511" s="100" t="s">
        <v>313</v>
      </c>
      <c r="AJ1511" s="100" t="str">
        <f t="shared" si="970"/>
        <v>●</v>
      </c>
      <c r="AK1511" s="100" t="str">
        <f t="shared" si="964"/>
        <v>●</v>
      </c>
      <c r="AL1511" s="100" t="str">
        <f t="shared" si="978"/>
        <v>●</v>
      </c>
      <c r="AM1511" s="100" t="str">
        <f t="shared" si="966"/>
        <v>●</v>
      </c>
      <c r="AP1511" s="170" t="str">
        <f t="shared" si="971"/>
        <v>○</v>
      </c>
      <c r="AQ1511" s="170" t="str">
        <f t="shared" si="967"/>
        <v>●</v>
      </c>
      <c r="AR1511" s="100" t="str">
        <f t="shared" si="968"/>
        <v>○</v>
      </c>
      <c r="AS1511" s="170" t="str">
        <f t="shared" si="972"/>
        <v>○</v>
      </c>
    </row>
    <row r="1512" spans="2:45" s="100" customFormat="1" ht="14.25" customHeight="1">
      <c r="B1512" s="102" t="s">
        <v>137</v>
      </c>
      <c r="C1512" s="106">
        <v>12</v>
      </c>
      <c r="D1512" s="107">
        <v>25</v>
      </c>
      <c r="E1512" s="107">
        <v>18</v>
      </c>
      <c r="F1512" s="107">
        <v>23</v>
      </c>
      <c r="G1512" s="107">
        <f>第2表01元データ!AJ55</f>
        <v>39</v>
      </c>
      <c r="H1512" s="107">
        <f t="shared" si="974"/>
        <v>16</v>
      </c>
      <c r="I1512" s="108">
        <f t="shared" si="975"/>
        <v>69.565217391304344</v>
      </c>
      <c r="J1512" s="102"/>
      <c r="K1512" s="114" t="s">
        <v>137</v>
      </c>
      <c r="L1512" s="115" t="s">
        <v>313</v>
      </c>
      <c r="M1512" s="116" t="s">
        <v>337</v>
      </c>
      <c r="N1512" s="116" t="s">
        <v>313</v>
      </c>
      <c r="O1512" s="116" t="s">
        <v>313</v>
      </c>
      <c r="P1512" s="107" t="str">
        <f>第2表01元データ!AK55</f>
        <v>-</v>
      </c>
      <c r="Q1512" s="107" t="str">
        <f t="shared" si="976"/>
        <v>-</v>
      </c>
      <c r="R1512" s="108" t="str">
        <f t="shared" si="977"/>
        <v>-</v>
      </c>
      <c r="S1512" s="108"/>
      <c r="T1512" s="100">
        <v>116</v>
      </c>
      <c r="W1512" s="100" t="s">
        <v>370</v>
      </c>
      <c r="X1512" s="100">
        <v>18</v>
      </c>
      <c r="Y1512" s="100">
        <v>30</v>
      </c>
      <c r="Z1512" s="100">
        <v>12</v>
      </c>
      <c r="AA1512" s="100">
        <v>25</v>
      </c>
      <c r="AC1512" s="100" t="s">
        <v>370</v>
      </c>
      <c r="AD1512" s="100">
        <v>1</v>
      </c>
      <c r="AE1512" s="100" t="s">
        <v>313</v>
      </c>
      <c r="AF1512" s="100" t="s">
        <v>313</v>
      </c>
      <c r="AG1512" s="100" t="s">
        <v>313</v>
      </c>
      <c r="AJ1512" s="100" t="str">
        <f t="shared" si="970"/>
        <v>●</v>
      </c>
      <c r="AK1512" s="100" t="str">
        <f t="shared" si="964"/>
        <v>●</v>
      </c>
      <c r="AL1512" s="100" t="str">
        <f t="shared" si="978"/>
        <v>●</v>
      </c>
      <c r="AM1512" s="100" t="str">
        <f t="shared" si="966"/>
        <v>●</v>
      </c>
      <c r="AP1512" s="170" t="str">
        <f t="shared" si="971"/>
        <v>●</v>
      </c>
      <c r="AQ1512" s="170" t="str">
        <f t="shared" si="967"/>
        <v>●</v>
      </c>
      <c r="AR1512" s="100" t="str">
        <f t="shared" si="968"/>
        <v>○</v>
      </c>
      <c r="AS1512" s="170" t="str">
        <f t="shared" si="972"/>
        <v>○</v>
      </c>
    </row>
    <row r="1513" spans="2:45" s="100" customFormat="1" ht="14.25" customHeight="1">
      <c r="B1513" s="102" t="s">
        <v>138</v>
      </c>
      <c r="C1513" s="106">
        <v>20</v>
      </c>
      <c r="D1513" s="107">
        <v>7</v>
      </c>
      <c r="E1513" s="107">
        <v>19</v>
      </c>
      <c r="F1513" s="107">
        <v>13</v>
      </c>
      <c r="G1513" s="107">
        <f>第2表01元データ!AJ56</f>
        <v>19</v>
      </c>
      <c r="H1513" s="107">
        <f t="shared" si="974"/>
        <v>6</v>
      </c>
      <c r="I1513" s="108">
        <f t="shared" si="975"/>
        <v>46.153846153846153</v>
      </c>
      <c r="J1513" s="102"/>
      <c r="K1513" s="114" t="s">
        <v>138</v>
      </c>
      <c r="L1513" s="115" t="s">
        <v>313</v>
      </c>
      <c r="M1513" s="116" t="s">
        <v>337</v>
      </c>
      <c r="N1513" s="116" t="s">
        <v>313</v>
      </c>
      <c r="O1513" s="116" t="s">
        <v>313</v>
      </c>
      <c r="P1513" s="107" t="str">
        <f>第2表01元データ!AK56</f>
        <v>-</v>
      </c>
      <c r="Q1513" s="107" t="str">
        <f t="shared" si="976"/>
        <v>-</v>
      </c>
      <c r="R1513" s="108" t="str">
        <f t="shared" si="977"/>
        <v>-</v>
      </c>
      <c r="S1513" s="108"/>
      <c r="T1513" s="100">
        <v>117</v>
      </c>
      <c r="W1513" s="100" t="s">
        <v>371</v>
      </c>
      <c r="X1513" s="100">
        <v>8</v>
      </c>
      <c r="Y1513" s="100">
        <v>9</v>
      </c>
      <c r="Z1513" s="100">
        <v>20</v>
      </c>
      <c r="AA1513" s="100">
        <v>7</v>
      </c>
      <c r="AC1513" s="100" t="s">
        <v>371</v>
      </c>
      <c r="AD1513" s="100" t="s">
        <v>313</v>
      </c>
      <c r="AE1513" s="100">
        <v>1</v>
      </c>
      <c r="AF1513" s="100" t="s">
        <v>313</v>
      </c>
      <c r="AG1513" s="100" t="s">
        <v>313</v>
      </c>
      <c r="AJ1513" s="100" t="str">
        <f t="shared" si="970"/>
        <v>●</v>
      </c>
      <c r="AK1513" s="100" t="str">
        <f t="shared" si="964"/>
        <v>●</v>
      </c>
      <c r="AL1513" s="100" t="str">
        <f t="shared" si="978"/>
        <v>●</v>
      </c>
      <c r="AM1513" s="100" t="str">
        <f t="shared" si="966"/>
        <v>●</v>
      </c>
      <c r="AP1513" s="170" t="str">
        <f t="shared" si="971"/>
        <v>○</v>
      </c>
      <c r="AQ1513" s="170" t="str">
        <f t="shared" si="967"/>
        <v>●</v>
      </c>
      <c r="AR1513" s="100" t="str">
        <f t="shared" si="968"/>
        <v>○</v>
      </c>
      <c r="AS1513" s="170" t="str">
        <f t="shared" si="972"/>
        <v>○</v>
      </c>
    </row>
    <row r="1514" spans="2:45" s="100" customFormat="1" ht="14.25" customHeight="1">
      <c r="B1514" s="102" t="s">
        <v>110</v>
      </c>
      <c r="C1514" s="106">
        <v>7</v>
      </c>
      <c r="D1514" s="107">
        <v>10</v>
      </c>
      <c r="E1514" s="107">
        <v>6</v>
      </c>
      <c r="F1514" s="107">
        <v>9</v>
      </c>
      <c r="G1514" s="107">
        <f>第2表01元データ!AJ57</f>
        <v>10</v>
      </c>
      <c r="H1514" s="107">
        <f t="shared" si="974"/>
        <v>1</v>
      </c>
      <c r="I1514" s="108">
        <f t="shared" si="975"/>
        <v>11.111111111111111</v>
      </c>
      <c r="J1514" s="102"/>
      <c r="K1514" s="114" t="s">
        <v>110</v>
      </c>
      <c r="L1514" s="115" t="s">
        <v>313</v>
      </c>
      <c r="M1514" s="116" t="s">
        <v>337</v>
      </c>
      <c r="N1514" s="116" t="s">
        <v>313</v>
      </c>
      <c r="O1514" s="116" t="s">
        <v>313</v>
      </c>
      <c r="P1514" s="107" t="str">
        <f>第2表01元データ!AK57</f>
        <v>-</v>
      </c>
      <c r="Q1514" s="107" t="str">
        <f t="shared" si="976"/>
        <v>-</v>
      </c>
      <c r="R1514" s="108" t="str">
        <f t="shared" si="977"/>
        <v>-</v>
      </c>
      <c r="S1514" s="108"/>
      <c r="T1514" s="100">
        <v>118</v>
      </c>
      <c r="W1514" s="100" t="s">
        <v>378</v>
      </c>
      <c r="X1514" s="100">
        <v>6</v>
      </c>
      <c r="Y1514" s="100">
        <v>5</v>
      </c>
      <c r="Z1514" s="100">
        <v>7</v>
      </c>
      <c r="AA1514" s="100">
        <v>10</v>
      </c>
      <c r="AC1514" s="100" t="s">
        <v>378</v>
      </c>
      <c r="AD1514" s="100" t="s">
        <v>313</v>
      </c>
      <c r="AE1514" s="100" t="s">
        <v>313</v>
      </c>
      <c r="AF1514" s="100" t="s">
        <v>313</v>
      </c>
      <c r="AG1514" s="100" t="s">
        <v>313</v>
      </c>
      <c r="AJ1514" s="100" t="str">
        <f t="shared" si="970"/>
        <v>●</v>
      </c>
      <c r="AK1514" s="100" t="str">
        <f t="shared" si="964"/>
        <v>●</v>
      </c>
      <c r="AL1514" s="100" t="str">
        <f t="shared" si="978"/>
        <v>●</v>
      </c>
      <c r="AM1514" s="100" t="str">
        <f t="shared" si="966"/>
        <v>●</v>
      </c>
      <c r="AP1514" s="170" t="str">
        <f t="shared" si="971"/>
        <v>○</v>
      </c>
      <c r="AQ1514" s="170" t="str">
        <f t="shared" si="967"/>
        <v>●</v>
      </c>
      <c r="AR1514" s="100" t="str">
        <f t="shared" si="968"/>
        <v>○</v>
      </c>
      <c r="AS1514" s="170" t="str">
        <f t="shared" si="972"/>
        <v>○</v>
      </c>
    </row>
    <row r="1515" spans="2:45" s="100" customFormat="1" ht="14.25" customHeight="1">
      <c r="B1515" s="119" t="s">
        <v>111</v>
      </c>
      <c r="C1515" s="120" t="s">
        <v>313</v>
      </c>
      <c r="D1515" s="116" t="s">
        <v>313</v>
      </c>
      <c r="E1515" s="116" t="s">
        <v>313</v>
      </c>
      <c r="F1515" s="116">
        <v>2</v>
      </c>
      <c r="G1515" s="107">
        <f>第2表01元データ!AJ58</f>
        <v>3</v>
      </c>
      <c r="H1515" s="107"/>
      <c r="I1515" s="108"/>
      <c r="K1515" s="119" t="s">
        <v>111</v>
      </c>
      <c r="L1515" s="120" t="s">
        <v>313</v>
      </c>
      <c r="M1515" s="116" t="s">
        <v>313</v>
      </c>
      <c r="N1515" s="116" t="s">
        <v>313</v>
      </c>
      <c r="O1515" s="116" t="s">
        <v>313</v>
      </c>
      <c r="P1515" s="107" t="str">
        <f>第2表01元データ!AK58</f>
        <v>-</v>
      </c>
      <c r="Q1515" s="107"/>
      <c r="R1515" s="108"/>
      <c r="T1515" s="100">
        <v>119</v>
      </c>
    </row>
    <row r="1516" spans="2:45" s="100" customFormat="1" ht="14.25" customHeight="1">
      <c r="G1516" s="168"/>
      <c r="P1516" s="168"/>
    </row>
    <row r="1517" spans="2:45" s="100" customFormat="1" ht="14.25" customHeight="1">
      <c r="G1517" s="168"/>
      <c r="P1517" s="168"/>
    </row>
    <row r="1518" spans="2:45" s="99" customFormat="1" ht="14.25" customHeight="1">
      <c r="B1518" s="99" t="s">
        <v>266</v>
      </c>
      <c r="H1518" s="99" t="s">
        <v>805</v>
      </c>
      <c r="I1518" s="380">
        <f>令和2年9月末住基人口!K53</f>
        <v>588</v>
      </c>
      <c r="K1518" s="99" t="str">
        <f>LEFT(K1458,LEN(K1458)-2)&amp;+"女"</f>
        <v>有幌町・女</v>
      </c>
      <c r="Q1518" s="99" t="s">
        <v>805</v>
      </c>
      <c r="R1518" s="380">
        <f>令和2年9月末住基人口!K54</f>
        <v>0</v>
      </c>
      <c r="W1518" s="100"/>
      <c r="X1518" s="100"/>
      <c r="Y1518" s="100"/>
      <c r="Z1518" s="100"/>
      <c r="AA1518" s="100"/>
      <c r="AB1518" s="100"/>
      <c r="AC1518" s="100"/>
      <c r="AD1518" s="100"/>
      <c r="AE1518" s="100"/>
      <c r="AF1518" s="100"/>
      <c r="AG1518" s="100"/>
    </row>
    <row r="1519" spans="2:45" s="100" customFormat="1" ht="14.25" customHeight="1">
      <c r="B1519" s="583" t="s">
        <v>335</v>
      </c>
      <c r="C1519" s="101"/>
      <c r="D1519" s="101"/>
      <c r="E1519" s="101"/>
      <c r="F1519" s="101"/>
      <c r="G1519" s="135"/>
      <c r="H1519" s="131"/>
      <c r="I1519" s="131"/>
      <c r="J1519" s="102"/>
      <c r="K1519" s="583" t="s">
        <v>335</v>
      </c>
      <c r="L1519" s="101"/>
      <c r="M1519" s="101"/>
      <c r="N1519" s="101"/>
      <c r="O1519" s="101"/>
      <c r="P1519" s="135"/>
      <c r="Q1519" s="131"/>
      <c r="R1519" s="131"/>
      <c r="S1519" s="103"/>
    </row>
    <row r="1520" spans="2:45" s="100" customFormat="1" ht="14.25" customHeight="1">
      <c r="B1520" s="584"/>
      <c r="C1520" s="130" t="str">
        <f>$C$4</f>
        <v>平成12年</v>
      </c>
      <c r="D1520" s="130" t="str">
        <f>$D$4</f>
        <v>平成17年</v>
      </c>
      <c r="E1520" s="130" t="str">
        <f>$E$4</f>
        <v>平成22年</v>
      </c>
      <c r="F1520" s="130" t="s">
        <v>410</v>
      </c>
      <c r="G1520" s="130" t="s">
        <v>739</v>
      </c>
      <c r="H1520" s="133" t="str">
        <f>$H$4</f>
        <v>対平成</v>
      </c>
      <c r="I1520" s="134" t="str">
        <f>$I$4</f>
        <v>27年</v>
      </c>
      <c r="J1520" s="102"/>
      <c r="K1520" s="584"/>
      <c r="L1520" s="130" t="str">
        <f>$C$4</f>
        <v>平成12年</v>
      </c>
      <c r="M1520" s="130" t="str">
        <f>$D$4</f>
        <v>平成17年</v>
      </c>
      <c r="N1520" s="130" t="str">
        <f>$E$4</f>
        <v>平成22年</v>
      </c>
      <c r="O1520" s="130" t="s">
        <v>410</v>
      </c>
      <c r="P1520" s="130" t="s">
        <v>739</v>
      </c>
      <c r="Q1520" s="133" t="str">
        <f>$H$4</f>
        <v>対平成</v>
      </c>
      <c r="R1520" s="134" t="str">
        <f>$I$4</f>
        <v>27年</v>
      </c>
      <c r="S1520" s="103"/>
    </row>
    <row r="1521" spans="2:45" s="100" customFormat="1" ht="14.25" customHeight="1">
      <c r="B1521" s="585"/>
      <c r="C1521" s="104"/>
      <c r="D1521" s="104"/>
      <c r="E1521" s="104"/>
      <c r="F1521" s="104"/>
      <c r="G1521" s="104"/>
      <c r="H1521" s="132" t="s">
        <v>88</v>
      </c>
      <c r="I1521" s="133" t="s">
        <v>398</v>
      </c>
      <c r="J1521" s="102"/>
      <c r="K1521" s="585"/>
      <c r="L1521" s="104"/>
      <c r="M1521" s="104"/>
      <c r="N1521" s="104"/>
      <c r="O1521" s="104"/>
      <c r="P1521" s="104"/>
      <c r="Q1521" s="132" t="s">
        <v>88</v>
      </c>
      <c r="R1521" s="133" t="s">
        <v>398</v>
      </c>
      <c r="S1521" s="103"/>
    </row>
    <row r="1522" spans="2:45" s="199" customFormat="1" ht="14.25" customHeight="1">
      <c r="B1522" s="200" t="s">
        <v>90</v>
      </c>
      <c r="C1522" s="198">
        <v>635</v>
      </c>
      <c r="D1522" s="194">
        <v>660</v>
      </c>
      <c r="E1522" s="194">
        <v>609</v>
      </c>
      <c r="F1522" s="194">
        <v>564</v>
      </c>
      <c r="G1522" s="194">
        <f>IF(COUNTIF(G1527:G1545,"x"),"x",IF(SUM(G1527:G1545)=0,"-",SUM(G1527:G1545)))</f>
        <v>556</v>
      </c>
      <c r="H1522" s="193">
        <f t="shared" ref="H1522:H1525" si="979">IF(G1522="x","x",IF(AND(G1522="-",F1522="-"),"-",IF(AND(G1522="-",F1522&gt;0),F1522*-1,IF(AND(G1522&gt;0,F1522="-"),G1522,G1522-F1522))))</f>
        <v>-8</v>
      </c>
      <c r="I1522" s="195">
        <f t="shared" ref="I1522:I1525" si="980">IF(H1522="x","x",IF(H1522="-","-",IF(AND(F1522="-",G1522&gt;0),"皆増",IF(AND(F1522&gt;0,G1522="-"),"皆減",H1522/F1522*100))))</f>
        <v>-1.4184397163120568</v>
      </c>
      <c r="J1522" s="196"/>
      <c r="K1522" s="197" t="s">
        <v>90</v>
      </c>
      <c r="L1522" s="206" t="s">
        <v>408</v>
      </c>
      <c r="M1522" s="205" t="s">
        <v>408</v>
      </c>
      <c r="N1522" s="205" t="s">
        <v>313</v>
      </c>
      <c r="O1522" s="205" t="s">
        <v>313</v>
      </c>
      <c r="P1522" s="194" t="str">
        <f>IF(COUNTIF(P1527:P1545,"x"),"x",IF(SUM(P1527:P1545)=0,"-",SUM(P1527:P1545)))</f>
        <v>-</v>
      </c>
      <c r="Q1522" s="193" t="str">
        <f t="shared" ref="Q1522:Q1525" si="981">IF(P1522="x","x",IF(AND(P1522="-",O1522="-"),"-",IF(AND(P1522="-",O1522&gt;0),O1522*-1,IF(AND(P1522&gt;0,O1522="-"),P1522,P1522-O1522))))</f>
        <v>-</v>
      </c>
      <c r="R1522" s="195" t="str">
        <f t="shared" ref="R1522:R1525" si="982">IF(Q1522="x","x",IF(Q1522="-","-",IF(AND(O1522="-",P1522&gt;0),"皆増",IF(AND(O1522&gt;0,P1522="-"),"皆減",Q1522/O1522*100))))</f>
        <v>-</v>
      </c>
      <c r="S1522" s="195"/>
      <c r="W1522" s="199" t="s">
        <v>373</v>
      </c>
      <c r="X1522" s="199">
        <v>601</v>
      </c>
      <c r="Y1522" s="199">
        <v>514</v>
      </c>
      <c r="Z1522" s="199">
        <v>635</v>
      </c>
      <c r="AA1522" s="199">
        <v>660</v>
      </c>
      <c r="AC1522" s="199" t="s">
        <v>373</v>
      </c>
      <c r="AD1522" s="199">
        <v>1</v>
      </c>
      <c r="AE1522" s="199">
        <v>1</v>
      </c>
      <c r="AF1522" s="199" t="s">
        <v>313</v>
      </c>
      <c r="AG1522" s="199" t="s">
        <v>313</v>
      </c>
      <c r="AJ1522" s="199" t="str">
        <f>IF(C1522=X1522,"○","●")</f>
        <v>●</v>
      </c>
      <c r="AK1522" s="199" t="str">
        <f t="shared" ref="AK1522:AK1544" si="983">IF(D1522=Y1522,"○","●")</f>
        <v>●</v>
      </c>
      <c r="AL1522" s="199" t="str">
        <f t="shared" ref="AL1522:AL1523" si="984">IF(E1522=Z1522,"○","●")</f>
        <v>●</v>
      </c>
      <c r="AM1522" s="199" t="str">
        <f t="shared" ref="AM1522:AM1544" si="985">IF(F1522=AA1522,"○","●")</f>
        <v>●</v>
      </c>
      <c r="AP1522" s="204" t="str">
        <f>IF(L1522=AD1522,"○","●")</f>
        <v>●</v>
      </c>
      <c r="AQ1522" s="204" t="str">
        <f t="shared" ref="AQ1522:AQ1544" si="986">IF(M1522=AE1522,"○","●")</f>
        <v>●</v>
      </c>
      <c r="AR1522" s="204" t="str">
        <f t="shared" ref="AR1522:AR1544" si="987">IF(N1522=AF1522,"○","●")</f>
        <v>○</v>
      </c>
      <c r="AS1522" s="204" t="str">
        <f t="shared" ref="AS1522" si="988">IF(O1522=AG1522,"○","●")</f>
        <v>○</v>
      </c>
    </row>
    <row r="1523" spans="2:45" s="100" customFormat="1" ht="14.25" customHeight="1">
      <c r="B1523" s="105" t="s">
        <v>91</v>
      </c>
      <c r="C1523" s="106">
        <v>60</v>
      </c>
      <c r="D1523" s="107">
        <v>65</v>
      </c>
      <c r="E1523" s="107">
        <v>55</v>
      </c>
      <c r="F1523" s="107">
        <v>42</v>
      </c>
      <c r="G1523" s="107">
        <f>IF(COUNTIF(G1527:G1529,"x"),"x",IF(SUM(G1527:G1529)=0,"-",SUM(G1527:G1529)))</f>
        <v>35</v>
      </c>
      <c r="H1523" s="107">
        <f t="shared" si="979"/>
        <v>-7</v>
      </c>
      <c r="I1523" s="108">
        <f t="shared" si="980"/>
        <v>-16.666666666666664</v>
      </c>
      <c r="J1523" s="102"/>
      <c r="K1523" s="109" t="s">
        <v>91</v>
      </c>
      <c r="L1523" s="115" t="s">
        <v>337</v>
      </c>
      <c r="M1523" s="116" t="s">
        <v>337</v>
      </c>
      <c r="N1523" s="116" t="s">
        <v>313</v>
      </c>
      <c r="O1523" s="116" t="s">
        <v>313</v>
      </c>
      <c r="P1523" s="107" t="str">
        <f>IF(COUNTIF(P1527:P1529,"x"),"x",IF(SUM(P1527:P1529)=0,"-",SUM(P1527:P1529)))</f>
        <v>-</v>
      </c>
      <c r="Q1523" s="107" t="str">
        <f t="shared" si="981"/>
        <v>-</v>
      </c>
      <c r="R1523" s="108" t="str">
        <f t="shared" si="982"/>
        <v>-</v>
      </c>
      <c r="S1523" s="108"/>
      <c r="W1523" s="100" t="s">
        <v>374</v>
      </c>
      <c r="X1523" s="100">
        <v>60</v>
      </c>
      <c r="Y1523" s="100">
        <v>45</v>
      </c>
      <c r="Z1523" s="100">
        <v>60</v>
      </c>
      <c r="AA1523" s="100">
        <v>65</v>
      </c>
      <c r="AC1523" s="100" t="s">
        <v>374</v>
      </c>
      <c r="AD1523" s="100" t="s">
        <v>313</v>
      </c>
      <c r="AE1523" s="100" t="s">
        <v>313</v>
      </c>
      <c r="AF1523" s="100" t="s">
        <v>313</v>
      </c>
      <c r="AG1523" s="100" t="s">
        <v>313</v>
      </c>
      <c r="AJ1523" s="100" t="str">
        <f t="shared" ref="AJ1523:AJ1544" si="989">IF(C1523=X1523,"○","●")</f>
        <v>○</v>
      </c>
      <c r="AK1523" s="100" t="str">
        <f t="shared" si="983"/>
        <v>●</v>
      </c>
      <c r="AL1523" s="100" t="str">
        <f t="shared" si="984"/>
        <v>●</v>
      </c>
      <c r="AM1523" s="100" t="str">
        <f t="shared" si="985"/>
        <v>●</v>
      </c>
      <c r="AP1523" s="170" t="str">
        <f t="shared" ref="AP1523:AP1544" si="990">IF(L1523=AD1523,"○","●")</f>
        <v>●</v>
      </c>
      <c r="AQ1523" s="170" t="str">
        <f t="shared" si="986"/>
        <v>●</v>
      </c>
      <c r="AR1523" s="170" t="str">
        <f t="shared" si="987"/>
        <v>○</v>
      </c>
      <c r="AS1523" s="170" t="str">
        <f>IF(O1523=AG1523,"○","●")</f>
        <v>○</v>
      </c>
    </row>
    <row r="1524" spans="2:45" s="100" customFormat="1" ht="14.25" customHeight="1">
      <c r="B1524" s="105" t="s">
        <v>92</v>
      </c>
      <c r="C1524" s="106">
        <v>411</v>
      </c>
      <c r="D1524" s="107">
        <v>433</v>
      </c>
      <c r="E1524" s="107">
        <v>367</v>
      </c>
      <c r="F1524" s="107">
        <v>302</v>
      </c>
      <c r="G1524" s="296">
        <f>IF(COUNTIF(G1530:G1539,"x"),"x",IF(SUM(G1530:G1539)=0,"-",SUM(G1530:G1539)))</f>
        <v>276</v>
      </c>
      <c r="H1524" s="107">
        <f t="shared" si="979"/>
        <v>-26</v>
      </c>
      <c r="I1524" s="108">
        <f t="shared" si="980"/>
        <v>-8.6092715231788084</v>
      </c>
      <c r="J1524" s="102"/>
      <c r="K1524" s="109" t="s">
        <v>92</v>
      </c>
      <c r="L1524" s="115" t="s">
        <v>337</v>
      </c>
      <c r="M1524" s="116" t="s">
        <v>337</v>
      </c>
      <c r="N1524" s="116" t="s">
        <v>313</v>
      </c>
      <c r="O1524" s="116" t="s">
        <v>313</v>
      </c>
      <c r="P1524" s="296" t="str">
        <f>IF(COUNTIF(P1530:P1539,"x"),"x",IF(SUM(P1530:P1539)=0,"-",SUM(P1530:P1539)))</f>
        <v>-</v>
      </c>
      <c r="Q1524" s="107" t="str">
        <f t="shared" si="981"/>
        <v>-</v>
      </c>
      <c r="R1524" s="108" t="str">
        <f t="shared" si="982"/>
        <v>-</v>
      </c>
      <c r="S1524" s="108"/>
      <c r="W1524" s="100" t="s">
        <v>375</v>
      </c>
      <c r="X1524" s="100">
        <v>409</v>
      </c>
      <c r="Y1524" s="100">
        <v>326</v>
      </c>
      <c r="Z1524" s="100">
        <v>411</v>
      </c>
      <c r="AA1524" s="100">
        <v>433</v>
      </c>
      <c r="AC1524" s="100" t="s">
        <v>375</v>
      </c>
      <c r="AD1524" s="100" t="s">
        <v>313</v>
      </c>
      <c r="AE1524" s="100" t="s">
        <v>313</v>
      </c>
      <c r="AF1524" s="100" t="s">
        <v>313</v>
      </c>
      <c r="AG1524" s="100" t="s">
        <v>313</v>
      </c>
      <c r="AJ1524" s="100" t="str">
        <f t="shared" si="989"/>
        <v>●</v>
      </c>
      <c r="AK1524" s="100" t="str">
        <f t="shared" si="983"/>
        <v>●</v>
      </c>
      <c r="AL1524" s="100" t="str">
        <f>IF(E1524=Z1524,"○","●")</f>
        <v>●</v>
      </c>
      <c r="AM1524" s="100" t="str">
        <f t="shared" si="985"/>
        <v>●</v>
      </c>
      <c r="AP1524" s="170" t="str">
        <f t="shared" si="990"/>
        <v>●</v>
      </c>
      <c r="AQ1524" s="170" t="str">
        <f t="shared" si="986"/>
        <v>●</v>
      </c>
      <c r="AR1524" s="170" t="str">
        <f t="shared" si="987"/>
        <v>○</v>
      </c>
      <c r="AS1524" s="170" t="str">
        <f t="shared" ref="AS1524:AS1544" si="991">IF(O1524=AG1524,"○","●")</f>
        <v>○</v>
      </c>
    </row>
    <row r="1525" spans="2:45" s="100" customFormat="1" ht="14.25" customHeight="1">
      <c r="B1525" s="105" t="s">
        <v>93</v>
      </c>
      <c r="C1525" s="106">
        <v>164</v>
      </c>
      <c r="D1525" s="107">
        <v>162</v>
      </c>
      <c r="E1525" s="107">
        <v>187</v>
      </c>
      <c r="F1525" s="107">
        <v>219</v>
      </c>
      <c r="G1525" s="107">
        <f>IF(COUNTIF(G1540:G1544,"x"),"x",IF(SUM(G1540,G1544)=0,"-",SUM(G1540:G1544)))</f>
        <v>242</v>
      </c>
      <c r="H1525" s="107">
        <f t="shared" si="979"/>
        <v>23</v>
      </c>
      <c r="I1525" s="108">
        <f t="shared" si="980"/>
        <v>10.50228310502283</v>
      </c>
      <c r="J1525" s="102"/>
      <c r="K1525" s="109" t="s">
        <v>93</v>
      </c>
      <c r="L1525" s="115" t="s">
        <v>337</v>
      </c>
      <c r="M1525" s="116" t="s">
        <v>337</v>
      </c>
      <c r="N1525" s="116" t="s">
        <v>313</v>
      </c>
      <c r="O1525" s="116" t="s">
        <v>313</v>
      </c>
      <c r="P1525" s="107" t="str">
        <f>IF(COUNTIF(P1540:P1544,"x"),"x",IF(SUM(P1540,P1544)=0,"-",SUM(P1540:P1544)))</f>
        <v>-</v>
      </c>
      <c r="Q1525" s="107" t="str">
        <f t="shared" si="981"/>
        <v>-</v>
      </c>
      <c r="R1525" s="108" t="str">
        <f t="shared" si="982"/>
        <v>-</v>
      </c>
      <c r="S1525" s="108"/>
      <c r="W1525" s="100" t="s">
        <v>376</v>
      </c>
      <c r="X1525" s="100">
        <v>132</v>
      </c>
      <c r="Y1525" s="100">
        <v>143</v>
      </c>
      <c r="Z1525" s="100">
        <v>164</v>
      </c>
      <c r="AA1525" s="100">
        <v>162</v>
      </c>
      <c r="AC1525" s="100" t="s">
        <v>376</v>
      </c>
      <c r="AD1525" s="100">
        <v>1</v>
      </c>
      <c r="AE1525" s="100">
        <v>1</v>
      </c>
      <c r="AF1525" s="100" t="s">
        <v>313</v>
      </c>
      <c r="AG1525" s="100" t="s">
        <v>313</v>
      </c>
      <c r="AJ1525" s="100" t="str">
        <f t="shared" si="989"/>
        <v>●</v>
      </c>
      <c r="AK1525" s="100" t="str">
        <f t="shared" si="983"/>
        <v>●</v>
      </c>
      <c r="AL1525" s="100" t="str">
        <f t="shared" ref="AL1525:AL1534" si="992">IF(E1525=Z1525,"○","●")</f>
        <v>●</v>
      </c>
      <c r="AM1525" s="100" t="str">
        <f t="shared" si="985"/>
        <v>●</v>
      </c>
      <c r="AP1525" s="170" t="str">
        <f t="shared" si="990"/>
        <v>●</v>
      </c>
      <c r="AQ1525" s="170" t="str">
        <f t="shared" si="986"/>
        <v>●</v>
      </c>
      <c r="AR1525" s="170" t="str">
        <f t="shared" si="987"/>
        <v>○</v>
      </c>
      <c r="AS1525" s="170" t="str">
        <f t="shared" si="991"/>
        <v>○</v>
      </c>
    </row>
    <row r="1526" spans="2:45" s="100" customFormat="1" ht="14.25" customHeight="1">
      <c r="B1526" s="102"/>
      <c r="C1526" s="106"/>
      <c r="D1526" s="112"/>
      <c r="E1526" s="112"/>
      <c r="F1526" s="112"/>
      <c r="G1526" s="112"/>
      <c r="H1526" s="112"/>
      <c r="I1526" s="113"/>
      <c r="J1526" s="102"/>
      <c r="K1526" s="114"/>
      <c r="L1526" s="115"/>
      <c r="M1526" s="124"/>
      <c r="N1526" s="124"/>
      <c r="O1526" s="124"/>
      <c r="P1526" s="124"/>
      <c r="Q1526" s="124"/>
      <c r="R1526" s="125"/>
      <c r="S1526" s="113"/>
      <c r="AJ1526" s="100" t="str">
        <f t="shared" si="989"/>
        <v>○</v>
      </c>
      <c r="AK1526" s="100" t="str">
        <f t="shared" si="983"/>
        <v>○</v>
      </c>
      <c r="AL1526" s="100" t="str">
        <f t="shared" si="992"/>
        <v>○</v>
      </c>
      <c r="AM1526" s="100" t="str">
        <f t="shared" si="985"/>
        <v>○</v>
      </c>
      <c r="AP1526" s="100" t="str">
        <f t="shared" si="990"/>
        <v>○</v>
      </c>
      <c r="AQ1526" s="100" t="str">
        <f t="shared" si="986"/>
        <v>○</v>
      </c>
      <c r="AR1526" s="100" t="str">
        <f t="shared" si="987"/>
        <v>○</v>
      </c>
      <c r="AS1526" s="100" t="str">
        <f t="shared" si="991"/>
        <v>○</v>
      </c>
    </row>
    <row r="1527" spans="2:45" s="100" customFormat="1" ht="14.25" customHeight="1">
      <c r="B1527" s="102" t="s">
        <v>94</v>
      </c>
      <c r="C1527" s="106">
        <v>16</v>
      </c>
      <c r="D1527" s="107">
        <v>23</v>
      </c>
      <c r="E1527" s="107">
        <v>17</v>
      </c>
      <c r="F1527" s="107">
        <v>12</v>
      </c>
      <c r="G1527" s="107">
        <f>第2表01元データ!AJ66</f>
        <v>10</v>
      </c>
      <c r="H1527" s="107">
        <f t="shared" ref="H1527:H1544" si="993">IF(G1527="x","x",IF(AND(G1527="-",F1527="-"),"-",IF(AND(G1527="-",F1527&gt;0),F1527*-1,IF(AND(G1527&gt;0,F1527="-"),G1527,G1527-F1527))))</f>
        <v>-2</v>
      </c>
      <c r="I1527" s="108">
        <f t="shared" ref="I1527:I1544" si="994">IF(H1527="x","x",IF(H1527="-","-",IF(AND(F1527="-",G1527&gt;0),"皆増",IF(AND(F1527&gt;0,G1527="-"),"皆減",H1527/F1527*100))))</f>
        <v>-16.666666666666664</v>
      </c>
      <c r="J1527" s="102"/>
      <c r="K1527" s="114" t="s">
        <v>94</v>
      </c>
      <c r="L1527" s="115" t="s">
        <v>337</v>
      </c>
      <c r="M1527" s="116" t="s">
        <v>337</v>
      </c>
      <c r="N1527" s="116" t="s">
        <v>313</v>
      </c>
      <c r="O1527" s="116" t="s">
        <v>313</v>
      </c>
      <c r="P1527" s="107" t="str">
        <f>第2表01元データ!AK66</f>
        <v>-</v>
      </c>
      <c r="Q1527" s="107" t="str">
        <f t="shared" ref="Q1527:Q1544" si="995">IF(P1527="x","x",IF(AND(P1527="-",O1527="-"),"-",IF(AND(P1527="-",O1527&gt;0),O1527*-1,IF(AND(P1527&gt;0,O1527="-"),P1527,P1527-O1527))))</f>
        <v>-</v>
      </c>
      <c r="R1527" s="108" t="str">
        <f t="shared" ref="R1527:R1544" si="996">IF(Q1527="x","x",IF(Q1527="-","-",IF(AND(O1527="-",P1527&gt;0),"皆増",IF(AND(O1527&gt;0,P1527="-"),"皆減",Q1527/O1527*100))))</f>
        <v>-</v>
      </c>
      <c r="S1527" s="108"/>
      <c r="T1527" s="100">
        <v>201</v>
      </c>
      <c r="W1527" s="100" t="s">
        <v>377</v>
      </c>
      <c r="X1527" s="100">
        <v>14</v>
      </c>
      <c r="Y1527" s="100">
        <v>11</v>
      </c>
      <c r="Z1527" s="100">
        <v>16</v>
      </c>
      <c r="AA1527" s="100">
        <v>23</v>
      </c>
      <c r="AC1527" s="100" t="s">
        <v>377</v>
      </c>
      <c r="AD1527" s="100" t="s">
        <v>313</v>
      </c>
      <c r="AE1527" s="100" t="s">
        <v>313</v>
      </c>
      <c r="AF1527" s="100" t="s">
        <v>313</v>
      </c>
      <c r="AG1527" s="100" t="s">
        <v>313</v>
      </c>
      <c r="AJ1527" s="100" t="str">
        <f t="shared" si="989"/>
        <v>●</v>
      </c>
      <c r="AK1527" s="100" t="str">
        <f t="shared" si="983"/>
        <v>●</v>
      </c>
      <c r="AL1527" s="100" t="str">
        <f t="shared" si="992"/>
        <v>●</v>
      </c>
      <c r="AM1527" s="100" t="str">
        <f t="shared" si="985"/>
        <v>●</v>
      </c>
      <c r="AP1527" s="170" t="str">
        <f t="shared" si="990"/>
        <v>●</v>
      </c>
      <c r="AQ1527" s="170" t="str">
        <f t="shared" si="986"/>
        <v>●</v>
      </c>
      <c r="AR1527" s="170" t="str">
        <f t="shared" si="987"/>
        <v>○</v>
      </c>
      <c r="AS1527" s="170" t="str">
        <f t="shared" si="991"/>
        <v>○</v>
      </c>
    </row>
    <row r="1528" spans="2:45" s="100" customFormat="1" ht="14.25" customHeight="1">
      <c r="B1528" s="102" t="s">
        <v>123</v>
      </c>
      <c r="C1528" s="106">
        <v>24</v>
      </c>
      <c r="D1528" s="107">
        <v>20</v>
      </c>
      <c r="E1528" s="107">
        <v>20</v>
      </c>
      <c r="F1528" s="107">
        <v>16</v>
      </c>
      <c r="G1528" s="107">
        <f>第2表01元データ!AJ67</f>
        <v>13</v>
      </c>
      <c r="H1528" s="107">
        <f t="shared" si="993"/>
        <v>-3</v>
      </c>
      <c r="I1528" s="108">
        <f t="shared" si="994"/>
        <v>-18.75</v>
      </c>
      <c r="J1528" s="102"/>
      <c r="K1528" s="114" t="s">
        <v>123</v>
      </c>
      <c r="L1528" s="115" t="s">
        <v>337</v>
      </c>
      <c r="M1528" s="116" t="s">
        <v>337</v>
      </c>
      <c r="N1528" s="116" t="s">
        <v>313</v>
      </c>
      <c r="O1528" s="116" t="s">
        <v>313</v>
      </c>
      <c r="P1528" s="107" t="str">
        <f>第2表01元データ!AK67</f>
        <v>-</v>
      </c>
      <c r="Q1528" s="107" t="str">
        <f t="shared" si="995"/>
        <v>-</v>
      </c>
      <c r="R1528" s="108" t="str">
        <f t="shared" si="996"/>
        <v>-</v>
      </c>
      <c r="S1528" s="108"/>
      <c r="T1528" s="100">
        <v>202</v>
      </c>
      <c r="W1528" s="100" t="s">
        <v>356</v>
      </c>
      <c r="X1528" s="100">
        <v>22</v>
      </c>
      <c r="Y1528" s="100">
        <v>13</v>
      </c>
      <c r="Z1528" s="100">
        <v>24</v>
      </c>
      <c r="AA1528" s="100">
        <v>20</v>
      </c>
      <c r="AC1528" s="100" t="s">
        <v>356</v>
      </c>
      <c r="AD1528" s="100" t="s">
        <v>313</v>
      </c>
      <c r="AE1528" s="100" t="s">
        <v>313</v>
      </c>
      <c r="AF1528" s="100" t="s">
        <v>313</v>
      </c>
      <c r="AG1528" s="100" t="s">
        <v>313</v>
      </c>
      <c r="AJ1528" s="100" t="str">
        <f t="shared" si="989"/>
        <v>●</v>
      </c>
      <c r="AK1528" s="100" t="str">
        <f t="shared" si="983"/>
        <v>●</v>
      </c>
      <c r="AL1528" s="100" t="str">
        <f t="shared" si="992"/>
        <v>●</v>
      </c>
      <c r="AM1528" s="100" t="str">
        <f t="shared" si="985"/>
        <v>●</v>
      </c>
      <c r="AP1528" s="170" t="str">
        <f t="shared" si="990"/>
        <v>●</v>
      </c>
      <c r="AQ1528" s="170" t="str">
        <f t="shared" si="986"/>
        <v>●</v>
      </c>
      <c r="AR1528" s="170" t="str">
        <f t="shared" si="987"/>
        <v>○</v>
      </c>
      <c r="AS1528" s="170" t="str">
        <f t="shared" si="991"/>
        <v>○</v>
      </c>
    </row>
    <row r="1529" spans="2:45" s="100" customFormat="1" ht="14.25" customHeight="1">
      <c r="B1529" s="102" t="s">
        <v>124</v>
      </c>
      <c r="C1529" s="106">
        <v>20</v>
      </c>
      <c r="D1529" s="107">
        <v>22</v>
      </c>
      <c r="E1529" s="107">
        <v>18</v>
      </c>
      <c r="F1529" s="107">
        <v>14</v>
      </c>
      <c r="G1529" s="107">
        <f>第2表01元データ!AJ68</f>
        <v>12</v>
      </c>
      <c r="H1529" s="107">
        <f t="shared" si="993"/>
        <v>-2</v>
      </c>
      <c r="I1529" s="108">
        <f t="shared" si="994"/>
        <v>-14.285714285714285</v>
      </c>
      <c r="J1529" s="102"/>
      <c r="K1529" s="114" t="s">
        <v>124</v>
      </c>
      <c r="L1529" s="115" t="s">
        <v>337</v>
      </c>
      <c r="M1529" s="116" t="s">
        <v>337</v>
      </c>
      <c r="N1529" s="116" t="s">
        <v>313</v>
      </c>
      <c r="O1529" s="116" t="s">
        <v>313</v>
      </c>
      <c r="P1529" s="107" t="str">
        <f>第2表01元データ!AK68</f>
        <v>-</v>
      </c>
      <c r="Q1529" s="107" t="str">
        <f t="shared" si="995"/>
        <v>-</v>
      </c>
      <c r="R1529" s="108" t="str">
        <f t="shared" si="996"/>
        <v>-</v>
      </c>
      <c r="S1529" s="108"/>
      <c r="T1529" s="100">
        <v>203</v>
      </c>
      <c r="W1529" s="100" t="s">
        <v>357</v>
      </c>
      <c r="X1529" s="100">
        <v>24</v>
      </c>
      <c r="Y1529" s="100">
        <v>21</v>
      </c>
      <c r="Z1529" s="100">
        <v>20</v>
      </c>
      <c r="AA1529" s="100">
        <v>22</v>
      </c>
      <c r="AC1529" s="100" t="s">
        <v>357</v>
      </c>
      <c r="AD1529" s="100" t="s">
        <v>313</v>
      </c>
      <c r="AE1529" s="100" t="s">
        <v>313</v>
      </c>
      <c r="AF1529" s="100" t="s">
        <v>313</v>
      </c>
      <c r="AG1529" s="100" t="s">
        <v>313</v>
      </c>
      <c r="AJ1529" s="100" t="str">
        <f t="shared" si="989"/>
        <v>●</v>
      </c>
      <c r="AK1529" s="100" t="str">
        <f t="shared" si="983"/>
        <v>●</v>
      </c>
      <c r="AL1529" s="100" t="str">
        <f t="shared" si="992"/>
        <v>●</v>
      </c>
      <c r="AM1529" s="100" t="str">
        <f t="shared" si="985"/>
        <v>●</v>
      </c>
      <c r="AP1529" s="170" t="str">
        <f t="shared" si="990"/>
        <v>●</v>
      </c>
      <c r="AQ1529" s="170" t="str">
        <f t="shared" si="986"/>
        <v>●</v>
      </c>
      <c r="AR1529" s="170" t="str">
        <f t="shared" si="987"/>
        <v>○</v>
      </c>
      <c r="AS1529" s="170" t="str">
        <f t="shared" si="991"/>
        <v>○</v>
      </c>
    </row>
    <row r="1530" spans="2:45" s="100" customFormat="1" ht="14.25" customHeight="1">
      <c r="B1530" s="102" t="s">
        <v>125</v>
      </c>
      <c r="C1530" s="106">
        <v>36</v>
      </c>
      <c r="D1530" s="107">
        <v>25</v>
      </c>
      <c r="E1530" s="107">
        <v>20</v>
      </c>
      <c r="F1530" s="107">
        <v>19</v>
      </c>
      <c r="G1530" s="107">
        <f>第2表01元データ!AJ69</f>
        <v>14</v>
      </c>
      <c r="H1530" s="107">
        <f t="shared" si="993"/>
        <v>-5</v>
      </c>
      <c r="I1530" s="108">
        <f t="shared" si="994"/>
        <v>-26.315789473684209</v>
      </c>
      <c r="J1530" s="102"/>
      <c r="K1530" s="114" t="s">
        <v>125</v>
      </c>
      <c r="L1530" s="115" t="s">
        <v>337</v>
      </c>
      <c r="M1530" s="116" t="s">
        <v>337</v>
      </c>
      <c r="N1530" s="116" t="s">
        <v>313</v>
      </c>
      <c r="O1530" s="116" t="s">
        <v>313</v>
      </c>
      <c r="P1530" s="107" t="str">
        <f>第2表01元データ!AK69</f>
        <v>-</v>
      </c>
      <c r="Q1530" s="107" t="str">
        <f t="shared" si="995"/>
        <v>-</v>
      </c>
      <c r="R1530" s="108" t="str">
        <f t="shared" si="996"/>
        <v>-</v>
      </c>
      <c r="S1530" s="108"/>
      <c r="T1530" s="100">
        <v>204</v>
      </c>
      <c r="W1530" s="100" t="s">
        <v>358</v>
      </c>
      <c r="X1530" s="100">
        <v>56</v>
      </c>
      <c r="Y1530" s="100">
        <v>31</v>
      </c>
      <c r="Z1530" s="100">
        <v>36</v>
      </c>
      <c r="AA1530" s="100">
        <v>25</v>
      </c>
      <c r="AC1530" s="100" t="s">
        <v>358</v>
      </c>
      <c r="AD1530" s="100" t="s">
        <v>313</v>
      </c>
      <c r="AE1530" s="100" t="s">
        <v>313</v>
      </c>
      <c r="AF1530" s="100" t="s">
        <v>313</v>
      </c>
      <c r="AG1530" s="100" t="s">
        <v>313</v>
      </c>
      <c r="AJ1530" s="100" t="str">
        <f t="shared" si="989"/>
        <v>●</v>
      </c>
      <c r="AK1530" s="100" t="str">
        <f t="shared" si="983"/>
        <v>●</v>
      </c>
      <c r="AL1530" s="100" t="str">
        <f t="shared" si="992"/>
        <v>●</v>
      </c>
      <c r="AM1530" s="100" t="str">
        <f t="shared" si="985"/>
        <v>●</v>
      </c>
      <c r="AP1530" s="170" t="str">
        <f t="shared" si="990"/>
        <v>●</v>
      </c>
      <c r="AQ1530" s="170" t="str">
        <f t="shared" si="986"/>
        <v>●</v>
      </c>
      <c r="AR1530" s="170" t="str">
        <f t="shared" si="987"/>
        <v>○</v>
      </c>
      <c r="AS1530" s="170" t="str">
        <f t="shared" si="991"/>
        <v>○</v>
      </c>
    </row>
    <row r="1531" spans="2:45" s="100" customFormat="1" ht="14.25" customHeight="1">
      <c r="B1531" s="102" t="s">
        <v>126</v>
      </c>
      <c r="C1531" s="106">
        <v>36</v>
      </c>
      <c r="D1531" s="107">
        <v>33</v>
      </c>
      <c r="E1531" s="107">
        <v>17</v>
      </c>
      <c r="F1531" s="107">
        <v>18</v>
      </c>
      <c r="G1531" s="107">
        <f>第2表01元データ!AJ70</f>
        <v>16</v>
      </c>
      <c r="H1531" s="107">
        <f t="shared" si="993"/>
        <v>-2</v>
      </c>
      <c r="I1531" s="108">
        <f t="shared" si="994"/>
        <v>-11.111111111111111</v>
      </c>
      <c r="J1531" s="102"/>
      <c r="K1531" s="114" t="s">
        <v>126</v>
      </c>
      <c r="L1531" s="115" t="s">
        <v>337</v>
      </c>
      <c r="M1531" s="116" t="s">
        <v>337</v>
      </c>
      <c r="N1531" s="116" t="s">
        <v>313</v>
      </c>
      <c r="O1531" s="116" t="s">
        <v>313</v>
      </c>
      <c r="P1531" s="107" t="str">
        <f>第2表01元データ!AK70</f>
        <v>-</v>
      </c>
      <c r="Q1531" s="107" t="str">
        <f t="shared" si="995"/>
        <v>-</v>
      </c>
      <c r="R1531" s="108" t="str">
        <f t="shared" si="996"/>
        <v>-</v>
      </c>
      <c r="S1531" s="108"/>
      <c r="T1531" s="100">
        <v>205</v>
      </c>
      <c r="W1531" s="100" t="s">
        <v>359</v>
      </c>
      <c r="X1531" s="100">
        <v>50</v>
      </c>
      <c r="Y1531" s="100">
        <v>46</v>
      </c>
      <c r="Z1531" s="100">
        <v>36</v>
      </c>
      <c r="AA1531" s="100">
        <v>33</v>
      </c>
      <c r="AC1531" s="100" t="s">
        <v>359</v>
      </c>
      <c r="AD1531" s="100" t="s">
        <v>313</v>
      </c>
      <c r="AE1531" s="100" t="s">
        <v>313</v>
      </c>
      <c r="AF1531" s="100" t="s">
        <v>313</v>
      </c>
      <c r="AG1531" s="100" t="s">
        <v>313</v>
      </c>
      <c r="AJ1531" s="100" t="str">
        <f t="shared" si="989"/>
        <v>●</v>
      </c>
      <c r="AK1531" s="100" t="str">
        <f t="shared" si="983"/>
        <v>●</v>
      </c>
      <c r="AL1531" s="100" t="str">
        <f t="shared" si="992"/>
        <v>●</v>
      </c>
      <c r="AM1531" s="100" t="str">
        <f t="shared" si="985"/>
        <v>●</v>
      </c>
      <c r="AP1531" s="170" t="str">
        <f t="shared" si="990"/>
        <v>●</v>
      </c>
      <c r="AQ1531" s="170" t="str">
        <f t="shared" si="986"/>
        <v>●</v>
      </c>
      <c r="AR1531" s="170" t="str">
        <f t="shared" si="987"/>
        <v>○</v>
      </c>
      <c r="AS1531" s="170" t="str">
        <f t="shared" si="991"/>
        <v>○</v>
      </c>
    </row>
    <row r="1532" spans="2:45" s="100" customFormat="1" ht="14.25" customHeight="1">
      <c r="B1532" s="102" t="s">
        <v>127</v>
      </c>
      <c r="C1532" s="106">
        <v>47</v>
      </c>
      <c r="D1532" s="107">
        <v>27</v>
      </c>
      <c r="E1532" s="107">
        <v>22</v>
      </c>
      <c r="F1532" s="107">
        <v>13</v>
      </c>
      <c r="G1532" s="107">
        <f>第2表01元データ!AJ71</f>
        <v>11</v>
      </c>
      <c r="H1532" s="107">
        <f t="shared" si="993"/>
        <v>-2</v>
      </c>
      <c r="I1532" s="108">
        <f t="shared" si="994"/>
        <v>-15.384615384615385</v>
      </c>
      <c r="J1532" s="102"/>
      <c r="K1532" s="114" t="s">
        <v>127</v>
      </c>
      <c r="L1532" s="115" t="s">
        <v>337</v>
      </c>
      <c r="M1532" s="116" t="s">
        <v>337</v>
      </c>
      <c r="N1532" s="116" t="s">
        <v>313</v>
      </c>
      <c r="O1532" s="116" t="s">
        <v>313</v>
      </c>
      <c r="P1532" s="107" t="str">
        <f>第2表01元データ!AK71</f>
        <v>-</v>
      </c>
      <c r="Q1532" s="107" t="str">
        <f t="shared" si="995"/>
        <v>-</v>
      </c>
      <c r="R1532" s="108" t="str">
        <f t="shared" si="996"/>
        <v>-</v>
      </c>
      <c r="S1532" s="108"/>
      <c r="T1532" s="100">
        <v>206</v>
      </c>
      <c r="W1532" s="100" t="s">
        <v>360</v>
      </c>
      <c r="X1532" s="100">
        <v>22</v>
      </c>
      <c r="Y1532" s="100">
        <v>27</v>
      </c>
      <c r="Z1532" s="100">
        <v>47</v>
      </c>
      <c r="AA1532" s="100">
        <v>27</v>
      </c>
      <c r="AC1532" s="100" t="s">
        <v>360</v>
      </c>
      <c r="AD1532" s="100" t="s">
        <v>313</v>
      </c>
      <c r="AE1532" s="100" t="s">
        <v>313</v>
      </c>
      <c r="AF1532" s="100" t="s">
        <v>313</v>
      </c>
      <c r="AG1532" s="100" t="s">
        <v>313</v>
      </c>
      <c r="AJ1532" s="100" t="str">
        <f t="shared" si="989"/>
        <v>●</v>
      </c>
      <c r="AK1532" s="100" t="str">
        <f t="shared" si="983"/>
        <v>○</v>
      </c>
      <c r="AL1532" s="100" t="str">
        <f t="shared" si="992"/>
        <v>●</v>
      </c>
      <c r="AM1532" s="100" t="str">
        <f t="shared" si="985"/>
        <v>●</v>
      </c>
      <c r="AP1532" s="170" t="str">
        <f t="shared" si="990"/>
        <v>●</v>
      </c>
      <c r="AQ1532" s="170" t="str">
        <f t="shared" si="986"/>
        <v>●</v>
      </c>
      <c r="AR1532" s="170" t="str">
        <f t="shared" si="987"/>
        <v>○</v>
      </c>
      <c r="AS1532" s="170" t="str">
        <f t="shared" si="991"/>
        <v>○</v>
      </c>
    </row>
    <row r="1533" spans="2:45" s="100" customFormat="1" ht="14.25" customHeight="1">
      <c r="B1533" s="102" t="s">
        <v>128</v>
      </c>
      <c r="C1533" s="106">
        <v>40</v>
      </c>
      <c r="D1533" s="107">
        <v>50</v>
      </c>
      <c r="E1533" s="107">
        <v>26</v>
      </c>
      <c r="F1533" s="107">
        <v>20</v>
      </c>
      <c r="G1533" s="107">
        <f>第2表01元データ!AJ72</f>
        <v>28</v>
      </c>
      <c r="H1533" s="107">
        <f t="shared" si="993"/>
        <v>8</v>
      </c>
      <c r="I1533" s="108">
        <f t="shared" si="994"/>
        <v>40</v>
      </c>
      <c r="J1533" s="102"/>
      <c r="K1533" s="114" t="s">
        <v>128</v>
      </c>
      <c r="L1533" s="115" t="s">
        <v>337</v>
      </c>
      <c r="M1533" s="116" t="s">
        <v>337</v>
      </c>
      <c r="N1533" s="116" t="s">
        <v>313</v>
      </c>
      <c r="O1533" s="116" t="s">
        <v>313</v>
      </c>
      <c r="P1533" s="107" t="str">
        <f>第2表01元データ!AK72</f>
        <v>-</v>
      </c>
      <c r="Q1533" s="107" t="str">
        <f t="shared" si="995"/>
        <v>-</v>
      </c>
      <c r="R1533" s="108" t="str">
        <f t="shared" si="996"/>
        <v>-</v>
      </c>
      <c r="S1533" s="108"/>
      <c r="T1533" s="100">
        <v>207</v>
      </c>
      <c r="W1533" s="100" t="s">
        <v>361</v>
      </c>
      <c r="X1533" s="100">
        <v>27</v>
      </c>
      <c r="Y1533" s="100">
        <v>12</v>
      </c>
      <c r="Z1533" s="100">
        <v>40</v>
      </c>
      <c r="AA1533" s="100">
        <v>50</v>
      </c>
      <c r="AC1533" s="100" t="s">
        <v>361</v>
      </c>
      <c r="AD1533" s="100" t="s">
        <v>313</v>
      </c>
      <c r="AE1533" s="100" t="s">
        <v>313</v>
      </c>
      <c r="AF1533" s="100" t="s">
        <v>313</v>
      </c>
      <c r="AG1533" s="100" t="s">
        <v>313</v>
      </c>
      <c r="AJ1533" s="100" t="str">
        <f t="shared" si="989"/>
        <v>●</v>
      </c>
      <c r="AK1533" s="100" t="str">
        <f t="shared" si="983"/>
        <v>●</v>
      </c>
      <c r="AL1533" s="100" t="str">
        <f t="shared" si="992"/>
        <v>●</v>
      </c>
      <c r="AM1533" s="100" t="str">
        <f t="shared" si="985"/>
        <v>●</v>
      </c>
      <c r="AP1533" s="170" t="str">
        <f t="shared" si="990"/>
        <v>●</v>
      </c>
      <c r="AQ1533" s="170" t="str">
        <f t="shared" si="986"/>
        <v>●</v>
      </c>
      <c r="AR1533" s="170" t="str">
        <f t="shared" si="987"/>
        <v>○</v>
      </c>
      <c r="AS1533" s="170" t="str">
        <f t="shared" si="991"/>
        <v>○</v>
      </c>
    </row>
    <row r="1534" spans="2:45" s="100" customFormat="1" ht="14.25" customHeight="1">
      <c r="B1534" s="102" t="s">
        <v>129</v>
      </c>
      <c r="C1534" s="106">
        <v>33</v>
      </c>
      <c r="D1534" s="107">
        <v>42</v>
      </c>
      <c r="E1534" s="107">
        <v>40</v>
      </c>
      <c r="F1534" s="107">
        <v>21</v>
      </c>
      <c r="G1534" s="107">
        <f>第2表01元データ!AJ73</f>
        <v>16</v>
      </c>
      <c r="H1534" s="107">
        <f t="shared" si="993"/>
        <v>-5</v>
      </c>
      <c r="I1534" s="108">
        <f t="shared" si="994"/>
        <v>-23.809523809523807</v>
      </c>
      <c r="J1534" s="102"/>
      <c r="K1534" s="114" t="s">
        <v>129</v>
      </c>
      <c r="L1534" s="115" t="s">
        <v>337</v>
      </c>
      <c r="M1534" s="116" t="s">
        <v>337</v>
      </c>
      <c r="N1534" s="116" t="s">
        <v>313</v>
      </c>
      <c r="O1534" s="116" t="s">
        <v>313</v>
      </c>
      <c r="P1534" s="107" t="str">
        <f>第2表01元データ!AK73</f>
        <v>-</v>
      </c>
      <c r="Q1534" s="107" t="str">
        <f t="shared" si="995"/>
        <v>-</v>
      </c>
      <c r="R1534" s="108" t="str">
        <f t="shared" si="996"/>
        <v>-</v>
      </c>
      <c r="S1534" s="108"/>
      <c r="T1534" s="100">
        <v>208</v>
      </c>
      <c r="W1534" s="100" t="s">
        <v>362</v>
      </c>
      <c r="X1534" s="100">
        <v>24</v>
      </c>
      <c r="Y1534" s="100">
        <v>25</v>
      </c>
      <c r="Z1534" s="100">
        <v>33</v>
      </c>
      <c r="AA1534" s="100">
        <v>42</v>
      </c>
      <c r="AC1534" s="100" t="s">
        <v>362</v>
      </c>
      <c r="AD1534" s="100" t="s">
        <v>313</v>
      </c>
      <c r="AE1534" s="100" t="s">
        <v>313</v>
      </c>
      <c r="AF1534" s="100" t="s">
        <v>313</v>
      </c>
      <c r="AG1534" s="100" t="s">
        <v>313</v>
      </c>
      <c r="AJ1534" s="100" t="str">
        <f t="shared" si="989"/>
        <v>●</v>
      </c>
      <c r="AK1534" s="100" t="str">
        <f t="shared" si="983"/>
        <v>●</v>
      </c>
      <c r="AL1534" s="100" t="str">
        <f t="shared" si="992"/>
        <v>●</v>
      </c>
      <c r="AM1534" s="100" t="str">
        <f t="shared" si="985"/>
        <v>●</v>
      </c>
      <c r="AP1534" s="170" t="str">
        <f t="shared" si="990"/>
        <v>●</v>
      </c>
      <c r="AQ1534" s="170" t="str">
        <f t="shared" si="986"/>
        <v>●</v>
      </c>
      <c r="AR1534" s="170" t="str">
        <f t="shared" si="987"/>
        <v>○</v>
      </c>
      <c r="AS1534" s="170" t="str">
        <f t="shared" si="991"/>
        <v>○</v>
      </c>
    </row>
    <row r="1535" spans="2:45" s="100" customFormat="1" ht="14.25" customHeight="1">
      <c r="B1535" s="102" t="s">
        <v>130</v>
      </c>
      <c r="C1535" s="106">
        <v>40</v>
      </c>
      <c r="D1535" s="107">
        <v>36</v>
      </c>
      <c r="E1535" s="107">
        <v>39</v>
      </c>
      <c r="F1535" s="107">
        <v>40</v>
      </c>
      <c r="G1535" s="107">
        <f>第2表01元データ!AJ74</f>
        <v>26</v>
      </c>
      <c r="H1535" s="107">
        <f t="shared" si="993"/>
        <v>-14</v>
      </c>
      <c r="I1535" s="108">
        <f t="shared" si="994"/>
        <v>-35</v>
      </c>
      <c r="J1535" s="102"/>
      <c r="K1535" s="114" t="s">
        <v>130</v>
      </c>
      <c r="L1535" s="115" t="s">
        <v>337</v>
      </c>
      <c r="M1535" s="116" t="s">
        <v>337</v>
      </c>
      <c r="N1535" s="116" t="s">
        <v>313</v>
      </c>
      <c r="O1535" s="116" t="s">
        <v>313</v>
      </c>
      <c r="P1535" s="107" t="str">
        <f>第2表01元データ!AK74</f>
        <v>-</v>
      </c>
      <c r="Q1535" s="107" t="str">
        <f t="shared" si="995"/>
        <v>-</v>
      </c>
      <c r="R1535" s="108" t="str">
        <f t="shared" si="996"/>
        <v>-</v>
      </c>
      <c r="S1535" s="108"/>
      <c r="T1535" s="100">
        <v>209</v>
      </c>
      <c r="W1535" s="100" t="s">
        <v>363</v>
      </c>
      <c r="X1535" s="100">
        <v>47</v>
      </c>
      <c r="Y1535" s="100">
        <v>25</v>
      </c>
      <c r="Z1535" s="100">
        <v>40</v>
      </c>
      <c r="AA1535" s="100">
        <v>36</v>
      </c>
      <c r="AC1535" s="100" t="s">
        <v>363</v>
      </c>
      <c r="AD1535" s="100" t="s">
        <v>313</v>
      </c>
      <c r="AE1535" s="100" t="s">
        <v>313</v>
      </c>
      <c r="AF1535" s="100" t="s">
        <v>313</v>
      </c>
      <c r="AG1535" s="100" t="s">
        <v>313</v>
      </c>
      <c r="AJ1535" s="100" t="str">
        <f t="shared" si="989"/>
        <v>●</v>
      </c>
      <c r="AK1535" s="100" t="str">
        <f t="shared" si="983"/>
        <v>●</v>
      </c>
      <c r="AL1535" s="100" t="str">
        <f>IF(E1535=Z1535,"○","●")</f>
        <v>●</v>
      </c>
      <c r="AM1535" s="100" t="str">
        <f t="shared" si="985"/>
        <v>●</v>
      </c>
      <c r="AP1535" s="170" t="str">
        <f t="shared" si="990"/>
        <v>●</v>
      </c>
      <c r="AQ1535" s="170" t="str">
        <f t="shared" si="986"/>
        <v>●</v>
      </c>
      <c r="AR1535" s="170" t="str">
        <f t="shared" si="987"/>
        <v>○</v>
      </c>
      <c r="AS1535" s="170" t="str">
        <f t="shared" si="991"/>
        <v>○</v>
      </c>
    </row>
    <row r="1536" spans="2:45" s="100" customFormat="1" ht="14.25" customHeight="1">
      <c r="B1536" s="102" t="s">
        <v>131</v>
      </c>
      <c r="C1536" s="106">
        <v>37</v>
      </c>
      <c r="D1536" s="107">
        <v>43</v>
      </c>
      <c r="E1536" s="107">
        <v>38</v>
      </c>
      <c r="F1536" s="107">
        <v>40</v>
      </c>
      <c r="G1536" s="107">
        <f>第2表01元データ!AJ75</f>
        <v>42</v>
      </c>
      <c r="H1536" s="107">
        <f t="shared" si="993"/>
        <v>2</v>
      </c>
      <c r="I1536" s="108">
        <f t="shared" si="994"/>
        <v>5</v>
      </c>
      <c r="J1536" s="102"/>
      <c r="K1536" s="114" t="s">
        <v>131</v>
      </c>
      <c r="L1536" s="115" t="s">
        <v>337</v>
      </c>
      <c r="M1536" s="116" t="s">
        <v>337</v>
      </c>
      <c r="N1536" s="116" t="s">
        <v>313</v>
      </c>
      <c r="O1536" s="116" t="s">
        <v>313</v>
      </c>
      <c r="P1536" s="107" t="str">
        <f>第2表01元データ!AK75</f>
        <v>-</v>
      </c>
      <c r="Q1536" s="107" t="str">
        <f t="shared" si="995"/>
        <v>-</v>
      </c>
      <c r="R1536" s="108" t="str">
        <f t="shared" si="996"/>
        <v>-</v>
      </c>
      <c r="S1536" s="108"/>
      <c r="T1536" s="100">
        <v>210</v>
      </c>
      <c r="W1536" s="100" t="s">
        <v>364</v>
      </c>
      <c r="X1536" s="100">
        <v>59</v>
      </c>
      <c r="Y1536" s="100">
        <v>47</v>
      </c>
      <c r="Z1536" s="100">
        <v>37</v>
      </c>
      <c r="AA1536" s="100">
        <v>43</v>
      </c>
      <c r="AC1536" s="100" t="s">
        <v>364</v>
      </c>
      <c r="AD1536" s="100" t="s">
        <v>313</v>
      </c>
      <c r="AE1536" s="100" t="s">
        <v>313</v>
      </c>
      <c r="AF1536" s="100" t="s">
        <v>313</v>
      </c>
      <c r="AG1536" s="100" t="s">
        <v>313</v>
      </c>
      <c r="AJ1536" s="100" t="str">
        <f t="shared" si="989"/>
        <v>●</v>
      </c>
      <c r="AK1536" s="100" t="str">
        <f t="shared" si="983"/>
        <v>●</v>
      </c>
      <c r="AL1536" s="100" t="str">
        <f t="shared" ref="AL1536:AL1544" si="997">IF(E1536=Z1536,"○","●")</f>
        <v>●</v>
      </c>
      <c r="AM1536" s="100" t="str">
        <f t="shared" si="985"/>
        <v>●</v>
      </c>
      <c r="AP1536" s="170" t="str">
        <f t="shared" si="990"/>
        <v>●</v>
      </c>
      <c r="AQ1536" s="170" t="str">
        <f t="shared" si="986"/>
        <v>●</v>
      </c>
      <c r="AR1536" s="170" t="str">
        <f t="shared" si="987"/>
        <v>○</v>
      </c>
      <c r="AS1536" s="170" t="str">
        <f t="shared" si="991"/>
        <v>○</v>
      </c>
    </row>
    <row r="1537" spans="2:45" s="100" customFormat="1" ht="14.25" customHeight="1">
      <c r="B1537" s="102" t="s">
        <v>132</v>
      </c>
      <c r="C1537" s="106">
        <v>61</v>
      </c>
      <c r="D1537" s="107">
        <v>50</v>
      </c>
      <c r="E1537" s="107">
        <v>48</v>
      </c>
      <c r="F1537" s="107">
        <v>36</v>
      </c>
      <c r="G1537" s="107">
        <f>第2表01元データ!AJ76</f>
        <v>45</v>
      </c>
      <c r="H1537" s="107">
        <f t="shared" si="993"/>
        <v>9</v>
      </c>
      <c r="I1537" s="108">
        <f t="shared" si="994"/>
        <v>25</v>
      </c>
      <c r="J1537" s="102"/>
      <c r="K1537" s="114" t="s">
        <v>132</v>
      </c>
      <c r="L1537" s="115" t="s">
        <v>337</v>
      </c>
      <c r="M1537" s="116" t="s">
        <v>337</v>
      </c>
      <c r="N1537" s="116" t="s">
        <v>313</v>
      </c>
      <c r="O1537" s="116" t="s">
        <v>313</v>
      </c>
      <c r="P1537" s="107" t="str">
        <f>第2表01元データ!AK76</f>
        <v>-</v>
      </c>
      <c r="Q1537" s="107" t="str">
        <f t="shared" si="995"/>
        <v>-</v>
      </c>
      <c r="R1537" s="108" t="str">
        <f t="shared" si="996"/>
        <v>-</v>
      </c>
      <c r="S1537" s="108"/>
      <c r="T1537" s="100">
        <v>211</v>
      </c>
      <c r="W1537" s="100" t="s">
        <v>365</v>
      </c>
      <c r="X1537" s="100">
        <v>30</v>
      </c>
      <c r="Y1537" s="100">
        <v>48</v>
      </c>
      <c r="Z1537" s="100">
        <v>61</v>
      </c>
      <c r="AA1537" s="100">
        <v>50</v>
      </c>
      <c r="AC1537" s="100" t="s">
        <v>365</v>
      </c>
      <c r="AD1537" s="100" t="s">
        <v>313</v>
      </c>
      <c r="AE1537" s="100" t="s">
        <v>313</v>
      </c>
      <c r="AF1537" s="100" t="s">
        <v>313</v>
      </c>
      <c r="AG1537" s="100" t="s">
        <v>313</v>
      </c>
      <c r="AJ1537" s="100" t="str">
        <f t="shared" si="989"/>
        <v>●</v>
      </c>
      <c r="AK1537" s="100" t="str">
        <f t="shared" si="983"/>
        <v>●</v>
      </c>
      <c r="AL1537" s="100" t="str">
        <f t="shared" si="997"/>
        <v>●</v>
      </c>
      <c r="AM1537" s="100" t="str">
        <f t="shared" si="985"/>
        <v>●</v>
      </c>
      <c r="AP1537" s="170" t="str">
        <f t="shared" si="990"/>
        <v>●</v>
      </c>
      <c r="AQ1537" s="170" t="str">
        <f t="shared" si="986"/>
        <v>●</v>
      </c>
      <c r="AR1537" s="170" t="str">
        <f t="shared" si="987"/>
        <v>○</v>
      </c>
      <c r="AS1537" s="170" t="str">
        <f t="shared" si="991"/>
        <v>○</v>
      </c>
    </row>
    <row r="1538" spans="2:45" s="100" customFormat="1" ht="14.25" customHeight="1">
      <c r="B1538" s="102" t="s">
        <v>133</v>
      </c>
      <c r="C1538" s="106">
        <v>56</v>
      </c>
      <c r="D1538" s="107">
        <v>67</v>
      </c>
      <c r="E1538" s="107">
        <v>50</v>
      </c>
      <c r="F1538" s="107">
        <v>46</v>
      </c>
      <c r="G1538" s="107">
        <f>第2表01元データ!AJ77</f>
        <v>34</v>
      </c>
      <c r="H1538" s="107">
        <f t="shared" si="993"/>
        <v>-12</v>
      </c>
      <c r="I1538" s="108">
        <f t="shared" si="994"/>
        <v>-26.086956521739129</v>
      </c>
      <c r="J1538" s="102"/>
      <c r="K1538" s="114" t="s">
        <v>133</v>
      </c>
      <c r="L1538" s="115" t="s">
        <v>337</v>
      </c>
      <c r="M1538" s="116" t="s">
        <v>337</v>
      </c>
      <c r="N1538" s="116" t="s">
        <v>313</v>
      </c>
      <c r="O1538" s="116" t="s">
        <v>313</v>
      </c>
      <c r="P1538" s="107" t="str">
        <f>第2表01元データ!AK77</f>
        <v>-</v>
      </c>
      <c r="Q1538" s="107" t="str">
        <f t="shared" si="995"/>
        <v>-</v>
      </c>
      <c r="R1538" s="108" t="str">
        <f t="shared" si="996"/>
        <v>-</v>
      </c>
      <c r="S1538" s="108"/>
      <c r="T1538" s="100">
        <v>212</v>
      </c>
      <c r="W1538" s="100" t="s">
        <v>366</v>
      </c>
      <c r="X1538" s="100">
        <v>45</v>
      </c>
      <c r="Y1538" s="100">
        <v>23</v>
      </c>
      <c r="Z1538" s="100">
        <v>56</v>
      </c>
      <c r="AA1538" s="100">
        <v>67</v>
      </c>
      <c r="AC1538" s="100" t="s">
        <v>366</v>
      </c>
      <c r="AD1538" s="100" t="s">
        <v>313</v>
      </c>
      <c r="AE1538" s="100" t="s">
        <v>313</v>
      </c>
      <c r="AF1538" s="100" t="s">
        <v>313</v>
      </c>
      <c r="AG1538" s="100" t="s">
        <v>313</v>
      </c>
      <c r="AJ1538" s="100" t="str">
        <f t="shared" si="989"/>
        <v>●</v>
      </c>
      <c r="AK1538" s="100" t="str">
        <f t="shared" si="983"/>
        <v>●</v>
      </c>
      <c r="AL1538" s="100" t="str">
        <f t="shared" si="997"/>
        <v>●</v>
      </c>
      <c r="AM1538" s="100" t="str">
        <f t="shared" si="985"/>
        <v>●</v>
      </c>
      <c r="AP1538" s="170" t="str">
        <f t="shared" si="990"/>
        <v>●</v>
      </c>
      <c r="AQ1538" s="170" t="str">
        <f t="shared" si="986"/>
        <v>●</v>
      </c>
      <c r="AR1538" s="170" t="str">
        <f t="shared" si="987"/>
        <v>○</v>
      </c>
      <c r="AS1538" s="170" t="str">
        <f t="shared" si="991"/>
        <v>○</v>
      </c>
    </row>
    <row r="1539" spans="2:45" s="100" customFormat="1" ht="14.25" customHeight="1">
      <c r="B1539" s="102" t="s">
        <v>134</v>
      </c>
      <c r="C1539" s="106">
        <v>25</v>
      </c>
      <c r="D1539" s="107">
        <v>60</v>
      </c>
      <c r="E1539" s="107">
        <v>67</v>
      </c>
      <c r="F1539" s="107">
        <v>49</v>
      </c>
      <c r="G1539" s="107">
        <f>第2表01元データ!AJ78</f>
        <v>44</v>
      </c>
      <c r="H1539" s="107">
        <f t="shared" si="993"/>
        <v>-5</v>
      </c>
      <c r="I1539" s="108">
        <f t="shared" si="994"/>
        <v>-10.204081632653061</v>
      </c>
      <c r="J1539" s="102"/>
      <c r="K1539" s="114" t="s">
        <v>134</v>
      </c>
      <c r="L1539" s="115" t="s">
        <v>337</v>
      </c>
      <c r="M1539" s="116" t="s">
        <v>337</v>
      </c>
      <c r="N1539" s="116" t="s">
        <v>313</v>
      </c>
      <c r="O1539" s="116" t="s">
        <v>313</v>
      </c>
      <c r="P1539" s="107" t="str">
        <f>第2表01元データ!AK78</f>
        <v>-</v>
      </c>
      <c r="Q1539" s="107" t="str">
        <f t="shared" si="995"/>
        <v>-</v>
      </c>
      <c r="R1539" s="108" t="str">
        <f t="shared" si="996"/>
        <v>-</v>
      </c>
      <c r="S1539" s="108"/>
      <c r="T1539" s="100">
        <v>213</v>
      </c>
      <c r="W1539" s="99" t="s">
        <v>367</v>
      </c>
      <c r="X1539" s="99">
        <v>49</v>
      </c>
      <c r="Y1539" s="99">
        <v>42</v>
      </c>
      <c r="Z1539" s="99">
        <v>25</v>
      </c>
      <c r="AA1539" s="99">
        <v>60</v>
      </c>
      <c r="AB1539" s="99"/>
      <c r="AC1539" s="99" t="s">
        <v>367</v>
      </c>
      <c r="AD1539" s="99" t="s">
        <v>313</v>
      </c>
      <c r="AE1539" s="99" t="s">
        <v>313</v>
      </c>
      <c r="AF1539" s="99" t="s">
        <v>313</v>
      </c>
      <c r="AG1539" s="99" t="s">
        <v>313</v>
      </c>
      <c r="AJ1539" s="100" t="str">
        <f t="shared" si="989"/>
        <v>●</v>
      </c>
      <c r="AK1539" s="100" t="str">
        <f t="shared" si="983"/>
        <v>●</v>
      </c>
      <c r="AL1539" s="100" t="str">
        <f t="shared" si="997"/>
        <v>●</v>
      </c>
      <c r="AM1539" s="100" t="str">
        <f t="shared" si="985"/>
        <v>●</v>
      </c>
      <c r="AP1539" s="170" t="str">
        <f t="shared" si="990"/>
        <v>●</v>
      </c>
      <c r="AQ1539" s="170" t="str">
        <f t="shared" si="986"/>
        <v>●</v>
      </c>
      <c r="AR1539" s="170" t="str">
        <f t="shared" si="987"/>
        <v>○</v>
      </c>
      <c r="AS1539" s="170" t="str">
        <f t="shared" si="991"/>
        <v>○</v>
      </c>
    </row>
    <row r="1540" spans="2:45" s="100" customFormat="1" ht="14.25" customHeight="1">
      <c r="B1540" s="102" t="s">
        <v>135</v>
      </c>
      <c r="C1540" s="106">
        <v>43</v>
      </c>
      <c r="D1540" s="107">
        <v>29</v>
      </c>
      <c r="E1540" s="107">
        <v>57</v>
      </c>
      <c r="F1540" s="107">
        <v>69</v>
      </c>
      <c r="G1540" s="107">
        <f>第2表01元データ!AJ79</f>
        <v>56</v>
      </c>
      <c r="H1540" s="107">
        <f t="shared" si="993"/>
        <v>-13</v>
      </c>
      <c r="I1540" s="108">
        <f t="shared" si="994"/>
        <v>-18.840579710144929</v>
      </c>
      <c r="J1540" s="102"/>
      <c r="K1540" s="114" t="s">
        <v>135</v>
      </c>
      <c r="L1540" s="115" t="s">
        <v>337</v>
      </c>
      <c r="M1540" s="116" t="s">
        <v>337</v>
      </c>
      <c r="N1540" s="116" t="s">
        <v>313</v>
      </c>
      <c r="O1540" s="116" t="s">
        <v>313</v>
      </c>
      <c r="P1540" s="107" t="str">
        <f>第2表01元データ!AK79</f>
        <v>-</v>
      </c>
      <c r="Q1540" s="107" t="str">
        <f t="shared" si="995"/>
        <v>-</v>
      </c>
      <c r="R1540" s="108" t="str">
        <f t="shared" si="996"/>
        <v>-</v>
      </c>
      <c r="S1540" s="108"/>
      <c r="T1540" s="100">
        <v>214</v>
      </c>
      <c r="W1540" s="100" t="s">
        <v>368</v>
      </c>
      <c r="X1540" s="100">
        <v>43</v>
      </c>
      <c r="Y1540" s="100">
        <v>44</v>
      </c>
      <c r="Z1540" s="100">
        <v>43</v>
      </c>
      <c r="AA1540" s="100">
        <v>29</v>
      </c>
      <c r="AC1540" s="100" t="s">
        <v>368</v>
      </c>
      <c r="AD1540" s="100" t="s">
        <v>313</v>
      </c>
      <c r="AE1540" s="100" t="s">
        <v>313</v>
      </c>
      <c r="AF1540" s="100" t="s">
        <v>313</v>
      </c>
      <c r="AG1540" s="100" t="s">
        <v>313</v>
      </c>
      <c r="AJ1540" s="100" t="str">
        <f t="shared" si="989"/>
        <v>○</v>
      </c>
      <c r="AK1540" s="100" t="str">
        <f t="shared" si="983"/>
        <v>●</v>
      </c>
      <c r="AL1540" s="100" t="str">
        <f t="shared" si="997"/>
        <v>●</v>
      </c>
      <c r="AM1540" s="100" t="str">
        <f t="shared" si="985"/>
        <v>●</v>
      </c>
      <c r="AP1540" s="170" t="str">
        <f t="shared" si="990"/>
        <v>●</v>
      </c>
      <c r="AQ1540" s="170" t="str">
        <f t="shared" si="986"/>
        <v>●</v>
      </c>
      <c r="AR1540" s="170" t="str">
        <f t="shared" si="987"/>
        <v>○</v>
      </c>
      <c r="AS1540" s="170" t="str">
        <f t="shared" si="991"/>
        <v>○</v>
      </c>
    </row>
    <row r="1541" spans="2:45" s="100" customFormat="1" ht="14.25" customHeight="1">
      <c r="B1541" s="102" t="s">
        <v>136</v>
      </c>
      <c r="C1541" s="106">
        <v>43</v>
      </c>
      <c r="D1541" s="107">
        <v>45</v>
      </c>
      <c r="E1541" s="107">
        <v>22</v>
      </c>
      <c r="F1541" s="107">
        <v>51</v>
      </c>
      <c r="G1541" s="107">
        <f>第2表01元データ!AJ80</f>
        <v>63</v>
      </c>
      <c r="H1541" s="107">
        <f t="shared" si="993"/>
        <v>12</v>
      </c>
      <c r="I1541" s="108">
        <f t="shared" si="994"/>
        <v>23.52941176470588</v>
      </c>
      <c r="J1541" s="102"/>
      <c r="K1541" s="114" t="s">
        <v>136</v>
      </c>
      <c r="L1541" s="115" t="s">
        <v>337</v>
      </c>
      <c r="M1541" s="116" t="s">
        <v>337</v>
      </c>
      <c r="N1541" s="116" t="s">
        <v>313</v>
      </c>
      <c r="O1541" s="116" t="s">
        <v>313</v>
      </c>
      <c r="P1541" s="107" t="str">
        <f>第2表01元データ!AK80</f>
        <v>-</v>
      </c>
      <c r="Q1541" s="107" t="str">
        <f t="shared" si="995"/>
        <v>-</v>
      </c>
      <c r="R1541" s="108" t="str">
        <f t="shared" si="996"/>
        <v>-</v>
      </c>
      <c r="S1541" s="108"/>
      <c r="T1541" s="100">
        <v>215</v>
      </c>
      <c r="W1541" s="100" t="s">
        <v>369</v>
      </c>
      <c r="X1541" s="100">
        <v>45</v>
      </c>
      <c r="Y1541" s="100">
        <v>38</v>
      </c>
      <c r="Z1541" s="100">
        <v>43</v>
      </c>
      <c r="AA1541" s="100">
        <v>45</v>
      </c>
      <c r="AC1541" s="100" t="s">
        <v>369</v>
      </c>
      <c r="AD1541" s="100">
        <v>1</v>
      </c>
      <c r="AE1541" s="100" t="s">
        <v>313</v>
      </c>
      <c r="AF1541" s="100" t="s">
        <v>313</v>
      </c>
      <c r="AG1541" s="100" t="s">
        <v>313</v>
      </c>
      <c r="AJ1541" s="100" t="str">
        <f t="shared" si="989"/>
        <v>●</v>
      </c>
      <c r="AK1541" s="100" t="str">
        <f t="shared" si="983"/>
        <v>●</v>
      </c>
      <c r="AL1541" s="100" t="str">
        <f t="shared" si="997"/>
        <v>●</v>
      </c>
      <c r="AM1541" s="100" t="str">
        <f t="shared" si="985"/>
        <v>●</v>
      </c>
      <c r="AP1541" s="170" t="str">
        <f t="shared" si="990"/>
        <v>●</v>
      </c>
      <c r="AQ1541" s="170" t="str">
        <f t="shared" si="986"/>
        <v>●</v>
      </c>
      <c r="AR1541" s="170" t="str">
        <f t="shared" si="987"/>
        <v>○</v>
      </c>
      <c r="AS1541" s="170" t="str">
        <f t="shared" si="991"/>
        <v>○</v>
      </c>
    </row>
    <row r="1542" spans="2:45" s="100" customFormat="1" ht="14.25" customHeight="1">
      <c r="B1542" s="102" t="s">
        <v>137</v>
      </c>
      <c r="C1542" s="106">
        <v>39</v>
      </c>
      <c r="D1542" s="107">
        <v>40</v>
      </c>
      <c r="E1542" s="107">
        <v>42</v>
      </c>
      <c r="F1542" s="107">
        <v>22</v>
      </c>
      <c r="G1542" s="107">
        <f>第2表01元データ!AJ81</f>
        <v>43</v>
      </c>
      <c r="H1542" s="107">
        <f t="shared" si="993"/>
        <v>21</v>
      </c>
      <c r="I1542" s="108">
        <f t="shared" si="994"/>
        <v>95.454545454545453</v>
      </c>
      <c r="J1542" s="102"/>
      <c r="K1542" s="114" t="s">
        <v>137</v>
      </c>
      <c r="L1542" s="115" t="s">
        <v>337</v>
      </c>
      <c r="M1542" s="116" t="s">
        <v>337</v>
      </c>
      <c r="N1542" s="116" t="s">
        <v>313</v>
      </c>
      <c r="O1542" s="116" t="s">
        <v>313</v>
      </c>
      <c r="P1542" s="107" t="str">
        <f>第2表01元データ!AK81</f>
        <v>-</v>
      </c>
      <c r="Q1542" s="107" t="str">
        <f t="shared" si="995"/>
        <v>-</v>
      </c>
      <c r="R1542" s="108" t="str">
        <f t="shared" si="996"/>
        <v>-</v>
      </c>
      <c r="S1542" s="108"/>
      <c r="T1542" s="100">
        <v>216</v>
      </c>
      <c r="W1542" s="100" t="s">
        <v>370</v>
      </c>
      <c r="X1542" s="100">
        <v>21</v>
      </c>
      <c r="Y1542" s="100">
        <v>35</v>
      </c>
      <c r="Z1542" s="100">
        <v>39</v>
      </c>
      <c r="AA1542" s="100">
        <v>40</v>
      </c>
      <c r="AC1542" s="100" t="s">
        <v>370</v>
      </c>
      <c r="AD1542" s="100" t="s">
        <v>313</v>
      </c>
      <c r="AE1542" s="100">
        <v>1</v>
      </c>
      <c r="AF1542" s="100" t="s">
        <v>313</v>
      </c>
      <c r="AG1542" s="100" t="s">
        <v>313</v>
      </c>
      <c r="AJ1542" s="100" t="str">
        <f t="shared" si="989"/>
        <v>●</v>
      </c>
      <c r="AK1542" s="100" t="str">
        <f t="shared" si="983"/>
        <v>●</v>
      </c>
      <c r="AL1542" s="100" t="str">
        <f t="shared" si="997"/>
        <v>●</v>
      </c>
      <c r="AM1542" s="100" t="str">
        <f t="shared" si="985"/>
        <v>●</v>
      </c>
      <c r="AP1542" s="170" t="str">
        <f t="shared" si="990"/>
        <v>●</v>
      </c>
      <c r="AQ1542" s="170" t="str">
        <f t="shared" si="986"/>
        <v>●</v>
      </c>
      <c r="AR1542" s="170" t="str">
        <f t="shared" si="987"/>
        <v>○</v>
      </c>
      <c r="AS1542" s="170" t="str">
        <f t="shared" si="991"/>
        <v>○</v>
      </c>
    </row>
    <row r="1543" spans="2:45" s="100" customFormat="1" ht="14.25" customHeight="1">
      <c r="B1543" s="102" t="s">
        <v>138</v>
      </c>
      <c r="C1543" s="106">
        <v>25</v>
      </c>
      <c r="D1543" s="107">
        <v>28</v>
      </c>
      <c r="E1543" s="107">
        <v>36</v>
      </c>
      <c r="F1543" s="107">
        <v>39</v>
      </c>
      <c r="G1543" s="107">
        <f>第2表01元データ!AJ82</f>
        <v>26</v>
      </c>
      <c r="H1543" s="107">
        <f t="shared" si="993"/>
        <v>-13</v>
      </c>
      <c r="I1543" s="108">
        <f t="shared" si="994"/>
        <v>-33.333333333333329</v>
      </c>
      <c r="J1543" s="102"/>
      <c r="K1543" s="114" t="s">
        <v>138</v>
      </c>
      <c r="L1543" s="115" t="s">
        <v>337</v>
      </c>
      <c r="M1543" s="116" t="s">
        <v>337</v>
      </c>
      <c r="N1543" s="116" t="s">
        <v>313</v>
      </c>
      <c r="O1543" s="116" t="s">
        <v>313</v>
      </c>
      <c r="P1543" s="107" t="str">
        <f>第2表01元データ!AK82</f>
        <v>-</v>
      </c>
      <c r="Q1543" s="107" t="str">
        <f t="shared" si="995"/>
        <v>-</v>
      </c>
      <c r="R1543" s="108" t="str">
        <f t="shared" si="996"/>
        <v>-</v>
      </c>
      <c r="S1543" s="108"/>
      <c r="T1543" s="100">
        <v>217</v>
      </c>
      <c r="W1543" s="100" t="s">
        <v>371</v>
      </c>
      <c r="X1543" s="100">
        <v>16</v>
      </c>
      <c r="Y1543" s="100">
        <v>13</v>
      </c>
      <c r="Z1543" s="100">
        <v>25</v>
      </c>
      <c r="AA1543" s="100">
        <v>28</v>
      </c>
      <c r="AC1543" s="100" t="s">
        <v>371</v>
      </c>
      <c r="AD1543" s="100" t="s">
        <v>313</v>
      </c>
      <c r="AE1543" s="100" t="s">
        <v>313</v>
      </c>
      <c r="AF1543" s="100" t="s">
        <v>313</v>
      </c>
      <c r="AG1543" s="100" t="s">
        <v>313</v>
      </c>
      <c r="AJ1543" s="100" t="str">
        <f t="shared" si="989"/>
        <v>●</v>
      </c>
      <c r="AK1543" s="100" t="str">
        <f t="shared" si="983"/>
        <v>●</v>
      </c>
      <c r="AL1543" s="100" t="str">
        <f t="shared" si="997"/>
        <v>●</v>
      </c>
      <c r="AM1543" s="100" t="str">
        <f t="shared" si="985"/>
        <v>●</v>
      </c>
      <c r="AP1543" s="170" t="str">
        <f t="shared" si="990"/>
        <v>●</v>
      </c>
      <c r="AQ1543" s="170" t="str">
        <f t="shared" si="986"/>
        <v>●</v>
      </c>
      <c r="AR1543" s="170" t="str">
        <f t="shared" si="987"/>
        <v>○</v>
      </c>
      <c r="AS1543" s="170" t="str">
        <f t="shared" si="991"/>
        <v>○</v>
      </c>
    </row>
    <row r="1544" spans="2:45" s="100" customFormat="1" ht="14.25" customHeight="1">
      <c r="B1544" s="102" t="s">
        <v>110</v>
      </c>
      <c r="C1544" s="106">
        <v>14</v>
      </c>
      <c r="D1544" s="107">
        <v>20</v>
      </c>
      <c r="E1544" s="107">
        <v>30</v>
      </c>
      <c r="F1544" s="107">
        <v>38</v>
      </c>
      <c r="G1544" s="107">
        <f>第2表01元データ!AJ83</f>
        <v>54</v>
      </c>
      <c r="H1544" s="107">
        <f t="shared" si="993"/>
        <v>16</v>
      </c>
      <c r="I1544" s="108">
        <f t="shared" si="994"/>
        <v>42.105263157894733</v>
      </c>
      <c r="J1544" s="102"/>
      <c r="K1544" s="114" t="s">
        <v>110</v>
      </c>
      <c r="L1544" s="115" t="s">
        <v>337</v>
      </c>
      <c r="M1544" s="116" t="s">
        <v>337</v>
      </c>
      <c r="N1544" s="116" t="s">
        <v>313</v>
      </c>
      <c r="O1544" s="116" t="s">
        <v>313</v>
      </c>
      <c r="P1544" s="107" t="str">
        <f>第2表01元データ!AK83</f>
        <v>-</v>
      </c>
      <c r="Q1544" s="107" t="str">
        <f t="shared" si="995"/>
        <v>-</v>
      </c>
      <c r="R1544" s="108" t="str">
        <f t="shared" si="996"/>
        <v>-</v>
      </c>
      <c r="S1544" s="108"/>
      <c r="T1544" s="100">
        <v>218</v>
      </c>
      <c r="W1544" s="100" t="s">
        <v>378</v>
      </c>
      <c r="X1544" s="100">
        <v>7</v>
      </c>
      <c r="Y1544" s="100">
        <v>13</v>
      </c>
      <c r="Z1544" s="100">
        <v>14</v>
      </c>
      <c r="AA1544" s="100">
        <v>20</v>
      </c>
      <c r="AC1544" s="100" t="s">
        <v>378</v>
      </c>
      <c r="AD1544" s="100" t="s">
        <v>313</v>
      </c>
      <c r="AE1544" s="100" t="s">
        <v>313</v>
      </c>
      <c r="AF1544" s="100" t="s">
        <v>313</v>
      </c>
      <c r="AG1544" s="100" t="s">
        <v>313</v>
      </c>
      <c r="AJ1544" s="100" t="str">
        <f t="shared" si="989"/>
        <v>●</v>
      </c>
      <c r="AK1544" s="100" t="str">
        <f t="shared" si="983"/>
        <v>●</v>
      </c>
      <c r="AL1544" s="100" t="str">
        <f t="shared" si="997"/>
        <v>●</v>
      </c>
      <c r="AM1544" s="100" t="str">
        <f t="shared" si="985"/>
        <v>●</v>
      </c>
      <c r="AP1544" s="170" t="str">
        <f t="shared" si="990"/>
        <v>●</v>
      </c>
      <c r="AQ1544" s="170" t="str">
        <f t="shared" si="986"/>
        <v>●</v>
      </c>
      <c r="AR1544" s="170" t="str">
        <f t="shared" si="987"/>
        <v>○</v>
      </c>
      <c r="AS1544" s="170" t="str">
        <f t="shared" si="991"/>
        <v>○</v>
      </c>
    </row>
    <row r="1545" spans="2:45" s="100" customFormat="1" ht="14.25" customHeight="1">
      <c r="B1545" s="119" t="s">
        <v>111</v>
      </c>
      <c r="C1545" s="120" t="s">
        <v>313</v>
      </c>
      <c r="D1545" s="116" t="s">
        <v>313</v>
      </c>
      <c r="E1545" s="116" t="s">
        <v>313</v>
      </c>
      <c r="F1545" s="116">
        <v>1</v>
      </c>
      <c r="G1545" s="107">
        <f>第2表01元データ!AJ84</f>
        <v>3</v>
      </c>
      <c r="H1545" s="107"/>
      <c r="I1545" s="108"/>
      <c r="K1545" s="119" t="s">
        <v>111</v>
      </c>
      <c r="L1545" s="120" t="s">
        <v>313</v>
      </c>
      <c r="M1545" s="116" t="s">
        <v>313</v>
      </c>
      <c r="N1545" s="116" t="s">
        <v>313</v>
      </c>
      <c r="O1545" s="116" t="s">
        <v>313</v>
      </c>
      <c r="P1545" s="107" t="str">
        <f>第2表01元データ!AK84</f>
        <v>-</v>
      </c>
      <c r="Q1545" s="107"/>
      <c r="R1545" s="108"/>
      <c r="T1545" s="100">
        <v>219</v>
      </c>
    </row>
    <row r="1546" spans="2:45" s="100" customFormat="1" ht="14.25" customHeight="1">
      <c r="B1546" s="118"/>
      <c r="C1546" s="118"/>
      <c r="D1546" s="118"/>
      <c r="E1546" s="118"/>
      <c r="F1546" s="118"/>
      <c r="G1546" s="118"/>
      <c r="H1546" s="118"/>
      <c r="I1546" s="118"/>
      <c r="J1546" s="118"/>
      <c r="K1546" s="119" t="s">
        <v>400</v>
      </c>
      <c r="L1546" s="118"/>
      <c r="M1546" s="118"/>
      <c r="N1546" s="118"/>
      <c r="O1546" s="118"/>
      <c r="P1546" s="168"/>
      <c r="W1546" s="100">
        <v>54</v>
      </c>
    </row>
    <row r="1547" spans="2:45" s="100" customFormat="1" ht="14.25" customHeight="1">
      <c r="B1547" s="118"/>
      <c r="C1547" s="118"/>
      <c r="D1547" s="118"/>
      <c r="E1547" s="118"/>
      <c r="F1547" s="118"/>
      <c r="G1547" s="118"/>
      <c r="H1547" s="118"/>
      <c r="I1547" s="118"/>
      <c r="J1547" s="118"/>
      <c r="K1547" s="119"/>
      <c r="L1547" s="118"/>
      <c r="M1547" s="118"/>
      <c r="N1547" s="118"/>
      <c r="O1547" s="118"/>
      <c r="P1547" s="168"/>
    </row>
    <row r="1548" spans="2:45" s="100" customFormat="1" ht="14.25" customHeight="1">
      <c r="B1548" s="118"/>
      <c r="C1548" s="118"/>
      <c r="D1548" s="118"/>
      <c r="E1548" s="118"/>
      <c r="F1548" s="118"/>
      <c r="G1548" s="118"/>
      <c r="H1548" s="118"/>
      <c r="I1548" s="118"/>
      <c r="J1548" s="118"/>
      <c r="K1548" s="119"/>
      <c r="L1548" s="118"/>
      <c r="M1548" s="118"/>
      <c r="N1548" s="118"/>
      <c r="O1548" s="118"/>
      <c r="P1548" s="168"/>
    </row>
    <row r="1549" spans="2:45" s="99" customFormat="1" ht="14.25" customHeight="1">
      <c r="B1549" s="99" t="s">
        <v>267</v>
      </c>
      <c r="H1549" s="99" t="s">
        <v>805</v>
      </c>
      <c r="I1549" s="380">
        <f>令和2年9月末住基人口!L55</f>
        <v>335</v>
      </c>
      <c r="K1549" s="99" t="s">
        <v>268</v>
      </c>
      <c r="Q1549" s="99" t="s">
        <v>805</v>
      </c>
      <c r="R1549" s="380">
        <f>令和2年9月末住基人口!L58</f>
        <v>979</v>
      </c>
      <c r="W1549" s="100"/>
      <c r="X1549" s="100"/>
      <c r="Y1549" s="100"/>
      <c r="Z1549" s="100"/>
      <c r="AA1549" s="100"/>
      <c r="AB1549" s="100"/>
      <c r="AC1549" s="100"/>
      <c r="AD1549" s="100"/>
      <c r="AE1549" s="100"/>
      <c r="AF1549" s="100"/>
      <c r="AG1549" s="100"/>
    </row>
    <row r="1550" spans="2:45" s="100" customFormat="1" ht="14.25" customHeight="1">
      <c r="B1550" s="583" t="s">
        <v>335</v>
      </c>
      <c r="C1550" s="101"/>
      <c r="D1550" s="101"/>
      <c r="E1550" s="101"/>
      <c r="F1550" s="101"/>
      <c r="G1550" s="135"/>
      <c r="H1550" s="131"/>
      <c r="I1550" s="131"/>
      <c r="J1550" s="102"/>
      <c r="K1550" s="583" t="s">
        <v>335</v>
      </c>
      <c r="L1550" s="101"/>
      <c r="M1550" s="101"/>
      <c r="N1550" s="101"/>
      <c r="O1550" s="101"/>
      <c r="P1550" s="135"/>
      <c r="Q1550" s="131"/>
      <c r="R1550" s="131"/>
      <c r="S1550" s="103"/>
    </row>
    <row r="1551" spans="2:45" s="100" customFormat="1" ht="14.25" customHeight="1">
      <c r="B1551" s="584"/>
      <c r="C1551" s="130" t="str">
        <f>$C$4</f>
        <v>平成12年</v>
      </c>
      <c r="D1551" s="130" t="str">
        <f>$D$4</f>
        <v>平成17年</v>
      </c>
      <c r="E1551" s="130" t="str">
        <f>$E$4</f>
        <v>平成22年</v>
      </c>
      <c r="F1551" s="130" t="s">
        <v>410</v>
      </c>
      <c r="G1551" s="130" t="s">
        <v>739</v>
      </c>
      <c r="H1551" s="133" t="str">
        <f>$H$4</f>
        <v>対平成</v>
      </c>
      <c r="I1551" s="134" t="str">
        <f>$I$4</f>
        <v>27年</v>
      </c>
      <c r="J1551" s="102"/>
      <c r="K1551" s="584"/>
      <c r="L1551" s="130" t="str">
        <f>$C$4</f>
        <v>平成12年</v>
      </c>
      <c r="M1551" s="130" t="str">
        <f>$D$4</f>
        <v>平成17年</v>
      </c>
      <c r="N1551" s="130" t="str">
        <f>$E$4</f>
        <v>平成22年</v>
      </c>
      <c r="O1551" s="130" t="s">
        <v>410</v>
      </c>
      <c r="P1551" s="130" t="s">
        <v>739</v>
      </c>
      <c r="Q1551" s="133" t="str">
        <f>$H$4</f>
        <v>対平成</v>
      </c>
      <c r="R1551" s="134" t="str">
        <f>$I$4</f>
        <v>27年</v>
      </c>
      <c r="S1551" s="103"/>
    </row>
    <row r="1552" spans="2:45" s="100" customFormat="1" ht="14.25" customHeight="1">
      <c r="B1552" s="585"/>
      <c r="C1552" s="104"/>
      <c r="D1552" s="104"/>
      <c r="E1552" s="104"/>
      <c r="F1552" s="104"/>
      <c r="G1552" s="104"/>
      <c r="H1552" s="132" t="s">
        <v>88</v>
      </c>
      <c r="I1552" s="133" t="s">
        <v>398</v>
      </c>
      <c r="J1552" s="102"/>
      <c r="K1552" s="585"/>
      <c r="L1552" s="104"/>
      <c r="M1552" s="104"/>
      <c r="N1552" s="104"/>
      <c r="O1552" s="104"/>
      <c r="P1552" s="104"/>
      <c r="Q1552" s="132" t="s">
        <v>88</v>
      </c>
      <c r="R1552" s="133" t="s">
        <v>398</v>
      </c>
      <c r="S1552" s="103"/>
    </row>
    <row r="1553" spans="2:45" s="199" customFormat="1" ht="14.25" customHeight="1">
      <c r="B1553" s="200" t="s">
        <v>90</v>
      </c>
      <c r="C1553" s="198">
        <v>454</v>
      </c>
      <c r="D1553" s="194">
        <v>394</v>
      </c>
      <c r="E1553" s="194">
        <v>367</v>
      </c>
      <c r="F1553" s="194">
        <v>357</v>
      </c>
      <c r="G1553" s="194">
        <f>IF(COUNTIF(G1558:G1576,"x"),"x",IF(SUM(G1558:G1576)=0,"-",SUM(G1558:G1576)))</f>
        <v>322</v>
      </c>
      <c r="H1553" s="193">
        <f t="shared" ref="H1553:H1556" si="998">IF(G1553="x","x",IF(AND(G1553="-",F1553="-"),"-",IF(AND(G1553="-",F1553&gt;0),F1553*-1,IF(AND(G1553&gt;0,F1553="-"),G1553,G1553-F1553))))</f>
        <v>-35</v>
      </c>
      <c r="I1553" s="195">
        <f t="shared" ref="I1553:I1556" si="999">IF(H1553="x","x",IF(H1553="-","-",IF(AND(F1553="-",G1553&gt;0),"皆増",IF(AND(F1553&gt;0,G1553="-"),"皆減",H1553/F1553*100))))</f>
        <v>-9.8039215686274517</v>
      </c>
      <c r="J1553" s="196"/>
      <c r="K1553" s="197" t="s">
        <v>90</v>
      </c>
      <c r="L1553" s="198">
        <v>1320</v>
      </c>
      <c r="M1553" s="194">
        <v>1270</v>
      </c>
      <c r="N1553" s="194">
        <v>1162</v>
      </c>
      <c r="O1553" s="194">
        <v>1108</v>
      </c>
      <c r="P1553" s="194">
        <f>IF(COUNTIF(P1558:P1576,"x"),"x",IF(SUM(P1558:P1576)=0,"-",SUM(P1558:P1576)))</f>
        <v>1001</v>
      </c>
      <c r="Q1553" s="193">
        <f t="shared" ref="Q1553:Q1556" si="1000">IF(P1553="x","x",IF(AND(P1553="-",O1553="-"),"-",IF(AND(P1553="-",O1553&gt;0),O1553*-1,IF(AND(P1553&gt;0,O1553="-"),P1553,P1553-O1553))))</f>
        <v>-107</v>
      </c>
      <c r="R1553" s="195">
        <f t="shared" ref="R1553:R1556" si="1001">IF(Q1553="x","x",IF(Q1553="-","-",IF(AND(O1553="-",P1553&gt;0),"皆増",IF(AND(O1553&gt;0,P1553="-"),"皆減",Q1553/O1553*100))))</f>
        <v>-9.6570397111913362</v>
      </c>
      <c r="S1553" s="195"/>
      <c r="W1553" s="199" t="s">
        <v>373</v>
      </c>
      <c r="X1553" s="199">
        <v>529</v>
      </c>
      <c r="Y1553" s="199">
        <v>465</v>
      </c>
      <c r="Z1553" s="199">
        <v>454</v>
      </c>
      <c r="AA1553" s="199">
        <v>394</v>
      </c>
      <c r="AC1553" s="199" t="s">
        <v>373</v>
      </c>
      <c r="AD1553" s="199">
        <v>1558</v>
      </c>
      <c r="AE1553" s="199">
        <v>1478</v>
      </c>
      <c r="AF1553" s="199">
        <v>1320</v>
      </c>
      <c r="AG1553" s="199">
        <v>1270</v>
      </c>
      <c r="AJ1553" s="199" t="str">
        <f>IF(C1553=X1553,"○","●")</f>
        <v>●</v>
      </c>
      <c r="AK1553" s="199" t="str">
        <f t="shared" ref="AK1553:AK1575" si="1002">IF(D1553=Y1553,"○","●")</f>
        <v>●</v>
      </c>
      <c r="AL1553" s="199" t="str">
        <f t="shared" ref="AL1553:AL1554" si="1003">IF(E1553=Z1553,"○","●")</f>
        <v>●</v>
      </c>
      <c r="AM1553" s="199" t="str">
        <f t="shared" ref="AM1553:AM1575" si="1004">IF(F1553=AA1553,"○","●")</f>
        <v>●</v>
      </c>
      <c r="AP1553" s="199" t="str">
        <f>IF(L1553=AD1553,"○","●")</f>
        <v>●</v>
      </c>
      <c r="AQ1553" s="199" t="str">
        <f t="shared" ref="AQ1553:AQ1575" si="1005">IF(M1553=AE1553,"○","●")</f>
        <v>●</v>
      </c>
      <c r="AR1553" s="199" t="str">
        <f t="shared" ref="AR1553:AR1575" si="1006">IF(N1553=AF1553,"○","●")</f>
        <v>●</v>
      </c>
      <c r="AS1553" s="199" t="str">
        <f t="shared" ref="AS1553" si="1007">IF(O1553=AG1553,"○","●")</f>
        <v>●</v>
      </c>
    </row>
    <row r="1554" spans="2:45" s="100" customFormat="1" ht="14.25" customHeight="1">
      <c r="B1554" s="105" t="s">
        <v>91</v>
      </c>
      <c r="C1554" s="106">
        <v>38</v>
      </c>
      <c r="D1554" s="107">
        <v>40</v>
      </c>
      <c r="E1554" s="107">
        <v>32</v>
      </c>
      <c r="F1554" s="107">
        <v>43</v>
      </c>
      <c r="G1554" s="107">
        <f>IF(COUNTIF(G1558:G1560,"x"),"x",IF(SUM(G1558:G1560)=0,"-",SUM(G1558:G1560)))</f>
        <v>43</v>
      </c>
      <c r="H1554" s="107">
        <f t="shared" si="998"/>
        <v>0</v>
      </c>
      <c r="I1554" s="108">
        <f t="shared" si="999"/>
        <v>0</v>
      </c>
      <c r="J1554" s="102"/>
      <c r="K1554" s="109" t="s">
        <v>91</v>
      </c>
      <c r="L1554" s="106">
        <v>110</v>
      </c>
      <c r="M1554" s="107">
        <v>102</v>
      </c>
      <c r="N1554" s="107">
        <v>81</v>
      </c>
      <c r="O1554" s="107">
        <v>64</v>
      </c>
      <c r="P1554" s="107">
        <f>IF(COUNTIF(P1558:P1560,"x"),"x",IF(SUM(P1558:P1560)=0,"-",SUM(P1558:P1560)))</f>
        <v>59</v>
      </c>
      <c r="Q1554" s="107">
        <f t="shared" si="1000"/>
        <v>-5</v>
      </c>
      <c r="R1554" s="108">
        <f t="shared" si="1001"/>
        <v>-7.8125</v>
      </c>
      <c r="S1554" s="108"/>
      <c r="W1554" s="100" t="s">
        <v>374</v>
      </c>
      <c r="X1554" s="100">
        <v>80</v>
      </c>
      <c r="Y1554" s="100">
        <v>59</v>
      </c>
      <c r="Z1554" s="100">
        <v>38</v>
      </c>
      <c r="AA1554" s="100">
        <v>40</v>
      </c>
      <c r="AC1554" s="100" t="s">
        <v>374</v>
      </c>
      <c r="AD1554" s="100">
        <v>189</v>
      </c>
      <c r="AE1554" s="100">
        <v>165</v>
      </c>
      <c r="AF1554" s="100">
        <v>110</v>
      </c>
      <c r="AG1554" s="100">
        <v>102</v>
      </c>
      <c r="AJ1554" s="100" t="str">
        <f t="shared" ref="AJ1554:AJ1575" si="1008">IF(C1554=X1554,"○","●")</f>
        <v>●</v>
      </c>
      <c r="AK1554" s="100" t="str">
        <f t="shared" si="1002"/>
        <v>●</v>
      </c>
      <c r="AL1554" s="100" t="str">
        <f t="shared" si="1003"/>
        <v>●</v>
      </c>
      <c r="AM1554" s="100" t="str">
        <f t="shared" si="1004"/>
        <v>●</v>
      </c>
      <c r="AP1554" s="100" t="str">
        <f t="shared" ref="AP1554:AP1575" si="1009">IF(L1554=AD1554,"○","●")</f>
        <v>●</v>
      </c>
      <c r="AQ1554" s="100" t="str">
        <f t="shared" si="1005"/>
        <v>●</v>
      </c>
      <c r="AR1554" s="100" t="str">
        <f t="shared" si="1006"/>
        <v>●</v>
      </c>
      <c r="AS1554" s="100" t="str">
        <f>IF(O1554=AG1554,"○","●")</f>
        <v>●</v>
      </c>
    </row>
    <row r="1555" spans="2:45" s="100" customFormat="1" ht="14.25" customHeight="1">
      <c r="B1555" s="105" t="s">
        <v>92</v>
      </c>
      <c r="C1555" s="106">
        <v>293</v>
      </c>
      <c r="D1555" s="107">
        <v>236</v>
      </c>
      <c r="E1555" s="107">
        <v>220</v>
      </c>
      <c r="F1555" s="107">
        <v>204</v>
      </c>
      <c r="G1555" s="296">
        <f>IF(COUNTIF(G1561:G1570,"x"),"x",IF(SUM(G1561:G1570)=0,"-",SUM(G1561:G1570)))</f>
        <v>152</v>
      </c>
      <c r="H1555" s="107">
        <f t="shared" si="998"/>
        <v>-52</v>
      </c>
      <c r="I1555" s="108">
        <f t="shared" si="999"/>
        <v>-25.490196078431371</v>
      </c>
      <c r="J1555" s="102"/>
      <c r="K1555" s="109" t="s">
        <v>92</v>
      </c>
      <c r="L1555" s="106">
        <v>859</v>
      </c>
      <c r="M1555" s="107">
        <v>701</v>
      </c>
      <c r="N1555" s="107">
        <v>610</v>
      </c>
      <c r="O1555" s="107">
        <v>514</v>
      </c>
      <c r="P1555" s="296">
        <f>IF(COUNTIF(P1561:P1570,"x"),"x",IF(SUM(P1561:P1570)=0,"-",SUM(P1561:P1570)))</f>
        <v>410</v>
      </c>
      <c r="Q1555" s="107">
        <f t="shared" si="1000"/>
        <v>-104</v>
      </c>
      <c r="R1555" s="108">
        <f t="shared" si="1001"/>
        <v>-20.233463035019454</v>
      </c>
      <c r="S1555" s="108"/>
      <c r="W1555" s="100" t="s">
        <v>375</v>
      </c>
      <c r="X1555" s="100">
        <v>357</v>
      </c>
      <c r="Y1555" s="100">
        <v>302</v>
      </c>
      <c r="Z1555" s="100">
        <v>293</v>
      </c>
      <c r="AA1555" s="100">
        <v>236</v>
      </c>
      <c r="AC1555" s="100" t="s">
        <v>375</v>
      </c>
      <c r="AD1555" s="100">
        <v>1076</v>
      </c>
      <c r="AE1555" s="100">
        <v>1012</v>
      </c>
      <c r="AF1555" s="100">
        <v>859</v>
      </c>
      <c r="AG1555" s="100">
        <v>701</v>
      </c>
      <c r="AJ1555" s="100" t="str">
        <f t="shared" si="1008"/>
        <v>●</v>
      </c>
      <c r="AK1555" s="100" t="str">
        <f t="shared" si="1002"/>
        <v>●</v>
      </c>
      <c r="AL1555" s="100" t="str">
        <f>IF(E1555=Z1555,"○","●")</f>
        <v>●</v>
      </c>
      <c r="AM1555" s="100" t="str">
        <f t="shared" si="1004"/>
        <v>●</v>
      </c>
      <c r="AP1555" s="100" t="str">
        <f t="shared" si="1009"/>
        <v>●</v>
      </c>
      <c r="AQ1555" s="100" t="str">
        <f t="shared" si="1005"/>
        <v>●</v>
      </c>
      <c r="AR1555" s="100" t="str">
        <f t="shared" si="1006"/>
        <v>●</v>
      </c>
      <c r="AS1555" s="100" t="str">
        <f t="shared" ref="AS1555:AS1575" si="1010">IF(O1555=AG1555,"○","●")</f>
        <v>●</v>
      </c>
    </row>
    <row r="1556" spans="2:45" s="100" customFormat="1" ht="14.25" customHeight="1">
      <c r="B1556" s="105" t="s">
        <v>93</v>
      </c>
      <c r="C1556" s="106">
        <v>123</v>
      </c>
      <c r="D1556" s="107">
        <v>118</v>
      </c>
      <c r="E1556" s="107">
        <v>115</v>
      </c>
      <c r="F1556" s="107">
        <v>107</v>
      </c>
      <c r="G1556" s="107">
        <f>IF(COUNTIF(G1571:G1575,"x"),"x",IF(SUM(G1571,G1575)=0,"-",SUM(G1571:G1575)))</f>
        <v>125</v>
      </c>
      <c r="H1556" s="107">
        <f t="shared" si="998"/>
        <v>18</v>
      </c>
      <c r="I1556" s="108">
        <f t="shared" si="999"/>
        <v>16.822429906542055</v>
      </c>
      <c r="J1556" s="102"/>
      <c r="K1556" s="109" t="s">
        <v>93</v>
      </c>
      <c r="L1556" s="106">
        <v>351</v>
      </c>
      <c r="M1556" s="107">
        <v>467</v>
      </c>
      <c r="N1556" s="107">
        <v>471</v>
      </c>
      <c r="O1556" s="107">
        <v>527</v>
      </c>
      <c r="P1556" s="107">
        <f>IF(COUNTIF(P1571:P1575,"x"),"x",IF(SUM(P1571,P1575)=0,"-",SUM(P1571:P1575)))</f>
        <v>521</v>
      </c>
      <c r="Q1556" s="107">
        <f t="shared" si="1000"/>
        <v>-6</v>
      </c>
      <c r="R1556" s="108">
        <f t="shared" si="1001"/>
        <v>-1.1385199240986716</v>
      </c>
      <c r="S1556" s="108"/>
      <c r="W1556" s="100" t="s">
        <v>376</v>
      </c>
      <c r="X1556" s="100">
        <v>92</v>
      </c>
      <c r="Y1556" s="100">
        <v>104</v>
      </c>
      <c r="Z1556" s="100">
        <v>123</v>
      </c>
      <c r="AA1556" s="100">
        <v>118</v>
      </c>
      <c r="AC1556" s="100" t="s">
        <v>376</v>
      </c>
      <c r="AD1556" s="100">
        <v>293</v>
      </c>
      <c r="AE1556" s="100">
        <v>301</v>
      </c>
      <c r="AF1556" s="100">
        <v>351</v>
      </c>
      <c r="AG1556" s="100">
        <v>467</v>
      </c>
      <c r="AJ1556" s="100" t="str">
        <f t="shared" si="1008"/>
        <v>●</v>
      </c>
      <c r="AK1556" s="100" t="str">
        <f t="shared" si="1002"/>
        <v>●</v>
      </c>
      <c r="AL1556" s="100" t="str">
        <f t="shared" ref="AL1556:AL1565" si="1011">IF(E1556=Z1556,"○","●")</f>
        <v>●</v>
      </c>
      <c r="AM1556" s="100" t="str">
        <f t="shared" si="1004"/>
        <v>●</v>
      </c>
      <c r="AP1556" s="100" t="str">
        <f t="shared" si="1009"/>
        <v>●</v>
      </c>
      <c r="AQ1556" s="100" t="str">
        <f t="shared" si="1005"/>
        <v>●</v>
      </c>
      <c r="AR1556" s="100" t="str">
        <f t="shared" si="1006"/>
        <v>●</v>
      </c>
      <c r="AS1556" s="100" t="str">
        <f t="shared" si="1010"/>
        <v>●</v>
      </c>
    </row>
    <row r="1557" spans="2:45" s="100" customFormat="1" ht="14.25" customHeight="1">
      <c r="B1557" s="102"/>
      <c r="C1557" s="106"/>
      <c r="D1557" s="112"/>
      <c r="E1557" s="112"/>
      <c r="F1557" s="112"/>
      <c r="G1557" s="112"/>
      <c r="H1557" s="112"/>
      <c r="I1557" s="113"/>
      <c r="J1557" s="102"/>
      <c r="K1557" s="114"/>
      <c r="L1557" s="106"/>
      <c r="M1557" s="112"/>
      <c r="N1557" s="112"/>
      <c r="O1557" s="112"/>
      <c r="P1557" s="112"/>
      <c r="Q1557" s="112"/>
      <c r="R1557" s="113"/>
      <c r="S1557" s="113"/>
      <c r="AJ1557" s="100" t="str">
        <f t="shared" si="1008"/>
        <v>○</v>
      </c>
      <c r="AK1557" s="100" t="str">
        <f t="shared" si="1002"/>
        <v>○</v>
      </c>
      <c r="AL1557" s="100" t="str">
        <f t="shared" si="1011"/>
        <v>○</v>
      </c>
      <c r="AM1557" s="100" t="str">
        <f t="shared" si="1004"/>
        <v>○</v>
      </c>
      <c r="AP1557" s="100" t="str">
        <f t="shared" si="1009"/>
        <v>○</v>
      </c>
      <c r="AQ1557" s="100" t="str">
        <f t="shared" si="1005"/>
        <v>○</v>
      </c>
      <c r="AR1557" s="100" t="str">
        <f t="shared" si="1006"/>
        <v>○</v>
      </c>
      <c r="AS1557" s="100" t="str">
        <f t="shared" si="1010"/>
        <v>○</v>
      </c>
    </row>
    <row r="1558" spans="2:45" s="100" customFormat="1" ht="14.25" customHeight="1">
      <c r="B1558" s="102" t="s">
        <v>94</v>
      </c>
      <c r="C1558" s="106">
        <v>12</v>
      </c>
      <c r="D1558" s="107">
        <v>21</v>
      </c>
      <c r="E1558" s="107">
        <v>11</v>
      </c>
      <c r="F1558" s="107">
        <v>15</v>
      </c>
      <c r="G1558" s="107">
        <f t="shared" ref="G1558:G1576" si="1012">IF(COUNTIF(G1588:G1618,"x"),"x",IF(SUM(G1588,G1618)=0,"-",SUM(G1588,G1618)))</f>
        <v>6</v>
      </c>
      <c r="H1558" s="107">
        <f>IF(G1558="x","x",IF(AND(G1558="-",F1558="-"),"-",IF(AND(G1558="-",F1558&gt;0),F1558*-1,IF(AND(G1558&gt;0,F1558="-"),G1558,G1558-F1558))))</f>
        <v>-9</v>
      </c>
      <c r="I1558" s="108">
        <f>IF(H1558="x","x",IF(H1558="-","-",IF(AND(F1558="-",G1558&gt;0),"皆増",IF(AND(F1558&gt;0,G1558="-"),"皆減",H1558/F1558*100))))</f>
        <v>-60</v>
      </c>
      <c r="J1558" s="102"/>
      <c r="K1558" s="114" t="s">
        <v>94</v>
      </c>
      <c r="L1558" s="106">
        <v>25</v>
      </c>
      <c r="M1558" s="107">
        <v>23</v>
      </c>
      <c r="N1558" s="107">
        <v>24</v>
      </c>
      <c r="O1558" s="107">
        <v>11</v>
      </c>
      <c r="P1558" s="107">
        <f t="shared" ref="P1558:P1576" si="1013">IF(COUNTIF(P1588:P1618,"x"),"x",IF(SUM(P1588,P1618)=0,"-",SUM(P1588,P1618)))</f>
        <v>14</v>
      </c>
      <c r="Q1558" s="107">
        <f>IF(P1558="x","x",IF(AND(P1558="-",O1558="-"),"-",IF(AND(P1558="-",O1558&gt;0),O1558*-1,IF(AND(P1558&gt;0,O1558="-"),P1558,P1558-O1558))))</f>
        <v>3</v>
      </c>
      <c r="R1558" s="108">
        <f>IF(Q1558="x","x",IF(Q1558="-","-",IF(AND(O1558="-",P1558&gt;0),"皆増",IF(AND(O1558&gt;0,P1558="-"),"皆減",Q1558/O1558*100))))</f>
        <v>27.27272727272727</v>
      </c>
      <c r="S1558" s="108"/>
      <c r="W1558" s="100" t="s">
        <v>377</v>
      </c>
      <c r="X1558" s="100">
        <v>18</v>
      </c>
      <c r="Y1558" s="100">
        <v>14</v>
      </c>
      <c r="Z1558" s="100">
        <v>12</v>
      </c>
      <c r="AA1558" s="100">
        <v>21</v>
      </c>
      <c r="AC1558" s="100" t="s">
        <v>377</v>
      </c>
      <c r="AD1558" s="100">
        <v>31</v>
      </c>
      <c r="AE1558" s="100">
        <v>51</v>
      </c>
      <c r="AF1558" s="100">
        <v>25</v>
      </c>
      <c r="AG1558" s="100">
        <v>23</v>
      </c>
      <c r="AJ1558" s="100" t="str">
        <f t="shared" si="1008"/>
        <v>●</v>
      </c>
      <c r="AK1558" s="100" t="str">
        <f t="shared" si="1002"/>
        <v>●</v>
      </c>
      <c r="AL1558" s="100" t="str">
        <f t="shared" si="1011"/>
        <v>●</v>
      </c>
      <c r="AM1558" s="100" t="str">
        <f t="shared" si="1004"/>
        <v>●</v>
      </c>
      <c r="AP1558" s="100" t="str">
        <f t="shared" si="1009"/>
        <v>●</v>
      </c>
      <c r="AQ1558" s="100" t="str">
        <f t="shared" si="1005"/>
        <v>●</v>
      </c>
      <c r="AR1558" s="100" t="str">
        <f t="shared" si="1006"/>
        <v>●</v>
      </c>
      <c r="AS1558" s="100" t="str">
        <f t="shared" si="1010"/>
        <v>●</v>
      </c>
    </row>
    <row r="1559" spans="2:45" s="100" customFormat="1" ht="14.25" customHeight="1">
      <c r="B1559" s="102" t="s">
        <v>123</v>
      </c>
      <c r="C1559" s="106">
        <v>9</v>
      </c>
      <c r="D1559" s="107">
        <v>11</v>
      </c>
      <c r="E1559" s="107">
        <v>13</v>
      </c>
      <c r="F1559" s="107">
        <v>17</v>
      </c>
      <c r="G1559" s="107">
        <f t="shared" si="1012"/>
        <v>17</v>
      </c>
      <c r="H1559" s="107">
        <f t="shared" ref="H1559:H1575" si="1014">IF(G1559="x","x",IF(AND(G1559="-",F1559="-"),"-",IF(AND(G1559="-",F1559&gt;0),F1559*-1,IF(AND(G1559&gt;0,F1559="-"),G1559,G1559-F1559))))</f>
        <v>0</v>
      </c>
      <c r="I1559" s="108">
        <f t="shared" ref="I1559:I1575" si="1015">IF(H1559="x","x",IF(H1559="-","-",IF(AND(F1559="-",G1559&gt;0),"皆増",IF(AND(F1559&gt;0,G1559="-"),"皆減",H1559/F1559*100))))</f>
        <v>0</v>
      </c>
      <c r="J1559" s="102"/>
      <c r="K1559" s="114" t="s">
        <v>123</v>
      </c>
      <c r="L1559" s="106">
        <v>40</v>
      </c>
      <c r="M1559" s="107">
        <v>36</v>
      </c>
      <c r="N1559" s="107">
        <v>27</v>
      </c>
      <c r="O1559" s="107">
        <v>20</v>
      </c>
      <c r="P1559" s="107">
        <f t="shared" si="1013"/>
        <v>23</v>
      </c>
      <c r="Q1559" s="107">
        <f t="shared" ref="Q1559:Q1575" si="1016">IF(P1559="x","x",IF(AND(P1559="-",O1559="-"),"-",IF(AND(P1559="-",O1559&gt;0),O1559*-1,IF(AND(P1559&gt;0,O1559="-"),P1559,P1559-O1559))))</f>
        <v>3</v>
      </c>
      <c r="R1559" s="108">
        <f t="shared" ref="R1559:R1575" si="1017">IF(Q1559="x","x",IF(Q1559="-","-",IF(AND(O1559="-",P1559&gt;0),"皆増",IF(AND(O1559&gt;0,P1559="-"),"皆減",Q1559/O1559*100))))</f>
        <v>15</v>
      </c>
      <c r="S1559" s="108"/>
      <c r="W1559" s="100" t="s">
        <v>356</v>
      </c>
      <c r="X1559" s="100">
        <v>31</v>
      </c>
      <c r="Y1559" s="100">
        <v>15</v>
      </c>
      <c r="Z1559" s="100">
        <v>9</v>
      </c>
      <c r="AA1559" s="100">
        <v>11</v>
      </c>
      <c r="AC1559" s="100" t="s">
        <v>356</v>
      </c>
      <c r="AD1559" s="100">
        <v>64</v>
      </c>
      <c r="AE1559" s="100">
        <v>47</v>
      </c>
      <c r="AF1559" s="100">
        <v>40</v>
      </c>
      <c r="AG1559" s="100">
        <v>36</v>
      </c>
      <c r="AJ1559" s="100" t="str">
        <f t="shared" si="1008"/>
        <v>●</v>
      </c>
      <c r="AK1559" s="100" t="str">
        <f t="shared" si="1002"/>
        <v>●</v>
      </c>
      <c r="AL1559" s="100" t="str">
        <f t="shared" si="1011"/>
        <v>●</v>
      </c>
      <c r="AM1559" s="100" t="str">
        <f t="shared" si="1004"/>
        <v>●</v>
      </c>
      <c r="AP1559" s="100" t="str">
        <f t="shared" si="1009"/>
        <v>●</v>
      </c>
      <c r="AQ1559" s="100" t="str">
        <f t="shared" si="1005"/>
        <v>●</v>
      </c>
      <c r="AR1559" s="100" t="str">
        <f t="shared" si="1006"/>
        <v>●</v>
      </c>
      <c r="AS1559" s="100" t="str">
        <f t="shared" si="1010"/>
        <v>●</v>
      </c>
    </row>
    <row r="1560" spans="2:45" s="100" customFormat="1" ht="14.25" customHeight="1">
      <c r="B1560" s="102" t="s">
        <v>124</v>
      </c>
      <c r="C1560" s="106">
        <v>17</v>
      </c>
      <c r="D1560" s="107">
        <v>8</v>
      </c>
      <c r="E1560" s="107">
        <v>8</v>
      </c>
      <c r="F1560" s="107">
        <v>11</v>
      </c>
      <c r="G1560" s="107">
        <f t="shared" si="1012"/>
        <v>20</v>
      </c>
      <c r="H1560" s="107">
        <f t="shared" si="1014"/>
        <v>9</v>
      </c>
      <c r="I1560" s="108">
        <f t="shared" si="1015"/>
        <v>81.818181818181827</v>
      </c>
      <c r="J1560" s="102"/>
      <c r="K1560" s="114" t="s">
        <v>124</v>
      </c>
      <c r="L1560" s="106">
        <v>45</v>
      </c>
      <c r="M1560" s="107">
        <v>43</v>
      </c>
      <c r="N1560" s="107">
        <v>30</v>
      </c>
      <c r="O1560" s="107">
        <v>33</v>
      </c>
      <c r="P1560" s="107">
        <f t="shared" si="1013"/>
        <v>22</v>
      </c>
      <c r="Q1560" s="107">
        <f t="shared" si="1016"/>
        <v>-11</v>
      </c>
      <c r="R1560" s="108">
        <f t="shared" si="1017"/>
        <v>-33.333333333333329</v>
      </c>
      <c r="S1560" s="108"/>
      <c r="W1560" s="100" t="s">
        <v>357</v>
      </c>
      <c r="X1560" s="100">
        <v>31</v>
      </c>
      <c r="Y1560" s="100">
        <v>30</v>
      </c>
      <c r="Z1560" s="100">
        <v>17</v>
      </c>
      <c r="AA1560" s="100">
        <v>8</v>
      </c>
      <c r="AC1560" s="100" t="s">
        <v>357</v>
      </c>
      <c r="AD1560" s="100">
        <v>94</v>
      </c>
      <c r="AE1560" s="100">
        <v>67</v>
      </c>
      <c r="AF1560" s="100">
        <v>45</v>
      </c>
      <c r="AG1560" s="100">
        <v>43</v>
      </c>
      <c r="AJ1560" s="100" t="str">
        <f t="shared" si="1008"/>
        <v>●</v>
      </c>
      <c r="AK1560" s="100" t="str">
        <f t="shared" si="1002"/>
        <v>●</v>
      </c>
      <c r="AL1560" s="100" t="str">
        <f t="shared" si="1011"/>
        <v>●</v>
      </c>
      <c r="AM1560" s="100" t="str">
        <f t="shared" si="1004"/>
        <v>●</v>
      </c>
      <c r="AP1560" s="100" t="str">
        <f t="shared" si="1009"/>
        <v>●</v>
      </c>
      <c r="AQ1560" s="100" t="str">
        <f t="shared" si="1005"/>
        <v>●</v>
      </c>
      <c r="AR1560" s="100" t="str">
        <f t="shared" si="1006"/>
        <v>●</v>
      </c>
      <c r="AS1560" s="100" t="str">
        <f t="shared" si="1010"/>
        <v>●</v>
      </c>
    </row>
    <row r="1561" spans="2:45" s="100" customFormat="1" ht="14.25" customHeight="1">
      <c r="B1561" s="102" t="s">
        <v>125</v>
      </c>
      <c r="C1561" s="106">
        <v>38</v>
      </c>
      <c r="D1561" s="107">
        <v>11</v>
      </c>
      <c r="E1561" s="107">
        <v>19</v>
      </c>
      <c r="F1561" s="107">
        <v>17</v>
      </c>
      <c r="G1561" s="107">
        <f t="shared" si="1012"/>
        <v>15</v>
      </c>
      <c r="H1561" s="107">
        <f t="shared" si="1014"/>
        <v>-2</v>
      </c>
      <c r="I1561" s="108">
        <f t="shared" si="1015"/>
        <v>-11.76470588235294</v>
      </c>
      <c r="J1561" s="102"/>
      <c r="K1561" s="114" t="s">
        <v>125</v>
      </c>
      <c r="L1561" s="106">
        <v>62</v>
      </c>
      <c r="M1561" s="107">
        <v>47</v>
      </c>
      <c r="N1561" s="107">
        <v>36</v>
      </c>
      <c r="O1561" s="107">
        <v>28</v>
      </c>
      <c r="P1561" s="107">
        <f t="shared" si="1013"/>
        <v>24</v>
      </c>
      <c r="Q1561" s="107">
        <f t="shared" si="1016"/>
        <v>-4</v>
      </c>
      <c r="R1561" s="108">
        <f t="shared" si="1017"/>
        <v>-14.285714285714285</v>
      </c>
      <c r="S1561" s="108"/>
      <c r="W1561" s="100" t="s">
        <v>358</v>
      </c>
      <c r="X1561" s="100">
        <v>36</v>
      </c>
      <c r="Y1561" s="100">
        <v>37</v>
      </c>
      <c r="Z1561" s="100">
        <v>38</v>
      </c>
      <c r="AA1561" s="100">
        <v>11</v>
      </c>
      <c r="AC1561" s="100" t="s">
        <v>358</v>
      </c>
      <c r="AD1561" s="100">
        <v>126</v>
      </c>
      <c r="AE1561" s="100">
        <v>96</v>
      </c>
      <c r="AF1561" s="100">
        <v>62</v>
      </c>
      <c r="AG1561" s="100">
        <v>47</v>
      </c>
      <c r="AJ1561" s="100" t="str">
        <f t="shared" si="1008"/>
        <v>●</v>
      </c>
      <c r="AK1561" s="100" t="str">
        <f t="shared" si="1002"/>
        <v>●</v>
      </c>
      <c r="AL1561" s="100" t="str">
        <f t="shared" si="1011"/>
        <v>●</v>
      </c>
      <c r="AM1561" s="100" t="str">
        <f t="shared" si="1004"/>
        <v>●</v>
      </c>
      <c r="AP1561" s="100" t="str">
        <f t="shared" si="1009"/>
        <v>●</v>
      </c>
      <c r="AQ1561" s="100" t="str">
        <f t="shared" si="1005"/>
        <v>●</v>
      </c>
      <c r="AR1561" s="100" t="str">
        <f t="shared" si="1006"/>
        <v>●</v>
      </c>
      <c r="AS1561" s="100" t="str">
        <f t="shared" si="1010"/>
        <v>●</v>
      </c>
    </row>
    <row r="1562" spans="2:45" s="100" customFormat="1" ht="14.25" customHeight="1">
      <c r="B1562" s="102" t="s">
        <v>126</v>
      </c>
      <c r="C1562" s="106">
        <v>28</v>
      </c>
      <c r="D1562" s="107">
        <v>27</v>
      </c>
      <c r="E1562" s="107">
        <v>9</v>
      </c>
      <c r="F1562" s="107">
        <v>7</v>
      </c>
      <c r="G1562" s="107">
        <f t="shared" si="1012"/>
        <v>9</v>
      </c>
      <c r="H1562" s="107">
        <f t="shared" si="1014"/>
        <v>2</v>
      </c>
      <c r="I1562" s="108">
        <f t="shared" si="1015"/>
        <v>28.571428571428569</v>
      </c>
      <c r="J1562" s="102"/>
      <c r="K1562" s="114" t="s">
        <v>126</v>
      </c>
      <c r="L1562" s="106">
        <v>67</v>
      </c>
      <c r="M1562" s="107">
        <v>40</v>
      </c>
      <c r="N1562" s="107">
        <v>36</v>
      </c>
      <c r="O1562" s="107">
        <v>40</v>
      </c>
      <c r="P1562" s="107">
        <f t="shared" si="1013"/>
        <v>27</v>
      </c>
      <c r="Q1562" s="107">
        <f t="shared" si="1016"/>
        <v>-13</v>
      </c>
      <c r="R1562" s="108">
        <f t="shared" si="1017"/>
        <v>-32.5</v>
      </c>
      <c r="S1562" s="108"/>
      <c r="W1562" s="100" t="s">
        <v>359</v>
      </c>
      <c r="X1562" s="100">
        <v>25</v>
      </c>
      <c r="Y1562" s="100">
        <v>20</v>
      </c>
      <c r="Z1562" s="100">
        <v>28</v>
      </c>
      <c r="AA1562" s="100">
        <v>27</v>
      </c>
      <c r="AC1562" s="100" t="s">
        <v>359</v>
      </c>
      <c r="AD1562" s="100">
        <v>105</v>
      </c>
      <c r="AE1562" s="100">
        <v>93</v>
      </c>
      <c r="AF1562" s="100">
        <v>67</v>
      </c>
      <c r="AG1562" s="100">
        <v>40</v>
      </c>
      <c r="AJ1562" s="100" t="str">
        <f t="shared" si="1008"/>
        <v>●</v>
      </c>
      <c r="AK1562" s="100" t="str">
        <f t="shared" si="1002"/>
        <v>●</v>
      </c>
      <c r="AL1562" s="100" t="str">
        <f t="shared" si="1011"/>
        <v>●</v>
      </c>
      <c r="AM1562" s="100" t="str">
        <f t="shared" si="1004"/>
        <v>●</v>
      </c>
      <c r="AP1562" s="100" t="str">
        <f t="shared" si="1009"/>
        <v>●</v>
      </c>
      <c r="AQ1562" s="100" t="str">
        <f t="shared" si="1005"/>
        <v>●</v>
      </c>
      <c r="AR1562" s="100" t="str">
        <f t="shared" si="1006"/>
        <v>●</v>
      </c>
      <c r="AS1562" s="100" t="str">
        <f t="shared" si="1010"/>
        <v>○</v>
      </c>
    </row>
    <row r="1563" spans="2:45" s="100" customFormat="1" ht="14.25" customHeight="1">
      <c r="B1563" s="102" t="s">
        <v>127</v>
      </c>
      <c r="C1563" s="106">
        <v>22</v>
      </c>
      <c r="D1563" s="107">
        <v>16</v>
      </c>
      <c r="E1563" s="107">
        <v>19</v>
      </c>
      <c r="F1563" s="107">
        <v>16</v>
      </c>
      <c r="G1563" s="107">
        <f t="shared" si="1012"/>
        <v>5</v>
      </c>
      <c r="H1563" s="107">
        <f t="shared" si="1014"/>
        <v>-11</v>
      </c>
      <c r="I1563" s="108">
        <f t="shared" si="1015"/>
        <v>-68.75</v>
      </c>
      <c r="J1563" s="102"/>
      <c r="K1563" s="114" t="s">
        <v>127</v>
      </c>
      <c r="L1563" s="106">
        <v>78</v>
      </c>
      <c r="M1563" s="107">
        <v>34</v>
      </c>
      <c r="N1563" s="107">
        <v>35</v>
      </c>
      <c r="O1563" s="107">
        <v>38</v>
      </c>
      <c r="P1563" s="107">
        <f t="shared" si="1013"/>
        <v>26</v>
      </c>
      <c r="Q1563" s="107">
        <f t="shared" si="1016"/>
        <v>-12</v>
      </c>
      <c r="R1563" s="108">
        <f t="shared" si="1017"/>
        <v>-31.578947368421051</v>
      </c>
      <c r="S1563" s="108"/>
      <c r="W1563" s="100" t="s">
        <v>360</v>
      </c>
      <c r="X1563" s="100">
        <v>23</v>
      </c>
      <c r="Y1563" s="100">
        <v>14</v>
      </c>
      <c r="Z1563" s="100">
        <v>22</v>
      </c>
      <c r="AA1563" s="100">
        <v>16</v>
      </c>
      <c r="AC1563" s="100" t="s">
        <v>360</v>
      </c>
      <c r="AD1563" s="100">
        <v>63</v>
      </c>
      <c r="AE1563" s="100">
        <v>82</v>
      </c>
      <c r="AF1563" s="100">
        <v>78</v>
      </c>
      <c r="AG1563" s="100">
        <v>34</v>
      </c>
      <c r="AJ1563" s="100" t="str">
        <f t="shared" si="1008"/>
        <v>●</v>
      </c>
      <c r="AK1563" s="100" t="str">
        <f t="shared" si="1002"/>
        <v>●</v>
      </c>
      <c r="AL1563" s="100" t="str">
        <f t="shared" si="1011"/>
        <v>●</v>
      </c>
      <c r="AM1563" s="100" t="str">
        <f t="shared" si="1004"/>
        <v>○</v>
      </c>
      <c r="AP1563" s="100" t="str">
        <f t="shared" si="1009"/>
        <v>●</v>
      </c>
      <c r="AQ1563" s="100" t="str">
        <f t="shared" si="1005"/>
        <v>●</v>
      </c>
      <c r="AR1563" s="100" t="str">
        <f t="shared" si="1006"/>
        <v>●</v>
      </c>
      <c r="AS1563" s="100" t="str">
        <f t="shared" si="1010"/>
        <v>●</v>
      </c>
    </row>
    <row r="1564" spans="2:45" s="100" customFormat="1" ht="14.25" customHeight="1">
      <c r="B1564" s="102" t="s">
        <v>128</v>
      </c>
      <c r="C1564" s="106">
        <v>23</v>
      </c>
      <c r="D1564" s="107">
        <v>28</v>
      </c>
      <c r="E1564" s="107">
        <v>17</v>
      </c>
      <c r="F1564" s="107">
        <v>20</v>
      </c>
      <c r="G1564" s="107">
        <f t="shared" si="1012"/>
        <v>6</v>
      </c>
      <c r="H1564" s="107">
        <f t="shared" si="1014"/>
        <v>-14</v>
      </c>
      <c r="I1564" s="108">
        <f t="shared" si="1015"/>
        <v>-70</v>
      </c>
      <c r="J1564" s="102"/>
      <c r="K1564" s="114" t="s">
        <v>128</v>
      </c>
      <c r="L1564" s="106">
        <v>55</v>
      </c>
      <c r="M1564" s="107">
        <v>69</v>
      </c>
      <c r="N1564" s="107">
        <v>38</v>
      </c>
      <c r="O1564" s="107">
        <v>23</v>
      </c>
      <c r="P1564" s="107">
        <f t="shared" si="1013"/>
        <v>31</v>
      </c>
      <c r="Q1564" s="107">
        <f t="shared" si="1016"/>
        <v>8</v>
      </c>
      <c r="R1564" s="108">
        <f t="shared" si="1017"/>
        <v>34.782608695652172</v>
      </c>
      <c r="S1564" s="108"/>
      <c r="W1564" s="100" t="s">
        <v>361</v>
      </c>
      <c r="X1564" s="100">
        <v>22</v>
      </c>
      <c r="Y1564" s="100">
        <v>19</v>
      </c>
      <c r="Z1564" s="100">
        <v>23</v>
      </c>
      <c r="AA1564" s="100">
        <v>28</v>
      </c>
      <c r="AC1564" s="100" t="s">
        <v>361</v>
      </c>
      <c r="AD1564" s="100">
        <v>66</v>
      </c>
      <c r="AE1564" s="100">
        <v>62</v>
      </c>
      <c r="AF1564" s="100">
        <v>55</v>
      </c>
      <c r="AG1564" s="100">
        <v>69</v>
      </c>
      <c r="AJ1564" s="100" t="str">
        <f t="shared" si="1008"/>
        <v>●</v>
      </c>
      <c r="AK1564" s="100" t="str">
        <f t="shared" si="1002"/>
        <v>●</v>
      </c>
      <c r="AL1564" s="100" t="str">
        <f t="shared" si="1011"/>
        <v>●</v>
      </c>
      <c r="AM1564" s="100" t="str">
        <f t="shared" si="1004"/>
        <v>●</v>
      </c>
      <c r="AP1564" s="100" t="str">
        <f t="shared" si="1009"/>
        <v>●</v>
      </c>
      <c r="AQ1564" s="100" t="str">
        <f t="shared" si="1005"/>
        <v>●</v>
      </c>
      <c r="AR1564" s="100" t="str">
        <f t="shared" si="1006"/>
        <v>●</v>
      </c>
      <c r="AS1564" s="100" t="str">
        <f t="shared" si="1010"/>
        <v>●</v>
      </c>
    </row>
    <row r="1565" spans="2:45" s="100" customFormat="1" ht="14.25" customHeight="1">
      <c r="B1565" s="102" t="s">
        <v>129</v>
      </c>
      <c r="C1565" s="106">
        <v>19</v>
      </c>
      <c r="D1565" s="107">
        <v>21</v>
      </c>
      <c r="E1565" s="107">
        <v>17</v>
      </c>
      <c r="F1565" s="107">
        <v>24</v>
      </c>
      <c r="G1565" s="107">
        <f t="shared" si="1012"/>
        <v>19</v>
      </c>
      <c r="H1565" s="107">
        <f t="shared" si="1014"/>
        <v>-5</v>
      </c>
      <c r="I1565" s="108">
        <f t="shared" si="1015"/>
        <v>-20.833333333333336</v>
      </c>
      <c r="J1565" s="102"/>
      <c r="K1565" s="114" t="s">
        <v>129</v>
      </c>
      <c r="L1565" s="106">
        <v>58</v>
      </c>
      <c r="M1565" s="107">
        <v>50</v>
      </c>
      <c r="N1565" s="107">
        <v>67</v>
      </c>
      <c r="O1565" s="107">
        <v>36</v>
      </c>
      <c r="P1565" s="107">
        <f t="shared" si="1013"/>
        <v>22</v>
      </c>
      <c r="Q1565" s="107">
        <f t="shared" si="1016"/>
        <v>-14</v>
      </c>
      <c r="R1565" s="108">
        <f t="shared" si="1017"/>
        <v>-38.888888888888893</v>
      </c>
      <c r="S1565" s="108"/>
      <c r="W1565" s="100" t="s">
        <v>362</v>
      </c>
      <c r="X1565" s="100">
        <v>47</v>
      </c>
      <c r="Y1565" s="100">
        <v>21</v>
      </c>
      <c r="Z1565" s="100">
        <v>19</v>
      </c>
      <c r="AA1565" s="100">
        <v>21</v>
      </c>
      <c r="AC1565" s="100" t="s">
        <v>362</v>
      </c>
      <c r="AD1565" s="100">
        <v>94</v>
      </c>
      <c r="AE1565" s="100">
        <v>79</v>
      </c>
      <c r="AF1565" s="100">
        <v>58</v>
      </c>
      <c r="AG1565" s="100">
        <v>50</v>
      </c>
      <c r="AJ1565" s="100" t="str">
        <f t="shared" si="1008"/>
        <v>●</v>
      </c>
      <c r="AK1565" s="100" t="str">
        <f t="shared" si="1002"/>
        <v>○</v>
      </c>
      <c r="AL1565" s="100" t="str">
        <f t="shared" si="1011"/>
        <v>●</v>
      </c>
      <c r="AM1565" s="100" t="str">
        <f t="shared" si="1004"/>
        <v>●</v>
      </c>
      <c r="AP1565" s="100" t="str">
        <f t="shared" si="1009"/>
        <v>●</v>
      </c>
      <c r="AQ1565" s="100" t="str">
        <f t="shared" si="1005"/>
        <v>●</v>
      </c>
      <c r="AR1565" s="100" t="str">
        <f t="shared" si="1006"/>
        <v>●</v>
      </c>
      <c r="AS1565" s="100" t="str">
        <f t="shared" si="1010"/>
        <v>●</v>
      </c>
    </row>
    <row r="1566" spans="2:45" s="100" customFormat="1" ht="14.25" customHeight="1">
      <c r="B1566" s="102" t="s">
        <v>130</v>
      </c>
      <c r="C1566" s="106">
        <v>23</v>
      </c>
      <c r="D1566" s="107">
        <v>16</v>
      </c>
      <c r="E1566" s="107">
        <v>19</v>
      </c>
      <c r="F1566" s="107">
        <v>20</v>
      </c>
      <c r="G1566" s="107">
        <f t="shared" si="1012"/>
        <v>30</v>
      </c>
      <c r="H1566" s="107">
        <f t="shared" si="1014"/>
        <v>10</v>
      </c>
      <c r="I1566" s="108">
        <f t="shared" si="1015"/>
        <v>50</v>
      </c>
      <c r="J1566" s="102"/>
      <c r="K1566" s="114" t="s">
        <v>130</v>
      </c>
      <c r="L1566" s="106">
        <v>73</v>
      </c>
      <c r="M1566" s="107">
        <v>58</v>
      </c>
      <c r="N1566" s="107">
        <v>56</v>
      </c>
      <c r="O1566" s="107">
        <v>62</v>
      </c>
      <c r="P1566" s="107">
        <f t="shared" si="1013"/>
        <v>44</v>
      </c>
      <c r="Q1566" s="107">
        <f t="shared" si="1016"/>
        <v>-18</v>
      </c>
      <c r="R1566" s="108">
        <f t="shared" si="1017"/>
        <v>-29.032258064516132</v>
      </c>
      <c r="S1566" s="108"/>
      <c r="W1566" s="100" t="s">
        <v>363</v>
      </c>
      <c r="X1566" s="100">
        <v>55</v>
      </c>
      <c r="Y1566" s="100">
        <v>44</v>
      </c>
      <c r="Z1566" s="100">
        <v>23</v>
      </c>
      <c r="AA1566" s="100">
        <v>16</v>
      </c>
      <c r="AC1566" s="100" t="s">
        <v>363</v>
      </c>
      <c r="AD1566" s="100">
        <v>138</v>
      </c>
      <c r="AE1566" s="100">
        <v>100</v>
      </c>
      <c r="AF1566" s="100">
        <v>73</v>
      </c>
      <c r="AG1566" s="100">
        <v>58</v>
      </c>
      <c r="AJ1566" s="100" t="str">
        <f t="shared" si="1008"/>
        <v>●</v>
      </c>
      <c r="AK1566" s="100" t="str">
        <f t="shared" si="1002"/>
        <v>●</v>
      </c>
      <c r="AL1566" s="100" t="str">
        <f>IF(E1566=Z1566,"○","●")</f>
        <v>●</v>
      </c>
      <c r="AM1566" s="100" t="str">
        <f t="shared" si="1004"/>
        <v>●</v>
      </c>
      <c r="AP1566" s="100" t="str">
        <f t="shared" si="1009"/>
        <v>●</v>
      </c>
      <c r="AQ1566" s="100" t="str">
        <f t="shared" si="1005"/>
        <v>●</v>
      </c>
      <c r="AR1566" s="100" t="str">
        <f t="shared" si="1006"/>
        <v>●</v>
      </c>
      <c r="AS1566" s="100" t="str">
        <f t="shared" si="1010"/>
        <v>●</v>
      </c>
    </row>
    <row r="1567" spans="2:45" s="100" customFormat="1" ht="14.25" customHeight="1">
      <c r="B1567" s="102" t="s">
        <v>131</v>
      </c>
      <c r="C1567" s="106">
        <v>38</v>
      </c>
      <c r="D1567" s="107">
        <v>22</v>
      </c>
      <c r="E1567" s="107">
        <v>17</v>
      </c>
      <c r="F1567" s="107">
        <v>16</v>
      </c>
      <c r="G1567" s="107">
        <f t="shared" si="1012"/>
        <v>13</v>
      </c>
      <c r="H1567" s="107">
        <f t="shared" si="1014"/>
        <v>-3</v>
      </c>
      <c r="I1567" s="108">
        <f t="shared" si="1015"/>
        <v>-18.75</v>
      </c>
      <c r="J1567" s="102"/>
      <c r="K1567" s="114" t="s">
        <v>131</v>
      </c>
      <c r="L1567" s="106">
        <v>106</v>
      </c>
      <c r="M1567" s="107">
        <v>74</v>
      </c>
      <c r="N1567" s="107">
        <v>56</v>
      </c>
      <c r="O1567" s="107">
        <v>63</v>
      </c>
      <c r="P1567" s="107">
        <f t="shared" si="1013"/>
        <v>58</v>
      </c>
      <c r="Q1567" s="107">
        <f t="shared" si="1016"/>
        <v>-5</v>
      </c>
      <c r="R1567" s="108">
        <f t="shared" si="1017"/>
        <v>-7.9365079365079358</v>
      </c>
      <c r="S1567" s="108"/>
      <c r="W1567" s="100" t="s">
        <v>364</v>
      </c>
      <c r="X1567" s="100">
        <v>30</v>
      </c>
      <c r="Y1567" s="100">
        <v>47</v>
      </c>
      <c r="Z1567" s="100">
        <v>38</v>
      </c>
      <c r="AA1567" s="100">
        <v>22</v>
      </c>
      <c r="AC1567" s="100" t="s">
        <v>364</v>
      </c>
      <c r="AD1567" s="100">
        <v>113</v>
      </c>
      <c r="AE1567" s="100">
        <v>141</v>
      </c>
      <c r="AF1567" s="100">
        <v>106</v>
      </c>
      <c r="AG1567" s="100">
        <v>74</v>
      </c>
      <c r="AJ1567" s="100" t="str">
        <f t="shared" si="1008"/>
        <v>●</v>
      </c>
      <c r="AK1567" s="100" t="str">
        <f t="shared" si="1002"/>
        <v>●</v>
      </c>
      <c r="AL1567" s="100" t="str">
        <f t="shared" ref="AL1567:AL1575" si="1018">IF(E1567=Z1567,"○","●")</f>
        <v>●</v>
      </c>
      <c r="AM1567" s="100" t="str">
        <f t="shared" si="1004"/>
        <v>●</v>
      </c>
      <c r="AP1567" s="100" t="str">
        <f t="shared" si="1009"/>
        <v>●</v>
      </c>
      <c r="AQ1567" s="100" t="str">
        <f t="shared" si="1005"/>
        <v>●</v>
      </c>
      <c r="AR1567" s="100" t="str">
        <f t="shared" si="1006"/>
        <v>●</v>
      </c>
      <c r="AS1567" s="100" t="str">
        <f t="shared" si="1010"/>
        <v>●</v>
      </c>
    </row>
    <row r="1568" spans="2:45" s="100" customFormat="1" ht="14.25" customHeight="1">
      <c r="B1568" s="102" t="s">
        <v>132</v>
      </c>
      <c r="C1568" s="106">
        <v>45</v>
      </c>
      <c r="D1568" s="107">
        <v>38</v>
      </c>
      <c r="E1568" s="107">
        <v>26</v>
      </c>
      <c r="F1568" s="107">
        <v>16</v>
      </c>
      <c r="G1568" s="107">
        <f t="shared" si="1012"/>
        <v>17</v>
      </c>
      <c r="H1568" s="107">
        <f t="shared" si="1014"/>
        <v>1</v>
      </c>
      <c r="I1568" s="108">
        <f t="shared" si="1015"/>
        <v>6.25</v>
      </c>
      <c r="J1568" s="102"/>
      <c r="K1568" s="114" t="s">
        <v>132</v>
      </c>
      <c r="L1568" s="106">
        <v>145</v>
      </c>
      <c r="M1568" s="107">
        <v>103</v>
      </c>
      <c r="N1568" s="107">
        <v>66</v>
      </c>
      <c r="O1568" s="107">
        <v>58</v>
      </c>
      <c r="P1568" s="107">
        <f t="shared" si="1013"/>
        <v>57</v>
      </c>
      <c r="Q1568" s="107">
        <f t="shared" si="1016"/>
        <v>-1</v>
      </c>
      <c r="R1568" s="108">
        <f t="shared" si="1017"/>
        <v>-1.7241379310344827</v>
      </c>
      <c r="S1568" s="108"/>
      <c r="W1568" s="100" t="s">
        <v>365</v>
      </c>
      <c r="X1568" s="100">
        <v>34</v>
      </c>
      <c r="Y1568" s="100">
        <v>23</v>
      </c>
      <c r="Z1568" s="100">
        <v>45</v>
      </c>
      <c r="AA1568" s="100">
        <v>38</v>
      </c>
      <c r="AC1568" s="100" t="s">
        <v>365</v>
      </c>
      <c r="AD1568" s="100">
        <v>136</v>
      </c>
      <c r="AE1568" s="100">
        <v>106</v>
      </c>
      <c r="AF1568" s="100">
        <v>145</v>
      </c>
      <c r="AG1568" s="100">
        <v>103</v>
      </c>
      <c r="AJ1568" s="100" t="str">
        <f t="shared" si="1008"/>
        <v>●</v>
      </c>
      <c r="AK1568" s="100" t="str">
        <f t="shared" si="1002"/>
        <v>●</v>
      </c>
      <c r="AL1568" s="100" t="str">
        <f t="shared" si="1018"/>
        <v>●</v>
      </c>
      <c r="AM1568" s="100" t="str">
        <f t="shared" si="1004"/>
        <v>●</v>
      </c>
      <c r="AP1568" s="100" t="str">
        <f t="shared" si="1009"/>
        <v>●</v>
      </c>
      <c r="AQ1568" s="100" t="str">
        <f t="shared" si="1005"/>
        <v>●</v>
      </c>
      <c r="AR1568" s="100" t="str">
        <f t="shared" si="1006"/>
        <v>●</v>
      </c>
      <c r="AS1568" s="100" t="str">
        <f t="shared" si="1010"/>
        <v>●</v>
      </c>
    </row>
    <row r="1569" spans="2:45" s="100" customFormat="1" ht="14.25" customHeight="1">
      <c r="B1569" s="102" t="s">
        <v>133</v>
      </c>
      <c r="C1569" s="106">
        <v>22</v>
      </c>
      <c r="D1569" s="107">
        <v>34</v>
      </c>
      <c r="E1569" s="107">
        <v>42</v>
      </c>
      <c r="F1569" s="107">
        <v>27</v>
      </c>
      <c r="G1569" s="107">
        <f t="shared" si="1012"/>
        <v>15</v>
      </c>
      <c r="H1569" s="107">
        <f t="shared" si="1014"/>
        <v>-12</v>
      </c>
      <c r="I1569" s="108">
        <f t="shared" si="1015"/>
        <v>-44.444444444444443</v>
      </c>
      <c r="J1569" s="102"/>
      <c r="K1569" s="114" t="s">
        <v>133</v>
      </c>
      <c r="L1569" s="106">
        <v>98</v>
      </c>
      <c r="M1569" s="107">
        <v>133</v>
      </c>
      <c r="N1569" s="107">
        <v>97</v>
      </c>
      <c r="O1569" s="107">
        <v>66</v>
      </c>
      <c r="P1569" s="107">
        <f t="shared" si="1013"/>
        <v>55</v>
      </c>
      <c r="Q1569" s="107">
        <f t="shared" si="1016"/>
        <v>-11</v>
      </c>
      <c r="R1569" s="108">
        <f t="shared" si="1017"/>
        <v>-16.666666666666664</v>
      </c>
      <c r="S1569" s="108"/>
      <c r="W1569" s="100" t="s">
        <v>366</v>
      </c>
      <c r="X1569" s="100">
        <v>44</v>
      </c>
      <c r="Y1569" s="100">
        <v>35</v>
      </c>
      <c r="Z1569" s="100">
        <v>22</v>
      </c>
      <c r="AA1569" s="100">
        <v>34</v>
      </c>
      <c r="AC1569" s="100" t="s">
        <v>366</v>
      </c>
      <c r="AD1569" s="100">
        <v>113</v>
      </c>
      <c r="AE1569" s="100">
        <v>138</v>
      </c>
      <c r="AF1569" s="100">
        <v>98</v>
      </c>
      <c r="AG1569" s="100">
        <v>133</v>
      </c>
      <c r="AJ1569" s="100" t="str">
        <f t="shared" si="1008"/>
        <v>●</v>
      </c>
      <c r="AK1569" s="100" t="str">
        <f t="shared" si="1002"/>
        <v>●</v>
      </c>
      <c r="AL1569" s="100" t="str">
        <f t="shared" si="1018"/>
        <v>●</v>
      </c>
      <c r="AM1569" s="100" t="str">
        <f t="shared" si="1004"/>
        <v>●</v>
      </c>
      <c r="AP1569" s="100" t="str">
        <f t="shared" si="1009"/>
        <v>●</v>
      </c>
      <c r="AQ1569" s="100" t="str">
        <f t="shared" si="1005"/>
        <v>●</v>
      </c>
      <c r="AR1569" s="100" t="str">
        <f t="shared" si="1006"/>
        <v>●</v>
      </c>
      <c r="AS1569" s="100" t="str">
        <f t="shared" si="1010"/>
        <v>●</v>
      </c>
    </row>
    <row r="1570" spans="2:45" s="100" customFormat="1" ht="14.25" customHeight="1">
      <c r="B1570" s="102" t="s">
        <v>134</v>
      </c>
      <c r="C1570" s="106">
        <v>35</v>
      </c>
      <c r="D1570" s="107">
        <v>23</v>
      </c>
      <c r="E1570" s="107">
        <v>35</v>
      </c>
      <c r="F1570" s="107">
        <v>41</v>
      </c>
      <c r="G1570" s="107">
        <f t="shared" si="1012"/>
        <v>23</v>
      </c>
      <c r="H1570" s="107">
        <f t="shared" si="1014"/>
        <v>-18</v>
      </c>
      <c r="I1570" s="108">
        <f t="shared" si="1015"/>
        <v>-43.902439024390247</v>
      </c>
      <c r="J1570" s="102"/>
      <c r="K1570" s="114" t="s">
        <v>134</v>
      </c>
      <c r="L1570" s="106">
        <v>117</v>
      </c>
      <c r="M1570" s="107">
        <v>93</v>
      </c>
      <c r="N1570" s="107">
        <v>123</v>
      </c>
      <c r="O1570" s="107">
        <v>100</v>
      </c>
      <c r="P1570" s="107">
        <f t="shared" si="1013"/>
        <v>66</v>
      </c>
      <c r="Q1570" s="107">
        <f t="shared" si="1016"/>
        <v>-34</v>
      </c>
      <c r="R1570" s="108">
        <f t="shared" si="1017"/>
        <v>-34</v>
      </c>
      <c r="S1570" s="108"/>
      <c r="W1570" s="100" t="s">
        <v>367</v>
      </c>
      <c r="X1570" s="100">
        <v>41</v>
      </c>
      <c r="Y1570" s="100">
        <v>42</v>
      </c>
      <c r="Z1570" s="100">
        <v>35</v>
      </c>
      <c r="AA1570" s="100">
        <v>23</v>
      </c>
      <c r="AC1570" s="100" t="s">
        <v>367</v>
      </c>
      <c r="AD1570" s="100">
        <v>122</v>
      </c>
      <c r="AE1570" s="100">
        <v>115</v>
      </c>
      <c r="AF1570" s="100">
        <v>117</v>
      </c>
      <c r="AG1570" s="100">
        <v>93</v>
      </c>
      <c r="AJ1570" s="100" t="str">
        <f t="shared" si="1008"/>
        <v>●</v>
      </c>
      <c r="AK1570" s="100" t="str">
        <f t="shared" si="1002"/>
        <v>●</v>
      </c>
      <c r="AL1570" s="100" t="str">
        <f t="shared" si="1018"/>
        <v>○</v>
      </c>
      <c r="AM1570" s="100" t="str">
        <f t="shared" si="1004"/>
        <v>●</v>
      </c>
      <c r="AP1570" s="100" t="str">
        <f t="shared" si="1009"/>
        <v>●</v>
      </c>
      <c r="AQ1570" s="100" t="str">
        <f t="shared" si="1005"/>
        <v>●</v>
      </c>
      <c r="AR1570" s="100" t="str">
        <f t="shared" si="1006"/>
        <v>●</v>
      </c>
      <c r="AS1570" s="100" t="str">
        <f t="shared" si="1010"/>
        <v>●</v>
      </c>
    </row>
    <row r="1571" spans="2:45" s="100" customFormat="1" ht="14.25" customHeight="1">
      <c r="B1571" s="102" t="s">
        <v>135</v>
      </c>
      <c r="C1571" s="106">
        <v>39</v>
      </c>
      <c r="D1571" s="107">
        <v>41</v>
      </c>
      <c r="E1571" s="107">
        <v>23</v>
      </c>
      <c r="F1571" s="107">
        <v>37</v>
      </c>
      <c r="G1571" s="107">
        <f t="shared" si="1012"/>
        <v>38</v>
      </c>
      <c r="H1571" s="107">
        <f t="shared" si="1014"/>
        <v>1</v>
      </c>
      <c r="I1571" s="108">
        <f t="shared" si="1015"/>
        <v>2.7027027027027026</v>
      </c>
      <c r="J1571" s="102"/>
      <c r="K1571" s="114" t="s">
        <v>135</v>
      </c>
      <c r="L1571" s="106">
        <v>101</v>
      </c>
      <c r="M1571" s="107">
        <v>113</v>
      </c>
      <c r="N1571" s="107">
        <v>83</v>
      </c>
      <c r="O1571" s="107">
        <v>115</v>
      </c>
      <c r="P1571" s="107">
        <f t="shared" si="1013"/>
        <v>100</v>
      </c>
      <c r="Q1571" s="107">
        <f t="shared" si="1016"/>
        <v>-15</v>
      </c>
      <c r="R1571" s="108">
        <f t="shared" si="1017"/>
        <v>-13.043478260869565</v>
      </c>
      <c r="S1571" s="108"/>
      <c r="W1571" s="100" t="s">
        <v>368</v>
      </c>
      <c r="X1571" s="100">
        <v>36</v>
      </c>
      <c r="Y1571" s="100">
        <v>37</v>
      </c>
      <c r="Z1571" s="100">
        <v>39</v>
      </c>
      <c r="AA1571" s="100">
        <v>41</v>
      </c>
      <c r="AC1571" s="100" t="s">
        <v>368</v>
      </c>
      <c r="AD1571" s="100">
        <v>92</v>
      </c>
      <c r="AE1571" s="100">
        <v>112</v>
      </c>
      <c r="AF1571" s="100">
        <v>101</v>
      </c>
      <c r="AG1571" s="100">
        <v>113</v>
      </c>
      <c r="AJ1571" s="100" t="str">
        <f t="shared" si="1008"/>
        <v>●</v>
      </c>
      <c r="AK1571" s="100" t="str">
        <f t="shared" si="1002"/>
        <v>●</v>
      </c>
      <c r="AL1571" s="100" t="str">
        <f t="shared" si="1018"/>
        <v>●</v>
      </c>
      <c r="AM1571" s="100" t="str">
        <f t="shared" si="1004"/>
        <v>●</v>
      </c>
      <c r="AP1571" s="100" t="str">
        <f t="shared" si="1009"/>
        <v>●</v>
      </c>
      <c r="AQ1571" s="100" t="str">
        <f t="shared" si="1005"/>
        <v>●</v>
      </c>
      <c r="AR1571" s="100" t="str">
        <f t="shared" si="1006"/>
        <v>●</v>
      </c>
      <c r="AS1571" s="100" t="str">
        <f t="shared" si="1010"/>
        <v>●</v>
      </c>
    </row>
    <row r="1572" spans="2:45" s="100" customFormat="1" ht="14.25" customHeight="1">
      <c r="B1572" s="102" t="s">
        <v>136</v>
      </c>
      <c r="C1572" s="106">
        <v>32</v>
      </c>
      <c r="D1572" s="107">
        <v>29</v>
      </c>
      <c r="E1572" s="107">
        <v>34</v>
      </c>
      <c r="F1572" s="107">
        <v>19</v>
      </c>
      <c r="G1572" s="107">
        <f t="shared" si="1012"/>
        <v>31</v>
      </c>
      <c r="H1572" s="107">
        <f t="shared" si="1014"/>
        <v>12</v>
      </c>
      <c r="I1572" s="108">
        <f t="shared" si="1015"/>
        <v>63.157894736842103</v>
      </c>
      <c r="J1572" s="102"/>
      <c r="K1572" s="114" t="s">
        <v>136</v>
      </c>
      <c r="L1572" s="106">
        <v>106</v>
      </c>
      <c r="M1572" s="107">
        <v>101</v>
      </c>
      <c r="N1572" s="107">
        <v>103</v>
      </c>
      <c r="O1572" s="107">
        <v>88</v>
      </c>
      <c r="P1572" s="107">
        <f t="shared" si="1013"/>
        <v>107</v>
      </c>
      <c r="Q1572" s="107">
        <f t="shared" si="1016"/>
        <v>19</v>
      </c>
      <c r="R1572" s="108">
        <f t="shared" si="1017"/>
        <v>21.59090909090909</v>
      </c>
      <c r="S1572" s="108"/>
      <c r="W1572" s="99" t="s">
        <v>369</v>
      </c>
      <c r="X1572" s="99">
        <v>29</v>
      </c>
      <c r="Y1572" s="99">
        <v>30</v>
      </c>
      <c r="Z1572" s="99">
        <v>32</v>
      </c>
      <c r="AA1572" s="99">
        <v>29</v>
      </c>
      <c r="AB1572" s="99"/>
      <c r="AC1572" s="99" t="s">
        <v>369</v>
      </c>
      <c r="AD1572" s="99">
        <v>71</v>
      </c>
      <c r="AE1572" s="99">
        <v>88</v>
      </c>
      <c r="AF1572" s="99">
        <v>106</v>
      </c>
      <c r="AG1572" s="99">
        <v>101</v>
      </c>
      <c r="AJ1572" s="100" t="str">
        <f t="shared" si="1008"/>
        <v>●</v>
      </c>
      <c r="AK1572" s="100" t="str">
        <f t="shared" si="1002"/>
        <v>●</v>
      </c>
      <c r="AL1572" s="100" t="str">
        <f t="shared" si="1018"/>
        <v>●</v>
      </c>
      <c r="AM1572" s="100" t="str">
        <f t="shared" si="1004"/>
        <v>●</v>
      </c>
      <c r="AP1572" s="100" t="str">
        <f t="shared" si="1009"/>
        <v>●</v>
      </c>
      <c r="AQ1572" s="100" t="str">
        <f t="shared" si="1005"/>
        <v>●</v>
      </c>
      <c r="AR1572" s="100" t="str">
        <f t="shared" si="1006"/>
        <v>●</v>
      </c>
      <c r="AS1572" s="100" t="str">
        <f t="shared" si="1010"/>
        <v>●</v>
      </c>
    </row>
    <row r="1573" spans="2:45" s="100" customFormat="1" ht="14.25" customHeight="1">
      <c r="B1573" s="102" t="s">
        <v>137</v>
      </c>
      <c r="C1573" s="106">
        <v>26</v>
      </c>
      <c r="D1573" s="107">
        <v>25</v>
      </c>
      <c r="E1573" s="107">
        <v>22</v>
      </c>
      <c r="F1573" s="107">
        <v>22</v>
      </c>
      <c r="G1573" s="107">
        <f t="shared" si="1012"/>
        <v>18</v>
      </c>
      <c r="H1573" s="107">
        <f t="shared" si="1014"/>
        <v>-4</v>
      </c>
      <c r="I1573" s="108">
        <f t="shared" si="1015"/>
        <v>-18.181818181818183</v>
      </c>
      <c r="J1573" s="102"/>
      <c r="K1573" s="114" t="s">
        <v>137</v>
      </c>
      <c r="L1573" s="106">
        <v>75</v>
      </c>
      <c r="M1573" s="107">
        <v>115</v>
      </c>
      <c r="N1573" s="107">
        <v>85</v>
      </c>
      <c r="O1573" s="107">
        <v>97</v>
      </c>
      <c r="P1573" s="107">
        <f t="shared" si="1013"/>
        <v>85</v>
      </c>
      <c r="Q1573" s="107">
        <f t="shared" si="1016"/>
        <v>-12</v>
      </c>
      <c r="R1573" s="108">
        <f t="shared" si="1017"/>
        <v>-12.371134020618557</v>
      </c>
      <c r="S1573" s="108"/>
      <c r="W1573" s="100" t="s">
        <v>370</v>
      </c>
      <c r="X1573" s="100">
        <v>13</v>
      </c>
      <c r="Y1573" s="100">
        <v>22</v>
      </c>
      <c r="Z1573" s="100">
        <v>26</v>
      </c>
      <c r="AA1573" s="100">
        <v>25</v>
      </c>
      <c r="AC1573" s="100" t="s">
        <v>370</v>
      </c>
      <c r="AD1573" s="100">
        <v>71</v>
      </c>
      <c r="AE1573" s="100">
        <v>49</v>
      </c>
      <c r="AF1573" s="100">
        <v>75</v>
      </c>
      <c r="AG1573" s="100">
        <v>115</v>
      </c>
      <c r="AJ1573" s="100" t="str">
        <f t="shared" si="1008"/>
        <v>●</v>
      </c>
      <c r="AK1573" s="100" t="str">
        <f t="shared" si="1002"/>
        <v>●</v>
      </c>
      <c r="AL1573" s="100" t="str">
        <f t="shared" si="1018"/>
        <v>●</v>
      </c>
      <c r="AM1573" s="100" t="str">
        <f t="shared" si="1004"/>
        <v>●</v>
      </c>
      <c r="AP1573" s="100" t="str">
        <f t="shared" si="1009"/>
        <v>●</v>
      </c>
      <c r="AQ1573" s="100" t="str">
        <f t="shared" si="1005"/>
        <v>●</v>
      </c>
      <c r="AR1573" s="100" t="str">
        <f t="shared" si="1006"/>
        <v>●</v>
      </c>
      <c r="AS1573" s="100" t="str">
        <f t="shared" si="1010"/>
        <v>●</v>
      </c>
    </row>
    <row r="1574" spans="2:45" s="100" customFormat="1" ht="14.25" customHeight="1">
      <c r="B1574" s="102" t="s">
        <v>138</v>
      </c>
      <c r="C1574" s="106">
        <v>15</v>
      </c>
      <c r="D1574" s="107">
        <v>15</v>
      </c>
      <c r="E1574" s="107">
        <v>16</v>
      </c>
      <c r="F1574" s="107">
        <v>17</v>
      </c>
      <c r="G1574" s="107">
        <f t="shared" si="1012"/>
        <v>17</v>
      </c>
      <c r="H1574" s="107">
        <f t="shared" si="1014"/>
        <v>0</v>
      </c>
      <c r="I1574" s="108">
        <f t="shared" si="1015"/>
        <v>0</v>
      </c>
      <c r="J1574" s="102"/>
      <c r="K1574" s="114" t="s">
        <v>138</v>
      </c>
      <c r="L1574" s="106">
        <v>36</v>
      </c>
      <c r="M1574" s="107">
        <v>79</v>
      </c>
      <c r="N1574" s="107">
        <v>102</v>
      </c>
      <c r="O1574" s="107">
        <v>95</v>
      </c>
      <c r="P1574" s="107">
        <f t="shared" si="1013"/>
        <v>87</v>
      </c>
      <c r="Q1574" s="107">
        <f t="shared" si="1016"/>
        <v>-8</v>
      </c>
      <c r="R1574" s="108">
        <f t="shared" si="1017"/>
        <v>-8.4210526315789469</v>
      </c>
      <c r="S1574" s="108"/>
      <c r="W1574" s="100" t="s">
        <v>371</v>
      </c>
      <c r="X1574" s="100">
        <v>11</v>
      </c>
      <c r="Y1574" s="100">
        <v>10</v>
      </c>
      <c r="Z1574" s="100">
        <v>15</v>
      </c>
      <c r="AA1574" s="100">
        <v>15</v>
      </c>
      <c r="AC1574" s="100" t="s">
        <v>371</v>
      </c>
      <c r="AD1574" s="100">
        <v>33</v>
      </c>
      <c r="AE1574" s="100">
        <v>35</v>
      </c>
      <c r="AF1574" s="100">
        <v>36</v>
      </c>
      <c r="AG1574" s="100">
        <v>79</v>
      </c>
      <c r="AJ1574" s="100" t="str">
        <f t="shared" si="1008"/>
        <v>●</v>
      </c>
      <c r="AK1574" s="100" t="str">
        <f t="shared" si="1002"/>
        <v>●</v>
      </c>
      <c r="AL1574" s="100" t="str">
        <f t="shared" si="1018"/>
        <v>●</v>
      </c>
      <c r="AM1574" s="100" t="str">
        <f t="shared" si="1004"/>
        <v>●</v>
      </c>
      <c r="AP1574" s="100" t="str">
        <f t="shared" si="1009"/>
        <v>●</v>
      </c>
      <c r="AQ1574" s="100" t="str">
        <f t="shared" si="1005"/>
        <v>●</v>
      </c>
      <c r="AR1574" s="100" t="str">
        <f t="shared" si="1006"/>
        <v>●</v>
      </c>
      <c r="AS1574" s="100" t="str">
        <f t="shared" si="1010"/>
        <v>●</v>
      </c>
    </row>
    <row r="1575" spans="2:45" s="100" customFormat="1" ht="14.25" customHeight="1">
      <c r="B1575" s="102" t="s">
        <v>110</v>
      </c>
      <c r="C1575" s="106">
        <v>11</v>
      </c>
      <c r="D1575" s="107">
        <v>8</v>
      </c>
      <c r="E1575" s="107">
        <v>20</v>
      </c>
      <c r="F1575" s="107">
        <v>12</v>
      </c>
      <c r="G1575" s="107">
        <f t="shared" si="1012"/>
        <v>21</v>
      </c>
      <c r="H1575" s="107">
        <f t="shared" si="1014"/>
        <v>9</v>
      </c>
      <c r="I1575" s="108">
        <f t="shared" si="1015"/>
        <v>75</v>
      </c>
      <c r="J1575" s="102"/>
      <c r="K1575" s="114" t="s">
        <v>110</v>
      </c>
      <c r="L1575" s="106">
        <v>33</v>
      </c>
      <c r="M1575" s="107">
        <v>59</v>
      </c>
      <c r="N1575" s="107">
        <v>98</v>
      </c>
      <c r="O1575" s="107">
        <v>132</v>
      </c>
      <c r="P1575" s="107">
        <f t="shared" si="1013"/>
        <v>142</v>
      </c>
      <c r="Q1575" s="107">
        <f t="shared" si="1016"/>
        <v>10</v>
      </c>
      <c r="R1575" s="108">
        <f t="shared" si="1017"/>
        <v>7.5757575757575761</v>
      </c>
      <c r="S1575" s="108"/>
      <c r="W1575" s="100" t="s">
        <v>378</v>
      </c>
      <c r="X1575" s="100">
        <v>3</v>
      </c>
      <c r="Y1575" s="100">
        <v>5</v>
      </c>
      <c r="Z1575" s="100">
        <v>11</v>
      </c>
      <c r="AA1575" s="100">
        <v>8</v>
      </c>
      <c r="AC1575" s="100" t="s">
        <v>378</v>
      </c>
      <c r="AD1575" s="100">
        <v>26</v>
      </c>
      <c r="AE1575" s="100">
        <v>17</v>
      </c>
      <c r="AF1575" s="100">
        <v>33</v>
      </c>
      <c r="AG1575" s="100">
        <v>59</v>
      </c>
      <c r="AJ1575" s="100" t="str">
        <f t="shared" si="1008"/>
        <v>●</v>
      </c>
      <c r="AK1575" s="100" t="str">
        <f t="shared" si="1002"/>
        <v>●</v>
      </c>
      <c r="AL1575" s="100" t="str">
        <f t="shared" si="1018"/>
        <v>●</v>
      </c>
      <c r="AM1575" s="100" t="str">
        <f t="shared" si="1004"/>
        <v>●</v>
      </c>
      <c r="AP1575" s="100" t="str">
        <f t="shared" si="1009"/>
        <v>●</v>
      </c>
      <c r="AQ1575" s="100" t="str">
        <f t="shared" si="1005"/>
        <v>●</v>
      </c>
      <c r="AR1575" s="100" t="str">
        <f t="shared" si="1006"/>
        <v>●</v>
      </c>
      <c r="AS1575" s="100" t="str">
        <f t="shared" si="1010"/>
        <v>●</v>
      </c>
    </row>
    <row r="1576" spans="2:45" s="100" customFormat="1" ht="14.25" customHeight="1">
      <c r="B1576" s="119" t="s">
        <v>111</v>
      </c>
      <c r="C1576" s="120" t="s">
        <v>313</v>
      </c>
      <c r="D1576" s="116" t="s">
        <v>313</v>
      </c>
      <c r="E1576" s="116" t="s">
        <v>313</v>
      </c>
      <c r="F1576" s="116">
        <v>3</v>
      </c>
      <c r="G1576" s="107">
        <f t="shared" si="1012"/>
        <v>2</v>
      </c>
      <c r="H1576" s="107"/>
      <c r="I1576" s="108"/>
      <c r="K1576" s="119" t="s">
        <v>111</v>
      </c>
      <c r="L1576" s="120" t="s">
        <v>313</v>
      </c>
      <c r="M1576" s="116" t="s">
        <v>313</v>
      </c>
      <c r="N1576" s="116" t="s">
        <v>313</v>
      </c>
      <c r="O1576" s="116">
        <v>3</v>
      </c>
      <c r="P1576" s="107">
        <f t="shared" si="1013"/>
        <v>11</v>
      </c>
      <c r="Q1576" s="107"/>
      <c r="R1576" s="108"/>
    </row>
    <row r="1577" spans="2:45" s="100" customFormat="1" ht="14.25" customHeight="1">
      <c r="G1577" s="168"/>
      <c r="P1577" s="168"/>
    </row>
    <row r="1578" spans="2:45" s="100" customFormat="1" ht="14.25" customHeight="1">
      <c r="G1578" s="168"/>
      <c r="P1578" s="168"/>
    </row>
    <row r="1579" spans="2:45" s="99" customFormat="1" ht="14.25" customHeight="1">
      <c r="B1579" s="99" t="str">
        <f>LEFT(B1549,LEN(B1549)-2)&amp;+"男"</f>
        <v>信香町・男</v>
      </c>
      <c r="H1579" s="99" t="s">
        <v>805</v>
      </c>
      <c r="I1579" s="380">
        <f>令和2年9月末住基人口!J55</f>
        <v>151</v>
      </c>
      <c r="K1579" s="99" t="str">
        <f>LEFT(K1549,LEN(K1549)-2)&amp;+"男"</f>
        <v>若松・男</v>
      </c>
      <c r="Q1579" s="99" t="s">
        <v>805</v>
      </c>
      <c r="R1579" s="380">
        <f>令和2年9月末住基人口!J58</f>
        <v>395</v>
      </c>
      <c r="W1579" s="100"/>
      <c r="X1579" s="100"/>
      <c r="Y1579" s="100"/>
      <c r="Z1579" s="100"/>
      <c r="AA1579" s="100"/>
      <c r="AB1579" s="100"/>
      <c r="AC1579" s="100"/>
      <c r="AD1579" s="100"/>
      <c r="AE1579" s="100"/>
      <c r="AF1579" s="100"/>
      <c r="AG1579" s="100"/>
    </row>
    <row r="1580" spans="2:45" s="100" customFormat="1" ht="14.25" customHeight="1">
      <c r="B1580" s="583" t="s">
        <v>335</v>
      </c>
      <c r="C1580" s="101"/>
      <c r="D1580" s="101"/>
      <c r="E1580" s="101"/>
      <c r="F1580" s="101"/>
      <c r="G1580" s="135"/>
      <c r="H1580" s="131"/>
      <c r="I1580" s="131"/>
      <c r="J1580" s="102"/>
      <c r="K1580" s="583" t="s">
        <v>335</v>
      </c>
      <c r="L1580" s="101"/>
      <c r="M1580" s="101"/>
      <c r="N1580" s="101"/>
      <c r="O1580" s="101"/>
      <c r="P1580" s="135"/>
      <c r="Q1580" s="131"/>
      <c r="R1580" s="131"/>
      <c r="S1580" s="103"/>
    </row>
    <row r="1581" spans="2:45" s="100" customFormat="1" ht="14.25" customHeight="1">
      <c r="B1581" s="584"/>
      <c r="C1581" s="130" t="str">
        <f>$C$4</f>
        <v>平成12年</v>
      </c>
      <c r="D1581" s="130" t="str">
        <f>$D$4</f>
        <v>平成17年</v>
      </c>
      <c r="E1581" s="130" t="str">
        <f>$E$4</f>
        <v>平成22年</v>
      </c>
      <c r="F1581" s="130" t="s">
        <v>410</v>
      </c>
      <c r="G1581" s="130" t="s">
        <v>739</v>
      </c>
      <c r="H1581" s="133" t="str">
        <f>$H$4</f>
        <v>対平成</v>
      </c>
      <c r="I1581" s="134" t="str">
        <f>$I$4</f>
        <v>27年</v>
      </c>
      <c r="J1581" s="102"/>
      <c r="K1581" s="584"/>
      <c r="L1581" s="130" t="str">
        <f>$C$4</f>
        <v>平成12年</v>
      </c>
      <c r="M1581" s="130" t="str">
        <f>$D$4</f>
        <v>平成17年</v>
      </c>
      <c r="N1581" s="130" t="str">
        <f>$E$4</f>
        <v>平成22年</v>
      </c>
      <c r="O1581" s="130" t="s">
        <v>410</v>
      </c>
      <c r="P1581" s="130" t="s">
        <v>739</v>
      </c>
      <c r="Q1581" s="133" t="str">
        <f>$H$4</f>
        <v>対平成</v>
      </c>
      <c r="R1581" s="134" t="str">
        <f>$I$4</f>
        <v>27年</v>
      </c>
      <c r="S1581" s="103"/>
    </row>
    <row r="1582" spans="2:45" s="100" customFormat="1" ht="14.25" customHeight="1">
      <c r="B1582" s="585"/>
      <c r="C1582" s="104"/>
      <c r="D1582" s="104"/>
      <c r="E1582" s="104"/>
      <c r="F1582" s="104"/>
      <c r="G1582" s="104"/>
      <c r="H1582" s="132" t="s">
        <v>88</v>
      </c>
      <c r="I1582" s="133" t="s">
        <v>398</v>
      </c>
      <c r="J1582" s="102"/>
      <c r="K1582" s="585"/>
      <c r="L1582" s="104"/>
      <c r="M1582" s="104"/>
      <c r="N1582" s="104"/>
      <c r="O1582" s="104"/>
      <c r="P1582" s="104"/>
      <c r="Q1582" s="132" t="s">
        <v>88</v>
      </c>
      <c r="R1582" s="133" t="s">
        <v>398</v>
      </c>
      <c r="S1582" s="103"/>
    </row>
    <row r="1583" spans="2:45" s="199" customFormat="1" ht="14.25" customHeight="1">
      <c r="B1583" s="200" t="s">
        <v>90</v>
      </c>
      <c r="C1583" s="198">
        <v>206</v>
      </c>
      <c r="D1583" s="194">
        <v>184</v>
      </c>
      <c r="E1583" s="194">
        <v>177</v>
      </c>
      <c r="F1583" s="194">
        <v>163</v>
      </c>
      <c r="G1583" s="194">
        <f>IF(COUNTIF(G1588:G1606,"x"),"x",IF(SUM(G1588:G1606)=0,"-",SUM(G1588:G1606)))</f>
        <v>149</v>
      </c>
      <c r="H1583" s="193">
        <f t="shared" ref="H1583:H1586" si="1019">IF(G1583="x","x",IF(AND(G1583="-",F1583="-"),"-",IF(AND(G1583="-",F1583&gt;0),F1583*-1,IF(AND(G1583&gt;0,F1583="-"),G1583,G1583-F1583))))</f>
        <v>-14</v>
      </c>
      <c r="I1583" s="195">
        <f t="shared" ref="I1583:I1586" si="1020">IF(H1583="x","x",IF(H1583="-","-",IF(AND(F1583="-",G1583&gt;0),"皆増",IF(AND(F1583&gt;0,G1583="-"),"皆減",H1583/F1583*100))))</f>
        <v>-8.5889570552147241</v>
      </c>
      <c r="J1583" s="196"/>
      <c r="K1583" s="197" t="s">
        <v>90</v>
      </c>
      <c r="L1583" s="198">
        <v>593</v>
      </c>
      <c r="M1583" s="194">
        <v>550</v>
      </c>
      <c r="N1583" s="194">
        <v>479</v>
      </c>
      <c r="O1583" s="194">
        <v>439</v>
      </c>
      <c r="P1583" s="194">
        <f>IF(COUNTIF(P1588:P1606,"x"),"x",IF(SUM(P1588:P1606)=0,"-",SUM(P1588:P1606)))</f>
        <v>403</v>
      </c>
      <c r="Q1583" s="193">
        <f t="shared" ref="Q1583:Q1586" si="1021">IF(P1583="x","x",IF(AND(P1583="-",O1583="-"),"-",IF(AND(P1583="-",O1583&gt;0),O1583*-1,IF(AND(P1583&gt;0,O1583="-"),P1583,P1583-O1583))))</f>
        <v>-36</v>
      </c>
      <c r="R1583" s="195">
        <f t="shared" ref="R1583:R1586" si="1022">IF(Q1583="x","x",IF(Q1583="-","-",IF(AND(O1583="-",P1583&gt;0),"皆増",IF(AND(O1583&gt;0,P1583="-"),"皆減",Q1583/O1583*100))))</f>
        <v>-8.2004555808656043</v>
      </c>
      <c r="S1583" s="195"/>
      <c r="W1583" s="199" t="s">
        <v>373</v>
      </c>
      <c r="X1583" s="199">
        <v>244</v>
      </c>
      <c r="Y1583" s="199">
        <v>211</v>
      </c>
      <c r="Z1583" s="199">
        <v>206</v>
      </c>
      <c r="AA1583" s="199">
        <v>184</v>
      </c>
      <c r="AC1583" s="199" t="s">
        <v>373</v>
      </c>
      <c r="AD1583" s="199">
        <v>698</v>
      </c>
      <c r="AE1583" s="199">
        <v>675</v>
      </c>
      <c r="AF1583" s="199">
        <v>593</v>
      </c>
      <c r="AG1583" s="199">
        <v>550</v>
      </c>
      <c r="AJ1583" s="199" t="str">
        <f>IF(C1583=X1583,"○","●")</f>
        <v>●</v>
      </c>
      <c r="AK1583" s="199" t="str">
        <f t="shared" ref="AK1583:AK1605" si="1023">IF(D1583=Y1583,"○","●")</f>
        <v>●</v>
      </c>
      <c r="AL1583" s="199" t="str">
        <f t="shared" ref="AL1583:AL1584" si="1024">IF(E1583=Z1583,"○","●")</f>
        <v>●</v>
      </c>
      <c r="AM1583" s="199" t="str">
        <f t="shared" ref="AM1583:AM1605" si="1025">IF(F1583=AA1583,"○","●")</f>
        <v>●</v>
      </c>
      <c r="AP1583" s="199" t="str">
        <f>IF(L1583=AD1583,"○","●")</f>
        <v>●</v>
      </c>
      <c r="AQ1583" s="199" t="str">
        <f t="shared" ref="AQ1583:AQ1605" si="1026">IF(M1583=AE1583,"○","●")</f>
        <v>●</v>
      </c>
      <c r="AR1583" s="199" t="str">
        <f t="shared" ref="AR1583:AR1605" si="1027">IF(N1583=AF1583,"○","●")</f>
        <v>●</v>
      </c>
      <c r="AS1583" s="199" t="str">
        <f t="shared" ref="AS1583" si="1028">IF(O1583=AG1583,"○","●")</f>
        <v>●</v>
      </c>
    </row>
    <row r="1584" spans="2:45" s="100" customFormat="1" ht="14.25" customHeight="1">
      <c r="B1584" s="105" t="s">
        <v>91</v>
      </c>
      <c r="C1584" s="106">
        <v>23</v>
      </c>
      <c r="D1584" s="107">
        <v>22</v>
      </c>
      <c r="E1584" s="107">
        <v>18</v>
      </c>
      <c r="F1584" s="107">
        <v>18</v>
      </c>
      <c r="G1584" s="107">
        <f>IF(COUNTIF(G1588:G1590,"x"),"x",IF(SUM(G1588:G1590)=0,"-",SUM(G1588:G1590)))</f>
        <v>23</v>
      </c>
      <c r="H1584" s="107">
        <f t="shared" si="1019"/>
        <v>5</v>
      </c>
      <c r="I1584" s="108">
        <f t="shared" si="1020"/>
        <v>27.777777777777779</v>
      </c>
      <c r="J1584" s="102"/>
      <c r="K1584" s="109" t="s">
        <v>91</v>
      </c>
      <c r="L1584" s="106">
        <v>55</v>
      </c>
      <c r="M1584" s="107">
        <v>48</v>
      </c>
      <c r="N1584" s="107">
        <v>32</v>
      </c>
      <c r="O1584" s="107">
        <v>26</v>
      </c>
      <c r="P1584" s="107">
        <f>IF(COUNTIF(P1588:P1590,"x"),"x",IF(SUM(P1588:P1590)=0,"-",SUM(P1588:P1590)))</f>
        <v>25</v>
      </c>
      <c r="Q1584" s="107">
        <f t="shared" si="1021"/>
        <v>-1</v>
      </c>
      <c r="R1584" s="108">
        <f t="shared" si="1022"/>
        <v>-3.8461538461538463</v>
      </c>
      <c r="S1584" s="108"/>
      <c r="W1584" s="100" t="s">
        <v>374</v>
      </c>
      <c r="X1584" s="100">
        <v>39</v>
      </c>
      <c r="Y1584" s="100">
        <v>32</v>
      </c>
      <c r="Z1584" s="100">
        <v>23</v>
      </c>
      <c r="AA1584" s="100">
        <v>22</v>
      </c>
      <c r="AC1584" s="100" t="s">
        <v>374</v>
      </c>
      <c r="AD1584" s="100">
        <v>100</v>
      </c>
      <c r="AE1584" s="100">
        <v>94</v>
      </c>
      <c r="AF1584" s="100">
        <v>55</v>
      </c>
      <c r="AG1584" s="100">
        <v>48</v>
      </c>
      <c r="AJ1584" s="100" t="str">
        <f t="shared" ref="AJ1584:AJ1605" si="1029">IF(C1584=X1584,"○","●")</f>
        <v>●</v>
      </c>
      <c r="AK1584" s="100" t="str">
        <f t="shared" si="1023"/>
        <v>●</v>
      </c>
      <c r="AL1584" s="100" t="str">
        <f t="shared" si="1024"/>
        <v>●</v>
      </c>
      <c r="AM1584" s="100" t="str">
        <f t="shared" si="1025"/>
        <v>●</v>
      </c>
      <c r="AP1584" s="100" t="str">
        <f t="shared" ref="AP1584:AP1605" si="1030">IF(L1584=AD1584,"○","●")</f>
        <v>●</v>
      </c>
      <c r="AQ1584" s="100" t="str">
        <f t="shared" si="1026"/>
        <v>●</v>
      </c>
      <c r="AR1584" s="100" t="str">
        <f t="shared" si="1027"/>
        <v>●</v>
      </c>
      <c r="AS1584" s="100" t="str">
        <f>IF(O1584=AG1584,"○","●")</f>
        <v>●</v>
      </c>
    </row>
    <row r="1585" spans="2:45" s="100" customFormat="1" ht="14.25" customHeight="1">
      <c r="B1585" s="105" t="s">
        <v>92</v>
      </c>
      <c r="C1585" s="106">
        <v>129</v>
      </c>
      <c r="D1585" s="107">
        <v>110</v>
      </c>
      <c r="E1585" s="107">
        <v>111</v>
      </c>
      <c r="F1585" s="107">
        <v>101</v>
      </c>
      <c r="G1585" s="296">
        <f>IF(COUNTIF(G1591:G1600,"x"),"x",IF(SUM(G1591:G1600)=0,"-",SUM(G1591:G1600)))</f>
        <v>71</v>
      </c>
      <c r="H1585" s="107">
        <f t="shared" si="1019"/>
        <v>-30</v>
      </c>
      <c r="I1585" s="108">
        <f t="shared" si="1020"/>
        <v>-29.702970297029701</v>
      </c>
      <c r="J1585" s="102"/>
      <c r="K1585" s="109" t="s">
        <v>92</v>
      </c>
      <c r="L1585" s="106">
        <v>403</v>
      </c>
      <c r="M1585" s="107">
        <v>322</v>
      </c>
      <c r="N1585" s="107">
        <v>288</v>
      </c>
      <c r="O1585" s="107">
        <v>231</v>
      </c>
      <c r="P1585" s="296">
        <f>IF(COUNTIF(P1591:P1600,"x"),"x",IF(SUM(P1591:P1600)=0,"-",SUM(P1591:P1600)))</f>
        <v>191</v>
      </c>
      <c r="Q1585" s="107">
        <f t="shared" si="1021"/>
        <v>-40</v>
      </c>
      <c r="R1585" s="108">
        <f t="shared" si="1022"/>
        <v>-17.316017316017316</v>
      </c>
      <c r="S1585" s="108"/>
      <c r="W1585" s="100" t="s">
        <v>375</v>
      </c>
      <c r="X1585" s="100">
        <v>166</v>
      </c>
      <c r="Y1585" s="100">
        <v>134</v>
      </c>
      <c r="Z1585" s="100">
        <v>129</v>
      </c>
      <c r="AA1585" s="100">
        <v>110</v>
      </c>
      <c r="AC1585" s="100" t="s">
        <v>375</v>
      </c>
      <c r="AD1585" s="100">
        <v>482</v>
      </c>
      <c r="AE1585" s="100">
        <v>462</v>
      </c>
      <c r="AF1585" s="100">
        <v>403</v>
      </c>
      <c r="AG1585" s="100">
        <v>322</v>
      </c>
      <c r="AJ1585" s="100" t="str">
        <f t="shared" si="1029"/>
        <v>●</v>
      </c>
      <c r="AK1585" s="100" t="str">
        <f t="shared" si="1023"/>
        <v>●</v>
      </c>
      <c r="AL1585" s="100" t="str">
        <f>IF(E1585=Z1585,"○","●")</f>
        <v>●</v>
      </c>
      <c r="AM1585" s="100" t="str">
        <f t="shared" si="1025"/>
        <v>●</v>
      </c>
      <c r="AP1585" s="100" t="str">
        <f t="shared" si="1030"/>
        <v>●</v>
      </c>
      <c r="AQ1585" s="100" t="str">
        <f t="shared" si="1026"/>
        <v>●</v>
      </c>
      <c r="AR1585" s="100" t="str">
        <f t="shared" si="1027"/>
        <v>●</v>
      </c>
      <c r="AS1585" s="100" t="str">
        <f t="shared" ref="AS1585:AS1605" si="1031">IF(O1585=AG1585,"○","●")</f>
        <v>●</v>
      </c>
    </row>
    <row r="1586" spans="2:45" s="100" customFormat="1" ht="14.25" customHeight="1">
      <c r="B1586" s="105" t="s">
        <v>93</v>
      </c>
      <c r="C1586" s="106">
        <v>54</v>
      </c>
      <c r="D1586" s="107">
        <v>52</v>
      </c>
      <c r="E1586" s="107">
        <v>48</v>
      </c>
      <c r="F1586" s="107">
        <v>43</v>
      </c>
      <c r="G1586" s="107">
        <f>IF(COUNTIF(G1601:G1605,"x"),"x",IF(SUM(G1601,G1605)=0,"-",SUM(G1601:G1605)))</f>
        <v>53</v>
      </c>
      <c r="H1586" s="107">
        <f t="shared" si="1019"/>
        <v>10</v>
      </c>
      <c r="I1586" s="108">
        <f t="shared" si="1020"/>
        <v>23.255813953488371</v>
      </c>
      <c r="J1586" s="102"/>
      <c r="K1586" s="109" t="s">
        <v>93</v>
      </c>
      <c r="L1586" s="106">
        <v>135</v>
      </c>
      <c r="M1586" s="107">
        <v>180</v>
      </c>
      <c r="N1586" s="107">
        <v>159</v>
      </c>
      <c r="O1586" s="107">
        <v>180</v>
      </c>
      <c r="P1586" s="107">
        <f>IF(COUNTIF(P1601:P1605,"x"),"x",IF(SUM(P1601,P1605)=0,"-",SUM(P1601:P1605)))</f>
        <v>180</v>
      </c>
      <c r="Q1586" s="107">
        <f t="shared" si="1021"/>
        <v>0</v>
      </c>
      <c r="R1586" s="108">
        <f t="shared" si="1022"/>
        <v>0</v>
      </c>
      <c r="S1586" s="108"/>
      <c r="W1586" s="100" t="s">
        <v>376</v>
      </c>
      <c r="X1586" s="100">
        <v>39</v>
      </c>
      <c r="Y1586" s="100">
        <v>45</v>
      </c>
      <c r="Z1586" s="100">
        <v>54</v>
      </c>
      <c r="AA1586" s="100">
        <v>52</v>
      </c>
      <c r="AC1586" s="100" t="s">
        <v>376</v>
      </c>
      <c r="AD1586" s="100">
        <v>116</v>
      </c>
      <c r="AE1586" s="100">
        <v>119</v>
      </c>
      <c r="AF1586" s="100">
        <v>135</v>
      </c>
      <c r="AG1586" s="100">
        <v>180</v>
      </c>
      <c r="AJ1586" s="100" t="str">
        <f t="shared" si="1029"/>
        <v>●</v>
      </c>
      <c r="AK1586" s="100" t="str">
        <f t="shared" si="1023"/>
        <v>●</v>
      </c>
      <c r="AL1586" s="100" t="str">
        <f t="shared" ref="AL1586:AL1595" si="1032">IF(E1586=Z1586,"○","●")</f>
        <v>●</v>
      </c>
      <c r="AM1586" s="100" t="str">
        <f t="shared" si="1025"/>
        <v>●</v>
      </c>
      <c r="AP1586" s="100" t="str">
        <f t="shared" si="1030"/>
        <v>●</v>
      </c>
      <c r="AQ1586" s="100" t="str">
        <f t="shared" si="1026"/>
        <v>●</v>
      </c>
      <c r="AR1586" s="100" t="str">
        <f t="shared" si="1027"/>
        <v>●</v>
      </c>
      <c r="AS1586" s="100" t="str">
        <f t="shared" si="1031"/>
        <v>○</v>
      </c>
    </row>
    <row r="1587" spans="2:45" s="100" customFormat="1" ht="14.25" customHeight="1">
      <c r="B1587" s="102"/>
      <c r="C1587" s="106"/>
      <c r="D1587" s="112"/>
      <c r="E1587" s="112"/>
      <c r="F1587" s="112"/>
      <c r="G1587" s="112"/>
      <c r="H1587" s="112"/>
      <c r="I1587" s="113"/>
      <c r="J1587" s="102"/>
      <c r="K1587" s="114"/>
      <c r="L1587" s="106"/>
      <c r="M1587" s="112"/>
      <c r="N1587" s="112"/>
      <c r="O1587" s="112"/>
      <c r="P1587" s="112"/>
      <c r="Q1587" s="112"/>
      <c r="R1587" s="113"/>
      <c r="S1587" s="113"/>
      <c r="AJ1587" s="100" t="str">
        <f t="shared" si="1029"/>
        <v>○</v>
      </c>
      <c r="AK1587" s="100" t="str">
        <f t="shared" si="1023"/>
        <v>○</v>
      </c>
      <c r="AL1587" s="100" t="str">
        <f t="shared" si="1032"/>
        <v>○</v>
      </c>
      <c r="AM1587" s="100" t="str">
        <f t="shared" si="1025"/>
        <v>○</v>
      </c>
      <c r="AP1587" s="100" t="str">
        <f t="shared" si="1030"/>
        <v>○</v>
      </c>
      <c r="AQ1587" s="100" t="str">
        <f t="shared" si="1026"/>
        <v>○</v>
      </c>
      <c r="AR1587" s="100" t="str">
        <f t="shared" si="1027"/>
        <v>○</v>
      </c>
      <c r="AS1587" s="100" t="str">
        <f t="shared" si="1031"/>
        <v>○</v>
      </c>
    </row>
    <row r="1588" spans="2:45" s="100" customFormat="1" ht="14.25" customHeight="1">
      <c r="B1588" s="102" t="s">
        <v>94</v>
      </c>
      <c r="C1588" s="106">
        <v>7</v>
      </c>
      <c r="D1588" s="107">
        <v>11</v>
      </c>
      <c r="E1588" s="107">
        <v>6</v>
      </c>
      <c r="F1588" s="107">
        <v>8</v>
      </c>
      <c r="G1588" s="107">
        <f>第2表01元データ!AL40</f>
        <v>4</v>
      </c>
      <c r="H1588" s="107">
        <f t="shared" ref="H1588:H1605" si="1033">IF(G1588="x","x",IF(AND(G1588="-",F1588="-"),"-",IF(AND(G1588="-",F1588&gt;0),F1588*-1,IF(AND(G1588&gt;0,F1588="-"),G1588,G1588-F1588))))</f>
        <v>-4</v>
      </c>
      <c r="I1588" s="108">
        <f t="shared" ref="I1588:I1605" si="1034">IF(H1588="x","x",IF(H1588="-","-",IF(AND(F1588="-",G1588&gt;0),"皆増",IF(AND(F1588&gt;0,G1588="-"),"皆減",H1588/F1588*100))))</f>
        <v>-50</v>
      </c>
      <c r="J1588" s="102"/>
      <c r="K1588" s="114" t="s">
        <v>94</v>
      </c>
      <c r="L1588" s="106">
        <v>8</v>
      </c>
      <c r="M1588" s="107">
        <v>12</v>
      </c>
      <c r="N1588" s="107">
        <v>7</v>
      </c>
      <c r="O1588" s="107">
        <v>7</v>
      </c>
      <c r="P1588" s="107">
        <f>第2表01元データ!AM40</f>
        <v>6</v>
      </c>
      <c r="Q1588" s="107">
        <f t="shared" ref="Q1588:Q1605" si="1035">IF(P1588="x","x",IF(AND(P1588="-",O1588="-"),"-",IF(AND(P1588="-",O1588&gt;0),O1588*-1,IF(AND(P1588&gt;0,O1588="-"),P1588,P1588-O1588))))</f>
        <v>-1</v>
      </c>
      <c r="R1588" s="108">
        <f t="shared" ref="R1588:R1605" si="1036">IF(Q1588="x","x",IF(Q1588="-","-",IF(AND(O1588="-",P1588&gt;0),"皆増",IF(AND(O1588&gt;0,P1588="-"),"皆減",Q1588/O1588*100))))</f>
        <v>-14.285714285714285</v>
      </c>
      <c r="S1588" s="108"/>
      <c r="T1588" s="100">
        <v>101</v>
      </c>
      <c r="W1588" s="100" t="s">
        <v>377</v>
      </c>
      <c r="X1588" s="100">
        <v>10</v>
      </c>
      <c r="Y1588" s="100">
        <v>8</v>
      </c>
      <c r="Z1588" s="100">
        <v>7</v>
      </c>
      <c r="AA1588" s="100">
        <v>11</v>
      </c>
      <c r="AC1588" s="100" t="s">
        <v>377</v>
      </c>
      <c r="AD1588" s="100">
        <v>21</v>
      </c>
      <c r="AE1588" s="100">
        <v>27</v>
      </c>
      <c r="AF1588" s="100">
        <v>8</v>
      </c>
      <c r="AG1588" s="100">
        <v>12</v>
      </c>
      <c r="AJ1588" s="100" t="str">
        <f t="shared" si="1029"/>
        <v>●</v>
      </c>
      <c r="AK1588" s="100" t="str">
        <f t="shared" si="1023"/>
        <v>●</v>
      </c>
      <c r="AL1588" s="100" t="str">
        <f t="shared" si="1032"/>
        <v>●</v>
      </c>
      <c r="AM1588" s="100" t="str">
        <f t="shared" si="1025"/>
        <v>●</v>
      </c>
      <c r="AP1588" s="100" t="str">
        <f t="shared" si="1030"/>
        <v>●</v>
      </c>
      <c r="AQ1588" s="100" t="str">
        <f t="shared" si="1026"/>
        <v>●</v>
      </c>
      <c r="AR1588" s="100" t="str">
        <f t="shared" si="1027"/>
        <v>●</v>
      </c>
      <c r="AS1588" s="100" t="str">
        <f t="shared" si="1031"/>
        <v>●</v>
      </c>
    </row>
    <row r="1589" spans="2:45" s="100" customFormat="1" ht="14.25" customHeight="1">
      <c r="B1589" s="102" t="s">
        <v>123</v>
      </c>
      <c r="C1589" s="106">
        <v>4</v>
      </c>
      <c r="D1589" s="107">
        <v>7</v>
      </c>
      <c r="E1589" s="107">
        <v>7</v>
      </c>
      <c r="F1589" s="107">
        <v>8</v>
      </c>
      <c r="G1589" s="107">
        <f>第2表01元データ!AL41</f>
        <v>9</v>
      </c>
      <c r="H1589" s="107">
        <f t="shared" si="1033"/>
        <v>1</v>
      </c>
      <c r="I1589" s="108">
        <f t="shared" si="1034"/>
        <v>12.5</v>
      </c>
      <c r="J1589" s="102"/>
      <c r="K1589" s="114" t="s">
        <v>123</v>
      </c>
      <c r="L1589" s="106">
        <v>19</v>
      </c>
      <c r="M1589" s="107">
        <v>15</v>
      </c>
      <c r="N1589" s="107">
        <v>11</v>
      </c>
      <c r="O1589" s="107">
        <v>6</v>
      </c>
      <c r="P1589" s="107">
        <f>第2表01元データ!AM41</f>
        <v>12</v>
      </c>
      <c r="Q1589" s="107">
        <f t="shared" si="1035"/>
        <v>6</v>
      </c>
      <c r="R1589" s="108">
        <f t="shared" si="1036"/>
        <v>100</v>
      </c>
      <c r="S1589" s="108"/>
      <c r="T1589" s="100">
        <v>102</v>
      </c>
      <c r="W1589" s="100" t="s">
        <v>356</v>
      </c>
      <c r="X1589" s="100">
        <v>14</v>
      </c>
      <c r="Y1589" s="100">
        <v>10</v>
      </c>
      <c r="Z1589" s="100">
        <v>4</v>
      </c>
      <c r="AA1589" s="100">
        <v>7</v>
      </c>
      <c r="AC1589" s="100" t="s">
        <v>356</v>
      </c>
      <c r="AD1589" s="100">
        <v>34</v>
      </c>
      <c r="AE1589" s="100">
        <v>30</v>
      </c>
      <c r="AF1589" s="100">
        <v>19</v>
      </c>
      <c r="AG1589" s="100">
        <v>15</v>
      </c>
      <c r="AJ1589" s="100" t="str">
        <f t="shared" si="1029"/>
        <v>●</v>
      </c>
      <c r="AK1589" s="100" t="str">
        <f t="shared" si="1023"/>
        <v>●</v>
      </c>
      <c r="AL1589" s="100" t="str">
        <f t="shared" si="1032"/>
        <v>●</v>
      </c>
      <c r="AM1589" s="100" t="str">
        <f t="shared" si="1025"/>
        <v>●</v>
      </c>
      <c r="AP1589" s="100" t="str">
        <f t="shared" si="1030"/>
        <v>●</v>
      </c>
      <c r="AQ1589" s="100" t="str">
        <f t="shared" si="1026"/>
        <v>●</v>
      </c>
      <c r="AR1589" s="100" t="str">
        <f t="shared" si="1027"/>
        <v>●</v>
      </c>
      <c r="AS1589" s="100" t="str">
        <f t="shared" si="1031"/>
        <v>●</v>
      </c>
    </row>
    <row r="1590" spans="2:45" s="100" customFormat="1" ht="14.25" customHeight="1">
      <c r="B1590" s="102" t="s">
        <v>124</v>
      </c>
      <c r="C1590" s="106">
        <v>12</v>
      </c>
      <c r="D1590" s="107">
        <v>4</v>
      </c>
      <c r="E1590" s="107">
        <v>5</v>
      </c>
      <c r="F1590" s="107">
        <v>2</v>
      </c>
      <c r="G1590" s="107">
        <f>第2表01元データ!AL42</f>
        <v>10</v>
      </c>
      <c r="H1590" s="107">
        <f t="shared" si="1033"/>
        <v>8</v>
      </c>
      <c r="I1590" s="108">
        <f t="shared" si="1034"/>
        <v>400</v>
      </c>
      <c r="J1590" s="102"/>
      <c r="K1590" s="114" t="s">
        <v>124</v>
      </c>
      <c r="L1590" s="106">
        <v>28</v>
      </c>
      <c r="M1590" s="107">
        <v>21</v>
      </c>
      <c r="N1590" s="107">
        <v>14</v>
      </c>
      <c r="O1590" s="107">
        <v>13</v>
      </c>
      <c r="P1590" s="107">
        <f>第2表01元データ!AM42</f>
        <v>7</v>
      </c>
      <c r="Q1590" s="107">
        <f t="shared" si="1035"/>
        <v>-6</v>
      </c>
      <c r="R1590" s="108">
        <f t="shared" si="1036"/>
        <v>-46.153846153846153</v>
      </c>
      <c r="S1590" s="108"/>
      <c r="T1590" s="100">
        <v>103</v>
      </c>
      <c r="W1590" s="100" t="s">
        <v>357</v>
      </c>
      <c r="X1590" s="100">
        <v>15</v>
      </c>
      <c r="Y1590" s="100">
        <v>14</v>
      </c>
      <c r="Z1590" s="100">
        <v>12</v>
      </c>
      <c r="AA1590" s="100">
        <v>4</v>
      </c>
      <c r="AC1590" s="100" t="s">
        <v>357</v>
      </c>
      <c r="AD1590" s="100">
        <v>45</v>
      </c>
      <c r="AE1590" s="100">
        <v>37</v>
      </c>
      <c r="AF1590" s="100">
        <v>28</v>
      </c>
      <c r="AG1590" s="100">
        <v>21</v>
      </c>
      <c r="AJ1590" s="100" t="str">
        <f t="shared" si="1029"/>
        <v>●</v>
      </c>
      <c r="AK1590" s="100" t="str">
        <f t="shared" si="1023"/>
        <v>●</v>
      </c>
      <c r="AL1590" s="100" t="str">
        <f t="shared" si="1032"/>
        <v>●</v>
      </c>
      <c r="AM1590" s="100" t="str">
        <f t="shared" si="1025"/>
        <v>●</v>
      </c>
      <c r="AP1590" s="100" t="str">
        <f t="shared" si="1030"/>
        <v>●</v>
      </c>
      <c r="AQ1590" s="100" t="str">
        <f t="shared" si="1026"/>
        <v>●</v>
      </c>
      <c r="AR1590" s="100" t="str">
        <f t="shared" si="1027"/>
        <v>●</v>
      </c>
      <c r="AS1590" s="100" t="str">
        <f t="shared" si="1031"/>
        <v>●</v>
      </c>
    </row>
    <row r="1591" spans="2:45" s="100" customFormat="1" ht="14.25" customHeight="1">
      <c r="B1591" s="102" t="s">
        <v>125</v>
      </c>
      <c r="C1591" s="106">
        <v>15</v>
      </c>
      <c r="D1591" s="107">
        <v>7</v>
      </c>
      <c r="E1591" s="107">
        <v>12</v>
      </c>
      <c r="F1591" s="107">
        <v>13</v>
      </c>
      <c r="G1591" s="107">
        <f>第2表01元データ!AL43</f>
        <v>9</v>
      </c>
      <c r="H1591" s="107">
        <f t="shared" si="1033"/>
        <v>-4</v>
      </c>
      <c r="I1591" s="108">
        <f t="shared" si="1034"/>
        <v>-30.76923076923077</v>
      </c>
      <c r="J1591" s="102"/>
      <c r="K1591" s="114" t="s">
        <v>125</v>
      </c>
      <c r="L1591" s="106">
        <v>36</v>
      </c>
      <c r="M1591" s="107">
        <v>28</v>
      </c>
      <c r="N1591" s="107">
        <v>19</v>
      </c>
      <c r="O1591" s="107">
        <v>12</v>
      </c>
      <c r="P1591" s="107">
        <f>第2表01元データ!AM43</f>
        <v>10</v>
      </c>
      <c r="Q1591" s="107">
        <f t="shared" si="1035"/>
        <v>-2</v>
      </c>
      <c r="R1591" s="108">
        <f t="shared" si="1036"/>
        <v>-16.666666666666664</v>
      </c>
      <c r="S1591" s="108"/>
      <c r="T1591" s="100">
        <v>104</v>
      </c>
      <c r="W1591" s="100" t="s">
        <v>358</v>
      </c>
      <c r="X1591" s="100">
        <v>18</v>
      </c>
      <c r="Y1591" s="100">
        <v>13</v>
      </c>
      <c r="Z1591" s="100">
        <v>15</v>
      </c>
      <c r="AA1591" s="100">
        <v>7</v>
      </c>
      <c r="AC1591" s="100" t="s">
        <v>358</v>
      </c>
      <c r="AD1591" s="100">
        <v>65</v>
      </c>
      <c r="AE1591" s="100">
        <v>49</v>
      </c>
      <c r="AF1591" s="100">
        <v>36</v>
      </c>
      <c r="AG1591" s="100">
        <v>28</v>
      </c>
      <c r="AJ1591" s="100" t="str">
        <f t="shared" si="1029"/>
        <v>●</v>
      </c>
      <c r="AK1591" s="100" t="str">
        <f t="shared" si="1023"/>
        <v>●</v>
      </c>
      <c r="AL1591" s="100" t="str">
        <f t="shared" si="1032"/>
        <v>●</v>
      </c>
      <c r="AM1591" s="100" t="str">
        <f t="shared" si="1025"/>
        <v>●</v>
      </c>
      <c r="AP1591" s="100" t="str">
        <f t="shared" si="1030"/>
        <v>●</v>
      </c>
      <c r="AQ1591" s="100" t="str">
        <f t="shared" si="1026"/>
        <v>●</v>
      </c>
      <c r="AR1591" s="100" t="str">
        <f t="shared" si="1027"/>
        <v>●</v>
      </c>
      <c r="AS1591" s="100" t="str">
        <f t="shared" si="1031"/>
        <v>●</v>
      </c>
    </row>
    <row r="1592" spans="2:45" s="100" customFormat="1" ht="14.25" customHeight="1">
      <c r="B1592" s="102" t="s">
        <v>126</v>
      </c>
      <c r="C1592" s="106">
        <v>11</v>
      </c>
      <c r="D1592" s="107">
        <v>14</v>
      </c>
      <c r="E1592" s="107">
        <v>5</v>
      </c>
      <c r="F1592" s="107">
        <v>5</v>
      </c>
      <c r="G1592" s="107">
        <f>第2表01元データ!AL44</f>
        <v>5</v>
      </c>
      <c r="H1592" s="107">
        <f t="shared" si="1033"/>
        <v>0</v>
      </c>
      <c r="I1592" s="108">
        <f t="shared" si="1034"/>
        <v>0</v>
      </c>
      <c r="J1592" s="102"/>
      <c r="K1592" s="114" t="s">
        <v>126</v>
      </c>
      <c r="L1592" s="106">
        <v>34</v>
      </c>
      <c r="M1592" s="107">
        <v>19</v>
      </c>
      <c r="N1592" s="107">
        <v>21</v>
      </c>
      <c r="O1592" s="107">
        <v>20</v>
      </c>
      <c r="P1592" s="107">
        <f>第2表01元データ!AM44</f>
        <v>14</v>
      </c>
      <c r="Q1592" s="107">
        <f t="shared" si="1035"/>
        <v>-6</v>
      </c>
      <c r="R1592" s="108">
        <f t="shared" si="1036"/>
        <v>-30</v>
      </c>
      <c r="S1592" s="108"/>
      <c r="T1592" s="100">
        <v>105</v>
      </c>
      <c r="W1592" s="100" t="s">
        <v>359</v>
      </c>
      <c r="X1592" s="100">
        <v>11</v>
      </c>
      <c r="Y1592" s="100">
        <v>11</v>
      </c>
      <c r="Z1592" s="100">
        <v>11</v>
      </c>
      <c r="AA1592" s="100">
        <v>14</v>
      </c>
      <c r="AC1592" s="100" t="s">
        <v>359</v>
      </c>
      <c r="AD1592" s="100">
        <v>45</v>
      </c>
      <c r="AE1592" s="100">
        <v>42</v>
      </c>
      <c r="AF1592" s="100">
        <v>34</v>
      </c>
      <c r="AG1592" s="100">
        <v>19</v>
      </c>
      <c r="AJ1592" s="100" t="str">
        <f t="shared" si="1029"/>
        <v>○</v>
      </c>
      <c r="AK1592" s="100" t="str">
        <f t="shared" si="1023"/>
        <v>●</v>
      </c>
      <c r="AL1592" s="100" t="str">
        <f t="shared" si="1032"/>
        <v>●</v>
      </c>
      <c r="AM1592" s="100" t="str">
        <f t="shared" si="1025"/>
        <v>●</v>
      </c>
      <c r="AP1592" s="100" t="str">
        <f t="shared" si="1030"/>
        <v>●</v>
      </c>
      <c r="AQ1592" s="100" t="str">
        <f t="shared" si="1026"/>
        <v>●</v>
      </c>
      <c r="AR1592" s="100" t="str">
        <f t="shared" si="1027"/>
        <v>●</v>
      </c>
      <c r="AS1592" s="100" t="str">
        <f t="shared" si="1031"/>
        <v>●</v>
      </c>
    </row>
    <row r="1593" spans="2:45" s="100" customFormat="1" ht="14.25" customHeight="1">
      <c r="B1593" s="102" t="s">
        <v>127</v>
      </c>
      <c r="C1593" s="106">
        <v>11</v>
      </c>
      <c r="D1593" s="107">
        <v>9</v>
      </c>
      <c r="E1593" s="107">
        <v>10</v>
      </c>
      <c r="F1593" s="107">
        <v>11</v>
      </c>
      <c r="G1593" s="107">
        <f>第2表01元データ!AL45</f>
        <v>3</v>
      </c>
      <c r="H1593" s="107">
        <f t="shared" si="1033"/>
        <v>-8</v>
      </c>
      <c r="I1593" s="108">
        <f t="shared" si="1034"/>
        <v>-72.727272727272734</v>
      </c>
      <c r="J1593" s="102"/>
      <c r="K1593" s="114" t="s">
        <v>127</v>
      </c>
      <c r="L1593" s="106">
        <v>40</v>
      </c>
      <c r="M1593" s="107">
        <v>15</v>
      </c>
      <c r="N1593" s="107">
        <v>20</v>
      </c>
      <c r="O1593" s="107">
        <v>19</v>
      </c>
      <c r="P1593" s="107">
        <f>第2表01元データ!AM45</f>
        <v>15</v>
      </c>
      <c r="Q1593" s="107">
        <f t="shared" si="1035"/>
        <v>-4</v>
      </c>
      <c r="R1593" s="108">
        <f t="shared" si="1036"/>
        <v>-21.052631578947366</v>
      </c>
      <c r="S1593" s="108"/>
      <c r="T1593" s="100">
        <v>106</v>
      </c>
      <c r="W1593" s="100" t="s">
        <v>360</v>
      </c>
      <c r="X1593" s="100">
        <v>10</v>
      </c>
      <c r="Y1593" s="100">
        <v>8</v>
      </c>
      <c r="Z1593" s="100">
        <v>11</v>
      </c>
      <c r="AA1593" s="100">
        <v>9</v>
      </c>
      <c r="AC1593" s="100" t="s">
        <v>360</v>
      </c>
      <c r="AD1593" s="100">
        <v>28</v>
      </c>
      <c r="AE1593" s="100">
        <v>41</v>
      </c>
      <c r="AF1593" s="100">
        <v>40</v>
      </c>
      <c r="AG1593" s="100">
        <v>15</v>
      </c>
      <c r="AJ1593" s="100" t="str">
        <f t="shared" si="1029"/>
        <v>●</v>
      </c>
      <c r="AK1593" s="100" t="str">
        <f t="shared" si="1023"/>
        <v>●</v>
      </c>
      <c r="AL1593" s="100" t="str">
        <f t="shared" si="1032"/>
        <v>●</v>
      </c>
      <c r="AM1593" s="100" t="str">
        <f t="shared" si="1025"/>
        <v>●</v>
      </c>
      <c r="AP1593" s="100" t="str">
        <f t="shared" si="1030"/>
        <v>●</v>
      </c>
      <c r="AQ1593" s="100" t="str">
        <f t="shared" si="1026"/>
        <v>●</v>
      </c>
      <c r="AR1593" s="100" t="str">
        <f t="shared" si="1027"/>
        <v>●</v>
      </c>
      <c r="AS1593" s="100" t="str">
        <f t="shared" si="1031"/>
        <v>●</v>
      </c>
    </row>
    <row r="1594" spans="2:45" s="100" customFormat="1" ht="14.25" customHeight="1">
      <c r="B1594" s="102" t="s">
        <v>128</v>
      </c>
      <c r="C1594" s="106">
        <v>15</v>
      </c>
      <c r="D1594" s="107">
        <v>11</v>
      </c>
      <c r="E1594" s="107">
        <v>10</v>
      </c>
      <c r="F1594" s="107">
        <v>9</v>
      </c>
      <c r="G1594" s="107">
        <f>第2表01元データ!AL46</f>
        <v>4</v>
      </c>
      <c r="H1594" s="107">
        <f t="shared" si="1033"/>
        <v>-5</v>
      </c>
      <c r="I1594" s="108">
        <f t="shared" si="1034"/>
        <v>-55.555555555555557</v>
      </c>
      <c r="J1594" s="102"/>
      <c r="K1594" s="114" t="s">
        <v>128</v>
      </c>
      <c r="L1594" s="106">
        <v>27</v>
      </c>
      <c r="M1594" s="107">
        <v>34</v>
      </c>
      <c r="N1594" s="107">
        <v>20</v>
      </c>
      <c r="O1594" s="107">
        <v>11</v>
      </c>
      <c r="P1594" s="107">
        <f>第2表01元データ!AM46</f>
        <v>17</v>
      </c>
      <c r="Q1594" s="107">
        <f t="shared" si="1035"/>
        <v>6</v>
      </c>
      <c r="R1594" s="108">
        <f t="shared" si="1036"/>
        <v>54.54545454545454</v>
      </c>
      <c r="S1594" s="108"/>
      <c r="T1594" s="100">
        <v>107</v>
      </c>
      <c r="W1594" s="100" t="s">
        <v>361</v>
      </c>
      <c r="X1594" s="100">
        <v>11</v>
      </c>
      <c r="Y1594" s="100">
        <v>9</v>
      </c>
      <c r="Z1594" s="100">
        <v>15</v>
      </c>
      <c r="AA1594" s="100">
        <v>11</v>
      </c>
      <c r="AC1594" s="100" t="s">
        <v>361</v>
      </c>
      <c r="AD1594" s="100">
        <v>29</v>
      </c>
      <c r="AE1594" s="100">
        <v>28</v>
      </c>
      <c r="AF1594" s="100">
        <v>27</v>
      </c>
      <c r="AG1594" s="100">
        <v>34</v>
      </c>
      <c r="AJ1594" s="100" t="str">
        <f t="shared" si="1029"/>
        <v>●</v>
      </c>
      <c r="AK1594" s="100" t="str">
        <f t="shared" si="1023"/>
        <v>●</v>
      </c>
      <c r="AL1594" s="100" t="str">
        <f t="shared" si="1032"/>
        <v>●</v>
      </c>
      <c r="AM1594" s="100" t="str">
        <f t="shared" si="1025"/>
        <v>●</v>
      </c>
      <c r="AP1594" s="100" t="str">
        <f t="shared" si="1030"/>
        <v>●</v>
      </c>
      <c r="AQ1594" s="100" t="str">
        <f t="shared" si="1026"/>
        <v>●</v>
      </c>
      <c r="AR1594" s="100" t="str">
        <f t="shared" si="1027"/>
        <v>●</v>
      </c>
      <c r="AS1594" s="100" t="str">
        <f t="shared" si="1031"/>
        <v>●</v>
      </c>
    </row>
    <row r="1595" spans="2:45" s="100" customFormat="1" ht="14.25" customHeight="1">
      <c r="B1595" s="102" t="s">
        <v>129</v>
      </c>
      <c r="C1595" s="106">
        <v>8</v>
      </c>
      <c r="D1595" s="107">
        <v>13</v>
      </c>
      <c r="E1595" s="107">
        <v>5</v>
      </c>
      <c r="F1595" s="107">
        <v>10</v>
      </c>
      <c r="G1595" s="107">
        <f>第2表01元データ!AL47</f>
        <v>9</v>
      </c>
      <c r="H1595" s="107">
        <f t="shared" si="1033"/>
        <v>-1</v>
      </c>
      <c r="I1595" s="108">
        <f t="shared" si="1034"/>
        <v>-10</v>
      </c>
      <c r="J1595" s="102"/>
      <c r="K1595" s="114" t="s">
        <v>129</v>
      </c>
      <c r="L1595" s="106">
        <v>26</v>
      </c>
      <c r="M1595" s="107">
        <v>20</v>
      </c>
      <c r="N1595" s="107">
        <v>37</v>
      </c>
      <c r="O1595" s="107">
        <v>18</v>
      </c>
      <c r="P1595" s="107">
        <f>第2表01元データ!AM47</f>
        <v>11</v>
      </c>
      <c r="Q1595" s="107">
        <f t="shared" si="1035"/>
        <v>-7</v>
      </c>
      <c r="R1595" s="108">
        <f t="shared" si="1036"/>
        <v>-38.888888888888893</v>
      </c>
      <c r="S1595" s="108"/>
      <c r="T1595" s="100">
        <v>108</v>
      </c>
      <c r="W1595" s="100" t="s">
        <v>362</v>
      </c>
      <c r="X1595" s="100">
        <v>25</v>
      </c>
      <c r="Y1595" s="100">
        <v>11</v>
      </c>
      <c r="Z1595" s="100">
        <v>8</v>
      </c>
      <c r="AA1595" s="100">
        <v>13</v>
      </c>
      <c r="AC1595" s="100" t="s">
        <v>362</v>
      </c>
      <c r="AD1595" s="100">
        <v>46</v>
      </c>
      <c r="AE1595" s="100">
        <v>33</v>
      </c>
      <c r="AF1595" s="100">
        <v>26</v>
      </c>
      <c r="AG1595" s="100">
        <v>20</v>
      </c>
      <c r="AJ1595" s="100" t="str">
        <f t="shared" si="1029"/>
        <v>●</v>
      </c>
      <c r="AK1595" s="100" t="str">
        <f t="shared" si="1023"/>
        <v>●</v>
      </c>
      <c r="AL1595" s="100" t="str">
        <f t="shared" si="1032"/>
        <v>●</v>
      </c>
      <c r="AM1595" s="100" t="str">
        <f t="shared" si="1025"/>
        <v>●</v>
      </c>
      <c r="AP1595" s="100" t="str">
        <f t="shared" si="1030"/>
        <v>●</v>
      </c>
      <c r="AQ1595" s="100" t="str">
        <f t="shared" si="1026"/>
        <v>●</v>
      </c>
      <c r="AR1595" s="100" t="str">
        <f t="shared" si="1027"/>
        <v>●</v>
      </c>
      <c r="AS1595" s="100" t="str">
        <f t="shared" si="1031"/>
        <v>●</v>
      </c>
    </row>
    <row r="1596" spans="2:45" s="100" customFormat="1" ht="14.25" customHeight="1">
      <c r="B1596" s="102" t="s">
        <v>130</v>
      </c>
      <c r="C1596" s="106">
        <v>12</v>
      </c>
      <c r="D1596" s="107">
        <v>6</v>
      </c>
      <c r="E1596" s="107">
        <v>11</v>
      </c>
      <c r="F1596" s="107">
        <v>11</v>
      </c>
      <c r="G1596" s="107">
        <f>第2表01元データ!AL48</f>
        <v>15</v>
      </c>
      <c r="H1596" s="107">
        <f t="shared" si="1033"/>
        <v>4</v>
      </c>
      <c r="I1596" s="108">
        <f t="shared" si="1034"/>
        <v>36.363636363636367</v>
      </c>
      <c r="J1596" s="102"/>
      <c r="K1596" s="114" t="s">
        <v>130</v>
      </c>
      <c r="L1596" s="106">
        <v>28</v>
      </c>
      <c r="M1596" s="107">
        <v>28</v>
      </c>
      <c r="N1596" s="107">
        <v>22</v>
      </c>
      <c r="O1596" s="107">
        <v>33</v>
      </c>
      <c r="P1596" s="107">
        <f>第2表01元データ!AM48</f>
        <v>19</v>
      </c>
      <c r="Q1596" s="107">
        <f t="shared" si="1035"/>
        <v>-14</v>
      </c>
      <c r="R1596" s="108">
        <f t="shared" si="1036"/>
        <v>-42.424242424242422</v>
      </c>
      <c r="S1596" s="108"/>
      <c r="T1596" s="100">
        <v>109</v>
      </c>
      <c r="W1596" s="100" t="s">
        <v>363</v>
      </c>
      <c r="X1596" s="100">
        <v>27</v>
      </c>
      <c r="Y1596" s="100">
        <v>20</v>
      </c>
      <c r="Z1596" s="100">
        <v>12</v>
      </c>
      <c r="AA1596" s="100">
        <v>6</v>
      </c>
      <c r="AC1596" s="100" t="s">
        <v>363</v>
      </c>
      <c r="AD1596" s="100">
        <v>51</v>
      </c>
      <c r="AE1596" s="100">
        <v>49</v>
      </c>
      <c r="AF1596" s="100">
        <v>28</v>
      </c>
      <c r="AG1596" s="100">
        <v>28</v>
      </c>
      <c r="AJ1596" s="100" t="str">
        <f t="shared" si="1029"/>
        <v>●</v>
      </c>
      <c r="AK1596" s="100" t="str">
        <f t="shared" si="1023"/>
        <v>●</v>
      </c>
      <c r="AL1596" s="100" t="str">
        <f>IF(E1596=Z1596,"○","●")</f>
        <v>●</v>
      </c>
      <c r="AM1596" s="100" t="str">
        <f t="shared" si="1025"/>
        <v>●</v>
      </c>
      <c r="AP1596" s="100" t="str">
        <f t="shared" si="1030"/>
        <v>●</v>
      </c>
      <c r="AQ1596" s="100" t="str">
        <f t="shared" si="1026"/>
        <v>●</v>
      </c>
      <c r="AR1596" s="100" t="str">
        <f t="shared" si="1027"/>
        <v>●</v>
      </c>
      <c r="AS1596" s="100" t="str">
        <f t="shared" si="1031"/>
        <v>●</v>
      </c>
    </row>
    <row r="1597" spans="2:45" s="100" customFormat="1" ht="14.25" customHeight="1">
      <c r="B1597" s="102" t="s">
        <v>131</v>
      </c>
      <c r="C1597" s="106">
        <v>17</v>
      </c>
      <c r="D1597" s="107">
        <v>9</v>
      </c>
      <c r="E1597" s="107">
        <v>6</v>
      </c>
      <c r="F1597" s="107">
        <v>7</v>
      </c>
      <c r="G1597" s="107">
        <f>第2表01元データ!AL49</f>
        <v>5</v>
      </c>
      <c r="H1597" s="107">
        <f t="shared" si="1033"/>
        <v>-2</v>
      </c>
      <c r="I1597" s="108">
        <f t="shared" si="1034"/>
        <v>-28.571428571428569</v>
      </c>
      <c r="J1597" s="102"/>
      <c r="K1597" s="114" t="s">
        <v>131</v>
      </c>
      <c r="L1597" s="106">
        <v>51</v>
      </c>
      <c r="M1597" s="107">
        <v>31</v>
      </c>
      <c r="N1597" s="107">
        <v>23</v>
      </c>
      <c r="O1597" s="107">
        <v>25</v>
      </c>
      <c r="P1597" s="107">
        <f>第2表01元データ!AM49</f>
        <v>28</v>
      </c>
      <c r="Q1597" s="107">
        <f t="shared" si="1035"/>
        <v>3</v>
      </c>
      <c r="R1597" s="108">
        <f t="shared" si="1036"/>
        <v>12</v>
      </c>
      <c r="S1597" s="108"/>
      <c r="T1597" s="100">
        <v>110</v>
      </c>
      <c r="W1597" s="100" t="s">
        <v>364</v>
      </c>
      <c r="X1597" s="100">
        <v>12</v>
      </c>
      <c r="Y1597" s="100">
        <v>22</v>
      </c>
      <c r="Z1597" s="100">
        <v>17</v>
      </c>
      <c r="AA1597" s="100">
        <v>9</v>
      </c>
      <c r="AC1597" s="100" t="s">
        <v>364</v>
      </c>
      <c r="AD1597" s="100">
        <v>47</v>
      </c>
      <c r="AE1597" s="100">
        <v>59</v>
      </c>
      <c r="AF1597" s="100">
        <v>51</v>
      </c>
      <c r="AG1597" s="100">
        <v>31</v>
      </c>
      <c r="AJ1597" s="100" t="str">
        <f t="shared" si="1029"/>
        <v>●</v>
      </c>
      <c r="AK1597" s="100" t="str">
        <f t="shared" si="1023"/>
        <v>●</v>
      </c>
      <c r="AL1597" s="100" t="str">
        <f t="shared" ref="AL1597:AL1605" si="1037">IF(E1597=Z1597,"○","●")</f>
        <v>●</v>
      </c>
      <c r="AM1597" s="100" t="str">
        <f t="shared" si="1025"/>
        <v>●</v>
      </c>
      <c r="AP1597" s="100" t="str">
        <f t="shared" si="1030"/>
        <v>●</v>
      </c>
      <c r="AQ1597" s="100" t="str">
        <f t="shared" si="1026"/>
        <v>●</v>
      </c>
      <c r="AR1597" s="100" t="str">
        <f t="shared" si="1027"/>
        <v>●</v>
      </c>
      <c r="AS1597" s="100" t="str">
        <f t="shared" si="1031"/>
        <v>●</v>
      </c>
    </row>
    <row r="1598" spans="2:45" s="100" customFormat="1" ht="14.25" customHeight="1">
      <c r="B1598" s="102" t="s">
        <v>132</v>
      </c>
      <c r="C1598" s="106">
        <v>20</v>
      </c>
      <c r="D1598" s="107">
        <v>18</v>
      </c>
      <c r="E1598" s="107">
        <v>12</v>
      </c>
      <c r="F1598" s="107">
        <v>6</v>
      </c>
      <c r="G1598" s="107">
        <f>第2表01元データ!AL50</f>
        <v>7</v>
      </c>
      <c r="H1598" s="107">
        <f t="shared" si="1033"/>
        <v>1</v>
      </c>
      <c r="I1598" s="108">
        <f t="shared" si="1034"/>
        <v>16.666666666666664</v>
      </c>
      <c r="J1598" s="102"/>
      <c r="K1598" s="114" t="s">
        <v>132</v>
      </c>
      <c r="L1598" s="106">
        <v>59</v>
      </c>
      <c r="M1598" s="107">
        <v>51</v>
      </c>
      <c r="N1598" s="107">
        <v>28</v>
      </c>
      <c r="O1598" s="107">
        <v>22</v>
      </c>
      <c r="P1598" s="107">
        <f>第2表01元データ!AM50</f>
        <v>25</v>
      </c>
      <c r="Q1598" s="107">
        <f t="shared" si="1035"/>
        <v>3</v>
      </c>
      <c r="R1598" s="108">
        <f t="shared" si="1036"/>
        <v>13.636363636363635</v>
      </c>
      <c r="S1598" s="108"/>
      <c r="T1598" s="100">
        <v>111</v>
      </c>
      <c r="W1598" s="100" t="s">
        <v>365</v>
      </c>
      <c r="X1598" s="100">
        <v>12</v>
      </c>
      <c r="Y1598" s="100">
        <v>9</v>
      </c>
      <c r="Z1598" s="100">
        <v>20</v>
      </c>
      <c r="AA1598" s="100">
        <v>18</v>
      </c>
      <c r="AC1598" s="100" t="s">
        <v>365</v>
      </c>
      <c r="AD1598" s="100">
        <v>70</v>
      </c>
      <c r="AE1598" s="100">
        <v>43</v>
      </c>
      <c r="AF1598" s="100">
        <v>59</v>
      </c>
      <c r="AG1598" s="100">
        <v>51</v>
      </c>
      <c r="AJ1598" s="100" t="str">
        <f t="shared" si="1029"/>
        <v>●</v>
      </c>
      <c r="AK1598" s="100" t="str">
        <f t="shared" si="1023"/>
        <v>●</v>
      </c>
      <c r="AL1598" s="100" t="str">
        <f t="shared" si="1037"/>
        <v>●</v>
      </c>
      <c r="AM1598" s="100" t="str">
        <f t="shared" si="1025"/>
        <v>●</v>
      </c>
      <c r="AP1598" s="100" t="str">
        <f t="shared" si="1030"/>
        <v>●</v>
      </c>
      <c r="AQ1598" s="100" t="str">
        <f t="shared" si="1026"/>
        <v>●</v>
      </c>
      <c r="AR1598" s="100" t="str">
        <f t="shared" si="1027"/>
        <v>●</v>
      </c>
      <c r="AS1598" s="100" t="str">
        <f t="shared" si="1031"/>
        <v>●</v>
      </c>
    </row>
    <row r="1599" spans="2:45" s="100" customFormat="1" ht="14.25" customHeight="1">
      <c r="B1599" s="102" t="s">
        <v>133</v>
      </c>
      <c r="C1599" s="106">
        <v>8</v>
      </c>
      <c r="D1599" s="107">
        <v>15</v>
      </c>
      <c r="E1599" s="107">
        <v>21</v>
      </c>
      <c r="F1599" s="107">
        <v>10</v>
      </c>
      <c r="G1599" s="107">
        <f>第2表01元データ!AL51</f>
        <v>7</v>
      </c>
      <c r="H1599" s="107">
        <f t="shared" si="1033"/>
        <v>-3</v>
      </c>
      <c r="I1599" s="108">
        <f t="shared" si="1034"/>
        <v>-30</v>
      </c>
      <c r="J1599" s="102"/>
      <c r="K1599" s="114" t="s">
        <v>133</v>
      </c>
      <c r="L1599" s="106">
        <v>39</v>
      </c>
      <c r="M1599" s="107">
        <v>59</v>
      </c>
      <c r="N1599" s="107">
        <v>49</v>
      </c>
      <c r="O1599" s="107">
        <v>26</v>
      </c>
      <c r="P1599" s="107">
        <f>第2表01元データ!AM51</f>
        <v>22</v>
      </c>
      <c r="Q1599" s="107">
        <f t="shared" si="1035"/>
        <v>-4</v>
      </c>
      <c r="R1599" s="108">
        <f t="shared" si="1036"/>
        <v>-15.384615384615385</v>
      </c>
      <c r="S1599" s="108"/>
      <c r="T1599" s="100">
        <v>112</v>
      </c>
      <c r="W1599" s="100" t="s">
        <v>366</v>
      </c>
      <c r="X1599" s="100">
        <v>21</v>
      </c>
      <c r="Y1599" s="100">
        <v>11</v>
      </c>
      <c r="Z1599" s="100">
        <v>8</v>
      </c>
      <c r="AA1599" s="100">
        <v>15</v>
      </c>
      <c r="AC1599" s="100" t="s">
        <v>366</v>
      </c>
      <c r="AD1599" s="100">
        <v>44</v>
      </c>
      <c r="AE1599" s="100">
        <v>71</v>
      </c>
      <c r="AF1599" s="100">
        <v>39</v>
      </c>
      <c r="AG1599" s="100">
        <v>59</v>
      </c>
      <c r="AJ1599" s="100" t="str">
        <f t="shared" si="1029"/>
        <v>●</v>
      </c>
      <c r="AK1599" s="100" t="str">
        <f t="shared" si="1023"/>
        <v>●</v>
      </c>
      <c r="AL1599" s="100" t="str">
        <f t="shared" si="1037"/>
        <v>●</v>
      </c>
      <c r="AM1599" s="100" t="str">
        <f t="shared" si="1025"/>
        <v>●</v>
      </c>
      <c r="AP1599" s="100" t="str">
        <f t="shared" si="1030"/>
        <v>●</v>
      </c>
      <c r="AQ1599" s="100" t="str">
        <f t="shared" si="1026"/>
        <v>●</v>
      </c>
      <c r="AR1599" s="100" t="str">
        <f t="shared" si="1027"/>
        <v>●</v>
      </c>
      <c r="AS1599" s="100" t="str">
        <f t="shared" si="1031"/>
        <v>●</v>
      </c>
    </row>
    <row r="1600" spans="2:45" s="100" customFormat="1" ht="14.25" customHeight="1">
      <c r="B1600" s="102" t="s">
        <v>134</v>
      </c>
      <c r="C1600" s="106">
        <v>12</v>
      </c>
      <c r="D1600" s="107">
        <v>8</v>
      </c>
      <c r="E1600" s="107">
        <v>19</v>
      </c>
      <c r="F1600" s="107">
        <v>19</v>
      </c>
      <c r="G1600" s="107">
        <f>第2表01元データ!AL52</f>
        <v>7</v>
      </c>
      <c r="H1600" s="107">
        <f t="shared" si="1033"/>
        <v>-12</v>
      </c>
      <c r="I1600" s="108">
        <f t="shared" si="1034"/>
        <v>-63.157894736842103</v>
      </c>
      <c r="J1600" s="102"/>
      <c r="K1600" s="114" t="s">
        <v>134</v>
      </c>
      <c r="L1600" s="106">
        <v>63</v>
      </c>
      <c r="M1600" s="107">
        <v>37</v>
      </c>
      <c r="N1600" s="107">
        <v>49</v>
      </c>
      <c r="O1600" s="107">
        <v>45</v>
      </c>
      <c r="P1600" s="107">
        <f>第2表01元データ!AM52</f>
        <v>30</v>
      </c>
      <c r="Q1600" s="107">
        <f t="shared" si="1035"/>
        <v>-15</v>
      </c>
      <c r="R1600" s="108">
        <f t="shared" si="1036"/>
        <v>-33.333333333333329</v>
      </c>
      <c r="S1600" s="108"/>
      <c r="T1600" s="100">
        <v>113</v>
      </c>
      <c r="W1600" s="100" t="s">
        <v>367</v>
      </c>
      <c r="X1600" s="100">
        <v>19</v>
      </c>
      <c r="Y1600" s="100">
        <v>20</v>
      </c>
      <c r="Z1600" s="100">
        <v>12</v>
      </c>
      <c r="AA1600" s="100">
        <v>8</v>
      </c>
      <c r="AC1600" s="100" t="s">
        <v>367</v>
      </c>
      <c r="AD1600" s="100">
        <v>57</v>
      </c>
      <c r="AE1600" s="100">
        <v>47</v>
      </c>
      <c r="AF1600" s="100">
        <v>63</v>
      </c>
      <c r="AG1600" s="100">
        <v>37</v>
      </c>
      <c r="AJ1600" s="100" t="str">
        <f t="shared" si="1029"/>
        <v>●</v>
      </c>
      <c r="AK1600" s="100" t="str">
        <f t="shared" si="1023"/>
        <v>●</v>
      </c>
      <c r="AL1600" s="100" t="str">
        <f t="shared" si="1037"/>
        <v>●</v>
      </c>
      <c r="AM1600" s="100" t="str">
        <f t="shared" si="1025"/>
        <v>●</v>
      </c>
      <c r="AP1600" s="100" t="str">
        <f t="shared" si="1030"/>
        <v>●</v>
      </c>
      <c r="AQ1600" s="100" t="str">
        <f t="shared" si="1026"/>
        <v>●</v>
      </c>
      <c r="AR1600" s="100" t="str">
        <f t="shared" si="1027"/>
        <v>●</v>
      </c>
      <c r="AS1600" s="100" t="str">
        <f t="shared" si="1031"/>
        <v>●</v>
      </c>
    </row>
    <row r="1601" spans="2:45" s="100" customFormat="1" ht="14.25" customHeight="1">
      <c r="B1601" s="102" t="s">
        <v>135</v>
      </c>
      <c r="C1601" s="106">
        <v>18</v>
      </c>
      <c r="D1601" s="107">
        <v>15</v>
      </c>
      <c r="E1601" s="107">
        <v>10</v>
      </c>
      <c r="F1601" s="107">
        <v>19</v>
      </c>
      <c r="G1601" s="107">
        <f>第2表01元データ!AL53</f>
        <v>16</v>
      </c>
      <c r="H1601" s="107">
        <f t="shared" si="1033"/>
        <v>-3</v>
      </c>
      <c r="I1601" s="108">
        <f t="shared" si="1034"/>
        <v>-15.789473684210526</v>
      </c>
      <c r="J1601" s="102"/>
      <c r="K1601" s="114" t="s">
        <v>135</v>
      </c>
      <c r="L1601" s="106">
        <v>43</v>
      </c>
      <c r="M1601" s="107">
        <v>58</v>
      </c>
      <c r="N1601" s="107">
        <v>30</v>
      </c>
      <c r="O1601" s="107">
        <v>45</v>
      </c>
      <c r="P1601" s="107">
        <f>第2表01元データ!AM53</f>
        <v>42</v>
      </c>
      <c r="Q1601" s="107">
        <f t="shared" si="1035"/>
        <v>-3</v>
      </c>
      <c r="R1601" s="108">
        <f t="shared" si="1036"/>
        <v>-6.666666666666667</v>
      </c>
      <c r="S1601" s="108"/>
      <c r="T1601" s="100">
        <v>114</v>
      </c>
      <c r="W1601" s="100" t="s">
        <v>368</v>
      </c>
      <c r="X1601" s="100">
        <v>15</v>
      </c>
      <c r="Y1601" s="100">
        <v>18</v>
      </c>
      <c r="Z1601" s="100">
        <v>18</v>
      </c>
      <c r="AA1601" s="100">
        <v>15</v>
      </c>
      <c r="AC1601" s="100" t="s">
        <v>368</v>
      </c>
      <c r="AD1601" s="100">
        <v>36</v>
      </c>
      <c r="AE1601" s="100">
        <v>49</v>
      </c>
      <c r="AF1601" s="100">
        <v>43</v>
      </c>
      <c r="AG1601" s="100">
        <v>58</v>
      </c>
      <c r="AJ1601" s="100" t="str">
        <f t="shared" si="1029"/>
        <v>●</v>
      </c>
      <c r="AK1601" s="100" t="str">
        <f t="shared" si="1023"/>
        <v>●</v>
      </c>
      <c r="AL1601" s="100" t="str">
        <f t="shared" si="1037"/>
        <v>●</v>
      </c>
      <c r="AM1601" s="100" t="str">
        <f t="shared" si="1025"/>
        <v>●</v>
      </c>
      <c r="AP1601" s="100" t="str">
        <f t="shared" si="1030"/>
        <v>●</v>
      </c>
      <c r="AQ1601" s="100" t="str">
        <f t="shared" si="1026"/>
        <v>●</v>
      </c>
      <c r="AR1601" s="100" t="str">
        <f t="shared" si="1027"/>
        <v>●</v>
      </c>
      <c r="AS1601" s="100" t="str">
        <f t="shared" si="1031"/>
        <v>●</v>
      </c>
    </row>
    <row r="1602" spans="2:45" s="100" customFormat="1" ht="14.25" customHeight="1">
      <c r="B1602" s="102" t="s">
        <v>136</v>
      </c>
      <c r="C1602" s="106">
        <v>17</v>
      </c>
      <c r="D1602" s="107">
        <v>15</v>
      </c>
      <c r="E1602" s="107">
        <v>11</v>
      </c>
      <c r="F1602" s="107">
        <v>7</v>
      </c>
      <c r="G1602" s="107">
        <f>第2表01元データ!AL54</f>
        <v>19</v>
      </c>
      <c r="H1602" s="107">
        <f t="shared" si="1033"/>
        <v>12</v>
      </c>
      <c r="I1602" s="108">
        <f t="shared" si="1034"/>
        <v>171.42857142857142</v>
      </c>
      <c r="J1602" s="102"/>
      <c r="K1602" s="114" t="s">
        <v>136</v>
      </c>
      <c r="L1602" s="106">
        <v>40</v>
      </c>
      <c r="M1602" s="107">
        <v>38</v>
      </c>
      <c r="N1602" s="107">
        <v>49</v>
      </c>
      <c r="O1602" s="107">
        <v>34</v>
      </c>
      <c r="P1602" s="107">
        <f>第2表01元データ!AM54</f>
        <v>45</v>
      </c>
      <c r="Q1602" s="107">
        <f t="shared" si="1035"/>
        <v>11</v>
      </c>
      <c r="R1602" s="108">
        <f t="shared" si="1036"/>
        <v>32.352941176470587</v>
      </c>
      <c r="S1602" s="108"/>
      <c r="T1602" s="100">
        <v>115</v>
      </c>
      <c r="W1602" s="100" t="s">
        <v>369</v>
      </c>
      <c r="X1602" s="100">
        <v>14</v>
      </c>
      <c r="Y1602" s="100">
        <v>10</v>
      </c>
      <c r="Z1602" s="100">
        <v>17</v>
      </c>
      <c r="AA1602" s="100">
        <v>15</v>
      </c>
      <c r="AC1602" s="100" t="s">
        <v>369</v>
      </c>
      <c r="AD1602" s="100">
        <v>30</v>
      </c>
      <c r="AE1602" s="100">
        <v>36</v>
      </c>
      <c r="AF1602" s="100">
        <v>40</v>
      </c>
      <c r="AG1602" s="100">
        <v>38</v>
      </c>
      <c r="AJ1602" s="100" t="str">
        <f t="shared" si="1029"/>
        <v>●</v>
      </c>
      <c r="AK1602" s="100" t="str">
        <f t="shared" si="1023"/>
        <v>●</v>
      </c>
      <c r="AL1602" s="100" t="str">
        <f t="shared" si="1037"/>
        <v>●</v>
      </c>
      <c r="AM1602" s="100" t="str">
        <f t="shared" si="1025"/>
        <v>●</v>
      </c>
      <c r="AP1602" s="100" t="str">
        <f t="shared" si="1030"/>
        <v>●</v>
      </c>
      <c r="AQ1602" s="100" t="str">
        <f t="shared" si="1026"/>
        <v>●</v>
      </c>
      <c r="AR1602" s="100" t="str">
        <f t="shared" si="1027"/>
        <v>●</v>
      </c>
      <c r="AS1602" s="100" t="str">
        <f t="shared" si="1031"/>
        <v>●</v>
      </c>
    </row>
    <row r="1603" spans="2:45" s="100" customFormat="1" ht="14.25" customHeight="1">
      <c r="B1603" s="102" t="s">
        <v>137</v>
      </c>
      <c r="C1603" s="106">
        <v>8</v>
      </c>
      <c r="D1603" s="107">
        <v>12</v>
      </c>
      <c r="E1603" s="107">
        <v>10</v>
      </c>
      <c r="F1603" s="107">
        <v>5</v>
      </c>
      <c r="G1603" s="107">
        <f>第2表01元データ!AL55</f>
        <v>7</v>
      </c>
      <c r="H1603" s="107">
        <f t="shared" si="1033"/>
        <v>2</v>
      </c>
      <c r="I1603" s="108">
        <f t="shared" si="1034"/>
        <v>40</v>
      </c>
      <c r="J1603" s="102"/>
      <c r="K1603" s="114" t="s">
        <v>137</v>
      </c>
      <c r="L1603" s="106">
        <v>25</v>
      </c>
      <c r="M1603" s="107">
        <v>41</v>
      </c>
      <c r="N1603" s="107">
        <v>28</v>
      </c>
      <c r="O1603" s="107">
        <v>46</v>
      </c>
      <c r="P1603" s="107">
        <f>第2表01元データ!AM55</f>
        <v>31</v>
      </c>
      <c r="Q1603" s="107">
        <f t="shared" si="1035"/>
        <v>-15</v>
      </c>
      <c r="R1603" s="108">
        <f t="shared" si="1036"/>
        <v>-32.608695652173914</v>
      </c>
      <c r="S1603" s="108"/>
      <c r="T1603" s="100">
        <v>116</v>
      </c>
      <c r="W1603" s="100" t="s">
        <v>370</v>
      </c>
      <c r="X1603" s="100">
        <v>6</v>
      </c>
      <c r="Y1603" s="100">
        <v>11</v>
      </c>
      <c r="Z1603" s="100">
        <v>8</v>
      </c>
      <c r="AA1603" s="100">
        <v>12</v>
      </c>
      <c r="AC1603" s="100" t="s">
        <v>370</v>
      </c>
      <c r="AD1603" s="100">
        <v>29</v>
      </c>
      <c r="AE1603" s="100">
        <v>15</v>
      </c>
      <c r="AF1603" s="100">
        <v>25</v>
      </c>
      <c r="AG1603" s="100">
        <v>41</v>
      </c>
      <c r="AJ1603" s="100" t="str">
        <f t="shared" si="1029"/>
        <v>●</v>
      </c>
      <c r="AK1603" s="100" t="str">
        <f t="shared" si="1023"/>
        <v>●</v>
      </c>
      <c r="AL1603" s="100" t="str">
        <f t="shared" si="1037"/>
        <v>●</v>
      </c>
      <c r="AM1603" s="100" t="str">
        <f t="shared" si="1025"/>
        <v>●</v>
      </c>
      <c r="AP1603" s="100" t="str">
        <f t="shared" si="1030"/>
        <v>●</v>
      </c>
      <c r="AQ1603" s="100" t="str">
        <f t="shared" si="1026"/>
        <v>●</v>
      </c>
      <c r="AR1603" s="100" t="str">
        <f t="shared" si="1027"/>
        <v>●</v>
      </c>
      <c r="AS1603" s="100" t="str">
        <f t="shared" si="1031"/>
        <v>●</v>
      </c>
    </row>
    <row r="1604" spans="2:45" s="100" customFormat="1" ht="14.25" customHeight="1">
      <c r="B1604" s="102" t="s">
        <v>138</v>
      </c>
      <c r="C1604" s="106">
        <v>7</v>
      </c>
      <c r="D1604" s="107">
        <v>6</v>
      </c>
      <c r="E1604" s="107">
        <v>9</v>
      </c>
      <c r="F1604" s="107">
        <v>6</v>
      </c>
      <c r="G1604" s="107">
        <f>第2表01元データ!AL56</f>
        <v>4</v>
      </c>
      <c r="H1604" s="107">
        <f t="shared" si="1033"/>
        <v>-2</v>
      </c>
      <c r="I1604" s="108">
        <f t="shared" si="1034"/>
        <v>-33.333333333333329</v>
      </c>
      <c r="J1604" s="102"/>
      <c r="K1604" s="114" t="s">
        <v>138</v>
      </c>
      <c r="L1604" s="106">
        <v>13</v>
      </c>
      <c r="M1604" s="107">
        <v>22</v>
      </c>
      <c r="N1604" s="107">
        <v>29</v>
      </c>
      <c r="O1604" s="107">
        <v>27</v>
      </c>
      <c r="P1604" s="107">
        <f>第2表01元データ!AM56</f>
        <v>29</v>
      </c>
      <c r="Q1604" s="107">
        <f t="shared" si="1035"/>
        <v>2</v>
      </c>
      <c r="R1604" s="108">
        <f t="shared" si="1036"/>
        <v>7.4074074074074066</v>
      </c>
      <c r="S1604" s="108"/>
      <c r="T1604" s="100">
        <v>117</v>
      </c>
      <c r="W1604" s="100" t="s">
        <v>371</v>
      </c>
      <c r="X1604" s="100">
        <v>3</v>
      </c>
      <c r="Y1604" s="100">
        <v>6</v>
      </c>
      <c r="Z1604" s="100">
        <v>7</v>
      </c>
      <c r="AA1604" s="100">
        <v>6</v>
      </c>
      <c r="AC1604" s="100" t="s">
        <v>371</v>
      </c>
      <c r="AD1604" s="100">
        <v>16</v>
      </c>
      <c r="AE1604" s="100">
        <v>16</v>
      </c>
      <c r="AF1604" s="100">
        <v>13</v>
      </c>
      <c r="AG1604" s="100">
        <v>22</v>
      </c>
      <c r="AJ1604" s="100" t="str">
        <f t="shared" si="1029"/>
        <v>●</v>
      </c>
      <c r="AK1604" s="100" t="str">
        <f t="shared" si="1023"/>
        <v>○</v>
      </c>
      <c r="AL1604" s="100" t="str">
        <f t="shared" si="1037"/>
        <v>●</v>
      </c>
      <c r="AM1604" s="100" t="str">
        <f t="shared" si="1025"/>
        <v>○</v>
      </c>
      <c r="AP1604" s="100" t="str">
        <f t="shared" si="1030"/>
        <v>●</v>
      </c>
      <c r="AQ1604" s="100" t="str">
        <f t="shared" si="1026"/>
        <v>●</v>
      </c>
      <c r="AR1604" s="100" t="str">
        <f t="shared" si="1027"/>
        <v>●</v>
      </c>
      <c r="AS1604" s="100" t="str">
        <f t="shared" si="1031"/>
        <v>●</v>
      </c>
    </row>
    <row r="1605" spans="2:45" s="100" customFormat="1" ht="14.25" customHeight="1">
      <c r="B1605" s="102" t="s">
        <v>110</v>
      </c>
      <c r="C1605" s="106">
        <v>4</v>
      </c>
      <c r="D1605" s="116">
        <v>4</v>
      </c>
      <c r="E1605" s="107">
        <v>8</v>
      </c>
      <c r="F1605" s="107">
        <v>6</v>
      </c>
      <c r="G1605" s="107">
        <f>第2表01元データ!AL57</f>
        <v>7</v>
      </c>
      <c r="H1605" s="107">
        <f t="shared" si="1033"/>
        <v>1</v>
      </c>
      <c r="I1605" s="108">
        <f t="shared" si="1034"/>
        <v>16.666666666666664</v>
      </c>
      <c r="J1605" s="102"/>
      <c r="K1605" s="114" t="s">
        <v>110</v>
      </c>
      <c r="L1605" s="106">
        <v>14</v>
      </c>
      <c r="M1605" s="107">
        <v>21</v>
      </c>
      <c r="N1605" s="107">
        <v>23</v>
      </c>
      <c r="O1605" s="107">
        <v>28</v>
      </c>
      <c r="P1605" s="107">
        <f>第2表01元データ!AM57</f>
        <v>33</v>
      </c>
      <c r="Q1605" s="107">
        <f t="shared" si="1035"/>
        <v>5</v>
      </c>
      <c r="R1605" s="108">
        <f t="shared" si="1036"/>
        <v>17.857142857142858</v>
      </c>
      <c r="S1605" s="108"/>
      <c r="T1605" s="100">
        <v>118</v>
      </c>
      <c r="W1605" s="99" t="s">
        <v>378</v>
      </c>
      <c r="X1605" s="99">
        <v>1</v>
      </c>
      <c r="Y1605" s="99" t="s">
        <v>313</v>
      </c>
      <c r="Z1605" s="99">
        <v>4</v>
      </c>
      <c r="AA1605" s="99">
        <v>4</v>
      </c>
      <c r="AB1605" s="99"/>
      <c r="AC1605" s="99" t="s">
        <v>378</v>
      </c>
      <c r="AD1605" s="99">
        <v>5</v>
      </c>
      <c r="AE1605" s="99">
        <v>3</v>
      </c>
      <c r="AF1605" s="99">
        <v>14</v>
      </c>
      <c r="AG1605" s="99">
        <v>21</v>
      </c>
      <c r="AJ1605" s="100" t="str">
        <f t="shared" si="1029"/>
        <v>●</v>
      </c>
      <c r="AK1605" s="100" t="str">
        <f t="shared" si="1023"/>
        <v>●</v>
      </c>
      <c r="AL1605" s="100" t="str">
        <f t="shared" si="1037"/>
        <v>●</v>
      </c>
      <c r="AM1605" s="100" t="str">
        <f t="shared" si="1025"/>
        <v>●</v>
      </c>
      <c r="AP1605" s="100" t="str">
        <f t="shared" si="1030"/>
        <v>●</v>
      </c>
      <c r="AQ1605" s="100" t="str">
        <f t="shared" si="1026"/>
        <v>●</v>
      </c>
      <c r="AR1605" s="100" t="str">
        <f t="shared" si="1027"/>
        <v>●</v>
      </c>
      <c r="AS1605" s="100" t="str">
        <f t="shared" si="1031"/>
        <v>●</v>
      </c>
    </row>
    <row r="1606" spans="2:45" s="100" customFormat="1" ht="14.25" customHeight="1">
      <c r="B1606" s="119" t="s">
        <v>111</v>
      </c>
      <c r="C1606" s="120" t="s">
        <v>313</v>
      </c>
      <c r="D1606" s="116" t="s">
        <v>313</v>
      </c>
      <c r="E1606" s="116" t="s">
        <v>313</v>
      </c>
      <c r="F1606" s="116">
        <v>1</v>
      </c>
      <c r="G1606" s="107">
        <f>第2表01元データ!AL58</f>
        <v>2</v>
      </c>
      <c r="H1606" s="107"/>
      <c r="I1606" s="108"/>
      <c r="K1606" s="119" t="s">
        <v>111</v>
      </c>
      <c r="L1606" s="120" t="s">
        <v>313</v>
      </c>
      <c r="M1606" s="116" t="s">
        <v>313</v>
      </c>
      <c r="N1606" s="116" t="s">
        <v>313</v>
      </c>
      <c r="O1606" s="116">
        <v>2</v>
      </c>
      <c r="P1606" s="107">
        <f>第2表01元データ!AM58</f>
        <v>7</v>
      </c>
      <c r="Q1606" s="107"/>
      <c r="R1606" s="108"/>
      <c r="T1606" s="100">
        <v>119</v>
      </c>
    </row>
    <row r="1607" spans="2:45" s="100" customFormat="1" ht="14.25" customHeight="1">
      <c r="G1607" s="168"/>
      <c r="P1607" s="168"/>
    </row>
    <row r="1608" spans="2:45" s="100" customFormat="1" ht="14.25" customHeight="1">
      <c r="G1608" s="168"/>
      <c r="P1608" s="168"/>
    </row>
    <row r="1609" spans="2:45" s="99" customFormat="1" ht="14.25" customHeight="1">
      <c r="B1609" s="99" t="str">
        <f>LEFT(B1549,LEN(B1549)-2)&amp;+"女"</f>
        <v>信香町・女</v>
      </c>
      <c r="H1609" s="99" t="s">
        <v>805</v>
      </c>
      <c r="I1609" s="380">
        <f>令和2年9月末住基人口!K55</f>
        <v>184</v>
      </c>
      <c r="K1609" s="99" t="str">
        <f>LEFT(K1549,LEN(K1549)-2)&amp;+"女"</f>
        <v>若松・女</v>
      </c>
      <c r="Q1609" s="99" t="s">
        <v>805</v>
      </c>
      <c r="R1609" s="380">
        <f>令和2年9月末住基人口!K58</f>
        <v>584</v>
      </c>
      <c r="W1609" s="100"/>
      <c r="X1609" s="100"/>
      <c r="Y1609" s="100"/>
      <c r="Z1609" s="100"/>
      <c r="AA1609" s="100"/>
      <c r="AB1609" s="100"/>
      <c r="AC1609" s="100"/>
      <c r="AD1609" s="100"/>
      <c r="AE1609" s="100"/>
      <c r="AF1609" s="100"/>
      <c r="AG1609" s="100"/>
    </row>
    <row r="1610" spans="2:45" s="100" customFormat="1" ht="14.25" customHeight="1">
      <c r="B1610" s="583" t="s">
        <v>335</v>
      </c>
      <c r="C1610" s="101"/>
      <c r="D1610" s="101"/>
      <c r="E1610" s="101"/>
      <c r="F1610" s="101"/>
      <c r="G1610" s="135"/>
      <c r="H1610" s="131"/>
      <c r="I1610" s="131"/>
      <c r="J1610" s="102"/>
      <c r="K1610" s="583" t="s">
        <v>335</v>
      </c>
      <c r="L1610" s="101"/>
      <c r="M1610" s="101"/>
      <c r="N1610" s="101"/>
      <c r="O1610" s="101"/>
      <c r="P1610" s="135"/>
      <c r="Q1610" s="131"/>
      <c r="R1610" s="131"/>
      <c r="S1610" s="103"/>
    </row>
    <row r="1611" spans="2:45" s="100" customFormat="1" ht="14.25" customHeight="1">
      <c r="B1611" s="584"/>
      <c r="C1611" s="130" t="str">
        <f>$C$4</f>
        <v>平成12年</v>
      </c>
      <c r="D1611" s="130" t="str">
        <f>$D$4</f>
        <v>平成17年</v>
      </c>
      <c r="E1611" s="130" t="str">
        <f>$E$4</f>
        <v>平成22年</v>
      </c>
      <c r="F1611" s="130" t="s">
        <v>410</v>
      </c>
      <c r="G1611" s="130" t="s">
        <v>739</v>
      </c>
      <c r="H1611" s="133" t="str">
        <f>$H$4</f>
        <v>対平成</v>
      </c>
      <c r="I1611" s="134" t="str">
        <f>$I$4</f>
        <v>27年</v>
      </c>
      <c r="J1611" s="102"/>
      <c r="K1611" s="584"/>
      <c r="L1611" s="130" t="str">
        <f>$C$4</f>
        <v>平成12年</v>
      </c>
      <c r="M1611" s="130" t="str">
        <f>$D$4</f>
        <v>平成17年</v>
      </c>
      <c r="N1611" s="130" t="str">
        <f>$E$4</f>
        <v>平成22年</v>
      </c>
      <c r="O1611" s="130" t="s">
        <v>410</v>
      </c>
      <c r="P1611" s="130" t="s">
        <v>739</v>
      </c>
      <c r="Q1611" s="133" t="str">
        <f>$H$4</f>
        <v>対平成</v>
      </c>
      <c r="R1611" s="134" t="str">
        <f>$I$4</f>
        <v>27年</v>
      </c>
      <c r="S1611" s="103"/>
    </row>
    <row r="1612" spans="2:45" s="100" customFormat="1" ht="14.25" customHeight="1">
      <c r="B1612" s="585"/>
      <c r="C1612" s="104"/>
      <c r="D1612" s="104"/>
      <c r="E1612" s="104"/>
      <c r="F1612" s="104"/>
      <c r="G1612" s="104"/>
      <c r="H1612" s="132" t="s">
        <v>88</v>
      </c>
      <c r="I1612" s="133" t="s">
        <v>398</v>
      </c>
      <c r="J1612" s="102"/>
      <c r="K1612" s="585"/>
      <c r="L1612" s="104"/>
      <c r="M1612" s="104"/>
      <c r="N1612" s="104"/>
      <c r="O1612" s="104"/>
      <c r="P1612" s="104"/>
      <c r="Q1612" s="132" t="s">
        <v>88</v>
      </c>
      <c r="R1612" s="133" t="s">
        <v>398</v>
      </c>
      <c r="S1612" s="103"/>
    </row>
    <row r="1613" spans="2:45" s="199" customFormat="1" ht="14.25" customHeight="1">
      <c r="B1613" s="200" t="s">
        <v>90</v>
      </c>
      <c r="C1613" s="198">
        <v>248</v>
      </c>
      <c r="D1613" s="194">
        <v>210</v>
      </c>
      <c r="E1613" s="194">
        <v>190</v>
      </c>
      <c r="F1613" s="194">
        <v>194</v>
      </c>
      <c r="G1613" s="194">
        <f>IF(COUNTIF(G1618:G1636,"x"),"x",IF(SUM(G1618:G1636)=0,"-",SUM(G1618:G1636)))</f>
        <v>173</v>
      </c>
      <c r="H1613" s="193">
        <f t="shared" ref="H1613:H1616" si="1038">IF(G1613="x","x",IF(AND(G1613="-",F1613="-"),"-",IF(AND(G1613="-",F1613&gt;0),F1613*-1,IF(AND(G1613&gt;0,F1613="-"),G1613,G1613-F1613))))</f>
        <v>-21</v>
      </c>
      <c r="I1613" s="195">
        <f t="shared" ref="I1613:I1616" si="1039">IF(H1613="x","x",IF(H1613="-","-",IF(AND(F1613="-",G1613&gt;0),"皆増",IF(AND(F1613&gt;0,G1613="-"),"皆減",H1613/F1613*100))))</f>
        <v>-10.824742268041238</v>
      </c>
      <c r="J1613" s="196"/>
      <c r="K1613" s="197" t="s">
        <v>90</v>
      </c>
      <c r="L1613" s="198">
        <v>727</v>
      </c>
      <c r="M1613" s="194">
        <v>720</v>
      </c>
      <c r="N1613" s="194">
        <v>683</v>
      </c>
      <c r="O1613" s="194">
        <v>669</v>
      </c>
      <c r="P1613" s="194">
        <f>IF(COUNTIF(P1618:P1636,"x"),"x",IF(SUM(P1618:P1636)=0,"-",SUM(P1618:P1636)))</f>
        <v>598</v>
      </c>
      <c r="Q1613" s="193">
        <f t="shared" ref="Q1613:Q1616" si="1040">IF(P1613="x","x",IF(AND(P1613="-",O1613="-"),"-",IF(AND(P1613="-",O1613&gt;0),O1613*-1,IF(AND(P1613&gt;0,O1613="-"),P1613,P1613-O1613))))</f>
        <v>-71</v>
      </c>
      <c r="R1613" s="195">
        <f t="shared" ref="R1613:R1616" si="1041">IF(Q1613="x","x",IF(Q1613="-","-",IF(AND(O1613="-",P1613&gt;0),"皆増",IF(AND(O1613&gt;0,P1613="-"),"皆減",Q1613/O1613*100))))</f>
        <v>-10.612855007473842</v>
      </c>
      <c r="S1613" s="195"/>
      <c r="W1613" s="199" t="s">
        <v>373</v>
      </c>
      <c r="X1613" s="199">
        <v>285</v>
      </c>
      <c r="Y1613" s="199">
        <v>254</v>
      </c>
      <c r="Z1613" s="199">
        <v>248</v>
      </c>
      <c r="AA1613" s="199">
        <v>210</v>
      </c>
      <c r="AC1613" s="199" t="s">
        <v>373</v>
      </c>
      <c r="AD1613" s="199">
        <v>860</v>
      </c>
      <c r="AE1613" s="199">
        <v>803</v>
      </c>
      <c r="AF1613" s="199">
        <v>727</v>
      </c>
      <c r="AG1613" s="199">
        <v>720</v>
      </c>
      <c r="AJ1613" s="199" t="str">
        <f>IF(C1613=X1613,"○","●")</f>
        <v>●</v>
      </c>
      <c r="AK1613" s="199" t="str">
        <f t="shared" ref="AK1613:AK1635" si="1042">IF(D1613=Y1613,"○","●")</f>
        <v>●</v>
      </c>
      <c r="AL1613" s="199" t="str">
        <f t="shared" ref="AL1613:AL1614" si="1043">IF(E1613=Z1613,"○","●")</f>
        <v>●</v>
      </c>
      <c r="AM1613" s="199" t="str">
        <f t="shared" ref="AM1613:AM1635" si="1044">IF(F1613=AA1613,"○","●")</f>
        <v>●</v>
      </c>
      <c r="AP1613" s="199" t="str">
        <f>IF(L1613=AD1613,"○","●")</f>
        <v>●</v>
      </c>
      <c r="AQ1613" s="199" t="str">
        <f t="shared" ref="AQ1613:AQ1635" si="1045">IF(M1613=AE1613,"○","●")</f>
        <v>●</v>
      </c>
      <c r="AR1613" s="199" t="str">
        <f t="shared" ref="AR1613:AR1635" si="1046">IF(N1613=AF1613,"○","●")</f>
        <v>●</v>
      </c>
      <c r="AS1613" s="199" t="str">
        <f t="shared" ref="AS1613" si="1047">IF(O1613=AG1613,"○","●")</f>
        <v>●</v>
      </c>
    </row>
    <row r="1614" spans="2:45" s="100" customFormat="1" ht="14.25" customHeight="1">
      <c r="B1614" s="105" t="s">
        <v>91</v>
      </c>
      <c r="C1614" s="106">
        <v>15</v>
      </c>
      <c r="D1614" s="107">
        <v>18</v>
      </c>
      <c r="E1614" s="107">
        <v>14</v>
      </c>
      <c r="F1614" s="107">
        <v>25</v>
      </c>
      <c r="G1614" s="107">
        <f>IF(COUNTIF(G1618:G1620,"x"),"x",IF(SUM(G1618:G1620)=0,"-",SUM(G1618:G1620)))</f>
        <v>20</v>
      </c>
      <c r="H1614" s="107">
        <f t="shared" si="1038"/>
        <v>-5</v>
      </c>
      <c r="I1614" s="108">
        <f t="shared" si="1039"/>
        <v>-20</v>
      </c>
      <c r="J1614" s="102"/>
      <c r="K1614" s="109" t="s">
        <v>91</v>
      </c>
      <c r="L1614" s="106">
        <v>55</v>
      </c>
      <c r="M1614" s="107">
        <v>54</v>
      </c>
      <c r="N1614" s="107">
        <v>49</v>
      </c>
      <c r="O1614" s="107">
        <v>38</v>
      </c>
      <c r="P1614" s="107">
        <f>IF(COUNTIF(P1618:P1620,"x"),"x",IF(SUM(P1618:P1620)=0,"-",SUM(P1618:P1620)))</f>
        <v>34</v>
      </c>
      <c r="Q1614" s="107">
        <f t="shared" si="1040"/>
        <v>-4</v>
      </c>
      <c r="R1614" s="108">
        <f t="shared" si="1041"/>
        <v>-10.526315789473683</v>
      </c>
      <c r="S1614" s="108"/>
      <c r="W1614" s="100" t="s">
        <v>374</v>
      </c>
      <c r="X1614" s="100">
        <v>41</v>
      </c>
      <c r="Y1614" s="100">
        <v>27</v>
      </c>
      <c r="Z1614" s="100">
        <v>15</v>
      </c>
      <c r="AA1614" s="100">
        <v>18</v>
      </c>
      <c r="AC1614" s="100" t="s">
        <v>374</v>
      </c>
      <c r="AD1614" s="100">
        <v>89</v>
      </c>
      <c r="AE1614" s="100">
        <v>71</v>
      </c>
      <c r="AF1614" s="100">
        <v>55</v>
      </c>
      <c r="AG1614" s="100">
        <v>54</v>
      </c>
      <c r="AJ1614" s="100" t="str">
        <f t="shared" ref="AJ1614:AJ1635" si="1048">IF(C1614=X1614,"○","●")</f>
        <v>●</v>
      </c>
      <c r="AK1614" s="100" t="str">
        <f t="shared" si="1042"/>
        <v>●</v>
      </c>
      <c r="AL1614" s="100" t="str">
        <f t="shared" si="1043"/>
        <v>●</v>
      </c>
      <c r="AM1614" s="100" t="str">
        <f t="shared" si="1044"/>
        <v>●</v>
      </c>
      <c r="AP1614" s="100" t="str">
        <f t="shared" ref="AP1614:AP1635" si="1049">IF(L1614=AD1614,"○","●")</f>
        <v>●</v>
      </c>
      <c r="AQ1614" s="100" t="str">
        <f t="shared" si="1045"/>
        <v>●</v>
      </c>
      <c r="AR1614" s="100" t="str">
        <f t="shared" si="1046"/>
        <v>●</v>
      </c>
      <c r="AS1614" s="100" t="str">
        <f>IF(O1614=AG1614,"○","●")</f>
        <v>●</v>
      </c>
    </row>
    <row r="1615" spans="2:45" s="100" customFormat="1" ht="14.25" customHeight="1">
      <c r="B1615" s="105" t="s">
        <v>92</v>
      </c>
      <c r="C1615" s="106">
        <v>164</v>
      </c>
      <c r="D1615" s="107">
        <v>126</v>
      </c>
      <c r="E1615" s="107">
        <v>109</v>
      </c>
      <c r="F1615" s="107">
        <v>103</v>
      </c>
      <c r="G1615" s="296">
        <f>IF(COUNTIF(G1621:G1630,"x"),"x",IF(SUM(G1621:G1630)=0,"-",SUM(G1621:G1630)))</f>
        <v>81</v>
      </c>
      <c r="H1615" s="107">
        <f t="shared" si="1038"/>
        <v>-22</v>
      </c>
      <c r="I1615" s="108">
        <f t="shared" si="1039"/>
        <v>-21.359223300970871</v>
      </c>
      <c r="J1615" s="102"/>
      <c r="K1615" s="109" t="s">
        <v>92</v>
      </c>
      <c r="L1615" s="106">
        <v>456</v>
      </c>
      <c r="M1615" s="107">
        <v>379</v>
      </c>
      <c r="N1615" s="107">
        <v>322</v>
      </c>
      <c r="O1615" s="107">
        <v>283</v>
      </c>
      <c r="P1615" s="296">
        <f>IF(COUNTIF(P1621:P1630,"x"),"x",IF(SUM(P1621:P1630)=0,"-",SUM(P1621:P1630)))</f>
        <v>219</v>
      </c>
      <c r="Q1615" s="107">
        <f t="shared" si="1040"/>
        <v>-64</v>
      </c>
      <c r="R1615" s="108">
        <f t="shared" si="1041"/>
        <v>-22.614840989399294</v>
      </c>
      <c r="S1615" s="108"/>
      <c r="W1615" s="100" t="s">
        <v>375</v>
      </c>
      <c r="X1615" s="100">
        <v>191</v>
      </c>
      <c r="Y1615" s="100">
        <v>168</v>
      </c>
      <c r="Z1615" s="100">
        <v>164</v>
      </c>
      <c r="AA1615" s="100">
        <v>126</v>
      </c>
      <c r="AC1615" s="100" t="s">
        <v>375</v>
      </c>
      <c r="AD1615" s="100">
        <v>594</v>
      </c>
      <c r="AE1615" s="100">
        <v>550</v>
      </c>
      <c r="AF1615" s="100">
        <v>456</v>
      </c>
      <c r="AG1615" s="100">
        <v>379</v>
      </c>
      <c r="AJ1615" s="100" t="str">
        <f t="shared" si="1048"/>
        <v>●</v>
      </c>
      <c r="AK1615" s="100" t="str">
        <f t="shared" si="1042"/>
        <v>●</v>
      </c>
      <c r="AL1615" s="100" t="str">
        <f>IF(E1615=Z1615,"○","●")</f>
        <v>●</v>
      </c>
      <c r="AM1615" s="100" t="str">
        <f t="shared" si="1044"/>
        <v>●</v>
      </c>
      <c r="AP1615" s="100" t="str">
        <f t="shared" si="1049"/>
        <v>●</v>
      </c>
      <c r="AQ1615" s="100" t="str">
        <f t="shared" si="1045"/>
        <v>●</v>
      </c>
      <c r="AR1615" s="100" t="str">
        <f t="shared" si="1046"/>
        <v>●</v>
      </c>
      <c r="AS1615" s="100" t="str">
        <f t="shared" ref="AS1615:AS1635" si="1050">IF(O1615=AG1615,"○","●")</f>
        <v>●</v>
      </c>
    </row>
    <row r="1616" spans="2:45" s="100" customFormat="1" ht="14.25" customHeight="1">
      <c r="B1616" s="105" t="s">
        <v>93</v>
      </c>
      <c r="C1616" s="106">
        <v>69</v>
      </c>
      <c r="D1616" s="107">
        <v>66</v>
      </c>
      <c r="E1616" s="107">
        <v>67</v>
      </c>
      <c r="F1616" s="107">
        <v>64</v>
      </c>
      <c r="G1616" s="107">
        <f>IF(COUNTIF(G1631:G1635,"x"),"x",IF(SUM(G1631,G1635)=0,"-",SUM(G1631:G1635)))</f>
        <v>72</v>
      </c>
      <c r="H1616" s="107">
        <f t="shared" si="1038"/>
        <v>8</v>
      </c>
      <c r="I1616" s="108">
        <f t="shared" si="1039"/>
        <v>12.5</v>
      </c>
      <c r="J1616" s="102"/>
      <c r="K1616" s="109" t="s">
        <v>93</v>
      </c>
      <c r="L1616" s="106">
        <v>216</v>
      </c>
      <c r="M1616" s="107">
        <v>287</v>
      </c>
      <c r="N1616" s="107">
        <v>312</v>
      </c>
      <c r="O1616" s="107">
        <v>347</v>
      </c>
      <c r="P1616" s="107">
        <f>IF(COUNTIF(P1631:P1635,"x"),"x",IF(SUM(P1631,P1635)=0,"-",SUM(P1631:P1635)))</f>
        <v>341</v>
      </c>
      <c r="Q1616" s="107">
        <f t="shared" si="1040"/>
        <v>-6</v>
      </c>
      <c r="R1616" s="108">
        <f t="shared" si="1041"/>
        <v>-1.7291066282420751</v>
      </c>
      <c r="S1616" s="108"/>
      <c r="W1616" s="100" t="s">
        <v>376</v>
      </c>
      <c r="X1616" s="100">
        <v>53</v>
      </c>
      <c r="Y1616" s="100">
        <v>59</v>
      </c>
      <c r="Z1616" s="100">
        <v>69</v>
      </c>
      <c r="AA1616" s="100">
        <v>66</v>
      </c>
      <c r="AC1616" s="100" t="s">
        <v>376</v>
      </c>
      <c r="AD1616" s="100">
        <v>177</v>
      </c>
      <c r="AE1616" s="100">
        <v>182</v>
      </c>
      <c r="AF1616" s="100">
        <v>216</v>
      </c>
      <c r="AG1616" s="100">
        <v>287</v>
      </c>
      <c r="AJ1616" s="100" t="str">
        <f t="shared" si="1048"/>
        <v>●</v>
      </c>
      <c r="AK1616" s="100" t="str">
        <f t="shared" si="1042"/>
        <v>●</v>
      </c>
      <c r="AL1616" s="100" t="str">
        <f t="shared" ref="AL1616:AL1625" si="1051">IF(E1616=Z1616,"○","●")</f>
        <v>●</v>
      </c>
      <c r="AM1616" s="100" t="str">
        <f t="shared" si="1044"/>
        <v>●</v>
      </c>
      <c r="AP1616" s="100" t="str">
        <f t="shared" si="1049"/>
        <v>●</v>
      </c>
      <c r="AQ1616" s="100" t="str">
        <f t="shared" si="1045"/>
        <v>●</v>
      </c>
      <c r="AR1616" s="100" t="str">
        <f t="shared" si="1046"/>
        <v>●</v>
      </c>
      <c r="AS1616" s="100" t="str">
        <f t="shared" si="1050"/>
        <v>●</v>
      </c>
    </row>
    <row r="1617" spans="2:45" s="100" customFormat="1" ht="14.25" customHeight="1">
      <c r="B1617" s="102"/>
      <c r="C1617" s="106"/>
      <c r="D1617" s="112"/>
      <c r="E1617" s="112"/>
      <c r="F1617" s="112"/>
      <c r="G1617" s="112"/>
      <c r="H1617" s="112"/>
      <c r="I1617" s="113"/>
      <c r="J1617" s="102"/>
      <c r="K1617" s="114"/>
      <c r="L1617" s="106"/>
      <c r="M1617" s="112"/>
      <c r="N1617" s="112"/>
      <c r="O1617" s="112"/>
      <c r="P1617" s="112"/>
      <c r="Q1617" s="112"/>
      <c r="R1617" s="113"/>
      <c r="S1617" s="113"/>
      <c r="AJ1617" s="100" t="str">
        <f t="shared" si="1048"/>
        <v>○</v>
      </c>
      <c r="AK1617" s="100" t="str">
        <f t="shared" si="1042"/>
        <v>○</v>
      </c>
      <c r="AL1617" s="100" t="str">
        <f t="shared" si="1051"/>
        <v>○</v>
      </c>
      <c r="AM1617" s="100" t="str">
        <f t="shared" si="1044"/>
        <v>○</v>
      </c>
      <c r="AP1617" s="100" t="str">
        <f t="shared" si="1049"/>
        <v>○</v>
      </c>
      <c r="AQ1617" s="100" t="str">
        <f t="shared" si="1045"/>
        <v>○</v>
      </c>
      <c r="AR1617" s="100" t="str">
        <f t="shared" si="1046"/>
        <v>○</v>
      </c>
      <c r="AS1617" s="100" t="str">
        <f t="shared" si="1050"/>
        <v>○</v>
      </c>
    </row>
    <row r="1618" spans="2:45" s="100" customFormat="1" ht="14.25" customHeight="1">
      <c r="B1618" s="102" t="s">
        <v>94</v>
      </c>
      <c r="C1618" s="106">
        <v>5</v>
      </c>
      <c r="D1618" s="107">
        <v>10</v>
      </c>
      <c r="E1618" s="107">
        <v>5</v>
      </c>
      <c r="F1618" s="107">
        <v>7</v>
      </c>
      <c r="G1618" s="107">
        <f>第2表01元データ!AL66</f>
        <v>2</v>
      </c>
      <c r="H1618" s="107">
        <f t="shared" ref="H1618:H1635" si="1052">IF(G1618="x","x",IF(AND(G1618="-",F1618="-"),"-",IF(AND(G1618="-",F1618&gt;0),F1618*-1,IF(AND(G1618&gt;0,F1618="-"),G1618,G1618-F1618))))</f>
        <v>-5</v>
      </c>
      <c r="I1618" s="108">
        <f t="shared" ref="I1618:I1635" si="1053">IF(H1618="x","x",IF(H1618="-","-",IF(AND(F1618="-",G1618&gt;0),"皆増",IF(AND(F1618&gt;0,G1618="-"),"皆減",H1618/F1618*100))))</f>
        <v>-71.428571428571431</v>
      </c>
      <c r="J1618" s="102"/>
      <c r="K1618" s="114" t="s">
        <v>94</v>
      </c>
      <c r="L1618" s="106">
        <v>17</v>
      </c>
      <c r="M1618" s="107">
        <v>11</v>
      </c>
      <c r="N1618" s="107">
        <v>17</v>
      </c>
      <c r="O1618" s="107">
        <v>4</v>
      </c>
      <c r="P1618" s="107">
        <f>第2表01元データ!AM66</f>
        <v>8</v>
      </c>
      <c r="Q1618" s="107">
        <f t="shared" ref="Q1618:Q1635" si="1054">IF(P1618="x","x",IF(AND(P1618="-",O1618="-"),"-",IF(AND(P1618="-",O1618&gt;0),O1618*-1,IF(AND(P1618&gt;0,O1618="-"),P1618,P1618-O1618))))</f>
        <v>4</v>
      </c>
      <c r="R1618" s="108">
        <f t="shared" ref="R1618:R1635" si="1055">IF(Q1618="x","x",IF(Q1618="-","-",IF(AND(O1618="-",P1618&gt;0),"皆増",IF(AND(O1618&gt;0,P1618="-"),"皆減",Q1618/O1618*100))))</f>
        <v>100</v>
      </c>
      <c r="S1618" s="108"/>
      <c r="T1618" s="100">
        <v>201</v>
      </c>
      <c r="W1618" s="100" t="s">
        <v>377</v>
      </c>
      <c r="X1618" s="100">
        <v>8</v>
      </c>
      <c r="Y1618" s="100">
        <v>6</v>
      </c>
      <c r="Z1618" s="100">
        <v>5</v>
      </c>
      <c r="AA1618" s="100">
        <v>10</v>
      </c>
      <c r="AC1618" s="100" t="s">
        <v>377</v>
      </c>
      <c r="AD1618" s="100">
        <v>10</v>
      </c>
      <c r="AE1618" s="100">
        <v>24</v>
      </c>
      <c r="AF1618" s="100">
        <v>17</v>
      </c>
      <c r="AG1618" s="100">
        <v>11</v>
      </c>
      <c r="AJ1618" s="100" t="str">
        <f t="shared" si="1048"/>
        <v>●</v>
      </c>
      <c r="AK1618" s="100" t="str">
        <f t="shared" si="1042"/>
        <v>●</v>
      </c>
      <c r="AL1618" s="100" t="str">
        <f t="shared" si="1051"/>
        <v>○</v>
      </c>
      <c r="AM1618" s="100" t="str">
        <f t="shared" si="1044"/>
        <v>●</v>
      </c>
      <c r="AP1618" s="100" t="str">
        <f t="shared" si="1049"/>
        <v>●</v>
      </c>
      <c r="AQ1618" s="100" t="str">
        <f t="shared" si="1045"/>
        <v>●</v>
      </c>
      <c r="AR1618" s="100" t="str">
        <f t="shared" si="1046"/>
        <v>○</v>
      </c>
      <c r="AS1618" s="100" t="str">
        <f t="shared" si="1050"/>
        <v>●</v>
      </c>
    </row>
    <row r="1619" spans="2:45" s="100" customFormat="1" ht="14.25" customHeight="1">
      <c r="B1619" s="102" t="s">
        <v>123</v>
      </c>
      <c r="C1619" s="106">
        <v>5</v>
      </c>
      <c r="D1619" s="107">
        <v>4</v>
      </c>
      <c r="E1619" s="107">
        <v>6</v>
      </c>
      <c r="F1619" s="107">
        <v>9</v>
      </c>
      <c r="G1619" s="107">
        <f>第2表01元データ!AL67</f>
        <v>8</v>
      </c>
      <c r="H1619" s="107">
        <f t="shared" si="1052"/>
        <v>-1</v>
      </c>
      <c r="I1619" s="108">
        <f t="shared" si="1053"/>
        <v>-11.111111111111111</v>
      </c>
      <c r="J1619" s="102"/>
      <c r="K1619" s="114" t="s">
        <v>123</v>
      </c>
      <c r="L1619" s="106">
        <v>21</v>
      </c>
      <c r="M1619" s="107">
        <v>21</v>
      </c>
      <c r="N1619" s="107">
        <v>16</v>
      </c>
      <c r="O1619" s="107">
        <v>14</v>
      </c>
      <c r="P1619" s="107">
        <f>第2表01元データ!AM67</f>
        <v>11</v>
      </c>
      <c r="Q1619" s="107">
        <f t="shared" si="1054"/>
        <v>-3</v>
      </c>
      <c r="R1619" s="108">
        <f t="shared" si="1055"/>
        <v>-21.428571428571427</v>
      </c>
      <c r="S1619" s="108"/>
      <c r="T1619" s="100">
        <v>202</v>
      </c>
      <c r="W1619" s="100" t="s">
        <v>356</v>
      </c>
      <c r="X1619" s="100">
        <v>17</v>
      </c>
      <c r="Y1619" s="100">
        <v>5</v>
      </c>
      <c r="Z1619" s="100">
        <v>5</v>
      </c>
      <c r="AA1619" s="100">
        <v>4</v>
      </c>
      <c r="AC1619" s="100" t="s">
        <v>356</v>
      </c>
      <c r="AD1619" s="100">
        <v>30</v>
      </c>
      <c r="AE1619" s="100">
        <v>17</v>
      </c>
      <c r="AF1619" s="100">
        <v>21</v>
      </c>
      <c r="AG1619" s="100">
        <v>21</v>
      </c>
      <c r="AJ1619" s="100" t="str">
        <f t="shared" si="1048"/>
        <v>●</v>
      </c>
      <c r="AK1619" s="100" t="str">
        <f t="shared" si="1042"/>
        <v>●</v>
      </c>
      <c r="AL1619" s="100" t="str">
        <f t="shared" si="1051"/>
        <v>●</v>
      </c>
      <c r="AM1619" s="100" t="str">
        <f t="shared" si="1044"/>
        <v>●</v>
      </c>
      <c r="AP1619" s="100" t="str">
        <f t="shared" si="1049"/>
        <v>●</v>
      </c>
      <c r="AQ1619" s="100" t="str">
        <f t="shared" si="1045"/>
        <v>●</v>
      </c>
      <c r="AR1619" s="100" t="str">
        <f t="shared" si="1046"/>
        <v>●</v>
      </c>
      <c r="AS1619" s="100" t="str">
        <f t="shared" si="1050"/>
        <v>●</v>
      </c>
    </row>
    <row r="1620" spans="2:45" s="100" customFormat="1" ht="14.25" customHeight="1">
      <c r="B1620" s="102" t="s">
        <v>124</v>
      </c>
      <c r="C1620" s="106">
        <v>5</v>
      </c>
      <c r="D1620" s="107">
        <v>4</v>
      </c>
      <c r="E1620" s="107">
        <v>3</v>
      </c>
      <c r="F1620" s="107">
        <v>9</v>
      </c>
      <c r="G1620" s="107">
        <f>第2表01元データ!AL68</f>
        <v>10</v>
      </c>
      <c r="H1620" s="107">
        <f t="shared" si="1052"/>
        <v>1</v>
      </c>
      <c r="I1620" s="108">
        <f t="shared" si="1053"/>
        <v>11.111111111111111</v>
      </c>
      <c r="J1620" s="102"/>
      <c r="K1620" s="114" t="s">
        <v>124</v>
      </c>
      <c r="L1620" s="106">
        <v>17</v>
      </c>
      <c r="M1620" s="107">
        <v>22</v>
      </c>
      <c r="N1620" s="107">
        <v>16</v>
      </c>
      <c r="O1620" s="107">
        <v>20</v>
      </c>
      <c r="P1620" s="107">
        <f>第2表01元データ!AM68</f>
        <v>15</v>
      </c>
      <c r="Q1620" s="107">
        <f t="shared" si="1054"/>
        <v>-5</v>
      </c>
      <c r="R1620" s="108">
        <f t="shared" si="1055"/>
        <v>-25</v>
      </c>
      <c r="S1620" s="108"/>
      <c r="T1620" s="100">
        <v>203</v>
      </c>
      <c r="W1620" s="100" t="s">
        <v>357</v>
      </c>
      <c r="X1620" s="100">
        <v>16</v>
      </c>
      <c r="Y1620" s="100">
        <v>16</v>
      </c>
      <c r="Z1620" s="100">
        <v>5</v>
      </c>
      <c r="AA1620" s="100">
        <v>4</v>
      </c>
      <c r="AC1620" s="100" t="s">
        <v>357</v>
      </c>
      <c r="AD1620" s="100">
        <v>49</v>
      </c>
      <c r="AE1620" s="100">
        <v>30</v>
      </c>
      <c r="AF1620" s="100">
        <v>17</v>
      </c>
      <c r="AG1620" s="100">
        <v>22</v>
      </c>
      <c r="AJ1620" s="100" t="str">
        <f t="shared" si="1048"/>
        <v>●</v>
      </c>
      <c r="AK1620" s="100" t="str">
        <f t="shared" si="1042"/>
        <v>●</v>
      </c>
      <c r="AL1620" s="100" t="str">
        <f t="shared" si="1051"/>
        <v>●</v>
      </c>
      <c r="AM1620" s="100" t="str">
        <f t="shared" si="1044"/>
        <v>●</v>
      </c>
      <c r="AP1620" s="100" t="str">
        <f t="shared" si="1049"/>
        <v>●</v>
      </c>
      <c r="AQ1620" s="100" t="str">
        <f t="shared" si="1045"/>
        <v>●</v>
      </c>
      <c r="AR1620" s="100" t="str">
        <f t="shared" si="1046"/>
        <v>●</v>
      </c>
      <c r="AS1620" s="100" t="str">
        <f t="shared" si="1050"/>
        <v>●</v>
      </c>
    </row>
    <row r="1621" spans="2:45" s="100" customFormat="1" ht="14.25" customHeight="1">
      <c r="B1621" s="102" t="s">
        <v>125</v>
      </c>
      <c r="C1621" s="106">
        <v>23</v>
      </c>
      <c r="D1621" s="107">
        <v>4</v>
      </c>
      <c r="E1621" s="107">
        <v>7</v>
      </c>
      <c r="F1621" s="107">
        <v>4</v>
      </c>
      <c r="G1621" s="107">
        <f>第2表01元データ!AL69</f>
        <v>6</v>
      </c>
      <c r="H1621" s="107">
        <f t="shared" si="1052"/>
        <v>2</v>
      </c>
      <c r="I1621" s="108">
        <f t="shared" si="1053"/>
        <v>50</v>
      </c>
      <c r="J1621" s="102"/>
      <c r="K1621" s="114" t="s">
        <v>125</v>
      </c>
      <c r="L1621" s="106">
        <v>26</v>
      </c>
      <c r="M1621" s="107">
        <v>19</v>
      </c>
      <c r="N1621" s="107">
        <v>17</v>
      </c>
      <c r="O1621" s="107">
        <v>16</v>
      </c>
      <c r="P1621" s="107">
        <f>第2表01元データ!AM69</f>
        <v>14</v>
      </c>
      <c r="Q1621" s="107">
        <f t="shared" si="1054"/>
        <v>-2</v>
      </c>
      <c r="R1621" s="108">
        <f t="shared" si="1055"/>
        <v>-12.5</v>
      </c>
      <c r="S1621" s="108"/>
      <c r="T1621" s="100">
        <v>204</v>
      </c>
      <c r="W1621" s="100" t="s">
        <v>358</v>
      </c>
      <c r="X1621" s="100">
        <v>18</v>
      </c>
      <c r="Y1621" s="100">
        <v>24</v>
      </c>
      <c r="Z1621" s="100">
        <v>23</v>
      </c>
      <c r="AA1621" s="100">
        <v>4</v>
      </c>
      <c r="AC1621" s="100" t="s">
        <v>358</v>
      </c>
      <c r="AD1621" s="100">
        <v>61</v>
      </c>
      <c r="AE1621" s="100">
        <v>47</v>
      </c>
      <c r="AF1621" s="100">
        <v>26</v>
      </c>
      <c r="AG1621" s="100">
        <v>19</v>
      </c>
      <c r="AJ1621" s="100" t="str">
        <f t="shared" si="1048"/>
        <v>●</v>
      </c>
      <c r="AK1621" s="100" t="str">
        <f t="shared" si="1042"/>
        <v>●</v>
      </c>
      <c r="AL1621" s="100" t="str">
        <f t="shared" si="1051"/>
        <v>●</v>
      </c>
      <c r="AM1621" s="100" t="str">
        <f t="shared" si="1044"/>
        <v>○</v>
      </c>
      <c r="AP1621" s="100" t="str">
        <f t="shared" si="1049"/>
        <v>●</v>
      </c>
      <c r="AQ1621" s="100" t="str">
        <f t="shared" si="1045"/>
        <v>●</v>
      </c>
      <c r="AR1621" s="100" t="str">
        <f t="shared" si="1046"/>
        <v>●</v>
      </c>
      <c r="AS1621" s="100" t="str">
        <f t="shared" si="1050"/>
        <v>●</v>
      </c>
    </row>
    <row r="1622" spans="2:45" s="100" customFormat="1" ht="14.25" customHeight="1">
      <c r="B1622" s="102" t="s">
        <v>126</v>
      </c>
      <c r="C1622" s="106">
        <v>17</v>
      </c>
      <c r="D1622" s="107">
        <v>13</v>
      </c>
      <c r="E1622" s="107">
        <v>4</v>
      </c>
      <c r="F1622" s="107">
        <v>2</v>
      </c>
      <c r="G1622" s="107">
        <f>第2表01元データ!AL70</f>
        <v>4</v>
      </c>
      <c r="H1622" s="107">
        <f t="shared" si="1052"/>
        <v>2</v>
      </c>
      <c r="I1622" s="108">
        <f t="shared" si="1053"/>
        <v>100</v>
      </c>
      <c r="J1622" s="102"/>
      <c r="K1622" s="114" t="s">
        <v>126</v>
      </c>
      <c r="L1622" s="106">
        <v>33</v>
      </c>
      <c r="M1622" s="107">
        <v>21</v>
      </c>
      <c r="N1622" s="107">
        <v>15</v>
      </c>
      <c r="O1622" s="107">
        <v>20</v>
      </c>
      <c r="P1622" s="107">
        <f>第2表01元データ!AM70</f>
        <v>13</v>
      </c>
      <c r="Q1622" s="107">
        <f t="shared" si="1054"/>
        <v>-7</v>
      </c>
      <c r="R1622" s="108">
        <f t="shared" si="1055"/>
        <v>-35</v>
      </c>
      <c r="S1622" s="108"/>
      <c r="T1622" s="100">
        <v>205</v>
      </c>
      <c r="W1622" s="100" t="s">
        <v>359</v>
      </c>
      <c r="X1622" s="100">
        <v>14</v>
      </c>
      <c r="Y1622" s="100">
        <v>9</v>
      </c>
      <c r="Z1622" s="100">
        <v>17</v>
      </c>
      <c r="AA1622" s="100">
        <v>13</v>
      </c>
      <c r="AC1622" s="100" t="s">
        <v>359</v>
      </c>
      <c r="AD1622" s="100">
        <v>60</v>
      </c>
      <c r="AE1622" s="100">
        <v>51</v>
      </c>
      <c r="AF1622" s="100">
        <v>33</v>
      </c>
      <c r="AG1622" s="100">
        <v>21</v>
      </c>
      <c r="AJ1622" s="100" t="str">
        <f t="shared" si="1048"/>
        <v>●</v>
      </c>
      <c r="AK1622" s="100" t="str">
        <f t="shared" si="1042"/>
        <v>●</v>
      </c>
      <c r="AL1622" s="100" t="str">
        <f t="shared" si="1051"/>
        <v>●</v>
      </c>
      <c r="AM1622" s="100" t="str">
        <f t="shared" si="1044"/>
        <v>●</v>
      </c>
      <c r="AP1622" s="100" t="str">
        <f t="shared" si="1049"/>
        <v>●</v>
      </c>
      <c r="AQ1622" s="100" t="str">
        <f t="shared" si="1045"/>
        <v>●</v>
      </c>
      <c r="AR1622" s="100" t="str">
        <f t="shared" si="1046"/>
        <v>●</v>
      </c>
      <c r="AS1622" s="100" t="str">
        <f t="shared" si="1050"/>
        <v>●</v>
      </c>
    </row>
    <row r="1623" spans="2:45" s="100" customFormat="1" ht="14.25" customHeight="1">
      <c r="B1623" s="102" t="s">
        <v>127</v>
      </c>
      <c r="C1623" s="106">
        <v>11</v>
      </c>
      <c r="D1623" s="107">
        <v>7</v>
      </c>
      <c r="E1623" s="107">
        <v>9</v>
      </c>
      <c r="F1623" s="107">
        <v>5</v>
      </c>
      <c r="G1623" s="107">
        <f>第2表01元データ!AL71</f>
        <v>2</v>
      </c>
      <c r="H1623" s="107">
        <f t="shared" si="1052"/>
        <v>-3</v>
      </c>
      <c r="I1623" s="108">
        <f t="shared" si="1053"/>
        <v>-60</v>
      </c>
      <c r="J1623" s="102"/>
      <c r="K1623" s="114" t="s">
        <v>127</v>
      </c>
      <c r="L1623" s="106">
        <v>38</v>
      </c>
      <c r="M1623" s="107">
        <v>19</v>
      </c>
      <c r="N1623" s="107">
        <v>15</v>
      </c>
      <c r="O1623" s="107">
        <v>19</v>
      </c>
      <c r="P1623" s="107">
        <f>第2表01元データ!AM71</f>
        <v>11</v>
      </c>
      <c r="Q1623" s="107">
        <f t="shared" si="1054"/>
        <v>-8</v>
      </c>
      <c r="R1623" s="108">
        <f t="shared" si="1055"/>
        <v>-42.105263157894733</v>
      </c>
      <c r="S1623" s="108"/>
      <c r="T1623" s="100">
        <v>206</v>
      </c>
      <c r="W1623" s="100" t="s">
        <v>360</v>
      </c>
      <c r="X1623" s="100">
        <v>13</v>
      </c>
      <c r="Y1623" s="100">
        <v>6</v>
      </c>
      <c r="Z1623" s="100">
        <v>11</v>
      </c>
      <c r="AA1623" s="100">
        <v>7</v>
      </c>
      <c r="AC1623" s="100" t="s">
        <v>360</v>
      </c>
      <c r="AD1623" s="100">
        <v>35</v>
      </c>
      <c r="AE1623" s="100">
        <v>41</v>
      </c>
      <c r="AF1623" s="100">
        <v>38</v>
      </c>
      <c r="AG1623" s="100">
        <v>19</v>
      </c>
      <c r="AJ1623" s="100" t="str">
        <f t="shared" si="1048"/>
        <v>●</v>
      </c>
      <c r="AK1623" s="100" t="str">
        <f t="shared" si="1042"/>
        <v>●</v>
      </c>
      <c r="AL1623" s="100" t="str">
        <f t="shared" si="1051"/>
        <v>●</v>
      </c>
      <c r="AM1623" s="100" t="str">
        <f t="shared" si="1044"/>
        <v>●</v>
      </c>
      <c r="AP1623" s="100" t="str">
        <f t="shared" si="1049"/>
        <v>●</v>
      </c>
      <c r="AQ1623" s="100" t="str">
        <f t="shared" si="1045"/>
        <v>●</v>
      </c>
      <c r="AR1623" s="100" t="str">
        <f t="shared" si="1046"/>
        <v>●</v>
      </c>
      <c r="AS1623" s="100" t="str">
        <f t="shared" si="1050"/>
        <v>○</v>
      </c>
    </row>
    <row r="1624" spans="2:45" s="100" customFormat="1" ht="14.25" customHeight="1">
      <c r="B1624" s="102" t="s">
        <v>128</v>
      </c>
      <c r="C1624" s="106">
        <v>8</v>
      </c>
      <c r="D1624" s="107">
        <v>17</v>
      </c>
      <c r="E1624" s="107">
        <v>7</v>
      </c>
      <c r="F1624" s="107">
        <v>11</v>
      </c>
      <c r="G1624" s="107">
        <f>第2表01元データ!AL72</f>
        <v>2</v>
      </c>
      <c r="H1624" s="107">
        <f t="shared" si="1052"/>
        <v>-9</v>
      </c>
      <c r="I1624" s="108">
        <f t="shared" si="1053"/>
        <v>-81.818181818181827</v>
      </c>
      <c r="J1624" s="102"/>
      <c r="K1624" s="114" t="s">
        <v>128</v>
      </c>
      <c r="L1624" s="106">
        <v>28</v>
      </c>
      <c r="M1624" s="107">
        <v>35</v>
      </c>
      <c r="N1624" s="107">
        <v>18</v>
      </c>
      <c r="O1624" s="107">
        <v>12</v>
      </c>
      <c r="P1624" s="107">
        <f>第2表01元データ!AM72</f>
        <v>14</v>
      </c>
      <c r="Q1624" s="107">
        <f t="shared" si="1054"/>
        <v>2</v>
      </c>
      <c r="R1624" s="108">
        <f t="shared" si="1055"/>
        <v>16.666666666666664</v>
      </c>
      <c r="S1624" s="108"/>
      <c r="T1624" s="100">
        <v>207</v>
      </c>
      <c r="W1624" s="100" t="s">
        <v>361</v>
      </c>
      <c r="X1624" s="100">
        <v>11</v>
      </c>
      <c r="Y1624" s="100">
        <v>10</v>
      </c>
      <c r="Z1624" s="100">
        <v>8</v>
      </c>
      <c r="AA1624" s="100">
        <v>17</v>
      </c>
      <c r="AC1624" s="100" t="s">
        <v>361</v>
      </c>
      <c r="AD1624" s="100">
        <v>37</v>
      </c>
      <c r="AE1624" s="100">
        <v>34</v>
      </c>
      <c r="AF1624" s="100">
        <v>28</v>
      </c>
      <c r="AG1624" s="100">
        <v>35</v>
      </c>
      <c r="AJ1624" s="100" t="str">
        <f t="shared" si="1048"/>
        <v>●</v>
      </c>
      <c r="AK1624" s="100" t="str">
        <f t="shared" si="1042"/>
        <v>●</v>
      </c>
      <c r="AL1624" s="100" t="str">
        <f t="shared" si="1051"/>
        <v>●</v>
      </c>
      <c r="AM1624" s="100" t="str">
        <f t="shared" si="1044"/>
        <v>●</v>
      </c>
      <c r="AP1624" s="100" t="str">
        <f t="shared" si="1049"/>
        <v>●</v>
      </c>
      <c r="AQ1624" s="100" t="str">
        <f t="shared" si="1045"/>
        <v>●</v>
      </c>
      <c r="AR1624" s="100" t="str">
        <f t="shared" si="1046"/>
        <v>●</v>
      </c>
      <c r="AS1624" s="100" t="str">
        <f t="shared" si="1050"/>
        <v>●</v>
      </c>
    </row>
    <row r="1625" spans="2:45" s="100" customFormat="1" ht="14.25" customHeight="1">
      <c r="B1625" s="102" t="s">
        <v>129</v>
      </c>
      <c r="C1625" s="106">
        <v>11</v>
      </c>
      <c r="D1625" s="107">
        <v>8</v>
      </c>
      <c r="E1625" s="107">
        <v>12</v>
      </c>
      <c r="F1625" s="107">
        <v>14</v>
      </c>
      <c r="G1625" s="107">
        <f>第2表01元データ!AL73</f>
        <v>10</v>
      </c>
      <c r="H1625" s="107">
        <f t="shared" si="1052"/>
        <v>-4</v>
      </c>
      <c r="I1625" s="108">
        <f t="shared" si="1053"/>
        <v>-28.571428571428569</v>
      </c>
      <c r="J1625" s="102"/>
      <c r="K1625" s="114" t="s">
        <v>129</v>
      </c>
      <c r="L1625" s="106">
        <v>32</v>
      </c>
      <c r="M1625" s="107">
        <v>30</v>
      </c>
      <c r="N1625" s="107">
        <v>30</v>
      </c>
      <c r="O1625" s="107">
        <v>18</v>
      </c>
      <c r="P1625" s="107">
        <f>第2表01元データ!AM73</f>
        <v>11</v>
      </c>
      <c r="Q1625" s="107">
        <f t="shared" si="1054"/>
        <v>-7</v>
      </c>
      <c r="R1625" s="108">
        <f t="shared" si="1055"/>
        <v>-38.888888888888893</v>
      </c>
      <c r="S1625" s="108"/>
      <c r="T1625" s="100">
        <v>208</v>
      </c>
      <c r="W1625" s="100" t="s">
        <v>362</v>
      </c>
      <c r="X1625" s="100">
        <v>22</v>
      </c>
      <c r="Y1625" s="100">
        <v>10</v>
      </c>
      <c r="Z1625" s="100">
        <v>11</v>
      </c>
      <c r="AA1625" s="100">
        <v>8</v>
      </c>
      <c r="AC1625" s="100" t="s">
        <v>362</v>
      </c>
      <c r="AD1625" s="100">
        <v>48</v>
      </c>
      <c r="AE1625" s="100">
        <v>46</v>
      </c>
      <c r="AF1625" s="100">
        <v>32</v>
      </c>
      <c r="AG1625" s="100">
        <v>30</v>
      </c>
      <c r="AJ1625" s="100" t="str">
        <f t="shared" si="1048"/>
        <v>●</v>
      </c>
      <c r="AK1625" s="100" t="str">
        <f t="shared" si="1042"/>
        <v>●</v>
      </c>
      <c r="AL1625" s="100" t="str">
        <f t="shared" si="1051"/>
        <v>●</v>
      </c>
      <c r="AM1625" s="100" t="str">
        <f t="shared" si="1044"/>
        <v>●</v>
      </c>
      <c r="AP1625" s="100" t="str">
        <f t="shared" si="1049"/>
        <v>●</v>
      </c>
      <c r="AQ1625" s="100" t="str">
        <f t="shared" si="1045"/>
        <v>●</v>
      </c>
      <c r="AR1625" s="100" t="str">
        <f t="shared" si="1046"/>
        <v>●</v>
      </c>
      <c r="AS1625" s="100" t="str">
        <f t="shared" si="1050"/>
        <v>●</v>
      </c>
    </row>
    <row r="1626" spans="2:45" s="100" customFormat="1" ht="14.25" customHeight="1">
      <c r="B1626" s="102" t="s">
        <v>130</v>
      </c>
      <c r="C1626" s="106">
        <v>11</v>
      </c>
      <c r="D1626" s="107">
        <v>10</v>
      </c>
      <c r="E1626" s="107">
        <v>8</v>
      </c>
      <c r="F1626" s="107">
        <v>9</v>
      </c>
      <c r="G1626" s="107">
        <f>第2表01元データ!AL74</f>
        <v>15</v>
      </c>
      <c r="H1626" s="107">
        <f t="shared" si="1052"/>
        <v>6</v>
      </c>
      <c r="I1626" s="108">
        <f t="shared" si="1053"/>
        <v>66.666666666666657</v>
      </c>
      <c r="J1626" s="102"/>
      <c r="K1626" s="114" t="s">
        <v>130</v>
      </c>
      <c r="L1626" s="106">
        <v>45</v>
      </c>
      <c r="M1626" s="107">
        <v>30</v>
      </c>
      <c r="N1626" s="107">
        <v>34</v>
      </c>
      <c r="O1626" s="107">
        <v>29</v>
      </c>
      <c r="P1626" s="107">
        <f>第2表01元データ!AM74</f>
        <v>25</v>
      </c>
      <c r="Q1626" s="107">
        <f t="shared" si="1054"/>
        <v>-4</v>
      </c>
      <c r="R1626" s="108">
        <f t="shared" si="1055"/>
        <v>-13.793103448275861</v>
      </c>
      <c r="S1626" s="108"/>
      <c r="T1626" s="100">
        <v>209</v>
      </c>
      <c r="W1626" s="100" t="s">
        <v>363</v>
      </c>
      <c r="X1626" s="100">
        <v>28</v>
      </c>
      <c r="Y1626" s="100">
        <v>24</v>
      </c>
      <c r="Z1626" s="100">
        <v>11</v>
      </c>
      <c r="AA1626" s="100">
        <v>10</v>
      </c>
      <c r="AC1626" s="100" t="s">
        <v>363</v>
      </c>
      <c r="AD1626" s="100">
        <v>87</v>
      </c>
      <c r="AE1626" s="100">
        <v>51</v>
      </c>
      <c r="AF1626" s="100">
        <v>45</v>
      </c>
      <c r="AG1626" s="100">
        <v>30</v>
      </c>
      <c r="AJ1626" s="100" t="str">
        <f t="shared" si="1048"/>
        <v>●</v>
      </c>
      <c r="AK1626" s="100" t="str">
        <f t="shared" si="1042"/>
        <v>●</v>
      </c>
      <c r="AL1626" s="100" t="str">
        <f>IF(E1626=Z1626,"○","●")</f>
        <v>●</v>
      </c>
      <c r="AM1626" s="100" t="str">
        <f t="shared" si="1044"/>
        <v>●</v>
      </c>
      <c r="AP1626" s="100" t="str">
        <f t="shared" si="1049"/>
        <v>●</v>
      </c>
      <c r="AQ1626" s="100" t="str">
        <f t="shared" si="1045"/>
        <v>●</v>
      </c>
      <c r="AR1626" s="100" t="str">
        <f t="shared" si="1046"/>
        <v>●</v>
      </c>
      <c r="AS1626" s="100" t="str">
        <f t="shared" si="1050"/>
        <v>●</v>
      </c>
    </row>
    <row r="1627" spans="2:45" s="100" customFormat="1" ht="14.25" customHeight="1">
      <c r="B1627" s="102" t="s">
        <v>131</v>
      </c>
      <c r="C1627" s="106">
        <v>21</v>
      </c>
      <c r="D1627" s="107">
        <v>13</v>
      </c>
      <c r="E1627" s="107">
        <v>11</v>
      </c>
      <c r="F1627" s="107">
        <v>9</v>
      </c>
      <c r="G1627" s="107">
        <f>第2表01元データ!AL75</f>
        <v>8</v>
      </c>
      <c r="H1627" s="107">
        <f t="shared" si="1052"/>
        <v>-1</v>
      </c>
      <c r="I1627" s="108">
        <f t="shared" si="1053"/>
        <v>-11.111111111111111</v>
      </c>
      <c r="J1627" s="102"/>
      <c r="K1627" s="114" t="s">
        <v>131</v>
      </c>
      <c r="L1627" s="106">
        <v>55</v>
      </c>
      <c r="M1627" s="107">
        <v>43</v>
      </c>
      <c r="N1627" s="107">
        <v>33</v>
      </c>
      <c r="O1627" s="107">
        <v>38</v>
      </c>
      <c r="P1627" s="107">
        <f>第2表01元データ!AM75</f>
        <v>30</v>
      </c>
      <c r="Q1627" s="107">
        <f t="shared" si="1054"/>
        <v>-8</v>
      </c>
      <c r="R1627" s="108">
        <f t="shared" si="1055"/>
        <v>-21.052631578947366</v>
      </c>
      <c r="S1627" s="108"/>
      <c r="T1627" s="100">
        <v>210</v>
      </c>
      <c r="W1627" s="100" t="s">
        <v>364</v>
      </c>
      <c r="X1627" s="100">
        <v>18</v>
      </c>
      <c r="Y1627" s="100">
        <v>25</v>
      </c>
      <c r="Z1627" s="100">
        <v>21</v>
      </c>
      <c r="AA1627" s="100">
        <v>13</v>
      </c>
      <c r="AC1627" s="100" t="s">
        <v>364</v>
      </c>
      <c r="AD1627" s="100">
        <v>66</v>
      </c>
      <c r="AE1627" s="100">
        <v>82</v>
      </c>
      <c r="AF1627" s="100">
        <v>55</v>
      </c>
      <c r="AG1627" s="100">
        <v>43</v>
      </c>
      <c r="AJ1627" s="100" t="str">
        <f t="shared" si="1048"/>
        <v>●</v>
      </c>
      <c r="AK1627" s="100" t="str">
        <f t="shared" si="1042"/>
        <v>●</v>
      </c>
      <c r="AL1627" s="100" t="str">
        <f t="shared" ref="AL1627:AL1635" si="1056">IF(E1627=Z1627,"○","●")</f>
        <v>●</v>
      </c>
      <c r="AM1627" s="100" t="str">
        <f t="shared" si="1044"/>
        <v>●</v>
      </c>
      <c r="AP1627" s="100" t="str">
        <f t="shared" si="1049"/>
        <v>●</v>
      </c>
      <c r="AQ1627" s="100" t="str">
        <f t="shared" si="1045"/>
        <v>●</v>
      </c>
      <c r="AR1627" s="100" t="str">
        <f t="shared" si="1046"/>
        <v>●</v>
      </c>
      <c r="AS1627" s="100" t="str">
        <f t="shared" si="1050"/>
        <v>●</v>
      </c>
    </row>
    <row r="1628" spans="2:45" s="100" customFormat="1" ht="14.25" customHeight="1">
      <c r="B1628" s="102" t="s">
        <v>132</v>
      </c>
      <c r="C1628" s="106">
        <v>25</v>
      </c>
      <c r="D1628" s="107">
        <v>20</v>
      </c>
      <c r="E1628" s="107">
        <v>14</v>
      </c>
      <c r="F1628" s="107">
        <v>10</v>
      </c>
      <c r="G1628" s="107">
        <f>第2表01元データ!AL76</f>
        <v>10</v>
      </c>
      <c r="H1628" s="107">
        <f t="shared" si="1052"/>
        <v>0</v>
      </c>
      <c r="I1628" s="108">
        <f t="shared" si="1053"/>
        <v>0</v>
      </c>
      <c r="J1628" s="102"/>
      <c r="K1628" s="114" t="s">
        <v>132</v>
      </c>
      <c r="L1628" s="106">
        <v>86</v>
      </c>
      <c r="M1628" s="107">
        <v>52</v>
      </c>
      <c r="N1628" s="107">
        <v>38</v>
      </c>
      <c r="O1628" s="107">
        <v>36</v>
      </c>
      <c r="P1628" s="107">
        <f>第2表01元データ!AM76</f>
        <v>32</v>
      </c>
      <c r="Q1628" s="107">
        <f t="shared" si="1054"/>
        <v>-4</v>
      </c>
      <c r="R1628" s="108">
        <f t="shared" si="1055"/>
        <v>-11.111111111111111</v>
      </c>
      <c r="S1628" s="108"/>
      <c r="T1628" s="100">
        <v>211</v>
      </c>
      <c r="W1628" s="100" t="s">
        <v>365</v>
      </c>
      <c r="X1628" s="100">
        <v>22</v>
      </c>
      <c r="Y1628" s="100">
        <v>14</v>
      </c>
      <c r="Z1628" s="100">
        <v>25</v>
      </c>
      <c r="AA1628" s="100">
        <v>20</v>
      </c>
      <c r="AC1628" s="100" t="s">
        <v>365</v>
      </c>
      <c r="AD1628" s="100">
        <v>66</v>
      </c>
      <c r="AE1628" s="100">
        <v>63</v>
      </c>
      <c r="AF1628" s="100">
        <v>86</v>
      </c>
      <c r="AG1628" s="100">
        <v>52</v>
      </c>
      <c r="AJ1628" s="100" t="str">
        <f t="shared" si="1048"/>
        <v>●</v>
      </c>
      <c r="AK1628" s="100" t="str">
        <f t="shared" si="1042"/>
        <v>●</v>
      </c>
      <c r="AL1628" s="100" t="str">
        <f t="shared" si="1056"/>
        <v>●</v>
      </c>
      <c r="AM1628" s="100" t="str">
        <f t="shared" si="1044"/>
        <v>●</v>
      </c>
      <c r="AP1628" s="100" t="str">
        <f t="shared" si="1049"/>
        <v>●</v>
      </c>
      <c r="AQ1628" s="100" t="str">
        <f t="shared" si="1045"/>
        <v>●</v>
      </c>
      <c r="AR1628" s="100" t="str">
        <f t="shared" si="1046"/>
        <v>●</v>
      </c>
      <c r="AS1628" s="100" t="str">
        <f t="shared" si="1050"/>
        <v>●</v>
      </c>
    </row>
    <row r="1629" spans="2:45" s="100" customFormat="1" ht="14.25" customHeight="1">
      <c r="B1629" s="102" t="s">
        <v>133</v>
      </c>
      <c r="C1629" s="106">
        <v>14</v>
      </c>
      <c r="D1629" s="107">
        <v>19</v>
      </c>
      <c r="E1629" s="107">
        <v>21</v>
      </c>
      <c r="F1629" s="107">
        <v>17</v>
      </c>
      <c r="G1629" s="107">
        <f>第2表01元データ!AL77</f>
        <v>8</v>
      </c>
      <c r="H1629" s="107">
        <f t="shared" si="1052"/>
        <v>-9</v>
      </c>
      <c r="I1629" s="108">
        <f t="shared" si="1053"/>
        <v>-52.941176470588239</v>
      </c>
      <c r="J1629" s="102"/>
      <c r="K1629" s="114" t="s">
        <v>133</v>
      </c>
      <c r="L1629" s="106">
        <v>59</v>
      </c>
      <c r="M1629" s="107">
        <v>74</v>
      </c>
      <c r="N1629" s="107">
        <v>48</v>
      </c>
      <c r="O1629" s="107">
        <v>40</v>
      </c>
      <c r="P1629" s="107">
        <f>第2表01元データ!AM77</f>
        <v>33</v>
      </c>
      <c r="Q1629" s="107">
        <f t="shared" si="1054"/>
        <v>-7</v>
      </c>
      <c r="R1629" s="108">
        <f t="shared" si="1055"/>
        <v>-17.5</v>
      </c>
      <c r="S1629" s="108"/>
      <c r="T1629" s="100">
        <v>212</v>
      </c>
      <c r="W1629" s="100" t="s">
        <v>366</v>
      </c>
      <c r="X1629" s="100">
        <v>23</v>
      </c>
      <c r="Y1629" s="100">
        <v>24</v>
      </c>
      <c r="Z1629" s="100">
        <v>14</v>
      </c>
      <c r="AA1629" s="100">
        <v>19</v>
      </c>
      <c r="AC1629" s="100" t="s">
        <v>366</v>
      </c>
      <c r="AD1629" s="100">
        <v>69</v>
      </c>
      <c r="AE1629" s="100">
        <v>67</v>
      </c>
      <c r="AF1629" s="100">
        <v>59</v>
      </c>
      <c r="AG1629" s="100">
        <v>74</v>
      </c>
      <c r="AJ1629" s="100" t="str">
        <f t="shared" si="1048"/>
        <v>●</v>
      </c>
      <c r="AK1629" s="100" t="str">
        <f t="shared" si="1042"/>
        <v>●</v>
      </c>
      <c r="AL1629" s="100" t="str">
        <f t="shared" si="1056"/>
        <v>●</v>
      </c>
      <c r="AM1629" s="100" t="str">
        <f t="shared" si="1044"/>
        <v>●</v>
      </c>
      <c r="AP1629" s="100" t="str">
        <f t="shared" si="1049"/>
        <v>●</v>
      </c>
      <c r="AQ1629" s="100" t="str">
        <f t="shared" si="1045"/>
        <v>●</v>
      </c>
      <c r="AR1629" s="100" t="str">
        <f t="shared" si="1046"/>
        <v>●</v>
      </c>
      <c r="AS1629" s="100" t="str">
        <f t="shared" si="1050"/>
        <v>●</v>
      </c>
    </row>
    <row r="1630" spans="2:45" s="100" customFormat="1" ht="14.25" customHeight="1">
      <c r="B1630" s="102" t="s">
        <v>134</v>
      </c>
      <c r="C1630" s="106">
        <v>23</v>
      </c>
      <c r="D1630" s="107">
        <v>15</v>
      </c>
      <c r="E1630" s="107">
        <v>16</v>
      </c>
      <c r="F1630" s="107">
        <v>22</v>
      </c>
      <c r="G1630" s="107">
        <f>第2表01元データ!AL78</f>
        <v>16</v>
      </c>
      <c r="H1630" s="107">
        <f t="shared" si="1052"/>
        <v>-6</v>
      </c>
      <c r="I1630" s="108">
        <f t="shared" si="1053"/>
        <v>-27.27272727272727</v>
      </c>
      <c r="J1630" s="102"/>
      <c r="K1630" s="114" t="s">
        <v>134</v>
      </c>
      <c r="L1630" s="106">
        <v>54</v>
      </c>
      <c r="M1630" s="107">
        <v>56</v>
      </c>
      <c r="N1630" s="107">
        <v>74</v>
      </c>
      <c r="O1630" s="107">
        <v>55</v>
      </c>
      <c r="P1630" s="107">
        <f>第2表01元データ!AM78</f>
        <v>36</v>
      </c>
      <c r="Q1630" s="107">
        <f t="shared" si="1054"/>
        <v>-19</v>
      </c>
      <c r="R1630" s="108">
        <f t="shared" si="1055"/>
        <v>-34.545454545454547</v>
      </c>
      <c r="S1630" s="108"/>
      <c r="T1630" s="100">
        <v>213</v>
      </c>
      <c r="W1630" s="100" t="s">
        <v>367</v>
      </c>
      <c r="X1630" s="100">
        <v>22</v>
      </c>
      <c r="Y1630" s="100">
        <v>22</v>
      </c>
      <c r="Z1630" s="100">
        <v>23</v>
      </c>
      <c r="AA1630" s="100">
        <v>15</v>
      </c>
      <c r="AC1630" s="100" t="s">
        <v>367</v>
      </c>
      <c r="AD1630" s="100">
        <v>65</v>
      </c>
      <c r="AE1630" s="100">
        <v>68</v>
      </c>
      <c r="AF1630" s="100">
        <v>54</v>
      </c>
      <c r="AG1630" s="100">
        <v>56</v>
      </c>
      <c r="AJ1630" s="100" t="str">
        <f t="shared" si="1048"/>
        <v>●</v>
      </c>
      <c r="AK1630" s="100" t="str">
        <f t="shared" si="1042"/>
        <v>●</v>
      </c>
      <c r="AL1630" s="100" t="str">
        <f t="shared" si="1056"/>
        <v>●</v>
      </c>
      <c r="AM1630" s="100" t="str">
        <f t="shared" si="1044"/>
        <v>●</v>
      </c>
      <c r="AP1630" s="100" t="str">
        <f t="shared" si="1049"/>
        <v>●</v>
      </c>
      <c r="AQ1630" s="100" t="str">
        <f t="shared" si="1045"/>
        <v>●</v>
      </c>
      <c r="AR1630" s="100" t="str">
        <f t="shared" si="1046"/>
        <v>●</v>
      </c>
      <c r="AS1630" s="100" t="str">
        <f t="shared" si="1050"/>
        <v>●</v>
      </c>
    </row>
    <row r="1631" spans="2:45" s="100" customFormat="1" ht="14.25" customHeight="1">
      <c r="B1631" s="102" t="s">
        <v>135</v>
      </c>
      <c r="C1631" s="106">
        <v>21</v>
      </c>
      <c r="D1631" s="107">
        <v>26</v>
      </c>
      <c r="E1631" s="107">
        <v>13</v>
      </c>
      <c r="F1631" s="107">
        <v>18</v>
      </c>
      <c r="G1631" s="107">
        <f>第2表01元データ!AL79</f>
        <v>22</v>
      </c>
      <c r="H1631" s="107">
        <f t="shared" si="1052"/>
        <v>4</v>
      </c>
      <c r="I1631" s="108">
        <f t="shared" si="1053"/>
        <v>22.222222222222221</v>
      </c>
      <c r="J1631" s="102"/>
      <c r="K1631" s="114" t="s">
        <v>135</v>
      </c>
      <c r="L1631" s="106">
        <v>58</v>
      </c>
      <c r="M1631" s="107">
        <v>55</v>
      </c>
      <c r="N1631" s="107">
        <v>53</v>
      </c>
      <c r="O1631" s="107">
        <v>70</v>
      </c>
      <c r="P1631" s="107">
        <f>第2表01元データ!AM79</f>
        <v>58</v>
      </c>
      <c r="Q1631" s="107">
        <f t="shared" si="1054"/>
        <v>-12</v>
      </c>
      <c r="R1631" s="108">
        <f t="shared" si="1055"/>
        <v>-17.142857142857142</v>
      </c>
      <c r="S1631" s="108"/>
      <c r="T1631" s="100">
        <v>214</v>
      </c>
      <c r="W1631" s="100" t="s">
        <v>368</v>
      </c>
      <c r="X1631" s="100">
        <v>21</v>
      </c>
      <c r="Y1631" s="100">
        <v>19</v>
      </c>
      <c r="Z1631" s="100">
        <v>21</v>
      </c>
      <c r="AA1631" s="100">
        <v>26</v>
      </c>
      <c r="AC1631" s="100" t="s">
        <v>368</v>
      </c>
      <c r="AD1631" s="100">
        <v>56</v>
      </c>
      <c r="AE1631" s="100">
        <v>63</v>
      </c>
      <c r="AF1631" s="100">
        <v>58</v>
      </c>
      <c r="AG1631" s="100">
        <v>55</v>
      </c>
      <c r="AJ1631" s="100" t="str">
        <f t="shared" si="1048"/>
        <v>○</v>
      </c>
      <c r="AK1631" s="100" t="str">
        <f t="shared" si="1042"/>
        <v>●</v>
      </c>
      <c r="AL1631" s="100" t="str">
        <f t="shared" si="1056"/>
        <v>●</v>
      </c>
      <c r="AM1631" s="100" t="str">
        <f t="shared" si="1044"/>
        <v>●</v>
      </c>
      <c r="AP1631" s="100" t="str">
        <f t="shared" si="1049"/>
        <v>●</v>
      </c>
      <c r="AQ1631" s="100" t="str">
        <f t="shared" si="1045"/>
        <v>●</v>
      </c>
      <c r="AR1631" s="100" t="str">
        <f t="shared" si="1046"/>
        <v>●</v>
      </c>
      <c r="AS1631" s="100" t="str">
        <f t="shared" si="1050"/>
        <v>●</v>
      </c>
    </row>
    <row r="1632" spans="2:45" s="100" customFormat="1" ht="14.25" customHeight="1">
      <c r="B1632" s="102" t="s">
        <v>136</v>
      </c>
      <c r="C1632" s="106">
        <v>15</v>
      </c>
      <c r="D1632" s="107">
        <v>14</v>
      </c>
      <c r="E1632" s="107">
        <v>23</v>
      </c>
      <c r="F1632" s="107">
        <v>12</v>
      </c>
      <c r="G1632" s="107">
        <f>第2表01元データ!AL80</f>
        <v>12</v>
      </c>
      <c r="H1632" s="107">
        <f t="shared" si="1052"/>
        <v>0</v>
      </c>
      <c r="I1632" s="108">
        <f t="shared" si="1053"/>
        <v>0</v>
      </c>
      <c r="J1632" s="102"/>
      <c r="K1632" s="114" t="s">
        <v>136</v>
      </c>
      <c r="L1632" s="106">
        <v>66</v>
      </c>
      <c r="M1632" s="107">
        <v>63</v>
      </c>
      <c r="N1632" s="107">
        <v>54</v>
      </c>
      <c r="O1632" s="107">
        <v>54</v>
      </c>
      <c r="P1632" s="107">
        <f>第2表01元データ!AM80</f>
        <v>62</v>
      </c>
      <c r="Q1632" s="107">
        <f t="shared" si="1054"/>
        <v>8</v>
      </c>
      <c r="R1632" s="108">
        <f t="shared" si="1055"/>
        <v>14.814814814814813</v>
      </c>
      <c r="S1632" s="108"/>
      <c r="T1632" s="100">
        <v>215</v>
      </c>
      <c r="W1632" s="100" t="s">
        <v>369</v>
      </c>
      <c r="X1632" s="100">
        <v>15</v>
      </c>
      <c r="Y1632" s="100">
        <v>20</v>
      </c>
      <c r="Z1632" s="100">
        <v>15</v>
      </c>
      <c r="AA1632" s="100">
        <v>14</v>
      </c>
      <c r="AC1632" s="100" t="s">
        <v>369</v>
      </c>
      <c r="AD1632" s="100">
        <v>41</v>
      </c>
      <c r="AE1632" s="100">
        <v>52</v>
      </c>
      <c r="AF1632" s="100">
        <v>66</v>
      </c>
      <c r="AG1632" s="100">
        <v>63</v>
      </c>
      <c r="AJ1632" s="100" t="str">
        <f t="shared" si="1048"/>
        <v>○</v>
      </c>
      <c r="AK1632" s="100" t="str">
        <f t="shared" si="1042"/>
        <v>●</v>
      </c>
      <c r="AL1632" s="100" t="str">
        <f t="shared" si="1056"/>
        <v>●</v>
      </c>
      <c r="AM1632" s="100" t="str">
        <f t="shared" si="1044"/>
        <v>●</v>
      </c>
      <c r="AP1632" s="100" t="str">
        <f t="shared" si="1049"/>
        <v>●</v>
      </c>
      <c r="AQ1632" s="100" t="str">
        <f t="shared" si="1045"/>
        <v>●</v>
      </c>
      <c r="AR1632" s="100" t="str">
        <f t="shared" si="1046"/>
        <v>●</v>
      </c>
      <c r="AS1632" s="100" t="str">
        <f t="shared" si="1050"/>
        <v>●</v>
      </c>
    </row>
    <row r="1633" spans="2:45" s="100" customFormat="1" ht="14.25" customHeight="1">
      <c r="B1633" s="102" t="s">
        <v>137</v>
      </c>
      <c r="C1633" s="106">
        <v>18</v>
      </c>
      <c r="D1633" s="107">
        <v>13</v>
      </c>
      <c r="E1633" s="107">
        <v>12</v>
      </c>
      <c r="F1633" s="107">
        <v>17</v>
      </c>
      <c r="G1633" s="107">
        <f>第2表01元データ!AL81</f>
        <v>11</v>
      </c>
      <c r="H1633" s="107">
        <f t="shared" si="1052"/>
        <v>-6</v>
      </c>
      <c r="I1633" s="108">
        <f t="shared" si="1053"/>
        <v>-35.294117647058826</v>
      </c>
      <c r="J1633" s="102"/>
      <c r="K1633" s="114" t="s">
        <v>137</v>
      </c>
      <c r="L1633" s="106">
        <v>50</v>
      </c>
      <c r="M1633" s="107">
        <v>74</v>
      </c>
      <c r="N1633" s="107">
        <v>57</v>
      </c>
      <c r="O1633" s="107">
        <v>51</v>
      </c>
      <c r="P1633" s="107">
        <f>第2表01元データ!AM81</f>
        <v>54</v>
      </c>
      <c r="Q1633" s="107">
        <f t="shared" si="1054"/>
        <v>3</v>
      </c>
      <c r="R1633" s="108">
        <f t="shared" si="1055"/>
        <v>5.8823529411764701</v>
      </c>
      <c r="S1633" s="108"/>
      <c r="T1633" s="100">
        <v>216</v>
      </c>
      <c r="W1633" s="100" t="s">
        <v>370</v>
      </c>
      <c r="X1633" s="100">
        <v>7</v>
      </c>
      <c r="Y1633" s="100">
        <v>11</v>
      </c>
      <c r="Z1633" s="100">
        <v>18</v>
      </c>
      <c r="AA1633" s="100">
        <v>13</v>
      </c>
      <c r="AC1633" s="100" t="s">
        <v>370</v>
      </c>
      <c r="AD1633" s="100">
        <v>42</v>
      </c>
      <c r="AE1633" s="100">
        <v>34</v>
      </c>
      <c r="AF1633" s="100">
        <v>50</v>
      </c>
      <c r="AG1633" s="100">
        <v>74</v>
      </c>
      <c r="AJ1633" s="100" t="str">
        <f t="shared" si="1048"/>
        <v>●</v>
      </c>
      <c r="AK1633" s="100" t="str">
        <f t="shared" si="1042"/>
        <v>●</v>
      </c>
      <c r="AL1633" s="100" t="str">
        <f t="shared" si="1056"/>
        <v>●</v>
      </c>
      <c r="AM1633" s="100" t="str">
        <f t="shared" si="1044"/>
        <v>●</v>
      </c>
      <c r="AP1633" s="100" t="str">
        <f t="shared" si="1049"/>
        <v>●</v>
      </c>
      <c r="AQ1633" s="100" t="str">
        <f t="shared" si="1045"/>
        <v>●</v>
      </c>
      <c r="AR1633" s="100" t="str">
        <f t="shared" si="1046"/>
        <v>●</v>
      </c>
      <c r="AS1633" s="100" t="str">
        <f t="shared" si="1050"/>
        <v>●</v>
      </c>
    </row>
    <row r="1634" spans="2:45" s="100" customFormat="1" ht="14.25" customHeight="1">
      <c r="B1634" s="102" t="s">
        <v>138</v>
      </c>
      <c r="C1634" s="106">
        <v>8</v>
      </c>
      <c r="D1634" s="107">
        <v>9</v>
      </c>
      <c r="E1634" s="107">
        <v>7</v>
      </c>
      <c r="F1634" s="107">
        <v>11</v>
      </c>
      <c r="G1634" s="107">
        <f>第2表01元データ!AL82</f>
        <v>13</v>
      </c>
      <c r="H1634" s="107">
        <f t="shared" si="1052"/>
        <v>2</v>
      </c>
      <c r="I1634" s="108">
        <f t="shared" si="1053"/>
        <v>18.181818181818183</v>
      </c>
      <c r="J1634" s="102"/>
      <c r="K1634" s="114" t="s">
        <v>138</v>
      </c>
      <c r="L1634" s="106">
        <v>23</v>
      </c>
      <c r="M1634" s="107">
        <v>57</v>
      </c>
      <c r="N1634" s="107">
        <v>73</v>
      </c>
      <c r="O1634" s="107">
        <v>68</v>
      </c>
      <c r="P1634" s="107">
        <f>第2表01元データ!AM82</f>
        <v>58</v>
      </c>
      <c r="Q1634" s="107">
        <f t="shared" si="1054"/>
        <v>-10</v>
      </c>
      <c r="R1634" s="108">
        <f t="shared" si="1055"/>
        <v>-14.705882352941178</v>
      </c>
      <c r="S1634" s="108"/>
      <c r="T1634" s="100">
        <v>217</v>
      </c>
      <c r="W1634" s="100" t="s">
        <v>371</v>
      </c>
      <c r="X1634" s="100">
        <v>8</v>
      </c>
      <c r="Y1634" s="100">
        <v>4</v>
      </c>
      <c r="Z1634" s="100">
        <v>8</v>
      </c>
      <c r="AA1634" s="100">
        <v>9</v>
      </c>
      <c r="AC1634" s="100" t="s">
        <v>371</v>
      </c>
      <c r="AD1634" s="100">
        <v>17</v>
      </c>
      <c r="AE1634" s="100">
        <v>19</v>
      </c>
      <c r="AF1634" s="100">
        <v>23</v>
      </c>
      <c r="AG1634" s="100">
        <v>57</v>
      </c>
      <c r="AJ1634" s="100" t="str">
        <f t="shared" si="1048"/>
        <v>○</v>
      </c>
      <c r="AK1634" s="100" t="str">
        <f t="shared" si="1042"/>
        <v>●</v>
      </c>
      <c r="AL1634" s="100" t="str">
        <f t="shared" si="1056"/>
        <v>●</v>
      </c>
      <c r="AM1634" s="100" t="str">
        <f t="shared" si="1044"/>
        <v>●</v>
      </c>
      <c r="AP1634" s="100" t="str">
        <f t="shared" si="1049"/>
        <v>●</v>
      </c>
      <c r="AQ1634" s="100" t="str">
        <f t="shared" si="1045"/>
        <v>●</v>
      </c>
      <c r="AR1634" s="100" t="str">
        <f t="shared" si="1046"/>
        <v>●</v>
      </c>
      <c r="AS1634" s="100" t="str">
        <f t="shared" si="1050"/>
        <v>●</v>
      </c>
    </row>
    <row r="1635" spans="2:45" s="100" customFormat="1" ht="14.25" customHeight="1">
      <c r="B1635" s="102" t="s">
        <v>110</v>
      </c>
      <c r="C1635" s="106">
        <v>7</v>
      </c>
      <c r="D1635" s="107">
        <v>4</v>
      </c>
      <c r="E1635" s="107">
        <v>12</v>
      </c>
      <c r="F1635" s="107">
        <v>6</v>
      </c>
      <c r="G1635" s="107">
        <f>第2表01元データ!AL83</f>
        <v>14</v>
      </c>
      <c r="H1635" s="107">
        <f t="shared" si="1052"/>
        <v>8</v>
      </c>
      <c r="I1635" s="108">
        <f t="shared" si="1053"/>
        <v>133.33333333333331</v>
      </c>
      <c r="J1635" s="102"/>
      <c r="K1635" s="114" t="s">
        <v>110</v>
      </c>
      <c r="L1635" s="106">
        <v>19</v>
      </c>
      <c r="M1635" s="107">
        <v>38</v>
      </c>
      <c r="N1635" s="107">
        <v>75</v>
      </c>
      <c r="O1635" s="107">
        <v>104</v>
      </c>
      <c r="P1635" s="107">
        <f>第2表01元データ!AM83</f>
        <v>109</v>
      </c>
      <c r="Q1635" s="107">
        <f t="shared" si="1054"/>
        <v>5</v>
      </c>
      <c r="R1635" s="108">
        <f t="shared" si="1055"/>
        <v>4.8076923076923084</v>
      </c>
      <c r="S1635" s="108"/>
      <c r="T1635" s="100">
        <v>218</v>
      </c>
      <c r="W1635" s="100" t="s">
        <v>378</v>
      </c>
      <c r="X1635" s="100">
        <v>2</v>
      </c>
      <c r="Y1635" s="100">
        <v>5</v>
      </c>
      <c r="Z1635" s="100">
        <v>7</v>
      </c>
      <c r="AA1635" s="100">
        <v>4</v>
      </c>
      <c r="AC1635" s="100" t="s">
        <v>378</v>
      </c>
      <c r="AD1635" s="100">
        <v>21</v>
      </c>
      <c r="AE1635" s="100">
        <v>14</v>
      </c>
      <c r="AF1635" s="100">
        <v>19</v>
      </c>
      <c r="AG1635" s="100">
        <v>38</v>
      </c>
      <c r="AJ1635" s="100" t="str">
        <f t="shared" si="1048"/>
        <v>●</v>
      </c>
      <c r="AK1635" s="100" t="str">
        <f t="shared" si="1042"/>
        <v>●</v>
      </c>
      <c r="AL1635" s="100" t="str">
        <f t="shared" si="1056"/>
        <v>●</v>
      </c>
      <c r="AM1635" s="100" t="str">
        <f t="shared" si="1044"/>
        <v>●</v>
      </c>
      <c r="AP1635" s="100" t="str">
        <f t="shared" si="1049"/>
        <v>●</v>
      </c>
      <c r="AQ1635" s="100" t="str">
        <f t="shared" si="1045"/>
        <v>●</v>
      </c>
      <c r="AR1635" s="100" t="str">
        <f t="shared" si="1046"/>
        <v>●</v>
      </c>
      <c r="AS1635" s="100" t="str">
        <f t="shared" si="1050"/>
        <v>●</v>
      </c>
    </row>
    <row r="1636" spans="2:45" s="100" customFormat="1" ht="14.25" customHeight="1">
      <c r="B1636" s="119" t="s">
        <v>111</v>
      </c>
      <c r="C1636" s="120" t="s">
        <v>313</v>
      </c>
      <c r="D1636" s="116" t="s">
        <v>313</v>
      </c>
      <c r="E1636" s="116" t="s">
        <v>313</v>
      </c>
      <c r="F1636" s="116">
        <v>2</v>
      </c>
      <c r="G1636" s="107" t="str">
        <f>第2表01元データ!AL84</f>
        <v>-</v>
      </c>
      <c r="H1636" s="107"/>
      <c r="I1636" s="108"/>
      <c r="K1636" s="119" t="s">
        <v>111</v>
      </c>
      <c r="L1636" s="120" t="s">
        <v>313</v>
      </c>
      <c r="M1636" s="116" t="s">
        <v>313</v>
      </c>
      <c r="N1636" s="116" t="s">
        <v>313</v>
      </c>
      <c r="O1636" s="116">
        <v>1</v>
      </c>
      <c r="P1636" s="107">
        <f>第2表01元データ!AM84</f>
        <v>4</v>
      </c>
      <c r="Q1636" s="107"/>
      <c r="R1636" s="108"/>
      <c r="T1636" s="100">
        <v>219</v>
      </c>
    </row>
    <row r="1637" spans="2:45" s="100" customFormat="1" ht="14.25" customHeight="1">
      <c r="B1637" s="118"/>
      <c r="C1637" s="118"/>
      <c r="D1637" s="118"/>
      <c r="E1637" s="118"/>
      <c r="F1637" s="118"/>
      <c r="G1637" s="118"/>
      <c r="H1637" s="118"/>
      <c r="I1637" s="118"/>
      <c r="J1637" s="118"/>
      <c r="K1637" s="118"/>
      <c r="L1637" s="118"/>
      <c r="M1637" s="118"/>
      <c r="N1637" s="118"/>
      <c r="O1637" s="118"/>
      <c r="P1637" s="168"/>
      <c r="W1637" s="100">
        <v>55</v>
      </c>
    </row>
    <row r="1638" spans="2:45" s="100" customFormat="1" ht="14.25" customHeight="1">
      <c r="B1638" s="118"/>
      <c r="C1638" s="118"/>
      <c r="D1638" s="118"/>
      <c r="E1638" s="118"/>
      <c r="F1638" s="118"/>
      <c r="G1638" s="118"/>
      <c r="H1638" s="118"/>
      <c r="I1638" s="118"/>
      <c r="J1638" s="118"/>
      <c r="K1638" s="118"/>
      <c r="L1638" s="118"/>
      <c r="M1638" s="118"/>
      <c r="N1638" s="118"/>
      <c r="O1638" s="118"/>
      <c r="P1638" s="168"/>
    </row>
    <row r="1639" spans="2:45" s="100" customFormat="1" ht="14.25" customHeight="1">
      <c r="B1639" s="118"/>
      <c r="C1639" s="118"/>
      <c r="D1639" s="118"/>
      <c r="E1639" s="118"/>
      <c r="F1639" s="118"/>
      <c r="G1639" s="118"/>
      <c r="H1639" s="118"/>
      <c r="I1639" s="118"/>
      <c r="J1639" s="118"/>
      <c r="K1639" s="118"/>
      <c r="L1639" s="118"/>
      <c r="M1639" s="118"/>
      <c r="N1639" s="118"/>
      <c r="O1639" s="118"/>
      <c r="P1639" s="168"/>
    </row>
    <row r="1640" spans="2:45" s="99" customFormat="1" ht="14.25" customHeight="1">
      <c r="B1640" s="99" t="s">
        <v>269</v>
      </c>
      <c r="H1640" s="99" t="s">
        <v>805</v>
      </c>
      <c r="I1640" s="380">
        <f>令和2年9月末住基人口!L64</f>
        <v>4252</v>
      </c>
      <c r="K1640" s="99" t="s">
        <v>270</v>
      </c>
      <c r="Q1640" s="99" t="s">
        <v>805</v>
      </c>
      <c r="R1640" s="380">
        <f>令和2年9月末住基人口!R8</f>
        <v>1882</v>
      </c>
    </row>
    <row r="1641" spans="2:45" s="100" customFormat="1" ht="14.25" customHeight="1">
      <c r="B1641" s="583" t="s">
        <v>335</v>
      </c>
      <c r="C1641" s="101"/>
      <c r="D1641" s="101"/>
      <c r="E1641" s="101"/>
      <c r="F1641" s="101"/>
      <c r="G1641" s="135"/>
      <c r="H1641" s="131"/>
      <c r="I1641" s="131"/>
      <c r="J1641" s="102"/>
      <c r="K1641" s="583" t="s">
        <v>335</v>
      </c>
      <c r="L1641" s="101"/>
      <c r="M1641" s="101"/>
      <c r="N1641" s="101"/>
      <c r="O1641" s="101"/>
      <c r="P1641" s="135"/>
      <c r="Q1641" s="131"/>
      <c r="R1641" s="131"/>
      <c r="S1641" s="103"/>
    </row>
    <row r="1642" spans="2:45" s="100" customFormat="1" ht="14.25" customHeight="1">
      <c r="B1642" s="584"/>
      <c r="C1642" s="130" t="str">
        <f>$C$4</f>
        <v>平成12年</v>
      </c>
      <c r="D1642" s="130" t="str">
        <f>$D$4</f>
        <v>平成17年</v>
      </c>
      <c r="E1642" s="130" t="str">
        <f>$E$4</f>
        <v>平成22年</v>
      </c>
      <c r="F1642" s="130" t="s">
        <v>410</v>
      </c>
      <c r="G1642" s="130" t="s">
        <v>739</v>
      </c>
      <c r="H1642" s="133" t="str">
        <f>$H$4</f>
        <v>対平成</v>
      </c>
      <c r="I1642" s="134" t="str">
        <f>$I$4</f>
        <v>27年</v>
      </c>
      <c r="J1642" s="102"/>
      <c r="K1642" s="584"/>
      <c r="L1642" s="130" t="str">
        <f>$C$4</f>
        <v>平成12年</v>
      </c>
      <c r="M1642" s="130" t="str">
        <f>$D$4</f>
        <v>平成17年</v>
      </c>
      <c r="N1642" s="130" t="str">
        <f>$E$4</f>
        <v>平成22年</v>
      </c>
      <c r="O1642" s="130" t="s">
        <v>410</v>
      </c>
      <c r="P1642" s="130" t="s">
        <v>739</v>
      </c>
      <c r="Q1642" s="133" t="str">
        <f>$H$4</f>
        <v>対平成</v>
      </c>
      <c r="R1642" s="134" t="str">
        <f>$I$4</f>
        <v>27年</v>
      </c>
      <c r="S1642" s="103"/>
    </row>
    <row r="1643" spans="2:45" s="100" customFormat="1" ht="14.25" customHeight="1">
      <c r="B1643" s="585"/>
      <c r="C1643" s="104"/>
      <c r="D1643" s="104"/>
      <c r="E1643" s="104"/>
      <c r="F1643" s="104"/>
      <c r="G1643" s="104"/>
      <c r="H1643" s="132" t="s">
        <v>88</v>
      </c>
      <c r="I1643" s="133" t="s">
        <v>398</v>
      </c>
      <c r="J1643" s="102"/>
      <c r="K1643" s="585"/>
      <c r="L1643" s="104"/>
      <c r="M1643" s="104"/>
      <c r="N1643" s="104"/>
      <c r="O1643" s="104"/>
      <c r="P1643" s="104"/>
      <c r="Q1643" s="132" t="s">
        <v>88</v>
      </c>
      <c r="R1643" s="133" t="s">
        <v>398</v>
      </c>
      <c r="S1643" s="103"/>
    </row>
    <row r="1644" spans="2:45" s="199" customFormat="1" ht="14.25" customHeight="1">
      <c r="B1644" s="200" t="s">
        <v>90</v>
      </c>
      <c r="C1644" s="198">
        <v>6507</v>
      </c>
      <c r="D1644" s="194">
        <v>5895</v>
      </c>
      <c r="E1644" s="194">
        <v>5223</v>
      </c>
      <c r="F1644" s="194">
        <v>4749</v>
      </c>
      <c r="G1644" s="194">
        <f>IF(COUNTIF(G1649:G1667,"x"),"x",IF(SUM(G1649:G1667)=0,"-",SUM(G1649:G1667)))</f>
        <v>4118</v>
      </c>
      <c r="H1644" s="193">
        <f t="shared" ref="H1644:H1647" si="1057">IF(G1644="x","x",IF(AND(G1644="-",F1644="-"),"-",IF(AND(G1644="-",F1644&gt;0),F1644*-1,IF(AND(G1644&gt;0,F1644="-"),G1644,G1644-F1644))))</f>
        <v>-631</v>
      </c>
      <c r="I1644" s="195">
        <f t="shared" ref="I1644:I1647" si="1058">IF(H1644="x","x",IF(H1644="-","-",IF(AND(F1644="-",G1644&gt;0),"皆増",IF(AND(F1644&gt;0,G1644="-"),"皆減",H1644/F1644*100))))</f>
        <v>-13.28700779111392</v>
      </c>
      <c r="J1644" s="196"/>
      <c r="K1644" s="197" t="s">
        <v>90</v>
      </c>
      <c r="L1644" s="198">
        <v>3001</v>
      </c>
      <c r="M1644" s="194">
        <v>2801</v>
      </c>
      <c r="N1644" s="194">
        <v>2485</v>
      </c>
      <c r="O1644" s="194">
        <v>2132</v>
      </c>
      <c r="P1644" s="194">
        <f>IF(COUNTIF(P1649:P1667,"x"),"x",IF(SUM(P1649:P1667)=0,"-",SUM(P1649:P1667)))</f>
        <v>1832</v>
      </c>
      <c r="Q1644" s="193">
        <f t="shared" ref="Q1644:Q1647" si="1059">IF(P1644="x","x",IF(AND(P1644="-",O1644="-"),"-",IF(AND(P1644="-",O1644&gt;0),O1644*-1,IF(AND(P1644&gt;0,O1644="-"),P1644,P1644-O1644))))</f>
        <v>-300</v>
      </c>
      <c r="R1644" s="195">
        <f t="shared" ref="R1644:R1647" si="1060">IF(Q1644="x","x",IF(Q1644="-","-",IF(AND(O1644="-",P1644&gt;0),"皆増",IF(AND(O1644&gt;0,P1644="-"),"皆減",Q1644/O1644*100))))</f>
        <v>-14.071294559099437</v>
      </c>
      <c r="S1644" s="195"/>
      <c r="W1644" s="199" t="s">
        <v>373</v>
      </c>
      <c r="X1644" s="199">
        <v>7928</v>
      </c>
      <c r="Y1644" s="199">
        <v>7133</v>
      </c>
      <c r="Z1644" s="199">
        <v>6507</v>
      </c>
      <c r="AA1644" s="199">
        <v>5895</v>
      </c>
      <c r="AC1644" s="199" t="s">
        <v>373</v>
      </c>
      <c r="AD1644" s="199">
        <v>2952</v>
      </c>
      <c r="AE1644" s="199">
        <v>3170</v>
      </c>
      <c r="AF1644" s="199">
        <v>3001</v>
      </c>
      <c r="AG1644" s="199">
        <v>2801</v>
      </c>
      <c r="AJ1644" s="199" t="str">
        <f>IF(C1644=X1644,"○","●")</f>
        <v>●</v>
      </c>
      <c r="AK1644" s="199" t="str">
        <f t="shared" ref="AK1644:AK1666" si="1061">IF(D1644=Y1644,"○","●")</f>
        <v>●</v>
      </c>
      <c r="AL1644" s="199" t="str">
        <f t="shared" ref="AL1644:AL1645" si="1062">IF(E1644=Z1644,"○","●")</f>
        <v>●</v>
      </c>
      <c r="AM1644" s="199" t="str">
        <f t="shared" ref="AM1644:AM1666" si="1063">IF(F1644=AA1644,"○","●")</f>
        <v>●</v>
      </c>
      <c r="AP1644" s="199" t="str">
        <f>IF(L1644=AD1644,"○","●")</f>
        <v>●</v>
      </c>
      <c r="AQ1644" s="199" t="str">
        <f t="shared" ref="AQ1644:AQ1666" si="1064">IF(M1644=AE1644,"○","●")</f>
        <v>●</v>
      </c>
      <c r="AR1644" s="199" t="str">
        <f t="shared" ref="AR1644:AR1666" si="1065">IF(N1644=AF1644,"○","●")</f>
        <v>●</v>
      </c>
      <c r="AS1644" s="199" t="str">
        <f t="shared" ref="AS1644" si="1066">IF(O1644=AG1644,"○","●")</f>
        <v>●</v>
      </c>
    </row>
    <row r="1645" spans="2:45" s="100" customFormat="1" ht="14.25" customHeight="1">
      <c r="B1645" s="105" t="s">
        <v>91</v>
      </c>
      <c r="C1645" s="106">
        <v>669</v>
      </c>
      <c r="D1645" s="107">
        <v>573</v>
      </c>
      <c r="E1645" s="107">
        <v>472</v>
      </c>
      <c r="F1645" s="107">
        <v>404</v>
      </c>
      <c r="G1645" s="107">
        <f>IF(COUNTIF(G1649:G1651,"x"),"x",IF(SUM(G1649:G1651)=0,"-",SUM(G1649:G1651)))</f>
        <v>338</v>
      </c>
      <c r="H1645" s="107">
        <f t="shared" si="1057"/>
        <v>-66</v>
      </c>
      <c r="I1645" s="108">
        <f t="shared" si="1058"/>
        <v>-16.336633663366339</v>
      </c>
      <c r="J1645" s="102"/>
      <c r="K1645" s="109" t="s">
        <v>91</v>
      </c>
      <c r="L1645" s="106">
        <v>329</v>
      </c>
      <c r="M1645" s="107">
        <v>299</v>
      </c>
      <c r="N1645" s="107">
        <v>210</v>
      </c>
      <c r="O1645" s="107">
        <v>143</v>
      </c>
      <c r="P1645" s="107">
        <f>IF(COUNTIF(P1649:P1651,"x"),"x",IF(SUM(P1649:P1651)=0,"-",SUM(P1649:P1651)))</f>
        <v>89</v>
      </c>
      <c r="Q1645" s="107">
        <f t="shared" si="1059"/>
        <v>-54</v>
      </c>
      <c r="R1645" s="108">
        <f t="shared" si="1060"/>
        <v>-37.76223776223776</v>
      </c>
      <c r="S1645" s="108"/>
      <c r="W1645" s="100" t="s">
        <v>374</v>
      </c>
      <c r="X1645" s="100">
        <v>1132</v>
      </c>
      <c r="Y1645" s="100">
        <v>819</v>
      </c>
      <c r="Z1645" s="100">
        <v>669</v>
      </c>
      <c r="AA1645" s="100">
        <v>573</v>
      </c>
      <c r="AC1645" s="100" t="s">
        <v>374</v>
      </c>
      <c r="AD1645" s="100">
        <v>423</v>
      </c>
      <c r="AE1645" s="100">
        <v>386</v>
      </c>
      <c r="AF1645" s="100">
        <v>329</v>
      </c>
      <c r="AG1645" s="100">
        <v>299</v>
      </c>
      <c r="AJ1645" s="100" t="str">
        <f t="shared" ref="AJ1645:AJ1666" si="1067">IF(C1645=X1645,"○","●")</f>
        <v>●</v>
      </c>
      <c r="AK1645" s="100" t="str">
        <f t="shared" si="1061"/>
        <v>●</v>
      </c>
      <c r="AL1645" s="100" t="str">
        <f t="shared" si="1062"/>
        <v>●</v>
      </c>
      <c r="AM1645" s="100" t="str">
        <f t="shared" si="1063"/>
        <v>●</v>
      </c>
      <c r="AP1645" s="100" t="str">
        <f t="shared" ref="AP1645:AP1666" si="1068">IF(L1645=AD1645,"○","●")</f>
        <v>●</v>
      </c>
      <c r="AQ1645" s="100" t="str">
        <f t="shared" si="1064"/>
        <v>●</v>
      </c>
      <c r="AR1645" s="100" t="str">
        <f t="shared" si="1065"/>
        <v>●</v>
      </c>
      <c r="AS1645" s="100" t="str">
        <f>IF(O1645=AG1645,"○","●")</f>
        <v>●</v>
      </c>
    </row>
    <row r="1646" spans="2:45" s="100" customFormat="1" ht="14.25" customHeight="1">
      <c r="B1646" s="105" t="s">
        <v>92</v>
      </c>
      <c r="C1646" s="106">
        <v>4116</v>
      </c>
      <c r="D1646" s="107">
        <v>3515</v>
      </c>
      <c r="E1646" s="107">
        <v>2896</v>
      </c>
      <c r="F1646" s="107">
        <v>2341</v>
      </c>
      <c r="G1646" s="296">
        <f>IF(COUNTIF(G1652:G1661,"x"),"x",IF(SUM(G1652:G1661)=0,"-",SUM(G1652:G1661)))</f>
        <v>1931</v>
      </c>
      <c r="H1646" s="107">
        <f t="shared" si="1057"/>
        <v>-410</v>
      </c>
      <c r="I1646" s="108">
        <f t="shared" si="1058"/>
        <v>-17.513882956001709</v>
      </c>
      <c r="J1646" s="102"/>
      <c r="K1646" s="109" t="s">
        <v>92</v>
      </c>
      <c r="L1646" s="106">
        <v>2045</v>
      </c>
      <c r="M1646" s="107">
        <v>1741</v>
      </c>
      <c r="N1646" s="107">
        <v>1435</v>
      </c>
      <c r="O1646" s="107">
        <v>1129</v>
      </c>
      <c r="P1646" s="296">
        <f>IF(COUNTIF(P1652:P1661,"x"),"x",IF(SUM(P1652:P1661)=0,"-",SUM(P1652:P1661)))</f>
        <v>884</v>
      </c>
      <c r="Q1646" s="107">
        <f t="shared" si="1059"/>
        <v>-245</v>
      </c>
      <c r="R1646" s="108">
        <f t="shared" si="1060"/>
        <v>-21.70062001771479</v>
      </c>
      <c r="S1646" s="108"/>
      <c r="W1646" s="100" t="s">
        <v>375</v>
      </c>
      <c r="X1646" s="100">
        <v>5517</v>
      </c>
      <c r="Y1646" s="100">
        <v>4821</v>
      </c>
      <c r="Z1646" s="100">
        <v>4116</v>
      </c>
      <c r="AA1646" s="100">
        <v>3515</v>
      </c>
      <c r="AC1646" s="100" t="s">
        <v>375</v>
      </c>
      <c r="AD1646" s="100">
        <v>2149</v>
      </c>
      <c r="AE1646" s="100">
        <v>2290</v>
      </c>
      <c r="AF1646" s="100">
        <v>2045</v>
      </c>
      <c r="AG1646" s="100">
        <v>1741</v>
      </c>
      <c r="AJ1646" s="100" t="str">
        <f t="shared" si="1067"/>
        <v>●</v>
      </c>
      <c r="AK1646" s="100" t="str">
        <f t="shared" si="1061"/>
        <v>●</v>
      </c>
      <c r="AL1646" s="100" t="str">
        <f>IF(E1646=Z1646,"○","●")</f>
        <v>●</v>
      </c>
      <c r="AM1646" s="100" t="str">
        <f t="shared" si="1063"/>
        <v>●</v>
      </c>
      <c r="AP1646" s="100" t="str">
        <f t="shared" si="1068"/>
        <v>●</v>
      </c>
      <c r="AQ1646" s="100" t="str">
        <f t="shared" si="1064"/>
        <v>●</v>
      </c>
      <c r="AR1646" s="100" t="str">
        <f t="shared" si="1065"/>
        <v>●</v>
      </c>
      <c r="AS1646" s="100" t="str">
        <f t="shared" ref="AS1646:AS1666" si="1069">IF(O1646=AG1646,"○","●")</f>
        <v>●</v>
      </c>
    </row>
    <row r="1647" spans="2:45" s="100" customFormat="1" ht="14.25" customHeight="1">
      <c r="B1647" s="105" t="s">
        <v>93</v>
      </c>
      <c r="C1647" s="106">
        <v>1722</v>
      </c>
      <c r="D1647" s="107">
        <v>1807</v>
      </c>
      <c r="E1647" s="107">
        <v>1855</v>
      </c>
      <c r="F1647" s="107">
        <v>2002</v>
      </c>
      <c r="G1647" s="107">
        <f>IF(COUNTIF(G1662:G1666,"x"),"x",IF(SUM(G1662,G1666)=0,"-",SUM(G1662:G1666)))</f>
        <v>1798</v>
      </c>
      <c r="H1647" s="107">
        <f t="shared" si="1057"/>
        <v>-204</v>
      </c>
      <c r="I1647" s="108">
        <f t="shared" si="1058"/>
        <v>-10.18981018981019</v>
      </c>
      <c r="J1647" s="102"/>
      <c r="K1647" s="109" t="s">
        <v>93</v>
      </c>
      <c r="L1647" s="106">
        <v>627</v>
      </c>
      <c r="M1647" s="107">
        <v>761</v>
      </c>
      <c r="N1647" s="107">
        <v>840</v>
      </c>
      <c r="O1647" s="107">
        <v>860</v>
      </c>
      <c r="P1647" s="107">
        <f>IF(COUNTIF(P1662:P1666,"x"),"x",IF(SUM(P1662,P1666)=0,"-",SUM(P1662:P1666)))</f>
        <v>852</v>
      </c>
      <c r="Q1647" s="107">
        <f t="shared" si="1059"/>
        <v>-8</v>
      </c>
      <c r="R1647" s="108">
        <f t="shared" si="1060"/>
        <v>-0.93023255813953487</v>
      </c>
      <c r="S1647" s="108"/>
      <c r="W1647" s="100" t="s">
        <v>376</v>
      </c>
      <c r="X1647" s="100">
        <v>1279</v>
      </c>
      <c r="Y1647" s="100">
        <v>1493</v>
      </c>
      <c r="Z1647" s="100">
        <v>1722</v>
      </c>
      <c r="AA1647" s="100">
        <v>1807</v>
      </c>
      <c r="AC1647" s="100" t="s">
        <v>376</v>
      </c>
      <c r="AD1647" s="100">
        <v>380</v>
      </c>
      <c r="AE1647" s="100">
        <v>494</v>
      </c>
      <c r="AF1647" s="100">
        <v>627</v>
      </c>
      <c r="AG1647" s="100">
        <v>761</v>
      </c>
      <c r="AJ1647" s="100" t="str">
        <f t="shared" si="1067"/>
        <v>●</v>
      </c>
      <c r="AK1647" s="100" t="str">
        <f t="shared" si="1061"/>
        <v>●</v>
      </c>
      <c r="AL1647" s="100" t="str">
        <f t="shared" ref="AL1647:AL1656" si="1070">IF(E1647=Z1647,"○","●")</f>
        <v>●</v>
      </c>
      <c r="AM1647" s="100" t="str">
        <f t="shared" si="1063"/>
        <v>●</v>
      </c>
      <c r="AP1647" s="100" t="str">
        <f t="shared" si="1068"/>
        <v>●</v>
      </c>
      <c r="AQ1647" s="100" t="str">
        <f t="shared" si="1064"/>
        <v>●</v>
      </c>
      <c r="AR1647" s="100" t="str">
        <f t="shared" si="1065"/>
        <v>●</v>
      </c>
      <c r="AS1647" s="100" t="str">
        <f t="shared" si="1069"/>
        <v>●</v>
      </c>
    </row>
    <row r="1648" spans="2:45" s="100" customFormat="1" ht="14.25" customHeight="1">
      <c r="B1648" s="102"/>
      <c r="C1648" s="106"/>
      <c r="D1648" s="112"/>
      <c r="E1648" s="112"/>
      <c r="F1648" s="112"/>
      <c r="G1648" s="112"/>
      <c r="H1648" s="112"/>
      <c r="I1648" s="113"/>
      <c r="J1648" s="102"/>
      <c r="K1648" s="114"/>
      <c r="L1648" s="106"/>
      <c r="M1648" s="112"/>
      <c r="N1648" s="112"/>
      <c r="O1648" s="112"/>
      <c r="P1648" s="112"/>
      <c r="Q1648" s="112"/>
      <c r="R1648" s="113"/>
      <c r="S1648" s="113"/>
      <c r="AJ1648" s="100" t="str">
        <f t="shared" si="1067"/>
        <v>○</v>
      </c>
      <c r="AK1648" s="100" t="str">
        <f t="shared" si="1061"/>
        <v>○</v>
      </c>
      <c r="AL1648" s="100" t="str">
        <f t="shared" si="1070"/>
        <v>○</v>
      </c>
      <c r="AM1648" s="100" t="str">
        <f t="shared" si="1063"/>
        <v>○</v>
      </c>
      <c r="AP1648" s="100" t="str">
        <f t="shared" si="1068"/>
        <v>○</v>
      </c>
      <c r="AQ1648" s="100" t="str">
        <f t="shared" si="1064"/>
        <v>○</v>
      </c>
      <c r="AR1648" s="100" t="str">
        <f t="shared" si="1065"/>
        <v>○</v>
      </c>
      <c r="AS1648" s="100" t="str">
        <f t="shared" si="1069"/>
        <v>○</v>
      </c>
    </row>
    <row r="1649" spans="2:45" s="100" customFormat="1" ht="14.25" customHeight="1">
      <c r="B1649" s="102" t="s">
        <v>94</v>
      </c>
      <c r="C1649" s="106">
        <v>194</v>
      </c>
      <c r="D1649" s="107">
        <v>201</v>
      </c>
      <c r="E1649" s="107">
        <v>155</v>
      </c>
      <c r="F1649" s="107">
        <v>116</v>
      </c>
      <c r="G1649" s="107">
        <f t="shared" ref="G1649:G1667" si="1071">IF(COUNTIF(G1679:G1709,"x"),"x",IF(SUM(G1679,G1709)=0,"-",SUM(G1679,G1709)))</f>
        <v>88</v>
      </c>
      <c r="H1649" s="107">
        <f>IF(G1649="x","x",IF(AND(G1649="-",F1649="-"),"-",IF(AND(G1649="-",F1649&gt;0),F1649*-1,IF(AND(G1649&gt;0,F1649="-"),G1649,G1649-F1649))))</f>
        <v>-28</v>
      </c>
      <c r="I1649" s="108">
        <f>IF(H1649="x","x",IF(H1649="-","-",IF(AND(F1649="-",G1649&gt;0),"皆増",IF(AND(F1649&gt;0,G1649="-"),"皆減",H1649/F1649*100))))</f>
        <v>-24.137931034482758</v>
      </c>
      <c r="J1649" s="102"/>
      <c r="K1649" s="114" t="s">
        <v>94</v>
      </c>
      <c r="L1649" s="106">
        <v>106</v>
      </c>
      <c r="M1649" s="107">
        <v>70</v>
      </c>
      <c r="N1649" s="107">
        <v>40</v>
      </c>
      <c r="O1649" s="107">
        <v>31</v>
      </c>
      <c r="P1649" s="107">
        <f t="shared" ref="P1649:P1667" si="1072">IF(COUNTIF(P1679:P1709,"x"),"x",IF(SUM(P1679,P1709)=0,"-",SUM(P1679,P1709)))</f>
        <v>20</v>
      </c>
      <c r="Q1649" s="107">
        <f>IF(P1649="x","x",IF(AND(P1649="-",O1649="-"),"-",IF(AND(P1649="-",O1649&gt;0),O1649*-1,IF(AND(P1649&gt;0,O1649="-"),P1649,P1649-O1649))))</f>
        <v>-11</v>
      </c>
      <c r="R1649" s="108">
        <f>IF(Q1649="x","x",IF(Q1649="-","-",IF(AND(O1649="-",P1649&gt;0),"皆増",IF(AND(O1649&gt;0,P1649="-"),"皆減",Q1649/O1649*100))))</f>
        <v>-35.483870967741936</v>
      </c>
      <c r="S1649" s="108"/>
      <c r="W1649" s="100" t="s">
        <v>377</v>
      </c>
      <c r="X1649" s="100">
        <v>274</v>
      </c>
      <c r="Y1649" s="100">
        <v>209</v>
      </c>
      <c r="Z1649" s="100">
        <v>194</v>
      </c>
      <c r="AA1649" s="100">
        <v>201</v>
      </c>
      <c r="AC1649" s="100" t="s">
        <v>377</v>
      </c>
      <c r="AD1649" s="100">
        <v>66</v>
      </c>
      <c r="AE1649" s="100">
        <v>118</v>
      </c>
      <c r="AF1649" s="100">
        <v>106</v>
      </c>
      <c r="AG1649" s="100">
        <v>70</v>
      </c>
      <c r="AJ1649" s="100" t="str">
        <f t="shared" si="1067"/>
        <v>●</v>
      </c>
      <c r="AK1649" s="100" t="str">
        <f t="shared" si="1061"/>
        <v>●</v>
      </c>
      <c r="AL1649" s="100" t="str">
        <f t="shared" si="1070"/>
        <v>●</v>
      </c>
      <c r="AM1649" s="100" t="str">
        <f t="shared" si="1063"/>
        <v>●</v>
      </c>
      <c r="AP1649" s="100" t="str">
        <f t="shared" si="1068"/>
        <v>●</v>
      </c>
      <c r="AQ1649" s="100" t="str">
        <f t="shared" si="1064"/>
        <v>●</v>
      </c>
      <c r="AR1649" s="100" t="str">
        <f t="shared" si="1065"/>
        <v>●</v>
      </c>
      <c r="AS1649" s="100" t="str">
        <f t="shared" si="1069"/>
        <v>●</v>
      </c>
    </row>
    <row r="1650" spans="2:45" s="100" customFormat="1" ht="14.25" customHeight="1">
      <c r="B1650" s="102" t="s">
        <v>123</v>
      </c>
      <c r="C1650" s="106">
        <v>225</v>
      </c>
      <c r="D1650" s="107">
        <v>166</v>
      </c>
      <c r="E1650" s="107">
        <v>161</v>
      </c>
      <c r="F1650" s="107">
        <v>141</v>
      </c>
      <c r="G1650" s="107">
        <f t="shared" si="1071"/>
        <v>116</v>
      </c>
      <c r="H1650" s="107">
        <f t="shared" ref="H1650:H1666" si="1073">IF(G1650="x","x",IF(AND(G1650="-",F1650="-"),"-",IF(AND(G1650="-",F1650&gt;0),F1650*-1,IF(AND(G1650&gt;0,F1650="-"),G1650,G1650-F1650))))</f>
        <v>-25</v>
      </c>
      <c r="I1650" s="108">
        <f t="shared" ref="I1650:I1666" si="1074">IF(H1650="x","x",IF(H1650="-","-",IF(AND(F1650="-",G1650&gt;0),"皆増",IF(AND(F1650&gt;0,G1650="-"),"皆減",H1650/F1650*100))))</f>
        <v>-17.730496453900709</v>
      </c>
      <c r="J1650" s="102"/>
      <c r="K1650" s="114" t="s">
        <v>123</v>
      </c>
      <c r="L1650" s="106">
        <v>118</v>
      </c>
      <c r="M1650" s="107">
        <v>110</v>
      </c>
      <c r="N1650" s="107">
        <v>62</v>
      </c>
      <c r="O1650" s="107">
        <v>45</v>
      </c>
      <c r="P1650" s="107">
        <f t="shared" si="1072"/>
        <v>30</v>
      </c>
      <c r="Q1650" s="107">
        <f t="shared" ref="Q1650:Q1666" si="1075">IF(P1650="x","x",IF(AND(P1650="-",O1650="-"),"-",IF(AND(P1650="-",O1650&gt;0),O1650*-1,IF(AND(P1650&gt;0,O1650="-"),P1650,P1650-O1650))))</f>
        <v>-15</v>
      </c>
      <c r="R1650" s="108">
        <f t="shared" ref="R1650:R1666" si="1076">IF(Q1650="x","x",IF(Q1650="-","-",IF(AND(O1650="-",P1650&gt;0),"皆増",IF(AND(O1650&gt;0,P1650="-"),"皆減",Q1650/O1650*100))))</f>
        <v>-33.333333333333329</v>
      </c>
      <c r="S1650" s="108"/>
      <c r="W1650" s="100" t="s">
        <v>356</v>
      </c>
      <c r="X1650" s="100">
        <v>369</v>
      </c>
      <c r="Y1650" s="100">
        <v>269</v>
      </c>
      <c r="Z1650" s="100">
        <v>225</v>
      </c>
      <c r="AA1650" s="100">
        <v>166</v>
      </c>
      <c r="AC1650" s="100" t="s">
        <v>356</v>
      </c>
      <c r="AD1650" s="100">
        <v>132</v>
      </c>
      <c r="AE1650" s="100">
        <v>99</v>
      </c>
      <c r="AF1650" s="100">
        <v>118</v>
      </c>
      <c r="AG1650" s="100">
        <v>110</v>
      </c>
      <c r="AJ1650" s="100" t="str">
        <f t="shared" si="1067"/>
        <v>●</v>
      </c>
      <c r="AK1650" s="100" t="str">
        <f t="shared" si="1061"/>
        <v>●</v>
      </c>
      <c r="AL1650" s="100" t="str">
        <f t="shared" si="1070"/>
        <v>●</v>
      </c>
      <c r="AM1650" s="100" t="str">
        <f t="shared" si="1063"/>
        <v>●</v>
      </c>
      <c r="AP1650" s="100" t="str">
        <f t="shared" si="1068"/>
        <v>●</v>
      </c>
      <c r="AQ1650" s="100" t="str">
        <f t="shared" si="1064"/>
        <v>●</v>
      </c>
      <c r="AR1650" s="100" t="str">
        <f t="shared" si="1065"/>
        <v>●</v>
      </c>
      <c r="AS1650" s="100" t="str">
        <f t="shared" si="1069"/>
        <v>●</v>
      </c>
    </row>
    <row r="1651" spans="2:45" s="100" customFormat="1" ht="14.25" customHeight="1">
      <c r="B1651" s="102" t="s">
        <v>124</v>
      </c>
      <c r="C1651" s="106">
        <v>250</v>
      </c>
      <c r="D1651" s="107">
        <v>206</v>
      </c>
      <c r="E1651" s="107">
        <v>156</v>
      </c>
      <c r="F1651" s="107">
        <v>147</v>
      </c>
      <c r="G1651" s="107">
        <f t="shared" si="1071"/>
        <v>134</v>
      </c>
      <c r="H1651" s="107">
        <f t="shared" si="1073"/>
        <v>-13</v>
      </c>
      <c r="I1651" s="108">
        <f t="shared" si="1074"/>
        <v>-8.8435374149659864</v>
      </c>
      <c r="J1651" s="102"/>
      <c r="K1651" s="114" t="s">
        <v>124</v>
      </c>
      <c r="L1651" s="106">
        <v>105</v>
      </c>
      <c r="M1651" s="107">
        <v>119</v>
      </c>
      <c r="N1651" s="107">
        <v>108</v>
      </c>
      <c r="O1651" s="107">
        <v>67</v>
      </c>
      <c r="P1651" s="107">
        <f t="shared" si="1072"/>
        <v>39</v>
      </c>
      <c r="Q1651" s="107">
        <f t="shared" si="1075"/>
        <v>-28</v>
      </c>
      <c r="R1651" s="108">
        <f t="shared" si="1076"/>
        <v>-41.791044776119399</v>
      </c>
      <c r="S1651" s="108"/>
      <c r="W1651" s="100" t="s">
        <v>357</v>
      </c>
      <c r="X1651" s="100">
        <v>489</v>
      </c>
      <c r="Y1651" s="100">
        <v>341</v>
      </c>
      <c r="Z1651" s="100">
        <v>250</v>
      </c>
      <c r="AA1651" s="100">
        <v>206</v>
      </c>
      <c r="AC1651" s="100" t="s">
        <v>357</v>
      </c>
      <c r="AD1651" s="100">
        <v>225</v>
      </c>
      <c r="AE1651" s="100">
        <v>169</v>
      </c>
      <c r="AF1651" s="100">
        <v>105</v>
      </c>
      <c r="AG1651" s="100">
        <v>119</v>
      </c>
      <c r="AJ1651" s="100" t="str">
        <f t="shared" si="1067"/>
        <v>●</v>
      </c>
      <c r="AK1651" s="100" t="str">
        <f t="shared" si="1061"/>
        <v>●</v>
      </c>
      <c r="AL1651" s="100" t="str">
        <f t="shared" si="1070"/>
        <v>●</v>
      </c>
      <c r="AM1651" s="100" t="str">
        <f t="shared" si="1063"/>
        <v>●</v>
      </c>
      <c r="AP1651" s="100" t="str">
        <f t="shared" si="1068"/>
        <v>●</v>
      </c>
      <c r="AQ1651" s="100" t="str">
        <f t="shared" si="1064"/>
        <v>●</v>
      </c>
      <c r="AR1651" s="100" t="str">
        <f t="shared" si="1065"/>
        <v>●</v>
      </c>
      <c r="AS1651" s="100" t="str">
        <f t="shared" si="1069"/>
        <v>●</v>
      </c>
    </row>
    <row r="1652" spans="2:45" s="100" customFormat="1" ht="14.25" customHeight="1">
      <c r="B1652" s="102" t="s">
        <v>125</v>
      </c>
      <c r="C1652" s="106">
        <v>294</v>
      </c>
      <c r="D1652" s="107">
        <v>236</v>
      </c>
      <c r="E1652" s="107">
        <v>186</v>
      </c>
      <c r="F1652" s="107">
        <v>139</v>
      </c>
      <c r="G1652" s="107">
        <f t="shared" si="1071"/>
        <v>127</v>
      </c>
      <c r="H1652" s="107">
        <f t="shared" si="1073"/>
        <v>-12</v>
      </c>
      <c r="I1652" s="108">
        <f t="shared" si="1074"/>
        <v>-8.6330935251798557</v>
      </c>
      <c r="J1652" s="102"/>
      <c r="K1652" s="114" t="s">
        <v>125</v>
      </c>
      <c r="L1652" s="106">
        <v>176</v>
      </c>
      <c r="M1652" s="107">
        <v>101</v>
      </c>
      <c r="N1652" s="107">
        <v>107</v>
      </c>
      <c r="O1652" s="107">
        <v>104</v>
      </c>
      <c r="P1652" s="107">
        <f t="shared" si="1072"/>
        <v>56</v>
      </c>
      <c r="Q1652" s="107">
        <f t="shared" si="1075"/>
        <v>-48</v>
      </c>
      <c r="R1652" s="108">
        <f t="shared" si="1076"/>
        <v>-46.153846153846153</v>
      </c>
      <c r="S1652" s="108"/>
      <c r="W1652" s="100" t="s">
        <v>358</v>
      </c>
      <c r="X1652" s="100">
        <v>630</v>
      </c>
      <c r="Y1652" s="100">
        <v>504</v>
      </c>
      <c r="Z1652" s="100">
        <v>294</v>
      </c>
      <c r="AA1652" s="100">
        <v>236</v>
      </c>
      <c r="AC1652" s="100" t="s">
        <v>358</v>
      </c>
      <c r="AD1652" s="100">
        <v>244</v>
      </c>
      <c r="AE1652" s="100">
        <v>234</v>
      </c>
      <c r="AF1652" s="100">
        <v>176</v>
      </c>
      <c r="AG1652" s="100">
        <v>101</v>
      </c>
      <c r="AJ1652" s="100" t="str">
        <f t="shared" si="1067"/>
        <v>●</v>
      </c>
      <c r="AK1652" s="100" t="str">
        <f t="shared" si="1061"/>
        <v>●</v>
      </c>
      <c r="AL1652" s="100" t="str">
        <f t="shared" si="1070"/>
        <v>●</v>
      </c>
      <c r="AM1652" s="100" t="str">
        <f t="shared" si="1063"/>
        <v>●</v>
      </c>
      <c r="AP1652" s="100" t="str">
        <f t="shared" si="1068"/>
        <v>●</v>
      </c>
      <c r="AQ1652" s="100" t="str">
        <f t="shared" si="1064"/>
        <v>●</v>
      </c>
      <c r="AR1652" s="100" t="str">
        <f t="shared" si="1065"/>
        <v>●</v>
      </c>
      <c r="AS1652" s="100" t="str">
        <f t="shared" si="1069"/>
        <v>●</v>
      </c>
    </row>
    <row r="1653" spans="2:45" s="100" customFormat="1" ht="14.25" customHeight="1">
      <c r="B1653" s="102" t="s">
        <v>126</v>
      </c>
      <c r="C1653" s="106">
        <v>319</v>
      </c>
      <c r="D1653" s="107">
        <v>227</v>
      </c>
      <c r="E1653" s="107">
        <v>151</v>
      </c>
      <c r="F1653" s="107">
        <v>140</v>
      </c>
      <c r="G1653" s="107">
        <f t="shared" si="1071"/>
        <v>112</v>
      </c>
      <c r="H1653" s="107">
        <f t="shared" si="1073"/>
        <v>-28</v>
      </c>
      <c r="I1653" s="108">
        <f t="shared" si="1074"/>
        <v>-20</v>
      </c>
      <c r="J1653" s="102"/>
      <c r="K1653" s="114" t="s">
        <v>126</v>
      </c>
      <c r="L1653" s="106">
        <v>162</v>
      </c>
      <c r="M1653" s="107">
        <v>119</v>
      </c>
      <c r="N1653" s="107">
        <v>65</v>
      </c>
      <c r="O1653" s="107">
        <v>81</v>
      </c>
      <c r="P1653" s="107">
        <f t="shared" si="1072"/>
        <v>69</v>
      </c>
      <c r="Q1653" s="107">
        <f t="shared" si="1075"/>
        <v>-12</v>
      </c>
      <c r="R1653" s="108">
        <f t="shared" si="1076"/>
        <v>-14.814814814814813</v>
      </c>
      <c r="S1653" s="108"/>
      <c r="W1653" s="100" t="s">
        <v>359</v>
      </c>
      <c r="X1653" s="100">
        <v>519</v>
      </c>
      <c r="Y1653" s="100">
        <v>457</v>
      </c>
      <c r="Z1653" s="100">
        <v>319</v>
      </c>
      <c r="AA1653" s="100">
        <v>227</v>
      </c>
      <c r="AC1653" s="100" t="s">
        <v>359</v>
      </c>
      <c r="AD1653" s="100">
        <v>184</v>
      </c>
      <c r="AE1653" s="100">
        <v>199</v>
      </c>
      <c r="AF1653" s="100">
        <v>162</v>
      </c>
      <c r="AG1653" s="100">
        <v>119</v>
      </c>
      <c r="AJ1653" s="100" t="str">
        <f t="shared" si="1067"/>
        <v>●</v>
      </c>
      <c r="AK1653" s="100" t="str">
        <f t="shared" si="1061"/>
        <v>●</v>
      </c>
      <c r="AL1653" s="100" t="str">
        <f t="shared" si="1070"/>
        <v>●</v>
      </c>
      <c r="AM1653" s="100" t="str">
        <f t="shared" si="1063"/>
        <v>●</v>
      </c>
      <c r="AP1653" s="100" t="str">
        <f t="shared" si="1068"/>
        <v>●</v>
      </c>
      <c r="AQ1653" s="100" t="str">
        <f t="shared" si="1064"/>
        <v>●</v>
      </c>
      <c r="AR1653" s="100" t="str">
        <f t="shared" si="1065"/>
        <v>●</v>
      </c>
      <c r="AS1653" s="100" t="str">
        <f t="shared" si="1069"/>
        <v>●</v>
      </c>
    </row>
    <row r="1654" spans="2:45" s="100" customFormat="1" ht="14.25" customHeight="1">
      <c r="B1654" s="102" t="s">
        <v>127</v>
      </c>
      <c r="C1654" s="106">
        <v>448</v>
      </c>
      <c r="D1654" s="107">
        <v>294</v>
      </c>
      <c r="E1654" s="107">
        <v>202</v>
      </c>
      <c r="F1654" s="107">
        <v>149</v>
      </c>
      <c r="G1654" s="107">
        <f t="shared" si="1071"/>
        <v>107</v>
      </c>
      <c r="H1654" s="107">
        <f t="shared" si="1073"/>
        <v>-42</v>
      </c>
      <c r="I1654" s="108">
        <f t="shared" si="1074"/>
        <v>-28.187919463087248</v>
      </c>
      <c r="J1654" s="102"/>
      <c r="K1654" s="114" t="s">
        <v>127</v>
      </c>
      <c r="L1654" s="106">
        <v>167</v>
      </c>
      <c r="M1654" s="107">
        <v>134</v>
      </c>
      <c r="N1654" s="107">
        <v>79</v>
      </c>
      <c r="O1654" s="107">
        <v>38</v>
      </c>
      <c r="P1654" s="107">
        <f t="shared" si="1072"/>
        <v>52</v>
      </c>
      <c r="Q1654" s="107">
        <f t="shared" si="1075"/>
        <v>14</v>
      </c>
      <c r="R1654" s="108">
        <f t="shared" si="1076"/>
        <v>36.84210526315789</v>
      </c>
      <c r="S1654" s="108"/>
      <c r="W1654" s="100" t="s">
        <v>360</v>
      </c>
      <c r="X1654" s="100">
        <v>399</v>
      </c>
      <c r="Y1654" s="100">
        <v>401</v>
      </c>
      <c r="Z1654" s="100">
        <v>448</v>
      </c>
      <c r="AA1654" s="100">
        <v>294</v>
      </c>
      <c r="AC1654" s="100" t="s">
        <v>360</v>
      </c>
      <c r="AD1654" s="100">
        <v>138</v>
      </c>
      <c r="AE1654" s="100">
        <v>189</v>
      </c>
      <c r="AF1654" s="100">
        <v>167</v>
      </c>
      <c r="AG1654" s="100">
        <v>134</v>
      </c>
      <c r="AJ1654" s="100" t="str">
        <f t="shared" si="1067"/>
        <v>●</v>
      </c>
      <c r="AK1654" s="100" t="str">
        <f t="shared" si="1061"/>
        <v>●</v>
      </c>
      <c r="AL1654" s="100" t="str">
        <f t="shared" si="1070"/>
        <v>●</v>
      </c>
      <c r="AM1654" s="100" t="str">
        <f t="shared" si="1063"/>
        <v>●</v>
      </c>
      <c r="AP1654" s="100" t="str">
        <f t="shared" si="1068"/>
        <v>●</v>
      </c>
      <c r="AQ1654" s="100" t="str">
        <f t="shared" si="1064"/>
        <v>●</v>
      </c>
      <c r="AR1654" s="100" t="str">
        <f t="shared" si="1065"/>
        <v>●</v>
      </c>
      <c r="AS1654" s="100" t="str">
        <f t="shared" si="1069"/>
        <v>●</v>
      </c>
    </row>
    <row r="1655" spans="2:45" s="100" customFormat="1" ht="14.25" customHeight="1">
      <c r="B1655" s="102" t="s">
        <v>128</v>
      </c>
      <c r="C1655" s="106">
        <v>356</v>
      </c>
      <c r="D1655" s="107">
        <v>388</v>
      </c>
      <c r="E1655" s="107">
        <v>273</v>
      </c>
      <c r="F1655" s="107">
        <v>178</v>
      </c>
      <c r="G1655" s="107">
        <f t="shared" si="1071"/>
        <v>131</v>
      </c>
      <c r="H1655" s="107">
        <f t="shared" si="1073"/>
        <v>-47</v>
      </c>
      <c r="I1655" s="108">
        <f t="shared" si="1074"/>
        <v>-26.40449438202247</v>
      </c>
      <c r="J1655" s="102"/>
      <c r="K1655" s="114" t="s">
        <v>128</v>
      </c>
      <c r="L1655" s="106">
        <v>172</v>
      </c>
      <c r="M1655" s="107">
        <v>129</v>
      </c>
      <c r="N1655" s="107">
        <v>117</v>
      </c>
      <c r="O1655" s="107">
        <v>51</v>
      </c>
      <c r="P1655" s="107">
        <f t="shared" si="1072"/>
        <v>38</v>
      </c>
      <c r="Q1655" s="107">
        <f t="shared" si="1075"/>
        <v>-13</v>
      </c>
      <c r="R1655" s="108">
        <f t="shared" si="1076"/>
        <v>-25.490196078431371</v>
      </c>
      <c r="S1655" s="108"/>
      <c r="W1655" s="100" t="s">
        <v>361</v>
      </c>
      <c r="X1655" s="100">
        <v>356</v>
      </c>
      <c r="Y1655" s="100">
        <v>325</v>
      </c>
      <c r="Z1655" s="100">
        <v>356</v>
      </c>
      <c r="AA1655" s="100">
        <v>388</v>
      </c>
      <c r="AC1655" s="100" t="s">
        <v>361</v>
      </c>
      <c r="AD1655" s="100">
        <v>119</v>
      </c>
      <c r="AE1655" s="100">
        <v>159</v>
      </c>
      <c r="AF1655" s="100">
        <v>172</v>
      </c>
      <c r="AG1655" s="100">
        <v>129</v>
      </c>
      <c r="AJ1655" s="100" t="str">
        <f t="shared" si="1067"/>
        <v>○</v>
      </c>
      <c r="AK1655" s="100" t="str">
        <f t="shared" si="1061"/>
        <v>●</v>
      </c>
      <c r="AL1655" s="100" t="str">
        <f t="shared" si="1070"/>
        <v>●</v>
      </c>
      <c r="AM1655" s="100" t="str">
        <f t="shared" si="1063"/>
        <v>●</v>
      </c>
      <c r="AP1655" s="100" t="str">
        <f t="shared" si="1068"/>
        <v>●</v>
      </c>
      <c r="AQ1655" s="100" t="str">
        <f t="shared" si="1064"/>
        <v>●</v>
      </c>
      <c r="AR1655" s="100" t="str">
        <f t="shared" si="1065"/>
        <v>●</v>
      </c>
      <c r="AS1655" s="100" t="str">
        <f t="shared" si="1069"/>
        <v>●</v>
      </c>
    </row>
    <row r="1656" spans="2:45" s="100" customFormat="1" ht="14.25" customHeight="1">
      <c r="B1656" s="102" t="s">
        <v>129</v>
      </c>
      <c r="C1656" s="106">
        <v>319</v>
      </c>
      <c r="D1656" s="107">
        <v>311</v>
      </c>
      <c r="E1656" s="107">
        <v>333</v>
      </c>
      <c r="F1656" s="107">
        <v>242</v>
      </c>
      <c r="G1656" s="107">
        <f t="shared" si="1071"/>
        <v>157</v>
      </c>
      <c r="H1656" s="107">
        <f t="shared" si="1073"/>
        <v>-85</v>
      </c>
      <c r="I1656" s="108">
        <f t="shared" si="1074"/>
        <v>-35.123966942148762</v>
      </c>
      <c r="J1656" s="102"/>
      <c r="K1656" s="114" t="s">
        <v>129</v>
      </c>
      <c r="L1656" s="106">
        <v>148</v>
      </c>
      <c r="M1656" s="107">
        <v>168</v>
      </c>
      <c r="N1656" s="107">
        <v>135</v>
      </c>
      <c r="O1656" s="107">
        <v>109</v>
      </c>
      <c r="P1656" s="107">
        <f t="shared" si="1072"/>
        <v>46</v>
      </c>
      <c r="Q1656" s="107">
        <f t="shared" si="1075"/>
        <v>-63</v>
      </c>
      <c r="R1656" s="108">
        <f t="shared" si="1076"/>
        <v>-57.798165137614674</v>
      </c>
      <c r="S1656" s="108"/>
      <c r="W1656" s="100" t="s">
        <v>362</v>
      </c>
      <c r="X1656" s="100">
        <v>486</v>
      </c>
      <c r="Y1656" s="100">
        <v>328</v>
      </c>
      <c r="Z1656" s="100">
        <v>319</v>
      </c>
      <c r="AA1656" s="100">
        <v>311</v>
      </c>
      <c r="AC1656" s="100" t="s">
        <v>362</v>
      </c>
      <c r="AD1656" s="100">
        <v>206</v>
      </c>
      <c r="AE1656" s="100">
        <v>146</v>
      </c>
      <c r="AF1656" s="100">
        <v>148</v>
      </c>
      <c r="AG1656" s="100">
        <v>168</v>
      </c>
      <c r="AJ1656" s="100" t="str">
        <f t="shared" si="1067"/>
        <v>●</v>
      </c>
      <c r="AK1656" s="100" t="str">
        <f t="shared" si="1061"/>
        <v>●</v>
      </c>
      <c r="AL1656" s="100" t="str">
        <f t="shared" si="1070"/>
        <v>●</v>
      </c>
      <c r="AM1656" s="100" t="str">
        <f t="shared" si="1063"/>
        <v>●</v>
      </c>
      <c r="AP1656" s="100" t="str">
        <f t="shared" si="1068"/>
        <v>●</v>
      </c>
      <c r="AQ1656" s="100" t="str">
        <f t="shared" si="1064"/>
        <v>●</v>
      </c>
      <c r="AR1656" s="100" t="str">
        <f t="shared" si="1065"/>
        <v>●</v>
      </c>
      <c r="AS1656" s="100" t="str">
        <f t="shared" si="1069"/>
        <v>●</v>
      </c>
    </row>
    <row r="1657" spans="2:45" s="100" customFormat="1" ht="14.25" customHeight="1">
      <c r="B1657" s="102" t="s">
        <v>130</v>
      </c>
      <c r="C1657" s="106">
        <v>291</v>
      </c>
      <c r="D1657" s="107">
        <v>309</v>
      </c>
      <c r="E1657" s="107">
        <v>285</v>
      </c>
      <c r="F1657" s="107">
        <v>301</v>
      </c>
      <c r="G1657" s="107">
        <f t="shared" si="1071"/>
        <v>219</v>
      </c>
      <c r="H1657" s="107">
        <f t="shared" si="1073"/>
        <v>-82</v>
      </c>
      <c r="I1657" s="108">
        <f t="shared" si="1074"/>
        <v>-27.242524916943523</v>
      </c>
      <c r="J1657" s="102"/>
      <c r="K1657" s="114" t="s">
        <v>130</v>
      </c>
      <c r="L1657" s="106">
        <v>143</v>
      </c>
      <c r="M1657" s="107">
        <v>144</v>
      </c>
      <c r="N1657" s="107">
        <v>149</v>
      </c>
      <c r="O1657" s="107">
        <v>133</v>
      </c>
      <c r="P1657" s="107">
        <f t="shared" si="1072"/>
        <v>101</v>
      </c>
      <c r="Q1657" s="107">
        <f t="shared" si="1075"/>
        <v>-32</v>
      </c>
      <c r="R1657" s="108">
        <f t="shared" si="1076"/>
        <v>-24.060150375939848</v>
      </c>
      <c r="S1657" s="108"/>
      <c r="W1657" s="100" t="s">
        <v>363</v>
      </c>
      <c r="X1657" s="100">
        <v>668</v>
      </c>
      <c r="Y1657" s="100">
        <v>454</v>
      </c>
      <c r="Z1657" s="100">
        <v>291</v>
      </c>
      <c r="AA1657" s="100">
        <v>309</v>
      </c>
      <c r="AC1657" s="100" t="s">
        <v>363</v>
      </c>
      <c r="AD1657" s="100">
        <v>268</v>
      </c>
      <c r="AE1657" s="100">
        <v>244</v>
      </c>
      <c r="AF1657" s="100">
        <v>143</v>
      </c>
      <c r="AG1657" s="100">
        <v>144</v>
      </c>
      <c r="AJ1657" s="100" t="str">
        <f t="shared" si="1067"/>
        <v>●</v>
      </c>
      <c r="AK1657" s="100" t="str">
        <f t="shared" si="1061"/>
        <v>●</v>
      </c>
      <c r="AL1657" s="100" t="str">
        <f>IF(E1657=Z1657,"○","●")</f>
        <v>●</v>
      </c>
      <c r="AM1657" s="100" t="str">
        <f t="shared" si="1063"/>
        <v>●</v>
      </c>
      <c r="AP1657" s="100" t="str">
        <f t="shared" si="1068"/>
        <v>●</v>
      </c>
      <c r="AQ1657" s="100" t="str">
        <f t="shared" si="1064"/>
        <v>●</v>
      </c>
      <c r="AR1657" s="100" t="str">
        <f t="shared" si="1065"/>
        <v>●</v>
      </c>
      <c r="AS1657" s="100" t="str">
        <f t="shared" si="1069"/>
        <v>●</v>
      </c>
    </row>
    <row r="1658" spans="2:45" s="100" customFormat="1" ht="14.25" customHeight="1">
      <c r="B1658" s="102" t="s">
        <v>131</v>
      </c>
      <c r="C1658" s="106">
        <v>419</v>
      </c>
      <c r="D1658" s="107">
        <v>272</v>
      </c>
      <c r="E1658" s="107">
        <v>283</v>
      </c>
      <c r="F1658" s="107">
        <v>280</v>
      </c>
      <c r="G1658" s="107">
        <f t="shared" si="1071"/>
        <v>284</v>
      </c>
      <c r="H1658" s="107">
        <f t="shared" si="1073"/>
        <v>4</v>
      </c>
      <c r="I1658" s="108">
        <f t="shared" si="1074"/>
        <v>1.4285714285714286</v>
      </c>
      <c r="J1658" s="102"/>
      <c r="K1658" s="114" t="s">
        <v>131</v>
      </c>
      <c r="L1658" s="106">
        <v>243</v>
      </c>
      <c r="M1658" s="107">
        <v>143</v>
      </c>
      <c r="N1658" s="107">
        <v>131</v>
      </c>
      <c r="O1658" s="107">
        <v>132</v>
      </c>
      <c r="P1658" s="107">
        <f t="shared" si="1072"/>
        <v>136</v>
      </c>
      <c r="Q1658" s="107">
        <f t="shared" si="1075"/>
        <v>4</v>
      </c>
      <c r="R1658" s="108">
        <f t="shared" si="1076"/>
        <v>3.0303030303030303</v>
      </c>
      <c r="S1658" s="108"/>
      <c r="W1658" s="100" t="s">
        <v>364</v>
      </c>
      <c r="X1658" s="100">
        <v>617</v>
      </c>
      <c r="Y1658" s="100">
        <v>613</v>
      </c>
      <c r="Z1658" s="100">
        <v>419</v>
      </c>
      <c r="AA1658" s="100">
        <v>272</v>
      </c>
      <c r="AC1658" s="100" t="s">
        <v>364</v>
      </c>
      <c r="AD1658" s="100">
        <v>274</v>
      </c>
      <c r="AE1658" s="100">
        <v>301</v>
      </c>
      <c r="AF1658" s="100">
        <v>243</v>
      </c>
      <c r="AG1658" s="100">
        <v>143</v>
      </c>
      <c r="AJ1658" s="100" t="str">
        <f t="shared" si="1067"/>
        <v>●</v>
      </c>
      <c r="AK1658" s="100" t="str">
        <f t="shared" si="1061"/>
        <v>●</v>
      </c>
      <c r="AL1658" s="100" t="str">
        <f t="shared" ref="AL1658:AL1666" si="1077">IF(E1658=Z1658,"○","●")</f>
        <v>●</v>
      </c>
      <c r="AM1658" s="100" t="str">
        <f t="shared" si="1063"/>
        <v>●</v>
      </c>
      <c r="AP1658" s="100" t="str">
        <f t="shared" si="1068"/>
        <v>●</v>
      </c>
      <c r="AQ1658" s="100" t="str">
        <f t="shared" si="1064"/>
        <v>●</v>
      </c>
      <c r="AR1658" s="100" t="str">
        <f t="shared" si="1065"/>
        <v>●</v>
      </c>
      <c r="AS1658" s="100" t="str">
        <f t="shared" si="1069"/>
        <v>●</v>
      </c>
    </row>
    <row r="1659" spans="2:45" s="100" customFormat="1" ht="14.25" customHeight="1">
      <c r="B1659" s="102" t="s">
        <v>132</v>
      </c>
      <c r="C1659" s="106">
        <v>583</v>
      </c>
      <c r="D1659" s="107">
        <v>408</v>
      </c>
      <c r="E1659" s="107">
        <v>264</v>
      </c>
      <c r="F1659" s="107">
        <v>285</v>
      </c>
      <c r="G1659" s="107">
        <f t="shared" si="1071"/>
        <v>276</v>
      </c>
      <c r="H1659" s="107">
        <f t="shared" si="1073"/>
        <v>-9</v>
      </c>
      <c r="I1659" s="108">
        <f t="shared" si="1074"/>
        <v>-3.1578947368421053</v>
      </c>
      <c r="J1659" s="102"/>
      <c r="K1659" s="114" t="s">
        <v>132</v>
      </c>
      <c r="L1659" s="106">
        <v>293</v>
      </c>
      <c r="M1659" s="107">
        <v>253</v>
      </c>
      <c r="N1659" s="107">
        <v>142</v>
      </c>
      <c r="O1659" s="107">
        <v>125</v>
      </c>
      <c r="P1659" s="107">
        <f t="shared" si="1072"/>
        <v>124</v>
      </c>
      <c r="Q1659" s="107">
        <f t="shared" si="1075"/>
        <v>-1</v>
      </c>
      <c r="R1659" s="108">
        <f t="shared" si="1076"/>
        <v>-0.8</v>
      </c>
      <c r="S1659" s="108"/>
      <c r="W1659" s="100" t="s">
        <v>365</v>
      </c>
      <c r="X1659" s="100">
        <v>600</v>
      </c>
      <c r="Y1659" s="100">
        <v>582</v>
      </c>
      <c r="Z1659" s="100">
        <v>583</v>
      </c>
      <c r="AA1659" s="100">
        <v>408</v>
      </c>
      <c r="AC1659" s="100" t="s">
        <v>365</v>
      </c>
      <c r="AD1659" s="100">
        <v>257</v>
      </c>
      <c r="AE1659" s="100">
        <v>290</v>
      </c>
      <c r="AF1659" s="100">
        <v>293</v>
      </c>
      <c r="AG1659" s="100">
        <v>253</v>
      </c>
      <c r="AJ1659" s="100" t="str">
        <f t="shared" si="1067"/>
        <v>●</v>
      </c>
      <c r="AK1659" s="100" t="str">
        <f t="shared" si="1061"/>
        <v>●</v>
      </c>
      <c r="AL1659" s="100" t="str">
        <f t="shared" si="1077"/>
        <v>●</v>
      </c>
      <c r="AM1659" s="100" t="str">
        <f t="shared" si="1063"/>
        <v>●</v>
      </c>
      <c r="AP1659" s="100" t="str">
        <f t="shared" si="1068"/>
        <v>●</v>
      </c>
      <c r="AQ1659" s="100" t="str">
        <f t="shared" si="1064"/>
        <v>●</v>
      </c>
      <c r="AR1659" s="100" t="str">
        <f t="shared" si="1065"/>
        <v>●</v>
      </c>
      <c r="AS1659" s="100" t="str">
        <f t="shared" si="1069"/>
        <v>●</v>
      </c>
    </row>
    <row r="1660" spans="2:45" s="100" customFormat="1" ht="14.25" customHeight="1">
      <c r="B1660" s="102" t="s">
        <v>133</v>
      </c>
      <c r="C1660" s="106">
        <v>546</v>
      </c>
      <c r="D1660" s="107">
        <v>573</v>
      </c>
      <c r="E1660" s="107">
        <v>394</v>
      </c>
      <c r="F1660" s="107">
        <v>257</v>
      </c>
      <c r="G1660" s="107">
        <f t="shared" si="1071"/>
        <v>266</v>
      </c>
      <c r="H1660" s="107">
        <f t="shared" si="1073"/>
        <v>9</v>
      </c>
      <c r="I1660" s="108">
        <f t="shared" si="1074"/>
        <v>3.5019455252918288</v>
      </c>
      <c r="J1660" s="102"/>
      <c r="K1660" s="114" t="s">
        <v>133</v>
      </c>
      <c r="L1660" s="106">
        <v>279</v>
      </c>
      <c r="M1660" s="107">
        <v>281</v>
      </c>
      <c r="N1660" s="107">
        <v>236</v>
      </c>
      <c r="O1660" s="107">
        <v>144</v>
      </c>
      <c r="P1660" s="107">
        <f t="shared" si="1072"/>
        <v>135</v>
      </c>
      <c r="Q1660" s="107">
        <f t="shared" si="1075"/>
        <v>-9</v>
      </c>
      <c r="R1660" s="108">
        <f t="shared" si="1076"/>
        <v>-6.25</v>
      </c>
      <c r="S1660" s="108"/>
      <c r="W1660" s="100" t="s">
        <v>366</v>
      </c>
      <c r="X1660" s="100">
        <v>644</v>
      </c>
      <c r="Y1660" s="100">
        <v>562</v>
      </c>
      <c r="Z1660" s="100">
        <v>546</v>
      </c>
      <c r="AA1660" s="100">
        <v>573</v>
      </c>
      <c r="AC1660" s="100" t="s">
        <v>366</v>
      </c>
      <c r="AD1660" s="100">
        <v>258</v>
      </c>
      <c r="AE1660" s="100">
        <v>271</v>
      </c>
      <c r="AF1660" s="100">
        <v>279</v>
      </c>
      <c r="AG1660" s="100">
        <v>281</v>
      </c>
      <c r="AJ1660" s="100" t="str">
        <f t="shared" si="1067"/>
        <v>●</v>
      </c>
      <c r="AK1660" s="100" t="str">
        <f t="shared" si="1061"/>
        <v>●</v>
      </c>
      <c r="AL1660" s="100" t="str">
        <f t="shared" si="1077"/>
        <v>●</v>
      </c>
      <c r="AM1660" s="100" t="str">
        <f t="shared" si="1063"/>
        <v>●</v>
      </c>
      <c r="AP1660" s="100" t="str">
        <f t="shared" si="1068"/>
        <v>●</v>
      </c>
      <c r="AQ1660" s="100" t="str">
        <f t="shared" si="1064"/>
        <v>●</v>
      </c>
      <c r="AR1660" s="100" t="str">
        <f t="shared" si="1065"/>
        <v>●</v>
      </c>
      <c r="AS1660" s="100" t="str">
        <f t="shared" si="1069"/>
        <v>●</v>
      </c>
    </row>
    <row r="1661" spans="2:45" s="100" customFormat="1" ht="14.25" customHeight="1">
      <c r="B1661" s="102" t="s">
        <v>134</v>
      </c>
      <c r="C1661" s="106">
        <v>541</v>
      </c>
      <c r="D1661" s="107">
        <v>497</v>
      </c>
      <c r="E1661" s="107">
        <v>525</v>
      </c>
      <c r="F1661" s="107">
        <v>370</v>
      </c>
      <c r="G1661" s="107">
        <f t="shared" si="1071"/>
        <v>252</v>
      </c>
      <c r="H1661" s="107">
        <f t="shared" si="1073"/>
        <v>-118</v>
      </c>
      <c r="I1661" s="108">
        <f t="shared" si="1074"/>
        <v>-31.891891891891895</v>
      </c>
      <c r="J1661" s="102"/>
      <c r="K1661" s="114" t="s">
        <v>134</v>
      </c>
      <c r="L1661" s="106">
        <v>262</v>
      </c>
      <c r="M1661" s="107">
        <v>269</v>
      </c>
      <c r="N1661" s="107">
        <v>274</v>
      </c>
      <c r="O1661" s="107">
        <v>212</v>
      </c>
      <c r="P1661" s="107">
        <f t="shared" si="1072"/>
        <v>127</v>
      </c>
      <c r="Q1661" s="107">
        <f t="shared" si="1075"/>
        <v>-85</v>
      </c>
      <c r="R1661" s="108">
        <f t="shared" si="1076"/>
        <v>-40.094339622641513</v>
      </c>
      <c r="S1661" s="108"/>
      <c r="W1661" s="100" t="s">
        <v>367</v>
      </c>
      <c r="X1661" s="100">
        <v>598</v>
      </c>
      <c r="Y1661" s="100">
        <v>595</v>
      </c>
      <c r="Z1661" s="100">
        <v>541</v>
      </c>
      <c r="AA1661" s="100">
        <v>497</v>
      </c>
      <c r="AC1661" s="100" t="s">
        <v>367</v>
      </c>
      <c r="AD1661" s="100">
        <v>201</v>
      </c>
      <c r="AE1661" s="100">
        <v>257</v>
      </c>
      <c r="AF1661" s="100">
        <v>262</v>
      </c>
      <c r="AG1661" s="100">
        <v>269</v>
      </c>
      <c r="AJ1661" s="100" t="str">
        <f t="shared" si="1067"/>
        <v>●</v>
      </c>
      <c r="AK1661" s="100" t="str">
        <f t="shared" si="1061"/>
        <v>●</v>
      </c>
      <c r="AL1661" s="100" t="str">
        <f t="shared" si="1077"/>
        <v>●</v>
      </c>
      <c r="AM1661" s="100" t="str">
        <f t="shared" si="1063"/>
        <v>●</v>
      </c>
      <c r="AP1661" s="100" t="str">
        <f t="shared" si="1068"/>
        <v>●</v>
      </c>
      <c r="AQ1661" s="100" t="str">
        <f t="shared" si="1064"/>
        <v>●</v>
      </c>
      <c r="AR1661" s="100" t="str">
        <f t="shared" si="1065"/>
        <v>●</v>
      </c>
      <c r="AS1661" s="100" t="str">
        <f t="shared" si="1069"/>
        <v>●</v>
      </c>
    </row>
    <row r="1662" spans="2:45" s="100" customFormat="1" ht="14.25" customHeight="1">
      <c r="B1662" s="102" t="s">
        <v>135</v>
      </c>
      <c r="C1662" s="106">
        <v>541</v>
      </c>
      <c r="D1662" s="107">
        <v>492</v>
      </c>
      <c r="E1662" s="107">
        <v>474</v>
      </c>
      <c r="F1662" s="107">
        <v>510</v>
      </c>
      <c r="G1662" s="107">
        <f t="shared" si="1071"/>
        <v>344</v>
      </c>
      <c r="H1662" s="107">
        <f t="shared" si="1073"/>
        <v>-166</v>
      </c>
      <c r="I1662" s="108">
        <f t="shared" si="1074"/>
        <v>-32.549019607843135</v>
      </c>
      <c r="J1662" s="102"/>
      <c r="K1662" s="114" t="s">
        <v>135</v>
      </c>
      <c r="L1662" s="106">
        <v>238</v>
      </c>
      <c r="M1662" s="107">
        <v>241</v>
      </c>
      <c r="N1662" s="107">
        <v>239</v>
      </c>
      <c r="O1662" s="107">
        <v>235</v>
      </c>
      <c r="P1662" s="107">
        <f t="shared" si="1072"/>
        <v>198</v>
      </c>
      <c r="Q1662" s="107">
        <f t="shared" si="1075"/>
        <v>-37</v>
      </c>
      <c r="R1662" s="108">
        <f t="shared" si="1076"/>
        <v>-15.74468085106383</v>
      </c>
      <c r="S1662" s="108"/>
      <c r="W1662" s="100" t="s">
        <v>368</v>
      </c>
      <c r="X1662" s="100">
        <v>446</v>
      </c>
      <c r="Y1662" s="100">
        <v>552</v>
      </c>
      <c r="Z1662" s="100">
        <v>541</v>
      </c>
      <c r="AA1662" s="100">
        <v>492</v>
      </c>
      <c r="AC1662" s="100" t="s">
        <v>368</v>
      </c>
      <c r="AD1662" s="100">
        <v>172</v>
      </c>
      <c r="AE1662" s="100">
        <v>184</v>
      </c>
      <c r="AF1662" s="100">
        <v>238</v>
      </c>
      <c r="AG1662" s="100">
        <v>241</v>
      </c>
      <c r="AJ1662" s="100" t="str">
        <f t="shared" si="1067"/>
        <v>●</v>
      </c>
      <c r="AK1662" s="100" t="str">
        <f t="shared" si="1061"/>
        <v>●</v>
      </c>
      <c r="AL1662" s="100" t="str">
        <f t="shared" si="1077"/>
        <v>●</v>
      </c>
      <c r="AM1662" s="100" t="str">
        <f t="shared" si="1063"/>
        <v>●</v>
      </c>
      <c r="AP1662" s="100" t="str">
        <f t="shared" si="1068"/>
        <v>●</v>
      </c>
      <c r="AQ1662" s="100" t="str">
        <f t="shared" si="1064"/>
        <v>●</v>
      </c>
      <c r="AR1662" s="100" t="str">
        <f t="shared" si="1065"/>
        <v>●</v>
      </c>
      <c r="AS1662" s="100" t="str">
        <f t="shared" si="1069"/>
        <v>●</v>
      </c>
    </row>
    <row r="1663" spans="2:45" s="100" customFormat="1" ht="14.25" customHeight="1">
      <c r="B1663" s="102" t="s">
        <v>136</v>
      </c>
      <c r="C1663" s="106">
        <v>477</v>
      </c>
      <c r="D1663" s="107">
        <v>500</v>
      </c>
      <c r="E1663" s="107">
        <v>441</v>
      </c>
      <c r="F1663" s="107">
        <v>417</v>
      </c>
      <c r="G1663" s="107">
        <f t="shared" si="1071"/>
        <v>443</v>
      </c>
      <c r="H1663" s="107">
        <f t="shared" si="1073"/>
        <v>26</v>
      </c>
      <c r="I1663" s="108">
        <f t="shared" si="1074"/>
        <v>6.2350119904076742</v>
      </c>
      <c r="J1663" s="102"/>
      <c r="K1663" s="114" t="s">
        <v>136</v>
      </c>
      <c r="L1663" s="106">
        <v>163</v>
      </c>
      <c r="M1663" s="107">
        <v>217</v>
      </c>
      <c r="N1663" s="107">
        <v>213</v>
      </c>
      <c r="O1663" s="107">
        <v>207</v>
      </c>
      <c r="P1663" s="107">
        <f t="shared" si="1072"/>
        <v>212</v>
      </c>
      <c r="Q1663" s="107">
        <f t="shared" si="1075"/>
        <v>5</v>
      </c>
      <c r="R1663" s="108">
        <f t="shared" si="1076"/>
        <v>2.4154589371980677</v>
      </c>
      <c r="S1663" s="108"/>
      <c r="W1663" s="100" t="s">
        <v>369</v>
      </c>
      <c r="X1663" s="100">
        <v>349</v>
      </c>
      <c r="Y1663" s="100">
        <v>380</v>
      </c>
      <c r="Z1663" s="100">
        <v>477</v>
      </c>
      <c r="AA1663" s="100">
        <v>500</v>
      </c>
      <c r="AC1663" s="100" t="s">
        <v>369</v>
      </c>
      <c r="AD1663" s="100">
        <v>77</v>
      </c>
      <c r="AE1663" s="100">
        <v>159</v>
      </c>
      <c r="AF1663" s="100">
        <v>163</v>
      </c>
      <c r="AG1663" s="100">
        <v>217</v>
      </c>
      <c r="AJ1663" s="100" t="str">
        <f t="shared" si="1067"/>
        <v>●</v>
      </c>
      <c r="AK1663" s="100" t="str">
        <f t="shared" si="1061"/>
        <v>●</v>
      </c>
      <c r="AL1663" s="100" t="str">
        <f t="shared" si="1077"/>
        <v>●</v>
      </c>
      <c r="AM1663" s="100" t="str">
        <f t="shared" si="1063"/>
        <v>●</v>
      </c>
      <c r="AP1663" s="100" t="str">
        <f t="shared" si="1068"/>
        <v>●</v>
      </c>
      <c r="AQ1663" s="100" t="str">
        <f t="shared" si="1064"/>
        <v>●</v>
      </c>
      <c r="AR1663" s="100" t="str">
        <f t="shared" si="1065"/>
        <v>●</v>
      </c>
      <c r="AS1663" s="100" t="str">
        <f t="shared" si="1069"/>
        <v>●</v>
      </c>
    </row>
    <row r="1664" spans="2:45" s="100" customFormat="1" ht="14.25" customHeight="1">
      <c r="B1664" s="102" t="s">
        <v>137</v>
      </c>
      <c r="C1664" s="106">
        <v>333</v>
      </c>
      <c r="D1664" s="107">
        <v>394</v>
      </c>
      <c r="E1664" s="107">
        <v>416</v>
      </c>
      <c r="F1664" s="107">
        <v>403</v>
      </c>
      <c r="G1664" s="107">
        <f t="shared" si="1071"/>
        <v>355</v>
      </c>
      <c r="H1664" s="107">
        <f t="shared" si="1073"/>
        <v>-48</v>
      </c>
      <c r="I1664" s="108">
        <f t="shared" si="1074"/>
        <v>-11.910669975186105</v>
      </c>
      <c r="J1664" s="102"/>
      <c r="K1664" s="114" t="s">
        <v>137</v>
      </c>
      <c r="L1664" s="106">
        <v>129</v>
      </c>
      <c r="M1664" s="107">
        <v>151</v>
      </c>
      <c r="N1664" s="107">
        <v>192</v>
      </c>
      <c r="O1664" s="107">
        <v>184</v>
      </c>
      <c r="P1664" s="107">
        <f t="shared" si="1072"/>
        <v>174</v>
      </c>
      <c r="Q1664" s="107">
        <f t="shared" si="1075"/>
        <v>-10</v>
      </c>
      <c r="R1664" s="108">
        <f t="shared" si="1076"/>
        <v>-5.4347826086956523</v>
      </c>
      <c r="S1664" s="108"/>
      <c r="W1664" s="100" t="s">
        <v>370</v>
      </c>
      <c r="X1664" s="100">
        <v>259</v>
      </c>
      <c r="Y1664" s="100">
        <v>280</v>
      </c>
      <c r="Z1664" s="100">
        <v>333</v>
      </c>
      <c r="AA1664" s="100">
        <v>394</v>
      </c>
      <c r="AC1664" s="100" t="s">
        <v>370</v>
      </c>
      <c r="AD1664" s="100">
        <v>75</v>
      </c>
      <c r="AE1664" s="100">
        <v>65</v>
      </c>
      <c r="AF1664" s="100">
        <v>129</v>
      </c>
      <c r="AG1664" s="100">
        <v>151</v>
      </c>
      <c r="AJ1664" s="100" t="str">
        <f t="shared" si="1067"/>
        <v>●</v>
      </c>
      <c r="AK1664" s="100" t="str">
        <f t="shared" si="1061"/>
        <v>●</v>
      </c>
      <c r="AL1664" s="100" t="str">
        <f t="shared" si="1077"/>
        <v>●</v>
      </c>
      <c r="AM1664" s="100" t="str">
        <f t="shared" si="1063"/>
        <v>●</v>
      </c>
      <c r="AP1664" s="100" t="str">
        <f t="shared" si="1068"/>
        <v>●</v>
      </c>
      <c r="AQ1664" s="100" t="str">
        <f t="shared" si="1064"/>
        <v>●</v>
      </c>
      <c r="AR1664" s="100" t="str">
        <f t="shared" si="1065"/>
        <v>●</v>
      </c>
      <c r="AS1664" s="100" t="str">
        <f t="shared" si="1069"/>
        <v>●</v>
      </c>
    </row>
    <row r="1665" spans="2:45" s="100" customFormat="1" ht="14.25" customHeight="1">
      <c r="B1665" s="102" t="s">
        <v>138</v>
      </c>
      <c r="C1665" s="106">
        <v>215</v>
      </c>
      <c r="D1665" s="107">
        <v>245</v>
      </c>
      <c r="E1665" s="107">
        <v>308</v>
      </c>
      <c r="F1665" s="107">
        <v>344</v>
      </c>
      <c r="G1665" s="107">
        <f t="shared" si="1071"/>
        <v>306</v>
      </c>
      <c r="H1665" s="107">
        <f t="shared" si="1073"/>
        <v>-38</v>
      </c>
      <c r="I1665" s="108">
        <f t="shared" si="1074"/>
        <v>-11.046511627906977</v>
      </c>
      <c r="J1665" s="102"/>
      <c r="K1665" s="114" t="s">
        <v>138</v>
      </c>
      <c r="L1665" s="106">
        <v>58</v>
      </c>
      <c r="M1665" s="107">
        <v>95</v>
      </c>
      <c r="N1665" s="107">
        <v>120</v>
      </c>
      <c r="O1665" s="107">
        <v>136</v>
      </c>
      <c r="P1665" s="107">
        <f t="shared" si="1072"/>
        <v>142</v>
      </c>
      <c r="Q1665" s="107">
        <f t="shared" si="1075"/>
        <v>6</v>
      </c>
      <c r="R1665" s="108">
        <f t="shared" si="1076"/>
        <v>4.4117647058823533</v>
      </c>
      <c r="S1665" s="108"/>
      <c r="W1665" s="100" t="s">
        <v>371</v>
      </c>
      <c r="X1665" s="100">
        <v>138</v>
      </c>
      <c r="Y1665" s="100">
        <v>176</v>
      </c>
      <c r="Z1665" s="100">
        <v>215</v>
      </c>
      <c r="AA1665" s="100">
        <v>245</v>
      </c>
      <c r="AC1665" s="100" t="s">
        <v>371</v>
      </c>
      <c r="AD1665" s="100">
        <v>35</v>
      </c>
      <c r="AE1665" s="100">
        <v>51</v>
      </c>
      <c r="AF1665" s="100">
        <v>58</v>
      </c>
      <c r="AG1665" s="100">
        <v>95</v>
      </c>
      <c r="AJ1665" s="100" t="str">
        <f t="shared" si="1067"/>
        <v>●</v>
      </c>
      <c r="AK1665" s="100" t="str">
        <f t="shared" si="1061"/>
        <v>●</v>
      </c>
      <c r="AL1665" s="100" t="str">
        <f t="shared" si="1077"/>
        <v>●</v>
      </c>
      <c r="AM1665" s="100" t="str">
        <f t="shared" si="1063"/>
        <v>●</v>
      </c>
      <c r="AP1665" s="100" t="str">
        <f t="shared" si="1068"/>
        <v>●</v>
      </c>
      <c r="AQ1665" s="100" t="str">
        <f t="shared" si="1064"/>
        <v>●</v>
      </c>
      <c r="AR1665" s="100" t="str">
        <f t="shared" si="1065"/>
        <v>●</v>
      </c>
      <c r="AS1665" s="100" t="str">
        <f t="shared" si="1069"/>
        <v>●</v>
      </c>
    </row>
    <row r="1666" spans="2:45" s="100" customFormat="1" ht="14.25" customHeight="1">
      <c r="B1666" s="102" t="s">
        <v>110</v>
      </c>
      <c r="C1666" s="106">
        <v>156</v>
      </c>
      <c r="D1666" s="107">
        <v>176</v>
      </c>
      <c r="E1666" s="107">
        <v>216</v>
      </c>
      <c r="F1666" s="107">
        <v>328</v>
      </c>
      <c r="G1666" s="107">
        <f t="shared" si="1071"/>
        <v>350</v>
      </c>
      <c r="H1666" s="107">
        <f t="shared" si="1073"/>
        <v>22</v>
      </c>
      <c r="I1666" s="108">
        <f t="shared" si="1074"/>
        <v>6.7073170731707323</v>
      </c>
      <c r="J1666" s="102"/>
      <c r="K1666" s="114" t="s">
        <v>110</v>
      </c>
      <c r="L1666" s="106">
        <v>39</v>
      </c>
      <c r="M1666" s="107">
        <v>57</v>
      </c>
      <c r="N1666" s="107">
        <v>76</v>
      </c>
      <c r="O1666" s="107">
        <v>98</v>
      </c>
      <c r="P1666" s="107">
        <f t="shared" si="1072"/>
        <v>126</v>
      </c>
      <c r="Q1666" s="107">
        <f t="shared" si="1075"/>
        <v>28</v>
      </c>
      <c r="R1666" s="108">
        <f t="shared" si="1076"/>
        <v>28.571428571428569</v>
      </c>
      <c r="S1666" s="108"/>
      <c r="W1666" s="100" t="s">
        <v>378</v>
      </c>
      <c r="X1666" s="100">
        <v>87</v>
      </c>
      <c r="Y1666" s="100">
        <v>105</v>
      </c>
      <c r="Z1666" s="100">
        <v>156</v>
      </c>
      <c r="AA1666" s="100">
        <v>176</v>
      </c>
      <c r="AC1666" s="100" t="s">
        <v>378</v>
      </c>
      <c r="AD1666" s="100">
        <v>21</v>
      </c>
      <c r="AE1666" s="100">
        <v>35</v>
      </c>
      <c r="AF1666" s="100">
        <v>39</v>
      </c>
      <c r="AG1666" s="100">
        <v>57</v>
      </c>
      <c r="AJ1666" s="100" t="str">
        <f t="shared" si="1067"/>
        <v>●</v>
      </c>
      <c r="AK1666" s="100" t="str">
        <f t="shared" si="1061"/>
        <v>●</v>
      </c>
      <c r="AL1666" s="100" t="str">
        <f t="shared" si="1077"/>
        <v>●</v>
      </c>
      <c r="AM1666" s="100" t="str">
        <f t="shared" si="1063"/>
        <v>●</v>
      </c>
      <c r="AP1666" s="100" t="str">
        <f t="shared" si="1068"/>
        <v>●</v>
      </c>
      <c r="AQ1666" s="100" t="str">
        <f t="shared" si="1064"/>
        <v>●</v>
      </c>
      <c r="AR1666" s="100" t="str">
        <f t="shared" si="1065"/>
        <v>●</v>
      </c>
      <c r="AS1666" s="100" t="str">
        <f t="shared" si="1069"/>
        <v>●</v>
      </c>
    </row>
    <row r="1667" spans="2:45" s="100" customFormat="1" ht="14.25" customHeight="1">
      <c r="B1667" s="119" t="s">
        <v>111</v>
      </c>
      <c r="C1667" s="120" t="s">
        <v>313</v>
      </c>
      <c r="D1667" s="116" t="s">
        <v>313</v>
      </c>
      <c r="E1667" s="116" t="s">
        <v>313</v>
      </c>
      <c r="F1667" s="116">
        <v>2</v>
      </c>
      <c r="G1667" s="107">
        <f t="shared" si="1071"/>
        <v>51</v>
      </c>
      <c r="H1667" s="107"/>
      <c r="I1667" s="108"/>
      <c r="K1667" s="119" t="s">
        <v>111</v>
      </c>
      <c r="L1667" s="120" t="s">
        <v>313</v>
      </c>
      <c r="M1667" s="116" t="s">
        <v>313</v>
      </c>
      <c r="N1667" s="116" t="s">
        <v>313</v>
      </c>
      <c r="O1667" s="116" t="s">
        <v>313</v>
      </c>
      <c r="P1667" s="107">
        <f t="shared" si="1072"/>
        <v>7</v>
      </c>
      <c r="Q1667" s="107"/>
      <c r="R1667" s="108"/>
    </row>
    <row r="1668" spans="2:45" s="100" customFormat="1" ht="14.25" customHeight="1">
      <c r="G1668" s="168"/>
      <c r="P1668" s="168"/>
    </row>
    <row r="1669" spans="2:45" s="100" customFormat="1" ht="14.25" customHeight="1">
      <c r="G1669" s="168"/>
      <c r="P1669" s="168"/>
    </row>
    <row r="1670" spans="2:45" s="99" customFormat="1" ht="14.25" customHeight="1">
      <c r="B1670" s="99" t="str">
        <f>LEFT(B1640,LEN(B1640)-2)&amp;+"男"</f>
        <v>奥沢・男</v>
      </c>
      <c r="H1670" s="99" t="s">
        <v>805</v>
      </c>
      <c r="I1670" s="380">
        <f>令和2年9月末住基人口!J64</f>
        <v>1915</v>
      </c>
      <c r="K1670" s="99" t="str">
        <f>LEFT(K1640,LEN(K1640)-2)&amp;+"男"</f>
        <v>天神・男</v>
      </c>
      <c r="Q1670" s="99" t="s">
        <v>805</v>
      </c>
      <c r="R1670" s="380">
        <f>令和2年9月末住基人口!P8</f>
        <v>861</v>
      </c>
      <c r="W1670" s="100"/>
      <c r="X1670" s="100"/>
      <c r="Y1670" s="100"/>
      <c r="Z1670" s="100"/>
      <c r="AA1670" s="100"/>
      <c r="AB1670" s="100"/>
      <c r="AC1670" s="100"/>
      <c r="AD1670" s="100"/>
      <c r="AE1670" s="100"/>
      <c r="AF1670" s="100"/>
      <c r="AG1670" s="100"/>
    </row>
    <row r="1671" spans="2:45" s="100" customFormat="1" ht="14.25" customHeight="1">
      <c r="B1671" s="583" t="s">
        <v>335</v>
      </c>
      <c r="C1671" s="101"/>
      <c r="D1671" s="101"/>
      <c r="E1671" s="101"/>
      <c r="F1671" s="101"/>
      <c r="G1671" s="135"/>
      <c r="H1671" s="131"/>
      <c r="I1671" s="131"/>
      <c r="J1671" s="102"/>
      <c r="K1671" s="583" t="s">
        <v>335</v>
      </c>
      <c r="L1671" s="101"/>
      <c r="M1671" s="101"/>
      <c r="N1671" s="101"/>
      <c r="O1671" s="101"/>
      <c r="P1671" s="135"/>
      <c r="Q1671" s="131"/>
      <c r="R1671" s="131"/>
      <c r="S1671" s="103"/>
    </row>
    <row r="1672" spans="2:45" s="100" customFormat="1" ht="14.25" customHeight="1">
      <c r="B1672" s="584"/>
      <c r="C1672" s="130" t="str">
        <f>$C$4</f>
        <v>平成12年</v>
      </c>
      <c r="D1672" s="130" t="str">
        <f>$D$4</f>
        <v>平成17年</v>
      </c>
      <c r="E1672" s="130" t="str">
        <f>$E$4</f>
        <v>平成22年</v>
      </c>
      <c r="F1672" s="130" t="s">
        <v>410</v>
      </c>
      <c r="G1672" s="130" t="s">
        <v>739</v>
      </c>
      <c r="H1672" s="133" t="str">
        <f>$H$4</f>
        <v>対平成</v>
      </c>
      <c r="I1672" s="134" t="str">
        <f>$I$4</f>
        <v>27年</v>
      </c>
      <c r="J1672" s="102"/>
      <c r="K1672" s="584"/>
      <c r="L1672" s="130" t="str">
        <f>$C$4</f>
        <v>平成12年</v>
      </c>
      <c r="M1672" s="130" t="str">
        <f>$D$4</f>
        <v>平成17年</v>
      </c>
      <c r="N1672" s="130" t="str">
        <f>$E$4</f>
        <v>平成22年</v>
      </c>
      <c r="O1672" s="130" t="s">
        <v>410</v>
      </c>
      <c r="P1672" s="130" t="s">
        <v>739</v>
      </c>
      <c r="Q1672" s="133" t="str">
        <f>$H$4</f>
        <v>対平成</v>
      </c>
      <c r="R1672" s="134" t="str">
        <f>$I$4</f>
        <v>27年</v>
      </c>
      <c r="S1672" s="103"/>
    </row>
    <row r="1673" spans="2:45" s="100" customFormat="1" ht="14.25" customHeight="1">
      <c r="B1673" s="585"/>
      <c r="C1673" s="104"/>
      <c r="D1673" s="104"/>
      <c r="E1673" s="104"/>
      <c r="F1673" s="104"/>
      <c r="G1673" s="104"/>
      <c r="H1673" s="132" t="s">
        <v>88</v>
      </c>
      <c r="I1673" s="133" t="s">
        <v>398</v>
      </c>
      <c r="J1673" s="102"/>
      <c r="K1673" s="585"/>
      <c r="L1673" s="104"/>
      <c r="M1673" s="104"/>
      <c r="N1673" s="104"/>
      <c r="O1673" s="104"/>
      <c r="P1673" s="104"/>
      <c r="Q1673" s="132" t="s">
        <v>88</v>
      </c>
      <c r="R1673" s="133" t="s">
        <v>398</v>
      </c>
      <c r="S1673" s="103"/>
    </row>
    <row r="1674" spans="2:45" s="199" customFormat="1" ht="14.25" customHeight="1">
      <c r="B1674" s="200" t="s">
        <v>90</v>
      </c>
      <c r="C1674" s="198">
        <v>2955</v>
      </c>
      <c r="D1674" s="194">
        <v>2661</v>
      </c>
      <c r="E1674" s="194">
        <v>2350</v>
      </c>
      <c r="F1674" s="194">
        <v>2138</v>
      </c>
      <c r="G1674" s="194">
        <f>IF(COUNTIF(G1679:G1697,"x"),"x",IF(SUM(G1679:G1697)=0,"-",SUM(G1679:G1697)))</f>
        <v>1821</v>
      </c>
      <c r="H1674" s="193">
        <f t="shared" ref="H1674:H1677" si="1078">IF(G1674="x","x",IF(AND(G1674="-",F1674="-"),"-",IF(AND(G1674="-",F1674&gt;0),F1674*-1,IF(AND(G1674&gt;0,F1674="-"),G1674,G1674-F1674))))</f>
        <v>-317</v>
      </c>
      <c r="I1674" s="195">
        <f t="shared" ref="I1674:I1677" si="1079">IF(H1674="x","x",IF(H1674="-","-",IF(AND(F1674="-",G1674&gt;0),"皆増",IF(AND(F1674&gt;0,G1674="-"),"皆減",H1674/F1674*100))))</f>
        <v>-14.826941066417213</v>
      </c>
      <c r="J1674" s="196"/>
      <c r="K1674" s="197" t="s">
        <v>90</v>
      </c>
      <c r="L1674" s="198">
        <v>1402</v>
      </c>
      <c r="M1674" s="194">
        <v>1300</v>
      </c>
      <c r="N1674" s="194">
        <v>1148</v>
      </c>
      <c r="O1674" s="194">
        <v>971</v>
      </c>
      <c r="P1674" s="194">
        <f>IF(COUNTIF(P1679:P1697,"x"),"x",IF(SUM(P1679:P1697)=0,"-",SUM(P1679:P1697)))</f>
        <v>860</v>
      </c>
      <c r="Q1674" s="193">
        <f t="shared" ref="Q1674:Q1677" si="1080">IF(P1674="x","x",IF(AND(P1674="-",O1674="-"),"-",IF(AND(P1674="-",O1674&gt;0),O1674*-1,IF(AND(P1674&gt;0,O1674="-"),P1674,P1674-O1674))))</f>
        <v>-111</v>
      </c>
      <c r="R1674" s="195">
        <f t="shared" ref="R1674:R1677" si="1081">IF(Q1674="x","x",IF(Q1674="-","-",IF(AND(O1674="-",P1674&gt;0),"皆増",IF(AND(O1674&gt;0,P1674="-"),"皆減",Q1674/O1674*100))))</f>
        <v>-11.431513903192585</v>
      </c>
      <c r="S1674" s="195"/>
      <c r="W1674" s="199" t="s">
        <v>373</v>
      </c>
      <c r="X1674" s="199">
        <v>3642</v>
      </c>
      <c r="Y1674" s="199">
        <v>3264</v>
      </c>
      <c r="Z1674" s="199">
        <v>2955</v>
      </c>
      <c r="AA1674" s="199">
        <v>2661</v>
      </c>
      <c r="AC1674" s="199" t="s">
        <v>373</v>
      </c>
      <c r="AD1674" s="199">
        <v>1403</v>
      </c>
      <c r="AE1674" s="199">
        <v>1515</v>
      </c>
      <c r="AF1674" s="199">
        <v>1402</v>
      </c>
      <c r="AG1674" s="199">
        <v>1300</v>
      </c>
      <c r="AJ1674" s="199" t="str">
        <f>IF(C1674=X1674,"○","●")</f>
        <v>●</v>
      </c>
      <c r="AK1674" s="199" t="str">
        <f t="shared" ref="AK1674:AK1696" si="1082">IF(D1674=Y1674,"○","●")</f>
        <v>●</v>
      </c>
      <c r="AL1674" s="199" t="str">
        <f t="shared" ref="AL1674:AL1675" si="1083">IF(E1674=Z1674,"○","●")</f>
        <v>●</v>
      </c>
      <c r="AM1674" s="199" t="str">
        <f t="shared" ref="AM1674:AM1696" si="1084">IF(F1674=AA1674,"○","●")</f>
        <v>●</v>
      </c>
      <c r="AP1674" s="199" t="str">
        <f>IF(L1674=AD1674,"○","●")</f>
        <v>●</v>
      </c>
      <c r="AQ1674" s="199" t="str">
        <f t="shared" ref="AQ1674:AQ1696" si="1085">IF(M1674=AE1674,"○","●")</f>
        <v>●</v>
      </c>
      <c r="AR1674" s="199" t="str">
        <f t="shared" ref="AR1674:AR1696" si="1086">IF(N1674=AF1674,"○","●")</f>
        <v>●</v>
      </c>
      <c r="AS1674" s="199" t="str">
        <f t="shared" ref="AS1674" si="1087">IF(O1674=AG1674,"○","●")</f>
        <v>●</v>
      </c>
    </row>
    <row r="1675" spans="2:45" s="100" customFormat="1" ht="14.25" customHeight="1">
      <c r="B1675" s="105" t="s">
        <v>91</v>
      </c>
      <c r="C1675" s="106">
        <v>315</v>
      </c>
      <c r="D1675" s="107">
        <v>272</v>
      </c>
      <c r="E1675" s="107">
        <v>239</v>
      </c>
      <c r="F1675" s="107">
        <v>215</v>
      </c>
      <c r="G1675" s="107">
        <f>IF(COUNTIF(G1679:G1681,"x"),"x",IF(SUM(G1679:G1681)=0,"-",SUM(G1679:G1681)))</f>
        <v>186</v>
      </c>
      <c r="H1675" s="107">
        <f t="shared" si="1078"/>
        <v>-29</v>
      </c>
      <c r="I1675" s="108">
        <f t="shared" si="1079"/>
        <v>-13.488372093023257</v>
      </c>
      <c r="J1675" s="102"/>
      <c r="K1675" s="109" t="s">
        <v>91</v>
      </c>
      <c r="L1675" s="106">
        <v>167</v>
      </c>
      <c r="M1675" s="107">
        <v>143</v>
      </c>
      <c r="N1675" s="107">
        <v>103</v>
      </c>
      <c r="O1675" s="107">
        <v>66</v>
      </c>
      <c r="P1675" s="107">
        <f>IF(COUNTIF(P1679:P1681,"x"),"x",IF(SUM(P1679:P1681)=0,"-",SUM(P1679:P1681)))</f>
        <v>45</v>
      </c>
      <c r="Q1675" s="107">
        <f t="shared" si="1080"/>
        <v>-21</v>
      </c>
      <c r="R1675" s="108">
        <f t="shared" si="1081"/>
        <v>-31.818181818181817</v>
      </c>
      <c r="S1675" s="108"/>
      <c r="W1675" s="99" t="s">
        <v>374</v>
      </c>
      <c r="X1675" s="99">
        <v>592</v>
      </c>
      <c r="Y1675" s="99">
        <v>427</v>
      </c>
      <c r="Z1675" s="99">
        <v>315</v>
      </c>
      <c r="AA1675" s="99">
        <v>272</v>
      </c>
      <c r="AB1675" s="99"/>
      <c r="AC1675" s="99" t="s">
        <v>374</v>
      </c>
      <c r="AD1675" s="99">
        <v>217</v>
      </c>
      <c r="AE1675" s="99">
        <v>187</v>
      </c>
      <c r="AF1675" s="99">
        <v>167</v>
      </c>
      <c r="AG1675" s="99">
        <v>143</v>
      </c>
      <c r="AJ1675" s="100" t="str">
        <f t="shared" ref="AJ1675:AJ1696" si="1088">IF(C1675=X1675,"○","●")</f>
        <v>●</v>
      </c>
      <c r="AK1675" s="100" t="str">
        <f t="shared" si="1082"/>
        <v>●</v>
      </c>
      <c r="AL1675" s="100" t="str">
        <f t="shared" si="1083"/>
        <v>●</v>
      </c>
      <c r="AM1675" s="100" t="str">
        <f t="shared" si="1084"/>
        <v>●</v>
      </c>
      <c r="AP1675" s="100" t="str">
        <f t="shared" ref="AP1675:AP1696" si="1089">IF(L1675=AD1675,"○","●")</f>
        <v>●</v>
      </c>
      <c r="AQ1675" s="100" t="str">
        <f t="shared" si="1085"/>
        <v>●</v>
      </c>
      <c r="AR1675" s="100" t="str">
        <f t="shared" si="1086"/>
        <v>●</v>
      </c>
      <c r="AS1675" s="100" t="str">
        <f>IF(O1675=AG1675,"○","●")</f>
        <v>●</v>
      </c>
    </row>
    <row r="1676" spans="2:45" s="100" customFormat="1" ht="14.25" customHeight="1">
      <c r="B1676" s="105" t="s">
        <v>92</v>
      </c>
      <c r="C1676" s="106">
        <v>1921</v>
      </c>
      <c r="D1676" s="107">
        <v>1636</v>
      </c>
      <c r="E1676" s="107">
        <v>1358</v>
      </c>
      <c r="F1676" s="107">
        <v>1109</v>
      </c>
      <c r="G1676" s="296">
        <f>IF(COUNTIF(G1682:G1691,"x"),"x",IF(SUM(G1682:G1691)=0,"-",SUM(G1682:G1691)))</f>
        <v>920</v>
      </c>
      <c r="H1676" s="107">
        <f t="shared" si="1078"/>
        <v>-189</v>
      </c>
      <c r="I1676" s="108">
        <f t="shared" si="1079"/>
        <v>-17.042380522993689</v>
      </c>
      <c r="J1676" s="102"/>
      <c r="K1676" s="109" t="s">
        <v>92</v>
      </c>
      <c r="L1676" s="106">
        <v>957</v>
      </c>
      <c r="M1676" s="107">
        <v>824</v>
      </c>
      <c r="N1676" s="107">
        <v>673</v>
      </c>
      <c r="O1676" s="107">
        <v>530</v>
      </c>
      <c r="P1676" s="296">
        <f>IF(COUNTIF(P1682:P1691,"x"),"x",IF(SUM(P1682:P1691)=0,"-",SUM(P1682:P1691)))</f>
        <v>435</v>
      </c>
      <c r="Q1676" s="107">
        <f t="shared" si="1080"/>
        <v>-95</v>
      </c>
      <c r="R1676" s="108">
        <f t="shared" si="1081"/>
        <v>-17.924528301886792</v>
      </c>
      <c r="S1676" s="108"/>
      <c r="W1676" s="100" t="s">
        <v>375</v>
      </c>
      <c r="X1676" s="100">
        <v>2538</v>
      </c>
      <c r="Y1676" s="100">
        <v>2226</v>
      </c>
      <c r="Z1676" s="100">
        <v>1921</v>
      </c>
      <c r="AA1676" s="100">
        <v>1636</v>
      </c>
      <c r="AC1676" s="100" t="s">
        <v>375</v>
      </c>
      <c r="AD1676" s="100">
        <v>1016</v>
      </c>
      <c r="AE1676" s="100">
        <v>1112</v>
      </c>
      <c r="AF1676" s="100">
        <v>957</v>
      </c>
      <c r="AG1676" s="100">
        <v>824</v>
      </c>
      <c r="AJ1676" s="100" t="str">
        <f t="shared" si="1088"/>
        <v>●</v>
      </c>
      <c r="AK1676" s="100" t="str">
        <f t="shared" si="1082"/>
        <v>●</v>
      </c>
      <c r="AL1676" s="100" t="str">
        <f>IF(E1676=Z1676,"○","●")</f>
        <v>●</v>
      </c>
      <c r="AM1676" s="100" t="str">
        <f t="shared" si="1084"/>
        <v>●</v>
      </c>
      <c r="AP1676" s="100" t="str">
        <f t="shared" si="1089"/>
        <v>●</v>
      </c>
      <c r="AQ1676" s="100" t="str">
        <f t="shared" si="1085"/>
        <v>●</v>
      </c>
      <c r="AR1676" s="100" t="str">
        <f t="shared" si="1086"/>
        <v>●</v>
      </c>
      <c r="AS1676" s="100" t="str">
        <f t="shared" ref="AS1676:AS1696" si="1090">IF(O1676=AG1676,"○","●")</f>
        <v>●</v>
      </c>
    </row>
    <row r="1677" spans="2:45" s="100" customFormat="1" ht="14.25" customHeight="1">
      <c r="B1677" s="105" t="s">
        <v>93</v>
      </c>
      <c r="C1677" s="106">
        <v>719</v>
      </c>
      <c r="D1677" s="107">
        <v>753</v>
      </c>
      <c r="E1677" s="107">
        <v>753</v>
      </c>
      <c r="F1677" s="107">
        <v>813</v>
      </c>
      <c r="G1677" s="107">
        <f>IF(COUNTIF(G1692:G1696,"x"),"x",IF(SUM(G1692,G1696)=0,"-",SUM(G1692:G1696)))</f>
        <v>683</v>
      </c>
      <c r="H1677" s="107">
        <f t="shared" si="1078"/>
        <v>-130</v>
      </c>
      <c r="I1677" s="108">
        <f t="shared" si="1079"/>
        <v>-15.990159901599016</v>
      </c>
      <c r="J1677" s="102"/>
      <c r="K1677" s="109" t="s">
        <v>93</v>
      </c>
      <c r="L1677" s="106">
        <v>278</v>
      </c>
      <c r="M1677" s="107">
        <v>333</v>
      </c>
      <c r="N1677" s="107">
        <v>372</v>
      </c>
      <c r="O1677" s="107">
        <v>375</v>
      </c>
      <c r="P1677" s="107">
        <f>IF(COUNTIF(P1692:P1696,"x"),"x",IF(SUM(P1692,P1696)=0,"-",SUM(P1692:P1696)))</f>
        <v>373</v>
      </c>
      <c r="Q1677" s="107">
        <f t="shared" si="1080"/>
        <v>-2</v>
      </c>
      <c r="R1677" s="108">
        <f t="shared" si="1081"/>
        <v>-0.53333333333333333</v>
      </c>
      <c r="S1677" s="108"/>
      <c r="W1677" s="100" t="s">
        <v>376</v>
      </c>
      <c r="X1677" s="100">
        <v>512</v>
      </c>
      <c r="Y1677" s="100">
        <v>611</v>
      </c>
      <c r="Z1677" s="100">
        <v>719</v>
      </c>
      <c r="AA1677" s="100">
        <v>753</v>
      </c>
      <c r="AC1677" s="100" t="s">
        <v>376</v>
      </c>
      <c r="AD1677" s="100">
        <v>170</v>
      </c>
      <c r="AE1677" s="100">
        <v>216</v>
      </c>
      <c r="AF1677" s="100">
        <v>278</v>
      </c>
      <c r="AG1677" s="100">
        <v>333</v>
      </c>
      <c r="AJ1677" s="100" t="str">
        <f t="shared" si="1088"/>
        <v>●</v>
      </c>
      <c r="AK1677" s="100" t="str">
        <f t="shared" si="1082"/>
        <v>●</v>
      </c>
      <c r="AL1677" s="100" t="str">
        <f t="shared" ref="AL1677:AL1686" si="1091">IF(E1677=Z1677,"○","●")</f>
        <v>●</v>
      </c>
      <c r="AM1677" s="100" t="str">
        <f t="shared" si="1084"/>
        <v>●</v>
      </c>
      <c r="AP1677" s="100" t="str">
        <f t="shared" si="1089"/>
        <v>●</v>
      </c>
      <c r="AQ1677" s="100" t="str">
        <f t="shared" si="1085"/>
        <v>●</v>
      </c>
      <c r="AR1677" s="100" t="str">
        <f t="shared" si="1086"/>
        <v>●</v>
      </c>
      <c r="AS1677" s="100" t="str">
        <f t="shared" si="1090"/>
        <v>●</v>
      </c>
    </row>
    <row r="1678" spans="2:45" s="100" customFormat="1" ht="14.25" customHeight="1">
      <c r="B1678" s="102"/>
      <c r="C1678" s="106"/>
      <c r="D1678" s="112"/>
      <c r="E1678" s="112"/>
      <c r="F1678" s="112"/>
      <c r="G1678" s="112"/>
      <c r="H1678" s="112"/>
      <c r="I1678" s="113"/>
      <c r="J1678" s="102"/>
      <c r="K1678" s="114"/>
      <c r="L1678" s="106"/>
      <c r="M1678" s="112"/>
      <c r="N1678" s="112"/>
      <c r="O1678" s="112"/>
      <c r="P1678" s="112"/>
      <c r="Q1678" s="112"/>
      <c r="R1678" s="113"/>
      <c r="S1678" s="113"/>
      <c r="AJ1678" s="100" t="str">
        <f t="shared" si="1088"/>
        <v>○</v>
      </c>
      <c r="AK1678" s="100" t="str">
        <f t="shared" si="1082"/>
        <v>○</v>
      </c>
      <c r="AL1678" s="100" t="str">
        <f t="shared" si="1091"/>
        <v>○</v>
      </c>
      <c r="AM1678" s="100" t="str">
        <f t="shared" si="1084"/>
        <v>○</v>
      </c>
      <c r="AP1678" s="100" t="str">
        <f t="shared" si="1089"/>
        <v>○</v>
      </c>
      <c r="AQ1678" s="100" t="str">
        <f t="shared" si="1085"/>
        <v>○</v>
      </c>
      <c r="AR1678" s="100" t="str">
        <f t="shared" si="1086"/>
        <v>○</v>
      </c>
      <c r="AS1678" s="100" t="str">
        <f t="shared" si="1090"/>
        <v>○</v>
      </c>
    </row>
    <row r="1679" spans="2:45" s="100" customFormat="1" ht="14.25" customHeight="1">
      <c r="B1679" s="102" t="s">
        <v>94</v>
      </c>
      <c r="C1679" s="106">
        <v>98</v>
      </c>
      <c r="D1679" s="107">
        <v>100</v>
      </c>
      <c r="E1679" s="107">
        <v>83</v>
      </c>
      <c r="F1679" s="107">
        <v>62</v>
      </c>
      <c r="G1679" s="107">
        <f>第2表01元データ!AN40</f>
        <v>50</v>
      </c>
      <c r="H1679" s="107">
        <f t="shared" ref="H1679:H1696" si="1092">IF(G1679="x","x",IF(AND(G1679="-",F1679="-"),"-",IF(AND(G1679="-",F1679&gt;0),F1679*-1,IF(AND(G1679&gt;0,F1679="-"),G1679,G1679-F1679))))</f>
        <v>-12</v>
      </c>
      <c r="I1679" s="108">
        <f t="shared" ref="I1679:I1696" si="1093">IF(H1679="x","x",IF(H1679="-","-",IF(AND(F1679="-",G1679&gt;0),"皆増",IF(AND(F1679&gt;0,G1679="-"),"皆減",H1679/F1679*100))))</f>
        <v>-19.35483870967742</v>
      </c>
      <c r="J1679" s="102"/>
      <c r="K1679" s="114" t="s">
        <v>94</v>
      </c>
      <c r="L1679" s="106">
        <v>61</v>
      </c>
      <c r="M1679" s="107">
        <v>32</v>
      </c>
      <c r="N1679" s="107">
        <v>23</v>
      </c>
      <c r="O1679" s="107">
        <v>17</v>
      </c>
      <c r="P1679" s="107">
        <f>第2表01元データ!AO40</f>
        <v>11</v>
      </c>
      <c r="Q1679" s="107">
        <f t="shared" ref="Q1679:Q1696" si="1094">IF(P1679="x","x",IF(AND(P1679="-",O1679="-"),"-",IF(AND(P1679="-",O1679&gt;0),O1679*-1,IF(AND(P1679&gt;0,O1679="-"),P1679,P1679-O1679))))</f>
        <v>-6</v>
      </c>
      <c r="R1679" s="108">
        <f t="shared" ref="R1679:R1696" si="1095">IF(Q1679="x","x",IF(Q1679="-","-",IF(AND(O1679="-",P1679&gt;0),"皆増",IF(AND(O1679&gt;0,P1679="-"),"皆減",Q1679/O1679*100))))</f>
        <v>-35.294117647058826</v>
      </c>
      <c r="S1679" s="108"/>
      <c r="T1679" s="100">
        <v>101</v>
      </c>
      <c r="W1679" s="100" t="s">
        <v>377</v>
      </c>
      <c r="X1679" s="100">
        <v>137</v>
      </c>
      <c r="Y1679" s="100">
        <v>102</v>
      </c>
      <c r="Z1679" s="100">
        <v>98</v>
      </c>
      <c r="AA1679" s="100">
        <v>100</v>
      </c>
      <c r="AC1679" s="100" t="s">
        <v>377</v>
      </c>
      <c r="AD1679" s="100">
        <v>37</v>
      </c>
      <c r="AE1679" s="100">
        <v>55</v>
      </c>
      <c r="AF1679" s="100">
        <v>61</v>
      </c>
      <c r="AG1679" s="100">
        <v>32</v>
      </c>
      <c r="AJ1679" s="100" t="str">
        <f t="shared" si="1088"/>
        <v>●</v>
      </c>
      <c r="AK1679" s="100" t="str">
        <f t="shared" si="1082"/>
        <v>●</v>
      </c>
      <c r="AL1679" s="100" t="str">
        <f t="shared" si="1091"/>
        <v>●</v>
      </c>
      <c r="AM1679" s="100" t="str">
        <f t="shared" si="1084"/>
        <v>●</v>
      </c>
      <c r="AP1679" s="100" t="str">
        <f t="shared" si="1089"/>
        <v>●</v>
      </c>
      <c r="AQ1679" s="100" t="str">
        <f t="shared" si="1085"/>
        <v>●</v>
      </c>
      <c r="AR1679" s="100" t="str">
        <f t="shared" si="1086"/>
        <v>●</v>
      </c>
      <c r="AS1679" s="100" t="str">
        <f t="shared" si="1090"/>
        <v>●</v>
      </c>
    </row>
    <row r="1680" spans="2:45" s="100" customFormat="1" ht="14.25" customHeight="1">
      <c r="B1680" s="102" t="s">
        <v>123</v>
      </c>
      <c r="C1680" s="106">
        <v>101</v>
      </c>
      <c r="D1680" s="107">
        <v>74</v>
      </c>
      <c r="E1680" s="107">
        <v>87</v>
      </c>
      <c r="F1680" s="107">
        <v>74</v>
      </c>
      <c r="G1680" s="107">
        <f>第2表01元データ!AN41</f>
        <v>64</v>
      </c>
      <c r="H1680" s="107">
        <f t="shared" si="1092"/>
        <v>-10</v>
      </c>
      <c r="I1680" s="108">
        <f t="shared" si="1093"/>
        <v>-13.513513513513514</v>
      </c>
      <c r="J1680" s="102"/>
      <c r="K1680" s="114" t="s">
        <v>123</v>
      </c>
      <c r="L1680" s="106">
        <v>54</v>
      </c>
      <c r="M1680" s="107">
        <v>59</v>
      </c>
      <c r="N1680" s="107">
        <v>24</v>
      </c>
      <c r="O1680" s="107">
        <v>22</v>
      </c>
      <c r="P1680" s="107">
        <f>第2表01元データ!AO41</f>
        <v>16</v>
      </c>
      <c r="Q1680" s="107">
        <f t="shared" si="1094"/>
        <v>-6</v>
      </c>
      <c r="R1680" s="108">
        <f t="shared" si="1095"/>
        <v>-27.27272727272727</v>
      </c>
      <c r="S1680" s="108"/>
      <c r="T1680" s="100">
        <v>102</v>
      </c>
      <c r="W1680" s="100" t="s">
        <v>356</v>
      </c>
      <c r="X1680" s="100">
        <v>192</v>
      </c>
      <c r="Y1680" s="100">
        <v>135</v>
      </c>
      <c r="Z1680" s="100">
        <v>101</v>
      </c>
      <c r="AA1680" s="100">
        <v>74</v>
      </c>
      <c r="AC1680" s="100" t="s">
        <v>356</v>
      </c>
      <c r="AD1680" s="100">
        <v>57</v>
      </c>
      <c r="AE1680" s="100">
        <v>55</v>
      </c>
      <c r="AF1680" s="100">
        <v>54</v>
      </c>
      <c r="AG1680" s="100">
        <v>59</v>
      </c>
      <c r="AJ1680" s="100" t="str">
        <f t="shared" si="1088"/>
        <v>●</v>
      </c>
      <c r="AK1680" s="100" t="str">
        <f t="shared" si="1082"/>
        <v>●</v>
      </c>
      <c r="AL1680" s="100" t="str">
        <f t="shared" si="1091"/>
        <v>●</v>
      </c>
      <c r="AM1680" s="100" t="str">
        <f t="shared" si="1084"/>
        <v>○</v>
      </c>
      <c r="AP1680" s="100" t="str">
        <f t="shared" si="1089"/>
        <v>●</v>
      </c>
      <c r="AQ1680" s="100" t="str">
        <f t="shared" si="1085"/>
        <v>●</v>
      </c>
      <c r="AR1680" s="100" t="str">
        <f t="shared" si="1086"/>
        <v>●</v>
      </c>
      <c r="AS1680" s="100" t="str">
        <f t="shared" si="1090"/>
        <v>●</v>
      </c>
    </row>
    <row r="1681" spans="2:45" s="100" customFormat="1" ht="14.25" customHeight="1">
      <c r="B1681" s="102" t="s">
        <v>124</v>
      </c>
      <c r="C1681" s="106">
        <v>116</v>
      </c>
      <c r="D1681" s="107">
        <v>98</v>
      </c>
      <c r="E1681" s="107">
        <v>69</v>
      </c>
      <c r="F1681" s="107">
        <v>79</v>
      </c>
      <c r="G1681" s="107">
        <f>第2表01元データ!AN42</f>
        <v>72</v>
      </c>
      <c r="H1681" s="107">
        <f t="shared" si="1092"/>
        <v>-7</v>
      </c>
      <c r="I1681" s="108">
        <f t="shared" si="1093"/>
        <v>-8.8607594936708853</v>
      </c>
      <c r="J1681" s="102"/>
      <c r="K1681" s="114" t="s">
        <v>124</v>
      </c>
      <c r="L1681" s="106">
        <v>52</v>
      </c>
      <c r="M1681" s="107">
        <v>52</v>
      </c>
      <c r="N1681" s="107">
        <v>56</v>
      </c>
      <c r="O1681" s="107">
        <v>27</v>
      </c>
      <c r="P1681" s="107">
        <f>第2表01元データ!AO42</f>
        <v>18</v>
      </c>
      <c r="Q1681" s="107">
        <f t="shared" si="1094"/>
        <v>-9</v>
      </c>
      <c r="R1681" s="108">
        <f t="shared" si="1095"/>
        <v>-33.333333333333329</v>
      </c>
      <c r="S1681" s="108"/>
      <c r="T1681" s="100">
        <v>103</v>
      </c>
      <c r="W1681" s="100" t="s">
        <v>357</v>
      </c>
      <c r="X1681" s="100">
        <v>263</v>
      </c>
      <c r="Y1681" s="100">
        <v>190</v>
      </c>
      <c r="Z1681" s="100">
        <v>116</v>
      </c>
      <c r="AA1681" s="100">
        <v>98</v>
      </c>
      <c r="AC1681" s="100" t="s">
        <v>357</v>
      </c>
      <c r="AD1681" s="100">
        <v>123</v>
      </c>
      <c r="AE1681" s="100">
        <v>77</v>
      </c>
      <c r="AF1681" s="100">
        <v>52</v>
      </c>
      <c r="AG1681" s="100">
        <v>52</v>
      </c>
      <c r="AJ1681" s="100" t="str">
        <f t="shared" si="1088"/>
        <v>●</v>
      </c>
      <c r="AK1681" s="100" t="str">
        <f t="shared" si="1082"/>
        <v>●</v>
      </c>
      <c r="AL1681" s="100" t="str">
        <f t="shared" si="1091"/>
        <v>●</v>
      </c>
      <c r="AM1681" s="100" t="str">
        <f t="shared" si="1084"/>
        <v>●</v>
      </c>
      <c r="AP1681" s="100" t="str">
        <f t="shared" si="1089"/>
        <v>●</v>
      </c>
      <c r="AQ1681" s="100" t="str">
        <f t="shared" si="1085"/>
        <v>●</v>
      </c>
      <c r="AR1681" s="100" t="str">
        <f t="shared" si="1086"/>
        <v>●</v>
      </c>
      <c r="AS1681" s="100" t="str">
        <f t="shared" si="1090"/>
        <v>●</v>
      </c>
    </row>
    <row r="1682" spans="2:45" s="100" customFormat="1" ht="14.25" customHeight="1">
      <c r="B1682" s="102" t="s">
        <v>125</v>
      </c>
      <c r="C1682" s="106">
        <v>168</v>
      </c>
      <c r="D1682" s="107">
        <v>107</v>
      </c>
      <c r="E1682" s="107">
        <v>92</v>
      </c>
      <c r="F1682" s="107">
        <v>56</v>
      </c>
      <c r="G1682" s="107">
        <f>第2表01元データ!AN43</f>
        <v>66</v>
      </c>
      <c r="H1682" s="107">
        <f t="shared" si="1092"/>
        <v>10</v>
      </c>
      <c r="I1682" s="108">
        <f t="shared" si="1093"/>
        <v>17.857142857142858</v>
      </c>
      <c r="J1682" s="102"/>
      <c r="K1682" s="114" t="s">
        <v>125</v>
      </c>
      <c r="L1682" s="106">
        <v>80</v>
      </c>
      <c r="M1682" s="107">
        <v>55</v>
      </c>
      <c r="N1682" s="107">
        <v>48</v>
      </c>
      <c r="O1682" s="107">
        <v>50</v>
      </c>
      <c r="P1682" s="107">
        <f>第2表01元データ!AO43</f>
        <v>22</v>
      </c>
      <c r="Q1682" s="107">
        <f t="shared" si="1094"/>
        <v>-28</v>
      </c>
      <c r="R1682" s="108">
        <f t="shared" si="1095"/>
        <v>-56.000000000000007</v>
      </c>
      <c r="S1682" s="108"/>
      <c r="T1682" s="100">
        <v>104</v>
      </c>
      <c r="W1682" s="100" t="s">
        <v>358</v>
      </c>
      <c r="X1682" s="100">
        <v>303</v>
      </c>
      <c r="Y1682" s="100">
        <v>258</v>
      </c>
      <c r="Z1682" s="100">
        <v>168</v>
      </c>
      <c r="AA1682" s="100">
        <v>107</v>
      </c>
      <c r="AC1682" s="100" t="s">
        <v>358</v>
      </c>
      <c r="AD1682" s="100">
        <v>118</v>
      </c>
      <c r="AE1682" s="100">
        <v>134</v>
      </c>
      <c r="AF1682" s="100">
        <v>80</v>
      </c>
      <c r="AG1682" s="100">
        <v>55</v>
      </c>
      <c r="AJ1682" s="100" t="str">
        <f t="shared" si="1088"/>
        <v>●</v>
      </c>
      <c r="AK1682" s="100" t="str">
        <f t="shared" si="1082"/>
        <v>●</v>
      </c>
      <c r="AL1682" s="100" t="str">
        <f t="shared" si="1091"/>
        <v>●</v>
      </c>
      <c r="AM1682" s="100" t="str">
        <f t="shared" si="1084"/>
        <v>●</v>
      </c>
      <c r="AP1682" s="100" t="str">
        <f t="shared" si="1089"/>
        <v>●</v>
      </c>
      <c r="AQ1682" s="100" t="str">
        <f t="shared" si="1085"/>
        <v>●</v>
      </c>
      <c r="AR1682" s="100" t="str">
        <f t="shared" si="1086"/>
        <v>●</v>
      </c>
      <c r="AS1682" s="100" t="str">
        <f t="shared" si="1090"/>
        <v>●</v>
      </c>
    </row>
    <row r="1683" spans="2:45" s="100" customFormat="1" ht="14.25" customHeight="1">
      <c r="B1683" s="102" t="s">
        <v>126</v>
      </c>
      <c r="C1683" s="106">
        <v>164</v>
      </c>
      <c r="D1683" s="107">
        <v>122</v>
      </c>
      <c r="E1683" s="107">
        <v>57</v>
      </c>
      <c r="F1683" s="107">
        <v>64</v>
      </c>
      <c r="G1683" s="107">
        <f>第2表01元データ!AN44</f>
        <v>42</v>
      </c>
      <c r="H1683" s="107">
        <f t="shared" si="1092"/>
        <v>-22</v>
      </c>
      <c r="I1683" s="108">
        <f t="shared" si="1093"/>
        <v>-34.375</v>
      </c>
      <c r="J1683" s="102"/>
      <c r="K1683" s="114" t="s">
        <v>126</v>
      </c>
      <c r="L1683" s="106">
        <v>83</v>
      </c>
      <c r="M1683" s="107">
        <v>49</v>
      </c>
      <c r="N1683" s="107">
        <v>30</v>
      </c>
      <c r="O1683" s="107">
        <v>35</v>
      </c>
      <c r="P1683" s="107">
        <f>第2表01元データ!AO44</f>
        <v>34</v>
      </c>
      <c r="Q1683" s="107">
        <f t="shared" si="1094"/>
        <v>-1</v>
      </c>
      <c r="R1683" s="108">
        <f t="shared" si="1095"/>
        <v>-2.8571428571428572</v>
      </c>
      <c r="S1683" s="108"/>
      <c r="T1683" s="100">
        <v>105</v>
      </c>
      <c r="W1683" s="100" t="s">
        <v>359</v>
      </c>
      <c r="X1683" s="100">
        <v>232</v>
      </c>
      <c r="Y1683" s="100">
        <v>200</v>
      </c>
      <c r="Z1683" s="100">
        <v>164</v>
      </c>
      <c r="AA1683" s="100">
        <v>122</v>
      </c>
      <c r="AC1683" s="100" t="s">
        <v>359</v>
      </c>
      <c r="AD1683" s="100">
        <v>77</v>
      </c>
      <c r="AE1683" s="100">
        <v>90</v>
      </c>
      <c r="AF1683" s="100">
        <v>83</v>
      </c>
      <c r="AG1683" s="100">
        <v>49</v>
      </c>
      <c r="AJ1683" s="100" t="str">
        <f t="shared" si="1088"/>
        <v>●</v>
      </c>
      <c r="AK1683" s="100" t="str">
        <f t="shared" si="1082"/>
        <v>●</v>
      </c>
      <c r="AL1683" s="100" t="str">
        <f t="shared" si="1091"/>
        <v>●</v>
      </c>
      <c r="AM1683" s="100" t="str">
        <f t="shared" si="1084"/>
        <v>●</v>
      </c>
      <c r="AP1683" s="100" t="str">
        <f t="shared" si="1089"/>
        <v>●</v>
      </c>
      <c r="AQ1683" s="100" t="str">
        <f t="shared" si="1085"/>
        <v>●</v>
      </c>
      <c r="AR1683" s="100" t="str">
        <f t="shared" si="1086"/>
        <v>●</v>
      </c>
      <c r="AS1683" s="100" t="str">
        <f t="shared" si="1090"/>
        <v>●</v>
      </c>
    </row>
    <row r="1684" spans="2:45" s="100" customFormat="1" ht="14.25" customHeight="1">
      <c r="B1684" s="102" t="s">
        <v>127</v>
      </c>
      <c r="C1684" s="106">
        <v>198</v>
      </c>
      <c r="D1684" s="107">
        <v>144</v>
      </c>
      <c r="E1684" s="107">
        <v>100</v>
      </c>
      <c r="F1684" s="107">
        <v>67</v>
      </c>
      <c r="G1684" s="107">
        <f>第2表01元データ!AN45</f>
        <v>49</v>
      </c>
      <c r="H1684" s="107">
        <f t="shared" si="1092"/>
        <v>-18</v>
      </c>
      <c r="I1684" s="108">
        <f t="shared" si="1093"/>
        <v>-26.865671641791046</v>
      </c>
      <c r="J1684" s="102"/>
      <c r="K1684" s="114" t="s">
        <v>127</v>
      </c>
      <c r="L1684" s="106">
        <v>70</v>
      </c>
      <c r="M1684" s="107">
        <v>67</v>
      </c>
      <c r="N1684" s="107">
        <v>36</v>
      </c>
      <c r="O1684" s="107">
        <v>14</v>
      </c>
      <c r="P1684" s="107">
        <f>第2表01元データ!AO45</f>
        <v>28</v>
      </c>
      <c r="Q1684" s="107">
        <f t="shared" si="1094"/>
        <v>14</v>
      </c>
      <c r="R1684" s="108">
        <f t="shared" si="1095"/>
        <v>100</v>
      </c>
      <c r="S1684" s="108"/>
      <c r="T1684" s="100">
        <v>106</v>
      </c>
      <c r="W1684" s="100" t="s">
        <v>360</v>
      </c>
      <c r="X1684" s="100">
        <v>180</v>
      </c>
      <c r="Y1684" s="100">
        <v>190</v>
      </c>
      <c r="Z1684" s="100">
        <v>198</v>
      </c>
      <c r="AA1684" s="100">
        <v>144</v>
      </c>
      <c r="AC1684" s="100" t="s">
        <v>360</v>
      </c>
      <c r="AD1684" s="100">
        <v>68</v>
      </c>
      <c r="AE1684" s="100">
        <v>90</v>
      </c>
      <c r="AF1684" s="100">
        <v>70</v>
      </c>
      <c r="AG1684" s="100">
        <v>67</v>
      </c>
      <c r="AJ1684" s="100" t="str">
        <f t="shared" si="1088"/>
        <v>●</v>
      </c>
      <c r="AK1684" s="100" t="str">
        <f t="shared" si="1082"/>
        <v>●</v>
      </c>
      <c r="AL1684" s="100" t="str">
        <f t="shared" si="1091"/>
        <v>●</v>
      </c>
      <c r="AM1684" s="100" t="str">
        <f t="shared" si="1084"/>
        <v>●</v>
      </c>
      <c r="AP1684" s="100" t="str">
        <f t="shared" si="1089"/>
        <v>●</v>
      </c>
      <c r="AQ1684" s="100" t="str">
        <f t="shared" si="1085"/>
        <v>●</v>
      </c>
      <c r="AR1684" s="100" t="str">
        <f t="shared" si="1086"/>
        <v>●</v>
      </c>
      <c r="AS1684" s="100" t="str">
        <f t="shared" si="1090"/>
        <v>●</v>
      </c>
    </row>
    <row r="1685" spans="2:45" s="100" customFormat="1" ht="14.25" customHeight="1">
      <c r="B1685" s="102" t="s">
        <v>128</v>
      </c>
      <c r="C1685" s="106">
        <v>179</v>
      </c>
      <c r="D1685" s="107">
        <v>185</v>
      </c>
      <c r="E1685" s="107">
        <v>147</v>
      </c>
      <c r="F1685" s="107">
        <v>87</v>
      </c>
      <c r="G1685" s="107">
        <f>第2表01元データ!AN46</f>
        <v>63</v>
      </c>
      <c r="H1685" s="107">
        <f t="shared" si="1092"/>
        <v>-24</v>
      </c>
      <c r="I1685" s="108">
        <f t="shared" si="1093"/>
        <v>-27.586206896551722</v>
      </c>
      <c r="J1685" s="102"/>
      <c r="K1685" s="114" t="s">
        <v>128</v>
      </c>
      <c r="L1685" s="106">
        <v>79</v>
      </c>
      <c r="M1685" s="107">
        <v>57</v>
      </c>
      <c r="N1685" s="107">
        <v>59</v>
      </c>
      <c r="O1685" s="107">
        <v>30</v>
      </c>
      <c r="P1685" s="107">
        <f>第2表01元データ!AO46</f>
        <v>15</v>
      </c>
      <c r="Q1685" s="107">
        <f t="shared" si="1094"/>
        <v>-15</v>
      </c>
      <c r="R1685" s="108">
        <f t="shared" si="1095"/>
        <v>-50</v>
      </c>
      <c r="S1685" s="108"/>
      <c r="T1685" s="100">
        <v>107</v>
      </c>
      <c r="W1685" s="100" t="s">
        <v>361</v>
      </c>
      <c r="X1685" s="100">
        <v>165</v>
      </c>
      <c r="Y1685" s="100">
        <v>158</v>
      </c>
      <c r="Z1685" s="100">
        <v>179</v>
      </c>
      <c r="AA1685" s="100">
        <v>185</v>
      </c>
      <c r="AC1685" s="100" t="s">
        <v>361</v>
      </c>
      <c r="AD1685" s="100">
        <v>58</v>
      </c>
      <c r="AE1685" s="100">
        <v>82</v>
      </c>
      <c r="AF1685" s="100">
        <v>79</v>
      </c>
      <c r="AG1685" s="100">
        <v>57</v>
      </c>
      <c r="AJ1685" s="100" t="str">
        <f t="shared" si="1088"/>
        <v>●</v>
      </c>
      <c r="AK1685" s="100" t="str">
        <f t="shared" si="1082"/>
        <v>●</v>
      </c>
      <c r="AL1685" s="100" t="str">
        <f t="shared" si="1091"/>
        <v>●</v>
      </c>
      <c r="AM1685" s="100" t="str">
        <f t="shared" si="1084"/>
        <v>●</v>
      </c>
      <c r="AP1685" s="100" t="str">
        <f t="shared" si="1089"/>
        <v>●</v>
      </c>
      <c r="AQ1685" s="100" t="str">
        <f t="shared" si="1085"/>
        <v>●</v>
      </c>
      <c r="AR1685" s="100" t="str">
        <f t="shared" si="1086"/>
        <v>●</v>
      </c>
      <c r="AS1685" s="100" t="str">
        <f t="shared" si="1090"/>
        <v>●</v>
      </c>
    </row>
    <row r="1686" spans="2:45" s="100" customFormat="1" ht="14.25" customHeight="1">
      <c r="B1686" s="102" t="s">
        <v>129</v>
      </c>
      <c r="C1686" s="106">
        <v>146</v>
      </c>
      <c r="D1686" s="107">
        <v>146</v>
      </c>
      <c r="E1686" s="107">
        <v>167</v>
      </c>
      <c r="F1686" s="107">
        <v>131</v>
      </c>
      <c r="G1686" s="107">
        <f>第2表01元データ!AN47</f>
        <v>85</v>
      </c>
      <c r="H1686" s="107">
        <f t="shared" si="1092"/>
        <v>-46</v>
      </c>
      <c r="I1686" s="108">
        <f t="shared" si="1093"/>
        <v>-35.114503816793892</v>
      </c>
      <c r="J1686" s="102"/>
      <c r="K1686" s="114" t="s">
        <v>129</v>
      </c>
      <c r="L1686" s="106">
        <v>82</v>
      </c>
      <c r="M1686" s="107">
        <v>77</v>
      </c>
      <c r="N1686" s="107">
        <v>64</v>
      </c>
      <c r="O1686" s="107">
        <v>50</v>
      </c>
      <c r="P1686" s="107">
        <f>第2表01元データ!AO47</f>
        <v>26</v>
      </c>
      <c r="Q1686" s="107">
        <f t="shared" si="1094"/>
        <v>-24</v>
      </c>
      <c r="R1686" s="108">
        <f t="shared" si="1095"/>
        <v>-48</v>
      </c>
      <c r="S1686" s="108"/>
      <c r="T1686" s="100">
        <v>108</v>
      </c>
      <c r="W1686" s="100" t="s">
        <v>362</v>
      </c>
      <c r="X1686" s="100">
        <v>226</v>
      </c>
      <c r="Y1686" s="100">
        <v>156</v>
      </c>
      <c r="Z1686" s="100">
        <v>146</v>
      </c>
      <c r="AA1686" s="100">
        <v>146</v>
      </c>
      <c r="AC1686" s="100" t="s">
        <v>362</v>
      </c>
      <c r="AD1686" s="100">
        <v>86</v>
      </c>
      <c r="AE1686" s="100">
        <v>70</v>
      </c>
      <c r="AF1686" s="100">
        <v>82</v>
      </c>
      <c r="AG1686" s="100">
        <v>77</v>
      </c>
      <c r="AJ1686" s="100" t="str">
        <f t="shared" si="1088"/>
        <v>●</v>
      </c>
      <c r="AK1686" s="100" t="str">
        <f t="shared" si="1082"/>
        <v>●</v>
      </c>
      <c r="AL1686" s="100" t="str">
        <f t="shared" si="1091"/>
        <v>●</v>
      </c>
      <c r="AM1686" s="100" t="str">
        <f t="shared" si="1084"/>
        <v>●</v>
      </c>
      <c r="AP1686" s="100" t="str">
        <f t="shared" si="1089"/>
        <v>●</v>
      </c>
      <c r="AQ1686" s="100" t="str">
        <f t="shared" si="1085"/>
        <v>●</v>
      </c>
      <c r="AR1686" s="100" t="str">
        <f t="shared" si="1086"/>
        <v>●</v>
      </c>
      <c r="AS1686" s="100" t="str">
        <f t="shared" si="1090"/>
        <v>●</v>
      </c>
    </row>
    <row r="1687" spans="2:45" s="100" customFormat="1" ht="14.25" customHeight="1">
      <c r="B1687" s="102" t="s">
        <v>130</v>
      </c>
      <c r="C1687" s="106">
        <v>140</v>
      </c>
      <c r="D1687" s="107">
        <v>153</v>
      </c>
      <c r="E1687" s="107">
        <v>128</v>
      </c>
      <c r="F1687" s="107">
        <v>153</v>
      </c>
      <c r="G1687" s="107">
        <f>第2表01元データ!AN48</f>
        <v>104</v>
      </c>
      <c r="H1687" s="107">
        <f t="shared" si="1092"/>
        <v>-49</v>
      </c>
      <c r="I1687" s="108">
        <f t="shared" si="1093"/>
        <v>-32.026143790849673</v>
      </c>
      <c r="J1687" s="102"/>
      <c r="K1687" s="114" t="s">
        <v>130</v>
      </c>
      <c r="L1687" s="106">
        <v>59</v>
      </c>
      <c r="M1687" s="107">
        <v>78</v>
      </c>
      <c r="N1687" s="107">
        <v>62</v>
      </c>
      <c r="O1687" s="107">
        <v>62</v>
      </c>
      <c r="P1687" s="107">
        <f>第2表01元データ!AO48</f>
        <v>52</v>
      </c>
      <c r="Q1687" s="107">
        <f t="shared" si="1094"/>
        <v>-10</v>
      </c>
      <c r="R1687" s="108">
        <f t="shared" si="1095"/>
        <v>-16.129032258064516</v>
      </c>
      <c r="S1687" s="108"/>
      <c r="T1687" s="100">
        <v>109</v>
      </c>
      <c r="W1687" s="100" t="s">
        <v>363</v>
      </c>
      <c r="X1687" s="100">
        <v>306</v>
      </c>
      <c r="Y1687" s="100">
        <v>203</v>
      </c>
      <c r="Z1687" s="100">
        <v>140</v>
      </c>
      <c r="AA1687" s="100">
        <v>153</v>
      </c>
      <c r="AC1687" s="100" t="s">
        <v>363</v>
      </c>
      <c r="AD1687" s="100">
        <v>139</v>
      </c>
      <c r="AE1687" s="100">
        <v>111</v>
      </c>
      <c r="AF1687" s="100">
        <v>59</v>
      </c>
      <c r="AG1687" s="100">
        <v>78</v>
      </c>
      <c r="AJ1687" s="100" t="str">
        <f t="shared" si="1088"/>
        <v>●</v>
      </c>
      <c r="AK1687" s="100" t="str">
        <f t="shared" si="1082"/>
        <v>●</v>
      </c>
      <c r="AL1687" s="100" t="str">
        <f>IF(E1687=Z1687,"○","●")</f>
        <v>●</v>
      </c>
      <c r="AM1687" s="100" t="str">
        <f t="shared" si="1084"/>
        <v>○</v>
      </c>
      <c r="AP1687" s="100" t="str">
        <f t="shared" si="1089"/>
        <v>●</v>
      </c>
      <c r="AQ1687" s="100" t="str">
        <f t="shared" si="1085"/>
        <v>●</v>
      </c>
      <c r="AR1687" s="100" t="str">
        <f t="shared" si="1086"/>
        <v>●</v>
      </c>
      <c r="AS1687" s="100" t="str">
        <f t="shared" si="1090"/>
        <v>●</v>
      </c>
    </row>
    <row r="1688" spans="2:45" s="100" customFormat="1" ht="14.25" customHeight="1">
      <c r="B1688" s="102" t="s">
        <v>131</v>
      </c>
      <c r="C1688" s="106">
        <v>191</v>
      </c>
      <c r="D1688" s="107">
        <v>126</v>
      </c>
      <c r="E1688" s="107">
        <v>135</v>
      </c>
      <c r="F1688" s="107">
        <v>130</v>
      </c>
      <c r="G1688" s="107">
        <f>第2表01元データ!AN49</f>
        <v>137</v>
      </c>
      <c r="H1688" s="107">
        <f t="shared" si="1092"/>
        <v>7</v>
      </c>
      <c r="I1688" s="108">
        <f t="shared" si="1093"/>
        <v>5.384615384615385</v>
      </c>
      <c r="J1688" s="102"/>
      <c r="K1688" s="114" t="s">
        <v>131</v>
      </c>
      <c r="L1688" s="106">
        <v>108</v>
      </c>
      <c r="M1688" s="107">
        <v>58</v>
      </c>
      <c r="N1688" s="107">
        <v>68</v>
      </c>
      <c r="O1688" s="107">
        <v>59</v>
      </c>
      <c r="P1688" s="107">
        <f>第2表01元データ!AO49</f>
        <v>66</v>
      </c>
      <c r="Q1688" s="107">
        <f t="shared" si="1094"/>
        <v>7</v>
      </c>
      <c r="R1688" s="108">
        <f t="shared" si="1095"/>
        <v>11.864406779661017</v>
      </c>
      <c r="S1688" s="108"/>
      <c r="T1688" s="100">
        <v>110</v>
      </c>
      <c r="W1688" s="100" t="s">
        <v>364</v>
      </c>
      <c r="X1688" s="100">
        <v>271</v>
      </c>
      <c r="Y1688" s="100">
        <v>267</v>
      </c>
      <c r="Z1688" s="100">
        <v>191</v>
      </c>
      <c r="AA1688" s="100">
        <v>126</v>
      </c>
      <c r="AC1688" s="100" t="s">
        <v>364</v>
      </c>
      <c r="AD1688" s="100">
        <v>130</v>
      </c>
      <c r="AE1688" s="100">
        <v>149</v>
      </c>
      <c r="AF1688" s="100">
        <v>108</v>
      </c>
      <c r="AG1688" s="100">
        <v>58</v>
      </c>
      <c r="AJ1688" s="100" t="str">
        <f t="shared" si="1088"/>
        <v>●</v>
      </c>
      <c r="AK1688" s="100" t="str">
        <f t="shared" si="1082"/>
        <v>●</v>
      </c>
      <c r="AL1688" s="100" t="str">
        <f t="shared" ref="AL1688:AL1696" si="1096">IF(E1688=Z1688,"○","●")</f>
        <v>●</v>
      </c>
      <c r="AM1688" s="100" t="str">
        <f t="shared" si="1084"/>
        <v>●</v>
      </c>
      <c r="AP1688" s="100" t="str">
        <f t="shared" si="1089"/>
        <v>●</v>
      </c>
      <c r="AQ1688" s="100" t="str">
        <f t="shared" si="1085"/>
        <v>●</v>
      </c>
      <c r="AR1688" s="100" t="str">
        <f t="shared" si="1086"/>
        <v>●</v>
      </c>
      <c r="AS1688" s="100" t="str">
        <f t="shared" si="1090"/>
        <v>●</v>
      </c>
    </row>
    <row r="1689" spans="2:45" s="100" customFormat="1" ht="14.25" customHeight="1">
      <c r="B1689" s="102" t="s">
        <v>132</v>
      </c>
      <c r="C1689" s="106">
        <v>255</v>
      </c>
      <c r="D1689" s="107">
        <v>182</v>
      </c>
      <c r="E1689" s="107">
        <v>123</v>
      </c>
      <c r="F1689" s="107">
        <v>135</v>
      </c>
      <c r="G1689" s="107">
        <f>第2表01元データ!AN50</f>
        <v>129</v>
      </c>
      <c r="H1689" s="107">
        <f t="shared" si="1092"/>
        <v>-6</v>
      </c>
      <c r="I1689" s="108">
        <f t="shared" si="1093"/>
        <v>-4.4444444444444446</v>
      </c>
      <c r="J1689" s="102"/>
      <c r="K1689" s="114" t="s">
        <v>132</v>
      </c>
      <c r="L1689" s="106">
        <v>146</v>
      </c>
      <c r="M1689" s="107">
        <v>111</v>
      </c>
      <c r="N1689" s="107">
        <v>60</v>
      </c>
      <c r="O1689" s="107">
        <v>61</v>
      </c>
      <c r="P1689" s="107">
        <f>第2表01元データ!AO50</f>
        <v>60</v>
      </c>
      <c r="Q1689" s="107">
        <f t="shared" si="1094"/>
        <v>-1</v>
      </c>
      <c r="R1689" s="108">
        <f t="shared" si="1095"/>
        <v>-1.639344262295082</v>
      </c>
      <c r="S1689" s="108"/>
      <c r="T1689" s="100">
        <v>111</v>
      </c>
      <c r="W1689" s="100" t="s">
        <v>365</v>
      </c>
      <c r="X1689" s="100">
        <v>271</v>
      </c>
      <c r="Y1689" s="100">
        <v>255</v>
      </c>
      <c r="Z1689" s="100">
        <v>255</v>
      </c>
      <c r="AA1689" s="100">
        <v>182</v>
      </c>
      <c r="AC1689" s="100" t="s">
        <v>365</v>
      </c>
      <c r="AD1689" s="100">
        <v>114</v>
      </c>
      <c r="AE1689" s="100">
        <v>139</v>
      </c>
      <c r="AF1689" s="100">
        <v>146</v>
      </c>
      <c r="AG1689" s="100">
        <v>111</v>
      </c>
      <c r="AJ1689" s="100" t="str">
        <f t="shared" si="1088"/>
        <v>●</v>
      </c>
      <c r="AK1689" s="100" t="str">
        <f t="shared" si="1082"/>
        <v>●</v>
      </c>
      <c r="AL1689" s="100" t="str">
        <f t="shared" si="1096"/>
        <v>●</v>
      </c>
      <c r="AM1689" s="100" t="str">
        <f t="shared" si="1084"/>
        <v>●</v>
      </c>
      <c r="AP1689" s="100" t="str">
        <f t="shared" si="1089"/>
        <v>●</v>
      </c>
      <c r="AQ1689" s="100" t="str">
        <f t="shared" si="1085"/>
        <v>●</v>
      </c>
      <c r="AR1689" s="100" t="str">
        <f t="shared" si="1086"/>
        <v>●</v>
      </c>
      <c r="AS1689" s="100" t="str">
        <f t="shared" si="1090"/>
        <v>●</v>
      </c>
    </row>
    <row r="1690" spans="2:45" s="100" customFormat="1" ht="14.25" customHeight="1">
      <c r="B1690" s="102" t="s">
        <v>133</v>
      </c>
      <c r="C1690" s="106">
        <v>234</v>
      </c>
      <c r="D1690" s="107">
        <v>255</v>
      </c>
      <c r="E1690" s="107">
        <v>180</v>
      </c>
      <c r="F1690" s="107">
        <v>120</v>
      </c>
      <c r="G1690" s="107">
        <f>第2表01元データ!AN51</f>
        <v>121</v>
      </c>
      <c r="H1690" s="107">
        <f t="shared" si="1092"/>
        <v>1</v>
      </c>
      <c r="I1690" s="108">
        <f t="shared" si="1093"/>
        <v>0.83333333333333337</v>
      </c>
      <c r="J1690" s="102"/>
      <c r="K1690" s="114" t="s">
        <v>133</v>
      </c>
      <c r="L1690" s="106">
        <v>130</v>
      </c>
      <c r="M1690" s="107">
        <v>145</v>
      </c>
      <c r="N1690" s="107">
        <v>106</v>
      </c>
      <c r="O1690" s="107">
        <v>66</v>
      </c>
      <c r="P1690" s="107">
        <f>第2表01元データ!AO51</f>
        <v>70</v>
      </c>
      <c r="Q1690" s="107">
        <f t="shared" si="1094"/>
        <v>4</v>
      </c>
      <c r="R1690" s="108">
        <f t="shared" si="1095"/>
        <v>6.0606060606060606</v>
      </c>
      <c r="S1690" s="108"/>
      <c r="T1690" s="100">
        <v>112</v>
      </c>
      <c r="W1690" s="100" t="s">
        <v>366</v>
      </c>
      <c r="X1690" s="100">
        <v>307</v>
      </c>
      <c r="Y1690" s="100">
        <v>246</v>
      </c>
      <c r="Z1690" s="100">
        <v>234</v>
      </c>
      <c r="AA1690" s="100">
        <v>255</v>
      </c>
      <c r="AC1690" s="100" t="s">
        <v>366</v>
      </c>
      <c r="AD1690" s="100">
        <v>124</v>
      </c>
      <c r="AE1690" s="100">
        <v>121</v>
      </c>
      <c r="AF1690" s="100">
        <v>130</v>
      </c>
      <c r="AG1690" s="100">
        <v>145</v>
      </c>
      <c r="AJ1690" s="100" t="str">
        <f t="shared" si="1088"/>
        <v>●</v>
      </c>
      <c r="AK1690" s="100" t="str">
        <f t="shared" si="1082"/>
        <v>●</v>
      </c>
      <c r="AL1690" s="100" t="str">
        <f t="shared" si="1096"/>
        <v>●</v>
      </c>
      <c r="AM1690" s="100" t="str">
        <f t="shared" si="1084"/>
        <v>●</v>
      </c>
      <c r="AP1690" s="100" t="str">
        <f t="shared" si="1089"/>
        <v>●</v>
      </c>
      <c r="AQ1690" s="100" t="str">
        <f t="shared" si="1085"/>
        <v>●</v>
      </c>
      <c r="AR1690" s="100" t="str">
        <f t="shared" si="1086"/>
        <v>●</v>
      </c>
      <c r="AS1690" s="100" t="str">
        <f t="shared" si="1090"/>
        <v>●</v>
      </c>
    </row>
    <row r="1691" spans="2:45" s="100" customFormat="1" ht="14.25" customHeight="1">
      <c r="B1691" s="102" t="s">
        <v>134</v>
      </c>
      <c r="C1691" s="106">
        <v>246</v>
      </c>
      <c r="D1691" s="107">
        <v>216</v>
      </c>
      <c r="E1691" s="107">
        <v>229</v>
      </c>
      <c r="F1691" s="107">
        <v>166</v>
      </c>
      <c r="G1691" s="107">
        <f>第2表01元データ!AN52</f>
        <v>124</v>
      </c>
      <c r="H1691" s="107">
        <f t="shared" si="1092"/>
        <v>-42</v>
      </c>
      <c r="I1691" s="108">
        <f t="shared" si="1093"/>
        <v>-25.301204819277107</v>
      </c>
      <c r="J1691" s="102"/>
      <c r="K1691" s="114" t="s">
        <v>134</v>
      </c>
      <c r="L1691" s="106">
        <v>120</v>
      </c>
      <c r="M1691" s="107">
        <v>127</v>
      </c>
      <c r="N1691" s="107">
        <v>140</v>
      </c>
      <c r="O1691" s="107">
        <v>103</v>
      </c>
      <c r="P1691" s="107">
        <f>第2表01元データ!AO52</f>
        <v>62</v>
      </c>
      <c r="Q1691" s="107">
        <f t="shared" si="1094"/>
        <v>-41</v>
      </c>
      <c r="R1691" s="108">
        <f t="shared" si="1095"/>
        <v>-39.805825242718448</v>
      </c>
      <c r="S1691" s="108"/>
      <c r="T1691" s="100">
        <v>113</v>
      </c>
      <c r="W1691" s="100" t="s">
        <v>367</v>
      </c>
      <c r="X1691" s="100">
        <v>277</v>
      </c>
      <c r="Y1691" s="100">
        <v>293</v>
      </c>
      <c r="Z1691" s="100">
        <v>246</v>
      </c>
      <c r="AA1691" s="100">
        <v>216</v>
      </c>
      <c r="AC1691" s="100" t="s">
        <v>367</v>
      </c>
      <c r="AD1691" s="100">
        <v>102</v>
      </c>
      <c r="AE1691" s="100">
        <v>126</v>
      </c>
      <c r="AF1691" s="100">
        <v>120</v>
      </c>
      <c r="AG1691" s="100">
        <v>127</v>
      </c>
      <c r="AJ1691" s="100" t="str">
        <f t="shared" si="1088"/>
        <v>●</v>
      </c>
      <c r="AK1691" s="100" t="str">
        <f t="shared" si="1082"/>
        <v>●</v>
      </c>
      <c r="AL1691" s="100" t="str">
        <f t="shared" si="1096"/>
        <v>●</v>
      </c>
      <c r="AM1691" s="100" t="str">
        <f t="shared" si="1084"/>
        <v>●</v>
      </c>
      <c r="AP1691" s="100" t="str">
        <f t="shared" si="1089"/>
        <v>●</v>
      </c>
      <c r="AQ1691" s="100" t="str">
        <f t="shared" si="1085"/>
        <v>●</v>
      </c>
      <c r="AR1691" s="100" t="str">
        <f t="shared" si="1086"/>
        <v>●</v>
      </c>
      <c r="AS1691" s="100" t="str">
        <f t="shared" si="1090"/>
        <v>●</v>
      </c>
    </row>
    <row r="1692" spans="2:45" s="100" customFormat="1" ht="14.25" customHeight="1">
      <c r="B1692" s="102" t="s">
        <v>135</v>
      </c>
      <c r="C1692" s="106">
        <v>259</v>
      </c>
      <c r="D1692" s="107">
        <v>219</v>
      </c>
      <c r="E1692" s="107">
        <v>197</v>
      </c>
      <c r="F1692" s="107">
        <v>225</v>
      </c>
      <c r="G1692" s="107">
        <f>第2表01元データ!AN53</f>
        <v>152</v>
      </c>
      <c r="H1692" s="107">
        <f t="shared" si="1092"/>
        <v>-73</v>
      </c>
      <c r="I1692" s="108">
        <f t="shared" si="1093"/>
        <v>-32.444444444444443</v>
      </c>
      <c r="J1692" s="102"/>
      <c r="K1692" s="114" t="s">
        <v>135</v>
      </c>
      <c r="L1692" s="106">
        <v>114</v>
      </c>
      <c r="M1692" s="107">
        <v>110</v>
      </c>
      <c r="N1692" s="107">
        <v>108</v>
      </c>
      <c r="O1692" s="107">
        <v>114</v>
      </c>
      <c r="P1692" s="107">
        <f>第2表01元データ!AO53</f>
        <v>95</v>
      </c>
      <c r="Q1692" s="107">
        <f t="shared" si="1094"/>
        <v>-19</v>
      </c>
      <c r="R1692" s="108">
        <f t="shared" si="1095"/>
        <v>-16.666666666666664</v>
      </c>
      <c r="S1692" s="108"/>
      <c r="T1692" s="100">
        <v>114</v>
      </c>
      <c r="W1692" s="100" t="s">
        <v>368</v>
      </c>
      <c r="X1692" s="100">
        <v>189</v>
      </c>
      <c r="Y1692" s="100">
        <v>250</v>
      </c>
      <c r="Z1692" s="100">
        <v>259</v>
      </c>
      <c r="AA1692" s="100">
        <v>219</v>
      </c>
      <c r="AC1692" s="100" t="s">
        <v>368</v>
      </c>
      <c r="AD1692" s="100">
        <v>70</v>
      </c>
      <c r="AE1692" s="100">
        <v>89</v>
      </c>
      <c r="AF1692" s="100">
        <v>114</v>
      </c>
      <c r="AG1692" s="100">
        <v>110</v>
      </c>
      <c r="AJ1692" s="100" t="str">
        <f t="shared" si="1088"/>
        <v>●</v>
      </c>
      <c r="AK1692" s="100" t="str">
        <f t="shared" si="1082"/>
        <v>●</v>
      </c>
      <c r="AL1692" s="100" t="str">
        <f t="shared" si="1096"/>
        <v>●</v>
      </c>
      <c r="AM1692" s="100" t="str">
        <f t="shared" si="1084"/>
        <v>●</v>
      </c>
      <c r="AP1692" s="100" t="str">
        <f t="shared" si="1089"/>
        <v>●</v>
      </c>
      <c r="AQ1692" s="100" t="str">
        <f t="shared" si="1085"/>
        <v>●</v>
      </c>
      <c r="AR1692" s="100" t="str">
        <f t="shared" si="1086"/>
        <v>●</v>
      </c>
      <c r="AS1692" s="100" t="str">
        <f t="shared" si="1090"/>
        <v>●</v>
      </c>
    </row>
    <row r="1693" spans="2:45" s="100" customFormat="1" ht="14.25" customHeight="1">
      <c r="B1693" s="102" t="s">
        <v>136</v>
      </c>
      <c r="C1693" s="106">
        <v>209</v>
      </c>
      <c r="D1693" s="107">
        <v>234</v>
      </c>
      <c r="E1693" s="107">
        <v>189</v>
      </c>
      <c r="F1693" s="107">
        <v>169</v>
      </c>
      <c r="G1693" s="107">
        <f>第2表01元データ!AN54</f>
        <v>185</v>
      </c>
      <c r="H1693" s="107">
        <f t="shared" si="1092"/>
        <v>16</v>
      </c>
      <c r="I1693" s="108">
        <f t="shared" si="1093"/>
        <v>9.4674556213017755</v>
      </c>
      <c r="J1693" s="102"/>
      <c r="K1693" s="114" t="s">
        <v>136</v>
      </c>
      <c r="L1693" s="106">
        <v>78</v>
      </c>
      <c r="M1693" s="107">
        <v>102</v>
      </c>
      <c r="N1693" s="107">
        <v>97</v>
      </c>
      <c r="O1693" s="107">
        <v>88</v>
      </c>
      <c r="P1693" s="107">
        <f>第2表01元データ!AO54</f>
        <v>99</v>
      </c>
      <c r="Q1693" s="107">
        <f t="shared" si="1094"/>
        <v>11</v>
      </c>
      <c r="R1693" s="108">
        <f t="shared" si="1095"/>
        <v>12.5</v>
      </c>
      <c r="S1693" s="108"/>
      <c r="T1693" s="100">
        <v>115</v>
      </c>
      <c r="W1693" s="100" t="s">
        <v>369</v>
      </c>
      <c r="X1693" s="100">
        <v>136</v>
      </c>
      <c r="Y1693" s="100">
        <v>157</v>
      </c>
      <c r="Z1693" s="100">
        <v>209</v>
      </c>
      <c r="AA1693" s="100">
        <v>234</v>
      </c>
      <c r="AC1693" s="100" t="s">
        <v>369</v>
      </c>
      <c r="AD1693" s="100">
        <v>41</v>
      </c>
      <c r="AE1693" s="100">
        <v>59</v>
      </c>
      <c r="AF1693" s="100">
        <v>78</v>
      </c>
      <c r="AG1693" s="100">
        <v>102</v>
      </c>
      <c r="AJ1693" s="100" t="str">
        <f t="shared" si="1088"/>
        <v>●</v>
      </c>
      <c r="AK1693" s="100" t="str">
        <f t="shared" si="1082"/>
        <v>●</v>
      </c>
      <c r="AL1693" s="100" t="str">
        <f t="shared" si="1096"/>
        <v>●</v>
      </c>
      <c r="AM1693" s="100" t="str">
        <f t="shared" si="1084"/>
        <v>●</v>
      </c>
      <c r="AP1693" s="100" t="str">
        <f t="shared" si="1089"/>
        <v>●</v>
      </c>
      <c r="AQ1693" s="100" t="str">
        <f t="shared" si="1085"/>
        <v>●</v>
      </c>
      <c r="AR1693" s="100" t="str">
        <f t="shared" si="1086"/>
        <v>●</v>
      </c>
      <c r="AS1693" s="100" t="str">
        <f t="shared" si="1090"/>
        <v>●</v>
      </c>
    </row>
    <row r="1694" spans="2:45" s="100" customFormat="1" ht="14.25" customHeight="1">
      <c r="B1694" s="102" t="s">
        <v>137</v>
      </c>
      <c r="C1694" s="106">
        <v>129</v>
      </c>
      <c r="D1694" s="107">
        <v>167</v>
      </c>
      <c r="E1694" s="107">
        <v>193</v>
      </c>
      <c r="F1694" s="107">
        <v>169</v>
      </c>
      <c r="G1694" s="107">
        <f>第2表01元データ!AN55</f>
        <v>132</v>
      </c>
      <c r="H1694" s="107">
        <f t="shared" si="1092"/>
        <v>-37</v>
      </c>
      <c r="I1694" s="108">
        <f t="shared" si="1093"/>
        <v>-21.893491124260358</v>
      </c>
      <c r="J1694" s="102"/>
      <c r="K1694" s="114" t="s">
        <v>137</v>
      </c>
      <c r="L1694" s="106">
        <v>51</v>
      </c>
      <c r="M1694" s="107">
        <v>71</v>
      </c>
      <c r="N1694" s="107">
        <v>91</v>
      </c>
      <c r="O1694" s="107">
        <v>81</v>
      </c>
      <c r="P1694" s="107">
        <f>第2表01元データ!AO55</f>
        <v>70</v>
      </c>
      <c r="Q1694" s="107">
        <f t="shared" si="1094"/>
        <v>-11</v>
      </c>
      <c r="R1694" s="108">
        <f t="shared" si="1095"/>
        <v>-13.580246913580247</v>
      </c>
      <c r="S1694" s="108"/>
      <c r="T1694" s="100">
        <v>116</v>
      </c>
      <c r="W1694" s="100" t="s">
        <v>370</v>
      </c>
      <c r="X1694" s="100">
        <v>100</v>
      </c>
      <c r="Y1694" s="100">
        <v>100</v>
      </c>
      <c r="Z1694" s="100">
        <v>129</v>
      </c>
      <c r="AA1694" s="100">
        <v>167</v>
      </c>
      <c r="AC1694" s="100" t="s">
        <v>370</v>
      </c>
      <c r="AD1694" s="100">
        <v>36</v>
      </c>
      <c r="AE1694" s="100">
        <v>32</v>
      </c>
      <c r="AF1694" s="100">
        <v>51</v>
      </c>
      <c r="AG1694" s="100">
        <v>71</v>
      </c>
      <c r="AJ1694" s="100" t="str">
        <f t="shared" si="1088"/>
        <v>●</v>
      </c>
      <c r="AK1694" s="100" t="str">
        <f t="shared" si="1082"/>
        <v>●</v>
      </c>
      <c r="AL1694" s="100" t="str">
        <f t="shared" si="1096"/>
        <v>●</v>
      </c>
      <c r="AM1694" s="100" t="str">
        <f t="shared" si="1084"/>
        <v>●</v>
      </c>
      <c r="AP1694" s="100" t="str">
        <f t="shared" si="1089"/>
        <v>●</v>
      </c>
      <c r="AQ1694" s="100" t="str">
        <f t="shared" si="1085"/>
        <v>●</v>
      </c>
      <c r="AR1694" s="100" t="str">
        <f t="shared" si="1086"/>
        <v>●</v>
      </c>
      <c r="AS1694" s="100" t="str">
        <f t="shared" si="1090"/>
        <v>●</v>
      </c>
    </row>
    <row r="1695" spans="2:45" s="100" customFormat="1" ht="14.25" customHeight="1">
      <c r="B1695" s="102" t="s">
        <v>138</v>
      </c>
      <c r="C1695" s="106">
        <v>73</v>
      </c>
      <c r="D1695" s="107">
        <v>92</v>
      </c>
      <c r="E1695" s="107">
        <v>118</v>
      </c>
      <c r="F1695" s="107">
        <v>143</v>
      </c>
      <c r="G1695" s="107">
        <f>第2表01元データ!AN56</f>
        <v>122</v>
      </c>
      <c r="H1695" s="107">
        <f t="shared" si="1092"/>
        <v>-21</v>
      </c>
      <c r="I1695" s="108">
        <f t="shared" si="1093"/>
        <v>-14.685314685314685</v>
      </c>
      <c r="J1695" s="102"/>
      <c r="K1695" s="114" t="s">
        <v>138</v>
      </c>
      <c r="L1695" s="106">
        <v>21</v>
      </c>
      <c r="M1695" s="107">
        <v>32</v>
      </c>
      <c r="N1695" s="107">
        <v>54</v>
      </c>
      <c r="O1695" s="107">
        <v>62</v>
      </c>
      <c r="P1695" s="107">
        <f>第2表01元データ!AO56</f>
        <v>57</v>
      </c>
      <c r="Q1695" s="107">
        <f t="shared" si="1094"/>
        <v>-5</v>
      </c>
      <c r="R1695" s="108">
        <f t="shared" si="1095"/>
        <v>-8.064516129032258</v>
      </c>
      <c r="S1695" s="108"/>
      <c r="T1695" s="100">
        <v>117</v>
      </c>
      <c r="W1695" s="100" t="s">
        <v>371</v>
      </c>
      <c r="X1695" s="100">
        <v>58</v>
      </c>
      <c r="Y1695" s="100">
        <v>69</v>
      </c>
      <c r="Z1695" s="100">
        <v>73</v>
      </c>
      <c r="AA1695" s="100">
        <v>92</v>
      </c>
      <c r="AC1695" s="100" t="s">
        <v>371</v>
      </c>
      <c r="AD1695" s="100">
        <v>16</v>
      </c>
      <c r="AE1695" s="100">
        <v>24</v>
      </c>
      <c r="AF1695" s="100">
        <v>21</v>
      </c>
      <c r="AG1695" s="100">
        <v>32</v>
      </c>
      <c r="AJ1695" s="100" t="str">
        <f t="shared" si="1088"/>
        <v>●</v>
      </c>
      <c r="AK1695" s="100" t="str">
        <f t="shared" si="1082"/>
        <v>●</v>
      </c>
      <c r="AL1695" s="100" t="str">
        <f t="shared" si="1096"/>
        <v>●</v>
      </c>
      <c r="AM1695" s="100" t="str">
        <f t="shared" si="1084"/>
        <v>●</v>
      </c>
      <c r="AP1695" s="100" t="str">
        <f t="shared" si="1089"/>
        <v>●</v>
      </c>
      <c r="AQ1695" s="100" t="str">
        <f t="shared" si="1085"/>
        <v>●</v>
      </c>
      <c r="AR1695" s="100" t="str">
        <f t="shared" si="1086"/>
        <v>●</v>
      </c>
      <c r="AS1695" s="100" t="str">
        <f t="shared" si="1090"/>
        <v>●</v>
      </c>
    </row>
    <row r="1696" spans="2:45" s="100" customFormat="1" ht="14.25" customHeight="1">
      <c r="B1696" s="102" t="s">
        <v>110</v>
      </c>
      <c r="C1696" s="106">
        <v>49</v>
      </c>
      <c r="D1696" s="107">
        <v>41</v>
      </c>
      <c r="E1696" s="107">
        <v>56</v>
      </c>
      <c r="F1696" s="107">
        <v>107</v>
      </c>
      <c r="G1696" s="107">
        <f>第2表01元データ!AN57</f>
        <v>92</v>
      </c>
      <c r="H1696" s="107">
        <f t="shared" si="1092"/>
        <v>-15</v>
      </c>
      <c r="I1696" s="108">
        <f t="shared" si="1093"/>
        <v>-14.018691588785046</v>
      </c>
      <c r="J1696" s="102"/>
      <c r="K1696" s="114" t="s">
        <v>110</v>
      </c>
      <c r="L1696" s="106">
        <v>14</v>
      </c>
      <c r="M1696" s="107">
        <v>18</v>
      </c>
      <c r="N1696" s="107">
        <v>22</v>
      </c>
      <c r="O1696" s="107">
        <v>30</v>
      </c>
      <c r="P1696" s="107">
        <f>第2表01元データ!AO57</f>
        <v>52</v>
      </c>
      <c r="Q1696" s="107">
        <f t="shared" si="1094"/>
        <v>22</v>
      </c>
      <c r="R1696" s="108">
        <f t="shared" si="1095"/>
        <v>73.333333333333329</v>
      </c>
      <c r="S1696" s="108"/>
      <c r="T1696" s="100">
        <v>118</v>
      </c>
      <c r="W1696" s="100" t="s">
        <v>378</v>
      </c>
      <c r="X1696" s="100">
        <v>29</v>
      </c>
      <c r="Y1696" s="100">
        <v>35</v>
      </c>
      <c r="Z1696" s="100">
        <v>49</v>
      </c>
      <c r="AA1696" s="100">
        <v>41</v>
      </c>
      <c r="AC1696" s="100" t="s">
        <v>378</v>
      </c>
      <c r="AD1696" s="100">
        <v>7</v>
      </c>
      <c r="AE1696" s="100">
        <v>12</v>
      </c>
      <c r="AF1696" s="100">
        <v>14</v>
      </c>
      <c r="AG1696" s="100">
        <v>18</v>
      </c>
      <c r="AJ1696" s="100" t="str">
        <f t="shared" si="1088"/>
        <v>●</v>
      </c>
      <c r="AK1696" s="100" t="str">
        <f t="shared" si="1082"/>
        <v>●</v>
      </c>
      <c r="AL1696" s="100" t="str">
        <f t="shared" si="1096"/>
        <v>●</v>
      </c>
      <c r="AM1696" s="100" t="str">
        <f t="shared" si="1084"/>
        <v>●</v>
      </c>
      <c r="AP1696" s="100" t="str">
        <f t="shared" si="1089"/>
        <v>●</v>
      </c>
      <c r="AQ1696" s="100" t="str">
        <f t="shared" si="1085"/>
        <v>●</v>
      </c>
      <c r="AR1696" s="100" t="str">
        <f t="shared" si="1086"/>
        <v>●</v>
      </c>
      <c r="AS1696" s="100" t="str">
        <f t="shared" si="1090"/>
        <v>●</v>
      </c>
    </row>
    <row r="1697" spans="2:45" s="100" customFormat="1" ht="14.25" customHeight="1">
      <c r="B1697" s="119" t="s">
        <v>111</v>
      </c>
      <c r="C1697" s="120" t="s">
        <v>313</v>
      </c>
      <c r="D1697" s="116" t="s">
        <v>313</v>
      </c>
      <c r="E1697" s="116" t="s">
        <v>313</v>
      </c>
      <c r="F1697" s="116">
        <v>1</v>
      </c>
      <c r="G1697" s="107">
        <f>第2表01元データ!AN58</f>
        <v>32</v>
      </c>
      <c r="H1697" s="107"/>
      <c r="I1697" s="108"/>
      <c r="K1697" s="119" t="s">
        <v>111</v>
      </c>
      <c r="L1697" s="120" t="s">
        <v>313</v>
      </c>
      <c r="M1697" s="116" t="s">
        <v>313</v>
      </c>
      <c r="N1697" s="116" t="s">
        <v>313</v>
      </c>
      <c r="O1697" s="116" t="s">
        <v>313</v>
      </c>
      <c r="P1697" s="107">
        <f>第2表01元データ!AO58</f>
        <v>7</v>
      </c>
      <c r="Q1697" s="107"/>
      <c r="R1697" s="108"/>
      <c r="T1697" s="100">
        <v>119</v>
      </c>
    </row>
    <row r="1698" spans="2:45" s="100" customFormat="1" ht="14.25" customHeight="1">
      <c r="G1698" s="168"/>
      <c r="P1698" s="168"/>
    </row>
    <row r="1699" spans="2:45" s="100" customFormat="1" ht="14.25" customHeight="1">
      <c r="G1699" s="168"/>
      <c r="P1699" s="168"/>
    </row>
    <row r="1700" spans="2:45" s="99" customFormat="1" ht="14.25" customHeight="1">
      <c r="B1700" s="99" t="str">
        <f>LEFT(B1640,LEN(B1640)-2)&amp;+"女"</f>
        <v>奥沢・女</v>
      </c>
      <c r="H1700" s="99" t="s">
        <v>805</v>
      </c>
      <c r="I1700" s="380">
        <f>令和2年9月末住基人口!K64</f>
        <v>2337</v>
      </c>
      <c r="K1700" s="99" t="str">
        <f>LEFT(K1640,LEN(K1640)-2)&amp;+"女"</f>
        <v>天神・女</v>
      </c>
      <c r="Q1700" s="99" t="s">
        <v>805</v>
      </c>
      <c r="R1700" s="380">
        <f>令和2年9月末住基人口!Q8</f>
        <v>1021</v>
      </c>
      <c r="W1700" s="100"/>
      <c r="X1700" s="100"/>
      <c r="Y1700" s="100"/>
      <c r="Z1700" s="100"/>
      <c r="AA1700" s="100"/>
      <c r="AB1700" s="100"/>
      <c r="AC1700" s="100"/>
      <c r="AD1700" s="100"/>
      <c r="AE1700" s="100"/>
      <c r="AF1700" s="100"/>
      <c r="AG1700" s="100"/>
    </row>
    <row r="1701" spans="2:45" s="100" customFormat="1" ht="14.25" customHeight="1">
      <c r="B1701" s="583" t="s">
        <v>335</v>
      </c>
      <c r="C1701" s="101"/>
      <c r="D1701" s="101"/>
      <c r="E1701" s="101"/>
      <c r="F1701" s="101"/>
      <c r="G1701" s="135"/>
      <c r="H1701" s="131"/>
      <c r="I1701" s="131"/>
      <c r="J1701" s="102"/>
      <c r="K1701" s="583" t="s">
        <v>335</v>
      </c>
      <c r="L1701" s="101"/>
      <c r="M1701" s="101"/>
      <c r="N1701" s="101"/>
      <c r="O1701" s="101"/>
      <c r="P1701" s="135"/>
      <c r="Q1701" s="131"/>
      <c r="R1701" s="131"/>
      <c r="S1701" s="103"/>
    </row>
    <row r="1702" spans="2:45" s="100" customFormat="1" ht="14.25" customHeight="1">
      <c r="B1702" s="584"/>
      <c r="C1702" s="130" t="str">
        <f>$C$4</f>
        <v>平成12年</v>
      </c>
      <c r="D1702" s="130" t="str">
        <f>$D$4</f>
        <v>平成17年</v>
      </c>
      <c r="E1702" s="130" t="str">
        <f>$E$4</f>
        <v>平成22年</v>
      </c>
      <c r="F1702" s="130" t="s">
        <v>410</v>
      </c>
      <c r="G1702" s="130" t="s">
        <v>739</v>
      </c>
      <c r="H1702" s="133" t="str">
        <f>$H$4</f>
        <v>対平成</v>
      </c>
      <c r="I1702" s="134" t="str">
        <f>$I$4</f>
        <v>27年</v>
      </c>
      <c r="J1702" s="102"/>
      <c r="K1702" s="584"/>
      <c r="L1702" s="130" t="str">
        <f>$C$4</f>
        <v>平成12年</v>
      </c>
      <c r="M1702" s="130" t="str">
        <f>$D$4</f>
        <v>平成17年</v>
      </c>
      <c r="N1702" s="130" t="str">
        <f>$E$4</f>
        <v>平成22年</v>
      </c>
      <c r="O1702" s="130" t="s">
        <v>410</v>
      </c>
      <c r="P1702" s="130" t="s">
        <v>739</v>
      </c>
      <c r="Q1702" s="133" t="str">
        <f>$H$4</f>
        <v>対平成</v>
      </c>
      <c r="R1702" s="134" t="str">
        <f>$I$4</f>
        <v>27年</v>
      </c>
      <c r="S1702" s="103"/>
    </row>
    <row r="1703" spans="2:45" s="100" customFormat="1" ht="14.25" customHeight="1">
      <c r="B1703" s="585"/>
      <c r="C1703" s="104"/>
      <c r="D1703" s="104"/>
      <c r="E1703" s="104"/>
      <c r="F1703" s="104"/>
      <c r="G1703" s="104"/>
      <c r="H1703" s="132" t="s">
        <v>88</v>
      </c>
      <c r="I1703" s="133" t="s">
        <v>398</v>
      </c>
      <c r="J1703" s="102"/>
      <c r="K1703" s="585"/>
      <c r="L1703" s="104"/>
      <c r="M1703" s="104"/>
      <c r="N1703" s="104"/>
      <c r="O1703" s="104"/>
      <c r="P1703" s="104"/>
      <c r="Q1703" s="132" t="s">
        <v>88</v>
      </c>
      <c r="R1703" s="133" t="s">
        <v>398</v>
      </c>
      <c r="S1703" s="103"/>
    </row>
    <row r="1704" spans="2:45" s="199" customFormat="1" ht="14.25" customHeight="1">
      <c r="B1704" s="200" t="s">
        <v>90</v>
      </c>
      <c r="C1704" s="198">
        <v>3552</v>
      </c>
      <c r="D1704" s="194">
        <v>3234</v>
      </c>
      <c r="E1704" s="194">
        <v>2873</v>
      </c>
      <c r="F1704" s="194">
        <v>2611</v>
      </c>
      <c r="G1704" s="194">
        <f>IF(COUNTIF(G1709:G1727,"x"),"x",IF(SUM(G1709:G1727)=0,"-",SUM(G1709:G1727)))</f>
        <v>2297</v>
      </c>
      <c r="H1704" s="193">
        <f t="shared" ref="H1704:H1707" si="1097">IF(G1704="x","x",IF(AND(G1704="-",F1704="-"),"-",IF(AND(G1704="-",F1704&gt;0),F1704*-1,IF(AND(G1704&gt;0,F1704="-"),G1704,G1704-F1704))))</f>
        <v>-314</v>
      </c>
      <c r="I1704" s="195">
        <f t="shared" ref="I1704:I1707" si="1098">IF(H1704="x","x",IF(H1704="-","-",IF(AND(F1704="-",G1704&gt;0),"皆増",IF(AND(F1704&gt;0,G1704="-"),"皆減",H1704/F1704*100))))</f>
        <v>-12.026043661432402</v>
      </c>
      <c r="J1704" s="196"/>
      <c r="K1704" s="197" t="s">
        <v>90</v>
      </c>
      <c r="L1704" s="198">
        <v>1599</v>
      </c>
      <c r="M1704" s="194">
        <v>1501</v>
      </c>
      <c r="N1704" s="194">
        <v>1337</v>
      </c>
      <c r="O1704" s="194">
        <v>1161</v>
      </c>
      <c r="P1704" s="194">
        <f>IF(COUNTIF(P1709:P1727,"x"),"x",IF(SUM(P1709:P1727)=0,"-",SUM(P1709:P1727)))</f>
        <v>972</v>
      </c>
      <c r="Q1704" s="193">
        <f t="shared" ref="Q1704:Q1707" si="1099">IF(P1704="x","x",IF(AND(P1704="-",O1704="-"),"-",IF(AND(P1704="-",O1704&gt;0),O1704*-1,IF(AND(P1704&gt;0,O1704="-"),P1704,P1704-O1704))))</f>
        <v>-189</v>
      </c>
      <c r="R1704" s="195">
        <f t="shared" ref="R1704:R1707" si="1100">IF(Q1704="x","x",IF(Q1704="-","-",IF(AND(O1704="-",P1704&gt;0),"皆増",IF(AND(O1704&gt;0,P1704="-"),"皆減",Q1704/O1704*100))))</f>
        <v>-16.279069767441861</v>
      </c>
      <c r="S1704" s="195"/>
      <c r="W1704" s="199" t="s">
        <v>373</v>
      </c>
      <c r="X1704" s="199">
        <v>4286</v>
      </c>
      <c r="Y1704" s="199">
        <v>3869</v>
      </c>
      <c r="Z1704" s="199">
        <v>3552</v>
      </c>
      <c r="AA1704" s="199">
        <v>3234</v>
      </c>
      <c r="AC1704" s="199" t="s">
        <v>373</v>
      </c>
      <c r="AD1704" s="199">
        <v>1549</v>
      </c>
      <c r="AE1704" s="199">
        <v>1655</v>
      </c>
      <c r="AF1704" s="199">
        <v>1599</v>
      </c>
      <c r="AG1704" s="199">
        <v>1501</v>
      </c>
      <c r="AJ1704" s="199" t="str">
        <f>IF(C1704=X1704,"○","●")</f>
        <v>●</v>
      </c>
      <c r="AK1704" s="199" t="str">
        <f t="shared" ref="AK1704:AK1726" si="1101">IF(D1704=Y1704,"○","●")</f>
        <v>●</v>
      </c>
      <c r="AL1704" s="199" t="str">
        <f t="shared" ref="AL1704:AL1705" si="1102">IF(E1704=Z1704,"○","●")</f>
        <v>●</v>
      </c>
      <c r="AM1704" s="199" t="str">
        <f t="shared" ref="AM1704:AM1726" si="1103">IF(F1704=AA1704,"○","●")</f>
        <v>●</v>
      </c>
      <c r="AP1704" s="199" t="str">
        <f>IF(L1704=AD1704,"○","●")</f>
        <v>●</v>
      </c>
      <c r="AQ1704" s="199" t="str">
        <f t="shared" ref="AQ1704:AQ1726" si="1104">IF(M1704=AE1704,"○","●")</f>
        <v>●</v>
      </c>
      <c r="AR1704" s="199" t="str">
        <f t="shared" ref="AR1704:AR1726" si="1105">IF(N1704=AF1704,"○","●")</f>
        <v>●</v>
      </c>
      <c r="AS1704" s="199" t="str">
        <f t="shared" ref="AS1704" si="1106">IF(O1704=AG1704,"○","●")</f>
        <v>●</v>
      </c>
    </row>
    <row r="1705" spans="2:45" s="100" customFormat="1" ht="14.25" customHeight="1">
      <c r="B1705" s="105" t="s">
        <v>91</v>
      </c>
      <c r="C1705" s="106">
        <v>354</v>
      </c>
      <c r="D1705" s="107">
        <v>301</v>
      </c>
      <c r="E1705" s="107">
        <v>233</v>
      </c>
      <c r="F1705" s="107">
        <v>189</v>
      </c>
      <c r="G1705" s="107">
        <f>IF(COUNTIF(G1709:G1711,"x"),"x",IF(SUM(G1709:G1711)=0,"-",SUM(G1709:G1711)))</f>
        <v>152</v>
      </c>
      <c r="H1705" s="107">
        <f t="shared" si="1097"/>
        <v>-37</v>
      </c>
      <c r="I1705" s="108">
        <f t="shared" si="1098"/>
        <v>-19.576719576719576</v>
      </c>
      <c r="J1705" s="102"/>
      <c r="K1705" s="109" t="s">
        <v>91</v>
      </c>
      <c r="L1705" s="106">
        <v>162</v>
      </c>
      <c r="M1705" s="107">
        <v>156</v>
      </c>
      <c r="N1705" s="107">
        <v>107</v>
      </c>
      <c r="O1705" s="107">
        <v>77</v>
      </c>
      <c r="P1705" s="107">
        <f>IF(COUNTIF(P1709:P1711,"x"),"x",IF(SUM(P1709:P1711)=0,"-",SUM(P1709:P1711)))</f>
        <v>44</v>
      </c>
      <c r="Q1705" s="107">
        <f t="shared" si="1099"/>
        <v>-33</v>
      </c>
      <c r="R1705" s="108">
        <f t="shared" si="1100"/>
        <v>-42.857142857142854</v>
      </c>
      <c r="S1705" s="108"/>
      <c r="W1705" s="100" t="s">
        <v>374</v>
      </c>
      <c r="X1705" s="100">
        <v>540</v>
      </c>
      <c r="Y1705" s="100">
        <v>392</v>
      </c>
      <c r="Z1705" s="100">
        <v>354</v>
      </c>
      <c r="AA1705" s="100">
        <v>301</v>
      </c>
      <c r="AC1705" s="100" t="s">
        <v>374</v>
      </c>
      <c r="AD1705" s="100">
        <v>206</v>
      </c>
      <c r="AE1705" s="100">
        <v>199</v>
      </c>
      <c r="AF1705" s="100">
        <v>162</v>
      </c>
      <c r="AG1705" s="100">
        <v>156</v>
      </c>
      <c r="AJ1705" s="100" t="str">
        <f t="shared" ref="AJ1705:AJ1726" si="1107">IF(C1705=X1705,"○","●")</f>
        <v>●</v>
      </c>
      <c r="AK1705" s="100" t="str">
        <f t="shared" si="1101"/>
        <v>●</v>
      </c>
      <c r="AL1705" s="100" t="str">
        <f t="shared" si="1102"/>
        <v>●</v>
      </c>
      <c r="AM1705" s="100" t="str">
        <f t="shared" si="1103"/>
        <v>●</v>
      </c>
      <c r="AP1705" s="100" t="str">
        <f t="shared" ref="AP1705:AP1726" si="1108">IF(L1705=AD1705,"○","●")</f>
        <v>●</v>
      </c>
      <c r="AQ1705" s="100" t="str">
        <f t="shared" si="1104"/>
        <v>●</v>
      </c>
      <c r="AR1705" s="100" t="str">
        <f t="shared" si="1105"/>
        <v>●</v>
      </c>
      <c r="AS1705" s="100" t="str">
        <f>IF(O1705=AG1705,"○","●")</f>
        <v>●</v>
      </c>
    </row>
    <row r="1706" spans="2:45" s="100" customFormat="1" ht="14.25" customHeight="1">
      <c r="B1706" s="105" t="s">
        <v>92</v>
      </c>
      <c r="C1706" s="106">
        <v>2195</v>
      </c>
      <c r="D1706" s="107">
        <v>1879</v>
      </c>
      <c r="E1706" s="107">
        <v>1538</v>
      </c>
      <c r="F1706" s="107">
        <v>1232</v>
      </c>
      <c r="G1706" s="296">
        <f>IF(COUNTIF(G1712:G1721,"x"),"x",IF(SUM(G1712:G1721)=0,"-",SUM(G1712:G1721)))</f>
        <v>1011</v>
      </c>
      <c r="H1706" s="107">
        <f t="shared" si="1097"/>
        <v>-221</v>
      </c>
      <c r="I1706" s="108">
        <f t="shared" si="1098"/>
        <v>-17.938311688311689</v>
      </c>
      <c r="J1706" s="102"/>
      <c r="K1706" s="109" t="s">
        <v>92</v>
      </c>
      <c r="L1706" s="106">
        <v>1088</v>
      </c>
      <c r="M1706" s="107">
        <v>917</v>
      </c>
      <c r="N1706" s="107">
        <v>762</v>
      </c>
      <c r="O1706" s="107">
        <v>599</v>
      </c>
      <c r="P1706" s="296">
        <f>IF(COUNTIF(P1712:P1721,"x"),"x",IF(SUM(P1712:P1721)=0,"-",SUM(P1712:P1721)))</f>
        <v>449</v>
      </c>
      <c r="Q1706" s="107">
        <f t="shared" si="1099"/>
        <v>-150</v>
      </c>
      <c r="R1706" s="108">
        <f t="shared" si="1100"/>
        <v>-25.041736227045075</v>
      </c>
      <c r="S1706" s="108"/>
      <c r="W1706" s="100" t="s">
        <v>375</v>
      </c>
      <c r="X1706" s="100">
        <v>2979</v>
      </c>
      <c r="Y1706" s="100">
        <v>2595</v>
      </c>
      <c r="Z1706" s="100">
        <v>2195</v>
      </c>
      <c r="AA1706" s="100">
        <v>1879</v>
      </c>
      <c r="AC1706" s="100" t="s">
        <v>375</v>
      </c>
      <c r="AD1706" s="100">
        <v>1133</v>
      </c>
      <c r="AE1706" s="100">
        <v>1178</v>
      </c>
      <c r="AF1706" s="100">
        <v>1088</v>
      </c>
      <c r="AG1706" s="100">
        <v>917</v>
      </c>
      <c r="AJ1706" s="100" t="str">
        <f t="shared" si="1107"/>
        <v>●</v>
      </c>
      <c r="AK1706" s="100" t="str">
        <f t="shared" si="1101"/>
        <v>●</v>
      </c>
      <c r="AL1706" s="100" t="str">
        <f>IF(E1706=Z1706,"○","●")</f>
        <v>●</v>
      </c>
      <c r="AM1706" s="100" t="str">
        <f t="shared" si="1103"/>
        <v>●</v>
      </c>
      <c r="AP1706" s="100" t="str">
        <f t="shared" si="1108"/>
        <v>●</v>
      </c>
      <c r="AQ1706" s="100" t="str">
        <f t="shared" si="1104"/>
        <v>●</v>
      </c>
      <c r="AR1706" s="100" t="str">
        <f t="shared" si="1105"/>
        <v>●</v>
      </c>
      <c r="AS1706" s="100" t="str">
        <f t="shared" ref="AS1706:AS1726" si="1109">IF(O1706=AG1706,"○","●")</f>
        <v>●</v>
      </c>
    </row>
    <row r="1707" spans="2:45" s="100" customFormat="1" ht="14.25" customHeight="1">
      <c r="B1707" s="105" t="s">
        <v>93</v>
      </c>
      <c r="C1707" s="106">
        <v>1003</v>
      </c>
      <c r="D1707" s="107">
        <v>1054</v>
      </c>
      <c r="E1707" s="107">
        <v>1102</v>
      </c>
      <c r="F1707" s="107">
        <v>1189</v>
      </c>
      <c r="G1707" s="107">
        <f>IF(COUNTIF(G1722:G1726,"x"),"x",IF(SUM(G1722,G1726)=0,"-",SUM(G1722:G1726)))</f>
        <v>1115</v>
      </c>
      <c r="H1707" s="107">
        <f t="shared" si="1097"/>
        <v>-74</v>
      </c>
      <c r="I1707" s="108">
        <f t="shared" si="1098"/>
        <v>-6.2237174095878887</v>
      </c>
      <c r="J1707" s="102"/>
      <c r="K1707" s="109" t="s">
        <v>93</v>
      </c>
      <c r="L1707" s="106">
        <v>349</v>
      </c>
      <c r="M1707" s="107">
        <v>428</v>
      </c>
      <c r="N1707" s="107">
        <v>468</v>
      </c>
      <c r="O1707" s="107">
        <v>485</v>
      </c>
      <c r="P1707" s="107">
        <f>IF(COUNTIF(P1722:P1726,"x"),"x",IF(SUM(P1722,P1726)=0,"-",SUM(P1722:P1726)))</f>
        <v>479</v>
      </c>
      <c r="Q1707" s="107">
        <f t="shared" si="1099"/>
        <v>-6</v>
      </c>
      <c r="R1707" s="108">
        <f t="shared" si="1100"/>
        <v>-1.2371134020618557</v>
      </c>
      <c r="S1707" s="108"/>
      <c r="W1707" s="100" t="s">
        <v>376</v>
      </c>
      <c r="X1707" s="100">
        <v>767</v>
      </c>
      <c r="Y1707" s="100">
        <v>882</v>
      </c>
      <c r="Z1707" s="100">
        <v>1003</v>
      </c>
      <c r="AA1707" s="100">
        <v>1054</v>
      </c>
      <c r="AC1707" s="100" t="s">
        <v>376</v>
      </c>
      <c r="AD1707" s="100">
        <v>210</v>
      </c>
      <c r="AE1707" s="100">
        <v>278</v>
      </c>
      <c r="AF1707" s="100">
        <v>349</v>
      </c>
      <c r="AG1707" s="100">
        <v>428</v>
      </c>
      <c r="AJ1707" s="100" t="str">
        <f t="shared" si="1107"/>
        <v>●</v>
      </c>
      <c r="AK1707" s="100" t="str">
        <f t="shared" si="1101"/>
        <v>●</v>
      </c>
      <c r="AL1707" s="100" t="str">
        <f t="shared" ref="AL1707:AL1716" si="1110">IF(E1707=Z1707,"○","●")</f>
        <v>●</v>
      </c>
      <c r="AM1707" s="100" t="str">
        <f t="shared" si="1103"/>
        <v>●</v>
      </c>
      <c r="AP1707" s="100" t="str">
        <f t="shared" si="1108"/>
        <v>●</v>
      </c>
      <c r="AQ1707" s="100" t="str">
        <f t="shared" si="1104"/>
        <v>●</v>
      </c>
      <c r="AR1707" s="100" t="str">
        <f t="shared" si="1105"/>
        <v>●</v>
      </c>
      <c r="AS1707" s="100" t="str">
        <f t="shared" si="1109"/>
        <v>●</v>
      </c>
    </row>
    <row r="1708" spans="2:45" s="100" customFormat="1" ht="14.25" customHeight="1">
      <c r="B1708" s="102"/>
      <c r="C1708" s="106"/>
      <c r="D1708" s="112"/>
      <c r="E1708" s="112"/>
      <c r="F1708" s="112"/>
      <c r="G1708" s="112"/>
      <c r="H1708" s="112"/>
      <c r="I1708" s="113"/>
      <c r="J1708" s="102"/>
      <c r="K1708" s="114"/>
      <c r="L1708" s="106"/>
      <c r="M1708" s="112"/>
      <c r="N1708" s="112"/>
      <c r="O1708" s="112"/>
      <c r="P1708" s="112"/>
      <c r="Q1708" s="112"/>
      <c r="R1708" s="113"/>
      <c r="S1708" s="113"/>
      <c r="W1708" s="99"/>
      <c r="X1708" s="99"/>
      <c r="Y1708" s="99"/>
      <c r="Z1708" s="99"/>
      <c r="AA1708" s="99"/>
      <c r="AB1708" s="99"/>
      <c r="AC1708" s="99"/>
      <c r="AD1708" s="99"/>
      <c r="AE1708" s="99"/>
      <c r="AF1708" s="99"/>
      <c r="AG1708" s="99"/>
      <c r="AJ1708" s="100" t="str">
        <f t="shared" si="1107"/>
        <v>○</v>
      </c>
      <c r="AK1708" s="100" t="str">
        <f t="shared" si="1101"/>
        <v>○</v>
      </c>
      <c r="AL1708" s="100" t="str">
        <f t="shared" si="1110"/>
        <v>○</v>
      </c>
      <c r="AM1708" s="100" t="str">
        <f t="shared" si="1103"/>
        <v>○</v>
      </c>
      <c r="AP1708" s="100" t="str">
        <f t="shared" si="1108"/>
        <v>○</v>
      </c>
      <c r="AQ1708" s="100" t="str">
        <f t="shared" si="1104"/>
        <v>○</v>
      </c>
      <c r="AR1708" s="100" t="str">
        <f t="shared" si="1105"/>
        <v>○</v>
      </c>
      <c r="AS1708" s="100" t="str">
        <f t="shared" si="1109"/>
        <v>○</v>
      </c>
    </row>
    <row r="1709" spans="2:45" s="100" customFormat="1" ht="14.25" customHeight="1">
      <c r="B1709" s="102" t="s">
        <v>94</v>
      </c>
      <c r="C1709" s="106">
        <v>96</v>
      </c>
      <c r="D1709" s="107">
        <v>101</v>
      </c>
      <c r="E1709" s="107">
        <v>72</v>
      </c>
      <c r="F1709" s="107">
        <v>54</v>
      </c>
      <c r="G1709" s="107">
        <f>第2表01元データ!AN66</f>
        <v>38</v>
      </c>
      <c r="H1709" s="107">
        <f t="shared" ref="H1709:H1726" si="1111">IF(G1709="x","x",IF(AND(G1709="-",F1709="-"),"-",IF(AND(G1709="-",F1709&gt;0),F1709*-1,IF(AND(G1709&gt;0,F1709="-"),G1709,G1709-F1709))))</f>
        <v>-16</v>
      </c>
      <c r="I1709" s="108">
        <f t="shared" ref="I1709:I1726" si="1112">IF(H1709="x","x",IF(H1709="-","-",IF(AND(F1709="-",G1709&gt;0),"皆増",IF(AND(F1709&gt;0,G1709="-"),"皆減",H1709/F1709*100))))</f>
        <v>-29.629629629629626</v>
      </c>
      <c r="J1709" s="102"/>
      <c r="K1709" s="114" t="s">
        <v>94</v>
      </c>
      <c r="L1709" s="106">
        <v>45</v>
      </c>
      <c r="M1709" s="107">
        <v>38</v>
      </c>
      <c r="N1709" s="107">
        <v>17</v>
      </c>
      <c r="O1709" s="107">
        <v>14</v>
      </c>
      <c r="P1709" s="107">
        <f>第2表01元データ!AO66</f>
        <v>9</v>
      </c>
      <c r="Q1709" s="107">
        <f t="shared" ref="Q1709:Q1726" si="1113">IF(P1709="x","x",IF(AND(P1709="-",O1709="-"),"-",IF(AND(P1709="-",O1709&gt;0),O1709*-1,IF(AND(P1709&gt;0,O1709="-"),P1709,P1709-O1709))))</f>
        <v>-5</v>
      </c>
      <c r="R1709" s="108">
        <f t="shared" ref="R1709:R1726" si="1114">IF(Q1709="x","x",IF(Q1709="-","-",IF(AND(O1709="-",P1709&gt;0),"皆増",IF(AND(O1709&gt;0,P1709="-"),"皆減",Q1709/O1709*100))))</f>
        <v>-35.714285714285715</v>
      </c>
      <c r="S1709" s="108"/>
      <c r="T1709" s="100">
        <v>201</v>
      </c>
      <c r="W1709" s="100" t="s">
        <v>377</v>
      </c>
      <c r="X1709" s="100">
        <v>137</v>
      </c>
      <c r="Y1709" s="100">
        <v>107</v>
      </c>
      <c r="Z1709" s="100">
        <v>96</v>
      </c>
      <c r="AA1709" s="100">
        <v>101</v>
      </c>
      <c r="AC1709" s="100" t="s">
        <v>377</v>
      </c>
      <c r="AD1709" s="100">
        <v>29</v>
      </c>
      <c r="AE1709" s="100">
        <v>63</v>
      </c>
      <c r="AF1709" s="100">
        <v>45</v>
      </c>
      <c r="AG1709" s="100">
        <v>38</v>
      </c>
      <c r="AJ1709" s="100" t="str">
        <f t="shared" si="1107"/>
        <v>●</v>
      </c>
      <c r="AK1709" s="100" t="str">
        <f t="shared" si="1101"/>
        <v>●</v>
      </c>
      <c r="AL1709" s="100" t="str">
        <f t="shared" si="1110"/>
        <v>●</v>
      </c>
      <c r="AM1709" s="100" t="str">
        <f t="shared" si="1103"/>
        <v>●</v>
      </c>
      <c r="AP1709" s="100" t="str">
        <f t="shared" si="1108"/>
        <v>●</v>
      </c>
      <c r="AQ1709" s="100" t="str">
        <f t="shared" si="1104"/>
        <v>●</v>
      </c>
      <c r="AR1709" s="100" t="str">
        <f t="shared" si="1105"/>
        <v>●</v>
      </c>
      <c r="AS1709" s="100" t="str">
        <f t="shared" si="1109"/>
        <v>●</v>
      </c>
    </row>
    <row r="1710" spans="2:45" s="100" customFormat="1" ht="14.25" customHeight="1">
      <c r="B1710" s="102" t="s">
        <v>123</v>
      </c>
      <c r="C1710" s="106">
        <v>124</v>
      </c>
      <c r="D1710" s="107">
        <v>92</v>
      </c>
      <c r="E1710" s="107">
        <v>74</v>
      </c>
      <c r="F1710" s="107">
        <v>67</v>
      </c>
      <c r="G1710" s="107">
        <f>第2表01元データ!AN67</f>
        <v>52</v>
      </c>
      <c r="H1710" s="107">
        <f t="shared" si="1111"/>
        <v>-15</v>
      </c>
      <c r="I1710" s="108">
        <f t="shared" si="1112"/>
        <v>-22.388059701492537</v>
      </c>
      <c r="J1710" s="102"/>
      <c r="K1710" s="114" t="s">
        <v>123</v>
      </c>
      <c r="L1710" s="106">
        <v>64</v>
      </c>
      <c r="M1710" s="107">
        <v>51</v>
      </c>
      <c r="N1710" s="107">
        <v>38</v>
      </c>
      <c r="O1710" s="107">
        <v>23</v>
      </c>
      <c r="P1710" s="107">
        <f>第2表01元データ!AO67</f>
        <v>14</v>
      </c>
      <c r="Q1710" s="107">
        <f t="shared" si="1113"/>
        <v>-9</v>
      </c>
      <c r="R1710" s="108">
        <f t="shared" si="1114"/>
        <v>-39.130434782608695</v>
      </c>
      <c r="S1710" s="108"/>
      <c r="T1710" s="100">
        <v>202</v>
      </c>
      <c r="W1710" s="100" t="s">
        <v>356</v>
      </c>
      <c r="X1710" s="100">
        <v>177</v>
      </c>
      <c r="Y1710" s="100">
        <v>134</v>
      </c>
      <c r="Z1710" s="100">
        <v>124</v>
      </c>
      <c r="AA1710" s="100">
        <v>92</v>
      </c>
      <c r="AC1710" s="100" t="s">
        <v>356</v>
      </c>
      <c r="AD1710" s="100">
        <v>75</v>
      </c>
      <c r="AE1710" s="100">
        <v>44</v>
      </c>
      <c r="AF1710" s="100">
        <v>64</v>
      </c>
      <c r="AG1710" s="100">
        <v>51</v>
      </c>
      <c r="AJ1710" s="100" t="str">
        <f t="shared" si="1107"/>
        <v>●</v>
      </c>
      <c r="AK1710" s="100" t="str">
        <f t="shared" si="1101"/>
        <v>●</v>
      </c>
      <c r="AL1710" s="100" t="str">
        <f t="shared" si="1110"/>
        <v>●</v>
      </c>
      <c r="AM1710" s="100" t="str">
        <f t="shared" si="1103"/>
        <v>●</v>
      </c>
      <c r="AP1710" s="100" t="str">
        <f t="shared" si="1108"/>
        <v>●</v>
      </c>
      <c r="AQ1710" s="100" t="str">
        <f t="shared" si="1104"/>
        <v>●</v>
      </c>
      <c r="AR1710" s="100" t="str">
        <f t="shared" si="1105"/>
        <v>●</v>
      </c>
      <c r="AS1710" s="100" t="str">
        <f t="shared" si="1109"/>
        <v>●</v>
      </c>
    </row>
    <row r="1711" spans="2:45" s="100" customFormat="1" ht="14.25" customHeight="1">
      <c r="B1711" s="102" t="s">
        <v>124</v>
      </c>
      <c r="C1711" s="106">
        <v>134</v>
      </c>
      <c r="D1711" s="107">
        <v>108</v>
      </c>
      <c r="E1711" s="107">
        <v>87</v>
      </c>
      <c r="F1711" s="107">
        <v>68</v>
      </c>
      <c r="G1711" s="107">
        <f>第2表01元データ!AN68</f>
        <v>62</v>
      </c>
      <c r="H1711" s="107">
        <f t="shared" si="1111"/>
        <v>-6</v>
      </c>
      <c r="I1711" s="108">
        <f t="shared" si="1112"/>
        <v>-8.8235294117647065</v>
      </c>
      <c r="J1711" s="102"/>
      <c r="K1711" s="114" t="s">
        <v>124</v>
      </c>
      <c r="L1711" s="106">
        <v>53</v>
      </c>
      <c r="M1711" s="107">
        <v>67</v>
      </c>
      <c r="N1711" s="107">
        <v>52</v>
      </c>
      <c r="O1711" s="107">
        <v>40</v>
      </c>
      <c r="P1711" s="107">
        <f>第2表01元データ!AO68</f>
        <v>21</v>
      </c>
      <c r="Q1711" s="107">
        <f t="shared" si="1113"/>
        <v>-19</v>
      </c>
      <c r="R1711" s="108">
        <f t="shared" si="1114"/>
        <v>-47.5</v>
      </c>
      <c r="S1711" s="108"/>
      <c r="T1711" s="100">
        <v>203</v>
      </c>
      <c r="W1711" s="100" t="s">
        <v>357</v>
      </c>
      <c r="X1711" s="100">
        <v>226</v>
      </c>
      <c r="Y1711" s="100">
        <v>151</v>
      </c>
      <c r="Z1711" s="100">
        <v>134</v>
      </c>
      <c r="AA1711" s="100">
        <v>108</v>
      </c>
      <c r="AC1711" s="100" t="s">
        <v>357</v>
      </c>
      <c r="AD1711" s="100">
        <v>102</v>
      </c>
      <c r="AE1711" s="100">
        <v>92</v>
      </c>
      <c r="AF1711" s="100">
        <v>53</v>
      </c>
      <c r="AG1711" s="100">
        <v>67</v>
      </c>
      <c r="AJ1711" s="100" t="str">
        <f t="shared" si="1107"/>
        <v>●</v>
      </c>
      <c r="AK1711" s="100" t="str">
        <f t="shared" si="1101"/>
        <v>●</v>
      </c>
      <c r="AL1711" s="100" t="str">
        <f t="shared" si="1110"/>
        <v>●</v>
      </c>
      <c r="AM1711" s="100" t="str">
        <f t="shared" si="1103"/>
        <v>●</v>
      </c>
      <c r="AP1711" s="100" t="str">
        <f t="shared" si="1108"/>
        <v>●</v>
      </c>
      <c r="AQ1711" s="100" t="str">
        <f t="shared" si="1104"/>
        <v>●</v>
      </c>
      <c r="AR1711" s="100" t="str">
        <f t="shared" si="1105"/>
        <v>●</v>
      </c>
      <c r="AS1711" s="100" t="str">
        <f t="shared" si="1109"/>
        <v>●</v>
      </c>
    </row>
    <row r="1712" spans="2:45" s="100" customFormat="1" ht="14.25" customHeight="1">
      <c r="B1712" s="102" t="s">
        <v>125</v>
      </c>
      <c r="C1712" s="106">
        <v>126</v>
      </c>
      <c r="D1712" s="107">
        <v>129</v>
      </c>
      <c r="E1712" s="107">
        <v>94</v>
      </c>
      <c r="F1712" s="107">
        <v>83</v>
      </c>
      <c r="G1712" s="107">
        <f>第2表01元データ!AN69</f>
        <v>61</v>
      </c>
      <c r="H1712" s="107">
        <f t="shared" si="1111"/>
        <v>-22</v>
      </c>
      <c r="I1712" s="108">
        <f t="shared" si="1112"/>
        <v>-26.506024096385545</v>
      </c>
      <c r="J1712" s="102"/>
      <c r="K1712" s="114" t="s">
        <v>125</v>
      </c>
      <c r="L1712" s="106">
        <v>96</v>
      </c>
      <c r="M1712" s="107">
        <v>46</v>
      </c>
      <c r="N1712" s="107">
        <v>59</v>
      </c>
      <c r="O1712" s="107">
        <v>54</v>
      </c>
      <c r="P1712" s="107">
        <f>第2表01元データ!AO69</f>
        <v>34</v>
      </c>
      <c r="Q1712" s="107">
        <f t="shared" si="1113"/>
        <v>-20</v>
      </c>
      <c r="R1712" s="108">
        <f t="shared" si="1114"/>
        <v>-37.037037037037038</v>
      </c>
      <c r="S1712" s="108"/>
      <c r="T1712" s="100">
        <v>204</v>
      </c>
      <c r="W1712" s="100" t="s">
        <v>358</v>
      </c>
      <c r="X1712" s="100">
        <v>327</v>
      </c>
      <c r="Y1712" s="100">
        <v>246</v>
      </c>
      <c r="Z1712" s="100">
        <v>126</v>
      </c>
      <c r="AA1712" s="100">
        <v>129</v>
      </c>
      <c r="AC1712" s="100" t="s">
        <v>358</v>
      </c>
      <c r="AD1712" s="100">
        <v>126</v>
      </c>
      <c r="AE1712" s="100">
        <v>100</v>
      </c>
      <c r="AF1712" s="100">
        <v>96</v>
      </c>
      <c r="AG1712" s="100">
        <v>46</v>
      </c>
      <c r="AJ1712" s="100" t="str">
        <f t="shared" si="1107"/>
        <v>●</v>
      </c>
      <c r="AK1712" s="100" t="str">
        <f t="shared" si="1101"/>
        <v>●</v>
      </c>
      <c r="AL1712" s="100" t="str">
        <f t="shared" si="1110"/>
        <v>●</v>
      </c>
      <c r="AM1712" s="100" t="str">
        <f t="shared" si="1103"/>
        <v>●</v>
      </c>
      <c r="AP1712" s="100" t="str">
        <f t="shared" si="1108"/>
        <v>●</v>
      </c>
      <c r="AQ1712" s="100" t="str">
        <f t="shared" si="1104"/>
        <v>●</v>
      </c>
      <c r="AR1712" s="100" t="str">
        <f t="shared" si="1105"/>
        <v>●</v>
      </c>
      <c r="AS1712" s="100" t="str">
        <f t="shared" si="1109"/>
        <v>●</v>
      </c>
    </row>
    <row r="1713" spans="2:45" s="100" customFormat="1" ht="14.25" customHeight="1">
      <c r="B1713" s="102" t="s">
        <v>126</v>
      </c>
      <c r="C1713" s="106">
        <v>155</v>
      </c>
      <c r="D1713" s="107">
        <v>105</v>
      </c>
      <c r="E1713" s="107">
        <v>94</v>
      </c>
      <c r="F1713" s="107">
        <v>76</v>
      </c>
      <c r="G1713" s="107">
        <f>第2表01元データ!AN70</f>
        <v>70</v>
      </c>
      <c r="H1713" s="107">
        <f t="shared" si="1111"/>
        <v>-6</v>
      </c>
      <c r="I1713" s="108">
        <f t="shared" si="1112"/>
        <v>-7.8947368421052628</v>
      </c>
      <c r="J1713" s="102"/>
      <c r="K1713" s="114" t="s">
        <v>126</v>
      </c>
      <c r="L1713" s="106">
        <v>79</v>
      </c>
      <c r="M1713" s="107">
        <v>70</v>
      </c>
      <c r="N1713" s="107">
        <v>35</v>
      </c>
      <c r="O1713" s="107">
        <v>46</v>
      </c>
      <c r="P1713" s="107">
        <f>第2表01元データ!AO70</f>
        <v>35</v>
      </c>
      <c r="Q1713" s="107">
        <f t="shared" si="1113"/>
        <v>-11</v>
      </c>
      <c r="R1713" s="108">
        <f t="shared" si="1114"/>
        <v>-23.913043478260871</v>
      </c>
      <c r="S1713" s="108"/>
      <c r="T1713" s="100">
        <v>205</v>
      </c>
      <c r="W1713" s="100" t="s">
        <v>359</v>
      </c>
      <c r="X1713" s="100">
        <v>287</v>
      </c>
      <c r="Y1713" s="100">
        <v>257</v>
      </c>
      <c r="Z1713" s="100">
        <v>155</v>
      </c>
      <c r="AA1713" s="100">
        <v>105</v>
      </c>
      <c r="AC1713" s="100" t="s">
        <v>359</v>
      </c>
      <c r="AD1713" s="100">
        <v>107</v>
      </c>
      <c r="AE1713" s="100">
        <v>109</v>
      </c>
      <c r="AF1713" s="100">
        <v>79</v>
      </c>
      <c r="AG1713" s="100">
        <v>70</v>
      </c>
      <c r="AJ1713" s="100" t="str">
        <f t="shared" si="1107"/>
        <v>●</v>
      </c>
      <c r="AK1713" s="100" t="str">
        <f t="shared" si="1101"/>
        <v>●</v>
      </c>
      <c r="AL1713" s="100" t="str">
        <f t="shared" si="1110"/>
        <v>●</v>
      </c>
      <c r="AM1713" s="100" t="str">
        <f t="shared" si="1103"/>
        <v>●</v>
      </c>
      <c r="AP1713" s="100" t="str">
        <f t="shared" si="1108"/>
        <v>●</v>
      </c>
      <c r="AQ1713" s="100" t="str">
        <f t="shared" si="1104"/>
        <v>●</v>
      </c>
      <c r="AR1713" s="100" t="str">
        <f t="shared" si="1105"/>
        <v>●</v>
      </c>
      <c r="AS1713" s="100" t="str">
        <f t="shared" si="1109"/>
        <v>●</v>
      </c>
    </row>
    <row r="1714" spans="2:45" s="100" customFormat="1" ht="14.25" customHeight="1">
      <c r="B1714" s="102" t="s">
        <v>127</v>
      </c>
      <c r="C1714" s="106">
        <v>250</v>
      </c>
      <c r="D1714" s="107">
        <v>150</v>
      </c>
      <c r="E1714" s="107">
        <v>102</v>
      </c>
      <c r="F1714" s="107">
        <v>82</v>
      </c>
      <c r="G1714" s="107">
        <f>第2表01元データ!AN71</f>
        <v>58</v>
      </c>
      <c r="H1714" s="107">
        <f t="shared" si="1111"/>
        <v>-24</v>
      </c>
      <c r="I1714" s="108">
        <f t="shared" si="1112"/>
        <v>-29.268292682926827</v>
      </c>
      <c r="J1714" s="102"/>
      <c r="K1714" s="114" t="s">
        <v>127</v>
      </c>
      <c r="L1714" s="106">
        <v>97</v>
      </c>
      <c r="M1714" s="107">
        <v>67</v>
      </c>
      <c r="N1714" s="107">
        <v>43</v>
      </c>
      <c r="O1714" s="107">
        <v>24</v>
      </c>
      <c r="P1714" s="107">
        <f>第2表01元データ!AO71</f>
        <v>24</v>
      </c>
      <c r="Q1714" s="107">
        <f t="shared" si="1113"/>
        <v>0</v>
      </c>
      <c r="R1714" s="108">
        <f t="shared" si="1114"/>
        <v>0</v>
      </c>
      <c r="S1714" s="108"/>
      <c r="T1714" s="100">
        <v>206</v>
      </c>
      <c r="W1714" s="100" t="s">
        <v>360</v>
      </c>
      <c r="X1714" s="100">
        <v>219</v>
      </c>
      <c r="Y1714" s="100">
        <v>211</v>
      </c>
      <c r="Z1714" s="100">
        <v>250</v>
      </c>
      <c r="AA1714" s="100">
        <v>150</v>
      </c>
      <c r="AC1714" s="100" t="s">
        <v>360</v>
      </c>
      <c r="AD1714" s="100">
        <v>70</v>
      </c>
      <c r="AE1714" s="100">
        <v>99</v>
      </c>
      <c r="AF1714" s="100">
        <v>97</v>
      </c>
      <c r="AG1714" s="100">
        <v>67</v>
      </c>
      <c r="AJ1714" s="100" t="str">
        <f t="shared" si="1107"/>
        <v>●</v>
      </c>
      <c r="AK1714" s="100" t="str">
        <f t="shared" si="1101"/>
        <v>●</v>
      </c>
      <c r="AL1714" s="100" t="str">
        <f t="shared" si="1110"/>
        <v>●</v>
      </c>
      <c r="AM1714" s="100" t="str">
        <f t="shared" si="1103"/>
        <v>●</v>
      </c>
      <c r="AP1714" s="100" t="str">
        <f t="shared" si="1108"/>
        <v>●</v>
      </c>
      <c r="AQ1714" s="100" t="str">
        <f t="shared" si="1104"/>
        <v>●</v>
      </c>
      <c r="AR1714" s="100" t="str">
        <f t="shared" si="1105"/>
        <v>●</v>
      </c>
      <c r="AS1714" s="100" t="str">
        <f t="shared" si="1109"/>
        <v>●</v>
      </c>
    </row>
    <row r="1715" spans="2:45" s="100" customFormat="1" ht="14.25" customHeight="1">
      <c r="B1715" s="102" t="s">
        <v>128</v>
      </c>
      <c r="C1715" s="106">
        <v>177</v>
      </c>
      <c r="D1715" s="107">
        <v>203</v>
      </c>
      <c r="E1715" s="107">
        <v>126</v>
      </c>
      <c r="F1715" s="107">
        <v>91</v>
      </c>
      <c r="G1715" s="107">
        <f>第2表01元データ!AN72</f>
        <v>68</v>
      </c>
      <c r="H1715" s="107">
        <f t="shared" si="1111"/>
        <v>-23</v>
      </c>
      <c r="I1715" s="108">
        <f t="shared" si="1112"/>
        <v>-25.274725274725274</v>
      </c>
      <c r="J1715" s="102"/>
      <c r="K1715" s="114" t="s">
        <v>128</v>
      </c>
      <c r="L1715" s="106">
        <v>93</v>
      </c>
      <c r="M1715" s="107">
        <v>72</v>
      </c>
      <c r="N1715" s="107">
        <v>58</v>
      </c>
      <c r="O1715" s="107">
        <v>21</v>
      </c>
      <c r="P1715" s="107">
        <f>第2表01元データ!AO72</f>
        <v>23</v>
      </c>
      <c r="Q1715" s="107">
        <f t="shared" si="1113"/>
        <v>2</v>
      </c>
      <c r="R1715" s="108">
        <f t="shared" si="1114"/>
        <v>9.5238095238095237</v>
      </c>
      <c r="S1715" s="108"/>
      <c r="T1715" s="100">
        <v>207</v>
      </c>
      <c r="W1715" s="100" t="s">
        <v>361</v>
      </c>
      <c r="X1715" s="100">
        <v>191</v>
      </c>
      <c r="Y1715" s="100">
        <v>167</v>
      </c>
      <c r="Z1715" s="100">
        <v>177</v>
      </c>
      <c r="AA1715" s="100">
        <v>203</v>
      </c>
      <c r="AC1715" s="100" t="s">
        <v>361</v>
      </c>
      <c r="AD1715" s="100">
        <v>61</v>
      </c>
      <c r="AE1715" s="100">
        <v>77</v>
      </c>
      <c r="AF1715" s="100">
        <v>93</v>
      </c>
      <c r="AG1715" s="100">
        <v>72</v>
      </c>
      <c r="AJ1715" s="100" t="str">
        <f t="shared" si="1107"/>
        <v>●</v>
      </c>
      <c r="AK1715" s="100" t="str">
        <f t="shared" si="1101"/>
        <v>●</v>
      </c>
      <c r="AL1715" s="100" t="str">
        <f t="shared" si="1110"/>
        <v>●</v>
      </c>
      <c r="AM1715" s="100" t="str">
        <f t="shared" si="1103"/>
        <v>●</v>
      </c>
      <c r="AP1715" s="100" t="str">
        <f t="shared" si="1108"/>
        <v>●</v>
      </c>
      <c r="AQ1715" s="100" t="str">
        <f t="shared" si="1104"/>
        <v>●</v>
      </c>
      <c r="AR1715" s="100" t="str">
        <f t="shared" si="1105"/>
        <v>●</v>
      </c>
      <c r="AS1715" s="100" t="str">
        <f t="shared" si="1109"/>
        <v>●</v>
      </c>
    </row>
    <row r="1716" spans="2:45" s="100" customFormat="1" ht="14.25" customHeight="1">
      <c r="B1716" s="102" t="s">
        <v>129</v>
      </c>
      <c r="C1716" s="106">
        <v>173</v>
      </c>
      <c r="D1716" s="107">
        <v>165</v>
      </c>
      <c r="E1716" s="107">
        <v>166</v>
      </c>
      <c r="F1716" s="107">
        <v>111</v>
      </c>
      <c r="G1716" s="107">
        <f>第2表01元データ!AN73</f>
        <v>72</v>
      </c>
      <c r="H1716" s="107">
        <f t="shared" si="1111"/>
        <v>-39</v>
      </c>
      <c r="I1716" s="108">
        <f t="shared" si="1112"/>
        <v>-35.135135135135137</v>
      </c>
      <c r="J1716" s="102"/>
      <c r="K1716" s="114" t="s">
        <v>129</v>
      </c>
      <c r="L1716" s="106">
        <v>66</v>
      </c>
      <c r="M1716" s="107">
        <v>91</v>
      </c>
      <c r="N1716" s="107">
        <v>71</v>
      </c>
      <c r="O1716" s="107">
        <v>59</v>
      </c>
      <c r="P1716" s="107">
        <f>第2表01元データ!AO73</f>
        <v>20</v>
      </c>
      <c r="Q1716" s="107">
        <f t="shared" si="1113"/>
        <v>-39</v>
      </c>
      <c r="R1716" s="108">
        <f t="shared" si="1114"/>
        <v>-66.101694915254242</v>
      </c>
      <c r="S1716" s="108"/>
      <c r="T1716" s="100">
        <v>208</v>
      </c>
      <c r="W1716" s="100" t="s">
        <v>362</v>
      </c>
      <c r="X1716" s="100">
        <v>260</v>
      </c>
      <c r="Y1716" s="100">
        <v>172</v>
      </c>
      <c r="Z1716" s="100">
        <v>173</v>
      </c>
      <c r="AA1716" s="100">
        <v>165</v>
      </c>
      <c r="AC1716" s="100" t="s">
        <v>362</v>
      </c>
      <c r="AD1716" s="100">
        <v>120</v>
      </c>
      <c r="AE1716" s="100">
        <v>76</v>
      </c>
      <c r="AF1716" s="100">
        <v>66</v>
      </c>
      <c r="AG1716" s="100">
        <v>91</v>
      </c>
      <c r="AJ1716" s="100" t="str">
        <f t="shared" si="1107"/>
        <v>●</v>
      </c>
      <c r="AK1716" s="100" t="str">
        <f t="shared" si="1101"/>
        <v>●</v>
      </c>
      <c r="AL1716" s="100" t="str">
        <f t="shared" si="1110"/>
        <v>●</v>
      </c>
      <c r="AM1716" s="100" t="str">
        <f t="shared" si="1103"/>
        <v>●</v>
      </c>
      <c r="AP1716" s="100" t="str">
        <f t="shared" si="1108"/>
        <v>●</v>
      </c>
      <c r="AQ1716" s="100" t="str">
        <f t="shared" si="1104"/>
        <v>●</v>
      </c>
      <c r="AR1716" s="100" t="str">
        <f t="shared" si="1105"/>
        <v>●</v>
      </c>
      <c r="AS1716" s="100" t="str">
        <f t="shared" si="1109"/>
        <v>●</v>
      </c>
    </row>
    <row r="1717" spans="2:45" s="100" customFormat="1" ht="14.25" customHeight="1">
      <c r="B1717" s="102" t="s">
        <v>130</v>
      </c>
      <c r="C1717" s="106">
        <v>151</v>
      </c>
      <c r="D1717" s="107">
        <v>156</v>
      </c>
      <c r="E1717" s="107">
        <v>157</v>
      </c>
      <c r="F1717" s="107">
        <v>148</v>
      </c>
      <c r="G1717" s="107">
        <f>第2表01元データ!AN74</f>
        <v>115</v>
      </c>
      <c r="H1717" s="107">
        <f t="shared" si="1111"/>
        <v>-33</v>
      </c>
      <c r="I1717" s="108">
        <f t="shared" si="1112"/>
        <v>-22.297297297297298</v>
      </c>
      <c r="J1717" s="102"/>
      <c r="K1717" s="114" t="s">
        <v>130</v>
      </c>
      <c r="L1717" s="106">
        <v>84</v>
      </c>
      <c r="M1717" s="107">
        <v>66</v>
      </c>
      <c r="N1717" s="107">
        <v>87</v>
      </c>
      <c r="O1717" s="107">
        <v>71</v>
      </c>
      <c r="P1717" s="107">
        <f>第2表01元データ!AO74</f>
        <v>49</v>
      </c>
      <c r="Q1717" s="107">
        <f t="shared" si="1113"/>
        <v>-22</v>
      </c>
      <c r="R1717" s="108">
        <f t="shared" si="1114"/>
        <v>-30.985915492957744</v>
      </c>
      <c r="S1717" s="108"/>
      <c r="T1717" s="100">
        <v>209</v>
      </c>
      <c r="W1717" s="100" t="s">
        <v>363</v>
      </c>
      <c r="X1717" s="100">
        <v>362</v>
      </c>
      <c r="Y1717" s="100">
        <v>251</v>
      </c>
      <c r="Z1717" s="100">
        <v>151</v>
      </c>
      <c r="AA1717" s="100">
        <v>156</v>
      </c>
      <c r="AC1717" s="100" t="s">
        <v>363</v>
      </c>
      <c r="AD1717" s="100">
        <v>129</v>
      </c>
      <c r="AE1717" s="100">
        <v>133</v>
      </c>
      <c r="AF1717" s="100">
        <v>84</v>
      </c>
      <c r="AG1717" s="100">
        <v>66</v>
      </c>
      <c r="AJ1717" s="100" t="str">
        <f t="shared" si="1107"/>
        <v>●</v>
      </c>
      <c r="AK1717" s="100" t="str">
        <f t="shared" si="1101"/>
        <v>●</v>
      </c>
      <c r="AL1717" s="100" t="str">
        <f>IF(E1717=Z1717,"○","●")</f>
        <v>●</v>
      </c>
      <c r="AM1717" s="100" t="str">
        <f t="shared" si="1103"/>
        <v>●</v>
      </c>
      <c r="AP1717" s="100" t="str">
        <f t="shared" si="1108"/>
        <v>●</v>
      </c>
      <c r="AQ1717" s="100" t="str">
        <f t="shared" si="1104"/>
        <v>●</v>
      </c>
      <c r="AR1717" s="100" t="str">
        <f t="shared" si="1105"/>
        <v>●</v>
      </c>
      <c r="AS1717" s="100" t="str">
        <f t="shared" si="1109"/>
        <v>●</v>
      </c>
    </row>
    <row r="1718" spans="2:45" s="100" customFormat="1" ht="14.25" customHeight="1">
      <c r="B1718" s="102" t="s">
        <v>131</v>
      </c>
      <c r="C1718" s="106">
        <v>228</v>
      </c>
      <c r="D1718" s="107">
        <v>146</v>
      </c>
      <c r="E1718" s="107">
        <v>148</v>
      </c>
      <c r="F1718" s="107">
        <v>150</v>
      </c>
      <c r="G1718" s="107">
        <f>第2表01元データ!AN75</f>
        <v>147</v>
      </c>
      <c r="H1718" s="107">
        <f t="shared" si="1111"/>
        <v>-3</v>
      </c>
      <c r="I1718" s="108">
        <f t="shared" si="1112"/>
        <v>-2</v>
      </c>
      <c r="J1718" s="102"/>
      <c r="K1718" s="114" t="s">
        <v>131</v>
      </c>
      <c r="L1718" s="106">
        <v>135</v>
      </c>
      <c r="M1718" s="107">
        <v>85</v>
      </c>
      <c r="N1718" s="107">
        <v>63</v>
      </c>
      <c r="O1718" s="107">
        <v>73</v>
      </c>
      <c r="P1718" s="107">
        <f>第2表01元データ!AO75</f>
        <v>70</v>
      </c>
      <c r="Q1718" s="107">
        <f t="shared" si="1113"/>
        <v>-3</v>
      </c>
      <c r="R1718" s="108">
        <f t="shared" si="1114"/>
        <v>-4.10958904109589</v>
      </c>
      <c r="S1718" s="108"/>
      <c r="T1718" s="100">
        <v>210</v>
      </c>
      <c r="W1718" s="100" t="s">
        <v>364</v>
      </c>
      <c r="X1718" s="100">
        <v>346</v>
      </c>
      <c r="Y1718" s="100">
        <v>346</v>
      </c>
      <c r="Z1718" s="100">
        <v>228</v>
      </c>
      <c r="AA1718" s="100">
        <v>146</v>
      </c>
      <c r="AC1718" s="100" t="s">
        <v>364</v>
      </c>
      <c r="AD1718" s="100">
        <v>144</v>
      </c>
      <c r="AE1718" s="100">
        <v>152</v>
      </c>
      <c r="AF1718" s="100">
        <v>135</v>
      </c>
      <c r="AG1718" s="100">
        <v>85</v>
      </c>
      <c r="AJ1718" s="100" t="str">
        <f t="shared" si="1107"/>
        <v>●</v>
      </c>
      <c r="AK1718" s="100" t="str">
        <f t="shared" si="1101"/>
        <v>●</v>
      </c>
      <c r="AL1718" s="100" t="str">
        <f t="shared" ref="AL1718:AL1726" si="1115">IF(E1718=Z1718,"○","●")</f>
        <v>●</v>
      </c>
      <c r="AM1718" s="100" t="str">
        <f t="shared" si="1103"/>
        <v>●</v>
      </c>
      <c r="AP1718" s="100" t="str">
        <f t="shared" si="1108"/>
        <v>●</v>
      </c>
      <c r="AQ1718" s="100" t="str">
        <f t="shared" si="1104"/>
        <v>●</v>
      </c>
      <c r="AR1718" s="100" t="str">
        <f t="shared" si="1105"/>
        <v>●</v>
      </c>
      <c r="AS1718" s="100" t="str">
        <f t="shared" si="1109"/>
        <v>●</v>
      </c>
    </row>
    <row r="1719" spans="2:45" s="100" customFormat="1" ht="14.25" customHeight="1">
      <c r="B1719" s="102" t="s">
        <v>132</v>
      </c>
      <c r="C1719" s="106">
        <v>328</v>
      </c>
      <c r="D1719" s="107">
        <v>226</v>
      </c>
      <c r="E1719" s="107">
        <v>141</v>
      </c>
      <c r="F1719" s="107">
        <v>150</v>
      </c>
      <c r="G1719" s="107">
        <f>第2表01元データ!AN76</f>
        <v>147</v>
      </c>
      <c r="H1719" s="107">
        <f t="shared" si="1111"/>
        <v>-3</v>
      </c>
      <c r="I1719" s="108">
        <f t="shared" si="1112"/>
        <v>-2</v>
      </c>
      <c r="J1719" s="102"/>
      <c r="K1719" s="114" t="s">
        <v>132</v>
      </c>
      <c r="L1719" s="106">
        <v>147</v>
      </c>
      <c r="M1719" s="107">
        <v>142</v>
      </c>
      <c r="N1719" s="107">
        <v>82</v>
      </c>
      <c r="O1719" s="107">
        <v>64</v>
      </c>
      <c r="P1719" s="107">
        <f>第2表01元データ!AO76</f>
        <v>64</v>
      </c>
      <c r="Q1719" s="107">
        <f t="shared" si="1113"/>
        <v>0</v>
      </c>
      <c r="R1719" s="108">
        <f t="shared" si="1114"/>
        <v>0</v>
      </c>
      <c r="S1719" s="108"/>
      <c r="T1719" s="100">
        <v>211</v>
      </c>
      <c r="W1719" s="100" t="s">
        <v>365</v>
      </c>
      <c r="X1719" s="100">
        <v>329</v>
      </c>
      <c r="Y1719" s="100">
        <v>327</v>
      </c>
      <c r="Z1719" s="100">
        <v>328</v>
      </c>
      <c r="AA1719" s="100">
        <v>226</v>
      </c>
      <c r="AC1719" s="100" t="s">
        <v>365</v>
      </c>
      <c r="AD1719" s="100">
        <v>143</v>
      </c>
      <c r="AE1719" s="100">
        <v>151</v>
      </c>
      <c r="AF1719" s="100">
        <v>147</v>
      </c>
      <c r="AG1719" s="100">
        <v>142</v>
      </c>
      <c r="AJ1719" s="100" t="str">
        <f t="shared" si="1107"/>
        <v>●</v>
      </c>
      <c r="AK1719" s="100" t="str">
        <f t="shared" si="1101"/>
        <v>●</v>
      </c>
      <c r="AL1719" s="100" t="str">
        <f t="shared" si="1115"/>
        <v>●</v>
      </c>
      <c r="AM1719" s="100" t="str">
        <f t="shared" si="1103"/>
        <v>●</v>
      </c>
      <c r="AP1719" s="100" t="str">
        <f t="shared" si="1108"/>
        <v>●</v>
      </c>
      <c r="AQ1719" s="100" t="str">
        <f t="shared" si="1104"/>
        <v>●</v>
      </c>
      <c r="AR1719" s="100" t="str">
        <f t="shared" si="1105"/>
        <v>●</v>
      </c>
      <c r="AS1719" s="100" t="str">
        <f t="shared" si="1109"/>
        <v>●</v>
      </c>
    </row>
    <row r="1720" spans="2:45" s="100" customFormat="1" ht="14.25" customHeight="1">
      <c r="B1720" s="102" t="s">
        <v>133</v>
      </c>
      <c r="C1720" s="106">
        <v>312</v>
      </c>
      <c r="D1720" s="107">
        <v>318</v>
      </c>
      <c r="E1720" s="107">
        <v>214</v>
      </c>
      <c r="F1720" s="107">
        <v>137</v>
      </c>
      <c r="G1720" s="107">
        <f>第2表01元データ!AN77</f>
        <v>145</v>
      </c>
      <c r="H1720" s="107">
        <f t="shared" si="1111"/>
        <v>8</v>
      </c>
      <c r="I1720" s="108">
        <f t="shared" si="1112"/>
        <v>5.8394160583941606</v>
      </c>
      <c r="J1720" s="102"/>
      <c r="K1720" s="114" t="s">
        <v>133</v>
      </c>
      <c r="L1720" s="106">
        <v>149</v>
      </c>
      <c r="M1720" s="107">
        <v>136</v>
      </c>
      <c r="N1720" s="107">
        <v>130</v>
      </c>
      <c r="O1720" s="107">
        <v>78</v>
      </c>
      <c r="P1720" s="107">
        <f>第2表01元データ!AO77</f>
        <v>65</v>
      </c>
      <c r="Q1720" s="107">
        <f t="shared" si="1113"/>
        <v>-13</v>
      </c>
      <c r="R1720" s="108">
        <f t="shared" si="1114"/>
        <v>-16.666666666666664</v>
      </c>
      <c r="S1720" s="108"/>
      <c r="T1720" s="100">
        <v>212</v>
      </c>
      <c r="W1720" s="100" t="s">
        <v>366</v>
      </c>
      <c r="X1720" s="100">
        <v>337</v>
      </c>
      <c r="Y1720" s="100">
        <v>316</v>
      </c>
      <c r="Z1720" s="100">
        <v>312</v>
      </c>
      <c r="AA1720" s="100">
        <v>318</v>
      </c>
      <c r="AC1720" s="100" t="s">
        <v>366</v>
      </c>
      <c r="AD1720" s="100">
        <v>134</v>
      </c>
      <c r="AE1720" s="100">
        <v>150</v>
      </c>
      <c r="AF1720" s="100">
        <v>149</v>
      </c>
      <c r="AG1720" s="100">
        <v>136</v>
      </c>
      <c r="AJ1720" s="100" t="str">
        <f t="shared" si="1107"/>
        <v>●</v>
      </c>
      <c r="AK1720" s="100" t="str">
        <f t="shared" si="1101"/>
        <v>●</v>
      </c>
      <c r="AL1720" s="100" t="str">
        <f t="shared" si="1115"/>
        <v>●</v>
      </c>
      <c r="AM1720" s="100" t="str">
        <f t="shared" si="1103"/>
        <v>●</v>
      </c>
      <c r="AP1720" s="100" t="str">
        <f t="shared" si="1108"/>
        <v>●</v>
      </c>
      <c r="AQ1720" s="100" t="str">
        <f t="shared" si="1104"/>
        <v>●</v>
      </c>
      <c r="AR1720" s="100" t="str">
        <f t="shared" si="1105"/>
        <v>●</v>
      </c>
      <c r="AS1720" s="100" t="str">
        <f t="shared" si="1109"/>
        <v>●</v>
      </c>
    </row>
    <row r="1721" spans="2:45" s="100" customFormat="1" ht="14.25" customHeight="1">
      <c r="B1721" s="102" t="s">
        <v>134</v>
      </c>
      <c r="C1721" s="106">
        <v>295</v>
      </c>
      <c r="D1721" s="107">
        <v>281</v>
      </c>
      <c r="E1721" s="107">
        <v>296</v>
      </c>
      <c r="F1721" s="107">
        <v>204</v>
      </c>
      <c r="G1721" s="107">
        <f>第2表01元データ!AN78</f>
        <v>128</v>
      </c>
      <c r="H1721" s="107">
        <f t="shared" si="1111"/>
        <v>-76</v>
      </c>
      <c r="I1721" s="108">
        <f t="shared" si="1112"/>
        <v>-37.254901960784316</v>
      </c>
      <c r="J1721" s="102"/>
      <c r="K1721" s="114" t="s">
        <v>134</v>
      </c>
      <c r="L1721" s="106">
        <v>142</v>
      </c>
      <c r="M1721" s="107">
        <v>142</v>
      </c>
      <c r="N1721" s="107">
        <v>134</v>
      </c>
      <c r="O1721" s="107">
        <v>109</v>
      </c>
      <c r="P1721" s="107">
        <f>第2表01元データ!AO78</f>
        <v>65</v>
      </c>
      <c r="Q1721" s="107">
        <f t="shared" si="1113"/>
        <v>-44</v>
      </c>
      <c r="R1721" s="108">
        <f t="shared" si="1114"/>
        <v>-40.366972477064223</v>
      </c>
      <c r="S1721" s="108"/>
      <c r="T1721" s="100">
        <v>213</v>
      </c>
      <c r="W1721" s="100" t="s">
        <v>367</v>
      </c>
      <c r="X1721" s="100">
        <v>321</v>
      </c>
      <c r="Y1721" s="100">
        <v>302</v>
      </c>
      <c r="Z1721" s="100">
        <v>295</v>
      </c>
      <c r="AA1721" s="100">
        <v>281</v>
      </c>
      <c r="AC1721" s="100" t="s">
        <v>367</v>
      </c>
      <c r="AD1721" s="100">
        <v>99</v>
      </c>
      <c r="AE1721" s="100">
        <v>131</v>
      </c>
      <c r="AF1721" s="100">
        <v>142</v>
      </c>
      <c r="AG1721" s="100">
        <v>142</v>
      </c>
      <c r="AJ1721" s="100" t="str">
        <f t="shared" si="1107"/>
        <v>●</v>
      </c>
      <c r="AK1721" s="100" t="str">
        <f t="shared" si="1101"/>
        <v>●</v>
      </c>
      <c r="AL1721" s="100" t="str">
        <f t="shared" si="1115"/>
        <v>●</v>
      </c>
      <c r="AM1721" s="100" t="str">
        <f t="shared" si="1103"/>
        <v>●</v>
      </c>
      <c r="AP1721" s="100" t="str">
        <f t="shared" si="1108"/>
        <v>●</v>
      </c>
      <c r="AQ1721" s="100" t="str">
        <f t="shared" si="1104"/>
        <v>●</v>
      </c>
      <c r="AR1721" s="100" t="str">
        <f t="shared" si="1105"/>
        <v>●</v>
      </c>
      <c r="AS1721" s="100" t="str">
        <f t="shared" si="1109"/>
        <v>●</v>
      </c>
    </row>
    <row r="1722" spans="2:45" s="100" customFormat="1" ht="14.25" customHeight="1">
      <c r="B1722" s="102" t="s">
        <v>135</v>
      </c>
      <c r="C1722" s="106">
        <v>282</v>
      </c>
      <c r="D1722" s="107">
        <v>273</v>
      </c>
      <c r="E1722" s="107">
        <v>277</v>
      </c>
      <c r="F1722" s="107">
        <v>285</v>
      </c>
      <c r="G1722" s="107">
        <f>第2表01元データ!AN79</f>
        <v>192</v>
      </c>
      <c r="H1722" s="107">
        <f t="shared" si="1111"/>
        <v>-93</v>
      </c>
      <c r="I1722" s="108">
        <f t="shared" si="1112"/>
        <v>-32.631578947368425</v>
      </c>
      <c r="J1722" s="102"/>
      <c r="K1722" s="114" t="s">
        <v>135</v>
      </c>
      <c r="L1722" s="106">
        <v>124</v>
      </c>
      <c r="M1722" s="107">
        <v>131</v>
      </c>
      <c r="N1722" s="107">
        <v>131</v>
      </c>
      <c r="O1722" s="107">
        <v>121</v>
      </c>
      <c r="P1722" s="107">
        <f>第2表01元データ!AO79</f>
        <v>103</v>
      </c>
      <c r="Q1722" s="107">
        <f t="shared" si="1113"/>
        <v>-18</v>
      </c>
      <c r="R1722" s="108">
        <f t="shared" si="1114"/>
        <v>-14.87603305785124</v>
      </c>
      <c r="S1722" s="108"/>
      <c r="T1722" s="100">
        <v>214</v>
      </c>
      <c r="W1722" s="100" t="s">
        <v>368</v>
      </c>
      <c r="X1722" s="100">
        <v>257</v>
      </c>
      <c r="Y1722" s="100">
        <v>302</v>
      </c>
      <c r="Z1722" s="100">
        <v>282</v>
      </c>
      <c r="AA1722" s="100">
        <v>273</v>
      </c>
      <c r="AC1722" s="100" t="s">
        <v>368</v>
      </c>
      <c r="AD1722" s="100">
        <v>102</v>
      </c>
      <c r="AE1722" s="100">
        <v>95</v>
      </c>
      <c r="AF1722" s="100">
        <v>124</v>
      </c>
      <c r="AG1722" s="100">
        <v>131</v>
      </c>
      <c r="AJ1722" s="100" t="str">
        <f t="shared" si="1107"/>
        <v>●</v>
      </c>
      <c r="AK1722" s="100" t="str">
        <f t="shared" si="1101"/>
        <v>●</v>
      </c>
      <c r="AL1722" s="100" t="str">
        <f t="shared" si="1115"/>
        <v>●</v>
      </c>
      <c r="AM1722" s="100" t="str">
        <f t="shared" si="1103"/>
        <v>●</v>
      </c>
      <c r="AP1722" s="100" t="str">
        <f t="shared" si="1108"/>
        <v>●</v>
      </c>
      <c r="AQ1722" s="100" t="str">
        <f t="shared" si="1104"/>
        <v>●</v>
      </c>
      <c r="AR1722" s="100" t="str">
        <f t="shared" si="1105"/>
        <v>●</v>
      </c>
      <c r="AS1722" s="100" t="str">
        <f t="shared" si="1109"/>
        <v>●</v>
      </c>
    </row>
    <row r="1723" spans="2:45" s="100" customFormat="1" ht="14.25" customHeight="1">
      <c r="B1723" s="102" t="s">
        <v>136</v>
      </c>
      <c r="C1723" s="106">
        <v>268</v>
      </c>
      <c r="D1723" s="107">
        <v>266</v>
      </c>
      <c r="E1723" s="107">
        <v>252</v>
      </c>
      <c r="F1723" s="107">
        <v>248</v>
      </c>
      <c r="G1723" s="107">
        <f>第2表01元データ!AN80</f>
        <v>258</v>
      </c>
      <c r="H1723" s="107">
        <f t="shared" si="1111"/>
        <v>10</v>
      </c>
      <c r="I1723" s="108">
        <f t="shared" si="1112"/>
        <v>4.032258064516129</v>
      </c>
      <c r="J1723" s="102"/>
      <c r="K1723" s="114" t="s">
        <v>136</v>
      </c>
      <c r="L1723" s="106">
        <v>85</v>
      </c>
      <c r="M1723" s="107">
        <v>115</v>
      </c>
      <c r="N1723" s="107">
        <v>116</v>
      </c>
      <c r="O1723" s="107">
        <v>119</v>
      </c>
      <c r="P1723" s="107">
        <f>第2表01元データ!AO80</f>
        <v>113</v>
      </c>
      <c r="Q1723" s="107">
        <f t="shared" si="1113"/>
        <v>-6</v>
      </c>
      <c r="R1723" s="108">
        <f t="shared" si="1114"/>
        <v>-5.0420168067226889</v>
      </c>
      <c r="S1723" s="108"/>
      <c r="T1723" s="100">
        <v>215</v>
      </c>
      <c r="W1723" s="100" t="s">
        <v>369</v>
      </c>
      <c r="X1723" s="100">
        <v>213</v>
      </c>
      <c r="Y1723" s="100">
        <v>223</v>
      </c>
      <c r="Z1723" s="100">
        <v>268</v>
      </c>
      <c r="AA1723" s="100">
        <v>266</v>
      </c>
      <c r="AC1723" s="100" t="s">
        <v>369</v>
      </c>
      <c r="AD1723" s="100">
        <v>36</v>
      </c>
      <c r="AE1723" s="100">
        <v>100</v>
      </c>
      <c r="AF1723" s="100">
        <v>85</v>
      </c>
      <c r="AG1723" s="100">
        <v>115</v>
      </c>
      <c r="AJ1723" s="100" t="str">
        <f t="shared" si="1107"/>
        <v>●</v>
      </c>
      <c r="AK1723" s="100" t="str">
        <f t="shared" si="1101"/>
        <v>●</v>
      </c>
      <c r="AL1723" s="100" t="str">
        <f t="shared" si="1115"/>
        <v>●</v>
      </c>
      <c r="AM1723" s="100" t="str">
        <f t="shared" si="1103"/>
        <v>●</v>
      </c>
      <c r="AP1723" s="100" t="str">
        <f t="shared" si="1108"/>
        <v>●</v>
      </c>
      <c r="AQ1723" s="100" t="str">
        <f t="shared" si="1104"/>
        <v>●</v>
      </c>
      <c r="AR1723" s="100" t="str">
        <f t="shared" si="1105"/>
        <v>●</v>
      </c>
      <c r="AS1723" s="100" t="str">
        <f t="shared" si="1109"/>
        <v>●</v>
      </c>
    </row>
    <row r="1724" spans="2:45" s="100" customFormat="1" ht="14.25" customHeight="1">
      <c r="B1724" s="102" t="s">
        <v>137</v>
      </c>
      <c r="C1724" s="106">
        <v>204</v>
      </c>
      <c r="D1724" s="107">
        <v>227</v>
      </c>
      <c r="E1724" s="107">
        <v>223</v>
      </c>
      <c r="F1724" s="107">
        <v>234</v>
      </c>
      <c r="G1724" s="107">
        <f>第2表01元データ!AN81</f>
        <v>223</v>
      </c>
      <c r="H1724" s="107">
        <f t="shared" si="1111"/>
        <v>-11</v>
      </c>
      <c r="I1724" s="108">
        <f t="shared" si="1112"/>
        <v>-4.700854700854701</v>
      </c>
      <c r="J1724" s="102"/>
      <c r="K1724" s="114" t="s">
        <v>137</v>
      </c>
      <c r="L1724" s="106">
        <v>78</v>
      </c>
      <c r="M1724" s="107">
        <v>80</v>
      </c>
      <c r="N1724" s="107">
        <v>101</v>
      </c>
      <c r="O1724" s="107">
        <v>103</v>
      </c>
      <c r="P1724" s="107">
        <f>第2表01元データ!AO81</f>
        <v>104</v>
      </c>
      <c r="Q1724" s="107">
        <f t="shared" si="1113"/>
        <v>1</v>
      </c>
      <c r="R1724" s="108">
        <f t="shared" si="1114"/>
        <v>0.97087378640776689</v>
      </c>
      <c r="S1724" s="108"/>
      <c r="T1724" s="100">
        <v>216</v>
      </c>
      <c r="W1724" s="100" t="s">
        <v>370</v>
      </c>
      <c r="X1724" s="100">
        <v>159</v>
      </c>
      <c r="Y1724" s="100">
        <v>180</v>
      </c>
      <c r="Z1724" s="100">
        <v>204</v>
      </c>
      <c r="AA1724" s="100">
        <v>227</v>
      </c>
      <c r="AC1724" s="100" t="s">
        <v>370</v>
      </c>
      <c r="AD1724" s="100">
        <v>39</v>
      </c>
      <c r="AE1724" s="100">
        <v>33</v>
      </c>
      <c r="AF1724" s="100">
        <v>78</v>
      </c>
      <c r="AG1724" s="100">
        <v>80</v>
      </c>
      <c r="AJ1724" s="100" t="str">
        <f t="shared" si="1107"/>
        <v>●</v>
      </c>
      <c r="AK1724" s="100" t="str">
        <f t="shared" si="1101"/>
        <v>●</v>
      </c>
      <c r="AL1724" s="100" t="str">
        <f t="shared" si="1115"/>
        <v>●</v>
      </c>
      <c r="AM1724" s="100" t="str">
        <f t="shared" si="1103"/>
        <v>●</v>
      </c>
      <c r="AP1724" s="100" t="str">
        <f t="shared" si="1108"/>
        <v>●</v>
      </c>
      <c r="AQ1724" s="100" t="str">
        <f t="shared" si="1104"/>
        <v>●</v>
      </c>
      <c r="AR1724" s="100" t="str">
        <f t="shared" si="1105"/>
        <v>●</v>
      </c>
      <c r="AS1724" s="100" t="str">
        <f t="shared" si="1109"/>
        <v>●</v>
      </c>
    </row>
    <row r="1725" spans="2:45" s="100" customFormat="1" ht="14.25" customHeight="1">
      <c r="B1725" s="102" t="s">
        <v>138</v>
      </c>
      <c r="C1725" s="106">
        <v>142</v>
      </c>
      <c r="D1725" s="107">
        <v>153</v>
      </c>
      <c r="E1725" s="107">
        <v>190</v>
      </c>
      <c r="F1725" s="107">
        <v>201</v>
      </c>
      <c r="G1725" s="107">
        <f>第2表01元データ!AN82</f>
        <v>184</v>
      </c>
      <c r="H1725" s="107">
        <f t="shared" si="1111"/>
        <v>-17</v>
      </c>
      <c r="I1725" s="108">
        <f t="shared" si="1112"/>
        <v>-8.4577114427860707</v>
      </c>
      <c r="J1725" s="102"/>
      <c r="K1725" s="114" t="s">
        <v>138</v>
      </c>
      <c r="L1725" s="106">
        <v>37</v>
      </c>
      <c r="M1725" s="107">
        <v>63</v>
      </c>
      <c r="N1725" s="107">
        <v>66</v>
      </c>
      <c r="O1725" s="107">
        <v>74</v>
      </c>
      <c r="P1725" s="107">
        <f>第2表01元データ!AO82</f>
        <v>85</v>
      </c>
      <c r="Q1725" s="107">
        <f t="shared" si="1113"/>
        <v>11</v>
      </c>
      <c r="R1725" s="108">
        <f t="shared" si="1114"/>
        <v>14.864864864864865</v>
      </c>
      <c r="S1725" s="108"/>
      <c r="T1725" s="100">
        <v>217</v>
      </c>
      <c r="W1725" s="100" t="s">
        <v>371</v>
      </c>
      <c r="X1725" s="100">
        <v>80</v>
      </c>
      <c r="Y1725" s="100">
        <v>107</v>
      </c>
      <c r="Z1725" s="100">
        <v>142</v>
      </c>
      <c r="AA1725" s="100">
        <v>153</v>
      </c>
      <c r="AC1725" s="100" t="s">
        <v>371</v>
      </c>
      <c r="AD1725" s="100">
        <v>19</v>
      </c>
      <c r="AE1725" s="100">
        <v>27</v>
      </c>
      <c r="AF1725" s="100">
        <v>37</v>
      </c>
      <c r="AG1725" s="100">
        <v>63</v>
      </c>
      <c r="AJ1725" s="100" t="str">
        <f t="shared" si="1107"/>
        <v>●</v>
      </c>
      <c r="AK1725" s="100" t="str">
        <f t="shared" si="1101"/>
        <v>●</v>
      </c>
      <c r="AL1725" s="100" t="str">
        <f t="shared" si="1115"/>
        <v>●</v>
      </c>
      <c r="AM1725" s="100" t="str">
        <f t="shared" si="1103"/>
        <v>●</v>
      </c>
      <c r="AP1725" s="100" t="str">
        <f t="shared" si="1108"/>
        <v>●</v>
      </c>
      <c r="AQ1725" s="100" t="str">
        <f t="shared" si="1104"/>
        <v>●</v>
      </c>
      <c r="AR1725" s="100" t="str">
        <f t="shared" si="1105"/>
        <v>●</v>
      </c>
      <c r="AS1725" s="100" t="str">
        <f t="shared" si="1109"/>
        <v>●</v>
      </c>
    </row>
    <row r="1726" spans="2:45" s="100" customFormat="1" ht="14.25" customHeight="1">
      <c r="B1726" s="102" t="s">
        <v>110</v>
      </c>
      <c r="C1726" s="106">
        <v>107</v>
      </c>
      <c r="D1726" s="107">
        <v>135</v>
      </c>
      <c r="E1726" s="107">
        <v>160</v>
      </c>
      <c r="F1726" s="107">
        <v>221</v>
      </c>
      <c r="G1726" s="107">
        <f>第2表01元データ!AN83</f>
        <v>258</v>
      </c>
      <c r="H1726" s="107">
        <f t="shared" si="1111"/>
        <v>37</v>
      </c>
      <c r="I1726" s="108">
        <f t="shared" si="1112"/>
        <v>16.742081447963798</v>
      </c>
      <c r="J1726" s="102"/>
      <c r="K1726" s="114" t="s">
        <v>110</v>
      </c>
      <c r="L1726" s="106">
        <v>25</v>
      </c>
      <c r="M1726" s="107">
        <v>39</v>
      </c>
      <c r="N1726" s="107">
        <v>54</v>
      </c>
      <c r="O1726" s="107">
        <v>68</v>
      </c>
      <c r="P1726" s="107">
        <f>第2表01元データ!AO83</f>
        <v>74</v>
      </c>
      <c r="Q1726" s="107">
        <f t="shared" si="1113"/>
        <v>6</v>
      </c>
      <c r="R1726" s="108">
        <f t="shared" si="1114"/>
        <v>8.8235294117647065</v>
      </c>
      <c r="S1726" s="108"/>
      <c r="T1726" s="100">
        <v>218</v>
      </c>
      <c r="W1726" s="100" t="s">
        <v>378</v>
      </c>
      <c r="X1726" s="100">
        <v>58</v>
      </c>
      <c r="Y1726" s="100">
        <v>70</v>
      </c>
      <c r="Z1726" s="100">
        <v>107</v>
      </c>
      <c r="AA1726" s="100">
        <v>135</v>
      </c>
      <c r="AC1726" s="100" t="s">
        <v>378</v>
      </c>
      <c r="AD1726" s="100">
        <v>14</v>
      </c>
      <c r="AE1726" s="100">
        <v>23</v>
      </c>
      <c r="AF1726" s="100">
        <v>25</v>
      </c>
      <c r="AG1726" s="100">
        <v>39</v>
      </c>
      <c r="AJ1726" s="100" t="str">
        <f t="shared" si="1107"/>
        <v>●</v>
      </c>
      <c r="AK1726" s="100" t="str">
        <f t="shared" si="1101"/>
        <v>●</v>
      </c>
      <c r="AL1726" s="100" t="str">
        <f t="shared" si="1115"/>
        <v>●</v>
      </c>
      <c r="AM1726" s="100" t="str">
        <f t="shared" si="1103"/>
        <v>●</v>
      </c>
      <c r="AP1726" s="100" t="str">
        <f t="shared" si="1108"/>
        <v>●</v>
      </c>
      <c r="AQ1726" s="100" t="str">
        <f t="shared" si="1104"/>
        <v>●</v>
      </c>
      <c r="AR1726" s="100" t="str">
        <f t="shared" si="1105"/>
        <v>●</v>
      </c>
      <c r="AS1726" s="100" t="str">
        <f t="shared" si="1109"/>
        <v>●</v>
      </c>
    </row>
    <row r="1727" spans="2:45" s="100" customFormat="1" ht="14.25" customHeight="1">
      <c r="B1727" s="119" t="s">
        <v>111</v>
      </c>
      <c r="C1727" s="120" t="s">
        <v>313</v>
      </c>
      <c r="D1727" s="116" t="s">
        <v>313</v>
      </c>
      <c r="E1727" s="116" t="s">
        <v>313</v>
      </c>
      <c r="F1727" s="116">
        <v>1</v>
      </c>
      <c r="G1727" s="107">
        <f>第2表01元データ!AN84</f>
        <v>19</v>
      </c>
      <c r="H1727" s="107"/>
      <c r="I1727" s="108"/>
      <c r="K1727" s="119" t="s">
        <v>111</v>
      </c>
      <c r="L1727" s="120" t="s">
        <v>313</v>
      </c>
      <c r="M1727" s="116" t="s">
        <v>313</v>
      </c>
      <c r="N1727" s="116" t="s">
        <v>313</v>
      </c>
      <c r="O1727" s="116" t="s">
        <v>313</v>
      </c>
      <c r="P1727" s="107" t="str">
        <f>第2表01元データ!AO84</f>
        <v>-</v>
      </c>
      <c r="Q1727" s="107"/>
      <c r="R1727" s="108"/>
      <c r="T1727" s="100">
        <v>219</v>
      </c>
    </row>
    <row r="1728" spans="2:45" s="100" customFormat="1" ht="14.25" customHeight="1">
      <c r="B1728" s="118"/>
      <c r="C1728" s="118"/>
      <c r="D1728" s="118"/>
      <c r="E1728" s="118"/>
      <c r="F1728" s="118"/>
      <c r="G1728" s="118"/>
      <c r="H1728" s="118"/>
      <c r="I1728" s="118"/>
      <c r="J1728" s="118"/>
      <c r="K1728" s="118"/>
      <c r="L1728" s="118"/>
      <c r="M1728" s="118"/>
      <c r="N1728" s="118"/>
      <c r="O1728" s="118"/>
      <c r="P1728" s="168"/>
      <c r="W1728" s="100">
        <v>56</v>
      </c>
    </row>
    <row r="1729" spans="2:45" s="100" customFormat="1" ht="14.25" customHeight="1">
      <c r="B1729" s="118"/>
      <c r="C1729" s="118"/>
      <c r="D1729" s="118"/>
      <c r="E1729" s="118"/>
      <c r="F1729" s="118"/>
      <c r="G1729" s="118"/>
      <c r="H1729" s="118"/>
      <c r="I1729" s="118"/>
      <c r="J1729" s="118"/>
      <c r="K1729" s="118"/>
      <c r="L1729" s="118"/>
      <c r="M1729" s="118"/>
      <c r="N1729" s="118"/>
      <c r="O1729" s="118"/>
      <c r="P1729" s="168"/>
    </row>
    <row r="1730" spans="2:45" s="100" customFormat="1" ht="14.25" customHeight="1">
      <c r="B1730" s="118"/>
      <c r="C1730" s="118"/>
      <c r="D1730" s="118"/>
      <c r="E1730" s="118"/>
      <c r="F1730" s="118"/>
      <c r="G1730" s="118"/>
      <c r="H1730" s="118"/>
      <c r="I1730" s="118"/>
      <c r="J1730" s="118"/>
      <c r="K1730" s="118"/>
      <c r="L1730" s="118"/>
      <c r="M1730" s="118"/>
      <c r="N1730" s="118"/>
      <c r="O1730" s="118"/>
      <c r="P1730" s="168"/>
    </row>
    <row r="1731" spans="2:45" s="99" customFormat="1" ht="14.25" customHeight="1">
      <c r="B1731" s="99" t="s">
        <v>271</v>
      </c>
      <c r="H1731" s="99" t="s">
        <v>805</v>
      </c>
      <c r="I1731" s="380">
        <f>令和2年9月末住基人口!R11</f>
        <v>1145</v>
      </c>
      <c r="K1731" s="99" t="s">
        <v>272</v>
      </c>
      <c r="Q1731" s="99" t="s">
        <v>805</v>
      </c>
      <c r="R1731" s="380">
        <f>令和2年9月末住基人口!R16</f>
        <v>1485</v>
      </c>
      <c r="W1731" s="100"/>
      <c r="X1731" s="100"/>
      <c r="Y1731" s="100"/>
      <c r="Z1731" s="100"/>
      <c r="AA1731" s="100"/>
      <c r="AB1731" s="100"/>
      <c r="AC1731" s="100"/>
      <c r="AD1731" s="100"/>
      <c r="AE1731" s="100"/>
      <c r="AF1731" s="100"/>
      <c r="AG1731" s="100"/>
    </row>
    <row r="1732" spans="2:45" s="100" customFormat="1" ht="14.25" customHeight="1">
      <c r="B1732" s="583" t="s">
        <v>335</v>
      </c>
      <c r="C1732" s="101"/>
      <c r="D1732" s="101"/>
      <c r="E1732" s="101"/>
      <c r="F1732" s="101"/>
      <c r="G1732" s="135"/>
      <c r="H1732" s="131"/>
      <c r="I1732" s="131"/>
      <c r="J1732" s="102"/>
      <c r="K1732" s="583" t="s">
        <v>335</v>
      </c>
      <c r="L1732" s="101"/>
      <c r="M1732" s="101"/>
      <c r="N1732" s="101"/>
      <c r="O1732" s="101"/>
      <c r="P1732" s="135"/>
      <c r="Q1732" s="131"/>
      <c r="R1732" s="131"/>
      <c r="S1732" s="103"/>
    </row>
    <row r="1733" spans="2:45" s="100" customFormat="1" ht="14.25" customHeight="1">
      <c r="B1733" s="584"/>
      <c r="C1733" s="130" t="str">
        <f>$C$4</f>
        <v>平成12年</v>
      </c>
      <c r="D1733" s="130" t="str">
        <f>$D$4</f>
        <v>平成17年</v>
      </c>
      <c r="E1733" s="130" t="str">
        <f>$E$4</f>
        <v>平成22年</v>
      </c>
      <c r="F1733" s="130" t="s">
        <v>410</v>
      </c>
      <c r="G1733" s="130" t="s">
        <v>739</v>
      </c>
      <c r="H1733" s="133" t="str">
        <f>$H$4</f>
        <v>対平成</v>
      </c>
      <c r="I1733" s="134" t="str">
        <f>$I$4</f>
        <v>27年</v>
      </c>
      <c r="J1733" s="102"/>
      <c r="K1733" s="584"/>
      <c r="L1733" s="130" t="str">
        <f>$C$4</f>
        <v>平成12年</v>
      </c>
      <c r="M1733" s="130" t="str">
        <f>$D$4</f>
        <v>平成17年</v>
      </c>
      <c r="N1733" s="130" t="str">
        <f>$E$4</f>
        <v>平成22年</v>
      </c>
      <c r="O1733" s="130" t="s">
        <v>410</v>
      </c>
      <c r="P1733" s="130" t="s">
        <v>739</v>
      </c>
      <c r="Q1733" s="133" t="str">
        <f>$H$4</f>
        <v>対平成</v>
      </c>
      <c r="R1733" s="134" t="str">
        <f>$I$4</f>
        <v>27年</v>
      </c>
      <c r="S1733" s="103"/>
    </row>
    <row r="1734" spans="2:45" s="100" customFormat="1" ht="14.25" customHeight="1">
      <c r="B1734" s="585"/>
      <c r="C1734" s="104"/>
      <c r="D1734" s="104"/>
      <c r="E1734" s="104"/>
      <c r="F1734" s="104"/>
      <c r="G1734" s="104"/>
      <c r="H1734" s="132" t="s">
        <v>88</v>
      </c>
      <c r="I1734" s="133" t="s">
        <v>398</v>
      </c>
      <c r="J1734" s="102"/>
      <c r="K1734" s="585"/>
      <c r="L1734" s="104"/>
      <c r="M1734" s="104"/>
      <c r="N1734" s="104"/>
      <c r="O1734" s="104"/>
      <c r="P1734" s="104"/>
      <c r="Q1734" s="132" t="s">
        <v>88</v>
      </c>
      <c r="R1734" s="133" t="s">
        <v>398</v>
      </c>
      <c r="S1734" s="103"/>
    </row>
    <row r="1735" spans="2:45" s="199" customFormat="1" ht="14.25" customHeight="1">
      <c r="B1735" s="200" t="s">
        <v>90</v>
      </c>
      <c r="C1735" s="198">
        <v>1655</v>
      </c>
      <c r="D1735" s="194">
        <v>1495</v>
      </c>
      <c r="E1735" s="194">
        <v>1377</v>
      </c>
      <c r="F1735" s="194">
        <v>1195</v>
      </c>
      <c r="G1735" s="194">
        <f>IF(COUNTIF(G1740:G1758,"x"),"x",IF(SUM(G1740:G1758)=0,"-",SUM(G1740:G1758)))</f>
        <v>1100</v>
      </c>
      <c r="H1735" s="193">
        <f t="shared" ref="H1735:H1738" si="1116">IF(G1735="x","x",IF(AND(G1735="-",F1735="-"),"-",IF(AND(G1735="-",F1735&gt;0),F1735*-1,IF(AND(G1735&gt;0,F1735="-"),G1735,G1735-F1735))))</f>
        <v>-95</v>
      </c>
      <c r="I1735" s="195">
        <f t="shared" ref="I1735:I1738" si="1117">IF(H1735="x","x",IF(H1735="-","-",IF(AND(F1735="-",G1735&gt;0),"皆増",IF(AND(F1735&gt;0,G1735="-"),"皆減",H1735/F1735*100))))</f>
        <v>-7.9497907949790791</v>
      </c>
      <c r="J1735" s="196"/>
      <c r="K1735" s="197" t="s">
        <v>90</v>
      </c>
      <c r="L1735" s="198">
        <v>2609</v>
      </c>
      <c r="M1735" s="194">
        <v>2272</v>
      </c>
      <c r="N1735" s="194">
        <v>1912</v>
      </c>
      <c r="O1735" s="194">
        <v>1761</v>
      </c>
      <c r="P1735" s="194">
        <f>IF(COUNTIF(P1740:P1758,"x"),"x",IF(SUM(P1740:P1758)=0,"-",SUM(P1740:P1758)))</f>
        <v>1583</v>
      </c>
      <c r="Q1735" s="193">
        <f t="shared" ref="Q1735:Q1738" si="1118">IF(P1735="x","x",IF(AND(P1735="-",O1735="-"),"-",IF(AND(P1735="-",O1735&gt;0),O1735*-1,IF(AND(P1735&gt;0,O1735="-"),P1735,P1735-O1735))))</f>
        <v>-178</v>
      </c>
      <c r="R1735" s="195">
        <f t="shared" ref="R1735:R1738" si="1119">IF(Q1735="x","x",IF(Q1735="-","-",IF(AND(O1735="-",P1735&gt;0),"皆増",IF(AND(O1735&gt;0,P1735="-"),"皆減",Q1735/O1735*100))))</f>
        <v>-10.107893242475866</v>
      </c>
      <c r="S1735" s="195"/>
      <c r="W1735" s="199" t="s">
        <v>373</v>
      </c>
      <c r="X1735" s="199">
        <v>1929</v>
      </c>
      <c r="Y1735" s="199">
        <v>1852</v>
      </c>
      <c r="Z1735" s="199">
        <v>1655</v>
      </c>
      <c r="AA1735" s="199">
        <v>1495</v>
      </c>
      <c r="AC1735" s="199" t="s">
        <v>373</v>
      </c>
      <c r="AD1735" s="199">
        <v>3060</v>
      </c>
      <c r="AE1735" s="199">
        <v>2748</v>
      </c>
      <c r="AF1735" s="199">
        <v>2609</v>
      </c>
      <c r="AG1735" s="199">
        <v>2272</v>
      </c>
      <c r="AJ1735" s="199" t="str">
        <f>IF(C1735=X1735,"○","●")</f>
        <v>●</v>
      </c>
      <c r="AK1735" s="199" t="str">
        <f t="shared" ref="AK1735:AK1757" si="1120">IF(D1735=Y1735,"○","●")</f>
        <v>●</v>
      </c>
      <c r="AL1735" s="199" t="str">
        <f t="shared" ref="AL1735:AL1736" si="1121">IF(E1735=Z1735,"○","●")</f>
        <v>●</v>
      </c>
      <c r="AM1735" s="199" t="str">
        <f t="shared" ref="AM1735:AM1757" si="1122">IF(F1735=AA1735,"○","●")</f>
        <v>●</v>
      </c>
      <c r="AP1735" s="199" t="str">
        <f>IF(L1735=AD1735,"○","●")</f>
        <v>●</v>
      </c>
      <c r="AQ1735" s="199" t="str">
        <f t="shared" ref="AQ1735:AQ1757" si="1123">IF(M1735=AE1735,"○","●")</f>
        <v>●</v>
      </c>
      <c r="AR1735" s="199" t="str">
        <f t="shared" ref="AR1735:AR1757" si="1124">IF(N1735=AF1735,"○","●")</f>
        <v>●</v>
      </c>
      <c r="AS1735" s="199" t="str">
        <f t="shared" ref="AS1735" si="1125">IF(O1735=AG1735,"○","●")</f>
        <v>●</v>
      </c>
    </row>
    <row r="1736" spans="2:45" s="100" customFormat="1" ht="14.25" customHeight="1">
      <c r="B1736" s="105" t="s">
        <v>91</v>
      </c>
      <c r="C1736" s="106">
        <v>186</v>
      </c>
      <c r="D1736" s="107">
        <v>132</v>
      </c>
      <c r="E1736" s="107">
        <v>93</v>
      </c>
      <c r="F1736" s="107">
        <v>77</v>
      </c>
      <c r="G1736" s="107">
        <f>IF(COUNTIF(G1740:G1742,"x"),"x",IF(SUM(G1740:G1742)=0,"-",SUM(G1740:G1742)))</f>
        <v>71</v>
      </c>
      <c r="H1736" s="107">
        <f t="shared" si="1116"/>
        <v>-6</v>
      </c>
      <c r="I1736" s="108">
        <f t="shared" si="1117"/>
        <v>-7.7922077922077921</v>
      </c>
      <c r="J1736" s="102"/>
      <c r="K1736" s="109" t="s">
        <v>91</v>
      </c>
      <c r="L1736" s="106">
        <v>274</v>
      </c>
      <c r="M1736" s="107">
        <v>195</v>
      </c>
      <c r="N1736" s="107">
        <v>135</v>
      </c>
      <c r="O1736" s="107">
        <v>146</v>
      </c>
      <c r="P1736" s="107">
        <f>IF(COUNTIF(P1740:P1742,"x"),"x",IF(SUM(P1740:P1742)=0,"-",SUM(P1740:P1742)))</f>
        <v>126</v>
      </c>
      <c r="Q1736" s="107">
        <f t="shared" si="1118"/>
        <v>-20</v>
      </c>
      <c r="R1736" s="108">
        <f t="shared" si="1119"/>
        <v>-13.698630136986301</v>
      </c>
      <c r="S1736" s="108"/>
      <c r="W1736" s="100" t="s">
        <v>374</v>
      </c>
      <c r="X1736" s="100">
        <v>240</v>
      </c>
      <c r="Y1736" s="100">
        <v>235</v>
      </c>
      <c r="Z1736" s="100">
        <v>186</v>
      </c>
      <c r="AA1736" s="100">
        <v>132</v>
      </c>
      <c r="AC1736" s="100" t="s">
        <v>374</v>
      </c>
      <c r="AD1736" s="100">
        <v>464</v>
      </c>
      <c r="AE1736" s="100">
        <v>324</v>
      </c>
      <c r="AF1736" s="100">
        <v>274</v>
      </c>
      <c r="AG1736" s="100">
        <v>195</v>
      </c>
      <c r="AJ1736" s="100" t="str">
        <f t="shared" ref="AJ1736:AJ1757" si="1126">IF(C1736=X1736,"○","●")</f>
        <v>●</v>
      </c>
      <c r="AK1736" s="100" t="str">
        <f t="shared" si="1120"/>
        <v>●</v>
      </c>
      <c r="AL1736" s="100" t="str">
        <f t="shared" si="1121"/>
        <v>●</v>
      </c>
      <c r="AM1736" s="100" t="str">
        <f t="shared" si="1122"/>
        <v>●</v>
      </c>
      <c r="AP1736" s="100" t="str">
        <f t="shared" ref="AP1736:AP1757" si="1127">IF(L1736=AD1736,"○","●")</f>
        <v>●</v>
      </c>
      <c r="AQ1736" s="100" t="str">
        <f t="shared" si="1123"/>
        <v>●</v>
      </c>
      <c r="AR1736" s="100" t="str">
        <f t="shared" si="1124"/>
        <v>●</v>
      </c>
      <c r="AS1736" s="100" t="str">
        <f>IF(O1736=AG1736,"○","●")</f>
        <v>●</v>
      </c>
    </row>
    <row r="1737" spans="2:45" s="100" customFormat="1" ht="14.25" customHeight="1">
      <c r="B1737" s="105" t="s">
        <v>92</v>
      </c>
      <c r="C1737" s="106">
        <v>1034</v>
      </c>
      <c r="D1737" s="107">
        <v>876</v>
      </c>
      <c r="E1737" s="107">
        <v>776</v>
      </c>
      <c r="F1737" s="107">
        <v>635</v>
      </c>
      <c r="G1737" s="296">
        <f>IF(COUNTIF(G1743:G1752,"x"),"x",IF(SUM(G1743:G1752)=0,"-",SUM(G1743:G1752)))</f>
        <v>533</v>
      </c>
      <c r="H1737" s="107">
        <f t="shared" si="1116"/>
        <v>-102</v>
      </c>
      <c r="I1737" s="108">
        <f t="shared" si="1117"/>
        <v>-16.062992125984252</v>
      </c>
      <c r="J1737" s="102"/>
      <c r="K1737" s="109" t="s">
        <v>92</v>
      </c>
      <c r="L1737" s="106">
        <v>1557</v>
      </c>
      <c r="M1737" s="107">
        <v>1274</v>
      </c>
      <c r="N1737" s="107">
        <v>966</v>
      </c>
      <c r="O1737" s="107">
        <v>805</v>
      </c>
      <c r="P1737" s="296">
        <f>IF(COUNTIF(P1743:P1752,"x"),"x",IF(SUM(P1743:P1752)=0,"-",SUM(P1743:P1752)))</f>
        <v>660</v>
      </c>
      <c r="Q1737" s="107">
        <f t="shared" si="1118"/>
        <v>-145</v>
      </c>
      <c r="R1737" s="108">
        <f t="shared" si="1119"/>
        <v>-18.012422360248447</v>
      </c>
      <c r="S1737" s="108"/>
      <c r="W1737" s="100" t="s">
        <v>375</v>
      </c>
      <c r="X1737" s="100">
        <v>1366</v>
      </c>
      <c r="Y1737" s="100">
        <v>1227</v>
      </c>
      <c r="Z1737" s="100">
        <v>1034</v>
      </c>
      <c r="AA1737" s="100">
        <v>876</v>
      </c>
      <c r="AC1737" s="100" t="s">
        <v>375</v>
      </c>
      <c r="AD1737" s="100">
        <v>2090</v>
      </c>
      <c r="AE1737" s="100">
        <v>1836</v>
      </c>
      <c r="AF1737" s="100">
        <v>1557</v>
      </c>
      <c r="AG1737" s="100">
        <v>1274</v>
      </c>
      <c r="AJ1737" s="100" t="str">
        <f t="shared" si="1126"/>
        <v>●</v>
      </c>
      <c r="AK1737" s="100" t="str">
        <f t="shared" si="1120"/>
        <v>●</v>
      </c>
      <c r="AL1737" s="100" t="str">
        <f>IF(E1737=Z1737,"○","●")</f>
        <v>●</v>
      </c>
      <c r="AM1737" s="100" t="str">
        <f t="shared" si="1122"/>
        <v>●</v>
      </c>
      <c r="AP1737" s="100" t="str">
        <f t="shared" si="1127"/>
        <v>●</v>
      </c>
      <c r="AQ1737" s="100" t="str">
        <f t="shared" si="1123"/>
        <v>●</v>
      </c>
      <c r="AR1737" s="100" t="str">
        <f t="shared" si="1124"/>
        <v>●</v>
      </c>
      <c r="AS1737" s="100" t="str">
        <f t="shared" ref="AS1737:AS1757" si="1128">IF(O1737=AG1737,"○","●")</f>
        <v>●</v>
      </c>
    </row>
    <row r="1738" spans="2:45" s="100" customFormat="1" ht="14.25" customHeight="1">
      <c r="B1738" s="105" t="s">
        <v>93</v>
      </c>
      <c r="C1738" s="106">
        <v>435</v>
      </c>
      <c r="D1738" s="107">
        <v>487</v>
      </c>
      <c r="E1738" s="107">
        <v>508</v>
      </c>
      <c r="F1738" s="107">
        <v>482</v>
      </c>
      <c r="G1738" s="107">
        <f>IF(COUNTIF(G1753:G1757,"x"),"x",IF(SUM(G1753,G1757)=0,"-",SUM(G1753:G1757)))</f>
        <v>493</v>
      </c>
      <c r="H1738" s="107">
        <f t="shared" si="1116"/>
        <v>11</v>
      </c>
      <c r="I1738" s="108">
        <f t="shared" si="1117"/>
        <v>2.2821576763485476</v>
      </c>
      <c r="J1738" s="102"/>
      <c r="K1738" s="109" t="s">
        <v>93</v>
      </c>
      <c r="L1738" s="106">
        <v>778</v>
      </c>
      <c r="M1738" s="107">
        <v>796</v>
      </c>
      <c r="N1738" s="107">
        <v>811</v>
      </c>
      <c r="O1738" s="107">
        <v>810</v>
      </c>
      <c r="P1738" s="107">
        <f>IF(COUNTIF(P1753:P1757,"x"),"x",IF(SUM(P1753,P1757)=0,"-",SUM(P1753:P1757)))</f>
        <v>791</v>
      </c>
      <c r="Q1738" s="107">
        <f t="shared" si="1118"/>
        <v>-19</v>
      </c>
      <c r="R1738" s="108">
        <f t="shared" si="1119"/>
        <v>-2.3456790123456792</v>
      </c>
      <c r="S1738" s="108"/>
      <c r="W1738" s="100" t="s">
        <v>376</v>
      </c>
      <c r="X1738" s="100">
        <v>323</v>
      </c>
      <c r="Y1738" s="100">
        <v>390</v>
      </c>
      <c r="Z1738" s="100">
        <v>435</v>
      </c>
      <c r="AA1738" s="100">
        <v>487</v>
      </c>
      <c r="AC1738" s="100" t="s">
        <v>376</v>
      </c>
      <c r="AD1738" s="100">
        <v>506</v>
      </c>
      <c r="AE1738" s="100">
        <v>588</v>
      </c>
      <c r="AF1738" s="100">
        <v>778</v>
      </c>
      <c r="AG1738" s="100">
        <v>796</v>
      </c>
      <c r="AJ1738" s="100" t="str">
        <f t="shared" si="1126"/>
        <v>●</v>
      </c>
      <c r="AK1738" s="100" t="str">
        <f t="shared" si="1120"/>
        <v>●</v>
      </c>
      <c r="AL1738" s="100" t="str">
        <f t="shared" ref="AL1738:AL1747" si="1129">IF(E1738=Z1738,"○","●")</f>
        <v>●</v>
      </c>
      <c r="AM1738" s="100" t="str">
        <f t="shared" si="1122"/>
        <v>●</v>
      </c>
      <c r="AP1738" s="100" t="str">
        <f t="shared" si="1127"/>
        <v>●</v>
      </c>
      <c r="AQ1738" s="100" t="str">
        <f t="shared" si="1123"/>
        <v>●</v>
      </c>
      <c r="AR1738" s="100" t="str">
        <f t="shared" si="1124"/>
        <v>●</v>
      </c>
      <c r="AS1738" s="100" t="str">
        <f t="shared" si="1128"/>
        <v>●</v>
      </c>
    </row>
    <row r="1739" spans="2:45" s="100" customFormat="1" ht="14.25" customHeight="1">
      <c r="B1739" s="102"/>
      <c r="C1739" s="106"/>
      <c r="D1739" s="112"/>
      <c r="E1739" s="112"/>
      <c r="F1739" s="112"/>
      <c r="G1739" s="112"/>
      <c r="H1739" s="112"/>
      <c r="I1739" s="113"/>
      <c r="J1739" s="102"/>
      <c r="K1739" s="114"/>
      <c r="L1739" s="106"/>
      <c r="M1739" s="112"/>
      <c r="N1739" s="112"/>
      <c r="O1739" s="112"/>
      <c r="P1739" s="112"/>
      <c r="Q1739" s="112"/>
      <c r="R1739" s="113"/>
      <c r="S1739" s="113"/>
      <c r="AJ1739" s="100" t="str">
        <f t="shared" si="1126"/>
        <v>○</v>
      </c>
      <c r="AK1739" s="100" t="str">
        <f t="shared" si="1120"/>
        <v>○</v>
      </c>
      <c r="AL1739" s="100" t="str">
        <f t="shared" si="1129"/>
        <v>○</v>
      </c>
      <c r="AM1739" s="100" t="str">
        <f t="shared" si="1122"/>
        <v>○</v>
      </c>
      <c r="AP1739" s="100" t="str">
        <f t="shared" si="1127"/>
        <v>○</v>
      </c>
      <c r="AQ1739" s="100" t="str">
        <f t="shared" si="1123"/>
        <v>○</v>
      </c>
      <c r="AR1739" s="100" t="str">
        <f t="shared" si="1124"/>
        <v>○</v>
      </c>
      <c r="AS1739" s="100" t="str">
        <f t="shared" si="1128"/>
        <v>○</v>
      </c>
    </row>
    <row r="1740" spans="2:45" s="100" customFormat="1" ht="14.25" customHeight="1">
      <c r="B1740" s="102" t="s">
        <v>94</v>
      </c>
      <c r="C1740" s="106">
        <v>46</v>
      </c>
      <c r="D1740" s="107">
        <v>30</v>
      </c>
      <c r="E1740" s="107">
        <v>26</v>
      </c>
      <c r="F1740" s="107">
        <v>31</v>
      </c>
      <c r="G1740" s="107">
        <f t="shared" ref="G1740:G1758" si="1130">IF(COUNTIF(G1770:G1800,"x"),"x",IF(SUM(G1770,G1800)=0,"-",SUM(G1770,G1800)))</f>
        <v>21</v>
      </c>
      <c r="H1740" s="107">
        <f>IF(G1740="x","x",IF(AND(G1740="-",F1740="-"),"-",IF(AND(G1740="-",F1740&gt;0),F1740*-1,IF(AND(G1740&gt;0,F1740="-"),G1740,G1740-F1740))))</f>
        <v>-10</v>
      </c>
      <c r="I1740" s="108">
        <f>IF(H1740="x","x",IF(H1740="-","-",IF(AND(F1740="-",G1740&gt;0),"皆増",IF(AND(F1740&gt;0,G1740="-"),"皆減",H1740/F1740*100))))</f>
        <v>-32.258064516129032</v>
      </c>
      <c r="J1740" s="102"/>
      <c r="K1740" s="114" t="s">
        <v>94</v>
      </c>
      <c r="L1740" s="106">
        <v>76</v>
      </c>
      <c r="M1740" s="107">
        <v>49</v>
      </c>
      <c r="N1740" s="107">
        <v>41</v>
      </c>
      <c r="O1740" s="107">
        <v>47</v>
      </c>
      <c r="P1740" s="107">
        <f t="shared" ref="P1740:P1758" si="1131">IF(COUNTIF(P1770:P1800,"x"),"x",IF(SUM(P1770,P1800)=0,"-",SUM(P1770,P1800)))</f>
        <v>36</v>
      </c>
      <c r="Q1740" s="107">
        <f>IF(P1740="x","x",IF(AND(P1740="-",O1740="-"),"-",IF(AND(P1740="-",O1740&gt;0),O1740*-1,IF(AND(P1740&gt;0,O1740="-"),P1740,P1740-O1740))))</f>
        <v>-11</v>
      </c>
      <c r="R1740" s="108">
        <f>IF(Q1740="x","x",IF(Q1740="-","-",IF(AND(O1740="-",P1740&gt;0),"皆増",IF(AND(O1740&gt;0,P1740="-"),"皆減",Q1740/O1740*100))))</f>
        <v>-23.404255319148938</v>
      </c>
      <c r="S1740" s="108"/>
      <c r="W1740" s="100" t="s">
        <v>377</v>
      </c>
      <c r="X1740" s="100">
        <v>67</v>
      </c>
      <c r="Y1740" s="100">
        <v>83</v>
      </c>
      <c r="Z1740" s="100">
        <v>46</v>
      </c>
      <c r="AA1740" s="100">
        <v>30</v>
      </c>
      <c r="AC1740" s="100" t="s">
        <v>377</v>
      </c>
      <c r="AD1740" s="100">
        <v>117</v>
      </c>
      <c r="AE1740" s="100">
        <v>84</v>
      </c>
      <c r="AF1740" s="100">
        <v>76</v>
      </c>
      <c r="AG1740" s="100">
        <v>49</v>
      </c>
      <c r="AJ1740" s="100" t="str">
        <f t="shared" si="1126"/>
        <v>●</v>
      </c>
      <c r="AK1740" s="100" t="str">
        <f t="shared" si="1120"/>
        <v>●</v>
      </c>
      <c r="AL1740" s="100" t="str">
        <f t="shared" si="1129"/>
        <v>●</v>
      </c>
      <c r="AM1740" s="100" t="str">
        <f t="shared" si="1122"/>
        <v>●</v>
      </c>
      <c r="AP1740" s="100" t="str">
        <f t="shared" si="1127"/>
        <v>●</v>
      </c>
      <c r="AQ1740" s="100" t="str">
        <f t="shared" si="1123"/>
        <v>●</v>
      </c>
      <c r="AR1740" s="100" t="str">
        <f t="shared" si="1124"/>
        <v>●</v>
      </c>
      <c r="AS1740" s="100" t="str">
        <f t="shared" si="1128"/>
        <v>●</v>
      </c>
    </row>
    <row r="1741" spans="2:45" s="100" customFormat="1" ht="14.25" customHeight="1">
      <c r="B1741" s="102" t="s">
        <v>123</v>
      </c>
      <c r="C1741" s="106">
        <v>70</v>
      </c>
      <c r="D1741" s="107">
        <v>38</v>
      </c>
      <c r="E1741" s="107">
        <v>26</v>
      </c>
      <c r="F1741" s="107">
        <v>19</v>
      </c>
      <c r="G1741" s="107">
        <f t="shared" si="1130"/>
        <v>28</v>
      </c>
      <c r="H1741" s="107">
        <f t="shared" ref="H1741:H1757" si="1132">IF(G1741="x","x",IF(AND(G1741="-",F1741="-"),"-",IF(AND(G1741="-",F1741&gt;0),F1741*-1,IF(AND(G1741&gt;0,F1741="-"),G1741,G1741-F1741))))</f>
        <v>9</v>
      </c>
      <c r="I1741" s="108">
        <f t="shared" ref="I1741:I1757" si="1133">IF(H1741="x","x",IF(H1741="-","-",IF(AND(F1741="-",G1741&gt;0),"皆増",IF(AND(F1741&gt;0,G1741="-"),"皆減",H1741/F1741*100))))</f>
        <v>47.368421052631575</v>
      </c>
      <c r="J1741" s="102"/>
      <c r="K1741" s="114" t="s">
        <v>123</v>
      </c>
      <c r="L1741" s="106">
        <v>98</v>
      </c>
      <c r="M1741" s="107">
        <v>66</v>
      </c>
      <c r="N1741" s="107">
        <v>37</v>
      </c>
      <c r="O1741" s="107">
        <v>44</v>
      </c>
      <c r="P1741" s="107">
        <f t="shared" si="1131"/>
        <v>43</v>
      </c>
      <c r="Q1741" s="107">
        <f t="shared" ref="Q1741:Q1757" si="1134">IF(P1741="x","x",IF(AND(P1741="-",O1741="-"),"-",IF(AND(P1741="-",O1741&gt;0),O1741*-1,IF(AND(P1741&gt;0,O1741="-"),P1741,P1741-O1741))))</f>
        <v>-1</v>
      </c>
      <c r="R1741" s="108">
        <f t="shared" ref="R1741:R1757" si="1135">IF(Q1741="x","x",IF(Q1741="-","-",IF(AND(O1741="-",P1741&gt;0),"皆増",IF(AND(O1741&gt;0,P1741="-"),"皆減",Q1741/O1741*100))))</f>
        <v>-2.2727272727272729</v>
      </c>
      <c r="S1741" s="108"/>
      <c r="W1741" s="99" t="s">
        <v>356</v>
      </c>
      <c r="X1741" s="99">
        <v>73</v>
      </c>
      <c r="Y1741" s="99">
        <v>73</v>
      </c>
      <c r="Z1741" s="99">
        <v>70</v>
      </c>
      <c r="AA1741" s="99">
        <v>38</v>
      </c>
      <c r="AB1741" s="99"/>
      <c r="AC1741" s="99" t="s">
        <v>356</v>
      </c>
      <c r="AD1741" s="99">
        <v>149</v>
      </c>
      <c r="AE1741" s="99">
        <v>109</v>
      </c>
      <c r="AF1741" s="99">
        <v>98</v>
      </c>
      <c r="AG1741" s="99">
        <v>66</v>
      </c>
      <c r="AJ1741" s="100" t="str">
        <f t="shared" si="1126"/>
        <v>●</v>
      </c>
      <c r="AK1741" s="100" t="str">
        <f t="shared" si="1120"/>
        <v>●</v>
      </c>
      <c r="AL1741" s="100" t="str">
        <f t="shared" si="1129"/>
        <v>●</v>
      </c>
      <c r="AM1741" s="100" t="str">
        <f t="shared" si="1122"/>
        <v>●</v>
      </c>
      <c r="AP1741" s="100" t="str">
        <f t="shared" si="1127"/>
        <v>●</v>
      </c>
      <c r="AQ1741" s="100" t="str">
        <f t="shared" si="1123"/>
        <v>●</v>
      </c>
      <c r="AR1741" s="100" t="str">
        <f t="shared" si="1124"/>
        <v>●</v>
      </c>
      <c r="AS1741" s="100" t="str">
        <f t="shared" si="1128"/>
        <v>●</v>
      </c>
    </row>
    <row r="1742" spans="2:45" s="100" customFormat="1" ht="14.25" customHeight="1">
      <c r="B1742" s="102" t="s">
        <v>124</v>
      </c>
      <c r="C1742" s="106">
        <v>70</v>
      </c>
      <c r="D1742" s="107">
        <v>64</v>
      </c>
      <c r="E1742" s="107">
        <v>41</v>
      </c>
      <c r="F1742" s="107">
        <v>27</v>
      </c>
      <c r="G1742" s="107">
        <f t="shared" si="1130"/>
        <v>22</v>
      </c>
      <c r="H1742" s="107">
        <f t="shared" si="1132"/>
        <v>-5</v>
      </c>
      <c r="I1742" s="108">
        <f t="shared" si="1133"/>
        <v>-18.518518518518519</v>
      </c>
      <c r="J1742" s="102"/>
      <c r="K1742" s="114" t="s">
        <v>124</v>
      </c>
      <c r="L1742" s="106">
        <v>100</v>
      </c>
      <c r="M1742" s="107">
        <v>80</v>
      </c>
      <c r="N1742" s="107">
        <v>57</v>
      </c>
      <c r="O1742" s="107">
        <v>55</v>
      </c>
      <c r="P1742" s="107">
        <f t="shared" si="1131"/>
        <v>47</v>
      </c>
      <c r="Q1742" s="107">
        <f t="shared" si="1134"/>
        <v>-8</v>
      </c>
      <c r="R1742" s="108">
        <f t="shared" si="1135"/>
        <v>-14.545454545454545</v>
      </c>
      <c r="S1742" s="108"/>
      <c r="W1742" s="100" t="s">
        <v>357</v>
      </c>
      <c r="X1742" s="100">
        <v>100</v>
      </c>
      <c r="Y1742" s="100">
        <v>79</v>
      </c>
      <c r="Z1742" s="100">
        <v>70</v>
      </c>
      <c r="AA1742" s="100">
        <v>64</v>
      </c>
      <c r="AC1742" s="100" t="s">
        <v>357</v>
      </c>
      <c r="AD1742" s="100">
        <v>198</v>
      </c>
      <c r="AE1742" s="100">
        <v>131</v>
      </c>
      <c r="AF1742" s="100">
        <v>100</v>
      </c>
      <c r="AG1742" s="100">
        <v>80</v>
      </c>
      <c r="AJ1742" s="100" t="str">
        <f t="shared" si="1126"/>
        <v>●</v>
      </c>
      <c r="AK1742" s="100" t="str">
        <f t="shared" si="1120"/>
        <v>●</v>
      </c>
      <c r="AL1742" s="100" t="str">
        <f t="shared" si="1129"/>
        <v>●</v>
      </c>
      <c r="AM1742" s="100" t="str">
        <f t="shared" si="1122"/>
        <v>●</v>
      </c>
      <c r="AP1742" s="100" t="str">
        <f t="shared" si="1127"/>
        <v>●</v>
      </c>
      <c r="AQ1742" s="100" t="str">
        <f t="shared" si="1123"/>
        <v>●</v>
      </c>
      <c r="AR1742" s="100" t="str">
        <f t="shared" si="1124"/>
        <v>●</v>
      </c>
      <c r="AS1742" s="100" t="str">
        <f t="shared" si="1128"/>
        <v>●</v>
      </c>
    </row>
    <row r="1743" spans="2:45" s="100" customFormat="1" ht="14.25" customHeight="1">
      <c r="B1743" s="102" t="s">
        <v>125</v>
      </c>
      <c r="C1743" s="106">
        <v>73</v>
      </c>
      <c r="D1743" s="107">
        <v>64</v>
      </c>
      <c r="E1743" s="107">
        <v>62</v>
      </c>
      <c r="F1743" s="107">
        <v>35</v>
      </c>
      <c r="G1743" s="107">
        <f t="shared" si="1130"/>
        <v>37</v>
      </c>
      <c r="H1743" s="107">
        <f t="shared" si="1132"/>
        <v>2</v>
      </c>
      <c r="I1743" s="108">
        <f t="shared" si="1133"/>
        <v>5.7142857142857144</v>
      </c>
      <c r="J1743" s="102"/>
      <c r="K1743" s="114" t="s">
        <v>125</v>
      </c>
      <c r="L1743" s="106">
        <v>114</v>
      </c>
      <c r="M1743" s="107">
        <v>97</v>
      </c>
      <c r="N1743" s="107">
        <v>60</v>
      </c>
      <c r="O1743" s="107">
        <v>61</v>
      </c>
      <c r="P1743" s="107">
        <f t="shared" si="1131"/>
        <v>64</v>
      </c>
      <c r="Q1743" s="107">
        <f t="shared" si="1134"/>
        <v>3</v>
      </c>
      <c r="R1743" s="108">
        <f t="shared" si="1135"/>
        <v>4.918032786885246</v>
      </c>
      <c r="S1743" s="108"/>
      <c r="W1743" s="100" t="s">
        <v>358</v>
      </c>
      <c r="X1743" s="100">
        <v>153</v>
      </c>
      <c r="Y1743" s="100">
        <v>87</v>
      </c>
      <c r="Z1743" s="100">
        <v>73</v>
      </c>
      <c r="AA1743" s="100">
        <v>64</v>
      </c>
      <c r="AC1743" s="100" t="s">
        <v>358</v>
      </c>
      <c r="AD1743" s="100">
        <v>263</v>
      </c>
      <c r="AE1743" s="100">
        <v>192</v>
      </c>
      <c r="AF1743" s="100">
        <v>114</v>
      </c>
      <c r="AG1743" s="100">
        <v>97</v>
      </c>
      <c r="AJ1743" s="100" t="str">
        <f t="shared" si="1126"/>
        <v>●</v>
      </c>
      <c r="AK1743" s="100" t="str">
        <f t="shared" si="1120"/>
        <v>●</v>
      </c>
      <c r="AL1743" s="100" t="str">
        <f t="shared" si="1129"/>
        <v>●</v>
      </c>
      <c r="AM1743" s="100" t="str">
        <f t="shared" si="1122"/>
        <v>●</v>
      </c>
      <c r="AP1743" s="100" t="str">
        <f t="shared" si="1127"/>
        <v>●</v>
      </c>
      <c r="AQ1743" s="100" t="str">
        <f t="shared" si="1123"/>
        <v>●</v>
      </c>
      <c r="AR1743" s="100" t="str">
        <f t="shared" si="1124"/>
        <v>●</v>
      </c>
      <c r="AS1743" s="100" t="str">
        <f t="shared" si="1128"/>
        <v>●</v>
      </c>
    </row>
    <row r="1744" spans="2:45" s="100" customFormat="1" ht="14.25" customHeight="1">
      <c r="B1744" s="102" t="s">
        <v>126</v>
      </c>
      <c r="C1744" s="106">
        <v>69</v>
      </c>
      <c r="D1744" s="107">
        <v>55</v>
      </c>
      <c r="E1744" s="107">
        <v>31</v>
      </c>
      <c r="F1744" s="107">
        <v>45</v>
      </c>
      <c r="G1744" s="107">
        <f t="shared" si="1130"/>
        <v>28</v>
      </c>
      <c r="H1744" s="107">
        <f t="shared" si="1132"/>
        <v>-17</v>
      </c>
      <c r="I1744" s="108">
        <f t="shared" si="1133"/>
        <v>-37.777777777777779</v>
      </c>
      <c r="J1744" s="102"/>
      <c r="K1744" s="114" t="s">
        <v>126</v>
      </c>
      <c r="L1744" s="106">
        <v>108</v>
      </c>
      <c r="M1744" s="107">
        <v>70</v>
      </c>
      <c r="N1744" s="107">
        <v>62</v>
      </c>
      <c r="O1744" s="107">
        <v>44</v>
      </c>
      <c r="P1744" s="107">
        <f t="shared" si="1131"/>
        <v>31</v>
      </c>
      <c r="Q1744" s="107">
        <f t="shared" si="1134"/>
        <v>-13</v>
      </c>
      <c r="R1744" s="108">
        <f t="shared" si="1135"/>
        <v>-29.545454545454547</v>
      </c>
      <c r="S1744" s="108"/>
      <c r="W1744" s="100" t="s">
        <v>359</v>
      </c>
      <c r="X1744" s="100">
        <v>128</v>
      </c>
      <c r="Y1744" s="100">
        <v>104</v>
      </c>
      <c r="Z1744" s="100">
        <v>69</v>
      </c>
      <c r="AA1744" s="100">
        <v>55</v>
      </c>
      <c r="AC1744" s="100" t="s">
        <v>359</v>
      </c>
      <c r="AD1744" s="100">
        <v>166</v>
      </c>
      <c r="AE1744" s="100">
        <v>157</v>
      </c>
      <c r="AF1744" s="100">
        <v>108</v>
      </c>
      <c r="AG1744" s="100">
        <v>70</v>
      </c>
      <c r="AJ1744" s="100" t="str">
        <f t="shared" si="1126"/>
        <v>●</v>
      </c>
      <c r="AK1744" s="100" t="str">
        <f t="shared" si="1120"/>
        <v>●</v>
      </c>
      <c r="AL1744" s="100" t="str">
        <f t="shared" si="1129"/>
        <v>●</v>
      </c>
      <c r="AM1744" s="100" t="str">
        <f t="shared" si="1122"/>
        <v>●</v>
      </c>
      <c r="AP1744" s="100" t="str">
        <f t="shared" si="1127"/>
        <v>●</v>
      </c>
      <c r="AQ1744" s="100" t="str">
        <f t="shared" si="1123"/>
        <v>●</v>
      </c>
      <c r="AR1744" s="100" t="str">
        <f t="shared" si="1124"/>
        <v>●</v>
      </c>
      <c r="AS1744" s="100" t="str">
        <f t="shared" si="1128"/>
        <v>●</v>
      </c>
    </row>
    <row r="1745" spans="2:45" s="100" customFormat="1" ht="14.25" customHeight="1">
      <c r="B1745" s="102" t="s">
        <v>127</v>
      </c>
      <c r="C1745" s="106">
        <v>71</v>
      </c>
      <c r="D1745" s="107">
        <v>52</v>
      </c>
      <c r="E1745" s="107">
        <v>59</v>
      </c>
      <c r="F1745" s="107">
        <v>31</v>
      </c>
      <c r="G1745" s="107">
        <f t="shared" si="1130"/>
        <v>47</v>
      </c>
      <c r="H1745" s="107">
        <f t="shared" si="1132"/>
        <v>16</v>
      </c>
      <c r="I1745" s="108">
        <f t="shared" si="1133"/>
        <v>51.612903225806448</v>
      </c>
      <c r="J1745" s="102"/>
      <c r="K1745" s="114" t="s">
        <v>127</v>
      </c>
      <c r="L1745" s="106">
        <v>139</v>
      </c>
      <c r="M1745" s="107">
        <v>101</v>
      </c>
      <c r="N1745" s="107">
        <v>59</v>
      </c>
      <c r="O1745" s="107">
        <v>43</v>
      </c>
      <c r="P1745" s="107">
        <f t="shared" si="1131"/>
        <v>24</v>
      </c>
      <c r="Q1745" s="107">
        <f t="shared" si="1134"/>
        <v>-19</v>
      </c>
      <c r="R1745" s="108">
        <f t="shared" si="1135"/>
        <v>-44.186046511627907</v>
      </c>
      <c r="S1745" s="108"/>
      <c r="W1745" s="100" t="s">
        <v>360</v>
      </c>
      <c r="X1745" s="100">
        <v>106</v>
      </c>
      <c r="Y1745" s="100">
        <v>101</v>
      </c>
      <c r="Z1745" s="100">
        <v>71</v>
      </c>
      <c r="AA1745" s="100">
        <v>52</v>
      </c>
      <c r="AC1745" s="100" t="s">
        <v>360</v>
      </c>
      <c r="AD1745" s="100">
        <v>148</v>
      </c>
      <c r="AE1745" s="100">
        <v>146</v>
      </c>
      <c r="AF1745" s="100">
        <v>139</v>
      </c>
      <c r="AG1745" s="100">
        <v>101</v>
      </c>
      <c r="AJ1745" s="100" t="str">
        <f t="shared" si="1126"/>
        <v>●</v>
      </c>
      <c r="AK1745" s="100" t="str">
        <f t="shared" si="1120"/>
        <v>●</v>
      </c>
      <c r="AL1745" s="100" t="str">
        <f t="shared" si="1129"/>
        <v>●</v>
      </c>
      <c r="AM1745" s="100" t="str">
        <f t="shared" si="1122"/>
        <v>●</v>
      </c>
      <c r="AP1745" s="100" t="str">
        <f t="shared" si="1127"/>
        <v>●</v>
      </c>
      <c r="AQ1745" s="100" t="str">
        <f t="shared" si="1123"/>
        <v>●</v>
      </c>
      <c r="AR1745" s="100" t="str">
        <f t="shared" si="1124"/>
        <v>●</v>
      </c>
      <c r="AS1745" s="100" t="str">
        <f t="shared" si="1128"/>
        <v>●</v>
      </c>
    </row>
    <row r="1746" spans="2:45" s="100" customFormat="1" ht="14.25" customHeight="1">
      <c r="B1746" s="102" t="s">
        <v>128</v>
      </c>
      <c r="C1746" s="106">
        <v>91</v>
      </c>
      <c r="D1746" s="107">
        <v>64</v>
      </c>
      <c r="E1746" s="107">
        <v>64</v>
      </c>
      <c r="F1746" s="107">
        <v>55</v>
      </c>
      <c r="G1746" s="107">
        <f t="shared" si="1130"/>
        <v>30</v>
      </c>
      <c r="H1746" s="107">
        <f t="shared" si="1132"/>
        <v>-25</v>
      </c>
      <c r="I1746" s="108">
        <f t="shared" si="1133"/>
        <v>-45.454545454545453</v>
      </c>
      <c r="J1746" s="102"/>
      <c r="K1746" s="114" t="s">
        <v>128</v>
      </c>
      <c r="L1746" s="106">
        <v>150</v>
      </c>
      <c r="M1746" s="107">
        <v>96</v>
      </c>
      <c r="N1746" s="107">
        <v>76</v>
      </c>
      <c r="O1746" s="107">
        <v>66</v>
      </c>
      <c r="P1746" s="107">
        <f t="shared" si="1131"/>
        <v>42</v>
      </c>
      <c r="Q1746" s="107">
        <f t="shared" si="1134"/>
        <v>-24</v>
      </c>
      <c r="R1746" s="108">
        <f t="shared" si="1135"/>
        <v>-36.363636363636367</v>
      </c>
      <c r="S1746" s="108"/>
      <c r="W1746" s="100" t="s">
        <v>361</v>
      </c>
      <c r="X1746" s="100">
        <v>86</v>
      </c>
      <c r="Y1746" s="100">
        <v>103</v>
      </c>
      <c r="Z1746" s="100">
        <v>91</v>
      </c>
      <c r="AA1746" s="100">
        <v>64</v>
      </c>
      <c r="AC1746" s="100" t="s">
        <v>361</v>
      </c>
      <c r="AD1746" s="100">
        <v>139</v>
      </c>
      <c r="AE1746" s="100">
        <v>128</v>
      </c>
      <c r="AF1746" s="100">
        <v>150</v>
      </c>
      <c r="AG1746" s="100">
        <v>96</v>
      </c>
      <c r="AJ1746" s="100" t="str">
        <f t="shared" si="1126"/>
        <v>●</v>
      </c>
      <c r="AK1746" s="100" t="str">
        <f t="shared" si="1120"/>
        <v>●</v>
      </c>
      <c r="AL1746" s="100" t="str">
        <f t="shared" si="1129"/>
        <v>●</v>
      </c>
      <c r="AM1746" s="100" t="str">
        <f t="shared" si="1122"/>
        <v>●</v>
      </c>
      <c r="AP1746" s="100" t="str">
        <f t="shared" si="1127"/>
        <v>●</v>
      </c>
      <c r="AQ1746" s="100" t="str">
        <f t="shared" si="1123"/>
        <v>●</v>
      </c>
      <c r="AR1746" s="100" t="str">
        <f t="shared" si="1124"/>
        <v>●</v>
      </c>
      <c r="AS1746" s="100" t="str">
        <f t="shared" si="1128"/>
        <v>●</v>
      </c>
    </row>
    <row r="1747" spans="2:45" s="100" customFormat="1" ht="14.25" customHeight="1">
      <c r="B1747" s="102" t="s">
        <v>129</v>
      </c>
      <c r="C1747" s="106">
        <v>97</v>
      </c>
      <c r="D1747" s="107">
        <v>89</v>
      </c>
      <c r="E1747" s="107">
        <v>68</v>
      </c>
      <c r="F1747" s="107">
        <v>62</v>
      </c>
      <c r="G1747" s="107">
        <f t="shared" si="1130"/>
        <v>44</v>
      </c>
      <c r="H1747" s="107">
        <f t="shared" si="1132"/>
        <v>-18</v>
      </c>
      <c r="I1747" s="108">
        <f t="shared" si="1133"/>
        <v>-29.032258064516132</v>
      </c>
      <c r="J1747" s="102"/>
      <c r="K1747" s="114" t="s">
        <v>129</v>
      </c>
      <c r="L1747" s="106">
        <v>134</v>
      </c>
      <c r="M1747" s="107">
        <v>114</v>
      </c>
      <c r="N1747" s="107">
        <v>83</v>
      </c>
      <c r="O1747" s="107">
        <v>65</v>
      </c>
      <c r="P1747" s="107">
        <f t="shared" si="1131"/>
        <v>61</v>
      </c>
      <c r="Q1747" s="107">
        <f t="shared" si="1134"/>
        <v>-4</v>
      </c>
      <c r="R1747" s="108">
        <f t="shared" si="1135"/>
        <v>-6.1538461538461542</v>
      </c>
      <c r="S1747" s="108"/>
      <c r="W1747" s="100" t="s">
        <v>362</v>
      </c>
      <c r="X1747" s="100">
        <v>115</v>
      </c>
      <c r="Y1747" s="100">
        <v>90</v>
      </c>
      <c r="Z1747" s="100">
        <v>97</v>
      </c>
      <c r="AA1747" s="100">
        <v>89</v>
      </c>
      <c r="AC1747" s="100" t="s">
        <v>362</v>
      </c>
      <c r="AD1747" s="100">
        <v>205</v>
      </c>
      <c r="AE1747" s="100">
        <v>147</v>
      </c>
      <c r="AF1747" s="100">
        <v>134</v>
      </c>
      <c r="AG1747" s="100">
        <v>114</v>
      </c>
      <c r="AJ1747" s="100" t="str">
        <f t="shared" si="1126"/>
        <v>●</v>
      </c>
      <c r="AK1747" s="100" t="str">
        <f t="shared" si="1120"/>
        <v>●</v>
      </c>
      <c r="AL1747" s="100" t="str">
        <f t="shared" si="1129"/>
        <v>●</v>
      </c>
      <c r="AM1747" s="100" t="str">
        <f t="shared" si="1122"/>
        <v>●</v>
      </c>
      <c r="AP1747" s="100" t="str">
        <f t="shared" si="1127"/>
        <v>●</v>
      </c>
      <c r="AQ1747" s="100" t="str">
        <f t="shared" si="1123"/>
        <v>●</v>
      </c>
      <c r="AR1747" s="100" t="str">
        <f t="shared" si="1124"/>
        <v>●</v>
      </c>
      <c r="AS1747" s="100" t="str">
        <f t="shared" si="1128"/>
        <v>●</v>
      </c>
    </row>
    <row r="1748" spans="2:45" s="100" customFormat="1" ht="14.25" customHeight="1">
      <c r="B1748" s="102" t="s">
        <v>130</v>
      </c>
      <c r="C1748" s="106">
        <v>77</v>
      </c>
      <c r="D1748" s="107">
        <v>87</v>
      </c>
      <c r="E1748" s="107">
        <v>76</v>
      </c>
      <c r="F1748" s="107">
        <v>64</v>
      </c>
      <c r="G1748" s="107">
        <f t="shared" si="1130"/>
        <v>51</v>
      </c>
      <c r="H1748" s="107">
        <f t="shared" si="1132"/>
        <v>-13</v>
      </c>
      <c r="I1748" s="108">
        <f t="shared" si="1133"/>
        <v>-20.3125</v>
      </c>
      <c r="J1748" s="102"/>
      <c r="K1748" s="114" t="s">
        <v>130</v>
      </c>
      <c r="L1748" s="106">
        <v>129</v>
      </c>
      <c r="M1748" s="107">
        <v>113</v>
      </c>
      <c r="N1748" s="107">
        <v>92</v>
      </c>
      <c r="O1748" s="107">
        <v>93</v>
      </c>
      <c r="P1748" s="107">
        <f t="shared" si="1131"/>
        <v>72</v>
      </c>
      <c r="Q1748" s="107">
        <f t="shared" si="1134"/>
        <v>-21</v>
      </c>
      <c r="R1748" s="108">
        <f t="shared" si="1135"/>
        <v>-22.58064516129032</v>
      </c>
      <c r="S1748" s="108"/>
      <c r="W1748" s="100" t="s">
        <v>363</v>
      </c>
      <c r="X1748" s="100">
        <v>165</v>
      </c>
      <c r="Y1748" s="100">
        <v>138</v>
      </c>
      <c r="Z1748" s="100">
        <v>77</v>
      </c>
      <c r="AA1748" s="100">
        <v>87</v>
      </c>
      <c r="AC1748" s="100" t="s">
        <v>363</v>
      </c>
      <c r="AD1748" s="100">
        <v>257</v>
      </c>
      <c r="AE1748" s="100">
        <v>185</v>
      </c>
      <c r="AF1748" s="100">
        <v>129</v>
      </c>
      <c r="AG1748" s="100">
        <v>113</v>
      </c>
      <c r="AJ1748" s="100" t="str">
        <f t="shared" si="1126"/>
        <v>●</v>
      </c>
      <c r="AK1748" s="100" t="str">
        <f t="shared" si="1120"/>
        <v>●</v>
      </c>
      <c r="AL1748" s="100" t="str">
        <f>IF(E1748=Z1748,"○","●")</f>
        <v>●</v>
      </c>
      <c r="AM1748" s="100" t="str">
        <f t="shared" si="1122"/>
        <v>●</v>
      </c>
      <c r="AP1748" s="100" t="str">
        <f t="shared" si="1127"/>
        <v>●</v>
      </c>
      <c r="AQ1748" s="100" t="str">
        <f t="shared" si="1123"/>
        <v>●</v>
      </c>
      <c r="AR1748" s="100" t="str">
        <f t="shared" si="1124"/>
        <v>●</v>
      </c>
      <c r="AS1748" s="100" t="str">
        <f t="shared" si="1128"/>
        <v>●</v>
      </c>
    </row>
    <row r="1749" spans="2:45" s="100" customFormat="1" ht="14.25" customHeight="1">
      <c r="B1749" s="102" t="s">
        <v>131</v>
      </c>
      <c r="C1749" s="106">
        <v>129</v>
      </c>
      <c r="D1749" s="107">
        <v>76</v>
      </c>
      <c r="E1749" s="107">
        <v>95</v>
      </c>
      <c r="F1749" s="107">
        <v>73</v>
      </c>
      <c r="G1749" s="107">
        <f t="shared" si="1130"/>
        <v>63</v>
      </c>
      <c r="H1749" s="107">
        <f t="shared" si="1132"/>
        <v>-10</v>
      </c>
      <c r="I1749" s="108">
        <f t="shared" si="1133"/>
        <v>-13.698630136986301</v>
      </c>
      <c r="J1749" s="102"/>
      <c r="K1749" s="114" t="s">
        <v>131</v>
      </c>
      <c r="L1749" s="106">
        <v>168</v>
      </c>
      <c r="M1749" s="107">
        <v>127</v>
      </c>
      <c r="N1749" s="107">
        <v>84</v>
      </c>
      <c r="O1749" s="107">
        <v>87</v>
      </c>
      <c r="P1749" s="107">
        <f t="shared" si="1131"/>
        <v>85</v>
      </c>
      <c r="Q1749" s="107">
        <f t="shared" si="1134"/>
        <v>-2</v>
      </c>
      <c r="R1749" s="108">
        <f t="shared" si="1135"/>
        <v>-2.2988505747126435</v>
      </c>
      <c r="S1749" s="108"/>
      <c r="W1749" s="100" t="s">
        <v>364</v>
      </c>
      <c r="X1749" s="100">
        <v>140</v>
      </c>
      <c r="Y1749" s="100">
        <v>145</v>
      </c>
      <c r="Z1749" s="100">
        <v>129</v>
      </c>
      <c r="AA1749" s="100">
        <v>76</v>
      </c>
      <c r="AC1749" s="100" t="s">
        <v>364</v>
      </c>
      <c r="AD1749" s="100">
        <v>230</v>
      </c>
      <c r="AE1749" s="100">
        <v>231</v>
      </c>
      <c r="AF1749" s="100">
        <v>168</v>
      </c>
      <c r="AG1749" s="100">
        <v>127</v>
      </c>
      <c r="AJ1749" s="100" t="str">
        <f t="shared" si="1126"/>
        <v>●</v>
      </c>
      <c r="AK1749" s="100" t="str">
        <f t="shared" si="1120"/>
        <v>●</v>
      </c>
      <c r="AL1749" s="100" t="str">
        <f t="shared" ref="AL1749:AL1757" si="1136">IF(E1749=Z1749,"○","●")</f>
        <v>●</v>
      </c>
      <c r="AM1749" s="100" t="str">
        <f t="shared" si="1122"/>
        <v>●</v>
      </c>
      <c r="AP1749" s="100" t="str">
        <f t="shared" si="1127"/>
        <v>●</v>
      </c>
      <c r="AQ1749" s="100" t="str">
        <f t="shared" si="1123"/>
        <v>●</v>
      </c>
      <c r="AR1749" s="100" t="str">
        <f t="shared" si="1124"/>
        <v>●</v>
      </c>
      <c r="AS1749" s="100" t="str">
        <f t="shared" si="1128"/>
        <v>●</v>
      </c>
    </row>
    <row r="1750" spans="2:45" s="100" customFormat="1" ht="14.25" customHeight="1">
      <c r="B1750" s="102" t="s">
        <v>132</v>
      </c>
      <c r="C1750" s="106">
        <v>134</v>
      </c>
      <c r="D1750" s="107">
        <v>129</v>
      </c>
      <c r="E1750" s="107">
        <v>70</v>
      </c>
      <c r="F1750" s="107">
        <v>85</v>
      </c>
      <c r="G1750" s="107">
        <f t="shared" si="1130"/>
        <v>81</v>
      </c>
      <c r="H1750" s="107">
        <f t="shared" si="1132"/>
        <v>-4</v>
      </c>
      <c r="I1750" s="108">
        <f t="shared" si="1133"/>
        <v>-4.7058823529411766</v>
      </c>
      <c r="J1750" s="102"/>
      <c r="K1750" s="114" t="s">
        <v>132</v>
      </c>
      <c r="L1750" s="106">
        <v>225</v>
      </c>
      <c r="M1750" s="107">
        <v>159</v>
      </c>
      <c r="N1750" s="107">
        <v>121</v>
      </c>
      <c r="O1750" s="107">
        <v>93</v>
      </c>
      <c r="P1750" s="107">
        <f t="shared" si="1131"/>
        <v>91</v>
      </c>
      <c r="Q1750" s="107">
        <f t="shared" si="1134"/>
        <v>-2</v>
      </c>
      <c r="R1750" s="108">
        <f t="shared" si="1135"/>
        <v>-2.1505376344086025</v>
      </c>
      <c r="S1750" s="108"/>
      <c r="W1750" s="100" t="s">
        <v>365</v>
      </c>
      <c r="X1750" s="100">
        <v>153</v>
      </c>
      <c r="Y1750" s="100">
        <v>136</v>
      </c>
      <c r="Z1750" s="100">
        <v>134</v>
      </c>
      <c r="AA1750" s="100">
        <v>129</v>
      </c>
      <c r="AC1750" s="100" t="s">
        <v>365</v>
      </c>
      <c r="AD1750" s="100">
        <v>216</v>
      </c>
      <c r="AE1750" s="100">
        <v>210</v>
      </c>
      <c r="AF1750" s="100">
        <v>225</v>
      </c>
      <c r="AG1750" s="100">
        <v>159</v>
      </c>
      <c r="AJ1750" s="100" t="str">
        <f t="shared" si="1126"/>
        <v>●</v>
      </c>
      <c r="AK1750" s="100" t="str">
        <f t="shared" si="1120"/>
        <v>●</v>
      </c>
      <c r="AL1750" s="100" t="str">
        <f t="shared" si="1136"/>
        <v>●</v>
      </c>
      <c r="AM1750" s="100" t="str">
        <f t="shared" si="1122"/>
        <v>●</v>
      </c>
      <c r="AP1750" s="100" t="str">
        <f t="shared" si="1127"/>
        <v>●</v>
      </c>
      <c r="AQ1750" s="100" t="str">
        <f t="shared" si="1123"/>
        <v>●</v>
      </c>
      <c r="AR1750" s="100" t="str">
        <f t="shared" si="1124"/>
        <v>●</v>
      </c>
      <c r="AS1750" s="100" t="str">
        <f t="shared" si="1128"/>
        <v>●</v>
      </c>
    </row>
    <row r="1751" spans="2:45" s="100" customFormat="1" ht="14.25" customHeight="1">
      <c r="B1751" s="102" t="s">
        <v>133</v>
      </c>
      <c r="C1751" s="106">
        <v>136</v>
      </c>
      <c r="D1751" s="107">
        <v>131</v>
      </c>
      <c r="E1751" s="107">
        <v>123</v>
      </c>
      <c r="F1751" s="107">
        <v>71</v>
      </c>
      <c r="G1751" s="107">
        <f t="shared" si="1130"/>
        <v>81</v>
      </c>
      <c r="H1751" s="107">
        <f t="shared" si="1132"/>
        <v>10</v>
      </c>
      <c r="I1751" s="108">
        <f t="shared" si="1133"/>
        <v>14.084507042253522</v>
      </c>
      <c r="J1751" s="102"/>
      <c r="K1751" s="114" t="s">
        <v>133</v>
      </c>
      <c r="L1751" s="106">
        <v>198</v>
      </c>
      <c r="M1751" s="107">
        <v>208</v>
      </c>
      <c r="N1751" s="107">
        <v>142</v>
      </c>
      <c r="O1751" s="107">
        <v>108</v>
      </c>
      <c r="P1751" s="107">
        <f t="shared" si="1131"/>
        <v>87</v>
      </c>
      <c r="Q1751" s="107">
        <f t="shared" si="1134"/>
        <v>-21</v>
      </c>
      <c r="R1751" s="108">
        <f t="shared" si="1135"/>
        <v>-19.444444444444446</v>
      </c>
      <c r="S1751" s="108"/>
      <c r="W1751" s="100" t="s">
        <v>366</v>
      </c>
      <c r="X1751" s="100">
        <v>173</v>
      </c>
      <c r="Y1751" s="100">
        <v>156</v>
      </c>
      <c r="Z1751" s="100">
        <v>136</v>
      </c>
      <c r="AA1751" s="100">
        <v>131</v>
      </c>
      <c r="AC1751" s="100" t="s">
        <v>366</v>
      </c>
      <c r="AD1751" s="100">
        <v>258</v>
      </c>
      <c r="AE1751" s="100">
        <v>200</v>
      </c>
      <c r="AF1751" s="100">
        <v>198</v>
      </c>
      <c r="AG1751" s="100">
        <v>208</v>
      </c>
      <c r="AJ1751" s="100" t="str">
        <f t="shared" si="1126"/>
        <v>●</v>
      </c>
      <c r="AK1751" s="100" t="str">
        <f t="shared" si="1120"/>
        <v>●</v>
      </c>
      <c r="AL1751" s="100" t="str">
        <f t="shared" si="1136"/>
        <v>●</v>
      </c>
      <c r="AM1751" s="100" t="str">
        <f t="shared" si="1122"/>
        <v>●</v>
      </c>
      <c r="AP1751" s="100" t="str">
        <f t="shared" si="1127"/>
        <v>●</v>
      </c>
      <c r="AQ1751" s="100" t="str">
        <f t="shared" si="1123"/>
        <v>●</v>
      </c>
      <c r="AR1751" s="100" t="str">
        <f t="shared" si="1124"/>
        <v>●</v>
      </c>
      <c r="AS1751" s="100" t="str">
        <f t="shared" si="1128"/>
        <v>●</v>
      </c>
    </row>
    <row r="1752" spans="2:45" s="100" customFormat="1" ht="14.25" customHeight="1">
      <c r="B1752" s="102" t="s">
        <v>134</v>
      </c>
      <c r="C1752" s="106">
        <v>157</v>
      </c>
      <c r="D1752" s="107">
        <v>129</v>
      </c>
      <c r="E1752" s="107">
        <v>128</v>
      </c>
      <c r="F1752" s="107">
        <v>114</v>
      </c>
      <c r="G1752" s="107">
        <f t="shared" si="1130"/>
        <v>71</v>
      </c>
      <c r="H1752" s="107">
        <f t="shared" si="1132"/>
        <v>-43</v>
      </c>
      <c r="I1752" s="108">
        <f t="shared" si="1133"/>
        <v>-37.719298245614034</v>
      </c>
      <c r="J1752" s="102"/>
      <c r="K1752" s="114" t="s">
        <v>134</v>
      </c>
      <c r="L1752" s="106">
        <v>192</v>
      </c>
      <c r="M1752" s="107">
        <v>189</v>
      </c>
      <c r="N1752" s="107">
        <v>187</v>
      </c>
      <c r="O1752" s="107">
        <v>145</v>
      </c>
      <c r="P1752" s="107">
        <f t="shared" si="1131"/>
        <v>103</v>
      </c>
      <c r="Q1752" s="107">
        <f t="shared" si="1134"/>
        <v>-42</v>
      </c>
      <c r="R1752" s="108">
        <f t="shared" si="1135"/>
        <v>-28.965517241379313</v>
      </c>
      <c r="S1752" s="108"/>
      <c r="W1752" s="100" t="s">
        <v>367</v>
      </c>
      <c r="X1752" s="100">
        <v>147</v>
      </c>
      <c r="Y1752" s="100">
        <v>167</v>
      </c>
      <c r="Z1752" s="100">
        <v>157</v>
      </c>
      <c r="AA1752" s="100">
        <v>129</v>
      </c>
      <c r="AC1752" s="100" t="s">
        <v>367</v>
      </c>
      <c r="AD1752" s="100">
        <v>208</v>
      </c>
      <c r="AE1752" s="100">
        <v>240</v>
      </c>
      <c r="AF1752" s="100">
        <v>192</v>
      </c>
      <c r="AG1752" s="100">
        <v>189</v>
      </c>
      <c r="AJ1752" s="100" t="str">
        <f t="shared" si="1126"/>
        <v>●</v>
      </c>
      <c r="AK1752" s="100" t="str">
        <f t="shared" si="1120"/>
        <v>●</v>
      </c>
      <c r="AL1752" s="100" t="str">
        <f t="shared" si="1136"/>
        <v>●</v>
      </c>
      <c r="AM1752" s="100" t="str">
        <f t="shared" si="1122"/>
        <v>●</v>
      </c>
      <c r="AP1752" s="100" t="str">
        <f t="shared" si="1127"/>
        <v>●</v>
      </c>
      <c r="AQ1752" s="100" t="str">
        <f t="shared" si="1123"/>
        <v>●</v>
      </c>
      <c r="AR1752" s="100" t="str">
        <f t="shared" si="1124"/>
        <v>●</v>
      </c>
      <c r="AS1752" s="100" t="str">
        <f t="shared" si="1128"/>
        <v>●</v>
      </c>
    </row>
    <row r="1753" spans="2:45" s="100" customFormat="1" ht="14.25" customHeight="1">
      <c r="B1753" s="102" t="s">
        <v>135</v>
      </c>
      <c r="C1753" s="106">
        <v>139</v>
      </c>
      <c r="D1753" s="107">
        <v>147</v>
      </c>
      <c r="E1753" s="107">
        <v>117</v>
      </c>
      <c r="F1753" s="107">
        <v>124</v>
      </c>
      <c r="G1753" s="107">
        <f t="shared" si="1130"/>
        <v>117</v>
      </c>
      <c r="H1753" s="107">
        <f t="shared" si="1132"/>
        <v>-7</v>
      </c>
      <c r="I1753" s="108">
        <f t="shared" si="1133"/>
        <v>-5.6451612903225801</v>
      </c>
      <c r="J1753" s="102"/>
      <c r="K1753" s="114" t="s">
        <v>135</v>
      </c>
      <c r="L1753" s="106">
        <v>228</v>
      </c>
      <c r="M1753" s="107">
        <v>187</v>
      </c>
      <c r="N1753" s="107">
        <v>185</v>
      </c>
      <c r="O1753" s="107">
        <v>181</v>
      </c>
      <c r="P1753" s="107">
        <f t="shared" si="1131"/>
        <v>131</v>
      </c>
      <c r="Q1753" s="107">
        <f t="shared" si="1134"/>
        <v>-50</v>
      </c>
      <c r="R1753" s="108">
        <f t="shared" si="1135"/>
        <v>-27.624309392265197</v>
      </c>
      <c r="S1753" s="108"/>
      <c r="W1753" s="100" t="s">
        <v>368</v>
      </c>
      <c r="X1753" s="100">
        <v>132</v>
      </c>
      <c r="Y1753" s="100">
        <v>143</v>
      </c>
      <c r="Z1753" s="100">
        <v>139</v>
      </c>
      <c r="AA1753" s="100">
        <v>147</v>
      </c>
      <c r="AC1753" s="100" t="s">
        <v>368</v>
      </c>
      <c r="AD1753" s="100">
        <v>170</v>
      </c>
      <c r="AE1753" s="100">
        <v>195</v>
      </c>
      <c r="AF1753" s="100">
        <v>228</v>
      </c>
      <c r="AG1753" s="100">
        <v>187</v>
      </c>
      <c r="AJ1753" s="100" t="str">
        <f t="shared" si="1126"/>
        <v>●</v>
      </c>
      <c r="AK1753" s="100" t="str">
        <f t="shared" si="1120"/>
        <v>●</v>
      </c>
      <c r="AL1753" s="100" t="str">
        <f t="shared" si="1136"/>
        <v>●</v>
      </c>
      <c r="AM1753" s="100" t="str">
        <f t="shared" si="1122"/>
        <v>●</v>
      </c>
      <c r="AP1753" s="100" t="str">
        <f t="shared" si="1127"/>
        <v>●</v>
      </c>
      <c r="AQ1753" s="100" t="str">
        <f t="shared" si="1123"/>
        <v>●</v>
      </c>
      <c r="AR1753" s="100" t="str">
        <f t="shared" si="1124"/>
        <v>●</v>
      </c>
      <c r="AS1753" s="100" t="str">
        <f t="shared" si="1128"/>
        <v>●</v>
      </c>
    </row>
    <row r="1754" spans="2:45" s="100" customFormat="1" ht="14.25" customHeight="1">
      <c r="B1754" s="102" t="s">
        <v>136</v>
      </c>
      <c r="C1754" s="106">
        <v>128</v>
      </c>
      <c r="D1754" s="107">
        <v>132</v>
      </c>
      <c r="E1754" s="107">
        <v>127</v>
      </c>
      <c r="F1754" s="107">
        <v>108</v>
      </c>
      <c r="G1754" s="107">
        <f t="shared" si="1130"/>
        <v>118</v>
      </c>
      <c r="H1754" s="107">
        <f t="shared" si="1132"/>
        <v>10</v>
      </c>
      <c r="I1754" s="108">
        <f t="shared" si="1133"/>
        <v>9.2592592592592595</v>
      </c>
      <c r="J1754" s="102"/>
      <c r="K1754" s="114" t="s">
        <v>136</v>
      </c>
      <c r="L1754" s="106">
        <v>186</v>
      </c>
      <c r="M1754" s="107">
        <v>212</v>
      </c>
      <c r="N1754" s="107">
        <v>173</v>
      </c>
      <c r="O1754" s="107">
        <v>159</v>
      </c>
      <c r="P1754" s="107">
        <f t="shared" si="1131"/>
        <v>160</v>
      </c>
      <c r="Q1754" s="107">
        <f t="shared" si="1134"/>
        <v>1</v>
      </c>
      <c r="R1754" s="108">
        <f t="shared" si="1135"/>
        <v>0.62893081761006298</v>
      </c>
      <c r="S1754" s="108"/>
      <c r="W1754" s="100" t="s">
        <v>369</v>
      </c>
      <c r="X1754" s="100">
        <v>82</v>
      </c>
      <c r="Y1754" s="100">
        <v>117</v>
      </c>
      <c r="Z1754" s="100">
        <v>128</v>
      </c>
      <c r="AA1754" s="100">
        <v>132</v>
      </c>
      <c r="AC1754" s="100" t="s">
        <v>369</v>
      </c>
      <c r="AD1754" s="100">
        <v>131</v>
      </c>
      <c r="AE1754" s="100">
        <v>143</v>
      </c>
      <c r="AF1754" s="100">
        <v>186</v>
      </c>
      <c r="AG1754" s="100">
        <v>212</v>
      </c>
      <c r="AJ1754" s="100" t="str">
        <f t="shared" si="1126"/>
        <v>●</v>
      </c>
      <c r="AK1754" s="100" t="str">
        <f t="shared" si="1120"/>
        <v>●</v>
      </c>
      <c r="AL1754" s="100" t="str">
        <f t="shared" si="1136"/>
        <v>●</v>
      </c>
      <c r="AM1754" s="100" t="str">
        <f t="shared" si="1122"/>
        <v>●</v>
      </c>
      <c r="AP1754" s="100" t="str">
        <f t="shared" si="1127"/>
        <v>●</v>
      </c>
      <c r="AQ1754" s="100" t="str">
        <f t="shared" si="1123"/>
        <v>●</v>
      </c>
      <c r="AR1754" s="100" t="str">
        <f t="shared" si="1124"/>
        <v>●</v>
      </c>
      <c r="AS1754" s="100" t="str">
        <f t="shared" si="1128"/>
        <v>●</v>
      </c>
    </row>
    <row r="1755" spans="2:45" s="100" customFormat="1" ht="14.25" customHeight="1">
      <c r="B1755" s="102" t="s">
        <v>137</v>
      </c>
      <c r="C1755" s="106">
        <v>94</v>
      </c>
      <c r="D1755" s="107">
        <v>106</v>
      </c>
      <c r="E1755" s="107">
        <v>126</v>
      </c>
      <c r="F1755" s="107">
        <v>110</v>
      </c>
      <c r="G1755" s="107">
        <f t="shared" si="1130"/>
        <v>96</v>
      </c>
      <c r="H1755" s="107">
        <f t="shared" si="1132"/>
        <v>-14</v>
      </c>
      <c r="I1755" s="108">
        <f t="shared" si="1133"/>
        <v>-12.727272727272727</v>
      </c>
      <c r="J1755" s="102"/>
      <c r="K1755" s="114" t="s">
        <v>137</v>
      </c>
      <c r="L1755" s="106">
        <v>141</v>
      </c>
      <c r="M1755" s="107">
        <v>154</v>
      </c>
      <c r="N1755" s="107">
        <v>186</v>
      </c>
      <c r="O1755" s="107">
        <v>153</v>
      </c>
      <c r="P1755" s="107">
        <f t="shared" si="1131"/>
        <v>147</v>
      </c>
      <c r="Q1755" s="107">
        <f t="shared" si="1134"/>
        <v>-6</v>
      </c>
      <c r="R1755" s="108">
        <f t="shared" si="1135"/>
        <v>-3.9215686274509802</v>
      </c>
      <c r="S1755" s="108"/>
      <c r="W1755" s="100" t="s">
        <v>370</v>
      </c>
      <c r="X1755" s="100">
        <v>60</v>
      </c>
      <c r="Y1755" s="100">
        <v>69</v>
      </c>
      <c r="Z1755" s="100">
        <v>94</v>
      </c>
      <c r="AA1755" s="100">
        <v>106</v>
      </c>
      <c r="AC1755" s="100" t="s">
        <v>370</v>
      </c>
      <c r="AD1755" s="100">
        <v>103</v>
      </c>
      <c r="AE1755" s="100">
        <v>119</v>
      </c>
      <c r="AF1755" s="100">
        <v>141</v>
      </c>
      <c r="AG1755" s="100">
        <v>154</v>
      </c>
      <c r="AJ1755" s="100" t="str">
        <f t="shared" si="1126"/>
        <v>●</v>
      </c>
      <c r="AK1755" s="100" t="str">
        <f t="shared" si="1120"/>
        <v>●</v>
      </c>
      <c r="AL1755" s="100" t="str">
        <f t="shared" si="1136"/>
        <v>●</v>
      </c>
      <c r="AM1755" s="100" t="str">
        <f t="shared" si="1122"/>
        <v>●</v>
      </c>
      <c r="AP1755" s="100" t="str">
        <f t="shared" si="1127"/>
        <v>●</v>
      </c>
      <c r="AQ1755" s="100" t="str">
        <f t="shared" si="1123"/>
        <v>●</v>
      </c>
      <c r="AR1755" s="100" t="str">
        <f t="shared" si="1124"/>
        <v>●</v>
      </c>
      <c r="AS1755" s="100" t="str">
        <f t="shared" si="1128"/>
        <v>●</v>
      </c>
    </row>
    <row r="1756" spans="2:45" s="100" customFormat="1" ht="14.25" customHeight="1">
      <c r="B1756" s="102" t="s">
        <v>138</v>
      </c>
      <c r="C1756" s="106">
        <v>44</v>
      </c>
      <c r="D1756" s="107">
        <v>68</v>
      </c>
      <c r="E1756" s="107">
        <v>82</v>
      </c>
      <c r="F1756" s="107">
        <v>93</v>
      </c>
      <c r="G1756" s="107">
        <f t="shared" si="1130"/>
        <v>82</v>
      </c>
      <c r="H1756" s="107">
        <f t="shared" si="1132"/>
        <v>-11</v>
      </c>
      <c r="I1756" s="108">
        <f t="shared" si="1133"/>
        <v>-11.827956989247312</v>
      </c>
      <c r="J1756" s="102"/>
      <c r="K1756" s="114" t="s">
        <v>138</v>
      </c>
      <c r="L1756" s="106">
        <v>104</v>
      </c>
      <c r="M1756" s="107">
        <v>119</v>
      </c>
      <c r="N1756" s="107">
        <v>137</v>
      </c>
      <c r="O1756" s="107">
        <v>148</v>
      </c>
      <c r="P1756" s="107">
        <f t="shared" si="1131"/>
        <v>129</v>
      </c>
      <c r="Q1756" s="107">
        <f t="shared" si="1134"/>
        <v>-19</v>
      </c>
      <c r="R1756" s="108">
        <f t="shared" si="1135"/>
        <v>-12.837837837837837</v>
      </c>
      <c r="S1756" s="108"/>
      <c r="W1756" s="100" t="s">
        <v>371</v>
      </c>
      <c r="X1756" s="100">
        <v>37</v>
      </c>
      <c r="Y1756" s="100">
        <v>39</v>
      </c>
      <c r="Z1756" s="100">
        <v>44</v>
      </c>
      <c r="AA1756" s="100">
        <v>68</v>
      </c>
      <c r="AC1756" s="100" t="s">
        <v>371</v>
      </c>
      <c r="AD1756" s="100">
        <v>65</v>
      </c>
      <c r="AE1756" s="100">
        <v>79</v>
      </c>
      <c r="AF1756" s="100">
        <v>104</v>
      </c>
      <c r="AG1756" s="100">
        <v>119</v>
      </c>
      <c r="AJ1756" s="100" t="str">
        <f t="shared" si="1126"/>
        <v>●</v>
      </c>
      <c r="AK1756" s="100" t="str">
        <f t="shared" si="1120"/>
        <v>●</v>
      </c>
      <c r="AL1756" s="100" t="str">
        <f t="shared" si="1136"/>
        <v>●</v>
      </c>
      <c r="AM1756" s="100" t="str">
        <f t="shared" si="1122"/>
        <v>●</v>
      </c>
      <c r="AP1756" s="100" t="str">
        <f t="shared" si="1127"/>
        <v>●</v>
      </c>
      <c r="AQ1756" s="100" t="str">
        <f t="shared" si="1123"/>
        <v>●</v>
      </c>
      <c r="AR1756" s="100" t="str">
        <f t="shared" si="1124"/>
        <v>●</v>
      </c>
      <c r="AS1756" s="100" t="str">
        <f t="shared" si="1128"/>
        <v>●</v>
      </c>
    </row>
    <row r="1757" spans="2:45" s="100" customFormat="1" ht="14.25" customHeight="1">
      <c r="B1757" s="102" t="s">
        <v>110</v>
      </c>
      <c r="C1757" s="106">
        <v>30</v>
      </c>
      <c r="D1757" s="107">
        <v>34</v>
      </c>
      <c r="E1757" s="107">
        <v>56</v>
      </c>
      <c r="F1757" s="107">
        <v>47</v>
      </c>
      <c r="G1757" s="107">
        <f t="shared" si="1130"/>
        <v>80</v>
      </c>
      <c r="H1757" s="107">
        <f t="shared" si="1132"/>
        <v>33</v>
      </c>
      <c r="I1757" s="108">
        <f t="shared" si="1133"/>
        <v>70.212765957446805</v>
      </c>
      <c r="J1757" s="102"/>
      <c r="K1757" s="114" t="s">
        <v>110</v>
      </c>
      <c r="L1757" s="106">
        <v>119</v>
      </c>
      <c r="M1757" s="107">
        <v>124</v>
      </c>
      <c r="N1757" s="107">
        <v>130</v>
      </c>
      <c r="O1757" s="107">
        <v>169</v>
      </c>
      <c r="P1757" s="107">
        <f t="shared" si="1131"/>
        <v>224</v>
      </c>
      <c r="Q1757" s="107">
        <f t="shared" si="1134"/>
        <v>55</v>
      </c>
      <c r="R1757" s="108">
        <f t="shared" si="1135"/>
        <v>32.544378698224854</v>
      </c>
      <c r="S1757" s="108"/>
      <c r="W1757" s="100" t="s">
        <v>378</v>
      </c>
      <c r="X1757" s="100">
        <v>12</v>
      </c>
      <c r="Y1757" s="100">
        <v>22</v>
      </c>
      <c r="Z1757" s="100">
        <v>30</v>
      </c>
      <c r="AA1757" s="100">
        <v>34</v>
      </c>
      <c r="AC1757" s="100" t="s">
        <v>378</v>
      </c>
      <c r="AD1757" s="100">
        <v>37</v>
      </c>
      <c r="AE1757" s="100">
        <v>52</v>
      </c>
      <c r="AF1757" s="100">
        <v>119</v>
      </c>
      <c r="AG1757" s="100">
        <v>124</v>
      </c>
      <c r="AJ1757" s="100" t="str">
        <f t="shared" si="1126"/>
        <v>●</v>
      </c>
      <c r="AK1757" s="100" t="str">
        <f t="shared" si="1120"/>
        <v>●</v>
      </c>
      <c r="AL1757" s="100" t="str">
        <f t="shared" si="1136"/>
        <v>●</v>
      </c>
      <c r="AM1757" s="100" t="str">
        <f t="shared" si="1122"/>
        <v>●</v>
      </c>
      <c r="AP1757" s="100" t="str">
        <f t="shared" si="1127"/>
        <v>●</v>
      </c>
      <c r="AQ1757" s="100" t="str">
        <f t="shared" si="1123"/>
        <v>●</v>
      </c>
      <c r="AR1757" s="100" t="str">
        <f t="shared" si="1124"/>
        <v>●</v>
      </c>
      <c r="AS1757" s="100" t="str">
        <f t="shared" si="1128"/>
        <v>●</v>
      </c>
    </row>
    <row r="1758" spans="2:45" s="100" customFormat="1" ht="14.25" customHeight="1">
      <c r="B1758" s="119" t="s">
        <v>111</v>
      </c>
      <c r="C1758" s="120" t="s">
        <v>313</v>
      </c>
      <c r="D1758" s="116" t="s">
        <v>313</v>
      </c>
      <c r="E1758" s="116" t="s">
        <v>313</v>
      </c>
      <c r="F1758" s="116">
        <v>1</v>
      </c>
      <c r="G1758" s="107">
        <f t="shared" si="1130"/>
        <v>3</v>
      </c>
      <c r="H1758" s="107"/>
      <c r="I1758" s="108"/>
      <c r="K1758" s="126" t="s">
        <v>112</v>
      </c>
      <c r="L1758" s="123" t="s">
        <v>313</v>
      </c>
      <c r="M1758" s="116">
        <v>7</v>
      </c>
      <c r="N1758" s="116" t="s">
        <v>313</v>
      </c>
      <c r="O1758" s="116" t="s">
        <v>313</v>
      </c>
      <c r="P1758" s="107">
        <f t="shared" si="1131"/>
        <v>6</v>
      </c>
      <c r="Q1758" s="107"/>
      <c r="R1758" s="108"/>
      <c r="AC1758" s="100" t="s">
        <v>379</v>
      </c>
      <c r="AG1758" s="100">
        <v>7</v>
      </c>
    </row>
    <row r="1759" spans="2:45" s="100" customFormat="1" ht="14.25" customHeight="1">
      <c r="G1759" s="168"/>
      <c r="P1759" s="168"/>
    </row>
    <row r="1760" spans="2:45" s="100" customFormat="1" ht="14.25" customHeight="1">
      <c r="G1760" s="168"/>
      <c r="P1760" s="168"/>
    </row>
    <row r="1761" spans="2:45" s="99" customFormat="1" ht="14.25" customHeight="1">
      <c r="B1761" s="99" t="str">
        <f>LEFT(B1731,LEN(B1731)-2)&amp;+"男"</f>
        <v>真栄・男</v>
      </c>
      <c r="H1761" s="99" t="s">
        <v>805</v>
      </c>
      <c r="I1761" s="380">
        <f>令和2年9月末住基人口!P11</f>
        <v>493</v>
      </c>
      <c r="K1761" s="99" t="str">
        <f>LEFT(K1731,LEN(K1731)-2)&amp;+"男"</f>
        <v>潮見台・男</v>
      </c>
      <c r="Q1761" s="99" t="s">
        <v>805</v>
      </c>
      <c r="R1761" s="380">
        <f>令和2年9月末住基人口!P16</f>
        <v>683</v>
      </c>
      <c r="W1761" s="100"/>
      <c r="X1761" s="100"/>
      <c r="Y1761" s="100"/>
      <c r="Z1761" s="100"/>
      <c r="AA1761" s="100"/>
      <c r="AB1761" s="100"/>
      <c r="AC1761" s="100"/>
      <c r="AD1761" s="100"/>
      <c r="AE1761" s="100"/>
      <c r="AF1761" s="100"/>
      <c r="AG1761" s="100"/>
    </row>
    <row r="1762" spans="2:45" s="100" customFormat="1" ht="14.25" customHeight="1">
      <c r="B1762" s="583" t="s">
        <v>335</v>
      </c>
      <c r="C1762" s="101"/>
      <c r="D1762" s="101"/>
      <c r="E1762" s="101"/>
      <c r="F1762" s="101"/>
      <c r="G1762" s="135"/>
      <c r="H1762" s="131"/>
      <c r="I1762" s="131"/>
      <c r="J1762" s="102"/>
      <c r="K1762" s="583" t="s">
        <v>335</v>
      </c>
      <c r="L1762" s="101"/>
      <c r="M1762" s="101"/>
      <c r="N1762" s="101"/>
      <c r="O1762" s="101"/>
      <c r="P1762" s="135"/>
      <c r="Q1762" s="131"/>
      <c r="R1762" s="131"/>
      <c r="S1762" s="103"/>
    </row>
    <row r="1763" spans="2:45" s="100" customFormat="1" ht="14.25" customHeight="1">
      <c r="B1763" s="584"/>
      <c r="C1763" s="130" t="str">
        <f>$C$4</f>
        <v>平成12年</v>
      </c>
      <c r="D1763" s="130" t="str">
        <f>$D$4</f>
        <v>平成17年</v>
      </c>
      <c r="E1763" s="130" t="str">
        <f>$E$4</f>
        <v>平成22年</v>
      </c>
      <c r="F1763" s="130" t="s">
        <v>410</v>
      </c>
      <c r="G1763" s="130" t="s">
        <v>739</v>
      </c>
      <c r="H1763" s="133" t="str">
        <f>$H$4</f>
        <v>対平成</v>
      </c>
      <c r="I1763" s="134" t="str">
        <f>$I$4</f>
        <v>27年</v>
      </c>
      <c r="J1763" s="102"/>
      <c r="K1763" s="584"/>
      <c r="L1763" s="130" t="str">
        <f>$C$4</f>
        <v>平成12年</v>
      </c>
      <c r="M1763" s="130" t="str">
        <f>$D$4</f>
        <v>平成17年</v>
      </c>
      <c r="N1763" s="130" t="str">
        <f>$E$4</f>
        <v>平成22年</v>
      </c>
      <c r="O1763" s="130" t="s">
        <v>410</v>
      </c>
      <c r="P1763" s="130" t="s">
        <v>739</v>
      </c>
      <c r="Q1763" s="133" t="str">
        <f>$H$4</f>
        <v>対平成</v>
      </c>
      <c r="R1763" s="134" t="str">
        <f>$I$4</f>
        <v>27年</v>
      </c>
      <c r="S1763" s="103"/>
    </row>
    <row r="1764" spans="2:45" s="100" customFormat="1" ht="14.25" customHeight="1">
      <c r="B1764" s="585"/>
      <c r="C1764" s="104"/>
      <c r="D1764" s="104"/>
      <c r="E1764" s="104"/>
      <c r="F1764" s="104"/>
      <c r="G1764" s="104"/>
      <c r="H1764" s="132" t="s">
        <v>88</v>
      </c>
      <c r="I1764" s="133" t="s">
        <v>398</v>
      </c>
      <c r="J1764" s="102"/>
      <c r="K1764" s="585"/>
      <c r="L1764" s="104"/>
      <c r="M1764" s="104"/>
      <c r="N1764" s="104"/>
      <c r="O1764" s="104"/>
      <c r="P1764" s="104"/>
      <c r="Q1764" s="132" t="s">
        <v>88</v>
      </c>
      <c r="R1764" s="133" t="s">
        <v>398</v>
      </c>
      <c r="S1764" s="103"/>
    </row>
    <row r="1765" spans="2:45" s="199" customFormat="1" ht="14.25" customHeight="1">
      <c r="B1765" s="200" t="s">
        <v>90</v>
      </c>
      <c r="C1765" s="198">
        <v>733</v>
      </c>
      <c r="D1765" s="194">
        <v>662</v>
      </c>
      <c r="E1765" s="194">
        <v>606</v>
      </c>
      <c r="F1765" s="194">
        <v>530</v>
      </c>
      <c r="G1765" s="194">
        <f>IF(COUNTIF(G1770:G1788,"x"),"x",IF(SUM(G1770:G1788)=0,"-",SUM(G1770:G1788)))</f>
        <v>470</v>
      </c>
      <c r="H1765" s="193">
        <f t="shared" ref="H1765:H1768" si="1137">IF(G1765="x","x",IF(AND(G1765="-",F1765="-"),"-",IF(AND(G1765="-",F1765&gt;0),F1765*-1,IF(AND(G1765&gt;0,F1765="-"),G1765,G1765-F1765))))</f>
        <v>-60</v>
      </c>
      <c r="I1765" s="195">
        <f t="shared" ref="I1765:I1768" si="1138">IF(H1765="x","x",IF(H1765="-","-",IF(AND(F1765="-",G1765&gt;0),"皆増",IF(AND(F1765&gt;0,G1765="-"),"皆減",H1765/F1765*100))))</f>
        <v>-11.320754716981133</v>
      </c>
      <c r="J1765" s="196"/>
      <c r="K1765" s="197" t="s">
        <v>90</v>
      </c>
      <c r="L1765" s="198">
        <v>1207</v>
      </c>
      <c r="M1765" s="194">
        <v>1037</v>
      </c>
      <c r="N1765" s="194">
        <v>878</v>
      </c>
      <c r="O1765" s="194">
        <v>807</v>
      </c>
      <c r="P1765" s="194">
        <f>IF(COUNTIF(P1770:P1788,"x"),"x",IF(SUM(P1770:P1788)=0,"-",SUM(P1770:P1788)))</f>
        <v>705</v>
      </c>
      <c r="Q1765" s="193">
        <f t="shared" ref="Q1765:Q1768" si="1139">IF(P1765="x","x",IF(AND(P1765="-",O1765="-"),"-",IF(AND(P1765="-",O1765&gt;0),O1765*-1,IF(AND(P1765&gt;0,O1765="-"),P1765,P1765-O1765))))</f>
        <v>-102</v>
      </c>
      <c r="R1765" s="195">
        <f t="shared" ref="R1765:R1768" si="1140">IF(Q1765="x","x",IF(Q1765="-","-",IF(AND(O1765="-",P1765&gt;0),"皆増",IF(AND(O1765&gt;0,P1765="-"),"皆減",Q1765/O1765*100))))</f>
        <v>-12.639405204460965</v>
      </c>
      <c r="S1765" s="195"/>
      <c r="W1765" s="199" t="s">
        <v>373</v>
      </c>
      <c r="X1765" s="199">
        <v>883</v>
      </c>
      <c r="Y1765" s="199">
        <v>839</v>
      </c>
      <c r="Z1765" s="199">
        <v>733</v>
      </c>
      <c r="AA1765" s="199">
        <v>662</v>
      </c>
      <c r="AC1765" s="199" t="s">
        <v>373</v>
      </c>
      <c r="AD1765" s="199">
        <v>1452</v>
      </c>
      <c r="AE1765" s="199">
        <v>1310</v>
      </c>
      <c r="AF1765" s="199">
        <v>1207</v>
      </c>
      <c r="AG1765" s="199">
        <v>1037</v>
      </c>
      <c r="AJ1765" s="199" t="str">
        <f>IF(C1765=X1765,"○","●")</f>
        <v>●</v>
      </c>
      <c r="AK1765" s="199" t="str">
        <f t="shared" ref="AK1765:AK1787" si="1141">IF(D1765=Y1765,"○","●")</f>
        <v>●</v>
      </c>
      <c r="AL1765" s="199" t="str">
        <f t="shared" ref="AL1765:AL1766" si="1142">IF(E1765=Z1765,"○","●")</f>
        <v>●</v>
      </c>
      <c r="AM1765" s="199" t="str">
        <f t="shared" ref="AM1765:AM1787" si="1143">IF(F1765=AA1765,"○","●")</f>
        <v>●</v>
      </c>
      <c r="AP1765" s="199" t="str">
        <f>IF(L1765=AD1765,"○","●")</f>
        <v>●</v>
      </c>
      <c r="AQ1765" s="199" t="str">
        <f t="shared" ref="AQ1765:AQ1787" si="1144">IF(M1765=AE1765,"○","●")</f>
        <v>●</v>
      </c>
      <c r="AR1765" s="199" t="str">
        <f t="shared" ref="AR1765:AR1787" si="1145">IF(N1765=AF1765,"○","●")</f>
        <v>●</v>
      </c>
      <c r="AS1765" s="199" t="str">
        <f t="shared" ref="AS1765" si="1146">IF(O1765=AG1765,"○","●")</f>
        <v>●</v>
      </c>
    </row>
    <row r="1766" spans="2:45" s="100" customFormat="1" ht="14.25" customHeight="1">
      <c r="B1766" s="105" t="s">
        <v>91</v>
      </c>
      <c r="C1766" s="106">
        <v>85</v>
      </c>
      <c r="D1766" s="107">
        <v>67</v>
      </c>
      <c r="E1766" s="107">
        <v>50</v>
      </c>
      <c r="F1766" s="107">
        <v>42</v>
      </c>
      <c r="G1766" s="107">
        <f>IF(COUNTIF(G1770:G1772,"x"),"x",IF(SUM(G1770:G1772)=0,"-",SUM(G1770:G1772)))</f>
        <v>29</v>
      </c>
      <c r="H1766" s="107">
        <f t="shared" si="1137"/>
        <v>-13</v>
      </c>
      <c r="I1766" s="108">
        <f t="shared" si="1138"/>
        <v>-30.952380952380953</v>
      </c>
      <c r="J1766" s="102"/>
      <c r="K1766" s="109" t="s">
        <v>91</v>
      </c>
      <c r="L1766" s="106">
        <v>149</v>
      </c>
      <c r="M1766" s="107">
        <v>91</v>
      </c>
      <c r="N1766" s="107">
        <v>68</v>
      </c>
      <c r="O1766" s="107">
        <v>73</v>
      </c>
      <c r="P1766" s="107">
        <f>IF(COUNTIF(P1770:P1772,"x"),"x",IF(SUM(P1770:P1772)=0,"-",SUM(P1770:P1772)))</f>
        <v>70</v>
      </c>
      <c r="Q1766" s="107">
        <f t="shared" si="1139"/>
        <v>-3</v>
      </c>
      <c r="R1766" s="108">
        <f t="shared" si="1140"/>
        <v>-4.10958904109589</v>
      </c>
      <c r="S1766" s="108"/>
      <c r="W1766" s="100" t="s">
        <v>374</v>
      </c>
      <c r="X1766" s="100">
        <v>115</v>
      </c>
      <c r="Y1766" s="100">
        <v>113</v>
      </c>
      <c r="Z1766" s="100">
        <v>85</v>
      </c>
      <c r="AA1766" s="100">
        <v>67</v>
      </c>
      <c r="AC1766" s="100" t="s">
        <v>374</v>
      </c>
      <c r="AD1766" s="100">
        <v>251</v>
      </c>
      <c r="AE1766" s="100">
        <v>168</v>
      </c>
      <c r="AF1766" s="100">
        <v>149</v>
      </c>
      <c r="AG1766" s="100">
        <v>91</v>
      </c>
      <c r="AJ1766" s="100" t="str">
        <f t="shared" ref="AJ1766:AJ1787" si="1147">IF(C1766=X1766,"○","●")</f>
        <v>●</v>
      </c>
      <c r="AK1766" s="100" t="str">
        <f t="shared" si="1141"/>
        <v>●</v>
      </c>
      <c r="AL1766" s="100" t="str">
        <f t="shared" si="1142"/>
        <v>●</v>
      </c>
      <c r="AM1766" s="100" t="str">
        <f t="shared" si="1143"/>
        <v>●</v>
      </c>
      <c r="AP1766" s="100" t="str">
        <f t="shared" ref="AP1766:AP1787" si="1148">IF(L1766=AD1766,"○","●")</f>
        <v>●</v>
      </c>
      <c r="AQ1766" s="100" t="str">
        <f t="shared" si="1144"/>
        <v>●</v>
      </c>
      <c r="AR1766" s="100" t="str">
        <f t="shared" si="1145"/>
        <v>●</v>
      </c>
      <c r="AS1766" s="100" t="str">
        <f>IF(O1766=AG1766,"○","●")</f>
        <v>●</v>
      </c>
    </row>
    <row r="1767" spans="2:45" s="100" customFormat="1" ht="14.25" customHeight="1">
      <c r="B1767" s="105" t="s">
        <v>92</v>
      </c>
      <c r="C1767" s="106">
        <v>463</v>
      </c>
      <c r="D1767" s="107">
        <v>389</v>
      </c>
      <c r="E1767" s="107">
        <v>349</v>
      </c>
      <c r="F1767" s="107">
        <v>286</v>
      </c>
      <c r="G1767" s="296">
        <f>IF(COUNTIF(G1773:G1782,"x"),"x",IF(SUM(G1773:G1782)=0,"-",SUM(G1773:G1782)))</f>
        <v>244</v>
      </c>
      <c r="H1767" s="107">
        <f t="shared" si="1137"/>
        <v>-42</v>
      </c>
      <c r="I1767" s="108">
        <f t="shared" si="1138"/>
        <v>-14.685314685314685</v>
      </c>
      <c r="J1767" s="102"/>
      <c r="K1767" s="109" t="s">
        <v>92</v>
      </c>
      <c r="L1767" s="106">
        <v>731</v>
      </c>
      <c r="M1767" s="107">
        <v>612</v>
      </c>
      <c r="N1767" s="107">
        <v>472</v>
      </c>
      <c r="O1767" s="107">
        <v>402</v>
      </c>
      <c r="P1767" s="296">
        <f>IF(COUNTIF(P1773:P1782,"x"),"x",IF(SUM(P1773:P1782)=0,"-",SUM(P1773:P1782)))</f>
        <v>328</v>
      </c>
      <c r="Q1767" s="107">
        <f t="shared" si="1139"/>
        <v>-74</v>
      </c>
      <c r="R1767" s="108">
        <f t="shared" si="1140"/>
        <v>-18.407960199004975</v>
      </c>
      <c r="S1767" s="108"/>
      <c r="W1767" s="100" t="s">
        <v>375</v>
      </c>
      <c r="X1767" s="100">
        <v>635</v>
      </c>
      <c r="Y1767" s="100">
        <v>571</v>
      </c>
      <c r="Z1767" s="100">
        <v>463</v>
      </c>
      <c r="AA1767" s="100">
        <v>389</v>
      </c>
      <c r="AC1767" s="100" t="s">
        <v>375</v>
      </c>
      <c r="AD1767" s="100">
        <v>993</v>
      </c>
      <c r="AE1767" s="100">
        <v>889</v>
      </c>
      <c r="AF1767" s="100">
        <v>731</v>
      </c>
      <c r="AG1767" s="100">
        <v>612</v>
      </c>
      <c r="AJ1767" s="100" t="str">
        <f t="shared" si="1147"/>
        <v>●</v>
      </c>
      <c r="AK1767" s="100" t="str">
        <f t="shared" si="1141"/>
        <v>●</v>
      </c>
      <c r="AL1767" s="100" t="str">
        <f>IF(E1767=Z1767,"○","●")</f>
        <v>●</v>
      </c>
      <c r="AM1767" s="100" t="str">
        <f t="shared" si="1143"/>
        <v>●</v>
      </c>
      <c r="AP1767" s="100" t="str">
        <f t="shared" si="1148"/>
        <v>●</v>
      </c>
      <c r="AQ1767" s="100" t="str">
        <f t="shared" si="1144"/>
        <v>●</v>
      </c>
      <c r="AR1767" s="100" t="str">
        <f t="shared" si="1145"/>
        <v>●</v>
      </c>
      <c r="AS1767" s="100" t="str">
        <f t="shared" ref="AS1767:AS1787" si="1149">IF(O1767=AG1767,"○","●")</f>
        <v>●</v>
      </c>
    </row>
    <row r="1768" spans="2:45" s="100" customFormat="1" ht="14.25" customHeight="1">
      <c r="B1768" s="105" t="s">
        <v>93</v>
      </c>
      <c r="C1768" s="106">
        <v>185</v>
      </c>
      <c r="D1768" s="107">
        <v>206</v>
      </c>
      <c r="E1768" s="107">
        <v>207</v>
      </c>
      <c r="F1768" s="107">
        <v>201</v>
      </c>
      <c r="G1768" s="107">
        <f>IF(COUNTIF(G1783:G1787,"x"),"x",IF(SUM(G1783,G1787)=0,"-",SUM(G1783:G1787)))</f>
        <v>195</v>
      </c>
      <c r="H1768" s="107">
        <f t="shared" si="1137"/>
        <v>-6</v>
      </c>
      <c r="I1768" s="108">
        <f t="shared" si="1138"/>
        <v>-2.9850746268656714</v>
      </c>
      <c r="J1768" s="102"/>
      <c r="K1768" s="109" t="s">
        <v>93</v>
      </c>
      <c r="L1768" s="106">
        <v>327</v>
      </c>
      <c r="M1768" s="107">
        <v>330</v>
      </c>
      <c r="N1768" s="107">
        <v>338</v>
      </c>
      <c r="O1768" s="107">
        <v>332</v>
      </c>
      <c r="P1768" s="107">
        <f>IF(COUNTIF(P1783:P1787,"x"),"x",IF(SUM(P1783,P1787)=0,"-",SUM(P1783:P1787)))</f>
        <v>304</v>
      </c>
      <c r="Q1768" s="107">
        <f t="shared" si="1139"/>
        <v>-28</v>
      </c>
      <c r="R1768" s="108">
        <f t="shared" si="1140"/>
        <v>-8.4337349397590362</v>
      </c>
      <c r="S1768" s="108"/>
      <c r="W1768" s="100" t="s">
        <v>376</v>
      </c>
      <c r="X1768" s="100">
        <v>133</v>
      </c>
      <c r="Y1768" s="100">
        <v>155</v>
      </c>
      <c r="Z1768" s="100">
        <v>185</v>
      </c>
      <c r="AA1768" s="100">
        <v>206</v>
      </c>
      <c r="AC1768" s="100" t="s">
        <v>376</v>
      </c>
      <c r="AD1768" s="100">
        <v>208</v>
      </c>
      <c r="AE1768" s="100">
        <v>253</v>
      </c>
      <c r="AF1768" s="100">
        <v>327</v>
      </c>
      <c r="AG1768" s="100">
        <v>330</v>
      </c>
      <c r="AJ1768" s="100" t="str">
        <f t="shared" si="1147"/>
        <v>●</v>
      </c>
      <c r="AK1768" s="100" t="str">
        <f t="shared" si="1141"/>
        <v>●</v>
      </c>
      <c r="AL1768" s="100" t="str">
        <f t="shared" ref="AL1768:AL1777" si="1150">IF(E1768=Z1768,"○","●")</f>
        <v>●</v>
      </c>
      <c r="AM1768" s="100" t="str">
        <f t="shared" si="1143"/>
        <v>●</v>
      </c>
      <c r="AP1768" s="100" t="str">
        <f t="shared" si="1148"/>
        <v>●</v>
      </c>
      <c r="AQ1768" s="100" t="str">
        <f t="shared" si="1144"/>
        <v>●</v>
      </c>
      <c r="AR1768" s="100" t="str">
        <f t="shared" si="1145"/>
        <v>●</v>
      </c>
      <c r="AS1768" s="100" t="str">
        <f t="shared" si="1149"/>
        <v>●</v>
      </c>
    </row>
    <row r="1769" spans="2:45" s="100" customFormat="1" ht="14.25" customHeight="1">
      <c r="B1769" s="102"/>
      <c r="C1769" s="106"/>
      <c r="D1769" s="112"/>
      <c r="E1769" s="112"/>
      <c r="F1769" s="112"/>
      <c r="G1769" s="112"/>
      <c r="H1769" s="112"/>
      <c r="I1769" s="113"/>
      <c r="J1769" s="102"/>
      <c r="K1769" s="114"/>
      <c r="L1769" s="106"/>
      <c r="M1769" s="112"/>
      <c r="N1769" s="112"/>
      <c r="O1769" s="112"/>
      <c r="P1769" s="112"/>
      <c r="Q1769" s="112"/>
      <c r="R1769" s="113"/>
      <c r="S1769" s="113"/>
      <c r="AJ1769" s="100" t="str">
        <f t="shared" si="1147"/>
        <v>○</v>
      </c>
      <c r="AK1769" s="100" t="str">
        <f t="shared" si="1141"/>
        <v>○</v>
      </c>
      <c r="AL1769" s="100" t="str">
        <f t="shared" si="1150"/>
        <v>○</v>
      </c>
      <c r="AM1769" s="100" t="str">
        <f t="shared" si="1143"/>
        <v>○</v>
      </c>
      <c r="AP1769" s="100" t="str">
        <f t="shared" si="1148"/>
        <v>○</v>
      </c>
      <c r="AQ1769" s="100" t="str">
        <f t="shared" si="1144"/>
        <v>○</v>
      </c>
      <c r="AR1769" s="100" t="str">
        <f t="shared" si="1145"/>
        <v>○</v>
      </c>
      <c r="AS1769" s="100" t="str">
        <f t="shared" si="1149"/>
        <v>○</v>
      </c>
    </row>
    <row r="1770" spans="2:45" s="100" customFormat="1" ht="14.25" customHeight="1">
      <c r="B1770" s="102" t="s">
        <v>94</v>
      </c>
      <c r="C1770" s="106">
        <v>19</v>
      </c>
      <c r="D1770" s="107">
        <v>16</v>
      </c>
      <c r="E1770" s="107">
        <v>14</v>
      </c>
      <c r="F1770" s="107">
        <v>15</v>
      </c>
      <c r="G1770" s="107">
        <f>第2表01元データ!AP40</f>
        <v>8</v>
      </c>
      <c r="H1770" s="107">
        <f t="shared" ref="H1770:H1787" si="1151">IF(G1770="x","x",IF(AND(G1770="-",F1770="-"),"-",IF(AND(G1770="-",F1770&gt;0),F1770*-1,IF(AND(G1770&gt;0,F1770="-"),G1770,G1770-F1770))))</f>
        <v>-7</v>
      </c>
      <c r="I1770" s="108">
        <f t="shared" ref="I1770:I1787" si="1152">IF(H1770="x","x",IF(H1770="-","-",IF(AND(F1770="-",G1770&gt;0),"皆増",IF(AND(F1770&gt;0,G1770="-"),"皆減",H1770/F1770*100))))</f>
        <v>-46.666666666666664</v>
      </c>
      <c r="J1770" s="102"/>
      <c r="K1770" s="114" t="s">
        <v>94</v>
      </c>
      <c r="L1770" s="106">
        <v>39</v>
      </c>
      <c r="M1770" s="107">
        <v>22</v>
      </c>
      <c r="N1770" s="107">
        <v>23</v>
      </c>
      <c r="O1770" s="107">
        <v>28</v>
      </c>
      <c r="P1770" s="107">
        <f>第2表01元データ!AQ40</f>
        <v>19</v>
      </c>
      <c r="Q1770" s="107">
        <f t="shared" ref="Q1770:Q1787" si="1153">IF(P1770="x","x",IF(AND(P1770="-",O1770="-"),"-",IF(AND(P1770="-",O1770&gt;0),O1770*-1,IF(AND(P1770&gt;0,O1770="-"),P1770,P1770-O1770))))</f>
        <v>-9</v>
      </c>
      <c r="R1770" s="108">
        <f t="shared" ref="R1770:R1787" si="1154">IF(Q1770="x","x",IF(Q1770="-","-",IF(AND(O1770="-",P1770&gt;0),"皆増",IF(AND(O1770&gt;0,P1770="-"),"皆減",Q1770/O1770*100))))</f>
        <v>-32.142857142857146</v>
      </c>
      <c r="S1770" s="108"/>
      <c r="T1770" s="100">
        <v>101</v>
      </c>
      <c r="W1770" s="100" t="s">
        <v>377</v>
      </c>
      <c r="X1770" s="100">
        <v>34</v>
      </c>
      <c r="Y1770" s="100">
        <v>39</v>
      </c>
      <c r="Z1770" s="100">
        <v>19</v>
      </c>
      <c r="AA1770" s="100">
        <v>16</v>
      </c>
      <c r="AC1770" s="100" t="s">
        <v>377</v>
      </c>
      <c r="AD1770" s="100">
        <v>68</v>
      </c>
      <c r="AE1770" s="100">
        <v>36</v>
      </c>
      <c r="AF1770" s="100">
        <v>39</v>
      </c>
      <c r="AG1770" s="100">
        <v>22</v>
      </c>
      <c r="AJ1770" s="100" t="str">
        <f t="shared" si="1147"/>
        <v>●</v>
      </c>
      <c r="AK1770" s="100" t="str">
        <f t="shared" si="1141"/>
        <v>●</v>
      </c>
      <c r="AL1770" s="100" t="str">
        <f t="shared" si="1150"/>
        <v>●</v>
      </c>
      <c r="AM1770" s="100" t="str">
        <f t="shared" si="1143"/>
        <v>●</v>
      </c>
      <c r="AP1770" s="100" t="str">
        <f t="shared" si="1148"/>
        <v>●</v>
      </c>
      <c r="AQ1770" s="100" t="str">
        <f t="shared" si="1144"/>
        <v>●</v>
      </c>
      <c r="AR1770" s="100" t="str">
        <f t="shared" si="1145"/>
        <v>●</v>
      </c>
      <c r="AS1770" s="100" t="str">
        <f t="shared" si="1149"/>
        <v>●</v>
      </c>
    </row>
    <row r="1771" spans="2:45" s="100" customFormat="1" ht="14.25" customHeight="1">
      <c r="B1771" s="102" t="s">
        <v>123</v>
      </c>
      <c r="C1771" s="106">
        <v>34</v>
      </c>
      <c r="D1771" s="107">
        <v>17</v>
      </c>
      <c r="E1771" s="107">
        <v>18</v>
      </c>
      <c r="F1771" s="107">
        <v>8</v>
      </c>
      <c r="G1771" s="107">
        <f>第2表01元データ!AP41</f>
        <v>11</v>
      </c>
      <c r="H1771" s="107">
        <f t="shared" si="1151"/>
        <v>3</v>
      </c>
      <c r="I1771" s="108">
        <f t="shared" si="1152"/>
        <v>37.5</v>
      </c>
      <c r="J1771" s="102"/>
      <c r="K1771" s="114" t="s">
        <v>123</v>
      </c>
      <c r="L1771" s="106">
        <v>51</v>
      </c>
      <c r="M1771" s="107">
        <v>33</v>
      </c>
      <c r="N1771" s="107">
        <v>18</v>
      </c>
      <c r="O1771" s="107">
        <v>23</v>
      </c>
      <c r="P1771" s="107">
        <f>第2表01元データ!AQ41</f>
        <v>27</v>
      </c>
      <c r="Q1771" s="107">
        <f t="shared" si="1153"/>
        <v>4</v>
      </c>
      <c r="R1771" s="108">
        <f t="shared" si="1154"/>
        <v>17.391304347826086</v>
      </c>
      <c r="S1771" s="108"/>
      <c r="T1771" s="100">
        <v>102</v>
      </c>
      <c r="W1771" s="100" t="s">
        <v>356</v>
      </c>
      <c r="X1771" s="100">
        <v>32</v>
      </c>
      <c r="Y1771" s="100">
        <v>35</v>
      </c>
      <c r="Z1771" s="100">
        <v>34</v>
      </c>
      <c r="AA1771" s="100">
        <v>17</v>
      </c>
      <c r="AC1771" s="100" t="s">
        <v>356</v>
      </c>
      <c r="AD1771" s="100">
        <v>76</v>
      </c>
      <c r="AE1771" s="100">
        <v>64</v>
      </c>
      <c r="AF1771" s="100">
        <v>51</v>
      </c>
      <c r="AG1771" s="100">
        <v>33</v>
      </c>
      <c r="AJ1771" s="100" t="str">
        <f t="shared" si="1147"/>
        <v>●</v>
      </c>
      <c r="AK1771" s="100" t="str">
        <f t="shared" si="1141"/>
        <v>●</v>
      </c>
      <c r="AL1771" s="100" t="str">
        <f t="shared" si="1150"/>
        <v>●</v>
      </c>
      <c r="AM1771" s="100" t="str">
        <f t="shared" si="1143"/>
        <v>●</v>
      </c>
      <c r="AP1771" s="100" t="str">
        <f t="shared" si="1148"/>
        <v>●</v>
      </c>
      <c r="AQ1771" s="100" t="str">
        <f t="shared" si="1144"/>
        <v>●</v>
      </c>
      <c r="AR1771" s="100" t="str">
        <f t="shared" si="1145"/>
        <v>●</v>
      </c>
      <c r="AS1771" s="100" t="str">
        <f t="shared" si="1149"/>
        <v>●</v>
      </c>
    </row>
    <row r="1772" spans="2:45" s="100" customFormat="1" ht="14.25" customHeight="1">
      <c r="B1772" s="102" t="s">
        <v>124</v>
      </c>
      <c r="C1772" s="106">
        <v>32</v>
      </c>
      <c r="D1772" s="107">
        <v>34</v>
      </c>
      <c r="E1772" s="107">
        <v>18</v>
      </c>
      <c r="F1772" s="107">
        <v>19</v>
      </c>
      <c r="G1772" s="107">
        <f>第2表01元データ!AP42</f>
        <v>10</v>
      </c>
      <c r="H1772" s="107">
        <f t="shared" si="1151"/>
        <v>-9</v>
      </c>
      <c r="I1772" s="108">
        <f t="shared" si="1152"/>
        <v>-47.368421052631575</v>
      </c>
      <c r="J1772" s="102"/>
      <c r="K1772" s="114" t="s">
        <v>124</v>
      </c>
      <c r="L1772" s="106">
        <v>59</v>
      </c>
      <c r="M1772" s="107">
        <v>36</v>
      </c>
      <c r="N1772" s="107">
        <v>27</v>
      </c>
      <c r="O1772" s="107">
        <v>22</v>
      </c>
      <c r="P1772" s="107">
        <f>第2表01元データ!AQ42</f>
        <v>24</v>
      </c>
      <c r="Q1772" s="107">
        <f t="shared" si="1153"/>
        <v>2</v>
      </c>
      <c r="R1772" s="108">
        <f t="shared" si="1154"/>
        <v>9.0909090909090917</v>
      </c>
      <c r="S1772" s="108"/>
      <c r="T1772" s="100">
        <v>103</v>
      </c>
      <c r="W1772" s="100" t="s">
        <v>357</v>
      </c>
      <c r="X1772" s="100">
        <v>49</v>
      </c>
      <c r="Y1772" s="100">
        <v>39</v>
      </c>
      <c r="Z1772" s="100">
        <v>32</v>
      </c>
      <c r="AA1772" s="100">
        <v>34</v>
      </c>
      <c r="AC1772" s="100" t="s">
        <v>357</v>
      </c>
      <c r="AD1772" s="100">
        <v>107</v>
      </c>
      <c r="AE1772" s="100">
        <v>68</v>
      </c>
      <c r="AF1772" s="100">
        <v>59</v>
      </c>
      <c r="AG1772" s="100">
        <v>36</v>
      </c>
      <c r="AJ1772" s="100" t="str">
        <f t="shared" si="1147"/>
        <v>●</v>
      </c>
      <c r="AK1772" s="100" t="str">
        <f t="shared" si="1141"/>
        <v>●</v>
      </c>
      <c r="AL1772" s="100" t="str">
        <f t="shared" si="1150"/>
        <v>●</v>
      </c>
      <c r="AM1772" s="100" t="str">
        <f t="shared" si="1143"/>
        <v>●</v>
      </c>
      <c r="AP1772" s="100" t="str">
        <f t="shared" si="1148"/>
        <v>●</v>
      </c>
      <c r="AQ1772" s="100" t="str">
        <f t="shared" si="1144"/>
        <v>●</v>
      </c>
      <c r="AR1772" s="100" t="str">
        <f t="shared" si="1145"/>
        <v>●</v>
      </c>
      <c r="AS1772" s="100" t="str">
        <f t="shared" si="1149"/>
        <v>●</v>
      </c>
    </row>
    <row r="1773" spans="2:45" s="100" customFormat="1" ht="14.25" customHeight="1">
      <c r="B1773" s="102" t="s">
        <v>125</v>
      </c>
      <c r="C1773" s="106">
        <v>31</v>
      </c>
      <c r="D1773" s="107">
        <v>28</v>
      </c>
      <c r="E1773" s="107">
        <v>33</v>
      </c>
      <c r="F1773" s="107">
        <v>17</v>
      </c>
      <c r="G1773" s="107">
        <f>第2表01元データ!AP43</f>
        <v>22</v>
      </c>
      <c r="H1773" s="107">
        <f t="shared" si="1151"/>
        <v>5</v>
      </c>
      <c r="I1773" s="108">
        <f t="shared" si="1152"/>
        <v>29.411764705882355</v>
      </c>
      <c r="J1773" s="102"/>
      <c r="K1773" s="114" t="s">
        <v>125</v>
      </c>
      <c r="L1773" s="106">
        <v>53</v>
      </c>
      <c r="M1773" s="107">
        <v>53</v>
      </c>
      <c r="N1773" s="107">
        <v>35</v>
      </c>
      <c r="O1773" s="107">
        <v>33</v>
      </c>
      <c r="P1773" s="107">
        <f>第2表01元データ!AQ43</f>
        <v>37</v>
      </c>
      <c r="Q1773" s="107">
        <f t="shared" si="1153"/>
        <v>4</v>
      </c>
      <c r="R1773" s="108">
        <f t="shared" si="1154"/>
        <v>12.121212121212121</v>
      </c>
      <c r="S1773" s="108"/>
      <c r="T1773" s="100">
        <v>104</v>
      </c>
      <c r="W1773" s="100" t="s">
        <v>358</v>
      </c>
      <c r="X1773" s="100">
        <v>81</v>
      </c>
      <c r="Y1773" s="100">
        <v>41</v>
      </c>
      <c r="Z1773" s="100">
        <v>31</v>
      </c>
      <c r="AA1773" s="100">
        <v>28</v>
      </c>
      <c r="AC1773" s="100" t="s">
        <v>358</v>
      </c>
      <c r="AD1773" s="100">
        <v>140</v>
      </c>
      <c r="AE1773" s="100">
        <v>100</v>
      </c>
      <c r="AF1773" s="100">
        <v>53</v>
      </c>
      <c r="AG1773" s="100">
        <v>53</v>
      </c>
      <c r="AJ1773" s="100" t="str">
        <f t="shared" si="1147"/>
        <v>●</v>
      </c>
      <c r="AK1773" s="100" t="str">
        <f t="shared" si="1141"/>
        <v>●</v>
      </c>
      <c r="AL1773" s="100" t="str">
        <f t="shared" si="1150"/>
        <v>●</v>
      </c>
      <c r="AM1773" s="100" t="str">
        <f t="shared" si="1143"/>
        <v>●</v>
      </c>
      <c r="AP1773" s="100" t="str">
        <f t="shared" si="1148"/>
        <v>●</v>
      </c>
      <c r="AQ1773" s="100" t="str">
        <f t="shared" si="1144"/>
        <v>●</v>
      </c>
      <c r="AR1773" s="100" t="str">
        <f t="shared" si="1145"/>
        <v>●</v>
      </c>
      <c r="AS1773" s="100" t="str">
        <f t="shared" si="1149"/>
        <v>●</v>
      </c>
    </row>
    <row r="1774" spans="2:45" s="100" customFormat="1" ht="14.25" customHeight="1">
      <c r="B1774" s="102" t="s">
        <v>126</v>
      </c>
      <c r="C1774" s="106">
        <v>28</v>
      </c>
      <c r="D1774" s="107">
        <v>23</v>
      </c>
      <c r="E1774" s="107">
        <v>16</v>
      </c>
      <c r="F1774" s="107">
        <v>22</v>
      </c>
      <c r="G1774" s="107">
        <f>第2表01元データ!AP44</f>
        <v>13</v>
      </c>
      <c r="H1774" s="107">
        <f t="shared" si="1151"/>
        <v>-9</v>
      </c>
      <c r="I1774" s="108">
        <f t="shared" si="1152"/>
        <v>-40.909090909090914</v>
      </c>
      <c r="J1774" s="102"/>
      <c r="K1774" s="114" t="s">
        <v>126</v>
      </c>
      <c r="L1774" s="106">
        <v>48</v>
      </c>
      <c r="M1774" s="107">
        <v>31</v>
      </c>
      <c r="N1774" s="107">
        <v>30</v>
      </c>
      <c r="O1774" s="107">
        <v>24</v>
      </c>
      <c r="P1774" s="107">
        <f>第2表01元データ!AQ44</f>
        <v>15</v>
      </c>
      <c r="Q1774" s="107">
        <f t="shared" si="1153"/>
        <v>-9</v>
      </c>
      <c r="R1774" s="108">
        <f t="shared" si="1154"/>
        <v>-37.5</v>
      </c>
      <c r="S1774" s="108"/>
      <c r="T1774" s="100">
        <v>105</v>
      </c>
      <c r="W1774" s="99" t="s">
        <v>359</v>
      </c>
      <c r="X1774" s="99">
        <v>65</v>
      </c>
      <c r="Y1774" s="99">
        <v>52</v>
      </c>
      <c r="Z1774" s="99">
        <v>28</v>
      </c>
      <c r="AA1774" s="99">
        <v>23</v>
      </c>
      <c r="AB1774" s="99"/>
      <c r="AC1774" s="99" t="s">
        <v>359</v>
      </c>
      <c r="AD1774" s="99">
        <v>73</v>
      </c>
      <c r="AE1774" s="99">
        <v>77</v>
      </c>
      <c r="AF1774" s="99">
        <v>48</v>
      </c>
      <c r="AG1774" s="99">
        <v>31</v>
      </c>
      <c r="AJ1774" s="100" t="str">
        <f t="shared" si="1147"/>
        <v>●</v>
      </c>
      <c r="AK1774" s="100" t="str">
        <f t="shared" si="1141"/>
        <v>●</v>
      </c>
      <c r="AL1774" s="100" t="str">
        <f t="shared" si="1150"/>
        <v>●</v>
      </c>
      <c r="AM1774" s="100" t="str">
        <f t="shared" si="1143"/>
        <v>●</v>
      </c>
      <c r="AP1774" s="100" t="str">
        <f t="shared" si="1148"/>
        <v>●</v>
      </c>
      <c r="AQ1774" s="100" t="str">
        <f t="shared" si="1144"/>
        <v>●</v>
      </c>
      <c r="AR1774" s="100" t="str">
        <f t="shared" si="1145"/>
        <v>●</v>
      </c>
      <c r="AS1774" s="100" t="str">
        <f t="shared" si="1149"/>
        <v>●</v>
      </c>
    </row>
    <row r="1775" spans="2:45" s="100" customFormat="1" ht="14.25" customHeight="1">
      <c r="B1775" s="102" t="s">
        <v>127</v>
      </c>
      <c r="C1775" s="106">
        <v>33</v>
      </c>
      <c r="D1775" s="107">
        <v>18</v>
      </c>
      <c r="E1775" s="107">
        <v>26</v>
      </c>
      <c r="F1775" s="107">
        <v>14</v>
      </c>
      <c r="G1775" s="107">
        <f>第2表01元データ!AP45</f>
        <v>24</v>
      </c>
      <c r="H1775" s="107">
        <f t="shared" si="1151"/>
        <v>10</v>
      </c>
      <c r="I1775" s="108">
        <f t="shared" si="1152"/>
        <v>71.428571428571431</v>
      </c>
      <c r="J1775" s="102"/>
      <c r="K1775" s="114" t="s">
        <v>127</v>
      </c>
      <c r="L1775" s="106">
        <v>64</v>
      </c>
      <c r="M1775" s="107">
        <v>52</v>
      </c>
      <c r="N1775" s="107">
        <v>30</v>
      </c>
      <c r="O1775" s="107">
        <v>27</v>
      </c>
      <c r="P1775" s="107">
        <f>第2表01元データ!AQ45</f>
        <v>12</v>
      </c>
      <c r="Q1775" s="107">
        <f t="shared" si="1153"/>
        <v>-15</v>
      </c>
      <c r="R1775" s="108">
        <f t="shared" si="1154"/>
        <v>-55.555555555555557</v>
      </c>
      <c r="S1775" s="108"/>
      <c r="T1775" s="100">
        <v>106</v>
      </c>
      <c r="W1775" s="100" t="s">
        <v>360</v>
      </c>
      <c r="X1775" s="100">
        <v>52</v>
      </c>
      <c r="Y1775" s="100">
        <v>47</v>
      </c>
      <c r="Z1775" s="100">
        <v>33</v>
      </c>
      <c r="AA1775" s="100">
        <v>18</v>
      </c>
      <c r="AC1775" s="100" t="s">
        <v>360</v>
      </c>
      <c r="AD1775" s="100">
        <v>66</v>
      </c>
      <c r="AE1775" s="100">
        <v>68</v>
      </c>
      <c r="AF1775" s="100">
        <v>64</v>
      </c>
      <c r="AG1775" s="100">
        <v>52</v>
      </c>
      <c r="AJ1775" s="100" t="str">
        <f t="shared" si="1147"/>
        <v>●</v>
      </c>
      <c r="AK1775" s="100" t="str">
        <f t="shared" si="1141"/>
        <v>●</v>
      </c>
      <c r="AL1775" s="100" t="str">
        <f t="shared" si="1150"/>
        <v>●</v>
      </c>
      <c r="AM1775" s="100" t="str">
        <f t="shared" si="1143"/>
        <v>●</v>
      </c>
      <c r="AP1775" s="100" t="str">
        <f t="shared" si="1148"/>
        <v>●</v>
      </c>
      <c r="AQ1775" s="100" t="str">
        <f t="shared" si="1144"/>
        <v>●</v>
      </c>
      <c r="AR1775" s="100" t="str">
        <f t="shared" si="1145"/>
        <v>●</v>
      </c>
      <c r="AS1775" s="100" t="str">
        <f t="shared" si="1149"/>
        <v>●</v>
      </c>
    </row>
    <row r="1776" spans="2:45" s="100" customFormat="1" ht="14.25" customHeight="1">
      <c r="B1776" s="102" t="s">
        <v>128</v>
      </c>
      <c r="C1776" s="106">
        <v>41</v>
      </c>
      <c r="D1776" s="107">
        <v>28</v>
      </c>
      <c r="E1776" s="107">
        <v>30</v>
      </c>
      <c r="F1776" s="107">
        <v>26</v>
      </c>
      <c r="G1776" s="107">
        <f>第2表01元データ!AP46</f>
        <v>13</v>
      </c>
      <c r="H1776" s="107">
        <f t="shared" si="1151"/>
        <v>-13</v>
      </c>
      <c r="I1776" s="108">
        <f t="shared" si="1152"/>
        <v>-50</v>
      </c>
      <c r="J1776" s="102"/>
      <c r="K1776" s="114" t="s">
        <v>128</v>
      </c>
      <c r="L1776" s="106">
        <v>73</v>
      </c>
      <c r="M1776" s="107">
        <v>49</v>
      </c>
      <c r="N1776" s="107">
        <v>38</v>
      </c>
      <c r="O1776" s="107">
        <v>32</v>
      </c>
      <c r="P1776" s="107">
        <f>第2表01元データ!AQ46</f>
        <v>26</v>
      </c>
      <c r="Q1776" s="107">
        <f t="shared" si="1153"/>
        <v>-6</v>
      </c>
      <c r="R1776" s="108">
        <f t="shared" si="1154"/>
        <v>-18.75</v>
      </c>
      <c r="S1776" s="108"/>
      <c r="T1776" s="100">
        <v>107</v>
      </c>
      <c r="W1776" s="100" t="s">
        <v>361</v>
      </c>
      <c r="X1776" s="100">
        <v>46</v>
      </c>
      <c r="Y1776" s="100">
        <v>42</v>
      </c>
      <c r="Z1776" s="100">
        <v>41</v>
      </c>
      <c r="AA1776" s="100">
        <v>28</v>
      </c>
      <c r="AC1776" s="100" t="s">
        <v>361</v>
      </c>
      <c r="AD1776" s="100">
        <v>58</v>
      </c>
      <c r="AE1776" s="100">
        <v>62</v>
      </c>
      <c r="AF1776" s="100">
        <v>73</v>
      </c>
      <c r="AG1776" s="100">
        <v>49</v>
      </c>
      <c r="AJ1776" s="100" t="str">
        <f t="shared" si="1147"/>
        <v>●</v>
      </c>
      <c r="AK1776" s="100" t="str">
        <f t="shared" si="1141"/>
        <v>●</v>
      </c>
      <c r="AL1776" s="100" t="str">
        <f t="shared" si="1150"/>
        <v>●</v>
      </c>
      <c r="AM1776" s="100" t="str">
        <f t="shared" si="1143"/>
        <v>●</v>
      </c>
      <c r="AP1776" s="100" t="str">
        <f t="shared" si="1148"/>
        <v>●</v>
      </c>
      <c r="AQ1776" s="100" t="str">
        <f t="shared" si="1144"/>
        <v>●</v>
      </c>
      <c r="AR1776" s="100" t="str">
        <f t="shared" si="1145"/>
        <v>●</v>
      </c>
      <c r="AS1776" s="100" t="str">
        <f t="shared" si="1149"/>
        <v>●</v>
      </c>
    </row>
    <row r="1777" spans="2:45" s="100" customFormat="1" ht="14.25" customHeight="1">
      <c r="B1777" s="102" t="s">
        <v>129</v>
      </c>
      <c r="C1777" s="106">
        <v>49</v>
      </c>
      <c r="D1777" s="107">
        <v>40</v>
      </c>
      <c r="E1777" s="107">
        <v>30</v>
      </c>
      <c r="F1777" s="107">
        <v>32</v>
      </c>
      <c r="G1777" s="107">
        <f>第2表01元データ!AP47</f>
        <v>19</v>
      </c>
      <c r="H1777" s="107">
        <f t="shared" si="1151"/>
        <v>-13</v>
      </c>
      <c r="I1777" s="108">
        <f t="shared" si="1152"/>
        <v>-40.625</v>
      </c>
      <c r="J1777" s="102"/>
      <c r="K1777" s="114" t="s">
        <v>129</v>
      </c>
      <c r="L1777" s="106">
        <v>69</v>
      </c>
      <c r="M1777" s="107">
        <v>50</v>
      </c>
      <c r="N1777" s="107">
        <v>42</v>
      </c>
      <c r="O1777" s="107">
        <v>32</v>
      </c>
      <c r="P1777" s="107">
        <f>第2表01元データ!AQ47</f>
        <v>27</v>
      </c>
      <c r="Q1777" s="107">
        <f t="shared" si="1153"/>
        <v>-5</v>
      </c>
      <c r="R1777" s="108">
        <f t="shared" si="1154"/>
        <v>-15.625</v>
      </c>
      <c r="S1777" s="108"/>
      <c r="T1777" s="100">
        <v>108</v>
      </c>
      <c r="W1777" s="100" t="s">
        <v>362</v>
      </c>
      <c r="X1777" s="100">
        <v>46</v>
      </c>
      <c r="Y1777" s="100">
        <v>45</v>
      </c>
      <c r="Z1777" s="100">
        <v>49</v>
      </c>
      <c r="AA1777" s="100">
        <v>40</v>
      </c>
      <c r="AC1777" s="100" t="s">
        <v>362</v>
      </c>
      <c r="AD1777" s="100">
        <v>100</v>
      </c>
      <c r="AE1777" s="100">
        <v>72</v>
      </c>
      <c r="AF1777" s="100">
        <v>69</v>
      </c>
      <c r="AG1777" s="100">
        <v>50</v>
      </c>
      <c r="AJ1777" s="100" t="str">
        <f t="shared" si="1147"/>
        <v>●</v>
      </c>
      <c r="AK1777" s="100" t="str">
        <f t="shared" si="1141"/>
        <v>●</v>
      </c>
      <c r="AL1777" s="100" t="str">
        <f t="shared" si="1150"/>
        <v>●</v>
      </c>
      <c r="AM1777" s="100" t="str">
        <f t="shared" si="1143"/>
        <v>●</v>
      </c>
      <c r="AP1777" s="100" t="str">
        <f t="shared" si="1148"/>
        <v>●</v>
      </c>
      <c r="AQ1777" s="100" t="str">
        <f t="shared" si="1144"/>
        <v>●</v>
      </c>
      <c r="AR1777" s="100" t="str">
        <f t="shared" si="1145"/>
        <v>●</v>
      </c>
      <c r="AS1777" s="100" t="str">
        <f t="shared" si="1149"/>
        <v>●</v>
      </c>
    </row>
    <row r="1778" spans="2:45" s="100" customFormat="1" ht="14.25" customHeight="1">
      <c r="B1778" s="102" t="s">
        <v>130</v>
      </c>
      <c r="C1778" s="106">
        <v>36</v>
      </c>
      <c r="D1778" s="107">
        <v>38</v>
      </c>
      <c r="E1778" s="107">
        <v>29</v>
      </c>
      <c r="F1778" s="107">
        <v>25</v>
      </c>
      <c r="G1778" s="107">
        <f>第2表01元データ!AP48</f>
        <v>26</v>
      </c>
      <c r="H1778" s="107">
        <f t="shared" si="1151"/>
        <v>1</v>
      </c>
      <c r="I1778" s="108">
        <f t="shared" si="1152"/>
        <v>4</v>
      </c>
      <c r="J1778" s="102"/>
      <c r="K1778" s="114" t="s">
        <v>130</v>
      </c>
      <c r="L1778" s="106">
        <v>58</v>
      </c>
      <c r="M1778" s="107">
        <v>56</v>
      </c>
      <c r="N1778" s="107">
        <v>45</v>
      </c>
      <c r="O1778" s="107">
        <v>46</v>
      </c>
      <c r="P1778" s="107">
        <f>第2表01元データ!AQ48</f>
        <v>34</v>
      </c>
      <c r="Q1778" s="107">
        <f t="shared" si="1153"/>
        <v>-12</v>
      </c>
      <c r="R1778" s="108">
        <f t="shared" si="1154"/>
        <v>-26.086956521739129</v>
      </c>
      <c r="S1778" s="108"/>
      <c r="T1778" s="100">
        <v>109</v>
      </c>
      <c r="W1778" s="100" t="s">
        <v>363</v>
      </c>
      <c r="X1778" s="100">
        <v>74</v>
      </c>
      <c r="Y1778" s="100">
        <v>62</v>
      </c>
      <c r="Z1778" s="100">
        <v>36</v>
      </c>
      <c r="AA1778" s="100">
        <v>38</v>
      </c>
      <c r="AC1778" s="100" t="s">
        <v>363</v>
      </c>
      <c r="AD1778" s="100">
        <v>125</v>
      </c>
      <c r="AE1778" s="100">
        <v>79</v>
      </c>
      <c r="AF1778" s="100">
        <v>58</v>
      </c>
      <c r="AG1778" s="100">
        <v>56</v>
      </c>
      <c r="AJ1778" s="100" t="str">
        <f t="shared" si="1147"/>
        <v>●</v>
      </c>
      <c r="AK1778" s="100" t="str">
        <f t="shared" si="1141"/>
        <v>●</v>
      </c>
      <c r="AL1778" s="100" t="str">
        <f>IF(E1778=Z1778,"○","●")</f>
        <v>●</v>
      </c>
      <c r="AM1778" s="100" t="str">
        <f t="shared" si="1143"/>
        <v>●</v>
      </c>
      <c r="AP1778" s="100" t="str">
        <f t="shared" si="1148"/>
        <v>●</v>
      </c>
      <c r="AQ1778" s="100" t="str">
        <f t="shared" si="1144"/>
        <v>●</v>
      </c>
      <c r="AR1778" s="100" t="str">
        <f t="shared" si="1145"/>
        <v>●</v>
      </c>
      <c r="AS1778" s="100" t="str">
        <f t="shared" si="1149"/>
        <v>●</v>
      </c>
    </row>
    <row r="1779" spans="2:45" s="100" customFormat="1" ht="14.25" customHeight="1">
      <c r="B1779" s="102" t="s">
        <v>131</v>
      </c>
      <c r="C1779" s="106">
        <v>54</v>
      </c>
      <c r="D1779" s="107">
        <v>42</v>
      </c>
      <c r="E1779" s="107">
        <v>41</v>
      </c>
      <c r="F1779" s="107">
        <v>33</v>
      </c>
      <c r="G1779" s="107">
        <f>第2表01元データ!AP49</f>
        <v>25</v>
      </c>
      <c r="H1779" s="107">
        <f t="shared" si="1151"/>
        <v>-8</v>
      </c>
      <c r="I1779" s="108">
        <f t="shared" si="1152"/>
        <v>-24.242424242424242</v>
      </c>
      <c r="J1779" s="102"/>
      <c r="K1779" s="114" t="s">
        <v>131</v>
      </c>
      <c r="L1779" s="106">
        <v>76</v>
      </c>
      <c r="M1779" s="107">
        <v>63</v>
      </c>
      <c r="N1779" s="107">
        <v>39</v>
      </c>
      <c r="O1779" s="107">
        <v>44</v>
      </c>
      <c r="P1779" s="107">
        <f>第2表01元データ!AQ49</f>
        <v>45</v>
      </c>
      <c r="Q1779" s="107">
        <f t="shared" si="1153"/>
        <v>1</v>
      </c>
      <c r="R1779" s="108">
        <f t="shared" si="1154"/>
        <v>2.2727272727272729</v>
      </c>
      <c r="S1779" s="108"/>
      <c r="T1779" s="100">
        <v>110</v>
      </c>
      <c r="W1779" s="100" t="s">
        <v>364</v>
      </c>
      <c r="X1779" s="100">
        <v>54</v>
      </c>
      <c r="Y1779" s="100">
        <v>72</v>
      </c>
      <c r="Z1779" s="100">
        <v>54</v>
      </c>
      <c r="AA1779" s="100">
        <v>42</v>
      </c>
      <c r="AC1779" s="100" t="s">
        <v>364</v>
      </c>
      <c r="AD1779" s="100">
        <v>100</v>
      </c>
      <c r="AE1779" s="100">
        <v>117</v>
      </c>
      <c r="AF1779" s="100">
        <v>76</v>
      </c>
      <c r="AG1779" s="100">
        <v>63</v>
      </c>
      <c r="AJ1779" s="100" t="str">
        <f t="shared" si="1147"/>
        <v>○</v>
      </c>
      <c r="AK1779" s="100" t="str">
        <f t="shared" si="1141"/>
        <v>●</v>
      </c>
      <c r="AL1779" s="100" t="str">
        <f t="shared" ref="AL1779:AL1787" si="1155">IF(E1779=Z1779,"○","●")</f>
        <v>●</v>
      </c>
      <c r="AM1779" s="100" t="str">
        <f t="shared" si="1143"/>
        <v>●</v>
      </c>
      <c r="AP1779" s="100" t="str">
        <f t="shared" si="1148"/>
        <v>●</v>
      </c>
      <c r="AQ1779" s="100" t="str">
        <f t="shared" si="1144"/>
        <v>●</v>
      </c>
      <c r="AR1779" s="100" t="str">
        <f t="shared" si="1145"/>
        <v>●</v>
      </c>
      <c r="AS1779" s="100" t="str">
        <f t="shared" si="1149"/>
        <v>●</v>
      </c>
    </row>
    <row r="1780" spans="2:45" s="100" customFormat="1" ht="14.25" customHeight="1">
      <c r="B1780" s="102" t="s">
        <v>132</v>
      </c>
      <c r="C1780" s="106">
        <v>66</v>
      </c>
      <c r="D1780" s="107">
        <v>55</v>
      </c>
      <c r="E1780" s="107">
        <v>38</v>
      </c>
      <c r="F1780" s="107">
        <v>37</v>
      </c>
      <c r="G1780" s="107">
        <f>第2表01元データ!AP50</f>
        <v>32</v>
      </c>
      <c r="H1780" s="107">
        <f t="shared" si="1151"/>
        <v>-5</v>
      </c>
      <c r="I1780" s="108">
        <f t="shared" si="1152"/>
        <v>-13.513513513513514</v>
      </c>
      <c r="J1780" s="102"/>
      <c r="K1780" s="114" t="s">
        <v>132</v>
      </c>
      <c r="L1780" s="106">
        <v>111</v>
      </c>
      <c r="M1780" s="107">
        <v>69</v>
      </c>
      <c r="N1780" s="107">
        <v>57</v>
      </c>
      <c r="O1780" s="107">
        <v>45</v>
      </c>
      <c r="P1780" s="107">
        <f>第2表01元データ!AQ50</f>
        <v>40</v>
      </c>
      <c r="Q1780" s="107">
        <f t="shared" si="1153"/>
        <v>-5</v>
      </c>
      <c r="R1780" s="108">
        <f t="shared" si="1154"/>
        <v>-11.111111111111111</v>
      </c>
      <c r="S1780" s="108"/>
      <c r="T1780" s="100">
        <v>111</v>
      </c>
      <c r="W1780" s="100" t="s">
        <v>365</v>
      </c>
      <c r="X1780" s="100">
        <v>73</v>
      </c>
      <c r="Y1780" s="100">
        <v>51</v>
      </c>
      <c r="Z1780" s="100">
        <v>66</v>
      </c>
      <c r="AA1780" s="100">
        <v>55</v>
      </c>
      <c r="AC1780" s="100" t="s">
        <v>365</v>
      </c>
      <c r="AD1780" s="100">
        <v>104</v>
      </c>
      <c r="AE1780" s="100">
        <v>94</v>
      </c>
      <c r="AF1780" s="100">
        <v>111</v>
      </c>
      <c r="AG1780" s="100">
        <v>69</v>
      </c>
      <c r="AJ1780" s="100" t="str">
        <f t="shared" si="1147"/>
        <v>●</v>
      </c>
      <c r="AK1780" s="100" t="str">
        <f t="shared" si="1141"/>
        <v>●</v>
      </c>
      <c r="AL1780" s="100" t="str">
        <f t="shared" si="1155"/>
        <v>●</v>
      </c>
      <c r="AM1780" s="100" t="str">
        <f t="shared" si="1143"/>
        <v>●</v>
      </c>
      <c r="AP1780" s="100" t="str">
        <f t="shared" si="1148"/>
        <v>●</v>
      </c>
      <c r="AQ1780" s="100" t="str">
        <f t="shared" si="1144"/>
        <v>●</v>
      </c>
      <c r="AR1780" s="100" t="str">
        <f t="shared" si="1145"/>
        <v>●</v>
      </c>
      <c r="AS1780" s="100" t="str">
        <f t="shared" si="1149"/>
        <v>●</v>
      </c>
    </row>
    <row r="1781" spans="2:45" s="100" customFormat="1" ht="14.25" customHeight="1">
      <c r="B1781" s="102" t="s">
        <v>133</v>
      </c>
      <c r="C1781" s="106">
        <v>56</v>
      </c>
      <c r="D1781" s="107">
        <v>63</v>
      </c>
      <c r="E1781" s="107">
        <v>47</v>
      </c>
      <c r="F1781" s="107">
        <v>34</v>
      </c>
      <c r="G1781" s="107">
        <f>第2表01元データ!AP51</f>
        <v>37</v>
      </c>
      <c r="H1781" s="107">
        <f t="shared" si="1151"/>
        <v>3</v>
      </c>
      <c r="I1781" s="108">
        <f t="shared" si="1152"/>
        <v>8.8235294117647065</v>
      </c>
      <c r="J1781" s="102"/>
      <c r="K1781" s="114" t="s">
        <v>133</v>
      </c>
      <c r="L1781" s="106">
        <v>86</v>
      </c>
      <c r="M1781" s="107">
        <v>105</v>
      </c>
      <c r="N1781" s="107">
        <v>66</v>
      </c>
      <c r="O1781" s="107">
        <v>51</v>
      </c>
      <c r="P1781" s="107">
        <f>第2表01元データ!AQ51</f>
        <v>41</v>
      </c>
      <c r="Q1781" s="107">
        <f t="shared" si="1153"/>
        <v>-10</v>
      </c>
      <c r="R1781" s="108">
        <f t="shared" si="1154"/>
        <v>-19.607843137254903</v>
      </c>
      <c r="S1781" s="108"/>
      <c r="T1781" s="100">
        <v>112</v>
      </c>
      <c r="W1781" s="100" t="s">
        <v>366</v>
      </c>
      <c r="X1781" s="100">
        <v>85</v>
      </c>
      <c r="Y1781" s="100">
        <v>71</v>
      </c>
      <c r="Z1781" s="100">
        <v>56</v>
      </c>
      <c r="AA1781" s="100">
        <v>63</v>
      </c>
      <c r="AC1781" s="100" t="s">
        <v>366</v>
      </c>
      <c r="AD1781" s="100">
        <v>126</v>
      </c>
      <c r="AE1781" s="100">
        <v>99</v>
      </c>
      <c r="AF1781" s="100">
        <v>86</v>
      </c>
      <c r="AG1781" s="100">
        <v>105</v>
      </c>
      <c r="AJ1781" s="100" t="str">
        <f t="shared" si="1147"/>
        <v>●</v>
      </c>
      <c r="AK1781" s="100" t="str">
        <f t="shared" si="1141"/>
        <v>●</v>
      </c>
      <c r="AL1781" s="100" t="str">
        <f t="shared" si="1155"/>
        <v>●</v>
      </c>
      <c r="AM1781" s="100" t="str">
        <f t="shared" si="1143"/>
        <v>●</v>
      </c>
      <c r="AP1781" s="100" t="str">
        <f t="shared" si="1148"/>
        <v>●</v>
      </c>
      <c r="AQ1781" s="100" t="str">
        <f t="shared" si="1144"/>
        <v>●</v>
      </c>
      <c r="AR1781" s="100" t="str">
        <f t="shared" si="1145"/>
        <v>●</v>
      </c>
      <c r="AS1781" s="100" t="str">
        <f t="shared" si="1149"/>
        <v>●</v>
      </c>
    </row>
    <row r="1782" spans="2:45" s="100" customFormat="1" ht="14.25" customHeight="1">
      <c r="B1782" s="102" t="s">
        <v>134</v>
      </c>
      <c r="C1782" s="106">
        <v>69</v>
      </c>
      <c r="D1782" s="107">
        <v>54</v>
      </c>
      <c r="E1782" s="107">
        <v>59</v>
      </c>
      <c r="F1782" s="107">
        <v>46</v>
      </c>
      <c r="G1782" s="107">
        <f>第2表01元データ!AP52</f>
        <v>33</v>
      </c>
      <c r="H1782" s="107">
        <f t="shared" si="1151"/>
        <v>-13</v>
      </c>
      <c r="I1782" s="108">
        <f t="shared" si="1152"/>
        <v>-28.260869565217391</v>
      </c>
      <c r="J1782" s="102"/>
      <c r="K1782" s="114" t="s">
        <v>134</v>
      </c>
      <c r="L1782" s="106">
        <v>93</v>
      </c>
      <c r="M1782" s="107">
        <v>84</v>
      </c>
      <c r="N1782" s="107">
        <v>90</v>
      </c>
      <c r="O1782" s="107">
        <v>68</v>
      </c>
      <c r="P1782" s="107">
        <f>第2表01元データ!AQ52</f>
        <v>51</v>
      </c>
      <c r="Q1782" s="107">
        <f t="shared" si="1153"/>
        <v>-17</v>
      </c>
      <c r="R1782" s="108">
        <f t="shared" si="1154"/>
        <v>-25</v>
      </c>
      <c r="S1782" s="108"/>
      <c r="T1782" s="100">
        <v>113</v>
      </c>
      <c r="W1782" s="100" t="s">
        <v>367</v>
      </c>
      <c r="X1782" s="100">
        <v>59</v>
      </c>
      <c r="Y1782" s="100">
        <v>88</v>
      </c>
      <c r="Z1782" s="100">
        <v>69</v>
      </c>
      <c r="AA1782" s="100">
        <v>54</v>
      </c>
      <c r="AC1782" s="100" t="s">
        <v>367</v>
      </c>
      <c r="AD1782" s="100">
        <v>101</v>
      </c>
      <c r="AE1782" s="100">
        <v>121</v>
      </c>
      <c r="AF1782" s="100">
        <v>93</v>
      </c>
      <c r="AG1782" s="100">
        <v>84</v>
      </c>
      <c r="AJ1782" s="100" t="str">
        <f t="shared" si="1147"/>
        <v>●</v>
      </c>
      <c r="AK1782" s="100" t="str">
        <f t="shared" si="1141"/>
        <v>●</v>
      </c>
      <c r="AL1782" s="100" t="str">
        <f t="shared" si="1155"/>
        <v>●</v>
      </c>
      <c r="AM1782" s="100" t="str">
        <f t="shared" si="1143"/>
        <v>●</v>
      </c>
      <c r="AP1782" s="100" t="str">
        <f t="shared" si="1148"/>
        <v>●</v>
      </c>
      <c r="AQ1782" s="100" t="str">
        <f t="shared" si="1144"/>
        <v>●</v>
      </c>
      <c r="AR1782" s="100" t="str">
        <f t="shared" si="1145"/>
        <v>●</v>
      </c>
      <c r="AS1782" s="100" t="str">
        <f t="shared" si="1149"/>
        <v>●</v>
      </c>
    </row>
    <row r="1783" spans="2:45" s="100" customFormat="1" ht="14.25" customHeight="1">
      <c r="B1783" s="102" t="s">
        <v>135</v>
      </c>
      <c r="C1783" s="106">
        <v>71</v>
      </c>
      <c r="D1783" s="107">
        <v>65</v>
      </c>
      <c r="E1783" s="107">
        <v>45</v>
      </c>
      <c r="F1783" s="107">
        <v>58</v>
      </c>
      <c r="G1783" s="107">
        <f>第2表01元データ!AP53</f>
        <v>47</v>
      </c>
      <c r="H1783" s="107">
        <f t="shared" si="1151"/>
        <v>-11</v>
      </c>
      <c r="I1783" s="108">
        <f t="shared" si="1152"/>
        <v>-18.96551724137931</v>
      </c>
      <c r="J1783" s="102"/>
      <c r="K1783" s="114" t="s">
        <v>135</v>
      </c>
      <c r="L1783" s="106">
        <v>111</v>
      </c>
      <c r="M1783" s="107">
        <v>86</v>
      </c>
      <c r="N1783" s="107">
        <v>85</v>
      </c>
      <c r="O1783" s="107">
        <v>86</v>
      </c>
      <c r="P1783" s="107">
        <f>第2表01元データ!AQ53</f>
        <v>62</v>
      </c>
      <c r="Q1783" s="107">
        <f t="shared" si="1153"/>
        <v>-24</v>
      </c>
      <c r="R1783" s="108">
        <f t="shared" si="1154"/>
        <v>-27.906976744186046</v>
      </c>
      <c r="S1783" s="108"/>
      <c r="T1783" s="100">
        <v>114</v>
      </c>
      <c r="W1783" s="100" t="s">
        <v>368</v>
      </c>
      <c r="X1783" s="100">
        <v>58</v>
      </c>
      <c r="Y1783" s="100">
        <v>58</v>
      </c>
      <c r="Z1783" s="100">
        <v>71</v>
      </c>
      <c r="AA1783" s="100">
        <v>65</v>
      </c>
      <c r="AC1783" s="100" t="s">
        <v>368</v>
      </c>
      <c r="AD1783" s="100">
        <v>70</v>
      </c>
      <c r="AE1783" s="100">
        <v>95</v>
      </c>
      <c r="AF1783" s="100">
        <v>111</v>
      </c>
      <c r="AG1783" s="100">
        <v>86</v>
      </c>
      <c r="AJ1783" s="100" t="str">
        <f t="shared" si="1147"/>
        <v>●</v>
      </c>
      <c r="AK1783" s="100" t="str">
        <f t="shared" si="1141"/>
        <v>●</v>
      </c>
      <c r="AL1783" s="100" t="str">
        <f t="shared" si="1155"/>
        <v>●</v>
      </c>
      <c r="AM1783" s="100" t="str">
        <f t="shared" si="1143"/>
        <v>●</v>
      </c>
      <c r="AP1783" s="100" t="str">
        <f t="shared" si="1148"/>
        <v>●</v>
      </c>
      <c r="AQ1783" s="100" t="str">
        <f t="shared" si="1144"/>
        <v>●</v>
      </c>
      <c r="AR1783" s="100" t="str">
        <f t="shared" si="1145"/>
        <v>●</v>
      </c>
      <c r="AS1783" s="100" t="str">
        <f t="shared" si="1149"/>
        <v>○</v>
      </c>
    </row>
    <row r="1784" spans="2:45" s="100" customFormat="1" ht="14.25" customHeight="1">
      <c r="B1784" s="102" t="s">
        <v>136</v>
      </c>
      <c r="C1784" s="106">
        <v>49</v>
      </c>
      <c r="D1784" s="107">
        <v>63</v>
      </c>
      <c r="E1784" s="107">
        <v>56</v>
      </c>
      <c r="F1784" s="107">
        <v>40</v>
      </c>
      <c r="G1784" s="107">
        <f>第2表01元データ!AP54</f>
        <v>49</v>
      </c>
      <c r="H1784" s="107">
        <f t="shared" si="1151"/>
        <v>9</v>
      </c>
      <c r="I1784" s="108">
        <f t="shared" si="1152"/>
        <v>22.5</v>
      </c>
      <c r="J1784" s="102"/>
      <c r="K1784" s="114" t="s">
        <v>136</v>
      </c>
      <c r="L1784" s="106">
        <v>90</v>
      </c>
      <c r="M1784" s="107">
        <v>98</v>
      </c>
      <c r="N1784" s="107">
        <v>75</v>
      </c>
      <c r="O1784" s="107">
        <v>74</v>
      </c>
      <c r="P1784" s="107">
        <f>第2表01元データ!AQ54</f>
        <v>75</v>
      </c>
      <c r="Q1784" s="107">
        <f t="shared" si="1153"/>
        <v>1</v>
      </c>
      <c r="R1784" s="108">
        <f t="shared" si="1154"/>
        <v>1.3513513513513513</v>
      </c>
      <c r="S1784" s="108"/>
      <c r="T1784" s="100">
        <v>115</v>
      </c>
      <c r="W1784" s="100" t="s">
        <v>369</v>
      </c>
      <c r="X1784" s="100">
        <v>36</v>
      </c>
      <c r="Y1784" s="100">
        <v>48</v>
      </c>
      <c r="Z1784" s="100">
        <v>49</v>
      </c>
      <c r="AA1784" s="100">
        <v>63</v>
      </c>
      <c r="AC1784" s="100" t="s">
        <v>369</v>
      </c>
      <c r="AD1784" s="100">
        <v>50</v>
      </c>
      <c r="AE1784" s="100">
        <v>51</v>
      </c>
      <c r="AF1784" s="100">
        <v>90</v>
      </c>
      <c r="AG1784" s="100">
        <v>98</v>
      </c>
      <c r="AJ1784" s="100" t="str">
        <f t="shared" si="1147"/>
        <v>●</v>
      </c>
      <c r="AK1784" s="100" t="str">
        <f t="shared" si="1141"/>
        <v>●</v>
      </c>
      <c r="AL1784" s="100" t="str">
        <f t="shared" si="1155"/>
        <v>●</v>
      </c>
      <c r="AM1784" s="100" t="str">
        <f t="shared" si="1143"/>
        <v>●</v>
      </c>
      <c r="AP1784" s="100" t="str">
        <f t="shared" si="1148"/>
        <v>●</v>
      </c>
      <c r="AQ1784" s="100" t="str">
        <f t="shared" si="1144"/>
        <v>●</v>
      </c>
      <c r="AR1784" s="100" t="str">
        <f t="shared" si="1145"/>
        <v>●</v>
      </c>
      <c r="AS1784" s="100" t="str">
        <f t="shared" si="1149"/>
        <v>●</v>
      </c>
    </row>
    <row r="1785" spans="2:45" s="100" customFormat="1" ht="14.25" customHeight="1">
      <c r="B1785" s="102" t="s">
        <v>137</v>
      </c>
      <c r="C1785" s="106">
        <v>37</v>
      </c>
      <c r="D1785" s="107">
        <v>38</v>
      </c>
      <c r="E1785" s="107">
        <v>60</v>
      </c>
      <c r="F1785" s="107">
        <v>48</v>
      </c>
      <c r="G1785" s="107">
        <f>第2表01元データ!AP55</f>
        <v>37</v>
      </c>
      <c r="H1785" s="107">
        <f t="shared" si="1151"/>
        <v>-11</v>
      </c>
      <c r="I1785" s="108">
        <f t="shared" si="1152"/>
        <v>-22.916666666666664</v>
      </c>
      <c r="J1785" s="102"/>
      <c r="K1785" s="114" t="s">
        <v>137</v>
      </c>
      <c r="L1785" s="106">
        <v>46</v>
      </c>
      <c r="M1785" s="107">
        <v>71</v>
      </c>
      <c r="N1785" s="107">
        <v>84</v>
      </c>
      <c r="O1785" s="107">
        <v>59</v>
      </c>
      <c r="P1785" s="107">
        <f>第2表01元データ!AQ55</f>
        <v>61</v>
      </c>
      <c r="Q1785" s="107">
        <f t="shared" si="1153"/>
        <v>2</v>
      </c>
      <c r="R1785" s="108">
        <f t="shared" si="1154"/>
        <v>3.3898305084745761</v>
      </c>
      <c r="S1785" s="108"/>
      <c r="T1785" s="100">
        <v>116</v>
      </c>
      <c r="W1785" s="100" t="s">
        <v>370</v>
      </c>
      <c r="X1785" s="100">
        <v>22</v>
      </c>
      <c r="Y1785" s="100">
        <v>32</v>
      </c>
      <c r="Z1785" s="100">
        <v>37</v>
      </c>
      <c r="AA1785" s="100">
        <v>38</v>
      </c>
      <c r="AC1785" s="100" t="s">
        <v>370</v>
      </c>
      <c r="AD1785" s="100">
        <v>47</v>
      </c>
      <c r="AE1785" s="100">
        <v>46</v>
      </c>
      <c r="AF1785" s="100">
        <v>46</v>
      </c>
      <c r="AG1785" s="100">
        <v>71</v>
      </c>
      <c r="AJ1785" s="100" t="str">
        <f t="shared" si="1147"/>
        <v>●</v>
      </c>
      <c r="AK1785" s="100" t="str">
        <f t="shared" si="1141"/>
        <v>●</v>
      </c>
      <c r="AL1785" s="100" t="str">
        <f t="shared" si="1155"/>
        <v>●</v>
      </c>
      <c r="AM1785" s="100" t="str">
        <f t="shared" si="1143"/>
        <v>●</v>
      </c>
      <c r="AP1785" s="100" t="str">
        <f t="shared" si="1148"/>
        <v>●</v>
      </c>
      <c r="AQ1785" s="100" t="str">
        <f t="shared" si="1144"/>
        <v>●</v>
      </c>
      <c r="AR1785" s="100" t="str">
        <f t="shared" si="1145"/>
        <v>●</v>
      </c>
      <c r="AS1785" s="100" t="str">
        <f t="shared" si="1149"/>
        <v>●</v>
      </c>
    </row>
    <row r="1786" spans="2:45" s="100" customFormat="1" ht="14.25" customHeight="1">
      <c r="B1786" s="102" t="s">
        <v>138</v>
      </c>
      <c r="C1786" s="106">
        <v>18</v>
      </c>
      <c r="D1786" s="107">
        <v>25</v>
      </c>
      <c r="E1786" s="107">
        <v>26</v>
      </c>
      <c r="F1786" s="107">
        <v>43</v>
      </c>
      <c r="G1786" s="107">
        <f>第2表01元データ!AP56</f>
        <v>33</v>
      </c>
      <c r="H1786" s="107">
        <f t="shared" si="1151"/>
        <v>-10</v>
      </c>
      <c r="I1786" s="108">
        <f t="shared" si="1152"/>
        <v>-23.255813953488371</v>
      </c>
      <c r="J1786" s="102"/>
      <c r="K1786" s="114" t="s">
        <v>138</v>
      </c>
      <c r="L1786" s="106">
        <v>37</v>
      </c>
      <c r="M1786" s="107">
        <v>42</v>
      </c>
      <c r="N1786" s="107">
        <v>53</v>
      </c>
      <c r="O1786" s="107">
        <v>64</v>
      </c>
      <c r="P1786" s="107">
        <f>第2表01元データ!AQ56</f>
        <v>44</v>
      </c>
      <c r="Q1786" s="107">
        <f t="shared" si="1153"/>
        <v>-20</v>
      </c>
      <c r="R1786" s="108">
        <f t="shared" si="1154"/>
        <v>-31.25</v>
      </c>
      <c r="S1786" s="108"/>
      <c r="T1786" s="100">
        <v>117</v>
      </c>
      <c r="W1786" s="100" t="s">
        <v>371</v>
      </c>
      <c r="X1786" s="100">
        <v>11</v>
      </c>
      <c r="Y1786" s="100">
        <v>13</v>
      </c>
      <c r="Z1786" s="100">
        <v>18</v>
      </c>
      <c r="AA1786" s="100">
        <v>25</v>
      </c>
      <c r="AC1786" s="100" t="s">
        <v>371</v>
      </c>
      <c r="AD1786" s="100">
        <v>28</v>
      </c>
      <c r="AE1786" s="100">
        <v>37</v>
      </c>
      <c r="AF1786" s="100">
        <v>37</v>
      </c>
      <c r="AG1786" s="100">
        <v>42</v>
      </c>
      <c r="AJ1786" s="100" t="str">
        <f t="shared" si="1147"/>
        <v>●</v>
      </c>
      <c r="AK1786" s="100" t="str">
        <f t="shared" si="1141"/>
        <v>●</v>
      </c>
      <c r="AL1786" s="100" t="str">
        <f t="shared" si="1155"/>
        <v>●</v>
      </c>
      <c r="AM1786" s="100" t="str">
        <f t="shared" si="1143"/>
        <v>●</v>
      </c>
      <c r="AP1786" s="100" t="str">
        <f t="shared" si="1148"/>
        <v>●</v>
      </c>
      <c r="AQ1786" s="100" t="str">
        <f t="shared" si="1144"/>
        <v>●</v>
      </c>
      <c r="AR1786" s="100" t="str">
        <f t="shared" si="1145"/>
        <v>●</v>
      </c>
      <c r="AS1786" s="100" t="str">
        <f t="shared" si="1149"/>
        <v>●</v>
      </c>
    </row>
    <row r="1787" spans="2:45" s="100" customFormat="1" ht="14.25" customHeight="1">
      <c r="B1787" s="102" t="s">
        <v>110</v>
      </c>
      <c r="C1787" s="106">
        <v>10</v>
      </c>
      <c r="D1787" s="107">
        <v>15</v>
      </c>
      <c r="E1787" s="107">
        <v>20</v>
      </c>
      <c r="F1787" s="107">
        <v>12</v>
      </c>
      <c r="G1787" s="107">
        <f>第2表01元データ!AP57</f>
        <v>29</v>
      </c>
      <c r="H1787" s="107">
        <f t="shared" si="1151"/>
        <v>17</v>
      </c>
      <c r="I1787" s="108">
        <f t="shared" si="1152"/>
        <v>141.66666666666669</v>
      </c>
      <c r="J1787" s="102"/>
      <c r="K1787" s="114" t="s">
        <v>110</v>
      </c>
      <c r="L1787" s="106">
        <v>43</v>
      </c>
      <c r="M1787" s="107">
        <v>33</v>
      </c>
      <c r="N1787" s="107">
        <v>41</v>
      </c>
      <c r="O1787" s="107">
        <v>49</v>
      </c>
      <c r="P1787" s="107">
        <f>第2表01元データ!AQ57</f>
        <v>62</v>
      </c>
      <c r="Q1787" s="107">
        <f t="shared" si="1153"/>
        <v>13</v>
      </c>
      <c r="R1787" s="108">
        <f t="shared" si="1154"/>
        <v>26.530612244897959</v>
      </c>
      <c r="S1787" s="108"/>
      <c r="T1787" s="100">
        <v>118</v>
      </c>
      <c r="W1787" s="100" t="s">
        <v>378</v>
      </c>
      <c r="X1787" s="100">
        <v>6</v>
      </c>
      <c r="Y1787" s="100">
        <v>4</v>
      </c>
      <c r="Z1787" s="100">
        <v>10</v>
      </c>
      <c r="AA1787" s="100">
        <v>15</v>
      </c>
      <c r="AC1787" s="100" t="s">
        <v>378</v>
      </c>
      <c r="AD1787" s="100">
        <v>13</v>
      </c>
      <c r="AE1787" s="100">
        <v>24</v>
      </c>
      <c r="AF1787" s="100">
        <v>43</v>
      </c>
      <c r="AG1787" s="100">
        <v>33</v>
      </c>
      <c r="AJ1787" s="100" t="str">
        <f t="shared" si="1147"/>
        <v>●</v>
      </c>
      <c r="AK1787" s="100" t="str">
        <f t="shared" si="1141"/>
        <v>●</v>
      </c>
      <c r="AL1787" s="100" t="str">
        <f t="shared" si="1155"/>
        <v>●</v>
      </c>
      <c r="AM1787" s="100" t="str">
        <f t="shared" si="1143"/>
        <v>●</v>
      </c>
      <c r="AP1787" s="100" t="str">
        <f t="shared" si="1148"/>
        <v>●</v>
      </c>
      <c r="AQ1787" s="100" t="str">
        <f t="shared" si="1144"/>
        <v>●</v>
      </c>
      <c r="AR1787" s="100" t="str">
        <f t="shared" si="1145"/>
        <v>●</v>
      </c>
      <c r="AS1787" s="100" t="str">
        <f t="shared" si="1149"/>
        <v>●</v>
      </c>
    </row>
    <row r="1788" spans="2:45" s="100" customFormat="1" ht="14.25" customHeight="1">
      <c r="B1788" s="119" t="s">
        <v>111</v>
      </c>
      <c r="C1788" s="120" t="s">
        <v>313</v>
      </c>
      <c r="D1788" s="116" t="s">
        <v>313</v>
      </c>
      <c r="E1788" s="116" t="s">
        <v>313</v>
      </c>
      <c r="F1788" s="116">
        <v>1</v>
      </c>
      <c r="G1788" s="107">
        <f>第2表01元データ!AP58</f>
        <v>2</v>
      </c>
      <c r="H1788" s="107"/>
      <c r="I1788" s="108"/>
      <c r="J1788" s="102"/>
      <c r="K1788" s="126" t="s">
        <v>112</v>
      </c>
      <c r="L1788" s="116" t="s">
        <v>313</v>
      </c>
      <c r="M1788" s="116">
        <v>4</v>
      </c>
      <c r="N1788" s="116" t="s">
        <v>313</v>
      </c>
      <c r="O1788" s="116" t="s">
        <v>313</v>
      </c>
      <c r="P1788" s="107">
        <f>第2表01元データ!AQ58</f>
        <v>3</v>
      </c>
      <c r="Q1788" s="107"/>
      <c r="R1788" s="108"/>
      <c r="T1788" s="100">
        <v>119</v>
      </c>
      <c r="AC1788" s="100" t="s">
        <v>379</v>
      </c>
      <c r="AG1788" s="100">
        <v>4</v>
      </c>
    </row>
    <row r="1789" spans="2:45" s="100" customFormat="1" ht="14.25" customHeight="1">
      <c r="G1789" s="168"/>
      <c r="P1789" s="168"/>
    </row>
    <row r="1790" spans="2:45" s="100" customFormat="1" ht="14.25" customHeight="1">
      <c r="G1790" s="168"/>
      <c r="P1790" s="168"/>
    </row>
    <row r="1791" spans="2:45" s="99" customFormat="1" ht="14.25" customHeight="1">
      <c r="B1791" s="99" t="str">
        <f>LEFT(B1731,LEN(B1731)-2)&amp;+"女"</f>
        <v>真栄・女</v>
      </c>
      <c r="H1791" s="99" t="s">
        <v>805</v>
      </c>
      <c r="I1791" s="380">
        <f>令和2年9月末住基人口!Q11</f>
        <v>652</v>
      </c>
      <c r="K1791" s="99" t="str">
        <f>LEFT(K1731,LEN(K1731)-2)&amp;+"女"</f>
        <v>潮見台・女</v>
      </c>
      <c r="Q1791" s="99" t="s">
        <v>805</v>
      </c>
      <c r="R1791" s="380">
        <f>令和2年9月末住基人口!Q16</f>
        <v>802</v>
      </c>
      <c r="W1791" s="100"/>
      <c r="X1791" s="100"/>
      <c r="Y1791" s="100"/>
      <c r="Z1791" s="100"/>
      <c r="AA1791" s="100"/>
      <c r="AB1791" s="100"/>
      <c r="AC1791" s="100"/>
      <c r="AD1791" s="100"/>
      <c r="AE1791" s="100"/>
      <c r="AF1791" s="100"/>
      <c r="AG1791" s="100"/>
    </row>
    <row r="1792" spans="2:45" s="100" customFormat="1" ht="14.25" customHeight="1">
      <c r="B1792" s="583" t="s">
        <v>335</v>
      </c>
      <c r="C1792" s="101"/>
      <c r="D1792" s="101"/>
      <c r="E1792" s="101"/>
      <c r="F1792" s="101"/>
      <c r="G1792" s="135"/>
      <c r="H1792" s="131"/>
      <c r="I1792" s="131"/>
      <c r="J1792" s="102"/>
      <c r="K1792" s="583" t="s">
        <v>335</v>
      </c>
      <c r="L1792" s="101"/>
      <c r="M1792" s="101"/>
      <c r="N1792" s="101"/>
      <c r="O1792" s="101"/>
      <c r="P1792" s="135"/>
      <c r="Q1792" s="131"/>
      <c r="R1792" s="131"/>
      <c r="S1792" s="103"/>
    </row>
    <row r="1793" spans="2:45" s="100" customFormat="1" ht="14.25" customHeight="1">
      <c r="B1793" s="584"/>
      <c r="C1793" s="130" t="str">
        <f>$C$4</f>
        <v>平成12年</v>
      </c>
      <c r="D1793" s="130" t="str">
        <f>$D$4</f>
        <v>平成17年</v>
      </c>
      <c r="E1793" s="130" t="str">
        <f>$E$4</f>
        <v>平成22年</v>
      </c>
      <c r="F1793" s="130" t="s">
        <v>410</v>
      </c>
      <c r="G1793" s="130" t="s">
        <v>739</v>
      </c>
      <c r="H1793" s="133" t="str">
        <f>$H$4</f>
        <v>対平成</v>
      </c>
      <c r="I1793" s="134" t="str">
        <f>$I$4</f>
        <v>27年</v>
      </c>
      <c r="J1793" s="102"/>
      <c r="K1793" s="584"/>
      <c r="L1793" s="130" t="str">
        <f>$C$4</f>
        <v>平成12年</v>
      </c>
      <c r="M1793" s="130" t="str">
        <f>$D$4</f>
        <v>平成17年</v>
      </c>
      <c r="N1793" s="130" t="str">
        <f>$E$4</f>
        <v>平成22年</v>
      </c>
      <c r="O1793" s="130" t="s">
        <v>410</v>
      </c>
      <c r="P1793" s="130" t="s">
        <v>739</v>
      </c>
      <c r="Q1793" s="133" t="str">
        <f>$H$4</f>
        <v>対平成</v>
      </c>
      <c r="R1793" s="134" t="str">
        <f>$I$4</f>
        <v>27年</v>
      </c>
      <c r="S1793" s="103"/>
    </row>
    <row r="1794" spans="2:45" s="100" customFormat="1" ht="14.25" customHeight="1">
      <c r="B1794" s="585"/>
      <c r="C1794" s="104"/>
      <c r="D1794" s="104"/>
      <c r="E1794" s="104"/>
      <c r="F1794" s="104"/>
      <c r="G1794" s="104"/>
      <c r="H1794" s="132" t="s">
        <v>88</v>
      </c>
      <c r="I1794" s="133" t="s">
        <v>398</v>
      </c>
      <c r="J1794" s="102"/>
      <c r="K1794" s="585"/>
      <c r="L1794" s="104"/>
      <c r="M1794" s="104"/>
      <c r="N1794" s="104"/>
      <c r="O1794" s="104"/>
      <c r="P1794" s="104"/>
      <c r="Q1794" s="132" t="s">
        <v>88</v>
      </c>
      <c r="R1794" s="133" t="s">
        <v>398</v>
      </c>
      <c r="S1794" s="103"/>
    </row>
    <row r="1795" spans="2:45" s="199" customFormat="1" ht="14.25" customHeight="1">
      <c r="B1795" s="200" t="s">
        <v>90</v>
      </c>
      <c r="C1795" s="198">
        <v>922</v>
      </c>
      <c r="D1795" s="194">
        <v>833</v>
      </c>
      <c r="E1795" s="194">
        <v>771</v>
      </c>
      <c r="F1795" s="194">
        <v>665</v>
      </c>
      <c r="G1795" s="194">
        <f>IF(COUNTIF(G1800:G1818,"x"),"x",IF(SUM(G1800:G1818)=0,"-",SUM(G1800:G1818)))</f>
        <v>630</v>
      </c>
      <c r="H1795" s="193">
        <f t="shared" ref="H1795:H1798" si="1156">IF(G1795="x","x",IF(AND(G1795="-",F1795="-"),"-",IF(AND(G1795="-",F1795&gt;0),F1795*-1,IF(AND(G1795&gt;0,F1795="-"),G1795,G1795-F1795))))</f>
        <v>-35</v>
      </c>
      <c r="I1795" s="195">
        <f t="shared" ref="I1795:I1798" si="1157">IF(H1795="x","x",IF(H1795="-","-",IF(AND(F1795="-",G1795&gt;0),"皆増",IF(AND(F1795&gt;0,G1795="-"),"皆減",H1795/F1795*100))))</f>
        <v>-5.2631578947368416</v>
      </c>
      <c r="J1795" s="196"/>
      <c r="K1795" s="197" t="s">
        <v>90</v>
      </c>
      <c r="L1795" s="198">
        <v>1402</v>
      </c>
      <c r="M1795" s="194">
        <v>1235</v>
      </c>
      <c r="N1795" s="194">
        <v>1034</v>
      </c>
      <c r="O1795" s="194">
        <v>954</v>
      </c>
      <c r="P1795" s="194">
        <f>IF(COUNTIF(P1800:P1818,"x"),"x",IF(SUM(P1800:P1818)=0,"-",SUM(P1800:P1818)))</f>
        <v>878</v>
      </c>
      <c r="Q1795" s="193">
        <f t="shared" ref="Q1795:Q1798" si="1158">IF(P1795="x","x",IF(AND(P1795="-",O1795="-"),"-",IF(AND(P1795="-",O1795&gt;0),O1795*-1,IF(AND(P1795&gt;0,O1795="-"),P1795,P1795-O1795))))</f>
        <v>-76</v>
      </c>
      <c r="R1795" s="195">
        <f t="shared" ref="R1795:R1798" si="1159">IF(Q1795="x","x",IF(Q1795="-","-",IF(AND(O1795="-",P1795&gt;0),"皆増",IF(AND(O1795&gt;0,P1795="-"),"皆減",Q1795/O1795*100))))</f>
        <v>-7.9664570230607969</v>
      </c>
      <c r="S1795" s="195"/>
      <c r="W1795" s="199" t="s">
        <v>373</v>
      </c>
      <c r="X1795" s="199">
        <v>1046</v>
      </c>
      <c r="Y1795" s="199">
        <v>1013</v>
      </c>
      <c r="Z1795" s="199">
        <v>922</v>
      </c>
      <c r="AA1795" s="199">
        <v>833</v>
      </c>
      <c r="AC1795" s="199" t="s">
        <v>373</v>
      </c>
      <c r="AD1795" s="199">
        <v>1608</v>
      </c>
      <c r="AE1795" s="199">
        <v>1438</v>
      </c>
      <c r="AF1795" s="199">
        <v>1402</v>
      </c>
      <c r="AG1795" s="199">
        <v>1235</v>
      </c>
      <c r="AJ1795" s="199" t="str">
        <f>IF(C1795=X1795,"○","●")</f>
        <v>●</v>
      </c>
      <c r="AK1795" s="199" t="str">
        <f t="shared" ref="AK1795:AK1817" si="1160">IF(D1795=Y1795,"○","●")</f>
        <v>●</v>
      </c>
      <c r="AL1795" s="199" t="str">
        <f t="shared" ref="AL1795:AL1796" si="1161">IF(E1795=Z1795,"○","●")</f>
        <v>●</v>
      </c>
      <c r="AM1795" s="199" t="str">
        <f t="shared" ref="AM1795:AM1817" si="1162">IF(F1795=AA1795,"○","●")</f>
        <v>●</v>
      </c>
      <c r="AP1795" s="199" t="str">
        <f>IF(L1795=AD1795,"○","●")</f>
        <v>●</v>
      </c>
      <c r="AQ1795" s="199" t="str">
        <f t="shared" ref="AQ1795:AQ1817" si="1163">IF(M1795=AE1795,"○","●")</f>
        <v>●</v>
      </c>
      <c r="AR1795" s="199" t="str">
        <f t="shared" ref="AR1795:AR1817" si="1164">IF(N1795=AF1795,"○","●")</f>
        <v>●</v>
      </c>
      <c r="AS1795" s="199" t="str">
        <f t="shared" ref="AS1795" si="1165">IF(O1795=AG1795,"○","●")</f>
        <v>●</v>
      </c>
    </row>
    <row r="1796" spans="2:45" s="100" customFormat="1" ht="14.25" customHeight="1">
      <c r="B1796" s="105" t="s">
        <v>91</v>
      </c>
      <c r="C1796" s="106">
        <v>101</v>
      </c>
      <c r="D1796" s="107">
        <v>65</v>
      </c>
      <c r="E1796" s="107">
        <v>43</v>
      </c>
      <c r="F1796" s="107">
        <v>35</v>
      </c>
      <c r="G1796" s="107">
        <f>IF(COUNTIF(G1800:G1802,"x"),"x",IF(SUM(G1800:G1802)=0,"-",SUM(G1800:G1802)))</f>
        <v>42</v>
      </c>
      <c r="H1796" s="107">
        <f t="shared" si="1156"/>
        <v>7</v>
      </c>
      <c r="I1796" s="108">
        <f t="shared" si="1157"/>
        <v>20</v>
      </c>
      <c r="J1796" s="102"/>
      <c r="K1796" s="109" t="s">
        <v>91</v>
      </c>
      <c r="L1796" s="106">
        <v>125</v>
      </c>
      <c r="M1796" s="107">
        <v>104</v>
      </c>
      <c r="N1796" s="107">
        <v>67</v>
      </c>
      <c r="O1796" s="107">
        <v>73</v>
      </c>
      <c r="P1796" s="107">
        <f>IF(COUNTIF(P1800:P1802,"x"),"x",IF(SUM(P1800:P1802)=0,"-",SUM(P1800:P1802)))</f>
        <v>56</v>
      </c>
      <c r="Q1796" s="107">
        <f t="shared" si="1158"/>
        <v>-17</v>
      </c>
      <c r="R1796" s="108">
        <f t="shared" si="1159"/>
        <v>-23.287671232876711</v>
      </c>
      <c r="S1796" s="108"/>
      <c r="W1796" s="100" t="s">
        <v>374</v>
      </c>
      <c r="X1796" s="100">
        <v>125</v>
      </c>
      <c r="Y1796" s="100">
        <v>122</v>
      </c>
      <c r="Z1796" s="100">
        <v>101</v>
      </c>
      <c r="AA1796" s="100">
        <v>65</v>
      </c>
      <c r="AC1796" s="100" t="s">
        <v>374</v>
      </c>
      <c r="AD1796" s="100">
        <v>213</v>
      </c>
      <c r="AE1796" s="100">
        <v>156</v>
      </c>
      <c r="AF1796" s="100">
        <v>125</v>
      </c>
      <c r="AG1796" s="100">
        <v>104</v>
      </c>
      <c r="AJ1796" s="100" t="str">
        <f t="shared" ref="AJ1796:AJ1817" si="1166">IF(C1796=X1796,"○","●")</f>
        <v>●</v>
      </c>
      <c r="AK1796" s="100" t="str">
        <f t="shared" si="1160"/>
        <v>●</v>
      </c>
      <c r="AL1796" s="100" t="str">
        <f t="shared" si="1161"/>
        <v>●</v>
      </c>
      <c r="AM1796" s="100" t="str">
        <f t="shared" si="1162"/>
        <v>●</v>
      </c>
      <c r="AP1796" s="100" t="str">
        <f t="shared" ref="AP1796:AP1817" si="1167">IF(L1796=AD1796,"○","●")</f>
        <v>●</v>
      </c>
      <c r="AQ1796" s="100" t="str">
        <f t="shared" si="1163"/>
        <v>●</v>
      </c>
      <c r="AR1796" s="100" t="str">
        <f t="shared" si="1164"/>
        <v>●</v>
      </c>
      <c r="AS1796" s="100" t="str">
        <f>IF(O1796=AG1796,"○","●")</f>
        <v>●</v>
      </c>
    </row>
    <row r="1797" spans="2:45" s="100" customFormat="1" ht="14.25" customHeight="1">
      <c r="B1797" s="105" t="s">
        <v>92</v>
      </c>
      <c r="C1797" s="106">
        <v>571</v>
      </c>
      <c r="D1797" s="107">
        <v>487</v>
      </c>
      <c r="E1797" s="107">
        <v>427</v>
      </c>
      <c r="F1797" s="107">
        <v>349</v>
      </c>
      <c r="G1797" s="296">
        <f>IF(COUNTIF(G1803:G1812,"x"),"x",IF(SUM(G1803:G1812)=0,"-",SUM(G1803:G1812)))</f>
        <v>289</v>
      </c>
      <c r="H1797" s="107">
        <f t="shared" si="1156"/>
        <v>-60</v>
      </c>
      <c r="I1797" s="108">
        <f t="shared" si="1157"/>
        <v>-17.191977077363894</v>
      </c>
      <c r="J1797" s="102"/>
      <c r="K1797" s="109" t="s">
        <v>92</v>
      </c>
      <c r="L1797" s="106">
        <v>826</v>
      </c>
      <c r="M1797" s="107">
        <v>662</v>
      </c>
      <c r="N1797" s="107">
        <v>494</v>
      </c>
      <c r="O1797" s="107">
        <v>403</v>
      </c>
      <c r="P1797" s="296">
        <f>IF(COUNTIF(P1803:P1812,"x"),"x",IF(SUM(P1803:P1812)=0,"-",SUM(P1803:P1812)))</f>
        <v>332</v>
      </c>
      <c r="Q1797" s="107">
        <f t="shared" si="1158"/>
        <v>-71</v>
      </c>
      <c r="R1797" s="108">
        <f t="shared" si="1159"/>
        <v>-17.617866004962778</v>
      </c>
      <c r="S1797" s="108"/>
      <c r="W1797" s="100" t="s">
        <v>375</v>
      </c>
      <c r="X1797" s="100">
        <v>731</v>
      </c>
      <c r="Y1797" s="100">
        <v>656</v>
      </c>
      <c r="Z1797" s="100">
        <v>571</v>
      </c>
      <c r="AA1797" s="100">
        <v>487</v>
      </c>
      <c r="AC1797" s="100" t="s">
        <v>375</v>
      </c>
      <c r="AD1797" s="100">
        <v>1097</v>
      </c>
      <c r="AE1797" s="100">
        <v>947</v>
      </c>
      <c r="AF1797" s="100">
        <v>826</v>
      </c>
      <c r="AG1797" s="100">
        <v>662</v>
      </c>
      <c r="AJ1797" s="100" t="str">
        <f t="shared" si="1166"/>
        <v>●</v>
      </c>
      <c r="AK1797" s="100" t="str">
        <f t="shared" si="1160"/>
        <v>●</v>
      </c>
      <c r="AL1797" s="100" t="str">
        <f>IF(E1797=Z1797,"○","●")</f>
        <v>●</v>
      </c>
      <c r="AM1797" s="100" t="str">
        <f t="shared" si="1162"/>
        <v>●</v>
      </c>
      <c r="AP1797" s="100" t="str">
        <f t="shared" si="1167"/>
        <v>●</v>
      </c>
      <c r="AQ1797" s="100" t="str">
        <f t="shared" si="1163"/>
        <v>●</v>
      </c>
      <c r="AR1797" s="100" t="str">
        <f t="shared" si="1164"/>
        <v>●</v>
      </c>
      <c r="AS1797" s="100" t="str">
        <f t="shared" ref="AS1797:AS1817" si="1168">IF(O1797=AG1797,"○","●")</f>
        <v>●</v>
      </c>
    </row>
    <row r="1798" spans="2:45" s="100" customFormat="1" ht="14.25" customHeight="1">
      <c r="B1798" s="105" t="s">
        <v>93</v>
      </c>
      <c r="C1798" s="106">
        <v>250</v>
      </c>
      <c r="D1798" s="107">
        <v>281</v>
      </c>
      <c r="E1798" s="107">
        <v>301</v>
      </c>
      <c r="F1798" s="107">
        <v>281</v>
      </c>
      <c r="G1798" s="107">
        <f>IF(COUNTIF(G1813:G1817,"x"),"x",IF(SUM(G1813,G1817)=0,"-",SUM(G1813:G1817)))</f>
        <v>298</v>
      </c>
      <c r="H1798" s="107">
        <f t="shared" si="1156"/>
        <v>17</v>
      </c>
      <c r="I1798" s="108">
        <f t="shared" si="1157"/>
        <v>6.0498220640569391</v>
      </c>
      <c r="J1798" s="102"/>
      <c r="K1798" s="109" t="s">
        <v>93</v>
      </c>
      <c r="L1798" s="106">
        <v>451</v>
      </c>
      <c r="M1798" s="107">
        <v>466</v>
      </c>
      <c r="N1798" s="107">
        <v>473</v>
      </c>
      <c r="O1798" s="107">
        <v>478</v>
      </c>
      <c r="P1798" s="107">
        <f>IF(COUNTIF(P1813:P1817,"x"),"x",IF(SUM(P1813,P1817)=0,"-",SUM(P1813:P1817)))</f>
        <v>487</v>
      </c>
      <c r="Q1798" s="107">
        <f t="shared" si="1158"/>
        <v>9</v>
      </c>
      <c r="R1798" s="108">
        <f t="shared" si="1159"/>
        <v>1.882845188284519</v>
      </c>
      <c r="S1798" s="108"/>
      <c r="W1798" s="100" t="s">
        <v>376</v>
      </c>
      <c r="X1798" s="100">
        <v>190</v>
      </c>
      <c r="Y1798" s="100">
        <v>235</v>
      </c>
      <c r="Z1798" s="100">
        <v>250</v>
      </c>
      <c r="AA1798" s="100">
        <v>281</v>
      </c>
      <c r="AC1798" s="100" t="s">
        <v>376</v>
      </c>
      <c r="AD1798" s="100">
        <v>298</v>
      </c>
      <c r="AE1798" s="100">
        <v>335</v>
      </c>
      <c r="AF1798" s="100">
        <v>451</v>
      </c>
      <c r="AG1798" s="100">
        <v>466</v>
      </c>
      <c r="AJ1798" s="100" t="str">
        <f t="shared" si="1166"/>
        <v>●</v>
      </c>
      <c r="AK1798" s="100" t="str">
        <f t="shared" si="1160"/>
        <v>●</v>
      </c>
      <c r="AL1798" s="100" t="str">
        <f t="shared" ref="AL1798:AL1807" si="1169">IF(E1798=Z1798,"○","●")</f>
        <v>●</v>
      </c>
      <c r="AM1798" s="100" t="str">
        <f t="shared" si="1162"/>
        <v>○</v>
      </c>
      <c r="AP1798" s="100" t="str">
        <f t="shared" si="1167"/>
        <v>●</v>
      </c>
      <c r="AQ1798" s="100" t="str">
        <f t="shared" si="1163"/>
        <v>●</v>
      </c>
      <c r="AR1798" s="100" t="str">
        <f t="shared" si="1164"/>
        <v>●</v>
      </c>
      <c r="AS1798" s="100" t="str">
        <f t="shared" si="1168"/>
        <v>●</v>
      </c>
    </row>
    <row r="1799" spans="2:45" s="100" customFormat="1" ht="14.25" customHeight="1">
      <c r="B1799" s="102"/>
      <c r="C1799" s="106"/>
      <c r="D1799" s="112"/>
      <c r="E1799" s="112"/>
      <c r="F1799" s="112"/>
      <c r="G1799" s="112"/>
      <c r="H1799" s="112"/>
      <c r="I1799" s="113"/>
      <c r="J1799" s="102"/>
      <c r="K1799" s="114"/>
      <c r="L1799" s="106"/>
      <c r="M1799" s="112"/>
      <c r="N1799" s="112"/>
      <c r="O1799" s="112"/>
      <c r="P1799" s="112"/>
      <c r="Q1799" s="112"/>
      <c r="R1799" s="113"/>
      <c r="S1799" s="113"/>
      <c r="AJ1799" s="100" t="str">
        <f t="shared" si="1166"/>
        <v>○</v>
      </c>
      <c r="AK1799" s="100" t="str">
        <f t="shared" si="1160"/>
        <v>○</v>
      </c>
      <c r="AL1799" s="100" t="str">
        <f t="shared" si="1169"/>
        <v>○</v>
      </c>
      <c r="AM1799" s="100" t="str">
        <f t="shared" si="1162"/>
        <v>○</v>
      </c>
      <c r="AP1799" s="100" t="str">
        <f t="shared" si="1167"/>
        <v>○</v>
      </c>
      <c r="AQ1799" s="100" t="str">
        <f t="shared" si="1163"/>
        <v>○</v>
      </c>
      <c r="AR1799" s="100" t="str">
        <f t="shared" si="1164"/>
        <v>○</v>
      </c>
      <c r="AS1799" s="100" t="str">
        <f t="shared" si="1168"/>
        <v>○</v>
      </c>
    </row>
    <row r="1800" spans="2:45" s="100" customFormat="1" ht="14.25" customHeight="1">
      <c r="B1800" s="102" t="s">
        <v>94</v>
      </c>
      <c r="C1800" s="106">
        <v>27</v>
      </c>
      <c r="D1800" s="107">
        <v>14</v>
      </c>
      <c r="E1800" s="107">
        <v>12</v>
      </c>
      <c r="F1800" s="107">
        <v>16</v>
      </c>
      <c r="G1800" s="107">
        <f>第2表01元データ!AP66</f>
        <v>13</v>
      </c>
      <c r="H1800" s="107">
        <f t="shared" ref="H1800:H1817" si="1170">IF(G1800="x","x",IF(AND(G1800="-",F1800="-"),"-",IF(AND(G1800="-",F1800&gt;0),F1800*-1,IF(AND(G1800&gt;0,F1800="-"),G1800,G1800-F1800))))</f>
        <v>-3</v>
      </c>
      <c r="I1800" s="108">
        <f t="shared" ref="I1800:I1817" si="1171">IF(H1800="x","x",IF(H1800="-","-",IF(AND(F1800="-",G1800&gt;0),"皆増",IF(AND(F1800&gt;0,G1800="-"),"皆減",H1800/F1800*100))))</f>
        <v>-18.75</v>
      </c>
      <c r="J1800" s="102"/>
      <c r="K1800" s="114" t="s">
        <v>94</v>
      </c>
      <c r="L1800" s="106">
        <v>37</v>
      </c>
      <c r="M1800" s="107">
        <v>27</v>
      </c>
      <c r="N1800" s="107">
        <v>18</v>
      </c>
      <c r="O1800" s="107">
        <v>19</v>
      </c>
      <c r="P1800" s="107">
        <f>第2表01元データ!AQ66</f>
        <v>17</v>
      </c>
      <c r="Q1800" s="107">
        <f t="shared" ref="Q1800:Q1817" si="1172">IF(P1800="x","x",IF(AND(P1800="-",O1800="-"),"-",IF(AND(P1800="-",O1800&gt;0),O1800*-1,IF(AND(P1800&gt;0,O1800="-"),P1800,P1800-O1800))))</f>
        <v>-2</v>
      </c>
      <c r="R1800" s="108">
        <f t="shared" ref="R1800:R1817" si="1173">IF(Q1800="x","x",IF(Q1800="-","-",IF(AND(O1800="-",P1800&gt;0),"皆増",IF(AND(O1800&gt;0,P1800="-"),"皆減",Q1800/O1800*100))))</f>
        <v>-10.526315789473683</v>
      </c>
      <c r="S1800" s="108"/>
      <c r="T1800" s="100">
        <v>201</v>
      </c>
      <c r="W1800" s="100" t="s">
        <v>377</v>
      </c>
      <c r="X1800" s="100">
        <v>33</v>
      </c>
      <c r="Y1800" s="100">
        <v>44</v>
      </c>
      <c r="Z1800" s="100">
        <v>27</v>
      </c>
      <c r="AA1800" s="100">
        <v>14</v>
      </c>
      <c r="AC1800" s="100" t="s">
        <v>377</v>
      </c>
      <c r="AD1800" s="100">
        <v>49</v>
      </c>
      <c r="AE1800" s="100">
        <v>48</v>
      </c>
      <c r="AF1800" s="100">
        <v>37</v>
      </c>
      <c r="AG1800" s="100">
        <v>27</v>
      </c>
      <c r="AJ1800" s="100" t="str">
        <f t="shared" si="1166"/>
        <v>●</v>
      </c>
      <c r="AK1800" s="100" t="str">
        <f t="shared" si="1160"/>
        <v>●</v>
      </c>
      <c r="AL1800" s="100" t="str">
        <f t="shared" si="1169"/>
        <v>●</v>
      </c>
      <c r="AM1800" s="100" t="str">
        <f t="shared" si="1162"/>
        <v>●</v>
      </c>
      <c r="AP1800" s="100" t="str">
        <f t="shared" si="1167"/>
        <v>●</v>
      </c>
      <c r="AQ1800" s="100" t="str">
        <f t="shared" si="1163"/>
        <v>●</v>
      </c>
      <c r="AR1800" s="100" t="str">
        <f t="shared" si="1164"/>
        <v>●</v>
      </c>
      <c r="AS1800" s="100" t="str">
        <f t="shared" si="1168"/>
        <v>●</v>
      </c>
    </row>
    <row r="1801" spans="2:45" s="100" customFormat="1" ht="14.25" customHeight="1">
      <c r="B1801" s="102" t="s">
        <v>123</v>
      </c>
      <c r="C1801" s="106">
        <v>36</v>
      </c>
      <c r="D1801" s="107">
        <v>21</v>
      </c>
      <c r="E1801" s="107">
        <v>8</v>
      </c>
      <c r="F1801" s="107">
        <v>11</v>
      </c>
      <c r="G1801" s="107">
        <f>第2表01元データ!AP67</f>
        <v>17</v>
      </c>
      <c r="H1801" s="107">
        <f t="shared" si="1170"/>
        <v>6</v>
      </c>
      <c r="I1801" s="108">
        <f t="shared" si="1171"/>
        <v>54.54545454545454</v>
      </c>
      <c r="J1801" s="102"/>
      <c r="K1801" s="114" t="s">
        <v>123</v>
      </c>
      <c r="L1801" s="106">
        <v>47</v>
      </c>
      <c r="M1801" s="107">
        <v>33</v>
      </c>
      <c r="N1801" s="107">
        <v>19</v>
      </c>
      <c r="O1801" s="107">
        <v>21</v>
      </c>
      <c r="P1801" s="107">
        <f>第2表01元データ!AQ67</f>
        <v>16</v>
      </c>
      <c r="Q1801" s="107">
        <f t="shared" si="1172"/>
        <v>-5</v>
      </c>
      <c r="R1801" s="108">
        <f t="shared" si="1173"/>
        <v>-23.809523809523807</v>
      </c>
      <c r="S1801" s="108"/>
      <c r="T1801" s="100">
        <v>202</v>
      </c>
      <c r="W1801" s="100" t="s">
        <v>356</v>
      </c>
      <c r="X1801" s="100">
        <v>41</v>
      </c>
      <c r="Y1801" s="100">
        <v>38</v>
      </c>
      <c r="Z1801" s="100">
        <v>36</v>
      </c>
      <c r="AA1801" s="100">
        <v>21</v>
      </c>
      <c r="AC1801" s="100" t="s">
        <v>356</v>
      </c>
      <c r="AD1801" s="100">
        <v>73</v>
      </c>
      <c r="AE1801" s="100">
        <v>45</v>
      </c>
      <c r="AF1801" s="100">
        <v>47</v>
      </c>
      <c r="AG1801" s="100">
        <v>33</v>
      </c>
      <c r="AJ1801" s="100" t="str">
        <f t="shared" si="1166"/>
        <v>●</v>
      </c>
      <c r="AK1801" s="100" t="str">
        <f t="shared" si="1160"/>
        <v>●</v>
      </c>
      <c r="AL1801" s="100" t="str">
        <f t="shared" si="1169"/>
        <v>●</v>
      </c>
      <c r="AM1801" s="100" t="str">
        <f t="shared" si="1162"/>
        <v>●</v>
      </c>
      <c r="AP1801" s="100" t="str">
        <f t="shared" si="1167"/>
        <v>●</v>
      </c>
      <c r="AQ1801" s="100" t="str">
        <f t="shared" si="1163"/>
        <v>●</v>
      </c>
      <c r="AR1801" s="100" t="str">
        <f t="shared" si="1164"/>
        <v>●</v>
      </c>
      <c r="AS1801" s="100" t="str">
        <f t="shared" si="1168"/>
        <v>●</v>
      </c>
    </row>
    <row r="1802" spans="2:45" s="100" customFormat="1" ht="14.25" customHeight="1">
      <c r="B1802" s="102" t="s">
        <v>124</v>
      </c>
      <c r="C1802" s="106">
        <v>38</v>
      </c>
      <c r="D1802" s="107">
        <v>30</v>
      </c>
      <c r="E1802" s="107">
        <v>23</v>
      </c>
      <c r="F1802" s="107">
        <v>8</v>
      </c>
      <c r="G1802" s="107">
        <f>第2表01元データ!AP68</f>
        <v>12</v>
      </c>
      <c r="H1802" s="107">
        <f t="shared" si="1170"/>
        <v>4</v>
      </c>
      <c r="I1802" s="108">
        <f t="shared" si="1171"/>
        <v>50</v>
      </c>
      <c r="J1802" s="102"/>
      <c r="K1802" s="114" t="s">
        <v>124</v>
      </c>
      <c r="L1802" s="106">
        <v>41</v>
      </c>
      <c r="M1802" s="107">
        <v>44</v>
      </c>
      <c r="N1802" s="107">
        <v>30</v>
      </c>
      <c r="O1802" s="107">
        <v>33</v>
      </c>
      <c r="P1802" s="107">
        <f>第2表01元データ!AQ68</f>
        <v>23</v>
      </c>
      <c r="Q1802" s="107">
        <f t="shared" si="1172"/>
        <v>-10</v>
      </c>
      <c r="R1802" s="108">
        <f t="shared" si="1173"/>
        <v>-30.303030303030305</v>
      </c>
      <c r="S1802" s="108"/>
      <c r="T1802" s="100">
        <v>203</v>
      </c>
      <c r="W1802" s="100" t="s">
        <v>357</v>
      </c>
      <c r="X1802" s="100">
        <v>51</v>
      </c>
      <c r="Y1802" s="100">
        <v>40</v>
      </c>
      <c r="Z1802" s="100">
        <v>38</v>
      </c>
      <c r="AA1802" s="100">
        <v>30</v>
      </c>
      <c r="AC1802" s="100" t="s">
        <v>357</v>
      </c>
      <c r="AD1802" s="100">
        <v>91</v>
      </c>
      <c r="AE1802" s="100">
        <v>63</v>
      </c>
      <c r="AF1802" s="100">
        <v>41</v>
      </c>
      <c r="AG1802" s="100">
        <v>44</v>
      </c>
      <c r="AJ1802" s="100" t="str">
        <f t="shared" si="1166"/>
        <v>●</v>
      </c>
      <c r="AK1802" s="100" t="str">
        <f t="shared" si="1160"/>
        <v>●</v>
      </c>
      <c r="AL1802" s="100" t="str">
        <f t="shared" si="1169"/>
        <v>●</v>
      </c>
      <c r="AM1802" s="100" t="str">
        <f t="shared" si="1162"/>
        <v>●</v>
      </c>
      <c r="AP1802" s="100" t="str">
        <f t="shared" si="1167"/>
        <v>●</v>
      </c>
      <c r="AQ1802" s="100" t="str">
        <f t="shared" si="1163"/>
        <v>●</v>
      </c>
      <c r="AR1802" s="100" t="str">
        <f t="shared" si="1164"/>
        <v>●</v>
      </c>
      <c r="AS1802" s="100" t="str">
        <f t="shared" si="1168"/>
        <v>●</v>
      </c>
    </row>
    <row r="1803" spans="2:45" s="100" customFormat="1" ht="14.25" customHeight="1">
      <c r="B1803" s="102" t="s">
        <v>125</v>
      </c>
      <c r="C1803" s="106">
        <v>42</v>
      </c>
      <c r="D1803" s="107">
        <v>36</v>
      </c>
      <c r="E1803" s="107">
        <v>29</v>
      </c>
      <c r="F1803" s="107">
        <v>18</v>
      </c>
      <c r="G1803" s="107">
        <f>第2表01元データ!AP69</f>
        <v>15</v>
      </c>
      <c r="H1803" s="107">
        <f t="shared" si="1170"/>
        <v>-3</v>
      </c>
      <c r="I1803" s="108">
        <f t="shared" si="1171"/>
        <v>-16.666666666666664</v>
      </c>
      <c r="J1803" s="102"/>
      <c r="K1803" s="114" t="s">
        <v>125</v>
      </c>
      <c r="L1803" s="106">
        <v>61</v>
      </c>
      <c r="M1803" s="107">
        <v>44</v>
      </c>
      <c r="N1803" s="107">
        <v>25</v>
      </c>
      <c r="O1803" s="107">
        <v>28</v>
      </c>
      <c r="P1803" s="107">
        <f>第2表01元データ!AQ69</f>
        <v>27</v>
      </c>
      <c r="Q1803" s="107">
        <f t="shared" si="1172"/>
        <v>-1</v>
      </c>
      <c r="R1803" s="108">
        <f t="shared" si="1173"/>
        <v>-3.5714285714285712</v>
      </c>
      <c r="S1803" s="108"/>
      <c r="T1803" s="100">
        <v>204</v>
      </c>
      <c r="W1803" s="100" t="s">
        <v>358</v>
      </c>
      <c r="X1803" s="100">
        <v>72</v>
      </c>
      <c r="Y1803" s="100">
        <v>46</v>
      </c>
      <c r="Z1803" s="100">
        <v>42</v>
      </c>
      <c r="AA1803" s="100">
        <v>36</v>
      </c>
      <c r="AC1803" s="100" t="s">
        <v>358</v>
      </c>
      <c r="AD1803" s="100">
        <v>123</v>
      </c>
      <c r="AE1803" s="100">
        <v>92</v>
      </c>
      <c r="AF1803" s="100">
        <v>61</v>
      </c>
      <c r="AG1803" s="100">
        <v>44</v>
      </c>
      <c r="AJ1803" s="100" t="str">
        <f t="shared" si="1166"/>
        <v>●</v>
      </c>
      <c r="AK1803" s="100" t="str">
        <f t="shared" si="1160"/>
        <v>●</v>
      </c>
      <c r="AL1803" s="100" t="str">
        <f t="shared" si="1169"/>
        <v>●</v>
      </c>
      <c r="AM1803" s="100" t="str">
        <f t="shared" si="1162"/>
        <v>●</v>
      </c>
      <c r="AP1803" s="100" t="str">
        <f t="shared" si="1167"/>
        <v>●</v>
      </c>
      <c r="AQ1803" s="100" t="str">
        <f t="shared" si="1163"/>
        <v>●</v>
      </c>
      <c r="AR1803" s="100" t="str">
        <f t="shared" si="1164"/>
        <v>●</v>
      </c>
      <c r="AS1803" s="100" t="str">
        <f t="shared" si="1168"/>
        <v>●</v>
      </c>
    </row>
    <row r="1804" spans="2:45" s="100" customFormat="1" ht="14.25" customHeight="1">
      <c r="B1804" s="102" t="s">
        <v>126</v>
      </c>
      <c r="C1804" s="106">
        <v>41</v>
      </c>
      <c r="D1804" s="107">
        <v>32</v>
      </c>
      <c r="E1804" s="107">
        <v>15</v>
      </c>
      <c r="F1804" s="107">
        <v>23</v>
      </c>
      <c r="G1804" s="107">
        <f>第2表01元データ!AP70</f>
        <v>15</v>
      </c>
      <c r="H1804" s="107">
        <f t="shared" si="1170"/>
        <v>-8</v>
      </c>
      <c r="I1804" s="108">
        <f t="shared" si="1171"/>
        <v>-34.782608695652172</v>
      </c>
      <c r="J1804" s="102"/>
      <c r="K1804" s="114" t="s">
        <v>126</v>
      </c>
      <c r="L1804" s="106">
        <v>60</v>
      </c>
      <c r="M1804" s="107">
        <v>39</v>
      </c>
      <c r="N1804" s="107">
        <v>32</v>
      </c>
      <c r="O1804" s="107">
        <v>20</v>
      </c>
      <c r="P1804" s="107">
        <f>第2表01元データ!AQ70</f>
        <v>16</v>
      </c>
      <c r="Q1804" s="107">
        <f t="shared" si="1172"/>
        <v>-4</v>
      </c>
      <c r="R1804" s="108">
        <f t="shared" si="1173"/>
        <v>-20</v>
      </c>
      <c r="S1804" s="108"/>
      <c r="T1804" s="100">
        <v>205</v>
      </c>
      <c r="W1804" s="100" t="s">
        <v>359</v>
      </c>
      <c r="X1804" s="100">
        <v>63</v>
      </c>
      <c r="Y1804" s="100">
        <v>52</v>
      </c>
      <c r="Z1804" s="100">
        <v>41</v>
      </c>
      <c r="AA1804" s="100">
        <v>32</v>
      </c>
      <c r="AC1804" s="100" t="s">
        <v>359</v>
      </c>
      <c r="AD1804" s="100">
        <v>93</v>
      </c>
      <c r="AE1804" s="100">
        <v>80</v>
      </c>
      <c r="AF1804" s="100">
        <v>60</v>
      </c>
      <c r="AG1804" s="100">
        <v>39</v>
      </c>
      <c r="AJ1804" s="100" t="str">
        <f t="shared" si="1166"/>
        <v>●</v>
      </c>
      <c r="AK1804" s="100" t="str">
        <f t="shared" si="1160"/>
        <v>●</v>
      </c>
      <c r="AL1804" s="100" t="str">
        <f t="shared" si="1169"/>
        <v>●</v>
      </c>
      <c r="AM1804" s="100" t="str">
        <f t="shared" si="1162"/>
        <v>●</v>
      </c>
      <c r="AP1804" s="100" t="str">
        <f t="shared" si="1167"/>
        <v>●</v>
      </c>
      <c r="AQ1804" s="100" t="str">
        <f t="shared" si="1163"/>
        <v>●</v>
      </c>
      <c r="AR1804" s="100" t="str">
        <f t="shared" si="1164"/>
        <v>●</v>
      </c>
      <c r="AS1804" s="100" t="str">
        <f t="shared" si="1168"/>
        <v>●</v>
      </c>
    </row>
    <row r="1805" spans="2:45" s="100" customFormat="1" ht="14.25" customHeight="1">
      <c r="B1805" s="102" t="s">
        <v>127</v>
      </c>
      <c r="C1805" s="106">
        <v>38</v>
      </c>
      <c r="D1805" s="107">
        <v>34</v>
      </c>
      <c r="E1805" s="107">
        <v>33</v>
      </c>
      <c r="F1805" s="107">
        <v>17</v>
      </c>
      <c r="G1805" s="107">
        <f>第2表01元データ!AP71</f>
        <v>23</v>
      </c>
      <c r="H1805" s="107">
        <f t="shared" si="1170"/>
        <v>6</v>
      </c>
      <c r="I1805" s="108">
        <f t="shared" si="1171"/>
        <v>35.294117647058826</v>
      </c>
      <c r="J1805" s="102"/>
      <c r="K1805" s="114" t="s">
        <v>127</v>
      </c>
      <c r="L1805" s="106">
        <v>75</v>
      </c>
      <c r="M1805" s="107">
        <v>49</v>
      </c>
      <c r="N1805" s="107">
        <v>29</v>
      </c>
      <c r="O1805" s="107">
        <v>16</v>
      </c>
      <c r="P1805" s="107">
        <f>第2表01元データ!AQ71</f>
        <v>12</v>
      </c>
      <c r="Q1805" s="107">
        <f t="shared" si="1172"/>
        <v>-4</v>
      </c>
      <c r="R1805" s="108">
        <f t="shared" si="1173"/>
        <v>-25</v>
      </c>
      <c r="S1805" s="108"/>
      <c r="T1805" s="100">
        <v>206</v>
      </c>
      <c r="W1805" s="100" t="s">
        <v>360</v>
      </c>
      <c r="X1805" s="100">
        <v>54</v>
      </c>
      <c r="Y1805" s="100">
        <v>54</v>
      </c>
      <c r="Z1805" s="100">
        <v>38</v>
      </c>
      <c r="AA1805" s="100">
        <v>34</v>
      </c>
      <c r="AC1805" s="100" t="s">
        <v>360</v>
      </c>
      <c r="AD1805" s="100">
        <v>82</v>
      </c>
      <c r="AE1805" s="100">
        <v>78</v>
      </c>
      <c r="AF1805" s="100">
        <v>75</v>
      </c>
      <c r="AG1805" s="100">
        <v>49</v>
      </c>
      <c r="AJ1805" s="100" t="str">
        <f t="shared" si="1166"/>
        <v>●</v>
      </c>
      <c r="AK1805" s="100" t="str">
        <f t="shared" si="1160"/>
        <v>●</v>
      </c>
      <c r="AL1805" s="100" t="str">
        <f t="shared" si="1169"/>
        <v>●</v>
      </c>
      <c r="AM1805" s="100" t="str">
        <f t="shared" si="1162"/>
        <v>●</v>
      </c>
      <c r="AP1805" s="100" t="str">
        <f t="shared" si="1167"/>
        <v>●</v>
      </c>
      <c r="AQ1805" s="100" t="str">
        <f t="shared" si="1163"/>
        <v>●</v>
      </c>
      <c r="AR1805" s="100" t="str">
        <f t="shared" si="1164"/>
        <v>●</v>
      </c>
      <c r="AS1805" s="100" t="str">
        <f t="shared" si="1168"/>
        <v>●</v>
      </c>
    </row>
    <row r="1806" spans="2:45" s="100" customFormat="1" ht="14.25" customHeight="1">
      <c r="B1806" s="102" t="s">
        <v>128</v>
      </c>
      <c r="C1806" s="106">
        <v>50</v>
      </c>
      <c r="D1806" s="107">
        <v>36</v>
      </c>
      <c r="E1806" s="107">
        <v>34</v>
      </c>
      <c r="F1806" s="107">
        <v>29</v>
      </c>
      <c r="G1806" s="107">
        <f>第2表01元データ!AP72</f>
        <v>17</v>
      </c>
      <c r="H1806" s="107">
        <f t="shared" si="1170"/>
        <v>-12</v>
      </c>
      <c r="I1806" s="108">
        <f t="shared" si="1171"/>
        <v>-41.379310344827587</v>
      </c>
      <c r="J1806" s="102"/>
      <c r="K1806" s="114" t="s">
        <v>128</v>
      </c>
      <c r="L1806" s="106">
        <v>77</v>
      </c>
      <c r="M1806" s="107">
        <v>47</v>
      </c>
      <c r="N1806" s="107">
        <v>38</v>
      </c>
      <c r="O1806" s="107">
        <v>34</v>
      </c>
      <c r="P1806" s="107">
        <f>第2表01元データ!AQ72</f>
        <v>16</v>
      </c>
      <c r="Q1806" s="107">
        <f t="shared" si="1172"/>
        <v>-18</v>
      </c>
      <c r="R1806" s="108">
        <f t="shared" si="1173"/>
        <v>-52.941176470588239</v>
      </c>
      <c r="S1806" s="108"/>
      <c r="T1806" s="100">
        <v>207</v>
      </c>
      <c r="W1806" s="100" t="s">
        <v>361</v>
      </c>
      <c r="X1806" s="100">
        <v>40</v>
      </c>
      <c r="Y1806" s="100">
        <v>61</v>
      </c>
      <c r="Z1806" s="100">
        <v>50</v>
      </c>
      <c r="AA1806" s="100">
        <v>36</v>
      </c>
      <c r="AC1806" s="100" t="s">
        <v>361</v>
      </c>
      <c r="AD1806" s="100">
        <v>81</v>
      </c>
      <c r="AE1806" s="100">
        <v>66</v>
      </c>
      <c r="AF1806" s="100">
        <v>77</v>
      </c>
      <c r="AG1806" s="100">
        <v>47</v>
      </c>
      <c r="AJ1806" s="100" t="str">
        <f t="shared" si="1166"/>
        <v>●</v>
      </c>
      <c r="AK1806" s="100" t="str">
        <f t="shared" si="1160"/>
        <v>●</v>
      </c>
      <c r="AL1806" s="100" t="str">
        <f t="shared" si="1169"/>
        <v>●</v>
      </c>
      <c r="AM1806" s="100" t="str">
        <f t="shared" si="1162"/>
        <v>●</v>
      </c>
      <c r="AP1806" s="100" t="str">
        <f t="shared" si="1167"/>
        <v>●</v>
      </c>
      <c r="AQ1806" s="100" t="str">
        <f t="shared" si="1163"/>
        <v>●</v>
      </c>
      <c r="AR1806" s="100" t="str">
        <f t="shared" si="1164"/>
        <v>●</v>
      </c>
      <c r="AS1806" s="100" t="str">
        <f t="shared" si="1168"/>
        <v>●</v>
      </c>
    </row>
    <row r="1807" spans="2:45" s="100" customFormat="1" ht="14.25" customHeight="1">
      <c r="B1807" s="102" t="s">
        <v>129</v>
      </c>
      <c r="C1807" s="106">
        <v>48</v>
      </c>
      <c r="D1807" s="107">
        <v>49</v>
      </c>
      <c r="E1807" s="107">
        <v>38</v>
      </c>
      <c r="F1807" s="107">
        <v>30</v>
      </c>
      <c r="G1807" s="107">
        <f>第2表01元データ!AP73</f>
        <v>25</v>
      </c>
      <c r="H1807" s="107">
        <f t="shared" si="1170"/>
        <v>-5</v>
      </c>
      <c r="I1807" s="108">
        <f t="shared" si="1171"/>
        <v>-16.666666666666664</v>
      </c>
      <c r="J1807" s="102"/>
      <c r="K1807" s="114" t="s">
        <v>129</v>
      </c>
      <c r="L1807" s="106">
        <v>65</v>
      </c>
      <c r="M1807" s="107">
        <v>64</v>
      </c>
      <c r="N1807" s="107">
        <v>41</v>
      </c>
      <c r="O1807" s="107">
        <v>33</v>
      </c>
      <c r="P1807" s="107">
        <f>第2表01元データ!AQ73</f>
        <v>34</v>
      </c>
      <c r="Q1807" s="107">
        <f t="shared" si="1172"/>
        <v>1</v>
      </c>
      <c r="R1807" s="108">
        <f t="shared" si="1173"/>
        <v>3.0303030303030303</v>
      </c>
      <c r="S1807" s="108"/>
      <c r="T1807" s="100">
        <v>208</v>
      </c>
      <c r="W1807" s="99" t="s">
        <v>362</v>
      </c>
      <c r="X1807" s="99">
        <v>69</v>
      </c>
      <c r="Y1807" s="99">
        <v>45</v>
      </c>
      <c r="Z1807" s="99">
        <v>48</v>
      </c>
      <c r="AA1807" s="99">
        <v>49</v>
      </c>
      <c r="AB1807" s="99"/>
      <c r="AC1807" s="99" t="s">
        <v>362</v>
      </c>
      <c r="AD1807" s="99">
        <v>105</v>
      </c>
      <c r="AE1807" s="99">
        <v>75</v>
      </c>
      <c r="AF1807" s="99">
        <v>65</v>
      </c>
      <c r="AG1807" s="99">
        <v>64</v>
      </c>
      <c r="AJ1807" s="100" t="str">
        <f t="shared" si="1166"/>
        <v>●</v>
      </c>
      <c r="AK1807" s="100" t="str">
        <f t="shared" si="1160"/>
        <v>●</v>
      </c>
      <c r="AL1807" s="100" t="str">
        <f t="shared" si="1169"/>
        <v>●</v>
      </c>
      <c r="AM1807" s="100" t="str">
        <f t="shared" si="1162"/>
        <v>●</v>
      </c>
      <c r="AP1807" s="100" t="str">
        <f t="shared" si="1167"/>
        <v>●</v>
      </c>
      <c r="AQ1807" s="100" t="str">
        <f t="shared" si="1163"/>
        <v>●</v>
      </c>
      <c r="AR1807" s="100" t="str">
        <f t="shared" si="1164"/>
        <v>●</v>
      </c>
      <c r="AS1807" s="100" t="str">
        <f t="shared" si="1168"/>
        <v>●</v>
      </c>
    </row>
    <row r="1808" spans="2:45" s="100" customFormat="1" ht="14.25" customHeight="1">
      <c r="B1808" s="102" t="s">
        <v>130</v>
      </c>
      <c r="C1808" s="106">
        <v>41</v>
      </c>
      <c r="D1808" s="107">
        <v>49</v>
      </c>
      <c r="E1808" s="107">
        <v>47</v>
      </c>
      <c r="F1808" s="107">
        <v>39</v>
      </c>
      <c r="G1808" s="107">
        <f>第2表01元データ!AP74</f>
        <v>25</v>
      </c>
      <c r="H1808" s="107">
        <f t="shared" si="1170"/>
        <v>-14</v>
      </c>
      <c r="I1808" s="108">
        <f t="shared" si="1171"/>
        <v>-35.897435897435898</v>
      </c>
      <c r="J1808" s="102"/>
      <c r="K1808" s="114" t="s">
        <v>130</v>
      </c>
      <c r="L1808" s="106">
        <v>71</v>
      </c>
      <c r="M1808" s="107">
        <v>57</v>
      </c>
      <c r="N1808" s="107">
        <v>47</v>
      </c>
      <c r="O1808" s="107">
        <v>47</v>
      </c>
      <c r="P1808" s="107">
        <f>第2表01元データ!AQ74</f>
        <v>38</v>
      </c>
      <c r="Q1808" s="107">
        <f t="shared" si="1172"/>
        <v>-9</v>
      </c>
      <c r="R1808" s="108">
        <f t="shared" si="1173"/>
        <v>-19.148936170212767</v>
      </c>
      <c r="S1808" s="108"/>
      <c r="T1808" s="100">
        <v>209</v>
      </c>
      <c r="W1808" s="100" t="s">
        <v>363</v>
      </c>
      <c r="X1808" s="100">
        <v>91</v>
      </c>
      <c r="Y1808" s="100">
        <v>76</v>
      </c>
      <c r="Z1808" s="100">
        <v>41</v>
      </c>
      <c r="AA1808" s="100">
        <v>49</v>
      </c>
      <c r="AC1808" s="100" t="s">
        <v>363</v>
      </c>
      <c r="AD1808" s="100">
        <v>132</v>
      </c>
      <c r="AE1808" s="100">
        <v>106</v>
      </c>
      <c r="AF1808" s="100">
        <v>71</v>
      </c>
      <c r="AG1808" s="100">
        <v>57</v>
      </c>
      <c r="AJ1808" s="100" t="str">
        <f t="shared" si="1166"/>
        <v>●</v>
      </c>
      <c r="AK1808" s="100" t="str">
        <f t="shared" si="1160"/>
        <v>●</v>
      </c>
      <c r="AL1808" s="100" t="str">
        <f>IF(E1808=Z1808,"○","●")</f>
        <v>●</v>
      </c>
      <c r="AM1808" s="100" t="str">
        <f t="shared" si="1162"/>
        <v>●</v>
      </c>
      <c r="AP1808" s="100" t="str">
        <f t="shared" si="1167"/>
        <v>●</v>
      </c>
      <c r="AQ1808" s="100" t="str">
        <f t="shared" si="1163"/>
        <v>●</v>
      </c>
      <c r="AR1808" s="100" t="str">
        <f t="shared" si="1164"/>
        <v>●</v>
      </c>
      <c r="AS1808" s="100" t="str">
        <f t="shared" si="1168"/>
        <v>●</v>
      </c>
    </row>
    <row r="1809" spans="2:45" s="100" customFormat="1" ht="14.25" customHeight="1">
      <c r="B1809" s="102" t="s">
        <v>131</v>
      </c>
      <c r="C1809" s="106">
        <v>75</v>
      </c>
      <c r="D1809" s="107">
        <v>34</v>
      </c>
      <c r="E1809" s="107">
        <v>54</v>
      </c>
      <c r="F1809" s="107">
        <v>40</v>
      </c>
      <c r="G1809" s="107">
        <f>第2表01元データ!AP75</f>
        <v>38</v>
      </c>
      <c r="H1809" s="107">
        <f t="shared" si="1170"/>
        <v>-2</v>
      </c>
      <c r="I1809" s="108">
        <f t="shared" si="1171"/>
        <v>-5</v>
      </c>
      <c r="J1809" s="102"/>
      <c r="K1809" s="114" t="s">
        <v>131</v>
      </c>
      <c r="L1809" s="106">
        <v>92</v>
      </c>
      <c r="M1809" s="107">
        <v>64</v>
      </c>
      <c r="N1809" s="107">
        <v>45</v>
      </c>
      <c r="O1809" s="107">
        <v>43</v>
      </c>
      <c r="P1809" s="107">
        <f>第2表01元データ!AQ75</f>
        <v>40</v>
      </c>
      <c r="Q1809" s="107">
        <f t="shared" si="1172"/>
        <v>-3</v>
      </c>
      <c r="R1809" s="108">
        <f t="shared" si="1173"/>
        <v>-6.9767441860465116</v>
      </c>
      <c r="S1809" s="108"/>
      <c r="T1809" s="100">
        <v>210</v>
      </c>
      <c r="W1809" s="100" t="s">
        <v>364</v>
      </c>
      <c r="X1809" s="100">
        <v>86</v>
      </c>
      <c r="Y1809" s="100">
        <v>73</v>
      </c>
      <c r="Z1809" s="100">
        <v>75</v>
      </c>
      <c r="AA1809" s="100">
        <v>34</v>
      </c>
      <c r="AC1809" s="100" t="s">
        <v>364</v>
      </c>
      <c r="AD1809" s="100">
        <v>130</v>
      </c>
      <c r="AE1809" s="100">
        <v>114</v>
      </c>
      <c r="AF1809" s="100">
        <v>92</v>
      </c>
      <c r="AG1809" s="100">
        <v>64</v>
      </c>
      <c r="AJ1809" s="100" t="str">
        <f t="shared" si="1166"/>
        <v>●</v>
      </c>
      <c r="AK1809" s="100" t="str">
        <f t="shared" si="1160"/>
        <v>●</v>
      </c>
      <c r="AL1809" s="100" t="str">
        <f t="shared" ref="AL1809:AL1817" si="1174">IF(E1809=Z1809,"○","●")</f>
        <v>●</v>
      </c>
      <c r="AM1809" s="100" t="str">
        <f t="shared" si="1162"/>
        <v>●</v>
      </c>
      <c r="AP1809" s="100" t="str">
        <f t="shared" si="1167"/>
        <v>●</v>
      </c>
      <c r="AQ1809" s="100" t="str">
        <f t="shared" si="1163"/>
        <v>●</v>
      </c>
      <c r="AR1809" s="100" t="str">
        <f t="shared" si="1164"/>
        <v>●</v>
      </c>
      <c r="AS1809" s="100" t="str">
        <f t="shared" si="1168"/>
        <v>●</v>
      </c>
    </row>
    <row r="1810" spans="2:45" s="100" customFormat="1" ht="14.25" customHeight="1">
      <c r="B1810" s="102" t="s">
        <v>132</v>
      </c>
      <c r="C1810" s="106">
        <v>68</v>
      </c>
      <c r="D1810" s="107">
        <v>74</v>
      </c>
      <c r="E1810" s="107">
        <v>32</v>
      </c>
      <c r="F1810" s="107">
        <v>48</v>
      </c>
      <c r="G1810" s="107">
        <f>第2表01元データ!AP76</f>
        <v>49</v>
      </c>
      <c r="H1810" s="107">
        <f t="shared" si="1170"/>
        <v>1</v>
      </c>
      <c r="I1810" s="108">
        <f t="shared" si="1171"/>
        <v>2.083333333333333</v>
      </c>
      <c r="J1810" s="102"/>
      <c r="K1810" s="114" t="s">
        <v>132</v>
      </c>
      <c r="L1810" s="106">
        <v>114</v>
      </c>
      <c r="M1810" s="107">
        <v>90</v>
      </c>
      <c r="N1810" s="107">
        <v>64</v>
      </c>
      <c r="O1810" s="107">
        <v>48</v>
      </c>
      <c r="P1810" s="107">
        <f>第2表01元データ!AQ76</f>
        <v>51</v>
      </c>
      <c r="Q1810" s="107">
        <f t="shared" si="1172"/>
        <v>3</v>
      </c>
      <c r="R1810" s="108">
        <f t="shared" si="1173"/>
        <v>6.25</v>
      </c>
      <c r="S1810" s="108"/>
      <c r="T1810" s="100">
        <v>211</v>
      </c>
      <c r="W1810" s="100" t="s">
        <v>365</v>
      </c>
      <c r="X1810" s="100">
        <v>80</v>
      </c>
      <c r="Y1810" s="100">
        <v>85</v>
      </c>
      <c r="Z1810" s="100">
        <v>68</v>
      </c>
      <c r="AA1810" s="100">
        <v>74</v>
      </c>
      <c r="AC1810" s="100" t="s">
        <v>365</v>
      </c>
      <c r="AD1810" s="100">
        <v>112</v>
      </c>
      <c r="AE1810" s="100">
        <v>116</v>
      </c>
      <c r="AF1810" s="100">
        <v>114</v>
      </c>
      <c r="AG1810" s="100">
        <v>90</v>
      </c>
      <c r="AJ1810" s="100" t="str">
        <f t="shared" si="1166"/>
        <v>●</v>
      </c>
      <c r="AK1810" s="100" t="str">
        <f t="shared" si="1160"/>
        <v>●</v>
      </c>
      <c r="AL1810" s="100" t="str">
        <f t="shared" si="1174"/>
        <v>●</v>
      </c>
      <c r="AM1810" s="100" t="str">
        <f t="shared" si="1162"/>
        <v>●</v>
      </c>
      <c r="AP1810" s="100" t="str">
        <f t="shared" si="1167"/>
        <v>●</v>
      </c>
      <c r="AQ1810" s="100" t="str">
        <f t="shared" si="1163"/>
        <v>●</v>
      </c>
      <c r="AR1810" s="100" t="str">
        <f t="shared" si="1164"/>
        <v>●</v>
      </c>
      <c r="AS1810" s="100" t="str">
        <f t="shared" si="1168"/>
        <v>●</v>
      </c>
    </row>
    <row r="1811" spans="2:45" s="100" customFormat="1" ht="14.25" customHeight="1">
      <c r="B1811" s="102" t="s">
        <v>133</v>
      </c>
      <c r="C1811" s="106">
        <v>80</v>
      </c>
      <c r="D1811" s="107">
        <v>68</v>
      </c>
      <c r="E1811" s="107">
        <v>76</v>
      </c>
      <c r="F1811" s="107">
        <v>37</v>
      </c>
      <c r="G1811" s="107">
        <f>第2表01元データ!AP77</f>
        <v>44</v>
      </c>
      <c r="H1811" s="107">
        <f t="shared" si="1170"/>
        <v>7</v>
      </c>
      <c r="I1811" s="108">
        <f t="shared" si="1171"/>
        <v>18.918918918918919</v>
      </c>
      <c r="J1811" s="102"/>
      <c r="K1811" s="114" t="s">
        <v>133</v>
      </c>
      <c r="L1811" s="106">
        <v>112</v>
      </c>
      <c r="M1811" s="107">
        <v>103</v>
      </c>
      <c r="N1811" s="107">
        <v>76</v>
      </c>
      <c r="O1811" s="107">
        <v>57</v>
      </c>
      <c r="P1811" s="107">
        <f>第2表01元データ!AQ77</f>
        <v>46</v>
      </c>
      <c r="Q1811" s="107">
        <f t="shared" si="1172"/>
        <v>-11</v>
      </c>
      <c r="R1811" s="108">
        <f t="shared" si="1173"/>
        <v>-19.298245614035086</v>
      </c>
      <c r="S1811" s="108"/>
      <c r="T1811" s="100">
        <v>212</v>
      </c>
      <c r="W1811" s="100" t="s">
        <v>366</v>
      </c>
      <c r="X1811" s="100">
        <v>88</v>
      </c>
      <c r="Y1811" s="100">
        <v>85</v>
      </c>
      <c r="Z1811" s="100">
        <v>80</v>
      </c>
      <c r="AA1811" s="100">
        <v>68</v>
      </c>
      <c r="AC1811" s="100" t="s">
        <v>366</v>
      </c>
      <c r="AD1811" s="100">
        <v>132</v>
      </c>
      <c r="AE1811" s="100">
        <v>101</v>
      </c>
      <c r="AF1811" s="100">
        <v>112</v>
      </c>
      <c r="AG1811" s="100">
        <v>103</v>
      </c>
      <c r="AJ1811" s="100" t="str">
        <f t="shared" si="1166"/>
        <v>●</v>
      </c>
      <c r="AK1811" s="100" t="str">
        <f t="shared" si="1160"/>
        <v>●</v>
      </c>
      <c r="AL1811" s="100" t="str">
        <f t="shared" si="1174"/>
        <v>●</v>
      </c>
      <c r="AM1811" s="100" t="str">
        <f t="shared" si="1162"/>
        <v>●</v>
      </c>
      <c r="AP1811" s="100" t="str">
        <f t="shared" si="1167"/>
        <v>●</v>
      </c>
      <c r="AQ1811" s="100" t="str">
        <f t="shared" si="1163"/>
        <v>●</v>
      </c>
      <c r="AR1811" s="100" t="str">
        <f t="shared" si="1164"/>
        <v>●</v>
      </c>
      <c r="AS1811" s="100" t="str">
        <f t="shared" si="1168"/>
        <v>●</v>
      </c>
    </row>
    <row r="1812" spans="2:45" s="100" customFormat="1" ht="14.25" customHeight="1">
      <c r="B1812" s="102" t="s">
        <v>134</v>
      </c>
      <c r="C1812" s="106">
        <v>88</v>
      </c>
      <c r="D1812" s="107">
        <v>75</v>
      </c>
      <c r="E1812" s="107">
        <v>69</v>
      </c>
      <c r="F1812" s="107">
        <v>68</v>
      </c>
      <c r="G1812" s="107">
        <f>第2表01元データ!AP78</f>
        <v>38</v>
      </c>
      <c r="H1812" s="107">
        <f t="shared" si="1170"/>
        <v>-30</v>
      </c>
      <c r="I1812" s="108">
        <f t="shared" si="1171"/>
        <v>-44.117647058823529</v>
      </c>
      <c r="J1812" s="102"/>
      <c r="K1812" s="114" t="s">
        <v>134</v>
      </c>
      <c r="L1812" s="106">
        <v>99</v>
      </c>
      <c r="M1812" s="107">
        <v>105</v>
      </c>
      <c r="N1812" s="107">
        <v>97</v>
      </c>
      <c r="O1812" s="107">
        <v>77</v>
      </c>
      <c r="P1812" s="107">
        <f>第2表01元データ!AQ78</f>
        <v>52</v>
      </c>
      <c r="Q1812" s="107">
        <f t="shared" si="1172"/>
        <v>-25</v>
      </c>
      <c r="R1812" s="108">
        <f t="shared" si="1173"/>
        <v>-32.467532467532465</v>
      </c>
      <c r="S1812" s="108"/>
      <c r="T1812" s="100">
        <v>213</v>
      </c>
      <c r="W1812" s="100" t="s">
        <v>367</v>
      </c>
      <c r="X1812" s="100">
        <v>88</v>
      </c>
      <c r="Y1812" s="100">
        <v>79</v>
      </c>
      <c r="Z1812" s="100">
        <v>88</v>
      </c>
      <c r="AA1812" s="100">
        <v>75</v>
      </c>
      <c r="AC1812" s="100" t="s">
        <v>367</v>
      </c>
      <c r="AD1812" s="100">
        <v>107</v>
      </c>
      <c r="AE1812" s="100">
        <v>119</v>
      </c>
      <c r="AF1812" s="100">
        <v>99</v>
      </c>
      <c r="AG1812" s="100">
        <v>105</v>
      </c>
      <c r="AJ1812" s="100" t="str">
        <f t="shared" si="1166"/>
        <v>○</v>
      </c>
      <c r="AK1812" s="100" t="str">
        <f t="shared" si="1160"/>
        <v>●</v>
      </c>
      <c r="AL1812" s="100" t="str">
        <f t="shared" si="1174"/>
        <v>●</v>
      </c>
      <c r="AM1812" s="100" t="str">
        <f t="shared" si="1162"/>
        <v>●</v>
      </c>
      <c r="AP1812" s="100" t="str">
        <f t="shared" si="1167"/>
        <v>●</v>
      </c>
      <c r="AQ1812" s="100" t="str">
        <f t="shared" si="1163"/>
        <v>●</v>
      </c>
      <c r="AR1812" s="100" t="str">
        <f t="shared" si="1164"/>
        <v>●</v>
      </c>
      <c r="AS1812" s="100" t="str">
        <f t="shared" si="1168"/>
        <v>●</v>
      </c>
    </row>
    <row r="1813" spans="2:45" s="100" customFormat="1" ht="14.25" customHeight="1">
      <c r="B1813" s="102" t="s">
        <v>135</v>
      </c>
      <c r="C1813" s="106">
        <v>68</v>
      </c>
      <c r="D1813" s="107">
        <v>82</v>
      </c>
      <c r="E1813" s="107">
        <v>72</v>
      </c>
      <c r="F1813" s="107">
        <v>66</v>
      </c>
      <c r="G1813" s="107">
        <f>第2表01元データ!AP79</f>
        <v>70</v>
      </c>
      <c r="H1813" s="107">
        <f t="shared" si="1170"/>
        <v>4</v>
      </c>
      <c r="I1813" s="108">
        <f t="shared" si="1171"/>
        <v>6.0606060606060606</v>
      </c>
      <c r="J1813" s="102"/>
      <c r="K1813" s="114" t="s">
        <v>135</v>
      </c>
      <c r="L1813" s="106">
        <v>117</v>
      </c>
      <c r="M1813" s="107">
        <v>101</v>
      </c>
      <c r="N1813" s="107">
        <v>100</v>
      </c>
      <c r="O1813" s="107">
        <v>95</v>
      </c>
      <c r="P1813" s="107">
        <f>第2表01元データ!AQ79</f>
        <v>69</v>
      </c>
      <c r="Q1813" s="107">
        <f t="shared" si="1172"/>
        <v>-26</v>
      </c>
      <c r="R1813" s="108">
        <f t="shared" si="1173"/>
        <v>-27.368421052631582</v>
      </c>
      <c r="S1813" s="108"/>
      <c r="T1813" s="100">
        <v>214</v>
      </c>
      <c r="W1813" s="100" t="s">
        <v>368</v>
      </c>
      <c r="X1813" s="100">
        <v>74</v>
      </c>
      <c r="Y1813" s="100">
        <v>85</v>
      </c>
      <c r="Z1813" s="100">
        <v>68</v>
      </c>
      <c r="AA1813" s="100">
        <v>82</v>
      </c>
      <c r="AC1813" s="100" t="s">
        <v>368</v>
      </c>
      <c r="AD1813" s="100">
        <v>100</v>
      </c>
      <c r="AE1813" s="100">
        <v>100</v>
      </c>
      <c r="AF1813" s="100">
        <v>117</v>
      </c>
      <c r="AG1813" s="100">
        <v>101</v>
      </c>
      <c r="AJ1813" s="100" t="str">
        <f t="shared" si="1166"/>
        <v>●</v>
      </c>
      <c r="AK1813" s="100" t="str">
        <f t="shared" si="1160"/>
        <v>●</v>
      </c>
      <c r="AL1813" s="100" t="str">
        <f t="shared" si="1174"/>
        <v>●</v>
      </c>
      <c r="AM1813" s="100" t="str">
        <f t="shared" si="1162"/>
        <v>●</v>
      </c>
      <c r="AP1813" s="100" t="str">
        <f t="shared" si="1167"/>
        <v>●</v>
      </c>
      <c r="AQ1813" s="100" t="str">
        <f t="shared" si="1163"/>
        <v>●</v>
      </c>
      <c r="AR1813" s="100" t="str">
        <f t="shared" si="1164"/>
        <v>●</v>
      </c>
      <c r="AS1813" s="100" t="str">
        <f t="shared" si="1168"/>
        <v>●</v>
      </c>
    </row>
    <row r="1814" spans="2:45" s="100" customFormat="1" ht="14.25" customHeight="1">
      <c r="B1814" s="102" t="s">
        <v>136</v>
      </c>
      <c r="C1814" s="106">
        <v>79</v>
      </c>
      <c r="D1814" s="107">
        <v>69</v>
      </c>
      <c r="E1814" s="107">
        <v>71</v>
      </c>
      <c r="F1814" s="107">
        <v>68</v>
      </c>
      <c r="G1814" s="107">
        <f>第2表01元データ!AP80</f>
        <v>69</v>
      </c>
      <c r="H1814" s="107">
        <f t="shared" si="1170"/>
        <v>1</v>
      </c>
      <c r="I1814" s="108">
        <f t="shared" si="1171"/>
        <v>1.4705882352941175</v>
      </c>
      <c r="J1814" s="102"/>
      <c r="K1814" s="114" t="s">
        <v>136</v>
      </c>
      <c r="L1814" s="106">
        <v>96</v>
      </c>
      <c r="M1814" s="107">
        <v>114</v>
      </c>
      <c r="N1814" s="107">
        <v>98</v>
      </c>
      <c r="O1814" s="107">
        <v>85</v>
      </c>
      <c r="P1814" s="107">
        <f>第2表01元データ!AQ80</f>
        <v>85</v>
      </c>
      <c r="Q1814" s="107">
        <f t="shared" si="1172"/>
        <v>0</v>
      </c>
      <c r="R1814" s="108">
        <f t="shared" si="1173"/>
        <v>0</v>
      </c>
      <c r="S1814" s="108"/>
      <c r="T1814" s="100">
        <v>215</v>
      </c>
      <c r="W1814" s="100" t="s">
        <v>369</v>
      </c>
      <c r="X1814" s="100">
        <v>46</v>
      </c>
      <c r="Y1814" s="100">
        <v>69</v>
      </c>
      <c r="Z1814" s="100">
        <v>79</v>
      </c>
      <c r="AA1814" s="100">
        <v>69</v>
      </c>
      <c r="AC1814" s="100" t="s">
        <v>369</v>
      </c>
      <c r="AD1814" s="100">
        <v>81</v>
      </c>
      <c r="AE1814" s="100">
        <v>92</v>
      </c>
      <c r="AF1814" s="100">
        <v>96</v>
      </c>
      <c r="AG1814" s="100">
        <v>114</v>
      </c>
      <c r="AJ1814" s="100" t="str">
        <f t="shared" si="1166"/>
        <v>●</v>
      </c>
      <c r="AK1814" s="100" t="str">
        <f t="shared" si="1160"/>
        <v>○</v>
      </c>
      <c r="AL1814" s="100" t="str">
        <f t="shared" si="1174"/>
        <v>●</v>
      </c>
      <c r="AM1814" s="100" t="str">
        <f t="shared" si="1162"/>
        <v>●</v>
      </c>
      <c r="AP1814" s="100" t="str">
        <f t="shared" si="1167"/>
        <v>●</v>
      </c>
      <c r="AQ1814" s="100" t="str">
        <f t="shared" si="1163"/>
        <v>●</v>
      </c>
      <c r="AR1814" s="100" t="str">
        <f t="shared" si="1164"/>
        <v>●</v>
      </c>
      <c r="AS1814" s="100" t="str">
        <f t="shared" si="1168"/>
        <v>●</v>
      </c>
    </row>
    <row r="1815" spans="2:45" s="100" customFormat="1" ht="14.25" customHeight="1">
      <c r="B1815" s="102" t="s">
        <v>137</v>
      </c>
      <c r="C1815" s="106">
        <v>57</v>
      </c>
      <c r="D1815" s="107">
        <v>68</v>
      </c>
      <c r="E1815" s="107">
        <v>66</v>
      </c>
      <c r="F1815" s="107">
        <v>62</v>
      </c>
      <c r="G1815" s="107">
        <f>第2表01元データ!AP81</f>
        <v>59</v>
      </c>
      <c r="H1815" s="107">
        <f t="shared" si="1170"/>
        <v>-3</v>
      </c>
      <c r="I1815" s="108">
        <f t="shared" si="1171"/>
        <v>-4.838709677419355</v>
      </c>
      <c r="J1815" s="102"/>
      <c r="K1815" s="114" t="s">
        <v>137</v>
      </c>
      <c r="L1815" s="106">
        <v>95</v>
      </c>
      <c r="M1815" s="107">
        <v>83</v>
      </c>
      <c r="N1815" s="107">
        <v>102</v>
      </c>
      <c r="O1815" s="107">
        <v>94</v>
      </c>
      <c r="P1815" s="107">
        <f>第2表01元データ!AQ81</f>
        <v>86</v>
      </c>
      <c r="Q1815" s="107">
        <f t="shared" si="1172"/>
        <v>-8</v>
      </c>
      <c r="R1815" s="108">
        <f t="shared" si="1173"/>
        <v>-8.5106382978723403</v>
      </c>
      <c r="S1815" s="108"/>
      <c r="T1815" s="100">
        <v>216</v>
      </c>
      <c r="W1815" s="100" t="s">
        <v>370</v>
      </c>
      <c r="X1815" s="100">
        <v>38</v>
      </c>
      <c r="Y1815" s="100">
        <v>37</v>
      </c>
      <c r="Z1815" s="100">
        <v>57</v>
      </c>
      <c r="AA1815" s="100">
        <v>68</v>
      </c>
      <c r="AC1815" s="100" t="s">
        <v>370</v>
      </c>
      <c r="AD1815" s="100">
        <v>56</v>
      </c>
      <c r="AE1815" s="100">
        <v>73</v>
      </c>
      <c r="AF1815" s="100">
        <v>95</v>
      </c>
      <c r="AG1815" s="100">
        <v>83</v>
      </c>
      <c r="AJ1815" s="100" t="str">
        <f t="shared" si="1166"/>
        <v>●</v>
      </c>
      <c r="AK1815" s="100" t="str">
        <f t="shared" si="1160"/>
        <v>●</v>
      </c>
      <c r="AL1815" s="100" t="str">
        <f t="shared" si="1174"/>
        <v>●</v>
      </c>
      <c r="AM1815" s="100" t="str">
        <f t="shared" si="1162"/>
        <v>●</v>
      </c>
      <c r="AP1815" s="100" t="str">
        <f t="shared" si="1167"/>
        <v>●</v>
      </c>
      <c r="AQ1815" s="100" t="str">
        <f t="shared" si="1163"/>
        <v>●</v>
      </c>
      <c r="AR1815" s="100" t="str">
        <f t="shared" si="1164"/>
        <v>●</v>
      </c>
      <c r="AS1815" s="100" t="str">
        <f t="shared" si="1168"/>
        <v>●</v>
      </c>
    </row>
    <row r="1816" spans="2:45" s="100" customFormat="1" ht="14.25" customHeight="1">
      <c r="B1816" s="102" t="s">
        <v>138</v>
      </c>
      <c r="C1816" s="106">
        <v>26</v>
      </c>
      <c r="D1816" s="107">
        <v>43</v>
      </c>
      <c r="E1816" s="107">
        <v>56</v>
      </c>
      <c r="F1816" s="107">
        <v>50</v>
      </c>
      <c r="G1816" s="107">
        <f>第2表01元データ!AP82</f>
        <v>49</v>
      </c>
      <c r="H1816" s="107">
        <f t="shared" si="1170"/>
        <v>-1</v>
      </c>
      <c r="I1816" s="108">
        <f t="shared" si="1171"/>
        <v>-2</v>
      </c>
      <c r="J1816" s="102"/>
      <c r="K1816" s="114" t="s">
        <v>138</v>
      </c>
      <c r="L1816" s="106">
        <v>67</v>
      </c>
      <c r="M1816" s="107">
        <v>77</v>
      </c>
      <c r="N1816" s="107">
        <v>84</v>
      </c>
      <c r="O1816" s="107">
        <v>84</v>
      </c>
      <c r="P1816" s="107">
        <f>第2表01元データ!AQ82</f>
        <v>85</v>
      </c>
      <c r="Q1816" s="107">
        <f t="shared" si="1172"/>
        <v>1</v>
      </c>
      <c r="R1816" s="108">
        <f t="shared" si="1173"/>
        <v>1.1904761904761905</v>
      </c>
      <c r="S1816" s="108"/>
      <c r="T1816" s="100">
        <v>217</v>
      </c>
      <c r="W1816" s="100" t="s">
        <v>371</v>
      </c>
      <c r="X1816" s="100">
        <v>26</v>
      </c>
      <c r="Y1816" s="100">
        <v>26</v>
      </c>
      <c r="Z1816" s="100">
        <v>26</v>
      </c>
      <c r="AA1816" s="100">
        <v>43</v>
      </c>
      <c r="AC1816" s="100" t="s">
        <v>371</v>
      </c>
      <c r="AD1816" s="100">
        <v>37</v>
      </c>
      <c r="AE1816" s="100">
        <v>42</v>
      </c>
      <c r="AF1816" s="100">
        <v>67</v>
      </c>
      <c r="AG1816" s="100">
        <v>77</v>
      </c>
      <c r="AJ1816" s="100" t="str">
        <f t="shared" si="1166"/>
        <v>○</v>
      </c>
      <c r="AK1816" s="100" t="str">
        <f t="shared" si="1160"/>
        <v>●</v>
      </c>
      <c r="AL1816" s="100" t="str">
        <f t="shared" si="1174"/>
        <v>●</v>
      </c>
      <c r="AM1816" s="100" t="str">
        <f t="shared" si="1162"/>
        <v>●</v>
      </c>
      <c r="AP1816" s="100" t="str">
        <f t="shared" si="1167"/>
        <v>●</v>
      </c>
      <c r="AQ1816" s="100" t="str">
        <f t="shared" si="1163"/>
        <v>●</v>
      </c>
      <c r="AR1816" s="100" t="str">
        <f t="shared" si="1164"/>
        <v>●</v>
      </c>
      <c r="AS1816" s="100" t="str">
        <f t="shared" si="1168"/>
        <v>●</v>
      </c>
    </row>
    <row r="1817" spans="2:45" s="100" customFormat="1" ht="14.25" customHeight="1">
      <c r="B1817" s="102" t="s">
        <v>110</v>
      </c>
      <c r="C1817" s="106">
        <v>20</v>
      </c>
      <c r="D1817" s="107">
        <v>19</v>
      </c>
      <c r="E1817" s="107">
        <v>36</v>
      </c>
      <c r="F1817" s="107">
        <v>35</v>
      </c>
      <c r="G1817" s="107">
        <f>第2表01元データ!AP83</f>
        <v>51</v>
      </c>
      <c r="H1817" s="107">
        <f t="shared" si="1170"/>
        <v>16</v>
      </c>
      <c r="I1817" s="108">
        <f t="shared" si="1171"/>
        <v>45.714285714285715</v>
      </c>
      <c r="J1817" s="102"/>
      <c r="K1817" s="114" t="s">
        <v>110</v>
      </c>
      <c r="L1817" s="106">
        <v>76</v>
      </c>
      <c r="M1817" s="107">
        <v>91</v>
      </c>
      <c r="N1817" s="107">
        <v>89</v>
      </c>
      <c r="O1817" s="107">
        <v>120</v>
      </c>
      <c r="P1817" s="107">
        <f>第2表01元データ!AQ83</f>
        <v>162</v>
      </c>
      <c r="Q1817" s="107">
        <f t="shared" si="1172"/>
        <v>42</v>
      </c>
      <c r="R1817" s="108">
        <f t="shared" si="1173"/>
        <v>35</v>
      </c>
      <c r="S1817" s="108"/>
      <c r="T1817" s="100">
        <v>218</v>
      </c>
      <c r="W1817" s="100" t="s">
        <v>378</v>
      </c>
      <c r="X1817" s="100">
        <v>6</v>
      </c>
      <c r="Y1817" s="100">
        <v>18</v>
      </c>
      <c r="Z1817" s="100">
        <v>20</v>
      </c>
      <c r="AA1817" s="100">
        <v>19</v>
      </c>
      <c r="AC1817" s="100" t="s">
        <v>378</v>
      </c>
      <c r="AD1817" s="100">
        <v>24</v>
      </c>
      <c r="AE1817" s="100">
        <v>28</v>
      </c>
      <c r="AF1817" s="100">
        <v>76</v>
      </c>
      <c r="AG1817" s="100">
        <v>91</v>
      </c>
      <c r="AJ1817" s="100" t="str">
        <f t="shared" si="1166"/>
        <v>●</v>
      </c>
      <c r="AK1817" s="100" t="str">
        <f t="shared" si="1160"/>
        <v>●</v>
      </c>
      <c r="AL1817" s="100" t="str">
        <f t="shared" si="1174"/>
        <v>●</v>
      </c>
      <c r="AM1817" s="100" t="str">
        <f t="shared" si="1162"/>
        <v>●</v>
      </c>
      <c r="AP1817" s="100" t="str">
        <f t="shared" si="1167"/>
        <v>●</v>
      </c>
      <c r="AQ1817" s="100" t="str">
        <f t="shared" si="1163"/>
        <v>●</v>
      </c>
      <c r="AR1817" s="100" t="str">
        <f t="shared" si="1164"/>
        <v>●</v>
      </c>
      <c r="AS1817" s="100" t="str">
        <f t="shared" si="1168"/>
        <v>●</v>
      </c>
    </row>
    <row r="1818" spans="2:45" s="100" customFormat="1" ht="14.25" customHeight="1">
      <c r="B1818" s="119" t="s">
        <v>111</v>
      </c>
      <c r="C1818" s="120" t="s">
        <v>313</v>
      </c>
      <c r="D1818" s="116" t="s">
        <v>313</v>
      </c>
      <c r="E1818" s="116" t="s">
        <v>313</v>
      </c>
      <c r="F1818" s="116" t="s">
        <v>313</v>
      </c>
      <c r="G1818" s="107">
        <f>第2表01元データ!AP84</f>
        <v>1</v>
      </c>
      <c r="H1818" s="107"/>
      <c r="I1818" s="108"/>
      <c r="J1818" s="102"/>
      <c r="K1818" s="126" t="s">
        <v>112</v>
      </c>
      <c r="L1818" s="116" t="s">
        <v>313</v>
      </c>
      <c r="M1818" s="116">
        <v>3</v>
      </c>
      <c r="N1818" s="116" t="s">
        <v>313</v>
      </c>
      <c r="O1818" s="116" t="s">
        <v>313</v>
      </c>
      <c r="P1818" s="107">
        <f>第2表01元データ!AQ84</f>
        <v>3</v>
      </c>
      <c r="Q1818" s="107"/>
      <c r="R1818" s="108"/>
      <c r="T1818" s="100">
        <v>219</v>
      </c>
      <c r="AC1818" s="100" t="s">
        <v>379</v>
      </c>
      <c r="AG1818" s="100">
        <v>3</v>
      </c>
    </row>
    <row r="1819" spans="2:45" s="100" customFormat="1" ht="14.25" customHeight="1">
      <c r="B1819" s="118"/>
      <c r="C1819" s="118"/>
      <c r="D1819" s="118"/>
      <c r="E1819" s="118"/>
      <c r="F1819" s="118"/>
      <c r="G1819" s="118"/>
      <c r="H1819" s="118"/>
      <c r="I1819" s="118"/>
      <c r="J1819" s="118"/>
      <c r="K1819" s="118"/>
      <c r="L1819" s="118"/>
      <c r="M1819" s="118"/>
      <c r="N1819" s="118"/>
      <c r="O1819" s="118"/>
      <c r="P1819" s="168"/>
      <c r="W1819" s="100">
        <v>57</v>
      </c>
    </row>
    <row r="1820" spans="2:45" s="100" customFormat="1" ht="14.25" customHeight="1">
      <c r="B1820" s="118"/>
      <c r="C1820" s="118"/>
      <c r="D1820" s="118"/>
      <c r="E1820" s="118"/>
      <c r="F1820" s="118"/>
      <c r="G1820" s="118"/>
      <c r="H1820" s="118"/>
      <c r="I1820" s="118"/>
      <c r="J1820" s="118"/>
      <c r="K1820" s="118"/>
      <c r="L1820" s="118"/>
      <c r="M1820" s="118"/>
      <c r="N1820" s="118"/>
      <c r="O1820" s="118"/>
      <c r="P1820" s="168"/>
    </row>
    <row r="1821" spans="2:45" s="100" customFormat="1" ht="14.25" customHeight="1">
      <c r="B1821" s="118"/>
      <c r="C1821" s="118"/>
      <c r="D1821" s="118"/>
      <c r="E1821" s="118"/>
      <c r="F1821" s="118"/>
      <c r="G1821" s="118"/>
      <c r="H1821" s="118"/>
      <c r="I1821" s="118"/>
      <c r="J1821" s="118"/>
      <c r="K1821" s="118"/>
      <c r="L1821" s="118"/>
      <c r="M1821" s="118"/>
      <c r="N1821" s="118"/>
      <c r="O1821" s="118"/>
      <c r="P1821" s="168"/>
    </row>
    <row r="1822" spans="2:45" s="99" customFormat="1" ht="14.25" customHeight="1">
      <c r="B1822" s="99" t="s">
        <v>273</v>
      </c>
      <c r="H1822" s="99" t="s">
        <v>805</v>
      </c>
      <c r="I1822" s="380">
        <f>令和2年9月末住基人口!R17</f>
        <v>1056</v>
      </c>
      <c r="K1822" s="99" t="s">
        <v>274</v>
      </c>
      <c r="Q1822" s="99" t="s">
        <v>805</v>
      </c>
      <c r="R1822" s="380">
        <f>令和2年9月末住基人口!R18</f>
        <v>983</v>
      </c>
      <c r="W1822" s="100"/>
      <c r="X1822" s="100"/>
      <c r="Y1822" s="100"/>
      <c r="Z1822" s="100"/>
      <c r="AA1822" s="100"/>
      <c r="AB1822" s="100"/>
      <c r="AC1822" s="100"/>
      <c r="AD1822" s="100"/>
      <c r="AE1822" s="100"/>
      <c r="AF1822" s="100"/>
      <c r="AG1822" s="100"/>
    </row>
    <row r="1823" spans="2:45" s="100" customFormat="1" ht="14.25" customHeight="1">
      <c r="B1823" s="583" t="s">
        <v>335</v>
      </c>
      <c r="C1823" s="101"/>
      <c r="D1823" s="101"/>
      <c r="E1823" s="101"/>
      <c r="F1823" s="101"/>
      <c r="G1823" s="135"/>
      <c r="H1823" s="131"/>
      <c r="I1823" s="131"/>
      <c r="J1823" s="102"/>
      <c r="K1823" s="583" t="s">
        <v>335</v>
      </c>
      <c r="L1823" s="101"/>
      <c r="M1823" s="101"/>
      <c r="N1823" s="101"/>
      <c r="O1823" s="101"/>
      <c r="P1823" s="135"/>
      <c r="Q1823" s="131"/>
      <c r="R1823" s="131"/>
      <c r="S1823" s="103"/>
    </row>
    <row r="1824" spans="2:45" s="100" customFormat="1" ht="14.25" customHeight="1">
      <c r="B1824" s="584"/>
      <c r="C1824" s="130" t="str">
        <f>$C$4</f>
        <v>平成12年</v>
      </c>
      <c r="D1824" s="130" t="str">
        <f>$D$4</f>
        <v>平成17年</v>
      </c>
      <c r="E1824" s="130" t="str">
        <f>$E$4</f>
        <v>平成22年</v>
      </c>
      <c r="F1824" s="130" t="s">
        <v>410</v>
      </c>
      <c r="G1824" s="130" t="s">
        <v>739</v>
      </c>
      <c r="H1824" s="133" t="str">
        <f>$H$4</f>
        <v>対平成</v>
      </c>
      <c r="I1824" s="134" t="str">
        <f>$I$4</f>
        <v>27年</v>
      </c>
      <c r="J1824" s="102"/>
      <c r="K1824" s="584"/>
      <c r="L1824" s="130" t="str">
        <f>$C$4</f>
        <v>平成12年</v>
      </c>
      <c r="M1824" s="130" t="str">
        <f>$D$4</f>
        <v>平成17年</v>
      </c>
      <c r="N1824" s="130" t="str">
        <f>$E$4</f>
        <v>平成22年</v>
      </c>
      <c r="O1824" s="130" t="s">
        <v>410</v>
      </c>
      <c r="P1824" s="130" t="s">
        <v>739</v>
      </c>
      <c r="Q1824" s="133" t="str">
        <f>$H$4</f>
        <v>対平成</v>
      </c>
      <c r="R1824" s="134" t="str">
        <f>$I$4</f>
        <v>27年</v>
      </c>
      <c r="S1824" s="103"/>
    </row>
    <row r="1825" spans="2:45" s="100" customFormat="1" ht="14.25" customHeight="1">
      <c r="B1825" s="585"/>
      <c r="C1825" s="104"/>
      <c r="D1825" s="104"/>
      <c r="E1825" s="104"/>
      <c r="F1825" s="104"/>
      <c r="G1825" s="104"/>
      <c r="H1825" s="132" t="s">
        <v>88</v>
      </c>
      <c r="I1825" s="133" t="s">
        <v>398</v>
      </c>
      <c r="J1825" s="102"/>
      <c r="K1825" s="585"/>
      <c r="L1825" s="104"/>
      <c r="M1825" s="104"/>
      <c r="N1825" s="104"/>
      <c r="O1825" s="104"/>
      <c r="P1825" s="104"/>
      <c r="Q1825" s="132" t="s">
        <v>88</v>
      </c>
      <c r="R1825" s="133" t="s">
        <v>398</v>
      </c>
      <c r="S1825" s="103"/>
    </row>
    <row r="1826" spans="2:45" s="199" customFormat="1" ht="14.25" customHeight="1">
      <c r="B1826" s="200" t="s">
        <v>90</v>
      </c>
      <c r="C1826" s="198">
        <v>1106</v>
      </c>
      <c r="D1826" s="194">
        <v>1018</v>
      </c>
      <c r="E1826" s="194">
        <v>1023</v>
      </c>
      <c r="F1826" s="194">
        <v>990</v>
      </c>
      <c r="G1826" s="194">
        <f>IF(COUNTIF(G1831:G1849,"x"),"x",IF(SUM(G1831:G1849)=0,"-",SUM(G1831:G1849)))</f>
        <v>1054</v>
      </c>
      <c r="H1826" s="193">
        <f t="shared" ref="H1826:H1829" si="1175">IF(G1826="x","x",IF(AND(G1826="-",F1826="-"),"-",IF(AND(G1826="-",F1826&gt;0),F1826*-1,IF(AND(G1826&gt;0,F1826="-"),G1826,G1826-F1826))))</f>
        <v>64</v>
      </c>
      <c r="I1826" s="195">
        <f t="shared" ref="I1826:I1829" si="1176">IF(H1826="x","x",IF(H1826="-","-",IF(AND(F1826="-",G1826&gt;0),"皆増",IF(AND(F1826&gt;0,G1826="-"),"皆減",H1826/F1826*100))))</f>
        <v>6.4646464646464645</v>
      </c>
      <c r="J1826" s="196"/>
      <c r="K1826" s="197" t="s">
        <v>90</v>
      </c>
      <c r="L1826" s="198">
        <v>998</v>
      </c>
      <c r="M1826" s="194">
        <v>1117</v>
      </c>
      <c r="N1826" s="194">
        <v>1003</v>
      </c>
      <c r="O1826" s="194">
        <v>961</v>
      </c>
      <c r="P1826" s="194">
        <f>IF(COUNTIF(P1831:P1849,"x"),"x",IF(SUM(P1831:P1849)=0,"-",SUM(P1831:P1849)))</f>
        <v>986</v>
      </c>
      <c r="Q1826" s="193">
        <f t="shared" ref="Q1826:Q1829" si="1177">IF(P1826="x","x",IF(AND(P1826="-",O1826="-"),"-",IF(AND(P1826="-",O1826&gt;0),O1826*-1,IF(AND(P1826&gt;0,O1826="-"),P1826,P1826-O1826))))</f>
        <v>25</v>
      </c>
      <c r="R1826" s="195">
        <f t="shared" ref="R1826:R1829" si="1178">IF(Q1826="x","x",IF(Q1826="-","-",IF(AND(O1826="-",P1826&gt;0),"皆増",IF(AND(O1826&gt;0,P1826="-"),"皆減",Q1826/O1826*100))))</f>
        <v>2.6014568158168574</v>
      </c>
      <c r="S1826" s="195"/>
      <c r="W1826" s="199" t="s">
        <v>373</v>
      </c>
      <c r="X1826" s="199">
        <v>1342</v>
      </c>
      <c r="Y1826" s="199">
        <v>1261</v>
      </c>
      <c r="Z1826" s="199">
        <v>1106</v>
      </c>
      <c r="AA1826" s="199">
        <v>1018</v>
      </c>
      <c r="AC1826" s="199" t="s">
        <v>373</v>
      </c>
      <c r="AD1826" s="199">
        <v>1218</v>
      </c>
      <c r="AE1826" s="199">
        <v>1057</v>
      </c>
      <c r="AF1826" s="199">
        <v>998</v>
      </c>
      <c r="AG1826" s="199">
        <v>1117</v>
      </c>
      <c r="AJ1826" s="199" t="str">
        <f>IF(C1826=X1826,"○","●")</f>
        <v>●</v>
      </c>
      <c r="AK1826" s="199" t="str">
        <f t="shared" ref="AK1826:AK1848" si="1179">IF(D1826=Y1826,"○","●")</f>
        <v>●</v>
      </c>
      <c r="AL1826" s="199" t="str">
        <f t="shared" ref="AL1826:AL1827" si="1180">IF(E1826=Z1826,"○","●")</f>
        <v>●</v>
      </c>
      <c r="AM1826" s="199" t="str">
        <f t="shared" ref="AM1826:AM1848" si="1181">IF(F1826=AA1826,"○","●")</f>
        <v>●</v>
      </c>
      <c r="AP1826" s="199" t="str">
        <f>IF(L1826=AD1826,"○","●")</f>
        <v>●</v>
      </c>
      <c r="AQ1826" s="199" t="str">
        <f t="shared" ref="AQ1826:AQ1848" si="1182">IF(M1826=AE1826,"○","●")</f>
        <v>●</v>
      </c>
      <c r="AR1826" s="199" t="str">
        <f t="shared" ref="AR1826:AR1848" si="1183">IF(N1826=AF1826,"○","●")</f>
        <v>●</v>
      </c>
      <c r="AS1826" s="199" t="str">
        <f t="shared" ref="AS1826" si="1184">IF(O1826=AG1826,"○","●")</f>
        <v>●</v>
      </c>
    </row>
    <row r="1827" spans="2:45" s="100" customFormat="1" ht="14.25" customHeight="1">
      <c r="B1827" s="105" t="s">
        <v>91</v>
      </c>
      <c r="C1827" s="106">
        <v>100</v>
      </c>
      <c r="D1827" s="107">
        <v>75</v>
      </c>
      <c r="E1827" s="107">
        <v>80</v>
      </c>
      <c r="F1827" s="107">
        <v>94</v>
      </c>
      <c r="G1827" s="107">
        <f>IF(COUNTIF(G1831:G1833,"x"),"x",IF(SUM(G1831:G1833)=0,"-",SUM(G1831:G1833)))</f>
        <v>109</v>
      </c>
      <c r="H1827" s="107">
        <f t="shared" si="1175"/>
        <v>15</v>
      </c>
      <c r="I1827" s="108">
        <f t="shared" si="1176"/>
        <v>15.957446808510639</v>
      </c>
      <c r="J1827" s="102"/>
      <c r="K1827" s="109" t="s">
        <v>91</v>
      </c>
      <c r="L1827" s="106">
        <v>135</v>
      </c>
      <c r="M1827" s="107">
        <v>140</v>
      </c>
      <c r="N1827" s="107">
        <v>111</v>
      </c>
      <c r="O1827" s="107">
        <v>78</v>
      </c>
      <c r="P1827" s="107">
        <f>IF(COUNTIF(P1831:P1833,"x"),"x",IF(SUM(P1831:P1833)=0,"-",SUM(P1831:P1833)))</f>
        <v>78</v>
      </c>
      <c r="Q1827" s="107">
        <f t="shared" si="1177"/>
        <v>0</v>
      </c>
      <c r="R1827" s="108">
        <f t="shared" si="1178"/>
        <v>0</v>
      </c>
      <c r="S1827" s="108"/>
      <c r="W1827" s="100" t="s">
        <v>374</v>
      </c>
      <c r="X1827" s="100">
        <v>221</v>
      </c>
      <c r="Y1827" s="100">
        <v>159</v>
      </c>
      <c r="Z1827" s="100">
        <v>100</v>
      </c>
      <c r="AA1827" s="100">
        <v>75</v>
      </c>
      <c r="AC1827" s="100" t="s">
        <v>374</v>
      </c>
      <c r="AD1827" s="100">
        <v>217</v>
      </c>
      <c r="AE1827" s="100">
        <v>141</v>
      </c>
      <c r="AF1827" s="100">
        <v>135</v>
      </c>
      <c r="AG1827" s="100">
        <v>140</v>
      </c>
      <c r="AJ1827" s="100" t="str">
        <f t="shared" ref="AJ1827:AJ1848" si="1185">IF(C1827=X1827,"○","●")</f>
        <v>●</v>
      </c>
      <c r="AK1827" s="100" t="str">
        <f t="shared" si="1179"/>
        <v>●</v>
      </c>
      <c r="AL1827" s="100" t="str">
        <f t="shared" si="1180"/>
        <v>●</v>
      </c>
      <c r="AM1827" s="100" t="str">
        <f t="shared" si="1181"/>
        <v>●</v>
      </c>
      <c r="AP1827" s="100" t="str">
        <f t="shared" ref="AP1827:AP1848" si="1186">IF(L1827=AD1827,"○","●")</f>
        <v>●</v>
      </c>
      <c r="AQ1827" s="100" t="str">
        <f t="shared" si="1182"/>
        <v>●</v>
      </c>
      <c r="AR1827" s="100" t="str">
        <f t="shared" si="1183"/>
        <v>●</v>
      </c>
      <c r="AS1827" s="100" t="str">
        <f>IF(O1827=AG1827,"○","●")</f>
        <v>●</v>
      </c>
    </row>
    <row r="1828" spans="2:45" s="100" customFormat="1" ht="14.25" customHeight="1">
      <c r="B1828" s="105" t="s">
        <v>92</v>
      </c>
      <c r="C1828" s="106">
        <v>702</v>
      </c>
      <c r="D1828" s="107">
        <v>639</v>
      </c>
      <c r="E1828" s="107">
        <v>622</v>
      </c>
      <c r="F1828" s="107">
        <v>572</v>
      </c>
      <c r="G1828" s="296">
        <f>IF(COUNTIF(G1834:G1843,"x"),"x",IF(SUM(G1834:G1843)=0,"-",SUM(G1834:G1843)))</f>
        <v>587</v>
      </c>
      <c r="H1828" s="107">
        <f t="shared" si="1175"/>
        <v>15</v>
      </c>
      <c r="I1828" s="108">
        <f t="shared" si="1176"/>
        <v>2.6223776223776225</v>
      </c>
      <c r="J1828" s="102"/>
      <c r="K1828" s="109" t="s">
        <v>92</v>
      </c>
      <c r="L1828" s="106">
        <v>678</v>
      </c>
      <c r="M1828" s="107">
        <v>702</v>
      </c>
      <c r="N1828" s="107">
        <v>592</v>
      </c>
      <c r="O1828" s="107">
        <v>568</v>
      </c>
      <c r="P1828" s="296">
        <f>IF(COUNTIF(P1834:P1843,"x"),"x",IF(SUM(P1834:P1843)=0,"-",SUM(P1834:P1843)))</f>
        <v>562</v>
      </c>
      <c r="Q1828" s="107">
        <f t="shared" si="1177"/>
        <v>-6</v>
      </c>
      <c r="R1828" s="108">
        <f t="shared" si="1178"/>
        <v>-1.056338028169014</v>
      </c>
      <c r="S1828" s="108"/>
      <c r="W1828" s="100" t="s">
        <v>375</v>
      </c>
      <c r="X1828" s="100">
        <v>847</v>
      </c>
      <c r="Y1828" s="100">
        <v>807</v>
      </c>
      <c r="Z1828" s="100">
        <v>702</v>
      </c>
      <c r="AA1828" s="100">
        <v>639</v>
      </c>
      <c r="AC1828" s="100" t="s">
        <v>375</v>
      </c>
      <c r="AD1828" s="100">
        <v>840</v>
      </c>
      <c r="AE1828" s="100">
        <v>731</v>
      </c>
      <c r="AF1828" s="100">
        <v>678</v>
      </c>
      <c r="AG1828" s="100">
        <v>702</v>
      </c>
      <c r="AJ1828" s="100" t="str">
        <f t="shared" si="1185"/>
        <v>●</v>
      </c>
      <c r="AK1828" s="100" t="str">
        <f t="shared" si="1179"/>
        <v>●</v>
      </c>
      <c r="AL1828" s="100" t="str">
        <f>IF(E1828=Z1828,"○","●")</f>
        <v>●</v>
      </c>
      <c r="AM1828" s="100" t="str">
        <f t="shared" si="1181"/>
        <v>●</v>
      </c>
      <c r="AP1828" s="100" t="str">
        <f t="shared" si="1186"/>
        <v>●</v>
      </c>
      <c r="AQ1828" s="100" t="str">
        <f t="shared" si="1182"/>
        <v>●</v>
      </c>
      <c r="AR1828" s="100" t="str">
        <f t="shared" si="1183"/>
        <v>●</v>
      </c>
      <c r="AS1828" s="100" t="str">
        <f t="shared" ref="AS1828:AS1848" si="1187">IF(O1828=AG1828,"○","●")</f>
        <v>●</v>
      </c>
    </row>
    <row r="1829" spans="2:45" s="100" customFormat="1" ht="14.25" customHeight="1">
      <c r="B1829" s="105" t="s">
        <v>93</v>
      </c>
      <c r="C1829" s="106">
        <v>303</v>
      </c>
      <c r="D1829" s="107">
        <v>304</v>
      </c>
      <c r="E1829" s="107">
        <v>321</v>
      </c>
      <c r="F1829" s="107">
        <v>322</v>
      </c>
      <c r="G1829" s="107">
        <f>IF(COUNTIF(G1844:G1848,"x"),"x",IF(SUM(G1844,G1848)=0,"-",SUM(G1844:G1848)))</f>
        <v>334</v>
      </c>
      <c r="H1829" s="107">
        <f t="shared" si="1175"/>
        <v>12</v>
      </c>
      <c r="I1829" s="108">
        <f t="shared" si="1176"/>
        <v>3.7267080745341614</v>
      </c>
      <c r="J1829" s="102"/>
      <c r="K1829" s="109" t="s">
        <v>93</v>
      </c>
      <c r="L1829" s="106">
        <v>185</v>
      </c>
      <c r="M1829" s="107">
        <v>275</v>
      </c>
      <c r="N1829" s="107">
        <v>300</v>
      </c>
      <c r="O1829" s="107">
        <v>314</v>
      </c>
      <c r="P1829" s="107">
        <f>IF(COUNTIF(P1844:P1848,"x"),"x",IF(SUM(P1844,P1848)=0,"-",SUM(P1844:P1848)))</f>
        <v>321</v>
      </c>
      <c r="Q1829" s="107">
        <f t="shared" si="1177"/>
        <v>7</v>
      </c>
      <c r="R1829" s="108">
        <f t="shared" si="1178"/>
        <v>2.2292993630573248</v>
      </c>
      <c r="S1829" s="108"/>
      <c r="W1829" s="100" t="s">
        <v>376</v>
      </c>
      <c r="X1829" s="100">
        <v>274</v>
      </c>
      <c r="Y1829" s="100">
        <v>295</v>
      </c>
      <c r="Z1829" s="100">
        <v>303</v>
      </c>
      <c r="AA1829" s="100">
        <v>304</v>
      </c>
      <c r="AC1829" s="100" t="s">
        <v>376</v>
      </c>
      <c r="AD1829" s="100">
        <v>161</v>
      </c>
      <c r="AE1829" s="100">
        <v>185</v>
      </c>
      <c r="AF1829" s="100">
        <v>185</v>
      </c>
      <c r="AG1829" s="100">
        <v>275</v>
      </c>
      <c r="AJ1829" s="100" t="str">
        <f t="shared" si="1185"/>
        <v>●</v>
      </c>
      <c r="AK1829" s="100" t="str">
        <f t="shared" si="1179"/>
        <v>●</v>
      </c>
      <c r="AL1829" s="100" t="str">
        <f t="shared" ref="AL1829:AL1838" si="1188">IF(E1829=Z1829,"○","●")</f>
        <v>●</v>
      </c>
      <c r="AM1829" s="100" t="str">
        <f t="shared" si="1181"/>
        <v>●</v>
      </c>
      <c r="AP1829" s="100" t="str">
        <f t="shared" si="1186"/>
        <v>●</v>
      </c>
      <c r="AQ1829" s="100" t="str">
        <f t="shared" si="1182"/>
        <v>●</v>
      </c>
      <c r="AR1829" s="100" t="str">
        <f t="shared" si="1183"/>
        <v>●</v>
      </c>
      <c r="AS1829" s="100" t="str">
        <f t="shared" si="1187"/>
        <v>●</v>
      </c>
    </row>
    <row r="1830" spans="2:45" s="100" customFormat="1" ht="14.25" customHeight="1">
      <c r="B1830" s="102"/>
      <c r="C1830" s="106"/>
      <c r="D1830" s="112"/>
      <c r="E1830" s="112"/>
      <c r="F1830" s="112"/>
      <c r="G1830" s="112"/>
      <c r="H1830" s="112"/>
      <c r="I1830" s="113"/>
      <c r="J1830" s="102"/>
      <c r="K1830" s="114"/>
      <c r="L1830" s="106"/>
      <c r="M1830" s="112"/>
      <c r="N1830" s="112"/>
      <c r="O1830" s="112"/>
      <c r="P1830" s="112"/>
      <c r="Q1830" s="112"/>
      <c r="R1830" s="113"/>
      <c r="S1830" s="113"/>
      <c r="AJ1830" s="100" t="str">
        <f t="shared" si="1185"/>
        <v>○</v>
      </c>
      <c r="AK1830" s="100" t="str">
        <f t="shared" si="1179"/>
        <v>○</v>
      </c>
      <c r="AL1830" s="100" t="str">
        <f t="shared" si="1188"/>
        <v>○</v>
      </c>
      <c r="AM1830" s="100" t="str">
        <f t="shared" si="1181"/>
        <v>○</v>
      </c>
      <c r="AP1830" s="100" t="str">
        <f t="shared" si="1186"/>
        <v>○</v>
      </c>
      <c r="AQ1830" s="100" t="str">
        <f t="shared" si="1182"/>
        <v>○</v>
      </c>
      <c r="AR1830" s="100" t="str">
        <f t="shared" si="1183"/>
        <v>○</v>
      </c>
      <c r="AS1830" s="100" t="str">
        <f t="shared" si="1187"/>
        <v>○</v>
      </c>
    </row>
    <row r="1831" spans="2:45" s="100" customFormat="1" ht="14.25" customHeight="1">
      <c r="B1831" s="102" t="s">
        <v>94</v>
      </c>
      <c r="C1831" s="106">
        <v>24</v>
      </c>
      <c r="D1831" s="107">
        <v>19</v>
      </c>
      <c r="E1831" s="107">
        <v>26</v>
      </c>
      <c r="F1831" s="107">
        <v>44</v>
      </c>
      <c r="G1831" s="107">
        <f t="shared" ref="G1831:G1849" si="1189">IF(COUNTIF(G1861:G1891,"x"),"x",IF(SUM(G1861,G1891)=0,"-",SUM(G1861,G1891)))</f>
        <v>53</v>
      </c>
      <c r="H1831" s="107">
        <f>IF(G1831="x","x",IF(AND(G1831="-",F1831="-"),"-",IF(AND(G1831="-",F1831&gt;0),F1831*-1,IF(AND(G1831&gt;0,F1831="-"),G1831,G1831-F1831))))</f>
        <v>9</v>
      </c>
      <c r="I1831" s="108">
        <f>IF(H1831="x","x",IF(H1831="-","-",IF(AND(F1831="-",G1831&gt;0),"皆増",IF(AND(F1831&gt;0,G1831="-"),"皆減",H1831/F1831*100))))</f>
        <v>20.454545454545457</v>
      </c>
      <c r="J1831" s="102"/>
      <c r="K1831" s="114" t="s">
        <v>94</v>
      </c>
      <c r="L1831" s="106">
        <v>57</v>
      </c>
      <c r="M1831" s="107">
        <v>59</v>
      </c>
      <c r="N1831" s="107">
        <v>31</v>
      </c>
      <c r="O1831" s="107">
        <v>19</v>
      </c>
      <c r="P1831" s="107">
        <f t="shared" ref="P1831:P1849" si="1190">IF(COUNTIF(P1861:P1891,"x"),"x",IF(SUM(P1861,P1891)=0,"-",SUM(P1861,P1891)))</f>
        <v>29</v>
      </c>
      <c r="Q1831" s="107">
        <f>IF(P1831="x","x",IF(AND(P1831="-",O1831="-"),"-",IF(AND(P1831="-",O1831&gt;0),O1831*-1,IF(AND(P1831&gt;0,O1831="-"),P1831,P1831-O1831))))</f>
        <v>10</v>
      </c>
      <c r="R1831" s="108">
        <f>IF(Q1831="x","x",IF(Q1831="-","-",IF(AND(O1831="-",P1831&gt;0),"皆増",IF(AND(O1831&gt;0,P1831="-"),"皆減",Q1831/O1831*100))))</f>
        <v>52.631578947368418</v>
      </c>
      <c r="S1831" s="108"/>
      <c r="W1831" s="100" t="s">
        <v>377</v>
      </c>
      <c r="X1831" s="100">
        <v>51</v>
      </c>
      <c r="Y1831" s="100">
        <v>44</v>
      </c>
      <c r="Z1831" s="100">
        <v>24</v>
      </c>
      <c r="AA1831" s="100">
        <v>19</v>
      </c>
      <c r="AC1831" s="100" t="s">
        <v>377</v>
      </c>
      <c r="AD1831" s="100">
        <v>40</v>
      </c>
      <c r="AE1831" s="100">
        <v>48</v>
      </c>
      <c r="AF1831" s="100">
        <v>57</v>
      </c>
      <c r="AG1831" s="100">
        <v>59</v>
      </c>
      <c r="AJ1831" s="100" t="str">
        <f t="shared" si="1185"/>
        <v>●</v>
      </c>
      <c r="AK1831" s="100" t="str">
        <f t="shared" si="1179"/>
        <v>●</v>
      </c>
      <c r="AL1831" s="100" t="str">
        <f t="shared" si="1188"/>
        <v>●</v>
      </c>
      <c r="AM1831" s="100" t="str">
        <f t="shared" si="1181"/>
        <v>●</v>
      </c>
      <c r="AP1831" s="100" t="str">
        <f t="shared" si="1186"/>
        <v>●</v>
      </c>
      <c r="AQ1831" s="100" t="str">
        <f t="shared" si="1182"/>
        <v>●</v>
      </c>
      <c r="AR1831" s="100" t="str">
        <f t="shared" si="1183"/>
        <v>●</v>
      </c>
      <c r="AS1831" s="100" t="str">
        <f t="shared" si="1187"/>
        <v>●</v>
      </c>
    </row>
    <row r="1832" spans="2:45" s="100" customFormat="1" ht="14.25" customHeight="1">
      <c r="B1832" s="102" t="s">
        <v>123</v>
      </c>
      <c r="C1832" s="106">
        <v>31</v>
      </c>
      <c r="D1832" s="107">
        <v>23</v>
      </c>
      <c r="E1832" s="107">
        <v>26</v>
      </c>
      <c r="F1832" s="107">
        <v>22</v>
      </c>
      <c r="G1832" s="107">
        <f t="shared" si="1189"/>
        <v>33</v>
      </c>
      <c r="H1832" s="107">
        <f t="shared" ref="H1832:H1848" si="1191">IF(G1832="x","x",IF(AND(G1832="-",F1832="-"),"-",IF(AND(G1832="-",F1832&gt;0),F1832*-1,IF(AND(G1832&gt;0,F1832="-"),G1832,G1832-F1832))))</f>
        <v>11</v>
      </c>
      <c r="I1832" s="108">
        <f t="shared" ref="I1832:I1848" si="1192">IF(H1832="x","x",IF(H1832="-","-",IF(AND(F1832="-",G1832&gt;0),"皆増",IF(AND(F1832&gt;0,G1832="-"),"皆減",H1832/F1832*100))))</f>
        <v>50</v>
      </c>
      <c r="J1832" s="102"/>
      <c r="K1832" s="114" t="s">
        <v>123</v>
      </c>
      <c r="L1832" s="106">
        <v>42</v>
      </c>
      <c r="M1832" s="107">
        <v>43</v>
      </c>
      <c r="N1832" s="107">
        <v>41</v>
      </c>
      <c r="O1832" s="107">
        <v>25</v>
      </c>
      <c r="P1832" s="107">
        <f t="shared" si="1190"/>
        <v>19</v>
      </c>
      <c r="Q1832" s="107">
        <f t="shared" ref="Q1832:Q1848" si="1193">IF(P1832="x","x",IF(AND(P1832="-",O1832="-"),"-",IF(AND(P1832="-",O1832&gt;0),O1832*-1,IF(AND(P1832&gt;0,O1832="-"),P1832,P1832-O1832))))</f>
        <v>-6</v>
      </c>
      <c r="R1832" s="108">
        <f t="shared" ref="R1832:R1848" si="1194">IF(Q1832="x","x",IF(Q1832="-","-",IF(AND(O1832="-",P1832&gt;0),"皆増",IF(AND(O1832&gt;0,P1832="-"),"皆減",Q1832/O1832*100))))</f>
        <v>-24</v>
      </c>
      <c r="S1832" s="108"/>
      <c r="W1832" s="100" t="s">
        <v>356</v>
      </c>
      <c r="X1832" s="100">
        <v>75</v>
      </c>
      <c r="Y1832" s="100">
        <v>51</v>
      </c>
      <c r="Z1832" s="100">
        <v>31</v>
      </c>
      <c r="AA1832" s="100">
        <v>23</v>
      </c>
      <c r="AC1832" s="100" t="s">
        <v>356</v>
      </c>
      <c r="AD1832" s="100">
        <v>69</v>
      </c>
      <c r="AE1832" s="100">
        <v>38</v>
      </c>
      <c r="AF1832" s="100">
        <v>42</v>
      </c>
      <c r="AG1832" s="100">
        <v>43</v>
      </c>
      <c r="AJ1832" s="100" t="str">
        <f t="shared" si="1185"/>
        <v>●</v>
      </c>
      <c r="AK1832" s="100" t="str">
        <f t="shared" si="1179"/>
        <v>●</v>
      </c>
      <c r="AL1832" s="100" t="str">
        <f t="shared" si="1188"/>
        <v>●</v>
      </c>
      <c r="AM1832" s="100" t="str">
        <f t="shared" si="1181"/>
        <v>●</v>
      </c>
      <c r="AP1832" s="100" t="str">
        <f t="shared" si="1186"/>
        <v>●</v>
      </c>
      <c r="AQ1832" s="100" t="str">
        <f t="shared" si="1182"/>
        <v>●</v>
      </c>
      <c r="AR1832" s="100" t="str">
        <f t="shared" si="1183"/>
        <v>●</v>
      </c>
      <c r="AS1832" s="100" t="str">
        <f t="shared" si="1187"/>
        <v>●</v>
      </c>
    </row>
    <row r="1833" spans="2:45" s="100" customFormat="1" ht="14.25" customHeight="1">
      <c r="B1833" s="102" t="s">
        <v>124</v>
      </c>
      <c r="C1833" s="106">
        <v>45</v>
      </c>
      <c r="D1833" s="107">
        <v>33</v>
      </c>
      <c r="E1833" s="107">
        <v>28</v>
      </c>
      <c r="F1833" s="107">
        <v>28</v>
      </c>
      <c r="G1833" s="107">
        <f t="shared" si="1189"/>
        <v>23</v>
      </c>
      <c r="H1833" s="107">
        <f t="shared" si="1191"/>
        <v>-5</v>
      </c>
      <c r="I1833" s="108">
        <f t="shared" si="1192"/>
        <v>-17.857142857142858</v>
      </c>
      <c r="J1833" s="102"/>
      <c r="K1833" s="114" t="s">
        <v>124</v>
      </c>
      <c r="L1833" s="106">
        <v>36</v>
      </c>
      <c r="M1833" s="107">
        <v>38</v>
      </c>
      <c r="N1833" s="107">
        <v>39</v>
      </c>
      <c r="O1833" s="107">
        <v>34</v>
      </c>
      <c r="P1833" s="107">
        <f t="shared" si="1190"/>
        <v>30</v>
      </c>
      <c r="Q1833" s="107">
        <f t="shared" si="1193"/>
        <v>-4</v>
      </c>
      <c r="R1833" s="108">
        <f t="shared" si="1194"/>
        <v>-11.76470588235294</v>
      </c>
      <c r="S1833" s="108"/>
      <c r="W1833" s="100" t="s">
        <v>357</v>
      </c>
      <c r="X1833" s="100">
        <v>95</v>
      </c>
      <c r="Y1833" s="100">
        <v>64</v>
      </c>
      <c r="Z1833" s="100">
        <v>45</v>
      </c>
      <c r="AA1833" s="100">
        <v>33</v>
      </c>
      <c r="AC1833" s="100" t="s">
        <v>357</v>
      </c>
      <c r="AD1833" s="100">
        <v>108</v>
      </c>
      <c r="AE1833" s="100">
        <v>55</v>
      </c>
      <c r="AF1833" s="100">
        <v>36</v>
      </c>
      <c r="AG1833" s="100">
        <v>38</v>
      </c>
      <c r="AJ1833" s="100" t="str">
        <f t="shared" si="1185"/>
        <v>●</v>
      </c>
      <c r="AK1833" s="100" t="str">
        <f t="shared" si="1179"/>
        <v>●</v>
      </c>
      <c r="AL1833" s="100" t="str">
        <f t="shared" si="1188"/>
        <v>●</v>
      </c>
      <c r="AM1833" s="100" t="str">
        <f t="shared" si="1181"/>
        <v>●</v>
      </c>
      <c r="AP1833" s="100" t="str">
        <f t="shared" si="1186"/>
        <v>●</v>
      </c>
      <c r="AQ1833" s="100" t="str">
        <f t="shared" si="1182"/>
        <v>●</v>
      </c>
      <c r="AR1833" s="100" t="str">
        <f t="shared" si="1183"/>
        <v>●</v>
      </c>
      <c r="AS1833" s="100" t="str">
        <f t="shared" si="1187"/>
        <v>●</v>
      </c>
    </row>
    <row r="1834" spans="2:45" s="100" customFormat="1" ht="14.25" customHeight="1">
      <c r="B1834" s="102" t="s">
        <v>125</v>
      </c>
      <c r="C1834" s="106">
        <v>52</v>
      </c>
      <c r="D1834" s="107">
        <v>46</v>
      </c>
      <c r="E1834" s="107">
        <v>33</v>
      </c>
      <c r="F1834" s="107">
        <v>25</v>
      </c>
      <c r="G1834" s="107">
        <f t="shared" si="1189"/>
        <v>36</v>
      </c>
      <c r="H1834" s="107">
        <f t="shared" si="1191"/>
        <v>11</v>
      </c>
      <c r="I1834" s="108">
        <f t="shared" si="1192"/>
        <v>44</v>
      </c>
      <c r="J1834" s="102"/>
      <c r="K1834" s="114" t="s">
        <v>125</v>
      </c>
      <c r="L1834" s="106">
        <v>51</v>
      </c>
      <c r="M1834" s="107">
        <v>38</v>
      </c>
      <c r="N1834" s="107">
        <v>38</v>
      </c>
      <c r="O1834" s="107">
        <v>42</v>
      </c>
      <c r="P1834" s="107">
        <f t="shared" si="1190"/>
        <v>43</v>
      </c>
      <c r="Q1834" s="107">
        <f t="shared" si="1193"/>
        <v>1</v>
      </c>
      <c r="R1834" s="108">
        <f t="shared" si="1194"/>
        <v>2.3809523809523809</v>
      </c>
      <c r="S1834" s="108"/>
      <c r="W1834" s="100" t="s">
        <v>358</v>
      </c>
      <c r="X1834" s="100">
        <v>84</v>
      </c>
      <c r="Y1834" s="100">
        <v>84</v>
      </c>
      <c r="Z1834" s="100">
        <v>52</v>
      </c>
      <c r="AA1834" s="100">
        <v>46</v>
      </c>
      <c r="AC1834" s="100" t="s">
        <v>358</v>
      </c>
      <c r="AD1834" s="100">
        <v>126</v>
      </c>
      <c r="AE1834" s="100">
        <v>74</v>
      </c>
      <c r="AF1834" s="100">
        <v>51</v>
      </c>
      <c r="AG1834" s="100">
        <v>38</v>
      </c>
      <c r="AJ1834" s="100" t="str">
        <f t="shared" si="1185"/>
        <v>●</v>
      </c>
      <c r="AK1834" s="100" t="str">
        <f t="shared" si="1179"/>
        <v>●</v>
      </c>
      <c r="AL1834" s="100" t="str">
        <f t="shared" si="1188"/>
        <v>●</v>
      </c>
      <c r="AM1834" s="100" t="str">
        <f t="shared" si="1181"/>
        <v>●</v>
      </c>
      <c r="AP1834" s="100" t="str">
        <f t="shared" si="1186"/>
        <v>●</v>
      </c>
      <c r="AQ1834" s="100" t="str">
        <f t="shared" si="1182"/>
        <v>●</v>
      </c>
      <c r="AR1834" s="100" t="str">
        <f t="shared" si="1183"/>
        <v>●</v>
      </c>
      <c r="AS1834" s="100" t="str">
        <f t="shared" si="1187"/>
        <v>●</v>
      </c>
    </row>
    <row r="1835" spans="2:45" s="100" customFormat="1" ht="14.25" customHeight="1">
      <c r="B1835" s="102" t="s">
        <v>126</v>
      </c>
      <c r="C1835" s="106">
        <v>73</v>
      </c>
      <c r="D1835" s="107">
        <v>53</v>
      </c>
      <c r="E1835" s="107">
        <v>64</v>
      </c>
      <c r="F1835" s="107">
        <v>41</v>
      </c>
      <c r="G1835" s="107">
        <f t="shared" si="1189"/>
        <v>49</v>
      </c>
      <c r="H1835" s="107">
        <f t="shared" si="1191"/>
        <v>8</v>
      </c>
      <c r="I1835" s="108">
        <f t="shared" si="1192"/>
        <v>19.512195121951219</v>
      </c>
      <c r="J1835" s="102"/>
      <c r="K1835" s="114" t="s">
        <v>126</v>
      </c>
      <c r="L1835" s="106">
        <v>64</v>
      </c>
      <c r="M1835" s="107">
        <v>60</v>
      </c>
      <c r="N1835" s="107">
        <v>36</v>
      </c>
      <c r="O1835" s="107">
        <v>60</v>
      </c>
      <c r="P1835" s="107">
        <f t="shared" si="1190"/>
        <v>65</v>
      </c>
      <c r="Q1835" s="107">
        <f t="shared" si="1193"/>
        <v>5</v>
      </c>
      <c r="R1835" s="108">
        <f t="shared" si="1194"/>
        <v>8.3333333333333321</v>
      </c>
      <c r="S1835" s="108"/>
      <c r="W1835" s="100" t="s">
        <v>359</v>
      </c>
      <c r="X1835" s="100">
        <v>83</v>
      </c>
      <c r="Y1835" s="100">
        <v>75</v>
      </c>
      <c r="Z1835" s="100">
        <v>73</v>
      </c>
      <c r="AA1835" s="100">
        <v>53</v>
      </c>
      <c r="AC1835" s="100" t="s">
        <v>359</v>
      </c>
      <c r="AD1835" s="100">
        <v>75</v>
      </c>
      <c r="AE1835" s="100">
        <v>70</v>
      </c>
      <c r="AF1835" s="100">
        <v>64</v>
      </c>
      <c r="AG1835" s="100">
        <v>60</v>
      </c>
      <c r="AJ1835" s="100" t="str">
        <f t="shared" si="1185"/>
        <v>●</v>
      </c>
      <c r="AK1835" s="100" t="str">
        <f t="shared" si="1179"/>
        <v>●</v>
      </c>
      <c r="AL1835" s="100" t="str">
        <f t="shared" si="1188"/>
        <v>●</v>
      </c>
      <c r="AM1835" s="100" t="str">
        <f t="shared" si="1181"/>
        <v>●</v>
      </c>
      <c r="AP1835" s="100" t="str">
        <f t="shared" si="1186"/>
        <v>●</v>
      </c>
      <c r="AQ1835" s="100" t="str">
        <f t="shared" si="1182"/>
        <v>●</v>
      </c>
      <c r="AR1835" s="100" t="str">
        <f t="shared" si="1183"/>
        <v>●</v>
      </c>
      <c r="AS1835" s="100" t="str">
        <f t="shared" si="1187"/>
        <v>○</v>
      </c>
    </row>
    <row r="1836" spans="2:45" s="100" customFormat="1" ht="14.25" customHeight="1">
      <c r="B1836" s="102" t="s">
        <v>127</v>
      </c>
      <c r="C1836" s="106">
        <v>59</v>
      </c>
      <c r="D1836" s="107">
        <v>49</v>
      </c>
      <c r="E1836" s="107">
        <v>67</v>
      </c>
      <c r="F1836" s="107">
        <v>65</v>
      </c>
      <c r="G1836" s="107">
        <f t="shared" si="1189"/>
        <v>61</v>
      </c>
      <c r="H1836" s="107">
        <f t="shared" si="1191"/>
        <v>-4</v>
      </c>
      <c r="I1836" s="108">
        <f t="shared" si="1192"/>
        <v>-6.1538461538461542</v>
      </c>
      <c r="J1836" s="102"/>
      <c r="K1836" s="114" t="s">
        <v>127</v>
      </c>
      <c r="L1836" s="106">
        <v>71</v>
      </c>
      <c r="M1836" s="107">
        <v>71</v>
      </c>
      <c r="N1836" s="107">
        <v>50</v>
      </c>
      <c r="O1836" s="107">
        <v>39</v>
      </c>
      <c r="P1836" s="107">
        <f t="shared" si="1190"/>
        <v>70</v>
      </c>
      <c r="Q1836" s="107">
        <f t="shared" si="1193"/>
        <v>31</v>
      </c>
      <c r="R1836" s="108">
        <f t="shared" si="1194"/>
        <v>79.487179487179489</v>
      </c>
      <c r="S1836" s="108"/>
      <c r="W1836" s="100" t="s">
        <v>360</v>
      </c>
      <c r="X1836" s="100">
        <v>54</v>
      </c>
      <c r="Y1836" s="100">
        <v>80</v>
      </c>
      <c r="Z1836" s="100">
        <v>59</v>
      </c>
      <c r="AA1836" s="100">
        <v>49</v>
      </c>
      <c r="AC1836" s="100" t="s">
        <v>360</v>
      </c>
      <c r="AD1836" s="100">
        <v>59</v>
      </c>
      <c r="AE1836" s="100">
        <v>95</v>
      </c>
      <c r="AF1836" s="100">
        <v>71</v>
      </c>
      <c r="AG1836" s="100">
        <v>71</v>
      </c>
      <c r="AJ1836" s="100" t="str">
        <f t="shared" si="1185"/>
        <v>●</v>
      </c>
      <c r="AK1836" s="100" t="str">
        <f t="shared" si="1179"/>
        <v>●</v>
      </c>
      <c r="AL1836" s="100" t="str">
        <f t="shared" si="1188"/>
        <v>●</v>
      </c>
      <c r="AM1836" s="100" t="str">
        <f t="shared" si="1181"/>
        <v>●</v>
      </c>
      <c r="AP1836" s="100" t="str">
        <f t="shared" si="1186"/>
        <v>●</v>
      </c>
      <c r="AQ1836" s="100" t="str">
        <f t="shared" si="1182"/>
        <v>●</v>
      </c>
      <c r="AR1836" s="100" t="str">
        <f t="shared" si="1183"/>
        <v>●</v>
      </c>
      <c r="AS1836" s="100" t="str">
        <f t="shared" si="1187"/>
        <v>●</v>
      </c>
    </row>
    <row r="1837" spans="2:45" s="100" customFormat="1" ht="14.25" customHeight="1">
      <c r="B1837" s="102" t="s">
        <v>128</v>
      </c>
      <c r="C1837" s="106">
        <v>62</v>
      </c>
      <c r="D1837" s="107">
        <v>56</v>
      </c>
      <c r="E1837" s="107">
        <v>66</v>
      </c>
      <c r="F1837" s="107">
        <v>65</v>
      </c>
      <c r="G1837" s="107">
        <f t="shared" si="1189"/>
        <v>87</v>
      </c>
      <c r="H1837" s="107">
        <f t="shared" si="1191"/>
        <v>22</v>
      </c>
      <c r="I1837" s="108">
        <f t="shared" si="1192"/>
        <v>33.846153846153847</v>
      </c>
      <c r="J1837" s="102"/>
      <c r="K1837" s="114" t="s">
        <v>128</v>
      </c>
      <c r="L1837" s="106">
        <v>106</v>
      </c>
      <c r="M1837" s="107">
        <v>75</v>
      </c>
      <c r="N1837" s="107">
        <v>55</v>
      </c>
      <c r="O1837" s="107">
        <v>47</v>
      </c>
      <c r="P1837" s="107">
        <f t="shared" si="1190"/>
        <v>41</v>
      </c>
      <c r="Q1837" s="107">
        <f t="shared" si="1193"/>
        <v>-6</v>
      </c>
      <c r="R1837" s="108">
        <f t="shared" si="1194"/>
        <v>-12.76595744680851</v>
      </c>
      <c r="S1837" s="108"/>
      <c r="W1837" s="100" t="s">
        <v>361</v>
      </c>
      <c r="X1837" s="100">
        <v>63</v>
      </c>
      <c r="Y1837" s="100">
        <v>58</v>
      </c>
      <c r="Z1837" s="100">
        <v>62</v>
      </c>
      <c r="AA1837" s="100">
        <v>56</v>
      </c>
      <c r="AC1837" s="100" t="s">
        <v>361</v>
      </c>
      <c r="AD1837" s="100">
        <v>51</v>
      </c>
      <c r="AE1837" s="100">
        <v>52</v>
      </c>
      <c r="AF1837" s="100">
        <v>106</v>
      </c>
      <c r="AG1837" s="100">
        <v>75</v>
      </c>
      <c r="AJ1837" s="100" t="str">
        <f t="shared" si="1185"/>
        <v>●</v>
      </c>
      <c r="AK1837" s="100" t="str">
        <f t="shared" si="1179"/>
        <v>●</v>
      </c>
      <c r="AL1837" s="100" t="str">
        <f t="shared" si="1188"/>
        <v>●</v>
      </c>
      <c r="AM1837" s="100" t="str">
        <f t="shared" si="1181"/>
        <v>●</v>
      </c>
      <c r="AP1837" s="100" t="str">
        <f t="shared" si="1186"/>
        <v>●</v>
      </c>
      <c r="AQ1837" s="100" t="str">
        <f t="shared" si="1182"/>
        <v>●</v>
      </c>
      <c r="AR1837" s="100" t="str">
        <f t="shared" si="1183"/>
        <v>●</v>
      </c>
      <c r="AS1837" s="100" t="str">
        <f t="shared" si="1187"/>
        <v>●</v>
      </c>
    </row>
    <row r="1838" spans="2:45" s="100" customFormat="1" ht="14.25" customHeight="1">
      <c r="B1838" s="102" t="s">
        <v>129</v>
      </c>
      <c r="C1838" s="106">
        <v>51</v>
      </c>
      <c r="D1838" s="107">
        <v>46</v>
      </c>
      <c r="E1838" s="107">
        <v>54</v>
      </c>
      <c r="F1838" s="107">
        <v>63</v>
      </c>
      <c r="G1838" s="107">
        <f t="shared" si="1189"/>
        <v>50</v>
      </c>
      <c r="H1838" s="107">
        <f t="shared" si="1191"/>
        <v>-13</v>
      </c>
      <c r="I1838" s="108">
        <f t="shared" si="1192"/>
        <v>-20.634920634920633</v>
      </c>
      <c r="J1838" s="102"/>
      <c r="K1838" s="114" t="s">
        <v>129</v>
      </c>
      <c r="L1838" s="106">
        <v>49</v>
      </c>
      <c r="M1838" s="107">
        <v>95</v>
      </c>
      <c r="N1838" s="107">
        <v>60</v>
      </c>
      <c r="O1838" s="107">
        <v>51</v>
      </c>
      <c r="P1838" s="107">
        <f t="shared" si="1190"/>
        <v>44</v>
      </c>
      <c r="Q1838" s="107">
        <f t="shared" si="1193"/>
        <v>-7</v>
      </c>
      <c r="R1838" s="108">
        <f t="shared" si="1194"/>
        <v>-13.725490196078432</v>
      </c>
      <c r="S1838" s="108"/>
      <c r="W1838" s="100" t="s">
        <v>362</v>
      </c>
      <c r="X1838" s="100">
        <v>94</v>
      </c>
      <c r="Y1838" s="100">
        <v>55</v>
      </c>
      <c r="Z1838" s="100">
        <v>51</v>
      </c>
      <c r="AA1838" s="100">
        <v>46</v>
      </c>
      <c r="AC1838" s="100" t="s">
        <v>362</v>
      </c>
      <c r="AD1838" s="100">
        <v>91</v>
      </c>
      <c r="AE1838" s="100">
        <v>44</v>
      </c>
      <c r="AF1838" s="100">
        <v>49</v>
      </c>
      <c r="AG1838" s="100">
        <v>95</v>
      </c>
      <c r="AJ1838" s="100" t="str">
        <f t="shared" si="1185"/>
        <v>●</v>
      </c>
      <c r="AK1838" s="100" t="str">
        <f t="shared" si="1179"/>
        <v>●</v>
      </c>
      <c r="AL1838" s="100" t="str">
        <f t="shared" si="1188"/>
        <v>●</v>
      </c>
      <c r="AM1838" s="100" t="str">
        <f t="shared" si="1181"/>
        <v>●</v>
      </c>
      <c r="AP1838" s="100" t="str">
        <f t="shared" si="1186"/>
        <v>●</v>
      </c>
      <c r="AQ1838" s="100" t="str">
        <f t="shared" si="1182"/>
        <v>●</v>
      </c>
      <c r="AR1838" s="100" t="str">
        <f t="shared" si="1183"/>
        <v>●</v>
      </c>
      <c r="AS1838" s="100" t="str">
        <f t="shared" si="1187"/>
        <v>●</v>
      </c>
    </row>
    <row r="1839" spans="2:45" s="100" customFormat="1" ht="14.25" customHeight="1">
      <c r="B1839" s="102" t="s">
        <v>130</v>
      </c>
      <c r="C1839" s="106">
        <v>51</v>
      </c>
      <c r="D1839" s="107">
        <v>48</v>
      </c>
      <c r="E1839" s="107">
        <v>57</v>
      </c>
      <c r="F1839" s="107">
        <v>58</v>
      </c>
      <c r="G1839" s="107">
        <f t="shared" si="1189"/>
        <v>61</v>
      </c>
      <c r="H1839" s="107">
        <f t="shared" si="1191"/>
        <v>3</v>
      </c>
      <c r="I1839" s="108">
        <f t="shared" si="1192"/>
        <v>5.1724137931034484</v>
      </c>
      <c r="J1839" s="102"/>
      <c r="K1839" s="114" t="s">
        <v>130</v>
      </c>
      <c r="L1839" s="106">
        <v>51</v>
      </c>
      <c r="M1839" s="107">
        <v>47</v>
      </c>
      <c r="N1839" s="107">
        <v>82</v>
      </c>
      <c r="O1839" s="107">
        <v>49</v>
      </c>
      <c r="P1839" s="107">
        <f t="shared" si="1190"/>
        <v>48</v>
      </c>
      <c r="Q1839" s="107">
        <f t="shared" si="1193"/>
        <v>-1</v>
      </c>
      <c r="R1839" s="108">
        <f t="shared" si="1194"/>
        <v>-2.0408163265306123</v>
      </c>
      <c r="S1839" s="108"/>
      <c r="W1839" s="100" t="s">
        <v>363</v>
      </c>
      <c r="X1839" s="100">
        <v>103</v>
      </c>
      <c r="Y1839" s="100">
        <v>85</v>
      </c>
      <c r="Z1839" s="100">
        <v>51</v>
      </c>
      <c r="AA1839" s="100">
        <v>48</v>
      </c>
      <c r="AC1839" s="100" t="s">
        <v>363</v>
      </c>
      <c r="AD1839" s="100">
        <v>110</v>
      </c>
      <c r="AE1839" s="100">
        <v>74</v>
      </c>
      <c r="AF1839" s="100">
        <v>51</v>
      </c>
      <c r="AG1839" s="100">
        <v>47</v>
      </c>
      <c r="AJ1839" s="100" t="str">
        <f t="shared" si="1185"/>
        <v>●</v>
      </c>
      <c r="AK1839" s="100" t="str">
        <f t="shared" si="1179"/>
        <v>●</v>
      </c>
      <c r="AL1839" s="100" t="str">
        <f>IF(E1839=Z1839,"○","●")</f>
        <v>●</v>
      </c>
      <c r="AM1839" s="100" t="str">
        <f t="shared" si="1181"/>
        <v>●</v>
      </c>
      <c r="AP1839" s="100" t="str">
        <f t="shared" si="1186"/>
        <v>●</v>
      </c>
      <c r="AQ1839" s="100" t="str">
        <f t="shared" si="1182"/>
        <v>●</v>
      </c>
      <c r="AR1839" s="100" t="str">
        <f t="shared" si="1183"/>
        <v>●</v>
      </c>
      <c r="AS1839" s="100" t="str">
        <f t="shared" si="1187"/>
        <v>●</v>
      </c>
    </row>
    <row r="1840" spans="2:45" s="100" customFormat="1" ht="14.25" customHeight="1">
      <c r="B1840" s="102" t="s">
        <v>131</v>
      </c>
      <c r="C1840" s="106">
        <v>80</v>
      </c>
      <c r="D1840" s="107">
        <v>53</v>
      </c>
      <c r="E1840" s="107">
        <v>47</v>
      </c>
      <c r="F1840" s="107">
        <v>53</v>
      </c>
      <c r="G1840" s="107">
        <f t="shared" si="1189"/>
        <v>70</v>
      </c>
      <c r="H1840" s="107">
        <f t="shared" si="1191"/>
        <v>17</v>
      </c>
      <c r="I1840" s="108">
        <f t="shared" si="1192"/>
        <v>32.075471698113205</v>
      </c>
      <c r="J1840" s="102"/>
      <c r="K1840" s="114" t="s">
        <v>131</v>
      </c>
      <c r="L1840" s="106">
        <v>75</v>
      </c>
      <c r="M1840" s="107">
        <v>51</v>
      </c>
      <c r="N1840" s="107">
        <v>54</v>
      </c>
      <c r="O1840" s="107">
        <v>88</v>
      </c>
      <c r="P1840" s="107">
        <f t="shared" si="1190"/>
        <v>61</v>
      </c>
      <c r="Q1840" s="107">
        <f t="shared" si="1193"/>
        <v>-27</v>
      </c>
      <c r="R1840" s="108">
        <f t="shared" si="1194"/>
        <v>-30.681818181818183</v>
      </c>
      <c r="S1840" s="108"/>
      <c r="W1840" s="99" t="s">
        <v>364</v>
      </c>
      <c r="X1840" s="99">
        <v>117</v>
      </c>
      <c r="Y1840" s="99">
        <v>96</v>
      </c>
      <c r="Z1840" s="99">
        <v>80</v>
      </c>
      <c r="AA1840" s="99">
        <v>53</v>
      </c>
      <c r="AB1840" s="99"/>
      <c r="AC1840" s="99" t="s">
        <v>364</v>
      </c>
      <c r="AD1840" s="99">
        <v>94</v>
      </c>
      <c r="AE1840" s="99">
        <v>93</v>
      </c>
      <c r="AF1840" s="99">
        <v>75</v>
      </c>
      <c r="AG1840" s="99">
        <v>51</v>
      </c>
      <c r="AJ1840" s="100" t="str">
        <f t="shared" si="1185"/>
        <v>●</v>
      </c>
      <c r="AK1840" s="100" t="str">
        <f t="shared" si="1179"/>
        <v>●</v>
      </c>
      <c r="AL1840" s="100" t="str">
        <f t="shared" ref="AL1840:AL1848" si="1195">IF(E1840=Z1840,"○","●")</f>
        <v>●</v>
      </c>
      <c r="AM1840" s="100" t="str">
        <f t="shared" si="1181"/>
        <v>○</v>
      </c>
      <c r="AP1840" s="100" t="str">
        <f t="shared" si="1186"/>
        <v>●</v>
      </c>
      <c r="AQ1840" s="100" t="str">
        <f t="shared" si="1182"/>
        <v>●</v>
      </c>
      <c r="AR1840" s="100" t="str">
        <f t="shared" si="1183"/>
        <v>●</v>
      </c>
      <c r="AS1840" s="100" t="str">
        <f t="shared" si="1187"/>
        <v>●</v>
      </c>
    </row>
    <row r="1841" spans="2:45" s="100" customFormat="1" ht="14.25" customHeight="1">
      <c r="B1841" s="102" t="s">
        <v>132</v>
      </c>
      <c r="C1841" s="106">
        <v>100</v>
      </c>
      <c r="D1841" s="107">
        <v>85</v>
      </c>
      <c r="E1841" s="107">
        <v>53</v>
      </c>
      <c r="F1841" s="107">
        <v>52</v>
      </c>
      <c r="G1841" s="107">
        <f t="shared" si="1189"/>
        <v>64</v>
      </c>
      <c r="H1841" s="107">
        <f t="shared" si="1191"/>
        <v>12</v>
      </c>
      <c r="I1841" s="108">
        <f t="shared" si="1192"/>
        <v>23.076923076923077</v>
      </c>
      <c r="J1841" s="102"/>
      <c r="K1841" s="114" t="s">
        <v>132</v>
      </c>
      <c r="L1841" s="106">
        <v>79</v>
      </c>
      <c r="M1841" s="107">
        <v>88</v>
      </c>
      <c r="N1841" s="107">
        <v>51</v>
      </c>
      <c r="O1841" s="107">
        <v>60</v>
      </c>
      <c r="P1841" s="107">
        <f t="shared" si="1190"/>
        <v>89</v>
      </c>
      <c r="Q1841" s="107">
        <f t="shared" si="1193"/>
        <v>29</v>
      </c>
      <c r="R1841" s="108">
        <f t="shared" si="1194"/>
        <v>48.333333333333336</v>
      </c>
      <c r="S1841" s="108"/>
      <c r="W1841" s="100" t="s">
        <v>365</v>
      </c>
      <c r="X1841" s="100">
        <v>68</v>
      </c>
      <c r="Y1841" s="100">
        <v>114</v>
      </c>
      <c r="Z1841" s="100">
        <v>100</v>
      </c>
      <c r="AA1841" s="100">
        <v>85</v>
      </c>
      <c r="AC1841" s="100" t="s">
        <v>365</v>
      </c>
      <c r="AD1841" s="100">
        <v>89</v>
      </c>
      <c r="AE1841" s="100">
        <v>80</v>
      </c>
      <c r="AF1841" s="100">
        <v>79</v>
      </c>
      <c r="AG1841" s="100">
        <v>88</v>
      </c>
      <c r="AJ1841" s="100" t="str">
        <f t="shared" si="1185"/>
        <v>●</v>
      </c>
      <c r="AK1841" s="100" t="str">
        <f t="shared" si="1179"/>
        <v>●</v>
      </c>
      <c r="AL1841" s="100" t="str">
        <f t="shared" si="1195"/>
        <v>●</v>
      </c>
      <c r="AM1841" s="100" t="str">
        <f t="shared" si="1181"/>
        <v>●</v>
      </c>
      <c r="AP1841" s="100" t="str">
        <f t="shared" si="1186"/>
        <v>●</v>
      </c>
      <c r="AQ1841" s="100" t="str">
        <f t="shared" si="1182"/>
        <v>●</v>
      </c>
      <c r="AR1841" s="100" t="str">
        <f t="shared" si="1183"/>
        <v>●</v>
      </c>
      <c r="AS1841" s="100" t="str">
        <f t="shared" si="1187"/>
        <v>●</v>
      </c>
    </row>
    <row r="1842" spans="2:45" s="100" customFormat="1" ht="14.25" customHeight="1">
      <c r="B1842" s="102" t="s">
        <v>133</v>
      </c>
      <c r="C1842" s="106">
        <v>112</v>
      </c>
      <c r="D1842" s="107">
        <v>101</v>
      </c>
      <c r="E1842" s="107">
        <v>87</v>
      </c>
      <c r="F1842" s="107">
        <v>60</v>
      </c>
      <c r="G1842" s="107">
        <f t="shared" si="1189"/>
        <v>53</v>
      </c>
      <c r="H1842" s="107">
        <f t="shared" si="1191"/>
        <v>-7</v>
      </c>
      <c r="I1842" s="108">
        <f t="shared" si="1192"/>
        <v>-11.666666666666666</v>
      </c>
      <c r="J1842" s="102"/>
      <c r="K1842" s="114" t="s">
        <v>133</v>
      </c>
      <c r="L1842" s="106">
        <v>72</v>
      </c>
      <c r="M1842" s="107">
        <v>92</v>
      </c>
      <c r="N1842" s="107">
        <v>83</v>
      </c>
      <c r="O1842" s="107">
        <v>53</v>
      </c>
      <c r="P1842" s="107">
        <f t="shared" si="1190"/>
        <v>58</v>
      </c>
      <c r="Q1842" s="107">
        <f t="shared" si="1193"/>
        <v>5</v>
      </c>
      <c r="R1842" s="108">
        <f t="shared" si="1194"/>
        <v>9.433962264150944</v>
      </c>
      <c r="S1842" s="108"/>
      <c r="W1842" s="100" t="s">
        <v>366</v>
      </c>
      <c r="X1842" s="100">
        <v>97</v>
      </c>
      <c r="Y1842" s="100">
        <v>69</v>
      </c>
      <c r="Z1842" s="100">
        <v>112</v>
      </c>
      <c r="AA1842" s="100">
        <v>101</v>
      </c>
      <c r="AC1842" s="100" t="s">
        <v>366</v>
      </c>
      <c r="AD1842" s="100">
        <v>78</v>
      </c>
      <c r="AE1842" s="100">
        <v>79</v>
      </c>
      <c r="AF1842" s="100">
        <v>72</v>
      </c>
      <c r="AG1842" s="100">
        <v>92</v>
      </c>
      <c r="AJ1842" s="100" t="str">
        <f t="shared" si="1185"/>
        <v>●</v>
      </c>
      <c r="AK1842" s="100" t="str">
        <f t="shared" si="1179"/>
        <v>●</v>
      </c>
      <c r="AL1842" s="100" t="str">
        <f t="shared" si="1195"/>
        <v>●</v>
      </c>
      <c r="AM1842" s="100" t="str">
        <f t="shared" si="1181"/>
        <v>●</v>
      </c>
      <c r="AP1842" s="100" t="str">
        <f t="shared" si="1186"/>
        <v>●</v>
      </c>
      <c r="AQ1842" s="100" t="str">
        <f t="shared" si="1182"/>
        <v>●</v>
      </c>
      <c r="AR1842" s="100" t="str">
        <f t="shared" si="1183"/>
        <v>●</v>
      </c>
      <c r="AS1842" s="100" t="str">
        <f t="shared" si="1187"/>
        <v>●</v>
      </c>
    </row>
    <row r="1843" spans="2:45" s="100" customFormat="1" ht="14.25" customHeight="1">
      <c r="B1843" s="102" t="s">
        <v>134</v>
      </c>
      <c r="C1843" s="106">
        <v>62</v>
      </c>
      <c r="D1843" s="107">
        <v>102</v>
      </c>
      <c r="E1843" s="107">
        <v>94</v>
      </c>
      <c r="F1843" s="107">
        <v>90</v>
      </c>
      <c r="G1843" s="107">
        <f t="shared" si="1189"/>
        <v>56</v>
      </c>
      <c r="H1843" s="107">
        <f t="shared" si="1191"/>
        <v>-34</v>
      </c>
      <c r="I1843" s="108">
        <f t="shared" si="1192"/>
        <v>-37.777777777777779</v>
      </c>
      <c r="J1843" s="102"/>
      <c r="K1843" s="114" t="s">
        <v>134</v>
      </c>
      <c r="L1843" s="106">
        <v>60</v>
      </c>
      <c r="M1843" s="107">
        <v>85</v>
      </c>
      <c r="N1843" s="107">
        <v>83</v>
      </c>
      <c r="O1843" s="107">
        <v>79</v>
      </c>
      <c r="P1843" s="107">
        <f t="shared" si="1190"/>
        <v>43</v>
      </c>
      <c r="Q1843" s="107">
        <f t="shared" si="1193"/>
        <v>-36</v>
      </c>
      <c r="R1843" s="108">
        <f t="shared" si="1194"/>
        <v>-45.569620253164558</v>
      </c>
      <c r="S1843" s="108"/>
      <c r="W1843" s="100" t="s">
        <v>367</v>
      </c>
      <c r="X1843" s="100">
        <v>84</v>
      </c>
      <c r="Y1843" s="100">
        <v>91</v>
      </c>
      <c r="Z1843" s="100">
        <v>62</v>
      </c>
      <c r="AA1843" s="100">
        <v>102</v>
      </c>
      <c r="AC1843" s="100" t="s">
        <v>367</v>
      </c>
      <c r="AD1843" s="100">
        <v>67</v>
      </c>
      <c r="AE1843" s="100">
        <v>70</v>
      </c>
      <c r="AF1843" s="100">
        <v>60</v>
      </c>
      <c r="AG1843" s="100">
        <v>85</v>
      </c>
      <c r="AJ1843" s="100" t="str">
        <f t="shared" si="1185"/>
        <v>●</v>
      </c>
      <c r="AK1843" s="100" t="str">
        <f t="shared" si="1179"/>
        <v>●</v>
      </c>
      <c r="AL1843" s="100" t="str">
        <f t="shared" si="1195"/>
        <v>●</v>
      </c>
      <c r="AM1843" s="100" t="str">
        <f t="shared" si="1181"/>
        <v>●</v>
      </c>
      <c r="AP1843" s="100" t="str">
        <f t="shared" si="1186"/>
        <v>●</v>
      </c>
      <c r="AQ1843" s="100" t="str">
        <f t="shared" si="1182"/>
        <v>●</v>
      </c>
      <c r="AR1843" s="100" t="str">
        <f t="shared" si="1183"/>
        <v>●</v>
      </c>
      <c r="AS1843" s="100" t="str">
        <f t="shared" si="1187"/>
        <v>●</v>
      </c>
    </row>
    <row r="1844" spans="2:45" s="100" customFormat="1" ht="14.25" customHeight="1">
      <c r="B1844" s="102" t="s">
        <v>135</v>
      </c>
      <c r="C1844" s="106">
        <v>93</v>
      </c>
      <c r="D1844" s="107">
        <v>65</v>
      </c>
      <c r="E1844" s="107">
        <v>98</v>
      </c>
      <c r="F1844" s="107">
        <v>78</v>
      </c>
      <c r="G1844" s="107">
        <f t="shared" si="1189"/>
        <v>90</v>
      </c>
      <c r="H1844" s="107">
        <f t="shared" si="1191"/>
        <v>12</v>
      </c>
      <c r="I1844" s="108">
        <f t="shared" si="1192"/>
        <v>15.384615384615385</v>
      </c>
      <c r="J1844" s="102"/>
      <c r="K1844" s="114" t="s">
        <v>135</v>
      </c>
      <c r="L1844" s="106">
        <v>57</v>
      </c>
      <c r="M1844" s="107">
        <v>87</v>
      </c>
      <c r="N1844" s="107">
        <v>83</v>
      </c>
      <c r="O1844" s="107">
        <v>83</v>
      </c>
      <c r="P1844" s="107">
        <f t="shared" si="1190"/>
        <v>82</v>
      </c>
      <c r="Q1844" s="107">
        <f t="shared" si="1193"/>
        <v>-1</v>
      </c>
      <c r="R1844" s="108">
        <f t="shared" si="1194"/>
        <v>-1.2048192771084338</v>
      </c>
      <c r="S1844" s="108"/>
      <c r="W1844" s="100" t="s">
        <v>368</v>
      </c>
      <c r="X1844" s="100">
        <v>94</v>
      </c>
      <c r="Y1844" s="100">
        <v>90</v>
      </c>
      <c r="Z1844" s="100">
        <v>93</v>
      </c>
      <c r="AA1844" s="100">
        <v>65</v>
      </c>
      <c r="AC1844" s="100" t="s">
        <v>368</v>
      </c>
      <c r="AD1844" s="100">
        <v>57</v>
      </c>
      <c r="AE1844" s="100">
        <v>62</v>
      </c>
      <c r="AF1844" s="100">
        <v>57</v>
      </c>
      <c r="AG1844" s="100">
        <v>87</v>
      </c>
      <c r="AJ1844" s="100" t="str">
        <f t="shared" si="1185"/>
        <v>●</v>
      </c>
      <c r="AK1844" s="100" t="str">
        <f t="shared" si="1179"/>
        <v>●</v>
      </c>
      <c r="AL1844" s="100" t="str">
        <f t="shared" si="1195"/>
        <v>●</v>
      </c>
      <c r="AM1844" s="100" t="str">
        <f t="shared" si="1181"/>
        <v>●</v>
      </c>
      <c r="AP1844" s="100" t="str">
        <f t="shared" si="1186"/>
        <v>○</v>
      </c>
      <c r="AQ1844" s="100" t="str">
        <f t="shared" si="1182"/>
        <v>●</v>
      </c>
      <c r="AR1844" s="100" t="str">
        <f t="shared" si="1183"/>
        <v>●</v>
      </c>
      <c r="AS1844" s="100" t="str">
        <f t="shared" si="1187"/>
        <v>●</v>
      </c>
    </row>
    <row r="1845" spans="2:45" s="100" customFormat="1" ht="14.25" customHeight="1">
      <c r="B1845" s="102" t="s">
        <v>136</v>
      </c>
      <c r="C1845" s="106">
        <v>74</v>
      </c>
      <c r="D1845" s="107">
        <v>85</v>
      </c>
      <c r="E1845" s="107">
        <v>53</v>
      </c>
      <c r="F1845" s="107">
        <v>93</v>
      </c>
      <c r="G1845" s="107">
        <f t="shared" si="1189"/>
        <v>79</v>
      </c>
      <c r="H1845" s="107">
        <f t="shared" si="1191"/>
        <v>-14</v>
      </c>
      <c r="I1845" s="108">
        <f t="shared" si="1192"/>
        <v>-15.053763440860216</v>
      </c>
      <c r="J1845" s="102"/>
      <c r="K1845" s="114" t="s">
        <v>136</v>
      </c>
      <c r="L1845" s="106">
        <v>54</v>
      </c>
      <c r="M1845" s="107">
        <v>76</v>
      </c>
      <c r="N1845" s="107">
        <v>79</v>
      </c>
      <c r="O1845" s="107">
        <v>77</v>
      </c>
      <c r="P1845" s="107">
        <f t="shared" si="1190"/>
        <v>75</v>
      </c>
      <c r="Q1845" s="107">
        <f t="shared" si="1193"/>
        <v>-2</v>
      </c>
      <c r="R1845" s="108">
        <f t="shared" si="1194"/>
        <v>-2.5974025974025974</v>
      </c>
      <c r="S1845" s="108"/>
      <c r="W1845" s="100" t="s">
        <v>369</v>
      </c>
      <c r="X1845" s="100">
        <v>68</v>
      </c>
      <c r="Y1845" s="100">
        <v>83</v>
      </c>
      <c r="Z1845" s="100">
        <v>74</v>
      </c>
      <c r="AA1845" s="100">
        <v>85</v>
      </c>
      <c r="AC1845" s="100" t="s">
        <v>369</v>
      </c>
      <c r="AD1845" s="100">
        <v>47</v>
      </c>
      <c r="AE1845" s="100">
        <v>51</v>
      </c>
      <c r="AF1845" s="100">
        <v>54</v>
      </c>
      <c r="AG1845" s="100">
        <v>76</v>
      </c>
      <c r="AJ1845" s="100" t="str">
        <f t="shared" si="1185"/>
        <v>●</v>
      </c>
      <c r="AK1845" s="100" t="str">
        <f t="shared" si="1179"/>
        <v>●</v>
      </c>
      <c r="AL1845" s="100" t="str">
        <f t="shared" si="1195"/>
        <v>●</v>
      </c>
      <c r="AM1845" s="100" t="str">
        <f t="shared" si="1181"/>
        <v>●</v>
      </c>
      <c r="AP1845" s="100" t="str">
        <f t="shared" si="1186"/>
        <v>●</v>
      </c>
      <c r="AQ1845" s="100" t="str">
        <f t="shared" si="1182"/>
        <v>●</v>
      </c>
      <c r="AR1845" s="100" t="str">
        <f t="shared" si="1183"/>
        <v>●</v>
      </c>
      <c r="AS1845" s="100" t="str">
        <f t="shared" si="1187"/>
        <v>●</v>
      </c>
    </row>
    <row r="1846" spans="2:45" s="100" customFormat="1" ht="14.25" customHeight="1">
      <c r="B1846" s="102" t="s">
        <v>137</v>
      </c>
      <c r="C1846" s="106">
        <v>65</v>
      </c>
      <c r="D1846" s="107">
        <v>75</v>
      </c>
      <c r="E1846" s="107">
        <v>72</v>
      </c>
      <c r="F1846" s="107">
        <v>46</v>
      </c>
      <c r="G1846" s="107">
        <f t="shared" si="1189"/>
        <v>74</v>
      </c>
      <c r="H1846" s="107">
        <f t="shared" si="1191"/>
        <v>28</v>
      </c>
      <c r="I1846" s="108">
        <f t="shared" si="1192"/>
        <v>60.869565217391312</v>
      </c>
      <c r="J1846" s="102"/>
      <c r="K1846" s="114" t="s">
        <v>137</v>
      </c>
      <c r="L1846" s="106">
        <v>34</v>
      </c>
      <c r="M1846" s="107">
        <v>55</v>
      </c>
      <c r="N1846" s="107">
        <v>65</v>
      </c>
      <c r="O1846" s="107">
        <v>64</v>
      </c>
      <c r="P1846" s="107">
        <f t="shared" si="1190"/>
        <v>63</v>
      </c>
      <c r="Q1846" s="107">
        <f t="shared" si="1193"/>
        <v>-1</v>
      </c>
      <c r="R1846" s="108">
        <f t="shared" si="1194"/>
        <v>-1.5625</v>
      </c>
      <c r="S1846" s="108"/>
      <c r="W1846" s="100" t="s">
        <v>370</v>
      </c>
      <c r="X1846" s="100">
        <v>60</v>
      </c>
      <c r="Y1846" s="100">
        <v>56</v>
      </c>
      <c r="Z1846" s="100">
        <v>65</v>
      </c>
      <c r="AA1846" s="100">
        <v>75</v>
      </c>
      <c r="AC1846" s="100" t="s">
        <v>370</v>
      </c>
      <c r="AD1846" s="100">
        <v>29</v>
      </c>
      <c r="AE1846" s="100">
        <v>39</v>
      </c>
      <c r="AF1846" s="100">
        <v>34</v>
      </c>
      <c r="AG1846" s="100">
        <v>55</v>
      </c>
      <c r="AJ1846" s="100" t="str">
        <f t="shared" si="1185"/>
        <v>●</v>
      </c>
      <c r="AK1846" s="100" t="str">
        <f t="shared" si="1179"/>
        <v>●</v>
      </c>
      <c r="AL1846" s="100" t="str">
        <f t="shared" si="1195"/>
        <v>●</v>
      </c>
      <c r="AM1846" s="100" t="str">
        <f t="shared" si="1181"/>
        <v>●</v>
      </c>
      <c r="AP1846" s="100" t="str">
        <f t="shared" si="1186"/>
        <v>●</v>
      </c>
      <c r="AQ1846" s="100" t="str">
        <f t="shared" si="1182"/>
        <v>●</v>
      </c>
      <c r="AR1846" s="100" t="str">
        <f t="shared" si="1183"/>
        <v>●</v>
      </c>
      <c r="AS1846" s="100" t="str">
        <f t="shared" si="1187"/>
        <v>●</v>
      </c>
    </row>
    <row r="1847" spans="2:45" s="100" customFormat="1" ht="14.25" customHeight="1">
      <c r="B1847" s="102" t="s">
        <v>138</v>
      </c>
      <c r="C1847" s="106">
        <v>39</v>
      </c>
      <c r="D1847" s="107">
        <v>47</v>
      </c>
      <c r="E1847" s="107">
        <v>58</v>
      </c>
      <c r="F1847" s="107">
        <v>52</v>
      </c>
      <c r="G1847" s="107">
        <f t="shared" si="1189"/>
        <v>35</v>
      </c>
      <c r="H1847" s="107">
        <f t="shared" si="1191"/>
        <v>-17</v>
      </c>
      <c r="I1847" s="108">
        <f t="shared" si="1192"/>
        <v>-32.692307692307693</v>
      </c>
      <c r="J1847" s="102"/>
      <c r="K1847" s="114" t="s">
        <v>138</v>
      </c>
      <c r="L1847" s="106">
        <v>26</v>
      </c>
      <c r="M1847" s="107">
        <v>31</v>
      </c>
      <c r="N1847" s="107">
        <v>45</v>
      </c>
      <c r="O1847" s="107">
        <v>54</v>
      </c>
      <c r="P1847" s="107">
        <f t="shared" si="1190"/>
        <v>51</v>
      </c>
      <c r="Q1847" s="107">
        <f t="shared" si="1193"/>
        <v>-3</v>
      </c>
      <c r="R1847" s="108">
        <f t="shared" si="1194"/>
        <v>-5.5555555555555554</v>
      </c>
      <c r="S1847" s="108"/>
      <c r="W1847" s="100" t="s">
        <v>371</v>
      </c>
      <c r="X1847" s="100">
        <v>34</v>
      </c>
      <c r="Y1847" s="100">
        <v>40</v>
      </c>
      <c r="Z1847" s="100">
        <v>39</v>
      </c>
      <c r="AA1847" s="100">
        <v>47</v>
      </c>
      <c r="AC1847" s="100" t="s">
        <v>371</v>
      </c>
      <c r="AD1847" s="100">
        <v>16</v>
      </c>
      <c r="AE1847" s="100">
        <v>19</v>
      </c>
      <c r="AF1847" s="100">
        <v>26</v>
      </c>
      <c r="AG1847" s="100">
        <v>31</v>
      </c>
      <c r="AJ1847" s="100" t="str">
        <f t="shared" si="1185"/>
        <v>●</v>
      </c>
      <c r="AK1847" s="100" t="str">
        <f t="shared" si="1179"/>
        <v>●</v>
      </c>
      <c r="AL1847" s="100" t="str">
        <f t="shared" si="1195"/>
        <v>●</v>
      </c>
      <c r="AM1847" s="100" t="str">
        <f t="shared" si="1181"/>
        <v>●</v>
      </c>
      <c r="AP1847" s="100" t="str">
        <f t="shared" si="1186"/>
        <v>●</v>
      </c>
      <c r="AQ1847" s="100" t="str">
        <f t="shared" si="1182"/>
        <v>●</v>
      </c>
      <c r="AR1847" s="100" t="str">
        <f t="shared" si="1183"/>
        <v>●</v>
      </c>
      <c r="AS1847" s="100" t="str">
        <f t="shared" si="1187"/>
        <v>●</v>
      </c>
    </row>
    <row r="1848" spans="2:45" s="100" customFormat="1" ht="14.25" customHeight="1">
      <c r="B1848" s="102" t="s">
        <v>110</v>
      </c>
      <c r="C1848" s="106">
        <v>32</v>
      </c>
      <c r="D1848" s="107">
        <v>32</v>
      </c>
      <c r="E1848" s="107">
        <v>40</v>
      </c>
      <c r="F1848" s="107">
        <v>53</v>
      </c>
      <c r="G1848" s="107">
        <f t="shared" si="1189"/>
        <v>56</v>
      </c>
      <c r="H1848" s="107">
        <f t="shared" si="1191"/>
        <v>3</v>
      </c>
      <c r="I1848" s="108">
        <f t="shared" si="1192"/>
        <v>5.6603773584905666</v>
      </c>
      <c r="J1848" s="102"/>
      <c r="K1848" s="114" t="s">
        <v>110</v>
      </c>
      <c r="L1848" s="106">
        <v>14</v>
      </c>
      <c r="M1848" s="107">
        <v>26</v>
      </c>
      <c r="N1848" s="107">
        <v>28</v>
      </c>
      <c r="O1848" s="107">
        <v>36</v>
      </c>
      <c r="P1848" s="107">
        <f t="shared" si="1190"/>
        <v>50</v>
      </c>
      <c r="Q1848" s="107">
        <f t="shared" si="1193"/>
        <v>14</v>
      </c>
      <c r="R1848" s="108">
        <f t="shared" si="1194"/>
        <v>38.888888888888893</v>
      </c>
      <c r="S1848" s="108"/>
      <c r="W1848" s="100" t="s">
        <v>378</v>
      </c>
      <c r="X1848" s="100">
        <v>18</v>
      </c>
      <c r="Y1848" s="100">
        <v>26</v>
      </c>
      <c r="Z1848" s="100">
        <v>32</v>
      </c>
      <c r="AA1848" s="100">
        <v>32</v>
      </c>
      <c r="AC1848" s="100" t="s">
        <v>378</v>
      </c>
      <c r="AD1848" s="100">
        <v>12</v>
      </c>
      <c r="AE1848" s="100">
        <v>14</v>
      </c>
      <c r="AF1848" s="100">
        <v>14</v>
      </c>
      <c r="AG1848" s="100">
        <v>26</v>
      </c>
      <c r="AJ1848" s="100" t="str">
        <f t="shared" si="1185"/>
        <v>●</v>
      </c>
      <c r="AK1848" s="100" t="str">
        <f t="shared" si="1179"/>
        <v>●</v>
      </c>
      <c r="AL1848" s="100" t="str">
        <f t="shared" si="1195"/>
        <v>●</v>
      </c>
      <c r="AM1848" s="100" t="str">
        <f t="shared" si="1181"/>
        <v>●</v>
      </c>
      <c r="AP1848" s="100" t="str">
        <f t="shared" si="1186"/>
        <v>●</v>
      </c>
      <c r="AQ1848" s="100" t="str">
        <f t="shared" si="1182"/>
        <v>●</v>
      </c>
      <c r="AR1848" s="100" t="str">
        <f t="shared" si="1183"/>
        <v>●</v>
      </c>
      <c r="AS1848" s="100" t="str">
        <f t="shared" si="1187"/>
        <v>●</v>
      </c>
    </row>
    <row r="1849" spans="2:45" s="100" customFormat="1" ht="14.25" customHeight="1">
      <c r="B1849" s="119" t="s">
        <v>112</v>
      </c>
      <c r="C1849" s="115">
        <v>1</v>
      </c>
      <c r="D1849" s="116" t="s">
        <v>313</v>
      </c>
      <c r="E1849" s="116" t="s">
        <v>313</v>
      </c>
      <c r="F1849" s="116">
        <v>2</v>
      </c>
      <c r="G1849" s="107">
        <f t="shared" si="1189"/>
        <v>24</v>
      </c>
      <c r="H1849" s="107"/>
      <c r="I1849" s="108"/>
      <c r="J1849" s="102"/>
      <c r="K1849" s="119" t="s">
        <v>111</v>
      </c>
      <c r="L1849" s="120" t="s">
        <v>313</v>
      </c>
      <c r="M1849" s="116" t="s">
        <v>313</v>
      </c>
      <c r="N1849" s="116" t="s">
        <v>313</v>
      </c>
      <c r="O1849" s="116">
        <v>1</v>
      </c>
      <c r="P1849" s="107">
        <f t="shared" si="1190"/>
        <v>25</v>
      </c>
      <c r="Q1849" s="107"/>
      <c r="R1849" s="108"/>
      <c r="W1849" s="100" t="s">
        <v>379</v>
      </c>
      <c r="X1849" s="100" t="s">
        <v>313</v>
      </c>
      <c r="Y1849" s="100" t="s">
        <v>313</v>
      </c>
      <c r="Z1849" s="100">
        <v>1</v>
      </c>
      <c r="AA1849" s="100" t="s">
        <v>313</v>
      </c>
    </row>
    <row r="1850" spans="2:45" s="100" customFormat="1" ht="14.25" customHeight="1">
      <c r="G1850" s="168"/>
      <c r="P1850" s="168"/>
    </row>
    <row r="1851" spans="2:45" s="100" customFormat="1" ht="14.25" customHeight="1">
      <c r="G1851" s="168"/>
      <c r="P1851" s="168"/>
    </row>
    <row r="1852" spans="2:45" s="100" customFormat="1" ht="14.25" customHeight="1">
      <c r="B1852" s="99" t="str">
        <f>LEFT(B1822,LEN(B1822)-2)&amp;+"男"</f>
        <v>新富町・男</v>
      </c>
      <c r="C1852" s="99"/>
      <c r="D1852" s="99"/>
      <c r="E1852" s="99"/>
      <c r="F1852" s="99"/>
      <c r="G1852" s="102"/>
      <c r="H1852" s="99" t="s">
        <v>805</v>
      </c>
      <c r="I1852" s="380">
        <f>令和2年9月末住基人口!P17</f>
        <v>507</v>
      </c>
      <c r="J1852" s="102"/>
      <c r="K1852" s="99" t="str">
        <f>LEFT(K1822,LEN(K1822)-2)&amp;+"男"</f>
        <v>勝納町・男</v>
      </c>
      <c r="L1852" s="99"/>
      <c r="M1852" s="99"/>
      <c r="N1852" s="99"/>
      <c r="O1852" s="99"/>
      <c r="P1852" s="102"/>
      <c r="Q1852" s="99" t="s">
        <v>805</v>
      </c>
      <c r="R1852" s="380">
        <f>令和2年9月末住基人口!P18</f>
        <v>435</v>
      </c>
      <c r="S1852" s="103"/>
    </row>
    <row r="1853" spans="2:45" s="100" customFormat="1" ht="14.25" customHeight="1">
      <c r="B1853" s="583" t="s">
        <v>335</v>
      </c>
      <c r="C1853" s="101"/>
      <c r="D1853" s="101"/>
      <c r="E1853" s="101"/>
      <c r="F1853" s="101"/>
      <c r="G1853" s="135"/>
      <c r="H1853" s="131"/>
      <c r="I1853" s="131"/>
      <c r="J1853" s="102"/>
      <c r="K1853" s="583" t="s">
        <v>335</v>
      </c>
      <c r="L1853" s="101"/>
      <c r="M1853" s="101"/>
      <c r="N1853" s="101"/>
      <c r="O1853" s="101"/>
      <c r="P1853" s="135"/>
      <c r="Q1853" s="131"/>
      <c r="R1853" s="131"/>
      <c r="S1853" s="103"/>
    </row>
    <row r="1854" spans="2:45" s="100" customFormat="1" ht="14.25" customHeight="1">
      <c r="B1854" s="584"/>
      <c r="C1854" s="130" t="str">
        <f>$C$4</f>
        <v>平成12年</v>
      </c>
      <c r="D1854" s="130" t="str">
        <f>$D$4</f>
        <v>平成17年</v>
      </c>
      <c r="E1854" s="130" t="str">
        <f>$E$4</f>
        <v>平成22年</v>
      </c>
      <c r="F1854" s="130" t="s">
        <v>410</v>
      </c>
      <c r="G1854" s="130" t="s">
        <v>739</v>
      </c>
      <c r="H1854" s="133" t="str">
        <f>$H$4</f>
        <v>対平成</v>
      </c>
      <c r="I1854" s="134" t="str">
        <f>$I$4</f>
        <v>27年</v>
      </c>
      <c r="J1854" s="102"/>
      <c r="K1854" s="584"/>
      <c r="L1854" s="130" t="str">
        <f>$C$4</f>
        <v>平成12年</v>
      </c>
      <c r="M1854" s="130" t="str">
        <f>$D$4</f>
        <v>平成17年</v>
      </c>
      <c r="N1854" s="130" t="str">
        <f>$E$4</f>
        <v>平成22年</v>
      </c>
      <c r="O1854" s="130" t="s">
        <v>410</v>
      </c>
      <c r="P1854" s="130" t="s">
        <v>739</v>
      </c>
      <c r="Q1854" s="133" t="str">
        <f>$H$4</f>
        <v>対平成</v>
      </c>
      <c r="R1854" s="134" t="str">
        <f>$I$4</f>
        <v>27年</v>
      </c>
      <c r="S1854" s="103"/>
    </row>
    <row r="1855" spans="2:45" s="100" customFormat="1" ht="14.25" customHeight="1">
      <c r="B1855" s="585"/>
      <c r="C1855" s="104"/>
      <c r="D1855" s="104"/>
      <c r="E1855" s="104"/>
      <c r="F1855" s="104"/>
      <c r="G1855" s="104"/>
      <c r="H1855" s="132" t="s">
        <v>88</v>
      </c>
      <c r="I1855" s="133" t="s">
        <v>398</v>
      </c>
      <c r="J1855" s="102"/>
      <c r="K1855" s="585"/>
      <c r="L1855" s="104"/>
      <c r="M1855" s="104"/>
      <c r="N1855" s="104"/>
      <c r="O1855" s="104"/>
      <c r="P1855" s="104"/>
      <c r="Q1855" s="132" t="s">
        <v>88</v>
      </c>
      <c r="R1855" s="133" t="s">
        <v>398</v>
      </c>
      <c r="S1855" s="103"/>
    </row>
    <row r="1856" spans="2:45" s="199" customFormat="1" ht="14.25" customHeight="1">
      <c r="B1856" s="200" t="s">
        <v>90</v>
      </c>
      <c r="C1856" s="198">
        <v>519</v>
      </c>
      <c r="D1856" s="194">
        <v>452</v>
      </c>
      <c r="E1856" s="194">
        <v>451</v>
      </c>
      <c r="F1856" s="194">
        <v>453</v>
      </c>
      <c r="G1856" s="194">
        <f>IF(COUNTIF(G1861:G1879,"x"),"x",IF(SUM(G1861:G1879)=0,"-",SUM(G1861:G1879)))</f>
        <v>508</v>
      </c>
      <c r="H1856" s="193">
        <f t="shared" ref="H1856:H1859" si="1196">IF(G1856="x","x",IF(AND(G1856="-",F1856="-"),"-",IF(AND(G1856="-",F1856&gt;0),F1856*-1,IF(AND(G1856&gt;0,F1856="-"),G1856,G1856-F1856))))</f>
        <v>55</v>
      </c>
      <c r="I1856" s="195">
        <f t="shared" ref="I1856:I1859" si="1197">IF(H1856="x","x",IF(H1856="-","-",IF(AND(F1856="-",G1856&gt;0),"皆増",IF(AND(F1856&gt;0,G1856="-"),"皆減",H1856/F1856*100))))</f>
        <v>12.141280353200882</v>
      </c>
      <c r="J1856" s="196"/>
      <c r="K1856" s="197" t="s">
        <v>90</v>
      </c>
      <c r="L1856" s="198">
        <v>464</v>
      </c>
      <c r="M1856" s="194">
        <v>518</v>
      </c>
      <c r="N1856" s="194">
        <v>455</v>
      </c>
      <c r="O1856" s="194">
        <v>432</v>
      </c>
      <c r="P1856" s="194">
        <f>IF(COUNTIF(P1861:P1879,"x"),"x",IF(SUM(P1861:P1879)=0,"-",SUM(P1861:P1879)))</f>
        <v>448</v>
      </c>
      <c r="Q1856" s="193">
        <f t="shared" ref="Q1856:Q1859" si="1198">IF(P1856="x","x",IF(AND(P1856="-",O1856="-"),"-",IF(AND(P1856="-",O1856&gt;0),O1856*-1,IF(AND(P1856&gt;0,O1856="-"),P1856,P1856-O1856))))</f>
        <v>16</v>
      </c>
      <c r="R1856" s="195">
        <f t="shared" ref="R1856:R1859" si="1199">IF(Q1856="x","x",IF(Q1856="-","-",IF(AND(O1856="-",P1856&gt;0),"皆増",IF(AND(O1856&gt;0,P1856="-"),"皆減",Q1856/O1856*100))))</f>
        <v>3.7037037037037033</v>
      </c>
      <c r="S1856" s="195"/>
      <c r="W1856" s="199" t="s">
        <v>373</v>
      </c>
      <c r="X1856" s="199">
        <v>627</v>
      </c>
      <c r="Y1856" s="199">
        <v>561</v>
      </c>
      <c r="Z1856" s="199">
        <v>519</v>
      </c>
      <c r="AA1856" s="199">
        <v>452</v>
      </c>
      <c r="AC1856" s="199" t="s">
        <v>373</v>
      </c>
      <c r="AD1856" s="199">
        <v>574</v>
      </c>
      <c r="AE1856" s="199">
        <v>492</v>
      </c>
      <c r="AF1856" s="199">
        <v>464</v>
      </c>
      <c r="AG1856" s="199">
        <v>518</v>
      </c>
      <c r="AJ1856" s="199" t="str">
        <f>IF(C1856=X1856,"○","●")</f>
        <v>●</v>
      </c>
      <c r="AK1856" s="199" t="str">
        <f t="shared" ref="AK1856:AK1878" si="1200">IF(D1856=Y1856,"○","●")</f>
        <v>●</v>
      </c>
      <c r="AL1856" s="199" t="str">
        <f t="shared" ref="AL1856:AL1857" si="1201">IF(E1856=Z1856,"○","●")</f>
        <v>●</v>
      </c>
      <c r="AM1856" s="199" t="str">
        <f t="shared" ref="AM1856:AM1878" si="1202">IF(F1856=AA1856,"○","●")</f>
        <v>●</v>
      </c>
      <c r="AP1856" s="199" t="str">
        <f>IF(L1856=AD1856,"○","●")</f>
        <v>●</v>
      </c>
      <c r="AQ1856" s="199" t="str">
        <f t="shared" ref="AQ1856:AQ1878" si="1203">IF(M1856=AE1856,"○","●")</f>
        <v>●</v>
      </c>
      <c r="AR1856" s="199" t="str">
        <f t="shared" ref="AR1856:AR1878" si="1204">IF(N1856=AF1856,"○","●")</f>
        <v>●</v>
      </c>
      <c r="AS1856" s="199" t="str">
        <f t="shared" ref="AS1856" si="1205">IF(O1856=AG1856,"○","●")</f>
        <v>●</v>
      </c>
    </row>
    <row r="1857" spans="2:45" s="100" customFormat="1" ht="14.25" customHeight="1">
      <c r="B1857" s="105" t="s">
        <v>91</v>
      </c>
      <c r="C1857" s="106">
        <v>53</v>
      </c>
      <c r="D1857" s="107">
        <v>32</v>
      </c>
      <c r="E1857" s="107">
        <v>40</v>
      </c>
      <c r="F1857" s="107">
        <v>45</v>
      </c>
      <c r="G1857" s="107">
        <f>IF(COUNTIF(G1861:G1863,"x"),"x",IF(SUM(G1861:G1863)=0,"-",SUM(G1861:G1863)))</f>
        <v>59</v>
      </c>
      <c r="H1857" s="107">
        <f t="shared" si="1196"/>
        <v>14</v>
      </c>
      <c r="I1857" s="108">
        <f t="shared" si="1197"/>
        <v>31.111111111111111</v>
      </c>
      <c r="J1857" s="102"/>
      <c r="K1857" s="109" t="s">
        <v>91</v>
      </c>
      <c r="L1857" s="106">
        <v>66</v>
      </c>
      <c r="M1857" s="107">
        <v>77</v>
      </c>
      <c r="N1857" s="107">
        <v>61</v>
      </c>
      <c r="O1857" s="107">
        <v>41</v>
      </c>
      <c r="P1857" s="107">
        <f>IF(COUNTIF(P1861:P1863,"x"),"x",IF(SUM(P1861:P1863)=0,"-",SUM(P1861:P1863)))</f>
        <v>36</v>
      </c>
      <c r="Q1857" s="107">
        <f t="shared" si="1198"/>
        <v>-5</v>
      </c>
      <c r="R1857" s="108">
        <f t="shared" si="1199"/>
        <v>-12.195121951219512</v>
      </c>
      <c r="S1857" s="108"/>
      <c r="W1857" s="100" t="s">
        <v>374</v>
      </c>
      <c r="X1857" s="100">
        <v>123</v>
      </c>
      <c r="Y1857" s="100">
        <v>82</v>
      </c>
      <c r="Z1857" s="100">
        <v>53</v>
      </c>
      <c r="AA1857" s="100">
        <v>32</v>
      </c>
      <c r="AC1857" s="100" t="s">
        <v>374</v>
      </c>
      <c r="AD1857" s="100">
        <v>105</v>
      </c>
      <c r="AE1857" s="100">
        <v>70</v>
      </c>
      <c r="AF1857" s="100">
        <v>66</v>
      </c>
      <c r="AG1857" s="100">
        <v>77</v>
      </c>
      <c r="AJ1857" s="100" t="str">
        <f t="shared" ref="AJ1857:AJ1878" si="1206">IF(C1857=X1857,"○","●")</f>
        <v>●</v>
      </c>
      <c r="AK1857" s="100" t="str">
        <f t="shared" si="1200"/>
        <v>●</v>
      </c>
      <c r="AL1857" s="100" t="str">
        <f t="shared" si="1201"/>
        <v>●</v>
      </c>
      <c r="AM1857" s="100" t="str">
        <f t="shared" si="1202"/>
        <v>●</v>
      </c>
      <c r="AP1857" s="100" t="str">
        <f t="shared" ref="AP1857:AP1878" si="1207">IF(L1857=AD1857,"○","●")</f>
        <v>●</v>
      </c>
      <c r="AQ1857" s="100" t="str">
        <f t="shared" si="1203"/>
        <v>●</v>
      </c>
      <c r="AR1857" s="100" t="str">
        <f t="shared" si="1204"/>
        <v>●</v>
      </c>
      <c r="AS1857" s="100" t="str">
        <f>IF(O1857=AG1857,"○","●")</f>
        <v>●</v>
      </c>
    </row>
    <row r="1858" spans="2:45" s="100" customFormat="1" ht="14.25" customHeight="1">
      <c r="B1858" s="105" t="s">
        <v>92</v>
      </c>
      <c r="C1858" s="106">
        <v>349</v>
      </c>
      <c r="D1858" s="107">
        <v>307</v>
      </c>
      <c r="E1858" s="107">
        <v>287</v>
      </c>
      <c r="F1858" s="107">
        <v>283</v>
      </c>
      <c r="G1858" s="296">
        <f>IF(COUNTIF(G1864:G1873,"x"),"x",IF(SUM(G1864:G1873)=0,"-",SUM(G1864:G1873)))</f>
        <v>295</v>
      </c>
      <c r="H1858" s="107">
        <f t="shared" si="1196"/>
        <v>12</v>
      </c>
      <c r="I1858" s="108">
        <f t="shared" si="1197"/>
        <v>4.2402826855123674</v>
      </c>
      <c r="J1858" s="102"/>
      <c r="K1858" s="109" t="s">
        <v>92</v>
      </c>
      <c r="L1858" s="106">
        <v>324</v>
      </c>
      <c r="M1858" s="107">
        <v>332</v>
      </c>
      <c r="N1858" s="107">
        <v>274</v>
      </c>
      <c r="O1858" s="107">
        <v>258</v>
      </c>
      <c r="P1858" s="296">
        <f>IF(COUNTIF(P1864:P1873,"x"),"x",IF(SUM(P1864:P1873)=0,"-",SUM(P1864:P1873)))</f>
        <v>262</v>
      </c>
      <c r="Q1858" s="107">
        <f t="shared" si="1198"/>
        <v>4</v>
      </c>
      <c r="R1858" s="108">
        <f t="shared" si="1199"/>
        <v>1.5503875968992249</v>
      </c>
      <c r="S1858" s="108"/>
      <c r="W1858" s="100" t="s">
        <v>375</v>
      </c>
      <c r="X1858" s="100">
        <v>398</v>
      </c>
      <c r="Y1858" s="100">
        <v>375</v>
      </c>
      <c r="Z1858" s="100">
        <v>349</v>
      </c>
      <c r="AA1858" s="100">
        <v>307</v>
      </c>
      <c r="AC1858" s="100" t="s">
        <v>375</v>
      </c>
      <c r="AD1858" s="100">
        <v>401</v>
      </c>
      <c r="AE1858" s="100">
        <v>347</v>
      </c>
      <c r="AF1858" s="100">
        <v>324</v>
      </c>
      <c r="AG1858" s="100">
        <v>332</v>
      </c>
      <c r="AJ1858" s="100" t="str">
        <f t="shared" si="1206"/>
        <v>●</v>
      </c>
      <c r="AK1858" s="100" t="str">
        <f t="shared" si="1200"/>
        <v>●</v>
      </c>
      <c r="AL1858" s="100" t="str">
        <f>IF(E1858=Z1858,"○","●")</f>
        <v>●</v>
      </c>
      <c r="AM1858" s="100" t="str">
        <f t="shared" si="1202"/>
        <v>●</v>
      </c>
      <c r="AP1858" s="100" t="str">
        <f t="shared" si="1207"/>
        <v>●</v>
      </c>
      <c r="AQ1858" s="100" t="str">
        <f t="shared" si="1203"/>
        <v>●</v>
      </c>
      <c r="AR1858" s="100" t="str">
        <f t="shared" si="1204"/>
        <v>●</v>
      </c>
      <c r="AS1858" s="100" t="str">
        <f t="shared" ref="AS1858:AS1878" si="1208">IF(O1858=AG1858,"○","●")</f>
        <v>●</v>
      </c>
    </row>
    <row r="1859" spans="2:45" s="100" customFormat="1" ht="14.25" customHeight="1">
      <c r="B1859" s="105" t="s">
        <v>93</v>
      </c>
      <c r="C1859" s="106">
        <v>116</v>
      </c>
      <c r="D1859" s="107">
        <v>113</v>
      </c>
      <c r="E1859" s="107">
        <v>124</v>
      </c>
      <c r="F1859" s="107">
        <v>124</v>
      </c>
      <c r="G1859" s="107">
        <f>IF(COUNTIF(G1874:G1878,"x"),"x",IF(SUM(G1874,G1878)=0,"-",SUM(G1874:G1878)))</f>
        <v>140</v>
      </c>
      <c r="H1859" s="107">
        <f t="shared" si="1196"/>
        <v>16</v>
      </c>
      <c r="I1859" s="108">
        <f t="shared" si="1197"/>
        <v>12.903225806451612</v>
      </c>
      <c r="J1859" s="102"/>
      <c r="K1859" s="109" t="s">
        <v>93</v>
      </c>
      <c r="L1859" s="106">
        <v>74</v>
      </c>
      <c r="M1859" s="107">
        <v>109</v>
      </c>
      <c r="N1859" s="107">
        <v>120</v>
      </c>
      <c r="O1859" s="107">
        <v>132</v>
      </c>
      <c r="P1859" s="107">
        <f>IF(COUNTIF(P1874:P1878,"x"),"x",IF(SUM(P1874,P1878)=0,"-",SUM(P1874:P1878)))</f>
        <v>134</v>
      </c>
      <c r="Q1859" s="107">
        <f t="shared" si="1198"/>
        <v>2</v>
      </c>
      <c r="R1859" s="108">
        <f t="shared" si="1199"/>
        <v>1.5151515151515151</v>
      </c>
      <c r="S1859" s="108"/>
      <c r="W1859" s="100" t="s">
        <v>376</v>
      </c>
      <c r="X1859" s="100">
        <v>106</v>
      </c>
      <c r="Y1859" s="100">
        <v>104</v>
      </c>
      <c r="Z1859" s="100">
        <v>116</v>
      </c>
      <c r="AA1859" s="100">
        <v>113</v>
      </c>
      <c r="AC1859" s="100" t="s">
        <v>376</v>
      </c>
      <c r="AD1859" s="100">
        <v>68</v>
      </c>
      <c r="AE1859" s="100">
        <v>75</v>
      </c>
      <c r="AF1859" s="100">
        <v>74</v>
      </c>
      <c r="AG1859" s="100">
        <v>109</v>
      </c>
      <c r="AJ1859" s="100" t="str">
        <f t="shared" si="1206"/>
        <v>●</v>
      </c>
      <c r="AK1859" s="100" t="str">
        <f t="shared" si="1200"/>
        <v>●</v>
      </c>
      <c r="AL1859" s="100" t="str">
        <f t="shared" ref="AL1859:AL1868" si="1209">IF(E1859=Z1859,"○","●")</f>
        <v>●</v>
      </c>
      <c r="AM1859" s="100" t="str">
        <f t="shared" si="1202"/>
        <v>●</v>
      </c>
      <c r="AP1859" s="100" t="str">
        <f t="shared" si="1207"/>
        <v>●</v>
      </c>
      <c r="AQ1859" s="100" t="str">
        <f t="shared" si="1203"/>
        <v>●</v>
      </c>
      <c r="AR1859" s="100" t="str">
        <f t="shared" si="1204"/>
        <v>●</v>
      </c>
      <c r="AS1859" s="100" t="str">
        <f t="shared" si="1208"/>
        <v>●</v>
      </c>
    </row>
    <row r="1860" spans="2:45" s="100" customFormat="1" ht="14.25" customHeight="1">
      <c r="B1860" s="102"/>
      <c r="C1860" s="106"/>
      <c r="D1860" s="112"/>
      <c r="E1860" s="112"/>
      <c r="F1860" s="112"/>
      <c r="G1860" s="112"/>
      <c r="H1860" s="112"/>
      <c r="I1860" s="113"/>
      <c r="J1860" s="102"/>
      <c r="K1860" s="114"/>
      <c r="L1860" s="106"/>
      <c r="M1860" s="112"/>
      <c r="N1860" s="112"/>
      <c r="O1860" s="112"/>
      <c r="P1860" s="112"/>
      <c r="Q1860" s="112"/>
      <c r="R1860" s="113"/>
      <c r="S1860" s="113"/>
      <c r="AJ1860" s="100" t="str">
        <f t="shared" si="1206"/>
        <v>○</v>
      </c>
      <c r="AK1860" s="100" t="str">
        <f t="shared" si="1200"/>
        <v>○</v>
      </c>
      <c r="AL1860" s="100" t="str">
        <f t="shared" si="1209"/>
        <v>○</v>
      </c>
      <c r="AM1860" s="100" t="str">
        <f t="shared" si="1202"/>
        <v>○</v>
      </c>
      <c r="AP1860" s="100" t="str">
        <f t="shared" si="1207"/>
        <v>○</v>
      </c>
      <c r="AQ1860" s="100" t="str">
        <f t="shared" si="1203"/>
        <v>○</v>
      </c>
      <c r="AR1860" s="100" t="str">
        <f t="shared" si="1204"/>
        <v>○</v>
      </c>
      <c r="AS1860" s="100" t="str">
        <f t="shared" si="1208"/>
        <v>○</v>
      </c>
    </row>
    <row r="1861" spans="2:45" s="100" customFormat="1" ht="14.25" customHeight="1">
      <c r="B1861" s="102" t="s">
        <v>94</v>
      </c>
      <c r="C1861" s="106">
        <v>13</v>
      </c>
      <c r="D1861" s="107">
        <v>6</v>
      </c>
      <c r="E1861" s="107">
        <v>12</v>
      </c>
      <c r="F1861" s="107">
        <v>21</v>
      </c>
      <c r="G1861" s="107">
        <f>第2表01元データ!AR40</f>
        <v>31</v>
      </c>
      <c r="H1861" s="107">
        <f t="shared" ref="H1861:H1878" si="1210">IF(G1861="x","x",IF(AND(G1861="-",F1861="-"),"-",IF(AND(G1861="-",F1861&gt;0),F1861*-1,IF(AND(G1861&gt;0,F1861="-"),G1861,G1861-F1861))))</f>
        <v>10</v>
      </c>
      <c r="I1861" s="108">
        <f t="shared" ref="I1861:I1878" si="1211">IF(H1861="x","x",IF(H1861="-","-",IF(AND(F1861="-",G1861&gt;0),"皆増",IF(AND(F1861&gt;0,G1861="-"),"皆減",H1861/F1861*100))))</f>
        <v>47.619047619047613</v>
      </c>
      <c r="J1861" s="102"/>
      <c r="K1861" s="114" t="s">
        <v>94</v>
      </c>
      <c r="L1861" s="106">
        <v>32</v>
      </c>
      <c r="M1861" s="107">
        <v>36</v>
      </c>
      <c r="N1861" s="107">
        <v>17</v>
      </c>
      <c r="O1861" s="107">
        <v>7</v>
      </c>
      <c r="P1861" s="107">
        <f>第2表01元データ!AS40</f>
        <v>14</v>
      </c>
      <c r="Q1861" s="107">
        <f t="shared" ref="Q1861:Q1878" si="1212">IF(P1861="x","x",IF(AND(P1861="-",O1861="-"),"-",IF(AND(P1861="-",O1861&gt;0),O1861*-1,IF(AND(P1861&gt;0,O1861="-"),P1861,P1861-O1861))))</f>
        <v>7</v>
      </c>
      <c r="R1861" s="108">
        <f t="shared" ref="R1861:R1878" si="1213">IF(Q1861="x","x",IF(Q1861="-","-",IF(AND(O1861="-",P1861&gt;0),"皆増",IF(AND(O1861&gt;0,P1861="-"),"皆減",Q1861/O1861*100))))</f>
        <v>100</v>
      </c>
      <c r="S1861" s="108"/>
      <c r="T1861" s="100">
        <v>101</v>
      </c>
      <c r="W1861" s="100" t="s">
        <v>377</v>
      </c>
      <c r="X1861" s="100">
        <v>26</v>
      </c>
      <c r="Y1861" s="100">
        <v>20</v>
      </c>
      <c r="Z1861" s="100">
        <v>13</v>
      </c>
      <c r="AA1861" s="100">
        <v>6</v>
      </c>
      <c r="AC1861" s="100" t="s">
        <v>377</v>
      </c>
      <c r="AD1861" s="100">
        <v>19</v>
      </c>
      <c r="AE1861" s="100">
        <v>24</v>
      </c>
      <c r="AF1861" s="100">
        <v>32</v>
      </c>
      <c r="AG1861" s="100">
        <v>36</v>
      </c>
      <c r="AJ1861" s="100" t="str">
        <f t="shared" si="1206"/>
        <v>●</v>
      </c>
      <c r="AK1861" s="100" t="str">
        <f t="shared" si="1200"/>
        <v>●</v>
      </c>
      <c r="AL1861" s="100" t="str">
        <f t="shared" si="1209"/>
        <v>●</v>
      </c>
      <c r="AM1861" s="100" t="str">
        <f t="shared" si="1202"/>
        <v>●</v>
      </c>
      <c r="AP1861" s="100" t="str">
        <f t="shared" si="1207"/>
        <v>●</v>
      </c>
      <c r="AQ1861" s="100" t="str">
        <f t="shared" si="1203"/>
        <v>●</v>
      </c>
      <c r="AR1861" s="100" t="str">
        <f t="shared" si="1204"/>
        <v>●</v>
      </c>
      <c r="AS1861" s="100" t="str">
        <f t="shared" si="1208"/>
        <v>●</v>
      </c>
    </row>
    <row r="1862" spans="2:45" s="100" customFormat="1" ht="14.25" customHeight="1">
      <c r="B1862" s="102" t="s">
        <v>123</v>
      </c>
      <c r="C1862" s="106">
        <v>17</v>
      </c>
      <c r="D1862" s="107">
        <v>10</v>
      </c>
      <c r="E1862" s="107">
        <v>13</v>
      </c>
      <c r="F1862" s="107">
        <v>10</v>
      </c>
      <c r="G1862" s="107">
        <f>第2表01元データ!AR41</f>
        <v>16</v>
      </c>
      <c r="H1862" s="107">
        <f t="shared" si="1210"/>
        <v>6</v>
      </c>
      <c r="I1862" s="108">
        <f t="shared" si="1211"/>
        <v>60</v>
      </c>
      <c r="J1862" s="102"/>
      <c r="K1862" s="114" t="s">
        <v>123</v>
      </c>
      <c r="L1862" s="106">
        <v>18</v>
      </c>
      <c r="M1862" s="107">
        <v>24</v>
      </c>
      <c r="N1862" s="107">
        <v>24</v>
      </c>
      <c r="O1862" s="107">
        <v>13</v>
      </c>
      <c r="P1862" s="107">
        <f>第2表01元データ!AS41</f>
        <v>9</v>
      </c>
      <c r="Q1862" s="107">
        <f t="shared" si="1212"/>
        <v>-4</v>
      </c>
      <c r="R1862" s="108">
        <f t="shared" si="1213"/>
        <v>-30.76923076923077</v>
      </c>
      <c r="S1862" s="108"/>
      <c r="T1862" s="100">
        <v>102</v>
      </c>
      <c r="W1862" s="100" t="s">
        <v>356</v>
      </c>
      <c r="X1862" s="100">
        <v>46</v>
      </c>
      <c r="Y1862" s="100">
        <v>25</v>
      </c>
      <c r="Z1862" s="100">
        <v>17</v>
      </c>
      <c r="AA1862" s="100">
        <v>10</v>
      </c>
      <c r="AC1862" s="100" t="s">
        <v>356</v>
      </c>
      <c r="AD1862" s="100">
        <v>33</v>
      </c>
      <c r="AE1862" s="100">
        <v>17</v>
      </c>
      <c r="AF1862" s="100">
        <v>18</v>
      </c>
      <c r="AG1862" s="100">
        <v>24</v>
      </c>
      <c r="AJ1862" s="100" t="str">
        <f t="shared" si="1206"/>
        <v>●</v>
      </c>
      <c r="AK1862" s="100" t="str">
        <f t="shared" si="1200"/>
        <v>●</v>
      </c>
      <c r="AL1862" s="100" t="str">
        <f t="shared" si="1209"/>
        <v>●</v>
      </c>
      <c r="AM1862" s="100" t="str">
        <f t="shared" si="1202"/>
        <v>○</v>
      </c>
      <c r="AP1862" s="100" t="str">
        <f t="shared" si="1207"/>
        <v>●</v>
      </c>
      <c r="AQ1862" s="100" t="str">
        <f t="shared" si="1203"/>
        <v>●</v>
      </c>
      <c r="AR1862" s="100" t="str">
        <f t="shared" si="1204"/>
        <v>●</v>
      </c>
      <c r="AS1862" s="100" t="str">
        <f t="shared" si="1208"/>
        <v>●</v>
      </c>
    </row>
    <row r="1863" spans="2:45" s="100" customFormat="1" ht="14.25" customHeight="1">
      <c r="B1863" s="102" t="s">
        <v>124</v>
      </c>
      <c r="C1863" s="106">
        <v>23</v>
      </c>
      <c r="D1863" s="107">
        <v>16</v>
      </c>
      <c r="E1863" s="107">
        <v>15</v>
      </c>
      <c r="F1863" s="107">
        <v>14</v>
      </c>
      <c r="G1863" s="107">
        <f>第2表01元データ!AR42</f>
        <v>12</v>
      </c>
      <c r="H1863" s="107">
        <f t="shared" si="1210"/>
        <v>-2</v>
      </c>
      <c r="I1863" s="108">
        <f t="shared" si="1211"/>
        <v>-14.285714285714285</v>
      </c>
      <c r="J1863" s="102"/>
      <c r="K1863" s="114" t="s">
        <v>124</v>
      </c>
      <c r="L1863" s="106">
        <v>16</v>
      </c>
      <c r="M1863" s="107">
        <v>17</v>
      </c>
      <c r="N1863" s="107">
        <v>20</v>
      </c>
      <c r="O1863" s="107">
        <v>21</v>
      </c>
      <c r="P1863" s="107">
        <f>第2表01元データ!AS42</f>
        <v>13</v>
      </c>
      <c r="Q1863" s="107">
        <f t="shared" si="1212"/>
        <v>-8</v>
      </c>
      <c r="R1863" s="108">
        <f t="shared" si="1213"/>
        <v>-38.095238095238095</v>
      </c>
      <c r="S1863" s="108"/>
      <c r="T1863" s="100">
        <v>103</v>
      </c>
      <c r="W1863" s="100" t="s">
        <v>357</v>
      </c>
      <c r="X1863" s="100">
        <v>51</v>
      </c>
      <c r="Y1863" s="100">
        <v>37</v>
      </c>
      <c r="Z1863" s="100">
        <v>23</v>
      </c>
      <c r="AA1863" s="100">
        <v>16</v>
      </c>
      <c r="AC1863" s="100" t="s">
        <v>357</v>
      </c>
      <c r="AD1863" s="100">
        <v>53</v>
      </c>
      <c r="AE1863" s="100">
        <v>29</v>
      </c>
      <c r="AF1863" s="100">
        <v>16</v>
      </c>
      <c r="AG1863" s="100">
        <v>17</v>
      </c>
      <c r="AJ1863" s="100" t="str">
        <f t="shared" si="1206"/>
        <v>●</v>
      </c>
      <c r="AK1863" s="100" t="str">
        <f t="shared" si="1200"/>
        <v>●</v>
      </c>
      <c r="AL1863" s="100" t="str">
        <f t="shared" si="1209"/>
        <v>●</v>
      </c>
      <c r="AM1863" s="100" t="str">
        <f t="shared" si="1202"/>
        <v>●</v>
      </c>
      <c r="AP1863" s="100" t="str">
        <f t="shared" si="1207"/>
        <v>●</v>
      </c>
      <c r="AQ1863" s="100" t="str">
        <f t="shared" si="1203"/>
        <v>●</v>
      </c>
      <c r="AR1863" s="100" t="str">
        <f t="shared" si="1204"/>
        <v>●</v>
      </c>
      <c r="AS1863" s="100" t="str">
        <f t="shared" si="1208"/>
        <v>●</v>
      </c>
    </row>
    <row r="1864" spans="2:45" s="100" customFormat="1" ht="14.25" customHeight="1">
      <c r="B1864" s="102" t="s">
        <v>125</v>
      </c>
      <c r="C1864" s="106">
        <v>26</v>
      </c>
      <c r="D1864" s="107">
        <v>24</v>
      </c>
      <c r="E1864" s="107">
        <v>13</v>
      </c>
      <c r="F1864" s="107">
        <v>13</v>
      </c>
      <c r="G1864" s="107">
        <f>第2表01元データ!AR43</f>
        <v>20</v>
      </c>
      <c r="H1864" s="107">
        <f t="shared" si="1210"/>
        <v>7</v>
      </c>
      <c r="I1864" s="108">
        <f t="shared" si="1211"/>
        <v>53.846153846153847</v>
      </c>
      <c r="J1864" s="102"/>
      <c r="K1864" s="114" t="s">
        <v>125</v>
      </c>
      <c r="L1864" s="106">
        <v>27</v>
      </c>
      <c r="M1864" s="107">
        <v>15</v>
      </c>
      <c r="N1864" s="107">
        <v>20</v>
      </c>
      <c r="O1864" s="107">
        <v>22</v>
      </c>
      <c r="P1864" s="107">
        <f>第2表01元データ!AS43</f>
        <v>28</v>
      </c>
      <c r="Q1864" s="107">
        <f t="shared" si="1212"/>
        <v>6</v>
      </c>
      <c r="R1864" s="108">
        <f t="shared" si="1213"/>
        <v>27.27272727272727</v>
      </c>
      <c r="S1864" s="108"/>
      <c r="T1864" s="100">
        <v>104</v>
      </c>
      <c r="W1864" s="100" t="s">
        <v>358</v>
      </c>
      <c r="X1864" s="100">
        <v>47</v>
      </c>
      <c r="Y1864" s="100">
        <v>48</v>
      </c>
      <c r="Z1864" s="100">
        <v>26</v>
      </c>
      <c r="AA1864" s="100">
        <v>24</v>
      </c>
      <c r="AC1864" s="100" t="s">
        <v>358</v>
      </c>
      <c r="AD1864" s="100">
        <v>69</v>
      </c>
      <c r="AE1864" s="100">
        <v>29</v>
      </c>
      <c r="AF1864" s="100">
        <v>27</v>
      </c>
      <c r="AG1864" s="100">
        <v>15</v>
      </c>
      <c r="AJ1864" s="100" t="str">
        <f t="shared" si="1206"/>
        <v>●</v>
      </c>
      <c r="AK1864" s="100" t="str">
        <f t="shared" si="1200"/>
        <v>●</v>
      </c>
      <c r="AL1864" s="100" t="str">
        <f t="shared" si="1209"/>
        <v>●</v>
      </c>
      <c r="AM1864" s="100" t="str">
        <f t="shared" si="1202"/>
        <v>●</v>
      </c>
      <c r="AP1864" s="100" t="str">
        <f t="shared" si="1207"/>
        <v>●</v>
      </c>
      <c r="AQ1864" s="100" t="str">
        <f t="shared" si="1203"/>
        <v>●</v>
      </c>
      <c r="AR1864" s="100" t="str">
        <f t="shared" si="1204"/>
        <v>●</v>
      </c>
      <c r="AS1864" s="100" t="str">
        <f t="shared" si="1208"/>
        <v>●</v>
      </c>
    </row>
    <row r="1865" spans="2:45" s="100" customFormat="1" ht="14.25" customHeight="1">
      <c r="B1865" s="102" t="s">
        <v>126</v>
      </c>
      <c r="C1865" s="106">
        <v>46</v>
      </c>
      <c r="D1865" s="107">
        <v>22</v>
      </c>
      <c r="E1865" s="107">
        <v>28</v>
      </c>
      <c r="F1865" s="107">
        <v>16</v>
      </c>
      <c r="G1865" s="107">
        <f>第2表01元データ!AR44</f>
        <v>23</v>
      </c>
      <c r="H1865" s="107">
        <f t="shared" si="1210"/>
        <v>7</v>
      </c>
      <c r="I1865" s="108">
        <f t="shared" si="1211"/>
        <v>43.75</v>
      </c>
      <c r="J1865" s="102"/>
      <c r="K1865" s="114" t="s">
        <v>126</v>
      </c>
      <c r="L1865" s="106">
        <v>26</v>
      </c>
      <c r="M1865" s="107">
        <v>30</v>
      </c>
      <c r="N1865" s="107">
        <v>13</v>
      </c>
      <c r="O1865" s="107">
        <v>20</v>
      </c>
      <c r="P1865" s="107">
        <f>第2表01元データ!AS44</f>
        <v>26</v>
      </c>
      <c r="Q1865" s="107">
        <f t="shared" si="1212"/>
        <v>6</v>
      </c>
      <c r="R1865" s="108">
        <f t="shared" si="1213"/>
        <v>30</v>
      </c>
      <c r="S1865" s="108"/>
      <c r="T1865" s="100">
        <v>105</v>
      </c>
      <c r="W1865" s="100" t="s">
        <v>359</v>
      </c>
      <c r="X1865" s="100">
        <v>48</v>
      </c>
      <c r="Y1865" s="100">
        <v>35</v>
      </c>
      <c r="Z1865" s="100">
        <v>46</v>
      </c>
      <c r="AA1865" s="100">
        <v>22</v>
      </c>
      <c r="AC1865" s="100" t="s">
        <v>359</v>
      </c>
      <c r="AD1865" s="100">
        <v>36</v>
      </c>
      <c r="AE1865" s="100">
        <v>37</v>
      </c>
      <c r="AF1865" s="100">
        <v>26</v>
      </c>
      <c r="AG1865" s="100">
        <v>30</v>
      </c>
      <c r="AJ1865" s="100" t="str">
        <f t="shared" si="1206"/>
        <v>●</v>
      </c>
      <c r="AK1865" s="100" t="str">
        <f t="shared" si="1200"/>
        <v>●</v>
      </c>
      <c r="AL1865" s="100" t="str">
        <f t="shared" si="1209"/>
        <v>●</v>
      </c>
      <c r="AM1865" s="100" t="str">
        <f t="shared" si="1202"/>
        <v>●</v>
      </c>
      <c r="AP1865" s="100" t="str">
        <f t="shared" si="1207"/>
        <v>●</v>
      </c>
      <c r="AQ1865" s="100" t="str">
        <f t="shared" si="1203"/>
        <v>●</v>
      </c>
      <c r="AR1865" s="100" t="str">
        <f t="shared" si="1204"/>
        <v>●</v>
      </c>
      <c r="AS1865" s="100" t="str">
        <f t="shared" si="1208"/>
        <v>●</v>
      </c>
    </row>
    <row r="1866" spans="2:45" s="100" customFormat="1" ht="14.25" customHeight="1">
      <c r="B1866" s="102" t="s">
        <v>127</v>
      </c>
      <c r="C1866" s="106">
        <v>23</v>
      </c>
      <c r="D1866" s="107">
        <v>29</v>
      </c>
      <c r="E1866" s="107">
        <v>31</v>
      </c>
      <c r="F1866" s="107">
        <v>32</v>
      </c>
      <c r="G1866" s="107">
        <f>第2表01元データ!AR45</f>
        <v>32</v>
      </c>
      <c r="H1866" s="107">
        <f t="shared" si="1210"/>
        <v>0</v>
      </c>
      <c r="I1866" s="108">
        <f t="shared" si="1211"/>
        <v>0</v>
      </c>
      <c r="J1866" s="102"/>
      <c r="K1866" s="114" t="s">
        <v>127</v>
      </c>
      <c r="L1866" s="106">
        <v>34</v>
      </c>
      <c r="M1866" s="107">
        <v>35</v>
      </c>
      <c r="N1866" s="107">
        <v>25</v>
      </c>
      <c r="O1866" s="107">
        <v>14</v>
      </c>
      <c r="P1866" s="107">
        <f>第2表01元データ!AS45</f>
        <v>28</v>
      </c>
      <c r="Q1866" s="107">
        <f t="shared" si="1212"/>
        <v>14</v>
      </c>
      <c r="R1866" s="108">
        <f t="shared" si="1213"/>
        <v>100</v>
      </c>
      <c r="S1866" s="108"/>
      <c r="T1866" s="100">
        <v>106</v>
      </c>
      <c r="W1866" s="100" t="s">
        <v>360</v>
      </c>
      <c r="X1866" s="100">
        <v>28</v>
      </c>
      <c r="Y1866" s="100">
        <v>35</v>
      </c>
      <c r="Z1866" s="100">
        <v>23</v>
      </c>
      <c r="AA1866" s="100">
        <v>29</v>
      </c>
      <c r="AC1866" s="100" t="s">
        <v>360</v>
      </c>
      <c r="AD1866" s="100">
        <v>24</v>
      </c>
      <c r="AE1866" s="100">
        <v>47</v>
      </c>
      <c r="AF1866" s="100">
        <v>34</v>
      </c>
      <c r="AG1866" s="100">
        <v>35</v>
      </c>
      <c r="AJ1866" s="100" t="str">
        <f t="shared" si="1206"/>
        <v>●</v>
      </c>
      <c r="AK1866" s="100" t="str">
        <f t="shared" si="1200"/>
        <v>●</v>
      </c>
      <c r="AL1866" s="100" t="str">
        <f t="shared" si="1209"/>
        <v>●</v>
      </c>
      <c r="AM1866" s="100" t="str">
        <f t="shared" si="1202"/>
        <v>●</v>
      </c>
      <c r="AP1866" s="100" t="str">
        <f t="shared" si="1207"/>
        <v>●</v>
      </c>
      <c r="AQ1866" s="100" t="str">
        <f t="shared" si="1203"/>
        <v>●</v>
      </c>
      <c r="AR1866" s="100" t="str">
        <f t="shared" si="1204"/>
        <v>●</v>
      </c>
      <c r="AS1866" s="100" t="str">
        <f t="shared" si="1208"/>
        <v>●</v>
      </c>
    </row>
    <row r="1867" spans="2:45" s="100" customFormat="1" ht="14.25" customHeight="1">
      <c r="B1867" s="102" t="s">
        <v>128</v>
      </c>
      <c r="C1867" s="106">
        <v>31</v>
      </c>
      <c r="D1867" s="107">
        <v>21</v>
      </c>
      <c r="E1867" s="107">
        <v>39</v>
      </c>
      <c r="F1867" s="107">
        <v>34</v>
      </c>
      <c r="G1867" s="107">
        <f>第2表01元データ!AR46</f>
        <v>41</v>
      </c>
      <c r="H1867" s="107">
        <f t="shared" si="1210"/>
        <v>7</v>
      </c>
      <c r="I1867" s="108">
        <f t="shared" si="1211"/>
        <v>20.588235294117645</v>
      </c>
      <c r="J1867" s="102"/>
      <c r="K1867" s="114" t="s">
        <v>128</v>
      </c>
      <c r="L1867" s="106">
        <v>54</v>
      </c>
      <c r="M1867" s="107">
        <v>37</v>
      </c>
      <c r="N1867" s="107">
        <v>27</v>
      </c>
      <c r="O1867" s="107">
        <v>23</v>
      </c>
      <c r="P1867" s="107">
        <f>第2表01元データ!AS46</f>
        <v>17</v>
      </c>
      <c r="Q1867" s="107">
        <f t="shared" si="1212"/>
        <v>-6</v>
      </c>
      <c r="R1867" s="108">
        <f t="shared" si="1213"/>
        <v>-26.086956521739129</v>
      </c>
      <c r="S1867" s="108"/>
      <c r="T1867" s="100">
        <v>107</v>
      </c>
      <c r="W1867" s="100" t="s">
        <v>361</v>
      </c>
      <c r="X1867" s="100">
        <v>22</v>
      </c>
      <c r="Y1867" s="100">
        <v>32</v>
      </c>
      <c r="Z1867" s="100">
        <v>31</v>
      </c>
      <c r="AA1867" s="100">
        <v>21</v>
      </c>
      <c r="AC1867" s="100" t="s">
        <v>361</v>
      </c>
      <c r="AD1867" s="100">
        <v>25</v>
      </c>
      <c r="AE1867" s="100">
        <v>25</v>
      </c>
      <c r="AF1867" s="100">
        <v>54</v>
      </c>
      <c r="AG1867" s="100">
        <v>37</v>
      </c>
      <c r="AJ1867" s="100" t="str">
        <f t="shared" si="1206"/>
        <v>●</v>
      </c>
      <c r="AK1867" s="100" t="str">
        <f t="shared" si="1200"/>
        <v>●</v>
      </c>
      <c r="AL1867" s="100" t="str">
        <f t="shared" si="1209"/>
        <v>●</v>
      </c>
      <c r="AM1867" s="100" t="str">
        <f t="shared" si="1202"/>
        <v>●</v>
      </c>
      <c r="AP1867" s="100" t="str">
        <f t="shared" si="1207"/>
        <v>●</v>
      </c>
      <c r="AQ1867" s="100" t="str">
        <f t="shared" si="1203"/>
        <v>●</v>
      </c>
      <c r="AR1867" s="100" t="str">
        <f t="shared" si="1204"/>
        <v>●</v>
      </c>
      <c r="AS1867" s="100" t="str">
        <f t="shared" si="1208"/>
        <v>●</v>
      </c>
    </row>
    <row r="1868" spans="2:45" s="100" customFormat="1" ht="14.25" customHeight="1">
      <c r="B1868" s="102" t="s">
        <v>129</v>
      </c>
      <c r="C1868" s="106">
        <v>28</v>
      </c>
      <c r="D1868" s="107">
        <v>23</v>
      </c>
      <c r="E1868" s="107">
        <v>20</v>
      </c>
      <c r="F1868" s="107">
        <v>34</v>
      </c>
      <c r="G1868" s="107">
        <f>第2表01元データ!AR47</f>
        <v>25</v>
      </c>
      <c r="H1868" s="107">
        <f t="shared" si="1210"/>
        <v>-9</v>
      </c>
      <c r="I1868" s="108">
        <f t="shared" si="1211"/>
        <v>-26.47058823529412</v>
      </c>
      <c r="J1868" s="102"/>
      <c r="K1868" s="114" t="s">
        <v>129</v>
      </c>
      <c r="L1868" s="106">
        <v>25</v>
      </c>
      <c r="M1868" s="107">
        <v>48</v>
      </c>
      <c r="N1868" s="107">
        <v>28</v>
      </c>
      <c r="O1868" s="107">
        <v>27</v>
      </c>
      <c r="P1868" s="107">
        <f>第2表01元データ!AS47</f>
        <v>25</v>
      </c>
      <c r="Q1868" s="107">
        <f t="shared" si="1212"/>
        <v>-2</v>
      </c>
      <c r="R1868" s="108">
        <f t="shared" si="1213"/>
        <v>-7.4074074074074066</v>
      </c>
      <c r="S1868" s="108"/>
      <c r="T1868" s="100">
        <v>108</v>
      </c>
      <c r="W1868" s="100" t="s">
        <v>362</v>
      </c>
      <c r="X1868" s="100">
        <v>41</v>
      </c>
      <c r="Y1868" s="100">
        <v>23</v>
      </c>
      <c r="Z1868" s="100">
        <v>28</v>
      </c>
      <c r="AA1868" s="100">
        <v>23</v>
      </c>
      <c r="AC1868" s="100" t="s">
        <v>362</v>
      </c>
      <c r="AD1868" s="100">
        <v>39</v>
      </c>
      <c r="AE1868" s="100">
        <v>21</v>
      </c>
      <c r="AF1868" s="100">
        <v>25</v>
      </c>
      <c r="AG1868" s="100">
        <v>48</v>
      </c>
      <c r="AJ1868" s="100" t="str">
        <f t="shared" si="1206"/>
        <v>●</v>
      </c>
      <c r="AK1868" s="100" t="str">
        <f t="shared" si="1200"/>
        <v>○</v>
      </c>
      <c r="AL1868" s="100" t="str">
        <f t="shared" si="1209"/>
        <v>●</v>
      </c>
      <c r="AM1868" s="100" t="str">
        <f t="shared" si="1202"/>
        <v>●</v>
      </c>
      <c r="AP1868" s="100" t="str">
        <f t="shared" si="1207"/>
        <v>●</v>
      </c>
      <c r="AQ1868" s="100" t="str">
        <f t="shared" si="1203"/>
        <v>●</v>
      </c>
      <c r="AR1868" s="100" t="str">
        <f t="shared" si="1204"/>
        <v>●</v>
      </c>
      <c r="AS1868" s="100" t="str">
        <f t="shared" si="1208"/>
        <v>●</v>
      </c>
    </row>
    <row r="1869" spans="2:45" s="100" customFormat="1" ht="14.25" customHeight="1">
      <c r="B1869" s="102" t="s">
        <v>130</v>
      </c>
      <c r="C1869" s="106">
        <v>24</v>
      </c>
      <c r="D1869" s="107">
        <v>28</v>
      </c>
      <c r="E1869" s="107">
        <v>27</v>
      </c>
      <c r="F1869" s="107">
        <v>32</v>
      </c>
      <c r="G1869" s="107">
        <f>第2表01元データ!AR48</f>
        <v>30</v>
      </c>
      <c r="H1869" s="107">
        <f t="shared" si="1210"/>
        <v>-2</v>
      </c>
      <c r="I1869" s="108">
        <f t="shared" si="1211"/>
        <v>-6.25</v>
      </c>
      <c r="J1869" s="102"/>
      <c r="K1869" s="114" t="s">
        <v>130</v>
      </c>
      <c r="L1869" s="106">
        <v>25</v>
      </c>
      <c r="M1869" s="107">
        <v>20</v>
      </c>
      <c r="N1869" s="107">
        <v>38</v>
      </c>
      <c r="O1869" s="107">
        <v>22</v>
      </c>
      <c r="P1869" s="107">
        <f>第2表01元データ!AS48</f>
        <v>22</v>
      </c>
      <c r="Q1869" s="107">
        <f t="shared" si="1212"/>
        <v>0</v>
      </c>
      <c r="R1869" s="108">
        <f t="shared" si="1213"/>
        <v>0</v>
      </c>
      <c r="S1869" s="108"/>
      <c r="T1869" s="100">
        <v>109</v>
      </c>
      <c r="W1869" s="100" t="s">
        <v>363</v>
      </c>
      <c r="X1869" s="100">
        <v>53</v>
      </c>
      <c r="Y1869" s="100">
        <v>32</v>
      </c>
      <c r="Z1869" s="100">
        <v>24</v>
      </c>
      <c r="AA1869" s="100">
        <v>28</v>
      </c>
      <c r="AC1869" s="100" t="s">
        <v>363</v>
      </c>
      <c r="AD1869" s="100">
        <v>54</v>
      </c>
      <c r="AE1869" s="100">
        <v>34</v>
      </c>
      <c r="AF1869" s="100">
        <v>25</v>
      </c>
      <c r="AG1869" s="100">
        <v>20</v>
      </c>
      <c r="AJ1869" s="100" t="str">
        <f t="shared" si="1206"/>
        <v>●</v>
      </c>
      <c r="AK1869" s="100" t="str">
        <f t="shared" si="1200"/>
        <v>●</v>
      </c>
      <c r="AL1869" s="100" t="str">
        <f>IF(E1869=Z1869,"○","●")</f>
        <v>●</v>
      </c>
      <c r="AM1869" s="100" t="str">
        <f t="shared" si="1202"/>
        <v>●</v>
      </c>
      <c r="AP1869" s="100" t="str">
        <f t="shared" si="1207"/>
        <v>●</v>
      </c>
      <c r="AQ1869" s="100" t="str">
        <f t="shared" si="1203"/>
        <v>●</v>
      </c>
      <c r="AR1869" s="100" t="str">
        <f t="shared" si="1204"/>
        <v>●</v>
      </c>
      <c r="AS1869" s="100" t="str">
        <f t="shared" si="1208"/>
        <v>●</v>
      </c>
    </row>
    <row r="1870" spans="2:45" s="100" customFormat="1" ht="14.25" customHeight="1">
      <c r="B1870" s="102" t="s">
        <v>131</v>
      </c>
      <c r="C1870" s="106">
        <v>35</v>
      </c>
      <c r="D1870" s="107">
        <v>24</v>
      </c>
      <c r="E1870" s="107">
        <v>23</v>
      </c>
      <c r="F1870" s="107">
        <v>26</v>
      </c>
      <c r="G1870" s="107">
        <f>第2表01元データ!AR49</f>
        <v>36</v>
      </c>
      <c r="H1870" s="107">
        <f t="shared" si="1210"/>
        <v>10</v>
      </c>
      <c r="I1870" s="108">
        <f t="shared" si="1211"/>
        <v>38.461538461538467</v>
      </c>
      <c r="J1870" s="102"/>
      <c r="K1870" s="114" t="s">
        <v>131</v>
      </c>
      <c r="L1870" s="106">
        <v>36</v>
      </c>
      <c r="M1870" s="107">
        <v>23</v>
      </c>
      <c r="N1870" s="107">
        <v>23</v>
      </c>
      <c r="O1870" s="107">
        <v>42</v>
      </c>
      <c r="P1870" s="107">
        <f>第2表01元データ!AS49</f>
        <v>28</v>
      </c>
      <c r="Q1870" s="107">
        <f t="shared" si="1212"/>
        <v>-14</v>
      </c>
      <c r="R1870" s="108">
        <f t="shared" si="1213"/>
        <v>-33.333333333333329</v>
      </c>
      <c r="S1870" s="108"/>
      <c r="T1870" s="100">
        <v>110</v>
      </c>
      <c r="W1870" s="100" t="s">
        <v>364</v>
      </c>
      <c r="X1870" s="100">
        <v>56</v>
      </c>
      <c r="Y1870" s="100">
        <v>49</v>
      </c>
      <c r="Z1870" s="100">
        <v>35</v>
      </c>
      <c r="AA1870" s="100">
        <v>24</v>
      </c>
      <c r="AC1870" s="100" t="s">
        <v>364</v>
      </c>
      <c r="AD1870" s="100">
        <v>48</v>
      </c>
      <c r="AE1870" s="100">
        <v>43</v>
      </c>
      <c r="AF1870" s="100">
        <v>36</v>
      </c>
      <c r="AG1870" s="100">
        <v>23</v>
      </c>
      <c r="AJ1870" s="100" t="str">
        <f t="shared" si="1206"/>
        <v>●</v>
      </c>
      <c r="AK1870" s="100" t="str">
        <f t="shared" si="1200"/>
        <v>●</v>
      </c>
      <c r="AL1870" s="100" t="str">
        <f t="shared" ref="AL1870:AL1878" si="1214">IF(E1870=Z1870,"○","●")</f>
        <v>●</v>
      </c>
      <c r="AM1870" s="100" t="str">
        <f t="shared" si="1202"/>
        <v>●</v>
      </c>
      <c r="AP1870" s="100" t="str">
        <f t="shared" si="1207"/>
        <v>●</v>
      </c>
      <c r="AQ1870" s="100" t="str">
        <f t="shared" si="1203"/>
        <v>●</v>
      </c>
      <c r="AR1870" s="100" t="str">
        <f t="shared" si="1204"/>
        <v>●</v>
      </c>
      <c r="AS1870" s="100" t="str">
        <f t="shared" si="1208"/>
        <v>●</v>
      </c>
    </row>
    <row r="1871" spans="2:45" s="100" customFormat="1" ht="14.25" customHeight="1">
      <c r="B1871" s="102" t="s">
        <v>132</v>
      </c>
      <c r="C1871" s="106">
        <v>51</v>
      </c>
      <c r="D1871" s="107">
        <v>38</v>
      </c>
      <c r="E1871" s="107">
        <v>26</v>
      </c>
      <c r="F1871" s="107">
        <v>26</v>
      </c>
      <c r="G1871" s="107">
        <f>第2表01元データ!AR50</f>
        <v>34</v>
      </c>
      <c r="H1871" s="107">
        <f t="shared" si="1210"/>
        <v>8</v>
      </c>
      <c r="I1871" s="108">
        <f t="shared" si="1211"/>
        <v>30.76923076923077</v>
      </c>
      <c r="J1871" s="102"/>
      <c r="K1871" s="114" t="s">
        <v>132</v>
      </c>
      <c r="L1871" s="106">
        <v>39</v>
      </c>
      <c r="M1871" s="107">
        <v>44</v>
      </c>
      <c r="N1871" s="107">
        <v>26</v>
      </c>
      <c r="O1871" s="107">
        <v>30</v>
      </c>
      <c r="P1871" s="107">
        <f>第2表01元データ!AS50</f>
        <v>39</v>
      </c>
      <c r="Q1871" s="107">
        <f t="shared" si="1212"/>
        <v>9</v>
      </c>
      <c r="R1871" s="108">
        <f t="shared" si="1213"/>
        <v>30</v>
      </c>
      <c r="S1871" s="108"/>
      <c r="T1871" s="100">
        <v>111</v>
      </c>
      <c r="W1871" s="100" t="s">
        <v>365</v>
      </c>
      <c r="X1871" s="100">
        <v>25</v>
      </c>
      <c r="Y1871" s="100">
        <v>55</v>
      </c>
      <c r="Z1871" s="100">
        <v>51</v>
      </c>
      <c r="AA1871" s="100">
        <v>38</v>
      </c>
      <c r="AC1871" s="100" t="s">
        <v>365</v>
      </c>
      <c r="AD1871" s="100">
        <v>37</v>
      </c>
      <c r="AE1871" s="100">
        <v>41</v>
      </c>
      <c r="AF1871" s="100">
        <v>39</v>
      </c>
      <c r="AG1871" s="100">
        <v>44</v>
      </c>
      <c r="AJ1871" s="100" t="str">
        <f t="shared" si="1206"/>
        <v>●</v>
      </c>
      <c r="AK1871" s="100" t="str">
        <f t="shared" si="1200"/>
        <v>●</v>
      </c>
      <c r="AL1871" s="100" t="str">
        <f t="shared" si="1214"/>
        <v>●</v>
      </c>
      <c r="AM1871" s="100" t="str">
        <f t="shared" si="1202"/>
        <v>●</v>
      </c>
      <c r="AP1871" s="100" t="str">
        <f t="shared" si="1207"/>
        <v>●</v>
      </c>
      <c r="AQ1871" s="100" t="str">
        <f t="shared" si="1203"/>
        <v>●</v>
      </c>
      <c r="AR1871" s="100" t="str">
        <f t="shared" si="1204"/>
        <v>●</v>
      </c>
      <c r="AS1871" s="100" t="str">
        <f t="shared" si="1208"/>
        <v>●</v>
      </c>
    </row>
    <row r="1872" spans="2:45" s="100" customFormat="1" ht="14.25" customHeight="1">
      <c r="B1872" s="102" t="s">
        <v>133</v>
      </c>
      <c r="C1872" s="106">
        <v>56</v>
      </c>
      <c r="D1872" s="107">
        <v>50</v>
      </c>
      <c r="E1872" s="107">
        <v>35</v>
      </c>
      <c r="F1872" s="107">
        <v>28</v>
      </c>
      <c r="G1872" s="107">
        <f>第2表01元データ!AR51</f>
        <v>29</v>
      </c>
      <c r="H1872" s="107">
        <f t="shared" si="1210"/>
        <v>1</v>
      </c>
      <c r="I1872" s="108">
        <f t="shared" si="1211"/>
        <v>3.5714285714285712</v>
      </c>
      <c r="J1872" s="102"/>
      <c r="K1872" s="114" t="s">
        <v>133</v>
      </c>
      <c r="L1872" s="106">
        <v>33</v>
      </c>
      <c r="M1872" s="107">
        <v>39</v>
      </c>
      <c r="N1872" s="107">
        <v>38</v>
      </c>
      <c r="O1872" s="107">
        <v>25</v>
      </c>
      <c r="P1872" s="107">
        <f>第2表01元データ!AS51</f>
        <v>30</v>
      </c>
      <c r="Q1872" s="107">
        <f t="shared" si="1212"/>
        <v>5</v>
      </c>
      <c r="R1872" s="108">
        <f t="shared" si="1213"/>
        <v>20</v>
      </c>
      <c r="S1872" s="108"/>
      <c r="T1872" s="100">
        <v>112</v>
      </c>
      <c r="W1872" s="100" t="s">
        <v>366</v>
      </c>
      <c r="X1872" s="100">
        <v>45</v>
      </c>
      <c r="Y1872" s="100">
        <v>28</v>
      </c>
      <c r="Z1872" s="100">
        <v>56</v>
      </c>
      <c r="AA1872" s="100">
        <v>50</v>
      </c>
      <c r="AC1872" s="100" t="s">
        <v>366</v>
      </c>
      <c r="AD1872" s="100">
        <v>42</v>
      </c>
      <c r="AE1872" s="100">
        <v>36</v>
      </c>
      <c r="AF1872" s="100">
        <v>33</v>
      </c>
      <c r="AG1872" s="100">
        <v>39</v>
      </c>
      <c r="AJ1872" s="100" t="str">
        <f t="shared" si="1206"/>
        <v>●</v>
      </c>
      <c r="AK1872" s="100" t="str">
        <f t="shared" si="1200"/>
        <v>●</v>
      </c>
      <c r="AL1872" s="100" t="str">
        <f t="shared" si="1214"/>
        <v>●</v>
      </c>
      <c r="AM1872" s="100" t="str">
        <f t="shared" si="1202"/>
        <v>●</v>
      </c>
      <c r="AP1872" s="100" t="str">
        <f t="shared" si="1207"/>
        <v>●</v>
      </c>
      <c r="AQ1872" s="100" t="str">
        <f t="shared" si="1203"/>
        <v>●</v>
      </c>
      <c r="AR1872" s="100" t="str">
        <f t="shared" si="1204"/>
        <v>●</v>
      </c>
      <c r="AS1872" s="100" t="str">
        <f t="shared" si="1208"/>
        <v>●</v>
      </c>
    </row>
    <row r="1873" spans="2:45" s="100" customFormat="1" ht="14.25" customHeight="1">
      <c r="B1873" s="102" t="s">
        <v>134</v>
      </c>
      <c r="C1873" s="106">
        <v>29</v>
      </c>
      <c r="D1873" s="107">
        <v>48</v>
      </c>
      <c r="E1873" s="107">
        <v>45</v>
      </c>
      <c r="F1873" s="107">
        <v>42</v>
      </c>
      <c r="G1873" s="107">
        <f>第2表01元データ!AR52</f>
        <v>25</v>
      </c>
      <c r="H1873" s="107">
        <f t="shared" si="1210"/>
        <v>-17</v>
      </c>
      <c r="I1873" s="108">
        <f t="shared" si="1211"/>
        <v>-40.476190476190474</v>
      </c>
      <c r="J1873" s="102"/>
      <c r="K1873" s="114" t="s">
        <v>134</v>
      </c>
      <c r="L1873" s="106">
        <v>25</v>
      </c>
      <c r="M1873" s="107">
        <v>41</v>
      </c>
      <c r="N1873" s="107">
        <v>36</v>
      </c>
      <c r="O1873" s="107">
        <v>33</v>
      </c>
      <c r="P1873" s="107">
        <f>第2表01元データ!AS52</f>
        <v>19</v>
      </c>
      <c r="Q1873" s="107">
        <f t="shared" si="1212"/>
        <v>-14</v>
      </c>
      <c r="R1873" s="108">
        <f t="shared" si="1213"/>
        <v>-42.424242424242422</v>
      </c>
      <c r="S1873" s="108"/>
      <c r="T1873" s="100">
        <v>113</v>
      </c>
      <c r="W1873" s="99" t="s">
        <v>367</v>
      </c>
      <c r="X1873" s="99">
        <v>33</v>
      </c>
      <c r="Y1873" s="99">
        <v>38</v>
      </c>
      <c r="Z1873" s="99">
        <v>29</v>
      </c>
      <c r="AA1873" s="99">
        <v>48</v>
      </c>
      <c r="AB1873" s="99"/>
      <c r="AC1873" s="99" t="s">
        <v>367</v>
      </c>
      <c r="AD1873" s="99">
        <v>27</v>
      </c>
      <c r="AE1873" s="99">
        <v>34</v>
      </c>
      <c r="AF1873" s="99">
        <v>25</v>
      </c>
      <c r="AG1873" s="99">
        <v>41</v>
      </c>
      <c r="AJ1873" s="100" t="str">
        <f t="shared" si="1206"/>
        <v>●</v>
      </c>
      <c r="AK1873" s="100" t="str">
        <f t="shared" si="1200"/>
        <v>●</v>
      </c>
      <c r="AL1873" s="100" t="str">
        <f t="shared" si="1214"/>
        <v>●</v>
      </c>
      <c r="AM1873" s="100" t="str">
        <f t="shared" si="1202"/>
        <v>●</v>
      </c>
      <c r="AP1873" s="100" t="str">
        <f t="shared" si="1207"/>
        <v>●</v>
      </c>
      <c r="AQ1873" s="100" t="str">
        <f t="shared" si="1203"/>
        <v>●</v>
      </c>
      <c r="AR1873" s="100" t="str">
        <f t="shared" si="1204"/>
        <v>●</v>
      </c>
      <c r="AS1873" s="100" t="str">
        <f t="shared" si="1208"/>
        <v>●</v>
      </c>
    </row>
    <row r="1874" spans="2:45" s="100" customFormat="1" ht="14.25" customHeight="1">
      <c r="B1874" s="102" t="s">
        <v>135</v>
      </c>
      <c r="C1874" s="106">
        <v>37</v>
      </c>
      <c r="D1874" s="107">
        <v>29</v>
      </c>
      <c r="E1874" s="107">
        <v>42</v>
      </c>
      <c r="F1874" s="107">
        <v>39</v>
      </c>
      <c r="G1874" s="107">
        <f>第2表01元データ!AR53</f>
        <v>44</v>
      </c>
      <c r="H1874" s="107">
        <f t="shared" si="1210"/>
        <v>5</v>
      </c>
      <c r="I1874" s="108">
        <f t="shared" si="1211"/>
        <v>12.820512820512819</v>
      </c>
      <c r="J1874" s="102"/>
      <c r="K1874" s="114" t="s">
        <v>135</v>
      </c>
      <c r="L1874" s="106">
        <v>27</v>
      </c>
      <c r="M1874" s="107">
        <v>33</v>
      </c>
      <c r="N1874" s="107">
        <v>39</v>
      </c>
      <c r="O1874" s="107">
        <v>37</v>
      </c>
      <c r="P1874" s="107">
        <f>第2表01元データ!AS53</f>
        <v>35</v>
      </c>
      <c r="Q1874" s="107">
        <f t="shared" si="1212"/>
        <v>-2</v>
      </c>
      <c r="R1874" s="108">
        <f t="shared" si="1213"/>
        <v>-5.4054054054054053</v>
      </c>
      <c r="S1874" s="108"/>
      <c r="T1874" s="100">
        <v>114</v>
      </c>
      <c r="W1874" s="100" t="s">
        <v>368</v>
      </c>
      <c r="X1874" s="100">
        <v>34</v>
      </c>
      <c r="Y1874" s="100">
        <v>36</v>
      </c>
      <c r="Z1874" s="100">
        <v>37</v>
      </c>
      <c r="AA1874" s="100">
        <v>29</v>
      </c>
      <c r="AC1874" s="100" t="s">
        <v>368</v>
      </c>
      <c r="AD1874" s="100">
        <v>26</v>
      </c>
      <c r="AE1874" s="100">
        <v>23</v>
      </c>
      <c r="AF1874" s="100">
        <v>27</v>
      </c>
      <c r="AG1874" s="100">
        <v>33</v>
      </c>
      <c r="AJ1874" s="100" t="str">
        <f t="shared" si="1206"/>
        <v>●</v>
      </c>
      <c r="AK1874" s="100" t="str">
        <f t="shared" si="1200"/>
        <v>●</v>
      </c>
      <c r="AL1874" s="100" t="str">
        <f t="shared" si="1214"/>
        <v>●</v>
      </c>
      <c r="AM1874" s="100" t="str">
        <f t="shared" si="1202"/>
        <v>●</v>
      </c>
      <c r="AP1874" s="100" t="str">
        <f t="shared" si="1207"/>
        <v>●</v>
      </c>
      <c r="AQ1874" s="100" t="str">
        <f t="shared" si="1203"/>
        <v>●</v>
      </c>
      <c r="AR1874" s="100" t="str">
        <f t="shared" si="1204"/>
        <v>●</v>
      </c>
      <c r="AS1874" s="100" t="str">
        <f t="shared" si="1208"/>
        <v>●</v>
      </c>
    </row>
    <row r="1875" spans="2:45" s="100" customFormat="1" ht="14.25" customHeight="1">
      <c r="B1875" s="102" t="s">
        <v>136</v>
      </c>
      <c r="C1875" s="106">
        <v>30</v>
      </c>
      <c r="D1875" s="107">
        <v>32</v>
      </c>
      <c r="E1875" s="107">
        <v>22</v>
      </c>
      <c r="F1875" s="107">
        <v>38</v>
      </c>
      <c r="G1875" s="107">
        <f>第2表01元データ!AR54</f>
        <v>39</v>
      </c>
      <c r="H1875" s="107">
        <f t="shared" si="1210"/>
        <v>1</v>
      </c>
      <c r="I1875" s="108">
        <f t="shared" si="1211"/>
        <v>2.6315789473684208</v>
      </c>
      <c r="J1875" s="102"/>
      <c r="K1875" s="114" t="s">
        <v>136</v>
      </c>
      <c r="L1875" s="106">
        <v>19</v>
      </c>
      <c r="M1875" s="107">
        <v>36</v>
      </c>
      <c r="N1875" s="107">
        <v>26</v>
      </c>
      <c r="O1875" s="107">
        <v>38</v>
      </c>
      <c r="P1875" s="107">
        <f>第2表01元データ!AS54</f>
        <v>34</v>
      </c>
      <c r="Q1875" s="107">
        <f t="shared" si="1212"/>
        <v>-4</v>
      </c>
      <c r="R1875" s="108">
        <f t="shared" si="1213"/>
        <v>-10.526315789473683</v>
      </c>
      <c r="S1875" s="108"/>
      <c r="T1875" s="100">
        <v>115</v>
      </c>
      <c r="W1875" s="100" t="s">
        <v>369</v>
      </c>
      <c r="X1875" s="100">
        <v>29</v>
      </c>
      <c r="Y1875" s="100">
        <v>28</v>
      </c>
      <c r="Z1875" s="100">
        <v>30</v>
      </c>
      <c r="AA1875" s="100">
        <v>32</v>
      </c>
      <c r="AC1875" s="100" t="s">
        <v>369</v>
      </c>
      <c r="AD1875" s="100">
        <v>26</v>
      </c>
      <c r="AE1875" s="100">
        <v>22</v>
      </c>
      <c r="AF1875" s="100">
        <v>19</v>
      </c>
      <c r="AG1875" s="100">
        <v>36</v>
      </c>
      <c r="AJ1875" s="100" t="str">
        <f t="shared" si="1206"/>
        <v>●</v>
      </c>
      <c r="AK1875" s="100" t="str">
        <f t="shared" si="1200"/>
        <v>●</v>
      </c>
      <c r="AL1875" s="100" t="str">
        <f t="shared" si="1214"/>
        <v>●</v>
      </c>
      <c r="AM1875" s="100" t="str">
        <f t="shared" si="1202"/>
        <v>●</v>
      </c>
      <c r="AP1875" s="100" t="str">
        <f t="shared" si="1207"/>
        <v>●</v>
      </c>
      <c r="AQ1875" s="100" t="str">
        <f t="shared" si="1203"/>
        <v>●</v>
      </c>
      <c r="AR1875" s="100" t="str">
        <f t="shared" si="1204"/>
        <v>●</v>
      </c>
      <c r="AS1875" s="100" t="str">
        <f t="shared" si="1208"/>
        <v>●</v>
      </c>
    </row>
    <row r="1876" spans="2:45" s="100" customFormat="1" ht="14.25" customHeight="1">
      <c r="B1876" s="102" t="s">
        <v>137</v>
      </c>
      <c r="C1876" s="106">
        <v>25</v>
      </c>
      <c r="D1876" s="107">
        <v>30</v>
      </c>
      <c r="E1876" s="107">
        <v>26</v>
      </c>
      <c r="F1876" s="107">
        <v>18</v>
      </c>
      <c r="G1876" s="107">
        <f>第2表01元データ!AR55</f>
        <v>32</v>
      </c>
      <c r="H1876" s="107">
        <f t="shared" si="1210"/>
        <v>14</v>
      </c>
      <c r="I1876" s="108">
        <f t="shared" si="1211"/>
        <v>77.777777777777786</v>
      </c>
      <c r="J1876" s="102"/>
      <c r="K1876" s="114" t="s">
        <v>137</v>
      </c>
      <c r="L1876" s="106">
        <v>12</v>
      </c>
      <c r="M1876" s="107">
        <v>20</v>
      </c>
      <c r="N1876" s="107">
        <v>29</v>
      </c>
      <c r="O1876" s="107">
        <v>22</v>
      </c>
      <c r="P1876" s="107">
        <f>第2表01元データ!AS55</f>
        <v>26</v>
      </c>
      <c r="Q1876" s="107">
        <f t="shared" si="1212"/>
        <v>4</v>
      </c>
      <c r="R1876" s="108">
        <f t="shared" si="1213"/>
        <v>18.181818181818183</v>
      </c>
      <c r="S1876" s="108"/>
      <c r="T1876" s="100">
        <v>116</v>
      </c>
      <c r="W1876" s="100" t="s">
        <v>370</v>
      </c>
      <c r="X1876" s="100">
        <v>24</v>
      </c>
      <c r="Y1876" s="100">
        <v>22</v>
      </c>
      <c r="Z1876" s="100">
        <v>25</v>
      </c>
      <c r="AA1876" s="100">
        <v>30</v>
      </c>
      <c r="AC1876" s="100" t="s">
        <v>370</v>
      </c>
      <c r="AD1876" s="100">
        <v>8</v>
      </c>
      <c r="AE1876" s="100">
        <v>21</v>
      </c>
      <c r="AF1876" s="100">
        <v>12</v>
      </c>
      <c r="AG1876" s="100">
        <v>20</v>
      </c>
      <c r="AJ1876" s="100" t="str">
        <f t="shared" si="1206"/>
        <v>●</v>
      </c>
      <c r="AK1876" s="100" t="str">
        <f t="shared" si="1200"/>
        <v>●</v>
      </c>
      <c r="AL1876" s="100" t="str">
        <f t="shared" si="1214"/>
        <v>●</v>
      </c>
      <c r="AM1876" s="100" t="str">
        <f t="shared" si="1202"/>
        <v>●</v>
      </c>
      <c r="AP1876" s="100" t="str">
        <f t="shared" si="1207"/>
        <v>●</v>
      </c>
      <c r="AQ1876" s="100" t="str">
        <f t="shared" si="1203"/>
        <v>●</v>
      </c>
      <c r="AR1876" s="100" t="str">
        <f t="shared" si="1204"/>
        <v>●</v>
      </c>
      <c r="AS1876" s="100" t="str">
        <f t="shared" si="1208"/>
        <v>●</v>
      </c>
    </row>
    <row r="1877" spans="2:45" s="100" customFormat="1" ht="14.25" customHeight="1">
      <c r="B1877" s="102" t="s">
        <v>138</v>
      </c>
      <c r="C1877" s="106">
        <v>17</v>
      </c>
      <c r="D1877" s="107">
        <v>15</v>
      </c>
      <c r="E1877" s="107">
        <v>24</v>
      </c>
      <c r="F1877" s="107">
        <v>14</v>
      </c>
      <c r="G1877" s="107">
        <f>第2表01元データ!AR56</f>
        <v>10</v>
      </c>
      <c r="H1877" s="107">
        <f t="shared" si="1210"/>
        <v>-4</v>
      </c>
      <c r="I1877" s="108">
        <f t="shared" si="1211"/>
        <v>-28.571428571428569</v>
      </c>
      <c r="J1877" s="102"/>
      <c r="K1877" s="114" t="s">
        <v>138</v>
      </c>
      <c r="L1877" s="106">
        <v>11</v>
      </c>
      <c r="M1877" s="107">
        <v>11</v>
      </c>
      <c r="N1877" s="107">
        <v>15</v>
      </c>
      <c r="O1877" s="107">
        <v>23</v>
      </c>
      <c r="P1877" s="107">
        <f>第2表01元データ!AS56</f>
        <v>15</v>
      </c>
      <c r="Q1877" s="107">
        <f t="shared" si="1212"/>
        <v>-8</v>
      </c>
      <c r="R1877" s="108">
        <f t="shared" si="1213"/>
        <v>-34.782608695652172</v>
      </c>
      <c r="S1877" s="108"/>
      <c r="T1877" s="100">
        <v>117</v>
      </c>
      <c r="W1877" s="100" t="s">
        <v>371</v>
      </c>
      <c r="X1877" s="100">
        <v>14</v>
      </c>
      <c r="Y1877" s="100">
        <v>12</v>
      </c>
      <c r="Z1877" s="100">
        <v>17</v>
      </c>
      <c r="AA1877" s="100">
        <v>15</v>
      </c>
      <c r="AC1877" s="100" t="s">
        <v>371</v>
      </c>
      <c r="AD1877" s="100">
        <v>6</v>
      </c>
      <c r="AE1877" s="100">
        <v>6</v>
      </c>
      <c r="AF1877" s="100">
        <v>11</v>
      </c>
      <c r="AG1877" s="100">
        <v>11</v>
      </c>
      <c r="AJ1877" s="100" t="str">
        <f t="shared" si="1206"/>
        <v>●</v>
      </c>
      <c r="AK1877" s="100" t="str">
        <f t="shared" si="1200"/>
        <v>●</v>
      </c>
      <c r="AL1877" s="100" t="str">
        <f t="shared" si="1214"/>
        <v>●</v>
      </c>
      <c r="AM1877" s="100" t="str">
        <f t="shared" si="1202"/>
        <v>●</v>
      </c>
      <c r="AP1877" s="100" t="str">
        <f t="shared" si="1207"/>
        <v>●</v>
      </c>
      <c r="AQ1877" s="100" t="str">
        <f t="shared" si="1203"/>
        <v>●</v>
      </c>
      <c r="AR1877" s="100" t="str">
        <f t="shared" si="1204"/>
        <v>●</v>
      </c>
      <c r="AS1877" s="100" t="str">
        <f t="shared" si="1208"/>
        <v>●</v>
      </c>
    </row>
    <row r="1878" spans="2:45" s="100" customFormat="1" ht="14.25" customHeight="1">
      <c r="B1878" s="102" t="s">
        <v>110</v>
      </c>
      <c r="C1878" s="106">
        <v>7</v>
      </c>
      <c r="D1878" s="107">
        <v>7</v>
      </c>
      <c r="E1878" s="107">
        <v>10</v>
      </c>
      <c r="F1878" s="107">
        <v>15</v>
      </c>
      <c r="G1878" s="107">
        <f>第2表01元データ!AR57</f>
        <v>15</v>
      </c>
      <c r="H1878" s="107">
        <f t="shared" si="1210"/>
        <v>0</v>
      </c>
      <c r="I1878" s="108">
        <f t="shared" si="1211"/>
        <v>0</v>
      </c>
      <c r="J1878" s="102"/>
      <c r="K1878" s="114" t="s">
        <v>110</v>
      </c>
      <c r="L1878" s="106">
        <v>5</v>
      </c>
      <c r="M1878" s="107">
        <v>9</v>
      </c>
      <c r="N1878" s="107">
        <v>11</v>
      </c>
      <c r="O1878" s="107">
        <v>12</v>
      </c>
      <c r="P1878" s="107">
        <f>第2表01元データ!AS57</f>
        <v>24</v>
      </c>
      <c r="Q1878" s="107">
        <f t="shared" si="1212"/>
        <v>12</v>
      </c>
      <c r="R1878" s="108">
        <f t="shared" si="1213"/>
        <v>100</v>
      </c>
      <c r="S1878" s="108"/>
      <c r="T1878" s="100">
        <v>118</v>
      </c>
      <c r="W1878" s="100" t="s">
        <v>378</v>
      </c>
      <c r="X1878" s="100">
        <v>5</v>
      </c>
      <c r="Y1878" s="100">
        <v>6</v>
      </c>
      <c r="Z1878" s="100">
        <v>7</v>
      </c>
      <c r="AA1878" s="100">
        <v>7</v>
      </c>
      <c r="AC1878" s="100" t="s">
        <v>378</v>
      </c>
      <c r="AD1878" s="100">
        <v>2</v>
      </c>
      <c r="AE1878" s="100">
        <v>3</v>
      </c>
      <c r="AF1878" s="100">
        <v>5</v>
      </c>
      <c r="AG1878" s="100">
        <v>9</v>
      </c>
      <c r="AJ1878" s="100" t="str">
        <f t="shared" si="1206"/>
        <v>●</v>
      </c>
      <c r="AK1878" s="100" t="str">
        <f t="shared" si="1200"/>
        <v>●</v>
      </c>
      <c r="AL1878" s="100" t="str">
        <f t="shared" si="1214"/>
        <v>●</v>
      </c>
      <c r="AM1878" s="100" t="str">
        <f t="shared" si="1202"/>
        <v>●</v>
      </c>
      <c r="AP1878" s="100" t="str">
        <f t="shared" si="1207"/>
        <v>●</v>
      </c>
      <c r="AQ1878" s="100" t="str">
        <f t="shared" si="1203"/>
        <v>●</v>
      </c>
      <c r="AR1878" s="100" t="str">
        <f t="shared" si="1204"/>
        <v>●</v>
      </c>
      <c r="AS1878" s="100" t="str">
        <f t="shared" si="1208"/>
        <v>●</v>
      </c>
    </row>
    <row r="1879" spans="2:45" s="100" customFormat="1" ht="14.25" customHeight="1">
      <c r="B1879" s="119" t="s">
        <v>112</v>
      </c>
      <c r="C1879" s="115">
        <v>1</v>
      </c>
      <c r="D1879" s="116" t="s">
        <v>313</v>
      </c>
      <c r="E1879" s="116" t="s">
        <v>313</v>
      </c>
      <c r="F1879" s="116">
        <v>1</v>
      </c>
      <c r="G1879" s="107">
        <f>第2表01元データ!AR58</f>
        <v>14</v>
      </c>
      <c r="H1879" s="107"/>
      <c r="I1879" s="108"/>
      <c r="J1879" s="102"/>
      <c r="K1879" s="119" t="s">
        <v>111</v>
      </c>
      <c r="L1879" s="120" t="s">
        <v>313</v>
      </c>
      <c r="M1879" s="116" t="s">
        <v>313</v>
      </c>
      <c r="N1879" s="116" t="s">
        <v>313</v>
      </c>
      <c r="O1879" s="116">
        <v>1</v>
      </c>
      <c r="P1879" s="107">
        <f>第2表01元データ!AS58</f>
        <v>16</v>
      </c>
      <c r="Q1879" s="107"/>
      <c r="R1879" s="108"/>
      <c r="T1879" s="100">
        <v>119</v>
      </c>
      <c r="W1879" s="100" t="s">
        <v>379</v>
      </c>
      <c r="X1879" s="100" t="s">
        <v>313</v>
      </c>
      <c r="Y1879" s="100" t="s">
        <v>313</v>
      </c>
      <c r="Z1879" s="100">
        <v>1</v>
      </c>
    </row>
    <row r="1880" spans="2:45" s="100" customFormat="1" ht="14.25" customHeight="1">
      <c r="G1880" s="168"/>
      <c r="P1880" s="168"/>
    </row>
    <row r="1881" spans="2:45" s="100" customFormat="1" ht="14.25" customHeight="1">
      <c r="G1881" s="168"/>
      <c r="P1881" s="168"/>
    </row>
    <row r="1882" spans="2:45" s="99" customFormat="1" ht="14.25" customHeight="1">
      <c r="B1882" s="99" t="str">
        <f>LEFT(B1822,LEN(B1822)-2)&amp;+"女"</f>
        <v>新富町・女</v>
      </c>
      <c r="H1882" s="99" t="s">
        <v>805</v>
      </c>
      <c r="I1882" s="380">
        <f>令和2年9月末住基人口!Q17</f>
        <v>549</v>
      </c>
      <c r="K1882" s="99" t="str">
        <f>LEFT(K1822,LEN(K1822)-2)&amp;+"女"</f>
        <v>勝納町・女</v>
      </c>
      <c r="Q1882" s="99" t="s">
        <v>805</v>
      </c>
      <c r="R1882" s="380">
        <f>令和2年9月末住基人口!Q18</f>
        <v>548</v>
      </c>
      <c r="W1882" s="100"/>
      <c r="X1882" s="100"/>
      <c r="Y1882" s="100"/>
      <c r="Z1882" s="100"/>
      <c r="AA1882" s="100"/>
      <c r="AB1882" s="100"/>
      <c r="AC1882" s="100"/>
      <c r="AD1882" s="100"/>
      <c r="AE1882" s="100"/>
      <c r="AF1882" s="100"/>
      <c r="AG1882" s="100"/>
    </row>
    <row r="1883" spans="2:45" s="100" customFormat="1" ht="14.25" customHeight="1">
      <c r="B1883" s="583" t="s">
        <v>335</v>
      </c>
      <c r="C1883" s="101"/>
      <c r="D1883" s="101"/>
      <c r="E1883" s="101"/>
      <c r="F1883" s="101"/>
      <c r="G1883" s="135"/>
      <c r="H1883" s="131"/>
      <c r="I1883" s="131"/>
      <c r="J1883" s="102"/>
      <c r="K1883" s="583" t="s">
        <v>335</v>
      </c>
      <c r="L1883" s="101"/>
      <c r="M1883" s="101"/>
      <c r="N1883" s="101"/>
      <c r="O1883" s="101"/>
      <c r="P1883" s="135"/>
      <c r="Q1883" s="131"/>
      <c r="R1883" s="131"/>
      <c r="S1883" s="103"/>
    </row>
    <row r="1884" spans="2:45" s="100" customFormat="1" ht="14.25" customHeight="1">
      <c r="B1884" s="584"/>
      <c r="C1884" s="130" t="str">
        <f>$C$4</f>
        <v>平成12年</v>
      </c>
      <c r="D1884" s="130" t="str">
        <f>$D$4</f>
        <v>平成17年</v>
      </c>
      <c r="E1884" s="130" t="str">
        <f>$E$4</f>
        <v>平成22年</v>
      </c>
      <c r="F1884" s="130" t="s">
        <v>410</v>
      </c>
      <c r="G1884" s="130" t="s">
        <v>739</v>
      </c>
      <c r="H1884" s="133" t="str">
        <f>$H$4</f>
        <v>対平成</v>
      </c>
      <c r="I1884" s="134" t="str">
        <f>$I$4</f>
        <v>27年</v>
      </c>
      <c r="J1884" s="102"/>
      <c r="K1884" s="584"/>
      <c r="L1884" s="130" t="str">
        <f>$C$4</f>
        <v>平成12年</v>
      </c>
      <c r="M1884" s="130" t="str">
        <f>$D$4</f>
        <v>平成17年</v>
      </c>
      <c r="N1884" s="130" t="str">
        <f>$E$4</f>
        <v>平成22年</v>
      </c>
      <c r="O1884" s="130" t="s">
        <v>410</v>
      </c>
      <c r="P1884" s="130" t="s">
        <v>739</v>
      </c>
      <c r="Q1884" s="133" t="str">
        <f>$H$4</f>
        <v>対平成</v>
      </c>
      <c r="R1884" s="134" t="str">
        <f>$I$4</f>
        <v>27年</v>
      </c>
      <c r="S1884" s="103"/>
    </row>
    <row r="1885" spans="2:45" s="100" customFormat="1" ht="14.25" customHeight="1">
      <c r="B1885" s="585"/>
      <c r="C1885" s="104"/>
      <c r="D1885" s="104"/>
      <c r="E1885" s="104"/>
      <c r="F1885" s="104"/>
      <c r="G1885" s="104"/>
      <c r="H1885" s="132" t="s">
        <v>88</v>
      </c>
      <c r="I1885" s="133" t="s">
        <v>398</v>
      </c>
      <c r="J1885" s="102"/>
      <c r="K1885" s="585"/>
      <c r="L1885" s="104"/>
      <c r="M1885" s="104"/>
      <c r="N1885" s="104"/>
      <c r="O1885" s="104"/>
      <c r="P1885" s="104"/>
      <c r="Q1885" s="132" t="s">
        <v>88</v>
      </c>
      <c r="R1885" s="133" t="s">
        <v>398</v>
      </c>
      <c r="S1885" s="103"/>
    </row>
    <row r="1886" spans="2:45" s="199" customFormat="1" ht="14.25" customHeight="1">
      <c r="B1886" s="200" t="s">
        <v>90</v>
      </c>
      <c r="C1886" s="198">
        <v>587</v>
      </c>
      <c r="D1886" s="194">
        <v>566</v>
      </c>
      <c r="E1886" s="194">
        <v>572</v>
      </c>
      <c r="F1886" s="194">
        <v>537</v>
      </c>
      <c r="G1886" s="194">
        <f>IF(COUNTIF(G1891:G1909,"x"),"x",IF(SUM(G1891:G1909)=0,"-",SUM(G1891:G1909)))</f>
        <v>546</v>
      </c>
      <c r="H1886" s="193">
        <f t="shared" ref="H1886:H1889" si="1215">IF(G1886="x","x",IF(AND(G1886="-",F1886="-"),"-",IF(AND(G1886="-",F1886&gt;0),F1886*-1,IF(AND(G1886&gt;0,F1886="-"),G1886,G1886-F1886))))</f>
        <v>9</v>
      </c>
      <c r="I1886" s="195">
        <f t="shared" ref="I1886:I1889" si="1216">IF(H1886="x","x",IF(H1886="-","-",IF(AND(F1886="-",G1886&gt;0),"皆増",IF(AND(F1886&gt;0,G1886="-"),"皆減",H1886/F1886*100))))</f>
        <v>1.6759776536312849</v>
      </c>
      <c r="J1886" s="196"/>
      <c r="K1886" s="197" t="s">
        <v>90</v>
      </c>
      <c r="L1886" s="198">
        <v>534</v>
      </c>
      <c r="M1886" s="194">
        <v>599</v>
      </c>
      <c r="N1886" s="194">
        <v>548</v>
      </c>
      <c r="O1886" s="194">
        <v>529</v>
      </c>
      <c r="P1886" s="194">
        <f>IF(COUNTIF(P1891:P1909,"x"),"x",IF(SUM(P1891:P1909)=0,"-",SUM(P1891:P1909)))</f>
        <v>538</v>
      </c>
      <c r="Q1886" s="193">
        <f t="shared" ref="Q1886:Q1889" si="1217">IF(P1886="x","x",IF(AND(P1886="-",O1886="-"),"-",IF(AND(P1886="-",O1886&gt;0),O1886*-1,IF(AND(P1886&gt;0,O1886="-"),P1886,P1886-O1886))))</f>
        <v>9</v>
      </c>
      <c r="R1886" s="195">
        <f t="shared" ref="R1886:R1889" si="1218">IF(Q1886="x","x",IF(Q1886="-","-",IF(AND(O1886="-",P1886&gt;0),"皆増",IF(AND(O1886&gt;0,P1886="-"),"皆減",Q1886/O1886*100))))</f>
        <v>1.7013232514177694</v>
      </c>
      <c r="S1886" s="195"/>
      <c r="W1886" s="199" t="s">
        <v>373</v>
      </c>
      <c r="X1886" s="199">
        <v>715</v>
      </c>
      <c r="Y1886" s="199">
        <v>700</v>
      </c>
      <c r="Z1886" s="199">
        <v>587</v>
      </c>
      <c r="AA1886" s="199">
        <v>566</v>
      </c>
      <c r="AC1886" s="199" t="s">
        <v>373</v>
      </c>
      <c r="AD1886" s="199">
        <v>644</v>
      </c>
      <c r="AE1886" s="199">
        <v>565</v>
      </c>
      <c r="AF1886" s="199">
        <v>534</v>
      </c>
      <c r="AG1886" s="199">
        <v>599</v>
      </c>
      <c r="AJ1886" s="199" t="str">
        <f>IF(C1886=X1886,"○","●")</f>
        <v>●</v>
      </c>
      <c r="AK1886" s="199" t="str">
        <f t="shared" ref="AK1886:AK1908" si="1219">IF(D1886=Y1886,"○","●")</f>
        <v>●</v>
      </c>
      <c r="AL1886" s="199" t="str">
        <f t="shared" ref="AL1886:AL1887" si="1220">IF(E1886=Z1886,"○","●")</f>
        <v>●</v>
      </c>
      <c r="AM1886" s="199" t="str">
        <f t="shared" ref="AM1886:AM1908" si="1221">IF(F1886=AA1886,"○","●")</f>
        <v>●</v>
      </c>
      <c r="AP1886" s="199" t="str">
        <f>IF(L1886=AD1886,"○","●")</f>
        <v>●</v>
      </c>
      <c r="AQ1886" s="199" t="str">
        <f t="shared" ref="AQ1886:AQ1908" si="1222">IF(M1886=AE1886,"○","●")</f>
        <v>●</v>
      </c>
      <c r="AR1886" s="199" t="str">
        <f t="shared" ref="AR1886:AR1908" si="1223">IF(N1886=AF1886,"○","●")</f>
        <v>●</v>
      </c>
      <c r="AS1886" s="199" t="str">
        <f t="shared" ref="AS1886" si="1224">IF(O1886=AG1886,"○","●")</f>
        <v>●</v>
      </c>
    </row>
    <row r="1887" spans="2:45" s="100" customFormat="1" ht="14.25" customHeight="1">
      <c r="B1887" s="105" t="s">
        <v>91</v>
      </c>
      <c r="C1887" s="106">
        <v>47</v>
      </c>
      <c r="D1887" s="107">
        <v>43</v>
      </c>
      <c r="E1887" s="107">
        <v>40</v>
      </c>
      <c r="F1887" s="107">
        <v>49</v>
      </c>
      <c r="G1887" s="107">
        <f>IF(COUNTIF(G1891:G1893,"x"),"x",IF(SUM(G1891:G1893)=0,"-",SUM(G1891:G1893)))</f>
        <v>50</v>
      </c>
      <c r="H1887" s="107">
        <f t="shared" si="1215"/>
        <v>1</v>
      </c>
      <c r="I1887" s="108">
        <f t="shared" si="1216"/>
        <v>2.0408163265306123</v>
      </c>
      <c r="J1887" s="102"/>
      <c r="K1887" s="109" t="s">
        <v>91</v>
      </c>
      <c r="L1887" s="106">
        <v>69</v>
      </c>
      <c r="M1887" s="107">
        <v>63</v>
      </c>
      <c r="N1887" s="107">
        <v>50</v>
      </c>
      <c r="O1887" s="107">
        <v>37</v>
      </c>
      <c r="P1887" s="107">
        <f>IF(COUNTIF(P1891:P1893,"x"),"x",IF(SUM(P1891:P1893)=0,"-",SUM(P1891:P1893)))</f>
        <v>42</v>
      </c>
      <c r="Q1887" s="107">
        <f t="shared" si="1217"/>
        <v>5</v>
      </c>
      <c r="R1887" s="108">
        <f t="shared" si="1218"/>
        <v>13.513513513513514</v>
      </c>
      <c r="S1887" s="108"/>
      <c r="W1887" s="100" t="s">
        <v>374</v>
      </c>
      <c r="X1887" s="100">
        <v>98</v>
      </c>
      <c r="Y1887" s="100">
        <v>77</v>
      </c>
      <c r="Z1887" s="100">
        <v>47</v>
      </c>
      <c r="AA1887" s="100">
        <v>43</v>
      </c>
      <c r="AC1887" s="100" t="s">
        <v>374</v>
      </c>
      <c r="AD1887" s="100">
        <v>112</v>
      </c>
      <c r="AE1887" s="100">
        <v>71</v>
      </c>
      <c r="AF1887" s="100">
        <v>69</v>
      </c>
      <c r="AG1887" s="100">
        <v>63</v>
      </c>
      <c r="AJ1887" s="100" t="str">
        <f t="shared" ref="AJ1887:AJ1908" si="1225">IF(C1887=X1887,"○","●")</f>
        <v>●</v>
      </c>
      <c r="AK1887" s="100" t="str">
        <f t="shared" si="1219"/>
        <v>●</v>
      </c>
      <c r="AL1887" s="100" t="str">
        <f t="shared" si="1220"/>
        <v>●</v>
      </c>
      <c r="AM1887" s="100" t="str">
        <f t="shared" si="1221"/>
        <v>●</v>
      </c>
      <c r="AP1887" s="100" t="str">
        <f t="shared" ref="AP1887:AP1908" si="1226">IF(L1887=AD1887,"○","●")</f>
        <v>●</v>
      </c>
      <c r="AQ1887" s="100" t="str">
        <f t="shared" si="1222"/>
        <v>●</v>
      </c>
      <c r="AR1887" s="100" t="str">
        <f t="shared" si="1223"/>
        <v>●</v>
      </c>
      <c r="AS1887" s="100" t="str">
        <f>IF(O1887=AG1887,"○","●")</f>
        <v>●</v>
      </c>
    </row>
    <row r="1888" spans="2:45" s="100" customFormat="1" ht="14.25" customHeight="1">
      <c r="B1888" s="105" t="s">
        <v>92</v>
      </c>
      <c r="C1888" s="106">
        <v>353</v>
      </c>
      <c r="D1888" s="107">
        <v>332</v>
      </c>
      <c r="E1888" s="107">
        <v>335</v>
      </c>
      <c r="F1888" s="107">
        <v>289</v>
      </c>
      <c r="G1888" s="296">
        <f>IF(COUNTIF(G1894:G1903,"x"),"x",IF(SUM(G1894:G1903)=0,"-",SUM(G1894:G1903)))</f>
        <v>292</v>
      </c>
      <c r="H1888" s="107">
        <f t="shared" si="1215"/>
        <v>3</v>
      </c>
      <c r="I1888" s="108">
        <f t="shared" si="1216"/>
        <v>1.0380622837370241</v>
      </c>
      <c r="J1888" s="102"/>
      <c r="K1888" s="109" t="s">
        <v>92</v>
      </c>
      <c r="L1888" s="106">
        <v>354</v>
      </c>
      <c r="M1888" s="107">
        <v>370</v>
      </c>
      <c r="N1888" s="107">
        <v>318</v>
      </c>
      <c r="O1888" s="107">
        <v>310</v>
      </c>
      <c r="P1888" s="296">
        <f>IF(COUNTIF(P1894:P1903,"x"),"x",IF(SUM(P1894:P1903)=0,"-",SUM(P1894:P1903)))</f>
        <v>300</v>
      </c>
      <c r="Q1888" s="107">
        <f t="shared" si="1217"/>
        <v>-10</v>
      </c>
      <c r="R1888" s="108">
        <f t="shared" si="1218"/>
        <v>-3.225806451612903</v>
      </c>
      <c r="S1888" s="108"/>
      <c r="W1888" s="100" t="s">
        <v>375</v>
      </c>
      <c r="X1888" s="100">
        <v>449</v>
      </c>
      <c r="Y1888" s="100">
        <v>432</v>
      </c>
      <c r="Z1888" s="100">
        <v>353</v>
      </c>
      <c r="AA1888" s="100">
        <v>332</v>
      </c>
      <c r="AC1888" s="100" t="s">
        <v>375</v>
      </c>
      <c r="AD1888" s="100">
        <v>439</v>
      </c>
      <c r="AE1888" s="100">
        <v>384</v>
      </c>
      <c r="AF1888" s="100">
        <v>354</v>
      </c>
      <c r="AG1888" s="100">
        <v>370</v>
      </c>
      <c r="AJ1888" s="100" t="str">
        <f t="shared" si="1225"/>
        <v>●</v>
      </c>
      <c r="AK1888" s="100" t="str">
        <f t="shared" si="1219"/>
        <v>●</v>
      </c>
      <c r="AL1888" s="100" t="str">
        <f>IF(E1888=Z1888,"○","●")</f>
        <v>●</v>
      </c>
      <c r="AM1888" s="100" t="str">
        <f t="shared" si="1221"/>
        <v>●</v>
      </c>
      <c r="AP1888" s="100" t="str">
        <f t="shared" si="1226"/>
        <v>●</v>
      </c>
      <c r="AQ1888" s="100" t="str">
        <f t="shared" si="1222"/>
        <v>●</v>
      </c>
      <c r="AR1888" s="100" t="str">
        <f t="shared" si="1223"/>
        <v>●</v>
      </c>
      <c r="AS1888" s="100" t="str">
        <f t="shared" ref="AS1888:AS1908" si="1227">IF(O1888=AG1888,"○","●")</f>
        <v>●</v>
      </c>
    </row>
    <row r="1889" spans="2:45" s="100" customFormat="1" ht="14.25" customHeight="1">
      <c r="B1889" s="105" t="s">
        <v>93</v>
      </c>
      <c r="C1889" s="106">
        <v>187</v>
      </c>
      <c r="D1889" s="107">
        <v>191</v>
      </c>
      <c r="E1889" s="107">
        <v>197</v>
      </c>
      <c r="F1889" s="107">
        <v>198</v>
      </c>
      <c r="G1889" s="107">
        <f>IF(COUNTIF(G1904:G1908,"x"),"x",IF(SUM(G1904,G1908)=0,"-",SUM(G1904:G1908)))</f>
        <v>194</v>
      </c>
      <c r="H1889" s="107">
        <f t="shared" si="1215"/>
        <v>-4</v>
      </c>
      <c r="I1889" s="108">
        <f t="shared" si="1216"/>
        <v>-2.0202020202020203</v>
      </c>
      <c r="J1889" s="102"/>
      <c r="K1889" s="109" t="s">
        <v>93</v>
      </c>
      <c r="L1889" s="106">
        <v>111</v>
      </c>
      <c r="M1889" s="107">
        <v>166</v>
      </c>
      <c r="N1889" s="107">
        <v>180</v>
      </c>
      <c r="O1889" s="107">
        <v>182</v>
      </c>
      <c r="P1889" s="107">
        <f>IF(COUNTIF(P1904:P1908,"x"),"x",IF(SUM(P1904,P1908)=0,"-",SUM(P1904:P1908)))</f>
        <v>187</v>
      </c>
      <c r="Q1889" s="107">
        <f t="shared" si="1217"/>
        <v>5</v>
      </c>
      <c r="R1889" s="108">
        <f t="shared" si="1218"/>
        <v>2.7472527472527473</v>
      </c>
      <c r="S1889" s="108"/>
      <c r="W1889" s="100" t="s">
        <v>376</v>
      </c>
      <c r="X1889" s="100">
        <v>168</v>
      </c>
      <c r="Y1889" s="100">
        <v>191</v>
      </c>
      <c r="Z1889" s="100">
        <v>187</v>
      </c>
      <c r="AA1889" s="100">
        <v>191</v>
      </c>
      <c r="AC1889" s="100" t="s">
        <v>376</v>
      </c>
      <c r="AD1889" s="100">
        <v>93</v>
      </c>
      <c r="AE1889" s="100">
        <v>110</v>
      </c>
      <c r="AF1889" s="100">
        <v>111</v>
      </c>
      <c r="AG1889" s="100">
        <v>166</v>
      </c>
      <c r="AJ1889" s="100" t="str">
        <f t="shared" si="1225"/>
        <v>●</v>
      </c>
      <c r="AK1889" s="100" t="str">
        <f t="shared" si="1219"/>
        <v>○</v>
      </c>
      <c r="AL1889" s="100" t="str">
        <f t="shared" ref="AL1889:AL1898" si="1228">IF(E1889=Z1889,"○","●")</f>
        <v>●</v>
      </c>
      <c r="AM1889" s="100" t="str">
        <f t="shared" si="1221"/>
        <v>●</v>
      </c>
      <c r="AP1889" s="100" t="str">
        <f t="shared" si="1226"/>
        <v>●</v>
      </c>
      <c r="AQ1889" s="100" t="str">
        <f t="shared" si="1222"/>
        <v>●</v>
      </c>
      <c r="AR1889" s="100" t="str">
        <f t="shared" si="1223"/>
        <v>●</v>
      </c>
      <c r="AS1889" s="100" t="str">
        <f t="shared" si="1227"/>
        <v>●</v>
      </c>
    </row>
    <row r="1890" spans="2:45" s="100" customFormat="1" ht="14.25" customHeight="1">
      <c r="B1890" s="102"/>
      <c r="C1890" s="106"/>
      <c r="D1890" s="112"/>
      <c r="E1890" s="112"/>
      <c r="F1890" s="112"/>
      <c r="G1890" s="112"/>
      <c r="H1890" s="112"/>
      <c r="I1890" s="113"/>
      <c r="J1890" s="102"/>
      <c r="K1890" s="114"/>
      <c r="L1890" s="106"/>
      <c r="M1890" s="112"/>
      <c r="N1890" s="112"/>
      <c r="O1890" s="112"/>
      <c r="P1890" s="112"/>
      <c r="Q1890" s="112"/>
      <c r="R1890" s="113"/>
      <c r="S1890" s="113"/>
      <c r="AJ1890" s="100" t="str">
        <f t="shared" si="1225"/>
        <v>○</v>
      </c>
      <c r="AK1890" s="100" t="str">
        <f t="shared" si="1219"/>
        <v>○</v>
      </c>
      <c r="AL1890" s="100" t="str">
        <f t="shared" si="1228"/>
        <v>○</v>
      </c>
      <c r="AM1890" s="100" t="str">
        <f t="shared" si="1221"/>
        <v>○</v>
      </c>
      <c r="AP1890" s="100" t="str">
        <f t="shared" si="1226"/>
        <v>○</v>
      </c>
      <c r="AQ1890" s="100" t="str">
        <f t="shared" si="1222"/>
        <v>○</v>
      </c>
      <c r="AR1890" s="100" t="str">
        <f t="shared" si="1223"/>
        <v>○</v>
      </c>
      <c r="AS1890" s="100" t="str">
        <f t="shared" si="1227"/>
        <v>○</v>
      </c>
    </row>
    <row r="1891" spans="2:45" s="100" customFormat="1" ht="14.25" customHeight="1">
      <c r="B1891" s="102" t="s">
        <v>94</v>
      </c>
      <c r="C1891" s="106">
        <v>11</v>
      </c>
      <c r="D1891" s="107">
        <v>13</v>
      </c>
      <c r="E1891" s="107">
        <v>14</v>
      </c>
      <c r="F1891" s="107">
        <v>23</v>
      </c>
      <c r="G1891" s="107">
        <f>第2表01元データ!AR66</f>
        <v>22</v>
      </c>
      <c r="H1891" s="107">
        <f t="shared" ref="H1891:H1908" si="1229">IF(G1891="x","x",IF(AND(G1891="-",F1891="-"),"-",IF(AND(G1891="-",F1891&gt;0),F1891*-1,IF(AND(G1891&gt;0,F1891="-"),G1891,G1891-F1891))))</f>
        <v>-1</v>
      </c>
      <c r="I1891" s="108">
        <f t="shared" ref="I1891:I1908" si="1230">IF(H1891="x","x",IF(H1891="-","-",IF(AND(F1891="-",G1891&gt;0),"皆増",IF(AND(F1891&gt;0,G1891="-"),"皆減",H1891/F1891*100))))</f>
        <v>-4.3478260869565215</v>
      </c>
      <c r="J1891" s="102"/>
      <c r="K1891" s="114" t="s">
        <v>94</v>
      </c>
      <c r="L1891" s="106">
        <v>25</v>
      </c>
      <c r="M1891" s="107">
        <v>23</v>
      </c>
      <c r="N1891" s="107">
        <v>14</v>
      </c>
      <c r="O1891" s="107">
        <v>12</v>
      </c>
      <c r="P1891" s="107">
        <f>第2表01元データ!AS66</f>
        <v>15</v>
      </c>
      <c r="Q1891" s="107">
        <f t="shared" ref="Q1891:Q1908" si="1231">IF(P1891="x","x",IF(AND(P1891="-",O1891="-"),"-",IF(AND(P1891="-",O1891&gt;0),O1891*-1,IF(AND(P1891&gt;0,O1891="-"),P1891,P1891-O1891))))</f>
        <v>3</v>
      </c>
      <c r="R1891" s="108">
        <f t="shared" ref="R1891:R1908" si="1232">IF(Q1891="x","x",IF(Q1891="-","-",IF(AND(O1891="-",P1891&gt;0),"皆増",IF(AND(O1891&gt;0,P1891="-"),"皆減",Q1891/O1891*100))))</f>
        <v>25</v>
      </c>
      <c r="S1891" s="108"/>
      <c r="T1891" s="100">
        <v>201</v>
      </c>
      <c r="W1891" s="100" t="s">
        <v>377</v>
      </c>
      <c r="X1891" s="100">
        <v>25</v>
      </c>
      <c r="Y1891" s="100">
        <v>24</v>
      </c>
      <c r="Z1891" s="100">
        <v>11</v>
      </c>
      <c r="AA1891" s="100">
        <v>13</v>
      </c>
      <c r="AC1891" s="100" t="s">
        <v>377</v>
      </c>
      <c r="AD1891" s="100">
        <v>21</v>
      </c>
      <c r="AE1891" s="100">
        <v>24</v>
      </c>
      <c r="AF1891" s="100">
        <v>25</v>
      </c>
      <c r="AG1891" s="100">
        <v>23</v>
      </c>
      <c r="AJ1891" s="100" t="str">
        <f t="shared" si="1225"/>
        <v>●</v>
      </c>
      <c r="AK1891" s="100" t="str">
        <f t="shared" si="1219"/>
        <v>●</v>
      </c>
      <c r="AL1891" s="100" t="str">
        <f t="shared" si="1228"/>
        <v>●</v>
      </c>
      <c r="AM1891" s="100" t="str">
        <f t="shared" si="1221"/>
        <v>●</v>
      </c>
      <c r="AP1891" s="100" t="str">
        <f t="shared" si="1226"/>
        <v>●</v>
      </c>
      <c r="AQ1891" s="100" t="str">
        <f t="shared" si="1222"/>
        <v>●</v>
      </c>
      <c r="AR1891" s="100" t="str">
        <f t="shared" si="1223"/>
        <v>●</v>
      </c>
      <c r="AS1891" s="100" t="str">
        <f t="shared" si="1227"/>
        <v>●</v>
      </c>
    </row>
    <row r="1892" spans="2:45" s="100" customFormat="1" ht="14.25" customHeight="1">
      <c r="B1892" s="102" t="s">
        <v>123</v>
      </c>
      <c r="C1892" s="106">
        <v>14</v>
      </c>
      <c r="D1892" s="107">
        <v>13</v>
      </c>
      <c r="E1892" s="107">
        <v>13</v>
      </c>
      <c r="F1892" s="107">
        <v>12</v>
      </c>
      <c r="G1892" s="107">
        <f>第2表01元データ!AR67</f>
        <v>17</v>
      </c>
      <c r="H1892" s="107">
        <f t="shared" si="1229"/>
        <v>5</v>
      </c>
      <c r="I1892" s="108">
        <f t="shared" si="1230"/>
        <v>41.666666666666671</v>
      </c>
      <c r="J1892" s="102"/>
      <c r="K1892" s="114" t="s">
        <v>123</v>
      </c>
      <c r="L1892" s="106">
        <v>24</v>
      </c>
      <c r="M1892" s="107">
        <v>19</v>
      </c>
      <c r="N1892" s="107">
        <v>17</v>
      </c>
      <c r="O1892" s="107">
        <v>12</v>
      </c>
      <c r="P1892" s="107">
        <f>第2表01元データ!AS67</f>
        <v>10</v>
      </c>
      <c r="Q1892" s="107">
        <f t="shared" si="1231"/>
        <v>-2</v>
      </c>
      <c r="R1892" s="108">
        <f t="shared" si="1232"/>
        <v>-16.666666666666664</v>
      </c>
      <c r="S1892" s="108"/>
      <c r="T1892" s="100">
        <v>202</v>
      </c>
      <c r="W1892" s="100" t="s">
        <v>356</v>
      </c>
      <c r="X1892" s="100">
        <v>29</v>
      </c>
      <c r="Y1892" s="100">
        <v>26</v>
      </c>
      <c r="Z1892" s="100">
        <v>14</v>
      </c>
      <c r="AA1892" s="100">
        <v>13</v>
      </c>
      <c r="AC1892" s="100" t="s">
        <v>356</v>
      </c>
      <c r="AD1892" s="100">
        <v>36</v>
      </c>
      <c r="AE1892" s="100">
        <v>21</v>
      </c>
      <c r="AF1892" s="100">
        <v>24</v>
      </c>
      <c r="AG1892" s="100">
        <v>19</v>
      </c>
      <c r="AJ1892" s="100" t="str">
        <f t="shared" si="1225"/>
        <v>●</v>
      </c>
      <c r="AK1892" s="100" t="str">
        <f t="shared" si="1219"/>
        <v>●</v>
      </c>
      <c r="AL1892" s="100" t="str">
        <f t="shared" si="1228"/>
        <v>●</v>
      </c>
      <c r="AM1892" s="100" t="str">
        <f t="shared" si="1221"/>
        <v>●</v>
      </c>
      <c r="AP1892" s="100" t="str">
        <f t="shared" si="1226"/>
        <v>●</v>
      </c>
      <c r="AQ1892" s="100" t="str">
        <f t="shared" si="1222"/>
        <v>●</v>
      </c>
      <c r="AR1892" s="100" t="str">
        <f t="shared" si="1223"/>
        <v>●</v>
      </c>
      <c r="AS1892" s="100" t="str">
        <f t="shared" si="1227"/>
        <v>●</v>
      </c>
    </row>
    <row r="1893" spans="2:45" s="100" customFormat="1" ht="14.25" customHeight="1">
      <c r="B1893" s="102" t="s">
        <v>124</v>
      </c>
      <c r="C1893" s="106">
        <v>22</v>
      </c>
      <c r="D1893" s="107">
        <v>17</v>
      </c>
      <c r="E1893" s="107">
        <v>13</v>
      </c>
      <c r="F1893" s="107">
        <v>14</v>
      </c>
      <c r="G1893" s="107">
        <f>第2表01元データ!AR68</f>
        <v>11</v>
      </c>
      <c r="H1893" s="107">
        <f t="shared" si="1229"/>
        <v>-3</v>
      </c>
      <c r="I1893" s="108">
        <f t="shared" si="1230"/>
        <v>-21.428571428571427</v>
      </c>
      <c r="J1893" s="102"/>
      <c r="K1893" s="114" t="s">
        <v>124</v>
      </c>
      <c r="L1893" s="106">
        <v>20</v>
      </c>
      <c r="M1893" s="107">
        <v>21</v>
      </c>
      <c r="N1893" s="107">
        <v>19</v>
      </c>
      <c r="O1893" s="107">
        <v>13</v>
      </c>
      <c r="P1893" s="107">
        <f>第2表01元データ!AS68</f>
        <v>17</v>
      </c>
      <c r="Q1893" s="107">
        <f t="shared" si="1231"/>
        <v>4</v>
      </c>
      <c r="R1893" s="108">
        <f t="shared" si="1232"/>
        <v>30.76923076923077</v>
      </c>
      <c r="S1893" s="108"/>
      <c r="T1893" s="100">
        <v>203</v>
      </c>
      <c r="W1893" s="100" t="s">
        <v>357</v>
      </c>
      <c r="X1893" s="100">
        <v>44</v>
      </c>
      <c r="Y1893" s="100">
        <v>27</v>
      </c>
      <c r="Z1893" s="100">
        <v>22</v>
      </c>
      <c r="AA1893" s="100">
        <v>17</v>
      </c>
      <c r="AC1893" s="100" t="s">
        <v>357</v>
      </c>
      <c r="AD1893" s="100">
        <v>55</v>
      </c>
      <c r="AE1893" s="100">
        <v>26</v>
      </c>
      <c r="AF1893" s="100">
        <v>20</v>
      </c>
      <c r="AG1893" s="100">
        <v>21</v>
      </c>
      <c r="AJ1893" s="100" t="str">
        <f t="shared" si="1225"/>
        <v>●</v>
      </c>
      <c r="AK1893" s="100" t="str">
        <f t="shared" si="1219"/>
        <v>●</v>
      </c>
      <c r="AL1893" s="100" t="str">
        <f t="shared" si="1228"/>
        <v>●</v>
      </c>
      <c r="AM1893" s="100" t="str">
        <f t="shared" si="1221"/>
        <v>●</v>
      </c>
      <c r="AP1893" s="100" t="str">
        <f t="shared" si="1226"/>
        <v>●</v>
      </c>
      <c r="AQ1893" s="100" t="str">
        <f t="shared" si="1222"/>
        <v>●</v>
      </c>
      <c r="AR1893" s="100" t="str">
        <f t="shared" si="1223"/>
        <v>●</v>
      </c>
      <c r="AS1893" s="100" t="str">
        <f t="shared" si="1227"/>
        <v>●</v>
      </c>
    </row>
    <row r="1894" spans="2:45" s="100" customFormat="1" ht="14.25" customHeight="1">
      <c r="B1894" s="102" t="s">
        <v>125</v>
      </c>
      <c r="C1894" s="106">
        <v>26</v>
      </c>
      <c r="D1894" s="107">
        <v>22</v>
      </c>
      <c r="E1894" s="107">
        <v>20</v>
      </c>
      <c r="F1894" s="107">
        <v>12</v>
      </c>
      <c r="G1894" s="107">
        <f>第2表01元データ!AR69</f>
        <v>16</v>
      </c>
      <c r="H1894" s="107">
        <f t="shared" si="1229"/>
        <v>4</v>
      </c>
      <c r="I1894" s="108">
        <f t="shared" si="1230"/>
        <v>33.333333333333329</v>
      </c>
      <c r="J1894" s="102"/>
      <c r="K1894" s="114" t="s">
        <v>125</v>
      </c>
      <c r="L1894" s="106">
        <v>24</v>
      </c>
      <c r="M1894" s="107">
        <v>23</v>
      </c>
      <c r="N1894" s="107">
        <v>18</v>
      </c>
      <c r="O1894" s="107">
        <v>20</v>
      </c>
      <c r="P1894" s="107">
        <f>第2表01元データ!AS69</f>
        <v>15</v>
      </c>
      <c r="Q1894" s="107">
        <f t="shared" si="1231"/>
        <v>-5</v>
      </c>
      <c r="R1894" s="108">
        <f t="shared" si="1232"/>
        <v>-25</v>
      </c>
      <c r="S1894" s="108"/>
      <c r="T1894" s="100">
        <v>204</v>
      </c>
      <c r="W1894" s="100" t="s">
        <v>358</v>
      </c>
      <c r="X1894" s="100">
        <v>37</v>
      </c>
      <c r="Y1894" s="100">
        <v>36</v>
      </c>
      <c r="Z1894" s="100">
        <v>26</v>
      </c>
      <c r="AA1894" s="100">
        <v>22</v>
      </c>
      <c r="AC1894" s="100" t="s">
        <v>358</v>
      </c>
      <c r="AD1894" s="100">
        <v>57</v>
      </c>
      <c r="AE1894" s="100">
        <v>45</v>
      </c>
      <c r="AF1894" s="100">
        <v>24</v>
      </c>
      <c r="AG1894" s="100">
        <v>23</v>
      </c>
      <c r="AJ1894" s="100" t="str">
        <f t="shared" si="1225"/>
        <v>●</v>
      </c>
      <c r="AK1894" s="100" t="str">
        <f t="shared" si="1219"/>
        <v>●</v>
      </c>
      <c r="AL1894" s="100" t="str">
        <f t="shared" si="1228"/>
        <v>●</v>
      </c>
      <c r="AM1894" s="100" t="str">
        <f t="shared" si="1221"/>
        <v>●</v>
      </c>
      <c r="AP1894" s="100" t="str">
        <f t="shared" si="1226"/>
        <v>●</v>
      </c>
      <c r="AQ1894" s="100" t="str">
        <f t="shared" si="1222"/>
        <v>●</v>
      </c>
      <c r="AR1894" s="100" t="str">
        <f t="shared" si="1223"/>
        <v>●</v>
      </c>
      <c r="AS1894" s="100" t="str">
        <f t="shared" si="1227"/>
        <v>●</v>
      </c>
    </row>
    <row r="1895" spans="2:45" s="100" customFormat="1" ht="14.25" customHeight="1">
      <c r="B1895" s="102" t="s">
        <v>126</v>
      </c>
      <c r="C1895" s="106">
        <v>27</v>
      </c>
      <c r="D1895" s="107">
        <v>31</v>
      </c>
      <c r="E1895" s="107">
        <v>36</v>
      </c>
      <c r="F1895" s="107">
        <v>25</v>
      </c>
      <c r="G1895" s="107">
        <f>第2表01元データ!AR70</f>
        <v>26</v>
      </c>
      <c r="H1895" s="107">
        <f t="shared" si="1229"/>
        <v>1</v>
      </c>
      <c r="I1895" s="108">
        <f t="shared" si="1230"/>
        <v>4</v>
      </c>
      <c r="J1895" s="102"/>
      <c r="K1895" s="114" t="s">
        <v>126</v>
      </c>
      <c r="L1895" s="106">
        <v>38</v>
      </c>
      <c r="M1895" s="107">
        <v>30</v>
      </c>
      <c r="N1895" s="107">
        <v>23</v>
      </c>
      <c r="O1895" s="107">
        <v>40</v>
      </c>
      <c r="P1895" s="107">
        <f>第2表01元データ!AS70</f>
        <v>39</v>
      </c>
      <c r="Q1895" s="107">
        <f t="shared" si="1231"/>
        <v>-1</v>
      </c>
      <c r="R1895" s="108">
        <f t="shared" si="1232"/>
        <v>-2.5</v>
      </c>
      <c r="S1895" s="108"/>
      <c r="T1895" s="100">
        <v>205</v>
      </c>
      <c r="W1895" s="100" t="s">
        <v>359</v>
      </c>
      <c r="X1895" s="100">
        <v>35</v>
      </c>
      <c r="Y1895" s="100">
        <v>40</v>
      </c>
      <c r="Z1895" s="100">
        <v>27</v>
      </c>
      <c r="AA1895" s="100">
        <v>31</v>
      </c>
      <c r="AC1895" s="100" t="s">
        <v>359</v>
      </c>
      <c r="AD1895" s="100">
        <v>39</v>
      </c>
      <c r="AE1895" s="100">
        <v>33</v>
      </c>
      <c r="AF1895" s="100">
        <v>38</v>
      </c>
      <c r="AG1895" s="100">
        <v>30</v>
      </c>
      <c r="AJ1895" s="100" t="str">
        <f t="shared" si="1225"/>
        <v>●</v>
      </c>
      <c r="AK1895" s="100" t="str">
        <f t="shared" si="1219"/>
        <v>●</v>
      </c>
      <c r="AL1895" s="100" t="str">
        <f t="shared" si="1228"/>
        <v>●</v>
      </c>
      <c r="AM1895" s="100" t="str">
        <f t="shared" si="1221"/>
        <v>●</v>
      </c>
      <c r="AP1895" s="100" t="str">
        <f t="shared" si="1226"/>
        <v>●</v>
      </c>
      <c r="AQ1895" s="100" t="str">
        <f t="shared" si="1222"/>
        <v>●</v>
      </c>
      <c r="AR1895" s="100" t="str">
        <f t="shared" si="1223"/>
        <v>●</v>
      </c>
      <c r="AS1895" s="100" t="str">
        <f t="shared" si="1227"/>
        <v>●</v>
      </c>
    </row>
    <row r="1896" spans="2:45" s="100" customFormat="1" ht="14.25" customHeight="1">
      <c r="B1896" s="102" t="s">
        <v>127</v>
      </c>
      <c r="C1896" s="106">
        <v>36</v>
      </c>
      <c r="D1896" s="107">
        <v>20</v>
      </c>
      <c r="E1896" s="107">
        <v>36</v>
      </c>
      <c r="F1896" s="107">
        <v>33</v>
      </c>
      <c r="G1896" s="107">
        <f>第2表01元データ!AR71</f>
        <v>29</v>
      </c>
      <c r="H1896" s="107">
        <f t="shared" si="1229"/>
        <v>-4</v>
      </c>
      <c r="I1896" s="108">
        <f t="shared" si="1230"/>
        <v>-12.121212121212121</v>
      </c>
      <c r="J1896" s="102"/>
      <c r="K1896" s="114" t="s">
        <v>127</v>
      </c>
      <c r="L1896" s="106">
        <v>37</v>
      </c>
      <c r="M1896" s="107">
        <v>36</v>
      </c>
      <c r="N1896" s="107">
        <v>25</v>
      </c>
      <c r="O1896" s="107">
        <v>25</v>
      </c>
      <c r="P1896" s="107">
        <f>第2表01元データ!AS71</f>
        <v>42</v>
      </c>
      <c r="Q1896" s="107">
        <f t="shared" si="1231"/>
        <v>17</v>
      </c>
      <c r="R1896" s="108">
        <f t="shared" si="1232"/>
        <v>68</v>
      </c>
      <c r="S1896" s="108"/>
      <c r="T1896" s="100">
        <v>206</v>
      </c>
      <c r="W1896" s="100" t="s">
        <v>360</v>
      </c>
      <c r="X1896" s="100">
        <v>26</v>
      </c>
      <c r="Y1896" s="100">
        <v>45</v>
      </c>
      <c r="Z1896" s="100">
        <v>36</v>
      </c>
      <c r="AA1896" s="100">
        <v>20</v>
      </c>
      <c r="AC1896" s="100" t="s">
        <v>360</v>
      </c>
      <c r="AD1896" s="100">
        <v>35</v>
      </c>
      <c r="AE1896" s="100">
        <v>48</v>
      </c>
      <c r="AF1896" s="100">
        <v>37</v>
      </c>
      <c r="AG1896" s="100">
        <v>36</v>
      </c>
      <c r="AJ1896" s="100" t="str">
        <f t="shared" si="1225"/>
        <v>●</v>
      </c>
      <c r="AK1896" s="100" t="str">
        <f t="shared" si="1219"/>
        <v>●</v>
      </c>
      <c r="AL1896" s="100" t="str">
        <f t="shared" si="1228"/>
        <v>○</v>
      </c>
      <c r="AM1896" s="100" t="str">
        <f t="shared" si="1221"/>
        <v>●</v>
      </c>
      <c r="AP1896" s="100" t="str">
        <f t="shared" si="1226"/>
        <v>●</v>
      </c>
      <c r="AQ1896" s="100" t="str">
        <f t="shared" si="1222"/>
        <v>●</v>
      </c>
      <c r="AR1896" s="100" t="str">
        <f t="shared" si="1223"/>
        <v>●</v>
      </c>
      <c r="AS1896" s="100" t="str">
        <f t="shared" si="1227"/>
        <v>●</v>
      </c>
    </row>
    <row r="1897" spans="2:45" s="100" customFormat="1" ht="14.25" customHeight="1">
      <c r="B1897" s="102" t="s">
        <v>128</v>
      </c>
      <c r="C1897" s="106">
        <v>31</v>
      </c>
      <c r="D1897" s="107">
        <v>35</v>
      </c>
      <c r="E1897" s="107">
        <v>27</v>
      </c>
      <c r="F1897" s="107">
        <v>31</v>
      </c>
      <c r="G1897" s="107">
        <f>第2表01元データ!AR72</f>
        <v>46</v>
      </c>
      <c r="H1897" s="107">
        <f t="shared" si="1229"/>
        <v>15</v>
      </c>
      <c r="I1897" s="108">
        <f t="shared" si="1230"/>
        <v>48.387096774193552</v>
      </c>
      <c r="J1897" s="102"/>
      <c r="K1897" s="114" t="s">
        <v>128</v>
      </c>
      <c r="L1897" s="106">
        <v>52</v>
      </c>
      <c r="M1897" s="107">
        <v>38</v>
      </c>
      <c r="N1897" s="107">
        <v>28</v>
      </c>
      <c r="O1897" s="107">
        <v>24</v>
      </c>
      <c r="P1897" s="107">
        <f>第2表01元データ!AS72</f>
        <v>24</v>
      </c>
      <c r="Q1897" s="107">
        <f t="shared" si="1231"/>
        <v>0</v>
      </c>
      <c r="R1897" s="108">
        <f t="shared" si="1232"/>
        <v>0</v>
      </c>
      <c r="S1897" s="108"/>
      <c r="T1897" s="100">
        <v>207</v>
      </c>
      <c r="W1897" s="100" t="s">
        <v>361</v>
      </c>
      <c r="X1897" s="100">
        <v>41</v>
      </c>
      <c r="Y1897" s="100">
        <v>26</v>
      </c>
      <c r="Z1897" s="100">
        <v>31</v>
      </c>
      <c r="AA1897" s="100">
        <v>35</v>
      </c>
      <c r="AC1897" s="100" t="s">
        <v>361</v>
      </c>
      <c r="AD1897" s="100">
        <v>26</v>
      </c>
      <c r="AE1897" s="100">
        <v>27</v>
      </c>
      <c r="AF1897" s="100">
        <v>52</v>
      </c>
      <c r="AG1897" s="100">
        <v>38</v>
      </c>
      <c r="AJ1897" s="100" t="str">
        <f t="shared" si="1225"/>
        <v>●</v>
      </c>
      <c r="AK1897" s="100" t="str">
        <f t="shared" si="1219"/>
        <v>●</v>
      </c>
      <c r="AL1897" s="100" t="str">
        <f t="shared" si="1228"/>
        <v>●</v>
      </c>
      <c r="AM1897" s="100" t="str">
        <f t="shared" si="1221"/>
        <v>●</v>
      </c>
      <c r="AP1897" s="100" t="str">
        <f t="shared" si="1226"/>
        <v>●</v>
      </c>
      <c r="AQ1897" s="100" t="str">
        <f t="shared" si="1222"/>
        <v>●</v>
      </c>
      <c r="AR1897" s="100" t="str">
        <f t="shared" si="1223"/>
        <v>●</v>
      </c>
      <c r="AS1897" s="100" t="str">
        <f t="shared" si="1227"/>
        <v>●</v>
      </c>
    </row>
    <row r="1898" spans="2:45" s="100" customFormat="1" ht="14.25" customHeight="1">
      <c r="B1898" s="102" t="s">
        <v>129</v>
      </c>
      <c r="C1898" s="106">
        <v>23</v>
      </c>
      <c r="D1898" s="107">
        <v>23</v>
      </c>
      <c r="E1898" s="107">
        <v>34</v>
      </c>
      <c r="F1898" s="107">
        <v>29</v>
      </c>
      <c r="G1898" s="107">
        <f>第2表01元データ!AR73</f>
        <v>25</v>
      </c>
      <c r="H1898" s="107">
        <f t="shared" si="1229"/>
        <v>-4</v>
      </c>
      <c r="I1898" s="108">
        <f t="shared" si="1230"/>
        <v>-13.793103448275861</v>
      </c>
      <c r="J1898" s="102"/>
      <c r="K1898" s="114" t="s">
        <v>129</v>
      </c>
      <c r="L1898" s="106">
        <v>24</v>
      </c>
      <c r="M1898" s="107">
        <v>47</v>
      </c>
      <c r="N1898" s="107">
        <v>32</v>
      </c>
      <c r="O1898" s="107">
        <v>24</v>
      </c>
      <c r="P1898" s="107">
        <f>第2表01元データ!AS73</f>
        <v>19</v>
      </c>
      <c r="Q1898" s="107">
        <f t="shared" si="1231"/>
        <v>-5</v>
      </c>
      <c r="R1898" s="108">
        <f t="shared" si="1232"/>
        <v>-20.833333333333336</v>
      </c>
      <c r="S1898" s="108"/>
      <c r="T1898" s="100">
        <v>208</v>
      </c>
      <c r="W1898" s="100" t="s">
        <v>362</v>
      </c>
      <c r="X1898" s="100">
        <v>53</v>
      </c>
      <c r="Y1898" s="100">
        <v>32</v>
      </c>
      <c r="Z1898" s="100">
        <v>23</v>
      </c>
      <c r="AA1898" s="100">
        <v>23</v>
      </c>
      <c r="AC1898" s="100" t="s">
        <v>362</v>
      </c>
      <c r="AD1898" s="100">
        <v>52</v>
      </c>
      <c r="AE1898" s="100">
        <v>23</v>
      </c>
      <c r="AF1898" s="100">
        <v>24</v>
      </c>
      <c r="AG1898" s="100">
        <v>47</v>
      </c>
      <c r="AJ1898" s="100" t="str">
        <f t="shared" si="1225"/>
        <v>●</v>
      </c>
      <c r="AK1898" s="100" t="str">
        <f t="shared" si="1219"/>
        <v>●</v>
      </c>
      <c r="AL1898" s="100" t="str">
        <f t="shared" si="1228"/>
        <v>●</v>
      </c>
      <c r="AM1898" s="100" t="str">
        <f t="shared" si="1221"/>
        <v>●</v>
      </c>
      <c r="AP1898" s="100" t="str">
        <f t="shared" si="1226"/>
        <v>●</v>
      </c>
      <c r="AQ1898" s="100" t="str">
        <f t="shared" si="1222"/>
        <v>●</v>
      </c>
      <c r="AR1898" s="100" t="str">
        <f t="shared" si="1223"/>
        <v>●</v>
      </c>
      <c r="AS1898" s="100" t="str">
        <f t="shared" si="1227"/>
        <v>●</v>
      </c>
    </row>
    <row r="1899" spans="2:45" s="100" customFormat="1" ht="14.25" customHeight="1">
      <c r="B1899" s="102" t="s">
        <v>130</v>
      </c>
      <c r="C1899" s="106">
        <v>27</v>
      </c>
      <c r="D1899" s="107">
        <v>20</v>
      </c>
      <c r="E1899" s="107">
        <v>30</v>
      </c>
      <c r="F1899" s="107">
        <v>26</v>
      </c>
      <c r="G1899" s="107">
        <f>第2表01元データ!AR74</f>
        <v>31</v>
      </c>
      <c r="H1899" s="107">
        <f t="shared" si="1229"/>
        <v>5</v>
      </c>
      <c r="I1899" s="108">
        <f t="shared" si="1230"/>
        <v>19.230769230769234</v>
      </c>
      <c r="J1899" s="102"/>
      <c r="K1899" s="114" t="s">
        <v>130</v>
      </c>
      <c r="L1899" s="106">
        <v>26</v>
      </c>
      <c r="M1899" s="107">
        <v>27</v>
      </c>
      <c r="N1899" s="107">
        <v>44</v>
      </c>
      <c r="O1899" s="107">
        <v>27</v>
      </c>
      <c r="P1899" s="107">
        <f>第2表01元データ!AS74</f>
        <v>26</v>
      </c>
      <c r="Q1899" s="107">
        <f t="shared" si="1231"/>
        <v>-1</v>
      </c>
      <c r="R1899" s="108">
        <f t="shared" si="1232"/>
        <v>-3.7037037037037033</v>
      </c>
      <c r="S1899" s="108"/>
      <c r="T1899" s="100">
        <v>209</v>
      </c>
      <c r="W1899" s="100" t="s">
        <v>363</v>
      </c>
      <c r="X1899" s="100">
        <v>50</v>
      </c>
      <c r="Y1899" s="100">
        <v>53</v>
      </c>
      <c r="Z1899" s="100">
        <v>27</v>
      </c>
      <c r="AA1899" s="100">
        <v>20</v>
      </c>
      <c r="AC1899" s="100" t="s">
        <v>363</v>
      </c>
      <c r="AD1899" s="100">
        <v>56</v>
      </c>
      <c r="AE1899" s="100">
        <v>40</v>
      </c>
      <c r="AF1899" s="100">
        <v>26</v>
      </c>
      <c r="AG1899" s="100">
        <v>27</v>
      </c>
      <c r="AJ1899" s="100" t="str">
        <f t="shared" si="1225"/>
        <v>●</v>
      </c>
      <c r="AK1899" s="100" t="str">
        <f t="shared" si="1219"/>
        <v>●</v>
      </c>
      <c r="AL1899" s="100" t="str">
        <f>IF(E1899=Z1899,"○","●")</f>
        <v>●</v>
      </c>
      <c r="AM1899" s="100" t="str">
        <f t="shared" si="1221"/>
        <v>●</v>
      </c>
      <c r="AP1899" s="100" t="str">
        <f t="shared" si="1226"/>
        <v>●</v>
      </c>
      <c r="AQ1899" s="100" t="str">
        <f t="shared" si="1222"/>
        <v>●</v>
      </c>
      <c r="AR1899" s="100" t="str">
        <f t="shared" si="1223"/>
        <v>●</v>
      </c>
      <c r="AS1899" s="100" t="str">
        <f t="shared" si="1227"/>
        <v>○</v>
      </c>
    </row>
    <row r="1900" spans="2:45" s="100" customFormat="1" ht="14.25" customHeight="1">
      <c r="B1900" s="102" t="s">
        <v>131</v>
      </c>
      <c r="C1900" s="106">
        <v>45</v>
      </c>
      <c r="D1900" s="107">
        <v>29</v>
      </c>
      <c r="E1900" s="107">
        <v>24</v>
      </c>
      <c r="F1900" s="107">
        <v>27</v>
      </c>
      <c r="G1900" s="107">
        <f>第2表01元データ!AR75</f>
        <v>34</v>
      </c>
      <c r="H1900" s="107">
        <f t="shared" si="1229"/>
        <v>7</v>
      </c>
      <c r="I1900" s="108">
        <f t="shared" si="1230"/>
        <v>25.925925925925924</v>
      </c>
      <c r="J1900" s="102"/>
      <c r="K1900" s="114" t="s">
        <v>131</v>
      </c>
      <c r="L1900" s="106">
        <v>39</v>
      </c>
      <c r="M1900" s="107">
        <v>28</v>
      </c>
      <c r="N1900" s="107">
        <v>31</v>
      </c>
      <c r="O1900" s="107">
        <v>46</v>
      </c>
      <c r="P1900" s="107">
        <f>第2表01元データ!AS75</f>
        <v>33</v>
      </c>
      <c r="Q1900" s="107">
        <f t="shared" si="1231"/>
        <v>-13</v>
      </c>
      <c r="R1900" s="108">
        <f t="shared" si="1232"/>
        <v>-28.260869565217391</v>
      </c>
      <c r="S1900" s="108"/>
      <c r="T1900" s="100">
        <v>210</v>
      </c>
      <c r="W1900" s="100" t="s">
        <v>364</v>
      </c>
      <c r="X1900" s="100">
        <v>61</v>
      </c>
      <c r="Y1900" s="100">
        <v>47</v>
      </c>
      <c r="Z1900" s="100">
        <v>45</v>
      </c>
      <c r="AA1900" s="100">
        <v>29</v>
      </c>
      <c r="AC1900" s="100" t="s">
        <v>364</v>
      </c>
      <c r="AD1900" s="100">
        <v>46</v>
      </c>
      <c r="AE1900" s="100">
        <v>50</v>
      </c>
      <c r="AF1900" s="100">
        <v>39</v>
      </c>
      <c r="AG1900" s="100">
        <v>28</v>
      </c>
      <c r="AJ1900" s="100" t="str">
        <f t="shared" si="1225"/>
        <v>●</v>
      </c>
      <c r="AK1900" s="100" t="str">
        <f t="shared" si="1219"/>
        <v>●</v>
      </c>
      <c r="AL1900" s="100" t="str">
        <f t="shared" ref="AL1900:AL1908" si="1233">IF(E1900=Z1900,"○","●")</f>
        <v>●</v>
      </c>
      <c r="AM1900" s="100" t="str">
        <f t="shared" si="1221"/>
        <v>●</v>
      </c>
      <c r="AP1900" s="100" t="str">
        <f t="shared" si="1226"/>
        <v>●</v>
      </c>
      <c r="AQ1900" s="100" t="str">
        <f t="shared" si="1222"/>
        <v>●</v>
      </c>
      <c r="AR1900" s="100" t="str">
        <f t="shared" si="1223"/>
        <v>●</v>
      </c>
      <c r="AS1900" s="100" t="str">
        <f t="shared" si="1227"/>
        <v>●</v>
      </c>
    </row>
    <row r="1901" spans="2:45" s="100" customFormat="1" ht="14.25" customHeight="1">
      <c r="B1901" s="102" t="s">
        <v>132</v>
      </c>
      <c r="C1901" s="106">
        <v>49</v>
      </c>
      <c r="D1901" s="107">
        <v>47</v>
      </c>
      <c r="E1901" s="107">
        <v>27</v>
      </c>
      <c r="F1901" s="107">
        <v>26</v>
      </c>
      <c r="G1901" s="107">
        <f>第2表01元データ!AR76</f>
        <v>30</v>
      </c>
      <c r="H1901" s="107">
        <f t="shared" si="1229"/>
        <v>4</v>
      </c>
      <c r="I1901" s="108">
        <f t="shared" si="1230"/>
        <v>15.384615384615385</v>
      </c>
      <c r="J1901" s="102"/>
      <c r="K1901" s="114" t="s">
        <v>132</v>
      </c>
      <c r="L1901" s="106">
        <v>40</v>
      </c>
      <c r="M1901" s="107">
        <v>44</v>
      </c>
      <c r="N1901" s="107">
        <v>25</v>
      </c>
      <c r="O1901" s="107">
        <v>30</v>
      </c>
      <c r="P1901" s="107">
        <f>第2表01元データ!AS76</f>
        <v>50</v>
      </c>
      <c r="Q1901" s="107">
        <f t="shared" si="1231"/>
        <v>20</v>
      </c>
      <c r="R1901" s="108">
        <f t="shared" si="1232"/>
        <v>66.666666666666657</v>
      </c>
      <c r="S1901" s="108"/>
      <c r="T1901" s="100">
        <v>211</v>
      </c>
      <c r="W1901" s="100" t="s">
        <v>365</v>
      </c>
      <c r="X1901" s="100">
        <v>43</v>
      </c>
      <c r="Y1901" s="100">
        <v>59</v>
      </c>
      <c r="Z1901" s="100">
        <v>49</v>
      </c>
      <c r="AA1901" s="100">
        <v>47</v>
      </c>
      <c r="AC1901" s="100" t="s">
        <v>365</v>
      </c>
      <c r="AD1901" s="100">
        <v>52</v>
      </c>
      <c r="AE1901" s="100">
        <v>39</v>
      </c>
      <c r="AF1901" s="100">
        <v>40</v>
      </c>
      <c r="AG1901" s="100">
        <v>44</v>
      </c>
      <c r="AJ1901" s="100" t="str">
        <f t="shared" si="1225"/>
        <v>●</v>
      </c>
      <c r="AK1901" s="100" t="str">
        <f t="shared" si="1219"/>
        <v>●</v>
      </c>
      <c r="AL1901" s="100" t="str">
        <f t="shared" si="1233"/>
        <v>●</v>
      </c>
      <c r="AM1901" s="100" t="str">
        <f t="shared" si="1221"/>
        <v>●</v>
      </c>
      <c r="AP1901" s="100" t="str">
        <f t="shared" si="1226"/>
        <v>●</v>
      </c>
      <c r="AQ1901" s="100" t="str">
        <f t="shared" si="1222"/>
        <v>●</v>
      </c>
      <c r="AR1901" s="100" t="str">
        <f t="shared" si="1223"/>
        <v>●</v>
      </c>
      <c r="AS1901" s="100" t="str">
        <f t="shared" si="1227"/>
        <v>●</v>
      </c>
    </row>
    <row r="1902" spans="2:45" s="100" customFormat="1" ht="14.25" customHeight="1">
      <c r="B1902" s="102" t="s">
        <v>133</v>
      </c>
      <c r="C1902" s="106">
        <v>56</v>
      </c>
      <c r="D1902" s="107">
        <v>51</v>
      </c>
      <c r="E1902" s="107">
        <v>52</v>
      </c>
      <c r="F1902" s="107">
        <v>32</v>
      </c>
      <c r="G1902" s="107">
        <f>第2表01元データ!AR77</f>
        <v>24</v>
      </c>
      <c r="H1902" s="107">
        <f t="shared" si="1229"/>
        <v>-8</v>
      </c>
      <c r="I1902" s="108">
        <f t="shared" si="1230"/>
        <v>-25</v>
      </c>
      <c r="J1902" s="102"/>
      <c r="K1902" s="114" t="s">
        <v>133</v>
      </c>
      <c r="L1902" s="106">
        <v>39</v>
      </c>
      <c r="M1902" s="107">
        <v>53</v>
      </c>
      <c r="N1902" s="107">
        <v>45</v>
      </c>
      <c r="O1902" s="107">
        <v>28</v>
      </c>
      <c r="P1902" s="107">
        <f>第2表01元データ!AS77</f>
        <v>28</v>
      </c>
      <c r="Q1902" s="107">
        <f t="shared" si="1231"/>
        <v>0</v>
      </c>
      <c r="R1902" s="108">
        <f t="shared" si="1232"/>
        <v>0</v>
      </c>
      <c r="S1902" s="108"/>
      <c r="T1902" s="100">
        <v>212</v>
      </c>
      <c r="W1902" s="100" t="s">
        <v>366</v>
      </c>
      <c r="X1902" s="100">
        <v>52</v>
      </c>
      <c r="Y1902" s="100">
        <v>41</v>
      </c>
      <c r="Z1902" s="100">
        <v>56</v>
      </c>
      <c r="AA1902" s="100">
        <v>51</v>
      </c>
      <c r="AC1902" s="100" t="s">
        <v>366</v>
      </c>
      <c r="AD1902" s="100">
        <v>36</v>
      </c>
      <c r="AE1902" s="100">
        <v>43</v>
      </c>
      <c r="AF1902" s="100">
        <v>39</v>
      </c>
      <c r="AG1902" s="100">
        <v>53</v>
      </c>
      <c r="AJ1902" s="100" t="str">
        <f t="shared" si="1225"/>
        <v>●</v>
      </c>
      <c r="AK1902" s="100" t="str">
        <f t="shared" si="1219"/>
        <v>●</v>
      </c>
      <c r="AL1902" s="100" t="str">
        <f t="shared" si="1233"/>
        <v>●</v>
      </c>
      <c r="AM1902" s="100" t="str">
        <f t="shared" si="1221"/>
        <v>●</v>
      </c>
      <c r="AP1902" s="100" t="str">
        <f t="shared" si="1226"/>
        <v>●</v>
      </c>
      <c r="AQ1902" s="100" t="str">
        <f t="shared" si="1222"/>
        <v>●</v>
      </c>
      <c r="AR1902" s="100" t="str">
        <f t="shared" si="1223"/>
        <v>●</v>
      </c>
      <c r="AS1902" s="100" t="str">
        <f t="shared" si="1227"/>
        <v>●</v>
      </c>
    </row>
    <row r="1903" spans="2:45" s="100" customFormat="1" ht="14.25" customHeight="1">
      <c r="B1903" s="102" t="s">
        <v>134</v>
      </c>
      <c r="C1903" s="106">
        <v>33</v>
      </c>
      <c r="D1903" s="107">
        <v>54</v>
      </c>
      <c r="E1903" s="107">
        <v>49</v>
      </c>
      <c r="F1903" s="107">
        <v>48</v>
      </c>
      <c r="G1903" s="107">
        <f>第2表01元データ!AR78</f>
        <v>31</v>
      </c>
      <c r="H1903" s="107">
        <f t="shared" si="1229"/>
        <v>-17</v>
      </c>
      <c r="I1903" s="108">
        <f t="shared" si="1230"/>
        <v>-35.416666666666671</v>
      </c>
      <c r="J1903" s="102"/>
      <c r="K1903" s="114" t="s">
        <v>134</v>
      </c>
      <c r="L1903" s="106">
        <v>35</v>
      </c>
      <c r="M1903" s="107">
        <v>44</v>
      </c>
      <c r="N1903" s="107">
        <v>47</v>
      </c>
      <c r="O1903" s="107">
        <v>46</v>
      </c>
      <c r="P1903" s="107">
        <f>第2表01元データ!AS78</f>
        <v>24</v>
      </c>
      <c r="Q1903" s="107">
        <f t="shared" si="1231"/>
        <v>-22</v>
      </c>
      <c r="R1903" s="108">
        <f t="shared" si="1232"/>
        <v>-47.826086956521742</v>
      </c>
      <c r="S1903" s="108"/>
      <c r="T1903" s="100">
        <v>213</v>
      </c>
      <c r="W1903" s="100" t="s">
        <v>367</v>
      </c>
      <c r="X1903" s="100">
        <v>51</v>
      </c>
      <c r="Y1903" s="100">
        <v>53</v>
      </c>
      <c r="Z1903" s="100">
        <v>33</v>
      </c>
      <c r="AA1903" s="100">
        <v>54</v>
      </c>
      <c r="AC1903" s="100" t="s">
        <v>367</v>
      </c>
      <c r="AD1903" s="100">
        <v>40</v>
      </c>
      <c r="AE1903" s="100">
        <v>36</v>
      </c>
      <c r="AF1903" s="100">
        <v>35</v>
      </c>
      <c r="AG1903" s="100">
        <v>44</v>
      </c>
      <c r="AJ1903" s="100" t="str">
        <f t="shared" si="1225"/>
        <v>●</v>
      </c>
      <c r="AK1903" s="100" t="str">
        <f t="shared" si="1219"/>
        <v>●</v>
      </c>
      <c r="AL1903" s="100" t="str">
        <f t="shared" si="1233"/>
        <v>●</v>
      </c>
      <c r="AM1903" s="100" t="str">
        <f t="shared" si="1221"/>
        <v>●</v>
      </c>
      <c r="AP1903" s="100" t="str">
        <f t="shared" si="1226"/>
        <v>●</v>
      </c>
      <c r="AQ1903" s="100" t="str">
        <f t="shared" si="1222"/>
        <v>●</v>
      </c>
      <c r="AR1903" s="100" t="str">
        <f t="shared" si="1223"/>
        <v>●</v>
      </c>
      <c r="AS1903" s="100" t="str">
        <f t="shared" si="1227"/>
        <v>●</v>
      </c>
    </row>
    <row r="1904" spans="2:45" s="100" customFormat="1" ht="14.25" customHeight="1">
      <c r="B1904" s="102" t="s">
        <v>135</v>
      </c>
      <c r="C1904" s="106">
        <v>56</v>
      </c>
      <c r="D1904" s="107">
        <v>36</v>
      </c>
      <c r="E1904" s="107">
        <v>56</v>
      </c>
      <c r="F1904" s="107">
        <v>39</v>
      </c>
      <c r="G1904" s="107">
        <f>第2表01元データ!AR79</f>
        <v>46</v>
      </c>
      <c r="H1904" s="107">
        <f t="shared" si="1229"/>
        <v>7</v>
      </c>
      <c r="I1904" s="108">
        <f t="shared" si="1230"/>
        <v>17.948717948717949</v>
      </c>
      <c r="J1904" s="102"/>
      <c r="K1904" s="114" t="s">
        <v>135</v>
      </c>
      <c r="L1904" s="106">
        <v>30</v>
      </c>
      <c r="M1904" s="107">
        <v>54</v>
      </c>
      <c r="N1904" s="107">
        <v>44</v>
      </c>
      <c r="O1904" s="107">
        <v>46</v>
      </c>
      <c r="P1904" s="107">
        <f>第2表01元データ!AS79</f>
        <v>47</v>
      </c>
      <c r="Q1904" s="107">
        <f t="shared" si="1231"/>
        <v>1</v>
      </c>
      <c r="R1904" s="108">
        <f t="shared" si="1232"/>
        <v>2.1739130434782608</v>
      </c>
      <c r="S1904" s="108"/>
      <c r="T1904" s="100">
        <v>214</v>
      </c>
      <c r="W1904" s="100" t="s">
        <v>368</v>
      </c>
      <c r="X1904" s="100">
        <v>60</v>
      </c>
      <c r="Y1904" s="100">
        <v>54</v>
      </c>
      <c r="Z1904" s="100">
        <v>56</v>
      </c>
      <c r="AA1904" s="100">
        <v>36</v>
      </c>
      <c r="AC1904" s="100" t="s">
        <v>368</v>
      </c>
      <c r="AD1904" s="100">
        <v>31</v>
      </c>
      <c r="AE1904" s="100">
        <v>39</v>
      </c>
      <c r="AF1904" s="100">
        <v>30</v>
      </c>
      <c r="AG1904" s="100">
        <v>54</v>
      </c>
      <c r="AJ1904" s="100" t="str">
        <f t="shared" si="1225"/>
        <v>●</v>
      </c>
      <c r="AK1904" s="100" t="str">
        <f t="shared" si="1219"/>
        <v>●</v>
      </c>
      <c r="AL1904" s="100" t="str">
        <f t="shared" si="1233"/>
        <v>○</v>
      </c>
      <c r="AM1904" s="100" t="str">
        <f t="shared" si="1221"/>
        <v>●</v>
      </c>
      <c r="AP1904" s="100" t="str">
        <f t="shared" si="1226"/>
        <v>●</v>
      </c>
      <c r="AQ1904" s="100" t="str">
        <f t="shared" si="1222"/>
        <v>●</v>
      </c>
      <c r="AR1904" s="100" t="str">
        <f t="shared" si="1223"/>
        <v>●</v>
      </c>
      <c r="AS1904" s="100" t="str">
        <f t="shared" si="1227"/>
        <v>●</v>
      </c>
    </row>
    <row r="1905" spans="2:45" s="100" customFormat="1" ht="14.25" customHeight="1">
      <c r="B1905" s="102" t="s">
        <v>136</v>
      </c>
      <c r="C1905" s="106">
        <v>44</v>
      </c>
      <c r="D1905" s="107">
        <v>53</v>
      </c>
      <c r="E1905" s="107">
        <v>31</v>
      </c>
      <c r="F1905" s="107">
        <v>55</v>
      </c>
      <c r="G1905" s="107">
        <f>第2表01元データ!AR80</f>
        <v>40</v>
      </c>
      <c r="H1905" s="107">
        <f t="shared" si="1229"/>
        <v>-15</v>
      </c>
      <c r="I1905" s="108">
        <f t="shared" si="1230"/>
        <v>-27.27272727272727</v>
      </c>
      <c r="J1905" s="102"/>
      <c r="K1905" s="114" t="s">
        <v>136</v>
      </c>
      <c r="L1905" s="106">
        <v>35</v>
      </c>
      <c r="M1905" s="107">
        <v>40</v>
      </c>
      <c r="N1905" s="107">
        <v>53</v>
      </c>
      <c r="O1905" s="107">
        <v>39</v>
      </c>
      <c r="P1905" s="107">
        <f>第2表01元データ!AS80</f>
        <v>41</v>
      </c>
      <c r="Q1905" s="107">
        <f t="shared" si="1231"/>
        <v>2</v>
      </c>
      <c r="R1905" s="108">
        <f t="shared" si="1232"/>
        <v>5.1282051282051277</v>
      </c>
      <c r="S1905" s="108"/>
      <c r="T1905" s="100">
        <v>215</v>
      </c>
      <c r="W1905" s="100" t="s">
        <v>369</v>
      </c>
      <c r="X1905" s="100">
        <v>39</v>
      </c>
      <c r="Y1905" s="100">
        <v>55</v>
      </c>
      <c r="Z1905" s="100">
        <v>44</v>
      </c>
      <c r="AA1905" s="100">
        <v>53</v>
      </c>
      <c r="AC1905" s="100" t="s">
        <v>369</v>
      </c>
      <c r="AD1905" s="100">
        <v>21</v>
      </c>
      <c r="AE1905" s="100">
        <v>29</v>
      </c>
      <c r="AF1905" s="100">
        <v>35</v>
      </c>
      <c r="AG1905" s="100">
        <v>40</v>
      </c>
      <c r="AJ1905" s="100" t="str">
        <f t="shared" si="1225"/>
        <v>●</v>
      </c>
      <c r="AK1905" s="100" t="str">
        <f t="shared" si="1219"/>
        <v>●</v>
      </c>
      <c r="AL1905" s="100" t="str">
        <f t="shared" si="1233"/>
        <v>●</v>
      </c>
      <c r="AM1905" s="100" t="str">
        <f t="shared" si="1221"/>
        <v>●</v>
      </c>
      <c r="AP1905" s="100" t="str">
        <f t="shared" si="1226"/>
        <v>●</v>
      </c>
      <c r="AQ1905" s="100" t="str">
        <f t="shared" si="1222"/>
        <v>●</v>
      </c>
      <c r="AR1905" s="100" t="str">
        <f t="shared" si="1223"/>
        <v>●</v>
      </c>
      <c r="AS1905" s="100" t="str">
        <f t="shared" si="1227"/>
        <v>●</v>
      </c>
    </row>
    <row r="1906" spans="2:45" s="100" customFormat="1" ht="14.25" customHeight="1">
      <c r="B1906" s="102" t="s">
        <v>137</v>
      </c>
      <c r="C1906" s="106">
        <v>40</v>
      </c>
      <c r="D1906" s="107">
        <v>45</v>
      </c>
      <c r="E1906" s="107">
        <v>46</v>
      </c>
      <c r="F1906" s="107">
        <v>28</v>
      </c>
      <c r="G1906" s="107">
        <f>第2表01元データ!AR81</f>
        <v>42</v>
      </c>
      <c r="H1906" s="107">
        <f t="shared" si="1229"/>
        <v>14</v>
      </c>
      <c r="I1906" s="108">
        <f t="shared" si="1230"/>
        <v>50</v>
      </c>
      <c r="J1906" s="102"/>
      <c r="K1906" s="114" t="s">
        <v>137</v>
      </c>
      <c r="L1906" s="106">
        <v>22</v>
      </c>
      <c r="M1906" s="107">
        <v>35</v>
      </c>
      <c r="N1906" s="107">
        <v>36</v>
      </c>
      <c r="O1906" s="107">
        <v>42</v>
      </c>
      <c r="P1906" s="107">
        <f>第2表01元データ!AS81</f>
        <v>37</v>
      </c>
      <c r="Q1906" s="107">
        <f t="shared" si="1231"/>
        <v>-5</v>
      </c>
      <c r="R1906" s="108">
        <f t="shared" si="1232"/>
        <v>-11.904761904761903</v>
      </c>
      <c r="S1906" s="108"/>
      <c r="T1906" s="100">
        <v>216</v>
      </c>
      <c r="W1906" s="99" t="s">
        <v>370</v>
      </c>
      <c r="X1906" s="99">
        <v>36</v>
      </c>
      <c r="Y1906" s="99">
        <v>34</v>
      </c>
      <c r="Z1906" s="99">
        <v>40</v>
      </c>
      <c r="AA1906" s="99">
        <v>45</v>
      </c>
      <c r="AB1906" s="99"/>
      <c r="AC1906" s="99" t="s">
        <v>370</v>
      </c>
      <c r="AD1906" s="99">
        <v>21</v>
      </c>
      <c r="AE1906" s="99">
        <v>18</v>
      </c>
      <c r="AF1906" s="99">
        <v>22</v>
      </c>
      <c r="AG1906" s="99">
        <v>35</v>
      </c>
      <c r="AJ1906" s="100" t="str">
        <f t="shared" si="1225"/>
        <v>●</v>
      </c>
      <c r="AK1906" s="100" t="str">
        <f t="shared" si="1219"/>
        <v>●</v>
      </c>
      <c r="AL1906" s="100" t="str">
        <f t="shared" si="1233"/>
        <v>●</v>
      </c>
      <c r="AM1906" s="100" t="str">
        <f t="shared" si="1221"/>
        <v>●</v>
      </c>
      <c r="AP1906" s="100" t="str">
        <f t="shared" si="1226"/>
        <v>●</v>
      </c>
      <c r="AQ1906" s="100" t="str">
        <f t="shared" si="1222"/>
        <v>●</v>
      </c>
      <c r="AR1906" s="100" t="str">
        <f t="shared" si="1223"/>
        <v>●</v>
      </c>
      <c r="AS1906" s="100" t="str">
        <f t="shared" si="1227"/>
        <v>●</v>
      </c>
    </row>
    <row r="1907" spans="2:45" s="100" customFormat="1" ht="14.25" customHeight="1">
      <c r="B1907" s="102" t="s">
        <v>138</v>
      </c>
      <c r="C1907" s="106">
        <v>22</v>
      </c>
      <c r="D1907" s="107">
        <v>32</v>
      </c>
      <c r="E1907" s="107">
        <v>34</v>
      </c>
      <c r="F1907" s="107">
        <v>38</v>
      </c>
      <c r="G1907" s="107">
        <f>第2表01元データ!AR82</f>
        <v>25</v>
      </c>
      <c r="H1907" s="107">
        <f t="shared" si="1229"/>
        <v>-13</v>
      </c>
      <c r="I1907" s="108">
        <f t="shared" si="1230"/>
        <v>-34.210526315789473</v>
      </c>
      <c r="J1907" s="102"/>
      <c r="K1907" s="114" t="s">
        <v>138</v>
      </c>
      <c r="L1907" s="106">
        <v>15</v>
      </c>
      <c r="M1907" s="107">
        <v>20</v>
      </c>
      <c r="N1907" s="107">
        <v>30</v>
      </c>
      <c r="O1907" s="107">
        <v>31</v>
      </c>
      <c r="P1907" s="107">
        <f>第2表01元データ!AS82</f>
        <v>36</v>
      </c>
      <c r="Q1907" s="107">
        <f t="shared" si="1231"/>
        <v>5</v>
      </c>
      <c r="R1907" s="108">
        <f t="shared" si="1232"/>
        <v>16.129032258064516</v>
      </c>
      <c r="S1907" s="108"/>
      <c r="T1907" s="100">
        <v>217</v>
      </c>
      <c r="W1907" s="100" t="s">
        <v>371</v>
      </c>
      <c r="X1907" s="100">
        <v>20</v>
      </c>
      <c r="Y1907" s="100">
        <v>28</v>
      </c>
      <c r="Z1907" s="100">
        <v>22</v>
      </c>
      <c r="AA1907" s="100">
        <v>32</v>
      </c>
      <c r="AC1907" s="100" t="s">
        <v>371</v>
      </c>
      <c r="AD1907" s="100">
        <v>10</v>
      </c>
      <c r="AE1907" s="100">
        <v>13</v>
      </c>
      <c r="AF1907" s="100">
        <v>15</v>
      </c>
      <c r="AG1907" s="100">
        <v>20</v>
      </c>
      <c r="AJ1907" s="100" t="str">
        <f t="shared" si="1225"/>
        <v>●</v>
      </c>
      <c r="AK1907" s="100" t="str">
        <f t="shared" si="1219"/>
        <v>●</v>
      </c>
      <c r="AL1907" s="100" t="str">
        <f t="shared" si="1233"/>
        <v>●</v>
      </c>
      <c r="AM1907" s="100" t="str">
        <f t="shared" si="1221"/>
        <v>●</v>
      </c>
      <c r="AP1907" s="100" t="str">
        <f t="shared" si="1226"/>
        <v>●</v>
      </c>
      <c r="AQ1907" s="100" t="str">
        <f t="shared" si="1222"/>
        <v>●</v>
      </c>
      <c r="AR1907" s="100" t="str">
        <f t="shared" si="1223"/>
        <v>●</v>
      </c>
      <c r="AS1907" s="100" t="str">
        <f t="shared" si="1227"/>
        <v>●</v>
      </c>
    </row>
    <row r="1908" spans="2:45" s="100" customFormat="1" ht="14.25" customHeight="1">
      <c r="B1908" s="102" t="s">
        <v>110</v>
      </c>
      <c r="C1908" s="106">
        <v>25</v>
      </c>
      <c r="D1908" s="107">
        <v>25</v>
      </c>
      <c r="E1908" s="107">
        <v>30</v>
      </c>
      <c r="F1908" s="107">
        <v>38</v>
      </c>
      <c r="G1908" s="107">
        <f>第2表01元データ!AR83</f>
        <v>41</v>
      </c>
      <c r="H1908" s="107">
        <f t="shared" si="1229"/>
        <v>3</v>
      </c>
      <c r="I1908" s="108">
        <f t="shared" si="1230"/>
        <v>7.8947368421052628</v>
      </c>
      <c r="J1908" s="102"/>
      <c r="K1908" s="114" t="s">
        <v>110</v>
      </c>
      <c r="L1908" s="106">
        <v>9</v>
      </c>
      <c r="M1908" s="107">
        <v>17</v>
      </c>
      <c r="N1908" s="107">
        <v>17</v>
      </c>
      <c r="O1908" s="107">
        <v>24</v>
      </c>
      <c r="P1908" s="107">
        <f>第2表01元データ!AS83</f>
        <v>26</v>
      </c>
      <c r="Q1908" s="107">
        <f t="shared" si="1231"/>
        <v>2</v>
      </c>
      <c r="R1908" s="108">
        <f t="shared" si="1232"/>
        <v>8.3333333333333321</v>
      </c>
      <c r="S1908" s="108"/>
      <c r="T1908" s="100">
        <v>218</v>
      </c>
      <c r="W1908" s="100" t="s">
        <v>378</v>
      </c>
      <c r="X1908" s="100">
        <v>13</v>
      </c>
      <c r="Y1908" s="100">
        <v>20</v>
      </c>
      <c r="Z1908" s="100">
        <v>25</v>
      </c>
      <c r="AA1908" s="100">
        <v>25</v>
      </c>
      <c r="AC1908" s="100" t="s">
        <v>378</v>
      </c>
      <c r="AD1908" s="100">
        <v>10</v>
      </c>
      <c r="AE1908" s="100">
        <v>11</v>
      </c>
      <c r="AF1908" s="100">
        <v>9</v>
      </c>
      <c r="AG1908" s="100">
        <v>17</v>
      </c>
      <c r="AJ1908" s="100" t="str">
        <f t="shared" si="1225"/>
        <v>●</v>
      </c>
      <c r="AK1908" s="100" t="str">
        <f t="shared" si="1219"/>
        <v>●</v>
      </c>
      <c r="AL1908" s="100" t="str">
        <f t="shared" si="1233"/>
        <v>●</v>
      </c>
      <c r="AM1908" s="100" t="str">
        <f t="shared" si="1221"/>
        <v>●</v>
      </c>
      <c r="AP1908" s="100" t="str">
        <f t="shared" si="1226"/>
        <v>●</v>
      </c>
      <c r="AQ1908" s="100" t="str">
        <f t="shared" si="1222"/>
        <v>●</v>
      </c>
      <c r="AR1908" s="100" t="str">
        <f t="shared" si="1223"/>
        <v>●</v>
      </c>
      <c r="AS1908" s="100" t="str">
        <f t="shared" si="1227"/>
        <v>●</v>
      </c>
    </row>
    <row r="1909" spans="2:45" s="100" customFormat="1" ht="14.25" customHeight="1">
      <c r="B1909" s="119" t="s">
        <v>112</v>
      </c>
      <c r="C1909" s="115" t="s">
        <v>313</v>
      </c>
      <c r="D1909" s="116" t="s">
        <v>313</v>
      </c>
      <c r="E1909" s="116" t="s">
        <v>313</v>
      </c>
      <c r="F1909" s="116">
        <v>1</v>
      </c>
      <c r="G1909" s="107">
        <f>第2表01元データ!AR84</f>
        <v>10</v>
      </c>
      <c r="H1909" s="107"/>
      <c r="I1909" s="108"/>
      <c r="K1909" s="119" t="s">
        <v>111</v>
      </c>
      <c r="L1909" s="120" t="s">
        <v>313</v>
      </c>
      <c r="M1909" s="116" t="s">
        <v>313</v>
      </c>
      <c r="N1909" s="116" t="s">
        <v>313</v>
      </c>
      <c r="O1909" s="116" t="s">
        <v>313</v>
      </c>
      <c r="P1909" s="107">
        <f>第2表01元データ!AS84</f>
        <v>9</v>
      </c>
      <c r="Q1909" s="107"/>
      <c r="R1909" s="108"/>
      <c r="T1909" s="100">
        <v>219</v>
      </c>
    </row>
    <row r="1910" spans="2:45" s="100" customFormat="1" ht="14.25" customHeight="1">
      <c r="B1910" s="118"/>
      <c r="C1910" s="118"/>
      <c r="D1910" s="118"/>
      <c r="E1910" s="118"/>
      <c r="F1910" s="118"/>
      <c r="G1910" s="118"/>
      <c r="H1910" s="118"/>
      <c r="I1910" s="118"/>
      <c r="J1910" s="118"/>
      <c r="K1910" s="118"/>
      <c r="L1910" s="118"/>
      <c r="M1910" s="118"/>
      <c r="N1910" s="118"/>
      <c r="O1910" s="118"/>
      <c r="P1910" s="168"/>
      <c r="W1910" s="100">
        <v>58</v>
      </c>
    </row>
    <row r="1911" spans="2:45" s="100" customFormat="1" ht="14.25" customHeight="1">
      <c r="B1911" s="118"/>
      <c r="C1911" s="118"/>
      <c r="D1911" s="118"/>
      <c r="E1911" s="118"/>
      <c r="F1911" s="118"/>
      <c r="G1911" s="118"/>
      <c r="H1911" s="118"/>
      <c r="I1911" s="118"/>
      <c r="J1911" s="118"/>
      <c r="K1911" s="118"/>
      <c r="L1911" s="118"/>
      <c r="M1911" s="118"/>
      <c r="N1911" s="118"/>
      <c r="O1911" s="118"/>
      <c r="P1911" s="168"/>
    </row>
    <row r="1912" spans="2:45" s="100" customFormat="1" ht="14.25" customHeight="1">
      <c r="B1912" s="118"/>
      <c r="C1912" s="118"/>
      <c r="D1912" s="118"/>
      <c r="E1912" s="118"/>
      <c r="F1912" s="118"/>
      <c r="G1912" s="118"/>
      <c r="H1912" s="118"/>
      <c r="I1912" s="118"/>
      <c r="J1912" s="118"/>
      <c r="K1912" s="118"/>
      <c r="L1912" s="118"/>
      <c r="M1912" s="118"/>
      <c r="N1912" s="118"/>
      <c r="O1912" s="118"/>
      <c r="P1912" s="168"/>
    </row>
    <row r="1913" spans="2:45" s="99" customFormat="1" ht="14.25" customHeight="1">
      <c r="B1913" s="99" t="s">
        <v>275</v>
      </c>
      <c r="H1913" s="99" t="s">
        <v>805</v>
      </c>
      <c r="I1913" s="380">
        <f>令和2年9月末住基人口!R19</f>
        <v>2525</v>
      </c>
      <c r="K1913" s="99" t="s">
        <v>276</v>
      </c>
      <c r="Q1913" s="99" t="s">
        <v>805</v>
      </c>
      <c r="R1913" s="380">
        <f>令和2年9月末住基人口!R20</f>
        <v>1005</v>
      </c>
      <c r="W1913" s="100"/>
      <c r="X1913" s="100"/>
      <c r="Y1913" s="100"/>
      <c r="Z1913" s="100"/>
      <c r="AA1913" s="100"/>
      <c r="AB1913" s="100"/>
      <c r="AC1913" s="100"/>
      <c r="AD1913" s="100"/>
      <c r="AE1913" s="100"/>
      <c r="AF1913" s="100"/>
      <c r="AG1913" s="100"/>
    </row>
    <row r="1914" spans="2:45" s="100" customFormat="1" ht="14.25" customHeight="1">
      <c r="B1914" s="583" t="s">
        <v>335</v>
      </c>
      <c r="C1914" s="101"/>
      <c r="D1914" s="101"/>
      <c r="E1914" s="101"/>
      <c r="F1914" s="101"/>
      <c r="G1914" s="135"/>
      <c r="H1914" s="131"/>
      <c r="I1914" s="131"/>
      <c r="J1914" s="102"/>
      <c r="K1914" s="583" t="s">
        <v>335</v>
      </c>
      <c r="L1914" s="101"/>
      <c r="M1914" s="101"/>
      <c r="N1914" s="101"/>
      <c r="O1914" s="101"/>
      <c r="P1914" s="135"/>
      <c r="Q1914" s="131"/>
      <c r="R1914" s="131"/>
      <c r="S1914" s="103"/>
    </row>
    <row r="1915" spans="2:45" s="100" customFormat="1" ht="14.25" customHeight="1">
      <c r="B1915" s="584"/>
      <c r="C1915" s="130" t="str">
        <f>$C$4</f>
        <v>平成12年</v>
      </c>
      <c r="D1915" s="130" t="str">
        <f>$D$4</f>
        <v>平成17年</v>
      </c>
      <c r="E1915" s="130" t="str">
        <f>$E$4</f>
        <v>平成22年</v>
      </c>
      <c r="F1915" s="130" t="s">
        <v>410</v>
      </c>
      <c r="G1915" s="130" t="s">
        <v>739</v>
      </c>
      <c r="H1915" s="133" t="str">
        <f>$H$4</f>
        <v>対平成</v>
      </c>
      <c r="I1915" s="134" t="str">
        <f>$I$4</f>
        <v>27年</v>
      </c>
      <c r="J1915" s="102"/>
      <c r="K1915" s="584"/>
      <c r="L1915" s="130" t="str">
        <f>$C$4</f>
        <v>平成12年</v>
      </c>
      <c r="M1915" s="130" t="str">
        <f>$D$4</f>
        <v>平成17年</v>
      </c>
      <c r="N1915" s="130" t="str">
        <f>$E$4</f>
        <v>平成22年</v>
      </c>
      <c r="O1915" s="130" t="s">
        <v>410</v>
      </c>
      <c r="P1915" s="130" t="s">
        <v>739</v>
      </c>
      <c r="Q1915" s="133" t="str">
        <f>$H$4</f>
        <v>対平成</v>
      </c>
      <c r="R1915" s="134" t="str">
        <f>$I$4</f>
        <v>27年</v>
      </c>
      <c r="S1915" s="103"/>
    </row>
    <row r="1916" spans="2:45" s="100" customFormat="1" ht="14.25" customHeight="1">
      <c r="B1916" s="585"/>
      <c r="C1916" s="104"/>
      <c r="D1916" s="104"/>
      <c r="E1916" s="104"/>
      <c r="F1916" s="104"/>
      <c r="G1916" s="104"/>
      <c r="H1916" s="132" t="s">
        <v>88</v>
      </c>
      <c r="I1916" s="133" t="s">
        <v>398</v>
      </c>
      <c r="J1916" s="102"/>
      <c r="K1916" s="585"/>
      <c r="L1916" s="104"/>
      <c r="M1916" s="104"/>
      <c r="N1916" s="104"/>
      <c r="O1916" s="104"/>
      <c r="P1916" s="104"/>
      <c r="Q1916" s="132" t="s">
        <v>88</v>
      </c>
      <c r="R1916" s="133" t="s">
        <v>398</v>
      </c>
      <c r="S1916" s="103"/>
    </row>
    <row r="1917" spans="2:45" s="199" customFormat="1" ht="14.25" customHeight="1">
      <c r="B1917" s="200" t="s">
        <v>90</v>
      </c>
      <c r="C1917" s="198">
        <v>3612</v>
      </c>
      <c r="D1917" s="194">
        <v>3325</v>
      </c>
      <c r="E1917" s="194">
        <v>2952</v>
      </c>
      <c r="F1917" s="194">
        <v>2746</v>
      </c>
      <c r="G1917" s="194">
        <f>IF(COUNTIF(G1922:G1940,"x"),"x",IF(SUM(G1922:G1940)=0,"-",SUM(G1922:G1940)))</f>
        <v>2461</v>
      </c>
      <c r="H1917" s="193">
        <f t="shared" ref="H1917:H1920" si="1234">IF(G1917="x","x",IF(AND(G1917="-",F1917="-"),"-",IF(AND(G1917="-",F1917&gt;0),F1917*-1,IF(AND(G1917&gt;0,F1917="-"),G1917,G1917-F1917))))</f>
        <v>-285</v>
      </c>
      <c r="I1917" s="195">
        <f t="shared" ref="I1917:I1920" si="1235">IF(H1917="x","x",IF(H1917="-","-",IF(AND(F1917="-",G1917&gt;0),"皆増",IF(AND(F1917&gt;0,G1917="-"),"皆減",H1917/F1917*100))))</f>
        <v>-10.378732702112163</v>
      </c>
      <c r="J1917" s="196"/>
      <c r="K1917" s="197" t="s">
        <v>90</v>
      </c>
      <c r="L1917" s="198">
        <v>139</v>
      </c>
      <c r="M1917" s="194">
        <v>222</v>
      </c>
      <c r="N1917" s="194">
        <v>961</v>
      </c>
      <c r="O1917" s="194">
        <v>1004</v>
      </c>
      <c r="P1917" s="194">
        <f>IF(COUNTIF(P1922:P1940,"x"),"x",IF(SUM(P1922:P1940)=0,"-",SUM(P1922:P1940)))</f>
        <v>1100</v>
      </c>
      <c r="Q1917" s="193">
        <f t="shared" ref="Q1917:Q1920" si="1236">IF(P1917="x","x",IF(AND(P1917="-",O1917="-"),"-",IF(AND(P1917="-",O1917&gt;0),O1917*-1,IF(AND(P1917&gt;0,O1917="-"),P1917,P1917-O1917))))</f>
        <v>96</v>
      </c>
      <c r="R1917" s="195">
        <f t="shared" ref="R1917:R1920" si="1237">IF(Q1917="x","x",IF(Q1917="-","-",IF(AND(O1917="-",P1917&gt;0),"皆増",IF(AND(O1917&gt;0,P1917="-"),"皆減",Q1917/O1917*100))))</f>
        <v>9.5617529880478092</v>
      </c>
      <c r="S1917" s="195"/>
      <c r="W1917" s="199" t="s">
        <v>373</v>
      </c>
      <c r="X1917" s="199">
        <v>4179</v>
      </c>
      <c r="Y1917" s="199">
        <v>3837</v>
      </c>
      <c r="Z1917" s="199">
        <v>3612</v>
      </c>
      <c r="AA1917" s="199">
        <v>3325</v>
      </c>
      <c r="AC1917" s="199" t="s">
        <v>373</v>
      </c>
      <c r="AD1917" s="199">
        <v>10</v>
      </c>
      <c r="AE1917" s="199">
        <v>17</v>
      </c>
      <c r="AF1917" s="199">
        <v>139</v>
      </c>
      <c r="AG1917" s="199">
        <v>222</v>
      </c>
      <c r="AJ1917" s="199" t="str">
        <f>IF(C1917=X1917,"○","●")</f>
        <v>●</v>
      </c>
      <c r="AK1917" s="199" t="str">
        <f t="shared" ref="AK1917:AK1939" si="1238">IF(D1917=Y1917,"○","●")</f>
        <v>●</v>
      </c>
      <c r="AL1917" s="199" t="str">
        <f t="shared" ref="AL1917:AL1918" si="1239">IF(E1917=Z1917,"○","●")</f>
        <v>●</v>
      </c>
      <c r="AM1917" s="199" t="str">
        <f t="shared" ref="AM1917:AM1939" si="1240">IF(F1917=AA1917,"○","●")</f>
        <v>●</v>
      </c>
      <c r="AP1917" s="199" t="str">
        <f>IF(L1917=AD1917,"○","●")</f>
        <v>●</v>
      </c>
      <c r="AQ1917" s="199" t="str">
        <f t="shared" ref="AQ1917:AQ1939" si="1241">IF(M1917=AE1917,"○","●")</f>
        <v>●</v>
      </c>
      <c r="AR1917" s="199" t="str">
        <f t="shared" ref="AR1917:AR1939" si="1242">IF(N1917=AF1917,"○","●")</f>
        <v>●</v>
      </c>
      <c r="AS1917" s="199" t="str">
        <f t="shared" ref="AS1917" si="1243">IF(O1917=AG1917,"○","●")</f>
        <v>●</v>
      </c>
    </row>
    <row r="1918" spans="2:45" s="100" customFormat="1" ht="14.25" customHeight="1">
      <c r="B1918" s="105" t="s">
        <v>91</v>
      </c>
      <c r="C1918" s="106">
        <v>385</v>
      </c>
      <c r="D1918" s="107">
        <v>337</v>
      </c>
      <c r="E1918" s="107">
        <v>283</v>
      </c>
      <c r="F1918" s="107">
        <v>255</v>
      </c>
      <c r="G1918" s="107">
        <f>IF(COUNTIF(G1922:G1924,"x"),"x",IF(SUM(G1922:G1924)=0,"-",SUM(G1922:G1924)))</f>
        <v>210</v>
      </c>
      <c r="H1918" s="107">
        <f t="shared" si="1234"/>
        <v>-45</v>
      </c>
      <c r="I1918" s="108">
        <f t="shared" si="1235"/>
        <v>-17.647058823529413</v>
      </c>
      <c r="J1918" s="102"/>
      <c r="K1918" s="109" t="s">
        <v>91</v>
      </c>
      <c r="L1918" s="106">
        <v>7</v>
      </c>
      <c r="M1918" s="107">
        <v>8</v>
      </c>
      <c r="N1918" s="107">
        <v>77</v>
      </c>
      <c r="O1918" s="107">
        <v>65</v>
      </c>
      <c r="P1918" s="107">
        <f>IF(COUNTIF(P1922:P1924,"x"),"x",IF(SUM(P1922:P1924)=0,"-",SUM(P1922:P1924)))</f>
        <v>55</v>
      </c>
      <c r="Q1918" s="107">
        <f t="shared" si="1236"/>
        <v>-10</v>
      </c>
      <c r="R1918" s="108">
        <f t="shared" si="1237"/>
        <v>-15.384615384615385</v>
      </c>
      <c r="S1918" s="108"/>
      <c r="W1918" s="100" t="s">
        <v>374</v>
      </c>
      <c r="X1918" s="100">
        <v>578</v>
      </c>
      <c r="Y1918" s="100">
        <v>400</v>
      </c>
      <c r="Z1918" s="100">
        <v>385</v>
      </c>
      <c r="AA1918" s="100">
        <v>337</v>
      </c>
      <c r="AC1918" s="100" t="s">
        <v>374</v>
      </c>
      <c r="AD1918" s="100">
        <v>2</v>
      </c>
      <c r="AE1918" s="100">
        <v>1</v>
      </c>
      <c r="AF1918" s="100">
        <v>7</v>
      </c>
      <c r="AG1918" s="100">
        <v>8</v>
      </c>
      <c r="AJ1918" s="100" t="str">
        <f t="shared" ref="AJ1918:AJ1939" si="1244">IF(C1918=X1918,"○","●")</f>
        <v>●</v>
      </c>
      <c r="AK1918" s="100" t="str">
        <f t="shared" si="1238"/>
        <v>●</v>
      </c>
      <c r="AL1918" s="100" t="str">
        <f t="shared" si="1239"/>
        <v>●</v>
      </c>
      <c r="AM1918" s="100" t="str">
        <f t="shared" si="1240"/>
        <v>●</v>
      </c>
      <c r="AP1918" s="100" t="str">
        <f t="shared" ref="AP1918:AP1939" si="1245">IF(L1918=AD1918,"○","●")</f>
        <v>●</v>
      </c>
      <c r="AQ1918" s="100" t="str">
        <f t="shared" si="1241"/>
        <v>●</v>
      </c>
      <c r="AR1918" s="100" t="str">
        <f t="shared" si="1242"/>
        <v>●</v>
      </c>
      <c r="AS1918" s="100" t="str">
        <f>IF(O1918=AG1918,"○","●")</f>
        <v>●</v>
      </c>
    </row>
    <row r="1919" spans="2:45" s="100" customFormat="1" ht="14.25" customHeight="1">
      <c r="B1919" s="105" t="s">
        <v>92</v>
      </c>
      <c r="C1919" s="106">
        <v>2338</v>
      </c>
      <c r="D1919" s="107">
        <v>2013</v>
      </c>
      <c r="E1919" s="107">
        <v>1659</v>
      </c>
      <c r="F1919" s="107">
        <v>1408</v>
      </c>
      <c r="G1919" s="296">
        <f>IF(COUNTIF(G1925:G1934,"x"),"x",IF(SUM(G1925:G1934)=0,"-",SUM(G1925:G1934)))</f>
        <v>1199</v>
      </c>
      <c r="H1919" s="107">
        <f t="shared" si="1234"/>
        <v>-209</v>
      </c>
      <c r="I1919" s="108">
        <f t="shared" si="1235"/>
        <v>-14.84375</v>
      </c>
      <c r="J1919" s="102"/>
      <c r="K1919" s="109" t="s">
        <v>92</v>
      </c>
      <c r="L1919" s="106">
        <v>130</v>
      </c>
      <c r="M1919" s="107">
        <v>209</v>
      </c>
      <c r="N1919" s="107">
        <v>650</v>
      </c>
      <c r="O1919" s="107">
        <v>546</v>
      </c>
      <c r="P1919" s="296">
        <f>IF(COUNTIF(P1925:P1934,"x"),"x",IF(SUM(P1925:P1934)=0,"-",SUM(P1925:P1934)))</f>
        <v>575</v>
      </c>
      <c r="Q1919" s="107">
        <f t="shared" si="1236"/>
        <v>29</v>
      </c>
      <c r="R1919" s="108">
        <f t="shared" si="1237"/>
        <v>5.3113553113553111</v>
      </c>
      <c r="S1919" s="108"/>
      <c r="W1919" s="100" t="s">
        <v>375</v>
      </c>
      <c r="X1919" s="100">
        <v>3001</v>
      </c>
      <c r="Y1919" s="100">
        <v>2676</v>
      </c>
      <c r="Z1919" s="100">
        <v>2338</v>
      </c>
      <c r="AA1919" s="100">
        <v>2013</v>
      </c>
      <c r="AC1919" s="100" t="s">
        <v>375</v>
      </c>
      <c r="AD1919" s="100">
        <v>6</v>
      </c>
      <c r="AE1919" s="100">
        <v>13</v>
      </c>
      <c r="AF1919" s="100">
        <v>130</v>
      </c>
      <c r="AG1919" s="100">
        <v>209</v>
      </c>
      <c r="AJ1919" s="100" t="str">
        <f t="shared" si="1244"/>
        <v>●</v>
      </c>
      <c r="AK1919" s="100" t="str">
        <f t="shared" si="1238"/>
        <v>●</v>
      </c>
      <c r="AL1919" s="100" t="str">
        <f>IF(E1919=Z1919,"○","●")</f>
        <v>●</v>
      </c>
      <c r="AM1919" s="100" t="str">
        <f t="shared" si="1240"/>
        <v>●</v>
      </c>
      <c r="AP1919" s="100" t="str">
        <f t="shared" si="1245"/>
        <v>●</v>
      </c>
      <c r="AQ1919" s="100" t="str">
        <f t="shared" si="1241"/>
        <v>●</v>
      </c>
      <c r="AR1919" s="100" t="str">
        <f t="shared" si="1242"/>
        <v>●</v>
      </c>
      <c r="AS1919" s="100" t="str">
        <f t="shared" ref="AS1919:AS1939" si="1246">IF(O1919=AG1919,"○","●")</f>
        <v>●</v>
      </c>
    </row>
    <row r="1920" spans="2:45" s="100" customFormat="1" ht="14.25" customHeight="1">
      <c r="B1920" s="105" t="s">
        <v>93</v>
      </c>
      <c r="C1920" s="106">
        <v>889</v>
      </c>
      <c r="D1920" s="107">
        <v>975</v>
      </c>
      <c r="E1920" s="107">
        <v>1010</v>
      </c>
      <c r="F1920" s="107">
        <v>1078</v>
      </c>
      <c r="G1920" s="107">
        <f>IF(COUNTIF(G1935:G1939,"x"),"x",IF(SUM(G1935,G1939)=0,"-",SUM(G1935:G1939)))</f>
        <v>1033</v>
      </c>
      <c r="H1920" s="107">
        <f t="shared" si="1234"/>
        <v>-45</v>
      </c>
      <c r="I1920" s="108">
        <f t="shared" si="1235"/>
        <v>-4.1743970315398888</v>
      </c>
      <c r="J1920" s="102"/>
      <c r="K1920" s="109" t="s">
        <v>93</v>
      </c>
      <c r="L1920" s="106">
        <v>2</v>
      </c>
      <c r="M1920" s="107">
        <v>5</v>
      </c>
      <c r="N1920" s="107">
        <v>234</v>
      </c>
      <c r="O1920" s="107">
        <v>391</v>
      </c>
      <c r="P1920" s="107">
        <f>IF(COUNTIF(P1935:P1939,"x"),"x",IF(SUM(P1935,P1939)=0,"-",SUM(P1935:P1939)))</f>
        <v>468</v>
      </c>
      <c r="Q1920" s="107">
        <f t="shared" si="1236"/>
        <v>77</v>
      </c>
      <c r="R1920" s="108">
        <f t="shared" si="1237"/>
        <v>19.693094629156011</v>
      </c>
      <c r="S1920" s="108"/>
      <c r="W1920" s="100" t="s">
        <v>376</v>
      </c>
      <c r="X1920" s="100">
        <v>600</v>
      </c>
      <c r="Y1920" s="100">
        <v>761</v>
      </c>
      <c r="Z1920" s="100">
        <v>889</v>
      </c>
      <c r="AA1920" s="100">
        <v>975</v>
      </c>
      <c r="AC1920" s="100" t="s">
        <v>376</v>
      </c>
      <c r="AD1920" s="100">
        <v>2</v>
      </c>
      <c r="AE1920" s="100">
        <v>3</v>
      </c>
      <c r="AF1920" s="100">
        <v>2</v>
      </c>
      <c r="AG1920" s="100">
        <v>5</v>
      </c>
      <c r="AJ1920" s="100" t="str">
        <f t="shared" si="1244"/>
        <v>●</v>
      </c>
      <c r="AK1920" s="100" t="str">
        <f t="shared" si="1238"/>
        <v>●</v>
      </c>
      <c r="AL1920" s="100" t="str">
        <f t="shared" ref="AL1920:AL1929" si="1247">IF(E1920=Z1920,"○","●")</f>
        <v>●</v>
      </c>
      <c r="AM1920" s="100" t="str">
        <f t="shared" si="1240"/>
        <v>●</v>
      </c>
      <c r="AP1920" s="100" t="str">
        <f t="shared" si="1245"/>
        <v>○</v>
      </c>
      <c r="AQ1920" s="100" t="str">
        <f t="shared" si="1241"/>
        <v>●</v>
      </c>
      <c r="AR1920" s="100" t="str">
        <f t="shared" si="1242"/>
        <v>●</v>
      </c>
      <c r="AS1920" s="100" t="str">
        <f t="shared" si="1246"/>
        <v>●</v>
      </c>
    </row>
    <row r="1921" spans="2:45" s="100" customFormat="1" ht="14.25" customHeight="1">
      <c r="B1921" s="102"/>
      <c r="C1921" s="106"/>
      <c r="D1921" s="112"/>
      <c r="E1921" s="112"/>
      <c r="F1921" s="112"/>
      <c r="G1921" s="112"/>
      <c r="H1921" s="112"/>
      <c r="I1921" s="113"/>
      <c r="J1921" s="102"/>
      <c r="K1921" s="114"/>
      <c r="L1921" s="106"/>
      <c r="M1921" s="112"/>
      <c r="N1921" s="112"/>
      <c r="O1921" s="112"/>
      <c r="P1921" s="112"/>
      <c r="Q1921" s="112"/>
      <c r="R1921" s="113"/>
      <c r="S1921" s="113"/>
      <c r="AJ1921" s="100" t="str">
        <f t="shared" si="1244"/>
        <v>○</v>
      </c>
      <c r="AK1921" s="100" t="str">
        <f t="shared" si="1238"/>
        <v>○</v>
      </c>
      <c r="AL1921" s="100" t="str">
        <f t="shared" si="1247"/>
        <v>○</v>
      </c>
      <c r="AM1921" s="100" t="str">
        <f t="shared" si="1240"/>
        <v>○</v>
      </c>
      <c r="AP1921" s="100" t="str">
        <f t="shared" si="1245"/>
        <v>○</v>
      </c>
      <c r="AQ1921" s="100" t="str">
        <f t="shared" si="1241"/>
        <v>○</v>
      </c>
      <c r="AR1921" s="100" t="str">
        <f t="shared" si="1242"/>
        <v>○</v>
      </c>
      <c r="AS1921" s="100" t="str">
        <f t="shared" si="1246"/>
        <v>○</v>
      </c>
    </row>
    <row r="1922" spans="2:45" s="100" customFormat="1" ht="14.25" customHeight="1">
      <c r="B1922" s="102" t="s">
        <v>94</v>
      </c>
      <c r="C1922" s="106">
        <v>113</v>
      </c>
      <c r="D1922" s="107">
        <v>105</v>
      </c>
      <c r="E1922" s="107">
        <v>78</v>
      </c>
      <c r="F1922" s="107">
        <v>68</v>
      </c>
      <c r="G1922" s="107">
        <f t="shared" ref="G1922:G1940" si="1248">IF(COUNTIF(G1952:G1982,"x"),"x",IF(SUM(G1952,G1982)=0,"-",SUM(G1952,G1982)))</f>
        <v>57</v>
      </c>
      <c r="H1922" s="107">
        <f>IF(G1922="x","x",IF(AND(G1922="-",F1922="-"),"-",IF(AND(G1922="-",F1922&gt;0),F1922*-1,IF(AND(G1922&gt;0,F1922="-"),G1922,G1922-F1922))))</f>
        <v>-11</v>
      </c>
      <c r="I1922" s="108">
        <f>IF(H1922="x","x",IF(H1922="-","-",IF(AND(F1922="-",G1922&gt;0),"皆増",IF(AND(F1922&gt;0,G1922="-"),"皆減",H1922/F1922*100))))</f>
        <v>-16.176470588235293</v>
      </c>
      <c r="J1922" s="102"/>
      <c r="K1922" s="114" t="s">
        <v>94</v>
      </c>
      <c r="L1922" s="115">
        <v>7</v>
      </c>
      <c r="M1922" s="116">
        <v>6</v>
      </c>
      <c r="N1922" s="107">
        <v>32</v>
      </c>
      <c r="O1922" s="107">
        <v>17</v>
      </c>
      <c r="P1922" s="107">
        <f t="shared" ref="P1922:P1940" si="1249">IF(COUNTIF(P1952:P1982,"x"),"x",IF(SUM(P1952,P1982)=0,"-",SUM(P1952,P1982)))</f>
        <v>8</v>
      </c>
      <c r="Q1922" s="107">
        <f>IF(P1922="x","x",IF(AND(P1922="-",O1922="-"),"-",IF(AND(P1922="-",O1922&gt;0),O1922*-1,IF(AND(P1922&gt;0,O1922="-"),P1922,P1922-O1922))))</f>
        <v>-9</v>
      </c>
      <c r="R1922" s="108">
        <f>IF(Q1922="x","x",IF(Q1922="-","-",IF(AND(O1922="-",P1922&gt;0),"皆増",IF(AND(O1922&gt;0,P1922="-"),"皆減",Q1922/O1922*100))))</f>
        <v>-52.941176470588239</v>
      </c>
      <c r="S1922" s="108"/>
      <c r="W1922" s="100" t="s">
        <v>377</v>
      </c>
      <c r="X1922" s="100">
        <v>141</v>
      </c>
      <c r="Y1922" s="100">
        <v>126</v>
      </c>
      <c r="Z1922" s="100">
        <v>113</v>
      </c>
      <c r="AA1922" s="100">
        <v>105</v>
      </c>
      <c r="AC1922" s="100" t="s">
        <v>377</v>
      </c>
      <c r="AD1922" s="100" t="s">
        <v>313</v>
      </c>
      <c r="AE1922" s="100" t="s">
        <v>313</v>
      </c>
      <c r="AF1922" s="100">
        <v>7</v>
      </c>
      <c r="AG1922" s="100">
        <v>6</v>
      </c>
      <c r="AJ1922" s="100" t="str">
        <f t="shared" si="1244"/>
        <v>●</v>
      </c>
      <c r="AK1922" s="100" t="str">
        <f t="shared" si="1238"/>
        <v>●</v>
      </c>
      <c r="AL1922" s="100" t="str">
        <f t="shared" si="1247"/>
        <v>●</v>
      </c>
      <c r="AM1922" s="100" t="str">
        <f t="shared" si="1240"/>
        <v>●</v>
      </c>
      <c r="AP1922" s="100" t="str">
        <f t="shared" si="1245"/>
        <v>●</v>
      </c>
      <c r="AQ1922" s="100" t="str">
        <f t="shared" si="1241"/>
        <v>●</v>
      </c>
      <c r="AR1922" s="100" t="str">
        <f t="shared" si="1242"/>
        <v>●</v>
      </c>
      <c r="AS1922" s="100" t="str">
        <f t="shared" si="1246"/>
        <v>●</v>
      </c>
    </row>
    <row r="1923" spans="2:45" s="100" customFormat="1" ht="14.25" customHeight="1">
      <c r="B1923" s="102" t="s">
        <v>123</v>
      </c>
      <c r="C1923" s="106">
        <v>137</v>
      </c>
      <c r="D1923" s="107">
        <v>99</v>
      </c>
      <c r="E1923" s="107">
        <v>107</v>
      </c>
      <c r="F1923" s="107">
        <v>85</v>
      </c>
      <c r="G1923" s="107">
        <f t="shared" si="1248"/>
        <v>69</v>
      </c>
      <c r="H1923" s="107">
        <f t="shared" ref="H1923:H1939" si="1250">IF(G1923="x","x",IF(AND(G1923="-",F1923="-"),"-",IF(AND(G1923="-",F1923&gt;0),F1923*-1,IF(AND(G1923&gt;0,F1923="-"),G1923,G1923-F1923))))</f>
        <v>-16</v>
      </c>
      <c r="I1923" s="108">
        <f t="shared" ref="I1923:I1939" si="1251">IF(H1923="x","x",IF(H1923="-","-",IF(AND(F1923="-",G1923&gt;0),"皆増",IF(AND(F1923&gt;0,G1923="-"),"皆減",H1923/F1923*100))))</f>
        <v>-18.823529411764707</v>
      </c>
      <c r="J1923" s="102"/>
      <c r="K1923" s="114" t="s">
        <v>123</v>
      </c>
      <c r="L1923" s="106" t="s">
        <v>313</v>
      </c>
      <c r="M1923" s="116">
        <v>2</v>
      </c>
      <c r="N1923" s="116">
        <v>27</v>
      </c>
      <c r="O1923" s="107">
        <v>26</v>
      </c>
      <c r="P1923" s="107">
        <f t="shared" si="1249"/>
        <v>14</v>
      </c>
      <c r="Q1923" s="107">
        <f t="shared" ref="Q1923:Q1939" si="1252">IF(P1923="x","x",IF(AND(P1923="-",O1923="-"),"-",IF(AND(P1923="-",O1923&gt;0),O1923*-1,IF(AND(P1923&gt;0,O1923="-"),P1923,P1923-O1923))))</f>
        <v>-12</v>
      </c>
      <c r="R1923" s="108">
        <f t="shared" ref="R1923:R1939" si="1253">IF(Q1923="x","x",IF(Q1923="-","-",IF(AND(O1923="-",P1923&gt;0),"皆増",IF(AND(O1923&gt;0,P1923="-"),"皆減",Q1923/O1923*100))))</f>
        <v>-46.153846153846153</v>
      </c>
      <c r="S1923" s="108"/>
      <c r="W1923" s="100" t="s">
        <v>356</v>
      </c>
      <c r="X1923" s="100">
        <v>177</v>
      </c>
      <c r="Y1923" s="100">
        <v>119</v>
      </c>
      <c r="Z1923" s="100">
        <v>137</v>
      </c>
      <c r="AA1923" s="100">
        <v>99</v>
      </c>
      <c r="AC1923" s="100" t="s">
        <v>356</v>
      </c>
      <c r="AD1923" s="100">
        <v>1</v>
      </c>
      <c r="AE1923" s="100" t="s">
        <v>313</v>
      </c>
      <c r="AF1923" s="100" t="s">
        <v>313</v>
      </c>
      <c r="AG1923" s="100">
        <v>2</v>
      </c>
      <c r="AJ1923" s="100" t="str">
        <f t="shared" si="1244"/>
        <v>●</v>
      </c>
      <c r="AK1923" s="100" t="str">
        <f t="shared" si="1238"/>
        <v>●</v>
      </c>
      <c r="AL1923" s="100" t="str">
        <f t="shared" si="1247"/>
        <v>●</v>
      </c>
      <c r="AM1923" s="100" t="str">
        <f t="shared" si="1240"/>
        <v>●</v>
      </c>
      <c r="AP1923" s="100" t="str">
        <f t="shared" si="1245"/>
        <v>●</v>
      </c>
      <c r="AQ1923" s="100" t="str">
        <f t="shared" si="1241"/>
        <v>●</v>
      </c>
      <c r="AR1923" s="100" t="str">
        <f t="shared" si="1242"/>
        <v>●</v>
      </c>
      <c r="AS1923" s="100" t="str">
        <f t="shared" si="1246"/>
        <v>●</v>
      </c>
    </row>
    <row r="1924" spans="2:45" s="100" customFormat="1" ht="14.25" customHeight="1">
      <c r="B1924" s="102" t="s">
        <v>124</v>
      </c>
      <c r="C1924" s="106">
        <v>135</v>
      </c>
      <c r="D1924" s="107">
        <v>133</v>
      </c>
      <c r="E1924" s="107">
        <v>98</v>
      </c>
      <c r="F1924" s="107">
        <v>102</v>
      </c>
      <c r="G1924" s="107">
        <f t="shared" si="1248"/>
        <v>84</v>
      </c>
      <c r="H1924" s="107">
        <f t="shared" si="1250"/>
        <v>-18</v>
      </c>
      <c r="I1924" s="108">
        <f t="shared" si="1251"/>
        <v>-17.647058823529413</v>
      </c>
      <c r="J1924" s="102"/>
      <c r="K1924" s="114" t="s">
        <v>124</v>
      </c>
      <c r="L1924" s="106" t="s">
        <v>313</v>
      </c>
      <c r="M1924" s="107" t="s">
        <v>313</v>
      </c>
      <c r="N1924" s="116">
        <v>18</v>
      </c>
      <c r="O1924" s="116">
        <v>22</v>
      </c>
      <c r="P1924" s="107">
        <f t="shared" si="1249"/>
        <v>33</v>
      </c>
      <c r="Q1924" s="107">
        <f t="shared" si="1252"/>
        <v>11</v>
      </c>
      <c r="R1924" s="108">
        <f t="shared" si="1253"/>
        <v>50</v>
      </c>
      <c r="S1924" s="108"/>
      <c r="W1924" s="100" t="s">
        <v>357</v>
      </c>
      <c r="X1924" s="100">
        <v>260</v>
      </c>
      <c r="Y1924" s="100">
        <v>155</v>
      </c>
      <c r="Z1924" s="100">
        <v>135</v>
      </c>
      <c r="AA1924" s="100">
        <v>133</v>
      </c>
      <c r="AC1924" s="100" t="s">
        <v>357</v>
      </c>
      <c r="AD1924" s="100">
        <v>1</v>
      </c>
      <c r="AE1924" s="100">
        <v>1</v>
      </c>
      <c r="AF1924" s="100" t="s">
        <v>313</v>
      </c>
      <c r="AG1924" s="100" t="s">
        <v>313</v>
      </c>
      <c r="AJ1924" s="100" t="str">
        <f t="shared" si="1244"/>
        <v>●</v>
      </c>
      <c r="AK1924" s="100" t="str">
        <f t="shared" si="1238"/>
        <v>●</v>
      </c>
      <c r="AL1924" s="100" t="str">
        <f t="shared" si="1247"/>
        <v>●</v>
      </c>
      <c r="AM1924" s="100" t="str">
        <f t="shared" si="1240"/>
        <v>●</v>
      </c>
      <c r="AP1924" s="100" t="str">
        <f t="shared" si="1245"/>
        <v>●</v>
      </c>
      <c r="AQ1924" s="100" t="str">
        <f t="shared" si="1241"/>
        <v>●</v>
      </c>
      <c r="AR1924" s="100" t="str">
        <f t="shared" si="1242"/>
        <v>●</v>
      </c>
      <c r="AS1924" s="100" t="str">
        <f t="shared" si="1246"/>
        <v>●</v>
      </c>
    </row>
    <row r="1925" spans="2:45" s="100" customFormat="1" ht="14.25" customHeight="1">
      <c r="B1925" s="102" t="s">
        <v>125</v>
      </c>
      <c r="C1925" s="106">
        <v>168</v>
      </c>
      <c r="D1925" s="107">
        <v>168</v>
      </c>
      <c r="E1925" s="107">
        <v>151</v>
      </c>
      <c r="F1925" s="107">
        <v>125</v>
      </c>
      <c r="G1925" s="107">
        <f t="shared" si="1248"/>
        <v>114</v>
      </c>
      <c r="H1925" s="107">
        <f t="shared" si="1250"/>
        <v>-11</v>
      </c>
      <c r="I1925" s="108">
        <f t="shared" si="1251"/>
        <v>-8.7999999999999989</v>
      </c>
      <c r="J1925" s="102"/>
      <c r="K1925" s="114" t="s">
        <v>125</v>
      </c>
      <c r="L1925" s="106">
        <v>2</v>
      </c>
      <c r="M1925" s="107">
        <v>1</v>
      </c>
      <c r="N1925" s="107">
        <v>22</v>
      </c>
      <c r="O1925" s="107">
        <v>18</v>
      </c>
      <c r="P1925" s="107">
        <f t="shared" si="1249"/>
        <v>35</v>
      </c>
      <c r="Q1925" s="107">
        <f t="shared" si="1252"/>
        <v>17</v>
      </c>
      <c r="R1925" s="108">
        <f t="shared" si="1253"/>
        <v>94.444444444444443</v>
      </c>
      <c r="S1925" s="108"/>
      <c r="W1925" s="100" t="s">
        <v>358</v>
      </c>
      <c r="X1925" s="100">
        <v>414</v>
      </c>
      <c r="Y1925" s="100">
        <v>294</v>
      </c>
      <c r="Z1925" s="100">
        <v>168</v>
      </c>
      <c r="AA1925" s="100">
        <v>168</v>
      </c>
      <c r="AC1925" s="100" t="s">
        <v>358</v>
      </c>
      <c r="AD1925" s="100">
        <v>1</v>
      </c>
      <c r="AE1925" s="100">
        <v>3</v>
      </c>
      <c r="AF1925" s="100">
        <v>2</v>
      </c>
      <c r="AG1925" s="100">
        <v>1</v>
      </c>
      <c r="AJ1925" s="100" t="str">
        <f t="shared" si="1244"/>
        <v>●</v>
      </c>
      <c r="AK1925" s="100" t="str">
        <f t="shared" si="1238"/>
        <v>●</v>
      </c>
      <c r="AL1925" s="100" t="str">
        <f t="shared" si="1247"/>
        <v>●</v>
      </c>
      <c r="AM1925" s="100" t="str">
        <f t="shared" si="1240"/>
        <v>●</v>
      </c>
      <c r="AP1925" s="100" t="str">
        <f t="shared" si="1245"/>
        <v>●</v>
      </c>
      <c r="AQ1925" s="100" t="str">
        <f t="shared" si="1241"/>
        <v>●</v>
      </c>
      <c r="AR1925" s="100" t="str">
        <f t="shared" si="1242"/>
        <v>●</v>
      </c>
      <c r="AS1925" s="100" t="str">
        <f t="shared" si="1246"/>
        <v>●</v>
      </c>
    </row>
    <row r="1926" spans="2:45" s="100" customFormat="1" ht="14.25" customHeight="1">
      <c r="B1926" s="102" t="s">
        <v>126</v>
      </c>
      <c r="C1926" s="106">
        <v>203</v>
      </c>
      <c r="D1926" s="107">
        <v>120</v>
      </c>
      <c r="E1926" s="107">
        <v>113</v>
      </c>
      <c r="F1926" s="107">
        <v>94</v>
      </c>
      <c r="G1926" s="107">
        <f t="shared" si="1248"/>
        <v>67</v>
      </c>
      <c r="H1926" s="107">
        <f t="shared" si="1250"/>
        <v>-27</v>
      </c>
      <c r="I1926" s="108">
        <f t="shared" si="1251"/>
        <v>-28.723404255319153</v>
      </c>
      <c r="J1926" s="102"/>
      <c r="K1926" s="114" t="s">
        <v>126</v>
      </c>
      <c r="L1926" s="115">
        <v>27</v>
      </c>
      <c r="M1926" s="107">
        <v>57</v>
      </c>
      <c r="N1926" s="107">
        <v>68</v>
      </c>
      <c r="O1926" s="107">
        <v>44</v>
      </c>
      <c r="P1926" s="107">
        <f t="shared" si="1249"/>
        <v>50</v>
      </c>
      <c r="Q1926" s="107">
        <f t="shared" si="1252"/>
        <v>6</v>
      </c>
      <c r="R1926" s="108">
        <f t="shared" si="1253"/>
        <v>13.636363636363635</v>
      </c>
      <c r="S1926" s="108"/>
      <c r="W1926" s="100" t="s">
        <v>359</v>
      </c>
      <c r="X1926" s="100">
        <v>263</v>
      </c>
      <c r="Y1926" s="100">
        <v>294</v>
      </c>
      <c r="Z1926" s="100">
        <v>203</v>
      </c>
      <c r="AA1926" s="100">
        <v>120</v>
      </c>
      <c r="AC1926" s="100" t="s">
        <v>359</v>
      </c>
      <c r="AD1926" s="100" t="s">
        <v>313</v>
      </c>
      <c r="AE1926" s="100">
        <v>3</v>
      </c>
      <c r="AF1926" s="100">
        <v>27</v>
      </c>
      <c r="AG1926" s="100">
        <v>57</v>
      </c>
      <c r="AJ1926" s="100" t="str">
        <f t="shared" si="1244"/>
        <v>●</v>
      </c>
      <c r="AK1926" s="100" t="str">
        <f t="shared" si="1238"/>
        <v>●</v>
      </c>
      <c r="AL1926" s="100" t="str">
        <f t="shared" si="1247"/>
        <v>●</v>
      </c>
      <c r="AM1926" s="100" t="str">
        <f t="shared" si="1240"/>
        <v>●</v>
      </c>
      <c r="AP1926" s="100" t="str">
        <f t="shared" si="1245"/>
        <v>●</v>
      </c>
      <c r="AQ1926" s="100" t="str">
        <f t="shared" si="1241"/>
        <v>●</v>
      </c>
      <c r="AR1926" s="100" t="str">
        <f t="shared" si="1242"/>
        <v>●</v>
      </c>
      <c r="AS1926" s="100" t="str">
        <f t="shared" si="1246"/>
        <v>●</v>
      </c>
    </row>
    <row r="1927" spans="2:45" s="100" customFormat="1" ht="14.25" customHeight="1">
      <c r="B1927" s="102" t="s">
        <v>127</v>
      </c>
      <c r="C1927" s="106">
        <v>254</v>
      </c>
      <c r="D1927" s="107">
        <v>156</v>
      </c>
      <c r="E1927" s="107">
        <v>100</v>
      </c>
      <c r="F1927" s="107">
        <v>96</v>
      </c>
      <c r="G1927" s="107">
        <f t="shared" si="1248"/>
        <v>71</v>
      </c>
      <c r="H1927" s="107">
        <f t="shared" si="1250"/>
        <v>-25</v>
      </c>
      <c r="I1927" s="108">
        <f t="shared" si="1251"/>
        <v>-26.041666666666668</v>
      </c>
      <c r="J1927" s="102"/>
      <c r="K1927" s="114" t="s">
        <v>127</v>
      </c>
      <c r="L1927" s="115">
        <v>41</v>
      </c>
      <c r="M1927" s="116">
        <v>60</v>
      </c>
      <c r="N1927" s="107">
        <v>71</v>
      </c>
      <c r="O1927" s="107">
        <v>66</v>
      </c>
      <c r="P1927" s="107">
        <f t="shared" si="1249"/>
        <v>31</v>
      </c>
      <c r="Q1927" s="107">
        <f t="shared" si="1252"/>
        <v>-35</v>
      </c>
      <c r="R1927" s="108">
        <f t="shared" si="1253"/>
        <v>-53.030303030303031</v>
      </c>
      <c r="S1927" s="108"/>
      <c r="W1927" s="100" t="s">
        <v>360</v>
      </c>
      <c r="X1927" s="100">
        <v>210</v>
      </c>
      <c r="Y1927" s="100">
        <v>224</v>
      </c>
      <c r="Z1927" s="100">
        <v>254</v>
      </c>
      <c r="AA1927" s="100">
        <v>156</v>
      </c>
      <c r="AC1927" s="100" t="s">
        <v>360</v>
      </c>
      <c r="AD1927" s="100" t="s">
        <v>313</v>
      </c>
      <c r="AE1927" s="100" t="s">
        <v>313</v>
      </c>
      <c r="AF1927" s="100">
        <v>41</v>
      </c>
      <c r="AG1927" s="100">
        <v>60</v>
      </c>
      <c r="AJ1927" s="100" t="str">
        <f t="shared" si="1244"/>
        <v>●</v>
      </c>
      <c r="AK1927" s="100" t="str">
        <f t="shared" si="1238"/>
        <v>●</v>
      </c>
      <c r="AL1927" s="100" t="str">
        <f t="shared" si="1247"/>
        <v>●</v>
      </c>
      <c r="AM1927" s="100" t="str">
        <f t="shared" si="1240"/>
        <v>●</v>
      </c>
      <c r="AP1927" s="100" t="str">
        <f t="shared" si="1245"/>
        <v>●</v>
      </c>
      <c r="AQ1927" s="100" t="str">
        <f t="shared" si="1241"/>
        <v>●</v>
      </c>
      <c r="AR1927" s="100" t="str">
        <f t="shared" si="1242"/>
        <v>●</v>
      </c>
      <c r="AS1927" s="100" t="str">
        <f t="shared" si="1246"/>
        <v>●</v>
      </c>
    </row>
    <row r="1928" spans="2:45" s="100" customFormat="1" ht="14.25" customHeight="1">
      <c r="B1928" s="102" t="s">
        <v>128</v>
      </c>
      <c r="C1928" s="106">
        <v>190</v>
      </c>
      <c r="D1928" s="107">
        <v>206</v>
      </c>
      <c r="E1928" s="107">
        <v>130</v>
      </c>
      <c r="F1928" s="107">
        <v>94</v>
      </c>
      <c r="G1928" s="107">
        <f t="shared" si="1248"/>
        <v>69</v>
      </c>
      <c r="H1928" s="107">
        <f t="shared" si="1250"/>
        <v>-25</v>
      </c>
      <c r="I1928" s="108">
        <f t="shared" si="1251"/>
        <v>-26.595744680851062</v>
      </c>
      <c r="J1928" s="102"/>
      <c r="K1928" s="114" t="s">
        <v>128</v>
      </c>
      <c r="L1928" s="115">
        <v>17</v>
      </c>
      <c r="M1928" s="116">
        <v>54</v>
      </c>
      <c r="N1928" s="107">
        <v>66</v>
      </c>
      <c r="O1928" s="107">
        <v>41</v>
      </c>
      <c r="P1928" s="107">
        <f t="shared" si="1249"/>
        <v>49</v>
      </c>
      <c r="Q1928" s="107">
        <f t="shared" si="1252"/>
        <v>8</v>
      </c>
      <c r="R1928" s="108">
        <f t="shared" si="1253"/>
        <v>19.512195121951219</v>
      </c>
      <c r="S1928" s="108"/>
      <c r="W1928" s="100" t="s">
        <v>361</v>
      </c>
      <c r="X1928" s="100">
        <v>200</v>
      </c>
      <c r="Y1928" s="100">
        <v>173</v>
      </c>
      <c r="Z1928" s="100">
        <v>190</v>
      </c>
      <c r="AA1928" s="100">
        <v>206</v>
      </c>
      <c r="AC1928" s="100" t="s">
        <v>361</v>
      </c>
      <c r="AD1928" s="100" t="s">
        <v>313</v>
      </c>
      <c r="AE1928" s="100" t="s">
        <v>313</v>
      </c>
      <c r="AF1928" s="100">
        <v>17</v>
      </c>
      <c r="AG1928" s="100">
        <v>54</v>
      </c>
      <c r="AJ1928" s="100" t="str">
        <f t="shared" si="1244"/>
        <v>●</v>
      </c>
      <c r="AK1928" s="100" t="str">
        <f t="shared" si="1238"/>
        <v>●</v>
      </c>
      <c r="AL1928" s="100" t="str">
        <f t="shared" si="1247"/>
        <v>●</v>
      </c>
      <c r="AM1928" s="100" t="str">
        <f t="shared" si="1240"/>
        <v>●</v>
      </c>
      <c r="AP1928" s="100" t="str">
        <f t="shared" si="1245"/>
        <v>●</v>
      </c>
      <c r="AQ1928" s="100" t="str">
        <f t="shared" si="1241"/>
        <v>●</v>
      </c>
      <c r="AR1928" s="100" t="str">
        <f t="shared" si="1242"/>
        <v>●</v>
      </c>
      <c r="AS1928" s="100" t="str">
        <f t="shared" si="1246"/>
        <v>●</v>
      </c>
    </row>
    <row r="1929" spans="2:45" s="100" customFormat="1" ht="14.25" customHeight="1">
      <c r="B1929" s="102" t="s">
        <v>129</v>
      </c>
      <c r="C1929" s="106">
        <v>177</v>
      </c>
      <c r="D1929" s="107">
        <v>176</v>
      </c>
      <c r="E1929" s="107">
        <v>194</v>
      </c>
      <c r="F1929" s="107">
        <v>141</v>
      </c>
      <c r="G1929" s="107">
        <f t="shared" si="1248"/>
        <v>95</v>
      </c>
      <c r="H1929" s="107">
        <f t="shared" si="1250"/>
        <v>-46</v>
      </c>
      <c r="I1929" s="108">
        <f t="shared" si="1251"/>
        <v>-32.62411347517731</v>
      </c>
      <c r="J1929" s="102"/>
      <c r="K1929" s="114" t="s">
        <v>129</v>
      </c>
      <c r="L1929" s="106">
        <v>8</v>
      </c>
      <c r="M1929" s="116">
        <v>11</v>
      </c>
      <c r="N1929" s="107">
        <v>82</v>
      </c>
      <c r="O1929" s="107">
        <v>52</v>
      </c>
      <c r="P1929" s="107">
        <f t="shared" si="1249"/>
        <v>43</v>
      </c>
      <c r="Q1929" s="107">
        <f t="shared" si="1252"/>
        <v>-9</v>
      </c>
      <c r="R1929" s="108">
        <f t="shared" si="1253"/>
        <v>-17.307692307692307</v>
      </c>
      <c r="S1929" s="108"/>
      <c r="W1929" s="100" t="s">
        <v>362</v>
      </c>
      <c r="X1929" s="100">
        <v>254</v>
      </c>
      <c r="Y1929" s="100">
        <v>153</v>
      </c>
      <c r="Z1929" s="100">
        <v>177</v>
      </c>
      <c r="AA1929" s="100">
        <v>176</v>
      </c>
      <c r="AC1929" s="100" t="s">
        <v>362</v>
      </c>
      <c r="AD1929" s="100">
        <v>2</v>
      </c>
      <c r="AE1929" s="100" t="s">
        <v>313</v>
      </c>
      <c r="AF1929" s="100">
        <v>8</v>
      </c>
      <c r="AG1929" s="100">
        <v>11</v>
      </c>
      <c r="AJ1929" s="100" t="str">
        <f t="shared" si="1244"/>
        <v>●</v>
      </c>
      <c r="AK1929" s="100" t="str">
        <f t="shared" si="1238"/>
        <v>●</v>
      </c>
      <c r="AL1929" s="100" t="str">
        <f t="shared" si="1247"/>
        <v>●</v>
      </c>
      <c r="AM1929" s="100" t="str">
        <f t="shared" si="1240"/>
        <v>●</v>
      </c>
      <c r="AP1929" s="100" t="str">
        <f t="shared" si="1245"/>
        <v>●</v>
      </c>
      <c r="AQ1929" s="100" t="str">
        <f t="shared" si="1241"/>
        <v>●</v>
      </c>
      <c r="AR1929" s="100" t="str">
        <f t="shared" si="1242"/>
        <v>●</v>
      </c>
      <c r="AS1929" s="100" t="str">
        <f t="shared" si="1246"/>
        <v>●</v>
      </c>
    </row>
    <row r="1930" spans="2:45" s="100" customFormat="1" ht="14.25" customHeight="1">
      <c r="B1930" s="102" t="s">
        <v>130</v>
      </c>
      <c r="C1930" s="106">
        <v>181</v>
      </c>
      <c r="D1930" s="107">
        <v>173</v>
      </c>
      <c r="E1930" s="107">
        <v>156</v>
      </c>
      <c r="F1930" s="107">
        <v>177</v>
      </c>
      <c r="G1930" s="107">
        <f t="shared" si="1248"/>
        <v>139</v>
      </c>
      <c r="H1930" s="107">
        <f t="shared" si="1250"/>
        <v>-38</v>
      </c>
      <c r="I1930" s="108">
        <f t="shared" si="1251"/>
        <v>-21.468926553672315</v>
      </c>
      <c r="J1930" s="102"/>
      <c r="K1930" s="114" t="s">
        <v>130</v>
      </c>
      <c r="L1930" s="115">
        <v>10</v>
      </c>
      <c r="M1930" s="107">
        <v>5</v>
      </c>
      <c r="N1930" s="107">
        <v>62</v>
      </c>
      <c r="O1930" s="107">
        <v>77</v>
      </c>
      <c r="P1930" s="107">
        <f t="shared" si="1249"/>
        <v>57</v>
      </c>
      <c r="Q1930" s="107">
        <f t="shared" si="1252"/>
        <v>-20</v>
      </c>
      <c r="R1930" s="108">
        <f t="shared" si="1253"/>
        <v>-25.97402597402597</v>
      </c>
      <c r="S1930" s="108"/>
      <c r="W1930" s="100" t="s">
        <v>363</v>
      </c>
      <c r="X1930" s="100">
        <v>361</v>
      </c>
      <c r="Y1930" s="100">
        <v>240</v>
      </c>
      <c r="Z1930" s="100">
        <v>181</v>
      </c>
      <c r="AA1930" s="100">
        <v>173</v>
      </c>
      <c r="AC1930" s="100" t="s">
        <v>363</v>
      </c>
      <c r="AD1930" s="100" t="s">
        <v>313</v>
      </c>
      <c r="AE1930" s="100">
        <v>4</v>
      </c>
      <c r="AF1930" s="100">
        <v>10</v>
      </c>
      <c r="AG1930" s="100">
        <v>5</v>
      </c>
      <c r="AJ1930" s="100" t="str">
        <f t="shared" si="1244"/>
        <v>●</v>
      </c>
      <c r="AK1930" s="100" t="str">
        <f t="shared" si="1238"/>
        <v>●</v>
      </c>
      <c r="AL1930" s="100" t="str">
        <f>IF(E1930=Z1930,"○","●")</f>
        <v>●</v>
      </c>
      <c r="AM1930" s="100" t="str">
        <f t="shared" si="1240"/>
        <v>●</v>
      </c>
      <c r="AP1930" s="100" t="str">
        <f t="shared" si="1245"/>
        <v>●</v>
      </c>
      <c r="AQ1930" s="100" t="str">
        <f t="shared" si="1241"/>
        <v>●</v>
      </c>
      <c r="AR1930" s="100" t="str">
        <f t="shared" si="1242"/>
        <v>●</v>
      </c>
      <c r="AS1930" s="100" t="str">
        <f t="shared" si="1246"/>
        <v>●</v>
      </c>
    </row>
    <row r="1931" spans="2:45" s="100" customFormat="1" ht="14.25" customHeight="1">
      <c r="B1931" s="102" t="s">
        <v>131</v>
      </c>
      <c r="C1931" s="106">
        <v>238</v>
      </c>
      <c r="D1931" s="107">
        <v>179</v>
      </c>
      <c r="E1931" s="107">
        <v>172</v>
      </c>
      <c r="F1931" s="107">
        <v>163</v>
      </c>
      <c r="G1931" s="107">
        <f t="shared" si="1248"/>
        <v>178</v>
      </c>
      <c r="H1931" s="107">
        <f t="shared" si="1250"/>
        <v>15</v>
      </c>
      <c r="I1931" s="108">
        <f t="shared" si="1251"/>
        <v>9.2024539877300615</v>
      </c>
      <c r="J1931" s="102"/>
      <c r="K1931" s="114" t="s">
        <v>131</v>
      </c>
      <c r="L1931" s="106">
        <v>10</v>
      </c>
      <c r="M1931" s="116">
        <v>6</v>
      </c>
      <c r="N1931" s="107">
        <v>61</v>
      </c>
      <c r="O1931" s="107">
        <v>60</v>
      </c>
      <c r="P1931" s="107">
        <f t="shared" si="1249"/>
        <v>80</v>
      </c>
      <c r="Q1931" s="107">
        <f t="shared" si="1252"/>
        <v>20</v>
      </c>
      <c r="R1931" s="108">
        <f t="shared" si="1253"/>
        <v>33.333333333333329</v>
      </c>
      <c r="S1931" s="108"/>
      <c r="W1931" s="100" t="s">
        <v>364</v>
      </c>
      <c r="X1931" s="100">
        <v>342</v>
      </c>
      <c r="Y1931" s="100">
        <v>350</v>
      </c>
      <c r="Z1931" s="100">
        <v>238</v>
      </c>
      <c r="AA1931" s="100">
        <v>179</v>
      </c>
      <c r="AC1931" s="100" t="s">
        <v>364</v>
      </c>
      <c r="AD1931" s="100">
        <v>2</v>
      </c>
      <c r="AE1931" s="100" t="s">
        <v>313</v>
      </c>
      <c r="AF1931" s="100">
        <v>10</v>
      </c>
      <c r="AG1931" s="100">
        <v>6</v>
      </c>
      <c r="AJ1931" s="100" t="str">
        <f t="shared" si="1244"/>
        <v>●</v>
      </c>
      <c r="AK1931" s="100" t="str">
        <f t="shared" si="1238"/>
        <v>●</v>
      </c>
      <c r="AL1931" s="100" t="str">
        <f t="shared" ref="AL1931:AL1939" si="1254">IF(E1931=Z1931,"○","●")</f>
        <v>●</v>
      </c>
      <c r="AM1931" s="100" t="str">
        <f t="shared" si="1240"/>
        <v>●</v>
      </c>
      <c r="AP1931" s="100" t="str">
        <f t="shared" si="1245"/>
        <v>●</v>
      </c>
      <c r="AQ1931" s="100" t="str">
        <f t="shared" si="1241"/>
        <v>●</v>
      </c>
      <c r="AR1931" s="100" t="str">
        <f t="shared" si="1242"/>
        <v>●</v>
      </c>
      <c r="AS1931" s="100" t="str">
        <f t="shared" si="1246"/>
        <v>●</v>
      </c>
    </row>
    <row r="1932" spans="2:45" s="100" customFormat="1" ht="14.25" customHeight="1">
      <c r="B1932" s="102" t="s">
        <v>132</v>
      </c>
      <c r="C1932" s="106">
        <v>339</v>
      </c>
      <c r="D1932" s="107">
        <v>212</v>
      </c>
      <c r="E1932" s="107">
        <v>174</v>
      </c>
      <c r="F1932" s="107">
        <v>161</v>
      </c>
      <c r="G1932" s="107">
        <f t="shared" si="1248"/>
        <v>164</v>
      </c>
      <c r="H1932" s="107">
        <f t="shared" si="1250"/>
        <v>3</v>
      </c>
      <c r="I1932" s="108">
        <f t="shared" si="1251"/>
        <v>1.8633540372670807</v>
      </c>
      <c r="J1932" s="102"/>
      <c r="K1932" s="114" t="s">
        <v>132</v>
      </c>
      <c r="L1932" s="115">
        <v>8</v>
      </c>
      <c r="M1932" s="107">
        <v>10</v>
      </c>
      <c r="N1932" s="107">
        <v>57</v>
      </c>
      <c r="O1932" s="107">
        <v>48</v>
      </c>
      <c r="P1932" s="107">
        <f t="shared" si="1249"/>
        <v>74</v>
      </c>
      <c r="Q1932" s="107">
        <f t="shared" si="1252"/>
        <v>26</v>
      </c>
      <c r="R1932" s="108">
        <f t="shared" si="1253"/>
        <v>54.166666666666664</v>
      </c>
      <c r="S1932" s="108"/>
      <c r="W1932" s="100" t="s">
        <v>365</v>
      </c>
      <c r="X1932" s="100">
        <v>304</v>
      </c>
      <c r="Y1932" s="100">
        <v>326</v>
      </c>
      <c r="Z1932" s="100">
        <v>339</v>
      </c>
      <c r="AA1932" s="100">
        <v>212</v>
      </c>
      <c r="AC1932" s="100" t="s">
        <v>365</v>
      </c>
      <c r="AD1932" s="100" t="s">
        <v>313</v>
      </c>
      <c r="AE1932" s="100">
        <v>3</v>
      </c>
      <c r="AF1932" s="100">
        <v>8</v>
      </c>
      <c r="AG1932" s="100">
        <v>10</v>
      </c>
      <c r="AJ1932" s="100" t="str">
        <f t="shared" si="1244"/>
        <v>●</v>
      </c>
      <c r="AK1932" s="100" t="str">
        <f t="shared" si="1238"/>
        <v>●</v>
      </c>
      <c r="AL1932" s="100" t="str">
        <f t="shared" si="1254"/>
        <v>●</v>
      </c>
      <c r="AM1932" s="100" t="str">
        <f t="shared" si="1240"/>
        <v>●</v>
      </c>
      <c r="AP1932" s="100" t="str">
        <f t="shared" si="1245"/>
        <v>●</v>
      </c>
      <c r="AQ1932" s="100" t="str">
        <f t="shared" si="1241"/>
        <v>●</v>
      </c>
      <c r="AR1932" s="100" t="str">
        <f t="shared" si="1242"/>
        <v>●</v>
      </c>
      <c r="AS1932" s="100" t="str">
        <f t="shared" si="1246"/>
        <v>●</v>
      </c>
    </row>
    <row r="1933" spans="2:45" s="100" customFormat="1" ht="14.25" customHeight="1">
      <c r="B1933" s="102" t="s">
        <v>133</v>
      </c>
      <c r="C1933" s="106">
        <v>307</v>
      </c>
      <c r="D1933" s="107">
        <v>327</v>
      </c>
      <c r="E1933" s="107">
        <v>200</v>
      </c>
      <c r="F1933" s="107">
        <v>152</v>
      </c>
      <c r="G1933" s="107">
        <f t="shared" si="1248"/>
        <v>150</v>
      </c>
      <c r="H1933" s="107">
        <f t="shared" si="1250"/>
        <v>-2</v>
      </c>
      <c r="I1933" s="108">
        <f t="shared" si="1251"/>
        <v>-1.3157894736842104</v>
      </c>
      <c r="J1933" s="102"/>
      <c r="K1933" s="114" t="s">
        <v>133</v>
      </c>
      <c r="L1933" s="115">
        <v>6</v>
      </c>
      <c r="M1933" s="116">
        <v>2</v>
      </c>
      <c r="N1933" s="107">
        <v>53</v>
      </c>
      <c r="O1933" s="107">
        <v>62</v>
      </c>
      <c r="P1933" s="107">
        <f t="shared" si="1249"/>
        <v>77</v>
      </c>
      <c r="Q1933" s="107">
        <f t="shared" si="1252"/>
        <v>15</v>
      </c>
      <c r="R1933" s="108">
        <f t="shared" si="1253"/>
        <v>24.193548387096776</v>
      </c>
      <c r="S1933" s="108"/>
      <c r="W1933" s="100" t="s">
        <v>366</v>
      </c>
      <c r="X1933" s="100">
        <v>346</v>
      </c>
      <c r="Y1933" s="100">
        <v>301</v>
      </c>
      <c r="Z1933" s="100">
        <v>307</v>
      </c>
      <c r="AA1933" s="100">
        <v>327</v>
      </c>
      <c r="AC1933" s="100" t="s">
        <v>366</v>
      </c>
      <c r="AD1933" s="100" t="s">
        <v>313</v>
      </c>
      <c r="AE1933" s="100" t="s">
        <v>313</v>
      </c>
      <c r="AF1933" s="100">
        <v>6</v>
      </c>
      <c r="AG1933" s="100">
        <v>2</v>
      </c>
      <c r="AJ1933" s="100" t="str">
        <f t="shared" si="1244"/>
        <v>●</v>
      </c>
      <c r="AK1933" s="100" t="str">
        <f t="shared" si="1238"/>
        <v>●</v>
      </c>
      <c r="AL1933" s="100" t="str">
        <f t="shared" si="1254"/>
        <v>●</v>
      </c>
      <c r="AM1933" s="100" t="str">
        <f t="shared" si="1240"/>
        <v>●</v>
      </c>
      <c r="AP1933" s="100" t="str">
        <f t="shared" si="1245"/>
        <v>●</v>
      </c>
      <c r="AQ1933" s="100" t="str">
        <f t="shared" si="1241"/>
        <v>●</v>
      </c>
      <c r="AR1933" s="100" t="str">
        <f t="shared" si="1242"/>
        <v>●</v>
      </c>
      <c r="AS1933" s="100" t="str">
        <f t="shared" si="1246"/>
        <v>●</v>
      </c>
    </row>
    <row r="1934" spans="2:45" s="100" customFormat="1" ht="14.25" customHeight="1">
      <c r="B1934" s="102" t="s">
        <v>134</v>
      </c>
      <c r="C1934" s="106">
        <v>281</v>
      </c>
      <c r="D1934" s="107">
        <v>296</v>
      </c>
      <c r="E1934" s="107">
        <v>269</v>
      </c>
      <c r="F1934" s="107">
        <v>205</v>
      </c>
      <c r="G1934" s="107">
        <f t="shared" si="1248"/>
        <v>152</v>
      </c>
      <c r="H1934" s="107">
        <f t="shared" si="1250"/>
        <v>-53</v>
      </c>
      <c r="I1934" s="108">
        <f t="shared" si="1251"/>
        <v>-25.853658536585368</v>
      </c>
      <c r="J1934" s="102"/>
      <c r="K1934" s="114" t="s">
        <v>134</v>
      </c>
      <c r="L1934" s="106">
        <v>1</v>
      </c>
      <c r="M1934" s="116">
        <v>3</v>
      </c>
      <c r="N1934" s="107">
        <v>108</v>
      </c>
      <c r="O1934" s="107">
        <v>78</v>
      </c>
      <c r="P1934" s="107">
        <f t="shared" si="1249"/>
        <v>79</v>
      </c>
      <c r="Q1934" s="107">
        <f t="shared" si="1252"/>
        <v>1</v>
      </c>
      <c r="R1934" s="108">
        <f t="shared" si="1253"/>
        <v>1.2820512820512819</v>
      </c>
      <c r="S1934" s="108"/>
      <c r="W1934" s="100" t="s">
        <v>367</v>
      </c>
      <c r="X1934" s="100">
        <v>307</v>
      </c>
      <c r="Y1934" s="100">
        <v>321</v>
      </c>
      <c r="Z1934" s="100">
        <v>281</v>
      </c>
      <c r="AA1934" s="100">
        <v>296</v>
      </c>
      <c r="AC1934" s="100" t="s">
        <v>367</v>
      </c>
      <c r="AD1934" s="100">
        <v>1</v>
      </c>
      <c r="AE1934" s="100" t="s">
        <v>313</v>
      </c>
      <c r="AF1934" s="100">
        <v>1</v>
      </c>
      <c r="AG1934" s="100">
        <v>3</v>
      </c>
      <c r="AJ1934" s="100" t="str">
        <f t="shared" si="1244"/>
        <v>●</v>
      </c>
      <c r="AK1934" s="100" t="str">
        <f t="shared" si="1238"/>
        <v>●</v>
      </c>
      <c r="AL1934" s="100" t="str">
        <f t="shared" si="1254"/>
        <v>●</v>
      </c>
      <c r="AM1934" s="100" t="str">
        <f t="shared" si="1240"/>
        <v>●</v>
      </c>
      <c r="AP1934" s="100" t="str">
        <f t="shared" si="1245"/>
        <v>○</v>
      </c>
      <c r="AQ1934" s="100" t="str">
        <f t="shared" si="1241"/>
        <v>●</v>
      </c>
      <c r="AR1934" s="100" t="str">
        <f t="shared" si="1242"/>
        <v>●</v>
      </c>
      <c r="AS1934" s="100" t="str">
        <f t="shared" si="1246"/>
        <v>●</v>
      </c>
    </row>
    <row r="1935" spans="2:45" s="100" customFormat="1" ht="14.25" customHeight="1">
      <c r="B1935" s="102" t="s">
        <v>135</v>
      </c>
      <c r="C1935" s="106">
        <v>316</v>
      </c>
      <c r="D1935" s="107">
        <v>275</v>
      </c>
      <c r="E1935" s="107">
        <v>245</v>
      </c>
      <c r="F1935" s="107">
        <v>263</v>
      </c>
      <c r="G1935" s="107">
        <f t="shared" si="1248"/>
        <v>186</v>
      </c>
      <c r="H1935" s="107">
        <f t="shared" si="1250"/>
        <v>-77</v>
      </c>
      <c r="I1935" s="108">
        <f t="shared" si="1251"/>
        <v>-29.277566539923956</v>
      </c>
      <c r="J1935" s="102"/>
      <c r="K1935" s="114" t="s">
        <v>135</v>
      </c>
      <c r="L1935" s="106">
        <v>1</v>
      </c>
      <c r="M1935" s="107">
        <v>2</v>
      </c>
      <c r="N1935" s="107">
        <v>71</v>
      </c>
      <c r="O1935" s="107">
        <v>117</v>
      </c>
      <c r="P1935" s="107">
        <f t="shared" si="1249"/>
        <v>100</v>
      </c>
      <c r="Q1935" s="107">
        <f t="shared" si="1252"/>
        <v>-17</v>
      </c>
      <c r="R1935" s="108">
        <f t="shared" si="1253"/>
        <v>-14.529914529914532</v>
      </c>
      <c r="S1935" s="108"/>
      <c r="W1935" s="100" t="s">
        <v>368</v>
      </c>
      <c r="X1935" s="100">
        <v>222</v>
      </c>
      <c r="Y1935" s="100">
        <v>287</v>
      </c>
      <c r="Z1935" s="100">
        <v>316</v>
      </c>
      <c r="AA1935" s="100">
        <v>275</v>
      </c>
      <c r="AC1935" s="100" t="s">
        <v>368</v>
      </c>
      <c r="AD1935" s="100">
        <v>2</v>
      </c>
      <c r="AE1935" s="100">
        <v>1</v>
      </c>
      <c r="AF1935" s="100">
        <v>1</v>
      </c>
      <c r="AG1935" s="100">
        <v>2</v>
      </c>
      <c r="AJ1935" s="100" t="str">
        <f t="shared" si="1244"/>
        <v>●</v>
      </c>
      <c r="AK1935" s="100" t="str">
        <f t="shared" si="1238"/>
        <v>●</v>
      </c>
      <c r="AL1935" s="100" t="str">
        <f t="shared" si="1254"/>
        <v>●</v>
      </c>
      <c r="AM1935" s="100" t="str">
        <f t="shared" si="1240"/>
        <v>●</v>
      </c>
      <c r="AP1935" s="100" t="str">
        <f t="shared" si="1245"/>
        <v>●</v>
      </c>
      <c r="AQ1935" s="100" t="str">
        <f t="shared" si="1241"/>
        <v>●</v>
      </c>
      <c r="AR1935" s="100" t="str">
        <f t="shared" si="1242"/>
        <v>●</v>
      </c>
      <c r="AS1935" s="100" t="str">
        <f t="shared" si="1246"/>
        <v>●</v>
      </c>
    </row>
    <row r="1936" spans="2:45" s="100" customFormat="1" ht="14.25" customHeight="1">
      <c r="B1936" s="102" t="s">
        <v>136</v>
      </c>
      <c r="C1936" s="106">
        <v>250</v>
      </c>
      <c r="D1936" s="107">
        <v>283</v>
      </c>
      <c r="E1936" s="107">
        <v>222</v>
      </c>
      <c r="F1936" s="107">
        <v>235</v>
      </c>
      <c r="G1936" s="107">
        <f t="shared" si="1248"/>
        <v>242</v>
      </c>
      <c r="H1936" s="107">
        <f t="shared" si="1250"/>
        <v>7</v>
      </c>
      <c r="I1936" s="108">
        <f t="shared" si="1251"/>
        <v>2.9787234042553195</v>
      </c>
      <c r="J1936" s="102"/>
      <c r="K1936" s="114" t="s">
        <v>136</v>
      </c>
      <c r="L1936" s="115" t="s">
        <v>313</v>
      </c>
      <c r="M1936" s="107" t="s">
        <v>313</v>
      </c>
      <c r="N1936" s="116">
        <v>60</v>
      </c>
      <c r="O1936" s="116">
        <v>79</v>
      </c>
      <c r="P1936" s="107">
        <f t="shared" si="1249"/>
        <v>138</v>
      </c>
      <c r="Q1936" s="107">
        <f t="shared" si="1252"/>
        <v>59</v>
      </c>
      <c r="R1936" s="108">
        <f t="shared" si="1253"/>
        <v>74.683544303797461</v>
      </c>
      <c r="S1936" s="108"/>
      <c r="W1936" s="100" t="s">
        <v>369</v>
      </c>
      <c r="X1936" s="100">
        <v>160</v>
      </c>
      <c r="Y1936" s="100">
        <v>197</v>
      </c>
      <c r="Z1936" s="100">
        <v>250</v>
      </c>
      <c r="AA1936" s="100">
        <v>283</v>
      </c>
      <c r="AC1936" s="100" t="s">
        <v>369</v>
      </c>
      <c r="AD1936" s="100" t="s">
        <v>313</v>
      </c>
      <c r="AE1936" s="100">
        <v>2</v>
      </c>
      <c r="AF1936" s="100" t="s">
        <v>313</v>
      </c>
      <c r="AG1936" s="100" t="s">
        <v>313</v>
      </c>
      <c r="AJ1936" s="100" t="str">
        <f t="shared" si="1244"/>
        <v>●</v>
      </c>
      <c r="AK1936" s="100" t="str">
        <f t="shared" si="1238"/>
        <v>●</v>
      </c>
      <c r="AL1936" s="100" t="str">
        <f t="shared" si="1254"/>
        <v>●</v>
      </c>
      <c r="AM1936" s="100" t="str">
        <f t="shared" si="1240"/>
        <v>●</v>
      </c>
      <c r="AP1936" s="100" t="str">
        <f t="shared" si="1245"/>
        <v>○</v>
      </c>
      <c r="AQ1936" s="100" t="str">
        <f t="shared" si="1241"/>
        <v>●</v>
      </c>
      <c r="AR1936" s="100" t="str">
        <f t="shared" si="1242"/>
        <v>●</v>
      </c>
      <c r="AS1936" s="100" t="str">
        <f t="shared" si="1246"/>
        <v>●</v>
      </c>
    </row>
    <row r="1937" spans="2:45" s="100" customFormat="1" ht="14.25" customHeight="1">
      <c r="B1937" s="102" t="s">
        <v>137</v>
      </c>
      <c r="C1937" s="106">
        <v>155</v>
      </c>
      <c r="D1937" s="107">
        <v>217</v>
      </c>
      <c r="E1937" s="107">
        <v>228</v>
      </c>
      <c r="F1937" s="107">
        <v>208</v>
      </c>
      <c r="G1937" s="107">
        <f t="shared" si="1248"/>
        <v>210</v>
      </c>
      <c r="H1937" s="107">
        <f t="shared" si="1250"/>
        <v>2</v>
      </c>
      <c r="I1937" s="108">
        <f t="shared" si="1251"/>
        <v>0.96153846153846156</v>
      </c>
      <c r="J1937" s="102"/>
      <c r="K1937" s="114" t="s">
        <v>137</v>
      </c>
      <c r="L1937" s="115">
        <v>1</v>
      </c>
      <c r="M1937" s="116">
        <v>2</v>
      </c>
      <c r="N1937" s="107">
        <v>48</v>
      </c>
      <c r="O1937" s="107">
        <v>68</v>
      </c>
      <c r="P1937" s="107">
        <f t="shared" si="1249"/>
        <v>70</v>
      </c>
      <c r="Q1937" s="107">
        <f t="shared" si="1252"/>
        <v>2</v>
      </c>
      <c r="R1937" s="108">
        <f t="shared" si="1253"/>
        <v>2.9411764705882351</v>
      </c>
      <c r="S1937" s="108"/>
      <c r="W1937" s="100" t="s">
        <v>370</v>
      </c>
      <c r="X1937" s="100">
        <v>125</v>
      </c>
      <c r="Y1937" s="100">
        <v>140</v>
      </c>
      <c r="Z1937" s="100">
        <v>155</v>
      </c>
      <c r="AA1937" s="100">
        <v>217</v>
      </c>
      <c r="AC1937" s="100" t="s">
        <v>370</v>
      </c>
      <c r="AD1937" s="100" t="s">
        <v>313</v>
      </c>
      <c r="AE1937" s="100" t="s">
        <v>313</v>
      </c>
      <c r="AF1937" s="100">
        <v>1</v>
      </c>
      <c r="AG1937" s="100">
        <v>2</v>
      </c>
      <c r="AJ1937" s="100" t="str">
        <f t="shared" si="1244"/>
        <v>●</v>
      </c>
      <c r="AK1937" s="100" t="str">
        <f t="shared" si="1238"/>
        <v>●</v>
      </c>
      <c r="AL1937" s="100" t="str">
        <f t="shared" si="1254"/>
        <v>●</v>
      </c>
      <c r="AM1937" s="100" t="str">
        <f t="shared" si="1240"/>
        <v>●</v>
      </c>
      <c r="AP1937" s="100" t="str">
        <f t="shared" si="1245"/>
        <v>●</v>
      </c>
      <c r="AQ1937" s="100" t="str">
        <f t="shared" si="1241"/>
        <v>●</v>
      </c>
      <c r="AR1937" s="100" t="str">
        <f t="shared" si="1242"/>
        <v>●</v>
      </c>
      <c r="AS1937" s="100" t="str">
        <f t="shared" si="1246"/>
        <v>●</v>
      </c>
    </row>
    <row r="1938" spans="2:45" s="100" customFormat="1" ht="14.25" customHeight="1">
      <c r="B1938" s="102" t="s">
        <v>138</v>
      </c>
      <c r="C1938" s="106">
        <v>103</v>
      </c>
      <c r="D1938" s="107">
        <v>114</v>
      </c>
      <c r="E1938" s="107">
        <v>167</v>
      </c>
      <c r="F1938" s="107">
        <v>189</v>
      </c>
      <c r="G1938" s="107">
        <f t="shared" si="1248"/>
        <v>166</v>
      </c>
      <c r="H1938" s="107">
        <f t="shared" si="1250"/>
        <v>-23</v>
      </c>
      <c r="I1938" s="108">
        <f t="shared" si="1251"/>
        <v>-12.169312169312169</v>
      </c>
      <c r="J1938" s="102"/>
      <c r="K1938" s="114" t="s">
        <v>138</v>
      </c>
      <c r="L1938" s="115" t="s">
        <v>313</v>
      </c>
      <c r="M1938" s="116">
        <v>1</v>
      </c>
      <c r="N1938" s="116">
        <v>32</v>
      </c>
      <c r="O1938" s="107">
        <v>63</v>
      </c>
      <c r="P1938" s="107">
        <f t="shared" si="1249"/>
        <v>64</v>
      </c>
      <c r="Q1938" s="107">
        <f t="shared" si="1252"/>
        <v>1</v>
      </c>
      <c r="R1938" s="108">
        <f t="shared" si="1253"/>
        <v>1.5873015873015872</v>
      </c>
      <c r="S1938" s="108"/>
      <c r="W1938" s="100" t="s">
        <v>371</v>
      </c>
      <c r="X1938" s="100">
        <v>71</v>
      </c>
      <c r="Y1938" s="100">
        <v>86</v>
      </c>
      <c r="Z1938" s="100">
        <v>103</v>
      </c>
      <c r="AA1938" s="100">
        <v>114</v>
      </c>
      <c r="AC1938" s="100" t="s">
        <v>371</v>
      </c>
      <c r="AD1938" s="100" t="s">
        <v>313</v>
      </c>
      <c r="AE1938" s="100" t="s">
        <v>313</v>
      </c>
      <c r="AF1938" s="100" t="s">
        <v>313</v>
      </c>
      <c r="AG1938" s="100">
        <v>1</v>
      </c>
      <c r="AJ1938" s="100" t="str">
        <f t="shared" si="1244"/>
        <v>●</v>
      </c>
      <c r="AK1938" s="100" t="str">
        <f t="shared" si="1238"/>
        <v>●</v>
      </c>
      <c r="AL1938" s="100" t="str">
        <f t="shared" si="1254"/>
        <v>●</v>
      </c>
      <c r="AM1938" s="100" t="str">
        <f t="shared" si="1240"/>
        <v>●</v>
      </c>
      <c r="AP1938" s="100" t="str">
        <f t="shared" si="1245"/>
        <v>○</v>
      </c>
      <c r="AQ1938" s="100" t="str">
        <f t="shared" si="1241"/>
        <v>●</v>
      </c>
      <c r="AR1938" s="100" t="str">
        <f t="shared" si="1242"/>
        <v>●</v>
      </c>
      <c r="AS1938" s="100" t="str">
        <f t="shared" si="1246"/>
        <v>●</v>
      </c>
    </row>
    <row r="1939" spans="2:45" s="100" customFormat="1" ht="14.25" customHeight="1">
      <c r="B1939" s="102" t="s">
        <v>110</v>
      </c>
      <c r="C1939" s="106">
        <v>65</v>
      </c>
      <c r="D1939" s="107">
        <v>86</v>
      </c>
      <c r="E1939" s="107">
        <v>148</v>
      </c>
      <c r="F1939" s="107">
        <v>183</v>
      </c>
      <c r="G1939" s="107">
        <f t="shared" si="1248"/>
        <v>229</v>
      </c>
      <c r="H1939" s="107">
        <f t="shared" si="1250"/>
        <v>46</v>
      </c>
      <c r="I1939" s="108">
        <f t="shared" si="1251"/>
        <v>25.136612021857925</v>
      </c>
      <c r="J1939" s="102"/>
      <c r="K1939" s="114" t="s">
        <v>110</v>
      </c>
      <c r="L1939" s="115" t="s">
        <v>313</v>
      </c>
      <c r="M1939" s="116" t="s">
        <v>313</v>
      </c>
      <c r="N1939" s="116">
        <v>23</v>
      </c>
      <c r="O1939" s="116">
        <v>64</v>
      </c>
      <c r="P1939" s="107">
        <f t="shared" si="1249"/>
        <v>96</v>
      </c>
      <c r="Q1939" s="107">
        <f t="shared" si="1252"/>
        <v>32</v>
      </c>
      <c r="R1939" s="108">
        <f t="shared" si="1253"/>
        <v>50</v>
      </c>
      <c r="S1939" s="108"/>
      <c r="W1939" s="99" t="s">
        <v>378</v>
      </c>
      <c r="X1939" s="99">
        <v>22</v>
      </c>
      <c r="Y1939" s="99">
        <v>51</v>
      </c>
      <c r="Z1939" s="99">
        <v>65</v>
      </c>
      <c r="AA1939" s="99">
        <v>86</v>
      </c>
      <c r="AB1939" s="99"/>
      <c r="AC1939" s="99" t="s">
        <v>378</v>
      </c>
      <c r="AD1939" s="99" t="s">
        <v>313</v>
      </c>
      <c r="AE1939" s="99" t="s">
        <v>313</v>
      </c>
      <c r="AF1939" s="99" t="s">
        <v>313</v>
      </c>
      <c r="AG1939" s="99" t="s">
        <v>313</v>
      </c>
      <c r="AJ1939" s="100" t="str">
        <f t="shared" si="1244"/>
        <v>●</v>
      </c>
      <c r="AK1939" s="100" t="str">
        <f t="shared" si="1238"/>
        <v>●</v>
      </c>
      <c r="AL1939" s="100" t="str">
        <f t="shared" si="1254"/>
        <v>●</v>
      </c>
      <c r="AM1939" s="100" t="str">
        <f t="shared" si="1240"/>
        <v>●</v>
      </c>
      <c r="AP1939" s="100" t="str">
        <f t="shared" si="1245"/>
        <v>○</v>
      </c>
      <c r="AQ1939" s="100" t="str">
        <f t="shared" si="1241"/>
        <v>○</v>
      </c>
      <c r="AR1939" s="100" t="str">
        <f t="shared" si="1242"/>
        <v>●</v>
      </c>
      <c r="AS1939" s="100" t="str">
        <f t="shared" si="1246"/>
        <v>●</v>
      </c>
    </row>
    <row r="1940" spans="2:45" s="100" customFormat="1" ht="14.25" customHeight="1">
      <c r="B1940" s="119" t="s">
        <v>111</v>
      </c>
      <c r="C1940" s="120" t="s">
        <v>313</v>
      </c>
      <c r="D1940" s="116" t="s">
        <v>313</v>
      </c>
      <c r="E1940" s="116" t="s">
        <v>313</v>
      </c>
      <c r="F1940" s="116">
        <v>5</v>
      </c>
      <c r="G1940" s="107">
        <f t="shared" si="1248"/>
        <v>19</v>
      </c>
      <c r="H1940" s="107"/>
      <c r="I1940" s="108"/>
      <c r="K1940" s="119" t="s">
        <v>111</v>
      </c>
      <c r="L1940" s="120" t="s">
        <v>313</v>
      </c>
      <c r="M1940" s="116" t="s">
        <v>313</v>
      </c>
      <c r="N1940" s="116" t="s">
        <v>313</v>
      </c>
      <c r="O1940" s="116">
        <v>2</v>
      </c>
      <c r="P1940" s="107">
        <f t="shared" si="1249"/>
        <v>2</v>
      </c>
      <c r="Q1940" s="107"/>
      <c r="R1940" s="108"/>
    </row>
    <row r="1941" spans="2:45" s="100" customFormat="1" ht="14.25" customHeight="1">
      <c r="G1941" s="168"/>
      <c r="P1941" s="168"/>
    </row>
    <row r="1942" spans="2:45" s="100" customFormat="1" ht="14.25" customHeight="1">
      <c r="G1942" s="168"/>
      <c r="P1942" s="168"/>
    </row>
    <row r="1943" spans="2:45" s="99" customFormat="1" ht="14.25" customHeight="1">
      <c r="B1943" s="99" t="str">
        <f>LEFT(B1913,LEN(B1913)-2)&amp;+"男"</f>
        <v>若竹町・男</v>
      </c>
      <c r="H1943" s="99" t="s">
        <v>805</v>
      </c>
      <c r="I1943" s="380">
        <f>令和2年9月末住基人口!P19</f>
        <v>1118</v>
      </c>
      <c r="K1943" s="99" t="str">
        <f>LEFT(K1913,LEN(K1913)-2)&amp;+"男"</f>
        <v>築港・男</v>
      </c>
      <c r="Q1943" s="99" t="s">
        <v>805</v>
      </c>
      <c r="R1943" s="380">
        <f>令和2年9月末住基人口!P20</f>
        <v>429</v>
      </c>
      <c r="W1943" s="100"/>
      <c r="X1943" s="100"/>
      <c r="Y1943" s="100"/>
      <c r="Z1943" s="100"/>
      <c r="AA1943" s="100"/>
      <c r="AB1943" s="100"/>
      <c r="AC1943" s="100"/>
      <c r="AD1943" s="100"/>
      <c r="AE1943" s="100"/>
      <c r="AF1943" s="100"/>
      <c r="AG1943" s="100"/>
    </row>
    <row r="1944" spans="2:45" s="100" customFormat="1" ht="14.25" customHeight="1">
      <c r="B1944" s="583" t="s">
        <v>335</v>
      </c>
      <c r="C1944" s="101"/>
      <c r="D1944" s="101"/>
      <c r="E1944" s="101"/>
      <c r="F1944" s="101"/>
      <c r="G1944" s="135"/>
      <c r="H1944" s="131"/>
      <c r="I1944" s="131"/>
      <c r="J1944" s="102"/>
      <c r="K1944" s="583" t="s">
        <v>335</v>
      </c>
      <c r="L1944" s="101"/>
      <c r="M1944" s="101"/>
      <c r="N1944" s="101"/>
      <c r="O1944" s="101"/>
      <c r="P1944" s="135"/>
      <c r="Q1944" s="131"/>
      <c r="R1944" s="131"/>
      <c r="S1944" s="103"/>
    </row>
    <row r="1945" spans="2:45" s="100" customFormat="1" ht="14.25" customHeight="1">
      <c r="B1945" s="584"/>
      <c r="C1945" s="130" t="str">
        <f>$C$4</f>
        <v>平成12年</v>
      </c>
      <c r="D1945" s="130" t="str">
        <f>$D$4</f>
        <v>平成17年</v>
      </c>
      <c r="E1945" s="130" t="str">
        <f>$E$4</f>
        <v>平成22年</v>
      </c>
      <c r="F1945" s="130" t="s">
        <v>410</v>
      </c>
      <c r="G1945" s="130" t="s">
        <v>739</v>
      </c>
      <c r="H1945" s="133" t="str">
        <f>$H$4</f>
        <v>対平成</v>
      </c>
      <c r="I1945" s="134" t="str">
        <f>$I$4</f>
        <v>27年</v>
      </c>
      <c r="J1945" s="102"/>
      <c r="K1945" s="584"/>
      <c r="L1945" s="130" t="str">
        <f>$C$4</f>
        <v>平成12年</v>
      </c>
      <c r="M1945" s="130" t="str">
        <f>$D$4</f>
        <v>平成17年</v>
      </c>
      <c r="N1945" s="130" t="str">
        <f>$E$4</f>
        <v>平成22年</v>
      </c>
      <c r="O1945" s="130" t="s">
        <v>410</v>
      </c>
      <c r="P1945" s="130" t="s">
        <v>739</v>
      </c>
      <c r="Q1945" s="133" t="str">
        <f>$H$4</f>
        <v>対平成</v>
      </c>
      <c r="R1945" s="134" t="str">
        <f>$I$4</f>
        <v>27年</v>
      </c>
      <c r="S1945" s="103"/>
    </row>
    <row r="1946" spans="2:45" s="100" customFormat="1" ht="14.25" customHeight="1">
      <c r="B1946" s="585"/>
      <c r="C1946" s="104"/>
      <c r="D1946" s="104"/>
      <c r="E1946" s="104"/>
      <c r="F1946" s="104"/>
      <c r="G1946" s="104"/>
      <c r="H1946" s="132" t="s">
        <v>88</v>
      </c>
      <c r="I1946" s="133" t="s">
        <v>398</v>
      </c>
      <c r="J1946" s="102"/>
      <c r="K1946" s="585"/>
      <c r="L1946" s="104"/>
      <c r="M1946" s="104"/>
      <c r="N1946" s="104"/>
      <c r="O1946" s="104"/>
      <c r="P1946" s="104"/>
      <c r="Q1946" s="132" t="s">
        <v>88</v>
      </c>
      <c r="R1946" s="133" t="s">
        <v>398</v>
      </c>
      <c r="S1946" s="103"/>
    </row>
    <row r="1947" spans="2:45" s="199" customFormat="1" ht="14.25" customHeight="1">
      <c r="B1947" s="200" t="s">
        <v>90</v>
      </c>
      <c r="C1947" s="198">
        <v>1647</v>
      </c>
      <c r="D1947" s="194">
        <v>1526</v>
      </c>
      <c r="E1947" s="194">
        <v>1370</v>
      </c>
      <c r="F1947" s="194">
        <v>1234</v>
      </c>
      <c r="G1947" s="194">
        <f>IF(COUNTIF(G1952:G1970,"x"),"x",IF(SUM(G1952:G1970)=0,"-",SUM(G1952:G1970)))</f>
        <v>1089</v>
      </c>
      <c r="H1947" s="193">
        <f t="shared" ref="H1947:H1950" si="1255">IF(G1947="x","x",IF(AND(G1947="-",F1947="-"),"-",IF(AND(G1947="-",F1947&gt;0),F1947*-1,IF(AND(G1947&gt;0,F1947="-"),G1947,G1947-F1947))))</f>
        <v>-145</v>
      </c>
      <c r="I1947" s="195">
        <f t="shared" ref="I1947:I1950" si="1256">IF(H1947="x","x",IF(H1947="-","-",IF(AND(F1947="-",G1947&gt;0),"皆増",IF(AND(F1947&gt;0,G1947="-"),"皆減",H1947/F1947*100))))</f>
        <v>-11.750405186385738</v>
      </c>
      <c r="J1947" s="196"/>
      <c r="K1947" s="197" t="s">
        <v>90</v>
      </c>
      <c r="L1947" s="198">
        <v>96</v>
      </c>
      <c r="M1947" s="194">
        <v>128</v>
      </c>
      <c r="N1947" s="194">
        <v>417</v>
      </c>
      <c r="O1947" s="194">
        <v>422</v>
      </c>
      <c r="P1947" s="194">
        <f>IF(COUNTIF(P1952:P1970,"x"),"x",IF(SUM(P1952:P1970)=0,"-",SUM(P1952:P1970)))</f>
        <v>490</v>
      </c>
      <c r="Q1947" s="193">
        <f t="shared" ref="Q1947:Q1950" si="1257">IF(P1947="x","x",IF(AND(P1947="-",O1947="-"),"-",IF(AND(P1947="-",O1947&gt;0),O1947*-1,IF(AND(P1947&gt;0,O1947="-"),P1947,P1947-O1947))))</f>
        <v>68</v>
      </c>
      <c r="R1947" s="195">
        <f t="shared" ref="R1947:R1950" si="1258">IF(Q1947="x","x",IF(Q1947="-","-",IF(AND(O1947="-",P1947&gt;0),"皆増",IF(AND(O1947&gt;0,P1947="-"),"皆減",Q1947/O1947*100))))</f>
        <v>16.113744075829384</v>
      </c>
      <c r="S1947" s="195"/>
      <c r="W1947" s="199" t="s">
        <v>373</v>
      </c>
      <c r="X1947" s="199">
        <v>1966</v>
      </c>
      <c r="Y1947" s="199">
        <v>1750</v>
      </c>
      <c r="Z1947" s="199">
        <v>1647</v>
      </c>
      <c r="AA1947" s="199">
        <v>1526</v>
      </c>
      <c r="AC1947" s="199" t="s">
        <v>373</v>
      </c>
      <c r="AD1947" s="199">
        <v>5</v>
      </c>
      <c r="AE1947" s="199">
        <v>9</v>
      </c>
      <c r="AF1947" s="199">
        <v>96</v>
      </c>
      <c r="AG1947" s="199">
        <v>128</v>
      </c>
      <c r="AJ1947" s="199" t="str">
        <f>IF(C1947=X1947,"○","●")</f>
        <v>●</v>
      </c>
      <c r="AK1947" s="199" t="str">
        <f t="shared" ref="AK1947:AK1969" si="1259">IF(D1947=Y1947,"○","●")</f>
        <v>●</v>
      </c>
      <c r="AL1947" s="199" t="str">
        <f t="shared" ref="AL1947:AL1948" si="1260">IF(E1947=Z1947,"○","●")</f>
        <v>●</v>
      </c>
      <c r="AM1947" s="199" t="str">
        <f t="shared" ref="AM1947:AM1969" si="1261">IF(F1947=AA1947,"○","●")</f>
        <v>●</v>
      </c>
      <c r="AP1947" s="199" t="str">
        <f>IF(L1947=AD1947,"○","●")</f>
        <v>●</v>
      </c>
      <c r="AQ1947" s="199" t="str">
        <f t="shared" ref="AQ1947:AQ1969" si="1262">IF(M1947=AE1947,"○","●")</f>
        <v>●</v>
      </c>
      <c r="AR1947" s="199" t="str">
        <f t="shared" ref="AR1947:AR1969" si="1263">IF(N1947=AF1947,"○","●")</f>
        <v>●</v>
      </c>
      <c r="AS1947" s="199" t="str">
        <f t="shared" ref="AS1947" si="1264">IF(O1947=AG1947,"○","●")</f>
        <v>●</v>
      </c>
    </row>
    <row r="1948" spans="2:45" s="100" customFormat="1" ht="14.25" customHeight="1">
      <c r="B1948" s="105" t="s">
        <v>91</v>
      </c>
      <c r="C1948" s="106">
        <v>197</v>
      </c>
      <c r="D1948" s="107">
        <v>180</v>
      </c>
      <c r="E1948" s="107">
        <v>157</v>
      </c>
      <c r="F1948" s="107">
        <v>127</v>
      </c>
      <c r="G1948" s="107">
        <f>IF(COUNTIF(G1952:G1954,"x"),"x",IF(SUM(G1952:G1954)=0,"-",SUM(G1952:G1954)))</f>
        <v>109</v>
      </c>
      <c r="H1948" s="107">
        <f t="shared" si="1255"/>
        <v>-18</v>
      </c>
      <c r="I1948" s="108">
        <f t="shared" si="1256"/>
        <v>-14.173228346456693</v>
      </c>
      <c r="J1948" s="102"/>
      <c r="K1948" s="109" t="s">
        <v>91</v>
      </c>
      <c r="L1948" s="106">
        <v>4</v>
      </c>
      <c r="M1948" s="107">
        <v>6</v>
      </c>
      <c r="N1948" s="107">
        <v>38</v>
      </c>
      <c r="O1948" s="107">
        <v>34</v>
      </c>
      <c r="P1948" s="107">
        <f>IF(COUNTIF(P1952:P1954,"x"),"x",IF(SUM(P1952:P1954)=0,"-",SUM(P1952:P1954)))</f>
        <v>31</v>
      </c>
      <c r="Q1948" s="107">
        <f t="shared" si="1257"/>
        <v>-3</v>
      </c>
      <c r="R1948" s="108">
        <f t="shared" si="1258"/>
        <v>-8.8235294117647065</v>
      </c>
      <c r="S1948" s="108"/>
      <c r="W1948" s="100" t="s">
        <v>374</v>
      </c>
      <c r="X1948" s="100">
        <v>289</v>
      </c>
      <c r="Y1948" s="100">
        <v>198</v>
      </c>
      <c r="Z1948" s="100">
        <v>197</v>
      </c>
      <c r="AA1948" s="100">
        <v>180</v>
      </c>
      <c r="AC1948" s="100" t="s">
        <v>374</v>
      </c>
      <c r="AD1948" s="100">
        <v>1</v>
      </c>
      <c r="AE1948" s="100">
        <v>1</v>
      </c>
      <c r="AF1948" s="100">
        <v>4</v>
      </c>
      <c r="AG1948" s="100">
        <v>6</v>
      </c>
      <c r="AJ1948" s="100" t="str">
        <f t="shared" ref="AJ1948:AJ1969" si="1265">IF(C1948=X1948,"○","●")</f>
        <v>●</v>
      </c>
      <c r="AK1948" s="100" t="str">
        <f t="shared" si="1259"/>
        <v>●</v>
      </c>
      <c r="AL1948" s="100" t="str">
        <f t="shared" si="1260"/>
        <v>●</v>
      </c>
      <c r="AM1948" s="100" t="str">
        <f t="shared" si="1261"/>
        <v>●</v>
      </c>
      <c r="AP1948" s="100" t="str">
        <f t="shared" ref="AP1948:AP1969" si="1266">IF(L1948=AD1948,"○","●")</f>
        <v>●</v>
      </c>
      <c r="AQ1948" s="100" t="str">
        <f t="shared" si="1262"/>
        <v>●</v>
      </c>
      <c r="AR1948" s="100" t="str">
        <f t="shared" si="1263"/>
        <v>●</v>
      </c>
      <c r="AS1948" s="100" t="str">
        <f>IF(O1948=AG1948,"○","●")</f>
        <v>●</v>
      </c>
    </row>
    <row r="1949" spans="2:45" s="100" customFormat="1" ht="14.25" customHeight="1">
      <c r="B1949" s="105" t="s">
        <v>92</v>
      </c>
      <c r="C1949" s="106">
        <v>1086</v>
      </c>
      <c r="D1949" s="107">
        <v>943</v>
      </c>
      <c r="E1949" s="107">
        <v>811</v>
      </c>
      <c r="F1949" s="107">
        <v>700</v>
      </c>
      <c r="G1949" s="296">
        <f>IF(COUNTIF(G1955:G1964,"x"),"x",IF(SUM(G1955:G1964)=0,"-",SUM(G1955:G1964)))</f>
        <v>579</v>
      </c>
      <c r="H1949" s="107">
        <f t="shared" si="1255"/>
        <v>-121</v>
      </c>
      <c r="I1949" s="108">
        <f t="shared" si="1256"/>
        <v>-17.285714285714285</v>
      </c>
      <c r="J1949" s="102"/>
      <c r="K1949" s="109" t="s">
        <v>92</v>
      </c>
      <c r="L1949" s="106">
        <v>91</v>
      </c>
      <c r="M1949" s="107">
        <v>119</v>
      </c>
      <c r="N1949" s="107">
        <v>295</v>
      </c>
      <c r="O1949" s="107">
        <v>244</v>
      </c>
      <c r="P1949" s="296">
        <f>IF(COUNTIF(P1955:P1964,"x"),"x",IF(SUM(P1955:P1964)=0,"-",SUM(P1955:P1964)))</f>
        <v>282</v>
      </c>
      <c r="Q1949" s="107">
        <f t="shared" si="1257"/>
        <v>38</v>
      </c>
      <c r="R1949" s="108">
        <f t="shared" si="1258"/>
        <v>15.573770491803279</v>
      </c>
      <c r="S1949" s="108"/>
      <c r="W1949" s="100" t="s">
        <v>375</v>
      </c>
      <c r="X1949" s="100">
        <v>1432</v>
      </c>
      <c r="Y1949" s="100">
        <v>1240</v>
      </c>
      <c r="Z1949" s="100">
        <v>1086</v>
      </c>
      <c r="AA1949" s="100">
        <v>943</v>
      </c>
      <c r="AC1949" s="100" t="s">
        <v>375</v>
      </c>
      <c r="AD1949" s="100">
        <v>3</v>
      </c>
      <c r="AE1949" s="100">
        <v>7</v>
      </c>
      <c r="AF1949" s="100">
        <v>91</v>
      </c>
      <c r="AG1949" s="100">
        <v>119</v>
      </c>
      <c r="AJ1949" s="100" t="str">
        <f t="shared" si="1265"/>
        <v>●</v>
      </c>
      <c r="AK1949" s="100" t="str">
        <f t="shared" si="1259"/>
        <v>●</v>
      </c>
      <c r="AL1949" s="100" t="str">
        <f>IF(E1949=Z1949,"○","●")</f>
        <v>●</v>
      </c>
      <c r="AM1949" s="100" t="str">
        <f t="shared" si="1261"/>
        <v>●</v>
      </c>
      <c r="AP1949" s="100" t="str">
        <f t="shared" si="1266"/>
        <v>●</v>
      </c>
      <c r="AQ1949" s="100" t="str">
        <f t="shared" si="1262"/>
        <v>●</v>
      </c>
      <c r="AR1949" s="100" t="str">
        <f t="shared" si="1263"/>
        <v>●</v>
      </c>
      <c r="AS1949" s="100" t="str">
        <f t="shared" ref="AS1949:AS1969" si="1267">IF(O1949=AG1949,"○","●")</f>
        <v>●</v>
      </c>
    </row>
    <row r="1950" spans="2:45" s="100" customFormat="1" ht="14.25" customHeight="1">
      <c r="B1950" s="105" t="s">
        <v>93</v>
      </c>
      <c r="C1950" s="106">
        <v>364</v>
      </c>
      <c r="D1950" s="107">
        <v>403</v>
      </c>
      <c r="E1950" s="107">
        <v>402</v>
      </c>
      <c r="F1950" s="107">
        <v>405</v>
      </c>
      <c r="G1950" s="107">
        <f>IF(COUNTIF(G1965:G1969,"x"),"x",IF(SUM(G1965,G1969)=0,"-",SUM(G1965:G1969)))</f>
        <v>391</v>
      </c>
      <c r="H1950" s="107">
        <f t="shared" si="1255"/>
        <v>-14</v>
      </c>
      <c r="I1950" s="108">
        <f t="shared" si="1256"/>
        <v>-3.4567901234567899</v>
      </c>
      <c r="J1950" s="102"/>
      <c r="K1950" s="109" t="s">
        <v>93</v>
      </c>
      <c r="L1950" s="106">
        <v>1</v>
      </c>
      <c r="M1950" s="107">
        <v>3</v>
      </c>
      <c r="N1950" s="107">
        <v>84</v>
      </c>
      <c r="O1950" s="107">
        <v>143</v>
      </c>
      <c r="P1950" s="107">
        <f>IF(COUNTIF(P1965:P1969,"x"),"x",IF(SUM(P1965,P1969)=0,"-",SUM(P1965:P1969)))</f>
        <v>175</v>
      </c>
      <c r="Q1950" s="107">
        <f t="shared" si="1257"/>
        <v>32</v>
      </c>
      <c r="R1950" s="108">
        <f t="shared" si="1258"/>
        <v>22.377622377622377</v>
      </c>
      <c r="S1950" s="108"/>
      <c r="W1950" s="100" t="s">
        <v>376</v>
      </c>
      <c r="X1950" s="100">
        <v>245</v>
      </c>
      <c r="Y1950" s="100">
        <v>312</v>
      </c>
      <c r="Z1950" s="100">
        <v>364</v>
      </c>
      <c r="AA1950" s="100">
        <v>403</v>
      </c>
      <c r="AC1950" s="100" t="s">
        <v>376</v>
      </c>
      <c r="AD1950" s="100">
        <v>1</v>
      </c>
      <c r="AE1950" s="100">
        <v>1</v>
      </c>
      <c r="AF1950" s="100">
        <v>1</v>
      </c>
      <c r="AG1950" s="100">
        <v>3</v>
      </c>
      <c r="AJ1950" s="100" t="str">
        <f t="shared" si="1265"/>
        <v>●</v>
      </c>
      <c r="AK1950" s="100" t="str">
        <f t="shared" si="1259"/>
        <v>●</v>
      </c>
      <c r="AL1950" s="100" t="str">
        <f t="shared" ref="AL1950:AL1959" si="1268">IF(E1950=Z1950,"○","●")</f>
        <v>●</v>
      </c>
      <c r="AM1950" s="100" t="str">
        <f t="shared" si="1261"/>
        <v>●</v>
      </c>
      <c r="AP1950" s="100" t="str">
        <f t="shared" si="1266"/>
        <v>○</v>
      </c>
      <c r="AQ1950" s="100" t="str">
        <f t="shared" si="1262"/>
        <v>●</v>
      </c>
      <c r="AR1950" s="100" t="str">
        <f t="shared" si="1263"/>
        <v>●</v>
      </c>
      <c r="AS1950" s="100" t="str">
        <f t="shared" si="1267"/>
        <v>●</v>
      </c>
    </row>
    <row r="1951" spans="2:45" s="100" customFormat="1" ht="14.25" customHeight="1">
      <c r="B1951" s="102"/>
      <c r="C1951" s="106"/>
      <c r="D1951" s="112"/>
      <c r="E1951" s="112"/>
      <c r="F1951" s="112"/>
      <c r="G1951" s="112"/>
      <c r="H1951" s="112"/>
      <c r="I1951" s="113"/>
      <c r="J1951" s="102"/>
      <c r="K1951" s="114"/>
      <c r="L1951" s="106"/>
      <c r="M1951" s="112"/>
      <c r="N1951" s="112"/>
      <c r="O1951" s="112"/>
      <c r="P1951" s="112"/>
      <c r="Q1951" s="112"/>
      <c r="R1951" s="113"/>
      <c r="S1951" s="113"/>
      <c r="AJ1951" s="100" t="str">
        <f t="shared" si="1265"/>
        <v>○</v>
      </c>
      <c r="AK1951" s="100" t="str">
        <f t="shared" si="1259"/>
        <v>○</v>
      </c>
      <c r="AL1951" s="100" t="str">
        <f t="shared" si="1268"/>
        <v>○</v>
      </c>
      <c r="AM1951" s="100" t="str">
        <f t="shared" si="1261"/>
        <v>○</v>
      </c>
      <c r="AP1951" s="100" t="str">
        <f t="shared" si="1266"/>
        <v>○</v>
      </c>
      <c r="AQ1951" s="100" t="str">
        <f t="shared" si="1262"/>
        <v>○</v>
      </c>
      <c r="AR1951" s="100" t="str">
        <f t="shared" si="1263"/>
        <v>○</v>
      </c>
      <c r="AS1951" s="100" t="str">
        <f t="shared" si="1267"/>
        <v>○</v>
      </c>
    </row>
    <row r="1952" spans="2:45" s="100" customFormat="1" ht="14.25" customHeight="1">
      <c r="B1952" s="102" t="s">
        <v>94</v>
      </c>
      <c r="C1952" s="106">
        <v>53</v>
      </c>
      <c r="D1952" s="107">
        <v>60</v>
      </c>
      <c r="E1952" s="107">
        <v>46</v>
      </c>
      <c r="F1952" s="107">
        <v>27</v>
      </c>
      <c r="G1952" s="107">
        <f>第2表01元データ!AT40</f>
        <v>30</v>
      </c>
      <c r="H1952" s="107">
        <f t="shared" ref="H1952:H1969" si="1269">IF(G1952="x","x",IF(AND(G1952="-",F1952="-"),"-",IF(AND(G1952="-",F1952&gt;0),F1952*-1,IF(AND(G1952&gt;0,F1952="-"),G1952,G1952-F1952))))</f>
        <v>3</v>
      </c>
      <c r="I1952" s="108">
        <f t="shared" ref="I1952:I1969" si="1270">IF(H1952="x","x",IF(H1952="-","-",IF(AND(F1952="-",G1952&gt;0),"皆増",IF(AND(F1952&gt;0,G1952="-"),"皆減",H1952/F1952*100))))</f>
        <v>11.111111111111111</v>
      </c>
      <c r="J1952" s="102"/>
      <c r="K1952" s="114" t="s">
        <v>94</v>
      </c>
      <c r="L1952" s="115">
        <v>4</v>
      </c>
      <c r="M1952" s="116">
        <v>4</v>
      </c>
      <c r="N1952" s="107">
        <v>16</v>
      </c>
      <c r="O1952" s="107">
        <v>7</v>
      </c>
      <c r="P1952" s="107">
        <f>第2表01元データ!AU40</f>
        <v>4</v>
      </c>
      <c r="Q1952" s="107">
        <f t="shared" ref="Q1952:Q1969" si="1271">IF(P1952="x","x",IF(AND(P1952="-",O1952="-"),"-",IF(AND(P1952="-",O1952&gt;0),O1952*-1,IF(AND(P1952&gt;0,O1952="-"),P1952,P1952-O1952))))</f>
        <v>-3</v>
      </c>
      <c r="R1952" s="108">
        <f t="shared" ref="R1952:R1969" si="1272">IF(Q1952="x","x",IF(Q1952="-","-",IF(AND(O1952="-",P1952&gt;0),"皆増",IF(AND(O1952&gt;0,P1952="-"),"皆減",Q1952/O1952*100))))</f>
        <v>-42.857142857142854</v>
      </c>
      <c r="S1952" s="108"/>
      <c r="T1952" s="100">
        <v>101</v>
      </c>
      <c r="W1952" s="100" t="s">
        <v>377</v>
      </c>
      <c r="X1952" s="100">
        <v>73</v>
      </c>
      <c r="Y1952" s="100">
        <v>59</v>
      </c>
      <c r="Z1952" s="100">
        <v>53</v>
      </c>
      <c r="AA1952" s="100">
        <v>60</v>
      </c>
      <c r="AC1952" s="100" t="s">
        <v>377</v>
      </c>
      <c r="AD1952" s="100" t="s">
        <v>313</v>
      </c>
      <c r="AE1952" s="100" t="s">
        <v>313</v>
      </c>
      <c r="AF1952" s="100">
        <v>4</v>
      </c>
      <c r="AG1952" s="100">
        <v>4</v>
      </c>
      <c r="AJ1952" s="100" t="str">
        <f t="shared" si="1265"/>
        <v>●</v>
      </c>
      <c r="AK1952" s="100" t="str">
        <f t="shared" si="1259"/>
        <v>●</v>
      </c>
      <c r="AL1952" s="100" t="str">
        <f t="shared" si="1268"/>
        <v>●</v>
      </c>
      <c r="AM1952" s="100" t="str">
        <f t="shared" si="1261"/>
        <v>●</v>
      </c>
      <c r="AP1952" s="100" t="str">
        <f t="shared" si="1266"/>
        <v>●</v>
      </c>
      <c r="AQ1952" s="100" t="str">
        <f t="shared" si="1262"/>
        <v>●</v>
      </c>
      <c r="AR1952" s="100" t="str">
        <f t="shared" si="1263"/>
        <v>●</v>
      </c>
      <c r="AS1952" s="100" t="str">
        <f t="shared" si="1267"/>
        <v>●</v>
      </c>
    </row>
    <row r="1953" spans="2:45" s="100" customFormat="1" ht="14.25" customHeight="1">
      <c r="B1953" s="102" t="s">
        <v>123</v>
      </c>
      <c r="C1953" s="106">
        <v>72</v>
      </c>
      <c r="D1953" s="107">
        <v>50</v>
      </c>
      <c r="E1953" s="107">
        <v>60</v>
      </c>
      <c r="F1953" s="107">
        <v>48</v>
      </c>
      <c r="G1953" s="107">
        <f>第2表01元データ!AT41</f>
        <v>30</v>
      </c>
      <c r="H1953" s="107">
        <f t="shared" si="1269"/>
        <v>-18</v>
      </c>
      <c r="I1953" s="108">
        <f t="shared" si="1270"/>
        <v>-37.5</v>
      </c>
      <c r="J1953" s="102"/>
      <c r="K1953" s="114" t="s">
        <v>123</v>
      </c>
      <c r="L1953" s="106" t="s">
        <v>313</v>
      </c>
      <c r="M1953" s="116">
        <v>2</v>
      </c>
      <c r="N1953" s="116">
        <v>12</v>
      </c>
      <c r="O1953" s="107">
        <v>15</v>
      </c>
      <c r="P1953" s="107">
        <f>第2表01元データ!AU41</f>
        <v>7</v>
      </c>
      <c r="Q1953" s="107">
        <f t="shared" si="1271"/>
        <v>-8</v>
      </c>
      <c r="R1953" s="108">
        <f t="shared" si="1272"/>
        <v>-53.333333333333336</v>
      </c>
      <c r="S1953" s="108"/>
      <c r="T1953" s="100">
        <v>102</v>
      </c>
      <c r="W1953" s="100" t="s">
        <v>356</v>
      </c>
      <c r="X1953" s="100">
        <v>89</v>
      </c>
      <c r="Y1953" s="100">
        <v>64</v>
      </c>
      <c r="Z1953" s="100">
        <v>72</v>
      </c>
      <c r="AA1953" s="100">
        <v>50</v>
      </c>
      <c r="AC1953" s="100" t="s">
        <v>356</v>
      </c>
      <c r="AD1953" s="100">
        <v>1</v>
      </c>
      <c r="AE1953" s="100" t="s">
        <v>313</v>
      </c>
      <c r="AF1953" s="100" t="s">
        <v>313</v>
      </c>
      <c r="AG1953" s="100">
        <v>2</v>
      </c>
      <c r="AJ1953" s="100" t="str">
        <f t="shared" si="1265"/>
        <v>●</v>
      </c>
      <c r="AK1953" s="100" t="str">
        <f t="shared" si="1259"/>
        <v>●</v>
      </c>
      <c r="AL1953" s="100" t="str">
        <f t="shared" si="1268"/>
        <v>●</v>
      </c>
      <c r="AM1953" s="100" t="str">
        <f t="shared" si="1261"/>
        <v>●</v>
      </c>
      <c r="AP1953" s="100" t="str">
        <f t="shared" si="1266"/>
        <v>●</v>
      </c>
      <c r="AQ1953" s="100" t="str">
        <f t="shared" si="1262"/>
        <v>●</v>
      </c>
      <c r="AR1953" s="100" t="str">
        <f t="shared" si="1263"/>
        <v>●</v>
      </c>
      <c r="AS1953" s="100" t="str">
        <f t="shared" si="1267"/>
        <v>●</v>
      </c>
    </row>
    <row r="1954" spans="2:45" s="100" customFormat="1" ht="14.25" customHeight="1">
      <c r="B1954" s="102" t="s">
        <v>124</v>
      </c>
      <c r="C1954" s="106">
        <v>72</v>
      </c>
      <c r="D1954" s="107">
        <v>70</v>
      </c>
      <c r="E1954" s="107">
        <v>51</v>
      </c>
      <c r="F1954" s="107">
        <v>52</v>
      </c>
      <c r="G1954" s="107">
        <f>第2表01元データ!AT42</f>
        <v>49</v>
      </c>
      <c r="H1954" s="107">
        <f t="shared" si="1269"/>
        <v>-3</v>
      </c>
      <c r="I1954" s="108">
        <f t="shared" si="1270"/>
        <v>-5.7692307692307692</v>
      </c>
      <c r="J1954" s="102"/>
      <c r="K1954" s="114" t="s">
        <v>124</v>
      </c>
      <c r="L1954" s="115" t="s">
        <v>313</v>
      </c>
      <c r="M1954" s="107" t="s">
        <v>313</v>
      </c>
      <c r="N1954" s="116">
        <v>10</v>
      </c>
      <c r="O1954" s="116">
        <v>12</v>
      </c>
      <c r="P1954" s="107">
        <f>第2表01元データ!AU42</f>
        <v>20</v>
      </c>
      <c r="Q1954" s="107">
        <f t="shared" si="1271"/>
        <v>8</v>
      </c>
      <c r="R1954" s="108">
        <f t="shared" si="1272"/>
        <v>66.666666666666657</v>
      </c>
      <c r="S1954" s="108"/>
      <c r="T1954" s="100">
        <v>103</v>
      </c>
      <c r="W1954" s="100" t="s">
        <v>357</v>
      </c>
      <c r="X1954" s="100">
        <v>127</v>
      </c>
      <c r="Y1954" s="100">
        <v>75</v>
      </c>
      <c r="Z1954" s="100">
        <v>72</v>
      </c>
      <c r="AA1954" s="100">
        <v>70</v>
      </c>
      <c r="AC1954" s="100" t="s">
        <v>357</v>
      </c>
      <c r="AD1954" s="100" t="s">
        <v>313</v>
      </c>
      <c r="AE1954" s="100">
        <v>1</v>
      </c>
      <c r="AF1954" s="100" t="s">
        <v>313</v>
      </c>
      <c r="AG1954" s="100" t="s">
        <v>313</v>
      </c>
      <c r="AJ1954" s="100" t="str">
        <f t="shared" si="1265"/>
        <v>●</v>
      </c>
      <c r="AK1954" s="100" t="str">
        <f t="shared" si="1259"/>
        <v>●</v>
      </c>
      <c r="AL1954" s="100" t="str">
        <f t="shared" si="1268"/>
        <v>●</v>
      </c>
      <c r="AM1954" s="100" t="str">
        <f t="shared" si="1261"/>
        <v>●</v>
      </c>
      <c r="AP1954" s="100" t="str">
        <f t="shared" si="1266"/>
        <v>○</v>
      </c>
      <c r="AQ1954" s="100" t="str">
        <f t="shared" si="1262"/>
        <v>●</v>
      </c>
      <c r="AR1954" s="100" t="str">
        <f t="shared" si="1263"/>
        <v>●</v>
      </c>
      <c r="AS1954" s="100" t="str">
        <f t="shared" si="1267"/>
        <v>●</v>
      </c>
    </row>
    <row r="1955" spans="2:45" s="100" customFormat="1" ht="14.25" customHeight="1">
      <c r="B1955" s="102" t="s">
        <v>125</v>
      </c>
      <c r="C1955" s="106">
        <v>84</v>
      </c>
      <c r="D1955" s="107">
        <v>98</v>
      </c>
      <c r="E1955" s="107">
        <v>86</v>
      </c>
      <c r="F1955" s="107">
        <v>81</v>
      </c>
      <c r="G1955" s="107">
        <f>第2表01元データ!AT43</f>
        <v>68</v>
      </c>
      <c r="H1955" s="107">
        <f t="shared" si="1269"/>
        <v>-13</v>
      </c>
      <c r="I1955" s="108">
        <f t="shared" si="1270"/>
        <v>-16.049382716049383</v>
      </c>
      <c r="J1955" s="102"/>
      <c r="K1955" s="114" t="s">
        <v>125</v>
      </c>
      <c r="L1955" s="106">
        <v>2</v>
      </c>
      <c r="M1955" s="107">
        <v>1</v>
      </c>
      <c r="N1955" s="107">
        <v>11</v>
      </c>
      <c r="O1955" s="107">
        <v>8</v>
      </c>
      <c r="P1955" s="107">
        <f>第2表01元データ!AU43</f>
        <v>21</v>
      </c>
      <c r="Q1955" s="107">
        <f t="shared" si="1271"/>
        <v>13</v>
      </c>
      <c r="R1955" s="108">
        <f t="shared" si="1272"/>
        <v>162.5</v>
      </c>
      <c r="S1955" s="108"/>
      <c r="T1955" s="100">
        <v>104</v>
      </c>
      <c r="W1955" s="100" t="s">
        <v>358</v>
      </c>
      <c r="X1955" s="100">
        <v>226</v>
      </c>
      <c r="Y1955" s="100">
        <v>155</v>
      </c>
      <c r="Z1955" s="100">
        <v>84</v>
      </c>
      <c r="AA1955" s="100">
        <v>98</v>
      </c>
      <c r="AC1955" s="100" t="s">
        <v>358</v>
      </c>
      <c r="AD1955" s="100">
        <v>1</v>
      </c>
      <c r="AE1955" s="100">
        <v>1</v>
      </c>
      <c r="AF1955" s="100">
        <v>2</v>
      </c>
      <c r="AG1955" s="100">
        <v>1</v>
      </c>
      <c r="AJ1955" s="100" t="str">
        <f t="shared" si="1265"/>
        <v>●</v>
      </c>
      <c r="AK1955" s="100" t="str">
        <f t="shared" si="1259"/>
        <v>●</v>
      </c>
      <c r="AL1955" s="100" t="str">
        <f t="shared" si="1268"/>
        <v>●</v>
      </c>
      <c r="AM1955" s="100" t="str">
        <f t="shared" si="1261"/>
        <v>●</v>
      </c>
      <c r="AP1955" s="100" t="str">
        <f t="shared" si="1266"/>
        <v>●</v>
      </c>
      <c r="AQ1955" s="100" t="str">
        <f t="shared" si="1262"/>
        <v>○</v>
      </c>
      <c r="AR1955" s="100" t="str">
        <f t="shared" si="1263"/>
        <v>●</v>
      </c>
      <c r="AS1955" s="100" t="str">
        <f t="shared" si="1267"/>
        <v>●</v>
      </c>
    </row>
    <row r="1956" spans="2:45" s="100" customFormat="1" ht="14.25" customHeight="1">
      <c r="B1956" s="102" t="s">
        <v>126</v>
      </c>
      <c r="C1956" s="106">
        <v>97</v>
      </c>
      <c r="D1956" s="107">
        <v>47</v>
      </c>
      <c r="E1956" s="107">
        <v>54</v>
      </c>
      <c r="F1956" s="107">
        <v>49</v>
      </c>
      <c r="G1956" s="107">
        <f>第2表01元データ!AT44</f>
        <v>33</v>
      </c>
      <c r="H1956" s="107">
        <f t="shared" si="1269"/>
        <v>-16</v>
      </c>
      <c r="I1956" s="108">
        <f t="shared" si="1270"/>
        <v>-32.653061224489797</v>
      </c>
      <c r="J1956" s="102"/>
      <c r="K1956" s="114" t="s">
        <v>126</v>
      </c>
      <c r="L1956" s="115">
        <v>17</v>
      </c>
      <c r="M1956" s="107">
        <v>25</v>
      </c>
      <c r="N1956" s="107">
        <v>23</v>
      </c>
      <c r="O1956" s="107">
        <v>21</v>
      </c>
      <c r="P1956" s="107">
        <f>第2表01元データ!AU44</f>
        <v>24</v>
      </c>
      <c r="Q1956" s="107">
        <f t="shared" si="1271"/>
        <v>3</v>
      </c>
      <c r="R1956" s="108">
        <f t="shared" si="1272"/>
        <v>14.285714285714285</v>
      </c>
      <c r="S1956" s="108"/>
      <c r="T1956" s="100">
        <v>105</v>
      </c>
      <c r="W1956" s="100" t="s">
        <v>359</v>
      </c>
      <c r="X1956" s="100">
        <v>131</v>
      </c>
      <c r="Y1956" s="100">
        <v>139</v>
      </c>
      <c r="Z1956" s="100">
        <v>97</v>
      </c>
      <c r="AA1956" s="100">
        <v>47</v>
      </c>
      <c r="AC1956" s="100" t="s">
        <v>359</v>
      </c>
      <c r="AD1956" s="100" t="s">
        <v>313</v>
      </c>
      <c r="AE1956" s="100">
        <v>2</v>
      </c>
      <c r="AF1956" s="100">
        <v>17</v>
      </c>
      <c r="AG1956" s="100">
        <v>25</v>
      </c>
      <c r="AJ1956" s="100" t="str">
        <f t="shared" si="1265"/>
        <v>●</v>
      </c>
      <c r="AK1956" s="100" t="str">
        <f t="shared" si="1259"/>
        <v>●</v>
      </c>
      <c r="AL1956" s="100" t="str">
        <f t="shared" si="1268"/>
        <v>●</v>
      </c>
      <c r="AM1956" s="100" t="str">
        <f t="shared" si="1261"/>
        <v>●</v>
      </c>
      <c r="AP1956" s="100" t="str">
        <f t="shared" si="1266"/>
        <v>●</v>
      </c>
      <c r="AQ1956" s="100" t="str">
        <f t="shared" si="1262"/>
        <v>●</v>
      </c>
      <c r="AR1956" s="100" t="str">
        <f t="shared" si="1263"/>
        <v>●</v>
      </c>
      <c r="AS1956" s="100" t="str">
        <f t="shared" si="1267"/>
        <v>●</v>
      </c>
    </row>
    <row r="1957" spans="2:45" s="100" customFormat="1" ht="14.25" customHeight="1">
      <c r="B1957" s="102" t="s">
        <v>127</v>
      </c>
      <c r="C1957" s="106">
        <v>114</v>
      </c>
      <c r="D1957" s="107">
        <v>75</v>
      </c>
      <c r="E1957" s="107">
        <v>45</v>
      </c>
      <c r="F1957" s="107">
        <v>47</v>
      </c>
      <c r="G1957" s="107">
        <f>第2表01元データ!AT45</f>
        <v>37</v>
      </c>
      <c r="H1957" s="107">
        <f t="shared" si="1269"/>
        <v>-10</v>
      </c>
      <c r="I1957" s="108">
        <f t="shared" si="1270"/>
        <v>-21.276595744680851</v>
      </c>
      <c r="J1957" s="102"/>
      <c r="K1957" s="114" t="s">
        <v>127</v>
      </c>
      <c r="L1957" s="115">
        <v>25</v>
      </c>
      <c r="M1957" s="116">
        <v>32</v>
      </c>
      <c r="N1957" s="107">
        <v>32</v>
      </c>
      <c r="O1957" s="107">
        <v>31</v>
      </c>
      <c r="P1957" s="107">
        <f>第2表01元データ!AU45</f>
        <v>18</v>
      </c>
      <c r="Q1957" s="107">
        <f t="shared" si="1271"/>
        <v>-13</v>
      </c>
      <c r="R1957" s="108">
        <f t="shared" si="1272"/>
        <v>-41.935483870967744</v>
      </c>
      <c r="S1957" s="108"/>
      <c r="T1957" s="100">
        <v>106</v>
      </c>
      <c r="W1957" s="100" t="s">
        <v>360</v>
      </c>
      <c r="X1957" s="100">
        <v>110</v>
      </c>
      <c r="Y1957" s="100">
        <v>108</v>
      </c>
      <c r="Z1957" s="100">
        <v>114</v>
      </c>
      <c r="AA1957" s="100">
        <v>75</v>
      </c>
      <c r="AC1957" s="100" t="s">
        <v>360</v>
      </c>
      <c r="AD1957" s="100" t="s">
        <v>313</v>
      </c>
      <c r="AE1957" s="100" t="s">
        <v>313</v>
      </c>
      <c r="AF1957" s="100">
        <v>25</v>
      </c>
      <c r="AG1957" s="100">
        <v>32</v>
      </c>
      <c r="AJ1957" s="100" t="str">
        <f t="shared" si="1265"/>
        <v>●</v>
      </c>
      <c r="AK1957" s="100" t="str">
        <f t="shared" si="1259"/>
        <v>●</v>
      </c>
      <c r="AL1957" s="100" t="str">
        <f t="shared" si="1268"/>
        <v>●</v>
      </c>
      <c r="AM1957" s="100" t="str">
        <f t="shared" si="1261"/>
        <v>●</v>
      </c>
      <c r="AP1957" s="100" t="str">
        <f t="shared" si="1266"/>
        <v>●</v>
      </c>
      <c r="AQ1957" s="100" t="str">
        <f t="shared" si="1262"/>
        <v>●</v>
      </c>
      <c r="AR1957" s="100" t="str">
        <f t="shared" si="1263"/>
        <v>●</v>
      </c>
      <c r="AS1957" s="100" t="str">
        <f t="shared" si="1267"/>
        <v>●</v>
      </c>
    </row>
    <row r="1958" spans="2:45" s="100" customFormat="1" ht="14.25" customHeight="1">
      <c r="B1958" s="102" t="s">
        <v>128</v>
      </c>
      <c r="C1958" s="106">
        <v>95</v>
      </c>
      <c r="D1958" s="107">
        <v>95</v>
      </c>
      <c r="E1958" s="107">
        <v>68</v>
      </c>
      <c r="F1958" s="107">
        <v>42</v>
      </c>
      <c r="G1958" s="107">
        <f>第2表01元データ!AT46</f>
        <v>29</v>
      </c>
      <c r="H1958" s="107">
        <f t="shared" si="1269"/>
        <v>-13</v>
      </c>
      <c r="I1958" s="108">
        <f t="shared" si="1270"/>
        <v>-30.952380952380953</v>
      </c>
      <c r="J1958" s="102"/>
      <c r="K1958" s="114" t="s">
        <v>128</v>
      </c>
      <c r="L1958" s="115">
        <v>11</v>
      </c>
      <c r="M1958" s="116">
        <v>34</v>
      </c>
      <c r="N1958" s="107">
        <v>37</v>
      </c>
      <c r="O1958" s="107">
        <v>18</v>
      </c>
      <c r="P1958" s="107">
        <f>第2表01元データ!AU46</f>
        <v>27</v>
      </c>
      <c r="Q1958" s="107">
        <f t="shared" si="1271"/>
        <v>9</v>
      </c>
      <c r="R1958" s="108">
        <f t="shared" si="1272"/>
        <v>50</v>
      </c>
      <c r="S1958" s="108"/>
      <c r="T1958" s="100">
        <v>107</v>
      </c>
      <c r="W1958" s="100" t="s">
        <v>361</v>
      </c>
      <c r="X1958" s="100">
        <v>100</v>
      </c>
      <c r="Y1958" s="100">
        <v>87</v>
      </c>
      <c r="Z1958" s="100">
        <v>95</v>
      </c>
      <c r="AA1958" s="100">
        <v>95</v>
      </c>
      <c r="AC1958" s="100" t="s">
        <v>361</v>
      </c>
      <c r="AD1958" s="100" t="s">
        <v>313</v>
      </c>
      <c r="AE1958" s="100" t="s">
        <v>313</v>
      </c>
      <c r="AF1958" s="100">
        <v>11</v>
      </c>
      <c r="AG1958" s="100">
        <v>34</v>
      </c>
      <c r="AJ1958" s="100" t="str">
        <f t="shared" si="1265"/>
        <v>●</v>
      </c>
      <c r="AK1958" s="100" t="str">
        <f t="shared" si="1259"/>
        <v>●</v>
      </c>
      <c r="AL1958" s="100" t="str">
        <f t="shared" si="1268"/>
        <v>●</v>
      </c>
      <c r="AM1958" s="100" t="str">
        <f t="shared" si="1261"/>
        <v>●</v>
      </c>
      <c r="AP1958" s="100" t="str">
        <f t="shared" si="1266"/>
        <v>●</v>
      </c>
      <c r="AQ1958" s="100" t="str">
        <f t="shared" si="1262"/>
        <v>●</v>
      </c>
      <c r="AR1958" s="100" t="str">
        <f t="shared" si="1263"/>
        <v>●</v>
      </c>
      <c r="AS1958" s="100" t="str">
        <f t="shared" si="1267"/>
        <v>●</v>
      </c>
    </row>
    <row r="1959" spans="2:45" s="100" customFormat="1" ht="14.25" customHeight="1">
      <c r="B1959" s="102" t="s">
        <v>129</v>
      </c>
      <c r="C1959" s="106">
        <v>96</v>
      </c>
      <c r="D1959" s="107">
        <v>88</v>
      </c>
      <c r="E1959" s="107">
        <v>89</v>
      </c>
      <c r="F1959" s="107">
        <v>75</v>
      </c>
      <c r="G1959" s="107">
        <f>第2表01元データ!AT47</f>
        <v>46</v>
      </c>
      <c r="H1959" s="107">
        <f t="shared" si="1269"/>
        <v>-29</v>
      </c>
      <c r="I1959" s="108">
        <f t="shared" si="1270"/>
        <v>-38.666666666666664</v>
      </c>
      <c r="J1959" s="102"/>
      <c r="K1959" s="114" t="s">
        <v>129</v>
      </c>
      <c r="L1959" s="106">
        <v>6</v>
      </c>
      <c r="M1959" s="116">
        <v>7</v>
      </c>
      <c r="N1959" s="107">
        <v>36</v>
      </c>
      <c r="O1959" s="107">
        <v>29</v>
      </c>
      <c r="P1959" s="107">
        <f>第2表01元データ!AU47</f>
        <v>20</v>
      </c>
      <c r="Q1959" s="107">
        <f t="shared" si="1271"/>
        <v>-9</v>
      </c>
      <c r="R1959" s="108">
        <f t="shared" si="1272"/>
        <v>-31.03448275862069</v>
      </c>
      <c r="S1959" s="108"/>
      <c r="T1959" s="100">
        <v>108</v>
      </c>
      <c r="W1959" s="100" t="s">
        <v>362</v>
      </c>
      <c r="X1959" s="100">
        <v>113</v>
      </c>
      <c r="Y1959" s="100">
        <v>75</v>
      </c>
      <c r="Z1959" s="100">
        <v>96</v>
      </c>
      <c r="AA1959" s="100">
        <v>88</v>
      </c>
      <c r="AC1959" s="100" t="s">
        <v>362</v>
      </c>
      <c r="AD1959" s="100">
        <v>1</v>
      </c>
      <c r="AE1959" s="100" t="s">
        <v>313</v>
      </c>
      <c r="AF1959" s="100">
        <v>6</v>
      </c>
      <c r="AG1959" s="100">
        <v>7</v>
      </c>
      <c r="AJ1959" s="100" t="str">
        <f t="shared" si="1265"/>
        <v>●</v>
      </c>
      <c r="AK1959" s="100" t="str">
        <f t="shared" si="1259"/>
        <v>●</v>
      </c>
      <c r="AL1959" s="100" t="str">
        <f t="shared" si="1268"/>
        <v>●</v>
      </c>
      <c r="AM1959" s="100" t="str">
        <f t="shared" si="1261"/>
        <v>●</v>
      </c>
      <c r="AP1959" s="100" t="str">
        <f t="shared" si="1266"/>
        <v>●</v>
      </c>
      <c r="AQ1959" s="100" t="str">
        <f t="shared" si="1262"/>
        <v>●</v>
      </c>
      <c r="AR1959" s="100" t="str">
        <f t="shared" si="1263"/>
        <v>●</v>
      </c>
      <c r="AS1959" s="100" t="str">
        <f t="shared" si="1267"/>
        <v>●</v>
      </c>
    </row>
    <row r="1960" spans="2:45" s="100" customFormat="1" ht="14.25" customHeight="1">
      <c r="B1960" s="102" t="s">
        <v>130</v>
      </c>
      <c r="C1960" s="106">
        <v>89</v>
      </c>
      <c r="D1960" s="107">
        <v>86</v>
      </c>
      <c r="E1960" s="107">
        <v>72</v>
      </c>
      <c r="F1960" s="107">
        <v>82</v>
      </c>
      <c r="G1960" s="107">
        <f>第2表01元データ!AT48</f>
        <v>63</v>
      </c>
      <c r="H1960" s="107">
        <f t="shared" si="1269"/>
        <v>-19</v>
      </c>
      <c r="I1960" s="108">
        <f t="shared" si="1270"/>
        <v>-23.170731707317074</v>
      </c>
      <c r="J1960" s="102"/>
      <c r="K1960" s="114" t="s">
        <v>130</v>
      </c>
      <c r="L1960" s="115">
        <v>9</v>
      </c>
      <c r="M1960" s="107">
        <v>4</v>
      </c>
      <c r="N1960" s="107">
        <v>31</v>
      </c>
      <c r="O1960" s="107">
        <v>34</v>
      </c>
      <c r="P1960" s="107">
        <f>第2表01元データ!AU48</f>
        <v>34</v>
      </c>
      <c r="Q1960" s="107">
        <f t="shared" si="1271"/>
        <v>0</v>
      </c>
      <c r="R1960" s="108">
        <f t="shared" si="1272"/>
        <v>0</v>
      </c>
      <c r="S1960" s="108"/>
      <c r="T1960" s="100">
        <v>109</v>
      </c>
      <c r="W1960" s="100" t="s">
        <v>363</v>
      </c>
      <c r="X1960" s="100">
        <v>160</v>
      </c>
      <c r="Y1960" s="100">
        <v>104</v>
      </c>
      <c r="Z1960" s="100">
        <v>89</v>
      </c>
      <c r="AA1960" s="100">
        <v>86</v>
      </c>
      <c r="AC1960" s="100" t="s">
        <v>363</v>
      </c>
      <c r="AD1960" s="100" t="s">
        <v>313</v>
      </c>
      <c r="AE1960" s="100">
        <v>2</v>
      </c>
      <c r="AF1960" s="100">
        <v>9</v>
      </c>
      <c r="AG1960" s="100">
        <v>4</v>
      </c>
      <c r="AJ1960" s="100" t="str">
        <f t="shared" si="1265"/>
        <v>●</v>
      </c>
      <c r="AK1960" s="100" t="str">
        <f t="shared" si="1259"/>
        <v>●</v>
      </c>
      <c r="AL1960" s="100" t="str">
        <f>IF(E1960=Z1960,"○","●")</f>
        <v>●</v>
      </c>
      <c r="AM1960" s="100" t="str">
        <f t="shared" si="1261"/>
        <v>●</v>
      </c>
      <c r="AP1960" s="100" t="str">
        <f t="shared" si="1266"/>
        <v>●</v>
      </c>
      <c r="AQ1960" s="100" t="str">
        <f t="shared" si="1262"/>
        <v>●</v>
      </c>
      <c r="AR1960" s="100" t="str">
        <f t="shared" si="1263"/>
        <v>●</v>
      </c>
      <c r="AS1960" s="100" t="str">
        <f t="shared" si="1267"/>
        <v>●</v>
      </c>
    </row>
    <row r="1961" spans="2:45" s="100" customFormat="1" ht="14.25" customHeight="1">
      <c r="B1961" s="102" t="s">
        <v>131</v>
      </c>
      <c r="C1961" s="106">
        <v>104</v>
      </c>
      <c r="D1961" s="107">
        <v>89</v>
      </c>
      <c r="E1961" s="107">
        <v>86</v>
      </c>
      <c r="F1961" s="107">
        <v>79</v>
      </c>
      <c r="G1961" s="107">
        <f>第2表01元データ!AT49</f>
        <v>84</v>
      </c>
      <c r="H1961" s="107">
        <f t="shared" si="1269"/>
        <v>5</v>
      </c>
      <c r="I1961" s="108">
        <f t="shared" si="1270"/>
        <v>6.3291139240506329</v>
      </c>
      <c r="J1961" s="102"/>
      <c r="K1961" s="114" t="s">
        <v>131</v>
      </c>
      <c r="L1961" s="106">
        <v>8</v>
      </c>
      <c r="M1961" s="116">
        <v>6</v>
      </c>
      <c r="N1961" s="107">
        <v>34</v>
      </c>
      <c r="O1961" s="107">
        <v>29</v>
      </c>
      <c r="P1961" s="107">
        <f>第2表01元データ!AU49</f>
        <v>35</v>
      </c>
      <c r="Q1961" s="107">
        <f t="shared" si="1271"/>
        <v>6</v>
      </c>
      <c r="R1961" s="108">
        <f t="shared" si="1272"/>
        <v>20.689655172413794</v>
      </c>
      <c r="S1961" s="108"/>
      <c r="T1961" s="100">
        <v>110</v>
      </c>
      <c r="W1961" s="100" t="s">
        <v>364</v>
      </c>
      <c r="X1961" s="100">
        <v>144</v>
      </c>
      <c r="Y1961" s="100">
        <v>158</v>
      </c>
      <c r="Z1961" s="100">
        <v>104</v>
      </c>
      <c r="AA1961" s="100">
        <v>89</v>
      </c>
      <c r="AC1961" s="100" t="s">
        <v>364</v>
      </c>
      <c r="AD1961" s="100">
        <v>1</v>
      </c>
      <c r="AE1961" s="100" t="s">
        <v>313</v>
      </c>
      <c r="AF1961" s="100">
        <v>8</v>
      </c>
      <c r="AG1961" s="100">
        <v>6</v>
      </c>
      <c r="AJ1961" s="100" t="str">
        <f t="shared" si="1265"/>
        <v>●</v>
      </c>
      <c r="AK1961" s="100" t="str">
        <f t="shared" si="1259"/>
        <v>●</v>
      </c>
      <c r="AL1961" s="100" t="str">
        <f t="shared" ref="AL1961:AL1969" si="1273">IF(E1961=Z1961,"○","●")</f>
        <v>●</v>
      </c>
      <c r="AM1961" s="100" t="str">
        <f t="shared" si="1261"/>
        <v>●</v>
      </c>
      <c r="AP1961" s="100" t="str">
        <f t="shared" si="1266"/>
        <v>●</v>
      </c>
      <c r="AQ1961" s="100" t="str">
        <f t="shared" si="1262"/>
        <v>●</v>
      </c>
      <c r="AR1961" s="100" t="str">
        <f t="shared" si="1263"/>
        <v>●</v>
      </c>
      <c r="AS1961" s="100" t="str">
        <f t="shared" si="1267"/>
        <v>●</v>
      </c>
    </row>
    <row r="1962" spans="2:45" s="100" customFormat="1" ht="14.25" customHeight="1">
      <c r="B1962" s="102" t="s">
        <v>132</v>
      </c>
      <c r="C1962" s="106">
        <v>160</v>
      </c>
      <c r="D1962" s="107">
        <v>99</v>
      </c>
      <c r="E1962" s="107">
        <v>96</v>
      </c>
      <c r="F1962" s="107">
        <v>78</v>
      </c>
      <c r="G1962" s="107">
        <f>第2表01元データ!AT50</f>
        <v>72</v>
      </c>
      <c r="H1962" s="107">
        <f t="shared" si="1269"/>
        <v>-6</v>
      </c>
      <c r="I1962" s="108">
        <f t="shared" si="1270"/>
        <v>-7.6923076923076925</v>
      </c>
      <c r="J1962" s="102"/>
      <c r="K1962" s="114" t="s">
        <v>132</v>
      </c>
      <c r="L1962" s="115">
        <v>8</v>
      </c>
      <c r="M1962" s="107">
        <v>6</v>
      </c>
      <c r="N1962" s="107">
        <v>17</v>
      </c>
      <c r="O1962" s="107">
        <v>24</v>
      </c>
      <c r="P1962" s="107">
        <f>第2表01元データ!AU50</f>
        <v>33</v>
      </c>
      <c r="Q1962" s="107">
        <f t="shared" si="1271"/>
        <v>9</v>
      </c>
      <c r="R1962" s="108">
        <f t="shared" si="1272"/>
        <v>37.5</v>
      </c>
      <c r="S1962" s="108"/>
      <c r="T1962" s="100">
        <v>111</v>
      </c>
      <c r="W1962" s="100" t="s">
        <v>365</v>
      </c>
      <c r="X1962" s="100">
        <v>133</v>
      </c>
      <c r="Y1962" s="100">
        <v>140</v>
      </c>
      <c r="Z1962" s="100">
        <v>160</v>
      </c>
      <c r="AA1962" s="100">
        <v>99</v>
      </c>
      <c r="AC1962" s="100" t="s">
        <v>365</v>
      </c>
      <c r="AD1962" s="100" t="s">
        <v>313</v>
      </c>
      <c r="AE1962" s="100">
        <v>2</v>
      </c>
      <c r="AF1962" s="100">
        <v>8</v>
      </c>
      <c r="AG1962" s="100">
        <v>6</v>
      </c>
      <c r="AJ1962" s="100" t="str">
        <f t="shared" si="1265"/>
        <v>●</v>
      </c>
      <c r="AK1962" s="100" t="str">
        <f t="shared" si="1259"/>
        <v>●</v>
      </c>
      <c r="AL1962" s="100" t="str">
        <f t="shared" si="1273"/>
        <v>●</v>
      </c>
      <c r="AM1962" s="100" t="str">
        <f t="shared" si="1261"/>
        <v>●</v>
      </c>
      <c r="AP1962" s="100" t="str">
        <f t="shared" si="1266"/>
        <v>●</v>
      </c>
      <c r="AQ1962" s="100" t="str">
        <f t="shared" si="1262"/>
        <v>●</v>
      </c>
      <c r="AR1962" s="100" t="str">
        <f t="shared" si="1263"/>
        <v>●</v>
      </c>
      <c r="AS1962" s="100" t="str">
        <f t="shared" si="1267"/>
        <v>●</v>
      </c>
    </row>
    <row r="1963" spans="2:45" s="100" customFormat="1" ht="14.25" customHeight="1">
      <c r="B1963" s="102" t="s">
        <v>133</v>
      </c>
      <c r="C1963" s="106">
        <v>129</v>
      </c>
      <c r="D1963" s="107">
        <v>146</v>
      </c>
      <c r="E1963" s="107">
        <v>94</v>
      </c>
      <c r="F1963" s="107">
        <v>73</v>
      </c>
      <c r="G1963" s="107">
        <f>第2表01元データ!AT51</f>
        <v>75</v>
      </c>
      <c r="H1963" s="107">
        <f t="shared" si="1269"/>
        <v>2</v>
      </c>
      <c r="I1963" s="108">
        <f t="shared" si="1270"/>
        <v>2.7397260273972601</v>
      </c>
      <c r="J1963" s="102"/>
      <c r="K1963" s="114" t="s">
        <v>133</v>
      </c>
      <c r="L1963" s="115">
        <v>5</v>
      </c>
      <c r="M1963" s="116">
        <v>2</v>
      </c>
      <c r="N1963" s="107">
        <v>24</v>
      </c>
      <c r="O1963" s="107">
        <v>23</v>
      </c>
      <c r="P1963" s="107">
        <f>第2表01元データ!AU51</f>
        <v>40</v>
      </c>
      <c r="Q1963" s="107">
        <f t="shared" si="1271"/>
        <v>17</v>
      </c>
      <c r="R1963" s="108">
        <f t="shared" si="1272"/>
        <v>73.91304347826086</v>
      </c>
      <c r="S1963" s="108"/>
      <c r="T1963" s="100">
        <v>112</v>
      </c>
      <c r="W1963" s="100" t="s">
        <v>366</v>
      </c>
      <c r="X1963" s="100">
        <v>161</v>
      </c>
      <c r="Y1963" s="100">
        <v>132</v>
      </c>
      <c r="Z1963" s="100">
        <v>129</v>
      </c>
      <c r="AA1963" s="100">
        <v>146</v>
      </c>
      <c r="AC1963" s="100" t="s">
        <v>366</v>
      </c>
      <c r="AD1963" s="100" t="s">
        <v>313</v>
      </c>
      <c r="AE1963" s="100" t="s">
        <v>313</v>
      </c>
      <c r="AF1963" s="100">
        <v>5</v>
      </c>
      <c r="AG1963" s="100">
        <v>2</v>
      </c>
      <c r="AJ1963" s="100" t="str">
        <f t="shared" si="1265"/>
        <v>●</v>
      </c>
      <c r="AK1963" s="100" t="str">
        <f t="shared" si="1259"/>
        <v>●</v>
      </c>
      <c r="AL1963" s="100" t="str">
        <f t="shared" si="1273"/>
        <v>●</v>
      </c>
      <c r="AM1963" s="100" t="str">
        <f t="shared" si="1261"/>
        <v>●</v>
      </c>
      <c r="AP1963" s="100" t="str">
        <f t="shared" si="1266"/>
        <v>●</v>
      </c>
      <c r="AQ1963" s="100" t="str">
        <f t="shared" si="1262"/>
        <v>●</v>
      </c>
      <c r="AR1963" s="100" t="str">
        <f t="shared" si="1263"/>
        <v>●</v>
      </c>
      <c r="AS1963" s="100" t="str">
        <f t="shared" si="1267"/>
        <v>●</v>
      </c>
    </row>
    <row r="1964" spans="2:45" s="100" customFormat="1" ht="14.25" customHeight="1">
      <c r="B1964" s="102" t="s">
        <v>134</v>
      </c>
      <c r="C1964" s="106">
        <v>118</v>
      </c>
      <c r="D1964" s="107">
        <v>120</v>
      </c>
      <c r="E1964" s="107">
        <v>121</v>
      </c>
      <c r="F1964" s="107">
        <v>94</v>
      </c>
      <c r="G1964" s="107">
        <f>第2表01元データ!AT52</f>
        <v>72</v>
      </c>
      <c r="H1964" s="107">
        <f t="shared" si="1269"/>
        <v>-22</v>
      </c>
      <c r="I1964" s="108">
        <f t="shared" si="1270"/>
        <v>-23.404255319148938</v>
      </c>
      <c r="J1964" s="102"/>
      <c r="K1964" s="114" t="s">
        <v>134</v>
      </c>
      <c r="L1964" s="115" t="s">
        <v>313</v>
      </c>
      <c r="M1964" s="116">
        <v>2</v>
      </c>
      <c r="N1964" s="116">
        <v>50</v>
      </c>
      <c r="O1964" s="107">
        <v>27</v>
      </c>
      <c r="P1964" s="107">
        <f>第2表01元データ!AU52</f>
        <v>30</v>
      </c>
      <c r="Q1964" s="107">
        <f t="shared" si="1271"/>
        <v>3</v>
      </c>
      <c r="R1964" s="108">
        <f t="shared" si="1272"/>
        <v>11.111111111111111</v>
      </c>
      <c r="S1964" s="108"/>
      <c r="T1964" s="100">
        <v>113</v>
      </c>
      <c r="W1964" s="100" t="s">
        <v>367</v>
      </c>
      <c r="X1964" s="100">
        <v>154</v>
      </c>
      <c r="Y1964" s="100">
        <v>142</v>
      </c>
      <c r="Z1964" s="100">
        <v>118</v>
      </c>
      <c r="AA1964" s="100">
        <v>120</v>
      </c>
      <c r="AC1964" s="100" t="s">
        <v>367</v>
      </c>
      <c r="AD1964" s="100" t="s">
        <v>313</v>
      </c>
      <c r="AE1964" s="100" t="s">
        <v>313</v>
      </c>
      <c r="AF1964" s="100" t="s">
        <v>313</v>
      </c>
      <c r="AG1964" s="100">
        <v>2</v>
      </c>
      <c r="AJ1964" s="100" t="str">
        <f t="shared" si="1265"/>
        <v>●</v>
      </c>
      <c r="AK1964" s="100" t="str">
        <f t="shared" si="1259"/>
        <v>●</v>
      </c>
      <c r="AL1964" s="100" t="str">
        <f t="shared" si="1273"/>
        <v>●</v>
      </c>
      <c r="AM1964" s="100" t="str">
        <f t="shared" si="1261"/>
        <v>●</v>
      </c>
      <c r="AP1964" s="100" t="str">
        <f t="shared" si="1266"/>
        <v>○</v>
      </c>
      <c r="AQ1964" s="100" t="str">
        <f t="shared" si="1262"/>
        <v>●</v>
      </c>
      <c r="AR1964" s="100" t="str">
        <f t="shared" si="1263"/>
        <v>●</v>
      </c>
      <c r="AS1964" s="100" t="str">
        <f t="shared" si="1267"/>
        <v>●</v>
      </c>
    </row>
    <row r="1965" spans="2:45" s="100" customFormat="1" ht="14.25" customHeight="1">
      <c r="B1965" s="102" t="s">
        <v>135</v>
      </c>
      <c r="C1965" s="106">
        <v>143</v>
      </c>
      <c r="D1965" s="107">
        <v>115</v>
      </c>
      <c r="E1965" s="107">
        <v>98</v>
      </c>
      <c r="F1965" s="107">
        <v>119</v>
      </c>
      <c r="G1965" s="107">
        <f>第2表01元データ!AT53</f>
        <v>82</v>
      </c>
      <c r="H1965" s="107">
        <f t="shared" si="1269"/>
        <v>-37</v>
      </c>
      <c r="I1965" s="108">
        <f t="shared" si="1270"/>
        <v>-31.092436974789916</v>
      </c>
      <c r="J1965" s="102"/>
      <c r="K1965" s="114" t="s">
        <v>135</v>
      </c>
      <c r="L1965" s="106">
        <v>1</v>
      </c>
      <c r="M1965" s="116">
        <v>1</v>
      </c>
      <c r="N1965" s="107">
        <v>26</v>
      </c>
      <c r="O1965" s="107">
        <v>53</v>
      </c>
      <c r="P1965" s="107">
        <f>第2表01元データ!AU53</f>
        <v>41</v>
      </c>
      <c r="Q1965" s="107">
        <f t="shared" si="1271"/>
        <v>-12</v>
      </c>
      <c r="R1965" s="108">
        <f t="shared" si="1272"/>
        <v>-22.641509433962266</v>
      </c>
      <c r="S1965" s="108"/>
      <c r="T1965" s="100">
        <v>114</v>
      </c>
      <c r="W1965" s="100" t="s">
        <v>368</v>
      </c>
      <c r="X1965" s="100">
        <v>97</v>
      </c>
      <c r="Y1965" s="100">
        <v>136</v>
      </c>
      <c r="Z1965" s="100">
        <v>143</v>
      </c>
      <c r="AA1965" s="100">
        <v>115</v>
      </c>
      <c r="AC1965" s="100" t="s">
        <v>368</v>
      </c>
      <c r="AD1965" s="100">
        <v>1</v>
      </c>
      <c r="AE1965" s="100" t="s">
        <v>313</v>
      </c>
      <c r="AF1965" s="100">
        <v>1</v>
      </c>
      <c r="AG1965" s="100">
        <v>1</v>
      </c>
      <c r="AJ1965" s="100" t="str">
        <f t="shared" si="1265"/>
        <v>●</v>
      </c>
      <c r="AK1965" s="100" t="str">
        <f t="shared" si="1259"/>
        <v>●</v>
      </c>
      <c r="AL1965" s="100" t="str">
        <f t="shared" si="1273"/>
        <v>●</v>
      </c>
      <c r="AM1965" s="100" t="str">
        <f t="shared" si="1261"/>
        <v>●</v>
      </c>
      <c r="AP1965" s="100" t="str">
        <f t="shared" si="1266"/>
        <v>○</v>
      </c>
      <c r="AQ1965" s="100" t="str">
        <f t="shared" si="1262"/>
        <v>●</v>
      </c>
      <c r="AR1965" s="100" t="str">
        <f t="shared" si="1263"/>
        <v>●</v>
      </c>
      <c r="AS1965" s="100" t="str">
        <f t="shared" si="1267"/>
        <v>●</v>
      </c>
    </row>
    <row r="1966" spans="2:45" s="100" customFormat="1" ht="14.25" customHeight="1">
      <c r="B1966" s="102" t="s">
        <v>136</v>
      </c>
      <c r="C1966" s="106">
        <v>112</v>
      </c>
      <c r="D1966" s="107">
        <v>128</v>
      </c>
      <c r="E1966" s="107">
        <v>90</v>
      </c>
      <c r="F1966" s="107">
        <v>89</v>
      </c>
      <c r="G1966" s="107">
        <f>第2表01元データ!AT54</f>
        <v>99</v>
      </c>
      <c r="H1966" s="107">
        <f t="shared" si="1269"/>
        <v>10</v>
      </c>
      <c r="I1966" s="108">
        <f t="shared" si="1270"/>
        <v>11.235955056179774</v>
      </c>
      <c r="J1966" s="102"/>
      <c r="K1966" s="114" t="s">
        <v>136</v>
      </c>
      <c r="L1966" s="115" t="s">
        <v>313</v>
      </c>
      <c r="M1966" s="107" t="s">
        <v>313</v>
      </c>
      <c r="N1966" s="116">
        <v>21</v>
      </c>
      <c r="O1966" s="116">
        <v>22</v>
      </c>
      <c r="P1966" s="107">
        <f>第2表01元データ!AU54</f>
        <v>57</v>
      </c>
      <c r="Q1966" s="107">
        <f t="shared" si="1271"/>
        <v>35</v>
      </c>
      <c r="R1966" s="108">
        <f t="shared" si="1272"/>
        <v>159.09090909090909</v>
      </c>
      <c r="S1966" s="108"/>
      <c r="T1966" s="100">
        <v>115</v>
      </c>
      <c r="W1966" s="100" t="s">
        <v>369</v>
      </c>
      <c r="X1966" s="100">
        <v>59</v>
      </c>
      <c r="Y1966" s="100">
        <v>84</v>
      </c>
      <c r="Z1966" s="100">
        <v>112</v>
      </c>
      <c r="AA1966" s="100">
        <v>128</v>
      </c>
      <c r="AC1966" s="100" t="s">
        <v>369</v>
      </c>
      <c r="AD1966" s="100" t="s">
        <v>313</v>
      </c>
      <c r="AE1966" s="100">
        <v>1</v>
      </c>
      <c r="AF1966" s="100" t="s">
        <v>313</v>
      </c>
      <c r="AG1966" s="100" t="s">
        <v>313</v>
      </c>
      <c r="AJ1966" s="100" t="str">
        <f t="shared" si="1265"/>
        <v>●</v>
      </c>
      <c r="AK1966" s="100" t="str">
        <f t="shared" si="1259"/>
        <v>●</v>
      </c>
      <c r="AL1966" s="100" t="str">
        <f t="shared" si="1273"/>
        <v>●</v>
      </c>
      <c r="AM1966" s="100" t="str">
        <f t="shared" si="1261"/>
        <v>●</v>
      </c>
      <c r="AP1966" s="100" t="str">
        <f t="shared" si="1266"/>
        <v>○</v>
      </c>
      <c r="AQ1966" s="100" t="str">
        <f t="shared" si="1262"/>
        <v>●</v>
      </c>
      <c r="AR1966" s="100" t="str">
        <f t="shared" si="1263"/>
        <v>●</v>
      </c>
      <c r="AS1966" s="100" t="str">
        <f t="shared" si="1267"/>
        <v>●</v>
      </c>
    </row>
    <row r="1967" spans="2:45" s="100" customFormat="1" ht="14.25" customHeight="1">
      <c r="B1967" s="102" t="s">
        <v>137</v>
      </c>
      <c r="C1967" s="106">
        <v>55</v>
      </c>
      <c r="D1967" s="107">
        <v>94</v>
      </c>
      <c r="E1967" s="107">
        <v>98</v>
      </c>
      <c r="F1967" s="107">
        <v>78</v>
      </c>
      <c r="G1967" s="107">
        <f>第2表01元データ!AT55</f>
        <v>78</v>
      </c>
      <c r="H1967" s="107">
        <f t="shared" si="1269"/>
        <v>0</v>
      </c>
      <c r="I1967" s="108">
        <f t="shared" si="1270"/>
        <v>0</v>
      </c>
      <c r="J1967" s="102"/>
      <c r="K1967" s="114" t="s">
        <v>137</v>
      </c>
      <c r="L1967" s="115" t="s">
        <v>313</v>
      </c>
      <c r="M1967" s="116">
        <v>1</v>
      </c>
      <c r="N1967" s="116">
        <v>17</v>
      </c>
      <c r="O1967" s="107">
        <v>27</v>
      </c>
      <c r="P1967" s="107">
        <f>第2表01元データ!AU55</f>
        <v>20</v>
      </c>
      <c r="Q1967" s="107">
        <f t="shared" si="1271"/>
        <v>-7</v>
      </c>
      <c r="R1967" s="108">
        <f t="shared" si="1272"/>
        <v>-25.925925925925924</v>
      </c>
      <c r="S1967" s="108"/>
      <c r="T1967" s="100">
        <v>116</v>
      </c>
      <c r="W1967" s="100" t="s">
        <v>370</v>
      </c>
      <c r="X1967" s="100">
        <v>51</v>
      </c>
      <c r="Y1967" s="100">
        <v>48</v>
      </c>
      <c r="Z1967" s="100">
        <v>55</v>
      </c>
      <c r="AA1967" s="100">
        <v>94</v>
      </c>
      <c r="AC1967" s="100" t="s">
        <v>370</v>
      </c>
      <c r="AD1967" s="100" t="s">
        <v>313</v>
      </c>
      <c r="AE1967" s="100" t="s">
        <v>313</v>
      </c>
      <c r="AF1967" s="100" t="s">
        <v>313</v>
      </c>
      <c r="AG1967" s="100">
        <v>1</v>
      </c>
      <c r="AJ1967" s="100" t="str">
        <f t="shared" si="1265"/>
        <v>●</v>
      </c>
      <c r="AK1967" s="100" t="str">
        <f t="shared" si="1259"/>
        <v>●</v>
      </c>
      <c r="AL1967" s="100" t="str">
        <f t="shared" si="1273"/>
        <v>●</v>
      </c>
      <c r="AM1967" s="100" t="str">
        <f t="shared" si="1261"/>
        <v>●</v>
      </c>
      <c r="AP1967" s="100" t="str">
        <f t="shared" si="1266"/>
        <v>○</v>
      </c>
      <c r="AQ1967" s="100" t="str">
        <f t="shared" si="1262"/>
        <v>●</v>
      </c>
      <c r="AR1967" s="100" t="str">
        <f t="shared" si="1263"/>
        <v>●</v>
      </c>
      <c r="AS1967" s="100" t="str">
        <f t="shared" si="1267"/>
        <v>●</v>
      </c>
    </row>
    <row r="1968" spans="2:45" s="100" customFormat="1" ht="14.25" customHeight="1">
      <c r="B1968" s="102" t="s">
        <v>138</v>
      </c>
      <c r="C1968" s="106">
        <v>35</v>
      </c>
      <c r="D1968" s="107">
        <v>41</v>
      </c>
      <c r="E1968" s="107">
        <v>66</v>
      </c>
      <c r="F1968" s="107">
        <v>69</v>
      </c>
      <c r="G1968" s="107">
        <f>第2表01元データ!AT56</f>
        <v>65</v>
      </c>
      <c r="H1968" s="107">
        <f t="shared" si="1269"/>
        <v>-4</v>
      </c>
      <c r="I1968" s="108">
        <f t="shared" si="1270"/>
        <v>-5.7971014492753623</v>
      </c>
      <c r="J1968" s="102"/>
      <c r="K1968" s="114" t="s">
        <v>138</v>
      </c>
      <c r="L1968" s="115" t="s">
        <v>313</v>
      </c>
      <c r="M1968" s="116">
        <v>1</v>
      </c>
      <c r="N1968" s="116">
        <v>11</v>
      </c>
      <c r="O1968" s="107">
        <v>21</v>
      </c>
      <c r="P1968" s="107">
        <f>第2表01元データ!AU56</f>
        <v>27</v>
      </c>
      <c r="Q1968" s="107">
        <f t="shared" si="1271"/>
        <v>6</v>
      </c>
      <c r="R1968" s="108">
        <f t="shared" si="1272"/>
        <v>28.571428571428569</v>
      </c>
      <c r="S1968" s="108"/>
      <c r="T1968" s="100">
        <v>117</v>
      </c>
      <c r="W1968" s="100" t="s">
        <v>371</v>
      </c>
      <c r="X1968" s="100">
        <v>33</v>
      </c>
      <c r="Y1968" s="100">
        <v>30</v>
      </c>
      <c r="Z1968" s="100">
        <v>35</v>
      </c>
      <c r="AA1968" s="100">
        <v>41</v>
      </c>
      <c r="AC1968" s="100" t="s">
        <v>371</v>
      </c>
      <c r="AD1968" s="100" t="s">
        <v>313</v>
      </c>
      <c r="AE1968" s="100" t="s">
        <v>313</v>
      </c>
      <c r="AF1968" s="100" t="s">
        <v>313</v>
      </c>
      <c r="AG1968" s="100">
        <v>1</v>
      </c>
      <c r="AJ1968" s="100" t="str">
        <f t="shared" si="1265"/>
        <v>●</v>
      </c>
      <c r="AK1968" s="100" t="str">
        <f t="shared" si="1259"/>
        <v>●</v>
      </c>
      <c r="AL1968" s="100" t="str">
        <f t="shared" si="1273"/>
        <v>●</v>
      </c>
      <c r="AM1968" s="100" t="str">
        <f t="shared" si="1261"/>
        <v>●</v>
      </c>
      <c r="AP1968" s="100" t="str">
        <f t="shared" si="1266"/>
        <v>○</v>
      </c>
      <c r="AQ1968" s="100" t="str">
        <f t="shared" si="1262"/>
        <v>●</v>
      </c>
      <c r="AR1968" s="100" t="str">
        <f t="shared" si="1263"/>
        <v>●</v>
      </c>
      <c r="AS1968" s="100" t="str">
        <f t="shared" si="1267"/>
        <v>●</v>
      </c>
    </row>
    <row r="1969" spans="2:45" s="100" customFormat="1" ht="14.25" customHeight="1">
      <c r="B1969" s="102" t="s">
        <v>110</v>
      </c>
      <c r="C1969" s="106">
        <v>19</v>
      </c>
      <c r="D1969" s="107">
        <v>25</v>
      </c>
      <c r="E1969" s="107">
        <v>50</v>
      </c>
      <c r="F1969" s="107">
        <v>50</v>
      </c>
      <c r="G1969" s="107">
        <f>第2表01元データ!AT57</f>
        <v>67</v>
      </c>
      <c r="H1969" s="107">
        <f t="shared" si="1269"/>
        <v>17</v>
      </c>
      <c r="I1969" s="108">
        <f t="shared" si="1270"/>
        <v>34</v>
      </c>
      <c r="J1969" s="102"/>
      <c r="K1969" s="114" t="s">
        <v>110</v>
      </c>
      <c r="L1969" s="115" t="s">
        <v>313</v>
      </c>
      <c r="M1969" s="116" t="s">
        <v>313</v>
      </c>
      <c r="N1969" s="116">
        <v>9</v>
      </c>
      <c r="O1969" s="116">
        <v>20</v>
      </c>
      <c r="P1969" s="107">
        <f>第2表01元データ!AU57</f>
        <v>30</v>
      </c>
      <c r="Q1969" s="107">
        <f t="shared" si="1271"/>
        <v>10</v>
      </c>
      <c r="R1969" s="108">
        <f t="shared" si="1272"/>
        <v>50</v>
      </c>
      <c r="S1969" s="108"/>
      <c r="T1969" s="100">
        <v>118</v>
      </c>
      <c r="W1969" s="100" t="s">
        <v>378</v>
      </c>
      <c r="X1969" s="100">
        <v>5</v>
      </c>
      <c r="Y1969" s="100">
        <v>14</v>
      </c>
      <c r="Z1969" s="100">
        <v>19</v>
      </c>
      <c r="AA1969" s="100">
        <v>25</v>
      </c>
      <c r="AC1969" s="100" t="s">
        <v>378</v>
      </c>
      <c r="AD1969" s="100" t="s">
        <v>313</v>
      </c>
      <c r="AE1969" s="100" t="s">
        <v>313</v>
      </c>
      <c r="AF1969" s="100" t="s">
        <v>313</v>
      </c>
      <c r="AG1969" s="100" t="s">
        <v>313</v>
      </c>
      <c r="AJ1969" s="100" t="str">
        <f t="shared" si="1265"/>
        <v>●</v>
      </c>
      <c r="AK1969" s="100" t="str">
        <f t="shared" si="1259"/>
        <v>●</v>
      </c>
      <c r="AL1969" s="100" t="str">
        <f t="shared" si="1273"/>
        <v>●</v>
      </c>
      <c r="AM1969" s="100" t="str">
        <f t="shared" si="1261"/>
        <v>●</v>
      </c>
      <c r="AP1969" s="100" t="str">
        <f t="shared" si="1266"/>
        <v>○</v>
      </c>
      <c r="AQ1969" s="100" t="str">
        <f t="shared" si="1262"/>
        <v>○</v>
      </c>
      <c r="AR1969" s="100" t="str">
        <f t="shared" si="1263"/>
        <v>●</v>
      </c>
      <c r="AS1969" s="100" t="str">
        <f t="shared" si="1267"/>
        <v>●</v>
      </c>
    </row>
    <row r="1970" spans="2:45" s="100" customFormat="1" ht="14.25" customHeight="1">
      <c r="B1970" s="119" t="s">
        <v>111</v>
      </c>
      <c r="C1970" s="120" t="s">
        <v>313</v>
      </c>
      <c r="D1970" s="116" t="s">
        <v>313</v>
      </c>
      <c r="E1970" s="116" t="s">
        <v>313</v>
      </c>
      <c r="F1970" s="116">
        <v>2</v>
      </c>
      <c r="G1970" s="107">
        <f>第2表01元データ!AT58</f>
        <v>10</v>
      </c>
      <c r="H1970" s="107"/>
      <c r="I1970" s="108"/>
      <c r="K1970" s="119" t="s">
        <v>111</v>
      </c>
      <c r="L1970" s="120" t="s">
        <v>313</v>
      </c>
      <c r="M1970" s="116" t="s">
        <v>313</v>
      </c>
      <c r="N1970" s="116" t="s">
        <v>313</v>
      </c>
      <c r="O1970" s="116">
        <v>1</v>
      </c>
      <c r="P1970" s="107">
        <f>第2表01元データ!AU58</f>
        <v>2</v>
      </c>
      <c r="Q1970" s="107"/>
      <c r="R1970" s="108"/>
      <c r="T1970" s="100">
        <v>119</v>
      </c>
    </row>
    <row r="1971" spans="2:45" s="100" customFormat="1" ht="14.25" customHeight="1">
      <c r="G1971" s="168"/>
      <c r="P1971" s="168"/>
    </row>
    <row r="1972" spans="2:45" s="100" customFormat="1" ht="14.25" customHeight="1">
      <c r="G1972" s="168"/>
      <c r="P1972" s="168"/>
    </row>
    <row r="1973" spans="2:45" s="99" customFormat="1" ht="14.25" customHeight="1">
      <c r="B1973" s="99" t="str">
        <f>LEFT(B1913,LEN(B1913)-2)&amp;+"女"</f>
        <v>若竹町・女</v>
      </c>
      <c r="H1973" s="99" t="s">
        <v>805</v>
      </c>
      <c r="I1973" s="380">
        <f>令和2年9月末住基人口!Q19</f>
        <v>1407</v>
      </c>
      <c r="J1973" s="380">
        <f>令和2年9月末住基人口!L419</f>
        <v>0</v>
      </c>
      <c r="K1973" s="99" t="str">
        <f>LEFT(K1913,LEN(K1913)-2)&amp;+"女"</f>
        <v>築港・女</v>
      </c>
      <c r="Q1973" s="99" t="s">
        <v>805</v>
      </c>
      <c r="R1973" s="380">
        <f>令和2年9月末住基人口!Q20</f>
        <v>576</v>
      </c>
      <c r="W1973" s="100"/>
      <c r="X1973" s="100"/>
      <c r="Y1973" s="100"/>
      <c r="Z1973" s="100"/>
      <c r="AA1973" s="100"/>
      <c r="AB1973" s="100"/>
      <c r="AC1973" s="100"/>
      <c r="AD1973" s="100"/>
      <c r="AE1973" s="100"/>
      <c r="AF1973" s="100"/>
      <c r="AG1973" s="100"/>
    </row>
    <row r="1974" spans="2:45" s="100" customFormat="1" ht="14.25" customHeight="1">
      <c r="B1974" s="583" t="s">
        <v>335</v>
      </c>
      <c r="C1974" s="101"/>
      <c r="D1974" s="101"/>
      <c r="E1974" s="101"/>
      <c r="F1974" s="101"/>
      <c r="G1974" s="135"/>
      <c r="H1974" s="131"/>
      <c r="I1974" s="131"/>
      <c r="J1974" s="102"/>
      <c r="K1974" s="583" t="s">
        <v>335</v>
      </c>
      <c r="L1974" s="101"/>
      <c r="M1974" s="101"/>
      <c r="N1974" s="101"/>
      <c r="O1974" s="101"/>
      <c r="P1974" s="135"/>
      <c r="Q1974" s="131"/>
      <c r="R1974" s="131"/>
      <c r="S1974" s="103"/>
    </row>
    <row r="1975" spans="2:45" s="100" customFormat="1" ht="14.25" customHeight="1">
      <c r="B1975" s="584"/>
      <c r="C1975" s="130" t="str">
        <f>$C$4</f>
        <v>平成12年</v>
      </c>
      <c r="D1975" s="130" t="str">
        <f>$D$4</f>
        <v>平成17年</v>
      </c>
      <c r="E1975" s="130" t="str">
        <f>$E$4</f>
        <v>平成22年</v>
      </c>
      <c r="F1975" s="130" t="s">
        <v>410</v>
      </c>
      <c r="G1975" s="130" t="s">
        <v>739</v>
      </c>
      <c r="H1975" s="133" t="str">
        <f>$H$4</f>
        <v>対平成</v>
      </c>
      <c r="I1975" s="134" t="str">
        <f>$I$4</f>
        <v>27年</v>
      </c>
      <c r="J1975" s="102"/>
      <c r="K1975" s="584"/>
      <c r="L1975" s="130" t="str">
        <f>$C$4</f>
        <v>平成12年</v>
      </c>
      <c r="M1975" s="130" t="str">
        <f>$D$4</f>
        <v>平成17年</v>
      </c>
      <c r="N1975" s="130" t="str">
        <f>$E$4</f>
        <v>平成22年</v>
      </c>
      <c r="O1975" s="130" t="s">
        <v>410</v>
      </c>
      <c r="P1975" s="130" t="s">
        <v>739</v>
      </c>
      <c r="Q1975" s="133" t="str">
        <f>$H$4</f>
        <v>対平成</v>
      </c>
      <c r="R1975" s="134" t="str">
        <f>$I$4</f>
        <v>27年</v>
      </c>
      <c r="S1975" s="103"/>
    </row>
    <row r="1976" spans="2:45" s="100" customFormat="1" ht="14.25" customHeight="1">
      <c r="B1976" s="585"/>
      <c r="C1976" s="104"/>
      <c r="D1976" s="104"/>
      <c r="E1976" s="104"/>
      <c r="F1976" s="104"/>
      <c r="G1976" s="104"/>
      <c r="H1976" s="132" t="s">
        <v>88</v>
      </c>
      <c r="I1976" s="133" t="s">
        <v>398</v>
      </c>
      <c r="J1976" s="102"/>
      <c r="K1976" s="585"/>
      <c r="L1976" s="104"/>
      <c r="M1976" s="104"/>
      <c r="N1976" s="104"/>
      <c r="O1976" s="104"/>
      <c r="P1976" s="104"/>
      <c r="Q1976" s="132" t="s">
        <v>88</v>
      </c>
      <c r="R1976" s="133" t="s">
        <v>398</v>
      </c>
      <c r="S1976" s="103"/>
    </row>
    <row r="1977" spans="2:45" s="199" customFormat="1" ht="14.25" customHeight="1">
      <c r="B1977" s="200" t="s">
        <v>90</v>
      </c>
      <c r="C1977" s="198">
        <v>1965</v>
      </c>
      <c r="D1977" s="194">
        <v>1799</v>
      </c>
      <c r="E1977" s="194">
        <v>1582</v>
      </c>
      <c r="F1977" s="194">
        <v>1512</v>
      </c>
      <c r="G1977" s="194">
        <f>IF(COUNTIF(G1982:G2000,"x"),"x",IF(SUM(G1982:G2000)=0,"-",SUM(G1982:G2000)))</f>
        <v>1372</v>
      </c>
      <c r="H1977" s="193">
        <f t="shared" ref="H1977:H1980" si="1274">IF(G1977="x","x",IF(AND(G1977="-",F1977="-"),"-",IF(AND(G1977="-",F1977&gt;0),F1977*-1,IF(AND(G1977&gt;0,F1977="-"),G1977,G1977-F1977))))</f>
        <v>-140</v>
      </c>
      <c r="I1977" s="195">
        <f t="shared" ref="I1977:I1980" si="1275">IF(H1977="x","x",IF(H1977="-","-",IF(AND(F1977="-",G1977&gt;0),"皆増",IF(AND(F1977&gt;0,G1977="-"),"皆減",H1977/F1977*100))))</f>
        <v>-9.2592592592592595</v>
      </c>
      <c r="J1977" s="196"/>
      <c r="K1977" s="197" t="s">
        <v>90</v>
      </c>
      <c r="L1977" s="198">
        <v>43</v>
      </c>
      <c r="M1977" s="194">
        <v>94</v>
      </c>
      <c r="N1977" s="194">
        <v>544</v>
      </c>
      <c r="O1977" s="194">
        <v>582</v>
      </c>
      <c r="P1977" s="194">
        <f>IF(COUNTIF(P1982:P2000,"x"),"x",IF(SUM(P1982:P2000)=0,"-",SUM(P1982:P2000)))</f>
        <v>610</v>
      </c>
      <c r="Q1977" s="193">
        <f t="shared" ref="Q1977:Q1980" si="1276">IF(P1977="x","x",IF(AND(P1977="-",O1977="-"),"-",IF(AND(P1977="-",O1977&gt;0),O1977*-1,IF(AND(P1977&gt;0,O1977="-"),P1977,P1977-O1977))))</f>
        <v>28</v>
      </c>
      <c r="R1977" s="195">
        <f t="shared" ref="R1977:R1980" si="1277">IF(Q1977="x","x",IF(Q1977="-","-",IF(AND(O1977="-",P1977&gt;0),"皆増",IF(AND(O1977&gt;0,P1977="-"),"皆減",Q1977/O1977*100))))</f>
        <v>4.8109965635738838</v>
      </c>
      <c r="S1977" s="195"/>
      <c r="W1977" s="199" t="s">
        <v>373</v>
      </c>
      <c r="X1977" s="199">
        <v>2213</v>
      </c>
      <c r="Y1977" s="199">
        <v>2087</v>
      </c>
      <c r="Z1977" s="199">
        <v>1965</v>
      </c>
      <c r="AA1977" s="199">
        <v>1799</v>
      </c>
      <c r="AC1977" s="199" t="s">
        <v>373</v>
      </c>
      <c r="AD1977" s="199">
        <v>5</v>
      </c>
      <c r="AE1977" s="199">
        <v>8</v>
      </c>
      <c r="AF1977" s="199">
        <v>43</v>
      </c>
      <c r="AG1977" s="199">
        <v>94</v>
      </c>
      <c r="AJ1977" s="199" t="str">
        <f>IF(C1977=X1977,"○","●")</f>
        <v>●</v>
      </c>
      <c r="AK1977" s="199" t="str">
        <f t="shared" ref="AK1977:AK1999" si="1278">IF(D1977=Y1977,"○","●")</f>
        <v>●</v>
      </c>
      <c r="AL1977" s="199" t="str">
        <f t="shared" ref="AL1977:AL1978" si="1279">IF(E1977=Z1977,"○","●")</f>
        <v>●</v>
      </c>
      <c r="AM1977" s="199" t="str">
        <f t="shared" ref="AM1977:AM1999" si="1280">IF(F1977=AA1977,"○","●")</f>
        <v>●</v>
      </c>
      <c r="AP1977" s="199" t="str">
        <f>IF(L1977=AD1977,"○","●")</f>
        <v>●</v>
      </c>
      <c r="AQ1977" s="199" t="str">
        <f t="shared" ref="AQ1977:AQ1999" si="1281">IF(M1977=AE1977,"○","●")</f>
        <v>●</v>
      </c>
      <c r="AR1977" s="199" t="str">
        <f t="shared" ref="AR1977:AR1999" si="1282">IF(N1977=AF1977,"○","●")</f>
        <v>●</v>
      </c>
      <c r="AS1977" s="199" t="str">
        <f t="shared" ref="AS1977" si="1283">IF(O1977=AG1977,"○","●")</f>
        <v>●</v>
      </c>
    </row>
    <row r="1978" spans="2:45" s="100" customFormat="1" ht="14.25" customHeight="1">
      <c r="B1978" s="105" t="s">
        <v>91</v>
      </c>
      <c r="C1978" s="106">
        <v>188</v>
      </c>
      <c r="D1978" s="107">
        <v>157</v>
      </c>
      <c r="E1978" s="107">
        <v>126</v>
      </c>
      <c r="F1978" s="107">
        <v>128</v>
      </c>
      <c r="G1978" s="107">
        <f>IF(COUNTIF(G1982:G1984,"x"),"x",IF(SUM(G1982:G1984)=0,"-",SUM(G1982:G1984)))</f>
        <v>101</v>
      </c>
      <c r="H1978" s="107">
        <f t="shared" si="1274"/>
        <v>-27</v>
      </c>
      <c r="I1978" s="108">
        <f t="shared" si="1275"/>
        <v>-21.09375</v>
      </c>
      <c r="J1978" s="102"/>
      <c r="K1978" s="109" t="s">
        <v>91</v>
      </c>
      <c r="L1978" s="106">
        <v>3</v>
      </c>
      <c r="M1978" s="116">
        <v>2</v>
      </c>
      <c r="N1978" s="107">
        <v>39</v>
      </c>
      <c r="O1978" s="107">
        <v>31</v>
      </c>
      <c r="P1978" s="107">
        <f>IF(COUNTIF(P1982:P1984,"x"),"x",IF(SUM(P1982:P1984)=0,"-",SUM(P1982:P1984)))</f>
        <v>24</v>
      </c>
      <c r="Q1978" s="107">
        <f t="shared" si="1276"/>
        <v>-7</v>
      </c>
      <c r="R1978" s="108">
        <f t="shared" si="1277"/>
        <v>-22.58064516129032</v>
      </c>
      <c r="S1978" s="108"/>
      <c r="W1978" s="100" t="s">
        <v>374</v>
      </c>
      <c r="X1978" s="100">
        <v>289</v>
      </c>
      <c r="Y1978" s="100">
        <v>202</v>
      </c>
      <c r="Z1978" s="100">
        <v>188</v>
      </c>
      <c r="AA1978" s="100">
        <v>157</v>
      </c>
      <c r="AC1978" s="100" t="s">
        <v>374</v>
      </c>
      <c r="AD1978" s="100">
        <v>1</v>
      </c>
      <c r="AE1978" s="100" t="s">
        <v>313</v>
      </c>
      <c r="AF1978" s="100">
        <v>3</v>
      </c>
      <c r="AG1978" s="100">
        <v>2</v>
      </c>
      <c r="AJ1978" s="100" t="str">
        <f t="shared" ref="AJ1978:AJ1999" si="1284">IF(C1978=X1978,"○","●")</f>
        <v>●</v>
      </c>
      <c r="AK1978" s="100" t="str">
        <f t="shared" si="1278"/>
        <v>●</v>
      </c>
      <c r="AL1978" s="100" t="str">
        <f t="shared" si="1279"/>
        <v>●</v>
      </c>
      <c r="AM1978" s="100" t="str">
        <f t="shared" si="1280"/>
        <v>●</v>
      </c>
      <c r="AP1978" s="100" t="str">
        <f t="shared" ref="AP1978:AP1999" si="1285">IF(L1978=AD1978,"○","●")</f>
        <v>●</v>
      </c>
      <c r="AQ1978" s="100" t="str">
        <f t="shared" si="1281"/>
        <v>●</v>
      </c>
      <c r="AR1978" s="100" t="str">
        <f t="shared" si="1282"/>
        <v>●</v>
      </c>
      <c r="AS1978" s="100" t="str">
        <f>IF(O1978=AG1978,"○","●")</f>
        <v>●</v>
      </c>
    </row>
    <row r="1979" spans="2:45" s="100" customFormat="1" ht="14.25" customHeight="1">
      <c r="B1979" s="105" t="s">
        <v>92</v>
      </c>
      <c r="C1979" s="106">
        <v>1252</v>
      </c>
      <c r="D1979" s="107">
        <v>1070</v>
      </c>
      <c r="E1979" s="107">
        <v>848</v>
      </c>
      <c r="F1979" s="107">
        <v>708</v>
      </c>
      <c r="G1979" s="296">
        <f>IF(COUNTIF(G1985:G1994,"x"),"x",IF(SUM(G1985:G1994)=0,"-",SUM(G1985:G1994)))</f>
        <v>620</v>
      </c>
      <c r="H1979" s="107">
        <f t="shared" si="1274"/>
        <v>-88</v>
      </c>
      <c r="I1979" s="108">
        <f t="shared" si="1275"/>
        <v>-12.429378531073446</v>
      </c>
      <c r="J1979" s="102"/>
      <c r="K1979" s="109" t="s">
        <v>92</v>
      </c>
      <c r="L1979" s="106">
        <v>39</v>
      </c>
      <c r="M1979" s="107">
        <v>90</v>
      </c>
      <c r="N1979" s="107">
        <v>355</v>
      </c>
      <c r="O1979" s="107">
        <v>302</v>
      </c>
      <c r="P1979" s="296">
        <f>IF(COUNTIF(P1985:P1994,"x"),"x",IF(SUM(P1985:P1994)=0,"-",SUM(P1985:P1994)))</f>
        <v>293</v>
      </c>
      <c r="Q1979" s="107">
        <f t="shared" si="1276"/>
        <v>-9</v>
      </c>
      <c r="R1979" s="108">
        <f t="shared" si="1277"/>
        <v>-2.9801324503311259</v>
      </c>
      <c r="S1979" s="108"/>
      <c r="W1979" s="100" t="s">
        <v>375</v>
      </c>
      <c r="X1979" s="100">
        <v>1569</v>
      </c>
      <c r="Y1979" s="100">
        <v>1436</v>
      </c>
      <c r="Z1979" s="100">
        <v>1252</v>
      </c>
      <c r="AA1979" s="100">
        <v>1070</v>
      </c>
      <c r="AC1979" s="100" t="s">
        <v>375</v>
      </c>
      <c r="AD1979" s="100">
        <v>3</v>
      </c>
      <c r="AE1979" s="100">
        <v>6</v>
      </c>
      <c r="AF1979" s="100">
        <v>39</v>
      </c>
      <c r="AG1979" s="100">
        <v>90</v>
      </c>
      <c r="AJ1979" s="100" t="str">
        <f t="shared" si="1284"/>
        <v>●</v>
      </c>
      <c r="AK1979" s="100" t="str">
        <f t="shared" si="1278"/>
        <v>●</v>
      </c>
      <c r="AL1979" s="100" t="str">
        <f>IF(E1979=Z1979,"○","●")</f>
        <v>●</v>
      </c>
      <c r="AM1979" s="100" t="str">
        <f t="shared" si="1280"/>
        <v>●</v>
      </c>
      <c r="AP1979" s="100" t="str">
        <f t="shared" si="1285"/>
        <v>●</v>
      </c>
      <c r="AQ1979" s="100" t="str">
        <f t="shared" si="1281"/>
        <v>●</v>
      </c>
      <c r="AR1979" s="100" t="str">
        <f t="shared" si="1282"/>
        <v>●</v>
      </c>
      <c r="AS1979" s="100" t="str">
        <f t="shared" ref="AS1979:AS1999" si="1286">IF(O1979=AG1979,"○","●")</f>
        <v>●</v>
      </c>
    </row>
    <row r="1980" spans="2:45" s="100" customFormat="1" ht="14.25" customHeight="1">
      <c r="B1980" s="105" t="s">
        <v>93</v>
      </c>
      <c r="C1980" s="106">
        <v>525</v>
      </c>
      <c r="D1980" s="107">
        <v>572</v>
      </c>
      <c r="E1980" s="107">
        <v>608</v>
      </c>
      <c r="F1980" s="107">
        <v>673</v>
      </c>
      <c r="G1980" s="107">
        <f>IF(COUNTIF(G1995:G1999,"x"),"x",IF(SUM(G1995,G1999)=0,"-",SUM(G1995:G1999)))</f>
        <v>642</v>
      </c>
      <c r="H1980" s="107">
        <f t="shared" si="1274"/>
        <v>-31</v>
      </c>
      <c r="I1980" s="108">
        <f t="shared" si="1275"/>
        <v>-4.606240713224369</v>
      </c>
      <c r="J1980" s="102"/>
      <c r="K1980" s="109" t="s">
        <v>93</v>
      </c>
      <c r="L1980" s="106">
        <v>1</v>
      </c>
      <c r="M1980" s="107">
        <v>2</v>
      </c>
      <c r="N1980" s="107">
        <v>150</v>
      </c>
      <c r="O1980" s="107">
        <v>248</v>
      </c>
      <c r="P1980" s="107">
        <f>IF(COUNTIF(P1995:P1999,"x"),"x",IF(SUM(P1995,P1999)=0,"-",SUM(P1995:P1999)))</f>
        <v>293</v>
      </c>
      <c r="Q1980" s="107">
        <f t="shared" si="1276"/>
        <v>45</v>
      </c>
      <c r="R1980" s="108">
        <f t="shared" si="1277"/>
        <v>18.14516129032258</v>
      </c>
      <c r="S1980" s="108"/>
      <c r="W1980" s="100" t="s">
        <v>376</v>
      </c>
      <c r="X1980" s="100">
        <v>355</v>
      </c>
      <c r="Y1980" s="100">
        <v>449</v>
      </c>
      <c r="Z1980" s="100">
        <v>525</v>
      </c>
      <c r="AA1980" s="100">
        <v>572</v>
      </c>
      <c r="AC1980" s="100" t="s">
        <v>376</v>
      </c>
      <c r="AD1980" s="100">
        <v>1</v>
      </c>
      <c r="AE1980" s="100">
        <v>2</v>
      </c>
      <c r="AF1980" s="100">
        <v>1</v>
      </c>
      <c r="AG1980" s="100">
        <v>2</v>
      </c>
      <c r="AJ1980" s="100" t="str">
        <f t="shared" si="1284"/>
        <v>●</v>
      </c>
      <c r="AK1980" s="100" t="str">
        <f t="shared" si="1278"/>
        <v>●</v>
      </c>
      <c r="AL1980" s="100" t="str">
        <f t="shared" ref="AL1980:AL1989" si="1287">IF(E1980=Z1980,"○","●")</f>
        <v>●</v>
      </c>
      <c r="AM1980" s="100" t="str">
        <f t="shared" si="1280"/>
        <v>●</v>
      </c>
      <c r="AP1980" s="100" t="str">
        <f t="shared" si="1285"/>
        <v>○</v>
      </c>
      <c r="AQ1980" s="100" t="str">
        <f t="shared" si="1281"/>
        <v>○</v>
      </c>
      <c r="AR1980" s="100" t="str">
        <f t="shared" si="1282"/>
        <v>●</v>
      </c>
      <c r="AS1980" s="100" t="str">
        <f t="shared" si="1286"/>
        <v>●</v>
      </c>
    </row>
    <row r="1981" spans="2:45" s="100" customFormat="1" ht="14.25" customHeight="1">
      <c r="B1981" s="102"/>
      <c r="C1981" s="106"/>
      <c r="D1981" s="112"/>
      <c r="E1981" s="112"/>
      <c r="F1981" s="112"/>
      <c r="G1981" s="112"/>
      <c r="H1981" s="112"/>
      <c r="I1981" s="113"/>
      <c r="J1981" s="102"/>
      <c r="K1981" s="114"/>
      <c r="L1981" s="106"/>
      <c r="M1981" s="112"/>
      <c r="N1981" s="112"/>
      <c r="O1981" s="112"/>
      <c r="P1981" s="112"/>
      <c r="Q1981" s="112"/>
      <c r="R1981" s="113"/>
      <c r="S1981" s="113"/>
      <c r="AJ1981" s="100" t="str">
        <f t="shared" si="1284"/>
        <v>○</v>
      </c>
      <c r="AK1981" s="100" t="str">
        <f t="shared" si="1278"/>
        <v>○</v>
      </c>
      <c r="AL1981" s="100" t="str">
        <f t="shared" si="1287"/>
        <v>○</v>
      </c>
      <c r="AM1981" s="100" t="str">
        <f t="shared" si="1280"/>
        <v>○</v>
      </c>
      <c r="AP1981" s="100" t="str">
        <f t="shared" si="1285"/>
        <v>○</v>
      </c>
      <c r="AQ1981" s="100" t="str">
        <f t="shared" si="1281"/>
        <v>○</v>
      </c>
      <c r="AR1981" s="100" t="str">
        <f t="shared" si="1282"/>
        <v>○</v>
      </c>
      <c r="AS1981" s="100" t="str">
        <f t="shared" si="1286"/>
        <v>○</v>
      </c>
    </row>
    <row r="1982" spans="2:45" s="100" customFormat="1" ht="14.25" customHeight="1">
      <c r="B1982" s="102" t="s">
        <v>94</v>
      </c>
      <c r="C1982" s="106">
        <v>60</v>
      </c>
      <c r="D1982" s="107">
        <v>45</v>
      </c>
      <c r="E1982" s="107">
        <v>32</v>
      </c>
      <c r="F1982" s="107">
        <v>41</v>
      </c>
      <c r="G1982" s="107">
        <f>第2表01元データ!AT66</f>
        <v>27</v>
      </c>
      <c r="H1982" s="107">
        <f t="shared" ref="H1982:H1999" si="1288">IF(G1982="x","x",IF(AND(G1982="-",F1982="-"),"-",IF(AND(G1982="-",F1982&gt;0),F1982*-1,IF(AND(G1982&gt;0,F1982="-"),G1982,G1982-F1982))))</f>
        <v>-14</v>
      </c>
      <c r="I1982" s="108">
        <f t="shared" ref="I1982:I1999" si="1289">IF(H1982="x","x",IF(H1982="-","-",IF(AND(F1982="-",G1982&gt;0),"皆増",IF(AND(F1982&gt;0,G1982="-"),"皆減",H1982/F1982*100))))</f>
        <v>-34.146341463414636</v>
      </c>
      <c r="J1982" s="102"/>
      <c r="K1982" s="114" t="s">
        <v>94</v>
      </c>
      <c r="L1982" s="115">
        <v>3</v>
      </c>
      <c r="M1982" s="116">
        <v>2</v>
      </c>
      <c r="N1982" s="107">
        <v>16</v>
      </c>
      <c r="O1982" s="107">
        <v>10</v>
      </c>
      <c r="P1982" s="107">
        <f>第2表01元データ!AU66</f>
        <v>4</v>
      </c>
      <c r="Q1982" s="107">
        <f t="shared" ref="Q1982:Q1999" si="1290">IF(P1982="x","x",IF(AND(P1982="-",O1982="-"),"-",IF(AND(P1982="-",O1982&gt;0),O1982*-1,IF(AND(P1982&gt;0,O1982="-"),P1982,P1982-O1982))))</f>
        <v>-6</v>
      </c>
      <c r="R1982" s="108">
        <f t="shared" ref="R1982:R1999" si="1291">IF(Q1982="x","x",IF(Q1982="-","-",IF(AND(O1982="-",P1982&gt;0),"皆増",IF(AND(O1982&gt;0,P1982="-"),"皆減",Q1982/O1982*100))))</f>
        <v>-60</v>
      </c>
      <c r="S1982" s="108"/>
      <c r="T1982" s="100">
        <v>201</v>
      </c>
      <c r="W1982" s="100" t="s">
        <v>377</v>
      </c>
      <c r="X1982" s="100">
        <v>68</v>
      </c>
      <c r="Y1982" s="100">
        <v>67</v>
      </c>
      <c r="Z1982" s="100">
        <v>60</v>
      </c>
      <c r="AA1982" s="100">
        <v>45</v>
      </c>
      <c r="AC1982" s="100" t="s">
        <v>377</v>
      </c>
      <c r="AD1982" s="100" t="s">
        <v>313</v>
      </c>
      <c r="AE1982" s="100" t="s">
        <v>313</v>
      </c>
      <c r="AF1982" s="100">
        <v>3</v>
      </c>
      <c r="AG1982" s="100">
        <v>2</v>
      </c>
      <c r="AJ1982" s="100" t="str">
        <f t="shared" si="1284"/>
        <v>●</v>
      </c>
      <c r="AK1982" s="100" t="str">
        <f t="shared" si="1278"/>
        <v>●</v>
      </c>
      <c r="AL1982" s="100" t="str">
        <f t="shared" si="1287"/>
        <v>●</v>
      </c>
      <c r="AM1982" s="100" t="str">
        <f t="shared" si="1280"/>
        <v>●</v>
      </c>
      <c r="AP1982" s="100" t="str">
        <f t="shared" si="1285"/>
        <v>●</v>
      </c>
      <c r="AQ1982" s="100" t="str">
        <f t="shared" si="1281"/>
        <v>●</v>
      </c>
      <c r="AR1982" s="100" t="str">
        <f t="shared" si="1282"/>
        <v>●</v>
      </c>
      <c r="AS1982" s="100" t="str">
        <f t="shared" si="1286"/>
        <v>●</v>
      </c>
    </row>
    <row r="1983" spans="2:45" s="100" customFormat="1" ht="14.25" customHeight="1">
      <c r="B1983" s="102" t="s">
        <v>123</v>
      </c>
      <c r="C1983" s="106">
        <v>65</v>
      </c>
      <c r="D1983" s="107">
        <v>49</v>
      </c>
      <c r="E1983" s="107">
        <v>47</v>
      </c>
      <c r="F1983" s="107">
        <v>37</v>
      </c>
      <c r="G1983" s="107">
        <f>第2表01元データ!AT67</f>
        <v>39</v>
      </c>
      <c r="H1983" s="107">
        <f t="shared" si="1288"/>
        <v>2</v>
      </c>
      <c r="I1983" s="108">
        <f t="shared" si="1289"/>
        <v>5.4054054054054053</v>
      </c>
      <c r="J1983" s="102"/>
      <c r="K1983" s="114" t="s">
        <v>123</v>
      </c>
      <c r="L1983" s="115" t="s">
        <v>313</v>
      </c>
      <c r="M1983" s="116" t="s">
        <v>313</v>
      </c>
      <c r="N1983" s="116">
        <v>15</v>
      </c>
      <c r="O1983" s="116">
        <v>11</v>
      </c>
      <c r="P1983" s="107">
        <f>第2表01元データ!AU67</f>
        <v>7</v>
      </c>
      <c r="Q1983" s="107">
        <f t="shared" si="1290"/>
        <v>-4</v>
      </c>
      <c r="R1983" s="108">
        <f t="shared" si="1291"/>
        <v>-36.363636363636367</v>
      </c>
      <c r="S1983" s="108"/>
      <c r="T1983" s="100">
        <v>202</v>
      </c>
      <c r="W1983" s="100" t="s">
        <v>356</v>
      </c>
      <c r="X1983" s="100">
        <v>88</v>
      </c>
      <c r="Y1983" s="100">
        <v>55</v>
      </c>
      <c r="Z1983" s="100">
        <v>65</v>
      </c>
      <c r="AA1983" s="100">
        <v>49</v>
      </c>
      <c r="AC1983" s="100" t="s">
        <v>356</v>
      </c>
      <c r="AD1983" s="100" t="s">
        <v>313</v>
      </c>
      <c r="AE1983" s="100" t="s">
        <v>313</v>
      </c>
      <c r="AF1983" s="100" t="s">
        <v>313</v>
      </c>
      <c r="AG1983" s="100" t="s">
        <v>313</v>
      </c>
      <c r="AJ1983" s="100" t="str">
        <f t="shared" si="1284"/>
        <v>●</v>
      </c>
      <c r="AK1983" s="100" t="str">
        <f t="shared" si="1278"/>
        <v>●</v>
      </c>
      <c r="AL1983" s="100" t="str">
        <f t="shared" si="1287"/>
        <v>●</v>
      </c>
      <c r="AM1983" s="100" t="str">
        <f t="shared" si="1280"/>
        <v>●</v>
      </c>
      <c r="AP1983" s="100" t="str">
        <f t="shared" si="1285"/>
        <v>○</v>
      </c>
      <c r="AQ1983" s="100" t="str">
        <f t="shared" si="1281"/>
        <v>○</v>
      </c>
      <c r="AR1983" s="100" t="str">
        <f t="shared" si="1282"/>
        <v>●</v>
      </c>
      <c r="AS1983" s="100" t="str">
        <f t="shared" si="1286"/>
        <v>●</v>
      </c>
    </row>
    <row r="1984" spans="2:45" s="100" customFormat="1" ht="14.25" customHeight="1">
      <c r="B1984" s="102" t="s">
        <v>124</v>
      </c>
      <c r="C1984" s="106">
        <v>63</v>
      </c>
      <c r="D1984" s="107">
        <v>63</v>
      </c>
      <c r="E1984" s="107">
        <v>47</v>
      </c>
      <c r="F1984" s="107">
        <v>50</v>
      </c>
      <c r="G1984" s="107">
        <f>第2表01元データ!AT68</f>
        <v>35</v>
      </c>
      <c r="H1984" s="107">
        <f t="shared" si="1288"/>
        <v>-15</v>
      </c>
      <c r="I1984" s="108">
        <f t="shared" si="1289"/>
        <v>-30</v>
      </c>
      <c r="J1984" s="102"/>
      <c r="K1984" s="114" t="s">
        <v>124</v>
      </c>
      <c r="L1984" s="106" t="s">
        <v>313</v>
      </c>
      <c r="M1984" s="116" t="s">
        <v>313</v>
      </c>
      <c r="N1984" s="116">
        <v>8</v>
      </c>
      <c r="O1984" s="116">
        <v>10</v>
      </c>
      <c r="P1984" s="107">
        <f>第2表01元データ!AU68</f>
        <v>13</v>
      </c>
      <c r="Q1984" s="107">
        <f t="shared" si="1290"/>
        <v>3</v>
      </c>
      <c r="R1984" s="108">
        <f t="shared" si="1291"/>
        <v>30</v>
      </c>
      <c r="S1984" s="108"/>
      <c r="T1984" s="100">
        <v>203</v>
      </c>
      <c r="W1984" s="100" t="s">
        <v>357</v>
      </c>
      <c r="X1984" s="100">
        <v>133</v>
      </c>
      <c r="Y1984" s="100">
        <v>80</v>
      </c>
      <c r="Z1984" s="100">
        <v>63</v>
      </c>
      <c r="AA1984" s="100">
        <v>63</v>
      </c>
      <c r="AC1984" s="100" t="s">
        <v>357</v>
      </c>
      <c r="AD1984" s="100">
        <v>1</v>
      </c>
      <c r="AE1984" s="100" t="s">
        <v>313</v>
      </c>
      <c r="AF1984" s="100" t="s">
        <v>313</v>
      </c>
      <c r="AG1984" s="100" t="s">
        <v>313</v>
      </c>
      <c r="AJ1984" s="100" t="str">
        <f t="shared" si="1284"/>
        <v>●</v>
      </c>
      <c r="AK1984" s="100" t="str">
        <f t="shared" si="1278"/>
        <v>●</v>
      </c>
      <c r="AL1984" s="100" t="str">
        <f t="shared" si="1287"/>
        <v>●</v>
      </c>
      <c r="AM1984" s="100" t="str">
        <f t="shared" si="1280"/>
        <v>●</v>
      </c>
      <c r="AP1984" s="100" t="str">
        <f t="shared" si="1285"/>
        <v>●</v>
      </c>
      <c r="AQ1984" s="100" t="str">
        <f t="shared" si="1281"/>
        <v>○</v>
      </c>
      <c r="AR1984" s="100" t="str">
        <f t="shared" si="1282"/>
        <v>●</v>
      </c>
      <c r="AS1984" s="100" t="str">
        <f t="shared" si="1286"/>
        <v>●</v>
      </c>
    </row>
    <row r="1985" spans="2:45" s="100" customFormat="1" ht="14.25" customHeight="1">
      <c r="B1985" s="102" t="s">
        <v>125</v>
      </c>
      <c r="C1985" s="106">
        <v>84</v>
      </c>
      <c r="D1985" s="107">
        <v>70</v>
      </c>
      <c r="E1985" s="107">
        <v>65</v>
      </c>
      <c r="F1985" s="107">
        <v>44</v>
      </c>
      <c r="G1985" s="107">
        <f>第2表01元データ!AT69</f>
        <v>46</v>
      </c>
      <c r="H1985" s="107">
        <f t="shared" si="1288"/>
        <v>2</v>
      </c>
      <c r="I1985" s="108">
        <f t="shared" si="1289"/>
        <v>4.5454545454545459</v>
      </c>
      <c r="J1985" s="102"/>
      <c r="K1985" s="114" t="s">
        <v>125</v>
      </c>
      <c r="L1985" s="115" t="s">
        <v>313</v>
      </c>
      <c r="M1985" s="107" t="s">
        <v>313</v>
      </c>
      <c r="N1985" s="116">
        <v>11</v>
      </c>
      <c r="O1985" s="116">
        <v>10</v>
      </c>
      <c r="P1985" s="107">
        <f>第2表01元データ!AU69</f>
        <v>14</v>
      </c>
      <c r="Q1985" s="107">
        <f t="shared" si="1290"/>
        <v>4</v>
      </c>
      <c r="R1985" s="108">
        <f t="shared" si="1291"/>
        <v>40</v>
      </c>
      <c r="S1985" s="108"/>
      <c r="T1985" s="100">
        <v>204</v>
      </c>
      <c r="W1985" s="100" t="s">
        <v>358</v>
      </c>
      <c r="X1985" s="100">
        <v>188</v>
      </c>
      <c r="Y1985" s="100">
        <v>139</v>
      </c>
      <c r="Z1985" s="100">
        <v>84</v>
      </c>
      <c r="AA1985" s="100">
        <v>70</v>
      </c>
      <c r="AC1985" s="100" t="s">
        <v>358</v>
      </c>
      <c r="AD1985" s="100" t="s">
        <v>313</v>
      </c>
      <c r="AE1985" s="100">
        <v>2</v>
      </c>
      <c r="AF1985" s="100" t="s">
        <v>313</v>
      </c>
      <c r="AG1985" s="100" t="s">
        <v>313</v>
      </c>
      <c r="AJ1985" s="100" t="str">
        <f t="shared" si="1284"/>
        <v>●</v>
      </c>
      <c r="AK1985" s="100" t="str">
        <f t="shared" si="1278"/>
        <v>●</v>
      </c>
      <c r="AL1985" s="100" t="str">
        <f t="shared" si="1287"/>
        <v>●</v>
      </c>
      <c r="AM1985" s="100" t="str">
        <f t="shared" si="1280"/>
        <v>●</v>
      </c>
      <c r="AP1985" s="100" t="str">
        <f t="shared" si="1285"/>
        <v>○</v>
      </c>
      <c r="AQ1985" s="100" t="str">
        <f t="shared" si="1281"/>
        <v>●</v>
      </c>
      <c r="AR1985" s="100" t="str">
        <f t="shared" si="1282"/>
        <v>●</v>
      </c>
      <c r="AS1985" s="100" t="str">
        <f t="shared" si="1286"/>
        <v>●</v>
      </c>
    </row>
    <row r="1986" spans="2:45" s="100" customFormat="1" ht="14.25" customHeight="1">
      <c r="B1986" s="102" t="s">
        <v>126</v>
      </c>
      <c r="C1986" s="106">
        <v>106</v>
      </c>
      <c r="D1986" s="107">
        <v>73</v>
      </c>
      <c r="E1986" s="107">
        <v>59</v>
      </c>
      <c r="F1986" s="107">
        <v>45</v>
      </c>
      <c r="G1986" s="107">
        <f>第2表01元データ!AT70</f>
        <v>34</v>
      </c>
      <c r="H1986" s="107">
        <f t="shared" si="1288"/>
        <v>-11</v>
      </c>
      <c r="I1986" s="108">
        <f t="shared" si="1289"/>
        <v>-24.444444444444443</v>
      </c>
      <c r="J1986" s="102"/>
      <c r="K1986" s="114" t="s">
        <v>126</v>
      </c>
      <c r="L1986" s="115">
        <v>10</v>
      </c>
      <c r="M1986" s="107">
        <v>32</v>
      </c>
      <c r="N1986" s="107">
        <v>45</v>
      </c>
      <c r="O1986" s="107">
        <v>23</v>
      </c>
      <c r="P1986" s="107">
        <f>第2表01元データ!AU70</f>
        <v>26</v>
      </c>
      <c r="Q1986" s="107">
        <f t="shared" si="1290"/>
        <v>3</v>
      </c>
      <c r="R1986" s="108">
        <f t="shared" si="1291"/>
        <v>13.043478260869565</v>
      </c>
      <c r="S1986" s="108"/>
      <c r="T1986" s="100">
        <v>205</v>
      </c>
      <c r="W1986" s="100" t="s">
        <v>359</v>
      </c>
      <c r="X1986" s="100">
        <v>132</v>
      </c>
      <c r="Y1986" s="100">
        <v>155</v>
      </c>
      <c r="Z1986" s="100">
        <v>106</v>
      </c>
      <c r="AA1986" s="100">
        <v>73</v>
      </c>
      <c r="AC1986" s="100" t="s">
        <v>359</v>
      </c>
      <c r="AD1986" s="100" t="s">
        <v>313</v>
      </c>
      <c r="AE1986" s="100">
        <v>1</v>
      </c>
      <c r="AF1986" s="100">
        <v>10</v>
      </c>
      <c r="AG1986" s="100">
        <v>32</v>
      </c>
      <c r="AJ1986" s="100" t="str">
        <f t="shared" si="1284"/>
        <v>●</v>
      </c>
      <c r="AK1986" s="100" t="str">
        <f t="shared" si="1278"/>
        <v>●</v>
      </c>
      <c r="AL1986" s="100" t="str">
        <f t="shared" si="1287"/>
        <v>●</v>
      </c>
      <c r="AM1986" s="100" t="str">
        <f t="shared" si="1280"/>
        <v>●</v>
      </c>
      <c r="AP1986" s="100" t="str">
        <f t="shared" si="1285"/>
        <v>●</v>
      </c>
      <c r="AQ1986" s="100" t="str">
        <f t="shared" si="1281"/>
        <v>●</v>
      </c>
      <c r="AR1986" s="100" t="str">
        <f t="shared" si="1282"/>
        <v>●</v>
      </c>
      <c r="AS1986" s="100" t="str">
        <f t="shared" si="1286"/>
        <v>●</v>
      </c>
    </row>
    <row r="1987" spans="2:45" s="100" customFormat="1" ht="14.25" customHeight="1">
      <c r="B1987" s="102" t="s">
        <v>127</v>
      </c>
      <c r="C1987" s="106">
        <v>140</v>
      </c>
      <c r="D1987" s="107">
        <v>81</v>
      </c>
      <c r="E1987" s="107">
        <v>55</v>
      </c>
      <c r="F1987" s="107">
        <v>49</v>
      </c>
      <c r="G1987" s="107">
        <f>第2表01元データ!AT71</f>
        <v>34</v>
      </c>
      <c r="H1987" s="107">
        <f t="shared" si="1288"/>
        <v>-15</v>
      </c>
      <c r="I1987" s="108">
        <f t="shared" si="1289"/>
        <v>-30.612244897959183</v>
      </c>
      <c r="J1987" s="102"/>
      <c r="K1987" s="114" t="s">
        <v>127</v>
      </c>
      <c r="L1987" s="115">
        <v>16</v>
      </c>
      <c r="M1987" s="116">
        <v>28</v>
      </c>
      <c r="N1987" s="107">
        <v>39</v>
      </c>
      <c r="O1987" s="107">
        <v>35</v>
      </c>
      <c r="P1987" s="107">
        <f>第2表01元データ!AU71</f>
        <v>13</v>
      </c>
      <c r="Q1987" s="107">
        <f t="shared" si="1290"/>
        <v>-22</v>
      </c>
      <c r="R1987" s="108">
        <f t="shared" si="1291"/>
        <v>-62.857142857142854</v>
      </c>
      <c r="S1987" s="108"/>
      <c r="T1987" s="100">
        <v>206</v>
      </c>
      <c r="W1987" s="100" t="s">
        <v>360</v>
      </c>
      <c r="X1987" s="100">
        <v>100</v>
      </c>
      <c r="Y1987" s="100">
        <v>116</v>
      </c>
      <c r="Z1987" s="100">
        <v>140</v>
      </c>
      <c r="AA1987" s="100">
        <v>81</v>
      </c>
      <c r="AC1987" s="100" t="s">
        <v>360</v>
      </c>
      <c r="AD1987" s="100" t="s">
        <v>313</v>
      </c>
      <c r="AE1987" s="100" t="s">
        <v>313</v>
      </c>
      <c r="AF1987" s="100">
        <v>16</v>
      </c>
      <c r="AG1987" s="100">
        <v>28</v>
      </c>
      <c r="AJ1987" s="100" t="str">
        <f t="shared" si="1284"/>
        <v>●</v>
      </c>
      <c r="AK1987" s="100" t="str">
        <f t="shared" si="1278"/>
        <v>●</v>
      </c>
      <c r="AL1987" s="100" t="str">
        <f t="shared" si="1287"/>
        <v>●</v>
      </c>
      <c r="AM1987" s="100" t="str">
        <f t="shared" si="1280"/>
        <v>●</v>
      </c>
      <c r="AP1987" s="100" t="str">
        <f t="shared" si="1285"/>
        <v>●</v>
      </c>
      <c r="AQ1987" s="100" t="str">
        <f t="shared" si="1281"/>
        <v>●</v>
      </c>
      <c r="AR1987" s="100" t="str">
        <f t="shared" si="1282"/>
        <v>●</v>
      </c>
      <c r="AS1987" s="100" t="str">
        <f t="shared" si="1286"/>
        <v>●</v>
      </c>
    </row>
    <row r="1988" spans="2:45" s="100" customFormat="1" ht="14.25" customHeight="1">
      <c r="B1988" s="102" t="s">
        <v>128</v>
      </c>
      <c r="C1988" s="106">
        <v>95</v>
      </c>
      <c r="D1988" s="107">
        <v>111</v>
      </c>
      <c r="E1988" s="107">
        <v>62</v>
      </c>
      <c r="F1988" s="107">
        <v>52</v>
      </c>
      <c r="G1988" s="107">
        <f>第2表01元データ!AT72</f>
        <v>40</v>
      </c>
      <c r="H1988" s="107">
        <f t="shared" si="1288"/>
        <v>-12</v>
      </c>
      <c r="I1988" s="108">
        <f t="shared" si="1289"/>
        <v>-23.076923076923077</v>
      </c>
      <c r="J1988" s="102"/>
      <c r="K1988" s="114" t="s">
        <v>128</v>
      </c>
      <c r="L1988" s="115">
        <v>6</v>
      </c>
      <c r="M1988" s="116">
        <v>20</v>
      </c>
      <c r="N1988" s="107">
        <v>29</v>
      </c>
      <c r="O1988" s="107">
        <v>23</v>
      </c>
      <c r="P1988" s="107">
        <f>第2表01元データ!AU72</f>
        <v>22</v>
      </c>
      <c r="Q1988" s="107">
        <f t="shared" si="1290"/>
        <v>-1</v>
      </c>
      <c r="R1988" s="108">
        <f t="shared" si="1291"/>
        <v>-4.3478260869565215</v>
      </c>
      <c r="S1988" s="108"/>
      <c r="T1988" s="100">
        <v>207</v>
      </c>
      <c r="W1988" s="100" t="s">
        <v>361</v>
      </c>
      <c r="X1988" s="100">
        <v>100</v>
      </c>
      <c r="Y1988" s="100">
        <v>86</v>
      </c>
      <c r="Z1988" s="100">
        <v>95</v>
      </c>
      <c r="AA1988" s="100">
        <v>111</v>
      </c>
      <c r="AC1988" s="100" t="s">
        <v>361</v>
      </c>
      <c r="AD1988" s="100" t="s">
        <v>313</v>
      </c>
      <c r="AE1988" s="100" t="s">
        <v>313</v>
      </c>
      <c r="AF1988" s="100">
        <v>6</v>
      </c>
      <c r="AG1988" s="100">
        <v>20</v>
      </c>
      <c r="AJ1988" s="100" t="str">
        <f t="shared" si="1284"/>
        <v>●</v>
      </c>
      <c r="AK1988" s="100" t="str">
        <f t="shared" si="1278"/>
        <v>●</v>
      </c>
      <c r="AL1988" s="100" t="str">
        <f t="shared" si="1287"/>
        <v>●</v>
      </c>
      <c r="AM1988" s="100" t="str">
        <f t="shared" si="1280"/>
        <v>●</v>
      </c>
      <c r="AP1988" s="100" t="str">
        <f t="shared" si="1285"/>
        <v>●</v>
      </c>
      <c r="AQ1988" s="100" t="str">
        <f t="shared" si="1281"/>
        <v>●</v>
      </c>
      <c r="AR1988" s="100" t="str">
        <f t="shared" si="1282"/>
        <v>●</v>
      </c>
      <c r="AS1988" s="100" t="str">
        <f t="shared" si="1286"/>
        <v>●</v>
      </c>
    </row>
    <row r="1989" spans="2:45" s="100" customFormat="1" ht="14.25" customHeight="1">
      <c r="B1989" s="102" t="s">
        <v>129</v>
      </c>
      <c r="C1989" s="106">
        <v>81</v>
      </c>
      <c r="D1989" s="107">
        <v>88</v>
      </c>
      <c r="E1989" s="107">
        <v>105</v>
      </c>
      <c r="F1989" s="107">
        <v>66</v>
      </c>
      <c r="G1989" s="107">
        <f>第2表01元データ!AT73</f>
        <v>49</v>
      </c>
      <c r="H1989" s="107">
        <f t="shared" si="1288"/>
        <v>-17</v>
      </c>
      <c r="I1989" s="108">
        <f t="shared" si="1289"/>
        <v>-25.757575757575758</v>
      </c>
      <c r="J1989" s="102"/>
      <c r="K1989" s="114" t="s">
        <v>129</v>
      </c>
      <c r="L1989" s="106">
        <v>2</v>
      </c>
      <c r="M1989" s="116">
        <v>4</v>
      </c>
      <c r="N1989" s="107">
        <v>46</v>
      </c>
      <c r="O1989" s="107">
        <v>23</v>
      </c>
      <c r="P1989" s="107">
        <f>第2表01元データ!AU73</f>
        <v>23</v>
      </c>
      <c r="Q1989" s="107">
        <f t="shared" si="1290"/>
        <v>0</v>
      </c>
      <c r="R1989" s="108">
        <f t="shared" si="1291"/>
        <v>0</v>
      </c>
      <c r="S1989" s="108"/>
      <c r="T1989" s="100">
        <v>208</v>
      </c>
      <c r="W1989" s="100" t="s">
        <v>362</v>
      </c>
      <c r="X1989" s="100">
        <v>141</v>
      </c>
      <c r="Y1989" s="100">
        <v>78</v>
      </c>
      <c r="Z1989" s="100">
        <v>81</v>
      </c>
      <c r="AA1989" s="100">
        <v>88</v>
      </c>
      <c r="AC1989" s="100" t="s">
        <v>362</v>
      </c>
      <c r="AD1989" s="100">
        <v>1</v>
      </c>
      <c r="AE1989" s="100" t="s">
        <v>313</v>
      </c>
      <c r="AF1989" s="100">
        <v>2</v>
      </c>
      <c r="AG1989" s="100">
        <v>4</v>
      </c>
      <c r="AJ1989" s="100" t="str">
        <f t="shared" si="1284"/>
        <v>●</v>
      </c>
      <c r="AK1989" s="100" t="str">
        <f t="shared" si="1278"/>
        <v>●</v>
      </c>
      <c r="AL1989" s="100" t="str">
        <f t="shared" si="1287"/>
        <v>●</v>
      </c>
      <c r="AM1989" s="100" t="str">
        <f t="shared" si="1280"/>
        <v>●</v>
      </c>
      <c r="AP1989" s="100" t="str">
        <f t="shared" si="1285"/>
        <v>●</v>
      </c>
      <c r="AQ1989" s="100" t="str">
        <f t="shared" si="1281"/>
        <v>●</v>
      </c>
      <c r="AR1989" s="100" t="str">
        <f t="shared" si="1282"/>
        <v>●</v>
      </c>
      <c r="AS1989" s="100" t="str">
        <f t="shared" si="1286"/>
        <v>●</v>
      </c>
    </row>
    <row r="1990" spans="2:45" s="100" customFormat="1" ht="14.25" customHeight="1">
      <c r="B1990" s="102" t="s">
        <v>130</v>
      </c>
      <c r="C1990" s="106">
        <v>92</v>
      </c>
      <c r="D1990" s="107">
        <v>87</v>
      </c>
      <c r="E1990" s="107">
        <v>84</v>
      </c>
      <c r="F1990" s="107">
        <v>95</v>
      </c>
      <c r="G1990" s="107">
        <f>第2表01元データ!AT74</f>
        <v>76</v>
      </c>
      <c r="H1990" s="107">
        <f t="shared" si="1288"/>
        <v>-19</v>
      </c>
      <c r="I1990" s="108">
        <f t="shared" si="1289"/>
        <v>-20</v>
      </c>
      <c r="J1990" s="102"/>
      <c r="K1990" s="114" t="s">
        <v>130</v>
      </c>
      <c r="L1990" s="115">
        <v>1</v>
      </c>
      <c r="M1990" s="107">
        <v>1</v>
      </c>
      <c r="N1990" s="107">
        <v>31</v>
      </c>
      <c r="O1990" s="107">
        <v>43</v>
      </c>
      <c r="P1990" s="107">
        <f>第2表01元データ!AU74</f>
        <v>23</v>
      </c>
      <c r="Q1990" s="107">
        <f t="shared" si="1290"/>
        <v>-20</v>
      </c>
      <c r="R1990" s="108">
        <f t="shared" si="1291"/>
        <v>-46.511627906976742</v>
      </c>
      <c r="S1990" s="108"/>
      <c r="T1990" s="100">
        <v>209</v>
      </c>
      <c r="W1990" s="100" t="s">
        <v>363</v>
      </c>
      <c r="X1990" s="100">
        <v>201</v>
      </c>
      <c r="Y1990" s="100">
        <v>136</v>
      </c>
      <c r="Z1990" s="100">
        <v>92</v>
      </c>
      <c r="AA1990" s="100">
        <v>87</v>
      </c>
      <c r="AC1990" s="100" t="s">
        <v>363</v>
      </c>
      <c r="AD1990" s="100" t="s">
        <v>313</v>
      </c>
      <c r="AE1990" s="100">
        <v>2</v>
      </c>
      <c r="AF1990" s="100">
        <v>1</v>
      </c>
      <c r="AG1990" s="100">
        <v>1</v>
      </c>
      <c r="AJ1990" s="100" t="str">
        <f t="shared" si="1284"/>
        <v>●</v>
      </c>
      <c r="AK1990" s="100" t="str">
        <f t="shared" si="1278"/>
        <v>●</v>
      </c>
      <c r="AL1990" s="100" t="str">
        <f>IF(E1990=Z1990,"○","●")</f>
        <v>●</v>
      </c>
      <c r="AM1990" s="100" t="str">
        <f t="shared" si="1280"/>
        <v>●</v>
      </c>
      <c r="AP1990" s="100" t="str">
        <f t="shared" si="1285"/>
        <v>●</v>
      </c>
      <c r="AQ1990" s="100" t="str">
        <f t="shared" si="1281"/>
        <v>●</v>
      </c>
      <c r="AR1990" s="100" t="str">
        <f t="shared" si="1282"/>
        <v>●</v>
      </c>
      <c r="AS1990" s="100" t="str">
        <f t="shared" si="1286"/>
        <v>●</v>
      </c>
    </row>
    <row r="1991" spans="2:45" s="100" customFormat="1" ht="14.25" customHeight="1">
      <c r="B1991" s="102" t="s">
        <v>131</v>
      </c>
      <c r="C1991" s="106">
        <v>134</v>
      </c>
      <c r="D1991" s="107">
        <v>90</v>
      </c>
      <c r="E1991" s="107">
        <v>86</v>
      </c>
      <c r="F1991" s="107">
        <v>84</v>
      </c>
      <c r="G1991" s="107">
        <f>第2表01元データ!AT75</f>
        <v>94</v>
      </c>
      <c r="H1991" s="107">
        <f t="shared" si="1288"/>
        <v>10</v>
      </c>
      <c r="I1991" s="108">
        <f t="shared" si="1289"/>
        <v>11.904761904761903</v>
      </c>
      <c r="J1991" s="102"/>
      <c r="K1991" s="114" t="s">
        <v>131</v>
      </c>
      <c r="L1991" s="106">
        <v>2</v>
      </c>
      <c r="M1991" s="116" t="s">
        <v>313</v>
      </c>
      <c r="N1991" s="107">
        <v>27</v>
      </c>
      <c r="O1991" s="116">
        <v>31</v>
      </c>
      <c r="P1991" s="107">
        <f>第2表01元データ!AU75</f>
        <v>45</v>
      </c>
      <c r="Q1991" s="107">
        <f t="shared" si="1290"/>
        <v>14</v>
      </c>
      <c r="R1991" s="108">
        <f t="shared" si="1291"/>
        <v>45.161290322580641</v>
      </c>
      <c r="S1991" s="108"/>
      <c r="T1991" s="100">
        <v>210</v>
      </c>
      <c r="W1991" s="100" t="s">
        <v>364</v>
      </c>
      <c r="X1991" s="100">
        <v>198</v>
      </c>
      <c r="Y1991" s="100">
        <v>192</v>
      </c>
      <c r="Z1991" s="100">
        <v>134</v>
      </c>
      <c r="AA1991" s="100">
        <v>90</v>
      </c>
      <c r="AC1991" s="100" t="s">
        <v>364</v>
      </c>
      <c r="AD1991" s="100">
        <v>1</v>
      </c>
      <c r="AE1991" s="100" t="s">
        <v>313</v>
      </c>
      <c r="AF1991" s="100">
        <v>2</v>
      </c>
      <c r="AG1991" s="100" t="s">
        <v>313</v>
      </c>
      <c r="AJ1991" s="100" t="str">
        <f t="shared" si="1284"/>
        <v>●</v>
      </c>
      <c r="AK1991" s="100" t="str">
        <f t="shared" si="1278"/>
        <v>●</v>
      </c>
      <c r="AL1991" s="100" t="str">
        <f t="shared" ref="AL1991:AL1999" si="1292">IF(E1991=Z1991,"○","●")</f>
        <v>●</v>
      </c>
      <c r="AM1991" s="100" t="str">
        <f t="shared" si="1280"/>
        <v>●</v>
      </c>
      <c r="AP1991" s="100" t="str">
        <f t="shared" si="1285"/>
        <v>●</v>
      </c>
      <c r="AQ1991" s="100" t="str">
        <f t="shared" si="1281"/>
        <v>○</v>
      </c>
      <c r="AR1991" s="100" t="str">
        <f t="shared" si="1282"/>
        <v>●</v>
      </c>
      <c r="AS1991" s="100" t="str">
        <f t="shared" si="1286"/>
        <v>●</v>
      </c>
    </row>
    <row r="1992" spans="2:45" s="100" customFormat="1" ht="14.25" customHeight="1">
      <c r="B1992" s="102" t="s">
        <v>132</v>
      </c>
      <c r="C1992" s="106">
        <v>179</v>
      </c>
      <c r="D1992" s="107">
        <v>113</v>
      </c>
      <c r="E1992" s="107">
        <v>78</v>
      </c>
      <c r="F1992" s="107">
        <v>83</v>
      </c>
      <c r="G1992" s="107">
        <f>第2表01元データ!AT76</f>
        <v>92</v>
      </c>
      <c r="H1992" s="107">
        <f t="shared" si="1288"/>
        <v>9</v>
      </c>
      <c r="I1992" s="108">
        <f t="shared" si="1289"/>
        <v>10.843373493975903</v>
      </c>
      <c r="J1992" s="102"/>
      <c r="K1992" s="114" t="s">
        <v>132</v>
      </c>
      <c r="L1992" s="115" t="s">
        <v>313</v>
      </c>
      <c r="M1992" s="107">
        <v>4</v>
      </c>
      <c r="N1992" s="116">
        <v>40</v>
      </c>
      <c r="O1992" s="107">
        <v>24</v>
      </c>
      <c r="P1992" s="107">
        <f>第2表01元データ!AU76</f>
        <v>41</v>
      </c>
      <c r="Q1992" s="107">
        <f t="shared" si="1290"/>
        <v>17</v>
      </c>
      <c r="R1992" s="108">
        <f t="shared" si="1291"/>
        <v>70.833333333333343</v>
      </c>
      <c r="S1992" s="108"/>
      <c r="T1992" s="100">
        <v>211</v>
      </c>
      <c r="W1992" s="100" t="s">
        <v>365</v>
      </c>
      <c r="X1992" s="100">
        <v>171</v>
      </c>
      <c r="Y1992" s="100">
        <v>186</v>
      </c>
      <c r="Z1992" s="100">
        <v>179</v>
      </c>
      <c r="AA1992" s="100">
        <v>113</v>
      </c>
      <c r="AC1992" s="100" t="s">
        <v>365</v>
      </c>
      <c r="AD1992" s="100" t="s">
        <v>313</v>
      </c>
      <c r="AE1992" s="100">
        <v>1</v>
      </c>
      <c r="AF1992" s="100" t="s">
        <v>313</v>
      </c>
      <c r="AG1992" s="100">
        <v>4</v>
      </c>
      <c r="AJ1992" s="100" t="str">
        <f t="shared" si="1284"/>
        <v>●</v>
      </c>
      <c r="AK1992" s="100" t="str">
        <f t="shared" si="1278"/>
        <v>●</v>
      </c>
      <c r="AL1992" s="100" t="str">
        <f t="shared" si="1292"/>
        <v>●</v>
      </c>
      <c r="AM1992" s="100" t="str">
        <f t="shared" si="1280"/>
        <v>●</v>
      </c>
      <c r="AP1992" s="100" t="str">
        <f t="shared" si="1285"/>
        <v>○</v>
      </c>
      <c r="AQ1992" s="100" t="str">
        <f t="shared" si="1281"/>
        <v>●</v>
      </c>
      <c r="AR1992" s="100" t="str">
        <f t="shared" si="1282"/>
        <v>●</v>
      </c>
      <c r="AS1992" s="100" t="str">
        <f t="shared" si="1286"/>
        <v>●</v>
      </c>
    </row>
    <row r="1993" spans="2:45" s="100" customFormat="1" ht="14.25" customHeight="1">
      <c r="B1993" s="102" t="s">
        <v>133</v>
      </c>
      <c r="C1993" s="106">
        <v>178</v>
      </c>
      <c r="D1993" s="107">
        <v>181</v>
      </c>
      <c r="E1993" s="107">
        <v>106</v>
      </c>
      <c r="F1993" s="107">
        <v>79</v>
      </c>
      <c r="G1993" s="107">
        <f>第2表01元データ!AT77</f>
        <v>75</v>
      </c>
      <c r="H1993" s="107">
        <f t="shared" si="1288"/>
        <v>-4</v>
      </c>
      <c r="I1993" s="108">
        <f t="shared" si="1289"/>
        <v>-5.0632911392405067</v>
      </c>
      <c r="J1993" s="102"/>
      <c r="K1993" s="114" t="s">
        <v>133</v>
      </c>
      <c r="L1993" s="115">
        <v>1</v>
      </c>
      <c r="M1993" s="116" t="s">
        <v>313</v>
      </c>
      <c r="N1993" s="107">
        <v>29</v>
      </c>
      <c r="O1993" s="116">
        <v>39</v>
      </c>
      <c r="P1993" s="107">
        <f>第2表01元データ!AU77</f>
        <v>37</v>
      </c>
      <c r="Q1993" s="107">
        <f t="shared" si="1290"/>
        <v>-2</v>
      </c>
      <c r="R1993" s="108">
        <f t="shared" si="1291"/>
        <v>-5.1282051282051277</v>
      </c>
      <c r="S1993" s="108"/>
      <c r="T1993" s="100">
        <v>212</v>
      </c>
      <c r="W1993" s="100" t="s">
        <v>366</v>
      </c>
      <c r="X1993" s="100">
        <v>185</v>
      </c>
      <c r="Y1993" s="100">
        <v>169</v>
      </c>
      <c r="Z1993" s="100">
        <v>178</v>
      </c>
      <c r="AA1993" s="100">
        <v>181</v>
      </c>
      <c r="AC1993" s="100" t="s">
        <v>366</v>
      </c>
      <c r="AD1993" s="100" t="s">
        <v>313</v>
      </c>
      <c r="AE1993" s="100" t="s">
        <v>313</v>
      </c>
      <c r="AF1993" s="100">
        <v>1</v>
      </c>
      <c r="AG1993" s="100" t="s">
        <v>313</v>
      </c>
      <c r="AJ1993" s="100" t="str">
        <f t="shared" si="1284"/>
        <v>●</v>
      </c>
      <c r="AK1993" s="100" t="str">
        <f t="shared" si="1278"/>
        <v>●</v>
      </c>
      <c r="AL1993" s="100" t="str">
        <f t="shared" si="1292"/>
        <v>●</v>
      </c>
      <c r="AM1993" s="100" t="str">
        <f t="shared" si="1280"/>
        <v>●</v>
      </c>
      <c r="AP1993" s="100" t="str">
        <f t="shared" si="1285"/>
        <v>●</v>
      </c>
      <c r="AQ1993" s="100" t="str">
        <f t="shared" si="1281"/>
        <v>○</v>
      </c>
      <c r="AR1993" s="100" t="str">
        <f t="shared" si="1282"/>
        <v>●</v>
      </c>
      <c r="AS1993" s="100" t="str">
        <f t="shared" si="1286"/>
        <v>●</v>
      </c>
    </row>
    <row r="1994" spans="2:45" s="100" customFormat="1" ht="14.25" customHeight="1">
      <c r="B1994" s="102" t="s">
        <v>134</v>
      </c>
      <c r="C1994" s="106">
        <v>163</v>
      </c>
      <c r="D1994" s="107">
        <v>176</v>
      </c>
      <c r="E1994" s="107">
        <v>148</v>
      </c>
      <c r="F1994" s="107">
        <v>111</v>
      </c>
      <c r="G1994" s="107">
        <f>第2表01元データ!AT78</f>
        <v>80</v>
      </c>
      <c r="H1994" s="107">
        <f t="shared" si="1288"/>
        <v>-31</v>
      </c>
      <c r="I1994" s="108">
        <f t="shared" si="1289"/>
        <v>-27.927927927927925</v>
      </c>
      <c r="J1994" s="102"/>
      <c r="K1994" s="114" t="s">
        <v>134</v>
      </c>
      <c r="L1994" s="106">
        <v>1</v>
      </c>
      <c r="M1994" s="116">
        <v>1</v>
      </c>
      <c r="N1994" s="107">
        <v>58</v>
      </c>
      <c r="O1994" s="107">
        <v>51</v>
      </c>
      <c r="P1994" s="107">
        <f>第2表01元データ!AU78</f>
        <v>49</v>
      </c>
      <c r="Q1994" s="107">
        <f t="shared" si="1290"/>
        <v>-2</v>
      </c>
      <c r="R1994" s="108">
        <f t="shared" si="1291"/>
        <v>-3.9215686274509802</v>
      </c>
      <c r="S1994" s="108"/>
      <c r="T1994" s="100">
        <v>213</v>
      </c>
      <c r="W1994" s="100" t="s">
        <v>367</v>
      </c>
      <c r="X1994" s="100">
        <v>153</v>
      </c>
      <c r="Y1994" s="100">
        <v>179</v>
      </c>
      <c r="Z1994" s="100">
        <v>163</v>
      </c>
      <c r="AA1994" s="100">
        <v>176</v>
      </c>
      <c r="AC1994" s="100" t="s">
        <v>367</v>
      </c>
      <c r="AD1994" s="100">
        <v>1</v>
      </c>
      <c r="AE1994" s="100" t="s">
        <v>313</v>
      </c>
      <c r="AF1994" s="100">
        <v>1</v>
      </c>
      <c r="AG1994" s="100">
        <v>1</v>
      </c>
      <c r="AJ1994" s="100" t="str">
        <f t="shared" si="1284"/>
        <v>●</v>
      </c>
      <c r="AK1994" s="100" t="str">
        <f t="shared" si="1278"/>
        <v>●</v>
      </c>
      <c r="AL1994" s="100" t="str">
        <f t="shared" si="1292"/>
        <v>●</v>
      </c>
      <c r="AM1994" s="100" t="str">
        <f t="shared" si="1280"/>
        <v>●</v>
      </c>
      <c r="AP1994" s="100" t="str">
        <f t="shared" si="1285"/>
        <v>○</v>
      </c>
      <c r="AQ1994" s="100" t="str">
        <f t="shared" si="1281"/>
        <v>●</v>
      </c>
      <c r="AR1994" s="100" t="str">
        <f t="shared" si="1282"/>
        <v>●</v>
      </c>
      <c r="AS1994" s="100" t="str">
        <f t="shared" si="1286"/>
        <v>●</v>
      </c>
    </row>
    <row r="1995" spans="2:45" s="100" customFormat="1" ht="14.25" customHeight="1">
      <c r="B1995" s="102" t="s">
        <v>135</v>
      </c>
      <c r="C1995" s="106">
        <v>173</v>
      </c>
      <c r="D1995" s="107">
        <v>160</v>
      </c>
      <c r="E1995" s="107">
        <v>147</v>
      </c>
      <c r="F1995" s="107">
        <v>144</v>
      </c>
      <c r="G1995" s="107">
        <f>第2表01元データ!AT79</f>
        <v>104</v>
      </c>
      <c r="H1995" s="107">
        <f t="shared" si="1288"/>
        <v>-40</v>
      </c>
      <c r="I1995" s="108">
        <f t="shared" si="1289"/>
        <v>-27.777777777777779</v>
      </c>
      <c r="J1995" s="102"/>
      <c r="K1995" s="114" t="s">
        <v>135</v>
      </c>
      <c r="L1995" s="106" t="s">
        <v>313</v>
      </c>
      <c r="M1995" s="107">
        <v>1</v>
      </c>
      <c r="N1995" s="116">
        <v>45</v>
      </c>
      <c r="O1995" s="107">
        <v>64</v>
      </c>
      <c r="P1995" s="107">
        <f>第2表01元データ!AU79</f>
        <v>59</v>
      </c>
      <c r="Q1995" s="107">
        <f t="shared" si="1290"/>
        <v>-5</v>
      </c>
      <c r="R1995" s="108">
        <f t="shared" si="1291"/>
        <v>-7.8125</v>
      </c>
      <c r="S1995" s="108"/>
      <c r="T1995" s="100">
        <v>214</v>
      </c>
      <c r="W1995" s="100" t="s">
        <v>368</v>
      </c>
      <c r="X1995" s="100">
        <v>125</v>
      </c>
      <c r="Y1995" s="100">
        <v>151</v>
      </c>
      <c r="Z1995" s="100">
        <v>173</v>
      </c>
      <c r="AA1995" s="100">
        <v>160</v>
      </c>
      <c r="AC1995" s="100" t="s">
        <v>368</v>
      </c>
      <c r="AD1995" s="100">
        <v>1</v>
      </c>
      <c r="AE1995" s="100">
        <v>1</v>
      </c>
      <c r="AF1995" s="100" t="s">
        <v>313</v>
      </c>
      <c r="AG1995" s="100">
        <v>1</v>
      </c>
      <c r="AJ1995" s="100" t="str">
        <f t="shared" si="1284"/>
        <v>●</v>
      </c>
      <c r="AK1995" s="100" t="str">
        <f t="shared" si="1278"/>
        <v>●</v>
      </c>
      <c r="AL1995" s="100" t="str">
        <f t="shared" si="1292"/>
        <v>●</v>
      </c>
      <c r="AM1995" s="100" t="str">
        <f t="shared" si="1280"/>
        <v>●</v>
      </c>
      <c r="AP1995" s="100" t="str">
        <f t="shared" si="1285"/>
        <v>●</v>
      </c>
      <c r="AQ1995" s="100" t="str">
        <f t="shared" si="1281"/>
        <v>○</v>
      </c>
      <c r="AR1995" s="100" t="str">
        <f t="shared" si="1282"/>
        <v>●</v>
      </c>
      <c r="AS1995" s="100" t="str">
        <f t="shared" si="1286"/>
        <v>●</v>
      </c>
    </row>
    <row r="1996" spans="2:45" s="100" customFormat="1" ht="14.25" customHeight="1">
      <c r="B1996" s="102" t="s">
        <v>136</v>
      </c>
      <c r="C1996" s="106">
        <v>138</v>
      </c>
      <c r="D1996" s="107">
        <v>155</v>
      </c>
      <c r="E1996" s="107">
        <v>132</v>
      </c>
      <c r="F1996" s="107">
        <v>146</v>
      </c>
      <c r="G1996" s="107">
        <f>第2表01元データ!AT80</f>
        <v>143</v>
      </c>
      <c r="H1996" s="107">
        <f t="shared" si="1288"/>
        <v>-3</v>
      </c>
      <c r="I1996" s="108">
        <f t="shared" si="1289"/>
        <v>-2.054794520547945</v>
      </c>
      <c r="J1996" s="102"/>
      <c r="K1996" s="114" t="s">
        <v>136</v>
      </c>
      <c r="L1996" s="115" t="s">
        <v>313</v>
      </c>
      <c r="M1996" s="107" t="s">
        <v>313</v>
      </c>
      <c r="N1996" s="116">
        <v>39</v>
      </c>
      <c r="O1996" s="116">
        <v>57</v>
      </c>
      <c r="P1996" s="107">
        <f>第2表01元データ!AU80</f>
        <v>81</v>
      </c>
      <c r="Q1996" s="107">
        <f t="shared" si="1290"/>
        <v>24</v>
      </c>
      <c r="R1996" s="108">
        <f t="shared" si="1291"/>
        <v>42.105263157894733</v>
      </c>
      <c r="S1996" s="108"/>
      <c r="T1996" s="100">
        <v>215</v>
      </c>
      <c r="W1996" s="100" t="s">
        <v>369</v>
      </c>
      <c r="X1996" s="100">
        <v>101</v>
      </c>
      <c r="Y1996" s="100">
        <v>113</v>
      </c>
      <c r="Z1996" s="100">
        <v>138</v>
      </c>
      <c r="AA1996" s="100">
        <v>155</v>
      </c>
      <c r="AC1996" s="100" t="s">
        <v>369</v>
      </c>
      <c r="AD1996" s="100" t="s">
        <v>313</v>
      </c>
      <c r="AE1996" s="100">
        <v>1</v>
      </c>
      <c r="AF1996" s="100" t="s">
        <v>313</v>
      </c>
      <c r="AG1996" s="100" t="s">
        <v>313</v>
      </c>
      <c r="AJ1996" s="100" t="str">
        <f t="shared" si="1284"/>
        <v>●</v>
      </c>
      <c r="AK1996" s="100" t="str">
        <f t="shared" si="1278"/>
        <v>●</v>
      </c>
      <c r="AL1996" s="100" t="str">
        <f t="shared" si="1292"/>
        <v>●</v>
      </c>
      <c r="AM1996" s="100" t="str">
        <f t="shared" si="1280"/>
        <v>●</v>
      </c>
      <c r="AP1996" s="100" t="str">
        <f t="shared" si="1285"/>
        <v>○</v>
      </c>
      <c r="AQ1996" s="100" t="str">
        <f t="shared" si="1281"/>
        <v>●</v>
      </c>
      <c r="AR1996" s="100" t="str">
        <f t="shared" si="1282"/>
        <v>●</v>
      </c>
      <c r="AS1996" s="100" t="str">
        <f t="shared" si="1286"/>
        <v>●</v>
      </c>
    </row>
    <row r="1997" spans="2:45" s="100" customFormat="1" ht="14.25" customHeight="1">
      <c r="B1997" s="102" t="s">
        <v>137</v>
      </c>
      <c r="C1997" s="106">
        <v>100</v>
      </c>
      <c r="D1997" s="107">
        <v>123</v>
      </c>
      <c r="E1997" s="107">
        <v>130</v>
      </c>
      <c r="F1997" s="107">
        <v>130</v>
      </c>
      <c r="G1997" s="107">
        <f>第2表01元データ!AT81</f>
        <v>132</v>
      </c>
      <c r="H1997" s="107">
        <f t="shared" si="1288"/>
        <v>2</v>
      </c>
      <c r="I1997" s="108">
        <f t="shared" si="1289"/>
        <v>1.5384615384615385</v>
      </c>
      <c r="J1997" s="102"/>
      <c r="K1997" s="114" t="s">
        <v>137</v>
      </c>
      <c r="L1997" s="115">
        <v>1</v>
      </c>
      <c r="M1997" s="116">
        <v>1</v>
      </c>
      <c r="N1997" s="107">
        <v>31</v>
      </c>
      <c r="O1997" s="107">
        <v>41</v>
      </c>
      <c r="P1997" s="107">
        <f>第2表01元データ!AU81</f>
        <v>50</v>
      </c>
      <c r="Q1997" s="107">
        <f t="shared" si="1290"/>
        <v>9</v>
      </c>
      <c r="R1997" s="108">
        <f t="shared" si="1291"/>
        <v>21.951219512195124</v>
      </c>
      <c r="S1997" s="108"/>
      <c r="T1997" s="100">
        <v>216</v>
      </c>
      <c r="W1997" s="100" t="s">
        <v>370</v>
      </c>
      <c r="X1997" s="100">
        <v>74</v>
      </c>
      <c r="Y1997" s="100">
        <v>92</v>
      </c>
      <c r="Z1997" s="100">
        <v>100</v>
      </c>
      <c r="AA1997" s="100">
        <v>123</v>
      </c>
      <c r="AC1997" s="100" t="s">
        <v>370</v>
      </c>
      <c r="AD1997" s="100" t="s">
        <v>313</v>
      </c>
      <c r="AE1997" s="100" t="s">
        <v>313</v>
      </c>
      <c r="AF1997" s="100">
        <v>1</v>
      </c>
      <c r="AG1997" s="100">
        <v>1</v>
      </c>
      <c r="AJ1997" s="100" t="str">
        <f t="shared" si="1284"/>
        <v>●</v>
      </c>
      <c r="AK1997" s="100" t="str">
        <f t="shared" si="1278"/>
        <v>●</v>
      </c>
      <c r="AL1997" s="100" t="str">
        <f t="shared" si="1292"/>
        <v>●</v>
      </c>
      <c r="AM1997" s="100" t="str">
        <f t="shared" si="1280"/>
        <v>●</v>
      </c>
      <c r="AP1997" s="100" t="str">
        <f t="shared" si="1285"/>
        <v>●</v>
      </c>
      <c r="AQ1997" s="100" t="str">
        <f t="shared" si="1281"/>
        <v>●</v>
      </c>
      <c r="AR1997" s="100" t="str">
        <f t="shared" si="1282"/>
        <v>●</v>
      </c>
      <c r="AS1997" s="100" t="str">
        <f t="shared" si="1286"/>
        <v>●</v>
      </c>
    </row>
    <row r="1998" spans="2:45" s="100" customFormat="1" ht="14.25" customHeight="1">
      <c r="B1998" s="102" t="s">
        <v>138</v>
      </c>
      <c r="C1998" s="106">
        <v>68</v>
      </c>
      <c r="D1998" s="107">
        <v>73</v>
      </c>
      <c r="E1998" s="107">
        <v>101</v>
      </c>
      <c r="F1998" s="107">
        <v>120</v>
      </c>
      <c r="G1998" s="107">
        <f>第2表01元データ!AT82</f>
        <v>101</v>
      </c>
      <c r="H1998" s="107">
        <f t="shared" si="1288"/>
        <v>-19</v>
      </c>
      <c r="I1998" s="108">
        <f t="shared" si="1289"/>
        <v>-15.833333333333332</v>
      </c>
      <c r="J1998" s="102"/>
      <c r="K1998" s="114" t="s">
        <v>138</v>
      </c>
      <c r="L1998" s="115" t="s">
        <v>313</v>
      </c>
      <c r="M1998" s="116" t="s">
        <v>313</v>
      </c>
      <c r="N1998" s="116">
        <v>21</v>
      </c>
      <c r="O1998" s="116">
        <v>42</v>
      </c>
      <c r="P1998" s="107">
        <f>第2表01元データ!AU82</f>
        <v>37</v>
      </c>
      <c r="Q1998" s="107">
        <f t="shared" si="1290"/>
        <v>-5</v>
      </c>
      <c r="R1998" s="108">
        <f t="shared" si="1291"/>
        <v>-11.904761904761903</v>
      </c>
      <c r="S1998" s="108"/>
      <c r="T1998" s="100">
        <v>217</v>
      </c>
      <c r="W1998" s="100" t="s">
        <v>371</v>
      </c>
      <c r="X1998" s="100">
        <v>38</v>
      </c>
      <c r="Y1998" s="100">
        <v>56</v>
      </c>
      <c r="Z1998" s="100">
        <v>68</v>
      </c>
      <c r="AA1998" s="100">
        <v>73</v>
      </c>
      <c r="AC1998" s="100" t="s">
        <v>371</v>
      </c>
      <c r="AD1998" s="100" t="s">
        <v>313</v>
      </c>
      <c r="AE1998" s="100" t="s">
        <v>313</v>
      </c>
      <c r="AF1998" s="100" t="s">
        <v>313</v>
      </c>
      <c r="AG1998" s="100" t="s">
        <v>313</v>
      </c>
      <c r="AJ1998" s="100" t="str">
        <f t="shared" si="1284"/>
        <v>●</v>
      </c>
      <c r="AK1998" s="100" t="str">
        <f t="shared" si="1278"/>
        <v>●</v>
      </c>
      <c r="AL1998" s="100" t="str">
        <f t="shared" si="1292"/>
        <v>●</v>
      </c>
      <c r="AM1998" s="100" t="str">
        <f t="shared" si="1280"/>
        <v>●</v>
      </c>
      <c r="AP1998" s="100" t="str">
        <f t="shared" si="1285"/>
        <v>○</v>
      </c>
      <c r="AQ1998" s="100" t="str">
        <f t="shared" si="1281"/>
        <v>○</v>
      </c>
      <c r="AR1998" s="100" t="str">
        <f t="shared" si="1282"/>
        <v>●</v>
      </c>
      <c r="AS1998" s="100" t="str">
        <f t="shared" si="1286"/>
        <v>●</v>
      </c>
    </row>
    <row r="1999" spans="2:45" s="100" customFormat="1" ht="14.25" customHeight="1">
      <c r="B1999" s="102" t="s">
        <v>110</v>
      </c>
      <c r="C1999" s="106">
        <v>46</v>
      </c>
      <c r="D1999" s="107">
        <v>61</v>
      </c>
      <c r="E1999" s="107">
        <v>98</v>
      </c>
      <c r="F1999" s="107">
        <v>133</v>
      </c>
      <c r="G1999" s="107">
        <f>第2表01元データ!AT83</f>
        <v>162</v>
      </c>
      <c r="H1999" s="107">
        <f t="shared" si="1288"/>
        <v>29</v>
      </c>
      <c r="I1999" s="108">
        <f t="shared" si="1289"/>
        <v>21.804511278195488</v>
      </c>
      <c r="J1999" s="102"/>
      <c r="K1999" s="114" t="s">
        <v>110</v>
      </c>
      <c r="L1999" s="115" t="s">
        <v>313</v>
      </c>
      <c r="M1999" s="116" t="s">
        <v>313</v>
      </c>
      <c r="N1999" s="116">
        <v>14</v>
      </c>
      <c r="O1999" s="116">
        <v>44</v>
      </c>
      <c r="P1999" s="107">
        <f>第2表01元データ!AU83</f>
        <v>66</v>
      </c>
      <c r="Q1999" s="107">
        <f t="shared" si="1290"/>
        <v>22</v>
      </c>
      <c r="R1999" s="108">
        <f t="shared" si="1291"/>
        <v>50</v>
      </c>
      <c r="S1999" s="108"/>
      <c r="T1999" s="100">
        <v>218</v>
      </c>
      <c r="W1999" s="100" t="s">
        <v>378</v>
      </c>
      <c r="X1999" s="100">
        <v>17</v>
      </c>
      <c r="Y1999" s="100">
        <v>37</v>
      </c>
      <c r="Z1999" s="100">
        <v>46</v>
      </c>
      <c r="AA1999" s="100">
        <v>61</v>
      </c>
      <c r="AC1999" s="100" t="s">
        <v>378</v>
      </c>
      <c r="AD1999" s="100" t="s">
        <v>313</v>
      </c>
      <c r="AE1999" s="100" t="s">
        <v>313</v>
      </c>
      <c r="AF1999" s="100" t="s">
        <v>313</v>
      </c>
      <c r="AG1999" s="100" t="s">
        <v>313</v>
      </c>
      <c r="AJ1999" s="100" t="str">
        <f t="shared" si="1284"/>
        <v>●</v>
      </c>
      <c r="AK1999" s="100" t="str">
        <f t="shared" si="1278"/>
        <v>●</v>
      </c>
      <c r="AL1999" s="100" t="str">
        <f t="shared" si="1292"/>
        <v>●</v>
      </c>
      <c r="AM1999" s="100" t="str">
        <f t="shared" si="1280"/>
        <v>●</v>
      </c>
      <c r="AP1999" s="100" t="str">
        <f t="shared" si="1285"/>
        <v>○</v>
      </c>
      <c r="AQ1999" s="100" t="str">
        <f t="shared" si="1281"/>
        <v>○</v>
      </c>
      <c r="AR1999" s="100" t="str">
        <f t="shared" si="1282"/>
        <v>●</v>
      </c>
      <c r="AS1999" s="100" t="str">
        <f t="shared" si="1286"/>
        <v>●</v>
      </c>
    </row>
    <row r="2000" spans="2:45" s="100" customFormat="1" ht="14.25" customHeight="1">
      <c r="B2000" s="119" t="s">
        <v>111</v>
      </c>
      <c r="C2000" s="120" t="s">
        <v>313</v>
      </c>
      <c r="D2000" s="116" t="s">
        <v>313</v>
      </c>
      <c r="E2000" s="116" t="s">
        <v>313</v>
      </c>
      <c r="F2000" s="116">
        <v>3</v>
      </c>
      <c r="G2000" s="107">
        <f>第2表01元データ!AT84</f>
        <v>9</v>
      </c>
      <c r="H2000" s="107"/>
      <c r="I2000" s="108"/>
      <c r="K2000" s="119" t="s">
        <v>111</v>
      </c>
      <c r="L2000" s="120" t="s">
        <v>313</v>
      </c>
      <c r="M2000" s="116" t="s">
        <v>313</v>
      </c>
      <c r="N2000" s="116" t="s">
        <v>313</v>
      </c>
      <c r="O2000" s="116">
        <v>1</v>
      </c>
      <c r="P2000" s="107" t="str">
        <f>第2表01元データ!AU84</f>
        <v>-</v>
      </c>
      <c r="Q2000" s="107"/>
      <c r="R2000" s="108"/>
      <c r="T2000" s="100">
        <v>219</v>
      </c>
    </row>
    <row r="2001" spans="2:45" s="100" customFormat="1" ht="14.25" customHeight="1">
      <c r="B2001" s="118"/>
      <c r="C2001" s="118"/>
      <c r="D2001" s="118"/>
      <c r="E2001" s="118"/>
      <c r="F2001" s="118"/>
      <c r="G2001" s="118"/>
      <c r="H2001" s="118"/>
      <c r="I2001" s="118"/>
      <c r="J2001" s="118"/>
      <c r="K2001" s="118"/>
      <c r="L2001" s="118"/>
      <c r="M2001" s="118"/>
      <c r="N2001" s="118"/>
      <c r="O2001" s="118"/>
      <c r="P2001" s="168"/>
      <c r="W2001" s="100">
        <v>59</v>
      </c>
    </row>
    <row r="2002" spans="2:45" s="100" customFormat="1" ht="14.25" customHeight="1">
      <c r="B2002" s="118"/>
      <c r="C2002" s="118"/>
      <c r="D2002" s="118"/>
      <c r="E2002" s="118"/>
      <c r="F2002" s="118"/>
      <c r="G2002" s="118"/>
      <c r="H2002" s="118"/>
      <c r="I2002" s="118"/>
      <c r="J2002" s="118"/>
      <c r="K2002" s="118"/>
      <c r="L2002" s="118"/>
      <c r="M2002" s="118"/>
      <c r="N2002" s="118"/>
      <c r="O2002" s="118"/>
      <c r="P2002" s="168"/>
    </row>
    <row r="2003" spans="2:45" s="100" customFormat="1" ht="14.25" customHeight="1">
      <c r="B2003" s="118"/>
      <c r="C2003" s="118"/>
      <c r="D2003" s="118"/>
      <c r="E2003" s="118"/>
      <c r="F2003" s="118"/>
      <c r="G2003" s="118"/>
      <c r="H2003" s="118"/>
      <c r="I2003" s="118"/>
      <c r="J2003" s="118"/>
      <c r="K2003" s="118"/>
      <c r="L2003" s="118"/>
      <c r="M2003" s="118"/>
      <c r="N2003" s="118"/>
      <c r="O2003" s="118"/>
      <c r="P2003" s="168"/>
    </row>
    <row r="2004" spans="2:45" s="99" customFormat="1" ht="14.25" customHeight="1">
      <c r="B2004" s="99" t="s">
        <v>277</v>
      </c>
      <c r="H2004" s="99" t="s">
        <v>805</v>
      </c>
      <c r="I2004" s="380">
        <f>令和2年9月末住基人口!R21</f>
        <v>123</v>
      </c>
      <c r="K2004" s="99" t="s">
        <v>278</v>
      </c>
      <c r="Q2004" s="99" t="s">
        <v>805</v>
      </c>
      <c r="R2004" s="380">
        <f>令和2年9月末住基人口!R27</f>
        <v>9683</v>
      </c>
      <c r="W2004" s="100"/>
      <c r="X2004" s="100"/>
      <c r="Y2004" s="100"/>
      <c r="Z2004" s="100"/>
      <c r="AA2004" s="100"/>
      <c r="AB2004" s="100"/>
      <c r="AC2004" s="100"/>
      <c r="AD2004" s="100"/>
      <c r="AE2004" s="100"/>
      <c r="AF2004" s="100"/>
      <c r="AG2004" s="100"/>
    </row>
    <row r="2005" spans="2:45" s="100" customFormat="1" ht="14.25" customHeight="1">
      <c r="B2005" s="583" t="s">
        <v>335</v>
      </c>
      <c r="C2005" s="101"/>
      <c r="D2005" s="101"/>
      <c r="E2005" s="101"/>
      <c r="F2005" s="101"/>
      <c r="G2005" s="135"/>
      <c r="H2005" s="131"/>
      <c r="I2005" s="131"/>
      <c r="J2005" s="102"/>
      <c r="K2005" s="583" t="s">
        <v>335</v>
      </c>
      <c r="L2005" s="101"/>
      <c r="M2005" s="101"/>
      <c r="N2005" s="101"/>
      <c r="O2005" s="101"/>
      <c r="P2005" s="135"/>
      <c r="Q2005" s="131"/>
      <c r="R2005" s="131"/>
      <c r="S2005" s="103"/>
    </row>
    <row r="2006" spans="2:45" s="100" customFormat="1" ht="14.25" customHeight="1">
      <c r="B2006" s="584"/>
      <c r="C2006" s="130" t="str">
        <f>$C$4</f>
        <v>平成12年</v>
      </c>
      <c r="D2006" s="130" t="str">
        <f>$D$4</f>
        <v>平成17年</v>
      </c>
      <c r="E2006" s="130" t="str">
        <f>$E$4</f>
        <v>平成22年</v>
      </c>
      <c r="F2006" s="130" t="s">
        <v>410</v>
      </c>
      <c r="G2006" s="130" t="s">
        <v>739</v>
      </c>
      <c r="H2006" s="133" t="str">
        <f>$H$4</f>
        <v>対平成</v>
      </c>
      <c r="I2006" s="134" t="str">
        <f>$I$4</f>
        <v>27年</v>
      </c>
      <c r="J2006" s="102"/>
      <c r="K2006" s="584"/>
      <c r="L2006" s="130" t="str">
        <f>$C$4</f>
        <v>平成12年</v>
      </c>
      <c r="M2006" s="130" t="str">
        <f>$D$4</f>
        <v>平成17年</v>
      </c>
      <c r="N2006" s="130" t="str">
        <f>$E$4</f>
        <v>平成22年</v>
      </c>
      <c r="O2006" s="130" t="s">
        <v>410</v>
      </c>
      <c r="P2006" s="130" t="s">
        <v>739</v>
      </c>
      <c r="Q2006" s="133" t="str">
        <f>$H$4</f>
        <v>対平成</v>
      </c>
      <c r="R2006" s="134" t="str">
        <f>$I$4</f>
        <v>27年</v>
      </c>
      <c r="S2006" s="103"/>
    </row>
    <row r="2007" spans="2:45" s="100" customFormat="1" ht="14.25" customHeight="1">
      <c r="B2007" s="585"/>
      <c r="C2007" s="104"/>
      <c r="D2007" s="104"/>
      <c r="E2007" s="104"/>
      <c r="F2007" s="104"/>
      <c r="G2007" s="104"/>
      <c r="H2007" s="132" t="s">
        <v>88</v>
      </c>
      <c r="I2007" s="133" t="s">
        <v>398</v>
      </c>
      <c r="J2007" s="102"/>
      <c r="K2007" s="585"/>
      <c r="L2007" s="104"/>
      <c r="M2007" s="104"/>
      <c r="N2007" s="104"/>
      <c r="O2007" s="104"/>
      <c r="P2007" s="104"/>
      <c r="Q2007" s="132" t="s">
        <v>88</v>
      </c>
      <c r="R2007" s="133" t="s">
        <v>398</v>
      </c>
      <c r="S2007" s="103"/>
    </row>
    <row r="2008" spans="2:45" s="199" customFormat="1" ht="14.25" customHeight="1">
      <c r="B2008" s="200" t="s">
        <v>90</v>
      </c>
      <c r="C2008" s="198">
        <v>237</v>
      </c>
      <c r="D2008" s="194">
        <v>181</v>
      </c>
      <c r="E2008" s="194">
        <v>162</v>
      </c>
      <c r="F2008" s="194">
        <v>136</v>
      </c>
      <c r="G2008" s="194">
        <f>IF(COUNTIF(G2013:G2031,"x"),"x",IF(SUM(G2013:G2031)=0,"-",SUM(G2013:G2031)))</f>
        <v>114</v>
      </c>
      <c r="H2008" s="193">
        <f t="shared" ref="H2008:H2011" si="1293">IF(G2008="x","x",IF(AND(G2008="-",F2008="-"),"-",IF(AND(G2008="-",F2008&gt;0),F2008*-1,IF(AND(G2008&gt;0,F2008="-"),G2008,G2008-F2008))))</f>
        <v>-22</v>
      </c>
      <c r="I2008" s="195">
        <f t="shared" ref="I2008:I2011" si="1294">IF(H2008="x","x",IF(H2008="-","-",IF(AND(F2008="-",G2008&gt;0),"皆増",IF(AND(F2008&gt;0,G2008="-"),"皆減",H2008/F2008*100))))</f>
        <v>-16.176470588235293</v>
      </c>
      <c r="J2008" s="196"/>
      <c r="K2008" s="197" t="s">
        <v>90</v>
      </c>
      <c r="L2008" s="198">
        <v>12255</v>
      </c>
      <c r="M2008" s="194">
        <v>11906</v>
      </c>
      <c r="N2008" s="194">
        <v>11064</v>
      </c>
      <c r="O2008" s="194">
        <v>10261</v>
      </c>
      <c r="P2008" s="194">
        <f>IF(COUNTIF(P2013:P2031,"x"),"x",IF(SUM(P2013:P2031)=0,"-",SUM(P2013:P2031)))</f>
        <v>9307</v>
      </c>
      <c r="Q2008" s="193">
        <f t="shared" ref="Q2008:Q2011" si="1295">IF(P2008="x","x",IF(AND(P2008="-",O2008="-"),"-",IF(AND(P2008="-",O2008&gt;0),O2008*-1,IF(AND(P2008&gt;0,O2008="-"),P2008,P2008-O2008))))</f>
        <v>-954</v>
      </c>
      <c r="R2008" s="195">
        <f t="shared" ref="R2008:R2011" si="1296">IF(Q2008="x","x",IF(Q2008="-","-",IF(AND(O2008="-",P2008&gt;0),"皆増",IF(AND(O2008&gt;0,P2008="-"),"皆減",Q2008/O2008*100))))</f>
        <v>-9.2973394406003322</v>
      </c>
      <c r="S2008" s="195"/>
      <c r="W2008" s="199" t="s">
        <v>373</v>
      </c>
      <c r="X2008" s="199">
        <v>350</v>
      </c>
      <c r="Y2008" s="199">
        <v>308</v>
      </c>
      <c r="Z2008" s="199">
        <v>237</v>
      </c>
      <c r="AA2008" s="199">
        <v>181</v>
      </c>
      <c r="AC2008" s="199" t="s">
        <v>373</v>
      </c>
      <c r="AD2008" s="199">
        <v>10877</v>
      </c>
      <c r="AE2008" s="199">
        <v>12109</v>
      </c>
      <c r="AF2008" s="199">
        <v>12255</v>
      </c>
      <c r="AG2008" s="199">
        <v>11906</v>
      </c>
      <c r="AJ2008" s="199" t="str">
        <f>IF(C2008=X2008,"○","●")</f>
        <v>●</v>
      </c>
      <c r="AK2008" s="199" t="str">
        <f t="shared" ref="AK2008:AK2030" si="1297">IF(D2008=Y2008,"○","●")</f>
        <v>●</v>
      </c>
      <c r="AL2008" s="199" t="str">
        <f t="shared" ref="AL2008:AL2009" si="1298">IF(E2008=Z2008,"○","●")</f>
        <v>●</v>
      </c>
      <c r="AM2008" s="199" t="str">
        <f t="shared" ref="AM2008:AM2030" si="1299">IF(F2008=AA2008,"○","●")</f>
        <v>●</v>
      </c>
      <c r="AP2008" s="199" t="str">
        <f>IF(L2008=AD2008,"○","●")</f>
        <v>●</v>
      </c>
      <c r="AQ2008" s="199" t="str">
        <f t="shared" ref="AQ2008:AQ2030" si="1300">IF(M2008=AE2008,"○","●")</f>
        <v>●</v>
      </c>
      <c r="AR2008" s="199" t="str">
        <f t="shared" ref="AR2008:AR2030" si="1301">IF(N2008=AF2008,"○","●")</f>
        <v>●</v>
      </c>
      <c r="AS2008" s="199" t="str">
        <f t="shared" ref="AS2008" si="1302">IF(O2008=AG2008,"○","●")</f>
        <v>●</v>
      </c>
    </row>
    <row r="2009" spans="2:45" s="100" customFormat="1" ht="14.25" customHeight="1">
      <c r="B2009" s="105" t="s">
        <v>91</v>
      </c>
      <c r="C2009" s="106">
        <v>16</v>
      </c>
      <c r="D2009" s="107">
        <v>11</v>
      </c>
      <c r="E2009" s="107">
        <v>10</v>
      </c>
      <c r="F2009" s="107">
        <v>11</v>
      </c>
      <c r="G2009" s="107">
        <f>IF(COUNTIF(G2013:G2015,"x"),"x",IF(SUM(G2013:G2015)=0,"-",SUM(G2013:G2015)))</f>
        <v>8</v>
      </c>
      <c r="H2009" s="107">
        <f t="shared" si="1293"/>
        <v>-3</v>
      </c>
      <c r="I2009" s="108">
        <f t="shared" si="1294"/>
        <v>-27.27272727272727</v>
      </c>
      <c r="J2009" s="102"/>
      <c r="K2009" s="109" t="s">
        <v>91</v>
      </c>
      <c r="L2009" s="106">
        <v>1730</v>
      </c>
      <c r="M2009" s="107">
        <v>1602</v>
      </c>
      <c r="N2009" s="107">
        <v>1363</v>
      </c>
      <c r="O2009" s="107">
        <v>1104</v>
      </c>
      <c r="P2009" s="107">
        <f>IF(COUNTIF(P2013:P2015,"x"),"x",IF(SUM(P2013:P2015)=0,"-",SUM(P2013:P2015)))</f>
        <v>870</v>
      </c>
      <c r="Q2009" s="107">
        <f t="shared" si="1295"/>
        <v>-234</v>
      </c>
      <c r="R2009" s="108">
        <f t="shared" si="1296"/>
        <v>-21.195652173913043</v>
      </c>
      <c r="S2009" s="108"/>
      <c r="W2009" s="99" t="s">
        <v>374</v>
      </c>
      <c r="X2009" s="99">
        <v>37</v>
      </c>
      <c r="Y2009" s="99">
        <v>28</v>
      </c>
      <c r="Z2009" s="99">
        <v>16</v>
      </c>
      <c r="AA2009" s="99">
        <v>11</v>
      </c>
      <c r="AB2009" s="99"/>
      <c r="AC2009" s="99" t="s">
        <v>374</v>
      </c>
      <c r="AD2009" s="99">
        <v>1931</v>
      </c>
      <c r="AE2009" s="99">
        <v>1897</v>
      </c>
      <c r="AF2009" s="99">
        <v>1730</v>
      </c>
      <c r="AG2009" s="99">
        <v>1602</v>
      </c>
      <c r="AJ2009" s="100" t="str">
        <f t="shared" ref="AJ2009:AJ2030" si="1303">IF(C2009=X2009,"○","●")</f>
        <v>●</v>
      </c>
      <c r="AK2009" s="100" t="str">
        <f t="shared" si="1297"/>
        <v>●</v>
      </c>
      <c r="AL2009" s="100" t="str">
        <f t="shared" si="1298"/>
        <v>●</v>
      </c>
      <c r="AM2009" s="100" t="str">
        <f t="shared" si="1299"/>
        <v>○</v>
      </c>
      <c r="AP2009" s="100" t="str">
        <f t="shared" ref="AP2009:AP2030" si="1304">IF(L2009=AD2009,"○","●")</f>
        <v>●</v>
      </c>
      <c r="AQ2009" s="100" t="str">
        <f t="shared" si="1300"/>
        <v>●</v>
      </c>
      <c r="AR2009" s="100" t="str">
        <f t="shared" si="1301"/>
        <v>●</v>
      </c>
      <c r="AS2009" s="100" t="str">
        <f>IF(O2009=AG2009,"○","●")</f>
        <v>●</v>
      </c>
    </row>
    <row r="2010" spans="2:45" s="100" customFormat="1" ht="14.25" customHeight="1">
      <c r="B2010" s="105" t="s">
        <v>92</v>
      </c>
      <c r="C2010" s="106">
        <v>144</v>
      </c>
      <c r="D2010" s="107">
        <v>113</v>
      </c>
      <c r="E2010" s="107">
        <v>96</v>
      </c>
      <c r="F2010" s="107">
        <v>70</v>
      </c>
      <c r="G2010" s="296">
        <f>IF(COUNTIF(G2016:G2025,"x"),"x",IF(SUM(G2016:G2025)=0,"-",SUM(G2016:G2025)))</f>
        <v>58</v>
      </c>
      <c r="H2010" s="107">
        <f t="shared" si="1293"/>
        <v>-12</v>
      </c>
      <c r="I2010" s="108">
        <f t="shared" si="1294"/>
        <v>-17.142857142857142</v>
      </c>
      <c r="J2010" s="102"/>
      <c r="K2010" s="109" t="s">
        <v>92</v>
      </c>
      <c r="L2010" s="106">
        <v>8338</v>
      </c>
      <c r="M2010" s="107">
        <v>7702</v>
      </c>
      <c r="N2010" s="107">
        <v>6839</v>
      </c>
      <c r="O2010" s="107">
        <v>5937</v>
      </c>
      <c r="P2010" s="296">
        <f>IF(COUNTIF(P2016:P2025,"x"),"x",IF(SUM(P2016:P2025)=0,"-",SUM(P2016:P2025)))</f>
        <v>5066</v>
      </c>
      <c r="Q2010" s="107">
        <f t="shared" si="1295"/>
        <v>-871</v>
      </c>
      <c r="R2010" s="108">
        <f t="shared" si="1296"/>
        <v>-14.670709112346303</v>
      </c>
      <c r="S2010" s="108"/>
      <c r="W2010" s="100" t="s">
        <v>375</v>
      </c>
      <c r="X2010" s="100">
        <v>252</v>
      </c>
      <c r="Y2010" s="100">
        <v>208</v>
      </c>
      <c r="Z2010" s="100">
        <v>144</v>
      </c>
      <c r="AA2010" s="100">
        <v>113</v>
      </c>
      <c r="AC2010" s="100" t="s">
        <v>375</v>
      </c>
      <c r="AD2010" s="100">
        <v>7676</v>
      </c>
      <c r="AE2010" s="100">
        <v>8490</v>
      </c>
      <c r="AF2010" s="100">
        <v>8338</v>
      </c>
      <c r="AG2010" s="100">
        <v>7702</v>
      </c>
      <c r="AJ2010" s="100" t="str">
        <f t="shared" si="1303"/>
        <v>●</v>
      </c>
      <c r="AK2010" s="100" t="str">
        <f t="shared" si="1297"/>
        <v>●</v>
      </c>
      <c r="AL2010" s="100" t="str">
        <f>IF(E2010=Z2010,"○","●")</f>
        <v>●</v>
      </c>
      <c r="AM2010" s="100" t="str">
        <f t="shared" si="1299"/>
        <v>●</v>
      </c>
      <c r="AP2010" s="100" t="str">
        <f t="shared" si="1304"/>
        <v>●</v>
      </c>
      <c r="AQ2010" s="100" t="str">
        <f t="shared" si="1300"/>
        <v>●</v>
      </c>
      <c r="AR2010" s="100" t="str">
        <f t="shared" si="1301"/>
        <v>●</v>
      </c>
      <c r="AS2010" s="100" t="str">
        <f t="shared" ref="AS2010:AS2030" si="1305">IF(O2010=AG2010,"○","●")</f>
        <v>●</v>
      </c>
    </row>
    <row r="2011" spans="2:45" s="100" customFormat="1" ht="14.25" customHeight="1">
      <c r="B2011" s="105" t="s">
        <v>93</v>
      </c>
      <c r="C2011" s="106">
        <v>77</v>
      </c>
      <c r="D2011" s="107">
        <v>57</v>
      </c>
      <c r="E2011" s="107">
        <v>56</v>
      </c>
      <c r="F2011" s="107">
        <v>55</v>
      </c>
      <c r="G2011" s="107">
        <f>IF(COUNTIF(G2026:G2030,"x"),"x",IF(SUM(G2026,G2030)=0,"-",SUM(G2026:G2030)))</f>
        <v>48</v>
      </c>
      <c r="H2011" s="107">
        <f t="shared" si="1293"/>
        <v>-7</v>
      </c>
      <c r="I2011" s="108">
        <f t="shared" si="1294"/>
        <v>-12.727272727272727</v>
      </c>
      <c r="J2011" s="102"/>
      <c r="K2011" s="109" t="s">
        <v>93</v>
      </c>
      <c r="L2011" s="106">
        <v>2187</v>
      </c>
      <c r="M2011" s="107">
        <v>2602</v>
      </c>
      <c r="N2011" s="107">
        <v>2862</v>
      </c>
      <c r="O2011" s="107">
        <v>3215</v>
      </c>
      <c r="P2011" s="107">
        <f>IF(COUNTIF(P2026:P2030,"x"),"x",IF(SUM(P2026,P2030)=0,"-",SUM(P2026:P2030)))</f>
        <v>3341</v>
      </c>
      <c r="Q2011" s="107">
        <f t="shared" si="1295"/>
        <v>126</v>
      </c>
      <c r="R2011" s="108">
        <f t="shared" si="1296"/>
        <v>3.9191290824261276</v>
      </c>
      <c r="S2011" s="108"/>
      <c r="W2011" s="100" t="s">
        <v>376</v>
      </c>
      <c r="X2011" s="100">
        <v>61</v>
      </c>
      <c r="Y2011" s="100">
        <v>72</v>
      </c>
      <c r="Z2011" s="100">
        <v>77</v>
      </c>
      <c r="AA2011" s="100">
        <v>57</v>
      </c>
      <c r="AC2011" s="100" t="s">
        <v>376</v>
      </c>
      <c r="AD2011" s="100">
        <v>1270</v>
      </c>
      <c r="AE2011" s="100">
        <v>1722</v>
      </c>
      <c r="AF2011" s="100">
        <v>2187</v>
      </c>
      <c r="AG2011" s="100">
        <v>2602</v>
      </c>
      <c r="AJ2011" s="100" t="str">
        <f t="shared" si="1303"/>
        <v>●</v>
      </c>
      <c r="AK2011" s="100" t="str">
        <f t="shared" si="1297"/>
        <v>●</v>
      </c>
      <c r="AL2011" s="100" t="str">
        <f t="shared" ref="AL2011:AL2020" si="1306">IF(E2011=Z2011,"○","●")</f>
        <v>●</v>
      </c>
      <c r="AM2011" s="100" t="str">
        <f t="shared" si="1299"/>
        <v>●</v>
      </c>
      <c r="AP2011" s="100" t="str">
        <f t="shared" si="1304"/>
        <v>●</v>
      </c>
      <c r="AQ2011" s="100" t="str">
        <f t="shared" si="1300"/>
        <v>●</v>
      </c>
      <c r="AR2011" s="100" t="str">
        <f t="shared" si="1301"/>
        <v>●</v>
      </c>
      <c r="AS2011" s="100" t="str">
        <f t="shared" si="1305"/>
        <v>●</v>
      </c>
    </row>
    <row r="2012" spans="2:45" s="100" customFormat="1" ht="14.25" customHeight="1">
      <c r="B2012" s="102"/>
      <c r="C2012" s="106"/>
      <c r="D2012" s="112"/>
      <c r="E2012" s="112"/>
      <c r="F2012" s="112"/>
      <c r="G2012" s="112"/>
      <c r="H2012" s="112"/>
      <c r="I2012" s="113"/>
      <c r="J2012" s="102"/>
      <c r="K2012" s="114"/>
      <c r="L2012" s="106"/>
      <c r="M2012" s="112"/>
      <c r="N2012" s="112"/>
      <c r="O2012" s="112"/>
      <c r="P2012" s="112"/>
      <c r="Q2012" s="112"/>
      <c r="R2012" s="113"/>
      <c r="S2012" s="113"/>
      <c r="AJ2012" s="100" t="str">
        <f t="shared" si="1303"/>
        <v>○</v>
      </c>
      <c r="AK2012" s="100" t="str">
        <f t="shared" si="1297"/>
        <v>○</v>
      </c>
      <c r="AL2012" s="100" t="str">
        <f t="shared" si="1306"/>
        <v>○</v>
      </c>
      <c r="AM2012" s="100" t="str">
        <f t="shared" si="1299"/>
        <v>○</v>
      </c>
      <c r="AP2012" s="100" t="str">
        <f t="shared" si="1304"/>
        <v>○</v>
      </c>
      <c r="AQ2012" s="100" t="str">
        <f t="shared" si="1300"/>
        <v>○</v>
      </c>
      <c r="AR2012" s="100" t="str">
        <f t="shared" si="1301"/>
        <v>○</v>
      </c>
      <c r="AS2012" s="100" t="str">
        <f t="shared" si="1305"/>
        <v>○</v>
      </c>
    </row>
    <row r="2013" spans="2:45" s="100" customFormat="1" ht="14.25" customHeight="1">
      <c r="B2013" s="102" t="s">
        <v>94</v>
      </c>
      <c r="C2013" s="106">
        <v>3</v>
      </c>
      <c r="D2013" s="107">
        <v>3</v>
      </c>
      <c r="E2013" s="107">
        <v>3</v>
      </c>
      <c r="F2013" s="107">
        <v>5</v>
      </c>
      <c r="G2013" s="107">
        <f t="shared" ref="G2013:G2031" si="1307">IF(COUNTIF(G2043:G2073,"x"),"x",IF(SUM(G2043,G2073)=0,"-",SUM(G2043,G2073)))</f>
        <v>2</v>
      </c>
      <c r="H2013" s="107">
        <f>IF(G2013="x","x",IF(AND(G2013="-",F2013="-"),"-",IF(AND(G2013="-",F2013&gt;0),F2013*-1,IF(AND(G2013&gt;0,F2013="-"),G2013,G2013-F2013))))</f>
        <v>-3</v>
      </c>
      <c r="I2013" s="108">
        <f>IF(H2013="x","x",IF(H2013="-","-",IF(AND(F2013="-",G2013&gt;0),"皆増",IF(AND(F2013&gt;0,G2013="-"),"皆減",H2013/F2013*100))))</f>
        <v>-60</v>
      </c>
      <c r="J2013" s="102"/>
      <c r="K2013" s="114" t="s">
        <v>94</v>
      </c>
      <c r="L2013" s="106">
        <v>548</v>
      </c>
      <c r="M2013" s="107">
        <v>486</v>
      </c>
      <c r="N2013" s="107">
        <v>391</v>
      </c>
      <c r="O2013" s="107">
        <v>308</v>
      </c>
      <c r="P2013" s="107">
        <f t="shared" ref="P2013:P2031" si="1308">IF(COUNTIF(P2043:P2073,"x"),"x",IF(SUM(P2043,P2073)=0,"-",SUM(P2043,P2073)))</f>
        <v>223</v>
      </c>
      <c r="Q2013" s="107">
        <f>IF(P2013="x","x",IF(AND(P2013="-",O2013="-"),"-",IF(AND(P2013="-",O2013&gt;0),O2013*-1,IF(AND(P2013&gt;0,O2013="-"),P2013,P2013-O2013))))</f>
        <v>-85</v>
      </c>
      <c r="R2013" s="108">
        <f>IF(Q2013="x","x",IF(Q2013="-","-",IF(AND(O2013="-",P2013&gt;0),"皆増",IF(AND(O2013&gt;0,P2013="-"),"皆減",Q2013/O2013*100))))</f>
        <v>-27.597402597402599</v>
      </c>
      <c r="S2013" s="108"/>
      <c r="W2013" s="100" t="s">
        <v>377</v>
      </c>
      <c r="X2013" s="100">
        <v>9</v>
      </c>
      <c r="Y2013" s="100">
        <v>7</v>
      </c>
      <c r="Z2013" s="100">
        <v>3</v>
      </c>
      <c r="AA2013" s="100">
        <v>3</v>
      </c>
      <c r="AC2013" s="100" t="s">
        <v>377</v>
      </c>
      <c r="AD2013" s="100">
        <v>455</v>
      </c>
      <c r="AE2013" s="100">
        <v>602</v>
      </c>
      <c r="AF2013" s="100">
        <v>548</v>
      </c>
      <c r="AG2013" s="100">
        <v>486</v>
      </c>
      <c r="AJ2013" s="100" t="str">
        <f t="shared" si="1303"/>
        <v>●</v>
      </c>
      <c r="AK2013" s="100" t="str">
        <f t="shared" si="1297"/>
        <v>●</v>
      </c>
      <c r="AL2013" s="100" t="str">
        <f t="shared" si="1306"/>
        <v>○</v>
      </c>
      <c r="AM2013" s="100" t="str">
        <f t="shared" si="1299"/>
        <v>●</v>
      </c>
      <c r="AP2013" s="100" t="str">
        <f t="shared" si="1304"/>
        <v>●</v>
      </c>
      <c r="AQ2013" s="100" t="str">
        <f t="shared" si="1300"/>
        <v>●</v>
      </c>
      <c r="AR2013" s="100" t="str">
        <f t="shared" si="1301"/>
        <v>●</v>
      </c>
      <c r="AS2013" s="100" t="str">
        <f t="shared" si="1305"/>
        <v>●</v>
      </c>
    </row>
    <row r="2014" spans="2:45" s="100" customFormat="1" ht="14.25" customHeight="1">
      <c r="B2014" s="102" t="s">
        <v>123</v>
      </c>
      <c r="C2014" s="106">
        <v>4</v>
      </c>
      <c r="D2014" s="107">
        <v>4</v>
      </c>
      <c r="E2014" s="107">
        <v>2</v>
      </c>
      <c r="F2014" s="107">
        <v>3</v>
      </c>
      <c r="G2014" s="107">
        <f t="shared" si="1307"/>
        <v>4</v>
      </c>
      <c r="H2014" s="107">
        <f t="shared" ref="H2014:H2030" si="1309">IF(G2014="x","x",IF(AND(G2014="-",F2014="-"),"-",IF(AND(G2014="-",F2014&gt;0),F2014*-1,IF(AND(G2014&gt;0,F2014="-"),G2014,G2014-F2014))))</f>
        <v>1</v>
      </c>
      <c r="I2014" s="108">
        <f t="shared" ref="I2014:I2030" si="1310">IF(H2014="x","x",IF(H2014="-","-",IF(AND(F2014="-",G2014&gt;0),"皆増",IF(AND(F2014&gt;0,G2014="-"),"皆減",H2014/F2014*100))))</f>
        <v>33.333333333333329</v>
      </c>
      <c r="J2014" s="102"/>
      <c r="K2014" s="114" t="s">
        <v>123</v>
      </c>
      <c r="L2014" s="106">
        <v>594</v>
      </c>
      <c r="M2014" s="107">
        <v>542</v>
      </c>
      <c r="N2014" s="107">
        <v>431</v>
      </c>
      <c r="O2014" s="107">
        <v>349</v>
      </c>
      <c r="P2014" s="107">
        <f t="shared" si="1308"/>
        <v>289</v>
      </c>
      <c r="Q2014" s="107">
        <f t="shared" ref="Q2014:Q2030" si="1311">IF(P2014="x","x",IF(AND(P2014="-",O2014="-"),"-",IF(AND(P2014="-",O2014&gt;0),O2014*-1,IF(AND(P2014&gt;0,O2014="-"),P2014,P2014-O2014))))</f>
        <v>-60</v>
      </c>
      <c r="R2014" s="108">
        <f t="shared" ref="R2014:R2030" si="1312">IF(Q2014="x","x",IF(Q2014="-","-",IF(AND(O2014="-",P2014&gt;0),"皆増",IF(AND(O2014&gt;0,P2014="-"),"皆減",Q2014/O2014*100))))</f>
        <v>-17.191977077363894</v>
      </c>
      <c r="S2014" s="108"/>
      <c r="W2014" s="100" t="s">
        <v>356</v>
      </c>
      <c r="X2014" s="100">
        <v>10</v>
      </c>
      <c r="Y2014" s="100">
        <v>9</v>
      </c>
      <c r="Z2014" s="100">
        <v>4</v>
      </c>
      <c r="AA2014" s="100">
        <v>4</v>
      </c>
      <c r="AC2014" s="100" t="s">
        <v>356</v>
      </c>
      <c r="AD2014" s="100">
        <v>648</v>
      </c>
      <c r="AE2014" s="100">
        <v>586</v>
      </c>
      <c r="AF2014" s="100">
        <v>594</v>
      </c>
      <c r="AG2014" s="100">
        <v>542</v>
      </c>
      <c r="AJ2014" s="100" t="str">
        <f t="shared" si="1303"/>
        <v>●</v>
      </c>
      <c r="AK2014" s="100" t="str">
        <f t="shared" si="1297"/>
        <v>●</v>
      </c>
      <c r="AL2014" s="100" t="str">
        <f t="shared" si="1306"/>
        <v>●</v>
      </c>
      <c r="AM2014" s="100" t="str">
        <f t="shared" si="1299"/>
        <v>●</v>
      </c>
      <c r="AP2014" s="100" t="str">
        <f t="shared" si="1304"/>
        <v>●</v>
      </c>
      <c r="AQ2014" s="100" t="str">
        <f t="shared" si="1300"/>
        <v>●</v>
      </c>
      <c r="AR2014" s="100" t="str">
        <f t="shared" si="1301"/>
        <v>●</v>
      </c>
      <c r="AS2014" s="100" t="str">
        <f t="shared" si="1305"/>
        <v>●</v>
      </c>
    </row>
    <row r="2015" spans="2:45" s="100" customFormat="1" ht="14.25" customHeight="1">
      <c r="B2015" s="102" t="s">
        <v>124</v>
      </c>
      <c r="C2015" s="106">
        <v>9</v>
      </c>
      <c r="D2015" s="107">
        <v>4</v>
      </c>
      <c r="E2015" s="107">
        <v>5</v>
      </c>
      <c r="F2015" s="107">
        <v>3</v>
      </c>
      <c r="G2015" s="107">
        <f t="shared" si="1307"/>
        <v>2</v>
      </c>
      <c r="H2015" s="107">
        <f t="shared" si="1309"/>
        <v>-1</v>
      </c>
      <c r="I2015" s="108">
        <f t="shared" si="1310"/>
        <v>-33.333333333333329</v>
      </c>
      <c r="J2015" s="102"/>
      <c r="K2015" s="114" t="s">
        <v>124</v>
      </c>
      <c r="L2015" s="106">
        <v>588</v>
      </c>
      <c r="M2015" s="107">
        <v>574</v>
      </c>
      <c r="N2015" s="107">
        <v>541</v>
      </c>
      <c r="O2015" s="107">
        <v>447</v>
      </c>
      <c r="P2015" s="107">
        <f t="shared" si="1308"/>
        <v>358</v>
      </c>
      <c r="Q2015" s="107">
        <f t="shared" si="1311"/>
        <v>-89</v>
      </c>
      <c r="R2015" s="108">
        <f t="shared" si="1312"/>
        <v>-19.910514541387027</v>
      </c>
      <c r="S2015" s="108"/>
      <c r="W2015" s="100" t="s">
        <v>357</v>
      </c>
      <c r="X2015" s="100">
        <v>18</v>
      </c>
      <c r="Y2015" s="100">
        <v>12</v>
      </c>
      <c r="Z2015" s="100">
        <v>9</v>
      </c>
      <c r="AA2015" s="100">
        <v>4</v>
      </c>
      <c r="AC2015" s="100" t="s">
        <v>357</v>
      </c>
      <c r="AD2015" s="100">
        <v>828</v>
      </c>
      <c r="AE2015" s="100">
        <v>709</v>
      </c>
      <c r="AF2015" s="100">
        <v>588</v>
      </c>
      <c r="AG2015" s="100">
        <v>574</v>
      </c>
      <c r="AJ2015" s="100" t="str">
        <f t="shared" si="1303"/>
        <v>●</v>
      </c>
      <c r="AK2015" s="100" t="str">
        <f t="shared" si="1297"/>
        <v>●</v>
      </c>
      <c r="AL2015" s="100" t="str">
        <f t="shared" si="1306"/>
        <v>●</v>
      </c>
      <c r="AM2015" s="100" t="str">
        <f t="shared" si="1299"/>
        <v>●</v>
      </c>
      <c r="AP2015" s="100" t="str">
        <f t="shared" si="1304"/>
        <v>●</v>
      </c>
      <c r="AQ2015" s="100" t="str">
        <f t="shared" si="1300"/>
        <v>●</v>
      </c>
      <c r="AR2015" s="100" t="str">
        <f t="shared" si="1301"/>
        <v>●</v>
      </c>
      <c r="AS2015" s="100" t="str">
        <f t="shared" si="1305"/>
        <v>●</v>
      </c>
    </row>
    <row r="2016" spans="2:45" s="100" customFormat="1" ht="14.25" customHeight="1">
      <c r="B2016" s="102" t="s">
        <v>125</v>
      </c>
      <c r="C2016" s="106">
        <v>11</v>
      </c>
      <c r="D2016" s="107">
        <v>8</v>
      </c>
      <c r="E2016" s="107">
        <v>6</v>
      </c>
      <c r="F2016" s="107">
        <v>1</v>
      </c>
      <c r="G2016" s="107">
        <f t="shared" si="1307"/>
        <v>2</v>
      </c>
      <c r="H2016" s="107">
        <f t="shared" si="1309"/>
        <v>1</v>
      </c>
      <c r="I2016" s="108">
        <f t="shared" si="1310"/>
        <v>100</v>
      </c>
      <c r="J2016" s="102"/>
      <c r="K2016" s="114" t="s">
        <v>125</v>
      </c>
      <c r="L2016" s="106">
        <v>778</v>
      </c>
      <c r="M2016" s="107">
        <v>618</v>
      </c>
      <c r="N2016" s="107">
        <v>593</v>
      </c>
      <c r="O2016" s="107">
        <v>573</v>
      </c>
      <c r="P2016" s="107">
        <f t="shared" si="1308"/>
        <v>450</v>
      </c>
      <c r="Q2016" s="107">
        <f t="shared" si="1311"/>
        <v>-123</v>
      </c>
      <c r="R2016" s="108">
        <f t="shared" si="1312"/>
        <v>-21.465968586387437</v>
      </c>
      <c r="S2016" s="108"/>
      <c r="W2016" s="100" t="s">
        <v>358</v>
      </c>
      <c r="X2016" s="100">
        <v>36</v>
      </c>
      <c r="Y2016" s="100">
        <v>25</v>
      </c>
      <c r="Z2016" s="100">
        <v>11</v>
      </c>
      <c r="AA2016" s="100">
        <v>8</v>
      </c>
      <c r="AC2016" s="100" t="s">
        <v>358</v>
      </c>
      <c r="AD2016" s="100">
        <v>945</v>
      </c>
      <c r="AE2016" s="100">
        <v>912</v>
      </c>
      <c r="AF2016" s="100">
        <v>778</v>
      </c>
      <c r="AG2016" s="100">
        <v>618</v>
      </c>
      <c r="AJ2016" s="100" t="str">
        <f t="shared" si="1303"/>
        <v>●</v>
      </c>
      <c r="AK2016" s="100" t="str">
        <f t="shared" si="1297"/>
        <v>●</v>
      </c>
      <c r="AL2016" s="100" t="str">
        <f t="shared" si="1306"/>
        <v>●</v>
      </c>
      <c r="AM2016" s="100" t="str">
        <f t="shared" si="1299"/>
        <v>●</v>
      </c>
      <c r="AP2016" s="100" t="str">
        <f t="shared" si="1304"/>
        <v>●</v>
      </c>
      <c r="AQ2016" s="100" t="str">
        <f t="shared" si="1300"/>
        <v>●</v>
      </c>
      <c r="AR2016" s="100" t="str">
        <f t="shared" si="1301"/>
        <v>●</v>
      </c>
      <c r="AS2016" s="100" t="str">
        <f t="shared" si="1305"/>
        <v>●</v>
      </c>
    </row>
    <row r="2017" spans="2:45" s="100" customFormat="1" ht="14.25" customHeight="1">
      <c r="B2017" s="102" t="s">
        <v>126</v>
      </c>
      <c r="C2017" s="106">
        <v>14</v>
      </c>
      <c r="D2017" s="107">
        <v>11</v>
      </c>
      <c r="E2017" s="107">
        <v>6</v>
      </c>
      <c r="F2017" s="107">
        <v>2</v>
      </c>
      <c r="G2017" s="107">
        <f t="shared" si="1307"/>
        <v>1</v>
      </c>
      <c r="H2017" s="107">
        <f t="shared" si="1309"/>
        <v>-1</v>
      </c>
      <c r="I2017" s="108">
        <f t="shared" si="1310"/>
        <v>-50</v>
      </c>
      <c r="J2017" s="102"/>
      <c r="K2017" s="114" t="s">
        <v>126</v>
      </c>
      <c r="L2017" s="106">
        <v>758</v>
      </c>
      <c r="M2017" s="107">
        <v>595</v>
      </c>
      <c r="N2017" s="107">
        <v>424</v>
      </c>
      <c r="O2017" s="107">
        <v>372</v>
      </c>
      <c r="P2017" s="107">
        <f t="shared" si="1308"/>
        <v>340</v>
      </c>
      <c r="Q2017" s="107">
        <f t="shared" si="1311"/>
        <v>-32</v>
      </c>
      <c r="R2017" s="108">
        <f t="shared" si="1312"/>
        <v>-8.6021505376344098</v>
      </c>
      <c r="S2017" s="108"/>
      <c r="W2017" s="100" t="s">
        <v>359</v>
      </c>
      <c r="X2017" s="100">
        <v>15</v>
      </c>
      <c r="Y2017" s="100">
        <v>25</v>
      </c>
      <c r="Z2017" s="100">
        <v>14</v>
      </c>
      <c r="AA2017" s="100">
        <v>11</v>
      </c>
      <c r="AC2017" s="100" t="s">
        <v>359</v>
      </c>
      <c r="AD2017" s="100">
        <v>683</v>
      </c>
      <c r="AE2017" s="100">
        <v>831</v>
      </c>
      <c r="AF2017" s="100">
        <v>758</v>
      </c>
      <c r="AG2017" s="100">
        <v>595</v>
      </c>
      <c r="AJ2017" s="100" t="str">
        <f t="shared" si="1303"/>
        <v>●</v>
      </c>
      <c r="AK2017" s="100" t="str">
        <f t="shared" si="1297"/>
        <v>●</v>
      </c>
      <c r="AL2017" s="100" t="str">
        <f t="shared" si="1306"/>
        <v>●</v>
      </c>
      <c r="AM2017" s="100" t="str">
        <f t="shared" si="1299"/>
        <v>●</v>
      </c>
      <c r="AP2017" s="100" t="str">
        <f t="shared" si="1304"/>
        <v>●</v>
      </c>
      <c r="AQ2017" s="100" t="str">
        <f t="shared" si="1300"/>
        <v>●</v>
      </c>
      <c r="AR2017" s="100" t="str">
        <f t="shared" si="1301"/>
        <v>●</v>
      </c>
      <c r="AS2017" s="100" t="str">
        <f t="shared" si="1305"/>
        <v>●</v>
      </c>
    </row>
    <row r="2018" spans="2:45" s="100" customFormat="1" ht="14.25" customHeight="1">
      <c r="B2018" s="102" t="s">
        <v>127</v>
      </c>
      <c r="C2018" s="106">
        <v>16</v>
      </c>
      <c r="D2018" s="107">
        <v>9</v>
      </c>
      <c r="E2018" s="107">
        <v>5</v>
      </c>
      <c r="F2018" s="107">
        <v>4</v>
      </c>
      <c r="G2018" s="107" t="str">
        <f t="shared" si="1307"/>
        <v>-</v>
      </c>
      <c r="H2018" s="107">
        <f t="shared" si="1309"/>
        <v>-4</v>
      </c>
      <c r="I2018" s="108" t="str">
        <f t="shared" si="1310"/>
        <v>皆減</v>
      </c>
      <c r="J2018" s="102"/>
      <c r="K2018" s="114" t="s">
        <v>127</v>
      </c>
      <c r="L2018" s="106">
        <v>864</v>
      </c>
      <c r="M2018" s="107">
        <v>684</v>
      </c>
      <c r="N2018" s="107">
        <v>503</v>
      </c>
      <c r="O2018" s="107">
        <v>344</v>
      </c>
      <c r="P2018" s="107">
        <f t="shared" si="1308"/>
        <v>286</v>
      </c>
      <c r="Q2018" s="107">
        <f t="shared" si="1311"/>
        <v>-58</v>
      </c>
      <c r="R2018" s="108">
        <f t="shared" si="1312"/>
        <v>-16.86046511627907</v>
      </c>
      <c r="S2018" s="108"/>
      <c r="W2018" s="100" t="s">
        <v>360</v>
      </c>
      <c r="X2018" s="100">
        <v>23</v>
      </c>
      <c r="Y2018" s="100">
        <v>9</v>
      </c>
      <c r="Z2018" s="100">
        <v>16</v>
      </c>
      <c r="AA2018" s="100">
        <v>9</v>
      </c>
      <c r="AC2018" s="100" t="s">
        <v>360</v>
      </c>
      <c r="AD2018" s="100">
        <v>562</v>
      </c>
      <c r="AE2018" s="100">
        <v>763</v>
      </c>
      <c r="AF2018" s="100">
        <v>864</v>
      </c>
      <c r="AG2018" s="100">
        <v>684</v>
      </c>
      <c r="AJ2018" s="100" t="str">
        <f t="shared" si="1303"/>
        <v>●</v>
      </c>
      <c r="AK2018" s="100" t="str">
        <f t="shared" si="1297"/>
        <v>○</v>
      </c>
      <c r="AL2018" s="100" t="str">
        <f t="shared" si="1306"/>
        <v>●</v>
      </c>
      <c r="AM2018" s="100" t="str">
        <f t="shared" si="1299"/>
        <v>●</v>
      </c>
      <c r="AP2018" s="100" t="str">
        <f t="shared" si="1304"/>
        <v>●</v>
      </c>
      <c r="AQ2018" s="100" t="str">
        <f t="shared" si="1300"/>
        <v>●</v>
      </c>
      <c r="AR2018" s="100" t="str">
        <f t="shared" si="1301"/>
        <v>●</v>
      </c>
      <c r="AS2018" s="100" t="str">
        <f t="shared" si="1305"/>
        <v>●</v>
      </c>
    </row>
    <row r="2019" spans="2:45" s="100" customFormat="1" ht="14.25" customHeight="1">
      <c r="B2019" s="102" t="s">
        <v>128</v>
      </c>
      <c r="C2019" s="106">
        <v>7</v>
      </c>
      <c r="D2019" s="107">
        <v>12</v>
      </c>
      <c r="E2019" s="107">
        <v>11</v>
      </c>
      <c r="F2019" s="107">
        <v>7</v>
      </c>
      <c r="G2019" s="107">
        <f t="shared" si="1307"/>
        <v>5</v>
      </c>
      <c r="H2019" s="107">
        <f t="shared" si="1309"/>
        <v>-2</v>
      </c>
      <c r="I2019" s="108">
        <f t="shared" si="1310"/>
        <v>-28.571428571428569</v>
      </c>
      <c r="J2019" s="102"/>
      <c r="K2019" s="114" t="s">
        <v>128</v>
      </c>
      <c r="L2019" s="106">
        <v>806</v>
      </c>
      <c r="M2019" s="107">
        <v>822</v>
      </c>
      <c r="N2019" s="107">
        <v>608</v>
      </c>
      <c r="O2019" s="107">
        <v>466</v>
      </c>
      <c r="P2019" s="107">
        <f t="shared" si="1308"/>
        <v>313</v>
      </c>
      <c r="Q2019" s="107">
        <f t="shared" si="1311"/>
        <v>-153</v>
      </c>
      <c r="R2019" s="108">
        <f t="shared" si="1312"/>
        <v>-32.832618025751067</v>
      </c>
      <c r="S2019" s="108"/>
      <c r="W2019" s="100" t="s">
        <v>361</v>
      </c>
      <c r="X2019" s="100">
        <v>16</v>
      </c>
      <c r="Y2019" s="100">
        <v>9</v>
      </c>
      <c r="Z2019" s="100">
        <v>7</v>
      </c>
      <c r="AA2019" s="100">
        <v>12</v>
      </c>
      <c r="AC2019" s="100" t="s">
        <v>361</v>
      </c>
      <c r="AD2019" s="100">
        <v>624</v>
      </c>
      <c r="AE2019" s="100">
        <v>803</v>
      </c>
      <c r="AF2019" s="100">
        <v>806</v>
      </c>
      <c r="AG2019" s="100">
        <v>822</v>
      </c>
      <c r="AJ2019" s="100" t="str">
        <f t="shared" si="1303"/>
        <v>●</v>
      </c>
      <c r="AK2019" s="100" t="str">
        <f t="shared" si="1297"/>
        <v>●</v>
      </c>
      <c r="AL2019" s="100" t="str">
        <f t="shared" si="1306"/>
        <v>●</v>
      </c>
      <c r="AM2019" s="100" t="str">
        <f t="shared" si="1299"/>
        <v>●</v>
      </c>
      <c r="AP2019" s="100" t="str">
        <f t="shared" si="1304"/>
        <v>●</v>
      </c>
      <c r="AQ2019" s="100" t="str">
        <f t="shared" si="1300"/>
        <v>●</v>
      </c>
      <c r="AR2019" s="100" t="str">
        <f t="shared" si="1301"/>
        <v>●</v>
      </c>
      <c r="AS2019" s="100" t="str">
        <f t="shared" si="1305"/>
        <v>●</v>
      </c>
    </row>
    <row r="2020" spans="2:45" s="100" customFormat="1" ht="14.25" customHeight="1">
      <c r="B2020" s="102" t="s">
        <v>129</v>
      </c>
      <c r="C2020" s="106">
        <v>8</v>
      </c>
      <c r="D2020" s="107">
        <v>9</v>
      </c>
      <c r="E2020" s="107">
        <v>9</v>
      </c>
      <c r="F2020" s="107">
        <v>10</v>
      </c>
      <c r="G2020" s="107">
        <f t="shared" si="1307"/>
        <v>4</v>
      </c>
      <c r="H2020" s="107">
        <f t="shared" si="1309"/>
        <v>-6</v>
      </c>
      <c r="I2020" s="108">
        <f t="shared" si="1310"/>
        <v>-60</v>
      </c>
      <c r="J2020" s="102"/>
      <c r="K2020" s="114" t="s">
        <v>129</v>
      </c>
      <c r="L2020" s="106">
        <v>757</v>
      </c>
      <c r="M2020" s="107">
        <v>764</v>
      </c>
      <c r="N2020" s="107">
        <v>747</v>
      </c>
      <c r="O2020" s="107">
        <v>554</v>
      </c>
      <c r="P2020" s="107">
        <f t="shared" si="1308"/>
        <v>423</v>
      </c>
      <c r="Q2020" s="107">
        <f t="shared" si="1311"/>
        <v>-131</v>
      </c>
      <c r="R2020" s="108">
        <f t="shared" si="1312"/>
        <v>-23.646209386281587</v>
      </c>
      <c r="S2020" s="108"/>
      <c r="W2020" s="100" t="s">
        <v>362</v>
      </c>
      <c r="X2020" s="100">
        <v>15</v>
      </c>
      <c r="Y2020" s="100">
        <v>16</v>
      </c>
      <c r="Z2020" s="100">
        <v>8</v>
      </c>
      <c r="AA2020" s="100">
        <v>9</v>
      </c>
      <c r="AC2020" s="100" t="s">
        <v>362</v>
      </c>
      <c r="AD2020" s="100">
        <v>750</v>
      </c>
      <c r="AE2020" s="100">
        <v>711</v>
      </c>
      <c r="AF2020" s="100">
        <v>757</v>
      </c>
      <c r="AG2020" s="100">
        <v>764</v>
      </c>
      <c r="AJ2020" s="100" t="str">
        <f t="shared" si="1303"/>
        <v>●</v>
      </c>
      <c r="AK2020" s="100" t="str">
        <f t="shared" si="1297"/>
        <v>●</v>
      </c>
      <c r="AL2020" s="100" t="str">
        <f t="shared" si="1306"/>
        <v>●</v>
      </c>
      <c r="AM2020" s="100" t="str">
        <f t="shared" si="1299"/>
        <v>●</v>
      </c>
      <c r="AP2020" s="100" t="str">
        <f t="shared" si="1304"/>
        <v>●</v>
      </c>
      <c r="AQ2020" s="100" t="str">
        <f t="shared" si="1300"/>
        <v>●</v>
      </c>
      <c r="AR2020" s="100" t="str">
        <f t="shared" si="1301"/>
        <v>●</v>
      </c>
      <c r="AS2020" s="100" t="str">
        <f t="shared" si="1305"/>
        <v>●</v>
      </c>
    </row>
    <row r="2021" spans="2:45" s="100" customFormat="1" ht="14.25" customHeight="1">
      <c r="B2021" s="102" t="s">
        <v>130</v>
      </c>
      <c r="C2021" s="106">
        <v>13</v>
      </c>
      <c r="D2021" s="107">
        <v>7</v>
      </c>
      <c r="E2021" s="107">
        <v>11</v>
      </c>
      <c r="F2021" s="107">
        <v>8</v>
      </c>
      <c r="G2021" s="107">
        <f t="shared" si="1307"/>
        <v>7</v>
      </c>
      <c r="H2021" s="107">
        <f t="shared" si="1309"/>
        <v>-1</v>
      </c>
      <c r="I2021" s="108">
        <f t="shared" si="1310"/>
        <v>-12.5</v>
      </c>
      <c r="J2021" s="102"/>
      <c r="K2021" s="114" t="s">
        <v>130</v>
      </c>
      <c r="L2021" s="106">
        <v>709</v>
      </c>
      <c r="M2021" s="107">
        <v>756</v>
      </c>
      <c r="N2021" s="107">
        <v>753</v>
      </c>
      <c r="O2021" s="107">
        <v>733</v>
      </c>
      <c r="P2021" s="107">
        <f t="shared" si="1308"/>
        <v>549</v>
      </c>
      <c r="Q2021" s="107">
        <f t="shared" si="1311"/>
        <v>-184</v>
      </c>
      <c r="R2021" s="108">
        <f t="shared" si="1312"/>
        <v>-25.102319236016374</v>
      </c>
      <c r="S2021" s="108"/>
      <c r="W2021" s="100" t="s">
        <v>363</v>
      </c>
      <c r="X2021" s="100">
        <v>36</v>
      </c>
      <c r="Y2021" s="100">
        <v>15</v>
      </c>
      <c r="Z2021" s="100">
        <v>13</v>
      </c>
      <c r="AA2021" s="100">
        <v>7</v>
      </c>
      <c r="AC2021" s="100" t="s">
        <v>363</v>
      </c>
      <c r="AD2021" s="100">
        <v>994</v>
      </c>
      <c r="AE2021" s="100">
        <v>868</v>
      </c>
      <c r="AF2021" s="100">
        <v>709</v>
      </c>
      <c r="AG2021" s="100">
        <v>756</v>
      </c>
      <c r="AJ2021" s="100" t="str">
        <f t="shared" si="1303"/>
        <v>●</v>
      </c>
      <c r="AK2021" s="100" t="str">
        <f t="shared" si="1297"/>
        <v>●</v>
      </c>
      <c r="AL2021" s="100" t="str">
        <f>IF(E2021=Z2021,"○","●")</f>
        <v>●</v>
      </c>
      <c r="AM2021" s="100" t="str">
        <f t="shared" si="1299"/>
        <v>●</v>
      </c>
      <c r="AP2021" s="100" t="str">
        <f t="shared" si="1304"/>
        <v>●</v>
      </c>
      <c r="AQ2021" s="100" t="str">
        <f t="shared" si="1300"/>
        <v>●</v>
      </c>
      <c r="AR2021" s="100" t="str">
        <f t="shared" si="1301"/>
        <v>●</v>
      </c>
      <c r="AS2021" s="100" t="str">
        <f t="shared" si="1305"/>
        <v>●</v>
      </c>
    </row>
    <row r="2022" spans="2:45" s="100" customFormat="1" ht="14.25" customHeight="1">
      <c r="B2022" s="102" t="s">
        <v>131</v>
      </c>
      <c r="C2022" s="106">
        <v>12</v>
      </c>
      <c r="D2022" s="107">
        <v>10</v>
      </c>
      <c r="E2022" s="107">
        <v>11</v>
      </c>
      <c r="F2022" s="107">
        <v>6</v>
      </c>
      <c r="G2022" s="107">
        <f t="shared" si="1307"/>
        <v>8</v>
      </c>
      <c r="H2022" s="107">
        <f t="shared" si="1309"/>
        <v>2</v>
      </c>
      <c r="I2022" s="108">
        <f t="shared" si="1310"/>
        <v>33.333333333333329</v>
      </c>
      <c r="J2022" s="102"/>
      <c r="K2022" s="114" t="s">
        <v>131</v>
      </c>
      <c r="L2022" s="106">
        <v>874</v>
      </c>
      <c r="M2022" s="107">
        <v>681</v>
      </c>
      <c r="N2022" s="107">
        <v>708</v>
      </c>
      <c r="O2022" s="107">
        <v>717</v>
      </c>
      <c r="P2022" s="107">
        <f t="shared" si="1308"/>
        <v>690</v>
      </c>
      <c r="Q2022" s="107">
        <f t="shared" si="1311"/>
        <v>-27</v>
      </c>
      <c r="R2022" s="108">
        <f t="shared" si="1312"/>
        <v>-3.7656903765690379</v>
      </c>
      <c r="S2022" s="108"/>
      <c r="W2022" s="100" t="s">
        <v>364</v>
      </c>
      <c r="X2022" s="100">
        <v>24</v>
      </c>
      <c r="Y2022" s="100">
        <v>34</v>
      </c>
      <c r="Z2022" s="100">
        <v>12</v>
      </c>
      <c r="AA2022" s="100">
        <v>10</v>
      </c>
      <c r="AC2022" s="100" t="s">
        <v>364</v>
      </c>
      <c r="AD2022" s="100">
        <v>865</v>
      </c>
      <c r="AE2022" s="100">
        <v>1093</v>
      </c>
      <c r="AF2022" s="100">
        <v>874</v>
      </c>
      <c r="AG2022" s="100">
        <v>681</v>
      </c>
      <c r="AJ2022" s="100" t="str">
        <f t="shared" si="1303"/>
        <v>●</v>
      </c>
      <c r="AK2022" s="100" t="str">
        <f t="shared" si="1297"/>
        <v>●</v>
      </c>
      <c r="AL2022" s="100" t="str">
        <f t="shared" ref="AL2022:AL2030" si="1313">IF(E2022=Z2022,"○","●")</f>
        <v>●</v>
      </c>
      <c r="AM2022" s="100" t="str">
        <f t="shared" si="1299"/>
        <v>●</v>
      </c>
      <c r="AP2022" s="100" t="str">
        <f t="shared" si="1304"/>
        <v>●</v>
      </c>
      <c r="AQ2022" s="100" t="str">
        <f t="shared" si="1300"/>
        <v>●</v>
      </c>
      <c r="AR2022" s="100" t="str">
        <f t="shared" si="1301"/>
        <v>●</v>
      </c>
      <c r="AS2022" s="100" t="str">
        <f t="shared" si="1305"/>
        <v>●</v>
      </c>
    </row>
    <row r="2023" spans="2:45" s="100" customFormat="1" ht="14.25" customHeight="1">
      <c r="B2023" s="102" t="s">
        <v>132</v>
      </c>
      <c r="C2023" s="106">
        <v>27</v>
      </c>
      <c r="D2023" s="107">
        <v>8</v>
      </c>
      <c r="E2023" s="107">
        <v>9</v>
      </c>
      <c r="F2023" s="107">
        <v>12</v>
      </c>
      <c r="G2023" s="107">
        <f t="shared" si="1307"/>
        <v>6</v>
      </c>
      <c r="H2023" s="107">
        <f t="shared" si="1309"/>
        <v>-6</v>
      </c>
      <c r="I2023" s="108">
        <f t="shared" si="1310"/>
        <v>-50</v>
      </c>
      <c r="J2023" s="102"/>
      <c r="K2023" s="114" t="s">
        <v>132</v>
      </c>
      <c r="L2023" s="106">
        <v>1108</v>
      </c>
      <c r="M2023" s="107">
        <v>833</v>
      </c>
      <c r="N2023" s="107">
        <v>647</v>
      </c>
      <c r="O2023" s="107">
        <v>695</v>
      </c>
      <c r="P2023" s="107">
        <f t="shared" si="1308"/>
        <v>703</v>
      </c>
      <c r="Q2023" s="107">
        <f t="shared" si="1311"/>
        <v>8</v>
      </c>
      <c r="R2023" s="108">
        <f t="shared" si="1312"/>
        <v>1.1510791366906474</v>
      </c>
      <c r="S2023" s="108"/>
      <c r="W2023" s="100" t="s">
        <v>365</v>
      </c>
      <c r="X2023" s="100">
        <v>26</v>
      </c>
      <c r="Y2023" s="100">
        <v>24</v>
      </c>
      <c r="Z2023" s="100">
        <v>27</v>
      </c>
      <c r="AA2023" s="100">
        <v>8</v>
      </c>
      <c r="AC2023" s="100" t="s">
        <v>365</v>
      </c>
      <c r="AD2023" s="100">
        <v>779</v>
      </c>
      <c r="AE2023" s="100">
        <v>927</v>
      </c>
      <c r="AF2023" s="100">
        <v>1108</v>
      </c>
      <c r="AG2023" s="100">
        <v>833</v>
      </c>
      <c r="AJ2023" s="100" t="str">
        <f t="shared" si="1303"/>
        <v>●</v>
      </c>
      <c r="AK2023" s="100" t="str">
        <f t="shared" si="1297"/>
        <v>●</v>
      </c>
      <c r="AL2023" s="100" t="str">
        <f t="shared" si="1313"/>
        <v>●</v>
      </c>
      <c r="AM2023" s="100" t="str">
        <f t="shared" si="1299"/>
        <v>●</v>
      </c>
      <c r="AP2023" s="100" t="str">
        <f t="shared" si="1304"/>
        <v>●</v>
      </c>
      <c r="AQ2023" s="100" t="str">
        <f t="shared" si="1300"/>
        <v>●</v>
      </c>
      <c r="AR2023" s="100" t="str">
        <f t="shared" si="1301"/>
        <v>●</v>
      </c>
      <c r="AS2023" s="100" t="str">
        <f t="shared" si="1305"/>
        <v>●</v>
      </c>
    </row>
    <row r="2024" spans="2:45" s="100" customFormat="1" ht="14.25" customHeight="1">
      <c r="B2024" s="102" t="s">
        <v>133</v>
      </c>
      <c r="C2024" s="106">
        <v>19</v>
      </c>
      <c r="D2024" s="107">
        <v>23</v>
      </c>
      <c r="E2024" s="107">
        <v>9</v>
      </c>
      <c r="F2024" s="107">
        <v>10</v>
      </c>
      <c r="G2024" s="107">
        <f t="shared" si="1307"/>
        <v>14</v>
      </c>
      <c r="H2024" s="107">
        <f t="shared" si="1309"/>
        <v>4</v>
      </c>
      <c r="I2024" s="108">
        <f t="shared" si="1310"/>
        <v>40</v>
      </c>
      <c r="J2024" s="102"/>
      <c r="K2024" s="114" t="s">
        <v>133</v>
      </c>
      <c r="L2024" s="106">
        <v>885</v>
      </c>
      <c r="M2024" s="107">
        <v>1077</v>
      </c>
      <c r="N2024" s="107">
        <v>821</v>
      </c>
      <c r="O2024" s="107">
        <v>650</v>
      </c>
      <c r="P2024" s="107">
        <f t="shared" si="1308"/>
        <v>674</v>
      </c>
      <c r="Q2024" s="107">
        <f t="shared" si="1311"/>
        <v>24</v>
      </c>
      <c r="R2024" s="108">
        <f t="shared" si="1312"/>
        <v>3.6923076923076925</v>
      </c>
      <c r="S2024" s="108"/>
      <c r="W2024" s="100" t="s">
        <v>366</v>
      </c>
      <c r="X2024" s="100">
        <v>30</v>
      </c>
      <c r="Y2024" s="100">
        <v>23</v>
      </c>
      <c r="Z2024" s="100">
        <v>19</v>
      </c>
      <c r="AA2024" s="100">
        <v>23</v>
      </c>
      <c r="AC2024" s="100" t="s">
        <v>366</v>
      </c>
      <c r="AD2024" s="100">
        <v>759</v>
      </c>
      <c r="AE2024" s="100">
        <v>795</v>
      </c>
      <c r="AF2024" s="100">
        <v>885</v>
      </c>
      <c r="AG2024" s="100">
        <v>1077</v>
      </c>
      <c r="AJ2024" s="100" t="str">
        <f t="shared" si="1303"/>
        <v>●</v>
      </c>
      <c r="AK2024" s="100" t="str">
        <f t="shared" si="1297"/>
        <v>○</v>
      </c>
      <c r="AL2024" s="100" t="str">
        <f t="shared" si="1313"/>
        <v>●</v>
      </c>
      <c r="AM2024" s="100" t="str">
        <f t="shared" si="1299"/>
        <v>●</v>
      </c>
      <c r="AP2024" s="100" t="str">
        <f t="shared" si="1304"/>
        <v>●</v>
      </c>
      <c r="AQ2024" s="100" t="str">
        <f t="shared" si="1300"/>
        <v>●</v>
      </c>
      <c r="AR2024" s="100" t="str">
        <f t="shared" si="1301"/>
        <v>●</v>
      </c>
      <c r="AS2024" s="100" t="str">
        <f t="shared" si="1305"/>
        <v>●</v>
      </c>
    </row>
    <row r="2025" spans="2:45" s="100" customFormat="1" ht="14.25" customHeight="1">
      <c r="B2025" s="102" t="s">
        <v>134</v>
      </c>
      <c r="C2025" s="106">
        <v>17</v>
      </c>
      <c r="D2025" s="107">
        <v>16</v>
      </c>
      <c r="E2025" s="107">
        <v>19</v>
      </c>
      <c r="F2025" s="107">
        <v>10</v>
      </c>
      <c r="G2025" s="107">
        <f t="shared" si="1307"/>
        <v>11</v>
      </c>
      <c r="H2025" s="107">
        <f t="shared" si="1309"/>
        <v>1</v>
      </c>
      <c r="I2025" s="108">
        <f t="shared" si="1310"/>
        <v>10</v>
      </c>
      <c r="J2025" s="102"/>
      <c r="K2025" s="114" t="s">
        <v>134</v>
      </c>
      <c r="L2025" s="106">
        <v>799</v>
      </c>
      <c r="M2025" s="107">
        <v>872</v>
      </c>
      <c r="N2025" s="107">
        <v>1035</v>
      </c>
      <c r="O2025" s="107">
        <v>833</v>
      </c>
      <c r="P2025" s="107">
        <f t="shared" si="1308"/>
        <v>638</v>
      </c>
      <c r="Q2025" s="107">
        <f t="shared" si="1311"/>
        <v>-195</v>
      </c>
      <c r="R2025" s="108">
        <f t="shared" si="1312"/>
        <v>-23.409363745498197</v>
      </c>
      <c r="S2025" s="108"/>
      <c r="W2025" s="100" t="s">
        <v>367</v>
      </c>
      <c r="X2025" s="100">
        <v>31</v>
      </c>
      <c r="Y2025" s="100">
        <v>28</v>
      </c>
      <c r="Z2025" s="100">
        <v>17</v>
      </c>
      <c r="AA2025" s="100">
        <v>16</v>
      </c>
      <c r="AC2025" s="100" t="s">
        <v>367</v>
      </c>
      <c r="AD2025" s="100">
        <v>715</v>
      </c>
      <c r="AE2025" s="100">
        <v>787</v>
      </c>
      <c r="AF2025" s="100">
        <v>799</v>
      </c>
      <c r="AG2025" s="100">
        <v>872</v>
      </c>
      <c r="AJ2025" s="100" t="str">
        <f t="shared" si="1303"/>
        <v>●</v>
      </c>
      <c r="AK2025" s="100" t="str">
        <f t="shared" si="1297"/>
        <v>●</v>
      </c>
      <c r="AL2025" s="100" t="str">
        <f t="shared" si="1313"/>
        <v>●</v>
      </c>
      <c r="AM2025" s="100" t="str">
        <f t="shared" si="1299"/>
        <v>●</v>
      </c>
      <c r="AP2025" s="100" t="str">
        <f t="shared" si="1304"/>
        <v>●</v>
      </c>
      <c r="AQ2025" s="100" t="str">
        <f t="shared" si="1300"/>
        <v>●</v>
      </c>
      <c r="AR2025" s="100" t="str">
        <f t="shared" si="1301"/>
        <v>●</v>
      </c>
      <c r="AS2025" s="100" t="str">
        <f t="shared" si="1305"/>
        <v>●</v>
      </c>
    </row>
    <row r="2026" spans="2:45" s="100" customFormat="1" ht="14.25" customHeight="1">
      <c r="B2026" s="102" t="s">
        <v>135</v>
      </c>
      <c r="C2026" s="106">
        <v>26</v>
      </c>
      <c r="D2026" s="107">
        <v>12</v>
      </c>
      <c r="E2026" s="107">
        <v>16</v>
      </c>
      <c r="F2026" s="107">
        <v>17</v>
      </c>
      <c r="G2026" s="107">
        <f t="shared" si="1307"/>
        <v>8</v>
      </c>
      <c r="H2026" s="107">
        <f t="shared" si="1309"/>
        <v>-9</v>
      </c>
      <c r="I2026" s="108">
        <f t="shared" si="1310"/>
        <v>-52.941176470588239</v>
      </c>
      <c r="J2026" s="102"/>
      <c r="K2026" s="114" t="s">
        <v>135</v>
      </c>
      <c r="L2026" s="106">
        <v>764</v>
      </c>
      <c r="M2026" s="107">
        <v>766</v>
      </c>
      <c r="N2026" s="107">
        <v>823</v>
      </c>
      <c r="O2026" s="107">
        <v>1015</v>
      </c>
      <c r="P2026" s="107">
        <f t="shared" si="1308"/>
        <v>752</v>
      </c>
      <c r="Q2026" s="107">
        <f t="shared" si="1311"/>
        <v>-263</v>
      </c>
      <c r="R2026" s="108">
        <f t="shared" si="1312"/>
        <v>-25.911330049261082</v>
      </c>
      <c r="S2026" s="108"/>
      <c r="W2026" s="100" t="s">
        <v>368</v>
      </c>
      <c r="X2026" s="100">
        <v>21</v>
      </c>
      <c r="Y2026" s="100">
        <v>29</v>
      </c>
      <c r="Z2026" s="100">
        <v>26</v>
      </c>
      <c r="AA2026" s="100">
        <v>12</v>
      </c>
      <c r="AC2026" s="100" t="s">
        <v>368</v>
      </c>
      <c r="AD2026" s="100">
        <v>536</v>
      </c>
      <c r="AE2026" s="100">
        <v>684</v>
      </c>
      <c r="AF2026" s="100">
        <v>764</v>
      </c>
      <c r="AG2026" s="100">
        <v>766</v>
      </c>
      <c r="AJ2026" s="100" t="str">
        <f t="shared" si="1303"/>
        <v>●</v>
      </c>
      <c r="AK2026" s="100" t="str">
        <f t="shared" si="1297"/>
        <v>●</v>
      </c>
      <c r="AL2026" s="100" t="str">
        <f t="shared" si="1313"/>
        <v>●</v>
      </c>
      <c r="AM2026" s="100" t="str">
        <f t="shared" si="1299"/>
        <v>●</v>
      </c>
      <c r="AP2026" s="100" t="str">
        <f t="shared" si="1304"/>
        <v>●</v>
      </c>
      <c r="AQ2026" s="100" t="str">
        <f t="shared" si="1300"/>
        <v>●</v>
      </c>
      <c r="AR2026" s="100" t="str">
        <f t="shared" si="1301"/>
        <v>●</v>
      </c>
      <c r="AS2026" s="100" t="str">
        <f t="shared" si="1305"/>
        <v>●</v>
      </c>
    </row>
    <row r="2027" spans="2:45" s="100" customFormat="1" ht="14.25" customHeight="1">
      <c r="B2027" s="102" t="s">
        <v>136</v>
      </c>
      <c r="C2027" s="106">
        <v>24</v>
      </c>
      <c r="D2027" s="107">
        <v>18</v>
      </c>
      <c r="E2027" s="107">
        <v>9</v>
      </c>
      <c r="F2027" s="107">
        <v>13</v>
      </c>
      <c r="G2027" s="107">
        <f t="shared" si="1307"/>
        <v>15</v>
      </c>
      <c r="H2027" s="107">
        <f t="shared" si="1309"/>
        <v>2</v>
      </c>
      <c r="I2027" s="108">
        <f t="shared" si="1310"/>
        <v>15.384615384615385</v>
      </c>
      <c r="J2027" s="102"/>
      <c r="K2027" s="114" t="s">
        <v>136</v>
      </c>
      <c r="L2027" s="106">
        <v>626</v>
      </c>
      <c r="M2027" s="107">
        <v>710</v>
      </c>
      <c r="N2027" s="107">
        <v>690</v>
      </c>
      <c r="O2027" s="107">
        <v>765</v>
      </c>
      <c r="P2027" s="107">
        <f t="shared" si="1308"/>
        <v>935</v>
      </c>
      <c r="Q2027" s="107">
        <f t="shared" si="1311"/>
        <v>170</v>
      </c>
      <c r="R2027" s="108">
        <f t="shared" si="1312"/>
        <v>22.222222222222221</v>
      </c>
      <c r="S2027" s="108"/>
      <c r="W2027" s="100" t="s">
        <v>369</v>
      </c>
      <c r="X2027" s="100">
        <v>14</v>
      </c>
      <c r="Y2027" s="100">
        <v>17</v>
      </c>
      <c r="Z2027" s="100">
        <v>24</v>
      </c>
      <c r="AA2027" s="100">
        <v>18</v>
      </c>
      <c r="AC2027" s="100" t="s">
        <v>369</v>
      </c>
      <c r="AD2027" s="100">
        <v>323</v>
      </c>
      <c r="AE2027" s="100">
        <v>494</v>
      </c>
      <c r="AF2027" s="100">
        <v>626</v>
      </c>
      <c r="AG2027" s="100">
        <v>710</v>
      </c>
      <c r="AJ2027" s="100" t="str">
        <f t="shared" si="1303"/>
        <v>●</v>
      </c>
      <c r="AK2027" s="100" t="str">
        <f t="shared" si="1297"/>
        <v>●</v>
      </c>
      <c r="AL2027" s="100" t="str">
        <f t="shared" si="1313"/>
        <v>●</v>
      </c>
      <c r="AM2027" s="100" t="str">
        <f t="shared" si="1299"/>
        <v>●</v>
      </c>
      <c r="AP2027" s="100" t="str">
        <f t="shared" si="1304"/>
        <v>●</v>
      </c>
      <c r="AQ2027" s="100" t="str">
        <f t="shared" si="1300"/>
        <v>●</v>
      </c>
      <c r="AR2027" s="100" t="str">
        <f t="shared" si="1301"/>
        <v>●</v>
      </c>
      <c r="AS2027" s="100" t="str">
        <f t="shared" si="1305"/>
        <v>●</v>
      </c>
    </row>
    <row r="2028" spans="2:45" s="100" customFormat="1" ht="14.25" customHeight="1">
      <c r="B2028" s="102" t="s">
        <v>137</v>
      </c>
      <c r="C2028" s="106">
        <v>14</v>
      </c>
      <c r="D2028" s="107">
        <v>14</v>
      </c>
      <c r="E2028" s="107">
        <v>16</v>
      </c>
      <c r="F2028" s="107">
        <v>8</v>
      </c>
      <c r="G2028" s="107">
        <f t="shared" si="1307"/>
        <v>11</v>
      </c>
      <c r="H2028" s="107">
        <f t="shared" si="1309"/>
        <v>3</v>
      </c>
      <c r="I2028" s="108">
        <f t="shared" si="1310"/>
        <v>37.5</v>
      </c>
      <c r="J2028" s="102"/>
      <c r="K2028" s="114" t="s">
        <v>137</v>
      </c>
      <c r="L2028" s="106">
        <v>438</v>
      </c>
      <c r="M2028" s="107">
        <v>546</v>
      </c>
      <c r="N2028" s="107">
        <v>601</v>
      </c>
      <c r="O2028" s="107">
        <v>595</v>
      </c>
      <c r="P2028" s="107">
        <f t="shared" si="1308"/>
        <v>668</v>
      </c>
      <c r="Q2028" s="107">
        <f t="shared" si="1311"/>
        <v>73</v>
      </c>
      <c r="R2028" s="108">
        <f t="shared" si="1312"/>
        <v>12.268907563025209</v>
      </c>
      <c r="S2028" s="108"/>
      <c r="W2028" s="100" t="s">
        <v>370</v>
      </c>
      <c r="X2028" s="100">
        <v>21</v>
      </c>
      <c r="Y2028" s="100">
        <v>12</v>
      </c>
      <c r="Z2028" s="100">
        <v>14</v>
      </c>
      <c r="AA2028" s="100">
        <v>14</v>
      </c>
      <c r="AC2028" s="100" t="s">
        <v>370</v>
      </c>
      <c r="AD2028" s="100">
        <v>228</v>
      </c>
      <c r="AE2028" s="100">
        <v>270</v>
      </c>
      <c r="AF2028" s="100">
        <v>438</v>
      </c>
      <c r="AG2028" s="100">
        <v>546</v>
      </c>
      <c r="AJ2028" s="100" t="str">
        <f t="shared" si="1303"/>
        <v>●</v>
      </c>
      <c r="AK2028" s="100" t="str">
        <f t="shared" si="1297"/>
        <v>●</v>
      </c>
      <c r="AL2028" s="100" t="str">
        <f t="shared" si="1313"/>
        <v>●</v>
      </c>
      <c r="AM2028" s="100" t="str">
        <f t="shared" si="1299"/>
        <v>●</v>
      </c>
      <c r="AP2028" s="100" t="str">
        <f t="shared" si="1304"/>
        <v>●</v>
      </c>
      <c r="AQ2028" s="100" t="str">
        <f t="shared" si="1300"/>
        <v>●</v>
      </c>
      <c r="AR2028" s="100" t="str">
        <f t="shared" si="1301"/>
        <v>●</v>
      </c>
      <c r="AS2028" s="100" t="str">
        <f t="shared" si="1305"/>
        <v>●</v>
      </c>
    </row>
    <row r="2029" spans="2:45" s="100" customFormat="1" ht="14.25" customHeight="1">
      <c r="B2029" s="102" t="s">
        <v>138</v>
      </c>
      <c r="C2029" s="106">
        <v>4</v>
      </c>
      <c r="D2029" s="107">
        <v>7</v>
      </c>
      <c r="E2029" s="107">
        <v>10</v>
      </c>
      <c r="F2029" s="107">
        <v>11</v>
      </c>
      <c r="G2029" s="107">
        <f t="shared" si="1307"/>
        <v>7</v>
      </c>
      <c r="H2029" s="107">
        <f t="shared" si="1309"/>
        <v>-4</v>
      </c>
      <c r="I2029" s="108">
        <f t="shared" si="1310"/>
        <v>-36.363636363636367</v>
      </c>
      <c r="J2029" s="102"/>
      <c r="K2029" s="114" t="s">
        <v>138</v>
      </c>
      <c r="L2029" s="106">
        <v>219</v>
      </c>
      <c r="M2029" s="107">
        <v>358</v>
      </c>
      <c r="N2029" s="107">
        <v>409</v>
      </c>
      <c r="O2029" s="107">
        <v>445</v>
      </c>
      <c r="P2029" s="107">
        <f t="shared" si="1308"/>
        <v>481</v>
      </c>
      <c r="Q2029" s="107">
        <f t="shared" si="1311"/>
        <v>36</v>
      </c>
      <c r="R2029" s="108">
        <f t="shared" si="1312"/>
        <v>8.0898876404494384</v>
      </c>
      <c r="S2029" s="108"/>
      <c r="W2029" s="100" t="s">
        <v>371</v>
      </c>
      <c r="X2029" s="100">
        <v>3</v>
      </c>
      <c r="Y2029" s="100">
        <v>12</v>
      </c>
      <c r="Z2029" s="100">
        <v>4</v>
      </c>
      <c r="AA2029" s="100">
        <v>7</v>
      </c>
      <c r="AC2029" s="100" t="s">
        <v>371</v>
      </c>
      <c r="AD2029" s="100">
        <v>108</v>
      </c>
      <c r="AE2029" s="100">
        <v>173</v>
      </c>
      <c r="AF2029" s="100">
        <v>219</v>
      </c>
      <c r="AG2029" s="100">
        <v>358</v>
      </c>
      <c r="AJ2029" s="100" t="str">
        <f t="shared" si="1303"/>
        <v>●</v>
      </c>
      <c r="AK2029" s="100" t="str">
        <f t="shared" si="1297"/>
        <v>●</v>
      </c>
      <c r="AL2029" s="100" t="str">
        <f t="shared" si="1313"/>
        <v>●</v>
      </c>
      <c r="AM2029" s="100" t="str">
        <f t="shared" si="1299"/>
        <v>●</v>
      </c>
      <c r="AP2029" s="100" t="str">
        <f t="shared" si="1304"/>
        <v>●</v>
      </c>
      <c r="AQ2029" s="100" t="str">
        <f t="shared" si="1300"/>
        <v>●</v>
      </c>
      <c r="AR2029" s="100" t="str">
        <f t="shared" si="1301"/>
        <v>●</v>
      </c>
      <c r="AS2029" s="100" t="str">
        <f t="shared" si="1305"/>
        <v>●</v>
      </c>
    </row>
    <row r="2030" spans="2:45" s="100" customFormat="1" ht="14.25" customHeight="1">
      <c r="B2030" s="102" t="s">
        <v>110</v>
      </c>
      <c r="C2030" s="106">
        <v>9</v>
      </c>
      <c r="D2030" s="107">
        <v>6</v>
      </c>
      <c r="E2030" s="107">
        <v>5</v>
      </c>
      <c r="F2030" s="107">
        <v>6</v>
      </c>
      <c r="G2030" s="107">
        <f t="shared" si="1307"/>
        <v>7</v>
      </c>
      <c r="H2030" s="107">
        <f t="shared" si="1309"/>
        <v>1</v>
      </c>
      <c r="I2030" s="108">
        <f t="shared" si="1310"/>
        <v>16.666666666666664</v>
      </c>
      <c r="J2030" s="102"/>
      <c r="K2030" s="114" t="s">
        <v>110</v>
      </c>
      <c r="L2030" s="106">
        <v>140</v>
      </c>
      <c r="M2030" s="107">
        <v>222</v>
      </c>
      <c r="N2030" s="107">
        <v>339</v>
      </c>
      <c r="O2030" s="107">
        <v>395</v>
      </c>
      <c r="P2030" s="107">
        <f t="shared" si="1308"/>
        <v>505</v>
      </c>
      <c r="Q2030" s="107">
        <f t="shared" si="1311"/>
        <v>110</v>
      </c>
      <c r="R2030" s="108">
        <f t="shared" si="1312"/>
        <v>27.848101265822784</v>
      </c>
      <c r="S2030" s="108"/>
      <c r="W2030" s="100" t="s">
        <v>378</v>
      </c>
      <c r="X2030" s="100">
        <v>2</v>
      </c>
      <c r="Y2030" s="100">
        <v>2</v>
      </c>
      <c r="Z2030" s="100">
        <v>9</v>
      </c>
      <c r="AA2030" s="100">
        <v>6</v>
      </c>
      <c r="AC2030" s="100" t="s">
        <v>378</v>
      </c>
      <c r="AD2030" s="100">
        <v>75</v>
      </c>
      <c r="AE2030" s="100">
        <v>101</v>
      </c>
      <c r="AF2030" s="100">
        <v>140</v>
      </c>
      <c r="AG2030" s="100">
        <v>222</v>
      </c>
      <c r="AJ2030" s="100" t="str">
        <f t="shared" si="1303"/>
        <v>●</v>
      </c>
      <c r="AK2030" s="100" t="str">
        <f t="shared" si="1297"/>
        <v>●</v>
      </c>
      <c r="AL2030" s="100" t="str">
        <f t="shared" si="1313"/>
        <v>●</v>
      </c>
      <c r="AM2030" s="100" t="str">
        <f t="shared" si="1299"/>
        <v>○</v>
      </c>
      <c r="AP2030" s="100" t="str">
        <f t="shared" si="1304"/>
        <v>●</v>
      </c>
      <c r="AQ2030" s="100" t="str">
        <f t="shared" si="1300"/>
        <v>●</v>
      </c>
      <c r="AR2030" s="100" t="str">
        <f t="shared" si="1301"/>
        <v>●</v>
      </c>
      <c r="AS2030" s="100" t="str">
        <f t="shared" si="1305"/>
        <v>●</v>
      </c>
    </row>
    <row r="2031" spans="2:45" s="100" customFormat="1" ht="14.25" customHeight="1">
      <c r="B2031" s="119" t="s">
        <v>111</v>
      </c>
      <c r="C2031" s="120" t="s">
        <v>313</v>
      </c>
      <c r="D2031" s="116" t="s">
        <v>313</v>
      </c>
      <c r="E2031" s="116" t="s">
        <v>313</v>
      </c>
      <c r="F2031" s="116" t="s">
        <v>313</v>
      </c>
      <c r="G2031" s="107" t="str">
        <f t="shared" si="1307"/>
        <v>-</v>
      </c>
      <c r="H2031" s="107"/>
      <c r="I2031" s="108"/>
      <c r="K2031" s="119" t="s">
        <v>111</v>
      </c>
      <c r="L2031" s="120" t="s">
        <v>313</v>
      </c>
      <c r="M2031" s="116" t="s">
        <v>313</v>
      </c>
      <c r="N2031" s="116" t="s">
        <v>313</v>
      </c>
      <c r="O2031" s="116">
        <v>5</v>
      </c>
      <c r="P2031" s="107">
        <f t="shared" si="1308"/>
        <v>30</v>
      </c>
      <c r="Q2031" s="107"/>
      <c r="R2031" s="108"/>
    </row>
    <row r="2032" spans="2:45" s="100" customFormat="1" ht="14.25" customHeight="1">
      <c r="G2032" s="168"/>
      <c r="P2032" s="168"/>
    </row>
    <row r="2033" spans="2:45" s="100" customFormat="1" ht="14.25" customHeight="1">
      <c r="G2033" s="168"/>
      <c r="P2033" s="168"/>
    </row>
    <row r="2034" spans="2:45" s="99" customFormat="1" ht="14.25" customHeight="1">
      <c r="B2034" s="99" t="str">
        <f>LEFT(B2004,LEN(B2004)-2)&amp;+"男"</f>
        <v>船浜町・男</v>
      </c>
      <c r="H2034" s="99" t="s">
        <v>805</v>
      </c>
      <c r="I2034" s="380">
        <f>令和2年9月末住基人口!P21</f>
        <v>57</v>
      </c>
      <c r="K2034" s="99" t="str">
        <f>LEFT(K2004,LEN(K2004)-2)&amp;+"男"</f>
        <v>桜・男</v>
      </c>
      <c r="Q2034" s="99" t="s">
        <v>805</v>
      </c>
      <c r="R2034" s="380">
        <f>令和2年9月末住基人口!P27</f>
        <v>4480</v>
      </c>
      <c r="W2034" s="100"/>
      <c r="X2034" s="100"/>
      <c r="Y2034" s="100"/>
      <c r="Z2034" s="100"/>
      <c r="AA2034" s="100"/>
      <c r="AB2034" s="100"/>
      <c r="AC2034" s="100"/>
      <c r="AD2034" s="100"/>
      <c r="AE2034" s="100"/>
      <c r="AF2034" s="100"/>
      <c r="AG2034" s="100"/>
    </row>
    <row r="2035" spans="2:45" s="100" customFormat="1" ht="14.25" customHeight="1">
      <c r="B2035" s="583" t="s">
        <v>335</v>
      </c>
      <c r="C2035" s="101"/>
      <c r="D2035" s="101"/>
      <c r="E2035" s="101"/>
      <c r="F2035" s="101"/>
      <c r="G2035" s="135"/>
      <c r="H2035" s="131"/>
      <c r="I2035" s="131"/>
      <c r="J2035" s="102"/>
      <c r="K2035" s="583" t="s">
        <v>335</v>
      </c>
      <c r="L2035" s="101"/>
      <c r="M2035" s="101"/>
      <c r="N2035" s="101"/>
      <c r="O2035" s="101"/>
      <c r="P2035" s="135"/>
      <c r="Q2035" s="131"/>
      <c r="R2035" s="131"/>
      <c r="S2035" s="103"/>
    </row>
    <row r="2036" spans="2:45" s="100" customFormat="1" ht="14.25" customHeight="1">
      <c r="B2036" s="584"/>
      <c r="C2036" s="130" t="str">
        <f>$C$4</f>
        <v>平成12年</v>
      </c>
      <c r="D2036" s="130" t="str">
        <f>$D$4</f>
        <v>平成17年</v>
      </c>
      <c r="E2036" s="130" t="str">
        <f>$E$4</f>
        <v>平成22年</v>
      </c>
      <c r="F2036" s="130" t="s">
        <v>410</v>
      </c>
      <c r="G2036" s="130" t="s">
        <v>739</v>
      </c>
      <c r="H2036" s="133" t="str">
        <f>$H$4</f>
        <v>対平成</v>
      </c>
      <c r="I2036" s="134" t="str">
        <f>$I$4</f>
        <v>27年</v>
      </c>
      <c r="J2036" s="102"/>
      <c r="K2036" s="584"/>
      <c r="L2036" s="130" t="str">
        <f>$C$4</f>
        <v>平成12年</v>
      </c>
      <c r="M2036" s="130" t="str">
        <f>$D$4</f>
        <v>平成17年</v>
      </c>
      <c r="N2036" s="130" t="str">
        <f>$E$4</f>
        <v>平成22年</v>
      </c>
      <c r="O2036" s="130" t="s">
        <v>410</v>
      </c>
      <c r="P2036" s="130" t="s">
        <v>739</v>
      </c>
      <c r="Q2036" s="133" t="str">
        <f>$H$4</f>
        <v>対平成</v>
      </c>
      <c r="R2036" s="134" t="str">
        <f>$I$4</f>
        <v>27年</v>
      </c>
      <c r="S2036" s="103"/>
    </row>
    <row r="2037" spans="2:45" s="100" customFormat="1" ht="14.25" customHeight="1">
      <c r="B2037" s="585"/>
      <c r="C2037" s="104"/>
      <c r="D2037" s="104"/>
      <c r="E2037" s="104"/>
      <c r="F2037" s="104"/>
      <c r="G2037" s="104"/>
      <c r="H2037" s="132" t="s">
        <v>88</v>
      </c>
      <c r="I2037" s="133" t="s">
        <v>398</v>
      </c>
      <c r="J2037" s="102"/>
      <c r="K2037" s="585"/>
      <c r="L2037" s="104"/>
      <c r="M2037" s="104"/>
      <c r="N2037" s="104"/>
      <c r="O2037" s="104"/>
      <c r="P2037" s="104"/>
      <c r="Q2037" s="132" t="s">
        <v>88</v>
      </c>
      <c r="R2037" s="133" t="s">
        <v>398</v>
      </c>
      <c r="S2037" s="103"/>
    </row>
    <row r="2038" spans="2:45" s="199" customFormat="1" ht="14.25" customHeight="1">
      <c r="B2038" s="200" t="s">
        <v>90</v>
      </c>
      <c r="C2038" s="198">
        <v>117</v>
      </c>
      <c r="D2038" s="194">
        <v>89</v>
      </c>
      <c r="E2038" s="194">
        <v>80</v>
      </c>
      <c r="F2038" s="194">
        <v>66</v>
      </c>
      <c r="G2038" s="194">
        <f>IF(COUNTIF(G2043:G2061,"x"),"x",IF(SUM(G2043:G2061)=0,"-",SUM(G2043:G2061)))</f>
        <v>53</v>
      </c>
      <c r="H2038" s="193">
        <f t="shared" ref="H2038:H2041" si="1314">IF(G2038="x","x",IF(AND(G2038="-",F2038="-"),"-",IF(AND(G2038="-",F2038&gt;0),F2038*-1,IF(AND(G2038&gt;0,F2038="-"),G2038,G2038-F2038))))</f>
        <v>-13</v>
      </c>
      <c r="I2038" s="195">
        <f t="shared" ref="I2038:I2041" si="1315">IF(H2038="x","x",IF(H2038="-","-",IF(AND(F2038="-",G2038&gt;0),"皆増",IF(AND(F2038&gt;0,G2038="-"),"皆減",H2038/F2038*100))))</f>
        <v>-19.696969696969695</v>
      </c>
      <c r="J2038" s="196"/>
      <c r="K2038" s="197" t="s">
        <v>90</v>
      </c>
      <c r="L2038" s="198">
        <v>5793</v>
      </c>
      <c r="M2038" s="194">
        <v>5588</v>
      </c>
      <c r="N2038" s="194">
        <v>5159</v>
      </c>
      <c r="O2038" s="194">
        <v>4814</v>
      </c>
      <c r="P2038" s="194">
        <f>IF(COUNTIF(P2043:P2061,"x"),"x",IF(SUM(P2043:P2061)=0,"-",SUM(P2043:P2061)))</f>
        <v>4310</v>
      </c>
      <c r="Q2038" s="193">
        <f t="shared" ref="Q2038:Q2041" si="1316">IF(P2038="x","x",IF(AND(P2038="-",O2038="-"),"-",IF(AND(P2038="-",O2038&gt;0),O2038*-1,IF(AND(P2038&gt;0,O2038="-"),P2038,P2038-O2038))))</f>
        <v>-504</v>
      </c>
      <c r="R2038" s="195">
        <f t="shared" ref="R2038:R2041" si="1317">IF(Q2038="x","x",IF(Q2038="-","-",IF(AND(O2038="-",P2038&gt;0),"皆増",IF(AND(O2038&gt;0,P2038="-"),"皆減",Q2038/O2038*100))))</f>
        <v>-10.469464063149148</v>
      </c>
      <c r="S2038" s="195"/>
      <c r="W2038" s="199" t="s">
        <v>373</v>
      </c>
      <c r="X2038" s="199">
        <v>163</v>
      </c>
      <c r="Y2038" s="199">
        <v>151</v>
      </c>
      <c r="Z2038" s="199">
        <v>117</v>
      </c>
      <c r="AA2038" s="199">
        <v>89</v>
      </c>
      <c r="AC2038" s="199" t="s">
        <v>373</v>
      </c>
      <c r="AD2038" s="199">
        <v>5156</v>
      </c>
      <c r="AE2038" s="199">
        <v>5734</v>
      </c>
      <c r="AF2038" s="199">
        <v>5793</v>
      </c>
      <c r="AG2038" s="199">
        <v>5588</v>
      </c>
      <c r="AJ2038" s="199" t="str">
        <f>IF(C2038=X2038,"○","●")</f>
        <v>●</v>
      </c>
      <c r="AK2038" s="199" t="str">
        <f t="shared" ref="AK2038:AK2060" si="1318">IF(D2038=Y2038,"○","●")</f>
        <v>●</v>
      </c>
      <c r="AL2038" s="199" t="str">
        <f t="shared" ref="AL2038:AL2039" si="1319">IF(E2038=Z2038,"○","●")</f>
        <v>●</v>
      </c>
      <c r="AM2038" s="199" t="str">
        <f t="shared" ref="AM2038:AM2060" si="1320">IF(F2038=AA2038,"○","●")</f>
        <v>●</v>
      </c>
      <c r="AP2038" s="199" t="str">
        <f>IF(L2038=AD2038,"○","●")</f>
        <v>●</v>
      </c>
      <c r="AQ2038" s="199" t="str">
        <f t="shared" ref="AQ2038:AQ2060" si="1321">IF(M2038=AE2038,"○","●")</f>
        <v>●</v>
      </c>
      <c r="AR2038" s="199" t="str">
        <f t="shared" ref="AR2038:AR2060" si="1322">IF(N2038=AF2038,"○","●")</f>
        <v>●</v>
      </c>
      <c r="AS2038" s="199" t="str">
        <f t="shared" ref="AS2038" si="1323">IF(O2038=AG2038,"○","●")</f>
        <v>●</v>
      </c>
    </row>
    <row r="2039" spans="2:45" s="100" customFormat="1" ht="14.25" customHeight="1">
      <c r="B2039" s="105" t="s">
        <v>91</v>
      </c>
      <c r="C2039" s="106">
        <v>11</v>
      </c>
      <c r="D2039" s="107">
        <v>7</v>
      </c>
      <c r="E2039" s="107">
        <v>6</v>
      </c>
      <c r="F2039" s="107">
        <v>5</v>
      </c>
      <c r="G2039" s="107">
        <f>IF(COUNTIF(G2043:G2045,"x"),"x",IF(SUM(G2043:G2045)=0,"-",SUM(G2043:G2045)))</f>
        <v>4</v>
      </c>
      <c r="H2039" s="107">
        <f t="shared" si="1314"/>
        <v>-1</v>
      </c>
      <c r="I2039" s="108">
        <f t="shared" si="1315"/>
        <v>-20</v>
      </c>
      <c r="J2039" s="102"/>
      <c r="K2039" s="109" t="s">
        <v>91</v>
      </c>
      <c r="L2039" s="106">
        <v>898</v>
      </c>
      <c r="M2039" s="107">
        <v>840</v>
      </c>
      <c r="N2039" s="107">
        <v>713</v>
      </c>
      <c r="O2039" s="107">
        <v>569</v>
      </c>
      <c r="P2039" s="107">
        <f>IF(COUNTIF(P2043:P2045,"x"),"x",IF(SUM(P2043:P2045)=0,"-",SUM(P2043:P2045)))</f>
        <v>456</v>
      </c>
      <c r="Q2039" s="107">
        <f t="shared" si="1316"/>
        <v>-113</v>
      </c>
      <c r="R2039" s="108">
        <f t="shared" si="1317"/>
        <v>-19.859402460456941</v>
      </c>
      <c r="S2039" s="108"/>
      <c r="W2039" s="100" t="s">
        <v>374</v>
      </c>
      <c r="X2039" s="100">
        <v>17</v>
      </c>
      <c r="Y2039" s="100">
        <v>16</v>
      </c>
      <c r="Z2039" s="100">
        <v>11</v>
      </c>
      <c r="AA2039" s="100">
        <v>7</v>
      </c>
      <c r="AC2039" s="100" t="s">
        <v>374</v>
      </c>
      <c r="AD2039" s="100">
        <v>978</v>
      </c>
      <c r="AE2039" s="100">
        <v>1000</v>
      </c>
      <c r="AF2039" s="100">
        <v>898</v>
      </c>
      <c r="AG2039" s="100">
        <v>840</v>
      </c>
      <c r="AJ2039" s="100" t="str">
        <f t="shared" ref="AJ2039:AJ2060" si="1324">IF(C2039=X2039,"○","●")</f>
        <v>●</v>
      </c>
      <c r="AK2039" s="100" t="str">
        <f t="shared" si="1318"/>
        <v>●</v>
      </c>
      <c r="AL2039" s="100" t="str">
        <f t="shared" si="1319"/>
        <v>●</v>
      </c>
      <c r="AM2039" s="100" t="str">
        <f t="shared" si="1320"/>
        <v>●</v>
      </c>
      <c r="AP2039" s="100" t="str">
        <f t="shared" ref="AP2039:AP2060" si="1325">IF(L2039=AD2039,"○","●")</f>
        <v>●</v>
      </c>
      <c r="AQ2039" s="100" t="str">
        <f t="shared" si="1321"/>
        <v>●</v>
      </c>
      <c r="AR2039" s="100" t="str">
        <f t="shared" si="1322"/>
        <v>●</v>
      </c>
      <c r="AS2039" s="100" t="str">
        <f>IF(O2039=AG2039,"○","●")</f>
        <v>●</v>
      </c>
    </row>
    <row r="2040" spans="2:45" s="100" customFormat="1" ht="14.25" customHeight="1">
      <c r="B2040" s="105" t="s">
        <v>92</v>
      </c>
      <c r="C2040" s="106">
        <v>67</v>
      </c>
      <c r="D2040" s="107">
        <v>57</v>
      </c>
      <c r="E2040" s="107">
        <v>49</v>
      </c>
      <c r="F2040" s="107">
        <v>36</v>
      </c>
      <c r="G2040" s="296">
        <f>IF(COUNTIF(G2046:G2055,"x"),"x",IF(SUM(G2046:G2055)=0,"-",SUM(G2046:G2055)))</f>
        <v>28</v>
      </c>
      <c r="H2040" s="107">
        <f t="shared" si="1314"/>
        <v>-8</v>
      </c>
      <c r="I2040" s="108">
        <f t="shared" si="1315"/>
        <v>-22.222222222222221</v>
      </c>
      <c r="J2040" s="102"/>
      <c r="K2040" s="109" t="s">
        <v>92</v>
      </c>
      <c r="L2040" s="106">
        <v>3973</v>
      </c>
      <c r="M2040" s="107">
        <v>3662</v>
      </c>
      <c r="N2040" s="107">
        <v>3284</v>
      </c>
      <c r="O2040" s="107">
        <v>2893</v>
      </c>
      <c r="P2040" s="296">
        <f>IF(COUNTIF(P2046:P2055,"x"),"x",IF(SUM(P2046:P2055)=0,"-",SUM(P2046:P2055)))</f>
        <v>2465</v>
      </c>
      <c r="Q2040" s="107">
        <f t="shared" si="1316"/>
        <v>-428</v>
      </c>
      <c r="R2040" s="108">
        <f t="shared" si="1317"/>
        <v>-14.794331144141029</v>
      </c>
      <c r="S2040" s="108"/>
      <c r="W2040" s="100" t="s">
        <v>375</v>
      </c>
      <c r="X2040" s="100">
        <v>120</v>
      </c>
      <c r="Y2040" s="100">
        <v>102</v>
      </c>
      <c r="Z2040" s="100">
        <v>67</v>
      </c>
      <c r="AA2040" s="100">
        <v>57</v>
      </c>
      <c r="AC2040" s="100" t="s">
        <v>375</v>
      </c>
      <c r="AD2040" s="100">
        <v>3633</v>
      </c>
      <c r="AE2040" s="100">
        <v>4010</v>
      </c>
      <c r="AF2040" s="100">
        <v>3973</v>
      </c>
      <c r="AG2040" s="100">
        <v>3662</v>
      </c>
      <c r="AJ2040" s="100" t="str">
        <f t="shared" si="1324"/>
        <v>●</v>
      </c>
      <c r="AK2040" s="100" t="str">
        <f t="shared" si="1318"/>
        <v>●</v>
      </c>
      <c r="AL2040" s="100" t="str">
        <f>IF(E2040=Z2040,"○","●")</f>
        <v>●</v>
      </c>
      <c r="AM2040" s="100" t="str">
        <f t="shared" si="1320"/>
        <v>●</v>
      </c>
      <c r="AP2040" s="100" t="str">
        <f t="shared" si="1325"/>
        <v>●</v>
      </c>
      <c r="AQ2040" s="100" t="str">
        <f t="shared" si="1321"/>
        <v>●</v>
      </c>
      <c r="AR2040" s="100" t="str">
        <f t="shared" si="1322"/>
        <v>●</v>
      </c>
      <c r="AS2040" s="100" t="str">
        <f t="shared" ref="AS2040:AS2060" si="1326">IF(O2040=AG2040,"○","●")</f>
        <v>●</v>
      </c>
    </row>
    <row r="2041" spans="2:45" s="100" customFormat="1" ht="14.25" customHeight="1">
      <c r="B2041" s="105" t="s">
        <v>93</v>
      </c>
      <c r="C2041" s="106">
        <v>39</v>
      </c>
      <c r="D2041" s="107">
        <v>25</v>
      </c>
      <c r="E2041" s="107">
        <v>25</v>
      </c>
      <c r="F2041" s="107">
        <v>25</v>
      </c>
      <c r="G2041" s="107">
        <f>IF(COUNTIF(G2056:G2060,"x"),"x",IF(SUM(G2056,G2060)=0,"-",SUM(G2056:G2060)))</f>
        <v>21</v>
      </c>
      <c r="H2041" s="107">
        <f t="shared" si="1314"/>
        <v>-4</v>
      </c>
      <c r="I2041" s="108">
        <f t="shared" si="1315"/>
        <v>-16</v>
      </c>
      <c r="J2041" s="102"/>
      <c r="K2041" s="109" t="s">
        <v>93</v>
      </c>
      <c r="L2041" s="106">
        <v>922</v>
      </c>
      <c r="M2041" s="107">
        <v>1086</v>
      </c>
      <c r="N2041" s="107">
        <v>1162</v>
      </c>
      <c r="O2041" s="107">
        <v>1347</v>
      </c>
      <c r="P2041" s="107">
        <f>IF(COUNTIF(P2056:P2060,"x"),"x",IF(SUM(P2056,P2060)=0,"-",SUM(P2056:P2060)))</f>
        <v>1370</v>
      </c>
      <c r="Q2041" s="107">
        <f t="shared" si="1316"/>
        <v>23</v>
      </c>
      <c r="R2041" s="108">
        <f t="shared" si="1317"/>
        <v>1.7074981440237564</v>
      </c>
      <c r="S2041" s="108"/>
      <c r="W2041" s="100" t="s">
        <v>376</v>
      </c>
      <c r="X2041" s="100">
        <v>26</v>
      </c>
      <c r="Y2041" s="100">
        <v>33</v>
      </c>
      <c r="Z2041" s="100">
        <v>39</v>
      </c>
      <c r="AA2041" s="100">
        <v>25</v>
      </c>
      <c r="AC2041" s="100" t="s">
        <v>376</v>
      </c>
      <c r="AD2041" s="100">
        <v>545</v>
      </c>
      <c r="AE2041" s="100">
        <v>724</v>
      </c>
      <c r="AF2041" s="100">
        <v>922</v>
      </c>
      <c r="AG2041" s="100">
        <v>1086</v>
      </c>
      <c r="AJ2041" s="100" t="str">
        <f t="shared" si="1324"/>
        <v>●</v>
      </c>
      <c r="AK2041" s="100" t="str">
        <f t="shared" si="1318"/>
        <v>●</v>
      </c>
      <c r="AL2041" s="100" t="str">
        <f t="shared" ref="AL2041:AL2050" si="1327">IF(E2041=Z2041,"○","●")</f>
        <v>●</v>
      </c>
      <c r="AM2041" s="100" t="str">
        <f t="shared" si="1320"/>
        <v>○</v>
      </c>
      <c r="AP2041" s="100" t="str">
        <f t="shared" si="1325"/>
        <v>●</v>
      </c>
      <c r="AQ2041" s="100" t="str">
        <f t="shared" si="1321"/>
        <v>●</v>
      </c>
      <c r="AR2041" s="100" t="str">
        <f t="shared" si="1322"/>
        <v>●</v>
      </c>
      <c r="AS2041" s="100" t="str">
        <f t="shared" si="1326"/>
        <v>●</v>
      </c>
    </row>
    <row r="2042" spans="2:45" s="100" customFormat="1" ht="14.25" customHeight="1">
      <c r="B2042" s="102"/>
      <c r="C2042" s="106"/>
      <c r="D2042" s="112"/>
      <c r="E2042" s="112"/>
      <c r="F2042" s="112"/>
      <c r="G2042" s="112"/>
      <c r="H2042" s="112"/>
      <c r="I2042" s="113"/>
      <c r="J2042" s="102"/>
      <c r="K2042" s="114"/>
      <c r="L2042" s="106"/>
      <c r="M2042" s="112"/>
      <c r="N2042" s="112"/>
      <c r="O2042" s="112"/>
      <c r="P2042" s="112"/>
      <c r="Q2042" s="112"/>
      <c r="R2042" s="113"/>
      <c r="S2042" s="113"/>
      <c r="AJ2042" s="100" t="str">
        <f t="shared" si="1324"/>
        <v>○</v>
      </c>
      <c r="AK2042" s="100" t="str">
        <f t="shared" si="1318"/>
        <v>○</v>
      </c>
      <c r="AL2042" s="100" t="str">
        <f t="shared" si="1327"/>
        <v>○</v>
      </c>
      <c r="AM2042" s="100" t="str">
        <f t="shared" si="1320"/>
        <v>○</v>
      </c>
      <c r="AP2042" s="100" t="str">
        <f t="shared" si="1325"/>
        <v>○</v>
      </c>
      <c r="AQ2042" s="100" t="str">
        <f t="shared" si="1321"/>
        <v>○</v>
      </c>
      <c r="AR2042" s="100" t="str">
        <f t="shared" si="1322"/>
        <v>○</v>
      </c>
      <c r="AS2042" s="100" t="str">
        <f t="shared" si="1326"/>
        <v>○</v>
      </c>
    </row>
    <row r="2043" spans="2:45" s="100" customFormat="1" ht="14.25" customHeight="1">
      <c r="B2043" s="102" t="s">
        <v>94</v>
      </c>
      <c r="C2043" s="106">
        <v>2</v>
      </c>
      <c r="D2043" s="107">
        <v>2</v>
      </c>
      <c r="E2043" s="107">
        <v>2</v>
      </c>
      <c r="F2043" s="107">
        <v>2</v>
      </c>
      <c r="G2043" s="107">
        <f>第2表01元データ!AV40</f>
        <v>2</v>
      </c>
      <c r="H2043" s="107">
        <f t="shared" ref="H2043:H2060" si="1328">IF(G2043="x","x",IF(AND(G2043="-",F2043="-"),"-",IF(AND(G2043="-",F2043&gt;0),F2043*-1,IF(AND(G2043&gt;0,F2043="-"),G2043,G2043-F2043))))</f>
        <v>0</v>
      </c>
      <c r="I2043" s="108">
        <f t="shared" ref="I2043:I2060" si="1329">IF(H2043="x","x",IF(H2043="-","-",IF(AND(F2043="-",G2043&gt;0),"皆増",IF(AND(F2043&gt;0,G2043="-"),"皆減",H2043/F2043*100))))</f>
        <v>0</v>
      </c>
      <c r="J2043" s="102"/>
      <c r="K2043" s="114" t="s">
        <v>94</v>
      </c>
      <c r="L2043" s="106">
        <v>272</v>
      </c>
      <c r="M2043" s="107">
        <v>242</v>
      </c>
      <c r="N2043" s="107">
        <v>209</v>
      </c>
      <c r="O2043" s="107">
        <v>144</v>
      </c>
      <c r="P2043" s="107">
        <f>第2表01元データ!AW40</f>
        <v>122</v>
      </c>
      <c r="Q2043" s="107">
        <f t="shared" ref="Q2043:Q2060" si="1330">IF(P2043="x","x",IF(AND(P2043="-",O2043="-"),"-",IF(AND(P2043="-",O2043&gt;0),O2043*-1,IF(AND(P2043&gt;0,O2043="-"),P2043,P2043-O2043))))</f>
        <v>-22</v>
      </c>
      <c r="R2043" s="108">
        <f t="shared" ref="R2043:R2060" si="1331">IF(Q2043="x","x",IF(Q2043="-","-",IF(AND(O2043="-",P2043&gt;0),"皆増",IF(AND(O2043&gt;0,P2043="-"),"皆減",Q2043/O2043*100))))</f>
        <v>-15.277777777777779</v>
      </c>
      <c r="S2043" s="108"/>
      <c r="T2043" s="100">
        <v>101</v>
      </c>
      <c r="W2043" s="100" t="s">
        <v>377</v>
      </c>
      <c r="X2043" s="100">
        <v>4</v>
      </c>
      <c r="Y2043" s="100">
        <v>6</v>
      </c>
      <c r="Z2043" s="100">
        <v>2</v>
      </c>
      <c r="AA2043" s="100">
        <v>2</v>
      </c>
      <c r="AC2043" s="100" t="s">
        <v>377</v>
      </c>
      <c r="AD2043" s="100">
        <v>246</v>
      </c>
      <c r="AE2043" s="100">
        <v>326</v>
      </c>
      <c r="AF2043" s="100">
        <v>272</v>
      </c>
      <c r="AG2043" s="100">
        <v>242</v>
      </c>
      <c r="AJ2043" s="100" t="str">
        <f t="shared" si="1324"/>
        <v>●</v>
      </c>
      <c r="AK2043" s="100" t="str">
        <f t="shared" si="1318"/>
        <v>●</v>
      </c>
      <c r="AL2043" s="100" t="str">
        <f t="shared" si="1327"/>
        <v>○</v>
      </c>
      <c r="AM2043" s="100" t="str">
        <f t="shared" si="1320"/>
        <v>○</v>
      </c>
      <c r="AP2043" s="100" t="str">
        <f t="shared" si="1325"/>
        <v>●</v>
      </c>
      <c r="AQ2043" s="100" t="str">
        <f t="shared" si="1321"/>
        <v>●</v>
      </c>
      <c r="AR2043" s="100" t="str">
        <f t="shared" si="1322"/>
        <v>●</v>
      </c>
      <c r="AS2043" s="100" t="str">
        <f t="shared" si="1326"/>
        <v>●</v>
      </c>
    </row>
    <row r="2044" spans="2:45" s="100" customFormat="1" ht="14.25" customHeight="1">
      <c r="B2044" s="102" t="s">
        <v>123</v>
      </c>
      <c r="C2044" s="106">
        <v>4</v>
      </c>
      <c r="D2044" s="107">
        <v>2</v>
      </c>
      <c r="E2044" s="107">
        <v>1</v>
      </c>
      <c r="F2044" s="107">
        <v>2</v>
      </c>
      <c r="G2044" s="107">
        <f>第2表01元データ!AV41</f>
        <v>1</v>
      </c>
      <c r="H2044" s="107">
        <f t="shared" si="1328"/>
        <v>-1</v>
      </c>
      <c r="I2044" s="108">
        <f t="shared" si="1329"/>
        <v>-50</v>
      </c>
      <c r="J2044" s="102"/>
      <c r="K2044" s="114" t="s">
        <v>123</v>
      </c>
      <c r="L2044" s="106">
        <v>331</v>
      </c>
      <c r="M2044" s="107">
        <v>281</v>
      </c>
      <c r="N2044" s="107">
        <v>220</v>
      </c>
      <c r="O2044" s="107">
        <v>195</v>
      </c>
      <c r="P2044" s="107">
        <f>第2表01元データ!AW41</f>
        <v>136</v>
      </c>
      <c r="Q2044" s="107">
        <f t="shared" si="1330"/>
        <v>-59</v>
      </c>
      <c r="R2044" s="108">
        <f t="shared" si="1331"/>
        <v>-30.256410256410255</v>
      </c>
      <c r="S2044" s="108"/>
      <c r="T2044" s="100">
        <v>102</v>
      </c>
      <c r="W2044" s="100" t="s">
        <v>356</v>
      </c>
      <c r="X2044" s="100">
        <v>3</v>
      </c>
      <c r="Y2044" s="100">
        <v>4</v>
      </c>
      <c r="Z2044" s="100">
        <v>4</v>
      </c>
      <c r="AA2044" s="100">
        <v>2</v>
      </c>
      <c r="AC2044" s="100" t="s">
        <v>356</v>
      </c>
      <c r="AD2044" s="100">
        <v>325</v>
      </c>
      <c r="AE2044" s="100">
        <v>300</v>
      </c>
      <c r="AF2044" s="100">
        <v>331</v>
      </c>
      <c r="AG2044" s="100">
        <v>281</v>
      </c>
      <c r="AJ2044" s="100" t="str">
        <f t="shared" si="1324"/>
        <v>●</v>
      </c>
      <c r="AK2044" s="100" t="str">
        <f t="shared" si="1318"/>
        <v>●</v>
      </c>
      <c r="AL2044" s="100" t="str">
        <f t="shared" si="1327"/>
        <v>●</v>
      </c>
      <c r="AM2044" s="100" t="str">
        <f t="shared" si="1320"/>
        <v>○</v>
      </c>
      <c r="AP2044" s="100" t="str">
        <f t="shared" si="1325"/>
        <v>●</v>
      </c>
      <c r="AQ2044" s="100" t="str">
        <f t="shared" si="1321"/>
        <v>●</v>
      </c>
      <c r="AR2044" s="100" t="str">
        <f t="shared" si="1322"/>
        <v>●</v>
      </c>
      <c r="AS2044" s="100" t="str">
        <f t="shared" si="1326"/>
        <v>●</v>
      </c>
    </row>
    <row r="2045" spans="2:45" s="100" customFormat="1" ht="14.25" customHeight="1">
      <c r="B2045" s="102" t="s">
        <v>124</v>
      </c>
      <c r="C2045" s="106">
        <v>5</v>
      </c>
      <c r="D2045" s="107">
        <v>3</v>
      </c>
      <c r="E2045" s="107">
        <v>3</v>
      </c>
      <c r="F2045" s="107">
        <v>1</v>
      </c>
      <c r="G2045" s="107">
        <f>第2表01元データ!AV42</f>
        <v>1</v>
      </c>
      <c r="H2045" s="107">
        <f t="shared" si="1328"/>
        <v>0</v>
      </c>
      <c r="I2045" s="108">
        <f t="shared" si="1329"/>
        <v>0</v>
      </c>
      <c r="J2045" s="102"/>
      <c r="K2045" s="114" t="s">
        <v>124</v>
      </c>
      <c r="L2045" s="106">
        <v>295</v>
      </c>
      <c r="M2045" s="107">
        <v>317</v>
      </c>
      <c r="N2045" s="107">
        <v>284</v>
      </c>
      <c r="O2045" s="107">
        <v>230</v>
      </c>
      <c r="P2045" s="107">
        <f>第2表01元データ!AW42</f>
        <v>198</v>
      </c>
      <c r="Q2045" s="107">
        <f t="shared" si="1330"/>
        <v>-32</v>
      </c>
      <c r="R2045" s="108">
        <f t="shared" si="1331"/>
        <v>-13.913043478260869</v>
      </c>
      <c r="S2045" s="108"/>
      <c r="T2045" s="100">
        <v>103</v>
      </c>
      <c r="W2045" s="100" t="s">
        <v>357</v>
      </c>
      <c r="X2045" s="100">
        <v>10</v>
      </c>
      <c r="Y2045" s="100">
        <v>6</v>
      </c>
      <c r="Z2045" s="100">
        <v>5</v>
      </c>
      <c r="AA2045" s="100">
        <v>3</v>
      </c>
      <c r="AC2045" s="100" t="s">
        <v>357</v>
      </c>
      <c r="AD2045" s="100">
        <v>407</v>
      </c>
      <c r="AE2045" s="100">
        <v>374</v>
      </c>
      <c r="AF2045" s="100">
        <v>295</v>
      </c>
      <c r="AG2045" s="100">
        <v>317</v>
      </c>
      <c r="AJ2045" s="100" t="str">
        <f t="shared" si="1324"/>
        <v>●</v>
      </c>
      <c r="AK2045" s="100" t="str">
        <f t="shared" si="1318"/>
        <v>●</v>
      </c>
      <c r="AL2045" s="100" t="str">
        <f t="shared" si="1327"/>
        <v>●</v>
      </c>
      <c r="AM2045" s="100" t="str">
        <f t="shared" si="1320"/>
        <v>●</v>
      </c>
      <c r="AP2045" s="100" t="str">
        <f t="shared" si="1325"/>
        <v>●</v>
      </c>
      <c r="AQ2045" s="100" t="str">
        <f t="shared" si="1321"/>
        <v>●</v>
      </c>
      <c r="AR2045" s="100" t="str">
        <f t="shared" si="1322"/>
        <v>●</v>
      </c>
      <c r="AS2045" s="100" t="str">
        <f t="shared" si="1326"/>
        <v>●</v>
      </c>
    </row>
    <row r="2046" spans="2:45" s="100" customFormat="1" ht="14.25" customHeight="1">
      <c r="B2046" s="102" t="s">
        <v>125</v>
      </c>
      <c r="C2046" s="106">
        <v>8</v>
      </c>
      <c r="D2046" s="107">
        <v>4</v>
      </c>
      <c r="E2046" s="107">
        <v>4</v>
      </c>
      <c r="F2046" s="107" t="s">
        <v>313</v>
      </c>
      <c r="G2046" s="107" t="str">
        <f>第2表01元データ!AV43</f>
        <v>-</v>
      </c>
      <c r="H2046" s="107" t="str">
        <f t="shared" si="1328"/>
        <v>-</v>
      </c>
      <c r="I2046" s="108" t="str">
        <f t="shared" si="1329"/>
        <v>-</v>
      </c>
      <c r="J2046" s="102"/>
      <c r="K2046" s="114" t="s">
        <v>125</v>
      </c>
      <c r="L2046" s="106">
        <v>432</v>
      </c>
      <c r="M2046" s="107">
        <v>342</v>
      </c>
      <c r="N2046" s="107">
        <v>344</v>
      </c>
      <c r="O2046" s="107">
        <v>321</v>
      </c>
      <c r="P2046" s="107">
        <f>第2表01元データ!AW43</f>
        <v>243</v>
      </c>
      <c r="Q2046" s="107">
        <f t="shared" si="1330"/>
        <v>-78</v>
      </c>
      <c r="R2046" s="108">
        <f t="shared" si="1331"/>
        <v>-24.299065420560748</v>
      </c>
      <c r="S2046" s="108"/>
      <c r="T2046" s="100">
        <v>104</v>
      </c>
      <c r="W2046" s="100" t="s">
        <v>358</v>
      </c>
      <c r="X2046" s="100">
        <v>17</v>
      </c>
      <c r="Y2046" s="100">
        <v>14</v>
      </c>
      <c r="Z2046" s="100">
        <v>8</v>
      </c>
      <c r="AA2046" s="100">
        <v>4</v>
      </c>
      <c r="AC2046" s="100" t="s">
        <v>358</v>
      </c>
      <c r="AD2046" s="100">
        <v>507</v>
      </c>
      <c r="AE2046" s="100">
        <v>472</v>
      </c>
      <c r="AF2046" s="100">
        <v>432</v>
      </c>
      <c r="AG2046" s="100">
        <v>342</v>
      </c>
      <c r="AJ2046" s="100" t="str">
        <f t="shared" si="1324"/>
        <v>●</v>
      </c>
      <c r="AK2046" s="100" t="str">
        <f t="shared" si="1318"/>
        <v>●</v>
      </c>
      <c r="AL2046" s="100" t="str">
        <f t="shared" si="1327"/>
        <v>●</v>
      </c>
      <c r="AM2046" s="100" t="str">
        <f t="shared" si="1320"/>
        <v>●</v>
      </c>
      <c r="AP2046" s="100" t="str">
        <f t="shared" si="1325"/>
        <v>●</v>
      </c>
      <c r="AQ2046" s="100" t="str">
        <f t="shared" si="1321"/>
        <v>●</v>
      </c>
      <c r="AR2046" s="100" t="str">
        <f t="shared" si="1322"/>
        <v>●</v>
      </c>
      <c r="AS2046" s="100" t="str">
        <f t="shared" si="1326"/>
        <v>●</v>
      </c>
    </row>
    <row r="2047" spans="2:45" s="100" customFormat="1" ht="14.25" customHeight="1">
      <c r="B2047" s="102" t="s">
        <v>126</v>
      </c>
      <c r="C2047" s="106">
        <v>7</v>
      </c>
      <c r="D2047" s="107">
        <v>9</v>
      </c>
      <c r="E2047" s="107">
        <v>3</v>
      </c>
      <c r="F2047" s="107">
        <v>2</v>
      </c>
      <c r="G2047" s="107" t="str">
        <f>第2表01元データ!AV44</f>
        <v>-</v>
      </c>
      <c r="H2047" s="107">
        <f t="shared" si="1328"/>
        <v>-2</v>
      </c>
      <c r="I2047" s="108" t="str">
        <f t="shared" si="1329"/>
        <v>皆減</v>
      </c>
      <c r="J2047" s="102"/>
      <c r="K2047" s="114" t="s">
        <v>126</v>
      </c>
      <c r="L2047" s="106">
        <v>350</v>
      </c>
      <c r="M2047" s="107">
        <v>305</v>
      </c>
      <c r="N2047" s="107">
        <v>198</v>
      </c>
      <c r="O2047" s="107">
        <v>184</v>
      </c>
      <c r="P2047" s="107">
        <f>第2表01元データ!AW44</f>
        <v>166</v>
      </c>
      <c r="Q2047" s="107">
        <f t="shared" si="1330"/>
        <v>-18</v>
      </c>
      <c r="R2047" s="108">
        <f t="shared" si="1331"/>
        <v>-9.7826086956521738</v>
      </c>
      <c r="S2047" s="108"/>
      <c r="T2047" s="100">
        <v>105</v>
      </c>
      <c r="W2047" s="100" t="s">
        <v>359</v>
      </c>
      <c r="X2047" s="100">
        <v>10</v>
      </c>
      <c r="Y2047" s="100">
        <v>12</v>
      </c>
      <c r="Z2047" s="100">
        <v>7</v>
      </c>
      <c r="AA2047" s="100">
        <v>9</v>
      </c>
      <c r="AC2047" s="100" t="s">
        <v>359</v>
      </c>
      <c r="AD2047" s="100">
        <v>314</v>
      </c>
      <c r="AE2047" s="100">
        <v>374</v>
      </c>
      <c r="AF2047" s="100">
        <v>350</v>
      </c>
      <c r="AG2047" s="100">
        <v>305</v>
      </c>
      <c r="AJ2047" s="100" t="str">
        <f t="shared" si="1324"/>
        <v>●</v>
      </c>
      <c r="AK2047" s="100" t="str">
        <f t="shared" si="1318"/>
        <v>●</v>
      </c>
      <c r="AL2047" s="100" t="str">
        <f t="shared" si="1327"/>
        <v>●</v>
      </c>
      <c r="AM2047" s="100" t="str">
        <f t="shared" si="1320"/>
        <v>●</v>
      </c>
      <c r="AP2047" s="100" t="str">
        <f t="shared" si="1325"/>
        <v>●</v>
      </c>
      <c r="AQ2047" s="100" t="str">
        <f t="shared" si="1321"/>
        <v>●</v>
      </c>
      <c r="AR2047" s="100" t="str">
        <f t="shared" si="1322"/>
        <v>●</v>
      </c>
      <c r="AS2047" s="100" t="str">
        <f t="shared" si="1326"/>
        <v>●</v>
      </c>
    </row>
    <row r="2048" spans="2:45" s="100" customFormat="1" ht="14.25" customHeight="1">
      <c r="B2048" s="102" t="s">
        <v>127</v>
      </c>
      <c r="C2048" s="106">
        <v>6</v>
      </c>
      <c r="D2048" s="107">
        <v>3</v>
      </c>
      <c r="E2048" s="107">
        <v>3</v>
      </c>
      <c r="F2048" s="107">
        <v>1</v>
      </c>
      <c r="G2048" s="107" t="str">
        <f>第2表01元データ!AV45</f>
        <v>-</v>
      </c>
      <c r="H2048" s="107">
        <f t="shared" si="1328"/>
        <v>-1</v>
      </c>
      <c r="I2048" s="108" t="str">
        <f t="shared" si="1329"/>
        <v>皆減</v>
      </c>
      <c r="J2048" s="102"/>
      <c r="K2048" s="114" t="s">
        <v>127</v>
      </c>
      <c r="L2048" s="106">
        <v>419</v>
      </c>
      <c r="M2048" s="107">
        <v>320</v>
      </c>
      <c r="N2048" s="107">
        <v>252</v>
      </c>
      <c r="O2048" s="107">
        <v>170</v>
      </c>
      <c r="P2048" s="107">
        <f>第2表01元データ!AW45</f>
        <v>136</v>
      </c>
      <c r="Q2048" s="107">
        <f t="shared" si="1330"/>
        <v>-34</v>
      </c>
      <c r="R2048" s="108">
        <f t="shared" si="1331"/>
        <v>-20</v>
      </c>
      <c r="S2048" s="108"/>
      <c r="T2048" s="100">
        <v>106</v>
      </c>
      <c r="W2048" s="100" t="s">
        <v>360</v>
      </c>
      <c r="X2048" s="100">
        <v>9</v>
      </c>
      <c r="Y2048" s="100">
        <v>7</v>
      </c>
      <c r="Z2048" s="100">
        <v>6</v>
      </c>
      <c r="AA2048" s="100">
        <v>3</v>
      </c>
      <c r="AC2048" s="100" t="s">
        <v>360</v>
      </c>
      <c r="AD2048" s="100">
        <v>274</v>
      </c>
      <c r="AE2048" s="100">
        <v>344</v>
      </c>
      <c r="AF2048" s="100">
        <v>419</v>
      </c>
      <c r="AG2048" s="100">
        <v>320</v>
      </c>
      <c r="AJ2048" s="100" t="str">
        <f t="shared" si="1324"/>
        <v>●</v>
      </c>
      <c r="AK2048" s="100" t="str">
        <f t="shared" si="1318"/>
        <v>●</v>
      </c>
      <c r="AL2048" s="100" t="str">
        <f t="shared" si="1327"/>
        <v>●</v>
      </c>
      <c r="AM2048" s="100" t="str">
        <f t="shared" si="1320"/>
        <v>●</v>
      </c>
      <c r="AP2048" s="100" t="str">
        <f t="shared" si="1325"/>
        <v>●</v>
      </c>
      <c r="AQ2048" s="100" t="str">
        <f t="shared" si="1321"/>
        <v>●</v>
      </c>
      <c r="AR2048" s="100" t="str">
        <f t="shared" si="1322"/>
        <v>●</v>
      </c>
      <c r="AS2048" s="100" t="str">
        <f t="shared" si="1326"/>
        <v>●</v>
      </c>
    </row>
    <row r="2049" spans="2:45" s="100" customFormat="1" ht="14.25" customHeight="1">
      <c r="B2049" s="102" t="s">
        <v>128</v>
      </c>
      <c r="C2049" s="106">
        <v>4</v>
      </c>
      <c r="D2049" s="107">
        <v>5</v>
      </c>
      <c r="E2049" s="107">
        <v>5</v>
      </c>
      <c r="F2049" s="107">
        <v>5</v>
      </c>
      <c r="G2049" s="107">
        <f>第2表01元データ!AV46</f>
        <v>2</v>
      </c>
      <c r="H2049" s="107">
        <f t="shared" si="1328"/>
        <v>-3</v>
      </c>
      <c r="I2049" s="108">
        <f t="shared" si="1329"/>
        <v>-60</v>
      </c>
      <c r="J2049" s="102"/>
      <c r="K2049" s="114" t="s">
        <v>128</v>
      </c>
      <c r="L2049" s="106">
        <v>379</v>
      </c>
      <c r="M2049" s="107">
        <v>401</v>
      </c>
      <c r="N2049" s="107">
        <v>297</v>
      </c>
      <c r="O2049" s="107">
        <v>234</v>
      </c>
      <c r="P2049" s="107">
        <f>第2表01元データ!AW46</f>
        <v>153</v>
      </c>
      <c r="Q2049" s="107">
        <f t="shared" si="1330"/>
        <v>-81</v>
      </c>
      <c r="R2049" s="108">
        <f t="shared" si="1331"/>
        <v>-34.615384615384613</v>
      </c>
      <c r="S2049" s="108"/>
      <c r="T2049" s="100">
        <v>107</v>
      </c>
      <c r="W2049" s="100" t="s">
        <v>361</v>
      </c>
      <c r="X2049" s="100">
        <v>7</v>
      </c>
      <c r="Y2049" s="100">
        <v>4</v>
      </c>
      <c r="Z2049" s="100">
        <v>4</v>
      </c>
      <c r="AA2049" s="100">
        <v>5</v>
      </c>
      <c r="AC2049" s="100" t="s">
        <v>361</v>
      </c>
      <c r="AD2049" s="100">
        <v>283</v>
      </c>
      <c r="AE2049" s="100">
        <v>403</v>
      </c>
      <c r="AF2049" s="100">
        <v>379</v>
      </c>
      <c r="AG2049" s="100">
        <v>401</v>
      </c>
      <c r="AJ2049" s="100" t="str">
        <f t="shared" si="1324"/>
        <v>●</v>
      </c>
      <c r="AK2049" s="100" t="str">
        <f t="shared" si="1318"/>
        <v>●</v>
      </c>
      <c r="AL2049" s="100" t="str">
        <f t="shared" si="1327"/>
        <v>●</v>
      </c>
      <c r="AM2049" s="100" t="str">
        <f t="shared" si="1320"/>
        <v>○</v>
      </c>
      <c r="AP2049" s="100" t="str">
        <f t="shared" si="1325"/>
        <v>●</v>
      </c>
      <c r="AQ2049" s="100" t="str">
        <f t="shared" si="1321"/>
        <v>●</v>
      </c>
      <c r="AR2049" s="100" t="str">
        <f t="shared" si="1322"/>
        <v>●</v>
      </c>
      <c r="AS2049" s="100" t="str">
        <f t="shared" si="1326"/>
        <v>●</v>
      </c>
    </row>
    <row r="2050" spans="2:45" s="100" customFormat="1" ht="14.25" customHeight="1">
      <c r="B2050" s="102" t="s">
        <v>129</v>
      </c>
      <c r="C2050" s="106">
        <v>2</v>
      </c>
      <c r="D2050" s="107">
        <v>5</v>
      </c>
      <c r="E2050" s="107">
        <v>4</v>
      </c>
      <c r="F2050" s="107">
        <v>5</v>
      </c>
      <c r="G2050" s="107">
        <f>第2表01元データ!AV47</f>
        <v>1</v>
      </c>
      <c r="H2050" s="107">
        <f t="shared" si="1328"/>
        <v>-4</v>
      </c>
      <c r="I2050" s="108">
        <f t="shared" si="1329"/>
        <v>-80</v>
      </c>
      <c r="J2050" s="102"/>
      <c r="K2050" s="114" t="s">
        <v>129</v>
      </c>
      <c r="L2050" s="106">
        <v>363</v>
      </c>
      <c r="M2050" s="107">
        <v>357</v>
      </c>
      <c r="N2050" s="107">
        <v>375</v>
      </c>
      <c r="O2050" s="107">
        <v>273</v>
      </c>
      <c r="P2050" s="107">
        <f>第2表01元データ!AW47</f>
        <v>209</v>
      </c>
      <c r="Q2050" s="107">
        <f t="shared" si="1330"/>
        <v>-64</v>
      </c>
      <c r="R2050" s="108">
        <f t="shared" si="1331"/>
        <v>-23.443223443223442</v>
      </c>
      <c r="S2050" s="108"/>
      <c r="T2050" s="100">
        <v>108</v>
      </c>
      <c r="W2050" s="100" t="s">
        <v>362</v>
      </c>
      <c r="X2050" s="100">
        <v>6</v>
      </c>
      <c r="Y2050" s="100">
        <v>7</v>
      </c>
      <c r="Z2050" s="100">
        <v>2</v>
      </c>
      <c r="AA2050" s="100">
        <v>5</v>
      </c>
      <c r="AC2050" s="100" t="s">
        <v>362</v>
      </c>
      <c r="AD2050" s="100">
        <v>352</v>
      </c>
      <c r="AE2050" s="100">
        <v>350</v>
      </c>
      <c r="AF2050" s="100">
        <v>363</v>
      </c>
      <c r="AG2050" s="100">
        <v>357</v>
      </c>
      <c r="AJ2050" s="100" t="str">
        <f t="shared" si="1324"/>
        <v>●</v>
      </c>
      <c r="AK2050" s="100" t="str">
        <f t="shared" si="1318"/>
        <v>●</v>
      </c>
      <c r="AL2050" s="100" t="str">
        <f t="shared" si="1327"/>
        <v>●</v>
      </c>
      <c r="AM2050" s="100" t="str">
        <f t="shared" si="1320"/>
        <v>○</v>
      </c>
      <c r="AP2050" s="100" t="str">
        <f t="shared" si="1325"/>
        <v>●</v>
      </c>
      <c r="AQ2050" s="100" t="str">
        <f t="shared" si="1321"/>
        <v>●</v>
      </c>
      <c r="AR2050" s="100" t="str">
        <f t="shared" si="1322"/>
        <v>●</v>
      </c>
      <c r="AS2050" s="100" t="str">
        <f t="shared" si="1326"/>
        <v>●</v>
      </c>
    </row>
    <row r="2051" spans="2:45" s="100" customFormat="1" ht="14.25" customHeight="1">
      <c r="B2051" s="102" t="s">
        <v>130</v>
      </c>
      <c r="C2051" s="106">
        <v>6</v>
      </c>
      <c r="D2051" s="107">
        <v>3</v>
      </c>
      <c r="E2051" s="107">
        <v>6</v>
      </c>
      <c r="F2051" s="107">
        <v>5</v>
      </c>
      <c r="G2051" s="107">
        <f>第2表01元データ!AV48</f>
        <v>3</v>
      </c>
      <c r="H2051" s="107">
        <f t="shared" si="1328"/>
        <v>-2</v>
      </c>
      <c r="I2051" s="108">
        <f t="shared" si="1329"/>
        <v>-40</v>
      </c>
      <c r="J2051" s="102"/>
      <c r="K2051" s="114" t="s">
        <v>130</v>
      </c>
      <c r="L2051" s="106">
        <v>348</v>
      </c>
      <c r="M2051" s="107">
        <v>363</v>
      </c>
      <c r="N2051" s="107">
        <v>334</v>
      </c>
      <c r="O2051" s="107">
        <v>364</v>
      </c>
      <c r="P2051" s="107">
        <f>第2表01元データ!AW48</f>
        <v>266</v>
      </c>
      <c r="Q2051" s="107">
        <f t="shared" si="1330"/>
        <v>-98</v>
      </c>
      <c r="R2051" s="108">
        <f t="shared" si="1331"/>
        <v>-26.923076923076923</v>
      </c>
      <c r="S2051" s="108"/>
      <c r="T2051" s="100">
        <v>109</v>
      </c>
      <c r="W2051" s="100" t="s">
        <v>363</v>
      </c>
      <c r="X2051" s="100">
        <v>16</v>
      </c>
      <c r="Y2051" s="100">
        <v>6</v>
      </c>
      <c r="Z2051" s="100">
        <v>6</v>
      </c>
      <c r="AA2051" s="100">
        <v>3</v>
      </c>
      <c r="AC2051" s="100" t="s">
        <v>363</v>
      </c>
      <c r="AD2051" s="100">
        <v>466</v>
      </c>
      <c r="AE2051" s="100">
        <v>414</v>
      </c>
      <c r="AF2051" s="100">
        <v>348</v>
      </c>
      <c r="AG2051" s="100">
        <v>363</v>
      </c>
      <c r="AJ2051" s="100" t="str">
        <f t="shared" si="1324"/>
        <v>●</v>
      </c>
      <c r="AK2051" s="100" t="str">
        <f t="shared" si="1318"/>
        <v>●</v>
      </c>
      <c r="AL2051" s="100" t="str">
        <f>IF(E2051=Z2051,"○","●")</f>
        <v>○</v>
      </c>
      <c r="AM2051" s="100" t="str">
        <f t="shared" si="1320"/>
        <v>●</v>
      </c>
      <c r="AP2051" s="100" t="str">
        <f t="shared" si="1325"/>
        <v>●</v>
      </c>
      <c r="AQ2051" s="100" t="str">
        <f t="shared" si="1321"/>
        <v>●</v>
      </c>
      <c r="AR2051" s="100" t="str">
        <f t="shared" si="1322"/>
        <v>●</v>
      </c>
      <c r="AS2051" s="100" t="str">
        <f t="shared" si="1326"/>
        <v>●</v>
      </c>
    </row>
    <row r="2052" spans="2:45" s="100" customFormat="1" ht="14.25" customHeight="1">
      <c r="B2052" s="102" t="s">
        <v>131</v>
      </c>
      <c r="C2052" s="106">
        <v>5</v>
      </c>
      <c r="D2052" s="107">
        <v>5</v>
      </c>
      <c r="E2052" s="107">
        <v>7</v>
      </c>
      <c r="F2052" s="107">
        <v>2</v>
      </c>
      <c r="G2052" s="107">
        <f>第2表01元データ!AV49</f>
        <v>6</v>
      </c>
      <c r="H2052" s="107">
        <f t="shared" si="1328"/>
        <v>4</v>
      </c>
      <c r="I2052" s="108">
        <f t="shared" si="1329"/>
        <v>200</v>
      </c>
      <c r="J2052" s="102"/>
      <c r="K2052" s="114" t="s">
        <v>131</v>
      </c>
      <c r="L2052" s="106">
        <v>416</v>
      </c>
      <c r="M2052" s="107">
        <v>325</v>
      </c>
      <c r="N2052" s="107">
        <v>341</v>
      </c>
      <c r="O2052" s="107">
        <v>326</v>
      </c>
      <c r="P2052" s="107">
        <f>第2表01元データ!AW49</f>
        <v>332</v>
      </c>
      <c r="Q2052" s="107">
        <f t="shared" si="1330"/>
        <v>6</v>
      </c>
      <c r="R2052" s="108">
        <f t="shared" si="1331"/>
        <v>1.8404907975460123</v>
      </c>
      <c r="S2052" s="108"/>
      <c r="T2052" s="100">
        <v>110</v>
      </c>
      <c r="W2052" s="100" t="s">
        <v>364</v>
      </c>
      <c r="X2052" s="100">
        <v>13</v>
      </c>
      <c r="Y2052" s="100">
        <v>17</v>
      </c>
      <c r="Z2052" s="100">
        <v>5</v>
      </c>
      <c r="AA2052" s="100">
        <v>5</v>
      </c>
      <c r="AC2052" s="100" t="s">
        <v>364</v>
      </c>
      <c r="AD2052" s="100">
        <v>386</v>
      </c>
      <c r="AE2052" s="100">
        <v>495</v>
      </c>
      <c r="AF2052" s="100">
        <v>416</v>
      </c>
      <c r="AG2052" s="100">
        <v>325</v>
      </c>
      <c r="AJ2052" s="100" t="str">
        <f t="shared" si="1324"/>
        <v>●</v>
      </c>
      <c r="AK2052" s="100" t="str">
        <f t="shared" si="1318"/>
        <v>●</v>
      </c>
      <c r="AL2052" s="100" t="str">
        <f t="shared" ref="AL2052:AL2060" si="1332">IF(E2052=Z2052,"○","●")</f>
        <v>●</v>
      </c>
      <c r="AM2052" s="100" t="str">
        <f t="shared" si="1320"/>
        <v>●</v>
      </c>
      <c r="AP2052" s="100" t="str">
        <f t="shared" si="1325"/>
        <v>●</v>
      </c>
      <c r="AQ2052" s="100" t="str">
        <f t="shared" si="1321"/>
        <v>●</v>
      </c>
      <c r="AR2052" s="100" t="str">
        <f t="shared" si="1322"/>
        <v>●</v>
      </c>
      <c r="AS2052" s="100" t="str">
        <f t="shared" si="1326"/>
        <v>●</v>
      </c>
    </row>
    <row r="2053" spans="2:45" s="100" customFormat="1" ht="14.25" customHeight="1">
      <c r="B2053" s="102" t="s">
        <v>132</v>
      </c>
      <c r="C2053" s="106">
        <v>14</v>
      </c>
      <c r="D2053" s="107">
        <v>3</v>
      </c>
      <c r="E2053" s="107">
        <v>4</v>
      </c>
      <c r="F2053" s="107">
        <v>7</v>
      </c>
      <c r="G2053" s="107">
        <f>第2表01元データ!AV50</f>
        <v>2</v>
      </c>
      <c r="H2053" s="107">
        <f t="shared" si="1328"/>
        <v>-5</v>
      </c>
      <c r="I2053" s="108">
        <f t="shared" si="1329"/>
        <v>-71.428571428571431</v>
      </c>
      <c r="J2053" s="102"/>
      <c r="K2053" s="114" t="s">
        <v>132</v>
      </c>
      <c r="L2053" s="106">
        <v>508</v>
      </c>
      <c r="M2053" s="107">
        <v>386</v>
      </c>
      <c r="N2053" s="107">
        <v>309</v>
      </c>
      <c r="O2053" s="107">
        <v>331</v>
      </c>
      <c r="P2053" s="107">
        <f>第2表01元データ!AW50</f>
        <v>328</v>
      </c>
      <c r="Q2053" s="107">
        <f t="shared" si="1330"/>
        <v>-3</v>
      </c>
      <c r="R2053" s="108">
        <f t="shared" si="1331"/>
        <v>-0.90634441087613304</v>
      </c>
      <c r="S2053" s="108"/>
      <c r="T2053" s="100">
        <v>111</v>
      </c>
      <c r="W2053" s="100" t="s">
        <v>365</v>
      </c>
      <c r="X2053" s="100">
        <v>12</v>
      </c>
      <c r="Y2053" s="100">
        <v>12</v>
      </c>
      <c r="Z2053" s="100">
        <v>14</v>
      </c>
      <c r="AA2053" s="100">
        <v>3</v>
      </c>
      <c r="AC2053" s="100" t="s">
        <v>365</v>
      </c>
      <c r="AD2053" s="100">
        <v>381</v>
      </c>
      <c r="AE2053" s="100">
        <v>424</v>
      </c>
      <c r="AF2053" s="100">
        <v>508</v>
      </c>
      <c r="AG2053" s="100">
        <v>386</v>
      </c>
      <c r="AJ2053" s="100" t="str">
        <f t="shared" si="1324"/>
        <v>●</v>
      </c>
      <c r="AK2053" s="100" t="str">
        <f t="shared" si="1318"/>
        <v>●</v>
      </c>
      <c r="AL2053" s="100" t="str">
        <f t="shared" si="1332"/>
        <v>●</v>
      </c>
      <c r="AM2053" s="100" t="str">
        <f t="shared" si="1320"/>
        <v>●</v>
      </c>
      <c r="AP2053" s="100" t="str">
        <f t="shared" si="1325"/>
        <v>●</v>
      </c>
      <c r="AQ2053" s="100" t="str">
        <f t="shared" si="1321"/>
        <v>●</v>
      </c>
      <c r="AR2053" s="100" t="str">
        <f t="shared" si="1322"/>
        <v>●</v>
      </c>
      <c r="AS2053" s="100" t="str">
        <f t="shared" si="1326"/>
        <v>●</v>
      </c>
    </row>
    <row r="2054" spans="2:45" s="100" customFormat="1" ht="14.25" customHeight="1">
      <c r="B2054" s="102" t="s">
        <v>133</v>
      </c>
      <c r="C2054" s="106">
        <v>8</v>
      </c>
      <c r="D2054" s="107">
        <v>12</v>
      </c>
      <c r="E2054" s="107">
        <v>3</v>
      </c>
      <c r="F2054" s="107">
        <v>6</v>
      </c>
      <c r="G2054" s="107">
        <f>第2表01元データ!AV51</f>
        <v>8</v>
      </c>
      <c r="H2054" s="107">
        <f t="shared" si="1328"/>
        <v>2</v>
      </c>
      <c r="I2054" s="108">
        <f t="shared" si="1329"/>
        <v>33.333333333333329</v>
      </c>
      <c r="J2054" s="102"/>
      <c r="K2054" s="114" t="s">
        <v>133</v>
      </c>
      <c r="L2054" s="106">
        <v>387</v>
      </c>
      <c r="M2054" s="107">
        <v>493</v>
      </c>
      <c r="N2054" s="107">
        <v>364</v>
      </c>
      <c r="O2054" s="107">
        <v>308</v>
      </c>
      <c r="P2054" s="107">
        <f>第2表01元データ!AW51</f>
        <v>320</v>
      </c>
      <c r="Q2054" s="107">
        <f t="shared" si="1330"/>
        <v>12</v>
      </c>
      <c r="R2054" s="108">
        <f t="shared" si="1331"/>
        <v>3.8961038961038961</v>
      </c>
      <c r="S2054" s="108"/>
      <c r="T2054" s="100">
        <v>112</v>
      </c>
      <c r="W2054" s="100" t="s">
        <v>366</v>
      </c>
      <c r="X2054" s="100">
        <v>15</v>
      </c>
      <c r="Y2054" s="100">
        <v>10</v>
      </c>
      <c r="Z2054" s="100">
        <v>8</v>
      </c>
      <c r="AA2054" s="100">
        <v>12</v>
      </c>
      <c r="AC2054" s="100" t="s">
        <v>366</v>
      </c>
      <c r="AD2054" s="100">
        <v>353</v>
      </c>
      <c r="AE2054" s="100">
        <v>370</v>
      </c>
      <c r="AF2054" s="100">
        <v>387</v>
      </c>
      <c r="AG2054" s="100">
        <v>493</v>
      </c>
      <c r="AJ2054" s="100" t="str">
        <f t="shared" si="1324"/>
        <v>●</v>
      </c>
      <c r="AK2054" s="100" t="str">
        <f t="shared" si="1318"/>
        <v>●</v>
      </c>
      <c r="AL2054" s="100" t="str">
        <f t="shared" si="1332"/>
        <v>●</v>
      </c>
      <c r="AM2054" s="100" t="str">
        <f t="shared" si="1320"/>
        <v>●</v>
      </c>
      <c r="AP2054" s="100" t="str">
        <f t="shared" si="1325"/>
        <v>●</v>
      </c>
      <c r="AQ2054" s="100" t="str">
        <f t="shared" si="1321"/>
        <v>●</v>
      </c>
      <c r="AR2054" s="100" t="str">
        <f t="shared" si="1322"/>
        <v>●</v>
      </c>
      <c r="AS2054" s="100" t="str">
        <f t="shared" si="1326"/>
        <v>●</v>
      </c>
    </row>
    <row r="2055" spans="2:45" s="100" customFormat="1" ht="14.25" customHeight="1">
      <c r="B2055" s="102" t="s">
        <v>134</v>
      </c>
      <c r="C2055" s="106">
        <v>7</v>
      </c>
      <c r="D2055" s="107">
        <v>8</v>
      </c>
      <c r="E2055" s="107">
        <v>10</v>
      </c>
      <c r="F2055" s="107">
        <v>3</v>
      </c>
      <c r="G2055" s="107">
        <f>第2表01元データ!AV52</f>
        <v>6</v>
      </c>
      <c r="H2055" s="107">
        <f t="shared" si="1328"/>
        <v>3</v>
      </c>
      <c r="I2055" s="108">
        <f t="shared" si="1329"/>
        <v>100</v>
      </c>
      <c r="J2055" s="102"/>
      <c r="K2055" s="114" t="s">
        <v>134</v>
      </c>
      <c r="L2055" s="106">
        <v>371</v>
      </c>
      <c r="M2055" s="107">
        <v>370</v>
      </c>
      <c r="N2055" s="107">
        <v>470</v>
      </c>
      <c r="O2055" s="107">
        <v>382</v>
      </c>
      <c r="P2055" s="107">
        <f>第2表01元データ!AW52</f>
        <v>312</v>
      </c>
      <c r="Q2055" s="107">
        <f t="shared" si="1330"/>
        <v>-70</v>
      </c>
      <c r="R2055" s="108">
        <f t="shared" si="1331"/>
        <v>-18.32460732984293</v>
      </c>
      <c r="S2055" s="108"/>
      <c r="T2055" s="100">
        <v>113</v>
      </c>
      <c r="W2055" s="100" t="s">
        <v>367</v>
      </c>
      <c r="X2055" s="100">
        <v>15</v>
      </c>
      <c r="Y2055" s="100">
        <v>13</v>
      </c>
      <c r="Z2055" s="100">
        <v>7</v>
      </c>
      <c r="AA2055" s="100">
        <v>8</v>
      </c>
      <c r="AC2055" s="100" t="s">
        <v>367</v>
      </c>
      <c r="AD2055" s="100">
        <v>317</v>
      </c>
      <c r="AE2055" s="100">
        <v>364</v>
      </c>
      <c r="AF2055" s="100">
        <v>371</v>
      </c>
      <c r="AG2055" s="100">
        <v>370</v>
      </c>
      <c r="AJ2055" s="100" t="str">
        <f t="shared" si="1324"/>
        <v>●</v>
      </c>
      <c r="AK2055" s="100" t="str">
        <f t="shared" si="1318"/>
        <v>●</v>
      </c>
      <c r="AL2055" s="100" t="str">
        <f t="shared" si="1332"/>
        <v>●</v>
      </c>
      <c r="AM2055" s="100" t="str">
        <f t="shared" si="1320"/>
        <v>●</v>
      </c>
      <c r="AP2055" s="100" t="str">
        <f t="shared" si="1325"/>
        <v>●</v>
      </c>
      <c r="AQ2055" s="100" t="str">
        <f t="shared" si="1321"/>
        <v>●</v>
      </c>
      <c r="AR2055" s="100" t="str">
        <f t="shared" si="1322"/>
        <v>●</v>
      </c>
      <c r="AS2055" s="100" t="str">
        <f t="shared" si="1326"/>
        <v>●</v>
      </c>
    </row>
    <row r="2056" spans="2:45" s="100" customFormat="1" ht="14.25" customHeight="1">
      <c r="B2056" s="102" t="s">
        <v>135</v>
      </c>
      <c r="C2056" s="106">
        <v>14</v>
      </c>
      <c r="D2056" s="107">
        <v>4</v>
      </c>
      <c r="E2056" s="107">
        <v>8</v>
      </c>
      <c r="F2056" s="107">
        <v>9</v>
      </c>
      <c r="G2056" s="107">
        <f>第2表01元データ!AV53</f>
        <v>3</v>
      </c>
      <c r="H2056" s="107">
        <f t="shared" si="1328"/>
        <v>-6</v>
      </c>
      <c r="I2056" s="108">
        <f t="shared" si="1329"/>
        <v>-66.666666666666657</v>
      </c>
      <c r="J2056" s="102"/>
      <c r="K2056" s="114" t="s">
        <v>135</v>
      </c>
      <c r="L2056" s="106">
        <v>353</v>
      </c>
      <c r="M2056" s="107">
        <v>349</v>
      </c>
      <c r="N2056" s="107">
        <v>352</v>
      </c>
      <c r="O2056" s="107">
        <v>471</v>
      </c>
      <c r="P2056" s="107">
        <f>第2表01元データ!AW53</f>
        <v>330</v>
      </c>
      <c r="Q2056" s="107">
        <f t="shared" si="1330"/>
        <v>-141</v>
      </c>
      <c r="R2056" s="108">
        <f t="shared" si="1331"/>
        <v>-29.936305732484076</v>
      </c>
      <c r="S2056" s="108"/>
      <c r="T2056" s="100">
        <v>114</v>
      </c>
      <c r="W2056" s="100" t="s">
        <v>368</v>
      </c>
      <c r="X2056" s="100">
        <v>10</v>
      </c>
      <c r="Y2056" s="100">
        <v>14</v>
      </c>
      <c r="Z2056" s="100">
        <v>14</v>
      </c>
      <c r="AA2056" s="100">
        <v>4</v>
      </c>
      <c r="AC2056" s="100" t="s">
        <v>368</v>
      </c>
      <c r="AD2056" s="100">
        <v>244</v>
      </c>
      <c r="AE2056" s="100">
        <v>296</v>
      </c>
      <c r="AF2056" s="100">
        <v>353</v>
      </c>
      <c r="AG2056" s="100">
        <v>349</v>
      </c>
      <c r="AJ2056" s="100" t="str">
        <f t="shared" si="1324"/>
        <v>●</v>
      </c>
      <c r="AK2056" s="100" t="str">
        <f t="shared" si="1318"/>
        <v>●</v>
      </c>
      <c r="AL2056" s="100" t="str">
        <f t="shared" si="1332"/>
        <v>●</v>
      </c>
      <c r="AM2056" s="100" t="str">
        <f t="shared" si="1320"/>
        <v>●</v>
      </c>
      <c r="AP2056" s="100" t="str">
        <f t="shared" si="1325"/>
        <v>●</v>
      </c>
      <c r="AQ2056" s="100" t="str">
        <f t="shared" si="1321"/>
        <v>●</v>
      </c>
      <c r="AR2056" s="100" t="str">
        <f t="shared" si="1322"/>
        <v>●</v>
      </c>
      <c r="AS2056" s="100" t="str">
        <f t="shared" si="1326"/>
        <v>●</v>
      </c>
    </row>
    <row r="2057" spans="2:45" s="100" customFormat="1" ht="14.25" customHeight="1">
      <c r="B2057" s="102" t="s">
        <v>136</v>
      </c>
      <c r="C2057" s="106">
        <v>12</v>
      </c>
      <c r="D2057" s="107">
        <v>9</v>
      </c>
      <c r="E2057" s="107">
        <v>3</v>
      </c>
      <c r="F2057" s="107">
        <v>5</v>
      </c>
      <c r="G2057" s="107">
        <f>第2表01元データ!AV54</f>
        <v>8</v>
      </c>
      <c r="H2057" s="107">
        <f t="shared" si="1328"/>
        <v>3</v>
      </c>
      <c r="I2057" s="108">
        <f t="shared" si="1329"/>
        <v>60</v>
      </c>
      <c r="J2057" s="102"/>
      <c r="K2057" s="114" t="s">
        <v>136</v>
      </c>
      <c r="L2057" s="106">
        <v>260</v>
      </c>
      <c r="M2057" s="107">
        <v>320</v>
      </c>
      <c r="N2057" s="107">
        <v>302</v>
      </c>
      <c r="O2057" s="107">
        <v>320</v>
      </c>
      <c r="P2057" s="107">
        <f>第2表01元データ!AW54</f>
        <v>420</v>
      </c>
      <c r="Q2057" s="107">
        <f t="shared" si="1330"/>
        <v>100</v>
      </c>
      <c r="R2057" s="108">
        <f t="shared" si="1331"/>
        <v>31.25</v>
      </c>
      <c r="S2057" s="108"/>
      <c r="T2057" s="100">
        <v>115</v>
      </c>
      <c r="W2057" s="100" t="s">
        <v>369</v>
      </c>
      <c r="X2057" s="100">
        <v>6</v>
      </c>
      <c r="Y2057" s="100">
        <v>9</v>
      </c>
      <c r="Z2057" s="100">
        <v>12</v>
      </c>
      <c r="AA2057" s="100">
        <v>9</v>
      </c>
      <c r="AC2057" s="100" t="s">
        <v>369</v>
      </c>
      <c r="AD2057" s="100">
        <v>137</v>
      </c>
      <c r="AE2057" s="100">
        <v>229</v>
      </c>
      <c r="AF2057" s="100">
        <v>260</v>
      </c>
      <c r="AG2057" s="100">
        <v>320</v>
      </c>
      <c r="AJ2057" s="100" t="str">
        <f t="shared" si="1324"/>
        <v>●</v>
      </c>
      <c r="AK2057" s="100" t="str">
        <f t="shared" si="1318"/>
        <v>○</v>
      </c>
      <c r="AL2057" s="100" t="str">
        <f t="shared" si="1332"/>
        <v>●</v>
      </c>
      <c r="AM2057" s="100" t="str">
        <f t="shared" si="1320"/>
        <v>●</v>
      </c>
      <c r="AP2057" s="100" t="str">
        <f t="shared" si="1325"/>
        <v>●</v>
      </c>
      <c r="AQ2057" s="100" t="str">
        <f t="shared" si="1321"/>
        <v>●</v>
      </c>
      <c r="AR2057" s="100" t="str">
        <f t="shared" si="1322"/>
        <v>●</v>
      </c>
      <c r="AS2057" s="100" t="str">
        <f t="shared" si="1326"/>
        <v>○</v>
      </c>
    </row>
    <row r="2058" spans="2:45" s="100" customFormat="1" ht="14.25" customHeight="1">
      <c r="B2058" s="102" t="s">
        <v>137</v>
      </c>
      <c r="C2058" s="106">
        <v>9</v>
      </c>
      <c r="D2058" s="107">
        <v>7</v>
      </c>
      <c r="E2058" s="107">
        <v>8</v>
      </c>
      <c r="F2058" s="107">
        <v>3</v>
      </c>
      <c r="G2058" s="107">
        <f>第2表01元データ!AV55</f>
        <v>5</v>
      </c>
      <c r="H2058" s="107">
        <f t="shared" si="1328"/>
        <v>2</v>
      </c>
      <c r="I2058" s="108">
        <f t="shared" si="1329"/>
        <v>66.666666666666657</v>
      </c>
      <c r="J2058" s="102"/>
      <c r="K2058" s="114" t="s">
        <v>137</v>
      </c>
      <c r="L2058" s="106">
        <v>190</v>
      </c>
      <c r="M2058" s="107">
        <v>209</v>
      </c>
      <c r="N2058" s="107">
        <v>259</v>
      </c>
      <c r="O2058" s="107">
        <v>253</v>
      </c>
      <c r="P2058" s="107">
        <f>第2表01元データ!AW55</f>
        <v>266</v>
      </c>
      <c r="Q2058" s="107">
        <f t="shared" si="1330"/>
        <v>13</v>
      </c>
      <c r="R2058" s="108">
        <f t="shared" si="1331"/>
        <v>5.1383399209486171</v>
      </c>
      <c r="S2058" s="108"/>
      <c r="T2058" s="100">
        <v>116</v>
      </c>
      <c r="W2058" s="100" t="s">
        <v>370</v>
      </c>
      <c r="X2058" s="100">
        <v>9</v>
      </c>
      <c r="Y2058" s="100">
        <v>5</v>
      </c>
      <c r="Z2058" s="100">
        <v>9</v>
      </c>
      <c r="AA2058" s="100">
        <v>7</v>
      </c>
      <c r="AC2058" s="100" t="s">
        <v>370</v>
      </c>
      <c r="AD2058" s="100">
        <v>102</v>
      </c>
      <c r="AE2058" s="100">
        <v>112</v>
      </c>
      <c r="AF2058" s="100">
        <v>190</v>
      </c>
      <c r="AG2058" s="100">
        <v>209</v>
      </c>
      <c r="AJ2058" s="100" t="str">
        <f t="shared" si="1324"/>
        <v>○</v>
      </c>
      <c r="AK2058" s="100" t="str">
        <f t="shared" si="1318"/>
        <v>●</v>
      </c>
      <c r="AL2058" s="100" t="str">
        <f t="shared" si="1332"/>
        <v>●</v>
      </c>
      <c r="AM2058" s="100" t="str">
        <f t="shared" si="1320"/>
        <v>●</v>
      </c>
      <c r="AP2058" s="100" t="str">
        <f t="shared" si="1325"/>
        <v>●</v>
      </c>
      <c r="AQ2058" s="100" t="str">
        <f t="shared" si="1321"/>
        <v>●</v>
      </c>
      <c r="AR2058" s="100" t="str">
        <f t="shared" si="1322"/>
        <v>●</v>
      </c>
      <c r="AS2058" s="100" t="str">
        <f t="shared" si="1326"/>
        <v>●</v>
      </c>
    </row>
    <row r="2059" spans="2:45" s="100" customFormat="1" ht="14.25" customHeight="1">
      <c r="B2059" s="102" t="s">
        <v>138</v>
      </c>
      <c r="C2059" s="106">
        <v>2</v>
      </c>
      <c r="D2059" s="107">
        <v>4</v>
      </c>
      <c r="E2059" s="107">
        <v>3</v>
      </c>
      <c r="F2059" s="107">
        <v>5</v>
      </c>
      <c r="G2059" s="107">
        <f>第2表01元データ!AV56</f>
        <v>3</v>
      </c>
      <c r="H2059" s="107">
        <f t="shared" si="1328"/>
        <v>-2</v>
      </c>
      <c r="I2059" s="108">
        <f t="shared" si="1329"/>
        <v>-40</v>
      </c>
      <c r="J2059" s="102"/>
      <c r="K2059" s="114" t="s">
        <v>138</v>
      </c>
      <c r="L2059" s="106">
        <v>82</v>
      </c>
      <c r="M2059" s="107">
        <v>140</v>
      </c>
      <c r="N2059" s="107">
        <v>138</v>
      </c>
      <c r="O2059" s="107">
        <v>187</v>
      </c>
      <c r="P2059" s="107">
        <f>第2表01元データ!AW56</f>
        <v>188</v>
      </c>
      <c r="Q2059" s="107">
        <f t="shared" si="1330"/>
        <v>1</v>
      </c>
      <c r="R2059" s="108">
        <f t="shared" si="1331"/>
        <v>0.53475935828876997</v>
      </c>
      <c r="S2059" s="108"/>
      <c r="T2059" s="100">
        <v>117</v>
      </c>
      <c r="W2059" s="100" t="s">
        <v>371</v>
      </c>
      <c r="X2059" s="100">
        <v>1</v>
      </c>
      <c r="Y2059" s="100">
        <v>4</v>
      </c>
      <c r="Z2059" s="100">
        <v>2</v>
      </c>
      <c r="AA2059" s="100">
        <v>4</v>
      </c>
      <c r="AC2059" s="100" t="s">
        <v>371</v>
      </c>
      <c r="AD2059" s="100">
        <v>36</v>
      </c>
      <c r="AE2059" s="100">
        <v>62</v>
      </c>
      <c r="AF2059" s="100">
        <v>82</v>
      </c>
      <c r="AG2059" s="100">
        <v>140</v>
      </c>
      <c r="AJ2059" s="100" t="str">
        <f t="shared" si="1324"/>
        <v>●</v>
      </c>
      <c r="AK2059" s="100" t="str">
        <f t="shared" si="1318"/>
        <v>○</v>
      </c>
      <c r="AL2059" s="100" t="str">
        <f t="shared" si="1332"/>
        <v>●</v>
      </c>
      <c r="AM2059" s="100" t="str">
        <f t="shared" si="1320"/>
        <v>●</v>
      </c>
      <c r="AP2059" s="100" t="str">
        <f t="shared" si="1325"/>
        <v>●</v>
      </c>
      <c r="AQ2059" s="100" t="str">
        <f t="shared" si="1321"/>
        <v>●</v>
      </c>
      <c r="AR2059" s="100" t="str">
        <f t="shared" si="1322"/>
        <v>●</v>
      </c>
      <c r="AS2059" s="100" t="str">
        <f t="shared" si="1326"/>
        <v>●</v>
      </c>
    </row>
    <row r="2060" spans="2:45" s="100" customFormat="1" ht="14.25" customHeight="1">
      <c r="B2060" s="102" t="s">
        <v>110</v>
      </c>
      <c r="C2060" s="115">
        <v>2</v>
      </c>
      <c r="D2060" s="107">
        <v>1</v>
      </c>
      <c r="E2060" s="107">
        <v>3</v>
      </c>
      <c r="F2060" s="107">
        <v>3</v>
      </c>
      <c r="G2060" s="107">
        <f>第2表01元データ!AV57</f>
        <v>2</v>
      </c>
      <c r="H2060" s="107">
        <f t="shared" si="1328"/>
        <v>-1</v>
      </c>
      <c r="I2060" s="108">
        <f t="shared" si="1329"/>
        <v>-33.333333333333329</v>
      </c>
      <c r="J2060" s="102"/>
      <c r="K2060" s="114" t="s">
        <v>110</v>
      </c>
      <c r="L2060" s="106">
        <v>37</v>
      </c>
      <c r="M2060" s="107">
        <v>68</v>
      </c>
      <c r="N2060" s="107">
        <v>111</v>
      </c>
      <c r="O2060" s="107">
        <v>116</v>
      </c>
      <c r="P2060" s="107">
        <f>第2表01元データ!AW57</f>
        <v>166</v>
      </c>
      <c r="Q2060" s="107">
        <f t="shared" si="1330"/>
        <v>50</v>
      </c>
      <c r="R2060" s="108">
        <f t="shared" si="1331"/>
        <v>43.103448275862064</v>
      </c>
      <c r="S2060" s="108"/>
      <c r="T2060" s="100">
        <v>118</v>
      </c>
      <c r="W2060" s="100" t="s">
        <v>378</v>
      </c>
      <c r="X2060" s="100" t="s">
        <v>313</v>
      </c>
      <c r="Y2060" s="100">
        <v>1</v>
      </c>
      <c r="Z2060" s="100">
        <v>2</v>
      </c>
      <c r="AA2060" s="100">
        <v>1</v>
      </c>
      <c r="AC2060" s="100" t="s">
        <v>378</v>
      </c>
      <c r="AD2060" s="100">
        <v>26</v>
      </c>
      <c r="AE2060" s="100">
        <v>25</v>
      </c>
      <c r="AF2060" s="100">
        <v>37</v>
      </c>
      <c r="AG2060" s="100">
        <v>68</v>
      </c>
      <c r="AJ2060" s="100" t="str">
        <f t="shared" si="1324"/>
        <v>●</v>
      </c>
      <c r="AK2060" s="100" t="str">
        <f t="shared" si="1318"/>
        <v>○</v>
      </c>
      <c r="AL2060" s="100" t="str">
        <f t="shared" si="1332"/>
        <v>●</v>
      </c>
      <c r="AM2060" s="100" t="str">
        <f t="shared" si="1320"/>
        <v>●</v>
      </c>
      <c r="AP2060" s="100" t="str">
        <f t="shared" si="1325"/>
        <v>●</v>
      </c>
      <c r="AQ2060" s="100" t="str">
        <f t="shared" si="1321"/>
        <v>●</v>
      </c>
      <c r="AR2060" s="100" t="str">
        <f t="shared" si="1322"/>
        <v>●</v>
      </c>
      <c r="AS2060" s="100" t="str">
        <f t="shared" si="1326"/>
        <v>●</v>
      </c>
    </row>
    <row r="2061" spans="2:45" s="100" customFormat="1" ht="14.25" customHeight="1">
      <c r="B2061" s="119" t="s">
        <v>111</v>
      </c>
      <c r="C2061" s="120" t="s">
        <v>313</v>
      </c>
      <c r="D2061" s="116" t="s">
        <v>313</v>
      </c>
      <c r="E2061" s="116" t="s">
        <v>313</v>
      </c>
      <c r="F2061" s="116" t="s">
        <v>313</v>
      </c>
      <c r="G2061" s="107" t="str">
        <f>第2表01元データ!AV58</f>
        <v>-</v>
      </c>
      <c r="H2061" s="107"/>
      <c r="I2061" s="108"/>
      <c r="K2061" s="119" t="s">
        <v>111</v>
      </c>
      <c r="L2061" s="120" t="s">
        <v>313</v>
      </c>
      <c r="M2061" s="116" t="s">
        <v>313</v>
      </c>
      <c r="N2061" s="116" t="s">
        <v>313</v>
      </c>
      <c r="O2061" s="116">
        <v>5</v>
      </c>
      <c r="P2061" s="107">
        <f>第2表01元データ!AW58</f>
        <v>19</v>
      </c>
      <c r="Q2061" s="107"/>
      <c r="R2061" s="108"/>
      <c r="T2061" s="100">
        <v>119</v>
      </c>
    </row>
    <row r="2062" spans="2:45" s="100" customFormat="1" ht="14.25" customHeight="1">
      <c r="G2062" s="168"/>
      <c r="P2062" s="168"/>
    </row>
    <row r="2063" spans="2:45" s="100" customFormat="1" ht="14.25" customHeight="1">
      <c r="G2063" s="168"/>
      <c r="P2063" s="168"/>
    </row>
    <row r="2064" spans="2:45" s="99" customFormat="1" ht="14.25" customHeight="1">
      <c r="B2064" s="99" t="str">
        <f>LEFT(B2004,LEN(B2004)-2)&amp;+"女"</f>
        <v>船浜町・女</v>
      </c>
      <c r="H2064" s="99" t="s">
        <v>805</v>
      </c>
      <c r="I2064" s="380">
        <f>令和2年9月末住基人口!Q21</f>
        <v>66</v>
      </c>
      <c r="K2064" s="99" t="str">
        <f>LEFT(K2004,LEN(K2004)-2)&amp;+"女"</f>
        <v>桜・女</v>
      </c>
      <c r="Q2064" s="99" t="s">
        <v>805</v>
      </c>
      <c r="R2064" s="380">
        <f>令和2年9月末住基人口!Q27</f>
        <v>5203</v>
      </c>
      <c r="W2064" s="100"/>
      <c r="X2064" s="100"/>
      <c r="Y2064" s="100"/>
      <c r="Z2064" s="100"/>
      <c r="AA2064" s="100"/>
      <c r="AB2064" s="100"/>
      <c r="AC2064" s="100"/>
      <c r="AD2064" s="100"/>
      <c r="AE2064" s="100"/>
      <c r="AF2064" s="100"/>
      <c r="AG2064" s="100"/>
    </row>
    <row r="2065" spans="2:45" s="100" customFormat="1" ht="14.25" customHeight="1">
      <c r="B2065" s="583" t="s">
        <v>335</v>
      </c>
      <c r="C2065" s="101"/>
      <c r="D2065" s="101"/>
      <c r="E2065" s="101"/>
      <c r="F2065" s="101"/>
      <c r="G2065" s="135"/>
      <c r="H2065" s="131"/>
      <c r="I2065" s="131"/>
      <c r="J2065" s="102"/>
      <c r="K2065" s="583" t="s">
        <v>335</v>
      </c>
      <c r="L2065" s="101"/>
      <c r="M2065" s="101"/>
      <c r="N2065" s="101"/>
      <c r="O2065" s="101"/>
      <c r="P2065" s="135"/>
      <c r="Q2065" s="131"/>
      <c r="R2065" s="131"/>
      <c r="S2065" s="103"/>
    </row>
    <row r="2066" spans="2:45" s="100" customFormat="1" ht="14.25" customHeight="1">
      <c r="B2066" s="584"/>
      <c r="C2066" s="130" t="str">
        <f>$C$4</f>
        <v>平成12年</v>
      </c>
      <c r="D2066" s="130" t="str">
        <f>$D$4</f>
        <v>平成17年</v>
      </c>
      <c r="E2066" s="130" t="str">
        <f>$E$4</f>
        <v>平成22年</v>
      </c>
      <c r="F2066" s="130" t="s">
        <v>410</v>
      </c>
      <c r="G2066" s="130" t="s">
        <v>739</v>
      </c>
      <c r="H2066" s="133" t="str">
        <f>$H$4</f>
        <v>対平成</v>
      </c>
      <c r="I2066" s="134" t="str">
        <f>$I$4</f>
        <v>27年</v>
      </c>
      <c r="J2066" s="102"/>
      <c r="K2066" s="584"/>
      <c r="L2066" s="130" t="str">
        <f>$C$4</f>
        <v>平成12年</v>
      </c>
      <c r="M2066" s="130" t="str">
        <f>$D$4</f>
        <v>平成17年</v>
      </c>
      <c r="N2066" s="130" t="str">
        <f>$E$4</f>
        <v>平成22年</v>
      </c>
      <c r="O2066" s="130" t="s">
        <v>410</v>
      </c>
      <c r="P2066" s="130" t="s">
        <v>739</v>
      </c>
      <c r="Q2066" s="133" t="str">
        <f>$H$4</f>
        <v>対平成</v>
      </c>
      <c r="R2066" s="134" t="str">
        <f>$I$4</f>
        <v>27年</v>
      </c>
      <c r="S2066" s="103"/>
    </row>
    <row r="2067" spans="2:45" s="100" customFormat="1" ht="14.25" customHeight="1">
      <c r="B2067" s="585"/>
      <c r="C2067" s="104"/>
      <c r="D2067" s="104"/>
      <c r="E2067" s="104"/>
      <c r="F2067" s="104"/>
      <c r="G2067" s="104"/>
      <c r="H2067" s="132" t="s">
        <v>88</v>
      </c>
      <c r="I2067" s="133" t="s">
        <v>398</v>
      </c>
      <c r="J2067" s="102"/>
      <c r="K2067" s="585"/>
      <c r="L2067" s="104"/>
      <c r="M2067" s="104"/>
      <c r="N2067" s="104"/>
      <c r="O2067" s="104"/>
      <c r="P2067" s="104"/>
      <c r="Q2067" s="132" t="s">
        <v>88</v>
      </c>
      <c r="R2067" s="133" t="s">
        <v>398</v>
      </c>
      <c r="S2067" s="103"/>
    </row>
    <row r="2068" spans="2:45" s="199" customFormat="1" ht="14.25" customHeight="1">
      <c r="B2068" s="200" t="s">
        <v>90</v>
      </c>
      <c r="C2068" s="198">
        <v>120</v>
      </c>
      <c r="D2068" s="194">
        <v>92</v>
      </c>
      <c r="E2068" s="194">
        <v>82</v>
      </c>
      <c r="F2068" s="194">
        <v>70</v>
      </c>
      <c r="G2068" s="194">
        <f>IF(COUNTIF(G2073:G2091,"x"),"x",IF(SUM(G2073:G2091)=0,"-",SUM(G2073:G2091)))</f>
        <v>61</v>
      </c>
      <c r="H2068" s="193">
        <f t="shared" ref="H2068:H2071" si="1333">IF(G2068="x","x",IF(AND(G2068="-",F2068="-"),"-",IF(AND(G2068="-",F2068&gt;0),F2068*-1,IF(AND(G2068&gt;0,F2068="-"),G2068,G2068-F2068))))</f>
        <v>-9</v>
      </c>
      <c r="I2068" s="195">
        <f t="shared" ref="I2068:I2071" si="1334">IF(H2068="x","x",IF(H2068="-","-",IF(AND(F2068="-",G2068&gt;0),"皆増",IF(AND(F2068&gt;0,G2068="-"),"皆減",H2068/F2068*100))))</f>
        <v>-12.857142857142856</v>
      </c>
      <c r="J2068" s="196"/>
      <c r="K2068" s="197" t="s">
        <v>90</v>
      </c>
      <c r="L2068" s="198">
        <v>6462</v>
      </c>
      <c r="M2068" s="194">
        <v>6318</v>
      </c>
      <c r="N2068" s="194">
        <v>5905</v>
      </c>
      <c r="O2068" s="194">
        <v>5447</v>
      </c>
      <c r="P2068" s="194">
        <f>IF(COUNTIF(P2073:P2091,"x"),"x",IF(SUM(P2073:P2091)=0,"-",SUM(P2073:P2091)))</f>
        <v>4997</v>
      </c>
      <c r="Q2068" s="193">
        <f t="shared" ref="Q2068:Q2071" si="1335">IF(P2068="x","x",IF(AND(P2068="-",O2068="-"),"-",IF(AND(P2068="-",O2068&gt;0),O2068*-1,IF(AND(P2068&gt;0,O2068="-"),P2068,P2068-O2068))))</f>
        <v>-450</v>
      </c>
      <c r="R2068" s="195">
        <f t="shared" ref="R2068:R2071" si="1336">IF(Q2068="x","x",IF(Q2068="-","-",IF(AND(O2068="-",P2068&gt;0),"皆増",IF(AND(O2068&gt;0,P2068="-"),"皆減",Q2068/O2068*100))))</f>
        <v>-8.2614283091610066</v>
      </c>
      <c r="S2068" s="195"/>
      <c r="W2068" s="199" t="s">
        <v>373</v>
      </c>
      <c r="X2068" s="199">
        <v>187</v>
      </c>
      <c r="Y2068" s="199">
        <v>157</v>
      </c>
      <c r="Z2068" s="199">
        <v>120</v>
      </c>
      <c r="AA2068" s="199">
        <v>92</v>
      </c>
      <c r="AC2068" s="199" t="s">
        <v>373</v>
      </c>
      <c r="AD2068" s="199">
        <v>5721</v>
      </c>
      <c r="AE2068" s="199">
        <v>6375</v>
      </c>
      <c r="AF2068" s="199">
        <v>6462</v>
      </c>
      <c r="AG2068" s="199">
        <v>6318</v>
      </c>
      <c r="AJ2068" s="199" t="str">
        <f>IF(C2068=X2068,"○","●")</f>
        <v>●</v>
      </c>
      <c r="AK2068" s="199" t="str">
        <f t="shared" ref="AK2068:AK2090" si="1337">IF(D2068=Y2068,"○","●")</f>
        <v>●</v>
      </c>
      <c r="AL2068" s="199" t="str">
        <f t="shared" ref="AL2068:AL2069" si="1338">IF(E2068=Z2068,"○","●")</f>
        <v>●</v>
      </c>
      <c r="AM2068" s="199" t="str">
        <f t="shared" ref="AM2068:AM2090" si="1339">IF(F2068=AA2068,"○","●")</f>
        <v>●</v>
      </c>
      <c r="AP2068" s="199" t="str">
        <f>IF(L2068=AD2068,"○","●")</f>
        <v>●</v>
      </c>
      <c r="AQ2068" s="199" t="str">
        <f t="shared" ref="AQ2068:AQ2090" si="1340">IF(M2068=AE2068,"○","●")</f>
        <v>●</v>
      </c>
      <c r="AR2068" s="199" t="str">
        <f t="shared" ref="AR2068:AR2090" si="1341">IF(N2068=AF2068,"○","●")</f>
        <v>●</v>
      </c>
      <c r="AS2068" s="199" t="str">
        <f t="shared" ref="AS2068" si="1342">IF(O2068=AG2068,"○","●")</f>
        <v>●</v>
      </c>
    </row>
    <row r="2069" spans="2:45" s="100" customFormat="1" ht="14.25" customHeight="1">
      <c r="B2069" s="105" t="s">
        <v>91</v>
      </c>
      <c r="C2069" s="106">
        <v>5</v>
      </c>
      <c r="D2069" s="107">
        <v>4</v>
      </c>
      <c r="E2069" s="107">
        <v>4</v>
      </c>
      <c r="F2069" s="107">
        <v>6</v>
      </c>
      <c r="G2069" s="107">
        <f>IF(COUNTIF(G2073:G2075,"x"),"x",IF(SUM(G2073:G2075)=0,"-",SUM(G2073:G2075)))</f>
        <v>4</v>
      </c>
      <c r="H2069" s="107">
        <f t="shared" si="1333"/>
        <v>-2</v>
      </c>
      <c r="I2069" s="108">
        <f t="shared" si="1334"/>
        <v>-33.333333333333329</v>
      </c>
      <c r="J2069" s="102"/>
      <c r="K2069" s="109" t="s">
        <v>91</v>
      </c>
      <c r="L2069" s="106">
        <v>832</v>
      </c>
      <c r="M2069" s="107">
        <v>762</v>
      </c>
      <c r="N2069" s="107">
        <v>650</v>
      </c>
      <c r="O2069" s="107">
        <v>535</v>
      </c>
      <c r="P2069" s="107">
        <f>IF(COUNTIF(P2073:P2075,"x"),"x",IF(SUM(P2073:P2075)=0,"-",SUM(P2073:P2075)))</f>
        <v>414</v>
      </c>
      <c r="Q2069" s="107">
        <f t="shared" si="1335"/>
        <v>-121</v>
      </c>
      <c r="R2069" s="108">
        <f t="shared" si="1336"/>
        <v>-22.616822429906541</v>
      </c>
      <c r="S2069" s="108"/>
      <c r="W2069" s="100" t="s">
        <v>374</v>
      </c>
      <c r="X2069" s="100">
        <v>20</v>
      </c>
      <c r="Y2069" s="100">
        <v>12</v>
      </c>
      <c r="Z2069" s="100">
        <v>5</v>
      </c>
      <c r="AA2069" s="100">
        <v>4</v>
      </c>
      <c r="AC2069" s="100" t="s">
        <v>374</v>
      </c>
      <c r="AD2069" s="100">
        <v>953</v>
      </c>
      <c r="AE2069" s="100">
        <v>897</v>
      </c>
      <c r="AF2069" s="100">
        <v>832</v>
      </c>
      <c r="AG2069" s="100">
        <v>762</v>
      </c>
      <c r="AJ2069" s="100" t="str">
        <f t="shared" ref="AJ2069:AJ2090" si="1343">IF(C2069=X2069,"○","●")</f>
        <v>●</v>
      </c>
      <c r="AK2069" s="100" t="str">
        <f t="shared" si="1337"/>
        <v>●</v>
      </c>
      <c r="AL2069" s="100" t="str">
        <f t="shared" si="1338"/>
        <v>●</v>
      </c>
      <c r="AM2069" s="100" t="str">
        <f t="shared" si="1339"/>
        <v>●</v>
      </c>
      <c r="AP2069" s="100" t="str">
        <f t="shared" ref="AP2069:AP2090" si="1344">IF(L2069=AD2069,"○","●")</f>
        <v>●</v>
      </c>
      <c r="AQ2069" s="100" t="str">
        <f t="shared" si="1340"/>
        <v>●</v>
      </c>
      <c r="AR2069" s="100" t="str">
        <f t="shared" si="1341"/>
        <v>●</v>
      </c>
      <c r="AS2069" s="100" t="str">
        <f>IF(O2069=AG2069,"○","●")</f>
        <v>●</v>
      </c>
    </row>
    <row r="2070" spans="2:45" s="100" customFormat="1" ht="14.25" customHeight="1">
      <c r="B2070" s="105" t="s">
        <v>92</v>
      </c>
      <c r="C2070" s="106">
        <v>77</v>
      </c>
      <c r="D2070" s="107">
        <v>56</v>
      </c>
      <c r="E2070" s="107">
        <v>47</v>
      </c>
      <c r="F2070" s="107">
        <v>34</v>
      </c>
      <c r="G2070" s="296">
        <f>IF(COUNTIF(G2076:G2085,"x"),"x",IF(SUM(G2076:G2085)=0,"-",SUM(G2076:G2085)))</f>
        <v>30</v>
      </c>
      <c r="H2070" s="107">
        <f t="shared" si="1333"/>
        <v>-4</v>
      </c>
      <c r="I2070" s="108">
        <f t="shared" si="1334"/>
        <v>-11.76470588235294</v>
      </c>
      <c r="J2070" s="102"/>
      <c r="K2070" s="109" t="s">
        <v>92</v>
      </c>
      <c r="L2070" s="106">
        <v>4365</v>
      </c>
      <c r="M2070" s="107">
        <v>4040</v>
      </c>
      <c r="N2070" s="107">
        <v>3555</v>
      </c>
      <c r="O2070" s="107">
        <v>3044</v>
      </c>
      <c r="P2070" s="296">
        <f>IF(COUNTIF(P2076:P2085,"x"),"x",IF(SUM(P2076:P2085)=0,"-",SUM(P2076:P2085)))</f>
        <v>2601</v>
      </c>
      <c r="Q2070" s="107">
        <f t="shared" si="1335"/>
        <v>-443</v>
      </c>
      <c r="R2070" s="108">
        <f t="shared" si="1336"/>
        <v>-14.553219448094612</v>
      </c>
      <c r="S2070" s="108"/>
      <c r="W2070" s="100" t="s">
        <v>375</v>
      </c>
      <c r="X2070" s="100">
        <v>132</v>
      </c>
      <c r="Y2070" s="100">
        <v>106</v>
      </c>
      <c r="Z2070" s="100">
        <v>77</v>
      </c>
      <c r="AA2070" s="100">
        <v>56</v>
      </c>
      <c r="AC2070" s="100" t="s">
        <v>375</v>
      </c>
      <c r="AD2070" s="100">
        <v>4043</v>
      </c>
      <c r="AE2070" s="100">
        <v>4480</v>
      </c>
      <c r="AF2070" s="100">
        <v>4365</v>
      </c>
      <c r="AG2070" s="100">
        <v>4040</v>
      </c>
      <c r="AJ2070" s="100" t="str">
        <f t="shared" si="1343"/>
        <v>●</v>
      </c>
      <c r="AK2070" s="100" t="str">
        <f t="shared" si="1337"/>
        <v>●</v>
      </c>
      <c r="AL2070" s="100" t="str">
        <f>IF(E2070=Z2070,"○","●")</f>
        <v>●</v>
      </c>
      <c r="AM2070" s="100" t="str">
        <f t="shared" si="1339"/>
        <v>●</v>
      </c>
      <c r="AP2070" s="100" t="str">
        <f t="shared" si="1344"/>
        <v>●</v>
      </c>
      <c r="AQ2070" s="100" t="str">
        <f t="shared" si="1340"/>
        <v>●</v>
      </c>
      <c r="AR2070" s="100" t="str">
        <f t="shared" si="1341"/>
        <v>●</v>
      </c>
      <c r="AS2070" s="100" t="str">
        <f t="shared" ref="AS2070:AS2090" si="1345">IF(O2070=AG2070,"○","●")</f>
        <v>●</v>
      </c>
    </row>
    <row r="2071" spans="2:45" s="100" customFormat="1" ht="14.25" customHeight="1">
      <c r="B2071" s="105" t="s">
        <v>93</v>
      </c>
      <c r="C2071" s="106">
        <v>38</v>
      </c>
      <c r="D2071" s="107">
        <v>32</v>
      </c>
      <c r="E2071" s="107">
        <v>31</v>
      </c>
      <c r="F2071" s="107">
        <v>30</v>
      </c>
      <c r="G2071" s="107">
        <f>IF(COUNTIF(G2086:G2090,"x"),"x",IF(SUM(G2086,G2090)=0,"-",SUM(G2086:G2090)))</f>
        <v>27</v>
      </c>
      <c r="H2071" s="107">
        <f t="shared" si="1333"/>
        <v>-3</v>
      </c>
      <c r="I2071" s="108">
        <f t="shared" si="1334"/>
        <v>-10</v>
      </c>
      <c r="J2071" s="102"/>
      <c r="K2071" s="109" t="s">
        <v>93</v>
      </c>
      <c r="L2071" s="106">
        <v>1265</v>
      </c>
      <c r="M2071" s="107">
        <v>1516</v>
      </c>
      <c r="N2071" s="107">
        <v>1700</v>
      </c>
      <c r="O2071" s="107">
        <v>1868</v>
      </c>
      <c r="P2071" s="107">
        <f>IF(COUNTIF(P2086:P2090,"x"),"x",IF(SUM(P2086,P2090)=0,"-",SUM(P2086:P2090)))</f>
        <v>1971</v>
      </c>
      <c r="Q2071" s="107">
        <f t="shared" si="1335"/>
        <v>103</v>
      </c>
      <c r="R2071" s="108">
        <f t="shared" si="1336"/>
        <v>5.5139186295503215</v>
      </c>
      <c r="S2071" s="108"/>
      <c r="W2071" s="100" t="s">
        <v>376</v>
      </c>
      <c r="X2071" s="100">
        <v>35</v>
      </c>
      <c r="Y2071" s="100">
        <v>39</v>
      </c>
      <c r="Z2071" s="100">
        <v>38</v>
      </c>
      <c r="AA2071" s="100">
        <v>32</v>
      </c>
      <c r="AC2071" s="100" t="s">
        <v>376</v>
      </c>
      <c r="AD2071" s="100">
        <v>725</v>
      </c>
      <c r="AE2071" s="100">
        <v>998</v>
      </c>
      <c r="AF2071" s="100">
        <v>1265</v>
      </c>
      <c r="AG2071" s="100">
        <v>1516</v>
      </c>
      <c r="AJ2071" s="100" t="str">
        <f t="shared" si="1343"/>
        <v>●</v>
      </c>
      <c r="AK2071" s="100" t="str">
        <f t="shared" si="1337"/>
        <v>●</v>
      </c>
      <c r="AL2071" s="100" t="str">
        <f t="shared" ref="AL2071:AL2080" si="1346">IF(E2071=Z2071,"○","●")</f>
        <v>●</v>
      </c>
      <c r="AM2071" s="100" t="str">
        <f t="shared" si="1339"/>
        <v>●</v>
      </c>
      <c r="AP2071" s="100" t="str">
        <f t="shared" si="1344"/>
        <v>●</v>
      </c>
      <c r="AQ2071" s="100" t="str">
        <f t="shared" si="1340"/>
        <v>●</v>
      </c>
      <c r="AR2071" s="100" t="str">
        <f t="shared" si="1341"/>
        <v>●</v>
      </c>
      <c r="AS2071" s="100" t="str">
        <f t="shared" si="1345"/>
        <v>●</v>
      </c>
    </row>
    <row r="2072" spans="2:45" s="100" customFormat="1" ht="14.25" customHeight="1">
      <c r="B2072" s="102"/>
      <c r="C2072" s="106"/>
      <c r="D2072" s="112"/>
      <c r="E2072" s="112"/>
      <c r="F2072" s="112"/>
      <c r="G2072" s="112"/>
      <c r="H2072" s="112"/>
      <c r="I2072" s="113"/>
      <c r="J2072" s="102"/>
      <c r="K2072" s="114"/>
      <c r="L2072" s="106"/>
      <c r="M2072" s="112"/>
      <c r="N2072" s="112"/>
      <c r="O2072" s="112"/>
      <c r="P2072" s="112"/>
      <c r="Q2072" s="112"/>
      <c r="R2072" s="113"/>
      <c r="S2072" s="113"/>
      <c r="AJ2072" s="100" t="str">
        <f t="shared" si="1343"/>
        <v>○</v>
      </c>
      <c r="AK2072" s="100" t="str">
        <f t="shared" si="1337"/>
        <v>○</v>
      </c>
      <c r="AL2072" s="100" t="str">
        <f t="shared" si="1346"/>
        <v>○</v>
      </c>
      <c r="AM2072" s="100" t="str">
        <f t="shared" si="1339"/>
        <v>○</v>
      </c>
      <c r="AP2072" s="100" t="str">
        <f t="shared" si="1344"/>
        <v>○</v>
      </c>
      <c r="AQ2072" s="100" t="str">
        <f t="shared" si="1340"/>
        <v>○</v>
      </c>
      <c r="AR2072" s="100" t="str">
        <f t="shared" si="1341"/>
        <v>○</v>
      </c>
      <c r="AS2072" s="100" t="str">
        <f t="shared" si="1345"/>
        <v>○</v>
      </c>
    </row>
    <row r="2073" spans="2:45" s="100" customFormat="1" ht="14.25" customHeight="1">
      <c r="B2073" s="102" t="s">
        <v>94</v>
      </c>
      <c r="C2073" s="106">
        <v>1</v>
      </c>
      <c r="D2073" s="107">
        <v>1</v>
      </c>
      <c r="E2073" s="107">
        <v>1</v>
      </c>
      <c r="F2073" s="107">
        <v>3</v>
      </c>
      <c r="G2073" s="107" t="str">
        <f>第2表01元データ!AV66</f>
        <v>-</v>
      </c>
      <c r="H2073" s="107">
        <f t="shared" ref="H2073:H2090" si="1347">IF(G2073="x","x",IF(AND(G2073="-",F2073="-"),"-",IF(AND(G2073="-",F2073&gt;0),F2073*-1,IF(AND(G2073&gt;0,F2073="-"),G2073,G2073-F2073))))</f>
        <v>-3</v>
      </c>
      <c r="I2073" s="108" t="str">
        <f t="shared" ref="I2073:I2090" si="1348">IF(H2073="x","x",IF(H2073="-","-",IF(AND(F2073="-",G2073&gt;0),"皆増",IF(AND(F2073&gt;0,G2073="-"),"皆減",H2073/F2073*100))))</f>
        <v>皆減</v>
      </c>
      <c r="J2073" s="102"/>
      <c r="K2073" s="114" t="s">
        <v>94</v>
      </c>
      <c r="L2073" s="106">
        <v>276</v>
      </c>
      <c r="M2073" s="107">
        <v>244</v>
      </c>
      <c r="N2073" s="107">
        <v>182</v>
      </c>
      <c r="O2073" s="107">
        <v>164</v>
      </c>
      <c r="P2073" s="107">
        <f>第2表01元データ!AW66</f>
        <v>101</v>
      </c>
      <c r="Q2073" s="107">
        <f t="shared" ref="Q2073:Q2090" si="1349">IF(P2073="x","x",IF(AND(P2073="-",O2073="-"),"-",IF(AND(P2073="-",O2073&gt;0),O2073*-1,IF(AND(P2073&gt;0,O2073="-"),P2073,P2073-O2073))))</f>
        <v>-63</v>
      </c>
      <c r="R2073" s="108">
        <f t="shared" ref="R2073:R2090" si="1350">IF(Q2073="x","x",IF(Q2073="-","-",IF(AND(O2073="-",P2073&gt;0),"皆増",IF(AND(O2073&gt;0,P2073="-"),"皆減",Q2073/O2073*100))))</f>
        <v>-38.414634146341463</v>
      </c>
      <c r="S2073" s="108"/>
      <c r="T2073" s="100">
        <v>201</v>
      </c>
      <c r="W2073" s="100" t="s">
        <v>377</v>
      </c>
      <c r="X2073" s="100">
        <v>5</v>
      </c>
      <c r="Y2073" s="100">
        <v>1</v>
      </c>
      <c r="Z2073" s="100">
        <v>1</v>
      </c>
      <c r="AA2073" s="100">
        <v>1</v>
      </c>
      <c r="AC2073" s="100" t="s">
        <v>377</v>
      </c>
      <c r="AD2073" s="100">
        <v>209</v>
      </c>
      <c r="AE2073" s="100">
        <v>276</v>
      </c>
      <c r="AF2073" s="100">
        <v>276</v>
      </c>
      <c r="AG2073" s="100">
        <v>244</v>
      </c>
      <c r="AJ2073" s="100" t="str">
        <f t="shared" si="1343"/>
        <v>●</v>
      </c>
      <c r="AK2073" s="100" t="str">
        <f t="shared" si="1337"/>
        <v>○</v>
      </c>
      <c r="AL2073" s="100" t="str">
        <f t="shared" si="1346"/>
        <v>○</v>
      </c>
      <c r="AM2073" s="100" t="str">
        <f t="shared" si="1339"/>
        <v>●</v>
      </c>
      <c r="AP2073" s="100" t="str">
        <f t="shared" si="1344"/>
        <v>●</v>
      </c>
      <c r="AQ2073" s="100" t="str">
        <f t="shared" si="1340"/>
        <v>●</v>
      </c>
      <c r="AR2073" s="100" t="str">
        <f t="shared" si="1341"/>
        <v>●</v>
      </c>
      <c r="AS2073" s="100" t="str">
        <f t="shared" si="1345"/>
        <v>●</v>
      </c>
    </row>
    <row r="2074" spans="2:45" s="100" customFormat="1" ht="14.25" customHeight="1">
      <c r="B2074" s="102" t="s">
        <v>123</v>
      </c>
      <c r="C2074" s="106" t="s">
        <v>313</v>
      </c>
      <c r="D2074" s="107">
        <v>2</v>
      </c>
      <c r="E2074" s="116">
        <v>1</v>
      </c>
      <c r="F2074" s="107">
        <v>1</v>
      </c>
      <c r="G2074" s="107">
        <f>第2表01元データ!AV67</f>
        <v>3</v>
      </c>
      <c r="H2074" s="107">
        <f t="shared" si="1347"/>
        <v>2</v>
      </c>
      <c r="I2074" s="108">
        <f t="shared" si="1348"/>
        <v>200</v>
      </c>
      <c r="J2074" s="102"/>
      <c r="K2074" s="114" t="s">
        <v>123</v>
      </c>
      <c r="L2074" s="106">
        <v>263</v>
      </c>
      <c r="M2074" s="107">
        <v>261</v>
      </c>
      <c r="N2074" s="107">
        <v>211</v>
      </c>
      <c r="O2074" s="107">
        <v>154</v>
      </c>
      <c r="P2074" s="107">
        <f>第2表01元データ!AW67</f>
        <v>153</v>
      </c>
      <c r="Q2074" s="107">
        <f t="shared" si="1349"/>
        <v>-1</v>
      </c>
      <c r="R2074" s="108">
        <f t="shared" si="1350"/>
        <v>-0.64935064935064934</v>
      </c>
      <c r="S2074" s="108"/>
      <c r="T2074" s="100">
        <v>202</v>
      </c>
      <c r="W2074" s="100" t="s">
        <v>356</v>
      </c>
      <c r="X2074" s="100">
        <v>7</v>
      </c>
      <c r="Y2074" s="100">
        <v>5</v>
      </c>
      <c r="Z2074" s="100" t="s">
        <v>313</v>
      </c>
      <c r="AA2074" s="100">
        <v>2</v>
      </c>
      <c r="AC2074" s="100" t="s">
        <v>356</v>
      </c>
      <c r="AD2074" s="100">
        <v>323</v>
      </c>
      <c r="AE2074" s="100">
        <v>286</v>
      </c>
      <c r="AF2074" s="100">
        <v>263</v>
      </c>
      <c r="AG2074" s="100">
        <v>261</v>
      </c>
      <c r="AJ2074" s="100" t="str">
        <f t="shared" si="1343"/>
        <v>●</v>
      </c>
      <c r="AK2074" s="100" t="str">
        <f t="shared" si="1337"/>
        <v>●</v>
      </c>
      <c r="AL2074" s="100" t="str">
        <f t="shared" si="1346"/>
        <v>●</v>
      </c>
      <c r="AM2074" s="100" t="str">
        <f t="shared" si="1339"/>
        <v>●</v>
      </c>
      <c r="AP2074" s="100" t="str">
        <f t="shared" si="1344"/>
        <v>●</v>
      </c>
      <c r="AQ2074" s="100" t="str">
        <f t="shared" si="1340"/>
        <v>●</v>
      </c>
      <c r="AR2074" s="100" t="str">
        <f t="shared" si="1341"/>
        <v>●</v>
      </c>
      <c r="AS2074" s="100" t="str">
        <f t="shared" si="1345"/>
        <v>●</v>
      </c>
    </row>
    <row r="2075" spans="2:45" s="100" customFormat="1" ht="14.25" customHeight="1">
      <c r="B2075" s="102" t="s">
        <v>124</v>
      </c>
      <c r="C2075" s="106">
        <v>4</v>
      </c>
      <c r="D2075" s="107">
        <v>1</v>
      </c>
      <c r="E2075" s="107">
        <v>2</v>
      </c>
      <c r="F2075" s="107">
        <v>2</v>
      </c>
      <c r="G2075" s="107">
        <f>第2表01元データ!AV68</f>
        <v>1</v>
      </c>
      <c r="H2075" s="107">
        <f t="shared" si="1347"/>
        <v>-1</v>
      </c>
      <c r="I2075" s="108">
        <f t="shared" si="1348"/>
        <v>-50</v>
      </c>
      <c r="J2075" s="102"/>
      <c r="K2075" s="114" t="s">
        <v>124</v>
      </c>
      <c r="L2075" s="106">
        <v>293</v>
      </c>
      <c r="M2075" s="107">
        <v>257</v>
      </c>
      <c r="N2075" s="107">
        <v>257</v>
      </c>
      <c r="O2075" s="107">
        <v>217</v>
      </c>
      <c r="P2075" s="107">
        <f>第2表01元データ!AW68</f>
        <v>160</v>
      </c>
      <c r="Q2075" s="107">
        <f t="shared" si="1349"/>
        <v>-57</v>
      </c>
      <c r="R2075" s="108">
        <f t="shared" si="1350"/>
        <v>-26.267281105990779</v>
      </c>
      <c r="S2075" s="108"/>
      <c r="T2075" s="100">
        <v>203</v>
      </c>
      <c r="W2075" s="99" t="s">
        <v>357</v>
      </c>
      <c r="X2075" s="99">
        <v>8</v>
      </c>
      <c r="Y2075" s="99">
        <v>6</v>
      </c>
      <c r="Z2075" s="99">
        <v>4</v>
      </c>
      <c r="AA2075" s="99">
        <v>1</v>
      </c>
      <c r="AB2075" s="99"/>
      <c r="AC2075" s="99" t="s">
        <v>357</v>
      </c>
      <c r="AD2075" s="99">
        <v>421</v>
      </c>
      <c r="AE2075" s="99">
        <v>335</v>
      </c>
      <c r="AF2075" s="99">
        <v>293</v>
      </c>
      <c r="AG2075" s="99">
        <v>257</v>
      </c>
      <c r="AJ2075" s="100" t="str">
        <f t="shared" si="1343"/>
        <v>●</v>
      </c>
      <c r="AK2075" s="100" t="str">
        <f t="shared" si="1337"/>
        <v>●</v>
      </c>
      <c r="AL2075" s="100" t="str">
        <f t="shared" si="1346"/>
        <v>●</v>
      </c>
      <c r="AM2075" s="100" t="str">
        <f t="shared" si="1339"/>
        <v>●</v>
      </c>
      <c r="AP2075" s="100" t="str">
        <f t="shared" si="1344"/>
        <v>●</v>
      </c>
      <c r="AQ2075" s="100" t="str">
        <f t="shared" si="1340"/>
        <v>●</v>
      </c>
      <c r="AR2075" s="100" t="str">
        <f t="shared" si="1341"/>
        <v>●</v>
      </c>
      <c r="AS2075" s="100" t="str">
        <f t="shared" si="1345"/>
        <v>●</v>
      </c>
    </row>
    <row r="2076" spans="2:45" s="100" customFormat="1" ht="14.25" customHeight="1">
      <c r="B2076" s="102" t="s">
        <v>125</v>
      </c>
      <c r="C2076" s="106">
        <v>3</v>
      </c>
      <c r="D2076" s="107">
        <v>4</v>
      </c>
      <c r="E2076" s="107">
        <v>2</v>
      </c>
      <c r="F2076" s="107">
        <v>1</v>
      </c>
      <c r="G2076" s="107">
        <f>第2表01元データ!AV69</f>
        <v>2</v>
      </c>
      <c r="H2076" s="107">
        <f t="shared" si="1347"/>
        <v>1</v>
      </c>
      <c r="I2076" s="108">
        <f t="shared" si="1348"/>
        <v>100</v>
      </c>
      <c r="J2076" s="102"/>
      <c r="K2076" s="114" t="s">
        <v>125</v>
      </c>
      <c r="L2076" s="106">
        <v>346</v>
      </c>
      <c r="M2076" s="107">
        <v>276</v>
      </c>
      <c r="N2076" s="107">
        <v>249</v>
      </c>
      <c r="O2076" s="107">
        <v>252</v>
      </c>
      <c r="P2076" s="107">
        <f>第2表01元データ!AW69</f>
        <v>207</v>
      </c>
      <c r="Q2076" s="107">
        <f t="shared" si="1349"/>
        <v>-45</v>
      </c>
      <c r="R2076" s="108">
        <f t="shared" si="1350"/>
        <v>-17.857142857142858</v>
      </c>
      <c r="S2076" s="108"/>
      <c r="T2076" s="100">
        <v>204</v>
      </c>
      <c r="W2076" s="100" t="s">
        <v>358</v>
      </c>
      <c r="X2076" s="100">
        <v>19</v>
      </c>
      <c r="Y2076" s="100">
        <v>11</v>
      </c>
      <c r="Z2076" s="100">
        <v>3</v>
      </c>
      <c r="AA2076" s="100">
        <v>4</v>
      </c>
      <c r="AC2076" s="100" t="s">
        <v>358</v>
      </c>
      <c r="AD2076" s="100">
        <v>438</v>
      </c>
      <c r="AE2076" s="100">
        <v>440</v>
      </c>
      <c r="AF2076" s="100">
        <v>346</v>
      </c>
      <c r="AG2076" s="100">
        <v>276</v>
      </c>
      <c r="AJ2076" s="100" t="str">
        <f t="shared" si="1343"/>
        <v>●</v>
      </c>
      <c r="AK2076" s="100" t="str">
        <f t="shared" si="1337"/>
        <v>●</v>
      </c>
      <c r="AL2076" s="100" t="str">
        <f t="shared" si="1346"/>
        <v>●</v>
      </c>
      <c r="AM2076" s="100" t="str">
        <f t="shared" si="1339"/>
        <v>●</v>
      </c>
      <c r="AP2076" s="100" t="str">
        <f t="shared" si="1344"/>
        <v>●</v>
      </c>
      <c r="AQ2076" s="100" t="str">
        <f t="shared" si="1340"/>
        <v>●</v>
      </c>
      <c r="AR2076" s="100" t="str">
        <f t="shared" si="1341"/>
        <v>●</v>
      </c>
      <c r="AS2076" s="100" t="str">
        <f t="shared" si="1345"/>
        <v>●</v>
      </c>
    </row>
    <row r="2077" spans="2:45" s="100" customFormat="1" ht="14.25" customHeight="1">
      <c r="B2077" s="102" t="s">
        <v>126</v>
      </c>
      <c r="C2077" s="106">
        <v>7</v>
      </c>
      <c r="D2077" s="107">
        <v>2</v>
      </c>
      <c r="E2077" s="107">
        <v>3</v>
      </c>
      <c r="F2077" s="107" t="s">
        <v>313</v>
      </c>
      <c r="G2077" s="107">
        <f>第2表01元データ!AV70</f>
        <v>1</v>
      </c>
      <c r="H2077" s="107">
        <f t="shared" si="1347"/>
        <v>1</v>
      </c>
      <c r="I2077" s="108" t="str">
        <f t="shared" si="1348"/>
        <v>皆増</v>
      </c>
      <c r="J2077" s="102"/>
      <c r="K2077" s="114" t="s">
        <v>126</v>
      </c>
      <c r="L2077" s="106">
        <v>408</v>
      </c>
      <c r="M2077" s="107">
        <v>290</v>
      </c>
      <c r="N2077" s="107">
        <v>226</v>
      </c>
      <c r="O2077" s="107">
        <v>188</v>
      </c>
      <c r="P2077" s="107">
        <f>第2表01元データ!AW70</f>
        <v>174</v>
      </c>
      <c r="Q2077" s="107">
        <f t="shared" si="1349"/>
        <v>-14</v>
      </c>
      <c r="R2077" s="108">
        <f t="shared" si="1350"/>
        <v>-7.4468085106382977</v>
      </c>
      <c r="S2077" s="108"/>
      <c r="T2077" s="100">
        <v>205</v>
      </c>
      <c r="W2077" s="100" t="s">
        <v>359</v>
      </c>
      <c r="X2077" s="100">
        <v>5</v>
      </c>
      <c r="Y2077" s="100">
        <v>13</v>
      </c>
      <c r="Z2077" s="100">
        <v>7</v>
      </c>
      <c r="AA2077" s="100">
        <v>2</v>
      </c>
      <c r="AC2077" s="100" t="s">
        <v>359</v>
      </c>
      <c r="AD2077" s="100">
        <v>369</v>
      </c>
      <c r="AE2077" s="100">
        <v>457</v>
      </c>
      <c r="AF2077" s="100">
        <v>408</v>
      </c>
      <c r="AG2077" s="100">
        <v>290</v>
      </c>
      <c r="AJ2077" s="100" t="str">
        <f t="shared" si="1343"/>
        <v>●</v>
      </c>
      <c r="AK2077" s="100" t="str">
        <f t="shared" si="1337"/>
        <v>●</v>
      </c>
      <c r="AL2077" s="100" t="str">
        <f t="shared" si="1346"/>
        <v>●</v>
      </c>
      <c r="AM2077" s="100" t="str">
        <f t="shared" si="1339"/>
        <v>●</v>
      </c>
      <c r="AP2077" s="100" t="str">
        <f t="shared" si="1344"/>
        <v>●</v>
      </c>
      <c r="AQ2077" s="100" t="str">
        <f t="shared" si="1340"/>
        <v>●</v>
      </c>
      <c r="AR2077" s="100" t="str">
        <f t="shared" si="1341"/>
        <v>●</v>
      </c>
      <c r="AS2077" s="100" t="str">
        <f t="shared" si="1345"/>
        <v>●</v>
      </c>
    </row>
    <row r="2078" spans="2:45" s="100" customFormat="1" ht="14.25" customHeight="1">
      <c r="B2078" s="102" t="s">
        <v>127</v>
      </c>
      <c r="C2078" s="106">
        <v>10</v>
      </c>
      <c r="D2078" s="107">
        <v>6</v>
      </c>
      <c r="E2078" s="107">
        <v>2</v>
      </c>
      <c r="F2078" s="107">
        <v>3</v>
      </c>
      <c r="G2078" s="107" t="str">
        <f>第2表01元データ!AV71</f>
        <v>-</v>
      </c>
      <c r="H2078" s="107">
        <f t="shared" si="1347"/>
        <v>-3</v>
      </c>
      <c r="I2078" s="108" t="str">
        <f t="shared" si="1348"/>
        <v>皆減</v>
      </c>
      <c r="J2078" s="102"/>
      <c r="K2078" s="114" t="s">
        <v>127</v>
      </c>
      <c r="L2078" s="106">
        <v>445</v>
      </c>
      <c r="M2078" s="107">
        <v>364</v>
      </c>
      <c r="N2078" s="107">
        <v>251</v>
      </c>
      <c r="O2078" s="107">
        <v>174</v>
      </c>
      <c r="P2078" s="107">
        <f>第2表01元データ!AW71</f>
        <v>150</v>
      </c>
      <c r="Q2078" s="107">
        <f t="shared" si="1349"/>
        <v>-24</v>
      </c>
      <c r="R2078" s="108">
        <f t="shared" si="1350"/>
        <v>-13.793103448275861</v>
      </c>
      <c r="S2078" s="108"/>
      <c r="T2078" s="100">
        <v>206</v>
      </c>
      <c r="W2078" s="100" t="s">
        <v>360</v>
      </c>
      <c r="X2078" s="100">
        <v>14</v>
      </c>
      <c r="Y2078" s="100">
        <v>2</v>
      </c>
      <c r="Z2078" s="100">
        <v>10</v>
      </c>
      <c r="AA2078" s="100">
        <v>6</v>
      </c>
      <c r="AC2078" s="100" t="s">
        <v>360</v>
      </c>
      <c r="AD2078" s="100">
        <v>288</v>
      </c>
      <c r="AE2078" s="100">
        <v>419</v>
      </c>
      <c r="AF2078" s="100">
        <v>445</v>
      </c>
      <c r="AG2078" s="100">
        <v>364</v>
      </c>
      <c r="AJ2078" s="100" t="str">
        <f t="shared" si="1343"/>
        <v>●</v>
      </c>
      <c r="AK2078" s="100" t="str">
        <f t="shared" si="1337"/>
        <v>●</v>
      </c>
      <c r="AL2078" s="100" t="str">
        <f t="shared" si="1346"/>
        <v>●</v>
      </c>
      <c r="AM2078" s="100" t="str">
        <f t="shared" si="1339"/>
        <v>●</v>
      </c>
      <c r="AP2078" s="100" t="str">
        <f t="shared" si="1344"/>
        <v>●</v>
      </c>
      <c r="AQ2078" s="100" t="str">
        <f t="shared" si="1340"/>
        <v>●</v>
      </c>
      <c r="AR2078" s="100" t="str">
        <f t="shared" si="1341"/>
        <v>●</v>
      </c>
      <c r="AS2078" s="100" t="str">
        <f t="shared" si="1345"/>
        <v>●</v>
      </c>
    </row>
    <row r="2079" spans="2:45" s="100" customFormat="1" ht="14.25" customHeight="1">
      <c r="B2079" s="102" t="s">
        <v>128</v>
      </c>
      <c r="C2079" s="106">
        <v>3</v>
      </c>
      <c r="D2079" s="107">
        <v>7</v>
      </c>
      <c r="E2079" s="107">
        <v>6</v>
      </c>
      <c r="F2079" s="107">
        <v>2</v>
      </c>
      <c r="G2079" s="107">
        <f>第2表01元データ!AV72</f>
        <v>3</v>
      </c>
      <c r="H2079" s="107">
        <f t="shared" si="1347"/>
        <v>1</v>
      </c>
      <c r="I2079" s="108">
        <f t="shared" si="1348"/>
        <v>50</v>
      </c>
      <c r="J2079" s="102"/>
      <c r="K2079" s="114" t="s">
        <v>128</v>
      </c>
      <c r="L2079" s="106">
        <v>427</v>
      </c>
      <c r="M2079" s="107">
        <v>421</v>
      </c>
      <c r="N2079" s="107">
        <v>311</v>
      </c>
      <c r="O2079" s="107">
        <v>232</v>
      </c>
      <c r="P2079" s="107">
        <f>第2表01元データ!AW72</f>
        <v>160</v>
      </c>
      <c r="Q2079" s="107">
        <f t="shared" si="1349"/>
        <v>-72</v>
      </c>
      <c r="R2079" s="108">
        <f t="shared" si="1350"/>
        <v>-31.03448275862069</v>
      </c>
      <c r="S2079" s="108"/>
      <c r="T2079" s="100">
        <v>207</v>
      </c>
      <c r="W2079" s="100" t="s">
        <v>361</v>
      </c>
      <c r="X2079" s="100">
        <v>9</v>
      </c>
      <c r="Y2079" s="100">
        <v>5</v>
      </c>
      <c r="Z2079" s="100">
        <v>3</v>
      </c>
      <c r="AA2079" s="100">
        <v>7</v>
      </c>
      <c r="AC2079" s="100" t="s">
        <v>361</v>
      </c>
      <c r="AD2079" s="100">
        <v>341</v>
      </c>
      <c r="AE2079" s="100">
        <v>400</v>
      </c>
      <c r="AF2079" s="100">
        <v>427</v>
      </c>
      <c r="AG2079" s="100">
        <v>421</v>
      </c>
      <c r="AJ2079" s="100" t="str">
        <f t="shared" si="1343"/>
        <v>●</v>
      </c>
      <c r="AK2079" s="100" t="str">
        <f t="shared" si="1337"/>
        <v>●</v>
      </c>
      <c r="AL2079" s="100" t="str">
        <f t="shared" si="1346"/>
        <v>●</v>
      </c>
      <c r="AM2079" s="100" t="str">
        <f t="shared" si="1339"/>
        <v>●</v>
      </c>
      <c r="AP2079" s="100" t="str">
        <f t="shared" si="1344"/>
        <v>●</v>
      </c>
      <c r="AQ2079" s="100" t="str">
        <f t="shared" si="1340"/>
        <v>●</v>
      </c>
      <c r="AR2079" s="100" t="str">
        <f t="shared" si="1341"/>
        <v>●</v>
      </c>
      <c r="AS2079" s="100" t="str">
        <f t="shared" si="1345"/>
        <v>●</v>
      </c>
    </row>
    <row r="2080" spans="2:45" s="100" customFormat="1" ht="14.25" customHeight="1">
      <c r="B2080" s="102" t="s">
        <v>129</v>
      </c>
      <c r="C2080" s="106">
        <v>6</v>
      </c>
      <c r="D2080" s="107">
        <v>4</v>
      </c>
      <c r="E2080" s="107">
        <v>5</v>
      </c>
      <c r="F2080" s="107">
        <v>5</v>
      </c>
      <c r="G2080" s="107">
        <f>第2表01元データ!AV73</f>
        <v>3</v>
      </c>
      <c r="H2080" s="107">
        <f t="shared" si="1347"/>
        <v>-2</v>
      </c>
      <c r="I2080" s="108">
        <f t="shared" si="1348"/>
        <v>-40</v>
      </c>
      <c r="J2080" s="102"/>
      <c r="K2080" s="114" t="s">
        <v>129</v>
      </c>
      <c r="L2080" s="106">
        <v>394</v>
      </c>
      <c r="M2080" s="107">
        <v>407</v>
      </c>
      <c r="N2080" s="107">
        <v>372</v>
      </c>
      <c r="O2080" s="107">
        <v>281</v>
      </c>
      <c r="P2080" s="107">
        <f>第2表01元データ!AW73</f>
        <v>214</v>
      </c>
      <c r="Q2080" s="107">
        <f t="shared" si="1349"/>
        <v>-67</v>
      </c>
      <c r="R2080" s="108">
        <f t="shared" si="1350"/>
        <v>-23.843416370106763</v>
      </c>
      <c r="S2080" s="108"/>
      <c r="T2080" s="100">
        <v>208</v>
      </c>
      <c r="W2080" s="100" t="s">
        <v>362</v>
      </c>
      <c r="X2080" s="100">
        <v>9</v>
      </c>
      <c r="Y2080" s="100">
        <v>9</v>
      </c>
      <c r="Z2080" s="100">
        <v>6</v>
      </c>
      <c r="AA2080" s="100">
        <v>4</v>
      </c>
      <c r="AC2080" s="100" t="s">
        <v>362</v>
      </c>
      <c r="AD2080" s="100">
        <v>398</v>
      </c>
      <c r="AE2080" s="100">
        <v>361</v>
      </c>
      <c r="AF2080" s="100">
        <v>394</v>
      </c>
      <c r="AG2080" s="100">
        <v>407</v>
      </c>
      <c r="AJ2080" s="100" t="str">
        <f t="shared" si="1343"/>
        <v>●</v>
      </c>
      <c r="AK2080" s="100" t="str">
        <f t="shared" si="1337"/>
        <v>●</v>
      </c>
      <c r="AL2080" s="100" t="str">
        <f t="shared" si="1346"/>
        <v>●</v>
      </c>
      <c r="AM2080" s="100" t="str">
        <f t="shared" si="1339"/>
        <v>●</v>
      </c>
      <c r="AP2080" s="100" t="str">
        <f t="shared" si="1344"/>
        <v>●</v>
      </c>
      <c r="AQ2080" s="100" t="str">
        <f t="shared" si="1340"/>
        <v>●</v>
      </c>
      <c r="AR2080" s="100" t="str">
        <f t="shared" si="1341"/>
        <v>●</v>
      </c>
      <c r="AS2080" s="100" t="str">
        <f t="shared" si="1345"/>
        <v>●</v>
      </c>
    </row>
    <row r="2081" spans="2:45" s="100" customFormat="1" ht="14.25" customHeight="1">
      <c r="B2081" s="102" t="s">
        <v>130</v>
      </c>
      <c r="C2081" s="106">
        <v>7</v>
      </c>
      <c r="D2081" s="107">
        <v>4</v>
      </c>
      <c r="E2081" s="107">
        <v>5</v>
      </c>
      <c r="F2081" s="107">
        <v>3</v>
      </c>
      <c r="G2081" s="107">
        <f>第2表01元データ!AV74</f>
        <v>4</v>
      </c>
      <c r="H2081" s="107">
        <f t="shared" si="1347"/>
        <v>1</v>
      </c>
      <c r="I2081" s="108">
        <f t="shared" si="1348"/>
        <v>33.333333333333329</v>
      </c>
      <c r="J2081" s="102"/>
      <c r="K2081" s="114" t="s">
        <v>130</v>
      </c>
      <c r="L2081" s="106">
        <v>361</v>
      </c>
      <c r="M2081" s="107">
        <v>393</v>
      </c>
      <c r="N2081" s="107">
        <v>419</v>
      </c>
      <c r="O2081" s="107">
        <v>369</v>
      </c>
      <c r="P2081" s="107">
        <f>第2表01元データ!AW74</f>
        <v>283</v>
      </c>
      <c r="Q2081" s="107">
        <f t="shared" si="1349"/>
        <v>-86</v>
      </c>
      <c r="R2081" s="108">
        <f t="shared" si="1350"/>
        <v>-23.306233062330623</v>
      </c>
      <c r="S2081" s="108"/>
      <c r="T2081" s="100">
        <v>209</v>
      </c>
      <c r="W2081" s="100" t="s">
        <v>363</v>
      </c>
      <c r="X2081" s="100">
        <v>20</v>
      </c>
      <c r="Y2081" s="100">
        <v>9</v>
      </c>
      <c r="Z2081" s="100">
        <v>7</v>
      </c>
      <c r="AA2081" s="100">
        <v>4</v>
      </c>
      <c r="AC2081" s="100" t="s">
        <v>363</v>
      </c>
      <c r="AD2081" s="100">
        <v>528</v>
      </c>
      <c r="AE2081" s="100">
        <v>454</v>
      </c>
      <c r="AF2081" s="100">
        <v>361</v>
      </c>
      <c r="AG2081" s="100">
        <v>393</v>
      </c>
      <c r="AJ2081" s="100" t="str">
        <f t="shared" si="1343"/>
        <v>●</v>
      </c>
      <c r="AK2081" s="100" t="str">
        <f t="shared" si="1337"/>
        <v>●</v>
      </c>
      <c r="AL2081" s="100" t="str">
        <f>IF(E2081=Z2081,"○","●")</f>
        <v>●</v>
      </c>
      <c r="AM2081" s="100" t="str">
        <f t="shared" si="1339"/>
        <v>●</v>
      </c>
      <c r="AP2081" s="100" t="str">
        <f t="shared" si="1344"/>
        <v>●</v>
      </c>
      <c r="AQ2081" s="100" t="str">
        <f t="shared" si="1340"/>
        <v>●</v>
      </c>
      <c r="AR2081" s="100" t="str">
        <f t="shared" si="1341"/>
        <v>●</v>
      </c>
      <c r="AS2081" s="100" t="str">
        <f t="shared" si="1345"/>
        <v>●</v>
      </c>
    </row>
    <row r="2082" spans="2:45" s="100" customFormat="1" ht="14.25" customHeight="1">
      <c r="B2082" s="102" t="s">
        <v>131</v>
      </c>
      <c r="C2082" s="106">
        <v>7</v>
      </c>
      <c r="D2082" s="107">
        <v>5</v>
      </c>
      <c r="E2082" s="107">
        <v>4</v>
      </c>
      <c r="F2082" s="107">
        <v>4</v>
      </c>
      <c r="G2082" s="107">
        <f>第2表01元データ!AV75</f>
        <v>2</v>
      </c>
      <c r="H2082" s="107">
        <f t="shared" si="1347"/>
        <v>-2</v>
      </c>
      <c r="I2082" s="108">
        <f t="shared" si="1348"/>
        <v>-50</v>
      </c>
      <c r="J2082" s="102"/>
      <c r="K2082" s="114" t="s">
        <v>131</v>
      </c>
      <c r="L2082" s="106">
        <v>458</v>
      </c>
      <c r="M2082" s="107">
        <v>356</v>
      </c>
      <c r="N2082" s="107">
        <v>367</v>
      </c>
      <c r="O2082" s="107">
        <v>391</v>
      </c>
      <c r="P2082" s="107">
        <f>第2表01元データ!AW75</f>
        <v>358</v>
      </c>
      <c r="Q2082" s="107">
        <f t="shared" si="1349"/>
        <v>-33</v>
      </c>
      <c r="R2082" s="108">
        <f t="shared" si="1350"/>
        <v>-8.4398976982097178</v>
      </c>
      <c r="S2082" s="108"/>
      <c r="T2082" s="100">
        <v>210</v>
      </c>
      <c r="W2082" s="100" t="s">
        <v>364</v>
      </c>
      <c r="X2082" s="100">
        <v>11</v>
      </c>
      <c r="Y2082" s="100">
        <v>17</v>
      </c>
      <c r="Z2082" s="100">
        <v>7</v>
      </c>
      <c r="AA2082" s="100">
        <v>5</v>
      </c>
      <c r="AC2082" s="100" t="s">
        <v>364</v>
      </c>
      <c r="AD2082" s="100">
        <v>479</v>
      </c>
      <c r="AE2082" s="100">
        <v>598</v>
      </c>
      <c r="AF2082" s="100">
        <v>458</v>
      </c>
      <c r="AG2082" s="100">
        <v>356</v>
      </c>
      <c r="AJ2082" s="100" t="str">
        <f t="shared" si="1343"/>
        <v>●</v>
      </c>
      <c r="AK2082" s="100" t="str">
        <f t="shared" si="1337"/>
        <v>●</v>
      </c>
      <c r="AL2082" s="100" t="str">
        <f t="shared" ref="AL2082:AL2090" si="1351">IF(E2082=Z2082,"○","●")</f>
        <v>●</v>
      </c>
      <c r="AM2082" s="100" t="str">
        <f t="shared" si="1339"/>
        <v>●</v>
      </c>
      <c r="AP2082" s="100" t="str">
        <f t="shared" si="1344"/>
        <v>●</v>
      </c>
      <c r="AQ2082" s="100" t="str">
        <f t="shared" si="1340"/>
        <v>●</v>
      </c>
      <c r="AR2082" s="100" t="str">
        <f t="shared" si="1341"/>
        <v>●</v>
      </c>
      <c r="AS2082" s="100" t="str">
        <f t="shared" si="1345"/>
        <v>●</v>
      </c>
    </row>
    <row r="2083" spans="2:45" s="100" customFormat="1" ht="14.25" customHeight="1">
      <c r="B2083" s="102" t="s">
        <v>132</v>
      </c>
      <c r="C2083" s="106">
        <v>13</v>
      </c>
      <c r="D2083" s="107">
        <v>5</v>
      </c>
      <c r="E2083" s="107">
        <v>5</v>
      </c>
      <c r="F2083" s="107">
        <v>5</v>
      </c>
      <c r="G2083" s="107">
        <f>第2表01元データ!AV76</f>
        <v>4</v>
      </c>
      <c r="H2083" s="107">
        <f t="shared" si="1347"/>
        <v>-1</v>
      </c>
      <c r="I2083" s="108">
        <f t="shared" si="1348"/>
        <v>-20</v>
      </c>
      <c r="J2083" s="102"/>
      <c r="K2083" s="114" t="s">
        <v>132</v>
      </c>
      <c r="L2083" s="106">
        <v>600</v>
      </c>
      <c r="M2083" s="107">
        <v>447</v>
      </c>
      <c r="N2083" s="107">
        <v>338</v>
      </c>
      <c r="O2083" s="107">
        <v>364</v>
      </c>
      <c r="P2083" s="107">
        <f>第2表01元データ!AW76</f>
        <v>375</v>
      </c>
      <c r="Q2083" s="107">
        <f t="shared" si="1349"/>
        <v>11</v>
      </c>
      <c r="R2083" s="108">
        <f t="shared" si="1350"/>
        <v>3.0219780219780219</v>
      </c>
      <c r="S2083" s="108"/>
      <c r="T2083" s="100">
        <v>211</v>
      </c>
      <c r="W2083" s="100" t="s">
        <v>365</v>
      </c>
      <c r="X2083" s="100">
        <v>14</v>
      </c>
      <c r="Y2083" s="100">
        <v>12</v>
      </c>
      <c r="Z2083" s="100">
        <v>13</v>
      </c>
      <c r="AA2083" s="100">
        <v>5</v>
      </c>
      <c r="AC2083" s="100" t="s">
        <v>365</v>
      </c>
      <c r="AD2083" s="100">
        <v>398</v>
      </c>
      <c r="AE2083" s="100">
        <v>503</v>
      </c>
      <c r="AF2083" s="100">
        <v>600</v>
      </c>
      <c r="AG2083" s="100">
        <v>447</v>
      </c>
      <c r="AJ2083" s="100" t="str">
        <f t="shared" si="1343"/>
        <v>●</v>
      </c>
      <c r="AK2083" s="100" t="str">
        <f t="shared" si="1337"/>
        <v>●</v>
      </c>
      <c r="AL2083" s="100" t="str">
        <f t="shared" si="1351"/>
        <v>●</v>
      </c>
      <c r="AM2083" s="100" t="str">
        <f t="shared" si="1339"/>
        <v>○</v>
      </c>
      <c r="AP2083" s="100" t="str">
        <f t="shared" si="1344"/>
        <v>●</v>
      </c>
      <c r="AQ2083" s="100" t="str">
        <f t="shared" si="1340"/>
        <v>●</v>
      </c>
      <c r="AR2083" s="100" t="str">
        <f t="shared" si="1341"/>
        <v>●</v>
      </c>
      <c r="AS2083" s="100" t="str">
        <f t="shared" si="1345"/>
        <v>●</v>
      </c>
    </row>
    <row r="2084" spans="2:45" s="100" customFormat="1" ht="14.25" customHeight="1">
      <c r="B2084" s="102" t="s">
        <v>133</v>
      </c>
      <c r="C2084" s="106">
        <v>11</v>
      </c>
      <c r="D2084" s="107">
        <v>11</v>
      </c>
      <c r="E2084" s="107">
        <v>6</v>
      </c>
      <c r="F2084" s="107">
        <v>4</v>
      </c>
      <c r="G2084" s="107">
        <f>第2表01元データ!AV77</f>
        <v>6</v>
      </c>
      <c r="H2084" s="107">
        <f t="shared" si="1347"/>
        <v>2</v>
      </c>
      <c r="I2084" s="108">
        <f t="shared" si="1348"/>
        <v>50</v>
      </c>
      <c r="J2084" s="102"/>
      <c r="K2084" s="114" t="s">
        <v>133</v>
      </c>
      <c r="L2084" s="106">
        <v>498</v>
      </c>
      <c r="M2084" s="107">
        <v>584</v>
      </c>
      <c r="N2084" s="107">
        <v>457</v>
      </c>
      <c r="O2084" s="107">
        <v>342</v>
      </c>
      <c r="P2084" s="107">
        <f>第2表01元データ!AW77</f>
        <v>354</v>
      </c>
      <c r="Q2084" s="107">
        <f t="shared" si="1349"/>
        <v>12</v>
      </c>
      <c r="R2084" s="108">
        <f t="shared" si="1350"/>
        <v>3.5087719298245612</v>
      </c>
      <c r="S2084" s="108"/>
      <c r="T2084" s="100">
        <v>212</v>
      </c>
      <c r="W2084" s="100" t="s">
        <v>366</v>
      </c>
      <c r="X2084" s="100">
        <v>15</v>
      </c>
      <c r="Y2084" s="100">
        <v>13</v>
      </c>
      <c r="Z2084" s="100">
        <v>11</v>
      </c>
      <c r="AA2084" s="100">
        <v>11</v>
      </c>
      <c r="AC2084" s="100" t="s">
        <v>366</v>
      </c>
      <c r="AD2084" s="100">
        <v>406</v>
      </c>
      <c r="AE2084" s="100">
        <v>425</v>
      </c>
      <c r="AF2084" s="100">
        <v>498</v>
      </c>
      <c r="AG2084" s="100">
        <v>584</v>
      </c>
      <c r="AJ2084" s="100" t="str">
        <f t="shared" si="1343"/>
        <v>●</v>
      </c>
      <c r="AK2084" s="100" t="str">
        <f t="shared" si="1337"/>
        <v>●</v>
      </c>
      <c r="AL2084" s="100" t="str">
        <f t="shared" si="1351"/>
        <v>●</v>
      </c>
      <c r="AM2084" s="100" t="str">
        <f t="shared" si="1339"/>
        <v>●</v>
      </c>
      <c r="AP2084" s="100" t="str">
        <f t="shared" si="1344"/>
        <v>●</v>
      </c>
      <c r="AQ2084" s="100" t="str">
        <f t="shared" si="1340"/>
        <v>●</v>
      </c>
      <c r="AR2084" s="100" t="str">
        <f t="shared" si="1341"/>
        <v>●</v>
      </c>
      <c r="AS2084" s="100" t="str">
        <f t="shared" si="1345"/>
        <v>●</v>
      </c>
    </row>
    <row r="2085" spans="2:45" s="100" customFormat="1" ht="14.25" customHeight="1">
      <c r="B2085" s="102" t="s">
        <v>134</v>
      </c>
      <c r="C2085" s="106">
        <v>10</v>
      </c>
      <c r="D2085" s="107">
        <v>8</v>
      </c>
      <c r="E2085" s="107">
        <v>9</v>
      </c>
      <c r="F2085" s="107">
        <v>7</v>
      </c>
      <c r="G2085" s="107">
        <f>第2表01元データ!AV78</f>
        <v>5</v>
      </c>
      <c r="H2085" s="107">
        <f t="shared" si="1347"/>
        <v>-2</v>
      </c>
      <c r="I2085" s="108">
        <f t="shared" si="1348"/>
        <v>-28.571428571428569</v>
      </c>
      <c r="J2085" s="102"/>
      <c r="K2085" s="114" t="s">
        <v>134</v>
      </c>
      <c r="L2085" s="106">
        <v>428</v>
      </c>
      <c r="M2085" s="107">
        <v>502</v>
      </c>
      <c r="N2085" s="107">
        <v>565</v>
      </c>
      <c r="O2085" s="107">
        <v>451</v>
      </c>
      <c r="P2085" s="107">
        <f>第2表01元データ!AW78</f>
        <v>326</v>
      </c>
      <c r="Q2085" s="107">
        <f t="shared" si="1349"/>
        <v>-125</v>
      </c>
      <c r="R2085" s="108">
        <f t="shared" si="1350"/>
        <v>-27.716186252771617</v>
      </c>
      <c r="S2085" s="108"/>
      <c r="T2085" s="100">
        <v>213</v>
      </c>
      <c r="W2085" s="100" t="s">
        <v>367</v>
      </c>
      <c r="X2085" s="100">
        <v>16</v>
      </c>
      <c r="Y2085" s="100">
        <v>15</v>
      </c>
      <c r="Z2085" s="100">
        <v>10</v>
      </c>
      <c r="AA2085" s="100">
        <v>8</v>
      </c>
      <c r="AC2085" s="100" t="s">
        <v>367</v>
      </c>
      <c r="AD2085" s="100">
        <v>398</v>
      </c>
      <c r="AE2085" s="100">
        <v>423</v>
      </c>
      <c r="AF2085" s="100">
        <v>428</v>
      </c>
      <c r="AG2085" s="100">
        <v>502</v>
      </c>
      <c r="AJ2085" s="100" t="str">
        <f t="shared" si="1343"/>
        <v>●</v>
      </c>
      <c r="AK2085" s="100" t="str">
        <f t="shared" si="1337"/>
        <v>●</v>
      </c>
      <c r="AL2085" s="100" t="str">
        <f t="shared" si="1351"/>
        <v>●</v>
      </c>
      <c r="AM2085" s="100" t="str">
        <f t="shared" si="1339"/>
        <v>●</v>
      </c>
      <c r="AP2085" s="100" t="str">
        <f t="shared" si="1344"/>
        <v>●</v>
      </c>
      <c r="AQ2085" s="100" t="str">
        <f t="shared" si="1340"/>
        <v>●</v>
      </c>
      <c r="AR2085" s="100" t="str">
        <f t="shared" si="1341"/>
        <v>●</v>
      </c>
      <c r="AS2085" s="100" t="str">
        <f t="shared" si="1345"/>
        <v>●</v>
      </c>
    </row>
    <row r="2086" spans="2:45" s="100" customFormat="1" ht="14.25" customHeight="1">
      <c r="B2086" s="102" t="s">
        <v>135</v>
      </c>
      <c r="C2086" s="106">
        <v>12</v>
      </c>
      <c r="D2086" s="107">
        <v>8</v>
      </c>
      <c r="E2086" s="107">
        <v>8</v>
      </c>
      <c r="F2086" s="107">
        <v>8</v>
      </c>
      <c r="G2086" s="107">
        <f>第2表01元データ!AV79</f>
        <v>5</v>
      </c>
      <c r="H2086" s="107">
        <f t="shared" si="1347"/>
        <v>-3</v>
      </c>
      <c r="I2086" s="108">
        <f t="shared" si="1348"/>
        <v>-37.5</v>
      </c>
      <c r="J2086" s="102"/>
      <c r="K2086" s="114" t="s">
        <v>135</v>
      </c>
      <c r="L2086" s="106">
        <v>411</v>
      </c>
      <c r="M2086" s="107">
        <v>417</v>
      </c>
      <c r="N2086" s="107">
        <v>471</v>
      </c>
      <c r="O2086" s="107">
        <v>544</v>
      </c>
      <c r="P2086" s="107">
        <f>第2表01元データ!AW79</f>
        <v>422</v>
      </c>
      <c r="Q2086" s="107">
        <f t="shared" si="1349"/>
        <v>-122</v>
      </c>
      <c r="R2086" s="108">
        <f t="shared" si="1350"/>
        <v>-22.426470588235293</v>
      </c>
      <c r="S2086" s="108"/>
      <c r="T2086" s="100">
        <v>214</v>
      </c>
      <c r="W2086" s="100" t="s">
        <v>368</v>
      </c>
      <c r="X2086" s="100">
        <v>11</v>
      </c>
      <c r="Y2086" s="100">
        <v>15</v>
      </c>
      <c r="Z2086" s="100">
        <v>12</v>
      </c>
      <c r="AA2086" s="100">
        <v>8</v>
      </c>
      <c r="AC2086" s="100" t="s">
        <v>368</v>
      </c>
      <c r="AD2086" s="100">
        <v>292</v>
      </c>
      <c r="AE2086" s="100">
        <v>388</v>
      </c>
      <c r="AF2086" s="100">
        <v>411</v>
      </c>
      <c r="AG2086" s="100">
        <v>417</v>
      </c>
      <c r="AJ2086" s="100" t="str">
        <f t="shared" si="1343"/>
        <v>●</v>
      </c>
      <c r="AK2086" s="100" t="str">
        <f t="shared" si="1337"/>
        <v>●</v>
      </c>
      <c r="AL2086" s="100" t="str">
        <f t="shared" si="1351"/>
        <v>●</v>
      </c>
      <c r="AM2086" s="100" t="str">
        <f t="shared" si="1339"/>
        <v>○</v>
      </c>
      <c r="AP2086" s="100" t="str">
        <f t="shared" si="1344"/>
        <v>●</v>
      </c>
      <c r="AQ2086" s="100" t="str">
        <f t="shared" si="1340"/>
        <v>●</v>
      </c>
      <c r="AR2086" s="100" t="str">
        <f t="shared" si="1341"/>
        <v>●</v>
      </c>
      <c r="AS2086" s="100" t="str">
        <f t="shared" si="1345"/>
        <v>●</v>
      </c>
    </row>
    <row r="2087" spans="2:45" s="100" customFormat="1" ht="14.25" customHeight="1">
      <c r="B2087" s="102" t="s">
        <v>136</v>
      </c>
      <c r="C2087" s="106">
        <v>12</v>
      </c>
      <c r="D2087" s="107">
        <v>9</v>
      </c>
      <c r="E2087" s="107">
        <v>6</v>
      </c>
      <c r="F2087" s="107">
        <v>8</v>
      </c>
      <c r="G2087" s="107">
        <f>第2表01元データ!AV80</f>
        <v>7</v>
      </c>
      <c r="H2087" s="107">
        <f t="shared" si="1347"/>
        <v>-1</v>
      </c>
      <c r="I2087" s="108">
        <f t="shared" si="1348"/>
        <v>-12.5</v>
      </c>
      <c r="J2087" s="102"/>
      <c r="K2087" s="114" t="s">
        <v>136</v>
      </c>
      <c r="L2087" s="106">
        <v>366</v>
      </c>
      <c r="M2087" s="107">
        <v>390</v>
      </c>
      <c r="N2087" s="107">
        <v>388</v>
      </c>
      <c r="O2087" s="107">
        <v>445</v>
      </c>
      <c r="P2087" s="107">
        <f>第2表01元データ!AW80</f>
        <v>515</v>
      </c>
      <c r="Q2087" s="107">
        <f t="shared" si="1349"/>
        <v>70</v>
      </c>
      <c r="R2087" s="108">
        <f t="shared" si="1350"/>
        <v>15.730337078651685</v>
      </c>
      <c r="S2087" s="108"/>
      <c r="T2087" s="100">
        <v>215</v>
      </c>
      <c r="W2087" s="100" t="s">
        <v>369</v>
      </c>
      <c r="X2087" s="100">
        <v>8</v>
      </c>
      <c r="Y2087" s="100">
        <v>8</v>
      </c>
      <c r="Z2087" s="100">
        <v>12</v>
      </c>
      <c r="AA2087" s="100">
        <v>9</v>
      </c>
      <c r="AC2087" s="100" t="s">
        <v>369</v>
      </c>
      <c r="AD2087" s="100">
        <v>186</v>
      </c>
      <c r="AE2087" s="100">
        <v>265</v>
      </c>
      <c r="AF2087" s="100">
        <v>366</v>
      </c>
      <c r="AG2087" s="100">
        <v>390</v>
      </c>
      <c r="AJ2087" s="100" t="str">
        <f t="shared" si="1343"/>
        <v>●</v>
      </c>
      <c r="AK2087" s="100" t="str">
        <f t="shared" si="1337"/>
        <v>●</v>
      </c>
      <c r="AL2087" s="100" t="str">
        <f t="shared" si="1351"/>
        <v>●</v>
      </c>
      <c r="AM2087" s="100" t="str">
        <f t="shared" si="1339"/>
        <v>●</v>
      </c>
      <c r="AP2087" s="100" t="str">
        <f t="shared" si="1344"/>
        <v>●</v>
      </c>
      <c r="AQ2087" s="100" t="str">
        <f t="shared" si="1340"/>
        <v>●</v>
      </c>
      <c r="AR2087" s="100" t="str">
        <f t="shared" si="1341"/>
        <v>●</v>
      </c>
      <c r="AS2087" s="100" t="str">
        <f t="shared" si="1345"/>
        <v>●</v>
      </c>
    </row>
    <row r="2088" spans="2:45" s="100" customFormat="1" ht="14.25" customHeight="1">
      <c r="B2088" s="102" t="s">
        <v>137</v>
      </c>
      <c r="C2088" s="106">
        <v>5</v>
      </c>
      <c r="D2088" s="107">
        <v>7</v>
      </c>
      <c r="E2088" s="107">
        <v>8</v>
      </c>
      <c r="F2088" s="107">
        <v>5</v>
      </c>
      <c r="G2088" s="107">
        <f>第2表01元データ!AV81</f>
        <v>6</v>
      </c>
      <c r="H2088" s="107">
        <f t="shared" si="1347"/>
        <v>1</v>
      </c>
      <c r="I2088" s="108">
        <f t="shared" si="1348"/>
        <v>20</v>
      </c>
      <c r="J2088" s="102"/>
      <c r="K2088" s="114" t="s">
        <v>137</v>
      </c>
      <c r="L2088" s="106">
        <v>248</v>
      </c>
      <c r="M2088" s="107">
        <v>337</v>
      </c>
      <c r="N2088" s="107">
        <v>342</v>
      </c>
      <c r="O2088" s="107">
        <v>342</v>
      </c>
      <c r="P2088" s="107">
        <f>第2表01元データ!AW81</f>
        <v>402</v>
      </c>
      <c r="Q2088" s="107">
        <f t="shared" si="1349"/>
        <v>60</v>
      </c>
      <c r="R2088" s="108">
        <f t="shared" si="1350"/>
        <v>17.543859649122805</v>
      </c>
      <c r="S2088" s="108"/>
      <c r="T2088" s="100">
        <v>216</v>
      </c>
      <c r="W2088" s="100" t="s">
        <v>370</v>
      </c>
      <c r="X2088" s="100">
        <v>12</v>
      </c>
      <c r="Y2088" s="100">
        <v>7</v>
      </c>
      <c r="Z2088" s="100">
        <v>5</v>
      </c>
      <c r="AA2088" s="100">
        <v>7</v>
      </c>
      <c r="AC2088" s="100" t="s">
        <v>370</v>
      </c>
      <c r="AD2088" s="100">
        <v>126</v>
      </c>
      <c r="AE2088" s="100">
        <v>158</v>
      </c>
      <c r="AF2088" s="100">
        <v>248</v>
      </c>
      <c r="AG2088" s="100">
        <v>337</v>
      </c>
      <c r="AJ2088" s="100" t="str">
        <f t="shared" si="1343"/>
        <v>●</v>
      </c>
      <c r="AK2088" s="100" t="str">
        <f t="shared" si="1337"/>
        <v>○</v>
      </c>
      <c r="AL2088" s="100" t="str">
        <f t="shared" si="1351"/>
        <v>●</v>
      </c>
      <c r="AM2088" s="100" t="str">
        <f t="shared" si="1339"/>
        <v>●</v>
      </c>
      <c r="AP2088" s="100" t="str">
        <f t="shared" si="1344"/>
        <v>●</v>
      </c>
      <c r="AQ2088" s="100" t="str">
        <f t="shared" si="1340"/>
        <v>●</v>
      </c>
      <c r="AR2088" s="100" t="str">
        <f t="shared" si="1341"/>
        <v>●</v>
      </c>
      <c r="AS2088" s="100" t="str">
        <f t="shared" si="1345"/>
        <v>●</v>
      </c>
    </row>
    <row r="2089" spans="2:45" s="100" customFormat="1" ht="14.25" customHeight="1">
      <c r="B2089" s="102" t="s">
        <v>138</v>
      </c>
      <c r="C2089" s="106">
        <v>2</v>
      </c>
      <c r="D2089" s="107">
        <v>3</v>
      </c>
      <c r="E2089" s="107">
        <v>7</v>
      </c>
      <c r="F2089" s="107">
        <v>6</v>
      </c>
      <c r="G2089" s="107">
        <f>第2表01元データ!AV82</f>
        <v>4</v>
      </c>
      <c r="H2089" s="107">
        <f t="shared" si="1347"/>
        <v>-2</v>
      </c>
      <c r="I2089" s="108">
        <f t="shared" si="1348"/>
        <v>-33.333333333333329</v>
      </c>
      <c r="J2089" s="102"/>
      <c r="K2089" s="114" t="s">
        <v>138</v>
      </c>
      <c r="L2089" s="106">
        <v>137</v>
      </c>
      <c r="M2089" s="107">
        <v>218</v>
      </c>
      <c r="N2089" s="107">
        <v>271</v>
      </c>
      <c r="O2089" s="107">
        <v>258</v>
      </c>
      <c r="P2089" s="107">
        <f>第2表01元データ!AW82</f>
        <v>293</v>
      </c>
      <c r="Q2089" s="107">
        <f t="shared" si="1349"/>
        <v>35</v>
      </c>
      <c r="R2089" s="108">
        <f t="shared" si="1350"/>
        <v>13.565891472868216</v>
      </c>
      <c r="S2089" s="108"/>
      <c r="T2089" s="100">
        <v>217</v>
      </c>
      <c r="W2089" s="100" t="s">
        <v>371</v>
      </c>
      <c r="X2089" s="100">
        <v>2</v>
      </c>
      <c r="Y2089" s="100">
        <v>8</v>
      </c>
      <c r="Z2089" s="100">
        <v>2</v>
      </c>
      <c r="AA2089" s="100">
        <v>3</v>
      </c>
      <c r="AC2089" s="100" t="s">
        <v>371</v>
      </c>
      <c r="AD2089" s="100">
        <v>72</v>
      </c>
      <c r="AE2089" s="100">
        <v>111</v>
      </c>
      <c r="AF2089" s="100">
        <v>137</v>
      </c>
      <c r="AG2089" s="100">
        <v>218</v>
      </c>
      <c r="AJ2089" s="100" t="str">
        <f t="shared" si="1343"/>
        <v>○</v>
      </c>
      <c r="AK2089" s="100" t="str">
        <f t="shared" si="1337"/>
        <v>●</v>
      </c>
      <c r="AL2089" s="100" t="str">
        <f t="shared" si="1351"/>
        <v>●</v>
      </c>
      <c r="AM2089" s="100" t="str">
        <f t="shared" si="1339"/>
        <v>●</v>
      </c>
      <c r="AP2089" s="100" t="str">
        <f t="shared" si="1344"/>
        <v>●</v>
      </c>
      <c r="AQ2089" s="100" t="str">
        <f t="shared" si="1340"/>
        <v>●</v>
      </c>
      <c r="AR2089" s="100" t="str">
        <f t="shared" si="1341"/>
        <v>●</v>
      </c>
      <c r="AS2089" s="100" t="str">
        <f t="shared" si="1345"/>
        <v>●</v>
      </c>
    </row>
    <row r="2090" spans="2:45" s="100" customFormat="1" ht="14.25" customHeight="1">
      <c r="B2090" s="102" t="s">
        <v>110</v>
      </c>
      <c r="C2090" s="106">
        <v>7</v>
      </c>
      <c r="D2090" s="107">
        <v>5</v>
      </c>
      <c r="E2090" s="107">
        <v>2</v>
      </c>
      <c r="F2090" s="107">
        <v>3</v>
      </c>
      <c r="G2090" s="107">
        <f>第2表01元データ!AV83</f>
        <v>5</v>
      </c>
      <c r="H2090" s="107">
        <f t="shared" si="1347"/>
        <v>2</v>
      </c>
      <c r="I2090" s="108">
        <f t="shared" si="1348"/>
        <v>66.666666666666657</v>
      </c>
      <c r="J2090" s="102"/>
      <c r="K2090" s="114" t="s">
        <v>110</v>
      </c>
      <c r="L2090" s="106">
        <v>103</v>
      </c>
      <c r="M2090" s="107">
        <v>154</v>
      </c>
      <c r="N2090" s="107">
        <v>228</v>
      </c>
      <c r="O2090" s="107">
        <v>279</v>
      </c>
      <c r="P2090" s="107">
        <f>第2表01元データ!AW83</f>
        <v>339</v>
      </c>
      <c r="Q2090" s="107">
        <f t="shared" si="1349"/>
        <v>60</v>
      </c>
      <c r="R2090" s="108">
        <f t="shared" si="1350"/>
        <v>21.50537634408602</v>
      </c>
      <c r="S2090" s="108"/>
      <c r="T2090" s="100">
        <v>218</v>
      </c>
      <c r="W2090" s="100" t="s">
        <v>378</v>
      </c>
      <c r="X2090" s="100">
        <v>2</v>
      </c>
      <c r="Y2090" s="100">
        <v>1</v>
      </c>
      <c r="Z2090" s="100">
        <v>7</v>
      </c>
      <c r="AA2090" s="100">
        <v>5</v>
      </c>
      <c r="AC2090" s="100" t="s">
        <v>378</v>
      </c>
      <c r="AD2090" s="100">
        <v>49</v>
      </c>
      <c r="AE2090" s="100">
        <v>76</v>
      </c>
      <c r="AF2090" s="100">
        <v>103</v>
      </c>
      <c r="AG2090" s="100">
        <v>154</v>
      </c>
      <c r="AJ2090" s="100" t="str">
        <f t="shared" si="1343"/>
        <v>●</v>
      </c>
      <c r="AK2090" s="100" t="str">
        <f t="shared" si="1337"/>
        <v>●</v>
      </c>
      <c r="AL2090" s="100" t="str">
        <f t="shared" si="1351"/>
        <v>●</v>
      </c>
      <c r="AM2090" s="100" t="str">
        <f t="shared" si="1339"/>
        <v>●</v>
      </c>
      <c r="AP2090" s="100" t="str">
        <f t="shared" si="1344"/>
        <v>●</v>
      </c>
      <c r="AQ2090" s="100" t="str">
        <f t="shared" si="1340"/>
        <v>●</v>
      </c>
      <c r="AR2090" s="100" t="str">
        <f t="shared" si="1341"/>
        <v>●</v>
      </c>
      <c r="AS2090" s="100" t="str">
        <f t="shared" si="1345"/>
        <v>●</v>
      </c>
    </row>
    <row r="2091" spans="2:45" s="100" customFormat="1" ht="14.25" customHeight="1">
      <c r="B2091" s="119" t="s">
        <v>111</v>
      </c>
      <c r="C2091" s="120" t="s">
        <v>313</v>
      </c>
      <c r="D2091" s="116" t="s">
        <v>313</v>
      </c>
      <c r="E2091" s="116" t="s">
        <v>313</v>
      </c>
      <c r="F2091" s="116" t="s">
        <v>313</v>
      </c>
      <c r="G2091" s="107" t="str">
        <f>第2表01元データ!AV84</f>
        <v>-</v>
      </c>
      <c r="H2091" s="107"/>
      <c r="I2091" s="108"/>
      <c r="K2091" s="119" t="s">
        <v>111</v>
      </c>
      <c r="L2091" s="120" t="s">
        <v>313</v>
      </c>
      <c r="M2091" s="116" t="s">
        <v>313</v>
      </c>
      <c r="N2091" s="116" t="s">
        <v>313</v>
      </c>
      <c r="O2091" s="116" t="s">
        <v>313</v>
      </c>
      <c r="P2091" s="107">
        <f>第2表01元データ!AW84</f>
        <v>11</v>
      </c>
      <c r="Q2091" s="107"/>
      <c r="R2091" s="108"/>
      <c r="T2091" s="100">
        <v>219</v>
      </c>
    </row>
    <row r="2092" spans="2:45" s="100" customFormat="1" ht="14.25" customHeight="1">
      <c r="B2092" s="118"/>
      <c r="C2092" s="118"/>
      <c r="D2092" s="118"/>
      <c r="E2092" s="118"/>
      <c r="F2092" s="118"/>
      <c r="G2092" s="118"/>
      <c r="H2092" s="118"/>
      <c r="I2092" s="118"/>
      <c r="J2092" s="118"/>
      <c r="K2092" s="118"/>
      <c r="L2092" s="118"/>
      <c r="M2092" s="118"/>
      <c r="N2092" s="118"/>
      <c r="O2092" s="118"/>
      <c r="P2092" s="168"/>
      <c r="W2092" s="100">
        <v>60</v>
      </c>
    </row>
    <row r="2093" spans="2:45" s="100" customFormat="1" ht="14.25" customHeight="1">
      <c r="B2093" s="118"/>
      <c r="C2093" s="118"/>
      <c r="D2093" s="118"/>
      <c r="E2093" s="118"/>
      <c r="F2093" s="118"/>
      <c r="G2093" s="118"/>
      <c r="H2093" s="118"/>
      <c r="I2093" s="118"/>
      <c r="J2093" s="118"/>
      <c r="K2093" s="118"/>
      <c r="L2093" s="118"/>
      <c r="M2093" s="118"/>
      <c r="N2093" s="118"/>
      <c r="O2093" s="118"/>
      <c r="P2093" s="168"/>
    </row>
    <row r="2094" spans="2:45" s="100" customFormat="1" ht="14.25" customHeight="1">
      <c r="B2094" s="118"/>
      <c r="C2094" s="118"/>
      <c r="D2094" s="118"/>
      <c r="E2094" s="118"/>
      <c r="F2094" s="118"/>
      <c r="G2094" s="118"/>
      <c r="H2094" s="118"/>
      <c r="I2094" s="118"/>
      <c r="J2094" s="118"/>
      <c r="K2094" s="118"/>
      <c r="L2094" s="118"/>
      <c r="M2094" s="118"/>
      <c r="N2094" s="118"/>
      <c r="O2094" s="118"/>
      <c r="P2094" s="168"/>
    </row>
    <row r="2095" spans="2:45" s="99" customFormat="1" ht="14.25" customHeight="1">
      <c r="B2095" s="99" t="s">
        <v>279</v>
      </c>
      <c r="H2095" s="99" t="s">
        <v>805</v>
      </c>
      <c r="I2095" s="380">
        <f>令和2年9月末住基人口!R32</f>
        <v>3482</v>
      </c>
      <c r="K2095" s="99" t="s">
        <v>280</v>
      </c>
      <c r="Q2095" s="99" t="s">
        <v>805</v>
      </c>
      <c r="R2095" s="380">
        <f>令和2年9月末住基人口!R37</f>
        <v>1688</v>
      </c>
      <c r="W2095" s="100"/>
      <c r="X2095" s="100"/>
      <c r="Y2095" s="100"/>
      <c r="Z2095" s="100"/>
      <c r="AA2095" s="100"/>
      <c r="AB2095" s="100"/>
      <c r="AC2095" s="100"/>
      <c r="AD2095" s="100"/>
      <c r="AE2095" s="100"/>
      <c r="AF2095" s="100"/>
      <c r="AG2095" s="100"/>
    </row>
    <row r="2096" spans="2:45" s="100" customFormat="1" ht="14.25" customHeight="1">
      <c r="B2096" s="583" t="s">
        <v>335</v>
      </c>
      <c r="C2096" s="101"/>
      <c r="D2096" s="101"/>
      <c r="E2096" s="101"/>
      <c r="F2096" s="101"/>
      <c r="G2096" s="135"/>
      <c r="H2096" s="131"/>
      <c r="I2096" s="131"/>
      <c r="J2096" s="102"/>
      <c r="K2096" s="583" t="s">
        <v>335</v>
      </c>
      <c r="L2096" s="101"/>
      <c r="M2096" s="101"/>
      <c r="N2096" s="101"/>
      <c r="O2096" s="101"/>
      <c r="P2096" s="135"/>
      <c r="Q2096" s="131"/>
      <c r="R2096" s="131"/>
      <c r="S2096" s="103"/>
    </row>
    <row r="2097" spans="2:45" s="100" customFormat="1" ht="14.25" customHeight="1">
      <c r="B2097" s="584"/>
      <c r="C2097" s="130" t="str">
        <f>$C$4</f>
        <v>平成12年</v>
      </c>
      <c r="D2097" s="130" t="str">
        <f>$D$4</f>
        <v>平成17年</v>
      </c>
      <c r="E2097" s="130" t="str">
        <f>$E$4</f>
        <v>平成22年</v>
      </c>
      <c r="F2097" s="130" t="s">
        <v>410</v>
      </c>
      <c r="G2097" s="130" t="s">
        <v>739</v>
      </c>
      <c r="H2097" s="133" t="str">
        <f>$H$4</f>
        <v>対平成</v>
      </c>
      <c r="I2097" s="134" t="str">
        <f>$I$4</f>
        <v>27年</v>
      </c>
      <c r="J2097" s="102"/>
      <c r="K2097" s="584"/>
      <c r="L2097" s="130" t="str">
        <f>$C$4</f>
        <v>平成12年</v>
      </c>
      <c r="M2097" s="130" t="str">
        <f>$D$4</f>
        <v>平成17年</v>
      </c>
      <c r="N2097" s="130" t="str">
        <f>$E$4</f>
        <v>平成22年</v>
      </c>
      <c r="O2097" s="130" t="s">
        <v>410</v>
      </c>
      <c r="P2097" s="130" t="s">
        <v>739</v>
      </c>
      <c r="Q2097" s="133" t="str">
        <f>$H$4</f>
        <v>対平成</v>
      </c>
      <c r="R2097" s="134" t="str">
        <f>$I$4</f>
        <v>27年</v>
      </c>
      <c r="S2097" s="103"/>
    </row>
    <row r="2098" spans="2:45" s="100" customFormat="1" ht="14.25" customHeight="1">
      <c r="B2098" s="585"/>
      <c r="C2098" s="104"/>
      <c r="D2098" s="104"/>
      <c r="E2098" s="104"/>
      <c r="F2098" s="104"/>
      <c r="G2098" s="104"/>
      <c r="H2098" s="132" t="s">
        <v>88</v>
      </c>
      <c r="I2098" s="133" t="s">
        <v>398</v>
      </c>
      <c r="J2098" s="102"/>
      <c r="K2098" s="585"/>
      <c r="L2098" s="104"/>
      <c r="M2098" s="104"/>
      <c r="N2098" s="104"/>
      <c r="O2098" s="104"/>
      <c r="P2098" s="104"/>
      <c r="Q2098" s="132" t="s">
        <v>88</v>
      </c>
      <c r="R2098" s="133" t="s">
        <v>398</v>
      </c>
      <c r="S2098" s="103"/>
    </row>
    <row r="2099" spans="2:45" s="199" customFormat="1" ht="14.25" customHeight="1">
      <c r="B2099" s="200" t="s">
        <v>90</v>
      </c>
      <c r="C2099" s="198">
        <v>3667</v>
      </c>
      <c r="D2099" s="194">
        <v>3903</v>
      </c>
      <c r="E2099" s="194">
        <v>3872</v>
      </c>
      <c r="F2099" s="194">
        <v>3659</v>
      </c>
      <c r="G2099" s="194">
        <f>IF(COUNTIF(G2104:G2122,"x"),"x",IF(SUM(G2104:G2122)=0,"-",SUM(G2104:G2122)))</f>
        <v>3440</v>
      </c>
      <c r="H2099" s="193">
        <f t="shared" ref="H2099:H2102" si="1352">IF(G2099="x","x",IF(AND(G2099="-",F2099="-"),"-",IF(AND(G2099="-",F2099&gt;0),F2099*-1,IF(AND(G2099&gt;0,F2099="-"),G2099,G2099-F2099))))</f>
        <v>-219</v>
      </c>
      <c r="I2099" s="195">
        <f t="shared" ref="I2099:I2102" si="1353">IF(H2099="x","x",IF(H2099="-","-",IF(AND(F2099="-",G2099&gt;0),"皆増",IF(AND(F2099&gt;0,G2099="-"),"皆減",H2099/F2099*100))))</f>
        <v>-5.9852418693632146</v>
      </c>
      <c r="J2099" s="196"/>
      <c r="K2099" s="197" t="s">
        <v>90</v>
      </c>
      <c r="L2099" s="198">
        <v>2046</v>
      </c>
      <c r="M2099" s="194">
        <v>1890</v>
      </c>
      <c r="N2099" s="194">
        <v>1868</v>
      </c>
      <c r="O2099" s="194">
        <v>1757</v>
      </c>
      <c r="P2099" s="194">
        <f>IF(COUNTIF(P2104:P2122,"x"),"x",IF(SUM(P2104:P2122)=0,"-",SUM(P2104:P2122)))</f>
        <v>1654</v>
      </c>
      <c r="Q2099" s="193">
        <f t="shared" ref="Q2099:Q2102" si="1354">IF(P2099="x","x",IF(AND(P2099="-",O2099="-"),"-",IF(AND(P2099="-",O2099&gt;0),O2099*-1,IF(AND(P2099&gt;0,O2099="-"),P2099,P2099-O2099))))</f>
        <v>-103</v>
      </c>
      <c r="R2099" s="195">
        <f t="shared" ref="R2099:R2102" si="1355">IF(Q2099="x","x",IF(Q2099="-","-",IF(AND(O2099="-",P2099&gt;0),"皆増",IF(AND(O2099&gt;0,P2099="-"),"皆減",Q2099/O2099*100))))</f>
        <v>-5.8622652248150251</v>
      </c>
      <c r="S2099" s="195"/>
      <c r="W2099" s="199" t="s">
        <v>373</v>
      </c>
      <c r="X2099" s="199">
        <v>2448</v>
      </c>
      <c r="Y2099" s="199">
        <v>3393</v>
      </c>
      <c r="Z2099" s="199">
        <v>3667</v>
      </c>
      <c r="AA2099" s="199">
        <v>3903</v>
      </c>
      <c r="AC2099" s="199" t="s">
        <v>373</v>
      </c>
      <c r="AD2099" s="199">
        <v>2048</v>
      </c>
      <c r="AE2099" s="199">
        <v>1970</v>
      </c>
      <c r="AF2099" s="199">
        <v>2046</v>
      </c>
      <c r="AG2099" s="199">
        <v>1890</v>
      </c>
      <c r="AJ2099" s="199" t="str">
        <f>IF(C2099=X2099,"○","●")</f>
        <v>●</v>
      </c>
      <c r="AK2099" s="199" t="str">
        <f t="shared" ref="AK2099:AK2121" si="1356">IF(D2099=Y2099,"○","●")</f>
        <v>●</v>
      </c>
      <c r="AL2099" s="199" t="str">
        <f t="shared" ref="AL2099:AL2100" si="1357">IF(E2099=Z2099,"○","●")</f>
        <v>●</v>
      </c>
      <c r="AM2099" s="199" t="str">
        <f t="shared" ref="AM2099:AM2121" si="1358">IF(F2099=AA2099,"○","●")</f>
        <v>●</v>
      </c>
      <c r="AP2099" s="199" t="str">
        <f>IF(L2099=AD2099,"○","●")</f>
        <v>●</v>
      </c>
      <c r="AQ2099" s="199" t="str">
        <f t="shared" ref="AQ2099:AQ2121" si="1359">IF(M2099=AE2099,"○","●")</f>
        <v>●</v>
      </c>
      <c r="AR2099" s="199" t="str">
        <f t="shared" ref="AR2099:AR2121" si="1360">IF(N2099=AF2099,"○","●")</f>
        <v>●</v>
      </c>
      <c r="AS2099" s="199" t="str">
        <f t="shared" ref="AS2099" si="1361">IF(O2099=AG2099,"○","●")</f>
        <v>●</v>
      </c>
    </row>
    <row r="2100" spans="2:45" s="100" customFormat="1" ht="14.25" customHeight="1">
      <c r="B2100" s="105" t="s">
        <v>91</v>
      </c>
      <c r="C2100" s="106">
        <v>754</v>
      </c>
      <c r="D2100" s="107">
        <v>641</v>
      </c>
      <c r="E2100" s="107">
        <v>571</v>
      </c>
      <c r="F2100" s="107">
        <v>485</v>
      </c>
      <c r="G2100" s="107">
        <f>IF(COUNTIF(G2104:G2106,"x"),"x",IF(SUM(G2104:G2106)=0,"-",SUM(G2104:G2106)))</f>
        <v>401</v>
      </c>
      <c r="H2100" s="107">
        <f t="shared" si="1352"/>
        <v>-84</v>
      </c>
      <c r="I2100" s="108">
        <f t="shared" si="1353"/>
        <v>-17.319587628865978</v>
      </c>
      <c r="J2100" s="102"/>
      <c r="K2100" s="109" t="s">
        <v>91</v>
      </c>
      <c r="L2100" s="106">
        <v>258</v>
      </c>
      <c r="M2100" s="107">
        <v>230</v>
      </c>
      <c r="N2100" s="107">
        <v>212</v>
      </c>
      <c r="O2100" s="107">
        <v>189</v>
      </c>
      <c r="P2100" s="107">
        <f>IF(COUNTIF(P2104:P2106,"x"),"x",IF(SUM(P2104:P2106)=0,"-",SUM(P2104:P2106)))</f>
        <v>203</v>
      </c>
      <c r="Q2100" s="107">
        <f t="shared" si="1354"/>
        <v>14</v>
      </c>
      <c r="R2100" s="108">
        <f t="shared" si="1355"/>
        <v>7.4074074074074066</v>
      </c>
      <c r="S2100" s="108"/>
      <c r="W2100" s="100" t="s">
        <v>374</v>
      </c>
      <c r="X2100" s="100">
        <v>756</v>
      </c>
      <c r="Y2100" s="100">
        <v>905</v>
      </c>
      <c r="Z2100" s="100">
        <v>754</v>
      </c>
      <c r="AA2100" s="100">
        <v>641</v>
      </c>
      <c r="AC2100" s="100" t="s">
        <v>374</v>
      </c>
      <c r="AD2100" s="100">
        <v>277</v>
      </c>
      <c r="AE2100" s="100">
        <v>236</v>
      </c>
      <c r="AF2100" s="100">
        <v>258</v>
      </c>
      <c r="AG2100" s="100">
        <v>230</v>
      </c>
      <c r="AJ2100" s="100" t="str">
        <f t="shared" ref="AJ2100:AJ2121" si="1362">IF(C2100=X2100,"○","●")</f>
        <v>●</v>
      </c>
      <c r="AK2100" s="100" t="str">
        <f t="shared" si="1356"/>
        <v>●</v>
      </c>
      <c r="AL2100" s="100" t="str">
        <f t="shared" si="1357"/>
        <v>●</v>
      </c>
      <c r="AM2100" s="100" t="str">
        <f t="shared" si="1358"/>
        <v>●</v>
      </c>
      <c r="AP2100" s="100" t="str">
        <f t="shared" ref="AP2100:AP2121" si="1363">IF(L2100=AD2100,"○","●")</f>
        <v>●</v>
      </c>
      <c r="AQ2100" s="100" t="str">
        <f t="shared" si="1359"/>
        <v>●</v>
      </c>
      <c r="AR2100" s="100" t="str">
        <f t="shared" si="1360"/>
        <v>●</v>
      </c>
      <c r="AS2100" s="100" t="str">
        <f>IF(O2100=AG2100,"○","●")</f>
        <v>●</v>
      </c>
    </row>
    <row r="2101" spans="2:45" s="100" customFormat="1" ht="14.25" customHeight="1">
      <c r="B2101" s="105" t="s">
        <v>92</v>
      </c>
      <c r="C2101" s="106">
        <v>2583</v>
      </c>
      <c r="D2101" s="107">
        <v>2846</v>
      </c>
      <c r="E2101" s="107">
        <v>2656</v>
      </c>
      <c r="F2101" s="107">
        <v>2264</v>
      </c>
      <c r="G2101" s="296">
        <f>IF(COUNTIF(G2107:G2116,"x"),"x",IF(SUM(G2107:G2116)=0,"-",SUM(G2107:G2116)))</f>
        <v>1903</v>
      </c>
      <c r="H2101" s="107">
        <f t="shared" si="1352"/>
        <v>-361</v>
      </c>
      <c r="I2101" s="108">
        <f t="shared" si="1353"/>
        <v>-15.945229681978798</v>
      </c>
      <c r="J2101" s="102"/>
      <c r="K2101" s="109" t="s">
        <v>92</v>
      </c>
      <c r="L2101" s="106">
        <v>1291</v>
      </c>
      <c r="M2101" s="107">
        <v>1113</v>
      </c>
      <c r="N2101" s="107">
        <v>1047</v>
      </c>
      <c r="O2101" s="107">
        <v>946</v>
      </c>
      <c r="P2101" s="296">
        <f>IF(COUNTIF(P2107:P2116,"x"),"x",IF(SUM(P2107:P2116)=0,"-",SUM(P2107:P2116)))</f>
        <v>861</v>
      </c>
      <c r="Q2101" s="107">
        <f t="shared" si="1354"/>
        <v>-85</v>
      </c>
      <c r="R2101" s="108">
        <f t="shared" si="1355"/>
        <v>-8.9852008456659629</v>
      </c>
      <c r="S2101" s="108"/>
      <c r="W2101" s="100" t="s">
        <v>375</v>
      </c>
      <c r="X2101" s="100">
        <v>1558</v>
      </c>
      <c r="Y2101" s="100">
        <v>2249</v>
      </c>
      <c r="Z2101" s="100">
        <v>2583</v>
      </c>
      <c r="AA2101" s="100">
        <v>2846</v>
      </c>
      <c r="AC2101" s="100" t="s">
        <v>375</v>
      </c>
      <c r="AD2101" s="100">
        <v>1431</v>
      </c>
      <c r="AE2101" s="100">
        <v>1320</v>
      </c>
      <c r="AF2101" s="100">
        <v>1291</v>
      </c>
      <c r="AG2101" s="100">
        <v>1113</v>
      </c>
      <c r="AJ2101" s="100" t="str">
        <f t="shared" si="1362"/>
        <v>●</v>
      </c>
      <c r="AK2101" s="100" t="str">
        <f t="shared" si="1356"/>
        <v>●</v>
      </c>
      <c r="AL2101" s="100" t="str">
        <f>IF(E2101=Z2101,"○","●")</f>
        <v>●</v>
      </c>
      <c r="AM2101" s="100" t="str">
        <f t="shared" si="1358"/>
        <v>●</v>
      </c>
      <c r="AP2101" s="100" t="str">
        <f t="shared" si="1363"/>
        <v>●</v>
      </c>
      <c r="AQ2101" s="100" t="str">
        <f t="shared" si="1359"/>
        <v>●</v>
      </c>
      <c r="AR2101" s="100" t="str">
        <f t="shared" si="1360"/>
        <v>●</v>
      </c>
      <c r="AS2101" s="100" t="str">
        <f t="shared" ref="AS2101:AS2121" si="1364">IF(O2101=AG2101,"○","●")</f>
        <v>●</v>
      </c>
    </row>
    <row r="2102" spans="2:45" s="100" customFormat="1" ht="14.25" customHeight="1">
      <c r="B2102" s="105" t="s">
        <v>93</v>
      </c>
      <c r="C2102" s="106">
        <v>330</v>
      </c>
      <c r="D2102" s="107">
        <v>416</v>
      </c>
      <c r="E2102" s="107">
        <v>645</v>
      </c>
      <c r="F2102" s="107">
        <v>909</v>
      </c>
      <c r="G2102" s="107">
        <f>IF(COUNTIF(G2117:G2121,"x"),"x",IF(SUM(G2117,G2121)=0,"-",SUM(G2117:G2121)))</f>
        <v>1135</v>
      </c>
      <c r="H2102" s="107">
        <f t="shared" si="1352"/>
        <v>226</v>
      </c>
      <c r="I2102" s="108">
        <f t="shared" si="1353"/>
        <v>24.862486248624862</v>
      </c>
      <c r="J2102" s="102"/>
      <c r="K2102" s="109" t="s">
        <v>93</v>
      </c>
      <c r="L2102" s="106">
        <v>497</v>
      </c>
      <c r="M2102" s="107">
        <v>547</v>
      </c>
      <c r="N2102" s="107">
        <v>609</v>
      </c>
      <c r="O2102" s="107">
        <v>620</v>
      </c>
      <c r="P2102" s="107">
        <f>IF(COUNTIF(P2117:P2121,"x"),"x",IF(SUM(P2117,P2121)=0,"-",SUM(P2117:P2121)))</f>
        <v>586</v>
      </c>
      <c r="Q2102" s="107">
        <f t="shared" si="1354"/>
        <v>-34</v>
      </c>
      <c r="R2102" s="108">
        <f t="shared" si="1355"/>
        <v>-5.4838709677419359</v>
      </c>
      <c r="S2102" s="108"/>
      <c r="W2102" s="100" t="s">
        <v>376</v>
      </c>
      <c r="X2102" s="100">
        <v>134</v>
      </c>
      <c r="Y2102" s="100">
        <v>239</v>
      </c>
      <c r="Z2102" s="100">
        <v>330</v>
      </c>
      <c r="AA2102" s="100">
        <v>416</v>
      </c>
      <c r="AC2102" s="100" t="s">
        <v>376</v>
      </c>
      <c r="AD2102" s="100">
        <v>340</v>
      </c>
      <c r="AE2102" s="100">
        <v>414</v>
      </c>
      <c r="AF2102" s="100">
        <v>497</v>
      </c>
      <c r="AG2102" s="100">
        <v>547</v>
      </c>
      <c r="AJ2102" s="100" t="str">
        <f t="shared" si="1362"/>
        <v>●</v>
      </c>
      <c r="AK2102" s="100" t="str">
        <f t="shared" si="1356"/>
        <v>●</v>
      </c>
      <c r="AL2102" s="100" t="str">
        <f t="shared" ref="AL2102:AL2111" si="1365">IF(E2102=Z2102,"○","●")</f>
        <v>●</v>
      </c>
      <c r="AM2102" s="100" t="str">
        <f t="shared" si="1358"/>
        <v>●</v>
      </c>
      <c r="AP2102" s="100" t="str">
        <f t="shared" si="1363"/>
        <v>●</v>
      </c>
      <c r="AQ2102" s="100" t="str">
        <f t="shared" si="1359"/>
        <v>●</v>
      </c>
      <c r="AR2102" s="100" t="str">
        <f t="shared" si="1360"/>
        <v>●</v>
      </c>
      <c r="AS2102" s="100" t="str">
        <f t="shared" si="1364"/>
        <v>●</v>
      </c>
    </row>
    <row r="2103" spans="2:45" s="100" customFormat="1" ht="14.25" customHeight="1">
      <c r="B2103" s="102"/>
      <c r="C2103" s="106"/>
      <c r="D2103" s="112"/>
      <c r="E2103" s="112"/>
      <c r="F2103" s="112"/>
      <c r="G2103" s="112"/>
      <c r="H2103" s="112"/>
      <c r="I2103" s="113"/>
      <c r="J2103" s="102"/>
      <c r="K2103" s="114"/>
      <c r="L2103" s="106"/>
      <c r="M2103" s="112"/>
      <c r="N2103" s="112"/>
      <c r="O2103" s="112"/>
      <c r="P2103" s="112"/>
      <c r="Q2103" s="112"/>
      <c r="R2103" s="113"/>
      <c r="S2103" s="113"/>
      <c r="AJ2103" s="100" t="str">
        <f t="shared" si="1362"/>
        <v>○</v>
      </c>
      <c r="AK2103" s="100" t="str">
        <f t="shared" si="1356"/>
        <v>○</v>
      </c>
      <c r="AL2103" s="100" t="str">
        <f t="shared" si="1365"/>
        <v>○</v>
      </c>
      <c r="AM2103" s="100" t="str">
        <f t="shared" si="1358"/>
        <v>○</v>
      </c>
      <c r="AP2103" s="100" t="str">
        <f t="shared" si="1363"/>
        <v>○</v>
      </c>
      <c r="AQ2103" s="100" t="str">
        <f t="shared" si="1359"/>
        <v>○</v>
      </c>
      <c r="AR2103" s="100" t="str">
        <f t="shared" si="1360"/>
        <v>○</v>
      </c>
      <c r="AS2103" s="100" t="str">
        <f t="shared" si="1364"/>
        <v>○</v>
      </c>
    </row>
    <row r="2104" spans="2:45" s="100" customFormat="1" ht="14.25" customHeight="1">
      <c r="B2104" s="102" t="s">
        <v>94</v>
      </c>
      <c r="C2104" s="106">
        <v>195</v>
      </c>
      <c r="D2104" s="107">
        <v>163</v>
      </c>
      <c r="E2104" s="107">
        <v>138</v>
      </c>
      <c r="F2104" s="107">
        <v>103</v>
      </c>
      <c r="G2104" s="107">
        <f t="shared" ref="G2104:G2122" si="1366">IF(COUNTIF(G2134:G2164,"x"),"x",IF(SUM(G2134,G2164)=0,"-",SUM(G2134,G2164)))</f>
        <v>84</v>
      </c>
      <c r="H2104" s="107">
        <f>IF(G2104="x","x",IF(AND(G2104="-",F2104="-"),"-",IF(AND(G2104="-",F2104&gt;0),F2104*-1,IF(AND(G2104&gt;0,F2104="-"),G2104,G2104-F2104))))</f>
        <v>-19</v>
      </c>
      <c r="I2104" s="108">
        <f>IF(H2104="x","x",IF(H2104="-","-",IF(AND(F2104="-",G2104&gt;0),"皆増",IF(AND(F2104&gt;0,G2104="-"),"皆減",H2104/F2104*100))))</f>
        <v>-18.446601941747574</v>
      </c>
      <c r="J2104" s="102"/>
      <c r="K2104" s="114" t="s">
        <v>94</v>
      </c>
      <c r="L2104" s="106">
        <v>77</v>
      </c>
      <c r="M2104" s="107">
        <v>56</v>
      </c>
      <c r="N2104" s="107">
        <v>64</v>
      </c>
      <c r="O2104" s="107">
        <v>66</v>
      </c>
      <c r="P2104" s="107">
        <f t="shared" ref="P2104:P2122" si="1367">IF(COUNTIF(P2134:P2164,"x"),"x",IF(SUM(P2134,P2164)=0,"-",SUM(P2134,P2164)))</f>
        <v>58</v>
      </c>
      <c r="Q2104" s="107">
        <f>IF(P2104="x","x",IF(AND(P2104="-",O2104="-"),"-",IF(AND(P2104="-",O2104&gt;0),O2104*-1,IF(AND(P2104&gt;0,O2104="-"),P2104,P2104-O2104))))</f>
        <v>-8</v>
      </c>
      <c r="R2104" s="108">
        <f>IF(Q2104="x","x",IF(Q2104="-","-",IF(AND(O2104="-",P2104&gt;0),"皆増",IF(AND(O2104&gt;0,P2104="-"),"皆減",Q2104/O2104*100))))</f>
        <v>-12.121212121212121</v>
      </c>
      <c r="S2104" s="108"/>
      <c r="W2104" s="100" t="s">
        <v>377</v>
      </c>
      <c r="X2104" s="100">
        <v>237</v>
      </c>
      <c r="Y2104" s="100">
        <v>201</v>
      </c>
      <c r="Z2104" s="100">
        <v>195</v>
      </c>
      <c r="AA2104" s="100">
        <v>163</v>
      </c>
      <c r="AC2104" s="100" t="s">
        <v>377</v>
      </c>
      <c r="AD2104" s="100">
        <v>67</v>
      </c>
      <c r="AE2104" s="100">
        <v>69</v>
      </c>
      <c r="AF2104" s="100">
        <v>77</v>
      </c>
      <c r="AG2104" s="100">
        <v>56</v>
      </c>
      <c r="AJ2104" s="100" t="str">
        <f t="shared" si="1362"/>
        <v>●</v>
      </c>
      <c r="AK2104" s="100" t="str">
        <f t="shared" si="1356"/>
        <v>●</v>
      </c>
      <c r="AL2104" s="100" t="str">
        <f t="shared" si="1365"/>
        <v>●</v>
      </c>
      <c r="AM2104" s="100" t="str">
        <f t="shared" si="1358"/>
        <v>●</v>
      </c>
      <c r="AP2104" s="100" t="str">
        <f t="shared" si="1363"/>
        <v>●</v>
      </c>
      <c r="AQ2104" s="100" t="str">
        <f t="shared" si="1359"/>
        <v>●</v>
      </c>
      <c r="AR2104" s="100" t="str">
        <f t="shared" si="1360"/>
        <v>●</v>
      </c>
      <c r="AS2104" s="100" t="str">
        <f t="shared" si="1364"/>
        <v>●</v>
      </c>
    </row>
    <row r="2105" spans="2:45" s="100" customFormat="1" ht="14.25" customHeight="1">
      <c r="B2105" s="102" t="s">
        <v>123</v>
      </c>
      <c r="C2105" s="106">
        <v>224</v>
      </c>
      <c r="D2105" s="107">
        <v>231</v>
      </c>
      <c r="E2105" s="107">
        <v>200</v>
      </c>
      <c r="F2105" s="107">
        <v>180</v>
      </c>
      <c r="G2105" s="107">
        <f t="shared" si="1366"/>
        <v>134</v>
      </c>
      <c r="H2105" s="107">
        <f t="shared" ref="H2105:H2121" si="1368">IF(G2105="x","x",IF(AND(G2105="-",F2105="-"),"-",IF(AND(G2105="-",F2105&gt;0),F2105*-1,IF(AND(G2105&gt;0,F2105="-"),G2105,G2105-F2105))))</f>
        <v>-46</v>
      </c>
      <c r="I2105" s="108">
        <f t="shared" ref="I2105:I2121" si="1369">IF(H2105="x","x",IF(H2105="-","-",IF(AND(F2105="-",G2105&gt;0),"皆増",IF(AND(F2105&gt;0,G2105="-"),"皆減",H2105/F2105*100))))</f>
        <v>-25.555555555555554</v>
      </c>
      <c r="J2105" s="102"/>
      <c r="K2105" s="114" t="s">
        <v>123</v>
      </c>
      <c r="L2105" s="106">
        <v>93</v>
      </c>
      <c r="M2105" s="107">
        <v>89</v>
      </c>
      <c r="N2105" s="107">
        <v>67</v>
      </c>
      <c r="O2105" s="107">
        <v>57</v>
      </c>
      <c r="P2105" s="107">
        <f t="shared" si="1367"/>
        <v>74</v>
      </c>
      <c r="Q2105" s="107">
        <f t="shared" ref="Q2105:Q2121" si="1370">IF(P2105="x","x",IF(AND(P2105="-",O2105="-"),"-",IF(AND(P2105="-",O2105&gt;0),O2105*-1,IF(AND(P2105&gt;0,O2105="-"),P2105,P2105-O2105))))</f>
        <v>17</v>
      </c>
      <c r="R2105" s="108">
        <f t="shared" ref="R2105:R2121" si="1371">IF(Q2105="x","x",IF(Q2105="-","-",IF(AND(O2105="-",P2105&gt;0),"皆増",IF(AND(O2105&gt;0,P2105="-"),"皆減",Q2105/O2105*100))))</f>
        <v>29.82456140350877</v>
      </c>
      <c r="S2105" s="108"/>
      <c r="W2105" s="100" t="s">
        <v>356</v>
      </c>
      <c r="X2105" s="100">
        <v>314</v>
      </c>
      <c r="Y2105" s="100">
        <v>322</v>
      </c>
      <c r="Z2105" s="100">
        <v>224</v>
      </c>
      <c r="AA2105" s="100">
        <v>231</v>
      </c>
      <c r="AC2105" s="100" t="s">
        <v>356</v>
      </c>
      <c r="AD2105" s="100">
        <v>92</v>
      </c>
      <c r="AE2105" s="100">
        <v>71</v>
      </c>
      <c r="AF2105" s="100">
        <v>93</v>
      </c>
      <c r="AG2105" s="100">
        <v>89</v>
      </c>
      <c r="AJ2105" s="100" t="str">
        <f t="shared" si="1362"/>
        <v>●</v>
      </c>
      <c r="AK2105" s="100" t="str">
        <f t="shared" si="1356"/>
        <v>●</v>
      </c>
      <c r="AL2105" s="100" t="str">
        <f t="shared" si="1365"/>
        <v>●</v>
      </c>
      <c r="AM2105" s="100" t="str">
        <f t="shared" si="1358"/>
        <v>●</v>
      </c>
      <c r="AP2105" s="100" t="str">
        <f t="shared" si="1363"/>
        <v>●</v>
      </c>
      <c r="AQ2105" s="100" t="str">
        <f t="shared" si="1359"/>
        <v>●</v>
      </c>
      <c r="AR2105" s="100" t="str">
        <f t="shared" si="1360"/>
        <v>●</v>
      </c>
      <c r="AS2105" s="100" t="str">
        <f t="shared" si="1364"/>
        <v>●</v>
      </c>
    </row>
    <row r="2106" spans="2:45" s="100" customFormat="1" ht="14.25" customHeight="1">
      <c r="B2106" s="102" t="s">
        <v>124</v>
      </c>
      <c r="C2106" s="106">
        <v>335</v>
      </c>
      <c r="D2106" s="107">
        <v>247</v>
      </c>
      <c r="E2106" s="107">
        <v>233</v>
      </c>
      <c r="F2106" s="107">
        <v>202</v>
      </c>
      <c r="G2106" s="107">
        <f t="shared" si="1366"/>
        <v>183</v>
      </c>
      <c r="H2106" s="107">
        <f t="shared" si="1368"/>
        <v>-19</v>
      </c>
      <c r="I2106" s="108">
        <f t="shared" si="1369"/>
        <v>-9.4059405940594054</v>
      </c>
      <c r="J2106" s="102"/>
      <c r="K2106" s="114" t="s">
        <v>124</v>
      </c>
      <c r="L2106" s="106">
        <v>88</v>
      </c>
      <c r="M2106" s="107">
        <v>85</v>
      </c>
      <c r="N2106" s="107">
        <v>81</v>
      </c>
      <c r="O2106" s="107">
        <v>66</v>
      </c>
      <c r="P2106" s="107">
        <f t="shared" si="1367"/>
        <v>71</v>
      </c>
      <c r="Q2106" s="107">
        <f t="shared" si="1370"/>
        <v>5</v>
      </c>
      <c r="R2106" s="108">
        <f t="shared" si="1371"/>
        <v>7.5757575757575761</v>
      </c>
      <c r="S2106" s="108"/>
      <c r="W2106" s="100" t="s">
        <v>357</v>
      </c>
      <c r="X2106" s="100">
        <v>205</v>
      </c>
      <c r="Y2106" s="100">
        <v>382</v>
      </c>
      <c r="Z2106" s="100">
        <v>335</v>
      </c>
      <c r="AA2106" s="100">
        <v>247</v>
      </c>
      <c r="AC2106" s="100" t="s">
        <v>357</v>
      </c>
      <c r="AD2106" s="100">
        <v>118</v>
      </c>
      <c r="AE2106" s="100">
        <v>96</v>
      </c>
      <c r="AF2106" s="100">
        <v>88</v>
      </c>
      <c r="AG2106" s="100">
        <v>85</v>
      </c>
      <c r="AJ2106" s="100" t="str">
        <f t="shared" si="1362"/>
        <v>●</v>
      </c>
      <c r="AK2106" s="100" t="str">
        <f t="shared" si="1356"/>
        <v>●</v>
      </c>
      <c r="AL2106" s="100" t="str">
        <f t="shared" si="1365"/>
        <v>●</v>
      </c>
      <c r="AM2106" s="100" t="str">
        <f t="shared" si="1358"/>
        <v>●</v>
      </c>
      <c r="AP2106" s="100" t="str">
        <f t="shared" si="1363"/>
        <v>●</v>
      </c>
      <c r="AQ2106" s="100" t="str">
        <f t="shared" si="1359"/>
        <v>●</v>
      </c>
      <c r="AR2106" s="100" t="str">
        <f t="shared" si="1360"/>
        <v>●</v>
      </c>
      <c r="AS2106" s="100" t="str">
        <f t="shared" si="1364"/>
        <v>●</v>
      </c>
    </row>
    <row r="2107" spans="2:45" s="100" customFormat="1" ht="14.25" customHeight="1">
      <c r="B2107" s="102" t="s">
        <v>125</v>
      </c>
      <c r="C2107" s="106">
        <v>363</v>
      </c>
      <c r="D2107" s="107">
        <v>312</v>
      </c>
      <c r="E2107" s="107">
        <v>222</v>
      </c>
      <c r="F2107" s="107">
        <v>201</v>
      </c>
      <c r="G2107" s="107">
        <f t="shared" si="1366"/>
        <v>188</v>
      </c>
      <c r="H2107" s="107">
        <f t="shared" si="1368"/>
        <v>-13</v>
      </c>
      <c r="I2107" s="108">
        <f t="shared" si="1369"/>
        <v>-6.467661691542288</v>
      </c>
      <c r="J2107" s="102"/>
      <c r="K2107" s="114" t="s">
        <v>125</v>
      </c>
      <c r="L2107" s="106">
        <v>111</v>
      </c>
      <c r="M2107" s="107">
        <v>80</v>
      </c>
      <c r="N2107" s="107">
        <v>84</v>
      </c>
      <c r="O2107" s="107">
        <v>74</v>
      </c>
      <c r="P2107" s="107">
        <f t="shared" si="1367"/>
        <v>63</v>
      </c>
      <c r="Q2107" s="107">
        <f t="shared" si="1370"/>
        <v>-11</v>
      </c>
      <c r="R2107" s="108">
        <f t="shared" si="1371"/>
        <v>-14.864864864864865</v>
      </c>
      <c r="S2107" s="108"/>
      <c r="W2107" s="100" t="s">
        <v>358</v>
      </c>
      <c r="X2107" s="100">
        <v>148</v>
      </c>
      <c r="Y2107" s="100">
        <v>276</v>
      </c>
      <c r="Z2107" s="100">
        <v>363</v>
      </c>
      <c r="AA2107" s="100">
        <v>312</v>
      </c>
      <c r="AC2107" s="100" t="s">
        <v>358</v>
      </c>
      <c r="AD2107" s="100">
        <v>162</v>
      </c>
      <c r="AE2107" s="100">
        <v>108</v>
      </c>
      <c r="AF2107" s="100">
        <v>111</v>
      </c>
      <c r="AG2107" s="100">
        <v>80</v>
      </c>
      <c r="AJ2107" s="100" t="str">
        <f t="shared" si="1362"/>
        <v>●</v>
      </c>
      <c r="AK2107" s="100" t="str">
        <f t="shared" si="1356"/>
        <v>●</v>
      </c>
      <c r="AL2107" s="100" t="str">
        <f t="shared" si="1365"/>
        <v>●</v>
      </c>
      <c r="AM2107" s="100" t="str">
        <f t="shared" si="1358"/>
        <v>●</v>
      </c>
      <c r="AP2107" s="100" t="str">
        <f t="shared" si="1363"/>
        <v>●</v>
      </c>
      <c r="AQ2107" s="100" t="str">
        <f t="shared" si="1359"/>
        <v>●</v>
      </c>
      <c r="AR2107" s="100" t="str">
        <f t="shared" si="1360"/>
        <v>●</v>
      </c>
      <c r="AS2107" s="100" t="str">
        <f t="shared" si="1364"/>
        <v>●</v>
      </c>
    </row>
    <row r="2108" spans="2:45" s="100" customFormat="1" ht="14.25" customHeight="1">
      <c r="B2108" s="102" t="s">
        <v>126</v>
      </c>
      <c r="C2108" s="106">
        <v>197</v>
      </c>
      <c r="D2108" s="107">
        <v>253</v>
      </c>
      <c r="E2108" s="107">
        <v>198</v>
      </c>
      <c r="F2108" s="107">
        <v>120</v>
      </c>
      <c r="G2108" s="107">
        <f t="shared" si="1366"/>
        <v>113</v>
      </c>
      <c r="H2108" s="107">
        <f t="shared" si="1368"/>
        <v>-7</v>
      </c>
      <c r="I2108" s="108">
        <f t="shared" si="1369"/>
        <v>-5.833333333333333</v>
      </c>
      <c r="J2108" s="102"/>
      <c r="K2108" s="114" t="s">
        <v>126</v>
      </c>
      <c r="L2108" s="106">
        <v>80</v>
      </c>
      <c r="M2108" s="107">
        <v>88</v>
      </c>
      <c r="N2108" s="107">
        <v>65</v>
      </c>
      <c r="O2108" s="107">
        <v>64</v>
      </c>
      <c r="P2108" s="107">
        <f t="shared" si="1367"/>
        <v>49</v>
      </c>
      <c r="Q2108" s="107">
        <f t="shared" si="1370"/>
        <v>-15</v>
      </c>
      <c r="R2108" s="108">
        <f t="shared" si="1371"/>
        <v>-23.4375</v>
      </c>
      <c r="S2108" s="108"/>
      <c r="W2108" s="99" t="s">
        <v>359</v>
      </c>
      <c r="X2108" s="99">
        <v>70</v>
      </c>
      <c r="Y2108" s="99">
        <v>159</v>
      </c>
      <c r="Z2108" s="99">
        <v>197</v>
      </c>
      <c r="AA2108" s="99">
        <v>253</v>
      </c>
      <c r="AB2108" s="99"/>
      <c r="AC2108" s="99" t="s">
        <v>359</v>
      </c>
      <c r="AD2108" s="99">
        <v>133</v>
      </c>
      <c r="AE2108" s="99">
        <v>134</v>
      </c>
      <c r="AF2108" s="99">
        <v>80</v>
      </c>
      <c r="AG2108" s="99">
        <v>88</v>
      </c>
      <c r="AJ2108" s="100" t="str">
        <f t="shared" si="1362"/>
        <v>●</v>
      </c>
      <c r="AK2108" s="100" t="str">
        <f t="shared" si="1356"/>
        <v>●</v>
      </c>
      <c r="AL2108" s="100" t="str">
        <f t="shared" si="1365"/>
        <v>●</v>
      </c>
      <c r="AM2108" s="100" t="str">
        <f t="shared" si="1358"/>
        <v>●</v>
      </c>
      <c r="AP2108" s="100" t="str">
        <f t="shared" si="1363"/>
        <v>●</v>
      </c>
      <c r="AQ2108" s="100" t="str">
        <f t="shared" si="1359"/>
        <v>●</v>
      </c>
      <c r="AR2108" s="100" t="str">
        <f t="shared" si="1360"/>
        <v>●</v>
      </c>
      <c r="AS2108" s="100" t="str">
        <f t="shared" si="1364"/>
        <v>●</v>
      </c>
    </row>
    <row r="2109" spans="2:45" s="100" customFormat="1" ht="14.25" customHeight="1">
      <c r="B2109" s="102" t="s">
        <v>127</v>
      </c>
      <c r="C2109" s="106">
        <v>180</v>
      </c>
      <c r="D2109" s="107">
        <v>215</v>
      </c>
      <c r="E2109" s="107">
        <v>186</v>
      </c>
      <c r="F2109" s="107">
        <v>123</v>
      </c>
      <c r="G2109" s="107">
        <f t="shared" si="1366"/>
        <v>69</v>
      </c>
      <c r="H2109" s="107">
        <f t="shared" si="1368"/>
        <v>-54</v>
      </c>
      <c r="I2109" s="108">
        <f t="shared" si="1369"/>
        <v>-43.902439024390247</v>
      </c>
      <c r="J2109" s="102"/>
      <c r="K2109" s="114" t="s">
        <v>127</v>
      </c>
      <c r="L2109" s="106">
        <v>119</v>
      </c>
      <c r="M2109" s="107">
        <v>77</v>
      </c>
      <c r="N2109" s="107">
        <v>86</v>
      </c>
      <c r="O2109" s="107">
        <v>70</v>
      </c>
      <c r="P2109" s="107">
        <f t="shared" si="1367"/>
        <v>55</v>
      </c>
      <c r="Q2109" s="107">
        <f t="shared" si="1370"/>
        <v>-15</v>
      </c>
      <c r="R2109" s="108">
        <f t="shared" si="1371"/>
        <v>-21.428571428571427</v>
      </c>
      <c r="S2109" s="108"/>
      <c r="W2109" s="100" t="s">
        <v>360</v>
      </c>
      <c r="X2109" s="100">
        <v>146</v>
      </c>
      <c r="Y2109" s="100">
        <v>131</v>
      </c>
      <c r="Z2109" s="100">
        <v>180</v>
      </c>
      <c r="AA2109" s="100">
        <v>215</v>
      </c>
      <c r="AC2109" s="100" t="s">
        <v>360</v>
      </c>
      <c r="AD2109" s="100">
        <v>107</v>
      </c>
      <c r="AE2109" s="100">
        <v>111</v>
      </c>
      <c r="AF2109" s="100">
        <v>119</v>
      </c>
      <c r="AG2109" s="100">
        <v>77</v>
      </c>
      <c r="AJ2109" s="100" t="str">
        <f t="shared" si="1362"/>
        <v>●</v>
      </c>
      <c r="AK2109" s="100" t="str">
        <f t="shared" si="1356"/>
        <v>●</v>
      </c>
      <c r="AL2109" s="100" t="str">
        <f t="shared" si="1365"/>
        <v>●</v>
      </c>
      <c r="AM2109" s="100" t="str">
        <f t="shared" si="1358"/>
        <v>●</v>
      </c>
      <c r="AP2109" s="100" t="str">
        <f t="shared" si="1363"/>
        <v>●</v>
      </c>
      <c r="AQ2109" s="100" t="str">
        <f t="shared" si="1359"/>
        <v>●</v>
      </c>
      <c r="AR2109" s="100" t="str">
        <f t="shared" si="1360"/>
        <v>●</v>
      </c>
      <c r="AS2109" s="100" t="str">
        <f t="shared" si="1364"/>
        <v>●</v>
      </c>
    </row>
    <row r="2110" spans="2:45" s="100" customFormat="1" ht="14.25" customHeight="1">
      <c r="B2110" s="102" t="s">
        <v>128</v>
      </c>
      <c r="C2110" s="106">
        <v>191</v>
      </c>
      <c r="D2110" s="107">
        <v>244</v>
      </c>
      <c r="E2110" s="107">
        <v>213</v>
      </c>
      <c r="F2110" s="107">
        <v>153</v>
      </c>
      <c r="G2110" s="107">
        <f t="shared" si="1366"/>
        <v>99</v>
      </c>
      <c r="H2110" s="107">
        <f t="shared" si="1368"/>
        <v>-54</v>
      </c>
      <c r="I2110" s="108">
        <f t="shared" si="1369"/>
        <v>-35.294117647058826</v>
      </c>
      <c r="J2110" s="102"/>
      <c r="K2110" s="114" t="s">
        <v>128</v>
      </c>
      <c r="L2110" s="106">
        <v>108</v>
      </c>
      <c r="M2110" s="107">
        <v>109</v>
      </c>
      <c r="N2110" s="107">
        <v>96</v>
      </c>
      <c r="O2110" s="107">
        <v>79</v>
      </c>
      <c r="P2110" s="107">
        <f t="shared" si="1367"/>
        <v>65</v>
      </c>
      <c r="Q2110" s="107">
        <f t="shared" si="1370"/>
        <v>-14</v>
      </c>
      <c r="R2110" s="108">
        <f t="shared" si="1371"/>
        <v>-17.721518987341771</v>
      </c>
      <c r="S2110" s="108"/>
      <c r="W2110" s="100" t="s">
        <v>361</v>
      </c>
      <c r="X2110" s="100">
        <v>293</v>
      </c>
      <c r="Y2110" s="100">
        <v>200</v>
      </c>
      <c r="Z2110" s="100">
        <v>191</v>
      </c>
      <c r="AA2110" s="100">
        <v>244</v>
      </c>
      <c r="AC2110" s="100" t="s">
        <v>361</v>
      </c>
      <c r="AD2110" s="100">
        <v>84</v>
      </c>
      <c r="AE2110" s="100">
        <v>89</v>
      </c>
      <c r="AF2110" s="100">
        <v>108</v>
      </c>
      <c r="AG2110" s="100">
        <v>109</v>
      </c>
      <c r="AJ2110" s="100" t="str">
        <f t="shared" si="1362"/>
        <v>●</v>
      </c>
      <c r="AK2110" s="100" t="str">
        <f t="shared" si="1356"/>
        <v>●</v>
      </c>
      <c r="AL2110" s="100" t="str">
        <f t="shared" si="1365"/>
        <v>●</v>
      </c>
      <c r="AM2110" s="100" t="str">
        <f t="shared" si="1358"/>
        <v>●</v>
      </c>
      <c r="AP2110" s="100" t="str">
        <f t="shared" si="1363"/>
        <v>●</v>
      </c>
      <c r="AQ2110" s="100" t="str">
        <f t="shared" si="1359"/>
        <v>●</v>
      </c>
      <c r="AR2110" s="100" t="str">
        <f t="shared" si="1360"/>
        <v>●</v>
      </c>
      <c r="AS2110" s="100" t="str">
        <f t="shared" si="1364"/>
        <v>●</v>
      </c>
    </row>
    <row r="2111" spans="2:45" s="100" customFormat="1" ht="14.25" customHeight="1">
      <c r="B2111" s="102" t="s">
        <v>129</v>
      </c>
      <c r="C2111" s="106">
        <v>245</v>
      </c>
      <c r="D2111" s="107">
        <v>227</v>
      </c>
      <c r="E2111" s="107">
        <v>256</v>
      </c>
      <c r="F2111" s="107">
        <v>237</v>
      </c>
      <c r="G2111" s="107">
        <f t="shared" si="1366"/>
        <v>149</v>
      </c>
      <c r="H2111" s="107">
        <f t="shared" si="1368"/>
        <v>-88</v>
      </c>
      <c r="I2111" s="108">
        <f t="shared" si="1369"/>
        <v>-37.130801687763714</v>
      </c>
      <c r="J2111" s="102"/>
      <c r="K2111" s="114" t="s">
        <v>129</v>
      </c>
      <c r="L2111" s="106">
        <v>107</v>
      </c>
      <c r="M2111" s="107">
        <v>94</v>
      </c>
      <c r="N2111" s="107">
        <v>117</v>
      </c>
      <c r="O2111" s="107">
        <v>99</v>
      </c>
      <c r="P2111" s="107">
        <f t="shared" si="1367"/>
        <v>83</v>
      </c>
      <c r="Q2111" s="107">
        <f t="shared" si="1370"/>
        <v>-16</v>
      </c>
      <c r="R2111" s="108">
        <f t="shared" si="1371"/>
        <v>-16.161616161616163</v>
      </c>
      <c r="S2111" s="108"/>
      <c r="W2111" s="100" t="s">
        <v>362</v>
      </c>
      <c r="X2111" s="100">
        <v>305</v>
      </c>
      <c r="Y2111" s="100">
        <v>360</v>
      </c>
      <c r="Z2111" s="100">
        <v>245</v>
      </c>
      <c r="AA2111" s="100">
        <v>227</v>
      </c>
      <c r="AC2111" s="100" t="s">
        <v>362</v>
      </c>
      <c r="AD2111" s="100">
        <v>122</v>
      </c>
      <c r="AE2111" s="100">
        <v>100</v>
      </c>
      <c r="AF2111" s="100">
        <v>107</v>
      </c>
      <c r="AG2111" s="100">
        <v>94</v>
      </c>
      <c r="AJ2111" s="100" t="str">
        <f t="shared" si="1362"/>
        <v>●</v>
      </c>
      <c r="AK2111" s="100" t="str">
        <f t="shared" si="1356"/>
        <v>●</v>
      </c>
      <c r="AL2111" s="100" t="str">
        <f t="shared" si="1365"/>
        <v>●</v>
      </c>
      <c r="AM2111" s="100" t="str">
        <f t="shared" si="1358"/>
        <v>●</v>
      </c>
      <c r="AP2111" s="100" t="str">
        <f t="shared" si="1363"/>
        <v>●</v>
      </c>
      <c r="AQ2111" s="100" t="str">
        <f t="shared" si="1359"/>
        <v>●</v>
      </c>
      <c r="AR2111" s="100" t="str">
        <f t="shared" si="1360"/>
        <v>●</v>
      </c>
      <c r="AS2111" s="100" t="str">
        <f t="shared" si="1364"/>
        <v>●</v>
      </c>
    </row>
    <row r="2112" spans="2:45" s="100" customFormat="1" ht="14.25" customHeight="1">
      <c r="B2112" s="102" t="s">
        <v>130</v>
      </c>
      <c r="C2112" s="106">
        <v>383</v>
      </c>
      <c r="D2112" s="107">
        <v>262</v>
      </c>
      <c r="E2112" s="107">
        <v>237</v>
      </c>
      <c r="F2112" s="107">
        <v>256</v>
      </c>
      <c r="G2112" s="107">
        <f t="shared" si="1366"/>
        <v>244</v>
      </c>
      <c r="H2112" s="107">
        <f t="shared" si="1368"/>
        <v>-12</v>
      </c>
      <c r="I2112" s="108">
        <f t="shared" si="1369"/>
        <v>-4.6875</v>
      </c>
      <c r="J2112" s="102"/>
      <c r="K2112" s="114" t="s">
        <v>130</v>
      </c>
      <c r="L2112" s="106">
        <v>116</v>
      </c>
      <c r="M2112" s="107">
        <v>105</v>
      </c>
      <c r="N2112" s="107">
        <v>103</v>
      </c>
      <c r="O2112" s="107">
        <v>111</v>
      </c>
      <c r="P2112" s="107">
        <f t="shared" si="1367"/>
        <v>123</v>
      </c>
      <c r="Q2112" s="107">
        <f t="shared" si="1370"/>
        <v>12</v>
      </c>
      <c r="R2112" s="108">
        <f t="shared" si="1371"/>
        <v>10.810810810810811</v>
      </c>
      <c r="S2112" s="108"/>
      <c r="W2112" s="100" t="s">
        <v>363</v>
      </c>
      <c r="X2112" s="100">
        <v>245</v>
      </c>
      <c r="Y2112" s="100">
        <v>389</v>
      </c>
      <c r="Z2112" s="100">
        <v>383</v>
      </c>
      <c r="AA2112" s="100">
        <v>262</v>
      </c>
      <c r="AC2112" s="100" t="s">
        <v>363</v>
      </c>
      <c r="AD2112" s="100">
        <v>172</v>
      </c>
      <c r="AE2112" s="100">
        <v>114</v>
      </c>
      <c r="AF2112" s="100">
        <v>116</v>
      </c>
      <c r="AG2112" s="100">
        <v>105</v>
      </c>
      <c r="AJ2112" s="100" t="str">
        <f t="shared" si="1362"/>
        <v>●</v>
      </c>
      <c r="AK2112" s="100" t="str">
        <f t="shared" si="1356"/>
        <v>●</v>
      </c>
      <c r="AL2112" s="100" t="str">
        <f>IF(E2112=Z2112,"○","●")</f>
        <v>●</v>
      </c>
      <c r="AM2112" s="100" t="str">
        <f t="shared" si="1358"/>
        <v>●</v>
      </c>
      <c r="AP2112" s="100" t="str">
        <f t="shared" si="1363"/>
        <v>●</v>
      </c>
      <c r="AQ2112" s="100" t="str">
        <f t="shared" si="1359"/>
        <v>●</v>
      </c>
      <c r="AR2112" s="100" t="str">
        <f t="shared" si="1360"/>
        <v>●</v>
      </c>
      <c r="AS2112" s="100" t="str">
        <f t="shared" si="1364"/>
        <v>●</v>
      </c>
    </row>
    <row r="2113" spans="2:45" s="100" customFormat="1" ht="14.25" customHeight="1">
      <c r="B2113" s="102" t="s">
        <v>131</v>
      </c>
      <c r="C2113" s="106">
        <v>399</v>
      </c>
      <c r="D2113" s="107">
        <v>366</v>
      </c>
      <c r="E2113" s="107">
        <v>245</v>
      </c>
      <c r="F2113" s="107">
        <v>230</v>
      </c>
      <c r="G2113" s="107">
        <f t="shared" si="1366"/>
        <v>268</v>
      </c>
      <c r="H2113" s="107">
        <f t="shared" si="1368"/>
        <v>38</v>
      </c>
      <c r="I2113" s="108">
        <f t="shared" si="1369"/>
        <v>16.521739130434781</v>
      </c>
      <c r="J2113" s="102"/>
      <c r="K2113" s="114" t="s">
        <v>131</v>
      </c>
      <c r="L2113" s="106">
        <v>151</v>
      </c>
      <c r="M2113" s="107">
        <v>119</v>
      </c>
      <c r="N2113" s="107">
        <v>103</v>
      </c>
      <c r="O2113" s="107">
        <v>110</v>
      </c>
      <c r="P2113" s="107">
        <f t="shared" si="1367"/>
        <v>106</v>
      </c>
      <c r="Q2113" s="107">
        <f t="shared" si="1370"/>
        <v>-4</v>
      </c>
      <c r="R2113" s="108">
        <f t="shared" si="1371"/>
        <v>-3.6363636363636362</v>
      </c>
      <c r="S2113" s="108"/>
      <c r="W2113" s="100" t="s">
        <v>364</v>
      </c>
      <c r="X2113" s="100">
        <v>109</v>
      </c>
      <c r="Y2113" s="100">
        <v>329</v>
      </c>
      <c r="Z2113" s="100">
        <v>399</v>
      </c>
      <c r="AA2113" s="100">
        <v>366</v>
      </c>
      <c r="AC2113" s="100" t="s">
        <v>364</v>
      </c>
      <c r="AD2113" s="100">
        <v>161</v>
      </c>
      <c r="AE2113" s="100">
        <v>164</v>
      </c>
      <c r="AF2113" s="100">
        <v>151</v>
      </c>
      <c r="AG2113" s="100">
        <v>119</v>
      </c>
      <c r="AJ2113" s="100" t="str">
        <f t="shared" si="1362"/>
        <v>●</v>
      </c>
      <c r="AK2113" s="100" t="str">
        <f t="shared" si="1356"/>
        <v>●</v>
      </c>
      <c r="AL2113" s="100" t="str">
        <f t="shared" ref="AL2113:AL2121" si="1372">IF(E2113=Z2113,"○","●")</f>
        <v>●</v>
      </c>
      <c r="AM2113" s="100" t="str">
        <f t="shared" si="1358"/>
        <v>●</v>
      </c>
      <c r="AP2113" s="100" t="str">
        <f t="shared" si="1363"/>
        <v>●</v>
      </c>
      <c r="AQ2113" s="100" t="str">
        <f t="shared" si="1359"/>
        <v>●</v>
      </c>
      <c r="AR2113" s="100" t="str">
        <f t="shared" si="1360"/>
        <v>●</v>
      </c>
      <c r="AS2113" s="100" t="str">
        <f t="shared" si="1364"/>
        <v>●</v>
      </c>
    </row>
    <row r="2114" spans="2:45" s="100" customFormat="1" ht="14.25" customHeight="1">
      <c r="B2114" s="102" t="s">
        <v>132</v>
      </c>
      <c r="C2114" s="106">
        <v>328</v>
      </c>
      <c r="D2114" s="107">
        <v>412</v>
      </c>
      <c r="E2114" s="107">
        <v>343</v>
      </c>
      <c r="F2114" s="107">
        <v>233</v>
      </c>
      <c r="G2114" s="107">
        <f t="shared" si="1366"/>
        <v>223</v>
      </c>
      <c r="H2114" s="107">
        <f t="shared" si="1368"/>
        <v>-10</v>
      </c>
      <c r="I2114" s="108">
        <f t="shared" si="1369"/>
        <v>-4.2918454935622314</v>
      </c>
      <c r="J2114" s="102"/>
      <c r="K2114" s="114" t="s">
        <v>132</v>
      </c>
      <c r="L2114" s="106">
        <v>174</v>
      </c>
      <c r="M2114" s="107">
        <v>141</v>
      </c>
      <c r="N2114" s="107">
        <v>106</v>
      </c>
      <c r="O2114" s="107">
        <v>99</v>
      </c>
      <c r="P2114" s="107">
        <f t="shared" si="1367"/>
        <v>120</v>
      </c>
      <c r="Q2114" s="107">
        <f t="shared" si="1370"/>
        <v>21</v>
      </c>
      <c r="R2114" s="108">
        <f t="shared" si="1371"/>
        <v>21.212121212121211</v>
      </c>
      <c r="S2114" s="108"/>
      <c r="W2114" s="100" t="s">
        <v>365</v>
      </c>
      <c r="X2114" s="100">
        <v>69</v>
      </c>
      <c r="Y2114" s="100">
        <v>167</v>
      </c>
      <c r="Z2114" s="100">
        <v>328</v>
      </c>
      <c r="AA2114" s="100">
        <v>412</v>
      </c>
      <c r="AC2114" s="100" t="s">
        <v>365</v>
      </c>
      <c r="AD2114" s="100">
        <v>181</v>
      </c>
      <c r="AE2114" s="100">
        <v>155</v>
      </c>
      <c r="AF2114" s="100">
        <v>174</v>
      </c>
      <c r="AG2114" s="100">
        <v>141</v>
      </c>
      <c r="AJ2114" s="100" t="str">
        <f t="shared" si="1362"/>
        <v>●</v>
      </c>
      <c r="AK2114" s="100" t="str">
        <f t="shared" si="1356"/>
        <v>●</v>
      </c>
      <c r="AL2114" s="100" t="str">
        <f t="shared" si="1372"/>
        <v>●</v>
      </c>
      <c r="AM2114" s="100" t="str">
        <f t="shared" si="1358"/>
        <v>●</v>
      </c>
      <c r="AP2114" s="100" t="str">
        <f t="shared" si="1363"/>
        <v>●</v>
      </c>
      <c r="AQ2114" s="100" t="str">
        <f t="shared" si="1359"/>
        <v>●</v>
      </c>
      <c r="AR2114" s="100" t="str">
        <f t="shared" si="1360"/>
        <v>●</v>
      </c>
      <c r="AS2114" s="100" t="str">
        <f t="shared" si="1364"/>
        <v>●</v>
      </c>
    </row>
    <row r="2115" spans="2:45" s="100" customFormat="1" ht="14.25" customHeight="1">
      <c r="B2115" s="102" t="s">
        <v>133</v>
      </c>
      <c r="C2115" s="106">
        <v>183</v>
      </c>
      <c r="D2115" s="107">
        <v>354</v>
      </c>
      <c r="E2115" s="107">
        <v>395</v>
      </c>
      <c r="F2115" s="107">
        <v>322</v>
      </c>
      <c r="G2115" s="107">
        <f t="shared" si="1366"/>
        <v>238</v>
      </c>
      <c r="H2115" s="107">
        <f t="shared" si="1368"/>
        <v>-84</v>
      </c>
      <c r="I2115" s="108">
        <f t="shared" si="1369"/>
        <v>-26.086956521739129</v>
      </c>
      <c r="J2115" s="102"/>
      <c r="K2115" s="114" t="s">
        <v>133</v>
      </c>
      <c r="L2115" s="106">
        <v>152</v>
      </c>
      <c r="M2115" s="107">
        <v>155</v>
      </c>
      <c r="N2115" s="107">
        <v>136</v>
      </c>
      <c r="O2115" s="107">
        <v>105</v>
      </c>
      <c r="P2115" s="107">
        <f t="shared" si="1367"/>
        <v>101</v>
      </c>
      <c r="Q2115" s="107">
        <f t="shared" si="1370"/>
        <v>-4</v>
      </c>
      <c r="R2115" s="108">
        <f t="shared" si="1371"/>
        <v>-3.8095238095238098</v>
      </c>
      <c r="S2115" s="108"/>
      <c r="W2115" s="100" t="s">
        <v>366</v>
      </c>
      <c r="X2115" s="100">
        <v>93</v>
      </c>
      <c r="Y2115" s="100">
        <v>103</v>
      </c>
      <c r="Z2115" s="100">
        <v>183</v>
      </c>
      <c r="AA2115" s="100">
        <v>354</v>
      </c>
      <c r="AC2115" s="100" t="s">
        <v>366</v>
      </c>
      <c r="AD2115" s="100">
        <v>163</v>
      </c>
      <c r="AE2115" s="100">
        <v>176</v>
      </c>
      <c r="AF2115" s="100">
        <v>152</v>
      </c>
      <c r="AG2115" s="100">
        <v>155</v>
      </c>
      <c r="AJ2115" s="100" t="str">
        <f t="shared" si="1362"/>
        <v>●</v>
      </c>
      <c r="AK2115" s="100" t="str">
        <f t="shared" si="1356"/>
        <v>●</v>
      </c>
      <c r="AL2115" s="100" t="str">
        <f t="shared" si="1372"/>
        <v>●</v>
      </c>
      <c r="AM2115" s="100" t="str">
        <f t="shared" si="1358"/>
        <v>●</v>
      </c>
      <c r="AP2115" s="100" t="str">
        <f t="shared" si="1363"/>
        <v>●</v>
      </c>
      <c r="AQ2115" s="100" t="str">
        <f t="shared" si="1359"/>
        <v>●</v>
      </c>
      <c r="AR2115" s="100" t="str">
        <f t="shared" si="1360"/>
        <v>●</v>
      </c>
      <c r="AS2115" s="100" t="str">
        <f t="shared" si="1364"/>
        <v>●</v>
      </c>
    </row>
    <row r="2116" spans="2:45" s="100" customFormat="1" ht="14.25" customHeight="1">
      <c r="B2116" s="102" t="s">
        <v>134</v>
      </c>
      <c r="C2116" s="106">
        <v>114</v>
      </c>
      <c r="D2116" s="107">
        <v>201</v>
      </c>
      <c r="E2116" s="107">
        <v>361</v>
      </c>
      <c r="F2116" s="107">
        <v>389</v>
      </c>
      <c r="G2116" s="107">
        <f t="shared" si="1366"/>
        <v>312</v>
      </c>
      <c r="H2116" s="107">
        <f t="shared" si="1368"/>
        <v>-77</v>
      </c>
      <c r="I2116" s="108">
        <f t="shared" si="1369"/>
        <v>-19.794344473007712</v>
      </c>
      <c r="J2116" s="102"/>
      <c r="K2116" s="114" t="s">
        <v>134</v>
      </c>
      <c r="L2116" s="106">
        <v>173</v>
      </c>
      <c r="M2116" s="107">
        <v>145</v>
      </c>
      <c r="N2116" s="107">
        <v>151</v>
      </c>
      <c r="O2116" s="107">
        <v>135</v>
      </c>
      <c r="P2116" s="107">
        <f t="shared" si="1367"/>
        <v>96</v>
      </c>
      <c r="Q2116" s="107">
        <f t="shared" si="1370"/>
        <v>-39</v>
      </c>
      <c r="R2116" s="108">
        <f t="shared" si="1371"/>
        <v>-28.888888888888886</v>
      </c>
      <c r="S2116" s="108"/>
      <c r="W2116" s="100" t="s">
        <v>367</v>
      </c>
      <c r="X2116" s="100">
        <v>80</v>
      </c>
      <c r="Y2116" s="100">
        <v>135</v>
      </c>
      <c r="Z2116" s="100">
        <v>114</v>
      </c>
      <c r="AA2116" s="100">
        <v>201</v>
      </c>
      <c r="AC2116" s="100" t="s">
        <v>367</v>
      </c>
      <c r="AD2116" s="100">
        <v>146</v>
      </c>
      <c r="AE2116" s="100">
        <v>169</v>
      </c>
      <c r="AF2116" s="100">
        <v>173</v>
      </c>
      <c r="AG2116" s="100">
        <v>145</v>
      </c>
      <c r="AJ2116" s="100" t="str">
        <f t="shared" si="1362"/>
        <v>●</v>
      </c>
      <c r="AK2116" s="100" t="str">
        <f t="shared" si="1356"/>
        <v>●</v>
      </c>
      <c r="AL2116" s="100" t="str">
        <f t="shared" si="1372"/>
        <v>●</v>
      </c>
      <c r="AM2116" s="100" t="str">
        <f t="shared" si="1358"/>
        <v>●</v>
      </c>
      <c r="AP2116" s="100" t="str">
        <f t="shared" si="1363"/>
        <v>●</v>
      </c>
      <c r="AQ2116" s="100" t="str">
        <f t="shared" si="1359"/>
        <v>●</v>
      </c>
      <c r="AR2116" s="100" t="str">
        <f t="shared" si="1360"/>
        <v>●</v>
      </c>
      <c r="AS2116" s="100" t="str">
        <f t="shared" si="1364"/>
        <v>●</v>
      </c>
    </row>
    <row r="2117" spans="2:45" s="100" customFormat="1" ht="14.25" customHeight="1">
      <c r="B2117" s="102" t="s">
        <v>135</v>
      </c>
      <c r="C2117" s="106">
        <v>130</v>
      </c>
      <c r="D2117" s="107">
        <v>120</v>
      </c>
      <c r="E2117" s="107">
        <v>193</v>
      </c>
      <c r="F2117" s="107">
        <v>346</v>
      </c>
      <c r="G2117" s="107">
        <f t="shared" si="1366"/>
        <v>377</v>
      </c>
      <c r="H2117" s="107">
        <f t="shared" si="1368"/>
        <v>31</v>
      </c>
      <c r="I2117" s="108">
        <f t="shared" si="1369"/>
        <v>8.9595375722543356</v>
      </c>
      <c r="J2117" s="102"/>
      <c r="K2117" s="114" t="s">
        <v>135</v>
      </c>
      <c r="L2117" s="106">
        <v>159</v>
      </c>
      <c r="M2117" s="107">
        <v>167</v>
      </c>
      <c r="N2117" s="107">
        <v>152</v>
      </c>
      <c r="O2117" s="107">
        <v>146</v>
      </c>
      <c r="P2117" s="107">
        <f t="shared" si="1367"/>
        <v>123</v>
      </c>
      <c r="Q2117" s="107">
        <f t="shared" si="1370"/>
        <v>-23</v>
      </c>
      <c r="R2117" s="108">
        <f t="shared" si="1371"/>
        <v>-15.753424657534246</v>
      </c>
      <c r="S2117" s="108"/>
      <c r="W2117" s="100" t="s">
        <v>368</v>
      </c>
      <c r="X2117" s="100">
        <v>58</v>
      </c>
      <c r="Y2117" s="100">
        <v>96</v>
      </c>
      <c r="Z2117" s="100">
        <v>130</v>
      </c>
      <c r="AA2117" s="100">
        <v>120</v>
      </c>
      <c r="AC2117" s="100" t="s">
        <v>368</v>
      </c>
      <c r="AD2117" s="100">
        <v>130</v>
      </c>
      <c r="AE2117" s="100">
        <v>140</v>
      </c>
      <c r="AF2117" s="100">
        <v>159</v>
      </c>
      <c r="AG2117" s="100">
        <v>167</v>
      </c>
      <c r="AJ2117" s="100" t="str">
        <f t="shared" si="1362"/>
        <v>●</v>
      </c>
      <c r="AK2117" s="100" t="str">
        <f t="shared" si="1356"/>
        <v>●</v>
      </c>
      <c r="AL2117" s="100" t="str">
        <f t="shared" si="1372"/>
        <v>●</v>
      </c>
      <c r="AM2117" s="100" t="str">
        <f t="shared" si="1358"/>
        <v>●</v>
      </c>
      <c r="AP2117" s="100" t="str">
        <f t="shared" si="1363"/>
        <v>●</v>
      </c>
      <c r="AQ2117" s="100" t="str">
        <f t="shared" si="1359"/>
        <v>●</v>
      </c>
      <c r="AR2117" s="100" t="str">
        <f t="shared" si="1360"/>
        <v>●</v>
      </c>
      <c r="AS2117" s="100" t="str">
        <f t="shared" si="1364"/>
        <v>●</v>
      </c>
    </row>
    <row r="2118" spans="2:45" s="100" customFormat="1" ht="14.25" customHeight="1">
      <c r="B2118" s="102" t="s">
        <v>136</v>
      </c>
      <c r="C2118" s="106">
        <v>93</v>
      </c>
      <c r="D2118" s="107">
        <v>131</v>
      </c>
      <c r="E2118" s="107">
        <v>123</v>
      </c>
      <c r="F2118" s="107">
        <v>179</v>
      </c>
      <c r="G2118" s="107">
        <f t="shared" si="1366"/>
        <v>315</v>
      </c>
      <c r="H2118" s="107">
        <f t="shared" si="1368"/>
        <v>136</v>
      </c>
      <c r="I2118" s="108">
        <f t="shared" si="1369"/>
        <v>75.977653631284909</v>
      </c>
      <c r="J2118" s="102"/>
      <c r="K2118" s="114" t="s">
        <v>136</v>
      </c>
      <c r="L2118" s="106">
        <v>129</v>
      </c>
      <c r="M2118" s="107">
        <v>148</v>
      </c>
      <c r="N2118" s="107">
        <v>156</v>
      </c>
      <c r="O2118" s="107">
        <v>140</v>
      </c>
      <c r="P2118" s="107">
        <f t="shared" si="1367"/>
        <v>132</v>
      </c>
      <c r="Q2118" s="107">
        <f t="shared" si="1370"/>
        <v>-8</v>
      </c>
      <c r="R2118" s="108">
        <f t="shared" si="1371"/>
        <v>-5.7142857142857144</v>
      </c>
      <c r="S2118" s="108"/>
      <c r="W2118" s="100" t="s">
        <v>369</v>
      </c>
      <c r="X2118" s="100">
        <v>36</v>
      </c>
      <c r="Y2118" s="100">
        <v>64</v>
      </c>
      <c r="Z2118" s="100">
        <v>93</v>
      </c>
      <c r="AA2118" s="100">
        <v>131</v>
      </c>
      <c r="AC2118" s="100" t="s">
        <v>369</v>
      </c>
      <c r="AD2118" s="100">
        <v>97</v>
      </c>
      <c r="AE2118" s="100">
        <v>115</v>
      </c>
      <c r="AF2118" s="100">
        <v>129</v>
      </c>
      <c r="AG2118" s="100">
        <v>148</v>
      </c>
      <c r="AJ2118" s="100" t="str">
        <f t="shared" si="1362"/>
        <v>●</v>
      </c>
      <c r="AK2118" s="100" t="str">
        <f t="shared" si="1356"/>
        <v>●</v>
      </c>
      <c r="AL2118" s="100" t="str">
        <f t="shared" si="1372"/>
        <v>●</v>
      </c>
      <c r="AM2118" s="100" t="str">
        <f t="shared" si="1358"/>
        <v>●</v>
      </c>
      <c r="AP2118" s="100" t="str">
        <f t="shared" si="1363"/>
        <v>●</v>
      </c>
      <c r="AQ2118" s="100" t="str">
        <f t="shared" si="1359"/>
        <v>●</v>
      </c>
      <c r="AR2118" s="100" t="str">
        <f t="shared" si="1360"/>
        <v>●</v>
      </c>
      <c r="AS2118" s="100" t="str">
        <f t="shared" si="1364"/>
        <v>●</v>
      </c>
    </row>
    <row r="2119" spans="2:45" s="100" customFormat="1" ht="14.25" customHeight="1">
      <c r="B2119" s="102" t="s">
        <v>137</v>
      </c>
      <c r="C2119" s="106">
        <v>58</v>
      </c>
      <c r="D2119" s="107">
        <v>86</v>
      </c>
      <c r="E2119" s="107">
        <v>128</v>
      </c>
      <c r="F2119" s="107">
        <v>124</v>
      </c>
      <c r="G2119" s="107">
        <f t="shared" si="1366"/>
        <v>166</v>
      </c>
      <c r="H2119" s="107">
        <f t="shared" si="1368"/>
        <v>42</v>
      </c>
      <c r="I2119" s="108">
        <f t="shared" si="1369"/>
        <v>33.87096774193548</v>
      </c>
      <c r="J2119" s="102"/>
      <c r="K2119" s="114" t="s">
        <v>137</v>
      </c>
      <c r="L2119" s="106">
        <v>95</v>
      </c>
      <c r="M2119" s="107">
        <v>107</v>
      </c>
      <c r="N2119" s="107">
        <v>129</v>
      </c>
      <c r="O2119" s="107">
        <v>146</v>
      </c>
      <c r="P2119" s="107">
        <f t="shared" si="1367"/>
        <v>126</v>
      </c>
      <c r="Q2119" s="107">
        <f t="shared" si="1370"/>
        <v>-20</v>
      </c>
      <c r="R2119" s="108">
        <f t="shared" si="1371"/>
        <v>-13.698630136986301</v>
      </c>
      <c r="S2119" s="108"/>
      <c r="W2119" s="100" t="s">
        <v>370</v>
      </c>
      <c r="X2119" s="100">
        <v>22</v>
      </c>
      <c r="Y2119" s="100">
        <v>43</v>
      </c>
      <c r="Z2119" s="100">
        <v>58</v>
      </c>
      <c r="AA2119" s="100">
        <v>86</v>
      </c>
      <c r="AC2119" s="100" t="s">
        <v>370</v>
      </c>
      <c r="AD2119" s="100">
        <v>63</v>
      </c>
      <c r="AE2119" s="100">
        <v>77</v>
      </c>
      <c r="AF2119" s="100">
        <v>95</v>
      </c>
      <c r="AG2119" s="100">
        <v>107</v>
      </c>
      <c r="AJ2119" s="100" t="str">
        <f t="shared" si="1362"/>
        <v>●</v>
      </c>
      <c r="AK2119" s="100" t="str">
        <f t="shared" si="1356"/>
        <v>●</v>
      </c>
      <c r="AL2119" s="100" t="str">
        <f t="shared" si="1372"/>
        <v>●</v>
      </c>
      <c r="AM2119" s="100" t="str">
        <f t="shared" si="1358"/>
        <v>●</v>
      </c>
      <c r="AP2119" s="100" t="str">
        <f t="shared" si="1363"/>
        <v>●</v>
      </c>
      <c r="AQ2119" s="100" t="str">
        <f t="shared" si="1359"/>
        <v>●</v>
      </c>
      <c r="AR2119" s="100" t="str">
        <f t="shared" si="1360"/>
        <v>●</v>
      </c>
      <c r="AS2119" s="100" t="str">
        <f t="shared" si="1364"/>
        <v>●</v>
      </c>
    </row>
    <row r="2120" spans="2:45" s="100" customFormat="1" ht="14.25" customHeight="1">
      <c r="B2120" s="102" t="s">
        <v>138</v>
      </c>
      <c r="C2120" s="106">
        <v>31</v>
      </c>
      <c r="D2120" s="107">
        <v>39</v>
      </c>
      <c r="E2120" s="107">
        <v>89</v>
      </c>
      <c r="F2120" s="107">
        <v>123</v>
      </c>
      <c r="G2120" s="107">
        <f t="shared" si="1366"/>
        <v>99</v>
      </c>
      <c r="H2120" s="107">
        <f t="shared" si="1368"/>
        <v>-24</v>
      </c>
      <c r="I2120" s="108">
        <f t="shared" si="1369"/>
        <v>-19.512195121951219</v>
      </c>
      <c r="J2120" s="102"/>
      <c r="K2120" s="114" t="s">
        <v>138</v>
      </c>
      <c r="L2120" s="106">
        <v>67</v>
      </c>
      <c r="M2120" s="107">
        <v>69</v>
      </c>
      <c r="N2120" s="107">
        <v>84</v>
      </c>
      <c r="O2120" s="107">
        <v>102</v>
      </c>
      <c r="P2120" s="107">
        <f t="shared" si="1367"/>
        <v>113</v>
      </c>
      <c r="Q2120" s="107">
        <f t="shared" si="1370"/>
        <v>11</v>
      </c>
      <c r="R2120" s="108">
        <f t="shared" si="1371"/>
        <v>10.784313725490197</v>
      </c>
      <c r="S2120" s="108"/>
      <c r="W2120" s="100" t="s">
        <v>371</v>
      </c>
      <c r="X2120" s="100">
        <v>13</v>
      </c>
      <c r="Y2120" s="100">
        <v>20</v>
      </c>
      <c r="Z2120" s="100">
        <v>31</v>
      </c>
      <c r="AA2120" s="100">
        <v>39</v>
      </c>
      <c r="AC2120" s="100" t="s">
        <v>371</v>
      </c>
      <c r="AD2120" s="100">
        <v>34</v>
      </c>
      <c r="AE2120" s="100">
        <v>49</v>
      </c>
      <c r="AF2120" s="100">
        <v>67</v>
      </c>
      <c r="AG2120" s="100">
        <v>69</v>
      </c>
      <c r="AJ2120" s="100" t="str">
        <f t="shared" si="1362"/>
        <v>●</v>
      </c>
      <c r="AK2120" s="100" t="str">
        <f t="shared" si="1356"/>
        <v>●</v>
      </c>
      <c r="AL2120" s="100" t="str">
        <f t="shared" si="1372"/>
        <v>●</v>
      </c>
      <c r="AM2120" s="100" t="str">
        <f t="shared" si="1358"/>
        <v>●</v>
      </c>
      <c r="AP2120" s="100" t="str">
        <f t="shared" si="1363"/>
        <v>●</v>
      </c>
      <c r="AQ2120" s="100" t="str">
        <f t="shared" si="1359"/>
        <v>●</v>
      </c>
      <c r="AR2120" s="100" t="str">
        <f t="shared" si="1360"/>
        <v>●</v>
      </c>
      <c r="AS2120" s="100" t="str">
        <f t="shared" si="1364"/>
        <v>●</v>
      </c>
    </row>
    <row r="2121" spans="2:45" s="100" customFormat="1" ht="14.25" customHeight="1">
      <c r="B2121" s="102" t="s">
        <v>110</v>
      </c>
      <c r="C2121" s="106">
        <v>18</v>
      </c>
      <c r="D2121" s="107">
        <v>40</v>
      </c>
      <c r="E2121" s="107">
        <v>112</v>
      </c>
      <c r="F2121" s="107">
        <v>137</v>
      </c>
      <c r="G2121" s="107">
        <f t="shared" si="1366"/>
        <v>178</v>
      </c>
      <c r="H2121" s="107">
        <f t="shared" si="1368"/>
        <v>41</v>
      </c>
      <c r="I2121" s="108">
        <f t="shared" si="1369"/>
        <v>29.927007299270077</v>
      </c>
      <c r="J2121" s="102"/>
      <c r="K2121" s="114" t="s">
        <v>110</v>
      </c>
      <c r="L2121" s="106">
        <v>47</v>
      </c>
      <c r="M2121" s="107">
        <v>56</v>
      </c>
      <c r="N2121" s="107">
        <v>88</v>
      </c>
      <c r="O2121" s="107">
        <v>86</v>
      </c>
      <c r="P2121" s="107">
        <f t="shared" si="1367"/>
        <v>92</v>
      </c>
      <c r="Q2121" s="107">
        <f t="shared" si="1370"/>
        <v>6</v>
      </c>
      <c r="R2121" s="108">
        <f t="shared" si="1371"/>
        <v>6.9767441860465116</v>
      </c>
      <c r="S2121" s="108"/>
      <c r="W2121" s="100" t="s">
        <v>378</v>
      </c>
      <c r="X2121" s="100">
        <v>5</v>
      </c>
      <c r="Y2121" s="100">
        <v>16</v>
      </c>
      <c r="Z2121" s="100">
        <v>18</v>
      </c>
      <c r="AA2121" s="100">
        <v>40</v>
      </c>
      <c r="AC2121" s="100" t="s">
        <v>378</v>
      </c>
      <c r="AD2121" s="100">
        <v>16</v>
      </c>
      <c r="AE2121" s="100">
        <v>33</v>
      </c>
      <c r="AF2121" s="100">
        <v>47</v>
      </c>
      <c r="AG2121" s="100">
        <v>56</v>
      </c>
      <c r="AJ2121" s="100" t="str">
        <f t="shared" si="1362"/>
        <v>●</v>
      </c>
      <c r="AK2121" s="100" t="str">
        <f t="shared" si="1356"/>
        <v>●</v>
      </c>
      <c r="AL2121" s="100" t="str">
        <f t="shared" si="1372"/>
        <v>●</v>
      </c>
      <c r="AM2121" s="100" t="str">
        <f t="shared" si="1358"/>
        <v>●</v>
      </c>
      <c r="AP2121" s="100" t="str">
        <f t="shared" si="1363"/>
        <v>●</v>
      </c>
      <c r="AQ2121" s="100" t="str">
        <f t="shared" si="1359"/>
        <v>●</v>
      </c>
      <c r="AR2121" s="100" t="str">
        <f t="shared" si="1360"/>
        <v>●</v>
      </c>
      <c r="AS2121" s="100" t="str">
        <f t="shared" si="1364"/>
        <v>●</v>
      </c>
    </row>
    <row r="2122" spans="2:45" s="100" customFormat="1" ht="14.25" customHeight="1">
      <c r="B2122" s="119" t="s">
        <v>111</v>
      </c>
      <c r="C2122" s="120" t="s">
        <v>313</v>
      </c>
      <c r="D2122" s="116" t="s">
        <v>313</v>
      </c>
      <c r="E2122" s="116" t="s">
        <v>313</v>
      </c>
      <c r="F2122" s="116">
        <v>1</v>
      </c>
      <c r="G2122" s="107">
        <f t="shared" si="1366"/>
        <v>1</v>
      </c>
      <c r="H2122" s="107"/>
      <c r="I2122" s="108"/>
      <c r="K2122" s="119" t="s">
        <v>111</v>
      </c>
      <c r="L2122" s="120" t="s">
        <v>313</v>
      </c>
      <c r="M2122" s="116" t="s">
        <v>313</v>
      </c>
      <c r="N2122" s="116" t="s">
        <v>313</v>
      </c>
      <c r="O2122" s="116">
        <v>2</v>
      </c>
      <c r="P2122" s="107">
        <f t="shared" si="1367"/>
        <v>4</v>
      </c>
      <c r="Q2122" s="107"/>
      <c r="R2122" s="108"/>
    </row>
    <row r="2123" spans="2:45" s="100" customFormat="1" ht="14.25" customHeight="1">
      <c r="G2123" s="168"/>
      <c r="P2123" s="168"/>
    </row>
    <row r="2124" spans="2:45" s="100" customFormat="1" ht="14.25" customHeight="1">
      <c r="G2124" s="168"/>
      <c r="P2124" s="168"/>
    </row>
    <row r="2125" spans="2:45" s="99" customFormat="1" ht="14.25" customHeight="1">
      <c r="B2125" s="99" t="str">
        <f>LEFT(B2095,LEN(B2095)-2)&amp;+"男"</f>
        <v>望洋台・男</v>
      </c>
      <c r="H2125" s="99" t="s">
        <v>805</v>
      </c>
      <c r="I2125" s="380">
        <f>令和2年9月末住基人口!P32</f>
        <v>1640</v>
      </c>
      <c r="K2125" s="99" t="str">
        <f>LEFT(K2095,LEN(K2095)-2)&amp;+"男"</f>
        <v>朝里・男</v>
      </c>
      <c r="Q2125" s="99" t="s">
        <v>805</v>
      </c>
      <c r="R2125" s="380">
        <f>令和2年9月末住基人口!P37</f>
        <v>736</v>
      </c>
      <c r="W2125" s="100"/>
      <c r="X2125" s="100"/>
      <c r="Y2125" s="100"/>
      <c r="Z2125" s="100"/>
      <c r="AA2125" s="100"/>
      <c r="AB2125" s="100"/>
      <c r="AC2125" s="100"/>
      <c r="AD2125" s="100"/>
      <c r="AE2125" s="100"/>
      <c r="AF2125" s="100"/>
      <c r="AG2125" s="100"/>
    </row>
    <row r="2126" spans="2:45" s="100" customFormat="1" ht="14.25" customHeight="1">
      <c r="B2126" s="583" t="s">
        <v>335</v>
      </c>
      <c r="C2126" s="101"/>
      <c r="D2126" s="101"/>
      <c r="E2126" s="101"/>
      <c r="F2126" s="101"/>
      <c r="G2126" s="135"/>
      <c r="H2126" s="131"/>
      <c r="I2126" s="131"/>
      <c r="J2126" s="102"/>
      <c r="K2126" s="583" t="s">
        <v>335</v>
      </c>
      <c r="L2126" s="101"/>
      <c r="M2126" s="101"/>
      <c r="N2126" s="101"/>
      <c r="O2126" s="101"/>
      <c r="P2126" s="135"/>
      <c r="Q2126" s="131"/>
      <c r="R2126" s="131"/>
      <c r="S2126" s="103"/>
    </row>
    <row r="2127" spans="2:45" s="100" customFormat="1" ht="14.25" customHeight="1">
      <c r="B2127" s="584"/>
      <c r="C2127" s="130" t="str">
        <f>$C$4</f>
        <v>平成12年</v>
      </c>
      <c r="D2127" s="130" t="str">
        <f>$D$4</f>
        <v>平成17年</v>
      </c>
      <c r="E2127" s="130" t="str">
        <f>$E$4</f>
        <v>平成22年</v>
      </c>
      <c r="F2127" s="130" t="s">
        <v>410</v>
      </c>
      <c r="G2127" s="130" t="s">
        <v>739</v>
      </c>
      <c r="H2127" s="133" t="str">
        <f>$H$4</f>
        <v>対平成</v>
      </c>
      <c r="I2127" s="134" t="str">
        <f>$I$4</f>
        <v>27年</v>
      </c>
      <c r="J2127" s="102"/>
      <c r="K2127" s="584"/>
      <c r="L2127" s="130" t="str">
        <f>$C$4</f>
        <v>平成12年</v>
      </c>
      <c r="M2127" s="130" t="str">
        <f>$D$4</f>
        <v>平成17年</v>
      </c>
      <c r="N2127" s="130" t="str">
        <f>$E$4</f>
        <v>平成22年</v>
      </c>
      <c r="O2127" s="130" t="s">
        <v>410</v>
      </c>
      <c r="P2127" s="130" t="s">
        <v>739</v>
      </c>
      <c r="Q2127" s="133" t="str">
        <f>$H$4</f>
        <v>対平成</v>
      </c>
      <c r="R2127" s="134" t="str">
        <f>$I$4</f>
        <v>27年</v>
      </c>
      <c r="S2127" s="103"/>
    </row>
    <row r="2128" spans="2:45" s="100" customFormat="1" ht="14.25" customHeight="1">
      <c r="B2128" s="585"/>
      <c r="C2128" s="104"/>
      <c r="D2128" s="104"/>
      <c r="E2128" s="104"/>
      <c r="F2128" s="104"/>
      <c r="G2128" s="104"/>
      <c r="H2128" s="132" t="s">
        <v>88</v>
      </c>
      <c r="I2128" s="133" t="s">
        <v>398</v>
      </c>
      <c r="J2128" s="102"/>
      <c r="K2128" s="585"/>
      <c r="L2128" s="104"/>
      <c r="M2128" s="104"/>
      <c r="N2128" s="104"/>
      <c r="O2128" s="104"/>
      <c r="P2128" s="104"/>
      <c r="Q2128" s="132" t="s">
        <v>88</v>
      </c>
      <c r="R2128" s="133" t="s">
        <v>398</v>
      </c>
      <c r="S2128" s="103"/>
    </row>
    <row r="2129" spans="2:45" s="199" customFormat="1" ht="14.25" customHeight="1">
      <c r="B2129" s="200" t="s">
        <v>90</v>
      </c>
      <c r="C2129" s="198">
        <v>1728</v>
      </c>
      <c r="D2129" s="194">
        <v>1819</v>
      </c>
      <c r="E2129" s="194">
        <v>1783</v>
      </c>
      <c r="F2129" s="194">
        <v>1663</v>
      </c>
      <c r="G2129" s="194">
        <f>IF(COUNTIF(G2134:G2152,"x"),"x",IF(SUM(G2134:G2152)=0,"-",SUM(G2134:G2152)))</f>
        <v>1591</v>
      </c>
      <c r="H2129" s="193">
        <f t="shared" ref="H2129:H2132" si="1373">IF(G2129="x","x",IF(AND(G2129="-",F2129="-"),"-",IF(AND(G2129="-",F2129&gt;0),F2129*-1,IF(AND(G2129&gt;0,F2129="-"),G2129,G2129-F2129))))</f>
        <v>-72</v>
      </c>
      <c r="I2129" s="195">
        <f t="shared" ref="I2129:I2132" si="1374">IF(H2129="x","x",IF(H2129="-","-",IF(AND(F2129="-",G2129&gt;0),"皆増",IF(AND(F2129&gt;0,G2129="-"),"皆減",H2129/F2129*100))))</f>
        <v>-4.3295249549007817</v>
      </c>
      <c r="J2129" s="196"/>
      <c r="K2129" s="197" t="s">
        <v>90</v>
      </c>
      <c r="L2129" s="198">
        <v>954</v>
      </c>
      <c r="M2129" s="194">
        <v>875</v>
      </c>
      <c r="N2129" s="194">
        <v>869</v>
      </c>
      <c r="O2129" s="194">
        <v>793</v>
      </c>
      <c r="P2129" s="194">
        <f>IF(COUNTIF(P2134:P2152,"x"),"x",IF(SUM(P2134:P2152)=0,"-",SUM(P2134:P2152)))</f>
        <v>726</v>
      </c>
      <c r="Q2129" s="193">
        <f t="shared" ref="Q2129:Q2132" si="1375">IF(P2129="x","x",IF(AND(P2129="-",O2129="-"),"-",IF(AND(P2129="-",O2129&gt;0),O2129*-1,IF(AND(P2129&gt;0,O2129="-"),P2129,P2129-O2129))))</f>
        <v>-67</v>
      </c>
      <c r="R2129" s="195">
        <f t="shared" ref="R2129:R2132" si="1376">IF(Q2129="x","x",IF(Q2129="-","-",IF(AND(O2129="-",P2129&gt;0),"皆増",IF(AND(O2129&gt;0,P2129="-"),"皆減",Q2129/O2129*100))))</f>
        <v>-8.4489281210592679</v>
      </c>
      <c r="S2129" s="195"/>
      <c r="W2129" s="199" t="s">
        <v>373</v>
      </c>
      <c r="X2129" s="199">
        <v>1208</v>
      </c>
      <c r="Y2129" s="199">
        <v>1639</v>
      </c>
      <c r="Z2129" s="199">
        <v>1728</v>
      </c>
      <c r="AA2129" s="199">
        <v>1819</v>
      </c>
      <c r="AC2129" s="199" t="s">
        <v>373</v>
      </c>
      <c r="AD2129" s="199">
        <v>971</v>
      </c>
      <c r="AE2129" s="199">
        <v>906</v>
      </c>
      <c r="AF2129" s="199">
        <v>954</v>
      </c>
      <c r="AG2129" s="199">
        <v>875</v>
      </c>
      <c r="AJ2129" s="199" t="str">
        <f>IF(C2129=X2129,"○","●")</f>
        <v>●</v>
      </c>
      <c r="AK2129" s="199" t="str">
        <f t="shared" ref="AK2129:AK2151" si="1377">IF(D2129=Y2129,"○","●")</f>
        <v>●</v>
      </c>
      <c r="AL2129" s="199" t="str">
        <f t="shared" ref="AL2129:AL2130" si="1378">IF(E2129=Z2129,"○","●")</f>
        <v>●</v>
      </c>
      <c r="AM2129" s="199" t="str">
        <f t="shared" ref="AM2129:AM2151" si="1379">IF(F2129=AA2129,"○","●")</f>
        <v>●</v>
      </c>
      <c r="AP2129" s="199" t="str">
        <f>IF(L2129=AD2129,"○","●")</f>
        <v>●</v>
      </c>
      <c r="AQ2129" s="199" t="str">
        <f t="shared" ref="AQ2129:AQ2151" si="1380">IF(M2129=AE2129,"○","●")</f>
        <v>●</v>
      </c>
      <c r="AR2129" s="199" t="str">
        <f t="shared" ref="AR2129:AR2151" si="1381">IF(N2129=AF2129,"○","●")</f>
        <v>●</v>
      </c>
      <c r="AS2129" s="199" t="str">
        <f t="shared" ref="AS2129" si="1382">IF(O2129=AG2129,"○","●")</f>
        <v>●</v>
      </c>
    </row>
    <row r="2130" spans="2:45" s="100" customFormat="1" ht="14.25" customHeight="1">
      <c r="B2130" s="105" t="s">
        <v>91</v>
      </c>
      <c r="C2130" s="106">
        <v>381</v>
      </c>
      <c r="D2130" s="107">
        <v>316</v>
      </c>
      <c r="E2130" s="107">
        <v>278</v>
      </c>
      <c r="F2130" s="107">
        <v>249</v>
      </c>
      <c r="G2130" s="107">
        <f>IF(COUNTIF(G2134:G2136,"x"),"x",IF(SUM(G2134:G2136)=0,"-",SUM(G2134:G2136)))</f>
        <v>197</v>
      </c>
      <c r="H2130" s="107">
        <f t="shared" si="1373"/>
        <v>-52</v>
      </c>
      <c r="I2130" s="108">
        <f t="shared" si="1374"/>
        <v>-20.883534136546185</v>
      </c>
      <c r="J2130" s="102"/>
      <c r="K2130" s="109" t="s">
        <v>91</v>
      </c>
      <c r="L2130" s="106">
        <v>129</v>
      </c>
      <c r="M2130" s="107">
        <v>107</v>
      </c>
      <c r="N2130" s="107">
        <v>114</v>
      </c>
      <c r="O2130" s="107">
        <v>90</v>
      </c>
      <c r="P2130" s="107">
        <f>IF(COUNTIF(P2134:P2136,"x"),"x",IF(SUM(P2134:P2136)=0,"-",SUM(P2134:P2136)))</f>
        <v>86</v>
      </c>
      <c r="Q2130" s="107">
        <f t="shared" si="1375"/>
        <v>-4</v>
      </c>
      <c r="R2130" s="108">
        <f t="shared" si="1376"/>
        <v>-4.4444444444444446</v>
      </c>
      <c r="S2130" s="108"/>
      <c r="W2130" s="100" t="s">
        <v>374</v>
      </c>
      <c r="X2130" s="100">
        <v>402</v>
      </c>
      <c r="Y2130" s="100">
        <v>479</v>
      </c>
      <c r="Z2130" s="100">
        <v>381</v>
      </c>
      <c r="AA2130" s="100">
        <v>316</v>
      </c>
      <c r="AC2130" s="100" t="s">
        <v>374</v>
      </c>
      <c r="AD2130" s="100">
        <v>151</v>
      </c>
      <c r="AE2130" s="100">
        <v>120</v>
      </c>
      <c r="AF2130" s="100">
        <v>129</v>
      </c>
      <c r="AG2130" s="100">
        <v>107</v>
      </c>
      <c r="AJ2130" s="100" t="str">
        <f t="shared" ref="AJ2130:AJ2151" si="1383">IF(C2130=X2130,"○","●")</f>
        <v>●</v>
      </c>
      <c r="AK2130" s="100" t="str">
        <f t="shared" si="1377"/>
        <v>●</v>
      </c>
      <c r="AL2130" s="100" t="str">
        <f t="shared" si="1378"/>
        <v>●</v>
      </c>
      <c r="AM2130" s="100" t="str">
        <f t="shared" si="1379"/>
        <v>●</v>
      </c>
      <c r="AP2130" s="100" t="str">
        <f t="shared" ref="AP2130:AP2151" si="1384">IF(L2130=AD2130,"○","●")</f>
        <v>●</v>
      </c>
      <c r="AQ2130" s="100" t="str">
        <f t="shared" si="1380"/>
        <v>●</v>
      </c>
      <c r="AR2130" s="100" t="str">
        <f t="shared" si="1381"/>
        <v>●</v>
      </c>
      <c r="AS2130" s="100" t="str">
        <f>IF(O2130=AG2130,"○","●")</f>
        <v>●</v>
      </c>
    </row>
    <row r="2131" spans="2:45" s="100" customFormat="1" ht="14.25" customHeight="1">
      <c r="B2131" s="105" t="s">
        <v>92</v>
      </c>
      <c r="C2131" s="106">
        <v>1214</v>
      </c>
      <c r="D2131" s="107">
        <v>1336</v>
      </c>
      <c r="E2131" s="107">
        <v>1245</v>
      </c>
      <c r="F2131" s="107">
        <v>1030</v>
      </c>
      <c r="G2131" s="296">
        <f>IF(COUNTIF(G2137:G2146,"x"),"x",IF(SUM(G2137:G2146)=0,"-",SUM(G2137:G2146)))</f>
        <v>908</v>
      </c>
      <c r="H2131" s="107">
        <f t="shared" si="1373"/>
        <v>-122</v>
      </c>
      <c r="I2131" s="108">
        <f t="shared" si="1374"/>
        <v>-11.844660194174757</v>
      </c>
      <c r="J2131" s="102"/>
      <c r="K2131" s="109" t="s">
        <v>92</v>
      </c>
      <c r="L2131" s="106">
        <v>614</v>
      </c>
      <c r="M2131" s="107">
        <v>533</v>
      </c>
      <c r="N2131" s="107">
        <v>495</v>
      </c>
      <c r="O2131" s="107">
        <v>445</v>
      </c>
      <c r="P2131" s="296">
        <f>IF(COUNTIF(P2137:P2146,"x"),"x",IF(SUM(P2137:P2146)=0,"-",SUM(P2137:P2146)))</f>
        <v>407</v>
      </c>
      <c r="Q2131" s="107">
        <f t="shared" si="1375"/>
        <v>-38</v>
      </c>
      <c r="R2131" s="108">
        <f t="shared" si="1376"/>
        <v>-8.5393258426966288</v>
      </c>
      <c r="S2131" s="108"/>
      <c r="W2131" s="100" t="s">
        <v>375</v>
      </c>
      <c r="X2131" s="100">
        <v>757</v>
      </c>
      <c r="Y2131" s="100">
        <v>1065</v>
      </c>
      <c r="Z2131" s="100">
        <v>1214</v>
      </c>
      <c r="AA2131" s="100">
        <v>1336</v>
      </c>
      <c r="AC2131" s="100" t="s">
        <v>375</v>
      </c>
      <c r="AD2131" s="100">
        <v>678</v>
      </c>
      <c r="AE2131" s="100">
        <v>610</v>
      </c>
      <c r="AF2131" s="100">
        <v>614</v>
      </c>
      <c r="AG2131" s="100">
        <v>533</v>
      </c>
      <c r="AJ2131" s="100" t="str">
        <f t="shared" si="1383"/>
        <v>●</v>
      </c>
      <c r="AK2131" s="100" t="str">
        <f t="shared" si="1377"/>
        <v>●</v>
      </c>
      <c r="AL2131" s="100" t="str">
        <f>IF(E2131=Z2131,"○","●")</f>
        <v>●</v>
      </c>
      <c r="AM2131" s="100" t="str">
        <f t="shared" si="1379"/>
        <v>●</v>
      </c>
      <c r="AP2131" s="100" t="str">
        <f t="shared" si="1384"/>
        <v>●</v>
      </c>
      <c r="AQ2131" s="100" t="str">
        <f t="shared" si="1380"/>
        <v>●</v>
      </c>
      <c r="AR2131" s="100" t="str">
        <f t="shared" si="1381"/>
        <v>●</v>
      </c>
      <c r="AS2131" s="100" t="str">
        <f t="shared" ref="AS2131:AS2151" si="1385">IF(O2131=AG2131,"○","●")</f>
        <v>●</v>
      </c>
    </row>
    <row r="2132" spans="2:45" s="100" customFormat="1" ht="14.25" customHeight="1">
      <c r="B2132" s="105" t="s">
        <v>93</v>
      </c>
      <c r="C2132" s="106">
        <v>133</v>
      </c>
      <c r="D2132" s="107">
        <v>167</v>
      </c>
      <c r="E2132" s="107">
        <v>260</v>
      </c>
      <c r="F2132" s="107">
        <v>383</v>
      </c>
      <c r="G2132" s="107">
        <f>IF(COUNTIF(G2147:G2151,"x"),"x",IF(SUM(G2147,G2151)=0,"-",SUM(G2147:G2151)))</f>
        <v>485</v>
      </c>
      <c r="H2132" s="107">
        <f t="shared" si="1373"/>
        <v>102</v>
      </c>
      <c r="I2132" s="108">
        <f t="shared" si="1374"/>
        <v>26.631853785900784</v>
      </c>
      <c r="J2132" s="102"/>
      <c r="K2132" s="109" t="s">
        <v>93</v>
      </c>
      <c r="L2132" s="106">
        <v>211</v>
      </c>
      <c r="M2132" s="107">
        <v>235</v>
      </c>
      <c r="N2132" s="107">
        <v>260</v>
      </c>
      <c r="O2132" s="107">
        <v>256</v>
      </c>
      <c r="P2132" s="107">
        <f>IF(COUNTIF(P2147:P2151,"x"),"x",IF(SUM(P2147,P2151)=0,"-",SUM(P2147:P2151)))</f>
        <v>230</v>
      </c>
      <c r="Q2132" s="107">
        <f t="shared" si="1375"/>
        <v>-26</v>
      </c>
      <c r="R2132" s="108">
        <f t="shared" si="1376"/>
        <v>-10.15625</v>
      </c>
      <c r="S2132" s="108"/>
      <c r="W2132" s="100" t="s">
        <v>376</v>
      </c>
      <c r="X2132" s="100">
        <v>49</v>
      </c>
      <c r="Y2132" s="100">
        <v>95</v>
      </c>
      <c r="Z2132" s="100">
        <v>133</v>
      </c>
      <c r="AA2132" s="100">
        <v>167</v>
      </c>
      <c r="AC2132" s="100" t="s">
        <v>376</v>
      </c>
      <c r="AD2132" s="100">
        <v>142</v>
      </c>
      <c r="AE2132" s="100">
        <v>176</v>
      </c>
      <c r="AF2132" s="100">
        <v>211</v>
      </c>
      <c r="AG2132" s="100">
        <v>235</v>
      </c>
      <c r="AJ2132" s="100" t="str">
        <f t="shared" si="1383"/>
        <v>●</v>
      </c>
      <c r="AK2132" s="100" t="str">
        <f t="shared" si="1377"/>
        <v>●</v>
      </c>
      <c r="AL2132" s="100" t="str">
        <f t="shared" ref="AL2132:AL2141" si="1386">IF(E2132=Z2132,"○","●")</f>
        <v>●</v>
      </c>
      <c r="AM2132" s="100" t="str">
        <f t="shared" si="1379"/>
        <v>●</v>
      </c>
      <c r="AP2132" s="100" t="str">
        <f t="shared" si="1384"/>
        <v>●</v>
      </c>
      <c r="AQ2132" s="100" t="str">
        <f t="shared" si="1380"/>
        <v>●</v>
      </c>
      <c r="AR2132" s="100" t="str">
        <f t="shared" si="1381"/>
        <v>●</v>
      </c>
      <c r="AS2132" s="100" t="str">
        <f t="shared" si="1385"/>
        <v>●</v>
      </c>
    </row>
    <row r="2133" spans="2:45" s="100" customFormat="1" ht="14.25" customHeight="1">
      <c r="B2133" s="102"/>
      <c r="C2133" s="106"/>
      <c r="D2133" s="112"/>
      <c r="E2133" s="112"/>
      <c r="F2133" s="112"/>
      <c r="G2133" s="112"/>
      <c r="H2133" s="112"/>
      <c r="I2133" s="113"/>
      <c r="J2133" s="102"/>
      <c r="K2133" s="114"/>
      <c r="L2133" s="106"/>
      <c r="M2133" s="112"/>
      <c r="N2133" s="112"/>
      <c r="O2133" s="112"/>
      <c r="P2133" s="112"/>
      <c r="Q2133" s="112"/>
      <c r="R2133" s="113"/>
      <c r="S2133" s="113"/>
      <c r="AJ2133" s="100" t="str">
        <f t="shared" si="1383"/>
        <v>○</v>
      </c>
      <c r="AK2133" s="100" t="str">
        <f t="shared" si="1377"/>
        <v>○</v>
      </c>
      <c r="AL2133" s="100" t="str">
        <f t="shared" si="1386"/>
        <v>○</v>
      </c>
      <c r="AM2133" s="100" t="str">
        <f t="shared" si="1379"/>
        <v>○</v>
      </c>
      <c r="AP2133" s="100" t="str">
        <f t="shared" si="1384"/>
        <v>○</v>
      </c>
      <c r="AQ2133" s="100" t="str">
        <f t="shared" si="1380"/>
        <v>○</v>
      </c>
      <c r="AR2133" s="100" t="str">
        <f t="shared" si="1381"/>
        <v>○</v>
      </c>
      <c r="AS2133" s="100" t="str">
        <f t="shared" si="1385"/>
        <v>○</v>
      </c>
    </row>
    <row r="2134" spans="2:45" s="100" customFormat="1" ht="14.25" customHeight="1">
      <c r="B2134" s="102" t="s">
        <v>94</v>
      </c>
      <c r="C2134" s="106">
        <v>83</v>
      </c>
      <c r="D2134" s="107">
        <v>91</v>
      </c>
      <c r="E2134" s="107">
        <v>58</v>
      </c>
      <c r="F2134" s="107">
        <v>55</v>
      </c>
      <c r="G2134" s="107">
        <f>第2表01元データ!AX40</f>
        <v>44</v>
      </c>
      <c r="H2134" s="107">
        <f t="shared" ref="H2134:H2151" si="1387">IF(G2134="x","x",IF(AND(G2134="-",F2134="-"),"-",IF(AND(G2134="-",F2134&gt;0),F2134*-1,IF(AND(G2134&gt;0,F2134="-"),G2134,G2134-F2134))))</f>
        <v>-11</v>
      </c>
      <c r="I2134" s="108">
        <f t="shared" ref="I2134:I2151" si="1388">IF(H2134="x","x",IF(H2134="-","-",IF(AND(F2134="-",G2134&gt;0),"皆増",IF(AND(F2134&gt;0,G2134="-"),"皆減",H2134/F2134*100))))</f>
        <v>-20</v>
      </c>
      <c r="J2134" s="102"/>
      <c r="K2134" s="114" t="s">
        <v>94</v>
      </c>
      <c r="L2134" s="106">
        <v>36</v>
      </c>
      <c r="M2134" s="107">
        <v>26</v>
      </c>
      <c r="N2134" s="107">
        <v>35</v>
      </c>
      <c r="O2134" s="107">
        <v>32</v>
      </c>
      <c r="P2134" s="107">
        <f>第2表01元データ!AY40</f>
        <v>18</v>
      </c>
      <c r="Q2134" s="107">
        <f t="shared" ref="Q2134:Q2151" si="1389">IF(P2134="x","x",IF(AND(P2134="-",O2134="-"),"-",IF(AND(P2134="-",O2134&gt;0),O2134*-1,IF(AND(P2134&gt;0,O2134="-"),P2134,P2134-O2134))))</f>
        <v>-14</v>
      </c>
      <c r="R2134" s="108">
        <f t="shared" ref="R2134:R2151" si="1390">IF(Q2134="x","x",IF(Q2134="-","-",IF(AND(O2134="-",P2134&gt;0),"皆増",IF(AND(O2134&gt;0,P2134="-"),"皆減",Q2134/O2134*100))))</f>
        <v>-43.75</v>
      </c>
      <c r="S2134" s="108"/>
      <c r="T2134" s="100">
        <v>101</v>
      </c>
      <c r="W2134" s="100" t="s">
        <v>377</v>
      </c>
      <c r="X2134" s="100">
        <v>139</v>
      </c>
      <c r="Y2134" s="100">
        <v>106</v>
      </c>
      <c r="Z2134" s="100">
        <v>83</v>
      </c>
      <c r="AA2134" s="100">
        <v>91</v>
      </c>
      <c r="AC2134" s="100" t="s">
        <v>377</v>
      </c>
      <c r="AD2134" s="100">
        <v>36</v>
      </c>
      <c r="AE2134" s="100">
        <v>31</v>
      </c>
      <c r="AF2134" s="100">
        <v>36</v>
      </c>
      <c r="AG2134" s="100">
        <v>26</v>
      </c>
      <c r="AJ2134" s="100" t="str">
        <f t="shared" si="1383"/>
        <v>●</v>
      </c>
      <c r="AK2134" s="100" t="str">
        <f t="shared" si="1377"/>
        <v>●</v>
      </c>
      <c r="AL2134" s="100" t="str">
        <f t="shared" si="1386"/>
        <v>●</v>
      </c>
      <c r="AM2134" s="100" t="str">
        <f t="shared" si="1379"/>
        <v>●</v>
      </c>
      <c r="AP2134" s="100" t="str">
        <f t="shared" si="1384"/>
        <v>○</v>
      </c>
      <c r="AQ2134" s="100" t="str">
        <f t="shared" si="1380"/>
        <v>●</v>
      </c>
      <c r="AR2134" s="100" t="str">
        <f t="shared" si="1381"/>
        <v>●</v>
      </c>
      <c r="AS2134" s="100" t="str">
        <f t="shared" si="1385"/>
        <v>●</v>
      </c>
    </row>
    <row r="2135" spans="2:45" s="100" customFormat="1" ht="14.25" customHeight="1">
      <c r="B2135" s="102" t="s">
        <v>123</v>
      </c>
      <c r="C2135" s="106">
        <v>113</v>
      </c>
      <c r="D2135" s="107">
        <v>108</v>
      </c>
      <c r="E2135" s="107">
        <v>113</v>
      </c>
      <c r="F2135" s="107">
        <v>79</v>
      </c>
      <c r="G2135" s="107">
        <f>第2表01元データ!AX41</f>
        <v>69</v>
      </c>
      <c r="H2135" s="107">
        <f t="shared" si="1387"/>
        <v>-10</v>
      </c>
      <c r="I2135" s="108">
        <f t="shared" si="1388"/>
        <v>-12.658227848101266</v>
      </c>
      <c r="J2135" s="102"/>
      <c r="K2135" s="114" t="s">
        <v>123</v>
      </c>
      <c r="L2135" s="106">
        <v>47</v>
      </c>
      <c r="M2135" s="107">
        <v>37</v>
      </c>
      <c r="N2135" s="107">
        <v>39</v>
      </c>
      <c r="O2135" s="107">
        <v>27</v>
      </c>
      <c r="P2135" s="107">
        <f>第2表01元データ!AY41</f>
        <v>33</v>
      </c>
      <c r="Q2135" s="107">
        <f t="shared" si="1389"/>
        <v>6</v>
      </c>
      <c r="R2135" s="108">
        <f t="shared" si="1390"/>
        <v>22.222222222222221</v>
      </c>
      <c r="S2135" s="108"/>
      <c r="T2135" s="100">
        <v>102</v>
      </c>
      <c r="W2135" s="100" t="s">
        <v>356</v>
      </c>
      <c r="X2135" s="100">
        <v>165</v>
      </c>
      <c r="Y2135" s="100">
        <v>178</v>
      </c>
      <c r="Z2135" s="100">
        <v>113</v>
      </c>
      <c r="AA2135" s="100">
        <v>108</v>
      </c>
      <c r="AC2135" s="100" t="s">
        <v>356</v>
      </c>
      <c r="AD2135" s="100">
        <v>54</v>
      </c>
      <c r="AE2135" s="100">
        <v>34</v>
      </c>
      <c r="AF2135" s="100">
        <v>47</v>
      </c>
      <c r="AG2135" s="100">
        <v>37</v>
      </c>
      <c r="AJ2135" s="100" t="str">
        <f t="shared" si="1383"/>
        <v>●</v>
      </c>
      <c r="AK2135" s="100" t="str">
        <f t="shared" si="1377"/>
        <v>●</v>
      </c>
      <c r="AL2135" s="100" t="str">
        <f t="shared" si="1386"/>
        <v>○</v>
      </c>
      <c r="AM2135" s="100" t="str">
        <f t="shared" si="1379"/>
        <v>●</v>
      </c>
      <c r="AP2135" s="100" t="str">
        <f t="shared" si="1384"/>
        <v>●</v>
      </c>
      <c r="AQ2135" s="100" t="str">
        <f t="shared" si="1380"/>
        <v>●</v>
      </c>
      <c r="AR2135" s="100" t="str">
        <f t="shared" si="1381"/>
        <v>●</v>
      </c>
      <c r="AS2135" s="100" t="str">
        <f t="shared" si="1385"/>
        <v>●</v>
      </c>
    </row>
    <row r="2136" spans="2:45" s="100" customFormat="1" ht="14.25" customHeight="1">
      <c r="B2136" s="102" t="s">
        <v>124</v>
      </c>
      <c r="C2136" s="106">
        <v>185</v>
      </c>
      <c r="D2136" s="107">
        <v>117</v>
      </c>
      <c r="E2136" s="107">
        <v>107</v>
      </c>
      <c r="F2136" s="107">
        <v>115</v>
      </c>
      <c r="G2136" s="107">
        <f>第2表01元データ!AX42</f>
        <v>84</v>
      </c>
      <c r="H2136" s="107">
        <f t="shared" si="1387"/>
        <v>-31</v>
      </c>
      <c r="I2136" s="108">
        <f t="shared" si="1388"/>
        <v>-26.956521739130434</v>
      </c>
      <c r="J2136" s="102"/>
      <c r="K2136" s="114" t="s">
        <v>124</v>
      </c>
      <c r="L2136" s="106">
        <v>46</v>
      </c>
      <c r="M2136" s="107">
        <v>44</v>
      </c>
      <c r="N2136" s="107">
        <v>40</v>
      </c>
      <c r="O2136" s="107">
        <v>31</v>
      </c>
      <c r="P2136" s="107">
        <f>第2表01元データ!AY42</f>
        <v>35</v>
      </c>
      <c r="Q2136" s="107">
        <f t="shared" si="1389"/>
        <v>4</v>
      </c>
      <c r="R2136" s="108">
        <f t="shared" si="1390"/>
        <v>12.903225806451612</v>
      </c>
      <c r="S2136" s="108"/>
      <c r="T2136" s="100">
        <v>103</v>
      </c>
      <c r="W2136" s="100" t="s">
        <v>357</v>
      </c>
      <c r="X2136" s="100">
        <v>98</v>
      </c>
      <c r="Y2136" s="100">
        <v>195</v>
      </c>
      <c r="Z2136" s="100">
        <v>185</v>
      </c>
      <c r="AA2136" s="100">
        <v>117</v>
      </c>
      <c r="AC2136" s="100" t="s">
        <v>357</v>
      </c>
      <c r="AD2136" s="100">
        <v>61</v>
      </c>
      <c r="AE2136" s="100">
        <v>55</v>
      </c>
      <c r="AF2136" s="100">
        <v>46</v>
      </c>
      <c r="AG2136" s="100">
        <v>44</v>
      </c>
      <c r="AJ2136" s="100" t="str">
        <f t="shared" si="1383"/>
        <v>●</v>
      </c>
      <c r="AK2136" s="100" t="str">
        <f t="shared" si="1377"/>
        <v>●</v>
      </c>
      <c r="AL2136" s="100" t="str">
        <f t="shared" si="1386"/>
        <v>●</v>
      </c>
      <c r="AM2136" s="100" t="str">
        <f t="shared" si="1379"/>
        <v>●</v>
      </c>
      <c r="AP2136" s="100" t="str">
        <f t="shared" si="1384"/>
        <v>●</v>
      </c>
      <c r="AQ2136" s="100" t="str">
        <f t="shared" si="1380"/>
        <v>●</v>
      </c>
      <c r="AR2136" s="100" t="str">
        <f t="shared" si="1381"/>
        <v>●</v>
      </c>
      <c r="AS2136" s="100" t="str">
        <f t="shared" si="1385"/>
        <v>●</v>
      </c>
    </row>
    <row r="2137" spans="2:45" s="100" customFormat="1" ht="14.25" customHeight="1">
      <c r="B2137" s="102" t="s">
        <v>125</v>
      </c>
      <c r="C2137" s="106">
        <v>181</v>
      </c>
      <c r="D2137" s="107">
        <v>160</v>
      </c>
      <c r="E2137" s="107">
        <v>107</v>
      </c>
      <c r="F2137" s="107">
        <v>92</v>
      </c>
      <c r="G2137" s="107">
        <f>第2表01元データ!AX43</f>
        <v>105</v>
      </c>
      <c r="H2137" s="107">
        <f t="shared" si="1387"/>
        <v>13</v>
      </c>
      <c r="I2137" s="108">
        <f t="shared" si="1388"/>
        <v>14.130434782608695</v>
      </c>
      <c r="J2137" s="102"/>
      <c r="K2137" s="114" t="s">
        <v>125</v>
      </c>
      <c r="L2137" s="106">
        <v>64</v>
      </c>
      <c r="M2137" s="107">
        <v>41</v>
      </c>
      <c r="N2137" s="107">
        <v>44</v>
      </c>
      <c r="O2137" s="107">
        <v>33</v>
      </c>
      <c r="P2137" s="107">
        <f>第2表01元データ!AY43</f>
        <v>29</v>
      </c>
      <c r="Q2137" s="107">
        <f t="shared" si="1389"/>
        <v>-4</v>
      </c>
      <c r="R2137" s="108">
        <f t="shared" si="1390"/>
        <v>-12.121212121212121</v>
      </c>
      <c r="S2137" s="108"/>
      <c r="T2137" s="100">
        <v>104</v>
      </c>
      <c r="W2137" s="100" t="s">
        <v>358</v>
      </c>
      <c r="X2137" s="100">
        <v>77</v>
      </c>
      <c r="Y2137" s="100">
        <v>127</v>
      </c>
      <c r="Z2137" s="100">
        <v>181</v>
      </c>
      <c r="AA2137" s="100">
        <v>160</v>
      </c>
      <c r="AC2137" s="100" t="s">
        <v>358</v>
      </c>
      <c r="AD2137" s="100">
        <v>81</v>
      </c>
      <c r="AE2137" s="100">
        <v>52</v>
      </c>
      <c r="AF2137" s="100">
        <v>64</v>
      </c>
      <c r="AG2137" s="100">
        <v>41</v>
      </c>
      <c r="AJ2137" s="100" t="str">
        <f t="shared" si="1383"/>
        <v>●</v>
      </c>
      <c r="AK2137" s="100" t="str">
        <f t="shared" si="1377"/>
        <v>●</v>
      </c>
      <c r="AL2137" s="100" t="str">
        <f t="shared" si="1386"/>
        <v>●</v>
      </c>
      <c r="AM2137" s="100" t="str">
        <f t="shared" si="1379"/>
        <v>●</v>
      </c>
      <c r="AP2137" s="100" t="str">
        <f t="shared" si="1384"/>
        <v>●</v>
      </c>
      <c r="AQ2137" s="100" t="str">
        <f t="shared" si="1380"/>
        <v>●</v>
      </c>
      <c r="AR2137" s="100" t="str">
        <f t="shared" si="1381"/>
        <v>●</v>
      </c>
      <c r="AS2137" s="100" t="str">
        <f t="shared" si="1385"/>
        <v>●</v>
      </c>
    </row>
    <row r="2138" spans="2:45" s="100" customFormat="1" ht="14.25" customHeight="1">
      <c r="B2138" s="102" t="s">
        <v>126</v>
      </c>
      <c r="C2138" s="106">
        <v>82</v>
      </c>
      <c r="D2138" s="107">
        <v>117</v>
      </c>
      <c r="E2138" s="107">
        <v>101</v>
      </c>
      <c r="F2138" s="107">
        <v>46</v>
      </c>
      <c r="G2138" s="107">
        <f>第2表01元データ!AX44</f>
        <v>54</v>
      </c>
      <c r="H2138" s="107">
        <f t="shared" si="1387"/>
        <v>8</v>
      </c>
      <c r="I2138" s="108">
        <f t="shared" si="1388"/>
        <v>17.391304347826086</v>
      </c>
      <c r="J2138" s="102"/>
      <c r="K2138" s="114" t="s">
        <v>126</v>
      </c>
      <c r="L2138" s="106">
        <v>37</v>
      </c>
      <c r="M2138" s="107">
        <v>52</v>
      </c>
      <c r="N2138" s="107">
        <v>34</v>
      </c>
      <c r="O2138" s="107">
        <v>35</v>
      </c>
      <c r="P2138" s="107">
        <f>第2表01元データ!AY44</f>
        <v>20</v>
      </c>
      <c r="Q2138" s="107">
        <f t="shared" si="1389"/>
        <v>-15</v>
      </c>
      <c r="R2138" s="108">
        <f t="shared" si="1390"/>
        <v>-42.857142857142854</v>
      </c>
      <c r="S2138" s="108"/>
      <c r="T2138" s="100">
        <v>105</v>
      </c>
      <c r="W2138" s="100" t="s">
        <v>359</v>
      </c>
      <c r="X2138" s="100">
        <v>26</v>
      </c>
      <c r="Y2138" s="100">
        <v>67</v>
      </c>
      <c r="Z2138" s="100">
        <v>82</v>
      </c>
      <c r="AA2138" s="100">
        <v>117</v>
      </c>
      <c r="AC2138" s="100" t="s">
        <v>359</v>
      </c>
      <c r="AD2138" s="100">
        <v>64</v>
      </c>
      <c r="AE2138" s="100">
        <v>66</v>
      </c>
      <c r="AF2138" s="100">
        <v>37</v>
      </c>
      <c r="AG2138" s="100">
        <v>52</v>
      </c>
      <c r="AJ2138" s="100" t="str">
        <f t="shared" si="1383"/>
        <v>●</v>
      </c>
      <c r="AK2138" s="100" t="str">
        <f t="shared" si="1377"/>
        <v>●</v>
      </c>
      <c r="AL2138" s="100" t="str">
        <f t="shared" si="1386"/>
        <v>●</v>
      </c>
      <c r="AM2138" s="100" t="str">
        <f t="shared" si="1379"/>
        <v>●</v>
      </c>
      <c r="AP2138" s="100" t="str">
        <f t="shared" si="1384"/>
        <v>●</v>
      </c>
      <c r="AQ2138" s="100" t="str">
        <f t="shared" si="1380"/>
        <v>●</v>
      </c>
      <c r="AR2138" s="100" t="str">
        <f t="shared" si="1381"/>
        <v>●</v>
      </c>
      <c r="AS2138" s="100" t="str">
        <f t="shared" si="1385"/>
        <v>●</v>
      </c>
    </row>
    <row r="2139" spans="2:45" s="100" customFormat="1" ht="14.25" customHeight="1">
      <c r="B2139" s="102" t="s">
        <v>127</v>
      </c>
      <c r="C2139" s="106">
        <v>74</v>
      </c>
      <c r="D2139" s="107">
        <v>88</v>
      </c>
      <c r="E2139" s="107">
        <v>87</v>
      </c>
      <c r="F2139" s="107">
        <v>55</v>
      </c>
      <c r="G2139" s="107">
        <f>第2表01元データ!AX45</f>
        <v>36</v>
      </c>
      <c r="H2139" s="107">
        <f t="shared" si="1387"/>
        <v>-19</v>
      </c>
      <c r="I2139" s="108">
        <f t="shared" si="1388"/>
        <v>-34.545454545454547</v>
      </c>
      <c r="J2139" s="102"/>
      <c r="K2139" s="114" t="s">
        <v>127</v>
      </c>
      <c r="L2139" s="106">
        <v>51</v>
      </c>
      <c r="M2139" s="107">
        <v>34</v>
      </c>
      <c r="N2139" s="107">
        <v>40</v>
      </c>
      <c r="O2139" s="107">
        <v>34</v>
      </c>
      <c r="P2139" s="107">
        <f>第2表01元データ!AY45</f>
        <v>26</v>
      </c>
      <c r="Q2139" s="107">
        <f t="shared" si="1389"/>
        <v>-8</v>
      </c>
      <c r="R2139" s="108">
        <f t="shared" si="1390"/>
        <v>-23.52941176470588</v>
      </c>
      <c r="S2139" s="108"/>
      <c r="T2139" s="100">
        <v>106</v>
      </c>
      <c r="W2139" s="100" t="s">
        <v>360</v>
      </c>
      <c r="X2139" s="100">
        <v>64</v>
      </c>
      <c r="Y2139" s="100">
        <v>55</v>
      </c>
      <c r="Z2139" s="100">
        <v>74</v>
      </c>
      <c r="AA2139" s="100">
        <v>88</v>
      </c>
      <c r="AC2139" s="100" t="s">
        <v>360</v>
      </c>
      <c r="AD2139" s="100">
        <v>51</v>
      </c>
      <c r="AE2139" s="100">
        <v>51</v>
      </c>
      <c r="AF2139" s="100">
        <v>51</v>
      </c>
      <c r="AG2139" s="100">
        <v>34</v>
      </c>
      <c r="AJ2139" s="100" t="str">
        <f t="shared" si="1383"/>
        <v>●</v>
      </c>
      <c r="AK2139" s="100" t="str">
        <f t="shared" si="1377"/>
        <v>●</v>
      </c>
      <c r="AL2139" s="100" t="str">
        <f t="shared" si="1386"/>
        <v>●</v>
      </c>
      <c r="AM2139" s="100" t="str">
        <f t="shared" si="1379"/>
        <v>●</v>
      </c>
      <c r="AP2139" s="100" t="str">
        <f t="shared" si="1384"/>
        <v>○</v>
      </c>
      <c r="AQ2139" s="100" t="str">
        <f t="shared" si="1380"/>
        <v>●</v>
      </c>
      <c r="AR2139" s="100" t="str">
        <f t="shared" si="1381"/>
        <v>●</v>
      </c>
      <c r="AS2139" s="100" t="str">
        <f t="shared" si="1385"/>
        <v>○</v>
      </c>
    </row>
    <row r="2140" spans="2:45" s="100" customFormat="1" ht="14.25" customHeight="1">
      <c r="B2140" s="102" t="s">
        <v>128</v>
      </c>
      <c r="C2140" s="106">
        <v>89</v>
      </c>
      <c r="D2140" s="107">
        <v>101</v>
      </c>
      <c r="E2140" s="107">
        <v>97</v>
      </c>
      <c r="F2140" s="107">
        <v>68</v>
      </c>
      <c r="G2140" s="107">
        <f>第2表01元データ!AX46</f>
        <v>51</v>
      </c>
      <c r="H2140" s="107">
        <f t="shared" si="1387"/>
        <v>-17</v>
      </c>
      <c r="I2140" s="108">
        <f t="shared" si="1388"/>
        <v>-25</v>
      </c>
      <c r="J2140" s="102"/>
      <c r="K2140" s="114" t="s">
        <v>128</v>
      </c>
      <c r="L2140" s="106">
        <v>55</v>
      </c>
      <c r="M2140" s="107">
        <v>50</v>
      </c>
      <c r="N2140" s="107">
        <v>45</v>
      </c>
      <c r="O2140" s="107">
        <v>38</v>
      </c>
      <c r="P2140" s="107">
        <f>第2表01元データ!AY46</f>
        <v>35</v>
      </c>
      <c r="Q2140" s="107">
        <f t="shared" si="1389"/>
        <v>-3</v>
      </c>
      <c r="R2140" s="108">
        <f t="shared" si="1390"/>
        <v>-7.8947368421052628</v>
      </c>
      <c r="S2140" s="108"/>
      <c r="T2140" s="100">
        <v>107</v>
      </c>
      <c r="W2140" s="100" t="s">
        <v>361</v>
      </c>
      <c r="X2140" s="100">
        <v>142</v>
      </c>
      <c r="Y2140" s="100">
        <v>90</v>
      </c>
      <c r="Z2140" s="100">
        <v>89</v>
      </c>
      <c r="AA2140" s="100">
        <v>101</v>
      </c>
      <c r="AC2140" s="100" t="s">
        <v>361</v>
      </c>
      <c r="AD2140" s="100">
        <v>42</v>
      </c>
      <c r="AE2140" s="100">
        <v>46</v>
      </c>
      <c r="AF2140" s="100">
        <v>55</v>
      </c>
      <c r="AG2140" s="100">
        <v>50</v>
      </c>
      <c r="AJ2140" s="100" t="str">
        <f t="shared" si="1383"/>
        <v>●</v>
      </c>
      <c r="AK2140" s="100" t="str">
        <f t="shared" si="1377"/>
        <v>●</v>
      </c>
      <c r="AL2140" s="100" t="str">
        <f t="shared" si="1386"/>
        <v>●</v>
      </c>
      <c r="AM2140" s="100" t="str">
        <f t="shared" si="1379"/>
        <v>●</v>
      </c>
      <c r="AP2140" s="100" t="str">
        <f t="shared" si="1384"/>
        <v>●</v>
      </c>
      <c r="AQ2140" s="100" t="str">
        <f t="shared" si="1380"/>
        <v>●</v>
      </c>
      <c r="AR2140" s="100" t="str">
        <f t="shared" si="1381"/>
        <v>●</v>
      </c>
      <c r="AS2140" s="100" t="str">
        <f t="shared" si="1385"/>
        <v>●</v>
      </c>
    </row>
    <row r="2141" spans="2:45" s="100" customFormat="1" ht="14.25" customHeight="1">
      <c r="B2141" s="102" t="s">
        <v>129</v>
      </c>
      <c r="C2141" s="106">
        <v>112</v>
      </c>
      <c r="D2141" s="107">
        <v>104</v>
      </c>
      <c r="E2141" s="107">
        <v>113</v>
      </c>
      <c r="F2141" s="107">
        <v>107</v>
      </c>
      <c r="G2141" s="107">
        <f>第2表01元データ!AX47</f>
        <v>72</v>
      </c>
      <c r="H2141" s="107">
        <f t="shared" si="1387"/>
        <v>-35</v>
      </c>
      <c r="I2141" s="108">
        <f t="shared" si="1388"/>
        <v>-32.710280373831772</v>
      </c>
      <c r="J2141" s="102"/>
      <c r="K2141" s="114" t="s">
        <v>129</v>
      </c>
      <c r="L2141" s="106">
        <v>55</v>
      </c>
      <c r="M2141" s="107">
        <v>43</v>
      </c>
      <c r="N2141" s="107">
        <v>58</v>
      </c>
      <c r="O2141" s="107">
        <v>46</v>
      </c>
      <c r="P2141" s="107">
        <f>第2表01元データ!AY47</f>
        <v>40</v>
      </c>
      <c r="Q2141" s="107">
        <f t="shared" si="1389"/>
        <v>-6</v>
      </c>
      <c r="R2141" s="108">
        <f t="shared" si="1390"/>
        <v>-13.043478260869565</v>
      </c>
      <c r="S2141" s="108"/>
      <c r="T2141" s="100">
        <v>108</v>
      </c>
      <c r="W2141" s="99" t="s">
        <v>362</v>
      </c>
      <c r="X2141" s="99">
        <v>158</v>
      </c>
      <c r="Y2141" s="99">
        <v>166</v>
      </c>
      <c r="Z2141" s="99">
        <v>112</v>
      </c>
      <c r="AA2141" s="99">
        <v>104</v>
      </c>
      <c r="AB2141" s="99"/>
      <c r="AC2141" s="99" t="s">
        <v>362</v>
      </c>
      <c r="AD2141" s="99">
        <v>57</v>
      </c>
      <c r="AE2141" s="99">
        <v>42</v>
      </c>
      <c r="AF2141" s="99">
        <v>55</v>
      </c>
      <c r="AG2141" s="99">
        <v>43</v>
      </c>
      <c r="AJ2141" s="100" t="str">
        <f t="shared" si="1383"/>
        <v>●</v>
      </c>
      <c r="AK2141" s="100" t="str">
        <f t="shared" si="1377"/>
        <v>●</v>
      </c>
      <c r="AL2141" s="100" t="str">
        <f t="shared" si="1386"/>
        <v>●</v>
      </c>
      <c r="AM2141" s="100" t="str">
        <f t="shared" si="1379"/>
        <v>●</v>
      </c>
      <c r="AP2141" s="100" t="str">
        <f t="shared" si="1384"/>
        <v>●</v>
      </c>
      <c r="AQ2141" s="100" t="str">
        <f t="shared" si="1380"/>
        <v>●</v>
      </c>
      <c r="AR2141" s="100" t="str">
        <f t="shared" si="1381"/>
        <v>●</v>
      </c>
      <c r="AS2141" s="100" t="str">
        <f t="shared" si="1385"/>
        <v>●</v>
      </c>
    </row>
    <row r="2142" spans="2:45" s="100" customFormat="1" ht="14.25" customHeight="1">
      <c r="B2142" s="102" t="s">
        <v>130</v>
      </c>
      <c r="C2142" s="106">
        <v>175</v>
      </c>
      <c r="D2142" s="107">
        <v>126</v>
      </c>
      <c r="E2142" s="107">
        <v>106</v>
      </c>
      <c r="F2142" s="107">
        <v>111</v>
      </c>
      <c r="G2142" s="107">
        <f>第2表01元データ!AX48</f>
        <v>115</v>
      </c>
      <c r="H2142" s="107">
        <f t="shared" si="1387"/>
        <v>4</v>
      </c>
      <c r="I2142" s="108">
        <f t="shared" si="1388"/>
        <v>3.6036036036036037</v>
      </c>
      <c r="J2142" s="102"/>
      <c r="K2142" s="114" t="s">
        <v>130</v>
      </c>
      <c r="L2142" s="106">
        <v>57</v>
      </c>
      <c r="M2142" s="107">
        <v>58</v>
      </c>
      <c r="N2142" s="107">
        <v>47</v>
      </c>
      <c r="O2142" s="107">
        <v>54</v>
      </c>
      <c r="P2142" s="107">
        <f>第2表01元データ!AY48</f>
        <v>57</v>
      </c>
      <c r="Q2142" s="107">
        <f t="shared" si="1389"/>
        <v>3</v>
      </c>
      <c r="R2142" s="108">
        <f t="shared" si="1390"/>
        <v>5.5555555555555554</v>
      </c>
      <c r="S2142" s="108"/>
      <c r="T2142" s="100">
        <v>109</v>
      </c>
      <c r="W2142" s="100" t="s">
        <v>363</v>
      </c>
      <c r="X2142" s="100">
        <v>118</v>
      </c>
      <c r="Y2142" s="100">
        <v>196</v>
      </c>
      <c r="Z2142" s="100">
        <v>175</v>
      </c>
      <c r="AA2142" s="100">
        <v>126</v>
      </c>
      <c r="AC2142" s="100" t="s">
        <v>363</v>
      </c>
      <c r="AD2142" s="100">
        <v>76</v>
      </c>
      <c r="AE2142" s="100">
        <v>56</v>
      </c>
      <c r="AF2142" s="100">
        <v>57</v>
      </c>
      <c r="AG2142" s="100">
        <v>58</v>
      </c>
      <c r="AJ2142" s="100" t="str">
        <f t="shared" si="1383"/>
        <v>●</v>
      </c>
      <c r="AK2142" s="100" t="str">
        <f t="shared" si="1377"/>
        <v>●</v>
      </c>
      <c r="AL2142" s="100" t="str">
        <f>IF(E2142=Z2142,"○","●")</f>
        <v>●</v>
      </c>
      <c r="AM2142" s="100" t="str">
        <f t="shared" si="1379"/>
        <v>●</v>
      </c>
      <c r="AP2142" s="100" t="str">
        <f t="shared" si="1384"/>
        <v>●</v>
      </c>
      <c r="AQ2142" s="100" t="str">
        <f t="shared" si="1380"/>
        <v>●</v>
      </c>
      <c r="AR2142" s="100" t="str">
        <f t="shared" si="1381"/>
        <v>●</v>
      </c>
      <c r="AS2142" s="100" t="str">
        <f t="shared" si="1385"/>
        <v>●</v>
      </c>
    </row>
    <row r="2143" spans="2:45" s="100" customFormat="1" ht="14.25" customHeight="1">
      <c r="B2143" s="102" t="s">
        <v>131</v>
      </c>
      <c r="C2143" s="106">
        <v>199</v>
      </c>
      <c r="D2143" s="107">
        <v>162</v>
      </c>
      <c r="E2143" s="107">
        <v>118</v>
      </c>
      <c r="F2143" s="107">
        <v>107</v>
      </c>
      <c r="G2143" s="107">
        <f>第2表01元データ!AX49</f>
        <v>121</v>
      </c>
      <c r="H2143" s="107">
        <f t="shared" si="1387"/>
        <v>14</v>
      </c>
      <c r="I2143" s="108">
        <f t="shared" si="1388"/>
        <v>13.084112149532709</v>
      </c>
      <c r="J2143" s="102"/>
      <c r="K2143" s="114" t="s">
        <v>131</v>
      </c>
      <c r="L2143" s="106">
        <v>73</v>
      </c>
      <c r="M2143" s="107">
        <v>57</v>
      </c>
      <c r="N2143" s="107">
        <v>51</v>
      </c>
      <c r="O2143" s="107">
        <v>44</v>
      </c>
      <c r="P2143" s="107">
        <f>第2表01元データ!AY49</f>
        <v>51</v>
      </c>
      <c r="Q2143" s="107">
        <f t="shared" si="1389"/>
        <v>7</v>
      </c>
      <c r="R2143" s="108">
        <f t="shared" si="1390"/>
        <v>15.909090909090908</v>
      </c>
      <c r="S2143" s="108"/>
      <c r="T2143" s="100">
        <v>110</v>
      </c>
      <c r="W2143" s="100" t="s">
        <v>364</v>
      </c>
      <c r="X2143" s="100">
        <v>60</v>
      </c>
      <c r="Y2143" s="100">
        <v>159</v>
      </c>
      <c r="Z2143" s="100">
        <v>199</v>
      </c>
      <c r="AA2143" s="100">
        <v>162</v>
      </c>
      <c r="AC2143" s="100" t="s">
        <v>364</v>
      </c>
      <c r="AD2143" s="100">
        <v>79</v>
      </c>
      <c r="AE2143" s="100">
        <v>65</v>
      </c>
      <c r="AF2143" s="100">
        <v>73</v>
      </c>
      <c r="AG2143" s="100">
        <v>57</v>
      </c>
      <c r="AJ2143" s="100" t="str">
        <f t="shared" si="1383"/>
        <v>●</v>
      </c>
      <c r="AK2143" s="100" t="str">
        <f t="shared" si="1377"/>
        <v>●</v>
      </c>
      <c r="AL2143" s="100" t="str">
        <f t="shared" ref="AL2143:AL2151" si="1391">IF(E2143=Z2143,"○","●")</f>
        <v>●</v>
      </c>
      <c r="AM2143" s="100" t="str">
        <f t="shared" si="1379"/>
        <v>●</v>
      </c>
      <c r="AP2143" s="100" t="str">
        <f t="shared" si="1384"/>
        <v>●</v>
      </c>
      <c r="AQ2143" s="100" t="str">
        <f t="shared" si="1380"/>
        <v>●</v>
      </c>
      <c r="AR2143" s="100" t="str">
        <f t="shared" si="1381"/>
        <v>●</v>
      </c>
      <c r="AS2143" s="100" t="str">
        <f t="shared" si="1385"/>
        <v>●</v>
      </c>
    </row>
    <row r="2144" spans="2:45" s="100" customFormat="1" ht="14.25" customHeight="1">
      <c r="B2144" s="102" t="s">
        <v>132</v>
      </c>
      <c r="C2144" s="106">
        <v>155</v>
      </c>
      <c r="D2144" s="107">
        <v>202</v>
      </c>
      <c r="E2144" s="107">
        <v>145</v>
      </c>
      <c r="F2144" s="107">
        <v>112</v>
      </c>
      <c r="G2144" s="107">
        <f>第2表01元データ!AX50</f>
        <v>107</v>
      </c>
      <c r="H2144" s="107">
        <f t="shared" si="1387"/>
        <v>-5</v>
      </c>
      <c r="I2144" s="108">
        <f t="shared" si="1388"/>
        <v>-4.4642857142857144</v>
      </c>
      <c r="J2144" s="102"/>
      <c r="K2144" s="114" t="s">
        <v>132</v>
      </c>
      <c r="L2144" s="106">
        <v>70</v>
      </c>
      <c r="M2144" s="107">
        <v>65</v>
      </c>
      <c r="N2144" s="107">
        <v>48</v>
      </c>
      <c r="O2144" s="107">
        <v>49</v>
      </c>
      <c r="P2144" s="107">
        <f>第2表01元データ!AY50</f>
        <v>51</v>
      </c>
      <c r="Q2144" s="107">
        <f t="shared" si="1389"/>
        <v>2</v>
      </c>
      <c r="R2144" s="108">
        <f t="shared" si="1390"/>
        <v>4.0816326530612246</v>
      </c>
      <c r="S2144" s="108"/>
      <c r="T2144" s="100">
        <v>111</v>
      </c>
      <c r="W2144" s="100" t="s">
        <v>365</v>
      </c>
      <c r="X2144" s="100">
        <v>31</v>
      </c>
      <c r="Y2144" s="100">
        <v>94</v>
      </c>
      <c r="Z2144" s="100">
        <v>155</v>
      </c>
      <c r="AA2144" s="100">
        <v>202</v>
      </c>
      <c r="AC2144" s="100" t="s">
        <v>365</v>
      </c>
      <c r="AD2144" s="100">
        <v>83</v>
      </c>
      <c r="AE2144" s="100">
        <v>75</v>
      </c>
      <c r="AF2144" s="100">
        <v>70</v>
      </c>
      <c r="AG2144" s="100">
        <v>65</v>
      </c>
      <c r="AJ2144" s="100" t="str">
        <f t="shared" si="1383"/>
        <v>●</v>
      </c>
      <c r="AK2144" s="100" t="str">
        <f t="shared" si="1377"/>
        <v>●</v>
      </c>
      <c r="AL2144" s="100" t="str">
        <f t="shared" si="1391"/>
        <v>●</v>
      </c>
      <c r="AM2144" s="100" t="str">
        <f t="shared" si="1379"/>
        <v>●</v>
      </c>
      <c r="AP2144" s="100" t="str">
        <f t="shared" si="1384"/>
        <v>●</v>
      </c>
      <c r="AQ2144" s="100" t="str">
        <f t="shared" si="1380"/>
        <v>●</v>
      </c>
      <c r="AR2144" s="100" t="str">
        <f t="shared" si="1381"/>
        <v>●</v>
      </c>
      <c r="AS2144" s="100" t="str">
        <f t="shared" si="1385"/>
        <v>●</v>
      </c>
    </row>
    <row r="2145" spans="2:45" s="100" customFormat="1" ht="14.25" customHeight="1">
      <c r="B2145" s="102" t="s">
        <v>133</v>
      </c>
      <c r="C2145" s="106">
        <v>96</v>
      </c>
      <c r="D2145" s="107">
        <v>171</v>
      </c>
      <c r="E2145" s="107">
        <v>192</v>
      </c>
      <c r="F2145" s="107">
        <v>140</v>
      </c>
      <c r="G2145" s="107">
        <f>第2表01元データ!AX51</f>
        <v>115</v>
      </c>
      <c r="H2145" s="107">
        <f t="shared" si="1387"/>
        <v>-25</v>
      </c>
      <c r="I2145" s="108">
        <f t="shared" si="1388"/>
        <v>-17.857142857142858</v>
      </c>
      <c r="J2145" s="102"/>
      <c r="K2145" s="114" t="s">
        <v>133</v>
      </c>
      <c r="L2145" s="106">
        <v>74</v>
      </c>
      <c r="M2145" s="107">
        <v>65</v>
      </c>
      <c r="N2145" s="107">
        <v>68</v>
      </c>
      <c r="O2145" s="107">
        <v>48</v>
      </c>
      <c r="P2145" s="107">
        <f>第2表01元データ!AY51</f>
        <v>54</v>
      </c>
      <c r="Q2145" s="107">
        <f t="shared" si="1389"/>
        <v>6</v>
      </c>
      <c r="R2145" s="108">
        <f t="shared" si="1390"/>
        <v>12.5</v>
      </c>
      <c r="S2145" s="108"/>
      <c r="T2145" s="100">
        <v>112</v>
      </c>
      <c r="W2145" s="100" t="s">
        <v>366</v>
      </c>
      <c r="X2145" s="100">
        <v>44</v>
      </c>
      <c r="Y2145" s="100">
        <v>45</v>
      </c>
      <c r="Z2145" s="100">
        <v>96</v>
      </c>
      <c r="AA2145" s="100">
        <v>171</v>
      </c>
      <c r="AC2145" s="100" t="s">
        <v>366</v>
      </c>
      <c r="AD2145" s="100">
        <v>78</v>
      </c>
      <c r="AE2145" s="100">
        <v>81</v>
      </c>
      <c r="AF2145" s="100">
        <v>74</v>
      </c>
      <c r="AG2145" s="100">
        <v>65</v>
      </c>
      <c r="AJ2145" s="100" t="str">
        <f t="shared" si="1383"/>
        <v>●</v>
      </c>
      <c r="AK2145" s="100" t="str">
        <f t="shared" si="1377"/>
        <v>●</v>
      </c>
      <c r="AL2145" s="100" t="str">
        <f t="shared" si="1391"/>
        <v>●</v>
      </c>
      <c r="AM2145" s="100" t="str">
        <f t="shared" si="1379"/>
        <v>●</v>
      </c>
      <c r="AP2145" s="100" t="str">
        <f t="shared" si="1384"/>
        <v>●</v>
      </c>
      <c r="AQ2145" s="100" t="str">
        <f t="shared" si="1380"/>
        <v>●</v>
      </c>
      <c r="AR2145" s="100" t="str">
        <f t="shared" si="1381"/>
        <v>●</v>
      </c>
      <c r="AS2145" s="100" t="str">
        <f t="shared" si="1385"/>
        <v>●</v>
      </c>
    </row>
    <row r="2146" spans="2:45" s="100" customFormat="1" ht="14.25" customHeight="1">
      <c r="B2146" s="102" t="s">
        <v>134</v>
      </c>
      <c r="C2146" s="106">
        <v>51</v>
      </c>
      <c r="D2146" s="107">
        <v>105</v>
      </c>
      <c r="E2146" s="107">
        <v>179</v>
      </c>
      <c r="F2146" s="107">
        <v>192</v>
      </c>
      <c r="G2146" s="107">
        <f>第2表01元データ!AX52</f>
        <v>132</v>
      </c>
      <c r="H2146" s="107">
        <f t="shared" si="1387"/>
        <v>-60</v>
      </c>
      <c r="I2146" s="108">
        <f t="shared" si="1388"/>
        <v>-31.25</v>
      </c>
      <c r="J2146" s="102"/>
      <c r="K2146" s="114" t="s">
        <v>134</v>
      </c>
      <c r="L2146" s="106">
        <v>78</v>
      </c>
      <c r="M2146" s="107">
        <v>68</v>
      </c>
      <c r="N2146" s="107">
        <v>60</v>
      </c>
      <c r="O2146" s="107">
        <v>64</v>
      </c>
      <c r="P2146" s="107">
        <f>第2表01元データ!AY52</f>
        <v>44</v>
      </c>
      <c r="Q2146" s="107">
        <f t="shared" si="1389"/>
        <v>-20</v>
      </c>
      <c r="R2146" s="108">
        <f t="shared" si="1390"/>
        <v>-31.25</v>
      </c>
      <c r="S2146" s="108"/>
      <c r="T2146" s="100">
        <v>113</v>
      </c>
      <c r="W2146" s="100" t="s">
        <v>367</v>
      </c>
      <c r="X2146" s="100">
        <v>37</v>
      </c>
      <c r="Y2146" s="100">
        <v>66</v>
      </c>
      <c r="Z2146" s="100">
        <v>51</v>
      </c>
      <c r="AA2146" s="100">
        <v>105</v>
      </c>
      <c r="AC2146" s="100" t="s">
        <v>367</v>
      </c>
      <c r="AD2146" s="100">
        <v>67</v>
      </c>
      <c r="AE2146" s="100">
        <v>76</v>
      </c>
      <c r="AF2146" s="100">
        <v>78</v>
      </c>
      <c r="AG2146" s="100">
        <v>68</v>
      </c>
      <c r="AJ2146" s="100" t="str">
        <f t="shared" si="1383"/>
        <v>●</v>
      </c>
      <c r="AK2146" s="100" t="str">
        <f t="shared" si="1377"/>
        <v>●</v>
      </c>
      <c r="AL2146" s="100" t="str">
        <f t="shared" si="1391"/>
        <v>●</v>
      </c>
      <c r="AM2146" s="100" t="str">
        <f t="shared" si="1379"/>
        <v>●</v>
      </c>
      <c r="AP2146" s="100" t="str">
        <f t="shared" si="1384"/>
        <v>●</v>
      </c>
      <c r="AQ2146" s="100" t="str">
        <f t="shared" si="1380"/>
        <v>●</v>
      </c>
      <c r="AR2146" s="100" t="str">
        <f t="shared" si="1381"/>
        <v>●</v>
      </c>
      <c r="AS2146" s="100" t="str">
        <f t="shared" si="1385"/>
        <v>●</v>
      </c>
    </row>
    <row r="2147" spans="2:45" s="100" customFormat="1" ht="14.25" customHeight="1">
      <c r="B2147" s="102" t="s">
        <v>135</v>
      </c>
      <c r="C2147" s="106">
        <v>62</v>
      </c>
      <c r="D2147" s="107">
        <v>53</v>
      </c>
      <c r="E2147" s="107">
        <v>97</v>
      </c>
      <c r="F2147" s="107">
        <v>164</v>
      </c>
      <c r="G2147" s="107">
        <f>第2表01元データ!AX53</f>
        <v>189</v>
      </c>
      <c r="H2147" s="107">
        <f t="shared" si="1387"/>
        <v>25</v>
      </c>
      <c r="I2147" s="108">
        <f t="shared" si="1388"/>
        <v>15.24390243902439</v>
      </c>
      <c r="J2147" s="102"/>
      <c r="K2147" s="114" t="s">
        <v>135</v>
      </c>
      <c r="L2147" s="106">
        <v>78</v>
      </c>
      <c r="M2147" s="107">
        <v>72</v>
      </c>
      <c r="N2147" s="107">
        <v>74</v>
      </c>
      <c r="O2147" s="107">
        <v>57</v>
      </c>
      <c r="P2147" s="107">
        <f>第2表01元データ!AY53</f>
        <v>57</v>
      </c>
      <c r="Q2147" s="107">
        <f t="shared" si="1389"/>
        <v>0</v>
      </c>
      <c r="R2147" s="108">
        <f t="shared" si="1390"/>
        <v>0</v>
      </c>
      <c r="S2147" s="108"/>
      <c r="T2147" s="100">
        <v>114</v>
      </c>
      <c r="W2147" s="100" t="s">
        <v>368</v>
      </c>
      <c r="X2147" s="100">
        <v>19</v>
      </c>
      <c r="Y2147" s="100">
        <v>45</v>
      </c>
      <c r="Z2147" s="100">
        <v>62</v>
      </c>
      <c r="AA2147" s="100">
        <v>53</v>
      </c>
      <c r="AC2147" s="100" t="s">
        <v>368</v>
      </c>
      <c r="AD2147" s="100">
        <v>54</v>
      </c>
      <c r="AE2147" s="100">
        <v>64</v>
      </c>
      <c r="AF2147" s="100">
        <v>78</v>
      </c>
      <c r="AG2147" s="100">
        <v>72</v>
      </c>
      <c r="AJ2147" s="100" t="str">
        <f t="shared" si="1383"/>
        <v>●</v>
      </c>
      <c r="AK2147" s="100" t="str">
        <f t="shared" si="1377"/>
        <v>●</v>
      </c>
      <c r="AL2147" s="100" t="str">
        <f t="shared" si="1391"/>
        <v>●</v>
      </c>
      <c r="AM2147" s="100" t="str">
        <f t="shared" si="1379"/>
        <v>●</v>
      </c>
      <c r="AP2147" s="100" t="str">
        <f t="shared" si="1384"/>
        <v>●</v>
      </c>
      <c r="AQ2147" s="100" t="str">
        <f t="shared" si="1380"/>
        <v>●</v>
      </c>
      <c r="AR2147" s="100" t="str">
        <f t="shared" si="1381"/>
        <v>●</v>
      </c>
      <c r="AS2147" s="100" t="str">
        <f t="shared" si="1385"/>
        <v>●</v>
      </c>
    </row>
    <row r="2148" spans="2:45" s="100" customFormat="1" ht="14.25" customHeight="1">
      <c r="B2148" s="102" t="s">
        <v>136</v>
      </c>
      <c r="C2148" s="106">
        <v>41</v>
      </c>
      <c r="D2148" s="107">
        <v>62</v>
      </c>
      <c r="E2148" s="107">
        <v>53</v>
      </c>
      <c r="F2148" s="107">
        <v>88</v>
      </c>
      <c r="G2148" s="107">
        <f>第2表01元データ!AX54</f>
        <v>145</v>
      </c>
      <c r="H2148" s="107">
        <f t="shared" si="1387"/>
        <v>57</v>
      </c>
      <c r="I2148" s="108">
        <f t="shared" si="1388"/>
        <v>64.772727272727266</v>
      </c>
      <c r="J2148" s="102"/>
      <c r="K2148" s="114" t="s">
        <v>136</v>
      </c>
      <c r="L2148" s="106">
        <v>58</v>
      </c>
      <c r="M2148" s="107">
        <v>70</v>
      </c>
      <c r="N2148" s="107">
        <v>68</v>
      </c>
      <c r="O2148" s="107">
        <v>65</v>
      </c>
      <c r="P2148" s="107">
        <f>第2表01元データ!AY54</f>
        <v>49</v>
      </c>
      <c r="Q2148" s="107">
        <f t="shared" si="1389"/>
        <v>-16</v>
      </c>
      <c r="R2148" s="108">
        <f t="shared" si="1390"/>
        <v>-24.615384615384617</v>
      </c>
      <c r="S2148" s="108"/>
      <c r="T2148" s="100">
        <v>115</v>
      </c>
      <c r="W2148" s="100" t="s">
        <v>369</v>
      </c>
      <c r="X2148" s="100">
        <v>13</v>
      </c>
      <c r="Y2148" s="100">
        <v>25</v>
      </c>
      <c r="Z2148" s="100">
        <v>41</v>
      </c>
      <c r="AA2148" s="100">
        <v>62</v>
      </c>
      <c r="AC2148" s="100" t="s">
        <v>369</v>
      </c>
      <c r="AD2148" s="100">
        <v>39</v>
      </c>
      <c r="AE2148" s="100">
        <v>49</v>
      </c>
      <c r="AF2148" s="100">
        <v>58</v>
      </c>
      <c r="AG2148" s="100">
        <v>70</v>
      </c>
      <c r="AJ2148" s="100" t="str">
        <f t="shared" si="1383"/>
        <v>●</v>
      </c>
      <c r="AK2148" s="100" t="str">
        <f t="shared" si="1377"/>
        <v>●</v>
      </c>
      <c r="AL2148" s="100" t="str">
        <f t="shared" si="1391"/>
        <v>●</v>
      </c>
      <c r="AM2148" s="100" t="str">
        <f t="shared" si="1379"/>
        <v>●</v>
      </c>
      <c r="AP2148" s="100" t="str">
        <f t="shared" si="1384"/>
        <v>●</v>
      </c>
      <c r="AQ2148" s="100" t="str">
        <f t="shared" si="1380"/>
        <v>●</v>
      </c>
      <c r="AR2148" s="100" t="str">
        <f t="shared" si="1381"/>
        <v>●</v>
      </c>
      <c r="AS2148" s="100" t="str">
        <f t="shared" si="1385"/>
        <v>●</v>
      </c>
    </row>
    <row r="2149" spans="2:45" s="100" customFormat="1" ht="14.25" customHeight="1">
      <c r="B2149" s="102" t="s">
        <v>137</v>
      </c>
      <c r="C2149" s="106">
        <v>20</v>
      </c>
      <c r="D2149" s="107">
        <v>34</v>
      </c>
      <c r="E2149" s="107">
        <v>58</v>
      </c>
      <c r="F2149" s="107">
        <v>48</v>
      </c>
      <c r="G2149" s="107">
        <f>第2表01元データ!AX55</f>
        <v>76</v>
      </c>
      <c r="H2149" s="107">
        <f t="shared" si="1387"/>
        <v>28</v>
      </c>
      <c r="I2149" s="108">
        <f t="shared" si="1388"/>
        <v>58.333333333333336</v>
      </c>
      <c r="J2149" s="102"/>
      <c r="K2149" s="114" t="s">
        <v>137</v>
      </c>
      <c r="L2149" s="106">
        <v>37</v>
      </c>
      <c r="M2149" s="107">
        <v>45</v>
      </c>
      <c r="N2149" s="107">
        <v>58</v>
      </c>
      <c r="O2149" s="107">
        <v>61</v>
      </c>
      <c r="P2149" s="107">
        <f>第2表01元データ!AY55</f>
        <v>48</v>
      </c>
      <c r="Q2149" s="107">
        <f t="shared" si="1389"/>
        <v>-13</v>
      </c>
      <c r="R2149" s="108">
        <f t="shared" si="1390"/>
        <v>-21.311475409836063</v>
      </c>
      <c r="S2149" s="108"/>
      <c r="T2149" s="100">
        <v>116</v>
      </c>
      <c r="W2149" s="100" t="s">
        <v>370</v>
      </c>
      <c r="X2149" s="100">
        <v>10</v>
      </c>
      <c r="Y2149" s="100">
        <v>11</v>
      </c>
      <c r="Z2149" s="100">
        <v>20</v>
      </c>
      <c r="AA2149" s="100">
        <v>34</v>
      </c>
      <c r="AC2149" s="100" t="s">
        <v>370</v>
      </c>
      <c r="AD2149" s="100">
        <v>33</v>
      </c>
      <c r="AE2149" s="100">
        <v>31</v>
      </c>
      <c r="AF2149" s="100">
        <v>37</v>
      </c>
      <c r="AG2149" s="100">
        <v>45</v>
      </c>
      <c r="AJ2149" s="100" t="str">
        <f t="shared" si="1383"/>
        <v>●</v>
      </c>
      <c r="AK2149" s="100" t="str">
        <f t="shared" si="1377"/>
        <v>●</v>
      </c>
      <c r="AL2149" s="100" t="str">
        <f t="shared" si="1391"/>
        <v>●</v>
      </c>
      <c r="AM2149" s="100" t="str">
        <f t="shared" si="1379"/>
        <v>●</v>
      </c>
      <c r="AP2149" s="100" t="str">
        <f t="shared" si="1384"/>
        <v>●</v>
      </c>
      <c r="AQ2149" s="100" t="str">
        <f t="shared" si="1380"/>
        <v>●</v>
      </c>
      <c r="AR2149" s="100" t="str">
        <f t="shared" si="1381"/>
        <v>●</v>
      </c>
      <c r="AS2149" s="100" t="str">
        <f t="shared" si="1385"/>
        <v>●</v>
      </c>
    </row>
    <row r="2150" spans="2:45" s="100" customFormat="1" ht="14.25" customHeight="1">
      <c r="B2150" s="102" t="s">
        <v>138</v>
      </c>
      <c r="C2150" s="106">
        <v>5</v>
      </c>
      <c r="D2150" s="107">
        <v>11</v>
      </c>
      <c r="E2150" s="107">
        <v>28</v>
      </c>
      <c r="F2150" s="107">
        <v>45</v>
      </c>
      <c r="G2150" s="107">
        <f>第2表01元データ!AX56</f>
        <v>34</v>
      </c>
      <c r="H2150" s="107">
        <f t="shared" si="1387"/>
        <v>-11</v>
      </c>
      <c r="I2150" s="108">
        <f t="shared" si="1388"/>
        <v>-24.444444444444443</v>
      </c>
      <c r="J2150" s="102"/>
      <c r="K2150" s="114" t="s">
        <v>138</v>
      </c>
      <c r="L2150" s="106">
        <v>24</v>
      </c>
      <c r="M2150" s="107">
        <v>29</v>
      </c>
      <c r="N2150" s="107">
        <v>34</v>
      </c>
      <c r="O2150" s="107">
        <v>48</v>
      </c>
      <c r="P2150" s="107">
        <f>第2表01元データ!AY56</f>
        <v>40</v>
      </c>
      <c r="Q2150" s="107">
        <f t="shared" si="1389"/>
        <v>-8</v>
      </c>
      <c r="R2150" s="108">
        <f t="shared" si="1390"/>
        <v>-16.666666666666664</v>
      </c>
      <c r="S2150" s="108"/>
      <c r="T2150" s="100">
        <v>117</v>
      </c>
      <c r="W2150" s="100" t="s">
        <v>371</v>
      </c>
      <c r="X2150" s="100">
        <v>6</v>
      </c>
      <c r="Y2150" s="100">
        <v>8</v>
      </c>
      <c r="Z2150" s="100">
        <v>5</v>
      </c>
      <c r="AA2150" s="100">
        <v>11</v>
      </c>
      <c r="AC2150" s="100" t="s">
        <v>371</v>
      </c>
      <c r="AD2150" s="100">
        <v>9</v>
      </c>
      <c r="AE2150" s="100">
        <v>24</v>
      </c>
      <c r="AF2150" s="100">
        <v>24</v>
      </c>
      <c r="AG2150" s="100">
        <v>29</v>
      </c>
      <c r="AJ2150" s="100" t="str">
        <f t="shared" si="1383"/>
        <v>●</v>
      </c>
      <c r="AK2150" s="100" t="str">
        <f t="shared" si="1377"/>
        <v>●</v>
      </c>
      <c r="AL2150" s="100" t="str">
        <f t="shared" si="1391"/>
        <v>●</v>
      </c>
      <c r="AM2150" s="100" t="str">
        <f t="shared" si="1379"/>
        <v>●</v>
      </c>
      <c r="AP2150" s="100" t="str">
        <f t="shared" si="1384"/>
        <v>●</v>
      </c>
      <c r="AQ2150" s="100" t="str">
        <f t="shared" si="1380"/>
        <v>●</v>
      </c>
      <c r="AR2150" s="100" t="str">
        <f t="shared" si="1381"/>
        <v>●</v>
      </c>
      <c r="AS2150" s="100" t="str">
        <f t="shared" si="1385"/>
        <v>●</v>
      </c>
    </row>
    <row r="2151" spans="2:45" s="100" customFormat="1" ht="14.25" customHeight="1">
      <c r="B2151" s="102" t="s">
        <v>110</v>
      </c>
      <c r="C2151" s="106">
        <v>5</v>
      </c>
      <c r="D2151" s="107">
        <v>7</v>
      </c>
      <c r="E2151" s="107">
        <v>24</v>
      </c>
      <c r="F2151" s="107">
        <v>38</v>
      </c>
      <c r="G2151" s="107">
        <f>第2表01元データ!AX57</f>
        <v>41</v>
      </c>
      <c r="H2151" s="107">
        <f t="shared" si="1387"/>
        <v>3</v>
      </c>
      <c r="I2151" s="108">
        <f t="shared" si="1388"/>
        <v>7.8947368421052628</v>
      </c>
      <c r="J2151" s="102"/>
      <c r="K2151" s="114" t="s">
        <v>110</v>
      </c>
      <c r="L2151" s="106">
        <v>14</v>
      </c>
      <c r="M2151" s="107">
        <v>19</v>
      </c>
      <c r="N2151" s="107">
        <v>26</v>
      </c>
      <c r="O2151" s="107">
        <v>25</v>
      </c>
      <c r="P2151" s="107">
        <f>第2表01元データ!AY57</f>
        <v>36</v>
      </c>
      <c r="Q2151" s="107">
        <f t="shared" si="1389"/>
        <v>11</v>
      </c>
      <c r="R2151" s="108">
        <f t="shared" si="1390"/>
        <v>44</v>
      </c>
      <c r="S2151" s="108"/>
      <c r="T2151" s="100">
        <v>118</v>
      </c>
      <c r="W2151" s="100" t="s">
        <v>378</v>
      </c>
      <c r="X2151" s="100">
        <v>1</v>
      </c>
      <c r="Y2151" s="100">
        <v>6</v>
      </c>
      <c r="Z2151" s="100">
        <v>5</v>
      </c>
      <c r="AA2151" s="100">
        <v>7</v>
      </c>
      <c r="AC2151" s="100" t="s">
        <v>378</v>
      </c>
      <c r="AD2151" s="100">
        <v>7</v>
      </c>
      <c r="AE2151" s="100">
        <v>8</v>
      </c>
      <c r="AF2151" s="100">
        <v>14</v>
      </c>
      <c r="AG2151" s="100">
        <v>19</v>
      </c>
      <c r="AJ2151" s="100" t="str">
        <f t="shared" si="1383"/>
        <v>●</v>
      </c>
      <c r="AK2151" s="100" t="str">
        <f t="shared" si="1377"/>
        <v>●</v>
      </c>
      <c r="AL2151" s="100" t="str">
        <f t="shared" si="1391"/>
        <v>●</v>
      </c>
      <c r="AM2151" s="100" t="str">
        <f t="shared" si="1379"/>
        <v>●</v>
      </c>
      <c r="AP2151" s="100" t="str">
        <f t="shared" si="1384"/>
        <v>●</v>
      </c>
      <c r="AQ2151" s="100" t="str">
        <f t="shared" si="1380"/>
        <v>●</v>
      </c>
      <c r="AR2151" s="100" t="str">
        <f t="shared" si="1381"/>
        <v>●</v>
      </c>
      <c r="AS2151" s="100" t="str">
        <f t="shared" si="1385"/>
        <v>●</v>
      </c>
    </row>
    <row r="2152" spans="2:45" s="100" customFormat="1" ht="14.25" customHeight="1">
      <c r="B2152" s="119" t="s">
        <v>111</v>
      </c>
      <c r="C2152" s="120" t="s">
        <v>313</v>
      </c>
      <c r="D2152" s="116" t="s">
        <v>313</v>
      </c>
      <c r="E2152" s="116" t="s">
        <v>313</v>
      </c>
      <c r="F2152" s="116">
        <v>1</v>
      </c>
      <c r="G2152" s="107">
        <f>第2表01元データ!AX58</f>
        <v>1</v>
      </c>
      <c r="H2152" s="107"/>
      <c r="I2152" s="108"/>
      <c r="K2152" s="119" t="s">
        <v>111</v>
      </c>
      <c r="L2152" s="120" t="s">
        <v>313</v>
      </c>
      <c r="M2152" s="116" t="s">
        <v>313</v>
      </c>
      <c r="N2152" s="116" t="s">
        <v>313</v>
      </c>
      <c r="O2152" s="116">
        <v>2</v>
      </c>
      <c r="P2152" s="107">
        <f>第2表01元データ!AY58</f>
        <v>3</v>
      </c>
      <c r="Q2152" s="107"/>
      <c r="R2152" s="108"/>
      <c r="T2152" s="100">
        <v>119</v>
      </c>
    </row>
    <row r="2153" spans="2:45" s="100" customFormat="1" ht="14.25" customHeight="1">
      <c r="G2153" s="168"/>
      <c r="P2153" s="168"/>
    </row>
    <row r="2154" spans="2:45" s="100" customFormat="1" ht="14.25" customHeight="1">
      <c r="G2154" s="168"/>
      <c r="P2154" s="168"/>
    </row>
    <row r="2155" spans="2:45" s="99" customFormat="1" ht="14.25" customHeight="1">
      <c r="B2155" s="99" t="str">
        <f>LEFT(B2095,LEN(B2095)-2)&amp;+"女"</f>
        <v>望洋台・女</v>
      </c>
      <c r="H2155" s="99" t="s">
        <v>805</v>
      </c>
      <c r="I2155" s="380">
        <f>令和2年9月末住基人口!Q32</f>
        <v>1842</v>
      </c>
      <c r="K2155" s="99" t="str">
        <f>LEFT(K2095,LEN(K2095)-2)&amp;+"女"</f>
        <v>朝里・女</v>
      </c>
      <c r="Q2155" s="99" t="s">
        <v>805</v>
      </c>
      <c r="R2155" s="380">
        <f>令和2年9月末住基人口!Q37</f>
        <v>952</v>
      </c>
      <c r="W2155" s="100"/>
      <c r="X2155" s="100"/>
      <c r="Y2155" s="100"/>
      <c r="Z2155" s="100"/>
      <c r="AA2155" s="100"/>
      <c r="AB2155" s="100"/>
      <c r="AC2155" s="100"/>
      <c r="AD2155" s="100"/>
      <c r="AE2155" s="100"/>
      <c r="AF2155" s="100"/>
      <c r="AG2155" s="100"/>
    </row>
    <row r="2156" spans="2:45" s="100" customFormat="1" ht="14.25" customHeight="1">
      <c r="B2156" s="583" t="s">
        <v>335</v>
      </c>
      <c r="C2156" s="101"/>
      <c r="D2156" s="101"/>
      <c r="E2156" s="101"/>
      <c r="F2156" s="101"/>
      <c r="G2156" s="135"/>
      <c r="H2156" s="131"/>
      <c r="I2156" s="131"/>
      <c r="J2156" s="102"/>
      <c r="K2156" s="583" t="s">
        <v>335</v>
      </c>
      <c r="L2156" s="101"/>
      <c r="M2156" s="101"/>
      <c r="N2156" s="101"/>
      <c r="O2156" s="101"/>
      <c r="P2156" s="135"/>
      <c r="Q2156" s="131"/>
      <c r="R2156" s="131"/>
      <c r="S2156" s="103"/>
    </row>
    <row r="2157" spans="2:45" s="100" customFormat="1" ht="14.25" customHeight="1">
      <c r="B2157" s="584"/>
      <c r="C2157" s="130" t="str">
        <f>$C$4</f>
        <v>平成12年</v>
      </c>
      <c r="D2157" s="130" t="str">
        <f>$D$4</f>
        <v>平成17年</v>
      </c>
      <c r="E2157" s="130" t="str">
        <f>$E$4</f>
        <v>平成22年</v>
      </c>
      <c r="F2157" s="130" t="s">
        <v>410</v>
      </c>
      <c r="G2157" s="130" t="s">
        <v>739</v>
      </c>
      <c r="H2157" s="133" t="str">
        <f>$H$4</f>
        <v>対平成</v>
      </c>
      <c r="I2157" s="134" t="str">
        <f>$I$4</f>
        <v>27年</v>
      </c>
      <c r="J2157" s="102"/>
      <c r="K2157" s="584"/>
      <c r="L2157" s="130" t="str">
        <f>$C$4</f>
        <v>平成12年</v>
      </c>
      <c r="M2157" s="130" t="str">
        <f>$D$4</f>
        <v>平成17年</v>
      </c>
      <c r="N2157" s="130" t="str">
        <f>$E$4</f>
        <v>平成22年</v>
      </c>
      <c r="O2157" s="130" t="s">
        <v>410</v>
      </c>
      <c r="P2157" s="130" t="s">
        <v>739</v>
      </c>
      <c r="Q2157" s="133" t="str">
        <f>$H$4</f>
        <v>対平成</v>
      </c>
      <c r="R2157" s="134" t="str">
        <f>$I$4</f>
        <v>27年</v>
      </c>
      <c r="S2157" s="103"/>
    </row>
    <row r="2158" spans="2:45" s="100" customFormat="1" ht="14.25" customHeight="1">
      <c r="B2158" s="585"/>
      <c r="C2158" s="104"/>
      <c r="D2158" s="104"/>
      <c r="E2158" s="104"/>
      <c r="F2158" s="104"/>
      <c r="G2158" s="104"/>
      <c r="H2158" s="132" t="s">
        <v>88</v>
      </c>
      <c r="I2158" s="133" t="s">
        <v>398</v>
      </c>
      <c r="J2158" s="102"/>
      <c r="K2158" s="585"/>
      <c r="L2158" s="104"/>
      <c r="M2158" s="104"/>
      <c r="N2158" s="104"/>
      <c r="O2158" s="104"/>
      <c r="P2158" s="104"/>
      <c r="Q2158" s="132" t="s">
        <v>88</v>
      </c>
      <c r="R2158" s="133" t="s">
        <v>398</v>
      </c>
      <c r="S2158" s="103"/>
    </row>
    <row r="2159" spans="2:45" s="199" customFormat="1" ht="14.25" customHeight="1">
      <c r="B2159" s="200" t="s">
        <v>90</v>
      </c>
      <c r="C2159" s="198">
        <v>1939</v>
      </c>
      <c r="D2159" s="194">
        <v>2084</v>
      </c>
      <c r="E2159" s="194">
        <v>2089</v>
      </c>
      <c r="F2159" s="194">
        <v>1996</v>
      </c>
      <c r="G2159" s="194">
        <f>IF(COUNTIF(G2164:G2182,"x"),"x",IF(SUM(G2164:G2182)=0,"-",SUM(G2164:G2182)))</f>
        <v>1849</v>
      </c>
      <c r="H2159" s="193">
        <f t="shared" ref="H2159:H2162" si="1392">IF(G2159="x","x",IF(AND(G2159="-",F2159="-"),"-",IF(AND(G2159="-",F2159&gt;0),F2159*-1,IF(AND(G2159&gt;0,F2159="-"),G2159,G2159-F2159))))</f>
        <v>-147</v>
      </c>
      <c r="I2159" s="195">
        <f t="shared" ref="I2159:I2162" si="1393">IF(H2159="x","x",IF(H2159="-","-",IF(AND(F2159="-",G2159&gt;0),"皆増",IF(AND(F2159&gt;0,G2159="-"),"皆減",H2159/F2159*100))))</f>
        <v>-7.3647294589178358</v>
      </c>
      <c r="J2159" s="196"/>
      <c r="K2159" s="197" t="s">
        <v>90</v>
      </c>
      <c r="L2159" s="198">
        <v>1092</v>
      </c>
      <c r="M2159" s="194">
        <v>1015</v>
      </c>
      <c r="N2159" s="194">
        <v>999</v>
      </c>
      <c r="O2159" s="194">
        <v>964</v>
      </c>
      <c r="P2159" s="194">
        <f>IF(COUNTIF(P2164:P2182,"x"),"x",IF(SUM(P2164:P2182)=0,"-",SUM(P2164:P2182)))</f>
        <v>928</v>
      </c>
      <c r="Q2159" s="193">
        <f t="shared" ref="Q2159:Q2162" si="1394">IF(P2159="x","x",IF(AND(P2159="-",O2159="-"),"-",IF(AND(P2159="-",O2159&gt;0),O2159*-1,IF(AND(P2159&gt;0,O2159="-"),P2159,P2159-O2159))))</f>
        <v>-36</v>
      </c>
      <c r="R2159" s="195">
        <f t="shared" ref="R2159:R2162" si="1395">IF(Q2159="x","x",IF(Q2159="-","-",IF(AND(O2159="-",P2159&gt;0),"皆増",IF(AND(O2159&gt;0,P2159="-"),"皆減",Q2159/O2159*100))))</f>
        <v>-3.7344398340248963</v>
      </c>
      <c r="S2159" s="195"/>
      <c r="W2159" s="199" t="s">
        <v>373</v>
      </c>
      <c r="X2159" s="199">
        <v>1240</v>
      </c>
      <c r="Y2159" s="199">
        <v>1754</v>
      </c>
      <c r="Z2159" s="199">
        <v>1939</v>
      </c>
      <c r="AA2159" s="199">
        <v>2084</v>
      </c>
      <c r="AC2159" s="199" t="s">
        <v>373</v>
      </c>
      <c r="AD2159" s="199">
        <v>1077</v>
      </c>
      <c r="AE2159" s="199">
        <v>1064</v>
      </c>
      <c r="AF2159" s="199">
        <v>1092</v>
      </c>
      <c r="AG2159" s="199">
        <v>1015</v>
      </c>
      <c r="AJ2159" s="199" t="str">
        <f>IF(C2159=X2159,"○","●")</f>
        <v>●</v>
      </c>
      <c r="AK2159" s="199" t="str">
        <f t="shared" ref="AK2159:AK2181" si="1396">IF(D2159=Y2159,"○","●")</f>
        <v>●</v>
      </c>
      <c r="AL2159" s="199" t="str">
        <f t="shared" ref="AL2159:AL2160" si="1397">IF(E2159=Z2159,"○","●")</f>
        <v>●</v>
      </c>
      <c r="AM2159" s="199" t="str">
        <f t="shared" ref="AM2159:AM2181" si="1398">IF(F2159=AA2159,"○","●")</f>
        <v>●</v>
      </c>
      <c r="AP2159" s="199" t="str">
        <f>IF(L2159=AD2159,"○","●")</f>
        <v>●</v>
      </c>
      <c r="AQ2159" s="199" t="str">
        <f t="shared" ref="AQ2159:AQ2181" si="1399">IF(M2159=AE2159,"○","●")</f>
        <v>●</v>
      </c>
      <c r="AR2159" s="199" t="str">
        <f t="shared" ref="AR2159:AR2181" si="1400">IF(N2159=AF2159,"○","●")</f>
        <v>●</v>
      </c>
      <c r="AS2159" s="199" t="str">
        <f t="shared" ref="AS2159" si="1401">IF(O2159=AG2159,"○","●")</f>
        <v>●</v>
      </c>
    </row>
    <row r="2160" spans="2:45" s="100" customFormat="1" ht="14.25" customHeight="1">
      <c r="B2160" s="105" t="s">
        <v>91</v>
      </c>
      <c r="C2160" s="106">
        <v>373</v>
      </c>
      <c r="D2160" s="107">
        <v>325</v>
      </c>
      <c r="E2160" s="107">
        <v>293</v>
      </c>
      <c r="F2160" s="107">
        <v>236</v>
      </c>
      <c r="G2160" s="107">
        <f>IF(COUNTIF(G2164:G2166,"x"),"x",IF(SUM(G2164:G2166)=0,"-",SUM(G2164:G2166)))</f>
        <v>204</v>
      </c>
      <c r="H2160" s="107">
        <f t="shared" si="1392"/>
        <v>-32</v>
      </c>
      <c r="I2160" s="108">
        <f t="shared" si="1393"/>
        <v>-13.559322033898304</v>
      </c>
      <c r="J2160" s="102"/>
      <c r="K2160" s="109" t="s">
        <v>91</v>
      </c>
      <c r="L2160" s="106">
        <v>129</v>
      </c>
      <c r="M2160" s="107">
        <v>123</v>
      </c>
      <c r="N2160" s="107">
        <v>98</v>
      </c>
      <c r="O2160" s="107">
        <v>99</v>
      </c>
      <c r="P2160" s="107">
        <f>IF(COUNTIF(P2164:P2166,"x"),"x",IF(SUM(P2164:P2166)=0,"-",SUM(P2164:P2166)))</f>
        <v>117</v>
      </c>
      <c r="Q2160" s="107">
        <f t="shared" si="1394"/>
        <v>18</v>
      </c>
      <c r="R2160" s="108">
        <f t="shared" si="1395"/>
        <v>18.181818181818183</v>
      </c>
      <c r="S2160" s="108"/>
      <c r="W2160" s="100" t="s">
        <v>374</v>
      </c>
      <c r="X2160" s="100">
        <v>354</v>
      </c>
      <c r="Y2160" s="100">
        <v>426</v>
      </c>
      <c r="Z2160" s="100">
        <v>373</v>
      </c>
      <c r="AA2160" s="100">
        <v>325</v>
      </c>
      <c r="AC2160" s="100" t="s">
        <v>374</v>
      </c>
      <c r="AD2160" s="100">
        <v>126</v>
      </c>
      <c r="AE2160" s="100">
        <v>116</v>
      </c>
      <c r="AF2160" s="100">
        <v>129</v>
      </c>
      <c r="AG2160" s="100">
        <v>123</v>
      </c>
      <c r="AJ2160" s="100" t="str">
        <f t="shared" ref="AJ2160:AJ2181" si="1402">IF(C2160=X2160,"○","●")</f>
        <v>●</v>
      </c>
      <c r="AK2160" s="100" t="str">
        <f t="shared" si="1396"/>
        <v>●</v>
      </c>
      <c r="AL2160" s="100" t="str">
        <f t="shared" si="1397"/>
        <v>●</v>
      </c>
      <c r="AM2160" s="100" t="str">
        <f t="shared" si="1398"/>
        <v>●</v>
      </c>
      <c r="AP2160" s="100" t="str">
        <f t="shared" ref="AP2160:AP2181" si="1403">IF(L2160=AD2160,"○","●")</f>
        <v>●</v>
      </c>
      <c r="AQ2160" s="100" t="str">
        <f t="shared" si="1399"/>
        <v>●</v>
      </c>
      <c r="AR2160" s="100" t="str">
        <f t="shared" si="1400"/>
        <v>●</v>
      </c>
      <c r="AS2160" s="100" t="str">
        <f>IF(O2160=AG2160,"○","●")</f>
        <v>●</v>
      </c>
    </row>
    <row r="2161" spans="2:45" s="100" customFormat="1" ht="14.25" customHeight="1">
      <c r="B2161" s="105" t="s">
        <v>92</v>
      </c>
      <c r="C2161" s="106">
        <v>1369</v>
      </c>
      <c r="D2161" s="107">
        <v>1510</v>
      </c>
      <c r="E2161" s="107">
        <v>1411</v>
      </c>
      <c r="F2161" s="107">
        <v>1234</v>
      </c>
      <c r="G2161" s="296">
        <f>IF(COUNTIF(G2167:G2176,"x"),"x",IF(SUM(G2167:G2176)=0,"-",SUM(G2167:G2176)))</f>
        <v>995</v>
      </c>
      <c r="H2161" s="107">
        <f t="shared" si="1392"/>
        <v>-239</v>
      </c>
      <c r="I2161" s="108">
        <f t="shared" si="1393"/>
        <v>-19.367909238249595</v>
      </c>
      <c r="J2161" s="102"/>
      <c r="K2161" s="109" t="s">
        <v>92</v>
      </c>
      <c r="L2161" s="106">
        <v>677</v>
      </c>
      <c r="M2161" s="107">
        <v>580</v>
      </c>
      <c r="N2161" s="107">
        <v>552</v>
      </c>
      <c r="O2161" s="107">
        <v>501</v>
      </c>
      <c r="P2161" s="296">
        <f>IF(COUNTIF(P2167:P2176,"x"),"x",IF(SUM(P2167:P2176)=0,"-",SUM(P2167:P2176)))</f>
        <v>454</v>
      </c>
      <c r="Q2161" s="107">
        <f t="shared" si="1394"/>
        <v>-47</v>
      </c>
      <c r="R2161" s="108">
        <f t="shared" si="1395"/>
        <v>-9.3812375249500999</v>
      </c>
      <c r="S2161" s="108"/>
      <c r="W2161" s="100" t="s">
        <v>375</v>
      </c>
      <c r="X2161" s="100">
        <v>801</v>
      </c>
      <c r="Y2161" s="100">
        <v>1184</v>
      </c>
      <c r="Z2161" s="100">
        <v>1369</v>
      </c>
      <c r="AA2161" s="100">
        <v>1510</v>
      </c>
      <c r="AC2161" s="100" t="s">
        <v>375</v>
      </c>
      <c r="AD2161" s="100">
        <v>753</v>
      </c>
      <c r="AE2161" s="100">
        <v>710</v>
      </c>
      <c r="AF2161" s="100">
        <v>677</v>
      </c>
      <c r="AG2161" s="100">
        <v>580</v>
      </c>
      <c r="AJ2161" s="100" t="str">
        <f t="shared" si="1402"/>
        <v>●</v>
      </c>
      <c r="AK2161" s="100" t="str">
        <f t="shared" si="1396"/>
        <v>●</v>
      </c>
      <c r="AL2161" s="100" t="str">
        <f>IF(E2161=Z2161,"○","●")</f>
        <v>●</v>
      </c>
      <c r="AM2161" s="100" t="str">
        <f t="shared" si="1398"/>
        <v>●</v>
      </c>
      <c r="AP2161" s="100" t="str">
        <f t="shared" si="1403"/>
        <v>●</v>
      </c>
      <c r="AQ2161" s="100" t="str">
        <f t="shared" si="1399"/>
        <v>●</v>
      </c>
      <c r="AR2161" s="100" t="str">
        <f t="shared" si="1400"/>
        <v>●</v>
      </c>
      <c r="AS2161" s="100" t="str">
        <f t="shared" ref="AS2161:AS2181" si="1404">IF(O2161=AG2161,"○","●")</f>
        <v>●</v>
      </c>
    </row>
    <row r="2162" spans="2:45" s="100" customFormat="1" ht="14.25" customHeight="1">
      <c r="B2162" s="105" t="s">
        <v>93</v>
      </c>
      <c r="C2162" s="106">
        <v>197</v>
      </c>
      <c r="D2162" s="107">
        <v>249</v>
      </c>
      <c r="E2162" s="107">
        <v>385</v>
      </c>
      <c r="F2162" s="107">
        <v>526</v>
      </c>
      <c r="G2162" s="107">
        <f>IF(COUNTIF(G2177:G2181,"x"),"x",IF(SUM(G2177,G2181)=0,"-",SUM(G2177:G2181)))</f>
        <v>650</v>
      </c>
      <c r="H2162" s="107">
        <f t="shared" si="1392"/>
        <v>124</v>
      </c>
      <c r="I2162" s="108">
        <f t="shared" si="1393"/>
        <v>23.574144486692013</v>
      </c>
      <c r="J2162" s="102"/>
      <c r="K2162" s="109" t="s">
        <v>93</v>
      </c>
      <c r="L2162" s="106">
        <v>286</v>
      </c>
      <c r="M2162" s="107">
        <v>312</v>
      </c>
      <c r="N2162" s="107">
        <v>349</v>
      </c>
      <c r="O2162" s="107">
        <v>364</v>
      </c>
      <c r="P2162" s="107">
        <f>IF(COUNTIF(P2177:P2181,"x"),"x",IF(SUM(P2177,P2181)=0,"-",SUM(P2177:P2181)))</f>
        <v>356</v>
      </c>
      <c r="Q2162" s="107">
        <f t="shared" si="1394"/>
        <v>-8</v>
      </c>
      <c r="R2162" s="108">
        <f t="shared" si="1395"/>
        <v>-2.197802197802198</v>
      </c>
      <c r="S2162" s="108"/>
      <c r="W2162" s="100" t="s">
        <v>376</v>
      </c>
      <c r="X2162" s="100">
        <v>85</v>
      </c>
      <c r="Y2162" s="100">
        <v>144</v>
      </c>
      <c r="Z2162" s="100">
        <v>197</v>
      </c>
      <c r="AA2162" s="100">
        <v>249</v>
      </c>
      <c r="AC2162" s="100" t="s">
        <v>376</v>
      </c>
      <c r="AD2162" s="100">
        <v>198</v>
      </c>
      <c r="AE2162" s="100">
        <v>238</v>
      </c>
      <c r="AF2162" s="100">
        <v>286</v>
      </c>
      <c r="AG2162" s="100">
        <v>312</v>
      </c>
      <c r="AJ2162" s="100" t="str">
        <f t="shared" si="1402"/>
        <v>●</v>
      </c>
      <c r="AK2162" s="100" t="str">
        <f t="shared" si="1396"/>
        <v>●</v>
      </c>
      <c r="AL2162" s="100" t="str">
        <f t="shared" ref="AL2162:AL2171" si="1405">IF(E2162=Z2162,"○","●")</f>
        <v>●</v>
      </c>
      <c r="AM2162" s="100" t="str">
        <f t="shared" si="1398"/>
        <v>●</v>
      </c>
      <c r="AP2162" s="100" t="str">
        <f t="shared" si="1403"/>
        <v>●</v>
      </c>
      <c r="AQ2162" s="100" t="str">
        <f t="shared" si="1399"/>
        <v>●</v>
      </c>
      <c r="AR2162" s="100" t="str">
        <f t="shared" si="1400"/>
        <v>●</v>
      </c>
      <c r="AS2162" s="100" t="str">
        <f t="shared" si="1404"/>
        <v>●</v>
      </c>
    </row>
    <row r="2163" spans="2:45" s="100" customFormat="1" ht="14.25" customHeight="1">
      <c r="B2163" s="102"/>
      <c r="C2163" s="106"/>
      <c r="D2163" s="112"/>
      <c r="E2163" s="112"/>
      <c r="F2163" s="112"/>
      <c r="G2163" s="112"/>
      <c r="H2163" s="112"/>
      <c r="I2163" s="113"/>
      <c r="J2163" s="102"/>
      <c r="K2163" s="114"/>
      <c r="L2163" s="106"/>
      <c r="M2163" s="112"/>
      <c r="N2163" s="112"/>
      <c r="O2163" s="112"/>
      <c r="P2163" s="112"/>
      <c r="Q2163" s="112"/>
      <c r="R2163" s="113"/>
      <c r="S2163" s="113"/>
      <c r="AJ2163" s="100" t="str">
        <f t="shared" si="1402"/>
        <v>○</v>
      </c>
      <c r="AK2163" s="100" t="str">
        <f t="shared" si="1396"/>
        <v>○</v>
      </c>
      <c r="AL2163" s="100" t="str">
        <f t="shared" si="1405"/>
        <v>○</v>
      </c>
      <c r="AM2163" s="100" t="str">
        <f t="shared" si="1398"/>
        <v>○</v>
      </c>
      <c r="AP2163" s="100" t="str">
        <f t="shared" si="1403"/>
        <v>○</v>
      </c>
      <c r="AQ2163" s="100" t="str">
        <f t="shared" si="1399"/>
        <v>○</v>
      </c>
      <c r="AR2163" s="100" t="str">
        <f t="shared" si="1400"/>
        <v>○</v>
      </c>
      <c r="AS2163" s="100" t="str">
        <f t="shared" si="1404"/>
        <v>○</v>
      </c>
    </row>
    <row r="2164" spans="2:45" s="100" customFormat="1" ht="14.25" customHeight="1">
      <c r="B2164" s="102" t="s">
        <v>94</v>
      </c>
      <c r="C2164" s="106">
        <v>112</v>
      </c>
      <c r="D2164" s="107">
        <v>72</v>
      </c>
      <c r="E2164" s="107">
        <v>80</v>
      </c>
      <c r="F2164" s="107">
        <v>48</v>
      </c>
      <c r="G2164" s="107">
        <f>第2表01元データ!AX66</f>
        <v>40</v>
      </c>
      <c r="H2164" s="107">
        <f t="shared" ref="H2164:H2181" si="1406">IF(G2164="x","x",IF(AND(G2164="-",F2164="-"),"-",IF(AND(G2164="-",F2164&gt;0),F2164*-1,IF(AND(G2164&gt;0,F2164="-"),G2164,G2164-F2164))))</f>
        <v>-8</v>
      </c>
      <c r="I2164" s="108">
        <f t="shared" ref="I2164:I2181" si="1407">IF(H2164="x","x",IF(H2164="-","-",IF(AND(F2164="-",G2164&gt;0),"皆増",IF(AND(F2164&gt;0,G2164="-"),"皆減",H2164/F2164*100))))</f>
        <v>-16.666666666666664</v>
      </c>
      <c r="J2164" s="102"/>
      <c r="K2164" s="114" t="s">
        <v>94</v>
      </c>
      <c r="L2164" s="106">
        <v>41</v>
      </c>
      <c r="M2164" s="107">
        <v>30</v>
      </c>
      <c r="N2164" s="107">
        <v>29</v>
      </c>
      <c r="O2164" s="107">
        <v>34</v>
      </c>
      <c r="P2164" s="107">
        <f>第2表01元データ!AY66</f>
        <v>40</v>
      </c>
      <c r="Q2164" s="107">
        <f t="shared" ref="Q2164:Q2181" si="1408">IF(P2164="x","x",IF(AND(P2164="-",O2164="-"),"-",IF(AND(P2164="-",O2164&gt;0),O2164*-1,IF(AND(P2164&gt;0,O2164="-"),P2164,P2164-O2164))))</f>
        <v>6</v>
      </c>
      <c r="R2164" s="108">
        <f t="shared" ref="R2164:R2181" si="1409">IF(Q2164="x","x",IF(Q2164="-","-",IF(AND(O2164="-",P2164&gt;0),"皆増",IF(AND(O2164&gt;0,P2164="-"),"皆減",Q2164/O2164*100))))</f>
        <v>17.647058823529413</v>
      </c>
      <c r="S2164" s="108"/>
      <c r="T2164" s="100">
        <v>201</v>
      </c>
      <c r="W2164" s="100" t="s">
        <v>377</v>
      </c>
      <c r="X2164" s="100">
        <v>98</v>
      </c>
      <c r="Y2164" s="100">
        <v>95</v>
      </c>
      <c r="Z2164" s="100">
        <v>112</v>
      </c>
      <c r="AA2164" s="100">
        <v>72</v>
      </c>
      <c r="AC2164" s="100" t="s">
        <v>377</v>
      </c>
      <c r="AD2164" s="100">
        <v>31</v>
      </c>
      <c r="AE2164" s="100">
        <v>38</v>
      </c>
      <c r="AF2164" s="100">
        <v>41</v>
      </c>
      <c r="AG2164" s="100">
        <v>30</v>
      </c>
      <c r="AJ2164" s="100" t="str">
        <f t="shared" si="1402"/>
        <v>●</v>
      </c>
      <c r="AK2164" s="100" t="str">
        <f t="shared" si="1396"/>
        <v>●</v>
      </c>
      <c r="AL2164" s="100" t="str">
        <f t="shared" si="1405"/>
        <v>●</v>
      </c>
      <c r="AM2164" s="100" t="str">
        <f t="shared" si="1398"/>
        <v>●</v>
      </c>
      <c r="AP2164" s="100" t="str">
        <f t="shared" si="1403"/>
        <v>●</v>
      </c>
      <c r="AQ2164" s="100" t="str">
        <f t="shared" si="1399"/>
        <v>●</v>
      </c>
      <c r="AR2164" s="100" t="str">
        <f t="shared" si="1400"/>
        <v>●</v>
      </c>
      <c r="AS2164" s="100" t="str">
        <f t="shared" si="1404"/>
        <v>●</v>
      </c>
    </row>
    <row r="2165" spans="2:45" s="100" customFormat="1" ht="14.25" customHeight="1">
      <c r="B2165" s="102" t="s">
        <v>123</v>
      </c>
      <c r="C2165" s="106">
        <v>111</v>
      </c>
      <c r="D2165" s="107">
        <v>123</v>
      </c>
      <c r="E2165" s="107">
        <v>87</v>
      </c>
      <c r="F2165" s="107">
        <v>101</v>
      </c>
      <c r="G2165" s="107">
        <f>第2表01元データ!AX67</f>
        <v>65</v>
      </c>
      <c r="H2165" s="107">
        <f t="shared" si="1406"/>
        <v>-36</v>
      </c>
      <c r="I2165" s="108">
        <f t="shared" si="1407"/>
        <v>-35.64356435643564</v>
      </c>
      <c r="J2165" s="102"/>
      <c r="K2165" s="114" t="s">
        <v>123</v>
      </c>
      <c r="L2165" s="106">
        <v>46</v>
      </c>
      <c r="M2165" s="107">
        <v>52</v>
      </c>
      <c r="N2165" s="107">
        <v>28</v>
      </c>
      <c r="O2165" s="107">
        <v>30</v>
      </c>
      <c r="P2165" s="107">
        <f>第2表01元データ!AY67</f>
        <v>41</v>
      </c>
      <c r="Q2165" s="107">
        <f t="shared" si="1408"/>
        <v>11</v>
      </c>
      <c r="R2165" s="108">
        <f t="shared" si="1409"/>
        <v>36.666666666666664</v>
      </c>
      <c r="S2165" s="108"/>
      <c r="T2165" s="100">
        <v>202</v>
      </c>
      <c r="W2165" s="100" t="s">
        <v>356</v>
      </c>
      <c r="X2165" s="100">
        <v>149</v>
      </c>
      <c r="Y2165" s="100">
        <v>144</v>
      </c>
      <c r="Z2165" s="100">
        <v>111</v>
      </c>
      <c r="AA2165" s="100">
        <v>123</v>
      </c>
      <c r="AC2165" s="100" t="s">
        <v>356</v>
      </c>
      <c r="AD2165" s="100">
        <v>38</v>
      </c>
      <c r="AE2165" s="100">
        <v>37</v>
      </c>
      <c r="AF2165" s="100">
        <v>46</v>
      </c>
      <c r="AG2165" s="100">
        <v>52</v>
      </c>
      <c r="AJ2165" s="100" t="str">
        <f t="shared" si="1402"/>
        <v>●</v>
      </c>
      <c r="AK2165" s="100" t="str">
        <f t="shared" si="1396"/>
        <v>●</v>
      </c>
      <c r="AL2165" s="100" t="str">
        <f t="shared" si="1405"/>
        <v>●</v>
      </c>
      <c r="AM2165" s="100" t="str">
        <f t="shared" si="1398"/>
        <v>●</v>
      </c>
      <c r="AP2165" s="100" t="str">
        <f t="shared" si="1403"/>
        <v>●</v>
      </c>
      <c r="AQ2165" s="100" t="str">
        <f t="shared" si="1399"/>
        <v>●</v>
      </c>
      <c r="AR2165" s="100" t="str">
        <f t="shared" si="1400"/>
        <v>●</v>
      </c>
      <c r="AS2165" s="100" t="str">
        <f t="shared" si="1404"/>
        <v>●</v>
      </c>
    </row>
    <row r="2166" spans="2:45" s="100" customFormat="1" ht="14.25" customHeight="1">
      <c r="B2166" s="102" t="s">
        <v>124</v>
      </c>
      <c r="C2166" s="106">
        <v>150</v>
      </c>
      <c r="D2166" s="107">
        <v>130</v>
      </c>
      <c r="E2166" s="107">
        <v>126</v>
      </c>
      <c r="F2166" s="107">
        <v>87</v>
      </c>
      <c r="G2166" s="107">
        <f>第2表01元データ!AX68</f>
        <v>99</v>
      </c>
      <c r="H2166" s="107">
        <f t="shared" si="1406"/>
        <v>12</v>
      </c>
      <c r="I2166" s="108">
        <f t="shared" si="1407"/>
        <v>13.793103448275861</v>
      </c>
      <c r="J2166" s="102"/>
      <c r="K2166" s="114" t="s">
        <v>124</v>
      </c>
      <c r="L2166" s="106">
        <v>42</v>
      </c>
      <c r="M2166" s="107">
        <v>41</v>
      </c>
      <c r="N2166" s="107">
        <v>41</v>
      </c>
      <c r="O2166" s="107">
        <v>35</v>
      </c>
      <c r="P2166" s="107">
        <f>第2表01元データ!AY68</f>
        <v>36</v>
      </c>
      <c r="Q2166" s="107">
        <f t="shared" si="1408"/>
        <v>1</v>
      </c>
      <c r="R2166" s="108">
        <f t="shared" si="1409"/>
        <v>2.8571428571428572</v>
      </c>
      <c r="S2166" s="108"/>
      <c r="T2166" s="100">
        <v>203</v>
      </c>
      <c r="W2166" s="100" t="s">
        <v>357</v>
      </c>
      <c r="X2166" s="100">
        <v>107</v>
      </c>
      <c r="Y2166" s="100">
        <v>187</v>
      </c>
      <c r="Z2166" s="100">
        <v>150</v>
      </c>
      <c r="AA2166" s="100">
        <v>130</v>
      </c>
      <c r="AC2166" s="100" t="s">
        <v>357</v>
      </c>
      <c r="AD2166" s="100">
        <v>57</v>
      </c>
      <c r="AE2166" s="100">
        <v>41</v>
      </c>
      <c r="AF2166" s="100">
        <v>42</v>
      </c>
      <c r="AG2166" s="100">
        <v>41</v>
      </c>
      <c r="AJ2166" s="100" t="str">
        <f t="shared" si="1402"/>
        <v>●</v>
      </c>
      <c r="AK2166" s="100" t="str">
        <f t="shared" si="1396"/>
        <v>●</v>
      </c>
      <c r="AL2166" s="100" t="str">
        <f t="shared" si="1405"/>
        <v>●</v>
      </c>
      <c r="AM2166" s="100" t="str">
        <f t="shared" si="1398"/>
        <v>●</v>
      </c>
      <c r="AP2166" s="100" t="str">
        <f t="shared" si="1403"/>
        <v>●</v>
      </c>
      <c r="AQ2166" s="100" t="str">
        <f t="shared" si="1399"/>
        <v>○</v>
      </c>
      <c r="AR2166" s="100" t="str">
        <f t="shared" si="1400"/>
        <v>●</v>
      </c>
      <c r="AS2166" s="100" t="str">
        <f t="shared" si="1404"/>
        <v>●</v>
      </c>
    </row>
    <row r="2167" spans="2:45" s="100" customFormat="1" ht="14.25" customHeight="1">
      <c r="B2167" s="102" t="s">
        <v>125</v>
      </c>
      <c r="C2167" s="106">
        <v>182</v>
      </c>
      <c r="D2167" s="107">
        <v>152</v>
      </c>
      <c r="E2167" s="107">
        <v>115</v>
      </c>
      <c r="F2167" s="107">
        <v>109</v>
      </c>
      <c r="G2167" s="107">
        <f>第2表01元データ!AX69</f>
        <v>83</v>
      </c>
      <c r="H2167" s="107">
        <f t="shared" si="1406"/>
        <v>-26</v>
      </c>
      <c r="I2167" s="108">
        <f t="shared" si="1407"/>
        <v>-23.853211009174313</v>
      </c>
      <c r="J2167" s="102"/>
      <c r="K2167" s="114" t="s">
        <v>125</v>
      </c>
      <c r="L2167" s="106">
        <v>47</v>
      </c>
      <c r="M2167" s="107">
        <v>39</v>
      </c>
      <c r="N2167" s="107">
        <v>40</v>
      </c>
      <c r="O2167" s="107">
        <v>41</v>
      </c>
      <c r="P2167" s="107">
        <f>第2表01元データ!AY69</f>
        <v>34</v>
      </c>
      <c r="Q2167" s="107">
        <f t="shared" si="1408"/>
        <v>-7</v>
      </c>
      <c r="R2167" s="108">
        <f t="shared" si="1409"/>
        <v>-17.073170731707318</v>
      </c>
      <c r="S2167" s="108"/>
      <c r="T2167" s="100">
        <v>204</v>
      </c>
      <c r="W2167" s="100" t="s">
        <v>358</v>
      </c>
      <c r="X2167" s="100">
        <v>71</v>
      </c>
      <c r="Y2167" s="100">
        <v>149</v>
      </c>
      <c r="Z2167" s="100">
        <v>182</v>
      </c>
      <c r="AA2167" s="100">
        <v>152</v>
      </c>
      <c r="AC2167" s="100" t="s">
        <v>358</v>
      </c>
      <c r="AD2167" s="100">
        <v>81</v>
      </c>
      <c r="AE2167" s="100">
        <v>56</v>
      </c>
      <c r="AF2167" s="100">
        <v>47</v>
      </c>
      <c r="AG2167" s="100">
        <v>39</v>
      </c>
      <c r="AJ2167" s="100" t="str">
        <f t="shared" si="1402"/>
        <v>●</v>
      </c>
      <c r="AK2167" s="100" t="str">
        <f t="shared" si="1396"/>
        <v>●</v>
      </c>
      <c r="AL2167" s="100" t="str">
        <f t="shared" si="1405"/>
        <v>●</v>
      </c>
      <c r="AM2167" s="100" t="str">
        <f t="shared" si="1398"/>
        <v>●</v>
      </c>
      <c r="AP2167" s="100" t="str">
        <f t="shared" si="1403"/>
        <v>●</v>
      </c>
      <c r="AQ2167" s="100" t="str">
        <f t="shared" si="1399"/>
        <v>●</v>
      </c>
      <c r="AR2167" s="100" t="str">
        <f t="shared" si="1400"/>
        <v>●</v>
      </c>
      <c r="AS2167" s="100" t="str">
        <f t="shared" si="1404"/>
        <v>●</v>
      </c>
    </row>
    <row r="2168" spans="2:45" s="100" customFormat="1" ht="14.25" customHeight="1">
      <c r="B2168" s="102" t="s">
        <v>126</v>
      </c>
      <c r="C2168" s="106">
        <v>115</v>
      </c>
      <c r="D2168" s="107">
        <v>136</v>
      </c>
      <c r="E2168" s="107">
        <v>97</v>
      </c>
      <c r="F2168" s="107">
        <v>74</v>
      </c>
      <c r="G2168" s="107">
        <f>第2表01元データ!AX70</f>
        <v>59</v>
      </c>
      <c r="H2168" s="107">
        <f t="shared" si="1406"/>
        <v>-15</v>
      </c>
      <c r="I2168" s="108">
        <f t="shared" si="1407"/>
        <v>-20.27027027027027</v>
      </c>
      <c r="J2168" s="102"/>
      <c r="K2168" s="114" t="s">
        <v>126</v>
      </c>
      <c r="L2168" s="106">
        <v>43</v>
      </c>
      <c r="M2168" s="107">
        <v>36</v>
      </c>
      <c r="N2168" s="107">
        <v>31</v>
      </c>
      <c r="O2168" s="107">
        <v>29</v>
      </c>
      <c r="P2168" s="107">
        <f>第2表01元データ!AY70</f>
        <v>29</v>
      </c>
      <c r="Q2168" s="107">
        <f t="shared" si="1408"/>
        <v>0</v>
      </c>
      <c r="R2168" s="108">
        <f t="shared" si="1409"/>
        <v>0</v>
      </c>
      <c r="S2168" s="108"/>
      <c r="T2168" s="100">
        <v>205</v>
      </c>
      <c r="W2168" s="100" t="s">
        <v>359</v>
      </c>
      <c r="X2168" s="100">
        <v>44</v>
      </c>
      <c r="Y2168" s="100">
        <v>92</v>
      </c>
      <c r="Z2168" s="100">
        <v>115</v>
      </c>
      <c r="AA2168" s="100">
        <v>136</v>
      </c>
      <c r="AC2168" s="100" t="s">
        <v>359</v>
      </c>
      <c r="AD2168" s="100">
        <v>69</v>
      </c>
      <c r="AE2168" s="100">
        <v>68</v>
      </c>
      <c r="AF2168" s="100">
        <v>43</v>
      </c>
      <c r="AG2168" s="100">
        <v>36</v>
      </c>
      <c r="AJ2168" s="100" t="str">
        <f t="shared" si="1402"/>
        <v>●</v>
      </c>
      <c r="AK2168" s="100" t="str">
        <f t="shared" si="1396"/>
        <v>●</v>
      </c>
      <c r="AL2168" s="100" t="str">
        <f t="shared" si="1405"/>
        <v>●</v>
      </c>
      <c r="AM2168" s="100" t="str">
        <f t="shared" si="1398"/>
        <v>●</v>
      </c>
      <c r="AP2168" s="100" t="str">
        <f t="shared" si="1403"/>
        <v>●</v>
      </c>
      <c r="AQ2168" s="100" t="str">
        <f t="shared" si="1399"/>
        <v>●</v>
      </c>
      <c r="AR2168" s="100" t="str">
        <f t="shared" si="1400"/>
        <v>●</v>
      </c>
      <c r="AS2168" s="100" t="str">
        <f t="shared" si="1404"/>
        <v>●</v>
      </c>
    </row>
    <row r="2169" spans="2:45" s="100" customFormat="1" ht="14.25" customHeight="1">
      <c r="B2169" s="102" t="s">
        <v>127</v>
      </c>
      <c r="C2169" s="106">
        <v>106</v>
      </c>
      <c r="D2169" s="107">
        <v>127</v>
      </c>
      <c r="E2169" s="107">
        <v>99</v>
      </c>
      <c r="F2169" s="107">
        <v>68</v>
      </c>
      <c r="G2169" s="107">
        <f>第2表01元データ!AX71</f>
        <v>33</v>
      </c>
      <c r="H2169" s="107">
        <f t="shared" si="1406"/>
        <v>-35</v>
      </c>
      <c r="I2169" s="108">
        <f t="shared" si="1407"/>
        <v>-51.470588235294116</v>
      </c>
      <c r="J2169" s="102"/>
      <c r="K2169" s="114" t="s">
        <v>127</v>
      </c>
      <c r="L2169" s="106">
        <v>68</v>
      </c>
      <c r="M2169" s="107">
        <v>43</v>
      </c>
      <c r="N2169" s="107">
        <v>46</v>
      </c>
      <c r="O2169" s="107">
        <v>36</v>
      </c>
      <c r="P2169" s="107">
        <f>第2表01元データ!AY71</f>
        <v>29</v>
      </c>
      <c r="Q2169" s="107">
        <f t="shared" si="1408"/>
        <v>-7</v>
      </c>
      <c r="R2169" s="108">
        <f t="shared" si="1409"/>
        <v>-19.444444444444446</v>
      </c>
      <c r="S2169" s="108"/>
      <c r="T2169" s="100">
        <v>206</v>
      </c>
      <c r="W2169" s="100" t="s">
        <v>360</v>
      </c>
      <c r="X2169" s="100">
        <v>82</v>
      </c>
      <c r="Y2169" s="100">
        <v>76</v>
      </c>
      <c r="Z2169" s="100">
        <v>106</v>
      </c>
      <c r="AA2169" s="100">
        <v>127</v>
      </c>
      <c r="AC2169" s="100" t="s">
        <v>360</v>
      </c>
      <c r="AD2169" s="100">
        <v>56</v>
      </c>
      <c r="AE2169" s="100">
        <v>60</v>
      </c>
      <c r="AF2169" s="100">
        <v>68</v>
      </c>
      <c r="AG2169" s="100">
        <v>43</v>
      </c>
      <c r="AJ2169" s="100" t="str">
        <f t="shared" si="1402"/>
        <v>●</v>
      </c>
      <c r="AK2169" s="100" t="str">
        <f t="shared" si="1396"/>
        <v>●</v>
      </c>
      <c r="AL2169" s="100" t="str">
        <f t="shared" si="1405"/>
        <v>●</v>
      </c>
      <c r="AM2169" s="100" t="str">
        <f t="shared" si="1398"/>
        <v>●</v>
      </c>
      <c r="AP2169" s="100" t="str">
        <f t="shared" si="1403"/>
        <v>●</v>
      </c>
      <c r="AQ2169" s="100" t="str">
        <f t="shared" si="1399"/>
        <v>●</v>
      </c>
      <c r="AR2169" s="100" t="str">
        <f t="shared" si="1400"/>
        <v>●</v>
      </c>
      <c r="AS2169" s="100" t="str">
        <f t="shared" si="1404"/>
        <v>●</v>
      </c>
    </row>
    <row r="2170" spans="2:45" s="100" customFormat="1" ht="14.25" customHeight="1">
      <c r="B2170" s="102" t="s">
        <v>128</v>
      </c>
      <c r="C2170" s="106">
        <v>102</v>
      </c>
      <c r="D2170" s="107">
        <v>143</v>
      </c>
      <c r="E2170" s="107">
        <v>116</v>
      </c>
      <c r="F2170" s="107">
        <v>85</v>
      </c>
      <c r="G2170" s="107">
        <f>第2表01元データ!AX72</f>
        <v>48</v>
      </c>
      <c r="H2170" s="107">
        <f t="shared" si="1406"/>
        <v>-37</v>
      </c>
      <c r="I2170" s="108">
        <f t="shared" si="1407"/>
        <v>-43.529411764705884</v>
      </c>
      <c r="J2170" s="102"/>
      <c r="K2170" s="114" t="s">
        <v>128</v>
      </c>
      <c r="L2170" s="106">
        <v>53</v>
      </c>
      <c r="M2170" s="107">
        <v>59</v>
      </c>
      <c r="N2170" s="107">
        <v>51</v>
      </c>
      <c r="O2170" s="107">
        <v>41</v>
      </c>
      <c r="P2170" s="107">
        <f>第2表01元データ!AY72</f>
        <v>30</v>
      </c>
      <c r="Q2170" s="107">
        <f t="shared" si="1408"/>
        <v>-11</v>
      </c>
      <c r="R2170" s="108">
        <f t="shared" si="1409"/>
        <v>-26.829268292682929</v>
      </c>
      <c r="S2170" s="108"/>
      <c r="T2170" s="100">
        <v>207</v>
      </c>
      <c r="W2170" s="100" t="s">
        <v>361</v>
      </c>
      <c r="X2170" s="100">
        <v>151</v>
      </c>
      <c r="Y2170" s="100">
        <v>110</v>
      </c>
      <c r="Z2170" s="100">
        <v>102</v>
      </c>
      <c r="AA2170" s="100">
        <v>143</v>
      </c>
      <c r="AC2170" s="100" t="s">
        <v>361</v>
      </c>
      <c r="AD2170" s="100">
        <v>42</v>
      </c>
      <c r="AE2170" s="100">
        <v>43</v>
      </c>
      <c r="AF2170" s="100">
        <v>53</v>
      </c>
      <c r="AG2170" s="100">
        <v>59</v>
      </c>
      <c r="AJ2170" s="100" t="str">
        <f t="shared" si="1402"/>
        <v>●</v>
      </c>
      <c r="AK2170" s="100" t="str">
        <f t="shared" si="1396"/>
        <v>●</v>
      </c>
      <c r="AL2170" s="100" t="str">
        <f t="shared" si="1405"/>
        <v>●</v>
      </c>
      <c r="AM2170" s="100" t="str">
        <f t="shared" si="1398"/>
        <v>●</v>
      </c>
      <c r="AP2170" s="100" t="str">
        <f t="shared" si="1403"/>
        <v>●</v>
      </c>
      <c r="AQ2170" s="100" t="str">
        <f t="shared" si="1399"/>
        <v>●</v>
      </c>
      <c r="AR2170" s="100" t="str">
        <f t="shared" si="1400"/>
        <v>●</v>
      </c>
      <c r="AS2170" s="100" t="str">
        <f t="shared" si="1404"/>
        <v>●</v>
      </c>
    </row>
    <row r="2171" spans="2:45" s="100" customFormat="1" ht="14.25" customHeight="1">
      <c r="B2171" s="102" t="s">
        <v>129</v>
      </c>
      <c r="C2171" s="106">
        <v>133</v>
      </c>
      <c r="D2171" s="107">
        <v>123</v>
      </c>
      <c r="E2171" s="107">
        <v>143</v>
      </c>
      <c r="F2171" s="107">
        <v>130</v>
      </c>
      <c r="G2171" s="107">
        <f>第2表01元データ!AX73</f>
        <v>77</v>
      </c>
      <c r="H2171" s="107">
        <f t="shared" si="1406"/>
        <v>-53</v>
      </c>
      <c r="I2171" s="108">
        <f t="shared" si="1407"/>
        <v>-40.769230769230766</v>
      </c>
      <c r="J2171" s="102"/>
      <c r="K2171" s="114" t="s">
        <v>129</v>
      </c>
      <c r="L2171" s="106">
        <v>52</v>
      </c>
      <c r="M2171" s="107">
        <v>51</v>
      </c>
      <c r="N2171" s="107">
        <v>59</v>
      </c>
      <c r="O2171" s="107">
        <v>53</v>
      </c>
      <c r="P2171" s="107">
        <f>第2表01元データ!AY73</f>
        <v>43</v>
      </c>
      <c r="Q2171" s="107">
        <f t="shared" si="1408"/>
        <v>-10</v>
      </c>
      <c r="R2171" s="108">
        <f t="shared" si="1409"/>
        <v>-18.867924528301888</v>
      </c>
      <c r="S2171" s="108"/>
      <c r="T2171" s="100">
        <v>208</v>
      </c>
      <c r="W2171" s="100" t="s">
        <v>362</v>
      </c>
      <c r="X2171" s="100">
        <v>147</v>
      </c>
      <c r="Y2171" s="100">
        <v>194</v>
      </c>
      <c r="Z2171" s="100">
        <v>133</v>
      </c>
      <c r="AA2171" s="100">
        <v>123</v>
      </c>
      <c r="AC2171" s="100" t="s">
        <v>362</v>
      </c>
      <c r="AD2171" s="100">
        <v>65</v>
      </c>
      <c r="AE2171" s="100">
        <v>58</v>
      </c>
      <c r="AF2171" s="100">
        <v>52</v>
      </c>
      <c r="AG2171" s="100">
        <v>51</v>
      </c>
      <c r="AJ2171" s="100" t="str">
        <f t="shared" si="1402"/>
        <v>●</v>
      </c>
      <c r="AK2171" s="100" t="str">
        <f t="shared" si="1396"/>
        <v>●</v>
      </c>
      <c r="AL2171" s="100" t="str">
        <f t="shared" si="1405"/>
        <v>●</v>
      </c>
      <c r="AM2171" s="100" t="str">
        <f t="shared" si="1398"/>
        <v>●</v>
      </c>
      <c r="AP2171" s="100" t="str">
        <f t="shared" si="1403"/>
        <v>●</v>
      </c>
      <c r="AQ2171" s="100" t="str">
        <f t="shared" si="1399"/>
        <v>●</v>
      </c>
      <c r="AR2171" s="100" t="str">
        <f t="shared" si="1400"/>
        <v>●</v>
      </c>
      <c r="AS2171" s="100" t="str">
        <f t="shared" si="1404"/>
        <v>●</v>
      </c>
    </row>
    <row r="2172" spans="2:45" s="100" customFormat="1" ht="14.25" customHeight="1">
      <c r="B2172" s="102" t="s">
        <v>130</v>
      </c>
      <c r="C2172" s="106">
        <v>208</v>
      </c>
      <c r="D2172" s="107">
        <v>136</v>
      </c>
      <c r="E2172" s="107">
        <v>131</v>
      </c>
      <c r="F2172" s="107">
        <v>145</v>
      </c>
      <c r="G2172" s="107">
        <f>第2表01元データ!AX74</f>
        <v>129</v>
      </c>
      <c r="H2172" s="107">
        <f t="shared" si="1406"/>
        <v>-16</v>
      </c>
      <c r="I2172" s="108">
        <f t="shared" si="1407"/>
        <v>-11.03448275862069</v>
      </c>
      <c r="J2172" s="102"/>
      <c r="K2172" s="114" t="s">
        <v>130</v>
      </c>
      <c r="L2172" s="106">
        <v>59</v>
      </c>
      <c r="M2172" s="107">
        <v>47</v>
      </c>
      <c r="N2172" s="107">
        <v>56</v>
      </c>
      <c r="O2172" s="107">
        <v>57</v>
      </c>
      <c r="P2172" s="107">
        <f>第2表01元データ!AY74</f>
        <v>66</v>
      </c>
      <c r="Q2172" s="107">
        <f t="shared" si="1408"/>
        <v>9</v>
      </c>
      <c r="R2172" s="108">
        <f t="shared" si="1409"/>
        <v>15.789473684210526</v>
      </c>
      <c r="S2172" s="108"/>
      <c r="T2172" s="100">
        <v>209</v>
      </c>
      <c r="W2172" s="100" t="s">
        <v>363</v>
      </c>
      <c r="X2172" s="100">
        <v>127</v>
      </c>
      <c r="Y2172" s="100">
        <v>193</v>
      </c>
      <c r="Z2172" s="100">
        <v>208</v>
      </c>
      <c r="AA2172" s="100">
        <v>136</v>
      </c>
      <c r="AC2172" s="100" t="s">
        <v>363</v>
      </c>
      <c r="AD2172" s="100">
        <v>96</v>
      </c>
      <c r="AE2172" s="100">
        <v>58</v>
      </c>
      <c r="AF2172" s="100">
        <v>59</v>
      </c>
      <c r="AG2172" s="100">
        <v>47</v>
      </c>
      <c r="AJ2172" s="100" t="str">
        <f t="shared" si="1402"/>
        <v>●</v>
      </c>
      <c r="AK2172" s="100" t="str">
        <f t="shared" si="1396"/>
        <v>●</v>
      </c>
      <c r="AL2172" s="100" t="str">
        <f>IF(E2172=Z2172,"○","●")</f>
        <v>●</v>
      </c>
      <c r="AM2172" s="100" t="str">
        <f t="shared" si="1398"/>
        <v>●</v>
      </c>
      <c r="AP2172" s="100" t="str">
        <f t="shared" si="1403"/>
        <v>●</v>
      </c>
      <c r="AQ2172" s="100" t="str">
        <f t="shared" si="1399"/>
        <v>●</v>
      </c>
      <c r="AR2172" s="100" t="str">
        <f t="shared" si="1400"/>
        <v>●</v>
      </c>
      <c r="AS2172" s="100" t="str">
        <f t="shared" si="1404"/>
        <v>●</v>
      </c>
    </row>
    <row r="2173" spans="2:45" s="100" customFormat="1" ht="14.25" customHeight="1">
      <c r="B2173" s="102" t="s">
        <v>131</v>
      </c>
      <c r="C2173" s="106">
        <v>200</v>
      </c>
      <c r="D2173" s="107">
        <v>204</v>
      </c>
      <c r="E2173" s="107">
        <v>127</v>
      </c>
      <c r="F2173" s="107">
        <v>123</v>
      </c>
      <c r="G2173" s="107">
        <f>第2表01元データ!AX75</f>
        <v>147</v>
      </c>
      <c r="H2173" s="107">
        <f t="shared" si="1406"/>
        <v>24</v>
      </c>
      <c r="I2173" s="108">
        <f t="shared" si="1407"/>
        <v>19.512195121951219</v>
      </c>
      <c r="J2173" s="102"/>
      <c r="K2173" s="114" t="s">
        <v>131</v>
      </c>
      <c r="L2173" s="106">
        <v>78</v>
      </c>
      <c r="M2173" s="107">
        <v>62</v>
      </c>
      <c r="N2173" s="107">
        <v>52</v>
      </c>
      <c r="O2173" s="107">
        <v>66</v>
      </c>
      <c r="P2173" s="107">
        <f>第2表01元データ!AY75</f>
        <v>55</v>
      </c>
      <c r="Q2173" s="107">
        <f t="shared" si="1408"/>
        <v>-11</v>
      </c>
      <c r="R2173" s="108">
        <f t="shared" si="1409"/>
        <v>-16.666666666666664</v>
      </c>
      <c r="S2173" s="108"/>
      <c r="T2173" s="100">
        <v>210</v>
      </c>
      <c r="W2173" s="100" t="s">
        <v>364</v>
      </c>
      <c r="X2173" s="100">
        <v>49</v>
      </c>
      <c r="Y2173" s="100">
        <v>170</v>
      </c>
      <c r="Z2173" s="100">
        <v>200</v>
      </c>
      <c r="AA2173" s="100">
        <v>204</v>
      </c>
      <c r="AC2173" s="100" t="s">
        <v>364</v>
      </c>
      <c r="AD2173" s="100">
        <v>82</v>
      </c>
      <c r="AE2173" s="100">
        <v>99</v>
      </c>
      <c r="AF2173" s="100">
        <v>78</v>
      </c>
      <c r="AG2173" s="100">
        <v>62</v>
      </c>
      <c r="AJ2173" s="100" t="str">
        <f t="shared" si="1402"/>
        <v>●</v>
      </c>
      <c r="AK2173" s="100" t="str">
        <f t="shared" si="1396"/>
        <v>●</v>
      </c>
      <c r="AL2173" s="100" t="str">
        <f t="shared" ref="AL2173:AL2181" si="1410">IF(E2173=Z2173,"○","●")</f>
        <v>●</v>
      </c>
      <c r="AM2173" s="100" t="str">
        <f t="shared" si="1398"/>
        <v>●</v>
      </c>
      <c r="AP2173" s="100" t="str">
        <f t="shared" si="1403"/>
        <v>●</v>
      </c>
      <c r="AQ2173" s="100" t="str">
        <f t="shared" si="1399"/>
        <v>●</v>
      </c>
      <c r="AR2173" s="100" t="str">
        <f t="shared" si="1400"/>
        <v>●</v>
      </c>
      <c r="AS2173" s="100" t="str">
        <f t="shared" si="1404"/>
        <v>●</v>
      </c>
    </row>
    <row r="2174" spans="2:45" s="100" customFormat="1" ht="14.25" customHeight="1">
      <c r="B2174" s="102" t="s">
        <v>132</v>
      </c>
      <c r="C2174" s="106">
        <v>173</v>
      </c>
      <c r="D2174" s="107">
        <v>210</v>
      </c>
      <c r="E2174" s="107">
        <v>198</v>
      </c>
      <c r="F2174" s="107">
        <v>121</v>
      </c>
      <c r="G2174" s="107">
        <f>第2表01元データ!AX76</f>
        <v>116</v>
      </c>
      <c r="H2174" s="107">
        <f t="shared" si="1406"/>
        <v>-5</v>
      </c>
      <c r="I2174" s="108">
        <f t="shared" si="1407"/>
        <v>-4.1322314049586781</v>
      </c>
      <c r="J2174" s="102"/>
      <c r="K2174" s="114" t="s">
        <v>132</v>
      </c>
      <c r="L2174" s="106">
        <v>104</v>
      </c>
      <c r="M2174" s="107">
        <v>76</v>
      </c>
      <c r="N2174" s="107">
        <v>58</v>
      </c>
      <c r="O2174" s="107">
        <v>50</v>
      </c>
      <c r="P2174" s="107">
        <f>第2表01元データ!AY76</f>
        <v>69</v>
      </c>
      <c r="Q2174" s="107">
        <f t="shared" si="1408"/>
        <v>19</v>
      </c>
      <c r="R2174" s="108">
        <f t="shared" si="1409"/>
        <v>38</v>
      </c>
      <c r="S2174" s="108"/>
      <c r="T2174" s="100">
        <v>211</v>
      </c>
      <c r="W2174" s="99" t="s">
        <v>365</v>
      </c>
      <c r="X2174" s="99">
        <v>38</v>
      </c>
      <c r="Y2174" s="99">
        <v>73</v>
      </c>
      <c r="Z2174" s="99">
        <v>173</v>
      </c>
      <c r="AA2174" s="99">
        <v>210</v>
      </c>
      <c r="AB2174" s="99"/>
      <c r="AC2174" s="99" t="s">
        <v>365</v>
      </c>
      <c r="AD2174" s="99">
        <v>98</v>
      </c>
      <c r="AE2174" s="99">
        <v>80</v>
      </c>
      <c r="AF2174" s="99">
        <v>104</v>
      </c>
      <c r="AG2174" s="99">
        <v>76</v>
      </c>
      <c r="AJ2174" s="100" t="str">
        <f t="shared" si="1402"/>
        <v>●</v>
      </c>
      <c r="AK2174" s="100" t="str">
        <f t="shared" si="1396"/>
        <v>●</v>
      </c>
      <c r="AL2174" s="100" t="str">
        <f t="shared" si="1410"/>
        <v>●</v>
      </c>
      <c r="AM2174" s="100" t="str">
        <f t="shared" si="1398"/>
        <v>●</v>
      </c>
      <c r="AP2174" s="100" t="str">
        <f t="shared" si="1403"/>
        <v>●</v>
      </c>
      <c r="AQ2174" s="100" t="str">
        <f t="shared" si="1399"/>
        <v>●</v>
      </c>
      <c r="AR2174" s="100" t="str">
        <f t="shared" si="1400"/>
        <v>●</v>
      </c>
      <c r="AS2174" s="100" t="str">
        <f t="shared" si="1404"/>
        <v>●</v>
      </c>
    </row>
    <row r="2175" spans="2:45" s="100" customFormat="1" ht="14.25" customHeight="1">
      <c r="B2175" s="102" t="s">
        <v>133</v>
      </c>
      <c r="C2175" s="106">
        <v>87</v>
      </c>
      <c r="D2175" s="107">
        <v>183</v>
      </c>
      <c r="E2175" s="107">
        <v>203</v>
      </c>
      <c r="F2175" s="107">
        <v>182</v>
      </c>
      <c r="G2175" s="107">
        <f>第2表01元データ!AX77</f>
        <v>123</v>
      </c>
      <c r="H2175" s="107">
        <f t="shared" si="1406"/>
        <v>-59</v>
      </c>
      <c r="I2175" s="108">
        <f t="shared" si="1407"/>
        <v>-32.417582417582416</v>
      </c>
      <c r="J2175" s="102"/>
      <c r="K2175" s="114" t="s">
        <v>133</v>
      </c>
      <c r="L2175" s="106">
        <v>78</v>
      </c>
      <c r="M2175" s="107">
        <v>90</v>
      </c>
      <c r="N2175" s="107">
        <v>68</v>
      </c>
      <c r="O2175" s="107">
        <v>57</v>
      </c>
      <c r="P2175" s="107">
        <f>第2表01元データ!AY77</f>
        <v>47</v>
      </c>
      <c r="Q2175" s="107">
        <f t="shared" si="1408"/>
        <v>-10</v>
      </c>
      <c r="R2175" s="108">
        <f t="shared" si="1409"/>
        <v>-17.543859649122805</v>
      </c>
      <c r="S2175" s="108"/>
      <c r="T2175" s="100">
        <v>212</v>
      </c>
      <c r="W2175" s="100" t="s">
        <v>366</v>
      </c>
      <c r="X2175" s="100">
        <v>49</v>
      </c>
      <c r="Y2175" s="100">
        <v>58</v>
      </c>
      <c r="Z2175" s="100">
        <v>87</v>
      </c>
      <c r="AA2175" s="100">
        <v>183</v>
      </c>
      <c r="AC2175" s="100" t="s">
        <v>366</v>
      </c>
      <c r="AD2175" s="100">
        <v>85</v>
      </c>
      <c r="AE2175" s="100">
        <v>95</v>
      </c>
      <c r="AF2175" s="100">
        <v>78</v>
      </c>
      <c r="AG2175" s="100">
        <v>90</v>
      </c>
      <c r="AJ2175" s="100" t="str">
        <f t="shared" si="1402"/>
        <v>●</v>
      </c>
      <c r="AK2175" s="100" t="str">
        <f t="shared" si="1396"/>
        <v>●</v>
      </c>
      <c r="AL2175" s="100" t="str">
        <f t="shared" si="1410"/>
        <v>●</v>
      </c>
      <c r="AM2175" s="100" t="str">
        <f t="shared" si="1398"/>
        <v>●</v>
      </c>
      <c r="AP2175" s="100" t="str">
        <f t="shared" si="1403"/>
        <v>●</v>
      </c>
      <c r="AQ2175" s="100" t="str">
        <f t="shared" si="1399"/>
        <v>●</v>
      </c>
      <c r="AR2175" s="100" t="str">
        <f t="shared" si="1400"/>
        <v>●</v>
      </c>
      <c r="AS2175" s="100" t="str">
        <f t="shared" si="1404"/>
        <v>●</v>
      </c>
    </row>
    <row r="2176" spans="2:45" s="100" customFormat="1" ht="14.25" customHeight="1">
      <c r="B2176" s="102" t="s">
        <v>134</v>
      </c>
      <c r="C2176" s="106">
        <v>63</v>
      </c>
      <c r="D2176" s="107">
        <v>96</v>
      </c>
      <c r="E2176" s="107">
        <v>182</v>
      </c>
      <c r="F2176" s="107">
        <v>197</v>
      </c>
      <c r="G2176" s="107">
        <f>第2表01元データ!AX78</f>
        <v>180</v>
      </c>
      <c r="H2176" s="107">
        <f t="shared" si="1406"/>
        <v>-17</v>
      </c>
      <c r="I2176" s="108">
        <f t="shared" si="1407"/>
        <v>-8.6294416243654819</v>
      </c>
      <c r="J2176" s="102"/>
      <c r="K2176" s="114" t="s">
        <v>134</v>
      </c>
      <c r="L2176" s="106">
        <v>95</v>
      </c>
      <c r="M2176" s="107">
        <v>77</v>
      </c>
      <c r="N2176" s="107">
        <v>91</v>
      </c>
      <c r="O2176" s="107">
        <v>71</v>
      </c>
      <c r="P2176" s="107">
        <f>第2表01元データ!AY78</f>
        <v>52</v>
      </c>
      <c r="Q2176" s="107">
        <f t="shared" si="1408"/>
        <v>-19</v>
      </c>
      <c r="R2176" s="108">
        <f t="shared" si="1409"/>
        <v>-26.760563380281688</v>
      </c>
      <c r="S2176" s="108"/>
      <c r="T2176" s="100">
        <v>213</v>
      </c>
      <c r="W2176" s="100" t="s">
        <v>367</v>
      </c>
      <c r="X2176" s="100">
        <v>43</v>
      </c>
      <c r="Y2176" s="100">
        <v>69</v>
      </c>
      <c r="Z2176" s="100">
        <v>63</v>
      </c>
      <c r="AA2176" s="100">
        <v>96</v>
      </c>
      <c r="AC2176" s="100" t="s">
        <v>367</v>
      </c>
      <c r="AD2176" s="100">
        <v>79</v>
      </c>
      <c r="AE2176" s="100">
        <v>93</v>
      </c>
      <c r="AF2176" s="100">
        <v>95</v>
      </c>
      <c r="AG2176" s="100">
        <v>77</v>
      </c>
      <c r="AJ2176" s="100" t="str">
        <f t="shared" si="1402"/>
        <v>●</v>
      </c>
      <c r="AK2176" s="100" t="str">
        <f t="shared" si="1396"/>
        <v>●</v>
      </c>
      <c r="AL2176" s="100" t="str">
        <f t="shared" si="1410"/>
        <v>●</v>
      </c>
      <c r="AM2176" s="100" t="str">
        <f t="shared" si="1398"/>
        <v>●</v>
      </c>
      <c r="AP2176" s="100" t="str">
        <f t="shared" si="1403"/>
        <v>●</v>
      </c>
      <c r="AQ2176" s="100" t="str">
        <f t="shared" si="1399"/>
        <v>●</v>
      </c>
      <c r="AR2176" s="100" t="str">
        <f t="shared" si="1400"/>
        <v>●</v>
      </c>
      <c r="AS2176" s="100" t="str">
        <f t="shared" si="1404"/>
        <v>●</v>
      </c>
    </row>
    <row r="2177" spans="2:45" s="100" customFormat="1" ht="14.25" customHeight="1">
      <c r="B2177" s="102" t="s">
        <v>135</v>
      </c>
      <c r="C2177" s="106">
        <v>68</v>
      </c>
      <c r="D2177" s="107">
        <v>67</v>
      </c>
      <c r="E2177" s="107">
        <v>96</v>
      </c>
      <c r="F2177" s="107">
        <v>182</v>
      </c>
      <c r="G2177" s="107">
        <f>第2表01元データ!AX79</f>
        <v>188</v>
      </c>
      <c r="H2177" s="107">
        <f t="shared" si="1406"/>
        <v>6</v>
      </c>
      <c r="I2177" s="108">
        <f t="shared" si="1407"/>
        <v>3.296703296703297</v>
      </c>
      <c r="J2177" s="102"/>
      <c r="K2177" s="114" t="s">
        <v>135</v>
      </c>
      <c r="L2177" s="106">
        <v>81</v>
      </c>
      <c r="M2177" s="107">
        <v>95</v>
      </c>
      <c r="N2177" s="107">
        <v>78</v>
      </c>
      <c r="O2177" s="107">
        <v>89</v>
      </c>
      <c r="P2177" s="107">
        <f>第2表01元データ!AY79</f>
        <v>66</v>
      </c>
      <c r="Q2177" s="107">
        <f t="shared" si="1408"/>
        <v>-23</v>
      </c>
      <c r="R2177" s="108">
        <f t="shared" si="1409"/>
        <v>-25.842696629213485</v>
      </c>
      <c r="S2177" s="108"/>
      <c r="T2177" s="100">
        <v>214</v>
      </c>
      <c r="W2177" s="100" t="s">
        <v>368</v>
      </c>
      <c r="X2177" s="100">
        <v>39</v>
      </c>
      <c r="Y2177" s="100">
        <v>51</v>
      </c>
      <c r="Z2177" s="100">
        <v>68</v>
      </c>
      <c r="AA2177" s="100">
        <v>67</v>
      </c>
      <c r="AC2177" s="100" t="s">
        <v>368</v>
      </c>
      <c r="AD2177" s="100">
        <v>76</v>
      </c>
      <c r="AE2177" s="100">
        <v>76</v>
      </c>
      <c r="AF2177" s="100">
        <v>81</v>
      </c>
      <c r="AG2177" s="100">
        <v>95</v>
      </c>
      <c r="AJ2177" s="100" t="str">
        <f t="shared" si="1402"/>
        <v>●</v>
      </c>
      <c r="AK2177" s="100" t="str">
        <f t="shared" si="1396"/>
        <v>●</v>
      </c>
      <c r="AL2177" s="100" t="str">
        <f t="shared" si="1410"/>
        <v>●</v>
      </c>
      <c r="AM2177" s="100" t="str">
        <f t="shared" si="1398"/>
        <v>●</v>
      </c>
      <c r="AP2177" s="100" t="str">
        <f t="shared" si="1403"/>
        <v>●</v>
      </c>
      <c r="AQ2177" s="100" t="str">
        <f t="shared" si="1399"/>
        <v>●</v>
      </c>
      <c r="AR2177" s="100" t="str">
        <f t="shared" si="1400"/>
        <v>●</v>
      </c>
      <c r="AS2177" s="100" t="str">
        <f t="shared" si="1404"/>
        <v>●</v>
      </c>
    </row>
    <row r="2178" spans="2:45" s="100" customFormat="1" ht="14.25" customHeight="1">
      <c r="B2178" s="102" t="s">
        <v>136</v>
      </c>
      <c r="C2178" s="106">
        <v>52</v>
      </c>
      <c r="D2178" s="107">
        <v>69</v>
      </c>
      <c r="E2178" s="107">
        <v>70</v>
      </c>
      <c r="F2178" s="107">
        <v>91</v>
      </c>
      <c r="G2178" s="107">
        <f>第2表01元データ!AX80</f>
        <v>170</v>
      </c>
      <c r="H2178" s="107">
        <f t="shared" si="1406"/>
        <v>79</v>
      </c>
      <c r="I2178" s="108">
        <f t="shared" si="1407"/>
        <v>86.813186813186817</v>
      </c>
      <c r="J2178" s="102"/>
      <c r="K2178" s="114" t="s">
        <v>136</v>
      </c>
      <c r="L2178" s="106">
        <v>71</v>
      </c>
      <c r="M2178" s="107">
        <v>78</v>
      </c>
      <c r="N2178" s="107">
        <v>88</v>
      </c>
      <c r="O2178" s="107">
        <v>75</v>
      </c>
      <c r="P2178" s="107">
        <f>第2表01元データ!AY80</f>
        <v>83</v>
      </c>
      <c r="Q2178" s="107">
        <f t="shared" si="1408"/>
        <v>8</v>
      </c>
      <c r="R2178" s="108">
        <f t="shared" si="1409"/>
        <v>10.666666666666668</v>
      </c>
      <c r="S2178" s="108"/>
      <c r="T2178" s="100">
        <v>215</v>
      </c>
      <c r="W2178" s="100" t="s">
        <v>369</v>
      </c>
      <c r="X2178" s="100">
        <v>23</v>
      </c>
      <c r="Y2178" s="100">
        <v>39</v>
      </c>
      <c r="Z2178" s="100">
        <v>52</v>
      </c>
      <c r="AA2178" s="100">
        <v>69</v>
      </c>
      <c r="AC2178" s="100" t="s">
        <v>369</v>
      </c>
      <c r="AD2178" s="100">
        <v>58</v>
      </c>
      <c r="AE2178" s="100">
        <v>66</v>
      </c>
      <c r="AF2178" s="100">
        <v>71</v>
      </c>
      <c r="AG2178" s="100">
        <v>78</v>
      </c>
      <c r="AJ2178" s="100" t="str">
        <f t="shared" si="1402"/>
        <v>●</v>
      </c>
      <c r="AK2178" s="100" t="str">
        <f t="shared" si="1396"/>
        <v>●</v>
      </c>
      <c r="AL2178" s="100" t="str">
        <f t="shared" si="1410"/>
        <v>●</v>
      </c>
      <c r="AM2178" s="100" t="str">
        <f t="shared" si="1398"/>
        <v>●</v>
      </c>
      <c r="AP2178" s="100" t="str">
        <f t="shared" si="1403"/>
        <v>●</v>
      </c>
      <c r="AQ2178" s="100" t="str">
        <f t="shared" si="1399"/>
        <v>●</v>
      </c>
      <c r="AR2178" s="100" t="str">
        <f t="shared" si="1400"/>
        <v>●</v>
      </c>
      <c r="AS2178" s="100" t="str">
        <f t="shared" si="1404"/>
        <v>●</v>
      </c>
    </row>
    <row r="2179" spans="2:45" s="100" customFormat="1" ht="14.25" customHeight="1">
      <c r="B2179" s="102" t="s">
        <v>137</v>
      </c>
      <c r="C2179" s="106">
        <v>38</v>
      </c>
      <c r="D2179" s="107">
        <v>52</v>
      </c>
      <c r="E2179" s="107">
        <v>70</v>
      </c>
      <c r="F2179" s="107">
        <v>76</v>
      </c>
      <c r="G2179" s="107">
        <f>第2表01元データ!AX81</f>
        <v>90</v>
      </c>
      <c r="H2179" s="107">
        <f t="shared" si="1406"/>
        <v>14</v>
      </c>
      <c r="I2179" s="108">
        <f t="shared" si="1407"/>
        <v>18.421052631578945</v>
      </c>
      <c r="J2179" s="102"/>
      <c r="K2179" s="114" t="s">
        <v>137</v>
      </c>
      <c r="L2179" s="106">
        <v>58</v>
      </c>
      <c r="M2179" s="107">
        <v>62</v>
      </c>
      <c r="N2179" s="107">
        <v>71</v>
      </c>
      <c r="O2179" s="107">
        <v>85</v>
      </c>
      <c r="P2179" s="107">
        <f>第2表01元データ!AY81</f>
        <v>78</v>
      </c>
      <c r="Q2179" s="107">
        <f t="shared" si="1408"/>
        <v>-7</v>
      </c>
      <c r="R2179" s="108">
        <f t="shared" si="1409"/>
        <v>-8.235294117647058</v>
      </c>
      <c r="S2179" s="108"/>
      <c r="T2179" s="100">
        <v>216</v>
      </c>
      <c r="W2179" s="100" t="s">
        <v>370</v>
      </c>
      <c r="X2179" s="100">
        <v>12</v>
      </c>
      <c r="Y2179" s="100">
        <v>32</v>
      </c>
      <c r="Z2179" s="100">
        <v>38</v>
      </c>
      <c r="AA2179" s="100">
        <v>52</v>
      </c>
      <c r="AC2179" s="100" t="s">
        <v>370</v>
      </c>
      <c r="AD2179" s="100">
        <v>30</v>
      </c>
      <c r="AE2179" s="100">
        <v>46</v>
      </c>
      <c r="AF2179" s="100">
        <v>58</v>
      </c>
      <c r="AG2179" s="100">
        <v>62</v>
      </c>
      <c r="AJ2179" s="100" t="str">
        <f t="shared" si="1402"/>
        <v>●</v>
      </c>
      <c r="AK2179" s="100" t="str">
        <f t="shared" si="1396"/>
        <v>●</v>
      </c>
      <c r="AL2179" s="100" t="str">
        <f t="shared" si="1410"/>
        <v>●</v>
      </c>
      <c r="AM2179" s="100" t="str">
        <f t="shared" si="1398"/>
        <v>●</v>
      </c>
      <c r="AP2179" s="100" t="str">
        <f t="shared" si="1403"/>
        <v>●</v>
      </c>
      <c r="AQ2179" s="100" t="str">
        <f t="shared" si="1399"/>
        <v>●</v>
      </c>
      <c r="AR2179" s="100" t="str">
        <f t="shared" si="1400"/>
        <v>●</v>
      </c>
      <c r="AS2179" s="100" t="str">
        <f t="shared" si="1404"/>
        <v>●</v>
      </c>
    </row>
    <row r="2180" spans="2:45" s="100" customFormat="1" ht="14.25" customHeight="1">
      <c r="B2180" s="102" t="s">
        <v>138</v>
      </c>
      <c r="C2180" s="106">
        <v>26</v>
      </c>
      <c r="D2180" s="107">
        <v>28</v>
      </c>
      <c r="E2180" s="107">
        <v>61</v>
      </c>
      <c r="F2180" s="107">
        <v>78</v>
      </c>
      <c r="G2180" s="107">
        <f>第2表01元データ!AX82</f>
        <v>65</v>
      </c>
      <c r="H2180" s="107">
        <f t="shared" si="1406"/>
        <v>-13</v>
      </c>
      <c r="I2180" s="108">
        <f t="shared" si="1407"/>
        <v>-16.666666666666664</v>
      </c>
      <c r="J2180" s="102"/>
      <c r="K2180" s="114" t="s">
        <v>138</v>
      </c>
      <c r="L2180" s="106">
        <v>43</v>
      </c>
      <c r="M2180" s="107">
        <v>40</v>
      </c>
      <c r="N2180" s="107">
        <v>50</v>
      </c>
      <c r="O2180" s="107">
        <v>54</v>
      </c>
      <c r="P2180" s="107">
        <f>第2表01元データ!AY82</f>
        <v>73</v>
      </c>
      <c r="Q2180" s="107">
        <f t="shared" si="1408"/>
        <v>19</v>
      </c>
      <c r="R2180" s="108">
        <f t="shared" si="1409"/>
        <v>35.185185185185183</v>
      </c>
      <c r="S2180" s="108"/>
      <c r="T2180" s="100">
        <v>217</v>
      </c>
      <c r="W2180" s="100" t="s">
        <v>371</v>
      </c>
      <c r="X2180" s="100">
        <v>7</v>
      </c>
      <c r="Y2180" s="100">
        <v>12</v>
      </c>
      <c r="Z2180" s="100">
        <v>26</v>
      </c>
      <c r="AA2180" s="100">
        <v>28</v>
      </c>
      <c r="AC2180" s="100" t="s">
        <v>371</v>
      </c>
      <c r="AD2180" s="100">
        <v>25</v>
      </c>
      <c r="AE2180" s="100">
        <v>25</v>
      </c>
      <c r="AF2180" s="100">
        <v>43</v>
      </c>
      <c r="AG2180" s="100">
        <v>40</v>
      </c>
      <c r="AJ2180" s="100" t="str">
        <f t="shared" si="1402"/>
        <v>●</v>
      </c>
      <c r="AK2180" s="100" t="str">
        <f t="shared" si="1396"/>
        <v>●</v>
      </c>
      <c r="AL2180" s="100" t="str">
        <f t="shared" si="1410"/>
        <v>●</v>
      </c>
      <c r="AM2180" s="100" t="str">
        <f t="shared" si="1398"/>
        <v>●</v>
      </c>
      <c r="AP2180" s="100" t="str">
        <f t="shared" si="1403"/>
        <v>●</v>
      </c>
      <c r="AQ2180" s="100" t="str">
        <f t="shared" si="1399"/>
        <v>●</v>
      </c>
      <c r="AR2180" s="100" t="str">
        <f t="shared" si="1400"/>
        <v>●</v>
      </c>
      <c r="AS2180" s="100" t="str">
        <f t="shared" si="1404"/>
        <v>●</v>
      </c>
    </row>
    <row r="2181" spans="2:45" s="100" customFormat="1" ht="14.25" customHeight="1">
      <c r="B2181" s="102" t="s">
        <v>110</v>
      </c>
      <c r="C2181" s="106">
        <v>13</v>
      </c>
      <c r="D2181" s="107">
        <v>33</v>
      </c>
      <c r="E2181" s="107">
        <v>88</v>
      </c>
      <c r="F2181" s="107">
        <v>99</v>
      </c>
      <c r="G2181" s="107">
        <f>第2表01元データ!AX83</f>
        <v>137</v>
      </c>
      <c r="H2181" s="107">
        <f t="shared" si="1406"/>
        <v>38</v>
      </c>
      <c r="I2181" s="108">
        <f t="shared" si="1407"/>
        <v>38.383838383838381</v>
      </c>
      <c r="J2181" s="102"/>
      <c r="K2181" s="114" t="s">
        <v>110</v>
      </c>
      <c r="L2181" s="106">
        <v>33</v>
      </c>
      <c r="M2181" s="107">
        <v>37</v>
      </c>
      <c r="N2181" s="107">
        <v>62</v>
      </c>
      <c r="O2181" s="107">
        <v>61</v>
      </c>
      <c r="P2181" s="107">
        <f>第2表01元データ!AY83</f>
        <v>56</v>
      </c>
      <c r="Q2181" s="107">
        <f t="shared" si="1408"/>
        <v>-5</v>
      </c>
      <c r="R2181" s="108">
        <f t="shared" si="1409"/>
        <v>-8.1967213114754092</v>
      </c>
      <c r="S2181" s="108"/>
      <c r="T2181" s="100">
        <v>218</v>
      </c>
      <c r="W2181" s="100" t="s">
        <v>378</v>
      </c>
      <c r="X2181" s="100">
        <v>4</v>
      </c>
      <c r="Y2181" s="100">
        <v>10</v>
      </c>
      <c r="Z2181" s="100">
        <v>13</v>
      </c>
      <c r="AA2181" s="100">
        <v>33</v>
      </c>
      <c r="AC2181" s="100" t="s">
        <v>378</v>
      </c>
      <c r="AD2181" s="100">
        <v>9</v>
      </c>
      <c r="AE2181" s="100">
        <v>25</v>
      </c>
      <c r="AF2181" s="100">
        <v>33</v>
      </c>
      <c r="AG2181" s="100">
        <v>37</v>
      </c>
      <c r="AJ2181" s="100" t="str">
        <f t="shared" si="1402"/>
        <v>●</v>
      </c>
      <c r="AK2181" s="100" t="str">
        <f t="shared" si="1396"/>
        <v>●</v>
      </c>
      <c r="AL2181" s="100" t="str">
        <f t="shared" si="1410"/>
        <v>●</v>
      </c>
      <c r="AM2181" s="100" t="str">
        <f t="shared" si="1398"/>
        <v>●</v>
      </c>
      <c r="AP2181" s="100" t="str">
        <f t="shared" si="1403"/>
        <v>●</v>
      </c>
      <c r="AQ2181" s="100" t="str">
        <f t="shared" si="1399"/>
        <v>●</v>
      </c>
      <c r="AR2181" s="100" t="str">
        <f t="shared" si="1400"/>
        <v>●</v>
      </c>
      <c r="AS2181" s="100" t="str">
        <f t="shared" si="1404"/>
        <v>●</v>
      </c>
    </row>
    <row r="2182" spans="2:45" s="100" customFormat="1" ht="14.25" customHeight="1">
      <c r="B2182" s="119" t="s">
        <v>111</v>
      </c>
      <c r="C2182" s="120" t="s">
        <v>313</v>
      </c>
      <c r="D2182" s="116" t="s">
        <v>313</v>
      </c>
      <c r="E2182" s="116" t="s">
        <v>313</v>
      </c>
      <c r="F2182" s="116" t="s">
        <v>313</v>
      </c>
      <c r="G2182" s="107" t="str">
        <f>第2表01元データ!AX84</f>
        <v>-</v>
      </c>
      <c r="H2182" s="107"/>
      <c r="I2182" s="108"/>
      <c r="K2182" s="119" t="s">
        <v>111</v>
      </c>
      <c r="L2182" s="120" t="s">
        <v>313</v>
      </c>
      <c r="M2182" s="116" t="s">
        <v>313</v>
      </c>
      <c r="N2182" s="116" t="s">
        <v>313</v>
      </c>
      <c r="O2182" s="116" t="s">
        <v>313</v>
      </c>
      <c r="P2182" s="107">
        <f>第2表01元データ!AY84</f>
        <v>1</v>
      </c>
      <c r="Q2182" s="107"/>
      <c r="R2182" s="108"/>
      <c r="T2182" s="100">
        <v>219</v>
      </c>
    </row>
    <row r="2183" spans="2:45" s="100" customFormat="1" ht="14.25" customHeight="1">
      <c r="B2183" s="118"/>
      <c r="C2183" s="118"/>
      <c r="D2183" s="118"/>
      <c r="E2183" s="118"/>
      <c r="F2183" s="118"/>
      <c r="G2183" s="118"/>
      <c r="H2183" s="118"/>
      <c r="I2183" s="118"/>
      <c r="J2183" s="118"/>
      <c r="K2183" s="118"/>
      <c r="L2183" s="118"/>
      <c r="M2183" s="118"/>
      <c r="N2183" s="118"/>
      <c r="O2183" s="118"/>
      <c r="P2183" s="168"/>
      <c r="W2183" s="100">
        <v>61</v>
      </c>
    </row>
    <row r="2184" spans="2:45" s="100" customFormat="1" ht="14.25" customHeight="1">
      <c r="B2184" s="118"/>
      <c r="C2184" s="118"/>
      <c r="D2184" s="118"/>
      <c r="E2184" s="118"/>
      <c r="F2184" s="118"/>
      <c r="G2184" s="118"/>
      <c r="H2184" s="118"/>
      <c r="I2184" s="118"/>
      <c r="J2184" s="118"/>
      <c r="K2184" s="118"/>
      <c r="L2184" s="118"/>
      <c r="M2184" s="118"/>
      <c r="N2184" s="118"/>
      <c r="O2184" s="118"/>
      <c r="P2184" s="168"/>
    </row>
    <row r="2185" spans="2:45" s="100" customFormat="1" ht="14.25" customHeight="1">
      <c r="B2185" s="118"/>
      <c r="C2185" s="118"/>
      <c r="D2185" s="118"/>
      <c r="E2185" s="118"/>
      <c r="F2185" s="118"/>
      <c r="G2185" s="118"/>
      <c r="H2185" s="118"/>
      <c r="I2185" s="118"/>
      <c r="J2185" s="118"/>
      <c r="K2185" s="118"/>
      <c r="L2185" s="118"/>
      <c r="M2185" s="118"/>
      <c r="N2185" s="118"/>
      <c r="O2185" s="118"/>
      <c r="P2185" s="168"/>
    </row>
    <row r="2186" spans="2:45" s="99" customFormat="1" ht="14.25" customHeight="1">
      <c r="B2186" s="99" t="s">
        <v>281</v>
      </c>
      <c r="H2186" s="99" t="s">
        <v>805</v>
      </c>
      <c r="I2186" s="380">
        <f>令和2年9月末住基人口!R41</f>
        <v>780</v>
      </c>
      <c r="K2186" s="99" t="s">
        <v>282</v>
      </c>
      <c r="Q2186" s="99" t="s">
        <v>805</v>
      </c>
      <c r="R2186" s="380">
        <f>令和2年9月末住基人口!R47</f>
        <v>8001</v>
      </c>
      <c r="W2186" s="100"/>
      <c r="X2186" s="100"/>
      <c r="Y2186" s="100"/>
      <c r="Z2186" s="100"/>
      <c r="AA2186" s="100"/>
      <c r="AB2186" s="100"/>
      <c r="AC2186" s="100"/>
      <c r="AD2186" s="100"/>
      <c r="AE2186" s="100"/>
      <c r="AF2186" s="100"/>
      <c r="AG2186" s="100"/>
    </row>
    <row r="2187" spans="2:45" s="100" customFormat="1" ht="14.25" customHeight="1">
      <c r="B2187" s="583" t="s">
        <v>335</v>
      </c>
      <c r="C2187" s="101"/>
      <c r="D2187" s="101"/>
      <c r="E2187" s="101"/>
      <c r="F2187" s="101"/>
      <c r="G2187" s="135"/>
      <c r="H2187" s="131"/>
      <c r="I2187" s="131"/>
      <c r="J2187" s="102"/>
      <c r="K2187" s="583" t="s">
        <v>335</v>
      </c>
      <c r="L2187" s="101"/>
      <c r="M2187" s="101"/>
      <c r="N2187" s="101"/>
      <c r="O2187" s="101"/>
      <c r="P2187" s="135"/>
      <c r="Q2187" s="131"/>
      <c r="R2187" s="131"/>
      <c r="S2187" s="103"/>
    </row>
    <row r="2188" spans="2:45" s="100" customFormat="1" ht="14.25" customHeight="1">
      <c r="B2188" s="584"/>
      <c r="C2188" s="130" t="str">
        <f>$C$4</f>
        <v>平成12年</v>
      </c>
      <c r="D2188" s="130" t="str">
        <f>$D$4</f>
        <v>平成17年</v>
      </c>
      <c r="E2188" s="130" t="str">
        <f>$E$4</f>
        <v>平成22年</v>
      </c>
      <c r="F2188" s="130" t="s">
        <v>410</v>
      </c>
      <c r="G2188" s="130" t="s">
        <v>739</v>
      </c>
      <c r="H2188" s="133" t="str">
        <f>$H$4</f>
        <v>対平成</v>
      </c>
      <c r="I2188" s="134" t="str">
        <f>$I$4</f>
        <v>27年</v>
      </c>
      <c r="J2188" s="102"/>
      <c r="K2188" s="584"/>
      <c r="L2188" s="130" t="str">
        <f>$C$4</f>
        <v>平成12年</v>
      </c>
      <c r="M2188" s="130" t="str">
        <f>$D$4</f>
        <v>平成17年</v>
      </c>
      <c r="N2188" s="130" t="str">
        <f>$E$4</f>
        <v>平成22年</v>
      </c>
      <c r="O2188" s="130" t="s">
        <v>410</v>
      </c>
      <c r="P2188" s="130" t="s">
        <v>739</v>
      </c>
      <c r="Q2188" s="133" t="str">
        <f>$H$4</f>
        <v>対平成</v>
      </c>
      <c r="R2188" s="134" t="str">
        <f>$I$4</f>
        <v>27年</v>
      </c>
      <c r="S2188" s="103"/>
    </row>
    <row r="2189" spans="2:45" s="100" customFormat="1" ht="14.25" customHeight="1">
      <c r="B2189" s="585"/>
      <c r="C2189" s="104"/>
      <c r="D2189" s="104"/>
      <c r="E2189" s="104"/>
      <c r="F2189" s="104"/>
      <c r="G2189" s="104"/>
      <c r="H2189" s="132" t="s">
        <v>88</v>
      </c>
      <c r="I2189" s="133" t="s">
        <v>398</v>
      </c>
      <c r="J2189" s="102"/>
      <c r="K2189" s="585"/>
      <c r="L2189" s="104"/>
      <c r="M2189" s="104"/>
      <c r="N2189" s="104"/>
      <c r="O2189" s="104"/>
      <c r="P2189" s="104"/>
      <c r="Q2189" s="132" t="s">
        <v>88</v>
      </c>
      <c r="R2189" s="133" t="s">
        <v>398</v>
      </c>
      <c r="S2189" s="103"/>
    </row>
    <row r="2190" spans="2:45" s="199" customFormat="1" ht="14.25" customHeight="1">
      <c r="B2190" s="200" t="s">
        <v>90</v>
      </c>
      <c r="C2190" s="198">
        <v>852</v>
      </c>
      <c r="D2190" s="194">
        <v>987</v>
      </c>
      <c r="E2190" s="194">
        <v>1024</v>
      </c>
      <c r="F2190" s="194">
        <v>1043</v>
      </c>
      <c r="G2190" s="194">
        <f>IF(COUNTIF(G2195:G2213,"x"),"x",IF(SUM(G2195:G2213)=0,"-",SUM(G2195:G2213)))</f>
        <v>892</v>
      </c>
      <c r="H2190" s="193">
        <f t="shared" ref="H2190:H2193" si="1411">IF(G2190="x","x",IF(AND(G2190="-",F2190="-"),"-",IF(AND(G2190="-",F2190&gt;0),F2190*-1,IF(AND(G2190&gt;0,F2190="-"),G2190,G2190-F2190))))</f>
        <v>-151</v>
      </c>
      <c r="I2190" s="195">
        <f t="shared" ref="I2190:I2193" si="1412">IF(H2190="x","x",IF(H2190="-","-",IF(AND(F2190="-",G2190&gt;0),"皆増",IF(AND(F2190&gt;0,G2190="-"),"皆減",H2190/F2190*100))))</f>
        <v>-14.477468839884947</v>
      </c>
      <c r="J2190" s="196"/>
      <c r="K2190" s="197" t="s">
        <v>90</v>
      </c>
      <c r="L2190" s="198">
        <v>9804</v>
      </c>
      <c r="M2190" s="194">
        <v>9675</v>
      </c>
      <c r="N2190" s="194">
        <v>9144</v>
      </c>
      <c r="O2190" s="194">
        <v>8746</v>
      </c>
      <c r="P2190" s="194">
        <f>IF(COUNTIF(P2195:P2213,"x"),"x",IF(SUM(P2195:P2213)=0,"-",SUM(P2195:P2213)))</f>
        <v>8325</v>
      </c>
      <c r="Q2190" s="193">
        <f t="shared" ref="Q2190:Q2193" si="1413">IF(P2190="x","x",IF(AND(P2190="-",O2190="-"),"-",IF(AND(P2190="-",O2190&gt;0),O2190*-1,IF(AND(P2190&gt;0,O2190="-"),P2190,P2190-O2190))))</f>
        <v>-421</v>
      </c>
      <c r="R2190" s="195">
        <f t="shared" ref="R2190:R2193" si="1414">IF(Q2190="x","x",IF(Q2190="-","-",IF(AND(O2190="-",P2190&gt;0),"皆増",IF(AND(O2190&gt;0,P2190="-"),"皆減",Q2190/O2190*100))))</f>
        <v>-4.8136290875828953</v>
      </c>
      <c r="S2190" s="195"/>
      <c r="W2190" s="199" t="s">
        <v>373</v>
      </c>
      <c r="X2190" s="199">
        <v>508</v>
      </c>
      <c r="Y2190" s="199">
        <v>830</v>
      </c>
      <c r="Z2190" s="199">
        <v>852</v>
      </c>
      <c r="AA2190" s="199">
        <v>987</v>
      </c>
      <c r="AC2190" s="199" t="s">
        <v>373</v>
      </c>
      <c r="AD2190" s="199">
        <v>9731</v>
      </c>
      <c r="AE2190" s="199">
        <v>9925</v>
      </c>
      <c r="AF2190" s="199">
        <v>9804</v>
      </c>
      <c r="AG2190" s="199">
        <v>9675</v>
      </c>
      <c r="AJ2190" s="199" t="str">
        <f>IF(C2190=X2190,"○","●")</f>
        <v>●</v>
      </c>
      <c r="AK2190" s="199" t="str">
        <f t="shared" ref="AK2190:AK2212" si="1415">IF(D2190=Y2190,"○","●")</f>
        <v>●</v>
      </c>
      <c r="AL2190" s="199" t="str">
        <f t="shared" ref="AL2190:AL2191" si="1416">IF(E2190=Z2190,"○","●")</f>
        <v>●</v>
      </c>
      <c r="AM2190" s="199" t="str">
        <f t="shared" ref="AM2190:AM2212" si="1417">IF(F2190=AA2190,"○","●")</f>
        <v>●</v>
      </c>
      <c r="AP2190" s="199" t="str">
        <f>IF(L2190=AD2190,"○","●")</f>
        <v>●</v>
      </c>
      <c r="AQ2190" s="199" t="str">
        <f t="shared" ref="AQ2190:AQ2212" si="1418">IF(M2190=AE2190,"○","●")</f>
        <v>●</v>
      </c>
      <c r="AR2190" s="199" t="str">
        <f t="shared" ref="AR2190:AR2212" si="1419">IF(N2190=AF2190,"○","●")</f>
        <v>●</v>
      </c>
      <c r="AS2190" s="199" t="str">
        <f t="shared" ref="AS2190" si="1420">IF(O2190=AG2190,"○","●")</f>
        <v>●</v>
      </c>
    </row>
    <row r="2191" spans="2:45" s="100" customFormat="1" ht="14.25" customHeight="1">
      <c r="B2191" s="105" t="s">
        <v>91</v>
      </c>
      <c r="C2191" s="106">
        <v>118</v>
      </c>
      <c r="D2191" s="107">
        <v>83</v>
      </c>
      <c r="E2191" s="107">
        <v>73</v>
      </c>
      <c r="F2191" s="107">
        <v>55</v>
      </c>
      <c r="G2191" s="107">
        <f>IF(COUNTIF(G2195:G2197,"x"),"x",IF(SUM(G2195:G2197)=0,"-",SUM(G2195:G2197)))</f>
        <v>39</v>
      </c>
      <c r="H2191" s="107">
        <f t="shared" si="1411"/>
        <v>-16</v>
      </c>
      <c r="I2191" s="108">
        <f t="shared" si="1412"/>
        <v>-29.09090909090909</v>
      </c>
      <c r="J2191" s="102"/>
      <c r="K2191" s="109" t="s">
        <v>91</v>
      </c>
      <c r="L2191" s="106">
        <v>1315</v>
      </c>
      <c r="M2191" s="107">
        <v>1156</v>
      </c>
      <c r="N2191" s="107">
        <v>951</v>
      </c>
      <c r="O2191" s="107">
        <v>847</v>
      </c>
      <c r="P2191" s="107">
        <f>IF(COUNTIF(P2195:P2197,"x"),"x",IF(SUM(P2195:P2197)=0,"-",SUM(P2195:P2197)))</f>
        <v>785</v>
      </c>
      <c r="Q2191" s="107">
        <f t="shared" si="1413"/>
        <v>-62</v>
      </c>
      <c r="R2191" s="108">
        <f t="shared" si="1414"/>
        <v>-7.319952774498228</v>
      </c>
      <c r="S2191" s="108"/>
      <c r="W2191" s="100" t="s">
        <v>374</v>
      </c>
      <c r="X2191" s="100">
        <v>78</v>
      </c>
      <c r="Y2191" s="100">
        <v>142</v>
      </c>
      <c r="Z2191" s="100">
        <v>118</v>
      </c>
      <c r="AA2191" s="100">
        <v>83</v>
      </c>
      <c r="AC2191" s="100" t="s">
        <v>374</v>
      </c>
      <c r="AD2191" s="100">
        <v>1720</v>
      </c>
      <c r="AE2191" s="100">
        <v>1456</v>
      </c>
      <c r="AF2191" s="100">
        <v>1315</v>
      </c>
      <c r="AG2191" s="100">
        <v>1156</v>
      </c>
      <c r="AJ2191" s="100" t="str">
        <f t="shared" ref="AJ2191:AJ2212" si="1421">IF(C2191=X2191,"○","●")</f>
        <v>●</v>
      </c>
      <c r="AK2191" s="100" t="str">
        <f t="shared" si="1415"/>
        <v>●</v>
      </c>
      <c r="AL2191" s="100" t="str">
        <f t="shared" si="1416"/>
        <v>●</v>
      </c>
      <c r="AM2191" s="100" t="str">
        <f t="shared" si="1417"/>
        <v>●</v>
      </c>
      <c r="AP2191" s="100" t="str">
        <f t="shared" ref="AP2191:AP2212" si="1422">IF(L2191=AD2191,"○","●")</f>
        <v>●</v>
      </c>
      <c r="AQ2191" s="100" t="str">
        <f t="shared" si="1418"/>
        <v>●</v>
      </c>
      <c r="AR2191" s="100" t="str">
        <f t="shared" si="1419"/>
        <v>●</v>
      </c>
      <c r="AS2191" s="100" t="str">
        <f>IF(O2191=AG2191,"○","●")</f>
        <v>●</v>
      </c>
    </row>
    <row r="2192" spans="2:45" s="100" customFormat="1" ht="14.25" customHeight="1">
      <c r="B2192" s="105" t="s">
        <v>92</v>
      </c>
      <c r="C2192" s="106">
        <v>545</v>
      </c>
      <c r="D2192" s="107">
        <v>539</v>
      </c>
      <c r="E2192" s="107">
        <v>461</v>
      </c>
      <c r="F2192" s="107">
        <v>456</v>
      </c>
      <c r="G2192" s="296">
        <f>IF(COUNTIF(G2198:G2207,"x"),"x",IF(SUM(G2198:G2207)=0,"-",SUM(G2198:G2207)))</f>
        <v>330</v>
      </c>
      <c r="H2192" s="107">
        <f t="shared" si="1411"/>
        <v>-126</v>
      </c>
      <c r="I2192" s="108">
        <f t="shared" si="1412"/>
        <v>-27.631578947368425</v>
      </c>
      <c r="J2192" s="102"/>
      <c r="K2192" s="109" t="s">
        <v>92</v>
      </c>
      <c r="L2192" s="106">
        <v>6187</v>
      </c>
      <c r="M2192" s="107">
        <v>5766</v>
      </c>
      <c r="N2192" s="107">
        <v>5118</v>
      </c>
      <c r="O2192" s="107">
        <v>4407</v>
      </c>
      <c r="P2192" s="296">
        <f>IF(COUNTIF(P2198:P2207,"x"),"x",IF(SUM(P2198:P2207)=0,"-",SUM(P2198:P2207)))</f>
        <v>3929</v>
      </c>
      <c r="Q2192" s="107">
        <f t="shared" si="1413"/>
        <v>-478</v>
      </c>
      <c r="R2192" s="108">
        <f t="shared" si="1414"/>
        <v>-10.846380757885182</v>
      </c>
      <c r="S2192" s="108"/>
      <c r="W2192" s="100" t="s">
        <v>375</v>
      </c>
      <c r="X2192" s="100">
        <v>350</v>
      </c>
      <c r="Y2192" s="100">
        <v>564</v>
      </c>
      <c r="Z2192" s="100">
        <v>545</v>
      </c>
      <c r="AA2192" s="100">
        <v>539</v>
      </c>
      <c r="AC2192" s="100" t="s">
        <v>375</v>
      </c>
      <c r="AD2192" s="100">
        <v>6548</v>
      </c>
      <c r="AE2192" s="100">
        <v>6631</v>
      </c>
      <c r="AF2192" s="100">
        <v>6187</v>
      </c>
      <c r="AG2192" s="100">
        <v>5766</v>
      </c>
      <c r="AJ2192" s="100" t="str">
        <f t="shared" si="1421"/>
        <v>●</v>
      </c>
      <c r="AK2192" s="100" t="str">
        <f t="shared" si="1415"/>
        <v>●</v>
      </c>
      <c r="AL2192" s="100" t="str">
        <f>IF(E2192=Z2192,"○","●")</f>
        <v>●</v>
      </c>
      <c r="AM2192" s="100" t="str">
        <f t="shared" si="1417"/>
        <v>●</v>
      </c>
      <c r="AP2192" s="100" t="str">
        <f t="shared" si="1422"/>
        <v>●</v>
      </c>
      <c r="AQ2192" s="100" t="str">
        <f t="shared" si="1418"/>
        <v>●</v>
      </c>
      <c r="AR2192" s="100" t="str">
        <f t="shared" si="1419"/>
        <v>●</v>
      </c>
      <c r="AS2192" s="100" t="str">
        <f t="shared" ref="AS2192:AS2212" si="1423">IF(O2192=AG2192,"○","●")</f>
        <v>●</v>
      </c>
    </row>
    <row r="2193" spans="2:45" s="100" customFormat="1" ht="14.25" customHeight="1">
      <c r="B2193" s="105" t="s">
        <v>93</v>
      </c>
      <c r="C2193" s="106">
        <v>189</v>
      </c>
      <c r="D2193" s="107">
        <v>365</v>
      </c>
      <c r="E2193" s="107">
        <v>490</v>
      </c>
      <c r="F2193" s="107">
        <v>531</v>
      </c>
      <c r="G2193" s="107">
        <f>IF(COUNTIF(G2208:G2212,"x"),"x",IF(SUM(G2208,G2212)=0,"-",SUM(G2208:G2212)))</f>
        <v>522</v>
      </c>
      <c r="H2193" s="107">
        <f t="shared" si="1411"/>
        <v>-9</v>
      </c>
      <c r="I2193" s="108">
        <f t="shared" si="1412"/>
        <v>-1.6949152542372881</v>
      </c>
      <c r="J2193" s="102"/>
      <c r="K2193" s="109" t="s">
        <v>93</v>
      </c>
      <c r="L2193" s="106">
        <v>2302</v>
      </c>
      <c r="M2193" s="107">
        <v>2753</v>
      </c>
      <c r="N2193" s="107">
        <v>3075</v>
      </c>
      <c r="O2193" s="107">
        <v>3485</v>
      </c>
      <c r="P2193" s="107">
        <f>IF(COUNTIF(P2208:P2212,"x"),"x",IF(SUM(P2208,P2212)=0,"-",SUM(P2208:P2212)))</f>
        <v>3599</v>
      </c>
      <c r="Q2193" s="107">
        <f t="shared" si="1413"/>
        <v>114</v>
      </c>
      <c r="R2193" s="108">
        <f t="shared" si="1414"/>
        <v>3.27116212338594</v>
      </c>
      <c r="S2193" s="108"/>
      <c r="W2193" s="100" t="s">
        <v>376</v>
      </c>
      <c r="X2193" s="100">
        <v>80</v>
      </c>
      <c r="Y2193" s="100">
        <v>124</v>
      </c>
      <c r="Z2193" s="100">
        <v>189</v>
      </c>
      <c r="AA2193" s="100">
        <v>365</v>
      </c>
      <c r="AC2193" s="100" t="s">
        <v>376</v>
      </c>
      <c r="AD2193" s="100">
        <v>1463</v>
      </c>
      <c r="AE2193" s="100">
        <v>1838</v>
      </c>
      <c r="AF2193" s="100">
        <v>2302</v>
      </c>
      <c r="AG2193" s="100">
        <v>2753</v>
      </c>
      <c r="AJ2193" s="100" t="str">
        <f t="shared" si="1421"/>
        <v>●</v>
      </c>
      <c r="AK2193" s="100" t="str">
        <f t="shared" si="1415"/>
        <v>●</v>
      </c>
      <c r="AL2193" s="100" t="str">
        <f t="shared" ref="AL2193:AL2202" si="1424">IF(E2193=Z2193,"○","●")</f>
        <v>●</v>
      </c>
      <c r="AM2193" s="100" t="str">
        <f t="shared" si="1417"/>
        <v>●</v>
      </c>
      <c r="AP2193" s="100" t="str">
        <f t="shared" si="1422"/>
        <v>●</v>
      </c>
      <c r="AQ2193" s="100" t="str">
        <f t="shared" si="1418"/>
        <v>●</v>
      </c>
      <c r="AR2193" s="100" t="str">
        <f t="shared" si="1419"/>
        <v>●</v>
      </c>
      <c r="AS2193" s="100" t="str">
        <f t="shared" si="1423"/>
        <v>●</v>
      </c>
    </row>
    <row r="2194" spans="2:45" s="100" customFormat="1" ht="14.25" customHeight="1">
      <c r="B2194" s="102"/>
      <c r="C2194" s="106"/>
      <c r="D2194" s="112"/>
      <c r="E2194" s="112"/>
      <c r="F2194" s="112"/>
      <c r="G2194" s="112"/>
      <c r="H2194" s="112"/>
      <c r="I2194" s="113"/>
      <c r="J2194" s="102"/>
      <c r="K2194" s="114"/>
      <c r="L2194" s="106"/>
      <c r="M2194" s="112"/>
      <c r="N2194" s="112"/>
      <c r="O2194" s="112"/>
      <c r="P2194" s="112"/>
      <c r="Q2194" s="112"/>
      <c r="R2194" s="113"/>
      <c r="S2194" s="113"/>
      <c r="AJ2194" s="100" t="str">
        <f t="shared" si="1421"/>
        <v>○</v>
      </c>
      <c r="AK2194" s="100" t="str">
        <f t="shared" si="1415"/>
        <v>○</v>
      </c>
      <c r="AL2194" s="100" t="str">
        <f t="shared" si="1424"/>
        <v>○</v>
      </c>
      <c r="AM2194" s="100" t="str">
        <f t="shared" si="1417"/>
        <v>○</v>
      </c>
      <c r="AP2194" s="100" t="str">
        <f t="shared" si="1422"/>
        <v>○</v>
      </c>
      <c r="AQ2194" s="100" t="str">
        <f t="shared" si="1418"/>
        <v>○</v>
      </c>
      <c r="AR2194" s="100" t="str">
        <f t="shared" si="1419"/>
        <v>○</v>
      </c>
      <c r="AS2194" s="100" t="str">
        <f t="shared" si="1423"/>
        <v>○</v>
      </c>
    </row>
    <row r="2195" spans="2:45" s="100" customFormat="1" ht="14.25" customHeight="1">
      <c r="B2195" s="102" t="s">
        <v>94</v>
      </c>
      <c r="C2195" s="106">
        <v>36</v>
      </c>
      <c r="D2195" s="107">
        <v>24</v>
      </c>
      <c r="E2195" s="107">
        <v>22</v>
      </c>
      <c r="F2195" s="107">
        <v>19</v>
      </c>
      <c r="G2195" s="107">
        <f t="shared" ref="G2195:G2213" si="1425">IF(COUNTIF(G2225:G2255,"x"),"x",IF(SUM(G2225,G2255)=0,"-",SUM(G2225,G2255)))</f>
        <v>11</v>
      </c>
      <c r="H2195" s="107">
        <f>IF(G2195="x","x",IF(AND(G2195="-",F2195="-"),"-",IF(AND(G2195="-",F2195&gt;0),F2195*-1,IF(AND(G2195&gt;0,F2195="-"),G2195,G2195-F2195))))</f>
        <v>-8</v>
      </c>
      <c r="I2195" s="108">
        <f>IF(H2195="x","x",IF(H2195="-","-",IF(AND(F2195="-",G2195&gt;0),"皆増",IF(AND(F2195&gt;0,G2195="-"),"皆減",H2195/F2195*100))))</f>
        <v>-42.105263157894733</v>
      </c>
      <c r="J2195" s="102"/>
      <c r="K2195" s="114" t="s">
        <v>94</v>
      </c>
      <c r="L2195" s="106">
        <v>418</v>
      </c>
      <c r="M2195" s="107">
        <v>321</v>
      </c>
      <c r="N2195" s="107">
        <v>260</v>
      </c>
      <c r="O2195" s="107">
        <v>260</v>
      </c>
      <c r="P2195" s="107">
        <f t="shared" ref="P2195:P2213" si="1426">IF(COUNTIF(P2225:P2255,"x"),"x",IF(SUM(P2225,P2255)=0,"-",SUM(P2225,P2255)))</f>
        <v>220</v>
      </c>
      <c r="Q2195" s="107">
        <f>IF(P2195="x","x",IF(AND(P2195="-",O2195="-"),"-",IF(AND(P2195="-",O2195&gt;0),O2195*-1,IF(AND(P2195&gt;0,O2195="-"),P2195,P2195-O2195))))</f>
        <v>-40</v>
      </c>
      <c r="R2195" s="108">
        <f>IF(Q2195="x","x",IF(Q2195="-","-",IF(AND(O2195="-",P2195&gt;0),"皆増",IF(AND(O2195&gt;0,P2195="-"),"皆減",Q2195/O2195*100))))</f>
        <v>-15.384615384615385</v>
      </c>
      <c r="S2195" s="108"/>
      <c r="W2195" s="100" t="s">
        <v>377</v>
      </c>
      <c r="X2195" s="100">
        <v>29</v>
      </c>
      <c r="Y2195" s="100">
        <v>35</v>
      </c>
      <c r="Z2195" s="100">
        <v>36</v>
      </c>
      <c r="AA2195" s="100">
        <v>24</v>
      </c>
      <c r="AC2195" s="100" t="s">
        <v>377</v>
      </c>
      <c r="AD2195" s="100">
        <v>466</v>
      </c>
      <c r="AE2195" s="100">
        <v>447</v>
      </c>
      <c r="AF2195" s="100">
        <v>418</v>
      </c>
      <c r="AG2195" s="100">
        <v>321</v>
      </c>
      <c r="AJ2195" s="100" t="str">
        <f t="shared" si="1421"/>
        <v>●</v>
      </c>
      <c r="AK2195" s="100" t="str">
        <f t="shared" si="1415"/>
        <v>●</v>
      </c>
      <c r="AL2195" s="100" t="str">
        <f t="shared" si="1424"/>
        <v>●</v>
      </c>
      <c r="AM2195" s="100" t="str">
        <f t="shared" si="1417"/>
        <v>●</v>
      </c>
      <c r="AP2195" s="100" t="str">
        <f t="shared" si="1422"/>
        <v>●</v>
      </c>
      <c r="AQ2195" s="100" t="str">
        <f t="shared" si="1418"/>
        <v>●</v>
      </c>
      <c r="AR2195" s="100" t="str">
        <f t="shared" si="1419"/>
        <v>●</v>
      </c>
      <c r="AS2195" s="100" t="str">
        <f t="shared" si="1423"/>
        <v>●</v>
      </c>
    </row>
    <row r="2196" spans="2:45" s="100" customFormat="1" ht="14.25" customHeight="1">
      <c r="B2196" s="102" t="s">
        <v>123</v>
      </c>
      <c r="C2196" s="106">
        <v>34</v>
      </c>
      <c r="D2196" s="107">
        <v>33</v>
      </c>
      <c r="E2196" s="107">
        <v>21</v>
      </c>
      <c r="F2196" s="107">
        <v>17</v>
      </c>
      <c r="G2196" s="107">
        <f t="shared" si="1425"/>
        <v>14</v>
      </c>
      <c r="H2196" s="107">
        <f t="shared" ref="H2196:H2212" si="1427">IF(G2196="x","x",IF(AND(G2196="-",F2196="-"),"-",IF(AND(G2196="-",F2196&gt;0),F2196*-1,IF(AND(G2196&gt;0,F2196="-"),G2196,G2196-F2196))))</f>
        <v>-3</v>
      </c>
      <c r="I2196" s="108">
        <f t="shared" ref="I2196:I2212" si="1428">IF(H2196="x","x",IF(H2196="-","-",IF(AND(F2196="-",G2196&gt;0),"皆増",IF(AND(F2196&gt;0,G2196="-"),"皆減",H2196/F2196*100))))</f>
        <v>-17.647058823529413</v>
      </c>
      <c r="J2196" s="102"/>
      <c r="K2196" s="114" t="s">
        <v>123</v>
      </c>
      <c r="L2196" s="106">
        <v>440</v>
      </c>
      <c r="M2196" s="107">
        <v>395</v>
      </c>
      <c r="N2196" s="107">
        <v>307</v>
      </c>
      <c r="O2196" s="107">
        <v>271</v>
      </c>
      <c r="P2196" s="107">
        <f t="shared" si="1426"/>
        <v>289</v>
      </c>
      <c r="Q2196" s="107">
        <f t="shared" ref="Q2196:Q2212" si="1429">IF(P2196="x","x",IF(AND(P2196="-",O2196="-"),"-",IF(AND(P2196="-",O2196&gt;0),O2196*-1,IF(AND(P2196&gt;0,O2196="-"),P2196,P2196-O2196))))</f>
        <v>18</v>
      </c>
      <c r="R2196" s="108">
        <f t="shared" ref="R2196:R2212" si="1430">IF(Q2196="x","x",IF(Q2196="-","-",IF(AND(O2196="-",P2196&gt;0),"皆増",IF(AND(O2196&gt;0,P2196="-"),"皆減",Q2196/O2196*100))))</f>
        <v>6.6420664206642073</v>
      </c>
      <c r="S2196" s="108"/>
      <c r="W2196" s="100" t="s">
        <v>356</v>
      </c>
      <c r="X2196" s="100">
        <v>23</v>
      </c>
      <c r="Y2196" s="100">
        <v>52</v>
      </c>
      <c r="Z2196" s="100">
        <v>34</v>
      </c>
      <c r="AA2196" s="100">
        <v>33</v>
      </c>
      <c r="AC2196" s="100" t="s">
        <v>356</v>
      </c>
      <c r="AD2196" s="100">
        <v>543</v>
      </c>
      <c r="AE2196" s="100">
        <v>467</v>
      </c>
      <c r="AF2196" s="100">
        <v>440</v>
      </c>
      <c r="AG2196" s="100">
        <v>395</v>
      </c>
      <c r="AJ2196" s="100" t="str">
        <f t="shared" si="1421"/>
        <v>●</v>
      </c>
      <c r="AK2196" s="100" t="str">
        <f t="shared" si="1415"/>
        <v>●</v>
      </c>
      <c r="AL2196" s="100" t="str">
        <f t="shared" si="1424"/>
        <v>●</v>
      </c>
      <c r="AM2196" s="100" t="str">
        <f t="shared" si="1417"/>
        <v>●</v>
      </c>
      <c r="AP2196" s="100" t="str">
        <f t="shared" si="1422"/>
        <v>●</v>
      </c>
      <c r="AQ2196" s="100" t="str">
        <f t="shared" si="1418"/>
        <v>●</v>
      </c>
      <c r="AR2196" s="100" t="str">
        <f t="shared" si="1419"/>
        <v>●</v>
      </c>
      <c r="AS2196" s="100" t="str">
        <f t="shared" si="1423"/>
        <v>●</v>
      </c>
    </row>
    <row r="2197" spans="2:45" s="100" customFormat="1" ht="14.25" customHeight="1">
      <c r="B2197" s="102" t="s">
        <v>124</v>
      </c>
      <c r="C2197" s="106">
        <v>48</v>
      </c>
      <c r="D2197" s="107">
        <v>26</v>
      </c>
      <c r="E2197" s="107">
        <v>30</v>
      </c>
      <c r="F2197" s="107">
        <v>19</v>
      </c>
      <c r="G2197" s="107">
        <f t="shared" si="1425"/>
        <v>14</v>
      </c>
      <c r="H2197" s="107">
        <f t="shared" si="1427"/>
        <v>-5</v>
      </c>
      <c r="I2197" s="108">
        <f t="shared" si="1428"/>
        <v>-26.315789473684209</v>
      </c>
      <c r="J2197" s="102"/>
      <c r="K2197" s="114" t="s">
        <v>124</v>
      </c>
      <c r="L2197" s="106">
        <v>457</v>
      </c>
      <c r="M2197" s="107">
        <v>440</v>
      </c>
      <c r="N2197" s="107">
        <v>384</v>
      </c>
      <c r="O2197" s="107">
        <v>316</v>
      </c>
      <c r="P2197" s="107">
        <f t="shared" si="1426"/>
        <v>276</v>
      </c>
      <c r="Q2197" s="107">
        <f t="shared" si="1429"/>
        <v>-40</v>
      </c>
      <c r="R2197" s="108">
        <f t="shared" si="1430"/>
        <v>-12.658227848101266</v>
      </c>
      <c r="S2197" s="108"/>
      <c r="W2197" s="100" t="s">
        <v>357</v>
      </c>
      <c r="X2197" s="100">
        <v>26</v>
      </c>
      <c r="Y2197" s="100">
        <v>55</v>
      </c>
      <c r="Z2197" s="100">
        <v>48</v>
      </c>
      <c r="AA2197" s="100">
        <v>26</v>
      </c>
      <c r="AC2197" s="100" t="s">
        <v>357</v>
      </c>
      <c r="AD2197" s="100">
        <v>711</v>
      </c>
      <c r="AE2197" s="100">
        <v>542</v>
      </c>
      <c r="AF2197" s="100">
        <v>457</v>
      </c>
      <c r="AG2197" s="100">
        <v>440</v>
      </c>
      <c r="AJ2197" s="100" t="str">
        <f t="shared" si="1421"/>
        <v>●</v>
      </c>
      <c r="AK2197" s="100" t="str">
        <f t="shared" si="1415"/>
        <v>●</v>
      </c>
      <c r="AL2197" s="100" t="str">
        <f t="shared" si="1424"/>
        <v>●</v>
      </c>
      <c r="AM2197" s="100" t="str">
        <f t="shared" si="1417"/>
        <v>●</v>
      </c>
      <c r="AP2197" s="100" t="str">
        <f t="shared" si="1422"/>
        <v>●</v>
      </c>
      <c r="AQ2197" s="100" t="str">
        <f t="shared" si="1418"/>
        <v>●</v>
      </c>
      <c r="AR2197" s="100" t="str">
        <f t="shared" si="1419"/>
        <v>●</v>
      </c>
      <c r="AS2197" s="100" t="str">
        <f t="shared" si="1423"/>
        <v>●</v>
      </c>
    </row>
    <row r="2198" spans="2:45" s="100" customFormat="1" ht="14.25" customHeight="1">
      <c r="B2198" s="102" t="s">
        <v>125</v>
      </c>
      <c r="C2198" s="106">
        <v>46</v>
      </c>
      <c r="D2198" s="107">
        <v>45</v>
      </c>
      <c r="E2198" s="107">
        <v>27</v>
      </c>
      <c r="F2198" s="107">
        <v>34</v>
      </c>
      <c r="G2198" s="107">
        <f t="shared" si="1425"/>
        <v>25</v>
      </c>
      <c r="H2198" s="107">
        <f t="shared" si="1427"/>
        <v>-9</v>
      </c>
      <c r="I2198" s="108">
        <f t="shared" si="1428"/>
        <v>-26.47058823529412</v>
      </c>
      <c r="J2198" s="102"/>
      <c r="K2198" s="114" t="s">
        <v>125</v>
      </c>
      <c r="L2198" s="106">
        <v>505</v>
      </c>
      <c r="M2198" s="107">
        <v>425</v>
      </c>
      <c r="N2198" s="107">
        <v>401</v>
      </c>
      <c r="O2198" s="107">
        <v>357</v>
      </c>
      <c r="P2198" s="107">
        <f t="shared" si="1426"/>
        <v>296</v>
      </c>
      <c r="Q2198" s="107">
        <f t="shared" si="1429"/>
        <v>-61</v>
      </c>
      <c r="R2198" s="108">
        <f t="shared" si="1430"/>
        <v>-17.086834733893557</v>
      </c>
      <c r="S2198" s="108"/>
      <c r="W2198" s="100" t="s">
        <v>358</v>
      </c>
      <c r="X2198" s="100">
        <v>32</v>
      </c>
      <c r="Y2198" s="100">
        <v>35</v>
      </c>
      <c r="Z2198" s="100">
        <v>46</v>
      </c>
      <c r="AA2198" s="100">
        <v>45</v>
      </c>
      <c r="AC2198" s="100" t="s">
        <v>358</v>
      </c>
      <c r="AD2198" s="100">
        <v>756</v>
      </c>
      <c r="AE2198" s="100">
        <v>686</v>
      </c>
      <c r="AF2198" s="100">
        <v>505</v>
      </c>
      <c r="AG2198" s="100">
        <v>425</v>
      </c>
      <c r="AJ2198" s="100" t="str">
        <f t="shared" si="1421"/>
        <v>●</v>
      </c>
      <c r="AK2198" s="100" t="str">
        <f t="shared" si="1415"/>
        <v>●</v>
      </c>
      <c r="AL2198" s="100" t="str">
        <f t="shared" si="1424"/>
        <v>●</v>
      </c>
      <c r="AM2198" s="100" t="str">
        <f t="shared" si="1417"/>
        <v>●</v>
      </c>
      <c r="AP2198" s="100" t="str">
        <f t="shared" si="1422"/>
        <v>●</v>
      </c>
      <c r="AQ2198" s="100" t="str">
        <f t="shared" si="1418"/>
        <v>●</v>
      </c>
      <c r="AR2198" s="100" t="str">
        <f t="shared" si="1419"/>
        <v>●</v>
      </c>
      <c r="AS2198" s="100" t="str">
        <f t="shared" si="1423"/>
        <v>●</v>
      </c>
    </row>
    <row r="2199" spans="2:45" s="100" customFormat="1" ht="14.25" customHeight="1">
      <c r="B2199" s="102" t="s">
        <v>126</v>
      </c>
      <c r="C2199" s="106">
        <v>36</v>
      </c>
      <c r="D2199" s="107">
        <v>26</v>
      </c>
      <c r="E2199" s="107">
        <v>27</v>
      </c>
      <c r="F2199" s="107">
        <v>15</v>
      </c>
      <c r="G2199" s="107">
        <f t="shared" si="1425"/>
        <v>17</v>
      </c>
      <c r="H2199" s="107">
        <f t="shared" si="1427"/>
        <v>2</v>
      </c>
      <c r="I2199" s="108">
        <f t="shared" si="1428"/>
        <v>13.333333333333334</v>
      </c>
      <c r="J2199" s="102"/>
      <c r="K2199" s="114" t="s">
        <v>126</v>
      </c>
      <c r="L2199" s="106">
        <v>565</v>
      </c>
      <c r="M2199" s="107">
        <v>409</v>
      </c>
      <c r="N2199" s="107">
        <v>312</v>
      </c>
      <c r="O2199" s="107">
        <v>312</v>
      </c>
      <c r="P2199" s="107">
        <f t="shared" si="1426"/>
        <v>283</v>
      </c>
      <c r="Q2199" s="107">
        <f t="shared" si="1429"/>
        <v>-29</v>
      </c>
      <c r="R2199" s="108">
        <f t="shared" si="1430"/>
        <v>-9.2948717948717956</v>
      </c>
      <c r="S2199" s="108"/>
      <c r="W2199" s="100" t="s">
        <v>359</v>
      </c>
      <c r="X2199" s="100">
        <v>29</v>
      </c>
      <c r="Y2199" s="100">
        <v>39</v>
      </c>
      <c r="Z2199" s="100">
        <v>36</v>
      </c>
      <c r="AA2199" s="100">
        <v>26</v>
      </c>
      <c r="AC2199" s="100" t="s">
        <v>359</v>
      </c>
      <c r="AD2199" s="100">
        <v>519</v>
      </c>
      <c r="AE2199" s="100">
        <v>674</v>
      </c>
      <c r="AF2199" s="100">
        <v>565</v>
      </c>
      <c r="AG2199" s="100">
        <v>409</v>
      </c>
      <c r="AJ2199" s="100" t="str">
        <f t="shared" si="1421"/>
        <v>●</v>
      </c>
      <c r="AK2199" s="100" t="str">
        <f t="shared" si="1415"/>
        <v>●</v>
      </c>
      <c r="AL2199" s="100" t="str">
        <f t="shared" si="1424"/>
        <v>●</v>
      </c>
      <c r="AM2199" s="100" t="str">
        <f t="shared" si="1417"/>
        <v>●</v>
      </c>
      <c r="AP2199" s="100" t="str">
        <f t="shared" si="1422"/>
        <v>●</v>
      </c>
      <c r="AQ2199" s="100" t="str">
        <f t="shared" si="1418"/>
        <v>●</v>
      </c>
      <c r="AR2199" s="100" t="str">
        <f t="shared" si="1419"/>
        <v>●</v>
      </c>
      <c r="AS2199" s="100" t="str">
        <f t="shared" si="1423"/>
        <v>●</v>
      </c>
    </row>
    <row r="2200" spans="2:45" s="100" customFormat="1" ht="14.25" customHeight="1">
      <c r="B2200" s="102" t="s">
        <v>127</v>
      </c>
      <c r="C2200" s="106">
        <v>43</v>
      </c>
      <c r="D2200" s="107">
        <v>25</v>
      </c>
      <c r="E2200" s="107">
        <v>18</v>
      </c>
      <c r="F2200" s="107">
        <v>25</v>
      </c>
      <c r="G2200" s="107">
        <f t="shared" si="1425"/>
        <v>12</v>
      </c>
      <c r="H2200" s="107">
        <f t="shared" si="1427"/>
        <v>-13</v>
      </c>
      <c r="I2200" s="108">
        <f t="shared" si="1428"/>
        <v>-52</v>
      </c>
      <c r="J2200" s="102"/>
      <c r="K2200" s="114" t="s">
        <v>127</v>
      </c>
      <c r="L2200" s="106">
        <v>629</v>
      </c>
      <c r="M2200" s="107">
        <v>515</v>
      </c>
      <c r="N2200" s="107">
        <v>342</v>
      </c>
      <c r="O2200" s="107">
        <v>294</v>
      </c>
      <c r="P2200" s="107">
        <f t="shared" si="1426"/>
        <v>277</v>
      </c>
      <c r="Q2200" s="107">
        <f t="shared" si="1429"/>
        <v>-17</v>
      </c>
      <c r="R2200" s="108">
        <f t="shared" si="1430"/>
        <v>-5.7823129251700678</v>
      </c>
      <c r="S2200" s="108"/>
      <c r="W2200" s="100" t="s">
        <v>360</v>
      </c>
      <c r="X2200" s="100">
        <v>32</v>
      </c>
      <c r="Y2200" s="100">
        <v>51</v>
      </c>
      <c r="Z2200" s="100">
        <v>43</v>
      </c>
      <c r="AA2200" s="100">
        <v>25</v>
      </c>
      <c r="AC2200" s="100" t="s">
        <v>360</v>
      </c>
      <c r="AD2200" s="100">
        <v>519</v>
      </c>
      <c r="AE2200" s="100">
        <v>562</v>
      </c>
      <c r="AF2200" s="100">
        <v>629</v>
      </c>
      <c r="AG2200" s="100">
        <v>515</v>
      </c>
      <c r="AJ2200" s="100" t="str">
        <f t="shared" si="1421"/>
        <v>●</v>
      </c>
      <c r="AK2200" s="100" t="str">
        <f t="shared" si="1415"/>
        <v>●</v>
      </c>
      <c r="AL2200" s="100" t="str">
        <f t="shared" si="1424"/>
        <v>●</v>
      </c>
      <c r="AM2200" s="100" t="str">
        <f t="shared" si="1417"/>
        <v>○</v>
      </c>
      <c r="AP2200" s="100" t="str">
        <f t="shared" si="1422"/>
        <v>●</v>
      </c>
      <c r="AQ2200" s="100" t="str">
        <f t="shared" si="1418"/>
        <v>●</v>
      </c>
      <c r="AR2200" s="100" t="str">
        <f t="shared" si="1419"/>
        <v>●</v>
      </c>
      <c r="AS2200" s="100" t="str">
        <f t="shared" si="1423"/>
        <v>●</v>
      </c>
    </row>
    <row r="2201" spans="2:45" s="100" customFormat="1" ht="14.25" customHeight="1">
      <c r="B2201" s="102" t="s">
        <v>128</v>
      </c>
      <c r="C2201" s="106">
        <v>54</v>
      </c>
      <c r="D2201" s="107">
        <v>42</v>
      </c>
      <c r="E2201" s="107">
        <v>21</v>
      </c>
      <c r="F2201" s="107">
        <v>22</v>
      </c>
      <c r="G2201" s="107">
        <f t="shared" si="1425"/>
        <v>18</v>
      </c>
      <c r="H2201" s="107">
        <f t="shared" si="1427"/>
        <v>-4</v>
      </c>
      <c r="I2201" s="108">
        <f t="shared" si="1428"/>
        <v>-18.181818181818183</v>
      </c>
      <c r="J2201" s="102"/>
      <c r="K2201" s="114" t="s">
        <v>128</v>
      </c>
      <c r="L2201" s="106">
        <v>505</v>
      </c>
      <c r="M2201" s="107">
        <v>608</v>
      </c>
      <c r="N2201" s="107">
        <v>452</v>
      </c>
      <c r="O2201" s="107">
        <v>311</v>
      </c>
      <c r="P2201" s="107">
        <f t="shared" si="1426"/>
        <v>278</v>
      </c>
      <c r="Q2201" s="107">
        <f t="shared" si="1429"/>
        <v>-33</v>
      </c>
      <c r="R2201" s="108">
        <f t="shared" si="1430"/>
        <v>-10.610932475884244</v>
      </c>
      <c r="S2201" s="108"/>
      <c r="W2201" s="100" t="s">
        <v>361</v>
      </c>
      <c r="X2201" s="100">
        <v>24</v>
      </c>
      <c r="Y2201" s="100">
        <v>73</v>
      </c>
      <c r="Z2201" s="100">
        <v>54</v>
      </c>
      <c r="AA2201" s="100">
        <v>42</v>
      </c>
      <c r="AC2201" s="100" t="s">
        <v>361</v>
      </c>
      <c r="AD2201" s="100">
        <v>563</v>
      </c>
      <c r="AE2201" s="100">
        <v>548</v>
      </c>
      <c r="AF2201" s="100">
        <v>505</v>
      </c>
      <c r="AG2201" s="100">
        <v>608</v>
      </c>
      <c r="AJ2201" s="100" t="str">
        <f t="shared" si="1421"/>
        <v>●</v>
      </c>
      <c r="AK2201" s="100" t="str">
        <f t="shared" si="1415"/>
        <v>●</v>
      </c>
      <c r="AL2201" s="100" t="str">
        <f t="shared" si="1424"/>
        <v>●</v>
      </c>
      <c r="AM2201" s="100" t="str">
        <f t="shared" si="1417"/>
        <v>●</v>
      </c>
      <c r="AP2201" s="100" t="str">
        <f t="shared" si="1422"/>
        <v>●</v>
      </c>
      <c r="AQ2201" s="100" t="str">
        <f t="shared" si="1418"/>
        <v>●</v>
      </c>
      <c r="AR2201" s="100" t="str">
        <f t="shared" si="1419"/>
        <v>●</v>
      </c>
      <c r="AS2201" s="100" t="str">
        <f t="shared" si="1423"/>
        <v>●</v>
      </c>
    </row>
    <row r="2202" spans="2:45" s="100" customFormat="1" ht="14.25" customHeight="1">
      <c r="B2202" s="102" t="s">
        <v>129</v>
      </c>
      <c r="C2202" s="106">
        <v>63</v>
      </c>
      <c r="D2202" s="107">
        <v>51</v>
      </c>
      <c r="E2202" s="107">
        <v>50</v>
      </c>
      <c r="F2202" s="107">
        <v>33</v>
      </c>
      <c r="G2202" s="107">
        <f t="shared" si="1425"/>
        <v>16</v>
      </c>
      <c r="H2202" s="107">
        <f t="shared" si="1427"/>
        <v>-17</v>
      </c>
      <c r="I2202" s="108">
        <f t="shared" si="1428"/>
        <v>-51.515151515151516</v>
      </c>
      <c r="J2202" s="102"/>
      <c r="K2202" s="114" t="s">
        <v>129</v>
      </c>
      <c r="L2202" s="106">
        <v>526</v>
      </c>
      <c r="M2202" s="107">
        <v>514</v>
      </c>
      <c r="N2202" s="107">
        <v>572</v>
      </c>
      <c r="O2202" s="107">
        <v>428</v>
      </c>
      <c r="P2202" s="107">
        <f t="shared" si="1426"/>
        <v>336</v>
      </c>
      <c r="Q2202" s="107">
        <f t="shared" si="1429"/>
        <v>-92</v>
      </c>
      <c r="R2202" s="108">
        <f t="shared" si="1430"/>
        <v>-21.495327102803738</v>
      </c>
      <c r="S2202" s="108"/>
      <c r="W2202" s="100" t="s">
        <v>362</v>
      </c>
      <c r="X2202" s="100">
        <v>46</v>
      </c>
      <c r="Y2202" s="100">
        <v>57</v>
      </c>
      <c r="Z2202" s="100">
        <v>63</v>
      </c>
      <c r="AA2202" s="100">
        <v>51</v>
      </c>
      <c r="AC2202" s="100" t="s">
        <v>362</v>
      </c>
      <c r="AD2202" s="100">
        <v>725</v>
      </c>
      <c r="AE2202" s="100">
        <v>539</v>
      </c>
      <c r="AF2202" s="100">
        <v>526</v>
      </c>
      <c r="AG2202" s="100">
        <v>514</v>
      </c>
      <c r="AJ2202" s="100" t="str">
        <f t="shared" si="1421"/>
        <v>●</v>
      </c>
      <c r="AK2202" s="100" t="str">
        <f t="shared" si="1415"/>
        <v>●</v>
      </c>
      <c r="AL2202" s="100" t="str">
        <f t="shared" si="1424"/>
        <v>●</v>
      </c>
      <c r="AM2202" s="100" t="str">
        <f t="shared" si="1417"/>
        <v>●</v>
      </c>
      <c r="AP2202" s="100" t="str">
        <f t="shared" si="1422"/>
        <v>●</v>
      </c>
      <c r="AQ2202" s="100" t="str">
        <f t="shared" si="1418"/>
        <v>●</v>
      </c>
      <c r="AR2202" s="100" t="str">
        <f t="shared" si="1419"/>
        <v>●</v>
      </c>
      <c r="AS2202" s="100" t="str">
        <f t="shared" si="1423"/>
        <v>●</v>
      </c>
    </row>
    <row r="2203" spans="2:45" s="100" customFormat="1" ht="14.25" customHeight="1">
      <c r="B2203" s="102" t="s">
        <v>130</v>
      </c>
      <c r="C2203" s="106">
        <v>53</v>
      </c>
      <c r="D2203" s="107">
        <v>57</v>
      </c>
      <c r="E2203" s="107">
        <v>46</v>
      </c>
      <c r="F2203" s="107">
        <v>49</v>
      </c>
      <c r="G2203" s="107">
        <f t="shared" si="1425"/>
        <v>25</v>
      </c>
      <c r="H2203" s="107">
        <f t="shared" si="1427"/>
        <v>-24</v>
      </c>
      <c r="I2203" s="108">
        <f t="shared" si="1428"/>
        <v>-48.979591836734691</v>
      </c>
      <c r="J2203" s="102"/>
      <c r="K2203" s="114" t="s">
        <v>130</v>
      </c>
      <c r="L2203" s="106">
        <v>526</v>
      </c>
      <c r="M2203" s="107">
        <v>500</v>
      </c>
      <c r="N2203" s="107">
        <v>493</v>
      </c>
      <c r="O2203" s="107">
        <v>547</v>
      </c>
      <c r="P2203" s="107">
        <f t="shared" si="1426"/>
        <v>433</v>
      </c>
      <c r="Q2203" s="107">
        <f t="shared" si="1429"/>
        <v>-114</v>
      </c>
      <c r="R2203" s="108">
        <f t="shared" si="1430"/>
        <v>-20.840950639853748</v>
      </c>
      <c r="S2203" s="108"/>
      <c r="W2203" s="100" t="s">
        <v>363</v>
      </c>
      <c r="X2203" s="100">
        <v>37</v>
      </c>
      <c r="Y2203" s="100">
        <v>65</v>
      </c>
      <c r="Z2203" s="100">
        <v>53</v>
      </c>
      <c r="AA2203" s="100">
        <v>57</v>
      </c>
      <c r="AC2203" s="100" t="s">
        <v>363</v>
      </c>
      <c r="AD2203" s="100">
        <v>859</v>
      </c>
      <c r="AE2203" s="100">
        <v>716</v>
      </c>
      <c r="AF2203" s="100">
        <v>526</v>
      </c>
      <c r="AG2203" s="100">
        <v>500</v>
      </c>
      <c r="AJ2203" s="100" t="str">
        <f t="shared" si="1421"/>
        <v>●</v>
      </c>
      <c r="AK2203" s="100" t="str">
        <f t="shared" si="1415"/>
        <v>●</v>
      </c>
      <c r="AL2203" s="100" t="str">
        <f>IF(E2203=Z2203,"○","●")</f>
        <v>●</v>
      </c>
      <c r="AM2203" s="100" t="str">
        <f t="shared" si="1417"/>
        <v>●</v>
      </c>
      <c r="AP2203" s="100" t="str">
        <f t="shared" si="1422"/>
        <v>●</v>
      </c>
      <c r="AQ2203" s="100" t="str">
        <f t="shared" si="1418"/>
        <v>●</v>
      </c>
      <c r="AR2203" s="100" t="str">
        <f t="shared" si="1419"/>
        <v>●</v>
      </c>
      <c r="AS2203" s="100" t="str">
        <f t="shared" si="1423"/>
        <v>●</v>
      </c>
    </row>
    <row r="2204" spans="2:45" s="100" customFormat="1" ht="14.25" customHeight="1">
      <c r="B2204" s="102" t="s">
        <v>131</v>
      </c>
      <c r="C2204" s="106">
        <v>62</v>
      </c>
      <c r="D2204" s="107">
        <v>59</v>
      </c>
      <c r="E2204" s="107">
        <v>52</v>
      </c>
      <c r="F2204" s="107">
        <v>59</v>
      </c>
      <c r="G2204" s="107">
        <f t="shared" si="1425"/>
        <v>51</v>
      </c>
      <c r="H2204" s="107">
        <f t="shared" si="1427"/>
        <v>-8</v>
      </c>
      <c r="I2204" s="108">
        <f t="shared" si="1428"/>
        <v>-13.559322033898304</v>
      </c>
      <c r="J2204" s="102"/>
      <c r="K2204" s="114" t="s">
        <v>131</v>
      </c>
      <c r="L2204" s="106">
        <v>696</v>
      </c>
      <c r="M2204" s="107">
        <v>542</v>
      </c>
      <c r="N2204" s="107">
        <v>480</v>
      </c>
      <c r="O2204" s="107">
        <v>484</v>
      </c>
      <c r="P2204" s="107">
        <f t="shared" si="1426"/>
        <v>544</v>
      </c>
      <c r="Q2204" s="107">
        <f t="shared" si="1429"/>
        <v>60</v>
      </c>
      <c r="R2204" s="108">
        <f t="shared" si="1430"/>
        <v>12.396694214876034</v>
      </c>
      <c r="S2204" s="108"/>
      <c r="W2204" s="100" t="s">
        <v>364</v>
      </c>
      <c r="X2204" s="100">
        <v>31</v>
      </c>
      <c r="Y2204" s="100">
        <v>59</v>
      </c>
      <c r="Z2204" s="100">
        <v>62</v>
      </c>
      <c r="AA2204" s="100">
        <v>59</v>
      </c>
      <c r="AC2204" s="100" t="s">
        <v>364</v>
      </c>
      <c r="AD2204" s="100">
        <v>704</v>
      </c>
      <c r="AE2204" s="100">
        <v>871</v>
      </c>
      <c r="AF2204" s="100">
        <v>696</v>
      </c>
      <c r="AG2204" s="100">
        <v>542</v>
      </c>
      <c r="AJ2204" s="100" t="str">
        <f t="shared" si="1421"/>
        <v>●</v>
      </c>
      <c r="AK2204" s="100" t="str">
        <f t="shared" si="1415"/>
        <v>○</v>
      </c>
      <c r="AL2204" s="100" t="str">
        <f t="shared" ref="AL2204:AL2212" si="1431">IF(E2204=Z2204,"○","●")</f>
        <v>●</v>
      </c>
      <c r="AM2204" s="100" t="str">
        <f t="shared" si="1417"/>
        <v>○</v>
      </c>
      <c r="AP2204" s="100" t="str">
        <f t="shared" si="1422"/>
        <v>●</v>
      </c>
      <c r="AQ2204" s="100" t="str">
        <f t="shared" si="1418"/>
        <v>●</v>
      </c>
      <c r="AR2204" s="100" t="str">
        <f t="shared" si="1419"/>
        <v>●</v>
      </c>
      <c r="AS2204" s="100" t="str">
        <f t="shared" si="1423"/>
        <v>●</v>
      </c>
    </row>
    <row r="2205" spans="2:45" s="100" customFormat="1" ht="14.25" customHeight="1">
      <c r="B2205" s="102" t="s">
        <v>132</v>
      </c>
      <c r="C2205" s="106">
        <v>57</v>
      </c>
      <c r="D2205" s="107">
        <v>70</v>
      </c>
      <c r="E2205" s="107">
        <v>64</v>
      </c>
      <c r="F2205" s="107">
        <v>64</v>
      </c>
      <c r="G2205" s="107">
        <f t="shared" si="1425"/>
        <v>47</v>
      </c>
      <c r="H2205" s="107">
        <f t="shared" si="1427"/>
        <v>-17</v>
      </c>
      <c r="I2205" s="108">
        <f t="shared" si="1428"/>
        <v>-26.5625</v>
      </c>
      <c r="J2205" s="102"/>
      <c r="K2205" s="114" t="s">
        <v>132</v>
      </c>
      <c r="L2205" s="106">
        <v>873</v>
      </c>
      <c r="M2205" s="107">
        <v>672</v>
      </c>
      <c r="N2205" s="107">
        <v>530</v>
      </c>
      <c r="O2205" s="107">
        <v>484</v>
      </c>
      <c r="P2205" s="107">
        <f t="shared" si="1426"/>
        <v>478</v>
      </c>
      <c r="Q2205" s="107">
        <f t="shared" si="1429"/>
        <v>-6</v>
      </c>
      <c r="R2205" s="108">
        <f t="shared" si="1430"/>
        <v>-1.2396694214876034</v>
      </c>
      <c r="S2205" s="108"/>
      <c r="W2205" s="100" t="s">
        <v>365</v>
      </c>
      <c r="X2205" s="100">
        <v>37</v>
      </c>
      <c r="Y2205" s="100">
        <v>63</v>
      </c>
      <c r="Z2205" s="100">
        <v>57</v>
      </c>
      <c r="AA2205" s="100">
        <v>70</v>
      </c>
      <c r="AC2205" s="100" t="s">
        <v>365</v>
      </c>
      <c r="AD2205" s="100">
        <v>653</v>
      </c>
      <c r="AE2205" s="100">
        <v>711</v>
      </c>
      <c r="AF2205" s="100">
        <v>873</v>
      </c>
      <c r="AG2205" s="100">
        <v>672</v>
      </c>
      <c r="AJ2205" s="100" t="str">
        <f t="shared" si="1421"/>
        <v>●</v>
      </c>
      <c r="AK2205" s="100" t="str">
        <f t="shared" si="1415"/>
        <v>●</v>
      </c>
      <c r="AL2205" s="100" t="str">
        <f t="shared" si="1431"/>
        <v>●</v>
      </c>
      <c r="AM2205" s="100" t="str">
        <f t="shared" si="1417"/>
        <v>●</v>
      </c>
      <c r="AP2205" s="100" t="str">
        <f t="shared" si="1422"/>
        <v>●</v>
      </c>
      <c r="AQ2205" s="100" t="str">
        <f t="shared" si="1418"/>
        <v>●</v>
      </c>
      <c r="AR2205" s="100" t="str">
        <f t="shared" si="1419"/>
        <v>●</v>
      </c>
      <c r="AS2205" s="100" t="str">
        <f t="shared" si="1423"/>
        <v>●</v>
      </c>
    </row>
    <row r="2206" spans="2:45" s="100" customFormat="1" ht="14.25" customHeight="1">
      <c r="B2206" s="102" t="s">
        <v>133</v>
      </c>
      <c r="C2206" s="106">
        <v>62</v>
      </c>
      <c r="D2206" s="107">
        <v>80</v>
      </c>
      <c r="E2206" s="107">
        <v>74</v>
      </c>
      <c r="F2206" s="107">
        <v>73</v>
      </c>
      <c r="G2206" s="107">
        <f t="shared" si="1425"/>
        <v>49</v>
      </c>
      <c r="H2206" s="107">
        <f t="shared" si="1427"/>
        <v>-24</v>
      </c>
      <c r="I2206" s="108">
        <f t="shared" si="1428"/>
        <v>-32.87671232876712</v>
      </c>
      <c r="J2206" s="102"/>
      <c r="K2206" s="114" t="s">
        <v>133</v>
      </c>
      <c r="L2206" s="106">
        <v>693</v>
      </c>
      <c r="M2206" s="107">
        <v>880</v>
      </c>
      <c r="N2206" s="107">
        <v>674</v>
      </c>
      <c r="O2206" s="107">
        <v>529</v>
      </c>
      <c r="P2206" s="107">
        <f t="shared" si="1426"/>
        <v>488</v>
      </c>
      <c r="Q2206" s="107">
        <f t="shared" si="1429"/>
        <v>-41</v>
      </c>
      <c r="R2206" s="108">
        <f t="shared" si="1430"/>
        <v>-7.7504725897920608</v>
      </c>
      <c r="S2206" s="108"/>
      <c r="W2206" s="100" t="s">
        <v>366</v>
      </c>
      <c r="X2206" s="100">
        <v>48</v>
      </c>
      <c r="Y2206" s="100">
        <v>67</v>
      </c>
      <c r="Z2206" s="100">
        <v>62</v>
      </c>
      <c r="AA2206" s="100">
        <v>80</v>
      </c>
      <c r="AC2206" s="100" t="s">
        <v>366</v>
      </c>
      <c r="AD2206" s="100">
        <v>672</v>
      </c>
      <c r="AE2206" s="100">
        <v>651</v>
      </c>
      <c r="AF2206" s="100">
        <v>693</v>
      </c>
      <c r="AG2206" s="100">
        <v>880</v>
      </c>
      <c r="AJ2206" s="100" t="str">
        <f t="shared" si="1421"/>
        <v>●</v>
      </c>
      <c r="AK2206" s="100" t="str">
        <f t="shared" si="1415"/>
        <v>●</v>
      </c>
      <c r="AL2206" s="100" t="str">
        <f t="shared" si="1431"/>
        <v>●</v>
      </c>
      <c r="AM2206" s="100" t="str">
        <f t="shared" si="1417"/>
        <v>●</v>
      </c>
      <c r="AP2206" s="100" t="str">
        <f t="shared" si="1422"/>
        <v>●</v>
      </c>
      <c r="AQ2206" s="100" t="str">
        <f t="shared" si="1418"/>
        <v>●</v>
      </c>
      <c r="AR2206" s="100" t="str">
        <f t="shared" si="1419"/>
        <v>●</v>
      </c>
      <c r="AS2206" s="100" t="str">
        <f t="shared" si="1423"/>
        <v>●</v>
      </c>
    </row>
    <row r="2207" spans="2:45" s="100" customFormat="1" ht="14.25" customHeight="1">
      <c r="B2207" s="102" t="s">
        <v>134</v>
      </c>
      <c r="C2207" s="106">
        <v>69</v>
      </c>
      <c r="D2207" s="107">
        <v>84</v>
      </c>
      <c r="E2207" s="107">
        <v>82</v>
      </c>
      <c r="F2207" s="107">
        <v>82</v>
      </c>
      <c r="G2207" s="107">
        <f t="shared" si="1425"/>
        <v>70</v>
      </c>
      <c r="H2207" s="107">
        <f t="shared" si="1427"/>
        <v>-12</v>
      </c>
      <c r="I2207" s="108">
        <f t="shared" si="1428"/>
        <v>-14.634146341463413</v>
      </c>
      <c r="J2207" s="102"/>
      <c r="K2207" s="114" t="s">
        <v>134</v>
      </c>
      <c r="L2207" s="106">
        <v>669</v>
      </c>
      <c r="M2207" s="107">
        <v>701</v>
      </c>
      <c r="N2207" s="107">
        <v>862</v>
      </c>
      <c r="O2207" s="107">
        <v>661</v>
      </c>
      <c r="P2207" s="107">
        <f t="shared" si="1426"/>
        <v>516</v>
      </c>
      <c r="Q2207" s="107">
        <f t="shared" si="1429"/>
        <v>-145</v>
      </c>
      <c r="R2207" s="108">
        <f t="shared" si="1430"/>
        <v>-21.936459909228443</v>
      </c>
      <c r="S2207" s="108"/>
      <c r="W2207" s="99" t="s">
        <v>367</v>
      </c>
      <c r="X2207" s="99">
        <v>34</v>
      </c>
      <c r="Y2207" s="99">
        <v>55</v>
      </c>
      <c r="Z2207" s="99">
        <v>69</v>
      </c>
      <c r="AA2207" s="99">
        <v>84</v>
      </c>
      <c r="AB2207" s="99"/>
      <c r="AC2207" s="99" t="s">
        <v>367</v>
      </c>
      <c r="AD2207" s="99">
        <v>578</v>
      </c>
      <c r="AE2207" s="99">
        <v>673</v>
      </c>
      <c r="AF2207" s="99">
        <v>669</v>
      </c>
      <c r="AG2207" s="99">
        <v>701</v>
      </c>
      <c r="AJ2207" s="100" t="str">
        <f t="shared" si="1421"/>
        <v>●</v>
      </c>
      <c r="AK2207" s="100" t="str">
        <f t="shared" si="1415"/>
        <v>●</v>
      </c>
      <c r="AL2207" s="100" t="str">
        <f t="shared" si="1431"/>
        <v>●</v>
      </c>
      <c r="AM2207" s="100" t="str">
        <f t="shared" si="1417"/>
        <v>●</v>
      </c>
      <c r="AP2207" s="100" t="str">
        <f t="shared" si="1422"/>
        <v>●</v>
      </c>
      <c r="AQ2207" s="100" t="str">
        <f t="shared" si="1418"/>
        <v>●</v>
      </c>
      <c r="AR2207" s="100" t="str">
        <f t="shared" si="1419"/>
        <v>●</v>
      </c>
      <c r="AS2207" s="100" t="str">
        <f t="shared" si="1423"/>
        <v>●</v>
      </c>
    </row>
    <row r="2208" spans="2:45" s="100" customFormat="1" ht="14.25" customHeight="1">
      <c r="B2208" s="102" t="s">
        <v>135</v>
      </c>
      <c r="C2208" s="106">
        <v>59</v>
      </c>
      <c r="D2208" s="107">
        <v>75</v>
      </c>
      <c r="E2208" s="107">
        <v>75</v>
      </c>
      <c r="F2208" s="107">
        <v>90</v>
      </c>
      <c r="G2208" s="107">
        <f t="shared" si="1425"/>
        <v>77</v>
      </c>
      <c r="H2208" s="107">
        <f t="shared" si="1427"/>
        <v>-13</v>
      </c>
      <c r="I2208" s="108">
        <f t="shared" si="1428"/>
        <v>-14.444444444444443</v>
      </c>
      <c r="J2208" s="102"/>
      <c r="K2208" s="114" t="s">
        <v>135</v>
      </c>
      <c r="L2208" s="106">
        <v>671</v>
      </c>
      <c r="M2208" s="107">
        <v>647</v>
      </c>
      <c r="N2208" s="107">
        <v>702</v>
      </c>
      <c r="O2208" s="107">
        <v>855</v>
      </c>
      <c r="P2208" s="107">
        <f t="shared" si="1426"/>
        <v>669</v>
      </c>
      <c r="Q2208" s="107">
        <f t="shared" si="1429"/>
        <v>-186</v>
      </c>
      <c r="R2208" s="108">
        <f t="shared" si="1430"/>
        <v>-21.754385964912281</v>
      </c>
      <c r="S2208" s="108"/>
      <c r="W2208" s="100" t="s">
        <v>368</v>
      </c>
      <c r="X2208" s="100">
        <v>23</v>
      </c>
      <c r="Y2208" s="100">
        <v>47</v>
      </c>
      <c r="Z2208" s="100">
        <v>59</v>
      </c>
      <c r="AA2208" s="100">
        <v>75</v>
      </c>
      <c r="AC2208" s="100" t="s">
        <v>368</v>
      </c>
      <c r="AD2208" s="100">
        <v>404</v>
      </c>
      <c r="AE2208" s="100">
        <v>549</v>
      </c>
      <c r="AF2208" s="100">
        <v>671</v>
      </c>
      <c r="AG2208" s="100">
        <v>647</v>
      </c>
      <c r="AJ2208" s="100" t="str">
        <f t="shared" si="1421"/>
        <v>●</v>
      </c>
      <c r="AK2208" s="100" t="str">
        <f t="shared" si="1415"/>
        <v>●</v>
      </c>
      <c r="AL2208" s="100" t="str">
        <f t="shared" si="1431"/>
        <v>●</v>
      </c>
      <c r="AM2208" s="100" t="str">
        <f t="shared" si="1417"/>
        <v>●</v>
      </c>
      <c r="AP2208" s="100" t="str">
        <f t="shared" si="1422"/>
        <v>●</v>
      </c>
      <c r="AQ2208" s="100" t="str">
        <f t="shared" si="1418"/>
        <v>●</v>
      </c>
      <c r="AR2208" s="100" t="str">
        <f t="shared" si="1419"/>
        <v>●</v>
      </c>
      <c r="AS2208" s="100" t="str">
        <f t="shared" si="1423"/>
        <v>●</v>
      </c>
    </row>
    <row r="2209" spans="2:45" s="100" customFormat="1" ht="14.25" customHeight="1">
      <c r="B2209" s="102" t="s">
        <v>136</v>
      </c>
      <c r="C2209" s="106">
        <v>50</v>
      </c>
      <c r="D2209" s="107">
        <v>56</v>
      </c>
      <c r="E2209" s="107">
        <v>73</v>
      </c>
      <c r="F2209" s="107">
        <v>79</v>
      </c>
      <c r="G2209" s="107">
        <f t="shared" si="1425"/>
        <v>77</v>
      </c>
      <c r="H2209" s="107">
        <f t="shared" si="1427"/>
        <v>-2</v>
      </c>
      <c r="I2209" s="108">
        <f t="shared" si="1428"/>
        <v>-2.5316455696202533</v>
      </c>
      <c r="J2209" s="102"/>
      <c r="K2209" s="114" t="s">
        <v>136</v>
      </c>
      <c r="L2209" s="106">
        <v>539</v>
      </c>
      <c r="M2209" s="107">
        <v>666</v>
      </c>
      <c r="N2209" s="107">
        <v>618</v>
      </c>
      <c r="O2209" s="107">
        <v>684</v>
      </c>
      <c r="P2209" s="107">
        <f t="shared" si="1426"/>
        <v>844</v>
      </c>
      <c r="Q2209" s="107">
        <f t="shared" si="1429"/>
        <v>160</v>
      </c>
      <c r="R2209" s="108">
        <f t="shared" si="1430"/>
        <v>23.391812865497073</v>
      </c>
      <c r="S2209" s="108"/>
      <c r="W2209" s="100" t="s">
        <v>369</v>
      </c>
      <c r="X2209" s="100">
        <v>19</v>
      </c>
      <c r="Y2209" s="100">
        <v>26</v>
      </c>
      <c r="Z2209" s="100">
        <v>50</v>
      </c>
      <c r="AA2209" s="100">
        <v>56</v>
      </c>
      <c r="AC2209" s="100" t="s">
        <v>369</v>
      </c>
      <c r="AD2209" s="100">
        <v>317</v>
      </c>
      <c r="AE2209" s="100">
        <v>409</v>
      </c>
      <c r="AF2209" s="100">
        <v>539</v>
      </c>
      <c r="AG2209" s="100">
        <v>666</v>
      </c>
      <c r="AJ2209" s="100" t="str">
        <f t="shared" si="1421"/>
        <v>●</v>
      </c>
      <c r="AK2209" s="100" t="str">
        <f t="shared" si="1415"/>
        <v>●</v>
      </c>
      <c r="AL2209" s="100" t="str">
        <f t="shared" si="1431"/>
        <v>●</v>
      </c>
      <c r="AM2209" s="100" t="str">
        <f t="shared" si="1417"/>
        <v>●</v>
      </c>
      <c r="AP2209" s="100" t="str">
        <f t="shared" si="1422"/>
        <v>●</v>
      </c>
      <c r="AQ2209" s="100" t="str">
        <f t="shared" si="1418"/>
        <v>●</v>
      </c>
      <c r="AR2209" s="100" t="str">
        <f t="shared" si="1419"/>
        <v>●</v>
      </c>
      <c r="AS2209" s="100" t="str">
        <f t="shared" si="1423"/>
        <v>●</v>
      </c>
    </row>
    <row r="2210" spans="2:45" s="100" customFormat="1" ht="14.25" customHeight="1">
      <c r="B2210" s="102" t="s">
        <v>137</v>
      </c>
      <c r="C2210" s="106">
        <v>30</v>
      </c>
      <c r="D2210" s="107">
        <v>57</v>
      </c>
      <c r="E2210" s="107">
        <v>78</v>
      </c>
      <c r="F2210" s="107">
        <v>83</v>
      </c>
      <c r="G2210" s="107">
        <f t="shared" si="1425"/>
        <v>66</v>
      </c>
      <c r="H2210" s="107">
        <f t="shared" si="1427"/>
        <v>-17</v>
      </c>
      <c r="I2210" s="108">
        <f t="shared" si="1428"/>
        <v>-20.481927710843372</v>
      </c>
      <c r="J2210" s="102"/>
      <c r="K2210" s="114" t="s">
        <v>137</v>
      </c>
      <c r="L2210" s="106">
        <v>407</v>
      </c>
      <c r="M2210" s="107">
        <v>512</v>
      </c>
      <c r="N2210" s="107">
        <v>605</v>
      </c>
      <c r="O2210" s="107">
        <v>580</v>
      </c>
      <c r="P2210" s="107">
        <f t="shared" si="1426"/>
        <v>655</v>
      </c>
      <c r="Q2210" s="107">
        <f t="shared" si="1429"/>
        <v>75</v>
      </c>
      <c r="R2210" s="108">
        <f t="shared" si="1430"/>
        <v>12.931034482758621</v>
      </c>
      <c r="S2210" s="108"/>
      <c r="W2210" s="100" t="s">
        <v>370</v>
      </c>
      <c r="X2210" s="100">
        <v>22</v>
      </c>
      <c r="Y2210" s="100">
        <v>21</v>
      </c>
      <c r="Z2210" s="100">
        <v>30</v>
      </c>
      <c r="AA2210" s="100">
        <v>57</v>
      </c>
      <c r="AC2210" s="100" t="s">
        <v>370</v>
      </c>
      <c r="AD2210" s="100">
        <v>309</v>
      </c>
      <c r="AE2210" s="100">
        <v>317</v>
      </c>
      <c r="AF2210" s="100">
        <v>407</v>
      </c>
      <c r="AG2210" s="100">
        <v>512</v>
      </c>
      <c r="AJ2210" s="100" t="str">
        <f t="shared" si="1421"/>
        <v>●</v>
      </c>
      <c r="AK2210" s="100" t="str">
        <f t="shared" si="1415"/>
        <v>●</v>
      </c>
      <c r="AL2210" s="100" t="str">
        <f t="shared" si="1431"/>
        <v>●</v>
      </c>
      <c r="AM2210" s="100" t="str">
        <f t="shared" si="1417"/>
        <v>●</v>
      </c>
      <c r="AP2210" s="100" t="str">
        <f t="shared" si="1422"/>
        <v>●</v>
      </c>
      <c r="AQ2210" s="100" t="str">
        <f t="shared" si="1418"/>
        <v>●</v>
      </c>
      <c r="AR2210" s="100" t="str">
        <f t="shared" si="1419"/>
        <v>●</v>
      </c>
      <c r="AS2210" s="100" t="str">
        <f t="shared" si="1423"/>
        <v>●</v>
      </c>
    </row>
    <row r="2211" spans="2:45" s="100" customFormat="1" ht="14.25" customHeight="1">
      <c r="B2211" s="102" t="s">
        <v>138</v>
      </c>
      <c r="C2211" s="106">
        <v>24</v>
      </c>
      <c r="D2211" s="107">
        <v>81</v>
      </c>
      <c r="E2211" s="107">
        <v>87</v>
      </c>
      <c r="F2211" s="107">
        <v>94</v>
      </c>
      <c r="G2211" s="107">
        <f t="shared" si="1425"/>
        <v>84</v>
      </c>
      <c r="H2211" s="107">
        <f t="shared" si="1427"/>
        <v>-10</v>
      </c>
      <c r="I2211" s="108">
        <f t="shared" si="1428"/>
        <v>-10.638297872340425</v>
      </c>
      <c r="J2211" s="102"/>
      <c r="K2211" s="114" t="s">
        <v>138</v>
      </c>
      <c r="L2211" s="106">
        <v>281</v>
      </c>
      <c r="M2211" s="107">
        <v>402</v>
      </c>
      <c r="N2211" s="107">
        <v>485</v>
      </c>
      <c r="O2211" s="107">
        <v>586</v>
      </c>
      <c r="P2211" s="107">
        <f t="shared" si="1426"/>
        <v>525</v>
      </c>
      <c r="Q2211" s="107">
        <f t="shared" si="1429"/>
        <v>-61</v>
      </c>
      <c r="R2211" s="108">
        <f t="shared" si="1430"/>
        <v>-10.409556313993173</v>
      </c>
      <c r="S2211" s="108"/>
      <c r="W2211" s="100" t="s">
        <v>371</v>
      </c>
      <c r="X2211" s="100">
        <v>10</v>
      </c>
      <c r="Y2211" s="100">
        <v>20</v>
      </c>
      <c r="Z2211" s="100">
        <v>24</v>
      </c>
      <c r="AA2211" s="100">
        <v>81</v>
      </c>
      <c r="AC2211" s="100" t="s">
        <v>371</v>
      </c>
      <c r="AD2211" s="100">
        <v>244</v>
      </c>
      <c r="AE2211" s="100">
        <v>261</v>
      </c>
      <c r="AF2211" s="100">
        <v>281</v>
      </c>
      <c r="AG2211" s="100">
        <v>402</v>
      </c>
      <c r="AJ2211" s="100" t="str">
        <f t="shared" si="1421"/>
        <v>●</v>
      </c>
      <c r="AK2211" s="100" t="str">
        <f t="shared" si="1415"/>
        <v>●</v>
      </c>
      <c r="AL2211" s="100" t="str">
        <f t="shared" si="1431"/>
        <v>●</v>
      </c>
      <c r="AM2211" s="100" t="str">
        <f t="shared" si="1417"/>
        <v>●</v>
      </c>
      <c r="AP2211" s="100" t="str">
        <f t="shared" si="1422"/>
        <v>●</v>
      </c>
      <c r="AQ2211" s="100" t="str">
        <f t="shared" si="1418"/>
        <v>●</v>
      </c>
      <c r="AR2211" s="100" t="str">
        <f t="shared" si="1419"/>
        <v>●</v>
      </c>
      <c r="AS2211" s="100" t="str">
        <f t="shared" si="1423"/>
        <v>●</v>
      </c>
    </row>
    <row r="2212" spans="2:45" s="100" customFormat="1" ht="14.25" customHeight="1">
      <c r="B2212" s="102" t="s">
        <v>110</v>
      </c>
      <c r="C2212" s="106">
        <v>26</v>
      </c>
      <c r="D2212" s="107">
        <v>96</v>
      </c>
      <c r="E2212" s="107">
        <v>177</v>
      </c>
      <c r="F2212" s="107">
        <v>185</v>
      </c>
      <c r="G2212" s="107">
        <f t="shared" si="1425"/>
        <v>218</v>
      </c>
      <c r="H2212" s="107">
        <f t="shared" si="1427"/>
        <v>33</v>
      </c>
      <c r="I2212" s="108">
        <f t="shared" si="1428"/>
        <v>17.837837837837839</v>
      </c>
      <c r="J2212" s="102"/>
      <c r="K2212" s="114" t="s">
        <v>110</v>
      </c>
      <c r="L2212" s="106">
        <v>404</v>
      </c>
      <c r="M2212" s="107">
        <v>526</v>
      </c>
      <c r="N2212" s="107">
        <v>665</v>
      </c>
      <c r="O2212" s="107">
        <v>780</v>
      </c>
      <c r="P2212" s="107">
        <f t="shared" si="1426"/>
        <v>906</v>
      </c>
      <c r="Q2212" s="107">
        <f t="shared" si="1429"/>
        <v>126</v>
      </c>
      <c r="R2212" s="108">
        <f t="shared" si="1430"/>
        <v>16.153846153846153</v>
      </c>
      <c r="S2212" s="108"/>
      <c r="W2212" s="100" t="s">
        <v>378</v>
      </c>
      <c r="X2212" s="100">
        <v>6</v>
      </c>
      <c r="Y2212" s="100">
        <v>10</v>
      </c>
      <c r="Z2212" s="100">
        <v>26</v>
      </c>
      <c r="AA2212" s="100">
        <v>96</v>
      </c>
      <c r="AC2212" s="100" t="s">
        <v>378</v>
      </c>
      <c r="AD2212" s="100">
        <v>189</v>
      </c>
      <c r="AE2212" s="100">
        <v>302</v>
      </c>
      <c r="AF2212" s="100">
        <v>404</v>
      </c>
      <c r="AG2212" s="100">
        <v>526</v>
      </c>
      <c r="AJ2212" s="100" t="str">
        <f t="shared" si="1421"/>
        <v>●</v>
      </c>
      <c r="AK2212" s="100" t="str">
        <f t="shared" si="1415"/>
        <v>●</v>
      </c>
      <c r="AL2212" s="100" t="str">
        <f t="shared" si="1431"/>
        <v>●</v>
      </c>
      <c r="AM2212" s="100" t="str">
        <f t="shared" si="1417"/>
        <v>●</v>
      </c>
      <c r="AP2212" s="100" t="str">
        <f t="shared" si="1422"/>
        <v>●</v>
      </c>
      <c r="AQ2212" s="100" t="str">
        <f t="shared" si="1418"/>
        <v>●</v>
      </c>
      <c r="AR2212" s="100" t="str">
        <f t="shared" si="1419"/>
        <v>●</v>
      </c>
      <c r="AS2212" s="100" t="str">
        <f t="shared" si="1423"/>
        <v>●</v>
      </c>
    </row>
    <row r="2213" spans="2:45" s="100" customFormat="1" ht="14.25" customHeight="1">
      <c r="B2213" s="119" t="s">
        <v>111</v>
      </c>
      <c r="C2213" s="120" t="s">
        <v>313</v>
      </c>
      <c r="D2213" s="116" t="s">
        <v>313</v>
      </c>
      <c r="E2213" s="116" t="s">
        <v>313</v>
      </c>
      <c r="F2213" s="116">
        <v>1</v>
      </c>
      <c r="G2213" s="107">
        <f t="shared" si="1425"/>
        <v>1</v>
      </c>
      <c r="H2213" s="107"/>
      <c r="I2213" s="108"/>
      <c r="K2213" s="119" t="s">
        <v>111</v>
      </c>
      <c r="L2213" s="120" t="s">
        <v>313</v>
      </c>
      <c r="M2213" s="116" t="s">
        <v>313</v>
      </c>
      <c r="N2213" s="116" t="s">
        <v>313</v>
      </c>
      <c r="O2213" s="116">
        <v>7</v>
      </c>
      <c r="P2213" s="107">
        <f t="shared" si="1426"/>
        <v>12</v>
      </c>
      <c r="Q2213" s="107"/>
      <c r="R2213" s="108"/>
    </row>
    <row r="2214" spans="2:45" s="100" customFormat="1" ht="14.25" customHeight="1">
      <c r="G2214" s="168"/>
      <c r="P2214" s="168"/>
    </row>
    <row r="2215" spans="2:45" s="100" customFormat="1" ht="14.25" customHeight="1">
      <c r="G2215" s="168"/>
      <c r="P2215" s="168"/>
    </row>
    <row r="2216" spans="2:45" s="99" customFormat="1" ht="14.25" customHeight="1">
      <c r="B2216" s="99" t="str">
        <f>LEFT(B2186,LEN(B2186)-2)&amp;+"男"</f>
        <v>朝里川温泉・男</v>
      </c>
      <c r="H2216" s="99" t="s">
        <v>805</v>
      </c>
      <c r="I2216" s="380">
        <f>令和2年9月末住基人口!P41</f>
        <v>311</v>
      </c>
      <c r="K2216" s="99" t="str">
        <f>LEFT(K2186,LEN(K2186)-2)&amp;+"男"</f>
        <v>新光・男</v>
      </c>
      <c r="Q2216" s="99" t="s">
        <v>805</v>
      </c>
      <c r="R2216" s="380">
        <f>令和2年9月末住基人口!P47</f>
        <v>3549</v>
      </c>
      <c r="W2216" s="100"/>
      <c r="X2216" s="100"/>
      <c r="Y2216" s="100"/>
      <c r="Z2216" s="100"/>
      <c r="AA2216" s="100"/>
      <c r="AB2216" s="100"/>
      <c r="AC2216" s="100"/>
      <c r="AD2216" s="100"/>
      <c r="AE2216" s="100"/>
      <c r="AF2216" s="100"/>
      <c r="AG2216" s="100"/>
    </row>
    <row r="2217" spans="2:45" s="100" customFormat="1" ht="14.25" customHeight="1">
      <c r="B2217" s="583" t="s">
        <v>335</v>
      </c>
      <c r="C2217" s="101"/>
      <c r="D2217" s="101"/>
      <c r="E2217" s="101"/>
      <c r="F2217" s="101"/>
      <c r="G2217" s="135"/>
      <c r="H2217" s="131"/>
      <c r="I2217" s="131"/>
      <c r="J2217" s="102"/>
      <c r="K2217" s="583" t="s">
        <v>335</v>
      </c>
      <c r="L2217" s="101"/>
      <c r="M2217" s="101"/>
      <c r="N2217" s="101"/>
      <c r="O2217" s="101"/>
      <c r="P2217" s="135"/>
      <c r="Q2217" s="131"/>
      <c r="R2217" s="131"/>
      <c r="S2217" s="103"/>
    </row>
    <row r="2218" spans="2:45" s="100" customFormat="1" ht="14.25" customHeight="1">
      <c r="B2218" s="584"/>
      <c r="C2218" s="130" t="str">
        <f>$C$4</f>
        <v>平成12年</v>
      </c>
      <c r="D2218" s="130" t="str">
        <f>$D$4</f>
        <v>平成17年</v>
      </c>
      <c r="E2218" s="130" t="str">
        <f>$E$4</f>
        <v>平成22年</v>
      </c>
      <c r="F2218" s="130" t="s">
        <v>410</v>
      </c>
      <c r="G2218" s="130" t="s">
        <v>739</v>
      </c>
      <c r="H2218" s="133" t="str">
        <f>$H$4</f>
        <v>対平成</v>
      </c>
      <c r="I2218" s="134" t="str">
        <f>$I$4</f>
        <v>27年</v>
      </c>
      <c r="J2218" s="102"/>
      <c r="K2218" s="584"/>
      <c r="L2218" s="130" t="str">
        <f>$C$4</f>
        <v>平成12年</v>
      </c>
      <c r="M2218" s="130" t="str">
        <f>$D$4</f>
        <v>平成17年</v>
      </c>
      <c r="N2218" s="130" t="str">
        <f>$E$4</f>
        <v>平成22年</v>
      </c>
      <c r="O2218" s="130" t="s">
        <v>410</v>
      </c>
      <c r="P2218" s="130" t="s">
        <v>739</v>
      </c>
      <c r="Q2218" s="133" t="str">
        <f>$H$4</f>
        <v>対平成</v>
      </c>
      <c r="R2218" s="134" t="str">
        <f>$I$4</f>
        <v>27年</v>
      </c>
      <c r="S2218" s="103"/>
    </row>
    <row r="2219" spans="2:45" s="100" customFormat="1" ht="14.25" customHeight="1">
      <c r="B2219" s="585"/>
      <c r="C2219" s="104"/>
      <c r="D2219" s="104"/>
      <c r="E2219" s="104"/>
      <c r="F2219" s="104"/>
      <c r="G2219" s="104"/>
      <c r="H2219" s="132" t="s">
        <v>88</v>
      </c>
      <c r="I2219" s="133" t="s">
        <v>398</v>
      </c>
      <c r="J2219" s="102"/>
      <c r="K2219" s="585"/>
      <c r="L2219" s="104"/>
      <c r="M2219" s="104"/>
      <c r="N2219" s="104"/>
      <c r="O2219" s="104"/>
      <c r="P2219" s="104"/>
      <c r="Q2219" s="132" t="s">
        <v>88</v>
      </c>
      <c r="R2219" s="133" t="s">
        <v>398</v>
      </c>
      <c r="S2219" s="103"/>
    </row>
    <row r="2220" spans="2:45" s="199" customFormat="1" ht="14.25" customHeight="1">
      <c r="B2220" s="200" t="s">
        <v>90</v>
      </c>
      <c r="C2220" s="198">
        <v>397</v>
      </c>
      <c r="D2220" s="194">
        <v>413</v>
      </c>
      <c r="E2220" s="194">
        <v>413</v>
      </c>
      <c r="F2220" s="194">
        <v>441</v>
      </c>
      <c r="G2220" s="194">
        <f>IF(COUNTIF(G2225:G2243,"x"),"x",IF(SUM(G2225:G2243)=0,"-",SUM(G2225:G2243)))</f>
        <v>350</v>
      </c>
      <c r="H2220" s="193">
        <f t="shared" ref="H2220:H2223" si="1432">IF(G2220="x","x",IF(AND(G2220="-",F2220="-"),"-",IF(AND(G2220="-",F2220&gt;0),F2220*-1,IF(AND(G2220&gt;0,F2220="-"),G2220,G2220-F2220))))</f>
        <v>-91</v>
      </c>
      <c r="I2220" s="195">
        <f t="shared" ref="I2220:I2223" si="1433">IF(H2220="x","x",IF(H2220="-","-",IF(AND(F2220="-",G2220&gt;0),"皆増",IF(AND(F2220&gt;0,G2220="-"),"皆減",H2220/F2220*100))))</f>
        <v>-20.634920634920633</v>
      </c>
      <c r="J2220" s="196"/>
      <c r="K2220" s="197" t="s">
        <v>90</v>
      </c>
      <c r="L2220" s="198">
        <v>4428</v>
      </c>
      <c r="M2220" s="194">
        <v>4286</v>
      </c>
      <c r="N2220" s="194">
        <v>3955</v>
      </c>
      <c r="O2220" s="194">
        <v>3782</v>
      </c>
      <c r="P2220" s="194">
        <f>IF(COUNTIF(P2225:P2243,"x"),"x",IF(SUM(P2225:P2243)=0,"-",SUM(P2225:P2243)))</f>
        <v>3572</v>
      </c>
      <c r="Q2220" s="193">
        <f t="shared" ref="Q2220:Q2223" si="1434">IF(P2220="x","x",IF(AND(P2220="-",O2220="-"),"-",IF(AND(P2220="-",O2220&gt;0),O2220*-1,IF(AND(P2220&gt;0,O2220="-"),P2220,P2220-O2220))))</f>
        <v>-210</v>
      </c>
      <c r="R2220" s="195">
        <f t="shared" ref="R2220:R2223" si="1435">IF(Q2220="x","x",IF(Q2220="-","-",IF(AND(O2220="-",P2220&gt;0),"皆増",IF(AND(O2220&gt;0,P2220="-"),"皆減",Q2220/O2220*100))))</f>
        <v>-5.5526176626123744</v>
      </c>
      <c r="S2220" s="195"/>
      <c r="W2220" s="199" t="s">
        <v>373</v>
      </c>
      <c r="X2220" s="199">
        <v>240</v>
      </c>
      <c r="Y2220" s="199">
        <v>388</v>
      </c>
      <c r="Z2220" s="199">
        <v>397</v>
      </c>
      <c r="AA2220" s="199">
        <v>413</v>
      </c>
      <c r="AC2220" s="199" t="s">
        <v>373</v>
      </c>
      <c r="AD2220" s="199">
        <v>4574</v>
      </c>
      <c r="AE2220" s="199">
        <v>4587</v>
      </c>
      <c r="AF2220" s="199">
        <v>4428</v>
      </c>
      <c r="AG2220" s="199">
        <v>4286</v>
      </c>
      <c r="AJ2220" s="199" t="str">
        <f>IF(C2220=X2220,"○","●")</f>
        <v>●</v>
      </c>
      <c r="AK2220" s="199" t="str">
        <f t="shared" ref="AK2220:AK2242" si="1436">IF(D2220=Y2220,"○","●")</f>
        <v>●</v>
      </c>
      <c r="AL2220" s="199" t="str">
        <f t="shared" ref="AL2220:AL2221" si="1437">IF(E2220=Z2220,"○","●")</f>
        <v>●</v>
      </c>
      <c r="AM2220" s="199" t="str">
        <f t="shared" ref="AM2220:AM2242" si="1438">IF(F2220=AA2220,"○","●")</f>
        <v>●</v>
      </c>
      <c r="AP2220" s="199" t="str">
        <f>IF(L2220=AD2220,"○","●")</f>
        <v>●</v>
      </c>
      <c r="AQ2220" s="199" t="str">
        <f t="shared" ref="AQ2220:AQ2242" si="1439">IF(M2220=AE2220,"○","●")</f>
        <v>●</v>
      </c>
      <c r="AR2220" s="199" t="str">
        <f t="shared" ref="AR2220:AR2242" si="1440">IF(N2220=AF2220,"○","●")</f>
        <v>●</v>
      </c>
      <c r="AS2220" s="199" t="str">
        <f t="shared" ref="AS2220" si="1441">IF(O2220=AG2220,"○","●")</f>
        <v>●</v>
      </c>
    </row>
    <row r="2221" spans="2:45" s="100" customFormat="1" ht="14.25" customHeight="1">
      <c r="B2221" s="105" t="s">
        <v>91</v>
      </c>
      <c r="C2221" s="106">
        <v>61</v>
      </c>
      <c r="D2221" s="107">
        <v>37</v>
      </c>
      <c r="E2221" s="107">
        <v>40</v>
      </c>
      <c r="F2221" s="107">
        <v>25</v>
      </c>
      <c r="G2221" s="107">
        <f>IF(COUNTIF(G2225:G2227,"x"),"x",IF(SUM(G2225:G2227)=0,"-",SUM(G2225:G2227)))</f>
        <v>19</v>
      </c>
      <c r="H2221" s="107">
        <f t="shared" si="1432"/>
        <v>-6</v>
      </c>
      <c r="I2221" s="108">
        <f t="shared" si="1433"/>
        <v>-24</v>
      </c>
      <c r="J2221" s="102"/>
      <c r="K2221" s="109" t="s">
        <v>91</v>
      </c>
      <c r="L2221" s="106">
        <v>660</v>
      </c>
      <c r="M2221" s="107">
        <v>581</v>
      </c>
      <c r="N2221" s="107">
        <v>455</v>
      </c>
      <c r="O2221" s="107">
        <v>409</v>
      </c>
      <c r="P2221" s="107">
        <f>IF(COUNTIF(P2225:P2227,"x"),"x",IF(SUM(P2225:P2227)=0,"-",SUM(P2225:P2227)))</f>
        <v>389</v>
      </c>
      <c r="Q2221" s="107">
        <f t="shared" si="1434"/>
        <v>-20</v>
      </c>
      <c r="R2221" s="108">
        <f t="shared" si="1435"/>
        <v>-4.8899755501222497</v>
      </c>
      <c r="S2221" s="108"/>
      <c r="W2221" s="100" t="s">
        <v>374</v>
      </c>
      <c r="X2221" s="100">
        <v>37</v>
      </c>
      <c r="Y2221" s="100">
        <v>74</v>
      </c>
      <c r="Z2221" s="100">
        <v>61</v>
      </c>
      <c r="AA2221" s="100">
        <v>37</v>
      </c>
      <c r="AC2221" s="100" t="s">
        <v>374</v>
      </c>
      <c r="AD2221" s="100">
        <v>884</v>
      </c>
      <c r="AE2221" s="100">
        <v>751</v>
      </c>
      <c r="AF2221" s="100">
        <v>660</v>
      </c>
      <c r="AG2221" s="100">
        <v>581</v>
      </c>
      <c r="AJ2221" s="100" t="str">
        <f t="shared" ref="AJ2221:AJ2242" si="1442">IF(C2221=X2221,"○","●")</f>
        <v>●</v>
      </c>
      <c r="AK2221" s="100" t="str">
        <f t="shared" si="1436"/>
        <v>●</v>
      </c>
      <c r="AL2221" s="100" t="str">
        <f t="shared" si="1437"/>
        <v>●</v>
      </c>
      <c r="AM2221" s="100" t="str">
        <f t="shared" si="1438"/>
        <v>●</v>
      </c>
      <c r="AP2221" s="100" t="str">
        <f t="shared" ref="AP2221:AP2242" si="1443">IF(L2221=AD2221,"○","●")</f>
        <v>●</v>
      </c>
      <c r="AQ2221" s="100" t="str">
        <f t="shared" si="1439"/>
        <v>●</v>
      </c>
      <c r="AR2221" s="100" t="str">
        <f t="shared" si="1440"/>
        <v>●</v>
      </c>
      <c r="AS2221" s="100" t="str">
        <f>IF(O2221=AG2221,"○","●")</f>
        <v>●</v>
      </c>
    </row>
    <row r="2222" spans="2:45" s="100" customFormat="1" ht="14.25" customHeight="1">
      <c r="B2222" s="105" t="s">
        <v>92</v>
      </c>
      <c r="C2222" s="106">
        <v>257</v>
      </c>
      <c r="D2222" s="107">
        <v>268</v>
      </c>
      <c r="E2222" s="107">
        <v>222</v>
      </c>
      <c r="F2222" s="107">
        <v>243</v>
      </c>
      <c r="G2222" s="296">
        <f>IF(COUNTIF(G2228:G2237,"x"),"x",IF(SUM(G2228:G2237)=0,"-",SUM(G2228:G2237)))</f>
        <v>170</v>
      </c>
      <c r="H2222" s="107">
        <f t="shared" si="1432"/>
        <v>-73</v>
      </c>
      <c r="I2222" s="108">
        <f t="shared" si="1433"/>
        <v>-30.041152263374489</v>
      </c>
      <c r="J2222" s="102"/>
      <c r="K2222" s="109" t="s">
        <v>92</v>
      </c>
      <c r="L2222" s="106">
        <v>2897</v>
      </c>
      <c r="M2222" s="107">
        <v>2661</v>
      </c>
      <c r="N2222" s="107">
        <v>2348</v>
      </c>
      <c r="O2222" s="107">
        <v>2032</v>
      </c>
      <c r="P2222" s="296">
        <f>IF(COUNTIF(P2228:P2237,"x"),"x",IF(SUM(P2228:P2237)=0,"-",SUM(P2228:P2237)))</f>
        <v>1821</v>
      </c>
      <c r="Q2222" s="107">
        <f t="shared" si="1434"/>
        <v>-211</v>
      </c>
      <c r="R2222" s="108">
        <f t="shared" si="1435"/>
        <v>-10.383858267716535</v>
      </c>
      <c r="S2222" s="108"/>
      <c r="W2222" s="100" t="s">
        <v>375</v>
      </c>
      <c r="X2222" s="100">
        <v>167</v>
      </c>
      <c r="Y2222" s="100">
        <v>262</v>
      </c>
      <c r="Z2222" s="100">
        <v>257</v>
      </c>
      <c r="AA2222" s="100">
        <v>268</v>
      </c>
      <c r="AC2222" s="100" t="s">
        <v>375</v>
      </c>
      <c r="AD2222" s="100">
        <v>3137</v>
      </c>
      <c r="AE2222" s="100">
        <v>3162</v>
      </c>
      <c r="AF2222" s="100">
        <v>2897</v>
      </c>
      <c r="AG2222" s="100">
        <v>2661</v>
      </c>
      <c r="AJ2222" s="100" t="str">
        <f t="shared" si="1442"/>
        <v>●</v>
      </c>
      <c r="AK2222" s="100" t="str">
        <f t="shared" si="1436"/>
        <v>●</v>
      </c>
      <c r="AL2222" s="100" t="str">
        <f>IF(E2222=Z2222,"○","●")</f>
        <v>●</v>
      </c>
      <c r="AM2222" s="100" t="str">
        <f t="shared" si="1438"/>
        <v>●</v>
      </c>
      <c r="AP2222" s="100" t="str">
        <f t="shared" si="1443"/>
        <v>●</v>
      </c>
      <c r="AQ2222" s="100" t="str">
        <f t="shared" si="1439"/>
        <v>●</v>
      </c>
      <c r="AR2222" s="100" t="str">
        <f t="shared" si="1440"/>
        <v>●</v>
      </c>
      <c r="AS2222" s="100" t="str">
        <f t="shared" ref="AS2222:AS2242" si="1444">IF(O2222=AG2222,"○","●")</f>
        <v>●</v>
      </c>
    </row>
    <row r="2223" spans="2:45" s="100" customFormat="1" ht="14.25" customHeight="1">
      <c r="B2223" s="105" t="s">
        <v>93</v>
      </c>
      <c r="C2223" s="106">
        <v>79</v>
      </c>
      <c r="D2223" s="107">
        <v>108</v>
      </c>
      <c r="E2223" s="107">
        <v>151</v>
      </c>
      <c r="F2223" s="107">
        <v>172</v>
      </c>
      <c r="G2223" s="107">
        <f>IF(COUNTIF(G2238:G2242,"x"),"x",IF(SUM(G2238,G2242)=0,"-",SUM(G2238:G2242)))</f>
        <v>160</v>
      </c>
      <c r="H2223" s="107">
        <f t="shared" si="1432"/>
        <v>-12</v>
      </c>
      <c r="I2223" s="108">
        <f t="shared" si="1433"/>
        <v>-6.9767441860465116</v>
      </c>
      <c r="J2223" s="102"/>
      <c r="K2223" s="109" t="s">
        <v>93</v>
      </c>
      <c r="L2223" s="106">
        <v>871</v>
      </c>
      <c r="M2223" s="107">
        <v>1044</v>
      </c>
      <c r="N2223" s="107">
        <v>1152</v>
      </c>
      <c r="O2223" s="107">
        <v>1336</v>
      </c>
      <c r="P2223" s="107">
        <f>IF(COUNTIF(P2238:P2242,"x"),"x",IF(SUM(P2238,P2242)=0,"-",SUM(P2238:P2242)))</f>
        <v>1353</v>
      </c>
      <c r="Q2223" s="107">
        <f t="shared" si="1434"/>
        <v>17</v>
      </c>
      <c r="R2223" s="108">
        <f t="shared" si="1435"/>
        <v>1.2724550898203593</v>
      </c>
      <c r="S2223" s="108"/>
      <c r="W2223" s="100" t="s">
        <v>376</v>
      </c>
      <c r="X2223" s="100">
        <v>36</v>
      </c>
      <c r="Y2223" s="100">
        <v>52</v>
      </c>
      <c r="Z2223" s="100">
        <v>79</v>
      </c>
      <c r="AA2223" s="100">
        <v>108</v>
      </c>
      <c r="AC2223" s="100" t="s">
        <v>376</v>
      </c>
      <c r="AD2223" s="100">
        <v>553</v>
      </c>
      <c r="AE2223" s="100">
        <v>674</v>
      </c>
      <c r="AF2223" s="100">
        <v>871</v>
      </c>
      <c r="AG2223" s="100">
        <v>1044</v>
      </c>
      <c r="AJ2223" s="100" t="str">
        <f t="shared" si="1442"/>
        <v>●</v>
      </c>
      <c r="AK2223" s="100" t="str">
        <f t="shared" si="1436"/>
        <v>●</v>
      </c>
      <c r="AL2223" s="100" t="str">
        <f t="shared" ref="AL2223:AL2232" si="1445">IF(E2223=Z2223,"○","●")</f>
        <v>●</v>
      </c>
      <c r="AM2223" s="100" t="str">
        <f t="shared" si="1438"/>
        <v>●</v>
      </c>
      <c r="AP2223" s="100" t="str">
        <f t="shared" si="1443"/>
        <v>●</v>
      </c>
      <c r="AQ2223" s="100" t="str">
        <f t="shared" si="1439"/>
        <v>●</v>
      </c>
      <c r="AR2223" s="100" t="str">
        <f t="shared" si="1440"/>
        <v>●</v>
      </c>
      <c r="AS2223" s="100" t="str">
        <f t="shared" si="1444"/>
        <v>●</v>
      </c>
    </row>
    <row r="2224" spans="2:45" s="100" customFormat="1" ht="14.25" customHeight="1">
      <c r="B2224" s="102"/>
      <c r="C2224" s="106"/>
      <c r="D2224" s="112"/>
      <c r="E2224" s="112"/>
      <c r="F2224" s="112"/>
      <c r="G2224" s="112"/>
      <c r="H2224" s="112"/>
      <c r="I2224" s="113"/>
      <c r="J2224" s="102"/>
      <c r="K2224" s="114"/>
      <c r="L2224" s="106"/>
      <c r="M2224" s="112"/>
      <c r="N2224" s="112"/>
      <c r="O2224" s="112"/>
      <c r="P2224" s="112"/>
      <c r="Q2224" s="112"/>
      <c r="R2224" s="113"/>
      <c r="S2224" s="113"/>
      <c r="AJ2224" s="100" t="str">
        <f t="shared" si="1442"/>
        <v>○</v>
      </c>
      <c r="AK2224" s="100" t="str">
        <f t="shared" si="1436"/>
        <v>○</v>
      </c>
      <c r="AL2224" s="100" t="str">
        <f t="shared" si="1445"/>
        <v>○</v>
      </c>
      <c r="AM2224" s="100" t="str">
        <f t="shared" si="1438"/>
        <v>○</v>
      </c>
      <c r="AP2224" s="100" t="str">
        <f t="shared" si="1443"/>
        <v>○</v>
      </c>
      <c r="AQ2224" s="100" t="str">
        <f t="shared" si="1439"/>
        <v>○</v>
      </c>
      <c r="AR2224" s="100" t="str">
        <f t="shared" si="1440"/>
        <v>○</v>
      </c>
      <c r="AS2224" s="100" t="str">
        <f t="shared" si="1444"/>
        <v>○</v>
      </c>
    </row>
    <row r="2225" spans="2:45" s="100" customFormat="1" ht="14.25" customHeight="1">
      <c r="B2225" s="102" t="s">
        <v>94</v>
      </c>
      <c r="C2225" s="106">
        <v>22</v>
      </c>
      <c r="D2225" s="107">
        <v>13</v>
      </c>
      <c r="E2225" s="107">
        <v>13</v>
      </c>
      <c r="F2225" s="107">
        <v>6</v>
      </c>
      <c r="G2225" s="107">
        <f>第2表01元データ!AZ40</f>
        <v>7</v>
      </c>
      <c r="H2225" s="107">
        <f t="shared" ref="H2225:H2242" si="1446">IF(G2225="x","x",IF(AND(G2225="-",F2225="-"),"-",IF(AND(G2225="-",F2225&gt;0),F2225*-1,IF(AND(G2225&gt;0,F2225="-"),G2225,G2225-F2225))))</f>
        <v>1</v>
      </c>
      <c r="I2225" s="108">
        <f t="shared" ref="I2225:I2242" si="1447">IF(H2225="x","x",IF(H2225="-","-",IF(AND(F2225="-",G2225&gt;0),"皆増",IF(AND(F2225&gt;0,G2225="-"),"皆減",H2225/F2225*100))))</f>
        <v>16.666666666666664</v>
      </c>
      <c r="J2225" s="102"/>
      <c r="K2225" s="114" t="s">
        <v>94</v>
      </c>
      <c r="L2225" s="106">
        <v>204</v>
      </c>
      <c r="M2225" s="107">
        <v>164</v>
      </c>
      <c r="N2225" s="107">
        <v>119</v>
      </c>
      <c r="O2225" s="107">
        <v>125</v>
      </c>
      <c r="P2225" s="107">
        <f>第2表01元データ!BA40</f>
        <v>117</v>
      </c>
      <c r="Q2225" s="107">
        <f t="shared" ref="Q2225:Q2242" si="1448">IF(P2225="x","x",IF(AND(P2225="-",O2225="-"),"-",IF(AND(P2225="-",O2225&gt;0),O2225*-1,IF(AND(P2225&gt;0,O2225="-"),P2225,P2225-O2225))))</f>
        <v>-8</v>
      </c>
      <c r="R2225" s="108">
        <f t="shared" ref="R2225:R2242" si="1449">IF(Q2225="x","x",IF(Q2225="-","-",IF(AND(O2225="-",P2225&gt;0),"皆増",IF(AND(O2225&gt;0,P2225="-"),"皆減",Q2225/O2225*100))))</f>
        <v>-6.4</v>
      </c>
      <c r="S2225" s="108"/>
      <c r="T2225" s="100">
        <v>101</v>
      </c>
      <c r="W2225" s="100" t="s">
        <v>377</v>
      </c>
      <c r="X2225" s="100">
        <v>11</v>
      </c>
      <c r="Y2225" s="100">
        <v>16</v>
      </c>
      <c r="Z2225" s="100">
        <v>22</v>
      </c>
      <c r="AA2225" s="100">
        <v>13</v>
      </c>
      <c r="AC2225" s="100" t="s">
        <v>377</v>
      </c>
      <c r="AD2225" s="100">
        <v>242</v>
      </c>
      <c r="AE2225" s="100">
        <v>224</v>
      </c>
      <c r="AF2225" s="100">
        <v>204</v>
      </c>
      <c r="AG2225" s="100">
        <v>164</v>
      </c>
      <c r="AJ2225" s="100" t="str">
        <f t="shared" si="1442"/>
        <v>●</v>
      </c>
      <c r="AK2225" s="100" t="str">
        <f t="shared" si="1436"/>
        <v>●</v>
      </c>
      <c r="AL2225" s="100" t="str">
        <f t="shared" si="1445"/>
        <v>●</v>
      </c>
      <c r="AM2225" s="100" t="str">
        <f t="shared" si="1438"/>
        <v>●</v>
      </c>
      <c r="AP2225" s="100" t="str">
        <f t="shared" si="1443"/>
        <v>●</v>
      </c>
      <c r="AQ2225" s="100" t="str">
        <f t="shared" si="1439"/>
        <v>●</v>
      </c>
      <c r="AR2225" s="100" t="str">
        <f t="shared" si="1440"/>
        <v>●</v>
      </c>
      <c r="AS2225" s="100" t="str">
        <f t="shared" si="1444"/>
        <v>●</v>
      </c>
    </row>
    <row r="2226" spans="2:45" s="100" customFormat="1" ht="14.25" customHeight="1">
      <c r="B2226" s="102" t="s">
        <v>123</v>
      </c>
      <c r="C2226" s="106">
        <v>14</v>
      </c>
      <c r="D2226" s="107">
        <v>16</v>
      </c>
      <c r="E2226" s="107">
        <v>12</v>
      </c>
      <c r="F2226" s="107">
        <v>9</v>
      </c>
      <c r="G2226" s="107">
        <f>第2表01元データ!AZ41</f>
        <v>5</v>
      </c>
      <c r="H2226" s="107">
        <f t="shared" si="1446"/>
        <v>-4</v>
      </c>
      <c r="I2226" s="108">
        <f t="shared" si="1447"/>
        <v>-44.444444444444443</v>
      </c>
      <c r="J2226" s="102"/>
      <c r="K2226" s="114" t="s">
        <v>123</v>
      </c>
      <c r="L2226" s="106">
        <v>217</v>
      </c>
      <c r="M2226" s="107">
        <v>199</v>
      </c>
      <c r="N2226" s="107">
        <v>153</v>
      </c>
      <c r="O2226" s="107">
        <v>125</v>
      </c>
      <c r="P2226" s="107">
        <f>第2表01元データ!BA41</f>
        <v>140</v>
      </c>
      <c r="Q2226" s="107">
        <f t="shared" si="1448"/>
        <v>15</v>
      </c>
      <c r="R2226" s="108">
        <f t="shared" si="1449"/>
        <v>12</v>
      </c>
      <c r="S2226" s="108"/>
      <c r="T2226" s="100">
        <v>102</v>
      </c>
      <c r="W2226" s="100" t="s">
        <v>356</v>
      </c>
      <c r="X2226" s="100">
        <v>13</v>
      </c>
      <c r="Y2226" s="100">
        <v>28</v>
      </c>
      <c r="Z2226" s="100">
        <v>14</v>
      </c>
      <c r="AA2226" s="100">
        <v>16</v>
      </c>
      <c r="AC2226" s="100" t="s">
        <v>356</v>
      </c>
      <c r="AD2226" s="100">
        <v>278</v>
      </c>
      <c r="AE2226" s="100">
        <v>247</v>
      </c>
      <c r="AF2226" s="100">
        <v>217</v>
      </c>
      <c r="AG2226" s="100">
        <v>199</v>
      </c>
      <c r="AJ2226" s="100" t="str">
        <f t="shared" si="1442"/>
        <v>●</v>
      </c>
      <c r="AK2226" s="100" t="str">
        <f t="shared" si="1436"/>
        <v>●</v>
      </c>
      <c r="AL2226" s="100" t="str">
        <f t="shared" si="1445"/>
        <v>●</v>
      </c>
      <c r="AM2226" s="100" t="str">
        <f t="shared" si="1438"/>
        <v>●</v>
      </c>
      <c r="AP2226" s="100" t="str">
        <f t="shared" si="1443"/>
        <v>●</v>
      </c>
      <c r="AQ2226" s="100" t="str">
        <f t="shared" si="1439"/>
        <v>●</v>
      </c>
      <c r="AR2226" s="100" t="str">
        <f t="shared" si="1440"/>
        <v>●</v>
      </c>
      <c r="AS2226" s="100" t="str">
        <f t="shared" si="1444"/>
        <v>●</v>
      </c>
    </row>
    <row r="2227" spans="2:45" s="100" customFormat="1" ht="14.25" customHeight="1">
      <c r="B2227" s="102" t="s">
        <v>124</v>
      </c>
      <c r="C2227" s="106">
        <v>25</v>
      </c>
      <c r="D2227" s="107">
        <v>8</v>
      </c>
      <c r="E2227" s="107">
        <v>15</v>
      </c>
      <c r="F2227" s="107">
        <v>10</v>
      </c>
      <c r="G2227" s="107">
        <f>第2表01元データ!AZ42</f>
        <v>7</v>
      </c>
      <c r="H2227" s="107">
        <f t="shared" si="1446"/>
        <v>-3</v>
      </c>
      <c r="I2227" s="108">
        <f t="shared" si="1447"/>
        <v>-30</v>
      </c>
      <c r="J2227" s="102"/>
      <c r="K2227" s="114" t="s">
        <v>124</v>
      </c>
      <c r="L2227" s="106">
        <v>239</v>
      </c>
      <c r="M2227" s="107">
        <v>218</v>
      </c>
      <c r="N2227" s="107">
        <v>183</v>
      </c>
      <c r="O2227" s="107">
        <v>159</v>
      </c>
      <c r="P2227" s="107">
        <f>第2表01元データ!BA42</f>
        <v>132</v>
      </c>
      <c r="Q2227" s="107">
        <f t="shared" si="1448"/>
        <v>-27</v>
      </c>
      <c r="R2227" s="108">
        <f t="shared" si="1449"/>
        <v>-16.981132075471699</v>
      </c>
      <c r="S2227" s="108"/>
      <c r="T2227" s="100">
        <v>103</v>
      </c>
      <c r="W2227" s="100" t="s">
        <v>357</v>
      </c>
      <c r="X2227" s="100">
        <v>13</v>
      </c>
      <c r="Y2227" s="100">
        <v>30</v>
      </c>
      <c r="Z2227" s="100">
        <v>25</v>
      </c>
      <c r="AA2227" s="100">
        <v>8</v>
      </c>
      <c r="AC2227" s="100" t="s">
        <v>357</v>
      </c>
      <c r="AD2227" s="100">
        <v>364</v>
      </c>
      <c r="AE2227" s="100">
        <v>280</v>
      </c>
      <c r="AF2227" s="100">
        <v>239</v>
      </c>
      <c r="AG2227" s="100">
        <v>218</v>
      </c>
      <c r="AJ2227" s="100" t="str">
        <f t="shared" si="1442"/>
        <v>●</v>
      </c>
      <c r="AK2227" s="100" t="str">
        <f t="shared" si="1436"/>
        <v>●</v>
      </c>
      <c r="AL2227" s="100" t="str">
        <f t="shared" si="1445"/>
        <v>●</v>
      </c>
      <c r="AM2227" s="100" t="str">
        <f t="shared" si="1438"/>
        <v>●</v>
      </c>
      <c r="AP2227" s="100" t="str">
        <f t="shared" si="1443"/>
        <v>●</v>
      </c>
      <c r="AQ2227" s="100" t="str">
        <f t="shared" si="1439"/>
        <v>●</v>
      </c>
      <c r="AR2227" s="100" t="str">
        <f t="shared" si="1440"/>
        <v>●</v>
      </c>
      <c r="AS2227" s="100" t="str">
        <f t="shared" si="1444"/>
        <v>●</v>
      </c>
    </row>
    <row r="2228" spans="2:45" s="100" customFormat="1" ht="14.25" customHeight="1">
      <c r="B2228" s="102" t="s">
        <v>125</v>
      </c>
      <c r="C2228" s="106">
        <v>23</v>
      </c>
      <c r="D2228" s="107">
        <v>23</v>
      </c>
      <c r="E2228" s="107">
        <v>12</v>
      </c>
      <c r="F2228" s="107">
        <v>18</v>
      </c>
      <c r="G2228" s="107">
        <f>第2表01元データ!AZ43</f>
        <v>16</v>
      </c>
      <c r="H2228" s="107">
        <f t="shared" si="1446"/>
        <v>-2</v>
      </c>
      <c r="I2228" s="108">
        <f t="shared" si="1447"/>
        <v>-11.111111111111111</v>
      </c>
      <c r="J2228" s="102"/>
      <c r="K2228" s="114" t="s">
        <v>125</v>
      </c>
      <c r="L2228" s="106">
        <v>251</v>
      </c>
      <c r="M2228" s="107">
        <v>218</v>
      </c>
      <c r="N2228" s="107">
        <v>182</v>
      </c>
      <c r="O2228" s="107">
        <v>171</v>
      </c>
      <c r="P2228" s="107">
        <f>第2表01元データ!BA43</f>
        <v>145</v>
      </c>
      <c r="Q2228" s="107">
        <f t="shared" si="1448"/>
        <v>-26</v>
      </c>
      <c r="R2228" s="108">
        <f t="shared" si="1449"/>
        <v>-15.204678362573098</v>
      </c>
      <c r="S2228" s="108"/>
      <c r="T2228" s="100">
        <v>104</v>
      </c>
      <c r="W2228" s="100" t="s">
        <v>358</v>
      </c>
      <c r="X2228" s="100">
        <v>14</v>
      </c>
      <c r="Y2228" s="100">
        <v>20</v>
      </c>
      <c r="Z2228" s="100">
        <v>23</v>
      </c>
      <c r="AA2228" s="100">
        <v>23</v>
      </c>
      <c r="AC2228" s="100" t="s">
        <v>358</v>
      </c>
      <c r="AD2228" s="100">
        <v>365</v>
      </c>
      <c r="AE2228" s="100">
        <v>331</v>
      </c>
      <c r="AF2228" s="100">
        <v>251</v>
      </c>
      <c r="AG2228" s="100">
        <v>218</v>
      </c>
      <c r="AJ2228" s="100" t="str">
        <f t="shared" si="1442"/>
        <v>●</v>
      </c>
      <c r="AK2228" s="100" t="str">
        <f t="shared" si="1436"/>
        <v>●</v>
      </c>
      <c r="AL2228" s="100" t="str">
        <f t="shared" si="1445"/>
        <v>●</v>
      </c>
      <c r="AM2228" s="100" t="str">
        <f t="shared" si="1438"/>
        <v>●</v>
      </c>
      <c r="AP2228" s="100" t="str">
        <f t="shared" si="1443"/>
        <v>●</v>
      </c>
      <c r="AQ2228" s="100" t="str">
        <f t="shared" si="1439"/>
        <v>●</v>
      </c>
      <c r="AR2228" s="100" t="str">
        <f t="shared" si="1440"/>
        <v>●</v>
      </c>
      <c r="AS2228" s="100" t="str">
        <f t="shared" si="1444"/>
        <v>●</v>
      </c>
    </row>
    <row r="2229" spans="2:45" s="100" customFormat="1" ht="14.25" customHeight="1">
      <c r="B2229" s="102" t="s">
        <v>126</v>
      </c>
      <c r="C2229" s="106">
        <v>18</v>
      </c>
      <c r="D2229" s="107">
        <v>16</v>
      </c>
      <c r="E2229" s="107">
        <v>13</v>
      </c>
      <c r="F2229" s="107">
        <v>5</v>
      </c>
      <c r="G2229" s="107">
        <f>第2表01元データ!AZ44</f>
        <v>8</v>
      </c>
      <c r="H2229" s="107">
        <f t="shared" si="1446"/>
        <v>3</v>
      </c>
      <c r="I2229" s="108">
        <f t="shared" si="1447"/>
        <v>60</v>
      </c>
      <c r="J2229" s="102"/>
      <c r="K2229" s="114" t="s">
        <v>126</v>
      </c>
      <c r="L2229" s="106">
        <v>250</v>
      </c>
      <c r="M2229" s="107">
        <v>179</v>
      </c>
      <c r="N2229" s="107">
        <v>152</v>
      </c>
      <c r="O2229" s="107">
        <v>140</v>
      </c>
      <c r="P2229" s="107">
        <f>第2表01元データ!BA44</f>
        <v>130</v>
      </c>
      <c r="Q2229" s="107">
        <f t="shared" si="1448"/>
        <v>-10</v>
      </c>
      <c r="R2229" s="108">
        <f t="shared" si="1449"/>
        <v>-7.1428571428571423</v>
      </c>
      <c r="S2229" s="108"/>
      <c r="T2229" s="100">
        <v>105</v>
      </c>
      <c r="W2229" s="100" t="s">
        <v>359</v>
      </c>
      <c r="X2229" s="100">
        <v>13</v>
      </c>
      <c r="Y2229" s="100">
        <v>13</v>
      </c>
      <c r="Z2229" s="100">
        <v>18</v>
      </c>
      <c r="AA2229" s="100">
        <v>16</v>
      </c>
      <c r="AC2229" s="100" t="s">
        <v>359</v>
      </c>
      <c r="AD2229" s="100">
        <v>250</v>
      </c>
      <c r="AE2229" s="100">
        <v>319</v>
      </c>
      <c r="AF2229" s="100">
        <v>250</v>
      </c>
      <c r="AG2229" s="100">
        <v>179</v>
      </c>
      <c r="AJ2229" s="100" t="str">
        <f t="shared" si="1442"/>
        <v>●</v>
      </c>
      <c r="AK2229" s="100" t="str">
        <f t="shared" si="1436"/>
        <v>●</v>
      </c>
      <c r="AL2229" s="100" t="str">
        <f t="shared" si="1445"/>
        <v>●</v>
      </c>
      <c r="AM2229" s="100" t="str">
        <f t="shared" si="1438"/>
        <v>●</v>
      </c>
      <c r="AP2229" s="100" t="str">
        <f t="shared" si="1443"/>
        <v>○</v>
      </c>
      <c r="AQ2229" s="100" t="str">
        <f t="shared" si="1439"/>
        <v>●</v>
      </c>
      <c r="AR2229" s="100" t="str">
        <f t="shared" si="1440"/>
        <v>●</v>
      </c>
      <c r="AS2229" s="100" t="str">
        <f t="shared" si="1444"/>
        <v>●</v>
      </c>
    </row>
    <row r="2230" spans="2:45" s="100" customFormat="1" ht="14.25" customHeight="1">
      <c r="B2230" s="102" t="s">
        <v>127</v>
      </c>
      <c r="C2230" s="106">
        <v>16</v>
      </c>
      <c r="D2230" s="107">
        <v>11</v>
      </c>
      <c r="E2230" s="107">
        <v>9</v>
      </c>
      <c r="F2230" s="107">
        <v>15</v>
      </c>
      <c r="G2230" s="107">
        <f>第2表01元データ!AZ45</f>
        <v>5</v>
      </c>
      <c r="H2230" s="107">
        <f t="shared" si="1446"/>
        <v>-10</v>
      </c>
      <c r="I2230" s="108">
        <f t="shared" si="1447"/>
        <v>-66.666666666666657</v>
      </c>
      <c r="J2230" s="102"/>
      <c r="K2230" s="114" t="s">
        <v>127</v>
      </c>
      <c r="L2230" s="106">
        <v>300</v>
      </c>
      <c r="M2230" s="107">
        <v>226</v>
      </c>
      <c r="N2230" s="107">
        <v>152</v>
      </c>
      <c r="O2230" s="107">
        <v>146</v>
      </c>
      <c r="P2230" s="107">
        <f>第2表01元データ!BA45</f>
        <v>116</v>
      </c>
      <c r="Q2230" s="107">
        <f t="shared" si="1448"/>
        <v>-30</v>
      </c>
      <c r="R2230" s="108">
        <f t="shared" si="1449"/>
        <v>-20.547945205479451</v>
      </c>
      <c r="S2230" s="108"/>
      <c r="T2230" s="100">
        <v>106</v>
      </c>
      <c r="W2230" s="100" t="s">
        <v>360</v>
      </c>
      <c r="X2230" s="100">
        <v>17</v>
      </c>
      <c r="Y2230" s="100">
        <v>20</v>
      </c>
      <c r="Z2230" s="100">
        <v>16</v>
      </c>
      <c r="AA2230" s="100">
        <v>11</v>
      </c>
      <c r="AC2230" s="100" t="s">
        <v>360</v>
      </c>
      <c r="AD2230" s="100">
        <v>249</v>
      </c>
      <c r="AE2230" s="100">
        <v>267</v>
      </c>
      <c r="AF2230" s="100">
        <v>300</v>
      </c>
      <c r="AG2230" s="100">
        <v>226</v>
      </c>
      <c r="AJ2230" s="100" t="str">
        <f t="shared" si="1442"/>
        <v>●</v>
      </c>
      <c r="AK2230" s="100" t="str">
        <f t="shared" si="1436"/>
        <v>●</v>
      </c>
      <c r="AL2230" s="100" t="str">
        <f t="shared" si="1445"/>
        <v>●</v>
      </c>
      <c r="AM2230" s="100" t="str">
        <f t="shared" si="1438"/>
        <v>●</v>
      </c>
      <c r="AP2230" s="100" t="str">
        <f t="shared" si="1443"/>
        <v>●</v>
      </c>
      <c r="AQ2230" s="100" t="str">
        <f t="shared" si="1439"/>
        <v>●</v>
      </c>
      <c r="AR2230" s="100" t="str">
        <f t="shared" si="1440"/>
        <v>●</v>
      </c>
      <c r="AS2230" s="100" t="str">
        <f t="shared" si="1444"/>
        <v>●</v>
      </c>
    </row>
    <row r="2231" spans="2:45" s="100" customFormat="1" ht="14.25" customHeight="1">
      <c r="B2231" s="102" t="s">
        <v>128</v>
      </c>
      <c r="C2231" s="106">
        <v>24</v>
      </c>
      <c r="D2231" s="107">
        <v>17</v>
      </c>
      <c r="E2231" s="107">
        <v>10</v>
      </c>
      <c r="F2231" s="107">
        <v>10</v>
      </c>
      <c r="G2231" s="107">
        <f>第2表01元データ!AZ46</f>
        <v>9</v>
      </c>
      <c r="H2231" s="107">
        <f t="shared" si="1446"/>
        <v>-1</v>
      </c>
      <c r="I2231" s="108">
        <f t="shared" si="1447"/>
        <v>-10</v>
      </c>
      <c r="J2231" s="102"/>
      <c r="K2231" s="114" t="s">
        <v>128</v>
      </c>
      <c r="L2231" s="106">
        <v>231</v>
      </c>
      <c r="M2231" s="107">
        <v>310</v>
      </c>
      <c r="N2231" s="107">
        <v>193</v>
      </c>
      <c r="O2231" s="107">
        <v>147</v>
      </c>
      <c r="P2231" s="107">
        <f>第2表01元データ!BA46</f>
        <v>145</v>
      </c>
      <c r="Q2231" s="107">
        <f t="shared" si="1448"/>
        <v>-2</v>
      </c>
      <c r="R2231" s="108">
        <f t="shared" si="1449"/>
        <v>-1.3605442176870748</v>
      </c>
      <c r="S2231" s="108"/>
      <c r="T2231" s="100">
        <v>107</v>
      </c>
      <c r="W2231" s="100" t="s">
        <v>361</v>
      </c>
      <c r="X2231" s="100">
        <v>12</v>
      </c>
      <c r="Y2231" s="100">
        <v>36</v>
      </c>
      <c r="Z2231" s="100">
        <v>24</v>
      </c>
      <c r="AA2231" s="100">
        <v>17</v>
      </c>
      <c r="AC2231" s="100" t="s">
        <v>361</v>
      </c>
      <c r="AD2231" s="100">
        <v>259</v>
      </c>
      <c r="AE2231" s="100">
        <v>268</v>
      </c>
      <c r="AF2231" s="100">
        <v>231</v>
      </c>
      <c r="AG2231" s="100">
        <v>310</v>
      </c>
      <c r="AJ2231" s="100" t="str">
        <f t="shared" si="1442"/>
        <v>●</v>
      </c>
      <c r="AK2231" s="100" t="str">
        <f t="shared" si="1436"/>
        <v>●</v>
      </c>
      <c r="AL2231" s="100" t="str">
        <f t="shared" si="1445"/>
        <v>●</v>
      </c>
      <c r="AM2231" s="100" t="str">
        <f t="shared" si="1438"/>
        <v>●</v>
      </c>
      <c r="AP2231" s="100" t="str">
        <f t="shared" si="1443"/>
        <v>●</v>
      </c>
      <c r="AQ2231" s="100" t="str">
        <f t="shared" si="1439"/>
        <v>●</v>
      </c>
      <c r="AR2231" s="100" t="str">
        <f t="shared" si="1440"/>
        <v>●</v>
      </c>
      <c r="AS2231" s="100" t="str">
        <f t="shared" si="1444"/>
        <v>●</v>
      </c>
    </row>
    <row r="2232" spans="2:45" s="100" customFormat="1" ht="14.25" customHeight="1">
      <c r="B2232" s="102" t="s">
        <v>129</v>
      </c>
      <c r="C2232" s="106">
        <v>28</v>
      </c>
      <c r="D2232" s="107">
        <v>25</v>
      </c>
      <c r="E2232" s="107">
        <v>22</v>
      </c>
      <c r="F2232" s="107">
        <v>20</v>
      </c>
      <c r="G2232" s="107">
        <f>第2表01元データ!AZ47</f>
        <v>9</v>
      </c>
      <c r="H2232" s="107">
        <f t="shared" si="1446"/>
        <v>-11</v>
      </c>
      <c r="I2232" s="108">
        <f t="shared" si="1447"/>
        <v>-55.000000000000007</v>
      </c>
      <c r="J2232" s="102"/>
      <c r="K2232" s="114" t="s">
        <v>129</v>
      </c>
      <c r="L2232" s="106">
        <v>247</v>
      </c>
      <c r="M2232" s="107">
        <v>227</v>
      </c>
      <c r="N2232" s="107">
        <v>291</v>
      </c>
      <c r="O2232" s="107">
        <v>196</v>
      </c>
      <c r="P2232" s="107">
        <f>第2表01元データ!BA47</f>
        <v>163</v>
      </c>
      <c r="Q2232" s="107">
        <f t="shared" si="1448"/>
        <v>-33</v>
      </c>
      <c r="R2232" s="108">
        <f t="shared" si="1449"/>
        <v>-16.836734693877549</v>
      </c>
      <c r="S2232" s="108"/>
      <c r="T2232" s="100">
        <v>108</v>
      </c>
      <c r="W2232" s="100" t="s">
        <v>362</v>
      </c>
      <c r="X2232" s="100">
        <v>23</v>
      </c>
      <c r="Y2232" s="100">
        <v>28</v>
      </c>
      <c r="Z2232" s="100">
        <v>28</v>
      </c>
      <c r="AA2232" s="100">
        <v>25</v>
      </c>
      <c r="AC2232" s="100" t="s">
        <v>362</v>
      </c>
      <c r="AD2232" s="100">
        <v>344</v>
      </c>
      <c r="AE2232" s="100">
        <v>256</v>
      </c>
      <c r="AF2232" s="100">
        <v>247</v>
      </c>
      <c r="AG2232" s="100">
        <v>227</v>
      </c>
      <c r="AJ2232" s="100" t="str">
        <f t="shared" si="1442"/>
        <v>●</v>
      </c>
      <c r="AK2232" s="100" t="str">
        <f t="shared" si="1436"/>
        <v>●</v>
      </c>
      <c r="AL2232" s="100" t="str">
        <f t="shared" si="1445"/>
        <v>●</v>
      </c>
      <c r="AM2232" s="100" t="str">
        <f t="shared" si="1438"/>
        <v>●</v>
      </c>
      <c r="AP2232" s="100" t="str">
        <f t="shared" si="1443"/>
        <v>●</v>
      </c>
      <c r="AQ2232" s="100" t="str">
        <f t="shared" si="1439"/>
        <v>●</v>
      </c>
      <c r="AR2232" s="100" t="str">
        <f t="shared" si="1440"/>
        <v>●</v>
      </c>
      <c r="AS2232" s="100" t="str">
        <f t="shared" si="1444"/>
        <v>●</v>
      </c>
    </row>
    <row r="2233" spans="2:45" s="100" customFormat="1" ht="14.25" customHeight="1">
      <c r="B2233" s="102" t="s">
        <v>130</v>
      </c>
      <c r="C2233" s="106">
        <v>24</v>
      </c>
      <c r="D2233" s="107">
        <v>27</v>
      </c>
      <c r="E2233" s="107">
        <v>21</v>
      </c>
      <c r="F2233" s="107">
        <v>26</v>
      </c>
      <c r="G2233" s="107">
        <f>第2表01元データ!AZ48</f>
        <v>13</v>
      </c>
      <c r="H2233" s="107">
        <f t="shared" si="1446"/>
        <v>-13</v>
      </c>
      <c r="I2233" s="108">
        <f t="shared" si="1447"/>
        <v>-50</v>
      </c>
      <c r="J2233" s="102"/>
      <c r="K2233" s="114" t="s">
        <v>130</v>
      </c>
      <c r="L2233" s="106">
        <v>249</v>
      </c>
      <c r="M2233" s="107">
        <v>226</v>
      </c>
      <c r="N2233" s="107">
        <v>221</v>
      </c>
      <c r="O2233" s="107">
        <v>268</v>
      </c>
      <c r="P2233" s="107">
        <f>第2表01元データ!BA48</f>
        <v>200</v>
      </c>
      <c r="Q2233" s="107">
        <f t="shared" si="1448"/>
        <v>-68</v>
      </c>
      <c r="R2233" s="108">
        <f t="shared" si="1449"/>
        <v>-25.373134328358208</v>
      </c>
      <c r="S2233" s="108"/>
      <c r="T2233" s="100">
        <v>109</v>
      </c>
      <c r="W2233" s="100" t="s">
        <v>363</v>
      </c>
      <c r="X2233" s="100">
        <v>15</v>
      </c>
      <c r="Y2233" s="100">
        <v>30</v>
      </c>
      <c r="Z2233" s="100">
        <v>24</v>
      </c>
      <c r="AA2233" s="100">
        <v>27</v>
      </c>
      <c r="AC2233" s="100" t="s">
        <v>363</v>
      </c>
      <c r="AD2233" s="100">
        <v>416</v>
      </c>
      <c r="AE2233" s="100">
        <v>332</v>
      </c>
      <c r="AF2233" s="100">
        <v>249</v>
      </c>
      <c r="AG2233" s="100">
        <v>226</v>
      </c>
      <c r="AJ2233" s="100" t="str">
        <f t="shared" si="1442"/>
        <v>●</v>
      </c>
      <c r="AK2233" s="100" t="str">
        <f t="shared" si="1436"/>
        <v>●</v>
      </c>
      <c r="AL2233" s="100" t="str">
        <f>IF(E2233=Z2233,"○","●")</f>
        <v>●</v>
      </c>
      <c r="AM2233" s="100" t="str">
        <f t="shared" si="1438"/>
        <v>●</v>
      </c>
      <c r="AP2233" s="100" t="str">
        <f t="shared" si="1443"/>
        <v>●</v>
      </c>
      <c r="AQ2233" s="100" t="str">
        <f t="shared" si="1439"/>
        <v>●</v>
      </c>
      <c r="AR2233" s="100" t="str">
        <f t="shared" si="1440"/>
        <v>●</v>
      </c>
      <c r="AS2233" s="100" t="str">
        <f t="shared" si="1444"/>
        <v>●</v>
      </c>
    </row>
    <row r="2234" spans="2:45" s="100" customFormat="1" ht="14.25" customHeight="1">
      <c r="B2234" s="102" t="s">
        <v>131</v>
      </c>
      <c r="C2234" s="106">
        <v>31</v>
      </c>
      <c r="D2234" s="107">
        <v>28</v>
      </c>
      <c r="E2234" s="107">
        <v>24</v>
      </c>
      <c r="F2234" s="107">
        <v>34</v>
      </c>
      <c r="G2234" s="107">
        <f>第2表01元データ!AZ49</f>
        <v>23</v>
      </c>
      <c r="H2234" s="107">
        <f t="shared" si="1446"/>
        <v>-11</v>
      </c>
      <c r="I2234" s="108">
        <f t="shared" si="1447"/>
        <v>-32.352941176470587</v>
      </c>
      <c r="J2234" s="102"/>
      <c r="K2234" s="114" t="s">
        <v>131</v>
      </c>
      <c r="L2234" s="106">
        <v>312</v>
      </c>
      <c r="M2234" s="107">
        <v>259</v>
      </c>
      <c r="N2234" s="107">
        <v>216</v>
      </c>
      <c r="O2234" s="107">
        <v>205</v>
      </c>
      <c r="P2234" s="107">
        <f>第2表01元データ!BA49</f>
        <v>266</v>
      </c>
      <c r="Q2234" s="107">
        <f t="shared" si="1448"/>
        <v>61</v>
      </c>
      <c r="R2234" s="108">
        <f t="shared" si="1449"/>
        <v>29.756097560975608</v>
      </c>
      <c r="S2234" s="108"/>
      <c r="T2234" s="100">
        <v>110</v>
      </c>
      <c r="W2234" s="100" t="s">
        <v>364</v>
      </c>
      <c r="X2234" s="100">
        <v>15</v>
      </c>
      <c r="Y2234" s="100">
        <v>24</v>
      </c>
      <c r="Z2234" s="100">
        <v>31</v>
      </c>
      <c r="AA2234" s="100">
        <v>28</v>
      </c>
      <c r="AC2234" s="100" t="s">
        <v>364</v>
      </c>
      <c r="AD2234" s="100">
        <v>327</v>
      </c>
      <c r="AE2234" s="100">
        <v>411</v>
      </c>
      <c r="AF2234" s="100">
        <v>312</v>
      </c>
      <c r="AG2234" s="100">
        <v>259</v>
      </c>
      <c r="AJ2234" s="100" t="str">
        <f t="shared" si="1442"/>
        <v>●</v>
      </c>
      <c r="AK2234" s="100" t="str">
        <f t="shared" si="1436"/>
        <v>●</v>
      </c>
      <c r="AL2234" s="100" t="str">
        <f t="shared" ref="AL2234:AL2242" si="1450">IF(E2234=Z2234,"○","●")</f>
        <v>●</v>
      </c>
      <c r="AM2234" s="100" t="str">
        <f t="shared" si="1438"/>
        <v>●</v>
      </c>
      <c r="AP2234" s="100" t="str">
        <f t="shared" si="1443"/>
        <v>●</v>
      </c>
      <c r="AQ2234" s="100" t="str">
        <f t="shared" si="1439"/>
        <v>●</v>
      </c>
      <c r="AR2234" s="100" t="str">
        <f t="shared" si="1440"/>
        <v>●</v>
      </c>
      <c r="AS2234" s="100" t="str">
        <f t="shared" si="1444"/>
        <v>●</v>
      </c>
    </row>
    <row r="2235" spans="2:45" s="100" customFormat="1" ht="14.25" customHeight="1">
      <c r="B2235" s="102" t="s">
        <v>132</v>
      </c>
      <c r="C2235" s="106">
        <v>25</v>
      </c>
      <c r="D2235" s="107">
        <v>35</v>
      </c>
      <c r="E2235" s="107">
        <v>33</v>
      </c>
      <c r="F2235" s="107">
        <v>33</v>
      </c>
      <c r="G2235" s="107">
        <f>第2表01元データ!AZ50</f>
        <v>25</v>
      </c>
      <c r="H2235" s="107">
        <f t="shared" si="1446"/>
        <v>-8</v>
      </c>
      <c r="I2235" s="108">
        <f t="shared" si="1447"/>
        <v>-24.242424242424242</v>
      </c>
      <c r="J2235" s="102"/>
      <c r="K2235" s="114" t="s">
        <v>132</v>
      </c>
      <c r="L2235" s="106">
        <v>416</v>
      </c>
      <c r="M2235" s="107">
        <v>301</v>
      </c>
      <c r="N2235" s="107">
        <v>251</v>
      </c>
      <c r="O2235" s="107">
        <v>218</v>
      </c>
      <c r="P2235" s="107">
        <f>第2表01元データ!BA50</f>
        <v>199</v>
      </c>
      <c r="Q2235" s="107">
        <f t="shared" si="1448"/>
        <v>-19</v>
      </c>
      <c r="R2235" s="108">
        <f t="shared" si="1449"/>
        <v>-8.7155963302752291</v>
      </c>
      <c r="S2235" s="108"/>
      <c r="T2235" s="100">
        <v>111</v>
      </c>
      <c r="W2235" s="100" t="s">
        <v>365</v>
      </c>
      <c r="X2235" s="100">
        <v>17</v>
      </c>
      <c r="Y2235" s="100">
        <v>34</v>
      </c>
      <c r="Z2235" s="100">
        <v>25</v>
      </c>
      <c r="AA2235" s="100">
        <v>35</v>
      </c>
      <c r="AC2235" s="100" t="s">
        <v>365</v>
      </c>
      <c r="AD2235" s="100">
        <v>328</v>
      </c>
      <c r="AE2235" s="100">
        <v>336</v>
      </c>
      <c r="AF2235" s="100">
        <v>416</v>
      </c>
      <c r="AG2235" s="100">
        <v>301</v>
      </c>
      <c r="AJ2235" s="100" t="str">
        <f t="shared" si="1442"/>
        <v>●</v>
      </c>
      <c r="AK2235" s="100" t="str">
        <f t="shared" si="1436"/>
        <v>●</v>
      </c>
      <c r="AL2235" s="100" t="str">
        <f t="shared" si="1450"/>
        <v>●</v>
      </c>
      <c r="AM2235" s="100" t="str">
        <f t="shared" si="1438"/>
        <v>●</v>
      </c>
      <c r="AP2235" s="100" t="str">
        <f t="shared" si="1443"/>
        <v>●</v>
      </c>
      <c r="AQ2235" s="100" t="str">
        <f t="shared" si="1439"/>
        <v>●</v>
      </c>
      <c r="AR2235" s="100" t="str">
        <f t="shared" si="1440"/>
        <v>●</v>
      </c>
      <c r="AS2235" s="100" t="str">
        <f t="shared" si="1444"/>
        <v>●</v>
      </c>
    </row>
    <row r="2236" spans="2:45" s="100" customFormat="1" ht="14.25" customHeight="1">
      <c r="B2236" s="102" t="s">
        <v>133</v>
      </c>
      <c r="C2236" s="106">
        <v>30</v>
      </c>
      <c r="D2236" s="107">
        <v>42</v>
      </c>
      <c r="E2236" s="107">
        <v>40</v>
      </c>
      <c r="F2236" s="107">
        <v>38</v>
      </c>
      <c r="G2236" s="107">
        <f>第2表01元データ!AZ51</f>
        <v>27</v>
      </c>
      <c r="H2236" s="107">
        <f t="shared" si="1446"/>
        <v>-11</v>
      </c>
      <c r="I2236" s="108">
        <f t="shared" si="1447"/>
        <v>-28.947368421052634</v>
      </c>
      <c r="J2236" s="102"/>
      <c r="K2236" s="114" t="s">
        <v>133</v>
      </c>
      <c r="L2236" s="106">
        <v>319</v>
      </c>
      <c r="M2236" s="107">
        <v>395</v>
      </c>
      <c r="N2236" s="107">
        <v>294</v>
      </c>
      <c r="O2236" s="107">
        <v>247</v>
      </c>
      <c r="P2236" s="107">
        <f>第2表01元データ!BA51</f>
        <v>220</v>
      </c>
      <c r="Q2236" s="107">
        <f t="shared" si="1448"/>
        <v>-27</v>
      </c>
      <c r="R2236" s="108">
        <f t="shared" si="1449"/>
        <v>-10.931174089068826</v>
      </c>
      <c r="S2236" s="108"/>
      <c r="T2236" s="100">
        <v>112</v>
      </c>
      <c r="W2236" s="100" t="s">
        <v>366</v>
      </c>
      <c r="X2236" s="100">
        <v>22</v>
      </c>
      <c r="Y2236" s="100">
        <v>32</v>
      </c>
      <c r="Z2236" s="100">
        <v>30</v>
      </c>
      <c r="AA2236" s="100">
        <v>42</v>
      </c>
      <c r="AC2236" s="100" t="s">
        <v>366</v>
      </c>
      <c r="AD2236" s="100">
        <v>329</v>
      </c>
      <c r="AE2236" s="100">
        <v>311</v>
      </c>
      <c r="AF2236" s="100">
        <v>319</v>
      </c>
      <c r="AG2236" s="100">
        <v>395</v>
      </c>
      <c r="AJ2236" s="100" t="str">
        <f t="shared" si="1442"/>
        <v>●</v>
      </c>
      <c r="AK2236" s="100" t="str">
        <f t="shared" si="1436"/>
        <v>●</v>
      </c>
      <c r="AL2236" s="100" t="str">
        <f t="shared" si="1450"/>
        <v>●</v>
      </c>
      <c r="AM2236" s="100" t="str">
        <f t="shared" si="1438"/>
        <v>●</v>
      </c>
      <c r="AP2236" s="100" t="str">
        <f t="shared" si="1443"/>
        <v>●</v>
      </c>
      <c r="AQ2236" s="100" t="str">
        <f t="shared" si="1439"/>
        <v>●</v>
      </c>
      <c r="AR2236" s="100" t="str">
        <f t="shared" si="1440"/>
        <v>●</v>
      </c>
      <c r="AS2236" s="100" t="str">
        <f t="shared" si="1444"/>
        <v>●</v>
      </c>
    </row>
    <row r="2237" spans="2:45" s="100" customFormat="1" ht="14.25" customHeight="1">
      <c r="B2237" s="102" t="s">
        <v>134</v>
      </c>
      <c r="C2237" s="106">
        <v>38</v>
      </c>
      <c r="D2237" s="107">
        <v>44</v>
      </c>
      <c r="E2237" s="107">
        <v>38</v>
      </c>
      <c r="F2237" s="107">
        <v>44</v>
      </c>
      <c r="G2237" s="107">
        <f>第2表01元データ!AZ52</f>
        <v>35</v>
      </c>
      <c r="H2237" s="107">
        <f t="shared" si="1446"/>
        <v>-9</v>
      </c>
      <c r="I2237" s="108">
        <f t="shared" si="1447"/>
        <v>-20.454545454545457</v>
      </c>
      <c r="J2237" s="102"/>
      <c r="K2237" s="114" t="s">
        <v>134</v>
      </c>
      <c r="L2237" s="106">
        <v>322</v>
      </c>
      <c r="M2237" s="107">
        <v>320</v>
      </c>
      <c r="N2237" s="107">
        <v>396</v>
      </c>
      <c r="O2237" s="107">
        <v>294</v>
      </c>
      <c r="P2237" s="107">
        <f>第2表01元データ!BA52</f>
        <v>237</v>
      </c>
      <c r="Q2237" s="107">
        <f t="shared" si="1448"/>
        <v>-57</v>
      </c>
      <c r="R2237" s="108">
        <f t="shared" si="1449"/>
        <v>-19.387755102040817</v>
      </c>
      <c r="S2237" s="108"/>
      <c r="T2237" s="100">
        <v>113</v>
      </c>
      <c r="W2237" s="100" t="s">
        <v>367</v>
      </c>
      <c r="X2237" s="100">
        <v>19</v>
      </c>
      <c r="Y2237" s="100">
        <v>25</v>
      </c>
      <c r="Z2237" s="100">
        <v>38</v>
      </c>
      <c r="AA2237" s="100">
        <v>44</v>
      </c>
      <c r="AC2237" s="100" t="s">
        <v>367</v>
      </c>
      <c r="AD2237" s="100">
        <v>270</v>
      </c>
      <c r="AE2237" s="100">
        <v>331</v>
      </c>
      <c r="AF2237" s="100">
        <v>322</v>
      </c>
      <c r="AG2237" s="100">
        <v>320</v>
      </c>
      <c r="AJ2237" s="100" t="str">
        <f t="shared" si="1442"/>
        <v>●</v>
      </c>
      <c r="AK2237" s="100" t="str">
        <f t="shared" si="1436"/>
        <v>●</v>
      </c>
      <c r="AL2237" s="100" t="str">
        <f t="shared" si="1450"/>
        <v>○</v>
      </c>
      <c r="AM2237" s="100" t="str">
        <f t="shared" si="1438"/>
        <v>○</v>
      </c>
      <c r="AP2237" s="100" t="str">
        <f t="shared" si="1443"/>
        <v>●</v>
      </c>
      <c r="AQ2237" s="100" t="str">
        <f t="shared" si="1439"/>
        <v>●</v>
      </c>
      <c r="AR2237" s="100" t="str">
        <f t="shared" si="1440"/>
        <v>●</v>
      </c>
      <c r="AS2237" s="100" t="str">
        <f t="shared" si="1444"/>
        <v>●</v>
      </c>
    </row>
    <row r="2238" spans="2:45" s="100" customFormat="1" ht="14.25" customHeight="1">
      <c r="B2238" s="102" t="s">
        <v>135</v>
      </c>
      <c r="C2238" s="106">
        <v>27</v>
      </c>
      <c r="D2238" s="107">
        <v>39</v>
      </c>
      <c r="E2238" s="107">
        <v>38</v>
      </c>
      <c r="F2238" s="107">
        <v>46</v>
      </c>
      <c r="G2238" s="107">
        <f>第2表01元データ!AZ53</f>
        <v>40</v>
      </c>
      <c r="H2238" s="107">
        <f t="shared" si="1446"/>
        <v>-6</v>
      </c>
      <c r="I2238" s="108">
        <f t="shared" si="1447"/>
        <v>-13.043478260869565</v>
      </c>
      <c r="J2238" s="102"/>
      <c r="K2238" s="114" t="s">
        <v>135</v>
      </c>
      <c r="L2238" s="106">
        <v>321</v>
      </c>
      <c r="M2238" s="107">
        <v>306</v>
      </c>
      <c r="N2238" s="107">
        <v>316</v>
      </c>
      <c r="O2238" s="107">
        <v>385</v>
      </c>
      <c r="P2238" s="107">
        <f>第2表01元データ!BA53</f>
        <v>301</v>
      </c>
      <c r="Q2238" s="107">
        <f t="shared" si="1448"/>
        <v>-84</v>
      </c>
      <c r="R2238" s="108">
        <f t="shared" si="1449"/>
        <v>-21.818181818181817</v>
      </c>
      <c r="S2238" s="108"/>
      <c r="T2238" s="100">
        <v>114</v>
      </c>
      <c r="W2238" s="100" t="s">
        <v>368</v>
      </c>
      <c r="X2238" s="100">
        <v>11</v>
      </c>
      <c r="Y2238" s="100">
        <v>23</v>
      </c>
      <c r="Z2238" s="100">
        <v>27</v>
      </c>
      <c r="AA2238" s="100">
        <v>39</v>
      </c>
      <c r="AC2238" s="100" t="s">
        <v>368</v>
      </c>
      <c r="AD2238" s="100">
        <v>178</v>
      </c>
      <c r="AE2238" s="100">
        <v>249</v>
      </c>
      <c r="AF2238" s="100">
        <v>321</v>
      </c>
      <c r="AG2238" s="100">
        <v>306</v>
      </c>
      <c r="AJ2238" s="100" t="str">
        <f t="shared" si="1442"/>
        <v>●</v>
      </c>
      <c r="AK2238" s="100" t="str">
        <f t="shared" si="1436"/>
        <v>●</v>
      </c>
      <c r="AL2238" s="100" t="str">
        <f t="shared" si="1450"/>
        <v>●</v>
      </c>
      <c r="AM2238" s="100" t="str">
        <f t="shared" si="1438"/>
        <v>●</v>
      </c>
      <c r="AP2238" s="100" t="str">
        <f t="shared" si="1443"/>
        <v>●</v>
      </c>
      <c r="AQ2238" s="100" t="str">
        <f t="shared" si="1439"/>
        <v>●</v>
      </c>
      <c r="AR2238" s="100" t="str">
        <f t="shared" si="1440"/>
        <v>●</v>
      </c>
      <c r="AS2238" s="100" t="str">
        <f t="shared" si="1444"/>
        <v>●</v>
      </c>
    </row>
    <row r="2239" spans="2:45" s="100" customFormat="1" ht="14.25" customHeight="1">
      <c r="B2239" s="102" t="s">
        <v>136</v>
      </c>
      <c r="C2239" s="106">
        <v>26</v>
      </c>
      <c r="D2239" s="107">
        <v>20</v>
      </c>
      <c r="E2239" s="107">
        <v>36</v>
      </c>
      <c r="F2239" s="107">
        <v>39</v>
      </c>
      <c r="G2239" s="107">
        <f>第2表01元データ!AZ54</f>
        <v>32</v>
      </c>
      <c r="H2239" s="107">
        <f t="shared" si="1446"/>
        <v>-7</v>
      </c>
      <c r="I2239" s="108">
        <f t="shared" si="1447"/>
        <v>-17.948717948717949</v>
      </c>
      <c r="J2239" s="102"/>
      <c r="K2239" s="114" t="s">
        <v>136</v>
      </c>
      <c r="L2239" s="106">
        <v>238</v>
      </c>
      <c r="M2239" s="107">
        <v>305</v>
      </c>
      <c r="N2239" s="107">
        <v>280</v>
      </c>
      <c r="O2239" s="107">
        <v>300</v>
      </c>
      <c r="P2239" s="107">
        <f>第2表01元データ!BA54</f>
        <v>359</v>
      </c>
      <c r="Q2239" s="107">
        <f t="shared" si="1448"/>
        <v>59</v>
      </c>
      <c r="R2239" s="108">
        <f t="shared" si="1449"/>
        <v>19.666666666666664</v>
      </c>
      <c r="S2239" s="108"/>
      <c r="T2239" s="100">
        <v>115</v>
      </c>
      <c r="W2239" s="100" t="s">
        <v>369</v>
      </c>
      <c r="X2239" s="100">
        <v>6</v>
      </c>
      <c r="Y2239" s="100">
        <v>11</v>
      </c>
      <c r="Z2239" s="100">
        <v>26</v>
      </c>
      <c r="AA2239" s="100">
        <v>20</v>
      </c>
      <c r="AC2239" s="100" t="s">
        <v>369</v>
      </c>
      <c r="AD2239" s="100">
        <v>126</v>
      </c>
      <c r="AE2239" s="100">
        <v>164</v>
      </c>
      <c r="AF2239" s="100">
        <v>238</v>
      </c>
      <c r="AG2239" s="100">
        <v>305</v>
      </c>
      <c r="AJ2239" s="100" t="str">
        <f t="shared" si="1442"/>
        <v>●</v>
      </c>
      <c r="AK2239" s="100" t="str">
        <f t="shared" si="1436"/>
        <v>●</v>
      </c>
      <c r="AL2239" s="100" t="str">
        <f t="shared" si="1450"/>
        <v>●</v>
      </c>
      <c r="AM2239" s="100" t="str">
        <f t="shared" si="1438"/>
        <v>●</v>
      </c>
      <c r="AP2239" s="100" t="str">
        <f t="shared" si="1443"/>
        <v>●</v>
      </c>
      <c r="AQ2239" s="100" t="str">
        <f t="shared" si="1439"/>
        <v>●</v>
      </c>
      <c r="AR2239" s="100" t="str">
        <f t="shared" si="1440"/>
        <v>●</v>
      </c>
      <c r="AS2239" s="100" t="str">
        <f t="shared" si="1444"/>
        <v>●</v>
      </c>
    </row>
    <row r="2240" spans="2:45" s="100" customFormat="1" ht="14.25" customHeight="1">
      <c r="B2240" s="102" t="s">
        <v>137</v>
      </c>
      <c r="C2240" s="106">
        <v>12</v>
      </c>
      <c r="D2240" s="107">
        <v>18</v>
      </c>
      <c r="E2240" s="107">
        <v>27</v>
      </c>
      <c r="F2240" s="107">
        <v>37</v>
      </c>
      <c r="G2240" s="107">
        <f>第2表01元データ!AZ55</f>
        <v>26</v>
      </c>
      <c r="H2240" s="107">
        <f t="shared" si="1446"/>
        <v>-11</v>
      </c>
      <c r="I2240" s="108">
        <f t="shared" si="1447"/>
        <v>-29.72972972972973</v>
      </c>
      <c r="J2240" s="102"/>
      <c r="K2240" s="114" t="s">
        <v>137</v>
      </c>
      <c r="L2240" s="106">
        <v>142</v>
      </c>
      <c r="M2240" s="107">
        <v>210</v>
      </c>
      <c r="N2240" s="107">
        <v>257</v>
      </c>
      <c r="O2240" s="107">
        <v>235</v>
      </c>
      <c r="P2240" s="107">
        <f>第2表01元データ!BA55</f>
        <v>269</v>
      </c>
      <c r="Q2240" s="107">
        <f t="shared" si="1448"/>
        <v>34</v>
      </c>
      <c r="R2240" s="108">
        <f t="shared" si="1449"/>
        <v>14.468085106382977</v>
      </c>
      <c r="S2240" s="108"/>
      <c r="T2240" s="100">
        <v>116</v>
      </c>
      <c r="W2240" s="99" t="s">
        <v>370</v>
      </c>
      <c r="X2240" s="99">
        <v>9</v>
      </c>
      <c r="Y2240" s="99">
        <v>7</v>
      </c>
      <c r="Z2240" s="99">
        <v>12</v>
      </c>
      <c r="AA2240" s="99">
        <v>18</v>
      </c>
      <c r="AB2240" s="99"/>
      <c r="AC2240" s="99" t="s">
        <v>370</v>
      </c>
      <c r="AD2240" s="99">
        <v>128</v>
      </c>
      <c r="AE2240" s="99">
        <v>108</v>
      </c>
      <c r="AF2240" s="99">
        <v>142</v>
      </c>
      <c r="AG2240" s="99">
        <v>210</v>
      </c>
      <c r="AJ2240" s="100" t="str">
        <f t="shared" si="1442"/>
        <v>●</v>
      </c>
      <c r="AK2240" s="100" t="str">
        <f t="shared" si="1436"/>
        <v>●</v>
      </c>
      <c r="AL2240" s="100" t="str">
        <f t="shared" si="1450"/>
        <v>●</v>
      </c>
      <c r="AM2240" s="100" t="str">
        <f t="shared" si="1438"/>
        <v>●</v>
      </c>
      <c r="AP2240" s="100" t="str">
        <f t="shared" si="1443"/>
        <v>●</v>
      </c>
      <c r="AQ2240" s="100" t="str">
        <f t="shared" si="1439"/>
        <v>●</v>
      </c>
      <c r="AR2240" s="100" t="str">
        <f t="shared" si="1440"/>
        <v>●</v>
      </c>
      <c r="AS2240" s="100" t="str">
        <f t="shared" si="1444"/>
        <v>●</v>
      </c>
    </row>
    <row r="2241" spans="2:45" s="100" customFormat="1" ht="14.25" customHeight="1">
      <c r="B2241" s="102" t="s">
        <v>138</v>
      </c>
      <c r="C2241" s="106">
        <v>7</v>
      </c>
      <c r="D2241" s="107">
        <v>12</v>
      </c>
      <c r="E2241" s="107">
        <v>25</v>
      </c>
      <c r="F2241" s="107">
        <v>25</v>
      </c>
      <c r="G2241" s="107">
        <f>第2表01元データ!AZ56</f>
        <v>33</v>
      </c>
      <c r="H2241" s="107">
        <f t="shared" si="1446"/>
        <v>8</v>
      </c>
      <c r="I2241" s="108">
        <f t="shared" si="1447"/>
        <v>32</v>
      </c>
      <c r="J2241" s="102"/>
      <c r="K2241" s="114" t="s">
        <v>138</v>
      </c>
      <c r="L2241" s="106">
        <v>81</v>
      </c>
      <c r="M2241" s="107">
        <v>117</v>
      </c>
      <c r="N2241" s="107">
        <v>167</v>
      </c>
      <c r="O2241" s="107">
        <v>228</v>
      </c>
      <c r="P2241" s="107">
        <f>第2表01元データ!BA56</f>
        <v>193</v>
      </c>
      <c r="Q2241" s="107">
        <f t="shared" si="1448"/>
        <v>-35</v>
      </c>
      <c r="R2241" s="108">
        <f t="shared" si="1449"/>
        <v>-15.350877192982457</v>
      </c>
      <c r="S2241" s="108"/>
      <c r="T2241" s="100">
        <v>117</v>
      </c>
      <c r="W2241" s="100" t="s">
        <v>371</v>
      </c>
      <c r="X2241" s="100">
        <v>8</v>
      </c>
      <c r="Y2241" s="100">
        <v>6</v>
      </c>
      <c r="Z2241" s="100">
        <v>7</v>
      </c>
      <c r="AA2241" s="100">
        <v>12</v>
      </c>
      <c r="AC2241" s="100" t="s">
        <v>371</v>
      </c>
      <c r="AD2241" s="100">
        <v>65</v>
      </c>
      <c r="AE2241" s="100">
        <v>81</v>
      </c>
      <c r="AF2241" s="100">
        <v>81</v>
      </c>
      <c r="AG2241" s="100">
        <v>117</v>
      </c>
      <c r="AJ2241" s="100" t="str">
        <f t="shared" si="1442"/>
        <v>●</v>
      </c>
      <c r="AK2241" s="100" t="str">
        <f t="shared" si="1436"/>
        <v>●</v>
      </c>
      <c r="AL2241" s="100" t="str">
        <f t="shared" si="1450"/>
        <v>●</v>
      </c>
      <c r="AM2241" s="100" t="str">
        <f t="shared" si="1438"/>
        <v>●</v>
      </c>
      <c r="AP2241" s="100" t="str">
        <f t="shared" si="1443"/>
        <v>●</v>
      </c>
      <c r="AQ2241" s="100" t="str">
        <f t="shared" si="1439"/>
        <v>●</v>
      </c>
      <c r="AR2241" s="100" t="str">
        <f t="shared" si="1440"/>
        <v>●</v>
      </c>
      <c r="AS2241" s="100" t="str">
        <f t="shared" si="1444"/>
        <v>●</v>
      </c>
    </row>
    <row r="2242" spans="2:45" s="100" customFormat="1" ht="14.25" customHeight="1">
      <c r="B2242" s="102" t="s">
        <v>110</v>
      </c>
      <c r="C2242" s="106">
        <v>7</v>
      </c>
      <c r="D2242" s="107">
        <v>19</v>
      </c>
      <c r="E2242" s="107">
        <v>25</v>
      </c>
      <c r="F2242" s="107">
        <v>25</v>
      </c>
      <c r="G2242" s="107">
        <f>第2表01元データ!AZ57</f>
        <v>29</v>
      </c>
      <c r="H2242" s="107">
        <f t="shared" si="1446"/>
        <v>4</v>
      </c>
      <c r="I2242" s="108">
        <f t="shared" si="1447"/>
        <v>16</v>
      </c>
      <c r="J2242" s="102"/>
      <c r="K2242" s="114" t="s">
        <v>110</v>
      </c>
      <c r="L2242" s="106">
        <v>89</v>
      </c>
      <c r="M2242" s="107">
        <v>106</v>
      </c>
      <c r="N2242" s="107">
        <v>132</v>
      </c>
      <c r="O2242" s="107">
        <v>188</v>
      </c>
      <c r="P2242" s="107">
        <f>第2表01元データ!BA57</f>
        <v>231</v>
      </c>
      <c r="Q2242" s="107">
        <f t="shared" si="1448"/>
        <v>43</v>
      </c>
      <c r="R2242" s="108">
        <f t="shared" si="1449"/>
        <v>22.872340425531913</v>
      </c>
      <c r="S2242" s="108"/>
      <c r="T2242" s="100">
        <v>118</v>
      </c>
      <c r="W2242" s="100" t="s">
        <v>378</v>
      </c>
      <c r="X2242" s="100">
        <v>2</v>
      </c>
      <c r="Y2242" s="100">
        <v>5</v>
      </c>
      <c r="Z2242" s="100">
        <v>7</v>
      </c>
      <c r="AA2242" s="100">
        <v>19</v>
      </c>
      <c r="AC2242" s="100" t="s">
        <v>378</v>
      </c>
      <c r="AD2242" s="100">
        <v>56</v>
      </c>
      <c r="AE2242" s="100">
        <v>72</v>
      </c>
      <c r="AF2242" s="100">
        <v>89</v>
      </c>
      <c r="AG2242" s="100">
        <v>106</v>
      </c>
      <c r="AJ2242" s="100" t="str">
        <f t="shared" si="1442"/>
        <v>●</v>
      </c>
      <c r="AK2242" s="100" t="str">
        <f t="shared" si="1436"/>
        <v>●</v>
      </c>
      <c r="AL2242" s="100" t="str">
        <f t="shared" si="1450"/>
        <v>●</v>
      </c>
      <c r="AM2242" s="100" t="str">
        <f t="shared" si="1438"/>
        <v>●</v>
      </c>
      <c r="AP2242" s="100" t="str">
        <f t="shared" si="1443"/>
        <v>●</v>
      </c>
      <c r="AQ2242" s="100" t="str">
        <f t="shared" si="1439"/>
        <v>●</v>
      </c>
      <c r="AR2242" s="100" t="str">
        <f t="shared" si="1440"/>
        <v>●</v>
      </c>
      <c r="AS2242" s="100" t="str">
        <f t="shared" si="1444"/>
        <v>●</v>
      </c>
    </row>
    <row r="2243" spans="2:45" s="100" customFormat="1" ht="14.25" customHeight="1">
      <c r="B2243" s="119" t="s">
        <v>111</v>
      </c>
      <c r="C2243" s="120" t="s">
        <v>313</v>
      </c>
      <c r="D2243" s="116" t="s">
        <v>313</v>
      </c>
      <c r="E2243" s="116" t="s">
        <v>313</v>
      </c>
      <c r="F2243" s="116">
        <v>1</v>
      </c>
      <c r="G2243" s="107">
        <f>第2表01元データ!AZ58</f>
        <v>1</v>
      </c>
      <c r="H2243" s="107"/>
      <c r="I2243" s="108"/>
      <c r="K2243" s="119" t="s">
        <v>111</v>
      </c>
      <c r="L2243" s="120" t="s">
        <v>313</v>
      </c>
      <c r="M2243" s="116" t="s">
        <v>313</v>
      </c>
      <c r="N2243" s="116" t="s">
        <v>313</v>
      </c>
      <c r="O2243" s="116">
        <v>5</v>
      </c>
      <c r="P2243" s="107">
        <f>第2表01元データ!BA58</f>
        <v>9</v>
      </c>
      <c r="Q2243" s="107"/>
      <c r="R2243" s="108"/>
      <c r="T2243" s="100">
        <v>119</v>
      </c>
    </row>
    <row r="2244" spans="2:45" s="100" customFormat="1" ht="14.25" customHeight="1">
      <c r="G2244" s="168"/>
      <c r="P2244" s="168"/>
    </row>
    <row r="2245" spans="2:45" s="100" customFormat="1" ht="14.25" customHeight="1">
      <c r="G2245" s="168"/>
      <c r="P2245" s="168"/>
    </row>
    <row r="2246" spans="2:45" s="99" customFormat="1" ht="14.25" customHeight="1">
      <c r="B2246" s="99" t="str">
        <f>LEFT(B2186,LEN(B2186)-2)&amp;+"女"</f>
        <v>朝里川温泉・女</v>
      </c>
      <c r="H2246" s="99" t="s">
        <v>805</v>
      </c>
      <c r="I2246" s="380">
        <f>令和2年9月末住基人口!Q41</f>
        <v>469</v>
      </c>
      <c r="K2246" s="99" t="str">
        <f>LEFT(K2186,LEN(K2186)-2)&amp;+"女"</f>
        <v>新光・女</v>
      </c>
      <c r="Q2246" s="99" t="s">
        <v>805</v>
      </c>
      <c r="R2246" s="380">
        <f>令和2年9月末住基人口!Q47</f>
        <v>4452</v>
      </c>
      <c r="W2246" s="100"/>
      <c r="X2246" s="100"/>
      <c r="Y2246" s="100"/>
      <c r="Z2246" s="100"/>
      <c r="AA2246" s="100"/>
      <c r="AB2246" s="100"/>
      <c r="AC2246" s="100"/>
      <c r="AD2246" s="100"/>
      <c r="AE2246" s="100"/>
      <c r="AF2246" s="100"/>
      <c r="AG2246" s="100"/>
    </row>
    <row r="2247" spans="2:45" s="100" customFormat="1" ht="14.25" customHeight="1">
      <c r="B2247" s="583" t="s">
        <v>335</v>
      </c>
      <c r="C2247" s="101"/>
      <c r="D2247" s="101"/>
      <c r="E2247" s="101"/>
      <c r="F2247" s="101"/>
      <c r="G2247" s="135"/>
      <c r="H2247" s="131"/>
      <c r="I2247" s="131"/>
      <c r="J2247" s="102"/>
      <c r="K2247" s="583" t="s">
        <v>335</v>
      </c>
      <c r="L2247" s="101"/>
      <c r="M2247" s="101"/>
      <c r="N2247" s="101"/>
      <c r="O2247" s="101"/>
      <c r="P2247" s="135"/>
      <c r="Q2247" s="131"/>
      <c r="R2247" s="131"/>
      <c r="S2247" s="103"/>
    </row>
    <row r="2248" spans="2:45" s="100" customFormat="1" ht="14.25" customHeight="1">
      <c r="B2248" s="584"/>
      <c r="C2248" s="130" t="str">
        <f>$C$4</f>
        <v>平成12年</v>
      </c>
      <c r="D2248" s="130" t="str">
        <f>$D$4</f>
        <v>平成17年</v>
      </c>
      <c r="E2248" s="130" t="str">
        <f>$E$4</f>
        <v>平成22年</v>
      </c>
      <c r="F2248" s="130" t="s">
        <v>410</v>
      </c>
      <c r="G2248" s="130" t="s">
        <v>739</v>
      </c>
      <c r="H2248" s="133" t="str">
        <f>$H$4</f>
        <v>対平成</v>
      </c>
      <c r="I2248" s="134" t="str">
        <f>$I$4</f>
        <v>27年</v>
      </c>
      <c r="J2248" s="102"/>
      <c r="K2248" s="584"/>
      <c r="L2248" s="130" t="str">
        <f>$C$4</f>
        <v>平成12年</v>
      </c>
      <c r="M2248" s="130" t="str">
        <f>$D$4</f>
        <v>平成17年</v>
      </c>
      <c r="N2248" s="130" t="str">
        <f>$E$4</f>
        <v>平成22年</v>
      </c>
      <c r="O2248" s="130" t="s">
        <v>410</v>
      </c>
      <c r="P2248" s="130" t="s">
        <v>739</v>
      </c>
      <c r="Q2248" s="133" t="str">
        <f>$H$4</f>
        <v>対平成</v>
      </c>
      <c r="R2248" s="134" t="str">
        <f>$I$4</f>
        <v>27年</v>
      </c>
      <c r="S2248" s="103"/>
    </row>
    <row r="2249" spans="2:45" s="100" customFormat="1" ht="14.25" customHeight="1">
      <c r="B2249" s="585"/>
      <c r="C2249" s="104"/>
      <c r="D2249" s="104"/>
      <c r="E2249" s="104"/>
      <c r="F2249" s="104"/>
      <c r="G2249" s="104"/>
      <c r="H2249" s="132" t="s">
        <v>88</v>
      </c>
      <c r="I2249" s="133" t="s">
        <v>398</v>
      </c>
      <c r="J2249" s="102"/>
      <c r="K2249" s="585"/>
      <c r="L2249" s="104"/>
      <c r="M2249" s="104"/>
      <c r="N2249" s="104"/>
      <c r="O2249" s="104"/>
      <c r="P2249" s="104"/>
      <c r="Q2249" s="132" t="s">
        <v>88</v>
      </c>
      <c r="R2249" s="133" t="s">
        <v>398</v>
      </c>
      <c r="S2249" s="103"/>
    </row>
    <row r="2250" spans="2:45" s="199" customFormat="1" ht="14.25" customHeight="1">
      <c r="B2250" s="200" t="s">
        <v>90</v>
      </c>
      <c r="C2250" s="198">
        <v>455</v>
      </c>
      <c r="D2250" s="194">
        <v>574</v>
      </c>
      <c r="E2250" s="194">
        <v>611</v>
      </c>
      <c r="F2250" s="194">
        <v>602</v>
      </c>
      <c r="G2250" s="194">
        <f>IF(COUNTIF(G2255:G2273,"x"),"x",IF(SUM(G2255:G2273)=0,"-",SUM(G2255:G2273)))</f>
        <v>542</v>
      </c>
      <c r="H2250" s="193">
        <f t="shared" ref="H2250:H2253" si="1451">IF(G2250="x","x",IF(AND(G2250="-",F2250="-"),"-",IF(AND(G2250="-",F2250&gt;0),F2250*-1,IF(AND(G2250&gt;0,F2250="-"),G2250,G2250-F2250))))</f>
        <v>-60</v>
      </c>
      <c r="I2250" s="195">
        <f t="shared" ref="I2250:I2253" si="1452">IF(H2250="x","x",IF(H2250="-","-",IF(AND(F2250="-",G2250&gt;0),"皆増",IF(AND(F2250&gt;0,G2250="-"),"皆減",H2250/F2250*100))))</f>
        <v>-9.9667774086378742</v>
      </c>
      <c r="J2250" s="196"/>
      <c r="K2250" s="197" t="s">
        <v>90</v>
      </c>
      <c r="L2250" s="198">
        <v>5376</v>
      </c>
      <c r="M2250" s="194">
        <v>5389</v>
      </c>
      <c r="N2250" s="194">
        <v>5189</v>
      </c>
      <c r="O2250" s="194">
        <v>4964</v>
      </c>
      <c r="P2250" s="194">
        <f>IF(COUNTIF(P2255:P2273,"x"),"x",IF(SUM(P2255:P2273)=0,"-",SUM(P2255:P2273)))</f>
        <v>4753</v>
      </c>
      <c r="Q2250" s="193">
        <f t="shared" ref="Q2250:Q2253" si="1453">IF(P2250="x","x",IF(AND(P2250="-",O2250="-"),"-",IF(AND(P2250="-",O2250&gt;0),O2250*-1,IF(AND(P2250&gt;0,O2250="-"),P2250,P2250-O2250))))</f>
        <v>-211</v>
      </c>
      <c r="R2250" s="195">
        <f t="shared" ref="R2250:R2253" si="1454">IF(Q2250="x","x",IF(Q2250="-","-",IF(AND(O2250="-",P2250&gt;0),"皆増",IF(AND(O2250&gt;0,P2250="-"),"皆減",Q2250/O2250*100))))</f>
        <v>-4.2506043513295735</v>
      </c>
      <c r="S2250" s="195"/>
      <c r="W2250" s="199" t="s">
        <v>373</v>
      </c>
      <c r="X2250" s="199">
        <v>268</v>
      </c>
      <c r="Y2250" s="199">
        <v>442</v>
      </c>
      <c r="Z2250" s="199">
        <v>455</v>
      </c>
      <c r="AA2250" s="199">
        <v>574</v>
      </c>
      <c r="AC2250" s="199" t="s">
        <v>373</v>
      </c>
      <c r="AD2250" s="199">
        <v>5157</v>
      </c>
      <c r="AE2250" s="199">
        <v>5338</v>
      </c>
      <c r="AF2250" s="199">
        <v>5376</v>
      </c>
      <c r="AG2250" s="199">
        <v>5389</v>
      </c>
      <c r="AJ2250" s="199" t="str">
        <f>IF(C2250=X2250,"○","●")</f>
        <v>●</v>
      </c>
      <c r="AK2250" s="199" t="str">
        <f t="shared" ref="AK2250:AK2272" si="1455">IF(D2250=Y2250,"○","●")</f>
        <v>●</v>
      </c>
      <c r="AL2250" s="199" t="str">
        <f t="shared" ref="AL2250:AL2251" si="1456">IF(E2250=Z2250,"○","●")</f>
        <v>●</v>
      </c>
      <c r="AM2250" s="199" t="str">
        <f t="shared" ref="AM2250:AM2272" si="1457">IF(F2250=AA2250,"○","●")</f>
        <v>●</v>
      </c>
      <c r="AP2250" s="199" t="str">
        <f>IF(L2250=AD2250,"○","●")</f>
        <v>●</v>
      </c>
      <c r="AQ2250" s="199" t="str">
        <f t="shared" ref="AQ2250:AQ2272" si="1458">IF(M2250=AE2250,"○","●")</f>
        <v>●</v>
      </c>
      <c r="AR2250" s="199" t="str">
        <f t="shared" ref="AR2250:AR2272" si="1459">IF(N2250=AF2250,"○","●")</f>
        <v>●</v>
      </c>
      <c r="AS2250" s="199" t="str">
        <f t="shared" ref="AS2250" si="1460">IF(O2250=AG2250,"○","●")</f>
        <v>●</v>
      </c>
    </row>
    <row r="2251" spans="2:45" s="100" customFormat="1" ht="14.25" customHeight="1">
      <c r="B2251" s="105" t="s">
        <v>91</v>
      </c>
      <c r="C2251" s="106">
        <v>57</v>
      </c>
      <c r="D2251" s="107">
        <v>46</v>
      </c>
      <c r="E2251" s="107">
        <v>33</v>
      </c>
      <c r="F2251" s="107">
        <v>30</v>
      </c>
      <c r="G2251" s="107">
        <f>IF(COUNTIF(G2255:G2257,"x"),"x",IF(SUM(G2255:G2257)=0,"-",SUM(G2255:G2257)))</f>
        <v>20</v>
      </c>
      <c r="H2251" s="107">
        <f t="shared" si="1451"/>
        <v>-10</v>
      </c>
      <c r="I2251" s="108">
        <f t="shared" si="1452"/>
        <v>-33.333333333333329</v>
      </c>
      <c r="J2251" s="102"/>
      <c r="K2251" s="109" t="s">
        <v>91</v>
      </c>
      <c r="L2251" s="106">
        <v>655</v>
      </c>
      <c r="M2251" s="107">
        <v>575</v>
      </c>
      <c r="N2251" s="107">
        <v>496</v>
      </c>
      <c r="O2251" s="107">
        <v>438</v>
      </c>
      <c r="P2251" s="107">
        <f>IF(COUNTIF(P2255:P2257,"x"),"x",IF(SUM(P2255:P2257)=0,"-",SUM(P2255:P2257)))</f>
        <v>396</v>
      </c>
      <c r="Q2251" s="107">
        <f t="shared" si="1453"/>
        <v>-42</v>
      </c>
      <c r="R2251" s="108">
        <f t="shared" si="1454"/>
        <v>-9.5890410958904102</v>
      </c>
      <c r="S2251" s="108"/>
      <c r="W2251" s="100" t="s">
        <v>374</v>
      </c>
      <c r="X2251" s="100">
        <v>41</v>
      </c>
      <c r="Y2251" s="100">
        <v>68</v>
      </c>
      <c r="Z2251" s="100">
        <v>57</v>
      </c>
      <c r="AA2251" s="100">
        <v>46</v>
      </c>
      <c r="AC2251" s="100" t="s">
        <v>374</v>
      </c>
      <c r="AD2251" s="100">
        <v>836</v>
      </c>
      <c r="AE2251" s="100">
        <v>705</v>
      </c>
      <c r="AF2251" s="100">
        <v>655</v>
      </c>
      <c r="AG2251" s="100">
        <v>575</v>
      </c>
      <c r="AJ2251" s="100" t="str">
        <f t="shared" ref="AJ2251:AJ2272" si="1461">IF(C2251=X2251,"○","●")</f>
        <v>●</v>
      </c>
      <c r="AK2251" s="100" t="str">
        <f t="shared" si="1455"/>
        <v>●</v>
      </c>
      <c r="AL2251" s="100" t="str">
        <f t="shared" si="1456"/>
        <v>●</v>
      </c>
      <c r="AM2251" s="100" t="str">
        <f t="shared" si="1457"/>
        <v>●</v>
      </c>
      <c r="AP2251" s="100" t="str">
        <f t="shared" ref="AP2251:AP2272" si="1462">IF(L2251=AD2251,"○","●")</f>
        <v>●</v>
      </c>
      <c r="AQ2251" s="100" t="str">
        <f t="shared" si="1458"/>
        <v>●</v>
      </c>
      <c r="AR2251" s="100" t="str">
        <f t="shared" si="1459"/>
        <v>●</v>
      </c>
      <c r="AS2251" s="100" t="str">
        <f>IF(O2251=AG2251,"○","●")</f>
        <v>●</v>
      </c>
    </row>
    <row r="2252" spans="2:45" s="100" customFormat="1" ht="14.25" customHeight="1">
      <c r="B2252" s="105" t="s">
        <v>92</v>
      </c>
      <c r="C2252" s="106">
        <v>288</v>
      </c>
      <c r="D2252" s="107">
        <v>271</v>
      </c>
      <c r="E2252" s="107">
        <v>239</v>
      </c>
      <c r="F2252" s="107">
        <v>213</v>
      </c>
      <c r="G2252" s="296">
        <f>IF(COUNTIF(G2258:G2267,"x"),"x",IF(SUM(G2258:G2267)=0,"-",SUM(G2258:G2267)))</f>
        <v>160</v>
      </c>
      <c r="H2252" s="107">
        <f t="shared" si="1451"/>
        <v>-53</v>
      </c>
      <c r="I2252" s="108">
        <f t="shared" si="1452"/>
        <v>-24.88262910798122</v>
      </c>
      <c r="J2252" s="102"/>
      <c r="K2252" s="109" t="s">
        <v>92</v>
      </c>
      <c r="L2252" s="106">
        <v>3290</v>
      </c>
      <c r="M2252" s="107">
        <v>3105</v>
      </c>
      <c r="N2252" s="107">
        <v>2770</v>
      </c>
      <c r="O2252" s="107">
        <v>2375</v>
      </c>
      <c r="P2252" s="296">
        <f>IF(COUNTIF(P2258:P2267,"x"),"x",IF(SUM(P2258:P2267)=0,"-",SUM(P2258:P2267)))</f>
        <v>2108</v>
      </c>
      <c r="Q2252" s="107">
        <f t="shared" si="1453"/>
        <v>-267</v>
      </c>
      <c r="R2252" s="108">
        <f t="shared" si="1454"/>
        <v>-11.242105263157894</v>
      </c>
      <c r="S2252" s="108"/>
      <c r="W2252" s="100" t="s">
        <v>375</v>
      </c>
      <c r="X2252" s="100">
        <v>183</v>
      </c>
      <c r="Y2252" s="100">
        <v>302</v>
      </c>
      <c r="Z2252" s="100">
        <v>288</v>
      </c>
      <c r="AA2252" s="100">
        <v>271</v>
      </c>
      <c r="AC2252" s="100" t="s">
        <v>375</v>
      </c>
      <c r="AD2252" s="100">
        <v>3411</v>
      </c>
      <c r="AE2252" s="100">
        <v>3469</v>
      </c>
      <c r="AF2252" s="100">
        <v>3290</v>
      </c>
      <c r="AG2252" s="100">
        <v>3105</v>
      </c>
      <c r="AJ2252" s="100" t="str">
        <f t="shared" si="1461"/>
        <v>●</v>
      </c>
      <c r="AK2252" s="100" t="str">
        <f t="shared" si="1455"/>
        <v>●</v>
      </c>
      <c r="AL2252" s="100" t="str">
        <f>IF(E2252=Z2252,"○","●")</f>
        <v>●</v>
      </c>
      <c r="AM2252" s="100" t="str">
        <f t="shared" si="1457"/>
        <v>●</v>
      </c>
      <c r="AP2252" s="100" t="str">
        <f t="shared" si="1462"/>
        <v>●</v>
      </c>
      <c r="AQ2252" s="100" t="str">
        <f t="shared" si="1458"/>
        <v>●</v>
      </c>
      <c r="AR2252" s="100" t="str">
        <f t="shared" si="1459"/>
        <v>●</v>
      </c>
      <c r="AS2252" s="100" t="str">
        <f t="shared" ref="AS2252:AS2272" si="1463">IF(O2252=AG2252,"○","●")</f>
        <v>●</v>
      </c>
    </row>
    <row r="2253" spans="2:45" s="100" customFormat="1" ht="14.25" customHeight="1">
      <c r="B2253" s="105" t="s">
        <v>93</v>
      </c>
      <c r="C2253" s="106">
        <v>110</v>
      </c>
      <c r="D2253" s="107">
        <v>257</v>
      </c>
      <c r="E2253" s="107">
        <v>339</v>
      </c>
      <c r="F2253" s="107">
        <v>359</v>
      </c>
      <c r="G2253" s="107">
        <f>IF(COUNTIF(G2268:G2272,"x"),"x",IF(SUM(G2268,G2272)=0,"-",SUM(G2268:G2272)))</f>
        <v>362</v>
      </c>
      <c r="H2253" s="107">
        <f t="shared" si="1451"/>
        <v>3</v>
      </c>
      <c r="I2253" s="108">
        <f t="shared" si="1452"/>
        <v>0.83565459610027859</v>
      </c>
      <c r="J2253" s="102"/>
      <c r="K2253" s="109" t="s">
        <v>93</v>
      </c>
      <c r="L2253" s="106">
        <v>1431</v>
      </c>
      <c r="M2253" s="107">
        <v>1709</v>
      </c>
      <c r="N2253" s="107">
        <v>1923</v>
      </c>
      <c r="O2253" s="107">
        <v>2149</v>
      </c>
      <c r="P2253" s="107">
        <f>IF(COUNTIF(P2268:P2272,"x"),"x",IF(SUM(P2268,P2272)=0,"-",SUM(P2268:P2272)))</f>
        <v>2246</v>
      </c>
      <c r="Q2253" s="107">
        <f t="shared" si="1453"/>
        <v>97</v>
      </c>
      <c r="R2253" s="108">
        <f t="shared" si="1454"/>
        <v>4.5137273150302466</v>
      </c>
      <c r="S2253" s="108"/>
      <c r="W2253" s="100" t="s">
        <v>376</v>
      </c>
      <c r="X2253" s="100">
        <v>44</v>
      </c>
      <c r="Y2253" s="100">
        <v>72</v>
      </c>
      <c r="Z2253" s="100">
        <v>110</v>
      </c>
      <c r="AA2253" s="100">
        <v>257</v>
      </c>
      <c r="AC2253" s="100" t="s">
        <v>376</v>
      </c>
      <c r="AD2253" s="100">
        <v>910</v>
      </c>
      <c r="AE2253" s="100">
        <v>1164</v>
      </c>
      <c r="AF2253" s="100">
        <v>1431</v>
      </c>
      <c r="AG2253" s="100">
        <v>1709</v>
      </c>
      <c r="AJ2253" s="100" t="str">
        <f t="shared" si="1461"/>
        <v>●</v>
      </c>
      <c r="AK2253" s="100" t="str">
        <f t="shared" si="1455"/>
        <v>●</v>
      </c>
      <c r="AL2253" s="100" t="str">
        <f t="shared" ref="AL2253:AL2262" si="1464">IF(E2253=Z2253,"○","●")</f>
        <v>●</v>
      </c>
      <c r="AM2253" s="100" t="str">
        <f t="shared" si="1457"/>
        <v>●</v>
      </c>
      <c r="AP2253" s="100" t="str">
        <f t="shared" si="1462"/>
        <v>●</v>
      </c>
      <c r="AQ2253" s="100" t="str">
        <f t="shared" si="1458"/>
        <v>●</v>
      </c>
      <c r="AR2253" s="100" t="str">
        <f t="shared" si="1459"/>
        <v>●</v>
      </c>
      <c r="AS2253" s="100" t="str">
        <f t="shared" si="1463"/>
        <v>●</v>
      </c>
    </row>
    <row r="2254" spans="2:45" s="100" customFormat="1" ht="14.25" customHeight="1">
      <c r="B2254" s="102"/>
      <c r="C2254" s="106"/>
      <c r="D2254" s="112"/>
      <c r="E2254" s="112"/>
      <c r="F2254" s="112"/>
      <c r="G2254" s="112"/>
      <c r="H2254" s="112"/>
      <c r="I2254" s="113"/>
      <c r="J2254" s="102"/>
      <c r="K2254" s="114"/>
      <c r="L2254" s="106"/>
      <c r="M2254" s="112"/>
      <c r="N2254" s="112"/>
      <c r="O2254" s="112"/>
      <c r="P2254" s="112"/>
      <c r="Q2254" s="112"/>
      <c r="R2254" s="113"/>
      <c r="S2254" s="113"/>
      <c r="AJ2254" s="100" t="str">
        <f t="shared" si="1461"/>
        <v>○</v>
      </c>
      <c r="AK2254" s="100" t="str">
        <f t="shared" si="1455"/>
        <v>○</v>
      </c>
      <c r="AL2254" s="100" t="str">
        <f t="shared" si="1464"/>
        <v>○</v>
      </c>
      <c r="AM2254" s="100" t="str">
        <f t="shared" si="1457"/>
        <v>○</v>
      </c>
      <c r="AP2254" s="100" t="str">
        <f t="shared" si="1462"/>
        <v>○</v>
      </c>
      <c r="AQ2254" s="100" t="str">
        <f t="shared" si="1458"/>
        <v>○</v>
      </c>
      <c r="AR2254" s="100" t="str">
        <f t="shared" si="1459"/>
        <v>○</v>
      </c>
      <c r="AS2254" s="100" t="str">
        <f t="shared" si="1463"/>
        <v>○</v>
      </c>
    </row>
    <row r="2255" spans="2:45" s="100" customFormat="1" ht="14.25" customHeight="1">
      <c r="B2255" s="102" t="s">
        <v>94</v>
      </c>
      <c r="C2255" s="106">
        <v>14</v>
      </c>
      <c r="D2255" s="107">
        <v>11</v>
      </c>
      <c r="E2255" s="107">
        <v>9</v>
      </c>
      <c r="F2255" s="107">
        <v>13</v>
      </c>
      <c r="G2255" s="107">
        <f>第2表01元データ!AZ66</f>
        <v>4</v>
      </c>
      <c r="H2255" s="107">
        <f t="shared" ref="H2255:H2272" si="1465">IF(G2255="x","x",IF(AND(G2255="-",F2255="-"),"-",IF(AND(G2255="-",F2255&gt;0),F2255*-1,IF(AND(G2255&gt;0,F2255="-"),G2255,G2255-F2255))))</f>
        <v>-9</v>
      </c>
      <c r="I2255" s="108">
        <f t="shared" ref="I2255:I2272" si="1466">IF(H2255="x","x",IF(H2255="-","-",IF(AND(F2255="-",G2255&gt;0),"皆増",IF(AND(F2255&gt;0,G2255="-"),"皆減",H2255/F2255*100))))</f>
        <v>-69.230769230769226</v>
      </c>
      <c r="J2255" s="102"/>
      <c r="K2255" s="114" t="s">
        <v>94</v>
      </c>
      <c r="L2255" s="106">
        <v>214</v>
      </c>
      <c r="M2255" s="107">
        <v>157</v>
      </c>
      <c r="N2255" s="107">
        <v>141</v>
      </c>
      <c r="O2255" s="107">
        <v>135</v>
      </c>
      <c r="P2255" s="107">
        <f>第2表01元データ!BA66</f>
        <v>103</v>
      </c>
      <c r="Q2255" s="107">
        <f t="shared" ref="Q2255:Q2272" si="1467">IF(P2255="x","x",IF(AND(P2255="-",O2255="-"),"-",IF(AND(P2255="-",O2255&gt;0),O2255*-1,IF(AND(P2255&gt;0,O2255="-"),P2255,P2255-O2255))))</f>
        <v>-32</v>
      </c>
      <c r="R2255" s="108">
        <f t="shared" ref="R2255:R2272" si="1468">IF(Q2255="x","x",IF(Q2255="-","-",IF(AND(O2255="-",P2255&gt;0),"皆増",IF(AND(O2255&gt;0,P2255="-"),"皆減",Q2255/O2255*100))))</f>
        <v>-23.703703703703706</v>
      </c>
      <c r="S2255" s="108"/>
      <c r="T2255" s="100">
        <v>201</v>
      </c>
      <c r="W2255" s="100" t="s">
        <v>377</v>
      </c>
      <c r="X2255" s="100">
        <v>18</v>
      </c>
      <c r="Y2255" s="100">
        <v>19</v>
      </c>
      <c r="Z2255" s="100">
        <v>14</v>
      </c>
      <c r="AA2255" s="100">
        <v>11</v>
      </c>
      <c r="AC2255" s="100" t="s">
        <v>377</v>
      </c>
      <c r="AD2255" s="100">
        <v>224</v>
      </c>
      <c r="AE2255" s="100">
        <v>223</v>
      </c>
      <c r="AF2255" s="100">
        <v>214</v>
      </c>
      <c r="AG2255" s="100">
        <v>157</v>
      </c>
      <c r="AJ2255" s="100" t="str">
        <f t="shared" si="1461"/>
        <v>●</v>
      </c>
      <c r="AK2255" s="100" t="str">
        <f t="shared" si="1455"/>
        <v>●</v>
      </c>
      <c r="AL2255" s="100" t="str">
        <f t="shared" si="1464"/>
        <v>●</v>
      </c>
      <c r="AM2255" s="100" t="str">
        <f t="shared" si="1457"/>
        <v>●</v>
      </c>
      <c r="AP2255" s="100" t="str">
        <f t="shared" si="1462"/>
        <v>●</v>
      </c>
      <c r="AQ2255" s="100" t="str">
        <f t="shared" si="1458"/>
        <v>●</v>
      </c>
      <c r="AR2255" s="100" t="str">
        <f t="shared" si="1459"/>
        <v>●</v>
      </c>
      <c r="AS2255" s="100" t="str">
        <f t="shared" si="1463"/>
        <v>●</v>
      </c>
    </row>
    <row r="2256" spans="2:45" s="100" customFormat="1" ht="14.25" customHeight="1">
      <c r="B2256" s="102" t="s">
        <v>123</v>
      </c>
      <c r="C2256" s="106">
        <v>20</v>
      </c>
      <c r="D2256" s="107">
        <v>17</v>
      </c>
      <c r="E2256" s="107">
        <v>9</v>
      </c>
      <c r="F2256" s="107">
        <v>8</v>
      </c>
      <c r="G2256" s="107">
        <f>第2表01元データ!AZ67</f>
        <v>9</v>
      </c>
      <c r="H2256" s="107">
        <f t="shared" si="1465"/>
        <v>1</v>
      </c>
      <c r="I2256" s="108">
        <f t="shared" si="1466"/>
        <v>12.5</v>
      </c>
      <c r="J2256" s="102"/>
      <c r="K2256" s="114" t="s">
        <v>123</v>
      </c>
      <c r="L2256" s="106">
        <v>223</v>
      </c>
      <c r="M2256" s="107">
        <v>196</v>
      </c>
      <c r="N2256" s="107">
        <v>154</v>
      </c>
      <c r="O2256" s="107">
        <v>146</v>
      </c>
      <c r="P2256" s="107">
        <f>第2表01元データ!BA67</f>
        <v>149</v>
      </c>
      <c r="Q2256" s="107">
        <f t="shared" si="1467"/>
        <v>3</v>
      </c>
      <c r="R2256" s="108">
        <f t="shared" si="1468"/>
        <v>2.054794520547945</v>
      </c>
      <c r="S2256" s="108"/>
      <c r="T2256" s="100">
        <v>202</v>
      </c>
      <c r="W2256" s="100" t="s">
        <v>356</v>
      </c>
      <c r="X2256" s="100">
        <v>10</v>
      </c>
      <c r="Y2256" s="100">
        <v>24</v>
      </c>
      <c r="Z2256" s="100">
        <v>20</v>
      </c>
      <c r="AA2256" s="100">
        <v>17</v>
      </c>
      <c r="AC2256" s="100" t="s">
        <v>356</v>
      </c>
      <c r="AD2256" s="100">
        <v>265</v>
      </c>
      <c r="AE2256" s="100">
        <v>220</v>
      </c>
      <c r="AF2256" s="100">
        <v>223</v>
      </c>
      <c r="AG2256" s="100">
        <v>196</v>
      </c>
      <c r="AJ2256" s="100" t="str">
        <f t="shared" si="1461"/>
        <v>●</v>
      </c>
      <c r="AK2256" s="100" t="str">
        <f t="shared" si="1455"/>
        <v>●</v>
      </c>
      <c r="AL2256" s="100" t="str">
        <f t="shared" si="1464"/>
        <v>●</v>
      </c>
      <c r="AM2256" s="100" t="str">
        <f t="shared" si="1457"/>
        <v>●</v>
      </c>
      <c r="AP2256" s="100" t="str">
        <f t="shared" si="1462"/>
        <v>●</v>
      </c>
      <c r="AQ2256" s="100" t="str">
        <f t="shared" si="1458"/>
        <v>●</v>
      </c>
      <c r="AR2256" s="100" t="str">
        <f t="shared" si="1459"/>
        <v>●</v>
      </c>
      <c r="AS2256" s="100" t="str">
        <f t="shared" si="1463"/>
        <v>●</v>
      </c>
    </row>
    <row r="2257" spans="2:45" s="100" customFormat="1" ht="14.25" customHeight="1">
      <c r="B2257" s="102" t="s">
        <v>124</v>
      </c>
      <c r="C2257" s="106">
        <v>23</v>
      </c>
      <c r="D2257" s="107">
        <v>18</v>
      </c>
      <c r="E2257" s="107">
        <v>15</v>
      </c>
      <c r="F2257" s="107">
        <v>9</v>
      </c>
      <c r="G2257" s="107">
        <f>第2表01元データ!AZ68</f>
        <v>7</v>
      </c>
      <c r="H2257" s="107">
        <f t="shared" si="1465"/>
        <v>-2</v>
      </c>
      <c r="I2257" s="108">
        <f t="shared" si="1466"/>
        <v>-22.222222222222221</v>
      </c>
      <c r="J2257" s="102"/>
      <c r="K2257" s="114" t="s">
        <v>124</v>
      </c>
      <c r="L2257" s="106">
        <v>218</v>
      </c>
      <c r="M2257" s="107">
        <v>222</v>
      </c>
      <c r="N2257" s="107">
        <v>201</v>
      </c>
      <c r="O2257" s="107">
        <v>157</v>
      </c>
      <c r="P2257" s="107">
        <f>第2表01元データ!BA68</f>
        <v>144</v>
      </c>
      <c r="Q2257" s="107">
        <f t="shared" si="1467"/>
        <v>-13</v>
      </c>
      <c r="R2257" s="108">
        <f t="shared" si="1468"/>
        <v>-8.2802547770700627</v>
      </c>
      <c r="S2257" s="108"/>
      <c r="T2257" s="100">
        <v>203</v>
      </c>
      <c r="W2257" s="100" t="s">
        <v>357</v>
      </c>
      <c r="X2257" s="100">
        <v>13</v>
      </c>
      <c r="Y2257" s="100">
        <v>25</v>
      </c>
      <c r="Z2257" s="100">
        <v>23</v>
      </c>
      <c r="AA2257" s="100">
        <v>18</v>
      </c>
      <c r="AC2257" s="100" t="s">
        <v>357</v>
      </c>
      <c r="AD2257" s="100">
        <v>347</v>
      </c>
      <c r="AE2257" s="100">
        <v>262</v>
      </c>
      <c r="AF2257" s="100">
        <v>218</v>
      </c>
      <c r="AG2257" s="100">
        <v>222</v>
      </c>
      <c r="AJ2257" s="100" t="str">
        <f t="shared" si="1461"/>
        <v>●</v>
      </c>
      <c r="AK2257" s="100" t="str">
        <f t="shared" si="1455"/>
        <v>●</v>
      </c>
      <c r="AL2257" s="100" t="str">
        <f t="shared" si="1464"/>
        <v>●</v>
      </c>
      <c r="AM2257" s="100" t="str">
        <f t="shared" si="1457"/>
        <v>●</v>
      </c>
      <c r="AP2257" s="100" t="str">
        <f t="shared" si="1462"/>
        <v>●</v>
      </c>
      <c r="AQ2257" s="100" t="str">
        <f t="shared" si="1458"/>
        <v>●</v>
      </c>
      <c r="AR2257" s="100" t="str">
        <f t="shared" si="1459"/>
        <v>●</v>
      </c>
      <c r="AS2257" s="100" t="str">
        <f t="shared" si="1463"/>
        <v>●</v>
      </c>
    </row>
    <row r="2258" spans="2:45" s="100" customFormat="1" ht="14.25" customHeight="1">
      <c r="B2258" s="102" t="s">
        <v>125</v>
      </c>
      <c r="C2258" s="106">
        <v>23</v>
      </c>
      <c r="D2258" s="107">
        <v>22</v>
      </c>
      <c r="E2258" s="107">
        <v>15</v>
      </c>
      <c r="F2258" s="107">
        <v>16</v>
      </c>
      <c r="G2258" s="107">
        <f>第2表01元データ!AZ69</f>
        <v>9</v>
      </c>
      <c r="H2258" s="107">
        <f t="shared" si="1465"/>
        <v>-7</v>
      </c>
      <c r="I2258" s="108">
        <f t="shared" si="1466"/>
        <v>-43.75</v>
      </c>
      <c r="J2258" s="102"/>
      <c r="K2258" s="114" t="s">
        <v>125</v>
      </c>
      <c r="L2258" s="106">
        <v>254</v>
      </c>
      <c r="M2258" s="107">
        <v>207</v>
      </c>
      <c r="N2258" s="107">
        <v>219</v>
      </c>
      <c r="O2258" s="107">
        <v>186</v>
      </c>
      <c r="P2258" s="107">
        <f>第2表01元データ!BA69</f>
        <v>151</v>
      </c>
      <c r="Q2258" s="107">
        <f t="shared" si="1467"/>
        <v>-35</v>
      </c>
      <c r="R2258" s="108">
        <f t="shared" si="1468"/>
        <v>-18.817204301075268</v>
      </c>
      <c r="S2258" s="108"/>
      <c r="T2258" s="100">
        <v>204</v>
      </c>
      <c r="W2258" s="100" t="s">
        <v>358</v>
      </c>
      <c r="X2258" s="100">
        <v>18</v>
      </c>
      <c r="Y2258" s="100">
        <v>15</v>
      </c>
      <c r="Z2258" s="100">
        <v>23</v>
      </c>
      <c r="AA2258" s="100">
        <v>22</v>
      </c>
      <c r="AC2258" s="100" t="s">
        <v>358</v>
      </c>
      <c r="AD2258" s="100">
        <v>391</v>
      </c>
      <c r="AE2258" s="100">
        <v>355</v>
      </c>
      <c r="AF2258" s="100">
        <v>254</v>
      </c>
      <c r="AG2258" s="100">
        <v>207</v>
      </c>
      <c r="AJ2258" s="100" t="str">
        <f t="shared" si="1461"/>
        <v>●</v>
      </c>
      <c r="AK2258" s="100" t="str">
        <f t="shared" si="1455"/>
        <v>●</v>
      </c>
      <c r="AL2258" s="100" t="str">
        <f t="shared" si="1464"/>
        <v>●</v>
      </c>
      <c r="AM2258" s="100" t="str">
        <f t="shared" si="1457"/>
        <v>●</v>
      </c>
      <c r="AP2258" s="100" t="str">
        <f t="shared" si="1462"/>
        <v>●</v>
      </c>
      <c r="AQ2258" s="100" t="str">
        <f t="shared" si="1458"/>
        <v>●</v>
      </c>
      <c r="AR2258" s="100" t="str">
        <f t="shared" si="1459"/>
        <v>●</v>
      </c>
      <c r="AS2258" s="100" t="str">
        <f t="shared" si="1463"/>
        <v>●</v>
      </c>
    </row>
    <row r="2259" spans="2:45" s="100" customFormat="1" ht="14.25" customHeight="1">
      <c r="B2259" s="102" t="s">
        <v>126</v>
      </c>
      <c r="C2259" s="106">
        <v>18</v>
      </c>
      <c r="D2259" s="107">
        <v>10</v>
      </c>
      <c r="E2259" s="107">
        <v>14</v>
      </c>
      <c r="F2259" s="107">
        <v>10</v>
      </c>
      <c r="G2259" s="107">
        <f>第2表01元データ!AZ70</f>
        <v>9</v>
      </c>
      <c r="H2259" s="107">
        <f t="shared" si="1465"/>
        <v>-1</v>
      </c>
      <c r="I2259" s="108">
        <f t="shared" si="1466"/>
        <v>-10</v>
      </c>
      <c r="J2259" s="102"/>
      <c r="K2259" s="114" t="s">
        <v>126</v>
      </c>
      <c r="L2259" s="106">
        <v>315</v>
      </c>
      <c r="M2259" s="107">
        <v>230</v>
      </c>
      <c r="N2259" s="107">
        <v>160</v>
      </c>
      <c r="O2259" s="107">
        <v>172</v>
      </c>
      <c r="P2259" s="107">
        <f>第2表01元データ!BA70</f>
        <v>153</v>
      </c>
      <c r="Q2259" s="107">
        <f t="shared" si="1467"/>
        <v>-19</v>
      </c>
      <c r="R2259" s="108">
        <f t="shared" si="1468"/>
        <v>-11.046511627906977</v>
      </c>
      <c r="S2259" s="108"/>
      <c r="T2259" s="100">
        <v>205</v>
      </c>
      <c r="W2259" s="100" t="s">
        <v>359</v>
      </c>
      <c r="X2259" s="100">
        <v>16</v>
      </c>
      <c r="Y2259" s="100">
        <v>26</v>
      </c>
      <c r="Z2259" s="100">
        <v>18</v>
      </c>
      <c r="AA2259" s="100">
        <v>10</v>
      </c>
      <c r="AC2259" s="100" t="s">
        <v>359</v>
      </c>
      <c r="AD2259" s="100">
        <v>269</v>
      </c>
      <c r="AE2259" s="100">
        <v>355</v>
      </c>
      <c r="AF2259" s="100">
        <v>315</v>
      </c>
      <c r="AG2259" s="100">
        <v>230</v>
      </c>
      <c r="AJ2259" s="100" t="str">
        <f t="shared" si="1461"/>
        <v>●</v>
      </c>
      <c r="AK2259" s="100" t="str">
        <f t="shared" si="1455"/>
        <v>●</v>
      </c>
      <c r="AL2259" s="100" t="str">
        <f t="shared" si="1464"/>
        <v>●</v>
      </c>
      <c r="AM2259" s="100" t="str">
        <f t="shared" si="1457"/>
        <v>○</v>
      </c>
      <c r="AP2259" s="100" t="str">
        <f t="shared" si="1462"/>
        <v>●</v>
      </c>
      <c r="AQ2259" s="100" t="str">
        <f t="shared" si="1458"/>
        <v>●</v>
      </c>
      <c r="AR2259" s="100" t="str">
        <f t="shared" si="1459"/>
        <v>●</v>
      </c>
      <c r="AS2259" s="100" t="str">
        <f t="shared" si="1463"/>
        <v>●</v>
      </c>
    </row>
    <row r="2260" spans="2:45" s="100" customFormat="1" ht="14.25" customHeight="1">
      <c r="B2260" s="102" t="s">
        <v>127</v>
      </c>
      <c r="C2260" s="106">
        <v>27</v>
      </c>
      <c r="D2260" s="107">
        <v>14</v>
      </c>
      <c r="E2260" s="107">
        <v>9</v>
      </c>
      <c r="F2260" s="107">
        <v>10</v>
      </c>
      <c r="G2260" s="107">
        <f>第2表01元データ!AZ71</f>
        <v>7</v>
      </c>
      <c r="H2260" s="107">
        <f t="shared" si="1465"/>
        <v>-3</v>
      </c>
      <c r="I2260" s="108">
        <f t="shared" si="1466"/>
        <v>-30</v>
      </c>
      <c r="J2260" s="102"/>
      <c r="K2260" s="114" t="s">
        <v>127</v>
      </c>
      <c r="L2260" s="106">
        <v>329</v>
      </c>
      <c r="M2260" s="107">
        <v>289</v>
      </c>
      <c r="N2260" s="107">
        <v>190</v>
      </c>
      <c r="O2260" s="107">
        <v>148</v>
      </c>
      <c r="P2260" s="107">
        <f>第2表01元データ!BA71</f>
        <v>161</v>
      </c>
      <c r="Q2260" s="107">
        <f t="shared" si="1467"/>
        <v>13</v>
      </c>
      <c r="R2260" s="108">
        <f t="shared" si="1468"/>
        <v>8.7837837837837842</v>
      </c>
      <c r="S2260" s="108"/>
      <c r="T2260" s="100">
        <v>206</v>
      </c>
      <c r="W2260" s="100" t="s">
        <v>360</v>
      </c>
      <c r="X2260" s="100">
        <v>15</v>
      </c>
      <c r="Y2260" s="100">
        <v>31</v>
      </c>
      <c r="Z2260" s="100">
        <v>27</v>
      </c>
      <c r="AA2260" s="100">
        <v>14</v>
      </c>
      <c r="AC2260" s="100" t="s">
        <v>360</v>
      </c>
      <c r="AD2260" s="100">
        <v>270</v>
      </c>
      <c r="AE2260" s="100">
        <v>295</v>
      </c>
      <c r="AF2260" s="100">
        <v>329</v>
      </c>
      <c r="AG2260" s="100">
        <v>289</v>
      </c>
      <c r="AJ2260" s="100" t="str">
        <f t="shared" si="1461"/>
        <v>●</v>
      </c>
      <c r="AK2260" s="100" t="str">
        <f t="shared" si="1455"/>
        <v>●</v>
      </c>
      <c r="AL2260" s="100" t="str">
        <f t="shared" si="1464"/>
        <v>●</v>
      </c>
      <c r="AM2260" s="100" t="str">
        <f t="shared" si="1457"/>
        <v>●</v>
      </c>
      <c r="AP2260" s="100" t="str">
        <f t="shared" si="1462"/>
        <v>●</v>
      </c>
      <c r="AQ2260" s="100" t="str">
        <f t="shared" si="1458"/>
        <v>●</v>
      </c>
      <c r="AR2260" s="100" t="str">
        <f t="shared" si="1459"/>
        <v>●</v>
      </c>
      <c r="AS2260" s="100" t="str">
        <f t="shared" si="1463"/>
        <v>●</v>
      </c>
    </row>
    <row r="2261" spans="2:45" s="100" customFormat="1" ht="14.25" customHeight="1">
      <c r="B2261" s="102" t="s">
        <v>128</v>
      </c>
      <c r="C2261" s="106">
        <v>30</v>
      </c>
      <c r="D2261" s="107">
        <v>25</v>
      </c>
      <c r="E2261" s="107">
        <v>11</v>
      </c>
      <c r="F2261" s="107">
        <v>12</v>
      </c>
      <c r="G2261" s="107">
        <f>第2表01元データ!AZ72</f>
        <v>9</v>
      </c>
      <c r="H2261" s="107">
        <f t="shared" si="1465"/>
        <v>-3</v>
      </c>
      <c r="I2261" s="108">
        <f t="shared" si="1466"/>
        <v>-25</v>
      </c>
      <c r="J2261" s="102"/>
      <c r="K2261" s="114" t="s">
        <v>128</v>
      </c>
      <c r="L2261" s="106">
        <v>274</v>
      </c>
      <c r="M2261" s="107">
        <v>298</v>
      </c>
      <c r="N2261" s="107">
        <v>259</v>
      </c>
      <c r="O2261" s="107">
        <v>164</v>
      </c>
      <c r="P2261" s="107">
        <f>第2表01元データ!BA72</f>
        <v>133</v>
      </c>
      <c r="Q2261" s="107">
        <f t="shared" si="1467"/>
        <v>-31</v>
      </c>
      <c r="R2261" s="108">
        <f t="shared" si="1468"/>
        <v>-18.902439024390244</v>
      </c>
      <c r="S2261" s="108"/>
      <c r="T2261" s="100">
        <v>207</v>
      </c>
      <c r="W2261" s="100" t="s">
        <v>361</v>
      </c>
      <c r="X2261" s="100">
        <v>12</v>
      </c>
      <c r="Y2261" s="100">
        <v>37</v>
      </c>
      <c r="Z2261" s="100">
        <v>30</v>
      </c>
      <c r="AA2261" s="100">
        <v>25</v>
      </c>
      <c r="AC2261" s="100" t="s">
        <v>361</v>
      </c>
      <c r="AD2261" s="100">
        <v>304</v>
      </c>
      <c r="AE2261" s="100">
        <v>280</v>
      </c>
      <c r="AF2261" s="100">
        <v>274</v>
      </c>
      <c r="AG2261" s="100">
        <v>298</v>
      </c>
      <c r="AJ2261" s="100" t="str">
        <f t="shared" si="1461"/>
        <v>●</v>
      </c>
      <c r="AK2261" s="100" t="str">
        <f t="shared" si="1455"/>
        <v>●</v>
      </c>
      <c r="AL2261" s="100" t="str">
        <f t="shared" si="1464"/>
        <v>●</v>
      </c>
      <c r="AM2261" s="100" t="str">
        <f t="shared" si="1457"/>
        <v>●</v>
      </c>
      <c r="AP2261" s="100" t="str">
        <f t="shared" si="1462"/>
        <v>●</v>
      </c>
      <c r="AQ2261" s="100" t="str">
        <f t="shared" si="1458"/>
        <v>●</v>
      </c>
      <c r="AR2261" s="100" t="str">
        <f t="shared" si="1459"/>
        <v>●</v>
      </c>
      <c r="AS2261" s="100" t="str">
        <f t="shared" si="1463"/>
        <v>●</v>
      </c>
    </row>
    <row r="2262" spans="2:45" s="100" customFormat="1" ht="14.25" customHeight="1">
      <c r="B2262" s="102" t="s">
        <v>129</v>
      </c>
      <c r="C2262" s="106">
        <v>35</v>
      </c>
      <c r="D2262" s="107">
        <v>26</v>
      </c>
      <c r="E2262" s="107">
        <v>28</v>
      </c>
      <c r="F2262" s="107">
        <v>13</v>
      </c>
      <c r="G2262" s="107">
        <f>第2表01元データ!AZ73</f>
        <v>7</v>
      </c>
      <c r="H2262" s="107">
        <f t="shared" si="1465"/>
        <v>-6</v>
      </c>
      <c r="I2262" s="108">
        <f t="shared" si="1466"/>
        <v>-46.153846153846153</v>
      </c>
      <c r="J2262" s="102"/>
      <c r="K2262" s="114" t="s">
        <v>129</v>
      </c>
      <c r="L2262" s="106">
        <v>279</v>
      </c>
      <c r="M2262" s="107">
        <v>287</v>
      </c>
      <c r="N2262" s="107">
        <v>281</v>
      </c>
      <c r="O2262" s="107">
        <v>232</v>
      </c>
      <c r="P2262" s="107">
        <f>第2表01元データ!BA73</f>
        <v>173</v>
      </c>
      <c r="Q2262" s="107">
        <f t="shared" si="1467"/>
        <v>-59</v>
      </c>
      <c r="R2262" s="108">
        <f t="shared" si="1468"/>
        <v>-25.431034482758619</v>
      </c>
      <c r="S2262" s="108"/>
      <c r="T2262" s="100">
        <v>208</v>
      </c>
      <c r="W2262" s="100" t="s">
        <v>362</v>
      </c>
      <c r="X2262" s="100">
        <v>23</v>
      </c>
      <c r="Y2262" s="100">
        <v>29</v>
      </c>
      <c r="Z2262" s="100">
        <v>35</v>
      </c>
      <c r="AA2262" s="100">
        <v>26</v>
      </c>
      <c r="AC2262" s="100" t="s">
        <v>362</v>
      </c>
      <c r="AD2262" s="100">
        <v>381</v>
      </c>
      <c r="AE2262" s="100">
        <v>283</v>
      </c>
      <c r="AF2262" s="100">
        <v>279</v>
      </c>
      <c r="AG2262" s="100">
        <v>287</v>
      </c>
      <c r="AJ2262" s="100" t="str">
        <f t="shared" si="1461"/>
        <v>●</v>
      </c>
      <c r="AK2262" s="100" t="str">
        <f t="shared" si="1455"/>
        <v>●</v>
      </c>
      <c r="AL2262" s="100" t="str">
        <f t="shared" si="1464"/>
        <v>●</v>
      </c>
      <c r="AM2262" s="100" t="str">
        <f t="shared" si="1457"/>
        <v>●</v>
      </c>
      <c r="AP2262" s="100" t="str">
        <f t="shared" si="1462"/>
        <v>●</v>
      </c>
      <c r="AQ2262" s="100" t="str">
        <f t="shared" si="1458"/>
        <v>●</v>
      </c>
      <c r="AR2262" s="100" t="str">
        <f t="shared" si="1459"/>
        <v>●</v>
      </c>
      <c r="AS2262" s="100" t="str">
        <f t="shared" si="1463"/>
        <v>●</v>
      </c>
    </row>
    <row r="2263" spans="2:45" s="100" customFormat="1" ht="14.25" customHeight="1">
      <c r="B2263" s="102" t="s">
        <v>130</v>
      </c>
      <c r="C2263" s="106">
        <v>29</v>
      </c>
      <c r="D2263" s="107">
        <v>30</v>
      </c>
      <c r="E2263" s="107">
        <v>25</v>
      </c>
      <c r="F2263" s="107">
        <v>23</v>
      </c>
      <c r="G2263" s="107">
        <f>第2表01元データ!AZ74</f>
        <v>12</v>
      </c>
      <c r="H2263" s="107">
        <f t="shared" si="1465"/>
        <v>-11</v>
      </c>
      <c r="I2263" s="108">
        <f t="shared" si="1466"/>
        <v>-47.826086956521742</v>
      </c>
      <c r="J2263" s="102"/>
      <c r="K2263" s="114" t="s">
        <v>130</v>
      </c>
      <c r="L2263" s="106">
        <v>277</v>
      </c>
      <c r="M2263" s="107">
        <v>274</v>
      </c>
      <c r="N2263" s="107">
        <v>272</v>
      </c>
      <c r="O2263" s="107">
        <v>279</v>
      </c>
      <c r="P2263" s="107">
        <f>第2表01元データ!BA74</f>
        <v>233</v>
      </c>
      <c r="Q2263" s="107">
        <f t="shared" si="1467"/>
        <v>-46</v>
      </c>
      <c r="R2263" s="108">
        <f t="shared" si="1468"/>
        <v>-16.487455197132618</v>
      </c>
      <c r="S2263" s="108"/>
      <c r="T2263" s="100">
        <v>209</v>
      </c>
      <c r="W2263" s="100" t="s">
        <v>363</v>
      </c>
      <c r="X2263" s="100">
        <v>22</v>
      </c>
      <c r="Y2263" s="100">
        <v>35</v>
      </c>
      <c r="Z2263" s="100">
        <v>29</v>
      </c>
      <c r="AA2263" s="100">
        <v>30</v>
      </c>
      <c r="AC2263" s="100" t="s">
        <v>363</v>
      </c>
      <c r="AD2263" s="100">
        <v>443</v>
      </c>
      <c r="AE2263" s="100">
        <v>384</v>
      </c>
      <c r="AF2263" s="100">
        <v>277</v>
      </c>
      <c r="AG2263" s="100">
        <v>274</v>
      </c>
      <c r="AJ2263" s="100" t="str">
        <f t="shared" si="1461"/>
        <v>●</v>
      </c>
      <c r="AK2263" s="100" t="str">
        <f t="shared" si="1455"/>
        <v>●</v>
      </c>
      <c r="AL2263" s="100" t="str">
        <f>IF(E2263=Z2263,"○","●")</f>
        <v>●</v>
      </c>
      <c r="AM2263" s="100" t="str">
        <f t="shared" si="1457"/>
        <v>●</v>
      </c>
      <c r="AP2263" s="100" t="str">
        <f t="shared" si="1462"/>
        <v>●</v>
      </c>
      <c r="AQ2263" s="100" t="str">
        <f t="shared" si="1458"/>
        <v>●</v>
      </c>
      <c r="AR2263" s="100" t="str">
        <f t="shared" si="1459"/>
        <v>●</v>
      </c>
      <c r="AS2263" s="100" t="str">
        <f t="shared" si="1463"/>
        <v>●</v>
      </c>
    </row>
    <row r="2264" spans="2:45" s="100" customFormat="1" ht="14.25" customHeight="1">
      <c r="B2264" s="102" t="s">
        <v>131</v>
      </c>
      <c r="C2264" s="106">
        <v>31</v>
      </c>
      <c r="D2264" s="107">
        <v>31</v>
      </c>
      <c r="E2264" s="107">
        <v>28</v>
      </c>
      <c r="F2264" s="107">
        <v>25</v>
      </c>
      <c r="G2264" s="107">
        <f>第2表01元データ!AZ75</f>
        <v>28</v>
      </c>
      <c r="H2264" s="107">
        <f t="shared" si="1465"/>
        <v>3</v>
      </c>
      <c r="I2264" s="108">
        <f t="shared" si="1466"/>
        <v>12</v>
      </c>
      <c r="J2264" s="102"/>
      <c r="K2264" s="114" t="s">
        <v>131</v>
      </c>
      <c r="L2264" s="106">
        <v>384</v>
      </c>
      <c r="M2264" s="107">
        <v>283</v>
      </c>
      <c r="N2264" s="107">
        <v>264</v>
      </c>
      <c r="O2264" s="107">
        <v>279</v>
      </c>
      <c r="P2264" s="107">
        <f>第2表01元データ!BA75</f>
        <v>278</v>
      </c>
      <c r="Q2264" s="107">
        <f t="shared" si="1467"/>
        <v>-1</v>
      </c>
      <c r="R2264" s="108">
        <f t="shared" si="1468"/>
        <v>-0.35842293906810035</v>
      </c>
      <c r="S2264" s="108"/>
      <c r="T2264" s="100">
        <v>210</v>
      </c>
      <c r="W2264" s="100" t="s">
        <v>364</v>
      </c>
      <c r="X2264" s="100">
        <v>16</v>
      </c>
      <c r="Y2264" s="100">
        <v>35</v>
      </c>
      <c r="Z2264" s="100">
        <v>31</v>
      </c>
      <c r="AA2264" s="100">
        <v>31</v>
      </c>
      <c r="AC2264" s="100" t="s">
        <v>364</v>
      </c>
      <c r="AD2264" s="100">
        <v>377</v>
      </c>
      <c r="AE2264" s="100">
        <v>460</v>
      </c>
      <c r="AF2264" s="100">
        <v>384</v>
      </c>
      <c r="AG2264" s="100">
        <v>283</v>
      </c>
      <c r="AJ2264" s="100" t="str">
        <f t="shared" si="1461"/>
        <v>●</v>
      </c>
      <c r="AK2264" s="100" t="str">
        <f t="shared" si="1455"/>
        <v>●</v>
      </c>
      <c r="AL2264" s="100" t="str">
        <f t="shared" ref="AL2264:AL2272" si="1469">IF(E2264=Z2264,"○","●")</f>
        <v>●</v>
      </c>
      <c r="AM2264" s="100" t="str">
        <f t="shared" si="1457"/>
        <v>●</v>
      </c>
      <c r="AP2264" s="100" t="str">
        <f t="shared" si="1462"/>
        <v>●</v>
      </c>
      <c r="AQ2264" s="100" t="str">
        <f t="shared" si="1458"/>
        <v>●</v>
      </c>
      <c r="AR2264" s="100" t="str">
        <f t="shared" si="1459"/>
        <v>●</v>
      </c>
      <c r="AS2264" s="100" t="str">
        <f t="shared" si="1463"/>
        <v>●</v>
      </c>
    </row>
    <row r="2265" spans="2:45" s="100" customFormat="1" ht="14.25" customHeight="1">
      <c r="B2265" s="102" t="s">
        <v>132</v>
      </c>
      <c r="C2265" s="106">
        <v>32</v>
      </c>
      <c r="D2265" s="107">
        <v>35</v>
      </c>
      <c r="E2265" s="107">
        <v>31</v>
      </c>
      <c r="F2265" s="107">
        <v>31</v>
      </c>
      <c r="G2265" s="107">
        <f>第2表01元データ!AZ76</f>
        <v>22</v>
      </c>
      <c r="H2265" s="107">
        <f t="shared" si="1465"/>
        <v>-9</v>
      </c>
      <c r="I2265" s="108">
        <f t="shared" si="1466"/>
        <v>-29.032258064516132</v>
      </c>
      <c r="J2265" s="102"/>
      <c r="K2265" s="114" t="s">
        <v>132</v>
      </c>
      <c r="L2265" s="106">
        <v>457</v>
      </c>
      <c r="M2265" s="107">
        <v>371</v>
      </c>
      <c r="N2265" s="107">
        <v>279</v>
      </c>
      <c r="O2265" s="107">
        <v>266</v>
      </c>
      <c r="P2265" s="107">
        <f>第2表01元データ!BA76</f>
        <v>279</v>
      </c>
      <c r="Q2265" s="107">
        <f t="shared" si="1467"/>
        <v>13</v>
      </c>
      <c r="R2265" s="108">
        <f t="shared" si="1468"/>
        <v>4.8872180451127818</v>
      </c>
      <c r="S2265" s="108"/>
      <c r="T2265" s="100">
        <v>211</v>
      </c>
      <c r="W2265" s="100" t="s">
        <v>365</v>
      </c>
      <c r="X2265" s="100">
        <v>20</v>
      </c>
      <c r="Y2265" s="100">
        <v>29</v>
      </c>
      <c r="Z2265" s="100">
        <v>32</v>
      </c>
      <c r="AA2265" s="100">
        <v>35</v>
      </c>
      <c r="AC2265" s="100" t="s">
        <v>365</v>
      </c>
      <c r="AD2265" s="100">
        <v>325</v>
      </c>
      <c r="AE2265" s="100">
        <v>375</v>
      </c>
      <c r="AF2265" s="100">
        <v>457</v>
      </c>
      <c r="AG2265" s="100">
        <v>371</v>
      </c>
      <c r="AJ2265" s="100" t="str">
        <f t="shared" si="1461"/>
        <v>●</v>
      </c>
      <c r="AK2265" s="100" t="str">
        <f t="shared" si="1455"/>
        <v>●</v>
      </c>
      <c r="AL2265" s="100" t="str">
        <f t="shared" si="1469"/>
        <v>●</v>
      </c>
      <c r="AM2265" s="100" t="str">
        <f t="shared" si="1457"/>
        <v>●</v>
      </c>
      <c r="AP2265" s="100" t="str">
        <f t="shared" si="1462"/>
        <v>●</v>
      </c>
      <c r="AQ2265" s="100" t="str">
        <f t="shared" si="1458"/>
        <v>●</v>
      </c>
      <c r="AR2265" s="100" t="str">
        <f t="shared" si="1459"/>
        <v>●</v>
      </c>
      <c r="AS2265" s="100" t="str">
        <f t="shared" si="1463"/>
        <v>●</v>
      </c>
    </row>
    <row r="2266" spans="2:45" s="100" customFormat="1" ht="14.25" customHeight="1">
      <c r="B2266" s="102" t="s">
        <v>133</v>
      </c>
      <c r="C2266" s="106">
        <v>32</v>
      </c>
      <c r="D2266" s="107">
        <v>38</v>
      </c>
      <c r="E2266" s="107">
        <v>34</v>
      </c>
      <c r="F2266" s="107">
        <v>35</v>
      </c>
      <c r="G2266" s="107">
        <f>第2表01元データ!AZ77</f>
        <v>22</v>
      </c>
      <c r="H2266" s="107">
        <f t="shared" si="1465"/>
        <v>-13</v>
      </c>
      <c r="I2266" s="108">
        <f t="shared" si="1466"/>
        <v>-37.142857142857146</v>
      </c>
      <c r="J2266" s="102"/>
      <c r="K2266" s="114" t="s">
        <v>133</v>
      </c>
      <c r="L2266" s="106">
        <v>374</v>
      </c>
      <c r="M2266" s="107">
        <v>485</v>
      </c>
      <c r="N2266" s="107">
        <v>380</v>
      </c>
      <c r="O2266" s="107">
        <v>282</v>
      </c>
      <c r="P2266" s="107">
        <f>第2表01元データ!BA77</f>
        <v>268</v>
      </c>
      <c r="Q2266" s="107">
        <f t="shared" si="1467"/>
        <v>-14</v>
      </c>
      <c r="R2266" s="108">
        <f t="shared" si="1468"/>
        <v>-4.9645390070921991</v>
      </c>
      <c r="S2266" s="108"/>
      <c r="T2266" s="100">
        <v>212</v>
      </c>
      <c r="W2266" s="100" t="s">
        <v>366</v>
      </c>
      <c r="X2266" s="100">
        <v>26</v>
      </c>
      <c r="Y2266" s="100">
        <v>35</v>
      </c>
      <c r="Z2266" s="100">
        <v>32</v>
      </c>
      <c r="AA2266" s="100">
        <v>38</v>
      </c>
      <c r="AC2266" s="100" t="s">
        <v>366</v>
      </c>
      <c r="AD2266" s="100">
        <v>343</v>
      </c>
      <c r="AE2266" s="100">
        <v>340</v>
      </c>
      <c r="AF2266" s="100">
        <v>374</v>
      </c>
      <c r="AG2266" s="100">
        <v>485</v>
      </c>
      <c r="AJ2266" s="100" t="str">
        <f t="shared" si="1461"/>
        <v>●</v>
      </c>
      <c r="AK2266" s="100" t="str">
        <f t="shared" si="1455"/>
        <v>●</v>
      </c>
      <c r="AL2266" s="100" t="str">
        <f t="shared" si="1469"/>
        <v>●</v>
      </c>
      <c r="AM2266" s="100" t="str">
        <f t="shared" si="1457"/>
        <v>●</v>
      </c>
      <c r="AP2266" s="100" t="str">
        <f t="shared" si="1462"/>
        <v>●</v>
      </c>
      <c r="AQ2266" s="100" t="str">
        <f t="shared" si="1458"/>
        <v>●</v>
      </c>
      <c r="AR2266" s="100" t="str">
        <f t="shared" si="1459"/>
        <v>●</v>
      </c>
      <c r="AS2266" s="100" t="str">
        <f t="shared" si="1463"/>
        <v>●</v>
      </c>
    </row>
    <row r="2267" spans="2:45" s="100" customFormat="1" ht="14.25" customHeight="1">
      <c r="B2267" s="102" t="s">
        <v>134</v>
      </c>
      <c r="C2267" s="106">
        <v>31</v>
      </c>
      <c r="D2267" s="107">
        <v>40</v>
      </c>
      <c r="E2267" s="107">
        <v>44</v>
      </c>
      <c r="F2267" s="107">
        <v>38</v>
      </c>
      <c r="G2267" s="107">
        <f>第2表01元データ!AZ78</f>
        <v>35</v>
      </c>
      <c r="H2267" s="107">
        <f t="shared" si="1465"/>
        <v>-3</v>
      </c>
      <c r="I2267" s="108">
        <f t="shared" si="1466"/>
        <v>-7.8947368421052628</v>
      </c>
      <c r="J2267" s="102"/>
      <c r="K2267" s="114" t="s">
        <v>134</v>
      </c>
      <c r="L2267" s="106">
        <v>347</v>
      </c>
      <c r="M2267" s="107">
        <v>381</v>
      </c>
      <c r="N2267" s="107">
        <v>466</v>
      </c>
      <c r="O2267" s="107">
        <v>367</v>
      </c>
      <c r="P2267" s="107">
        <f>第2表01元データ!BA78</f>
        <v>279</v>
      </c>
      <c r="Q2267" s="107">
        <f t="shared" si="1467"/>
        <v>-88</v>
      </c>
      <c r="R2267" s="108">
        <f t="shared" si="1468"/>
        <v>-23.978201634877383</v>
      </c>
      <c r="S2267" s="108"/>
      <c r="T2267" s="100">
        <v>213</v>
      </c>
      <c r="W2267" s="100" t="s">
        <v>367</v>
      </c>
      <c r="X2267" s="100">
        <v>15</v>
      </c>
      <c r="Y2267" s="100">
        <v>30</v>
      </c>
      <c r="Z2267" s="100">
        <v>31</v>
      </c>
      <c r="AA2267" s="100">
        <v>40</v>
      </c>
      <c r="AC2267" s="100" t="s">
        <v>367</v>
      </c>
      <c r="AD2267" s="100">
        <v>308</v>
      </c>
      <c r="AE2267" s="100">
        <v>342</v>
      </c>
      <c r="AF2267" s="100">
        <v>347</v>
      </c>
      <c r="AG2267" s="100">
        <v>381</v>
      </c>
      <c r="AJ2267" s="100" t="str">
        <f t="shared" si="1461"/>
        <v>●</v>
      </c>
      <c r="AK2267" s="100" t="str">
        <f t="shared" si="1455"/>
        <v>●</v>
      </c>
      <c r="AL2267" s="100" t="str">
        <f t="shared" si="1469"/>
        <v>●</v>
      </c>
      <c r="AM2267" s="100" t="str">
        <f t="shared" si="1457"/>
        <v>●</v>
      </c>
      <c r="AP2267" s="100" t="str">
        <f t="shared" si="1462"/>
        <v>●</v>
      </c>
      <c r="AQ2267" s="100" t="str">
        <f t="shared" si="1458"/>
        <v>●</v>
      </c>
      <c r="AR2267" s="100" t="str">
        <f t="shared" si="1459"/>
        <v>●</v>
      </c>
      <c r="AS2267" s="100" t="str">
        <f t="shared" si="1463"/>
        <v>●</v>
      </c>
    </row>
    <row r="2268" spans="2:45" s="100" customFormat="1" ht="14.25" customHeight="1">
      <c r="B2268" s="102" t="s">
        <v>135</v>
      </c>
      <c r="C2268" s="106">
        <v>32</v>
      </c>
      <c r="D2268" s="107">
        <v>36</v>
      </c>
      <c r="E2268" s="107">
        <v>37</v>
      </c>
      <c r="F2268" s="107">
        <v>44</v>
      </c>
      <c r="G2268" s="107">
        <f>第2表01元データ!AZ79</f>
        <v>37</v>
      </c>
      <c r="H2268" s="107">
        <f t="shared" si="1465"/>
        <v>-7</v>
      </c>
      <c r="I2268" s="108">
        <f t="shared" si="1466"/>
        <v>-15.909090909090908</v>
      </c>
      <c r="J2268" s="102"/>
      <c r="K2268" s="114" t="s">
        <v>135</v>
      </c>
      <c r="L2268" s="106">
        <v>350</v>
      </c>
      <c r="M2268" s="107">
        <v>341</v>
      </c>
      <c r="N2268" s="107">
        <v>386</v>
      </c>
      <c r="O2268" s="107">
        <v>470</v>
      </c>
      <c r="P2268" s="107">
        <f>第2表01元データ!BA79</f>
        <v>368</v>
      </c>
      <c r="Q2268" s="107">
        <f t="shared" si="1467"/>
        <v>-102</v>
      </c>
      <c r="R2268" s="108">
        <f t="shared" si="1468"/>
        <v>-21.702127659574469</v>
      </c>
      <c r="S2268" s="108"/>
      <c r="T2268" s="100">
        <v>214</v>
      </c>
      <c r="W2268" s="100" t="s">
        <v>368</v>
      </c>
      <c r="X2268" s="100">
        <v>12</v>
      </c>
      <c r="Y2268" s="100">
        <v>24</v>
      </c>
      <c r="Z2268" s="100">
        <v>32</v>
      </c>
      <c r="AA2268" s="100">
        <v>36</v>
      </c>
      <c r="AC2268" s="100" t="s">
        <v>368</v>
      </c>
      <c r="AD2268" s="100">
        <v>226</v>
      </c>
      <c r="AE2268" s="100">
        <v>300</v>
      </c>
      <c r="AF2268" s="100">
        <v>350</v>
      </c>
      <c r="AG2268" s="100">
        <v>341</v>
      </c>
      <c r="AJ2268" s="100" t="str">
        <f t="shared" si="1461"/>
        <v>●</v>
      </c>
      <c r="AK2268" s="100" t="str">
        <f t="shared" si="1455"/>
        <v>●</v>
      </c>
      <c r="AL2268" s="100" t="str">
        <f t="shared" si="1469"/>
        <v>●</v>
      </c>
      <c r="AM2268" s="100" t="str">
        <f t="shared" si="1457"/>
        <v>●</v>
      </c>
      <c r="AP2268" s="100" t="str">
        <f t="shared" si="1462"/>
        <v>●</v>
      </c>
      <c r="AQ2268" s="100" t="str">
        <f t="shared" si="1458"/>
        <v>●</v>
      </c>
      <c r="AR2268" s="100" t="str">
        <f t="shared" si="1459"/>
        <v>●</v>
      </c>
      <c r="AS2268" s="100" t="str">
        <f t="shared" si="1463"/>
        <v>●</v>
      </c>
    </row>
    <row r="2269" spans="2:45" s="100" customFormat="1" ht="14.25" customHeight="1">
      <c r="B2269" s="102" t="s">
        <v>136</v>
      </c>
      <c r="C2269" s="106">
        <v>24</v>
      </c>
      <c r="D2269" s="107">
        <v>36</v>
      </c>
      <c r="E2269" s="107">
        <v>37</v>
      </c>
      <c r="F2269" s="107">
        <v>40</v>
      </c>
      <c r="G2269" s="107">
        <f>第2表01元データ!AZ80</f>
        <v>45</v>
      </c>
      <c r="H2269" s="107">
        <f t="shared" si="1465"/>
        <v>5</v>
      </c>
      <c r="I2269" s="108">
        <f t="shared" si="1466"/>
        <v>12.5</v>
      </c>
      <c r="J2269" s="102"/>
      <c r="K2269" s="114" t="s">
        <v>136</v>
      </c>
      <c r="L2269" s="106">
        <v>301</v>
      </c>
      <c r="M2269" s="107">
        <v>361</v>
      </c>
      <c r="N2269" s="107">
        <v>338</v>
      </c>
      <c r="O2269" s="107">
        <v>384</v>
      </c>
      <c r="P2269" s="107">
        <f>第2表01元データ!BA80</f>
        <v>485</v>
      </c>
      <c r="Q2269" s="107">
        <f t="shared" si="1467"/>
        <v>101</v>
      </c>
      <c r="R2269" s="108">
        <f t="shared" si="1468"/>
        <v>26.302083333333332</v>
      </c>
      <c r="S2269" s="108"/>
      <c r="T2269" s="100">
        <v>215</v>
      </c>
      <c r="W2269" s="100" t="s">
        <v>369</v>
      </c>
      <c r="X2269" s="100">
        <v>13</v>
      </c>
      <c r="Y2269" s="100">
        <v>15</v>
      </c>
      <c r="Z2269" s="100">
        <v>24</v>
      </c>
      <c r="AA2269" s="100">
        <v>36</v>
      </c>
      <c r="AC2269" s="100" t="s">
        <v>369</v>
      </c>
      <c r="AD2269" s="100">
        <v>191</v>
      </c>
      <c r="AE2269" s="100">
        <v>245</v>
      </c>
      <c r="AF2269" s="100">
        <v>301</v>
      </c>
      <c r="AG2269" s="100">
        <v>361</v>
      </c>
      <c r="AJ2269" s="100" t="str">
        <f t="shared" si="1461"/>
        <v>●</v>
      </c>
      <c r="AK2269" s="100" t="str">
        <f t="shared" si="1455"/>
        <v>●</v>
      </c>
      <c r="AL2269" s="100" t="str">
        <f t="shared" si="1469"/>
        <v>●</v>
      </c>
      <c r="AM2269" s="100" t="str">
        <f t="shared" si="1457"/>
        <v>●</v>
      </c>
      <c r="AP2269" s="100" t="str">
        <f t="shared" si="1462"/>
        <v>●</v>
      </c>
      <c r="AQ2269" s="100" t="str">
        <f t="shared" si="1458"/>
        <v>●</v>
      </c>
      <c r="AR2269" s="100" t="str">
        <f t="shared" si="1459"/>
        <v>●</v>
      </c>
      <c r="AS2269" s="100" t="str">
        <f t="shared" si="1463"/>
        <v>●</v>
      </c>
    </row>
    <row r="2270" spans="2:45" s="100" customFormat="1" ht="14.25" customHeight="1">
      <c r="B2270" s="102" t="s">
        <v>137</v>
      </c>
      <c r="C2270" s="106">
        <v>18</v>
      </c>
      <c r="D2270" s="107">
        <v>39</v>
      </c>
      <c r="E2270" s="107">
        <v>51</v>
      </c>
      <c r="F2270" s="107">
        <v>46</v>
      </c>
      <c r="G2270" s="107">
        <f>第2表01元データ!AZ81</f>
        <v>40</v>
      </c>
      <c r="H2270" s="107">
        <f t="shared" si="1465"/>
        <v>-6</v>
      </c>
      <c r="I2270" s="108">
        <f t="shared" si="1466"/>
        <v>-13.043478260869565</v>
      </c>
      <c r="J2270" s="102"/>
      <c r="K2270" s="114" t="s">
        <v>137</v>
      </c>
      <c r="L2270" s="106">
        <v>265</v>
      </c>
      <c r="M2270" s="107">
        <v>302</v>
      </c>
      <c r="N2270" s="107">
        <v>348</v>
      </c>
      <c r="O2270" s="107">
        <v>345</v>
      </c>
      <c r="P2270" s="107">
        <f>第2表01元データ!BA81</f>
        <v>386</v>
      </c>
      <c r="Q2270" s="107">
        <f t="shared" si="1467"/>
        <v>41</v>
      </c>
      <c r="R2270" s="108">
        <f t="shared" si="1468"/>
        <v>11.884057971014492</v>
      </c>
      <c r="S2270" s="108"/>
      <c r="T2270" s="100">
        <v>216</v>
      </c>
      <c r="W2270" s="100" t="s">
        <v>370</v>
      </c>
      <c r="X2270" s="100">
        <v>13</v>
      </c>
      <c r="Y2270" s="100">
        <v>14</v>
      </c>
      <c r="Z2270" s="100">
        <v>18</v>
      </c>
      <c r="AA2270" s="100">
        <v>39</v>
      </c>
      <c r="AC2270" s="100" t="s">
        <v>370</v>
      </c>
      <c r="AD2270" s="100">
        <v>181</v>
      </c>
      <c r="AE2270" s="100">
        <v>209</v>
      </c>
      <c r="AF2270" s="100">
        <v>265</v>
      </c>
      <c r="AG2270" s="100">
        <v>302</v>
      </c>
      <c r="AJ2270" s="100" t="str">
        <f t="shared" si="1461"/>
        <v>●</v>
      </c>
      <c r="AK2270" s="100" t="str">
        <f t="shared" si="1455"/>
        <v>●</v>
      </c>
      <c r="AL2270" s="100" t="str">
        <f t="shared" si="1469"/>
        <v>●</v>
      </c>
      <c r="AM2270" s="100" t="str">
        <f t="shared" si="1457"/>
        <v>●</v>
      </c>
      <c r="AP2270" s="100" t="str">
        <f t="shared" si="1462"/>
        <v>●</v>
      </c>
      <c r="AQ2270" s="100" t="str">
        <f t="shared" si="1458"/>
        <v>●</v>
      </c>
      <c r="AR2270" s="100" t="str">
        <f t="shared" si="1459"/>
        <v>●</v>
      </c>
      <c r="AS2270" s="100" t="str">
        <f t="shared" si="1463"/>
        <v>●</v>
      </c>
    </row>
    <row r="2271" spans="2:45" s="100" customFormat="1" ht="14.25" customHeight="1">
      <c r="B2271" s="102" t="s">
        <v>138</v>
      </c>
      <c r="C2271" s="106">
        <v>17</v>
      </c>
      <c r="D2271" s="107">
        <v>69</v>
      </c>
      <c r="E2271" s="107">
        <v>62</v>
      </c>
      <c r="F2271" s="107">
        <v>69</v>
      </c>
      <c r="G2271" s="107">
        <f>第2表01元データ!AZ82</f>
        <v>51</v>
      </c>
      <c r="H2271" s="107">
        <f t="shared" si="1465"/>
        <v>-18</v>
      </c>
      <c r="I2271" s="108">
        <f t="shared" si="1466"/>
        <v>-26.086956521739129</v>
      </c>
      <c r="J2271" s="102"/>
      <c r="K2271" s="114" t="s">
        <v>138</v>
      </c>
      <c r="L2271" s="106">
        <v>200</v>
      </c>
      <c r="M2271" s="107">
        <v>285</v>
      </c>
      <c r="N2271" s="107">
        <v>318</v>
      </c>
      <c r="O2271" s="107">
        <v>358</v>
      </c>
      <c r="P2271" s="107">
        <f>第2表01元データ!BA82</f>
        <v>332</v>
      </c>
      <c r="Q2271" s="107">
        <f t="shared" si="1467"/>
        <v>-26</v>
      </c>
      <c r="R2271" s="108">
        <f t="shared" si="1468"/>
        <v>-7.2625698324022352</v>
      </c>
      <c r="S2271" s="108"/>
      <c r="T2271" s="100">
        <v>217</v>
      </c>
      <c r="W2271" s="100" t="s">
        <v>371</v>
      </c>
      <c r="X2271" s="100">
        <v>2</v>
      </c>
      <c r="Y2271" s="100">
        <v>14</v>
      </c>
      <c r="Z2271" s="100">
        <v>17</v>
      </c>
      <c r="AA2271" s="100">
        <v>69</v>
      </c>
      <c r="AC2271" s="100" t="s">
        <v>371</v>
      </c>
      <c r="AD2271" s="100">
        <v>179</v>
      </c>
      <c r="AE2271" s="100">
        <v>180</v>
      </c>
      <c r="AF2271" s="100">
        <v>200</v>
      </c>
      <c r="AG2271" s="100">
        <v>285</v>
      </c>
      <c r="AJ2271" s="100" t="str">
        <f t="shared" si="1461"/>
        <v>●</v>
      </c>
      <c r="AK2271" s="100" t="str">
        <f t="shared" si="1455"/>
        <v>●</v>
      </c>
      <c r="AL2271" s="100" t="str">
        <f t="shared" si="1469"/>
        <v>●</v>
      </c>
      <c r="AM2271" s="100" t="str">
        <f t="shared" si="1457"/>
        <v>○</v>
      </c>
      <c r="AP2271" s="100" t="str">
        <f t="shared" si="1462"/>
        <v>●</v>
      </c>
      <c r="AQ2271" s="100" t="str">
        <f t="shared" si="1458"/>
        <v>●</v>
      </c>
      <c r="AR2271" s="100" t="str">
        <f t="shared" si="1459"/>
        <v>●</v>
      </c>
      <c r="AS2271" s="100" t="str">
        <f t="shared" si="1463"/>
        <v>●</v>
      </c>
    </row>
    <row r="2272" spans="2:45" s="100" customFormat="1" ht="14.25" customHeight="1">
      <c r="B2272" s="102" t="s">
        <v>110</v>
      </c>
      <c r="C2272" s="106">
        <v>19</v>
      </c>
      <c r="D2272" s="107">
        <v>77</v>
      </c>
      <c r="E2272" s="107">
        <v>152</v>
      </c>
      <c r="F2272" s="107">
        <v>160</v>
      </c>
      <c r="G2272" s="107">
        <f>第2表01元データ!AZ83</f>
        <v>189</v>
      </c>
      <c r="H2272" s="107">
        <f t="shared" si="1465"/>
        <v>29</v>
      </c>
      <c r="I2272" s="108">
        <f t="shared" si="1466"/>
        <v>18.125</v>
      </c>
      <c r="J2272" s="102"/>
      <c r="K2272" s="114" t="s">
        <v>110</v>
      </c>
      <c r="L2272" s="106">
        <v>315</v>
      </c>
      <c r="M2272" s="107">
        <v>420</v>
      </c>
      <c r="N2272" s="107">
        <v>533</v>
      </c>
      <c r="O2272" s="107">
        <v>592</v>
      </c>
      <c r="P2272" s="107">
        <f>第2表01元データ!BA83</f>
        <v>675</v>
      </c>
      <c r="Q2272" s="107">
        <f t="shared" si="1467"/>
        <v>83</v>
      </c>
      <c r="R2272" s="108">
        <f t="shared" si="1468"/>
        <v>14.020270270270272</v>
      </c>
      <c r="S2272" s="108"/>
      <c r="T2272" s="100">
        <v>218</v>
      </c>
      <c r="W2272" s="100" t="s">
        <v>378</v>
      </c>
      <c r="X2272" s="100">
        <v>4</v>
      </c>
      <c r="Y2272" s="100">
        <v>5</v>
      </c>
      <c r="Z2272" s="100">
        <v>19</v>
      </c>
      <c r="AA2272" s="100">
        <v>77</v>
      </c>
      <c r="AC2272" s="100" t="s">
        <v>378</v>
      </c>
      <c r="AD2272" s="100">
        <v>133</v>
      </c>
      <c r="AE2272" s="100">
        <v>230</v>
      </c>
      <c r="AF2272" s="100">
        <v>315</v>
      </c>
      <c r="AG2272" s="100">
        <v>420</v>
      </c>
      <c r="AJ2272" s="100" t="str">
        <f t="shared" si="1461"/>
        <v>●</v>
      </c>
      <c r="AK2272" s="100" t="str">
        <f t="shared" si="1455"/>
        <v>●</v>
      </c>
      <c r="AL2272" s="100" t="str">
        <f t="shared" si="1469"/>
        <v>●</v>
      </c>
      <c r="AM2272" s="100" t="str">
        <f t="shared" si="1457"/>
        <v>●</v>
      </c>
      <c r="AP2272" s="100" t="str">
        <f t="shared" si="1462"/>
        <v>●</v>
      </c>
      <c r="AQ2272" s="100" t="str">
        <f t="shared" si="1458"/>
        <v>●</v>
      </c>
      <c r="AR2272" s="100" t="str">
        <f t="shared" si="1459"/>
        <v>●</v>
      </c>
      <c r="AS2272" s="100" t="str">
        <f t="shared" si="1463"/>
        <v>●</v>
      </c>
    </row>
    <row r="2273" spans="2:45" s="100" customFormat="1" ht="14.25" customHeight="1">
      <c r="B2273" s="119" t="s">
        <v>111</v>
      </c>
      <c r="C2273" s="120" t="s">
        <v>313</v>
      </c>
      <c r="D2273" s="116" t="s">
        <v>313</v>
      </c>
      <c r="E2273" s="116" t="s">
        <v>313</v>
      </c>
      <c r="F2273" s="116" t="s">
        <v>313</v>
      </c>
      <c r="G2273" s="107" t="str">
        <f>第2表01元データ!AZ84</f>
        <v>-</v>
      </c>
      <c r="H2273" s="107"/>
      <c r="I2273" s="108"/>
      <c r="K2273" s="119" t="s">
        <v>111</v>
      </c>
      <c r="L2273" s="120" t="s">
        <v>313</v>
      </c>
      <c r="M2273" s="116" t="s">
        <v>313</v>
      </c>
      <c r="N2273" s="116" t="s">
        <v>313</v>
      </c>
      <c r="O2273" s="116">
        <v>2</v>
      </c>
      <c r="P2273" s="107">
        <f>第2表01元データ!BA84</f>
        <v>3</v>
      </c>
      <c r="Q2273" s="107"/>
      <c r="R2273" s="108"/>
      <c r="T2273" s="100">
        <v>219</v>
      </c>
      <c r="W2273" s="99"/>
      <c r="X2273" s="99"/>
      <c r="Y2273" s="99"/>
      <c r="Z2273" s="99"/>
      <c r="AA2273" s="99"/>
      <c r="AB2273" s="99"/>
      <c r="AC2273" s="99"/>
      <c r="AD2273" s="99"/>
      <c r="AE2273" s="99"/>
      <c r="AF2273" s="99"/>
      <c r="AG2273" s="99"/>
    </row>
    <row r="2274" spans="2:45" s="100" customFormat="1" ht="14.25" customHeight="1">
      <c r="B2274" s="118"/>
      <c r="C2274" s="118"/>
      <c r="D2274" s="118"/>
      <c r="E2274" s="118"/>
      <c r="F2274" s="118"/>
      <c r="G2274" s="118"/>
      <c r="H2274" s="118"/>
      <c r="I2274" s="118"/>
      <c r="J2274" s="118"/>
      <c r="K2274" s="118"/>
      <c r="L2274" s="118"/>
      <c r="M2274" s="118"/>
      <c r="N2274" s="118"/>
      <c r="O2274" s="118"/>
      <c r="P2274" s="168"/>
      <c r="W2274" s="100">
        <v>62</v>
      </c>
    </row>
    <row r="2275" spans="2:45" s="100" customFormat="1" ht="14.25" customHeight="1">
      <c r="B2275" s="118"/>
      <c r="C2275" s="118"/>
      <c r="D2275" s="118"/>
      <c r="E2275" s="118"/>
      <c r="F2275" s="118"/>
      <c r="G2275" s="118"/>
      <c r="H2275" s="118"/>
      <c r="I2275" s="118"/>
      <c r="J2275" s="118"/>
      <c r="K2275" s="118"/>
      <c r="L2275" s="118"/>
      <c r="M2275" s="118"/>
      <c r="N2275" s="118"/>
      <c r="O2275" s="118"/>
      <c r="P2275" s="168"/>
    </row>
    <row r="2276" spans="2:45" s="100" customFormat="1" ht="14.25" customHeight="1">
      <c r="B2276" s="118"/>
      <c r="C2276" s="118"/>
      <c r="D2276" s="118"/>
      <c r="E2276" s="118"/>
      <c r="F2276" s="118"/>
      <c r="G2276" s="118"/>
      <c r="H2276" s="118"/>
      <c r="I2276" s="118"/>
      <c r="J2276" s="118"/>
      <c r="K2276" s="118"/>
      <c r="L2276" s="118"/>
      <c r="M2276" s="118"/>
      <c r="N2276" s="118"/>
      <c r="O2276" s="118"/>
      <c r="P2276" s="168"/>
    </row>
    <row r="2277" spans="2:45" s="99" customFormat="1" ht="14.25" customHeight="1">
      <c r="B2277" s="99" t="s">
        <v>283</v>
      </c>
      <c r="H2277" s="99" t="s">
        <v>805</v>
      </c>
      <c r="I2277" s="380">
        <f>令和2年9月末住基人口!R48</f>
        <v>883</v>
      </c>
      <c r="K2277" s="99" t="s">
        <v>284</v>
      </c>
      <c r="Q2277" s="99" t="s">
        <v>805</v>
      </c>
      <c r="R2277" s="380">
        <f>令和2年9月末住基人口!R49</f>
        <v>735</v>
      </c>
      <c r="W2277" s="100"/>
      <c r="X2277" s="100"/>
      <c r="Y2277" s="100"/>
      <c r="Z2277" s="100"/>
      <c r="AA2277" s="100"/>
      <c r="AB2277" s="100"/>
      <c r="AC2277" s="100"/>
      <c r="AD2277" s="100"/>
      <c r="AE2277" s="100"/>
      <c r="AF2277" s="100"/>
      <c r="AG2277" s="100"/>
    </row>
    <row r="2278" spans="2:45" s="100" customFormat="1" ht="14.25" customHeight="1">
      <c r="B2278" s="583" t="s">
        <v>335</v>
      </c>
      <c r="C2278" s="101"/>
      <c r="D2278" s="101"/>
      <c r="E2278" s="101"/>
      <c r="F2278" s="101"/>
      <c r="G2278" s="135"/>
      <c r="H2278" s="131"/>
      <c r="I2278" s="131"/>
      <c r="J2278" s="102"/>
      <c r="K2278" s="583" t="s">
        <v>335</v>
      </c>
      <c r="L2278" s="101"/>
      <c r="M2278" s="101"/>
      <c r="N2278" s="101"/>
      <c r="O2278" s="101"/>
      <c r="P2278" s="135"/>
      <c r="Q2278" s="131"/>
      <c r="R2278" s="131"/>
      <c r="S2278" s="103"/>
    </row>
    <row r="2279" spans="2:45" s="100" customFormat="1" ht="14.25" customHeight="1">
      <c r="B2279" s="584"/>
      <c r="C2279" s="130" t="str">
        <f>$C$4</f>
        <v>平成12年</v>
      </c>
      <c r="D2279" s="130" t="str">
        <f>$D$4</f>
        <v>平成17年</v>
      </c>
      <c r="E2279" s="130" t="str">
        <f>$E$4</f>
        <v>平成22年</v>
      </c>
      <c r="F2279" s="130" t="s">
        <v>410</v>
      </c>
      <c r="G2279" s="130" t="s">
        <v>739</v>
      </c>
      <c r="H2279" s="133" t="str">
        <f>$H$4</f>
        <v>対平成</v>
      </c>
      <c r="I2279" s="134" t="str">
        <f>$I$4</f>
        <v>27年</v>
      </c>
      <c r="J2279" s="102"/>
      <c r="K2279" s="584"/>
      <c r="L2279" s="130" t="str">
        <f>$C$4</f>
        <v>平成12年</v>
      </c>
      <c r="M2279" s="130" t="str">
        <f>$D$4</f>
        <v>平成17年</v>
      </c>
      <c r="N2279" s="130" t="str">
        <f>$E$4</f>
        <v>平成22年</v>
      </c>
      <c r="O2279" s="130" t="s">
        <v>410</v>
      </c>
      <c r="P2279" s="130" t="s">
        <v>739</v>
      </c>
      <c r="Q2279" s="133" t="str">
        <f>$H$4</f>
        <v>対平成</v>
      </c>
      <c r="R2279" s="134" t="str">
        <f>$I$4</f>
        <v>27年</v>
      </c>
      <c r="S2279" s="103"/>
    </row>
    <row r="2280" spans="2:45" s="100" customFormat="1" ht="14.25" customHeight="1">
      <c r="B2280" s="585"/>
      <c r="C2280" s="104"/>
      <c r="D2280" s="104"/>
      <c r="E2280" s="104"/>
      <c r="F2280" s="104"/>
      <c r="G2280" s="104"/>
      <c r="H2280" s="132" t="s">
        <v>88</v>
      </c>
      <c r="I2280" s="133" t="s">
        <v>398</v>
      </c>
      <c r="J2280" s="102"/>
      <c r="K2280" s="585"/>
      <c r="L2280" s="104"/>
      <c r="M2280" s="104"/>
      <c r="N2280" s="104"/>
      <c r="O2280" s="104"/>
      <c r="P2280" s="104"/>
      <c r="Q2280" s="132" t="s">
        <v>88</v>
      </c>
      <c r="R2280" s="133" t="s">
        <v>398</v>
      </c>
      <c r="S2280" s="103"/>
    </row>
    <row r="2281" spans="2:45" s="199" customFormat="1" ht="14.25" customHeight="1">
      <c r="B2281" s="200" t="s">
        <v>90</v>
      </c>
      <c r="C2281" s="198">
        <v>120</v>
      </c>
      <c r="D2281" s="194">
        <v>465</v>
      </c>
      <c r="E2281" s="194">
        <v>660</v>
      </c>
      <c r="F2281" s="194">
        <v>812</v>
      </c>
      <c r="G2281" s="194">
        <f>IF(COUNTIF(G2286:G2304,"x"),"x",IF(SUM(G2286:G2304)=0,"-",SUM(G2286:G2304)))</f>
        <v>811</v>
      </c>
      <c r="H2281" s="193">
        <f t="shared" ref="H2281:H2284" si="1470">IF(G2281="x","x",IF(AND(G2281="-",F2281="-"),"-",IF(AND(G2281="-",F2281&gt;0),F2281*-1,IF(AND(G2281&gt;0,F2281="-"),G2281,G2281-F2281))))</f>
        <v>-1</v>
      </c>
      <c r="I2281" s="195">
        <f t="shared" ref="I2281:I2284" si="1471">IF(H2281="x","x",IF(H2281="-","-",IF(AND(F2281="-",G2281&gt;0),"皆増",IF(AND(F2281&gt;0,G2281="-"),"皆減",H2281/F2281*100))))</f>
        <v>-0.12315270935960591</v>
      </c>
      <c r="J2281" s="196"/>
      <c r="K2281" s="197" t="s">
        <v>90</v>
      </c>
      <c r="L2281" s="198">
        <v>758</v>
      </c>
      <c r="M2281" s="194">
        <v>780</v>
      </c>
      <c r="N2281" s="194">
        <v>766</v>
      </c>
      <c r="O2281" s="194">
        <v>736</v>
      </c>
      <c r="P2281" s="194">
        <f>IF(COUNTIF(P2286:P2304,"x"),"x",IF(SUM(P2286:P2304)=0,"-",SUM(P2286:P2304)))</f>
        <v>698</v>
      </c>
      <c r="Q2281" s="193">
        <f t="shared" ref="Q2281:Q2284" si="1472">IF(P2281="x","x",IF(AND(P2281="-",O2281="-"),"-",IF(AND(P2281="-",O2281&gt;0),O2281*-1,IF(AND(P2281&gt;0,O2281="-"),P2281,P2281-O2281))))</f>
        <v>-38</v>
      </c>
      <c r="R2281" s="195">
        <f t="shared" ref="R2281:R2284" si="1473">IF(Q2281="x","x",IF(Q2281="-","-",IF(AND(O2281="-",P2281&gt;0),"皆増",IF(AND(O2281&gt;0,P2281="-"),"皆減",Q2281/O2281*100))))</f>
        <v>-5.1630434782608692</v>
      </c>
      <c r="S2281" s="195"/>
      <c r="W2281" s="199" t="s">
        <v>373</v>
      </c>
      <c r="X2281" s="199">
        <v>31</v>
      </c>
      <c r="Y2281" s="199">
        <v>28</v>
      </c>
      <c r="Z2281" s="199">
        <v>120</v>
      </c>
      <c r="AA2281" s="199">
        <v>465</v>
      </c>
      <c r="AC2281" s="199" t="s">
        <v>373</v>
      </c>
      <c r="AD2281" s="199">
        <v>651</v>
      </c>
      <c r="AE2281" s="199">
        <v>648</v>
      </c>
      <c r="AF2281" s="199">
        <v>758</v>
      </c>
      <c r="AG2281" s="199">
        <v>780</v>
      </c>
      <c r="AJ2281" s="199" t="str">
        <f>IF(C2281=X2281,"○","●")</f>
        <v>●</v>
      </c>
      <c r="AK2281" s="199" t="str">
        <f t="shared" ref="AK2281:AK2303" si="1474">IF(D2281=Y2281,"○","●")</f>
        <v>●</v>
      </c>
      <c r="AL2281" s="199" t="str">
        <f t="shared" ref="AL2281:AL2282" si="1475">IF(E2281=Z2281,"○","●")</f>
        <v>●</v>
      </c>
      <c r="AM2281" s="199" t="str">
        <f t="shared" ref="AM2281:AM2303" si="1476">IF(F2281=AA2281,"○","●")</f>
        <v>●</v>
      </c>
      <c r="AP2281" s="199" t="str">
        <f>IF(L2281=AD2281,"○","●")</f>
        <v>●</v>
      </c>
      <c r="AQ2281" s="199" t="str">
        <f t="shared" ref="AQ2281:AQ2303" si="1477">IF(M2281=AE2281,"○","●")</f>
        <v>●</v>
      </c>
      <c r="AR2281" s="199" t="str">
        <f t="shared" ref="AR2281:AR2303" si="1478">IF(N2281=AF2281,"○","●")</f>
        <v>●</v>
      </c>
      <c r="AS2281" s="199" t="str">
        <f t="shared" ref="AS2281" si="1479">IF(O2281=AG2281,"○","●")</f>
        <v>●</v>
      </c>
    </row>
    <row r="2282" spans="2:45" s="100" customFormat="1" ht="14.25" customHeight="1">
      <c r="B2282" s="105" t="s">
        <v>91</v>
      </c>
      <c r="C2282" s="106">
        <v>43</v>
      </c>
      <c r="D2282" s="107">
        <v>165</v>
      </c>
      <c r="E2282" s="107">
        <v>225</v>
      </c>
      <c r="F2282" s="107">
        <v>230</v>
      </c>
      <c r="G2282" s="107">
        <f>IF(COUNTIF(G2286:G2288,"x"),"x",IF(SUM(G2286:G2288)=0,"-",SUM(G2286:G2288)))</f>
        <v>185</v>
      </c>
      <c r="H2282" s="107">
        <f t="shared" si="1470"/>
        <v>-45</v>
      </c>
      <c r="I2282" s="108">
        <f t="shared" si="1471"/>
        <v>-19.565217391304348</v>
      </c>
      <c r="J2282" s="102"/>
      <c r="K2282" s="109" t="s">
        <v>91</v>
      </c>
      <c r="L2282" s="106">
        <v>97</v>
      </c>
      <c r="M2282" s="107">
        <v>94</v>
      </c>
      <c r="N2282" s="107">
        <v>81</v>
      </c>
      <c r="O2282" s="107">
        <v>75</v>
      </c>
      <c r="P2282" s="107">
        <f>IF(COUNTIF(P2286:P2288,"x"),"x",IF(SUM(P2286:P2288)=0,"-",SUM(P2286:P2288)))</f>
        <v>66</v>
      </c>
      <c r="Q2282" s="107">
        <f t="shared" si="1472"/>
        <v>-9</v>
      </c>
      <c r="R2282" s="108">
        <f t="shared" si="1473"/>
        <v>-12</v>
      </c>
      <c r="S2282" s="108"/>
      <c r="W2282" s="100" t="s">
        <v>374</v>
      </c>
      <c r="X2282" s="100">
        <v>3</v>
      </c>
      <c r="Y2282" s="100">
        <v>1</v>
      </c>
      <c r="Z2282" s="100">
        <v>43</v>
      </c>
      <c r="AA2282" s="100">
        <v>165</v>
      </c>
      <c r="AC2282" s="100" t="s">
        <v>374</v>
      </c>
      <c r="AD2282" s="100">
        <v>70</v>
      </c>
      <c r="AE2282" s="100">
        <v>74</v>
      </c>
      <c r="AF2282" s="100">
        <v>97</v>
      </c>
      <c r="AG2282" s="100">
        <v>94</v>
      </c>
      <c r="AJ2282" s="100" t="str">
        <f t="shared" ref="AJ2282:AJ2303" si="1480">IF(C2282=X2282,"○","●")</f>
        <v>●</v>
      </c>
      <c r="AK2282" s="100" t="str">
        <f t="shared" si="1474"/>
        <v>●</v>
      </c>
      <c r="AL2282" s="100" t="str">
        <f t="shared" si="1475"/>
        <v>●</v>
      </c>
      <c r="AM2282" s="100" t="str">
        <f t="shared" si="1476"/>
        <v>●</v>
      </c>
      <c r="AP2282" s="100" t="str">
        <f t="shared" ref="AP2282:AP2303" si="1481">IF(L2282=AD2282,"○","●")</f>
        <v>●</v>
      </c>
      <c r="AQ2282" s="100" t="str">
        <f t="shared" si="1477"/>
        <v>●</v>
      </c>
      <c r="AR2282" s="100" t="str">
        <f t="shared" si="1478"/>
        <v>●</v>
      </c>
      <c r="AS2282" s="100" t="str">
        <f>IF(O2282=AG2282,"○","●")</f>
        <v>●</v>
      </c>
    </row>
    <row r="2283" spans="2:45" s="100" customFormat="1" ht="14.25" customHeight="1">
      <c r="B2283" s="105" t="s">
        <v>92</v>
      </c>
      <c r="C2283" s="106">
        <v>62</v>
      </c>
      <c r="D2283" s="107">
        <v>280</v>
      </c>
      <c r="E2283" s="107">
        <v>412</v>
      </c>
      <c r="F2283" s="107">
        <v>543</v>
      </c>
      <c r="G2283" s="296">
        <f>IF(COUNTIF(G2289:G2298,"x"),"x",IF(SUM(G2289:G2298)=0,"-",SUM(G2289:G2298)))</f>
        <v>583</v>
      </c>
      <c r="H2283" s="107">
        <f t="shared" si="1470"/>
        <v>40</v>
      </c>
      <c r="I2283" s="108">
        <f t="shared" si="1471"/>
        <v>7.3664825046040523</v>
      </c>
      <c r="J2283" s="102"/>
      <c r="K2283" s="109" t="s">
        <v>92</v>
      </c>
      <c r="L2283" s="106">
        <v>470</v>
      </c>
      <c r="M2283" s="107">
        <v>471</v>
      </c>
      <c r="N2283" s="107">
        <v>416</v>
      </c>
      <c r="O2283" s="107">
        <v>397</v>
      </c>
      <c r="P2283" s="296">
        <f>IF(COUNTIF(P2289:P2298,"x"),"x",IF(SUM(P2289:P2298)=0,"-",SUM(P2289:P2298)))</f>
        <v>387</v>
      </c>
      <c r="Q2283" s="107">
        <f t="shared" si="1472"/>
        <v>-10</v>
      </c>
      <c r="R2283" s="108">
        <f t="shared" si="1473"/>
        <v>-2.518891687657431</v>
      </c>
      <c r="S2283" s="108"/>
      <c r="W2283" s="100" t="s">
        <v>375</v>
      </c>
      <c r="X2283" s="100">
        <v>17</v>
      </c>
      <c r="Y2283" s="100">
        <v>14</v>
      </c>
      <c r="Z2283" s="100">
        <v>62</v>
      </c>
      <c r="AA2283" s="100">
        <v>280</v>
      </c>
      <c r="AC2283" s="100" t="s">
        <v>375</v>
      </c>
      <c r="AD2283" s="100">
        <v>457</v>
      </c>
      <c r="AE2283" s="100">
        <v>421</v>
      </c>
      <c r="AF2283" s="100">
        <v>470</v>
      </c>
      <c r="AG2283" s="100">
        <v>471</v>
      </c>
      <c r="AJ2283" s="100" t="str">
        <f t="shared" si="1480"/>
        <v>●</v>
      </c>
      <c r="AK2283" s="100" t="str">
        <f t="shared" si="1474"/>
        <v>●</v>
      </c>
      <c r="AL2283" s="100" t="str">
        <f>IF(E2283=Z2283,"○","●")</f>
        <v>●</v>
      </c>
      <c r="AM2283" s="100" t="str">
        <f t="shared" si="1476"/>
        <v>●</v>
      </c>
      <c r="AP2283" s="100" t="str">
        <f t="shared" si="1481"/>
        <v>●</v>
      </c>
      <c r="AQ2283" s="100" t="str">
        <f t="shared" si="1477"/>
        <v>●</v>
      </c>
      <c r="AR2283" s="100" t="str">
        <f t="shared" si="1478"/>
        <v>●</v>
      </c>
      <c r="AS2283" s="100" t="str">
        <f t="shared" ref="AS2283:AS2303" si="1482">IF(O2283=AG2283,"○","●")</f>
        <v>●</v>
      </c>
    </row>
    <row r="2284" spans="2:45" s="100" customFormat="1" ht="14.25" customHeight="1">
      <c r="B2284" s="105" t="s">
        <v>93</v>
      </c>
      <c r="C2284" s="106">
        <v>15</v>
      </c>
      <c r="D2284" s="107">
        <v>20</v>
      </c>
      <c r="E2284" s="107">
        <v>23</v>
      </c>
      <c r="F2284" s="107">
        <v>39</v>
      </c>
      <c r="G2284" s="107">
        <f>IF(COUNTIF(G2299:G2303,"x"),"x",IF(SUM(G2299,G2303)=0,"-",SUM(G2299:G2303)))</f>
        <v>43</v>
      </c>
      <c r="H2284" s="107">
        <f t="shared" si="1470"/>
        <v>4</v>
      </c>
      <c r="I2284" s="108">
        <f t="shared" si="1471"/>
        <v>10.256410256410255</v>
      </c>
      <c r="J2284" s="102"/>
      <c r="K2284" s="109" t="s">
        <v>93</v>
      </c>
      <c r="L2284" s="106">
        <v>191</v>
      </c>
      <c r="M2284" s="107">
        <v>215</v>
      </c>
      <c r="N2284" s="107">
        <v>269</v>
      </c>
      <c r="O2284" s="107">
        <v>264</v>
      </c>
      <c r="P2284" s="107">
        <f>IF(COUNTIF(P2299:P2303,"x"),"x",IF(SUM(P2299,P2303)=0,"-",SUM(P2299:P2303)))</f>
        <v>245</v>
      </c>
      <c r="Q2284" s="107">
        <f t="shared" si="1472"/>
        <v>-19</v>
      </c>
      <c r="R2284" s="108">
        <f t="shared" si="1473"/>
        <v>-7.1969696969696972</v>
      </c>
      <c r="S2284" s="108"/>
      <c r="W2284" s="100" t="s">
        <v>376</v>
      </c>
      <c r="X2284" s="100">
        <v>11</v>
      </c>
      <c r="Y2284" s="100">
        <v>13</v>
      </c>
      <c r="Z2284" s="100">
        <v>15</v>
      </c>
      <c r="AA2284" s="100">
        <v>20</v>
      </c>
      <c r="AC2284" s="100" t="s">
        <v>376</v>
      </c>
      <c r="AD2284" s="100">
        <v>124</v>
      </c>
      <c r="AE2284" s="100">
        <v>153</v>
      </c>
      <c r="AF2284" s="100">
        <v>191</v>
      </c>
      <c r="AG2284" s="100">
        <v>215</v>
      </c>
      <c r="AJ2284" s="100" t="str">
        <f t="shared" si="1480"/>
        <v>●</v>
      </c>
      <c r="AK2284" s="100" t="str">
        <f t="shared" si="1474"/>
        <v>●</v>
      </c>
      <c r="AL2284" s="100" t="str">
        <f t="shared" ref="AL2284:AL2293" si="1483">IF(E2284=Z2284,"○","●")</f>
        <v>●</v>
      </c>
      <c r="AM2284" s="100" t="str">
        <f t="shared" si="1476"/>
        <v>●</v>
      </c>
      <c r="AP2284" s="100" t="str">
        <f t="shared" si="1481"/>
        <v>●</v>
      </c>
      <c r="AQ2284" s="100" t="str">
        <f t="shared" si="1477"/>
        <v>●</v>
      </c>
      <c r="AR2284" s="100" t="str">
        <f t="shared" si="1478"/>
        <v>●</v>
      </c>
      <c r="AS2284" s="100" t="str">
        <f t="shared" si="1482"/>
        <v>●</v>
      </c>
    </row>
    <row r="2285" spans="2:45" s="100" customFormat="1" ht="14.25" customHeight="1">
      <c r="B2285" s="102"/>
      <c r="C2285" s="106"/>
      <c r="D2285" s="112"/>
      <c r="E2285" s="112"/>
      <c r="F2285" s="112"/>
      <c r="G2285" s="112"/>
      <c r="H2285" s="112"/>
      <c r="I2285" s="113"/>
      <c r="J2285" s="102"/>
      <c r="K2285" s="114"/>
      <c r="L2285" s="106"/>
      <c r="M2285" s="112"/>
      <c r="N2285" s="112"/>
      <c r="O2285" s="112"/>
      <c r="P2285" s="112"/>
      <c r="Q2285" s="112"/>
      <c r="R2285" s="113"/>
      <c r="S2285" s="113"/>
      <c r="AJ2285" s="100" t="str">
        <f t="shared" si="1480"/>
        <v>○</v>
      </c>
      <c r="AK2285" s="100" t="str">
        <f t="shared" si="1474"/>
        <v>○</v>
      </c>
      <c r="AL2285" s="100" t="str">
        <f t="shared" si="1483"/>
        <v>○</v>
      </c>
      <c r="AM2285" s="100" t="str">
        <f t="shared" si="1476"/>
        <v>○</v>
      </c>
      <c r="AP2285" s="100" t="str">
        <f t="shared" si="1481"/>
        <v>○</v>
      </c>
      <c r="AQ2285" s="100" t="str">
        <f t="shared" si="1477"/>
        <v>○</v>
      </c>
      <c r="AR2285" s="100" t="str">
        <f t="shared" si="1478"/>
        <v>○</v>
      </c>
      <c r="AS2285" s="100" t="str">
        <f t="shared" si="1482"/>
        <v>○</v>
      </c>
    </row>
    <row r="2286" spans="2:45" s="100" customFormat="1" ht="14.25" customHeight="1">
      <c r="B2286" s="102" t="s">
        <v>94</v>
      </c>
      <c r="C2286" s="106">
        <v>19</v>
      </c>
      <c r="D2286" s="116">
        <v>58</v>
      </c>
      <c r="E2286" s="107">
        <v>56</v>
      </c>
      <c r="F2286" s="107">
        <v>53</v>
      </c>
      <c r="G2286" s="107">
        <f t="shared" ref="G2286:G2304" si="1484">IF(COUNTIF(G2316:G2346,"x"),"x",IF(SUM(G2316,G2346)=0,"-",SUM(G2316,G2346)))</f>
        <v>37</v>
      </c>
      <c r="H2286" s="107">
        <f>IF(G2286="x","x",IF(AND(G2286="-",F2286="-"),"-",IF(AND(G2286="-",F2286&gt;0),F2286*-1,IF(AND(G2286&gt;0,F2286="-"),G2286,G2286-F2286))))</f>
        <v>-16</v>
      </c>
      <c r="I2286" s="108">
        <f>IF(H2286="x","x",IF(H2286="-","-",IF(AND(F2286="-",G2286&gt;0),"皆増",IF(AND(F2286&gt;0,G2286="-"),"皆減",H2286/F2286*100))))</f>
        <v>-30.188679245283019</v>
      </c>
      <c r="J2286" s="102"/>
      <c r="K2286" s="114" t="s">
        <v>94</v>
      </c>
      <c r="L2286" s="106">
        <v>32</v>
      </c>
      <c r="M2286" s="107">
        <v>27</v>
      </c>
      <c r="N2286" s="107">
        <v>20</v>
      </c>
      <c r="O2286" s="107">
        <v>19</v>
      </c>
      <c r="P2286" s="107">
        <f t="shared" ref="P2286:P2304" si="1485">IF(COUNTIF(P2316:P2346,"x"),"x",IF(SUM(P2316,P2346)=0,"-",SUM(P2316,P2346)))</f>
        <v>16</v>
      </c>
      <c r="Q2286" s="107">
        <f>IF(P2286="x","x",IF(AND(P2286="-",O2286="-"),"-",IF(AND(P2286="-",O2286&gt;0),O2286*-1,IF(AND(P2286&gt;0,O2286="-"),P2286,P2286-O2286))))</f>
        <v>-3</v>
      </c>
      <c r="R2286" s="108">
        <f>IF(Q2286="x","x",IF(Q2286="-","-",IF(AND(O2286="-",P2286&gt;0),"皆増",IF(AND(O2286&gt;0,P2286="-"),"皆減",Q2286/O2286*100))))</f>
        <v>-15.789473684210526</v>
      </c>
      <c r="S2286" s="108"/>
      <c r="W2286" s="100" t="s">
        <v>377</v>
      </c>
      <c r="X2286" s="100">
        <v>1</v>
      </c>
      <c r="Y2286" s="100" t="s">
        <v>313</v>
      </c>
      <c r="Z2286" s="100">
        <v>19</v>
      </c>
      <c r="AA2286" s="100">
        <v>58</v>
      </c>
      <c r="AC2286" s="100" t="s">
        <v>377</v>
      </c>
      <c r="AD2286" s="100">
        <v>16</v>
      </c>
      <c r="AE2286" s="100">
        <v>13</v>
      </c>
      <c r="AF2286" s="100">
        <v>32</v>
      </c>
      <c r="AG2286" s="100">
        <v>27</v>
      </c>
      <c r="AJ2286" s="100" t="str">
        <f t="shared" si="1480"/>
        <v>●</v>
      </c>
      <c r="AK2286" s="100" t="str">
        <f t="shared" si="1474"/>
        <v>●</v>
      </c>
      <c r="AL2286" s="100" t="str">
        <f t="shared" si="1483"/>
        <v>●</v>
      </c>
      <c r="AM2286" s="100" t="str">
        <f t="shared" si="1476"/>
        <v>●</v>
      </c>
      <c r="AP2286" s="100" t="str">
        <f t="shared" si="1481"/>
        <v>●</v>
      </c>
      <c r="AQ2286" s="100" t="str">
        <f t="shared" si="1477"/>
        <v>●</v>
      </c>
      <c r="AR2286" s="100" t="str">
        <f t="shared" si="1478"/>
        <v>●</v>
      </c>
      <c r="AS2286" s="100" t="str">
        <f t="shared" si="1482"/>
        <v>●</v>
      </c>
    </row>
    <row r="2287" spans="2:45" s="100" customFormat="1" ht="14.25" customHeight="1">
      <c r="B2287" s="102" t="s">
        <v>123</v>
      </c>
      <c r="C2287" s="115">
        <v>20</v>
      </c>
      <c r="D2287" s="107">
        <v>60</v>
      </c>
      <c r="E2287" s="107">
        <v>90</v>
      </c>
      <c r="F2287" s="107">
        <v>88</v>
      </c>
      <c r="G2287" s="107">
        <f t="shared" si="1484"/>
        <v>65</v>
      </c>
      <c r="H2287" s="107">
        <f t="shared" ref="H2287:H2303" si="1486">IF(G2287="x","x",IF(AND(G2287="-",F2287="-"),"-",IF(AND(G2287="-",F2287&gt;0),F2287*-1,IF(AND(G2287&gt;0,F2287="-"),G2287,G2287-F2287))))</f>
        <v>-23</v>
      </c>
      <c r="I2287" s="108">
        <f t="shared" ref="I2287:I2303" si="1487">IF(H2287="x","x",IF(H2287="-","-",IF(AND(F2287="-",G2287&gt;0),"皆増",IF(AND(F2287&gt;0,G2287="-"),"皆減",H2287/F2287*100))))</f>
        <v>-26.136363636363637</v>
      </c>
      <c r="J2287" s="102"/>
      <c r="K2287" s="114" t="s">
        <v>123</v>
      </c>
      <c r="L2287" s="106">
        <v>27</v>
      </c>
      <c r="M2287" s="107">
        <v>37</v>
      </c>
      <c r="N2287" s="107">
        <v>28</v>
      </c>
      <c r="O2287" s="107">
        <v>29</v>
      </c>
      <c r="P2287" s="107">
        <f t="shared" si="1485"/>
        <v>25</v>
      </c>
      <c r="Q2287" s="107">
        <f t="shared" ref="Q2287:Q2303" si="1488">IF(P2287="x","x",IF(AND(P2287="-",O2287="-"),"-",IF(AND(P2287="-",O2287&gt;0),O2287*-1,IF(AND(P2287&gt;0,O2287="-"),P2287,P2287-O2287))))</f>
        <v>-4</v>
      </c>
      <c r="R2287" s="108">
        <f t="shared" ref="R2287:R2303" si="1489">IF(Q2287="x","x",IF(Q2287="-","-",IF(AND(O2287="-",P2287&gt;0),"皆増",IF(AND(O2287&gt;0,P2287="-"),"皆減",Q2287/O2287*100))))</f>
        <v>-13.793103448275861</v>
      </c>
      <c r="S2287" s="108"/>
      <c r="W2287" s="100" t="s">
        <v>356</v>
      </c>
      <c r="X2287" s="100" t="s">
        <v>313</v>
      </c>
      <c r="Y2287" s="100">
        <v>1</v>
      </c>
      <c r="Z2287" s="100">
        <v>20</v>
      </c>
      <c r="AA2287" s="100">
        <v>60</v>
      </c>
      <c r="AC2287" s="100" t="s">
        <v>356</v>
      </c>
      <c r="AD2287" s="100">
        <v>27</v>
      </c>
      <c r="AE2287" s="100">
        <v>28</v>
      </c>
      <c r="AF2287" s="100">
        <v>27</v>
      </c>
      <c r="AG2287" s="100">
        <v>37</v>
      </c>
      <c r="AJ2287" s="100" t="str">
        <f t="shared" si="1480"/>
        <v>●</v>
      </c>
      <c r="AK2287" s="100" t="str">
        <f t="shared" si="1474"/>
        <v>●</v>
      </c>
      <c r="AL2287" s="100" t="str">
        <f t="shared" si="1483"/>
        <v>●</v>
      </c>
      <c r="AM2287" s="100" t="str">
        <f t="shared" si="1476"/>
        <v>●</v>
      </c>
      <c r="AP2287" s="100" t="str">
        <f t="shared" si="1481"/>
        <v>○</v>
      </c>
      <c r="AQ2287" s="100" t="str">
        <f t="shared" si="1477"/>
        <v>●</v>
      </c>
      <c r="AR2287" s="100" t="str">
        <f t="shared" si="1478"/>
        <v>●</v>
      </c>
      <c r="AS2287" s="100" t="str">
        <f t="shared" si="1482"/>
        <v>●</v>
      </c>
    </row>
    <row r="2288" spans="2:45" s="100" customFormat="1" ht="14.25" customHeight="1">
      <c r="B2288" s="102" t="s">
        <v>124</v>
      </c>
      <c r="C2288" s="106">
        <v>4</v>
      </c>
      <c r="D2288" s="116">
        <v>47</v>
      </c>
      <c r="E2288" s="107">
        <v>79</v>
      </c>
      <c r="F2288" s="107">
        <v>89</v>
      </c>
      <c r="G2288" s="107">
        <f t="shared" si="1484"/>
        <v>83</v>
      </c>
      <c r="H2288" s="107">
        <f t="shared" si="1486"/>
        <v>-6</v>
      </c>
      <c r="I2288" s="108">
        <f t="shared" si="1487"/>
        <v>-6.7415730337078648</v>
      </c>
      <c r="J2288" s="102"/>
      <c r="K2288" s="114" t="s">
        <v>124</v>
      </c>
      <c r="L2288" s="106">
        <v>38</v>
      </c>
      <c r="M2288" s="107">
        <v>30</v>
      </c>
      <c r="N2288" s="107">
        <v>33</v>
      </c>
      <c r="O2288" s="107">
        <v>27</v>
      </c>
      <c r="P2288" s="107">
        <f t="shared" si="1485"/>
        <v>25</v>
      </c>
      <c r="Q2288" s="107">
        <f t="shared" si="1488"/>
        <v>-2</v>
      </c>
      <c r="R2288" s="108">
        <f t="shared" si="1489"/>
        <v>-7.4074074074074066</v>
      </c>
      <c r="S2288" s="108"/>
      <c r="W2288" s="100" t="s">
        <v>357</v>
      </c>
      <c r="X2288" s="100">
        <v>2</v>
      </c>
      <c r="Y2288" s="100" t="s">
        <v>313</v>
      </c>
      <c r="Z2288" s="100">
        <v>4</v>
      </c>
      <c r="AA2288" s="100">
        <v>47</v>
      </c>
      <c r="AC2288" s="100" t="s">
        <v>357</v>
      </c>
      <c r="AD2288" s="100">
        <v>27</v>
      </c>
      <c r="AE2288" s="100">
        <v>33</v>
      </c>
      <c r="AF2288" s="100">
        <v>38</v>
      </c>
      <c r="AG2288" s="100">
        <v>30</v>
      </c>
      <c r="AJ2288" s="100" t="str">
        <f t="shared" si="1480"/>
        <v>●</v>
      </c>
      <c r="AK2288" s="100" t="str">
        <f t="shared" si="1474"/>
        <v>●</v>
      </c>
      <c r="AL2288" s="100" t="str">
        <f t="shared" si="1483"/>
        <v>●</v>
      </c>
      <c r="AM2288" s="100" t="str">
        <f t="shared" si="1476"/>
        <v>●</v>
      </c>
      <c r="AP2288" s="100" t="str">
        <f t="shared" si="1481"/>
        <v>●</v>
      </c>
      <c r="AQ2288" s="100" t="str">
        <f t="shared" si="1477"/>
        <v>●</v>
      </c>
      <c r="AR2288" s="100" t="str">
        <f t="shared" si="1478"/>
        <v>●</v>
      </c>
      <c r="AS2288" s="100" t="str">
        <f t="shared" si="1482"/>
        <v>●</v>
      </c>
    </row>
    <row r="2289" spans="2:45" s="100" customFormat="1" ht="14.25" customHeight="1">
      <c r="B2289" s="102" t="s">
        <v>125</v>
      </c>
      <c r="C2289" s="106" t="s">
        <v>313</v>
      </c>
      <c r="D2289" s="107">
        <v>14</v>
      </c>
      <c r="E2289" s="116">
        <v>51</v>
      </c>
      <c r="F2289" s="107">
        <v>68</v>
      </c>
      <c r="G2289" s="107">
        <f t="shared" si="1484"/>
        <v>76</v>
      </c>
      <c r="H2289" s="107">
        <f t="shared" si="1486"/>
        <v>8</v>
      </c>
      <c r="I2289" s="108">
        <f t="shared" si="1487"/>
        <v>11.76470588235294</v>
      </c>
      <c r="J2289" s="102"/>
      <c r="K2289" s="114" t="s">
        <v>125</v>
      </c>
      <c r="L2289" s="106">
        <v>41</v>
      </c>
      <c r="M2289" s="107">
        <v>39</v>
      </c>
      <c r="N2289" s="107">
        <v>24</v>
      </c>
      <c r="O2289" s="107">
        <v>29</v>
      </c>
      <c r="P2289" s="107">
        <f t="shared" si="1485"/>
        <v>26</v>
      </c>
      <c r="Q2289" s="107">
        <f t="shared" si="1488"/>
        <v>-3</v>
      </c>
      <c r="R2289" s="108">
        <f t="shared" si="1489"/>
        <v>-10.344827586206897</v>
      </c>
      <c r="S2289" s="108"/>
      <c r="W2289" s="100" t="s">
        <v>358</v>
      </c>
      <c r="X2289" s="100">
        <v>1</v>
      </c>
      <c r="Y2289" s="100">
        <v>2</v>
      </c>
      <c r="Z2289" s="100" t="s">
        <v>313</v>
      </c>
      <c r="AA2289" s="100">
        <v>14</v>
      </c>
      <c r="AC2289" s="100" t="s">
        <v>358</v>
      </c>
      <c r="AD2289" s="100">
        <v>46</v>
      </c>
      <c r="AE2289" s="100">
        <v>29</v>
      </c>
      <c r="AF2289" s="100">
        <v>41</v>
      </c>
      <c r="AG2289" s="100">
        <v>39</v>
      </c>
      <c r="AJ2289" s="100" t="str">
        <f t="shared" si="1480"/>
        <v>●</v>
      </c>
      <c r="AK2289" s="100" t="str">
        <f t="shared" si="1474"/>
        <v>●</v>
      </c>
      <c r="AL2289" s="100" t="str">
        <f t="shared" si="1483"/>
        <v>●</v>
      </c>
      <c r="AM2289" s="100" t="str">
        <f t="shared" si="1476"/>
        <v>●</v>
      </c>
      <c r="AP2289" s="100" t="str">
        <f t="shared" si="1481"/>
        <v>●</v>
      </c>
      <c r="AQ2289" s="100" t="str">
        <f t="shared" si="1477"/>
        <v>●</v>
      </c>
      <c r="AR2289" s="100" t="str">
        <f t="shared" si="1478"/>
        <v>●</v>
      </c>
      <c r="AS2289" s="100" t="str">
        <f t="shared" si="1482"/>
        <v>●</v>
      </c>
    </row>
    <row r="2290" spans="2:45" s="100" customFormat="1" ht="14.25" customHeight="1">
      <c r="B2290" s="102" t="s">
        <v>126</v>
      </c>
      <c r="C2290" s="106">
        <v>3</v>
      </c>
      <c r="D2290" s="107">
        <v>4</v>
      </c>
      <c r="E2290" s="107">
        <v>9</v>
      </c>
      <c r="F2290" s="107">
        <v>33</v>
      </c>
      <c r="G2290" s="107">
        <f t="shared" si="1484"/>
        <v>46</v>
      </c>
      <c r="H2290" s="107">
        <f t="shared" si="1486"/>
        <v>13</v>
      </c>
      <c r="I2290" s="108">
        <f t="shared" si="1487"/>
        <v>39.393939393939391</v>
      </c>
      <c r="J2290" s="102"/>
      <c r="K2290" s="114" t="s">
        <v>126</v>
      </c>
      <c r="L2290" s="106">
        <v>20</v>
      </c>
      <c r="M2290" s="107">
        <v>30</v>
      </c>
      <c r="N2290" s="107">
        <v>22</v>
      </c>
      <c r="O2290" s="107">
        <v>13</v>
      </c>
      <c r="P2290" s="107">
        <f t="shared" si="1485"/>
        <v>20</v>
      </c>
      <c r="Q2290" s="107">
        <f t="shared" si="1488"/>
        <v>7</v>
      </c>
      <c r="R2290" s="108">
        <f t="shared" si="1489"/>
        <v>53.846153846153847</v>
      </c>
      <c r="S2290" s="108"/>
      <c r="W2290" s="100" t="s">
        <v>359</v>
      </c>
      <c r="X2290" s="100">
        <v>1</v>
      </c>
      <c r="Y2290" s="100">
        <v>1</v>
      </c>
      <c r="Z2290" s="100">
        <v>3</v>
      </c>
      <c r="AA2290" s="100">
        <v>4</v>
      </c>
      <c r="AC2290" s="100" t="s">
        <v>359</v>
      </c>
      <c r="AD2290" s="100">
        <v>54</v>
      </c>
      <c r="AE2290" s="100">
        <v>32</v>
      </c>
      <c r="AF2290" s="100">
        <v>20</v>
      </c>
      <c r="AG2290" s="100">
        <v>30</v>
      </c>
      <c r="AJ2290" s="100" t="str">
        <f t="shared" si="1480"/>
        <v>●</v>
      </c>
      <c r="AK2290" s="100" t="str">
        <f t="shared" si="1474"/>
        <v>●</v>
      </c>
      <c r="AL2290" s="100" t="str">
        <f t="shared" si="1483"/>
        <v>●</v>
      </c>
      <c r="AM2290" s="100" t="str">
        <f t="shared" si="1476"/>
        <v>●</v>
      </c>
      <c r="AP2290" s="100" t="str">
        <f t="shared" si="1481"/>
        <v>●</v>
      </c>
      <c r="AQ2290" s="100" t="str">
        <f t="shared" si="1477"/>
        <v>●</v>
      </c>
      <c r="AR2290" s="100" t="str">
        <f t="shared" si="1478"/>
        <v>●</v>
      </c>
      <c r="AS2290" s="100" t="str">
        <f t="shared" si="1482"/>
        <v>●</v>
      </c>
    </row>
    <row r="2291" spans="2:45" s="100" customFormat="1" ht="14.25" customHeight="1">
      <c r="B2291" s="102" t="s">
        <v>127</v>
      </c>
      <c r="C2291" s="106">
        <v>10</v>
      </c>
      <c r="D2291" s="116">
        <v>33</v>
      </c>
      <c r="E2291" s="107">
        <v>17</v>
      </c>
      <c r="F2291" s="107">
        <v>22</v>
      </c>
      <c r="G2291" s="107">
        <f t="shared" si="1484"/>
        <v>31</v>
      </c>
      <c r="H2291" s="107">
        <f t="shared" si="1486"/>
        <v>9</v>
      </c>
      <c r="I2291" s="108">
        <f t="shared" si="1487"/>
        <v>40.909090909090914</v>
      </c>
      <c r="J2291" s="102"/>
      <c r="K2291" s="114" t="s">
        <v>127</v>
      </c>
      <c r="L2291" s="106">
        <v>48</v>
      </c>
      <c r="M2291" s="107">
        <v>17</v>
      </c>
      <c r="N2291" s="107">
        <v>22</v>
      </c>
      <c r="O2291" s="107">
        <v>16</v>
      </c>
      <c r="P2291" s="107">
        <f t="shared" si="1485"/>
        <v>13</v>
      </c>
      <c r="Q2291" s="107">
        <f t="shared" si="1488"/>
        <v>-3</v>
      </c>
      <c r="R2291" s="108">
        <f t="shared" si="1489"/>
        <v>-18.75</v>
      </c>
      <c r="S2291" s="108"/>
      <c r="W2291" s="100" t="s">
        <v>360</v>
      </c>
      <c r="X2291" s="100">
        <v>1</v>
      </c>
      <c r="Y2291" s="100" t="s">
        <v>313</v>
      </c>
      <c r="Z2291" s="100">
        <v>10</v>
      </c>
      <c r="AA2291" s="100">
        <v>33</v>
      </c>
      <c r="AC2291" s="100" t="s">
        <v>360</v>
      </c>
      <c r="AD2291" s="100">
        <v>25</v>
      </c>
      <c r="AE2291" s="100">
        <v>39</v>
      </c>
      <c r="AF2291" s="100">
        <v>48</v>
      </c>
      <c r="AG2291" s="100">
        <v>17</v>
      </c>
      <c r="AJ2291" s="100" t="str">
        <f t="shared" si="1480"/>
        <v>●</v>
      </c>
      <c r="AK2291" s="100" t="str">
        <f t="shared" si="1474"/>
        <v>●</v>
      </c>
      <c r="AL2291" s="100" t="str">
        <f t="shared" si="1483"/>
        <v>●</v>
      </c>
      <c r="AM2291" s="100" t="str">
        <f t="shared" si="1476"/>
        <v>●</v>
      </c>
      <c r="AP2291" s="100" t="str">
        <f t="shared" si="1481"/>
        <v>●</v>
      </c>
      <c r="AQ2291" s="100" t="str">
        <f t="shared" si="1477"/>
        <v>●</v>
      </c>
      <c r="AR2291" s="100" t="str">
        <f t="shared" si="1478"/>
        <v>●</v>
      </c>
      <c r="AS2291" s="100" t="str">
        <f t="shared" si="1482"/>
        <v>●</v>
      </c>
    </row>
    <row r="2292" spans="2:45" s="100" customFormat="1" ht="14.25" customHeight="1">
      <c r="B2292" s="102" t="s">
        <v>128</v>
      </c>
      <c r="C2292" s="106">
        <v>28</v>
      </c>
      <c r="D2292" s="107">
        <v>79</v>
      </c>
      <c r="E2292" s="107">
        <v>52</v>
      </c>
      <c r="F2292" s="107">
        <v>45</v>
      </c>
      <c r="G2292" s="107">
        <f t="shared" si="1484"/>
        <v>31</v>
      </c>
      <c r="H2292" s="107">
        <f t="shared" si="1486"/>
        <v>-14</v>
      </c>
      <c r="I2292" s="108">
        <f t="shared" si="1487"/>
        <v>-31.111111111111111</v>
      </c>
      <c r="J2292" s="102"/>
      <c r="K2292" s="114" t="s">
        <v>128</v>
      </c>
      <c r="L2292" s="106">
        <v>53</v>
      </c>
      <c r="M2292" s="107">
        <v>47</v>
      </c>
      <c r="N2292" s="107">
        <v>27</v>
      </c>
      <c r="O2292" s="107">
        <v>24</v>
      </c>
      <c r="P2292" s="107">
        <f t="shared" si="1485"/>
        <v>20</v>
      </c>
      <c r="Q2292" s="107">
        <f t="shared" si="1488"/>
        <v>-4</v>
      </c>
      <c r="R2292" s="108">
        <f t="shared" si="1489"/>
        <v>-16.666666666666664</v>
      </c>
      <c r="S2292" s="108"/>
      <c r="W2292" s="100" t="s">
        <v>361</v>
      </c>
      <c r="X2292" s="100">
        <v>3</v>
      </c>
      <c r="Y2292" s="100">
        <v>1</v>
      </c>
      <c r="Z2292" s="100">
        <v>28</v>
      </c>
      <c r="AA2292" s="100">
        <v>79</v>
      </c>
      <c r="AC2292" s="100" t="s">
        <v>361</v>
      </c>
      <c r="AD2292" s="100">
        <v>23</v>
      </c>
      <c r="AE2292" s="100">
        <v>29</v>
      </c>
      <c r="AF2292" s="100">
        <v>53</v>
      </c>
      <c r="AG2292" s="100">
        <v>47</v>
      </c>
      <c r="AJ2292" s="100" t="str">
        <f t="shared" si="1480"/>
        <v>●</v>
      </c>
      <c r="AK2292" s="100" t="str">
        <f t="shared" si="1474"/>
        <v>●</v>
      </c>
      <c r="AL2292" s="100" t="str">
        <f t="shared" si="1483"/>
        <v>●</v>
      </c>
      <c r="AM2292" s="100" t="str">
        <f t="shared" si="1476"/>
        <v>●</v>
      </c>
      <c r="AP2292" s="100" t="str">
        <f t="shared" si="1481"/>
        <v>●</v>
      </c>
      <c r="AQ2292" s="100" t="str">
        <f t="shared" si="1477"/>
        <v>●</v>
      </c>
      <c r="AR2292" s="100" t="str">
        <f t="shared" si="1478"/>
        <v>●</v>
      </c>
      <c r="AS2292" s="100" t="str">
        <f t="shared" si="1482"/>
        <v>●</v>
      </c>
    </row>
    <row r="2293" spans="2:45" s="100" customFormat="1" ht="14.25" customHeight="1">
      <c r="B2293" s="102" t="s">
        <v>129</v>
      </c>
      <c r="C2293" s="106">
        <v>8</v>
      </c>
      <c r="D2293" s="107">
        <v>72</v>
      </c>
      <c r="E2293" s="107">
        <v>112</v>
      </c>
      <c r="F2293" s="107">
        <v>84</v>
      </c>
      <c r="G2293" s="107">
        <f t="shared" si="1484"/>
        <v>55</v>
      </c>
      <c r="H2293" s="107">
        <f t="shared" si="1486"/>
        <v>-29</v>
      </c>
      <c r="I2293" s="108">
        <f t="shared" si="1487"/>
        <v>-34.523809523809526</v>
      </c>
      <c r="J2293" s="102"/>
      <c r="K2293" s="114" t="s">
        <v>129</v>
      </c>
      <c r="L2293" s="106">
        <v>42</v>
      </c>
      <c r="M2293" s="107">
        <v>70</v>
      </c>
      <c r="N2293" s="107">
        <v>53</v>
      </c>
      <c r="O2293" s="107">
        <v>30</v>
      </c>
      <c r="P2293" s="107">
        <f t="shared" si="1485"/>
        <v>25</v>
      </c>
      <c r="Q2293" s="107">
        <f t="shared" si="1488"/>
        <v>-5</v>
      </c>
      <c r="R2293" s="108">
        <f t="shared" si="1489"/>
        <v>-16.666666666666664</v>
      </c>
      <c r="S2293" s="108"/>
      <c r="W2293" s="100" t="s">
        <v>362</v>
      </c>
      <c r="X2293" s="100">
        <v>3</v>
      </c>
      <c r="Y2293" s="100">
        <v>2</v>
      </c>
      <c r="Z2293" s="100">
        <v>8</v>
      </c>
      <c r="AA2293" s="100">
        <v>72</v>
      </c>
      <c r="AC2293" s="100" t="s">
        <v>362</v>
      </c>
      <c r="AD2293" s="100">
        <v>36</v>
      </c>
      <c r="AE2293" s="100">
        <v>21</v>
      </c>
      <c r="AF2293" s="100">
        <v>42</v>
      </c>
      <c r="AG2293" s="100">
        <v>70</v>
      </c>
      <c r="AJ2293" s="100" t="str">
        <f t="shared" si="1480"/>
        <v>●</v>
      </c>
      <c r="AK2293" s="100" t="str">
        <f t="shared" si="1474"/>
        <v>●</v>
      </c>
      <c r="AL2293" s="100" t="str">
        <f t="shared" si="1483"/>
        <v>●</v>
      </c>
      <c r="AM2293" s="100" t="str">
        <f t="shared" si="1476"/>
        <v>●</v>
      </c>
      <c r="AP2293" s="100" t="str">
        <f t="shared" si="1481"/>
        <v>●</v>
      </c>
      <c r="AQ2293" s="100" t="str">
        <f t="shared" si="1477"/>
        <v>●</v>
      </c>
      <c r="AR2293" s="100" t="str">
        <f t="shared" si="1478"/>
        <v>●</v>
      </c>
      <c r="AS2293" s="100" t="str">
        <f t="shared" si="1482"/>
        <v>●</v>
      </c>
    </row>
    <row r="2294" spans="2:45" s="100" customFormat="1" ht="14.25" customHeight="1">
      <c r="B2294" s="102" t="s">
        <v>130</v>
      </c>
      <c r="C2294" s="115">
        <v>3</v>
      </c>
      <c r="D2294" s="107">
        <v>43</v>
      </c>
      <c r="E2294" s="107">
        <v>87</v>
      </c>
      <c r="F2294" s="107">
        <v>131</v>
      </c>
      <c r="G2294" s="107">
        <f t="shared" si="1484"/>
        <v>86</v>
      </c>
      <c r="H2294" s="107">
        <f t="shared" si="1486"/>
        <v>-45</v>
      </c>
      <c r="I2294" s="108">
        <f t="shared" si="1487"/>
        <v>-34.351145038167942</v>
      </c>
      <c r="J2294" s="102"/>
      <c r="K2294" s="114" t="s">
        <v>130</v>
      </c>
      <c r="L2294" s="106">
        <v>28</v>
      </c>
      <c r="M2294" s="107">
        <v>49</v>
      </c>
      <c r="N2294" s="107">
        <v>61</v>
      </c>
      <c r="O2294" s="107">
        <v>63</v>
      </c>
      <c r="P2294" s="107">
        <f t="shared" si="1485"/>
        <v>40</v>
      </c>
      <c r="Q2294" s="107">
        <f t="shared" si="1488"/>
        <v>-23</v>
      </c>
      <c r="R2294" s="108">
        <f t="shared" si="1489"/>
        <v>-36.507936507936506</v>
      </c>
      <c r="S2294" s="108"/>
      <c r="W2294" s="100" t="s">
        <v>363</v>
      </c>
      <c r="X2294" s="100" t="s">
        <v>313</v>
      </c>
      <c r="Y2294" s="100">
        <v>3</v>
      </c>
      <c r="Z2294" s="100">
        <v>3</v>
      </c>
      <c r="AA2294" s="100">
        <v>43</v>
      </c>
      <c r="AC2294" s="100" t="s">
        <v>363</v>
      </c>
      <c r="AD2294" s="100">
        <v>47</v>
      </c>
      <c r="AE2294" s="100">
        <v>47</v>
      </c>
      <c r="AF2294" s="100">
        <v>28</v>
      </c>
      <c r="AG2294" s="100">
        <v>49</v>
      </c>
      <c r="AJ2294" s="100" t="str">
        <f t="shared" si="1480"/>
        <v>●</v>
      </c>
      <c r="AK2294" s="100" t="str">
        <f t="shared" si="1474"/>
        <v>●</v>
      </c>
      <c r="AL2294" s="100" t="str">
        <f>IF(E2294=Z2294,"○","●")</f>
        <v>●</v>
      </c>
      <c r="AM2294" s="100" t="str">
        <f t="shared" si="1476"/>
        <v>●</v>
      </c>
      <c r="AP2294" s="100" t="str">
        <f t="shared" si="1481"/>
        <v>●</v>
      </c>
      <c r="AQ2294" s="100" t="str">
        <f t="shared" si="1477"/>
        <v>●</v>
      </c>
      <c r="AR2294" s="100" t="str">
        <f t="shared" si="1478"/>
        <v>●</v>
      </c>
      <c r="AS2294" s="100" t="str">
        <f t="shared" si="1482"/>
        <v>●</v>
      </c>
    </row>
    <row r="2295" spans="2:45" s="100" customFormat="1" ht="14.25" customHeight="1">
      <c r="B2295" s="102" t="s">
        <v>131</v>
      </c>
      <c r="C2295" s="106">
        <v>2</v>
      </c>
      <c r="D2295" s="116">
        <v>10</v>
      </c>
      <c r="E2295" s="107">
        <v>49</v>
      </c>
      <c r="F2295" s="107">
        <v>90</v>
      </c>
      <c r="G2295" s="107">
        <f t="shared" si="1484"/>
        <v>119</v>
      </c>
      <c r="H2295" s="107">
        <f t="shared" si="1486"/>
        <v>29</v>
      </c>
      <c r="I2295" s="108">
        <f t="shared" si="1487"/>
        <v>32.222222222222221</v>
      </c>
      <c r="J2295" s="102"/>
      <c r="K2295" s="114" t="s">
        <v>131</v>
      </c>
      <c r="L2295" s="106">
        <v>64</v>
      </c>
      <c r="M2295" s="107">
        <v>27</v>
      </c>
      <c r="N2295" s="107">
        <v>55</v>
      </c>
      <c r="O2295" s="107">
        <v>66</v>
      </c>
      <c r="P2295" s="107">
        <f t="shared" si="1485"/>
        <v>66</v>
      </c>
      <c r="Q2295" s="107">
        <f t="shared" si="1488"/>
        <v>0</v>
      </c>
      <c r="R2295" s="108">
        <f t="shared" si="1489"/>
        <v>0</v>
      </c>
      <c r="S2295" s="108"/>
      <c r="W2295" s="100" t="s">
        <v>364</v>
      </c>
      <c r="X2295" s="100">
        <v>2</v>
      </c>
      <c r="Y2295" s="100" t="s">
        <v>313</v>
      </c>
      <c r="Z2295" s="100">
        <v>2</v>
      </c>
      <c r="AA2295" s="100">
        <v>10</v>
      </c>
      <c r="AC2295" s="100" t="s">
        <v>364</v>
      </c>
      <c r="AD2295" s="100">
        <v>53</v>
      </c>
      <c r="AE2295" s="100">
        <v>50</v>
      </c>
      <c r="AF2295" s="100">
        <v>64</v>
      </c>
      <c r="AG2295" s="100">
        <v>27</v>
      </c>
      <c r="AJ2295" s="100" t="str">
        <f t="shared" si="1480"/>
        <v>○</v>
      </c>
      <c r="AK2295" s="100" t="str">
        <f t="shared" si="1474"/>
        <v>●</v>
      </c>
      <c r="AL2295" s="100" t="str">
        <f t="shared" ref="AL2295:AL2303" si="1490">IF(E2295=Z2295,"○","●")</f>
        <v>●</v>
      </c>
      <c r="AM2295" s="100" t="str">
        <f t="shared" si="1476"/>
        <v>●</v>
      </c>
      <c r="AP2295" s="100" t="str">
        <f t="shared" si="1481"/>
        <v>●</v>
      </c>
      <c r="AQ2295" s="100" t="str">
        <f t="shared" si="1477"/>
        <v>●</v>
      </c>
      <c r="AR2295" s="100" t="str">
        <f t="shared" si="1478"/>
        <v>●</v>
      </c>
      <c r="AS2295" s="100" t="str">
        <f t="shared" si="1482"/>
        <v>●</v>
      </c>
    </row>
    <row r="2296" spans="2:45" s="100" customFormat="1" ht="14.25" customHeight="1">
      <c r="B2296" s="102" t="s">
        <v>132</v>
      </c>
      <c r="C2296" s="115">
        <v>3</v>
      </c>
      <c r="D2296" s="107">
        <v>6</v>
      </c>
      <c r="E2296" s="107">
        <v>12</v>
      </c>
      <c r="F2296" s="107">
        <v>47</v>
      </c>
      <c r="G2296" s="107">
        <f t="shared" si="1484"/>
        <v>83</v>
      </c>
      <c r="H2296" s="107">
        <f t="shared" si="1486"/>
        <v>36</v>
      </c>
      <c r="I2296" s="108">
        <f t="shared" si="1487"/>
        <v>76.59574468085107</v>
      </c>
      <c r="J2296" s="102"/>
      <c r="K2296" s="114" t="s">
        <v>132</v>
      </c>
      <c r="L2296" s="106">
        <v>48</v>
      </c>
      <c r="M2296" s="107">
        <v>70</v>
      </c>
      <c r="N2296" s="107">
        <v>29</v>
      </c>
      <c r="O2296" s="107">
        <v>58</v>
      </c>
      <c r="P2296" s="107">
        <f t="shared" si="1485"/>
        <v>65</v>
      </c>
      <c r="Q2296" s="107">
        <f t="shared" si="1488"/>
        <v>7</v>
      </c>
      <c r="R2296" s="108">
        <f t="shared" si="1489"/>
        <v>12.068965517241379</v>
      </c>
      <c r="S2296" s="108"/>
      <c r="W2296" s="100" t="s">
        <v>365</v>
      </c>
      <c r="X2296" s="100" t="s">
        <v>313</v>
      </c>
      <c r="Y2296" s="100">
        <v>3</v>
      </c>
      <c r="Z2296" s="100">
        <v>3</v>
      </c>
      <c r="AA2296" s="100">
        <v>6</v>
      </c>
      <c r="AC2296" s="100" t="s">
        <v>365</v>
      </c>
      <c r="AD2296" s="100">
        <v>55</v>
      </c>
      <c r="AE2296" s="100">
        <v>54</v>
      </c>
      <c r="AF2296" s="100">
        <v>48</v>
      </c>
      <c r="AG2296" s="100">
        <v>70</v>
      </c>
      <c r="AJ2296" s="100" t="str">
        <f t="shared" si="1480"/>
        <v>●</v>
      </c>
      <c r="AK2296" s="100" t="str">
        <f t="shared" si="1474"/>
        <v>●</v>
      </c>
      <c r="AL2296" s="100" t="str">
        <f t="shared" si="1490"/>
        <v>●</v>
      </c>
      <c r="AM2296" s="100" t="str">
        <f t="shared" si="1476"/>
        <v>●</v>
      </c>
      <c r="AP2296" s="100" t="str">
        <f t="shared" si="1481"/>
        <v>●</v>
      </c>
      <c r="AQ2296" s="100" t="str">
        <f t="shared" si="1477"/>
        <v>●</v>
      </c>
      <c r="AR2296" s="100" t="str">
        <f t="shared" si="1478"/>
        <v>●</v>
      </c>
      <c r="AS2296" s="100" t="str">
        <f t="shared" si="1482"/>
        <v>●</v>
      </c>
    </row>
    <row r="2297" spans="2:45" s="100" customFormat="1" ht="14.25" customHeight="1">
      <c r="B2297" s="102" t="s">
        <v>133</v>
      </c>
      <c r="C2297" s="106">
        <v>4</v>
      </c>
      <c r="D2297" s="116">
        <v>9</v>
      </c>
      <c r="E2297" s="107">
        <v>10</v>
      </c>
      <c r="F2297" s="107">
        <v>11</v>
      </c>
      <c r="G2297" s="107">
        <f t="shared" si="1484"/>
        <v>44</v>
      </c>
      <c r="H2297" s="107">
        <f t="shared" si="1486"/>
        <v>33</v>
      </c>
      <c r="I2297" s="108">
        <f t="shared" si="1487"/>
        <v>300</v>
      </c>
      <c r="J2297" s="102"/>
      <c r="K2297" s="114" t="s">
        <v>133</v>
      </c>
      <c r="L2297" s="106">
        <v>61</v>
      </c>
      <c r="M2297" s="107">
        <v>53</v>
      </c>
      <c r="N2297" s="107">
        <v>67</v>
      </c>
      <c r="O2297" s="107">
        <v>36</v>
      </c>
      <c r="P2297" s="107">
        <f t="shared" si="1485"/>
        <v>62</v>
      </c>
      <c r="Q2297" s="107">
        <f t="shared" si="1488"/>
        <v>26</v>
      </c>
      <c r="R2297" s="108">
        <f t="shared" si="1489"/>
        <v>72.222222222222214</v>
      </c>
      <c r="S2297" s="108"/>
      <c r="W2297" s="100" t="s">
        <v>366</v>
      </c>
      <c r="X2297" s="100">
        <v>3</v>
      </c>
      <c r="Y2297" s="100" t="s">
        <v>313</v>
      </c>
      <c r="Z2297" s="100">
        <v>4</v>
      </c>
      <c r="AA2297" s="100">
        <v>9</v>
      </c>
      <c r="AC2297" s="100" t="s">
        <v>366</v>
      </c>
      <c r="AD2297" s="100">
        <v>63</v>
      </c>
      <c r="AE2297" s="100">
        <v>55</v>
      </c>
      <c r="AF2297" s="100">
        <v>61</v>
      </c>
      <c r="AG2297" s="100">
        <v>53</v>
      </c>
      <c r="AJ2297" s="100" t="str">
        <f t="shared" si="1480"/>
        <v>●</v>
      </c>
      <c r="AK2297" s="100" t="str">
        <f t="shared" si="1474"/>
        <v>●</v>
      </c>
      <c r="AL2297" s="100" t="str">
        <f t="shared" si="1490"/>
        <v>●</v>
      </c>
      <c r="AM2297" s="100" t="str">
        <f t="shared" si="1476"/>
        <v>●</v>
      </c>
      <c r="AP2297" s="100" t="str">
        <f t="shared" si="1481"/>
        <v>●</v>
      </c>
      <c r="AQ2297" s="100" t="str">
        <f t="shared" si="1477"/>
        <v>●</v>
      </c>
      <c r="AR2297" s="100" t="str">
        <f t="shared" si="1478"/>
        <v>●</v>
      </c>
      <c r="AS2297" s="100" t="str">
        <f t="shared" si="1482"/>
        <v>●</v>
      </c>
    </row>
    <row r="2298" spans="2:45" s="100" customFormat="1" ht="14.25" customHeight="1">
      <c r="B2298" s="102" t="s">
        <v>134</v>
      </c>
      <c r="C2298" s="106">
        <v>1</v>
      </c>
      <c r="D2298" s="107">
        <v>10</v>
      </c>
      <c r="E2298" s="107">
        <v>13</v>
      </c>
      <c r="F2298" s="107">
        <v>12</v>
      </c>
      <c r="G2298" s="107">
        <f t="shared" si="1484"/>
        <v>12</v>
      </c>
      <c r="H2298" s="107">
        <f t="shared" si="1486"/>
        <v>0</v>
      </c>
      <c r="I2298" s="108">
        <f t="shared" si="1487"/>
        <v>0</v>
      </c>
      <c r="J2298" s="102"/>
      <c r="K2298" s="114" t="s">
        <v>134</v>
      </c>
      <c r="L2298" s="106">
        <v>65</v>
      </c>
      <c r="M2298" s="107">
        <v>69</v>
      </c>
      <c r="N2298" s="107">
        <v>56</v>
      </c>
      <c r="O2298" s="107">
        <v>62</v>
      </c>
      <c r="P2298" s="107">
        <f t="shared" si="1485"/>
        <v>50</v>
      </c>
      <c r="Q2298" s="107">
        <f t="shared" si="1488"/>
        <v>-12</v>
      </c>
      <c r="R2298" s="108">
        <f t="shared" si="1489"/>
        <v>-19.35483870967742</v>
      </c>
      <c r="S2298" s="108"/>
      <c r="W2298" s="100" t="s">
        <v>367</v>
      </c>
      <c r="X2298" s="100">
        <v>3</v>
      </c>
      <c r="Y2298" s="100">
        <v>2</v>
      </c>
      <c r="Z2298" s="100">
        <v>1</v>
      </c>
      <c r="AA2298" s="100">
        <v>10</v>
      </c>
      <c r="AC2298" s="100" t="s">
        <v>367</v>
      </c>
      <c r="AD2298" s="100">
        <v>55</v>
      </c>
      <c r="AE2298" s="100">
        <v>65</v>
      </c>
      <c r="AF2298" s="100">
        <v>65</v>
      </c>
      <c r="AG2298" s="100">
        <v>69</v>
      </c>
      <c r="AJ2298" s="100" t="str">
        <f t="shared" si="1480"/>
        <v>●</v>
      </c>
      <c r="AK2298" s="100" t="str">
        <f t="shared" si="1474"/>
        <v>●</v>
      </c>
      <c r="AL2298" s="100" t="str">
        <f t="shared" si="1490"/>
        <v>●</v>
      </c>
      <c r="AM2298" s="100" t="str">
        <f t="shared" si="1476"/>
        <v>●</v>
      </c>
      <c r="AP2298" s="100" t="str">
        <f t="shared" si="1481"/>
        <v>●</v>
      </c>
      <c r="AQ2298" s="100" t="str">
        <f t="shared" si="1477"/>
        <v>●</v>
      </c>
      <c r="AR2298" s="100" t="str">
        <f t="shared" si="1478"/>
        <v>●</v>
      </c>
      <c r="AS2298" s="100" t="str">
        <f t="shared" si="1482"/>
        <v>●</v>
      </c>
    </row>
    <row r="2299" spans="2:45" s="100" customFormat="1" ht="14.25" customHeight="1">
      <c r="B2299" s="102" t="s">
        <v>135</v>
      </c>
      <c r="C2299" s="106">
        <v>3</v>
      </c>
      <c r="D2299" s="107">
        <v>6</v>
      </c>
      <c r="E2299" s="107">
        <v>11</v>
      </c>
      <c r="F2299" s="107">
        <v>12</v>
      </c>
      <c r="G2299" s="107">
        <f t="shared" si="1484"/>
        <v>11</v>
      </c>
      <c r="H2299" s="107">
        <f t="shared" si="1486"/>
        <v>-1</v>
      </c>
      <c r="I2299" s="108">
        <f t="shared" si="1487"/>
        <v>-8.3333333333333321</v>
      </c>
      <c r="J2299" s="102"/>
      <c r="K2299" s="114" t="s">
        <v>135</v>
      </c>
      <c r="L2299" s="106">
        <v>64</v>
      </c>
      <c r="M2299" s="107">
        <v>62</v>
      </c>
      <c r="N2299" s="107">
        <v>68</v>
      </c>
      <c r="O2299" s="107">
        <v>61</v>
      </c>
      <c r="P2299" s="107">
        <f t="shared" si="1485"/>
        <v>62</v>
      </c>
      <c r="Q2299" s="107">
        <f t="shared" si="1488"/>
        <v>1</v>
      </c>
      <c r="R2299" s="108">
        <f t="shared" si="1489"/>
        <v>1.639344262295082</v>
      </c>
      <c r="S2299" s="108"/>
      <c r="W2299" s="100" t="s">
        <v>368</v>
      </c>
      <c r="X2299" s="100">
        <v>4</v>
      </c>
      <c r="Y2299" s="100">
        <v>2</v>
      </c>
      <c r="Z2299" s="100">
        <v>3</v>
      </c>
      <c r="AA2299" s="100">
        <v>6</v>
      </c>
      <c r="AC2299" s="100" t="s">
        <v>368</v>
      </c>
      <c r="AD2299" s="100">
        <v>42</v>
      </c>
      <c r="AE2299" s="100">
        <v>54</v>
      </c>
      <c r="AF2299" s="100">
        <v>64</v>
      </c>
      <c r="AG2299" s="100">
        <v>62</v>
      </c>
      <c r="AJ2299" s="100" t="str">
        <f t="shared" si="1480"/>
        <v>●</v>
      </c>
      <c r="AK2299" s="100" t="str">
        <f t="shared" si="1474"/>
        <v>●</v>
      </c>
      <c r="AL2299" s="100" t="str">
        <f t="shared" si="1490"/>
        <v>●</v>
      </c>
      <c r="AM2299" s="100" t="str">
        <f t="shared" si="1476"/>
        <v>●</v>
      </c>
      <c r="AP2299" s="100" t="str">
        <f t="shared" si="1481"/>
        <v>●</v>
      </c>
      <c r="AQ2299" s="100" t="str">
        <f t="shared" si="1477"/>
        <v>●</v>
      </c>
      <c r="AR2299" s="100" t="str">
        <f t="shared" si="1478"/>
        <v>●</v>
      </c>
      <c r="AS2299" s="100" t="str">
        <f t="shared" si="1482"/>
        <v>●</v>
      </c>
    </row>
    <row r="2300" spans="2:45" s="100" customFormat="1" ht="14.25" customHeight="1">
      <c r="B2300" s="102" t="s">
        <v>136</v>
      </c>
      <c r="C2300" s="106">
        <v>2</v>
      </c>
      <c r="D2300" s="107">
        <v>4</v>
      </c>
      <c r="E2300" s="107">
        <v>5</v>
      </c>
      <c r="F2300" s="107">
        <v>12</v>
      </c>
      <c r="G2300" s="107">
        <f t="shared" si="1484"/>
        <v>12</v>
      </c>
      <c r="H2300" s="107">
        <f t="shared" si="1486"/>
        <v>0</v>
      </c>
      <c r="I2300" s="108">
        <f t="shared" si="1487"/>
        <v>0</v>
      </c>
      <c r="J2300" s="102"/>
      <c r="K2300" s="114" t="s">
        <v>136</v>
      </c>
      <c r="L2300" s="106">
        <v>53</v>
      </c>
      <c r="M2300" s="107">
        <v>54</v>
      </c>
      <c r="N2300" s="107">
        <v>64</v>
      </c>
      <c r="O2300" s="107">
        <v>63</v>
      </c>
      <c r="P2300" s="107">
        <f t="shared" si="1485"/>
        <v>56</v>
      </c>
      <c r="Q2300" s="107">
        <f t="shared" si="1488"/>
        <v>-7</v>
      </c>
      <c r="R2300" s="108">
        <f t="shared" si="1489"/>
        <v>-11.111111111111111</v>
      </c>
      <c r="S2300" s="108"/>
      <c r="W2300" s="100" t="s">
        <v>369</v>
      </c>
      <c r="X2300" s="100">
        <v>6</v>
      </c>
      <c r="Y2300" s="100">
        <v>4</v>
      </c>
      <c r="Z2300" s="100">
        <v>2</v>
      </c>
      <c r="AA2300" s="100">
        <v>4</v>
      </c>
      <c r="AC2300" s="100" t="s">
        <v>369</v>
      </c>
      <c r="AD2300" s="100">
        <v>38</v>
      </c>
      <c r="AE2300" s="100">
        <v>36</v>
      </c>
      <c r="AF2300" s="100">
        <v>53</v>
      </c>
      <c r="AG2300" s="100">
        <v>54</v>
      </c>
      <c r="AJ2300" s="100" t="str">
        <f t="shared" si="1480"/>
        <v>●</v>
      </c>
      <c r="AK2300" s="100" t="str">
        <f t="shared" si="1474"/>
        <v>○</v>
      </c>
      <c r="AL2300" s="100" t="str">
        <f t="shared" si="1490"/>
        <v>●</v>
      </c>
      <c r="AM2300" s="100" t="str">
        <f t="shared" si="1476"/>
        <v>●</v>
      </c>
      <c r="AP2300" s="100" t="str">
        <f t="shared" si="1481"/>
        <v>●</v>
      </c>
      <c r="AQ2300" s="100" t="str">
        <f t="shared" si="1477"/>
        <v>●</v>
      </c>
      <c r="AR2300" s="100" t="str">
        <f t="shared" si="1478"/>
        <v>●</v>
      </c>
      <c r="AS2300" s="100" t="str">
        <f t="shared" si="1482"/>
        <v>●</v>
      </c>
    </row>
    <row r="2301" spans="2:45" s="100" customFormat="1" ht="14.25" customHeight="1">
      <c r="B2301" s="102" t="s">
        <v>137</v>
      </c>
      <c r="C2301" s="115">
        <v>5</v>
      </c>
      <c r="D2301" s="107">
        <v>3</v>
      </c>
      <c r="E2301" s="107">
        <v>2</v>
      </c>
      <c r="F2301" s="107">
        <v>10</v>
      </c>
      <c r="G2301" s="107">
        <f t="shared" si="1484"/>
        <v>9</v>
      </c>
      <c r="H2301" s="107">
        <f t="shared" si="1486"/>
        <v>-1</v>
      </c>
      <c r="I2301" s="108">
        <f t="shared" si="1487"/>
        <v>-10</v>
      </c>
      <c r="J2301" s="102"/>
      <c r="K2301" s="114" t="s">
        <v>137</v>
      </c>
      <c r="L2301" s="106">
        <v>33</v>
      </c>
      <c r="M2301" s="107">
        <v>44</v>
      </c>
      <c r="N2301" s="107">
        <v>61</v>
      </c>
      <c r="O2301" s="107">
        <v>59</v>
      </c>
      <c r="P2301" s="107">
        <f t="shared" si="1485"/>
        <v>49</v>
      </c>
      <c r="Q2301" s="107">
        <f t="shared" si="1488"/>
        <v>-10</v>
      </c>
      <c r="R2301" s="108">
        <f t="shared" si="1489"/>
        <v>-16.949152542372879</v>
      </c>
      <c r="S2301" s="108"/>
      <c r="W2301" s="100" t="s">
        <v>370</v>
      </c>
      <c r="X2301" s="100" t="s">
        <v>313</v>
      </c>
      <c r="Y2301" s="100">
        <v>5</v>
      </c>
      <c r="Z2301" s="100">
        <v>5</v>
      </c>
      <c r="AA2301" s="100">
        <v>3</v>
      </c>
      <c r="AC2301" s="100" t="s">
        <v>370</v>
      </c>
      <c r="AD2301" s="100">
        <v>22</v>
      </c>
      <c r="AE2301" s="100">
        <v>30</v>
      </c>
      <c r="AF2301" s="100">
        <v>33</v>
      </c>
      <c r="AG2301" s="100">
        <v>44</v>
      </c>
      <c r="AJ2301" s="100" t="str">
        <f t="shared" si="1480"/>
        <v>●</v>
      </c>
      <c r="AK2301" s="100" t="str">
        <f t="shared" si="1474"/>
        <v>●</v>
      </c>
      <c r="AL2301" s="100" t="str">
        <f t="shared" si="1490"/>
        <v>●</v>
      </c>
      <c r="AM2301" s="100" t="str">
        <f t="shared" si="1476"/>
        <v>●</v>
      </c>
      <c r="AP2301" s="100" t="str">
        <f t="shared" si="1481"/>
        <v>●</v>
      </c>
      <c r="AQ2301" s="100" t="str">
        <f t="shared" si="1477"/>
        <v>●</v>
      </c>
      <c r="AR2301" s="100" t="str">
        <f t="shared" si="1478"/>
        <v>●</v>
      </c>
      <c r="AS2301" s="100" t="str">
        <f t="shared" si="1482"/>
        <v>●</v>
      </c>
    </row>
    <row r="2302" spans="2:45" s="100" customFormat="1" ht="14.25" customHeight="1">
      <c r="B2302" s="102" t="s">
        <v>138</v>
      </c>
      <c r="C2302" s="106">
        <v>5</v>
      </c>
      <c r="D2302" s="107">
        <v>3</v>
      </c>
      <c r="E2302" s="107">
        <v>4</v>
      </c>
      <c r="F2302" s="107">
        <v>1</v>
      </c>
      <c r="G2302" s="107">
        <f t="shared" si="1484"/>
        <v>6</v>
      </c>
      <c r="H2302" s="107">
        <f t="shared" si="1486"/>
        <v>5</v>
      </c>
      <c r="I2302" s="108">
        <f t="shared" si="1487"/>
        <v>500</v>
      </c>
      <c r="J2302" s="102"/>
      <c r="K2302" s="114" t="s">
        <v>138</v>
      </c>
      <c r="L2302" s="106">
        <v>23</v>
      </c>
      <c r="M2302" s="107">
        <v>30</v>
      </c>
      <c r="N2302" s="107">
        <v>42</v>
      </c>
      <c r="O2302" s="107">
        <v>44</v>
      </c>
      <c r="P2302" s="107">
        <f t="shared" si="1485"/>
        <v>41</v>
      </c>
      <c r="Q2302" s="107">
        <f t="shared" si="1488"/>
        <v>-3</v>
      </c>
      <c r="R2302" s="108">
        <f t="shared" si="1489"/>
        <v>-6.8181818181818175</v>
      </c>
      <c r="S2302" s="108"/>
      <c r="W2302" s="100" t="s">
        <v>371</v>
      </c>
      <c r="X2302" s="100">
        <v>1</v>
      </c>
      <c r="Y2302" s="100">
        <v>1</v>
      </c>
      <c r="Z2302" s="100">
        <v>5</v>
      </c>
      <c r="AA2302" s="100">
        <v>3</v>
      </c>
      <c r="AC2302" s="100" t="s">
        <v>371</v>
      </c>
      <c r="AD2302" s="100">
        <v>11</v>
      </c>
      <c r="AE2302" s="100">
        <v>20</v>
      </c>
      <c r="AF2302" s="100">
        <v>23</v>
      </c>
      <c r="AG2302" s="100">
        <v>30</v>
      </c>
      <c r="AJ2302" s="100" t="str">
        <f t="shared" si="1480"/>
        <v>●</v>
      </c>
      <c r="AK2302" s="100" t="str">
        <f t="shared" si="1474"/>
        <v>●</v>
      </c>
      <c r="AL2302" s="100" t="str">
        <f t="shared" si="1490"/>
        <v>●</v>
      </c>
      <c r="AM2302" s="100" t="str">
        <f t="shared" si="1476"/>
        <v>●</v>
      </c>
      <c r="AP2302" s="100" t="str">
        <f t="shared" si="1481"/>
        <v>●</v>
      </c>
      <c r="AQ2302" s="100" t="str">
        <f t="shared" si="1477"/>
        <v>●</v>
      </c>
      <c r="AR2302" s="100" t="str">
        <f t="shared" si="1478"/>
        <v>●</v>
      </c>
      <c r="AS2302" s="100" t="str">
        <f t="shared" si="1482"/>
        <v>●</v>
      </c>
    </row>
    <row r="2303" spans="2:45" s="100" customFormat="1" ht="14.25" customHeight="1">
      <c r="B2303" s="102" t="s">
        <v>110</v>
      </c>
      <c r="C2303" s="115" t="s">
        <v>313</v>
      </c>
      <c r="D2303" s="107">
        <v>4</v>
      </c>
      <c r="E2303" s="116">
        <v>1</v>
      </c>
      <c r="F2303" s="107">
        <v>4</v>
      </c>
      <c r="G2303" s="107">
        <f t="shared" si="1484"/>
        <v>5</v>
      </c>
      <c r="H2303" s="107">
        <f t="shared" si="1486"/>
        <v>1</v>
      </c>
      <c r="I2303" s="108">
        <f t="shared" si="1487"/>
        <v>25</v>
      </c>
      <c r="J2303" s="102"/>
      <c r="K2303" s="114" t="s">
        <v>110</v>
      </c>
      <c r="L2303" s="106">
        <v>18</v>
      </c>
      <c r="M2303" s="107">
        <v>25</v>
      </c>
      <c r="N2303" s="107">
        <v>34</v>
      </c>
      <c r="O2303" s="107">
        <v>37</v>
      </c>
      <c r="P2303" s="107">
        <f t="shared" si="1485"/>
        <v>37</v>
      </c>
      <c r="Q2303" s="107">
        <f t="shared" si="1488"/>
        <v>0</v>
      </c>
      <c r="R2303" s="108">
        <f t="shared" si="1489"/>
        <v>0</v>
      </c>
      <c r="S2303" s="108"/>
      <c r="W2303" s="100" t="s">
        <v>378</v>
      </c>
      <c r="X2303" s="100" t="s">
        <v>313</v>
      </c>
      <c r="Y2303" s="100">
        <v>1</v>
      </c>
      <c r="Z2303" s="100" t="s">
        <v>313</v>
      </c>
      <c r="AA2303" s="100">
        <v>4</v>
      </c>
      <c r="AC2303" s="100" t="s">
        <v>378</v>
      </c>
      <c r="AD2303" s="100">
        <v>11</v>
      </c>
      <c r="AE2303" s="100">
        <v>13</v>
      </c>
      <c r="AF2303" s="100">
        <v>18</v>
      </c>
      <c r="AG2303" s="100">
        <v>25</v>
      </c>
      <c r="AJ2303" s="100" t="str">
        <f t="shared" si="1480"/>
        <v>○</v>
      </c>
      <c r="AK2303" s="100" t="str">
        <f t="shared" si="1474"/>
        <v>●</v>
      </c>
      <c r="AL2303" s="100" t="str">
        <f t="shared" si="1490"/>
        <v>●</v>
      </c>
      <c r="AM2303" s="100" t="str">
        <f t="shared" si="1476"/>
        <v>○</v>
      </c>
      <c r="AP2303" s="100" t="str">
        <f t="shared" si="1481"/>
        <v>●</v>
      </c>
      <c r="AQ2303" s="100" t="str">
        <f t="shared" si="1477"/>
        <v>●</v>
      </c>
      <c r="AR2303" s="100" t="str">
        <f t="shared" si="1478"/>
        <v>●</v>
      </c>
      <c r="AS2303" s="100" t="str">
        <f t="shared" si="1482"/>
        <v>●</v>
      </c>
    </row>
    <row r="2304" spans="2:45" s="100" customFormat="1" ht="14.25" customHeight="1">
      <c r="B2304" s="119" t="s">
        <v>111</v>
      </c>
      <c r="C2304" s="120" t="s">
        <v>313</v>
      </c>
      <c r="D2304" s="116" t="s">
        <v>313</v>
      </c>
      <c r="E2304" s="116" t="s">
        <v>313</v>
      </c>
      <c r="F2304" s="116" t="s">
        <v>313</v>
      </c>
      <c r="G2304" s="107" t="str">
        <f t="shared" si="1484"/>
        <v>-</v>
      </c>
      <c r="H2304" s="107"/>
      <c r="I2304" s="108"/>
      <c r="K2304" s="119" t="s">
        <v>111</v>
      </c>
      <c r="L2304" s="120" t="s">
        <v>313</v>
      </c>
      <c r="M2304" s="116" t="s">
        <v>313</v>
      </c>
      <c r="N2304" s="116" t="s">
        <v>313</v>
      </c>
      <c r="O2304" s="116" t="s">
        <v>313</v>
      </c>
      <c r="P2304" s="107" t="str">
        <f t="shared" si="1485"/>
        <v>-</v>
      </c>
      <c r="Q2304" s="107"/>
      <c r="R2304" s="108"/>
    </row>
    <row r="2305" spans="2:45" s="100" customFormat="1" ht="14.25" customHeight="1">
      <c r="G2305" s="168"/>
      <c r="P2305" s="168"/>
    </row>
    <row r="2306" spans="2:45" s="100" customFormat="1" ht="14.25" customHeight="1">
      <c r="G2306" s="168"/>
      <c r="P2306" s="168"/>
    </row>
    <row r="2307" spans="2:45" s="99" customFormat="1" ht="14.25" customHeight="1">
      <c r="B2307" s="99" t="str">
        <f>LEFT(B2277,LEN(B2277)-2)&amp;+"男"</f>
        <v>新光町・男</v>
      </c>
      <c r="H2307" s="99" t="s">
        <v>805</v>
      </c>
      <c r="I2307" s="380">
        <f>令和2年9月末住基人口!P48</f>
        <v>426</v>
      </c>
      <c r="K2307" s="99" t="str">
        <f>LEFT(K2277,LEN(K2277)-2)&amp;+"男"</f>
        <v>張碓町・男</v>
      </c>
      <c r="Q2307" s="99" t="s">
        <v>805</v>
      </c>
      <c r="R2307" s="380">
        <f>令和2年9月末住基人口!P49</f>
        <v>360</v>
      </c>
      <c r="W2307" s="100"/>
      <c r="X2307" s="100"/>
      <c r="Y2307" s="100"/>
      <c r="Z2307" s="100"/>
      <c r="AA2307" s="100"/>
      <c r="AB2307" s="100"/>
      <c r="AC2307" s="100"/>
      <c r="AD2307" s="100"/>
      <c r="AE2307" s="100"/>
      <c r="AF2307" s="100"/>
      <c r="AG2307" s="100"/>
    </row>
    <row r="2308" spans="2:45" s="100" customFormat="1" ht="14.25" customHeight="1">
      <c r="B2308" s="583" t="s">
        <v>335</v>
      </c>
      <c r="C2308" s="101"/>
      <c r="D2308" s="101"/>
      <c r="E2308" s="101"/>
      <c r="F2308" s="101"/>
      <c r="G2308" s="135"/>
      <c r="H2308" s="131"/>
      <c r="I2308" s="131"/>
      <c r="J2308" s="102"/>
      <c r="K2308" s="583" t="s">
        <v>335</v>
      </c>
      <c r="L2308" s="101"/>
      <c r="M2308" s="101"/>
      <c r="N2308" s="101"/>
      <c r="O2308" s="101"/>
      <c r="P2308" s="135"/>
      <c r="Q2308" s="131"/>
      <c r="R2308" s="131"/>
      <c r="S2308" s="103"/>
    </row>
    <row r="2309" spans="2:45" s="100" customFormat="1" ht="14.25" customHeight="1">
      <c r="B2309" s="584"/>
      <c r="C2309" s="130" t="str">
        <f>$C$4</f>
        <v>平成12年</v>
      </c>
      <c r="D2309" s="130" t="str">
        <f>$D$4</f>
        <v>平成17年</v>
      </c>
      <c r="E2309" s="130" t="str">
        <f>$E$4</f>
        <v>平成22年</v>
      </c>
      <c r="F2309" s="130" t="s">
        <v>410</v>
      </c>
      <c r="G2309" s="130" t="s">
        <v>739</v>
      </c>
      <c r="H2309" s="133" t="str">
        <f>$H$4</f>
        <v>対平成</v>
      </c>
      <c r="I2309" s="134" t="str">
        <f>$I$4</f>
        <v>27年</v>
      </c>
      <c r="J2309" s="102"/>
      <c r="K2309" s="584"/>
      <c r="L2309" s="130" t="str">
        <f>$C$4</f>
        <v>平成12年</v>
      </c>
      <c r="M2309" s="130" t="str">
        <f>$D$4</f>
        <v>平成17年</v>
      </c>
      <c r="N2309" s="130" t="str">
        <f>$E$4</f>
        <v>平成22年</v>
      </c>
      <c r="O2309" s="130" t="s">
        <v>410</v>
      </c>
      <c r="P2309" s="130" t="s">
        <v>739</v>
      </c>
      <c r="Q2309" s="133" t="str">
        <f>$H$4</f>
        <v>対平成</v>
      </c>
      <c r="R2309" s="134" t="str">
        <f>$I$4</f>
        <v>27年</v>
      </c>
      <c r="S2309" s="103"/>
    </row>
    <row r="2310" spans="2:45" s="100" customFormat="1" ht="14.25" customHeight="1">
      <c r="B2310" s="585"/>
      <c r="C2310" s="104"/>
      <c r="D2310" s="104"/>
      <c r="E2310" s="104"/>
      <c r="F2310" s="104"/>
      <c r="G2310" s="104"/>
      <c r="H2310" s="132" t="s">
        <v>88</v>
      </c>
      <c r="I2310" s="133" t="s">
        <v>398</v>
      </c>
      <c r="J2310" s="102"/>
      <c r="K2310" s="585"/>
      <c r="L2310" s="104"/>
      <c r="M2310" s="104"/>
      <c r="N2310" s="104"/>
      <c r="O2310" s="104"/>
      <c r="P2310" s="104"/>
      <c r="Q2310" s="132" t="s">
        <v>88</v>
      </c>
      <c r="R2310" s="133" t="s">
        <v>398</v>
      </c>
      <c r="S2310" s="103"/>
    </row>
    <row r="2311" spans="2:45" s="199" customFormat="1" ht="14.25" customHeight="1">
      <c r="B2311" s="200" t="s">
        <v>90</v>
      </c>
      <c r="C2311" s="198">
        <v>65</v>
      </c>
      <c r="D2311" s="194">
        <v>235</v>
      </c>
      <c r="E2311" s="194">
        <v>325</v>
      </c>
      <c r="F2311" s="194">
        <v>396</v>
      </c>
      <c r="G2311" s="194">
        <f>IF(COUNTIF(G2316:G2334,"x"),"x",IF(SUM(G2316:G2334)=0,"-",SUM(G2316:G2334)))</f>
        <v>382</v>
      </c>
      <c r="H2311" s="193">
        <f t="shared" ref="H2311:H2314" si="1491">IF(G2311="x","x",IF(AND(G2311="-",F2311="-"),"-",IF(AND(G2311="-",F2311&gt;0),F2311*-1,IF(AND(G2311&gt;0,F2311="-"),G2311,G2311-F2311))))</f>
        <v>-14</v>
      </c>
      <c r="I2311" s="195">
        <f t="shared" ref="I2311:I2314" si="1492">IF(H2311="x","x",IF(H2311="-","-",IF(AND(F2311="-",G2311&gt;0),"皆増",IF(AND(F2311&gt;0,G2311="-"),"皆減",H2311/F2311*100))))</f>
        <v>-3.535353535353535</v>
      </c>
      <c r="J2311" s="196"/>
      <c r="K2311" s="197" t="s">
        <v>90</v>
      </c>
      <c r="L2311" s="198">
        <v>360</v>
      </c>
      <c r="M2311" s="194">
        <v>373</v>
      </c>
      <c r="N2311" s="194">
        <v>368</v>
      </c>
      <c r="O2311" s="194">
        <v>356</v>
      </c>
      <c r="P2311" s="194">
        <f>IF(COUNTIF(P2316:P2334,"x"),"x",IF(SUM(P2316:P2334)=0,"-",SUM(P2316:P2334)))</f>
        <v>342</v>
      </c>
      <c r="Q2311" s="193">
        <f t="shared" ref="Q2311:Q2314" si="1493">IF(P2311="x","x",IF(AND(P2311="-",O2311="-"),"-",IF(AND(P2311="-",O2311&gt;0),O2311*-1,IF(AND(P2311&gt;0,O2311="-"),P2311,P2311-O2311))))</f>
        <v>-14</v>
      </c>
      <c r="R2311" s="195">
        <f t="shared" ref="R2311:R2314" si="1494">IF(Q2311="x","x",IF(Q2311="-","-",IF(AND(O2311="-",P2311&gt;0),"皆増",IF(AND(O2311&gt;0,P2311="-"),"皆減",Q2311/O2311*100))))</f>
        <v>-3.9325842696629212</v>
      </c>
      <c r="S2311" s="195"/>
      <c r="W2311" s="199" t="s">
        <v>373</v>
      </c>
      <c r="X2311" s="199">
        <v>15</v>
      </c>
      <c r="Y2311" s="199">
        <v>15</v>
      </c>
      <c r="Z2311" s="199">
        <v>65</v>
      </c>
      <c r="AA2311" s="199">
        <v>235</v>
      </c>
      <c r="AC2311" s="199" t="s">
        <v>373</v>
      </c>
      <c r="AD2311" s="199">
        <v>306</v>
      </c>
      <c r="AE2311" s="199">
        <v>307</v>
      </c>
      <c r="AF2311" s="199">
        <v>360</v>
      </c>
      <c r="AG2311" s="199">
        <v>373</v>
      </c>
      <c r="AJ2311" s="199" t="str">
        <f>IF(C2311=X2311,"○","●")</f>
        <v>●</v>
      </c>
      <c r="AK2311" s="199" t="str">
        <f t="shared" ref="AK2311:AK2333" si="1495">IF(D2311=Y2311,"○","●")</f>
        <v>●</v>
      </c>
      <c r="AL2311" s="199" t="str">
        <f t="shared" ref="AL2311:AL2312" si="1496">IF(E2311=Z2311,"○","●")</f>
        <v>●</v>
      </c>
      <c r="AM2311" s="199" t="str">
        <f t="shared" ref="AM2311:AM2333" si="1497">IF(F2311=AA2311,"○","●")</f>
        <v>●</v>
      </c>
      <c r="AP2311" s="199" t="str">
        <f>IF(L2311=AD2311,"○","●")</f>
        <v>●</v>
      </c>
      <c r="AQ2311" s="199" t="str">
        <f t="shared" ref="AQ2311:AQ2333" si="1498">IF(M2311=AE2311,"○","●")</f>
        <v>●</v>
      </c>
      <c r="AR2311" s="199" t="str">
        <f t="shared" ref="AR2311:AR2333" si="1499">IF(N2311=AF2311,"○","●")</f>
        <v>●</v>
      </c>
      <c r="AS2311" s="199" t="str">
        <f t="shared" ref="AS2311" si="1500">IF(O2311=AG2311,"○","●")</f>
        <v>●</v>
      </c>
    </row>
    <row r="2312" spans="2:45" s="100" customFormat="1" ht="14.25" customHeight="1">
      <c r="B2312" s="105" t="s">
        <v>91</v>
      </c>
      <c r="C2312" s="106">
        <v>25</v>
      </c>
      <c r="D2312" s="107">
        <v>84</v>
      </c>
      <c r="E2312" s="107">
        <v>115</v>
      </c>
      <c r="F2312" s="107">
        <v>108</v>
      </c>
      <c r="G2312" s="107">
        <f>IF(COUNTIF(G2316:G2318,"x"),"x",IF(SUM(G2316:G2318)=0,"-",SUM(G2316:G2318)))</f>
        <v>89</v>
      </c>
      <c r="H2312" s="107">
        <f t="shared" si="1491"/>
        <v>-19</v>
      </c>
      <c r="I2312" s="108">
        <f t="shared" si="1492"/>
        <v>-17.592592592592592</v>
      </c>
      <c r="J2312" s="102"/>
      <c r="K2312" s="109" t="s">
        <v>91</v>
      </c>
      <c r="L2312" s="106">
        <v>43</v>
      </c>
      <c r="M2312" s="107">
        <v>43</v>
      </c>
      <c r="N2312" s="107">
        <v>36</v>
      </c>
      <c r="O2312" s="107">
        <v>34</v>
      </c>
      <c r="P2312" s="107">
        <f>IF(COUNTIF(P2316:P2318,"x"),"x",IF(SUM(P2316:P2318)=0,"-",SUM(P2316:P2318)))</f>
        <v>33</v>
      </c>
      <c r="Q2312" s="107">
        <f t="shared" si="1493"/>
        <v>-1</v>
      </c>
      <c r="R2312" s="108">
        <f t="shared" si="1494"/>
        <v>-2.9411764705882351</v>
      </c>
      <c r="S2312" s="108"/>
      <c r="W2312" s="100" t="s">
        <v>374</v>
      </c>
      <c r="X2312" s="100">
        <v>2</v>
      </c>
      <c r="Y2312" s="100">
        <v>1</v>
      </c>
      <c r="Z2312" s="100">
        <v>25</v>
      </c>
      <c r="AA2312" s="100">
        <v>84</v>
      </c>
      <c r="AC2312" s="100" t="s">
        <v>374</v>
      </c>
      <c r="AD2312" s="100">
        <v>36</v>
      </c>
      <c r="AE2312" s="100">
        <v>37</v>
      </c>
      <c r="AF2312" s="100">
        <v>43</v>
      </c>
      <c r="AG2312" s="100">
        <v>43</v>
      </c>
      <c r="AJ2312" s="100" t="str">
        <f t="shared" ref="AJ2312:AJ2333" si="1501">IF(C2312=X2312,"○","●")</f>
        <v>●</v>
      </c>
      <c r="AK2312" s="100" t="str">
        <f t="shared" si="1495"/>
        <v>●</v>
      </c>
      <c r="AL2312" s="100" t="str">
        <f t="shared" si="1496"/>
        <v>●</v>
      </c>
      <c r="AM2312" s="100" t="str">
        <f t="shared" si="1497"/>
        <v>●</v>
      </c>
      <c r="AP2312" s="100" t="str">
        <f t="shared" ref="AP2312:AP2333" si="1502">IF(L2312=AD2312,"○","●")</f>
        <v>●</v>
      </c>
      <c r="AQ2312" s="100" t="str">
        <f t="shared" si="1498"/>
        <v>●</v>
      </c>
      <c r="AR2312" s="100" t="str">
        <f t="shared" si="1499"/>
        <v>●</v>
      </c>
      <c r="AS2312" s="100" t="str">
        <f>IF(O2312=AG2312,"○","●")</f>
        <v>●</v>
      </c>
    </row>
    <row r="2313" spans="2:45" s="100" customFormat="1" ht="14.25" customHeight="1">
      <c r="B2313" s="105" t="s">
        <v>92</v>
      </c>
      <c r="C2313" s="106">
        <v>31</v>
      </c>
      <c r="D2313" s="107">
        <v>143</v>
      </c>
      <c r="E2313" s="107">
        <v>204</v>
      </c>
      <c r="F2313" s="107">
        <v>272</v>
      </c>
      <c r="G2313" s="296">
        <f>IF(COUNTIF(G2319:G2328,"x"),"x",IF(SUM(G2319:G2328)=0,"-",SUM(G2319:G2328)))</f>
        <v>275</v>
      </c>
      <c r="H2313" s="107">
        <f t="shared" si="1491"/>
        <v>3</v>
      </c>
      <c r="I2313" s="108">
        <f t="shared" si="1492"/>
        <v>1.1029411764705883</v>
      </c>
      <c r="J2313" s="102"/>
      <c r="K2313" s="109" t="s">
        <v>92</v>
      </c>
      <c r="L2313" s="106">
        <v>231</v>
      </c>
      <c r="M2313" s="107">
        <v>238</v>
      </c>
      <c r="N2313" s="107">
        <v>219</v>
      </c>
      <c r="O2313" s="107">
        <v>210</v>
      </c>
      <c r="P2313" s="296">
        <f>IF(COUNTIF(P2319:P2328,"x"),"x",IF(SUM(P2319:P2328)=0,"-",SUM(P2319:P2328)))</f>
        <v>209</v>
      </c>
      <c r="Q2313" s="107">
        <f t="shared" si="1493"/>
        <v>-1</v>
      </c>
      <c r="R2313" s="108">
        <f t="shared" si="1494"/>
        <v>-0.47619047619047622</v>
      </c>
      <c r="S2313" s="108"/>
      <c r="W2313" s="100" t="s">
        <v>375</v>
      </c>
      <c r="X2313" s="100">
        <v>7</v>
      </c>
      <c r="Y2313" s="100">
        <v>7</v>
      </c>
      <c r="Z2313" s="100">
        <v>31</v>
      </c>
      <c r="AA2313" s="100">
        <v>143</v>
      </c>
      <c r="AC2313" s="100" t="s">
        <v>375</v>
      </c>
      <c r="AD2313" s="100">
        <v>220</v>
      </c>
      <c r="AE2313" s="100">
        <v>199</v>
      </c>
      <c r="AF2313" s="100">
        <v>231</v>
      </c>
      <c r="AG2313" s="100">
        <v>238</v>
      </c>
      <c r="AJ2313" s="100" t="str">
        <f t="shared" si="1501"/>
        <v>●</v>
      </c>
      <c r="AK2313" s="100" t="str">
        <f t="shared" si="1495"/>
        <v>●</v>
      </c>
      <c r="AL2313" s="100" t="str">
        <f>IF(E2313=Z2313,"○","●")</f>
        <v>●</v>
      </c>
      <c r="AM2313" s="100" t="str">
        <f t="shared" si="1497"/>
        <v>●</v>
      </c>
      <c r="AP2313" s="100" t="str">
        <f t="shared" si="1502"/>
        <v>●</v>
      </c>
      <c r="AQ2313" s="100" t="str">
        <f t="shared" si="1498"/>
        <v>●</v>
      </c>
      <c r="AR2313" s="100" t="str">
        <f t="shared" si="1499"/>
        <v>●</v>
      </c>
      <c r="AS2313" s="100" t="str">
        <f t="shared" ref="AS2313:AS2333" si="1503">IF(O2313=AG2313,"○","●")</f>
        <v>●</v>
      </c>
    </row>
    <row r="2314" spans="2:45" s="100" customFormat="1" ht="14.25" customHeight="1">
      <c r="B2314" s="105" t="s">
        <v>93</v>
      </c>
      <c r="C2314" s="106">
        <v>9</v>
      </c>
      <c r="D2314" s="107">
        <v>8</v>
      </c>
      <c r="E2314" s="107">
        <v>6</v>
      </c>
      <c r="F2314" s="107">
        <v>16</v>
      </c>
      <c r="G2314" s="107">
        <f>IF(COUNTIF(G2329:G2333,"x"),"x",IF(SUM(G2329,G2333)=0,"-",SUM(G2329:G2333)))</f>
        <v>18</v>
      </c>
      <c r="H2314" s="107">
        <f t="shared" si="1491"/>
        <v>2</v>
      </c>
      <c r="I2314" s="108">
        <f t="shared" si="1492"/>
        <v>12.5</v>
      </c>
      <c r="J2314" s="102"/>
      <c r="K2314" s="109" t="s">
        <v>93</v>
      </c>
      <c r="L2314" s="106">
        <v>86</v>
      </c>
      <c r="M2314" s="107">
        <v>92</v>
      </c>
      <c r="N2314" s="107">
        <v>113</v>
      </c>
      <c r="O2314" s="107">
        <v>112</v>
      </c>
      <c r="P2314" s="107">
        <f>IF(COUNTIF(P2329:P2333,"x"),"x",IF(SUM(P2329,P2333)=0,"-",SUM(P2329:P2333)))</f>
        <v>100</v>
      </c>
      <c r="Q2314" s="107">
        <f t="shared" si="1493"/>
        <v>-12</v>
      </c>
      <c r="R2314" s="108">
        <f t="shared" si="1494"/>
        <v>-10.714285714285714</v>
      </c>
      <c r="S2314" s="108"/>
      <c r="W2314" s="100" t="s">
        <v>376</v>
      </c>
      <c r="X2314" s="100">
        <v>6</v>
      </c>
      <c r="Y2314" s="100">
        <v>7</v>
      </c>
      <c r="Z2314" s="100">
        <v>9</v>
      </c>
      <c r="AA2314" s="100">
        <v>8</v>
      </c>
      <c r="AC2314" s="100" t="s">
        <v>376</v>
      </c>
      <c r="AD2314" s="100">
        <v>50</v>
      </c>
      <c r="AE2314" s="100">
        <v>71</v>
      </c>
      <c r="AF2314" s="100">
        <v>86</v>
      </c>
      <c r="AG2314" s="100">
        <v>92</v>
      </c>
      <c r="AJ2314" s="100" t="str">
        <f t="shared" si="1501"/>
        <v>●</v>
      </c>
      <c r="AK2314" s="100" t="str">
        <f t="shared" si="1495"/>
        <v>●</v>
      </c>
      <c r="AL2314" s="100" t="str">
        <f t="shared" ref="AL2314:AL2323" si="1504">IF(E2314=Z2314,"○","●")</f>
        <v>●</v>
      </c>
      <c r="AM2314" s="100" t="str">
        <f t="shared" si="1497"/>
        <v>●</v>
      </c>
      <c r="AP2314" s="100" t="str">
        <f t="shared" si="1502"/>
        <v>●</v>
      </c>
      <c r="AQ2314" s="100" t="str">
        <f t="shared" si="1498"/>
        <v>●</v>
      </c>
      <c r="AR2314" s="100" t="str">
        <f t="shared" si="1499"/>
        <v>●</v>
      </c>
      <c r="AS2314" s="100" t="str">
        <f t="shared" si="1503"/>
        <v>●</v>
      </c>
    </row>
    <row r="2315" spans="2:45" s="100" customFormat="1" ht="14.25" customHeight="1">
      <c r="B2315" s="102"/>
      <c r="C2315" s="106"/>
      <c r="D2315" s="112"/>
      <c r="E2315" s="112"/>
      <c r="F2315" s="112"/>
      <c r="G2315" s="112"/>
      <c r="H2315" s="112"/>
      <c r="I2315" s="113"/>
      <c r="J2315" s="102"/>
      <c r="K2315" s="114"/>
      <c r="L2315" s="106"/>
      <c r="M2315" s="112"/>
      <c r="N2315" s="112"/>
      <c r="O2315" s="112"/>
      <c r="P2315" s="112"/>
      <c r="Q2315" s="112"/>
      <c r="R2315" s="113"/>
      <c r="S2315" s="113"/>
      <c r="AJ2315" s="100" t="str">
        <f t="shared" si="1501"/>
        <v>○</v>
      </c>
      <c r="AK2315" s="100" t="str">
        <f t="shared" si="1495"/>
        <v>○</v>
      </c>
      <c r="AL2315" s="100" t="str">
        <f t="shared" si="1504"/>
        <v>○</v>
      </c>
      <c r="AM2315" s="100" t="str">
        <f t="shared" si="1497"/>
        <v>○</v>
      </c>
      <c r="AP2315" s="100" t="str">
        <f t="shared" si="1502"/>
        <v>○</v>
      </c>
      <c r="AQ2315" s="100" t="str">
        <f t="shared" si="1498"/>
        <v>○</v>
      </c>
      <c r="AR2315" s="100" t="str">
        <f t="shared" si="1499"/>
        <v>○</v>
      </c>
      <c r="AS2315" s="100" t="str">
        <f t="shared" si="1503"/>
        <v>○</v>
      </c>
    </row>
    <row r="2316" spans="2:45" s="100" customFormat="1" ht="14.25" customHeight="1">
      <c r="B2316" s="102" t="s">
        <v>94</v>
      </c>
      <c r="C2316" s="115">
        <v>13</v>
      </c>
      <c r="D2316" s="116">
        <v>24</v>
      </c>
      <c r="E2316" s="107">
        <v>30</v>
      </c>
      <c r="F2316" s="107">
        <v>28</v>
      </c>
      <c r="G2316" s="107">
        <f>第2表01元データ!BB40</f>
        <v>20</v>
      </c>
      <c r="H2316" s="107">
        <f t="shared" ref="H2316:H2333" si="1505">IF(G2316="x","x",IF(AND(G2316="-",F2316="-"),"-",IF(AND(G2316="-",F2316&gt;0),F2316*-1,IF(AND(G2316&gt;0,F2316="-"),G2316,G2316-F2316))))</f>
        <v>-8</v>
      </c>
      <c r="I2316" s="108">
        <f t="shared" ref="I2316:I2333" si="1506">IF(H2316="x","x",IF(H2316="-","-",IF(AND(F2316="-",G2316&gt;0),"皆増",IF(AND(F2316&gt;0,G2316="-"),"皆減",H2316/F2316*100))))</f>
        <v>-28.571428571428569</v>
      </c>
      <c r="J2316" s="102"/>
      <c r="K2316" s="114" t="s">
        <v>94</v>
      </c>
      <c r="L2316" s="106">
        <v>12</v>
      </c>
      <c r="M2316" s="107">
        <v>13</v>
      </c>
      <c r="N2316" s="107">
        <v>8</v>
      </c>
      <c r="O2316" s="107">
        <v>11</v>
      </c>
      <c r="P2316" s="107">
        <f>第2表01元データ!BC40</f>
        <v>11</v>
      </c>
      <c r="Q2316" s="107">
        <f t="shared" ref="Q2316:Q2333" si="1507">IF(P2316="x","x",IF(AND(P2316="-",O2316="-"),"-",IF(AND(P2316="-",O2316&gt;0),O2316*-1,IF(AND(P2316&gt;0,O2316="-"),P2316,P2316-O2316))))</f>
        <v>0</v>
      </c>
      <c r="R2316" s="108">
        <f t="shared" ref="R2316:R2333" si="1508">IF(Q2316="x","x",IF(Q2316="-","-",IF(AND(O2316="-",P2316&gt;0),"皆増",IF(AND(O2316&gt;0,P2316="-"),"皆減",Q2316/O2316*100))))</f>
        <v>0</v>
      </c>
      <c r="S2316" s="108"/>
      <c r="T2316" s="100">
        <v>101</v>
      </c>
      <c r="W2316" s="100" t="s">
        <v>377</v>
      </c>
      <c r="X2316" s="100" t="s">
        <v>313</v>
      </c>
      <c r="Y2316" s="100" t="s">
        <v>313</v>
      </c>
      <c r="Z2316" s="100">
        <v>13</v>
      </c>
      <c r="AA2316" s="100">
        <v>24</v>
      </c>
      <c r="AC2316" s="100" t="s">
        <v>377</v>
      </c>
      <c r="AD2316" s="100">
        <v>8</v>
      </c>
      <c r="AE2316" s="100">
        <v>5</v>
      </c>
      <c r="AF2316" s="100">
        <v>12</v>
      </c>
      <c r="AG2316" s="100">
        <v>13</v>
      </c>
      <c r="AJ2316" s="100" t="str">
        <f t="shared" si="1501"/>
        <v>●</v>
      </c>
      <c r="AK2316" s="100" t="str">
        <f t="shared" si="1495"/>
        <v>●</v>
      </c>
      <c r="AL2316" s="100" t="str">
        <f t="shared" si="1504"/>
        <v>●</v>
      </c>
      <c r="AM2316" s="100" t="str">
        <f t="shared" si="1497"/>
        <v>●</v>
      </c>
      <c r="AP2316" s="100" t="str">
        <f t="shared" si="1502"/>
        <v>●</v>
      </c>
      <c r="AQ2316" s="100" t="str">
        <f t="shared" si="1498"/>
        <v>●</v>
      </c>
      <c r="AR2316" s="100" t="str">
        <f t="shared" si="1499"/>
        <v>●</v>
      </c>
      <c r="AS2316" s="100" t="str">
        <f t="shared" si="1503"/>
        <v>●</v>
      </c>
    </row>
    <row r="2317" spans="2:45" s="100" customFormat="1" ht="14.25" customHeight="1">
      <c r="B2317" s="102" t="s">
        <v>123</v>
      </c>
      <c r="C2317" s="115">
        <v>9</v>
      </c>
      <c r="D2317" s="107">
        <v>37</v>
      </c>
      <c r="E2317" s="107">
        <v>42</v>
      </c>
      <c r="F2317" s="107">
        <v>42</v>
      </c>
      <c r="G2317" s="107">
        <f>第2表01元データ!BB41</f>
        <v>32</v>
      </c>
      <c r="H2317" s="107">
        <f t="shared" si="1505"/>
        <v>-10</v>
      </c>
      <c r="I2317" s="108">
        <f t="shared" si="1506"/>
        <v>-23.809523809523807</v>
      </c>
      <c r="J2317" s="102"/>
      <c r="K2317" s="114" t="s">
        <v>123</v>
      </c>
      <c r="L2317" s="106">
        <v>12</v>
      </c>
      <c r="M2317" s="107">
        <v>17</v>
      </c>
      <c r="N2317" s="107">
        <v>14</v>
      </c>
      <c r="O2317" s="107">
        <v>9</v>
      </c>
      <c r="P2317" s="107">
        <f>第2表01元データ!BC41</f>
        <v>14</v>
      </c>
      <c r="Q2317" s="107">
        <f t="shared" si="1507"/>
        <v>5</v>
      </c>
      <c r="R2317" s="108">
        <f t="shared" si="1508"/>
        <v>55.555555555555557</v>
      </c>
      <c r="S2317" s="108"/>
      <c r="T2317" s="100">
        <v>102</v>
      </c>
      <c r="W2317" s="100" t="s">
        <v>356</v>
      </c>
      <c r="X2317" s="100" t="s">
        <v>313</v>
      </c>
      <c r="Y2317" s="100">
        <v>1</v>
      </c>
      <c r="Z2317" s="100">
        <v>9</v>
      </c>
      <c r="AA2317" s="100">
        <v>37</v>
      </c>
      <c r="AC2317" s="100" t="s">
        <v>356</v>
      </c>
      <c r="AD2317" s="100">
        <v>14</v>
      </c>
      <c r="AE2317" s="100">
        <v>16</v>
      </c>
      <c r="AF2317" s="100">
        <v>12</v>
      </c>
      <c r="AG2317" s="100">
        <v>17</v>
      </c>
      <c r="AJ2317" s="100" t="str">
        <f t="shared" si="1501"/>
        <v>●</v>
      </c>
      <c r="AK2317" s="100" t="str">
        <f t="shared" si="1495"/>
        <v>●</v>
      </c>
      <c r="AL2317" s="100" t="str">
        <f t="shared" si="1504"/>
        <v>●</v>
      </c>
      <c r="AM2317" s="100" t="str">
        <f t="shared" si="1497"/>
        <v>●</v>
      </c>
      <c r="AP2317" s="100" t="str">
        <f t="shared" si="1502"/>
        <v>●</v>
      </c>
      <c r="AQ2317" s="100" t="str">
        <f t="shared" si="1498"/>
        <v>●</v>
      </c>
      <c r="AR2317" s="100" t="str">
        <f t="shared" si="1499"/>
        <v>●</v>
      </c>
      <c r="AS2317" s="100" t="str">
        <f t="shared" si="1503"/>
        <v>●</v>
      </c>
    </row>
    <row r="2318" spans="2:45" s="100" customFormat="1" ht="14.25" customHeight="1">
      <c r="B2318" s="102" t="s">
        <v>124</v>
      </c>
      <c r="C2318" s="106">
        <v>3</v>
      </c>
      <c r="D2318" s="116">
        <v>23</v>
      </c>
      <c r="E2318" s="107">
        <v>43</v>
      </c>
      <c r="F2318" s="107">
        <v>38</v>
      </c>
      <c r="G2318" s="107">
        <f>第2表01元データ!BB42</f>
        <v>37</v>
      </c>
      <c r="H2318" s="107">
        <f t="shared" si="1505"/>
        <v>-1</v>
      </c>
      <c r="I2318" s="108">
        <f t="shared" si="1506"/>
        <v>-2.6315789473684208</v>
      </c>
      <c r="J2318" s="102"/>
      <c r="K2318" s="114" t="s">
        <v>124</v>
      </c>
      <c r="L2318" s="106">
        <v>19</v>
      </c>
      <c r="M2318" s="107">
        <v>13</v>
      </c>
      <c r="N2318" s="107">
        <v>14</v>
      </c>
      <c r="O2318" s="107">
        <v>14</v>
      </c>
      <c r="P2318" s="107">
        <f>第2表01元データ!BC42</f>
        <v>8</v>
      </c>
      <c r="Q2318" s="107">
        <f t="shared" si="1507"/>
        <v>-6</v>
      </c>
      <c r="R2318" s="108">
        <f t="shared" si="1508"/>
        <v>-42.857142857142854</v>
      </c>
      <c r="S2318" s="108"/>
      <c r="T2318" s="100">
        <v>103</v>
      </c>
      <c r="W2318" s="100" t="s">
        <v>357</v>
      </c>
      <c r="X2318" s="100">
        <v>2</v>
      </c>
      <c r="Y2318" s="100" t="s">
        <v>313</v>
      </c>
      <c r="Z2318" s="100">
        <v>3</v>
      </c>
      <c r="AA2318" s="100">
        <v>23</v>
      </c>
      <c r="AC2318" s="100" t="s">
        <v>357</v>
      </c>
      <c r="AD2318" s="100">
        <v>14</v>
      </c>
      <c r="AE2318" s="100">
        <v>16</v>
      </c>
      <c r="AF2318" s="100">
        <v>19</v>
      </c>
      <c r="AG2318" s="100">
        <v>13</v>
      </c>
      <c r="AJ2318" s="100" t="str">
        <f t="shared" si="1501"/>
        <v>●</v>
      </c>
      <c r="AK2318" s="100" t="str">
        <f t="shared" si="1495"/>
        <v>●</v>
      </c>
      <c r="AL2318" s="100" t="str">
        <f t="shared" si="1504"/>
        <v>●</v>
      </c>
      <c r="AM2318" s="100" t="str">
        <f t="shared" si="1497"/>
        <v>●</v>
      </c>
      <c r="AP2318" s="100" t="str">
        <f t="shared" si="1502"/>
        <v>●</v>
      </c>
      <c r="AQ2318" s="100" t="str">
        <f t="shared" si="1498"/>
        <v>●</v>
      </c>
      <c r="AR2318" s="100" t="str">
        <f t="shared" si="1499"/>
        <v>●</v>
      </c>
      <c r="AS2318" s="100" t="str">
        <f t="shared" si="1503"/>
        <v>●</v>
      </c>
    </row>
    <row r="2319" spans="2:45" s="100" customFormat="1" ht="14.25" customHeight="1">
      <c r="B2319" s="102" t="s">
        <v>125</v>
      </c>
      <c r="C2319" s="106" t="s">
        <v>313</v>
      </c>
      <c r="D2319" s="107">
        <v>9</v>
      </c>
      <c r="E2319" s="116">
        <v>23</v>
      </c>
      <c r="F2319" s="107">
        <v>35</v>
      </c>
      <c r="G2319" s="107">
        <f>第2表01元データ!BB43</f>
        <v>30</v>
      </c>
      <c r="H2319" s="107">
        <f t="shared" si="1505"/>
        <v>-5</v>
      </c>
      <c r="I2319" s="108">
        <f t="shared" si="1506"/>
        <v>-14.285714285714285</v>
      </c>
      <c r="J2319" s="102"/>
      <c r="K2319" s="114" t="s">
        <v>125</v>
      </c>
      <c r="L2319" s="106">
        <v>19</v>
      </c>
      <c r="M2319" s="107">
        <v>19</v>
      </c>
      <c r="N2319" s="107">
        <v>11</v>
      </c>
      <c r="O2319" s="107">
        <v>13</v>
      </c>
      <c r="P2319" s="107">
        <f>第2表01元データ!BC43</f>
        <v>14</v>
      </c>
      <c r="Q2319" s="107">
        <f t="shared" si="1507"/>
        <v>1</v>
      </c>
      <c r="R2319" s="108">
        <f t="shared" si="1508"/>
        <v>7.6923076923076925</v>
      </c>
      <c r="S2319" s="108"/>
      <c r="T2319" s="100">
        <v>104</v>
      </c>
      <c r="W2319" s="100" t="s">
        <v>358</v>
      </c>
      <c r="X2319" s="100">
        <v>1</v>
      </c>
      <c r="Y2319" s="100">
        <v>2</v>
      </c>
      <c r="Z2319" s="100" t="s">
        <v>313</v>
      </c>
      <c r="AA2319" s="100">
        <v>9</v>
      </c>
      <c r="AC2319" s="100" t="s">
        <v>358</v>
      </c>
      <c r="AD2319" s="100">
        <v>21</v>
      </c>
      <c r="AE2319" s="100">
        <v>14</v>
      </c>
      <c r="AF2319" s="100">
        <v>19</v>
      </c>
      <c r="AG2319" s="100">
        <v>19</v>
      </c>
      <c r="AJ2319" s="100" t="str">
        <f t="shared" si="1501"/>
        <v>●</v>
      </c>
      <c r="AK2319" s="100" t="str">
        <f t="shared" si="1495"/>
        <v>●</v>
      </c>
      <c r="AL2319" s="100" t="str">
        <f t="shared" si="1504"/>
        <v>●</v>
      </c>
      <c r="AM2319" s="100" t="str">
        <f t="shared" si="1497"/>
        <v>●</v>
      </c>
      <c r="AP2319" s="100" t="str">
        <f t="shared" si="1502"/>
        <v>●</v>
      </c>
      <c r="AQ2319" s="100" t="str">
        <f t="shared" si="1498"/>
        <v>●</v>
      </c>
      <c r="AR2319" s="100" t="str">
        <f t="shared" si="1499"/>
        <v>●</v>
      </c>
      <c r="AS2319" s="100" t="str">
        <f t="shared" si="1503"/>
        <v>●</v>
      </c>
    </row>
    <row r="2320" spans="2:45" s="100" customFormat="1" ht="14.25" customHeight="1">
      <c r="B2320" s="102" t="s">
        <v>126</v>
      </c>
      <c r="C2320" s="115">
        <v>3</v>
      </c>
      <c r="D2320" s="107">
        <v>3</v>
      </c>
      <c r="E2320" s="107">
        <v>7</v>
      </c>
      <c r="F2320" s="107">
        <v>15</v>
      </c>
      <c r="G2320" s="107">
        <f>第2表01元データ!BB44</f>
        <v>21</v>
      </c>
      <c r="H2320" s="107">
        <f t="shared" si="1505"/>
        <v>6</v>
      </c>
      <c r="I2320" s="108">
        <f t="shared" si="1506"/>
        <v>40</v>
      </c>
      <c r="J2320" s="102"/>
      <c r="K2320" s="114" t="s">
        <v>126</v>
      </c>
      <c r="L2320" s="106">
        <v>13</v>
      </c>
      <c r="M2320" s="107">
        <v>18</v>
      </c>
      <c r="N2320" s="107">
        <v>11</v>
      </c>
      <c r="O2320" s="107">
        <v>7</v>
      </c>
      <c r="P2320" s="107">
        <f>第2表01元データ!BC44</f>
        <v>9</v>
      </c>
      <c r="Q2320" s="107">
        <f t="shared" si="1507"/>
        <v>2</v>
      </c>
      <c r="R2320" s="108">
        <f t="shared" si="1508"/>
        <v>28.571428571428569</v>
      </c>
      <c r="S2320" s="108"/>
      <c r="T2320" s="100">
        <v>105</v>
      </c>
      <c r="W2320" s="100" t="s">
        <v>359</v>
      </c>
      <c r="X2320" s="100" t="s">
        <v>313</v>
      </c>
      <c r="Y2320" s="100">
        <v>1</v>
      </c>
      <c r="Z2320" s="100">
        <v>3</v>
      </c>
      <c r="AA2320" s="100">
        <v>3</v>
      </c>
      <c r="AC2320" s="100" t="s">
        <v>359</v>
      </c>
      <c r="AD2320" s="100">
        <v>34</v>
      </c>
      <c r="AE2320" s="100">
        <v>14</v>
      </c>
      <c r="AF2320" s="100">
        <v>13</v>
      </c>
      <c r="AG2320" s="100">
        <v>18</v>
      </c>
      <c r="AJ2320" s="100" t="str">
        <f t="shared" si="1501"/>
        <v>●</v>
      </c>
      <c r="AK2320" s="100" t="str">
        <f t="shared" si="1495"/>
        <v>●</v>
      </c>
      <c r="AL2320" s="100" t="str">
        <f t="shared" si="1504"/>
        <v>●</v>
      </c>
      <c r="AM2320" s="100" t="str">
        <f t="shared" si="1497"/>
        <v>●</v>
      </c>
      <c r="AP2320" s="100" t="str">
        <f t="shared" si="1502"/>
        <v>●</v>
      </c>
      <c r="AQ2320" s="100" t="str">
        <f t="shared" si="1498"/>
        <v>●</v>
      </c>
      <c r="AR2320" s="100" t="str">
        <f t="shared" si="1499"/>
        <v>●</v>
      </c>
      <c r="AS2320" s="100" t="str">
        <f t="shared" si="1503"/>
        <v>●</v>
      </c>
    </row>
    <row r="2321" spans="2:45" s="100" customFormat="1" ht="14.25" customHeight="1">
      <c r="B2321" s="102" t="s">
        <v>127</v>
      </c>
      <c r="C2321" s="106">
        <v>3</v>
      </c>
      <c r="D2321" s="116">
        <v>17</v>
      </c>
      <c r="E2321" s="107">
        <v>8</v>
      </c>
      <c r="F2321" s="107">
        <v>15</v>
      </c>
      <c r="G2321" s="107">
        <f>第2表01元データ!BB45</f>
        <v>14</v>
      </c>
      <c r="H2321" s="107">
        <f t="shared" si="1505"/>
        <v>-1</v>
      </c>
      <c r="I2321" s="108">
        <f t="shared" si="1506"/>
        <v>-6.666666666666667</v>
      </c>
      <c r="J2321" s="102"/>
      <c r="K2321" s="114" t="s">
        <v>127</v>
      </c>
      <c r="L2321" s="106">
        <v>25</v>
      </c>
      <c r="M2321" s="107">
        <v>7</v>
      </c>
      <c r="N2321" s="107">
        <v>15</v>
      </c>
      <c r="O2321" s="107">
        <v>5</v>
      </c>
      <c r="P2321" s="107">
        <f>第2表01元データ!BC45</f>
        <v>8</v>
      </c>
      <c r="Q2321" s="107">
        <f t="shared" si="1507"/>
        <v>3</v>
      </c>
      <c r="R2321" s="108">
        <f t="shared" si="1508"/>
        <v>60</v>
      </c>
      <c r="S2321" s="108"/>
      <c r="T2321" s="100">
        <v>106</v>
      </c>
      <c r="W2321" s="100" t="s">
        <v>360</v>
      </c>
      <c r="X2321" s="100">
        <v>1</v>
      </c>
      <c r="Y2321" s="100" t="s">
        <v>313</v>
      </c>
      <c r="Z2321" s="100">
        <v>3</v>
      </c>
      <c r="AA2321" s="100">
        <v>17</v>
      </c>
      <c r="AC2321" s="100" t="s">
        <v>360</v>
      </c>
      <c r="AD2321" s="100">
        <v>9</v>
      </c>
      <c r="AE2321" s="100">
        <v>24</v>
      </c>
      <c r="AF2321" s="100">
        <v>25</v>
      </c>
      <c r="AG2321" s="100">
        <v>7</v>
      </c>
      <c r="AJ2321" s="100" t="str">
        <f t="shared" si="1501"/>
        <v>●</v>
      </c>
      <c r="AK2321" s="100" t="str">
        <f t="shared" si="1495"/>
        <v>●</v>
      </c>
      <c r="AL2321" s="100" t="str">
        <f t="shared" si="1504"/>
        <v>●</v>
      </c>
      <c r="AM2321" s="100" t="str">
        <f t="shared" si="1497"/>
        <v>●</v>
      </c>
      <c r="AP2321" s="100" t="str">
        <f t="shared" si="1502"/>
        <v>●</v>
      </c>
      <c r="AQ2321" s="100" t="str">
        <f t="shared" si="1498"/>
        <v>●</v>
      </c>
      <c r="AR2321" s="100" t="str">
        <f t="shared" si="1499"/>
        <v>●</v>
      </c>
      <c r="AS2321" s="100" t="str">
        <f t="shared" si="1503"/>
        <v>●</v>
      </c>
    </row>
    <row r="2322" spans="2:45" s="100" customFormat="1" ht="14.25" customHeight="1">
      <c r="B2322" s="102" t="s">
        <v>128</v>
      </c>
      <c r="C2322" s="106">
        <v>15</v>
      </c>
      <c r="D2322" s="107">
        <v>35</v>
      </c>
      <c r="E2322" s="107">
        <v>26</v>
      </c>
      <c r="F2322" s="107">
        <v>21</v>
      </c>
      <c r="G2322" s="107">
        <f>第2表01元データ!BB46</f>
        <v>17</v>
      </c>
      <c r="H2322" s="107">
        <f t="shared" si="1505"/>
        <v>-4</v>
      </c>
      <c r="I2322" s="108">
        <f t="shared" si="1506"/>
        <v>-19.047619047619047</v>
      </c>
      <c r="J2322" s="102"/>
      <c r="K2322" s="114" t="s">
        <v>128</v>
      </c>
      <c r="L2322" s="106">
        <v>26</v>
      </c>
      <c r="M2322" s="107">
        <v>22</v>
      </c>
      <c r="N2322" s="107">
        <v>11</v>
      </c>
      <c r="O2322" s="107">
        <v>14</v>
      </c>
      <c r="P2322" s="107">
        <f>第2表01元データ!BC46</f>
        <v>10</v>
      </c>
      <c r="Q2322" s="107">
        <f t="shared" si="1507"/>
        <v>-4</v>
      </c>
      <c r="R2322" s="108">
        <f t="shared" si="1508"/>
        <v>-28.571428571428569</v>
      </c>
      <c r="S2322" s="108"/>
      <c r="T2322" s="100">
        <v>107</v>
      </c>
      <c r="W2322" s="100" t="s">
        <v>361</v>
      </c>
      <c r="X2322" s="100">
        <v>1</v>
      </c>
      <c r="Y2322" s="100">
        <v>1</v>
      </c>
      <c r="Z2322" s="100">
        <v>15</v>
      </c>
      <c r="AA2322" s="100">
        <v>35</v>
      </c>
      <c r="AC2322" s="100" t="s">
        <v>361</v>
      </c>
      <c r="AD2322" s="100">
        <v>15</v>
      </c>
      <c r="AE2322" s="100">
        <v>12</v>
      </c>
      <c r="AF2322" s="100">
        <v>26</v>
      </c>
      <c r="AG2322" s="100">
        <v>22</v>
      </c>
      <c r="AJ2322" s="100" t="str">
        <f t="shared" si="1501"/>
        <v>●</v>
      </c>
      <c r="AK2322" s="100" t="str">
        <f t="shared" si="1495"/>
        <v>●</v>
      </c>
      <c r="AL2322" s="100" t="str">
        <f t="shared" si="1504"/>
        <v>●</v>
      </c>
      <c r="AM2322" s="100" t="str">
        <f t="shared" si="1497"/>
        <v>●</v>
      </c>
      <c r="AP2322" s="100" t="str">
        <f t="shared" si="1502"/>
        <v>●</v>
      </c>
      <c r="AQ2322" s="100" t="str">
        <f t="shared" si="1498"/>
        <v>●</v>
      </c>
      <c r="AR2322" s="100" t="str">
        <f t="shared" si="1499"/>
        <v>●</v>
      </c>
      <c r="AS2322" s="100" t="str">
        <f t="shared" si="1503"/>
        <v>●</v>
      </c>
    </row>
    <row r="2323" spans="2:45" s="100" customFormat="1" ht="14.25" customHeight="1">
      <c r="B2323" s="102" t="s">
        <v>129</v>
      </c>
      <c r="C2323" s="106">
        <v>5</v>
      </c>
      <c r="D2323" s="107">
        <v>39</v>
      </c>
      <c r="E2323" s="107">
        <v>51</v>
      </c>
      <c r="F2323" s="107">
        <v>40</v>
      </c>
      <c r="G2323" s="107">
        <f>第2表01元データ!BB47</f>
        <v>25</v>
      </c>
      <c r="H2323" s="107">
        <f t="shared" si="1505"/>
        <v>-15</v>
      </c>
      <c r="I2323" s="108">
        <f t="shared" si="1506"/>
        <v>-37.5</v>
      </c>
      <c r="J2323" s="102"/>
      <c r="K2323" s="114" t="s">
        <v>129</v>
      </c>
      <c r="L2323" s="106">
        <v>21</v>
      </c>
      <c r="M2323" s="107">
        <v>36</v>
      </c>
      <c r="N2323" s="107">
        <v>27</v>
      </c>
      <c r="O2323" s="107">
        <v>15</v>
      </c>
      <c r="P2323" s="107">
        <f>第2表01元データ!BC47</f>
        <v>13</v>
      </c>
      <c r="Q2323" s="107">
        <f t="shared" si="1507"/>
        <v>-2</v>
      </c>
      <c r="R2323" s="108">
        <f t="shared" si="1508"/>
        <v>-13.333333333333334</v>
      </c>
      <c r="S2323" s="108"/>
      <c r="T2323" s="100">
        <v>108</v>
      </c>
      <c r="W2323" s="100" t="s">
        <v>362</v>
      </c>
      <c r="X2323" s="100">
        <v>1</v>
      </c>
      <c r="Y2323" s="100">
        <v>1</v>
      </c>
      <c r="Z2323" s="100">
        <v>5</v>
      </c>
      <c r="AA2323" s="100">
        <v>39</v>
      </c>
      <c r="AC2323" s="100" t="s">
        <v>362</v>
      </c>
      <c r="AD2323" s="100">
        <v>18</v>
      </c>
      <c r="AE2323" s="100">
        <v>16</v>
      </c>
      <c r="AF2323" s="100">
        <v>21</v>
      </c>
      <c r="AG2323" s="100">
        <v>36</v>
      </c>
      <c r="AJ2323" s="100" t="str">
        <f t="shared" si="1501"/>
        <v>●</v>
      </c>
      <c r="AK2323" s="100" t="str">
        <f t="shared" si="1495"/>
        <v>●</v>
      </c>
      <c r="AL2323" s="100" t="str">
        <f t="shared" si="1504"/>
        <v>●</v>
      </c>
      <c r="AM2323" s="100" t="str">
        <f t="shared" si="1497"/>
        <v>●</v>
      </c>
      <c r="AP2323" s="100" t="str">
        <f t="shared" si="1502"/>
        <v>●</v>
      </c>
      <c r="AQ2323" s="100" t="str">
        <f t="shared" si="1498"/>
        <v>●</v>
      </c>
      <c r="AR2323" s="100" t="str">
        <f t="shared" si="1499"/>
        <v>●</v>
      </c>
      <c r="AS2323" s="100" t="str">
        <f t="shared" si="1503"/>
        <v>●</v>
      </c>
    </row>
    <row r="2324" spans="2:45" s="100" customFormat="1" ht="14.25" customHeight="1">
      <c r="B2324" s="102" t="s">
        <v>130</v>
      </c>
      <c r="C2324" s="115">
        <v>2</v>
      </c>
      <c r="D2324" s="107">
        <v>25</v>
      </c>
      <c r="E2324" s="107">
        <v>44</v>
      </c>
      <c r="F2324" s="107">
        <v>62</v>
      </c>
      <c r="G2324" s="107">
        <f>第2表01元データ!BB48</f>
        <v>42</v>
      </c>
      <c r="H2324" s="107">
        <f t="shared" si="1505"/>
        <v>-20</v>
      </c>
      <c r="I2324" s="108">
        <f t="shared" si="1506"/>
        <v>-32.258064516129032</v>
      </c>
      <c r="J2324" s="102"/>
      <c r="K2324" s="114" t="s">
        <v>130</v>
      </c>
      <c r="L2324" s="106">
        <v>17</v>
      </c>
      <c r="M2324" s="107">
        <v>25</v>
      </c>
      <c r="N2324" s="107">
        <v>36</v>
      </c>
      <c r="O2324" s="107">
        <v>29</v>
      </c>
      <c r="P2324" s="107">
        <f>第2表01元データ!BC48</f>
        <v>21</v>
      </c>
      <c r="Q2324" s="107">
        <f t="shared" si="1507"/>
        <v>-8</v>
      </c>
      <c r="R2324" s="108">
        <f t="shared" si="1508"/>
        <v>-27.586206896551722</v>
      </c>
      <c r="S2324" s="108"/>
      <c r="T2324" s="100">
        <v>109</v>
      </c>
      <c r="W2324" s="100" t="s">
        <v>363</v>
      </c>
      <c r="X2324" s="100" t="s">
        <v>313</v>
      </c>
      <c r="Y2324" s="100">
        <v>1</v>
      </c>
      <c r="Z2324" s="100">
        <v>2</v>
      </c>
      <c r="AA2324" s="100">
        <v>25</v>
      </c>
      <c r="AC2324" s="100" t="s">
        <v>363</v>
      </c>
      <c r="AD2324" s="100">
        <v>20</v>
      </c>
      <c r="AE2324" s="100">
        <v>24</v>
      </c>
      <c r="AF2324" s="100">
        <v>17</v>
      </c>
      <c r="AG2324" s="100">
        <v>25</v>
      </c>
      <c r="AJ2324" s="100" t="str">
        <f t="shared" si="1501"/>
        <v>●</v>
      </c>
      <c r="AK2324" s="100" t="str">
        <f t="shared" si="1495"/>
        <v>●</v>
      </c>
      <c r="AL2324" s="100" t="str">
        <f>IF(E2324=Z2324,"○","●")</f>
        <v>●</v>
      </c>
      <c r="AM2324" s="100" t="str">
        <f t="shared" si="1497"/>
        <v>●</v>
      </c>
      <c r="AP2324" s="100" t="str">
        <f t="shared" si="1502"/>
        <v>●</v>
      </c>
      <c r="AQ2324" s="100" t="str">
        <f t="shared" si="1498"/>
        <v>●</v>
      </c>
      <c r="AR2324" s="100" t="str">
        <f t="shared" si="1499"/>
        <v>●</v>
      </c>
      <c r="AS2324" s="100" t="str">
        <f t="shared" si="1503"/>
        <v>●</v>
      </c>
    </row>
    <row r="2325" spans="2:45" s="100" customFormat="1" ht="14.25" customHeight="1">
      <c r="B2325" s="102" t="s">
        <v>131</v>
      </c>
      <c r="C2325" s="106">
        <v>1</v>
      </c>
      <c r="D2325" s="116">
        <v>4</v>
      </c>
      <c r="E2325" s="107">
        <v>28</v>
      </c>
      <c r="F2325" s="107">
        <v>46</v>
      </c>
      <c r="G2325" s="107">
        <f>第2表01元データ!BB49</f>
        <v>57</v>
      </c>
      <c r="H2325" s="107">
        <f t="shared" si="1505"/>
        <v>11</v>
      </c>
      <c r="I2325" s="108">
        <f t="shared" si="1506"/>
        <v>23.913043478260871</v>
      </c>
      <c r="J2325" s="102"/>
      <c r="K2325" s="114" t="s">
        <v>131</v>
      </c>
      <c r="L2325" s="106">
        <v>32</v>
      </c>
      <c r="M2325" s="107">
        <v>20</v>
      </c>
      <c r="N2325" s="107">
        <v>29</v>
      </c>
      <c r="O2325" s="107">
        <v>40</v>
      </c>
      <c r="P2325" s="107">
        <f>第2表01元データ!BC49</f>
        <v>31</v>
      </c>
      <c r="Q2325" s="107">
        <f t="shared" si="1507"/>
        <v>-9</v>
      </c>
      <c r="R2325" s="108">
        <f t="shared" si="1508"/>
        <v>-22.5</v>
      </c>
      <c r="S2325" s="108"/>
      <c r="T2325" s="100">
        <v>110</v>
      </c>
      <c r="W2325" s="100" t="s">
        <v>364</v>
      </c>
      <c r="X2325" s="100">
        <v>1</v>
      </c>
      <c r="Y2325" s="100" t="s">
        <v>313</v>
      </c>
      <c r="Z2325" s="100">
        <v>1</v>
      </c>
      <c r="AA2325" s="100">
        <v>4</v>
      </c>
      <c r="AC2325" s="100" t="s">
        <v>364</v>
      </c>
      <c r="AD2325" s="100">
        <v>24</v>
      </c>
      <c r="AE2325" s="100">
        <v>22</v>
      </c>
      <c r="AF2325" s="100">
        <v>32</v>
      </c>
      <c r="AG2325" s="100">
        <v>20</v>
      </c>
      <c r="AJ2325" s="100" t="str">
        <f t="shared" si="1501"/>
        <v>○</v>
      </c>
      <c r="AK2325" s="100" t="str">
        <f t="shared" si="1495"/>
        <v>●</v>
      </c>
      <c r="AL2325" s="100" t="str">
        <f t="shared" ref="AL2325:AL2333" si="1509">IF(E2325=Z2325,"○","●")</f>
        <v>●</v>
      </c>
      <c r="AM2325" s="100" t="str">
        <f t="shared" si="1497"/>
        <v>●</v>
      </c>
      <c r="AP2325" s="100" t="str">
        <f t="shared" si="1502"/>
        <v>●</v>
      </c>
      <c r="AQ2325" s="100" t="str">
        <f t="shared" si="1498"/>
        <v>●</v>
      </c>
      <c r="AR2325" s="100" t="str">
        <f t="shared" si="1499"/>
        <v>●</v>
      </c>
      <c r="AS2325" s="100" t="str">
        <f t="shared" si="1503"/>
        <v>●</v>
      </c>
    </row>
    <row r="2326" spans="2:45" s="100" customFormat="1" ht="14.25" customHeight="1">
      <c r="B2326" s="102" t="s">
        <v>132</v>
      </c>
      <c r="C2326" s="115">
        <v>1</v>
      </c>
      <c r="D2326" s="107">
        <v>3</v>
      </c>
      <c r="E2326" s="107">
        <v>6</v>
      </c>
      <c r="F2326" s="107">
        <v>24</v>
      </c>
      <c r="G2326" s="107">
        <f>第2表01元データ!BB50</f>
        <v>40</v>
      </c>
      <c r="H2326" s="107">
        <f t="shared" si="1505"/>
        <v>16</v>
      </c>
      <c r="I2326" s="108">
        <f t="shared" si="1506"/>
        <v>66.666666666666657</v>
      </c>
      <c r="J2326" s="102"/>
      <c r="K2326" s="114" t="s">
        <v>132</v>
      </c>
      <c r="L2326" s="106">
        <v>22</v>
      </c>
      <c r="M2326" s="107">
        <v>36</v>
      </c>
      <c r="N2326" s="107">
        <v>21</v>
      </c>
      <c r="O2326" s="107">
        <v>32</v>
      </c>
      <c r="P2326" s="107">
        <f>第2表01元データ!BC50</f>
        <v>40</v>
      </c>
      <c r="Q2326" s="107">
        <f t="shared" si="1507"/>
        <v>8</v>
      </c>
      <c r="R2326" s="108">
        <f t="shared" si="1508"/>
        <v>25</v>
      </c>
      <c r="S2326" s="108"/>
      <c r="T2326" s="100">
        <v>111</v>
      </c>
      <c r="W2326" s="100" t="s">
        <v>365</v>
      </c>
      <c r="X2326" s="100" t="s">
        <v>313</v>
      </c>
      <c r="Y2326" s="100">
        <v>1</v>
      </c>
      <c r="Z2326" s="100">
        <v>1</v>
      </c>
      <c r="AA2326" s="100">
        <v>3</v>
      </c>
      <c r="AC2326" s="100" t="s">
        <v>365</v>
      </c>
      <c r="AD2326" s="100">
        <v>25</v>
      </c>
      <c r="AE2326" s="100">
        <v>23</v>
      </c>
      <c r="AF2326" s="100">
        <v>22</v>
      </c>
      <c r="AG2326" s="100">
        <v>36</v>
      </c>
      <c r="AJ2326" s="100" t="str">
        <f t="shared" si="1501"/>
        <v>●</v>
      </c>
      <c r="AK2326" s="100" t="str">
        <f t="shared" si="1495"/>
        <v>●</v>
      </c>
      <c r="AL2326" s="100" t="str">
        <f t="shared" si="1509"/>
        <v>●</v>
      </c>
      <c r="AM2326" s="100" t="str">
        <f t="shared" si="1497"/>
        <v>●</v>
      </c>
      <c r="AP2326" s="100" t="str">
        <f t="shared" si="1502"/>
        <v>●</v>
      </c>
      <c r="AQ2326" s="100" t="str">
        <f t="shared" si="1498"/>
        <v>●</v>
      </c>
      <c r="AR2326" s="100" t="str">
        <f t="shared" si="1499"/>
        <v>●</v>
      </c>
      <c r="AS2326" s="100" t="str">
        <f t="shared" si="1503"/>
        <v>●</v>
      </c>
    </row>
    <row r="2327" spans="2:45" s="100" customFormat="1" ht="14.25" customHeight="1">
      <c r="B2327" s="102" t="s">
        <v>133</v>
      </c>
      <c r="C2327" s="115">
        <v>1</v>
      </c>
      <c r="D2327" s="116">
        <v>5</v>
      </c>
      <c r="E2327" s="107">
        <v>5</v>
      </c>
      <c r="F2327" s="107">
        <v>7</v>
      </c>
      <c r="G2327" s="107">
        <f>第2表01元データ!BB51</f>
        <v>23</v>
      </c>
      <c r="H2327" s="107">
        <f t="shared" si="1505"/>
        <v>16</v>
      </c>
      <c r="I2327" s="108">
        <f t="shared" si="1506"/>
        <v>228.57142857142856</v>
      </c>
      <c r="J2327" s="102"/>
      <c r="K2327" s="114" t="s">
        <v>133</v>
      </c>
      <c r="L2327" s="106">
        <v>28</v>
      </c>
      <c r="M2327" s="107">
        <v>23</v>
      </c>
      <c r="N2327" s="107">
        <v>35</v>
      </c>
      <c r="O2327" s="107">
        <v>23</v>
      </c>
      <c r="P2327" s="107">
        <f>第2表01元データ!BC51</f>
        <v>32</v>
      </c>
      <c r="Q2327" s="107">
        <f t="shared" si="1507"/>
        <v>9</v>
      </c>
      <c r="R2327" s="108">
        <f t="shared" si="1508"/>
        <v>39.130434782608695</v>
      </c>
      <c r="S2327" s="108"/>
      <c r="T2327" s="100">
        <v>112</v>
      </c>
      <c r="W2327" s="100" t="s">
        <v>366</v>
      </c>
      <c r="X2327" s="100" t="s">
        <v>313</v>
      </c>
      <c r="Y2327" s="100" t="s">
        <v>313</v>
      </c>
      <c r="Z2327" s="100">
        <v>1</v>
      </c>
      <c r="AA2327" s="100">
        <v>5</v>
      </c>
      <c r="AC2327" s="100" t="s">
        <v>366</v>
      </c>
      <c r="AD2327" s="100">
        <v>25</v>
      </c>
      <c r="AE2327" s="100">
        <v>25</v>
      </c>
      <c r="AF2327" s="100">
        <v>28</v>
      </c>
      <c r="AG2327" s="100">
        <v>23</v>
      </c>
      <c r="AJ2327" s="100" t="str">
        <f t="shared" si="1501"/>
        <v>●</v>
      </c>
      <c r="AK2327" s="100" t="str">
        <f t="shared" si="1495"/>
        <v>●</v>
      </c>
      <c r="AL2327" s="100" t="str">
        <f t="shared" si="1509"/>
        <v>●</v>
      </c>
      <c r="AM2327" s="100" t="str">
        <f t="shared" si="1497"/>
        <v>●</v>
      </c>
      <c r="AP2327" s="100" t="str">
        <f t="shared" si="1502"/>
        <v>●</v>
      </c>
      <c r="AQ2327" s="100" t="str">
        <f t="shared" si="1498"/>
        <v>●</v>
      </c>
      <c r="AR2327" s="100" t="str">
        <f t="shared" si="1499"/>
        <v>●</v>
      </c>
      <c r="AS2327" s="100" t="str">
        <f t="shared" si="1503"/>
        <v>○</v>
      </c>
    </row>
    <row r="2328" spans="2:45" s="100" customFormat="1" ht="14.25" customHeight="1">
      <c r="B2328" s="102" t="s">
        <v>134</v>
      </c>
      <c r="C2328" s="106" t="s">
        <v>313</v>
      </c>
      <c r="D2328" s="116">
        <v>3</v>
      </c>
      <c r="E2328" s="116">
        <v>6</v>
      </c>
      <c r="F2328" s="107">
        <v>7</v>
      </c>
      <c r="G2328" s="107">
        <f>第2表01元データ!BB52</f>
        <v>6</v>
      </c>
      <c r="H2328" s="107">
        <f t="shared" si="1505"/>
        <v>-1</v>
      </c>
      <c r="I2328" s="108">
        <f t="shared" si="1506"/>
        <v>-14.285714285714285</v>
      </c>
      <c r="J2328" s="102"/>
      <c r="K2328" s="114" t="s">
        <v>134</v>
      </c>
      <c r="L2328" s="106">
        <v>28</v>
      </c>
      <c r="M2328" s="107">
        <v>32</v>
      </c>
      <c r="N2328" s="107">
        <v>23</v>
      </c>
      <c r="O2328" s="107">
        <v>32</v>
      </c>
      <c r="P2328" s="107">
        <f>第2表01元データ!BC52</f>
        <v>31</v>
      </c>
      <c r="Q2328" s="107">
        <f t="shared" si="1507"/>
        <v>-1</v>
      </c>
      <c r="R2328" s="108">
        <f t="shared" si="1508"/>
        <v>-3.125</v>
      </c>
      <c r="S2328" s="108"/>
      <c r="T2328" s="100">
        <v>113</v>
      </c>
      <c r="W2328" s="100" t="s">
        <v>367</v>
      </c>
      <c r="X2328" s="100">
        <v>2</v>
      </c>
      <c r="Y2328" s="100" t="s">
        <v>313</v>
      </c>
      <c r="Z2328" s="100" t="s">
        <v>313</v>
      </c>
      <c r="AA2328" s="100">
        <v>3</v>
      </c>
      <c r="AC2328" s="100" t="s">
        <v>367</v>
      </c>
      <c r="AD2328" s="100">
        <v>29</v>
      </c>
      <c r="AE2328" s="100">
        <v>25</v>
      </c>
      <c r="AF2328" s="100">
        <v>28</v>
      </c>
      <c r="AG2328" s="100">
        <v>32</v>
      </c>
      <c r="AJ2328" s="100" t="str">
        <f t="shared" si="1501"/>
        <v>●</v>
      </c>
      <c r="AK2328" s="100" t="str">
        <f t="shared" si="1495"/>
        <v>●</v>
      </c>
      <c r="AL2328" s="100" t="str">
        <f t="shared" si="1509"/>
        <v>●</v>
      </c>
      <c r="AM2328" s="100" t="str">
        <f t="shared" si="1497"/>
        <v>●</v>
      </c>
      <c r="AP2328" s="100" t="str">
        <f t="shared" si="1502"/>
        <v>●</v>
      </c>
      <c r="AQ2328" s="100" t="str">
        <f t="shared" si="1498"/>
        <v>●</v>
      </c>
      <c r="AR2328" s="100" t="str">
        <f t="shared" si="1499"/>
        <v>●</v>
      </c>
      <c r="AS2328" s="100" t="str">
        <f t="shared" si="1503"/>
        <v>○</v>
      </c>
    </row>
    <row r="2329" spans="2:45" s="100" customFormat="1" ht="14.25" customHeight="1">
      <c r="B2329" s="102" t="s">
        <v>135</v>
      </c>
      <c r="C2329" s="106">
        <v>1</v>
      </c>
      <c r="D2329" s="107">
        <v>2</v>
      </c>
      <c r="E2329" s="107">
        <v>4</v>
      </c>
      <c r="F2329" s="107">
        <v>6</v>
      </c>
      <c r="G2329" s="107">
        <f>第2表01元データ!BB53</f>
        <v>5</v>
      </c>
      <c r="H2329" s="107">
        <f t="shared" si="1505"/>
        <v>-1</v>
      </c>
      <c r="I2329" s="108">
        <f t="shared" si="1506"/>
        <v>-16.666666666666664</v>
      </c>
      <c r="J2329" s="102"/>
      <c r="K2329" s="114" t="s">
        <v>135</v>
      </c>
      <c r="L2329" s="106">
        <v>29</v>
      </c>
      <c r="M2329" s="107">
        <v>30</v>
      </c>
      <c r="N2329" s="107">
        <v>32</v>
      </c>
      <c r="O2329" s="107">
        <v>28</v>
      </c>
      <c r="P2329" s="107">
        <f>第2表01元データ!BC53</f>
        <v>33</v>
      </c>
      <c r="Q2329" s="107">
        <f t="shared" si="1507"/>
        <v>5</v>
      </c>
      <c r="R2329" s="108">
        <f t="shared" si="1508"/>
        <v>17.857142857142858</v>
      </c>
      <c r="S2329" s="108"/>
      <c r="T2329" s="100">
        <v>114</v>
      </c>
      <c r="W2329" s="100" t="s">
        <v>368</v>
      </c>
      <c r="X2329" s="100">
        <v>2</v>
      </c>
      <c r="Y2329" s="100">
        <v>2</v>
      </c>
      <c r="Z2329" s="100">
        <v>1</v>
      </c>
      <c r="AA2329" s="100">
        <v>2</v>
      </c>
      <c r="AC2329" s="100" t="s">
        <v>368</v>
      </c>
      <c r="AD2329" s="100">
        <v>19</v>
      </c>
      <c r="AE2329" s="100">
        <v>30</v>
      </c>
      <c r="AF2329" s="100">
        <v>29</v>
      </c>
      <c r="AG2329" s="100">
        <v>30</v>
      </c>
      <c r="AJ2329" s="100" t="str">
        <f t="shared" si="1501"/>
        <v>●</v>
      </c>
      <c r="AK2329" s="100" t="str">
        <f t="shared" si="1495"/>
        <v>○</v>
      </c>
      <c r="AL2329" s="100" t="str">
        <f t="shared" si="1509"/>
        <v>●</v>
      </c>
      <c r="AM2329" s="100" t="str">
        <f t="shared" si="1497"/>
        <v>●</v>
      </c>
      <c r="AP2329" s="100" t="str">
        <f t="shared" si="1502"/>
        <v>●</v>
      </c>
      <c r="AQ2329" s="100" t="str">
        <f t="shared" si="1498"/>
        <v>○</v>
      </c>
      <c r="AR2329" s="100" t="str">
        <f t="shared" si="1499"/>
        <v>●</v>
      </c>
      <c r="AS2329" s="100" t="str">
        <f t="shared" si="1503"/>
        <v>●</v>
      </c>
    </row>
    <row r="2330" spans="2:45" s="100" customFormat="1" ht="14.25" customHeight="1">
      <c r="B2330" s="102" t="s">
        <v>136</v>
      </c>
      <c r="C2330" s="106">
        <v>2</v>
      </c>
      <c r="D2330" s="107">
        <v>2</v>
      </c>
      <c r="E2330" s="107">
        <v>1</v>
      </c>
      <c r="F2330" s="107">
        <v>6</v>
      </c>
      <c r="G2330" s="107">
        <f>第2表01元データ!BB54</f>
        <v>6</v>
      </c>
      <c r="H2330" s="107">
        <f t="shared" si="1505"/>
        <v>0</v>
      </c>
      <c r="I2330" s="108">
        <f t="shared" si="1506"/>
        <v>0</v>
      </c>
      <c r="J2330" s="102"/>
      <c r="K2330" s="114" t="s">
        <v>136</v>
      </c>
      <c r="L2330" s="106">
        <v>26</v>
      </c>
      <c r="M2330" s="107">
        <v>22</v>
      </c>
      <c r="N2330" s="107">
        <v>28</v>
      </c>
      <c r="O2330" s="107">
        <v>28</v>
      </c>
      <c r="P2330" s="107">
        <f>第2表01元データ!BC54</f>
        <v>22</v>
      </c>
      <c r="Q2330" s="107">
        <f t="shared" si="1507"/>
        <v>-6</v>
      </c>
      <c r="R2330" s="108">
        <f t="shared" si="1508"/>
        <v>-21.428571428571427</v>
      </c>
      <c r="S2330" s="108"/>
      <c r="T2330" s="100">
        <v>115</v>
      </c>
      <c r="W2330" s="100" t="s">
        <v>369</v>
      </c>
      <c r="X2330" s="100">
        <v>3</v>
      </c>
      <c r="Y2330" s="100">
        <v>1</v>
      </c>
      <c r="Z2330" s="100">
        <v>2</v>
      </c>
      <c r="AA2330" s="100">
        <v>2</v>
      </c>
      <c r="AC2330" s="100" t="s">
        <v>369</v>
      </c>
      <c r="AD2330" s="100">
        <v>19</v>
      </c>
      <c r="AE2330" s="100">
        <v>14</v>
      </c>
      <c r="AF2330" s="100">
        <v>26</v>
      </c>
      <c r="AG2330" s="100">
        <v>22</v>
      </c>
      <c r="AJ2330" s="100" t="str">
        <f t="shared" si="1501"/>
        <v>●</v>
      </c>
      <c r="AK2330" s="100" t="str">
        <f t="shared" si="1495"/>
        <v>●</v>
      </c>
      <c r="AL2330" s="100" t="str">
        <f t="shared" si="1509"/>
        <v>●</v>
      </c>
      <c r="AM2330" s="100" t="str">
        <f t="shared" si="1497"/>
        <v>●</v>
      </c>
      <c r="AP2330" s="100" t="str">
        <f t="shared" si="1502"/>
        <v>●</v>
      </c>
      <c r="AQ2330" s="100" t="str">
        <f t="shared" si="1498"/>
        <v>●</v>
      </c>
      <c r="AR2330" s="100" t="str">
        <f t="shared" si="1499"/>
        <v>●</v>
      </c>
      <c r="AS2330" s="100" t="str">
        <f t="shared" si="1503"/>
        <v>●</v>
      </c>
    </row>
    <row r="2331" spans="2:45" s="100" customFormat="1" ht="14.25" customHeight="1">
      <c r="B2331" s="102" t="s">
        <v>137</v>
      </c>
      <c r="C2331" s="115">
        <v>3</v>
      </c>
      <c r="D2331" s="107">
        <v>1</v>
      </c>
      <c r="E2331" s="107" t="s">
        <v>313</v>
      </c>
      <c r="F2331" s="107">
        <v>3</v>
      </c>
      <c r="G2331" s="107">
        <f>第2表01元データ!BB55</f>
        <v>4</v>
      </c>
      <c r="H2331" s="107">
        <f t="shared" si="1505"/>
        <v>1</v>
      </c>
      <c r="I2331" s="108">
        <f t="shared" si="1506"/>
        <v>33.333333333333329</v>
      </c>
      <c r="J2331" s="102"/>
      <c r="K2331" s="114" t="s">
        <v>137</v>
      </c>
      <c r="L2331" s="106">
        <v>12</v>
      </c>
      <c r="M2331" s="107">
        <v>21</v>
      </c>
      <c r="N2331" s="107">
        <v>25</v>
      </c>
      <c r="O2331" s="107">
        <v>25</v>
      </c>
      <c r="P2331" s="107">
        <f>第2表01元データ!BC55</f>
        <v>18</v>
      </c>
      <c r="Q2331" s="107">
        <f t="shared" si="1507"/>
        <v>-7</v>
      </c>
      <c r="R2331" s="108">
        <f t="shared" si="1508"/>
        <v>-28.000000000000004</v>
      </c>
      <c r="S2331" s="108"/>
      <c r="T2331" s="100">
        <v>116</v>
      </c>
      <c r="W2331" s="100" t="s">
        <v>370</v>
      </c>
      <c r="X2331" s="100" t="s">
        <v>313</v>
      </c>
      <c r="Y2331" s="100">
        <v>2</v>
      </c>
      <c r="Z2331" s="100">
        <v>3</v>
      </c>
      <c r="AA2331" s="100">
        <v>1</v>
      </c>
      <c r="AC2331" s="100" t="s">
        <v>370</v>
      </c>
      <c r="AD2331" s="100">
        <v>9</v>
      </c>
      <c r="AE2331" s="100">
        <v>14</v>
      </c>
      <c r="AF2331" s="100">
        <v>12</v>
      </c>
      <c r="AG2331" s="100">
        <v>21</v>
      </c>
      <c r="AJ2331" s="100" t="str">
        <f t="shared" si="1501"/>
        <v>●</v>
      </c>
      <c r="AK2331" s="100" t="str">
        <f t="shared" si="1495"/>
        <v>●</v>
      </c>
      <c r="AL2331" s="100" t="str">
        <f t="shared" si="1509"/>
        <v>●</v>
      </c>
      <c r="AM2331" s="100" t="str">
        <f t="shared" si="1497"/>
        <v>●</v>
      </c>
      <c r="AP2331" s="100" t="str">
        <f t="shared" si="1502"/>
        <v>●</v>
      </c>
      <c r="AQ2331" s="100" t="str">
        <f t="shared" si="1498"/>
        <v>●</v>
      </c>
      <c r="AR2331" s="100" t="str">
        <f t="shared" si="1499"/>
        <v>●</v>
      </c>
      <c r="AS2331" s="100" t="str">
        <f t="shared" si="1503"/>
        <v>●</v>
      </c>
    </row>
    <row r="2332" spans="2:45" s="100" customFormat="1" ht="14.25" customHeight="1">
      <c r="B2332" s="102" t="s">
        <v>138</v>
      </c>
      <c r="C2332" s="106">
        <v>3</v>
      </c>
      <c r="D2332" s="107">
        <v>1</v>
      </c>
      <c r="E2332" s="107">
        <v>1</v>
      </c>
      <c r="F2332" s="107" t="s">
        <v>313</v>
      </c>
      <c r="G2332" s="107">
        <f>第2表01元データ!BB56</f>
        <v>2</v>
      </c>
      <c r="H2332" s="107">
        <f t="shared" si="1505"/>
        <v>2</v>
      </c>
      <c r="I2332" s="108" t="str">
        <f t="shared" si="1506"/>
        <v>皆増</v>
      </c>
      <c r="J2332" s="102"/>
      <c r="K2332" s="114" t="s">
        <v>138</v>
      </c>
      <c r="L2332" s="106">
        <v>10</v>
      </c>
      <c r="M2332" s="107">
        <v>9</v>
      </c>
      <c r="N2332" s="107">
        <v>18</v>
      </c>
      <c r="O2332" s="107">
        <v>16</v>
      </c>
      <c r="P2332" s="107">
        <f>第2表01元データ!BC56</f>
        <v>16</v>
      </c>
      <c r="Q2332" s="107">
        <f t="shared" si="1507"/>
        <v>0</v>
      </c>
      <c r="R2332" s="108">
        <f t="shared" si="1508"/>
        <v>0</v>
      </c>
      <c r="S2332" s="108"/>
      <c r="T2332" s="100">
        <v>117</v>
      </c>
      <c r="W2332" s="100" t="s">
        <v>371</v>
      </c>
      <c r="X2332" s="100">
        <v>1</v>
      </c>
      <c r="Y2332" s="100">
        <v>1</v>
      </c>
      <c r="Z2332" s="100">
        <v>3</v>
      </c>
      <c r="AA2332" s="100">
        <v>1</v>
      </c>
      <c r="AC2332" s="100" t="s">
        <v>371</v>
      </c>
      <c r="AD2332" s="100">
        <v>2</v>
      </c>
      <c r="AE2332" s="100">
        <v>11</v>
      </c>
      <c r="AF2332" s="100">
        <v>10</v>
      </c>
      <c r="AG2332" s="100">
        <v>9</v>
      </c>
      <c r="AJ2332" s="100" t="str">
        <f t="shared" si="1501"/>
        <v>●</v>
      </c>
      <c r="AK2332" s="100" t="str">
        <f t="shared" si="1495"/>
        <v>○</v>
      </c>
      <c r="AL2332" s="100" t="str">
        <f t="shared" si="1509"/>
        <v>●</v>
      </c>
      <c r="AM2332" s="100" t="str">
        <f t="shared" si="1497"/>
        <v>●</v>
      </c>
      <c r="AP2332" s="100" t="str">
        <f t="shared" si="1502"/>
        <v>●</v>
      </c>
      <c r="AQ2332" s="100" t="str">
        <f t="shared" si="1498"/>
        <v>●</v>
      </c>
      <c r="AR2332" s="100" t="str">
        <f t="shared" si="1499"/>
        <v>●</v>
      </c>
      <c r="AS2332" s="100" t="str">
        <f t="shared" si="1503"/>
        <v>●</v>
      </c>
    </row>
    <row r="2333" spans="2:45" s="100" customFormat="1" ht="14.25" customHeight="1">
      <c r="B2333" s="102" t="s">
        <v>110</v>
      </c>
      <c r="C2333" s="115" t="s">
        <v>313</v>
      </c>
      <c r="D2333" s="107">
        <v>2</v>
      </c>
      <c r="E2333" s="116" t="s">
        <v>313</v>
      </c>
      <c r="F2333" s="107">
        <v>1</v>
      </c>
      <c r="G2333" s="107">
        <f>第2表01元データ!BB57</f>
        <v>1</v>
      </c>
      <c r="H2333" s="107">
        <f t="shared" si="1505"/>
        <v>0</v>
      </c>
      <c r="I2333" s="108">
        <f t="shared" si="1506"/>
        <v>0</v>
      </c>
      <c r="J2333" s="102"/>
      <c r="K2333" s="114" t="s">
        <v>110</v>
      </c>
      <c r="L2333" s="106">
        <v>9</v>
      </c>
      <c r="M2333" s="107">
        <v>10</v>
      </c>
      <c r="N2333" s="107">
        <v>10</v>
      </c>
      <c r="O2333" s="107">
        <v>15</v>
      </c>
      <c r="P2333" s="107">
        <f>第2表01元データ!BC57</f>
        <v>11</v>
      </c>
      <c r="Q2333" s="107">
        <f t="shared" si="1507"/>
        <v>-4</v>
      </c>
      <c r="R2333" s="108">
        <f t="shared" si="1508"/>
        <v>-26.666666666666668</v>
      </c>
      <c r="S2333" s="108"/>
      <c r="T2333" s="100">
        <v>118</v>
      </c>
      <c r="W2333" s="100" t="s">
        <v>378</v>
      </c>
      <c r="X2333" s="100" t="s">
        <v>313</v>
      </c>
      <c r="Y2333" s="100">
        <v>1</v>
      </c>
      <c r="Z2333" s="100" t="s">
        <v>313</v>
      </c>
      <c r="AA2333" s="100">
        <v>2</v>
      </c>
      <c r="AC2333" s="100" t="s">
        <v>378</v>
      </c>
      <c r="AD2333" s="100">
        <v>1</v>
      </c>
      <c r="AE2333" s="100">
        <v>2</v>
      </c>
      <c r="AF2333" s="100">
        <v>9</v>
      </c>
      <c r="AG2333" s="100">
        <v>10</v>
      </c>
      <c r="AJ2333" s="100" t="str">
        <f t="shared" si="1501"/>
        <v>○</v>
      </c>
      <c r="AK2333" s="100" t="str">
        <f t="shared" si="1495"/>
        <v>●</v>
      </c>
      <c r="AL2333" s="100" t="str">
        <f t="shared" si="1509"/>
        <v>○</v>
      </c>
      <c r="AM2333" s="100" t="str">
        <f t="shared" si="1497"/>
        <v>●</v>
      </c>
      <c r="AP2333" s="100" t="str">
        <f t="shared" si="1502"/>
        <v>●</v>
      </c>
      <c r="AQ2333" s="100" t="str">
        <f t="shared" si="1498"/>
        <v>●</v>
      </c>
      <c r="AR2333" s="100" t="str">
        <f t="shared" si="1499"/>
        <v>●</v>
      </c>
      <c r="AS2333" s="100" t="str">
        <f t="shared" si="1503"/>
        <v>●</v>
      </c>
    </row>
    <row r="2334" spans="2:45" s="100" customFormat="1" ht="14.25" customHeight="1">
      <c r="B2334" s="119" t="s">
        <v>111</v>
      </c>
      <c r="C2334" s="120" t="s">
        <v>313</v>
      </c>
      <c r="D2334" s="116" t="s">
        <v>313</v>
      </c>
      <c r="E2334" s="116" t="s">
        <v>313</v>
      </c>
      <c r="F2334" s="116" t="s">
        <v>313</v>
      </c>
      <c r="G2334" s="107" t="str">
        <f>第2表01元データ!BB58</f>
        <v>-</v>
      </c>
      <c r="H2334" s="107"/>
      <c r="I2334" s="108"/>
      <c r="K2334" s="119" t="s">
        <v>111</v>
      </c>
      <c r="L2334" s="120" t="s">
        <v>313</v>
      </c>
      <c r="M2334" s="116" t="s">
        <v>313</v>
      </c>
      <c r="N2334" s="116" t="s">
        <v>313</v>
      </c>
      <c r="O2334" s="116" t="s">
        <v>313</v>
      </c>
      <c r="P2334" s="107" t="str">
        <f>第2表01元データ!BC58</f>
        <v>-</v>
      </c>
      <c r="Q2334" s="107"/>
      <c r="R2334" s="108"/>
      <c r="T2334" s="100">
        <v>119</v>
      </c>
    </row>
    <row r="2335" spans="2:45" s="100" customFormat="1" ht="14.25" customHeight="1">
      <c r="G2335" s="168"/>
      <c r="P2335" s="168"/>
    </row>
    <row r="2336" spans="2:45" s="100" customFormat="1" ht="14.25" customHeight="1">
      <c r="G2336" s="168"/>
      <c r="P2336" s="168"/>
    </row>
    <row r="2337" spans="2:45" s="99" customFormat="1" ht="14.25" customHeight="1">
      <c r="B2337" s="99" t="str">
        <f>LEFT(B2277,LEN(B2277)-2)&amp;+"女"</f>
        <v>新光町・女</v>
      </c>
      <c r="H2337" s="99" t="s">
        <v>805</v>
      </c>
      <c r="I2337" s="380">
        <f>令和2年9月末住基人口!Q48</f>
        <v>457</v>
      </c>
      <c r="K2337" s="99" t="str">
        <f>LEFT(K2277,LEN(K2277)-2)&amp;+"女"</f>
        <v>張碓町・女</v>
      </c>
      <c r="Q2337" s="99" t="s">
        <v>805</v>
      </c>
      <c r="R2337" s="380">
        <f>令和2年9月末住基人口!Q49</f>
        <v>375</v>
      </c>
      <c r="W2337" s="100"/>
      <c r="X2337" s="100"/>
      <c r="Y2337" s="100"/>
      <c r="Z2337" s="100"/>
      <c r="AA2337" s="100"/>
      <c r="AB2337" s="100"/>
      <c r="AC2337" s="100"/>
      <c r="AD2337" s="100"/>
      <c r="AE2337" s="100"/>
      <c r="AF2337" s="100"/>
      <c r="AG2337" s="100"/>
    </row>
    <row r="2338" spans="2:45" s="100" customFormat="1" ht="14.25" customHeight="1">
      <c r="B2338" s="583" t="s">
        <v>335</v>
      </c>
      <c r="C2338" s="101"/>
      <c r="D2338" s="101"/>
      <c r="E2338" s="101"/>
      <c r="F2338" s="101"/>
      <c r="G2338" s="135"/>
      <c r="H2338" s="131"/>
      <c r="I2338" s="131"/>
      <c r="J2338" s="102"/>
      <c r="K2338" s="583" t="s">
        <v>335</v>
      </c>
      <c r="L2338" s="101"/>
      <c r="M2338" s="101"/>
      <c r="N2338" s="101"/>
      <c r="O2338" s="101"/>
      <c r="P2338" s="135"/>
      <c r="Q2338" s="131"/>
      <c r="R2338" s="131"/>
      <c r="S2338" s="103"/>
    </row>
    <row r="2339" spans="2:45" s="100" customFormat="1" ht="14.25" customHeight="1">
      <c r="B2339" s="584"/>
      <c r="C2339" s="130" t="str">
        <f>$C$4</f>
        <v>平成12年</v>
      </c>
      <c r="D2339" s="130" t="str">
        <f>$D$4</f>
        <v>平成17年</v>
      </c>
      <c r="E2339" s="130" t="str">
        <f>$E$4</f>
        <v>平成22年</v>
      </c>
      <c r="F2339" s="130" t="s">
        <v>410</v>
      </c>
      <c r="G2339" s="130" t="s">
        <v>739</v>
      </c>
      <c r="H2339" s="133" t="str">
        <f>$H$4</f>
        <v>対平成</v>
      </c>
      <c r="I2339" s="134" t="str">
        <f>$I$4</f>
        <v>27年</v>
      </c>
      <c r="J2339" s="102"/>
      <c r="K2339" s="584"/>
      <c r="L2339" s="130" t="str">
        <f>$C$4</f>
        <v>平成12年</v>
      </c>
      <c r="M2339" s="130" t="str">
        <f>$D$4</f>
        <v>平成17年</v>
      </c>
      <c r="N2339" s="130" t="str">
        <f>$E$4</f>
        <v>平成22年</v>
      </c>
      <c r="O2339" s="130" t="s">
        <v>410</v>
      </c>
      <c r="P2339" s="130" t="s">
        <v>739</v>
      </c>
      <c r="Q2339" s="133" t="str">
        <f>$H$4</f>
        <v>対平成</v>
      </c>
      <c r="R2339" s="134" t="str">
        <f>$I$4</f>
        <v>27年</v>
      </c>
      <c r="S2339" s="103"/>
    </row>
    <row r="2340" spans="2:45" s="100" customFormat="1" ht="14.25" customHeight="1">
      <c r="B2340" s="585"/>
      <c r="C2340" s="104"/>
      <c r="D2340" s="104"/>
      <c r="E2340" s="104"/>
      <c r="F2340" s="104"/>
      <c r="G2340" s="104"/>
      <c r="H2340" s="132" t="s">
        <v>88</v>
      </c>
      <c r="I2340" s="133" t="s">
        <v>398</v>
      </c>
      <c r="J2340" s="102"/>
      <c r="K2340" s="585"/>
      <c r="L2340" s="104"/>
      <c r="M2340" s="104"/>
      <c r="N2340" s="104"/>
      <c r="O2340" s="104"/>
      <c r="P2340" s="104"/>
      <c r="Q2340" s="132" t="s">
        <v>88</v>
      </c>
      <c r="R2340" s="133" t="s">
        <v>398</v>
      </c>
      <c r="S2340" s="103"/>
    </row>
    <row r="2341" spans="2:45" s="199" customFormat="1" ht="14.25" customHeight="1">
      <c r="B2341" s="200" t="s">
        <v>90</v>
      </c>
      <c r="C2341" s="198">
        <v>55</v>
      </c>
      <c r="D2341" s="194">
        <v>230</v>
      </c>
      <c r="E2341" s="194">
        <v>335</v>
      </c>
      <c r="F2341" s="194">
        <v>416</v>
      </c>
      <c r="G2341" s="194">
        <f>IF(COUNTIF(G2346:G2364,"x"),"x",IF(SUM(G2346:G2364)=0,"-",SUM(G2346:G2364)))</f>
        <v>429</v>
      </c>
      <c r="H2341" s="193">
        <f t="shared" ref="H2341:H2344" si="1510">IF(G2341="x","x",IF(AND(G2341="-",F2341="-"),"-",IF(AND(G2341="-",F2341&gt;0),F2341*-1,IF(AND(G2341&gt;0,F2341="-"),G2341,G2341-F2341))))</f>
        <v>13</v>
      </c>
      <c r="I2341" s="195">
        <f t="shared" ref="I2341:I2344" si="1511">IF(H2341="x","x",IF(H2341="-","-",IF(AND(F2341="-",G2341&gt;0),"皆増",IF(AND(F2341&gt;0,G2341="-"),"皆減",H2341/F2341*100))))</f>
        <v>3.125</v>
      </c>
      <c r="J2341" s="196"/>
      <c r="K2341" s="197" t="s">
        <v>90</v>
      </c>
      <c r="L2341" s="198">
        <v>398</v>
      </c>
      <c r="M2341" s="194">
        <v>407</v>
      </c>
      <c r="N2341" s="194">
        <v>398</v>
      </c>
      <c r="O2341" s="194">
        <v>380</v>
      </c>
      <c r="P2341" s="194">
        <f>IF(COUNTIF(P2346:P2364,"x"),"x",IF(SUM(P2346:P2364)=0,"-",SUM(P2346:P2364)))</f>
        <v>356</v>
      </c>
      <c r="Q2341" s="193">
        <f t="shared" ref="Q2341:Q2344" si="1512">IF(P2341="x","x",IF(AND(P2341="-",O2341="-"),"-",IF(AND(P2341="-",O2341&gt;0),O2341*-1,IF(AND(P2341&gt;0,O2341="-"),P2341,P2341-O2341))))</f>
        <v>-24</v>
      </c>
      <c r="R2341" s="195">
        <f t="shared" ref="R2341:R2344" si="1513">IF(Q2341="x","x",IF(Q2341="-","-",IF(AND(O2341="-",P2341&gt;0),"皆増",IF(AND(O2341&gt;0,P2341="-"),"皆減",Q2341/O2341*100))))</f>
        <v>-6.3157894736842106</v>
      </c>
      <c r="S2341" s="195"/>
      <c r="W2341" s="199" t="s">
        <v>373</v>
      </c>
      <c r="X2341" s="199">
        <v>16</v>
      </c>
      <c r="Y2341" s="199">
        <v>13</v>
      </c>
      <c r="Z2341" s="199">
        <v>55</v>
      </c>
      <c r="AA2341" s="199">
        <v>230</v>
      </c>
      <c r="AC2341" s="199" t="s">
        <v>373</v>
      </c>
      <c r="AD2341" s="199">
        <v>345</v>
      </c>
      <c r="AE2341" s="199">
        <v>341</v>
      </c>
      <c r="AF2341" s="199">
        <v>398</v>
      </c>
      <c r="AG2341" s="199">
        <v>407</v>
      </c>
      <c r="AJ2341" s="199" t="str">
        <f>IF(C2341=X2341,"○","●")</f>
        <v>●</v>
      </c>
      <c r="AK2341" s="199" t="str">
        <f t="shared" ref="AK2341:AK2363" si="1514">IF(D2341=Y2341,"○","●")</f>
        <v>●</v>
      </c>
      <c r="AL2341" s="199" t="str">
        <f t="shared" ref="AL2341:AL2342" si="1515">IF(E2341=Z2341,"○","●")</f>
        <v>●</v>
      </c>
      <c r="AM2341" s="199" t="str">
        <f t="shared" ref="AM2341:AM2363" si="1516">IF(F2341=AA2341,"○","●")</f>
        <v>●</v>
      </c>
      <c r="AP2341" s="199" t="str">
        <f>IF(L2341=AD2341,"○","●")</f>
        <v>●</v>
      </c>
      <c r="AQ2341" s="199" t="str">
        <f t="shared" ref="AQ2341:AQ2363" si="1517">IF(M2341=AE2341,"○","●")</f>
        <v>●</v>
      </c>
      <c r="AR2341" s="199" t="str">
        <f t="shared" ref="AR2341:AR2363" si="1518">IF(N2341=AF2341,"○","●")</f>
        <v>○</v>
      </c>
      <c r="AS2341" s="199" t="str">
        <f t="shared" ref="AS2341" si="1519">IF(O2341=AG2341,"○","●")</f>
        <v>●</v>
      </c>
    </row>
    <row r="2342" spans="2:45" s="100" customFormat="1" ht="14.25" customHeight="1">
      <c r="B2342" s="105" t="s">
        <v>91</v>
      </c>
      <c r="C2342" s="106">
        <v>18</v>
      </c>
      <c r="D2342" s="116">
        <v>81</v>
      </c>
      <c r="E2342" s="107">
        <v>110</v>
      </c>
      <c r="F2342" s="107">
        <v>122</v>
      </c>
      <c r="G2342" s="107">
        <f>IF(COUNTIF(G2346:G2348,"x"),"x",IF(SUM(G2346:G2348)=0,"-",SUM(G2346:G2348)))</f>
        <v>96</v>
      </c>
      <c r="H2342" s="107">
        <f t="shared" si="1510"/>
        <v>-26</v>
      </c>
      <c r="I2342" s="108">
        <f t="shared" si="1511"/>
        <v>-21.311475409836063</v>
      </c>
      <c r="J2342" s="102"/>
      <c r="K2342" s="109" t="s">
        <v>91</v>
      </c>
      <c r="L2342" s="106">
        <v>54</v>
      </c>
      <c r="M2342" s="107">
        <v>51</v>
      </c>
      <c r="N2342" s="107">
        <v>45</v>
      </c>
      <c r="O2342" s="107">
        <v>41</v>
      </c>
      <c r="P2342" s="107">
        <f>IF(COUNTIF(P2346:P2348,"x"),"x",IF(SUM(P2346:P2348)=0,"-",SUM(P2346:P2348)))</f>
        <v>33</v>
      </c>
      <c r="Q2342" s="107">
        <f t="shared" si="1512"/>
        <v>-8</v>
      </c>
      <c r="R2342" s="108">
        <f t="shared" si="1513"/>
        <v>-19.512195121951219</v>
      </c>
      <c r="S2342" s="108"/>
      <c r="W2342" s="100" t="s">
        <v>374</v>
      </c>
      <c r="X2342" s="100">
        <v>1</v>
      </c>
      <c r="Y2342" s="100" t="s">
        <v>313</v>
      </c>
      <c r="Z2342" s="100">
        <v>18</v>
      </c>
      <c r="AA2342" s="100">
        <v>81</v>
      </c>
      <c r="AC2342" s="100" t="s">
        <v>374</v>
      </c>
      <c r="AD2342" s="100">
        <v>34</v>
      </c>
      <c r="AE2342" s="100">
        <v>37</v>
      </c>
      <c r="AF2342" s="100">
        <v>54</v>
      </c>
      <c r="AG2342" s="100">
        <v>51</v>
      </c>
      <c r="AJ2342" s="100" t="str">
        <f t="shared" ref="AJ2342:AJ2363" si="1520">IF(C2342=X2342,"○","●")</f>
        <v>●</v>
      </c>
      <c r="AK2342" s="100" t="str">
        <f t="shared" si="1514"/>
        <v>●</v>
      </c>
      <c r="AL2342" s="100" t="str">
        <f t="shared" si="1515"/>
        <v>●</v>
      </c>
      <c r="AM2342" s="100" t="str">
        <f t="shared" si="1516"/>
        <v>●</v>
      </c>
      <c r="AP2342" s="100" t="str">
        <f t="shared" ref="AP2342:AP2363" si="1521">IF(L2342=AD2342,"○","●")</f>
        <v>●</v>
      </c>
      <c r="AQ2342" s="100" t="str">
        <f t="shared" si="1517"/>
        <v>●</v>
      </c>
      <c r="AR2342" s="100" t="str">
        <f t="shared" si="1518"/>
        <v>●</v>
      </c>
      <c r="AS2342" s="100" t="str">
        <f>IF(O2342=AG2342,"○","●")</f>
        <v>●</v>
      </c>
    </row>
    <row r="2343" spans="2:45" s="100" customFormat="1" ht="14.25" customHeight="1">
      <c r="B2343" s="105" t="s">
        <v>92</v>
      </c>
      <c r="C2343" s="106">
        <v>31</v>
      </c>
      <c r="D2343" s="107">
        <v>137</v>
      </c>
      <c r="E2343" s="107">
        <v>208</v>
      </c>
      <c r="F2343" s="107">
        <v>271</v>
      </c>
      <c r="G2343" s="296">
        <f>IF(COUNTIF(G2349:G2358,"x"),"x",IF(SUM(G2349:G2358)=0,"-",SUM(G2349:G2358)))</f>
        <v>308</v>
      </c>
      <c r="H2343" s="107">
        <f t="shared" si="1510"/>
        <v>37</v>
      </c>
      <c r="I2343" s="108">
        <f t="shared" si="1511"/>
        <v>13.653136531365314</v>
      </c>
      <c r="J2343" s="102"/>
      <c r="K2343" s="109" t="s">
        <v>92</v>
      </c>
      <c r="L2343" s="106">
        <v>239</v>
      </c>
      <c r="M2343" s="107">
        <v>233</v>
      </c>
      <c r="N2343" s="107">
        <v>197</v>
      </c>
      <c r="O2343" s="107">
        <v>187</v>
      </c>
      <c r="P2343" s="296">
        <f>IF(COUNTIF(P2349:P2358,"x"),"x",IF(SUM(P2349:P2358)=0,"-",SUM(P2349:P2358)))</f>
        <v>178</v>
      </c>
      <c r="Q2343" s="107">
        <f t="shared" si="1512"/>
        <v>-9</v>
      </c>
      <c r="R2343" s="108">
        <f t="shared" si="1513"/>
        <v>-4.8128342245989302</v>
      </c>
      <c r="S2343" s="108"/>
      <c r="W2343" s="99" t="s">
        <v>375</v>
      </c>
      <c r="X2343" s="99">
        <v>10</v>
      </c>
      <c r="Y2343" s="99">
        <v>7</v>
      </c>
      <c r="Z2343" s="99">
        <v>31</v>
      </c>
      <c r="AA2343" s="99">
        <v>137</v>
      </c>
      <c r="AB2343" s="99"/>
      <c r="AC2343" s="99" t="s">
        <v>375</v>
      </c>
      <c r="AD2343" s="99">
        <v>237</v>
      </c>
      <c r="AE2343" s="99">
        <v>222</v>
      </c>
      <c r="AF2343" s="99">
        <v>239</v>
      </c>
      <c r="AG2343" s="99">
        <v>233</v>
      </c>
      <c r="AJ2343" s="100" t="str">
        <f t="shared" si="1520"/>
        <v>●</v>
      </c>
      <c r="AK2343" s="100" t="str">
        <f t="shared" si="1514"/>
        <v>●</v>
      </c>
      <c r="AL2343" s="100" t="str">
        <f>IF(E2343=Z2343,"○","●")</f>
        <v>●</v>
      </c>
      <c r="AM2343" s="100" t="str">
        <f t="shared" si="1516"/>
        <v>●</v>
      </c>
      <c r="AP2343" s="100" t="str">
        <f t="shared" si="1521"/>
        <v>●</v>
      </c>
      <c r="AQ2343" s="100" t="str">
        <f t="shared" si="1517"/>
        <v>●</v>
      </c>
      <c r="AR2343" s="100" t="str">
        <f t="shared" si="1518"/>
        <v>●</v>
      </c>
      <c r="AS2343" s="100" t="str">
        <f t="shared" ref="AS2343:AS2363" si="1522">IF(O2343=AG2343,"○","●")</f>
        <v>●</v>
      </c>
    </row>
    <row r="2344" spans="2:45" s="100" customFormat="1" ht="14.25" customHeight="1">
      <c r="B2344" s="105" t="s">
        <v>93</v>
      </c>
      <c r="C2344" s="106">
        <v>6</v>
      </c>
      <c r="D2344" s="107">
        <v>12</v>
      </c>
      <c r="E2344" s="107">
        <v>17</v>
      </c>
      <c r="F2344" s="107">
        <v>23</v>
      </c>
      <c r="G2344" s="107">
        <f>IF(COUNTIF(G2359:G2363,"x"),"x",IF(SUM(G2359,G2363)=0,"-",SUM(G2359:G2363)))</f>
        <v>25</v>
      </c>
      <c r="H2344" s="107">
        <f t="shared" si="1510"/>
        <v>2</v>
      </c>
      <c r="I2344" s="108">
        <f t="shared" si="1511"/>
        <v>8.695652173913043</v>
      </c>
      <c r="J2344" s="102"/>
      <c r="K2344" s="109" t="s">
        <v>93</v>
      </c>
      <c r="L2344" s="106">
        <v>105</v>
      </c>
      <c r="M2344" s="107">
        <v>123</v>
      </c>
      <c r="N2344" s="107">
        <v>156</v>
      </c>
      <c r="O2344" s="107">
        <v>152</v>
      </c>
      <c r="P2344" s="107">
        <f>IF(COUNTIF(P2359:P2363,"x"),"x",IF(SUM(P2359,P2363)=0,"-",SUM(P2359:P2363)))</f>
        <v>145</v>
      </c>
      <c r="Q2344" s="107">
        <f t="shared" si="1512"/>
        <v>-7</v>
      </c>
      <c r="R2344" s="108">
        <f t="shared" si="1513"/>
        <v>-4.6052631578947363</v>
      </c>
      <c r="S2344" s="108"/>
      <c r="W2344" s="100" t="s">
        <v>376</v>
      </c>
      <c r="X2344" s="100">
        <v>5</v>
      </c>
      <c r="Y2344" s="100">
        <v>6</v>
      </c>
      <c r="Z2344" s="100">
        <v>6</v>
      </c>
      <c r="AA2344" s="100">
        <v>12</v>
      </c>
      <c r="AC2344" s="100" t="s">
        <v>376</v>
      </c>
      <c r="AD2344" s="100">
        <v>74</v>
      </c>
      <c r="AE2344" s="100">
        <v>82</v>
      </c>
      <c r="AF2344" s="100">
        <v>105</v>
      </c>
      <c r="AG2344" s="100">
        <v>123</v>
      </c>
      <c r="AJ2344" s="100" t="str">
        <f t="shared" si="1520"/>
        <v>●</v>
      </c>
      <c r="AK2344" s="100" t="str">
        <f t="shared" si="1514"/>
        <v>●</v>
      </c>
      <c r="AL2344" s="100" t="str">
        <f t="shared" ref="AL2344:AL2353" si="1523">IF(E2344=Z2344,"○","●")</f>
        <v>●</v>
      </c>
      <c r="AM2344" s="100" t="str">
        <f t="shared" si="1516"/>
        <v>●</v>
      </c>
      <c r="AP2344" s="100" t="str">
        <f t="shared" si="1521"/>
        <v>●</v>
      </c>
      <c r="AQ2344" s="100" t="str">
        <f t="shared" si="1517"/>
        <v>●</v>
      </c>
      <c r="AR2344" s="100" t="str">
        <f t="shared" si="1518"/>
        <v>●</v>
      </c>
      <c r="AS2344" s="100" t="str">
        <f t="shared" si="1522"/>
        <v>●</v>
      </c>
    </row>
    <row r="2345" spans="2:45" s="100" customFormat="1" ht="14.25" customHeight="1">
      <c r="B2345" s="102"/>
      <c r="C2345" s="106"/>
      <c r="D2345" s="112"/>
      <c r="E2345" s="112"/>
      <c r="F2345" s="112"/>
      <c r="G2345" s="112"/>
      <c r="H2345" s="112"/>
      <c r="I2345" s="113"/>
      <c r="J2345" s="102"/>
      <c r="K2345" s="114"/>
      <c r="L2345" s="106"/>
      <c r="M2345" s="112"/>
      <c r="N2345" s="112"/>
      <c r="O2345" s="112"/>
      <c r="P2345" s="112"/>
      <c r="Q2345" s="112"/>
      <c r="R2345" s="113"/>
      <c r="S2345" s="113"/>
      <c r="AJ2345" s="100" t="str">
        <f t="shared" si="1520"/>
        <v>○</v>
      </c>
      <c r="AK2345" s="100" t="str">
        <f t="shared" si="1514"/>
        <v>○</v>
      </c>
      <c r="AL2345" s="100" t="str">
        <f t="shared" si="1523"/>
        <v>○</v>
      </c>
      <c r="AM2345" s="100" t="str">
        <f t="shared" si="1516"/>
        <v>○</v>
      </c>
      <c r="AP2345" s="100" t="str">
        <f t="shared" si="1521"/>
        <v>○</v>
      </c>
      <c r="AQ2345" s="100" t="str">
        <f t="shared" si="1517"/>
        <v>○</v>
      </c>
      <c r="AR2345" s="100" t="str">
        <f t="shared" si="1518"/>
        <v>○</v>
      </c>
      <c r="AS2345" s="100" t="str">
        <f t="shared" si="1522"/>
        <v>○</v>
      </c>
    </row>
    <row r="2346" spans="2:45" s="100" customFormat="1" ht="14.25" customHeight="1">
      <c r="B2346" s="102" t="s">
        <v>94</v>
      </c>
      <c r="C2346" s="106">
        <v>6</v>
      </c>
      <c r="D2346" s="116">
        <v>34</v>
      </c>
      <c r="E2346" s="107">
        <v>26</v>
      </c>
      <c r="F2346" s="107">
        <v>25</v>
      </c>
      <c r="G2346" s="107">
        <f>第2表01元データ!BB66</f>
        <v>17</v>
      </c>
      <c r="H2346" s="107">
        <f t="shared" ref="H2346:H2363" si="1524">IF(G2346="x","x",IF(AND(G2346="-",F2346="-"),"-",IF(AND(G2346="-",F2346&gt;0),F2346*-1,IF(AND(G2346&gt;0,F2346="-"),G2346,G2346-F2346))))</f>
        <v>-8</v>
      </c>
      <c r="I2346" s="108">
        <f t="shared" ref="I2346:I2363" si="1525">IF(H2346="x","x",IF(H2346="-","-",IF(AND(F2346="-",G2346&gt;0),"皆増",IF(AND(F2346&gt;0,G2346="-"),"皆減",H2346/F2346*100))))</f>
        <v>-32</v>
      </c>
      <c r="J2346" s="102"/>
      <c r="K2346" s="114" t="s">
        <v>94</v>
      </c>
      <c r="L2346" s="106">
        <v>20</v>
      </c>
      <c r="M2346" s="107">
        <v>14</v>
      </c>
      <c r="N2346" s="107">
        <v>12</v>
      </c>
      <c r="O2346" s="107">
        <v>8</v>
      </c>
      <c r="P2346" s="107">
        <f>第2表01元データ!BC66</f>
        <v>5</v>
      </c>
      <c r="Q2346" s="107">
        <f t="shared" ref="Q2346:Q2363" si="1526">IF(P2346="x","x",IF(AND(P2346="-",O2346="-"),"-",IF(AND(P2346="-",O2346&gt;0),O2346*-1,IF(AND(P2346&gt;0,O2346="-"),P2346,P2346-O2346))))</f>
        <v>-3</v>
      </c>
      <c r="R2346" s="108">
        <f t="shared" ref="R2346:R2363" si="1527">IF(Q2346="x","x",IF(Q2346="-","-",IF(AND(O2346="-",P2346&gt;0),"皆増",IF(AND(O2346&gt;0,P2346="-"),"皆減",Q2346/O2346*100))))</f>
        <v>-37.5</v>
      </c>
      <c r="S2346" s="108"/>
      <c r="T2346" s="100">
        <v>201</v>
      </c>
      <c r="W2346" s="100" t="s">
        <v>377</v>
      </c>
      <c r="X2346" s="100">
        <v>1</v>
      </c>
      <c r="Y2346" s="100" t="s">
        <v>313</v>
      </c>
      <c r="Z2346" s="100">
        <v>6</v>
      </c>
      <c r="AA2346" s="100">
        <v>34</v>
      </c>
      <c r="AC2346" s="100" t="s">
        <v>377</v>
      </c>
      <c r="AD2346" s="100">
        <v>8</v>
      </c>
      <c r="AE2346" s="100">
        <v>8</v>
      </c>
      <c r="AF2346" s="100">
        <v>20</v>
      </c>
      <c r="AG2346" s="100">
        <v>14</v>
      </c>
      <c r="AJ2346" s="100" t="str">
        <f t="shared" si="1520"/>
        <v>●</v>
      </c>
      <c r="AK2346" s="100" t="str">
        <f t="shared" si="1514"/>
        <v>●</v>
      </c>
      <c r="AL2346" s="100" t="str">
        <f t="shared" si="1523"/>
        <v>●</v>
      </c>
      <c r="AM2346" s="100" t="str">
        <f t="shared" si="1516"/>
        <v>●</v>
      </c>
      <c r="AP2346" s="100" t="str">
        <f t="shared" si="1521"/>
        <v>●</v>
      </c>
      <c r="AQ2346" s="100" t="str">
        <f t="shared" si="1517"/>
        <v>●</v>
      </c>
      <c r="AR2346" s="100" t="str">
        <f t="shared" si="1518"/>
        <v>●</v>
      </c>
      <c r="AS2346" s="100" t="str">
        <f t="shared" si="1522"/>
        <v>●</v>
      </c>
    </row>
    <row r="2347" spans="2:45" s="100" customFormat="1" ht="14.25" customHeight="1">
      <c r="B2347" s="102" t="s">
        <v>123</v>
      </c>
      <c r="C2347" s="115">
        <v>11</v>
      </c>
      <c r="D2347" s="116">
        <v>23</v>
      </c>
      <c r="E2347" s="107">
        <v>48</v>
      </c>
      <c r="F2347" s="107">
        <v>46</v>
      </c>
      <c r="G2347" s="107">
        <f>第2表01元データ!BB67</f>
        <v>33</v>
      </c>
      <c r="H2347" s="107">
        <f t="shared" si="1524"/>
        <v>-13</v>
      </c>
      <c r="I2347" s="108">
        <f t="shared" si="1525"/>
        <v>-28.260869565217391</v>
      </c>
      <c r="J2347" s="102"/>
      <c r="K2347" s="114" t="s">
        <v>123</v>
      </c>
      <c r="L2347" s="106">
        <v>15</v>
      </c>
      <c r="M2347" s="107">
        <v>20</v>
      </c>
      <c r="N2347" s="107">
        <v>14</v>
      </c>
      <c r="O2347" s="107">
        <v>20</v>
      </c>
      <c r="P2347" s="107">
        <f>第2表01元データ!BC67</f>
        <v>11</v>
      </c>
      <c r="Q2347" s="107">
        <f t="shared" si="1526"/>
        <v>-9</v>
      </c>
      <c r="R2347" s="108">
        <f t="shared" si="1527"/>
        <v>-45</v>
      </c>
      <c r="S2347" s="108"/>
      <c r="T2347" s="100">
        <v>202</v>
      </c>
      <c r="W2347" s="100" t="s">
        <v>356</v>
      </c>
      <c r="X2347" s="100" t="s">
        <v>313</v>
      </c>
      <c r="Y2347" s="100" t="s">
        <v>313</v>
      </c>
      <c r="Z2347" s="100">
        <v>11</v>
      </c>
      <c r="AA2347" s="100">
        <v>23</v>
      </c>
      <c r="AC2347" s="100" t="s">
        <v>356</v>
      </c>
      <c r="AD2347" s="100">
        <v>13</v>
      </c>
      <c r="AE2347" s="100">
        <v>12</v>
      </c>
      <c r="AF2347" s="100">
        <v>15</v>
      </c>
      <c r="AG2347" s="100">
        <v>20</v>
      </c>
      <c r="AJ2347" s="100" t="str">
        <f t="shared" si="1520"/>
        <v>●</v>
      </c>
      <c r="AK2347" s="100" t="str">
        <f t="shared" si="1514"/>
        <v>●</v>
      </c>
      <c r="AL2347" s="100" t="str">
        <f t="shared" si="1523"/>
        <v>●</v>
      </c>
      <c r="AM2347" s="100" t="str">
        <f t="shared" si="1516"/>
        <v>●</v>
      </c>
      <c r="AP2347" s="100" t="str">
        <f t="shared" si="1521"/>
        <v>●</v>
      </c>
      <c r="AQ2347" s="100" t="str">
        <f t="shared" si="1517"/>
        <v>●</v>
      </c>
      <c r="AR2347" s="100" t="str">
        <f t="shared" si="1518"/>
        <v>●</v>
      </c>
      <c r="AS2347" s="100" t="str">
        <f t="shared" si="1522"/>
        <v>○</v>
      </c>
    </row>
    <row r="2348" spans="2:45" s="100" customFormat="1" ht="14.25" customHeight="1">
      <c r="B2348" s="102" t="s">
        <v>124</v>
      </c>
      <c r="C2348" s="115">
        <v>1</v>
      </c>
      <c r="D2348" s="116">
        <v>24</v>
      </c>
      <c r="E2348" s="107">
        <v>36</v>
      </c>
      <c r="F2348" s="107">
        <v>51</v>
      </c>
      <c r="G2348" s="107">
        <f>第2表01元データ!BB68</f>
        <v>46</v>
      </c>
      <c r="H2348" s="107">
        <f t="shared" si="1524"/>
        <v>-5</v>
      </c>
      <c r="I2348" s="108">
        <f t="shared" si="1525"/>
        <v>-9.8039215686274517</v>
      </c>
      <c r="J2348" s="102"/>
      <c r="K2348" s="114" t="s">
        <v>124</v>
      </c>
      <c r="L2348" s="106">
        <v>19</v>
      </c>
      <c r="M2348" s="107">
        <v>17</v>
      </c>
      <c r="N2348" s="107">
        <v>19</v>
      </c>
      <c r="O2348" s="107">
        <v>13</v>
      </c>
      <c r="P2348" s="107">
        <f>第2表01元データ!BC68</f>
        <v>17</v>
      </c>
      <c r="Q2348" s="107">
        <f t="shared" si="1526"/>
        <v>4</v>
      </c>
      <c r="R2348" s="108">
        <f t="shared" si="1527"/>
        <v>30.76923076923077</v>
      </c>
      <c r="S2348" s="108"/>
      <c r="T2348" s="100">
        <v>203</v>
      </c>
      <c r="W2348" s="100" t="s">
        <v>357</v>
      </c>
      <c r="X2348" s="100" t="s">
        <v>313</v>
      </c>
      <c r="Y2348" s="100" t="s">
        <v>313</v>
      </c>
      <c r="Z2348" s="100">
        <v>1</v>
      </c>
      <c r="AA2348" s="100">
        <v>24</v>
      </c>
      <c r="AC2348" s="100" t="s">
        <v>357</v>
      </c>
      <c r="AD2348" s="100">
        <v>13</v>
      </c>
      <c r="AE2348" s="100">
        <v>17</v>
      </c>
      <c r="AF2348" s="100">
        <v>19</v>
      </c>
      <c r="AG2348" s="100">
        <v>17</v>
      </c>
      <c r="AJ2348" s="100" t="str">
        <f t="shared" si="1520"/>
        <v>●</v>
      </c>
      <c r="AK2348" s="100" t="str">
        <f t="shared" si="1514"/>
        <v>●</v>
      </c>
      <c r="AL2348" s="100" t="str">
        <f t="shared" si="1523"/>
        <v>●</v>
      </c>
      <c r="AM2348" s="100" t="str">
        <f t="shared" si="1516"/>
        <v>●</v>
      </c>
      <c r="AP2348" s="100" t="str">
        <f t="shared" si="1521"/>
        <v>●</v>
      </c>
      <c r="AQ2348" s="100" t="str">
        <f t="shared" si="1517"/>
        <v>○</v>
      </c>
      <c r="AR2348" s="100" t="str">
        <f t="shared" si="1518"/>
        <v>○</v>
      </c>
      <c r="AS2348" s="100" t="str">
        <f t="shared" si="1522"/>
        <v>●</v>
      </c>
    </row>
    <row r="2349" spans="2:45" s="100" customFormat="1" ht="14.25" customHeight="1">
      <c r="B2349" s="102" t="s">
        <v>125</v>
      </c>
      <c r="C2349" s="115" t="s">
        <v>313</v>
      </c>
      <c r="D2349" s="116">
        <v>5</v>
      </c>
      <c r="E2349" s="116">
        <v>28</v>
      </c>
      <c r="F2349" s="107">
        <v>33</v>
      </c>
      <c r="G2349" s="107">
        <f>第2表01元データ!BB69</f>
        <v>46</v>
      </c>
      <c r="H2349" s="107">
        <f t="shared" si="1524"/>
        <v>13</v>
      </c>
      <c r="I2349" s="108">
        <f t="shared" si="1525"/>
        <v>39.393939393939391</v>
      </c>
      <c r="J2349" s="102"/>
      <c r="K2349" s="114" t="s">
        <v>125</v>
      </c>
      <c r="L2349" s="106">
        <v>22</v>
      </c>
      <c r="M2349" s="107">
        <v>20</v>
      </c>
      <c r="N2349" s="107">
        <v>13</v>
      </c>
      <c r="O2349" s="107">
        <v>16</v>
      </c>
      <c r="P2349" s="107">
        <f>第2表01元データ!BC69</f>
        <v>12</v>
      </c>
      <c r="Q2349" s="107">
        <f t="shared" si="1526"/>
        <v>-4</v>
      </c>
      <c r="R2349" s="108">
        <f t="shared" si="1527"/>
        <v>-25</v>
      </c>
      <c r="S2349" s="108"/>
      <c r="T2349" s="100">
        <v>204</v>
      </c>
      <c r="W2349" s="100" t="s">
        <v>358</v>
      </c>
      <c r="X2349" s="100" t="s">
        <v>313</v>
      </c>
      <c r="Y2349" s="100" t="s">
        <v>313</v>
      </c>
      <c r="Z2349" s="100" t="s">
        <v>313</v>
      </c>
      <c r="AA2349" s="100">
        <v>5</v>
      </c>
      <c r="AC2349" s="100" t="s">
        <v>358</v>
      </c>
      <c r="AD2349" s="100">
        <v>25</v>
      </c>
      <c r="AE2349" s="100">
        <v>15</v>
      </c>
      <c r="AF2349" s="100">
        <v>22</v>
      </c>
      <c r="AG2349" s="100">
        <v>20</v>
      </c>
      <c r="AJ2349" s="100" t="str">
        <f t="shared" si="1520"/>
        <v>○</v>
      </c>
      <c r="AK2349" s="100" t="str">
        <f t="shared" si="1514"/>
        <v>●</v>
      </c>
      <c r="AL2349" s="100" t="str">
        <f t="shared" si="1523"/>
        <v>●</v>
      </c>
      <c r="AM2349" s="100" t="str">
        <f t="shared" si="1516"/>
        <v>●</v>
      </c>
      <c r="AP2349" s="100" t="str">
        <f t="shared" si="1521"/>
        <v>●</v>
      </c>
      <c r="AQ2349" s="100" t="str">
        <f t="shared" si="1517"/>
        <v>●</v>
      </c>
      <c r="AR2349" s="100" t="str">
        <f t="shared" si="1518"/>
        <v>●</v>
      </c>
      <c r="AS2349" s="100" t="str">
        <f t="shared" si="1522"/>
        <v>●</v>
      </c>
    </row>
    <row r="2350" spans="2:45" s="100" customFormat="1" ht="14.25" customHeight="1">
      <c r="B2350" s="102" t="s">
        <v>126</v>
      </c>
      <c r="C2350" s="106" t="s">
        <v>313</v>
      </c>
      <c r="D2350" s="116">
        <v>1</v>
      </c>
      <c r="E2350" s="116">
        <v>2</v>
      </c>
      <c r="F2350" s="107">
        <v>18</v>
      </c>
      <c r="G2350" s="107">
        <f>第2表01元データ!BB70</f>
        <v>25</v>
      </c>
      <c r="H2350" s="107">
        <f t="shared" si="1524"/>
        <v>7</v>
      </c>
      <c r="I2350" s="108">
        <f t="shared" si="1525"/>
        <v>38.888888888888893</v>
      </c>
      <c r="J2350" s="102"/>
      <c r="K2350" s="114" t="s">
        <v>126</v>
      </c>
      <c r="L2350" s="106">
        <v>7</v>
      </c>
      <c r="M2350" s="107">
        <v>12</v>
      </c>
      <c r="N2350" s="107">
        <v>11</v>
      </c>
      <c r="O2350" s="107">
        <v>6</v>
      </c>
      <c r="P2350" s="107">
        <f>第2表01元データ!BC70</f>
        <v>11</v>
      </c>
      <c r="Q2350" s="107">
        <f t="shared" si="1526"/>
        <v>5</v>
      </c>
      <c r="R2350" s="108">
        <f t="shared" si="1527"/>
        <v>83.333333333333343</v>
      </c>
      <c r="S2350" s="108"/>
      <c r="T2350" s="100">
        <v>205</v>
      </c>
      <c r="W2350" s="100" t="s">
        <v>359</v>
      </c>
      <c r="X2350" s="100">
        <v>1</v>
      </c>
      <c r="Y2350" s="100" t="s">
        <v>313</v>
      </c>
      <c r="Z2350" s="100" t="s">
        <v>313</v>
      </c>
      <c r="AA2350" s="100">
        <v>1</v>
      </c>
      <c r="AC2350" s="100" t="s">
        <v>359</v>
      </c>
      <c r="AD2350" s="100">
        <v>20</v>
      </c>
      <c r="AE2350" s="100">
        <v>18</v>
      </c>
      <c r="AF2350" s="100">
        <v>7</v>
      </c>
      <c r="AG2350" s="100">
        <v>12</v>
      </c>
      <c r="AJ2350" s="100" t="str">
        <f t="shared" si="1520"/>
        <v>●</v>
      </c>
      <c r="AK2350" s="100" t="str">
        <f t="shared" si="1514"/>
        <v>●</v>
      </c>
      <c r="AL2350" s="100" t="str">
        <f t="shared" si="1523"/>
        <v>●</v>
      </c>
      <c r="AM2350" s="100" t="str">
        <f t="shared" si="1516"/>
        <v>●</v>
      </c>
      <c r="AP2350" s="100" t="str">
        <f t="shared" si="1521"/>
        <v>●</v>
      </c>
      <c r="AQ2350" s="100" t="str">
        <f t="shared" si="1517"/>
        <v>●</v>
      </c>
      <c r="AR2350" s="100" t="str">
        <f t="shared" si="1518"/>
        <v>●</v>
      </c>
      <c r="AS2350" s="100" t="str">
        <f t="shared" si="1522"/>
        <v>●</v>
      </c>
    </row>
    <row r="2351" spans="2:45" s="100" customFormat="1" ht="14.25" customHeight="1">
      <c r="B2351" s="102" t="s">
        <v>127</v>
      </c>
      <c r="C2351" s="115">
        <v>7</v>
      </c>
      <c r="D2351" s="116">
        <v>16</v>
      </c>
      <c r="E2351" s="107">
        <v>9</v>
      </c>
      <c r="F2351" s="107">
        <v>7</v>
      </c>
      <c r="G2351" s="107">
        <f>第2表01元データ!BB71</f>
        <v>17</v>
      </c>
      <c r="H2351" s="107">
        <f t="shared" si="1524"/>
        <v>10</v>
      </c>
      <c r="I2351" s="108">
        <f t="shared" si="1525"/>
        <v>142.85714285714286</v>
      </c>
      <c r="J2351" s="102"/>
      <c r="K2351" s="114" t="s">
        <v>127</v>
      </c>
      <c r="L2351" s="106">
        <v>23</v>
      </c>
      <c r="M2351" s="107">
        <v>10</v>
      </c>
      <c r="N2351" s="107">
        <v>7</v>
      </c>
      <c r="O2351" s="107">
        <v>11</v>
      </c>
      <c r="P2351" s="107">
        <f>第2表01元データ!BC71</f>
        <v>5</v>
      </c>
      <c r="Q2351" s="107">
        <f t="shared" si="1526"/>
        <v>-6</v>
      </c>
      <c r="R2351" s="108">
        <f t="shared" si="1527"/>
        <v>-54.54545454545454</v>
      </c>
      <c r="S2351" s="108"/>
      <c r="T2351" s="100">
        <v>206</v>
      </c>
      <c r="W2351" s="100" t="s">
        <v>360</v>
      </c>
      <c r="X2351" s="100" t="s">
        <v>313</v>
      </c>
      <c r="Y2351" s="100" t="s">
        <v>313</v>
      </c>
      <c r="Z2351" s="100">
        <v>7</v>
      </c>
      <c r="AA2351" s="100">
        <v>16</v>
      </c>
      <c r="AC2351" s="100" t="s">
        <v>360</v>
      </c>
      <c r="AD2351" s="100">
        <v>16</v>
      </c>
      <c r="AE2351" s="100">
        <v>15</v>
      </c>
      <c r="AF2351" s="100">
        <v>23</v>
      </c>
      <c r="AG2351" s="100">
        <v>10</v>
      </c>
      <c r="AJ2351" s="100" t="str">
        <f t="shared" si="1520"/>
        <v>●</v>
      </c>
      <c r="AK2351" s="100" t="str">
        <f t="shared" si="1514"/>
        <v>●</v>
      </c>
      <c r="AL2351" s="100" t="str">
        <f t="shared" si="1523"/>
        <v>●</v>
      </c>
      <c r="AM2351" s="100" t="str">
        <f t="shared" si="1516"/>
        <v>●</v>
      </c>
      <c r="AP2351" s="100" t="str">
        <f t="shared" si="1521"/>
        <v>●</v>
      </c>
      <c r="AQ2351" s="100" t="str">
        <f t="shared" si="1517"/>
        <v>●</v>
      </c>
      <c r="AR2351" s="100" t="str">
        <f t="shared" si="1518"/>
        <v>●</v>
      </c>
      <c r="AS2351" s="100" t="str">
        <f t="shared" si="1522"/>
        <v>●</v>
      </c>
    </row>
    <row r="2352" spans="2:45" s="100" customFormat="1" ht="14.25" customHeight="1">
      <c r="B2352" s="102" t="s">
        <v>128</v>
      </c>
      <c r="C2352" s="106">
        <v>13</v>
      </c>
      <c r="D2352" s="116">
        <v>44</v>
      </c>
      <c r="E2352" s="107">
        <v>26</v>
      </c>
      <c r="F2352" s="107">
        <v>24</v>
      </c>
      <c r="G2352" s="107">
        <f>第2表01元データ!BB72</f>
        <v>14</v>
      </c>
      <c r="H2352" s="107">
        <f t="shared" si="1524"/>
        <v>-10</v>
      </c>
      <c r="I2352" s="108">
        <f t="shared" si="1525"/>
        <v>-41.666666666666671</v>
      </c>
      <c r="J2352" s="102"/>
      <c r="K2352" s="114" t="s">
        <v>128</v>
      </c>
      <c r="L2352" s="106">
        <v>27</v>
      </c>
      <c r="M2352" s="107">
        <v>25</v>
      </c>
      <c r="N2352" s="107">
        <v>16</v>
      </c>
      <c r="O2352" s="107">
        <v>10</v>
      </c>
      <c r="P2352" s="107">
        <f>第2表01元データ!BC72</f>
        <v>10</v>
      </c>
      <c r="Q2352" s="107">
        <f t="shared" si="1526"/>
        <v>0</v>
      </c>
      <c r="R2352" s="108">
        <f t="shared" si="1527"/>
        <v>0</v>
      </c>
      <c r="S2352" s="108"/>
      <c r="T2352" s="100">
        <v>207</v>
      </c>
      <c r="W2352" s="100" t="s">
        <v>361</v>
      </c>
      <c r="X2352" s="100">
        <v>2</v>
      </c>
      <c r="Y2352" s="100" t="s">
        <v>313</v>
      </c>
      <c r="Z2352" s="100">
        <v>13</v>
      </c>
      <c r="AA2352" s="100">
        <v>44</v>
      </c>
      <c r="AC2352" s="100" t="s">
        <v>361</v>
      </c>
      <c r="AD2352" s="100">
        <v>8</v>
      </c>
      <c r="AE2352" s="100">
        <v>17</v>
      </c>
      <c r="AF2352" s="100">
        <v>27</v>
      </c>
      <c r="AG2352" s="100">
        <v>25</v>
      </c>
      <c r="AJ2352" s="100" t="str">
        <f t="shared" si="1520"/>
        <v>●</v>
      </c>
      <c r="AK2352" s="100" t="str">
        <f t="shared" si="1514"/>
        <v>●</v>
      </c>
      <c r="AL2352" s="100" t="str">
        <f t="shared" si="1523"/>
        <v>●</v>
      </c>
      <c r="AM2352" s="100" t="str">
        <f t="shared" si="1516"/>
        <v>●</v>
      </c>
      <c r="AP2352" s="100" t="str">
        <f t="shared" si="1521"/>
        <v>●</v>
      </c>
      <c r="AQ2352" s="100" t="str">
        <f t="shared" si="1517"/>
        <v>●</v>
      </c>
      <c r="AR2352" s="100" t="str">
        <f t="shared" si="1518"/>
        <v>●</v>
      </c>
      <c r="AS2352" s="100" t="str">
        <f t="shared" si="1522"/>
        <v>●</v>
      </c>
    </row>
    <row r="2353" spans="2:45" s="100" customFormat="1" ht="14.25" customHeight="1">
      <c r="B2353" s="102" t="s">
        <v>129</v>
      </c>
      <c r="C2353" s="106">
        <v>3</v>
      </c>
      <c r="D2353" s="107">
        <v>33</v>
      </c>
      <c r="E2353" s="107">
        <v>61</v>
      </c>
      <c r="F2353" s="107">
        <v>44</v>
      </c>
      <c r="G2353" s="107">
        <f>第2表01元データ!BB73</f>
        <v>30</v>
      </c>
      <c r="H2353" s="107">
        <f t="shared" si="1524"/>
        <v>-14</v>
      </c>
      <c r="I2353" s="108">
        <f t="shared" si="1525"/>
        <v>-31.818181818181817</v>
      </c>
      <c r="J2353" s="102"/>
      <c r="K2353" s="114" t="s">
        <v>129</v>
      </c>
      <c r="L2353" s="106">
        <v>21</v>
      </c>
      <c r="M2353" s="107">
        <v>34</v>
      </c>
      <c r="N2353" s="107">
        <v>26</v>
      </c>
      <c r="O2353" s="107">
        <v>15</v>
      </c>
      <c r="P2353" s="107">
        <f>第2表01元データ!BC73</f>
        <v>12</v>
      </c>
      <c r="Q2353" s="107">
        <f t="shared" si="1526"/>
        <v>-3</v>
      </c>
      <c r="R2353" s="108">
        <f t="shared" si="1527"/>
        <v>-20</v>
      </c>
      <c r="S2353" s="108"/>
      <c r="T2353" s="100">
        <v>208</v>
      </c>
      <c r="W2353" s="100" t="s">
        <v>362</v>
      </c>
      <c r="X2353" s="100">
        <v>2</v>
      </c>
      <c r="Y2353" s="100">
        <v>1</v>
      </c>
      <c r="Z2353" s="100">
        <v>3</v>
      </c>
      <c r="AA2353" s="100">
        <v>33</v>
      </c>
      <c r="AC2353" s="100" t="s">
        <v>362</v>
      </c>
      <c r="AD2353" s="100">
        <v>18</v>
      </c>
      <c r="AE2353" s="100">
        <v>5</v>
      </c>
      <c r="AF2353" s="100">
        <v>21</v>
      </c>
      <c r="AG2353" s="100">
        <v>34</v>
      </c>
      <c r="AJ2353" s="100" t="str">
        <f t="shared" si="1520"/>
        <v>●</v>
      </c>
      <c r="AK2353" s="100" t="str">
        <f t="shared" si="1514"/>
        <v>●</v>
      </c>
      <c r="AL2353" s="100" t="str">
        <f t="shared" si="1523"/>
        <v>●</v>
      </c>
      <c r="AM2353" s="100" t="str">
        <f t="shared" si="1516"/>
        <v>●</v>
      </c>
      <c r="AP2353" s="100" t="str">
        <f t="shared" si="1521"/>
        <v>●</v>
      </c>
      <c r="AQ2353" s="100" t="str">
        <f t="shared" si="1517"/>
        <v>●</v>
      </c>
      <c r="AR2353" s="100" t="str">
        <f t="shared" si="1518"/>
        <v>●</v>
      </c>
      <c r="AS2353" s="100" t="str">
        <f t="shared" si="1522"/>
        <v>●</v>
      </c>
    </row>
    <row r="2354" spans="2:45" s="100" customFormat="1" ht="14.25" customHeight="1">
      <c r="B2354" s="102" t="s">
        <v>130</v>
      </c>
      <c r="C2354" s="115">
        <v>1</v>
      </c>
      <c r="D2354" s="107">
        <v>18</v>
      </c>
      <c r="E2354" s="107">
        <v>43</v>
      </c>
      <c r="F2354" s="107">
        <v>69</v>
      </c>
      <c r="G2354" s="107">
        <f>第2表01元データ!BB74</f>
        <v>44</v>
      </c>
      <c r="H2354" s="107">
        <f t="shared" si="1524"/>
        <v>-25</v>
      </c>
      <c r="I2354" s="108">
        <f t="shared" si="1525"/>
        <v>-36.231884057971016</v>
      </c>
      <c r="J2354" s="102"/>
      <c r="K2354" s="114" t="s">
        <v>130</v>
      </c>
      <c r="L2354" s="106">
        <v>11</v>
      </c>
      <c r="M2354" s="107">
        <v>24</v>
      </c>
      <c r="N2354" s="107">
        <v>25</v>
      </c>
      <c r="O2354" s="107">
        <v>34</v>
      </c>
      <c r="P2354" s="107">
        <f>第2表01元データ!BC74</f>
        <v>19</v>
      </c>
      <c r="Q2354" s="107">
        <f t="shared" si="1526"/>
        <v>-15</v>
      </c>
      <c r="R2354" s="108">
        <f t="shared" si="1527"/>
        <v>-44.117647058823529</v>
      </c>
      <c r="S2354" s="108"/>
      <c r="T2354" s="100">
        <v>209</v>
      </c>
      <c r="W2354" s="100" t="s">
        <v>363</v>
      </c>
      <c r="X2354" s="100" t="s">
        <v>313</v>
      </c>
      <c r="Y2354" s="100">
        <v>2</v>
      </c>
      <c r="Z2354" s="100">
        <v>1</v>
      </c>
      <c r="AA2354" s="100">
        <v>18</v>
      </c>
      <c r="AC2354" s="100" t="s">
        <v>363</v>
      </c>
      <c r="AD2354" s="100">
        <v>27</v>
      </c>
      <c r="AE2354" s="100">
        <v>23</v>
      </c>
      <c r="AF2354" s="100">
        <v>11</v>
      </c>
      <c r="AG2354" s="100">
        <v>24</v>
      </c>
      <c r="AJ2354" s="100" t="str">
        <f t="shared" si="1520"/>
        <v>●</v>
      </c>
      <c r="AK2354" s="100" t="str">
        <f t="shared" si="1514"/>
        <v>●</v>
      </c>
      <c r="AL2354" s="100" t="str">
        <f>IF(E2354=Z2354,"○","●")</f>
        <v>●</v>
      </c>
      <c r="AM2354" s="100" t="str">
        <f t="shared" si="1516"/>
        <v>●</v>
      </c>
      <c r="AP2354" s="100" t="str">
        <f t="shared" si="1521"/>
        <v>●</v>
      </c>
      <c r="AQ2354" s="100" t="str">
        <f t="shared" si="1517"/>
        <v>●</v>
      </c>
      <c r="AR2354" s="100" t="str">
        <f t="shared" si="1518"/>
        <v>●</v>
      </c>
      <c r="AS2354" s="100" t="str">
        <f t="shared" si="1522"/>
        <v>●</v>
      </c>
    </row>
    <row r="2355" spans="2:45" s="100" customFormat="1" ht="14.25" customHeight="1">
      <c r="B2355" s="102" t="s">
        <v>131</v>
      </c>
      <c r="C2355" s="106">
        <v>1</v>
      </c>
      <c r="D2355" s="116">
        <v>6</v>
      </c>
      <c r="E2355" s="107">
        <v>21</v>
      </c>
      <c r="F2355" s="107">
        <v>44</v>
      </c>
      <c r="G2355" s="107">
        <f>第2表01元データ!BB75</f>
        <v>62</v>
      </c>
      <c r="H2355" s="107">
        <f t="shared" si="1524"/>
        <v>18</v>
      </c>
      <c r="I2355" s="108">
        <f t="shared" si="1525"/>
        <v>40.909090909090914</v>
      </c>
      <c r="J2355" s="102"/>
      <c r="K2355" s="114" t="s">
        <v>131</v>
      </c>
      <c r="L2355" s="106">
        <v>32</v>
      </c>
      <c r="M2355" s="107">
        <v>7</v>
      </c>
      <c r="N2355" s="107">
        <v>26</v>
      </c>
      <c r="O2355" s="107">
        <v>26</v>
      </c>
      <c r="P2355" s="107">
        <f>第2表01元データ!BC75</f>
        <v>35</v>
      </c>
      <c r="Q2355" s="107">
        <f t="shared" si="1526"/>
        <v>9</v>
      </c>
      <c r="R2355" s="108">
        <f t="shared" si="1527"/>
        <v>34.615384615384613</v>
      </c>
      <c r="S2355" s="108"/>
      <c r="T2355" s="100">
        <v>210</v>
      </c>
      <c r="W2355" s="100" t="s">
        <v>364</v>
      </c>
      <c r="X2355" s="100">
        <v>1</v>
      </c>
      <c r="Y2355" s="100" t="s">
        <v>313</v>
      </c>
      <c r="Z2355" s="100">
        <v>1</v>
      </c>
      <c r="AA2355" s="100">
        <v>6</v>
      </c>
      <c r="AC2355" s="100" t="s">
        <v>364</v>
      </c>
      <c r="AD2355" s="100">
        <v>29</v>
      </c>
      <c r="AE2355" s="100">
        <v>28</v>
      </c>
      <c r="AF2355" s="100">
        <v>32</v>
      </c>
      <c r="AG2355" s="100">
        <v>7</v>
      </c>
      <c r="AJ2355" s="100" t="str">
        <f t="shared" si="1520"/>
        <v>○</v>
      </c>
      <c r="AK2355" s="100" t="str">
        <f t="shared" si="1514"/>
        <v>●</v>
      </c>
      <c r="AL2355" s="100" t="str">
        <f t="shared" ref="AL2355:AL2363" si="1528">IF(E2355=Z2355,"○","●")</f>
        <v>●</v>
      </c>
      <c r="AM2355" s="100" t="str">
        <f t="shared" si="1516"/>
        <v>●</v>
      </c>
      <c r="AP2355" s="100" t="str">
        <f t="shared" si="1521"/>
        <v>●</v>
      </c>
      <c r="AQ2355" s="100" t="str">
        <f t="shared" si="1517"/>
        <v>●</v>
      </c>
      <c r="AR2355" s="100" t="str">
        <f t="shared" si="1518"/>
        <v>●</v>
      </c>
      <c r="AS2355" s="100" t="str">
        <f t="shared" si="1522"/>
        <v>●</v>
      </c>
    </row>
    <row r="2356" spans="2:45" s="100" customFormat="1" ht="14.25" customHeight="1">
      <c r="B2356" s="102" t="s">
        <v>132</v>
      </c>
      <c r="C2356" s="115">
        <v>2</v>
      </c>
      <c r="D2356" s="107">
        <v>3</v>
      </c>
      <c r="E2356" s="107">
        <v>6</v>
      </c>
      <c r="F2356" s="107">
        <v>23</v>
      </c>
      <c r="G2356" s="107">
        <f>第2表01元データ!BB76</f>
        <v>43</v>
      </c>
      <c r="H2356" s="107">
        <f t="shared" si="1524"/>
        <v>20</v>
      </c>
      <c r="I2356" s="108">
        <f t="shared" si="1525"/>
        <v>86.956521739130437</v>
      </c>
      <c r="J2356" s="102"/>
      <c r="K2356" s="114" t="s">
        <v>132</v>
      </c>
      <c r="L2356" s="106">
        <v>26</v>
      </c>
      <c r="M2356" s="107">
        <v>34</v>
      </c>
      <c r="N2356" s="107">
        <v>8</v>
      </c>
      <c r="O2356" s="107">
        <v>26</v>
      </c>
      <c r="P2356" s="107">
        <f>第2表01元データ!BC76</f>
        <v>25</v>
      </c>
      <c r="Q2356" s="107">
        <f t="shared" si="1526"/>
        <v>-1</v>
      </c>
      <c r="R2356" s="108">
        <f t="shared" si="1527"/>
        <v>-3.8461538461538463</v>
      </c>
      <c r="S2356" s="108"/>
      <c r="T2356" s="100">
        <v>211</v>
      </c>
      <c r="W2356" s="100" t="s">
        <v>365</v>
      </c>
      <c r="X2356" s="100" t="s">
        <v>313</v>
      </c>
      <c r="Y2356" s="100">
        <v>2</v>
      </c>
      <c r="Z2356" s="100">
        <v>2</v>
      </c>
      <c r="AA2356" s="100">
        <v>3</v>
      </c>
      <c r="AC2356" s="100" t="s">
        <v>365</v>
      </c>
      <c r="AD2356" s="100">
        <v>30</v>
      </c>
      <c r="AE2356" s="100">
        <v>31</v>
      </c>
      <c r="AF2356" s="100">
        <v>26</v>
      </c>
      <c r="AG2356" s="100">
        <v>34</v>
      </c>
      <c r="AJ2356" s="100" t="str">
        <f t="shared" si="1520"/>
        <v>●</v>
      </c>
      <c r="AK2356" s="100" t="str">
        <f t="shared" si="1514"/>
        <v>●</v>
      </c>
      <c r="AL2356" s="100" t="str">
        <f t="shared" si="1528"/>
        <v>●</v>
      </c>
      <c r="AM2356" s="100" t="str">
        <f t="shared" si="1516"/>
        <v>●</v>
      </c>
      <c r="AP2356" s="100" t="str">
        <f t="shared" si="1521"/>
        <v>●</v>
      </c>
      <c r="AQ2356" s="100" t="str">
        <f t="shared" si="1517"/>
        <v>●</v>
      </c>
      <c r="AR2356" s="100" t="str">
        <f t="shared" si="1518"/>
        <v>●</v>
      </c>
      <c r="AS2356" s="100" t="str">
        <f t="shared" si="1522"/>
        <v>●</v>
      </c>
    </row>
    <row r="2357" spans="2:45" s="100" customFormat="1" ht="14.25" customHeight="1">
      <c r="B2357" s="102" t="s">
        <v>133</v>
      </c>
      <c r="C2357" s="106">
        <v>3</v>
      </c>
      <c r="D2357" s="116">
        <v>4</v>
      </c>
      <c r="E2357" s="107">
        <v>5</v>
      </c>
      <c r="F2357" s="107">
        <v>4</v>
      </c>
      <c r="G2357" s="107">
        <f>第2表01元データ!BB77</f>
        <v>21</v>
      </c>
      <c r="H2357" s="107">
        <f t="shared" si="1524"/>
        <v>17</v>
      </c>
      <c r="I2357" s="108">
        <f t="shared" si="1525"/>
        <v>425</v>
      </c>
      <c r="J2357" s="102"/>
      <c r="K2357" s="114" t="s">
        <v>133</v>
      </c>
      <c r="L2357" s="106">
        <v>33</v>
      </c>
      <c r="M2357" s="107">
        <v>30</v>
      </c>
      <c r="N2357" s="107">
        <v>32</v>
      </c>
      <c r="O2357" s="107">
        <v>13</v>
      </c>
      <c r="P2357" s="107">
        <f>第2表01元データ!BC77</f>
        <v>30</v>
      </c>
      <c r="Q2357" s="107">
        <f t="shared" si="1526"/>
        <v>17</v>
      </c>
      <c r="R2357" s="108">
        <f t="shared" si="1527"/>
        <v>130.76923076923077</v>
      </c>
      <c r="S2357" s="108"/>
      <c r="T2357" s="100">
        <v>212</v>
      </c>
      <c r="W2357" s="100" t="s">
        <v>366</v>
      </c>
      <c r="X2357" s="100">
        <v>3</v>
      </c>
      <c r="Y2357" s="100" t="s">
        <v>313</v>
      </c>
      <c r="Z2357" s="100">
        <v>3</v>
      </c>
      <c r="AA2357" s="100">
        <v>4</v>
      </c>
      <c r="AC2357" s="100" t="s">
        <v>366</v>
      </c>
      <c r="AD2357" s="100">
        <v>38</v>
      </c>
      <c r="AE2357" s="100">
        <v>30</v>
      </c>
      <c r="AF2357" s="100">
        <v>33</v>
      </c>
      <c r="AG2357" s="100">
        <v>30</v>
      </c>
      <c r="AJ2357" s="100" t="str">
        <f t="shared" si="1520"/>
        <v>○</v>
      </c>
      <c r="AK2357" s="100" t="str">
        <f t="shared" si="1514"/>
        <v>●</v>
      </c>
      <c r="AL2357" s="100" t="str">
        <f t="shared" si="1528"/>
        <v>●</v>
      </c>
      <c r="AM2357" s="100" t="str">
        <f t="shared" si="1516"/>
        <v>○</v>
      </c>
      <c r="AP2357" s="100" t="str">
        <f t="shared" si="1521"/>
        <v>●</v>
      </c>
      <c r="AQ2357" s="100" t="str">
        <f t="shared" si="1517"/>
        <v>○</v>
      </c>
      <c r="AR2357" s="100" t="str">
        <f t="shared" si="1518"/>
        <v>●</v>
      </c>
      <c r="AS2357" s="100" t="str">
        <f t="shared" si="1522"/>
        <v>●</v>
      </c>
    </row>
    <row r="2358" spans="2:45" s="100" customFormat="1" ht="14.25" customHeight="1">
      <c r="B2358" s="102" t="s">
        <v>134</v>
      </c>
      <c r="C2358" s="106">
        <v>1</v>
      </c>
      <c r="D2358" s="107">
        <v>7</v>
      </c>
      <c r="E2358" s="107">
        <v>7</v>
      </c>
      <c r="F2358" s="107">
        <v>5</v>
      </c>
      <c r="G2358" s="107">
        <f>第2表01元データ!BB78</f>
        <v>6</v>
      </c>
      <c r="H2358" s="107">
        <f t="shared" si="1524"/>
        <v>1</v>
      </c>
      <c r="I2358" s="108">
        <f t="shared" si="1525"/>
        <v>20</v>
      </c>
      <c r="J2358" s="102"/>
      <c r="K2358" s="114" t="s">
        <v>134</v>
      </c>
      <c r="L2358" s="106">
        <v>37</v>
      </c>
      <c r="M2358" s="107">
        <v>37</v>
      </c>
      <c r="N2358" s="107">
        <v>33</v>
      </c>
      <c r="O2358" s="107">
        <v>30</v>
      </c>
      <c r="P2358" s="107">
        <f>第2表01元データ!BC78</f>
        <v>19</v>
      </c>
      <c r="Q2358" s="107">
        <f t="shared" si="1526"/>
        <v>-11</v>
      </c>
      <c r="R2358" s="108">
        <f t="shared" si="1527"/>
        <v>-36.666666666666664</v>
      </c>
      <c r="S2358" s="108"/>
      <c r="T2358" s="100">
        <v>213</v>
      </c>
      <c r="W2358" s="100" t="s">
        <v>367</v>
      </c>
      <c r="X2358" s="100">
        <v>1</v>
      </c>
      <c r="Y2358" s="100">
        <v>2</v>
      </c>
      <c r="Z2358" s="100">
        <v>1</v>
      </c>
      <c r="AA2358" s="100">
        <v>7</v>
      </c>
      <c r="AC2358" s="100" t="s">
        <v>367</v>
      </c>
      <c r="AD2358" s="100">
        <v>26</v>
      </c>
      <c r="AE2358" s="100">
        <v>40</v>
      </c>
      <c r="AF2358" s="100">
        <v>37</v>
      </c>
      <c r="AG2358" s="100">
        <v>37</v>
      </c>
      <c r="AJ2358" s="100" t="str">
        <f t="shared" si="1520"/>
        <v>○</v>
      </c>
      <c r="AK2358" s="100" t="str">
        <f t="shared" si="1514"/>
        <v>●</v>
      </c>
      <c r="AL2358" s="100" t="str">
        <f t="shared" si="1528"/>
        <v>●</v>
      </c>
      <c r="AM2358" s="100" t="str">
        <f t="shared" si="1516"/>
        <v>●</v>
      </c>
      <c r="AP2358" s="100" t="str">
        <f t="shared" si="1521"/>
        <v>●</v>
      </c>
      <c r="AQ2358" s="100" t="str">
        <f t="shared" si="1517"/>
        <v>●</v>
      </c>
      <c r="AR2358" s="100" t="str">
        <f t="shared" si="1518"/>
        <v>●</v>
      </c>
      <c r="AS2358" s="100" t="str">
        <f t="shared" si="1522"/>
        <v>●</v>
      </c>
    </row>
    <row r="2359" spans="2:45" s="100" customFormat="1" ht="14.25" customHeight="1">
      <c r="B2359" s="102" t="s">
        <v>135</v>
      </c>
      <c r="C2359" s="106">
        <v>2</v>
      </c>
      <c r="D2359" s="116">
        <v>4</v>
      </c>
      <c r="E2359" s="107">
        <v>7</v>
      </c>
      <c r="F2359" s="107">
        <v>6</v>
      </c>
      <c r="G2359" s="107">
        <f>第2表01元データ!BB79</f>
        <v>6</v>
      </c>
      <c r="H2359" s="107">
        <f t="shared" si="1524"/>
        <v>0</v>
      </c>
      <c r="I2359" s="108">
        <f t="shared" si="1525"/>
        <v>0</v>
      </c>
      <c r="J2359" s="102"/>
      <c r="K2359" s="114" t="s">
        <v>135</v>
      </c>
      <c r="L2359" s="106">
        <v>35</v>
      </c>
      <c r="M2359" s="107">
        <v>32</v>
      </c>
      <c r="N2359" s="107">
        <v>36</v>
      </c>
      <c r="O2359" s="107">
        <v>33</v>
      </c>
      <c r="P2359" s="107">
        <f>第2表01元データ!BC79</f>
        <v>29</v>
      </c>
      <c r="Q2359" s="107">
        <f t="shared" si="1526"/>
        <v>-4</v>
      </c>
      <c r="R2359" s="108">
        <f t="shared" si="1527"/>
        <v>-12.121212121212121</v>
      </c>
      <c r="S2359" s="108"/>
      <c r="T2359" s="100">
        <v>214</v>
      </c>
      <c r="W2359" s="100" t="s">
        <v>368</v>
      </c>
      <c r="X2359" s="100">
        <v>2</v>
      </c>
      <c r="Y2359" s="100" t="s">
        <v>313</v>
      </c>
      <c r="Z2359" s="100">
        <v>2</v>
      </c>
      <c r="AA2359" s="100">
        <v>4</v>
      </c>
      <c r="AC2359" s="100" t="s">
        <v>368</v>
      </c>
      <c r="AD2359" s="100">
        <v>23</v>
      </c>
      <c r="AE2359" s="100">
        <v>24</v>
      </c>
      <c r="AF2359" s="100">
        <v>35</v>
      </c>
      <c r="AG2359" s="100">
        <v>32</v>
      </c>
      <c r="AJ2359" s="100" t="str">
        <f t="shared" si="1520"/>
        <v>○</v>
      </c>
      <c r="AK2359" s="100" t="str">
        <f t="shared" si="1514"/>
        <v>●</v>
      </c>
      <c r="AL2359" s="100" t="str">
        <f t="shared" si="1528"/>
        <v>●</v>
      </c>
      <c r="AM2359" s="100" t="str">
        <f t="shared" si="1516"/>
        <v>●</v>
      </c>
      <c r="AP2359" s="100" t="str">
        <f t="shared" si="1521"/>
        <v>●</v>
      </c>
      <c r="AQ2359" s="100" t="str">
        <f t="shared" si="1517"/>
        <v>●</v>
      </c>
      <c r="AR2359" s="100" t="str">
        <f t="shared" si="1518"/>
        <v>●</v>
      </c>
      <c r="AS2359" s="100" t="str">
        <f t="shared" si="1522"/>
        <v>●</v>
      </c>
    </row>
    <row r="2360" spans="2:45" s="100" customFormat="1" ht="14.25" customHeight="1">
      <c r="B2360" s="102" t="s">
        <v>136</v>
      </c>
      <c r="C2360" s="106" t="s">
        <v>313</v>
      </c>
      <c r="D2360" s="107">
        <v>2</v>
      </c>
      <c r="E2360" s="116">
        <v>4</v>
      </c>
      <c r="F2360" s="107">
        <v>6</v>
      </c>
      <c r="G2360" s="107">
        <f>第2表01元データ!BB80</f>
        <v>6</v>
      </c>
      <c r="H2360" s="107">
        <f t="shared" si="1524"/>
        <v>0</v>
      </c>
      <c r="I2360" s="108">
        <f t="shared" si="1525"/>
        <v>0</v>
      </c>
      <c r="J2360" s="102"/>
      <c r="K2360" s="114" t="s">
        <v>136</v>
      </c>
      <c r="L2360" s="106">
        <v>27</v>
      </c>
      <c r="M2360" s="107">
        <v>32</v>
      </c>
      <c r="N2360" s="107">
        <v>36</v>
      </c>
      <c r="O2360" s="107">
        <v>35</v>
      </c>
      <c r="P2360" s="107">
        <f>第2表01元データ!BC80</f>
        <v>34</v>
      </c>
      <c r="Q2360" s="107">
        <f t="shared" si="1526"/>
        <v>-1</v>
      </c>
      <c r="R2360" s="108">
        <f t="shared" si="1527"/>
        <v>-2.8571428571428572</v>
      </c>
      <c r="S2360" s="108"/>
      <c r="T2360" s="100">
        <v>215</v>
      </c>
      <c r="W2360" s="100" t="s">
        <v>369</v>
      </c>
      <c r="X2360" s="100">
        <v>3</v>
      </c>
      <c r="Y2360" s="100">
        <v>3</v>
      </c>
      <c r="Z2360" s="100" t="s">
        <v>313</v>
      </c>
      <c r="AA2360" s="100">
        <v>2</v>
      </c>
      <c r="AC2360" s="100" t="s">
        <v>369</v>
      </c>
      <c r="AD2360" s="100">
        <v>19</v>
      </c>
      <c r="AE2360" s="100">
        <v>22</v>
      </c>
      <c r="AF2360" s="100">
        <v>27</v>
      </c>
      <c r="AG2360" s="100">
        <v>32</v>
      </c>
      <c r="AJ2360" s="100" t="str">
        <f t="shared" si="1520"/>
        <v>●</v>
      </c>
      <c r="AK2360" s="100" t="str">
        <f t="shared" si="1514"/>
        <v>●</v>
      </c>
      <c r="AL2360" s="100" t="str">
        <f t="shared" si="1528"/>
        <v>●</v>
      </c>
      <c r="AM2360" s="100" t="str">
        <f t="shared" si="1516"/>
        <v>●</v>
      </c>
      <c r="AP2360" s="100" t="str">
        <f t="shared" si="1521"/>
        <v>●</v>
      </c>
      <c r="AQ2360" s="100" t="str">
        <f t="shared" si="1517"/>
        <v>●</v>
      </c>
      <c r="AR2360" s="100" t="str">
        <f t="shared" si="1518"/>
        <v>●</v>
      </c>
      <c r="AS2360" s="100" t="str">
        <f t="shared" si="1522"/>
        <v>●</v>
      </c>
    </row>
    <row r="2361" spans="2:45" s="100" customFormat="1" ht="14.25" customHeight="1">
      <c r="B2361" s="102" t="s">
        <v>137</v>
      </c>
      <c r="C2361" s="115">
        <v>2</v>
      </c>
      <c r="D2361" s="107">
        <v>2</v>
      </c>
      <c r="E2361" s="107">
        <v>2</v>
      </c>
      <c r="F2361" s="107">
        <v>7</v>
      </c>
      <c r="G2361" s="107">
        <f>第2表01元データ!BB81</f>
        <v>5</v>
      </c>
      <c r="H2361" s="107">
        <f t="shared" si="1524"/>
        <v>-2</v>
      </c>
      <c r="I2361" s="108">
        <f t="shared" si="1525"/>
        <v>-28.571428571428569</v>
      </c>
      <c r="J2361" s="102"/>
      <c r="K2361" s="114" t="s">
        <v>137</v>
      </c>
      <c r="L2361" s="106">
        <v>21</v>
      </c>
      <c r="M2361" s="107">
        <v>23</v>
      </c>
      <c r="N2361" s="107">
        <v>36</v>
      </c>
      <c r="O2361" s="107">
        <v>34</v>
      </c>
      <c r="P2361" s="107">
        <f>第2表01元データ!BC81</f>
        <v>31</v>
      </c>
      <c r="Q2361" s="107">
        <f t="shared" si="1526"/>
        <v>-3</v>
      </c>
      <c r="R2361" s="108">
        <f t="shared" si="1527"/>
        <v>-8.8235294117647065</v>
      </c>
      <c r="S2361" s="108"/>
      <c r="T2361" s="100">
        <v>216</v>
      </c>
      <c r="W2361" s="100" t="s">
        <v>370</v>
      </c>
      <c r="X2361" s="100" t="s">
        <v>313</v>
      </c>
      <c r="Y2361" s="100">
        <v>3</v>
      </c>
      <c r="Z2361" s="100">
        <v>2</v>
      </c>
      <c r="AA2361" s="100">
        <v>2</v>
      </c>
      <c r="AC2361" s="100" t="s">
        <v>370</v>
      </c>
      <c r="AD2361" s="100">
        <v>13</v>
      </c>
      <c r="AE2361" s="100">
        <v>16</v>
      </c>
      <c r="AF2361" s="100">
        <v>21</v>
      </c>
      <c r="AG2361" s="100">
        <v>23</v>
      </c>
      <c r="AJ2361" s="100" t="str">
        <f t="shared" si="1520"/>
        <v>●</v>
      </c>
      <c r="AK2361" s="100" t="str">
        <f t="shared" si="1514"/>
        <v>●</v>
      </c>
      <c r="AL2361" s="100" t="str">
        <f t="shared" si="1528"/>
        <v>○</v>
      </c>
      <c r="AM2361" s="100" t="str">
        <f t="shared" si="1516"/>
        <v>●</v>
      </c>
      <c r="AP2361" s="100" t="str">
        <f t="shared" si="1521"/>
        <v>●</v>
      </c>
      <c r="AQ2361" s="100" t="str">
        <f t="shared" si="1517"/>
        <v>●</v>
      </c>
      <c r="AR2361" s="100" t="str">
        <f t="shared" si="1518"/>
        <v>●</v>
      </c>
      <c r="AS2361" s="100" t="str">
        <f t="shared" si="1522"/>
        <v>●</v>
      </c>
    </row>
    <row r="2362" spans="2:45" s="100" customFormat="1" ht="14.25" customHeight="1">
      <c r="B2362" s="102" t="s">
        <v>138</v>
      </c>
      <c r="C2362" s="115">
        <v>2</v>
      </c>
      <c r="D2362" s="116">
        <v>2</v>
      </c>
      <c r="E2362" s="107">
        <v>3</v>
      </c>
      <c r="F2362" s="107">
        <v>1</v>
      </c>
      <c r="G2362" s="107">
        <f>第2表01元データ!BB82</f>
        <v>4</v>
      </c>
      <c r="H2362" s="107">
        <f t="shared" si="1524"/>
        <v>3</v>
      </c>
      <c r="I2362" s="108">
        <f t="shared" si="1525"/>
        <v>300</v>
      </c>
      <c r="J2362" s="102"/>
      <c r="K2362" s="114" t="s">
        <v>138</v>
      </c>
      <c r="L2362" s="106">
        <v>13</v>
      </c>
      <c r="M2362" s="107">
        <v>21</v>
      </c>
      <c r="N2362" s="107">
        <v>24</v>
      </c>
      <c r="O2362" s="107">
        <v>28</v>
      </c>
      <c r="P2362" s="107">
        <f>第2表01元データ!BC82</f>
        <v>25</v>
      </c>
      <c r="Q2362" s="107">
        <f t="shared" si="1526"/>
        <v>-3</v>
      </c>
      <c r="R2362" s="108">
        <f t="shared" si="1527"/>
        <v>-10.714285714285714</v>
      </c>
      <c r="S2362" s="108"/>
      <c r="T2362" s="100">
        <v>217</v>
      </c>
      <c r="W2362" s="100" t="s">
        <v>371</v>
      </c>
      <c r="X2362" s="100" t="s">
        <v>313</v>
      </c>
      <c r="Y2362" s="100" t="s">
        <v>313</v>
      </c>
      <c r="Z2362" s="100">
        <v>2</v>
      </c>
      <c r="AA2362" s="100">
        <v>2</v>
      </c>
      <c r="AC2362" s="100" t="s">
        <v>371</v>
      </c>
      <c r="AD2362" s="100">
        <v>9</v>
      </c>
      <c r="AE2362" s="100">
        <v>9</v>
      </c>
      <c r="AF2362" s="100">
        <v>13</v>
      </c>
      <c r="AG2362" s="100">
        <v>21</v>
      </c>
      <c r="AJ2362" s="100" t="str">
        <f t="shared" si="1520"/>
        <v>●</v>
      </c>
      <c r="AK2362" s="100" t="str">
        <f t="shared" si="1514"/>
        <v>●</v>
      </c>
      <c r="AL2362" s="100" t="str">
        <f t="shared" si="1528"/>
        <v>●</v>
      </c>
      <c r="AM2362" s="100" t="str">
        <f t="shared" si="1516"/>
        <v>●</v>
      </c>
      <c r="AP2362" s="100" t="str">
        <f t="shared" si="1521"/>
        <v>●</v>
      </c>
      <c r="AQ2362" s="100" t="str">
        <f t="shared" si="1517"/>
        <v>●</v>
      </c>
      <c r="AR2362" s="100" t="str">
        <f t="shared" si="1518"/>
        <v>●</v>
      </c>
      <c r="AS2362" s="100" t="str">
        <f t="shared" si="1522"/>
        <v>●</v>
      </c>
    </row>
    <row r="2363" spans="2:45" s="100" customFormat="1" ht="14.25" customHeight="1">
      <c r="B2363" s="102" t="s">
        <v>110</v>
      </c>
      <c r="C2363" s="115" t="s">
        <v>313</v>
      </c>
      <c r="D2363" s="116">
        <v>2</v>
      </c>
      <c r="E2363" s="116">
        <v>1</v>
      </c>
      <c r="F2363" s="107">
        <v>3</v>
      </c>
      <c r="G2363" s="107">
        <f>第2表01元データ!BB83</f>
        <v>4</v>
      </c>
      <c r="H2363" s="107">
        <f t="shared" si="1524"/>
        <v>1</v>
      </c>
      <c r="I2363" s="108">
        <f t="shared" si="1525"/>
        <v>33.333333333333329</v>
      </c>
      <c r="J2363" s="102"/>
      <c r="K2363" s="114" t="s">
        <v>110</v>
      </c>
      <c r="L2363" s="106">
        <v>9</v>
      </c>
      <c r="M2363" s="107">
        <v>15</v>
      </c>
      <c r="N2363" s="107">
        <v>24</v>
      </c>
      <c r="O2363" s="107">
        <v>22</v>
      </c>
      <c r="P2363" s="107">
        <f>第2表01元データ!BC83</f>
        <v>26</v>
      </c>
      <c r="Q2363" s="107">
        <f t="shared" si="1526"/>
        <v>4</v>
      </c>
      <c r="R2363" s="108">
        <f t="shared" si="1527"/>
        <v>18.181818181818183</v>
      </c>
      <c r="S2363" s="108"/>
      <c r="T2363" s="100">
        <v>218</v>
      </c>
      <c r="W2363" s="100" t="s">
        <v>378</v>
      </c>
      <c r="X2363" s="100" t="s">
        <v>313</v>
      </c>
      <c r="Y2363" s="100" t="s">
        <v>313</v>
      </c>
      <c r="Z2363" s="100" t="s">
        <v>313</v>
      </c>
      <c r="AA2363" s="100">
        <v>2</v>
      </c>
      <c r="AC2363" s="100" t="s">
        <v>378</v>
      </c>
      <c r="AD2363" s="100">
        <v>10</v>
      </c>
      <c r="AE2363" s="100">
        <v>11</v>
      </c>
      <c r="AF2363" s="100">
        <v>9</v>
      </c>
      <c r="AG2363" s="100">
        <v>15</v>
      </c>
      <c r="AJ2363" s="100" t="str">
        <f t="shared" si="1520"/>
        <v>○</v>
      </c>
      <c r="AK2363" s="100" t="str">
        <f t="shared" si="1514"/>
        <v>●</v>
      </c>
      <c r="AL2363" s="100" t="str">
        <f t="shared" si="1528"/>
        <v>●</v>
      </c>
      <c r="AM2363" s="100" t="str">
        <f t="shared" si="1516"/>
        <v>●</v>
      </c>
      <c r="AP2363" s="100" t="str">
        <f t="shared" si="1521"/>
        <v>●</v>
      </c>
      <c r="AQ2363" s="100" t="str">
        <f t="shared" si="1517"/>
        <v>●</v>
      </c>
      <c r="AR2363" s="100" t="str">
        <f t="shared" si="1518"/>
        <v>●</v>
      </c>
      <c r="AS2363" s="100" t="str">
        <f t="shared" si="1522"/>
        <v>●</v>
      </c>
    </row>
    <row r="2364" spans="2:45" s="100" customFormat="1" ht="14.25" customHeight="1">
      <c r="B2364" s="119" t="s">
        <v>111</v>
      </c>
      <c r="C2364" s="120" t="s">
        <v>313</v>
      </c>
      <c r="D2364" s="116" t="s">
        <v>313</v>
      </c>
      <c r="E2364" s="116" t="s">
        <v>313</v>
      </c>
      <c r="F2364" s="116" t="s">
        <v>313</v>
      </c>
      <c r="G2364" s="107" t="str">
        <f>第2表01元データ!BB84</f>
        <v>-</v>
      </c>
      <c r="H2364" s="107"/>
      <c r="I2364" s="108"/>
      <c r="K2364" s="119" t="s">
        <v>111</v>
      </c>
      <c r="L2364" s="120" t="s">
        <v>313</v>
      </c>
      <c r="M2364" s="116" t="s">
        <v>313</v>
      </c>
      <c r="N2364" s="116" t="s">
        <v>313</v>
      </c>
      <c r="O2364" s="116" t="s">
        <v>313</v>
      </c>
      <c r="P2364" s="107" t="str">
        <f>第2表01元データ!BC84</f>
        <v>-</v>
      </c>
      <c r="Q2364" s="107"/>
      <c r="R2364" s="108"/>
      <c r="T2364" s="100">
        <v>219</v>
      </c>
    </row>
    <row r="2365" spans="2:45" s="100" customFormat="1" ht="14.25" customHeight="1">
      <c r="B2365" s="118"/>
      <c r="C2365" s="118"/>
      <c r="D2365" s="118"/>
      <c r="E2365" s="118"/>
      <c r="F2365" s="118"/>
      <c r="G2365" s="118"/>
      <c r="H2365" s="118"/>
      <c r="I2365" s="118"/>
      <c r="J2365" s="118"/>
      <c r="K2365" s="118"/>
      <c r="L2365" s="118"/>
      <c r="M2365" s="118"/>
      <c r="N2365" s="118"/>
      <c r="O2365" s="118"/>
      <c r="P2365" s="168"/>
      <c r="W2365" s="100">
        <v>63</v>
      </c>
    </row>
    <row r="2366" spans="2:45" s="100" customFormat="1" ht="14.25" customHeight="1">
      <c r="B2366" s="118"/>
      <c r="C2366" s="118"/>
      <c r="D2366" s="118"/>
      <c r="E2366" s="118"/>
      <c r="F2366" s="118"/>
      <c r="G2366" s="118"/>
      <c r="H2366" s="118"/>
      <c r="I2366" s="118"/>
      <c r="J2366" s="118"/>
      <c r="K2366" s="118"/>
      <c r="L2366" s="118"/>
      <c r="M2366" s="118"/>
      <c r="N2366" s="118"/>
      <c r="O2366" s="118"/>
      <c r="P2366" s="168"/>
    </row>
    <row r="2367" spans="2:45" s="100" customFormat="1" ht="14.25" customHeight="1">
      <c r="B2367" s="118"/>
      <c r="C2367" s="118"/>
      <c r="D2367" s="118"/>
      <c r="E2367" s="118"/>
      <c r="F2367" s="118"/>
      <c r="G2367" s="118"/>
      <c r="H2367" s="118"/>
      <c r="I2367" s="118"/>
      <c r="J2367" s="118"/>
      <c r="K2367" s="118"/>
      <c r="L2367" s="118"/>
      <c r="M2367" s="118"/>
      <c r="N2367" s="118"/>
      <c r="O2367" s="118"/>
      <c r="P2367" s="168"/>
    </row>
    <row r="2368" spans="2:45" s="99" customFormat="1" ht="14.25" customHeight="1">
      <c r="B2368" s="99" t="s">
        <v>285</v>
      </c>
      <c r="H2368" s="99" t="s">
        <v>805</v>
      </c>
      <c r="I2368" s="380">
        <f>令和2年9月末住基人口!R50</f>
        <v>221</v>
      </c>
      <c r="K2368" s="99" t="s">
        <v>286</v>
      </c>
      <c r="Q2368" s="99" t="s">
        <v>805</v>
      </c>
      <c r="R2368" s="380">
        <f>令和2年9月末住基人口!R51</f>
        <v>2296</v>
      </c>
      <c r="W2368" s="100"/>
      <c r="X2368" s="100"/>
      <c r="Y2368" s="100"/>
      <c r="Z2368" s="100"/>
      <c r="AA2368" s="100"/>
      <c r="AB2368" s="100"/>
      <c r="AC2368" s="100"/>
      <c r="AD2368" s="100"/>
      <c r="AE2368" s="100"/>
      <c r="AF2368" s="100"/>
      <c r="AG2368" s="100"/>
    </row>
    <row r="2369" spans="2:45" s="100" customFormat="1" ht="14.25" customHeight="1">
      <c r="B2369" s="583" t="s">
        <v>335</v>
      </c>
      <c r="C2369" s="101"/>
      <c r="D2369" s="101"/>
      <c r="E2369" s="101"/>
      <c r="F2369" s="101"/>
      <c r="G2369" s="135"/>
      <c r="H2369" s="131"/>
      <c r="I2369" s="131"/>
      <c r="J2369" s="102"/>
      <c r="K2369" s="583" t="s">
        <v>335</v>
      </c>
      <c r="L2369" s="101"/>
      <c r="M2369" s="101"/>
      <c r="N2369" s="101"/>
      <c r="O2369" s="101"/>
      <c r="P2369" s="135"/>
      <c r="Q2369" s="131"/>
      <c r="R2369" s="131"/>
      <c r="S2369" s="103"/>
    </row>
    <row r="2370" spans="2:45" s="100" customFormat="1" ht="14.25" customHeight="1">
      <c r="B2370" s="584"/>
      <c r="C2370" s="130" t="str">
        <f>$C$4</f>
        <v>平成12年</v>
      </c>
      <c r="D2370" s="130" t="str">
        <f>$D$4</f>
        <v>平成17年</v>
      </c>
      <c r="E2370" s="130" t="str">
        <f>$E$4</f>
        <v>平成22年</v>
      </c>
      <c r="F2370" s="130" t="s">
        <v>410</v>
      </c>
      <c r="G2370" s="130" t="s">
        <v>739</v>
      </c>
      <c r="H2370" s="133" t="str">
        <f>$H$4</f>
        <v>対平成</v>
      </c>
      <c r="I2370" s="134" t="str">
        <f>$I$4</f>
        <v>27年</v>
      </c>
      <c r="J2370" s="102"/>
      <c r="K2370" s="584"/>
      <c r="L2370" s="130" t="str">
        <f>$C$4</f>
        <v>平成12年</v>
      </c>
      <c r="M2370" s="130" t="str">
        <f>$D$4</f>
        <v>平成17年</v>
      </c>
      <c r="N2370" s="130" t="str">
        <f>$E$4</f>
        <v>平成22年</v>
      </c>
      <c r="O2370" s="130" t="s">
        <v>410</v>
      </c>
      <c r="P2370" s="130" t="s">
        <v>739</v>
      </c>
      <c r="Q2370" s="133" t="str">
        <f>$H$4</f>
        <v>対平成</v>
      </c>
      <c r="R2370" s="134" t="str">
        <f>$I$4</f>
        <v>27年</v>
      </c>
      <c r="S2370" s="103"/>
    </row>
    <row r="2371" spans="2:45" s="100" customFormat="1" ht="14.25" customHeight="1">
      <c r="B2371" s="585"/>
      <c r="C2371" s="104"/>
      <c r="D2371" s="104"/>
      <c r="E2371" s="104"/>
      <c r="F2371" s="104"/>
      <c r="G2371" s="104"/>
      <c r="H2371" s="132" t="s">
        <v>88</v>
      </c>
      <c r="I2371" s="133" t="s">
        <v>398</v>
      </c>
      <c r="J2371" s="102"/>
      <c r="K2371" s="585"/>
      <c r="L2371" s="104"/>
      <c r="M2371" s="104"/>
      <c r="N2371" s="104"/>
      <c r="O2371" s="104"/>
      <c r="P2371" s="104"/>
      <c r="Q2371" s="132" t="s">
        <v>88</v>
      </c>
      <c r="R2371" s="133" t="s">
        <v>398</v>
      </c>
      <c r="S2371" s="103"/>
    </row>
    <row r="2372" spans="2:45" s="199" customFormat="1" ht="14.25" customHeight="1">
      <c r="B2372" s="200" t="s">
        <v>90</v>
      </c>
      <c r="C2372" s="198">
        <v>240</v>
      </c>
      <c r="D2372" s="194">
        <v>241</v>
      </c>
      <c r="E2372" s="194">
        <v>273</v>
      </c>
      <c r="F2372" s="194">
        <v>252</v>
      </c>
      <c r="G2372" s="194">
        <f>IF(COUNTIF(G2377:G2395,"x"),"x",IF(SUM(G2377:G2395)=0,"-",SUM(G2377:G2395)))</f>
        <v>207</v>
      </c>
      <c r="H2372" s="193">
        <f t="shared" ref="H2372:H2375" si="1529">IF(G2372="x","x",IF(AND(G2372="-",F2372="-"),"-",IF(AND(G2372="-",F2372&gt;0),F2372*-1,IF(AND(G2372&gt;0,F2372="-"),G2372,G2372-F2372))))</f>
        <v>-45</v>
      </c>
      <c r="I2372" s="195">
        <f t="shared" ref="I2372:I2375" si="1530">IF(H2372="x","x",IF(H2372="-","-",IF(AND(F2372="-",G2372&gt;0),"皆増",IF(AND(F2372&gt;0,G2372="-"),"皆減",H2372/F2372*100))))</f>
        <v>-17.857142857142858</v>
      </c>
      <c r="J2372" s="196"/>
      <c r="K2372" s="197" t="s">
        <v>90</v>
      </c>
      <c r="L2372" s="198">
        <v>3277</v>
      </c>
      <c r="M2372" s="194">
        <v>2975</v>
      </c>
      <c r="N2372" s="194">
        <v>2631</v>
      </c>
      <c r="O2372" s="194">
        <v>2308</v>
      </c>
      <c r="P2372" s="194">
        <f>IF(COUNTIF(P2377:P2395,"x"),"x",IF(SUM(P2377:P2395)=0,"-",SUM(P2377:P2395)))</f>
        <v>2185</v>
      </c>
      <c r="Q2372" s="193">
        <f t="shared" ref="Q2372:Q2375" si="1531">IF(P2372="x","x",IF(AND(P2372="-",O2372="-"),"-",IF(AND(P2372="-",O2372&gt;0),O2372*-1,IF(AND(P2372&gt;0,O2372="-"),P2372,P2372-O2372))))</f>
        <v>-123</v>
      </c>
      <c r="R2372" s="195">
        <f t="shared" ref="R2372:R2375" si="1532">IF(Q2372="x","x",IF(Q2372="-","-",IF(AND(O2372="-",P2372&gt;0),"皆増",IF(AND(O2372&gt;0,P2372="-"),"皆減",Q2372/O2372*100))))</f>
        <v>-5.3292894280762564</v>
      </c>
      <c r="S2372" s="195"/>
      <c r="W2372" s="199" t="s">
        <v>373</v>
      </c>
      <c r="X2372" s="199">
        <v>229</v>
      </c>
      <c r="Y2372" s="199">
        <v>246</v>
      </c>
      <c r="Z2372" s="199">
        <v>240</v>
      </c>
      <c r="AA2372" s="199">
        <v>241</v>
      </c>
      <c r="AC2372" s="199" t="s">
        <v>373</v>
      </c>
      <c r="AD2372" s="199">
        <v>3644</v>
      </c>
      <c r="AE2372" s="199">
        <v>3541</v>
      </c>
      <c r="AF2372" s="199">
        <v>3277</v>
      </c>
      <c r="AG2372" s="199">
        <v>2975</v>
      </c>
      <c r="AJ2372" s="199" t="str">
        <f>IF(C2372=X2372,"○","●")</f>
        <v>●</v>
      </c>
      <c r="AK2372" s="199" t="str">
        <f t="shared" ref="AK2372:AK2394" si="1533">IF(D2372=Y2372,"○","●")</f>
        <v>●</v>
      </c>
      <c r="AL2372" s="199" t="str">
        <f t="shared" ref="AL2372:AL2373" si="1534">IF(E2372=Z2372,"○","●")</f>
        <v>●</v>
      </c>
      <c r="AM2372" s="199" t="str">
        <f t="shared" ref="AM2372:AM2394" si="1535">IF(F2372=AA2372,"○","●")</f>
        <v>●</v>
      </c>
      <c r="AP2372" s="199" t="str">
        <f>IF(L2372=AD2372,"○","●")</f>
        <v>●</v>
      </c>
      <c r="AQ2372" s="199" t="str">
        <f t="shared" ref="AQ2372:AQ2394" si="1536">IF(M2372=AE2372,"○","●")</f>
        <v>●</v>
      </c>
      <c r="AR2372" s="199" t="str">
        <f t="shared" ref="AR2372:AR2394" si="1537">IF(N2372=AF2372,"○","●")</f>
        <v>●</v>
      </c>
      <c r="AS2372" s="199" t="str">
        <f t="shared" ref="AS2372" si="1538">IF(O2372=AG2372,"○","●")</f>
        <v>●</v>
      </c>
    </row>
    <row r="2373" spans="2:45" s="100" customFormat="1" ht="14.25" customHeight="1">
      <c r="B2373" s="105" t="s">
        <v>91</v>
      </c>
      <c r="C2373" s="106">
        <v>39</v>
      </c>
      <c r="D2373" s="107">
        <v>42</v>
      </c>
      <c r="E2373" s="107">
        <v>50</v>
      </c>
      <c r="F2373" s="107">
        <v>46</v>
      </c>
      <c r="G2373" s="107">
        <f>IF(COUNTIF(G2377:G2379,"x"),"x",IF(SUM(G2377:G2379)=0,"-",SUM(G2377:G2379)))</f>
        <v>32</v>
      </c>
      <c r="H2373" s="107">
        <f t="shared" si="1529"/>
        <v>-14</v>
      </c>
      <c r="I2373" s="108">
        <f t="shared" si="1530"/>
        <v>-30.434782608695656</v>
      </c>
      <c r="J2373" s="102"/>
      <c r="K2373" s="109" t="s">
        <v>91</v>
      </c>
      <c r="L2373" s="106">
        <v>310</v>
      </c>
      <c r="M2373" s="107">
        <v>207</v>
      </c>
      <c r="N2373" s="107">
        <v>205</v>
      </c>
      <c r="O2373" s="107">
        <v>164</v>
      </c>
      <c r="P2373" s="107">
        <f>IF(COUNTIF(P2377:P2379,"x"),"x",IF(SUM(P2377:P2379)=0,"-",SUM(P2377:P2379)))</f>
        <v>158</v>
      </c>
      <c r="Q2373" s="107">
        <f t="shared" si="1531"/>
        <v>-6</v>
      </c>
      <c r="R2373" s="108">
        <f t="shared" si="1532"/>
        <v>-3.6585365853658534</v>
      </c>
      <c r="S2373" s="108"/>
      <c r="W2373" s="100" t="s">
        <v>374</v>
      </c>
      <c r="X2373" s="100">
        <v>30</v>
      </c>
      <c r="Y2373" s="100">
        <v>38</v>
      </c>
      <c r="Z2373" s="100">
        <v>39</v>
      </c>
      <c r="AA2373" s="100">
        <v>42</v>
      </c>
      <c r="AC2373" s="100" t="s">
        <v>374</v>
      </c>
      <c r="AD2373" s="100">
        <v>631</v>
      </c>
      <c r="AE2373" s="100">
        <v>448</v>
      </c>
      <c r="AF2373" s="100">
        <v>310</v>
      </c>
      <c r="AG2373" s="100">
        <v>207</v>
      </c>
      <c r="AJ2373" s="100" t="str">
        <f t="shared" ref="AJ2373:AJ2394" si="1539">IF(C2373=X2373,"○","●")</f>
        <v>●</v>
      </c>
      <c r="AK2373" s="100" t="str">
        <f t="shared" si="1533"/>
        <v>●</v>
      </c>
      <c r="AL2373" s="100" t="str">
        <f t="shared" si="1534"/>
        <v>●</v>
      </c>
      <c r="AM2373" s="100" t="str">
        <f t="shared" si="1535"/>
        <v>●</v>
      </c>
      <c r="AP2373" s="100" t="str">
        <f t="shared" ref="AP2373:AP2394" si="1540">IF(L2373=AD2373,"○","●")</f>
        <v>●</v>
      </c>
      <c r="AQ2373" s="100" t="str">
        <f t="shared" si="1536"/>
        <v>●</v>
      </c>
      <c r="AR2373" s="100" t="str">
        <f t="shared" si="1537"/>
        <v>●</v>
      </c>
      <c r="AS2373" s="100" t="str">
        <f>IF(O2373=AG2373,"○","●")</f>
        <v>●</v>
      </c>
    </row>
    <row r="2374" spans="2:45" s="100" customFormat="1" ht="14.25" customHeight="1">
      <c r="B2374" s="105" t="s">
        <v>92</v>
      </c>
      <c r="C2374" s="106">
        <v>143</v>
      </c>
      <c r="D2374" s="107">
        <v>127</v>
      </c>
      <c r="E2374" s="107">
        <v>132</v>
      </c>
      <c r="F2374" s="107">
        <v>124</v>
      </c>
      <c r="G2374" s="296">
        <f>IF(COUNTIF(G2380:G2389,"x"),"x",IF(SUM(G2380:G2389)=0,"-",SUM(G2380:G2389)))</f>
        <v>106</v>
      </c>
      <c r="H2374" s="107">
        <f t="shared" si="1529"/>
        <v>-18</v>
      </c>
      <c r="I2374" s="108">
        <f t="shared" si="1530"/>
        <v>-14.516129032258066</v>
      </c>
      <c r="J2374" s="102"/>
      <c r="K2374" s="109" t="s">
        <v>92</v>
      </c>
      <c r="L2374" s="106">
        <v>2346</v>
      </c>
      <c r="M2374" s="107">
        <v>2039</v>
      </c>
      <c r="N2374" s="107">
        <v>1592</v>
      </c>
      <c r="O2374" s="107">
        <v>1133</v>
      </c>
      <c r="P2374" s="296">
        <f>IF(COUNTIF(P2380:P2389,"x"),"x",IF(SUM(P2380:P2389)=0,"-",SUM(P2380:P2389)))</f>
        <v>934</v>
      </c>
      <c r="Q2374" s="107">
        <f t="shared" si="1531"/>
        <v>-199</v>
      </c>
      <c r="R2374" s="108">
        <f t="shared" si="1532"/>
        <v>-17.563989408649601</v>
      </c>
      <c r="S2374" s="108"/>
      <c r="W2374" s="100" t="s">
        <v>375</v>
      </c>
      <c r="X2374" s="100">
        <v>156</v>
      </c>
      <c r="Y2374" s="100">
        <v>150</v>
      </c>
      <c r="Z2374" s="100">
        <v>143</v>
      </c>
      <c r="AA2374" s="100">
        <v>127</v>
      </c>
      <c r="AC2374" s="100" t="s">
        <v>375</v>
      </c>
      <c r="AD2374" s="100">
        <v>2634</v>
      </c>
      <c r="AE2374" s="100">
        <v>2606</v>
      </c>
      <c r="AF2374" s="100">
        <v>2346</v>
      </c>
      <c r="AG2374" s="100">
        <v>2039</v>
      </c>
      <c r="AJ2374" s="100" t="str">
        <f t="shared" si="1539"/>
        <v>●</v>
      </c>
      <c r="AK2374" s="100" t="str">
        <f t="shared" si="1533"/>
        <v>●</v>
      </c>
      <c r="AL2374" s="100" t="str">
        <f>IF(E2374=Z2374,"○","●")</f>
        <v>●</v>
      </c>
      <c r="AM2374" s="100" t="str">
        <f t="shared" si="1535"/>
        <v>●</v>
      </c>
      <c r="AP2374" s="100" t="str">
        <f t="shared" si="1540"/>
        <v>●</v>
      </c>
      <c r="AQ2374" s="100" t="str">
        <f t="shared" si="1536"/>
        <v>●</v>
      </c>
      <c r="AR2374" s="100" t="str">
        <f t="shared" si="1537"/>
        <v>●</v>
      </c>
      <c r="AS2374" s="100" t="str">
        <f t="shared" ref="AS2374:AS2394" si="1541">IF(O2374=AG2374,"○","●")</f>
        <v>●</v>
      </c>
    </row>
    <row r="2375" spans="2:45" s="100" customFormat="1" ht="14.25" customHeight="1">
      <c r="B2375" s="105" t="s">
        <v>93</v>
      </c>
      <c r="C2375" s="106">
        <v>58</v>
      </c>
      <c r="D2375" s="107">
        <v>72</v>
      </c>
      <c r="E2375" s="107">
        <v>91</v>
      </c>
      <c r="F2375" s="107">
        <v>81</v>
      </c>
      <c r="G2375" s="107">
        <f>IF(COUNTIF(G2390:G2394,"x"),"x",IF(SUM(G2390,G2394)=0,"-",SUM(G2390:G2394)))</f>
        <v>68</v>
      </c>
      <c r="H2375" s="107">
        <f t="shared" si="1529"/>
        <v>-13</v>
      </c>
      <c r="I2375" s="108">
        <f t="shared" si="1530"/>
        <v>-16.049382716049383</v>
      </c>
      <c r="J2375" s="102"/>
      <c r="K2375" s="109" t="s">
        <v>93</v>
      </c>
      <c r="L2375" s="106">
        <v>621</v>
      </c>
      <c r="M2375" s="107">
        <v>729</v>
      </c>
      <c r="N2375" s="107">
        <v>834</v>
      </c>
      <c r="O2375" s="107">
        <v>1009</v>
      </c>
      <c r="P2375" s="107">
        <f>IF(COUNTIF(P2390:P2394,"x"),"x",IF(SUM(P2390,P2394)=0,"-",SUM(P2390:P2394)))</f>
        <v>1044</v>
      </c>
      <c r="Q2375" s="107">
        <f t="shared" si="1531"/>
        <v>35</v>
      </c>
      <c r="R2375" s="108">
        <f t="shared" si="1532"/>
        <v>3.4687809712586719</v>
      </c>
      <c r="S2375" s="108"/>
      <c r="W2375" s="100" t="s">
        <v>376</v>
      </c>
      <c r="X2375" s="100">
        <v>43</v>
      </c>
      <c r="Y2375" s="100">
        <v>58</v>
      </c>
      <c r="Z2375" s="100">
        <v>58</v>
      </c>
      <c r="AA2375" s="100">
        <v>72</v>
      </c>
      <c r="AC2375" s="100" t="s">
        <v>376</v>
      </c>
      <c r="AD2375" s="100">
        <v>379</v>
      </c>
      <c r="AE2375" s="100">
        <v>487</v>
      </c>
      <c r="AF2375" s="100">
        <v>621</v>
      </c>
      <c r="AG2375" s="100">
        <v>729</v>
      </c>
      <c r="AJ2375" s="100" t="str">
        <f t="shared" si="1539"/>
        <v>●</v>
      </c>
      <c r="AK2375" s="100" t="str">
        <f t="shared" si="1533"/>
        <v>●</v>
      </c>
      <c r="AL2375" s="100" t="str">
        <f t="shared" ref="AL2375:AL2384" si="1542">IF(E2375=Z2375,"○","●")</f>
        <v>●</v>
      </c>
      <c r="AM2375" s="100" t="str">
        <f t="shared" si="1535"/>
        <v>●</v>
      </c>
      <c r="AP2375" s="100" t="str">
        <f t="shared" si="1540"/>
        <v>●</v>
      </c>
      <c r="AQ2375" s="100" t="str">
        <f t="shared" si="1536"/>
        <v>●</v>
      </c>
      <c r="AR2375" s="100" t="str">
        <f t="shared" si="1537"/>
        <v>●</v>
      </c>
      <c r="AS2375" s="100" t="str">
        <f t="shared" si="1541"/>
        <v>●</v>
      </c>
    </row>
    <row r="2376" spans="2:45" s="100" customFormat="1" ht="14.25" customHeight="1">
      <c r="B2376" s="102"/>
      <c r="C2376" s="106"/>
      <c r="D2376" s="112"/>
      <c r="E2376" s="112"/>
      <c r="F2376" s="112"/>
      <c r="G2376" s="112"/>
      <c r="H2376" s="112"/>
      <c r="I2376" s="113"/>
      <c r="J2376" s="102"/>
      <c r="K2376" s="114"/>
      <c r="L2376" s="106"/>
      <c r="M2376" s="112"/>
      <c r="N2376" s="112"/>
      <c r="O2376" s="112"/>
      <c r="P2376" s="112"/>
      <c r="Q2376" s="112"/>
      <c r="R2376" s="113"/>
      <c r="S2376" s="113"/>
      <c r="W2376" s="99"/>
      <c r="X2376" s="99"/>
      <c r="Y2376" s="99"/>
      <c r="Z2376" s="99"/>
      <c r="AA2376" s="99"/>
      <c r="AB2376" s="99"/>
      <c r="AC2376" s="99"/>
      <c r="AD2376" s="99"/>
      <c r="AE2376" s="99"/>
      <c r="AF2376" s="99"/>
      <c r="AG2376" s="99"/>
      <c r="AJ2376" s="100" t="str">
        <f t="shared" si="1539"/>
        <v>○</v>
      </c>
      <c r="AK2376" s="100" t="str">
        <f t="shared" si="1533"/>
        <v>○</v>
      </c>
      <c r="AL2376" s="100" t="str">
        <f t="shared" si="1542"/>
        <v>○</v>
      </c>
      <c r="AM2376" s="100" t="str">
        <f t="shared" si="1535"/>
        <v>○</v>
      </c>
      <c r="AP2376" s="100" t="str">
        <f t="shared" si="1540"/>
        <v>○</v>
      </c>
      <c r="AQ2376" s="100" t="str">
        <f t="shared" si="1536"/>
        <v>○</v>
      </c>
      <c r="AR2376" s="100" t="str">
        <f t="shared" si="1537"/>
        <v>○</v>
      </c>
      <c r="AS2376" s="100" t="str">
        <f t="shared" si="1541"/>
        <v>○</v>
      </c>
    </row>
    <row r="2377" spans="2:45" s="100" customFormat="1" ht="14.25" customHeight="1">
      <c r="B2377" s="102" t="s">
        <v>94</v>
      </c>
      <c r="C2377" s="106">
        <v>14</v>
      </c>
      <c r="D2377" s="107">
        <v>18</v>
      </c>
      <c r="E2377" s="107">
        <v>16</v>
      </c>
      <c r="F2377" s="107">
        <v>11</v>
      </c>
      <c r="G2377" s="107">
        <f t="shared" ref="G2377:G2395" si="1543">IF(COUNTIF(G2407:G2437,"x"),"x",IF(SUM(G2407,G2437)=0,"-",SUM(G2407,G2437)))</f>
        <v>10</v>
      </c>
      <c r="H2377" s="107">
        <f>IF(G2377="x","x",IF(AND(G2377="-",F2377="-"),"-",IF(AND(G2377="-",F2377&gt;0),F2377*-1,IF(AND(G2377&gt;0,F2377="-"),G2377,G2377-F2377))))</f>
        <v>-1</v>
      </c>
      <c r="I2377" s="108">
        <f>IF(H2377="x","x",IF(H2377="-","-",IF(AND(F2377="-",G2377&gt;0),"皆増",IF(AND(F2377&gt;0,G2377="-"),"皆減",H2377/F2377*100))))</f>
        <v>-9.0909090909090917</v>
      </c>
      <c r="J2377" s="102"/>
      <c r="K2377" s="114" t="s">
        <v>94</v>
      </c>
      <c r="L2377" s="106">
        <v>76</v>
      </c>
      <c r="M2377" s="107">
        <v>42</v>
      </c>
      <c r="N2377" s="107">
        <v>62</v>
      </c>
      <c r="O2377" s="107">
        <v>49</v>
      </c>
      <c r="P2377" s="107">
        <f t="shared" ref="P2377:P2395" si="1544">IF(COUNTIF(P2407:P2437,"x"),"x",IF(SUM(P2407,P2437)=0,"-",SUM(P2407,P2437)))</f>
        <v>41</v>
      </c>
      <c r="Q2377" s="107">
        <f>IF(P2377="x","x",IF(AND(P2377="-",O2377="-"),"-",IF(AND(P2377="-",O2377&gt;0),O2377*-1,IF(AND(P2377&gt;0,O2377="-"),P2377,P2377-O2377))))</f>
        <v>-8</v>
      </c>
      <c r="R2377" s="108">
        <f>IF(Q2377="x","x",IF(Q2377="-","-",IF(AND(O2377="-",P2377&gt;0),"皆増",IF(AND(O2377&gt;0,P2377="-"),"皆減",Q2377/O2377*100))))</f>
        <v>-16.326530612244898</v>
      </c>
      <c r="S2377" s="108"/>
      <c r="W2377" s="100" t="s">
        <v>377</v>
      </c>
      <c r="X2377" s="100">
        <v>10</v>
      </c>
      <c r="Y2377" s="100">
        <v>11</v>
      </c>
      <c r="Z2377" s="100">
        <v>14</v>
      </c>
      <c r="AA2377" s="100">
        <v>18</v>
      </c>
      <c r="AC2377" s="100" t="s">
        <v>377</v>
      </c>
      <c r="AD2377" s="100">
        <v>125</v>
      </c>
      <c r="AE2377" s="100">
        <v>92</v>
      </c>
      <c r="AF2377" s="100">
        <v>76</v>
      </c>
      <c r="AG2377" s="100">
        <v>42</v>
      </c>
      <c r="AJ2377" s="100" t="str">
        <f t="shared" si="1539"/>
        <v>●</v>
      </c>
      <c r="AK2377" s="100" t="str">
        <f t="shared" si="1533"/>
        <v>●</v>
      </c>
      <c r="AL2377" s="100" t="str">
        <f t="shared" si="1542"/>
        <v>●</v>
      </c>
      <c r="AM2377" s="100" t="str">
        <f t="shared" si="1535"/>
        <v>●</v>
      </c>
      <c r="AP2377" s="100" t="str">
        <f t="shared" si="1540"/>
        <v>●</v>
      </c>
      <c r="AQ2377" s="100" t="str">
        <f t="shared" si="1536"/>
        <v>●</v>
      </c>
      <c r="AR2377" s="100" t="str">
        <f t="shared" si="1537"/>
        <v>●</v>
      </c>
      <c r="AS2377" s="100" t="str">
        <f t="shared" si="1541"/>
        <v>●</v>
      </c>
    </row>
    <row r="2378" spans="2:45" s="100" customFormat="1" ht="14.25" customHeight="1">
      <c r="B2378" s="102" t="s">
        <v>123</v>
      </c>
      <c r="C2378" s="106">
        <v>14</v>
      </c>
      <c r="D2378" s="107">
        <v>15</v>
      </c>
      <c r="E2378" s="107">
        <v>19</v>
      </c>
      <c r="F2378" s="107">
        <v>15</v>
      </c>
      <c r="G2378" s="107">
        <f t="shared" si="1543"/>
        <v>11</v>
      </c>
      <c r="H2378" s="107">
        <f t="shared" ref="H2378:H2394" si="1545">IF(G2378="x","x",IF(AND(G2378="-",F2378="-"),"-",IF(AND(G2378="-",F2378&gt;0),F2378*-1,IF(AND(G2378&gt;0,F2378="-"),G2378,G2378-F2378))))</f>
        <v>-4</v>
      </c>
      <c r="I2378" s="108">
        <f t="shared" ref="I2378:I2394" si="1546">IF(H2378="x","x",IF(H2378="-","-",IF(AND(F2378="-",G2378&gt;0),"皆増",IF(AND(F2378&gt;0,G2378="-"),"皆減",H2378/F2378*100))))</f>
        <v>-26.666666666666668</v>
      </c>
      <c r="J2378" s="102"/>
      <c r="K2378" s="114" t="s">
        <v>123</v>
      </c>
      <c r="L2378" s="106">
        <v>96</v>
      </c>
      <c r="M2378" s="107">
        <v>72</v>
      </c>
      <c r="N2378" s="107">
        <v>63</v>
      </c>
      <c r="O2378" s="107">
        <v>57</v>
      </c>
      <c r="P2378" s="107">
        <f t="shared" si="1544"/>
        <v>53</v>
      </c>
      <c r="Q2378" s="107">
        <f t="shared" ref="Q2378:Q2394" si="1547">IF(P2378="x","x",IF(AND(P2378="-",O2378="-"),"-",IF(AND(P2378="-",O2378&gt;0),O2378*-1,IF(AND(P2378&gt;0,O2378="-"),P2378,P2378-O2378))))</f>
        <v>-4</v>
      </c>
      <c r="R2378" s="108">
        <f t="shared" ref="R2378:R2394" si="1548">IF(Q2378="x","x",IF(Q2378="-","-",IF(AND(O2378="-",P2378&gt;0),"皆増",IF(AND(O2378&gt;0,P2378="-"),"皆減",Q2378/O2378*100))))</f>
        <v>-7.0175438596491224</v>
      </c>
      <c r="S2378" s="108"/>
      <c r="W2378" s="100" t="s">
        <v>356</v>
      </c>
      <c r="X2378" s="100">
        <v>12</v>
      </c>
      <c r="Y2378" s="100">
        <v>11</v>
      </c>
      <c r="Z2378" s="100">
        <v>14</v>
      </c>
      <c r="AA2378" s="100">
        <v>15</v>
      </c>
      <c r="AC2378" s="100" t="s">
        <v>356</v>
      </c>
      <c r="AD2378" s="100">
        <v>208</v>
      </c>
      <c r="AE2378" s="100">
        <v>145</v>
      </c>
      <c r="AF2378" s="100">
        <v>96</v>
      </c>
      <c r="AG2378" s="100">
        <v>72</v>
      </c>
      <c r="AJ2378" s="100" t="str">
        <f t="shared" si="1539"/>
        <v>●</v>
      </c>
      <c r="AK2378" s="100" t="str">
        <f t="shared" si="1533"/>
        <v>●</v>
      </c>
      <c r="AL2378" s="100" t="str">
        <f t="shared" si="1542"/>
        <v>●</v>
      </c>
      <c r="AM2378" s="100" t="str">
        <f t="shared" si="1535"/>
        <v>○</v>
      </c>
      <c r="AP2378" s="100" t="str">
        <f t="shared" si="1540"/>
        <v>●</v>
      </c>
      <c r="AQ2378" s="100" t="str">
        <f t="shared" si="1536"/>
        <v>●</v>
      </c>
      <c r="AR2378" s="100" t="str">
        <f t="shared" si="1537"/>
        <v>●</v>
      </c>
      <c r="AS2378" s="100" t="str">
        <f t="shared" si="1541"/>
        <v>●</v>
      </c>
    </row>
    <row r="2379" spans="2:45" s="100" customFormat="1" ht="14.25" customHeight="1">
      <c r="B2379" s="102" t="s">
        <v>124</v>
      </c>
      <c r="C2379" s="106">
        <v>11</v>
      </c>
      <c r="D2379" s="107">
        <v>9</v>
      </c>
      <c r="E2379" s="107">
        <v>15</v>
      </c>
      <c r="F2379" s="107">
        <v>20</v>
      </c>
      <c r="G2379" s="107">
        <f t="shared" si="1543"/>
        <v>11</v>
      </c>
      <c r="H2379" s="107">
        <f t="shared" si="1545"/>
        <v>-9</v>
      </c>
      <c r="I2379" s="108">
        <f t="shared" si="1546"/>
        <v>-45</v>
      </c>
      <c r="J2379" s="102"/>
      <c r="K2379" s="114" t="s">
        <v>124</v>
      </c>
      <c r="L2379" s="106">
        <v>138</v>
      </c>
      <c r="M2379" s="107">
        <v>93</v>
      </c>
      <c r="N2379" s="107">
        <v>80</v>
      </c>
      <c r="O2379" s="107">
        <v>58</v>
      </c>
      <c r="P2379" s="107">
        <f t="shared" si="1544"/>
        <v>64</v>
      </c>
      <c r="Q2379" s="107">
        <f t="shared" si="1547"/>
        <v>6</v>
      </c>
      <c r="R2379" s="108">
        <f t="shared" si="1548"/>
        <v>10.344827586206897</v>
      </c>
      <c r="S2379" s="108"/>
      <c r="W2379" s="100" t="s">
        <v>357</v>
      </c>
      <c r="X2379" s="100">
        <v>8</v>
      </c>
      <c r="Y2379" s="100">
        <v>16</v>
      </c>
      <c r="Z2379" s="100">
        <v>11</v>
      </c>
      <c r="AA2379" s="100">
        <v>9</v>
      </c>
      <c r="AC2379" s="100" t="s">
        <v>357</v>
      </c>
      <c r="AD2379" s="100">
        <v>298</v>
      </c>
      <c r="AE2379" s="100">
        <v>211</v>
      </c>
      <c r="AF2379" s="100">
        <v>138</v>
      </c>
      <c r="AG2379" s="100">
        <v>93</v>
      </c>
      <c r="AJ2379" s="100" t="str">
        <f t="shared" si="1539"/>
        <v>●</v>
      </c>
      <c r="AK2379" s="100" t="str">
        <f t="shared" si="1533"/>
        <v>●</v>
      </c>
      <c r="AL2379" s="100" t="str">
        <f t="shared" si="1542"/>
        <v>●</v>
      </c>
      <c r="AM2379" s="100" t="str">
        <f t="shared" si="1535"/>
        <v>●</v>
      </c>
      <c r="AP2379" s="100" t="str">
        <f t="shared" si="1540"/>
        <v>●</v>
      </c>
      <c r="AQ2379" s="100" t="str">
        <f t="shared" si="1536"/>
        <v>●</v>
      </c>
      <c r="AR2379" s="100" t="str">
        <f t="shared" si="1537"/>
        <v>●</v>
      </c>
      <c r="AS2379" s="100" t="str">
        <f t="shared" si="1541"/>
        <v>●</v>
      </c>
    </row>
    <row r="2380" spans="2:45" s="100" customFormat="1" ht="14.25" customHeight="1">
      <c r="B2380" s="102" t="s">
        <v>125</v>
      </c>
      <c r="C2380" s="106">
        <v>11</v>
      </c>
      <c r="D2380" s="107">
        <v>9</v>
      </c>
      <c r="E2380" s="107">
        <v>14</v>
      </c>
      <c r="F2380" s="107">
        <v>15</v>
      </c>
      <c r="G2380" s="107">
        <f t="shared" si="1543"/>
        <v>10</v>
      </c>
      <c r="H2380" s="107">
        <f t="shared" si="1545"/>
        <v>-5</v>
      </c>
      <c r="I2380" s="108">
        <f t="shared" si="1546"/>
        <v>-33.333333333333329</v>
      </c>
      <c r="J2380" s="102"/>
      <c r="K2380" s="114" t="s">
        <v>125</v>
      </c>
      <c r="L2380" s="106">
        <v>284</v>
      </c>
      <c r="M2380" s="107">
        <v>209</v>
      </c>
      <c r="N2380" s="107">
        <v>152</v>
      </c>
      <c r="O2380" s="107">
        <v>64</v>
      </c>
      <c r="P2380" s="107">
        <f t="shared" si="1544"/>
        <v>52</v>
      </c>
      <c r="Q2380" s="107">
        <f t="shared" si="1547"/>
        <v>-12</v>
      </c>
      <c r="R2380" s="108">
        <f t="shared" si="1548"/>
        <v>-18.75</v>
      </c>
      <c r="S2380" s="108"/>
      <c r="W2380" s="100" t="s">
        <v>358</v>
      </c>
      <c r="X2380" s="100">
        <v>10</v>
      </c>
      <c r="Y2380" s="100">
        <v>5</v>
      </c>
      <c r="Z2380" s="100">
        <v>11</v>
      </c>
      <c r="AA2380" s="100">
        <v>9</v>
      </c>
      <c r="AC2380" s="100" t="s">
        <v>358</v>
      </c>
      <c r="AD2380" s="100">
        <v>440</v>
      </c>
      <c r="AE2380" s="100">
        <v>369</v>
      </c>
      <c r="AF2380" s="100">
        <v>284</v>
      </c>
      <c r="AG2380" s="100">
        <v>209</v>
      </c>
      <c r="AJ2380" s="100" t="str">
        <f t="shared" si="1539"/>
        <v>●</v>
      </c>
      <c r="AK2380" s="100" t="str">
        <f t="shared" si="1533"/>
        <v>●</v>
      </c>
      <c r="AL2380" s="100" t="str">
        <f t="shared" si="1542"/>
        <v>●</v>
      </c>
      <c r="AM2380" s="100" t="str">
        <f t="shared" si="1535"/>
        <v>●</v>
      </c>
      <c r="AP2380" s="100" t="str">
        <f t="shared" si="1540"/>
        <v>●</v>
      </c>
      <c r="AQ2380" s="100" t="str">
        <f t="shared" si="1536"/>
        <v>●</v>
      </c>
      <c r="AR2380" s="100" t="str">
        <f t="shared" si="1537"/>
        <v>●</v>
      </c>
      <c r="AS2380" s="100" t="str">
        <f t="shared" si="1541"/>
        <v>●</v>
      </c>
    </row>
    <row r="2381" spans="2:45" s="100" customFormat="1" ht="14.25" customHeight="1">
      <c r="B2381" s="102" t="s">
        <v>126</v>
      </c>
      <c r="C2381" s="106">
        <v>5</v>
      </c>
      <c r="D2381" s="107">
        <v>6</v>
      </c>
      <c r="E2381" s="107">
        <v>7</v>
      </c>
      <c r="F2381" s="107">
        <v>7</v>
      </c>
      <c r="G2381" s="107">
        <f t="shared" si="1543"/>
        <v>7</v>
      </c>
      <c r="H2381" s="107">
        <f t="shared" si="1545"/>
        <v>0</v>
      </c>
      <c r="I2381" s="108">
        <f t="shared" si="1546"/>
        <v>0</v>
      </c>
      <c r="J2381" s="102"/>
      <c r="K2381" s="114" t="s">
        <v>126</v>
      </c>
      <c r="L2381" s="106">
        <v>435</v>
      </c>
      <c r="M2381" s="107">
        <v>367</v>
      </c>
      <c r="N2381" s="107">
        <v>220</v>
      </c>
      <c r="O2381" s="107">
        <v>77</v>
      </c>
      <c r="P2381" s="107">
        <f t="shared" si="1544"/>
        <v>44</v>
      </c>
      <c r="Q2381" s="107">
        <f t="shared" si="1547"/>
        <v>-33</v>
      </c>
      <c r="R2381" s="108">
        <f t="shared" si="1548"/>
        <v>-42.857142857142854</v>
      </c>
      <c r="S2381" s="108"/>
      <c r="W2381" s="100" t="s">
        <v>359</v>
      </c>
      <c r="X2381" s="100">
        <v>15</v>
      </c>
      <c r="Y2381" s="100">
        <v>5</v>
      </c>
      <c r="Z2381" s="100">
        <v>5</v>
      </c>
      <c r="AA2381" s="100">
        <v>6</v>
      </c>
      <c r="AC2381" s="100" t="s">
        <v>359</v>
      </c>
      <c r="AD2381" s="100">
        <v>384</v>
      </c>
      <c r="AE2381" s="100">
        <v>534</v>
      </c>
      <c r="AF2381" s="100">
        <v>435</v>
      </c>
      <c r="AG2381" s="100">
        <v>367</v>
      </c>
      <c r="AJ2381" s="100" t="str">
        <f t="shared" si="1539"/>
        <v>●</v>
      </c>
      <c r="AK2381" s="100" t="str">
        <f t="shared" si="1533"/>
        <v>●</v>
      </c>
      <c r="AL2381" s="100" t="str">
        <f t="shared" si="1542"/>
        <v>●</v>
      </c>
      <c r="AM2381" s="100" t="str">
        <f t="shared" si="1535"/>
        <v>●</v>
      </c>
      <c r="AP2381" s="100" t="str">
        <f t="shared" si="1540"/>
        <v>●</v>
      </c>
      <c r="AQ2381" s="100" t="str">
        <f t="shared" si="1536"/>
        <v>●</v>
      </c>
      <c r="AR2381" s="100" t="str">
        <f t="shared" si="1537"/>
        <v>●</v>
      </c>
      <c r="AS2381" s="100" t="str">
        <f t="shared" si="1541"/>
        <v>●</v>
      </c>
    </row>
    <row r="2382" spans="2:45" s="100" customFormat="1" ht="14.25" customHeight="1">
      <c r="B2382" s="102" t="s">
        <v>127</v>
      </c>
      <c r="C2382" s="106">
        <v>8</v>
      </c>
      <c r="D2382" s="107">
        <v>7</v>
      </c>
      <c r="E2382" s="107">
        <v>8</v>
      </c>
      <c r="F2382" s="107">
        <v>5</v>
      </c>
      <c r="G2382" s="107">
        <f t="shared" si="1543"/>
        <v>3</v>
      </c>
      <c r="H2382" s="107">
        <f t="shared" si="1545"/>
        <v>-2</v>
      </c>
      <c r="I2382" s="108">
        <f t="shared" si="1546"/>
        <v>-40</v>
      </c>
      <c r="J2382" s="102"/>
      <c r="K2382" s="114" t="s">
        <v>127</v>
      </c>
      <c r="L2382" s="106">
        <v>185</v>
      </c>
      <c r="M2382" s="107">
        <v>137</v>
      </c>
      <c r="N2382" s="107">
        <v>109</v>
      </c>
      <c r="O2382" s="107">
        <v>78</v>
      </c>
      <c r="P2382" s="107">
        <f t="shared" si="1544"/>
        <v>58</v>
      </c>
      <c r="Q2382" s="107">
        <f t="shared" si="1547"/>
        <v>-20</v>
      </c>
      <c r="R2382" s="108">
        <f t="shared" si="1548"/>
        <v>-25.641025641025639</v>
      </c>
      <c r="S2382" s="108"/>
      <c r="W2382" s="100" t="s">
        <v>360</v>
      </c>
      <c r="X2382" s="100">
        <v>12</v>
      </c>
      <c r="Y2382" s="100">
        <v>15</v>
      </c>
      <c r="Z2382" s="100">
        <v>8</v>
      </c>
      <c r="AA2382" s="100">
        <v>7</v>
      </c>
      <c r="AC2382" s="100" t="s">
        <v>360</v>
      </c>
      <c r="AD2382" s="100">
        <v>112</v>
      </c>
      <c r="AE2382" s="100">
        <v>111</v>
      </c>
      <c r="AF2382" s="100">
        <v>185</v>
      </c>
      <c r="AG2382" s="100">
        <v>137</v>
      </c>
      <c r="AJ2382" s="100" t="str">
        <f t="shared" si="1539"/>
        <v>●</v>
      </c>
      <c r="AK2382" s="100" t="str">
        <f t="shared" si="1533"/>
        <v>●</v>
      </c>
      <c r="AL2382" s="100" t="str">
        <f t="shared" si="1542"/>
        <v>○</v>
      </c>
      <c r="AM2382" s="100" t="str">
        <f t="shared" si="1535"/>
        <v>●</v>
      </c>
      <c r="AP2382" s="100" t="str">
        <f t="shared" si="1540"/>
        <v>●</v>
      </c>
      <c r="AQ2382" s="100" t="str">
        <f t="shared" si="1536"/>
        <v>●</v>
      </c>
      <c r="AR2382" s="100" t="str">
        <f t="shared" si="1537"/>
        <v>●</v>
      </c>
      <c r="AS2382" s="100" t="str">
        <f t="shared" si="1541"/>
        <v>●</v>
      </c>
    </row>
    <row r="2383" spans="2:45" s="100" customFormat="1" ht="14.25" customHeight="1">
      <c r="B2383" s="102" t="s">
        <v>128</v>
      </c>
      <c r="C2383" s="106">
        <v>23</v>
      </c>
      <c r="D2383" s="107">
        <v>8</v>
      </c>
      <c r="E2383" s="107">
        <v>13</v>
      </c>
      <c r="F2383" s="107">
        <v>9</v>
      </c>
      <c r="G2383" s="107">
        <f t="shared" si="1543"/>
        <v>3</v>
      </c>
      <c r="H2383" s="107">
        <f t="shared" si="1545"/>
        <v>-6</v>
      </c>
      <c r="I2383" s="108">
        <f t="shared" si="1546"/>
        <v>-66.666666666666657</v>
      </c>
      <c r="J2383" s="102"/>
      <c r="K2383" s="114" t="s">
        <v>128</v>
      </c>
      <c r="L2383" s="106">
        <v>111</v>
      </c>
      <c r="M2383" s="107">
        <v>122</v>
      </c>
      <c r="N2383" s="107">
        <v>99</v>
      </c>
      <c r="O2383" s="107">
        <v>79</v>
      </c>
      <c r="P2383" s="107">
        <f t="shared" si="1544"/>
        <v>63</v>
      </c>
      <c r="Q2383" s="107">
        <f t="shared" si="1547"/>
        <v>-16</v>
      </c>
      <c r="R2383" s="108">
        <f t="shared" si="1548"/>
        <v>-20.253164556962027</v>
      </c>
      <c r="S2383" s="108"/>
      <c r="W2383" s="100" t="s">
        <v>361</v>
      </c>
      <c r="X2383" s="100">
        <v>10</v>
      </c>
      <c r="Y2383" s="100">
        <v>19</v>
      </c>
      <c r="Z2383" s="100">
        <v>23</v>
      </c>
      <c r="AA2383" s="100">
        <v>8</v>
      </c>
      <c r="AC2383" s="100" t="s">
        <v>361</v>
      </c>
      <c r="AD2383" s="100">
        <v>141</v>
      </c>
      <c r="AE2383" s="100">
        <v>114</v>
      </c>
      <c r="AF2383" s="100">
        <v>111</v>
      </c>
      <c r="AG2383" s="100">
        <v>122</v>
      </c>
      <c r="AJ2383" s="100" t="str">
        <f t="shared" si="1539"/>
        <v>●</v>
      </c>
      <c r="AK2383" s="100" t="str">
        <f t="shared" si="1533"/>
        <v>●</v>
      </c>
      <c r="AL2383" s="100" t="str">
        <f t="shared" si="1542"/>
        <v>●</v>
      </c>
      <c r="AM2383" s="100" t="str">
        <f t="shared" si="1535"/>
        <v>●</v>
      </c>
      <c r="AP2383" s="100" t="str">
        <f t="shared" si="1540"/>
        <v>●</v>
      </c>
      <c r="AQ2383" s="100" t="str">
        <f t="shared" si="1536"/>
        <v>●</v>
      </c>
      <c r="AR2383" s="100" t="str">
        <f t="shared" si="1537"/>
        <v>●</v>
      </c>
      <c r="AS2383" s="100" t="str">
        <f t="shared" si="1541"/>
        <v>●</v>
      </c>
    </row>
    <row r="2384" spans="2:45" s="100" customFormat="1" ht="14.25" customHeight="1">
      <c r="B2384" s="102" t="s">
        <v>129</v>
      </c>
      <c r="C2384" s="106">
        <v>18</v>
      </c>
      <c r="D2384" s="107">
        <v>18</v>
      </c>
      <c r="E2384" s="107">
        <v>14</v>
      </c>
      <c r="F2384" s="107">
        <v>12</v>
      </c>
      <c r="G2384" s="107">
        <f t="shared" si="1543"/>
        <v>11</v>
      </c>
      <c r="H2384" s="107">
        <f t="shared" si="1545"/>
        <v>-1</v>
      </c>
      <c r="I2384" s="108">
        <f t="shared" si="1546"/>
        <v>-8.3333333333333321</v>
      </c>
      <c r="J2384" s="102"/>
      <c r="K2384" s="114" t="s">
        <v>129</v>
      </c>
      <c r="L2384" s="106">
        <v>116</v>
      </c>
      <c r="M2384" s="107">
        <v>111</v>
      </c>
      <c r="N2384" s="107">
        <v>108</v>
      </c>
      <c r="O2384" s="107">
        <v>110</v>
      </c>
      <c r="P2384" s="107">
        <f t="shared" si="1544"/>
        <v>80</v>
      </c>
      <c r="Q2384" s="107">
        <f t="shared" si="1547"/>
        <v>-30</v>
      </c>
      <c r="R2384" s="108">
        <f t="shared" si="1548"/>
        <v>-27.27272727272727</v>
      </c>
      <c r="S2384" s="108"/>
      <c r="W2384" s="100" t="s">
        <v>362</v>
      </c>
      <c r="X2384" s="100">
        <v>18</v>
      </c>
      <c r="Y2384" s="100">
        <v>10</v>
      </c>
      <c r="Z2384" s="100">
        <v>18</v>
      </c>
      <c r="AA2384" s="100">
        <v>18</v>
      </c>
      <c r="AC2384" s="100" t="s">
        <v>362</v>
      </c>
      <c r="AD2384" s="100">
        <v>256</v>
      </c>
      <c r="AE2384" s="100">
        <v>164</v>
      </c>
      <c r="AF2384" s="100">
        <v>116</v>
      </c>
      <c r="AG2384" s="100">
        <v>111</v>
      </c>
      <c r="AJ2384" s="100" t="str">
        <f t="shared" si="1539"/>
        <v>○</v>
      </c>
      <c r="AK2384" s="100" t="str">
        <f t="shared" si="1533"/>
        <v>●</v>
      </c>
      <c r="AL2384" s="100" t="str">
        <f t="shared" si="1542"/>
        <v>●</v>
      </c>
      <c r="AM2384" s="100" t="str">
        <f t="shared" si="1535"/>
        <v>●</v>
      </c>
      <c r="AP2384" s="100" t="str">
        <f t="shared" si="1540"/>
        <v>●</v>
      </c>
      <c r="AQ2384" s="100" t="str">
        <f t="shared" si="1536"/>
        <v>●</v>
      </c>
      <c r="AR2384" s="100" t="str">
        <f t="shared" si="1537"/>
        <v>●</v>
      </c>
      <c r="AS2384" s="100" t="str">
        <f t="shared" si="1541"/>
        <v>●</v>
      </c>
    </row>
    <row r="2385" spans="2:45" s="100" customFormat="1" ht="14.25" customHeight="1">
      <c r="B2385" s="102" t="s">
        <v>130</v>
      </c>
      <c r="C2385" s="106">
        <v>12</v>
      </c>
      <c r="D2385" s="107">
        <v>17</v>
      </c>
      <c r="E2385" s="107">
        <v>21</v>
      </c>
      <c r="F2385" s="107">
        <v>15</v>
      </c>
      <c r="G2385" s="107">
        <f t="shared" si="1543"/>
        <v>14</v>
      </c>
      <c r="H2385" s="107">
        <f t="shared" si="1545"/>
        <v>-1</v>
      </c>
      <c r="I2385" s="108">
        <f t="shared" si="1546"/>
        <v>-6.666666666666667</v>
      </c>
      <c r="J2385" s="102"/>
      <c r="K2385" s="114" t="s">
        <v>130</v>
      </c>
      <c r="L2385" s="106">
        <v>146</v>
      </c>
      <c r="M2385" s="107">
        <v>102</v>
      </c>
      <c r="N2385" s="107">
        <v>111</v>
      </c>
      <c r="O2385" s="107">
        <v>141</v>
      </c>
      <c r="P2385" s="107">
        <f t="shared" si="1544"/>
        <v>114</v>
      </c>
      <c r="Q2385" s="107">
        <f t="shared" si="1547"/>
        <v>-27</v>
      </c>
      <c r="R2385" s="108">
        <f t="shared" si="1548"/>
        <v>-19.148936170212767</v>
      </c>
      <c r="S2385" s="108"/>
      <c r="W2385" s="100" t="s">
        <v>363</v>
      </c>
      <c r="X2385" s="100">
        <v>8</v>
      </c>
      <c r="Y2385" s="100">
        <v>17</v>
      </c>
      <c r="Z2385" s="100">
        <v>12</v>
      </c>
      <c r="AA2385" s="100">
        <v>17</v>
      </c>
      <c r="AC2385" s="100" t="s">
        <v>363</v>
      </c>
      <c r="AD2385" s="100">
        <v>371</v>
      </c>
      <c r="AE2385" s="100">
        <v>253</v>
      </c>
      <c r="AF2385" s="100">
        <v>146</v>
      </c>
      <c r="AG2385" s="100">
        <v>102</v>
      </c>
      <c r="AJ2385" s="100" t="str">
        <f t="shared" si="1539"/>
        <v>●</v>
      </c>
      <c r="AK2385" s="100" t="str">
        <f t="shared" si="1533"/>
        <v>○</v>
      </c>
      <c r="AL2385" s="100" t="str">
        <f>IF(E2385=Z2385,"○","●")</f>
        <v>●</v>
      </c>
      <c r="AM2385" s="100" t="str">
        <f t="shared" si="1535"/>
        <v>●</v>
      </c>
      <c r="AP2385" s="100" t="str">
        <f t="shared" si="1540"/>
        <v>●</v>
      </c>
      <c r="AQ2385" s="100" t="str">
        <f t="shared" si="1536"/>
        <v>●</v>
      </c>
      <c r="AR2385" s="100" t="str">
        <f t="shared" si="1537"/>
        <v>●</v>
      </c>
      <c r="AS2385" s="100" t="str">
        <f t="shared" si="1541"/>
        <v>●</v>
      </c>
    </row>
    <row r="2386" spans="2:45" s="100" customFormat="1" ht="14.25" customHeight="1">
      <c r="B2386" s="102" t="s">
        <v>131</v>
      </c>
      <c r="C2386" s="106">
        <v>14</v>
      </c>
      <c r="D2386" s="107">
        <v>10</v>
      </c>
      <c r="E2386" s="107">
        <v>16</v>
      </c>
      <c r="F2386" s="107">
        <v>21</v>
      </c>
      <c r="G2386" s="107">
        <f t="shared" si="1543"/>
        <v>11</v>
      </c>
      <c r="H2386" s="107">
        <f t="shared" si="1545"/>
        <v>-10</v>
      </c>
      <c r="I2386" s="108">
        <f t="shared" si="1546"/>
        <v>-47.619047619047613</v>
      </c>
      <c r="J2386" s="102"/>
      <c r="K2386" s="114" t="s">
        <v>131</v>
      </c>
      <c r="L2386" s="106">
        <v>230</v>
      </c>
      <c r="M2386" s="107">
        <v>144</v>
      </c>
      <c r="N2386" s="107">
        <v>105</v>
      </c>
      <c r="O2386" s="107">
        <v>110</v>
      </c>
      <c r="P2386" s="107">
        <f t="shared" si="1544"/>
        <v>146</v>
      </c>
      <c r="Q2386" s="107">
        <f t="shared" si="1547"/>
        <v>36</v>
      </c>
      <c r="R2386" s="108">
        <f t="shared" si="1548"/>
        <v>32.727272727272727</v>
      </c>
      <c r="S2386" s="108"/>
      <c r="W2386" s="100" t="s">
        <v>364</v>
      </c>
      <c r="X2386" s="100">
        <v>19</v>
      </c>
      <c r="Y2386" s="100">
        <v>8</v>
      </c>
      <c r="Z2386" s="100">
        <v>14</v>
      </c>
      <c r="AA2386" s="100">
        <v>10</v>
      </c>
      <c r="AC2386" s="100" t="s">
        <v>364</v>
      </c>
      <c r="AD2386" s="100">
        <v>296</v>
      </c>
      <c r="AE2386" s="100">
        <v>354</v>
      </c>
      <c r="AF2386" s="100">
        <v>230</v>
      </c>
      <c r="AG2386" s="100">
        <v>144</v>
      </c>
      <c r="AJ2386" s="100" t="str">
        <f t="shared" si="1539"/>
        <v>●</v>
      </c>
      <c r="AK2386" s="100" t="str">
        <f t="shared" si="1533"/>
        <v>●</v>
      </c>
      <c r="AL2386" s="100" t="str">
        <f t="shared" ref="AL2386:AL2394" si="1549">IF(E2386=Z2386,"○","●")</f>
        <v>●</v>
      </c>
      <c r="AM2386" s="100" t="str">
        <f t="shared" si="1535"/>
        <v>●</v>
      </c>
      <c r="AP2386" s="100" t="str">
        <f t="shared" si="1540"/>
        <v>●</v>
      </c>
      <c r="AQ2386" s="100" t="str">
        <f t="shared" si="1536"/>
        <v>●</v>
      </c>
      <c r="AR2386" s="100" t="str">
        <f t="shared" si="1537"/>
        <v>●</v>
      </c>
      <c r="AS2386" s="100" t="str">
        <f t="shared" si="1541"/>
        <v>●</v>
      </c>
    </row>
    <row r="2387" spans="2:45" s="100" customFormat="1" ht="14.25" customHeight="1">
      <c r="B2387" s="102" t="s">
        <v>132</v>
      </c>
      <c r="C2387" s="106">
        <v>11</v>
      </c>
      <c r="D2387" s="107">
        <v>13</v>
      </c>
      <c r="E2387" s="107">
        <v>12</v>
      </c>
      <c r="F2387" s="107">
        <v>15</v>
      </c>
      <c r="G2387" s="107">
        <f t="shared" si="1543"/>
        <v>17</v>
      </c>
      <c r="H2387" s="107">
        <f t="shared" si="1545"/>
        <v>2</v>
      </c>
      <c r="I2387" s="108">
        <f t="shared" si="1546"/>
        <v>13.333333333333334</v>
      </c>
      <c r="J2387" s="102"/>
      <c r="K2387" s="114" t="s">
        <v>132</v>
      </c>
      <c r="L2387" s="106">
        <v>342</v>
      </c>
      <c r="M2387" s="107">
        <v>226</v>
      </c>
      <c r="N2387" s="107">
        <v>135</v>
      </c>
      <c r="O2387" s="107">
        <v>111</v>
      </c>
      <c r="P2387" s="107">
        <f t="shared" si="1544"/>
        <v>111</v>
      </c>
      <c r="Q2387" s="107">
        <f t="shared" si="1547"/>
        <v>0</v>
      </c>
      <c r="R2387" s="108">
        <f t="shared" si="1548"/>
        <v>0</v>
      </c>
      <c r="S2387" s="108"/>
      <c r="W2387" s="100" t="s">
        <v>365</v>
      </c>
      <c r="X2387" s="100">
        <v>24</v>
      </c>
      <c r="Y2387" s="100">
        <v>21</v>
      </c>
      <c r="Z2387" s="100">
        <v>11</v>
      </c>
      <c r="AA2387" s="100">
        <v>13</v>
      </c>
      <c r="AC2387" s="100" t="s">
        <v>365</v>
      </c>
      <c r="AD2387" s="100">
        <v>212</v>
      </c>
      <c r="AE2387" s="100">
        <v>280</v>
      </c>
      <c r="AF2387" s="100">
        <v>342</v>
      </c>
      <c r="AG2387" s="100">
        <v>226</v>
      </c>
      <c r="AJ2387" s="100" t="str">
        <f t="shared" si="1539"/>
        <v>●</v>
      </c>
      <c r="AK2387" s="100" t="str">
        <f t="shared" si="1533"/>
        <v>●</v>
      </c>
      <c r="AL2387" s="100" t="str">
        <f t="shared" si="1549"/>
        <v>●</v>
      </c>
      <c r="AM2387" s="100" t="str">
        <f t="shared" si="1535"/>
        <v>●</v>
      </c>
      <c r="AP2387" s="100" t="str">
        <f t="shared" si="1540"/>
        <v>●</v>
      </c>
      <c r="AQ2387" s="100" t="str">
        <f t="shared" si="1536"/>
        <v>●</v>
      </c>
      <c r="AR2387" s="100" t="str">
        <f t="shared" si="1537"/>
        <v>●</v>
      </c>
      <c r="AS2387" s="100" t="str">
        <f t="shared" si="1541"/>
        <v>●</v>
      </c>
    </row>
    <row r="2388" spans="2:45" s="100" customFormat="1" ht="14.25" customHeight="1">
      <c r="B2388" s="102" t="s">
        <v>133</v>
      </c>
      <c r="C2388" s="106">
        <v>19</v>
      </c>
      <c r="D2388" s="107">
        <v>11</v>
      </c>
      <c r="E2388" s="107">
        <v>14</v>
      </c>
      <c r="F2388" s="107">
        <v>12</v>
      </c>
      <c r="G2388" s="107">
        <f t="shared" si="1543"/>
        <v>18</v>
      </c>
      <c r="H2388" s="107">
        <f t="shared" si="1545"/>
        <v>6</v>
      </c>
      <c r="I2388" s="108">
        <f t="shared" si="1546"/>
        <v>50</v>
      </c>
      <c r="J2388" s="102"/>
      <c r="K2388" s="114" t="s">
        <v>133</v>
      </c>
      <c r="L2388" s="106">
        <v>279</v>
      </c>
      <c r="M2388" s="107">
        <v>340</v>
      </c>
      <c r="N2388" s="107">
        <v>220</v>
      </c>
      <c r="O2388" s="107">
        <v>140</v>
      </c>
      <c r="P2388" s="107">
        <f t="shared" si="1544"/>
        <v>113</v>
      </c>
      <c r="Q2388" s="107">
        <f t="shared" si="1547"/>
        <v>-27</v>
      </c>
      <c r="R2388" s="108">
        <f t="shared" si="1548"/>
        <v>-19.285714285714288</v>
      </c>
      <c r="S2388" s="108"/>
      <c r="W2388" s="100" t="s">
        <v>366</v>
      </c>
      <c r="X2388" s="100">
        <v>24</v>
      </c>
      <c r="Y2388" s="100">
        <v>24</v>
      </c>
      <c r="Z2388" s="100">
        <v>19</v>
      </c>
      <c r="AA2388" s="100">
        <v>11</v>
      </c>
      <c r="AC2388" s="100" t="s">
        <v>366</v>
      </c>
      <c r="AD2388" s="100">
        <v>223</v>
      </c>
      <c r="AE2388" s="100">
        <v>212</v>
      </c>
      <c r="AF2388" s="100">
        <v>279</v>
      </c>
      <c r="AG2388" s="100">
        <v>340</v>
      </c>
      <c r="AJ2388" s="100" t="str">
        <f t="shared" si="1539"/>
        <v>●</v>
      </c>
      <c r="AK2388" s="100" t="str">
        <f t="shared" si="1533"/>
        <v>●</v>
      </c>
      <c r="AL2388" s="100" t="str">
        <f t="shared" si="1549"/>
        <v>●</v>
      </c>
      <c r="AM2388" s="100" t="str">
        <f t="shared" si="1535"/>
        <v>●</v>
      </c>
      <c r="AP2388" s="100" t="str">
        <f t="shared" si="1540"/>
        <v>●</v>
      </c>
      <c r="AQ2388" s="100" t="str">
        <f t="shared" si="1536"/>
        <v>●</v>
      </c>
      <c r="AR2388" s="100" t="str">
        <f t="shared" si="1537"/>
        <v>●</v>
      </c>
      <c r="AS2388" s="100" t="str">
        <f t="shared" si="1541"/>
        <v>●</v>
      </c>
    </row>
    <row r="2389" spans="2:45" s="100" customFormat="1" ht="14.25" customHeight="1">
      <c r="B2389" s="102" t="s">
        <v>134</v>
      </c>
      <c r="C2389" s="106">
        <v>22</v>
      </c>
      <c r="D2389" s="107">
        <v>28</v>
      </c>
      <c r="E2389" s="107">
        <v>13</v>
      </c>
      <c r="F2389" s="107">
        <v>13</v>
      </c>
      <c r="G2389" s="107">
        <f t="shared" si="1543"/>
        <v>12</v>
      </c>
      <c r="H2389" s="107">
        <f t="shared" si="1545"/>
        <v>-1</v>
      </c>
      <c r="I2389" s="108">
        <f t="shared" si="1546"/>
        <v>-7.6923076923076925</v>
      </c>
      <c r="J2389" s="102"/>
      <c r="K2389" s="114" t="s">
        <v>134</v>
      </c>
      <c r="L2389" s="106">
        <v>218</v>
      </c>
      <c r="M2389" s="107">
        <v>281</v>
      </c>
      <c r="N2389" s="107">
        <v>333</v>
      </c>
      <c r="O2389" s="107">
        <v>223</v>
      </c>
      <c r="P2389" s="107">
        <f t="shared" si="1544"/>
        <v>153</v>
      </c>
      <c r="Q2389" s="107">
        <f t="shared" si="1547"/>
        <v>-70</v>
      </c>
      <c r="R2389" s="108">
        <f t="shared" si="1548"/>
        <v>-31.390134529147986</v>
      </c>
      <c r="S2389" s="108"/>
      <c r="W2389" s="100" t="s">
        <v>367</v>
      </c>
      <c r="X2389" s="100">
        <v>16</v>
      </c>
      <c r="Y2389" s="100">
        <v>26</v>
      </c>
      <c r="Z2389" s="100">
        <v>22</v>
      </c>
      <c r="AA2389" s="100">
        <v>28</v>
      </c>
      <c r="AC2389" s="100" t="s">
        <v>367</v>
      </c>
      <c r="AD2389" s="100">
        <v>199</v>
      </c>
      <c r="AE2389" s="100">
        <v>215</v>
      </c>
      <c r="AF2389" s="100">
        <v>218</v>
      </c>
      <c r="AG2389" s="100">
        <v>281</v>
      </c>
      <c r="AJ2389" s="100" t="str">
        <f t="shared" si="1539"/>
        <v>●</v>
      </c>
      <c r="AK2389" s="100" t="str">
        <f t="shared" si="1533"/>
        <v>●</v>
      </c>
      <c r="AL2389" s="100" t="str">
        <f t="shared" si="1549"/>
        <v>●</v>
      </c>
      <c r="AM2389" s="100" t="str">
        <f t="shared" si="1535"/>
        <v>●</v>
      </c>
      <c r="AP2389" s="100" t="str">
        <f t="shared" si="1540"/>
        <v>●</v>
      </c>
      <c r="AQ2389" s="100" t="str">
        <f t="shared" si="1536"/>
        <v>●</v>
      </c>
      <c r="AR2389" s="100" t="str">
        <f t="shared" si="1537"/>
        <v>●</v>
      </c>
      <c r="AS2389" s="100" t="str">
        <f t="shared" si="1541"/>
        <v>●</v>
      </c>
    </row>
    <row r="2390" spans="2:45" s="100" customFormat="1" ht="14.25" customHeight="1">
      <c r="B2390" s="102" t="s">
        <v>135</v>
      </c>
      <c r="C2390" s="106">
        <v>20</v>
      </c>
      <c r="D2390" s="107">
        <v>20</v>
      </c>
      <c r="E2390" s="107">
        <v>28</v>
      </c>
      <c r="F2390" s="107">
        <v>12</v>
      </c>
      <c r="G2390" s="107">
        <f t="shared" si="1543"/>
        <v>11</v>
      </c>
      <c r="H2390" s="107">
        <f t="shared" si="1545"/>
        <v>-1</v>
      </c>
      <c r="I2390" s="108">
        <f t="shared" si="1546"/>
        <v>-8.3333333333333321</v>
      </c>
      <c r="J2390" s="102"/>
      <c r="K2390" s="114" t="s">
        <v>135</v>
      </c>
      <c r="L2390" s="106">
        <v>227</v>
      </c>
      <c r="M2390" s="107">
        <v>203</v>
      </c>
      <c r="N2390" s="107">
        <v>265</v>
      </c>
      <c r="O2390" s="107">
        <v>333</v>
      </c>
      <c r="P2390" s="107">
        <f t="shared" si="1544"/>
        <v>217</v>
      </c>
      <c r="Q2390" s="107">
        <f t="shared" si="1547"/>
        <v>-116</v>
      </c>
      <c r="R2390" s="108">
        <f t="shared" si="1548"/>
        <v>-34.83483483483483</v>
      </c>
      <c r="S2390" s="108"/>
      <c r="W2390" s="100" t="s">
        <v>368</v>
      </c>
      <c r="X2390" s="100">
        <v>15</v>
      </c>
      <c r="Y2390" s="100">
        <v>19</v>
      </c>
      <c r="Z2390" s="100">
        <v>20</v>
      </c>
      <c r="AA2390" s="100">
        <v>20</v>
      </c>
      <c r="AC2390" s="100" t="s">
        <v>368</v>
      </c>
      <c r="AD2390" s="100">
        <v>167</v>
      </c>
      <c r="AE2390" s="100">
        <v>176</v>
      </c>
      <c r="AF2390" s="100">
        <v>227</v>
      </c>
      <c r="AG2390" s="100">
        <v>203</v>
      </c>
      <c r="AJ2390" s="100" t="str">
        <f t="shared" si="1539"/>
        <v>●</v>
      </c>
      <c r="AK2390" s="100" t="str">
        <f t="shared" si="1533"/>
        <v>●</v>
      </c>
      <c r="AL2390" s="100" t="str">
        <f t="shared" si="1549"/>
        <v>●</v>
      </c>
      <c r="AM2390" s="100" t="str">
        <f t="shared" si="1535"/>
        <v>●</v>
      </c>
      <c r="AP2390" s="100" t="str">
        <f t="shared" si="1540"/>
        <v>●</v>
      </c>
      <c r="AQ2390" s="100" t="str">
        <f t="shared" si="1536"/>
        <v>●</v>
      </c>
      <c r="AR2390" s="100" t="str">
        <f t="shared" si="1537"/>
        <v>●</v>
      </c>
      <c r="AS2390" s="100" t="str">
        <f t="shared" si="1541"/>
        <v>●</v>
      </c>
    </row>
    <row r="2391" spans="2:45" s="100" customFormat="1" ht="14.25" customHeight="1">
      <c r="B2391" s="102" t="s">
        <v>136</v>
      </c>
      <c r="C2391" s="106">
        <v>15</v>
      </c>
      <c r="D2391" s="107">
        <v>17</v>
      </c>
      <c r="E2391" s="107">
        <v>24</v>
      </c>
      <c r="F2391" s="107">
        <v>25</v>
      </c>
      <c r="G2391" s="107">
        <f t="shared" si="1543"/>
        <v>10</v>
      </c>
      <c r="H2391" s="107">
        <f t="shared" si="1545"/>
        <v>-15</v>
      </c>
      <c r="I2391" s="108">
        <f t="shared" si="1546"/>
        <v>-60</v>
      </c>
      <c r="J2391" s="102"/>
      <c r="K2391" s="114" t="s">
        <v>136</v>
      </c>
      <c r="L2391" s="106">
        <v>153</v>
      </c>
      <c r="M2391" s="107">
        <v>207</v>
      </c>
      <c r="N2391" s="107">
        <v>192</v>
      </c>
      <c r="O2391" s="107">
        <v>248</v>
      </c>
      <c r="P2391" s="107">
        <f t="shared" si="1544"/>
        <v>304</v>
      </c>
      <c r="Q2391" s="107">
        <f t="shared" si="1547"/>
        <v>56</v>
      </c>
      <c r="R2391" s="108">
        <f t="shared" si="1548"/>
        <v>22.58064516129032</v>
      </c>
      <c r="S2391" s="108"/>
      <c r="W2391" s="100" t="s">
        <v>369</v>
      </c>
      <c r="X2391" s="100">
        <v>10</v>
      </c>
      <c r="Y2391" s="100">
        <v>14</v>
      </c>
      <c r="Z2391" s="100">
        <v>15</v>
      </c>
      <c r="AA2391" s="100">
        <v>17</v>
      </c>
      <c r="AC2391" s="100" t="s">
        <v>369</v>
      </c>
      <c r="AD2391" s="100">
        <v>111</v>
      </c>
      <c r="AE2391" s="100">
        <v>146</v>
      </c>
      <c r="AF2391" s="100">
        <v>153</v>
      </c>
      <c r="AG2391" s="100">
        <v>207</v>
      </c>
      <c r="AJ2391" s="100" t="str">
        <f t="shared" si="1539"/>
        <v>●</v>
      </c>
      <c r="AK2391" s="100" t="str">
        <f t="shared" si="1533"/>
        <v>●</v>
      </c>
      <c r="AL2391" s="100" t="str">
        <f t="shared" si="1549"/>
        <v>●</v>
      </c>
      <c r="AM2391" s="100" t="str">
        <f t="shared" si="1535"/>
        <v>●</v>
      </c>
      <c r="AP2391" s="100" t="str">
        <f t="shared" si="1540"/>
        <v>●</v>
      </c>
      <c r="AQ2391" s="100" t="str">
        <f t="shared" si="1536"/>
        <v>●</v>
      </c>
      <c r="AR2391" s="100" t="str">
        <f t="shared" si="1537"/>
        <v>●</v>
      </c>
      <c r="AS2391" s="100" t="str">
        <f t="shared" si="1541"/>
        <v>●</v>
      </c>
    </row>
    <row r="2392" spans="2:45" s="100" customFormat="1" ht="14.25" customHeight="1">
      <c r="B2392" s="102" t="s">
        <v>137</v>
      </c>
      <c r="C2392" s="106">
        <v>10</v>
      </c>
      <c r="D2392" s="107">
        <v>16</v>
      </c>
      <c r="E2392" s="107">
        <v>15</v>
      </c>
      <c r="F2392" s="107">
        <v>23</v>
      </c>
      <c r="G2392" s="107">
        <f t="shared" si="1543"/>
        <v>19</v>
      </c>
      <c r="H2392" s="107">
        <f t="shared" si="1545"/>
        <v>-4</v>
      </c>
      <c r="I2392" s="108">
        <f t="shared" si="1546"/>
        <v>-17.391304347826086</v>
      </c>
      <c r="J2392" s="102"/>
      <c r="K2392" s="114" t="s">
        <v>137</v>
      </c>
      <c r="L2392" s="106">
        <v>129</v>
      </c>
      <c r="M2392" s="107">
        <v>125</v>
      </c>
      <c r="N2392" s="107">
        <v>173</v>
      </c>
      <c r="O2392" s="107">
        <v>177</v>
      </c>
      <c r="P2392" s="107">
        <f t="shared" si="1544"/>
        <v>215</v>
      </c>
      <c r="Q2392" s="107">
        <f t="shared" si="1547"/>
        <v>38</v>
      </c>
      <c r="R2392" s="108">
        <f t="shared" si="1548"/>
        <v>21.468926553672315</v>
      </c>
      <c r="S2392" s="108"/>
      <c r="W2392" s="100" t="s">
        <v>370</v>
      </c>
      <c r="X2392" s="100">
        <v>8</v>
      </c>
      <c r="Y2392" s="100">
        <v>11</v>
      </c>
      <c r="Z2392" s="100">
        <v>10</v>
      </c>
      <c r="AA2392" s="100">
        <v>16</v>
      </c>
      <c r="AC2392" s="100" t="s">
        <v>370</v>
      </c>
      <c r="AD2392" s="100">
        <v>63</v>
      </c>
      <c r="AE2392" s="100">
        <v>96</v>
      </c>
      <c r="AF2392" s="100">
        <v>129</v>
      </c>
      <c r="AG2392" s="100">
        <v>125</v>
      </c>
      <c r="AJ2392" s="100" t="str">
        <f t="shared" si="1539"/>
        <v>●</v>
      </c>
      <c r="AK2392" s="100" t="str">
        <f t="shared" si="1533"/>
        <v>●</v>
      </c>
      <c r="AL2392" s="100" t="str">
        <f t="shared" si="1549"/>
        <v>●</v>
      </c>
      <c r="AM2392" s="100" t="str">
        <f t="shared" si="1535"/>
        <v>●</v>
      </c>
      <c r="AP2392" s="100" t="str">
        <f t="shared" si="1540"/>
        <v>●</v>
      </c>
      <c r="AQ2392" s="100" t="str">
        <f t="shared" si="1536"/>
        <v>●</v>
      </c>
      <c r="AR2392" s="100" t="str">
        <f t="shared" si="1537"/>
        <v>●</v>
      </c>
      <c r="AS2392" s="100" t="str">
        <f t="shared" si="1541"/>
        <v>●</v>
      </c>
    </row>
    <row r="2393" spans="2:45" s="100" customFormat="1" ht="14.25" customHeight="1">
      <c r="B2393" s="102" t="s">
        <v>138</v>
      </c>
      <c r="C2393" s="106">
        <v>8</v>
      </c>
      <c r="D2393" s="107">
        <v>11</v>
      </c>
      <c r="E2393" s="107">
        <v>15</v>
      </c>
      <c r="F2393" s="107">
        <v>8</v>
      </c>
      <c r="G2393" s="107">
        <f t="shared" si="1543"/>
        <v>17</v>
      </c>
      <c r="H2393" s="107">
        <f t="shared" si="1545"/>
        <v>9</v>
      </c>
      <c r="I2393" s="108">
        <f t="shared" si="1546"/>
        <v>112.5</v>
      </c>
      <c r="J2393" s="102"/>
      <c r="K2393" s="114" t="s">
        <v>138</v>
      </c>
      <c r="L2393" s="106">
        <v>72</v>
      </c>
      <c r="M2393" s="107">
        <v>108</v>
      </c>
      <c r="N2393" s="107">
        <v>99</v>
      </c>
      <c r="O2393" s="107">
        <v>139</v>
      </c>
      <c r="P2393" s="107">
        <f t="shared" si="1544"/>
        <v>155</v>
      </c>
      <c r="Q2393" s="107">
        <f t="shared" si="1547"/>
        <v>16</v>
      </c>
      <c r="R2393" s="108">
        <f t="shared" si="1548"/>
        <v>11.510791366906476</v>
      </c>
      <c r="S2393" s="108"/>
      <c r="W2393" s="100" t="s">
        <v>371</v>
      </c>
      <c r="X2393" s="100">
        <v>6</v>
      </c>
      <c r="Y2393" s="100">
        <v>7</v>
      </c>
      <c r="Z2393" s="100">
        <v>8</v>
      </c>
      <c r="AA2393" s="100">
        <v>11</v>
      </c>
      <c r="AC2393" s="100" t="s">
        <v>371</v>
      </c>
      <c r="AD2393" s="100">
        <v>21</v>
      </c>
      <c r="AE2393" s="100">
        <v>46</v>
      </c>
      <c r="AF2393" s="100">
        <v>72</v>
      </c>
      <c r="AG2393" s="100">
        <v>108</v>
      </c>
      <c r="AJ2393" s="100" t="str">
        <f t="shared" si="1539"/>
        <v>●</v>
      </c>
      <c r="AK2393" s="100" t="str">
        <f t="shared" si="1533"/>
        <v>●</v>
      </c>
      <c r="AL2393" s="100" t="str">
        <f t="shared" si="1549"/>
        <v>●</v>
      </c>
      <c r="AM2393" s="100" t="str">
        <f t="shared" si="1535"/>
        <v>●</v>
      </c>
      <c r="AP2393" s="100" t="str">
        <f t="shared" si="1540"/>
        <v>●</v>
      </c>
      <c r="AQ2393" s="100" t="str">
        <f t="shared" si="1536"/>
        <v>●</v>
      </c>
      <c r="AR2393" s="100" t="str">
        <f t="shared" si="1537"/>
        <v>●</v>
      </c>
      <c r="AS2393" s="100" t="str">
        <f t="shared" si="1541"/>
        <v>●</v>
      </c>
    </row>
    <row r="2394" spans="2:45" s="100" customFormat="1" ht="14.25" customHeight="1">
      <c r="B2394" s="102" t="s">
        <v>110</v>
      </c>
      <c r="C2394" s="106">
        <v>5</v>
      </c>
      <c r="D2394" s="107">
        <v>8</v>
      </c>
      <c r="E2394" s="107">
        <v>9</v>
      </c>
      <c r="F2394" s="107">
        <v>13</v>
      </c>
      <c r="G2394" s="107">
        <f t="shared" si="1543"/>
        <v>11</v>
      </c>
      <c r="H2394" s="107">
        <f t="shared" si="1545"/>
        <v>-2</v>
      </c>
      <c r="I2394" s="108">
        <f t="shared" si="1546"/>
        <v>-15.384615384615385</v>
      </c>
      <c r="J2394" s="102"/>
      <c r="K2394" s="114" t="s">
        <v>110</v>
      </c>
      <c r="L2394" s="106">
        <v>40</v>
      </c>
      <c r="M2394" s="107">
        <v>86</v>
      </c>
      <c r="N2394" s="107">
        <v>105</v>
      </c>
      <c r="O2394" s="107">
        <v>112</v>
      </c>
      <c r="P2394" s="107">
        <f t="shared" si="1544"/>
        <v>153</v>
      </c>
      <c r="Q2394" s="107">
        <f t="shared" si="1547"/>
        <v>41</v>
      </c>
      <c r="R2394" s="108">
        <f t="shared" si="1548"/>
        <v>36.607142857142854</v>
      </c>
      <c r="S2394" s="108"/>
      <c r="W2394" s="100" t="s">
        <v>378</v>
      </c>
      <c r="X2394" s="100">
        <v>4</v>
      </c>
      <c r="Y2394" s="100">
        <v>7</v>
      </c>
      <c r="Z2394" s="100">
        <v>5</v>
      </c>
      <c r="AA2394" s="100">
        <v>8</v>
      </c>
      <c r="AC2394" s="100" t="s">
        <v>378</v>
      </c>
      <c r="AD2394" s="100">
        <v>17</v>
      </c>
      <c r="AE2394" s="100">
        <v>23</v>
      </c>
      <c r="AF2394" s="100">
        <v>40</v>
      </c>
      <c r="AG2394" s="100">
        <v>86</v>
      </c>
      <c r="AJ2394" s="100" t="str">
        <f t="shared" si="1539"/>
        <v>●</v>
      </c>
      <c r="AK2394" s="100" t="str">
        <f t="shared" si="1533"/>
        <v>●</v>
      </c>
      <c r="AL2394" s="100" t="str">
        <f t="shared" si="1549"/>
        <v>●</v>
      </c>
      <c r="AM2394" s="100" t="str">
        <f t="shared" si="1535"/>
        <v>●</v>
      </c>
      <c r="AP2394" s="100" t="str">
        <f t="shared" si="1540"/>
        <v>●</v>
      </c>
      <c r="AQ2394" s="100" t="str">
        <f t="shared" si="1536"/>
        <v>●</v>
      </c>
      <c r="AR2394" s="100" t="str">
        <f t="shared" si="1537"/>
        <v>●</v>
      </c>
      <c r="AS2394" s="100" t="str">
        <f t="shared" si="1541"/>
        <v>●</v>
      </c>
    </row>
    <row r="2395" spans="2:45" s="100" customFormat="1" ht="14.25" customHeight="1">
      <c r="B2395" s="119" t="s">
        <v>111</v>
      </c>
      <c r="C2395" s="120" t="s">
        <v>313</v>
      </c>
      <c r="D2395" s="116" t="s">
        <v>313</v>
      </c>
      <c r="E2395" s="116" t="s">
        <v>313</v>
      </c>
      <c r="F2395" s="116">
        <v>1</v>
      </c>
      <c r="G2395" s="107">
        <f t="shared" si="1543"/>
        <v>1</v>
      </c>
      <c r="H2395" s="107"/>
      <c r="I2395" s="108"/>
      <c r="K2395" s="119" t="s">
        <v>111</v>
      </c>
      <c r="L2395" s="120" t="s">
        <v>313</v>
      </c>
      <c r="M2395" s="116" t="s">
        <v>313</v>
      </c>
      <c r="N2395" s="116" t="s">
        <v>313</v>
      </c>
      <c r="O2395" s="116">
        <v>2</v>
      </c>
      <c r="P2395" s="107">
        <f t="shared" si="1544"/>
        <v>49</v>
      </c>
      <c r="Q2395" s="107"/>
      <c r="R2395" s="108"/>
    </row>
    <row r="2396" spans="2:45" s="100" customFormat="1" ht="14.25" customHeight="1">
      <c r="G2396" s="168"/>
      <c r="P2396" s="168"/>
    </row>
    <row r="2397" spans="2:45" s="100" customFormat="1" ht="14.25" customHeight="1">
      <c r="G2397" s="168"/>
      <c r="P2397" s="168"/>
    </row>
    <row r="2398" spans="2:45" s="99" customFormat="1" ht="14.25" customHeight="1">
      <c r="B2398" s="99" t="str">
        <f>LEFT(B2368,LEN(B2368)-2)&amp;+"男"</f>
        <v>春香町・男</v>
      </c>
      <c r="H2398" s="99" t="s">
        <v>805</v>
      </c>
      <c r="I2398" s="380">
        <f>令和2年9月末住基人口!P50</f>
        <v>107</v>
      </c>
      <c r="K2398" s="99" t="str">
        <f>LEFT(K2368,LEN(K2368)-2)&amp;+"男"</f>
        <v>桂岡町・男</v>
      </c>
      <c r="Q2398" s="99" t="s">
        <v>805</v>
      </c>
      <c r="R2398" s="380">
        <f>令和2年9月末住基人口!P51</f>
        <v>1084</v>
      </c>
      <c r="W2398" s="100"/>
      <c r="X2398" s="100"/>
      <c r="Y2398" s="100"/>
      <c r="Z2398" s="100"/>
      <c r="AA2398" s="100"/>
      <c r="AB2398" s="100"/>
      <c r="AC2398" s="100"/>
      <c r="AD2398" s="100"/>
      <c r="AE2398" s="100"/>
      <c r="AF2398" s="100"/>
      <c r="AG2398" s="100"/>
    </row>
    <row r="2399" spans="2:45" s="100" customFormat="1" ht="14.25" customHeight="1">
      <c r="B2399" s="583" t="s">
        <v>335</v>
      </c>
      <c r="C2399" s="101"/>
      <c r="D2399" s="101"/>
      <c r="E2399" s="101"/>
      <c r="F2399" s="101"/>
      <c r="G2399" s="135"/>
      <c r="H2399" s="131"/>
      <c r="I2399" s="131"/>
      <c r="J2399" s="102"/>
      <c r="K2399" s="583" t="s">
        <v>335</v>
      </c>
      <c r="L2399" s="101"/>
      <c r="M2399" s="101"/>
      <c r="N2399" s="101"/>
      <c r="O2399" s="101"/>
      <c r="P2399" s="135"/>
      <c r="Q2399" s="131"/>
      <c r="R2399" s="131"/>
      <c r="S2399" s="103"/>
    </row>
    <row r="2400" spans="2:45" s="100" customFormat="1" ht="14.25" customHeight="1">
      <c r="B2400" s="584"/>
      <c r="C2400" s="130" t="str">
        <f>$C$4</f>
        <v>平成12年</v>
      </c>
      <c r="D2400" s="130" t="str">
        <f>$D$4</f>
        <v>平成17年</v>
      </c>
      <c r="E2400" s="130" t="str">
        <f>$E$4</f>
        <v>平成22年</v>
      </c>
      <c r="F2400" s="130" t="s">
        <v>410</v>
      </c>
      <c r="G2400" s="130" t="s">
        <v>739</v>
      </c>
      <c r="H2400" s="133" t="str">
        <f>$H$4</f>
        <v>対平成</v>
      </c>
      <c r="I2400" s="134" t="str">
        <f>$I$4</f>
        <v>27年</v>
      </c>
      <c r="J2400" s="102"/>
      <c r="K2400" s="584"/>
      <c r="L2400" s="130" t="str">
        <f>$C$4</f>
        <v>平成12年</v>
      </c>
      <c r="M2400" s="130" t="str">
        <f>$D$4</f>
        <v>平成17年</v>
      </c>
      <c r="N2400" s="130" t="str">
        <f>$E$4</f>
        <v>平成22年</v>
      </c>
      <c r="O2400" s="130" t="s">
        <v>410</v>
      </c>
      <c r="P2400" s="130" t="s">
        <v>739</v>
      </c>
      <c r="Q2400" s="133" t="str">
        <f>$H$4</f>
        <v>対平成</v>
      </c>
      <c r="R2400" s="134" t="str">
        <f>$I$4</f>
        <v>27年</v>
      </c>
      <c r="S2400" s="103"/>
    </row>
    <row r="2401" spans="2:45" s="100" customFormat="1" ht="14.25" customHeight="1">
      <c r="B2401" s="585"/>
      <c r="C2401" s="104"/>
      <c r="D2401" s="104"/>
      <c r="E2401" s="104"/>
      <c r="F2401" s="104"/>
      <c r="G2401" s="104"/>
      <c r="H2401" s="132" t="s">
        <v>88</v>
      </c>
      <c r="I2401" s="133" t="s">
        <v>398</v>
      </c>
      <c r="J2401" s="102"/>
      <c r="K2401" s="585"/>
      <c r="L2401" s="104"/>
      <c r="M2401" s="104"/>
      <c r="N2401" s="104"/>
      <c r="O2401" s="104"/>
      <c r="P2401" s="104"/>
      <c r="Q2401" s="132" t="s">
        <v>88</v>
      </c>
      <c r="R2401" s="133" t="s">
        <v>398</v>
      </c>
      <c r="S2401" s="103"/>
    </row>
    <row r="2402" spans="2:45" s="199" customFormat="1" ht="14.25" customHeight="1">
      <c r="B2402" s="200" t="s">
        <v>90</v>
      </c>
      <c r="C2402" s="198">
        <v>115</v>
      </c>
      <c r="D2402" s="194">
        <v>113</v>
      </c>
      <c r="E2402" s="194">
        <v>125</v>
      </c>
      <c r="F2402" s="194">
        <v>114</v>
      </c>
      <c r="G2402" s="194">
        <f>IF(COUNTIF(G2407:G2425,"x"),"x",IF(SUM(G2407:G2425)=0,"-",SUM(G2407:G2425)))</f>
        <v>100</v>
      </c>
      <c r="H2402" s="193">
        <f t="shared" ref="H2402:H2405" si="1550">IF(G2402="x","x",IF(AND(G2402="-",F2402="-"),"-",IF(AND(G2402="-",F2402&gt;0),F2402*-1,IF(AND(G2402&gt;0,F2402="-"),G2402,G2402-F2402))))</f>
        <v>-14</v>
      </c>
      <c r="I2402" s="195">
        <f t="shared" ref="I2402:I2405" si="1551">IF(H2402="x","x",IF(H2402="-","-",IF(AND(F2402="-",G2402&gt;0),"皆増",IF(AND(F2402&gt;0,G2402="-"),"皆減",H2402/F2402*100))))</f>
        <v>-12.280701754385964</v>
      </c>
      <c r="J2402" s="196"/>
      <c r="K2402" s="197" t="s">
        <v>90</v>
      </c>
      <c r="L2402" s="198">
        <v>1522</v>
      </c>
      <c r="M2402" s="194">
        <v>1382</v>
      </c>
      <c r="N2402" s="194">
        <v>1222</v>
      </c>
      <c r="O2402" s="194">
        <v>1077</v>
      </c>
      <c r="P2402" s="194">
        <f>IF(COUNTIF(P2407:P2425,"x"),"x",IF(SUM(P2407:P2425)=0,"-",SUM(P2407:P2425)))</f>
        <v>1032</v>
      </c>
      <c r="Q2402" s="193">
        <f t="shared" ref="Q2402:Q2405" si="1552">IF(P2402="x","x",IF(AND(P2402="-",O2402="-"),"-",IF(AND(P2402="-",O2402&gt;0),O2402*-1,IF(AND(P2402&gt;0,O2402="-"),P2402,P2402-O2402))))</f>
        <v>-45</v>
      </c>
      <c r="R2402" s="195">
        <f t="shared" ref="R2402:R2405" si="1553">IF(Q2402="x","x",IF(Q2402="-","-",IF(AND(O2402="-",P2402&gt;0),"皆増",IF(AND(O2402&gt;0,P2402="-"),"皆減",Q2402/O2402*100))))</f>
        <v>-4.1782729805013927</v>
      </c>
      <c r="S2402" s="195"/>
      <c r="W2402" s="199" t="s">
        <v>373</v>
      </c>
      <c r="X2402" s="199">
        <v>114</v>
      </c>
      <c r="Y2402" s="199">
        <v>123</v>
      </c>
      <c r="Z2402" s="199">
        <v>115</v>
      </c>
      <c r="AA2402" s="199">
        <v>113</v>
      </c>
      <c r="AC2402" s="199" t="s">
        <v>373</v>
      </c>
      <c r="AD2402" s="199">
        <v>1742</v>
      </c>
      <c r="AE2402" s="199">
        <v>1631</v>
      </c>
      <c r="AF2402" s="199">
        <v>1522</v>
      </c>
      <c r="AG2402" s="199">
        <v>1382</v>
      </c>
      <c r="AJ2402" s="199" t="str">
        <f>IF(C2402=X2402,"○","●")</f>
        <v>●</v>
      </c>
      <c r="AK2402" s="199" t="str">
        <f t="shared" ref="AK2402:AK2424" si="1554">IF(D2402=Y2402,"○","●")</f>
        <v>●</v>
      </c>
      <c r="AL2402" s="199" t="str">
        <f t="shared" ref="AL2402:AL2403" si="1555">IF(E2402=Z2402,"○","●")</f>
        <v>●</v>
      </c>
      <c r="AM2402" s="199" t="str">
        <f t="shared" ref="AM2402:AM2424" si="1556">IF(F2402=AA2402,"○","●")</f>
        <v>●</v>
      </c>
      <c r="AP2402" s="199" t="str">
        <f>IF(L2402=AD2402,"○","●")</f>
        <v>●</v>
      </c>
      <c r="AQ2402" s="199" t="str">
        <f t="shared" ref="AQ2402:AQ2424" si="1557">IF(M2402=AE2402,"○","●")</f>
        <v>●</v>
      </c>
      <c r="AR2402" s="199" t="str">
        <f t="shared" ref="AR2402:AR2424" si="1558">IF(N2402=AF2402,"○","●")</f>
        <v>●</v>
      </c>
      <c r="AS2402" s="199" t="str">
        <f t="shared" ref="AS2402" si="1559">IF(O2402=AG2402,"○","●")</f>
        <v>●</v>
      </c>
    </row>
    <row r="2403" spans="2:45" s="100" customFormat="1" ht="14.25" customHeight="1">
      <c r="B2403" s="105" t="s">
        <v>91</v>
      </c>
      <c r="C2403" s="106">
        <v>17</v>
      </c>
      <c r="D2403" s="107">
        <v>21</v>
      </c>
      <c r="E2403" s="107">
        <v>26</v>
      </c>
      <c r="F2403" s="107">
        <v>25</v>
      </c>
      <c r="G2403" s="107">
        <f>IF(COUNTIF(G2407:G2409,"x"),"x",IF(SUM(G2407:G2409)=0,"-",SUM(G2407:G2409)))</f>
        <v>19</v>
      </c>
      <c r="H2403" s="107">
        <f t="shared" si="1550"/>
        <v>-6</v>
      </c>
      <c r="I2403" s="108">
        <f t="shared" si="1551"/>
        <v>-24</v>
      </c>
      <c r="J2403" s="102"/>
      <c r="K2403" s="109" t="s">
        <v>91</v>
      </c>
      <c r="L2403" s="106">
        <v>148</v>
      </c>
      <c r="M2403" s="107">
        <v>108</v>
      </c>
      <c r="N2403" s="107">
        <v>116</v>
      </c>
      <c r="O2403" s="107">
        <v>82</v>
      </c>
      <c r="P2403" s="107">
        <f>IF(COUNTIF(P2407:P2409,"x"),"x",IF(SUM(P2407:P2409)=0,"-",SUM(P2407:P2409)))</f>
        <v>83</v>
      </c>
      <c r="Q2403" s="107">
        <f t="shared" si="1552"/>
        <v>1</v>
      </c>
      <c r="R2403" s="108">
        <f t="shared" si="1553"/>
        <v>1.2195121951219512</v>
      </c>
      <c r="S2403" s="108"/>
      <c r="W2403" s="100" t="s">
        <v>374</v>
      </c>
      <c r="X2403" s="100">
        <v>16</v>
      </c>
      <c r="Y2403" s="100">
        <v>20</v>
      </c>
      <c r="Z2403" s="100">
        <v>17</v>
      </c>
      <c r="AA2403" s="100">
        <v>21</v>
      </c>
      <c r="AC2403" s="100" t="s">
        <v>374</v>
      </c>
      <c r="AD2403" s="100">
        <v>315</v>
      </c>
      <c r="AE2403" s="100">
        <v>217</v>
      </c>
      <c r="AF2403" s="100">
        <v>148</v>
      </c>
      <c r="AG2403" s="100">
        <v>108</v>
      </c>
      <c r="AJ2403" s="100" t="str">
        <f t="shared" ref="AJ2403:AJ2424" si="1560">IF(C2403=X2403,"○","●")</f>
        <v>●</v>
      </c>
      <c r="AK2403" s="100" t="str">
        <f t="shared" si="1554"/>
        <v>●</v>
      </c>
      <c r="AL2403" s="100" t="str">
        <f t="shared" si="1555"/>
        <v>●</v>
      </c>
      <c r="AM2403" s="100" t="str">
        <f t="shared" si="1556"/>
        <v>●</v>
      </c>
      <c r="AP2403" s="100" t="str">
        <f t="shared" ref="AP2403:AP2424" si="1561">IF(L2403=AD2403,"○","●")</f>
        <v>●</v>
      </c>
      <c r="AQ2403" s="100" t="str">
        <f t="shared" si="1557"/>
        <v>●</v>
      </c>
      <c r="AR2403" s="100" t="str">
        <f t="shared" si="1558"/>
        <v>●</v>
      </c>
      <c r="AS2403" s="100" t="str">
        <f>IF(O2403=AG2403,"○","●")</f>
        <v>●</v>
      </c>
    </row>
    <row r="2404" spans="2:45" s="100" customFormat="1" ht="14.25" customHeight="1">
      <c r="B2404" s="105" t="s">
        <v>92</v>
      </c>
      <c r="C2404" s="106">
        <v>70</v>
      </c>
      <c r="D2404" s="107">
        <v>61</v>
      </c>
      <c r="E2404" s="107">
        <v>63</v>
      </c>
      <c r="F2404" s="107">
        <v>56</v>
      </c>
      <c r="G2404" s="296">
        <f>IF(COUNTIF(G2410:G2419,"x"),"x",IF(SUM(G2410:G2419)=0,"-",SUM(G2410:G2419)))</f>
        <v>58</v>
      </c>
      <c r="H2404" s="107">
        <f t="shared" si="1550"/>
        <v>2</v>
      </c>
      <c r="I2404" s="108">
        <f t="shared" si="1551"/>
        <v>3.5714285714285712</v>
      </c>
      <c r="J2404" s="102"/>
      <c r="K2404" s="109" t="s">
        <v>92</v>
      </c>
      <c r="L2404" s="106">
        <v>1108</v>
      </c>
      <c r="M2404" s="107">
        <v>962</v>
      </c>
      <c r="N2404" s="107">
        <v>751</v>
      </c>
      <c r="O2404" s="107">
        <v>546</v>
      </c>
      <c r="P2404" s="296">
        <f>IF(COUNTIF(P2410:P2419,"x"),"x",IF(SUM(P2410:P2419)=0,"-",SUM(P2410:P2419)))</f>
        <v>465</v>
      </c>
      <c r="Q2404" s="107">
        <f t="shared" si="1552"/>
        <v>-81</v>
      </c>
      <c r="R2404" s="108">
        <f t="shared" si="1553"/>
        <v>-14.835164835164836</v>
      </c>
      <c r="S2404" s="108"/>
      <c r="W2404" s="100" t="s">
        <v>375</v>
      </c>
      <c r="X2404" s="100">
        <v>79</v>
      </c>
      <c r="Y2404" s="100">
        <v>78</v>
      </c>
      <c r="Z2404" s="100">
        <v>70</v>
      </c>
      <c r="AA2404" s="100">
        <v>61</v>
      </c>
      <c r="AC2404" s="100" t="s">
        <v>375</v>
      </c>
      <c r="AD2404" s="100">
        <v>1258</v>
      </c>
      <c r="AE2404" s="100">
        <v>1196</v>
      </c>
      <c r="AF2404" s="100">
        <v>1108</v>
      </c>
      <c r="AG2404" s="100">
        <v>962</v>
      </c>
      <c r="AJ2404" s="100" t="str">
        <f t="shared" si="1560"/>
        <v>●</v>
      </c>
      <c r="AK2404" s="100" t="str">
        <f t="shared" si="1554"/>
        <v>●</v>
      </c>
      <c r="AL2404" s="100" t="str">
        <f>IF(E2404=Z2404,"○","●")</f>
        <v>●</v>
      </c>
      <c r="AM2404" s="100" t="str">
        <f t="shared" si="1556"/>
        <v>●</v>
      </c>
      <c r="AP2404" s="100" t="str">
        <f t="shared" si="1561"/>
        <v>●</v>
      </c>
      <c r="AQ2404" s="100" t="str">
        <f t="shared" si="1557"/>
        <v>●</v>
      </c>
      <c r="AR2404" s="100" t="str">
        <f t="shared" si="1558"/>
        <v>●</v>
      </c>
      <c r="AS2404" s="100" t="str">
        <f t="shared" ref="AS2404:AS2424" si="1562">IF(O2404=AG2404,"○","●")</f>
        <v>●</v>
      </c>
    </row>
    <row r="2405" spans="2:45" s="100" customFormat="1" ht="14.25" customHeight="1">
      <c r="B2405" s="105" t="s">
        <v>93</v>
      </c>
      <c r="C2405" s="106">
        <v>28</v>
      </c>
      <c r="D2405" s="107">
        <v>31</v>
      </c>
      <c r="E2405" s="107">
        <v>36</v>
      </c>
      <c r="F2405" s="107">
        <v>32</v>
      </c>
      <c r="G2405" s="107">
        <f>IF(COUNTIF(G2420:G2424,"x"),"x",IF(SUM(G2420,G2424)=0,"-",SUM(G2420:G2424)))</f>
        <v>22</v>
      </c>
      <c r="H2405" s="107">
        <f t="shared" si="1550"/>
        <v>-10</v>
      </c>
      <c r="I2405" s="108">
        <f t="shared" si="1551"/>
        <v>-31.25</v>
      </c>
      <c r="J2405" s="102"/>
      <c r="K2405" s="109" t="s">
        <v>93</v>
      </c>
      <c r="L2405" s="106">
        <v>266</v>
      </c>
      <c r="M2405" s="107">
        <v>312</v>
      </c>
      <c r="N2405" s="107">
        <v>355</v>
      </c>
      <c r="O2405" s="107">
        <v>448</v>
      </c>
      <c r="P2405" s="107">
        <f>IF(COUNTIF(P2420:P2424,"x"),"x",IF(SUM(P2420,P2424)=0,"-",SUM(P2420:P2424)))</f>
        <v>452</v>
      </c>
      <c r="Q2405" s="107">
        <f t="shared" si="1552"/>
        <v>4</v>
      </c>
      <c r="R2405" s="108">
        <f t="shared" si="1553"/>
        <v>0.89285714285714279</v>
      </c>
      <c r="S2405" s="108"/>
      <c r="W2405" s="100" t="s">
        <v>376</v>
      </c>
      <c r="X2405" s="100">
        <v>19</v>
      </c>
      <c r="Y2405" s="100">
        <v>25</v>
      </c>
      <c r="Z2405" s="100">
        <v>28</v>
      </c>
      <c r="AA2405" s="100">
        <v>31</v>
      </c>
      <c r="AC2405" s="100" t="s">
        <v>376</v>
      </c>
      <c r="AD2405" s="100">
        <v>169</v>
      </c>
      <c r="AE2405" s="100">
        <v>218</v>
      </c>
      <c r="AF2405" s="100">
        <v>266</v>
      </c>
      <c r="AG2405" s="100">
        <v>312</v>
      </c>
      <c r="AJ2405" s="100" t="str">
        <f t="shared" si="1560"/>
        <v>●</v>
      </c>
      <c r="AK2405" s="100" t="str">
        <f t="shared" si="1554"/>
        <v>●</v>
      </c>
      <c r="AL2405" s="100" t="str">
        <f t="shared" ref="AL2405:AL2414" si="1563">IF(E2405=Z2405,"○","●")</f>
        <v>●</v>
      </c>
      <c r="AM2405" s="100" t="str">
        <f t="shared" si="1556"/>
        <v>●</v>
      </c>
      <c r="AP2405" s="100" t="str">
        <f t="shared" si="1561"/>
        <v>●</v>
      </c>
      <c r="AQ2405" s="100" t="str">
        <f t="shared" si="1557"/>
        <v>●</v>
      </c>
      <c r="AR2405" s="100" t="str">
        <f t="shared" si="1558"/>
        <v>●</v>
      </c>
      <c r="AS2405" s="100" t="str">
        <f t="shared" si="1562"/>
        <v>●</v>
      </c>
    </row>
    <row r="2406" spans="2:45" s="100" customFormat="1" ht="14.25" customHeight="1">
      <c r="B2406" s="102"/>
      <c r="C2406" s="106"/>
      <c r="D2406" s="112"/>
      <c r="E2406" s="112"/>
      <c r="F2406" s="112"/>
      <c r="G2406" s="112"/>
      <c r="H2406" s="112"/>
      <c r="I2406" s="113"/>
      <c r="J2406" s="102"/>
      <c r="K2406" s="114"/>
      <c r="L2406" s="106"/>
      <c r="M2406" s="112"/>
      <c r="N2406" s="112"/>
      <c r="O2406" s="112"/>
      <c r="P2406" s="112"/>
      <c r="Q2406" s="112"/>
      <c r="R2406" s="113"/>
      <c r="S2406" s="113"/>
      <c r="AJ2406" s="100" t="str">
        <f t="shared" si="1560"/>
        <v>○</v>
      </c>
      <c r="AK2406" s="100" t="str">
        <f t="shared" si="1554"/>
        <v>○</v>
      </c>
      <c r="AL2406" s="100" t="str">
        <f t="shared" si="1563"/>
        <v>○</v>
      </c>
      <c r="AM2406" s="100" t="str">
        <f t="shared" si="1556"/>
        <v>○</v>
      </c>
      <c r="AP2406" s="100" t="str">
        <f t="shared" si="1561"/>
        <v>○</v>
      </c>
      <c r="AQ2406" s="100" t="str">
        <f t="shared" si="1557"/>
        <v>○</v>
      </c>
      <c r="AR2406" s="100" t="str">
        <f t="shared" si="1558"/>
        <v>○</v>
      </c>
      <c r="AS2406" s="100" t="str">
        <f t="shared" si="1562"/>
        <v>○</v>
      </c>
    </row>
    <row r="2407" spans="2:45" s="100" customFormat="1" ht="14.25" customHeight="1">
      <c r="B2407" s="102" t="s">
        <v>94</v>
      </c>
      <c r="C2407" s="106">
        <v>5</v>
      </c>
      <c r="D2407" s="107">
        <v>9</v>
      </c>
      <c r="E2407" s="107">
        <v>8</v>
      </c>
      <c r="F2407" s="107">
        <v>6</v>
      </c>
      <c r="G2407" s="107">
        <f>第2表01元データ!BD40</f>
        <v>6</v>
      </c>
      <c r="H2407" s="107">
        <f t="shared" ref="H2407:H2424" si="1564">IF(G2407="x","x",IF(AND(G2407="-",F2407="-"),"-",IF(AND(G2407="-",F2407&gt;0),F2407*-1,IF(AND(G2407&gt;0,F2407="-"),G2407,G2407-F2407))))</f>
        <v>0</v>
      </c>
      <c r="I2407" s="108">
        <f t="shared" ref="I2407:I2424" si="1565">IF(H2407="x","x",IF(H2407="-","-",IF(AND(F2407="-",G2407&gt;0),"皆増",IF(AND(F2407&gt;0,G2407="-"),"皆減",H2407/F2407*100))))</f>
        <v>0</v>
      </c>
      <c r="J2407" s="102"/>
      <c r="K2407" s="114" t="s">
        <v>94</v>
      </c>
      <c r="L2407" s="106">
        <v>43</v>
      </c>
      <c r="M2407" s="107">
        <v>25</v>
      </c>
      <c r="N2407" s="107">
        <v>35</v>
      </c>
      <c r="O2407" s="107">
        <v>20</v>
      </c>
      <c r="P2407" s="107">
        <f>第2表01元データ!BE40</f>
        <v>20</v>
      </c>
      <c r="Q2407" s="107">
        <f t="shared" ref="Q2407:Q2424" si="1566">IF(P2407="x","x",IF(AND(P2407="-",O2407="-"),"-",IF(AND(P2407="-",O2407&gt;0),O2407*-1,IF(AND(P2407&gt;0,O2407="-"),P2407,P2407-O2407))))</f>
        <v>0</v>
      </c>
      <c r="R2407" s="108">
        <f t="shared" ref="R2407:R2424" si="1567">IF(Q2407="x","x",IF(Q2407="-","-",IF(AND(O2407="-",P2407&gt;0),"皆増",IF(AND(O2407&gt;0,P2407="-"),"皆減",Q2407/O2407*100))))</f>
        <v>0</v>
      </c>
      <c r="S2407" s="108"/>
      <c r="T2407" s="100">
        <v>101</v>
      </c>
      <c r="W2407" s="100" t="s">
        <v>377</v>
      </c>
      <c r="X2407" s="100">
        <v>4</v>
      </c>
      <c r="Y2407" s="100">
        <v>7</v>
      </c>
      <c r="Z2407" s="100">
        <v>5</v>
      </c>
      <c r="AA2407" s="100">
        <v>9</v>
      </c>
      <c r="AC2407" s="100" t="s">
        <v>377</v>
      </c>
      <c r="AD2407" s="100">
        <v>59</v>
      </c>
      <c r="AE2407" s="100">
        <v>46</v>
      </c>
      <c r="AF2407" s="100">
        <v>43</v>
      </c>
      <c r="AG2407" s="100">
        <v>25</v>
      </c>
      <c r="AJ2407" s="100" t="str">
        <f t="shared" si="1560"/>
        <v>●</v>
      </c>
      <c r="AK2407" s="100" t="str">
        <f t="shared" si="1554"/>
        <v>●</v>
      </c>
      <c r="AL2407" s="100" t="str">
        <f t="shared" si="1563"/>
        <v>●</v>
      </c>
      <c r="AM2407" s="100" t="str">
        <f t="shared" si="1556"/>
        <v>●</v>
      </c>
      <c r="AP2407" s="100" t="str">
        <f t="shared" si="1561"/>
        <v>●</v>
      </c>
      <c r="AQ2407" s="100" t="str">
        <f t="shared" si="1557"/>
        <v>●</v>
      </c>
      <c r="AR2407" s="100" t="str">
        <f t="shared" si="1558"/>
        <v>●</v>
      </c>
      <c r="AS2407" s="100" t="str">
        <f t="shared" si="1562"/>
        <v>●</v>
      </c>
    </row>
    <row r="2408" spans="2:45" s="100" customFormat="1" ht="14.25" customHeight="1">
      <c r="B2408" s="102" t="s">
        <v>123</v>
      </c>
      <c r="C2408" s="106">
        <v>8</v>
      </c>
      <c r="D2408" s="107">
        <v>7</v>
      </c>
      <c r="E2408" s="107">
        <v>10</v>
      </c>
      <c r="F2408" s="107">
        <v>9</v>
      </c>
      <c r="G2408" s="107">
        <f>第2表01元データ!BD41</f>
        <v>6</v>
      </c>
      <c r="H2408" s="107">
        <f t="shared" si="1564"/>
        <v>-3</v>
      </c>
      <c r="I2408" s="108">
        <f t="shared" si="1565"/>
        <v>-33.333333333333329</v>
      </c>
      <c r="J2408" s="102"/>
      <c r="K2408" s="114" t="s">
        <v>123</v>
      </c>
      <c r="L2408" s="106">
        <v>44</v>
      </c>
      <c r="M2408" s="107">
        <v>37</v>
      </c>
      <c r="N2408" s="107">
        <v>37</v>
      </c>
      <c r="O2408" s="107">
        <v>33</v>
      </c>
      <c r="P2408" s="107">
        <f>第2表01元データ!BE41</f>
        <v>26</v>
      </c>
      <c r="Q2408" s="107">
        <f t="shared" si="1566"/>
        <v>-7</v>
      </c>
      <c r="R2408" s="108">
        <f t="shared" si="1567"/>
        <v>-21.212121212121211</v>
      </c>
      <c r="S2408" s="108"/>
      <c r="T2408" s="100">
        <v>102</v>
      </c>
      <c r="W2408" s="100" t="s">
        <v>356</v>
      </c>
      <c r="X2408" s="100">
        <v>6</v>
      </c>
      <c r="Y2408" s="100">
        <v>3</v>
      </c>
      <c r="Z2408" s="100">
        <v>8</v>
      </c>
      <c r="AA2408" s="100">
        <v>7</v>
      </c>
      <c r="AC2408" s="100" t="s">
        <v>356</v>
      </c>
      <c r="AD2408" s="100">
        <v>111</v>
      </c>
      <c r="AE2408" s="100">
        <v>63</v>
      </c>
      <c r="AF2408" s="100">
        <v>44</v>
      </c>
      <c r="AG2408" s="100">
        <v>37</v>
      </c>
      <c r="AJ2408" s="100" t="str">
        <f t="shared" si="1560"/>
        <v>●</v>
      </c>
      <c r="AK2408" s="100" t="str">
        <f t="shared" si="1554"/>
        <v>●</v>
      </c>
      <c r="AL2408" s="100" t="str">
        <f t="shared" si="1563"/>
        <v>●</v>
      </c>
      <c r="AM2408" s="100" t="str">
        <f t="shared" si="1556"/>
        <v>●</v>
      </c>
      <c r="AP2408" s="100" t="str">
        <f t="shared" si="1561"/>
        <v>●</v>
      </c>
      <c r="AQ2408" s="100" t="str">
        <f t="shared" si="1557"/>
        <v>●</v>
      </c>
      <c r="AR2408" s="100" t="str">
        <f t="shared" si="1558"/>
        <v>●</v>
      </c>
      <c r="AS2408" s="100" t="str">
        <f t="shared" si="1562"/>
        <v>●</v>
      </c>
    </row>
    <row r="2409" spans="2:45" s="100" customFormat="1" ht="14.25" customHeight="1">
      <c r="B2409" s="102" t="s">
        <v>124</v>
      </c>
      <c r="C2409" s="106">
        <v>4</v>
      </c>
      <c r="D2409" s="107">
        <v>5</v>
      </c>
      <c r="E2409" s="107">
        <v>8</v>
      </c>
      <c r="F2409" s="107">
        <v>10</v>
      </c>
      <c r="G2409" s="107">
        <f>第2表01元データ!BD42</f>
        <v>7</v>
      </c>
      <c r="H2409" s="107">
        <f t="shared" si="1564"/>
        <v>-3</v>
      </c>
      <c r="I2409" s="108">
        <f t="shared" si="1565"/>
        <v>-30</v>
      </c>
      <c r="J2409" s="102"/>
      <c r="K2409" s="114" t="s">
        <v>124</v>
      </c>
      <c r="L2409" s="106">
        <v>61</v>
      </c>
      <c r="M2409" s="107">
        <v>46</v>
      </c>
      <c r="N2409" s="107">
        <v>44</v>
      </c>
      <c r="O2409" s="107">
        <v>29</v>
      </c>
      <c r="P2409" s="107">
        <f>第2表01元データ!BE42</f>
        <v>37</v>
      </c>
      <c r="Q2409" s="107">
        <f t="shared" si="1566"/>
        <v>8</v>
      </c>
      <c r="R2409" s="108">
        <f t="shared" si="1567"/>
        <v>27.586206896551722</v>
      </c>
      <c r="S2409" s="108"/>
      <c r="T2409" s="100">
        <v>103</v>
      </c>
      <c r="W2409" s="99" t="s">
        <v>357</v>
      </c>
      <c r="X2409" s="99">
        <v>6</v>
      </c>
      <c r="Y2409" s="99">
        <v>10</v>
      </c>
      <c r="Z2409" s="99">
        <v>4</v>
      </c>
      <c r="AA2409" s="99">
        <v>5</v>
      </c>
      <c r="AB2409" s="99"/>
      <c r="AC2409" s="99" t="s">
        <v>357</v>
      </c>
      <c r="AD2409" s="99">
        <v>145</v>
      </c>
      <c r="AE2409" s="99">
        <v>108</v>
      </c>
      <c r="AF2409" s="99">
        <v>61</v>
      </c>
      <c r="AG2409" s="99">
        <v>46</v>
      </c>
      <c r="AJ2409" s="100" t="str">
        <f t="shared" si="1560"/>
        <v>●</v>
      </c>
      <c r="AK2409" s="100" t="str">
        <f t="shared" si="1554"/>
        <v>●</v>
      </c>
      <c r="AL2409" s="100" t="str">
        <f t="shared" si="1563"/>
        <v>●</v>
      </c>
      <c r="AM2409" s="100" t="str">
        <f t="shared" si="1556"/>
        <v>●</v>
      </c>
      <c r="AP2409" s="100" t="str">
        <f t="shared" si="1561"/>
        <v>●</v>
      </c>
      <c r="AQ2409" s="100" t="str">
        <f t="shared" si="1557"/>
        <v>●</v>
      </c>
      <c r="AR2409" s="100" t="str">
        <f t="shared" si="1558"/>
        <v>●</v>
      </c>
      <c r="AS2409" s="100" t="str">
        <f t="shared" si="1562"/>
        <v>●</v>
      </c>
    </row>
    <row r="2410" spans="2:45" s="100" customFormat="1" ht="14.25" customHeight="1">
      <c r="B2410" s="102" t="s">
        <v>125</v>
      </c>
      <c r="C2410" s="106">
        <v>5</v>
      </c>
      <c r="D2410" s="107">
        <v>4</v>
      </c>
      <c r="E2410" s="107">
        <v>7</v>
      </c>
      <c r="F2410" s="107">
        <v>7</v>
      </c>
      <c r="G2410" s="107">
        <f>第2表01元データ!BD43</f>
        <v>7</v>
      </c>
      <c r="H2410" s="107">
        <f t="shared" si="1564"/>
        <v>0</v>
      </c>
      <c r="I2410" s="108">
        <f t="shared" si="1565"/>
        <v>0</v>
      </c>
      <c r="J2410" s="102"/>
      <c r="K2410" s="114" t="s">
        <v>125</v>
      </c>
      <c r="L2410" s="106">
        <v>134</v>
      </c>
      <c r="M2410" s="107">
        <v>88</v>
      </c>
      <c r="N2410" s="107">
        <v>82</v>
      </c>
      <c r="O2410" s="107">
        <v>34</v>
      </c>
      <c r="P2410" s="107">
        <f>第2表01元データ!BE43</f>
        <v>29</v>
      </c>
      <c r="Q2410" s="107">
        <f t="shared" si="1566"/>
        <v>-5</v>
      </c>
      <c r="R2410" s="108">
        <f t="shared" si="1567"/>
        <v>-14.705882352941178</v>
      </c>
      <c r="S2410" s="108"/>
      <c r="T2410" s="100">
        <v>104</v>
      </c>
      <c r="W2410" s="100" t="s">
        <v>358</v>
      </c>
      <c r="X2410" s="100">
        <v>4</v>
      </c>
      <c r="Y2410" s="100">
        <v>2</v>
      </c>
      <c r="Z2410" s="100">
        <v>5</v>
      </c>
      <c r="AA2410" s="100">
        <v>4</v>
      </c>
      <c r="AC2410" s="100" t="s">
        <v>358</v>
      </c>
      <c r="AD2410" s="100">
        <v>197</v>
      </c>
      <c r="AE2410" s="100">
        <v>154</v>
      </c>
      <c r="AF2410" s="100">
        <v>134</v>
      </c>
      <c r="AG2410" s="100">
        <v>88</v>
      </c>
      <c r="AJ2410" s="100" t="str">
        <f t="shared" si="1560"/>
        <v>●</v>
      </c>
      <c r="AK2410" s="100" t="str">
        <f t="shared" si="1554"/>
        <v>●</v>
      </c>
      <c r="AL2410" s="100" t="str">
        <f t="shared" si="1563"/>
        <v>●</v>
      </c>
      <c r="AM2410" s="100" t="str">
        <f t="shared" si="1556"/>
        <v>●</v>
      </c>
      <c r="AP2410" s="100" t="str">
        <f t="shared" si="1561"/>
        <v>●</v>
      </c>
      <c r="AQ2410" s="100" t="str">
        <f t="shared" si="1557"/>
        <v>●</v>
      </c>
      <c r="AR2410" s="100" t="str">
        <f t="shared" si="1558"/>
        <v>●</v>
      </c>
      <c r="AS2410" s="100" t="str">
        <f t="shared" si="1562"/>
        <v>●</v>
      </c>
    </row>
    <row r="2411" spans="2:45" s="100" customFormat="1" ht="14.25" customHeight="1">
      <c r="B2411" s="102" t="s">
        <v>126</v>
      </c>
      <c r="C2411" s="106">
        <v>2</v>
      </c>
      <c r="D2411" s="107">
        <v>3</v>
      </c>
      <c r="E2411" s="107">
        <v>4</v>
      </c>
      <c r="F2411" s="107">
        <v>2</v>
      </c>
      <c r="G2411" s="107">
        <f>第2表01元データ!BD44</f>
        <v>6</v>
      </c>
      <c r="H2411" s="107">
        <f t="shared" si="1564"/>
        <v>4</v>
      </c>
      <c r="I2411" s="108">
        <f t="shared" si="1565"/>
        <v>200</v>
      </c>
      <c r="J2411" s="102"/>
      <c r="K2411" s="114" t="s">
        <v>126</v>
      </c>
      <c r="L2411" s="106">
        <v>216</v>
      </c>
      <c r="M2411" s="107">
        <v>191</v>
      </c>
      <c r="N2411" s="107">
        <v>112</v>
      </c>
      <c r="O2411" s="107">
        <v>44</v>
      </c>
      <c r="P2411" s="107">
        <f>第2表01元データ!BE44</f>
        <v>23</v>
      </c>
      <c r="Q2411" s="107">
        <f t="shared" si="1566"/>
        <v>-21</v>
      </c>
      <c r="R2411" s="108">
        <f t="shared" si="1567"/>
        <v>-47.727272727272727</v>
      </c>
      <c r="S2411" s="108"/>
      <c r="T2411" s="100">
        <v>105</v>
      </c>
      <c r="W2411" s="100" t="s">
        <v>359</v>
      </c>
      <c r="X2411" s="100">
        <v>10</v>
      </c>
      <c r="Y2411" s="100">
        <v>2</v>
      </c>
      <c r="Z2411" s="100">
        <v>2</v>
      </c>
      <c r="AA2411" s="100">
        <v>3</v>
      </c>
      <c r="AC2411" s="100" t="s">
        <v>359</v>
      </c>
      <c r="AD2411" s="100">
        <v>210</v>
      </c>
      <c r="AE2411" s="100">
        <v>245</v>
      </c>
      <c r="AF2411" s="100">
        <v>216</v>
      </c>
      <c r="AG2411" s="100">
        <v>191</v>
      </c>
      <c r="AJ2411" s="100" t="str">
        <f t="shared" si="1560"/>
        <v>●</v>
      </c>
      <c r="AK2411" s="100" t="str">
        <f t="shared" si="1554"/>
        <v>●</v>
      </c>
      <c r="AL2411" s="100" t="str">
        <f t="shared" si="1563"/>
        <v>●</v>
      </c>
      <c r="AM2411" s="100" t="str">
        <f t="shared" si="1556"/>
        <v>●</v>
      </c>
      <c r="AP2411" s="100" t="str">
        <f t="shared" si="1561"/>
        <v>●</v>
      </c>
      <c r="AQ2411" s="100" t="str">
        <f t="shared" si="1557"/>
        <v>●</v>
      </c>
      <c r="AR2411" s="100" t="str">
        <f t="shared" si="1558"/>
        <v>●</v>
      </c>
      <c r="AS2411" s="100" t="str">
        <f t="shared" si="1562"/>
        <v>●</v>
      </c>
    </row>
    <row r="2412" spans="2:45" s="100" customFormat="1" ht="14.25" customHeight="1">
      <c r="B2412" s="102" t="s">
        <v>127</v>
      </c>
      <c r="C2412" s="106">
        <v>2</v>
      </c>
      <c r="D2412" s="107">
        <v>5</v>
      </c>
      <c r="E2412" s="107">
        <v>4</v>
      </c>
      <c r="F2412" s="107">
        <v>3</v>
      </c>
      <c r="G2412" s="107" t="str">
        <f>第2表01元データ!BD45</f>
        <v>-</v>
      </c>
      <c r="H2412" s="107">
        <f t="shared" si="1564"/>
        <v>-3</v>
      </c>
      <c r="I2412" s="108" t="str">
        <f t="shared" si="1565"/>
        <v>皆減</v>
      </c>
      <c r="J2412" s="102"/>
      <c r="K2412" s="114" t="s">
        <v>127</v>
      </c>
      <c r="L2412" s="106">
        <v>85</v>
      </c>
      <c r="M2412" s="107">
        <v>75</v>
      </c>
      <c r="N2412" s="107">
        <v>57</v>
      </c>
      <c r="O2412" s="107">
        <v>34</v>
      </c>
      <c r="P2412" s="107">
        <f>第2表01元データ!BE45</f>
        <v>30</v>
      </c>
      <c r="Q2412" s="107">
        <f t="shared" si="1566"/>
        <v>-4</v>
      </c>
      <c r="R2412" s="108">
        <f t="shared" si="1567"/>
        <v>-11.76470588235294</v>
      </c>
      <c r="S2412" s="108"/>
      <c r="T2412" s="100">
        <v>106</v>
      </c>
      <c r="W2412" s="100" t="s">
        <v>360</v>
      </c>
      <c r="X2412" s="100">
        <v>8</v>
      </c>
      <c r="Y2412" s="100">
        <v>10</v>
      </c>
      <c r="Z2412" s="100">
        <v>2</v>
      </c>
      <c r="AA2412" s="100">
        <v>5</v>
      </c>
      <c r="AC2412" s="100" t="s">
        <v>360</v>
      </c>
      <c r="AD2412" s="100">
        <v>52</v>
      </c>
      <c r="AE2412" s="100">
        <v>56</v>
      </c>
      <c r="AF2412" s="100">
        <v>85</v>
      </c>
      <c r="AG2412" s="100">
        <v>75</v>
      </c>
      <c r="AJ2412" s="100" t="str">
        <f t="shared" si="1560"/>
        <v>●</v>
      </c>
      <c r="AK2412" s="100" t="str">
        <f t="shared" si="1554"/>
        <v>●</v>
      </c>
      <c r="AL2412" s="100" t="str">
        <f t="shared" si="1563"/>
        <v>●</v>
      </c>
      <c r="AM2412" s="100" t="str">
        <f t="shared" si="1556"/>
        <v>●</v>
      </c>
      <c r="AP2412" s="100" t="str">
        <f t="shared" si="1561"/>
        <v>●</v>
      </c>
      <c r="AQ2412" s="100" t="str">
        <f t="shared" si="1557"/>
        <v>●</v>
      </c>
      <c r="AR2412" s="100" t="str">
        <f t="shared" si="1558"/>
        <v>●</v>
      </c>
      <c r="AS2412" s="100" t="str">
        <f t="shared" si="1562"/>
        <v>●</v>
      </c>
    </row>
    <row r="2413" spans="2:45" s="100" customFormat="1" ht="14.25" customHeight="1">
      <c r="B2413" s="102" t="s">
        <v>128</v>
      </c>
      <c r="C2413" s="106">
        <v>14</v>
      </c>
      <c r="D2413" s="107">
        <v>3</v>
      </c>
      <c r="E2413" s="107">
        <v>7</v>
      </c>
      <c r="F2413" s="107">
        <v>4</v>
      </c>
      <c r="G2413" s="107">
        <f>第2表01元データ!BD46</f>
        <v>2</v>
      </c>
      <c r="H2413" s="107">
        <f t="shared" si="1564"/>
        <v>-2</v>
      </c>
      <c r="I2413" s="108">
        <f t="shared" si="1565"/>
        <v>-50</v>
      </c>
      <c r="J2413" s="102"/>
      <c r="K2413" s="114" t="s">
        <v>128</v>
      </c>
      <c r="L2413" s="106">
        <v>57</v>
      </c>
      <c r="M2413" s="107">
        <v>58</v>
      </c>
      <c r="N2413" s="107">
        <v>50</v>
      </c>
      <c r="O2413" s="107">
        <v>42</v>
      </c>
      <c r="P2413" s="107">
        <f>第2表01元データ!BE46</f>
        <v>33</v>
      </c>
      <c r="Q2413" s="107">
        <f t="shared" si="1566"/>
        <v>-9</v>
      </c>
      <c r="R2413" s="108">
        <f t="shared" si="1567"/>
        <v>-21.428571428571427</v>
      </c>
      <c r="S2413" s="108"/>
      <c r="T2413" s="100">
        <v>107</v>
      </c>
      <c r="W2413" s="100" t="s">
        <v>361</v>
      </c>
      <c r="X2413" s="100">
        <v>5</v>
      </c>
      <c r="Y2413" s="100">
        <v>11</v>
      </c>
      <c r="Z2413" s="100">
        <v>14</v>
      </c>
      <c r="AA2413" s="100">
        <v>3</v>
      </c>
      <c r="AC2413" s="100" t="s">
        <v>361</v>
      </c>
      <c r="AD2413" s="100">
        <v>69</v>
      </c>
      <c r="AE2413" s="100">
        <v>52</v>
      </c>
      <c r="AF2413" s="100">
        <v>57</v>
      </c>
      <c r="AG2413" s="100">
        <v>58</v>
      </c>
      <c r="AJ2413" s="100" t="str">
        <f t="shared" si="1560"/>
        <v>●</v>
      </c>
      <c r="AK2413" s="100" t="str">
        <f t="shared" si="1554"/>
        <v>●</v>
      </c>
      <c r="AL2413" s="100" t="str">
        <f t="shared" si="1563"/>
        <v>●</v>
      </c>
      <c r="AM2413" s="100" t="str">
        <f t="shared" si="1556"/>
        <v>●</v>
      </c>
      <c r="AP2413" s="100" t="str">
        <f t="shared" si="1561"/>
        <v>●</v>
      </c>
      <c r="AQ2413" s="100" t="str">
        <f t="shared" si="1557"/>
        <v>●</v>
      </c>
      <c r="AR2413" s="100" t="str">
        <f t="shared" si="1558"/>
        <v>●</v>
      </c>
      <c r="AS2413" s="100" t="str">
        <f t="shared" si="1562"/>
        <v>●</v>
      </c>
    </row>
    <row r="2414" spans="2:45" s="100" customFormat="1" ht="14.25" customHeight="1">
      <c r="B2414" s="102" t="s">
        <v>129</v>
      </c>
      <c r="C2414" s="106">
        <v>9</v>
      </c>
      <c r="D2414" s="107">
        <v>9</v>
      </c>
      <c r="E2414" s="107">
        <v>5</v>
      </c>
      <c r="F2414" s="107">
        <v>5</v>
      </c>
      <c r="G2414" s="107">
        <f>第2表01元データ!BD47</f>
        <v>5</v>
      </c>
      <c r="H2414" s="107">
        <f t="shared" si="1564"/>
        <v>0</v>
      </c>
      <c r="I2414" s="108">
        <f t="shared" si="1565"/>
        <v>0</v>
      </c>
      <c r="J2414" s="102"/>
      <c r="K2414" s="114" t="s">
        <v>129</v>
      </c>
      <c r="L2414" s="106">
        <v>54</v>
      </c>
      <c r="M2414" s="107">
        <v>50</v>
      </c>
      <c r="N2414" s="107">
        <v>48</v>
      </c>
      <c r="O2414" s="107">
        <v>59</v>
      </c>
      <c r="P2414" s="107">
        <f>第2表01元データ!BE47</f>
        <v>42</v>
      </c>
      <c r="Q2414" s="107">
        <f t="shared" si="1566"/>
        <v>-17</v>
      </c>
      <c r="R2414" s="108">
        <f t="shared" si="1567"/>
        <v>-28.8135593220339</v>
      </c>
      <c r="S2414" s="108"/>
      <c r="T2414" s="100">
        <v>108</v>
      </c>
      <c r="W2414" s="100" t="s">
        <v>362</v>
      </c>
      <c r="X2414" s="100">
        <v>9</v>
      </c>
      <c r="Y2414" s="100">
        <v>6</v>
      </c>
      <c r="Z2414" s="100">
        <v>9</v>
      </c>
      <c r="AA2414" s="100">
        <v>9</v>
      </c>
      <c r="AC2414" s="100" t="s">
        <v>362</v>
      </c>
      <c r="AD2414" s="100">
        <v>107</v>
      </c>
      <c r="AE2414" s="100">
        <v>78</v>
      </c>
      <c r="AF2414" s="100">
        <v>54</v>
      </c>
      <c r="AG2414" s="100">
        <v>50</v>
      </c>
      <c r="AJ2414" s="100" t="str">
        <f t="shared" si="1560"/>
        <v>○</v>
      </c>
      <c r="AK2414" s="100" t="str">
        <f t="shared" si="1554"/>
        <v>●</v>
      </c>
      <c r="AL2414" s="100" t="str">
        <f t="shared" si="1563"/>
        <v>●</v>
      </c>
      <c r="AM2414" s="100" t="str">
        <f t="shared" si="1556"/>
        <v>●</v>
      </c>
      <c r="AP2414" s="100" t="str">
        <f t="shared" si="1561"/>
        <v>●</v>
      </c>
      <c r="AQ2414" s="100" t="str">
        <f t="shared" si="1557"/>
        <v>●</v>
      </c>
      <c r="AR2414" s="100" t="str">
        <f t="shared" si="1558"/>
        <v>●</v>
      </c>
      <c r="AS2414" s="100" t="str">
        <f t="shared" si="1562"/>
        <v>●</v>
      </c>
    </row>
    <row r="2415" spans="2:45" s="100" customFormat="1" ht="14.25" customHeight="1">
      <c r="B2415" s="102" t="s">
        <v>130</v>
      </c>
      <c r="C2415" s="106">
        <v>7</v>
      </c>
      <c r="D2415" s="107">
        <v>8</v>
      </c>
      <c r="E2415" s="107">
        <v>12</v>
      </c>
      <c r="F2415" s="107">
        <v>6</v>
      </c>
      <c r="G2415" s="107">
        <f>第2表01元データ!BD48</f>
        <v>6</v>
      </c>
      <c r="H2415" s="107">
        <f t="shared" si="1564"/>
        <v>0</v>
      </c>
      <c r="I2415" s="108">
        <f t="shared" si="1565"/>
        <v>0</v>
      </c>
      <c r="J2415" s="102"/>
      <c r="K2415" s="114" t="s">
        <v>130</v>
      </c>
      <c r="L2415" s="106">
        <v>65</v>
      </c>
      <c r="M2415" s="107">
        <v>48</v>
      </c>
      <c r="N2415" s="107">
        <v>50</v>
      </c>
      <c r="O2415" s="107">
        <v>68</v>
      </c>
      <c r="P2415" s="107">
        <f>第2表01元データ!BE48</f>
        <v>58</v>
      </c>
      <c r="Q2415" s="107">
        <f t="shared" si="1566"/>
        <v>-10</v>
      </c>
      <c r="R2415" s="108">
        <f t="shared" si="1567"/>
        <v>-14.705882352941178</v>
      </c>
      <c r="S2415" s="108"/>
      <c r="T2415" s="100">
        <v>109</v>
      </c>
      <c r="W2415" s="100" t="s">
        <v>363</v>
      </c>
      <c r="X2415" s="100">
        <v>4</v>
      </c>
      <c r="Y2415" s="100">
        <v>8</v>
      </c>
      <c r="Z2415" s="100">
        <v>7</v>
      </c>
      <c r="AA2415" s="100">
        <v>8</v>
      </c>
      <c r="AC2415" s="100" t="s">
        <v>363</v>
      </c>
      <c r="AD2415" s="100">
        <v>165</v>
      </c>
      <c r="AE2415" s="100">
        <v>113</v>
      </c>
      <c r="AF2415" s="100">
        <v>65</v>
      </c>
      <c r="AG2415" s="100">
        <v>48</v>
      </c>
      <c r="AJ2415" s="100" t="str">
        <f t="shared" si="1560"/>
        <v>●</v>
      </c>
      <c r="AK2415" s="100" t="str">
        <f t="shared" si="1554"/>
        <v>○</v>
      </c>
      <c r="AL2415" s="100" t="str">
        <f>IF(E2415=Z2415,"○","●")</f>
        <v>●</v>
      </c>
      <c r="AM2415" s="100" t="str">
        <f t="shared" si="1556"/>
        <v>●</v>
      </c>
      <c r="AP2415" s="100" t="str">
        <f t="shared" si="1561"/>
        <v>●</v>
      </c>
      <c r="AQ2415" s="100" t="str">
        <f t="shared" si="1557"/>
        <v>●</v>
      </c>
      <c r="AR2415" s="100" t="str">
        <f t="shared" si="1558"/>
        <v>●</v>
      </c>
      <c r="AS2415" s="100" t="str">
        <f t="shared" si="1562"/>
        <v>●</v>
      </c>
    </row>
    <row r="2416" spans="2:45" s="100" customFormat="1" ht="14.25" customHeight="1">
      <c r="B2416" s="102" t="s">
        <v>131</v>
      </c>
      <c r="C2416" s="106">
        <v>6</v>
      </c>
      <c r="D2416" s="107">
        <v>7</v>
      </c>
      <c r="E2416" s="107">
        <v>7</v>
      </c>
      <c r="F2416" s="107">
        <v>12</v>
      </c>
      <c r="G2416" s="107">
        <f>第2表01元データ!BD49</f>
        <v>4</v>
      </c>
      <c r="H2416" s="107">
        <f t="shared" si="1564"/>
        <v>-8</v>
      </c>
      <c r="I2416" s="108">
        <f t="shared" si="1565"/>
        <v>-66.666666666666657</v>
      </c>
      <c r="J2416" s="102"/>
      <c r="K2416" s="114" t="s">
        <v>131</v>
      </c>
      <c r="L2416" s="106">
        <v>98</v>
      </c>
      <c r="M2416" s="107">
        <v>69</v>
      </c>
      <c r="N2416" s="107">
        <v>50</v>
      </c>
      <c r="O2416" s="107">
        <v>50</v>
      </c>
      <c r="P2416" s="107">
        <f>第2表01元データ!BE49</f>
        <v>68</v>
      </c>
      <c r="Q2416" s="107">
        <f t="shared" si="1566"/>
        <v>18</v>
      </c>
      <c r="R2416" s="108">
        <f t="shared" si="1567"/>
        <v>36</v>
      </c>
      <c r="S2416" s="108"/>
      <c r="T2416" s="100">
        <v>110</v>
      </c>
      <c r="W2416" s="100" t="s">
        <v>364</v>
      </c>
      <c r="X2416" s="100">
        <v>7</v>
      </c>
      <c r="Y2416" s="100">
        <v>2</v>
      </c>
      <c r="Z2416" s="100">
        <v>6</v>
      </c>
      <c r="AA2416" s="100">
        <v>7</v>
      </c>
      <c r="AC2416" s="100" t="s">
        <v>364</v>
      </c>
      <c r="AD2416" s="100">
        <v>155</v>
      </c>
      <c r="AE2416" s="100">
        <v>156</v>
      </c>
      <c r="AF2416" s="100">
        <v>98</v>
      </c>
      <c r="AG2416" s="100">
        <v>69</v>
      </c>
      <c r="AJ2416" s="100" t="str">
        <f t="shared" si="1560"/>
        <v>●</v>
      </c>
      <c r="AK2416" s="100" t="str">
        <f t="shared" si="1554"/>
        <v>●</v>
      </c>
      <c r="AL2416" s="100" t="str">
        <f t="shared" ref="AL2416:AL2424" si="1568">IF(E2416=Z2416,"○","●")</f>
        <v>●</v>
      </c>
      <c r="AM2416" s="100" t="str">
        <f t="shared" si="1556"/>
        <v>●</v>
      </c>
      <c r="AP2416" s="100" t="str">
        <f t="shared" si="1561"/>
        <v>●</v>
      </c>
      <c r="AQ2416" s="100" t="str">
        <f t="shared" si="1557"/>
        <v>●</v>
      </c>
      <c r="AR2416" s="100" t="str">
        <f t="shared" si="1558"/>
        <v>●</v>
      </c>
      <c r="AS2416" s="100" t="str">
        <f t="shared" si="1562"/>
        <v>●</v>
      </c>
    </row>
    <row r="2417" spans="2:45" s="100" customFormat="1" ht="14.25" customHeight="1">
      <c r="B2417" s="102" t="s">
        <v>132</v>
      </c>
      <c r="C2417" s="106">
        <v>5</v>
      </c>
      <c r="D2417" s="107">
        <v>4</v>
      </c>
      <c r="E2417" s="107">
        <v>7</v>
      </c>
      <c r="F2417" s="107">
        <v>7</v>
      </c>
      <c r="G2417" s="107">
        <f>第2表01元データ!BD50</f>
        <v>11</v>
      </c>
      <c r="H2417" s="107">
        <f t="shared" si="1564"/>
        <v>4</v>
      </c>
      <c r="I2417" s="108">
        <f t="shared" si="1565"/>
        <v>57.142857142857139</v>
      </c>
      <c r="J2417" s="102"/>
      <c r="K2417" s="114" t="s">
        <v>132</v>
      </c>
      <c r="L2417" s="106">
        <v>148</v>
      </c>
      <c r="M2417" s="107">
        <v>94</v>
      </c>
      <c r="N2417" s="107">
        <v>64</v>
      </c>
      <c r="O2417" s="107">
        <v>50</v>
      </c>
      <c r="P2417" s="107">
        <f>第2表01元データ!BE50</f>
        <v>50</v>
      </c>
      <c r="Q2417" s="107">
        <f t="shared" si="1566"/>
        <v>0</v>
      </c>
      <c r="R2417" s="108">
        <f t="shared" si="1567"/>
        <v>0</v>
      </c>
      <c r="S2417" s="108"/>
      <c r="T2417" s="100">
        <v>111</v>
      </c>
      <c r="W2417" s="100" t="s">
        <v>365</v>
      </c>
      <c r="X2417" s="100">
        <v>14</v>
      </c>
      <c r="Y2417" s="100">
        <v>10</v>
      </c>
      <c r="Z2417" s="100">
        <v>5</v>
      </c>
      <c r="AA2417" s="100">
        <v>4</v>
      </c>
      <c r="AC2417" s="100" t="s">
        <v>365</v>
      </c>
      <c r="AD2417" s="100">
        <v>105</v>
      </c>
      <c r="AE2417" s="100">
        <v>141</v>
      </c>
      <c r="AF2417" s="100">
        <v>148</v>
      </c>
      <c r="AG2417" s="100">
        <v>94</v>
      </c>
      <c r="AJ2417" s="100" t="str">
        <f t="shared" si="1560"/>
        <v>●</v>
      </c>
      <c r="AK2417" s="100" t="str">
        <f t="shared" si="1554"/>
        <v>●</v>
      </c>
      <c r="AL2417" s="100" t="str">
        <f t="shared" si="1568"/>
        <v>●</v>
      </c>
      <c r="AM2417" s="100" t="str">
        <f t="shared" si="1556"/>
        <v>●</v>
      </c>
      <c r="AP2417" s="100" t="str">
        <f t="shared" si="1561"/>
        <v>●</v>
      </c>
      <c r="AQ2417" s="100" t="str">
        <f t="shared" si="1557"/>
        <v>●</v>
      </c>
      <c r="AR2417" s="100" t="str">
        <f t="shared" si="1558"/>
        <v>●</v>
      </c>
      <c r="AS2417" s="100" t="str">
        <f t="shared" si="1562"/>
        <v>●</v>
      </c>
    </row>
    <row r="2418" spans="2:45" s="100" customFormat="1" ht="14.25" customHeight="1">
      <c r="B2418" s="102" t="s">
        <v>133</v>
      </c>
      <c r="C2418" s="106">
        <v>9</v>
      </c>
      <c r="D2418" s="107">
        <v>5</v>
      </c>
      <c r="E2418" s="107">
        <v>4</v>
      </c>
      <c r="F2418" s="107">
        <v>7</v>
      </c>
      <c r="G2418" s="107">
        <f>第2表01元データ!BD51</f>
        <v>10</v>
      </c>
      <c r="H2418" s="107">
        <f t="shared" si="1564"/>
        <v>3</v>
      </c>
      <c r="I2418" s="108">
        <f t="shared" si="1565"/>
        <v>42.857142857142854</v>
      </c>
      <c r="J2418" s="102"/>
      <c r="K2418" s="114" t="s">
        <v>133</v>
      </c>
      <c r="L2418" s="106">
        <v>139</v>
      </c>
      <c r="M2418" s="107">
        <v>146</v>
      </c>
      <c r="N2418" s="107">
        <v>91</v>
      </c>
      <c r="O2418" s="107">
        <v>65</v>
      </c>
      <c r="P2418" s="107">
        <f>第2表01元データ!BE51</f>
        <v>56</v>
      </c>
      <c r="Q2418" s="107">
        <f t="shared" si="1566"/>
        <v>-9</v>
      </c>
      <c r="R2418" s="108">
        <f t="shared" si="1567"/>
        <v>-13.846153846153847</v>
      </c>
      <c r="S2418" s="108"/>
      <c r="T2418" s="100">
        <v>112</v>
      </c>
      <c r="W2418" s="100" t="s">
        <v>366</v>
      </c>
      <c r="X2418" s="100">
        <v>13</v>
      </c>
      <c r="Y2418" s="100">
        <v>12</v>
      </c>
      <c r="Z2418" s="100">
        <v>9</v>
      </c>
      <c r="AA2418" s="100">
        <v>5</v>
      </c>
      <c r="AC2418" s="100" t="s">
        <v>366</v>
      </c>
      <c r="AD2418" s="100">
        <v>100</v>
      </c>
      <c r="AE2418" s="100">
        <v>105</v>
      </c>
      <c r="AF2418" s="100">
        <v>139</v>
      </c>
      <c r="AG2418" s="100">
        <v>146</v>
      </c>
      <c r="AJ2418" s="100" t="str">
        <f t="shared" si="1560"/>
        <v>●</v>
      </c>
      <c r="AK2418" s="100" t="str">
        <f t="shared" si="1554"/>
        <v>●</v>
      </c>
      <c r="AL2418" s="100" t="str">
        <f t="shared" si="1568"/>
        <v>●</v>
      </c>
      <c r="AM2418" s="100" t="str">
        <f t="shared" si="1556"/>
        <v>●</v>
      </c>
      <c r="AP2418" s="100" t="str">
        <f t="shared" si="1561"/>
        <v>●</v>
      </c>
      <c r="AQ2418" s="100" t="str">
        <f t="shared" si="1557"/>
        <v>●</v>
      </c>
      <c r="AR2418" s="100" t="str">
        <f t="shared" si="1558"/>
        <v>●</v>
      </c>
      <c r="AS2418" s="100" t="str">
        <f t="shared" si="1562"/>
        <v>●</v>
      </c>
    </row>
    <row r="2419" spans="2:45" s="100" customFormat="1" ht="14.25" customHeight="1">
      <c r="B2419" s="102" t="s">
        <v>134</v>
      </c>
      <c r="C2419" s="106">
        <v>11</v>
      </c>
      <c r="D2419" s="107">
        <v>13</v>
      </c>
      <c r="E2419" s="107">
        <v>6</v>
      </c>
      <c r="F2419" s="107">
        <v>3</v>
      </c>
      <c r="G2419" s="107">
        <f>第2表01元データ!BD52</f>
        <v>7</v>
      </c>
      <c r="H2419" s="107">
        <f t="shared" si="1564"/>
        <v>4</v>
      </c>
      <c r="I2419" s="108">
        <f t="shared" si="1565"/>
        <v>133.33333333333331</v>
      </c>
      <c r="J2419" s="102"/>
      <c r="K2419" s="114" t="s">
        <v>134</v>
      </c>
      <c r="L2419" s="106">
        <v>112</v>
      </c>
      <c r="M2419" s="107">
        <v>143</v>
      </c>
      <c r="N2419" s="107">
        <v>147</v>
      </c>
      <c r="O2419" s="107">
        <v>100</v>
      </c>
      <c r="P2419" s="107">
        <f>第2表01元データ!BE52</f>
        <v>76</v>
      </c>
      <c r="Q2419" s="107">
        <f t="shared" si="1566"/>
        <v>-24</v>
      </c>
      <c r="R2419" s="108">
        <f t="shared" si="1567"/>
        <v>-24</v>
      </c>
      <c r="S2419" s="108"/>
      <c r="T2419" s="100">
        <v>113</v>
      </c>
      <c r="W2419" s="100" t="s">
        <v>367</v>
      </c>
      <c r="X2419" s="100">
        <v>5</v>
      </c>
      <c r="Y2419" s="100">
        <v>15</v>
      </c>
      <c r="Z2419" s="100">
        <v>11</v>
      </c>
      <c r="AA2419" s="100">
        <v>13</v>
      </c>
      <c r="AC2419" s="100" t="s">
        <v>367</v>
      </c>
      <c r="AD2419" s="100">
        <v>98</v>
      </c>
      <c r="AE2419" s="100">
        <v>96</v>
      </c>
      <c r="AF2419" s="100">
        <v>112</v>
      </c>
      <c r="AG2419" s="100">
        <v>143</v>
      </c>
      <c r="AJ2419" s="100" t="str">
        <f t="shared" si="1560"/>
        <v>●</v>
      </c>
      <c r="AK2419" s="100" t="str">
        <f t="shared" si="1554"/>
        <v>●</v>
      </c>
      <c r="AL2419" s="100" t="str">
        <f t="shared" si="1568"/>
        <v>●</v>
      </c>
      <c r="AM2419" s="100" t="str">
        <f t="shared" si="1556"/>
        <v>●</v>
      </c>
      <c r="AP2419" s="100" t="str">
        <f t="shared" si="1561"/>
        <v>●</v>
      </c>
      <c r="AQ2419" s="100" t="str">
        <f t="shared" si="1557"/>
        <v>●</v>
      </c>
      <c r="AR2419" s="100" t="str">
        <f t="shared" si="1558"/>
        <v>●</v>
      </c>
      <c r="AS2419" s="100" t="str">
        <f t="shared" si="1562"/>
        <v>●</v>
      </c>
    </row>
    <row r="2420" spans="2:45" s="100" customFormat="1" ht="14.25" customHeight="1">
      <c r="B2420" s="102" t="s">
        <v>135</v>
      </c>
      <c r="C2420" s="106">
        <v>13</v>
      </c>
      <c r="D2420" s="107">
        <v>10</v>
      </c>
      <c r="E2420" s="107">
        <v>13</v>
      </c>
      <c r="F2420" s="107">
        <v>5</v>
      </c>
      <c r="G2420" s="107">
        <f>第2表01元データ!BD53</f>
        <v>3</v>
      </c>
      <c r="H2420" s="107">
        <f t="shared" si="1564"/>
        <v>-2</v>
      </c>
      <c r="I2420" s="108">
        <f t="shared" si="1565"/>
        <v>-40</v>
      </c>
      <c r="J2420" s="102"/>
      <c r="K2420" s="114" t="s">
        <v>135</v>
      </c>
      <c r="L2420" s="106">
        <v>103</v>
      </c>
      <c r="M2420" s="107">
        <v>100</v>
      </c>
      <c r="N2420" s="107">
        <v>127</v>
      </c>
      <c r="O2420" s="107">
        <v>153</v>
      </c>
      <c r="P2420" s="107">
        <f>第2表01元データ!BE53</f>
        <v>98</v>
      </c>
      <c r="Q2420" s="107">
        <f t="shared" si="1566"/>
        <v>-55</v>
      </c>
      <c r="R2420" s="108">
        <f t="shared" si="1567"/>
        <v>-35.947712418300654</v>
      </c>
      <c r="S2420" s="108"/>
      <c r="T2420" s="100">
        <v>114</v>
      </c>
      <c r="W2420" s="100" t="s">
        <v>368</v>
      </c>
      <c r="X2420" s="100">
        <v>9</v>
      </c>
      <c r="Y2420" s="100">
        <v>6</v>
      </c>
      <c r="Z2420" s="100">
        <v>13</v>
      </c>
      <c r="AA2420" s="100">
        <v>10</v>
      </c>
      <c r="AC2420" s="100" t="s">
        <v>368</v>
      </c>
      <c r="AD2420" s="100">
        <v>70</v>
      </c>
      <c r="AE2420" s="100">
        <v>87</v>
      </c>
      <c r="AF2420" s="100">
        <v>103</v>
      </c>
      <c r="AG2420" s="100">
        <v>100</v>
      </c>
      <c r="AJ2420" s="100" t="str">
        <f t="shared" si="1560"/>
        <v>●</v>
      </c>
      <c r="AK2420" s="100" t="str">
        <f t="shared" si="1554"/>
        <v>●</v>
      </c>
      <c r="AL2420" s="100" t="str">
        <f t="shared" si="1568"/>
        <v>○</v>
      </c>
      <c r="AM2420" s="100" t="str">
        <f t="shared" si="1556"/>
        <v>●</v>
      </c>
      <c r="AP2420" s="100" t="str">
        <f t="shared" si="1561"/>
        <v>●</v>
      </c>
      <c r="AQ2420" s="100" t="str">
        <f t="shared" si="1557"/>
        <v>●</v>
      </c>
      <c r="AR2420" s="100" t="str">
        <f t="shared" si="1558"/>
        <v>●</v>
      </c>
      <c r="AS2420" s="100" t="str">
        <f t="shared" si="1562"/>
        <v>●</v>
      </c>
    </row>
    <row r="2421" spans="2:45" s="100" customFormat="1" ht="14.25" customHeight="1">
      <c r="B2421" s="102" t="s">
        <v>136</v>
      </c>
      <c r="C2421" s="106">
        <v>5</v>
      </c>
      <c r="D2421" s="107">
        <v>9</v>
      </c>
      <c r="E2421" s="107">
        <v>11</v>
      </c>
      <c r="F2421" s="107">
        <v>11</v>
      </c>
      <c r="G2421" s="107">
        <f>第2表01元データ!BD54</f>
        <v>4</v>
      </c>
      <c r="H2421" s="107">
        <f t="shared" si="1564"/>
        <v>-7</v>
      </c>
      <c r="I2421" s="108">
        <f t="shared" si="1565"/>
        <v>-63.636363636363633</v>
      </c>
      <c r="J2421" s="102"/>
      <c r="K2421" s="114" t="s">
        <v>136</v>
      </c>
      <c r="L2421" s="106">
        <v>70</v>
      </c>
      <c r="M2421" s="107">
        <v>95</v>
      </c>
      <c r="N2421" s="107">
        <v>88</v>
      </c>
      <c r="O2421" s="107">
        <v>120</v>
      </c>
      <c r="P2421" s="107">
        <f>第2表01元データ!BE54</f>
        <v>134</v>
      </c>
      <c r="Q2421" s="107">
        <f t="shared" si="1566"/>
        <v>14</v>
      </c>
      <c r="R2421" s="108">
        <f t="shared" si="1567"/>
        <v>11.666666666666666</v>
      </c>
      <c r="S2421" s="108"/>
      <c r="T2421" s="100">
        <v>115</v>
      </c>
      <c r="W2421" s="100" t="s">
        <v>369</v>
      </c>
      <c r="X2421" s="100">
        <v>4</v>
      </c>
      <c r="Y2421" s="100">
        <v>9</v>
      </c>
      <c r="Z2421" s="100">
        <v>5</v>
      </c>
      <c r="AA2421" s="100">
        <v>9</v>
      </c>
      <c r="AC2421" s="100" t="s">
        <v>369</v>
      </c>
      <c r="AD2421" s="100">
        <v>54</v>
      </c>
      <c r="AE2421" s="100">
        <v>55</v>
      </c>
      <c r="AF2421" s="100">
        <v>70</v>
      </c>
      <c r="AG2421" s="100">
        <v>95</v>
      </c>
      <c r="AJ2421" s="100" t="str">
        <f t="shared" si="1560"/>
        <v>●</v>
      </c>
      <c r="AK2421" s="100" t="str">
        <f t="shared" si="1554"/>
        <v>○</v>
      </c>
      <c r="AL2421" s="100" t="str">
        <f t="shared" si="1568"/>
        <v>●</v>
      </c>
      <c r="AM2421" s="100" t="str">
        <f t="shared" si="1556"/>
        <v>●</v>
      </c>
      <c r="AP2421" s="100" t="str">
        <f t="shared" si="1561"/>
        <v>●</v>
      </c>
      <c r="AQ2421" s="100" t="str">
        <f t="shared" si="1557"/>
        <v>●</v>
      </c>
      <c r="AR2421" s="100" t="str">
        <f t="shared" si="1558"/>
        <v>●</v>
      </c>
      <c r="AS2421" s="100" t="str">
        <f t="shared" si="1562"/>
        <v>●</v>
      </c>
    </row>
    <row r="2422" spans="2:45" s="100" customFormat="1" ht="14.25" customHeight="1">
      <c r="B2422" s="102" t="s">
        <v>137</v>
      </c>
      <c r="C2422" s="106">
        <v>6</v>
      </c>
      <c r="D2422" s="107">
        <v>4</v>
      </c>
      <c r="E2422" s="107">
        <v>6</v>
      </c>
      <c r="F2422" s="107">
        <v>11</v>
      </c>
      <c r="G2422" s="107">
        <f>第2表01元データ!BD55</f>
        <v>6</v>
      </c>
      <c r="H2422" s="107">
        <f t="shared" si="1564"/>
        <v>-5</v>
      </c>
      <c r="I2422" s="108">
        <f t="shared" si="1565"/>
        <v>-45.454545454545453</v>
      </c>
      <c r="J2422" s="102"/>
      <c r="K2422" s="114" t="s">
        <v>137</v>
      </c>
      <c r="L2422" s="106">
        <v>44</v>
      </c>
      <c r="M2422" s="107">
        <v>53</v>
      </c>
      <c r="N2422" s="107">
        <v>78</v>
      </c>
      <c r="O2422" s="107">
        <v>78</v>
      </c>
      <c r="P2422" s="107">
        <f>第2表01元データ!BE55</f>
        <v>102</v>
      </c>
      <c r="Q2422" s="107">
        <f t="shared" si="1566"/>
        <v>24</v>
      </c>
      <c r="R2422" s="108">
        <f t="shared" si="1567"/>
        <v>30.76923076923077</v>
      </c>
      <c r="S2422" s="108"/>
      <c r="T2422" s="100">
        <v>116</v>
      </c>
      <c r="W2422" s="100" t="s">
        <v>370</v>
      </c>
      <c r="X2422" s="100">
        <v>3</v>
      </c>
      <c r="Y2422" s="100">
        <v>5</v>
      </c>
      <c r="Z2422" s="100">
        <v>6</v>
      </c>
      <c r="AA2422" s="100">
        <v>4</v>
      </c>
      <c r="AC2422" s="100" t="s">
        <v>370</v>
      </c>
      <c r="AD2422" s="100">
        <v>30</v>
      </c>
      <c r="AE2422" s="100">
        <v>42</v>
      </c>
      <c r="AF2422" s="100">
        <v>44</v>
      </c>
      <c r="AG2422" s="100">
        <v>53</v>
      </c>
      <c r="AJ2422" s="100" t="str">
        <f t="shared" si="1560"/>
        <v>●</v>
      </c>
      <c r="AK2422" s="100" t="str">
        <f t="shared" si="1554"/>
        <v>●</v>
      </c>
      <c r="AL2422" s="100" t="str">
        <f t="shared" si="1568"/>
        <v>○</v>
      </c>
      <c r="AM2422" s="100" t="str">
        <f t="shared" si="1556"/>
        <v>●</v>
      </c>
      <c r="AP2422" s="100" t="str">
        <f t="shared" si="1561"/>
        <v>●</v>
      </c>
      <c r="AQ2422" s="100" t="str">
        <f t="shared" si="1557"/>
        <v>●</v>
      </c>
      <c r="AR2422" s="100" t="str">
        <f t="shared" si="1558"/>
        <v>●</v>
      </c>
      <c r="AS2422" s="100" t="str">
        <f t="shared" si="1562"/>
        <v>●</v>
      </c>
    </row>
    <row r="2423" spans="2:45" s="100" customFormat="1" ht="14.25" customHeight="1">
      <c r="B2423" s="102" t="s">
        <v>138</v>
      </c>
      <c r="C2423" s="106">
        <v>2</v>
      </c>
      <c r="D2423" s="107">
        <v>5</v>
      </c>
      <c r="E2423" s="107">
        <v>4</v>
      </c>
      <c r="F2423" s="107">
        <v>2</v>
      </c>
      <c r="G2423" s="107">
        <f>第2表01元データ!BD56</f>
        <v>8</v>
      </c>
      <c r="H2423" s="107">
        <f t="shared" si="1564"/>
        <v>6</v>
      </c>
      <c r="I2423" s="108">
        <f t="shared" si="1565"/>
        <v>300</v>
      </c>
      <c r="J2423" s="102"/>
      <c r="K2423" s="114" t="s">
        <v>138</v>
      </c>
      <c r="L2423" s="106">
        <v>34</v>
      </c>
      <c r="M2423" s="107">
        <v>37</v>
      </c>
      <c r="N2423" s="107">
        <v>34</v>
      </c>
      <c r="O2423" s="107">
        <v>67</v>
      </c>
      <c r="P2423" s="107">
        <f>第2表01元データ!BE56</f>
        <v>63</v>
      </c>
      <c r="Q2423" s="107">
        <f t="shared" si="1566"/>
        <v>-4</v>
      </c>
      <c r="R2423" s="108">
        <f t="shared" si="1567"/>
        <v>-5.9701492537313428</v>
      </c>
      <c r="S2423" s="108"/>
      <c r="T2423" s="100">
        <v>117</v>
      </c>
      <c r="W2423" s="100" t="s">
        <v>371</v>
      </c>
      <c r="X2423" s="100">
        <v>3</v>
      </c>
      <c r="Y2423" s="100">
        <v>3</v>
      </c>
      <c r="Z2423" s="100">
        <v>2</v>
      </c>
      <c r="AA2423" s="100">
        <v>5</v>
      </c>
      <c r="AC2423" s="100" t="s">
        <v>371</v>
      </c>
      <c r="AD2423" s="100">
        <v>9</v>
      </c>
      <c r="AE2423" s="100">
        <v>22</v>
      </c>
      <c r="AF2423" s="100">
        <v>34</v>
      </c>
      <c r="AG2423" s="100">
        <v>37</v>
      </c>
      <c r="AJ2423" s="100" t="str">
        <f t="shared" si="1560"/>
        <v>●</v>
      </c>
      <c r="AK2423" s="100" t="str">
        <f t="shared" si="1554"/>
        <v>●</v>
      </c>
      <c r="AL2423" s="100" t="str">
        <f t="shared" si="1568"/>
        <v>●</v>
      </c>
      <c r="AM2423" s="100" t="str">
        <f t="shared" si="1556"/>
        <v>●</v>
      </c>
      <c r="AP2423" s="100" t="str">
        <f t="shared" si="1561"/>
        <v>●</v>
      </c>
      <c r="AQ2423" s="100" t="str">
        <f t="shared" si="1557"/>
        <v>●</v>
      </c>
      <c r="AR2423" s="100" t="str">
        <f t="shared" si="1558"/>
        <v>○</v>
      </c>
      <c r="AS2423" s="100" t="str">
        <f t="shared" si="1562"/>
        <v>●</v>
      </c>
    </row>
    <row r="2424" spans="2:45" s="100" customFormat="1" ht="14.25" customHeight="1">
      <c r="B2424" s="102" t="s">
        <v>110</v>
      </c>
      <c r="C2424" s="115">
        <v>2</v>
      </c>
      <c r="D2424" s="107">
        <v>3</v>
      </c>
      <c r="E2424" s="107">
        <v>2</v>
      </c>
      <c r="F2424" s="107">
        <v>3</v>
      </c>
      <c r="G2424" s="107">
        <f>第2表01元データ!BD57</f>
        <v>1</v>
      </c>
      <c r="H2424" s="107">
        <f t="shared" si="1564"/>
        <v>-2</v>
      </c>
      <c r="I2424" s="108">
        <f t="shared" si="1565"/>
        <v>-66.666666666666657</v>
      </c>
      <c r="J2424" s="102"/>
      <c r="K2424" s="114" t="s">
        <v>110</v>
      </c>
      <c r="L2424" s="106">
        <v>15</v>
      </c>
      <c r="M2424" s="107">
        <v>27</v>
      </c>
      <c r="N2424" s="107">
        <v>28</v>
      </c>
      <c r="O2424" s="107">
        <v>30</v>
      </c>
      <c r="P2424" s="107">
        <f>第2表01元データ!BE57</f>
        <v>55</v>
      </c>
      <c r="Q2424" s="107">
        <f t="shared" si="1566"/>
        <v>25</v>
      </c>
      <c r="R2424" s="108">
        <f t="shared" si="1567"/>
        <v>83.333333333333343</v>
      </c>
      <c r="S2424" s="108"/>
      <c r="T2424" s="100">
        <v>118</v>
      </c>
      <c r="W2424" s="100" t="s">
        <v>378</v>
      </c>
      <c r="X2424" s="100" t="s">
        <v>313</v>
      </c>
      <c r="Y2424" s="100">
        <v>2</v>
      </c>
      <c r="Z2424" s="100">
        <v>2</v>
      </c>
      <c r="AA2424" s="100">
        <v>3</v>
      </c>
      <c r="AC2424" s="100" t="s">
        <v>378</v>
      </c>
      <c r="AD2424" s="100">
        <v>6</v>
      </c>
      <c r="AE2424" s="100">
        <v>12</v>
      </c>
      <c r="AF2424" s="100">
        <v>15</v>
      </c>
      <c r="AG2424" s="100">
        <v>27</v>
      </c>
      <c r="AJ2424" s="100" t="str">
        <f t="shared" si="1560"/>
        <v>●</v>
      </c>
      <c r="AK2424" s="100" t="str">
        <f t="shared" si="1554"/>
        <v>●</v>
      </c>
      <c r="AL2424" s="100" t="str">
        <f t="shared" si="1568"/>
        <v>○</v>
      </c>
      <c r="AM2424" s="100" t="str">
        <f t="shared" si="1556"/>
        <v>○</v>
      </c>
      <c r="AP2424" s="100" t="str">
        <f t="shared" si="1561"/>
        <v>●</v>
      </c>
      <c r="AQ2424" s="100" t="str">
        <f t="shared" si="1557"/>
        <v>●</v>
      </c>
      <c r="AR2424" s="100" t="str">
        <f t="shared" si="1558"/>
        <v>●</v>
      </c>
      <c r="AS2424" s="100" t="str">
        <f t="shared" si="1562"/>
        <v>●</v>
      </c>
    </row>
    <row r="2425" spans="2:45" s="100" customFormat="1" ht="14.25" customHeight="1">
      <c r="B2425" s="119" t="s">
        <v>111</v>
      </c>
      <c r="C2425" s="120" t="s">
        <v>313</v>
      </c>
      <c r="D2425" s="116" t="s">
        <v>313</v>
      </c>
      <c r="E2425" s="116" t="s">
        <v>313</v>
      </c>
      <c r="F2425" s="116">
        <v>1</v>
      </c>
      <c r="G2425" s="107">
        <f>第2表01元データ!BD58</f>
        <v>1</v>
      </c>
      <c r="H2425" s="107"/>
      <c r="I2425" s="108"/>
      <c r="K2425" s="119" t="s">
        <v>111</v>
      </c>
      <c r="L2425" s="120" t="s">
        <v>313</v>
      </c>
      <c r="M2425" s="116" t="s">
        <v>313</v>
      </c>
      <c r="N2425" s="116" t="s">
        <v>313</v>
      </c>
      <c r="O2425" s="116">
        <v>1</v>
      </c>
      <c r="P2425" s="107">
        <f>第2表01元データ!BE58</f>
        <v>32</v>
      </c>
      <c r="Q2425" s="107"/>
      <c r="R2425" s="108"/>
      <c r="T2425" s="100">
        <v>119</v>
      </c>
    </row>
    <row r="2426" spans="2:45" s="100" customFormat="1" ht="14.25" customHeight="1">
      <c r="G2426" s="168"/>
      <c r="P2426" s="168"/>
    </row>
    <row r="2427" spans="2:45" s="100" customFormat="1" ht="14.25" customHeight="1">
      <c r="G2427" s="168"/>
      <c r="P2427" s="168"/>
    </row>
    <row r="2428" spans="2:45" s="99" customFormat="1" ht="14.25" customHeight="1">
      <c r="B2428" s="99" t="str">
        <f>LEFT(B2368,LEN(B2368)-2)&amp;+"女"</f>
        <v>春香町・女</v>
      </c>
      <c r="H2428" s="99" t="s">
        <v>805</v>
      </c>
      <c r="I2428" s="380">
        <f>令和2年9月末住基人口!Q50</f>
        <v>114</v>
      </c>
      <c r="K2428" s="99" t="str">
        <f>LEFT(K2368,LEN(K2368)-2)&amp;+"女"</f>
        <v>桂岡町・女</v>
      </c>
      <c r="Q2428" s="99" t="s">
        <v>805</v>
      </c>
      <c r="R2428" s="380">
        <f>令和2年9月末住基人口!Q51</f>
        <v>1212</v>
      </c>
      <c r="W2428" s="100"/>
      <c r="X2428" s="100"/>
      <c r="Y2428" s="100"/>
      <c r="Z2428" s="100"/>
      <c r="AA2428" s="100"/>
      <c r="AB2428" s="100"/>
      <c r="AC2428" s="100"/>
      <c r="AD2428" s="100"/>
      <c r="AE2428" s="100"/>
      <c r="AF2428" s="100"/>
      <c r="AG2428" s="100"/>
    </row>
    <row r="2429" spans="2:45" s="100" customFormat="1" ht="14.25" customHeight="1">
      <c r="B2429" s="583" t="s">
        <v>335</v>
      </c>
      <c r="C2429" s="101"/>
      <c r="D2429" s="101"/>
      <c r="E2429" s="101"/>
      <c r="F2429" s="101"/>
      <c r="G2429" s="135"/>
      <c r="H2429" s="131"/>
      <c r="I2429" s="131"/>
      <c r="J2429" s="102"/>
      <c r="K2429" s="583" t="s">
        <v>335</v>
      </c>
      <c r="L2429" s="101"/>
      <c r="M2429" s="101"/>
      <c r="N2429" s="101"/>
      <c r="O2429" s="101"/>
      <c r="P2429" s="135"/>
      <c r="Q2429" s="131"/>
      <c r="R2429" s="131"/>
      <c r="S2429" s="103"/>
    </row>
    <row r="2430" spans="2:45" s="100" customFormat="1" ht="14.25" customHeight="1">
      <c r="B2430" s="584"/>
      <c r="C2430" s="130" t="str">
        <f>$C$4</f>
        <v>平成12年</v>
      </c>
      <c r="D2430" s="130" t="str">
        <f>$D$4</f>
        <v>平成17年</v>
      </c>
      <c r="E2430" s="130" t="str">
        <f>$E$4</f>
        <v>平成22年</v>
      </c>
      <c r="F2430" s="130" t="s">
        <v>410</v>
      </c>
      <c r="G2430" s="130" t="s">
        <v>739</v>
      </c>
      <c r="H2430" s="133" t="str">
        <f>$H$4</f>
        <v>対平成</v>
      </c>
      <c r="I2430" s="134" t="str">
        <f>$I$4</f>
        <v>27年</v>
      </c>
      <c r="J2430" s="102"/>
      <c r="K2430" s="584"/>
      <c r="L2430" s="130" t="str">
        <f>$C$4</f>
        <v>平成12年</v>
      </c>
      <c r="M2430" s="130" t="str">
        <f>$D$4</f>
        <v>平成17年</v>
      </c>
      <c r="N2430" s="130" t="str">
        <f>$E$4</f>
        <v>平成22年</v>
      </c>
      <c r="O2430" s="130" t="s">
        <v>410</v>
      </c>
      <c r="P2430" s="130" t="s">
        <v>739</v>
      </c>
      <c r="Q2430" s="133" t="str">
        <f>$H$4</f>
        <v>対平成</v>
      </c>
      <c r="R2430" s="134" t="str">
        <f>$I$4</f>
        <v>27年</v>
      </c>
      <c r="S2430" s="103"/>
    </row>
    <row r="2431" spans="2:45" s="100" customFormat="1" ht="14.25" customHeight="1">
      <c r="B2431" s="585"/>
      <c r="C2431" s="104"/>
      <c r="D2431" s="104"/>
      <c r="E2431" s="104"/>
      <c r="F2431" s="104"/>
      <c r="G2431" s="104"/>
      <c r="H2431" s="132" t="s">
        <v>88</v>
      </c>
      <c r="I2431" s="133" t="s">
        <v>398</v>
      </c>
      <c r="J2431" s="102"/>
      <c r="K2431" s="585"/>
      <c r="L2431" s="104"/>
      <c r="M2431" s="104"/>
      <c r="N2431" s="104"/>
      <c r="O2431" s="104"/>
      <c r="P2431" s="104"/>
      <c r="Q2431" s="132" t="s">
        <v>88</v>
      </c>
      <c r="R2431" s="133" t="s">
        <v>398</v>
      </c>
      <c r="S2431" s="103"/>
    </row>
    <row r="2432" spans="2:45" s="199" customFormat="1" ht="14.25" customHeight="1">
      <c r="B2432" s="200" t="s">
        <v>90</v>
      </c>
      <c r="C2432" s="198">
        <v>125</v>
      </c>
      <c r="D2432" s="194">
        <v>128</v>
      </c>
      <c r="E2432" s="194">
        <v>148</v>
      </c>
      <c r="F2432" s="194">
        <v>138</v>
      </c>
      <c r="G2432" s="194">
        <f>IF(COUNTIF(G2437:G2455,"x"),"x",IF(SUM(G2437:G2455)=0,"-",SUM(G2437:G2455)))</f>
        <v>107</v>
      </c>
      <c r="H2432" s="193">
        <f t="shared" ref="H2432:H2435" si="1569">IF(G2432="x","x",IF(AND(G2432="-",F2432="-"),"-",IF(AND(G2432="-",F2432&gt;0),F2432*-1,IF(AND(G2432&gt;0,F2432="-"),G2432,G2432-F2432))))</f>
        <v>-31</v>
      </c>
      <c r="I2432" s="195">
        <f t="shared" ref="I2432:I2435" si="1570">IF(H2432="x","x",IF(H2432="-","-",IF(AND(F2432="-",G2432&gt;0),"皆増",IF(AND(F2432&gt;0,G2432="-"),"皆減",H2432/F2432*100))))</f>
        <v>-22.463768115942027</v>
      </c>
      <c r="J2432" s="196"/>
      <c r="K2432" s="197" t="s">
        <v>90</v>
      </c>
      <c r="L2432" s="198">
        <v>1755</v>
      </c>
      <c r="M2432" s="194">
        <v>1593</v>
      </c>
      <c r="N2432" s="194">
        <v>1409</v>
      </c>
      <c r="O2432" s="194">
        <v>1231</v>
      </c>
      <c r="P2432" s="194">
        <f>IF(COUNTIF(P2437:P2455,"x"),"x",IF(SUM(P2437:P2455)=0,"-",SUM(P2437:P2455)))</f>
        <v>1153</v>
      </c>
      <c r="Q2432" s="193">
        <f t="shared" ref="Q2432:Q2435" si="1571">IF(P2432="x","x",IF(AND(P2432="-",O2432="-"),"-",IF(AND(P2432="-",O2432&gt;0),O2432*-1,IF(AND(P2432&gt;0,O2432="-"),P2432,P2432-O2432))))</f>
        <v>-78</v>
      </c>
      <c r="R2432" s="195">
        <f t="shared" ref="R2432:R2435" si="1572">IF(Q2432="x","x",IF(Q2432="-","-",IF(AND(O2432="-",P2432&gt;0),"皆増",IF(AND(O2432&gt;0,P2432="-"),"皆減",Q2432/O2432*100))))</f>
        <v>-6.3363119415109663</v>
      </c>
      <c r="S2432" s="195"/>
      <c r="W2432" s="199" t="s">
        <v>373</v>
      </c>
      <c r="X2432" s="199">
        <v>115</v>
      </c>
      <c r="Y2432" s="199">
        <v>123</v>
      </c>
      <c r="Z2432" s="199">
        <v>125</v>
      </c>
      <c r="AA2432" s="199">
        <v>128</v>
      </c>
      <c r="AC2432" s="199" t="s">
        <v>373</v>
      </c>
      <c r="AD2432" s="199">
        <v>1902</v>
      </c>
      <c r="AE2432" s="199">
        <v>1910</v>
      </c>
      <c r="AF2432" s="199">
        <v>1755</v>
      </c>
      <c r="AG2432" s="199">
        <v>1593</v>
      </c>
      <c r="AJ2432" s="199" t="str">
        <f>IF(C2432=X2432,"○","●")</f>
        <v>●</v>
      </c>
      <c r="AK2432" s="199" t="str">
        <f t="shared" ref="AK2432:AK2454" si="1573">IF(D2432=Y2432,"○","●")</f>
        <v>●</v>
      </c>
      <c r="AL2432" s="199" t="str">
        <f t="shared" ref="AL2432:AL2433" si="1574">IF(E2432=Z2432,"○","●")</f>
        <v>●</v>
      </c>
      <c r="AM2432" s="199" t="str">
        <f t="shared" ref="AM2432:AM2454" si="1575">IF(F2432=AA2432,"○","●")</f>
        <v>●</v>
      </c>
      <c r="AP2432" s="199" t="str">
        <f>IF(L2432=AD2432,"○","●")</f>
        <v>●</v>
      </c>
      <c r="AQ2432" s="199" t="str">
        <f t="shared" ref="AQ2432:AQ2454" si="1576">IF(M2432=AE2432,"○","●")</f>
        <v>●</v>
      </c>
      <c r="AR2432" s="199" t="str">
        <f t="shared" ref="AR2432:AR2454" si="1577">IF(N2432=AF2432,"○","●")</f>
        <v>●</v>
      </c>
      <c r="AS2432" s="199" t="str">
        <f t="shared" ref="AS2432" si="1578">IF(O2432=AG2432,"○","●")</f>
        <v>●</v>
      </c>
    </row>
    <row r="2433" spans="2:45" s="100" customFormat="1" ht="14.25" customHeight="1">
      <c r="B2433" s="105" t="s">
        <v>91</v>
      </c>
      <c r="C2433" s="106">
        <v>22</v>
      </c>
      <c r="D2433" s="107">
        <v>21</v>
      </c>
      <c r="E2433" s="107">
        <v>24</v>
      </c>
      <c r="F2433" s="107">
        <v>21</v>
      </c>
      <c r="G2433" s="107">
        <f>IF(COUNTIF(G2437:G2439,"x"),"x",IF(SUM(G2437:G2439)=0,"-",SUM(G2437:G2439)))</f>
        <v>13</v>
      </c>
      <c r="H2433" s="107">
        <f t="shared" si="1569"/>
        <v>-8</v>
      </c>
      <c r="I2433" s="108">
        <f t="shared" si="1570"/>
        <v>-38.095238095238095</v>
      </c>
      <c r="J2433" s="102"/>
      <c r="K2433" s="109" t="s">
        <v>91</v>
      </c>
      <c r="L2433" s="106">
        <v>162</v>
      </c>
      <c r="M2433" s="107">
        <v>99</v>
      </c>
      <c r="N2433" s="107">
        <v>89</v>
      </c>
      <c r="O2433" s="107">
        <v>82</v>
      </c>
      <c r="P2433" s="107">
        <f>IF(COUNTIF(P2437:P2439,"x"),"x",IF(SUM(P2437:P2439)=0,"-",SUM(P2437:P2439)))</f>
        <v>75</v>
      </c>
      <c r="Q2433" s="107">
        <f t="shared" si="1571"/>
        <v>-7</v>
      </c>
      <c r="R2433" s="108">
        <f t="shared" si="1572"/>
        <v>-8.536585365853659</v>
      </c>
      <c r="S2433" s="108"/>
      <c r="W2433" s="100" t="s">
        <v>374</v>
      </c>
      <c r="X2433" s="100">
        <v>14</v>
      </c>
      <c r="Y2433" s="100">
        <v>18</v>
      </c>
      <c r="Z2433" s="100">
        <v>22</v>
      </c>
      <c r="AA2433" s="100">
        <v>21</v>
      </c>
      <c r="AC2433" s="100" t="s">
        <v>374</v>
      </c>
      <c r="AD2433" s="100">
        <v>316</v>
      </c>
      <c r="AE2433" s="100">
        <v>231</v>
      </c>
      <c r="AF2433" s="100">
        <v>162</v>
      </c>
      <c r="AG2433" s="100">
        <v>99</v>
      </c>
      <c r="AJ2433" s="100" t="str">
        <f t="shared" ref="AJ2433:AJ2454" si="1579">IF(C2433=X2433,"○","●")</f>
        <v>●</v>
      </c>
      <c r="AK2433" s="100" t="str">
        <f t="shared" si="1573"/>
        <v>●</v>
      </c>
      <c r="AL2433" s="100" t="str">
        <f t="shared" si="1574"/>
        <v>●</v>
      </c>
      <c r="AM2433" s="100" t="str">
        <f t="shared" si="1575"/>
        <v>○</v>
      </c>
      <c r="AP2433" s="100" t="str">
        <f t="shared" ref="AP2433:AP2454" si="1580">IF(L2433=AD2433,"○","●")</f>
        <v>●</v>
      </c>
      <c r="AQ2433" s="100" t="str">
        <f t="shared" si="1576"/>
        <v>●</v>
      </c>
      <c r="AR2433" s="100" t="str">
        <f t="shared" si="1577"/>
        <v>●</v>
      </c>
      <c r="AS2433" s="100" t="str">
        <f>IF(O2433=AG2433,"○","●")</f>
        <v>●</v>
      </c>
    </row>
    <row r="2434" spans="2:45" s="100" customFormat="1" ht="14.25" customHeight="1">
      <c r="B2434" s="105" t="s">
        <v>92</v>
      </c>
      <c r="C2434" s="106">
        <v>73</v>
      </c>
      <c r="D2434" s="107">
        <v>66</v>
      </c>
      <c r="E2434" s="107">
        <v>69</v>
      </c>
      <c r="F2434" s="107">
        <v>68</v>
      </c>
      <c r="G2434" s="296">
        <f>IF(COUNTIF(G2440:G2449,"x"),"x",IF(SUM(G2440:G2449)=0,"-",SUM(G2440:G2449)))</f>
        <v>48</v>
      </c>
      <c r="H2434" s="107">
        <f t="shared" si="1569"/>
        <v>-20</v>
      </c>
      <c r="I2434" s="108">
        <f t="shared" si="1570"/>
        <v>-29.411764705882355</v>
      </c>
      <c r="J2434" s="102"/>
      <c r="K2434" s="109" t="s">
        <v>92</v>
      </c>
      <c r="L2434" s="106">
        <v>1238</v>
      </c>
      <c r="M2434" s="107">
        <v>1077</v>
      </c>
      <c r="N2434" s="107">
        <v>841</v>
      </c>
      <c r="O2434" s="107">
        <v>587</v>
      </c>
      <c r="P2434" s="296">
        <f>IF(COUNTIF(P2440:P2449,"x"),"x",IF(SUM(P2440:P2449)=0,"-",SUM(P2440:P2449)))</f>
        <v>469</v>
      </c>
      <c r="Q2434" s="107">
        <f t="shared" si="1571"/>
        <v>-118</v>
      </c>
      <c r="R2434" s="108">
        <f t="shared" si="1572"/>
        <v>-20.102214650766609</v>
      </c>
      <c r="S2434" s="108"/>
      <c r="W2434" s="100" t="s">
        <v>375</v>
      </c>
      <c r="X2434" s="100">
        <v>77</v>
      </c>
      <c r="Y2434" s="100">
        <v>72</v>
      </c>
      <c r="Z2434" s="100">
        <v>73</v>
      </c>
      <c r="AA2434" s="100">
        <v>66</v>
      </c>
      <c r="AC2434" s="100" t="s">
        <v>375</v>
      </c>
      <c r="AD2434" s="100">
        <v>1376</v>
      </c>
      <c r="AE2434" s="100">
        <v>1410</v>
      </c>
      <c r="AF2434" s="100">
        <v>1238</v>
      </c>
      <c r="AG2434" s="100">
        <v>1077</v>
      </c>
      <c r="AJ2434" s="100" t="str">
        <f t="shared" si="1579"/>
        <v>●</v>
      </c>
      <c r="AK2434" s="100" t="str">
        <f t="shared" si="1573"/>
        <v>●</v>
      </c>
      <c r="AL2434" s="100" t="str">
        <f>IF(E2434=Z2434,"○","●")</f>
        <v>●</v>
      </c>
      <c r="AM2434" s="100" t="str">
        <f t="shared" si="1575"/>
        <v>●</v>
      </c>
      <c r="AP2434" s="100" t="str">
        <f t="shared" si="1580"/>
        <v>●</v>
      </c>
      <c r="AQ2434" s="100" t="str">
        <f t="shared" si="1576"/>
        <v>●</v>
      </c>
      <c r="AR2434" s="100" t="str">
        <f t="shared" si="1577"/>
        <v>●</v>
      </c>
      <c r="AS2434" s="100" t="str">
        <f t="shared" ref="AS2434:AS2454" si="1581">IF(O2434=AG2434,"○","●")</f>
        <v>●</v>
      </c>
    </row>
    <row r="2435" spans="2:45" s="100" customFormat="1" ht="14.25" customHeight="1">
      <c r="B2435" s="105" t="s">
        <v>93</v>
      </c>
      <c r="C2435" s="106">
        <v>30</v>
      </c>
      <c r="D2435" s="107">
        <v>41</v>
      </c>
      <c r="E2435" s="107">
        <v>55</v>
      </c>
      <c r="F2435" s="107">
        <v>49</v>
      </c>
      <c r="G2435" s="107">
        <f>IF(COUNTIF(G2450:G2454,"x"),"x",IF(SUM(G2450,G2454)=0,"-",SUM(G2450:G2454)))</f>
        <v>46</v>
      </c>
      <c r="H2435" s="107">
        <f t="shared" si="1569"/>
        <v>-3</v>
      </c>
      <c r="I2435" s="108">
        <f t="shared" si="1570"/>
        <v>-6.1224489795918364</v>
      </c>
      <c r="J2435" s="102"/>
      <c r="K2435" s="109" t="s">
        <v>93</v>
      </c>
      <c r="L2435" s="106">
        <v>355</v>
      </c>
      <c r="M2435" s="107">
        <v>417</v>
      </c>
      <c r="N2435" s="107">
        <v>479</v>
      </c>
      <c r="O2435" s="107">
        <v>561</v>
      </c>
      <c r="P2435" s="107">
        <f>IF(COUNTIF(P2450:P2454,"x"),"x",IF(SUM(P2450,P2454)=0,"-",SUM(P2450:P2454)))</f>
        <v>592</v>
      </c>
      <c r="Q2435" s="107">
        <f t="shared" si="1571"/>
        <v>31</v>
      </c>
      <c r="R2435" s="108">
        <f t="shared" si="1572"/>
        <v>5.525846702317291</v>
      </c>
      <c r="S2435" s="108"/>
      <c r="W2435" s="100" t="s">
        <v>376</v>
      </c>
      <c r="X2435" s="100">
        <v>24</v>
      </c>
      <c r="Y2435" s="100">
        <v>33</v>
      </c>
      <c r="Z2435" s="100">
        <v>30</v>
      </c>
      <c r="AA2435" s="100">
        <v>41</v>
      </c>
      <c r="AC2435" s="100" t="s">
        <v>376</v>
      </c>
      <c r="AD2435" s="100">
        <v>210</v>
      </c>
      <c r="AE2435" s="100">
        <v>269</v>
      </c>
      <c r="AF2435" s="100">
        <v>355</v>
      </c>
      <c r="AG2435" s="100">
        <v>417</v>
      </c>
      <c r="AJ2435" s="100" t="str">
        <f t="shared" si="1579"/>
        <v>●</v>
      </c>
      <c r="AK2435" s="100" t="str">
        <f t="shared" si="1573"/>
        <v>●</v>
      </c>
      <c r="AL2435" s="100" t="str">
        <f t="shared" ref="AL2435:AL2444" si="1582">IF(E2435=Z2435,"○","●")</f>
        <v>●</v>
      </c>
      <c r="AM2435" s="100" t="str">
        <f t="shared" si="1575"/>
        <v>●</v>
      </c>
      <c r="AP2435" s="100" t="str">
        <f t="shared" si="1580"/>
        <v>●</v>
      </c>
      <c r="AQ2435" s="100" t="str">
        <f t="shared" si="1576"/>
        <v>●</v>
      </c>
      <c r="AR2435" s="100" t="str">
        <f t="shared" si="1577"/>
        <v>●</v>
      </c>
      <c r="AS2435" s="100" t="str">
        <f t="shared" si="1581"/>
        <v>●</v>
      </c>
    </row>
    <row r="2436" spans="2:45" s="100" customFormat="1" ht="14.25" customHeight="1">
      <c r="B2436" s="102"/>
      <c r="C2436" s="106"/>
      <c r="D2436" s="112"/>
      <c r="E2436" s="112"/>
      <c r="F2436" s="112"/>
      <c r="G2436" s="112"/>
      <c r="H2436" s="112"/>
      <c r="I2436" s="113"/>
      <c r="J2436" s="102"/>
      <c r="K2436" s="114"/>
      <c r="L2436" s="106"/>
      <c r="M2436" s="112"/>
      <c r="N2436" s="112"/>
      <c r="O2436" s="112"/>
      <c r="P2436" s="112"/>
      <c r="Q2436" s="112"/>
      <c r="R2436" s="113"/>
      <c r="S2436" s="113"/>
      <c r="AJ2436" s="100" t="str">
        <f t="shared" si="1579"/>
        <v>○</v>
      </c>
      <c r="AK2436" s="100" t="str">
        <f t="shared" si="1573"/>
        <v>○</v>
      </c>
      <c r="AL2436" s="100" t="str">
        <f t="shared" si="1582"/>
        <v>○</v>
      </c>
      <c r="AM2436" s="100" t="str">
        <f t="shared" si="1575"/>
        <v>○</v>
      </c>
      <c r="AP2436" s="100" t="str">
        <f t="shared" si="1580"/>
        <v>○</v>
      </c>
      <c r="AQ2436" s="100" t="str">
        <f t="shared" si="1576"/>
        <v>○</v>
      </c>
      <c r="AR2436" s="100" t="str">
        <f t="shared" si="1577"/>
        <v>○</v>
      </c>
      <c r="AS2436" s="100" t="str">
        <f t="shared" si="1581"/>
        <v>○</v>
      </c>
    </row>
    <row r="2437" spans="2:45" s="100" customFormat="1" ht="14.25" customHeight="1">
      <c r="B2437" s="102" t="s">
        <v>94</v>
      </c>
      <c r="C2437" s="106">
        <v>9</v>
      </c>
      <c r="D2437" s="107">
        <v>9</v>
      </c>
      <c r="E2437" s="107">
        <v>8</v>
      </c>
      <c r="F2437" s="107">
        <v>5</v>
      </c>
      <c r="G2437" s="107">
        <f>第2表01元データ!BD66</f>
        <v>4</v>
      </c>
      <c r="H2437" s="107">
        <f t="shared" ref="H2437:H2454" si="1583">IF(G2437="x","x",IF(AND(G2437="-",F2437="-"),"-",IF(AND(G2437="-",F2437&gt;0),F2437*-1,IF(AND(G2437&gt;0,F2437="-"),G2437,G2437-F2437))))</f>
        <v>-1</v>
      </c>
      <c r="I2437" s="108">
        <f t="shared" ref="I2437:I2454" si="1584">IF(H2437="x","x",IF(H2437="-","-",IF(AND(F2437="-",G2437&gt;0),"皆増",IF(AND(F2437&gt;0,G2437="-"),"皆減",H2437/F2437*100))))</f>
        <v>-20</v>
      </c>
      <c r="J2437" s="102"/>
      <c r="K2437" s="114" t="s">
        <v>94</v>
      </c>
      <c r="L2437" s="106">
        <v>33</v>
      </c>
      <c r="M2437" s="107">
        <v>17</v>
      </c>
      <c r="N2437" s="107">
        <v>27</v>
      </c>
      <c r="O2437" s="107">
        <v>29</v>
      </c>
      <c r="P2437" s="107">
        <f>第2表01元データ!BE66</f>
        <v>21</v>
      </c>
      <c r="Q2437" s="107">
        <f t="shared" ref="Q2437:Q2454" si="1585">IF(P2437="x","x",IF(AND(P2437="-",O2437="-"),"-",IF(AND(P2437="-",O2437&gt;0),O2437*-1,IF(AND(P2437&gt;0,O2437="-"),P2437,P2437-O2437))))</f>
        <v>-8</v>
      </c>
      <c r="R2437" s="108">
        <f t="shared" ref="R2437:R2454" si="1586">IF(Q2437="x","x",IF(Q2437="-","-",IF(AND(O2437="-",P2437&gt;0),"皆増",IF(AND(O2437&gt;0,P2437="-"),"皆減",Q2437/O2437*100))))</f>
        <v>-27.586206896551722</v>
      </c>
      <c r="S2437" s="108"/>
      <c r="T2437" s="100">
        <v>201</v>
      </c>
      <c r="W2437" s="100" t="s">
        <v>377</v>
      </c>
      <c r="X2437" s="100">
        <v>6</v>
      </c>
      <c r="Y2437" s="100">
        <v>4</v>
      </c>
      <c r="Z2437" s="100">
        <v>9</v>
      </c>
      <c r="AA2437" s="100">
        <v>9</v>
      </c>
      <c r="AC2437" s="100" t="s">
        <v>377</v>
      </c>
      <c r="AD2437" s="100">
        <v>66</v>
      </c>
      <c r="AE2437" s="100">
        <v>46</v>
      </c>
      <c r="AF2437" s="100">
        <v>33</v>
      </c>
      <c r="AG2437" s="100">
        <v>17</v>
      </c>
      <c r="AJ2437" s="100" t="str">
        <f t="shared" si="1579"/>
        <v>●</v>
      </c>
      <c r="AK2437" s="100" t="str">
        <f t="shared" si="1573"/>
        <v>●</v>
      </c>
      <c r="AL2437" s="100" t="str">
        <f t="shared" si="1582"/>
        <v>●</v>
      </c>
      <c r="AM2437" s="100" t="str">
        <f t="shared" si="1575"/>
        <v>●</v>
      </c>
      <c r="AP2437" s="100" t="str">
        <f t="shared" si="1580"/>
        <v>●</v>
      </c>
      <c r="AQ2437" s="100" t="str">
        <f t="shared" si="1576"/>
        <v>●</v>
      </c>
      <c r="AR2437" s="100" t="str">
        <f t="shared" si="1577"/>
        <v>●</v>
      </c>
      <c r="AS2437" s="100" t="str">
        <f t="shared" si="1581"/>
        <v>●</v>
      </c>
    </row>
    <row r="2438" spans="2:45" s="100" customFormat="1" ht="14.25" customHeight="1">
      <c r="B2438" s="102" t="s">
        <v>123</v>
      </c>
      <c r="C2438" s="106">
        <v>6</v>
      </c>
      <c r="D2438" s="107">
        <v>8</v>
      </c>
      <c r="E2438" s="107">
        <v>9</v>
      </c>
      <c r="F2438" s="107">
        <v>6</v>
      </c>
      <c r="G2438" s="107">
        <f>第2表01元データ!BD67</f>
        <v>5</v>
      </c>
      <c r="H2438" s="107">
        <f t="shared" si="1583"/>
        <v>-1</v>
      </c>
      <c r="I2438" s="108">
        <f t="shared" si="1584"/>
        <v>-16.666666666666664</v>
      </c>
      <c r="J2438" s="102"/>
      <c r="K2438" s="114" t="s">
        <v>123</v>
      </c>
      <c r="L2438" s="106">
        <v>52</v>
      </c>
      <c r="M2438" s="107">
        <v>35</v>
      </c>
      <c r="N2438" s="107">
        <v>26</v>
      </c>
      <c r="O2438" s="107">
        <v>24</v>
      </c>
      <c r="P2438" s="107">
        <f>第2表01元データ!BE67</f>
        <v>27</v>
      </c>
      <c r="Q2438" s="107">
        <f t="shared" si="1585"/>
        <v>3</v>
      </c>
      <c r="R2438" s="108">
        <f t="shared" si="1586"/>
        <v>12.5</v>
      </c>
      <c r="S2438" s="108"/>
      <c r="T2438" s="100">
        <v>202</v>
      </c>
      <c r="W2438" s="100" t="s">
        <v>356</v>
      </c>
      <c r="X2438" s="100">
        <v>6</v>
      </c>
      <c r="Y2438" s="100">
        <v>8</v>
      </c>
      <c r="Z2438" s="100">
        <v>6</v>
      </c>
      <c r="AA2438" s="100">
        <v>8</v>
      </c>
      <c r="AC2438" s="100" t="s">
        <v>356</v>
      </c>
      <c r="AD2438" s="100">
        <v>97</v>
      </c>
      <c r="AE2438" s="100">
        <v>82</v>
      </c>
      <c r="AF2438" s="100">
        <v>52</v>
      </c>
      <c r="AG2438" s="100">
        <v>35</v>
      </c>
      <c r="AJ2438" s="100" t="str">
        <f t="shared" si="1579"/>
        <v>○</v>
      </c>
      <c r="AK2438" s="100" t="str">
        <f t="shared" si="1573"/>
        <v>○</v>
      </c>
      <c r="AL2438" s="100" t="str">
        <f t="shared" si="1582"/>
        <v>●</v>
      </c>
      <c r="AM2438" s="100" t="str">
        <f t="shared" si="1575"/>
        <v>●</v>
      </c>
      <c r="AP2438" s="100" t="str">
        <f t="shared" si="1580"/>
        <v>●</v>
      </c>
      <c r="AQ2438" s="100" t="str">
        <f t="shared" si="1576"/>
        <v>●</v>
      </c>
      <c r="AR2438" s="100" t="str">
        <f t="shared" si="1577"/>
        <v>●</v>
      </c>
      <c r="AS2438" s="100" t="str">
        <f t="shared" si="1581"/>
        <v>●</v>
      </c>
    </row>
    <row r="2439" spans="2:45" s="100" customFormat="1" ht="14.25" customHeight="1">
      <c r="B2439" s="102" t="s">
        <v>124</v>
      </c>
      <c r="C2439" s="106">
        <v>7</v>
      </c>
      <c r="D2439" s="107">
        <v>4</v>
      </c>
      <c r="E2439" s="107">
        <v>7</v>
      </c>
      <c r="F2439" s="107">
        <v>10</v>
      </c>
      <c r="G2439" s="107">
        <f>第2表01元データ!BD68</f>
        <v>4</v>
      </c>
      <c r="H2439" s="107">
        <f t="shared" si="1583"/>
        <v>-6</v>
      </c>
      <c r="I2439" s="108">
        <f t="shared" si="1584"/>
        <v>-60</v>
      </c>
      <c r="J2439" s="102"/>
      <c r="K2439" s="114" t="s">
        <v>124</v>
      </c>
      <c r="L2439" s="106">
        <v>77</v>
      </c>
      <c r="M2439" s="107">
        <v>47</v>
      </c>
      <c r="N2439" s="107">
        <v>36</v>
      </c>
      <c r="O2439" s="107">
        <v>29</v>
      </c>
      <c r="P2439" s="107">
        <f>第2表01元データ!BE68</f>
        <v>27</v>
      </c>
      <c r="Q2439" s="107">
        <f t="shared" si="1585"/>
        <v>-2</v>
      </c>
      <c r="R2439" s="108">
        <f t="shared" si="1586"/>
        <v>-6.8965517241379306</v>
      </c>
      <c r="S2439" s="108"/>
      <c r="T2439" s="100">
        <v>203</v>
      </c>
      <c r="W2439" s="100" t="s">
        <v>357</v>
      </c>
      <c r="X2439" s="100">
        <v>2</v>
      </c>
      <c r="Y2439" s="100">
        <v>6</v>
      </c>
      <c r="Z2439" s="100">
        <v>7</v>
      </c>
      <c r="AA2439" s="100">
        <v>4</v>
      </c>
      <c r="AC2439" s="100" t="s">
        <v>357</v>
      </c>
      <c r="AD2439" s="100">
        <v>153</v>
      </c>
      <c r="AE2439" s="100">
        <v>103</v>
      </c>
      <c r="AF2439" s="100">
        <v>77</v>
      </c>
      <c r="AG2439" s="100">
        <v>47</v>
      </c>
      <c r="AJ2439" s="100" t="str">
        <f t="shared" si="1579"/>
        <v>●</v>
      </c>
      <c r="AK2439" s="100" t="str">
        <f t="shared" si="1573"/>
        <v>●</v>
      </c>
      <c r="AL2439" s="100" t="str">
        <f t="shared" si="1582"/>
        <v>○</v>
      </c>
      <c r="AM2439" s="100" t="str">
        <f t="shared" si="1575"/>
        <v>●</v>
      </c>
      <c r="AP2439" s="100" t="str">
        <f t="shared" si="1580"/>
        <v>●</v>
      </c>
      <c r="AQ2439" s="100" t="str">
        <f t="shared" si="1576"/>
        <v>●</v>
      </c>
      <c r="AR2439" s="100" t="str">
        <f t="shared" si="1577"/>
        <v>●</v>
      </c>
      <c r="AS2439" s="100" t="str">
        <f t="shared" si="1581"/>
        <v>●</v>
      </c>
    </row>
    <row r="2440" spans="2:45" s="100" customFormat="1" ht="14.25" customHeight="1">
      <c r="B2440" s="102" t="s">
        <v>125</v>
      </c>
      <c r="C2440" s="106">
        <v>6</v>
      </c>
      <c r="D2440" s="107">
        <v>5</v>
      </c>
      <c r="E2440" s="107">
        <v>7</v>
      </c>
      <c r="F2440" s="107">
        <v>8</v>
      </c>
      <c r="G2440" s="107">
        <f>第2表01元データ!BD69</f>
        <v>3</v>
      </c>
      <c r="H2440" s="107">
        <f t="shared" si="1583"/>
        <v>-5</v>
      </c>
      <c r="I2440" s="108">
        <f t="shared" si="1584"/>
        <v>-62.5</v>
      </c>
      <c r="J2440" s="102"/>
      <c r="K2440" s="114" t="s">
        <v>125</v>
      </c>
      <c r="L2440" s="106">
        <v>150</v>
      </c>
      <c r="M2440" s="107">
        <v>121</v>
      </c>
      <c r="N2440" s="107">
        <v>70</v>
      </c>
      <c r="O2440" s="107">
        <v>30</v>
      </c>
      <c r="P2440" s="107">
        <f>第2表01元データ!BE69</f>
        <v>23</v>
      </c>
      <c r="Q2440" s="107">
        <f t="shared" si="1585"/>
        <v>-7</v>
      </c>
      <c r="R2440" s="108">
        <f t="shared" si="1586"/>
        <v>-23.333333333333332</v>
      </c>
      <c r="S2440" s="108"/>
      <c r="T2440" s="100">
        <v>204</v>
      </c>
      <c r="W2440" s="100" t="s">
        <v>358</v>
      </c>
      <c r="X2440" s="100">
        <v>6</v>
      </c>
      <c r="Y2440" s="100">
        <v>3</v>
      </c>
      <c r="Z2440" s="100">
        <v>6</v>
      </c>
      <c r="AA2440" s="100">
        <v>5</v>
      </c>
      <c r="AC2440" s="100" t="s">
        <v>358</v>
      </c>
      <c r="AD2440" s="100">
        <v>243</v>
      </c>
      <c r="AE2440" s="100">
        <v>215</v>
      </c>
      <c r="AF2440" s="100">
        <v>150</v>
      </c>
      <c r="AG2440" s="100">
        <v>121</v>
      </c>
      <c r="AJ2440" s="100" t="str">
        <f t="shared" si="1579"/>
        <v>○</v>
      </c>
      <c r="AK2440" s="100" t="str">
        <f t="shared" si="1573"/>
        <v>●</v>
      </c>
      <c r="AL2440" s="100" t="str">
        <f t="shared" si="1582"/>
        <v>●</v>
      </c>
      <c r="AM2440" s="100" t="str">
        <f t="shared" si="1575"/>
        <v>●</v>
      </c>
      <c r="AP2440" s="100" t="str">
        <f t="shared" si="1580"/>
        <v>●</v>
      </c>
      <c r="AQ2440" s="100" t="str">
        <f t="shared" si="1576"/>
        <v>●</v>
      </c>
      <c r="AR2440" s="100" t="str">
        <f t="shared" si="1577"/>
        <v>●</v>
      </c>
      <c r="AS2440" s="100" t="str">
        <f t="shared" si="1581"/>
        <v>●</v>
      </c>
    </row>
    <row r="2441" spans="2:45" s="100" customFormat="1" ht="14.25" customHeight="1">
      <c r="B2441" s="102" t="s">
        <v>126</v>
      </c>
      <c r="C2441" s="106">
        <v>3</v>
      </c>
      <c r="D2441" s="107">
        <v>3</v>
      </c>
      <c r="E2441" s="107">
        <v>3</v>
      </c>
      <c r="F2441" s="107">
        <v>5</v>
      </c>
      <c r="G2441" s="107">
        <f>第2表01元データ!BD70</f>
        <v>1</v>
      </c>
      <c r="H2441" s="107">
        <f t="shared" si="1583"/>
        <v>-4</v>
      </c>
      <c r="I2441" s="108">
        <f t="shared" si="1584"/>
        <v>-80</v>
      </c>
      <c r="J2441" s="102"/>
      <c r="K2441" s="114" t="s">
        <v>126</v>
      </c>
      <c r="L2441" s="106">
        <v>219</v>
      </c>
      <c r="M2441" s="107">
        <v>176</v>
      </c>
      <c r="N2441" s="107">
        <v>108</v>
      </c>
      <c r="O2441" s="107">
        <v>33</v>
      </c>
      <c r="P2441" s="107">
        <f>第2表01元データ!BE70</f>
        <v>21</v>
      </c>
      <c r="Q2441" s="107">
        <f t="shared" si="1585"/>
        <v>-12</v>
      </c>
      <c r="R2441" s="108">
        <f t="shared" si="1586"/>
        <v>-36.363636363636367</v>
      </c>
      <c r="S2441" s="108"/>
      <c r="T2441" s="100">
        <v>205</v>
      </c>
      <c r="W2441" s="100" t="s">
        <v>359</v>
      </c>
      <c r="X2441" s="100">
        <v>5</v>
      </c>
      <c r="Y2441" s="100">
        <v>3</v>
      </c>
      <c r="Z2441" s="100">
        <v>3</v>
      </c>
      <c r="AA2441" s="100">
        <v>3</v>
      </c>
      <c r="AC2441" s="100" t="s">
        <v>359</v>
      </c>
      <c r="AD2441" s="100">
        <v>174</v>
      </c>
      <c r="AE2441" s="100">
        <v>289</v>
      </c>
      <c r="AF2441" s="100">
        <v>219</v>
      </c>
      <c r="AG2441" s="100">
        <v>176</v>
      </c>
      <c r="AJ2441" s="100" t="str">
        <f t="shared" si="1579"/>
        <v>●</v>
      </c>
      <c r="AK2441" s="100" t="str">
        <f t="shared" si="1573"/>
        <v>○</v>
      </c>
      <c r="AL2441" s="100" t="str">
        <f t="shared" si="1582"/>
        <v>○</v>
      </c>
      <c r="AM2441" s="100" t="str">
        <f t="shared" si="1575"/>
        <v>●</v>
      </c>
      <c r="AP2441" s="100" t="str">
        <f t="shared" si="1580"/>
        <v>●</v>
      </c>
      <c r="AQ2441" s="100" t="str">
        <f t="shared" si="1576"/>
        <v>●</v>
      </c>
      <c r="AR2441" s="100" t="str">
        <f t="shared" si="1577"/>
        <v>●</v>
      </c>
      <c r="AS2441" s="100" t="str">
        <f t="shared" si="1581"/>
        <v>●</v>
      </c>
    </row>
    <row r="2442" spans="2:45" s="100" customFormat="1" ht="14.25" customHeight="1">
      <c r="B2442" s="102" t="s">
        <v>127</v>
      </c>
      <c r="C2442" s="106">
        <v>6</v>
      </c>
      <c r="D2442" s="107">
        <v>2</v>
      </c>
      <c r="E2442" s="107">
        <v>4</v>
      </c>
      <c r="F2442" s="107">
        <v>2</v>
      </c>
      <c r="G2442" s="107">
        <f>第2表01元データ!BD71</f>
        <v>3</v>
      </c>
      <c r="H2442" s="107">
        <f t="shared" si="1583"/>
        <v>1</v>
      </c>
      <c r="I2442" s="108">
        <f t="shared" si="1584"/>
        <v>50</v>
      </c>
      <c r="J2442" s="102"/>
      <c r="K2442" s="114" t="s">
        <v>127</v>
      </c>
      <c r="L2442" s="106">
        <v>100</v>
      </c>
      <c r="M2442" s="107">
        <v>62</v>
      </c>
      <c r="N2442" s="107">
        <v>52</v>
      </c>
      <c r="O2442" s="107">
        <v>44</v>
      </c>
      <c r="P2442" s="107">
        <f>第2表01元データ!BE71</f>
        <v>28</v>
      </c>
      <c r="Q2442" s="107">
        <f t="shared" si="1585"/>
        <v>-16</v>
      </c>
      <c r="R2442" s="108">
        <f t="shared" si="1586"/>
        <v>-36.363636363636367</v>
      </c>
      <c r="S2442" s="108"/>
      <c r="T2442" s="100">
        <v>206</v>
      </c>
      <c r="W2442" s="99" t="s">
        <v>360</v>
      </c>
      <c r="X2442" s="99">
        <v>4</v>
      </c>
      <c r="Y2442" s="99">
        <v>5</v>
      </c>
      <c r="Z2442" s="99">
        <v>6</v>
      </c>
      <c r="AA2442" s="99">
        <v>2</v>
      </c>
      <c r="AB2442" s="99"/>
      <c r="AC2442" s="99" t="s">
        <v>360</v>
      </c>
      <c r="AD2442" s="99">
        <v>60</v>
      </c>
      <c r="AE2442" s="99">
        <v>55</v>
      </c>
      <c r="AF2442" s="99">
        <v>100</v>
      </c>
      <c r="AG2442" s="99">
        <v>62</v>
      </c>
      <c r="AJ2442" s="100" t="str">
        <f t="shared" si="1579"/>
        <v>●</v>
      </c>
      <c r="AK2442" s="100" t="str">
        <f t="shared" si="1573"/>
        <v>●</v>
      </c>
      <c r="AL2442" s="100" t="str">
        <f t="shared" si="1582"/>
        <v>●</v>
      </c>
      <c r="AM2442" s="100" t="str">
        <f t="shared" si="1575"/>
        <v>○</v>
      </c>
      <c r="AP2442" s="100" t="str">
        <f t="shared" si="1580"/>
        <v>●</v>
      </c>
      <c r="AQ2442" s="100" t="str">
        <f t="shared" si="1576"/>
        <v>●</v>
      </c>
      <c r="AR2442" s="100" t="str">
        <f t="shared" si="1577"/>
        <v>●</v>
      </c>
      <c r="AS2442" s="100" t="str">
        <f t="shared" si="1581"/>
        <v>●</v>
      </c>
    </row>
    <row r="2443" spans="2:45" s="100" customFormat="1" ht="14.25" customHeight="1">
      <c r="B2443" s="102" t="s">
        <v>128</v>
      </c>
      <c r="C2443" s="106">
        <v>9</v>
      </c>
      <c r="D2443" s="107">
        <v>5</v>
      </c>
      <c r="E2443" s="107">
        <v>6</v>
      </c>
      <c r="F2443" s="107">
        <v>5</v>
      </c>
      <c r="G2443" s="107">
        <f>第2表01元データ!BD72</f>
        <v>1</v>
      </c>
      <c r="H2443" s="107">
        <f t="shared" si="1583"/>
        <v>-4</v>
      </c>
      <c r="I2443" s="108">
        <f t="shared" si="1584"/>
        <v>-80</v>
      </c>
      <c r="J2443" s="102"/>
      <c r="K2443" s="114" t="s">
        <v>128</v>
      </c>
      <c r="L2443" s="106">
        <v>54</v>
      </c>
      <c r="M2443" s="107">
        <v>64</v>
      </c>
      <c r="N2443" s="107">
        <v>49</v>
      </c>
      <c r="O2443" s="107">
        <v>37</v>
      </c>
      <c r="P2443" s="107">
        <f>第2表01元データ!BE72</f>
        <v>30</v>
      </c>
      <c r="Q2443" s="107">
        <f t="shared" si="1585"/>
        <v>-7</v>
      </c>
      <c r="R2443" s="108">
        <f t="shared" si="1586"/>
        <v>-18.918918918918919</v>
      </c>
      <c r="S2443" s="108"/>
      <c r="T2443" s="100">
        <v>207</v>
      </c>
      <c r="W2443" s="100" t="s">
        <v>361</v>
      </c>
      <c r="X2443" s="100">
        <v>5</v>
      </c>
      <c r="Y2443" s="100">
        <v>8</v>
      </c>
      <c r="Z2443" s="100">
        <v>9</v>
      </c>
      <c r="AA2443" s="100">
        <v>5</v>
      </c>
      <c r="AC2443" s="100" t="s">
        <v>361</v>
      </c>
      <c r="AD2443" s="100">
        <v>72</v>
      </c>
      <c r="AE2443" s="100">
        <v>62</v>
      </c>
      <c r="AF2443" s="100">
        <v>54</v>
      </c>
      <c r="AG2443" s="100">
        <v>64</v>
      </c>
      <c r="AJ2443" s="100" t="str">
        <f t="shared" si="1579"/>
        <v>●</v>
      </c>
      <c r="AK2443" s="100" t="str">
        <f t="shared" si="1573"/>
        <v>●</v>
      </c>
      <c r="AL2443" s="100" t="str">
        <f t="shared" si="1582"/>
        <v>●</v>
      </c>
      <c r="AM2443" s="100" t="str">
        <f t="shared" si="1575"/>
        <v>○</v>
      </c>
      <c r="AP2443" s="100" t="str">
        <f t="shared" si="1580"/>
        <v>●</v>
      </c>
      <c r="AQ2443" s="100" t="str">
        <f t="shared" si="1576"/>
        <v>●</v>
      </c>
      <c r="AR2443" s="100" t="str">
        <f t="shared" si="1577"/>
        <v>●</v>
      </c>
      <c r="AS2443" s="100" t="str">
        <f t="shared" si="1581"/>
        <v>●</v>
      </c>
    </row>
    <row r="2444" spans="2:45" s="100" customFormat="1" ht="14.25" customHeight="1">
      <c r="B2444" s="102" t="s">
        <v>129</v>
      </c>
      <c r="C2444" s="106">
        <v>9</v>
      </c>
      <c r="D2444" s="107">
        <v>9</v>
      </c>
      <c r="E2444" s="107">
        <v>9</v>
      </c>
      <c r="F2444" s="107">
        <v>7</v>
      </c>
      <c r="G2444" s="107">
        <f>第2表01元データ!BD73</f>
        <v>6</v>
      </c>
      <c r="H2444" s="107">
        <f t="shared" si="1583"/>
        <v>-1</v>
      </c>
      <c r="I2444" s="108">
        <f t="shared" si="1584"/>
        <v>-14.285714285714285</v>
      </c>
      <c r="J2444" s="102"/>
      <c r="K2444" s="114" t="s">
        <v>129</v>
      </c>
      <c r="L2444" s="106">
        <v>62</v>
      </c>
      <c r="M2444" s="107">
        <v>61</v>
      </c>
      <c r="N2444" s="107">
        <v>60</v>
      </c>
      <c r="O2444" s="107">
        <v>51</v>
      </c>
      <c r="P2444" s="107">
        <f>第2表01元データ!BE73</f>
        <v>38</v>
      </c>
      <c r="Q2444" s="107">
        <f t="shared" si="1585"/>
        <v>-13</v>
      </c>
      <c r="R2444" s="108">
        <f t="shared" si="1586"/>
        <v>-25.490196078431371</v>
      </c>
      <c r="S2444" s="108"/>
      <c r="T2444" s="100">
        <v>208</v>
      </c>
      <c r="W2444" s="100" t="s">
        <v>362</v>
      </c>
      <c r="X2444" s="100">
        <v>9</v>
      </c>
      <c r="Y2444" s="100">
        <v>4</v>
      </c>
      <c r="Z2444" s="100">
        <v>9</v>
      </c>
      <c r="AA2444" s="100">
        <v>9</v>
      </c>
      <c r="AC2444" s="100" t="s">
        <v>362</v>
      </c>
      <c r="AD2444" s="100">
        <v>149</v>
      </c>
      <c r="AE2444" s="100">
        <v>86</v>
      </c>
      <c r="AF2444" s="100">
        <v>62</v>
      </c>
      <c r="AG2444" s="100">
        <v>61</v>
      </c>
      <c r="AJ2444" s="100" t="str">
        <f t="shared" si="1579"/>
        <v>○</v>
      </c>
      <c r="AK2444" s="100" t="str">
        <f t="shared" si="1573"/>
        <v>●</v>
      </c>
      <c r="AL2444" s="100" t="str">
        <f t="shared" si="1582"/>
        <v>○</v>
      </c>
      <c r="AM2444" s="100" t="str">
        <f t="shared" si="1575"/>
        <v>●</v>
      </c>
      <c r="AP2444" s="100" t="str">
        <f t="shared" si="1580"/>
        <v>●</v>
      </c>
      <c r="AQ2444" s="100" t="str">
        <f t="shared" si="1576"/>
        <v>●</v>
      </c>
      <c r="AR2444" s="100" t="str">
        <f t="shared" si="1577"/>
        <v>●</v>
      </c>
      <c r="AS2444" s="100" t="str">
        <f t="shared" si="1581"/>
        <v>●</v>
      </c>
    </row>
    <row r="2445" spans="2:45" s="100" customFormat="1" ht="14.25" customHeight="1">
      <c r="B2445" s="102" t="s">
        <v>130</v>
      </c>
      <c r="C2445" s="106">
        <v>5</v>
      </c>
      <c r="D2445" s="107">
        <v>9</v>
      </c>
      <c r="E2445" s="107">
        <v>9</v>
      </c>
      <c r="F2445" s="107">
        <v>9</v>
      </c>
      <c r="G2445" s="107">
        <f>第2表01元データ!BD74</f>
        <v>8</v>
      </c>
      <c r="H2445" s="107">
        <f t="shared" si="1583"/>
        <v>-1</v>
      </c>
      <c r="I2445" s="108">
        <f t="shared" si="1584"/>
        <v>-11.111111111111111</v>
      </c>
      <c r="J2445" s="102"/>
      <c r="K2445" s="114" t="s">
        <v>130</v>
      </c>
      <c r="L2445" s="106">
        <v>81</v>
      </c>
      <c r="M2445" s="107">
        <v>54</v>
      </c>
      <c r="N2445" s="107">
        <v>61</v>
      </c>
      <c r="O2445" s="107">
        <v>73</v>
      </c>
      <c r="P2445" s="107">
        <f>第2表01元データ!BE74</f>
        <v>56</v>
      </c>
      <c r="Q2445" s="107">
        <f t="shared" si="1585"/>
        <v>-17</v>
      </c>
      <c r="R2445" s="108">
        <f t="shared" si="1586"/>
        <v>-23.287671232876711</v>
      </c>
      <c r="S2445" s="108"/>
      <c r="T2445" s="100">
        <v>209</v>
      </c>
      <c r="W2445" s="100" t="s">
        <v>363</v>
      </c>
      <c r="X2445" s="100">
        <v>4</v>
      </c>
      <c r="Y2445" s="100">
        <v>9</v>
      </c>
      <c r="Z2445" s="100">
        <v>5</v>
      </c>
      <c r="AA2445" s="100">
        <v>9</v>
      </c>
      <c r="AC2445" s="100" t="s">
        <v>363</v>
      </c>
      <c r="AD2445" s="100">
        <v>206</v>
      </c>
      <c r="AE2445" s="100">
        <v>140</v>
      </c>
      <c r="AF2445" s="100">
        <v>81</v>
      </c>
      <c r="AG2445" s="100">
        <v>54</v>
      </c>
      <c r="AJ2445" s="100" t="str">
        <f t="shared" si="1579"/>
        <v>●</v>
      </c>
      <c r="AK2445" s="100" t="str">
        <f t="shared" si="1573"/>
        <v>○</v>
      </c>
      <c r="AL2445" s="100" t="str">
        <f>IF(E2445=Z2445,"○","●")</f>
        <v>●</v>
      </c>
      <c r="AM2445" s="100" t="str">
        <f t="shared" si="1575"/>
        <v>○</v>
      </c>
      <c r="AP2445" s="100" t="str">
        <f t="shared" si="1580"/>
        <v>●</v>
      </c>
      <c r="AQ2445" s="100" t="str">
        <f t="shared" si="1576"/>
        <v>●</v>
      </c>
      <c r="AR2445" s="100" t="str">
        <f t="shared" si="1577"/>
        <v>●</v>
      </c>
      <c r="AS2445" s="100" t="str">
        <f t="shared" si="1581"/>
        <v>●</v>
      </c>
    </row>
    <row r="2446" spans="2:45" s="100" customFormat="1" ht="14.25" customHeight="1">
      <c r="B2446" s="102" t="s">
        <v>131</v>
      </c>
      <c r="C2446" s="106">
        <v>8</v>
      </c>
      <c r="D2446" s="107">
        <v>3</v>
      </c>
      <c r="E2446" s="107">
        <v>9</v>
      </c>
      <c r="F2446" s="107">
        <v>9</v>
      </c>
      <c r="G2446" s="107">
        <f>第2表01元データ!BD75</f>
        <v>7</v>
      </c>
      <c r="H2446" s="107">
        <f t="shared" si="1583"/>
        <v>-2</v>
      </c>
      <c r="I2446" s="108">
        <f t="shared" si="1584"/>
        <v>-22.222222222222221</v>
      </c>
      <c r="J2446" s="102"/>
      <c r="K2446" s="114" t="s">
        <v>131</v>
      </c>
      <c r="L2446" s="106">
        <v>132</v>
      </c>
      <c r="M2446" s="107">
        <v>75</v>
      </c>
      <c r="N2446" s="107">
        <v>55</v>
      </c>
      <c r="O2446" s="107">
        <v>60</v>
      </c>
      <c r="P2446" s="107">
        <f>第2表01元データ!BE75</f>
        <v>78</v>
      </c>
      <c r="Q2446" s="107">
        <f t="shared" si="1585"/>
        <v>18</v>
      </c>
      <c r="R2446" s="108">
        <f t="shared" si="1586"/>
        <v>30</v>
      </c>
      <c r="S2446" s="108"/>
      <c r="T2446" s="100">
        <v>210</v>
      </c>
      <c r="W2446" s="100" t="s">
        <v>364</v>
      </c>
      <c r="X2446" s="100">
        <v>12</v>
      </c>
      <c r="Y2446" s="100">
        <v>6</v>
      </c>
      <c r="Z2446" s="100">
        <v>8</v>
      </c>
      <c r="AA2446" s="100">
        <v>3</v>
      </c>
      <c r="AC2446" s="100" t="s">
        <v>364</v>
      </c>
      <c r="AD2446" s="100">
        <v>141</v>
      </c>
      <c r="AE2446" s="100">
        <v>198</v>
      </c>
      <c r="AF2446" s="100">
        <v>132</v>
      </c>
      <c r="AG2446" s="100">
        <v>75</v>
      </c>
      <c r="AJ2446" s="100" t="str">
        <f t="shared" si="1579"/>
        <v>●</v>
      </c>
      <c r="AK2446" s="100" t="str">
        <f t="shared" si="1573"/>
        <v>●</v>
      </c>
      <c r="AL2446" s="100" t="str">
        <f t="shared" ref="AL2446:AL2454" si="1587">IF(E2446=Z2446,"○","●")</f>
        <v>●</v>
      </c>
      <c r="AM2446" s="100" t="str">
        <f t="shared" si="1575"/>
        <v>●</v>
      </c>
      <c r="AP2446" s="100" t="str">
        <f t="shared" si="1580"/>
        <v>●</v>
      </c>
      <c r="AQ2446" s="100" t="str">
        <f t="shared" si="1576"/>
        <v>●</v>
      </c>
      <c r="AR2446" s="100" t="str">
        <f t="shared" si="1577"/>
        <v>●</v>
      </c>
      <c r="AS2446" s="100" t="str">
        <f t="shared" si="1581"/>
        <v>●</v>
      </c>
    </row>
    <row r="2447" spans="2:45" s="100" customFormat="1" ht="14.25" customHeight="1">
      <c r="B2447" s="102" t="s">
        <v>132</v>
      </c>
      <c r="C2447" s="106">
        <v>6</v>
      </c>
      <c r="D2447" s="107">
        <v>9</v>
      </c>
      <c r="E2447" s="107">
        <v>5</v>
      </c>
      <c r="F2447" s="107">
        <v>8</v>
      </c>
      <c r="G2447" s="107">
        <f>第2表01元データ!BD76</f>
        <v>6</v>
      </c>
      <c r="H2447" s="107">
        <f t="shared" si="1583"/>
        <v>-2</v>
      </c>
      <c r="I2447" s="108">
        <f t="shared" si="1584"/>
        <v>-25</v>
      </c>
      <c r="J2447" s="102"/>
      <c r="K2447" s="114" t="s">
        <v>132</v>
      </c>
      <c r="L2447" s="106">
        <v>194</v>
      </c>
      <c r="M2447" s="107">
        <v>132</v>
      </c>
      <c r="N2447" s="107">
        <v>71</v>
      </c>
      <c r="O2447" s="107">
        <v>61</v>
      </c>
      <c r="P2447" s="107">
        <f>第2表01元データ!BE76</f>
        <v>61</v>
      </c>
      <c r="Q2447" s="107">
        <f t="shared" si="1585"/>
        <v>0</v>
      </c>
      <c r="R2447" s="108">
        <f t="shared" si="1586"/>
        <v>0</v>
      </c>
      <c r="S2447" s="108"/>
      <c r="T2447" s="100">
        <v>211</v>
      </c>
      <c r="W2447" s="100" t="s">
        <v>365</v>
      </c>
      <c r="X2447" s="100">
        <v>10</v>
      </c>
      <c r="Y2447" s="100">
        <v>11</v>
      </c>
      <c r="Z2447" s="100">
        <v>6</v>
      </c>
      <c r="AA2447" s="100">
        <v>9</v>
      </c>
      <c r="AC2447" s="100" t="s">
        <v>365</v>
      </c>
      <c r="AD2447" s="100">
        <v>107</v>
      </c>
      <c r="AE2447" s="100">
        <v>139</v>
      </c>
      <c r="AF2447" s="100">
        <v>194</v>
      </c>
      <c r="AG2447" s="100">
        <v>132</v>
      </c>
      <c r="AJ2447" s="100" t="str">
        <f t="shared" si="1579"/>
        <v>●</v>
      </c>
      <c r="AK2447" s="100" t="str">
        <f t="shared" si="1573"/>
        <v>●</v>
      </c>
      <c r="AL2447" s="100" t="str">
        <f t="shared" si="1587"/>
        <v>●</v>
      </c>
      <c r="AM2447" s="100" t="str">
        <f t="shared" si="1575"/>
        <v>●</v>
      </c>
      <c r="AP2447" s="100" t="str">
        <f t="shared" si="1580"/>
        <v>●</v>
      </c>
      <c r="AQ2447" s="100" t="str">
        <f t="shared" si="1576"/>
        <v>●</v>
      </c>
      <c r="AR2447" s="100" t="str">
        <f t="shared" si="1577"/>
        <v>●</v>
      </c>
      <c r="AS2447" s="100" t="str">
        <f t="shared" si="1581"/>
        <v>●</v>
      </c>
    </row>
    <row r="2448" spans="2:45" s="100" customFormat="1" ht="14.25" customHeight="1">
      <c r="B2448" s="102" t="s">
        <v>133</v>
      </c>
      <c r="C2448" s="106">
        <v>10</v>
      </c>
      <c r="D2448" s="107">
        <v>6</v>
      </c>
      <c r="E2448" s="107">
        <v>10</v>
      </c>
      <c r="F2448" s="107">
        <v>5</v>
      </c>
      <c r="G2448" s="107">
        <f>第2表01元データ!BD77</f>
        <v>8</v>
      </c>
      <c r="H2448" s="107">
        <f t="shared" si="1583"/>
        <v>3</v>
      </c>
      <c r="I2448" s="108">
        <f t="shared" si="1584"/>
        <v>60</v>
      </c>
      <c r="J2448" s="102"/>
      <c r="K2448" s="114" t="s">
        <v>133</v>
      </c>
      <c r="L2448" s="106">
        <v>140</v>
      </c>
      <c r="M2448" s="107">
        <v>194</v>
      </c>
      <c r="N2448" s="107">
        <v>129</v>
      </c>
      <c r="O2448" s="107">
        <v>75</v>
      </c>
      <c r="P2448" s="107">
        <f>第2表01元データ!BE77</f>
        <v>57</v>
      </c>
      <c r="Q2448" s="107">
        <f t="shared" si="1585"/>
        <v>-18</v>
      </c>
      <c r="R2448" s="108">
        <f t="shared" si="1586"/>
        <v>-24</v>
      </c>
      <c r="S2448" s="108"/>
      <c r="T2448" s="100">
        <v>212</v>
      </c>
      <c r="W2448" s="100" t="s">
        <v>366</v>
      </c>
      <c r="X2448" s="100">
        <v>11</v>
      </c>
      <c r="Y2448" s="100">
        <v>12</v>
      </c>
      <c r="Z2448" s="100">
        <v>10</v>
      </c>
      <c r="AA2448" s="100">
        <v>6</v>
      </c>
      <c r="AC2448" s="100" t="s">
        <v>366</v>
      </c>
      <c r="AD2448" s="100">
        <v>123</v>
      </c>
      <c r="AE2448" s="100">
        <v>107</v>
      </c>
      <c r="AF2448" s="100">
        <v>140</v>
      </c>
      <c r="AG2448" s="100">
        <v>194</v>
      </c>
      <c r="AJ2448" s="100" t="str">
        <f t="shared" si="1579"/>
        <v>●</v>
      </c>
      <c r="AK2448" s="100" t="str">
        <f t="shared" si="1573"/>
        <v>●</v>
      </c>
      <c r="AL2448" s="100" t="str">
        <f t="shared" si="1587"/>
        <v>○</v>
      </c>
      <c r="AM2448" s="100" t="str">
        <f t="shared" si="1575"/>
        <v>●</v>
      </c>
      <c r="AP2448" s="100" t="str">
        <f t="shared" si="1580"/>
        <v>●</v>
      </c>
      <c r="AQ2448" s="100" t="str">
        <f t="shared" si="1576"/>
        <v>●</v>
      </c>
      <c r="AR2448" s="100" t="str">
        <f t="shared" si="1577"/>
        <v>●</v>
      </c>
      <c r="AS2448" s="100" t="str">
        <f t="shared" si="1581"/>
        <v>●</v>
      </c>
    </row>
    <row r="2449" spans="2:45" s="100" customFormat="1" ht="14.25" customHeight="1">
      <c r="B2449" s="102" t="s">
        <v>134</v>
      </c>
      <c r="C2449" s="106">
        <v>11</v>
      </c>
      <c r="D2449" s="107">
        <v>15</v>
      </c>
      <c r="E2449" s="107">
        <v>7</v>
      </c>
      <c r="F2449" s="107">
        <v>10</v>
      </c>
      <c r="G2449" s="107">
        <f>第2表01元データ!BD78</f>
        <v>5</v>
      </c>
      <c r="H2449" s="107">
        <f t="shared" si="1583"/>
        <v>-5</v>
      </c>
      <c r="I2449" s="108">
        <f t="shared" si="1584"/>
        <v>-50</v>
      </c>
      <c r="J2449" s="102"/>
      <c r="K2449" s="114" t="s">
        <v>134</v>
      </c>
      <c r="L2449" s="106">
        <v>106</v>
      </c>
      <c r="M2449" s="107">
        <v>138</v>
      </c>
      <c r="N2449" s="107">
        <v>186</v>
      </c>
      <c r="O2449" s="107">
        <v>123</v>
      </c>
      <c r="P2449" s="107">
        <f>第2表01元データ!BE78</f>
        <v>77</v>
      </c>
      <c r="Q2449" s="107">
        <f t="shared" si="1585"/>
        <v>-46</v>
      </c>
      <c r="R2449" s="108">
        <f t="shared" si="1586"/>
        <v>-37.398373983739837</v>
      </c>
      <c r="S2449" s="108"/>
      <c r="T2449" s="100">
        <v>213</v>
      </c>
      <c r="W2449" s="100" t="s">
        <v>367</v>
      </c>
      <c r="X2449" s="100">
        <v>11</v>
      </c>
      <c r="Y2449" s="100">
        <v>11</v>
      </c>
      <c r="Z2449" s="100">
        <v>11</v>
      </c>
      <c r="AA2449" s="100">
        <v>15</v>
      </c>
      <c r="AC2449" s="100" t="s">
        <v>367</v>
      </c>
      <c r="AD2449" s="100">
        <v>101</v>
      </c>
      <c r="AE2449" s="100">
        <v>119</v>
      </c>
      <c r="AF2449" s="100">
        <v>106</v>
      </c>
      <c r="AG2449" s="100">
        <v>138</v>
      </c>
      <c r="AJ2449" s="100" t="str">
        <f t="shared" si="1579"/>
        <v>○</v>
      </c>
      <c r="AK2449" s="100" t="str">
        <f t="shared" si="1573"/>
        <v>●</v>
      </c>
      <c r="AL2449" s="100" t="str">
        <f t="shared" si="1587"/>
        <v>●</v>
      </c>
      <c r="AM2449" s="100" t="str">
        <f t="shared" si="1575"/>
        <v>●</v>
      </c>
      <c r="AP2449" s="100" t="str">
        <f t="shared" si="1580"/>
        <v>●</v>
      </c>
      <c r="AQ2449" s="100" t="str">
        <f t="shared" si="1576"/>
        <v>●</v>
      </c>
      <c r="AR2449" s="100" t="str">
        <f t="shared" si="1577"/>
        <v>●</v>
      </c>
      <c r="AS2449" s="100" t="str">
        <f t="shared" si="1581"/>
        <v>●</v>
      </c>
    </row>
    <row r="2450" spans="2:45" s="100" customFormat="1" ht="14.25" customHeight="1">
      <c r="B2450" s="102" t="s">
        <v>135</v>
      </c>
      <c r="C2450" s="106">
        <v>7</v>
      </c>
      <c r="D2450" s="107">
        <v>10</v>
      </c>
      <c r="E2450" s="107">
        <v>15</v>
      </c>
      <c r="F2450" s="107">
        <v>7</v>
      </c>
      <c r="G2450" s="107">
        <f>第2表01元データ!BD79</f>
        <v>8</v>
      </c>
      <c r="H2450" s="107">
        <f t="shared" si="1583"/>
        <v>1</v>
      </c>
      <c r="I2450" s="108">
        <f t="shared" si="1584"/>
        <v>14.285714285714285</v>
      </c>
      <c r="J2450" s="102"/>
      <c r="K2450" s="114" t="s">
        <v>135</v>
      </c>
      <c r="L2450" s="106">
        <v>124</v>
      </c>
      <c r="M2450" s="107">
        <v>103</v>
      </c>
      <c r="N2450" s="107">
        <v>138</v>
      </c>
      <c r="O2450" s="107">
        <v>180</v>
      </c>
      <c r="P2450" s="107">
        <f>第2表01元データ!BE79</f>
        <v>119</v>
      </c>
      <c r="Q2450" s="107">
        <f t="shared" si="1585"/>
        <v>-61</v>
      </c>
      <c r="R2450" s="108">
        <f t="shared" si="1586"/>
        <v>-33.888888888888893</v>
      </c>
      <c r="S2450" s="108"/>
      <c r="T2450" s="100">
        <v>214</v>
      </c>
      <c r="W2450" s="100" t="s">
        <v>368</v>
      </c>
      <c r="X2450" s="100">
        <v>6</v>
      </c>
      <c r="Y2450" s="100">
        <v>13</v>
      </c>
      <c r="Z2450" s="100">
        <v>7</v>
      </c>
      <c r="AA2450" s="100">
        <v>10</v>
      </c>
      <c r="AC2450" s="100" t="s">
        <v>368</v>
      </c>
      <c r="AD2450" s="100">
        <v>97</v>
      </c>
      <c r="AE2450" s="100">
        <v>89</v>
      </c>
      <c r="AF2450" s="100">
        <v>124</v>
      </c>
      <c r="AG2450" s="100">
        <v>103</v>
      </c>
      <c r="AJ2450" s="100" t="str">
        <f t="shared" si="1579"/>
        <v>●</v>
      </c>
      <c r="AK2450" s="100" t="str">
        <f t="shared" si="1573"/>
        <v>●</v>
      </c>
      <c r="AL2450" s="100" t="str">
        <f t="shared" si="1587"/>
        <v>●</v>
      </c>
      <c r="AM2450" s="100" t="str">
        <f t="shared" si="1575"/>
        <v>●</v>
      </c>
      <c r="AP2450" s="100" t="str">
        <f t="shared" si="1580"/>
        <v>●</v>
      </c>
      <c r="AQ2450" s="100" t="str">
        <f t="shared" si="1576"/>
        <v>●</v>
      </c>
      <c r="AR2450" s="100" t="str">
        <f t="shared" si="1577"/>
        <v>●</v>
      </c>
      <c r="AS2450" s="100" t="str">
        <f t="shared" si="1581"/>
        <v>●</v>
      </c>
    </row>
    <row r="2451" spans="2:45" s="100" customFormat="1" ht="14.25" customHeight="1">
      <c r="B2451" s="102" t="s">
        <v>136</v>
      </c>
      <c r="C2451" s="106">
        <v>10</v>
      </c>
      <c r="D2451" s="107">
        <v>8</v>
      </c>
      <c r="E2451" s="107">
        <v>13</v>
      </c>
      <c r="F2451" s="107">
        <v>14</v>
      </c>
      <c r="G2451" s="107">
        <f>第2表01元データ!BD80</f>
        <v>6</v>
      </c>
      <c r="H2451" s="107">
        <f t="shared" si="1583"/>
        <v>-8</v>
      </c>
      <c r="I2451" s="108">
        <f t="shared" si="1584"/>
        <v>-57.142857142857139</v>
      </c>
      <c r="J2451" s="102"/>
      <c r="K2451" s="114" t="s">
        <v>136</v>
      </c>
      <c r="L2451" s="106">
        <v>83</v>
      </c>
      <c r="M2451" s="107">
        <v>112</v>
      </c>
      <c r="N2451" s="107">
        <v>104</v>
      </c>
      <c r="O2451" s="107">
        <v>128</v>
      </c>
      <c r="P2451" s="107">
        <f>第2表01元データ!BE80</f>
        <v>170</v>
      </c>
      <c r="Q2451" s="107">
        <f t="shared" si="1585"/>
        <v>42</v>
      </c>
      <c r="R2451" s="108">
        <f t="shared" si="1586"/>
        <v>32.8125</v>
      </c>
      <c r="S2451" s="108"/>
      <c r="T2451" s="100">
        <v>215</v>
      </c>
      <c r="W2451" s="100" t="s">
        <v>369</v>
      </c>
      <c r="X2451" s="100">
        <v>6</v>
      </c>
      <c r="Y2451" s="100">
        <v>5</v>
      </c>
      <c r="Z2451" s="100">
        <v>10</v>
      </c>
      <c r="AA2451" s="100">
        <v>8</v>
      </c>
      <c r="AC2451" s="100" t="s">
        <v>369</v>
      </c>
      <c r="AD2451" s="100">
        <v>57</v>
      </c>
      <c r="AE2451" s="100">
        <v>91</v>
      </c>
      <c r="AF2451" s="100">
        <v>83</v>
      </c>
      <c r="AG2451" s="100">
        <v>112</v>
      </c>
      <c r="AJ2451" s="100" t="str">
        <f t="shared" si="1579"/>
        <v>●</v>
      </c>
      <c r="AK2451" s="100" t="str">
        <f t="shared" si="1573"/>
        <v>●</v>
      </c>
      <c r="AL2451" s="100" t="str">
        <f t="shared" si="1587"/>
        <v>●</v>
      </c>
      <c r="AM2451" s="100" t="str">
        <f t="shared" si="1575"/>
        <v>●</v>
      </c>
      <c r="AP2451" s="100" t="str">
        <f t="shared" si="1580"/>
        <v>●</v>
      </c>
      <c r="AQ2451" s="100" t="str">
        <f t="shared" si="1576"/>
        <v>●</v>
      </c>
      <c r="AR2451" s="100" t="str">
        <f t="shared" si="1577"/>
        <v>●</v>
      </c>
      <c r="AS2451" s="100" t="str">
        <f t="shared" si="1581"/>
        <v>●</v>
      </c>
    </row>
    <row r="2452" spans="2:45" s="100" customFormat="1" ht="14.25" customHeight="1">
      <c r="B2452" s="102" t="s">
        <v>137</v>
      </c>
      <c r="C2452" s="106">
        <v>4</v>
      </c>
      <c r="D2452" s="107">
        <v>12</v>
      </c>
      <c r="E2452" s="107">
        <v>9</v>
      </c>
      <c r="F2452" s="107">
        <v>12</v>
      </c>
      <c r="G2452" s="107">
        <f>第2表01元データ!BD81</f>
        <v>13</v>
      </c>
      <c r="H2452" s="107">
        <f t="shared" si="1583"/>
        <v>1</v>
      </c>
      <c r="I2452" s="108">
        <f t="shared" si="1584"/>
        <v>8.3333333333333321</v>
      </c>
      <c r="J2452" s="102"/>
      <c r="K2452" s="114" t="s">
        <v>137</v>
      </c>
      <c r="L2452" s="106">
        <v>85</v>
      </c>
      <c r="M2452" s="107">
        <v>72</v>
      </c>
      <c r="N2452" s="107">
        <v>95</v>
      </c>
      <c r="O2452" s="107">
        <v>99</v>
      </c>
      <c r="P2452" s="107">
        <f>第2表01元データ!BE81</f>
        <v>113</v>
      </c>
      <c r="Q2452" s="107">
        <f t="shared" si="1585"/>
        <v>14</v>
      </c>
      <c r="R2452" s="108">
        <f t="shared" si="1586"/>
        <v>14.14141414141414</v>
      </c>
      <c r="S2452" s="108"/>
      <c r="T2452" s="100">
        <v>216</v>
      </c>
      <c r="W2452" s="100" t="s">
        <v>370</v>
      </c>
      <c r="X2452" s="100">
        <v>5</v>
      </c>
      <c r="Y2452" s="100">
        <v>6</v>
      </c>
      <c r="Z2452" s="100">
        <v>4</v>
      </c>
      <c r="AA2452" s="100">
        <v>12</v>
      </c>
      <c r="AC2452" s="100" t="s">
        <v>370</v>
      </c>
      <c r="AD2452" s="100">
        <v>33</v>
      </c>
      <c r="AE2452" s="100">
        <v>54</v>
      </c>
      <c r="AF2452" s="100">
        <v>85</v>
      </c>
      <c r="AG2452" s="100">
        <v>72</v>
      </c>
      <c r="AJ2452" s="100" t="str">
        <f t="shared" si="1579"/>
        <v>●</v>
      </c>
      <c r="AK2452" s="100" t="str">
        <f t="shared" si="1573"/>
        <v>●</v>
      </c>
      <c r="AL2452" s="100" t="str">
        <f t="shared" si="1587"/>
        <v>●</v>
      </c>
      <c r="AM2452" s="100" t="str">
        <f t="shared" si="1575"/>
        <v>○</v>
      </c>
      <c r="AP2452" s="100" t="str">
        <f t="shared" si="1580"/>
        <v>●</v>
      </c>
      <c r="AQ2452" s="100" t="str">
        <f t="shared" si="1576"/>
        <v>●</v>
      </c>
      <c r="AR2452" s="100" t="str">
        <f t="shared" si="1577"/>
        <v>●</v>
      </c>
      <c r="AS2452" s="100" t="str">
        <f t="shared" si="1581"/>
        <v>●</v>
      </c>
    </row>
    <row r="2453" spans="2:45" s="100" customFormat="1" ht="14.25" customHeight="1">
      <c r="B2453" s="102" t="s">
        <v>138</v>
      </c>
      <c r="C2453" s="106">
        <v>6</v>
      </c>
      <c r="D2453" s="107">
        <v>6</v>
      </c>
      <c r="E2453" s="107">
        <v>11</v>
      </c>
      <c r="F2453" s="107">
        <v>6</v>
      </c>
      <c r="G2453" s="107">
        <f>第2表01元データ!BD82</f>
        <v>9</v>
      </c>
      <c r="H2453" s="107">
        <f t="shared" si="1583"/>
        <v>3</v>
      </c>
      <c r="I2453" s="108">
        <f t="shared" si="1584"/>
        <v>50</v>
      </c>
      <c r="J2453" s="102"/>
      <c r="K2453" s="114" t="s">
        <v>138</v>
      </c>
      <c r="L2453" s="106">
        <v>38</v>
      </c>
      <c r="M2453" s="107">
        <v>71</v>
      </c>
      <c r="N2453" s="107">
        <v>65</v>
      </c>
      <c r="O2453" s="107">
        <v>72</v>
      </c>
      <c r="P2453" s="107">
        <f>第2表01元データ!BE82</f>
        <v>92</v>
      </c>
      <c r="Q2453" s="107">
        <f t="shared" si="1585"/>
        <v>20</v>
      </c>
      <c r="R2453" s="108">
        <f t="shared" si="1586"/>
        <v>27.777777777777779</v>
      </c>
      <c r="S2453" s="108"/>
      <c r="T2453" s="100">
        <v>217</v>
      </c>
      <c r="W2453" s="100" t="s">
        <v>371</v>
      </c>
      <c r="X2453" s="100">
        <v>3</v>
      </c>
      <c r="Y2453" s="100">
        <v>4</v>
      </c>
      <c r="Z2453" s="100">
        <v>6</v>
      </c>
      <c r="AA2453" s="100">
        <v>6</v>
      </c>
      <c r="AC2453" s="100" t="s">
        <v>371</v>
      </c>
      <c r="AD2453" s="100">
        <v>12</v>
      </c>
      <c r="AE2453" s="100">
        <v>24</v>
      </c>
      <c r="AF2453" s="100">
        <v>38</v>
      </c>
      <c r="AG2453" s="100">
        <v>71</v>
      </c>
      <c r="AJ2453" s="100" t="str">
        <f t="shared" si="1579"/>
        <v>●</v>
      </c>
      <c r="AK2453" s="100" t="str">
        <f t="shared" si="1573"/>
        <v>●</v>
      </c>
      <c r="AL2453" s="100" t="str">
        <f t="shared" si="1587"/>
        <v>●</v>
      </c>
      <c r="AM2453" s="100" t="str">
        <f t="shared" si="1575"/>
        <v>○</v>
      </c>
      <c r="AP2453" s="100" t="str">
        <f t="shared" si="1580"/>
        <v>●</v>
      </c>
      <c r="AQ2453" s="100" t="str">
        <f t="shared" si="1576"/>
        <v>●</v>
      </c>
      <c r="AR2453" s="100" t="str">
        <f t="shared" si="1577"/>
        <v>●</v>
      </c>
      <c r="AS2453" s="100" t="str">
        <f t="shared" si="1581"/>
        <v>●</v>
      </c>
    </row>
    <row r="2454" spans="2:45" s="100" customFormat="1" ht="14.25" customHeight="1">
      <c r="B2454" s="102" t="s">
        <v>110</v>
      </c>
      <c r="C2454" s="106">
        <v>3</v>
      </c>
      <c r="D2454" s="107">
        <v>5</v>
      </c>
      <c r="E2454" s="107">
        <v>7</v>
      </c>
      <c r="F2454" s="107">
        <v>10</v>
      </c>
      <c r="G2454" s="107">
        <f>第2表01元データ!BD83</f>
        <v>10</v>
      </c>
      <c r="H2454" s="107">
        <f t="shared" si="1583"/>
        <v>0</v>
      </c>
      <c r="I2454" s="108">
        <f t="shared" si="1584"/>
        <v>0</v>
      </c>
      <c r="J2454" s="102"/>
      <c r="K2454" s="114" t="s">
        <v>110</v>
      </c>
      <c r="L2454" s="106">
        <v>25</v>
      </c>
      <c r="M2454" s="107">
        <v>59</v>
      </c>
      <c r="N2454" s="107">
        <v>77</v>
      </c>
      <c r="O2454" s="107">
        <v>82</v>
      </c>
      <c r="P2454" s="107">
        <f>第2表01元データ!BE83</f>
        <v>98</v>
      </c>
      <c r="Q2454" s="107">
        <f t="shared" si="1585"/>
        <v>16</v>
      </c>
      <c r="R2454" s="108">
        <f t="shared" si="1586"/>
        <v>19.512195121951219</v>
      </c>
      <c r="S2454" s="108"/>
      <c r="T2454" s="100">
        <v>218</v>
      </c>
      <c r="W2454" s="100" t="s">
        <v>378</v>
      </c>
      <c r="X2454" s="100">
        <v>4</v>
      </c>
      <c r="Y2454" s="100">
        <v>5</v>
      </c>
      <c r="Z2454" s="100">
        <v>3</v>
      </c>
      <c r="AA2454" s="100">
        <v>5</v>
      </c>
      <c r="AC2454" s="100" t="s">
        <v>378</v>
      </c>
      <c r="AD2454" s="100">
        <v>11</v>
      </c>
      <c r="AE2454" s="100">
        <v>11</v>
      </c>
      <c r="AF2454" s="100">
        <v>25</v>
      </c>
      <c r="AG2454" s="100">
        <v>59</v>
      </c>
      <c r="AJ2454" s="100" t="str">
        <f t="shared" si="1579"/>
        <v>●</v>
      </c>
      <c r="AK2454" s="100" t="str">
        <f t="shared" si="1573"/>
        <v>○</v>
      </c>
      <c r="AL2454" s="100" t="str">
        <f t="shared" si="1587"/>
        <v>●</v>
      </c>
      <c r="AM2454" s="100" t="str">
        <f t="shared" si="1575"/>
        <v>●</v>
      </c>
      <c r="AP2454" s="100" t="str">
        <f t="shared" si="1580"/>
        <v>●</v>
      </c>
      <c r="AQ2454" s="100" t="str">
        <f t="shared" si="1576"/>
        <v>●</v>
      </c>
      <c r="AR2454" s="100" t="str">
        <f t="shared" si="1577"/>
        <v>●</v>
      </c>
      <c r="AS2454" s="100" t="str">
        <f t="shared" si="1581"/>
        <v>●</v>
      </c>
    </row>
    <row r="2455" spans="2:45" s="100" customFormat="1" ht="14.25" customHeight="1">
      <c r="B2455" s="119" t="s">
        <v>111</v>
      </c>
      <c r="C2455" s="120" t="s">
        <v>313</v>
      </c>
      <c r="D2455" s="116" t="s">
        <v>313</v>
      </c>
      <c r="E2455" s="116" t="s">
        <v>313</v>
      </c>
      <c r="F2455" s="116" t="s">
        <v>313</v>
      </c>
      <c r="G2455" s="107" t="str">
        <f>第2表01元データ!BD84</f>
        <v>-</v>
      </c>
      <c r="H2455" s="107"/>
      <c r="I2455" s="108"/>
      <c r="K2455" s="119" t="s">
        <v>111</v>
      </c>
      <c r="L2455" s="120" t="s">
        <v>313</v>
      </c>
      <c r="M2455" s="116" t="s">
        <v>313</v>
      </c>
      <c r="N2455" s="116" t="s">
        <v>313</v>
      </c>
      <c r="O2455" s="116">
        <v>1</v>
      </c>
      <c r="P2455" s="107">
        <f>第2表01元データ!BE84</f>
        <v>17</v>
      </c>
      <c r="Q2455" s="107"/>
      <c r="R2455" s="108"/>
      <c r="T2455" s="100">
        <v>219</v>
      </c>
    </row>
    <row r="2456" spans="2:45" s="100" customFormat="1" ht="14.25" customHeight="1">
      <c r="B2456" s="118"/>
      <c r="C2456" s="118"/>
      <c r="D2456" s="118"/>
      <c r="E2456" s="118"/>
      <c r="F2456" s="118"/>
      <c r="G2456" s="118"/>
      <c r="H2456" s="118"/>
      <c r="I2456" s="118"/>
      <c r="J2456" s="118"/>
      <c r="K2456" s="118"/>
      <c r="L2456" s="118"/>
      <c r="M2456" s="118"/>
      <c r="N2456" s="118"/>
      <c r="O2456" s="118"/>
      <c r="P2456" s="168"/>
    </row>
    <row r="2457" spans="2:45" s="100" customFormat="1" ht="14.25" customHeight="1">
      <c r="B2457" s="118"/>
      <c r="C2457" s="118"/>
      <c r="D2457" s="118"/>
      <c r="E2457" s="118"/>
      <c r="F2457" s="118"/>
      <c r="G2457" s="118"/>
      <c r="H2457" s="118"/>
      <c r="I2457" s="118"/>
      <c r="J2457" s="118"/>
      <c r="K2457" s="118"/>
      <c r="L2457" s="118"/>
      <c r="M2457" s="118"/>
      <c r="N2457" s="118"/>
      <c r="O2457" s="118"/>
      <c r="P2457" s="168"/>
    </row>
    <row r="2458" spans="2:45" s="100" customFormat="1" ht="14.25" customHeight="1">
      <c r="B2458" s="118"/>
      <c r="C2458" s="118"/>
      <c r="D2458" s="118"/>
      <c r="E2458" s="118"/>
      <c r="F2458" s="118"/>
      <c r="G2458" s="118"/>
      <c r="H2458" s="118"/>
      <c r="I2458" s="118"/>
      <c r="J2458" s="118"/>
      <c r="K2458" s="118"/>
      <c r="L2458" s="118"/>
      <c r="M2458" s="118"/>
      <c r="N2458" s="118"/>
      <c r="O2458" s="118"/>
      <c r="P2458" s="168"/>
    </row>
    <row r="2459" spans="2:45" s="99" customFormat="1" ht="14.25" customHeight="1">
      <c r="B2459" s="99" t="s">
        <v>287</v>
      </c>
      <c r="H2459" s="99" t="s">
        <v>805</v>
      </c>
      <c r="I2459" s="380">
        <f>令和2年9月末住基人口!R52</f>
        <v>954</v>
      </c>
      <c r="K2459" s="99" t="s">
        <v>288</v>
      </c>
      <c r="Q2459" s="99" t="s">
        <v>805</v>
      </c>
      <c r="R2459" s="380">
        <f>令和2年9月末住基人口!R53</f>
        <v>1448</v>
      </c>
      <c r="W2459" s="100"/>
      <c r="X2459" s="100"/>
      <c r="Y2459" s="100"/>
      <c r="Z2459" s="100"/>
      <c r="AA2459" s="100"/>
      <c r="AB2459" s="100"/>
      <c r="AC2459" s="100"/>
      <c r="AD2459" s="100"/>
      <c r="AE2459" s="100"/>
      <c r="AF2459" s="100"/>
      <c r="AG2459" s="100"/>
    </row>
    <row r="2460" spans="2:45" s="100" customFormat="1" ht="14.25" customHeight="1">
      <c r="B2460" s="583" t="s">
        <v>335</v>
      </c>
      <c r="C2460" s="101"/>
      <c r="D2460" s="101"/>
      <c r="E2460" s="101"/>
      <c r="F2460" s="101"/>
      <c r="G2460" s="135"/>
      <c r="H2460" s="131"/>
      <c r="I2460" s="131"/>
      <c r="J2460" s="102"/>
      <c r="K2460" s="583" t="s">
        <v>335</v>
      </c>
      <c r="L2460" s="101"/>
      <c r="M2460" s="101"/>
      <c r="N2460" s="101"/>
      <c r="O2460" s="101"/>
      <c r="P2460" s="135"/>
      <c r="Q2460" s="131"/>
      <c r="R2460" s="131"/>
      <c r="S2460" s="103"/>
    </row>
    <row r="2461" spans="2:45" s="100" customFormat="1" ht="14.25" customHeight="1">
      <c r="B2461" s="584"/>
      <c r="C2461" s="130" t="str">
        <f>$C$4</f>
        <v>平成12年</v>
      </c>
      <c r="D2461" s="130" t="str">
        <f>$D$4</f>
        <v>平成17年</v>
      </c>
      <c r="E2461" s="130" t="str">
        <f>$E$4</f>
        <v>平成22年</v>
      </c>
      <c r="F2461" s="130" t="s">
        <v>410</v>
      </c>
      <c r="G2461" s="130" t="s">
        <v>739</v>
      </c>
      <c r="H2461" s="133" t="str">
        <f>$H$4</f>
        <v>対平成</v>
      </c>
      <c r="I2461" s="134" t="str">
        <f>$I$4</f>
        <v>27年</v>
      </c>
      <c r="J2461" s="102"/>
      <c r="K2461" s="584"/>
      <c r="L2461" s="130" t="str">
        <f>$C$4</f>
        <v>平成12年</v>
      </c>
      <c r="M2461" s="130" t="str">
        <f>$D$4</f>
        <v>平成17年</v>
      </c>
      <c r="N2461" s="130" t="str">
        <f>$E$4</f>
        <v>平成22年</v>
      </c>
      <c r="O2461" s="130" t="s">
        <v>410</v>
      </c>
      <c r="P2461" s="130" t="s">
        <v>739</v>
      </c>
      <c r="Q2461" s="133" t="str">
        <f>$H$4</f>
        <v>対平成</v>
      </c>
      <c r="R2461" s="134" t="str">
        <f>$I$4</f>
        <v>27年</v>
      </c>
      <c r="S2461" s="103"/>
    </row>
    <row r="2462" spans="2:45" s="100" customFormat="1" ht="14.25" customHeight="1">
      <c r="B2462" s="585"/>
      <c r="C2462" s="104"/>
      <c r="D2462" s="104"/>
      <c r="E2462" s="104"/>
      <c r="F2462" s="104"/>
      <c r="G2462" s="104"/>
      <c r="H2462" s="132" t="s">
        <v>88</v>
      </c>
      <c r="I2462" s="133" t="s">
        <v>398</v>
      </c>
      <c r="J2462" s="102"/>
      <c r="K2462" s="585"/>
      <c r="L2462" s="104"/>
      <c r="M2462" s="104"/>
      <c r="N2462" s="104"/>
      <c r="O2462" s="104"/>
      <c r="P2462" s="104"/>
      <c r="Q2462" s="132" t="s">
        <v>88</v>
      </c>
      <c r="R2462" s="133" t="s">
        <v>398</v>
      </c>
      <c r="S2462" s="103"/>
    </row>
    <row r="2463" spans="2:45" s="199" customFormat="1" ht="14.25" customHeight="1">
      <c r="B2463" s="200" t="s">
        <v>90</v>
      </c>
      <c r="C2463" s="198">
        <v>1208</v>
      </c>
      <c r="D2463" s="194">
        <v>1126</v>
      </c>
      <c r="E2463" s="194">
        <v>1077</v>
      </c>
      <c r="F2463" s="194">
        <v>971</v>
      </c>
      <c r="G2463" s="194">
        <f>IF(COUNTIF(G2468:G2486,"x"),"x",IF(SUM(G2468:G2486)=0,"-",SUM(G2468:G2486)))</f>
        <v>913</v>
      </c>
      <c r="H2463" s="193">
        <f t="shared" ref="H2463:H2466" si="1588">IF(G2463="x","x",IF(AND(G2463="-",F2463="-"),"-",IF(AND(G2463="-",F2463&gt;0),F2463*-1,IF(AND(G2463&gt;0,F2463="-"),G2463,G2463-F2463))))</f>
        <v>-58</v>
      </c>
      <c r="I2463" s="195">
        <f t="shared" ref="I2463:I2466" si="1589">IF(H2463="x","x",IF(H2463="-","-",IF(AND(F2463="-",G2463&gt;0),"皆増",IF(AND(F2463&gt;0,G2463="-"),"皆減",H2463/F2463*100))))</f>
        <v>-5.9732234809474765</v>
      </c>
      <c r="J2463" s="196"/>
      <c r="K2463" s="197" t="s">
        <v>90</v>
      </c>
      <c r="L2463" s="198">
        <v>1384</v>
      </c>
      <c r="M2463" s="194">
        <v>1403</v>
      </c>
      <c r="N2463" s="194">
        <v>1378</v>
      </c>
      <c r="O2463" s="194">
        <v>1302</v>
      </c>
      <c r="P2463" s="194">
        <f>IF(COUNTIF(P2468:P2486,"x"),"x",IF(SUM(P2468:P2486)=0,"-",SUM(P2468:P2486)))</f>
        <v>1419</v>
      </c>
      <c r="Q2463" s="193">
        <f t="shared" ref="Q2463:Q2466" si="1590">IF(P2463="x","x",IF(AND(P2463="-",O2463="-"),"-",IF(AND(P2463="-",O2463&gt;0),O2463*-1,IF(AND(P2463&gt;0,O2463="-"),P2463,P2463-O2463))))</f>
        <v>117</v>
      </c>
      <c r="R2463" s="195">
        <f t="shared" ref="R2463:R2466" si="1591">IF(Q2463="x","x",IF(Q2463="-","-",IF(AND(O2463="-",P2463&gt;0),"皆増",IF(AND(O2463&gt;0,P2463="-"),"皆減",Q2463/O2463*100))))</f>
        <v>8.9861751152073737</v>
      </c>
      <c r="S2463" s="195"/>
      <c r="W2463" s="199" t="s">
        <v>373</v>
      </c>
      <c r="X2463" s="199">
        <v>1242</v>
      </c>
      <c r="Y2463" s="199">
        <v>1232</v>
      </c>
      <c r="Z2463" s="199">
        <v>1208</v>
      </c>
      <c r="AA2463" s="199">
        <v>1126</v>
      </c>
      <c r="AC2463" s="199" t="s">
        <v>373</v>
      </c>
      <c r="AD2463" s="199">
        <v>744</v>
      </c>
      <c r="AE2463" s="199">
        <v>1008</v>
      </c>
      <c r="AF2463" s="199">
        <v>1384</v>
      </c>
      <c r="AG2463" s="199">
        <v>1403</v>
      </c>
      <c r="AJ2463" s="199" t="str">
        <f>IF(C2463=X2463,"○","●")</f>
        <v>●</v>
      </c>
      <c r="AK2463" s="199" t="str">
        <f t="shared" ref="AK2463:AK2485" si="1592">IF(D2463=Y2463,"○","●")</f>
        <v>●</v>
      </c>
      <c r="AL2463" s="199" t="str">
        <f t="shared" ref="AL2463:AL2464" si="1593">IF(E2463=Z2463,"○","●")</f>
        <v>●</v>
      </c>
      <c r="AM2463" s="199" t="str">
        <f t="shared" ref="AM2463:AM2485" si="1594">IF(F2463=AA2463,"○","●")</f>
        <v>●</v>
      </c>
      <c r="AP2463" s="199" t="str">
        <f>IF(L2463=AD2463,"○","●")</f>
        <v>●</v>
      </c>
      <c r="AQ2463" s="199" t="str">
        <f t="shared" ref="AQ2463:AQ2485" si="1595">IF(M2463=AE2463,"○","●")</f>
        <v>●</v>
      </c>
      <c r="AR2463" s="199" t="str">
        <f t="shared" ref="AR2463:AR2485" si="1596">IF(N2463=AF2463,"○","●")</f>
        <v>●</v>
      </c>
      <c r="AS2463" s="199" t="str">
        <f t="shared" ref="AS2463" si="1597">IF(O2463=AG2463,"○","●")</f>
        <v>●</v>
      </c>
    </row>
    <row r="2464" spans="2:45" s="100" customFormat="1" ht="14.25" customHeight="1">
      <c r="B2464" s="105" t="s">
        <v>91</v>
      </c>
      <c r="C2464" s="106">
        <v>109</v>
      </c>
      <c r="D2464" s="107">
        <v>83</v>
      </c>
      <c r="E2464" s="107">
        <v>79</v>
      </c>
      <c r="F2464" s="107">
        <v>66</v>
      </c>
      <c r="G2464" s="107">
        <f>IF(COUNTIF(G2468:G2470,"x"),"x",IF(SUM(G2468:G2470)=0,"-",SUM(G2468:G2470)))</f>
        <v>60</v>
      </c>
      <c r="H2464" s="107">
        <f t="shared" si="1588"/>
        <v>-6</v>
      </c>
      <c r="I2464" s="108">
        <f t="shared" si="1589"/>
        <v>-9.0909090909090917</v>
      </c>
      <c r="J2464" s="102"/>
      <c r="K2464" s="109" t="s">
        <v>91</v>
      </c>
      <c r="L2464" s="106">
        <v>266</v>
      </c>
      <c r="M2464" s="107">
        <v>243</v>
      </c>
      <c r="N2464" s="107">
        <v>191</v>
      </c>
      <c r="O2464" s="107">
        <v>141</v>
      </c>
      <c r="P2464" s="107">
        <f>IF(COUNTIF(P2468:P2470,"x"),"x",IF(SUM(P2468:P2470)=0,"-",SUM(P2468:P2470)))</f>
        <v>175</v>
      </c>
      <c r="Q2464" s="107">
        <f t="shared" si="1590"/>
        <v>34</v>
      </c>
      <c r="R2464" s="108">
        <f t="shared" si="1591"/>
        <v>24.113475177304963</v>
      </c>
      <c r="S2464" s="108"/>
      <c r="W2464" s="100" t="s">
        <v>374</v>
      </c>
      <c r="X2464" s="100">
        <v>149</v>
      </c>
      <c r="Y2464" s="100">
        <v>111</v>
      </c>
      <c r="Z2464" s="100">
        <v>109</v>
      </c>
      <c r="AA2464" s="100">
        <v>83</v>
      </c>
      <c r="AC2464" s="100" t="s">
        <v>374</v>
      </c>
      <c r="AD2464" s="100">
        <v>159</v>
      </c>
      <c r="AE2464" s="100">
        <v>202</v>
      </c>
      <c r="AF2464" s="100">
        <v>266</v>
      </c>
      <c r="AG2464" s="100">
        <v>243</v>
      </c>
      <c r="AJ2464" s="100" t="str">
        <f t="shared" ref="AJ2464:AJ2485" si="1598">IF(C2464=X2464,"○","●")</f>
        <v>●</v>
      </c>
      <c r="AK2464" s="100" t="str">
        <f t="shared" si="1592"/>
        <v>●</v>
      </c>
      <c r="AL2464" s="100" t="str">
        <f t="shared" si="1593"/>
        <v>●</v>
      </c>
      <c r="AM2464" s="100" t="str">
        <f t="shared" si="1594"/>
        <v>●</v>
      </c>
      <c r="AP2464" s="100" t="str">
        <f t="shared" ref="AP2464:AP2485" si="1599">IF(L2464=AD2464,"○","●")</f>
        <v>●</v>
      </c>
      <c r="AQ2464" s="100" t="str">
        <f t="shared" si="1595"/>
        <v>●</v>
      </c>
      <c r="AR2464" s="100" t="str">
        <f t="shared" si="1596"/>
        <v>●</v>
      </c>
      <c r="AS2464" s="100" t="str">
        <f>IF(O2464=AG2464,"○","●")</f>
        <v>●</v>
      </c>
    </row>
    <row r="2465" spans="2:45" s="100" customFormat="1" ht="14.25" customHeight="1">
      <c r="B2465" s="105" t="s">
        <v>92</v>
      </c>
      <c r="C2465" s="106">
        <v>870</v>
      </c>
      <c r="D2465" s="107">
        <v>772</v>
      </c>
      <c r="E2465" s="107">
        <v>707</v>
      </c>
      <c r="F2465" s="107">
        <v>568</v>
      </c>
      <c r="G2465" s="296">
        <f>IF(COUNTIF(G2471:G2480,"x"),"x",IF(SUM(G2471:G2480)=0,"-",SUM(G2471:G2480)))</f>
        <v>479</v>
      </c>
      <c r="H2465" s="107">
        <f t="shared" si="1588"/>
        <v>-89</v>
      </c>
      <c r="I2465" s="108">
        <f t="shared" si="1589"/>
        <v>-15.669014084507044</v>
      </c>
      <c r="J2465" s="102"/>
      <c r="K2465" s="109" t="s">
        <v>92</v>
      </c>
      <c r="L2465" s="106">
        <v>958</v>
      </c>
      <c r="M2465" s="107">
        <v>943</v>
      </c>
      <c r="N2465" s="107">
        <v>911</v>
      </c>
      <c r="O2465" s="107">
        <v>789</v>
      </c>
      <c r="P2465" s="296">
        <f>IF(COUNTIF(P2471:P2480,"x"),"x",IF(SUM(P2471:P2480)=0,"-",SUM(P2471:P2480)))</f>
        <v>842</v>
      </c>
      <c r="Q2465" s="107">
        <f t="shared" si="1590"/>
        <v>53</v>
      </c>
      <c r="R2465" s="108">
        <f t="shared" si="1591"/>
        <v>6.7173637515842834</v>
      </c>
      <c r="S2465" s="108"/>
      <c r="W2465" s="100" t="s">
        <v>375</v>
      </c>
      <c r="X2465" s="100">
        <v>923</v>
      </c>
      <c r="Y2465" s="100">
        <v>912</v>
      </c>
      <c r="Z2465" s="100">
        <v>870</v>
      </c>
      <c r="AA2465" s="100">
        <v>772</v>
      </c>
      <c r="AC2465" s="100" t="s">
        <v>375</v>
      </c>
      <c r="AD2465" s="100">
        <v>511</v>
      </c>
      <c r="AE2465" s="100">
        <v>695</v>
      </c>
      <c r="AF2465" s="100">
        <v>958</v>
      </c>
      <c r="AG2465" s="100">
        <v>943</v>
      </c>
      <c r="AJ2465" s="100" t="str">
        <f t="shared" si="1598"/>
        <v>●</v>
      </c>
      <c r="AK2465" s="100" t="str">
        <f t="shared" si="1592"/>
        <v>●</v>
      </c>
      <c r="AL2465" s="100" t="str">
        <f>IF(E2465=Z2465,"○","●")</f>
        <v>●</v>
      </c>
      <c r="AM2465" s="100" t="str">
        <f t="shared" si="1594"/>
        <v>●</v>
      </c>
      <c r="AP2465" s="100" t="str">
        <f t="shared" si="1599"/>
        <v>●</v>
      </c>
      <c r="AQ2465" s="100" t="str">
        <f t="shared" si="1595"/>
        <v>●</v>
      </c>
      <c r="AR2465" s="100" t="str">
        <f t="shared" si="1596"/>
        <v>●</v>
      </c>
      <c r="AS2465" s="100" t="str">
        <f t="shared" ref="AS2465:AS2485" si="1600">IF(O2465=AG2465,"○","●")</f>
        <v>●</v>
      </c>
    </row>
    <row r="2466" spans="2:45" s="100" customFormat="1" ht="14.25" customHeight="1">
      <c r="B2466" s="105" t="s">
        <v>93</v>
      </c>
      <c r="C2466" s="106">
        <v>229</v>
      </c>
      <c r="D2466" s="107">
        <v>271</v>
      </c>
      <c r="E2466" s="107">
        <v>291</v>
      </c>
      <c r="F2466" s="107">
        <v>337</v>
      </c>
      <c r="G2466" s="107">
        <f>IF(COUNTIF(G2481:G2485,"x"),"x",IF(SUM(G2481,G2485)=0,"-",SUM(G2481:G2485)))</f>
        <v>374</v>
      </c>
      <c r="H2466" s="107">
        <f t="shared" si="1588"/>
        <v>37</v>
      </c>
      <c r="I2466" s="108">
        <f t="shared" si="1589"/>
        <v>10.979228486646884</v>
      </c>
      <c r="J2466" s="102"/>
      <c r="K2466" s="109" t="s">
        <v>93</v>
      </c>
      <c r="L2466" s="106">
        <v>160</v>
      </c>
      <c r="M2466" s="107">
        <v>217</v>
      </c>
      <c r="N2466" s="107">
        <v>276</v>
      </c>
      <c r="O2466" s="107">
        <v>370</v>
      </c>
      <c r="P2466" s="107">
        <f>IF(COUNTIF(P2481:P2485,"x"),"x",IF(SUM(P2481,P2485)=0,"-",SUM(P2481:P2485)))</f>
        <v>402</v>
      </c>
      <c r="Q2466" s="107">
        <f t="shared" si="1590"/>
        <v>32</v>
      </c>
      <c r="R2466" s="108">
        <f t="shared" si="1591"/>
        <v>8.6486486486486491</v>
      </c>
      <c r="S2466" s="108"/>
      <c r="W2466" s="100" t="s">
        <v>376</v>
      </c>
      <c r="X2466" s="100">
        <v>170</v>
      </c>
      <c r="Y2466" s="100">
        <v>209</v>
      </c>
      <c r="Z2466" s="100">
        <v>229</v>
      </c>
      <c r="AA2466" s="100">
        <v>271</v>
      </c>
      <c r="AC2466" s="100" t="s">
        <v>376</v>
      </c>
      <c r="AD2466" s="100">
        <v>74</v>
      </c>
      <c r="AE2466" s="100">
        <v>111</v>
      </c>
      <c r="AF2466" s="100">
        <v>160</v>
      </c>
      <c r="AG2466" s="100">
        <v>217</v>
      </c>
      <c r="AJ2466" s="100" t="str">
        <f t="shared" si="1598"/>
        <v>●</v>
      </c>
      <c r="AK2466" s="100" t="str">
        <f t="shared" si="1592"/>
        <v>●</v>
      </c>
      <c r="AL2466" s="100" t="str">
        <f t="shared" ref="AL2466:AL2475" si="1601">IF(E2466=Z2466,"○","●")</f>
        <v>●</v>
      </c>
      <c r="AM2466" s="100" t="str">
        <f t="shared" si="1594"/>
        <v>●</v>
      </c>
      <c r="AP2466" s="100" t="str">
        <f t="shared" si="1599"/>
        <v>●</v>
      </c>
      <c r="AQ2466" s="100" t="str">
        <f t="shared" si="1595"/>
        <v>●</v>
      </c>
      <c r="AR2466" s="100" t="str">
        <f t="shared" si="1596"/>
        <v>●</v>
      </c>
      <c r="AS2466" s="100" t="str">
        <f t="shared" si="1600"/>
        <v>●</v>
      </c>
    </row>
    <row r="2467" spans="2:45" s="100" customFormat="1" ht="14.25" customHeight="1">
      <c r="B2467" s="102"/>
      <c r="C2467" s="106"/>
      <c r="D2467" s="112"/>
      <c r="E2467" s="112"/>
      <c r="F2467" s="112"/>
      <c r="G2467" s="112"/>
      <c r="H2467" s="112"/>
      <c r="I2467" s="113"/>
      <c r="J2467" s="102"/>
      <c r="K2467" s="114"/>
      <c r="L2467" s="106"/>
      <c r="M2467" s="112"/>
      <c r="N2467" s="112"/>
      <c r="O2467" s="112"/>
      <c r="P2467" s="112"/>
      <c r="Q2467" s="112"/>
      <c r="R2467" s="113"/>
      <c r="S2467" s="113"/>
      <c r="AJ2467" s="100" t="str">
        <f t="shared" si="1598"/>
        <v>○</v>
      </c>
      <c r="AK2467" s="100" t="str">
        <f t="shared" si="1592"/>
        <v>○</v>
      </c>
      <c r="AL2467" s="100" t="str">
        <f t="shared" si="1601"/>
        <v>○</v>
      </c>
      <c r="AM2467" s="100" t="str">
        <f t="shared" si="1594"/>
        <v>○</v>
      </c>
      <c r="AP2467" s="100" t="str">
        <f t="shared" si="1599"/>
        <v>○</v>
      </c>
      <c r="AQ2467" s="100" t="str">
        <f t="shared" si="1595"/>
        <v>○</v>
      </c>
      <c r="AR2467" s="100" t="str">
        <f t="shared" si="1596"/>
        <v>○</v>
      </c>
      <c r="AS2467" s="100" t="str">
        <f t="shared" si="1600"/>
        <v>○</v>
      </c>
    </row>
    <row r="2468" spans="2:45" s="100" customFormat="1" ht="14.25" customHeight="1">
      <c r="B2468" s="102" t="s">
        <v>94</v>
      </c>
      <c r="C2468" s="106">
        <v>26</v>
      </c>
      <c r="D2468" s="107">
        <v>17</v>
      </c>
      <c r="E2468" s="107">
        <v>20</v>
      </c>
      <c r="F2468" s="107">
        <v>17</v>
      </c>
      <c r="G2468" s="107">
        <f t="shared" ref="G2468:G2486" si="1602">IF(COUNTIF(G2498:G2528,"x"),"x",IF(SUM(G2498,G2528)=0,"-",SUM(G2498,G2528)))</f>
        <v>19</v>
      </c>
      <c r="H2468" s="107">
        <f>IF(G2468="x","x",IF(AND(G2468="-",F2468="-"),"-",IF(AND(G2468="-",F2468&gt;0),F2468*-1,IF(AND(G2468&gt;0,F2468="-"),G2468,G2468-F2468))))</f>
        <v>2</v>
      </c>
      <c r="I2468" s="108">
        <f>IF(H2468="x","x",IF(H2468="-","-",IF(AND(F2468="-",G2468&gt;0),"皆増",IF(AND(F2468&gt;0,G2468="-"),"皆減",H2468/F2468*100))))</f>
        <v>11.76470588235294</v>
      </c>
      <c r="J2468" s="102"/>
      <c r="K2468" s="114" t="s">
        <v>94</v>
      </c>
      <c r="L2468" s="106">
        <v>84</v>
      </c>
      <c r="M2468" s="107">
        <v>56</v>
      </c>
      <c r="N2468" s="107">
        <v>50</v>
      </c>
      <c r="O2468" s="107">
        <v>35</v>
      </c>
      <c r="P2468" s="107">
        <f t="shared" ref="P2468:P2486" si="1603">IF(COUNTIF(P2498:P2528,"x"),"x",IF(SUM(P2498,P2528)=0,"-",SUM(P2498,P2528)))</f>
        <v>73</v>
      </c>
      <c r="Q2468" s="107">
        <f>IF(P2468="x","x",IF(AND(P2468="-",O2468="-"),"-",IF(AND(P2468="-",O2468&gt;0),O2468*-1,IF(AND(P2468&gt;0,O2468="-"),P2468,P2468-O2468))))</f>
        <v>38</v>
      </c>
      <c r="R2468" s="108">
        <f>IF(Q2468="x","x",IF(Q2468="-","-",IF(AND(O2468="-",P2468&gt;0),"皆増",IF(AND(O2468&gt;0,P2468="-"),"皆減",Q2468/O2468*100))))</f>
        <v>108.57142857142857</v>
      </c>
      <c r="S2468" s="108"/>
      <c r="W2468" s="100" t="s">
        <v>377</v>
      </c>
      <c r="X2468" s="100">
        <v>30</v>
      </c>
      <c r="Y2468" s="100">
        <v>18</v>
      </c>
      <c r="Z2468" s="100">
        <v>26</v>
      </c>
      <c r="AA2468" s="100">
        <v>17</v>
      </c>
      <c r="AC2468" s="100" t="s">
        <v>377</v>
      </c>
      <c r="AD2468" s="100">
        <v>42</v>
      </c>
      <c r="AE2468" s="100">
        <v>46</v>
      </c>
      <c r="AF2468" s="100">
        <v>84</v>
      </c>
      <c r="AG2468" s="100">
        <v>56</v>
      </c>
      <c r="AJ2468" s="100" t="str">
        <f t="shared" si="1598"/>
        <v>●</v>
      </c>
      <c r="AK2468" s="100" t="str">
        <f t="shared" si="1592"/>
        <v>●</v>
      </c>
      <c r="AL2468" s="100" t="str">
        <f t="shared" si="1601"/>
        <v>●</v>
      </c>
      <c r="AM2468" s="100" t="str">
        <f t="shared" si="1594"/>
        <v>○</v>
      </c>
      <c r="AP2468" s="100" t="str">
        <f t="shared" si="1599"/>
        <v>●</v>
      </c>
      <c r="AQ2468" s="100" t="str">
        <f t="shared" si="1595"/>
        <v>●</v>
      </c>
      <c r="AR2468" s="100" t="str">
        <f t="shared" si="1596"/>
        <v>●</v>
      </c>
      <c r="AS2468" s="100" t="str">
        <f t="shared" si="1600"/>
        <v>●</v>
      </c>
    </row>
    <row r="2469" spans="2:45" s="100" customFormat="1" ht="14.25" customHeight="1">
      <c r="B2469" s="102" t="s">
        <v>123</v>
      </c>
      <c r="C2469" s="106">
        <v>26</v>
      </c>
      <c r="D2469" s="107">
        <v>33</v>
      </c>
      <c r="E2469" s="107">
        <v>22</v>
      </c>
      <c r="F2469" s="107">
        <v>23</v>
      </c>
      <c r="G2469" s="107">
        <f t="shared" si="1602"/>
        <v>21</v>
      </c>
      <c r="H2469" s="107">
        <f t="shared" ref="H2469:H2485" si="1604">IF(G2469="x","x",IF(AND(G2469="-",F2469="-"),"-",IF(AND(G2469="-",F2469&gt;0),F2469*-1,IF(AND(G2469&gt;0,F2469="-"),G2469,G2469-F2469))))</f>
        <v>-2</v>
      </c>
      <c r="I2469" s="108">
        <f t="shared" ref="I2469:I2485" si="1605">IF(H2469="x","x",IF(H2469="-","-",IF(AND(F2469="-",G2469&gt;0),"皆増",IF(AND(F2469&gt;0,G2469="-"),"皆減",H2469/F2469*100))))</f>
        <v>-8.695652173913043</v>
      </c>
      <c r="J2469" s="102"/>
      <c r="K2469" s="114" t="s">
        <v>123</v>
      </c>
      <c r="L2469" s="106">
        <v>99</v>
      </c>
      <c r="M2469" s="107">
        <v>91</v>
      </c>
      <c r="N2469" s="107">
        <v>58</v>
      </c>
      <c r="O2469" s="107">
        <v>49</v>
      </c>
      <c r="P2469" s="107">
        <f t="shared" si="1603"/>
        <v>54</v>
      </c>
      <c r="Q2469" s="107">
        <f t="shared" ref="Q2469:Q2485" si="1606">IF(P2469="x","x",IF(AND(P2469="-",O2469="-"),"-",IF(AND(P2469="-",O2469&gt;0),O2469*-1,IF(AND(P2469&gt;0,O2469="-"),P2469,P2469-O2469))))</f>
        <v>5</v>
      </c>
      <c r="R2469" s="108">
        <f t="shared" ref="R2469:R2485" si="1607">IF(Q2469="x","x",IF(Q2469="-","-",IF(AND(O2469="-",P2469&gt;0),"皆増",IF(AND(O2469&gt;0,P2469="-"),"皆減",Q2469/O2469*100))))</f>
        <v>10.204081632653061</v>
      </c>
      <c r="S2469" s="108"/>
      <c r="W2469" s="100" t="s">
        <v>356</v>
      </c>
      <c r="X2469" s="100">
        <v>49</v>
      </c>
      <c r="Y2469" s="100">
        <v>44</v>
      </c>
      <c r="Z2469" s="100">
        <v>26</v>
      </c>
      <c r="AA2469" s="100">
        <v>33</v>
      </c>
      <c r="AC2469" s="100" t="s">
        <v>356</v>
      </c>
      <c r="AD2469" s="100">
        <v>64</v>
      </c>
      <c r="AE2469" s="100">
        <v>70</v>
      </c>
      <c r="AF2469" s="100">
        <v>99</v>
      </c>
      <c r="AG2469" s="100">
        <v>91</v>
      </c>
      <c r="AJ2469" s="100" t="str">
        <f t="shared" si="1598"/>
        <v>●</v>
      </c>
      <c r="AK2469" s="100" t="str">
        <f t="shared" si="1592"/>
        <v>●</v>
      </c>
      <c r="AL2469" s="100" t="str">
        <f t="shared" si="1601"/>
        <v>●</v>
      </c>
      <c r="AM2469" s="100" t="str">
        <f t="shared" si="1594"/>
        <v>●</v>
      </c>
      <c r="AP2469" s="100" t="str">
        <f t="shared" si="1599"/>
        <v>●</v>
      </c>
      <c r="AQ2469" s="100" t="str">
        <f t="shared" si="1595"/>
        <v>●</v>
      </c>
      <c r="AR2469" s="100" t="str">
        <f t="shared" si="1596"/>
        <v>●</v>
      </c>
      <c r="AS2469" s="100" t="str">
        <f t="shared" si="1600"/>
        <v>●</v>
      </c>
    </row>
    <row r="2470" spans="2:45" s="100" customFormat="1" ht="14.25" customHeight="1">
      <c r="B2470" s="102" t="s">
        <v>124</v>
      </c>
      <c r="C2470" s="106">
        <v>57</v>
      </c>
      <c r="D2470" s="107">
        <v>33</v>
      </c>
      <c r="E2470" s="107">
        <v>37</v>
      </c>
      <c r="F2470" s="107">
        <v>26</v>
      </c>
      <c r="G2470" s="107">
        <f t="shared" si="1602"/>
        <v>20</v>
      </c>
      <c r="H2470" s="107">
        <f t="shared" si="1604"/>
        <v>-6</v>
      </c>
      <c r="I2470" s="108">
        <f t="shared" si="1605"/>
        <v>-23.076923076923077</v>
      </c>
      <c r="J2470" s="102"/>
      <c r="K2470" s="114" t="s">
        <v>124</v>
      </c>
      <c r="L2470" s="106">
        <v>83</v>
      </c>
      <c r="M2470" s="107">
        <v>96</v>
      </c>
      <c r="N2470" s="107">
        <v>83</v>
      </c>
      <c r="O2470" s="107">
        <v>57</v>
      </c>
      <c r="P2470" s="107">
        <f t="shared" si="1603"/>
        <v>48</v>
      </c>
      <c r="Q2470" s="107">
        <f t="shared" si="1606"/>
        <v>-9</v>
      </c>
      <c r="R2470" s="108">
        <f t="shared" si="1607"/>
        <v>-15.789473684210526</v>
      </c>
      <c r="S2470" s="108"/>
      <c r="W2470" s="100" t="s">
        <v>357</v>
      </c>
      <c r="X2470" s="100">
        <v>70</v>
      </c>
      <c r="Y2470" s="100">
        <v>49</v>
      </c>
      <c r="Z2470" s="100">
        <v>57</v>
      </c>
      <c r="AA2470" s="100">
        <v>33</v>
      </c>
      <c r="AC2470" s="100" t="s">
        <v>357</v>
      </c>
      <c r="AD2470" s="100">
        <v>53</v>
      </c>
      <c r="AE2470" s="100">
        <v>86</v>
      </c>
      <c r="AF2470" s="100">
        <v>83</v>
      </c>
      <c r="AG2470" s="100">
        <v>96</v>
      </c>
      <c r="AJ2470" s="100" t="str">
        <f t="shared" si="1598"/>
        <v>●</v>
      </c>
      <c r="AK2470" s="100" t="str">
        <f t="shared" si="1592"/>
        <v>●</v>
      </c>
      <c r="AL2470" s="100" t="str">
        <f t="shared" si="1601"/>
        <v>●</v>
      </c>
      <c r="AM2470" s="100" t="str">
        <f t="shared" si="1594"/>
        <v>●</v>
      </c>
      <c r="AP2470" s="100" t="str">
        <f t="shared" si="1599"/>
        <v>●</v>
      </c>
      <c r="AQ2470" s="100" t="str">
        <f t="shared" si="1595"/>
        <v>●</v>
      </c>
      <c r="AR2470" s="100" t="str">
        <f t="shared" si="1596"/>
        <v>○</v>
      </c>
      <c r="AS2470" s="100" t="str">
        <f t="shared" si="1600"/>
        <v>●</v>
      </c>
    </row>
    <row r="2471" spans="2:45" s="100" customFormat="1" ht="14.25" customHeight="1">
      <c r="B2471" s="102" t="s">
        <v>125</v>
      </c>
      <c r="C2471" s="106">
        <v>53</v>
      </c>
      <c r="D2471" s="107">
        <v>46</v>
      </c>
      <c r="E2471" s="107">
        <v>34</v>
      </c>
      <c r="F2471" s="107">
        <v>37</v>
      </c>
      <c r="G2471" s="107">
        <f t="shared" si="1602"/>
        <v>31</v>
      </c>
      <c r="H2471" s="107">
        <f t="shared" si="1604"/>
        <v>-6</v>
      </c>
      <c r="I2471" s="108">
        <f t="shared" si="1605"/>
        <v>-16.216216216216218</v>
      </c>
      <c r="J2471" s="102"/>
      <c r="K2471" s="114" t="s">
        <v>125</v>
      </c>
      <c r="L2471" s="106">
        <v>96</v>
      </c>
      <c r="M2471" s="107">
        <v>72</v>
      </c>
      <c r="N2471" s="107">
        <v>89</v>
      </c>
      <c r="O2471" s="107">
        <v>76</v>
      </c>
      <c r="P2471" s="107">
        <f t="shared" si="1603"/>
        <v>54</v>
      </c>
      <c r="Q2471" s="107">
        <f t="shared" si="1606"/>
        <v>-22</v>
      </c>
      <c r="R2471" s="108">
        <f t="shared" si="1607"/>
        <v>-28.947368421052634</v>
      </c>
      <c r="S2471" s="108"/>
      <c r="W2471" s="100" t="s">
        <v>358</v>
      </c>
      <c r="X2471" s="100">
        <v>86</v>
      </c>
      <c r="Y2471" s="100">
        <v>81</v>
      </c>
      <c r="Z2471" s="100">
        <v>53</v>
      </c>
      <c r="AA2471" s="100">
        <v>46</v>
      </c>
      <c r="AC2471" s="100" t="s">
        <v>358</v>
      </c>
      <c r="AD2471" s="100">
        <v>72</v>
      </c>
      <c r="AE2471" s="100">
        <v>70</v>
      </c>
      <c r="AF2471" s="100">
        <v>96</v>
      </c>
      <c r="AG2471" s="100">
        <v>72</v>
      </c>
      <c r="AJ2471" s="100" t="str">
        <f t="shared" si="1598"/>
        <v>●</v>
      </c>
      <c r="AK2471" s="100" t="str">
        <f t="shared" si="1592"/>
        <v>●</v>
      </c>
      <c r="AL2471" s="100" t="str">
        <f t="shared" si="1601"/>
        <v>●</v>
      </c>
      <c r="AM2471" s="100" t="str">
        <f t="shared" si="1594"/>
        <v>●</v>
      </c>
      <c r="AP2471" s="100" t="str">
        <f t="shared" si="1599"/>
        <v>●</v>
      </c>
      <c r="AQ2471" s="100" t="str">
        <f t="shared" si="1595"/>
        <v>●</v>
      </c>
      <c r="AR2471" s="100" t="str">
        <f t="shared" si="1596"/>
        <v>●</v>
      </c>
      <c r="AS2471" s="100" t="str">
        <f t="shared" si="1600"/>
        <v>●</v>
      </c>
    </row>
    <row r="2472" spans="2:45" s="100" customFormat="1" ht="14.25" customHeight="1">
      <c r="B2472" s="102" t="s">
        <v>126</v>
      </c>
      <c r="C2472" s="106">
        <v>65</v>
      </c>
      <c r="D2472" s="107">
        <v>43</v>
      </c>
      <c r="E2472" s="107">
        <v>43</v>
      </c>
      <c r="F2472" s="107">
        <v>23</v>
      </c>
      <c r="G2472" s="107">
        <f t="shared" si="1602"/>
        <v>23</v>
      </c>
      <c r="H2472" s="107">
        <f t="shared" si="1604"/>
        <v>0</v>
      </c>
      <c r="I2472" s="108">
        <f t="shared" si="1605"/>
        <v>0</v>
      </c>
      <c r="J2472" s="102"/>
      <c r="K2472" s="114" t="s">
        <v>126</v>
      </c>
      <c r="L2472" s="106">
        <v>72</v>
      </c>
      <c r="M2472" s="107">
        <v>68</v>
      </c>
      <c r="N2472" s="107">
        <v>64</v>
      </c>
      <c r="O2472" s="107">
        <v>59</v>
      </c>
      <c r="P2472" s="107">
        <f t="shared" si="1603"/>
        <v>56</v>
      </c>
      <c r="Q2472" s="107">
        <f t="shared" si="1606"/>
        <v>-3</v>
      </c>
      <c r="R2472" s="108">
        <f t="shared" si="1607"/>
        <v>-5.0847457627118651</v>
      </c>
      <c r="S2472" s="108"/>
      <c r="W2472" s="100" t="s">
        <v>359</v>
      </c>
      <c r="X2472" s="100">
        <v>67</v>
      </c>
      <c r="Y2472" s="100">
        <v>72</v>
      </c>
      <c r="Z2472" s="100">
        <v>65</v>
      </c>
      <c r="AA2472" s="100">
        <v>43</v>
      </c>
      <c r="AC2472" s="100" t="s">
        <v>359</v>
      </c>
      <c r="AD2472" s="100">
        <v>25</v>
      </c>
      <c r="AE2472" s="100">
        <v>65</v>
      </c>
      <c r="AF2472" s="100">
        <v>72</v>
      </c>
      <c r="AG2472" s="100">
        <v>68</v>
      </c>
      <c r="AJ2472" s="100" t="str">
        <f t="shared" si="1598"/>
        <v>●</v>
      </c>
      <c r="AK2472" s="100" t="str">
        <f t="shared" si="1592"/>
        <v>●</v>
      </c>
      <c r="AL2472" s="100" t="str">
        <f t="shared" si="1601"/>
        <v>●</v>
      </c>
      <c r="AM2472" s="100" t="str">
        <f t="shared" si="1594"/>
        <v>●</v>
      </c>
      <c r="AP2472" s="100" t="str">
        <f t="shared" si="1599"/>
        <v>●</v>
      </c>
      <c r="AQ2472" s="100" t="str">
        <f t="shared" si="1595"/>
        <v>●</v>
      </c>
      <c r="AR2472" s="100" t="str">
        <f t="shared" si="1596"/>
        <v>●</v>
      </c>
      <c r="AS2472" s="100" t="str">
        <f t="shared" si="1600"/>
        <v>●</v>
      </c>
    </row>
    <row r="2473" spans="2:45" s="100" customFormat="1" ht="14.25" customHeight="1">
      <c r="B2473" s="102" t="s">
        <v>127</v>
      </c>
      <c r="C2473" s="106">
        <v>51</v>
      </c>
      <c r="D2473" s="107">
        <v>47</v>
      </c>
      <c r="E2473" s="107">
        <v>42</v>
      </c>
      <c r="F2473" s="107">
        <v>31</v>
      </c>
      <c r="G2473" s="107">
        <f t="shared" si="1602"/>
        <v>15</v>
      </c>
      <c r="H2473" s="107">
        <f t="shared" si="1604"/>
        <v>-16</v>
      </c>
      <c r="I2473" s="108">
        <f t="shared" si="1605"/>
        <v>-51.612903225806448</v>
      </c>
      <c r="J2473" s="102"/>
      <c r="K2473" s="114" t="s">
        <v>127</v>
      </c>
      <c r="L2473" s="106">
        <v>78</v>
      </c>
      <c r="M2473" s="107">
        <v>56</v>
      </c>
      <c r="N2473" s="107">
        <v>44</v>
      </c>
      <c r="O2473" s="107">
        <v>40</v>
      </c>
      <c r="P2473" s="107">
        <f t="shared" si="1603"/>
        <v>61</v>
      </c>
      <c r="Q2473" s="107">
        <f t="shared" si="1606"/>
        <v>21</v>
      </c>
      <c r="R2473" s="108">
        <f t="shared" si="1607"/>
        <v>52.5</v>
      </c>
      <c r="S2473" s="108"/>
      <c r="W2473" s="100" t="s">
        <v>360</v>
      </c>
      <c r="X2473" s="100">
        <v>79</v>
      </c>
      <c r="Y2473" s="100">
        <v>52</v>
      </c>
      <c r="Z2473" s="100">
        <v>51</v>
      </c>
      <c r="AA2473" s="100">
        <v>47</v>
      </c>
      <c r="AC2473" s="100" t="s">
        <v>360</v>
      </c>
      <c r="AD2473" s="100">
        <v>27</v>
      </c>
      <c r="AE2473" s="100">
        <v>44</v>
      </c>
      <c r="AF2473" s="100">
        <v>78</v>
      </c>
      <c r="AG2473" s="100">
        <v>56</v>
      </c>
      <c r="AJ2473" s="100" t="str">
        <f t="shared" si="1598"/>
        <v>●</v>
      </c>
      <c r="AK2473" s="100" t="str">
        <f t="shared" si="1592"/>
        <v>●</v>
      </c>
      <c r="AL2473" s="100" t="str">
        <f t="shared" si="1601"/>
        <v>●</v>
      </c>
      <c r="AM2473" s="100" t="str">
        <f t="shared" si="1594"/>
        <v>●</v>
      </c>
      <c r="AP2473" s="100" t="str">
        <f t="shared" si="1599"/>
        <v>●</v>
      </c>
      <c r="AQ2473" s="100" t="str">
        <f t="shared" si="1595"/>
        <v>●</v>
      </c>
      <c r="AR2473" s="100" t="str">
        <f t="shared" si="1596"/>
        <v>●</v>
      </c>
      <c r="AS2473" s="100" t="str">
        <f t="shared" si="1600"/>
        <v>●</v>
      </c>
    </row>
    <row r="2474" spans="2:45" s="100" customFormat="1" ht="14.25" customHeight="1">
      <c r="B2474" s="102" t="s">
        <v>128</v>
      </c>
      <c r="C2474" s="106">
        <v>53</v>
      </c>
      <c r="D2474" s="107">
        <v>50</v>
      </c>
      <c r="E2474" s="107">
        <v>49</v>
      </c>
      <c r="F2474" s="107">
        <v>40</v>
      </c>
      <c r="G2474" s="107">
        <f t="shared" si="1602"/>
        <v>40</v>
      </c>
      <c r="H2474" s="107">
        <f t="shared" si="1604"/>
        <v>0</v>
      </c>
      <c r="I2474" s="108">
        <f t="shared" si="1605"/>
        <v>0</v>
      </c>
      <c r="J2474" s="102"/>
      <c r="K2474" s="114" t="s">
        <v>128</v>
      </c>
      <c r="L2474" s="106">
        <v>100</v>
      </c>
      <c r="M2474" s="107">
        <v>99</v>
      </c>
      <c r="N2474" s="107">
        <v>55</v>
      </c>
      <c r="O2474" s="107">
        <v>52</v>
      </c>
      <c r="P2474" s="107">
        <f t="shared" si="1603"/>
        <v>71</v>
      </c>
      <c r="Q2474" s="107">
        <f t="shared" si="1606"/>
        <v>19</v>
      </c>
      <c r="R2474" s="108">
        <f t="shared" si="1607"/>
        <v>36.538461538461533</v>
      </c>
      <c r="S2474" s="108"/>
      <c r="W2474" s="100" t="s">
        <v>361</v>
      </c>
      <c r="X2474" s="100">
        <v>85</v>
      </c>
      <c r="Y2474" s="100">
        <v>78</v>
      </c>
      <c r="Z2474" s="100">
        <v>53</v>
      </c>
      <c r="AA2474" s="100">
        <v>50</v>
      </c>
      <c r="AC2474" s="100" t="s">
        <v>361</v>
      </c>
      <c r="AD2474" s="100">
        <v>49</v>
      </c>
      <c r="AE2474" s="100">
        <v>75</v>
      </c>
      <c r="AF2474" s="100">
        <v>100</v>
      </c>
      <c r="AG2474" s="100">
        <v>99</v>
      </c>
      <c r="AJ2474" s="100" t="str">
        <f t="shared" si="1598"/>
        <v>●</v>
      </c>
      <c r="AK2474" s="100" t="str">
        <f t="shared" si="1592"/>
        <v>●</v>
      </c>
      <c r="AL2474" s="100" t="str">
        <f t="shared" si="1601"/>
        <v>●</v>
      </c>
      <c r="AM2474" s="100" t="str">
        <f t="shared" si="1594"/>
        <v>●</v>
      </c>
      <c r="AP2474" s="100" t="str">
        <f t="shared" si="1599"/>
        <v>●</v>
      </c>
      <c r="AQ2474" s="100" t="str">
        <f t="shared" si="1595"/>
        <v>●</v>
      </c>
      <c r="AR2474" s="100" t="str">
        <f t="shared" si="1596"/>
        <v>●</v>
      </c>
      <c r="AS2474" s="100" t="str">
        <f t="shared" si="1600"/>
        <v>●</v>
      </c>
    </row>
    <row r="2475" spans="2:45" s="100" customFormat="1" ht="14.25" customHeight="1">
      <c r="B2475" s="102" t="s">
        <v>129</v>
      </c>
      <c r="C2475" s="106">
        <v>86</v>
      </c>
      <c r="D2475" s="107">
        <v>55</v>
      </c>
      <c r="E2475" s="107">
        <v>54</v>
      </c>
      <c r="F2475" s="107">
        <v>47</v>
      </c>
      <c r="G2475" s="107">
        <f t="shared" si="1602"/>
        <v>57</v>
      </c>
      <c r="H2475" s="107">
        <f t="shared" si="1604"/>
        <v>10</v>
      </c>
      <c r="I2475" s="108">
        <f t="shared" si="1605"/>
        <v>21.276595744680851</v>
      </c>
      <c r="J2475" s="102"/>
      <c r="K2475" s="114" t="s">
        <v>129</v>
      </c>
      <c r="L2475" s="106">
        <v>120</v>
      </c>
      <c r="M2475" s="107">
        <v>99</v>
      </c>
      <c r="N2475" s="107">
        <v>100</v>
      </c>
      <c r="O2475" s="107">
        <v>60</v>
      </c>
      <c r="P2475" s="107">
        <f t="shared" si="1603"/>
        <v>102</v>
      </c>
      <c r="Q2475" s="107">
        <f t="shared" si="1606"/>
        <v>42</v>
      </c>
      <c r="R2475" s="108">
        <f t="shared" si="1607"/>
        <v>70</v>
      </c>
      <c r="S2475" s="108"/>
      <c r="W2475" s="99" t="s">
        <v>362</v>
      </c>
      <c r="X2475" s="99">
        <v>147</v>
      </c>
      <c r="Y2475" s="99">
        <v>91</v>
      </c>
      <c r="Z2475" s="99">
        <v>86</v>
      </c>
      <c r="AA2475" s="99">
        <v>55</v>
      </c>
      <c r="AB2475" s="99"/>
      <c r="AC2475" s="99" t="s">
        <v>362</v>
      </c>
      <c r="AD2475" s="99">
        <v>71</v>
      </c>
      <c r="AE2475" s="99">
        <v>82</v>
      </c>
      <c r="AF2475" s="99">
        <v>120</v>
      </c>
      <c r="AG2475" s="99">
        <v>99</v>
      </c>
      <c r="AJ2475" s="100" t="str">
        <f t="shared" si="1598"/>
        <v>●</v>
      </c>
      <c r="AK2475" s="100" t="str">
        <f t="shared" si="1592"/>
        <v>●</v>
      </c>
      <c r="AL2475" s="100" t="str">
        <f t="shared" si="1601"/>
        <v>●</v>
      </c>
      <c r="AM2475" s="100" t="str">
        <f t="shared" si="1594"/>
        <v>●</v>
      </c>
      <c r="AP2475" s="100" t="str">
        <f t="shared" si="1599"/>
        <v>●</v>
      </c>
      <c r="AQ2475" s="100" t="str">
        <f t="shared" si="1595"/>
        <v>●</v>
      </c>
      <c r="AR2475" s="100" t="str">
        <f t="shared" si="1596"/>
        <v>●</v>
      </c>
      <c r="AS2475" s="100" t="str">
        <f t="shared" si="1600"/>
        <v>●</v>
      </c>
    </row>
    <row r="2476" spans="2:45" s="100" customFormat="1" ht="14.25" customHeight="1">
      <c r="B2476" s="102" t="s">
        <v>130</v>
      </c>
      <c r="C2476" s="106">
        <v>99</v>
      </c>
      <c r="D2476" s="107">
        <v>83</v>
      </c>
      <c r="E2476" s="107">
        <v>53</v>
      </c>
      <c r="F2476" s="107">
        <v>58</v>
      </c>
      <c r="G2476" s="107">
        <f t="shared" si="1602"/>
        <v>43</v>
      </c>
      <c r="H2476" s="107">
        <f t="shared" si="1604"/>
        <v>-15</v>
      </c>
      <c r="I2476" s="108">
        <f t="shared" si="1605"/>
        <v>-25.862068965517242</v>
      </c>
      <c r="J2476" s="102"/>
      <c r="K2476" s="114" t="s">
        <v>130</v>
      </c>
      <c r="L2476" s="106">
        <v>107</v>
      </c>
      <c r="M2476" s="107">
        <v>117</v>
      </c>
      <c r="N2476" s="107">
        <v>103</v>
      </c>
      <c r="O2476" s="107">
        <v>94</v>
      </c>
      <c r="P2476" s="107">
        <f t="shared" si="1603"/>
        <v>70</v>
      </c>
      <c r="Q2476" s="107">
        <f t="shared" si="1606"/>
        <v>-24</v>
      </c>
      <c r="R2476" s="108">
        <f t="shared" si="1607"/>
        <v>-25.531914893617021</v>
      </c>
      <c r="S2476" s="108"/>
      <c r="W2476" s="100" t="s">
        <v>363</v>
      </c>
      <c r="X2476" s="100">
        <v>151</v>
      </c>
      <c r="Y2476" s="100">
        <v>142</v>
      </c>
      <c r="Z2476" s="100">
        <v>99</v>
      </c>
      <c r="AA2476" s="100">
        <v>83</v>
      </c>
      <c r="AC2476" s="100" t="s">
        <v>363</v>
      </c>
      <c r="AD2476" s="100">
        <v>81</v>
      </c>
      <c r="AE2476" s="100">
        <v>83</v>
      </c>
      <c r="AF2476" s="100">
        <v>107</v>
      </c>
      <c r="AG2476" s="100">
        <v>117</v>
      </c>
      <c r="AJ2476" s="100" t="str">
        <f t="shared" si="1598"/>
        <v>●</v>
      </c>
      <c r="AK2476" s="100" t="str">
        <f t="shared" si="1592"/>
        <v>●</v>
      </c>
      <c r="AL2476" s="100" t="str">
        <f>IF(E2476=Z2476,"○","●")</f>
        <v>●</v>
      </c>
      <c r="AM2476" s="100" t="str">
        <f t="shared" si="1594"/>
        <v>●</v>
      </c>
      <c r="AP2476" s="100" t="str">
        <f t="shared" si="1599"/>
        <v>●</v>
      </c>
      <c r="AQ2476" s="100" t="str">
        <f t="shared" si="1595"/>
        <v>●</v>
      </c>
      <c r="AR2476" s="100" t="str">
        <f t="shared" si="1596"/>
        <v>●</v>
      </c>
      <c r="AS2476" s="100" t="str">
        <f t="shared" si="1600"/>
        <v>●</v>
      </c>
    </row>
    <row r="2477" spans="2:45" s="100" customFormat="1" ht="14.25" customHeight="1">
      <c r="B2477" s="102" t="s">
        <v>131</v>
      </c>
      <c r="C2477" s="106">
        <v>137</v>
      </c>
      <c r="D2477" s="107">
        <v>91</v>
      </c>
      <c r="E2477" s="107">
        <v>82</v>
      </c>
      <c r="F2477" s="107">
        <v>54</v>
      </c>
      <c r="G2477" s="107">
        <f t="shared" si="1602"/>
        <v>64</v>
      </c>
      <c r="H2477" s="107">
        <f t="shared" si="1604"/>
        <v>10</v>
      </c>
      <c r="I2477" s="108">
        <f t="shared" si="1605"/>
        <v>18.518518518518519</v>
      </c>
      <c r="J2477" s="102"/>
      <c r="K2477" s="114" t="s">
        <v>131</v>
      </c>
      <c r="L2477" s="106">
        <v>98</v>
      </c>
      <c r="M2477" s="107">
        <v>102</v>
      </c>
      <c r="N2477" s="107">
        <v>121</v>
      </c>
      <c r="O2477" s="107">
        <v>103</v>
      </c>
      <c r="P2477" s="107">
        <f t="shared" si="1603"/>
        <v>103</v>
      </c>
      <c r="Q2477" s="107">
        <f t="shared" si="1606"/>
        <v>0</v>
      </c>
      <c r="R2477" s="108">
        <f t="shared" si="1607"/>
        <v>0</v>
      </c>
      <c r="S2477" s="108"/>
      <c r="W2477" s="100" t="s">
        <v>364</v>
      </c>
      <c r="X2477" s="100">
        <v>82</v>
      </c>
      <c r="Y2477" s="100">
        <v>149</v>
      </c>
      <c r="Z2477" s="100">
        <v>137</v>
      </c>
      <c r="AA2477" s="100">
        <v>91</v>
      </c>
      <c r="AC2477" s="100" t="s">
        <v>364</v>
      </c>
      <c r="AD2477" s="100">
        <v>65</v>
      </c>
      <c r="AE2477" s="100">
        <v>98</v>
      </c>
      <c r="AF2477" s="100">
        <v>98</v>
      </c>
      <c r="AG2477" s="100">
        <v>102</v>
      </c>
      <c r="AJ2477" s="100" t="str">
        <f t="shared" si="1598"/>
        <v>●</v>
      </c>
      <c r="AK2477" s="100" t="str">
        <f t="shared" si="1592"/>
        <v>●</v>
      </c>
      <c r="AL2477" s="100" t="str">
        <f t="shared" ref="AL2477:AL2485" si="1608">IF(E2477=Z2477,"○","●")</f>
        <v>●</v>
      </c>
      <c r="AM2477" s="100" t="str">
        <f t="shared" si="1594"/>
        <v>●</v>
      </c>
      <c r="AP2477" s="100" t="str">
        <f t="shared" si="1599"/>
        <v>●</v>
      </c>
      <c r="AQ2477" s="100" t="str">
        <f t="shared" si="1595"/>
        <v>●</v>
      </c>
      <c r="AR2477" s="100" t="str">
        <f t="shared" si="1596"/>
        <v>●</v>
      </c>
      <c r="AS2477" s="100" t="str">
        <f t="shared" si="1600"/>
        <v>●</v>
      </c>
    </row>
    <row r="2478" spans="2:45" s="100" customFormat="1" ht="14.25" customHeight="1">
      <c r="B2478" s="102" t="s">
        <v>132</v>
      </c>
      <c r="C2478" s="106">
        <v>142</v>
      </c>
      <c r="D2478" s="107">
        <v>128</v>
      </c>
      <c r="E2478" s="107">
        <v>88</v>
      </c>
      <c r="F2478" s="107">
        <v>79</v>
      </c>
      <c r="G2478" s="107">
        <f t="shared" si="1602"/>
        <v>54</v>
      </c>
      <c r="H2478" s="107">
        <f t="shared" si="1604"/>
        <v>-25</v>
      </c>
      <c r="I2478" s="108">
        <f t="shared" si="1605"/>
        <v>-31.645569620253166</v>
      </c>
      <c r="J2478" s="102"/>
      <c r="K2478" s="114" t="s">
        <v>132</v>
      </c>
      <c r="L2478" s="106">
        <v>130</v>
      </c>
      <c r="M2478" s="107">
        <v>101</v>
      </c>
      <c r="N2478" s="107">
        <v>97</v>
      </c>
      <c r="O2478" s="107">
        <v>112</v>
      </c>
      <c r="P2478" s="107">
        <f t="shared" si="1603"/>
        <v>106</v>
      </c>
      <c r="Q2478" s="107">
        <f t="shared" si="1606"/>
        <v>-6</v>
      </c>
      <c r="R2478" s="108">
        <f t="shared" si="1607"/>
        <v>-5.3571428571428568</v>
      </c>
      <c r="S2478" s="108"/>
      <c r="W2478" s="100" t="s">
        <v>365</v>
      </c>
      <c r="X2478" s="100">
        <v>88</v>
      </c>
      <c r="Y2478" s="100">
        <v>89</v>
      </c>
      <c r="Z2478" s="100">
        <v>142</v>
      </c>
      <c r="AA2478" s="100">
        <v>128</v>
      </c>
      <c r="AC2478" s="100" t="s">
        <v>365</v>
      </c>
      <c r="AD2478" s="100">
        <v>31</v>
      </c>
      <c r="AE2478" s="100">
        <v>77</v>
      </c>
      <c r="AF2478" s="100">
        <v>130</v>
      </c>
      <c r="AG2478" s="100">
        <v>101</v>
      </c>
      <c r="AJ2478" s="100" t="str">
        <f t="shared" si="1598"/>
        <v>●</v>
      </c>
      <c r="AK2478" s="100" t="str">
        <f t="shared" si="1592"/>
        <v>●</v>
      </c>
      <c r="AL2478" s="100" t="str">
        <f t="shared" si="1608"/>
        <v>●</v>
      </c>
      <c r="AM2478" s="100" t="str">
        <f t="shared" si="1594"/>
        <v>●</v>
      </c>
      <c r="AP2478" s="100" t="str">
        <f t="shared" si="1599"/>
        <v>●</v>
      </c>
      <c r="AQ2478" s="100" t="str">
        <f t="shared" si="1595"/>
        <v>●</v>
      </c>
      <c r="AR2478" s="100" t="str">
        <f t="shared" si="1596"/>
        <v>●</v>
      </c>
      <c r="AS2478" s="100" t="str">
        <f t="shared" si="1600"/>
        <v>●</v>
      </c>
    </row>
    <row r="2479" spans="2:45" s="100" customFormat="1" ht="14.25" customHeight="1">
      <c r="B2479" s="102" t="s">
        <v>133</v>
      </c>
      <c r="C2479" s="106">
        <v>89</v>
      </c>
      <c r="D2479" s="107">
        <v>146</v>
      </c>
      <c r="E2479" s="107">
        <v>127</v>
      </c>
      <c r="F2479" s="107">
        <v>85</v>
      </c>
      <c r="G2479" s="107">
        <f t="shared" si="1602"/>
        <v>71</v>
      </c>
      <c r="H2479" s="107">
        <f t="shared" si="1604"/>
        <v>-14</v>
      </c>
      <c r="I2479" s="108">
        <f t="shared" si="1605"/>
        <v>-16.470588235294116</v>
      </c>
      <c r="J2479" s="102"/>
      <c r="K2479" s="114" t="s">
        <v>133</v>
      </c>
      <c r="L2479" s="106">
        <v>94</v>
      </c>
      <c r="M2479" s="107">
        <v>134</v>
      </c>
      <c r="N2479" s="107">
        <v>97</v>
      </c>
      <c r="O2479" s="107">
        <v>101</v>
      </c>
      <c r="P2479" s="107">
        <f t="shared" si="1603"/>
        <v>113</v>
      </c>
      <c r="Q2479" s="107">
        <f t="shared" si="1606"/>
        <v>12</v>
      </c>
      <c r="R2479" s="108">
        <f t="shared" si="1607"/>
        <v>11.881188118811881</v>
      </c>
      <c r="S2479" s="108"/>
      <c r="W2479" s="100" t="s">
        <v>366</v>
      </c>
      <c r="X2479" s="100">
        <v>68</v>
      </c>
      <c r="Y2479" s="100">
        <v>95</v>
      </c>
      <c r="Z2479" s="100">
        <v>89</v>
      </c>
      <c r="AA2479" s="100">
        <v>146</v>
      </c>
      <c r="AC2479" s="100" t="s">
        <v>366</v>
      </c>
      <c r="AD2479" s="100">
        <v>42</v>
      </c>
      <c r="AE2479" s="100">
        <v>48</v>
      </c>
      <c r="AF2479" s="100">
        <v>94</v>
      </c>
      <c r="AG2479" s="100">
        <v>134</v>
      </c>
      <c r="AJ2479" s="100" t="str">
        <f t="shared" si="1598"/>
        <v>●</v>
      </c>
      <c r="AK2479" s="100" t="str">
        <f t="shared" si="1592"/>
        <v>●</v>
      </c>
      <c r="AL2479" s="100" t="str">
        <f t="shared" si="1608"/>
        <v>●</v>
      </c>
      <c r="AM2479" s="100" t="str">
        <f t="shared" si="1594"/>
        <v>●</v>
      </c>
      <c r="AP2479" s="100" t="str">
        <f t="shared" si="1599"/>
        <v>●</v>
      </c>
      <c r="AQ2479" s="100" t="str">
        <f t="shared" si="1595"/>
        <v>●</v>
      </c>
      <c r="AR2479" s="100" t="str">
        <f t="shared" si="1596"/>
        <v>●</v>
      </c>
      <c r="AS2479" s="100" t="str">
        <f t="shared" si="1600"/>
        <v>●</v>
      </c>
    </row>
    <row r="2480" spans="2:45" s="100" customFormat="1" ht="14.25" customHeight="1">
      <c r="B2480" s="102" t="s">
        <v>134</v>
      </c>
      <c r="C2480" s="106">
        <v>95</v>
      </c>
      <c r="D2480" s="107">
        <v>83</v>
      </c>
      <c r="E2480" s="107">
        <v>135</v>
      </c>
      <c r="F2480" s="107">
        <v>114</v>
      </c>
      <c r="G2480" s="107">
        <f t="shared" si="1602"/>
        <v>81</v>
      </c>
      <c r="H2480" s="107">
        <f t="shared" si="1604"/>
        <v>-33</v>
      </c>
      <c r="I2480" s="108">
        <f t="shared" si="1605"/>
        <v>-28.947368421052634</v>
      </c>
      <c r="J2480" s="102"/>
      <c r="K2480" s="114" t="s">
        <v>134</v>
      </c>
      <c r="L2480" s="106">
        <v>63</v>
      </c>
      <c r="M2480" s="107">
        <v>95</v>
      </c>
      <c r="N2480" s="107">
        <v>141</v>
      </c>
      <c r="O2480" s="107">
        <v>92</v>
      </c>
      <c r="P2480" s="107">
        <f t="shared" si="1603"/>
        <v>106</v>
      </c>
      <c r="Q2480" s="107">
        <f t="shared" si="1606"/>
        <v>14</v>
      </c>
      <c r="R2480" s="108">
        <f t="shared" si="1607"/>
        <v>15.217391304347828</v>
      </c>
      <c r="S2480" s="108"/>
      <c r="W2480" s="100" t="s">
        <v>367</v>
      </c>
      <c r="X2480" s="100">
        <v>70</v>
      </c>
      <c r="Y2480" s="100">
        <v>63</v>
      </c>
      <c r="Z2480" s="100">
        <v>95</v>
      </c>
      <c r="AA2480" s="100">
        <v>83</v>
      </c>
      <c r="AC2480" s="100" t="s">
        <v>367</v>
      </c>
      <c r="AD2480" s="100">
        <v>48</v>
      </c>
      <c r="AE2480" s="100">
        <v>53</v>
      </c>
      <c r="AF2480" s="100">
        <v>63</v>
      </c>
      <c r="AG2480" s="100">
        <v>95</v>
      </c>
      <c r="AJ2480" s="100" t="str">
        <f t="shared" si="1598"/>
        <v>●</v>
      </c>
      <c r="AK2480" s="100" t="str">
        <f t="shared" si="1592"/>
        <v>●</v>
      </c>
      <c r="AL2480" s="100" t="str">
        <f t="shared" si="1608"/>
        <v>●</v>
      </c>
      <c r="AM2480" s="100" t="str">
        <f t="shared" si="1594"/>
        <v>●</v>
      </c>
      <c r="AP2480" s="100" t="str">
        <f t="shared" si="1599"/>
        <v>●</v>
      </c>
      <c r="AQ2480" s="100" t="str">
        <f t="shared" si="1595"/>
        <v>●</v>
      </c>
      <c r="AR2480" s="100" t="str">
        <f t="shared" si="1596"/>
        <v>●</v>
      </c>
      <c r="AS2480" s="100" t="str">
        <f t="shared" si="1600"/>
        <v>●</v>
      </c>
    </row>
    <row r="2481" spans="2:45" s="100" customFormat="1" ht="14.25" customHeight="1">
      <c r="B2481" s="102" t="s">
        <v>135</v>
      </c>
      <c r="C2481" s="106">
        <v>62</v>
      </c>
      <c r="D2481" s="107">
        <v>88</v>
      </c>
      <c r="E2481" s="107">
        <v>81</v>
      </c>
      <c r="F2481" s="107">
        <v>113</v>
      </c>
      <c r="G2481" s="107">
        <f t="shared" si="1602"/>
        <v>106</v>
      </c>
      <c r="H2481" s="107">
        <f t="shared" si="1604"/>
        <v>-7</v>
      </c>
      <c r="I2481" s="108">
        <f t="shared" si="1605"/>
        <v>-6.1946902654867255</v>
      </c>
      <c r="J2481" s="102"/>
      <c r="K2481" s="114" t="s">
        <v>135</v>
      </c>
      <c r="L2481" s="106">
        <v>58</v>
      </c>
      <c r="M2481" s="107">
        <v>62</v>
      </c>
      <c r="N2481" s="107">
        <v>98</v>
      </c>
      <c r="O2481" s="107">
        <v>136</v>
      </c>
      <c r="P2481" s="107">
        <f t="shared" si="1603"/>
        <v>89</v>
      </c>
      <c r="Q2481" s="107">
        <f t="shared" si="1606"/>
        <v>-47</v>
      </c>
      <c r="R2481" s="108">
        <f t="shared" si="1607"/>
        <v>-34.558823529411761</v>
      </c>
      <c r="S2481" s="108"/>
      <c r="W2481" s="100" t="s">
        <v>368</v>
      </c>
      <c r="X2481" s="100">
        <v>64</v>
      </c>
      <c r="Y2481" s="100">
        <v>65</v>
      </c>
      <c r="Z2481" s="100">
        <v>62</v>
      </c>
      <c r="AA2481" s="100">
        <v>88</v>
      </c>
      <c r="AC2481" s="100" t="s">
        <v>368</v>
      </c>
      <c r="AD2481" s="100">
        <v>33</v>
      </c>
      <c r="AE2481" s="100">
        <v>51</v>
      </c>
      <c r="AF2481" s="100">
        <v>58</v>
      </c>
      <c r="AG2481" s="100">
        <v>62</v>
      </c>
      <c r="AJ2481" s="100" t="str">
        <f t="shared" si="1598"/>
        <v>●</v>
      </c>
      <c r="AK2481" s="100" t="str">
        <f t="shared" si="1592"/>
        <v>●</v>
      </c>
      <c r="AL2481" s="100" t="str">
        <f t="shared" si="1608"/>
        <v>●</v>
      </c>
      <c r="AM2481" s="100" t="str">
        <f t="shared" si="1594"/>
        <v>●</v>
      </c>
      <c r="AP2481" s="100" t="str">
        <f t="shared" si="1599"/>
        <v>●</v>
      </c>
      <c r="AQ2481" s="100" t="str">
        <f t="shared" si="1595"/>
        <v>●</v>
      </c>
      <c r="AR2481" s="100" t="str">
        <f t="shared" si="1596"/>
        <v>●</v>
      </c>
      <c r="AS2481" s="100" t="str">
        <f t="shared" si="1600"/>
        <v>●</v>
      </c>
    </row>
    <row r="2482" spans="2:45" s="100" customFormat="1" ht="14.25" customHeight="1">
      <c r="B2482" s="102" t="s">
        <v>136</v>
      </c>
      <c r="C2482" s="106">
        <v>62</v>
      </c>
      <c r="D2482" s="107">
        <v>63</v>
      </c>
      <c r="E2482" s="107">
        <v>78</v>
      </c>
      <c r="F2482" s="107">
        <v>70</v>
      </c>
      <c r="G2482" s="107">
        <f t="shared" si="1602"/>
        <v>101</v>
      </c>
      <c r="H2482" s="107">
        <f t="shared" si="1604"/>
        <v>31</v>
      </c>
      <c r="I2482" s="108">
        <f t="shared" si="1605"/>
        <v>44.285714285714285</v>
      </c>
      <c r="J2482" s="102"/>
      <c r="K2482" s="114" t="s">
        <v>136</v>
      </c>
      <c r="L2482" s="106">
        <v>50</v>
      </c>
      <c r="M2482" s="107">
        <v>51</v>
      </c>
      <c r="N2482" s="107">
        <v>67</v>
      </c>
      <c r="O2482" s="107">
        <v>99</v>
      </c>
      <c r="P2482" s="107">
        <f t="shared" si="1603"/>
        <v>132</v>
      </c>
      <c r="Q2482" s="107">
        <f t="shared" si="1606"/>
        <v>33</v>
      </c>
      <c r="R2482" s="108">
        <f t="shared" si="1607"/>
        <v>33.333333333333329</v>
      </c>
      <c r="S2482" s="108"/>
      <c r="W2482" s="100" t="s">
        <v>369</v>
      </c>
      <c r="X2482" s="100">
        <v>41</v>
      </c>
      <c r="Y2482" s="100">
        <v>58</v>
      </c>
      <c r="Z2482" s="100">
        <v>62</v>
      </c>
      <c r="AA2482" s="100">
        <v>63</v>
      </c>
      <c r="AC2482" s="100" t="s">
        <v>369</v>
      </c>
      <c r="AD2482" s="100">
        <v>16</v>
      </c>
      <c r="AE2482" s="100">
        <v>32</v>
      </c>
      <c r="AF2482" s="100">
        <v>50</v>
      </c>
      <c r="AG2482" s="100">
        <v>51</v>
      </c>
      <c r="AJ2482" s="100" t="str">
        <f t="shared" si="1598"/>
        <v>●</v>
      </c>
      <c r="AK2482" s="100" t="str">
        <f t="shared" si="1592"/>
        <v>●</v>
      </c>
      <c r="AL2482" s="100" t="str">
        <f t="shared" si="1608"/>
        <v>●</v>
      </c>
      <c r="AM2482" s="100" t="str">
        <f t="shared" si="1594"/>
        <v>●</v>
      </c>
      <c r="AP2482" s="100" t="str">
        <f t="shared" si="1599"/>
        <v>●</v>
      </c>
      <c r="AQ2482" s="100" t="str">
        <f t="shared" si="1595"/>
        <v>●</v>
      </c>
      <c r="AR2482" s="100" t="str">
        <f t="shared" si="1596"/>
        <v>●</v>
      </c>
      <c r="AS2482" s="100" t="str">
        <f t="shared" si="1600"/>
        <v>●</v>
      </c>
    </row>
    <row r="2483" spans="2:45" s="100" customFormat="1" ht="14.25" customHeight="1">
      <c r="B2483" s="102" t="s">
        <v>137</v>
      </c>
      <c r="C2483" s="106">
        <v>50</v>
      </c>
      <c r="D2483" s="107">
        <v>55</v>
      </c>
      <c r="E2483" s="107">
        <v>50</v>
      </c>
      <c r="F2483" s="107">
        <v>68</v>
      </c>
      <c r="G2483" s="107">
        <f t="shared" si="1602"/>
        <v>61</v>
      </c>
      <c r="H2483" s="107">
        <f t="shared" si="1604"/>
        <v>-7</v>
      </c>
      <c r="I2483" s="108">
        <f t="shared" si="1605"/>
        <v>-10.294117647058822</v>
      </c>
      <c r="J2483" s="102"/>
      <c r="K2483" s="114" t="s">
        <v>137</v>
      </c>
      <c r="L2483" s="106">
        <v>33</v>
      </c>
      <c r="M2483" s="107">
        <v>44</v>
      </c>
      <c r="N2483" s="107">
        <v>46</v>
      </c>
      <c r="O2483" s="107">
        <v>60</v>
      </c>
      <c r="P2483" s="107">
        <f t="shared" si="1603"/>
        <v>84</v>
      </c>
      <c r="Q2483" s="107">
        <f t="shared" si="1606"/>
        <v>24</v>
      </c>
      <c r="R2483" s="108">
        <f t="shared" si="1607"/>
        <v>40</v>
      </c>
      <c r="S2483" s="108"/>
      <c r="W2483" s="100" t="s">
        <v>370</v>
      </c>
      <c r="X2483" s="100">
        <v>31</v>
      </c>
      <c r="Y2483" s="100">
        <v>36</v>
      </c>
      <c r="Z2483" s="100">
        <v>50</v>
      </c>
      <c r="AA2483" s="100">
        <v>55</v>
      </c>
      <c r="AC2483" s="100" t="s">
        <v>370</v>
      </c>
      <c r="AD2483" s="100">
        <v>16</v>
      </c>
      <c r="AE2483" s="100">
        <v>10</v>
      </c>
      <c r="AF2483" s="100">
        <v>33</v>
      </c>
      <c r="AG2483" s="100">
        <v>44</v>
      </c>
      <c r="AJ2483" s="100" t="str">
        <f t="shared" si="1598"/>
        <v>●</v>
      </c>
      <c r="AK2483" s="100" t="str">
        <f t="shared" si="1592"/>
        <v>●</v>
      </c>
      <c r="AL2483" s="100" t="str">
        <f t="shared" si="1608"/>
        <v>○</v>
      </c>
      <c r="AM2483" s="100" t="str">
        <f t="shared" si="1594"/>
        <v>●</v>
      </c>
      <c r="AP2483" s="100" t="str">
        <f t="shared" si="1599"/>
        <v>●</v>
      </c>
      <c r="AQ2483" s="100" t="str">
        <f t="shared" si="1595"/>
        <v>●</v>
      </c>
      <c r="AR2483" s="100" t="str">
        <f t="shared" si="1596"/>
        <v>●</v>
      </c>
      <c r="AS2483" s="100" t="str">
        <f t="shared" si="1600"/>
        <v>●</v>
      </c>
    </row>
    <row r="2484" spans="2:45" s="100" customFormat="1" ht="14.25" customHeight="1">
      <c r="B2484" s="102" t="s">
        <v>138</v>
      </c>
      <c r="C2484" s="106">
        <v>31</v>
      </c>
      <c r="D2484" s="107">
        <v>37</v>
      </c>
      <c r="E2484" s="107">
        <v>50</v>
      </c>
      <c r="F2484" s="107">
        <v>38</v>
      </c>
      <c r="G2484" s="107">
        <f t="shared" si="1602"/>
        <v>53</v>
      </c>
      <c r="H2484" s="107">
        <f t="shared" si="1604"/>
        <v>15</v>
      </c>
      <c r="I2484" s="108">
        <f t="shared" si="1605"/>
        <v>39.473684210526315</v>
      </c>
      <c r="J2484" s="102"/>
      <c r="K2484" s="114" t="s">
        <v>138</v>
      </c>
      <c r="L2484" s="106">
        <v>12</v>
      </c>
      <c r="M2484" s="107">
        <v>38</v>
      </c>
      <c r="N2484" s="107">
        <v>33</v>
      </c>
      <c r="O2484" s="107">
        <v>41</v>
      </c>
      <c r="P2484" s="107">
        <f t="shared" si="1603"/>
        <v>47</v>
      </c>
      <c r="Q2484" s="107">
        <f t="shared" si="1606"/>
        <v>6</v>
      </c>
      <c r="R2484" s="108">
        <f t="shared" si="1607"/>
        <v>14.634146341463413</v>
      </c>
      <c r="S2484" s="108"/>
      <c r="W2484" s="100" t="s">
        <v>371</v>
      </c>
      <c r="X2484" s="100">
        <v>21</v>
      </c>
      <c r="Y2484" s="100">
        <v>31</v>
      </c>
      <c r="Z2484" s="100">
        <v>31</v>
      </c>
      <c r="AA2484" s="100">
        <v>37</v>
      </c>
      <c r="AC2484" s="100" t="s">
        <v>371</v>
      </c>
      <c r="AD2484" s="100">
        <v>5</v>
      </c>
      <c r="AE2484" s="100">
        <v>13</v>
      </c>
      <c r="AF2484" s="100">
        <v>12</v>
      </c>
      <c r="AG2484" s="100">
        <v>38</v>
      </c>
      <c r="AJ2484" s="100" t="str">
        <f t="shared" si="1598"/>
        <v>●</v>
      </c>
      <c r="AK2484" s="100" t="str">
        <f t="shared" si="1592"/>
        <v>●</v>
      </c>
      <c r="AL2484" s="100" t="str">
        <f t="shared" si="1608"/>
        <v>●</v>
      </c>
      <c r="AM2484" s="100" t="str">
        <f t="shared" si="1594"/>
        <v>●</v>
      </c>
      <c r="AP2484" s="100" t="str">
        <f t="shared" si="1599"/>
        <v>●</v>
      </c>
      <c r="AQ2484" s="100" t="str">
        <f t="shared" si="1595"/>
        <v>●</v>
      </c>
      <c r="AR2484" s="100" t="str">
        <f t="shared" si="1596"/>
        <v>●</v>
      </c>
      <c r="AS2484" s="100" t="str">
        <f t="shared" si="1600"/>
        <v>●</v>
      </c>
    </row>
    <row r="2485" spans="2:45" s="100" customFormat="1" ht="14.25" customHeight="1">
      <c r="B2485" s="102" t="s">
        <v>110</v>
      </c>
      <c r="C2485" s="106">
        <v>24</v>
      </c>
      <c r="D2485" s="107">
        <v>28</v>
      </c>
      <c r="E2485" s="107">
        <v>32</v>
      </c>
      <c r="F2485" s="107">
        <v>48</v>
      </c>
      <c r="G2485" s="107">
        <f t="shared" si="1602"/>
        <v>53</v>
      </c>
      <c r="H2485" s="107">
        <f t="shared" si="1604"/>
        <v>5</v>
      </c>
      <c r="I2485" s="108">
        <f t="shared" si="1605"/>
        <v>10.416666666666668</v>
      </c>
      <c r="J2485" s="102"/>
      <c r="K2485" s="114" t="s">
        <v>110</v>
      </c>
      <c r="L2485" s="106">
        <v>7</v>
      </c>
      <c r="M2485" s="107">
        <v>22</v>
      </c>
      <c r="N2485" s="107">
        <v>32</v>
      </c>
      <c r="O2485" s="107">
        <v>34</v>
      </c>
      <c r="P2485" s="107">
        <f t="shared" si="1603"/>
        <v>50</v>
      </c>
      <c r="Q2485" s="107">
        <f t="shared" si="1606"/>
        <v>16</v>
      </c>
      <c r="R2485" s="108">
        <f t="shared" si="1607"/>
        <v>47.058823529411761</v>
      </c>
      <c r="S2485" s="108"/>
      <c r="W2485" s="100" t="s">
        <v>378</v>
      </c>
      <c r="X2485" s="100">
        <v>13</v>
      </c>
      <c r="Y2485" s="100">
        <v>19</v>
      </c>
      <c r="Z2485" s="100">
        <v>24</v>
      </c>
      <c r="AA2485" s="100">
        <v>28</v>
      </c>
      <c r="AC2485" s="100" t="s">
        <v>378</v>
      </c>
      <c r="AD2485" s="100">
        <v>4</v>
      </c>
      <c r="AE2485" s="100">
        <v>5</v>
      </c>
      <c r="AF2485" s="100">
        <v>7</v>
      </c>
      <c r="AG2485" s="100">
        <v>22</v>
      </c>
      <c r="AJ2485" s="100" t="str">
        <f t="shared" si="1598"/>
        <v>●</v>
      </c>
      <c r="AK2485" s="100" t="str">
        <f t="shared" si="1592"/>
        <v>●</v>
      </c>
      <c r="AL2485" s="100" t="str">
        <f t="shared" si="1608"/>
        <v>●</v>
      </c>
      <c r="AM2485" s="100" t="str">
        <f t="shared" si="1594"/>
        <v>●</v>
      </c>
      <c r="AP2485" s="100" t="str">
        <f t="shared" si="1599"/>
        <v>●</v>
      </c>
      <c r="AQ2485" s="100" t="str">
        <f t="shared" si="1595"/>
        <v>●</v>
      </c>
      <c r="AR2485" s="100" t="str">
        <f t="shared" si="1596"/>
        <v>●</v>
      </c>
      <c r="AS2485" s="100" t="str">
        <f t="shared" si="1600"/>
        <v>●</v>
      </c>
    </row>
    <row r="2486" spans="2:45" s="100" customFormat="1" ht="14.25" customHeight="1">
      <c r="B2486" s="119" t="s">
        <v>111</v>
      </c>
      <c r="C2486" s="120" t="s">
        <v>313</v>
      </c>
      <c r="D2486" s="116" t="s">
        <v>313</v>
      </c>
      <c r="E2486" s="116" t="s">
        <v>313</v>
      </c>
      <c r="F2486" s="116" t="s">
        <v>313</v>
      </c>
      <c r="G2486" s="107" t="str">
        <f t="shared" si="1602"/>
        <v>-</v>
      </c>
      <c r="H2486" s="107"/>
      <c r="I2486" s="108"/>
      <c r="K2486" s="119" t="s">
        <v>111</v>
      </c>
      <c r="L2486" s="120" t="s">
        <v>313</v>
      </c>
      <c r="M2486" s="116" t="s">
        <v>313</v>
      </c>
      <c r="N2486" s="116" t="s">
        <v>313</v>
      </c>
      <c r="O2486" s="116">
        <v>2</v>
      </c>
      <c r="P2486" s="107" t="str">
        <f t="shared" si="1603"/>
        <v>-</v>
      </c>
      <c r="Q2486" s="107"/>
      <c r="R2486" s="108"/>
    </row>
    <row r="2487" spans="2:45" s="100" customFormat="1" ht="14.25" customHeight="1">
      <c r="G2487" s="168"/>
      <c r="P2487" s="168"/>
    </row>
    <row r="2488" spans="2:45" s="100" customFormat="1" ht="14.25" customHeight="1">
      <c r="G2488" s="168"/>
      <c r="P2488" s="168"/>
    </row>
    <row r="2489" spans="2:45" s="99" customFormat="1" ht="14.25" customHeight="1">
      <c r="B2489" s="99" t="str">
        <f>LEFT(B2459,LEN(B2459)-2)&amp;+"男"</f>
        <v>見晴町・男</v>
      </c>
      <c r="H2489" s="99" t="s">
        <v>805</v>
      </c>
      <c r="I2489" s="380">
        <f>令和2年9月末住基人口!P52</f>
        <v>459</v>
      </c>
      <c r="K2489" s="99" t="str">
        <f>LEFT(K2459,LEN(K2459)-2)&amp;+"男"</f>
        <v>星野町・男</v>
      </c>
      <c r="Q2489" s="99" t="s">
        <v>805</v>
      </c>
      <c r="R2489" s="380">
        <f>令和2年9月末住基人口!P53</f>
        <v>717</v>
      </c>
      <c r="W2489" s="100"/>
      <c r="X2489" s="100"/>
      <c r="Y2489" s="100"/>
      <c r="Z2489" s="100"/>
      <c r="AA2489" s="100"/>
      <c r="AB2489" s="100"/>
      <c r="AC2489" s="100"/>
      <c r="AD2489" s="100"/>
      <c r="AE2489" s="100"/>
      <c r="AF2489" s="100"/>
      <c r="AG2489" s="100"/>
    </row>
    <row r="2490" spans="2:45" s="100" customFormat="1" ht="14.25" customHeight="1">
      <c r="B2490" s="583" t="s">
        <v>335</v>
      </c>
      <c r="C2490" s="101"/>
      <c r="D2490" s="101"/>
      <c r="E2490" s="101"/>
      <c r="F2490" s="101"/>
      <c r="G2490" s="135"/>
      <c r="H2490" s="131"/>
      <c r="I2490" s="131"/>
      <c r="J2490" s="102"/>
      <c r="K2490" s="583" t="s">
        <v>335</v>
      </c>
      <c r="L2490" s="101"/>
      <c r="M2490" s="101"/>
      <c r="N2490" s="101"/>
      <c r="O2490" s="101"/>
      <c r="P2490" s="135"/>
      <c r="Q2490" s="131"/>
      <c r="R2490" s="131"/>
      <c r="S2490" s="103"/>
    </row>
    <row r="2491" spans="2:45" s="100" customFormat="1" ht="14.25" customHeight="1">
      <c r="B2491" s="584"/>
      <c r="C2491" s="130" t="str">
        <f>$C$4</f>
        <v>平成12年</v>
      </c>
      <c r="D2491" s="130" t="str">
        <f>$D$4</f>
        <v>平成17年</v>
      </c>
      <c r="E2491" s="130" t="str">
        <f>$E$4</f>
        <v>平成22年</v>
      </c>
      <c r="F2491" s="130" t="s">
        <v>410</v>
      </c>
      <c r="G2491" s="130" t="s">
        <v>739</v>
      </c>
      <c r="H2491" s="133" t="str">
        <f>$H$4</f>
        <v>対平成</v>
      </c>
      <c r="I2491" s="134" t="str">
        <f>$I$4</f>
        <v>27年</v>
      </c>
      <c r="J2491" s="102"/>
      <c r="K2491" s="584"/>
      <c r="L2491" s="130" t="str">
        <f>$C$4</f>
        <v>平成12年</v>
      </c>
      <c r="M2491" s="130" t="str">
        <f>$D$4</f>
        <v>平成17年</v>
      </c>
      <c r="N2491" s="130" t="str">
        <f>$E$4</f>
        <v>平成22年</v>
      </c>
      <c r="O2491" s="130" t="s">
        <v>410</v>
      </c>
      <c r="P2491" s="130" t="s">
        <v>739</v>
      </c>
      <c r="Q2491" s="133" t="str">
        <f>$H$4</f>
        <v>対平成</v>
      </c>
      <c r="R2491" s="134" t="str">
        <f>$I$4</f>
        <v>27年</v>
      </c>
      <c r="S2491" s="103"/>
    </row>
    <row r="2492" spans="2:45" s="100" customFormat="1" ht="14.25" customHeight="1">
      <c r="B2492" s="585"/>
      <c r="C2492" s="104"/>
      <c r="D2492" s="104"/>
      <c r="E2492" s="104"/>
      <c r="F2492" s="104"/>
      <c r="G2492" s="104"/>
      <c r="H2492" s="132" t="s">
        <v>88</v>
      </c>
      <c r="I2492" s="133" t="s">
        <v>398</v>
      </c>
      <c r="J2492" s="102"/>
      <c r="K2492" s="585"/>
      <c r="L2492" s="104"/>
      <c r="M2492" s="104"/>
      <c r="N2492" s="104"/>
      <c r="O2492" s="104"/>
      <c r="P2492" s="104"/>
      <c r="Q2492" s="132" t="s">
        <v>88</v>
      </c>
      <c r="R2492" s="133" t="s">
        <v>398</v>
      </c>
      <c r="S2492" s="103"/>
    </row>
    <row r="2493" spans="2:45" s="199" customFormat="1" ht="14.25" customHeight="1">
      <c r="B2493" s="200" t="s">
        <v>90</v>
      </c>
      <c r="C2493" s="198">
        <v>589</v>
      </c>
      <c r="D2493" s="194">
        <v>539</v>
      </c>
      <c r="E2493" s="194">
        <v>535</v>
      </c>
      <c r="F2493" s="194">
        <v>467</v>
      </c>
      <c r="G2493" s="194">
        <f>IF(COUNTIF(G2498:G2516,"x"),"x",IF(SUM(G2498:G2516)=0,"-",SUM(G2498:G2516)))</f>
        <v>439</v>
      </c>
      <c r="H2493" s="193">
        <f t="shared" ref="H2493:H2496" si="1609">IF(G2493="x","x",IF(AND(G2493="-",F2493="-"),"-",IF(AND(G2493="-",F2493&gt;0),F2493*-1,IF(AND(G2493&gt;0,F2493="-"),G2493,G2493-F2493))))</f>
        <v>-28</v>
      </c>
      <c r="I2493" s="195">
        <f t="shared" ref="I2493:I2496" si="1610">IF(H2493="x","x",IF(H2493="-","-",IF(AND(F2493="-",G2493&gt;0),"皆増",IF(AND(F2493&gt;0,G2493="-"),"皆減",H2493/F2493*100))))</f>
        <v>-5.9957173447537473</v>
      </c>
      <c r="J2493" s="196"/>
      <c r="K2493" s="197" t="s">
        <v>90</v>
      </c>
      <c r="L2493" s="198">
        <v>658</v>
      </c>
      <c r="M2493" s="194">
        <v>677</v>
      </c>
      <c r="N2493" s="194">
        <v>673</v>
      </c>
      <c r="O2493" s="194">
        <v>628</v>
      </c>
      <c r="P2493" s="194">
        <f>IF(COUNTIF(P2498:P2516,"x"),"x",IF(SUM(P2498:P2516)=0,"-",SUM(P2498:P2516)))</f>
        <v>701</v>
      </c>
      <c r="Q2493" s="193">
        <f t="shared" ref="Q2493:Q2496" si="1611">IF(P2493="x","x",IF(AND(P2493="-",O2493="-"),"-",IF(AND(P2493="-",O2493&gt;0),O2493*-1,IF(AND(P2493&gt;0,O2493="-"),P2493,P2493-O2493))))</f>
        <v>73</v>
      </c>
      <c r="R2493" s="195">
        <f t="shared" ref="R2493:R2496" si="1612">IF(Q2493="x","x",IF(Q2493="-","-",IF(AND(O2493="-",P2493&gt;0),"皆増",IF(AND(O2493&gt;0,P2493="-"),"皆減",Q2493/O2493*100))))</f>
        <v>11.624203821656051</v>
      </c>
      <c r="S2493" s="195"/>
      <c r="W2493" s="199" t="s">
        <v>373</v>
      </c>
      <c r="X2493" s="199">
        <v>607</v>
      </c>
      <c r="Y2493" s="199">
        <v>598</v>
      </c>
      <c r="Z2493" s="199">
        <v>589</v>
      </c>
      <c r="AA2493" s="199">
        <v>539</v>
      </c>
      <c r="AC2493" s="199" t="s">
        <v>373</v>
      </c>
      <c r="AD2493" s="199">
        <v>343</v>
      </c>
      <c r="AE2493" s="199">
        <v>468</v>
      </c>
      <c r="AF2493" s="199">
        <v>658</v>
      </c>
      <c r="AG2493" s="199">
        <v>677</v>
      </c>
      <c r="AJ2493" s="199" t="str">
        <f>IF(C2493=X2493,"○","●")</f>
        <v>●</v>
      </c>
      <c r="AK2493" s="199" t="str">
        <f t="shared" ref="AK2493:AK2515" si="1613">IF(D2493=Y2493,"○","●")</f>
        <v>●</v>
      </c>
      <c r="AL2493" s="199" t="str">
        <f t="shared" ref="AL2493:AL2494" si="1614">IF(E2493=Z2493,"○","●")</f>
        <v>●</v>
      </c>
      <c r="AM2493" s="199" t="str">
        <f t="shared" ref="AM2493:AM2515" si="1615">IF(F2493=AA2493,"○","●")</f>
        <v>●</v>
      </c>
      <c r="AP2493" s="199" t="str">
        <f>IF(L2493=AD2493,"○","●")</f>
        <v>●</v>
      </c>
      <c r="AQ2493" s="199" t="str">
        <f t="shared" ref="AQ2493:AQ2515" si="1616">IF(M2493=AE2493,"○","●")</f>
        <v>●</v>
      </c>
      <c r="AR2493" s="199" t="str">
        <f t="shared" ref="AR2493:AR2515" si="1617">IF(N2493=AF2493,"○","●")</f>
        <v>●</v>
      </c>
      <c r="AS2493" s="199" t="str">
        <f t="shared" ref="AS2493" si="1618">IF(O2493=AG2493,"○","●")</f>
        <v>●</v>
      </c>
    </row>
    <row r="2494" spans="2:45" s="100" customFormat="1" ht="14.25" customHeight="1">
      <c r="B2494" s="105" t="s">
        <v>91</v>
      </c>
      <c r="C2494" s="106">
        <v>54</v>
      </c>
      <c r="D2494" s="107">
        <v>43</v>
      </c>
      <c r="E2494" s="107">
        <v>38</v>
      </c>
      <c r="F2494" s="107">
        <v>33</v>
      </c>
      <c r="G2494" s="107">
        <f>IF(COUNTIF(G2498:G2500,"x"),"x",IF(SUM(G2498:G2500)=0,"-",SUM(G2498:G2500)))</f>
        <v>29</v>
      </c>
      <c r="H2494" s="107">
        <f t="shared" si="1609"/>
        <v>-4</v>
      </c>
      <c r="I2494" s="108">
        <f t="shared" si="1610"/>
        <v>-12.121212121212121</v>
      </c>
      <c r="J2494" s="102"/>
      <c r="K2494" s="109" t="s">
        <v>91</v>
      </c>
      <c r="L2494" s="106">
        <v>127</v>
      </c>
      <c r="M2494" s="107">
        <v>131</v>
      </c>
      <c r="N2494" s="107">
        <v>107</v>
      </c>
      <c r="O2494" s="107">
        <v>77</v>
      </c>
      <c r="P2494" s="107">
        <f>IF(COUNTIF(P2498:P2500,"x"),"x",IF(SUM(P2498:P2500)=0,"-",SUM(P2498:P2500)))</f>
        <v>83</v>
      </c>
      <c r="Q2494" s="107">
        <f t="shared" si="1611"/>
        <v>6</v>
      </c>
      <c r="R2494" s="108">
        <f t="shared" si="1612"/>
        <v>7.7922077922077921</v>
      </c>
      <c r="S2494" s="108"/>
      <c r="W2494" s="100" t="s">
        <v>374</v>
      </c>
      <c r="X2494" s="100">
        <v>82</v>
      </c>
      <c r="Y2494" s="100">
        <v>53</v>
      </c>
      <c r="Z2494" s="100">
        <v>54</v>
      </c>
      <c r="AA2494" s="100">
        <v>43</v>
      </c>
      <c r="AC2494" s="100" t="s">
        <v>374</v>
      </c>
      <c r="AD2494" s="100">
        <v>72</v>
      </c>
      <c r="AE2494" s="100">
        <v>94</v>
      </c>
      <c r="AF2494" s="100">
        <v>127</v>
      </c>
      <c r="AG2494" s="100">
        <v>131</v>
      </c>
      <c r="AJ2494" s="100" t="str">
        <f t="shared" ref="AJ2494:AJ2515" si="1619">IF(C2494=X2494,"○","●")</f>
        <v>●</v>
      </c>
      <c r="AK2494" s="100" t="str">
        <f t="shared" si="1613"/>
        <v>●</v>
      </c>
      <c r="AL2494" s="100" t="str">
        <f t="shared" si="1614"/>
        <v>●</v>
      </c>
      <c r="AM2494" s="100" t="str">
        <f t="shared" si="1615"/>
        <v>●</v>
      </c>
      <c r="AP2494" s="100" t="str">
        <f t="shared" ref="AP2494:AP2515" si="1620">IF(L2494=AD2494,"○","●")</f>
        <v>●</v>
      </c>
      <c r="AQ2494" s="100" t="str">
        <f t="shared" si="1616"/>
        <v>●</v>
      </c>
      <c r="AR2494" s="100" t="str">
        <f t="shared" si="1617"/>
        <v>●</v>
      </c>
      <c r="AS2494" s="100" t="str">
        <f>IF(O2494=AG2494,"○","●")</f>
        <v>●</v>
      </c>
    </row>
    <row r="2495" spans="2:45" s="100" customFormat="1" ht="14.25" customHeight="1">
      <c r="B2495" s="105" t="s">
        <v>92</v>
      </c>
      <c r="C2495" s="106">
        <v>429</v>
      </c>
      <c r="D2495" s="107">
        <v>382</v>
      </c>
      <c r="E2495" s="107">
        <v>370</v>
      </c>
      <c r="F2495" s="107">
        <v>295</v>
      </c>
      <c r="G2495" s="296">
        <f>IF(COUNTIF(G2501:G2510,"x"),"x",IF(SUM(G2501:G2510)=0,"-",SUM(G2501:G2510)))</f>
        <v>238</v>
      </c>
      <c r="H2495" s="107">
        <f t="shared" si="1609"/>
        <v>-57</v>
      </c>
      <c r="I2495" s="108">
        <f t="shared" si="1610"/>
        <v>-19.322033898305087</v>
      </c>
      <c r="J2495" s="102"/>
      <c r="K2495" s="109" t="s">
        <v>92</v>
      </c>
      <c r="L2495" s="106">
        <v>454</v>
      </c>
      <c r="M2495" s="107">
        <v>452</v>
      </c>
      <c r="N2495" s="107">
        <v>437</v>
      </c>
      <c r="O2495" s="107">
        <v>389</v>
      </c>
      <c r="P2495" s="296">
        <f>IF(COUNTIF(P2501:P2510,"x"),"x",IF(SUM(P2501:P2510)=0,"-",SUM(P2501:P2510)))</f>
        <v>437</v>
      </c>
      <c r="Q2495" s="107">
        <f t="shared" si="1611"/>
        <v>48</v>
      </c>
      <c r="R2495" s="108">
        <f t="shared" si="1612"/>
        <v>12.339331619537274</v>
      </c>
      <c r="S2495" s="108"/>
      <c r="W2495" s="100" t="s">
        <v>375</v>
      </c>
      <c r="X2495" s="100">
        <v>449</v>
      </c>
      <c r="Y2495" s="100">
        <v>456</v>
      </c>
      <c r="Z2495" s="100">
        <v>429</v>
      </c>
      <c r="AA2495" s="100">
        <v>382</v>
      </c>
      <c r="AC2495" s="100" t="s">
        <v>375</v>
      </c>
      <c r="AD2495" s="100">
        <v>235</v>
      </c>
      <c r="AE2495" s="100">
        <v>317</v>
      </c>
      <c r="AF2495" s="100">
        <v>454</v>
      </c>
      <c r="AG2495" s="100">
        <v>452</v>
      </c>
      <c r="AJ2495" s="100" t="str">
        <f t="shared" si="1619"/>
        <v>●</v>
      </c>
      <c r="AK2495" s="100" t="str">
        <f t="shared" si="1613"/>
        <v>●</v>
      </c>
      <c r="AL2495" s="100" t="str">
        <f>IF(E2495=Z2495,"○","●")</f>
        <v>●</v>
      </c>
      <c r="AM2495" s="100" t="str">
        <f t="shared" si="1615"/>
        <v>●</v>
      </c>
      <c r="AP2495" s="100" t="str">
        <f t="shared" si="1620"/>
        <v>●</v>
      </c>
      <c r="AQ2495" s="100" t="str">
        <f t="shared" si="1616"/>
        <v>●</v>
      </c>
      <c r="AR2495" s="100" t="str">
        <f t="shared" si="1617"/>
        <v>●</v>
      </c>
      <c r="AS2495" s="100" t="str">
        <f t="shared" ref="AS2495:AS2515" si="1621">IF(O2495=AG2495,"○","●")</f>
        <v>●</v>
      </c>
    </row>
    <row r="2496" spans="2:45" s="100" customFormat="1" ht="14.25" customHeight="1">
      <c r="B2496" s="105" t="s">
        <v>93</v>
      </c>
      <c r="C2496" s="106">
        <v>106</v>
      </c>
      <c r="D2496" s="107">
        <v>114</v>
      </c>
      <c r="E2496" s="107">
        <v>127</v>
      </c>
      <c r="F2496" s="107">
        <v>139</v>
      </c>
      <c r="G2496" s="107">
        <f>IF(COUNTIF(G2511:G2515,"x"),"x",IF(SUM(G2511,G2515)=0,"-",SUM(G2511:G2515)))</f>
        <v>172</v>
      </c>
      <c r="H2496" s="107">
        <f t="shared" si="1609"/>
        <v>33</v>
      </c>
      <c r="I2496" s="108">
        <f t="shared" si="1610"/>
        <v>23.741007194244602</v>
      </c>
      <c r="J2496" s="102"/>
      <c r="K2496" s="109" t="s">
        <v>93</v>
      </c>
      <c r="L2496" s="106">
        <v>77</v>
      </c>
      <c r="M2496" s="107">
        <v>94</v>
      </c>
      <c r="N2496" s="107">
        <v>129</v>
      </c>
      <c r="O2496" s="107">
        <v>161</v>
      </c>
      <c r="P2496" s="107">
        <f>IF(COUNTIF(P2511:P2515,"x"),"x",IF(SUM(P2511,P2515)=0,"-",SUM(P2511:P2515)))</f>
        <v>181</v>
      </c>
      <c r="Q2496" s="107">
        <f t="shared" si="1611"/>
        <v>20</v>
      </c>
      <c r="R2496" s="108">
        <f t="shared" si="1612"/>
        <v>12.422360248447205</v>
      </c>
      <c r="S2496" s="108"/>
      <c r="W2496" s="100" t="s">
        <v>376</v>
      </c>
      <c r="X2496" s="100">
        <v>76</v>
      </c>
      <c r="Y2496" s="100">
        <v>89</v>
      </c>
      <c r="Z2496" s="100">
        <v>106</v>
      </c>
      <c r="AA2496" s="100">
        <v>114</v>
      </c>
      <c r="AC2496" s="100" t="s">
        <v>376</v>
      </c>
      <c r="AD2496" s="100">
        <v>36</v>
      </c>
      <c r="AE2496" s="100">
        <v>57</v>
      </c>
      <c r="AF2496" s="100">
        <v>77</v>
      </c>
      <c r="AG2496" s="100">
        <v>94</v>
      </c>
      <c r="AJ2496" s="100" t="str">
        <f t="shared" si="1619"/>
        <v>●</v>
      </c>
      <c r="AK2496" s="100" t="str">
        <f t="shared" si="1613"/>
        <v>●</v>
      </c>
      <c r="AL2496" s="100" t="str">
        <f t="shared" ref="AL2496:AL2505" si="1622">IF(E2496=Z2496,"○","●")</f>
        <v>●</v>
      </c>
      <c r="AM2496" s="100" t="str">
        <f t="shared" si="1615"/>
        <v>●</v>
      </c>
      <c r="AP2496" s="100" t="str">
        <f t="shared" si="1620"/>
        <v>●</v>
      </c>
      <c r="AQ2496" s="100" t="str">
        <f t="shared" si="1616"/>
        <v>●</v>
      </c>
      <c r="AR2496" s="100" t="str">
        <f t="shared" si="1617"/>
        <v>●</v>
      </c>
      <c r="AS2496" s="100" t="str">
        <f t="shared" si="1621"/>
        <v>●</v>
      </c>
    </row>
    <row r="2497" spans="2:45" s="100" customFormat="1" ht="14.25" customHeight="1">
      <c r="B2497" s="102"/>
      <c r="C2497" s="106"/>
      <c r="D2497" s="112"/>
      <c r="E2497" s="112"/>
      <c r="F2497" s="112"/>
      <c r="G2497" s="112"/>
      <c r="H2497" s="112"/>
      <c r="I2497" s="113"/>
      <c r="J2497" s="102"/>
      <c r="K2497" s="114"/>
      <c r="L2497" s="106"/>
      <c r="M2497" s="112"/>
      <c r="N2497" s="112"/>
      <c r="O2497" s="112"/>
      <c r="P2497" s="112"/>
      <c r="Q2497" s="112"/>
      <c r="R2497" s="113"/>
      <c r="S2497" s="113"/>
      <c r="AJ2497" s="100" t="str">
        <f t="shared" si="1619"/>
        <v>○</v>
      </c>
      <c r="AK2497" s="100" t="str">
        <f t="shared" si="1613"/>
        <v>○</v>
      </c>
      <c r="AL2497" s="100" t="str">
        <f t="shared" si="1622"/>
        <v>○</v>
      </c>
      <c r="AM2497" s="100" t="str">
        <f t="shared" si="1615"/>
        <v>○</v>
      </c>
      <c r="AP2497" s="100" t="str">
        <f t="shared" si="1620"/>
        <v>○</v>
      </c>
      <c r="AQ2497" s="100" t="str">
        <f t="shared" si="1616"/>
        <v>○</v>
      </c>
      <c r="AR2497" s="100" t="str">
        <f t="shared" si="1617"/>
        <v>○</v>
      </c>
      <c r="AS2497" s="100" t="str">
        <f t="shared" si="1621"/>
        <v>○</v>
      </c>
    </row>
    <row r="2498" spans="2:45" s="100" customFormat="1" ht="14.25" customHeight="1">
      <c r="B2498" s="102" t="s">
        <v>94</v>
      </c>
      <c r="C2498" s="106">
        <v>12</v>
      </c>
      <c r="D2498" s="107">
        <v>8</v>
      </c>
      <c r="E2498" s="107">
        <v>7</v>
      </c>
      <c r="F2498" s="107">
        <v>11</v>
      </c>
      <c r="G2498" s="107">
        <f>第2表01元データ!BF40</f>
        <v>8</v>
      </c>
      <c r="H2498" s="107">
        <f t="shared" ref="H2498:H2515" si="1623">IF(G2498="x","x",IF(AND(G2498="-",F2498="-"),"-",IF(AND(G2498="-",F2498&gt;0),F2498*-1,IF(AND(G2498&gt;0,F2498="-"),G2498,G2498-F2498))))</f>
        <v>-3</v>
      </c>
      <c r="I2498" s="108">
        <f t="shared" ref="I2498:I2515" si="1624">IF(H2498="x","x",IF(H2498="-","-",IF(AND(F2498="-",G2498&gt;0),"皆増",IF(AND(F2498&gt;0,G2498="-"),"皆減",H2498/F2498*100))))</f>
        <v>-27.27272727272727</v>
      </c>
      <c r="J2498" s="102"/>
      <c r="K2498" s="114" t="s">
        <v>94</v>
      </c>
      <c r="L2498" s="106">
        <v>43</v>
      </c>
      <c r="M2498" s="107">
        <v>36</v>
      </c>
      <c r="N2498" s="107">
        <v>24</v>
      </c>
      <c r="O2498" s="107">
        <v>16</v>
      </c>
      <c r="P2498" s="107">
        <f>第2表01元データ!BG40</f>
        <v>38</v>
      </c>
      <c r="Q2498" s="107">
        <f t="shared" ref="Q2498:Q2515" si="1625">IF(P2498="x","x",IF(AND(P2498="-",O2498="-"),"-",IF(AND(P2498="-",O2498&gt;0),O2498*-1,IF(AND(P2498&gt;0,O2498="-"),P2498,P2498-O2498))))</f>
        <v>22</v>
      </c>
      <c r="R2498" s="108">
        <f t="shared" ref="R2498:R2515" si="1626">IF(Q2498="x","x",IF(Q2498="-","-",IF(AND(O2498="-",P2498&gt;0),"皆増",IF(AND(O2498&gt;0,P2498="-"),"皆減",Q2498/O2498*100))))</f>
        <v>137.5</v>
      </c>
      <c r="S2498" s="108"/>
      <c r="T2498" s="100">
        <v>101</v>
      </c>
      <c r="W2498" s="100" t="s">
        <v>377</v>
      </c>
      <c r="X2498" s="100">
        <v>15</v>
      </c>
      <c r="Y2498" s="100">
        <v>10</v>
      </c>
      <c r="Z2498" s="100">
        <v>12</v>
      </c>
      <c r="AA2498" s="100">
        <v>8</v>
      </c>
      <c r="AC2498" s="100" t="s">
        <v>377</v>
      </c>
      <c r="AD2498" s="100">
        <v>17</v>
      </c>
      <c r="AE2498" s="100">
        <v>21</v>
      </c>
      <c r="AF2498" s="100">
        <v>43</v>
      </c>
      <c r="AG2498" s="100">
        <v>36</v>
      </c>
      <c r="AJ2498" s="100" t="str">
        <f t="shared" si="1619"/>
        <v>●</v>
      </c>
      <c r="AK2498" s="100" t="str">
        <f t="shared" si="1613"/>
        <v>●</v>
      </c>
      <c r="AL2498" s="100" t="str">
        <f t="shared" si="1622"/>
        <v>●</v>
      </c>
      <c r="AM2498" s="100" t="str">
        <f t="shared" si="1615"/>
        <v>●</v>
      </c>
      <c r="AP2498" s="100" t="str">
        <f t="shared" si="1620"/>
        <v>●</v>
      </c>
      <c r="AQ2498" s="100" t="str">
        <f t="shared" si="1616"/>
        <v>●</v>
      </c>
      <c r="AR2498" s="100" t="str">
        <f t="shared" si="1617"/>
        <v>●</v>
      </c>
      <c r="AS2498" s="100" t="str">
        <f t="shared" si="1621"/>
        <v>●</v>
      </c>
    </row>
    <row r="2499" spans="2:45" s="100" customFormat="1" ht="14.25" customHeight="1">
      <c r="B2499" s="102" t="s">
        <v>123</v>
      </c>
      <c r="C2499" s="106">
        <v>15</v>
      </c>
      <c r="D2499" s="107">
        <v>17</v>
      </c>
      <c r="E2499" s="107">
        <v>11</v>
      </c>
      <c r="F2499" s="107">
        <v>9</v>
      </c>
      <c r="G2499" s="107">
        <f>第2表01元データ!BF41</f>
        <v>13</v>
      </c>
      <c r="H2499" s="107">
        <f t="shared" si="1623"/>
        <v>4</v>
      </c>
      <c r="I2499" s="108">
        <f t="shared" si="1624"/>
        <v>44.444444444444443</v>
      </c>
      <c r="J2499" s="102"/>
      <c r="K2499" s="114" t="s">
        <v>123</v>
      </c>
      <c r="L2499" s="106">
        <v>48</v>
      </c>
      <c r="M2499" s="107">
        <v>46</v>
      </c>
      <c r="N2499" s="107">
        <v>40</v>
      </c>
      <c r="O2499" s="107">
        <v>25</v>
      </c>
      <c r="P2499" s="107">
        <f>第2表01元データ!BG41</f>
        <v>23</v>
      </c>
      <c r="Q2499" s="107">
        <f t="shared" si="1625"/>
        <v>-2</v>
      </c>
      <c r="R2499" s="108">
        <f t="shared" si="1626"/>
        <v>-8</v>
      </c>
      <c r="S2499" s="108"/>
      <c r="T2499" s="100">
        <v>102</v>
      </c>
      <c r="W2499" s="100" t="s">
        <v>356</v>
      </c>
      <c r="X2499" s="100">
        <v>26</v>
      </c>
      <c r="Y2499" s="100">
        <v>23</v>
      </c>
      <c r="Z2499" s="100">
        <v>15</v>
      </c>
      <c r="AA2499" s="100">
        <v>17</v>
      </c>
      <c r="AC2499" s="100" t="s">
        <v>356</v>
      </c>
      <c r="AD2499" s="100">
        <v>32</v>
      </c>
      <c r="AE2499" s="100">
        <v>30</v>
      </c>
      <c r="AF2499" s="100">
        <v>48</v>
      </c>
      <c r="AG2499" s="100">
        <v>46</v>
      </c>
      <c r="AJ2499" s="100" t="str">
        <f t="shared" si="1619"/>
        <v>●</v>
      </c>
      <c r="AK2499" s="100" t="str">
        <f t="shared" si="1613"/>
        <v>●</v>
      </c>
      <c r="AL2499" s="100" t="str">
        <f t="shared" si="1622"/>
        <v>●</v>
      </c>
      <c r="AM2499" s="100" t="str">
        <f t="shared" si="1615"/>
        <v>●</v>
      </c>
      <c r="AP2499" s="100" t="str">
        <f t="shared" si="1620"/>
        <v>●</v>
      </c>
      <c r="AQ2499" s="100" t="str">
        <f t="shared" si="1616"/>
        <v>●</v>
      </c>
      <c r="AR2499" s="100" t="str">
        <f t="shared" si="1617"/>
        <v>●</v>
      </c>
      <c r="AS2499" s="100" t="str">
        <f t="shared" si="1621"/>
        <v>●</v>
      </c>
    </row>
    <row r="2500" spans="2:45" s="100" customFormat="1" ht="14.25" customHeight="1">
      <c r="B2500" s="102" t="s">
        <v>124</v>
      </c>
      <c r="C2500" s="106">
        <v>27</v>
      </c>
      <c r="D2500" s="107">
        <v>18</v>
      </c>
      <c r="E2500" s="107">
        <v>20</v>
      </c>
      <c r="F2500" s="107">
        <v>13</v>
      </c>
      <c r="G2500" s="107">
        <f>第2表01元データ!BF42</f>
        <v>8</v>
      </c>
      <c r="H2500" s="107">
        <f t="shared" si="1623"/>
        <v>-5</v>
      </c>
      <c r="I2500" s="108">
        <f t="shared" si="1624"/>
        <v>-38.461538461538467</v>
      </c>
      <c r="J2500" s="102"/>
      <c r="K2500" s="114" t="s">
        <v>124</v>
      </c>
      <c r="L2500" s="106">
        <v>36</v>
      </c>
      <c r="M2500" s="107">
        <v>49</v>
      </c>
      <c r="N2500" s="107">
        <v>43</v>
      </c>
      <c r="O2500" s="107">
        <v>36</v>
      </c>
      <c r="P2500" s="107">
        <f>第2表01元データ!BG42</f>
        <v>22</v>
      </c>
      <c r="Q2500" s="107">
        <f t="shared" si="1625"/>
        <v>-14</v>
      </c>
      <c r="R2500" s="108">
        <f t="shared" si="1626"/>
        <v>-38.888888888888893</v>
      </c>
      <c r="S2500" s="108"/>
      <c r="T2500" s="100">
        <v>103</v>
      </c>
      <c r="W2500" s="100" t="s">
        <v>357</v>
      </c>
      <c r="X2500" s="100">
        <v>41</v>
      </c>
      <c r="Y2500" s="100">
        <v>20</v>
      </c>
      <c r="Z2500" s="100">
        <v>27</v>
      </c>
      <c r="AA2500" s="100">
        <v>18</v>
      </c>
      <c r="AC2500" s="100" t="s">
        <v>357</v>
      </c>
      <c r="AD2500" s="100">
        <v>23</v>
      </c>
      <c r="AE2500" s="100">
        <v>43</v>
      </c>
      <c r="AF2500" s="100">
        <v>36</v>
      </c>
      <c r="AG2500" s="100">
        <v>49</v>
      </c>
      <c r="AJ2500" s="100" t="str">
        <f t="shared" si="1619"/>
        <v>●</v>
      </c>
      <c r="AK2500" s="100" t="str">
        <f t="shared" si="1613"/>
        <v>●</v>
      </c>
      <c r="AL2500" s="100" t="str">
        <f t="shared" si="1622"/>
        <v>●</v>
      </c>
      <c r="AM2500" s="100" t="str">
        <f t="shared" si="1615"/>
        <v>●</v>
      </c>
      <c r="AP2500" s="100" t="str">
        <f t="shared" si="1620"/>
        <v>●</v>
      </c>
      <c r="AQ2500" s="100" t="str">
        <f t="shared" si="1616"/>
        <v>●</v>
      </c>
      <c r="AR2500" s="100" t="str">
        <f t="shared" si="1617"/>
        <v>●</v>
      </c>
      <c r="AS2500" s="100" t="str">
        <f t="shared" si="1621"/>
        <v>●</v>
      </c>
    </row>
    <row r="2501" spans="2:45" s="100" customFormat="1" ht="14.25" customHeight="1">
      <c r="B2501" s="102" t="s">
        <v>125</v>
      </c>
      <c r="C2501" s="106">
        <v>24</v>
      </c>
      <c r="D2501" s="107">
        <v>23</v>
      </c>
      <c r="E2501" s="107">
        <v>17</v>
      </c>
      <c r="F2501" s="107">
        <v>20</v>
      </c>
      <c r="G2501" s="107">
        <f>第2表01元データ!BF43</f>
        <v>16</v>
      </c>
      <c r="H2501" s="107">
        <f t="shared" si="1623"/>
        <v>-4</v>
      </c>
      <c r="I2501" s="108">
        <f t="shared" si="1624"/>
        <v>-20</v>
      </c>
      <c r="J2501" s="102"/>
      <c r="K2501" s="114" t="s">
        <v>125</v>
      </c>
      <c r="L2501" s="106">
        <v>49</v>
      </c>
      <c r="M2501" s="107">
        <v>32</v>
      </c>
      <c r="N2501" s="107">
        <v>42</v>
      </c>
      <c r="O2501" s="107">
        <v>38</v>
      </c>
      <c r="P2501" s="107">
        <f>第2表01元データ!BG43</f>
        <v>35</v>
      </c>
      <c r="Q2501" s="107">
        <f t="shared" si="1625"/>
        <v>-3</v>
      </c>
      <c r="R2501" s="108">
        <f t="shared" si="1626"/>
        <v>-7.8947368421052628</v>
      </c>
      <c r="S2501" s="108"/>
      <c r="T2501" s="100">
        <v>104</v>
      </c>
      <c r="W2501" s="100" t="s">
        <v>358</v>
      </c>
      <c r="X2501" s="100">
        <v>44</v>
      </c>
      <c r="Y2501" s="100">
        <v>47</v>
      </c>
      <c r="Z2501" s="100">
        <v>24</v>
      </c>
      <c r="AA2501" s="100">
        <v>23</v>
      </c>
      <c r="AC2501" s="100" t="s">
        <v>358</v>
      </c>
      <c r="AD2501" s="100">
        <v>27</v>
      </c>
      <c r="AE2501" s="100">
        <v>31</v>
      </c>
      <c r="AF2501" s="100">
        <v>49</v>
      </c>
      <c r="AG2501" s="100">
        <v>32</v>
      </c>
      <c r="AJ2501" s="100" t="str">
        <f t="shared" si="1619"/>
        <v>●</v>
      </c>
      <c r="AK2501" s="100" t="str">
        <f t="shared" si="1613"/>
        <v>●</v>
      </c>
      <c r="AL2501" s="100" t="str">
        <f t="shared" si="1622"/>
        <v>●</v>
      </c>
      <c r="AM2501" s="100" t="str">
        <f t="shared" si="1615"/>
        <v>●</v>
      </c>
      <c r="AP2501" s="100" t="str">
        <f t="shared" si="1620"/>
        <v>●</v>
      </c>
      <c r="AQ2501" s="100" t="str">
        <f t="shared" si="1616"/>
        <v>●</v>
      </c>
      <c r="AR2501" s="100" t="str">
        <f t="shared" si="1617"/>
        <v>●</v>
      </c>
      <c r="AS2501" s="100" t="str">
        <f t="shared" si="1621"/>
        <v>●</v>
      </c>
    </row>
    <row r="2502" spans="2:45" s="100" customFormat="1" ht="14.25" customHeight="1">
      <c r="B2502" s="102" t="s">
        <v>126</v>
      </c>
      <c r="C2502" s="106">
        <v>35</v>
      </c>
      <c r="D2502" s="107">
        <v>23</v>
      </c>
      <c r="E2502" s="107">
        <v>20</v>
      </c>
      <c r="F2502" s="107">
        <v>9</v>
      </c>
      <c r="G2502" s="107">
        <f>第2表01元データ!BF44</f>
        <v>12</v>
      </c>
      <c r="H2502" s="107">
        <f t="shared" si="1623"/>
        <v>3</v>
      </c>
      <c r="I2502" s="108">
        <f t="shared" si="1624"/>
        <v>33.333333333333329</v>
      </c>
      <c r="J2502" s="102"/>
      <c r="K2502" s="114" t="s">
        <v>126</v>
      </c>
      <c r="L2502" s="106">
        <v>31</v>
      </c>
      <c r="M2502" s="107">
        <v>32</v>
      </c>
      <c r="N2502" s="107">
        <v>24</v>
      </c>
      <c r="O2502" s="107">
        <v>26</v>
      </c>
      <c r="P2502" s="107">
        <f>第2表01元データ!BG44</f>
        <v>26</v>
      </c>
      <c r="Q2502" s="107">
        <f t="shared" si="1625"/>
        <v>0</v>
      </c>
      <c r="R2502" s="108">
        <f t="shared" si="1626"/>
        <v>0</v>
      </c>
      <c r="S2502" s="108"/>
      <c r="T2502" s="100">
        <v>105</v>
      </c>
      <c r="W2502" s="100" t="s">
        <v>359</v>
      </c>
      <c r="X2502" s="100">
        <v>26</v>
      </c>
      <c r="Y2502" s="100">
        <v>39</v>
      </c>
      <c r="Z2502" s="100">
        <v>35</v>
      </c>
      <c r="AA2502" s="100">
        <v>23</v>
      </c>
      <c r="AC2502" s="100" t="s">
        <v>359</v>
      </c>
      <c r="AD2502" s="100">
        <v>10</v>
      </c>
      <c r="AE2502" s="100">
        <v>27</v>
      </c>
      <c r="AF2502" s="100">
        <v>31</v>
      </c>
      <c r="AG2502" s="100">
        <v>32</v>
      </c>
      <c r="AJ2502" s="100" t="str">
        <f t="shared" si="1619"/>
        <v>●</v>
      </c>
      <c r="AK2502" s="100" t="str">
        <f t="shared" si="1613"/>
        <v>●</v>
      </c>
      <c r="AL2502" s="100" t="str">
        <f t="shared" si="1622"/>
        <v>●</v>
      </c>
      <c r="AM2502" s="100" t="str">
        <f t="shared" si="1615"/>
        <v>●</v>
      </c>
      <c r="AP2502" s="100" t="str">
        <f t="shared" si="1620"/>
        <v>●</v>
      </c>
      <c r="AQ2502" s="100" t="str">
        <f t="shared" si="1616"/>
        <v>●</v>
      </c>
      <c r="AR2502" s="100" t="str">
        <f t="shared" si="1617"/>
        <v>●</v>
      </c>
      <c r="AS2502" s="100" t="str">
        <f t="shared" si="1621"/>
        <v>●</v>
      </c>
    </row>
    <row r="2503" spans="2:45" s="100" customFormat="1" ht="14.25" customHeight="1">
      <c r="B2503" s="102" t="s">
        <v>127</v>
      </c>
      <c r="C2503" s="106">
        <v>27</v>
      </c>
      <c r="D2503" s="107">
        <v>25</v>
      </c>
      <c r="E2503" s="107">
        <v>27</v>
      </c>
      <c r="F2503" s="107">
        <v>16</v>
      </c>
      <c r="G2503" s="107">
        <f>第2表01元データ!BF45</f>
        <v>5</v>
      </c>
      <c r="H2503" s="107">
        <f t="shared" si="1623"/>
        <v>-11</v>
      </c>
      <c r="I2503" s="108">
        <f t="shared" si="1624"/>
        <v>-68.75</v>
      </c>
      <c r="J2503" s="102"/>
      <c r="K2503" s="114" t="s">
        <v>127</v>
      </c>
      <c r="L2503" s="106">
        <v>36</v>
      </c>
      <c r="M2503" s="107">
        <v>26</v>
      </c>
      <c r="N2503" s="107">
        <v>22</v>
      </c>
      <c r="O2503" s="107">
        <v>18</v>
      </c>
      <c r="P2503" s="107">
        <f>第2表01元データ!BG45</f>
        <v>34</v>
      </c>
      <c r="Q2503" s="107">
        <f t="shared" si="1625"/>
        <v>16</v>
      </c>
      <c r="R2503" s="108">
        <f t="shared" si="1626"/>
        <v>88.888888888888886</v>
      </c>
      <c r="S2503" s="108"/>
      <c r="T2503" s="100">
        <v>106</v>
      </c>
      <c r="W2503" s="100" t="s">
        <v>360</v>
      </c>
      <c r="X2503" s="100">
        <v>41</v>
      </c>
      <c r="Y2503" s="100">
        <v>22</v>
      </c>
      <c r="Z2503" s="100">
        <v>27</v>
      </c>
      <c r="AA2503" s="100">
        <v>25</v>
      </c>
      <c r="AC2503" s="100" t="s">
        <v>360</v>
      </c>
      <c r="AD2503" s="100">
        <v>8</v>
      </c>
      <c r="AE2503" s="100">
        <v>22</v>
      </c>
      <c r="AF2503" s="100">
        <v>36</v>
      </c>
      <c r="AG2503" s="100">
        <v>26</v>
      </c>
      <c r="AJ2503" s="100" t="str">
        <f t="shared" si="1619"/>
        <v>●</v>
      </c>
      <c r="AK2503" s="100" t="str">
        <f t="shared" si="1613"/>
        <v>●</v>
      </c>
      <c r="AL2503" s="100" t="str">
        <f t="shared" si="1622"/>
        <v>○</v>
      </c>
      <c r="AM2503" s="100" t="str">
        <f t="shared" si="1615"/>
        <v>●</v>
      </c>
      <c r="AP2503" s="100" t="str">
        <f t="shared" si="1620"/>
        <v>●</v>
      </c>
      <c r="AQ2503" s="100" t="str">
        <f t="shared" si="1616"/>
        <v>●</v>
      </c>
      <c r="AR2503" s="100" t="str">
        <f t="shared" si="1617"/>
        <v>●</v>
      </c>
      <c r="AS2503" s="100" t="str">
        <f t="shared" si="1621"/>
        <v>●</v>
      </c>
    </row>
    <row r="2504" spans="2:45" s="100" customFormat="1" ht="14.25" customHeight="1">
      <c r="B2504" s="102" t="s">
        <v>128</v>
      </c>
      <c r="C2504" s="106">
        <v>21</v>
      </c>
      <c r="D2504" s="107">
        <v>28</v>
      </c>
      <c r="E2504" s="107">
        <v>28</v>
      </c>
      <c r="F2504" s="107">
        <v>25</v>
      </c>
      <c r="G2504" s="107">
        <f>第2表01元データ!BF46</f>
        <v>17</v>
      </c>
      <c r="H2504" s="107">
        <f t="shared" si="1623"/>
        <v>-8</v>
      </c>
      <c r="I2504" s="108">
        <f t="shared" si="1624"/>
        <v>-32</v>
      </c>
      <c r="J2504" s="102"/>
      <c r="K2504" s="114" t="s">
        <v>128</v>
      </c>
      <c r="L2504" s="106">
        <v>47</v>
      </c>
      <c r="M2504" s="107">
        <v>50</v>
      </c>
      <c r="N2504" s="107">
        <v>25</v>
      </c>
      <c r="O2504" s="107">
        <v>23</v>
      </c>
      <c r="P2504" s="107">
        <f>第2表01元データ!BG46</f>
        <v>34</v>
      </c>
      <c r="Q2504" s="107">
        <f t="shared" si="1625"/>
        <v>11</v>
      </c>
      <c r="R2504" s="108">
        <f t="shared" si="1626"/>
        <v>47.826086956521742</v>
      </c>
      <c r="S2504" s="108"/>
      <c r="T2504" s="100">
        <v>107</v>
      </c>
      <c r="W2504" s="100" t="s">
        <v>361</v>
      </c>
      <c r="X2504" s="100">
        <v>43</v>
      </c>
      <c r="Y2504" s="100">
        <v>37</v>
      </c>
      <c r="Z2504" s="100">
        <v>21</v>
      </c>
      <c r="AA2504" s="100">
        <v>28</v>
      </c>
      <c r="AC2504" s="100" t="s">
        <v>361</v>
      </c>
      <c r="AD2504" s="100">
        <v>25</v>
      </c>
      <c r="AE2504" s="100">
        <v>28</v>
      </c>
      <c r="AF2504" s="100">
        <v>47</v>
      </c>
      <c r="AG2504" s="100">
        <v>50</v>
      </c>
      <c r="AJ2504" s="100" t="str">
        <f t="shared" si="1619"/>
        <v>●</v>
      </c>
      <c r="AK2504" s="100" t="str">
        <f t="shared" si="1613"/>
        <v>●</v>
      </c>
      <c r="AL2504" s="100" t="str">
        <f t="shared" si="1622"/>
        <v>●</v>
      </c>
      <c r="AM2504" s="100" t="str">
        <f t="shared" si="1615"/>
        <v>●</v>
      </c>
      <c r="AP2504" s="100" t="str">
        <f t="shared" si="1620"/>
        <v>●</v>
      </c>
      <c r="AQ2504" s="100" t="str">
        <f t="shared" si="1616"/>
        <v>●</v>
      </c>
      <c r="AR2504" s="100" t="str">
        <f t="shared" si="1617"/>
        <v>●</v>
      </c>
      <c r="AS2504" s="100" t="str">
        <f t="shared" si="1621"/>
        <v>●</v>
      </c>
    </row>
    <row r="2505" spans="2:45" s="100" customFormat="1" ht="14.25" customHeight="1">
      <c r="B2505" s="102" t="s">
        <v>129</v>
      </c>
      <c r="C2505" s="106">
        <v>41</v>
      </c>
      <c r="D2505" s="107">
        <v>25</v>
      </c>
      <c r="E2505" s="107">
        <v>30</v>
      </c>
      <c r="F2505" s="107">
        <v>27</v>
      </c>
      <c r="G2505" s="107">
        <f>第2表01元データ!BF47</f>
        <v>35</v>
      </c>
      <c r="H2505" s="107">
        <f t="shared" si="1623"/>
        <v>8</v>
      </c>
      <c r="I2505" s="108">
        <f t="shared" si="1624"/>
        <v>29.629629629629626</v>
      </c>
      <c r="J2505" s="102"/>
      <c r="K2505" s="114" t="s">
        <v>129</v>
      </c>
      <c r="L2505" s="106">
        <v>56</v>
      </c>
      <c r="M2505" s="107">
        <v>46</v>
      </c>
      <c r="N2505" s="107">
        <v>49</v>
      </c>
      <c r="O2505" s="107">
        <v>29</v>
      </c>
      <c r="P2505" s="107">
        <f>第2表01元データ!BG47</f>
        <v>50</v>
      </c>
      <c r="Q2505" s="107">
        <f t="shared" si="1625"/>
        <v>21</v>
      </c>
      <c r="R2505" s="108">
        <f t="shared" si="1626"/>
        <v>72.41379310344827</v>
      </c>
      <c r="S2505" s="108"/>
      <c r="T2505" s="100">
        <v>108</v>
      </c>
      <c r="W2505" s="100" t="s">
        <v>362</v>
      </c>
      <c r="X2505" s="100">
        <v>84</v>
      </c>
      <c r="Y2505" s="100">
        <v>45</v>
      </c>
      <c r="Z2505" s="100">
        <v>41</v>
      </c>
      <c r="AA2505" s="100">
        <v>25</v>
      </c>
      <c r="AC2505" s="100" t="s">
        <v>362</v>
      </c>
      <c r="AD2505" s="100">
        <v>37</v>
      </c>
      <c r="AE2505" s="100">
        <v>43</v>
      </c>
      <c r="AF2505" s="100">
        <v>56</v>
      </c>
      <c r="AG2505" s="100">
        <v>46</v>
      </c>
      <c r="AJ2505" s="100" t="str">
        <f t="shared" si="1619"/>
        <v>●</v>
      </c>
      <c r="AK2505" s="100" t="str">
        <f t="shared" si="1613"/>
        <v>●</v>
      </c>
      <c r="AL2505" s="100" t="str">
        <f t="shared" si="1622"/>
        <v>●</v>
      </c>
      <c r="AM2505" s="100" t="str">
        <f t="shared" si="1615"/>
        <v>●</v>
      </c>
      <c r="AP2505" s="100" t="str">
        <f t="shared" si="1620"/>
        <v>●</v>
      </c>
      <c r="AQ2505" s="100" t="str">
        <f t="shared" si="1616"/>
        <v>●</v>
      </c>
      <c r="AR2505" s="100" t="str">
        <f t="shared" si="1617"/>
        <v>●</v>
      </c>
      <c r="AS2505" s="100" t="str">
        <f t="shared" si="1621"/>
        <v>●</v>
      </c>
    </row>
    <row r="2506" spans="2:45" s="100" customFormat="1" ht="14.25" customHeight="1">
      <c r="B2506" s="102" t="s">
        <v>130</v>
      </c>
      <c r="C2506" s="106">
        <v>45</v>
      </c>
      <c r="D2506" s="107">
        <v>37</v>
      </c>
      <c r="E2506" s="107">
        <v>28</v>
      </c>
      <c r="F2506" s="107">
        <v>30</v>
      </c>
      <c r="G2506" s="107">
        <f>第2表01元データ!BF48</f>
        <v>23</v>
      </c>
      <c r="H2506" s="107">
        <f t="shared" si="1623"/>
        <v>-7</v>
      </c>
      <c r="I2506" s="108">
        <f t="shared" si="1624"/>
        <v>-23.333333333333332</v>
      </c>
      <c r="J2506" s="102"/>
      <c r="K2506" s="114" t="s">
        <v>130</v>
      </c>
      <c r="L2506" s="106">
        <v>56</v>
      </c>
      <c r="M2506" s="107">
        <v>55</v>
      </c>
      <c r="N2506" s="107">
        <v>54</v>
      </c>
      <c r="O2506" s="107">
        <v>44</v>
      </c>
      <c r="P2506" s="107">
        <f>第2表01元データ!BG48</f>
        <v>35</v>
      </c>
      <c r="Q2506" s="107">
        <f t="shared" si="1625"/>
        <v>-9</v>
      </c>
      <c r="R2506" s="108">
        <f t="shared" si="1626"/>
        <v>-20.454545454545457</v>
      </c>
      <c r="S2506" s="108"/>
      <c r="T2506" s="100">
        <v>109</v>
      </c>
      <c r="W2506" s="100" t="s">
        <v>363</v>
      </c>
      <c r="X2506" s="100">
        <v>77</v>
      </c>
      <c r="Y2506" s="100">
        <v>84</v>
      </c>
      <c r="Z2506" s="100">
        <v>45</v>
      </c>
      <c r="AA2506" s="100">
        <v>37</v>
      </c>
      <c r="AC2506" s="100" t="s">
        <v>363</v>
      </c>
      <c r="AD2506" s="100">
        <v>40</v>
      </c>
      <c r="AE2506" s="100">
        <v>40</v>
      </c>
      <c r="AF2506" s="100">
        <v>56</v>
      </c>
      <c r="AG2506" s="100">
        <v>55</v>
      </c>
      <c r="AJ2506" s="100" t="str">
        <f t="shared" si="1619"/>
        <v>●</v>
      </c>
      <c r="AK2506" s="100" t="str">
        <f t="shared" si="1613"/>
        <v>●</v>
      </c>
      <c r="AL2506" s="100" t="str">
        <f>IF(E2506=Z2506,"○","●")</f>
        <v>●</v>
      </c>
      <c r="AM2506" s="100" t="str">
        <f t="shared" si="1615"/>
        <v>●</v>
      </c>
      <c r="AP2506" s="100" t="str">
        <f t="shared" si="1620"/>
        <v>●</v>
      </c>
      <c r="AQ2506" s="100" t="str">
        <f t="shared" si="1616"/>
        <v>●</v>
      </c>
      <c r="AR2506" s="100" t="str">
        <f t="shared" si="1617"/>
        <v>●</v>
      </c>
      <c r="AS2506" s="100" t="str">
        <f t="shared" si="1621"/>
        <v>●</v>
      </c>
    </row>
    <row r="2507" spans="2:45" s="100" customFormat="1" ht="14.25" customHeight="1">
      <c r="B2507" s="102" t="s">
        <v>131</v>
      </c>
      <c r="C2507" s="106">
        <v>85</v>
      </c>
      <c r="D2507" s="107">
        <v>40</v>
      </c>
      <c r="E2507" s="107">
        <v>35</v>
      </c>
      <c r="F2507" s="107">
        <v>26</v>
      </c>
      <c r="G2507" s="107">
        <f>第2表01元データ!BF49</f>
        <v>35</v>
      </c>
      <c r="H2507" s="107">
        <f t="shared" si="1623"/>
        <v>9</v>
      </c>
      <c r="I2507" s="108">
        <f t="shared" si="1624"/>
        <v>34.615384615384613</v>
      </c>
      <c r="J2507" s="102"/>
      <c r="K2507" s="114" t="s">
        <v>131</v>
      </c>
      <c r="L2507" s="106">
        <v>48</v>
      </c>
      <c r="M2507" s="107">
        <v>57</v>
      </c>
      <c r="N2507" s="107">
        <v>57</v>
      </c>
      <c r="O2507" s="107">
        <v>57</v>
      </c>
      <c r="P2507" s="107">
        <f>第2表01元データ!BG49</f>
        <v>50</v>
      </c>
      <c r="Q2507" s="107">
        <f t="shared" si="1625"/>
        <v>-7</v>
      </c>
      <c r="R2507" s="108">
        <f t="shared" si="1626"/>
        <v>-12.280701754385964</v>
      </c>
      <c r="S2507" s="108"/>
      <c r="T2507" s="100">
        <v>110</v>
      </c>
      <c r="W2507" s="100" t="s">
        <v>364</v>
      </c>
      <c r="X2507" s="100">
        <v>36</v>
      </c>
      <c r="Y2507" s="100">
        <v>72</v>
      </c>
      <c r="Z2507" s="100">
        <v>85</v>
      </c>
      <c r="AA2507" s="100">
        <v>40</v>
      </c>
      <c r="AC2507" s="100" t="s">
        <v>364</v>
      </c>
      <c r="AD2507" s="100">
        <v>29</v>
      </c>
      <c r="AE2507" s="100">
        <v>48</v>
      </c>
      <c r="AF2507" s="100">
        <v>48</v>
      </c>
      <c r="AG2507" s="100">
        <v>57</v>
      </c>
      <c r="AJ2507" s="100" t="str">
        <f t="shared" si="1619"/>
        <v>●</v>
      </c>
      <c r="AK2507" s="100" t="str">
        <f t="shared" si="1613"/>
        <v>●</v>
      </c>
      <c r="AL2507" s="100" t="str">
        <f t="shared" ref="AL2507:AL2515" si="1627">IF(E2507=Z2507,"○","●")</f>
        <v>●</v>
      </c>
      <c r="AM2507" s="100" t="str">
        <f t="shared" si="1615"/>
        <v>●</v>
      </c>
      <c r="AP2507" s="100" t="str">
        <f t="shared" si="1620"/>
        <v>●</v>
      </c>
      <c r="AQ2507" s="100" t="str">
        <f t="shared" si="1616"/>
        <v>●</v>
      </c>
      <c r="AR2507" s="100" t="str">
        <f t="shared" si="1617"/>
        <v>●</v>
      </c>
      <c r="AS2507" s="100" t="str">
        <f t="shared" si="1621"/>
        <v>○</v>
      </c>
    </row>
    <row r="2508" spans="2:45" s="100" customFormat="1" ht="14.25" customHeight="1">
      <c r="B2508" s="102" t="s">
        <v>132</v>
      </c>
      <c r="C2508" s="106">
        <v>72</v>
      </c>
      <c r="D2508" s="107">
        <v>80</v>
      </c>
      <c r="E2508" s="107">
        <v>39</v>
      </c>
      <c r="F2508" s="107">
        <v>34</v>
      </c>
      <c r="G2508" s="107">
        <f>第2表01元データ!BF50</f>
        <v>29</v>
      </c>
      <c r="H2508" s="107">
        <f t="shared" si="1623"/>
        <v>-5</v>
      </c>
      <c r="I2508" s="108">
        <f t="shared" si="1624"/>
        <v>-14.705882352941178</v>
      </c>
      <c r="J2508" s="102"/>
      <c r="K2508" s="114" t="s">
        <v>132</v>
      </c>
      <c r="L2508" s="106">
        <v>56</v>
      </c>
      <c r="M2508" s="107">
        <v>49</v>
      </c>
      <c r="N2508" s="107">
        <v>53</v>
      </c>
      <c r="O2508" s="107">
        <v>54</v>
      </c>
      <c r="P2508" s="107">
        <f>第2表01元データ!BG50</f>
        <v>58</v>
      </c>
      <c r="Q2508" s="107">
        <f t="shared" si="1625"/>
        <v>4</v>
      </c>
      <c r="R2508" s="108">
        <f t="shared" si="1626"/>
        <v>7.4074074074074066</v>
      </c>
      <c r="S2508" s="108"/>
      <c r="T2508" s="100">
        <v>111</v>
      </c>
      <c r="W2508" s="99" t="s">
        <v>365</v>
      </c>
      <c r="X2508" s="99">
        <v>34</v>
      </c>
      <c r="Y2508" s="99">
        <v>38</v>
      </c>
      <c r="Z2508" s="99">
        <v>72</v>
      </c>
      <c r="AA2508" s="99">
        <v>80</v>
      </c>
      <c r="AB2508" s="99"/>
      <c r="AC2508" s="99" t="s">
        <v>365</v>
      </c>
      <c r="AD2508" s="99">
        <v>15</v>
      </c>
      <c r="AE2508" s="99">
        <v>29</v>
      </c>
      <c r="AF2508" s="99">
        <v>56</v>
      </c>
      <c r="AG2508" s="99">
        <v>49</v>
      </c>
      <c r="AJ2508" s="100" t="str">
        <f t="shared" si="1619"/>
        <v>●</v>
      </c>
      <c r="AK2508" s="100" t="str">
        <f t="shared" si="1613"/>
        <v>●</v>
      </c>
      <c r="AL2508" s="100" t="str">
        <f t="shared" si="1627"/>
        <v>●</v>
      </c>
      <c r="AM2508" s="100" t="str">
        <f t="shared" si="1615"/>
        <v>●</v>
      </c>
      <c r="AP2508" s="100" t="str">
        <f t="shared" si="1620"/>
        <v>●</v>
      </c>
      <c r="AQ2508" s="100" t="str">
        <f t="shared" si="1616"/>
        <v>●</v>
      </c>
      <c r="AR2508" s="100" t="str">
        <f t="shared" si="1617"/>
        <v>●</v>
      </c>
      <c r="AS2508" s="100" t="str">
        <f t="shared" si="1621"/>
        <v>●</v>
      </c>
    </row>
    <row r="2509" spans="2:45" s="100" customFormat="1" ht="14.25" customHeight="1">
      <c r="B2509" s="102" t="s">
        <v>133</v>
      </c>
      <c r="C2509" s="106">
        <v>38</v>
      </c>
      <c r="D2509" s="107">
        <v>65</v>
      </c>
      <c r="E2509" s="107">
        <v>83</v>
      </c>
      <c r="F2509" s="107">
        <v>40</v>
      </c>
      <c r="G2509" s="107">
        <f>第2表01元データ!BF51</f>
        <v>30</v>
      </c>
      <c r="H2509" s="107">
        <f t="shared" si="1623"/>
        <v>-10</v>
      </c>
      <c r="I2509" s="108">
        <f t="shared" si="1624"/>
        <v>-25</v>
      </c>
      <c r="J2509" s="102"/>
      <c r="K2509" s="114" t="s">
        <v>133</v>
      </c>
      <c r="L2509" s="106">
        <v>43</v>
      </c>
      <c r="M2509" s="107">
        <v>59</v>
      </c>
      <c r="N2509" s="107">
        <v>49</v>
      </c>
      <c r="O2509" s="107">
        <v>54</v>
      </c>
      <c r="P2509" s="107">
        <f>第2表01元データ!BG51</f>
        <v>56</v>
      </c>
      <c r="Q2509" s="107">
        <f t="shared" si="1625"/>
        <v>2</v>
      </c>
      <c r="R2509" s="108">
        <f t="shared" si="1626"/>
        <v>3.7037037037037033</v>
      </c>
      <c r="S2509" s="108"/>
      <c r="T2509" s="100">
        <v>112</v>
      </c>
      <c r="W2509" s="100" t="s">
        <v>366</v>
      </c>
      <c r="X2509" s="100">
        <v>31</v>
      </c>
      <c r="Y2509" s="100">
        <v>40</v>
      </c>
      <c r="Z2509" s="100">
        <v>38</v>
      </c>
      <c r="AA2509" s="100">
        <v>65</v>
      </c>
      <c r="AC2509" s="100" t="s">
        <v>366</v>
      </c>
      <c r="AD2509" s="100">
        <v>21</v>
      </c>
      <c r="AE2509" s="100">
        <v>23</v>
      </c>
      <c r="AF2509" s="100">
        <v>43</v>
      </c>
      <c r="AG2509" s="100">
        <v>59</v>
      </c>
      <c r="AJ2509" s="100" t="str">
        <f t="shared" si="1619"/>
        <v>●</v>
      </c>
      <c r="AK2509" s="100" t="str">
        <f t="shared" si="1613"/>
        <v>●</v>
      </c>
      <c r="AL2509" s="100" t="str">
        <f t="shared" si="1627"/>
        <v>●</v>
      </c>
      <c r="AM2509" s="100" t="str">
        <f t="shared" si="1615"/>
        <v>●</v>
      </c>
      <c r="AP2509" s="100" t="str">
        <f t="shared" si="1620"/>
        <v>●</v>
      </c>
      <c r="AQ2509" s="100" t="str">
        <f t="shared" si="1616"/>
        <v>●</v>
      </c>
      <c r="AR2509" s="100" t="str">
        <f t="shared" si="1617"/>
        <v>●</v>
      </c>
      <c r="AS2509" s="100" t="str">
        <f t="shared" si="1621"/>
        <v>●</v>
      </c>
    </row>
    <row r="2510" spans="2:45" s="100" customFormat="1" ht="14.25" customHeight="1">
      <c r="B2510" s="102" t="s">
        <v>134</v>
      </c>
      <c r="C2510" s="106">
        <v>41</v>
      </c>
      <c r="D2510" s="107">
        <v>36</v>
      </c>
      <c r="E2510" s="107">
        <v>63</v>
      </c>
      <c r="F2510" s="107">
        <v>68</v>
      </c>
      <c r="G2510" s="107">
        <f>第2表01元データ!BF52</f>
        <v>36</v>
      </c>
      <c r="H2510" s="107">
        <f t="shared" si="1623"/>
        <v>-32</v>
      </c>
      <c r="I2510" s="108">
        <f t="shared" si="1624"/>
        <v>-47.058823529411761</v>
      </c>
      <c r="J2510" s="102"/>
      <c r="K2510" s="114" t="s">
        <v>134</v>
      </c>
      <c r="L2510" s="106">
        <v>32</v>
      </c>
      <c r="M2510" s="107">
        <v>46</v>
      </c>
      <c r="N2510" s="107">
        <v>62</v>
      </c>
      <c r="O2510" s="107">
        <v>46</v>
      </c>
      <c r="P2510" s="107">
        <f>第2表01元データ!BG52</f>
        <v>59</v>
      </c>
      <c r="Q2510" s="107">
        <f t="shared" si="1625"/>
        <v>13</v>
      </c>
      <c r="R2510" s="108">
        <f t="shared" si="1626"/>
        <v>28.260869565217391</v>
      </c>
      <c r="S2510" s="108"/>
      <c r="T2510" s="100">
        <v>113</v>
      </c>
      <c r="W2510" s="100" t="s">
        <v>367</v>
      </c>
      <c r="X2510" s="100">
        <v>33</v>
      </c>
      <c r="Y2510" s="100">
        <v>32</v>
      </c>
      <c r="Z2510" s="100">
        <v>41</v>
      </c>
      <c r="AA2510" s="100">
        <v>36</v>
      </c>
      <c r="AC2510" s="100" t="s">
        <v>367</v>
      </c>
      <c r="AD2510" s="100">
        <v>23</v>
      </c>
      <c r="AE2510" s="100">
        <v>26</v>
      </c>
      <c r="AF2510" s="100">
        <v>32</v>
      </c>
      <c r="AG2510" s="100">
        <v>46</v>
      </c>
      <c r="AJ2510" s="100" t="str">
        <f t="shared" si="1619"/>
        <v>●</v>
      </c>
      <c r="AK2510" s="100" t="str">
        <f t="shared" si="1613"/>
        <v>●</v>
      </c>
      <c r="AL2510" s="100" t="str">
        <f t="shared" si="1627"/>
        <v>●</v>
      </c>
      <c r="AM2510" s="100" t="str">
        <f t="shared" si="1615"/>
        <v>●</v>
      </c>
      <c r="AP2510" s="100" t="str">
        <f t="shared" si="1620"/>
        <v>●</v>
      </c>
      <c r="AQ2510" s="100" t="str">
        <f t="shared" si="1616"/>
        <v>●</v>
      </c>
      <c r="AR2510" s="100" t="str">
        <f t="shared" si="1617"/>
        <v>●</v>
      </c>
      <c r="AS2510" s="100" t="str">
        <f t="shared" si="1621"/>
        <v>○</v>
      </c>
    </row>
    <row r="2511" spans="2:45" s="100" customFormat="1" ht="14.25" customHeight="1">
      <c r="B2511" s="102" t="s">
        <v>135</v>
      </c>
      <c r="C2511" s="106">
        <v>31</v>
      </c>
      <c r="D2511" s="107">
        <v>34</v>
      </c>
      <c r="E2511" s="107">
        <v>37</v>
      </c>
      <c r="F2511" s="107">
        <v>49</v>
      </c>
      <c r="G2511" s="107">
        <f>第2表01元データ!BF53</f>
        <v>64</v>
      </c>
      <c r="H2511" s="107">
        <f t="shared" si="1623"/>
        <v>15</v>
      </c>
      <c r="I2511" s="108">
        <f t="shared" si="1624"/>
        <v>30.612244897959183</v>
      </c>
      <c r="J2511" s="102"/>
      <c r="K2511" s="114" t="s">
        <v>135</v>
      </c>
      <c r="L2511" s="106">
        <v>28</v>
      </c>
      <c r="M2511" s="107">
        <v>34</v>
      </c>
      <c r="N2511" s="107">
        <v>47</v>
      </c>
      <c r="O2511" s="107">
        <v>60</v>
      </c>
      <c r="P2511" s="107">
        <f>第2表01元データ!BG53</f>
        <v>43</v>
      </c>
      <c r="Q2511" s="107">
        <f t="shared" si="1625"/>
        <v>-17</v>
      </c>
      <c r="R2511" s="108">
        <f t="shared" si="1626"/>
        <v>-28.333333333333332</v>
      </c>
      <c r="S2511" s="108"/>
      <c r="T2511" s="100">
        <v>114</v>
      </c>
      <c r="W2511" s="100" t="s">
        <v>368</v>
      </c>
      <c r="X2511" s="100">
        <v>33</v>
      </c>
      <c r="Y2511" s="100">
        <v>30</v>
      </c>
      <c r="Z2511" s="100">
        <v>31</v>
      </c>
      <c r="AA2511" s="100">
        <v>34</v>
      </c>
      <c r="AC2511" s="100" t="s">
        <v>368</v>
      </c>
      <c r="AD2511" s="100">
        <v>15</v>
      </c>
      <c r="AE2511" s="100">
        <v>27</v>
      </c>
      <c r="AF2511" s="100">
        <v>28</v>
      </c>
      <c r="AG2511" s="100">
        <v>34</v>
      </c>
      <c r="AJ2511" s="100" t="str">
        <f t="shared" si="1619"/>
        <v>●</v>
      </c>
      <c r="AK2511" s="100" t="str">
        <f t="shared" si="1613"/>
        <v>●</v>
      </c>
      <c r="AL2511" s="100" t="str">
        <f t="shared" si="1627"/>
        <v>●</v>
      </c>
      <c r="AM2511" s="100" t="str">
        <f t="shared" si="1615"/>
        <v>●</v>
      </c>
      <c r="AP2511" s="100" t="str">
        <f t="shared" si="1620"/>
        <v>●</v>
      </c>
      <c r="AQ2511" s="100" t="str">
        <f t="shared" si="1616"/>
        <v>●</v>
      </c>
      <c r="AR2511" s="100" t="str">
        <f t="shared" si="1617"/>
        <v>●</v>
      </c>
      <c r="AS2511" s="100" t="str">
        <f t="shared" si="1621"/>
        <v>●</v>
      </c>
    </row>
    <row r="2512" spans="2:45" s="100" customFormat="1" ht="14.25" customHeight="1">
      <c r="B2512" s="102" t="s">
        <v>136</v>
      </c>
      <c r="C2512" s="106">
        <v>28</v>
      </c>
      <c r="D2512" s="107">
        <v>31</v>
      </c>
      <c r="E2512" s="107">
        <v>30</v>
      </c>
      <c r="F2512" s="107">
        <v>30</v>
      </c>
      <c r="G2512" s="107">
        <f>第2表01元データ!BF54</f>
        <v>44</v>
      </c>
      <c r="H2512" s="107">
        <f t="shared" si="1623"/>
        <v>14</v>
      </c>
      <c r="I2512" s="108">
        <f t="shared" si="1624"/>
        <v>46.666666666666664</v>
      </c>
      <c r="J2512" s="102"/>
      <c r="K2512" s="114" t="s">
        <v>136</v>
      </c>
      <c r="L2512" s="106">
        <v>26</v>
      </c>
      <c r="M2512" s="107">
        <v>20</v>
      </c>
      <c r="N2512" s="107">
        <v>37</v>
      </c>
      <c r="O2512" s="107">
        <v>44</v>
      </c>
      <c r="P2512" s="107">
        <f>第2表01元データ!BG54</f>
        <v>60</v>
      </c>
      <c r="Q2512" s="107">
        <f t="shared" si="1625"/>
        <v>16</v>
      </c>
      <c r="R2512" s="108">
        <f t="shared" si="1626"/>
        <v>36.363636363636367</v>
      </c>
      <c r="S2512" s="108"/>
      <c r="T2512" s="100">
        <v>115</v>
      </c>
      <c r="W2512" s="100" t="s">
        <v>369</v>
      </c>
      <c r="X2512" s="100">
        <v>14</v>
      </c>
      <c r="Y2512" s="100">
        <v>30</v>
      </c>
      <c r="Z2512" s="100">
        <v>28</v>
      </c>
      <c r="AA2512" s="100">
        <v>31</v>
      </c>
      <c r="AC2512" s="100" t="s">
        <v>369</v>
      </c>
      <c r="AD2512" s="100">
        <v>6</v>
      </c>
      <c r="AE2512" s="100">
        <v>14</v>
      </c>
      <c r="AF2512" s="100">
        <v>26</v>
      </c>
      <c r="AG2512" s="100">
        <v>20</v>
      </c>
      <c r="AJ2512" s="100" t="str">
        <f t="shared" si="1619"/>
        <v>●</v>
      </c>
      <c r="AK2512" s="100" t="str">
        <f t="shared" si="1613"/>
        <v>●</v>
      </c>
      <c r="AL2512" s="100" t="str">
        <f t="shared" si="1627"/>
        <v>●</v>
      </c>
      <c r="AM2512" s="100" t="str">
        <f t="shared" si="1615"/>
        <v>●</v>
      </c>
      <c r="AP2512" s="100" t="str">
        <f t="shared" si="1620"/>
        <v>●</v>
      </c>
      <c r="AQ2512" s="100" t="str">
        <f t="shared" si="1616"/>
        <v>●</v>
      </c>
      <c r="AR2512" s="100" t="str">
        <f t="shared" si="1617"/>
        <v>●</v>
      </c>
      <c r="AS2512" s="100" t="str">
        <f t="shared" si="1621"/>
        <v>●</v>
      </c>
    </row>
    <row r="2513" spans="2:45" s="100" customFormat="1" ht="14.25" customHeight="1">
      <c r="B2513" s="102" t="s">
        <v>137</v>
      </c>
      <c r="C2513" s="106">
        <v>24</v>
      </c>
      <c r="D2513" s="107">
        <v>22</v>
      </c>
      <c r="E2513" s="107">
        <v>27</v>
      </c>
      <c r="F2513" s="107">
        <v>29</v>
      </c>
      <c r="G2513" s="107">
        <f>第2表01元データ!BF55</f>
        <v>26</v>
      </c>
      <c r="H2513" s="107">
        <f t="shared" si="1623"/>
        <v>-3</v>
      </c>
      <c r="I2513" s="108">
        <f t="shared" si="1624"/>
        <v>-10.344827586206897</v>
      </c>
      <c r="J2513" s="102"/>
      <c r="K2513" s="114" t="s">
        <v>137</v>
      </c>
      <c r="L2513" s="106">
        <v>12</v>
      </c>
      <c r="M2513" s="107">
        <v>22</v>
      </c>
      <c r="N2513" s="107">
        <v>20</v>
      </c>
      <c r="O2513" s="107">
        <v>31</v>
      </c>
      <c r="P2513" s="107">
        <f>第2表01元データ!BG55</f>
        <v>35</v>
      </c>
      <c r="Q2513" s="107">
        <f t="shared" si="1625"/>
        <v>4</v>
      </c>
      <c r="R2513" s="108">
        <f t="shared" si="1626"/>
        <v>12.903225806451612</v>
      </c>
      <c r="S2513" s="108"/>
      <c r="T2513" s="100">
        <v>116</v>
      </c>
      <c r="W2513" s="100" t="s">
        <v>370</v>
      </c>
      <c r="X2513" s="100">
        <v>16</v>
      </c>
      <c r="Y2513" s="100">
        <v>12</v>
      </c>
      <c r="Z2513" s="100">
        <v>24</v>
      </c>
      <c r="AA2513" s="100">
        <v>22</v>
      </c>
      <c r="AC2513" s="100" t="s">
        <v>370</v>
      </c>
      <c r="AD2513" s="100">
        <v>11</v>
      </c>
      <c r="AE2513" s="100">
        <v>5</v>
      </c>
      <c r="AF2513" s="100">
        <v>12</v>
      </c>
      <c r="AG2513" s="100">
        <v>22</v>
      </c>
      <c r="AJ2513" s="100" t="str">
        <f t="shared" si="1619"/>
        <v>●</v>
      </c>
      <c r="AK2513" s="100" t="str">
        <f t="shared" si="1613"/>
        <v>●</v>
      </c>
      <c r="AL2513" s="100" t="str">
        <f t="shared" si="1627"/>
        <v>●</v>
      </c>
      <c r="AM2513" s="100" t="str">
        <f t="shared" si="1615"/>
        <v>●</v>
      </c>
      <c r="AP2513" s="100" t="str">
        <f t="shared" si="1620"/>
        <v>●</v>
      </c>
      <c r="AQ2513" s="100" t="str">
        <f t="shared" si="1616"/>
        <v>●</v>
      </c>
      <c r="AR2513" s="100" t="str">
        <f t="shared" si="1617"/>
        <v>●</v>
      </c>
      <c r="AS2513" s="100" t="str">
        <f t="shared" si="1621"/>
        <v>●</v>
      </c>
    </row>
    <row r="2514" spans="2:45" s="100" customFormat="1" ht="14.25" customHeight="1">
      <c r="B2514" s="102" t="s">
        <v>138</v>
      </c>
      <c r="C2514" s="106">
        <v>13</v>
      </c>
      <c r="D2514" s="107">
        <v>17</v>
      </c>
      <c r="E2514" s="107">
        <v>21</v>
      </c>
      <c r="F2514" s="107">
        <v>15</v>
      </c>
      <c r="G2514" s="107">
        <f>第2表01元データ!BF56</f>
        <v>21</v>
      </c>
      <c r="H2514" s="107">
        <f t="shared" si="1623"/>
        <v>6</v>
      </c>
      <c r="I2514" s="108">
        <f t="shared" si="1624"/>
        <v>40</v>
      </c>
      <c r="J2514" s="102"/>
      <c r="K2514" s="114" t="s">
        <v>138</v>
      </c>
      <c r="L2514" s="106">
        <v>6</v>
      </c>
      <c r="M2514" s="107">
        <v>12</v>
      </c>
      <c r="N2514" s="107">
        <v>16</v>
      </c>
      <c r="O2514" s="107">
        <v>16</v>
      </c>
      <c r="P2514" s="107">
        <f>第2表01元データ!BG56</f>
        <v>24</v>
      </c>
      <c r="Q2514" s="107">
        <f t="shared" si="1625"/>
        <v>8</v>
      </c>
      <c r="R2514" s="108">
        <f t="shared" si="1626"/>
        <v>50</v>
      </c>
      <c r="S2514" s="108"/>
      <c r="T2514" s="100">
        <v>117</v>
      </c>
      <c r="W2514" s="100" t="s">
        <v>371</v>
      </c>
      <c r="X2514" s="100">
        <v>10</v>
      </c>
      <c r="Y2514" s="100">
        <v>12</v>
      </c>
      <c r="Z2514" s="100">
        <v>13</v>
      </c>
      <c r="AA2514" s="100">
        <v>17</v>
      </c>
      <c r="AC2514" s="100" t="s">
        <v>371</v>
      </c>
      <c r="AD2514" s="100">
        <v>4</v>
      </c>
      <c r="AE2514" s="100">
        <v>6</v>
      </c>
      <c r="AF2514" s="100">
        <v>6</v>
      </c>
      <c r="AG2514" s="100">
        <v>12</v>
      </c>
      <c r="AJ2514" s="100" t="str">
        <f t="shared" si="1619"/>
        <v>●</v>
      </c>
      <c r="AK2514" s="100" t="str">
        <f t="shared" si="1613"/>
        <v>●</v>
      </c>
      <c r="AL2514" s="100" t="str">
        <f t="shared" si="1627"/>
        <v>●</v>
      </c>
      <c r="AM2514" s="100" t="str">
        <f t="shared" si="1615"/>
        <v>●</v>
      </c>
      <c r="AP2514" s="100" t="str">
        <f t="shared" si="1620"/>
        <v>●</v>
      </c>
      <c r="AQ2514" s="100" t="str">
        <f t="shared" si="1616"/>
        <v>●</v>
      </c>
      <c r="AR2514" s="100" t="str">
        <f t="shared" si="1617"/>
        <v>●</v>
      </c>
      <c r="AS2514" s="100" t="str">
        <f t="shared" si="1621"/>
        <v>●</v>
      </c>
    </row>
    <row r="2515" spans="2:45" s="100" customFormat="1" ht="14.25" customHeight="1">
      <c r="B2515" s="102" t="s">
        <v>110</v>
      </c>
      <c r="C2515" s="106">
        <v>10</v>
      </c>
      <c r="D2515" s="107">
        <v>10</v>
      </c>
      <c r="E2515" s="107">
        <v>12</v>
      </c>
      <c r="F2515" s="107">
        <v>16</v>
      </c>
      <c r="G2515" s="107">
        <f>第2表01元データ!BF57</f>
        <v>17</v>
      </c>
      <c r="H2515" s="107">
        <f t="shared" si="1623"/>
        <v>1</v>
      </c>
      <c r="I2515" s="108">
        <f t="shared" si="1624"/>
        <v>6.25</v>
      </c>
      <c r="J2515" s="102"/>
      <c r="K2515" s="114" t="s">
        <v>110</v>
      </c>
      <c r="L2515" s="115">
        <v>5</v>
      </c>
      <c r="M2515" s="107">
        <v>6</v>
      </c>
      <c r="N2515" s="107">
        <v>9</v>
      </c>
      <c r="O2515" s="107">
        <v>10</v>
      </c>
      <c r="P2515" s="107">
        <f>第2表01元データ!BG57</f>
        <v>19</v>
      </c>
      <c r="Q2515" s="107">
        <f t="shared" si="1625"/>
        <v>9</v>
      </c>
      <c r="R2515" s="108">
        <f t="shared" si="1626"/>
        <v>90</v>
      </c>
      <c r="S2515" s="108"/>
      <c r="T2515" s="100">
        <v>118</v>
      </c>
      <c r="W2515" s="100" t="s">
        <v>378</v>
      </c>
      <c r="X2515" s="100">
        <v>3</v>
      </c>
      <c r="Y2515" s="100">
        <v>5</v>
      </c>
      <c r="Z2515" s="100">
        <v>10</v>
      </c>
      <c r="AA2515" s="100">
        <v>10</v>
      </c>
      <c r="AC2515" s="100" t="s">
        <v>378</v>
      </c>
      <c r="AD2515" s="100" t="s">
        <v>313</v>
      </c>
      <c r="AE2515" s="100">
        <v>5</v>
      </c>
      <c r="AF2515" s="100">
        <v>5</v>
      </c>
      <c r="AG2515" s="100">
        <v>6</v>
      </c>
      <c r="AJ2515" s="100" t="str">
        <f t="shared" si="1619"/>
        <v>●</v>
      </c>
      <c r="AK2515" s="100" t="str">
        <f t="shared" si="1613"/>
        <v>●</v>
      </c>
      <c r="AL2515" s="100" t="str">
        <f t="shared" si="1627"/>
        <v>●</v>
      </c>
      <c r="AM2515" s="100" t="str">
        <f t="shared" si="1615"/>
        <v>●</v>
      </c>
      <c r="AP2515" s="100" t="str">
        <f t="shared" si="1620"/>
        <v>●</v>
      </c>
      <c r="AQ2515" s="100" t="str">
        <f t="shared" si="1616"/>
        <v>●</v>
      </c>
      <c r="AR2515" s="100" t="str">
        <f t="shared" si="1617"/>
        <v>●</v>
      </c>
      <c r="AS2515" s="100" t="str">
        <f t="shared" si="1621"/>
        <v>●</v>
      </c>
    </row>
    <row r="2516" spans="2:45" s="100" customFormat="1" ht="14.25" customHeight="1">
      <c r="B2516" s="119" t="s">
        <v>111</v>
      </c>
      <c r="C2516" s="120" t="s">
        <v>313</v>
      </c>
      <c r="D2516" s="116" t="s">
        <v>313</v>
      </c>
      <c r="E2516" s="116" t="s">
        <v>313</v>
      </c>
      <c r="F2516" s="116" t="s">
        <v>313</v>
      </c>
      <c r="G2516" s="107" t="str">
        <f>第2表01元データ!BF58</f>
        <v>-</v>
      </c>
      <c r="H2516" s="107"/>
      <c r="I2516" s="108"/>
      <c r="K2516" s="119" t="s">
        <v>111</v>
      </c>
      <c r="L2516" s="120" t="s">
        <v>313</v>
      </c>
      <c r="M2516" s="116" t="s">
        <v>313</v>
      </c>
      <c r="N2516" s="116" t="s">
        <v>313</v>
      </c>
      <c r="O2516" s="116">
        <v>1</v>
      </c>
      <c r="P2516" s="107" t="str">
        <f>第2表01元データ!BG58</f>
        <v>-</v>
      </c>
      <c r="Q2516" s="107"/>
      <c r="R2516" s="108"/>
      <c r="T2516" s="100">
        <v>119</v>
      </c>
    </row>
    <row r="2517" spans="2:45" s="100" customFormat="1" ht="14.25" customHeight="1">
      <c r="G2517" s="168"/>
      <c r="P2517" s="168"/>
    </row>
    <row r="2518" spans="2:45" s="100" customFormat="1" ht="14.25" customHeight="1">
      <c r="G2518" s="168"/>
      <c r="P2518" s="168"/>
    </row>
    <row r="2519" spans="2:45" s="99" customFormat="1" ht="14.25" customHeight="1">
      <c r="B2519" s="99" t="str">
        <f>LEFT(B2459,LEN(B2459)-2)&amp;+"女"</f>
        <v>見晴町・女</v>
      </c>
      <c r="H2519" s="99" t="s">
        <v>805</v>
      </c>
      <c r="I2519" s="380">
        <f>令和2年9月末住基人口!Q52</f>
        <v>495</v>
      </c>
      <c r="K2519" s="99" t="str">
        <f>LEFT(K2459,LEN(K2459)-2)&amp;+"女"</f>
        <v>星野町・女</v>
      </c>
      <c r="Q2519" s="99" t="s">
        <v>805</v>
      </c>
      <c r="R2519" s="380">
        <f>令和2年9月末住基人口!Q53</f>
        <v>731</v>
      </c>
      <c r="W2519" s="100"/>
      <c r="X2519" s="100"/>
      <c r="Y2519" s="100"/>
      <c r="Z2519" s="100"/>
      <c r="AA2519" s="100"/>
      <c r="AB2519" s="100"/>
      <c r="AC2519" s="100"/>
      <c r="AD2519" s="100"/>
      <c r="AE2519" s="100"/>
      <c r="AF2519" s="100"/>
      <c r="AG2519" s="100"/>
    </row>
    <row r="2520" spans="2:45" s="100" customFormat="1" ht="14.25" customHeight="1">
      <c r="B2520" s="583" t="s">
        <v>335</v>
      </c>
      <c r="C2520" s="101"/>
      <c r="D2520" s="101"/>
      <c r="E2520" s="101"/>
      <c r="F2520" s="101"/>
      <c r="G2520" s="135"/>
      <c r="H2520" s="131"/>
      <c r="I2520" s="131"/>
      <c r="J2520" s="102"/>
      <c r="K2520" s="583" t="s">
        <v>335</v>
      </c>
      <c r="L2520" s="101"/>
      <c r="M2520" s="101"/>
      <c r="N2520" s="101"/>
      <c r="O2520" s="101"/>
      <c r="P2520" s="135"/>
      <c r="Q2520" s="131"/>
      <c r="R2520" s="131"/>
      <c r="S2520" s="103"/>
    </row>
    <row r="2521" spans="2:45" s="100" customFormat="1" ht="14.25" customHeight="1">
      <c r="B2521" s="584"/>
      <c r="C2521" s="130" t="str">
        <f>$C$4</f>
        <v>平成12年</v>
      </c>
      <c r="D2521" s="130" t="str">
        <f>$D$4</f>
        <v>平成17年</v>
      </c>
      <c r="E2521" s="130" t="str">
        <f>$E$4</f>
        <v>平成22年</v>
      </c>
      <c r="F2521" s="130" t="s">
        <v>410</v>
      </c>
      <c r="G2521" s="130" t="s">
        <v>739</v>
      </c>
      <c r="H2521" s="133" t="str">
        <f>$H$4</f>
        <v>対平成</v>
      </c>
      <c r="I2521" s="134" t="str">
        <f>$I$4</f>
        <v>27年</v>
      </c>
      <c r="J2521" s="102"/>
      <c r="K2521" s="584"/>
      <c r="L2521" s="130" t="str">
        <f>$C$4</f>
        <v>平成12年</v>
      </c>
      <c r="M2521" s="130" t="str">
        <f>$D$4</f>
        <v>平成17年</v>
      </c>
      <c r="N2521" s="130" t="str">
        <f>$E$4</f>
        <v>平成22年</v>
      </c>
      <c r="O2521" s="130" t="s">
        <v>410</v>
      </c>
      <c r="P2521" s="130" t="s">
        <v>739</v>
      </c>
      <c r="Q2521" s="133" t="str">
        <f>$H$4</f>
        <v>対平成</v>
      </c>
      <c r="R2521" s="134" t="str">
        <f>$I$4</f>
        <v>27年</v>
      </c>
      <c r="S2521" s="103"/>
    </row>
    <row r="2522" spans="2:45" s="100" customFormat="1" ht="14.25" customHeight="1">
      <c r="B2522" s="585"/>
      <c r="C2522" s="104"/>
      <c r="D2522" s="104"/>
      <c r="E2522" s="104"/>
      <c r="F2522" s="104"/>
      <c r="G2522" s="104"/>
      <c r="H2522" s="132" t="s">
        <v>88</v>
      </c>
      <c r="I2522" s="133" t="s">
        <v>398</v>
      </c>
      <c r="J2522" s="102"/>
      <c r="K2522" s="585"/>
      <c r="L2522" s="104"/>
      <c r="M2522" s="104"/>
      <c r="N2522" s="104"/>
      <c r="O2522" s="104"/>
      <c r="P2522" s="104"/>
      <c r="Q2522" s="132" t="s">
        <v>88</v>
      </c>
      <c r="R2522" s="133" t="s">
        <v>398</v>
      </c>
      <c r="S2522" s="103"/>
    </row>
    <row r="2523" spans="2:45" s="199" customFormat="1" ht="14.25" customHeight="1">
      <c r="B2523" s="200" t="s">
        <v>90</v>
      </c>
      <c r="C2523" s="198">
        <v>619</v>
      </c>
      <c r="D2523" s="194">
        <v>587</v>
      </c>
      <c r="E2523" s="194">
        <v>542</v>
      </c>
      <c r="F2523" s="194">
        <v>504</v>
      </c>
      <c r="G2523" s="194">
        <f>IF(COUNTIF(G2528:G2546,"x"),"x",IF(SUM(G2528:G2546)=0,"-",SUM(G2528:G2546)))</f>
        <v>474</v>
      </c>
      <c r="H2523" s="193">
        <f t="shared" ref="H2523:H2526" si="1628">IF(G2523="x","x",IF(AND(G2523="-",F2523="-"),"-",IF(AND(G2523="-",F2523&gt;0),F2523*-1,IF(AND(G2523&gt;0,F2523="-"),G2523,G2523-F2523))))</f>
        <v>-30</v>
      </c>
      <c r="I2523" s="195">
        <f t="shared" ref="I2523:I2526" si="1629">IF(H2523="x","x",IF(H2523="-","-",IF(AND(F2523="-",G2523&gt;0),"皆増",IF(AND(F2523&gt;0,G2523="-"),"皆減",H2523/F2523*100))))</f>
        <v>-5.9523809523809517</v>
      </c>
      <c r="J2523" s="196"/>
      <c r="K2523" s="197" t="s">
        <v>90</v>
      </c>
      <c r="L2523" s="198">
        <v>726</v>
      </c>
      <c r="M2523" s="194">
        <v>726</v>
      </c>
      <c r="N2523" s="194">
        <v>705</v>
      </c>
      <c r="O2523" s="194">
        <v>674</v>
      </c>
      <c r="P2523" s="194">
        <f>IF(COUNTIF(P2528:P2546,"x"),"x",IF(SUM(P2528:P2546)=0,"-",SUM(P2528:P2546)))</f>
        <v>718</v>
      </c>
      <c r="Q2523" s="193">
        <f t="shared" ref="Q2523:Q2526" si="1630">IF(P2523="x","x",IF(AND(P2523="-",O2523="-"),"-",IF(AND(P2523="-",O2523&gt;0),O2523*-1,IF(AND(P2523&gt;0,O2523="-"),P2523,P2523-O2523))))</f>
        <v>44</v>
      </c>
      <c r="R2523" s="195">
        <f t="shared" ref="R2523:R2526" si="1631">IF(Q2523="x","x",IF(Q2523="-","-",IF(AND(O2523="-",P2523&gt;0),"皆増",IF(AND(O2523&gt;0,P2523="-"),"皆減",Q2523/O2523*100))))</f>
        <v>6.5281899109792292</v>
      </c>
      <c r="S2523" s="195"/>
      <c r="W2523" s="199" t="s">
        <v>373</v>
      </c>
      <c r="X2523" s="199">
        <v>635</v>
      </c>
      <c r="Y2523" s="199">
        <v>634</v>
      </c>
      <c r="Z2523" s="199">
        <v>619</v>
      </c>
      <c r="AA2523" s="199">
        <v>587</v>
      </c>
      <c r="AC2523" s="199" t="s">
        <v>373</v>
      </c>
      <c r="AD2523" s="199">
        <v>401</v>
      </c>
      <c r="AE2523" s="199">
        <v>540</v>
      </c>
      <c r="AF2523" s="199">
        <v>726</v>
      </c>
      <c r="AG2523" s="199">
        <v>726</v>
      </c>
      <c r="AJ2523" s="199" t="str">
        <f>IF(C2523=X2523,"○","●")</f>
        <v>●</v>
      </c>
      <c r="AK2523" s="199" t="str">
        <f t="shared" ref="AK2523:AK2545" si="1632">IF(D2523=Y2523,"○","●")</f>
        <v>●</v>
      </c>
      <c r="AL2523" s="199" t="str">
        <f t="shared" ref="AL2523:AL2524" si="1633">IF(E2523=Z2523,"○","●")</f>
        <v>●</v>
      </c>
      <c r="AM2523" s="199" t="str">
        <f t="shared" ref="AM2523:AM2545" si="1634">IF(F2523=AA2523,"○","●")</f>
        <v>●</v>
      </c>
      <c r="AP2523" s="199" t="str">
        <f>IF(L2523=AD2523,"○","●")</f>
        <v>●</v>
      </c>
      <c r="AQ2523" s="199" t="str">
        <f t="shared" ref="AQ2523:AQ2545" si="1635">IF(M2523=AE2523,"○","●")</f>
        <v>●</v>
      </c>
      <c r="AR2523" s="199" t="str">
        <f t="shared" ref="AR2523:AR2545" si="1636">IF(N2523=AF2523,"○","●")</f>
        <v>●</v>
      </c>
      <c r="AS2523" s="199" t="str">
        <f t="shared" ref="AS2523" si="1637">IF(O2523=AG2523,"○","●")</f>
        <v>●</v>
      </c>
    </row>
    <row r="2524" spans="2:45" s="100" customFormat="1" ht="14.25" customHeight="1">
      <c r="B2524" s="105" t="s">
        <v>91</v>
      </c>
      <c r="C2524" s="106">
        <v>55</v>
      </c>
      <c r="D2524" s="107">
        <v>40</v>
      </c>
      <c r="E2524" s="107">
        <v>41</v>
      </c>
      <c r="F2524" s="107">
        <v>33</v>
      </c>
      <c r="G2524" s="107">
        <f>IF(COUNTIF(G2528:G2530,"x"),"x",IF(SUM(G2528:G2530)=0,"-",SUM(G2528:G2530)))</f>
        <v>31</v>
      </c>
      <c r="H2524" s="107">
        <f t="shared" si="1628"/>
        <v>-2</v>
      </c>
      <c r="I2524" s="108">
        <f t="shared" si="1629"/>
        <v>-6.0606060606060606</v>
      </c>
      <c r="J2524" s="102"/>
      <c r="K2524" s="109" t="s">
        <v>91</v>
      </c>
      <c r="L2524" s="106">
        <v>139</v>
      </c>
      <c r="M2524" s="107">
        <v>112</v>
      </c>
      <c r="N2524" s="107">
        <v>84</v>
      </c>
      <c r="O2524" s="107">
        <v>64</v>
      </c>
      <c r="P2524" s="107">
        <f>IF(COUNTIF(P2528:P2530,"x"),"x",IF(SUM(P2528:P2530)=0,"-",SUM(P2528:P2530)))</f>
        <v>92</v>
      </c>
      <c r="Q2524" s="107">
        <f t="shared" si="1630"/>
        <v>28</v>
      </c>
      <c r="R2524" s="108">
        <f t="shared" si="1631"/>
        <v>43.75</v>
      </c>
      <c r="S2524" s="108"/>
      <c r="W2524" s="100" t="s">
        <v>374</v>
      </c>
      <c r="X2524" s="100">
        <v>67</v>
      </c>
      <c r="Y2524" s="100">
        <v>58</v>
      </c>
      <c r="Z2524" s="100">
        <v>55</v>
      </c>
      <c r="AA2524" s="100">
        <v>40</v>
      </c>
      <c r="AC2524" s="100" t="s">
        <v>374</v>
      </c>
      <c r="AD2524" s="100">
        <v>87</v>
      </c>
      <c r="AE2524" s="100">
        <v>108</v>
      </c>
      <c r="AF2524" s="100">
        <v>139</v>
      </c>
      <c r="AG2524" s="100">
        <v>112</v>
      </c>
      <c r="AJ2524" s="100" t="str">
        <f t="shared" ref="AJ2524:AJ2545" si="1638">IF(C2524=X2524,"○","●")</f>
        <v>●</v>
      </c>
      <c r="AK2524" s="100" t="str">
        <f t="shared" si="1632"/>
        <v>●</v>
      </c>
      <c r="AL2524" s="100" t="str">
        <f t="shared" si="1633"/>
        <v>●</v>
      </c>
      <c r="AM2524" s="100" t="str">
        <f t="shared" si="1634"/>
        <v>●</v>
      </c>
      <c r="AP2524" s="100" t="str">
        <f t="shared" ref="AP2524:AP2545" si="1639">IF(L2524=AD2524,"○","●")</f>
        <v>●</v>
      </c>
      <c r="AQ2524" s="100" t="str">
        <f t="shared" si="1635"/>
        <v>●</v>
      </c>
      <c r="AR2524" s="100" t="str">
        <f t="shared" si="1636"/>
        <v>●</v>
      </c>
      <c r="AS2524" s="100" t="str">
        <f>IF(O2524=AG2524,"○","●")</f>
        <v>●</v>
      </c>
    </row>
    <row r="2525" spans="2:45" s="100" customFormat="1" ht="14.25" customHeight="1">
      <c r="B2525" s="105" t="s">
        <v>92</v>
      </c>
      <c r="C2525" s="106">
        <v>441</v>
      </c>
      <c r="D2525" s="107">
        <v>390</v>
      </c>
      <c r="E2525" s="107">
        <v>337</v>
      </c>
      <c r="F2525" s="107">
        <v>273</v>
      </c>
      <c r="G2525" s="296">
        <f>IF(COUNTIF(G2531:G2540,"x"),"x",IF(SUM(G2531:G2540)=0,"-",SUM(G2531:G2540)))</f>
        <v>241</v>
      </c>
      <c r="H2525" s="107">
        <f t="shared" si="1628"/>
        <v>-32</v>
      </c>
      <c r="I2525" s="108">
        <f t="shared" si="1629"/>
        <v>-11.721611721611721</v>
      </c>
      <c r="J2525" s="102"/>
      <c r="K2525" s="109" t="s">
        <v>92</v>
      </c>
      <c r="L2525" s="106">
        <v>504</v>
      </c>
      <c r="M2525" s="107">
        <v>491</v>
      </c>
      <c r="N2525" s="107">
        <v>474</v>
      </c>
      <c r="O2525" s="107">
        <v>400</v>
      </c>
      <c r="P2525" s="296">
        <f>IF(COUNTIF(P2531:P2540,"x"),"x",IF(SUM(P2531:P2540)=0,"-",SUM(P2531:P2540)))</f>
        <v>405</v>
      </c>
      <c r="Q2525" s="107">
        <f t="shared" si="1630"/>
        <v>5</v>
      </c>
      <c r="R2525" s="108">
        <f t="shared" si="1631"/>
        <v>1.25</v>
      </c>
      <c r="S2525" s="108"/>
      <c r="W2525" s="100" t="s">
        <v>375</v>
      </c>
      <c r="X2525" s="100">
        <v>474</v>
      </c>
      <c r="Y2525" s="100">
        <v>456</v>
      </c>
      <c r="Z2525" s="100">
        <v>441</v>
      </c>
      <c r="AA2525" s="100">
        <v>390</v>
      </c>
      <c r="AC2525" s="100" t="s">
        <v>375</v>
      </c>
      <c r="AD2525" s="100">
        <v>276</v>
      </c>
      <c r="AE2525" s="100">
        <v>378</v>
      </c>
      <c r="AF2525" s="100">
        <v>504</v>
      </c>
      <c r="AG2525" s="100">
        <v>491</v>
      </c>
      <c r="AJ2525" s="100" t="str">
        <f t="shared" si="1638"/>
        <v>●</v>
      </c>
      <c r="AK2525" s="100" t="str">
        <f t="shared" si="1632"/>
        <v>●</v>
      </c>
      <c r="AL2525" s="100" t="str">
        <f>IF(E2525=Z2525,"○","●")</f>
        <v>●</v>
      </c>
      <c r="AM2525" s="100" t="str">
        <f t="shared" si="1634"/>
        <v>●</v>
      </c>
      <c r="AP2525" s="100" t="str">
        <f t="shared" si="1639"/>
        <v>●</v>
      </c>
      <c r="AQ2525" s="100" t="str">
        <f t="shared" si="1635"/>
        <v>●</v>
      </c>
      <c r="AR2525" s="100" t="str">
        <f t="shared" si="1636"/>
        <v>●</v>
      </c>
      <c r="AS2525" s="100" t="str">
        <f t="shared" ref="AS2525:AS2545" si="1640">IF(O2525=AG2525,"○","●")</f>
        <v>●</v>
      </c>
    </row>
    <row r="2526" spans="2:45" s="100" customFormat="1" ht="14.25" customHeight="1">
      <c r="B2526" s="105" t="s">
        <v>93</v>
      </c>
      <c r="C2526" s="106">
        <v>123</v>
      </c>
      <c r="D2526" s="107">
        <v>157</v>
      </c>
      <c r="E2526" s="107">
        <v>164</v>
      </c>
      <c r="F2526" s="107">
        <v>198</v>
      </c>
      <c r="G2526" s="107">
        <f>IF(COUNTIF(G2541:G2545,"x"),"x",IF(SUM(G2541,G2545)=0,"-",SUM(G2541:G2545)))</f>
        <v>202</v>
      </c>
      <c r="H2526" s="107">
        <f t="shared" si="1628"/>
        <v>4</v>
      </c>
      <c r="I2526" s="108">
        <f t="shared" si="1629"/>
        <v>2.0202020202020203</v>
      </c>
      <c r="J2526" s="102"/>
      <c r="K2526" s="109" t="s">
        <v>93</v>
      </c>
      <c r="L2526" s="106">
        <v>83</v>
      </c>
      <c r="M2526" s="107">
        <v>123</v>
      </c>
      <c r="N2526" s="107">
        <v>147</v>
      </c>
      <c r="O2526" s="107">
        <v>209</v>
      </c>
      <c r="P2526" s="107">
        <f>IF(COUNTIF(P2541:P2545,"x"),"x",IF(SUM(P2541,P2545)=0,"-",SUM(P2541:P2545)))</f>
        <v>221</v>
      </c>
      <c r="Q2526" s="107">
        <f t="shared" si="1630"/>
        <v>12</v>
      </c>
      <c r="R2526" s="108">
        <f t="shared" si="1631"/>
        <v>5.741626794258373</v>
      </c>
      <c r="S2526" s="108"/>
      <c r="W2526" s="100" t="s">
        <v>376</v>
      </c>
      <c r="X2526" s="100">
        <v>94</v>
      </c>
      <c r="Y2526" s="100">
        <v>120</v>
      </c>
      <c r="Z2526" s="100">
        <v>123</v>
      </c>
      <c r="AA2526" s="100">
        <v>157</v>
      </c>
      <c r="AC2526" s="100" t="s">
        <v>376</v>
      </c>
      <c r="AD2526" s="100">
        <v>38</v>
      </c>
      <c r="AE2526" s="100">
        <v>54</v>
      </c>
      <c r="AF2526" s="100">
        <v>83</v>
      </c>
      <c r="AG2526" s="100">
        <v>123</v>
      </c>
      <c r="AJ2526" s="100" t="str">
        <f t="shared" si="1638"/>
        <v>●</v>
      </c>
      <c r="AK2526" s="100" t="str">
        <f t="shared" si="1632"/>
        <v>●</v>
      </c>
      <c r="AL2526" s="100" t="str">
        <f t="shared" ref="AL2526:AL2535" si="1641">IF(E2526=Z2526,"○","●")</f>
        <v>●</v>
      </c>
      <c r="AM2526" s="100" t="str">
        <f t="shared" si="1634"/>
        <v>●</v>
      </c>
      <c r="AP2526" s="100" t="str">
        <f t="shared" si="1639"/>
        <v>●</v>
      </c>
      <c r="AQ2526" s="100" t="str">
        <f t="shared" si="1635"/>
        <v>●</v>
      </c>
      <c r="AR2526" s="100" t="str">
        <f t="shared" si="1636"/>
        <v>●</v>
      </c>
      <c r="AS2526" s="100" t="str">
        <f t="shared" si="1640"/>
        <v>●</v>
      </c>
    </row>
    <row r="2527" spans="2:45" s="100" customFormat="1" ht="14.25" customHeight="1">
      <c r="B2527" s="102"/>
      <c r="C2527" s="106"/>
      <c r="D2527" s="112"/>
      <c r="E2527" s="112"/>
      <c r="F2527" s="112"/>
      <c r="G2527" s="112"/>
      <c r="H2527" s="112"/>
      <c r="I2527" s="113"/>
      <c r="J2527" s="102"/>
      <c r="K2527" s="114"/>
      <c r="L2527" s="106"/>
      <c r="M2527" s="112"/>
      <c r="N2527" s="112"/>
      <c r="O2527" s="112"/>
      <c r="P2527" s="112"/>
      <c r="Q2527" s="112"/>
      <c r="R2527" s="113"/>
      <c r="S2527" s="113"/>
      <c r="AJ2527" s="100" t="str">
        <f t="shared" si="1638"/>
        <v>○</v>
      </c>
      <c r="AK2527" s="100" t="str">
        <f t="shared" si="1632"/>
        <v>○</v>
      </c>
      <c r="AL2527" s="100" t="str">
        <f t="shared" si="1641"/>
        <v>○</v>
      </c>
      <c r="AM2527" s="100" t="str">
        <f t="shared" si="1634"/>
        <v>○</v>
      </c>
      <c r="AP2527" s="100" t="str">
        <f t="shared" si="1639"/>
        <v>○</v>
      </c>
      <c r="AQ2527" s="100" t="str">
        <f t="shared" si="1635"/>
        <v>○</v>
      </c>
      <c r="AR2527" s="100" t="str">
        <f t="shared" si="1636"/>
        <v>○</v>
      </c>
      <c r="AS2527" s="100" t="str">
        <f t="shared" si="1640"/>
        <v>○</v>
      </c>
    </row>
    <row r="2528" spans="2:45" s="100" customFormat="1" ht="14.25" customHeight="1">
      <c r="B2528" s="102" t="s">
        <v>94</v>
      </c>
      <c r="C2528" s="106">
        <v>14</v>
      </c>
      <c r="D2528" s="107">
        <v>9</v>
      </c>
      <c r="E2528" s="107">
        <v>13</v>
      </c>
      <c r="F2528" s="107">
        <v>6</v>
      </c>
      <c r="G2528" s="107">
        <f>第2表01元データ!BF66</f>
        <v>11</v>
      </c>
      <c r="H2528" s="107">
        <f t="shared" ref="H2528:H2545" si="1642">IF(G2528="x","x",IF(AND(G2528="-",F2528="-"),"-",IF(AND(G2528="-",F2528&gt;0),F2528*-1,IF(AND(G2528&gt;0,F2528="-"),G2528,G2528-F2528))))</f>
        <v>5</v>
      </c>
      <c r="I2528" s="108">
        <f t="shared" ref="I2528:I2545" si="1643">IF(H2528="x","x",IF(H2528="-","-",IF(AND(F2528="-",G2528&gt;0),"皆増",IF(AND(F2528&gt;0,G2528="-"),"皆減",H2528/F2528*100))))</f>
        <v>83.333333333333343</v>
      </c>
      <c r="J2528" s="102"/>
      <c r="K2528" s="114" t="s">
        <v>94</v>
      </c>
      <c r="L2528" s="106">
        <v>41</v>
      </c>
      <c r="M2528" s="107">
        <v>20</v>
      </c>
      <c r="N2528" s="107">
        <v>26</v>
      </c>
      <c r="O2528" s="107">
        <v>19</v>
      </c>
      <c r="P2528" s="107">
        <f>第2表01元データ!BG66</f>
        <v>35</v>
      </c>
      <c r="Q2528" s="107">
        <f t="shared" ref="Q2528:Q2545" si="1644">IF(P2528="x","x",IF(AND(P2528="-",O2528="-"),"-",IF(AND(P2528="-",O2528&gt;0),O2528*-1,IF(AND(P2528&gt;0,O2528="-"),P2528,P2528-O2528))))</f>
        <v>16</v>
      </c>
      <c r="R2528" s="108">
        <f t="shared" ref="R2528:R2545" si="1645">IF(Q2528="x","x",IF(Q2528="-","-",IF(AND(O2528="-",P2528&gt;0),"皆増",IF(AND(O2528&gt;0,P2528="-"),"皆減",Q2528/O2528*100))))</f>
        <v>84.210526315789465</v>
      </c>
      <c r="S2528" s="108"/>
      <c r="T2528" s="100">
        <v>201</v>
      </c>
      <c r="W2528" s="100" t="s">
        <v>377</v>
      </c>
      <c r="X2528" s="100">
        <v>15</v>
      </c>
      <c r="Y2528" s="100">
        <v>8</v>
      </c>
      <c r="Z2528" s="100">
        <v>14</v>
      </c>
      <c r="AA2528" s="100">
        <v>9</v>
      </c>
      <c r="AC2528" s="100" t="s">
        <v>377</v>
      </c>
      <c r="AD2528" s="100">
        <v>25</v>
      </c>
      <c r="AE2528" s="100">
        <v>25</v>
      </c>
      <c r="AF2528" s="100">
        <v>41</v>
      </c>
      <c r="AG2528" s="100">
        <v>20</v>
      </c>
      <c r="AJ2528" s="100" t="str">
        <f t="shared" si="1638"/>
        <v>●</v>
      </c>
      <c r="AK2528" s="100" t="str">
        <f t="shared" si="1632"/>
        <v>●</v>
      </c>
      <c r="AL2528" s="100" t="str">
        <f t="shared" si="1641"/>
        <v>●</v>
      </c>
      <c r="AM2528" s="100" t="str">
        <f t="shared" si="1634"/>
        <v>●</v>
      </c>
      <c r="AP2528" s="100" t="str">
        <f t="shared" si="1639"/>
        <v>●</v>
      </c>
      <c r="AQ2528" s="100" t="str">
        <f t="shared" si="1635"/>
        <v>●</v>
      </c>
      <c r="AR2528" s="100" t="str">
        <f t="shared" si="1636"/>
        <v>●</v>
      </c>
      <c r="AS2528" s="100" t="str">
        <f t="shared" si="1640"/>
        <v>●</v>
      </c>
    </row>
    <row r="2529" spans="2:45" s="100" customFormat="1" ht="14.25" customHeight="1">
      <c r="B2529" s="102" t="s">
        <v>123</v>
      </c>
      <c r="C2529" s="106">
        <v>11</v>
      </c>
      <c r="D2529" s="107">
        <v>16</v>
      </c>
      <c r="E2529" s="107">
        <v>11</v>
      </c>
      <c r="F2529" s="107">
        <v>14</v>
      </c>
      <c r="G2529" s="107">
        <f>第2表01元データ!BF67</f>
        <v>8</v>
      </c>
      <c r="H2529" s="107">
        <f t="shared" si="1642"/>
        <v>-6</v>
      </c>
      <c r="I2529" s="108">
        <f t="shared" si="1643"/>
        <v>-42.857142857142854</v>
      </c>
      <c r="J2529" s="102"/>
      <c r="K2529" s="114" t="s">
        <v>123</v>
      </c>
      <c r="L2529" s="106">
        <v>51</v>
      </c>
      <c r="M2529" s="107">
        <v>45</v>
      </c>
      <c r="N2529" s="107">
        <v>18</v>
      </c>
      <c r="O2529" s="107">
        <v>24</v>
      </c>
      <c r="P2529" s="107">
        <f>第2表01元データ!BG67</f>
        <v>31</v>
      </c>
      <c r="Q2529" s="107">
        <f t="shared" si="1644"/>
        <v>7</v>
      </c>
      <c r="R2529" s="108">
        <f t="shared" si="1645"/>
        <v>29.166666666666668</v>
      </c>
      <c r="S2529" s="108"/>
      <c r="T2529" s="100">
        <v>202</v>
      </c>
      <c r="W2529" s="100" t="s">
        <v>356</v>
      </c>
      <c r="X2529" s="100">
        <v>23</v>
      </c>
      <c r="Y2529" s="100">
        <v>21</v>
      </c>
      <c r="Z2529" s="100">
        <v>11</v>
      </c>
      <c r="AA2529" s="100">
        <v>16</v>
      </c>
      <c r="AC2529" s="100" t="s">
        <v>356</v>
      </c>
      <c r="AD2529" s="100">
        <v>32</v>
      </c>
      <c r="AE2529" s="100">
        <v>40</v>
      </c>
      <c r="AF2529" s="100">
        <v>51</v>
      </c>
      <c r="AG2529" s="100">
        <v>45</v>
      </c>
      <c r="AJ2529" s="100" t="str">
        <f t="shared" si="1638"/>
        <v>●</v>
      </c>
      <c r="AK2529" s="100" t="str">
        <f t="shared" si="1632"/>
        <v>●</v>
      </c>
      <c r="AL2529" s="100" t="str">
        <f t="shared" si="1641"/>
        <v>○</v>
      </c>
      <c r="AM2529" s="100" t="str">
        <f t="shared" si="1634"/>
        <v>●</v>
      </c>
      <c r="AP2529" s="100" t="str">
        <f t="shared" si="1639"/>
        <v>●</v>
      </c>
      <c r="AQ2529" s="100" t="str">
        <f t="shared" si="1635"/>
        <v>●</v>
      </c>
      <c r="AR2529" s="100" t="str">
        <f t="shared" si="1636"/>
        <v>●</v>
      </c>
      <c r="AS2529" s="100" t="str">
        <f t="shared" si="1640"/>
        <v>●</v>
      </c>
    </row>
    <row r="2530" spans="2:45" s="100" customFormat="1" ht="14.25" customHeight="1">
      <c r="B2530" s="102" t="s">
        <v>124</v>
      </c>
      <c r="C2530" s="106">
        <v>30</v>
      </c>
      <c r="D2530" s="107">
        <v>15</v>
      </c>
      <c r="E2530" s="107">
        <v>17</v>
      </c>
      <c r="F2530" s="107">
        <v>13</v>
      </c>
      <c r="G2530" s="107">
        <f>第2表01元データ!BF68</f>
        <v>12</v>
      </c>
      <c r="H2530" s="107">
        <f t="shared" si="1642"/>
        <v>-1</v>
      </c>
      <c r="I2530" s="108">
        <f t="shared" si="1643"/>
        <v>-7.6923076923076925</v>
      </c>
      <c r="J2530" s="102"/>
      <c r="K2530" s="114" t="s">
        <v>124</v>
      </c>
      <c r="L2530" s="106">
        <v>47</v>
      </c>
      <c r="M2530" s="107">
        <v>47</v>
      </c>
      <c r="N2530" s="107">
        <v>40</v>
      </c>
      <c r="O2530" s="107">
        <v>21</v>
      </c>
      <c r="P2530" s="107">
        <f>第2表01元データ!BG68</f>
        <v>26</v>
      </c>
      <c r="Q2530" s="107">
        <f t="shared" si="1644"/>
        <v>5</v>
      </c>
      <c r="R2530" s="108">
        <f t="shared" si="1645"/>
        <v>23.809523809523807</v>
      </c>
      <c r="S2530" s="108"/>
      <c r="T2530" s="100">
        <v>203</v>
      </c>
      <c r="W2530" s="100" t="s">
        <v>357</v>
      </c>
      <c r="X2530" s="100">
        <v>29</v>
      </c>
      <c r="Y2530" s="100">
        <v>29</v>
      </c>
      <c r="Z2530" s="100">
        <v>30</v>
      </c>
      <c r="AA2530" s="100">
        <v>15</v>
      </c>
      <c r="AC2530" s="100" t="s">
        <v>357</v>
      </c>
      <c r="AD2530" s="100">
        <v>30</v>
      </c>
      <c r="AE2530" s="100">
        <v>43</v>
      </c>
      <c r="AF2530" s="100">
        <v>47</v>
      </c>
      <c r="AG2530" s="100">
        <v>47</v>
      </c>
      <c r="AJ2530" s="100" t="str">
        <f t="shared" si="1638"/>
        <v>●</v>
      </c>
      <c r="AK2530" s="100" t="str">
        <f t="shared" si="1632"/>
        <v>●</v>
      </c>
      <c r="AL2530" s="100" t="str">
        <f t="shared" si="1641"/>
        <v>●</v>
      </c>
      <c r="AM2530" s="100" t="str">
        <f t="shared" si="1634"/>
        <v>●</v>
      </c>
      <c r="AP2530" s="100" t="str">
        <f t="shared" si="1639"/>
        <v>●</v>
      </c>
      <c r="AQ2530" s="100" t="str">
        <f t="shared" si="1635"/>
        <v>●</v>
      </c>
      <c r="AR2530" s="100" t="str">
        <f t="shared" si="1636"/>
        <v>●</v>
      </c>
      <c r="AS2530" s="100" t="str">
        <f t="shared" si="1640"/>
        <v>●</v>
      </c>
    </row>
    <row r="2531" spans="2:45" s="100" customFormat="1" ht="14.25" customHeight="1">
      <c r="B2531" s="102" t="s">
        <v>125</v>
      </c>
      <c r="C2531" s="106">
        <v>29</v>
      </c>
      <c r="D2531" s="107">
        <v>23</v>
      </c>
      <c r="E2531" s="107">
        <v>17</v>
      </c>
      <c r="F2531" s="107">
        <v>17</v>
      </c>
      <c r="G2531" s="107">
        <f>第2表01元データ!BF69</f>
        <v>15</v>
      </c>
      <c r="H2531" s="107">
        <f t="shared" si="1642"/>
        <v>-2</v>
      </c>
      <c r="I2531" s="108">
        <f t="shared" si="1643"/>
        <v>-11.76470588235294</v>
      </c>
      <c r="J2531" s="102"/>
      <c r="K2531" s="114" t="s">
        <v>125</v>
      </c>
      <c r="L2531" s="106">
        <v>47</v>
      </c>
      <c r="M2531" s="107">
        <v>40</v>
      </c>
      <c r="N2531" s="107">
        <v>47</v>
      </c>
      <c r="O2531" s="107">
        <v>38</v>
      </c>
      <c r="P2531" s="107">
        <f>第2表01元データ!BG69</f>
        <v>19</v>
      </c>
      <c r="Q2531" s="107">
        <f t="shared" si="1644"/>
        <v>-19</v>
      </c>
      <c r="R2531" s="108">
        <f t="shared" si="1645"/>
        <v>-50</v>
      </c>
      <c r="S2531" s="108"/>
      <c r="T2531" s="100">
        <v>204</v>
      </c>
      <c r="W2531" s="100" t="s">
        <v>358</v>
      </c>
      <c r="X2531" s="100">
        <v>42</v>
      </c>
      <c r="Y2531" s="100">
        <v>34</v>
      </c>
      <c r="Z2531" s="100">
        <v>29</v>
      </c>
      <c r="AA2531" s="100">
        <v>23</v>
      </c>
      <c r="AC2531" s="100" t="s">
        <v>358</v>
      </c>
      <c r="AD2531" s="100">
        <v>45</v>
      </c>
      <c r="AE2531" s="100">
        <v>39</v>
      </c>
      <c r="AF2531" s="100">
        <v>47</v>
      </c>
      <c r="AG2531" s="100">
        <v>40</v>
      </c>
      <c r="AJ2531" s="100" t="str">
        <f t="shared" si="1638"/>
        <v>●</v>
      </c>
      <c r="AK2531" s="100" t="str">
        <f t="shared" si="1632"/>
        <v>●</v>
      </c>
      <c r="AL2531" s="100" t="str">
        <f t="shared" si="1641"/>
        <v>●</v>
      </c>
      <c r="AM2531" s="100" t="str">
        <f t="shared" si="1634"/>
        <v>●</v>
      </c>
      <c r="AP2531" s="100" t="str">
        <f t="shared" si="1639"/>
        <v>●</v>
      </c>
      <c r="AQ2531" s="100" t="str">
        <f t="shared" si="1635"/>
        <v>●</v>
      </c>
      <c r="AR2531" s="100" t="str">
        <f t="shared" si="1636"/>
        <v>○</v>
      </c>
      <c r="AS2531" s="100" t="str">
        <f t="shared" si="1640"/>
        <v>●</v>
      </c>
    </row>
    <row r="2532" spans="2:45" s="100" customFormat="1" ht="14.25" customHeight="1">
      <c r="B2532" s="102" t="s">
        <v>126</v>
      </c>
      <c r="C2532" s="106">
        <v>30</v>
      </c>
      <c r="D2532" s="107">
        <v>20</v>
      </c>
      <c r="E2532" s="107">
        <v>23</v>
      </c>
      <c r="F2532" s="107">
        <v>14</v>
      </c>
      <c r="G2532" s="107">
        <f>第2表01元データ!BF70</f>
        <v>11</v>
      </c>
      <c r="H2532" s="107">
        <f t="shared" si="1642"/>
        <v>-3</v>
      </c>
      <c r="I2532" s="108">
        <f t="shared" si="1643"/>
        <v>-21.428571428571427</v>
      </c>
      <c r="J2532" s="102"/>
      <c r="K2532" s="114" t="s">
        <v>126</v>
      </c>
      <c r="L2532" s="106">
        <v>41</v>
      </c>
      <c r="M2532" s="107">
        <v>36</v>
      </c>
      <c r="N2532" s="107">
        <v>40</v>
      </c>
      <c r="O2532" s="107">
        <v>33</v>
      </c>
      <c r="P2532" s="107">
        <f>第2表01元データ!BG70</f>
        <v>30</v>
      </c>
      <c r="Q2532" s="107">
        <f t="shared" si="1644"/>
        <v>-3</v>
      </c>
      <c r="R2532" s="108">
        <f t="shared" si="1645"/>
        <v>-9.0909090909090917</v>
      </c>
      <c r="S2532" s="108"/>
      <c r="T2532" s="100">
        <v>205</v>
      </c>
      <c r="W2532" s="100" t="s">
        <v>359</v>
      </c>
      <c r="X2532" s="100">
        <v>41</v>
      </c>
      <c r="Y2532" s="100">
        <v>33</v>
      </c>
      <c r="Z2532" s="100">
        <v>30</v>
      </c>
      <c r="AA2532" s="100">
        <v>20</v>
      </c>
      <c r="AC2532" s="100" t="s">
        <v>359</v>
      </c>
      <c r="AD2532" s="100">
        <v>15</v>
      </c>
      <c r="AE2532" s="100">
        <v>38</v>
      </c>
      <c r="AF2532" s="100">
        <v>41</v>
      </c>
      <c r="AG2532" s="100">
        <v>36</v>
      </c>
      <c r="AJ2532" s="100" t="str">
        <f t="shared" si="1638"/>
        <v>●</v>
      </c>
      <c r="AK2532" s="100" t="str">
        <f t="shared" si="1632"/>
        <v>●</v>
      </c>
      <c r="AL2532" s="100" t="str">
        <f t="shared" si="1641"/>
        <v>●</v>
      </c>
      <c r="AM2532" s="100" t="str">
        <f t="shared" si="1634"/>
        <v>●</v>
      </c>
      <c r="AP2532" s="100" t="str">
        <f t="shared" si="1639"/>
        <v>●</v>
      </c>
      <c r="AQ2532" s="100" t="str">
        <f t="shared" si="1635"/>
        <v>●</v>
      </c>
      <c r="AR2532" s="100" t="str">
        <f t="shared" si="1636"/>
        <v>●</v>
      </c>
      <c r="AS2532" s="100" t="str">
        <f t="shared" si="1640"/>
        <v>●</v>
      </c>
    </row>
    <row r="2533" spans="2:45" s="100" customFormat="1" ht="14.25" customHeight="1">
      <c r="B2533" s="102" t="s">
        <v>127</v>
      </c>
      <c r="C2533" s="106">
        <v>24</v>
      </c>
      <c r="D2533" s="107">
        <v>22</v>
      </c>
      <c r="E2533" s="107">
        <v>15</v>
      </c>
      <c r="F2533" s="107">
        <v>15</v>
      </c>
      <c r="G2533" s="107">
        <f>第2表01元データ!BF71</f>
        <v>10</v>
      </c>
      <c r="H2533" s="107">
        <f t="shared" si="1642"/>
        <v>-5</v>
      </c>
      <c r="I2533" s="108">
        <f t="shared" si="1643"/>
        <v>-33.333333333333329</v>
      </c>
      <c r="J2533" s="102"/>
      <c r="K2533" s="114" t="s">
        <v>127</v>
      </c>
      <c r="L2533" s="106">
        <v>42</v>
      </c>
      <c r="M2533" s="107">
        <v>30</v>
      </c>
      <c r="N2533" s="107">
        <v>22</v>
      </c>
      <c r="O2533" s="107">
        <v>22</v>
      </c>
      <c r="P2533" s="107">
        <f>第2表01元データ!BG71</f>
        <v>27</v>
      </c>
      <c r="Q2533" s="107">
        <f t="shared" si="1644"/>
        <v>5</v>
      </c>
      <c r="R2533" s="108">
        <f t="shared" si="1645"/>
        <v>22.727272727272727</v>
      </c>
      <c r="S2533" s="108"/>
      <c r="T2533" s="100">
        <v>206</v>
      </c>
      <c r="W2533" s="100" t="s">
        <v>360</v>
      </c>
      <c r="X2533" s="100">
        <v>38</v>
      </c>
      <c r="Y2533" s="100">
        <v>30</v>
      </c>
      <c r="Z2533" s="100">
        <v>24</v>
      </c>
      <c r="AA2533" s="100">
        <v>22</v>
      </c>
      <c r="AC2533" s="100" t="s">
        <v>360</v>
      </c>
      <c r="AD2533" s="100">
        <v>19</v>
      </c>
      <c r="AE2533" s="100">
        <v>22</v>
      </c>
      <c r="AF2533" s="100">
        <v>42</v>
      </c>
      <c r="AG2533" s="100">
        <v>30</v>
      </c>
      <c r="AJ2533" s="100" t="str">
        <f t="shared" si="1638"/>
        <v>●</v>
      </c>
      <c r="AK2533" s="100" t="str">
        <f t="shared" si="1632"/>
        <v>●</v>
      </c>
      <c r="AL2533" s="100" t="str">
        <f t="shared" si="1641"/>
        <v>●</v>
      </c>
      <c r="AM2533" s="100" t="str">
        <f t="shared" si="1634"/>
        <v>●</v>
      </c>
      <c r="AP2533" s="100" t="str">
        <f t="shared" si="1639"/>
        <v>●</v>
      </c>
      <c r="AQ2533" s="100" t="str">
        <f t="shared" si="1635"/>
        <v>●</v>
      </c>
      <c r="AR2533" s="100" t="str">
        <f t="shared" si="1636"/>
        <v>●</v>
      </c>
      <c r="AS2533" s="100" t="str">
        <f t="shared" si="1640"/>
        <v>●</v>
      </c>
    </row>
    <row r="2534" spans="2:45" s="100" customFormat="1" ht="14.25" customHeight="1">
      <c r="B2534" s="102" t="s">
        <v>128</v>
      </c>
      <c r="C2534" s="106">
        <v>32</v>
      </c>
      <c r="D2534" s="107">
        <v>22</v>
      </c>
      <c r="E2534" s="107">
        <v>21</v>
      </c>
      <c r="F2534" s="107">
        <v>15</v>
      </c>
      <c r="G2534" s="107">
        <f>第2表01元データ!BF72</f>
        <v>23</v>
      </c>
      <c r="H2534" s="107">
        <f t="shared" si="1642"/>
        <v>8</v>
      </c>
      <c r="I2534" s="108">
        <f t="shared" si="1643"/>
        <v>53.333333333333336</v>
      </c>
      <c r="J2534" s="102"/>
      <c r="K2534" s="114" t="s">
        <v>128</v>
      </c>
      <c r="L2534" s="106">
        <v>53</v>
      </c>
      <c r="M2534" s="107">
        <v>49</v>
      </c>
      <c r="N2534" s="107">
        <v>30</v>
      </c>
      <c r="O2534" s="107">
        <v>29</v>
      </c>
      <c r="P2534" s="107">
        <f>第2表01元データ!BG72</f>
        <v>37</v>
      </c>
      <c r="Q2534" s="107">
        <f t="shared" si="1644"/>
        <v>8</v>
      </c>
      <c r="R2534" s="108">
        <f t="shared" si="1645"/>
        <v>27.586206896551722</v>
      </c>
      <c r="S2534" s="108"/>
      <c r="T2534" s="100">
        <v>207</v>
      </c>
      <c r="W2534" s="100" t="s">
        <v>361</v>
      </c>
      <c r="X2534" s="100">
        <v>42</v>
      </c>
      <c r="Y2534" s="100">
        <v>41</v>
      </c>
      <c r="Z2534" s="100">
        <v>32</v>
      </c>
      <c r="AA2534" s="100">
        <v>22</v>
      </c>
      <c r="AC2534" s="100" t="s">
        <v>361</v>
      </c>
      <c r="AD2534" s="100">
        <v>24</v>
      </c>
      <c r="AE2534" s="100">
        <v>47</v>
      </c>
      <c r="AF2534" s="100">
        <v>53</v>
      </c>
      <c r="AG2534" s="100">
        <v>49</v>
      </c>
      <c r="AJ2534" s="100" t="str">
        <f t="shared" si="1638"/>
        <v>●</v>
      </c>
      <c r="AK2534" s="100" t="str">
        <f t="shared" si="1632"/>
        <v>●</v>
      </c>
      <c r="AL2534" s="100" t="str">
        <f t="shared" si="1641"/>
        <v>●</v>
      </c>
      <c r="AM2534" s="100" t="str">
        <f t="shared" si="1634"/>
        <v>●</v>
      </c>
      <c r="AP2534" s="100" t="str">
        <f t="shared" si="1639"/>
        <v>●</v>
      </c>
      <c r="AQ2534" s="100" t="str">
        <f t="shared" si="1635"/>
        <v>●</v>
      </c>
      <c r="AR2534" s="100" t="str">
        <f t="shared" si="1636"/>
        <v>●</v>
      </c>
      <c r="AS2534" s="100" t="str">
        <f t="shared" si="1640"/>
        <v>●</v>
      </c>
    </row>
    <row r="2535" spans="2:45" s="100" customFormat="1" ht="14.25" customHeight="1">
      <c r="B2535" s="102" t="s">
        <v>129</v>
      </c>
      <c r="C2535" s="106">
        <v>45</v>
      </c>
      <c r="D2535" s="107">
        <v>30</v>
      </c>
      <c r="E2535" s="107">
        <v>24</v>
      </c>
      <c r="F2535" s="107">
        <v>20</v>
      </c>
      <c r="G2535" s="107">
        <f>第2表01元データ!BF73</f>
        <v>22</v>
      </c>
      <c r="H2535" s="107">
        <f t="shared" si="1642"/>
        <v>2</v>
      </c>
      <c r="I2535" s="108">
        <f t="shared" si="1643"/>
        <v>10</v>
      </c>
      <c r="J2535" s="102"/>
      <c r="K2535" s="114" t="s">
        <v>129</v>
      </c>
      <c r="L2535" s="106">
        <v>64</v>
      </c>
      <c r="M2535" s="107">
        <v>53</v>
      </c>
      <c r="N2535" s="107">
        <v>51</v>
      </c>
      <c r="O2535" s="107">
        <v>31</v>
      </c>
      <c r="P2535" s="107">
        <f>第2表01元データ!BG73</f>
        <v>52</v>
      </c>
      <c r="Q2535" s="107">
        <f t="shared" si="1644"/>
        <v>21</v>
      </c>
      <c r="R2535" s="108">
        <f t="shared" si="1645"/>
        <v>67.741935483870961</v>
      </c>
      <c r="S2535" s="108"/>
      <c r="T2535" s="100">
        <v>208</v>
      </c>
      <c r="W2535" s="100" t="s">
        <v>362</v>
      </c>
      <c r="X2535" s="100">
        <v>63</v>
      </c>
      <c r="Y2535" s="100">
        <v>46</v>
      </c>
      <c r="Z2535" s="100">
        <v>45</v>
      </c>
      <c r="AA2535" s="100">
        <v>30</v>
      </c>
      <c r="AC2535" s="100" t="s">
        <v>362</v>
      </c>
      <c r="AD2535" s="100">
        <v>34</v>
      </c>
      <c r="AE2535" s="100">
        <v>39</v>
      </c>
      <c r="AF2535" s="100">
        <v>64</v>
      </c>
      <c r="AG2535" s="100">
        <v>53</v>
      </c>
      <c r="AJ2535" s="100" t="str">
        <f t="shared" si="1638"/>
        <v>●</v>
      </c>
      <c r="AK2535" s="100" t="str">
        <f t="shared" si="1632"/>
        <v>●</v>
      </c>
      <c r="AL2535" s="100" t="str">
        <f t="shared" si="1641"/>
        <v>●</v>
      </c>
      <c r="AM2535" s="100" t="str">
        <f t="shared" si="1634"/>
        <v>●</v>
      </c>
      <c r="AP2535" s="100" t="str">
        <f t="shared" si="1639"/>
        <v>●</v>
      </c>
      <c r="AQ2535" s="100" t="str">
        <f t="shared" si="1635"/>
        <v>●</v>
      </c>
      <c r="AR2535" s="100" t="str">
        <f t="shared" si="1636"/>
        <v>●</v>
      </c>
      <c r="AS2535" s="100" t="str">
        <f t="shared" si="1640"/>
        <v>●</v>
      </c>
    </row>
    <row r="2536" spans="2:45" s="100" customFormat="1" ht="14.25" customHeight="1">
      <c r="B2536" s="102" t="s">
        <v>130</v>
      </c>
      <c r="C2536" s="106">
        <v>54</v>
      </c>
      <c r="D2536" s="107">
        <v>46</v>
      </c>
      <c r="E2536" s="107">
        <v>25</v>
      </c>
      <c r="F2536" s="107">
        <v>28</v>
      </c>
      <c r="G2536" s="107">
        <f>第2表01元データ!BF74</f>
        <v>20</v>
      </c>
      <c r="H2536" s="107">
        <f t="shared" si="1642"/>
        <v>-8</v>
      </c>
      <c r="I2536" s="108">
        <f t="shared" si="1643"/>
        <v>-28.571428571428569</v>
      </c>
      <c r="J2536" s="102"/>
      <c r="K2536" s="114" t="s">
        <v>130</v>
      </c>
      <c r="L2536" s="106">
        <v>51</v>
      </c>
      <c r="M2536" s="107">
        <v>62</v>
      </c>
      <c r="N2536" s="107">
        <v>49</v>
      </c>
      <c r="O2536" s="107">
        <v>50</v>
      </c>
      <c r="P2536" s="107">
        <f>第2表01元データ!BG74</f>
        <v>35</v>
      </c>
      <c r="Q2536" s="107">
        <f t="shared" si="1644"/>
        <v>-15</v>
      </c>
      <c r="R2536" s="108">
        <f t="shared" si="1645"/>
        <v>-30</v>
      </c>
      <c r="S2536" s="108"/>
      <c r="T2536" s="100">
        <v>209</v>
      </c>
      <c r="W2536" s="100" t="s">
        <v>363</v>
      </c>
      <c r="X2536" s="100">
        <v>74</v>
      </c>
      <c r="Y2536" s="100">
        <v>58</v>
      </c>
      <c r="Z2536" s="100">
        <v>54</v>
      </c>
      <c r="AA2536" s="100">
        <v>46</v>
      </c>
      <c r="AC2536" s="100" t="s">
        <v>363</v>
      </c>
      <c r="AD2536" s="100">
        <v>41</v>
      </c>
      <c r="AE2536" s="100">
        <v>43</v>
      </c>
      <c r="AF2536" s="100">
        <v>51</v>
      </c>
      <c r="AG2536" s="100">
        <v>62</v>
      </c>
      <c r="AJ2536" s="100" t="str">
        <f t="shared" si="1638"/>
        <v>●</v>
      </c>
      <c r="AK2536" s="100" t="str">
        <f t="shared" si="1632"/>
        <v>●</v>
      </c>
      <c r="AL2536" s="100" t="str">
        <f>IF(E2536=Z2536,"○","●")</f>
        <v>●</v>
      </c>
      <c r="AM2536" s="100" t="str">
        <f t="shared" si="1634"/>
        <v>●</v>
      </c>
      <c r="AP2536" s="100" t="str">
        <f t="shared" si="1639"/>
        <v>●</v>
      </c>
      <c r="AQ2536" s="100" t="str">
        <f t="shared" si="1635"/>
        <v>●</v>
      </c>
      <c r="AR2536" s="100" t="str">
        <f t="shared" si="1636"/>
        <v>●</v>
      </c>
      <c r="AS2536" s="100" t="str">
        <f t="shared" si="1640"/>
        <v>●</v>
      </c>
    </row>
    <row r="2537" spans="2:45" s="100" customFormat="1" ht="14.25" customHeight="1">
      <c r="B2537" s="102" t="s">
        <v>131</v>
      </c>
      <c r="C2537" s="106">
        <v>52</v>
      </c>
      <c r="D2537" s="107">
        <v>51</v>
      </c>
      <c r="E2537" s="107">
        <v>47</v>
      </c>
      <c r="F2537" s="107">
        <v>28</v>
      </c>
      <c r="G2537" s="107">
        <f>第2表01元データ!BF75</f>
        <v>29</v>
      </c>
      <c r="H2537" s="107">
        <f t="shared" si="1642"/>
        <v>1</v>
      </c>
      <c r="I2537" s="108">
        <f t="shared" si="1643"/>
        <v>3.5714285714285712</v>
      </c>
      <c r="J2537" s="102"/>
      <c r="K2537" s="114" t="s">
        <v>131</v>
      </c>
      <c r="L2537" s="106">
        <v>50</v>
      </c>
      <c r="M2537" s="107">
        <v>45</v>
      </c>
      <c r="N2537" s="107">
        <v>64</v>
      </c>
      <c r="O2537" s="107">
        <v>46</v>
      </c>
      <c r="P2537" s="107">
        <f>第2表01元データ!BG75</f>
        <v>53</v>
      </c>
      <c r="Q2537" s="107">
        <f t="shared" si="1644"/>
        <v>7</v>
      </c>
      <c r="R2537" s="108">
        <f t="shared" si="1645"/>
        <v>15.217391304347828</v>
      </c>
      <c r="S2537" s="108"/>
      <c r="T2537" s="100">
        <v>210</v>
      </c>
      <c r="W2537" s="100" t="s">
        <v>364</v>
      </c>
      <c r="X2537" s="100">
        <v>46</v>
      </c>
      <c r="Y2537" s="100">
        <v>77</v>
      </c>
      <c r="Z2537" s="100">
        <v>52</v>
      </c>
      <c r="AA2537" s="100">
        <v>51</v>
      </c>
      <c r="AC2537" s="100" t="s">
        <v>364</v>
      </c>
      <c r="AD2537" s="100">
        <v>36</v>
      </c>
      <c r="AE2537" s="100">
        <v>50</v>
      </c>
      <c r="AF2537" s="100">
        <v>50</v>
      </c>
      <c r="AG2537" s="100">
        <v>45</v>
      </c>
      <c r="AJ2537" s="100" t="str">
        <f t="shared" si="1638"/>
        <v>●</v>
      </c>
      <c r="AK2537" s="100" t="str">
        <f t="shared" si="1632"/>
        <v>●</v>
      </c>
      <c r="AL2537" s="100" t="str">
        <f t="shared" ref="AL2537:AL2545" si="1646">IF(E2537=Z2537,"○","●")</f>
        <v>●</v>
      </c>
      <c r="AM2537" s="100" t="str">
        <f t="shared" si="1634"/>
        <v>●</v>
      </c>
      <c r="AP2537" s="100" t="str">
        <f t="shared" si="1639"/>
        <v>●</v>
      </c>
      <c r="AQ2537" s="100" t="str">
        <f t="shared" si="1635"/>
        <v>●</v>
      </c>
      <c r="AR2537" s="100" t="str">
        <f t="shared" si="1636"/>
        <v>●</v>
      </c>
      <c r="AS2537" s="100" t="str">
        <f t="shared" si="1640"/>
        <v>●</v>
      </c>
    </row>
    <row r="2538" spans="2:45" s="100" customFormat="1" ht="14.25" customHeight="1">
      <c r="B2538" s="102" t="s">
        <v>132</v>
      </c>
      <c r="C2538" s="106">
        <v>70</v>
      </c>
      <c r="D2538" s="107">
        <v>48</v>
      </c>
      <c r="E2538" s="107">
        <v>49</v>
      </c>
      <c r="F2538" s="107">
        <v>45</v>
      </c>
      <c r="G2538" s="107">
        <f>第2表01元データ!BF76</f>
        <v>25</v>
      </c>
      <c r="H2538" s="107">
        <f t="shared" si="1642"/>
        <v>-20</v>
      </c>
      <c r="I2538" s="108">
        <f t="shared" si="1643"/>
        <v>-44.444444444444443</v>
      </c>
      <c r="J2538" s="102"/>
      <c r="K2538" s="114" t="s">
        <v>132</v>
      </c>
      <c r="L2538" s="106">
        <v>74</v>
      </c>
      <c r="M2538" s="107">
        <v>52</v>
      </c>
      <c r="N2538" s="107">
        <v>44</v>
      </c>
      <c r="O2538" s="107">
        <v>58</v>
      </c>
      <c r="P2538" s="107">
        <f>第2表01元データ!BG76</f>
        <v>48</v>
      </c>
      <c r="Q2538" s="107">
        <f t="shared" si="1644"/>
        <v>-10</v>
      </c>
      <c r="R2538" s="108">
        <f t="shared" si="1645"/>
        <v>-17.241379310344829</v>
      </c>
      <c r="S2538" s="108"/>
      <c r="T2538" s="100">
        <v>211</v>
      </c>
      <c r="W2538" s="100" t="s">
        <v>365</v>
      </c>
      <c r="X2538" s="100">
        <v>54</v>
      </c>
      <c r="Y2538" s="100">
        <v>51</v>
      </c>
      <c r="Z2538" s="100">
        <v>70</v>
      </c>
      <c r="AA2538" s="100">
        <v>48</v>
      </c>
      <c r="AC2538" s="100" t="s">
        <v>365</v>
      </c>
      <c r="AD2538" s="100">
        <v>16</v>
      </c>
      <c r="AE2538" s="100">
        <v>48</v>
      </c>
      <c r="AF2538" s="100">
        <v>74</v>
      </c>
      <c r="AG2538" s="100">
        <v>52</v>
      </c>
      <c r="AJ2538" s="100" t="str">
        <f t="shared" si="1638"/>
        <v>●</v>
      </c>
      <c r="AK2538" s="100" t="str">
        <f t="shared" si="1632"/>
        <v>●</v>
      </c>
      <c r="AL2538" s="100" t="str">
        <f t="shared" si="1646"/>
        <v>●</v>
      </c>
      <c r="AM2538" s="100" t="str">
        <f t="shared" si="1634"/>
        <v>●</v>
      </c>
      <c r="AP2538" s="100" t="str">
        <f t="shared" si="1639"/>
        <v>●</v>
      </c>
      <c r="AQ2538" s="100" t="str">
        <f t="shared" si="1635"/>
        <v>●</v>
      </c>
      <c r="AR2538" s="100" t="str">
        <f t="shared" si="1636"/>
        <v>●</v>
      </c>
      <c r="AS2538" s="100" t="str">
        <f t="shared" si="1640"/>
        <v>●</v>
      </c>
    </row>
    <row r="2539" spans="2:45" s="100" customFormat="1" ht="14.25" customHeight="1">
      <c r="B2539" s="102" t="s">
        <v>133</v>
      </c>
      <c r="C2539" s="106">
        <v>51</v>
      </c>
      <c r="D2539" s="107">
        <v>81</v>
      </c>
      <c r="E2539" s="107">
        <v>44</v>
      </c>
      <c r="F2539" s="107">
        <v>45</v>
      </c>
      <c r="G2539" s="107">
        <f>第2表01元データ!BF77</f>
        <v>41</v>
      </c>
      <c r="H2539" s="107">
        <f t="shared" si="1642"/>
        <v>-4</v>
      </c>
      <c r="I2539" s="108">
        <f t="shared" si="1643"/>
        <v>-8.8888888888888893</v>
      </c>
      <c r="J2539" s="102"/>
      <c r="K2539" s="114" t="s">
        <v>133</v>
      </c>
      <c r="L2539" s="106">
        <v>51</v>
      </c>
      <c r="M2539" s="107">
        <v>75</v>
      </c>
      <c r="N2539" s="107">
        <v>48</v>
      </c>
      <c r="O2539" s="107">
        <v>47</v>
      </c>
      <c r="P2539" s="107">
        <f>第2表01元データ!BG77</f>
        <v>57</v>
      </c>
      <c r="Q2539" s="107">
        <f t="shared" si="1644"/>
        <v>10</v>
      </c>
      <c r="R2539" s="108">
        <f t="shared" si="1645"/>
        <v>21.276595744680851</v>
      </c>
      <c r="S2539" s="108"/>
      <c r="T2539" s="100">
        <v>212</v>
      </c>
      <c r="W2539" s="100" t="s">
        <v>366</v>
      </c>
      <c r="X2539" s="100">
        <v>37</v>
      </c>
      <c r="Y2539" s="100">
        <v>55</v>
      </c>
      <c r="Z2539" s="100">
        <v>51</v>
      </c>
      <c r="AA2539" s="100">
        <v>81</v>
      </c>
      <c r="AC2539" s="100" t="s">
        <v>366</v>
      </c>
      <c r="AD2539" s="100">
        <v>21</v>
      </c>
      <c r="AE2539" s="100">
        <v>25</v>
      </c>
      <c r="AF2539" s="100">
        <v>51</v>
      </c>
      <c r="AG2539" s="100">
        <v>75</v>
      </c>
      <c r="AJ2539" s="100" t="str">
        <f t="shared" si="1638"/>
        <v>●</v>
      </c>
      <c r="AK2539" s="100" t="str">
        <f t="shared" si="1632"/>
        <v>●</v>
      </c>
      <c r="AL2539" s="100" t="str">
        <f t="shared" si="1646"/>
        <v>●</v>
      </c>
      <c r="AM2539" s="100" t="str">
        <f t="shared" si="1634"/>
        <v>●</v>
      </c>
      <c r="AP2539" s="100" t="str">
        <f t="shared" si="1639"/>
        <v>●</v>
      </c>
      <c r="AQ2539" s="100" t="str">
        <f t="shared" si="1635"/>
        <v>●</v>
      </c>
      <c r="AR2539" s="100" t="str">
        <f t="shared" si="1636"/>
        <v>●</v>
      </c>
      <c r="AS2539" s="100" t="str">
        <f t="shared" si="1640"/>
        <v>●</v>
      </c>
    </row>
    <row r="2540" spans="2:45" s="100" customFormat="1" ht="14.25" customHeight="1">
      <c r="B2540" s="102" t="s">
        <v>134</v>
      </c>
      <c r="C2540" s="106">
        <v>54</v>
      </c>
      <c r="D2540" s="107">
        <v>47</v>
      </c>
      <c r="E2540" s="107">
        <v>72</v>
      </c>
      <c r="F2540" s="107">
        <v>46</v>
      </c>
      <c r="G2540" s="107">
        <f>第2表01元データ!BF78</f>
        <v>45</v>
      </c>
      <c r="H2540" s="107">
        <f t="shared" si="1642"/>
        <v>-1</v>
      </c>
      <c r="I2540" s="108">
        <f t="shared" si="1643"/>
        <v>-2.1739130434782608</v>
      </c>
      <c r="J2540" s="102"/>
      <c r="K2540" s="114" t="s">
        <v>134</v>
      </c>
      <c r="L2540" s="106">
        <v>31</v>
      </c>
      <c r="M2540" s="107">
        <v>49</v>
      </c>
      <c r="N2540" s="107">
        <v>79</v>
      </c>
      <c r="O2540" s="107">
        <v>46</v>
      </c>
      <c r="P2540" s="107">
        <f>第2表01元データ!BG78</f>
        <v>47</v>
      </c>
      <c r="Q2540" s="107">
        <f t="shared" si="1644"/>
        <v>1</v>
      </c>
      <c r="R2540" s="108">
        <f t="shared" si="1645"/>
        <v>2.1739130434782608</v>
      </c>
      <c r="S2540" s="108"/>
      <c r="T2540" s="100">
        <v>213</v>
      </c>
      <c r="W2540" s="100" t="s">
        <v>367</v>
      </c>
      <c r="X2540" s="100">
        <v>37</v>
      </c>
      <c r="Y2540" s="100">
        <v>31</v>
      </c>
      <c r="Z2540" s="100">
        <v>54</v>
      </c>
      <c r="AA2540" s="100">
        <v>47</v>
      </c>
      <c r="AC2540" s="100" t="s">
        <v>367</v>
      </c>
      <c r="AD2540" s="100">
        <v>25</v>
      </c>
      <c r="AE2540" s="100">
        <v>27</v>
      </c>
      <c r="AF2540" s="100">
        <v>31</v>
      </c>
      <c r="AG2540" s="100">
        <v>49</v>
      </c>
      <c r="AJ2540" s="100" t="str">
        <f t="shared" si="1638"/>
        <v>●</v>
      </c>
      <c r="AK2540" s="100" t="str">
        <f t="shared" si="1632"/>
        <v>●</v>
      </c>
      <c r="AL2540" s="100" t="str">
        <f t="shared" si="1646"/>
        <v>●</v>
      </c>
      <c r="AM2540" s="100" t="str">
        <f t="shared" si="1634"/>
        <v>●</v>
      </c>
      <c r="AP2540" s="100" t="str">
        <f t="shared" si="1639"/>
        <v>●</v>
      </c>
      <c r="AQ2540" s="100" t="str">
        <f t="shared" si="1635"/>
        <v>●</v>
      </c>
      <c r="AR2540" s="100" t="str">
        <f t="shared" si="1636"/>
        <v>●</v>
      </c>
      <c r="AS2540" s="100" t="str">
        <f t="shared" si="1640"/>
        <v>●</v>
      </c>
    </row>
    <row r="2541" spans="2:45" s="100" customFormat="1" ht="14.25" customHeight="1">
      <c r="B2541" s="102" t="s">
        <v>135</v>
      </c>
      <c r="C2541" s="106">
        <v>31</v>
      </c>
      <c r="D2541" s="107">
        <v>54</v>
      </c>
      <c r="E2541" s="107">
        <v>44</v>
      </c>
      <c r="F2541" s="107">
        <v>64</v>
      </c>
      <c r="G2541" s="107">
        <f>第2表01元データ!BF79</f>
        <v>42</v>
      </c>
      <c r="H2541" s="107">
        <f t="shared" si="1642"/>
        <v>-22</v>
      </c>
      <c r="I2541" s="108">
        <f t="shared" si="1643"/>
        <v>-34.375</v>
      </c>
      <c r="J2541" s="102"/>
      <c r="K2541" s="114" t="s">
        <v>135</v>
      </c>
      <c r="L2541" s="106">
        <v>30</v>
      </c>
      <c r="M2541" s="107">
        <v>28</v>
      </c>
      <c r="N2541" s="107">
        <v>51</v>
      </c>
      <c r="O2541" s="107">
        <v>76</v>
      </c>
      <c r="P2541" s="107">
        <f>第2表01元データ!BG79</f>
        <v>46</v>
      </c>
      <c r="Q2541" s="107">
        <f t="shared" si="1644"/>
        <v>-30</v>
      </c>
      <c r="R2541" s="108">
        <f t="shared" si="1645"/>
        <v>-39.473684210526315</v>
      </c>
      <c r="S2541" s="108"/>
      <c r="T2541" s="100">
        <v>214</v>
      </c>
      <c r="W2541" s="99" t="s">
        <v>368</v>
      </c>
      <c r="X2541" s="99">
        <v>31</v>
      </c>
      <c r="Y2541" s="99">
        <v>35</v>
      </c>
      <c r="Z2541" s="99">
        <v>31</v>
      </c>
      <c r="AA2541" s="99">
        <v>54</v>
      </c>
      <c r="AB2541" s="99"/>
      <c r="AC2541" s="99" t="s">
        <v>368</v>
      </c>
      <c r="AD2541" s="99">
        <v>18</v>
      </c>
      <c r="AE2541" s="99">
        <v>24</v>
      </c>
      <c r="AF2541" s="99">
        <v>30</v>
      </c>
      <c r="AG2541" s="99">
        <v>28</v>
      </c>
      <c r="AJ2541" s="100" t="str">
        <f t="shared" si="1638"/>
        <v>○</v>
      </c>
      <c r="AK2541" s="100" t="str">
        <f t="shared" si="1632"/>
        <v>●</v>
      </c>
      <c r="AL2541" s="100" t="str">
        <f t="shared" si="1646"/>
        <v>●</v>
      </c>
      <c r="AM2541" s="100" t="str">
        <f t="shared" si="1634"/>
        <v>●</v>
      </c>
      <c r="AP2541" s="100" t="str">
        <f t="shared" si="1639"/>
        <v>●</v>
      </c>
      <c r="AQ2541" s="100" t="str">
        <f t="shared" si="1635"/>
        <v>●</v>
      </c>
      <c r="AR2541" s="100" t="str">
        <f t="shared" si="1636"/>
        <v>●</v>
      </c>
      <c r="AS2541" s="100" t="str">
        <f t="shared" si="1640"/>
        <v>●</v>
      </c>
    </row>
    <row r="2542" spans="2:45" s="100" customFormat="1" ht="14.25" customHeight="1">
      <c r="B2542" s="102" t="s">
        <v>136</v>
      </c>
      <c r="C2542" s="106">
        <v>34</v>
      </c>
      <c r="D2542" s="107">
        <v>32</v>
      </c>
      <c r="E2542" s="107">
        <v>48</v>
      </c>
      <c r="F2542" s="107">
        <v>40</v>
      </c>
      <c r="G2542" s="107">
        <f>第2表01元データ!BF80</f>
        <v>57</v>
      </c>
      <c r="H2542" s="107">
        <f t="shared" si="1642"/>
        <v>17</v>
      </c>
      <c r="I2542" s="108">
        <f t="shared" si="1643"/>
        <v>42.5</v>
      </c>
      <c r="J2542" s="102"/>
      <c r="K2542" s="114" t="s">
        <v>136</v>
      </c>
      <c r="L2542" s="106">
        <v>24</v>
      </c>
      <c r="M2542" s="107">
        <v>31</v>
      </c>
      <c r="N2542" s="107">
        <v>30</v>
      </c>
      <c r="O2542" s="107">
        <v>55</v>
      </c>
      <c r="P2542" s="107">
        <f>第2表01元データ!BG80</f>
        <v>72</v>
      </c>
      <c r="Q2542" s="107">
        <f t="shared" si="1644"/>
        <v>17</v>
      </c>
      <c r="R2542" s="108">
        <f t="shared" si="1645"/>
        <v>30.909090909090907</v>
      </c>
      <c r="S2542" s="108"/>
      <c r="T2542" s="100">
        <v>215</v>
      </c>
      <c r="W2542" s="100" t="s">
        <v>369</v>
      </c>
      <c r="X2542" s="100">
        <v>27</v>
      </c>
      <c r="Y2542" s="100">
        <v>28</v>
      </c>
      <c r="Z2542" s="100">
        <v>34</v>
      </c>
      <c r="AA2542" s="100">
        <v>32</v>
      </c>
      <c r="AC2542" s="100" t="s">
        <v>369</v>
      </c>
      <c r="AD2542" s="100">
        <v>10</v>
      </c>
      <c r="AE2542" s="100">
        <v>18</v>
      </c>
      <c r="AF2542" s="100">
        <v>24</v>
      </c>
      <c r="AG2542" s="100">
        <v>31</v>
      </c>
      <c r="AJ2542" s="100" t="str">
        <f t="shared" si="1638"/>
        <v>●</v>
      </c>
      <c r="AK2542" s="100" t="str">
        <f t="shared" si="1632"/>
        <v>●</v>
      </c>
      <c r="AL2542" s="100" t="str">
        <f t="shared" si="1646"/>
        <v>●</v>
      </c>
      <c r="AM2542" s="100" t="str">
        <f t="shared" si="1634"/>
        <v>●</v>
      </c>
      <c r="AP2542" s="100" t="str">
        <f t="shared" si="1639"/>
        <v>●</v>
      </c>
      <c r="AQ2542" s="100" t="str">
        <f t="shared" si="1635"/>
        <v>●</v>
      </c>
      <c r="AR2542" s="100" t="str">
        <f t="shared" si="1636"/>
        <v>●</v>
      </c>
      <c r="AS2542" s="100" t="str">
        <f t="shared" si="1640"/>
        <v>●</v>
      </c>
    </row>
    <row r="2543" spans="2:45" s="100" customFormat="1" ht="14.25" customHeight="1">
      <c r="B2543" s="102" t="s">
        <v>137</v>
      </c>
      <c r="C2543" s="106">
        <v>26</v>
      </c>
      <c r="D2543" s="107">
        <v>33</v>
      </c>
      <c r="E2543" s="107">
        <v>23</v>
      </c>
      <c r="F2543" s="107">
        <v>39</v>
      </c>
      <c r="G2543" s="107">
        <f>第2表01元データ!BF81</f>
        <v>35</v>
      </c>
      <c r="H2543" s="107">
        <f t="shared" si="1642"/>
        <v>-4</v>
      </c>
      <c r="I2543" s="108">
        <f t="shared" si="1643"/>
        <v>-10.256410256410255</v>
      </c>
      <c r="J2543" s="102"/>
      <c r="K2543" s="114" t="s">
        <v>137</v>
      </c>
      <c r="L2543" s="106">
        <v>21</v>
      </c>
      <c r="M2543" s="107">
        <v>22</v>
      </c>
      <c r="N2543" s="107">
        <v>26</v>
      </c>
      <c r="O2543" s="107">
        <v>29</v>
      </c>
      <c r="P2543" s="107">
        <f>第2表01元データ!BG81</f>
        <v>49</v>
      </c>
      <c r="Q2543" s="107">
        <f t="shared" si="1644"/>
        <v>20</v>
      </c>
      <c r="R2543" s="108">
        <f t="shared" si="1645"/>
        <v>68.965517241379317</v>
      </c>
      <c r="S2543" s="108"/>
      <c r="T2543" s="100">
        <v>216</v>
      </c>
      <c r="W2543" s="100" t="s">
        <v>370</v>
      </c>
      <c r="X2543" s="100">
        <v>15</v>
      </c>
      <c r="Y2543" s="100">
        <v>24</v>
      </c>
      <c r="Z2543" s="100">
        <v>26</v>
      </c>
      <c r="AA2543" s="100">
        <v>33</v>
      </c>
      <c r="AC2543" s="100" t="s">
        <v>370</v>
      </c>
      <c r="AD2543" s="100">
        <v>5</v>
      </c>
      <c r="AE2543" s="100">
        <v>5</v>
      </c>
      <c r="AF2543" s="100">
        <v>21</v>
      </c>
      <c r="AG2543" s="100">
        <v>22</v>
      </c>
      <c r="AJ2543" s="100" t="str">
        <f t="shared" si="1638"/>
        <v>●</v>
      </c>
      <c r="AK2543" s="100" t="str">
        <f t="shared" si="1632"/>
        <v>●</v>
      </c>
      <c r="AL2543" s="100" t="str">
        <f t="shared" si="1646"/>
        <v>●</v>
      </c>
      <c r="AM2543" s="100" t="str">
        <f t="shared" si="1634"/>
        <v>●</v>
      </c>
      <c r="AP2543" s="100" t="str">
        <f t="shared" si="1639"/>
        <v>●</v>
      </c>
      <c r="AQ2543" s="100" t="str">
        <f t="shared" si="1635"/>
        <v>●</v>
      </c>
      <c r="AR2543" s="100" t="str">
        <f t="shared" si="1636"/>
        <v>●</v>
      </c>
      <c r="AS2543" s="100" t="str">
        <f t="shared" si="1640"/>
        <v>●</v>
      </c>
    </row>
    <row r="2544" spans="2:45" s="100" customFormat="1" ht="14.25" customHeight="1">
      <c r="B2544" s="102" t="s">
        <v>138</v>
      </c>
      <c r="C2544" s="106">
        <v>18</v>
      </c>
      <c r="D2544" s="107">
        <v>20</v>
      </c>
      <c r="E2544" s="107">
        <v>29</v>
      </c>
      <c r="F2544" s="107">
        <v>23</v>
      </c>
      <c r="G2544" s="107">
        <f>第2表01元データ!BF82</f>
        <v>32</v>
      </c>
      <c r="H2544" s="107">
        <f t="shared" si="1642"/>
        <v>9</v>
      </c>
      <c r="I2544" s="108">
        <f t="shared" si="1643"/>
        <v>39.130434782608695</v>
      </c>
      <c r="J2544" s="102"/>
      <c r="K2544" s="114" t="s">
        <v>138</v>
      </c>
      <c r="L2544" s="106">
        <v>6</v>
      </c>
      <c r="M2544" s="107">
        <v>26</v>
      </c>
      <c r="N2544" s="107">
        <v>17</v>
      </c>
      <c r="O2544" s="107">
        <v>25</v>
      </c>
      <c r="P2544" s="107">
        <f>第2表01元データ!BG82</f>
        <v>23</v>
      </c>
      <c r="Q2544" s="107">
        <f t="shared" si="1644"/>
        <v>-2</v>
      </c>
      <c r="R2544" s="108">
        <f t="shared" si="1645"/>
        <v>-8</v>
      </c>
      <c r="S2544" s="108"/>
      <c r="T2544" s="100">
        <v>217</v>
      </c>
      <c r="W2544" s="100" t="s">
        <v>371</v>
      </c>
      <c r="X2544" s="100">
        <v>11</v>
      </c>
      <c r="Y2544" s="100">
        <v>19</v>
      </c>
      <c r="Z2544" s="100">
        <v>18</v>
      </c>
      <c r="AA2544" s="100">
        <v>20</v>
      </c>
      <c r="AC2544" s="100" t="s">
        <v>371</v>
      </c>
      <c r="AD2544" s="100">
        <v>1</v>
      </c>
      <c r="AE2544" s="100">
        <v>7</v>
      </c>
      <c r="AF2544" s="100">
        <v>6</v>
      </c>
      <c r="AG2544" s="100">
        <v>26</v>
      </c>
      <c r="AJ2544" s="100" t="str">
        <f t="shared" si="1638"/>
        <v>●</v>
      </c>
      <c r="AK2544" s="100" t="str">
        <f t="shared" si="1632"/>
        <v>●</v>
      </c>
      <c r="AL2544" s="100" t="str">
        <f t="shared" si="1646"/>
        <v>●</v>
      </c>
      <c r="AM2544" s="100" t="str">
        <f t="shared" si="1634"/>
        <v>●</v>
      </c>
      <c r="AP2544" s="100" t="str">
        <f t="shared" si="1639"/>
        <v>●</v>
      </c>
      <c r="AQ2544" s="100" t="str">
        <f t="shared" si="1635"/>
        <v>●</v>
      </c>
      <c r="AR2544" s="100" t="str">
        <f t="shared" si="1636"/>
        <v>●</v>
      </c>
      <c r="AS2544" s="100" t="str">
        <f t="shared" si="1640"/>
        <v>●</v>
      </c>
    </row>
    <row r="2545" spans="2:45" s="100" customFormat="1" ht="14.25" customHeight="1">
      <c r="B2545" s="102" t="s">
        <v>110</v>
      </c>
      <c r="C2545" s="106">
        <v>14</v>
      </c>
      <c r="D2545" s="107">
        <v>18</v>
      </c>
      <c r="E2545" s="107">
        <v>20</v>
      </c>
      <c r="F2545" s="107">
        <v>32</v>
      </c>
      <c r="G2545" s="107">
        <f>第2表01元データ!BF83</f>
        <v>36</v>
      </c>
      <c r="H2545" s="107">
        <f t="shared" si="1642"/>
        <v>4</v>
      </c>
      <c r="I2545" s="108">
        <f t="shared" si="1643"/>
        <v>12.5</v>
      </c>
      <c r="J2545" s="102"/>
      <c r="K2545" s="114" t="s">
        <v>110</v>
      </c>
      <c r="L2545" s="106">
        <v>2</v>
      </c>
      <c r="M2545" s="116">
        <v>16</v>
      </c>
      <c r="N2545" s="107">
        <v>23</v>
      </c>
      <c r="O2545" s="107">
        <v>24</v>
      </c>
      <c r="P2545" s="107">
        <f>第2表01元データ!BG83</f>
        <v>31</v>
      </c>
      <c r="Q2545" s="107">
        <f t="shared" si="1644"/>
        <v>7</v>
      </c>
      <c r="R2545" s="108">
        <f t="shared" si="1645"/>
        <v>29.166666666666668</v>
      </c>
      <c r="S2545" s="108"/>
      <c r="T2545" s="100">
        <v>218</v>
      </c>
      <c r="W2545" s="100" t="s">
        <v>378</v>
      </c>
      <c r="X2545" s="100">
        <v>10</v>
      </c>
      <c r="Y2545" s="100">
        <v>14</v>
      </c>
      <c r="Z2545" s="100">
        <v>14</v>
      </c>
      <c r="AA2545" s="100">
        <v>18</v>
      </c>
      <c r="AC2545" s="100" t="s">
        <v>378</v>
      </c>
      <c r="AD2545" s="100">
        <v>4</v>
      </c>
      <c r="AE2545" s="100" t="s">
        <v>313</v>
      </c>
      <c r="AF2545" s="100">
        <v>2</v>
      </c>
      <c r="AG2545" s="100">
        <v>16</v>
      </c>
      <c r="AJ2545" s="100" t="str">
        <f t="shared" si="1638"/>
        <v>●</v>
      </c>
      <c r="AK2545" s="100" t="str">
        <f t="shared" si="1632"/>
        <v>●</v>
      </c>
      <c r="AL2545" s="100" t="str">
        <f t="shared" si="1646"/>
        <v>●</v>
      </c>
      <c r="AM2545" s="100" t="str">
        <f t="shared" si="1634"/>
        <v>●</v>
      </c>
      <c r="AP2545" s="100" t="str">
        <f t="shared" si="1639"/>
        <v>●</v>
      </c>
      <c r="AQ2545" s="100" t="str">
        <f t="shared" si="1635"/>
        <v>●</v>
      </c>
      <c r="AR2545" s="100" t="str">
        <f t="shared" si="1636"/>
        <v>●</v>
      </c>
      <c r="AS2545" s="100" t="str">
        <f t="shared" si="1640"/>
        <v>●</v>
      </c>
    </row>
    <row r="2546" spans="2:45" s="100" customFormat="1" ht="14.25" customHeight="1">
      <c r="B2546" s="119" t="s">
        <v>111</v>
      </c>
      <c r="C2546" s="120" t="s">
        <v>313</v>
      </c>
      <c r="D2546" s="116" t="s">
        <v>313</v>
      </c>
      <c r="E2546" s="116" t="s">
        <v>313</v>
      </c>
      <c r="F2546" s="116" t="s">
        <v>313</v>
      </c>
      <c r="G2546" s="107" t="str">
        <f>第2表01元データ!BF84</f>
        <v>-</v>
      </c>
      <c r="H2546" s="107"/>
      <c r="I2546" s="108"/>
      <c r="K2546" s="119" t="s">
        <v>111</v>
      </c>
      <c r="L2546" s="120" t="s">
        <v>313</v>
      </c>
      <c r="M2546" s="116" t="s">
        <v>313</v>
      </c>
      <c r="N2546" s="116" t="s">
        <v>313</v>
      </c>
      <c r="O2546" s="116">
        <v>1</v>
      </c>
      <c r="P2546" s="107" t="str">
        <f>第2表01元データ!BG84</f>
        <v>-</v>
      </c>
      <c r="Q2546" s="107"/>
      <c r="R2546" s="108"/>
      <c r="T2546" s="100">
        <v>219</v>
      </c>
    </row>
    <row r="2547" spans="2:45" s="100" customFormat="1" ht="14.25" customHeight="1">
      <c r="B2547" s="118"/>
      <c r="C2547" s="118"/>
      <c r="D2547" s="118"/>
      <c r="E2547" s="118"/>
      <c r="F2547" s="118"/>
      <c r="G2547" s="118"/>
      <c r="H2547" s="118"/>
      <c r="I2547" s="118"/>
      <c r="J2547" s="118"/>
      <c r="K2547" s="118"/>
      <c r="L2547" s="118"/>
      <c r="M2547" s="118"/>
      <c r="N2547" s="118"/>
      <c r="O2547" s="118"/>
      <c r="P2547" s="168"/>
      <c r="W2547" s="100">
        <v>65</v>
      </c>
    </row>
    <row r="2548" spans="2:45" s="100" customFormat="1" ht="14.25" customHeight="1">
      <c r="B2548" s="118"/>
      <c r="C2548" s="118"/>
      <c r="D2548" s="118"/>
      <c r="E2548" s="118"/>
      <c r="F2548" s="118"/>
      <c r="G2548" s="118"/>
      <c r="H2548" s="118"/>
      <c r="I2548" s="118"/>
      <c r="J2548" s="118"/>
      <c r="K2548" s="118"/>
      <c r="L2548" s="118"/>
      <c r="M2548" s="118"/>
      <c r="N2548" s="118"/>
      <c r="O2548" s="118"/>
      <c r="P2548" s="168"/>
    </row>
    <row r="2549" spans="2:45" s="100" customFormat="1" ht="14.25" customHeight="1">
      <c r="B2549" s="118"/>
      <c r="C2549" s="118"/>
      <c r="D2549" s="118"/>
      <c r="E2549" s="118"/>
      <c r="F2549" s="118"/>
      <c r="G2549" s="118"/>
      <c r="H2549" s="99"/>
      <c r="I2549" s="380"/>
      <c r="J2549" s="118"/>
      <c r="K2549" s="118"/>
      <c r="L2549" s="118"/>
      <c r="M2549" s="118"/>
      <c r="N2549" s="118"/>
      <c r="O2549" s="118"/>
      <c r="P2549" s="168"/>
    </row>
    <row r="2550" spans="2:45" s="99" customFormat="1" ht="14.25" customHeight="1">
      <c r="B2550" s="99" t="s">
        <v>289</v>
      </c>
      <c r="H2550" s="99" t="s">
        <v>805</v>
      </c>
      <c r="I2550" s="380">
        <f>令和2年9月末住基人口!R59</f>
        <v>5738</v>
      </c>
      <c r="K2550" s="99" t="s">
        <v>372</v>
      </c>
      <c r="Q2550" s="99" t="s">
        <v>805</v>
      </c>
      <c r="R2550" s="380">
        <v>0</v>
      </c>
      <c r="W2550" s="100"/>
      <c r="X2550" s="100"/>
      <c r="Y2550" s="100"/>
      <c r="Z2550" s="100"/>
      <c r="AA2550" s="100"/>
      <c r="AB2550" s="100"/>
      <c r="AC2550" s="100"/>
      <c r="AD2550" s="100"/>
      <c r="AE2550" s="100"/>
      <c r="AF2550" s="100"/>
      <c r="AG2550" s="100"/>
    </row>
    <row r="2551" spans="2:45" s="100" customFormat="1" ht="14.25" customHeight="1">
      <c r="B2551" s="583" t="s">
        <v>335</v>
      </c>
      <c r="C2551" s="101"/>
      <c r="D2551" s="101"/>
      <c r="E2551" s="101"/>
      <c r="F2551" s="101"/>
      <c r="G2551" s="135"/>
      <c r="H2551" s="131"/>
      <c r="I2551" s="131"/>
      <c r="J2551" s="102"/>
      <c r="K2551" s="583" t="s">
        <v>335</v>
      </c>
      <c r="L2551" s="101"/>
      <c r="M2551" s="101"/>
      <c r="N2551" s="101"/>
      <c r="O2551" s="101"/>
      <c r="P2551" s="135"/>
      <c r="Q2551" s="131"/>
      <c r="R2551" s="131"/>
      <c r="S2551" s="103"/>
    </row>
    <row r="2552" spans="2:45" s="100" customFormat="1" ht="14.25" customHeight="1">
      <c r="B2552" s="584"/>
      <c r="C2552" s="130" t="str">
        <f>$C$4</f>
        <v>平成12年</v>
      </c>
      <c r="D2552" s="130" t="str">
        <f>$D$4</f>
        <v>平成17年</v>
      </c>
      <c r="E2552" s="130" t="str">
        <f>$E$4</f>
        <v>平成22年</v>
      </c>
      <c r="F2552" s="130" t="s">
        <v>410</v>
      </c>
      <c r="G2552" s="130" t="s">
        <v>739</v>
      </c>
      <c r="H2552" s="133" t="str">
        <f>$H$4</f>
        <v>対平成</v>
      </c>
      <c r="I2552" s="134" t="str">
        <f>$I$4</f>
        <v>27年</v>
      </c>
      <c r="J2552" s="102"/>
      <c r="K2552" s="584"/>
      <c r="L2552" s="130" t="str">
        <f>$C$4</f>
        <v>平成12年</v>
      </c>
      <c r="M2552" s="130" t="str">
        <f>$D$4</f>
        <v>平成17年</v>
      </c>
      <c r="N2552" s="130" t="str">
        <f>$E$4</f>
        <v>平成22年</v>
      </c>
      <c r="O2552" s="130" t="s">
        <v>410</v>
      </c>
      <c r="P2552" s="130" t="s">
        <v>739</v>
      </c>
      <c r="Q2552" s="133" t="str">
        <f>$H$4</f>
        <v>対平成</v>
      </c>
      <c r="R2552" s="134" t="str">
        <f>$I$4</f>
        <v>27年</v>
      </c>
      <c r="S2552" s="103"/>
    </row>
    <row r="2553" spans="2:45" s="100" customFormat="1" ht="14.25" customHeight="1">
      <c r="B2553" s="585"/>
      <c r="C2553" s="104"/>
      <c r="D2553" s="104"/>
      <c r="E2553" s="104"/>
      <c r="F2553" s="104"/>
      <c r="G2553" s="104"/>
      <c r="H2553" s="132" t="s">
        <v>88</v>
      </c>
      <c r="I2553" s="133" t="s">
        <v>398</v>
      </c>
      <c r="J2553" s="102"/>
      <c r="K2553" s="585"/>
      <c r="L2553" s="104"/>
      <c r="M2553" s="104"/>
      <c r="N2553" s="104"/>
      <c r="O2553" s="104"/>
      <c r="P2553" s="104"/>
      <c r="Q2553" s="132" t="s">
        <v>88</v>
      </c>
      <c r="R2553" s="133" t="s">
        <v>398</v>
      </c>
      <c r="S2553" s="103"/>
    </row>
    <row r="2554" spans="2:45" s="199" customFormat="1" ht="14.25" customHeight="1">
      <c r="B2554" s="200" t="s">
        <v>90</v>
      </c>
      <c r="C2554" s="198">
        <v>7144</v>
      </c>
      <c r="D2554" s="194">
        <v>6922</v>
      </c>
      <c r="E2554" s="194">
        <v>6527</v>
      </c>
      <c r="F2554" s="194">
        <v>6096</v>
      </c>
      <c r="G2554" s="194">
        <f>IF(COUNTIF(G2559:G2577,"x"),"x",IF(SUM(G2559:G2577)=0,"-",SUM(G2559:G2577)))</f>
        <v>5811</v>
      </c>
      <c r="H2554" s="193">
        <f t="shared" ref="H2554:H2557" si="1647">IF(G2554="x","x",IF(AND(G2554="-",F2554="-"),"-",IF(AND(G2554="-",F2554&gt;0),F2554*-1,IF(AND(G2554&gt;0,F2554="-"),G2554,G2554-F2554))))</f>
        <v>-285</v>
      </c>
      <c r="I2554" s="195">
        <f t="shared" ref="I2554:I2557" si="1648">IF(H2554="x","x",IF(H2554="-","-",IF(AND(F2554="-",G2554&gt;0),"皆増",IF(AND(F2554&gt;0,G2554="-"),"皆減",H2554/F2554*100))))</f>
        <v>-4.6751968503937009</v>
      </c>
      <c r="K2554" s="200" t="s">
        <v>90</v>
      </c>
      <c r="L2554" s="202" t="s">
        <v>313</v>
      </c>
      <c r="M2554" s="203" t="s">
        <v>313</v>
      </c>
      <c r="N2554" s="203">
        <v>5</v>
      </c>
      <c r="O2554" s="203" t="s">
        <v>337</v>
      </c>
      <c r="P2554" s="298">
        <f>IF(COUNTIF(P2559:P2577,"x"),"x",IF(SUM(P2559:P2577)=0,"-",SUM(P2559:P2577)))</f>
        <v>4</v>
      </c>
      <c r="Q2554" s="107" t="e">
        <f t="shared" ref="Q2554:Q2557" si="1649">IF(P2554="x","x",IF(AND(P2554="-",O2554="-"),"-",IF(AND(P2554="-",O2554&gt;0),O2554*-1,IF(AND(P2554&gt;0,O2554="-"),P2554,P2554-O2554))))</f>
        <v>#VALUE!</v>
      </c>
      <c r="R2554" s="108" t="e">
        <f t="shared" ref="R2554:R2557" si="1650">IF(Q2554="x","x",IF(Q2554="-","-",IF(AND(O2554="-",P2554&gt;0),"皆増",IF(AND(O2554&gt;0,P2554="-"),"皆減",Q2554/O2554*100))))</f>
        <v>#VALUE!</v>
      </c>
      <c r="W2554" s="199" t="s">
        <v>373</v>
      </c>
      <c r="X2554" s="199">
        <v>6595</v>
      </c>
      <c r="Y2554" s="199">
        <v>6953</v>
      </c>
      <c r="Z2554" s="199">
        <v>7144</v>
      </c>
      <c r="AA2554" s="199">
        <v>6922</v>
      </c>
      <c r="AC2554" s="199" t="s">
        <v>373</v>
      </c>
      <c r="AD2554" s="199" t="s">
        <v>313</v>
      </c>
      <c r="AE2554" s="199" t="s">
        <v>313</v>
      </c>
      <c r="AF2554" s="199" t="s">
        <v>313</v>
      </c>
      <c r="AG2554" s="199" t="s">
        <v>313</v>
      </c>
      <c r="AJ2554" s="199" t="str">
        <f>IF(C2554=X2554,"○","●")</f>
        <v>●</v>
      </c>
      <c r="AK2554" s="199" t="str">
        <f t="shared" ref="AK2554:AK2576" si="1651">IF(D2554=Y2554,"○","●")</f>
        <v>●</v>
      </c>
      <c r="AL2554" s="199" t="str">
        <f t="shared" ref="AL2554:AL2555" si="1652">IF(E2554=Z2554,"○","●")</f>
        <v>●</v>
      </c>
      <c r="AM2554" s="199" t="str">
        <f t="shared" ref="AM2554:AM2576" si="1653">IF(F2554=AA2554,"○","●")</f>
        <v>●</v>
      </c>
      <c r="AP2554" s="199" t="str">
        <f>IF(L2554=AD2554,"○","●")</f>
        <v>○</v>
      </c>
      <c r="AQ2554" s="199" t="str">
        <f t="shared" ref="AQ2554:AQ2576" si="1654">IF(M2554=AE2554,"○","●")</f>
        <v>○</v>
      </c>
      <c r="AR2554" s="199" t="str">
        <f t="shared" ref="AR2554:AR2576" si="1655">IF(N2554=AF2554,"○","●")</f>
        <v>●</v>
      </c>
      <c r="AS2554" s="199" t="str">
        <f t="shared" ref="AS2554" si="1656">IF(O2554=AG2554,"○","●")</f>
        <v>●</v>
      </c>
    </row>
    <row r="2555" spans="2:45" s="100" customFormat="1" ht="14.25" customHeight="1">
      <c r="B2555" s="105" t="s">
        <v>91</v>
      </c>
      <c r="C2555" s="106">
        <v>990</v>
      </c>
      <c r="D2555" s="107">
        <v>805</v>
      </c>
      <c r="E2555" s="107">
        <v>630</v>
      </c>
      <c r="F2555" s="107">
        <v>507</v>
      </c>
      <c r="G2555" s="107">
        <f>IF(COUNTIF(G2559:G2561,"x"),"x",IF(SUM(G2559:G2561)=0,"-",SUM(G2559:G2561)))</f>
        <v>456</v>
      </c>
      <c r="H2555" s="107">
        <f t="shared" si="1647"/>
        <v>-51</v>
      </c>
      <c r="I2555" s="108">
        <f t="shared" si="1648"/>
        <v>-10.059171597633137</v>
      </c>
      <c r="K2555" s="105" t="s">
        <v>91</v>
      </c>
      <c r="L2555" s="115" t="s">
        <v>313</v>
      </c>
      <c r="M2555" s="116" t="s">
        <v>313</v>
      </c>
      <c r="N2555" s="116" t="s">
        <v>313</v>
      </c>
      <c r="O2555" s="116" t="s">
        <v>337</v>
      </c>
      <c r="P2555" s="107" t="str">
        <f>IF(COUNTIF(P2559:P2561,"x"),"x",IF(SUM(P2559:P2561)=0,"-",SUM(P2559:P2561)))</f>
        <v>-</v>
      </c>
      <c r="Q2555" s="107" t="e">
        <f t="shared" si="1649"/>
        <v>#VALUE!</v>
      </c>
      <c r="R2555" s="108" t="e">
        <f t="shared" si="1650"/>
        <v>#VALUE!</v>
      </c>
      <c r="W2555" s="100" t="s">
        <v>374</v>
      </c>
      <c r="X2555" s="100">
        <v>1129</v>
      </c>
      <c r="Y2555" s="100">
        <v>1041</v>
      </c>
      <c r="Z2555" s="100">
        <v>990</v>
      </c>
      <c r="AA2555" s="100">
        <v>805</v>
      </c>
      <c r="AC2555" s="100" t="s">
        <v>374</v>
      </c>
      <c r="AD2555" s="100" t="s">
        <v>313</v>
      </c>
      <c r="AE2555" s="100" t="s">
        <v>313</v>
      </c>
      <c r="AF2555" s="100" t="s">
        <v>313</v>
      </c>
      <c r="AG2555" s="100" t="s">
        <v>313</v>
      </c>
      <c r="AJ2555" s="100" t="str">
        <f t="shared" ref="AJ2555:AJ2576" si="1657">IF(C2555=X2555,"○","●")</f>
        <v>●</v>
      </c>
      <c r="AK2555" s="100" t="str">
        <f t="shared" si="1651"/>
        <v>●</v>
      </c>
      <c r="AL2555" s="100" t="str">
        <f t="shared" si="1652"/>
        <v>●</v>
      </c>
      <c r="AM2555" s="100" t="str">
        <f t="shared" si="1653"/>
        <v>●</v>
      </c>
      <c r="AP2555" s="100" t="str">
        <f t="shared" ref="AP2555:AP2576" si="1658">IF(L2555=AD2555,"○","●")</f>
        <v>○</v>
      </c>
      <c r="AQ2555" s="100" t="str">
        <f t="shared" si="1654"/>
        <v>○</v>
      </c>
      <c r="AR2555" s="100" t="str">
        <f t="shared" si="1655"/>
        <v>○</v>
      </c>
      <c r="AS2555" s="100" t="str">
        <f>IF(O2555=AG2555,"○","●")</f>
        <v>●</v>
      </c>
    </row>
    <row r="2556" spans="2:45" s="100" customFormat="1" ht="14.25" customHeight="1">
      <c r="B2556" s="105" t="s">
        <v>92</v>
      </c>
      <c r="C2556" s="106">
        <v>4875</v>
      </c>
      <c r="D2556" s="107">
        <v>4649</v>
      </c>
      <c r="E2556" s="107">
        <v>4270</v>
      </c>
      <c r="F2556" s="107">
        <v>3648</v>
      </c>
      <c r="G2556" s="296">
        <f>IF(COUNTIF(G2562:G2571,"x"),"x",IF(SUM(G2562:G2571)=0,"-",SUM(G2562:G2571)))</f>
        <v>3209</v>
      </c>
      <c r="H2556" s="107">
        <f t="shared" si="1647"/>
        <v>-439</v>
      </c>
      <c r="I2556" s="108">
        <f t="shared" si="1648"/>
        <v>-12.033991228070176</v>
      </c>
      <c r="K2556" s="105" t="s">
        <v>92</v>
      </c>
      <c r="L2556" s="115" t="s">
        <v>313</v>
      </c>
      <c r="M2556" s="116" t="s">
        <v>313</v>
      </c>
      <c r="N2556" s="116">
        <v>5</v>
      </c>
      <c r="O2556" s="116" t="s">
        <v>337</v>
      </c>
      <c r="P2556" s="296">
        <f>IF(COUNTIF(P2562:P2571,"x"),"x",IF(SUM(P2562:P2571)=0,"-",SUM(P2562:P2571)))</f>
        <v>4</v>
      </c>
      <c r="Q2556" s="107" t="e">
        <f t="shared" si="1649"/>
        <v>#VALUE!</v>
      </c>
      <c r="R2556" s="108" t="e">
        <f t="shared" si="1650"/>
        <v>#VALUE!</v>
      </c>
      <c r="W2556" s="100" t="s">
        <v>375</v>
      </c>
      <c r="X2556" s="100">
        <v>4544</v>
      </c>
      <c r="Y2556" s="100">
        <v>4801</v>
      </c>
      <c r="Z2556" s="100">
        <v>4875</v>
      </c>
      <c r="AA2556" s="100">
        <v>4649</v>
      </c>
      <c r="AC2556" s="100" t="s">
        <v>375</v>
      </c>
      <c r="AD2556" s="100" t="s">
        <v>313</v>
      </c>
      <c r="AE2556" s="100" t="s">
        <v>313</v>
      </c>
      <c r="AF2556" s="100" t="s">
        <v>313</v>
      </c>
      <c r="AG2556" s="100" t="s">
        <v>313</v>
      </c>
      <c r="AJ2556" s="100" t="str">
        <f t="shared" si="1657"/>
        <v>●</v>
      </c>
      <c r="AK2556" s="100" t="str">
        <f t="shared" si="1651"/>
        <v>●</v>
      </c>
      <c r="AL2556" s="100" t="str">
        <f>IF(E2556=Z2556,"○","●")</f>
        <v>●</v>
      </c>
      <c r="AM2556" s="100" t="str">
        <f t="shared" si="1653"/>
        <v>●</v>
      </c>
      <c r="AP2556" s="100" t="str">
        <f t="shared" si="1658"/>
        <v>○</v>
      </c>
      <c r="AQ2556" s="100" t="str">
        <f t="shared" si="1654"/>
        <v>○</v>
      </c>
      <c r="AR2556" s="100" t="str">
        <f t="shared" si="1655"/>
        <v>●</v>
      </c>
      <c r="AS2556" s="100" t="str">
        <f t="shared" ref="AS2556:AS2576" si="1659">IF(O2556=AG2556,"○","●")</f>
        <v>●</v>
      </c>
    </row>
    <row r="2557" spans="2:45" s="100" customFormat="1" ht="14.25" customHeight="1">
      <c r="B2557" s="105" t="s">
        <v>93</v>
      </c>
      <c r="C2557" s="106">
        <v>1279</v>
      </c>
      <c r="D2557" s="107">
        <v>1468</v>
      </c>
      <c r="E2557" s="107">
        <v>1627</v>
      </c>
      <c r="F2557" s="107">
        <v>1933</v>
      </c>
      <c r="G2557" s="107">
        <f>IF(COUNTIF(G2572:G2576,"x"),"x",IF(SUM(G2572,G2576)=0,"-",SUM(G2572:G2576)))</f>
        <v>2119</v>
      </c>
      <c r="H2557" s="107">
        <f t="shared" si="1647"/>
        <v>186</v>
      </c>
      <c r="I2557" s="108">
        <f t="shared" si="1648"/>
        <v>9.6223486808070362</v>
      </c>
      <c r="K2557" s="105" t="s">
        <v>93</v>
      </c>
      <c r="L2557" s="115" t="s">
        <v>313</v>
      </c>
      <c r="M2557" s="116" t="s">
        <v>313</v>
      </c>
      <c r="N2557" s="116" t="s">
        <v>313</v>
      </c>
      <c r="O2557" s="116" t="s">
        <v>337</v>
      </c>
      <c r="P2557" s="107" t="str">
        <f>IF(COUNTIF(P2572:P2576,"x"),"x",IF(SUM(P2572,P2576)=0,"-",SUM(P2572:P2576)))</f>
        <v>-</v>
      </c>
      <c r="Q2557" s="107" t="e">
        <f t="shared" si="1649"/>
        <v>#VALUE!</v>
      </c>
      <c r="R2557" s="108" t="e">
        <f t="shared" si="1650"/>
        <v>#VALUE!</v>
      </c>
      <c r="W2557" s="100" t="s">
        <v>376</v>
      </c>
      <c r="X2557" s="100">
        <v>922</v>
      </c>
      <c r="Y2557" s="100">
        <v>1111</v>
      </c>
      <c r="Z2557" s="100">
        <v>1279</v>
      </c>
      <c r="AA2557" s="100">
        <v>1468</v>
      </c>
      <c r="AC2557" s="100" t="s">
        <v>376</v>
      </c>
      <c r="AD2557" s="100" t="s">
        <v>313</v>
      </c>
      <c r="AE2557" s="100" t="s">
        <v>313</v>
      </c>
      <c r="AF2557" s="100" t="s">
        <v>313</v>
      </c>
      <c r="AG2557" s="100" t="s">
        <v>313</v>
      </c>
      <c r="AJ2557" s="100" t="str">
        <f t="shared" si="1657"/>
        <v>●</v>
      </c>
      <c r="AK2557" s="100" t="str">
        <f t="shared" si="1651"/>
        <v>●</v>
      </c>
      <c r="AL2557" s="100" t="str">
        <f t="shared" ref="AL2557:AL2566" si="1660">IF(E2557=Z2557,"○","●")</f>
        <v>●</v>
      </c>
      <c r="AM2557" s="100" t="str">
        <f t="shared" si="1653"/>
        <v>●</v>
      </c>
      <c r="AP2557" s="100" t="str">
        <f t="shared" si="1658"/>
        <v>○</v>
      </c>
      <c r="AQ2557" s="100" t="str">
        <f t="shared" si="1654"/>
        <v>○</v>
      </c>
      <c r="AR2557" s="100" t="str">
        <f t="shared" si="1655"/>
        <v>○</v>
      </c>
      <c r="AS2557" s="100" t="str">
        <f t="shared" si="1659"/>
        <v>●</v>
      </c>
    </row>
    <row r="2558" spans="2:45" s="100" customFormat="1" ht="14.25" customHeight="1">
      <c r="B2558" s="102"/>
      <c r="C2558" s="106"/>
      <c r="D2558" s="112"/>
      <c r="E2558" s="112"/>
      <c r="F2558" s="112"/>
      <c r="G2558" s="112"/>
      <c r="H2558" s="112"/>
      <c r="I2558" s="113"/>
      <c r="K2558" s="102"/>
      <c r="L2558" s="106"/>
      <c r="M2558" s="112"/>
      <c r="N2558" s="112"/>
      <c r="O2558" s="112"/>
      <c r="P2558" s="112"/>
      <c r="Q2558" s="112"/>
      <c r="R2558" s="113"/>
      <c r="AJ2558" s="100" t="str">
        <f t="shared" si="1657"/>
        <v>○</v>
      </c>
      <c r="AK2558" s="100" t="str">
        <f t="shared" si="1651"/>
        <v>○</v>
      </c>
      <c r="AL2558" s="100" t="str">
        <f t="shared" si="1660"/>
        <v>○</v>
      </c>
      <c r="AM2558" s="100" t="str">
        <f t="shared" si="1653"/>
        <v>○</v>
      </c>
      <c r="AP2558" s="100" t="str">
        <f t="shared" si="1658"/>
        <v>○</v>
      </c>
      <c r="AQ2558" s="100" t="str">
        <f t="shared" si="1654"/>
        <v>○</v>
      </c>
      <c r="AR2558" s="100" t="str">
        <f t="shared" si="1655"/>
        <v>○</v>
      </c>
      <c r="AS2558" s="100" t="str">
        <f t="shared" si="1659"/>
        <v>○</v>
      </c>
    </row>
    <row r="2559" spans="2:45" s="100" customFormat="1" ht="14.25" customHeight="1">
      <c r="B2559" s="102" t="s">
        <v>94</v>
      </c>
      <c r="C2559" s="106">
        <v>328</v>
      </c>
      <c r="D2559" s="107">
        <v>260</v>
      </c>
      <c r="E2559" s="107">
        <v>153</v>
      </c>
      <c r="F2559" s="107">
        <v>132</v>
      </c>
      <c r="G2559" s="107">
        <f t="shared" ref="G2559:G2577" si="1661">IF(COUNTIF(G2589:G2619,"x"),"x",IF(SUM(G2589,G2619)=0,"-",SUM(G2589,G2619)))</f>
        <v>132</v>
      </c>
      <c r="H2559" s="107">
        <f>IF(G2559="x","x",IF(AND(G2559="-",F2559="-"),"-",IF(AND(G2559="-",F2559&gt;0),F2559*-1,IF(AND(G2559&gt;0,F2559="-"),G2559,G2559-F2559))))</f>
        <v>0</v>
      </c>
      <c r="I2559" s="108">
        <f>IF(H2559="x","x",IF(H2559="-","-",IF(AND(F2559="-",G2559&gt;0),"皆増",IF(AND(F2559&gt;0,G2559="-"),"皆減",H2559/F2559*100))))</f>
        <v>0</v>
      </c>
      <c r="K2559" s="102" t="s">
        <v>94</v>
      </c>
      <c r="L2559" s="115" t="s">
        <v>313</v>
      </c>
      <c r="M2559" s="116" t="s">
        <v>313</v>
      </c>
      <c r="N2559" s="116" t="s">
        <v>313</v>
      </c>
      <c r="O2559" s="116" t="s">
        <v>337</v>
      </c>
      <c r="P2559" s="107" t="str">
        <f t="shared" ref="P2559:P2577" si="1662">IF(COUNTIF(P2589:P2619,"x"),"x",IF(SUM(P2589,P2619)=0,"-",SUM(P2589,P2619)))</f>
        <v>-</v>
      </c>
      <c r="Q2559" s="107" t="e">
        <f>IF(P2559="x","x",IF(AND(P2559="-",O2559="-"),"-",IF(AND(P2559="-",O2559&gt;0),O2559*-1,IF(AND(P2559&gt;0,O2559="-"),P2559,P2559-O2559))))</f>
        <v>#VALUE!</v>
      </c>
      <c r="R2559" s="108" t="e">
        <f>IF(Q2559="x","x",IF(Q2559="-","-",IF(AND(O2559="-",P2559&gt;0),"皆増",IF(AND(O2559&gt;0,P2559="-"),"皆減",Q2559/O2559*100))))</f>
        <v>#VALUE!</v>
      </c>
      <c r="W2559" s="100" t="s">
        <v>377</v>
      </c>
      <c r="X2559" s="100">
        <v>334</v>
      </c>
      <c r="Y2559" s="100">
        <v>295</v>
      </c>
      <c r="Z2559" s="100">
        <v>328</v>
      </c>
      <c r="AA2559" s="100">
        <v>260</v>
      </c>
      <c r="AC2559" s="100" t="s">
        <v>377</v>
      </c>
      <c r="AD2559" s="100" t="s">
        <v>313</v>
      </c>
      <c r="AE2559" s="100" t="s">
        <v>313</v>
      </c>
      <c r="AF2559" s="100" t="s">
        <v>313</v>
      </c>
      <c r="AG2559" s="100" t="s">
        <v>313</v>
      </c>
      <c r="AJ2559" s="100" t="str">
        <f t="shared" si="1657"/>
        <v>●</v>
      </c>
      <c r="AK2559" s="100" t="str">
        <f t="shared" si="1651"/>
        <v>●</v>
      </c>
      <c r="AL2559" s="100" t="str">
        <f t="shared" si="1660"/>
        <v>●</v>
      </c>
      <c r="AM2559" s="100" t="str">
        <f t="shared" si="1653"/>
        <v>●</v>
      </c>
      <c r="AP2559" s="100" t="str">
        <f t="shared" si="1658"/>
        <v>○</v>
      </c>
      <c r="AQ2559" s="100" t="str">
        <f t="shared" si="1654"/>
        <v>○</v>
      </c>
      <c r="AR2559" s="100" t="str">
        <f t="shared" si="1655"/>
        <v>○</v>
      </c>
      <c r="AS2559" s="100" t="str">
        <f t="shared" si="1659"/>
        <v>●</v>
      </c>
    </row>
    <row r="2560" spans="2:45" s="100" customFormat="1" ht="14.25" customHeight="1">
      <c r="B2560" s="102" t="s">
        <v>123</v>
      </c>
      <c r="C2560" s="106">
        <v>307</v>
      </c>
      <c r="D2560" s="107">
        <v>259</v>
      </c>
      <c r="E2560" s="107">
        <v>206</v>
      </c>
      <c r="F2560" s="107">
        <v>161</v>
      </c>
      <c r="G2560" s="107">
        <f t="shared" si="1661"/>
        <v>150</v>
      </c>
      <c r="H2560" s="107">
        <f t="shared" ref="H2560:H2576" si="1663">IF(G2560="x","x",IF(AND(G2560="-",F2560="-"),"-",IF(AND(G2560="-",F2560&gt;0),F2560*-1,IF(AND(G2560&gt;0,F2560="-"),G2560,G2560-F2560))))</f>
        <v>-11</v>
      </c>
      <c r="I2560" s="108">
        <f t="shared" ref="I2560:I2576" si="1664">IF(H2560="x","x",IF(H2560="-","-",IF(AND(F2560="-",G2560&gt;0),"皆増",IF(AND(F2560&gt;0,G2560="-"),"皆減",H2560/F2560*100))))</f>
        <v>-6.8322981366459627</v>
      </c>
      <c r="K2560" s="102" t="s">
        <v>95</v>
      </c>
      <c r="L2560" s="115" t="s">
        <v>313</v>
      </c>
      <c r="M2560" s="116" t="s">
        <v>313</v>
      </c>
      <c r="N2560" s="116" t="s">
        <v>313</v>
      </c>
      <c r="O2560" s="116" t="s">
        <v>337</v>
      </c>
      <c r="P2560" s="107" t="str">
        <f t="shared" si="1662"/>
        <v>-</v>
      </c>
      <c r="Q2560" s="107" t="e">
        <f t="shared" ref="Q2560:Q2576" si="1665">IF(P2560="x","x",IF(AND(P2560="-",O2560="-"),"-",IF(AND(P2560="-",O2560&gt;0),O2560*-1,IF(AND(P2560&gt;0,O2560="-"),P2560,P2560-O2560))))</f>
        <v>#VALUE!</v>
      </c>
      <c r="R2560" s="108" t="e">
        <f t="shared" ref="R2560:R2576" si="1666">IF(Q2560="x","x",IF(Q2560="-","-",IF(AND(O2560="-",P2560&gt;0),"皆増",IF(AND(O2560&gt;0,P2560="-"),"皆減",Q2560/O2560*100))))</f>
        <v>#VALUE!</v>
      </c>
      <c r="W2560" s="100" t="s">
        <v>356</v>
      </c>
      <c r="X2560" s="100">
        <v>348</v>
      </c>
      <c r="Y2560" s="100">
        <v>335</v>
      </c>
      <c r="Z2560" s="100">
        <v>307</v>
      </c>
      <c r="AA2560" s="100">
        <v>259</v>
      </c>
      <c r="AC2560" s="100" t="s">
        <v>356</v>
      </c>
      <c r="AD2560" s="100" t="s">
        <v>313</v>
      </c>
      <c r="AE2560" s="100" t="s">
        <v>313</v>
      </c>
      <c r="AF2560" s="100" t="s">
        <v>313</v>
      </c>
      <c r="AG2560" s="100" t="s">
        <v>313</v>
      </c>
      <c r="AJ2560" s="100" t="str">
        <f t="shared" si="1657"/>
        <v>●</v>
      </c>
      <c r="AK2560" s="100" t="str">
        <f t="shared" si="1651"/>
        <v>●</v>
      </c>
      <c r="AL2560" s="100" t="str">
        <f t="shared" si="1660"/>
        <v>●</v>
      </c>
      <c r="AM2560" s="100" t="str">
        <f t="shared" si="1653"/>
        <v>●</v>
      </c>
      <c r="AP2560" s="100" t="str">
        <f t="shared" si="1658"/>
        <v>○</v>
      </c>
      <c r="AQ2560" s="100" t="str">
        <f t="shared" si="1654"/>
        <v>○</v>
      </c>
      <c r="AR2560" s="100" t="str">
        <f t="shared" si="1655"/>
        <v>○</v>
      </c>
      <c r="AS2560" s="100" t="str">
        <f t="shared" si="1659"/>
        <v>●</v>
      </c>
    </row>
    <row r="2561" spans="2:45" s="100" customFormat="1" ht="14.25" customHeight="1">
      <c r="B2561" s="102" t="s">
        <v>124</v>
      </c>
      <c r="C2561" s="106">
        <v>355</v>
      </c>
      <c r="D2561" s="107">
        <v>286</v>
      </c>
      <c r="E2561" s="107">
        <v>271</v>
      </c>
      <c r="F2561" s="107">
        <v>214</v>
      </c>
      <c r="G2561" s="107">
        <f t="shared" si="1661"/>
        <v>174</v>
      </c>
      <c r="H2561" s="107">
        <f t="shared" si="1663"/>
        <v>-40</v>
      </c>
      <c r="I2561" s="108">
        <f t="shared" si="1664"/>
        <v>-18.691588785046729</v>
      </c>
      <c r="K2561" s="102" t="s">
        <v>96</v>
      </c>
      <c r="L2561" s="115" t="s">
        <v>313</v>
      </c>
      <c r="M2561" s="116" t="s">
        <v>313</v>
      </c>
      <c r="N2561" s="116" t="s">
        <v>313</v>
      </c>
      <c r="O2561" s="116" t="s">
        <v>337</v>
      </c>
      <c r="P2561" s="107" t="str">
        <f t="shared" si="1662"/>
        <v>-</v>
      </c>
      <c r="Q2561" s="107" t="e">
        <f t="shared" si="1665"/>
        <v>#VALUE!</v>
      </c>
      <c r="R2561" s="108" t="e">
        <f t="shared" si="1666"/>
        <v>#VALUE!</v>
      </c>
      <c r="W2561" s="100" t="s">
        <v>357</v>
      </c>
      <c r="X2561" s="100">
        <v>447</v>
      </c>
      <c r="Y2561" s="100">
        <v>411</v>
      </c>
      <c r="Z2561" s="100">
        <v>355</v>
      </c>
      <c r="AA2561" s="100">
        <v>286</v>
      </c>
      <c r="AC2561" s="100" t="s">
        <v>357</v>
      </c>
      <c r="AD2561" s="100" t="s">
        <v>313</v>
      </c>
      <c r="AE2561" s="100" t="s">
        <v>313</v>
      </c>
      <c r="AF2561" s="100" t="s">
        <v>313</v>
      </c>
      <c r="AG2561" s="100" t="s">
        <v>313</v>
      </c>
      <c r="AJ2561" s="100" t="str">
        <f t="shared" si="1657"/>
        <v>●</v>
      </c>
      <c r="AK2561" s="100" t="str">
        <f t="shared" si="1651"/>
        <v>●</v>
      </c>
      <c r="AL2561" s="100" t="str">
        <f t="shared" si="1660"/>
        <v>●</v>
      </c>
      <c r="AM2561" s="100" t="str">
        <f t="shared" si="1653"/>
        <v>●</v>
      </c>
      <c r="AP2561" s="100" t="str">
        <f t="shared" si="1658"/>
        <v>○</v>
      </c>
      <c r="AQ2561" s="100" t="str">
        <f t="shared" si="1654"/>
        <v>○</v>
      </c>
      <c r="AR2561" s="100" t="str">
        <f t="shared" si="1655"/>
        <v>○</v>
      </c>
      <c r="AS2561" s="100" t="str">
        <f t="shared" si="1659"/>
        <v>●</v>
      </c>
    </row>
    <row r="2562" spans="2:45" s="100" customFormat="1" ht="14.25" customHeight="1">
      <c r="B2562" s="102" t="s">
        <v>125</v>
      </c>
      <c r="C2562" s="106">
        <v>547</v>
      </c>
      <c r="D2562" s="107">
        <v>483</v>
      </c>
      <c r="E2562" s="107">
        <v>439</v>
      </c>
      <c r="F2562" s="107">
        <v>438</v>
      </c>
      <c r="G2562" s="107">
        <f t="shared" si="1661"/>
        <v>380</v>
      </c>
      <c r="H2562" s="107">
        <f t="shared" si="1663"/>
        <v>-58</v>
      </c>
      <c r="I2562" s="108">
        <f t="shared" si="1664"/>
        <v>-13.24200913242009</v>
      </c>
      <c r="K2562" s="102" t="s">
        <v>97</v>
      </c>
      <c r="L2562" s="115" t="s">
        <v>313</v>
      </c>
      <c r="M2562" s="116" t="s">
        <v>313</v>
      </c>
      <c r="N2562" s="116" t="s">
        <v>313</v>
      </c>
      <c r="O2562" s="116" t="s">
        <v>337</v>
      </c>
      <c r="P2562" s="107" t="str">
        <f t="shared" si="1662"/>
        <v>-</v>
      </c>
      <c r="Q2562" s="107" t="e">
        <f t="shared" si="1665"/>
        <v>#VALUE!</v>
      </c>
      <c r="R2562" s="108" t="e">
        <f t="shared" si="1666"/>
        <v>#VALUE!</v>
      </c>
      <c r="W2562" s="100" t="s">
        <v>358</v>
      </c>
      <c r="X2562" s="100">
        <v>718</v>
      </c>
      <c r="Y2562" s="100">
        <v>606</v>
      </c>
      <c r="Z2562" s="100">
        <v>547</v>
      </c>
      <c r="AA2562" s="100">
        <v>483</v>
      </c>
      <c r="AC2562" s="100" t="s">
        <v>358</v>
      </c>
      <c r="AD2562" s="100" t="s">
        <v>313</v>
      </c>
      <c r="AE2562" s="100" t="s">
        <v>313</v>
      </c>
      <c r="AF2562" s="100" t="s">
        <v>313</v>
      </c>
      <c r="AG2562" s="100" t="s">
        <v>313</v>
      </c>
      <c r="AJ2562" s="100" t="str">
        <f t="shared" si="1657"/>
        <v>●</v>
      </c>
      <c r="AK2562" s="100" t="str">
        <f t="shared" si="1651"/>
        <v>●</v>
      </c>
      <c r="AL2562" s="100" t="str">
        <f t="shared" si="1660"/>
        <v>●</v>
      </c>
      <c r="AM2562" s="100" t="str">
        <f t="shared" si="1653"/>
        <v>●</v>
      </c>
      <c r="AP2562" s="100" t="str">
        <f t="shared" si="1658"/>
        <v>○</v>
      </c>
      <c r="AQ2562" s="100" t="str">
        <f t="shared" si="1654"/>
        <v>○</v>
      </c>
      <c r="AR2562" s="100" t="str">
        <f t="shared" si="1655"/>
        <v>○</v>
      </c>
      <c r="AS2562" s="100" t="str">
        <f t="shared" si="1659"/>
        <v>●</v>
      </c>
    </row>
    <row r="2563" spans="2:45" s="100" customFormat="1" ht="14.25" customHeight="1">
      <c r="B2563" s="102" t="s">
        <v>126</v>
      </c>
      <c r="C2563" s="106">
        <v>554</v>
      </c>
      <c r="D2563" s="107">
        <v>552</v>
      </c>
      <c r="E2563" s="107">
        <v>500</v>
      </c>
      <c r="F2563" s="107">
        <v>328</v>
      </c>
      <c r="G2563" s="107">
        <f t="shared" si="1661"/>
        <v>291</v>
      </c>
      <c r="H2563" s="107">
        <f t="shared" si="1663"/>
        <v>-37</v>
      </c>
      <c r="I2563" s="108">
        <f t="shared" si="1664"/>
        <v>-11.280487804878049</v>
      </c>
      <c r="K2563" s="102" t="s">
        <v>98</v>
      </c>
      <c r="L2563" s="115" t="s">
        <v>313</v>
      </c>
      <c r="M2563" s="116" t="s">
        <v>313</v>
      </c>
      <c r="N2563" s="116">
        <v>5</v>
      </c>
      <c r="O2563" s="116" t="s">
        <v>337</v>
      </c>
      <c r="P2563" s="107">
        <f t="shared" si="1662"/>
        <v>4</v>
      </c>
      <c r="Q2563" s="107" t="e">
        <f t="shared" si="1665"/>
        <v>#VALUE!</v>
      </c>
      <c r="R2563" s="108" t="e">
        <f t="shared" si="1666"/>
        <v>#VALUE!</v>
      </c>
      <c r="W2563" s="100" t="s">
        <v>359</v>
      </c>
      <c r="X2563" s="100">
        <v>461</v>
      </c>
      <c r="Y2563" s="100">
        <v>612</v>
      </c>
      <c r="Z2563" s="100">
        <v>554</v>
      </c>
      <c r="AA2563" s="100">
        <v>552</v>
      </c>
      <c r="AC2563" s="100" t="s">
        <v>359</v>
      </c>
      <c r="AD2563" s="100" t="s">
        <v>313</v>
      </c>
      <c r="AE2563" s="100" t="s">
        <v>313</v>
      </c>
      <c r="AF2563" s="100" t="s">
        <v>313</v>
      </c>
      <c r="AG2563" s="100" t="s">
        <v>313</v>
      </c>
      <c r="AJ2563" s="100" t="str">
        <f t="shared" si="1657"/>
        <v>●</v>
      </c>
      <c r="AK2563" s="100" t="str">
        <f t="shared" si="1651"/>
        <v>●</v>
      </c>
      <c r="AL2563" s="100" t="str">
        <f t="shared" si="1660"/>
        <v>●</v>
      </c>
      <c r="AM2563" s="100" t="str">
        <f t="shared" si="1653"/>
        <v>●</v>
      </c>
      <c r="AP2563" s="100" t="str">
        <f t="shared" si="1658"/>
        <v>○</v>
      </c>
      <c r="AQ2563" s="100" t="str">
        <f t="shared" si="1654"/>
        <v>○</v>
      </c>
      <c r="AR2563" s="100" t="str">
        <f t="shared" si="1655"/>
        <v>●</v>
      </c>
      <c r="AS2563" s="100" t="str">
        <f t="shared" si="1659"/>
        <v>●</v>
      </c>
    </row>
    <row r="2564" spans="2:45" s="100" customFormat="1" ht="14.25" customHeight="1">
      <c r="B2564" s="102" t="s">
        <v>127</v>
      </c>
      <c r="C2564" s="106">
        <v>403</v>
      </c>
      <c r="D2564" s="107">
        <v>330</v>
      </c>
      <c r="E2564" s="107">
        <v>256</v>
      </c>
      <c r="F2564" s="107">
        <v>206</v>
      </c>
      <c r="G2564" s="107">
        <f t="shared" si="1661"/>
        <v>196</v>
      </c>
      <c r="H2564" s="107">
        <f t="shared" si="1663"/>
        <v>-10</v>
      </c>
      <c r="I2564" s="108">
        <f t="shared" si="1664"/>
        <v>-4.8543689320388346</v>
      </c>
      <c r="K2564" s="102" t="s">
        <v>99</v>
      </c>
      <c r="L2564" s="115" t="s">
        <v>313</v>
      </c>
      <c r="M2564" s="116" t="s">
        <v>313</v>
      </c>
      <c r="N2564" s="116" t="s">
        <v>313</v>
      </c>
      <c r="O2564" s="116" t="s">
        <v>337</v>
      </c>
      <c r="P2564" s="107" t="str">
        <f t="shared" si="1662"/>
        <v>-</v>
      </c>
      <c r="Q2564" s="107" t="e">
        <f t="shared" si="1665"/>
        <v>#VALUE!</v>
      </c>
      <c r="R2564" s="108" t="e">
        <f t="shared" si="1666"/>
        <v>#VALUE!</v>
      </c>
      <c r="W2564" s="100" t="s">
        <v>360</v>
      </c>
      <c r="X2564" s="100">
        <v>286</v>
      </c>
      <c r="Y2564" s="100">
        <v>352</v>
      </c>
      <c r="Z2564" s="100">
        <v>403</v>
      </c>
      <c r="AA2564" s="100">
        <v>330</v>
      </c>
      <c r="AC2564" s="100" t="s">
        <v>360</v>
      </c>
      <c r="AD2564" s="100" t="s">
        <v>313</v>
      </c>
      <c r="AE2564" s="100" t="s">
        <v>313</v>
      </c>
      <c r="AF2564" s="100" t="s">
        <v>313</v>
      </c>
      <c r="AG2564" s="100" t="s">
        <v>313</v>
      </c>
      <c r="AJ2564" s="100" t="str">
        <f t="shared" si="1657"/>
        <v>●</v>
      </c>
      <c r="AK2564" s="100" t="str">
        <f t="shared" si="1651"/>
        <v>●</v>
      </c>
      <c r="AL2564" s="100" t="str">
        <f t="shared" si="1660"/>
        <v>●</v>
      </c>
      <c r="AM2564" s="100" t="str">
        <f t="shared" si="1653"/>
        <v>●</v>
      </c>
      <c r="AP2564" s="100" t="str">
        <f t="shared" si="1658"/>
        <v>○</v>
      </c>
      <c r="AQ2564" s="100" t="str">
        <f t="shared" si="1654"/>
        <v>○</v>
      </c>
      <c r="AR2564" s="100" t="str">
        <f t="shared" si="1655"/>
        <v>○</v>
      </c>
      <c r="AS2564" s="100" t="str">
        <f t="shared" si="1659"/>
        <v>●</v>
      </c>
    </row>
    <row r="2565" spans="2:45" s="100" customFormat="1" ht="14.25" customHeight="1">
      <c r="B2565" s="102" t="s">
        <v>128</v>
      </c>
      <c r="C2565" s="106">
        <v>394</v>
      </c>
      <c r="D2565" s="107">
        <v>373</v>
      </c>
      <c r="E2565" s="107">
        <v>296</v>
      </c>
      <c r="F2565" s="107">
        <v>238</v>
      </c>
      <c r="G2565" s="107">
        <f t="shared" si="1661"/>
        <v>201</v>
      </c>
      <c r="H2565" s="107">
        <f t="shared" si="1663"/>
        <v>-37</v>
      </c>
      <c r="I2565" s="108">
        <f t="shared" si="1664"/>
        <v>-15.546218487394958</v>
      </c>
      <c r="K2565" s="102" t="s">
        <v>100</v>
      </c>
      <c r="L2565" s="115" t="s">
        <v>313</v>
      </c>
      <c r="M2565" s="116" t="s">
        <v>313</v>
      </c>
      <c r="N2565" s="116" t="s">
        <v>313</v>
      </c>
      <c r="O2565" s="116" t="s">
        <v>337</v>
      </c>
      <c r="P2565" s="107" t="str">
        <f t="shared" si="1662"/>
        <v>-</v>
      </c>
      <c r="Q2565" s="107" t="e">
        <f t="shared" si="1665"/>
        <v>#VALUE!</v>
      </c>
      <c r="R2565" s="108" t="e">
        <f t="shared" si="1666"/>
        <v>#VALUE!</v>
      </c>
      <c r="W2565" s="100" t="s">
        <v>361</v>
      </c>
      <c r="X2565" s="100">
        <v>336</v>
      </c>
      <c r="Y2565" s="100">
        <v>328</v>
      </c>
      <c r="Z2565" s="100">
        <v>394</v>
      </c>
      <c r="AA2565" s="100">
        <v>373</v>
      </c>
      <c r="AC2565" s="100" t="s">
        <v>361</v>
      </c>
      <c r="AD2565" s="100" t="s">
        <v>313</v>
      </c>
      <c r="AE2565" s="100" t="s">
        <v>313</v>
      </c>
      <c r="AF2565" s="100" t="s">
        <v>313</v>
      </c>
      <c r="AG2565" s="100" t="s">
        <v>313</v>
      </c>
      <c r="AJ2565" s="100" t="str">
        <f t="shared" si="1657"/>
        <v>●</v>
      </c>
      <c r="AK2565" s="100" t="str">
        <f t="shared" si="1651"/>
        <v>●</v>
      </c>
      <c r="AL2565" s="100" t="str">
        <f t="shared" si="1660"/>
        <v>●</v>
      </c>
      <c r="AM2565" s="100" t="str">
        <f t="shared" si="1653"/>
        <v>●</v>
      </c>
      <c r="AP2565" s="100" t="str">
        <f t="shared" si="1658"/>
        <v>○</v>
      </c>
      <c r="AQ2565" s="100" t="str">
        <f t="shared" si="1654"/>
        <v>○</v>
      </c>
      <c r="AR2565" s="100" t="str">
        <f t="shared" si="1655"/>
        <v>○</v>
      </c>
      <c r="AS2565" s="100" t="str">
        <f t="shared" si="1659"/>
        <v>●</v>
      </c>
    </row>
    <row r="2566" spans="2:45" s="100" customFormat="1" ht="14.25" customHeight="1">
      <c r="B2566" s="102" t="s">
        <v>129</v>
      </c>
      <c r="C2566" s="106">
        <v>396</v>
      </c>
      <c r="D2566" s="107">
        <v>389</v>
      </c>
      <c r="E2566" s="107">
        <v>389</v>
      </c>
      <c r="F2566" s="107">
        <v>309</v>
      </c>
      <c r="G2566" s="107">
        <f t="shared" si="1661"/>
        <v>258</v>
      </c>
      <c r="H2566" s="107">
        <f t="shared" si="1663"/>
        <v>-51</v>
      </c>
      <c r="I2566" s="108">
        <f t="shared" si="1664"/>
        <v>-16.50485436893204</v>
      </c>
      <c r="K2566" s="102" t="s">
        <v>118</v>
      </c>
      <c r="L2566" s="115" t="s">
        <v>313</v>
      </c>
      <c r="M2566" s="116" t="s">
        <v>313</v>
      </c>
      <c r="N2566" s="116" t="s">
        <v>313</v>
      </c>
      <c r="O2566" s="116" t="s">
        <v>337</v>
      </c>
      <c r="P2566" s="107" t="str">
        <f t="shared" si="1662"/>
        <v>-</v>
      </c>
      <c r="Q2566" s="107" t="e">
        <f t="shared" si="1665"/>
        <v>#VALUE!</v>
      </c>
      <c r="R2566" s="108" t="e">
        <f t="shared" si="1666"/>
        <v>#VALUE!</v>
      </c>
      <c r="W2566" s="100" t="s">
        <v>362</v>
      </c>
      <c r="X2566" s="100">
        <v>490</v>
      </c>
      <c r="Y2566" s="100">
        <v>393</v>
      </c>
      <c r="Z2566" s="100">
        <v>396</v>
      </c>
      <c r="AA2566" s="100">
        <v>389</v>
      </c>
      <c r="AC2566" s="100" t="s">
        <v>362</v>
      </c>
      <c r="AD2566" s="100" t="s">
        <v>313</v>
      </c>
      <c r="AE2566" s="100" t="s">
        <v>313</v>
      </c>
      <c r="AF2566" s="100" t="s">
        <v>313</v>
      </c>
      <c r="AG2566" s="100" t="s">
        <v>313</v>
      </c>
      <c r="AJ2566" s="100" t="str">
        <f t="shared" si="1657"/>
        <v>●</v>
      </c>
      <c r="AK2566" s="100" t="str">
        <f t="shared" si="1651"/>
        <v>●</v>
      </c>
      <c r="AL2566" s="100" t="str">
        <f t="shared" si="1660"/>
        <v>●</v>
      </c>
      <c r="AM2566" s="100" t="str">
        <f t="shared" si="1653"/>
        <v>●</v>
      </c>
      <c r="AP2566" s="100" t="str">
        <f t="shared" si="1658"/>
        <v>○</v>
      </c>
      <c r="AQ2566" s="100" t="str">
        <f t="shared" si="1654"/>
        <v>○</v>
      </c>
      <c r="AR2566" s="100" t="str">
        <f t="shared" si="1655"/>
        <v>○</v>
      </c>
      <c r="AS2566" s="100" t="str">
        <f t="shared" si="1659"/>
        <v>●</v>
      </c>
    </row>
    <row r="2567" spans="2:45" s="100" customFormat="1" ht="14.25" customHeight="1">
      <c r="B2567" s="102" t="s">
        <v>130</v>
      </c>
      <c r="C2567" s="106">
        <v>425</v>
      </c>
      <c r="D2567" s="107">
        <v>382</v>
      </c>
      <c r="E2567" s="107">
        <v>400</v>
      </c>
      <c r="F2567" s="107">
        <v>395</v>
      </c>
      <c r="G2567" s="107">
        <f t="shared" si="1661"/>
        <v>317</v>
      </c>
      <c r="H2567" s="107">
        <f t="shared" si="1663"/>
        <v>-78</v>
      </c>
      <c r="I2567" s="108">
        <f t="shared" si="1664"/>
        <v>-19.746835443037973</v>
      </c>
      <c r="K2567" s="102" t="s">
        <v>101</v>
      </c>
      <c r="L2567" s="115" t="s">
        <v>313</v>
      </c>
      <c r="M2567" s="116" t="s">
        <v>313</v>
      </c>
      <c r="N2567" s="116" t="s">
        <v>313</v>
      </c>
      <c r="O2567" s="116" t="s">
        <v>337</v>
      </c>
      <c r="P2567" s="107" t="str">
        <f t="shared" si="1662"/>
        <v>-</v>
      </c>
      <c r="Q2567" s="107" t="e">
        <f t="shared" si="1665"/>
        <v>#VALUE!</v>
      </c>
      <c r="R2567" s="108" t="e">
        <f t="shared" si="1666"/>
        <v>#VALUE!</v>
      </c>
      <c r="W2567" s="100" t="s">
        <v>363</v>
      </c>
      <c r="X2567" s="100">
        <v>585</v>
      </c>
      <c r="Y2567" s="100">
        <v>566</v>
      </c>
      <c r="Z2567" s="100">
        <v>425</v>
      </c>
      <c r="AA2567" s="100">
        <v>382</v>
      </c>
      <c r="AC2567" s="100" t="s">
        <v>363</v>
      </c>
      <c r="AD2567" s="100" t="s">
        <v>313</v>
      </c>
      <c r="AE2567" s="100" t="s">
        <v>313</v>
      </c>
      <c r="AF2567" s="100" t="s">
        <v>313</v>
      </c>
      <c r="AG2567" s="100" t="s">
        <v>313</v>
      </c>
      <c r="AJ2567" s="100" t="str">
        <f t="shared" si="1657"/>
        <v>●</v>
      </c>
      <c r="AK2567" s="100" t="str">
        <f t="shared" si="1651"/>
        <v>●</v>
      </c>
      <c r="AL2567" s="100" t="str">
        <f>IF(E2567=Z2567,"○","●")</f>
        <v>●</v>
      </c>
      <c r="AM2567" s="100" t="str">
        <f t="shared" si="1653"/>
        <v>●</v>
      </c>
      <c r="AP2567" s="100" t="str">
        <f t="shared" si="1658"/>
        <v>○</v>
      </c>
      <c r="AQ2567" s="100" t="str">
        <f t="shared" si="1654"/>
        <v>○</v>
      </c>
      <c r="AR2567" s="100" t="str">
        <f t="shared" si="1655"/>
        <v>○</v>
      </c>
      <c r="AS2567" s="100" t="str">
        <f t="shared" si="1659"/>
        <v>●</v>
      </c>
    </row>
    <row r="2568" spans="2:45" s="100" customFormat="1" ht="14.25" customHeight="1">
      <c r="B2568" s="102" t="s">
        <v>131</v>
      </c>
      <c r="C2568" s="106">
        <v>573</v>
      </c>
      <c r="D2568" s="107">
        <v>418</v>
      </c>
      <c r="E2568" s="107">
        <v>385</v>
      </c>
      <c r="F2568" s="107">
        <v>407</v>
      </c>
      <c r="G2568" s="107">
        <f t="shared" si="1661"/>
        <v>402</v>
      </c>
      <c r="H2568" s="107">
        <f t="shared" si="1663"/>
        <v>-5</v>
      </c>
      <c r="I2568" s="108">
        <f t="shared" si="1664"/>
        <v>-1.2285012285012284</v>
      </c>
      <c r="K2568" s="102" t="s">
        <v>102</v>
      </c>
      <c r="L2568" s="115" t="s">
        <v>313</v>
      </c>
      <c r="M2568" s="116" t="s">
        <v>313</v>
      </c>
      <c r="N2568" s="116" t="s">
        <v>313</v>
      </c>
      <c r="O2568" s="116" t="s">
        <v>337</v>
      </c>
      <c r="P2568" s="107" t="str">
        <f t="shared" si="1662"/>
        <v>-</v>
      </c>
      <c r="Q2568" s="107" t="e">
        <f t="shared" si="1665"/>
        <v>#VALUE!</v>
      </c>
      <c r="R2568" s="108" t="e">
        <f t="shared" si="1666"/>
        <v>#VALUE!</v>
      </c>
      <c r="W2568" s="100" t="s">
        <v>364</v>
      </c>
      <c r="X2568" s="100">
        <v>454</v>
      </c>
      <c r="Y2568" s="100">
        <v>642</v>
      </c>
      <c r="Z2568" s="100">
        <v>573</v>
      </c>
      <c r="AA2568" s="100">
        <v>418</v>
      </c>
      <c r="AC2568" s="100" t="s">
        <v>364</v>
      </c>
      <c r="AD2568" s="100" t="s">
        <v>313</v>
      </c>
      <c r="AE2568" s="100" t="s">
        <v>313</v>
      </c>
      <c r="AF2568" s="100" t="s">
        <v>313</v>
      </c>
      <c r="AG2568" s="100" t="s">
        <v>313</v>
      </c>
      <c r="AJ2568" s="100" t="str">
        <f t="shared" si="1657"/>
        <v>●</v>
      </c>
      <c r="AK2568" s="100" t="str">
        <f t="shared" si="1651"/>
        <v>●</v>
      </c>
      <c r="AL2568" s="100" t="str">
        <f t="shared" ref="AL2568:AL2576" si="1667">IF(E2568=Z2568,"○","●")</f>
        <v>●</v>
      </c>
      <c r="AM2568" s="100" t="str">
        <f t="shared" si="1653"/>
        <v>●</v>
      </c>
      <c r="AP2568" s="100" t="str">
        <f t="shared" si="1658"/>
        <v>○</v>
      </c>
      <c r="AQ2568" s="100" t="str">
        <f t="shared" si="1654"/>
        <v>○</v>
      </c>
      <c r="AR2568" s="100" t="str">
        <f t="shared" si="1655"/>
        <v>○</v>
      </c>
      <c r="AS2568" s="100" t="str">
        <f t="shared" si="1659"/>
        <v>●</v>
      </c>
    </row>
    <row r="2569" spans="2:45" s="100" customFormat="1" ht="14.25" customHeight="1">
      <c r="B2569" s="102" t="s">
        <v>132</v>
      </c>
      <c r="C2569" s="106">
        <v>649</v>
      </c>
      <c r="D2569" s="107">
        <v>566</v>
      </c>
      <c r="E2569" s="107">
        <v>407</v>
      </c>
      <c r="F2569" s="107">
        <v>375</v>
      </c>
      <c r="G2569" s="107">
        <f t="shared" si="1661"/>
        <v>390</v>
      </c>
      <c r="H2569" s="107">
        <f t="shared" si="1663"/>
        <v>15</v>
      </c>
      <c r="I2569" s="108">
        <f t="shared" si="1664"/>
        <v>4</v>
      </c>
      <c r="K2569" s="102" t="s">
        <v>103</v>
      </c>
      <c r="L2569" s="115" t="s">
        <v>313</v>
      </c>
      <c r="M2569" s="116" t="s">
        <v>313</v>
      </c>
      <c r="N2569" s="116" t="s">
        <v>313</v>
      </c>
      <c r="O2569" s="116" t="s">
        <v>337</v>
      </c>
      <c r="P2569" s="107" t="str">
        <f t="shared" si="1662"/>
        <v>-</v>
      </c>
      <c r="Q2569" s="107" t="e">
        <f t="shared" si="1665"/>
        <v>#VALUE!</v>
      </c>
      <c r="R2569" s="108" t="e">
        <f t="shared" si="1666"/>
        <v>#VALUE!</v>
      </c>
      <c r="W2569" s="100" t="s">
        <v>365</v>
      </c>
      <c r="X2569" s="100">
        <v>420</v>
      </c>
      <c r="Y2569" s="100">
        <v>489</v>
      </c>
      <c r="Z2569" s="100">
        <v>649</v>
      </c>
      <c r="AA2569" s="100">
        <v>566</v>
      </c>
      <c r="AC2569" s="100" t="s">
        <v>365</v>
      </c>
      <c r="AD2569" s="100" t="s">
        <v>313</v>
      </c>
      <c r="AE2569" s="100" t="s">
        <v>313</v>
      </c>
      <c r="AF2569" s="100" t="s">
        <v>313</v>
      </c>
      <c r="AG2569" s="100" t="s">
        <v>313</v>
      </c>
      <c r="AJ2569" s="100" t="str">
        <f t="shared" si="1657"/>
        <v>●</v>
      </c>
      <c r="AK2569" s="100" t="str">
        <f t="shared" si="1651"/>
        <v>●</v>
      </c>
      <c r="AL2569" s="100" t="str">
        <f t="shared" si="1667"/>
        <v>●</v>
      </c>
      <c r="AM2569" s="100" t="str">
        <f t="shared" si="1653"/>
        <v>●</v>
      </c>
      <c r="AP2569" s="100" t="str">
        <f t="shared" si="1658"/>
        <v>○</v>
      </c>
      <c r="AQ2569" s="100" t="str">
        <f t="shared" si="1654"/>
        <v>○</v>
      </c>
      <c r="AR2569" s="100" t="str">
        <f t="shared" si="1655"/>
        <v>○</v>
      </c>
      <c r="AS2569" s="100" t="str">
        <f t="shared" si="1659"/>
        <v>●</v>
      </c>
    </row>
    <row r="2570" spans="2:45" s="100" customFormat="1" ht="14.25" customHeight="1">
      <c r="B2570" s="102" t="s">
        <v>133</v>
      </c>
      <c r="C2570" s="106">
        <v>509</v>
      </c>
      <c r="D2570" s="107">
        <v>639</v>
      </c>
      <c r="E2570" s="107">
        <v>559</v>
      </c>
      <c r="F2570" s="107">
        <v>396</v>
      </c>
      <c r="G2570" s="107">
        <f t="shared" si="1661"/>
        <v>377</v>
      </c>
      <c r="H2570" s="107">
        <f t="shared" si="1663"/>
        <v>-19</v>
      </c>
      <c r="I2570" s="108">
        <f t="shared" si="1664"/>
        <v>-4.7979797979797976</v>
      </c>
      <c r="K2570" s="102" t="s">
        <v>104</v>
      </c>
      <c r="L2570" s="115" t="s">
        <v>313</v>
      </c>
      <c r="M2570" s="116" t="s">
        <v>313</v>
      </c>
      <c r="N2570" s="116" t="s">
        <v>313</v>
      </c>
      <c r="O2570" s="116" t="s">
        <v>337</v>
      </c>
      <c r="P2570" s="107" t="str">
        <f t="shared" si="1662"/>
        <v>-</v>
      </c>
      <c r="Q2570" s="107" t="e">
        <f t="shared" si="1665"/>
        <v>#VALUE!</v>
      </c>
      <c r="R2570" s="108" t="e">
        <f t="shared" si="1666"/>
        <v>#VALUE!</v>
      </c>
      <c r="W2570" s="100" t="s">
        <v>366</v>
      </c>
      <c r="X2570" s="100">
        <v>393</v>
      </c>
      <c r="Y2570" s="100">
        <v>413</v>
      </c>
      <c r="Z2570" s="100">
        <v>509</v>
      </c>
      <c r="AA2570" s="100">
        <v>639</v>
      </c>
      <c r="AC2570" s="100" t="s">
        <v>366</v>
      </c>
      <c r="AD2570" s="100" t="s">
        <v>313</v>
      </c>
      <c r="AE2570" s="100" t="s">
        <v>313</v>
      </c>
      <c r="AF2570" s="100" t="s">
        <v>313</v>
      </c>
      <c r="AG2570" s="100" t="s">
        <v>313</v>
      </c>
      <c r="AJ2570" s="100" t="str">
        <f t="shared" si="1657"/>
        <v>●</v>
      </c>
      <c r="AK2570" s="100" t="str">
        <f t="shared" si="1651"/>
        <v>●</v>
      </c>
      <c r="AL2570" s="100" t="str">
        <f t="shared" si="1667"/>
        <v>●</v>
      </c>
      <c r="AM2570" s="100" t="str">
        <f t="shared" si="1653"/>
        <v>●</v>
      </c>
      <c r="AP2570" s="100" t="str">
        <f t="shared" si="1658"/>
        <v>○</v>
      </c>
      <c r="AQ2570" s="100" t="str">
        <f t="shared" si="1654"/>
        <v>○</v>
      </c>
      <c r="AR2570" s="100" t="str">
        <f t="shared" si="1655"/>
        <v>○</v>
      </c>
      <c r="AS2570" s="100" t="str">
        <f t="shared" si="1659"/>
        <v>●</v>
      </c>
    </row>
    <row r="2571" spans="2:45" s="100" customFormat="1" ht="14.25" customHeight="1">
      <c r="B2571" s="102" t="s">
        <v>134</v>
      </c>
      <c r="C2571" s="106">
        <v>425</v>
      </c>
      <c r="D2571" s="107">
        <v>517</v>
      </c>
      <c r="E2571" s="107">
        <v>639</v>
      </c>
      <c r="F2571" s="107">
        <v>556</v>
      </c>
      <c r="G2571" s="107">
        <f t="shared" si="1661"/>
        <v>397</v>
      </c>
      <c r="H2571" s="107">
        <f t="shared" si="1663"/>
        <v>-159</v>
      </c>
      <c r="I2571" s="108">
        <f t="shared" si="1664"/>
        <v>-28.597122302158272</v>
      </c>
      <c r="K2571" s="102" t="s">
        <v>105</v>
      </c>
      <c r="L2571" s="115" t="s">
        <v>313</v>
      </c>
      <c r="M2571" s="116" t="s">
        <v>313</v>
      </c>
      <c r="N2571" s="116" t="s">
        <v>313</v>
      </c>
      <c r="O2571" s="116" t="s">
        <v>337</v>
      </c>
      <c r="P2571" s="107" t="str">
        <f t="shared" si="1662"/>
        <v>-</v>
      </c>
      <c r="Q2571" s="107" t="e">
        <f t="shared" si="1665"/>
        <v>#VALUE!</v>
      </c>
      <c r="R2571" s="108" t="e">
        <f t="shared" si="1666"/>
        <v>#VALUE!</v>
      </c>
      <c r="W2571" s="100" t="s">
        <v>367</v>
      </c>
      <c r="X2571" s="100">
        <v>401</v>
      </c>
      <c r="Y2571" s="100">
        <v>400</v>
      </c>
      <c r="Z2571" s="100">
        <v>425</v>
      </c>
      <c r="AA2571" s="100">
        <v>517</v>
      </c>
      <c r="AC2571" s="100" t="s">
        <v>367</v>
      </c>
      <c r="AD2571" s="100" t="s">
        <v>313</v>
      </c>
      <c r="AE2571" s="100" t="s">
        <v>313</v>
      </c>
      <c r="AF2571" s="100" t="s">
        <v>313</v>
      </c>
      <c r="AG2571" s="100" t="s">
        <v>313</v>
      </c>
      <c r="AJ2571" s="100" t="str">
        <f t="shared" si="1657"/>
        <v>●</v>
      </c>
      <c r="AK2571" s="100" t="str">
        <f t="shared" si="1651"/>
        <v>●</v>
      </c>
      <c r="AL2571" s="100" t="str">
        <f t="shared" si="1667"/>
        <v>●</v>
      </c>
      <c r="AM2571" s="100" t="str">
        <f t="shared" si="1653"/>
        <v>●</v>
      </c>
      <c r="AP2571" s="100" t="str">
        <f t="shared" si="1658"/>
        <v>○</v>
      </c>
      <c r="AQ2571" s="100" t="str">
        <f t="shared" si="1654"/>
        <v>○</v>
      </c>
      <c r="AR2571" s="100" t="str">
        <f t="shared" si="1655"/>
        <v>○</v>
      </c>
      <c r="AS2571" s="100" t="str">
        <f t="shared" si="1659"/>
        <v>●</v>
      </c>
    </row>
    <row r="2572" spans="2:45" s="100" customFormat="1" ht="14.25" customHeight="1">
      <c r="B2572" s="102" t="s">
        <v>135</v>
      </c>
      <c r="C2572" s="106">
        <v>399</v>
      </c>
      <c r="D2572" s="107">
        <v>401</v>
      </c>
      <c r="E2572" s="107">
        <v>485</v>
      </c>
      <c r="F2572" s="107">
        <v>614</v>
      </c>
      <c r="G2572" s="107">
        <f t="shared" si="1661"/>
        <v>549</v>
      </c>
      <c r="H2572" s="107">
        <f t="shared" si="1663"/>
        <v>-65</v>
      </c>
      <c r="I2572" s="108">
        <f t="shared" si="1664"/>
        <v>-10.586319218241043</v>
      </c>
      <c r="K2572" s="102" t="s">
        <v>106</v>
      </c>
      <c r="L2572" s="115" t="s">
        <v>313</v>
      </c>
      <c r="M2572" s="116" t="s">
        <v>313</v>
      </c>
      <c r="N2572" s="116" t="s">
        <v>313</v>
      </c>
      <c r="O2572" s="116" t="s">
        <v>337</v>
      </c>
      <c r="P2572" s="107" t="str">
        <f t="shared" si="1662"/>
        <v>-</v>
      </c>
      <c r="Q2572" s="107" t="e">
        <f t="shared" si="1665"/>
        <v>#VALUE!</v>
      </c>
      <c r="R2572" s="108" t="e">
        <f t="shared" si="1666"/>
        <v>#VALUE!</v>
      </c>
      <c r="W2572" s="100" t="s">
        <v>368</v>
      </c>
      <c r="X2572" s="100">
        <v>321</v>
      </c>
      <c r="Y2572" s="100">
        <v>396</v>
      </c>
      <c r="Z2572" s="100">
        <v>399</v>
      </c>
      <c r="AA2572" s="100">
        <v>401</v>
      </c>
      <c r="AC2572" s="100" t="s">
        <v>368</v>
      </c>
      <c r="AD2572" s="100" t="s">
        <v>313</v>
      </c>
      <c r="AE2572" s="100" t="s">
        <v>313</v>
      </c>
      <c r="AF2572" s="100" t="s">
        <v>313</v>
      </c>
      <c r="AG2572" s="100" t="s">
        <v>313</v>
      </c>
      <c r="AJ2572" s="100" t="str">
        <f t="shared" si="1657"/>
        <v>●</v>
      </c>
      <c r="AK2572" s="100" t="str">
        <f t="shared" si="1651"/>
        <v>●</v>
      </c>
      <c r="AL2572" s="100" t="str">
        <f t="shared" si="1667"/>
        <v>●</v>
      </c>
      <c r="AM2572" s="100" t="str">
        <f t="shared" si="1653"/>
        <v>●</v>
      </c>
      <c r="AP2572" s="100" t="str">
        <f t="shared" si="1658"/>
        <v>○</v>
      </c>
      <c r="AQ2572" s="100" t="str">
        <f t="shared" si="1654"/>
        <v>○</v>
      </c>
      <c r="AR2572" s="100" t="str">
        <f t="shared" si="1655"/>
        <v>○</v>
      </c>
      <c r="AS2572" s="100" t="str">
        <f t="shared" si="1659"/>
        <v>●</v>
      </c>
    </row>
    <row r="2573" spans="2:45" s="100" customFormat="1" ht="14.25" customHeight="1">
      <c r="B2573" s="102" t="s">
        <v>136</v>
      </c>
      <c r="C2573" s="106">
        <v>348</v>
      </c>
      <c r="D2573" s="107">
        <v>363</v>
      </c>
      <c r="E2573" s="107">
        <v>368</v>
      </c>
      <c r="F2573" s="107">
        <v>458</v>
      </c>
      <c r="G2573" s="107">
        <f t="shared" si="1661"/>
        <v>566</v>
      </c>
      <c r="H2573" s="107">
        <f t="shared" si="1663"/>
        <v>108</v>
      </c>
      <c r="I2573" s="108">
        <f t="shared" si="1664"/>
        <v>23.580786026200872</v>
      </c>
      <c r="K2573" s="102" t="s">
        <v>107</v>
      </c>
      <c r="L2573" s="115" t="s">
        <v>313</v>
      </c>
      <c r="M2573" s="116" t="s">
        <v>313</v>
      </c>
      <c r="N2573" s="116" t="s">
        <v>313</v>
      </c>
      <c r="O2573" s="116" t="s">
        <v>337</v>
      </c>
      <c r="P2573" s="107" t="str">
        <f t="shared" si="1662"/>
        <v>-</v>
      </c>
      <c r="Q2573" s="107" t="e">
        <f t="shared" si="1665"/>
        <v>#VALUE!</v>
      </c>
      <c r="R2573" s="108" t="e">
        <f t="shared" si="1666"/>
        <v>#VALUE!</v>
      </c>
      <c r="W2573" s="100" t="s">
        <v>369</v>
      </c>
      <c r="X2573" s="100">
        <v>266</v>
      </c>
      <c r="Y2573" s="100">
        <v>294</v>
      </c>
      <c r="Z2573" s="100">
        <v>348</v>
      </c>
      <c r="AA2573" s="100">
        <v>363</v>
      </c>
      <c r="AC2573" s="100" t="s">
        <v>369</v>
      </c>
      <c r="AD2573" s="100" t="s">
        <v>313</v>
      </c>
      <c r="AE2573" s="100" t="s">
        <v>313</v>
      </c>
      <c r="AF2573" s="100" t="s">
        <v>313</v>
      </c>
      <c r="AG2573" s="100" t="s">
        <v>313</v>
      </c>
      <c r="AJ2573" s="100" t="str">
        <f t="shared" si="1657"/>
        <v>●</v>
      </c>
      <c r="AK2573" s="100" t="str">
        <f t="shared" si="1651"/>
        <v>●</v>
      </c>
      <c r="AL2573" s="100" t="str">
        <f t="shared" si="1667"/>
        <v>●</v>
      </c>
      <c r="AM2573" s="100" t="str">
        <f t="shared" si="1653"/>
        <v>●</v>
      </c>
      <c r="AP2573" s="100" t="str">
        <f t="shared" si="1658"/>
        <v>○</v>
      </c>
      <c r="AQ2573" s="100" t="str">
        <f t="shared" si="1654"/>
        <v>○</v>
      </c>
      <c r="AR2573" s="100" t="str">
        <f t="shared" si="1655"/>
        <v>○</v>
      </c>
      <c r="AS2573" s="100" t="str">
        <f t="shared" si="1659"/>
        <v>●</v>
      </c>
    </row>
    <row r="2574" spans="2:45" s="100" customFormat="1" ht="14.25" customHeight="1">
      <c r="B2574" s="102" t="s">
        <v>137</v>
      </c>
      <c r="C2574" s="106">
        <v>258</v>
      </c>
      <c r="D2574" s="107">
        <v>317</v>
      </c>
      <c r="E2574" s="107">
        <v>322</v>
      </c>
      <c r="F2574" s="107">
        <v>333</v>
      </c>
      <c r="G2574" s="107">
        <f t="shared" si="1661"/>
        <v>412</v>
      </c>
      <c r="H2574" s="107">
        <f t="shared" si="1663"/>
        <v>79</v>
      </c>
      <c r="I2574" s="108">
        <f t="shared" si="1664"/>
        <v>23.723723723723726</v>
      </c>
      <c r="K2574" s="102" t="s">
        <v>108</v>
      </c>
      <c r="L2574" s="115" t="s">
        <v>313</v>
      </c>
      <c r="M2574" s="116" t="s">
        <v>313</v>
      </c>
      <c r="N2574" s="116" t="s">
        <v>313</v>
      </c>
      <c r="O2574" s="116" t="s">
        <v>337</v>
      </c>
      <c r="P2574" s="107" t="str">
        <f t="shared" si="1662"/>
        <v>-</v>
      </c>
      <c r="Q2574" s="107" t="e">
        <f t="shared" si="1665"/>
        <v>#VALUE!</v>
      </c>
      <c r="R2574" s="108" t="e">
        <f t="shared" si="1666"/>
        <v>#VALUE!</v>
      </c>
      <c r="W2574" s="99" t="s">
        <v>370</v>
      </c>
      <c r="X2574" s="99">
        <v>195</v>
      </c>
      <c r="Y2574" s="99">
        <v>217</v>
      </c>
      <c r="Z2574" s="99">
        <v>258</v>
      </c>
      <c r="AA2574" s="99">
        <v>317</v>
      </c>
      <c r="AB2574" s="99"/>
      <c r="AC2574" s="99" t="s">
        <v>370</v>
      </c>
      <c r="AD2574" s="99" t="s">
        <v>313</v>
      </c>
      <c r="AE2574" s="99" t="s">
        <v>313</v>
      </c>
      <c r="AF2574" s="99" t="s">
        <v>313</v>
      </c>
      <c r="AG2574" s="99" t="s">
        <v>313</v>
      </c>
      <c r="AJ2574" s="100" t="str">
        <f t="shared" si="1657"/>
        <v>●</v>
      </c>
      <c r="AK2574" s="100" t="str">
        <f t="shared" si="1651"/>
        <v>●</v>
      </c>
      <c r="AL2574" s="100" t="str">
        <f t="shared" si="1667"/>
        <v>●</v>
      </c>
      <c r="AM2574" s="100" t="str">
        <f t="shared" si="1653"/>
        <v>●</v>
      </c>
      <c r="AP2574" s="100" t="str">
        <f t="shared" si="1658"/>
        <v>○</v>
      </c>
      <c r="AQ2574" s="100" t="str">
        <f t="shared" si="1654"/>
        <v>○</v>
      </c>
      <c r="AR2574" s="100" t="str">
        <f t="shared" si="1655"/>
        <v>○</v>
      </c>
      <c r="AS2574" s="100" t="str">
        <f t="shared" si="1659"/>
        <v>●</v>
      </c>
    </row>
    <row r="2575" spans="2:45" s="100" customFormat="1" ht="14.25" customHeight="1">
      <c r="B2575" s="102" t="s">
        <v>138</v>
      </c>
      <c r="C2575" s="106">
        <v>154</v>
      </c>
      <c r="D2575" s="107">
        <v>217</v>
      </c>
      <c r="E2575" s="107">
        <v>263</v>
      </c>
      <c r="F2575" s="107">
        <v>259</v>
      </c>
      <c r="G2575" s="107">
        <f t="shared" si="1661"/>
        <v>270</v>
      </c>
      <c r="H2575" s="107">
        <f t="shared" si="1663"/>
        <v>11</v>
      </c>
      <c r="I2575" s="108">
        <f t="shared" si="1664"/>
        <v>4.2471042471042466</v>
      </c>
      <c r="K2575" s="102" t="s">
        <v>109</v>
      </c>
      <c r="L2575" s="115" t="s">
        <v>313</v>
      </c>
      <c r="M2575" s="116" t="s">
        <v>313</v>
      </c>
      <c r="N2575" s="116" t="s">
        <v>313</v>
      </c>
      <c r="O2575" s="116" t="s">
        <v>337</v>
      </c>
      <c r="P2575" s="107" t="str">
        <f t="shared" si="1662"/>
        <v>-</v>
      </c>
      <c r="Q2575" s="107" t="e">
        <f t="shared" si="1665"/>
        <v>#VALUE!</v>
      </c>
      <c r="R2575" s="108" t="e">
        <f t="shared" si="1666"/>
        <v>#VALUE!</v>
      </c>
      <c r="W2575" s="100" t="s">
        <v>371</v>
      </c>
      <c r="X2575" s="100">
        <v>101</v>
      </c>
      <c r="Y2575" s="100">
        <v>141</v>
      </c>
      <c r="Z2575" s="100">
        <v>154</v>
      </c>
      <c r="AA2575" s="100">
        <v>217</v>
      </c>
      <c r="AC2575" s="100" t="s">
        <v>371</v>
      </c>
      <c r="AD2575" s="100" t="s">
        <v>313</v>
      </c>
      <c r="AE2575" s="100" t="s">
        <v>313</v>
      </c>
      <c r="AF2575" s="100" t="s">
        <v>313</v>
      </c>
      <c r="AG2575" s="100" t="s">
        <v>313</v>
      </c>
      <c r="AJ2575" s="100" t="str">
        <f t="shared" si="1657"/>
        <v>●</v>
      </c>
      <c r="AK2575" s="100" t="str">
        <f t="shared" si="1651"/>
        <v>●</v>
      </c>
      <c r="AL2575" s="100" t="str">
        <f t="shared" si="1667"/>
        <v>●</v>
      </c>
      <c r="AM2575" s="100" t="str">
        <f t="shared" si="1653"/>
        <v>●</v>
      </c>
      <c r="AP2575" s="100" t="str">
        <f t="shared" si="1658"/>
        <v>○</v>
      </c>
      <c r="AQ2575" s="100" t="str">
        <f t="shared" si="1654"/>
        <v>○</v>
      </c>
      <c r="AR2575" s="100" t="str">
        <f t="shared" si="1655"/>
        <v>○</v>
      </c>
      <c r="AS2575" s="100" t="str">
        <f t="shared" si="1659"/>
        <v>●</v>
      </c>
    </row>
    <row r="2576" spans="2:45" s="100" customFormat="1" ht="14.25" customHeight="1">
      <c r="B2576" s="102" t="s">
        <v>110</v>
      </c>
      <c r="C2576" s="106">
        <v>120</v>
      </c>
      <c r="D2576" s="107">
        <v>170</v>
      </c>
      <c r="E2576" s="107">
        <v>189</v>
      </c>
      <c r="F2576" s="107">
        <v>269</v>
      </c>
      <c r="G2576" s="107">
        <f t="shared" si="1661"/>
        <v>322</v>
      </c>
      <c r="H2576" s="107">
        <f t="shared" si="1663"/>
        <v>53</v>
      </c>
      <c r="I2576" s="108">
        <f t="shared" si="1664"/>
        <v>19.702602230483272</v>
      </c>
      <c r="K2576" s="102" t="s">
        <v>110</v>
      </c>
      <c r="L2576" s="115" t="s">
        <v>313</v>
      </c>
      <c r="M2576" s="116" t="s">
        <v>313</v>
      </c>
      <c r="N2576" s="116" t="s">
        <v>313</v>
      </c>
      <c r="O2576" s="116" t="s">
        <v>337</v>
      </c>
      <c r="P2576" s="107" t="str">
        <f t="shared" si="1662"/>
        <v>-</v>
      </c>
      <c r="Q2576" s="107" t="e">
        <f t="shared" si="1665"/>
        <v>#VALUE!</v>
      </c>
      <c r="R2576" s="108" t="e">
        <f t="shared" si="1666"/>
        <v>#VALUE!</v>
      </c>
      <c r="W2576" s="100" t="s">
        <v>378</v>
      </c>
      <c r="X2576" s="100">
        <v>39</v>
      </c>
      <c r="Y2576" s="100">
        <v>63</v>
      </c>
      <c r="Z2576" s="100">
        <v>120</v>
      </c>
      <c r="AA2576" s="100">
        <v>170</v>
      </c>
      <c r="AC2576" s="100" t="s">
        <v>378</v>
      </c>
      <c r="AD2576" s="100" t="s">
        <v>313</v>
      </c>
      <c r="AE2576" s="100" t="s">
        <v>313</v>
      </c>
      <c r="AF2576" s="100" t="s">
        <v>313</v>
      </c>
      <c r="AG2576" s="100" t="s">
        <v>313</v>
      </c>
      <c r="AJ2576" s="100" t="str">
        <f t="shared" si="1657"/>
        <v>●</v>
      </c>
      <c r="AK2576" s="100" t="str">
        <f t="shared" si="1651"/>
        <v>●</v>
      </c>
      <c r="AL2576" s="100" t="str">
        <f t="shared" si="1667"/>
        <v>●</v>
      </c>
      <c r="AM2576" s="100" t="str">
        <f t="shared" si="1653"/>
        <v>●</v>
      </c>
      <c r="AP2576" s="100" t="str">
        <f t="shared" si="1658"/>
        <v>○</v>
      </c>
      <c r="AQ2576" s="100" t="str">
        <f t="shared" si="1654"/>
        <v>○</v>
      </c>
      <c r="AR2576" s="100" t="str">
        <f t="shared" si="1655"/>
        <v>○</v>
      </c>
      <c r="AS2576" s="100" t="str">
        <f t="shared" si="1659"/>
        <v>●</v>
      </c>
    </row>
    <row r="2577" spans="2:45" s="100" customFormat="1" ht="14.25" customHeight="1">
      <c r="B2577" s="119" t="s">
        <v>111</v>
      </c>
      <c r="C2577" s="120" t="s">
        <v>313</v>
      </c>
      <c r="D2577" s="116" t="s">
        <v>313</v>
      </c>
      <c r="E2577" s="116" t="s">
        <v>313</v>
      </c>
      <c r="F2577" s="116">
        <v>8</v>
      </c>
      <c r="G2577" s="107">
        <f t="shared" si="1661"/>
        <v>27</v>
      </c>
      <c r="H2577" s="107"/>
      <c r="I2577" s="108"/>
      <c r="K2577" s="119" t="s">
        <v>111</v>
      </c>
      <c r="L2577" s="120" t="s">
        <v>313</v>
      </c>
      <c r="M2577" s="116" t="s">
        <v>313</v>
      </c>
      <c r="N2577" s="116" t="s">
        <v>313</v>
      </c>
      <c r="O2577" s="116" t="s">
        <v>337</v>
      </c>
      <c r="P2577" s="107" t="str">
        <f t="shared" si="1662"/>
        <v>-</v>
      </c>
      <c r="Q2577" s="107"/>
      <c r="R2577" s="108"/>
    </row>
    <row r="2578" spans="2:45" s="100" customFormat="1" ht="14.25" customHeight="1">
      <c r="G2578" s="168"/>
      <c r="P2578" s="168"/>
    </row>
    <row r="2579" spans="2:45" s="100" customFormat="1" ht="14.25" customHeight="1">
      <c r="G2579" s="168"/>
      <c r="P2579" s="168"/>
    </row>
    <row r="2580" spans="2:45" s="99" customFormat="1" ht="14.25" customHeight="1">
      <c r="B2580" s="99" t="str">
        <f>LEFT(B2550,LEN(B2550)-2)&amp;+"男"</f>
        <v>銭函・男</v>
      </c>
      <c r="H2580" s="99" t="s">
        <v>805</v>
      </c>
      <c r="I2580" s="380">
        <f>令和2年9月末住基人口!P59</f>
        <v>2699</v>
      </c>
      <c r="K2580" s="99" t="str">
        <f>LEFT(K2550,LEN(K2550)-2)&amp;+"男"</f>
        <v>水面調査区・男</v>
      </c>
      <c r="Q2580" s="99" t="s">
        <v>805</v>
      </c>
      <c r="R2580" s="380">
        <v>0</v>
      </c>
      <c r="S2580" s="100"/>
      <c r="W2580" s="100"/>
      <c r="X2580" s="100"/>
      <c r="Y2580" s="100"/>
      <c r="Z2580" s="100"/>
      <c r="AA2580" s="100"/>
      <c r="AB2580" s="100"/>
      <c r="AC2580" s="100"/>
      <c r="AD2580" s="100"/>
      <c r="AE2580" s="100"/>
      <c r="AF2580" s="100"/>
      <c r="AG2580" s="100"/>
    </row>
    <row r="2581" spans="2:45" s="100" customFormat="1" ht="14.25" customHeight="1">
      <c r="B2581" s="583" t="s">
        <v>335</v>
      </c>
      <c r="C2581" s="101"/>
      <c r="D2581" s="101"/>
      <c r="E2581" s="101"/>
      <c r="F2581" s="101"/>
      <c r="G2581" s="135"/>
      <c r="H2581" s="131"/>
      <c r="I2581" s="131"/>
      <c r="J2581" s="102"/>
      <c r="K2581" s="583" t="s">
        <v>335</v>
      </c>
      <c r="L2581" s="101"/>
      <c r="M2581" s="101"/>
      <c r="N2581" s="101"/>
      <c r="O2581" s="101"/>
      <c r="P2581" s="135"/>
      <c r="Q2581" s="131"/>
      <c r="R2581" s="131"/>
      <c r="S2581" s="103"/>
    </row>
    <row r="2582" spans="2:45" s="100" customFormat="1" ht="14.25" customHeight="1">
      <c r="B2582" s="584"/>
      <c r="C2582" s="130" t="str">
        <f>$C$4</f>
        <v>平成12年</v>
      </c>
      <c r="D2582" s="130" t="str">
        <f>$D$4</f>
        <v>平成17年</v>
      </c>
      <c r="E2582" s="130" t="str">
        <f>$E$4</f>
        <v>平成22年</v>
      </c>
      <c r="F2582" s="130" t="s">
        <v>410</v>
      </c>
      <c r="G2582" s="130" t="s">
        <v>739</v>
      </c>
      <c r="H2582" s="133" t="str">
        <f>$H$4</f>
        <v>対平成</v>
      </c>
      <c r="I2582" s="134" t="str">
        <f>$I$4</f>
        <v>27年</v>
      </c>
      <c r="J2582" s="102"/>
      <c r="K2582" s="584"/>
      <c r="L2582" s="130" t="str">
        <f>$C$4</f>
        <v>平成12年</v>
      </c>
      <c r="M2582" s="130" t="str">
        <f>$D$4</f>
        <v>平成17年</v>
      </c>
      <c r="N2582" s="130" t="str">
        <f>$E$4</f>
        <v>平成22年</v>
      </c>
      <c r="O2582" s="130" t="s">
        <v>410</v>
      </c>
      <c r="P2582" s="130" t="s">
        <v>739</v>
      </c>
      <c r="Q2582" s="133" t="str">
        <f>$H$4</f>
        <v>対平成</v>
      </c>
      <c r="R2582" s="134" t="str">
        <f>$I$4</f>
        <v>27年</v>
      </c>
      <c r="S2582" s="103"/>
    </row>
    <row r="2583" spans="2:45" s="100" customFormat="1" ht="14.25" customHeight="1">
      <c r="B2583" s="585"/>
      <c r="C2583" s="104"/>
      <c r="D2583" s="104"/>
      <c r="E2583" s="104"/>
      <c r="F2583" s="104"/>
      <c r="G2583" s="104"/>
      <c r="H2583" s="132" t="s">
        <v>88</v>
      </c>
      <c r="I2583" s="133" t="s">
        <v>398</v>
      </c>
      <c r="J2583" s="102"/>
      <c r="K2583" s="585"/>
      <c r="L2583" s="104"/>
      <c r="M2583" s="104"/>
      <c r="N2583" s="104"/>
      <c r="O2583" s="104"/>
      <c r="P2583" s="104"/>
      <c r="Q2583" s="132" t="s">
        <v>88</v>
      </c>
      <c r="R2583" s="133" t="s">
        <v>398</v>
      </c>
      <c r="S2583" s="103"/>
    </row>
    <row r="2584" spans="2:45" s="199" customFormat="1" ht="14.25" customHeight="1">
      <c r="B2584" s="200" t="s">
        <v>90</v>
      </c>
      <c r="C2584" s="198">
        <v>3434</v>
      </c>
      <c r="D2584" s="194">
        <v>3320</v>
      </c>
      <c r="E2584" s="194">
        <v>3152</v>
      </c>
      <c r="F2584" s="194">
        <v>2972</v>
      </c>
      <c r="G2584" s="194">
        <f>IF(COUNTIF(G2589:G2607,"x"),"x",IF(SUM(G2589:G2607)=0,"-",SUM(G2589:G2607)))</f>
        <v>2758</v>
      </c>
      <c r="H2584" s="193">
        <f t="shared" ref="H2584:H2587" si="1668">IF(G2584="x","x",IF(AND(G2584="-",F2584="-"),"-",IF(AND(G2584="-",F2584&gt;0),F2584*-1,IF(AND(G2584&gt;0,F2584="-"),G2584,G2584-F2584))))</f>
        <v>-214</v>
      </c>
      <c r="I2584" s="195">
        <f t="shared" ref="I2584:I2587" si="1669">IF(H2584="x","x",IF(H2584="-","-",IF(AND(F2584="-",G2584&gt;0),"皆増",IF(AND(F2584&gt;0,G2584="-"),"皆減",H2584/F2584*100))))</f>
        <v>-7.2005383580080755</v>
      </c>
      <c r="K2584" s="200" t="s">
        <v>90</v>
      </c>
      <c r="L2584" s="202" t="s">
        <v>313</v>
      </c>
      <c r="M2584" s="203" t="s">
        <v>313</v>
      </c>
      <c r="N2584" s="203">
        <v>5</v>
      </c>
      <c r="O2584" s="203" t="s">
        <v>337</v>
      </c>
      <c r="P2584" s="298">
        <f>IF(COUNTIF(P2589:P2607,"x"),"x",IF(SUM(P2589:P2607)=0,"-",SUM(P2589:P2607)))</f>
        <v>4</v>
      </c>
      <c r="Q2584" s="107" t="e">
        <f t="shared" ref="Q2584:Q2587" si="1670">IF(P2584="x","x",IF(AND(P2584="-",O2584="-"),"-",IF(AND(P2584="-",O2584&gt;0),O2584*-1,IF(AND(P2584&gt;0,O2584="-"),P2584,P2584-O2584))))</f>
        <v>#VALUE!</v>
      </c>
      <c r="R2584" s="108" t="e">
        <f t="shared" ref="R2584:R2587" si="1671">IF(Q2584="x","x",IF(Q2584="-","-",IF(AND(O2584="-",P2584&gt;0),"皆増",IF(AND(O2584&gt;0,P2584="-"),"皆減",Q2584/O2584*100))))</f>
        <v>#VALUE!</v>
      </c>
      <c r="W2584" s="199" t="s">
        <v>373</v>
      </c>
      <c r="X2584" s="199">
        <v>3184</v>
      </c>
      <c r="Y2584" s="199">
        <v>3302</v>
      </c>
      <c r="Z2584" s="199">
        <v>3434</v>
      </c>
      <c r="AA2584" s="199">
        <v>3320</v>
      </c>
      <c r="AC2584" s="199" t="s">
        <v>373</v>
      </c>
      <c r="AD2584" s="199" t="s">
        <v>313</v>
      </c>
      <c r="AE2584" s="199" t="s">
        <v>313</v>
      </c>
      <c r="AF2584" s="199" t="s">
        <v>313</v>
      </c>
      <c r="AG2584" s="199" t="s">
        <v>313</v>
      </c>
      <c r="AJ2584" s="199" t="str">
        <f>IF(C2584=X2584,"○","●")</f>
        <v>●</v>
      </c>
      <c r="AK2584" s="199" t="str">
        <f t="shared" ref="AK2584:AK2606" si="1672">IF(D2584=Y2584,"○","●")</f>
        <v>●</v>
      </c>
      <c r="AL2584" s="199" t="str">
        <f t="shared" ref="AL2584:AL2585" si="1673">IF(E2584=Z2584,"○","●")</f>
        <v>●</v>
      </c>
      <c r="AM2584" s="199" t="str">
        <f t="shared" ref="AM2584:AM2606" si="1674">IF(F2584=AA2584,"○","●")</f>
        <v>●</v>
      </c>
      <c r="AP2584" s="199" t="str">
        <f>IF(L2584=AD2584,"○","●")</f>
        <v>○</v>
      </c>
      <c r="AQ2584" s="199" t="str">
        <f t="shared" ref="AQ2584:AQ2606" si="1675">IF(M2584=AE2584,"○","●")</f>
        <v>○</v>
      </c>
      <c r="AR2584" s="199" t="str">
        <f t="shared" ref="AR2584:AR2606" si="1676">IF(N2584=AF2584,"○","●")</f>
        <v>●</v>
      </c>
      <c r="AS2584" s="199" t="str">
        <f t="shared" ref="AS2584" si="1677">IF(O2584=AG2584,"○","●")</f>
        <v>●</v>
      </c>
    </row>
    <row r="2585" spans="2:45" s="100" customFormat="1" ht="14.25" customHeight="1">
      <c r="B2585" s="105" t="s">
        <v>91</v>
      </c>
      <c r="C2585" s="106">
        <v>513</v>
      </c>
      <c r="D2585" s="107">
        <v>413</v>
      </c>
      <c r="E2585" s="107">
        <v>325</v>
      </c>
      <c r="F2585" s="107">
        <v>273</v>
      </c>
      <c r="G2585" s="107">
        <f>IF(COUNTIF(G2589:G2591,"x"),"x",IF(SUM(G2589:G2591)=0,"-",SUM(G2589:G2591)))</f>
        <v>243</v>
      </c>
      <c r="H2585" s="107">
        <f t="shared" si="1668"/>
        <v>-30</v>
      </c>
      <c r="I2585" s="108">
        <f t="shared" si="1669"/>
        <v>-10.989010989010989</v>
      </c>
      <c r="K2585" s="105" t="s">
        <v>91</v>
      </c>
      <c r="L2585" s="115" t="s">
        <v>313</v>
      </c>
      <c r="M2585" s="116" t="s">
        <v>313</v>
      </c>
      <c r="N2585" s="116" t="s">
        <v>313</v>
      </c>
      <c r="O2585" s="116" t="s">
        <v>337</v>
      </c>
      <c r="P2585" s="107" t="str">
        <f>IF(COUNTIF(P2589:P2591,"x"),"x",IF(SUM(P2589:P2591)=0,"-",SUM(P2589:P2591)))</f>
        <v>-</v>
      </c>
      <c r="Q2585" s="107" t="e">
        <f t="shared" si="1670"/>
        <v>#VALUE!</v>
      </c>
      <c r="R2585" s="108" t="e">
        <f t="shared" si="1671"/>
        <v>#VALUE!</v>
      </c>
      <c r="W2585" s="100" t="s">
        <v>374</v>
      </c>
      <c r="X2585" s="100">
        <v>579</v>
      </c>
      <c r="Y2585" s="100">
        <v>524</v>
      </c>
      <c r="Z2585" s="100">
        <v>513</v>
      </c>
      <c r="AA2585" s="100">
        <v>413</v>
      </c>
      <c r="AC2585" s="100" t="s">
        <v>374</v>
      </c>
      <c r="AD2585" s="100" t="s">
        <v>313</v>
      </c>
      <c r="AE2585" s="100" t="s">
        <v>313</v>
      </c>
      <c r="AF2585" s="100" t="s">
        <v>313</v>
      </c>
      <c r="AG2585" s="100" t="s">
        <v>313</v>
      </c>
      <c r="AJ2585" s="100" t="str">
        <f t="shared" ref="AJ2585:AJ2606" si="1678">IF(C2585=X2585,"○","●")</f>
        <v>●</v>
      </c>
      <c r="AK2585" s="100" t="str">
        <f t="shared" si="1672"/>
        <v>●</v>
      </c>
      <c r="AL2585" s="100" t="str">
        <f t="shared" si="1673"/>
        <v>●</v>
      </c>
      <c r="AM2585" s="100" t="str">
        <f t="shared" si="1674"/>
        <v>●</v>
      </c>
      <c r="AP2585" s="100" t="str">
        <f t="shared" ref="AP2585:AP2606" si="1679">IF(L2585=AD2585,"○","●")</f>
        <v>○</v>
      </c>
      <c r="AQ2585" s="100" t="str">
        <f t="shared" si="1675"/>
        <v>○</v>
      </c>
      <c r="AR2585" s="100" t="str">
        <f t="shared" si="1676"/>
        <v>○</v>
      </c>
      <c r="AS2585" s="100" t="str">
        <f>IF(O2585=AG2585,"○","●")</f>
        <v>●</v>
      </c>
    </row>
    <row r="2586" spans="2:45" s="100" customFormat="1" ht="14.25" customHeight="1">
      <c r="B2586" s="105" t="s">
        <v>92</v>
      </c>
      <c r="C2586" s="106">
        <v>2390</v>
      </c>
      <c r="D2586" s="107">
        <v>2302</v>
      </c>
      <c r="E2586" s="107">
        <v>2115</v>
      </c>
      <c r="F2586" s="107">
        <v>1860</v>
      </c>
      <c r="G2586" s="296">
        <f>IF(COUNTIF(G2592:G2601,"x"),"x",IF(SUM(G2592:G2601)=0,"-",SUM(G2592:G2601)))</f>
        <v>1602</v>
      </c>
      <c r="H2586" s="107">
        <f t="shared" si="1668"/>
        <v>-258</v>
      </c>
      <c r="I2586" s="108">
        <f t="shared" si="1669"/>
        <v>-13.870967741935484</v>
      </c>
      <c r="K2586" s="105" t="s">
        <v>92</v>
      </c>
      <c r="L2586" s="115" t="s">
        <v>313</v>
      </c>
      <c r="M2586" s="116" t="s">
        <v>313</v>
      </c>
      <c r="N2586" s="116">
        <v>5</v>
      </c>
      <c r="O2586" s="116" t="s">
        <v>337</v>
      </c>
      <c r="P2586" s="296">
        <f>IF(COUNTIF(P2592:P2601,"x"),"x",IF(SUM(P2592:P2601)=0,"-",SUM(P2592:P2601)))</f>
        <v>4</v>
      </c>
      <c r="Q2586" s="107" t="e">
        <f t="shared" si="1670"/>
        <v>#VALUE!</v>
      </c>
      <c r="R2586" s="108" t="e">
        <f t="shared" si="1671"/>
        <v>#VALUE!</v>
      </c>
      <c r="W2586" s="100" t="s">
        <v>375</v>
      </c>
      <c r="X2586" s="100">
        <v>2210</v>
      </c>
      <c r="Y2586" s="100">
        <v>2330</v>
      </c>
      <c r="Z2586" s="100">
        <v>2390</v>
      </c>
      <c r="AA2586" s="100">
        <v>2302</v>
      </c>
      <c r="AC2586" s="100" t="s">
        <v>375</v>
      </c>
      <c r="AD2586" s="100" t="s">
        <v>313</v>
      </c>
      <c r="AE2586" s="100" t="s">
        <v>313</v>
      </c>
      <c r="AF2586" s="100" t="s">
        <v>313</v>
      </c>
      <c r="AG2586" s="100" t="s">
        <v>313</v>
      </c>
      <c r="AJ2586" s="100" t="str">
        <f t="shared" si="1678"/>
        <v>●</v>
      </c>
      <c r="AK2586" s="100" t="str">
        <f t="shared" si="1672"/>
        <v>●</v>
      </c>
      <c r="AL2586" s="100" t="str">
        <f>IF(E2586=Z2586,"○","●")</f>
        <v>●</v>
      </c>
      <c r="AM2586" s="100" t="str">
        <f t="shared" si="1674"/>
        <v>●</v>
      </c>
      <c r="AP2586" s="100" t="str">
        <f t="shared" si="1679"/>
        <v>○</v>
      </c>
      <c r="AQ2586" s="100" t="str">
        <f t="shared" si="1675"/>
        <v>○</v>
      </c>
      <c r="AR2586" s="100" t="str">
        <f t="shared" si="1676"/>
        <v>●</v>
      </c>
      <c r="AS2586" s="100" t="str">
        <f t="shared" ref="AS2586:AS2606" si="1680">IF(O2586=AG2586,"○","●")</f>
        <v>●</v>
      </c>
    </row>
    <row r="2587" spans="2:45" s="100" customFormat="1" ht="14.25" customHeight="1">
      <c r="B2587" s="105" t="s">
        <v>93</v>
      </c>
      <c r="C2587" s="106">
        <v>531</v>
      </c>
      <c r="D2587" s="107">
        <v>605</v>
      </c>
      <c r="E2587" s="107">
        <v>712</v>
      </c>
      <c r="F2587" s="107">
        <v>833</v>
      </c>
      <c r="G2587" s="107">
        <f>IF(COUNTIF(G2602:G2606,"x"),"x",IF(SUM(G2602,G2606)=0,"-",SUM(G2602:G2606)))</f>
        <v>898</v>
      </c>
      <c r="H2587" s="107">
        <f t="shared" si="1668"/>
        <v>65</v>
      </c>
      <c r="I2587" s="108">
        <f t="shared" si="1669"/>
        <v>7.8031212484993988</v>
      </c>
      <c r="K2587" s="105" t="s">
        <v>93</v>
      </c>
      <c r="L2587" s="115" t="s">
        <v>313</v>
      </c>
      <c r="M2587" s="116" t="s">
        <v>313</v>
      </c>
      <c r="N2587" s="116" t="s">
        <v>313</v>
      </c>
      <c r="O2587" s="116" t="s">
        <v>337</v>
      </c>
      <c r="P2587" s="107" t="str">
        <f>IF(COUNTIF(P2602:P2606,"x"),"x",IF(SUM(P2602,P2606)=0,"-",SUM(P2602:P2606)))</f>
        <v>-</v>
      </c>
      <c r="Q2587" s="107" t="e">
        <f t="shared" si="1670"/>
        <v>#VALUE!</v>
      </c>
      <c r="R2587" s="108" t="e">
        <f t="shared" si="1671"/>
        <v>#VALUE!</v>
      </c>
      <c r="W2587" s="100" t="s">
        <v>376</v>
      </c>
      <c r="X2587" s="100">
        <v>395</v>
      </c>
      <c r="Y2587" s="100">
        <v>448</v>
      </c>
      <c r="Z2587" s="100">
        <v>531</v>
      </c>
      <c r="AA2587" s="100">
        <v>605</v>
      </c>
      <c r="AC2587" s="100" t="s">
        <v>376</v>
      </c>
      <c r="AD2587" s="100" t="s">
        <v>313</v>
      </c>
      <c r="AE2587" s="100" t="s">
        <v>313</v>
      </c>
      <c r="AF2587" s="100" t="s">
        <v>313</v>
      </c>
      <c r="AG2587" s="100" t="s">
        <v>313</v>
      </c>
      <c r="AJ2587" s="100" t="str">
        <f t="shared" si="1678"/>
        <v>●</v>
      </c>
      <c r="AK2587" s="100" t="str">
        <f t="shared" si="1672"/>
        <v>●</v>
      </c>
      <c r="AL2587" s="100" t="str">
        <f t="shared" ref="AL2587:AL2596" si="1681">IF(E2587=Z2587,"○","●")</f>
        <v>●</v>
      </c>
      <c r="AM2587" s="100" t="str">
        <f t="shared" si="1674"/>
        <v>●</v>
      </c>
      <c r="AP2587" s="100" t="str">
        <f t="shared" si="1679"/>
        <v>○</v>
      </c>
      <c r="AQ2587" s="100" t="str">
        <f t="shared" si="1675"/>
        <v>○</v>
      </c>
      <c r="AR2587" s="100" t="str">
        <f t="shared" si="1676"/>
        <v>○</v>
      </c>
      <c r="AS2587" s="100" t="str">
        <f t="shared" si="1680"/>
        <v>●</v>
      </c>
    </row>
    <row r="2588" spans="2:45" s="100" customFormat="1" ht="14.25" customHeight="1">
      <c r="B2588" s="102"/>
      <c r="C2588" s="106"/>
      <c r="D2588" s="112"/>
      <c r="E2588" s="112"/>
      <c r="F2588" s="112"/>
      <c r="G2588" s="112"/>
      <c r="H2588" s="112"/>
      <c r="I2588" s="113"/>
      <c r="K2588" s="102"/>
      <c r="L2588" s="115"/>
      <c r="M2588" s="124"/>
      <c r="N2588" s="124"/>
      <c r="O2588" s="124"/>
      <c r="P2588" s="124"/>
      <c r="Q2588" s="112"/>
      <c r="R2588" s="113"/>
      <c r="AJ2588" s="100" t="str">
        <f t="shared" si="1678"/>
        <v>○</v>
      </c>
      <c r="AK2588" s="100" t="str">
        <f t="shared" si="1672"/>
        <v>○</v>
      </c>
      <c r="AL2588" s="100" t="str">
        <f t="shared" si="1681"/>
        <v>○</v>
      </c>
      <c r="AM2588" s="100" t="str">
        <f t="shared" si="1674"/>
        <v>○</v>
      </c>
      <c r="AP2588" s="100" t="str">
        <f t="shared" si="1679"/>
        <v>○</v>
      </c>
      <c r="AQ2588" s="100" t="str">
        <f t="shared" si="1675"/>
        <v>○</v>
      </c>
      <c r="AR2588" s="100" t="str">
        <f t="shared" si="1676"/>
        <v>○</v>
      </c>
      <c r="AS2588" s="100" t="str">
        <f t="shared" si="1680"/>
        <v>○</v>
      </c>
    </row>
    <row r="2589" spans="2:45" s="100" customFormat="1" ht="14.25" customHeight="1">
      <c r="B2589" s="102" t="s">
        <v>94</v>
      </c>
      <c r="C2589" s="106">
        <v>176</v>
      </c>
      <c r="D2589" s="107">
        <v>126</v>
      </c>
      <c r="E2589" s="107">
        <v>78</v>
      </c>
      <c r="F2589" s="107">
        <v>74</v>
      </c>
      <c r="G2589" s="107">
        <f>第2表01元データ!BH40</f>
        <v>58</v>
      </c>
      <c r="H2589" s="107">
        <f t="shared" ref="H2589:H2606" si="1682">IF(G2589="x","x",IF(AND(G2589="-",F2589="-"),"-",IF(AND(G2589="-",F2589&gt;0),F2589*-1,IF(AND(G2589&gt;0,F2589="-"),G2589,G2589-F2589))))</f>
        <v>-16</v>
      </c>
      <c r="I2589" s="108">
        <f t="shared" ref="I2589:I2606" si="1683">IF(H2589="x","x",IF(H2589="-","-",IF(AND(F2589="-",G2589&gt;0),"皆増",IF(AND(F2589&gt;0,G2589="-"),"皆減",H2589/F2589*100))))</f>
        <v>-21.621621621621621</v>
      </c>
      <c r="K2589" s="102" t="s">
        <v>94</v>
      </c>
      <c r="L2589" s="115" t="s">
        <v>313</v>
      </c>
      <c r="M2589" s="116" t="s">
        <v>313</v>
      </c>
      <c r="N2589" s="116" t="s">
        <v>313</v>
      </c>
      <c r="O2589" s="116" t="s">
        <v>337</v>
      </c>
      <c r="P2589" s="107" t="str">
        <f>第2表01元データ!BI40</f>
        <v>-</v>
      </c>
      <c r="Q2589" s="107" t="e">
        <f t="shared" ref="Q2589:Q2606" si="1684">IF(P2589="x","x",IF(AND(P2589="-",O2589="-"),"-",IF(AND(P2589="-",O2589&gt;0),O2589*-1,IF(AND(P2589&gt;0,O2589="-"),P2589,P2589-O2589))))</f>
        <v>#VALUE!</v>
      </c>
      <c r="R2589" s="108" t="e">
        <f t="shared" ref="R2589:R2606" si="1685">IF(Q2589="x","x",IF(Q2589="-","-",IF(AND(O2589="-",P2589&gt;0),"皆増",IF(AND(O2589&gt;0,P2589="-"),"皆減",Q2589/O2589*100))))</f>
        <v>#VALUE!</v>
      </c>
      <c r="T2589" s="100">
        <v>101</v>
      </c>
      <c r="W2589" s="100" t="s">
        <v>377</v>
      </c>
      <c r="X2589" s="100">
        <v>177</v>
      </c>
      <c r="Y2589" s="100">
        <v>140</v>
      </c>
      <c r="Z2589" s="100">
        <v>176</v>
      </c>
      <c r="AA2589" s="100">
        <v>126</v>
      </c>
      <c r="AC2589" s="100" t="s">
        <v>377</v>
      </c>
      <c r="AJ2589" s="100" t="str">
        <f t="shared" si="1678"/>
        <v>●</v>
      </c>
      <c r="AK2589" s="100" t="str">
        <f t="shared" si="1672"/>
        <v>●</v>
      </c>
      <c r="AL2589" s="100" t="str">
        <f t="shared" si="1681"/>
        <v>●</v>
      </c>
      <c r="AM2589" s="100" t="str">
        <f t="shared" si="1674"/>
        <v>●</v>
      </c>
      <c r="AP2589" s="100" t="str">
        <f t="shared" si="1679"/>
        <v>●</v>
      </c>
      <c r="AQ2589" s="100" t="str">
        <f t="shared" si="1675"/>
        <v>●</v>
      </c>
      <c r="AR2589" s="100" t="str">
        <f t="shared" si="1676"/>
        <v>●</v>
      </c>
      <c r="AS2589" s="100" t="str">
        <f t="shared" si="1680"/>
        <v>●</v>
      </c>
    </row>
    <row r="2590" spans="2:45" s="100" customFormat="1" ht="14.25" customHeight="1">
      <c r="B2590" s="102" t="s">
        <v>123</v>
      </c>
      <c r="C2590" s="106">
        <v>154</v>
      </c>
      <c r="D2590" s="107">
        <v>145</v>
      </c>
      <c r="E2590" s="107">
        <v>97</v>
      </c>
      <c r="F2590" s="107">
        <v>90</v>
      </c>
      <c r="G2590" s="107">
        <f>第2表01元データ!BH41</f>
        <v>84</v>
      </c>
      <c r="H2590" s="107">
        <f t="shared" si="1682"/>
        <v>-6</v>
      </c>
      <c r="I2590" s="108">
        <f t="shared" si="1683"/>
        <v>-6.666666666666667</v>
      </c>
      <c r="K2590" s="102" t="s">
        <v>95</v>
      </c>
      <c r="L2590" s="115" t="s">
        <v>313</v>
      </c>
      <c r="M2590" s="116" t="s">
        <v>313</v>
      </c>
      <c r="N2590" s="116" t="s">
        <v>313</v>
      </c>
      <c r="O2590" s="116" t="s">
        <v>337</v>
      </c>
      <c r="P2590" s="107" t="str">
        <f>第2表01元データ!BI41</f>
        <v>-</v>
      </c>
      <c r="Q2590" s="107" t="e">
        <f t="shared" si="1684"/>
        <v>#VALUE!</v>
      </c>
      <c r="R2590" s="108" t="e">
        <f t="shared" si="1685"/>
        <v>#VALUE!</v>
      </c>
      <c r="T2590" s="100">
        <v>102</v>
      </c>
      <c r="W2590" s="100" t="s">
        <v>356</v>
      </c>
      <c r="X2590" s="100">
        <v>171</v>
      </c>
      <c r="Y2590" s="100">
        <v>174</v>
      </c>
      <c r="Z2590" s="100">
        <v>154</v>
      </c>
      <c r="AA2590" s="100">
        <v>145</v>
      </c>
      <c r="AC2590" s="100" t="s">
        <v>356</v>
      </c>
      <c r="AJ2590" s="100" t="str">
        <f t="shared" si="1678"/>
        <v>●</v>
      </c>
      <c r="AK2590" s="100" t="str">
        <f t="shared" si="1672"/>
        <v>●</v>
      </c>
      <c r="AL2590" s="100" t="str">
        <f t="shared" si="1681"/>
        <v>●</v>
      </c>
      <c r="AM2590" s="100" t="str">
        <f t="shared" si="1674"/>
        <v>●</v>
      </c>
      <c r="AP2590" s="100" t="str">
        <f t="shared" si="1679"/>
        <v>●</v>
      </c>
      <c r="AQ2590" s="100" t="str">
        <f t="shared" si="1675"/>
        <v>●</v>
      </c>
      <c r="AR2590" s="100" t="str">
        <f t="shared" si="1676"/>
        <v>●</v>
      </c>
      <c r="AS2590" s="100" t="str">
        <f t="shared" si="1680"/>
        <v>●</v>
      </c>
    </row>
    <row r="2591" spans="2:45" s="100" customFormat="1" ht="14.25" customHeight="1">
      <c r="B2591" s="102" t="s">
        <v>124</v>
      </c>
      <c r="C2591" s="106">
        <v>183</v>
      </c>
      <c r="D2591" s="107">
        <v>142</v>
      </c>
      <c r="E2591" s="107">
        <v>150</v>
      </c>
      <c r="F2591" s="107">
        <v>109</v>
      </c>
      <c r="G2591" s="107">
        <f>第2表01元データ!BH42</f>
        <v>101</v>
      </c>
      <c r="H2591" s="107">
        <f t="shared" si="1682"/>
        <v>-8</v>
      </c>
      <c r="I2591" s="108">
        <f t="shared" si="1683"/>
        <v>-7.3394495412844041</v>
      </c>
      <c r="K2591" s="102" t="s">
        <v>96</v>
      </c>
      <c r="L2591" s="115" t="s">
        <v>313</v>
      </c>
      <c r="M2591" s="116" t="s">
        <v>313</v>
      </c>
      <c r="N2591" s="116" t="s">
        <v>313</v>
      </c>
      <c r="O2591" s="116" t="s">
        <v>337</v>
      </c>
      <c r="P2591" s="107" t="str">
        <f>第2表01元データ!BI42</f>
        <v>-</v>
      </c>
      <c r="Q2591" s="107" t="e">
        <f t="shared" si="1684"/>
        <v>#VALUE!</v>
      </c>
      <c r="R2591" s="108" t="e">
        <f t="shared" si="1685"/>
        <v>#VALUE!</v>
      </c>
      <c r="T2591" s="100">
        <v>103</v>
      </c>
      <c r="W2591" s="100" t="s">
        <v>357</v>
      </c>
      <c r="X2591" s="100">
        <v>231</v>
      </c>
      <c r="Y2591" s="100">
        <v>210</v>
      </c>
      <c r="Z2591" s="100">
        <v>183</v>
      </c>
      <c r="AA2591" s="100">
        <v>142</v>
      </c>
      <c r="AC2591" s="100" t="s">
        <v>357</v>
      </c>
      <c r="AJ2591" s="100" t="str">
        <f t="shared" si="1678"/>
        <v>●</v>
      </c>
      <c r="AK2591" s="100" t="str">
        <f t="shared" si="1672"/>
        <v>●</v>
      </c>
      <c r="AL2591" s="100" t="str">
        <f t="shared" si="1681"/>
        <v>●</v>
      </c>
      <c r="AM2591" s="100" t="str">
        <f t="shared" si="1674"/>
        <v>●</v>
      </c>
      <c r="AP2591" s="100" t="str">
        <f t="shared" si="1679"/>
        <v>●</v>
      </c>
      <c r="AQ2591" s="100" t="str">
        <f t="shared" si="1675"/>
        <v>●</v>
      </c>
      <c r="AR2591" s="100" t="str">
        <f t="shared" si="1676"/>
        <v>●</v>
      </c>
      <c r="AS2591" s="100" t="str">
        <f t="shared" si="1680"/>
        <v>●</v>
      </c>
    </row>
    <row r="2592" spans="2:45" s="100" customFormat="1" ht="14.25" customHeight="1">
      <c r="B2592" s="102" t="s">
        <v>125</v>
      </c>
      <c r="C2592" s="106">
        <v>298</v>
      </c>
      <c r="D2592" s="107">
        <v>272</v>
      </c>
      <c r="E2592" s="107">
        <v>236</v>
      </c>
      <c r="F2592" s="107">
        <v>264</v>
      </c>
      <c r="G2592" s="107">
        <f>第2表01元データ!BH43</f>
        <v>218</v>
      </c>
      <c r="H2592" s="107">
        <f t="shared" si="1682"/>
        <v>-46</v>
      </c>
      <c r="I2592" s="108">
        <f t="shared" si="1683"/>
        <v>-17.424242424242426</v>
      </c>
      <c r="K2592" s="102" t="s">
        <v>97</v>
      </c>
      <c r="L2592" s="115" t="s">
        <v>313</v>
      </c>
      <c r="M2592" s="116" t="s">
        <v>313</v>
      </c>
      <c r="N2592" s="116" t="s">
        <v>313</v>
      </c>
      <c r="O2592" s="116" t="s">
        <v>337</v>
      </c>
      <c r="P2592" s="107" t="str">
        <f>第2表01元データ!BI43</f>
        <v>-</v>
      </c>
      <c r="Q2592" s="107" t="e">
        <f t="shared" si="1684"/>
        <v>#VALUE!</v>
      </c>
      <c r="R2592" s="108" t="e">
        <f t="shared" si="1685"/>
        <v>#VALUE!</v>
      </c>
      <c r="T2592" s="100">
        <v>104</v>
      </c>
      <c r="W2592" s="100" t="s">
        <v>358</v>
      </c>
      <c r="X2592" s="100">
        <v>407</v>
      </c>
      <c r="Y2592" s="100">
        <v>331</v>
      </c>
      <c r="Z2592" s="100">
        <v>298</v>
      </c>
      <c r="AA2592" s="100">
        <v>272</v>
      </c>
      <c r="AC2592" s="100" t="s">
        <v>358</v>
      </c>
      <c r="AJ2592" s="100" t="str">
        <f t="shared" si="1678"/>
        <v>●</v>
      </c>
      <c r="AK2592" s="100" t="str">
        <f t="shared" si="1672"/>
        <v>●</v>
      </c>
      <c r="AL2592" s="100" t="str">
        <f t="shared" si="1681"/>
        <v>●</v>
      </c>
      <c r="AM2592" s="100" t="str">
        <f t="shared" si="1674"/>
        <v>●</v>
      </c>
      <c r="AP2592" s="100" t="str">
        <f t="shared" si="1679"/>
        <v>●</v>
      </c>
      <c r="AQ2592" s="100" t="str">
        <f t="shared" si="1675"/>
        <v>●</v>
      </c>
      <c r="AR2592" s="100" t="str">
        <f t="shared" si="1676"/>
        <v>●</v>
      </c>
      <c r="AS2592" s="100" t="str">
        <f t="shared" si="1680"/>
        <v>●</v>
      </c>
    </row>
    <row r="2593" spans="2:45" s="100" customFormat="1" ht="14.25" customHeight="1">
      <c r="B2593" s="102" t="s">
        <v>126</v>
      </c>
      <c r="C2593" s="106">
        <v>299</v>
      </c>
      <c r="D2593" s="107">
        <v>298</v>
      </c>
      <c r="E2593" s="107">
        <v>286</v>
      </c>
      <c r="F2593" s="107">
        <v>203</v>
      </c>
      <c r="G2593" s="107">
        <f>第2表01元データ!BH44</f>
        <v>164</v>
      </c>
      <c r="H2593" s="107">
        <f t="shared" si="1682"/>
        <v>-39</v>
      </c>
      <c r="I2593" s="108">
        <f t="shared" si="1683"/>
        <v>-19.21182266009852</v>
      </c>
      <c r="K2593" s="102" t="s">
        <v>98</v>
      </c>
      <c r="L2593" s="115" t="s">
        <v>313</v>
      </c>
      <c r="M2593" s="116" t="s">
        <v>313</v>
      </c>
      <c r="N2593" s="116">
        <v>5</v>
      </c>
      <c r="O2593" s="116" t="s">
        <v>337</v>
      </c>
      <c r="P2593" s="107">
        <f>第2表01元データ!BI44</f>
        <v>4</v>
      </c>
      <c r="Q2593" s="107" t="e">
        <f t="shared" si="1684"/>
        <v>#VALUE!</v>
      </c>
      <c r="R2593" s="108" t="e">
        <f t="shared" si="1685"/>
        <v>#VALUE!</v>
      </c>
      <c r="T2593" s="100">
        <v>105</v>
      </c>
      <c r="W2593" s="100" t="s">
        <v>359</v>
      </c>
      <c r="X2593" s="100">
        <v>241</v>
      </c>
      <c r="Y2593" s="100">
        <v>295</v>
      </c>
      <c r="Z2593" s="100">
        <v>299</v>
      </c>
      <c r="AA2593" s="100">
        <v>298</v>
      </c>
      <c r="AC2593" s="100" t="s">
        <v>359</v>
      </c>
      <c r="AJ2593" s="100" t="str">
        <f t="shared" si="1678"/>
        <v>●</v>
      </c>
      <c r="AK2593" s="100" t="str">
        <f t="shared" si="1672"/>
        <v>●</v>
      </c>
      <c r="AL2593" s="100" t="str">
        <f t="shared" si="1681"/>
        <v>●</v>
      </c>
      <c r="AM2593" s="100" t="str">
        <f t="shared" si="1674"/>
        <v>●</v>
      </c>
      <c r="AP2593" s="100" t="str">
        <f t="shared" si="1679"/>
        <v>●</v>
      </c>
      <c r="AQ2593" s="100" t="str">
        <f t="shared" si="1675"/>
        <v>●</v>
      </c>
      <c r="AR2593" s="100" t="str">
        <f t="shared" si="1676"/>
        <v>●</v>
      </c>
      <c r="AS2593" s="100" t="str">
        <f t="shared" si="1680"/>
        <v>●</v>
      </c>
    </row>
    <row r="2594" spans="2:45" s="100" customFormat="1" ht="14.25" customHeight="1">
      <c r="B2594" s="102" t="s">
        <v>127</v>
      </c>
      <c r="C2594" s="106">
        <v>202</v>
      </c>
      <c r="D2594" s="107">
        <v>172</v>
      </c>
      <c r="E2594" s="107">
        <v>128</v>
      </c>
      <c r="F2594" s="107">
        <v>114</v>
      </c>
      <c r="G2594" s="107">
        <f>第2表01元データ!BH45</f>
        <v>80</v>
      </c>
      <c r="H2594" s="107">
        <f t="shared" si="1682"/>
        <v>-34</v>
      </c>
      <c r="I2594" s="108">
        <f t="shared" si="1683"/>
        <v>-29.82456140350877</v>
      </c>
      <c r="K2594" s="102" t="s">
        <v>99</v>
      </c>
      <c r="L2594" s="115" t="s">
        <v>313</v>
      </c>
      <c r="M2594" s="116" t="s">
        <v>313</v>
      </c>
      <c r="N2594" s="116" t="s">
        <v>313</v>
      </c>
      <c r="O2594" s="116" t="s">
        <v>337</v>
      </c>
      <c r="P2594" s="107" t="str">
        <f>第2表01元データ!BI45</f>
        <v>-</v>
      </c>
      <c r="Q2594" s="107" t="e">
        <f t="shared" si="1684"/>
        <v>#VALUE!</v>
      </c>
      <c r="R2594" s="108" t="e">
        <f t="shared" si="1685"/>
        <v>#VALUE!</v>
      </c>
      <c r="T2594" s="100">
        <v>106</v>
      </c>
      <c r="W2594" s="100" t="s">
        <v>360</v>
      </c>
      <c r="X2594" s="100">
        <v>126</v>
      </c>
      <c r="Y2594" s="100">
        <v>167</v>
      </c>
      <c r="Z2594" s="100">
        <v>202</v>
      </c>
      <c r="AA2594" s="100">
        <v>172</v>
      </c>
      <c r="AC2594" s="100" t="s">
        <v>360</v>
      </c>
      <c r="AJ2594" s="100" t="str">
        <f t="shared" si="1678"/>
        <v>●</v>
      </c>
      <c r="AK2594" s="100" t="str">
        <f t="shared" si="1672"/>
        <v>●</v>
      </c>
      <c r="AL2594" s="100" t="str">
        <f t="shared" si="1681"/>
        <v>●</v>
      </c>
      <c r="AM2594" s="100" t="str">
        <f t="shared" si="1674"/>
        <v>●</v>
      </c>
      <c r="AP2594" s="100" t="str">
        <f t="shared" si="1679"/>
        <v>●</v>
      </c>
      <c r="AQ2594" s="100" t="str">
        <f t="shared" si="1675"/>
        <v>●</v>
      </c>
      <c r="AR2594" s="100" t="str">
        <f t="shared" si="1676"/>
        <v>●</v>
      </c>
      <c r="AS2594" s="100" t="str">
        <f t="shared" si="1680"/>
        <v>●</v>
      </c>
    </row>
    <row r="2595" spans="2:45" s="100" customFormat="1" ht="14.25" customHeight="1">
      <c r="B2595" s="102" t="s">
        <v>128</v>
      </c>
      <c r="C2595" s="106">
        <v>186</v>
      </c>
      <c r="D2595" s="107">
        <v>187</v>
      </c>
      <c r="E2595" s="107">
        <v>154</v>
      </c>
      <c r="F2595" s="107">
        <v>118</v>
      </c>
      <c r="G2595" s="107">
        <f>第2表01元データ!BH46</f>
        <v>105</v>
      </c>
      <c r="H2595" s="107">
        <f t="shared" si="1682"/>
        <v>-13</v>
      </c>
      <c r="I2595" s="108">
        <f t="shared" si="1683"/>
        <v>-11.016949152542372</v>
      </c>
      <c r="K2595" s="102" t="s">
        <v>100</v>
      </c>
      <c r="L2595" s="115" t="s">
        <v>313</v>
      </c>
      <c r="M2595" s="116" t="s">
        <v>313</v>
      </c>
      <c r="N2595" s="116" t="s">
        <v>313</v>
      </c>
      <c r="O2595" s="116" t="s">
        <v>337</v>
      </c>
      <c r="P2595" s="107" t="str">
        <f>第2表01元データ!BI46</f>
        <v>-</v>
      </c>
      <c r="Q2595" s="107" t="e">
        <f t="shared" si="1684"/>
        <v>#VALUE!</v>
      </c>
      <c r="R2595" s="108" t="e">
        <f t="shared" si="1685"/>
        <v>#VALUE!</v>
      </c>
      <c r="T2595" s="100">
        <v>107</v>
      </c>
      <c r="W2595" s="100" t="s">
        <v>361</v>
      </c>
      <c r="X2595" s="100">
        <v>154</v>
      </c>
      <c r="Y2595" s="100">
        <v>153</v>
      </c>
      <c r="Z2595" s="100">
        <v>186</v>
      </c>
      <c r="AA2595" s="100">
        <v>187</v>
      </c>
      <c r="AC2595" s="100" t="s">
        <v>361</v>
      </c>
      <c r="AJ2595" s="100" t="str">
        <f t="shared" si="1678"/>
        <v>●</v>
      </c>
      <c r="AK2595" s="100" t="str">
        <f t="shared" si="1672"/>
        <v>●</v>
      </c>
      <c r="AL2595" s="100" t="str">
        <f t="shared" si="1681"/>
        <v>●</v>
      </c>
      <c r="AM2595" s="100" t="str">
        <f t="shared" si="1674"/>
        <v>●</v>
      </c>
      <c r="AP2595" s="100" t="str">
        <f t="shared" si="1679"/>
        <v>●</v>
      </c>
      <c r="AQ2595" s="100" t="str">
        <f t="shared" si="1675"/>
        <v>●</v>
      </c>
      <c r="AR2595" s="100" t="str">
        <f t="shared" si="1676"/>
        <v>●</v>
      </c>
      <c r="AS2595" s="100" t="str">
        <f t="shared" si="1680"/>
        <v>●</v>
      </c>
    </row>
    <row r="2596" spans="2:45" s="100" customFormat="1" ht="14.25" customHeight="1">
      <c r="B2596" s="102" t="s">
        <v>129</v>
      </c>
      <c r="C2596" s="106">
        <v>180</v>
      </c>
      <c r="D2596" s="107">
        <v>187</v>
      </c>
      <c r="E2596" s="107">
        <v>194</v>
      </c>
      <c r="F2596" s="107">
        <v>151</v>
      </c>
      <c r="G2596" s="107">
        <f>第2表01元データ!BH47</f>
        <v>124</v>
      </c>
      <c r="H2596" s="107">
        <f t="shared" si="1682"/>
        <v>-27</v>
      </c>
      <c r="I2596" s="108">
        <f t="shared" si="1683"/>
        <v>-17.880794701986755</v>
      </c>
      <c r="K2596" s="102" t="s">
        <v>118</v>
      </c>
      <c r="L2596" s="115" t="s">
        <v>313</v>
      </c>
      <c r="M2596" s="116" t="s">
        <v>313</v>
      </c>
      <c r="N2596" s="116" t="s">
        <v>313</v>
      </c>
      <c r="O2596" s="116" t="s">
        <v>337</v>
      </c>
      <c r="P2596" s="107" t="str">
        <f>第2表01元データ!BI47</f>
        <v>-</v>
      </c>
      <c r="Q2596" s="107" t="e">
        <f t="shared" si="1684"/>
        <v>#VALUE!</v>
      </c>
      <c r="R2596" s="108" t="e">
        <f t="shared" si="1685"/>
        <v>#VALUE!</v>
      </c>
      <c r="T2596" s="100">
        <v>108</v>
      </c>
      <c r="W2596" s="100" t="s">
        <v>362</v>
      </c>
      <c r="X2596" s="100">
        <v>225</v>
      </c>
      <c r="Y2596" s="100">
        <v>179</v>
      </c>
      <c r="Z2596" s="100">
        <v>180</v>
      </c>
      <c r="AA2596" s="100">
        <v>187</v>
      </c>
      <c r="AC2596" s="100" t="s">
        <v>362</v>
      </c>
      <c r="AJ2596" s="100" t="str">
        <f t="shared" si="1678"/>
        <v>●</v>
      </c>
      <c r="AK2596" s="100" t="str">
        <f t="shared" si="1672"/>
        <v>●</v>
      </c>
      <c r="AL2596" s="100" t="str">
        <f t="shared" si="1681"/>
        <v>●</v>
      </c>
      <c r="AM2596" s="100" t="str">
        <f t="shared" si="1674"/>
        <v>●</v>
      </c>
      <c r="AP2596" s="100" t="str">
        <f t="shared" si="1679"/>
        <v>●</v>
      </c>
      <c r="AQ2596" s="100" t="str">
        <f t="shared" si="1675"/>
        <v>●</v>
      </c>
      <c r="AR2596" s="100" t="str">
        <f t="shared" si="1676"/>
        <v>●</v>
      </c>
      <c r="AS2596" s="100" t="str">
        <f t="shared" si="1680"/>
        <v>●</v>
      </c>
    </row>
    <row r="2597" spans="2:45" s="100" customFormat="1" ht="14.25" customHeight="1">
      <c r="B2597" s="102" t="s">
        <v>130</v>
      </c>
      <c r="C2597" s="106">
        <v>208</v>
      </c>
      <c r="D2597" s="107">
        <v>182</v>
      </c>
      <c r="E2597" s="107">
        <v>193</v>
      </c>
      <c r="F2597" s="107">
        <v>193</v>
      </c>
      <c r="G2597" s="107">
        <f>第2表01元データ!BH48</f>
        <v>154</v>
      </c>
      <c r="H2597" s="107">
        <f t="shared" si="1682"/>
        <v>-39</v>
      </c>
      <c r="I2597" s="108">
        <f t="shared" si="1683"/>
        <v>-20.207253886010363</v>
      </c>
      <c r="K2597" s="102" t="s">
        <v>101</v>
      </c>
      <c r="L2597" s="115" t="s">
        <v>313</v>
      </c>
      <c r="M2597" s="116" t="s">
        <v>313</v>
      </c>
      <c r="N2597" s="116" t="s">
        <v>313</v>
      </c>
      <c r="O2597" s="116" t="s">
        <v>337</v>
      </c>
      <c r="P2597" s="107" t="str">
        <f>第2表01元データ!BI48</f>
        <v>-</v>
      </c>
      <c r="Q2597" s="107" t="e">
        <f t="shared" si="1684"/>
        <v>#VALUE!</v>
      </c>
      <c r="R2597" s="108" t="e">
        <f t="shared" si="1685"/>
        <v>#VALUE!</v>
      </c>
      <c r="T2597" s="100">
        <v>109</v>
      </c>
      <c r="W2597" s="100" t="s">
        <v>363</v>
      </c>
      <c r="X2597" s="100">
        <v>279</v>
      </c>
      <c r="Y2597" s="100">
        <v>277</v>
      </c>
      <c r="Z2597" s="100">
        <v>208</v>
      </c>
      <c r="AA2597" s="100">
        <v>182</v>
      </c>
      <c r="AC2597" s="100" t="s">
        <v>363</v>
      </c>
      <c r="AJ2597" s="100" t="str">
        <f t="shared" si="1678"/>
        <v>●</v>
      </c>
      <c r="AK2597" s="100" t="str">
        <f t="shared" si="1672"/>
        <v>●</v>
      </c>
      <c r="AL2597" s="100" t="str">
        <f>IF(E2597=Z2597,"○","●")</f>
        <v>●</v>
      </c>
      <c r="AM2597" s="100" t="str">
        <f t="shared" si="1674"/>
        <v>●</v>
      </c>
      <c r="AP2597" s="100" t="str">
        <f t="shared" si="1679"/>
        <v>●</v>
      </c>
      <c r="AQ2597" s="100" t="str">
        <f t="shared" si="1675"/>
        <v>●</v>
      </c>
      <c r="AR2597" s="100" t="str">
        <f t="shared" si="1676"/>
        <v>●</v>
      </c>
      <c r="AS2597" s="100" t="str">
        <f t="shared" si="1680"/>
        <v>●</v>
      </c>
    </row>
    <row r="2598" spans="2:45" s="100" customFormat="1" ht="14.25" customHeight="1">
      <c r="B2598" s="102" t="s">
        <v>131</v>
      </c>
      <c r="C2598" s="106">
        <v>273</v>
      </c>
      <c r="D2598" s="107">
        <v>196</v>
      </c>
      <c r="E2598" s="107">
        <v>182</v>
      </c>
      <c r="F2598" s="107">
        <v>200</v>
      </c>
      <c r="G2598" s="107">
        <f>第2表01元データ!BH49</f>
        <v>197</v>
      </c>
      <c r="H2598" s="107">
        <f t="shared" si="1682"/>
        <v>-3</v>
      </c>
      <c r="I2598" s="108">
        <f t="shared" si="1683"/>
        <v>-1.5</v>
      </c>
      <c r="K2598" s="102" t="s">
        <v>102</v>
      </c>
      <c r="L2598" s="115" t="s">
        <v>313</v>
      </c>
      <c r="M2598" s="116" t="s">
        <v>313</v>
      </c>
      <c r="N2598" s="116" t="s">
        <v>313</v>
      </c>
      <c r="O2598" s="116" t="s">
        <v>337</v>
      </c>
      <c r="P2598" s="107" t="str">
        <f>第2表01元データ!BI49</f>
        <v>-</v>
      </c>
      <c r="Q2598" s="107" t="e">
        <f t="shared" si="1684"/>
        <v>#VALUE!</v>
      </c>
      <c r="R2598" s="108" t="e">
        <f t="shared" si="1685"/>
        <v>#VALUE!</v>
      </c>
      <c r="T2598" s="100">
        <v>110</v>
      </c>
      <c r="W2598" s="100" t="s">
        <v>364</v>
      </c>
      <c r="X2598" s="100">
        <v>204</v>
      </c>
      <c r="Y2598" s="100">
        <v>303</v>
      </c>
      <c r="Z2598" s="100">
        <v>273</v>
      </c>
      <c r="AA2598" s="100">
        <v>196</v>
      </c>
      <c r="AC2598" s="100" t="s">
        <v>364</v>
      </c>
      <c r="AJ2598" s="100" t="str">
        <f t="shared" si="1678"/>
        <v>●</v>
      </c>
      <c r="AK2598" s="100" t="str">
        <f t="shared" si="1672"/>
        <v>●</v>
      </c>
      <c r="AL2598" s="100" t="str">
        <f t="shared" ref="AL2598:AL2606" si="1686">IF(E2598=Z2598,"○","●")</f>
        <v>●</v>
      </c>
      <c r="AM2598" s="100" t="str">
        <f t="shared" si="1674"/>
        <v>●</v>
      </c>
      <c r="AP2598" s="100" t="str">
        <f t="shared" si="1679"/>
        <v>●</v>
      </c>
      <c r="AQ2598" s="100" t="str">
        <f t="shared" si="1675"/>
        <v>●</v>
      </c>
      <c r="AR2598" s="100" t="str">
        <f t="shared" si="1676"/>
        <v>●</v>
      </c>
      <c r="AS2598" s="100" t="str">
        <f t="shared" si="1680"/>
        <v>●</v>
      </c>
    </row>
    <row r="2599" spans="2:45" s="100" customFormat="1" ht="14.25" customHeight="1">
      <c r="B2599" s="102" t="s">
        <v>132</v>
      </c>
      <c r="C2599" s="106">
        <v>292</v>
      </c>
      <c r="D2599" s="107">
        <v>263</v>
      </c>
      <c r="E2599" s="107">
        <v>194</v>
      </c>
      <c r="F2599" s="107">
        <v>180</v>
      </c>
      <c r="G2599" s="107">
        <f>第2表01元データ!BH50</f>
        <v>197</v>
      </c>
      <c r="H2599" s="107">
        <f t="shared" si="1682"/>
        <v>17</v>
      </c>
      <c r="I2599" s="108">
        <f t="shared" si="1683"/>
        <v>9.4444444444444446</v>
      </c>
      <c r="K2599" s="102" t="s">
        <v>103</v>
      </c>
      <c r="L2599" s="115" t="s">
        <v>313</v>
      </c>
      <c r="M2599" s="116" t="s">
        <v>313</v>
      </c>
      <c r="N2599" s="116" t="s">
        <v>313</v>
      </c>
      <c r="O2599" s="116" t="s">
        <v>337</v>
      </c>
      <c r="P2599" s="107" t="str">
        <f>第2表01元データ!BI50</f>
        <v>-</v>
      </c>
      <c r="Q2599" s="107" t="e">
        <f t="shared" si="1684"/>
        <v>#VALUE!</v>
      </c>
      <c r="R2599" s="108" t="e">
        <f t="shared" si="1685"/>
        <v>#VALUE!</v>
      </c>
      <c r="T2599" s="100">
        <v>111</v>
      </c>
      <c r="W2599" s="100" t="s">
        <v>365</v>
      </c>
      <c r="X2599" s="100">
        <v>203</v>
      </c>
      <c r="Y2599" s="100">
        <v>235</v>
      </c>
      <c r="Z2599" s="100">
        <v>292</v>
      </c>
      <c r="AA2599" s="100">
        <v>263</v>
      </c>
      <c r="AC2599" s="100" t="s">
        <v>365</v>
      </c>
      <c r="AJ2599" s="100" t="str">
        <f t="shared" si="1678"/>
        <v>●</v>
      </c>
      <c r="AK2599" s="100" t="str">
        <f t="shared" si="1672"/>
        <v>●</v>
      </c>
      <c r="AL2599" s="100" t="str">
        <f t="shared" si="1686"/>
        <v>●</v>
      </c>
      <c r="AM2599" s="100" t="str">
        <f t="shared" si="1674"/>
        <v>●</v>
      </c>
      <c r="AP2599" s="100" t="str">
        <f t="shared" si="1679"/>
        <v>●</v>
      </c>
      <c r="AQ2599" s="100" t="str">
        <f t="shared" si="1675"/>
        <v>●</v>
      </c>
      <c r="AR2599" s="100" t="str">
        <f t="shared" si="1676"/>
        <v>●</v>
      </c>
      <c r="AS2599" s="100" t="str">
        <f t="shared" si="1680"/>
        <v>●</v>
      </c>
    </row>
    <row r="2600" spans="2:45" s="100" customFormat="1" ht="14.25" customHeight="1">
      <c r="B2600" s="102" t="s">
        <v>133</v>
      </c>
      <c r="C2600" s="106">
        <v>253</v>
      </c>
      <c r="D2600" s="107">
        <v>290</v>
      </c>
      <c r="E2600" s="107">
        <v>253</v>
      </c>
      <c r="F2600" s="107">
        <v>188</v>
      </c>
      <c r="G2600" s="107">
        <f>第2表01元データ!BH51</f>
        <v>174</v>
      </c>
      <c r="H2600" s="107">
        <f t="shared" si="1682"/>
        <v>-14</v>
      </c>
      <c r="I2600" s="108">
        <f t="shared" si="1683"/>
        <v>-7.4468085106382977</v>
      </c>
      <c r="K2600" s="102" t="s">
        <v>104</v>
      </c>
      <c r="L2600" s="115" t="s">
        <v>313</v>
      </c>
      <c r="M2600" s="116" t="s">
        <v>313</v>
      </c>
      <c r="N2600" s="116" t="s">
        <v>313</v>
      </c>
      <c r="O2600" s="116" t="s">
        <v>337</v>
      </c>
      <c r="P2600" s="107" t="str">
        <f>第2表01元データ!BI51</f>
        <v>-</v>
      </c>
      <c r="Q2600" s="107" t="e">
        <f t="shared" si="1684"/>
        <v>#VALUE!</v>
      </c>
      <c r="R2600" s="108" t="e">
        <f t="shared" si="1685"/>
        <v>#VALUE!</v>
      </c>
      <c r="T2600" s="100">
        <v>112</v>
      </c>
      <c r="W2600" s="100" t="s">
        <v>366</v>
      </c>
      <c r="X2600" s="100">
        <v>205</v>
      </c>
      <c r="Y2600" s="100">
        <v>197</v>
      </c>
      <c r="Z2600" s="100">
        <v>253</v>
      </c>
      <c r="AA2600" s="100">
        <v>290</v>
      </c>
      <c r="AC2600" s="100" t="s">
        <v>366</v>
      </c>
      <c r="AJ2600" s="100" t="str">
        <f t="shared" si="1678"/>
        <v>●</v>
      </c>
      <c r="AK2600" s="100" t="str">
        <f t="shared" si="1672"/>
        <v>●</v>
      </c>
      <c r="AL2600" s="100" t="str">
        <f t="shared" si="1686"/>
        <v>○</v>
      </c>
      <c r="AM2600" s="100" t="str">
        <f t="shared" si="1674"/>
        <v>●</v>
      </c>
      <c r="AP2600" s="100" t="str">
        <f t="shared" si="1679"/>
        <v>●</v>
      </c>
      <c r="AQ2600" s="100" t="str">
        <f t="shared" si="1675"/>
        <v>●</v>
      </c>
      <c r="AR2600" s="100" t="str">
        <f t="shared" si="1676"/>
        <v>●</v>
      </c>
      <c r="AS2600" s="100" t="str">
        <f t="shared" si="1680"/>
        <v>●</v>
      </c>
    </row>
    <row r="2601" spans="2:45" s="100" customFormat="1" ht="14.25" customHeight="1">
      <c r="B2601" s="102" t="s">
        <v>134</v>
      </c>
      <c r="C2601" s="106">
        <v>199</v>
      </c>
      <c r="D2601" s="107">
        <v>255</v>
      </c>
      <c r="E2601" s="107">
        <v>295</v>
      </c>
      <c r="F2601" s="107">
        <v>249</v>
      </c>
      <c r="G2601" s="107">
        <f>第2表01元データ!BH52</f>
        <v>189</v>
      </c>
      <c r="H2601" s="107">
        <f t="shared" si="1682"/>
        <v>-60</v>
      </c>
      <c r="I2601" s="108">
        <f t="shared" si="1683"/>
        <v>-24.096385542168676</v>
      </c>
      <c r="K2601" s="102" t="s">
        <v>105</v>
      </c>
      <c r="L2601" s="115" t="s">
        <v>313</v>
      </c>
      <c r="M2601" s="116" t="s">
        <v>313</v>
      </c>
      <c r="N2601" s="116" t="s">
        <v>313</v>
      </c>
      <c r="O2601" s="116" t="s">
        <v>337</v>
      </c>
      <c r="P2601" s="107" t="str">
        <f>第2表01元データ!BI52</f>
        <v>-</v>
      </c>
      <c r="Q2601" s="107" t="e">
        <f t="shared" si="1684"/>
        <v>#VALUE!</v>
      </c>
      <c r="R2601" s="108" t="e">
        <f t="shared" si="1685"/>
        <v>#VALUE!</v>
      </c>
      <c r="T2601" s="100">
        <v>113</v>
      </c>
      <c r="W2601" s="100" t="s">
        <v>367</v>
      </c>
      <c r="X2601" s="100">
        <v>166</v>
      </c>
      <c r="Y2601" s="100">
        <v>193</v>
      </c>
      <c r="Z2601" s="100">
        <v>199</v>
      </c>
      <c r="AA2601" s="100">
        <v>255</v>
      </c>
      <c r="AC2601" s="100" t="s">
        <v>367</v>
      </c>
      <c r="AJ2601" s="100" t="str">
        <f t="shared" si="1678"/>
        <v>●</v>
      </c>
      <c r="AK2601" s="100" t="str">
        <f t="shared" si="1672"/>
        <v>●</v>
      </c>
      <c r="AL2601" s="100" t="str">
        <f t="shared" si="1686"/>
        <v>●</v>
      </c>
      <c r="AM2601" s="100" t="str">
        <f t="shared" si="1674"/>
        <v>●</v>
      </c>
      <c r="AP2601" s="100" t="str">
        <f t="shared" si="1679"/>
        <v>●</v>
      </c>
      <c r="AQ2601" s="100" t="str">
        <f t="shared" si="1675"/>
        <v>●</v>
      </c>
      <c r="AR2601" s="100" t="str">
        <f t="shared" si="1676"/>
        <v>●</v>
      </c>
      <c r="AS2601" s="100" t="str">
        <f t="shared" si="1680"/>
        <v>●</v>
      </c>
    </row>
    <row r="2602" spans="2:45" s="100" customFormat="1" ht="14.25" customHeight="1">
      <c r="B2602" s="102" t="s">
        <v>135</v>
      </c>
      <c r="C2602" s="106">
        <v>187</v>
      </c>
      <c r="D2602" s="107">
        <v>180</v>
      </c>
      <c r="E2602" s="107">
        <v>240</v>
      </c>
      <c r="F2602" s="107">
        <v>284</v>
      </c>
      <c r="G2602" s="107">
        <f>第2表01元データ!BH53</f>
        <v>255</v>
      </c>
      <c r="H2602" s="107">
        <f t="shared" si="1682"/>
        <v>-29</v>
      </c>
      <c r="I2602" s="108">
        <f t="shared" si="1683"/>
        <v>-10.211267605633804</v>
      </c>
      <c r="K2602" s="102" t="s">
        <v>106</v>
      </c>
      <c r="L2602" s="115" t="s">
        <v>313</v>
      </c>
      <c r="M2602" s="116" t="s">
        <v>313</v>
      </c>
      <c r="N2602" s="116" t="s">
        <v>313</v>
      </c>
      <c r="O2602" s="116" t="s">
        <v>337</v>
      </c>
      <c r="P2602" s="107" t="str">
        <f>第2表01元データ!BI53</f>
        <v>-</v>
      </c>
      <c r="Q2602" s="107" t="e">
        <f t="shared" si="1684"/>
        <v>#VALUE!</v>
      </c>
      <c r="R2602" s="108" t="e">
        <f t="shared" si="1685"/>
        <v>#VALUE!</v>
      </c>
      <c r="T2602" s="100">
        <v>114</v>
      </c>
      <c r="W2602" s="100" t="s">
        <v>368</v>
      </c>
      <c r="X2602" s="100">
        <v>146</v>
      </c>
      <c r="Y2602" s="100">
        <v>160</v>
      </c>
      <c r="Z2602" s="100">
        <v>187</v>
      </c>
      <c r="AA2602" s="100">
        <v>180</v>
      </c>
      <c r="AC2602" s="100" t="s">
        <v>368</v>
      </c>
      <c r="AJ2602" s="100" t="str">
        <f t="shared" si="1678"/>
        <v>●</v>
      </c>
      <c r="AK2602" s="100" t="str">
        <f t="shared" si="1672"/>
        <v>●</v>
      </c>
      <c r="AL2602" s="100" t="str">
        <f t="shared" si="1686"/>
        <v>●</v>
      </c>
      <c r="AM2602" s="100" t="str">
        <f t="shared" si="1674"/>
        <v>●</v>
      </c>
      <c r="AP2602" s="100" t="str">
        <f t="shared" si="1679"/>
        <v>●</v>
      </c>
      <c r="AQ2602" s="100" t="str">
        <f t="shared" si="1675"/>
        <v>●</v>
      </c>
      <c r="AR2602" s="100" t="str">
        <f t="shared" si="1676"/>
        <v>●</v>
      </c>
      <c r="AS2602" s="100" t="str">
        <f t="shared" si="1680"/>
        <v>●</v>
      </c>
    </row>
    <row r="2603" spans="2:45" s="100" customFormat="1" ht="14.25" customHeight="1">
      <c r="B2603" s="102" t="s">
        <v>136</v>
      </c>
      <c r="C2603" s="106">
        <v>136</v>
      </c>
      <c r="D2603" s="107">
        <v>176</v>
      </c>
      <c r="E2603" s="107">
        <v>173</v>
      </c>
      <c r="F2603" s="107">
        <v>221</v>
      </c>
      <c r="G2603" s="107">
        <f>第2表01元データ!BH54</f>
        <v>248</v>
      </c>
      <c r="H2603" s="107">
        <f t="shared" si="1682"/>
        <v>27</v>
      </c>
      <c r="I2603" s="108">
        <f t="shared" si="1683"/>
        <v>12.217194570135746</v>
      </c>
      <c r="K2603" s="102" t="s">
        <v>107</v>
      </c>
      <c r="L2603" s="115" t="s">
        <v>313</v>
      </c>
      <c r="M2603" s="116" t="s">
        <v>313</v>
      </c>
      <c r="N2603" s="116" t="s">
        <v>313</v>
      </c>
      <c r="O2603" s="116" t="s">
        <v>337</v>
      </c>
      <c r="P2603" s="107" t="str">
        <f>第2表01元データ!BI54</f>
        <v>-</v>
      </c>
      <c r="Q2603" s="107" t="e">
        <f t="shared" si="1684"/>
        <v>#VALUE!</v>
      </c>
      <c r="R2603" s="108" t="e">
        <f t="shared" si="1685"/>
        <v>#VALUE!</v>
      </c>
      <c r="T2603" s="100">
        <v>115</v>
      </c>
      <c r="W2603" s="100" t="s">
        <v>369</v>
      </c>
      <c r="X2603" s="100">
        <v>118</v>
      </c>
      <c r="Y2603" s="100">
        <v>127</v>
      </c>
      <c r="Z2603" s="100">
        <v>136</v>
      </c>
      <c r="AA2603" s="100">
        <v>176</v>
      </c>
      <c r="AC2603" s="100" t="s">
        <v>369</v>
      </c>
      <c r="AJ2603" s="100" t="str">
        <f t="shared" si="1678"/>
        <v>●</v>
      </c>
      <c r="AK2603" s="100" t="str">
        <f t="shared" si="1672"/>
        <v>●</v>
      </c>
      <c r="AL2603" s="100" t="str">
        <f t="shared" si="1686"/>
        <v>●</v>
      </c>
      <c r="AM2603" s="100" t="str">
        <f t="shared" si="1674"/>
        <v>●</v>
      </c>
      <c r="AP2603" s="100" t="str">
        <f t="shared" si="1679"/>
        <v>●</v>
      </c>
      <c r="AQ2603" s="100" t="str">
        <f t="shared" si="1675"/>
        <v>●</v>
      </c>
      <c r="AR2603" s="100" t="str">
        <f t="shared" si="1676"/>
        <v>●</v>
      </c>
      <c r="AS2603" s="100" t="str">
        <f t="shared" si="1680"/>
        <v>●</v>
      </c>
    </row>
    <row r="2604" spans="2:45" s="100" customFormat="1" ht="14.25" customHeight="1">
      <c r="B2604" s="102" t="s">
        <v>137</v>
      </c>
      <c r="C2604" s="106">
        <v>110</v>
      </c>
      <c r="D2604" s="107">
        <v>117</v>
      </c>
      <c r="E2604" s="107">
        <v>146</v>
      </c>
      <c r="F2604" s="107">
        <v>152</v>
      </c>
      <c r="G2604" s="107">
        <f>第2表01元データ!BH55</f>
        <v>186</v>
      </c>
      <c r="H2604" s="107">
        <f t="shared" si="1682"/>
        <v>34</v>
      </c>
      <c r="I2604" s="108">
        <f t="shared" si="1683"/>
        <v>22.368421052631579</v>
      </c>
      <c r="K2604" s="102" t="s">
        <v>108</v>
      </c>
      <c r="L2604" s="115" t="s">
        <v>313</v>
      </c>
      <c r="M2604" s="116" t="s">
        <v>313</v>
      </c>
      <c r="N2604" s="116" t="s">
        <v>313</v>
      </c>
      <c r="O2604" s="116" t="s">
        <v>337</v>
      </c>
      <c r="P2604" s="107" t="str">
        <f>第2表01元データ!BI55</f>
        <v>-</v>
      </c>
      <c r="Q2604" s="107" t="e">
        <f t="shared" si="1684"/>
        <v>#VALUE!</v>
      </c>
      <c r="R2604" s="108" t="e">
        <f t="shared" si="1685"/>
        <v>#VALUE!</v>
      </c>
      <c r="T2604" s="100">
        <v>116</v>
      </c>
      <c r="W2604" s="100" t="s">
        <v>370</v>
      </c>
      <c r="X2604" s="100">
        <v>77</v>
      </c>
      <c r="Y2604" s="100">
        <v>89</v>
      </c>
      <c r="Z2604" s="100">
        <v>110</v>
      </c>
      <c r="AA2604" s="100">
        <v>117</v>
      </c>
      <c r="AC2604" s="100" t="s">
        <v>370</v>
      </c>
      <c r="AJ2604" s="100" t="str">
        <f t="shared" si="1678"/>
        <v>●</v>
      </c>
      <c r="AK2604" s="100" t="str">
        <f t="shared" si="1672"/>
        <v>●</v>
      </c>
      <c r="AL2604" s="100" t="str">
        <f t="shared" si="1686"/>
        <v>●</v>
      </c>
      <c r="AM2604" s="100" t="str">
        <f t="shared" si="1674"/>
        <v>●</v>
      </c>
      <c r="AP2604" s="100" t="str">
        <f t="shared" si="1679"/>
        <v>●</v>
      </c>
      <c r="AQ2604" s="100" t="str">
        <f t="shared" si="1675"/>
        <v>●</v>
      </c>
      <c r="AR2604" s="100" t="str">
        <f t="shared" si="1676"/>
        <v>●</v>
      </c>
      <c r="AS2604" s="100" t="str">
        <f t="shared" si="1680"/>
        <v>●</v>
      </c>
    </row>
    <row r="2605" spans="2:45" s="100" customFormat="1" ht="14.25" customHeight="1">
      <c r="B2605" s="102" t="s">
        <v>138</v>
      </c>
      <c r="C2605" s="106">
        <v>59</v>
      </c>
      <c r="D2605" s="107">
        <v>82</v>
      </c>
      <c r="E2605" s="107">
        <v>89</v>
      </c>
      <c r="F2605" s="107">
        <v>107</v>
      </c>
      <c r="G2605" s="107">
        <f>第2表01元データ!BH56</f>
        <v>109</v>
      </c>
      <c r="H2605" s="107">
        <f t="shared" si="1682"/>
        <v>2</v>
      </c>
      <c r="I2605" s="108">
        <f t="shared" si="1683"/>
        <v>1.8691588785046727</v>
      </c>
      <c r="K2605" s="102" t="s">
        <v>109</v>
      </c>
      <c r="L2605" s="115" t="s">
        <v>313</v>
      </c>
      <c r="M2605" s="116" t="s">
        <v>313</v>
      </c>
      <c r="N2605" s="116" t="s">
        <v>313</v>
      </c>
      <c r="O2605" s="116" t="s">
        <v>337</v>
      </c>
      <c r="P2605" s="107" t="str">
        <f>第2表01元データ!BI56</f>
        <v>-</v>
      </c>
      <c r="Q2605" s="107" t="e">
        <f t="shared" si="1684"/>
        <v>#VALUE!</v>
      </c>
      <c r="R2605" s="108" t="e">
        <f t="shared" si="1685"/>
        <v>#VALUE!</v>
      </c>
      <c r="T2605" s="100">
        <v>117</v>
      </c>
      <c r="W2605" s="100" t="s">
        <v>371</v>
      </c>
      <c r="X2605" s="100">
        <v>43</v>
      </c>
      <c r="Y2605" s="100">
        <v>52</v>
      </c>
      <c r="Z2605" s="100">
        <v>59</v>
      </c>
      <c r="AA2605" s="100">
        <v>82</v>
      </c>
      <c r="AC2605" s="100" t="s">
        <v>371</v>
      </c>
      <c r="AJ2605" s="100" t="str">
        <f t="shared" si="1678"/>
        <v>●</v>
      </c>
      <c r="AK2605" s="100" t="str">
        <f t="shared" si="1672"/>
        <v>●</v>
      </c>
      <c r="AL2605" s="100" t="str">
        <f t="shared" si="1686"/>
        <v>●</v>
      </c>
      <c r="AM2605" s="100" t="str">
        <f t="shared" si="1674"/>
        <v>●</v>
      </c>
      <c r="AP2605" s="100" t="str">
        <f t="shared" si="1679"/>
        <v>●</v>
      </c>
      <c r="AQ2605" s="100" t="str">
        <f t="shared" si="1675"/>
        <v>●</v>
      </c>
      <c r="AR2605" s="100" t="str">
        <f t="shared" si="1676"/>
        <v>●</v>
      </c>
      <c r="AS2605" s="100" t="str">
        <f t="shared" si="1680"/>
        <v>●</v>
      </c>
    </row>
    <row r="2606" spans="2:45" s="100" customFormat="1" ht="14.25" customHeight="1">
      <c r="B2606" s="102" t="s">
        <v>110</v>
      </c>
      <c r="C2606" s="106">
        <v>39</v>
      </c>
      <c r="D2606" s="107">
        <v>50</v>
      </c>
      <c r="E2606" s="107">
        <v>64</v>
      </c>
      <c r="F2606" s="107">
        <v>69</v>
      </c>
      <c r="G2606" s="107">
        <f>第2表01元データ!BH57</f>
        <v>100</v>
      </c>
      <c r="H2606" s="107">
        <f t="shared" si="1682"/>
        <v>31</v>
      </c>
      <c r="I2606" s="108">
        <f t="shared" si="1683"/>
        <v>44.927536231884055</v>
      </c>
      <c r="K2606" s="102" t="s">
        <v>110</v>
      </c>
      <c r="L2606" s="115" t="s">
        <v>313</v>
      </c>
      <c r="M2606" s="116" t="s">
        <v>313</v>
      </c>
      <c r="N2606" s="116" t="s">
        <v>313</v>
      </c>
      <c r="O2606" s="116" t="s">
        <v>337</v>
      </c>
      <c r="P2606" s="107" t="str">
        <f>第2表01元データ!BI57</f>
        <v>-</v>
      </c>
      <c r="Q2606" s="107" t="e">
        <f t="shared" si="1684"/>
        <v>#VALUE!</v>
      </c>
      <c r="R2606" s="108" t="e">
        <f t="shared" si="1685"/>
        <v>#VALUE!</v>
      </c>
      <c r="T2606" s="100">
        <v>118</v>
      </c>
      <c r="W2606" s="100" t="s">
        <v>378</v>
      </c>
      <c r="X2606" s="100">
        <v>11</v>
      </c>
      <c r="Y2606" s="100">
        <v>20</v>
      </c>
      <c r="Z2606" s="100">
        <v>39</v>
      </c>
      <c r="AA2606" s="100">
        <v>50</v>
      </c>
      <c r="AC2606" s="100" t="s">
        <v>378</v>
      </c>
      <c r="AJ2606" s="100" t="str">
        <f t="shared" si="1678"/>
        <v>●</v>
      </c>
      <c r="AK2606" s="100" t="str">
        <f t="shared" si="1672"/>
        <v>●</v>
      </c>
      <c r="AL2606" s="100" t="str">
        <f t="shared" si="1686"/>
        <v>●</v>
      </c>
      <c r="AM2606" s="100" t="str">
        <f t="shared" si="1674"/>
        <v>●</v>
      </c>
      <c r="AP2606" s="100" t="str">
        <f t="shared" si="1679"/>
        <v>●</v>
      </c>
      <c r="AQ2606" s="100" t="str">
        <f t="shared" si="1675"/>
        <v>●</v>
      </c>
      <c r="AR2606" s="100" t="str">
        <f t="shared" si="1676"/>
        <v>●</v>
      </c>
      <c r="AS2606" s="100" t="str">
        <f t="shared" si="1680"/>
        <v>●</v>
      </c>
    </row>
    <row r="2607" spans="2:45" s="100" customFormat="1" ht="14.25" customHeight="1">
      <c r="B2607" s="119" t="s">
        <v>111</v>
      </c>
      <c r="C2607" s="120" t="s">
        <v>313</v>
      </c>
      <c r="D2607" s="116" t="s">
        <v>313</v>
      </c>
      <c r="E2607" s="116" t="s">
        <v>313</v>
      </c>
      <c r="F2607" s="116">
        <v>6</v>
      </c>
      <c r="G2607" s="107">
        <f>第2表01元データ!BH58</f>
        <v>15</v>
      </c>
      <c r="H2607" s="107"/>
      <c r="I2607" s="108"/>
      <c r="K2607" s="119" t="s">
        <v>111</v>
      </c>
      <c r="L2607" s="120" t="s">
        <v>313</v>
      </c>
      <c r="M2607" s="116" t="s">
        <v>313</v>
      </c>
      <c r="N2607" s="116" t="s">
        <v>313</v>
      </c>
      <c r="O2607" s="116" t="s">
        <v>337</v>
      </c>
      <c r="P2607" s="107" t="str">
        <f>第2表01元データ!BI58</f>
        <v>-</v>
      </c>
      <c r="Q2607" s="107"/>
      <c r="R2607" s="108"/>
      <c r="T2607" s="100">
        <v>119</v>
      </c>
      <c r="W2607" s="99"/>
      <c r="X2607" s="99"/>
      <c r="Y2607" s="99"/>
      <c r="Z2607" s="99"/>
      <c r="AA2607" s="99"/>
      <c r="AB2607" s="99"/>
      <c r="AC2607" s="99"/>
      <c r="AD2607" s="99"/>
      <c r="AE2607" s="99"/>
      <c r="AF2607" s="99"/>
      <c r="AG2607" s="99"/>
    </row>
    <row r="2608" spans="2:45" s="100" customFormat="1" ht="14.25" customHeight="1">
      <c r="G2608" s="168"/>
      <c r="P2608" s="168"/>
    </row>
    <row r="2609" spans="2:45" s="100" customFormat="1" ht="14.25" customHeight="1">
      <c r="G2609" s="168"/>
      <c r="P2609" s="168"/>
    </row>
    <row r="2610" spans="2:45" s="99" customFormat="1" ht="14.25" customHeight="1">
      <c r="B2610" s="99" t="str">
        <f>LEFT(B2550,LEN(B2550)-2)&amp;+"女"</f>
        <v>銭函・女</v>
      </c>
      <c r="H2610" s="99" t="s">
        <v>805</v>
      </c>
      <c r="I2610" s="380">
        <f>令和2年9月末住基人口!Q59</f>
        <v>3039</v>
      </c>
      <c r="K2610" s="99" t="str">
        <f>LEFT(K2550,LEN(K2550)-2)&amp;+"女"</f>
        <v>水面調査区・女</v>
      </c>
      <c r="Q2610" s="99" t="s">
        <v>805</v>
      </c>
      <c r="R2610" s="380">
        <v>0</v>
      </c>
      <c r="S2610" s="100"/>
      <c r="W2610" s="100"/>
      <c r="X2610" s="100"/>
      <c r="Y2610" s="100"/>
      <c r="Z2610" s="100"/>
      <c r="AA2610" s="100"/>
      <c r="AB2610" s="100"/>
      <c r="AC2610" s="100"/>
      <c r="AD2610" s="100"/>
      <c r="AE2610" s="100"/>
      <c r="AF2610" s="100"/>
      <c r="AG2610" s="100"/>
    </row>
    <row r="2611" spans="2:45" s="100" customFormat="1" ht="14.25" customHeight="1">
      <c r="B2611" s="583" t="s">
        <v>335</v>
      </c>
      <c r="C2611" s="101"/>
      <c r="D2611" s="101"/>
      <c r="E2611" s="101"/>
      <c r="F2611" s="101"/>
      <c r="G2611" s="135"/>
      <c r="H2611" s="131"/>
      <c r="I2611" s="131"/>
      <c r="J2611" s="102"/>
      <c r="K2611" s="583" t="s">
        <v>335</v>
      </c>
      <c r="L2611" s="101"/>
      <c r="M2611" s="101"/>
      <c r="N2611" s="101"/>
      <c r="O2611" s="101"/>
      <c r="P2611" s="135"/>
      <c r="Q2611" s="131"/>
      <c r="R2611" s="131"/>
      <c r="S2611" s="103"/>
    </row>
    <row r="2612" spans="2:45" s="100" customFormat="1" ht="14.25" customHeight="1">
      <c r="B2612" s="584"/>
      <c r="C2612" s="130" t="str">
        <f>$C$4</f>
        <v>平成12年</v>
      </c>
      <c r="D2612" s="130" t="str">
        <f>$D$4</f>
        <v>平成17年</v>
      </c>
      <c r="E2612" s="130" t="str">
        <f>$E$4</f>
        <v>平成22年</v>
      </c>
      <c r="F2612" s="130" t="s">
        <v>410</v>
      </c>
      <c r="G2612" s="130" t="s">
        <v>739</v>
      </c>
      <c r="H2612" s="133" t="str">
        <f>$H$4</f>
        <v>対平成</v>
      </c>
      <c r="I2612" s="134" t="str">
        <f>$I$4</f>
        <v>27年</v>
      </c>
      <c r="J2612" s="102"/>
      <c r="K2612" s="584"/>
      <c r="L2612" s="130" t="str">
        <f>$C$4</f>
        <v>平成12年</v>
      </c>
      <c r="M2612" s="130" t="str">
        <f>$D$4</f>
        <v>平成17年</v>
      </c>
      <c r="N2612" s="130" t="str">
        <f>$E$4</f>
        <v>平成22年</v>
      </c>
      <c r="O2612" s="130" t="s">
        <v>410</v>
      </c>
      <c r="P2612" s="130" t="s">
        <v>739</v>
      </c>
      <c r="Q2612" s="133" t="str">
        <f>$H$4</f>
        <v>対平成</v>
      </c>
      <c r="R2612" s="134" t="str">
        <f>$I$4</f>
        <v>27年</v>
      </c>
      <c r="S2612" s="103"/>
    </row>
    <row r="2613" spans="2:45" s="100" customFormat="1" ht="14.25" customHeight="1">
      <c r="B2613" s="585"/>
      <c r="C2613" s="104"/>
      <c r="D2613" s="104"/>
      <c r="E2613" s="104"/>
      <c r="F2613" s="104"/>
      <c r="G2613" s="104"/>
      <c r="H2613" s="132" t="s">
        <v>88</v>
      </c>
      <c r="I2613" s="133" t="s">
        <v>398</v>
      </c>
      <c r="J2613" s="102"/>
      <c r="K2613" s="585"/>
      <c r="L2613" s="104"/>
      <c r="M2613" s="104"/>
      <c r="N2613" s="104"/>
      <c r="O2613" s="104"/>
      <c r="P2613" s="104"/>
      <c r="Q2613" s="132" t="s">
        <v>88</v>
      </c>
      <c r="R2613" s="133" t="s">
        <v>398</v>
      </c>
      <c r="S2613" s="103"/>
    </row>
    <row r="2614" spans="2:45" s="199" customFormat="1" ht="14.25" customHeight="1">
      <c r="B2614" s="200" t="s">
        <v>90</v>
      </c>
      <c r="C2614" s="198">
        <v>3710</v>
      </c>
      <c r="D2614" s="194">
        <v>3602</v>
      </c>
      <c r="E2614" s="194">
        <v>3375</v>
      </c>
      <c r="F2614" s="194">
        <v>3124</v>
      </c>
      <c r="G2614" s="194">
        <f>IF(COUNTIF(G2619:G2637,"x"),"x",IF(SUM(G2619:G2637)=0,"-",SUM(G2619:G2637)))</f>
        <v>3053</v>
      </c>
      <c r="H2614" s="193">
        <f t="shared" ref="H2614:H2617" si="1687">IF(G2614="x","x",IF(AND(G2614="-",F2614="-"),"-",IF(AND(G2614="-",F2614&gt;0),F2614*-1,IF(AND(G2614&gt;0,F2614="-"),G2614,G2614-F2614))))</f>
        <v>-71</v>
      </c>
      <c r="I2614" s="195">
        <f t="shared" ref="I2614:I2617" si="1688">IF(H2614="x","x",IF(H2614="-","-",IF(AND(F2614="-",G2614&gt;0),"皆増",IF(AND(F2614&gt;0,G2614="-"),"皆減",H2614/F2614*100))))</f>
        <v>-2.2727272727272729</v>
      </c>
      <c r="K2614" s="200" t="s">
        <v>90</v>
      </c>
      <c r="L2614" s="202" t="s">
        <v>313</v>
      </c>
      <c r="M2614" s="203" t="s">
        <v>313</v>
      </c>
      <c r="N2614" s="203" t="s">
        <v>313</v>
      </c>
      <c r="O2614" s="203" t="s">
        <v>337</v>
      </c>
      <c r="P2614" s="298" t="str">
        <f>IF(COUNTIF(P2619:P2637,"x"),"x",IF(SUM(P2619:P2637)=0,"-",SUM(P2619:P2637)))</f>
        <v>-</v>
      </c>
      <c r="Q2614" s="107" t="e">
        <f t="shared" ref="Q2614:Q2617" si="1689">IF(P2614="x","x",IF(AND(P2614="-",O2614="-"),"-",IF(AND(P2614="-",O2614&gt;0),O2614*-1,IF(AND(P2614&gt;0,O2614="-"),P2614,P2614-O2614))))</f>
        <v>#VALUE!</v>
      </c>
      <c r="R2614" s="108" t="e">
        <f t="shared" ref="R2614:R2617" si="1690">IF(Q2614="x","x",IF(Q2614="-","-",IF(AND(O2614="-",P2614&gt;0),"皆増",IF(AND(O2614&gt;0,P2614="-"),"皆減",Q2614/O2614*100))))</f>
        <v>#VALUE!</v>
      </c>
      <c r="W2614" s="199" t="s">
        <v>373</v>
      </c>
      <c r="X2614" s="199">
        <v>3411</v>
      </c>
      <c r="Y2614" s="199">
        <v>3651</v>
      </c>
      <c r="Z2614" s="199">
        <v>3710</v>
      </c>
      <c r="AA2614" s="199">
        <v>3602</v>
      </c>
      <c r="AC2614" s="199" t="s">
        <v>373</v>
      </c>
      <c r="AD2614" s="199" t="s">
        <v>313</v>
      </c>
      <c r="AE2614" s="199" t="s">
        <v>313</v>
      </c>
      <c r="AF2614" s="199" t="s">
        <v>313</v>
      </c>
      <c r="AG2614" s="199" t="s">
        <v>313</v>
      </c>
      <c r="AJ2614" s="199" t="str">
        <f>IF(C2614=X2614,"○","●")</f>
        <v>●</v>
      </c>
      <c r="AK2614" s="199" t="str">
        <f t="shared" ref="AK2614:AK2636" si="1691">IF(D2614=Y2614,"○","●")</f>
        <v>●</v>
      </c>
      <c r="AL2614" s="199" t="str">
        <f t="shared" ref="AL2614:AL2615" si="1692">IF(E2614=Z2614,"○","●")</f>
        <v>●</v>
      </c>
      <c r="AM2614" s="199" t="str">
        <f t="shared" ref="AM2614:AM2636" si="1693">IF(F2614=AA2614,"○","●")</f>
        <v>●</v>
      </c>
      <c r="AP2614" s="199" t="str">
        <f>IF(L2614=AD2614,"○","●")</f>
        <v>○</v>
      </c>
      <c r="AQ2614" s="199" t="str">
        <f t="shared" ref="AQ2614:AQ2636" si="1694">IF(M2614=AE2614,"○","●")</f>
        <v>○</v>
      </c>
      <c r="AR2614" s="199" t="str">
        <f t="shared" ref="AR2614:AR2636" si="1695">IF(N2614=AF2614,"○","●")</f>
        <v>○</v>
      </c>
      <c r="AS2614" s="199" t="str">
        <f t="shared" ref="AS2614" si="1696">IF(O2614=AG2614,"○","●")</f>
        <v>●</v>
      </c>
    </row>
    <row r="2615" spans="2:45" s="100" customFormat="1" ht="14.25" customHeight="1">
      <c r="B2615" s="105" t="s">
        <v>91</v>
      </c>
      <c r="C2615" s="106">
        <v>477</v>
      </c>
      <c r="D2615" s="107">
        <v>392</v>
      </c>
      <c r="E2615" s="107">
        <v>305</v>
      </c>
      <c r="F2615" s="107">
        <v>234</v>
      </c>
      <c r="G2615" s="107">
        <f>IF(COUNTIF(G2619:G2621,"x"),"x",IF(SUM(G2619:G2621)=0,"-",SUM(G2619:G2621)))</f>
        <v>213</v>
      </c>
      <c r="H2615" s="107">
        <f t="shared" si="1687"/>
        <v>-21</v>
      </c>
      <c r="I2615" s="108">
        <f t="shared" si="1688"/>
        <v>-8.9743589743589745</v>
      </c>
      <c r="K2615" s="105" t="s">
        <v>91</v>
      </c>
      <c r="L2615" s="115" t="s">
        <v>313</v>
      </c>
      <c r="M2615" s="116" t="s">
        <v>313</v>
      </c>
      <c r="N2615" s="116" t="s">
        <v>313</v>
      </c>
      <c r="O2615" s="116" t="s">
        <v>337</v>
      </c>
      <c r="P2615" s="107" t="str">
        <f>IF(COUNTIF(P2619:P2621,"x"),"x",IF(SUM(P2619:P2621)=0,"-",SUM(P2619:P2621)))</f>
        <v>-</v>
      </c>
      <c r="Q2615" s="107" t="e">
        <f t="shared" si="1689"/>
        <v>#VALUE!</v>
      </c>
      <c r="R2615" s="108" t="e">
        <f t="shared" si="1690"/>
        <v>#VALUE!</v>
      </c>
      <c r="W2615" s="100" t="s">
        <v>374</v>
      </c>
      <c r="X2615" s="100">
        <v>550</v>
      </c>
      <c r="Y2615" s="100">
        <v>517</v>
      </c>
      <c r="Z2615" s="100">
        <v>477</v>
      </c>
      <c r="AA2615" s="100">
        <v>392</v>
      </c>
      <c r="AC2615" s="100" t="s">
        <v>374</v>
      </c>
      <c r="AD2615" s="100" t="s">
        <v>313</v>
      </c>
      <c r="AE2615" s="100" t="s">
        <v>313</v>
      </c>
      <c r="AF2615" s="100" t="s">
        <v>313</v>
      </c>
      <c r="AG2615" s="100" t="s">
        <v>313</v>
      </c>
      <c r="AJ2615" s="100" t="str">
        <f t="shared" ref="AJ2615:AJ2636" si="1697">IF(C2615=X2615,"○","●")</f>
        <v>●</v>
      </c>
      <c r="AK2615" s="100" t="str">
        <f t="shared" si="1691"/>
        <v>●</v>
      </c>
      <c r="AL2615" s="100" t="str">
        <f t="shared" si="1692"/>
        <v>●</v>
      </c>
      <c r="AM2615" s="100" t="str">
        <f t="shared" si="1693"/>
        <v>●</v>
      </c>
      <c r="AP2615" s="100" t="str">
        <f t="shared" ref="AP2615:AP2636" si="1698">IF(L2615=AD2615,"○","●")</f>
        <v>○</v>
      </c>
      <c r="AQ2615" s="100" t="str">
        <f t="shared" si="1694"/>
        <v>○</v>
      </c>
      <c r="AR2615" s="100" t="str">
        <f t="shared" si="1695"/>
        <v>○</v>
      </c>
      <c r="AS2615" s="100" t="str">
        <f>IF(O2615=AG2615,"○","●")</f>
        <v>●</v>
      </c>
    </row>
    <row r="2616" spans="2:45" s="100" customFormat="1" ht="14.25" customHeight="1">
      <c r="B2616" s="105" t="s">
        <v>92</v>
      </c>
      <c r="C2616" s="106">
        <v>2485</v>
      </c>
      <c r="D2616" s="107">
        <v>2347</v>
      </c>
      <c r="E2616" s="107">
        <v>2155</v>
      </c>
      <c r="F2616" s="107">
        <v>1788</v>
      </c>
      <c r="G2616" s="296">
        <f>IF(COUNTIF(G2622:G2631,"x"),"x",IF(SUM(G2622:G2631)=0,"-",SUM(G2622:G2631)))</f>
        <v>1607</v>
      </c>
      <c r="H2616" s="107">
        <f t="shared" si="1687"/>
        <v>-181</v>
      </c>
      <c r="I2616" s="108">
        <f t="shared" si="1688"/>
        <v>-10.123042505592842</v>
      </c>
      <c r="K2616" s="105" t="s">
        <v>92</v>
      </c>
      <c r="L2616" s="115" t="s">
        <v>313</v>
      </c>
      <c r="M2616" s="116" t="s">
        <v>313</v>
      </c>
      <c r="N2616" s="116" t="s">
        <v>313</v>
      </c>
      <c r="O2616" s="116" t="s">
        <v>337</v>
      </c>
      <c r="P2616" s="296" t="str">
        <f>IF(COUNTIF(P2622:P2631,"x"),"x",IF(SUM(P2622:P2631)=0,"-",SUM(P2622:P2631)))</f>
        <v>-</v>
      </c>
      <c r="Q2616" s="107" t="e">
        <f t="shared" si="1689"/>
        <v>#VALUE!</v>
      </c>
      <c r="R2616" s="108" t="e">
        <f t="shared" si="1690"/>
        <v>#VALUE!</v>
      </c>
      <c r="W2616" s="100" t="s">
        <v>375</v>
      </c>
      <c r="X2616" s="100">
        <v>2334</v>
      </c>
      <c r="Y2616" s="100">
        <v>2471</v>
      </c>
      <c r="Z2616" s="100">
        <v>2485</v>
      </c>
      <c r="AA2616" s="100">
        <v>2347</v>
      </c>
      <c r="AC2616" s="100" t="s">
        <v>375</v>
      </c>
      <c r="AD2616" s="100" t="s">
        <v>313</v>
      </c>
      <c r="AE2616" s="100" t="s">
        <v>313</v>
      </c>
      <c r="AF2616" s="100" t="s">
        <v>313</v>
      </c>
      <c r="AG2616" s="100" t="s">
        <v>313</v>
      </c>
      <c r="AJ2616" s="100" t="str">
        <f t="shared" si="1697"/>
        <v>●</v>
      </c>
      <c r="AK2616" s="100" t="str">
        <f t="shared" si="1691"/>
        <v>●</v>
      </c>
      <c r="AL2616" s="100" t="str">
        <f>IF(E2616=Z2616,"○","●")</f>
        <v>●</v>
      </c>
      <c r="AM2616" s="100" t="str">
        <f t="shared" si="1693"/>
        <v>●</v>
      </c>
      <c r="AP2616" s="100" t="str">
        <f t="shared" si="1698"/>
        <v>○</v>
      </c>
      <c r="AQ2616" s="100" t="str">
        <f t="shared" si="1694"/>
        <v>○</v>
      </c>
      <c r="AR2616" s="100" t="str">
        <f t="shared" si="1695"/>
        <v>○</v>
      </c>
      <c r="AS2616" s="100" t="str">
        <f t="shared" ref="AS2616:AS2636" si="1699">IF(O2616=AG2616,"○","●")</f>
        <v>●</v>
      </c>
    </row>
    <row r="2617" spans="2:45" s="100" customFormat="1" ht="14.25" customHeight="1">
      <c r="B2617" s="105" t="s">
        <v>93</v>
      </c>
      <c r="C2617" s="106">
        <v>748</v>
      </c>
      <c r="D2617" s="107">
        <v>863</v>
      </c>
      <c r="E2617" s="107">
        <v>915</v>
      </c>
      <c r="F2617" s="107">
        <v>1100</v>
      </c>
      <c r="G2617" s="107">
        <f>IF(COUNTIF(G2632:G2636,"x"),"x",IF(SUM(G2632,G2636)=0,"-",SUM(G2632:G2636)))</f>
        <v>1221</v>
      </c>
      <c r="H2617" s="107">
        <f t="shared" si="1687"/>
        <v>121</v>
      </c>
      <c r="I2617" s="108">
        <f t="shared" si="1688"/>
        <v>11</v>
      </c>
      <c r="K2617" s="105" t="s">
        <v>93</v>
      </c>
      <c r="L2617" s="115" t="s">
        <v>313</v>
      </c>
      <c r="M2617" s="116" t="s">
        <v>313</v>
      </c>
      <c r="N2617" s="116" t="s">
        <v>313</v>
      </c>
      <c r="O2617" s="116" t="s">
        <v>337</v>
      </c>
      <c r="P2617" s="107" t="str">
        <f>IF(COUNTIF(P2632:P2636,"x"),"x",IF(SUM(P2632,P2636)=0,"-",SUM(P2632:P2636)))</f>
        <v>-</v>
      </c>
      <c r="Q2617" s="107" t="e">
        <f t="shared" si="1689"/>
        <v>#VALUE!</v>
      </c>
      <c r="R2617" s="108" t="e">
        <f t="shared" si="1690"/>
        <v>#VALUE!</v>
      </c>
      <c r="W2617" s="100" t="s">
        <v>376</v>
      </c>
      <c r="X2617" s="100">
        <v>527</v>
      </c>
      <c r="Y2617" s="100">
        <v>663</v>
      </c>
      <c r="Z2617" s="100">
        <v>748</v>
      </c>
      <c r="AA2617" s="100">
        <v>863</v>
      </c>
      <c r="AC2617" s="100" t="s">
        <v>376</v>
      </c>
      <c r="AD2617" s="100" t="s">
        <v>313</v>
      </c>
      <c r="AE2617" s="100" t="s">
        <v>313</v>
      </c>
      <c r="AF2617" s="100" t="s">
        <v>313</v>
      </c>
      <c r="AG2617" s="100" t="s">
        <v>313</v>
      </c>
      <c r="AJ2617" s="100" t="str">
        <f t="shared" si="1697"/>
        <v>●</v>
      </c>
      <c r="AK2617" s="100" t="str">
        <f t="shared" si="1691"/>
        <v>●</v>
      </c>
      <c r="AL2617" s="100" t="str">
        <f t="shared" ref="AL2617:AL2626" si="1700">IF(E2617=Z2617,"○","●")</f>
        <v>●</v>
      </c>
      <c r="AM2617" s="100" t="str">
        <f t="shared" si="1693"/>
        <v>●</v>
      </c>
      <c r="AP2617" s="100" t="str">
        <f t="shared" si="1698"/>
        <v>○</v>
      </c>
      <c r="AQ2617" s="100" t="str">
        <f t="shared" si="1694"/>
        <v>○</v>
      </c>
      <c r="AR2617" s="100" t="str">
        <f t="shared" si="1695"/>
        <v>○</v>
      </c>
      <c r="AS2617" s="100" t="str">
        <f t="shared" si="1699"/>
        <v>●</v>
      </c>
    </row>
    <row r="2618" spans="2:45" s="100" customFormat="1" ht="14.25" customHeight="1">
      <c r="B2618" s="102"/>
      <c r="C2618" s="106"/>
      <c r="D2618" s="112"/>
      <c r="E2618" s="112"/>
      <c r="F2618" s="112"/>
      <c r="G2618" s="112"/>
      <c r="H2618" s="112"/>
      <c r="I2618" s="113"/>
      <c r="K2618" s="102"/>
      <c r="L2618" s="115"/>
      <c r="M2618" s="124"/>
      <c r="N2618" s="124"/>
      <c r="O2618" s="124"/>
      <c r="P2618" s="124"/>
      <c r="Q2618" s="112"/>
      <c r="R2618" s="113"/>
      <c r="AJ2618" s="100" t="str">
        <f t="shared" si="1697"/>
        <v>○</v>
      </c>
      <c r="AK2618" s="100" t="str">
        <f t="shared" si="1691"/>
        <v>○</v>
      </c>
      <c r="AL2618" s="100" t="str">
        <f t="shared" si="1700"/>
        <v>○</v>
      </c>
      <c r="AM2618" s="100" t="str">
        <f t="shared" si="1693"/>
        <v>○</v>
      </c>
      <c r="AP2618" s="100" t="str">
        <f t="shared" si="1698"/>
        <v>○</v>
      </c>
      <c r="AQ2618" s="100" t="str">
        <f t="shared" si="1694"/>
        <v>○</v>
      </c>
      <c r="AR2618" s="100" t="str">
        <f t="shared" si="1695"/>
        <v>○</v>
      </c>
      <c r="AS2618" s="100" t="str">
        <f t="shared" si="1699"/>
        <v>○</v>
      </c>
    </row>
    <row r="2619" spans="2:45" s="100" customFormat="1" ht="14.25" customHeight="1">
      <c r="B2619" s="102" t="s">
        <v>94</v>
      </c>
      <c r="C2619" s="106">
        <v>152</v>
      </c>
      <c r="D2619" s="107">
        <v>134</v>
      </c>
      <c r="E2619" s="107">
        <v>75</v>
      </c>
      <c r="F2619" s="107">
        <v>58</v>
      </c>
      <c r="G2619" s="107">
        <f>第2表01元データ!BH66</f>
        <v>74</v>
      </c>
      <c r="H2619" s="107">
        <f t="shared" ref="H2619:H2636" si="1701">IF(G2619="x","x",IF(AND(G2619="-",F2619="-"),"-",IF(AND(G2619="-",F2619&gt;0),F2619*-1,IF(AND(G2619&gt;0,F2619="-"),G2619,G2619-F2619))))</f>
        <v>16</v>
      </c>
      <c r="I2619" s="108">
        <f t="shared" ref="I2619:I2636" si="1702">IF(H2619="x","x",IF(H2619="-","-",IF(AND(F2619="-",G2619&gt;0),"皆増",IF(AND(F2619&gt;0,G2619="-"),"皆減",H2619/F2619*100))))</f>
        <v>27.586206896551722</v>
      </c>
      <c r="K2619" s="102" t="s">
        <v>94</v>
      </c>
      <c r="L2619" s="115" t="s">
        <v>313</v>
      </c>
      <c r="M2619" s="116" t="s">
        <v>313</v>
      </c>
      <c r="N2619" s="116" t="s">
        <v>313</v>
      </c>
      <c r="O2619" s="116" t="s">
        <v>337</v>
      </c>
      <c r="P2619" s="107" t="str">
        <f>第2表01元データ!BI66</f>
        <v>-</v>
      </c>
      <c r="Q2619" s="107" t="e">
        <f t="shared" ref="Q2619:Q2636" si="1703">IF(P2619="x","x",IF(AND(P2619="-",O2619="-"),"-",IF(AND(P2619="-",O2619&gt;0),O2619*-1,IF(AND(P2619&gt;0,O2619="-"),P2619,P2619-O2619))))</f>
        <v>#VALUE!</v>
      </c>
      <c r="R2619" s="108" t="e">
        <f t="shared" ref="R2619:R2636" si="1704">IF(Q2619="x","x",IF(Q2619="-","-",IF(AND(O2619="-",P2619&gt;0),"皆増",IF(AND(O2619&gt;0,P2619="-"),"皆減",Q2619/O2619*100))))</f>
        <v>#VALUE!</v>
      </c>
      <c r="T2619" s="100">
        <v>201</v>
      </c>
      <c r="W2619" s="100" t="s">
        <v>377</v>
      </c>
      <c r="X2619" s="100">
        <v>157</v>
      </c>
      <c r="Y2619" s="100">
        <v>155</v>
      </c>
      <c r="Z2619" s="100">
        <v>152</v>
      </c>
      <c r="AA2619" s="100">
        <v>134</v>
      </c>
      <c r="AC2619" s="100" t="s">
        <v>377</v>
      </c>
      <c r="AJ2619" s="100" t="str">
        <f t="shared" si="1697"/>
        <v>●</v>
      </c>
      <c r="AK2619" s="100" t="str">
        <f t="shared" si="1691"/>
        <v>●</v>
      </c>
      <c r="AL2619" s="100" t="str">
        <f t="shared" si="1700"/>
        <v>●</v>
      </c>
      <c r="AM2619" s="100" t="str">
        <f t="shared" si="1693"/>
        <v>●</v>
      </c>
      <c r="AP2619" s="100" t="str">
        <f t="shared" si="1698"/>
        <v>●</v>
      </c>
      <c r="AQ2619" s="100" t="str">
        <f t="shared" si="1694"/>
        <v>●</v>
      </c>
      <c r="AR2619" s="100" t="str">
        <f t="shared" si="1695"/>
        <v>●</v>
      </c>
      <c r="AS2619" s="100" t="str">
        <f t="shared" si="1699"/>
        <v>●</v>
      </c>
    </row>
    <row r="2620" spans="2:45" s="100" customFormat="1" ht="14.25" customHeight="1">
      <c r="B2620" s="102" t="s">
        <v>123</v>
      </c>
      <c r="C2620" s="106">
        <v>153</v>
      </c>
      <c r="D2620" s="107">
        <v>114</v>
      </c>
      <c r="E2620" s="107">
        <v>109</v>
      </c>
      <c r="F2620" s="107">
        <v>71</v>
      </c>
      <c r="G2620" s="107">
        <f>第2表01元データ!BH67</f>
        <v>66</v>
      </c>
      <c r="H2620" s="107">
        <f t="shared" si="1701"/>
        <v>-5</v>
      </c>
      <c r="I2620" s="108">
        <f t="shared" si="1702"/>
        <v>-7.042253521126761</v>
      </c>
      <c r="K2620" s="102" t="s">
        <v>95</v>
      </c>
      <c r="L2620" s="115" t="s">
        <v>313</v>
      </c>
      <c r="M2620" s="116" t="s">
        <v>313</v>
      </c>
      <c r="N2620" s="116" t="s">
        <v>313</v>
      </c>
      <c r="O2620" s="116" t="s">
        <v>337</v>
      </c>
      <c r="P2620" s="107" t="str">
        <f>第2表01元データ!BI67</f>
        <v>-</v>
      </c>
      <c r="Q2620" s="107" t="e">
        <f t="shared" si="1703"/>
        <v>#VALUE!</v>
      </c>
      <c r="R2620" s="108" t="e">
        <f t="shared" si="1704"/>
        <v>#VALUE!</v>
      </c>
      <c r="T2620" s="100">
        <v>202</v>
      </c>
      <c r="W2620" s="100" t="s">
        <v>356</v>
      </c>
      <c r="X2620" s="100">
        <v>177</v>
      </c>
      <c r="Y2620" s="100">
        <v>161</v>
      </c>
      <c r="Z2620" s="100">
        <v>153</v>
      </c>
      <c r="AA2620" s="100">
        <v>114</v>
      </c>
      <c r="AC2620" s="100" t="s">
        <v>356</v>
      </c>
      <c r="AJ2620" s="100" t="str">
        <f t="shared" si="1697"/>
        <v>●</v>
      </c>
      <c r="AK2620" s="100" t="str">
        <f t="shared" si="1691"/>
        <v>●</v>
      </c>
      <c r="AL2620" s="100" t="str">
        <f t="shared" si="1700"/>
        <v>●</v>
      </c>
      <c r="AM2620" s="100" t="str">
        <f t="shared" si="1693"/>
        <v>●</v>
      </c>
      <c r="AP2620" s="100" t="str">
        <f t="shared" si="1698"/>
        <v>●</v>
      </c>
      <c r="AQ2620" s="100" t="str">
        <f t="shared" si="1694"/>
        <v>●</v>
      </c>
      <c r="AR2620" s="100" t="str">
        <f t="shared" si="1695"/>
        <v>●</v>
      </c>
      <c r="AS2620" s="100" t="str">
        <f t="shared" si="1699"/>
        <v>●</v>
      </c>
    </row>
    <row r="2621" spans="2:45" s="100" customFormat="1" ht="14.25" customHeight="1">
      <c r="B2621" s="102" t="s">
        <v>124</v>
      </c>
      <c r="C2621" s="106">
        <v>172</v>
      </c>
      <c r="D2621" s="107">
        <v>144</v>
      </c>
      <c r="E2621" s="107">
        <v>121</v>
      </c>
      <c r="F2621" s="107">
        <v>105</v>
      </c>
      <c r="G2621" s="107">
        <f>第2表01元データ!BH68</f>
        <v>73</v>
      </c>
      <c r="H2621" s="107">
        <f t="shared" si="1701"/>
        <v>-32</v>
      </c>
      <c r="I2621" s="108">
        <f t="shared" si="1702"/>
        <v>-30.476190476190478</v>
      </c>
      <c r="K2621" s="102" t="s">
        <v>96</v>
      </c>
      <c r="L2621" s="115" t="s">
        <v>313</v>
      </c>
      <c r="M2621" s="116" t="s">
        <v>313</v>
      </c>
      <c r="N2621" s="116" t="s">
        <v>313</v>
      </c>
      <c r="O2621" s="116" t="s">
        <v>337</v>
      </c>
      <c r="P2621" s="107" t="str">
        <f>第2表01元データ!BI68</f>
        <v>-</v>
      </c>
      <c r="Q2621" s="107" t="e">
        <f t="shared" si="1703"/>
        <v>#VALUE!</v>
      </c>
      <c r="R2621" s="108" t="e">
        <f t="shared" si="1704"/>
        <v>#VALUE!</v>
      </c>
      <c r="T2621" s="100">
        <v>203</v>
      </c>
      <c r="W2621" s="100" t="s">
        <v>357</v>
      </c>
      <c r="X2621" s="100">
        <v>216</v>
      </c>
      <c r="Y2621" s="100">
        <v>201</v>
      </c>
      <c r="Z2621" s="100">
        <v>172</v>
      </c>
      <c r="AA2621" s="100">
        <v>144</v>
      </c>
      <c r="AC2621" s="100" t="s">
        <v>357</v>
      </c>
      <c r="AJ2621" s="100" t="str">
        <f t="shared" si="1697"/>
        <v>●</v>
      </c>
      <c r="AK2621" s="100" t="str">
        <f t="shared" si="1691"/>
        <v>●</v>
      </c>
      <c r="AL2621" s="100" t="str">
        <f t="shared" si="1700"/>
        <v>●</v>
      </c>
      <c r="AM2621" s="100" t="str">
        <f t="shared" si="1693"/>
        <v>●</v>
      </c>
      <c r="AP2621" s="100" t="str">
        <f t="shared" si="1698"/>
        <v>●</v>
      </c>
      <c r="AQ2621" s="100" t="str">
        <f t="shared" si="1694"/>
        <v>●</v>
      </c>
      <c r="AR2621" s="100" t="str">
        <f t="shared" si="1695"/>
        <v>●</v>
      </c>
      <c r="AS2621" s="100" t="str">
        <f t="shared" si="1699"/>
        <v>●</v>
      </c>
    </row>
    <row r="2622" spans="2:45" s="100" customFormat="1" ht="14.25" customHeight="1">
      <c r="B2622" s="102" t="s">
        <v>125</v>
      </c>
      <c r="C2622" s="106">
        <v>249</v>
      </c>
      <c r="D2622" s="107">
        <v>211</v>
      </c>
      <c r="E2622" s="107">
        <v>203</v>
      </c>
      <c r="F2622" s="107">
        <v>174</v>
      </c>
      <c r="G2622" s="107">
        <f>第2表01元データ!BH69</f>
        <v>162</v>
      </c>
      <c r="H2622" s="107">
        <f t="shared" si="1701"/>
        <v>-12</v>
      </c>
      <c r="I2622" s="108">
        <f t="shared" si="1702"/>
        <v>-6.8965517241379306</v>
      </c>
      <c r="K2622" s="102" t="s">
        <v>97</v>
      </c>
      <c r="L2622" s="115" t="s">
        <v>313</v>
      </c>
      <c r="M2622" s="116" t="s">
        <v>313</v>
      </c>
      <c r="N2622" s="116" t="s">
        <v>313</v>
      </c>
      <c r="O2622" s="116" t="s">
        <v>337</v>
      </c>
      <c r="P2622" s="107" t="str">
        <f>第2表01元データ!BI69</f>
        <v>-</v>
      </c>
      <c r="Q2622" s="107" t="e">
        <f t="shared" si="1703"/>
        <v>#VALUE!</v>
      </c>
      <c r="R2622" s="108" t="e">
        <f t="shared" si="1704"/>
        <v>#VALUE!</v>
      </c>
      <c r="T2622" s="100">
        <v>204</v>
      </c>
      <c r="W2622" s="100" t="s">
        <v>358</v>
      </c>
      <c r="X2622" s="100">
        <v>311</v>
      </c>
      <c r="Y2622" s="100">
        <v>275</v>
      </c>
      <c r="Z2622" s="100">
        <v>249</v>
      </c>
      <c r="AA2622" s="100">
        <v>211</v>
      </c>
      <c r="AC2622" s="100" t="s">
        <v>358</v>
      </c>
      <c r="AJ2622" s="100" t="str">
        <f t="shared" si="1697"/>
        <v>●</v>
      </c>
      <c r="AK2622" s="100" t="str">
        <f t="shared" si="1691"/>
        <v>●</v>
      </c>
      <c r="AL2622" s="100" t="str">
        <f t="shared" si="1700"/>
        <v>●</v>
      </c>
      <c r="AM2622" s="100" t="str">
        <f t="shared" si="1693"/>
        <v>●</v>
      </c>
      <c r="AP2622" s="100" t="str">
        <f t="shared" si="1698"/>
        <v>●</v>
      </c>
      <c r="AQ2622" s="100" t="str">
        <f t="shared" si="1694"/>
        <v>●</v>
      </c>
      <c r="AR2622" s="100" t="str">
        <f t="shared" si="1695"/>
        <v>●</v>
      </c>
      <c r="AS2622" s="100" t="str">
        <f t="shared" si="1699"/>
        <v>●</v>
      </c>
    </row>
    <row r="2623" spans="2:45" s="100" customFormat="1" ht="14.25" customHeight="1">
      <c r="B2623" s="102" t="s">
        <v>126</v>
      </c>
      <c r="C2623" s="106">
        <v>255</v>
      </c>
      <c r="D2623" s="107">
        <v>254</v>
      </c>
      <c r="E2623" s="107">
        <v>214</v>
      </c>
      <c r="F2623" s="107">
        <v>125</v>
      </c>
      <c r="G2623" s="107">
        <f>第2表01元データ!BH70</f>
        <v>127</v>
      </c>
      <c r="H2623" s="107">
        <f t="shared" si="1701"/>
        <v>2</v>
      </c>
      <c r="I2623" s="108">
        <f t="shared" si="1702"/>
        <v>1.6</v>
      </c>
      <c r="K2623" s="102" t="s">
        <v>98</v>
      </c>
      <c r="L2623" s="115" t="s">
        <v>313</v>
      </c>
      <c r="M2623" s="116" t="s">
        <v>313</v>
      </c>
      <c r="N2623" s="116" t="s">
        <v>313</v>
      </c>
      <c r="O2623" s="116" t="s">
        <v>337</v>
      </c>
      <c r="P2623" s="107" t="str">
        <f>第2表01元データ!BI70</f>
        <v>-</v>
      </c>
      <c r="Q2623" s="107" t="e">
        <f t="shared" si="1703"/>
        <v>#VALUE!</v>
      </c>
      <c r="R2623" s="108" t="e">
        <f t="shared" si="1704"/>
        <v>#VALUE!</v>
      </c>
      <c r="T2623" s="100">
        <v>205</v>
      </c>
      <c r="W2623" s="100" t="s">
        <v>359</v>
      </c>
      <c r="X2623" s="100">
        <v>220</v>
      </c>
      <c r="Y2623" s="100">
        <v>317</v>
      </c>
      <c r="Z2623" s="100">
        <v>255</v>
      </c>
      <c r="AA2623" s="100">
        <v>254</v>
      </c>
      <c r="AC2623" s="100" t="s">
        <v>359</v>
      </c>
      <c r="AJ2623" s="100" t="str">
        <f t="shared" si="1697"/>
        <v>●</v>
      </c>
      <c r="AK2623" s="100" t="str">
        <f t="shared" si="1691"/>
        <v>●</v>
      </c>
      <c r="AL2623" s="100" t="str">
        <f t="shared" si="1700"/>
        <v>●</v>
      </c>
      <c r="AM2623" s="100" t="str">
        <f t="shared" si="1693"/>
        <v>●</v>
      </c>
      <c r="AP2623" s="100" t="str">
        <f t="shared" si="1698"/>
        <v>●</v>
      </c>
      <c r="AQ2623" s="100" t="str">
        <f t="shared" si="1694"/>
        <v>●</v>
      </c>
      <c r="AR2623" s="100" t="str">
        <f t="shared" si="1695"/>
        <v>●</v>
      </c>
      <c r="AS2623" s="100" t="str">
        <f t="shared" si="1699"/>
        <v>●</v>
      </c>
    </row>
    <row r="2624" spans="2:45" s="100" customFormat="1" ht="14.25" customHeight="1">
      <c r="B2624" s="102" t="s">
        <v>127</v>
      </c>
      <c r="C2624" s="106">
        <v>201</v>
      </c>
      <c r="D2624" s="107">
        <v>158</v>
      </c>
      <c r="E2624" s="107">
        <v>128</v>
      </c>
      <c r="F2624" s="107">
        <v>92</v>
      </c>
      <c r="G2624" s="107">
        <f>第2表01元データ!BH71</f>
        <v>116</v>
      </c>
      <c r="H2624" s="107">
        <f t="shared" si="1701"/>
        <v>24</v>
      </c>
      <c r="I2624" s="108">
        <f t="shared" si="1702"/>
        <v>26.086956521739129</v>
      </c>
      <c r="K2624" s="102" t="s">
        <v>99</v>
      </c>
      <c r="L2624" s="115" t="s">
        <v>313</v>
      </c>
      <c r="M2624" s="116" t="s">
        <v>313</v>
      </c>
      <c r="N2624" s="116" t="s">
        <v>313</v>
      </c>
      <c r="O2624" s="116" t="s">
        <v>337</v>
      </c>
      <c r="P2624" s="107" t="str">
        <f>第2表01元データ!BI71</f>
        <v>-</v>
      </c>
      <c r="Q2624" s="107" t="e">
        <f t="shared" si="1703"/>
        <v>#VALUE!</v>
      </c>
      <c r="R2624" s="108" t="e">
        <f t="shared" si="1704"/>
        <v>#VALUE!</v>
      </c>
      <c r="T2624" s="100">
        <v>206</v>
      </c>
      <c r="W2624" s="100" t="s">
        <v>360</v>
      </c>
      <c r="X2624" s="100">
        <v>160</v>
      </c>
      <c r="Y2624" s="100">
        <v>185</v>
      </c>
      <c r="Z2624" s="100">
        <v>201</v>
      </c>
      <c r="AA2624" s="100">
        <v>158</v>
      </c>
      <c r="AC2624" s="100" t="s">
        <v>360</v>
      </c>
      <c r="AJ2624" s="100" t="str">
        <f t="shared" si="1697"/>
        <v>●</v>
      </c>
      <c r="AK2624" s="100" t="str">
        <f t="shared" si="1691"/>
        <v>●</v>
      </c>
      <c r="AL2624" s="100" t="str">
        <f t="shared" si="1700"/>
        <v>●</v>
      </c>
      <c r="AM2624" s="100" t="str">
        <f t="shared" si="1693"/>
        <v>●</v>
      </c>
      <c r="AP2624" s="100" t="str">
        <f t="shared" si="1698"/>
        <v>●</v>
      </c>
      <c r="AQ2624" s="100" t="str">
        <f t="shared" si="1694"/>
        <v>●</v>
      </c>
      <c r="AR2624" s="100" t="str">
        <f t="shared" si="1695"/>
        <v>●</v>
      </c>
      <c r="AS2624" s="100" t="str">
        <f t="shared" si="1699"/>
        <v>●</v>
      </c>
    </row>
    <row r="2625" spans="2:45" s="100" customFormat="1" ht="14.25" customHeight="1">
      <c r="B2625" s="102" t="s">
        <v>128</v>
      </c>
      <c r="C2625" s="106">
        <v>208</v>
      </c>
      <c r="D2625" s="107">
        <v>186</v>
      </c>
      <c r="E2625" s="107">
        <v>142</v>
      </c>
      <c r="F2625" s="107">
        <v>120</v>
      </c>
      <c r="G2625" s="107">
        <f>第2表01元データ!BH72</f>
        <v>96</v>
      </c>
      <c r="H2625" s="107">
        <f t="shared" si="1701"/>
        <v>-24</v>
      </c>
      <c r="I2625" s="108">
        <f t="shared" si="1702"/>
        <v>-20</v>
      </c>
      <c r="K2625" s="102" t="s">
        <v>100</v>
      </c>
      <c r="L2625" s="115" t="s">
        <v>313</v>
      </c>
      <c r="M2625" s="116" t="s">
        <v>313</v>
      </c>
      <c r="N2625" s="116" t="s">
        <v>313</v>
      </c>
      <c r="O2625" s="116" t="s">
        <v>337</v>
      </c>
      <c r="P2625" s="107" t="str">
        <f>第2表01元データ!BI72</f>
        <v>-</v>
      </c>
      <c r="Q2625" s="107" t="e">
        <f t="shared" si="1703"/>
        <v>#VALUE!</v>
      </c>
      <c r="R2625" s="108" t="e">
        <f t="shared" si="1704"/>
        <v>#VALUE!</v>
      </c>
      <c r="T2625" s="100">
        <v>207</v>
      </c>
      <c r="W2625" s="100" t="s">
        <v>361</v>
      </c>
      <c r="X2625" s="100">
        <v>182</v>
      </c>
      <c r="Y2625" s="100">
        <v>175</v>
      </c>
      <c r="Z2625" s="100">
        <v>208</v>
      </c>
      <c r="AA2625" s="100">
        <v>186</v>
      </c>
      <c r="AC2625" s="100" t="s">
        <v>361</v>
      </c>
      <c r="AJ2625" s="100" t="str">
        <f t="shared" si="1697"/>
        <v>●</v>
      </c>
      <c r="AK2625" s="100" t="str">
        <f t="shared" si="1691"/>
        <v>●</v>
      </c>
      <c r="AL2625" s="100" t="str">
        <f t="shared" si="1700"/>
        <v>●</v>
      </c>
      <c r="AM2625" s="100" t="str">
        <f t="shared" si="1693"/>
        <v>●</v>
      </c>
      <c r="AP2625" s="100" t="str">
        <f t="shared" si="1698"/>
        <v>●</v>
      </c>
      <c r="AQ2625" s="100" t="str">
        <f t="shared" si="1694"/>
        <v>●</v>
      </c>
      <c r="AR2625" s="100" t="str">
        <f t="shared" si="1695"/>
        <v>●</v>
      </c>
      <c r="AS2625" s="100" t="str">
        <f t="shared" si="1699"/>
        <v>●</v>
      </c>
    </row>
    <row r="2626" spans="2:45" s="100" customFormat="1" ht="14.25" customHeight="1">
      <c r="B2626" s="102" t="s">
        <v>129</v>
      </c>
      <c r="C2626" s="106">
        <v>216</v>
      </c>
      <c r="D2626" s="107">
        <v>202</v>
      </c>
      <c r="E2626" s="107">
        <v>195</v>
      </c>
      <c r="F2626" s="107">
        <v>158</v>
      </c>
      <c r="G2626" s="107">
        <f>第2表01元データ!BH73</f>
        <v>134</v>
      </c>
      <c r="H2626" s="107">
        <f t="shared" si="1701"/>
        <v>-24</v>
      </c>
      <c r="I2626" s="108">
        <f t="shared" si="1702"/>
        <v>-15.18987341772152</v>
      </c>
      <c r="K2626" s="102" t="s">
        <v>118</v>
      </c>
      <c r="L2626" s="115" t="s">
        <v>313</v>
      </c>
      <c r="M2626" s="116" t="s">
        <v>313</v>
      </c>
      <c r="N2626" s="116" t="s">
        <v>313</v>
      </c>
      <c r="O2626" s="116" t="s">
        <v>337</v>
      </c>
      <c r="P2626" s="107" t="str">
        <f>第2表01元データ!BI73</f>
        <v>-</v>
      </c>
      <c r="Q2626" s="107" t="e">
        <f t="shared" si="1703"/>
        <v>#VALUE!</v>
      </c>
      <c r="R2626" s="108" t="e">
        <f t="shared" si="1704"/>
        <v>#VALUE!</v>
      </c>
      <c r="T2626" s="100">
        <v>208</v>
      </c>
      <c r="W2626" s="100" t="s">
        <v>362</v>
      </c>
      <c r="X2626" s="100">
        <v>265</v>
      </c>
      <c r="Y2626" s="100">
        <v>214</v>
      </c>
      <c r="Z2626" s="100">
        <v>216</v>
      </c>
      <c r="AA2626" s="100">
        <v>202</v>
      </c>
      <c r="AC2626" s="100" t="s">
        <v>362</v>
      </c>
      <c r="AJ2626" s="100" t="str">
        <f t="shared" si="1697"/>
        <v>●</v>
      </c>
      <c r="AK2626" s="100" t="str">
        <f t="shared" si="1691"/>
        <v>●</v>
      </c>
      <c r="AL2626" s="100" t="str">
        <f t="shared" si="1700"/>
        <v>●</v>
      </c>
      <c r="AM2626" s="100" t="str">
        <f t="shared" si="1693"/>
        <v>●</v>
      </c>
      <c r="AP2626" s="100" t="str">
        <f t="shared" si="1698"/>
        <v>●</v>
      </c>
      <c r="AQ2626" s="100" t="str">
        <f t="shared" si="1694"/>
        <v>●</v>
      </c>
      <c r="AR2626" s="100" t="str">
        <f t="shared" si="1695"/>
        <v>●</v>
      </c>
      <c r="AS2626" s="100" t="str">
        <f t="shared" si="1699"/>
        <v>●</v>
      </c>
    </row>
    <row r="2627" spans="2:45" s="100" customFormat="1" ht="14.25" customHeight="1">
      <c r="B2627" s="102" t="s">
        <v>130</v>
      </c>
      <c r="C2627" s="106">
        <v>217</v>
      </c>
      <c r="D2627" s="107">
        <v>200</v>
      </c>
      <c r="E2627" s="107">
        <v>207</v>
      </c>
      <c r="F2627" s="107">
        <v>202</v>
      </c>
      <c r="G2627" s="107">
        <f>第2表01元データ!BH74</f>
        <v>163</v>
      </c>
      <c r="H2627" s="107">
        <f t="shared" si="1701"/>
        <v>-39</v>
      </c>
      <c r="I2627" s="108">
        <f t="shared" si="1702"/>
        <v>-19.306930693069308</v>
      </c>
      <c r="K2627" s="102" t="s">
        <v>101</v>
      </c>
      <c r="L2627" s="115" t="s">
        <v>313</v>
      </c>
      <c r="M2627" s="116" t="s">
        <v>313</v>
      </c>
      <c r="N2627" s="116" t="s">
        <v>313</v>
      </c>
      <c r="O2627" s="116" t="s">
        <v>337</v>
      </c>
      <c r="P2627" s="107" t="str">
        <f>第2表01元データ!BI74</f>
        <v>-</v>
      </c>
      <c r="Q2627" s="107" t="e">
        <f t="shared" si="1703"/>
        <v>#VALUE!</v>
      </c>
      <c r="R2627" s="108" t="e">
        <f t="shared" si="1704"/>
        <v>#VALUE!</v>
      </c>
      <c r="T2627" s="100">
        <v>209</v>
      </c>
      <c r="W2627" s="100" t="s">
        <v>363</v>
      </c>
      <c r="X2627" s="100">
        <v>306</v>
      </c>
      <c r="Y2627" s="100">
        <v>289</v>
      </c>
      <c r="Z2627" s="100">
        <v>217</v>
      </c>
      <c r="AA2627" s="100">
        <v>200</v>
      </c>
      <c r="AC2627" s="100" t="s">
        <v>363</v>
      </c>
      <c r="AJ2627" s="100" t="str">
        <f t="shared" si="1697"/>
        <v>●</v>
      </c>
      <c r="AK2627" s="100" t="str">
        <f t="shared" si="1691"/>
        <v>●</v>
      </c>
      <c r="AL2627" s="100" t="str">
        <f>IF(E2627=Z2627,"○","●")</f>
        <v>●</v>
      </c>
      <c r="AM2627" s="100" t="str">
        <f t="shared" si="1693"/>
        <v>●</v>
      </c>
      <c r="AP2627" s="100" t="str">
        <f t="shared" si="1698"/>
        <v>●</v>
      </c>
      <c r="AQ2627" s="100" t="str">
        <f t="shared" si="1694"/>
        <v>●</v>
      </c>
      <c r="AR2627" s="100" t="str">
        <f t="shared" si="1695"/>
        <v>●</v>
      </c>
      <c r="AS2627" s="100" t="str">
        <f t="shared" si="1699"/>
        <v>●</v>
      </c>
    </row>
    <row r="2628" spans="2:45" s="100" customFormat="1" ht="14.25" customHeight="1">
      <c r="B2628" s="102" t="s">
        <v>131</v>
      </c>
      <c r="C2628" s="106">
        <v>300</v>
      </c>
      <c r="D2628" s="107">
        <v>222</v>
      </c>
      <c r="E2628" s="107">
        <v>203</v>
      </c>
      <c r="F2628" s="107">
        <v>207</v>
      </c>
      <c r="G2628" s="107">
        <f>第2表01元データ!BH75</f>
        <v>205</v>
      </c>
      <c r="H2628" s="107">
        <f t="shared" si="1701"/>
        <v>-2</v>
      </c>
      <c r="I2628" s="108">
        <f t="shared" si="1702"/>
        <v>-0.96618357487922701</v>
      </c>
      <c r="K2628" s="102" t="s">
        <v>102</v>
      </c>
      <c r="L2628" s="115" t="s">
        <v>313</v>
      </c>
      <c r="M2628" s="116" t="s">
        <v>313</v>
      </c>
      <c r="N2628" s="116" t="s">
        <v>313</v>
      </c>
      <c r="O2628" s="116" t="s">
        <v>337</v>
      </c>
      <c r="P2628" s="107" t="str">
        <f>第2表01元データ!BI75</f>
        <v>-</v>
      </c>
      <c r="Q2628" s="107" t="e">
        <f t="shared" si="1703"/>
        <v>#VALUE!</v>
      </c>
      <c r="R2628" s="108" t="e">
        <f t="shared" si="1704"/>
        <v>#VALUE!</v>
      </c>
      <c r="T2628" s="100">
        <v>210</v>
      </c>
      <c r="W2628" s="100" t="s">
        <v>364</v>
      </c>
      <c r="X2628" s="100">
        <v>250</v>
      </c>
      <c r="Y2628" s="100">
        <v>339</v>
      </c>
      <c r="Z2628" s="100">
        <v>300</v>
      </c>
      <c r="AA2628" s="100">
        <v>222</v>
      </c>
      <c r="AC2628" s="100" t="s">
        <v>364</v>
      </c>
      <c r="AJ2628" s="100" t="str">
        <f t="shared" si="1697"/>
        <v>●</v>
      </c>
      <c r="AK2628" s="100" t="str">
        <f t="shared" si="1691"/>
        <v>●</v>
      </c>
      <c r="AL2628" s="100" t="str">
        <f t="shared" ref="AL2628:AL2636" si="1705">IF(E2628=Z2628,"○","●")</f>
        <v>●</v>
      </c>
      <c r="AM2628" s="100" t="str">
        <f t="shared" si="1693"/>
        <v>●</v>
      </c>
      <c r="AP2628" s="100" t="str">
        <f t="shared" si="1698"/>
        <v>●</v>
      </c>
      <c r="AQ2628" s="100" t="str">
        <f t="shared" si="1694"/>
        <v>●</v>
      </c>
      <c r="AR2628" s="100" t="str">
        <f t="shared" si="1695"/>
        <v>●</v>
      </c>
      <c r="AS2628" s="100" t="str">
        <f t="shared" si="1699"/>
        <v>●</v>
      </c>
    </row>
    <row r="2629" spans="2:45" s="100" customFormat="1" ht="14.25" customHeight="1">
      <c r="B2629" s="102" t="s">
        <v>132</v>
      </c>
      <c r="C2629" s="106">
        <v>357</v>
      </c>
      <c r="D2629" s="107">
        <v>303</v>
      </c>
      <c r="E2629" s="107">
        <v>213</v>
      </c>
      <c r="F2629" s="107">
        <v>195</v>
      </c>
      <c r="G2629" s="107">
        <f>第2表01元データ!BH76</f>
        <v>193</v>
      </c>
      <c r="H2629" s="107">
        <f t="shared" si="1701"/>
        <v>-2</v>
      </c>
      <c r="I2629" s="108">
        <f t="shared" si="1702"/>
        <v>-1.0256410256410255</v>
      </c>
      <c r="K2629" s="102" t="s">
        <v>103</v>
      </c>
      <c r="L2629" s="115" t="s">
        <v>313</v>
      </c>
      <c r="M2629" s="116" t="s">
        <v>313</v>
      </c>
      <c r="N2629" s="116" t="s">
        <v>313</v>
      </c>
      <c r="O2629" s="116" t="s">
        <v>337</v>
      </c>
      <c r="P2629" s="107" t="str">
        <f>第2表01元データ!BI76</f>
        <v>-</v>
      </c>
      <c r="Q2629" s="107" t="e">
        <f t="shared" si="1703"/>
        <v>#VALUE!</v>
      </c>
      <c r="R2629" s="108" t="e">
        <f t="shared" si="1704"/>
        <v>#VALUE!</v>
      </c>
      <c r="T2629" s="100">
        <v>211</v>
      </c>
      <c r="W2629" s="100" t="s">
        <v>365</v>
      </c>
      <c r="X2629" s="100">
        <v>217</v>
      </c>
      <c r="Y2629" s="100">
        <v>254</v>
      </c>
      <c r="Z2629" s="100">
        <v>357</v>
      </c>
      <c r="AA2629" s="100">
        <v>303</v>
      </c>
      <c r="AC2629" s="100" t="s">
        <v>365</v>
      </c>
      <c r="AJ2629" s="100" t="str">
        <f t="shared" si="1697"/>
        <v>●</v>
      </c>
      <c r="AK2629" s="100" t="str">
        <f t="shared" si="1691"/>
        <v>●</v>
      </c>
      <c r="AL2629" s="100" t="str">
        <f t="shared" si="1705"/>
        <v>●</v>
      </c>
      <c r="AM2629" s="100" t="str">
        <f t="shared" si="1693"/>
        <v>●</v>
      </c>
      <c r="AP2629" s="100" t="str">
        <f t="shared" si="1698"/>
        <v>●</v>
      </c>
      <c r="AQ2629" s="100" t="str">
        <f t="shared" si="1694"/>
        <v>●</v>
      </c>
      <c r="AR2629" s="100" t="str">
        <f t="shared" si="1695"/>
        <v>●</v>
      </c>
      <c r="AS2629" s="100" t="str">
        <f t="shared" si="1699"/>
        <v>●</v>
      </c>
    </row>
    <row r="2630" spans="2:45" s="100" customFormat="1" ht="14.25" customHeight="1">
      <c r="B2630" s="102" t="s">
        <v>133</v>
      </c>
      <c r="C2630" s="106">
        <v>256</v>
      </c>
      <c r="D2630" s="107">
        <v>349</v>
      </c>
      <c r="E2630" s="107">
        <v>306</v>
      </c>
      <c r="F2630" s="107">
        <v>208</v>
      </c>
      <c r="G2630" s="107">
        <f>第2表01元データ!BH77</f>
        <v>203</v>
      </c>
      <c r="H2630" s="107">
        <f t="shared" si="1701"/>
        <v>-5</v>
      </c>
      <c r="I2630" s="108">
        <f t="shared" si="1702"/>
        <v>-2.4038461538461542</v>
      </c>
      <c r="K2630" s="102" t="s">
        <v>104</v>
      </c>
      <c r="L2630" s="115" t="s">
        <v>313</v>
      </c>
      <c r="M2630" s="116" t="s">
        <v>313</v>
      </c>
      <c r="N2630" s="116" t="s">
        <v>313</v>
      </c>
      <c r="O2630" s="116" t="s">
        <v>337</v>
      </c>
      <c r="P2630" s="107" t="str">
        <f>第2表01元データ!BI77</f>
        <v>-</v>
      </c>
      <c r="Q2630" s="107" t="e">
        <f t="shared" si="1703"/>
        <v>#VALUE!</v>
      </c>
      <c r="R2630" s="108" t="e">
        <f t="shared" si="1704"/>
        <v>#VALUE!</v>
      </c>
      <c r="T2630" s="100">
        <v>212</v>
      </c>
      <c r="W2630" s="100" t="s">
        <v>366</v>
      </c>
      <c r="X2630" s="100">
        <v>188</v>
      </c>
      <c r="Y2630" s="100">
        <v>216</v>
      </c>
      <c r="Z2630" s="100">
        <v>256</v>
      </c>
      <c r="AA2630" s="100">
        <v>349</v>
      </c>
      <c r="AC2630" s="100" t="s">
        <v>366</v>
      </c>
      <c r="AJ2630" s="100" t="str">
        <f t="shared" si="1697"/>
        <v>●</v>
      </c>
      <c r="AK2630" s="100" t="str">
        <f t="shared" si="1691"/>
        <v>●</v>
      </c>
      <c r="AL2630" s="100" t="str">
        <f t="shared" si="1705"/>
        <v>●</v>
      </c>
      <c r="AM2630" s="100" t="str">
        <f t="shared" si="1693"/>
        <v>●</v>
      </c>
      <c r="AP2630" s="100" t="str">
        <f t="shared" si="1698"/>
        <v>●</v>
      </c>
      <c r="AQ2630" s="100" t="str">
        <f t="shared" si="1694"/>
        <v>●</v>
      </c>
      <c r="AR2630" s="100" t="str">
        <f t="shared" si="1695"/>
        <v>●</v>
      </c>
      <c r="AS2630" s="100" t="str">
        <f t="shared" si="1699"/>
        <v>●</v>
      </c>
    </row>
    <row r="2631" spans="2:45" s="100" customFormat="1" ht="14.25" customHeight="1">
      <c r="B2631" s="102" t="s">
        <v>134</v>
      </c>
      <c r="C2631" s="106">
        <v>226</v>
      </c>
      <c r="D2631" s="107">
        <v>262</v>
      </c>
      <c r="E2631" s="107">
        <v>344</v>
      </c>
      <c r="F2631" s="107">
        <v>307</v>
      </c>
      <c r="G2631" s="107">
        <f>第2表01元データ!BH78</f>
        <v>208</v>
      </c>
      <c r="H2631" s="107">
        <f t="shared" si="1701"/>
        <v>-99</v>
      </c>
      <c r="I2631" s="108">
        <f t="shared" si="1702"/>
        <v>-32.247557003257327</v>
      </c>
      <c r="K2631" s="102" t="s">
        <v>105</v>
      </c>
      <c r="L2631" s="115" t="s">
        <v>313</v>
      </c>
      <c r="M2631" s="116" t="s">
        <v>313</v>
      </c>
      <c r="N2631" s="116" t="s">
        <v>313</v>
      </c>
      <c r="O2631" s="116" t="s">
        <v>337</v>
      </c>
      <c r="P2631" s="107" t="str">
        <f>第2表01元データ!BI78</f>
        <v>-</v>
      </c>
      <c r="Q2631" s="107" t="e">
        <f t="shared" si="1703"/>
        <v>#VALUE!</v>
      </c>
      <c r="R2631" s="108" t="e">
        <f t="shared" si="1704"/>
        <v>#VALUE!</v>
      </c>
      <c r="T2631" s="100">
        <v>213</v>
      </c>
      <c r="W2631" s="100" t="s">
        <v>367</v>
      </c>
      <c r="X2631" s="100">
        <v>235</v>
      </c>
      <c r="Y2631" s="100">
        <v>207</v>
      </c>
      <c r="Z2631" s="100">
        <v>226</v>
      </c>
      <c r="AA2631" s="100">
        <v>262</v>
      </c>
      <c r="AC2631" s="100" t="s">
        <v>367</v>
      </c>
      <c r="AJ2631" s="100" t="str">
        <f t="shared" si="1697"/>
        <v>●</v>
      </c>
      <c r="AK2631" s="100" t="str">
        <f t="shared" si="1691"/>
        <v>●</v>
      </c>
      <c r="AL2631" s="100" t="str">
        <f t="shared" si="1705"/>
        <v>●</v>
      </c>
      <c r="AM2631" s="100" t="str">
        <f t="shared" si="1693"/>
        <v>●</v>
      </c>
      <c r="AP2631" s="100" t="str">
        <f t="shared" si="1698"/>
        <v>●</v>
      </c>
      <c r="AQ2631" s="100" t="str">
        <f t="shared" si="1694"/>
        <v>●</v>
      </c>
      <c r="AR2631" s="100" t="str">
        <f t="shared" si="1695"/>
        <v>●</v>
      </c>
      <c r="AS2631" s="100" t="str">
        <f t="shared" si="1699"/>
        <v>●</v>
      </c>
    </row>
    <row r="2632" spans="2:45" s="100" customFormat="1" ht="14.25" customHeight="1">
      <c r="B2632" s="102" t="s">
        <v>135</v>
      </c>
      <c r="C2632" s="106">
        <v>212</v>
      </c>
      <c r="D2632" s="107">
        <v>221</v>
      </c>
      <c r="E2632" s="107">
        <v>245</v>
      </c>
      <c r="F2632" s="107">
        <v>330</v>
      </c>
      <c r="G2632" s="107">
        <f>第2表01元データ!BH79</f>
        <v>294</v>
      </c>
      <c r="H2632" s="107">
        <f t="shared" si="1701"/>
        <v>-36</v>
      </c>
      <c r="I2632" s="108">
        <f t="shared" si="1702"/>
        <v>-10.909090909090908</v>
      </c>
      <c r="K2632" s="102" t="s">
        <v>106</v>
      </c>
      <c r="L2632" s="115" t="s">
        <v>313</v>
      </c>
      <c r="M2632" s="116" t="s">
        <v>313</v>
      </c>
      <c r="N2632" s="116" t="s">
        <v>313</v>
      </c>
      <c r="O2632" s="116" t="s">
        <v>337</v>
      </c>
      <c r="P2632" s="107" t="str">
        <f>第2表01元データ!BI79</f>
        <v>-</v>
      </c>
      <c r="Q2632" s="107" t="e">
        <f t="shared" si="1703"/>
        <v>#VALUE!</v>
      </c>
      <c r="R2632" s="108" t="e">
        <f t="shared" si="1704"/>
        <v>#VALUE!</v>
      </c>
      <c r="T2632" s="100">
        <v>214</v>
      </c>
      <c r="W2632" s="100" t="s">
        <v>368</v>
      </c>
      <c r="X2632" s="100">
        <v>175</v>
      </c>
      <c r="Y2632" s="100">
        <v>236</v>
      </c>
      <c r="Z2632" s="100">
        <v>212</v>
      </c>
      <c r="AA2632" s="100">
        <v>221</v>
      </c>
      <c r="AC2632" s="100" t="s">
        <v>368</v>
      </c>
      <c r="AJ2632" s="100" t="str">
        <f t="shared" si="1697"/>
        <v>●</v>
      </c>
      <c r="AK2632" s="100" t="str">
        <f t="shared" si="1691"/>
        <v>●</v>
      </c>
      <c r="AL2632" s="100" t="str">
        <f t="shared" si="1705"/>
        <v>●</v>
      </c>
      <c r="AM2632" s="100" t="str">
        <f t="shared" si="1693"/>
        <v>●</v>
      </c>
      <c r="AP2632" s="100" t="str">
        <f t="shared" si="1698"/>
        <v>●</v>
      </c>
      <c r="AQ2632" s="100" t="str">
        <f t="shared" si="1694"/>
        <v>●</v>
      </c>
      <c r="AR2632" s="100" t="str">
        <f t="shared" si="1695"/>
        <v>●</v>
      </c>
      <c r="AS2632" s="100" t="str">
        <f t="shared" si="1699"/>
        <v>●</v>
      </c>
    </row>
    <row r="2633" spans="2:45" s="100" customFormat="1" ht="14.25" customHeight="1">
      <c r="B2633" s="102" t="s">
        <v>136</v>
      </c>
      <c r="C2633" s="106">
        <v>212</v>
      </c>
      <c r="D2633" s="107">
        <v>187</v>
      </c>
      <c r="E2633" s="107">
        <v>195</v>
      </c>
      <c r="F2633" s="107">
        <v>237</v>
      </c>
      <c r="G2633" s="107">
        <f>第2表01元データ!BH80</f>
        <v>318</v>
      </c>
      <c r="H2633" s="107">
        <f t="shared" si="1701"/>
        <v>81</v>
      </c>
      <c r="I2633" s="108">
        <f t="shared" si="1702"/>
        <v>34.177215189873415</v>
      </c>
      <c r="K2633" s="102" t="s">
        <v>107</v>
      </c>
      <c r="L2633" s="115" t="s">
        <v>313</v>
      </c>
      <c r="M2633" s="116" t="s">
        <v>313</v>
      </c>
      <c r="N2633" s="116" t="s">
        <v>313</v>
      </c>
      <c r="O2633" s="116" t="s">
        <v>337</v>
      </c>
      <c r="P2633" s="107" t="str">
        <f>第2表01元データ!BI80</f>
        <v>-</v>
      </c>
      <c r="Q2633" s="107" t="e">
        <f t="shared" si="1703"/>
        <v>#VALUE!</v>
      </c>
      <c r="R2633" s="108" t="e">
        <f t="shared" si="1704"/>
        <v>#VALUE!</v>
      </c>
      <c r="T2633" s="100">
        <v>215</v>
      </c>
      <c r="W2633" s="100" t="s">
        <v>369</v>
      </c>
      <c r="X2633" s="100">
        <v>148</v>
      </c>
      <c r="Y2633" s="100">
        <v>167</v>
      </c>
      <c r="Z2633" s="100">
        <v>212</v>
      </c>
      <c r="AA2633" s="100">
        <v>187</v>
      </c>
      <c r="AC2633" s="100" t="s">
        <v>369</v>
      </c>
      <c r="AJ2633" s="100" t="str">
        <f t="shared" si="1697"/>
        <v>●</v>
      </c>
      <c r="AK2633" s="100" t="str">
        <f t="shared" si="1691"/>
        <v>●</v>
      </c>
      <c r="AL2633" s="100" t="str">
        <f t="shared" si="1705"/>
        <v>●</v>
      </c>
      <c r="AM2633" s="100" t="str">
        <f t="shared" si="1693"/>
        <v>●</v>
      </c>
      <c r="AP2633" s="100" t="str">
        <f t="shared" si="1698"/>
        <v>●</v>
      </c>
      <c r="AQ2633" s="100" t="str">
        <f t="shared" si="1694"/>
        <v>●</v>
      </c>
      <c r="AR2633" s="100" t="str">
        <f t="shared" si="1695"/>
        <v>●</v>
      </c>
      <c r="AS2633" s="100" t="str">
        <f t="shared" si="1699"/>
        <v>●</v>
      </c>
    </row>
    <row r="2634" spans="2:45" s="100" customFormat="1" ht="14.25" customHeight="1">
      <c r="B2634" s="102" t="s">
        <v>137</v>
      </c>
      <c r="C2634" s="106">
        <v>148</v>
      </c>
      <c r="D2634" s="107">
        <v>200</v>
      </c>
      <c r="E2634" s="107">
        <v>176</v>
      </c>
      <c r="F2634" s="107">
        <v>181</v>
      </c>
      <c r="G2634" s="107">
        <f>第2表01元データ!BH81</f>
        <v>226</v>
      </c>
      <c r="H2634" s="107">
        <f t="shared" si="1701"/>
        <v>45</v>
      </c>
      <c r="I2634" s="108">
        <f t="shared" si="1702"/>
        <v>24.861878453038674</v>
      </c>
      <c r="K2634" s="102" t="s">
        <v>108</v>
      </c>
      <c r="L2634" s="115" t="s">
        <v>313</v>
      </c>
      <c r="M2634" s="116" t="s">
        <v>313</v>
      </c>
      <c r="N2634" s="116" t="s">
        <v>313</v>
      </c>
      <c r="O2634" s="116" t="s">
        <v>337</v>
      </c>
      <c r="P2634" s="107" t="str">
        <f>第2表01元データ!BI81</f>
        <v>-</v>
      </c>
      <c r="Q2634" s="107" t="e">
        <f t="shared" si="1703"/>
        <v>#VALUE!</v>
      </c>
      <c r="R2634" s="108" t="e">
        <f t="shared" si="1704"/>
        <v>#VALUE!</v>
      </c>
      <c r="T2634" s="100">
        <v>216</v>
      </c>
      <c r="W2634" s="100" t="s">
        <v>370</v>
      </c>
      <c r="X2634" s="100">
        <v>118</v>
      </c>
      <c r="Y2634" s="100">
        <v>128</v>
      </c>
      <c r="Z2634" s="100">
        <v>148</v>
      </c>
      <c r="AA2634" s="100">
        <v>200</v>
      </c>
      <c r="AC2634" s="100" t="s">
        <v>370</v>
      </c>
      <c r="AJ2634" s="100" t="str">
        <f t="shared" si="1697"/>
        <v>●</v>
      </c>
      <c r="AK2634" s="100" t="str">
        <f t="shared" si="1691"/>
        <v>●</v>
      </c>
      <c r="AL2634" s="100" t="str">
        <f t="shared" si="1705"/>
        <v>●</v>
      </c>
      <c r="AM2634" s="100" t="str">
        <f t="shared" si="1693"/>
        <v>●</v>
      </c>
      <c r="AP2634" s="100" t="str">
        <f t="shared" si="1698"/>
        <v>●</v>
      </c>
      <c r="AQ2634" s="100" t="str">
        <f t="shared" si="1694"/>
        <v>●</v>
      </c>
      <c r="AR2634" s="100" t="str">
        <f t="shared" si="1695"/>
        <v>●</v>
      </c>
      <c r="AS2634" s="100" t="str">
        <f t="shared" si="1699"/>
        <v>●</v>
      </c>
    </row>
    <row r="2635" spans="2:45" s="100" customFormat="1" ht="14.25" customHeight="1">
      <c r="B2635" s="102" t="s">
        <v>138</v>
      </c>
      <c r="C2635" s="106">
        <v>95</v>
      </c>
      <c r="D2635" s="107">
        <v>135</v>
      </c>
      <c r="E2635" s="107">
        <v>174</v>
      </c>
      <c r="F2635" s="107">
        <v>152</v>
      </c>
      <c r="G2635" s="107">
        <f>第2表01元データ!BH82</f>
        <v>161</v>
      </c>
      <c r="H2635" s="107">
        <f t="shared" si="1701"/>
        <v>9</v>
      </c>
      <c r="I2635" s="108">
        <f t="shared" si="1702"/>
        <v>5.9210526315789469</v>
      </c>
      <c r="K2635" s="102" t="s">
        <v>109</v>
      </c>
      <c r="L2635" s="115" t="s">
        <v>313</v>
      </c>
      <c r="M2635" s="116" t="s">
        <v>313</v>
      </c>
      <c r="N2635" s="116" t="s">
        <v>313</v>
      </c>
      <c r="O2635" s="116" t="s">
        <v>337</v>
      </c>
      <c r="P2635" s="107" t="str">
        <f>第2表01元データ!BI82</f>
        <v>-</v>
      </c>
      <c r="Q2635" s="107" t="e">
        <f t="shared" si="1703"/>
        <v>#VALUE!</v>
      </c>
      <c r="R2635" s="108" t="e">
        <f t="shared" si="1704"/>
        <v>#VALUE!</v>
      </c>
      <c r="T2635" s="100">
        <v>217</v>
      </c>
      <c r="W2635" s="100" t="s">
        <v>371</v>
      </c>
      <c r="X2635" s="100">
        <v>58</v>
      </c>
      <c r="Y2635" s="100">
        <v>89</v>
      </c>
      <c r="Z2635" s="100">
        <v>95</v>
      </c>
      <c r="AA2635" s="100">
        <v>135</v>
      </c>
      <c r="AC2635" s="100" t="s">
        <v>371</v>
      </c>
      <c r="AJ2635" s="100" t="str">
        <f t="shared" si="1697"/>
        <v>●</v>
      </c>
      <c r="AK2635" s="100" t="str">
        <f t="shared" si="1691"/>
        <v>●</v>
      </c>
      <c r="AL2635" s="100" t="str">
        <f t="shared" si="1705"/>
        <v>●</v>
      </c>
      <c r="AM2635" s="100" t="str">
        <f t="shared" si="1693"/>
        <v>●</v>
      </c>
      <c r="AP2635" s="100" t="str">
        <f t="shared" si="1698"/>
        <v>●</v>
      </c>
      <c r="AQ2635" s="100" t="str">
        <f t="shared" si="1694"/>
        <v>●</v>
      </c>
      <c r="AR2635" s="100" t="str">
        <f t="shared" si="1695"/>
        <v>●</v>
      </c>
      <c r="AS2635" s="100" t="str">
        <f t="shared" si="1699"/>
        <v>●</v>
      </c>
    </row>
    <row r="2636" spans="2:45" s="100" customFormat="1" ht="14.25" customHeight="1">
      <c r="B2636" s="102" t="s">
        <v>110</v>
      </c>
      <c r="C2636" s="106">
        <v>81</v>
      </c>
      <c r="D2636" s="107">
        <v>120</v>
      </c>
      <c r="E2636" s="107">
        <v>125</v>
      </c>
      <c r="F2636" s="107">
        <v>200</v>
      </c>
      <c r="G2636" s="107">
        <f>第2表01元データ!BH83</f>
        <v>222</v>
      </c>
      <c r="H2636" s="107">
        <f t="shared" si="1701"/>
        <v>22</v>
      </c>
      <c r="I2636" s="108">
        <f t="shared" si="1702"/>
        <v>11</v>
      </c>
      <c r="K2636" s="102" t="s">
        <v>110</v>
      </c>
      <c r="L2636" s="115" t="s">
        <v>313</v>
      </c>
      <c r="M2636" s="116" t="s">
        <v>313</v>
      </c>
      <c r="N2636" s="116" t="s">
        <v>313</v>
      </c>
      <c r="O2636" s="116" t="s">
        <v>337</v>
      </c>
      <c r="P2636" s="107" t="str">
        <f>第2表01元データ!BI83</f>
        <v>-</v>
      </c>
      <c r="Q2636" s="107" t="e">
        <f t="shared" si="1703"/>
        <v>#VALUE!</v>
      </c>
      <c r="R2636" s="108" t="e">
        <f t="shared" si="1704"/>
        <v>#VALUE!</v>
      </c>
      <c r="T2636" s="100">
        <v>218</v>
      </c>
      <c r="W2636" s="100" t="s">
        <v>378</v>
      </c>
      <c r="X2636" s="100">
        <v>28</v>
      </c>
      <c r="Y2636" s="100">
        <v>43</v>
      </c>
      <c r="Z2636" s="100">
        <v>81</v>
      </c>
      <c r="AA2636" s="100">
        <v>120</v>
      </c>
      <c r="AC2636" s="100" t="s">
        <v>378</v>
      </c>
      <c r="AJ2636" s="100" t="str">
        <f t="shared" si="1697"/>
        <v>●</v>
      </c>
      <c r="AK2636" s="100" t="str">
        <f t="shared" si="1691"/>
        <v>●</v>
      </c>
      <c r="AL2636" s="100" t="str">
        <f t="shared" si="1705"/>
        <v>●</v>
      </c>
      <c r="AM2636" s="100" t="str">
        <f t="shared" si="1693"/>
        <v>●</v>
      </c>
      <c r="AP2636" s="100" t="str">
        <f t="shared" si="1698"/>
        <v>●</v>
      </c>
      <c r="AQ2636" s="100" t="str">
        <f t="shared" si="1694"/>
        <v>●</v>
      </c>
      <c r="AR2636" s="100" t="str">
        <f t="shared" si="1695"/>
        <v>●</v>
      </c>
      <c r="AS2636" s="100" t="str">
        <f t="shared" si="1699"/>
        <v>●</v>
      </c>
    </row>
    <row r="2637" spans="2:45" ht="14.25" customHeight="1">
      <c r="B2637" s="119" t="s">
        <v>111</v>
      </c>
      <c r="C2637" s="120" t="s">
        <v>313</v>
      </c>
      <c r="D2637" s="116" t="s">
        <v>313</v>
      </c>
      <c r="E2637" s="116" t="s">
        <v>313</v>
      </c>
      <c r="F2637" s="116">
        <v>2</v>
      </c>
      <c r="G2637" s="107">
        <f>第2表01元データ!BH84</f>
        <v>12</v>
      </c>
      <c r="H2637" s="107"/>
      <c r="I2637" s="108"/>
      <c r="K2637" s="119" t="s">
        <v>111</v>
      </c>
      <c r="L2637" s="120" t="s">
        <v>313</v>
      </c>
      <c r="M2637" s="116" t="s">
        <v>313</v>
      </c>
      <c r="N2637" s="116" t="s">
        <v>313</v>
      </c>
      <c r="O2637" s="116" t="s">
        <v>337</v>
      </c>
      <c r="P2637" s="107" t="str">
        <f>第2表01元データ!BI84</f>
        <v>-</v>
      </c>
      <c r="Q2637" s="107"/>
      <c r="R2637" s="108"/>
      <c r="T2637" s="100">
        <v>219</v>
      </c>
    </row>
    <row r="2638" spans="2:45" ht="14.25" customHeight="1">
      <c r="K2638" s="119"/>
      <c r="W2638" s="97">
        <v>66</v>
      </c>
    </row>
  </sheetData>
  <mergeCells count="175">
    <mergeCell ref="K2429:K2431"/>
    <mergeCell ref="B2429:B2431"/>
    <mergeCell ref="B2611:B2613"/>
    <mergeCell ref="B2581:B2583"/>
    <mergeCell ref="B2551:B2553"/>
    <mergeCell ref="K2520:K2522"/>
    <mergeCell ref="B2520:B2522"/>
    <mergeCell ref="B2490:B2492"/>
    <mergeCell ref="K2490:K2492"/>
    <mergeCell ref="B2460:B2462"/>
    <mergeCell ref="K2460:K2462"/>
    <mergeCell ref="K2581:K2583"/>
    <mergeCell ref="K2611:K2613"/>
    <mergeCell ref="K2551:K2553"/>
    <mergeCell ref="B2399:B2401"/>
    <mergeCell ref="K2399:K2401"/>
    <mergeCell ref="B2369:B2371"/>
    <mergeCell ref="K2369:K2371"/>
    <mergeCell ref="K2338:K2340"/>
    <mergeCell ref="B2338:B2340"/>
    <mergeCell ref="B2308:B2310"/>
    <mergeCell ref="K2308:K2310"/>
    <mergeCell ref="B1:R1"/>
    <mergeCell ref="B2217:B2219"/>
    <mergeCell ref="K2217:K2219"/>
    <mergeCell ref="B2187:B2189"/>
    <mergeCell ref="K2187:K2189"/>
    <mergeCell ref="K2156:K2158"/>
    <mergeCell ref="B2278:B2280"/>
    <mergeCell ref="K2278:K2280"/>
    <mergeCell ref="K2247:K2249"/>
    <mergeCell ref="B2247:B2249"/>
    <mergeCell ref="B2096:B2098"/>
    <mergeCell ref="K2096:K2098"/>
    <mergeCell ref="K2065:K2067"/>
    <mergeCell ref="B2065:B2067"/>
    <mergeCell ref="B2035:B2037"/>
    <mergeCell ref="K2035:K2037"/>
    <mergeCell ref="B2156:B2158"/>
    <mergeCell ref="B2126:B2128"/>
    <mergeCell ref="K2126:K2128"/>
    <mergeCell ref="B1914:B1916"/>
    <mergeCell ref="K1914:K1916"/>
    <mergeCell ref="K1883:K1885"/>
    <mergeCell ref="B1883:B1885"/>
    <mergeCell ref="B1853:B1855"/>
    <mergeCell ref="K1853:K1855"/>
    <mergeCell ref="B2005:B2007"/>
    <mergeCell ref="K2005:K2007"/>
    <mergeCell ref="K1974:K1976"/>
    <mergeCell ref="B1974:B1976"/>
    <mergeCell ref="B1944:B1946"/>
    <mergeCell ref="K1944:K1946"/>
    <mergeCell ref="B1732:B1734"/>
    <mergeCell ref="K1732:K1734"/>
    <mergeCell ref="K1701:K1703"/>
    <mergeCell ref="B1701:B1703"/>
    <mergeCell ref="B1671:B1673"/>
    <mergeCell ref="K1671:K1673"/>
    <mergeCell ref="B1823:B1825"/>
    <mergeCell ref="K1823:K1825"/>
    <mergeCell ref="K1792:K1794"/>
    <mergeCell ref="B1792:B1794"/>
    <mergeCell ref="B1762:B1764"/>
    <mergeCell ref="K1762:K1764"/>
    <mergeCell ref="B1550:B1552"/>
    <mergeCell ref="K1550:K1552"/>
    <mergeCell ref="K1519:K1521"/>
    <mergeCell ref="B1519:B1521"/>
    <mergeCell ref="B1489:B1491"/>
    <mergeCell ref="K1489:K1491"/>
    <mergeCell ref="B1641:B1643"/>
    <mergeCell ref="K1641:K1643"/>
    <mergeCell ref="K1610:K1612"/>
    <mergeCell ref="B1610:B1612"/>
    <mergeCell ref="B1580:B1582"/>
    <mergeCell ref="K1580:K1582"/>
    <mergeCell ref="B1368:B1370"/>
    <mergeCell ref="K1368:K1370"/>
    <mergeCell ref="K1337:K1339"/>
    <mergeCell ref="B1337:B1339"/>
    <mergeCell ref="B1307:B1309"/>
    <mergeCell ref="K1307:K1309"/>
    <mergeCell ref="B1459:B1461"/>
    <mergeCell ref="K1459:K1461"/>
    <mergeCell ref="K1428:K1430"/>
    <mergeCell ref="B1428:B1430"/>
    <mergeCell ref="B1398:B1400"/>
    <mergeCell ref="K1398:K1400"/>
    <mergeCell ref="B1186:B1188"/>
    <mergeCell ref="K1186:K1188"/>
    <mergeCell ref="K1155:K1157"/>
    <mergeCell ref="B1155:B1157"/>
    <mergeCell ref="B1125:B1127"/>
    <mergeCell ref="K1125:K1127"/>
    <mergeCell ref="B1277:B1279"/>
    <mergeCell ref="K1277:K1279"/>
    <mergeCell ref="K1246:K1248"/>
    <mergeCell ref="B1246:B1248"/>
    <mergeCell ref="B1216:B1218"/>
    <mergeCell ref="K1216:K1218"/>
    <mergeCell ref="B1004:B1006"/>
    <mergeCell ref="K1004:K1006"/>
    <mergeCell ref="K973:K975"/>
    <mergeCell ref="B973:B975"/>
    <mergeCell ref="B943:B945"/>
    <mergeCell ref="K943:K945"/>
    <mergeCell ref="B1095:B1097"/>
    <mergeCell ref="K1095:K1097"/>
    <mergeCell ref="K1064:K1066"/>
    <mergeCell ref="B1064:B1066"/>
    <mergeCell ref="B1034:B1036"/>
    <mergeCell ref="K1034:K1036"/>
    <mergeCell ref="K791:K793"/>
    <mergeCell ref="B791:B793"/>
    <mergeCell ref="B761:B763"/>
    <mergeCell ref="K761:K763"/>
    <mergeCell ref="B731:B733"/>
    <mergeCell ref="K731:K733"/>
    <mergeCell ref="K700:K702"/>
    <mergeCell ref="B700:B702"/>
    <mergeCell ref="B913:B915"/>
    <mergeCell ref="K913:K915"/>
    <mergeCell ref="K882:K884"/>
    <mergeCell ref="B882:B884"/>
    <mergeCell ref="B852:B854"/>
    <mergeCell ref="K852:K854"/>
    <mergeCell ref="B822:B824"/>
    <mergeCell ref="K822:K824"/>
    <mergeCell ref="B549:B551"/>
    <mergeCell ref="K549:K551"/>
    <mergeCell ref="K518:K520"/>
    <mergeCell ref="B518:B520"/>
    <mergeCell ref="B488:B490"/>
    <mergeCell ref="K488:K490"/>
    <mergeCell ref="B670:B672"/>
    <mergeCell ref="K670:K672"/>
    <mergeCell ref="B640:B642"/>
    <mergeCell ref="K640:K642"/>
    <mergeCell ref="K609:K611"/>
    <mergeCell ref="B609:B611"/>
    <mergeCell ref="B579:B581"/>
    <mergeCell ref="K579:K581"/>
    <mergeCell ref="B336:B338"/>
    <mergeCell ref="B306:B308"/>
    <mergeCell ref="K306:K308"/>
    <mergeCell ref="B276:B278"/>
    <mergeCell ref="K276:K278"/>
    <mergeCell ref="B458:B460"/>
    <mergeCell ref="K458:K460"/>
    <mergeCell ref="K427:K429"/>
    <mergeCell ref="B427:B429"/>
    <mergeCell ref="B397:B399"/>
    <mergeCell ref="K397:K399"/>
    <mergeCell ref="B367:B369"/>
    <mergeCell ref="K367:K369"/>
    <mergeCell ref="K336:K338"/>
    <mergeCell ref="K245:K247"/>
    <mergeCell ref="B63:B65"/>
    <mergeCell ref="B33:B35"/>
    <mergeCell ref="K33:K35"/>
    <mergeCell ref="K3:K5"/>
    <mergeCell ref="B3:B5"/>
    <mergeCell ref="B124:B126"/>
    <mergeCell ref="K124:K126"/>
    <mergeCell ref="K94:K96"/>
    <mergeCell ref="B94:B96"/>
    <mergeCell ref="K63:K65"/>
    <mergeCell ref="B245:B247"/>
    <mergeCell ref="B215:B217"/>
    <mergeCell ref="K215:K217"/>
    <mergeCell ref="B185:B187"/>
    <mergeCell ref="K185:K187"/>
    <mergeCell ref="K154:K156"/>
    <mergeCell ref="B154:B156"/>
  </mergeCells>
  <phoneticPr fontId="4"/>
  <pageMargins left="0.70866141732283472" right="0.70866141732283472" top="0.74803149606299213" bottom="0.74803149606299213" header="0.31496062992125984" footer="0.31496062992125984"/>
  <pageSetup paperSize="9" scale="60" orientation="portrait" r:id="rId1"/>
  <headerFooter>
    <oddHeader>&amp;R国　第３表</oddHeader>
  </headerFooter>
  <rowBreaks count="28" manualBreakCount="28">
    <brk id="91" max="18" man="1"/>
    <brk id="182" max="18" man="1"/>
    <brk id="273" max="18" man="1"/>
    <brk id="364" max="18" man="1"/>
    <brk id="455" max="18" man="1"/>
    <brk id="546" max="18" man="1"/>
    <brk id="637" max="18" man="1"/>
    <brk id="728" max="18" man="1"/>
    <brk id="819" max="18" man="1"/>
    <brk id="910" max="18" man="1"/>
    <brk id="1001" max="18" man="1"/>
    <brk id="1092" max="18" man="1"/>
    <brk id="1183" max="18" man="1"/>
    <brk id="1274" max="18" man="1"/>
    <brk id="1365" max="18" man="1"/>
    <brk id="1456" max="18" man="1"/>
    <brk id="1547" max="18" man="1"/>
    <brk id="1638" max="18" man="1"/>
    <brk id="1729" max="18" man="1"/>
    <brk id="1820" max="18" man="1"/>
    <brk id="1911" max="18" man="1"/>
    <brk id="2002" max="18" man="1"/>
    <brk id="2093" max="18" man="1"/>
    <brk id="2184" max="18" man="1"/>
    <brk id="2275" max="18" man="1"/>
    <brk id="2366" max="18" man="1"/>
    <brk id="2457" max="18" man="1"/>
    <brk id="2548" max="18" man="1"/>
  </rowBreaks>
  <colBreaks count="1" manualBreakCount="1">
    <brk id="19" max="1048575" man="1"/>
  </col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>
    <tabColor rgb="FFFFC000"/>
  </sheetPr>
  <dimension ref="A1:BK84"/>
  <sheetViews>
    <sheetView zoomScale="80" zoomScaleNormal="8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L37" sqref="L37"/>
    </sheetView>
  </sheetViews>
  <sheetFormatPr defaultRowHeight="13.5"/>
  <cols>
    <col min="1" max="1" width="15.625" bestFit="1" customWidth="1"/>
    <col min="2" max="47" width="9" style="91" customWidth="1"/>
    <col min="48" max="63" width="9" style="91"/>
  </cols>
  <sheetData>
    <row r="1" spans="1:63">
      <c r="A1" t="s">
        <v>738</v>
      </c>
    </row>
    <row r="2" spans="1:63">
      <c r="A2" t="s">
        <v>412</v>
      </c>
      <c r="S2" s="129"/>
    </row>
    <row r="3" spans="1:63">
      <c r="S3"/>
      <c r="T3"/>
      <c r="AE3"/>
    </row>
    <row r="4" spans="1:63">
      <c r="A4" t="s">
        <v>413</v>
      </c>
      <c r="S4" t="s">
        <v>414</v>
      </c>
      <c r="AE4" t="s">
        <v>415</v>
      </c>
      <c r="AF4" t="s">
        <v>414</v>
      </c>
      <c r="BI4" t="s">
        <v>415</v>
      </c>
    </row>
    <row r="5" spans="1:63">
      <c r="A5" t="s">
        <v>416</v>
      </c>
      <c r="AE5" s="91">
        <v>20</v>
      </c>
      <c r="AF5"/>
      <c r="BI5">
        <v>65001</v>
      </c>
    </row>
    <row r="6" spans="1:63">
      <c r="A6" t="s">
        <v>417</v>
      </c>
      <c r="S6">
        <v>720</v>
      </c>
      <c r="AF6">
        <v>10</v>
      </c>
    </row>
    <row r="7" spans="1:63" s="93" customFormat="1">
      <c r="A7" s="92" t="s">
        <v>418</v>
      </c>
      <c r="B7" s="93" t="s">
        <v>1</v>
      </c>
      <c r="C7" s="93" t="s">
        <v>419</v>
      </c>
      <c r="D7" s="93" t="s">
        <v>420</v>
      </c>
      <c r="E7" s="93" t="s">
        <v>421</v>
      </c>
      <c r="F7" s="93" t="s">
        <v>422</v>
      </c>
      <c r="G7" s="93" t="s">
        <v>423</v>
      </c>
      <c r="H7" s="93" t="s">
        <v>424</v>
      </c>
      <c r="I7" s="93" t="s">
        <v>425</v>
      </c>
      <c r="J7" s="93" t="s">
        <v>426</v>
      </c>
      <c r="K7" s="93" t="s">
        <v>427</v>
      </c>
      <c r="L7" s="93" t="s">
        <v>428</v>
      </c>
      <c r="M7" s="93" t="s">
        <v>429</v>
      </c>
      <c r="N7" s="93" t="s">
        <v>430</v>
      </c>
      <c r="O7" s="93" t="s">
        <v>431</v>
      </c>
      <c r="P7" s="93" t="s">
        <v>432</v>
      </c>
      <c r="Q7" s="93" t="s">
        <v>433</v>
      </c>
      <c r="R7" s="93" t="s">
        <v>434</v>
      </c>
      <c r="S7" s="93" t="s">
        <v>435</v>
      </c>
      <c r="T7" s="93" t="s">
        <v>436</v>
      </c>
      <c r="U7" s="93" t="s">
        <v>437</v>
      </c>
      <c r="V7" s="93" t="s">
        <v>438</v>
      </c>
      <c r="W7" s="93" t="s">
        <v>439</v>
      </c>
      <c r="X7" s="93" t="s">
        <v>440</v>
      </c>
      <c r="Y7" s="93" t="s">
        <v>441</v>
      </c>
      <c r="Z7" s="93" t="s">
        <v>442</v>
      </c>
      <c r="AA7" s="93" t="s">
        <v>443</v>
      </c>
      <c r="AB7" s="93" t="s">
        <v>444</v>
      </c>
      <c r="AC7" s="93" t="s">
        <v>445</v>
      </c>
      <c r="AD7" s="93" t="s">
        <v>446</v>
      </c>
      <c r="AE7" s="93" t="s">
        <v>447</v>
      </c>
      <c r="AF7" s="93" t="s">
        <v>448</v>
      </c>
      <c r="AG7" s="93" t="s">
        <v>449</v>
      </c>
      <c r="AH7" s="93" t="s">
        <v>450</v>
      </c>
      <c r="AI7" s="93" t="s">
        <v>451</v>
      </c>
      <c r="AJ7" s="93" t="s">
        <v>452</v>
      </c>
      <c r="AK7" s="93" t="s">
        <v>453</v>
      </c>
      <c r="AL7" s="93" t="s">
        <v>454</v>
      </c>
      <c r="AM7" s="93" t="s">
        <v>455</v>
      </c>
      <c r="AN7" s="93" t="s">
        <v>456</v>
      </c>
      <c r="AO7" s="93" t="s">
        <v>457</v>
      </c>
      <c r="AP7" s="93" t="s">
        <v>458</v>
      </c>
      <c r="AQ7" s="93" t="s">
        <v>459</v>
      </c>
      <c r="AR7" s="93" t="s">
        <v>460</v>
      </c>
      <c r="AS7" s="93" t="s">
        <v>461</v>
      </c>
      <c r="AT7" s="93" t="s">
        <v>462</v>
      </c>
      <c r="AU7" s="93" t="s">
        <v>463</v>
      </c>
      <c r="AV7" s="93" t="s">
        <v>464</v>
      </c>
      <c r="AW7" s="93" t="s">
        <v>465</v>
      </c>
      <c r="AX7" s="93" t="s">
        <v>466</v>
      </c>
      <c r="AY7" s="93" t="s">
        <v>467</v>
      </c>
      <c r="AZ7" s="93" t="s">
        <v>468</v>
      </c>
      <c r="BA7" s="93" t="s">
        <v>469</v>
      </c>
      <c r="BB7" s="93" t="s">
        <v>470</v>
      </c>
      <c r="BC7" s="93" t="s">
        <v>471</v>
      </c>
      <c r="BD7" s="93" t="s">
        <v>472</v>
      </c>
      <c r="BE7" s="93" t="s">
        <v>473</v>
      </c>
      <c r="BF7" s="93" t="s">
        <v>474</v>
      </c>
      <c r="BG7" s="93" t="s">
        <v>475</v>
      </c>
      <c r="BH7" s="93" t="s">
        <v>476</v>
      </c>
      <c r="BI7" s="93" t="s">
        <v>477</v>
      </c>
      <c r="BJ7" s="93" t="s">
        <v>478</v>
      </c>
      <c r="BK7" s="93" t="s">
        <v>479</v>
      </c>
    </row>
    <row r="8" spans="1:63">
      <c r="A8" s="94" t="s">
        <v>480</v>
      </c>
    </row>
    <row r="9" spans="1:63">
      <c r="A9" s="94" t="s">
        <v>481</v>
      </c>
      <c r="B9" s="91">
        <v>111299</v>
      </c>
      <c r="C9" s="91">
        <v>644</v>
      </c>
      <c r="D9" s="91">
        <v>223</v>
      </c>
      <c r="E9" s="91">
        <v>136</v>
      </c>
      <c r="F9" s="91">
        <v>2642</v>
      </c>
      <c r="G9" s="91">
        <v>3348</v>
      </c>
      <c r="H9" s="91">
        <v>5330</v>
      </c>
      <c r="I9" s="91">
        <v>3684</v>
      </c>
      <c r="J9" s="91">
        <v>640</v>
      </c>
      <c r="K9" s="91">
        <v>896</v>
      </c>
      <c r="L9" s="91">
        <v>1354</v>
      </c>
      <c r="M9" s="91">
        <v>1035</v>
      </c>
      <c r="N9" s="91">
        <v>564</v>
      </c>
      <c r="O9" s="91">
        <v>643</v>
      </c>
      <c r="P9" s="91">
        <v>941</v>
      </c>
      <c r="Q9" s="91">
        <v>1578</v>
      </c>
      <c r="R9" s="91">
        <v>2871</v>
      </c>
      <c r="S9" s="91">
        <v>2497</v>
      </c>
      <c r="T9" s="91">
        <v>1590</v>
      </c>
      <c r="U9" s="91">
        <v>4418</v>
      </c>
      <c r="V9" s="91">
        <v>2919</v>
      </c>
      <c r="W9" s="91">
        <v>4801</v>
      </c>
      <c r="X9" s="91">
        <v>2991</v>
      </c>
      <c r="Y9" s="91" t="s">
        <v>313</v>
      </c>
      <c r="Z9" s="91">
        <v>4097</v>
      </c>
      <c r="AA9" s="91" t="s">
        <v>313</v>
      </c>
      <c r="AB9" s="91">
        <v>637</v>
      </c>
      <c r="AC9" s="91">
        <v>589</v>
      </c>
      <c r="AD9" s="91">
        <v>494</v>
      </c>
      <c r="AE9" s="91" t="s">
        <v>314</v>
      </c>
      <c r="AF9" s="91">
        <v>50</v>
      </c>
      <c r="AG9" s="91">
        <v>4699</v>
      </c>
      <c r="AH9" s="91">
        <v>2032</v>
      </c>
      <c r="AI9" s="91">
        <v>621</v>
      </c>
      <c r="AJ9" s="91">
        <v>998</v>
      </c>
      <c r="AK9" s="91" t="s">
        <v>313</v>
      </c>
      <c r="AL9" s="91">
        <v>322</v>
      </c>
      <c r="AM9" s="91">
        <v>1001</v>
      </c>
      <c r="AN9" s="91">
        <v>4118</v>
      </c>
      <c r="AO9" s="91">
        <v>1832</v>
      </c>
      <c r="AP9" s="91">
        <v>1100</v>
      </c>
      <c r="AQ9" s="91">
        <v>1583</v>
      </c>
      <c r="AR9" s="91">
        <v>1054</v>
      </c>
      <c r="AS9" s="91">
        <v>986</v>
      </c>
      <c r="AT9" s="91">
        <v>2461</v>
      </c>
      <c r="AU9" s="91">
        <v>1100</v>
      </c>
      <c r="AV9" s="91">
        <v>114</v>
      </c>
      <c r="AW9" s="91">
        <v>9307</v>
      </c>
      <c r="AX9" s="91">
        <v>3440</v>
      </c>
      <c r="AY9" s="91">
        <v>1654</v>
      </c>
      <c r="AZ9" s="91">
        <v>892</v>
      </c>
      <c r="BA9" s="91">
        <v>8325</v>
      </c>
      <c r="BB9" s="91">
        <v>811</v>
      </c>
      <c r="BC9" s="91">
        <v>698</v>
      </c>
      <c r="BD9" s="91">
        <v>207</v>
      </c>
      <c r="BE9" s="91">
        <v>2185</v>
      </c>
      <c r="BF9" s="91">
        <v>913</v>
      </c>
      <c r="BG9" s="91">
        <v>1419</v>
      </c>
      <c r="BH9" s="91">
        <v>5811</v>
      </c>
      <c r="BI9" s="91">
        <v>4</v>
      </c>
      <c r="BJ9" s="91">
        <f>SUM(C9:BI9)</f>
        <v>111299</v>
      </c>
      <c r="BK9" s="91">
        <f>B9-BJ9</f>
        <v>0</v>
      </c>
    </row>
    <row r="10" spans="1:63">
      <c r="A10" s="94" t="s">
        <v>482</v>
      </c>
      <c r="B10" s="91">
        <v>9169</v>
      </c>
      <c r="C10" s="91">
        <v>38</v>
      </c>
      <c r="D10" s="91">
        <v>9</v>
      </c>
      <c r="E10" s="91">
        <v>2</v>
      </c>
      <c r="F10" s="91">
        <v>160</v>
      </c>
      <c r="G10" s="91">
        <v>248</v>
      </c>
      <c r="H10" s="91">
        <v>406</v>
      </c>
      <c r="I10" s="91">
        <v>337</v>
      </c>
      <c r="J10" s="91">
        <v>38</v>
      </c>
      <c r="K10" s="91">
        <v>54</v>
      </c>
      <c r="L10" s="91">
        <v>109</v>
      </c>
      <c r="M10" s="91">
        <v>79</v>
      </c>
      <c r="N10" s="91">
        <v>49</v>
      </c>
      <c r="O10" s="91">
        <v>35</v>
      </c>
      <c r="P10" s="91">
        <v>67</v>
      </c>
      <c r="Q10" s="91">
        <v>130</v>
      </c>
      <c r="R10" s="91">
        <v>203</v>
      </c>
      <c r="S10" s="91">
        <v>164</v>
      </c>
      <c r="T10" s="91">
        <v>122</v>
      </c>
      <c r="U10" s="91">
        <v>253</v>
      </c>
      <c r="V10" s="91">
        <v>288</v>
      </c>
      <c r="W10" s="91">
        <v>397</v>
      </c>
      <c r="X10" s="91">
        <v>278</v>
      </c>
      <c r="Y10" s="91" t="s">
        <v>313</v>
      </c>
      <c r="Z10" s="91">
        <v>299</v>
      </c>
      <c r="AA10" s="91" t="s">
        <v>313</v>
      </c>
      <c r="AB10" s="91">
        <v>30</v>
      </c>
      <c r="AC10" s="91">
        <v>32</v>
      </c>
      <c r="AD10" s="91">
        <v>26</v>
      </c>
      <c r="AE10" s="91" t="s">
        <v>314</v>
      </c>
      <c r="AF10" s="91">
        <v>3</v>
      </c>
      <c r="AG10" s="91">
        <v>390</v>
      </c>
      <c r="AH10" s="91">
        <v>196</v>
      </c>
      <c r="AI10" s="91">
        <v>40</v>
      </c>
      <c r="AJ10" s="91">
        <v>71</v>
      </c>
      <c r="AK10" s="91" t="s">
        <v>313</v>
      </c>
      <c r="AL10" s="91">
        <v>43</v>
      </c>
      <c r="AM10" s="91">
        <v>59</v>
      </c>
      <c r="AN10" s="91">
        <v>338</v>
      </c>
      <c r="AO10" s="91">
        <v>89</v>
      </c>
      <c r="AP10" s="91">
        <v>71</v>
      </c>
      <c r="AQ10" s="91">
        <v>126</v>
      </c>
      <c r="AR10" s="91">
        <v>109</v>
      </c>
      <c r="AS10" s="91">
        <v>78</v>
      </c>
      <c r="AT10" s="91">
        <v>210</v>
      </c>
      <c r="AU10" s="91">
        <v>55</v>
      </c>
      <c r="AV10" s="91">
        <v>8</v>
      </c>
      <c r="AW10" s="91">
        <v>870</v>
      </c>
      <c r="AX10" s="91">
        <v>401</v>
      </c>
      <c r="AY10" s="91">
        <v>203</v>
      </c>
      <c r="AZ10" s="91">
        <v>39</v>
      </c>
      <c r="BA10" s="91">
        <v>785</v>
      </c>
      <c r="BB10" s="91">
        <v>185</v>
      </c>
      <c r="BC10" s="91">
        <v>66</v>
      </c>
      <c r="BD10" s="91">
        <v>32</v>
      </c>
      <c r="BE10" s="91">
        <v>158</v>
      </c>
      <c r="BF10" s="91">
        <v>60</v>
      </c>
      <c r="BG10" s="91">
        <v>175</v>
      </c>
      <c r="BH10" s="91">
        <v>456</v>
      </c>
      <c r="BI10" s="91" t="s">
        <v>313</v>
      </c>
      <c r="BJ10" s="91">
        <f>SUM(C10:BI10)</f>
        <v>9169</v>
      </c>
      <c r="BK10" s="91">
        <f>B10-BJ10</f>
        <v>0</v>
      </c>
    </row>
    <row r="11" spans="1:63">
      <c r="A11" s="94" t="s">
        <v>483</v>
      </c>
      <c r="B11" s="91">
        <v>55643</v>
      </c>
      <c r="C11" s="91">
        <v>241</v>
      </c>
      <c r="D11" s="91">
        <v>98</v>
      </c>
      <c r="E11" s="91">
        <v>49</v>
      </c>
      <c r="F11" s="91">
        <v>1061</v>
      </c>
      <c r="G11" s="91">
        <v>1511</v>
      </c>
      <c r="H11" s="91">
        <v>2449</v>
      </c>
      <c r="I11" s="91">
        <v>1946</v>
      </c>
      <c r="J11" s="91">
        <v>325</v>
      </c>
      <c r="K11" s="91">
        <v>415</v>
      </c>
      <c r="L11" s="91">
        <v>646</v>
      </c>
      <c r="M11" s="91">
        <v>493</v>
      </c>
      <c r="N11" s="91">
        <v>279</v>
      </c>
      <c r="O11" s="91">
        <v>306</v>
      </c>
      <c r="P11" s="91">
        <v>421</v>
      </c>
      <c r="Q11" s="91">
        <v>784</v>
      </c>
      <c r="R11" s="91">
        <v>1317</v>
      </c>
      <c r="S11" s="91">
        <v>1264</v>
      </c>
      <c r="T11" s="91">
        <v>894</v>
      </c>
      <c r="U11" s="91">
        <v>2094</v>
      </c>
      <c r="V11" s="91">
        <v>1549</v>
      </c>
      <c r="W11" s="91">
        <v>2585</v>
      </c>
      <c r="X11" s="91">
        <v>1410</v>
      </c>
      <c r="Y11" s="91" t="s">
        <v>313</v>
      </c>
      <c r="Z11" s="91">
        <v>2084</v>
      </c>
      <c r="AA11" s="91" t="s">
        <v>313</v>
      </c>
      <c r="AB11" s="91">
        <v>315</v>
      </c>
      <c r="AC11" s="91">
        <v>363</v>
      </c>
      <c r="AD11" s="91">
        <v>277</v>
      </c>
      <c r="AE11" s="91" t="s">
        <v>314</v>
      </c>
      <c r="AF11" s="91">
        <v>24</v>
      </c>
      <c r="AG11" s="91">
        <v>2328</v>
      </c>
      <c r="AH11" s="91">
        <v>1086</v>
      </c>
      <c r="AI11" s="91">
        <v>317</v>
      </c>
      <c r="AJ11" s="91">
        <v>528</v>
      </c>
      <c r="AK11" s="91" t="s">
        <v>313</v>
      </c>
      <c r="AL11" s="91">
        <v>152</v>
      </c>
      <c r="AM11" s="91">
        <v>410</v>
      </c>
      <c r="AN11" s="91">
        <v>1931</v>
      </c>
      <c r="AO11" s="91">
        <v>884</v>
      </c>
      <c r="AP11" s="91">
        <v>533</v>
      </c>
      <c r="AQ11" s="91">
        <v>660</v>
      </c>
      <c r="AR11" s="91">
        <v>587</v>
      </c>
      <c r="AS11" s="91">
        <v>562</v>
      </c>
      <c r="AT11" s="91">
        <v>1199</v>
      </c>
      <c r="AU11" s="91">
        <v>575</v>
      </c>
      <c r="AV11" s="91">
        <v>58</v>
      </c>
      <c r="AW11" s="91">
        <v>5066</v>
      </c>
      <c r="AX11" s="91">
        <v>1903</v>
      </c>
      <c r="AY11" s="91">
        <v>861</v>
      </c>
      <c r="AZ11" s="91">
        <v>330</v>
      </c>
      <c r="BA11" s="91">
        <v>3929</v>
      </c>
      <c r="BB11" s="91">
        <v>583</v>
      </c>
      <c r="BC11" s="91">
        <v>387</v>
      </c>
      <c r="BD11" s="91">
        <v>106</v>
      </c>
      <c r="BE11" s="91">
        <v>934</v>
      </c>
      <c r="BF11" s="91">
        <v>479</v>
      </c>
      <c r="BG11" s="91">
        <v>842</v>
      </c>
      <c r="BH11" s="91">
        <v>3209</v>
      </c>
      <c r="BI11" s="91">
        <v>4</v>
      </c>
      <c r="BJ11" s="91">
        <f>SUM(C11:BI11)</f>
        <v>55643</v>
      </c>
      <c r="BK11" s="91">
        <f>B11-BJ11</f>
        <v>0</v>
      </c>
    </row>
    <row r="12" spans="1:63">
      <c r="A12" s="94" t="s">
        <v>484</v>
      </c>
      <c r="B12" s="91">
        <v>45426</v>
      </c>
      <c r="C12" s="91">
        <v>364</v>
      </c>
      <c r="D12" s="91">
        <v>113</v>
      </c>
      <c r="E12" s="91">
        <v>85</v>
      </c>
      <c r="F12" s="91">
        <v>1412</v>
      </c>
      <c r="G12" s="91">
        <v>1561</v>
      </c>
      <c r="H12" s="91">
        <v>2461</v>
      </c>
      <c r="I12" s="91">
        <v>1393</v>
      </c>
      <c r="J12" s="91">
        <v>274</v>
      </c>
      <c r="K12" s="91">
        <v>425</v>
      </c>
      <c r="L12" s="91">
        <v>594</v>
      </c>
      <c r="M12" s="91">
        <v>462</v>
      </c>
      <c r="N12" s="91">
        <v>234</v>
      </c>
      <c r="O12" s="91">
        <v>302</v>
      </c>
      <c r="P12" s="91">
        <v>452</v>
      </c>
      <c r="Q12" s="91">
        <v>660</v>
      </c>
      <c r="R12" s="91">
        <v>1340</v>
      </c>
      <c r="S12" s="91">
        <v>1065</v>
      </c>
      <c r="T12" s="91">
        <v>532</v>
      </c>
      <c r="U12" s="91">
        <v>1964</v>
      </c>
      <c r="V12" s="91">
        <v>990</v>
      </c>
      <c r="W12" s="91">
        <v>1646</v>
      </c>
      <c r="X12" s="91">
        <v>1287</v>
      </c>
      <c r="Y12" s="91" t="s">
        <v>313</v>
      </c>
      <c r="Z12" s="91">
        <v>1590</v>
      </c>
      <c r="AA12" s="91" t="s">
        <v>313</v>
      </c>
      <c r="AB12" s="91">
        <v>282</v>
      </c>
      <c r="AC12" s="91">
        <v>180</v>
      </c>
      <c r="AD12" s="91">
        <v>176</v>
      </c>
      <c r="AE12" s="91" t="s">
        <v>314</v>
      </c>
      <c r="AF12" s="91">
        <v>21</v>
      </c>
      <c r="AG12" s="91">
        <v>1912</v>
      </c>
      <c r="AH12" s="91">
        <v>735</v>
      </c>
      <c r="AI12" s="91">
        <v>259</v>
      </c>
      <c r="AJ12" s="91">
        <v>393</v>
      </c>
      <c r="AK12" s="91" t="s">
        <v>313</v>
      </c>
      <c r="AL12" s="91">
        <v>125</v>
      </c>
      <c r="AM12" s="91">
        <v>521</v>
      </c>
      <c r="AN12" s="91">
        <v>1798</v>
      </c>
      <c r="AO12" s="91">
        <v>852</v>
      </c>
      <c r="AP12" s="91">
        <v>493</v>
      </c>
      <c r="AQ12" s="91">
        <v>791</v>
      </c>
      <c r="AR12" s="91">
        <v>334</v>
      </c>
      <c r="AS12" s="91">
        <v>321</v>
      </c>
      <c r="AT12" s="91">
        <v>1033</v>
      </c>
      <c r="AU12" s="91">
        <v>468</v>
      </c>
      <c r="AV12" s="91">
        <v>48</v>
      </c>
      <c r="AW12" s="91">
        <v>3341</v>
      </c>
      <c r="AX12" s="91">
        <v>1135</v>
      </c>
      <c r="AY12" s="91">
        <v>586</v>
      </c>
      <c r="AZ12" s="91">
        <v>522</v>
      </c>
      <c r="BA12" s="91">
        <v>3599</v>
      </c>
      <c r="BB12" s="91">
        <v>43</v>
      </c>
      <c r="BC12" s="91">
        <v>245</v>
      </c>
      <c r="BD12" s="91">
        <v>68</v>
      </c>
      <c r="BE12" s="91">
        <v>1044</v>
      </c>
      <c r="BF12" s="91">
        <v>374</v>
      </c>
      <c r="BG12" s="91">
        <v>402</v>
      </c>
      <c r="BH12" s="91">
        <v>2119</v>
      </c>
      <c r="BI12" s="91" t="s">
        <v>313</v>
      </c>
      <c r="BJ12" s="91">
        <f>SUM(C12:BI12)</f>
        <v>45426</v>
      </c>
      <c r="BK12" s="91">
        <f>B12-BJ12</f>
        <v>0</v>
      </c>
    </row>
    <row r="13" spans="1:63">
      <c r="A13" s="94"/>
    </row>
    <row r="14" spans="1:63">
      <c r="A14" s="94" t="s">
        <v>485</v>
      </c>
      <c r="B14" s="91">
        <v>2382</v>
      </c>
      <c r="C14" s="91">
        <v>3</v>
      </c>
      <c r="D14" s="91">
        <v>2</v>
      </c>
      <c r="E14" s="91">
        <v>1</v>
      </c>
      <c r="F14" s="91">
        <v>23</v>
      </c>
      <c r="G14" s="91">
        <v>66</v>
      </c>
      <c r="H14" s="91">
        <v>106</v>
      </c>
      <c r="I14" s="91">
        <v>63</v>
      </c>
      <c r="J14" s="91">
        <v>6</v>
      </c>
      <c r="K14" s="91">
        <v>12</v>
      </c>
      <c r="L14" s="91">
        <v>34</v>
      </c>
      <c r="M14" s="91">
        <v>22</v>
      </c>
      <c r="N14" s="91">
        <v>21</v>
      </c>
      <c r="O14" s="91">
        <v>9</v>
      </c>
      <c r="P14" s="91">
        <v>16</v>
      </c>
      <c r="Q14" s="91">
        <v>27</v>
      </c>
      <c r="R14" s="91">
        <v>54</v>
      </c>
      <c r="S14" s="91">
        <v>40</v>
      </c>
      <c r="T14" s="91">
        <v>26</v>
      </c>
      <c r="U14" s="91">
        <v>79</v>
      </c>
      <c r="V14" s="91">
        <v>73</v>
      </c>
      <c r="W14" s="91">
        <v>110</v>
      </c>
      <c r="X14" s="91">
        <v>71</v>
      </c>
      <c r="Y14" s="91" t="s">
        <v>313</v>
      </c>
      <c r="Z14" s="91">
        <v>61</v>
      </c>
      <c r="AA14" s="91" t="s">
        <v>313</v>
      </c>
      <c r="AB14" s="91">
        <v>7</v>
      </c>
      <c r="AC14" s="91">
        <v>15</v>
      </c>
      <c r="AD14" s="91">
        <v>7</v>
      </c>
      <c r="AE14" s="91" t="s">
        <v>314</v>
      </c>
      <c r="AF14" s="91">
        <v>3</v>
      </c>
      <c r="AG14" s="91">
        <v>94</v>
      </c>
      <c r="AH14" s="91">
        <v>39</v>
      </c>
      <c r="AI14" s="91">
        <v>8</v>
      </c>
      <c r="AJ14" s="91">
        <v>26</v>
      </c>
      <c r="AK14" s="91" t="s">
        <v>313</v>
      </c>
      <c r="AL14" s="91">
        <v>6</v>
      </c>
      <c r="AM14" s="91">
        <v>14</v>
      </c>
      <c r="AN14" s="91">
        <v>88</v>
      </c>
      <c r="AO14" s="91">
        <v>20</v>
      </c>
      <c r="AP14" s="91">
        <v>21</v>
      </c>
      <c r="AQ14" s="91">
        <v>36</v>
      </c>
      <c r="AR14" s="91">
        <v>53</v>
      </c>
      <c r="AS14" s="91">
        <v>29</v>
      </c>
      <c r="AT14" s="91">
        <v>57</v>
      </c>
      <c r="AU14" s="91">
        <v>8</v>
      </c>
      <c r="AV14" s="91">
        <v>2</v>
      </c>
      <c r="AW14" s="91">
        <v>223</v>
      </c>
      <c r="AX14" s="91">
        <v>84</v>
      </c>
      <c r="AY14" s="91">
        <v>58</v>
      </c>
      <c r="AZ14" s="91">
        <v>11</v>
      </c>
      <c r="BA14" s="91">
        <v>220</v>
      </c>
      <c r="BB14" s="91">
        <v>37</v>
      </c>
      <c r="BC14" s="91">
        <v>16</v>
      </c>
      <c r="BD14" s="91">
        <v>10</v>
      </c>
      <c r="BE14" s="91">
        <v>41</v>
      </c>
      <c r="BF14" s="91">
        <v>19</v>
      </c>
      <c r="BG14" s="91">
        <v>73</v>
      </c>
      <c r="BH14" s="91">
        <v>132</v>
      </c>
      <c r="BI14" s="91" t="s">
        <v>313</v>
      </c>
      <c r="BJ14" s="91">
        <f t="shared" ref="BJ14:BJ32" si="0">SUM(C14:BI14)</f>
        <v>2382</v>
      </c>
      <c r="BK14" s="91">
        <f t="shared" ref="BK14:BK32" si="1">B14-BJ14</f>
        <v>0</v>
      </c>
    </row>
    <row r="15" spans="1:63">
      <c r="A15" s="94" t="s">
        <v>486</v>
      </c>
      <c r="B15" s="91">
        <v>3086</v>
      </c>
      <c r="C15" s="91">
        <v>17</v>
      </c>
      <c r="D15" s="91">
        <v>1</v>
      </c>
      <c r="E15" s="91" t="s">
        <v>313</v>
      </c>
      <c r="F15" s="91">
        <v>55</v>
      </c>
      <c r="G15" s="91">
        <v>78</v>
      </c>
      <c r="H15" s="91">
        <v>145</v>
      </c>
      <c r="I15" s="91">
        <v>109</v>
      </c>
      <c r="J15" s="91">
        <v>14</v>
      </c>
      <c r="K15" s="91">
        <v>20</v>
      </c>
      <c r="L15" s="91">
        <v>32</v>
      </c>
      <c r="M15" s="91">
        <v>25</v>
      </c>
      <c r="N15" s="91">
        <v>15</v>
      </c>
      <c r="O15" s="91">
        <v>8</v>
      </c>
      <c r="P15" s="91">
        <v>26</v>
      </c>
      <c r="Q15" s="91">
        <v>39</v>
      </c>
      <c r="R15" s="91">
        <v>67</v>
      </c>
      <c r="S15" s="91">
        <v>60</v>
      </c>
      <c r="T15" s="91">
        <v>40</v>
      </c>
      <c r="U15" s="91">
        <v>82</v>
      </c>
      <c r="V15" s="91">
        <v>81</v>
      </c>
      <c r="W15" s="91">
        <v>134</v>
      </c>
      <c r="X15" s="91">
        <v>85</v>
      </c>
      <c r="Y15" s="91" t="s">
        <v>313</v>
      </c>
      <c r="Z15" s="91">
        <v>121</v>
      </c>
      <c r="AA15" s="91" t="s">
        <v>313</v>
      </c>
      <c r="AB15" s="91">
        <v>5</v>
      </c>
      <c r="AC15" s="91">
        <v>5</v>
      </c>
      <c r="AD15" s="91">
        <v>7</v>
      </c>
      <c r="AE15" s="91" t="s">
        <v>314</v>
      </c>
      <c r="AF15" s="91" t="s">
        <v>313</v>
      </c>
      <c r="AG15" s="91">
        <v>135</v>
      </c>
      <c r="AH15" s="91">
        <v>69</v>
      </c>
      <c r="AI15" s="91">
        <v>15</v>
      </c>
      <c r="AJ15" s="91">
        <v>21</v>
      </c>
      <c r="AK15" s="91" t="s">
        <v>313</v>
      </c>
      <c r="AL15" s="91">
        <v>17</v>
      </c>
      <c r="AM15" s="91">
        <v>23</v>
      </c>
      <c r="AN15" s="91">
        <v>116</v>
      </c>
      <c r="AO15" s="91">
        <v>30</v>
      </c>
      <c r="AP15" s="91">
        <v>28</v>
      </c>
      <c r="AQ15" s="91">
        <v>43</v>
      </c>
      <c r="AR15" s="91">
        <v>33</v>
      </c>
      <c r="AS15" s="91">
        <v>19</v>
      </c>
      <c r="AT15" s="91">
        <v>69</v>
      </c>
      <c r="AU15" s="91">
        <v>14</v>
      </c>
      <c r="AV15" s="91">
        <v>4</v>
      </c>
      <c r="AW15" s="91">
        <v>289</v>
      </c>
      <c r="AX15" s="91">
        <v>134</v>
      </c>
      <c r="AY15" s="91">
        <v>74</v>
      </c>
      <c r="AZ15" s="91">
        <v>14</v>
      </c>
      <c r="BA15" s="91">
        <v>289</v>
      </c>
      <c r="BB15" s="91">
        <v>65</v>
      </c>
      <c r="BC15" s="91">
        <v>25</v>
      </c>
      <c r="BD15" s="91">
        <v>11</v>
      </c>
      <c r="BE15" s="91">
        <v>53</v>
      </c>
      <c r="BF15" s="91">
        <v>21</v>
      </c>
      <c r="BG15" s="91">
        <v>54</v>
      </c>
      <c r="BH15" s="91">
        <v>150</v>
      </c>
      <c r="BI15" s="91" t="s">
        <v>313</v>
      </c>
      <c r="BJ15" s="91">
        <f t="shared" si="0"/>
        <v>3086</v>
      </c>
      <c r="BK15" s="91">
        <f t="shared" si="1"/>
        <v>0</v>
      </c>
    </row>
    <row r="16" spans="1:63">
      <c r="A16" s="94" t="s">
        <v>487</v>
      </c>
      <c r="B16" s="91">
        <v>3701</v>
      </c>
      <c r="C16" s="91">
        <v>18</v>
      </c>
      <c r="D16" s="91">
        <v>6</v>
      </c>
      <c r="E16" s="91">
        <v>1</v>
      </c>
      <c r="F16" s="91">
        <v>82</v>
      </c>
      <c r="G16" s="91">
        <v>104</v>
      </c>
      <c r="H16" s="91">
        <v>155</v>
      </c>
      <c r="I16" s="91">
        <v>165</v>
      </c>
      <c r="J16" s="91">
        <v>18</v>
      </c>
      <c r="K16" s="91">
        <v>22</v>
      </c>
      <c r="L16" s="91">
        <v>43</v>
      </c>
      <c r="M16" s="91">
        <v>32</v>
      </c>
      <c r="N16" s="91">
        <v>13</v>
      </c>
      <c r="O16" s="91">
        <v>18</v>
      </c>
      <c r="P16" s="91">
        <v>25</v>
      </c>
      <c r="Q16" s="91">
        <v>64</v>
      </c>
      <c r="R16" s="91">
        <v>82</v>
      </c>
      <c r="S16" s="91">
        <v>64</v>
      </c>
      <c r="T16" s="91">
        <v>56</v>
      </c>
      <c r="U16" s="91">
        <v>92</v>
      </c>
      <c r="V16" s="91">
        <v>134</v>
      </c>
      <c r="W16" s="91">
        <v>153</v>
      </c>
      <c r="X16" s="91">
        <v>122</v>
      </c>
      <c r="Y16" s="91" t="s">
        <v>313</v>
      </c>
      <c r="Z16" s="91">
        <v>117</v>
      </c>
      <c r="AA16" s="91" t="s">
        <v>313</v>
      </c>
      <c r="AB16" s="91">
        <v>18</v>
      </c>
      <c r="AC16" s="91">
        <v>12</v>
      </c>
      <c r="AD16" s="91">
        <v>12</v>
      </c>
      <c r="AE16" s="91" t="s">
        <v>314</v>
      </c>
      <c r="AF16" s="91" t="s">
        <v>313</v>
      </c>
      <c r="AG16" s="91">
        <v>161</v>
      </c>
      <c r="AH16" s="91">
        <v>88</v>
      </c>
      <c r="AI16" s="91">
        <v>17</v>
      </c>
      <c r="AJ16" s="91">
        <v>24</v>
      </c>
      <c r="AK16" s="91" t="s">
        <v>313</v>
      </c>
      <c r="AL16" s="91">
        <v>20</v>
      </c>
      <c r="AM16" s="91">
        <v>22</v>
      </c>
      <c r="AN16" s="91">
        <v>134</v>
      </c>
      <c r="AO16" s="91">
        <v>39</v>
      </c>
      <c r="AP16" s="91">
        <v>22</v>
      </c>
      <c r="AQ16" s="91">
        <v>47</v>
      </c>
      <c r="AR16" s="91">
        <v>23</v>
      </c>
      <c r="AS16" s="91">
        <v>30</v>
      </c>
      <c r="AT16" s="91">
        <v>84</v>
      </c>
      <c r="AU16" s="91">
        <v>33</v>
      </c>
      <c r="AV16" s="91">
        <v>2</v>
      </c>
      <c r="AW16" s="91">
        <v>358</v>
      </c>
      <c r="AX16" s="91">
        <v>183</v>
      </c>
      <c r="AY16" s="91">
        <v>71</v>
      </c>
      <c r="AZ16" s="91">
        <v>14</v>
      </c>
      <c r="BA16" s="91">
        <v>276</v>
      </c>
      <c r="BB16" s="91">
        <v>83</v>
      </c>
      <c r="BC16" s="91">
        <v>25</v>
      </c>
      <c r="BD16" s="91">
        <v>11</v>
      </c>
      <c r="BE16" s="91">
        <v>64</v>
      </c>
      <c r="BF16" s="91">
        <v>20</v>
      </c>
      <c r="BG16" s="91">
        <v>48</v>
      </c>
      <c r="BH16" s="91">
        <v>174</v>
      </c>
      <c r="BI16" s="91" t="s">
        <v>313</v>
      </c>
      <c r="BJ16" s="91">
        <f t="shared" si="0"/>
        <v>3701</v>
      </c>
      <c r="BK16" s="91">
        <f t="shared" si="1"/>
        <v>0</v>
      </c>
    </row>
    <row r="17" spans="1:63">
      <c r="A17" s="94" t="s">
        <v>488</v>
      </c>
      <c r="B17" s="91">
        <v>4463</v>
      </c>
      <c r="C17" s="91">
        <v>23</v>
      </c>
      <c r="D17" s="91">
        <v>5</v>
      </c>
      <c r="E17" s="91" t="s">
        <v>313</v>
      </c>
      <c r="F17" s="91">
        <v>71</v>
      </c>
      <c r="G17" s="91">
        <v>117</v>
      </c>
      <c r="H17" s="91">
        <v>192</v>
      </c>
      <c r="I17" s="91">
        <v>194</v>
      </c>
      <c r="J17" s="91">
        <v>33</v>
      </c>
      <c r="K17" s="91">
        <v>21</v>
      </c>
      <c r="L17" s="91">
        <v>54</v>
      </c>
      <c r="M17" s="91">
        <v>30</v>
      </c>
      <c r="N17" s="91">
        <v>14</v>
      </c>
      <c r="O17" s="91">
        <v>30</v>
      </c>
      <c r="P17" s="91">
        <v>31</v>
      </c>
      <c r="Q17" s="91">
        <v>62</v>
      </c>
      <c r="R17" s="91">
        <v>90</v>
      </c>
      <c r="S17" s="91">
        <v>86</v>
      </c>
      <c r="T17" s="91">
        <v>67</v>
      </c>
      <c r="U17" s="91">
        <v>119</v>
      </c>
      <c r="V17" s="91">
        <v>122</v>
      </c>
      <c r="W17" s="91">
        <v>262</v>
      </c>
      <c r="X17" s="91">
        <v>122</v>
      </c>
      <c r="Y17" s="91" t="s">
        <v>313</v>
      </c>
      <c r="Z17" s="91">
        <v>122</v>
      </c>
      <c r="AA17" s="91" t="s">
        <v>313</v>
      </c>
      <c r="AB17" s="91">
        <v>15</v>
      </c>
      <c r="AC17" s="91">
        <v>14</v>
      </c>
      <c r="AD17" s="91">
        <v>19</v>
      </c>
      <c r="AE17" s="91" t="s">
        <v>314</v>
      </c>
      <c r="AF17" s="91">
        <v>2</v>
      </c>
      <c r="AG17" s="91">
        <v>193</v>
      </c>
      <c r="AH17" s="91">
        <v>97</v>
      </c>
      <c r="AI17" s="91">
        <v>24</v>
      </c>
      <c r="AJ17" s="91">
        <v>28</v>
      </c>
      <c r="AK17" s="91" t="s">
        <v>313</v>
      </c>
      <c r="AL17" s="91">
        <v>15</v>
      </c>
      <c r="AM17" s="91">
        <v>24</v>
      </c>
      <c r="AN17" s="91">
        <v>127</v>
      </c>
      <c r="AO17" s="91">
        <v>56</v>
      </c>
      <c r="AP17" s="91">
        <v>37</v>
      </c>
      <c r="AQ17" s="91">
        <v>64</v>
      </c>
      <c r="AR17" s="91">
        <v>36</v>
      </c>
      <c r="AS17" s="91">
        <v>43</v>
      </c>
      <c r="AT17" s="91">
        <v>114</v>
      </c>
      <c r="AU17" s="91">
        <v>35</v>
      </c>
      <c r="AV17" s="91">
        <v>2</v>
      </c>
      <c r="AW17" s="91">
        <v>450</v>
      </c>
      <c r="AX17" s="91">
        <v>188</v>
      </c>
      <c r="AY17" s="91">
        <v>63</v>
      </c>
      <c r="AZ17" s="91">
        <v>25</v>
      </c>
      <c r="BA17" s="91">
        <v>296</v>
      </c>
      <c r="BB17" s="91">
        <v>76</v>
      </c>
      <c r="BC17" s="91">
        <v>26</v>
      </c>
      <c r="BD17" s="91">
        <v>10</v>
      </c>
      <c r="BE17" s="91">
        <v>52</v>
      </c>
      <c r="BF17" s="91">
        <v>31</v>
      </c>
      <c r="BG17" s="91">
        <v>54</v>
      </c>
      <c r="BH17" s="91">
        <v>380</v>
      </c>
      <c r="BI17" s="91" t="s">
        <v>313</v>
      </c>
      <c r="BJ17" s="91">
        <f t="shared" si="0"/>
        <v>4463</v>
      </c>
      <c r="BK17" s="91">
        <f t="shared" si="1"/>
        <v>0</v>
      </c>
    </row>
    <row r="18" spans="1:63">
      <c r="A18" s="94" t="s">
        <v>489</v>
      </c>
      <c r="B18" s="91">
        <v>4070</v>
      </c>
      <c r="C18" s="91">
        <v>9</v>
      </c>
      <c r="D18" s="91">
        <v>2</v>
      </c>
      <c r="E18" s="91">
        <v>2</v>
      </c>
      <c r="F18" s="91">
        <v>64</v>
      </c>
      <c r="G18" s="91">
        <v>99</v>
      </c>
      <c r="H18" s="91">
        <v>132</v>
      </c>
      <c r="I18" s="91">
        <v>136</v>
      </c>
      <c r="J18" s="91">
        <v>24</v>
      </c>
      <c r="K18" s="91">
        <v>21</v>
      </c>
      <c r="L18" s="91">
        <v>35</v>
      </c>
      <c r="M18" s="91">
        <v>25</v>
      </c>
      <c r="N18" s="91">
        <v>17</v>
      </c>
      <c r="O18" s="91">
        <v>17</v>
      </c>
      <c r="P18" s="91">
        <v>22</v>
      </c>
      <c r="Q18" s="91">
        <v>39</v>
      </c>
      <c r="R18" s="91">
        <v>90</v>
      </c>
      <c r="S18" s="91">
        <v>84</v>
      </c>
      <c r="T18" s="91">
        <v>64</v>
      </c>
      <c r="U18" s="91">
        <v>190</v>
      </c>
      <c r="V18" s="91">
        <v>176</v>
      </c>
      <c r="W18" s="91">
        <v>352</v>
      </c>
      <c r="X18" s="91">
        <v>94</v>
      </c>
      <c r="Y18" s="91" t="s">
        <v>313</v>
      </c>
      <c r="Z18" s="91">
        <v>180</v>
      </c>
      <c r="AA18" s="91" t="s">
        <v>313</v>
      </c>
      <c r="AB18" s="91">
        <v>31</v>
      </c>
      <c r="AC18" s="91">
        <v>46</v>
      </c>
      <c r="AD18" s="91">
        <v>21</v>
      </c>
      <c r="AE18" s="91" t="s">
        <v>314</v>
      </c>
      <c r="AF18" s="91">
        <v>1</v>
      </c>
      <c r="AG18" s="91">
        <v>170</v>
      </c>
      <c r="AH18" s="91">
        <v>75</v>
      </c>
      <c r="AI18" s="91">
        <v>21</v>
      </c>
      <c r="AJ18" s="91">
        <v>30</v>
      </c>
      <c r="AK18" s="91" t="s">
        <v>313</v>
      </c>
      <c r="AL18" s="91">
        <v>9</v>
      </c>
      <c r="AM18" s="91">
        <v>27</v>
      </c>
      <c r="AN18" s="91">
        <v>112</v>
      </c>
      <c r="AO18" s="91">
        <v>69</v>
      </c>
      <c r="AP18" s="91">
        <v>28</v>
      </c>
      <c r="AQ18" s="91">
        <v>31</v>
      </c>
      <c r="AR18" s="91">
        <v>49</v>
      </c>
      <c r="AS18" s="91">
        <v>65</v>
      </c>
      <c r="AT18" s="91">
        <v>67</v>
      </c>
      <c r="AU18" s="91">
        <v>50</v>
      </c>
      <c r="AV18" s="91">
        <v>1</v>
      </c>
      <c r="AW18" s="91">
        <v>340</v>
      </c>
      <c r="AX18" s="91">
        <v>113</v>
      </c>
      <c r="AY18" s="91">
        <v>49</v>
      </c>
      <c r="AZ18" s="91">
        <v>17</v>
      </c>
      <c r="BA18" s="91">
        <v>283</v>
      </c>
      <c r="BB18" s="91">
        <v>46</v>
      </c>
      <c r="BC18" s="91">
        <v>20</v>
      </c>
      <c r="BD18" s="91">
        <v>7</v>
      </c>
      <c r="BE18" s="91">
        <v>44</v>
      </c>
      <c r="BF18" s="91">
        <v>23</v>
      </c>
      <c r="BG18" s="91">
        <v>56</v>
      </c>
      <c r="BH18" s="91">
        <v>291</v>
      </c>
      <c r="BI18" s="91">
        <v>4</v>
      </c>
      <c r="BJ18" s="91">
        <f t="shared" si="0"/>
        <v>4070</v>
      </c>
      <c r="BK18" s="91">
        <f t="shared" si="1"/>
        <v>0</v>
      </c>
    </row>
    <row r="19" spans="1:63">
      <c r="A19" s="94" t="s">
        <v>490</v>
      </c>
      <c r="B19" s="91">
        <v>3360</v>
      </c>
      <c r="C19" s="91">
        <v>7</v>
      </c>
      <c r="D19" s="91">
        <v>4</v>
      </c>
      <c r="E19" s="91">
        <v>2</v>
      </c>
      <c r="F19" s="91">
        <v>41</v>
      </c>
      <c r="G19" s="91">
        <v>72</v>
      </c>
      <c r="H19" s="91">
        <v>127</v>
      </c>
      <c r="I19" s="91">
        <v>79</v>
      </c>
      <c r="J19" s="91">
        <v>17</v>
      </c>
      <c r="K19" s="91">
        <v>31</v>
      </c>
      <c r="L19" s="91">
        <v>38</v>
      </c>
      <c r="M19" s="91">
        <v>41</v>
      </c>
      <c r="N19" s="91">
        <v>39</v>
      </c>
      <c r="O19" s="91">
        <v>11</v>
      </c>
      <c r="P19" s="91">
        <v>19</v>
      </c>
      <c r="Q19" s="91">
        <v>43</v>
      </c>
      <c r="R19" s="91">
        <v>72</v>
      </c>
      <c r="S19" s="91">
        <v>72</v>
      </c>
      <c r="T19" s="91">
        <v>48</v>
      </c>
      <c r="U19" s="91">
        <v>175</v>
      </c>
      <c r="V19" s="91">
        <v>111</v>
      </c>
      <c r="W19" s="91">
        <v>159</v>
      </c>
      <c r="X19" s="91">
        <v>79</v>
      </c>
      <c r="Y19" s="91" t="s">
        <v>313</v>
      </c>
      <c r="Z19" s="91">
        <v>168</v>
      </c>
      <c r="AA19" s="91" t="s">
        <v>313</v>
      </c>
      <c r="AB19" s="91">
        <v>29</v>
      </c>
      <c r="AC19" s="91">
        <v>39</v>
      </c>
      <c r="AD19" s="91">
        <v>25</v>
      </c>
      <c r="AE19" s="91" t="s">
        <v>314</v>
      </c>
      <c r="AF19" s="91">
        <v>1</v>
      </c>
      <c r="AG19" s="91">
        <v>135</v>
      </c>
      <c r="AH19" s="91">
        <v>44</v>
      </c>
      <c r="AI19" s="91">
        <v>27</v>
      </c>
      <c r="AJ19" s="91">
        <v>35</v>
      </c>
      <c r="AK19" s="91" t="s">
        <v>313</v>
      </c>
      <c r="AL19" s="91">
        <v>5</v>
      </c>
      <c r="AM19" s="91">
        <v>26</v>
      </c>
      <c r="AN19" s="91">
        <v>107</v>
      </c>
      <c r="AO19" s="91">
        <v>52</v>
      </c>
      <c r="AP19" s="91">
        <v>47</v>
      </c>
      <c r="AQ19" s="91">
        <v>24</v>
      </c>
      <c r="AR19" s="91">
        <v>61</v>
      </c>
      <c r="AS19" s="91">
        <v>70</v>
      </c>
      <c r="AT19" s="91">
        <v>71</v>
      </c>
      <c r="AU19" s="91">
        <v>31</v>
      </c>
      <c r="AV19" s="91" t="s">
        <v>313</v>
      </c>
      <c r="AW19" s="91">
        <v>286</v>
      </c>
      <c r="AX19" s="91">
        <v>69</v>
      </c>
      <c r="AY19" s="91">
        <v>55</v>
      </c>
      <c r="AZ19" s="91">
        <v>12</v>
      </c>
      <c r="BA19" s="91">
        <v>277</v>
      </c>
      <c r="BB19" s="91">
        <v>31</v>
      </c>
      <c r="BC19" s="91">
        <v>13</v>
      </c>
      <c r="BD19" s="91">
        <v>3</v>
      </c>
      <c r="BE19" s="91">
        <v>58</v>
      </c>
      <c r="BF19" s="91">
        <v>15</v>
      </c>
      <c r="BG19" s="91">
        <v>61</v>
      </c>
      <c r="BH19" s="91">
        <v>196</v>
      </c>
      <c r="BI19" s="91" t="s">
        <v>313</v>
      </c>
      <c r="BJ19" s="91">
        <f t="shared" si="0"/>
        <v>3360</v>
      </c>
      <c r="BK19" s="91">
        <f t="shared" si="1"/>
        <v>0</v>
      </c>
    </row>
    <row r="20" spans="1:63">
      <c r="A20" s="94" t="s">
        <v>491</v>
      </c>
      <c r="B20" s="91">
        <v>3646</v>
      </c>
      <c r="C20" s="91">
        <v>11</v>
      </c>
      <c r="D20" s="91">
        <v>6</v>
      </c>
      <c r="E20" s="91">
        <v>2</v>
      </c>
      <c r="F20" s="91">
        <v>61</v>
      </c>
      <c r="G20" s="91">
        <v>71</v>
      </c>
      <c r="H20" s="91">
        <v>161</v>
      </c>
      <c r="I20" s="91">
        <v>96</v>
      </c>
      <c r="J20" s="91">
        <v>22</v>
      </c>
      <c r="K20" s="91">
        <v>16</v>
      </c>
      <c r="L20" s="91">
        <v>47</v>
      </c>
      <c r="M20" s="91">
        <v>30</v>
      </c>
      <c r="N20" s="91">
        <v>27</v>
      </c>
      <c r="O20" s="91">
        <v>14</v>
      </c>
      <c r="P20" s="91">
        <v>22</v>
      </c>
      <c r="Q20" s="91">
        <v>61</v>
      </c>
      <c r="R20" s="91">
        <v>93</v>
      </c>
      <c r="S20" s="91">
        <v>87</v>
      </c>
      <c r="T20" s="91">
        <v>58</v>
      </c>
      <c r="U20" s="91">
        <v>162</v>
      </c>
      <c r="V20" s="91">
        <v>109</v>
      </c>
      <c r="W20" s="91">
        <v>148</v>
      </c>
      <c r="X20" s="91">
        <v>82</v>
      </c>
      <c r="Y20" s="91" t="s">
        <v>313</v>
      </c>
      <c r="Z20" s="91">
        <v>166</v>
      </c>
      <c r="AA20" s="91" t="s">
        <v>313</v>
      </c>
      <c r="AB20" s="91">
        <v>22</v>
      </c>
      <c r="AC20" s="91">
        <v>27</v>
      </c>
      <c r="AD20" s="91">
        <v>23</v>
      </c>
      <c r="AE20" s="91" t="s">
        <v>314</v>
      </c>
      <c r="AF20" s="91">
        <v>1</v>
      </c>
      <c r="AG20" s="91">
        <v>136</v>
      </c>
      <c r="AH20" s="91">
        <v>61</v>
      </c>
      <c r="AI20" s="91">
        <v>32</v>
      </c>
      <c r="AJ20" s="91">
        <v>61</v>
      </c>
      <c r="AK20" s="91" t="s">
        <v>313</v>
      </c>
      <c r="AL20" s="91">
        <v>6</v>
      </c>
      <c r="AM20" s="91">
        <v>31</v>
      </c>
      <c r="AN20" s="91">
        <v>131</v>
      </c>
      <c r="AO20" s="91">
        <v>38</v>
      </c>
      <c r="AP20" s="91">
        <v>30</v>
      </c>
      <c r="AQ20" s="91">
        <v>42</v>
      </c>
      <c r="AR20" s="91">
        <v>87</v>
      </c>
      <c r="AS20" s="91">
        <v>41</v>
      </c>
      <c r="AT20" s="91">
        <v>69</v>
      </c>
      <c r="AU20" s="91">
        <v>49</v>
      </c>
      <c r="AV20" s="91">
        <v>5</v>
      </c>
      <c r="AW20" s="91">
        <v>313</v>
      </c>
      <c r="AX20" s="91">
        <v>99</v>
      </c>
      <c r="AY20" s="91">
        <v>65</v>
      </c>
      <c r="AZ20" s="91">
        <v>18</v>
      </c>
      <c r="BA20" s="91">
        <v>278</v>
      </c>
      <c r="BB20" s="91">
        <v>31</v>
      </c>
      <c r="BC20" s="91">
        <v>20</v>
      </c>
      <c r="BD20" s="91">
        <v>3</v>
      </c>
      <c r="BE20" s="91">
        <v>63</v>
      </c>
      <c r="BF20" s="91">
        <v>40</v>
      </c>
      <c r="BG20" s="91">
        <v>71</v>
      </c>
      <c r="BH20" s="91">
        <v>201</v>
      </c>
      <c r="BI20" s="91" t="s">
        <v>313</v>
      </c>
      <c r="BJ20" s="91">
        <f t="shared" si="0"/>
        <v>3646</v>
      </c>
      <c r="BK20" s="91">
        <f t="shared" si="1"/>
        <v>0</v>
      </c>
    </row>
    <row r="21" spans="1:63">
      <c r="A21" s="94" t="s">
        <v>492</v>
      </c>
      <c r="B21" s="91">
        <v>4532</v>
      </c>
      <c r="C21" s="91">
        <v>24</v>
      </c>
      <c r="D21" s="91">
        <v>10</v>
      </c>
      <c r="E21" s="91">
        <v>7</v>
      </c>
      <c r="F21" s="91">
        <v>80</v>
      </c>
      <c r="G21" s="91">
        <v>117</v>
      </c>
      <c r="H21" s="91">
        <v>217</v>
      </c>
      <c r="I21" s="91">
        <v>124</v>
      </c>
      <c r="J21" s="91">
        <v>23</v>
      </c>
      <c r="K21" s="91">
        <v>33</v>
      </c>
      <c r="L21" s="91">
        <v>47</v>
      </c>
      <c r="M21" s="91">
        <v>44</v>
      </c>
      <c r="N21" s="91">
        <v>23</v>
      </c>
      <c r="O21" s="91">
        <v>17</v>
      </c>
      <c r="P21" s="91">
        <v>36</v>
      </c>
      <c r="Q21" s="91">
        <v>71</v>
      </c>
      <c r="R21" s="91">
        <v>117</v>
      </c>
      <c r="S21" s="91">
        <v>94</v>
      </c>
      <c r="T21" s="91">
        <v>80</v>
      </c>
      <c r="U21" s="91">
        <v>165</v>
      </c>
      <c r="V21" s="91">
        <v>137</v>
      </c>
      <c r="W21" s="91">
        <v>201</v>
      </c>
      <c r="X21" s="91">
        <v>106</v>
      </c>
      <c r="Y21" s="91" t="s">
        <v>313</v>
      </c>
      <c r="Z21" s="91">
        <v>150</v>
      </c>
      <c r="AA21" s="91" t="s">
        <v>313</v>
      </c>
      <c r="AB21" s="91">
        <v>25</v>
      </c>
      <c r="AC21" s="91">
        <v>35</v>
      </c>
      <c r="AD21" s="91">
        <v>21</v>
      </c>
      <c r="AE21" s="91" t="s">
        <v>314</v>
      </c>
      <c r="AF21" s="91">
        <v>4</v>
      </c>
      <c r="AG21" s="91">
        <v>185</v>
      </c>
      <c r="AH21" s="91">
        <v>109</v>
      </c>
      <c r="AI21" s="91">
        <v>21</v>
      </c>
      <c r="AJ21" s="91">
        <v>29</v>
      </c>
      <c r="AK21" s="91" t="s">
        <v>313</v>
      </c>
      <c r="AL21" s="91">
        <v>19</v>
      </c>
      <c r="AM21" s="91">
        <v>22</v>
      </c>
      <c r="AN21" s="91">
        <v>157</v>
      </c>
      <c r="AO21" s="91">
        <v>46</v>
      </c>
      <c r="AP21" s="91">
        <v>44</v>
      </c>
      <c r="AQ21" s="91">
        <v>61</v>
      </c>
      <c r="AR21" s="91">
        <v>50</v>
      </c>
      <c r="AS21" s="91">
        <v>44</v>
      </c>
      <c r="AT21" s="91">
        <v>95</v>
      </c>
      <c r="AU21" s="91">
        <v>43</v>
      </c>
      <c r="AV21" s="91">
        <v>4</v>
      </c>
      <c r="AW21" s="91">
        <v>423</v>
      </c>
      <c r="AX21" s="91">
        <v>149</v>
      </c>
      <c r="AY21" s="91">
        <v>83</v>
      </c>
      <c r="AZ21" s="91">
        <v>16</v>
      </c>
      <c r="BA21" s="91">
        <v>336</v>
      </c>
      <c r="BB21" s="91">
        <v>55</v>
      </c>
      <c r="BC21" s="91">
        <v>25</v>
      </c>
      <c r="BD21" s="91">
        <v>11</v>
      </c>
      <c r="BE21" s="91">
        <v>80</v>
      </c>
      <c r="BF21" s="91">
        <v>57</v>
      </c>
      <c r="BG21" s="91">
        <v>102</v>
      </c>
      <c r="BH21" s="91">
        <v>258</v>
      </c>
      <c r="BI21" s="91" t="s">
        <v>313</v>
      </c>
      <c r="BJ21" s="91">
        <f t="shared" si="0"/>
        <v>4532</v>
      </c>
      <c r="BK21" s="91">
        <f t="shared" si="1"/>
        <v>0</v>
      </c>
    </row>
    <row r="22" spans="1:63">
      <c r="A22" s="94" t="s">
        <v>493</v>
      </c>
      <c r="B22" s="91">
        <v>6076</v>
      </c>
      <c r="C22" s="91">
        <v>37</v>
      </c>
      <c r="D22" s="91">
        <v>6</v>
      </c>
      <c r="E22" s="91">
        <v>3</v>
      </c>
      <c r="F22" s="91">
        <v>120</v>
      </c>
      <c r="G22" s="91">
        <v>154</v>
      </c>
      <c r="H22" s="91">
        <v>269</v>
      </c>
      <c r="I22" s="91">
        <v>211</v>
      </c>
      <c r="J22" s="91">
        <v>31</v>
      </c>
      <c r="K22" s="91">
        <v>50</v>
      </c>
      <c r="L22" s="91">
        <v>68</v>
      </c>
      <c r="M22" s="91">
        <v>49</v>
      </c>
      <c r="N22" s="91">
        <v>27</v>
      </c>
      <c r="O22" s="91">
        <v>27</v>
      </c>
      <c r="P22" s="91">
        <v>46</v>
      </c>
      <c r="Q22" s="91">
        <v>72</v>
      </c>
      <c r="R22" s="91">
        <v>140</v>
      </c>
      <c r="S22" s="91">
        <v>109</v>
      </c>
      <c r="T22" s="91">
        <v>99</v>
      </c>
      <c r="U22" s="91">
        <v>235</v>
      </c>
      <c r="V22" s="91">
        <v>157</v>
      </c>
      <c r="W22" s="91">
        <v>253</v>
      </c>
      <c r="X22" s="91">
        <v>175</v>
      </c>
      <c r="Y22" s="91" t="s">
        <v>313</v>
      </c>
      <c r="Z22" s="91">
        <v>235</v>
      </c>
      <c r="AA22" s="91" t="s">
        <v>313</v>
      </c>
      <c r="AB22" s="91">
        <v>39</v>
      </c>
      <c r="AC22" s="91">
        <v>45</v>
      </c>
      <c r="AD22" s="91">
        <v>25</v>
      </c>
      <c r="AE22" s="91" t="s">
        <v>314</v>
      </c>
      <c r="AF22" s="91" t="s">
        <v>313</v>
      </c>
      <c r="AG22" s="91">
        <v>293</v>
      </c>
      <c r="AH22" s="91">
        <v>130</v>
      </c>
      <c r="AI22" s="91">
        <v>40</v>
      </c>
      <c r="AJ22" s="91">
        <v>44</v>
      </c>
      <c r="AK22" s="91" t="s">
        <v>313</v>
      </c>
      <c r="AL22" s="91">
        <v>30</v>
      </c>
      <c r="AM22" s="91">
        <v>44</v>
      </c>
      <c r="AN22" s="91">
        <v>219</v>
      </c>
      <c r="AO22" s="91">
        <v>101</v>
      </c>
      <c r="AP22" s="91">
        <v>51</v>
      </c>
      <c r="AQ22" s="91">
        <v>72</v>
      </c>
      <c r="AR22" s="91">
        <v>61</v>
      </c>
      <c r="AS22" s="91">
        <v>48</v>
      </c>
      <c r="AT22" s="91">
        <v>139</v>
      </c>
      <c r="AU22" s="91">
        <v>57</v>
      </c>
      <c r="AV22" s="91">
        <v>7</v>
      </c>
      <c r="AW22" s="91">
        <v>549</v>
      </c>
      <c r="AX22" s="91">
        <v>244</v>
      </c>
      <c r="AY22" s="91">
        <v>123</v>
      </c>
      <c r="AZ22" s="91">
        <v>25</v>
      </c>
      <c r="BA22" s="91">
        <v>433</v>
      </c>
      <c r="BB22" s="91">
        <v>86</v>
      </c>
      <c r="BC22" s="91">
        <v>40</v>
      </c>
      <c r="BD22" s="91">
        <v>14</v>
      </c>
      <c r="BE22" s="91">
        <v>114</v>
      </c>
      <c r="BF22" s="91">
        <v>43</v>
      </c>
      <c r="BG22" s="91">
        <v>70</v>
      </c>
      <c r="BH22" s="91">
        <v>317</v>
      </c>
      <c r="BI22" s="91" t="s">
        <v>313</v>
      </c>
      <c r="BJ22" s="91">
        <f t="shared" si="0"/>
        <v>6076</v>
      </c>
      <c r="BK22" s="91">
        <f t="shared" si="1"/>
        <v>0</v>
      </c>
    </row>
    <row r="23" spans="1:63">
      <c r="A23" s="94" t="s">
        <v>494</v>
      </c>
      <c r="B23" s="91">
        <v>7642</v>
      </c>
      <c r="C23" s="91">
        <v>33</v>
      </c>
      <c r="D23" s="91">
        <v>7</v>
      </c>
      <c r="E23" s="91">
        <v>4</v>
      </c>
      <c r="F23" s="91">
        <v>186</v>
      </c>
      <c r="G23" s="91">
        <v>217</v>
      </c>
      <c r="H23" s="91">
        <v>365</v>
      </c>
      <c r="I23" s="91">
        <v>276</v>
      </c>
      <c r="J23" s="91">
        <v>41</v>
      </c>
      <c r="K23" s="91">
        <v>51</v>
      </c>
      <c r="L23" s="91">
        <v>73</v>
      </c>
      <c r="M23" s="91">
        <v>73</v>
      </c>
      <c r="N23" s="91">
        <v>24</v>
      </c>
      <c r="O23" s="91">
        <v>42</v>
      </c>
      <c r="P23" s="91">
        <v>45</v>
      </c>
      <c r="Q23" s="91">
        <v>84</v>
      </c>
      <c r="R23" s="91">
        <v>139</v>
      </c>
      <c r="S23" s="91">
        <v>174</v>
      </c>
      <c r="T23" s="91">
        <v>133</v>
      </c>
      <c r="U23" s="91">
        <v>268</v>
      </c>
      <c r="V23" s="91">
        <v>195</v>
      </c>
      <c r="W23" s="91">
        <v>356</v>
      </c>
      <c r="X23" s="91">
        <v>219</v>
      </c>
      <c r="Y23" s="91" t="s">
        <v>313</v>
      </c>
      <c r="Z23" s="91">
        <v>300</v>
      </c>
      <c r="AA23" s="91" t="s">
        <v>313</v>
      </c>
      <c r="AB23" s="91">
        <v>40</v>
      </c>
      <c r="AC23" s="91">
        <v>43</v>
      </c>
      <c r="AD23" s="91">
        <v>41</v>
      </c>
      <c r="AE23" s="91" t="s">
        <v>314</v>
      </c>
      <c r="AF23" s="91">
        <v>4</v>
      </c>
      <c r="AG23" s="91">
        <v>316</v>
      </c>
      <c r="AH23" s="91">
        <v>163</v>
      </c>
      <c r="AI23" s="91">
        <v>42</v>
      </c>
      <c r="AJ23" s="91">
        <v>82</v>
      </c>
      <c r="AK23" s="91" t="s">
        <v>313</v>
      </c>
      <c r="AL23" s="91">
        <v>13</v>
      </c>
      <c r="AM23" s="91">
        <v>58</v>
      </c>
      <c r="AN23" s="91">
        <v>284</v>
      </c>
      <c r="AO23" s="91">
        <v>136</v>
      </c>
      <c r="AP23" s="91">
        <v>63</v>
      </c>
      <c r="AQ23" s="91">
        <v>85</v>
      </c>
      <c r="AR23" s="91">
        <v>70</v>
      </c>
      <c r="AS23" s="91">
        <v>61</v>
      </c>
      <c r="AT23" s="91">
        <v>178</v>
      </c>
      <c r="AU23" s="91">
        <v>80</v>
      </c>
      <c r="AV23" s="91">
        <v>8</v>
      </c>
      <c r="AW23" s="91">
        <v>690</v>
      </c>
      <c r="AX23" s="91">
        <v>268</v>
      </c>
      <c r="AY23" s="91">
        <v>106</v>
      </c>
      <c r="AZ23" s="91">
        <v>51</v>
      </c>
      <c r="BA23" s="91">
        <v>544</v>
      </c>
      <c r="BB23" s="91">
        <v>119</v>
      </c>
      <c r="BC23" s="91">
        <v>66</v>
      </c>
      <c r="BD23" s="91">
        <v>11</v>
      </c>
      <c r="BE23" s="91">
        <v>146</v>
      </c>
      <c r="BF23" s="91">
        <v>64</v>
      </c>
      <c r="BG23" s="91">
        <v>103</v>
      </c>
      <c r="BH23" s="91">
        <v>402</v>
      </c>
      <c r="BI23" s="91" t="s">
        <v>313</v>
      </c>
      <c r="BJ23" s="91">
        <f t="shared" si="0"/>
        <v>7642</v>
      </c>
      <c r="BK23" s="91">
        <f t="shared" si="1"/>
        <v>0</v>
      </c>
    </row>
    <row r="24" spans="1:63">
      <c r="A24" s="94" t="s">
        <v>495</v>
      </c>
      <c r="B24" s="91">
        <v>7276</v>
      </c>
      <c r="C24" s="91">
        <v>27</v>
      </c>
      <c r="D24" s="91">
        <v>12</v>
      </c>
      <c r="E24" s="91">
        <v>8</v>
      </c>
      <c r="F24" s="91">
        <v>135</v>
      </c>
      <c r="G24" s="91">
        <v>237</v>
      </c>
      <c r="H24" s="91">
        <v>322</v>
      </c>
      <c r="I24" s="91">
        <v>283</v>
      </c>
      <c r="J24" s="91">
        <v>42</v>
      </c>
      <c r="K24" s="91">
        <v>53</v>
      </c>
      <c r="L24" s="91">
        <v>94</v>
      </c>
      <c r="M24" s="91">
        <v>51</v>
      </c>
      <c r="N24" s="91">
        <v>32</v>
      </c>
      <c r="O24" s="91">
        <v>44</v>
      </c>
      <c r="P24" s="91">
        <v>76</v>
      </c>
      <c r="Q24" s="91">
        <v>104</v>
      </c>
      <c r="R24" s="91">
        <v>176</v>
      </c>
      <c r="S24" s="91">
        <v>154</v>
      </c>
      <c r="T24" s="91">
        <v>124</v>
      </c>
      <c r="U24" s="91">
        <v>262</v>
      </c>
      <c r="V24" s="91">
        <v>177</v>
      </c>
      <c r="W24" s="91">
        <v>321</v>
      </c>
      <c r="X24" s="91">
        <v>179</v>
      </c>
      <c r="Y24" s="91" t="s">
        <v>313</v>
      </c>
      <c r="Z24" s="91">
        <v>243</v>
      </c>
      <c r="AA24" s="91" t="s">
        <v>313</v>
      </c>
      <c r="AB24" s="91">
        <v>39</v>
      </c>
      <c r="AC24" s="91">
        <v>36</v>
      </c>
      <c r="AD24" s="91">
        <v>41</v>
      </c>
      <c r="AE24" s="91" t="s">
        <v>314</v>
      </c>
      <c r="AF24" s="91">
        <v>3</v>
      </c>
      <c r="AG24" s="91">
        <v>305</v>
      </c>
      <c r="AH24" s="91">
        <v>146</v>
      </c>
      <c r="AI24" s="91">
        <v>33</v>
      </c>
      <c r="AJ24" s="91">
        <v>77</v>
      </c>
      <c r="AK24" s="91" t="s">
        <v>313</v>
      </c>
      <c r="AL24" s="91">
        <v>17</v>
      </c>
      <c r="AM24" s="91">
        <v>57</v>
      </c>
      <c r="AN24" s="91">
        <v>276</v>
      </c>
      <c r="AO24" s="91">
        <v>124</v>
      </c>
      <c r="AP24" s="91">
        <v>81</v>
      </c>
      <c r="AQ24" s="91">
        <v>91</v>
      </c>
      <c r="AR24" s="91">
        <v>64</v>
      </c>
      <c r="AS24" s="91">
        <v>89</v>
      </c>
      <c r="AT24" s="91">
        <v>164</v>
      </c>
      <c r="AU24" s="91">
        <v>74</v>
      </c>
      <c r="AV24" s="91">
        <v>6</v>
      </c>
      <c r="AW24" s="91">
        <v>703</v>
      </c>
      <c r="AX24" s="91">
        <v>223</v>
      </c>
      <c r="AY24" s="91">
        <v>120</v>
      </c>
      <c r="AZ24" s="91">
        <v>47</v>
      </c>
      <c r="BA24" s="91">
        <v>478</v>
      </c>
      <c r="BB24" s="91">
        <v>83</v>
      </c>
      <c r="BC24" s="91">
        <v>65</v>
      </c>
      <c r="BD24" s="91">
        <v>17</v>
      </c>
      <c r="BE24" s="91">
        <v>111</v>
      </c>
      <c r="BF24" s="91">
        <v>54</v>
      </c>
      <c r="BG24" s="91">
        <v>106</v>
      </c>
      <c r="BH24" s="91">
        <v>390</v>
      </c>
      <c r="BI24" s="91" t="s">
        <v>313</v>
      </c>
      <c r="BJ24" s="91">
        <f t="shared" si="0"/>
        <v>7276</v>
      </c>
      <c r="BK24" s="91">
        <f t="shared" si="1"/>
        <v>0</v>
      </c>
    </row>
    <row r="25" spans="1:63">
      <c r="A25" s="94" t="s">
        <v>496</v>
      </c>
      <c r="B25" s="91">
        <v>7197</v>
      </c>
      <c r="C25" s="91">
        <v>32</v>
      </c>
      <c r="D25" s="91">
        <v>26</v>
      </c>
      <c r="E25" s="91">
        <v>5</v>
      </c>
      <c r="F25" s="91">
        <v>119</v>
      </c>
      <c r="G25" s="91">
        <v>218</v>
      </c>
      <c r="H25" s="91">
        <v>348</v>
      </c>
      <c r="I25" s="91">
        <v>290</v>
      </c>
      <c r="J25" s="91">
        <v>44</v>
      </c>
      <c r="K25" s="91">
        <v>63</v>
      </c>
      <c r="L25" s="91">
        <v>98</v>
      </c>
      <c r="M25" s="91">
        <v>63</v>
      </c>
      <c r="N25" s="91">
        <v>32</v>
      </c>
      <c r="O25" s="91">
        <v>61</v>
      </c>
      <c r="P25" s="91">
        <v>65</v>
      </c>
      <c r="Q25" s="91">
        <v>125</v>
      </c>
      <c r="R25" s="91">
        <v>197</v>
      </c>
      <c r="S25" s="91">
        <v>188</v>
      </c>
      <c r="T25" s="91">
        <v>111</v>
      </c>
      <c r="U25" s="91">
        <v>248</v>
      </c>
      <c r="V25" s="91">
        <v>177</v>
      </c>
      <c r="W25" s="91">
        <v>287</v>
      </c>
      <c r="X25" s="91">
        <v>175</v>
      </c>
      <c r="Y25" s="91" t="s">
        <v>313</v>
      </c>
      <c r="Z25" s="91">
        <v>276</v>
      </c>
      <c r="AA25" s="91" t="s">
        <v>313</v>
      </c>
      <c r="AB25" s="91">
        <v>38</v>
      </c>
      <c r="AC25" s="91">
        <v>40</v>
      </c>
      <c r="AD25" s="91">
        <v>32</v>
      </c>
      <c r="AE25" s="91" t="s">
        <v>314</v>
      </c>
      <c r="AF25" s="91">
        <v>2</v>
      </c>
      <c r="AG25" s="91">
        <v>286</v>
      </c>
      <c r="AH25" s="91">
        <v>118</v>
      </c>
      <c r="AI25" s="91">
        <v>34</v>
      </c>
      <c r="AJ25" s="91">
        <v>60</v>
      </c>
      <c r="AK25" s="91" t="s">
        <v>313</v>
      </c>
      <c r="AL25" s="91">
        <v>15</v>
      </c>
      <c r="AM25" s="91">
        <v>55</v>
      </c>
      <c r="AN25" s="91">
        <v>266</v>
      </c>
      <c r="AO25" s="91">
        <v>135</v>
      </c>
      <c r="AP25" s="91">
        <v>81</v>
      </c>
      <c r="AQ25" s="91">
        <v>87</v>
      </c>
      <c r="AR25" s="91">
        <v>53</v>
      </c>
      <c r="AS25" s="91">
        <v>58</v>
      </c>
      <c r="AT25" s="91">
        <v>150</v>
      </c>
      <c r="AU25" s="91">
        <v>77</v>
      </c>
      <c r="AV25" s="91">
        <v>14</v>
      </c>
      <c r="AW25" s="91">
        <v>674</v>
      </c>
      <c r="AX25" s="91">
        <v>238</v>
      </c>
      <c r="AY25" s="91">
        <v>101</v>
      </c>
      <c r="AZ25" s="91">
        <v>49</v>
      </c>
      <c r="BA25" s="91">
        <v>488</v>
      </c>
      <c r="BB25" s="91">
        <v>44</v>
      </c>
      <c r="BC25" s="91">
        <v>62</v>
      </c>
      <c r="BD25" s="91">
        <v>18</v>
      </c>
      <c r="BE25" s="91">
        <v>113</v>
      </c>
      <c r="BF25" s="91">
        <v>71</v>
      </c>
      <c r="BG25" s="91">
        <v>113</v>
      </c>
      <c r="BH25" s="91">
        <v>377</v>
      </c>
      <c r="BI25" s="91" t="s">
        <v>313</v>
      </c>
      <c r="BJ25" s="91">
        <f t="shared" si="0"/>
        <v>7197</v>
      </c>
      <c r="BK25" s="91">
        <f t="shared" si="1"/>
        <v>0</v>
      </c>
    </row>
    <row r="26" spans="1:63">
      <c r="A26" s="94" t="s">
        <v>497</v>
      </c>
      <c r="B26" s="91">
        <v>7381</v>
      </c>
      <c r="C26" s="91">
        <v>38</v>
      </c>
      <c r="D26" s="91">
        <v>20</v>
      </c>
      <c r="E26" s="91">
        <v>16</v>
      </c>
      <c r="F26" s="91">
        <v>184</v>
      </c>
      <c r="G26" s="91">
        <v>209</v>
      </c>
      <c r="H26" s="91">
        <v>316</v>
      </c>
      <c r="I26" s="91">
        <v>257</v>
      </c>
      <c r="J26" s="91">
        <v>48</v>
      </c>
      <c r="K26" s="91">
        <v>76</v>
      </c>
      <c r="L26" s="91">
        <v>92</v>
      </c>
      <c r="M26" s="91">
        <v>87</v>
      </c>
      <c r="N26" s="91">
        <v>44</v>
      </c>
      <c r="O26" s="91">
        <v>43</v>
      </c>
      <c r="P26" s="91">
        <v>59</v>
      </c>
      <c r="Q26" s="91">
        <v>123</v>
      </c>
      <c r="R26" s="91">
        <v>203</v>
      </c>
      <c r="S26" s="91">
        <v>216</v>
      </c>
      <c r="T26" s="91">
        <v>110</v>
      </c>
      <c r="U26" s="91">
        <v>270</v>
      </c>
      <c r="V26" s="91">
        <v>188</v>
      </c>
      <c r="W26" s="91">
        <v>246</v>
      </c>
      <c r="X26" s="91">
        <v>179</v>
      </c>
      <c r="Y26" s="91" t="s">
        <v>313</v>
      </c>
      <c r="Z26" s="91">
        <v>244</v>
      </c>
      <c r="AA26" s="91" t="s">
        <v>313</v>
      </c>
      <c r="AB26" s="91">
        <v>37</v>
      </c>
      <c r="AC26" s="91">
        <v>38</v>
      </c>
      <c r="AD26" s="91">
        <v>29</v>
      </c>
      <c r="AE26" s="91" t="s">
        <v>314</v>
      </c>
      <c r="AF26" s="91">
        <v>6</v>
      </c>
      <c r="AG26" s="91">
        <v>309</v>
      </c>
      <c r="AH26" s="91">
        <v>143</v>
      </c>
      <c r="AI26" s="91">
        <v>43</v>
      </c>
      <c r="AJ26" s="91">
        <v>82</v>
      </c>
      <c r="AK26" s="91" t="s">
        <v>313</v>
      </c>
      <c r="AL26" s="91">
        <v>23</v>
      </c>
      <c r="AM26" s="91">
        <v>66</v>
      </c>
      <c r="AN26" s="91">
        <v>252</v>
      </c>
      <c r="AO26" s="91">
        <v>127</v>
      </c>
      <c r="AP26" s="91">
        <v>71</v>
      </c>
      <c r="AQ26" s="91">
        <v>103</v>
      </c>
      <c r="AR26" s="91">
        <v>56</v>
      </c>
      <c r="AS26" s="91">
        <v>43</v>
      </c>
      <c r="AT26" s="91">
        <v>152</v>
      </c>
      <c r="AU26" s="91">
        <v>79</v>
      </c>
      <c r="AV26" s="91">
        <v>11</v>
      </c>
      <c r="AW26" s="91">
        <v>638</v>
      </c>
      <c r="AX26" s="91">
        <v>312</v>
      </c>
      <c r="AY26" s="91">
        <v>96</v>
      </c>
      <c r="AZ26" s="91">
        <v>70</v>
      </c>
      <c r="BA26" s="91">
        <v>516</v>
      </c>
      <c r="BB26" s="91">
        <v>12</v>
      </c>
      <c r="BC26" s="91">
        <v>50</v>
      </c>
      <c r="BD26" s="91">
        <v>12</v>
      </c>
      <c r="BE26" s="91">
        <v>153</v>
      </c>
      <c r="BF26" s="91">
        <v>81</v>
      </c>
      <c r="BG26" s="91">
        <v>106</v>
      </c>
      <c r="BH26" s="91">
        <v>397</v>
      </c>
      <c r="BI26" s="91" t="s">
        <v>313</v>
      </c>
      <c r="BJ26" s="91">
        <f t="shared" si="0"/>
        <v>7381</v>
      </c>
      <c r="BK26" s="91">
        <f t="shared" si="1"/>
        <v>0</v>
      </c>
    </row>
    <row r="27" spans="1:63">
      <c r="A27" s="94" t="s">
        <v>498</v>
      </c>
      <c r="B27" s="91">
        <v>9813</v>
      </c>
      <c r="C27" s="91">
        <v>88</v>
      </c>
      <c r="D27" s="91">
        <v>30</v>
      </c>
      <c r="E27" s="91">
        <v>12</v>
      </c>
      <c r="F27" s="91">
        <v>313</v>
      </c>
      <c r="G27" s="91">
        <v>295</v>
      </c>
      <c r="H27" s="91">
        <v>529</v>
      </c>
      <c r="I27" s="91">
        <v>343</v>
      </c>
      <c r="J27" s="91">
        <v>55</v>
      </c>
      <c r="K27" s="91">
        <v>96</v>
      </c>
      <c r="L27" s="91">
        <v>135</v>
      </c>
      <c r="M27" s="91">
        <v>75</v>
      </c>
      <c r="N27" s="91">
        <v>51</v>
      </c>
      <c r="O27" s="91">
        <v>53</v>
      </c>
      <c r="P27" s="91">
        <v>95</v>
      </c>
      <c r="Q27" s="91">
        <v>170</v>
      </c>
      <c r="R27" s="91">
        <v>235</v>
      </c>
      <c r="S27" s="91">
        <v>236</v>
      </c>
      <c r="T27" s="91">
        <v>153</v>
      </c>
      <c r="U27" s="91">
        <v>369</v>
      </c>
      <c r="V27" s="91">
        <v>236</v>
      </c>
      <c r="W27" s="91">
        <v>335</v>
      </c>
      <c r="X27" s="91">
        <v>286</v>
      </c>
      <c r="Y27" s="91" t="s">
        <v>313</v>
      </c>
      <c r="Z27" s="91">
        <v>352</v>
      </c>
      <c r="AA27" s="91" t="s">
        <v>313</v>
      </c>
      <c r="AB27" s="91">
        <v>65</v>
      </c>
      <c r="AC27" s="91">
        <v>40</v>
      </c>
      <c r="AD27" s="91">
        <v>27</v>
      </c>
      <c r="AE27" s="91" t="s">
        <v>314</v>
      </c>
      <c r="AF27" s="91">
        <v>6</v>
      </c>
      <c r="AG27" s="91">
        <v>391</v>
      </c>
      <c r="AH27" s="91">
        <v>147</v>
      </c>
      <c r="AI27" s="91">
        <v>55</v>
      </c>
      <c r="AJ27" s="91">
        <v>103</v>
      </c>
      <c r="AK27" s="91" t="s">
        <v>313</v>
      </c>
      <c r="AL27" s="91">
        <v>38</v>
      </c>
      <c r="AM27" s="91">
        <v>100</v>
      </c>
      <c r="AN27" s="91">
        <v>344</v>
      </c>
      <c r="AO27" s="91">
        <v>198</v>
      </c>
      <c r="AP27" s="91">
        <v>117</v>
      </c>
      <c r="AQ27" s="91">
        <v>131</v>
      </c>
      <c r="AR27" s="91">
        <v>90</v>
      </c>
      <c r="AS27" s="91">
        <v>82</v>
      </c>
      <c r="AT27" s="91">
        <v>186</v>
      </c>
      <c r="AU27" s="91">
        <v>100</v>
      </c>
      <c r="AV27" s="91">
        <v>8</v>
      </c>
      <c r="AW27" s="91">
        <v>752</v>
      </c>
      <c r="AX27" s="91">
        <v>377</v>
      </c>
      <c r="AY27" s="91">
        <v>123</v>
      </c>
      <c r="AZ27" s="91">
        <v>77</v>
      </c>
      <c r="BA27" s="91">
        <v>669</v>
      </c>
      <c r="BB27" s="91">
        <v>11</v>
      </c>
      <c r="BC27" s="91">
        <v>62</v>
      </c>
      <c r="BD27" s="91">
        <v>11</v>
      </c>
      <c r="BE27" s="91">
        <v>217</v>
      </c>
      <c r="BF27" s="91">
        <v>106</v>
      </c>
      <c r="BG27" s="91">
        <v>89</v>
      </c>
      <c r="BH27" s="91">
        <v>549</v>
      </c>
      <c r="BI27" s="91" t="s">
        <v>313</v>
      </c>
      <c r="BJ27" s="91">
        <f t="shared" si="0"/>
        <v>9813</v>
      </c>
      <c r="BK27" s="91">
        <f t="shared" si="1"/>
        <v>0</v>
      </c>
    </row>
    <row r="28" spans="1:63">
      <c r="A28" s="94" t="s">
        <v>499</v>
      </c>
      <c r="B28" s="91">
        <v>11527</v>
      </c>
      <c r="C28" s="91">
        <v>99</v>
      </c>
      <c r="D28" s="91">
        <v>20</v>
      </c>
      <c r="E28" s="91">
        <v>29</v>
      </c>
      <c r="F28" s="91">
        <v>351</v>
      </c>
      <c r="G28" s="91">
        <v>368</v>
      </c>
      <c r="H28" s="91">
        <v>599</v>
      </c>
      <c r="I28" s="91">
        <v>381</v>
      </c>
      <c r="J28" s="91">
        <v>71</v>
      </c>
      <c r="K28" s="91">
        <v>110</v>
      </c>
      <c r="L28" s="91">
        <v>148</v>
      </c>
      <c r="M28" s="91">
        <v>128</v>
      </c>
      <c r="N28" s="91">
        <v>58</v>
      </c>
      <c r="O28" s="91">
        <v>73</v>
      </c>
      <c r="P28" s="91">
        <v>114</v>
      </c>
      <c r="Q28" s="91">
        <v>185</v>
      </c>
      <c r="R28" s="91">
        <v>315</v>
      </c>
      <c r="S28" s="91">
        <v>275</v>
      </c>
      <c r="T28" s="91">
        <v>152</v>
      </c>
      <c r="U28" s="91">
        <v>420</v>
      </c>
      <c r="V28" s="91">
        <v>248</v>
      </c>
      <c r="W28" s="91">
        <v>417</v>
      </c>
      <c r="X28" s="91">
        <v>352</v>
      </c>
      <c r="Y28" s="91" t="s">
        <v>313</v>
      </c>
      <c r="Z28" s="91">
        <v>438</v>
      </c>
      <c r="AA28" s="91" t="s">
        <v>313</v>
      </c>
      <c r="AB28" s="91">
        <v>76</v>
      </c>
      <c r="AC28" s="91">
        <v>57</v>
      </c>
      <c r="AD28" s="91">
        <v>46</v>
      </c>
      <c r="AE28" s="91" t="s">
        <v>314</v>
      </c>
      <c r="AF28" s="91">
        <v>6</v>
      </c>
      <c r="AG28" s="91">
        <v>510</v>
      </c>
      <c r="AH28" s="91">
        <v>216</v>
      </c>
      <c r="AI28" s="91">
        <v>62</v>
      </c>
      <c r="AJ28" s="91">
        <v>99</v>
      </c>
      <c r="AK28" s="91" t="s">
        <v>313</v>
      </c>
      <c r="AL28" s="91">
        <v>31</v>
      </c>
      <c r="AM28" s="91">
        <v>107</v>
      </c>
      <c r="AN28" s="91">
        <v>443</v>
      </c>
      <c r="AO28" s="91">
        <v>212</v>
      </c>
      <c r="AP28" s="91">
        <v>118</v>
      </c>
      <c r="AQ28" s="91">
        <v>160</v>
      </c>
      <c r="AR28" s="91">
        <v>79</v>
      </c>
      <c r="AS28" s="91">
        <v>75</v>
      </c>
      <c r="AT28" s="91">
        <v>242</v>
      </c>
      <c r="AU28" s="91">
        <v>138</v>
      </c>
      <c r="AV28" s="91">
        <v>15</v>
      </c>
      <c r="AW28" s="91">
        <v>935</v>
      </c>
      <c r="AX28" s="91">
        <v>315</v>
      </c>
      <c r="AY28" s="91">
        <v>132</v>
      </c>
      <c r="AZ28" s="91">
        <v>77</v>
      </c>
      <c r="BA28" s="91">
        <v>844</v>
      </c>
      <c r="BB28" s="91">
        <v>12</v>
      </c>
      <c r="BC28" s="91">
        <v>56</v>
      </c>
      <c r="BD28" s="91">
        <v>10</v>
      </c>
      <c r="BE28" s="91">
        <v>304</v>
      </c>
      <c r="BF28" s="91">
        <v>101</v>
      </c>
      <c r="BG28" s="91">
        <v>132</v>
      </c>
      <c r="BH28" s="91">
        <v>566</v>
      </c>
      <c r="BI28" s="91" t="s">
        <v>313</v>
      </c>
      <c r="BJ28" s="91">
        <f t="shared" si="0"/>
        <v>11527</v>
      </c>
      <c r="BK28" s="91">
        <f t="shared" si="1"/>
        <v>0</v>
      </c>
    </row>
    <row r="29" spans="1:63">
      <c r="A29" s="94" t="s">
        <v>500</v>
      </c>
      <c r="B29" s="91">
        <v>8713</v>
      </c>
      <c r="C29" s="91">
        <v>79</v>
      </c>
      <c r="D29" s="91">
        <v>18</v>
      </c>
      <c r="E29" s="91">
        <v>18</v>
      </c>
      <c r="F29" s="91">
        <v>250</v>
      </c>
      <c r="G29" s="91">
        <v>319</v>
      </c>
      <c r="H29" s="91">
        <v>497</v>
      </c>
      <c r="I29" s="91">
        <v>279</v>
      </c>
      <c r="J29" s="91">
        <v>61</v>
      </c>
      <c r="K29" s="91">
        <v>75</v>
      </c>
      <c r="L29" s="91">
        <v>106</v>
      </c>
      <c r="M29" s="91">
        <v>90</v>
      </c>
      <c r="N29" s="91">
        <v>45</v>
      </c>
      <c r="O29" s="91">
        <v>72</v>
      </c>
      <c r="P29" s="91">
        <v>82</v>
      </c>
      <c r="Q29" s="91">
        <v>115</v>
      </c>
      <c r="R29" s="91">
        <v>250</v>
      </c>
      <c r="S29" s="91">
        <v>217</v>
      </c>
      <c r="T29" s="91">
        <v>88</v>
      </c>
      <c r="U29" s="91">
        <v>382</v>
      </c>
      <c r="V29" s="91">
        <v>205</v>
      </c>
      <c r="W29" s="91">
        <v>316</v>
      </c>
      <c r="X29" s="91">
        <v>262</v>
      </c>
      <c r="Y29" s="91" t="s">
        <v>313</v>
      </c>
      <c r="Z29" s="91">
        <v>270</v>
      </c>
      <c r="AA29" s="91" t="s">
        <v>313</v>
      </c>
      <c r="AB29" s="91">
        <v>63</v>
      </c>
      <c r="AC29" s="91">
        <v>30</v>
      </c>
      <c r="AD29" s="91">
        <v>33</v>
      </c>
      <c r="AE29" s="91" t="s">
        <v>314</v>
      </c>
      <c r="AF29" s="91">
        <v>3</v>
      </c>
      <c r="AG29" s="91">
        <v>362</v>
      </c>
      <c r="AH29" s="91">
        <v>157</v>
      </c>
      <c r="AI29" s="91">
        <v>54</v>
      </c>
      <c r="AJ29" s="91">
        <v>82</v>
      </c>
      <c r="AK29" s="91" t="s">
        <v>313</v>
      </c>
      <c r="AL29" s="91">
        <v>18</v>
      </c>
      <c r="AM29" s="91">
        <v>85</v>
      </c>
      <c r="AN29" s="91">
        <v>355</v>
      </c>
      <c r="AO29" s="91">
        <v>174</v>
      </c>
      <c r="AP29" s="91">
        <v>96</v>
      </c>
      <c r="AQ29" s="91">
        <v>147</v>
      </c>
      <c r="AR29" s="91">
        <v>74</v>
      </c>
      <c r="AS29" s="91">
        <v>63</v>
      </c>
      <c r="AT29" s="91">
        <v>210</v>
      </c>
      <c r="AU29" s="91">
        <v>70</v>
      </c>
      <c r="AV29" s="91">
        <v>11</v>
      </c>
      <c r="AW29" s="91">
        <v>668</v>
      </c>
      <c r="AX29" s="91">
        <v>166</v>
      </c>
      <c r="AY29" s="91">
        <v>126</v>
      </c>
      <c r="AZ29" s="91">
        <v>66</v>
      </c>
      <c r="BA29" s="91">
        <v>655</v>
      </c>
      <c r="BB29" s="91">
        <v>9</v>
      </c>
      <c r="BC29" s="91">
        <v>49</v>
      </c>
      <c r="BD29" s="91">
        <v>19</v>
      </c>
      <c r="BE29" s="91">
        <v>215</v>
      </c>
      <c r="BF29" s="91">
        <v>61</v>
      </c>
      <c r="BG29" s="91">
        <v>84</v>
      </c>
      <c r="BH29" s="91">
        <v>412</v>
      </c>
      <c r="BI29" s="91" t="s">
        <v>313</v>
      </c>
      <c r="BJ29" s="91">
        <f t="shared" si="0"/>
        <v>8713</v>
      </c>
      <c r="BK29" s="91">
        <f t="shared" si="1"/>
        <v>0</v>
      </c>
    </row>
    <row r="30" spans="1:63">
      <c r="A30" s="94" t="s">
        <v>501</v>
      </c>
      <c r="B30" s="91">
        <v>6895</v>
      </c>
      <c r="C30" s="91">
        <v>44</v>
      </c>
      <c r="D30" s="91">
        <v>17</v>
      </c>
      <c r="E30" s="91">
        <v>16</v>
      </c>
      <c r="F30" s="91">
        <v>203</v>
      </c>
      <c r="G30" s="91">
        <v>275</v>
      </c>
      <c r="H30" s="91">
        <v>386</v>
      </c>
      <c r="I30" s="91">
        <v>223</v>
      </c>
      <c r="J30" s="91">
        <v>48</v>
      </c>
      <c r="K30" s="91">
        <v>77</v>
      </c>
      <c r="L30" s="91">
        <v>101</v>
      </c>
      <c r="M30" s="91">
        <v>80</v>
      </c>
      <c r="N30" s="91">
        <v>40</v>
      </c>
      <c r="O30" s="91">
        <v>52</v>
      </c>
      <c r="P30" s="91">
        <v>77</v>
      </c>
      <c r="Q30" s="91">
        <v>99</v>
      </c>
      <c r="R30" s="91">
        <v>210</v>
      </c>
      <c r="S30" s="91">
        <v>158</v>
      </c>
      <c r="T30" s="91">
        <v>81</v>
      </c>
      <c r="U30" s="91">
        <v>288</v>
      </c>
      <c r="V30" s="91">
        <v>137</v>
      </c>
      <c r="W30" s="91">
        <v>274</v>
      </c>
      <c r="X30" s="91">
        <v>194</v>
      </c>
      <c r="Y30" s="91" t="s">
        <v>313</v>
      </c>
      <c r="Z30" s="91">
        <v>251</v>
      </c>
      <c r="AA30" s="91" t="s">
        <v>313</v>
      </c>
      <c r="AB30" s="91">
        <v>29</v>
      </c>
      <c r="AC30" s="91">
        <v>26</v>
      </c>
      <c r="AD30" s="91">
        <v>39</v>
      </c>
      <c r="AE30" s="91" t="s">
        <v>314</v>
      </c>
      <c r="AF30" s="91">
        <v>5</v>
      </c>
      <c r="AG30" s="91">
        <v>282</v>
      </c>
      <c r="AH30" s="91">
        <v>112</v>
      </c>
      <c r="AI30" s="91">
        <v>49</v>
      </c>
      <c r="AJ30" s="91">
        <v>45</v>
      </c>
      <c r="AK30" s="91" t="s">
        <v>313</v>
      </c>
      <c r="AL30" s="91">
        <v>17</v>
      </c>
      <c r="AM30" s="91">
        <v>87</v>
      </c>
      <c r="AN30" s="91">
        <v>306</v>
      </c>
      <c r="AO30" s="91">
        <v>142</v>
      </c>
      <c r="AP30" s="91">
        <v>82</v>
      </c>
      <c r="AQ30" s="91">
        <v>129</v>
      </c>
      <c r="AR30" s="91">
        <v>35</v>
      </c>
      <c r="AS30" s="91">
        <v>51</v>
      </c>
      <c r="AT30" s="91">
        <v>166</v>
      </c>
      <c r="AU30" s="91">
        <v>64</v>
      </c>
      <c r="AV30" s="91">
        <v>7</v>
      </c>
      <c r="AW30" s="91">
        <v>481</v>
      </c>
      <c r="AX30" s="91">
        <v>99</v>
      </c>
      <c r="AY30" s="91">
        <v>113</v>
      </c>
      <c r="AZ30" s="91">
        <v>84</v>
      </c>
      <c r="BA30" s="91">
        <v>525</v>
      </c>
      <c r="BB30" s="91">
        <v>6</v>
      </c>
      <c r="BC30" s="91">
        <v>41</v>
      </c>
      <c r="BD30" s="91">
        <v>17</v>
      </c>
      <c r="BE30" s="91">
        <v>155</v>
      </c>
      <c r="BF30" s="91">
        <v>53</v>
      </c>
      <c r="BG30" s="91">
        <v>47</v>
      </c>
      <c r="BH30" s="91">
        <v>270</v>
      </c>
      <c r="BI30" s="91" t="s">
        <v>313</v>
      </c>
      <c r="BJ30" s="91">
        <f t="shared" si="0"/>
        <v>6895</v>
      </c>
      <c r="BK30" s="91">
        <f t="shared" si="1"/>
        <v>0</v>
      </c>
    </row>
    <row r="31" spans="1:63">
      <c r="A31" s="94" t="s">
        <v>502</v>
      </c>
      <c r="B31" s="91">
        <v>8478</v>
      </c>
      <c r="C31" s="91">
        <v>54</v>
      </c>
      <c r="D31" s="91">
        <v>28</v>
      </c>
      <c r="E31" s="91">
        <v>10</v>
      </c>
      <c r="F31" s="91">
        <v>295</v>
      </c>
      <c r="G31" s="91">
        <v>304</v>
      </c>
      <c r="H31" s="91">
        <v>450</v>
      </c>
      <c r="I31" s="91">
        <v>167</v>
      </c>
      <c r="J31" s="91">
        <v>39</v>
      </c>
      <c r="K31" s="91">
        <v>67</v>
      </c>
      <c r="L31" s="91">
        <v>104</v>
      </c>
      <c r="M31" s="91">
        <v>89</v>
      </c>
      <c r="N31" s="91">
        <v>40</v>
      </c>
      <c r="O31" s="91">
        <v>52</v>
      </c>
      <c r="P31" s="91">
        <v>84</v>
      </c>
      <c r="Q31" s="91">
        <v>91</v>
      </c>
      <c r="R31" s="91">
        <v>330</v>
      </c>
      <c r="S31" s="91">
        <v>179</v>
      </c>
      <c r="T31" s="91">
        <v>58</v>
      </c>
      <c r="U31" s="91">
        <v>505</v>
      </c>
      <c r="V31" s="91">
        <v>164</v>
      </c>
      <c r="W31" s="91">
        <v>304</v>
      </c>
      <c r="X31" s="91">
        <v>193</v>
      </c>
      <c r="Y31" s="91" t="s">
        <v>313</v>
      </c>
      <c r="Z31" s="91">
        <v>279</v>
      </c>
      <c r="AA31" s="91" t="s">
        <v>313</v>
      </c>
      <c r="AB31" s="91">
        <v>49</v>
      </c>
      <c r="AC31" s="91">
        <v>27</v>
      </c>
      <c r="AD31" s="91">
        <v>31</v>
      </c>
      <c r="AE31" s="91" t="s">
        <v>314</v>
      </c>
      <c r="AF31" s="91">
        <v>1</v>
      </c>
      <c r="AG31" s="91">
        <v>367</v>
      </c>
      <c r="AH31" s="91">
        <v>103</v>
      </c>
      <c r="AI31" s="91">
        <v>39</v>
      </c>
      <c r="AJ31" s="91">
        <v>64</v>
      </c>
      <c r="AK31" s="91" t="s">
        <v>313</v>
      </c>
      <c r="AL31" s="91">
        <v>21</v>
      </c>
      <c r="AM31" s="91">
        <v>142</v>
      </c>
      <c r="AN31" s="91">
        <v>350</v>
      </c>
      <c r="AO31" s="91">
        <v>126</v>
      </c>
      <c r="AP31" s="91">
        <v>80</v>
      </c>
      <c r="AQ31" s="91">
        <v>224</v>
      </c>
      <c r="AR31" s="91">
        <v>56</v>
      </c>
      <c r="AS31" s="91">
        <v>50</v>
      </c>
      <c r="AT31" s="91">
        <v>229</v>
      </c>
      <c r="AU31" s="91">
        <v>96</v>
      </c>
      <c r="AV31" s="91">
        <v>7</v>
      </c>
      <c r="AW31" s="91">
        <v>505</v>
      </c>
      <c r="AX31" s="91">
        <v>178</v>
      </c>
      <c r="AY31" s="91">
        <v>92</v>
      </c>
      <c r="AZ31" s="91">
        <v>218</v>
      </c>
      <c r="BA31" s="91">
        <v>906</v>
      </c>
      <c r="BB31" s="91">
        <v>5</v>
      </c>
      <c r="BC31" s="91">
        <v>37</v>
      </c>
      <c r="BD31" s="91">
        <v>11</v>
      </c>
      <c r="BE31" s="91">
        <v>153</v>
      </c>
      <c r="BF31" s="91">
        <v>53</v>
      </c>
      <c r="BG31" s="91">
        <v>50</v>
      </c>
      <c r="BH31" s="91">
        <v>322</v>
      </c>
      <c r="BI31" s="91" t="s">
        <v>313</v>
      </c>
      <c r="BJ31" s="91">
        <f t="shared" si="0"/>
        <v>8478</v>
      </c>
      <c r="BK31" s="91">
        <f t="shared" si="1"/>
        <v>0</v>
      </c>
    </row>
    <row r="32" spans="1:63">
      <c r="A32" s="94" t="s">
        <v>503</v>
      </c>
      <c r="B32" s="91">
        <v>1061</v>
      </c>
      <c r="C32" s="91">
        <v>1</v>
      </c>
      <c r="D32" s="91">
        <v>3</v>
      </c>
      <c r="E32" s="91" t="s">
        <v>313</v>
      </c>
      <c r="F32" s="91">
        <v>9</v>
      </c>
      <c r="G32" s="91">
        <v>28</v>
      </c>
      <c r="H32" s="91">
        <v>14</v>
      </c>
      <c r="I32" s="91">
        <v>8</v>
      </c>
      <c r="J32" s="91">
        <v>3</v>
      </c>
      <c r="K32" s="91">
        <v>2</v>
      </c>
      <c r="L32" s="91">
        <v>5</v>
      </c>
      <c r="M32" s="91">
        <v>1</v>
      </c>
      <c r="N32" s="91">
        <v>2</v>
      </c>
      <c r="O32" s="91" t="s">
        <v>313</v>
      </c>
      <c r="P32" s="91">
        <v>1</v>
      </c>
      <c r="Q32" s="91">
        <v>4</v>
      </c>
      <c r="R32" s="91">
        <v>11</v>
      </c>
      <c r="S32" s="91">
        <v>4</v>
      </c>
      <c r="T32" s="91">
        <v>42</v>
      </c>
      <c r="U32" s="91">
        <v>107</v>
      </c>
      <c r="V32" s="91">
        <v>92</v>
      </c>
      <c r="W32" s="91">
        <v>173</v>
      </c>
      <c r="X32" s="91">
        <v>16</v>
      </c>
      <c r="Y32" s="91" t="s">
        <v>313</v>
      </c>
      <c r="Z32" s="91">
        <v>124</v>
      </c>
      <c r="AA32" s="91" t="s">
        <v>313</v>
      </c>
      <c r="AB32" s="91">
        <v>10</v>
      </c>
      <c r="AC32" s="91">
        <v>14</v>
      </c>
      <c r="AD32" s="91">
        <v>15</v>
      </c>
      <c r="AE32" s="91" t="s">
        <v>314</v>
      </c>
      <c r="AF32" s="91">
        <v>2</v>
      </c>
      <c r="AG32" s="91">
        <v>69</v>
      </c>
      <c r="AH32" s="91">
        <v>15</v>
      </c>
      <c r="AI32" s="91">
        <v>5</v>
      </c>
      <c r="AJ32" s="91">
        <v>6</v>
      </c>
      <c r="AK32" s="91" t="s">
        <v>313</v>
      </c>
      <c r="AL32" s="91">
        <v>2</v>
      </c>
      <c r="AM32" s="91">
        <v>11</v>
      </c>
      <c r="AN32" s="91">
        <v>51</v>
      </c>
      <c r="AO32" s="91">
        <v>7</v>
      </c>
      <c r="AP32" s="91">
        <v>3</v>
      </c>
      <c r="AQ32" s="91">
        <v>6</v>
      </c>
      <c r="AR32" s="91">
        <v>24</v>
      </c>
      <c r="AS32" s="91">
        <v>25</v>
      </c>
      <c r="AT32" s="91">
        <v>19</v>
      </c>
      <c r="AU32" s="91">
        <v>2</v>
      </c>
      <c r="AV32" s="91" t="s">
        <v>313</v>
      </c>
      <c r="AW32" s="91">
        <v>30</v>
      </c>
      <c r="AX32" s="91">
        <v>1</v>
      </c>
      <c r="AY32" s="91">
        <v>4</v>
      </c>
      <c r="AZ32" s="91">
        <v>1</v>
      </c>
      <c r="BA32" s="91">
        <v>12</v>
      </c>
      <c r="BB32" s="91" t="s">
        <v>313</v>
      </c>
      <c r="BC32" s="91" t="s">
        <v>313</v>
      </c>
      <c r="BD32" s="91">
        <v>1</v>
      </c>
      <c r="BE32" s="91">
        <v>49</v>
      </c>
      <c r="BF32" s="91" t="s">
        <v>313</v>
      </c>
      <c r="BG32" s="91" t="s">
        <v>313</v>
      </c>
      <c r="BH32" s="91">
        <v>27</v>
      </c>
      <c r="BI32" s="91" t="s">
        <v>313</v>
      </c>
      <c r="BJ32" s="91">
        <f t="shared" si="0"/>
        <v>1061</v>
      </c>
      <c r="BK32" s="91">
        <f t="shared" si="1"/>
        <v>0</v>
      </c>
    </row>
    <row r="33" spans="1:63">
      <c r="A33" s="94"/>
    </row>
    <row r="34" spans="1:63">
      <c r="A34" s="95" t="s">
        <v>296</v>
      </c>
    </row>
    <row r="35" spans="1:63">
      <c r="A35" s="94" t="s">
        <v>481</v>
      </c>
      <c r="B35" s="91">
        <v>50136</v>
      </c>
      <c r="C35" s="91">
        <v>300</v>
      </c>
      <c r="D35" s="91">
        <v>101</v>
      </c>
      <c r="E35" s="91">
        <v>62</v>
      </c>
      <c r="F35" s="91">
        <v>1185</v>
      </c>
      <c r="G35" s="91">
        <v>1446</v>
      </c>
      <c r="H35" s="91">
        <v>2387</v>
      </c>
      <c r="I35" s="91">
        <v>1712</v>
      </c>
      <c r="J35" s="91">
        <v>283</v>
      </c>
      <c r="K35" s="91">
        <v>409</v>
      </c>
      <c r="L35" s="91">
        <v>613</v>
      </c>
      <c r="M35" s="91">
        <v>457</v>
      </c>
      <c r="N35" s="91">
        <v>258</v>
      </c>
      <c r="O35" s="91">
        <v>273</v>
      </c>
      <c r="P35" s="91">
        <v>425</v>
      </c>
      <c r="Q35" s="91">
        <v>675</v>
      </c>
      <c r="R35" s="91">
        <v>1276</v>
      </c>
      <c r="S35" s="91">
        <v>1127</v>
      </c>
      <c r="T35" s="91">
        <v>697</v>
      </c>
      <c r="U35" s="91">
        <v>1876</v>
      </c>
      <c r="V35" s="91">
        <v>1324</v>
      </c>
      <c r="W35" s="91">
        <v>2315</v>
      </c>
      <c r="X35" s="91">
        <v>1343</v>
      </c>
      <c r="Y35" s="91" t="s">
        <v>313</v>
      </c>
      <c r="Z35" s="91">
        <v>1759</v>
      </c>
      <c r="AA35" s="91" t="s">
        <v>313</v>
      </c>
      <c r="AB35" s="91">
        <v>264</v>
      </c>
      <c r="AC35" s="91">
        <v>265</v>
      </c>
      <c r="AD35" s="91">
        <v>223</v>
      </c>
      <c r="AE35" s="91" t="s">
        <v>314</v>
      </c>
      <c r="AF35" s="91">
        <v>22</v>
      </c>
      <c r="AG35" s="91">
        <v>2059</v>
      </c>
      <c r="AH35" s="91">
        <v>966</v>
      </c>
      <c r="AI35" s="91">
        <v>289</v>
      </c>
      <c r="AJ35" s="91">
        <v>442</v>
      </c>
      <c r="AK35" s="91" t="s">
        <v>313</v>
      </c>
      <c r="AL35" s="91">
        <v>149</v>
      </c>
      <c r="AM35" s="91">
        <v>403</v>
      </c>
      <c r="AN35" s="91">
        <v>1821</v>
      </c>
      <c r="AO35" s="91">
        <v>860</v>
      </c>
      <c r="AP35" s="91">
        <v>470</v>
      </c>
      <c r="AQ35" s="91">
        <v>705</v>
      </c>
      <c r="AR35" s="91">
        <v>508</v>
      </c>
      <c r="AS35" s="91">
        <v>448</v>
      </c>
      <c r="AT35" s="91">
        <v>1089</v>
      </c>
      <c r="AU35" s="91">
        <v>490</v>
      </c>
      <c r="AV35" s="91">
        <v>53</v>
      </c>
      <c r="AW35" s="91">
        <v>4310</v>
      </c>
      <c r="AX35" s="91">
        <v>1591</v>
      </c>
      <c r="AY35" s="91">
        <v>726</v>
      </c>
      <c r="AZ35" s="91">
        <v>350</v>
      </c>
      <c r="BA35" s="91">
        <v>3572</v>
      </c>
      <c r="BB35" s="91">
        <v>382</v>
      </c>
      <c r="BC35" s="91">
        <v>342</v>
      </c>
      <c r="BD35" s="91">
        <v>100</v>
      </c>
      <c r="BE35" s="91">
        <v>1032</v>
      </c>
      <c r="BF35" s="91">
        <v>439</v>
      </c>
      <c r="BG35" s="91">
        <v>701</v>
      </c>
      <c r="BH35" s="91">
        <v>2758</v>
      </c>
      <c r="BI35" s="91">
        <v>4</v>
      </c>
      <c r="BJ35" s="91">
        <f>SUM(C35:BI35)</f>
        <v>50136</v>
      </c>
      <c r="BK35" s="91">
        <f>B35-BJ35</f>
        <v>0</v>
      </c>
    </row>
    <row r="36" spans="1:63">
      <c r="A36" s="94" t="s">
        <v>482</v>
      </c>
      <c r="B36" s="91">
        <v>4678</v>
      </c>
      <c r="C36" s="91">
        <v>23</v>
      </c>
      <c r="D36" s="91">
        <v>4</v>
      </c>
      <c r="E36" s="91" t="s">
        <v>313</v>
      </c>
      <c r="F36" s="91">
        <v>86</v>
      </c>
      <c r="G36" s="91">
        <v>113</v>
      </c>
      <c r="H36" s="91">
        <v>203</v>
      </c>
      <c r="I36" s="91">
        <v>176</v>
      </c>
      <c r="J36" s="91">
        <v>22</v>
      </c>
      <c r="K36" s="91">
        <v>29</v>
      </c>
      <c r="L36" s="91">
        <v>56</v>
      </c>
      <c r="M36" s="91">
        <v>39</v>
      </c>
      <c r="N36" s="91">
        <v>22</v>
      </c>
      <c r="O36" s="91">
        <v>21</v>
      </c>
      <c r="P36" s="91">
        <v>30</v>
      </c>
      <c r="Q36" s="91">
        <v>65</v>
      </c>
      <c r="R36" s="91">
        <v>113</v>
      </c>
      <c r="S36" s="91">
        <v>85</v>
      </c>
      <c r="T36" s="91">
        <v>63</v>
      </c>
      <c r="U36" s="91">
        <v>120</v>
      </c>
      <c r="V36" s="91">
        <v>151</v>
      </c>
      <c r="W36" s="91">
        <v>209</v>
      </c>
      <c r="X36" s="91">
        <v>136</v>
      </c>
      <c r="Y36" s="91" t="s">
        <v>313</v>
      </c>
      <c r="Z36" s="91">
        <v>148</v>
      </c>
      <c r="AA36" s="91" t="s">
        <v>313</v>
      </c>
      <c r="AB36" s="91">
        <v>10</v>
      </c>
      <c r="AC36" s="91">
        <v>16</v>
      </c>
      <c r="AD36" s="91">
        <v>12</v>
      </c>
      <c r="AE36" s="91" t="s">
        <v>314</v>
      </c>
      <c r="AF36" s="91">
        <v>2</v>
      </c>
      <c r="AG36" s="91">
        <v>212</v>
      </c>
      <c r="AH36" s="91">
        <v>108</v>
      </c>
      <c r="AI36" s="91">
        <v>25</v>
      </c>
      <c r="AJ36" s="91">
        <v>36</v>
      </c>
      <c r="AK36" s="91" t="s">
        <v>313</v>
      </c>
      <c r="AL36" s="91">
        <v>23</v>
      </c>
      <c r="AM36" s="91">
        <v>25</v>
      </c>
      <c r="AN36" s="91">
        <v>186</v>
      </c>
      <c r="AO36" s="91">
        <v>45</v>
      </c>
      <c r="AP36" s="91">
        <v>29</v>
      </c>
      <c r="AQ36" s="91">
        <v>70</v>
      </c>
      <c r="AR36" s="91">
        <v>59</v>
      </c>
      <c r="AS36" s="91">
        <v>36</v>
      </c>
      <c r="AT36" s="91">
        <v>109</v>
      </c>
      <c r="AU36" s="91">
        <v>31</v>
      </c>
      <c r="AV36" s="91">
        <v>4</v>
      </c>
      <c r="AW36" s="91">
        <v>456</v>
      </c>
      <c r="AX36" s="91">
        <v>197</v>
      </c>
      <c r="AY36" s="91">
        <v>86</v>
      </c>
      <c r="AZ36" s="91">
        <v>19</v>
      </c>
      <c r="BA36" s="91">
        <v>389</v>
      </c>
      <c r="BB36" s="91">
        <v>89</v>
      </c>
      <c r="BC36" s="91">
        <v>33</v>
      </c>
      <c r="BD36" s="91">
        <v>19</v>
      </c>
      <c r="BE36" s="91">
        <v>83</v>
      </c>
      <c r="BF36" s="91">
        <v>29</v>
      </c>
      <c r="BG36" s="91">
        <v>83</v>
      </c>
      <c r="BH36" s="91">
        <v>243</v>
      </c>
      <c r="BI36" s="91" t="s">
        <v>313</v>
      </c>
      <c r="BJ36" s="91">
        <f>SUM(C36:BI36)</f>
        <v>4678</v>
      </c>
      <c r="BK36" s="91">
        <f>B36-BJ36</f>
        <v>0</v>
      </c>
    </row>
    <row r="37" spans="1:63">
      <c r="A37" s="94" t="s">
        <v>483</v>
      </c>
      <c r="B37" s="91">
        <v>26790</v>
      </c>
      <c r="C37" s="91">
        <v>121</v>
      </c>
      <c r="D37" s="91">
        <v>46</v>
      </c>
      <c r="E37" s="91">
        <v>27</v>
      </c>
      <c r="F37" s="91">
        <v>527</v>
      </c>
      <c r="G37" s="91">
        <v>732</v>
      </c>
      <c r="H37" s="91">
        <v>1193</v>
      </c>
      <c r="I37" s="91">
        <v>939</v>
      </c>
      <c r="J37" s="91">
        <v>153</v>
      </c>
      <c r="K37" s="91">
        <v>189</v>
      </c>
      <c r="L37" s="91">
        <v>305</v>
      </c>
      <c r="M37" s="91">
        <v>237</v>
      </c>
      <c r="N37" s="91">
        <v>141</v>
      </c>
      <c r="O37" s="91">
        <v>134</v>
      </c>
      <c r="P37" s="91">
        <v>210</v>
      </c>
      <c r="Q37" s="91">
        <v>345</v>
      </c>
      <c r="R37" s="91">
        <v>635</v>
      </c>
      <c r="S37" s="91">
        <v>619</v>
      </c>
      <c r="T37" s="91">
        <v>407</v>
      </c>
      <c r="U37" s="91">
        <v>1002</v>
      </c>
      <c r="V37" s="91">
        <v>725</v>
      </c>
      <c r="W37" s="91">
        <v>1312</v>
      </c>
      <c r="X37" s="91">
        <v>662</v>
      </c>
      <c r="Y37" s="91" t="s">
        <v>313</v>
      </c>
      <c r="Z37" s="91">
        <v>964</v>
      </c>
      <c r="AA37" s="91" t="s">
        <v>313</v>
      </c>
      <c r="AB37" s="91">
        <v>149</v>
      </c>
      <c r="AC37" s="91">
        <v>170</v>
      </c>
      <c r="AD37" s="91">
        <v>133</v>
      </c>
      <c r="AE37" s="91" t="s">
        <v>314</v>
      </c>
      <c r="AF37" s="91">
        <v>11</v>
      </c>
      <c r="AG37" s="91">
        <v>1076</v>
      </c>
      <c r="AH37" s="91">
        <v>529</v>
      </c>
      <c r="AI37" s="91">
        <v>151</v>
      </c>
      <c r="AJ37" s="91">
        <v>252</v>
      </c>
      <c r="AK37" s="91" t="s">
        <v>313</v>
      </c>
      <c r="AL37" s="91">
        <v>71</v>
      </c>
      <c r="AM37" s="91">
        <v>191</v>
      </c>
      <c r="AN37" s="91">
        <v>920</v>
      </c>
      <c r="AO37" s="91">
        <v>435</v>
      </c>
      <c r="AP37" s="91">
        <v>244</v>
      </c>
      <c r="AQ37" s="91">
        <v>328</v>
      </c>
      <c r="AR37" s="91">
        <v>295</v>
      </c>
      <c r="AS37" s="91">
        <v>262</v>
      </c>
      <c r="AT37" s="91">
        <v>579</v>
      </c>
      <c r="AU37" s="91">
        <v>282</v>
      </c>
      <c r="AV37" s="91">
        <v>28</v>
      </c>
      <c r="AW37" s="91">
        <v>2465</v>
      </c>
      <c r="AX37" s="91">
        <v>908</v>
      </c>
      <c r="AY37" s="91">
        <v>407</v>
      </c>
      <c r="AZ37" s="91">
        <v>170</v>
      </c>
      <c r="BA37" s="91">
        <v>1821</v>
      </c>
      <c r="BB37" s="91">
        <v>275</v>
      </c>
      <c r="BC37" s="91">
        <v>209</v>
      </c>
      <c r="BD37" s="91">
        <v>58</v>
      </c>
      <c r="BE37" s="91">
        <v>465</v>
      </c>
      <c r="BF37" s="91">
        <v>238</v>
      </c>
      <c r="BG37" s="91">
        <v>437</v>
      </c>
      <c r="BH37" s="91">
        <v>1602</v>
      </c>
      <c r="BI37" s="91">
        <v>4</v>
      </c>
      <c r="BJ37" s="91">
        <f>SUM(C37:BI37)</f>
        <v>26790</v>
      </c>
      <c r="BK37" s="91">
        <f>B37-BJ37</f>
        <v>0</v>
      </c>
    </row>
    <row r="38" spans="1:63">
      <c r="A38" s="94" t="s">
        <v>484</v>
      </c>
      <c r="B38" s="91">
        <v>18009</v>
      </c>
      <c r="C38" s="91">
        <v>155</v>
      </c>
      <c r="D38" s="91">
        <v>49</v>
      </c>
      <c r="E38" s="91">
        <v>35</v>
      </c>
      <c r="F38" s="91">
        <v>568</v>
      </c>
      <c r="G38" s="91">
        <v>584</v>
      </c>
      <c r="H38" s="91">
        <v>981</v>
      </c>
      <c r="I38" s="91">
        <v>593</v>
      </c>
      <c r="J38" s="91">
        <v>106</v>
      </c>
      <c r="K38" s="91">
        <v>189</v>
      </c>
      <c r="L38" s="91">
        <v>249</v>
      </c>
      <c r="M38" s="91">
        <v>180</v>
      </c>
      <c r="N38" s="91">
        <v>93</v>
      </c>
      <c r="O38" s="91">
        <v>118</v>
      </c>
      <c r="P38" s="91">
        <v>184</v>
      </c>
      <c r="Q38" s="91">
        <v>262</v>
      </c>
      <c r="R38" s="91">
        <v>522</v>
      </c>
      <c r="S38" s="91">
        <v>420</v>
      </c>
      <c r="T38" s="91">
        <v>203</v>
      </c>
      <c r="U38" s="91">
        <v>687</v>
      </c>
      <c r="V38" s="91">
        <v>398</v>
      </c>
      <c r="W38" s="91">
        <v>685</v>
      </c>
      <c r="X38" s="91">
        <v>534</v>
      </c>
      <c r="Y38" s="91" t="s">
        <v>313</v>
      </c>
      <c r="Z38" s="91">
        <v>576</v>
      </c>
      <c r="AA38" s="91" t="s">
        <v>313</v>
      </c>
      <c r="AB38" s="91">
        <v>100</v>
      </c>
      <c r="AC38" s="91">
        <v>71</v>
      </c>
      <c r="AD38" s="91">
        <v>69</v>
      </c>
      <c r="AE38" s="91" t="s">
        <v>314</v>
      </c>
      <c r="AF38" s="91">
        <v>8</v>
      </c>
      <c r="AG38" s="91">
        <v>722</v>
      </c>
      <c r="AH38" s="91">
        <v>317</v>
      </c>
      <c r="AI38" s="91">
        <v>110</v>
      </c>
      <c r="AJ38" s="91">
        <v>151</v>
      </c>
      <c r="AK38" s="91" t="s">
        <v>313</v>
      </c>
      <c r="AL38" s="91">
        <v>53</v>
      </c>
      <c r="AM38" s="91">
        <v>180</v>
      </c>
      <c r="AN38" s="91">
        <v>683</v>
      </c>
      <c r="AO38" s="91">
        <v>373</v>
      </c>
      <c r="AP38" s="91">
        <v>195</v>
      </c>
      <c r="AQ38" s="91">
        <v>304</v>
      </c>
      <c r="AR38" s="91">
        <v>140</v>
      </c>
      <c r="AS38" s="91">
        <v>134</v>
      </c>
      <c r="AT38" s="91">
        <v>391</v>
      </c>
      <c r="AU38" s="91">
        <v>175</v>
      </c>
      <c r="AV38" s="91">
        <v>21</v>
      </c>
      <c r="AW38" s="91">
        <v>1370</v>
      </c>
      <c r="AX38" s="91">
        <v>485</v>
      </c>
      <c r="AY38" s="91">
        <v>230</v>
      </c>
      <c r="AZ38" s="91">
        <v>160</v>
      </c>
      <c r="BA38" s="91">
        <v>1353</v>
      </c>
      <c r="BB38" s="91">
        <v>18</v>
      </c>
      <c r="BC38" s="91">
        <v>100</v>
      </c>
      <c r="BD38" s="91">
        <v>22</v>
      </c>
      <c r="BE38" s="91">
        <v>452</v>
      </c>
      <c r="BF38" s="91">
        <v>172</v>
      </c>
      <c r="BG38" s="91">
        <v>181</v>
      </c>
      <c r="BH38" s="91">
        <v>898</v>
      </c>
      <c r="BI38" s="91" t="s">
        <v>313</v>
      </c>
      <c r="BJ38" s="91">
        <f>SUM(C38:BI38)</f>
        <v>18009</v>
      </c>
      <c r="BK38" s="91">
        <f>B38-BJ38</f>
        <v>0</v>
      </c>
    </row>
    <row r="39" spans="1:63">
      <c r="A39" s="94"/>
    </row>
    <row r="40" spans="1:63">
      <c r="A40" s="94" t="s">
        <v>485</v>
      </c>
      <c r="B40" s="91">
        <v>1211</v>
      </c>
      <c r="C40" s="91" t="s">
        <v>313</v>
      </c>
      <c r="D40" s="91">
        <v>2</v>
      </c>
      <c r="E40" s="91" t="s">
        <v>313</v>
      </c>
      <c r="F40" s="91">
        <v>9</v>
      </c>
      <c r="G40" s="91">
        <v>30</v>
      </c>
      <c r="H40" s="91">
        <v>52</v>
      </c>
      <c r="I40" s="91">
        <v>39</v>
      </c>
      <c r="J40" s="91">
        <v>2</v>
      </c>
      <c r="K40" s="91">
        <v>7</v>
      </c>
      <c r="L40" s="91">
        <v>18</v>
      </c>
      <c r="M40" s="91">
        <v>9</v>
      </c>
      <c r="N40" s="91">
        <v>10</v>
      </c>
      <c r="O40" s="91">
        <v>6</v>
      </c>
      <c r="P40" s="91">
        <v>2</v>
      </c>
      <c r="Q40" s="91">
        <v>15</v>
      </c>
      <c r="R40" s="91">
        <v>26</v>
      </c>
      <c r="S40" s="91">
        <v>21</v>
      </c>
      <c r="T40" s="91">
        <v>17</v>
      </c>
      <c r="U40" s="91">
        <v>33</v>
      </c>
      <c r="V40" s="91">
        <v>41</v>
      </c>
      <c r="W40" s="91">
        <v>53</v>
      </c>
      <c r="X40" s="91">
        <v>33</v>
      </c>
      <c r="Y40" s="91" t="s">
        <v>313</v>
      </c>
      <c r="Z40" s="91">
        <v>30</v>
      </c>
      <c r="AA40" s="91" t="s">
        <v>313</v>
      </c>
      <c r="AB40" s="91">
        <v>2</v>
      </c>
      <c r="AC40" s="91">
        <v>7</v>
      </c>
      <c r="AD40" s="91">
        <v>4</v>
      </c>
      <c r="AE40" s="91" t="s">
        <v>314</v>
      </c>
      <c r="AF40" s="91">
        <v>2</v>
      </c>
      <c r="AG40" s="91">
        <v>46</v>
      </c>
      <c r="AH40" s="91">
        <v>24</v>
      </c>
      <c r="AI40" s="91">
        <v>7</v>
      </c>
      <c r="AJ40" s="91">
        <v>16</v>
      </c>
      <c r="AK40" s="91" t="s">
        <v>313</v>
      </c>
      <c r="AL40" s="91">
        <v>4</v>
      </c>
      <c r="AM40" s="91">
        <v>6</v>
      </c>
      <c r="AN40" s="91">
        <v>50</v>
      </c>
      <c r="AO40" s="91">
        <v>11</v>
      </c>
      <c r="AP40" s="91">
        <v>8</v>
      </c>
      <c r="AQ40" s="91">
        <v>19</v>
      </c>
      <c r="AR40" s="91">
        <v>31</v>
      </c>
      <c r="AS40" s="91">
        <v>14</v>
      </c>
      <c r="AT40" s="91">
        <v>30</v>
      </c>
      <c r="AU40" s="91">
        <v>4</v>
      </c>
      <c r="AV40" s="91">
        <v>2</v>
      </c>
      <c r="AW40" s="91">
        <v>122</v>
      </c>
      <c r="AX40" s="91">
        <v>44</v>
      </c>
      <c r="AY40" s="91">
        <v>18</v>
      </c>
      <c r="AZ40" s="91">
        <v>7</v>
      </c>
      <c r="BA40" s="91">
        <v>117</v>
      </c>
      <c r="BB40" s="91">
        <v>20</v>
      </c>
      <c r="BC40" s="91">
        <v>11</v>
      </c>
      <c r="BD40" s="91">
        <v>6</v>
      </c>
      <c r="BE40" s="91">
        <v>20</v>
      </c>
      <c r="BF40" s="91">
        <v>8</v>
      </c>
      <c r="BG40" s="91">
        <v>38</v>
      </c>
      <c r="BH40" s="91">
        <v>58</v>
      </c>
      <c r="BI40" s="91" t="s">
        <v>313</v>
      </c>
      <c r="BJ40" s="91">
        <f t="shared" ref="BJ40:BJ58" si="2">SUM(C40:BI40)</f>
        <v>1211</v>
      </c>
      <c r="BK40" s="91">
        <f t="shared" ref="BK40:BK58" si="3">B40-BJ40</f>
        <v>0</v>
      </c>
    </row>
    <row r="41" spans="1:63">
      <c r="A41" s="94" t="s">
        <v>486</v>
      </c>
      <c r="B41" s="91">
        <v>1570</v>
      </c>
      <c r="C41" s="91">
        <v>13</v>
      </c>
      <c r="D41" s="91" t="s">
        <v>313</v>
      </c>
      <c r="E41" s="91" t="s">
        <v>313</v>
      </c>
      <c r="F41" s="91">
        <v>30</v>
      </c>
      <c r="G41" s="91">
        <v>35</v>
      </c>
      <c r="H41" s="91">
        <v>73</v>
      </c>
      <c r="I41" s="91">
        <v>53</v>
      </c>
      <c r="J41" s="91">
        <v>7</v>
      </c>
      <c r="K41" s="91">
        <v>9</v>
      </c>
      <c r="L41" s="91">
        <v>15</v>
      </c>
      <c r="M41" s="91">
        <v>8</v>
      </c>
      <c r="N41" s="91">
        <v>8</v>
      </c>
      <c r="O41" s="91">
        <v>4</v>
      </c>
      <c r="P41" s="91">
        <v>15</v>
      </c>
      <c r="Q41" s="91">
        <v>17</v>
      </c>
      <c r="R41" s="91">
        <v>43</v>
      </c>
      <c r="S41" s="91">
        <v>28</v>
      </c>
      <c r="T41" s="91">
        <v>22</v>
      </c>
      <c r="U41" s="91">
        <v>45</v>
      </c>
      <c r="V41" s="91">
        <v>45</v>
      </c>
      <c r="W41" s="91">
        <v>67</v>
      </c>
      <c r="X41" s="91">
        <v>42</v>
      </c>
      <c r="Y41" s="91" t="s">
        <v>313</v>
      </c>
      <c r="Z41" s="91">
        <v>67</v>
      </c>
      <c r="AA41" s="91" t="s">
        <v>313</v>
      </c>
      <c r="AB41" s="91" t="s">
        <v>313</v>
      </c>
      <c r="AC41" s="91">
        <v>5</v>
      </c>
      <c r="AD41" s="91">
        <v>2</v>
      </c>
      <c r="AE41" s="91" t="s">
        <v>314</v>
      </c>
      <c r="AF41" s="91" t="s">
        <v>313</v>
      </c>
      <c r="AG41" s="91">
        <v>83</v>
      </c>
      <c r="AH41" s="91">
        <v>35</v>
      </c>
      <c r="AI41" s="91">
        <v>8</v>
      </c>
      <c r="AJ41" s="91">
        <v>8</v>
      </c>
      <c r="AK41" s="91" t="s">
        <v>313</v>
      </c>
      <c r="AL41" s="91">
        <v>9</v>
      </c>
      <c r="AM41" s="91">
        <v>12</v>
      </c>
      <c r="AN41" s="91">
        <v>64</v>
      </c>
      <c r="AO41" s="91">
        <v>16</v>
      </c>
      <c r="AP41" s="91">
        <v>11</v>
      </c>
      <c r="AQ41" s="91">
        <v>27</v>
      </c>
      <c r="AR41" s="91">
        <v>16</v>
      </c>
      <c r="AS41" s="91">
        <v>9</v>
      </c>
      <c r="AT41" s="91">
        <v>30</v>
      </c>
      <c r="AU41" s="91">
        <v>7</v>
      </c>
      <c r="AV41" s="91">
        <v>1</v>
      </c>
      <c r="AW41" s="91">
        <v>136</v>
      </c>
      <c r="AX41" s="91">
        <v>69</v>
      </c>
      <c r="AY41" s="91">
        <v>33</v>
      </c>
      <c r="AZ41" s="91">
        <v>5</v>
      </c>
      <c r="BA41" s="91">
        <v>140</v>
      </c>
      <c r="BB41" s="91">
        <v>32</v>
      </c>
      <c r="BC41" s="91">
        <v>14</v>
      </c>
      <c r="BD41" s="91">
        <v>6</v>
      </c>
      <c r="BE41" s="91">
        <v>26</v>
      </c>
      <c r="BF41" s="91">
        <v>13</v>
      </c>
      <c r="BG41" s="91">
        <v>23</v>
      </c>
      <c r="BH41" s="91">
        <v>84</v>
      </c>
      <c r="BI41" s="91" t="s">
        <v>313</v>
      </c>
      <c r="BJ41" s="91">
        <f t="shared" si="2"/>
        <v>1570</v>
      </c>
      <c r="BK41" s="91">
        <f t="shared" si="3"/>
        <v>0</v>
      </c>
    </row>
    <row r="42" spans="1:63">
      <c r="A42" s="94" t="s">
        <v>487</v>
      </c>
      <c r="B42" s="91">
        <v>1897</v>
      </c>
      <c r="C42" s="91">
        <v>10</v>
      </c>
      <c r="D42" s="91">
        <v>2</v>
      </c>
      <c r="E42" s="91" t="s">
        <v>313</v>
      </c>
      <c r="F42" s="91">
        <v>47</v>
      </c>
      <c r="G42" s="91">
        <v>48</v>
      </c>
      <c r="H42" s="91">
        <v>78</v>
      </c>
      <c r="I42" s="91">
        <v>84</v>
      </c>
      <c r="J42" s="91">
        <v>13</v>
      </c>
      <c r="K42" s="91">
        <v>13</v>
      </c>
      <c r="L42" s="91">
        <v>23</v>
      </c>
      <c r="M42" s="91">
        <v>22</v>
      </c>
      <c r="N42" s="91">
        <v>4</v>
      </c>
      <c r="O42" s="91">
        <v>11</v>
      </c>
      <c r="P42" s="91">
        <v>13</v>
      </c>
      <c r="Q42" s="91">
        <v>33</v>
      </c>
      <c r="R42" s="91">
        <v>44</v>
      </c>
      <c r="S42" s="91">
        <v>36</v>
      </c>
      <c r="T42" s="91">
        <v>24</v>
      </c>
      <c r="U42" s="91">
        <v>42</v>
      </c>
      <c r="V42" s="91">
        <v>65</v>
      </c>
      <c r="W42" s="91">
        <v>89</v>
      </c>
      <c r="X42" s="91">
        <v>61</v>
      </c>
      <c r="Y42" s="91" t="s">
        <v>313</v>
      </c>
      <c r="Z42" s="91">
        <v>51</v>
      </c>
      <c r="AA42" s="91" t="s">
        <v>313</v>
      </c>
      <c r="AB42" s="91">
        <v>8</v>
      </c>
      <c r="AC42" s="91">
        <v>4</v>
      </c>
      <c r="AD42" s="91">
        <v>6</v>
      </c>
      <c r="AE42" s="91" t="s">
        <v>314</v>
      </c>
      <c r="AF42" s="91" t="s">
        <v>313</v>
      </c>
      <c r="AG42" s="91">
        <v>83</v>
      </c>
      <c r="AH42" s="91">
        <v>49</v>
      </c>
      <c r="AI42" s="91">
        <v>10</v>
      </c>
      <c r="AJ42" s="91">
        <v>12</v>
      </c>
      <c r="AK42" s="91" t="s">
        <v>313</v>
      </c>
      <c r="AL42" s="91">
        <v>10</v>
      </c>
      <c r="AM42" s="91">
        <v>7</v>
      </c>
      <c r="AN42" s="91">
        <v>72</v>
      </c>
      <c r="AO42" s="91">
        <v>18</v>
      </c>
      <c r="AP42" s="91">
        <v>10</v>
      </c>
      <c r="AQ42" s="91">
        <v>24</v>
      </c>
      <c r="AR42" s="91">
        <v>12</v>
      </c>
      <c r="AS42" s="91">
        <v>13</v>
      </c>
      <c r="AT42" s="91">
        <v>49</v>
      </c>
      <c r="AU42" s="91">
        <v>20</v>
      </c>
      <c r="AV42" s="91">
        <v>1</v>
      </c>
      <c r="AW42" s="91">
        <v>198</v>
      </c>
      <c r="AX42" s="91">
        <v>84</v>
      </c>
      <c r="AY42" s="91">
        <v>35</v>
      </c>
      <c r="AZ42" s="91">
        <v>7</v>
      </c>
      <c r="BA42" s="91">
        <v>132</v>
      </c>
      <c r="BB42" s="91">
        <v>37</v>
      </c>
      <c r="BC42" s="91">
        <v>8</v>
      </c>
      <c r="BD42" s="91">
        <v>7</v>
      </c>
      <c r="BE42" s="91">
        <v>37</v>
      </c>
      <c r="BF42" s="91">
        <v>8</v>
      </c>
      <c r="BG42" s="91">
        <v>22</v>
      </c>
      <c r="BH42" s="91">
        <v>101</v>
      </c>
      <c r="BI42" s="91" t="s">
        <v>313</v>
      </c>
      <c r="BJ42" s="91">
        <f t="shared" si="2"/>
        <v>1897</v>
      </c>
      <c r="BK42" s="91">
        <f t="shared" si="3"/>
        <v>0</v>
      </c>
    </row>
    <row r="43" spans="1:63">
      <c r="A43" s="94" t="s">
        <v>488</v>
      </c>
      <c r="B43" s="91">
        <v>2287</v>
      </c>
      <c r="C43" s="91">
        <v>13</v>
      </c>
      <c r="D43" s="91">
        <v>2</v>
      </c>
      <c r="E43" s="91" t="s">
        <v>313</v>
      </c>
      <c r="F43" s="91">
        <v>34</v>
      </c>
      <c r="G43" s="91">
        <v>66</v>
      </c>
      <c r="H43" s="91">
        <v>94</v>
      </c>
      <c r="I43" s="91">
        <v>103</v>
      </c>
      <c r="J43" s="91">
        <v>18</v>
      </c>
      <c r="K43" s="91">
        <v>9</v>
      </c>
      <c r="L43" s="91">
        <v>25</v>
      </c>
      <c r="M43" s="91">
        <v>7</v>
      </c>
      <c r="N43" s="91">
        <v>8</v>
      </c>
      <c r="O43" s="91">
        <v>14</v>
      </c>
      <c r="P43" s="91">
        <v>13</v>
      </c>
      <c r="Q43" s="91">
        <v>25</v>
      </c>
      <c r="R43" s="91">
        <v>50</v>
      </c>
      <c r="S43" s="91">
        <v>35</v>
      </c>
      <c r="T43" s="91">
        <v>31</v>
      </c>
      <c r="U43" s="91">
        <v>48</v>
      </c>
      <c r="V43" s="91">
        <v>55</v>
      </c>
      <c r="W43" s="91">
        <v>136</v>
      </c>
      <c r="X43" s="91">
        <v>64</v>
      </c>
      <c r="Y43" s="91" t="s">
        <v>313</v>
      </c>
      <c r="Z43" s="91">
        <v>58</v>
      </c>
      <c r="AA43" s="91" t="s">
        <v>313</v>
      </c>
      <c r="AB43" s="91">
        <v>9</v>
      </c>
      <c r="AC43" s="91">
        <v>8</v>
      </c>
      <c r="AD43" s="91">
        <v>6</v>
      </c>
      <c r="AE43" s="91" t="s">
        <v>314</v>
      </c>
      <c r="AF43" s="91">
        <v>1</v>
      </c>
      <c r="AG43" s="91">
        <v>91</v>
      </c>
      <c r="AH43" s="91">
        <v>44</v>
      </c>
      <c r="AI43" s="91">
        <v>16</v>
      </c>
      <c r="AJ43" s="91">
        <v>14</v>
      </c>
      <c r="AK43" s="91" t="s">
        <v>313</v>
      </c>
      <c r="AL43" s="91">
        <v>9</v>
      </c>
      <c r="AM43" s="91">
        <v>10</v>
      </c>
      <c r="AN43" s="91">
        <v>66</v>
      </c>
      <c r="AO43" s="91">
        <v>22</v>
      </c>
      <c r="AP43" s="91">
        <v>22</v>
      </c>
      <c r="AQ43" s="91">
        <v>37</v>
      </c>
      <c r="AR43" s="91">
        <v>20</v>
      </c>
      <c r="AS43" s="91">
        <v>28</v>
      </c>
      <c r="AT43" s="91">
        <v>68</v>
      </c>
      <c r="AU43" s="91">
        <v>21</v>
      </c>
      <c r="AV43" s="91" t="s">
        <v>313</v>
      </c>
      <c r="AW43" s="91">
        <v>243</v>
      </c>
      <c r="AX43" s="91">
        <v>105</v>
      </c>
      <c r="AY43" s="91">
        <v>29</v>
      </c>
      <c r="AZ43" s="91">
        <v>16</v>
      </c>
      <c r="BA43" s="91">
        <v>145</v>
      </c>
      <c r="BB43" s="91">
        <v>30</v>
      </c>
      <c r="BC43" s="91">
        <v>14</v>
      </c>
      <c r="BD43" s="91">
        <v>7</v>
      </c>
      <c r="BE43" s="91">
        <v>29</v>
      </c>
      <c r="BF43" s="91">
        <v>16</v>
      </c>
      <c r="BG43" s="91">
        <v>35</v>
      </c>
      <c r="BH43" s="91">
        <v>218</v>
      </c>
      <c r="BI43" s="91" t="s">
        <v>313</v>
      </c>
      <c r="BJ43" s="91">
        <f t="shared" si="2"/>
        <v>2287</v>
      </c>
      <c r="BK43" s="91">
        <f t="shared" si="3"/>
        <v>0</v>
      </c>
    </row>
    <row r="44" spans="1:63">
      <c r="A44" s="94" t="s">
        <v>489</v>
      </c>
      <c r="B44" s="91">
        <v>2010</v>
      </c>
      <c r="C44" s="91">
        <v>4</v>
      </c>
      <c r="D44" s="91">
        <v>1</v>
      </c>
      <c r="E44" s="91">
        <v>2</v>
      </c>
      <c r="F44" s="91">
        <v>37</v>
      </c>
      <c r="G44" s="91">
        <v>49</v>
      </c>
      <c r="H44" s="91">
        <v>71</v>
      </c>
      <c r="I44" s="91">
        <v>56</v>
      </c>
      <c r="J44" s="91">
        <v>14</v>
      </c>
      <c r="K44" s="91">
        <v>14</v>
      </c>
      <c r="L44" s="91">
        <v>14</v>
      </c>
      <c r="M44" s="91">
        <v>14</v>
      </c>
      <c r="N44" s="91">
        <v>9</v>
      </c>
      <c r="O44" s="91">
        <v>5</v>
      </c>
      <c r="P44" s="91">
        <v>8</v>
      </c>
      <c r="Q44" s="91">
        <v>20</v>
      </c>
      <c r="R44" s="91">
        <v>37</v>
      </c>
      <c r="S44" s="91">
        <v>48</v>
      </c>
      <c r="T44" s="91">
        <v>26</v>
      </c>
      <c r="U44" s="91">
        <v>94</v>
      </c>
      <c r="V44" s="91">
        <v>104</v>
      </c>
      <c r="W44" s="91">
        <v>207</v>
      </c>
      <c r="X44" s="91">
        <v>50</v>
      </c>
      <c r="Y44" s="91" t="s">
        <v>313</v>
      </c>
      <c r="Z44" s="91">
        <v>84</v>
      </c>
      <c r="AA44" s="91" t="s">
        <v>313</v>
      </c>
      <c r="AB44" s="91">
        <v>22</v>
      </c>
      <c r="AC44" s="91">
        <v>20</v>
      </c>
      <c r="AD44" s="91">
        <v>9</v>
      </c>
      <c r="AE44" s="91" t="s">
        <v>314</v>
      </c>
      <c r="AF44" s="91">
        <v>1</v>
      </c>
      <c r="AG44" s="91">
        <v>64</v>
      </c>
      <c r="AH44" s="91">
        <v>31</v>
      </c>
      <c r="AI44" s="91">
        <v>9</v>
      </c>
      <c r="AJ44" s="91">
        <v>14</v>
      </c>
      <c r="AK44" s="91" t="s">
        <v>313</v>
      </c>
      <c r="AL44" s="91">
        <v>5</v>
      </c>
      <c r="AM44" s="91">
        <v>14</v>
      </c>
      <c r="AN44" s="91">
        <v>42</v>
      </c>
      <c r="AO44" s="91">
        <v>34</v>
      </c>
      <c r="AP44" s="91">
        <v>13</v>
      </c>
      <c r="AQ44" s="91">
        <v>15</v>
      </c>
      <c r="AR44" s="91">
        <v>23</v>
      </c>
      <c r="AS44" s="91">
        <v>26</v>
      </c>
      <c r="AT44" s="91">
        <v>33</v>
      </c>
      <c r="AU44" s="91">
        <v>24</v>
      </c>
      <c r="AV44" s="91" t="s">
        <v>313</v>
      </c>
      <c r="AW44" s="91">
        <v>166</v>
      </c>
      <c r="AX44" s="91">
        <v>54</v>
      </c>
      <c r="AY44" s="91">
        <v>20</v>
      </c>
      <c r="AZ44" s="91">
        <v>8</v>
      </c>
      <c r="BA44" s="91">
        <v>130</v>
      </c>
      <c r="BB44" s="91">
        <v>21</v>
      </c>
      <c r="BC44" s="91">
        <v>9</v>
      </c>
      <c r="BD44" s="91">
        <v>6</v>
      </c>
      <c r="BE44" s="91">
        <v>23</v>
      </c>
      <c r="BF44" s="91">
        <v>12</v>
      </c>
      <c r="BG44" s="91">
        <v>26</v>
      </c>
      <c r="BH44" s="91">
        <v>164</v>
      </c>
      <c r="BI44" s="91">
        <v>4</v>
      </c>
      <c r="BJ44" s="91">
        <f t="shared" si="2"/>
        <v>2010</v>
      </c>
      <c r="BK44" s="91">
        <f t="shared" si="3"/>
        <v>0</v>
      </c>
    </row>
    <row r="45" spans="1:63">
      <c r="A45" s="94" t="s">
        <v>490</v>
      </c>
      <c r="B45" s="91">
        <v>1656</v>
      </c>
      <c r="C45" s="91">
        <v>3</v>
      </c>
      <c r="D45" s="91">
        <v>3</v>
      </c>
      <c r="E45" s="91">
        <v>2</v>
      </c>
      <c r="F45" s="91">
        <v>22</v>
      </c>
      <c r="G45" s="91">
        <v>27</v>
      </c>
      <c r="H45" s="91">
        <v>64</v>
      </c>
      <c r="I45" s="91">
        <v>43</v>
      </c>
      <c r="J45" s="91">
        <v>12</v>
      </c>
      <c r="K45" s="91">
        <v>21</v>
      </c>
      <c r="L45" s="91">
        <v>22</v>
      </c>
      <c r="M45" s="91">
        <v>19</v>
      </c>
      <c r="N45" s="91">
        <v>20</v>
      </c>
      <c r="O45" s="91">
        <v>2</v>
      </c>
      <c r="P45" s="91">
        <v>11</v>
      </c>
      <c r="Q45" s="91">
        <v>21</v>
      </c>
      <c r="R45" s="91">
        <v>35</v>
      </c>
      <c r="S45" s="91">
        <v>43</v>
      </c>
      <c r="T45" s="91">
        <v>24</v>
      </c>
      <c r="U45" s="91">
        <v>88</v>
      </c>
      <c r="V45" s="91">
        <v>57</v>
      </c>
      <c r="W45" s="91">
        <v>82</v>
      </c>
      <c r="X45" s="91">
        <v>39</v>
      </c>
      <c r="Y45" s="91" t="s">
        <v>313</v>
      </c>
      <c r="Z45" s="91">
        <v>72</v>
      </c>
      <c r="AA45" s="91" t="s">
        <v>313</v>
      </c>
      <c r="AB45" s="91">
        <v>13</v>
      </c>
      <c r="AC45" s="91">
        <v>19</v>
      </c>
      <c r="AD45" s="91">
        <v>14</v>
      </c>
      <c r="AE45" s="91" t="s">
        <v>314</v>
      </c>
      <c r="AF45" s="91">
        <v>1</v>
      </c>
      <c r="AG45" s="91">
        <v>75</v>
      </c>
      <c r="AH45" s="91">
        <v>28</v>
      </c>
      <c r="AI45" s="91">
        <v>14</v>
      </c>
      <c r="AJ45" s="91">
        <v>24</v>
      </c>
      <c r="AK45" s="91" t="s">
        <v>313</v>
      </c>
      <c r="AL45" s="91">
        <v>3</v>
      </c>
      <c r="AM45" s="91">
        <v>15</v>
      </c>
      <c r="AN45" s="91">
        <v>49</v>
      </c>
      <c r="AO45" s="91">
        <v>28</v>
      </c>
      <c r="AP45" s="91">
        <v>24</v>
      </c>
      <c r="AQ45" s="91">
        <v>12</v>
      </c>
      <c r="AR45" s="91">
        <v>32</v>
      </c>
      <c r="AS45" s="91">
        <v>28</v>
      </c>
      <c r="AT45" s="91">
        <v>37</v>
      </c>
      <c r="AU45" s="91">
        <v>18</v>
      </c>
      <c r="AV45" s="91" t="s">
        <v>313</v>
      </c>
      <c r="AW45" s="91">
        <v>136</v>
      </c>
      <c r="AX45" s="91">
        <v>36</v>
      </c>
      <c r="AY45" s="91">
        <v>26</v>
      </c>
      <c r="AZ45" s="91">
        <v>5</v>
      </c>
      <c r="BA45" s="91">
        <v>116</v>
      </c>
      <c r="BB45" s="91">
        <v>14</v>
      </c>
      <c r="BC45" s="91">
        <v>8</v>
      </c>
      <c r="BD45" s="91" t="s">
        <v>313</v>
      </c>
      <c r="BE45" s="91">
        <v>30</v>
      </c>
      <c r="BF45" s="91">
        <v>5</v>
      </c>
      <c r="BG45" s="91">
        <v>34</v>
      </c>
      <c r="BH45" s="91">
        <v>80</v>
      </c>
      <c r="BI45" s="91" t="s">
        <v>313</v>
      </c>
      <c r="BJ45" s="91">
        <f t="shared" si="2"/>
        <v>1656</v>
      </c>
      <c r="BK45" s="91">
        <f t="shared" si="3"/>
        <v>0</v>
      </c>
    </row>
    <row r="46" spans="1:63">
      <c r="A46" s="94" t="s">
        <v>491</v>
      </c>
      <c r="B46" s="91">
        <v>1828</v>
      </c>
      <c r="C46" s="91">
        <v>5</v>
      </c>
      <c r="D46" s="91">
        <v>5</v>
      </c>
      <c r="E46" s="91">
        <v>2</v>
      </c>
      <c r="F46" s="91">
        <v>25</v>
      </c>
      <c r="G46" s="91">
        <v>35</v>
      </c>
      <c r="H46" s="91">
        <v>79</v>
      </c>
      <c r="I46" s="91">
        <v>48</v>
      </c>
      <c r="J46" s="91">
        <v>9</v>
      </c>
      <c r="K46" s="91">
        <v>10</v>
      </c>
      <c r="L46" s="91">
        <v>24</v>
      </c>
      <c r="M46" s="91">
        <v>15</v>
      </c>
      <c r="N46" s="91">
        <v>12</v>
      </c>
      <c r="O46" s="91">
        <v>5</v>
      </c>
      <c r="P46" s="91">
        <v>14</v>
      </c>
      <c r="Q46" s="91">
        <v>36</v>
      </c>
      <c r="R46" s="91">
        <v>46</v>
      </c>
      <c r="S46" s="91">
        <v>45</v>
      </c>
      <c r="T46" s="91">
        <v>28</v>
      </c>
      <c r="U46" s="91">
        <v>77</v>
      </c>
      <c r="V46" s="91">
        <v>50</v>
      </c>
      <c r="W46" s="91">
        <v>82</v>
      </c>
      <c r="X46" s="91">
        <v>48</v>
      </c>
      <c r="Y46" s="91" t="s">
        <v>313</v>
      </c>
      <c r="Z46" s="91">
        <v>92</v>
      </c>
      <c r="AA46" s="91" t="s">
        <v>313</v>
      </c>
      <c r="AB46" s="91">
        <v>10</v>
      </c>
      <c r="AC46" s="91">
        <v>12</v>
      </c>
      <c r="AD46" s="91">
        <v>7</v>
      </c>
      <c r="AE46" s="91" t="s">
        <v>314</v>
      </c>
      <c r="AF46" s="91">
        <v>1</v>
      </c>
      <c r="AG46" s="91">
        <v>69</v>
      </c>
      <c r="AH46" s="91">
        <v>24</v>
      </c>
      <c r="AI46" s="91">
        <v>15</v>
      </c>
      <c r="AJ46" s="91">
        <v>33</v>
      </c>
      <c r="AK46" s="91" t="s">
        <v>313</v>
      </c>
      <c r="AL46" s="91">
        <v>4</v>
      </c>
      <c r="AM46" s="91">
        <v>17</v>
      </c>
      <c r="AN46" s="91">
        <v>63</v>
      </c>
      <c r="AO46" s="91">
        <v>15</v>
      </c>
      <c r="AP46" s="91">
        <v>13</v>
      </c>
      <c r="AQ46" s="91">
        <v>26</v>
      </c>
      <c r="AR46" s="91">
        <v>41</v>
      </c>
      <c r="AS46" s="91">
        <v>17</v>
      </c>
      <c r="AT46" s="91">
        <v>29</v>
      </c>
      <c r="AU46" s="91">
        <v>27</v>
      </c>
      <c r="AV46" s="91">
        <v>2</v>
      </c>
      <c r="AW46" s="91">
        <v>153</v>
      </c>
      <c r="AX46" s="91">
        <v>51</v>
      </c>
      <c r="AY46" s="91">
        <v>35</v>
      </c>
      <c r="AZ46" s="91">
        <v>9</v>
      </c>
      <c r="BA46" s="91">
        <v>145</v>
      </c>
      <c r="BB46" s="91">
        <v>17</v>
      </c>
      <c r="BC46" s="91">
        <v>10</v>
      </c>
      <c r="BD46" s="91">
        <v>2</v>
      </c>
      <c r="BE46" s="91">
        <v>33</v>
      </c>
      <c r="BF46" s="91">
        <v>17</v>
      </c>
      <c r="BG46" s="91">
        <v>34</v>
      </c>
      <c r="BH46" s="91">
        <v>105</v>
      </c>
      <c r="BI46" s="91" t="s">
        <v>313</v>
      </c>
      <c r="BJ46" s="91">
        <f t="shared" si="2"/>
        <v>1828</v>
      </c>
      <c r="BK46" s="91">
        <f t="shared" si="3"/>
        <v>0</v>
      </c>
    </row>
    <row r="47" spans="1:63">
      <c r="A47" s="94" t="s">
        <v>492</v>
      </c>
      <c r="B47" s="91">
        <v>2221</v>
      </c>
      <c r="C47" s="91">
        <v>15</v>
      </c>
      <c r="D47" s="91">
        <v>3</v>
      </c>
      <c r="E47" s="91">
        <v>5</v>
      </c>
      <c r="F47" s="91">
        <v>42</v>
      </c>
      <c r="G47" s="91">
        <v>54</v>
      </c>
      <c r="H47" s="91">
        <v>104</v>
      </c>
      <c r="I47" s="91">
        <v>63</v>
      </c>
      <c r="J47" s="91">
        <v>12</v>
      </c>
      <c r="K47" s="91">
        <v>13</v>
      </c>
      <c r="L47" s="91">
        <v>23</v>
      </c>
      <c r="M47" s="91">
        <v>22</v>
      </c>
      <c r="N47" s="91">
        <v>18</v>
      </c>
      <c r="O47" s="91">
        <v>6</v>
      </c>
      <c r="P47" s="91">
        <v>24</v>
      </c>
      <c r="Q47" s="91">
        <v>30</v>
      </c>
      <c r="R47" s="91">
        <v>50</v>
      </c>
      <c r="S47" s="91">
        <v>46</v>
      </c>
      <c r="T47" s="91">
        <v>38</v>
      </c>
      <c r="U47" s="91">
        <v>87</v>
      </c>
      <c r="V47" s="91">
        <v>60</v>
      </c>
      <c r="W47" s="91">
        <v>95</v>
      </c>
      <c r="X47" s="91">
        <v>57</v>
      </c>
      <c r="Y47" s="91" t="s">
        <v>313</v>
      </c>
      <c r="Z47" s="91">
        <v>72</v>
      </c>
      <c r="AA47" s="91" t="s">
        <v>313</v>
      </c>
      <c r="AB47" s="91">
        <v>11</v>
      </c>
      <c r="AC47" s="91">
        <v>14</v>
      </c>
      <c r="AD47" s="91">
        <v>13</v>
      </c>
      <c r="AE47" s="91" t="s">
        <v>314</v>
      </c>
      <c r="AF47" s="91">
        <v>2</v>
      </c>
      <c r="AG47" s="91">
        <v>80</v>
      </c>
      <c r="AH47" s="91">
        <v>57</v>
      </c>
      <c r="AI47" s="91">
        <v>11</v>
      </c>
      <c r="AJ47" s="91">
        <v>13</v>
      </c>
      <c r="AK47" s="91" t="s">
        <v>313</v>
      </c>
      <c r="AL47" s="91">
        <v>9</v>
      </c>
      <c r="AM47" s="91">
        <v>11</v>
      </c>
      <c r="AN47" s="91">
        <v>85</v>
      </c>
      <c r="AO47" s="91">
        <v>26</v>
      </c>
      <c r="AP47" s="91">
        <v>19</v>
      </c>
      <c r="AQ47" s="91">
        <v>27</v>
      </c>
      <c r="AR47" s="91">
        <v>25</v>
      </c>
      <c r="AS47" s="91">
        <v>25</v>
      </c>
      <c r="AT47" s="91">
        <v>46</v>
      </c>
      <c r="AU47" s="91">
        <v>20</v>
      </c>
      <c r="AV47" s="91">
        <v>1</v>
      </c>
      <c r="AW47" s="91">
        <v>209</v>
      </c>
      <c r="AX47" s="91">
        <v>72</v>
      </c>
      <c r="AY47" s="91">
        <v>40</v>
      </c>
      <c r="AZ47" s="91">
        <v>9</v>
      </c>
      <c r="BA47" s="91">
        <v>163</v>
      </c>
      <c r="BB47" s="91">
        <v>25</v>
      </c>
      <c r="BC47" s="91">
        <v>13</v>
      </c>
      <c r="BD47" s="91">
        <v>5</v>
      </c>
      <c r="BE47" s="91">
        <v>42</v>
      </c>
      <c r="BF47" s="91">
        <v>35</v>
      </c>
      <c r="BG47" s="91">
        <v>50</v>
      </c>
      <c r="BH47" s="91">
        <v>124</v>
      </c>
      <c r="BI47" s="91" t="s">
        <v>313</v>
      </c>
      <c r="BJ47" s="91">
        <f t="shared" si="2"/>
        <v>2221</v>
      </c>
      <c r="BK47" s="91">
        <f t="shared" si="3"/>
        <v>0</v>
      </c>
    </row>
    <row r="48" spans="1:63">
      <c r="A48" s="94" t="s">
        <v>493</v>
      </c>
      <c r="B48" s="91">
        <v>2938</v>
      </c>
      <c r="C48" s="91">
        <v>17</v>
      </c>
      <c r="D48" s="91">
        <v>2</v>
      </c>
      <c r="E48" s="91">
        <v>1</v>
      </c>
      <c r="F48" s="91">
        <v>59</v>
      </c>
      <c r="G48" s="91">
        <v>77</v>
      </c>
      <c r="H48" s="91">
        <v>131</v>
      </c>
      <c r="I48" s="91">
        <v>108</v>
      </c>
      <c r="J48" s="91">
        <v>15</v>
      </c>
      <c r="K48" s="91">
        <v>27</v>
      </c>
      <c r="L48" s="91">
        <v>32</v>
      </c>
      <c r="M48" s="91">
        <v>29</v>
      </c>
      <c r="N48" s="91">
        <v>13</v>
      </c>
      <c r="O48" s="91">
        <v>12</v>
      </c>
      <c r="P48" s="91">
        <v>19</v>
      </c>
      <c r="Q48" s="91">
        <v>34</v>
      </c>
      <c r="R48" s="91">
        <v>78</v>
      </c>
      <c r="S48" s="91">
        <v>55</v>
      </c>
      <c r="T48" s="91">
        <v>44</v>
      </c>
      <c r="U48" s="91">
        <v>115</v>
      </c>
      <c r="V48" s="91">
        <v>78</v>
      </c>
      <c r="W48" s="91">
        <v>124</v>
      </c>
      <c r="X48" s="91">
        <v>80</v>
      </c>
      <c r="Y48" s="91" t="s">
        <v>313</v>
      </c>
      <c r="Z48" s="91">
        <v>110</v>
      </c>
      <c r="AA48" s="91" t="s">
        <v>313</v>
      </c>
      <c r="AB48" s="91">
        <v>20</v>
      </c>
      <c r="AC48" s="91">
        <v>22</v>
      </c>
      <c r="AD48" s="91">
        <v>9</v>
      </c>
      <c r="AE48" s="91" t="s">
        <v>314</v>
      </c>
      <c r="AF48" s="91" t="s">
        <v>313</v>
      </c>
      <c r="AG48" s="91">
        <v>130</v>
      </c>
      <c r="AH48" s="91">
        <v>66</v>
      </c>
      <c r="AI48" s="91">
        <v>21</v>
      </c>
      <c r="AJ48" s="91">
        <v>18</v>
      </c>
      <c r="AK48" s="91" t="s">
        <v>313</v>
      </c>
      <c r="AL48" s="91">
        <v>15</v>
      </c>
      <c r="AM48" s="91">
        <v>19</v>
      </c>
      <c r="AN48" s="91">
        <v>104</v>
      </c>
      <c r="AO48" s="91">
        <v>52</v>
      </c>
      <c r="AP48" s="91">
        <v>26</v>
      </c>
      <c r="AQ48" s="91">
        <v>34</v>
      </c>
      <c r="AR48" s="91">
        <v>30</v>
      </c>
      <c r="AS48" s="91">
        <v>22</v>
      </c>
      <c r="AT48" s="91">
        <v>63</v>
      </c>
      <c r="AU48" s="91">
        <v>34</v>
      </c>
      <c r="AV48" s="91">
        <v>3</v>
      </c>
      <c r="AW48" s="91">
        <v>266</v>
      </c>
      <c r="AX48" s="91">
        <v>115</v>
      </c>
      <c r="AY48" s="91">
        <v>57</v>
      </c>
      <c r="AZ48" s="91">
        <v>13</v>
      </c>
      <c r="BA48" s="91">
        <v>200</v>
      </c>
      <c r="BB48" s="91">
        <v>42</v>
      </c>
      <c r="BC48" s="91">
        <v>21</v>
      </c>
      <c r="BD48" s="91">
        <v>6</v>
      </c>
      <c r="BE48" s="91">
        <v>58</v>
      </c>
      <c r="BF48" s="91">
        <v>23</v>
      </c>
      <c r="BG48" s="91">
        <v>35</v>
      </c>
      <c r="BH48" s="91">
        <v>154</v>
      </c>
      <c r="BI48" s="91" t="s">
        <v>313</v>
      </c>
      <c r="BJ48" s="91">
        <f t="shared" si="2"/>
        <v>2938</v>
      </c>
      <c r="BK48" s="91">
        <f t="shared" si="3"/>
        <v>0</v>
      </c>
    </row>
    <row r="49" spans="1:63">
      <c r="A49" s="94" t="s">
        <v>494</v>
      </c>
      <c r="B49" s="91">
        <v>3650</v>
      </c>
      <c r="C49" s="91">
        <v>16</v>
      </c>
      <c r="D49" s="91">
        <v>4</v>
      </c>
      <c r="E49" s="91">
        <v>2</v>
      </c>
      <c r="F49" s="91">
        <v>98</v>
      </c>
      <c r="G49" s="91">
        <v>103</v>
      </c>
      <c r="H49" s="91">
        <v>176</v>
      </c>
      <c r="I49" s="91">
        <v>130</v>
      </c>
      <c r="J49" s="91">
        <v>15</v>
      </c>
      <c r="K49" s="91">
        <v>17</v>
      </c>
      <c r="L49" s="91">
        <v>35</v>
      </c>
      <c r="M49" s="91">
        <v>40</v>
      </c>
      <c r="N49" s="91">
        <v>8</v>
      </c>
      <c r="O49" s="91">
        <v>19</v>
      </c>
      <c r="P49" s="91">
        <v>24</v>
      </c>
      <c r="Q49" s="91">
        <v>35</v>
      </c>
      <c r="R49" s="91">
        <v>64</v>
      </c>
      <c r="S49" s="91">
        <v>86</v>
      </c>
      <c r="T49" s="91">
        <v>65</v>
      </c>
      <c r="U49" s="91">
        <v>131</v>
      </c>
      <c r="V49" s="91">
        <v>89</v>
      </c>
      <c r="W49" s="91">
        <v>178</v>
      </c>
      <c r="X49" s="91">
        <v>100</v>
      </c>
      <c r="Y49" s="91" t="s">
        <v>313</v>
      </c>
      <c r="Z49" s="91">
        <v>135</v>
      </c>
      <c r="AA49" s="91" t="s">
        <v>313</v>
      </c>
      <c r="AB49" s="91">
        <v>15</v>
      </c>
      <c r="AC49" s="91">
        <v>20</v>
      </c>
      <c r="AD49" s="91">
        <v>21</v>
      </c>
      <c r="AE49" s="91" t="s">
        <v>314</v>
      </c>
      <c r="AF49" s="91">
        <v>1</v>
      </c>
      <c r="AG49" s="91">
        <v>156</v>
      </c>
      <c r="AH49" s="91">
        <v>80</v>
      </c>
      <c r="AI49" s="91">
        <v>17</v>
      </c>
      <c r="AJ49" s="91">
        <v>40</v>
      </c>
      <c r="AK49" s="91" t="s">
        <v>313</v>
      </c>
      <c r="AL49" s="91">
        <v>5</v>
      </c>
      <c r="AM49" s="91">
        <v>28</v>
      </c>
      <c r="AN49" s="91">
        <v>137</v>
      </c>
      <c r="AO49" s="91">
        <v>66</v>
      </c>
      <c r="AP49" s="91">
        <v>25</v>
      </c>
      <c r="AQ49" s="91">
        <v>45</v>
      </c>
      <c r="AR49" s="91">
        <v>36</v>
      </c>
      <c r="AS49" s="91">
        <v>28</v>
      </c>
      <c r="AT49" s="91">
        <v>84</v>
      </c>
      <c r="AU49" s="91">
        <v>35</v>
      </c>
      <c r="AV49" s="91">
        <v>6</v>
      </c>
      <c r="AW49" s="91">
        <v>332</v>
      </c>
      <c r="AX49" s="91">
        <v>121</v>
      </c>
      <c r="AY49" s="91">
        <v>51</v>
      </c>
      <c r="AZ49" s="91">
        <v>23</v>
      </c>
      <c r="BA49" s="91">
        <v>266</v>
      </c>
      <c r="BB49" s="91">
        <v>57</v>
      </c>
      <c r="BC49" s="91">
        <v>31</v>
      </c>
      <c r="BD49" s="91">
        <v>4</v>
      </c>
      <c r="BE49" s="91">
        <v>68</v>
      </c>
      <c r="BF49" s="91">
        <v>35</v>
      </c>
      <c r="BG49" s="91">
        <v>50</v>
      </c>
      <c r="BH49" s="91">
        <v>197</v>
      </c>
      <c r="BI49" s="91" t="s">
        <v>313</v>
      </c>
      <c r="BJ49" s="91">
        <f t="shared" si="2"/>
        <v>3650</v>
      </c>
      <c r="BK49" s="91">
        <f t="shared" si="3"/>
        <v>0</v>
      </c>
    </row>
    <row r="50" spans="1:63">
      <c r="A50" s="94" t="s">
        <v>495</v>
      </c>
      <c r="B50" s="91">
        <v>3418</v>
      </c>
      <c r="C50" s="91">
        <v>14</v>
      </c>
      <c r="D50" s="91">
        <v>4</v>
      </c>
      <c r="E50" s="91">
        <v>4</v>
      </c>
      <c r="F50" s="91">
        <v>73</v>
      </c>
      <c r="G50" s="91">
        <v>112</v>
      </c>
      <c r="H50" s="91">
        <v>160</v>
      </c>
      <c r="I50" s="91">
        <v>129</v>
      </c>
      <c r="J50" s="91">
        <v>18</v>
      </c>
      <c r="K50" s="91">
        <v>23</v>
      </c>
      <c r="L50" s="91">
        <v>44</v>
      </c>
      <c r="M50" s="91">
        <v>20</v>
      </c>
      <c r="N50" s="91">
        <v>14</v>
      </c>
      <c r="O50" s="91">
        <v>24</v>
      </c>
      <c r="P50" s="91">
        <v>39</v>
      </c>
      <c r="Q50" s="91">
        <v>40</v>
      </c>
      <c r="R50" s="91">
        <v>93</v>
      </c>
      <c r="S50" s="91">
        <v>72</v>
      </c>
      <c r="T50" s="91">
        <v>60</v>
      </c>
      <c r="U50" s="91">
        <v>128</v>
      </c>
      <c r="V50" s="91">
        <v>77</v>
      </c>
      <c r="W50" s="91">
        <v>158</v>
      </c>
      <c r="X50" s="91">
        <v>76</v>
      </c>
      <c r="Y50" s="91" t="s">
        <v>313</v>
      </c>
      <c r="Z50" s="91">
        <v>108</v>
      </c>
      <c r="AA50" s="91" t="s">
        <v>313</v>
      </c>
      <c r="AB50" s="91">
        <v>15</v>
      </c>
      <c r="AC50" s="91">
        <v>14</v>
      </c>
      <c r="AD50" s="91">
        <v>23</v>
      </c>
      <c r="AE50" s="91" t="s">
        <v>314</v>
      </c>
      <c r="AF50" s="91">
        <v>1</v>
      </c>
      <c r="AG50" s="91">
        <v>144</v>
      </c>
      <c r="AH50" s="91">
        <v>78</v>
      </c>
      <c r="AI50" s="91">
        <v>13</v>
      </c>
      <c r="AJ50" s="91">
        <v>32</v>
      </c>
      <c r="AK50" s="91" t="s">
        <v>313</v>
      </c>
      <c r="AL50" s="91">
        <v>7</v>
      </c>
      <c r="AM50" s="91">
        <v>25</v>
      </c>
      <c r="AN50" s="91">
        <v>129</v>
      </c>
      <c r="AO50" s="91">
        <v>60</v>
      </c>
      <c r="AP50" s="91">
        <v>32</v>
      </c>
      <c r="AQ50" s="91">
        <v>40</v>
      </c>
      <c r="AR50" s="91">
        <v>34</v>
      </c>
      <c r="AS50" s="91">
        <v>39</v>
      </c>
      <c r="AT50" s="91">
        <v>72</v>
      </c>
      <c r="AU50" s="91">
        <v>33</v>
      </c>
      <c r="AV50" s="91">
        <v>2</v>
      </c>
      <c r="AW50" s="91">
        <v>328</v>
      </c>
      <c r="AX50" s="91">
        <v>107</v>
      </c>
      <c r="AY50" s="91">
        <v>51</v>
      </c>
      <c r="AZ50" s="91">
        <v>25</v>
      </c>
      <c r="BA50" s="91">
        <v>199</v>
      </c>
      <c r="BB50" s="91">
        <v>40</v>
      </c>
      <c r="BC50" s="91">
        <v>40</v>
      </c>
      <c r="BD50" s="91">
        <v>11</v>
      </c>
      <c r="BE50" s="91">
        <v>50</v>
      </c>
      <c r="BF50" s="91">
        <v>29</v>
      </c>
      <c r="BG50" s="91">
        <v>58</v>
      </c>
      <c r="BH50" s="91">
        <v>197</v>
      </c>
      <c r="BI50" s="91" t="s">
        <v>313</v>
      </c>
      <c r="BJ50" s="91">
        <f t="shared" si="2"/>
        <v>3418</v>
      </c>
      <c r="BK50" s="91">
        <f t="shared" si="3"/>
        <v>0</v>
      </c>
    </row>
    <row r="51" spans="1:63">
      <c r="A51" s="94" t="s">
        <v>496</v>
      </c>
      <c r="B51" s="91">
        <v>3309</v>
      </c>
      <c r="C51" s="91">
        <v>15</v>
      </c>
      <c r="D51" s="91">
        <v>11</v>
      </c>
      <c r="E51" s="91">
        <v>2</v>
      </c>
      <c r="F51" s="91">
        <v>49</v>
      </c>
      <c r="G51" s="91">
        <v>106</v>
      </c>
      <c r="H51" s="91">
        <v>161</v>
      </c>
      <c r="I51" s="91">
        <v>133</v>
      </c>
      <c r="J51" s="91">
        <v>16</v>
      </c>
      <c r="K51" s="91">
        <v>28</v>
      </c>
      <c r="L51" s="91">
        <v>47</v>
      </c>
      <c r="M51" s="91">
        <v>28</v>
      </c>
      <c r="N51" s="91">
        <v>17</v>
      </c>
      <c r="O51" s="91">
        <v>23</v>
      </c>
      <c r="P51" s="91">
        <v>31</v>
      </c>
      <c r="Q51" s="91">
        <v>50</v>
      </c>
      <c r="R51" s="91">
        <v>87</v>
      </c>
      <c r="S51" s="91">
        <v>81</v>
      </c>
      <c r="T51" s="91">
        <v>48</v>
      </c>
      <c r="U51" s="91">
        <v>106</v>
      </c>
      <c r="V51" s="91">
        <v>77</v>
      </c>
      <c r="W51" s="91">
        <v>129</v>
      </c>
      <c r="X51" s="91">
        <v>68</v>
      </c>
      <c r="Y51" s="91" t="s">
        <v>313</v>
      </c>
      <c r="Z51" s="91">
        <v>112</v>
      </c>
      <c r="AA51" s="91" t="s">
        <v>313</v>
      </c>
      <c r="AB51" s="91">
        <v>19</v>
      </c>
      <c r="AC51" s="91">
        <v>21</v>
      </c>
      <c r="AD51" s="91">
        <v>16</v>
      </c>
      <c r="AE51" s="91" t="s">
        <v>314</v>
      </c>
      <c r="AF51" s="91">
        <v>1</v>
      </c>
      <c r="AG51" s="91">
        <v>130</v>
      </c>
      <c r="AH51" s="91">
        <v>56</v>
      </c>
      <c r="AI51" s="91">
        <v>18</v>
      </c>
      <c r="AJ51" s="91">
        <v>26</v>
      </c>
      <c r="AK51" s="91" t="s">
        <v>313</v>
      </c>
      <c r="AL51" s="91">
        <v>7</v>
      </c>
      <c r="AM51" s="91">
        <v>22</v>
      </c>
      <c r="AN51" s="91">
        <v>121</v>
      </c>
      <c r="AO51" s="91">
        <v>70</v>
      </c>
      <c r="AP51" s="91">
        <v>37</v>
      </c>
      <c r="AQ51" s="91">
        <v>41</v>
      </c>
      <c r="AR51" s="91">
        <v>29</v>
      </c>
      <c r="AS51" s="91">
        <v>30</v>
      </c>
      <c r="AT51" s="91">
        <v>75</v>
      </c>
      <c r="AU51" s="91">
        <v>40</v>
      </c>
      <c r="AV51" s="91">
        <v>8</v>
      </c>
      <c r="AW51" s="91">
        <v>320</v>
      </c>
      <c r="AX51" s="91">
        <v>115</v>
      </c>
      <c r="AY51" s="91">
        <v>54</v>
      </c>
      <c r="AZ51" s="91">
        <v>27</v>
      </c>
      <c r="BA51" s="91">
        <v>220</v>
      </c>
      <c r="BB51" s="91">
        <v>23</v>
      </c>
      <c r="BC51" s="91">
        <v>32</v>
      </c>
      <c r="BD51" s="91">
        <v>10</v>
      </c>
      <c r="BE51" s="91">
        <v>56</v>
      </c>
      <c r="BF51" s="91">
        <v>30</v>
      </c>
      <c r="BG51" s="91">
        <v>56</v>
      </c>
      <c r="BH51" s="91">
        <v>174</v>
      </c>
      <c r="BI51" s="91" t="s">
        <v>313</v>
      </c>
      <c r="BJ51" s="91">
        <f t="shared" si="2"/>
        <v>3309</v>
      </c>
      <c r="BK51" s="91">
        <f t="shared" si="3"/>
        <v>0</v>
      </c>
    </row>
    <row r="52" spans="1:63">
      <c r="A52" s="94" t="s">
        <v>497</v>
      </c>
      <c r="B52" s="91">
        <v>3473</v>
      </c>
      <c r="C52" s="91">
        <v>19</v>
      </c>
      <c r="D52" s="91">
        <v>11</v>
      </c>
      <c r="E52" s="91">
        <v>7</v>
      </c>
      <c r="F52" s="91">
        <v>88</v>
      </c>
      <c r="G52" s="91">
        <v>103</v>
      </c>
      <c r="H52" s="91">
        <v>153</v>
      </c>
      <c r="I52" s="91">
        <v>126</v>
      </c>
      <c r="J52" s="91">
        <v>24</v>
      </c>
      <c r="K52" s="91">
        <v>27</v>
      </c>
      <c r="L52" s="91">
        <v>39</v>
      </c>
      <c r="M52" s="91">
        <v>43</v>
      </c>
      <c r="N52" s="91">
        <v>22</v>
      </c>
      <c r="O52" s="91">
        <v>24</v>
      </c>
      <c r="P52" s="91">
        <v>27</v>
      </c>
      <c r="Q52" s="91">
        <v>54</v>
      </c>
      <c r="R52" s="91">
        <v>95</v>
      </c>
      <c r="S52" s="91">
        <v>108</v>
      </c>
      <c r="T52" s="91">
        <v>43</v>
      </c>
      <c r="U52" s="91">
        <v>128</v>
      </c>
      <c r="V52" s="91">
        <v>78</v>
      </c>
      <c r="W52" s="91">
        <v>121</v>
      </c>
      <c r="X52" s="91">
        <v>80</v>
      </c>
      <c r="Y52" s="91" t="s">
        <v>313</v>
      </c>
      <c r="Z52" s="91">
        <v>121</v>
      </c>
      <c r="AA52" s="91" t="s">
        <v>313</v>
      </c>
      <c r="AB52" s="91">
        <v>15</v>
      </c>
      <c r="AC52" s="91">
        <v>20</v>
      </c>
      <c r="AD52" s="91">
        <v>15</v>
      </c>
      <c r="AE52" s="91" t="s">
        <v>314</v>
      </c>
      <c r="AF52" s="91">
        <v>2</v>
      </c>
      <c r="AG52" s="91">
        <v>137</v>
      </c>
      <c r="AH52" s="91">
        <v>65</v>
      </c>
      <c r="AI52" s="91">
        <v>17</v>
      </c>
      <c r="AJ52" s="91">
        <v>38</v>
      </c>
      <c r="AK52" s="91" t="s">
        <v>313</v>
      </c>
      <c r="AL52" s="91">
        <v>7</v>
      </c>
      <c r="AM52" s="91">
        <v>30</v>
      </c>
      <c r="AN52" s="91">
        <v>124</v>
      </c>
      <c r="AO52" s="91">
        <v>62</v>
      </c>
      <c r="AP52" s="91">
        <v>33</v>
      </c>
      <c r="AQ52" s="91">
        <v>51</v>
      </c>
      <c r="AR52" s="91">
        <v>25</v>
      </c>
      <c r="AS52" s="91">
        <v>19</v>
      </c>
      <c r="AT52" s="91">
        <v>72</v>
      </c>
      <c r="AU52" s="91">
        <v>30</v>
      </c>
      <c r="AV52" s="91">
        <v>6</v>
      </c>
      <c r="AW52" s="91">
        <v>312</v>
      </c>
      <c r="AX52" s="91">
        <v>132</v>
      </c>
      <c r="AY52" s="91">
        <v>44</v>
      </c>
      <c r="AZ52" s="91">
        <v>35</v>
      </c>
      <c r="BA52" s="91">
        <v>237</v>
      </c>
      <c r="BB52" s="91">
        <v>6</v>
      </c>
      <c r="BC52" s="91">
        <v>31</v>
      </c>
      <c r="BD52" s="91">
        <v>7</v>
      </c>
      <c r="BE52" s="91">
        <v>76</v>
      </c>
      <c r="BF52" s="91">
        <v>36</v>
      </c>
      <c r="BG52" s="91">
        <v>59</v>
      </c>
      <c r="BH52" s="91">
        <v>189</v>
      </c>
      <c r="BI52" s="91" t="s">
        <v>313</v>
      </c>
      <c r="BJ52" s="91">
        <f t="shared" si="2"/>
        <v>3473</v>
      </c>
      <c r="BK52" s="91">
        <f t="shared" si="3"/>
        <v>0</v>
      </c>
    </row>
    <row r="53" spans="1:63">
      <c r="A53" s="94" t="s">
        <v>498</v>
      </c>
      <c r="B53" s="91">
        <v>4417</v>
      </c>
      <c r="C53" s="91">
        <v>40</v>
      </c>
      <c r="D53" s="91">
        <v>17</v>
      </c>
      <c r="E53" s="91">
        <v>3</v>
      </c>
      <c r="F53" s="91">
        <v>134</v>
      </c>
      <c r="G53" s="91">
        <v>125</v>
      </c>
      <c r="H53" s="91">
        <v>248</v>
      </c>
      <c r="I53" s="91">
        <v>150</v>
      </c>
      <c r="J53" s="91">
        <v>25</v>
      </c>
      <c r="K53" s="91">
        <v>47</v>
      </c>
      <c r="L53" s="91">
        <v>61</v>
      </c>
      <c r="M53" s="91">
        <v>31</v>
      </c>
      <c r="N53" s="91">
        <v>29</v>
      </c>
      <c r="O53" s="91">
        <v>24</v>
      </c>
      <c r="P53" s="91">
        <v>45</v>
      </c>
      <c r="Q53" s="91">
        <v>80</v>
      </c>
      <c r="R53" s="91">
        <v>108</v>
      </c>
      <c r="S53" s="91">
        <v>101</v>
      </c>
      <c r="T53" s="91">
        <v>61</v>
      </c>
      <c r="U53" s="91">
        <v>163</v>
      </c>
      <c r="V53" s="91">
        <v>108</v>
      </c>
      <c r="W53" s="91">
        <v>147</v>
      </c>
      <c r="X53" s="91">
        <v>139</v>
      </c>
      <c r="Y53" s="91" t="s">
        <v>313</v>
      </c>
      <c r="Z53" s="91">
        <v>147</v>
      </c>
      <c r="AA53" s="91" t="s">
        <v>313</v>
      </c>
      <c r="AB53" s="91">
        <v>26</v>
      </c>
      <c r="AC53" s="91">
        <v>19</v>
      </c>
      <c r="AD53" s="91">
        <v>11</v>
      </c>
      <c r="AE53" s="91" t="s">
        <v>314</v>
      </c>
      <c r="AF53" s="91">
        <v>3</v>
      </c>
      <c r="AG53" s="91">
        <v>156</v>
      </c>
      <c r="AH53" s="91">
        <v>63</v>
      </c>
      <c r="AI53" s="91">
        <v>22</v>
      </c>
      <c r="AJ53" s="91">
        <v>47</v>
      </c>
      <c r="AK53" s="91" t="s">
        <v>313</v>
      </c>
      <c r="AL53" s="91">
        <v>16</v>
      </c>
      <c r="AM53" s="91">
        <v>42</v>
      </c>
      <c r="AN53" s="91">
        <v>152</v>
      </c>
      <c r="AO53" s="91">
        <v>95</v>
      </c>
      <c r="AP53" s="91">
        <v>47</v>
      </c>
      <c r="AQ53" s="91">
        <v>62</v>
      </c>
      <c r="AR53" s="91">
        <v>44</v>
      </c>
      <c r="AS53" s="91">
        <v>35</v>
      </c>
      <c r="AT53" s="91">
        <v>82</v>
      </c>
      <c r="AU53" s="91">
        <v>41</v>
      </c>
      <c r="AV53" s="91">
        <v>3</v>
      </c>
      <c r="AW53" s="91">
        <v>330</v>
      </c>
      <c r="AX53" s="91">
        <v>189</v>
      </c>
      <c r="AY53" s="91">
        <v>57</v>
      </c>
      <c r="AZ53" s="91">
        <v>40</v>
      </c>
      <c r="BA53" s="91">
        <v>301</v>
      </c>
      <c r="BB53" s="91">
        <v>5</v>
      </c>
      <c r="BC53" s="91">
        <v>33</v>
      </c>
      <c r="BD53" s="91">
        <v>3</v>
      </c>
      <c r="BE53" s="91">
        <v>98</v>
      </c>
      <c r="BF53" s="91">
        <v>64</v>
      </c>
      <c r="BG53" s="91">
        <v>43</v>
      </c>
      <c r="BH53" s="91">
        <v>255</v>
      </c>
      <c r="BI53" s="91" t="s">
        <v>313</v>
      </c>
      <c r="BJ53" s="91">
        <f t="shared" si="2"/>
        <v>4417</v>
      </c>
      <c r="BK53" s="91">
        <f t="shared" si="3"/>
        <v>0</v>
      </c>
    </row>
    <row r="54" spans="1:63">
      <c r="A54" s="94" t="s">
        <v>499</v>
      </c>
      <c r="B54" s="91">
        <v>5033</v>
      </c>
      <c r="C54" s="91">
        <v>39</v>
      </c>
      <c r="D54" s="91">
        <v>9</v>
      </c>
      <c r="E54" s="91">
        <v>15</v>
      </c>
      <c r="F54" s="91">
        <v>144</v>
      </c>
      <c r="G54" s="91">
        <v>157</v>
      </c>
      <c r="H54" s="91">
        <v>264</v>
      </c>
      <c r="I54" s="91">
        <v>172</v>
      </c>
      <c r="J54" s="91">
        <v>23</v>
      </c>
      <c r="K54" s="91">
        <v>56</v>
      </c>
      <c r="L54" s="91">
        <v>70</v>
      </c>
      <c r="M54" s="91">
        <v>55</v>
      </c>
      <c r="N54" s="91">
        <v>24</v>
      </c>
      <c r="O54" s="91">
        <v>29</v>
      </c>
      <c r="P54" s="91">
        <v>47</v>
      </c>
      <c r="Q54" s="91">
        <v>81</v>
      </c>
      <c r="R54" s="91">
        <v>157</v>
      </c>
      <c r="S54" s="91">
        <v>120</v>
      </c>
      <c r="T54" s="91">
        <v>66</v>
      </c>
      <c r="U54" s="91">
        <v>164</v>
      </c>
      <c r="V54" s="91">
        <v>106</v>
      </c>
      <c r="W54" s="91">
        <v>202</v>
      </c>
      <c r="X54" s="91">
        <v>151</v>
      </c>
      <c r="Y54" s="91" t="s">
        <v>313</v>
      </c>
      <c r="Z54" s="91">
        <v>178</v>
      </c>
      <c r="AA54" s="91" t="s">
        <v>313</v>
      </c>
      <c r="AB54" s="91">
        <v>35</v>
      </c>
      <c r="AC54" s="91">
        <v>22</v>
      </c>
      <c r="AD54" s="91">
        <v>19</v>
      </c>
      <c r="AE54" s="91" t="s">
        <v>314</v>
      </c>
      <c r="AF54" s="91">
        <v>2</v>
      </c>
      <c r="AG54" s="91">
        <v>224</v>
      </c>
      <c r="AH54" s="91">
        <v>104</v>
      </c>
      <c r="AI54" s="91">
        <v>30</v>
      </c>
      <c r="AJ54" s="91">
        <v>36</v>
      </c>
      <c r="AK54" s="91" t="s">
        <v>313</v>
      </c>
      <c r="AL54" s="91">
        <v>19</v>
      </c>
      <c r="AM54" s="91">
        <v>45</v>
      </c>
      <c r="AN54" s="91">
        <v>185</v>
      </c>
      <c r="AO54" s="91">
        <v>99</v>
      </c>
      <c r="AP54" s="91">
        <v>49</v>
      </c>
      <c r="AQ54" s="91">
        <v>75</v>
      </c>
      <c r="AR54" s="91">
        <v>39</v>
      </c>
      <c r="AS54" s="91">
        <v>34</v>
      </c>
      <c r="AT54" s="91">
        <v>99</v>
      </c>
      <c r="AU54" s="91">
        <v>57</v>
      </c>
      <c r="AV54" s="91">
        <v>8</v>
      </c>
      <c r="AW54" s="91">
        <v>420</v>
      </c>
      <c r="AX54" s="91">
        <v>145</v>
      </c>
      <c r="AY54" s="91">
        <v>49</v>
      </c>
      <c r="AZ54" s="91">
        <v>32</v>
      </c>
      <c r="BA54" s="91">
        <v>359</v>
      </c>
      <c r="BB54" s="91">
        <v>6</v>
      </c>
      <c r="BC54" s="91">
        <v>22</v>
      </c>
      <c r="BD54" s="91">
        <v>4</v>
      </c>
      <c r="BE54" s="91">
        <v>134</v>
      </c>
      <c r="BF54" s="91">
        <v>44</v>
      </c>
      <c r="BG54" s="91">
        <v>60</v>
      </c>
      <c r="BH54" s="91">
        <v>248</v>
      </c>
      <c r="BI54" s="91" t="s">
        <v>313</v>
      </c>
      <c r="BJ54" s="91">
        <f t="shared" si="2"/>
        <v>5033</v>
      </c>
      <c r="BK54" s="91">
        <f t="shared" si="3"/>
        <v>0</v>
      </c>
    </row>
    <row r="55" spans="1:63">
      <c r="A55" s="94" t="s">
        <v>500</v>
      </c>
      <c r="B55" s="91">
        <v>3561</v>
      </c>
      <c r="C55" s="91">
        <v>41</v>
      </c>
      <c r="D55" s="91">
        <v>4</v>
      </c>
      <c r="E55" s="91">
        <v>6</v>
      </c>
      <c r="F55" s="91">
        <v>117</v>
      </c>
      <c r="G55" s="91">
        <v>143</v>
      </c>
      <c r="H55" s="91">
        <v>208</v>
      </c>
      <c r="I55" s="91">
        <v>124</v>
      </c>
      <c r="J55" s="91">
        <v>30</v>
      </c>
      <c r="K55" s="91">
        <v>31</v>
      </c>
      <c r="L55" s="91">
        <v>40</v>
      </c>
      <c r="M55" s="91">
        <v>34</v>
      </c>
      <c r="N55" s="91">
        <v>14</v>
      </c>
      <c r="O55" s="91">
        <v>30</v>
      </c>
      <c r="P55" s="91">
        <v>29</v>
      </c>
      <c r="Q55" s="91">
        <v>47</v>
      </c>
      <c r="R55" s="91">
        <v>99</v>
      </c>
      <c r="S55" s="91">
        <v>88</v>
      </c>
      <c r="T55" s="91">
        <v>33</v>
      </c>
      <c r="U55" s="91">
        <v>142</v>
      </c>
      <c r="V55" s="91">
        <v>84</v>
      </c>
      <c r="W55" s="91">
        <v>131</v>
      </c>
      <c r="X55" s="91">
        <v>110</v>
      </c>
      <c r="Y55" s="91" t="s">
        <v>313</v>
      </c>
      <c r="Z55" s="91">
        <v>98</v>
      </c>
      <c r="AA55" s="91" t="s">
        <v>313</v>
      </c>
      <c r="AB55" s="91">
        <v>23</v>
      </c>
      <c r="AC55" s="91">
        <v>9</v>
      </c>
      <c r="AD55" s="91">
        <v>14</v>
      </c>
      <c r="AE55" s="91" t="s">
        <v>314</v>
      </c>
      <c r="AF55" s="91">
        <v>1</v>
      </c>
      <c r="AG55" s="91">
        <v>139</v>
      </c>
      <c r="AH55" s="91">
        <v>67</v>
      </c>
      <c r="AI55" s="91">
        <v>25</v>
      </c>
      <c r="AJ55" s="91">
        <v>39</v>
      </c>
      <c r="AK55" s="91" t="s">
        <v>313</v>
      </c>
      <c r="AL55" s="91">
        <v>7</v>
      </c>
      <c r="AM55" s="91">
        <v>31</v>
      </c>
      <c r="AN55" s="91">
        <v>132</v>
      </c>
      <c r="AO55" s="91">
        <v>70</v>
      </c>
      <c r="AP55" s="91">
        <v>37</v>
      </c>
      <c r="AQ55" s="91">
        <v>61</v>
      </c>
      <c r="AR55" s="91">
        <v>32</v>
      </c>
      <c r="AS55" s="91">
        <v>26</v>
      </c>
      <c r="AT55" s="91">
        <v>78</v>
      </c>
      <c r="AU55" s="91">
        <v>20</v>
      </c>
      <c r="AV55" s="91">
        <v>5</v>
      </c>
      <c r="AW55" s="91">
        <v>266</v>
      </c>
      <c r="AX55" s="91">
        <v>76</v>
      </c>
      <c r="AY55" s="91">
        <v>48</v>
      </c>
      <c r="AZ55" s="91">
        <v>26</v>
      </c>
      <c r="BA55" s="91">
        <v>269</v>
      </c>
      <c r="BB55" s="91">
        <v>4</v>
      </c>
      <c r="BC55" s="91">
        <v>18</v>
      </c>
      <c r="BD55" s="91">
        <v>6</v>
      </c>
      <c r="BE55" s="91">
        <v>102</v>
      </c>
      <c r="BF55" s="91">
        <v>26</v>
      </c>
      <c r="BG55" s="91">
        <v>35</v>
      </c>
      <c r="BH55" s="91">
        <v>186</v>
      </c>
      <c r="BI55" s="91" t="s">
        <v>313</v>
      </c>
      <c r="BJ55" s="91">
        <f t="shared" si="2"/>
        <v>3561</v>
      </c>
      <c r="BK55" s="91">
        <f t="shared" si="3"/>
        <v>0</v>
      </c>
    </row>
    <row r="56" spans="1:63">
      <c r="A56" s="94" t="s">
        <v>501</v>
      </c>
      <c r="B56" s="91">
        <v>2544</v>
      </c>
      <c r="C56" s="91">
        <v>21</v>
      </c>
      <c r="D56" s="91">
        <v>9</v>
      </c>
      <c r="E56" s="91">
        <v>6</v>
      </c>
      <c r="F56" s="91">
        <v>75</v>
      </c>
      <c r="G56" s="91">
        <v>85</v>
      </c>
      <c r="H56" s="91">
        <v>138</v>
      </c>
      <c r="I56" s="91">
        <v>86</v>
      </c>
      <c r="J56" s="91">
        <v>19</v>
      </c>
      <c r="K56" s="91">
        <v>28</v>
      </c>
      <c r="L56" s="91">
        <v>41</v>
      </c>
      <c r="M56" s="91">
        <v>30</v>
      </c>
      <c r="N56" s="91">
        <v>15</v>
      </c>
      <c r="O56" s="91">
        <v>13</v>
      </c>
      <c r="P56" s="91">
        <v>28</v>
      </c>
      <c r="Q56" s="91">
        <v>30</v>
      </c>
      <c r="R56" s="91">
        <v>74</v>
      </c>
      <c r="S56" s="91">
        <v>53</v>
      </c>
      <c r="T56" s="91">
        <v>31</v>
      </c>
      <c r="U56" s="91">
        <v>93</v>
      </c>
      <c r="V56" s="91">
        <v>49</v>
      </c>
      <c r="W56" s="91">
        <v>109</v>
      </c>
      <c r="X56" s="91">
        <v>74</v>
      </c>
      <c r="Y56" s="91" t="s">
        <v>313</v>
      </c>
      <c r="Z56" s="91">
        <v>80</v>
      </c>
      <c r="AA56" s="91" t="s">
        <v>313</v>
      </c>
      <c r="AB56" s="91">
        <v>8</v>
      </c>
      <c r="AC56" s="91">
        <v>13</v>
      </c>
      <c r="AD56" s="91">
        <v>15</v>
      </c>
      <c r="AE56" s="91" t="s">
        <v>314</v>
      </c>
      <c r="AF56" s="91">
        <v>2</v>
      </c>
      <c r="AG56" s="91">
        <v>98</v>
      </c>
      <c r="AH56" s="91">
        <v>41</v>
      </c>
      <c r="AI56" s="91">
        <v>21</v>
      </c>
      <c r="AJ56" s="91">
        <v>19</v>
      </c>
      <c r="AK56" s="91" t="s">
        <v>313</v>
      </c>
      <c r="AL56" s="91">
        <v>4</v>
      </c>
      <c r="AM56" s="91">
        <v>29</v>
      </c>
      <c r="AN56" s="91">
        <v>122</v>
      </c>
      <c r="AO56" s="91">
        <v>57</v>
      </c>
      <c r="AP56" s="91">
        <v>33</v>
      </c>
      <c r="AQ56" s="91">
        <v>44</v>
      </c>
      <c r="AR56" s="91">
        <v>10</v>
      </c>
      <c r="AS56" s="91">
        <v>15</v>
      </c>
      <c r="AT56" s="91">
        <v>65</v>
      </c>
      <c r="AU56" s="91">
        <v>27</v>
      </c>
      <c r="AV56" s="91">
        <v>3</v>
      </c>
      <c r="AW56" s="91">
        <v>188</v>
      </c>
      <c r="AX56" s="91">
        <v>34</v>
      </c>
      <c r="AY56" s="91">
        <v>40</v>
      </c>
      <c r="AZ56" s="91">
        <v>33</v>
      </c>
      <c r="BA56" s="91">
        <v>193</v>
      </c>
      <c r="BB56" s="91">
        <v>2</v>
      </c>
      <c r="BC56" s="91">
        <v>16</v>
      </c>
      <c r="BD56" s="91">
        <v>8</v>
      </c>
      <c r="BE56" s="91">
        <v>63</v>
      </c>
      <c r="BF56" s="91">
        <v>21</v>
      </c>
      <c r="BG56" s="91">
        <v>24</v>
      </c>
      <c r="BH56" s="91">
        <v>109</v>
      </c>
      <c r="BI56" s="91" t="s">
        <v>313</v>
      </c>
      <c r="BJ56" s="91">
        <f t="shared" si="2"/>
        <v>2544</v>
      </c>
      <c r="BK56" s="91">
        <f t="shared" si="3"/>
        <v>0</v>
      </c>
    </row>
    <row r="57" spans="1:63">
      <c r="A57" s="94" t="s">
        <v>502</v>
      </c>
      <c r="B57" s="91">
        <v>2454</v>
      </c>
      <c r="C57" s="91">
        <v>14</v>
      </c>
      <c r="D57" s="91">
        <v>10</v>
      </c>
      <c r="E57" s="91">
        <v>5</v>
      </c>
      <c r="F57" s="91">
        <v>98</v>
      </c>
      <c r="G57" s="91">
        <v>74</v>
      </c>
      <c r="H57" s="91">
        <v>123</v>
      </c>
      <c r="I57" s="91">
        <v>61</v>
      </c>
      <c r="J57" s="91">
        <v>9</v>
      </c>
      <c r="K57" s="91">
        <v>27</v>
      </c>
      <c r="L57" s="91">
        <v>37</v>
      </c>
      <c r="M57" s="91">
        <v>30</v>
      </c>
      <c r="N57" s="91">
        <v>11</v>
      </c>
      <c r="O57" s="91">
        <v>22</v>
      </c>
      <c r="P57" s="91">
        <v>35</v>
      </c>
      <c r="Q57" s="91">
        <v>24</v>
      </c>
      <c r="R57" s="91">
        <v>84</v>
      </c>
      <c r="S57" s="91">
        <v>58</v>
      </c>
      <c r="T57" s="91">
        <v>12</v>
      </c>
      <c r="U57" s="91">
        <v>125</v>
      </c>
      <c r="V57" s="91">
        <v>51</v>
      </c>
      <c r="W57" s="91">
        <v>96</v>
      </c>
      <c r="X57" s="91">
        <v>60</v>
      </c>
      <c r="Y57" s="91" t="s">
        <v>313</v>
      </c>
      <c r="Z57" s="91">
        <v>73</v>
      </c>
      <c r="AA57" s="91" t="s">
        <v>313</v>
      </c>
      <c r="AB57" s="91">
        <v>8</v>
      </c>
      <c r="AC57" s="91">
        <v>8</v>
      </c>
      <c r="AD57" s="91">
        <v>10</v>
      </c>
      <c r="AE57" s="91" t="s">
        <v>314</v>
      </c>
      <c r="AF57" s="91" t="s">
        <v>313</v>
      </c>
      <c r="AG57" s="91">
        <v>105</v>
      </c>
      <c r="AH57" s="91">
        <v>42</v>
      </c>
      <c r="AI57" s="91">
        <v>12</v>
      </c>
      <c r="AJ57" s="91">
        <v>10</v>
      </c>
      <c r="AK57" s="91" t="s">
        <v>313</v>
      </c>
      <c r="AL57" s="91">
        <v>7</v>
      </c>
      <c r="AM57" s="91">
        <v>33</v>
      </c>
      <c r="AN57" s="91">
        <v>92</v>
      </c>
      <c r="AO57" s="91">
        <v>52</v>
      </c>
      <c r="AP57" s="91">
        <v>29</v>
      </c>
      <c r="AQ57" s="91">
        <v>62</v>
      </c>
      <c r="AR57" s="91">
        <v>15</v>
      </c>
      <c r="AS57" s="91">
        <v>24</v>
      </c>
      <c r="AT57" s="91">
        <v>67</v>
      </c>
      <c r="AU57" s="91">
        <v>30</v>
      </c>
      <c r="AV57" s="91">
        <v>2</v>
      </c>
      <c r="AW57" s="91">
        <v>166</v>
      </c>
      <c r="AX57" s="91">
        <v>41</v>
      </c>
      <c r="AY57" s="91">
        <v>36</v>
      </c>
      <c r="AZ57" s="91">
        <v>29</v>
      </c>
      <c r="BA57" s="91">
        <v>231</v>
      </c>
      <c r="BB57" s="91">
        <v>1</v>
      </c>
      <c r="BC57" s="91">
        <v>11</v>
      </c>
      <c r="BD57" s="91">
        <v>1</v>
      </c>
      <c r="BE57" s="91">
        <v>55</v>
      </c>
      <c r="BF57" s="91">
        <v>17</v>
      </c>
      <c r="BG57" s="91">
        <v>19</v>
      </c>
      <c r="BH57" s="91">
        <v>100</v>
      </c>
      <c r="BI57" s="91" t="s">
        <v>313</v>
      </c>
      <c r="BJ57" s="91">
        <f t="shared" si="2"/>
        <v>2454</v>
      </c>
      <c r="BK57" s="91">
        <f t="shared" si="3"/>
        <v>0</v>
      </c>
    </row>
    <row r="58" spans="1:63">
      <c r="A58" s="94" t="s">
        <v>503</v>
      </c>
      <c r="B58" s="91">
        <v>659</v>
      </c>
      <c r="C58" s="91">
        <v>1</v>
      </c>
      <c r="D58" s="91">
        <v>2</v>
      </c>
      <c r="E58" s="91" t="s">
        <v>313</v>
      </c>
      <c r="F58" s="91">
        <v>4</v>
      </c>
      <c r="G58" s="91">
        <v>17</v>
      </c>
      <c r="H58" s="91">
        <v>10</v>
      </c>
      <c r="I58" s="91">
        <v>4</v>
      </c>
      <c r="J58" s="91">
        <v>2</v>
      </c>
      <c r="K58" s="91">
        <v>2</v>
      </c>
      <c r="L58" s="91">
        <v>3</v>
      </c>
      <c r="M58" s="91">
        <v>1</v>
      </c>
      <c r="N58" s="91">
        <v>2</v>
      </c>
      <c r="O58" s="91" t="s">
        <v>313</v>
      </c>
      <c r="P58" s="91">
        <v>1</v>
      </c>
      <c r="Q58" s="91">
        <v>3</v>
      </c>
      <c r="R58" s="91">
        <v>6</v>
      </c>
      <c r="S58" s="91">
        <v>3</v>
      </c>
      <c r="T58" s="91">
        <v>24</v>
      </c>
      <c r="U58" s="91">
        <v>67</v>
      </c>
      <c r="V58" s="91">
        <v>50</v>
      </c>
      <c r="W58" s="91">
        <v>109</v>
      </c>
      <c r="X58" s="91">
        <v>11</v>
      </c>
      <c r="Y58" s="91" t="s">
        <v>313</v>
      </c>
      <c r="Z58" s="91">
        <v>71</v>
      </c>
      <c r="AA58" s="91" t="s">
        <v>313</v>
      </c>
      <c r="AB58" s="91">
        <v>5</v>
      </c>
      <c r="AC58" s="91">
        <v>8</v>
      </c>
      <c r="AD58" s="91">
        <v>9</v>
      </c>
      <c r="AE58" s="91" t="s">
        <v>314</v>
      </c>
      <c r="AF58" s="91">
        <v>1</v>
      </c>
      <c r="AG58" s="91">
        <v>49</v>
      </c>
      <c r="AH58" s="91">
        <v>12</v>
      </c>
      <c r="AI58" s="91">
        <v>3</v>
      </c>
      <c r="AJ58" s="91">
        <v>3</v>
      </c>
      <c r="AK58" s="91" t="s">
        <v>313</v>
      </c>
      <c r="AL58" s="91">
        <v>2</v>
      </c>
      <c r="AM58" s="91">
        <v>7</v>
      </c>
      <c r="AN58" s="91">
        <v>32</v>
      </c>
      <c r="AO58" s="91">
        <v>7</v>
      </c>
      <c r="AP58" s="91">
        <v>2</v>
      </c>
      <c r="AQ58" s="91">
        <v>3</v>
      </c>
      <c r="AR58" s="91">
        <v>14</v>
      </c>
      <c r="AS58" s="91">
        <v>16</v>
      </c>
      <c r="AT58" s="91">
        <v>10</v>
      </c>
      <c r="AU58" s="91">
        <v>2</v>
      </c>
      <c r="AV58" s="91" t="s">
        <v>313</v>
      </c>
      <c r="AW58" s="91">
        <v>19</v>
      </c>
      <c r="AX58" s="91">
        <v>1</v>
      </c>
      <c r="AY58" s="91">
        <v>3</v>
      </c>
      <c r="AZ58" s="91">
        <v>1</v>
      </c>
      <c r="BA58" s="91">
        <v>9</v>
      </c>
      <c r="BB58" s="91" t="s">
        <v>313</v>
      </c>
      <c r="BC58" s="91" t="s">
        <v>313</v>
      </c>
      <c r="BD58" s="91">
        <v>1</v>
      </c>
      <c r="BE58" s="91">
        <v>32</v>
      </c>
      <c r="BF58" s="91" t="s">
        <v>313</v>
      </c>
      <c r="BG58" s="91" t="s">
        <v>313</v>
      </c>
      <c r="BH58" s="91">
        <v>15</v>
      </c>
      <c r="BI58" s="91" t="s">
        <v>313</v>
      </c>
      <c r="BJ58" s="91">
        <f t="shared" si="2"/>
        <v>659</v>
      </c>
      <c r="BK58" s="91">
        <f t="shared" si="3"/>
        <v>0</v>
      </c>
    </row>
    <row r="59" spans="1:63">
      <c r="A59" s="94"/>
    </row>
    <row r="60" spans="1:63">
      <c r="A60" s="96" t="s">
        <v>297</v>
      </c>
    </row>
    <row r="61" spans="1:63">
      <c r="A61" s="94" t="s">
        <v>481</v>
      </c>
      <c r="B61" s="91">
        <v>61163</v>
      </c>
      <c r="C61" s="91">
        <v>344</v>
      </c>
      <c r="D61" s="91">
        <v>122</v>
      </c>
      <c r="E61" s="91">
        <v>74</v>
      </c>
      <c r="F61" s="91">
        <v>1457</v>
      </c>
      <c r="G61" s="91">
        <v>1902</v>
      </c>
      <c r="H61" s="91">
        <v>2943</v>
      </c>
      <c r="I61" s="91">
        <v>1972</v>
      </c>
      <c r="J61" s="91">
        <v>357</v>
      </c>
      <c r="K61" s="91">
        <v>487</v>
      </c>
      <c r="L61" s="91">
        <v>741</v>
      </c>
      <c r="M61" s="91">
        <v>578</v>
      </c>
      <c r="N61" s="91">
        <v>306</v>
      </c>
      <c r="O61" s="91">
        <v>370</v>
      </c>
      <c r="P61" s="91">
        <v>516</v>
      </c>
      <c r="Q61" s="91">
        <v>903</v>
      </c>
      <c r="R61" s="91">
        <v>1595</v>
      </c>
      <c r="S61" s="91">
        <v>1370</v>
      </c>
      <c r="T61" s="91">
        <v>893</v>
      </c>
      <c r="U61" s="91">
        <v>2542</v>
      </c>
      <c r="V61" s="91">
        <v>1595</v>
      </c>
      <c r="W61" s="91">
        <v>2486</v>
      </c>
      <c r="X61" s="91">
        <v>1648</v>
      </c>
      <c r="Y61" s="91" t="s">
        <v>313</v>
      </c>
      <c r="Z61" s="91">
        <v>2338</v>
      </c>
      <c r="AA61" s="91" t="s">
        <v>313</v>
      </c>
      <c r="AB61" s="91">
        <v>373</v>
      </c>
      <c r="AC61" s="91">
        <v>324</v>
      </c>
      <c r="AD61" s="91">
        <v>271</v>
      </c>
      <c r="AE61" s="91" t="s">
        <v>314</v>
      </c>
      <c r="AF61" s="91">
        <v>28</v>
      </c>
      <c r="AG61" s="91">
        <v>2640</v>
      </c>
      <c r="AH61" s="91">
        <v>1066</v>
      </c>
      <c r="AI61" s="91">
        <v>332</v>
      </c>
      <c r="AJ61" s="91">
        <v>556</v>
      </c>
      <c r="AK61" s="91" t="s">
        <v>313</v>
      </c>
      <c r="AL61" s="91">
        <v>173</v>
      </c>
      <c r="AM61" s="91">
        <v>598</v>
      </c>
      <c r="AN61" s="91">
        <v>2297</v>
      </c>
      <c r="AO61" s="91">
        <v>972</v>
      </c>
      <c r="AP61" s="91">
        <v>630</v>
      </c>
      <c r="AQ61" s="91">
        <v>878</v>
      </c>
      <c r="AR61" s="91">
        <v>546</v>
      </c>
      <c r="AS61" s="91">
        <v>538</v>
      </c>
      <c r="AT61" s="91">
        <v>1372</v>
      </c>
      <c r="AU61" s="91">
        <v>610</v>
      </c>
      <c r="AV61" s="91">
        <v>61</v>
      </c>
      <c r="AW61" s="91">
        <v>4997</v>
      </c>
      <c r="AX61" s="91">
        <v>1849</v>
      </c>
      <c r="AY61" s="91">
        <v>928</v>
      </c>
      <c r="AZ61" s="91">
        <v>542</v>
      </c>
      <c r="BA61" s="91">
        <v>4753</v>
      </c>
      <c r="BB61" s="91">
        <v>429</v>
      </c>
      <c r="BC61" s="91">
        <v>356</v>
      </c>
      <c r="BD61" s="91">
        <v>107</v>
      </c>
      <c r="BE61" s="91">
        <v>1153</v>
      </c>
      <c r="BF61" s="91">
        <v>474</v>
      </c>
      <c r="BG61" s="91">
        <v>718</v>
      </c>
      <c r="BH61" s="91">
        <v>3053</v>
      </c>
      <c r="BI61" s="91" t="s">
        <v>313</v>
      </c>
      <c r="BJ61" s="91">
        <f>SUM(C61:BI61)</f>
        <v>61163</v>
      </c>
      <c r="BK61" s="91">
        <f>B61-BJ61</f>
        <v>0</v>
      </c>
    </row>
    <row r="62" spans="1:63">
      <c r="A62" s="94" t="s">
        <v>482</v>
      </c>
      <c r="B62" s="91">
        <v>4491</v>
      </c>
      <c r="C62" s="91">
        <v>15</v>
      </c>
      <c r="D62" s="91">
        <v>5</v>
      </c>
      <c r="E62" s="91">
        <v>2</v>
      </c>
      <c r="F62" s="91">
        <v>74</v>
      </c>
      <c r="G62" s="91">
        <v>135</v>
      </c>
      <c r="H62" s="91">
        <v>203</v>
      </c>
      <c r="I62" s="91">
        <v>161</v>
      </c>
      <c r="J62" s="91">
        <v>16</v>
      </c>
      <c r="K62" s="91">
        <v>25</v>
      </c>
      <c r="L62" s="91">
        <v>53</v>
      </c>
      <c r="M62" s="91">
        <v>40</v>
      </c>
      <c r="N62" s="91">
        <v>27</v>
      </c>
      <c r="O62" s="91">
        <v>14</v>
      </c>
      <c r="P62" s="91">
        <v>37</v>
      </c>
      <c r="Q62" s="91">
        <v>65</v>
      </c>
      <c r="R62" s="91">
        <v>90</v>
      </c>
      <c r="S62" s="91">
        <v>79</v>
      </c>
      <c r="T62" s="91">
        <v>59</v>
      </c>
      <c r="U62" s="91">
        <v>133</v>
      </c>
      <c r="V62" s="91">
        <v>137</v>
      </c>
      <c r="W62" s="91">
        <v>188</v>
      </c>
      <c r="X62" s="91">
        <v>142</v>
      </c>
      <c r="Y62" s="91" t="s">
        <v>313</v>
      </c>
      <c r="Z62" s="91">
        <v>151</v>
      </c>
      <c r="AA62" s="91" t="s">
        <v>313</v>
      </c>
      <c r="AB62" s="91">
        <v>20</v>
      </c>
      <c r="AC62" s="91">
        <v>16</v>
      </c>
      <c r="AD62" s="91">
        <v>14</v>
      </c>
      <c r="AE62" s="91" t="s">
        <v>314</v>
      </c>
      <c r="AF62" s="91">
        <v>1</v>
      </c>
      <c r="AG62" s="91">
        <v>178</v>
      </c>
      <c r="AH62" s="91">
        <v>88</v>
      </c>
      <c r="AI62" s="91">
        <v>15</v>
      </c>
      <c r="AJ62" s="91">
        <v>35</v>
      </c>
      <c r="AK62" s="91" t="s">
        <v>313</v>
      </c>
      <c r="AL62" s="91">
        <v>20</v>
      </c>
      <c r="AM62" s="91">
        <v>34</v>
      </c>
      <c r="AN62" s="91">
        <v>152</v>
      </c>
      <c r="AO62" s="91">
        <v>44</v>
      </c>
      <c r="AP62" s="91">
        <v>42</v>
      </c>
      <c r="AQ62" s="91">
        <v>56</v>
      </c>
      <c r="AR62" s="91">
        <v>50</v>
      </c>
      <c r="AS62" s="91">
        <v>42</v>
      </c>
      <c r="AT62" s="91">
        <v>101</v>
      </c>
      <c r="AU62" s="91">
        <v>24</v>
      </c>
      <c r="AV62" s="91">
        <v>4</v>
      </c>
      <c r="AW62" s="91">
        <v>414</v>
      </c>
      <c r="AX62" s="91">
        <v>204</v>
      </c>
      <c r="AY62" s="91">
        <v>117</v>
      </c>
      <c r="AZ62" s="91">
        <v>20</v>
      </c>
      <c r="BA62" s="91">
        <v>396</v>
      </c>
      <c r="BB62" s="91">
        <v>96</v>
      </c>
      <c r="BC62" s="91">
        <v>33</v>
      </c>
      <c r="BD62" s="91">
        <v>13</v>
      </c>
      <c r="BE62" s="91">
        <v>75</v>
      </c>
      <c r="BF62" s="91">
        <v>31</v>
      </c>
      <c r="BG62" s="91">
        <v>92</v>
      </c>
      <c r="BH62" s="91">
        <v>213</v>
      </c>
      <c r="BI62" s="91" t="s">
        <v>313</v>
      </c>
      <c r="BJ62" s="91">
        <f>SUM(C62:BI62)</f>
        <v>4491</v>
      </c>
      <c r="BK62" s="91">
        <f>B62-BJ62</f>
        <v>0</v>
      </c>
    </row>
    <row r="63" spans="1:63">
      <c r="A63" s="94" t="s">
        <v>483</v>
      </c>
      <c r="B63" s="91">
        <v>28853</v>
      </c>
      <c r="C63" s="91">
        <v>120</v>
      </c>
      <c r="D63" s="91">
        <v>52</v>
      </c>
      <c r="E63" s="91">
        <v>22</v>
      </c>
      <c r="F63" s="91">
        <v>534</v>
      </c>
      <c r="G63" s="91">
        <v>779</v>
      </c>
      <c r="H63" s="91">
        <v>1256</v>
      </c>
      <c r="I63" s="91">
        <v>1007</v>
      </c>
      <c r="J63" s="91">
        <v>172</v>
      </c>
      <c r="K63" s="91">
        <v>226</v>
      </c>
      <c r="L63" s="91">
        <v>341</v>
      </c>
      <c r="M63" s="91">
        <v>256</v>
      </c>
      <c r="N63" s="91">
        <v>138</v>
      </c>
      <c r="O63" s="91">
        <v>172</v>
      </c>
      <c r="P63" s="91">
        <v>211</v>
      </c>
      <c r="Q63" s="91">
        <v>439</v>
      </c>
      <c r="R63" s="91">
        <v>682</v>
      </c>
      <c r="S63" s="91">
        <v>645</v>
      </c>
      <c r="T63" s="91">
        <v>487</v>
      </c>
      <c r="U63" s="91">
        <v>1092</v>
      </c>
      <c r="V63" s="91">
        <v>824</v>
      </c>
      <c r="W63" s="91">
        <v>1273</v>
      </c>
      <c r="X63" s="91">
        <v>748</v>
      </c>
      <c r="Y63" s="91" t="s">
        <v>313</v>
      </c>
      <c r="Z63" s="91">
        <v>1120</v>
      </c>
      <c r="AA63" s="91" t="s">
        <v>313</v>
      </c>
      <c r="AB63" s="91">
        <v>166</v>
      </c>
      <c r="AC63" s="91">
        <v>193</v>
      </c>
      <c r="AD63" s="91">
        <v>144</v>
      </c>
      <c r="AE63" s="91" t="s">
        <v>314</v>
      </c>
      <c r="AF63" s="91">
        <v>13</v>
      </c>
      <c r="AG63" s="91">
        <v>1252</v>
      </c>
      <c r="AH63" s="91">
        <v>557</v>
      </c>
      <c r="AI63" s="91">
        <v>166</v>
      </c>
      <c r="AJ63" s="91">
        <v>276</v>
      </c>
      <c r="AK63" s="91" t="s">
        <v>313</v>
      </c>
      <c r="AL63" s="91">
        <v>81</v>
      </c>
      <c r="AM63" s="91">
        <v>219</v>
      </c>
      <c r="AN63" s="91">
        <v>1011</v>
      </c>
      <c r="AO63" s="91">
        <v>449</v>
      </c>
      <c r="AP63" s="91">
        <v>289</v>
      </c>
      <c r="AQ63" s="91">
        <v>332</v>
      </c>
      <c r="AR63" s="91">
        <v>292</v>
      </c>
      <c r="AS63" s="91">
        <v>300</v>
      </c>
      <c r="AT63" s="91">
        <v>620</v>
      </c>
      <c r="AU63" s="91">
        <v>293</v>
      </c>
      <c r="AV63" s="91">
        <v>30</v>
      </c>
      <c r="AW63" s="91">
        <v>2601</v>
      </c>
      <c r="AX63" s="91">
        <v>995</v>
      </c>
      <c r="AY63" s="91">
        <v>454</v>
      </c>
      <c r="AZ63" s="91">
        <v>160</v>
      </c>
      <c r="BA63" s="91">
        <v>2108</v>
      </c>
      <c r="BB63" s="91">
        <v>308</v>
      </c>
      <c r="BC63" s="91">
        <v>178</v>
      </c>
      <c r="BD63" s="91">
        <v>48</v>
      </c>
      <c r="BE63" s="91">
        <v>469</v>
      </c>
      <c r="BF63" s="91">
        <v>241</v>
      </c>
      <c r="BG63" s="91">
        <v>405</v>
      </c>
      <c r="BH63" s="91">
        <v>1607</v>
      </c>
      <c r="BI63" s="91" t="s">
        <v>313</v>
      </c>
      <c r="BJ63" s="91">
        <f>SUM(C63:BI63)</f>
        <v>28853</v>
      </c>
      <c r="BK63" s="91">
        <f>B63-BJ63</f>
        <v>0</v>
      </c>
    </row>
    <row r="64" spans="1:63">
      <c r="A64" s="94" t="s">
        <v>484</v>
      </c>
      <c r="B64" s="91">
        <v>27417</v>
      </c>
      <c r="C64" s="91">
        <v>209</v>
      </c>
      <c r="D64" s="91">
        <v>64</v>
      </c>
      <c r="E64" s="91">
        <v>50</v>
      </c>
      <c r="F64" s="91">
        <v>844</v>
      </c>
      <c r="G64" s="91">
        <v>977</v>
      </c>
      <c r="H64" s="91">
        <v>1480</v>
      </c>
      <c r="I64" s="91">
        <v>800</v>
      </c>
      <c r="J64" s="91">
        <v>168</v>
      </c>
      <c r="K64" s="91">
        <v>236</v>
      </c>
      <c r="L64" s="91">
        <v>345</v>
      </c>
      <c r="M64" s="91">
        <v>282</v>
      </c>
      <c r="N64" s="91">
        <v>141</v>
      </c>
      <c r="O64" s="91">
        <v>184</v>
      </c>
      <c r="P64" s="91">
        <v>268</v>
      </c>
      <c r="Q64" s="91">
        <v>398</v>
      </c>
      <c r="R64" s="91">
        <v>818</v>
      </c>
      <c r="S64" s="91">
        <v>645</v>
      </c>
      <c r="T64" s="91">
        <v>329</v>
      </c>
      <c r="U64" s="91">
        <v>1277</v>
      </c>
      <c r="V64" s="91">
        <v>592</v>
      </c>
      <c r="W64" s="91">
        <v>961</v>
      </c>
      <c r="X64" s="91">
        <v>753</v>
      </c>
      <c r="Y64" s="91" t="s">
        <v>313</v>
      </c>
      <c r="Z64" s="91">
        <v>1014</v>
      </c>
      <c r="AA64" s="91" t="s">
        <v>313</v>
      </c>
      <c r="AB64" s="91">
        <v>182</v>
      </c>
      <c r="AC64" s="91">
        <v>109</v>
      </c>
      <c r="AD64" s="91">
        <v>107</v>
      </c>
      <c r="AE64" s="91" t="s">
        <v>314</v>
      </c>
      <c r="AF64" s="91">
        <v>13</v>
      </c>
      <c r="AG64" s="91">
        <v>1190</v>
      </c>
      <c r="AH64" s="91">
        <v>418</v>
      </c>
      <c r="AI64" s="91">
        <v>149</v>
      </c>
      <c r="AJ64" s="91">
        <v>242</v>
      </c>
      <c r="AK64" s="91" t="s">
        <v>313</v>
      </c>
      <c r="AL64" s="91">
        <v>72</v>
      </c>
      <c r="AM64" s="91">
        <v>341</v>
      </c>
      <c r="AN64" s="91">
        <v>1115</v>
      </c>
      <c r="AO64" s="91">
        <v>479</v>
      </c>
      <c r="AP64" s="91">
        <v>298</v>
      </c>
      <c r="AQ64" s="91">
        <v>487</v>
      </c>
      <c r="AR64" s="91">
        <v>194</v>
      </c>
      <c r="AS64" s="91">
        <v>187</v>
      </c>
      <c r="AT64" s="91">
        <v>642</v>
      </c>
      <c r="AU64" s="91">
        <v>293</v>
      </c>
      <c r="AV64" s="91">
        <v>27</v>
      </c>
      <c r="AW64" s="91">
        <v>1971</v>
      </c>
      <c r="AX64" s="91">
        <v>650</v>
      </c>
      <c r="AY64" s="91">
        <v>356</v>
      </c>
      <c r="AZ64" s="91">
        <v>362</v>
      </c>
      <c r="BA64" s="91">
        <v>2246</v>
      </c>
      <c r="BB64" s="91">
        <v>25</v>
      </c>
      <c r="BC64" s="91">
        <v>145</v>
      </c>
      <c r="BD64" s="91">
        <v>46</v>
      </c>
      <c r="BE64" s="91">
        <v>592</v>
      </c>
      <c r="BF64" s="91">
        <v>202</v>
      </c>
      <c r="BG64" s="91">
        <v>221</v>
      </c>
      <c r="BH64" s="91">
        <v>1221</v>
      </c>
      <c r="BI64" s="91" t="s">
        <v>313</v>
      </c>
      <c r="BJ64" s="91">
        <f>SUM(C64:BI64)</f>
        <v>27417</v>
      </c>
      <c r="BK64" s="91">
        <f>B64-BJ64</f>
        <v>0</v>
      </c>
    </row>
    <row r="65" spans="1:63">
      <c r="A65" s="94"/>
    </row>
    <row r="66" spans="1:63">
      <c r="A66" s="94" t="s">
        <v>485</v>
      </c>
      <c r="B66" s="91">
        <v>1171</v>
      </c>
      <c r="C66" s="91">
        <v>3</v>
      </c>
      <c r="D66" s="91" t="s">
        <v>313</v>
      </c>
      <c r="E66" s="91">
        <v>1</v>
      </c>
      <c r="F66" s="91">
        <v>14</v>
      </c>
      <c r="G66" s="91">
        <v>36</v>
      </c>
      <c r="H66" s="91">
        <v>54</v>
      </c>
      <c r="I66" s="91">
        <v>24</v>
      </c>
      <c r="J66" s="91">
        <v>4</v>
      </c>
      <c r="K66" s="91">
        <v>5</v>
      </c>
      <c r="L66" s="91">
        <v>16</v>
      </c>
      <c r="M66" s="91">
        <v>13</v>
      </c>
      <c r="N66" s="91">
        <v>11</v>
      </c>
      <c r="O66" s="91">
        <v>3</v>
      </c>
      <c r="P66" s="91">
        <v>14</v>
      </c>
      <c r="Q66" s="91">
        <v>12</v>
      </c>
      <c r="R66" s="91">
        <v>28</v>
      </c>
      <c r="S66" s="91">
        <v>19</v>
      </c>
      <c r="T66" s="91">
        <v>9</v>
      </c>
      <c r="U66" s="91">
        <v>46</v>
      </c>
      <c r="V66" s="91">
        <v>32</v>
      </c>
      <c r="W66" s="91">
        <v>57</v>
      </c>
      <c r="X66" s="91">
        <v>38</v>
      </c>
      <c r="Y66" s="91" t="s">
        <v>313</v>
      </c>
      <c r="Z66" s="91">
        <v>31</v>
      </c>
      <c r="AA66" s="91" t="s">
        <v>313</v>
      </c>
      <c r="AB66" s="91">
        <v>5</v>
      </c>
      <c r="AC66" s="91">
        <v>8</v>
      </c>
      <c r="AD66" s="91">
        <v>3</v>
      </c>
      <c r="AE66" s="91" t="s">
        <v>314</v>
      </c>
      <c r="AF66" s="91">
        <v>1</v>
      </c>
      <c r="AG66" s="91">
        <v>48</v>
      </c>
      <c r="AH66" s="91">
        <v>15</v>
      </c>
      <c r="AI66" s="91">
        <v>1</v>
      </c>
      <c r="AJ66" s="91">
        <v>10</v>
      </c>
      <c r="AK66" s="91" t="s">
        <v>313</v>
      </c>
      <c r="AL66" s="91">
        <v>2</v>
      </c>
      <c r="AM66" s="91">
        <v>8</v>
      </c>
      <c r="AN66" s="91">
        <v>38</v>
      </c>
      <c r="AO66" s="91">
        <v>9</v>
      </c>
      <c r="AP66" s="91">
        <v>13</v>
      </c>
      <c r="AQ66" s="91">
        <v>17</v>
      </c>
      <c r="AR66" s="91">
        <v>22</v>
      </c>
      <c r="AS66" s="91">
        <v>15</v>
      </c>
      <c r="AT66" s="91">
        <v>27</v>
      </c>
      <c r="AU66" s="91">
        <v>4</v>
      </c>
      <c r="AV66" s="91" t="s">
        <v>313</v>
      </c>
      <c r="AW66" s="91">
        <v>101</v>
      </c>
      <c r="AX66" s="91">
        <v>40</v>
      </c>
      <c r="AY66" s="91">
        <v>40</v>
      </c>
      <c r="AZ66" s="91">
        <v>4</v>
      </c>
      <c r="BA66" s="91">
        <v>103</v>
      </c>
      <c r="BB66" s="91">
        <v>17</v>
      </c>
      <c r="BC66" s="91">
        <v>5</v>
      </c>
      <c r="BD66" s="91">
        <v>4</v>
      </c>
      <c r="BE66" s="91">
        <v>21</v>
      </c>
      <c r="BF66" s="91">
        <v>11</v>
      </c>
      <c r="BG66" s="91">
        <v>35</v>
      </c>
      <c r="BH66" s="91">
        <v>74</v>
      </c>
      <c r="BI66" s="91" t="s">
        <v>313</v>
      </c>
      <c r="BJ66" s="91">
        <f t="shared" ref="BJ66:BJ84" si="4">SUM(C66:BI66)</f>
        <v>1171</v>
      </c>
      <c r="BK66" s="91">
        <f t="shared" ref="BK66:BK84" si="5">B66-BJ66</f>
        <v>0</v>
      </c>
    </row>
    <row r="67" spans="1:63">
      <c r="A67" s="94" t="s">
        <v>486</v>
      </c>
      <c r="B67" s="91">
        <v>1516</v>
      </c>
      <c r="C67" s="91">
        <v>4</v>
      </c>
      <c r="D67" s="91">
        <v>1</v>
      </c>
      <c r="E67" s="91" t="s">
        <v>313</v>
      </c>
      <c r="F67" s="91">
        <v>25</v>
      </c>
      <c r="G67" s="91">
        <v>43</v>
      </c>
      <c r="H67" s="91">
        <v>72</v>
      </c>
      <c r="I67" s="91">
        <v>56</v>
      </c>
      <c r="J67" s="91">
        <v>7</v>
      </c>
      <c r="K67" s="91">
        <v>11</v>
      </c>
      <c r="L67" s="91">
        <v>17</v>
      </c>
      <c r="M67" s="91">
        <v>17</v>
      </c>
      <c r="N67" s="91">
        <v>7</v>
      </c>
      <c r="O67" s="91">
        <v>4</v>
      </c>
      <c r="P67" s="91">
        <v>11</v>
      </c>
      <c r="Q67" s="91">
        <v>22</v>
      </c>
      <c r="R67" s="91">
        <v>24</v>
      </c>
      <c r="S67" s="91">
        <v>32</v>
      </c>
      <c r="T67" s="91">
        <v>18</v>
      </c>
      <c r="U67" s="91">
        <v>37</v>
      </c>
      <c r="V67" s="91">
        <v>36</v>
      </c>
      <c r="W67" s="91">
        <v>67</v>
      </c>
      <c r="X67" s="91">
        <v>43</v>
      </c>
      <c r="Y67" s="91" t="s">
        <v>313</v>
      </c>
      <c r="Z67" s="91">
        <v>54</v>
      </c>
      <c r="AA67" s="91" t="s">
        <v>313</v>
      </c>
      <c r="AB67" s="91">
        <v>5</v>
      </c>
      <c r="AC67" s="91" t="s">
        <v>313</v>
      </c>
      <c r="AD67" s="91">
        <v>5</v>
      </c>
      <c r="AE67" s="91" t="s">
        <v>314</v>
      </c>
      <c r="AF67" s="91" t="s">
        <v>313</v>
      </c>
      <c r="AG67" s="91">
        <v>52</v>
      </c>
      <c r="AH67" s="91">
        <v>34</v>
      </c>
      <c r="AI67" s="91">
        <v>7</v>
      </c>
      <c r="AJ67" s="91">
        <v>13</v>
      </c>
      <c r="AK67" s="91" t="s">
        <v>313</v>
      </c>
      <c r="AL67" s="91">
        <v>8</v>
      </c>
      <c r="AM67" s="91">
        <v>11</v>
      </c>
      <c r="AN67" s="91">
        <v>52</v>
      </c>
      <c r="AO67" s="91">
        <v>14</v>
      </c>
      <c r="AP67" s="91">
        <v>17</v>
      </c>
      <c r="AQ67" s="91">
        <v>16</v>
      </c>
      <c r="AR67" s="91">
        <v>17</v>
      </c>
      <c r="AS67" s="91">
        <v>10</v>
      </c>
      <c r="AT67" s="91">
        <v>39</v>
      </c>
      <c r="AU67" s="91">
        <v>7</v>
      </c>
      <c r="AV67" s="91">
        <v>3</v>
      </c>
      <c r="AW67" s="91">
        <v>153</v>
      </c>
      <c r="AX67" s="91">
        <v>65</v>
      </c>
      <c r="AY67" s="91">
        <v>41</v>
      </c>
      <c r="AZ67" s="91">
        <v>9</v>
      </c>
      <c r="BA67" s="91">
        <v>149</v>
      </c>
      <c r="BB67" s="91">
        <v>33</v>
      </c>
      <c r="BC67" s="91">
        <v>11</v>
      </c>
      <c r="BD67" s="91">
        <v>5</v>
      </c>
      <c r="BE67" s="91">
        <v>27</v>
      </c>
      <c r="BF67" s="91">
        <v>8</v>
      </c>
      <c r="BG67" s="91">
        <v>31</v>
      </c>
      <c r="BH67" s="91">
        <v>66</v>
      </c>
      <c r="BI67" s="91" t="s">
        <v>313</v>
      </c>
      <c r="BJ67" s="91">
        <f t="shared" si="4"/>
        <v>1516</v>
      </c>
      <c r="BK67" s="91">
        <f t="shared" si="5"/>
        <v>0</v>
      </c>
    </row>
    <row r="68" spans="1:63">
      <c r="A68" s="94" t="s">
        <v>487</v>
      </c>
      <c r="B68" s="91">
        <v>1804</v>
      </c>
      <c r="C68" s="91">
        <v>8</v>
      </c>
      <c r="D68" s="91">
        <v>4</v>
      </c>
      <c r="E68" s="91">
        <v>1</v>
      </c>
      <c r="F68" s="91">
        <v>35</v>
      </c>
      <c r="G68" s="91">
        <v>56</v>
      </c>
      <c r="H68" s="91">
        <v>77</v>
      </c>
      <c r="I68" s="91">
        <v>81</v>
      </c>
      <c r="J68" s="91">
        <v>5</v>
      </c>
      <c r="K68" s="91">
        <v>9</v>
      </c>
      <c r="L68" s="91">
        <v>20</v>
      </c>
      <c r="M68" s="91">
        <v>10</v>
      </c>
      <c r="N68" s="91">
        <v>9</v>
      </c>
      <c r="O68" s="91">
        <v>7</v>
      </c>
      <c r="P68" s="91">
        <v>12</v>
      </c>
      <c r="Q68" s="91">
        <v>31</v>
      </c>
      <c r="R68" s="91">
        <v>38</v>
      </c>
      <c r="S68" s="91">
        <v>28</v>
      </c>
      <c r="T68" s="91">
        <v>32</v>
      </c>
      <c r="U68" s="91">
        <v>50</v>
      </c>
      <c r="V68" s="91">
        <v>69</v>
      </c>
      <c r="W68" s="91">
        <v>64</v>
      </c>
      <c r="X68" s="91">
        <v>61</v>
      </c>
      <c r="Y68" s="91" t="s">
        <v>313</v>
      </c>
      <c r="Z68" s="91">
        <v>66</v>
      </c>
      <c r="AA68" s="91" t="s">
        <v>313</v>
      </c>
      <c r="AB68" s="91">
        <v>10</v>
      </c>
      <c r="AC68" s="91">
        <v>8</v>
      </c>
      <c r="AD68" s="91">
        <v>6</v>
      </c>
      <c r="AE68" s="91" t="s">
        <v>314</v>
      </c>
      <c r="AF68" s="91" t="s">
        <v>313</v>
      </c>
      <c r="AG68" s="91">
        <v>78</v>
      </c>
      <c r="AH68" s="91">
        <v>39</v>
      </c>
      <c r="AI68" s="91">
        <v>7</v>
      </c>
      <c r="AJ68" s="91">
        <v>12</v>
      </c>
      <c r="AK68" s="91" t="s">
        <v>313</v>
      </c>
      <c r="AL68" s="91">
        <v>10</v>
      </c>
      <c r="AM68" s="91">
        <v>15</v>
      </c>
      <c r="AN68" s="91">
        <v>62</v>
      </c>
      <c r="AO68" s="91">
        <v>21</v>
      </c>
      <c r="AP68" s="91">
        <v>12</v>
      </c>
      <c r="AQ68" s="91">
        <v>23</v>
      </c>
      <c r="AR68" s="91">
        <v>11</v>
      </c>
      <c r="AS68" s="91">
        <v>17</v>
      </c>
      <c r="AT68" s="91">
        <v>35</v>
      </c>
      <c r="AU68" s="91">
        <v>13</v>
      </c>
      <c r="AV68" s="91">
        <v>1</v>
      </c>
      <c r="AW68" s="91">
        <v>160</v>
      </c>
      <c r="AX68" s="91">
        <v>99</v>
      </c>
      <c r="AY68" s="91">
        <v>36</v>
      </c>
      <c r="AZ68" s="91">
        <v>7</v>
      </c>
      <c r="BA68" s="91">
        <v>144</v>
      </c>
      <c r="BB68" s="91">
        <v>46</v>
      </c>
      <c r="BC68" s="91">
        <v>17</v>
      </c>
      <c r="BD68" s="91">
        <v>4</v>
      </c>
      <c r="BE68" s="91">
        <v>27</v>
      </c>
      <c r="BF68" s="91">
        <v>12</v>
      </c>
      <c r="BG68" s="91">
        <v>26</v>
      </c>
      <c r="BH68" s="91">
        <v>73</v>
      </c>
      <c r="BI68" s="91" t="s">
        <v>313</v>
      </c>
      <c r="BJ68" s="91">
        <f t="shared" si="4"/>
        <v>1804</v>
      </c>
      <c r="BK68" s="91">
        <f t="shared" si="5"/>
        <v>0</v>
      </c>
    </row>
    <row r="69" spans="1:63">
      <c r="A69" s="94" t="s">
        <v>488</v>
      </c>
      <c r="B69" s="91">
        <v>2176</v>
      </c>
      <c r="C69" s="91">
        <v>10</v>
      </c>
      <c r="D69" s="91">
        <v>3</v>
      </c>
      <c r="E69" s="91" t="s">
        <v>313</v>
      </c>
      <c r="F69" s="91">
        <v>37</v>
      </c>
      <c r="G69" s="91">
        <v>51</v>
      </c>
      <c r="H69" s="91">
        <v>98</v>
      </c>
      <c r="I69" s="91">
        <v>91</v>
      </c>
      <c r="J69" s="91">
        <v>15</v>
      </c>
      <c r="K69" s="91">
        <v>12</v>
      </c>
      <c r="L69" s="91">
        <v>29</v>
      </c>
      <c r="M69" s="91">
        <v>23</v>
      </c>
      <c r="N69" s="91">
        <v>6</v>
      </c>
      <c r="O69" s="91">
        <v>16</v>
      </c>
      <c r="P69" s="91">
        <v>18</v>
      </c>
      <c r="Q69" s="91">
        <v>37</v>
      </c>
      <c r="R69" s="91">
        <v>40</v>
      </c>
      <c r="S69" s="91">
        <v>51</v>
      </c>
      <c r="T69" s="91">
        <v>36</v>
      </c>
      <c r="U69" s="91">
        <v>71</v>
      </c>
      <c r="V69" s="91">
        <v>67</v>
      </c>
      <c r="W69" s="91">
        <v>126</v>
      </c>
      <c r="X69" s="91">
        <v>58</v>
      </c>
      <c r="Y69" s="91" t="s">
        <v>313</v>
      </c>
      <c r="Z69" s="91">
        <v>64</v>
      </c>
      <c r="AA69" s="91" t="s">
        <v>313</v>
      </c>
      <c r="AB69" s="91">
        <v>6</v>
      </c>
      <c r="AC69" s="91">
        <v>6</v>
      </c>
      <c r="AD69" s="91">
        <v>13</v>
      </c>
      <c r="AE69" s="91" t="s">
        <v>314</v>
      </c>
      <c r="AF69" s="91">
        <v>1</v>
      </c>
      <c r="AG69" s="91">
        <v>102</v>
      </c>
      <c r="AH69" s="91">
        <v>53</v>
      </c>
      <c r="AI69" s="91">
        <v>8</v>
      </c>
      <c r="AJ69" s="91">
        <v>14</v>
      </c>
      <c r="AK69" s="91" t="s">
        <v>313</v>
      </c>
      <c r="AL69" s="91">
        <v>6</v>
      </c>
      <c r="AM69" s="91">
        <v>14</v>
      </c>
      <c r="AN69" s="91">
        <v>61</v>
      </c>
      <c r="AO69" s="91">
        <v>34</v>
      </c>
      <c r="AP69" s="91">
        <v>15</v>
      </c>
      <c r="AQ69" s="91">
        <v>27</v>
      </c>
      <c r="AR69" s="91">
        <v>16</v>
      </c>
      <c r="AS69" s="91">
        <v>15</v>
      </c>
      <c r="AT69" s="91">
        <v>46</v>
      </c>
      <c r="AU69" s="91">
        <v>14</v>
      </c>
      <c r="AV69" s="91">
        <v>2</v>
      </c>
      <c r="AW69" s="91">
        <v>207</v>
      </c>
      <c r="AX69" s="91">
        <v>83</v>
      </c>
      <c r="AY69" s="91">
        <v>34</v>
      </c>
      <c r="AZ69" s="91">
        <v>9</v>
      </c>
      <c r="BA69" s="91">
        <v>151</v>
      </c>
      <c r="BB69" s="91">
        <v>46</v>
      </c>
      <c r="BC69" s="91">
        <v>12</v>
      </c>
      <c r="BD69" s="91">
        <v>3</v>
      </c>
      <c r="BE69" s="91">
        <v>23</v>
      </c>
      <c r="BF69" s="91">
        <v>15</v>
      </c>
      <c r="BG69" s="91">
        <v>19</v>
      </c>
      <c r="BH69" s="91">
        <v>162</v>
      </c>
      <c r="BI69" s="91" t="s">
        <v>313</v>
      </c>
      <c r="BJ69" s="91">
        <f t="shared" si="4"/>
        <v>2176</v>
      </c>
      <c r="BK69" s="91">
        <f t="shared" si="5"/>
        <v>0</v>
      </c>
    </row>
    <row r="70" spans="1:63">
      <c r="A70" s="94" t="s">
        <v>489</v>
      </c>
      <c r="B70" s="91">
        <v>2060</v>
      </c>
      <c r="C70" s="91">
        <v>5</v>
      </c>
      <c r="D70" s="91">
        <v>1</v>
      </c>
      <c r="E70" s="91" t="s">
        <v>313</v>
      </c>
      <c r="F70" s="91">
        <v>27</v>
      </c>
      <c r="G70" s="91">
        <v>50</v>
      </c>
      <c r="H70" s="91">
        <v>61</v>
      </c>
      <c r="I70" s="91">
        <v>80</v>
      </c>
      <c r="J70" s="91">
        <v>10</v>
      </c>
      <c r="K70" s="91">
        <v>7</v>
      </c>
      <c r="L70" s="91">
        <v>21</v>
      </c>
      <c r="M70" s="91">
        <v>11</v>
      </c>
      <c r="N70" s="91">
        <v>8</v>
      </c>
      <c r="O70" s="91">
        <v>12</v>
      </c>
      <c r="P70" s="91">
        <v>14</v>
      </c>
      <c r="Q70" s="91">
        <v>19</v>
      </c>
      <c r="R70" s="91">
        <v>53</v>
      </c>
      <c r="S70" s="91">
        <v>36</v>
      </c>
      <c r="T70" s="91">
        <v>38</v>
      </c>
      <c r="U70" s="91">
        <v>96</v>
      </c>
      <c r="V70" s="91">
        <v>72</v>
      </c>
      <c r="W70" s="91">
        <v>145</v>
      </c>
      <c r="X70" s="91">
        <v>44</v>
      </c>
      <c r="Y70" s="91" t="s">
        <v>313</v>
      </c>
      <c r="Z70" s="91">
        <v>96</v>
      </c>
      <c r="AA70" s="91" t="s">
        <v>313</v>
      </c>
      <c r="AB70" s="91">
        <v>9</v>
      </c>
      <c r="AC70" s="91">
        <v>26</v>
      </c>
      <c r="AD70" s="91">
        <v>12</v>
      </c>
      <c r="AE70" s="91" t="s">
        <v>314</v>
      </c>
      <c r="AF70" s="91" t="s">
        <v>313</v>
      </c>
      <c r="AG70" s="91">
        <v>106</v>
      </c>
      <c r="AH70" s="91">
        <v>44</v>
      </c>
      <c r="AI70" s="91">
        <v>12</v>
      </c>
      <c r="AJ70" s="91">
        <v>16</v>
      </c>
      <c r="AK70" s="91" t="s">
        <v>313</v>
      </c>
      <c r="AL70" s="91">
        <v>4</v>
      </c>
      <c r="AM70" s="91">
        <v>13</v>
      </c>
      <c r="AN70" s="91">
        <v>70</v>
      </c>
      <c r="AO70" s="91">
        <v>35</v>
      </c>
      <c r="AP70" s="91">
        <v>15</v>
      </c>
      <c r="AQ70" s="91">
        <v>16</v>
      </c>
      <c r="AR70" s="91">
        <v>26</v>
      </c>
      <c r="AS70" s="91">
        <v>39</v>
      </c>
      <c r="AT70" s="91">
        <v>34</v>
      </c>
      <c r="AU70" s="91">
        <v>26</v>
      </c>
      <c r="AV70" s="91">
        <v>1</v>
      </c>
      <c r="AW70" s="91">
        <v>174</v>
      </c>
      <c r="AX70" s="91">
        <v>59</v>
      </c>
      <c r="AY70" s="91">
        <v>29</v>
      </c>
      <c r="AZ70" s="91">
        <v>9</v>
      </c>
      <c r="BA70" s="91">
        <v>153</v>
      </c>
      <c r="BB70" s="91">
        <v>25</v>
      </c>
      <c r="BC70" s="91">
        <v>11</v>
      </c>
      <c r="BD70" s="91">
        <v>1</v>
      </c>
      <c r="BE70" s="91">
        <v>21</v>
      </c>
      <c r="BF70" s="91">
        <v>11</v>
      </c>
      <c r="BG70" s="91">
        <v>30</v>
      </c>
      <c r="BH70" s="91">
        <v>127</v>
      </c>
      <c r="BI70" s="91" t="s">
        <v>313</v>
      </c>
      <c r="BJ70" s="91">
        <f t="shared" si="4"/>
        <v>2060</v>
      </c>
      <c r="BK70" s="91">
        <f t="shared" si="5"/>
        <v>0</v>
      </c>
    </row>
    <row r="71" spans="1:63">
      <c r="A71" s="94" t="s">
        <v>490</v>
      </c>
      <c r="B71" s="91">
        <v>1704</v>
      </c>
      <c r="C71" s="91">
        <v>4</v>
      </c>
      <c r="D71" s="91">
        <v>1</v>
      </c>
      <c r="E71" s="91" t="s">
        <v>313</v>
      </c>
      <c r="F71" s="91">
        <v>19</v>
      </c>
      <c r="G71" s="91">
        <v>45</v>
      </c>
      <c r="H71" s="91">
        <v>63</v>
      </c>
      <c r="I71" s="91">
        <v>36</v>
      </c>
      <c r="J71" s="91">
        <v>5</v>
      </c>
      <c r="K71" s="91">
        <v>10</v>
      </c>
      <c r="L71" s="91">
        <v>16</v>
      </c>
      <c r="M71" s="91">
        <v>22</v>
      </c>
      <c r="N71" s="91">
        <v>19</v>
      </c>
      <c r="O71" s="91">
        <v>9</v>
      </c>
      <c r="P71" s="91">
        <v>8</v>
      </c>
      <c r="Q71" s="91">
        <v>22</v>
      </c>
      <c r="R71" s="91">
        <v>37</v>
      </c>
      <c r="S71" s="91">
        <v>29</v>
      </c>
      <c r="T71" s="91">
        <v>24</v>
      </c>
      <c r="U71" s="91">
        <v>87</v>
      </c>
      <c r="V71" s="91">
        <v>54</v>
      </c>
      <c r="W71" s="91">
        <v>77</v>
      </c>
      <c r="X71" s="91">
        <v>40</v>
      </c>
      <c r="Y71" s="91" t="s">
        <v>313</v>
      </c>
      <c r="Z71" s="91">
        <v>96</v>
      </c>
      <c r="AA71" s="91" t="s">
        <v>313</v>
      </c>
      <c r="AB71" s="91">
        <v>16</v>
      </c>
      <c r="AC71" s="91">
        <v>20</v>
      </c>
      <c r="AD71" s="91">
        <v>11</v>
      </c>
      <c r="AE71" s="91" t="s">
        <v>314</v>
      </c>
      <c r="AF71" s="91" t="s">
        <v>313</v>
      </c>
      <c r="AG71" s="91">
        <v>60</v>
      </c>
      <c r="AH71" s="91">
        <v>16</v>
      </c>
      <c r="AI71" s="91">
        <v>13</v>
      </c>
      <c r="AJ71" s="91">
        <v>11</v>
      </c>
      <c r="AK71" s="91" t="s">
        <v>313</v>
      </c>
      <c r="AL71" s="91">
        <v>2</v>
      </c>
      <c r="AM71" s="91">
        <v>11</v>
      </c>
      <c r="AN71" s="91">
        <v>58</v>
      </c>
      <c r="AO71" s="91">
        <v>24</v>
      </c>
      <c r="AP71" s="91">
        <v>23</v>
      </c>
      <c r="AQ71" s="91">
        <v>12</v>
      </c>
      <c r="AR71" s="91">
        <v>29</v>
      </c>
      <c r="AS71" s="91">
        <v>42</v>
      </c>
      <c r="AT71" s="91">
        <v>34</v>
      </c>
      <c r="AU71" s="91">
        <v>13</v>
      </c>
      <c r="AV71" s="91" t="s">
        <v>313</v>
      </c>
      <c r="AW71" s="91">
        <v>150</v>
      </c>
      <c r="AX71" s="91">
        <v>33</v>
      </c>
      <c r="AY71" s="91">
        <v>29</v>
      </c>
      <c r="AZ71" s="91">
        <v>7</v>
      </c>
      <c r="BA71" s="91">
        <v>161</v>
      </c>
      <c r="BB71" s="91">
        <v>17</v>
      </c>
      <c r="BC71" s="91">
        <v>5</v>
      </c>
      <c r="BD71" s="91">
        <v>3</v>
      </c>
      <c r="BE71" s="91">
        <v>28</v>
      </c>
      <c r="BF71" s="91">
        <v>10</v>
      </c>
      <c r="BG71" s="91">
        <v>27</v>
      </c>
      <c r="BH71" s="91">
        <v>116</v>
      </c>
      <c r="BI71" s="91" t="s">
        <v>313</v>
      </c>
      <c r="BJ71" s="91">
        <f t="shared" si="4"/>
        <v>1704</v>
      </c>
      <c r="BK71" s="91">
        <f t="shared" si="5"/>
        <v>0</v>
      </c>
    </row>
    <row r="72" spans="1:63">
      <c r="A72" s="94" t="s">
        <v>491</v>
      </c>
      <c r="B72" s="91">
        <v>1818</v>
      </c>
      <c r="C72" s="91">
        <v>6</v>
      </c>
      <c r="D72" s="91">
        <v>1</v>
      </c>
      <c r="E72" s="91" t="s">
        <v>313</v>
      </c>
      <c r="F72" s="91">
        <v>36</v>
      </c>
      <c r="G72" s="91">
        <v>36</v>
      </c>
      <c r="H72" s="91">
        <v>82</v>
      </c>
      <c r="I72" s="91">
        <v>48</v>
      </c>
      <c r="J72" s="91">
        <v>13</v>
      </c>
      <c r="K72" s="91">
        <v>6</v>
      </c>
      <c r="L72" s="91">
        <v>23</v>
      </c>
      <c r="M72" s="91">
        <v>15</v>
      </c>
      <c r="N72" s="91">
        <v>15</v>
      </c>
      <c r="O72" s="91">
        <v>9</v>
      </c>
      <c r="P72" s="91">
        <v>8</v>
      </c>
      <c r="Q72" s="91">
        <v>25</v>
      </c>
      <c r="R72" s="91">
        <v>47</v>
      </c>
      <c r="S72" s="91">
        <v>42</v>
      </c>
      <c r="T72" s="91">
        <v>30</v>
      </c>
      <c r="U72" s="91">
        <v>85</v>
      </c>
      <c r="V72" s="91">
        <v>59</v>
      </c>
      <c r="W72" s="91">
        <v>66</v>
      </c>
      <c r="X72" s="91">
        <v>34</v>
      </c>
      <c r="Y72" s="91" t="s">
        <v>313</v>
      </c>
      <c r="Z72" s="91">
        <v>74</v>
      </c>
      <c r="AA72" s="91" t="s">
        <v>313</v>
      </c>
      <c r="AB72" s="91">
        <v>12</v>
      </c>
      <c r="AC72" s="91">
        <v>15</v>
      </c>
      <c r="AD72" s="91">
        <v>16</v>
      </c>
      <c r="AE72" s="91" t="s">
        <v>314</v>
      </c>
      <c r="AF72" s="91" t="s">
        <v>313</v>
      </c>
      <c r="AG72" s="91">
        <v>67</v>
      </c>
      <c r="AH72" s="91">
        <v>37</v>
      </c>
      <c r="AI72" s="91">
        <v>17</v>
      </c>
      <c r="AJ72" s="91">
        <v>28</v>
      </c>
      <c r="AK72" s="91" t="s">
        <v>313</v>
      </c>
      <c r="AL72" s="91">
        <v>2</v>
      </c>
      <c r="AM72" s="91">
        <v>14</v>
      </c>
      <c r="AN72" s="91">
        <v>68</v>
      </c>
      <c r="AO72" s="91">
        <v>23</v>
      </c>
      <c r="AP72" s="91">
        <v>17</v>
      </c>
      <c r="AQ72" s="91">
        <v>16</v>
      </c>
      <c r="AR72" s="91">
        <v>46</v>
      </c>
      <c r="AS72" s="91">
        <v>24</v>
      </c>
      <c r="AT72" s="91">
        <v>40</v>
      </c>
      <c r="AU72" s="91">
        <v>22</v>
      </c>
      <c r="AV72" s="91">
        <v>3</v>
      </c>
      <c r="AW72" s="91">
        <v>160</v>
      </c>
      <c r="AX72" s="91">
        <v>48</v>
      </c>
      <c r="AY72" s="91">
        <v>30</v>
      </c>
      <c r="AZ72" s="91">
        <v>9</v>
      </c>
      <c r="BA72" s="91">
        <v>133</v>
      </c>
      <c r="BB72" s="91">
        <v>14</v>
      </c>
      <c r="BC72" s="91">
        <v>10</v>
      </c>
      <c r="BD72" s="91">
        <v>1</v>
      </c>
      <c r="BE72" s="91">
        <v>30</v>
      </c>
      <c r="BF72" s="91">
        <v>23</v>
      </c>
      <c r="BG72" s="91">
        <v>37</v>
      </c>
      <c r="BH72" s="91">
        <v>96</v>
      </c>
      <c r="BI72" s="91" t="s">
        <v>313</v>
      </c>
      <c r="BJ72" s="91">
        <f t="shared" si="4"/>
        <v>1818</v>
      </c>
      <c r="BK72" s="91">
        <f t="shared" si="5"/>
        <v>0</v>
      </c>
    </row>
    <row r="73" spans="1:63">
      <c r="A73" s="94" t="s">
        <v>492</v>
      </c>
      <c r="B73" s="91">
        <v>2311</v>
      </c>
      <c r="C73" s="91">
        <v>9</v>
      </c>
      <c r="D73" s="91">
        <v>7</v>
      </c>
      <c r="E73" s="91">
        <v>2</v>
      </c>
      <c r="F73" s="91">
        <v>38</v>
      </c>
      <c r="G73" s="91">
        <v>63</v>
      </c>
      <c r="H73" s="91">
        <v>113</v>
      </c>
      <c r="I73" s="91">
        <v>61</v>
      </c>
      <c r="J73" s="91">
        <v>11</v>
      </c>
      <c r="K73" s="91">
        <v>20</v>
      </c>
      <c r="L73" s="91">
        <v>24</v>
      </c>
      <c r="M73" s="91">
        <v>22</v>
      </c>
      <c r="N73" s="91">
        <v>5</v>
      </c>
      <c r="O73" s="91">
        <v>11</v>
      </c>
      <c r="P73" s="91">
        <v>12</v>
      </c>
      <c r="Q73" s="91">
        <v>41</v>
      </c>
      <c r="R73" s="91">
        <v>67</v>
      </c>
      <c r="S73" s="91">
        <v>48</v>
      </c>
      <c r="T73" s="91">
        <v>42</v>
      </c>
      <c r="U73" s="91">
        <v>78</v>
      </c>
      <c r="V73" s="91">
        <v>77</v>
      </c>
      <c r="W73" s="91">
        <v>106</v>
      </c>
      <c r="X73" s="91">
        <v>49</v>
      </c>
      <c r="Y73" s="91" t="s">
        <v>313</v>
      </c>
      <c r="Z73" s="91">
        <v>78</v>
      </c>
      <c r="AA73" s="91" t="s">
        <v>313</v>
      </c>
      <c r="AB73" s="91">
        <v>14</v>
      </c>
      <c r="AC73" s="91">
        <v>21</v>
      </c>
      <c r="AD73" s="91">
        <v>8</v>
      </c>
      <c r="AE73" s="91" t="s">
        <v>314</v>
      </c>
      <c r="AF73" s="91">
        <v>2</v>
      </c>
      <c r="AG73" s="91">
        <v>105</v>
      </c>
      <c r="AH73" s="91">
        <v>52</v>
      </c>
      <c r="AI73" s="91">
        <v>10</v>
      </c>
      <c r="AJ73" s="91">
        <v>16</v>
      </c>
      <c r="AK73" s="91" t="s">
        <v>313</v>
      </c>
      <c r="AL73" s="91">
        <v>10</v>
      </c>
      <c r="AM73" s="91">
        <v>11</v>
      </c>
      <c r="AN73" s="91">
        <v>72</v>
      </c>
      <c r="AO73" s="91">
        <v>20</v>
      </c>
      <c r="AP73" s="91">
        <v>25</v>
      </c>
      <c r="AQ73" s="91">
        <v>34</v>
      </c>
      <c r="AR73" s="91">
        <v>25</v>
      </c>
      <c r="AS73" s="91">
        <v>19</v>
      </c>
      <c r="AT73" s="91">
        <v>49</v>
      </c>
      <c r="AU73" s="91">
        <v>23</v>
      </c>
      <c r="AV73" s="91">
        <v>3</v>
      </c>
      <c r="AW73" s="91">
        <v>214</v>
      </c>
      <c r="AX73" s="91">
        <v>77</v>
      </c>
      <c r="AY73" s="91">
        <v>43</v>
      </c>
      <c r="AZ73" s="91">
        <v>7</v>
      </c>
      <c r="BA73" s="91">
        <v>173</v>
      </c>
      <c r="BB73" s="91">
        <v>30</v>
      </c>
      <c r="BC73" s="91">
        <v>12</v>
      </c>
      <c r="BD73" s="91">
        <v>6</v>
      </c>
      <c r="BE73" s="91">
        <v>38</v>
      </c>
      <c r="BF73" s="91">
        <v>22</v>
      </c>
      <c r="BG73" s="91">
        <v>52</v>
      </c>
      <c r="BH73" s="91">
        <v>134</v>
      </c>
      <c r="BI73" s="91" t="s">
        <v>313</v>
      </c>
      <c r="BJ73" s="91">
        <f t="shared" si="4"/>
        <v>2311</v>
      </c>
      <c r="BK73" s="91">
        <f t="shared" si="5"/>
        <v>0</v>
      </c>
    </row>
    <row r="74" spans="1:63">
      <c r="A74" s="94" t="s">
        <v>493</v>
      </c>
      <c r="B74" s="91">
        <v>3138</v>
      </c>
      <c r="C74" s="91">
        <v>20</v>
      </c>
      <c r="D74" s="91">
        <v>4</v>
      </c>
      <c r="E74" s="91">
        <v>2</v>
      </c>
      <c r="F74" s="91">
        <v>61</v>
      </c>
      <c r="G74" s="91">
        <v>77</v>
      </c>
      <c r="H74" s="91">
        <v>138</v>
      </c>
      <c r="I74" s="91">
        <v>103</v>
      </c>
      <c r="J74" s="91">
        <v>16</v>
      </c>
      <c r="K74" s="91">
        <v>23</v>
      </c>
      <c r="L74" s="91">
        <v>36</v>
      </c>
      <c r="M74" s="91">
        <v>20</v>
      </c>
      <c r="N74" s="91">
        <v>14</v>
      </c>
      <c r="O74" s="91">
        <v>15</v>
      </c>
      <c r="P74" s="91">
        <v>27</v>
      </c>
      <c r="Q74" s="91">
        <v>38</v>
      </c>
      <c r="R74" s="91">
        <v>62</v>
      </c>
      <c r="S74" s="91">
        <v>54</v>
      </c>
      <c r="T74" s="91">
        <v>55</v>
      </c>
      <c r="U74" s="91">
        <v>120</v>
      </c>
      <c r="V74" s="91">
        <v>79</v>
      </c>
      <c r="W74" s="91">
        <v>129</v>
      </c>
      <c r="X74" s="91">
        <v>95</v>
      </c>
      <c r="Y74" s="91" t="s">
        <v>313</v>
      </c>
      <c r="Z74" s="91">
        <v>125</v>
      </c>
      <c r="AA74" s="91" t="s">
        <v>313</v>
      </c>
      <c r="AB74" s="91">
        <v>19</v>
      </c>
      <c r="AC74" s="91">
        <v>23</v>
      </c>
      <c r="AD74" s="91">
        <v>16</v>
      </c>
      <c r="AE74" s="91" t="s">
        <v>314</v>
      </c>
      <c r="AF74" s="91" t="s">
        <v>313</v>
      </c>
      <c r="AG74" s="91">
        <v>163</v>
      </c>
      <c r="AH74" s="91">
        <v>64</v>
      </c>
      <c r="AI74" s="91">
        <v>19</v>
      </c>
      <c r="AJ74" s="91">
        <v>26</v>
      </c>
      <c r="AK74" s="91" t="s">
        <v>313</v>
      </c>
      <c r="AL74" s="91">
        <v>15</v>
      </c>
      <c r="AM74" s="91">
        <v>25</v>
      </c>
      <c r="AN74" s="91">
        <v>115</v>
      </c>
      <c r="AO74" s="91">
        <v>49</v>
      </c>
      <c r="AP74" s="91">
        <v>25</v>
      </c>
      <c r="AQ74" s="91">
        <v>38</v>
      </c>
      <c r="AR74" s="91">
        <v>31</v>
      </c>
      <c r="AS74" s="91">
        <v>26</v>
      </c>
      <c r="AT74" s="91">
        <v>76</v>
      </c>
      <c r="AU74" s="91">
        <v>23</v>
      </c>
      <c r="AV74" s="91">
        <v>4</v>
      </c>
      <c r="AW74" s="91">
        <v>283</v>
      </c>
      <c r="AX74" s="91">
        <v>129</v>
      </c>
      <c r="AY74" s="91">
        <v>66</v>
      </c>
      <c r="AZ74" s="91">
        <v>12</v>
      </c>
      <c r="BA74" s="91">
        <v>233</v>
      </c>
      <c r="BB74" s="91">
        <v>44</v>
      </c>
      <c r="BC74" s="91">
        <v>19</v>
      </c>
      <c r="BD74" s="91">
        <v>8</v>
      </c>
      <c r="BE74" s="91">
        <v>56</v>
      </c>
      <c r="BF74" s="91">
        <v>20</v>
      </c>
      <c r="BG74" s="91">
        <v>35</v>
      </c>
      <c r="BH74" s="91">
        <v>163</v>
      </c>
      <c r="BI74" s="91" t="s">
        <v>313</v>
      </c>
      <c r="BJ74" s="91">
        <f t="shared" si="4"/>
        <v>3138</v>
      </c>
      <c r="BK74" s="91">
        <f t="shared" si="5"/>
        <v>0</v>
      </c>
    </row>
    <row r="75" spans="1:63">
      <c r="A75" s="94" t="s">
        <v>494</v>
      </c>
      <c r="B75" s="91">
        <v>3992</v>
      </c>
      <c r="C75" s="91">
        <v>17</v>
      </c>
      <c r="D75" s="91">
        <v>3</v>
      </c>
      <c r="E75" s="91">
        <v>2</v>
      </c>
      <c r="F75" s="91">
        <v>88</v>
      </c>
      <c r="G75" s="91">
        <v>114</v>
      </c>
      <c r="H75" s="91">
        <v>189</v>
      </c>
      <c r="I75" s="91">
        <v>146</v>
      </c>
      <c r="J75" s="91">
        <v>26</v>
      </c>
      <c r="K75" s="91">
        <v>34</v>
      </c>
      <c r="L75" s="91">
        <v>38</v>
      </c>
      <c r="M75" s="91">
        <v>33</v>
      </c>
      <c r="N75" s="91">
        <v>16</v>
      </c>
      <c r="O75" s="91">
        <v>23</v>
      </c>
      <c r="P75" s="91">
        <v>21</v>
      </c>
      <c r="Q75" s="91">
        <v>49</v>
      </c>
      <c r="R75" s="91">
        <v>75</v>
      </c>
      <c r="S75" s="91">
        <v>88</v>
      </c>
      <c r="T75" s="91">
        <v>68</v>
      </c>
      <c r="U75" s="91">
        <v>137</v>
      </c>
      <c r="V75" s="91">
        <v>106</v>
      </c>
      <c r="W75" s="91">
        <v>178</v>
      </c>
      <c r="X75" s="91">
        <v>119</v>
      </c>
      <c r="Y75" s="91" t="s">
        <v>313</v>
      </c>
      <c r="Z75" s="91">
        <v>165</v>
      </c>
      <c r="AA75" s="91" t="s">
        <v>313</v>
      </c>
      <c r="AB75" s="91">
        <v>25</v>
      </c>
      <c r="AC75" s="91">
        <v>23</v>
      </c>
      <c r="AD75" s="91">
        <v>20</v>
      </c>
      <c r="AE75" s="91" t="s">
        <v>314</v>
      </c>
      <c r="AF75" s="91">
        <v>3</v>
      </c>
      <c r="AG75" s="91">
        <v>160</v>
      </c>
      <c r="AH75" s="91">
        <v>83</v>
      </c>
      <c r="AI75" s="91">
        <v>25</v>
      </c>
      <c r="AJ75" s="91">
        <v>42</v>
      </c>
      <c r="AK75" s="91" t="s">
        <v>313</v>
      </c>
      <c r="AL75" s="91">
        <v>8</v>
      </c>
      <c r="AM75" s="91">
        <v>30</v>
      </c>
      <c r="AN75" s="91">
        <v>147</v>
      </c>
      <c r="AO75" s="91">
        <v>70</v>
      </c>
      <c r="AP75" s="91">
        <v>38</v>
      </c>
      <c r="AQ75" s="91">
        <v>40</v>
      </c>
      <c r="AR75" s="91">
        <v>34</v>
      </c>
      <c r="AS75" s="91">
        <v>33</v>
      </c>
      <c r="AT75" s="91">
        <v>94</v>
      </c>
      <c r="AU75" s="91">
        <v>45</v>
      </c>
      <c r="AV75" s="91">
        <v>2</v>
      </c>
      <c r="AW75" s="91">
        <v>358</v>
      </c>
      <c r="AX75" s="91">
        <v>147</v>
      </c>
      <c r="AY75" s="91">
        <v>55</v>
      </c>
      <c r="AZ75" s="91">
        <v>28</v>
      </c>
      <c r="BA75" s="91">
        <v>278</v>
      </c>
      <c r="BB75" s="91">
        <v>62</v>
      </c>
      <c r="BC75" s="91">
        <v>35</v>
      </c>
      <c r="BD75" s="91">
        <v>7</v>
      </c>
      <c r="BE75" s="91">
        <v>78</v>
      </c>
      <c r="BF75" s="91">
        <v>29</v>
      </c>
      <c r="BG75" s="91">
        <v>53</v>
      </c>
      <c r="BH75" s="91">
        <v>205</v>
      </c>
      <c r="BI75" s="91" t="s">
        <v>313</v>
      </c>
      <c r="BJ75" s="91">
        <f t="shared" si="4"/>
        <v>3992</v>
      </c>
      <c r="BK75" s="91">
        <f t="shared" si="5"/>
        <v>0</v>
      </c>
    </row>
    <row r="76" spans="1:63">
      <c r="A76" s="94" t="s">
        <v>495</v>
      </c>
      <c r="B76" s="91">
        <v>3858</v>
      </c>
      <c r="C76" s="91">
        <v>13</v>
      </c>
      <c r="D76" s="91">
        <v>8</v>
      </c>
      <c r="E76" s="91">
        <v>4</v>
      </c>
      <c r="F76" s="91">
        <v>62</v>
      </c>
      <c r="G76" s="91">
        <v>125</v>
      </c>
      <c r="H76" s="91">
        <v>162</v>
      </c>
      <c r="I76" s="91">
        <v>154</v>
      </c>
      <c r="J76" s="91">
        <v>24</v>
      </c>
      <c r="K76" s="91">
        <v>30</v>
      </c>
      <c r="L76" s="91">
        <v>50</v>
      </c>
      <c r="M76" s="91">
        <v>31</v>
      </c>
      <c r="N76" s="91">
        <v>18</v>
      </c>
      <c r="O76" s="91">
        <v>20</v>
      </c>
      <c r="P76" s="91">
        <v>37</v>
      </c>
      <c r="Q76" s="91">
        <v>64</v>
      </c>
      <c r="R76" s="91">
        <v>83</v>
      </c>
      <c r="S76" s="91">
        <v>82</v>
      </c>
      <c r="T76" s="91">
        <v>64</v>
      </c>
      <c r="U76" s="91">
        <v>134</v>
      </c>
      <c r="V76" s="91">
        <v>100</v>
      </c>
      <c r="W76" s="91">
        <v>163</v>
      </c>
      <c r="X76" s="91">
        <v>103</v>
      </c>
      <c r="Y76" s="91" t="s">
        <v>313</v>
      </c>
      <c r="Z76" s="91">
        <v>135</v>
      </c>
      <c r="AA76" s="91" t="s">
        <v>313</v>
      </c>
      <c r="AB76" s="91">
        <v>24</v>
      </c>
      <c r="AC76" s="91">
        <v>22</v>
      </c>
      <c r="AD76" s="91">
        <v>18</v>
      </c>
      <c r="AE76" s="91" t="s">
        <v>314</v>
      </c>
      <c r="AF76" s="91">
        <v>2</v>
      </c>
      <c r="AG76" s="91">
        <v>161</v>
      </c>
      <c r="AH76" s="91">
        <v>68</v>
      </c>
      <c r="AI76" s="91">
        <v>20</v>
      </c>
      <c r="AJ76" s="91">
        <v>45</v>
      </c>
      <c r="AK76" s="91" t="s">
        <v>313</v>
      </c>
      <c r="AL76" s="91">
        <v>10</v>
      </c>
      <c r="AM76" s="91">
        <v>32</v>
      </c>
      <c r="AN76" s="91">
        <v>147</v>
      </c>
      <c r="AO76" s="91">
        <v>64</v>
      </c>
      <c r="AP76" s="91">
        <v>49</v>
      </c>
      <c r="AQ76" s="91">
        <v>51</v>
      </c>
      <c r="AR76" s="91">
        <v>30</v>
      </c>
      <c r="AS76" s="91">
        <v>50</v>
      </c>
      <c r="AT76" s="91">
        <v>92</v>
      </c>
      <c r="AU76" s="91">
        <v>41</v>
      </c>
      <c r="AV76" s="91">
        <v>4</v>
      </c>
      <c r="AW76" s="91">
        <v>375</v>
      </c>
      <c r="AX76" s="91">
        <v>116</v>
      </c>
      <c r="AY76" s="91">
        <v>69</v>
      </c>
      <c r="AZ76" s="91">
        <v>22</v>
      </c>
      <c r="BA76" s="91">
        <v>279</v>
      </c>
      <c r="BB76" s="91">
        <v>43</v>
      </c>
      <c r="BC76" s="91">
        <v>25</v>
      </c>
      <c r="BD76" s="91">
        <v>6</v>
      </c>
      <c r="BE76" s="91">
        <v>61</v>
      </c>
      <c r="BF76" s="91">
        <v>25</v>
      </c>
      <c r="BG76" s="91">
        <v>48</v>
      </c>
      <c r="BH76" s="91">
        <v>193</v>
      </c>
      <c r="BI76" s="91" t="s">
        <v>313</v>
      </c>
      <c r="BJ76" s="91">
        <f t="shared" si="4"/>
        <v>3858</v>
      </c>
      <c r="BK76" s="91">
        <f t="shared" si="5"/>
        <v>0</v>
      </c>
    </row>
    <row r="77" spans="1:63">
      <c r="A77" s="94" t="s">
        <v>496</v>
      </c>
      <c r="B77" s="91">
        <v>3888</v>
      </c>
      <c r="C77" s="91">
        <v>17</v>
      </c>
      <c r="D77" s="91">
        <v>15</v>
      </c>
      <c r="E77" s="91">
        <v>3</v>
      </c>
      <c r="F77" s="91">
        <v>70</v>
      </c>
      <c r="G77" s="91">
        <v>112</v>
      </c>
      <c r="H77" s="91">
        <v>187</v>
      </c>
      <c r="I77" s="91">
        <v>157</v>
      </c>
      <c r="J77" s="91">
        <v>28</v>
      </c>
      <c r="K77" s="91">
        <v>35</v>
      </c>
      <c r="L77" s="91">
        <v>51</v>
      </c>
      <c r="M77" s="91">
        <v>35</v>
      </c>
      <c r="N77" s="91">
        <v>15</v>
      </c>
      <c r="O77" s="91">
        <v>38</v>
      </c>
      <c r="P77" s="91">
        <v>34</v>
      </c>
      <c r="Q77" s="91">
        <v>75</v>
      </c>
      <c r="R77" s="91">
        <v>110</v>
      </c>
      <c r="S77" s="91">
        <v>107</v>
      </c>
      <c r="T77" s="91">
        <v>63</v>
      </c>
      <c r="U77" s="91">
        <v>142</v>
      </c>
      <c r="V77" s="91">
        <v>100</v>
      </c>
      <c r="W77" s="91">
        <v>158</v>
      </c>
      <c r="X77" s="91">
        <v>107</v>
      </c>
      <c r="Y77" s="91" t="s">
        <v>313</v>
      </c>
      <c r="Z77" s="91">
        <v>164</v>
      </c>
      <c r="AA77" s="91" t="s">
        <v>313</v>
      </c>
      <c r="AB77" s="91">
        <v>19</v>
      </c>
      <c r="AC77" s="91">
        <v>19</v>
      </c>
      <c r="AD77" s="91">
        <v>16</v>
      </c>
      <c r="AE77" s="91" t="s">
        <v>314</v>
      </c>
      <c r="AF77" s="91">
        <v>1</v>
      </c>
      <c r="AG77" s="91">
        <v>156</v>
      </c>
      <c r="AH77" s="91">
        <v>62</v>
      </c>
      <c r="AI77" s="91">
        <v>16</v>
      </c>
      <c r="AJ77" s="91">
        <v>34</v>
      </c>
      <c r="AK77" s="91" t="s">
        <v>313</v>
      </c>
      <c r="AL77" s="91">
        <v>8</v>
      </c>
      <c r="AM77" s="91">
        <v>33</v>
      </c>
      <c r="AN77" s="91">
        <v>145</v>
      </c>
      <c r="AO77" s="91">
        <v>65</v>
      </c>
      <c r="AP77" s="91">
        <v>44</v>
      </c>
      <c r="AQ77" s="91">
        <v>46</v>
      </c>
      <c r="AR77" s="91">
        <v>24</v>
      </c>
      <c r="AS77" s="91">
        <v>28</v>
      </c>
      <c r="AT77" s="91">
        <v>75</v>
      </c>
      <c r="AU77" s="91">
        <v>37</v>
      </c>
      <c r="AV77" s="91">
        <v>6</v>
      </c>
      <c r="AW77" s="91">
        <v>354</v>
      </c>
      <c r="AX77" s="91">
        <v>123</v>
      </c>
      <c r="AY77" s="91">
        <v>47</v>
      </c>
      <c r="AZ77" s="91">
        <v>22</v>
      </c>
      <c r="BA77" s="91">
        <v>268</v>
      </c>
      <c r="BB77" s="91">
        <v>21</v>
      </c>
      <c r="BC77" s="91">
        <v>30</v>
      </c>
      <c r="BD77" s="91">
        <v>8</v>
      </c>
      <c r="BE77" s="91">
        <v>57</v>
      </c>
      <c r="BF77" s="91">
        <v>41</v>
      </c>
      <c r="BG77" s="91">
        <v>57</v>
      </c>
      <c r="BH77" s="91">
        <v>203</v>
      </c>
      <c r="BI77" s="91" t="s">
        <v>313</v>
      </c>
      <c r="BJ77" s="91">
        <f t="shared" si="4"/>
        <v>3888</v>
      </c>
      <c r="BK77" s="91">
        <f t="shared" si="5"/>
        <v>0</v>
      </c>
    </row>
    <row r="78" spans="1:63">
      <c r="A78" s="94" t="s">
        <v>497</v>
      </c>
      <c r="B78" s="91">
        <v>3908</v>
      </c>
      <c r="C78" s="91">
        <v>19</v>
      </c>
      <c r="D78" s="91">
        <v>9</v>
      </c>
      <c r="E78" s="91">
        <v>9</v>
      </c>
      <c r="F78" s="91">
        <v>96</v>
      </c>
      <c r="G78" s="91">
        <v>106</v>
      </c>
      <c r="H78" s="91">
        <v>163</v>
      </c>
      <c r="I78" s="91">
        <v>131</v>
      </c>
      <c r="J78" s="91">
        <v>24</v>
      </c>
      <c r="K78" s="91">
        <v>49</v>
      </c>
      <c r="L78" s="91">
        <v>53</v>
      </c>
      <c r="M78" s="91">
        <v>44</v>
      </c>
      <c r="N78" s="91">
        <v>22</v>
      </c>
      <c r="O78" s="91">
        <v>19</v>
      </c>
      <c r="P78" s="91">
        <v>32</v>
      </c>
      <c r="Q78" s="91">
        <v>69</v>
      </c>
      <c r="R78" s="91">
        <v>108</v>
      </c>
      <c r="S78" s="91">
        <v>108</v>
      </c>
      <c r="T78" s="91">
        <v>67</v>
      </c>
      <c r="U78" s="91">
        <v>142</v>
      </c>
      <c r="V78" s="91">
        <v>110</v>
      </c>
      <c r="W78" s="91">
        <v>125</v>
      </c>
      <c r="X78" s="91">
        <v>99</v>
      </c>
      <c r="Y78" s="91" t="s">
        <v>313</v>
      </c>
      <c r="Z78" s="91">
        <v>123</v>
      </c>
      <c r="AA78" s="91" t="s">
        <v>313</v>
      </c>
      <c r="AB78" s="91">
        <v>22</v>
      </c>
      <c r="AC78" s="91">
        <v>18</v>
      </c>
      <c r="AD78" s="91">
        <v>14</v>
      </c>
      <c r="AE78" s="91" t="s">
        <v>314</v>
      </c>
      <c r="AF78" s="91">
        <v>4</v>
      </c>
      <c r="AG78" s="91">
        <v>172</v>
      </c>
      <c r="AH78" s="91">
        <v>78</v>
      </c>
      <c r="AI78" s="91">
        <v>26</v>
      </c>
      <c r="AJ78" s="91">
        <v>44</v>
      </c>
      <c r="AK78" s="91" t="s">
        <v>313</v>
      </c>
      <c r="AL78" s="91">
        <v>16</v>
      </c>
      <c r="AM78" s="91">
        <v>36</v>
      </c>
      <c r="AN78" s="91">
        <v>128</v>
      </c>
      <c r="AO78" s="91">
        <v>65</v>
      </c>
      <c r="AP78" s="91">
        <v>38</v>
      </c>
      <c r="AQ78" s="91">
        <v>52</v>
      </c>
      <c r="AR78" s="91">
        <v>31</v>
      </c>
      <c r="AS78" s="91">
        <v>24</v>
      </c>
      <c r="AT78" s="91">
        <v>80</v>
      </c>
      <c r="AU78" s="91">
        <v>49</v>
      </c>
      <c r="AV78" s="91">
        <v>5</v>
      </c>
      <c r="AW78" s="91">
        <v>326</v>
      </c>
      <c r="AX78" s="91">
        <v>180</v>
      </c>
      <c r="AY78" s="91">
        <v>52</v>
      </c>
      <c r="AZ78" s="91">
        <v>35</v>
      </c>
      <c r="BA78" s="91">
        <v>279</v>
      </c>
      <c r="BB78" s="91">
        <v>6</v>
      </c>
      <c r="BC78" s="91">
        <v>19</v>
      </c>
      <c r="BD78" s="91">
        <v>5</v>
      </c>
      <c r="BE78" s="91">
        <v>77</v>
      </c>
      <c r="BF78" s="91">
        <v>45</v>
      </c>
      <c r="BG78" s="91">
        <v>47</v>
      </c>
      <c r="BH78" s="91">
        <v>208</v>
      </c>
      <c r="BI78" s="91" t="s">
        <v>313</v>
      </c>
      <c r="BJ78" s="91">
        <f t="shared" si="4"/>
        <v>3908</v>
      </c>
      <c r="BK78" s="91">
        <f t="shared" si="5"/>
        <v>0</v>
      </c>
    </row>
    <row r="79" spans="1:63">
      <c r="A79" s="94" t="s">
        <v>498</v>
      </c>
      <c r="B79" s="91">
        <v>5396</v>
      </c>
      <c r="C79" s="91">
        <v>48</v>
      </c>
      <c r="D79" s="91">
        <v>13</v>
      </c>
      <c r="E79" s="91">
        <v>9</v>
      </c>
      <c r="F79" s="91">
        <v>179</v>
      </c>
      <c r="G79" s="91">
        <v>170</v>
      </c>
      <c r="H79" s="91">
        <v>281</v>
      </c>
      <c r="I79" s="91">
        <v>193</v>
      </c>
      <c r="J79" s="91">
        <v>30</v>
      </c>
      <c r="K79" s="91">
        <v>49</v>
      </c>
      <c r="L79" s="91">
        <v>74</v>
      </c>
      <c r="M79" s="91">
        <v>44</v>
      </c>
      <c r="N79" s="91">
        <v>22</v>
      </c>
      <c r="O79" s="91">
        <v>29</v>
      </c>
      <c r="P79" s="91">
        <v>50</v>
      </c>
      <c r="Q79" s="91">
        <v>90</v>
      </c>
      <c r="R79" s="91">
        <v>127</v>
      </c>
      <c r="S79" s="91">
        <v>135</v>
      </c>
      <c r="T79" s="91">
        <v>92</v>
      </c>
      <c r="U79" s="91">
        <v>206</v>
      </c>
      <c r="V79" s="91">
        <v>128</v>
      </c>
      <c r="W79" s="91">
        <v>188</v>
      </c>
      <c r="X79" s="91">
        <v>147</v>
      </c>
      <c r="Y79" s="91" t="s">
        <v>313</v>
      </c>
      <c r="Z79" s="91">
        <v>205</v>
      </c>
      <c r="AA79" s="91" t="s">
        <v>313</v>
      </c>
      <c r="AB79" s="91">
        <v>39</v>
      </c>
      <c r="AC79" s="91">
        <v>21</v>
      </c>
      <c r="AD79" s="91">
        <v>16</v>
      </c>
      <c r="AE79" s="91" t="s">
        <v>314</v>
      </c>
      <c r="AF79" s="91">
        <v>3</v>
      </c>
      <c r="AG79" s="91">
        <v>235</v>
      </c>
      <c r="AH79" s="91">
        <v>84</v>
      </c>
      <c r="AI79" s="91">
        <v>33</v>
      </c>
      <c r="AJ79" s="91">
        <v>56</v>
      </c>
      <c r="AK79" s="91" t="s">
        <v>313</v>
      </c>
      <c r="AL79" s="91">
        <v>22</v>
      </c>
      <c r="AM79" s="91">
        <v>58</v>
      </c>
      <c r="AN79" s="91">
        <v>192</v>
      </c>
      <c r="AO79" s="91">
        <v>103</v>
      </c>
      <c r="AP79" s="91">
        <v>70</v>
      </c>
      <c r="AQ79" s="91">
        <v>69</v>
      </c>
      <c r="AR79" s="91">
        <v>46</v>
      </c>
      <c r="AS79" s="91">
        <v>47</v>
      </c>
      <c r="AT79" s="91">
        <v>104</v>
      </c>
      <c r="AU79" s="91">
        <v>59</v>
      </c>
      <c r="AV79" s="91">
        <v>5</v>
      </c>
      <c r="AW79" s="91">
        <v>422</v>
      </c>
      <c r="AX79" s="91">
        <v>188</v>
      </c>
      <c r="AY79" s="91">
        <v>66</v>
      </c>
      <c r="AZ79" s="91">
        <v>37</v>
      </c>
      <c r="BA79" s="91">
        <v>368</v>
      </c>
      <c r="BB79" s="91">
        <v>6</v>
      </c>
      <c r="BC79" s="91">
        <v>29</v>
      </c>
      <c r="BD79" s="91">
        <v>8</v>
      </c>
      <c r="BE79" s="91">
        <v>119</v>
      </c>
      <c r="BF79" s="91">
        <v>42</v>
      </c>
      <c r="BG79" s="91">
        <v>46</v>
      </c>
      <c r="BH79" s="91">
        <v>294</v>
      </c>
      <c r="BI79" s="91" t="s">
        <v>313</v>
      </c>
      <c r="BJ79" s="91">
        <f t="shared" si="4"/>
        <v>5396</v>
      </c>
      <c r="BK79" s="91">
        <f t="shared" si="5"/>
        <v>0</v>
      </c>
    </row>
    <row r="80" spans="1:63">
      <c r="A80" s="94" t="s">
        <v>499</v>
      </c>
      <c r="B80" s="91">
        <v>6494</v>
      </c>
      <c r="C80" s="91">
        <v>60</v>
      </c>
      <c r="D80" s="91">
        <v>11</v>
      </c>
      <c r="E80" s="91">
        <v>14</v>
      </c>
      <c r="F80" s="91">
        <v>207</v>
      </c>
      <c r="G80" s="91">
        <v>211</v>
      </c>
      <c r="H80" s="91">
        <v>335</v>
      </c>
      <c r="I80" s="91">
        <v>209</v>
      </c>
      <c r="J80" s="91">
        <v>48</v>
      </c>
      <c r="K80" s="91">
        <v>54</v>
      </c>
      <c r="L80" s="91">
        <v>78</v>
      </c>
      <c r="M80" s="91">
        <v>73</v>
      </c>
      <c r="N80" s="91">
        <v>34</v>
      </c>
      <c r="O80" s="91">
        <v>44</v>
      </c>
      <c r="P80" s="91">
        <v>67</v>
      </c>
      <c r="Q80" s="91">
        <v>104</v>
      </c>
      <c r="R80" s="91">
        <v>158</v>
      </c>
      <c r="S80" s="91">
        <v>155</v>
      </c>
      <c r="T80" s="91">
        <v>86</v>
      </c>
      <c r="U80" s="91">
        <v>256</v>
      </c>
      <c r="V80" s="91">
        <v>142</v>
      </c>
      <c r="W80" s="91">
        <v>215</v>
      </c>
      <c r="X80" s="91">
        <v>201</v>
      </c>
      <c r="Y80" s="91" t="s">
        <v>313</v>
      </c>
      <c r="Z80" s="91">
        <v>260</v>
      </c>
      <c r="AA80" s="91" t="s">
        <v>313</v>
      </c>
      <c r="AB80" s="91">
        <v>41</v>
      </c>
      <c r="AC80" s="91">
        <v>35</v>
      </c>
      <c r="AD80" s="91">
        <v>27</v>
      </c>
      <c r="AE80" s="91" t="s">
        <v>314</v>
      </c>
      <c r="AF80" s="91">
        <v>4</v>
      </c>
      <c r="AG80" s="91">
        <v>286</v>
      </c>
      <c r="AH80" s="91">
        <v>112</v>
      </c>
      <c r="AI80" s="91">
        <v>32</v>
      </c>
      <c r="AJ80" s="91">
        <v>63</v>
      </c>
      <c r="AK80" s="91" t="s">
        <v>313</v>
      </c>
      <c r="AL80" s="91">
        <v>12</v>
      </c>
      <c r="AM80" s="91">
        <v>62</v>
      </c>
      <c r="AN80" s="91">
        <v>258</v>
      </c>
      <c r="AO80" s="91">
        <v>113</v>
      </c>
      <c r="AP80" s="91">
        <v>69</v>
      </c>
      <c r="AQ80" s="91">
        <v>85</v>
      </c>
      <c r="AR80" s="91">
        <v>40</v>
      </c>
      <c r="AS80" s="91">
        <v>41</v>
      </c>
      <c r="AT80" s="91">
        <v>143</v>
      </c>
      <c r="AU80" s="91">
        <v>81</v>
      </c>
      <c r="AV80" s="91">
        <v>7</v>
      </c>
      <c r="AW80" s="91">
        <v>515</v>
      </c>
      <c r="AX80" s="91">
        <v>170</v>
      </c>
      <c r="AY80" s="91">
        <v>83</v>
      </c>
      <c r="AZ80" s="91">
        <v>45</v>
      </c>
      <c r="BA80" s="91">
        <v>485</v>
      </c>
      <c r="BB80" s="91">
        <v>6</v>
      </c>
      <c r="BC80" s="91">
        <v>34</v>
      </c>
      <c r="BD80" s="91">
        <v>6</v>
      </c>
      <c r="BE80" s="91">
        <v>170</v>
      </c>
      <c r="BF80" s="91">
        <v>57</v>
      </c>
      <c r="BG80" s="91">
        <v>72</v>
      </c>
      <c r="BH80" s="91">
        <v>318</v>
      </c>
      <c r="BI80" s="91" t="s">
        <v>313</v>
      </c>
      <c r="BJ80" s="91">
        <f t="shared" si="4"/>
        <v>6494</v>
      </c>
      <c r="BK80" s="91">
        <f t="shared" si="5"/>
        <v>0</v>
      </c>
    </row>
    <row r="81" spans="1:63">
      <c r="A81" s="94" t="s">
        <v>500</v>
      </c>
      <c r="B81" s="91">
        <v>5152</v>
      </c>
      <c r="C81" s="91">
        <v>38</v>
      </c>
      <c r="D81" s="91">
        <v>14</v>
      </c>
      <c r="E81" s="91">
        <v>12</v>
      </c>
      <c r="F81" s="91">
        <v>133</v>
      </c>
      <c r="G81" s="91">
        <v>176</v>
      </c>
      <c r="H81" s="91">
        <v>289</v>
      </c>
      <c r="I81" s="91">
        <v>155</v>
      </c>
      <c r="J81" s="91">
        <v>31</v>
      </c>
      <c r="K81" s="91">
        <v>44</v>
      </c>
      <c r="L81" s="91">
        <v>66</v>
      </c>
      <c r="M81" s="91">
        <v>56</v>
      </c>
      <c r="N81" s="91">
        <v>31</v>
      </c>
      <c r="O81" s="91">
        <v>42</v>
      </c>
      <c r="P81" s="91">
        <v>53</v>
      </c>
      <c r="Q81" s="91">
        <v>68</v>
      </c>
      <c r="R81" s="91">
        <v>151</v>
      </c>
      <c r="S81" s="91">
        <v>129</v>
      </c>
      <c r="T81" s="91">
        <v>55</v>
      </c>
      <c r="U81" s="91">
        <v>240</v>
      </c>
      <c r="V81" s="91">
        <v>121</v>
      </c>
      <c r="W81" s="91">
        <v>185</v>
      </c>
      <c r="X81" s="91">
        <v>152</v>
      </c>
      <c r="Y81" s="91" t="s">
        <v>313</v>
      </c>
      <c r="Z81" s="91">
        <v>172</v>
      </c>
      <c r="AA81" s="91" t="s">
        <v>313</v>
      </c>
      <c r="AB81" s="91">
        <v>40</v>
      </c>
      <c r="AC81" s="91">
        <v>21</v>
      </c>
      <c r="AD81" s="91">
        <v>19</v>
      </c>
      <c r="AE81" s="91" t="s">
        <v>314</v>
      </c>
      <c r="AF81" s="91">
        <v>2</v>
      </c>
      <c r="AG81" s="91">
        <v>223</v>
      </c>
      <c r="AH81" s="91">
        <v>90</v>
      </c>
      <c r="AI81" s="91">
        <v>29</v>
      </c>
      <c r="AJ81" s="91">
        <v>43</v>
      </c>
      <c r="AK81" s="91" t="s">
        <v>313</v>
      </c>
      <c r="AL81" s="91">
        <v>11</v>
      </c>
      <c r="AM81" s="91">
        <v>54</v>
      </c>
      <c r="AN81" s="91">
        <v>223</v>
      </c>
      <c r="AO81" s="91">
        <v>104</v>
      </c>
      <c r="AP81" s="91">
        <v>59</v>
      </c>
      <c r="AQ81" s="91">
        <v>86</v>
      </c>
      <c r="AR81" s="91">
        <v>42</v>
      </c>
      <c r="AS81" s="91">
        <v>37</v>
      </c>
      <c r="AT81" s="91">
        <v>132</v>
      </c>
      <c r="AU81" s="91">
        <v>50</v>
      </c>
      <c r="AV81" s="91">
        <v>6</v>
      </c>
      <c r="AW81" s="91">
        <v>402</v>
      </c>
      <c r="AX81" s="91">
        <v>90</v>
      </c>
      <c r="AY81" s="91">
        <v>78</v>
      </c>
      <c r="AZ81" s="91">
        <v>40</v>
      </c>
      <c r="BA81" s="91">
        <v>386</v>
      </c>
      <c r="BB81" s="91">
        <v>5</v>
      </c>
      <c r="BC81" s="91">
        <v>31</v>
      </c>
      <c r="BD81" s="91">
        <v>13</v>
      </c>
      <c r="BE81" s="91">
        <v>113</v>
      </c>
      <c r="BF81" s="91">
        <v>35</v>
      </c>
      <c r="BG81" s="91">
        <v>49</v>
      </c>
      <c r="BH81" s="91">
        <v>226</v>
      </c>
      <c r="BI81" s="91" t="s">
        <v>313</v>
      </c>
      <c r="BJ81" s="91">
        <f t="shared" si="4"/>
        <v>5152</v>
      </c>
      <c r="BK81" s="91">
        <f t="shared" si="5"/>
        <v>0</v>
      </c>
    </row>
    <row r="82" spans="1:63">
      <c r="A82" s="94" t="s">
        <v>501</v>
      </c>
      <c r="B82" s="91">
        <v>4351</v>
      </c>
      <c r="C82" s="91">
        <v>23</v>
      </c>
      <c r="D82" s="91">
        <v>8</v>
      </c>
      <c r="E82" s="91">
        <v>10</v>
      </c>
      <c r="F82" s="91">
        <v>128</v>
      </c>
      <c r="G82" s="91">
        <v>190</v>
      </c>
      <c r="H82" s="91">
        <v>248</v>
      </c>
      <c r="I82" s="91">
        <v>137</v>
      </c>
      <c r="J82" s="91">
        <v>29</v>
      </c>
      <c r="K82" s="91">
        <v>49</v>
      </c>
      <c r="L82" s="91">
        <v>60</v>
      </c>
      <c r="M82" s="91">
        <v>50</v>
      </c>
      <c r="N82" s="91">
        <v>25</v>
      </c>
      <c r="O82" s="91">
        <v>39</v>
      </c>
      <c r="P82" s="91">
        <v>49</v>
      </c>
      <c r="Q82" s="91">
        <v>69</v>
      </c>
      <c r="R82" s="91">
        <v>136</v>
      </c>
      <c r="S82" s="91">
        <v>105</v>
      </c>
      <c r="T82" s="91">
        <v>50</v>
      </c>
      <c r="U82" s="91">
        <v>195</v>
      </c>
      <c r="V82" s="91">
        <v>88</v>
      </c>
      <c r="W82" s="91">
        <v>165</v>
      </c>
      <c r="X82" s="91">
        <v>120</v>
      </c>
      <c r="Y82" s="91" t="s">
        <v>313</v>
      </c>
      <c r="Z82" s="91">
        <v>171</v>
      </c>
      <c r="AA82" s="91" t="s">
        <v>313</v>
      </c>
      <c r="AB82" s="91">
        <v>21</v>
      </c>
      <c r="AC82" s="91">
        <v>13</v>
      </c>
      <c r="AD82" s="91">
        <v>24</v>
      </c>
      <c r="AE82" s="91" t="s">
        <v>314</v>
      </c>
      <c r="AF82" s="91">
        <v>3</v>
      </c>
      <c r="AG82" s="91">
        <v>184</v>
      </c>
      <c r="AH82" s="91">
        <v>71</v>
      </c>
      <c r="AI82" s="91">
        <v>28</v>
      </c>
      <c r="AJ82" s="91">
        <v>26</v>
      </c>
      <c r="AK82" s="91" t="s">
        <v>313</v>
      </c>
      <c r="AL82" s="91">
        <v>13</v>
      </c>
      <c r="AM82" s="91">
        <v>58</v>
      </c>
      <c r="AN82" s="91">
        <v>184</v>
      </c>
      <c r="AO82" s="91">
        <v>85</v>
      </c>
      <c r="AP82" s="91">
        <v>49</v>
      </c>
      <c r="AQ82" s="91">
        <v>85</v>
      </c>
      <c r="AR82" s="91">
        <v>25</v>
      </c>
      <c r="AS82" s="91">
        <v>36</v>
      </c>
      <c r="AT82" s="91">
        <v>101</v>
      </c>
      <c r="AU82" s="91">
        <v>37</v>
      </c>
      <c r="AV82" s="91">
        <v>4</v>
      </c>
      <c r="AW82" s="91">
        <v>293</v>
      </c>
      <c r="AX82" s="91">
        <v>65</v>
      </c>
      <c r="AY82" s="91">
        <v>73</v>
      </c>
      <c r="AZ82" s="91">
        <v>51</v>
      </c>
      <c r="BA82" s="91">
        <v>332</v>
      </c>
      <c r="BB82" s="91">
        <v>4</v>
      </c>
      <c r="BC82" s="91">
        <v>25</v>
      </c>
      <c r="BD82" s="91">
        <v>9</v>
      </c>
      <c r="BE82" s="91">
        <v>92</v>
      </c>
      <c r="BF82" s="91">
        <v>32</v>
      </c>
      <c r="BG82" s="91">
        <v>23</v>
      </c>
      <c r="BH82" s="91">
        <v>161</v>
      </c>
      <c r="BI82" s="91" t="s">
        <v>313</v>
      </c>
      <c r="BJ82" s="91">
        <f t="shared" si="4"/>
        <v>4351</v>
      </c>
      <c r="BK82" s="91">
        <f t="shared" si="5"/>
        <v>0</v>
      </c>
    </row>
    <row r="83" spans="1:63">
      <c r="A83" s="94" t="s">
        <v>502</v>
      </c>
      <c r="B83" s="91">
        <v>6024</v>
      </c>
      <c r="C83" s="91">
        <v>40</v>
      </c>
      <c r="D83" s="91">
        <v>18</v>
      </c>
      <c r="E83" s="91">
        <v>5</v>
      </c>
      <c r="F83" s="91">
        <v>197</v>
      </c>
      <c r="G83" s="91">
        <v>230</v>
      </c>
      <c r="H83" s="91">
        <v>327</v>
      </c>
      <c r="I83" s="91">
        <v>106</v>
      </c>
      <c r="J83" s="91">
        <v>30</v>
      </c>
      <c r="K83" s="91">
        <v>40</v>
      </c>
      <c r="L83" s="91">
        <v>67</v>
      </c>
      <c r="M83" s="91">
        <v>59</v>
      </c>
      <c r="N83" s="91">
        <v>29</v>
      </c>
      <c r="O83" s="91">
        <v>30</v>
      </c>
      <c r="P83" s="91">
        <v>49</v>
      </c>
      <c r="Q83" s="91">
        <v>67</v>
      </c>
      <c r="R83" s="91">
        <v>246</v>
      </c>
      <c r="S83" s="91">
        <v>121</v>
      </c>
      <c r="T83" s="91">
        <v>46</v>
      </c>
      <c r="U83" s="91">
        <v>380</v>
      </c>
      <c r="V83" s="91">
        <v>113</v>
      </c>
      <c r="W83" s="91">
        <v>208</v>
      </c>
      <c r="X83" s="91">
        <v>133</v>
      </c>
      <c r="Y83" s="91" t="s">
        <v>313</v>
      </c>
      <c r="Z83" s="91">
        <v>206</v>
      </c>
      <c r="AA83" s="91" t="s">
        <v>313</v>
      </c>
      <c r="AB83" s="91">
        <v>41</v>
      </c>
      <c r="AC83" s="91">
        <v>19</v>
      </c>
      <c r="AD83" s="91">
        <v>21</v>
      </c>
      <c r="AE83" s="91" t="s">
        <v>314</v>
      </c>
      <c r="AF83" s="91">
        <v>1</v>
      </c>
      <c r="AG83" s="91">
        <v>262</v>
      </c>
      <c r="AH83" s="91">
        <v>61</v>
      </c>
      <c r="AI83" s="91">
        <v>27</v>
      </c>
      <c r="AJ83" s="91">
        <v>54</v>
      </c>
      <c r="AK83" s="91" t="s">
        <v>313</v>
      </c>
      <c r="AL83" s="91">
        <v>14</v>
      </c>
      <c r="AM83" s="91">
        <v>109</v>
      </c>
      <c r="AN83" s="91">
        <v>258</v>
      </c>
      <c r="AO83" s="91">
        <v>74</v>
      </c>
      <c r="AP83" s="91">
        <v>51</v>
      </c>
      <c r="AQ83" s="91">
        <v>162</v>
      </c>
      <c r="AR83" s="91">
        <v>41</v>
      </c>
      <c r="AS83" s="91">
        <v>26</v>
      </c>
      <c r="AT83" s="91">
        <v>162</v>
      </c>
      <c r="AU83" s="91">
        <v>66</v>
      </c>
      <c r="AV83" s="91">
        <v>5</v>
      </c>
      <c r="AW83" s="91">
        <v>339</v>
      </c>
      <c r="AX83" s="91">
        <v>137</v>
      </c>
      <c r="AY83" s="91">
        <v>56</v>
      </c>
      <c r="AZ83" s="91">
        <v>189</v>
      </c>
      <c r="BA83" s="91">
        <v>675</v>
      </c>
      <c r="BB83" s="91">
        <v>4</v>
      </c>
      <c r="BC83" s="91">
        <v>26</v>
      </c>
      <c r="BD83" s="91">
        <v>10</v>
      </c>
      <c r="BE83" s="91">
        <v>98</v>
      </c>
      <c r="BF83" s="91">
        <v>36</v>
      </c>
      <c r="BG83" s="91">
        <v>31</v>
      </c>
      <c r="BH83" s="91">
        <v>222</v>
      </c>
      <c r="BI83" s="91" t="s">
        <v>313</v>
      </c>
      <c r="BJ83" s="91">
        <f t="shared" si="4"/>
        <v>6024</v>
      </c>
      <c r="BK83" s="91">
        <f t="shared" si="5"/>
        <v>0</v>
      </c>
    </row>
    <row r="84" spans="1:63">
      <c r="A84" s="94" t="s">
        <v>503</v>
      </c>
      <c r="B84" s="91">
        <v>402</v>
      </c>
      <c r="C84" s="91" t="s">
        <v>313</v>
      </c>
      <c r="D84" s="91">
        <v>1</v>
      </c>
      <c r="E84" s="91" t="s">
        <v>313</v>
      </c>
      <c r="F84" s="91">
        <v>5</v>
      </c>
      <c r="G84" s="91">
        <v>11</v>
      </c>
      <c r="H84" s="91">
        <v>4</v>
      </c>
      <c r="I84" s="91">
        <v>4</v>
      </c>
      <c r="J84" s="91">
        <v>1</v>
      </c>
      <c r="K84" s="91" t="s">
        <v>313</v>
      </c>
      <c r="L84" s="91">
        <v>2</v>
      </c>
      <c r="M84" s="91" t="s">
        <v>313</v>
      </c>
      <c r="N84" s="91" t="s">
        <v>313</v>
      </c>
      <c r="O84" s="91" t="s">
        <v>313</v>
      </c>
      <c r="P84" s="91" t="s">
        <v>313</v>
      </c>
      <c r="Q84" s="91">
        <v>1</v>
      </c>
      <c r="R84" s="91">
        <v>5</v>
      </c>
      <c r="S84" s="91">
        <v>1</v>
      </c>
      <c r="T84" s="91">
        <v>18</v>
      </c>
      <c r="U84" s="91">
        <v>40</v>
      </c>
      <c r="V84" s="91">
        <v>42</v>
      </c>
      <c r="W84" s="91">
        <v>64</v>
      </c>
      <c r="X84" s="91">
        <v>5</v>
      </c>
      <c r="Y84" s="91" t="s">
        <v>313</v>
      </c>
      <c r="Z84" s="91">
        <v>53</v>
      </c>
      <c r="AA84" s="91" t="s">
        <v>313</v>
      </c>
      <c r="AB84" s="91">
        <v>5</v>
      </c>
      <c r="AC84" s="91">
        <v>6</v>
      </c>
      <c r="AD84" s="91">
        <v>6</v>
      </c>
      <c r="AE84" s="91" t="s">
        <v>314</v>
      </c>
      <c r="AF84" s="91">
        <v>1</v>
      </c>
      <c r="AG84" s="91">
        <v>20</v>
      </c>
      <c r="AH84" s="91">
        <v>3</v>
      </c>
      <c r="AI84" s="91">
        <v>2</v>
      </c>
      <c r="AJ84" s="91">
        <v>3</v>
      </c>
      <c r="AK84" s="91" t="s">
        <v>313</v>
      </c>
      <c r="AL84" s="91" t="s">
        <v>313</v>
      </c>
      <c r="AM84" s="91">
        <v>4</v>
      </c>
      <c r="AN84" s="91">
        <v>19</v>
      </c>
      <c r="AO84" s="91" t="s">
        <v>313</v>
      </c>
      <c r="AP84" s="91">
        <v>1</v>
      </c>
      <c r="AQ84" s="91">
        <v>3</v>
      </c>
      <c r="AR84" s="91">
        <v>10</v>
      </c>
      <c r="AS84" s="91">
        <v>9</v>
      </c>
      <c r="AT84" s="91">
        <v>9</v>
      </c>
      <c r="AU84" s="91" t="s">
        <v>313</v>
      </c>
      <c r="AV84" s="91" t="s">
        <v>313</v>
      </c>
      <c r="AW84" s="91">
        <v>11</v>
      </c>
      <c r="AX84" s="91" t="s">
        <v>313</v>
      </c>
      <c r="AY84" s="91">
        <v>1</v>
      </c>
      <c r="AZ84" s="91" t="s">
        <v>313</v>
      </c>
      <c r="BA84" s="91">
        <v>3</v>
      </c>
      <c r="BB84" s="91" t="s">
        <v>313</v>
      </c>
      <c r="BC84" s="91" t="s">
        <v>313</v>
      </c>
      <c r="BD84" s="91" t="s">
        <v>313</v>
      </c>
      <c r="BE84" s="91">
        <v>17</v>
      </c>
      <c r="BF84" s="91" t="s">
        <v>313</v>
      </c>
      <c r="BG84" s="91" t="s">
        <v>313</v>
      </c>
      <c r="BH84" s="91">
        <v>12</v>
      </c>
      <c r="BI84" s="91" t="s">
        <v>313</v>
      </c>
      <c r="BJ84" s="91">
        <f t="shared" si="4"/>
        <v>402</v>
      </c>
      <c r="BK84" s="91">
        <f t="shared" si="5"/>
        <v>0</v>
      </c>
    </row>
  </sheetData>
  <phoneticPr fontId="1"/>
  <pageMargins left="0.70866141732283472" right="0.70866141732283472" top="0.74803149606299213" bottom="0.74803149606299213" header="0.31496062992125984" footer="0.31496062992125984"/>
  <pageSetup paperSize="9"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FF0000"/>
  </sheetPr>
  <dimension ref="B2:D18"/>
  <sheetViews>
    <sheetView workbookViewId="0">
      <selection activeCell="E10" sqref="E10"/>
    </sheetView>
  </sheetViews>
  <sheetFormatPr defaultRowHeight="13.5"/>
  <cols>
    <col min="1" max="3" width="1.625" customWidth="1"/>
  </cols>
  <sheetData>
    <row r="2" spans="2:4">
      <c r="B2" t="s">
        <v>340</v>
      </c>
    </row>
    <row r="3" spans="2:4">
      <c r="C3" t="s">
        <v>341</v>
      </c>
    </row>
    <row r="4" spans="2:4">
      <c r="D4" t="s">
        <v>342</v>
      </c>
    </row>
    <row r="5" spans="2:4">
      <c r="D5" t="s">
        <v>343</v>
      </c>
    </row>
    <row r="6" spans="2:4">
      <c r="D6" t="s">
        <v>344</v>
      </c>
    </row>
    <row r="7" spans="2:4">
      <c r="D7" t="s">
        <v>345</v>
      </c>
    </row>
    <row r="8" spans="2:4">
      <c r="D8" t="s">
        <v>346</v>
      </c>
    </row>
    <row r="9" spans="2:4">
      <c r="D9" t="s">
        <v>347</v>
      </c>
    </row>
    <row r="10" spans="2:4">
      <c r="D10" t="s">
        <v>350</v>
      </c>
    </row>
    <row r="11" spans="2:4">
      <c r="D11" t="s">
        <v>348</v>
      </c>
    </row>
    <row r="12" spans="2:4">
      <c r="D12" t="s">
        <v>349</v>
      </c>
    </row>
    <row r="13" spans="2:4">
      <c r="D13" t="s">
        <v>351</v>
      </c>
    </row>
    <row r="15" spans="2:4">
      <c r="C15" t="s">
        <v>352</v>
      </c>
    </row>
    <row r="16" spans="2:4">
      <c r="D16" t="s">
        <v>353</v>
      </c>
    </row>
    <row r="17" spans="4:4">
      <c r="D17" t="s">
        <v>354</v>
      </c>
    </row>
    <row r="18" spans="4:4">
      <c r="D18" t="s">
        <v>355</v>
      </c>
    </row>
  </sheetData>
  <phoneticPr fontId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5"/>
  <sheetViews>
    <sheetView topLeftCell="A28" zoomScale="90" zoomScaleNormal="90" workbookViewId="0">
      <selection activeCell="U42" sqref="U42"/>
    </sheetView>
  </sheetViews>
  <sheetFormatPr defaultRowHeight="13.5"/>
  <sheetData>
    <row r="1" spans="1:23" ht="17.25">
      <c r="A1" s="587" t="s">
        <v>742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  <c r="Q1" s="587"/>
      <c r="R1" s="587"/>
    </row>
    <row r="2" spans="1:23" ht="14.25">
      <c r="A2" s="360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588">
        <f>[1]事由別異動調べ!G1</f>
        <v>0</v>
      </c>
      <c r="P2" s="589"/>
      <c r="Q2" s="589"/>
      <c r="R2" s="589"/>
    </row>
    <row r="3" spans="1:23">
      <c r="A3" s="590" t="s">
        <v>743</v>
      </c>
      <c r="B3" s="591"/>
      <c r="C3" s="361" t="s">
        <v>744</v>
      </c>
      <c r="D3" s="361" t="s">
        <v>566</v>
      </c>
      <c r="E3" s="361" t="s">
        <v>567</v>
      </c>
      <c r="F3" s="362" t="s">
        <v>745</v>
      </c>
      <c r="G3" s="592" t="s">
        <v>743</v>
      </c>
      <c r="H3" s="591"/>
      <c r="I3" s="361" t="s">
        <v>744</v>
      </c>
      <c r="J3" s="361" t="s">
        <v>566</v>
      </c>
      <c r="K3" s="361" t="s">
        <v>567</v>
      </c>
      <c r="L3" s="362" t="s">
        <v>745</v>
      </c>
      <c r="M3" s="592" t="s">
        <v>743</v>
      </c>
      <c r="N3" s="591"/>
      <c r="O3" s="361" t="s">
        <v>744</v>
      </c>
      <c r="P3" s="361" t="s">
        <v>566</v>
      </c>
      <c r="Q3" s="361" t="s">
        <v>567</v>
      </c>
      <c r="R3" s="362" t="s">
        <v>745</v>
      </c>
    </row>
    <row r="4" spans="1:23">
      <c r="A4" s="363" t="s">
        <v>746</v>
      </c>
      <c r="B4" s="364" t="s">
        <v>535</v>
      </c>
      <c r="C4" s="365">
        <v>336</v>
      </c>
      <c r="D4" s="365">
        <v>282</v>
      </c>
      <c r="E4" s="365">
        <v>330</v>
      </c>
      <c r="F4" s="366">
        <v>612</v>
      </c>
      <c r="G4" s="367" t="s">
        <v>747</v>
      </c>
      <c r="H4" s="368" t="s">
        <v>535</v>
      </c>
      <c r="I4" s="365">
        <v>503</v>
      </c>
      <c r="J4" s="365">
        <v>343</v>
      </c>
      <c r="K4" s="365">
        <v>449</v>
      </c>
      <c r="L4" s="366">
        <v>792</v>
      </c>
      <c r="M4" s="371" t="s">
        <v>749</v>
      </c>
      <c r="N4" s="372" t="s">
        <v>535</v>
      </c>
      <c r="O4" s="365">
        <v>684</v>
      </c>
      <c r="P4" s="365">
        <v>558</v>
      </c>
      <c r="Q4" s="365">
        <v>720</v>
      </c>
      <c r="R4" s="366">
        <v>1278</v>
      </c>
      <c r="T4" s="381">
        <v>315</v>
      </c>
      <c r="U4" s="381">
        <v>247</v>
      </c>
      <c r="V4" s="381">
        <v>292</v>
      </c>
      <c r="W4" s="381">
        <v>539</v>
      </c>
    </row>
    <row r="5" spans="1:23">
      <c r="A5" s="369" t="s">
        <v>748</v>
      </c>
      <c r="B5" s="370" t="s">
        <v>536</v>
      </c>
      <c r="C5" s="365">
        <v>40</v>
      </c>
      <c r="D5" s="365">
        <v>30</v>
      </c>
      <c r="E5" s="365">
        <v>39</v>
      </c>
      <c r="F5" s="366">
        <v>69</v>
      </c>
      <c r="G5" s="371" t="s">
        <v>748</v>
      </c>
      <c r="H5" s="372" t="s">
        <v>536</v>
      </c>
      <c r="I5" s="365">
        <v>398</v>
      </c>
      <c r="J5" s="365">
        <v>299</v>
      </c>
      <c r="K5" s="365">
        <v>371</v>
      </c>
      <c r="L5" s="366">
        <v>670</v>
      </c>
      <c r="M5" s="371" t="s">
        <v>750</v>
      </c>
      <c r="N5" s="372" t="s">
        <v>536</v>
      </c>
      <c r="O5" s="365">
        <v>285</v>
      </c>
      <c r="P5" s="365">
        <v>231</v>
      </c>
      <c r="Q5" s="365">
        <v>231</v>
      </c>
      <c r="R5" s="366">
        <v>462</v>
      </c>
      <c r="T5" s="381">
        <v>201</v>
      </c>
      <c r="U5" s="381">
        <v>64</v>
      </c>
      <c r="V5" s="381">
        <v>177</v>
      </c>
      <c r="W5" s="381">
        <v>241</v>
      </c>
    </row>
    <row r="6" spans="1:23">
      <c r="A6" s="369" t="s">
        <v>748</v>
      </c>
      <c r="B6" s="370" t="s">
        <v>537</v>
      </c>
      <c r="C6" s="365">
        <v>2</v>
      </c>
      <c r="D6" s="365">
        <v>2</v>
      </c>
      <c r="E6" s="365">
        <v>0</v>
      </c>
      <c r="F6" s="366">
        <v>2</v>
      </c>
      <c r="G6" s="371" t="s">
        <v>748</v>
      </c>
      <c r="H6" s="372" t="s">
        <v>537</v>
      </c>
      <c r="I6" s="365">
        <v>88</v>
      </c>
      <c r="J6" s="365">
        <v>57</v>
      </c>
      <c r="K6" s="365">
        <v>92</v>
      </c>
      <c r="L6" s="366">
        <v>149</v>
      </c>
      <c r="M6" s="371" t="s">
        <v>750</v>
      </c>
      <c r="N6" s="372" t="s">
        <v>537</v>
      </c>
      <c r="O6" s="365">
        <v>78</v>
      </c>
      <c r="P6" s="365">
        <v>72</v>
      </c>
      <c r="Q6" s="365">
        <v>70</v>
      </c>
      <c r="R6" s="366">
        <v>142</v>
      </c>
      <c r="T6" s="381">
        <v>0</v>
      </c>
      <c r="U6" s="381">
        <v>0</v>
      </c>
      <c r="V6" s="381">
        <v>0</v>
      </c>
      <c r="W6" s="381">
        <v>0</v>
      </c>
    </row>
    <row r="7" spans="1:23">
      <c r="A7" s="369"/>
      <c r="B7" s="370"/>
      <c r="C7" s="365">
        <v>378</v>
      </c>
      <c r="D7" s="365">
        <v>314</v>
      </c>
      <c r="E7" s="365">
        <v>369</v>
      </c>
      <c r="F7" s="366">
        <v>683</v>
      </c>
      <c r="G7" s="371"/>
      <c r="H7" s="372"/>
      <c r="I7" s="365">
        <v>989</v>
      </c>
      <c r="J7" s="365">
        <v>699</v>
      </c>
      <c r="K7" s="365">
        <v>912</v>
      </c>
      <c r="L7" s="366">
        <v>1611</v>
      </c>
      <c r="M7" s="371" t="s">
        <v>750</v>
      </c>
      <c r="N7" s="372" t="s">
        <v>539</v>
      </c>
      <c r="O7" s="365">
        <v>0</v>
      </c>
      <c r="P7" s="365">
        <v>0</v>
      </c>
      <c r="Q7" s="365">
        <v>0</v>
      </c>
      <c r="R7" s="366">
        <v>0</v>
      </c>
      <c r="T7" s="393">
        <f>SUM(T4:T6)</f>
        <v>516</v>
      </c>
      <c r="U7" s="394">
        <f t="shared" ref="U7:W7" si="0">SUM(U4:U6)</f>
        <v>311</v>
      </c>
      <c r="V7" s="394">
        <f t="shared" si="0"/>
        <v>469</v>
      </c>
      <c r="W7" s="394">
        <f t="shared" si="0"/>
        <v>780</v>
      </c>
    </row>
    <row r="8" spans="1:23">
      <c r="A8" s="369" t="s">
        <v>751</v>
      </c>
      <c r="B8" s="370" t="s">
        <v>535</v>
      </c>
      <c r="C8" s="365">
        <v>98</v>
      </c>
      <c r="D8" s="365">
        <v>71</v>
      </c>
      <c r="E8" s="365">
        <v>98</v>
      </c>
      <c r="F8" s="373">
        <v>169</v>
      </c>
      <c r="G8" s="371" t="s">
        <v>752</v>
      </c>
      <c r="H8" s="372" t="s">
        <v>535</v>
      </c>
      <c r="I8" s="365">
        <v>372</v>
      </c>
      <c r="J8" s="365">
        <v>204</v>
      </c>
      <c r="K8" s="365">
        <v>317</v>
      </c>
      <c r="L8" s="366">
        <v>521</v>
      </c>
      <c r="M8" s="371"/>
      <c r="N8" s="372"/>
      <c r="O8" s="365">
        <v>1047</v>
      </c>
      <c r="P8" s="365">
        <v>861</v>
      </c>
      <c r="Q8" s="365">
        <v>1021</v>
      </c>
      <c r="R8" s="366">
        <v>1882</v>
      </c>
      <c r="T8" s="394"/>
      <c r="U8" s="394"/>
      <c r="V8" s="394"/>
      <c r="W8" s="394"/>
    </row>
    <row r="9" spans="1:23">
      <c r="A9" s="369" t="s">
        <v>748</v>
      </c>
      <c r="B9" s="370" t="s">
        <v>536</v>
      </c>
      <c r="C9" s="365">
        <v>36</v>
      </c>
      <c r="D9" s="365">
        <v>32</v>
      </c>
      <c r="E9" s="365">
        <v>40</v>
      </c>
      <c r="F9" s="366">
        <v>72</v>
      </c>
      <c r="G9" s="371" t="s">
        <v>748</v>
      </c>
      <c r="H9" s="372" t="s">
        <v>536</v>
      </c>
      <c r="I9" s="365">
        <v>376</v>
      </c>
      <c r="J9" s="365">
        <v>224</v>
      </c>
      <c r="K9" s="365">
        <v>313</v>
      </c>
      <c r="L9" s="366">
        <v>537</v>
      </c>
      <c r="M9" s="371" t="s">
        <v>753</v>
      </c>
      <c r="N9" s="372" t="s">
        <v>535</v>
      </c>
      <c r="O9" s="365">
        <v>575</v>
      </c>
      <c r="P9" s="365">
        <v>450</v>
      </c>
      <c r="Q9" s="365">
        <v>593</v>
      </c>
      <c r="R9" s="366">
        <v>1043</v>
      </c>
      <c r="T9" s="394"/>
      <c r="U9" s="394"/>
      <c r="V9" s="394"/>
      <c r="W9" s="394"/>
    </row>
    <row r="10" spans="1:23">
      <c r="A10" s="369" t="s">
        <v>748</v>
      </c>
      <c r="B10" s="370" t="s">
        <v>537</v>
      </c>
      <c r="C10" s="365">
        <v>0</v>
      </c>
      <c r="D10" s="365">
        <v>0</v>
      </c>
      <c r="E10" s="365">
        <v>0</v>
      </c>
      <c r="F10" s="366">
        <v>0</v>
      </c>
      <c r="G10" s="371" t="s">
        <v>748</v>
      </c>
      <c r="H10" s="372" t="s">
        <v>537</v>
      </c>
      <c r="I10" s="365">
        <v>660</v>
      </c>
      <c r="J10" s="365">
        <v>411</v>
      </c>
      <c r="K10" s="365">
        <v>575</v>
      </c>
      <c r="L10" s="366">
        <v>986</v>
      </c>
      <c r="M10" s="371" t="s">
        <v>750</v>
      </c>
      <c r="N10" s="372" t="s">
        <v>536</v>
      </c>
      <c r="O10" s="365">
        <v>68</v>
      </c>
      <c r="P10" s="365">
        <v>43</v>
      </c>
      <c r="Q10" s="365">
        <v>59</v>
      </c>
      <c r="R10" s="366">
        <v>102</v>
      </c>
      <c r="T10" s="394">
        <v>1162</v>
      </c>
      <c r="U10" s="394">
        <v>1016</v>
      </c>
      <c r="V10" s="394">
        <v>1118</v>
      </c>
      <c r="W10" s="394">
        <v>2134</v>
      </c>
    </row>
    <row r="11" spans="1:23">
      <c r="A11" s="369"/>
      <c r="B11" s="370"/>
      <c r="C11" s="365">
        <v>134</v>
      </c>
      <c r="D11" s="365">
        <v>103</v>
      </c>
      <c r="E11" s="365">
        <v>138</v>
      </c>
      <c r="F11" s="366">
        <v>241</v>
      </c>
      <c r="G11" s="371" t="s">
        <v>748</v>
      </c>
      <c r="H11" s="372" t="s">
        <v>539</v>
      </c>
      <c r="I11" s="365">
        <v>603</v>
      </c>
      <c r="J11" s="365">
        <v>405</v>
      </c>
      <c r="K11" s="365">
        <v>548</v>
      </c>
      <c r="L11" s="366">
        <v>953</v>
      </c>
      <c r="M11" s="371"/>
      <c r="N11" s="372"/>
      <c r="O11" s="365">
        <v>643</v>
      </c>
      <c r="P11" s="365">
        <v>493</v>
      </c>
      <c r="Q11" s="365">
        <v>652</v>
      </c>
      <c r="R11" s="366">
        <v>1145</v>
      </c>
      <c r="T11" s="394">
        <v>1239</v>
      </c>
      <c r="U11" s="394">
        <v>1036</v>
      </c>
      <c r="V11" s="394">
        <v>1257</v>
      </c>
      <c r="W11" s="394">
        <v>2293</v>
      </c>
    </row>
    <row r="12" spans="1:23">
      <c r="A12" s="369" t="s">
        <v>754</v>
      </c>
      <c r="B12" s="370" t="s">
        <v>535</v>
      </c>
      <c r="C12" s="365">
        <v>79</v>
      </c>
      <c r="D12" s="365">
        <v>64</v>
      </c>
      <c r="E12" s="365">
        <v>80</v>
      </c>
      <c r="F12" s="366">
        <v>144</v>
      </c>
      <c r="G12" s="371" t="s">
        <v>748</v>
      </c>
      <c r="H12" s="372" t="s">
        <v>540</v>
      </c>
      <c r="I12" s="365">
        <v>789</v>
      </c>
      <c r="J12" s="365">
        <v>578</v>
      </c>
      <c r="K12" s="365">
        <v>728</v>
      </c>
      <c r="L12" s="366">
        <v>1306</v>
      </c>
      <c r="M12" s="371" t="s">
        <v>755</v>
      </c>
      <c r="N12" s="372" t="s">
        <v>535</v>
      </c>
      <c r="O12" s="365">
        <v>392</v>
      </c>
      <c r="P12" s="365">
        <v>314</v>
      </c>
      <c r="Q12" s="365">
        <v>377</v>
      </c>
      <c r="R12" s="366">
        <v>691</v>
      </c>
      <c r="T12" s="394">
        <v>678</v>
      </c>
      <c r="U12" s="394">
        <v>646</v>
      </c>
      <c r="V12" s="394">
        <v>664</v>
      </c>
      <c r="W12" s="394">
        <v>1310</v>
      </c>
    </row>
    <row r="13" spans="1:23">
      <c r="A13" s="369" t="s">
        <v>748</v>
      </c>
      <c r="B13" s="370" t="s">
        <v>536</v>
      </c>
      <c r="C13" s="365">
        <v>2</v>
      </c>
      <c r="D13" s="365">
        <v>1</v>
      </c>
      <c r="E13" s="365">
        <v>2</v>
      </c>
      <c r="F13" s="366">
        <v>3</v>
      </c>
      <c r="G13" s="371"/>
      <c r="H13" s="372"/>
      <c r="I13" s="365">
        <v>2800</v>
      </c>
      <c r="J13" s="365">
        <v>1822</v>
      </c>
      <c r="K13" s="365">
        <v>2481</v>
      </c>
      <c r="L13" s="366">
        <v>4303</v>
      </c>
      <c r="M13" s="371" t="s">
        <v>750</v>
      </c>
      <c r="N13" s="372" t="s">
        <v>536</v>
      </c>
      <c r="O13" s="365">
        <v>391</v>
      </c>
      <c r="P13" s="365">
        <v>349</v>
      </c>
      <c r="Q13" s="365">
        <v>398</v>
      </c>
      <c r="R13" s="366">
        <v>747</v>
      </c>
      <c r="T13" s="394">
        <v>0</v>
      </c>
      <c r="U13" s="394">
        <v>0</v>
      </c>
      <c r="V13" s="394">
        <v>0</v>
      </c>
      <c r="W13" s="394">
        <v>0</v>
      </c>
    </row>
    <row r="14" spans="1:23">
      <c r="A14" s="369" t="s">
        <v>748</v>
      </c>
      <c r="B14" s="370" t="s">
        <v>537</v>
      </c>
      <c r="C14" s="365">
        <v>0</v>
      </c>
      <c r="D14" s="365">
        <v>0</v>
      </c>
      <c r="E14" s="365">
        <v>0</v>
      </c>
      <c r="F14" s="366">
        <v>0</v>
      </c>
      <c r="G14" s="371" t="s">
        <v>756</v>
      </c>
      <c r="H14" s="372" t="s">
        <v>535</v>
      </c>
      <c r="I14" s="365">
        <v>726</v>
      </c>
      <c r="J14" s="365">
        <v>569</v>
      </c>
      <c r="K14" s="365">
        <v>652</v>
      </c>
      <c r="L14" s="366">
        <v>1221</v>
      </c>
      <c r="M14" s="371" t="s">
        <v>750</v>
      </c>
      <c r="N14" s="372" t="s">
        <v>537</v>
      </c>
      <c r="O14" s="365">
        <v>22</v>
      </c>
      <c r="P14" s="365">
        <v>15</v>
      </c>
      <c r="Q14" s="365">
        <v>18</v>
      </c>
      <c r="R14" s="366">
        <v>33</v>
      </c>
      <c r="T14" s="394">
        <v>1</v>
      </c>
      <c r="U14" s="394">
        <v>1</v>
      </c>
      <c r="V14" s="394">
        <v>0</v>
      </c>
      <c r="W14" s="394">
        <v>1</v>
      </c>
    </row>
    <row r="15" spans="1:23">
      <c r="A15" s="369"/>
      <c r="B15" s="370"/>
      <c r="C15" s="365">
        <v>81</v>
      </c>
      <c r="D15" s="365">
        <v>65</v>
      </c>
      <c r="E15" s="365">
        <v>82</v>
      </c>
      <c r="F15" s="366">
        <v>147</v>
      </c>
      <c r="G15" s="371" t="s">
        <v>748</v>
      </c>
      <c r="H15" s="372" t="s">
        <v>536</v>
      </c>
      <c r="I15" s="365">
        <v>918</v>
      </c>
      <c r="J15" s="365">
        <v>763</v>
      </c>
      <c r="K15" s="365">
        <v>972</v>
      </c>
      <c r="L15" s="366">
        <v>1735</v>
      </c>
      <c r="M15" s="371" t="s">
        <v>750</v>
      </c>
      <c r="N15" s="372" t="s">
        <v>539</v>
      </c>
      <c r="O15" s="365">
        <v>8</v>
      </c>
      <c r="P15" s="365">
        <v>5</v>
      </c>
      <c r="Q15" s="365">
        <v>9</v>
      </c>
      <c r="R15" s="366">
        <v>14</v>
      </c>
      <c r="T15" s="394">
        <f>SUM(T10:T14)</f>
        <v>3080</v>
      </c>
      <c r="U15" s="394">
        <f t="shared" ref="U15:W15" si="1">SUM(U10:U14)</f>
        <v>2699</v>
      </c>
      <c r="V15" s="394">
        <f t="shared" si="1"/>
        <v>3039</v>
      </c>
      <c r="W15" s="394">
        <f t="shared" si="1"/>
        <v>5738</v>
      </c>
    </row>
    <row r="16" spans="1:23">
      <c r="A16" s="369" t="s">
        <v>757</v>
      </c>
      <c r="B16" s="370" t="s">
        <v>535</v>
      </c>
      <c r="C16" s="365">
        <v>697</v>
      </c>
      <c r="D16" s="365">
        <v>533</v>
      </c>
      <c r="E16" s="365">
        <v>694</v>
      </c>
      <c r="F16" s="366">
        <v>1227</v>
      </c>
      <c r="G16" s="371"/>
      <c r="H16" s="372"/>
      <c r="I16" s="365">
        <v>1644</v>
      </c>
      <c r="J16" s="365">
        <v>1332</v>
      </c>
      <c r="K16" s="365">
        <v>1624</v>
      </c>
      <c r="L16" s="366">
        <v>2956</v>
      </c>
      <c r="M16" s="371"/>
      <c r="N16" s="372"/>
      <c r="O16" s="365">
        <v>813</v>
      </c>
      <c r="P16" s="365">
        <v>683</v>
      </c>
      <c r="Q16" s="365">
        <v>802</v>
      </c>
      <c r="R16" s="366">
        <v>1485</v>
      </c>
      <c r="T16" s="394"/>
      <c r="U16" s="394"/>
      <c r="V16" s="394"/>
      <c r="W16" s="394"/>
    </row>
    <row r="17" spans="1:23">
      <c r="A17" s="369" t="s">
        <v>748</v>
      </c>
      <c r="B17" s="370" t="s">
        <v>536</v>
      </c>
      <c r="C17" s="365">
        <v>665</v>
      </c>
      <c r="D17" s="365">
        <v>538</v>
      </c>
      <c r="E17" s="365">
        <v>627</v>
      </c>
      <c r="F17" s="366">
        <v>1165</v>
      </c>
      <c r="G17" s="371" t="s">
        <v>439</v>
      </c>
      <c r="H17" s="372" t="s">
        <v>535</v>
      </c>
      <c r="I17" s="365">
        <v>1109</v>
      </c>
      <c r="J17" s="365">
        <v>839</v>
      </c>
      <c r="K17" s="365">
        <v>924</v>
      </c>
      <c r="L17" s="366">
        <v>1763</v>
      </c>
      <c r="M17" s="371" t="s">
        <v>758</v>
      </c>
      <c r="N17" s="372"/>
      <c r="O17" s="365">
        <v>607</v>
      </c>
      <c r="P17" s="365">
        <v>507</v>
      </c>
      <c r="Q17" s="365">
        <v>549</v>
      </c>
      <c r="R17" s="366">
        <v>1056</v>
      </c>
      <c r="T17" s="394"/>
      <c r="U17" s="394"/>
      <c r="V17" s="394"/>
      <c r="W17" s="394"/>
    </row>
    <row r="18" spans="1:23">
      <c r="A18" s="369" t="s">
        <v>748</v>
      </c>
      <c r="B18" s="370" t="s">
        <v>537</v>
      </c>
      <c r="C18" s="365">
        <v>76</v>
      </c>
      <c r="D18" s="365">
        <v>68</v>
      </c>
      <c r="E18" s="365">
        <v>59</v>
      </c>
      <c r="F18" s="366">
        <v>127</v>
      </c>
      <c r="G18" s="371" t="s">
        <v>748</v>
      </c>
      <c r="H18" s="372" t="s">
        <v>536</v>
      </c>
      <c r="I18" s="365">
        <v>959</v>
      </c>
      <c r="J18" s="365">
        <v>821</v>
      </c>
      <c r="K18" s="365">
        <v>938</v>
      </c>
      <c r="L18" s="366">
        <v>1759</v>
      </c>
      <c r="M18" s="371" t="s">
        <v>759</v>
      </c>
      <c r="N18" s="372"/>
      <c r="O18" s="365">
        <v>577</v>
      </c>
      <c r="P18" s="365">
        <v>435</v>
      </c>
      <c r="Q18" s="365">
        <v>548</v>
      </c>
      <c r="R18" s="366">
        <v>983</v>
      </c>
      <c r="T18" s="394">
        <v>54</v>
      </c>
      <c r="U18" s="394">
        <v>42</v>
      </c>
      <c r="V18" s="394">
        <v>47</v>
      </c>
      <c r="W18" s="394">
        <v>89</v>
      </c>
    </row>
    <row r="19" spans="1:23">
      <c r="A19" s="369" t="s">
        <v>748</v>
      </c>
      <c r="B19" s="370" t="s">
        <v>539</v>
      </c>
      <c r="C19" s="365">
        <v>117</v>
      </c>
      <c r="D19" s="365">
        <v>94</v>
      </c>
      <c r="E19" s="365">
        <v>97</v>
      </c>
      <c r="F19" s="366">
        <v>191</v>
      </c>
      <c r="G19" s="371" t="s">
        <v>748</v>
      </c>
      <c r="H19" s="372" t="s">
        <v>537</v>
      </c>
      <c r="I19" s="365">
        <v>621</v>
      </c>
      <c r="J19" s="365">
        <v>506</v>
      </c>
      <c r="K19" s="365">
        <v>551</v>
      </c>
      <c r="L19" s="366">
        <v>1057</v>
      </c>
      <c r="M19" s="371" t="s">
        <v>760</v>
      </c>
      <c r="N19" s="372"/>
      <c r="O19" s="365">
        <v>1400</v>
      </c>
      <c r="P19" s="365">
        <v>1118</v>
      </c>
      <c r="Q19" s="365">
        <v>1407</v>
      </c>
      <c r="R19" s="366">
        <v>2525</v>
      </c>
      <c r="T19" s="394">
        <v>316</v>
      </c>
      <c r="U19" s="394">
        <v>253</v>
      </c>
      <c r="V19" s="394">
        <v>355</v>
      </c>
      <c r="W19" s="394">
        <v>608</v>
      </c>
    </row>
    <row r="20" spans="1:23">
      <c r="A20" s="369" t="s">
        <v>748</v>
      </c>
      <c r="B20" s="370" t="s">
        <v>540</v>
      </c>
      <c r="C20" s="365">
        <v>0</v>
      </c>
      <c r="D20" s="365">
        <v>0</v>
      </c>
      <c r="E20" s="365">
        <v>0</v>
      </c>
      <c r="F20" s="366">
        <v>0</v>
      </c>
      <c r="G20" s="371" t="s">
        <v>748</v>
      </c>
      <c r="H20" s="372" t="s">
        <v>539</v>
      </c>
      <c r="I20" s="365">
        <v>93</v>
      </c>
      <c r="J20" s="365">
        <v>63</v>
      </c>
      <c r="K20" s="365">
        <v>42</v>
      </c>
      <c r="L20" s="366">
        <v>105</v>
      </c>
      <c r="M20" s="371" t="s">
        <v>761</v>
      </c>
      <c r="N20" s="372"/>
      <c r="O20" s="365">
        <v>666</v>
      </c>
      <c r="P20" s="365">
        <v>429</v>
      </c>
      <c r="Q20" s="365">
        <v>576</v>
      </c>
      <c r="R20" s="366">
        <v>1005</v>
      </c>
      <c r="T20" s="394">
        <v>379</v>
      </c>
      <c r="U20" s="394">
        <v>349</v>
      </c>
      <c r="V20" s="394">
        <v>436</v>
      </c>
      <c r="W20" s="394">
        <v>785</v>
      </c>
    </row>
    <row r="21" spans="1:23">
      <c r="A21" s="369"/>
      <c r="B21" s="370"/>
      <c r="C21" s="365">
        <v>1555</v>
      </c>
      <c r="D21" s="365">
        <v>1233</v>
      </c>
      <c r="E21" s="365">
        <v>1477</v>
      </c>
      <c r="F21" s="366">
        <v>2710</v>
      </c>
      <c r="G21" s="371" t="s">
        <v>748</v>
      </c>
      <c r="H21" s="372" t="s">
        <v>540</v>
      </c>
      <c r="I21" s="365">
        <v>6</v>
      </c>
      <c r="J21" s="365">
        <v>4</v>
      </c>
      <c r="K21" s="365">
        <v>6</v>
      </c>
      <c r="L21" s="366">
        <v>10</v>
      </c>
      <c r="M21" s="371" t="s">
        <v>763</v>
      </c>
      <c r="N21" s="372"/>
      <c r="O21" s="365">
        <v>71</v>
      </c>
      <c r="P21" s="365">
        <v>57</v>
      </c>
      <c r="Q21" s="365">
        <v>66</v>
      </c>
      <c r="R21" s="366">
        <v>123</v>
      </c>
      <c r="T21" s="394">
        <v>101</v>
      </c>
      <c r="U21" s="394">
        <v>92</v>
      </c>
      <c r="V21" s="394">
        <v>114</v>
      </c>
      <c r="W21" s="394">
        <v>206</v>
      </c>
    </row>
    <row r="22" spans="1:23">
      <c r="A22" s="369" t="s">
        <v>423</v>
      </c>
      <c r="B22" s="370" t="s">
        <v>535</v>
      </c>
      <c r="C22" s="365">
        <v>1249</v>
      </c>
      <c r="D22" s="365">
        <v>888</v>
      </c>
      <c r="E22" s="365">
        <v>1217</v>
      </c>
      <c r="F22" s="366">
        <v>2105</v>
      </c>
      <c r="G22" s="371"/>
      <c r="H22" s="372"/>
      <c r="I22" s="365">
        <v>2788</v>
      </c>
      <c r="J22" s="365">
        <v>2233</v>
      </c>
      <c r="K22" s="365">
        <v>2461</v>
      </c>
      <c r="L22" s="366">
        <v>4694</v>
      </c>
      <c r="M22" s="371" t="s">
        <v>764</v>
      </c>
      <c r="N22" s="372" t="s">
        <v>535</v>
      </c>
      <c r="O22" s="365">
        <v>1097</v>
      </c>
      <c r="P22" s="365">
        <v>926</v>
      </c>
      <c r="Q22" s="365">
        <v>1151</v>
      </c>
      <c r="R22" s="366">
        <v>2077</v>
      </c>
      <c r="T22" s="394">
        <f>SUM(T18:T21)</f>
        <v>850</v>
      </c>
      <c r="U22" s="394">
        <f t="shared" ref="U22:W22" si="2">SUM(U18:U21)</f>
        <v>736</v>
      </c>
      <c r="V22" s="394">
        <f t="shared" si="2"/>
        <v>952</v>
      </c>
      <c r="W22" s="394">
        <f t="shared" si="2"/>
        <v>1688</v>
      </c>
    </row>
    <row r="23" spans="1:23">
      <c r="A23" s="369" t="s">
        <v>748</v>
      </c>
      <c r="B23" s="370" t="s">
        <v>536</v>
      </c>
      <c r="C23" s="365">
        <v>132</v>
      </c>
      <c r="D23" s="365">
        <v>126</v>
      </c>
      <c r="E23" s="365">
        <v>141</v>
      </c>
      <c r="F23" s="366">
        <v>267</v>
      </c>
      <c r="G23" s="371" t="s">
        <v>762</v>
      </c>
      <c r="H23" s="372" t="s">
        <v>535</v>
      </c>
      <c r="I23" s="365">
        <v>755</v>
      </c>
      <c r="J23" s="365">
        <v>629</v>
      </c>
      <c r="K23" s="365">
        <v>744</v>
      </c>
      <c r="L23" s="366">
        <v>1373</v>
      </c>
      <c r="M23" s="371" t="s">
        <v>750</v>
      </c>
      <c r="N23" s="372" t="s">
        <v>536</v>
      </c>
      <c r="O23" s="365">
        <v>1499</v>
      </c>
      <c r="P23" s="365">
        <v>1248</v>
      </c>
      <c r="Q23" s="365">
        <v>1534</v>
      </c>
      <c r="R23" s="366">
        <v>2782</v>
      </c>
      <c r="T23" s="394"/>
      <c r="U23" s="394"/>
      <c r="V23" s="394"/>
      <c r="W23" s="394"/>
    </row>
    <row r="24" spans="1:23">
      <c r="A24" s="369" t="s">
        <v>748</v>
      </c>
      <c r="B24" s="370" t="s">
        <v>537</v>
      </c>
      <c r="C24" s="365">
        <v>533</v>
      </c>
      <c r="D24" s="365">
        <v>476</v>
      </c>
      <c r="E24" s="365">
        <v>604</v>
      </c>
      <c r="F24" s="366">
        <v>1080</v>
      </c>
      <c r="G24" s="371" t="s">
        <v>748</v>
      </c>
      <c r="H24" s="372" t="s">
        <v>536</v>
      </c>
      <c r="I24" s="365">
        <v>932</v>
      </c>
      <c r="J24" s="365">
        <v>770</v>
      </c>
      <c r="K24" s="365">
        <v>975</v>
      </c>
      <c r="L24" s="366">
        <v>1745</v>
      </c>
      <c r="M24" s="371" t="s">
        <v>750</v>
      </c>
      <c r="N24" s="372" t="s">
        <v>537</v>
      </c>
      <c r="O24" s="365">
        <v>947</v>
      </c>
      <c r="P24" s="365">
        <v>858</v>
      </c>
      <c r="Q24" s="365">
        <v>929</v>
      </c>
      <c r="R24" s="366">
        <v>1787</v>
      </c>
      <c r="T24" s="395"/>
      <c r="U24" s="395"/>
      <c r="V24" s="395"/>
      <c r="W24" s="395"/>
    </row>
    <row r="25" spans="1:23">
      <c r="A25" s="369" t="s">
        <v>748</v>
      </c>
      <c r="B25" s="370" t="s">
        <v>539</v>
      </c>
      <c r="C25" s="365">
        <v>1</v>
      </c>
      <c r="D25" s="365">
        <v>1</v>
      </c>
      <c r="E25" s="365">
        <v>0</v>
      </c>
      <c r="F25" s="366">
        <v>1</v>
      </c>
      <c r="G25" s="371"/>
      <c r="H25" s="372"/>
      <c r="I25" s="365">
        <v>1687</v>
      </c>
      <c r="J25" s="365">
        <v>1399</v>
      </c>
      <c r="K25" s="365">
        <v>1719</v>
      </c>
      <c r="L25" s="366">
        <v>3118</v>
      </c>
      <c r="M25" s="371" t="s">
        <v>750</v>
      </c>
      <c r="N25" s="372" t="s">
        <v>539</v>
      </c>
      <c r="O25" s="365">
        <v>414</v>
      </c>
      <c r="P25" s="365">
        <v>358</v>
      </c>
      <c r="Q25" s="365">
        <v>399</v>
      </c>
      <c r="R25" s="366">
        <v>757</v>
      </c>
      <c r="T25" s="396">
        <v>575</v>
      </c>
      <c r="U25" s="396">
        <v>450</v>
      </c>
      <c r="V25" s="396">
        <v>593</v>
      </c>
      <c r="W25" s="396">
        <v>1043</v>
      </c>
    </row>
    <row r="26" spans="1:23">
      <c r="A26" s="369"/>
      <c r="B26" s="370"/>
      <c r="C26" s="365">
        <v>1915</v>
      </c>
      <c r="D26" s="365">
        <v>1491</v>
      </c>
      <c r="E26" s="365">
        <v>1962</v>
      </c>
      <c r="F26" s="366">
        <v>3453</v>
      </c>
      <c r="G26" s="371" t="s">
        <v>765</v>
      </c>
      <c r="H26" s="372" t="s">
        <v>535</v>
      </c>
      <c r="I26" s="365">
        <v>0</v>
      </c>
      <c r="J26" s="365">
        <v>0</v>
      </c>
      <c r="K26" s="365">
        <v>0</v>
      </c>
      <c r="L26" s="366">
        <v>0</v>
      </c>
      <c r="M26" s="371" t="s">
        <v>750</v>
      </c>
      <c r="N26" s="372" t="s">
        <v>540</v>
      </c>
      <c r="O26" s="365">
        <v>1132</v>
      </c>
      <c r="P26" s="365">
        <v>1090</v>
      </c>
      <c r="Q26" s="365">
        <v>1190</v>
      </c>
      <c r="R26" s="366">
        <v>2280</v>
      </c>
      <c r="T26" s="396">
        <v>68</v>
      </c>
      <c r="U26" s="396">
        <v>43</v>
      </c>
      <c r="V26" s="396">
        <v>59</v>
      </c>
      <c r="W26" s="396">
        <v>102</v>
      </c>
    </row>
    <row r="27" spans="1:23">
      <c r="A27" s="369" t="s">
        <v>766</v>
      </c>
      <c r="B27" s="370" t="s">
        <v>535</v>
      </c>
      <c r="C27" s="365">
        <v>497</v>
      </c>
      <c r="D27" s="365">
        <v>396</v>
      </c>
      <c r="E27" s="365">
        <v>464</v>
      </c>
      <c r="F27" s="366">
        <v>860</v>
      </c>
      <c r="G27" s="371" t="s">
        <v>748</v>
      </c>
      <c r="H27" s="372" t="s">
        <v>536</v>
      </c>
      <c r="I27" s="365">
        <v>0</v>
      </c>
      <c r="J27" s="365">
        <v>0</v>
      </c>
      <c r="K27" s="365">
        <v>0</v>
      </c>
      <c r="L27" s="366">
        <v>0</v>
      </c>
      <c r="M27" s="371"/>
      <c r="N27" s="372"/>
      <c r="O27" s="365">
        <v>5089</v>
      </c>
      <c r="P27" s="365">
        <v>4480</v>
      </c>
      <c r="Q27" s="365">
        <v>5203</v>
      </c>
      <c r="R27" s="366">
        <v>9683</v>
      </c>
      <c r="T27" s="396">
        <f>SUM(T25:T26)</f>
        <v>643</v>
      </c>
      <c r="U27" s="396">
        <f t="shared" ref="U27:W27" si="3">SUM(U25:U26)</f>
        <v>493</v>
      </c>
      <c r="V27" s="396">
        <f t="shared" si="3"/>
        <v>652</v>
      </c>
      <c r="W27" s="396">
        <f t="shared" si="3"/>
        <v>1145</v>
      </c>
    </row>
    <row r="28" spans="1:23">
      <c r="A28" s="369" t="s">
        <v>748</v>
      </c>
      <c r="B28" s="370" t="s">
        <v>536</v>
      </c>
      <c r="C28" s="365">
        <v>549</v>
      </c>
      <c r="D28" s="365">
        <v>406</v>
      </c>
      <c r="E28" s="365">
        <v>546</v>
      </c>
      <c r="F28" s="366">
        <v>952</v>
      </c>
      <c r="G28" s="371"/>
      <c r="H28" s="372"/>
      <c r="I28" s="365">
        <v>0</v>
      </c>
      <c r="J28" s="365">
        <v>0</v>
      </c>
      <c r="K28" s="365">
        <v>0</v>
      </c>
      <c r="L28" s="366">
        <v>0</v>
      </c>
      <c r="M28" s="371" t="s">
        <v>768</v>
      </c>
      <c r="N28" s="372" t="s">
        <v>535</v>
      </c>
      <c r="O28" s="365">
        <v>473</v>
      </c>
      <c r="P28" s="365">
        <v>457</v>
      </c>
      <c r="Q28" s="365">
        <v>515</v>
      </c>
      <c r="R28" s="366">
        <v>972</v>
      </c>
      <c r="T28" s="396"/>
      <c r="U28" s="396"/>
      <c r="V28" s="396"/>
      <c r="W28" s="396"/>
    </row>
    <row r="29" spans="1:23">
      <c r="A29" s="369" t="s">
        <v>748</v>
      </c>
      <c r="B29" s="370" t="s">
        <v>537</v>
      </c>
      <c r="C29" s="365">
        <v>683</v>
      </c>
      <c r="D29" s="365">
        <v>520</v>
      </c>
      <c r="E29" s="365">
        <v>616</v>
      </c>
      <c r="F29" s="366">
        <v>1136</v>
      </c>
      <c r="G29" s="371" t="s">
        <v>767</v>
      </c>
      <c r="H29" s="372" t="s">
        <v>535</v>
      </c>
      <c r="I29" s="365">
        <v>248</v>
      </c>
      <c r="J29" s="365">
        <v>132</v>
      </c>
      <c r="K29" s="365">
        <v>198</v>
      </c>
      <c r="L29" s="366">
        <v>330</v>
      </c>
      <c r="M29" s="371" t="s">
        <v>750</v>
      </c>
      <c r="N29" s="372" t="s">
        <v>536</v>
      </c>
      <c r="O29" s="365">
        <v>786</v>
      </c>
      <c r="P29" s="365">
        <v>805</v>
      </c>
      <c r="Q29" s="365">
        <v>942</v>
      </c>
      <c r="R29" s="366">
        <v>1747</v>
      </c>
      <c r="T29" s="396"/>
      <c r="U29" s="396"/>
      <c r="V29" s="396"/>
      <c r="W29" s="396"/>
    </row>
    <row r="30" spans="1:23">
      <c r="A30" s="369" t="s">
        <v>748</v>
      </c>
      <c r="B30" s="370" t="s">
        <v>539</v>
      </c>
      <c r="C30" s="365">
        <v>614</v>
      </c>
      <c r="D30" s="365">
        <v>535</v>
      </c>
      <c r="E30" s="365">
        <v>626</v>
      </c>
      <c r="F30" s="366">
        <v>1161</v>
      </c>
      <c r="G30" s="371" t="s">
        <v>748</v>
      </c>
      <c r="H30" s="372" t="s">
        <v>536</v>
      </c>
      <c r="I30" s="365">
        <v>485</v>
      </c>
      <c r="J30" s="365">
        <v>330</v>
      </c>
      <c r="K30" s="365">
        <v>481</v>
      </c>
      <c r="L30" s="366">
        <v>811</v>
      </c>
      <c r="M30" s="371" t="s">
        <v>750</v>
      </c>
      <c r="N30" s="372" t="s">
        <v>537</v>
      </c>
      <c r="O30" s="365">
        <v>294</v>
      </c>
      <c r="P30" s="365">
        <v>378</v>
      </c>
      <c r="Q30" s="365">
        <v>385</v>
      </c>
      <c r="R30" s="366">
        <v>763</v>
      </c>
      <c r="T30" s="397"/>
      <c r="U30" s="397"/>
      <c r="V30" s="397"/>
      <c r="W30" s="397"/>
    </row>
    <row r="31" spans="1:23">
      <c r="A31" s="369" t="s">
        <v>748</v>
      </c>
      <c r="B31" s="370" t="s">
        <v>540</v>
      </c>
      <c r="C31" s="365">
        <v>664</v>
      </c>
      <c r="D31" s="365">
        <v>497</v>
      </c>
      <c r="E31" s="365">
        <v>653</v>
      </c>
      <c r="F31" s="366">
        <v>1150</v>
      </c>
      <c r="G31" s="371" t="s">
        <v>748</v>
      </c>
      <c r="H31" s="372" t="s">
        <v>537</v>
      </c>
      <c r="I31" s="365">
        <v>918</v>
      </c>
      <c r="J31" s="365">
        <v>581</v>
      </c>
      <c r="K31" s="365">
        <v>787</v>
      </c>
      <c r="L31" s="366">
        <v>1368</v>
      </c>
      <c r="M31" s="371" t="s">
        <v>750</v>
      </c>
      <c r="N31" s="372" t="s">
        <v>539</v>
      </c>
      <c r="O31" s="365">
        <v>0</v>
      </c>
      <c r="P31" s="365">
        <v>0</v>
      </c>
      <c r="Q31" s="365">
        <v>0</v>
      </c>
      <c r="R31" s="366">
        <v>0</v>
      </c>
    </row>
    <row r="32" spans="1:23">
      <c r="A32" s="369"/>
      <c r="B32" s="370"/>
      <c r="C32" s="365">
        <v>3007</v>
      </c>
      <c r="D32" s="365">
        <v>2354</v>
      </c>
      <c r="E32" s="365">
        <v>2905</v>
      </c>
      <c r="F32" s="366">
        <v>5259</v>
      </c>
      <c r="G32" s="371" t="s">
        <v>748</v>
      </c>
      <c r="H32" s="372" t="s">
        <v>539</v>
      </c>
      <c r="I32" s="365">
        <v>850</v>
      </c>
      <c r="J32" s="365">
        <v>621</v>
      </c>
      <c r="K32" s="365">
        <v>780</v>
      </c>
      <c r="L32" s="366">
        <v>1401</v>
      </c>
      <c r="M32" s="371"/>
      <c r="N32" s="372"/>
      <c r="O32" s="365">
        <v>1553</v>
      </c>
      <c r="P32" s="365">
        <v>1640</v>
      </c>
      <c r="Q32" s="365">
        <v>1842</v>
      </c>
      <c r="R32" s="366">
        <v>3482</v>
      </c>
    </row>
    <row r="33" spans="1:18">
      <c r="A33" s="369" t="s">
        <v>425</v>
      </c>
      <c r="B33" s="370" t="s">
        <v>535</v>
      </c>
      <c r="C33" s="365">
        <v>6</v>
      </c>
      <c r="D33" s="365">
        <v>4</v>
      </c>
      <c r="E33" s="365">
        <v>6</v>
      </c>
      <c r="F33" s="366">
        <v>10</v>
      </c>
      <c r="G33" s="371" t="s">
        <v>748</v>
      </c>
      <c r="H33" s="372" t="s">
        <v>540</v>
      </c>
      <c r="I33" s="365">
        <v>153</v>
      </c>
      <c r="J33" s="365">
        <v>124</v>
      </c>
      <c r="K33" s="365">
        <v>172</v>
      </c>
      <c r="L33" s="366">
        <v>296</v>
      </c>
      <c r="M33" s="371" t="s">
        <v>771</v>
      </c>
      <c r="N33" s="372" t="s">
        <v>535</v>
      </c>
      <c r="O33" s="365">
        <v>54</v>
      </c>
      <c r="P33" s="365">
        <v>42</v>
      </c>
      <c r="Q33" s="365">
        <v>47</v>
      </c>
      <c r="R33" s="366">
        <v>89</v>
      </c>
    </row>
    <row r="34" spans="1:18">
      <c r="A34" s="369" t="s">
        <v>748</v>
      </c>
      <c r="B34" s="370" t="s">
        <v>536</v>
      </c>
      <c r="C34" s="365">
        <v>801</v>
      </c>
      <c r="D34" s="365">
        <v>810</v>
      </c>
      <c r="E34" s="365">
        <v>910</v>
      </c>
      <c r="F34" s="366">
        <v>1720</v>
      </c>
      <c r="G34" s="371"/>
      <c r="H34" s="372"/>
      <c r="I34" s="365">
        <v>2654</v>
      </c>
      <c r="J34" s="365">
        <v>1788</v>
      </c>
      <c r="K34" s="365">
        <v>2418</v>
      </c>
      <c r="L34" s="366">
        <v>4206</v>
      </c>
      <c r="M34" s="371" t="s">
        <v>750</v>
      </c>
      <c r="N34" s="372" t="s">
        <v>536</v>
      </c>
      <c r="O34" s="365">
        <v>316</v>
      </c>
      <c r="P34" s="365">
        <v>253</v>
      </c>
      <c r="Q34" s="365">
        <v>355</v>
      </c>
      <c r="R34" s="366">
        <v>608</v>
      </c>
    </row>
    <row r="35" spans="1:18">
      <c r="A35" s="369" t="s">
        <v>748</v>
      </c>
      <c r="B35" s="370" t="s">
        <v>537</v>
      </c>
      <c r="C35" s="365">
        <v>478</v>
      </c>
      <c r="D35" s="365">
        <v>455</v>
      </c>
      <c r="E35" s="365">
        <v>505</v>
      </c>
      <c r="F35" s="366">
        <v>960</v>
      </c>
      <c r="G35" s="371" t="s">
        <v>769</v>
      </c>
      <c r="H35" s="372"/>
      <c r="I35" s="365">
        <v>0</v>
      </c>
      <c r="J35" s="365">
        <v>0</v>
      </c>
      <c r="K35" s="365">
        <v>0</v>
      </c>
      <c r="L35" s="366">
        <v>0</v>
      </c>
      <c r="M35" s="371" t="s">
        <v>750</v>
      </c>
      <c r="N35" s="372" t="s">
        <v>537</v>
      </c>
      <c r="O35" s="365">
        <v>379</v>
      </c>
      <c r="P35" s="365">
        <v>349</v>
      </c>
      <c r="Q35" s="365">
        <v>436</v>
      </c>
      <c r="R35" s="366">
        <v>785</v>
      </c>
    </row>
    <row r="36" spans="1:18">
      <c r="A36" s="369" t="s">
        <v>748</v>
      </c>
      <c r="B36" s="370" t="s">
        <v>539</v>
      </c>
      <c r="C36" s="365">
        <v>553</v>
      </c>
      <c r="D36" s="365">
        <v>519</v>
      </c>
      <c r="E36" s="365">
        <v>596</v>
      </c>
      <c r="F36" s="366">
        <v>1115</v>
      </c>
      <c r="G36" s="371" t="s">
        <v>770</v>
      </c>
      <c r="H36" s="372"/>
      <c r="I36" s="365">
        <v>437</v>
      </c>
      <c r="J36" s="365">
        <v>271</v>
      </c>
      <c r="K36" s="365">
        <v>390</v>
      </c>
      <c r="L36" s="366">
        <v>661</v>
      </c>
      <c r="M36" s="371" t="s">
        <v>750</v>
      </c>
      <c r="N36" s="372" t="s">
        <v>539</v>
      </c>
      <c r="O36" s="365">
        <v>101</v>
      </c>
      <c r="P36" s="365">
        <v>92</v>
      </c>
      <c r="Q36" s="365">
        <v>114</v>
      </c>
      <c r="R36" s="366">
        <v>206</v>
      </c>
    </row>
    <row r="37" spans="1:18">
      <c r="A37" s="369"/>
      <c r="B37" s="370"/>
      <c r="C37" s="365">
        <v>1838</v>
      </c>
      <c r="D37" s="365">
        <v>1788</v>
      </c>
      <c r="E37" s="365">
        <v>2017</v>
      </c>
      <c r="F37" s="366">
        <v>3805</v>
      </c>
      <c r="G37" s="371" t="s">
        <v>772</v>
      </c>
      <c r="H37" s="372"/>
      <c r="I37" s="365">
        <v>414</v>
      </c>
      <c r="J37" s="365">
        <v>266</v>
      </c>
      <c r="K37" s="365">
        <v>340</v>
      </c>
      <c r="L37" s="366">
        <v>606</v>
      </c>
      <c r="M37" s="371"/>
      <c r="N37" s="372"/>
      <c r="O37" s="365">
        <v>850</v>
      </c>
      <c r="P37" s="365">
        <v>736</v>
      </c>
      <c r="Q37" s="365">
        <v>952</v>
      </c>
      <c r="R37" s="366">
        <v>1688</v>
      </c>
    </row>
    <row r="38" spans="1:18">
      <c r="A38" s="369" t="s">
        <v>773</v>
      </c>
      <c r="B38" s="370" t="s">
        <v>535</v>
      </c>
      <c r="C38" s="365">
        <v>94</v>
      </c>
      <c r="D38" s="365">
        <v>72</v>
      </c>
      <c r="E38" s="365">
        <v>78</v>
      </c>
      <c r="F38" s="366">
        <v>150</v>
      </c>
      <c r="G38" s="371" t="s">
        <v>774</v>
      </c>
      <c r="H38" s="372"/>
      <c r="I38" s="365">
        <v>311</v>
      </c>
      <c r="J38" s="365">
        <v>237</v>
      </c>
      <c r="K38" s="365">
        <v>278</v>
      </c>
      <c r="L38" s="366">
        <v>515</v>
      </c>
      <c r="M38" s="371" t="s">
        <v>777</v>
      </c>
      <c r="N38" s="372" t="s">
        <v>778</v>
      </c>
      <c r="O38" s="365">
        <v>315</v>
      </c>
      <c r="P38" s="365">
        <v>247</v>
      </c>
      <c r="Q38" s="365">
        <v>292</v>
      </c>
      <c r="R38" s="366">
        <v>539</v>
      </c>
    </row>
    <row r="39" spans="1:18">
      <c r="A39" s="369" t="s">
        <v>748</v>
      </c>
      <c r="B39" s="370" t="s">
        <v>536</v>
      </c>
      <c r="C39" s="365">
        <v>150</v>
      </c>
      <c r="D39" s="365">
        <v>109</v>
      </c>
      <c r="E39" s="365">
        <v>170</v>
      </c>
      <c r="F39" s="366">
        <v>279</v>
      </c>
      <c r="G39" s="371" t="s">
        <v>775</v>
      </c>
      <c r="H39" s="372"/>
      <c r="I39" s="365">
        <v>6</v>
      </c>
      <c r="J39" s="365">
        <v>5</v>
      </c>
      <c r="K39" s="365">
        <v>3</v>
      </c>
      <c r="L39" s="366">
        <v>8</v>
      </c>
      <c r="M39" s="371" t="s">
        <v>750</v>
      </c>
      <c r="N39" s="372" t="s">
        <v>536</v>
      </c>
      <c r="O39" s="365">
        <v>201</v>
      </c>
      <c r="P39" s="365">
        <v>64</v>
      </c>
      <c r="Q39" s="365">
        <v>177</v>
      </c>
      <c r="R39" s="366">
        <v>241</v>
      </c>
    </row>
    <row r="40" spans="1:18">
      <c r="A40" s="369" t="s">
        <v>748</v>
      </c>
      <c r="B40" s="370" t="s">
        <v>537</v>
      </c>
      <c r="C40" s="365">
        <v>130</v>
      </c>
      <c r="D40" s="365">
        <v>102</v>
      </c>
      <c r="E40" s="365">
        <v>123</v>
      </c>
      <c r="F40" s="366">
        <v>225</v>
      </c>
      <c r="G40" s="371" t="s">
        <v>776</v>
      </c>
      <c r="H40" s="372"/>
      <c r="I40" s="365">
        <v>34</v>
      </c>
      <c r="J40" s="365">
        <v>23</v>
      </c>
      <c r="K40" s="365">
        <v>33</v>
      </c>
      <c r="L40" s="366">
        <v>56</v>
      </c>
      <c r="M40" s="371"/>
      <c r="N40" s="372" t="s">
        <v>537</v>
      </c>
      <c r="O40" s="365">
        <v>0</v>
      </c>
      <c r="P40" s="365">
        <v>0</v>
      </c>
      <c r="Q40" s="365">
        <v>0</v>
      </c>
      <c r="R40" s="366">
        <v>0</v>
      </c>
    </row>
    <row r="41" spans="1:18">
      <c r="A41" s="369"/>
      <c r="B41" s="370"/>
      <c r="C41" s="365">
        <v>374</v>
      </c>
      <c r="D41" s="365">
        <v>283</v>
      </c>
      <c r="E41" s="365">
        <v>371</v>
      </c>
      <c r="F41" s="366">
        <v>654</v>
      </c>
      <c r="G41" s="371" t="s">
        <v>780</v>
      </c>
      <c r="H41" s="372" t="s">
        <v>535</v>
      </c>
      <c r="I41" s="365">
        <v>497</v>
      </c>
      <c r="J41" s="365">
        <v>287</v>
      </c>
      <c r="K41" s="365">
        <v>437</v>
      </c>
      <c r="L41" s="366">
        <v>724</v>
      </c>
      <c r="M41" s="371"/>
      <c r="N41" s="372"/>
      <c r="O41" s="365">
        <v>516</v>
      </c>
      <c r="P41" s="365">
        <v>311</v>
      </c>
      <c r="Q41" s="365">
        <v>469</v>
      </c>
      <c r="R41" s="366">
        <v>780</v>
      </c>
    </row>
    <row r="42" spans="1:18">
      <c r="A42" s="369" t="s">
        <v>779</v>
      </c>
      <c r="B42" s="370"/>
      <c r="C42" s="365">
        <v>534</v>
      </c>
      <c r="D42" s="365">
        <v>429</v>
      </c>
      <c r="E42" s="365">
        <v>517</v>
      </c>
      <c r="F42" s="366">
        <v>946</v>
      </c>
      <c r="G42" s="371"/>
      <c r="H42" s="372" t="s">
        <v>536</v>
      </c>
      <c r="I42" s="365">
        <v>489</v>
      </c>
      <c r="J42" s="365">
        <v>378</v>
      </c>
      <c r="K42" s="365">
        <v>479</v>
      </c>
      <c r="L42" s="366">
        <v>857</v>
      </c>
      <c r="M42" s="371" t="s">
        <v>783</v>
      </c>
      <c r="N42" s="372" t="s">
        <v>535</v>
      </c>
      <c r="O42" s="365">
        <v>1452</v>
      </c>
      <c r="P42" s="365">
        <v>1118</v>
      </c>
      <c r="Q42" s="365">
        <v>1564</v>
      </c>
      <c r="R42" s="366">
        <v>2682</v>
      </c>
    </row>
    <row r="43" spans="1:18">
      <c r="A43" s="369" t="s">
        <v>781</v>
      </c>
      <c r="B43" s="370"/>
      <c r="C43" s="365">
        <v>800</v>
      </c>
      <c r="D43" s="365">
        <v>646</v>
      </c>
      <c r="E43" s="365">
        <v>795</v>
      </c>
      <c r="F43" s="366">
        <v>1441</v>
      </c>
      <c r="G43" s="371" t="s">
        <v>748</v>
      </c>
      <c r="H43" s="372" t="s">
        <v>537</v>
      </c>
      <c r="I43" s="365">
        <v>515</v>
      </c>
      <c r="J43" s="365">
        <v>409</v>
      </c>
      <c r="K43" s="365">
        <v>502</v>
      </c>
      <c r="L43" s="366">
        <v>911</v>
      </c>
      <c r="M43" s="371" t="s">
        <v>750</v>
      </c>
      <c r="N43" s="372" t="s">
        <v>536</v>
      </c>
      <c r="O43" s="365">
        <v>647</v>
      </c>
      <c r="P43" s="365">
        <v>529</v>
      </c>
      <c r="Q43" s="365">
        <v>706</v>
      </c>
      <c r="R43" s="366">
        <v>1235</v>
      </c>
    </row>
    <row r="44" spans="1:18">
      <c r="A44" s="369" t="s">
        <v>782</v>
      </c>
      <c r="B44" s="370"/>
      <c r="C44" s="365">
        <v>629</v>
      </c>
      <c r="D44" s="365">
        <v>490</v>
      </c>
      <c r="E44" s="365">
        <v>615</v>
      </c>
      <c r="F44" s="366">
        <v>1105</v>
      </c>
      <c r="G44" s="371" t="s">
        <v>748</v>
      </c>
      <c r="H44" s="372" t="s">
        <v>539</v>
      </c>
      <c r="I44" s="365">
        <v>799</v>
      </c>
      <c r="J44" s="365">
        <v>588</v>
      </c>
      <c r="K44" s="365">
        <v>802</v>
      </c>
      <c r="L44" s="366">
        <v>1390</v>
      </c>
      <c r="M44" s="371" t="s">
        <v>750</v>
      </c>
      <c r="N44" s="372" t="s">
        <v>537</v>
      </c>
      <c r="O44" s="365">
        <v>885</v>
      </c>
      <c r="P44" s="365">
        <v>811</v>
      </c>
      <c r="Q44" s="365">
        <v>967</v>
      </c>
      <c r="R44" s="366">
        <v>1778</v>
      </c>
    </row>
    <row r="45" spans="1:18">
      <c r="A45" s="369" t="s">
        <v>784</v>
      </c>
      <c r="B45" s="370"/>
      <c r="C45" s="365">
        <v>340</v>
      </c>
      <c r="D45" s="365">
        <v>271</v>
      </c>
      <c r="E45" s="365">
        <v>322</v>
      </c>
      <c r="F45" s="366">
        <v>593</v>
      </c>
      <c r="G45" s="371" t="s">
        <v>748</v>
      </c>
      <c r="H45" s="372" t="s">
        <v>540</v>
      </c>
      <c r="I45" s="365">
        <v>466</v>
      </c>
      <c r="J45" s="365">
        <v>409</v>
      </c>
      <c r="K45" s="365">
        <v>480</v>
      </c>
      <c r="L45" s="366">
        <v>889</v>
      </c>
      <c r="M45" s="371" t="s">
        <v>750</v>
      </c>
      <c r="N45" s="372" t="s">
        <v>539</v>
      </c>
      <c r="O45" s="365">
        <v>566</v>
      </c>
      <c r="P45" s="365">
        <v>506</v>
      </c>
      <c r="Q45" s="365">
        <v>587</v>
      </c>
      <c r="R45" s="366">
        <v>1093</v>
      </c>
    </row>
    <row r="46" spans="1:18">
      <c r="A46" s="369" t="s">
        <v>785</v>
      </c>
      <c r="B46" s="370"/>
      <c r="C46" s="365">
        <v>394</v>
      </c>
      <c r="D46" s="365">
        <v>291</v>
      </c>
      <c r="E46" s="365">
        <v>402</v>
      </c>
      <c r="F46" s="366">
        <v>693</v>
      </c>
      <c r="G46" s="371"/>
      <c r="H46" s="372"/>
      <c r="I46" s="365">
        <v>2766</v>
      </c>
      <c r="J46" s="365">
        <v>2071</v>
      </c>
      <c r="K46" s="365">
        <v>2700</v>
      </c>
      <c r="L46" s="366">
        <v>4771</v>
      </c>
      <c r="M46" s="371" t="s">
        <v>750</v>
      </c>
      <c r="N46" s="372" t="s">
        <v>540</v>
      </c>
      <c r="O46" s="365">
        <v>619</v>
      </c>
      <c r="P46" s="365">
        <v>585</v>
      </c>
      <c r="Q46" s="365">
        <v>628</v>
      </c>
      <c r="R46" s="366">
        <v>1213</v>
      </c>
    </row>
    <row r="47" spans="1:18">
      <c r="A47" s="369" t="s">
        <v>786</v>
      </c>
      <c r="B47" s="370"/>
      <c r="C47" s="365">
        <v>611</v>
      </c>
      <c r="D47" s="365">
        <v>487</v>
      </c>
      <c r="E47" s="365">
        <v>569</v>
      </c>
      <c r="F47" s="366">
        <v>1056</v>
      </c>
      <c r="G47" s="371" t="s">
        <v>787</v>
      </c>
      <c r="H47" s="372" t="s">
        <v>535</v>
      </c>
      <c r="I47" s="365">
        <v>717</v>
      </c>
      <c r="J47" s="365">
        <v>650</v>
      </c>
      <c r="K47" s="365">
        <v>724</v>
      </c>
      <c r="L47" s="366">
        <v>1374</v>
      </c>
      <c r="M47" s="371"/>
      <c r="N47" s="372"/>
      <c r="O47" s="365">
        <v>4169</v>
      </c>
      <c r="P47" s="365">
        <v>3549</v>
      </c>
      <c r="Q47" s="365">
        <v>4452</v>
      </c>
      <c r="R47" s="366">
        <v>8001</v>
      </c>
    </row>
    <row r="48" spans="1:18">
      <c r="A48" s="369" t="s">
        <v>788</v>
      </c>
      <c r="B48" s="370" t="s">
        <v>535</v>
      </c>
      <c r="C48" s="365">
        <v>381</v>
      </c>
      <c r="D48" s="365">
        <v>272</v>
      </c>
      <c r="E48" s="365">
        <v>408</v>
      </c>
      <c r="F48" s="366">
        <v>680</v>
      </c>
      <c r="G48" s="371" t="s">
        <v>750</v>
      </c>
      <c r="H48" s="372" t="s">
        <v>536</v>
      </c>
      <c r="I48" s="365">
        <v>400</v>
      </c>
      <c r="J48" s="365">
        <v>352</v>
      </c>
      <c r="K48" s="365">
        <v>389</v>
      </c>
      <c r="L48" s="366">
        <v>741</v>
      </c>
      <c r="M48" s="371" t="s">
        <v>790</v>
      </c>
      <c r="N48" s="372"/>
      <c r="O48" s="365">
        <v>304</v>
      </c>
      <c r="P48" s="365">
        <v>426</v>
      </c>
      <c r="Q48" s="365">
        <v>457</v>
      </c>
      <c r="R48" s="366">
        <v>883</v>
      </c>
    </row>
    <row r="49" spans="1:18">
      <c r="A49" s="369" t="s">
        <v>748</v>
      </c>
      <c r="B49" s="370" t="s">
        <v>536</v>
      </c>
      <c r="C49" s="365">
        <v>301</v>
      </c>
      <c r="D49" s="365">
        <v>253</v>
      </c>
      <c r="E49" s="365">
        <v>301</v>
      </c>
      <c r="F49" s="366">
        <v>554</v>
      </c>
      <c r="G49" s="371"/>
      <c r="H49" s="372"/>
      <c r="I49" s="365">
        <v>1117</v>
      </c>
      <c r="J49" s="365">
        <v>1002</v>
      </c>
      <c r="K49" s="365">
        <v>1113</v>
      </c>
      <c r="L49" s="366">
        <v>2115</v>
      </c>
      <c r="M49" s="371" t="s">
        <v>791</v>
      </c>
      <c r="N49" s="372"/>
      <c r="O49" s="365">
        <v>381</v>
      </c>
      <c r="P49" s="365">
        <v>360</v>
      </c>
      <c r="Q49" s="365">
        <v>375</v>
      </c>
      <c r="R49" s="366">
        <v>735</v>
      </c>
    </row>
    <row r="50" spans="1:18">
      <c r="A50" s="369" t="s">
        <v>748</v>
      </c>
      <c r="B50" s="370" t="s">
        <v>537</v>
      </c>
      <c r="C50" s="365">
        <v>235</v>
      </c>
      <c r="D50" s="365">
        <v>192</v>
      </c>
      <c r="E50" s="365">
        <v>242</v>
      </c>
      <c r="F50" s="366">
        <v>434</v>
      </c>
      <c r="G50" s="371" t="s">
        <v>789</v>
      </c>
      <c r="H50" s="372" t="s">
        <v>535</v>
      </c>
      <c r="I50" s="365">
        <v>227</v>
      </c>
      <c r="J50" s="365">
        <v>164</v>
      </c>
      <c r="K50" s="365">
        <v>219</v>
      </c>
      <c r="L50" s="366">
        <v>383</v>
      </c>
      <c r="M50" s="371" t="s">
        <v>793</v>
      </c>
      <c r="N50" s="372"/>
      <c r="O50" s="365">
        <v>110</v>
      </c>
      <c r="P50" s="365">
        <v>107</v>
      </c>
      <c r="Q50" s="365">
        <v>114</v>
      </c>
      <c r="R50" s="366">
        <v>221</v>
      </c>
    </row>
    <row r="51" spans="1:18">
      <c r="A51" s="369" t="s">
        <v>748</v>
      </c>
      <c r="B51" s="370" t="s">
        <v>539</v>
      </c>
      <c r="C51" s="365">
        <v>0</v>
      </c>
      <c r="D51" s="365">
        <v>0</v>
      </c>
      <c r="E51" s="365">
        <v>0</v>
      </c>
      <c r="F51" s="366">
        <v>0</v>
      </c>
      <c r="G51" s="371" t="s">
        <v>750</v>
      </c>
      <c r="H51" s="372" t="s">
        <v>536</v>
      </c>
      <c r="I51" s="365">
        <v>151</v>
      </c>
      <c r="J51" s="365">
        <v>123</v>
      </c>
      <c r="K51" s="365">
        <v>133</v>
      </c>
      <c r="L51" s="366">
        <v>256</v>
      </c>
      <c r="M51" s="371" t="s">
        <v>796</v>
      </c>
      <c r="N51" s="372"/>
      <c r="O51" s="365">
        <v>1329</v>
      </c>
      <c r="P51" s="365">
        <v>1084</v>
      </c>
      <c r="Q51" s="365">
        <v>1212</v>
      </c>
      <c r="R51" s="366">
        <v>2296</v>
      </c>
    </row>
    <row r="52" spans="1:18">
      <c r="A52" s="369"/>
      <c r="B52" s="370"/>
      <c r="C52" s="365">
        <v>917</v>
      </c>
      <c r="D52" s="365">
        <v>717</v>
      </c>
      <c r="E52" s="365">
        <v>951</v>
      </c>
      <c r="F52" s="366">
        <v>1668</v>
      </c>
      <c r="G52" s="371"/>
      <c r="H52" s="372"/>
      <c r="I52" s="365">
        <v>378</v>
      </c>
      <c r="J52" s="365">
        <v>287</v>
      </c>
      <c r="K52" s="365">
        <v>352</v>
      </c>
      <c r="L52" s="366">
        <v>639</v>
      </c>
      <c r="M52" s="371" t="s">
        <v>798</v>
      </c>
      <c r="N52" s="372"/>
      <c r="O52" s="365">
        <v>619</v>
      </c>
      <c r="P52" s="365">
        <v>459</v>
      </c>
      <c r="Q52" s="365">
        <v>495</v>
      </c>
      <c r="R52" s="366">
        <v>954</v>
      </c>
    </row>
    <row r="53" spans="1:18">
      <c r="A53" s="369" t="s">
        <v>794</v>
      </c>
      <c r="B53" s="370" t="s">
        <v>535</v>
      </c>
      <c r="C53" s="365">
        <v>778</v>
      </c>
      <c r="D53" s="365">
        <v>670</v>
      </c>
      <c r="E53" s="365">
        <v>777</v>
      </c>
      <c r="F53" s="366">
        <v>1447</v>
      </c>
      <c r="G53" s="371" t="s">
        <v>792</v>
      </c>
      <c r="H53" s="372"/>
      <c r="I53" s="365">
        <v>611</v>
      </c>
      <c r="J53" s="365">
        <v>458</v>
      </c>
      <c r="K53" s="365">
        <v>588</v>
      </c>
      <c r="L53" s="366">
        <v>1046</v>
      </c>
      <c r="M53" s="371" t="s">
        <v>800</v>
      </c>
      <c r="N53" s="372"/>
      <c r="O53" s="365">
        <v>658</v>
      </c>
      <c r="P53" s="365">
        <v>717</v>
      </c>
      <c r="Q53" s="365">
        <v>731</v>
      </c>
      <c r="R53" s="366">
        <v>1448</v>
      </c>
    </row>
    <row r="54" spans="1:18">
      <c r="A54" s="369" t="s">
        <v>748</v>
      </c>
      <c r="B54" s="370" t="s">
        <v>536</v>
      </c>
      <c r="C54" s="365">
        <v>821</v>
      </c>
      <c r="D54" s="365">
        <v>645</v>
      </c>
      <c r="E54" s="365">
        <v>805</v>
      </c>
      <c r="F54" s="366">
        <v>1450</v>
      </c>
      <c r="G54" s="371" t="s">
        <v>795</v>
      </c>
      <c r="H54" s="372"/>
      <c r="I54" s="365">
        <v>2</v>
      </c>
      <c r="J54" s="365">
        <v>2</v>
      </c>
      <c r="K54" s="365">
        <v>0</v>
      </c>
      <c r="L54" s="366">
        <v>2</v>
      </c>
      <c r="M54" s="371" t="s">
        <v>802</v>
      </c>
      <c r="N54" s="372" t="s">
        <v>535</v>
      </c>
      <c r="O54" s="365">
        <v>1162</v>
      </c>
      <c r="P54" s="365">
        <v>1016</v>
      </c>
      <c r="Q54" s="365">
        <v>1118</v>
      </c>
      <c r="R54" s="366">
        <v>2134</v>
      </c>
    </row>
    <row r="55" spans="1:18">
      <c r="A55" s="369" t="s">
        <v>748</v>
      </c>
      <c r="B55" s="370" t="s">
        <v>537</v>
      </c>
      <c r="C55" s="365">
        <v>0</v>
      </c>
      <c r="D55" s="365">
        <v>0</v>
      </c>
      <c r="E55" s="365">
        <v>0</v>
      </c>
      <c r="F55" s="366">
        <v>0</v>
      </c>
      <c r="G55" s="371" t="s">
        <v>797</v>
      </c>
      <c r="H55" s="372"/>
      <c r="I55" s="365">
        <v>178</v>
      </c>
      <c r="J55" s="365">
        <v>151</v>
      </c>
      <c r="K55" s="365">
        <v>184</v>
      </c>
      <c r="L55" s="366">
        <v>335</v>
      </c>
      <c r="M55" s="371" t="s">
        <v>750</v>
      </c>
      <c r="N55" s="372" t="s">
        <v>536</v>
      </c>
      <c r="O55" s="365">
        <v>1239</v>
      </c>
      <c r="P55" s="365">
        <v>1036</v>
      </c>
      <c r="Q55" s="365">
        <v>1257</v>
      </c>
      <c r="R55" s="366">
        <v>2293</v>
      </c>
    </row>
    <row r="56" spans="1:18">
      <c r="A56" s="369"/>
      <c r="B56" s="370"/>
      <c r="C56" s="365">
        <v>1599</v>
      </c>
      <c r="D56" s="365">
        <v>1315</v>
      </c>
      <c r="E56" s="365">
        <v>1582</v>
      </c>
      <c r="F56" s="366">
        <v>2897</v>
      </c>
      <c r="G56" s="371" t="s">
        <v>799</v>
      </c>
      <c r="H56" s="372" t="s">
        <v>535</v>
      </c>
      <c r="I56" s="365">
        <v>284</v>
      </c>
      <c r="J56" s="365">
        <v>197</v>
      </c>
      <c r="K56" s="365">
        <v>276</v>
      </c>
      <c r="L56" s="366">
        <v>473</v>
      </c>
      <c r="M56" s="371" t="s">
        <v>750</v>
      </c>
      <c r="N56" s="372" t="s">
        <v>537</v>
      </c>
      <c r="O56" s="365">
        <v>678</v>
      </c>
      <c r="P56" s="365">
        <v>646</v>
      </c>
      <c r="Q56" s="365">
        <v>664</v>
      </c>
      <c r="R56" s="366">
        <v>1310</v>
      </c>
    </row>
    <row r="57" spans="1:18">
      <c r="A57" s="369" t="s">
        <v>801</v>
      </c>
      <c r="B57" s="370" t="s">
        <v>535</v>
      </c>
      <c r="C57" s="365">
        <v>131</v>
      </c>
      <c r="D57" s="365">
        <v>113</v>
      </c>
      <c r="E57" s="365">
        <v>147</v>
      </c>
      <c r="F57" s="366">
        <v>260</v>
      </c>
      <c r="G57" s="371" t="s">
        <v>748</v>
      </c>
      <c r="H57" s="372" t="s">
        <v>536</v>
      </c>
      <c r="I57" s="365">
        <v>298</v>
      </c>
      <c r="J57" s="365">
        <v>198</v>
      </c>
      <c r="K57" s="365">
        <v>308</v>
      </c>
      <c r="L57" s="366">
        <v>506</v>
      </c>
      <c r="M57" s="371" t="s">
        <v>750</v>
      </c>
      <c r="N57" s="372" t="s">
        <v>539</v>
      </c>
      <c r="O57" s="365">
        <v>0</v>
      </c>
      <c r="P57" s="365">
        <v>0</v>
      </c>
      <c r="Q57" s="365">
        <v>0</v>
      </c>
      <c r="R57" s="366">
        <v>0</v>
      </c>
    </row>
    <row r="58" spans="1:18">
      <c r="A58" s="369" t="s">
        <v>748</v>
      </c>
      <c r="B58" s="370" t="s">
        <v>536</v>
      </c>
      <c r="C58" s="365">
        <v>299</v>
      </c>
      <c r="D58" s="365">
        <v>239</v>
      </c>
      <c r="E58" s="365">
        <v>266</v>
      </c>
      <c r="F58" s="366">
        <v>505</v>
      </c>
      <c r="G58" s="371"/>
      <c r="H58" s="372"/>
      <c r="I58" s="365">
        <v>582</v>
      </c>
      <c r="J58" s="365">
        <v>395</v>
      </c>
      <c r="K58" s="365">
        <v>584</v>
      </c>
      <c r="L58" s="366">
        <v>979</v>
      </c>
      <c r="M58" s="398" t="s">
        <v>750</v>
      </c>
      <c r="N58" s="372" t="s">
        <v>540</v>
      </c>
      <c r="O58" s="382">
        <v>1</v>
      </c>
      <c r="P58" s="382">
        <v>1</v>
      </c>
      <c r="Q58" s="382">
        <v>0</v>
      </c>
      <c r="R58" s="373">
        <v>1</v>
      </c>
    </row>
    <row r="59" spans="1:18">
      <c r="A59" s="369" t="s">
        <v>748</v>
      </c>
      <c r="B59" s="370" t="s">
        <v>537</v>
      </c>
      <c r="C59" s="365">
        <v>366</v>
      </c>
      <c r="D59" s="365">
        <v>272</v>
      </c>
      <c r="E59" s="365">
        <v>347</v>
      </c>
      <c r="F59" s="366">
        <v>619</v>
      </c>
      <c r="G59" s="371" t="s">
        <v>803</v>
      </c>
      <c r="H59" s="372" t="s">
        <v>535</v>
      </c>
      <c r="I59" s="365">
        <v>627</v>
      </c>
      <c r="J59" s="365">
        <v>469</v>
      </c>
      <c r="K59" s="365">
        <v>574</v>
      </c>
      <c r="L59" s="366">
        <v>1043</v>
      </c>
      <c r="M59" s="400"/>
      <c r="N59" s="376"/>
      <c r="O59" s="374">
        <v>3080</v>
      </c>
      <c r="P59" s="374">
        <v>2699</v>
      </c>
      <c r="Q59" s="374">
        <v>3039</v>
      </c>
      <c r="R59" s="375">
        <v>5738</v>
      </c>
    </row>
    <row r="60" spans="1:18">
      <c r="A60" s="369" t="s">
        <v>748</v>
      </c>
      <c r="B60" s="370" t="s">
        <v>539</v>
      </c>
      <c r="C60" s="365">
        <v>215</v>
      </c>
      <c r="D60" s="365">
        <v>200</v>
      </c>
      <c r="E60" s="365">
        <v>217</v>
      </c>
      <c r="F60" s="366">
        <v>417</v>
      </c>
      <c r="G60" s="371" t="s">
        <v>748</v>
      </c>
      <c r="H60" s="372" t="s">
        <v>536</v>
      </c>
      <c r="I60" s="365">
        <v>243</v>
      </c>
      <c r="J60" s="365">
        <v>190</v>
      </c>
      <c r="K60" s="365">
        <v>243</v>
      </c>
      <c r="L60" s="366">
        <v>433</v>
      </c>
      <c r="M60" s="586" t="s">
        <v>804</v>
      </c>
      <c r="N60" s="586"/>
      <c r="O60" s="390">
        <v>62807</v>
      </c>
      <c r="P60" s="391">
        <v>50967</v>
      </c>
      <c r="Q60" s="391">
        <v>61994</v>
      </c>
      <c r="R60" s="392">
        <v>112961</v>
      </c>
    </row>
    <row r="61" spans="1:18">
      <c r="A61" s="402" t="s">
        <v>748</v>
      </c>
      <c r="B61" s="403" t="s">
        <v>540</v>
      </c>
      <c r="C61" s="404">
        <v>440</v>
      </c>
      <c r="D61" s="404">
        <v>359</v>
      </c>
      <c r="E61" s="404">
        <v>464</v>
      </c>
      <c r="F61" s="405">
        <v>823</v>
      </c>
      <c r="G61" s="371" t="s">
        <v>748</v>
      </c>
      <c r="H61" s="372" t="s">
        <v>537</v>
      </c>
      <c r="I61" s="365">
        <v>597</v>
      </c>
      <c r="J61" s="365">
        <v>515</v>
      </c>
      <c r="K61" s="365">
        <v>617</v>
      </c>
      <c r="L61" s="384">
        <v>1132</v>
      </c>
      <c r="M61" s="387"/>
      <c r="N61" s="378"/>
      <c r="O61" s="379"/>
      <c r="P61" s="379"/>
      <c r="Q61" s="379"/>
      <c r="R61" s="379"/>
    </row>
    <row r="62" spans="1:18">
      <c r="A62" s="406"/>
      <c r="B62" s="406"/>
      <c r="C62" s="407">
        <v>1451</v>
      </c>
      <c r="D62" s="407">
        <v>1183</v>
      </c>
      <c r="E62" s="407">
        <v>1441</v>
      </c>
      <c r="F62" s="408">
        <v>2624</v>
      </c>
      <c r="G62" s="398" t="s">
        <v>748</v>
      </c>
      <c r="H62" s="372" t="s">
        <v>539</v>
      </c>
      <c r="I62" s="382">
        <v>716</v>
      </c>
      <c r="J62" s="382">
        <v>578</v>
      </c>
      <c r="K62" s="382">
        <v>726</v>
      </c>
      <c r="L62" s="385">
        <v>1304</v>
      </c>
      <c r="M62" s="388"/>
      <c r="N62" s="377"/>
    </row>
    <row r="63" spans="1:18">
      <c r="A63" s="377"/>
      <c r="B63" s="377"/>
      <c r="C63" s="377"/>
      <c r="D63" s="377"/>
      <c r="E63" s="377"/>
      <c r="F63" s="377"/>
      <c r="G63" s="398"/>
      <c r="H63" s="372" t="s">
        <v>540</v>
      </c>
      <c r="I63" s="382">
        <v>187</v>
      </c>
      <c r="J63" s="382">
        <v>163</v>
      </c>
      <c r="K63" s="382">
        <v>177</v>
      </c>
      <c r="L63" s="385">
        <v>340</v>
      </c>
      <c r="M63" s="389"/>
    </row>
    <row r="64" spans="1:18">
      <c r="A64" s="377"/>
      <c r="B64" s="377"/>
      <c r="C64" s="377"/>
      <c r="D64" s="377"/>
      <c r="E64" s="377"/>
      <c r="F64" s="377"/>
      <c r="G64" s="399"/>
      <c r="H64" s="401"/>
      <c r="I64" s="383">
        <v>2370</v>
      </c>
      <c r="J64" s="383">
        <v>1915</v>
      </c>
      <c r="K64" s="383">
        <v>2337</v>
      </c>
      <c r="L64" s="386">
        <v>4252</v>
      </c>
      <c r="M64" s="389"/>
    </row>
    <row r="65" spans="7:12">
      <c r="G65" s="377"/>
      <c r="H65" s="377"/>
      <c r="I65" s="377"/>
      <c r="J65" s="377"/>
      <c r="K65" s="377"/>
      <c r="L65" s="377"/>
    </row>
  </sheetData>
  <mergeCells count="6">
    <mergeCell ref="M60:N60"/>
    <mergeCell ref="A1:R1"/>
    <mergeCell ref="O2:R2"/>
    <mergeCell ref="A3:B3"/>
    <mergeCell ref="G3:H3"/>
    <mergeCell ref="M3:N3"/>
  </mergeCells>
  <phoneticPr fontId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FFC000"/>
  </sheetPr>
  <dimension ref="A1:S214"/>
  <sheetViews>
    <sheetView view="pageBreakPreview" zoomScale="90" zoomScaleNormal="100" zoomScaleSheetLayoutView="90" workbookViewId="0">
      <pane xSplit="4" ySplit="3" topLeftCell="E173" activePane="bottomRight" state="frozen"/>
      <selection pane="topRight" activeCell="E1" sqref="E1"/>
      <selection pane="bottomLeft" activeCell="A4" sqref="A4"/>
      <selection pane="bottomRight" activeCell="D184" sqref="D184"/>
    </sheetView>
  </sheetViews>
  <sheetFormatPr defaultRowHeight="11.25"/>
  <cols>
    <col min="1" max="2" width="3.625" style="1" customWidth="1"/>
    <col min="3" max="3" width="10.625" style="1" customWidth="1"/>
    <col min="4" max="4" width="2.625" style="2" customWidth="1"/>
    <col min="5" max="19" width="10.625" style="1" customWidth="1"/>
    <col min="20" max="20" width="9" style="1" customWidth="1"/>
    <col min="21" max="16384" width="9" style="1"/>
  </cols>
  <sheetData>
    <row r="1" spans="1:19" ht="18" customHeight="1" thickBot="1">
      <c r="A1" s="20" t="s">
        <v>380</v>
      </c>
      <c r="B1" s="14"/>
      <c r="C1" s="14"/>
      <c r="D1" s="15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</row>
    <row r="2" spans="1:19" ht="13.5" customHeight="1" thickTop="1">
      <c r="A2" s="593" t="s">
        <v>381</v>
      </c>
      <c r="B2" s="594"/>
      <c r="C2" s="594"/>
      <c r="D2" s="17"/>
      <c r="E2" s="596" t="s">
        <v>1</v>
      </c>
      <c r="F2" s="597"/>
      <c r="G2" s="597"/>
      <c r="H2" s="597"/>
      <c r="I2" s="598"/>
      <c r="J2" s="599" t="s">
        <v>296</v>
      </c>
      <c r="K2" s="600"/>
      <c r="L2" s="600"/>
      <c r="M2" s="600"/>
      <c r="N2" s="601"/>
      <c r="O2" s="602" t="s">
        <v>297</v>
      </c>
      <c r="P2" s="603"/>
      <c r="Q2" s="603"/>
      <c r="R2" s="603"/>
      <c r="S2" s="603"/>
    </row>
    <row r="3" spans="1:19" ht="13.5" customHeight="1">
      <c r="A3" s="595"/>
      <c r="B3" s="595"/>
      <c r="C3" s="595"/>
      <c r="D3" s="9"/>
      <c r="E3" s="19" t="s">
        <v>383</v>
      </c>
      <c r="F3" s="19" t="s">
        <v>293</v>
      </c>
      <c r="G3" s="19" t="s">
        <v>294</v>
      </c>
      <c r="H3" s="19" t="s">
        <v>295</v>
      </c>
      <c r="I3" s="19" t="s">
        <v>382</v>
      </c>
      <c r="J3" s="19" t="s">
        <v>383</v>
      </c>
      <c r="K3" s="19" t="s">
        <v>293</v>
      </c>
      <c r="L3" s="19" t="s">
        <v>294</v>
      </c>
      <c r="M3" s="19" t="s">
        <v>295</v>
      </c>
      <c r="N3" s="19" t="s">
        <v>382</v>
      </c>
      <c r="O3" s="19" t="s">
        <v>383</v>
      </c>
      <c r="P3" s="19" t="s">
        <v>293</v>
      </c>
      <c r="Q3" s="19" t="s">
        <v>294</v>
      </c>
      <c r="R3" s="303" t="s">
        <v>295</v>
      </c>
      <c r="S3" s="303" t="s">
        <v>382</v>
      </c>
    </row>
    <row r="4" spans="1:19" s="21" customFormat="1" ht="13.5" customHeight="1">
      <c r="A4" s="604" t="s">
        <v>1</v>
      </c>
      <c r="B4" s="605"/>
      <c r="C4" s="29"/>
      <c r="D4" s="30"/>
      <c r="E4" s="290">
        <f>IF(COUNTIF(J4:S4,"x"),"x",IF(SUM(J4,O4)=0,"-",SUM(J4,O4)))</f>
        <v>101069</v>
      </c>
      <c r="F4" s="291">
        <f>IF(COUNTIF(K4:T4,"x"),"x",IF(SUM(K4,P4)=0,"-",SUM(K4,P4)))</f>
        <v>26040</v>
      </c>
      <c r="G4" s="291">
        <f t="shared" ref="F4:I19" si="0">IF(COUNTIF(L4:U4,"x"),"x",IF(SUM(L4,Q4)=0,"-",SUM(L4,Q4)))</f>
        <v>52248</v>
      </c>
      <c r="H4" s="291">
        <f t="shared" si="0"/>
        <v>21204</v>
      </c>
      <c r="I4" s="291">
        <f t="shared" si="0"/>
        <v>1577</v>
      </c>
      <c r="J4" s="291">
        <f>IF(COUNTIF(K4:N4,"x"),"x",IF(SUM(K4:N4)=0,"-",SUM(K4:N4)))</f>
        <v>44799</v>
      </c>
      <c r="K4" s="291">
        <f>SUM((K5,K9,K13,K17,K23,K28,K34,K39,K43,K44,K45,K46,K47,K48,K49,K54,K58,K64,K68,K74,K77,K83,K86,K89,K95,K96,K97,K98,K99),(K100,K101,K107,K110,K113,K114,K115,K116,K119,K125,K130,K133,K138,K139,K140,K141,K142,K143,K149,K154,K159,K163,K169,K170,K171,K172,K173,K174,K175,K181))</f>
        <v>13500</v>
      </c>
      <c r="L4" s="291">
        <f>SUM((L5,L9,L13,L17,L23,L28,L34,L39,L43,L44,L45,L46,L47,L48,L49,L54,L58,L64,L68,L74,L77,L83,L86,L89,L95,L96,L97,L98,L99),(L100,L101,L107,L110,L113,L114,L115,L116,L119,L125,L130,L133,L138,L139,L140,L141,L142,L143,L149,L154,L159,L163,L169,L170,L171,L172,L173,L174,L175,L181))</f>
        <v>26024</v>
      </c>
      <c r="M4" s="291">
        <f>SUM((M5,M9,M13,M17,M23,M28,M34,M39,M43,M44,M45,M46,M47,M48,M49,M54,M58,M64,M68,M74,M77,M83,M86,M89,M95,M96,M97,M98,M99),(M100,M101,M107,M110,M113,M114,M115,M116,M119,M125,M130,M133,M138,M139,M140,M141,M142,M143,M149,M154,M159,M163,M169,M170,M171,M172,M173,M174,M175,M181))</f>
        <v>4563</v>
      </c>
      <c r="N4" s="291">
        <f>SUM((N5,N9,N13,N17,N23,N28,N34,N39,N43,N44,N45,N46,N47,N48,N49,N54,N58,N64,N68,N74,N77,N83,N86,N89,N95,N96,N97,N98,N99),(N100,N101,N107,N110,N113,N114,N115,N116,N119,N125,N130,N133,N138,N139,N140,N141,N142,N143,N149,N154,N159,N163,N169,N170,N171,N172,N173,N174,N175,N181))</f>
        <v>712</v>
      </c>
      <c r="O4" s="291">
        <f>IF(COUNTIF(P4:S4,"x"),"x",IF(SUM(P4:S4)=0,"-",SUM(P4:S4)))</f>
        <v>56270</v>
      </c>
      <c r="P4" s="291">
        <f>SUM((P5,P9,P13,P17,P23,P28,P34,P39,P43,P44,P45,P46,P47,P48,P49,P54,P58,P64,P68,P74,P77,P83,P86,P89,P95,P96,P97,P98,P99),(P100,P101,P107,P110,P113,P114,P115,P116,P119,P125,P130,P133,P138,P139,P140,P141,P142,P143,P149,P154,P159,P163,P169,P170,P171,P172,P173,P174,P175,P181))</f>
        <v>12540</v>
      </c>
      <c r="Q4" s="291">
        <f>SUM((Q5,Q9,Q13,Q17,Q23,Q28,Q34,Q39,Q43,Q44,Q45,Q46,Q47,Q48,Q49,Q54,Q58,Q64,Q68,Q74,Q77,Q83,Q86,Q89,Q95,Q96,Q97,Q98,Q99),(Q100,Q101,Q107,Q110,Q113,Q114,Q115,Q116,Q119,Q125,Q130,Q133,Q138,Q139,Q140,Q141,Q142,Q143,Q149,Q154,Q159,Q163,Q169,Q170,Q171,Q172,Q173,Q174,Q175,Q181))</f>
        <v>26224</v>
      </c>
      <c r="R4" s="291">
        <f>SUM((R5,R9,R13,R17,R23,R28,R34,R39,R43,R44,R45,R46,R47,R48,R49,R54,R58,R64,R68,R74,R77,R83,R86,R89,R95,R96,R97,R98,R99),(R100,R101,R107,R110,R113,R114,R115,R116,R119,R125,R130,R133,R138,R139,R140,R141,R142,R143,R149,R154,R159,R163,R169,R170,R171,R172,R173,R174,R175,R181))</f>
        <v>16641</v>
      </c>
      <c r="S4" s="291">
        <f>SUM((S5,S9,S13,S17,S23,S28,S34,S39,S43,S44,S45,S46,S47,S48,S49,S54,S58,S64,S68,S74,S77,S83,S86,S89,S95,S96,S97,S98,S99),(S100,S101,S107,S110,S113,S114,S115,S116,S119,S125,S130,S133,S138,S139,S140,S141,S142,S143,S149,S154,S159,S163,S169,S170,S171,S172,S173,S174,S175,S181))</f>
        <v>865</v>
      </c>
    </row>
    <row r="5" spans="1:19" ht="13.5" customHeight="1">
      <c r="A5" s="2"/>
      <c r="B5" s="2" t="s">
        <v>3</v>
      </c>
      <c r="C5" s="2"/>
      <c r="D5" s="22"/>
      <c r="E5" s="27">
        <f t="shared" ref="E5:I68" si="1">IF(COUNTIF(J5:S5,"x"),"x",IF(SUM(J5,O5)=0,"-",SUM(J5,O5)))</f>
        <v>605</v>
      </c>
      <c r="F5" s="25">
        <f t="shared" si="0"/>
        <v>119</v>
      </c>
      <c r="G5" s="25">
        <f t="shared" si="0"/>
        <v>368</v>
      </c>
      <c r="H5" s="25">
        <f t="shared" si="0"/>
        <v>117</v>
      </c>
      <c r="I5" s="25">
        <f t="shared" si="0"/>
        <v>1</v>
      </c>
      <c r="J5" s="25">
        <f t="shared" ref="J5:J68" si="2">IF(COUNTIF(K5:N5,"x"),"x",IF(SUM(K5:N5)=0,"-",SUM(K5:N5)))</f>
        <v>276</v>
      </c>
      <c r="K5" s="289">
        <v>67</v>
      </c>
      <c r="L5" s="289">
        <v>184</v>
      </c>
      <c r="M5" s="289">
        <v>24</v>
      </c>
      <c r="N5" s="289">
        <v>1</v>
      </c>
      <c r="O5" s="25">
        <f t="shared" ref="O5:O68" si="3">IF(COUNTIF(P5:S5,"x"),"x",IF(SUM(P5:S5)=0,"-",SUM(P5:S5)))</f>
        <v>329</v>
      </c>
      <c r="P5" s="289">
        <v>52</v>
      </c>
      <c r="Q5" s="289">
        <v>184</v>
      </c>
      <c r="R5" s="289">
        <v>93</v>
      </c>
      <c r="S5" s="289" t="s">
        <v>313</v>
      </c>
    </row>
    <row r="6" spans="1:19" ht="13.5" customHeight="1">
      <c r="A6" s="2"/>
      <c r="B6" s="2"/>
      <c r="C6" s="2" t="s">
        <v>4</v>
      </c>
      <c r="D6" s="22"/>
      <c r="E6" s="27">
        <f t="shared" si="1"/>
        <v>538</v>
      </c>
      <c r="F6" s="25">
        <f t="shared" si="0"/>
        <v>107</v>
      </c>
      <c r="G6" s="25">
        <f t="shared" si="0"/>
        <v>326</v>
      </c>
      <c r="H6" s="25">
        <f t="shared" si="0"/>
        <v>105</v>
      </c>
      <c r="I6" s="25" t="str">
        <f t="shared" si="0"/>
        <v>-</v>
      </c>
      <c r="J6" s="25">
        <f t="shared" si="2"/>
        <v>244</v>
      </c>
      <c r="K6" s="289">
        <v>62</v>
      </c>
      <c r="L6" s="289">
        <v>163</v>
      </c>
      <c r="M6" s="289">
        <v>19</v>
      </c>
      <c r="N6" s="289" t="s">
        <v>313</v>
      </c>
      <c r="O6" s="25">
        <f t="shared" si="3"/>
        <v>294</v>
      </c>
      <c r="P6" s="289">
        <v>45</v>
      </c>
      <c r="Q6" s="289">
        <v>163</v>
      </c>
      <c r="R6" s="289">
        <v>86</v>
      </c>
      <c r="S6" s="289" t="s">
        <v>313</v>
      </c>
    </row>
    <row r="7" spans="1:19" ht="13.5" customHeight="1">
      <c r="A7" s="2"/>
      <c r="B7" s="2"/>
      <c r="C7" s="2" t="s">
        <v>5</v>
      </c>
      <c r="D7" s="22"/>
      <c r="E7" s="27">
        <f t="shared" si="1"/>
        <v>67</v>
      </c>
      <c r="F7" s="25">
        <f>IF(COUNTIF(K7:T7,"x"),"x",IF(SUM(K7,P7)=0,"-",SUM(K7,P7)))</f>
        <v>12</v>
      </c>
      <c r="G7" s="25">
        <f>IF(COUNTIF(L7:U7,"x"),"x",IF(SUM(L7,Q7)=0,"-",SUM(L7,Q7)))</f>
        <v>42</v>
      </c>
      <c r="H7" s="25">
        <f>IF(COUNTIF(M7:V7,"x"),"x",IF(SUM(M7,R7)=0,"-",SUM(M7,R7)))</f>
        <v>12</v>
      </c>
      <c r="I7" s="25">
        <f t="shared" si="0"/>
        <v>1</v>
      </c>
      <c r="J7" s="25">
        <f t="shared" si="2"/>
        <v>32</v>
      </c>
      <c r="K7" s="289">
        <v>5</v>
      </c>
      <c r="L7" s="289">
        <v>21</v>
      </c>
      <c r="M7" s="289">
        <v>5</v>
      </c>
      <c r="N7" s="289">
        <v>1</v>
      </c>
      <c r="O7" s="25">
        <f t="shared" si="3"/>
        <v>35</v>
      </c>
      <c r="P7" s="289">
        <v>7</v>
      </c>
      <c r="Q7" s="289">
        <v>21</v>
      </c>
      <c r="R7" s="289">
        <v>7</v>
      </c>
      <c r="S7" s="289" t="s">
        <v>313</v>
      </c>
    </row>
    <row r="8" spans="1:19" ht="13.5" customHeight="1">
      <c r="A8" s="2"/>
      <c r="B8" s="2"/>
      <c r="C8" s="2" t="s">
        <v>6</v>
      </c>
      <c r="D8" s="22"/>
      <c r="E8" s="27" t="str">
        <f t="shared" si="1"/>
        <v>-</v>
      </c>
      <c r="F8" s="25" t="str">
        <f t="shared" si="0"/>
        <v>-</v>
      </c>
      <c r="G8" s="25" t="str">
        <f t="shared" si="0"/>
        <v>-</v>
      </c>
      <c r="H8" s="25" t="str">
        <f t="shared" si="0"/>
        <v>-</v>
      </c>
      <c r="I8" s="25" t="str">
        <f t="shared" si="0"/>
        <v>-</v>
      </c>
      <c r="J8" s="25" t="str">
        <f t="shared" si="2"/>
        <v>-</v>
      </c>
      <c r="K8" s="289" t="s">
        <v>313</v>
      </c>
      <c r="L8" s="289" t="s">
        <v>313</v>
      </c>
      <c r="M8" s="289" t="s">
        <v>313</v>
      </c>
      <c r="N8" s="289" t="s">
        <v>313</v>
      </c>
      <c r="O8" s="25" t="str">
        <f t="shared" si="3"/>
        <v>-</v>
      </c>
      <c r="P8" s="289" t="s">
        <v>313</v>
      </c>
      <c r="Q8" s="289" t="s">
        <v>313</v>
      </c>
      <c r="R8" s="289" t="s">
        <v>313</v>
      </c>
      <c r="S8" s="289" t="s">
        <v>313</v>
      </c>
    </row>
    <row r="9" spans="1:19" ht="13.5" customHeight="1">
      <c r="A9" s="2"/>
      <c r="B9" s="2" t="s">
        <v>7</v>
      </c>
      <c r="C9" s="2"/>
      <c r="D9" s="22"/>
      <c r="E9" s="27">
        <f t="shared" si="1"/>
        <v>211</v>
      </c>
      <c r="F9" s="25">
        <f t="shared" si="0"/>
        <v>48</v>
      </c>
      <c r="G9" s="25">
        <f t="shared" si="0"/>
        <v>109</v>
      </c>
      <c r="H9" s="25">
        <f t="shared" si="0"/>
        <v>53</v>
      </c>
      <c r="I9" s="25">
        <f t="shared" si="0"/>
        <v>1</v>
      </c>
      <c r="J9" s="25">
        <f t="shared" si="2"/>
        <v>95</v>
      </c>
      <c r="K9" s="289">
        <v>28</v>
      </c>
      <c r="L9" s="289">
        <v>56</v>
      </c>
      <c r="M9" s="289">
        <v>10</v>
      </c>
      <c r="N9" s="289">
        <v>1</v>
      </c>
      <c r="O9" s="25">
        <f t="shared" si="3"/>
        <v>116</v>
      </c>
      <c r="P9" s="289">
        <v>20</v>
      </c>
      <c r="Q9" s="289">
        <v>53</v>
      </c>
      <c r="R9" s="289">
        <v>43</v>
      </c>
      <c r="S9" s="289" t="s">
        <v>313</v>
      </c>
    </row>
    <row r="10" spans="1:19" ht="13.5" customHeight="1">
      <c r="A10" s="2"/>
      <c r="B10" s="2"/>
      <c r="C10" s="2" t="s">
        <v>4</v>
      </c>
      <c r="D10" s="22"/>
      <c r="E10" s="27">
        <f t="shared" si="1"/>
        <v>148</v>
      </c>
      <c r="F10" s="25">
        <f t="shared" si="0"/>
        <v>33</v>
      </c>
      <c r="G10" s="25">
        <f>IF(COUNTIF(L10:U10,"x"),"x",IF(SUM(L10,Q10)=0,"-",SUM(L10,Q10)))</f>
        <v>75</v>
      </c>
      <c r="H10" s="25">
        <f t="shared" si="0"/>
        <v>39</v>
      </c>
      <c r="I10" s="25">
        <f t="shared" si="0"/>
        <v>1</v>
      </c>
      <c r="J10" s="25">
        <f t="shared" si="2"/>
        <v>66</v>
      </c>
      <c r="K10" s="289">
        <v>18</v>
      </c>
      <c r="L10" s="289">
        <v>38</v>
      </c>
      <c r="M10" s="289">
        <v>9</v>
      </c>
      <c r="N10" s="289">
        <v>1</v>
      </c>
      <c r="O10" s="25">
        <f t="shared" si="3"/>
        <v>82</v>
      </c>
      <c r="P10" s="289">
        <v>15</v>
      </c>
      <c r="Q10" s="289">
        <v>37</v>
      </c>
      <c r="R10" s="289">
        <v>30</v>
      </c>
      <c r="S10" s="289" t="s">
        <v>313</v>
      </c>
    </row>
    <row r="11" spans="1:19" ht="13.5" customHeight="1">
      <c r="A11" s="2"/>
      <c r="B11" s="2"/>
      <c r="C11" s="2" t="s">
        <v>5</v>
      </c>
      <c r="D11" s="22"/>
      <c r="E11" s="27">
        <f t="shared" si="1"/>
        <v>63</v>
      </c>
      <c r="F11" s="25">
        <f t="shared" si="0"/>
        <v>15</v>
      </c>
      <c r="G11" s="25">
        <f t="shared" si="0"/>
        <v>34</v>
      </c>
      <c r="H11" s="25">
        <f t="shared" si="0"/>
        <v>14</v>
      </c>
      <c r="I11" s="25" t="str">
        <f t="shared" si="0"/>
        <v>-</v>
      </c>
      <c r="J11" s="25">
        <f t="shared" si="2"/>
        <v>29</v>
      </c>
      <c r="K11" s="289">
        <v>10</v>
      </c>
      <c r="L11" s="289">
        <v>18</v>
      </c>
      <c r="M11" s="289">
        <v>1</v>
      </c>
      <c r="N11" s="289" t="s">
        <v>313</v>
      </c>
      <c r="O11" s="25">
        <f t="shared" si="3"/>
        <v>34</v>
      </c>
      <c r="P11" s="289">
        <v>5</v>
      </c>
      <c r="Q11" s="289">
        <v>16</v>
      </c>
      <c r="R11" s="289">
        <v>13</v>
      </c>
      <c r="S11" s="289" t="s">
        <v>313</v>
      </c>
    </row>
    <row r="12" spans="1:19" ht="13.5" customHeight="1">
      <c r="A12" s="2"/>
      <c r="B12" s="2"/>
      <c r="C12" s="2" t="s">
        <v>6</v>
      </c>
      <c r="D12" s="22"/>
      <c r="E12" s="27" t="str">
        <f t="shared" si="1"/>
        <v>-</v>
      </c>
      <c r="F12" s="25" t="str">
        <f t="shared" si="0"/>
        <v>-</v>
      </c>
      <c r="G12" s="25" t="str">
        <f t="shared" si="0"/>
        <v>-</v>
      </c>
      <c r="H12" s="25" t="str">
        <f t="shared" si="0"/>
        <v>-</v>
      </c>
      <c r="I12" s="25" t="str">
        <f t="shared" si="0"/>
        <v>-</v>
      </c>
      <c r="J12" s="25" t="str">
        <f t="shared" si="2"/>
        <v>-</v>
      </c>
      <c r="K12" s="289" t="s">
        <v>313</v>
      </c>
      <c r="L12" s="289" t="s">
        <v>313</v>
      </c>
      <c r="M12" s="289" t="s">
        <v>313</v>
      </c>
      <c r="N12" s="289" t="s">
        <v>313</v>
      </c>
      <c r="O12" s="25" t="str">
        <f t="shared" si="3"/>
        <v>-</v>
      </c>
      <c r="P12" s="289" t="s">
        <v>313</v>
      </c>
      <c r="Q12" s="289" t="s">
        <v>313</v>
      </c>
      <c r="R12" s="289" t="s">
        <v>313</v>
      </c>
      <c r="S12" s="289" t="s">
        <v>313</v>
      </c>
    </row>
    <row r="13" spans="1:19" ht="13.5" customHeight="1">
      <c r="A13" s="2"/>
      <c r="B13" s="2" t="s">
        <v>8</v>
      </c>
      <c r="C13" s="2"/>
      <c r="D13" s="31" t="s">
        <v>590</v>
      </c>
      <c r="E13" s="27">
        <f t="shared" si="1"/>
        <v>134</v>
      </c>
      <c r="F13" s="25">
        <f t="shared" si="0"/>
        <v>32</v>
      </c>
      <c r="G13" s="25">
        <f t="shared" si="0"/>
        <v>81</v>
      </c>
      <c r="H13" s="25">
        <f t="shared" si="0"/>
        <v>21</v>
      </c>
      <c r="I13" s="25" t="str">
        <f t="shared" si="0"/>
        <v>-</v>
      </c>
      <c r="J13" s="25">
        <f t="shared" si="2"/>
        <v>62</v>
      </c>
      <c r="K13" s="289">
        <v>21</v>
      </c>
      <c r="L13" s="289">
        <v>40</v>
      </c>
      <c r="M13" s="289">
        <v>1</v>
      </c>
      <c r="N13" s="289" t="s">
        <v>313</v>
      </c>
      <c r="O13" s="25">
        <f t="shared" si="3"/>
        <v>72</v>
      </c>
      <c r="P13" s="289">
        <v>11</v>
      </c>
      <c r="Q13" s="289">
        <v>41</v>
      </c>
      <c r="R13" s="289">
        <v>20</v>
      </c>
      <c r="S13" s="289" t="s">
        <v>313</v>
      </c>
    </row>
    <row r="14" spans="1:19" ht="13.5" customHeight="1">
      <c r="A14" s="2"/>
      <c r="B14" s="2"/>
      <c r="C14" s="2" t="s">
        <v>4</v>
      </c>
      <c r="D14" s="31" t="s">
        <v>590</v>
      </c>
      <c r="E14" s="27" t="str">
        <f t="shared" si="1"/>
        <v>x</v>
      </c>
      <c r="F14" s="25" t="str">
        <f t="shared" si="0"/>
        <v>x</v>
      </c>
      <c r="G14" s="25" t="str">
        <f t="shared" si="0"/>
        <v>x</v>
      </c>
      <c r="H14" s="25" t="str">
        <f t="shared" si="0"/>
        <v>x</v>
      </c>
      <c r="I14" s="25" t="str">
        <f t="shared" si="0"/>
        <v>x</v>
      </c>
      <c r="J14" s="25" t="str">
        <f t="shared" si="2"/>
        <v>x</v>
      </c>
      <c r="K14" s="289" t="s">
        <v>314</v>
      </c>
      <c r="L14" s="289" t="s">
        <v>314</v>
      </c>
      <c r="M14" s="289" t="s">
        <v>314</v>
      </c>
      <c r="N14" s="289" t="s">
        <v>314</v>
      </c>
      <c r="O14" s="25" t="str">
        <f t="shared" si="3"/>
        <v>x</v>
      </c>
      <c r="P14" s="289" t="s">
        <v>314</v>
      </c>
      <c r="Q14" s="289" t="s">
        <v>314</v>
      </c>
      <c r="R14" s="289" t="s">
        <v>314</v>
      </c>
      <c r="S14" s="289" t="s">
        <v>314</v>
      </c>
    </row>
    <row r="15" spans="1:19" ht="13.5" customHeight="1">
      <c r="A15" s="2"/>
      <c r="B15" s="2"/>
      <c r="C15" s="2" t="s">
        <v>5</v>
      </c>
      <c r="D15" s="31" t="s">
        <v>590</v>
      </c>
      <c r="E15" s="27" t="str">
        <f t="shared" si="1"/>
        <v>x</v>
      </c>
      <c r="F15" s="25" t="str">
        <f t="shared" si="0"/>
        <v>x</v>
      </c>
      <c r="G15" s="25" t="str">
        <f t="shared" si="0"/>
        <v>x</v>
      </c>
      <c r="H15" s="25" t="str">
        <f t="shared" si="0"/>
        <v>x</v>
      </c>
      <c r="I15" s="25" t="str">
        <f t="shared" si="0"/>
        <v>x</v>
      </c>
      <c r="J15" s="25" t="str">
        <f t="shared" si="2"/>
        <v>x</v>
      </c>
      <c r="K15" s="289" t="s">
        <v>314</v>
      </c>
      <c r="L15" s="289" t="s">
        <v>314</v>
      </c>
      <c r="M15" s="289" t="s">
        <v>314</v>
      </c>
      <c r="N15" s="289" t="s">
        <v>314</v>
      </c>
      <c r="O15" s="25" t="str">
        <f t="shared" si="3"/>
        <v>x</v>
      </c>
      <c r="P15" s="289" t="s">
        <v>314</v>
      </c>
      <c r="Q15" s="289" t="s">
        <v>314</v>
      </c>
      <c r="R15" s="289" t="s">
        <v>314</v>
      </c>
      <c r="S15" s="289" t="s">
        <v>314</v>
      </c>
    </row>
    <row r="16" spans="1:19" ht="13.5" customHeight="1">
      <c r="A16" s="2"/>
      <c r="B16" s="2"/>
      <c r="C16" s="2" t="s">
        <v>6</v>
      </c>
      <c r="D16" s="436"/>
      <c r="E16" s="27" t="str">
        <f t="shared" si="1"/>
        <v>-</v>
      </c>
      <c r="F16" s="25" t="str">
        <f t="shared" si="0"/>
        <v>-</v>
      </c>
      <c r="G16" s="25" t="str">
        <f t="shared" si="0"/>
        <v>-</v>
      </c>
      <c r="H16" s="25" t="str">
        <f t="shared" si="0"/>
        <v>-</v>
      </c>
      <c r="I16" s="25" t="str">
        <f t="shared" si="0"/>
        <v>-</v>
      </c>
      <c r="J16" s="25" t="str">
        <f t="shared" si="2"/>
        <v>-</v>
      </c>
      <c r="K16" s="289" t="s">
        <v>313</v>
      </c>
      <c r="L16" s="289" t="s">
        <v>313</v>
      </c>
      <c r="M16" s="289" t="s">
        <v>313</v>
      </c>
      <c r="N16" s="289" t="s">
        <v>313</v>
      </c>
      <c r="O16" s="25" t="str">
        <f t="shared" si="3"/>
        <v>-</v>
      </c>
      <c r="P16" s="289" t="s">
        <v>313</v>
      </c>
      <c r="Q16" s="289" t="s">
        <v>313</v>
      </c>
      <c r="R16" s="289" t="s">
        <v>313</v>
      </c>
      <c r="S16" s="289" t="s">
        <v>313</v>
      </c>
    </row>
    <row r="17" spans="1:19" ht="13.5" customHeight="1">
      <c r="A17" s="2"/>
      <c r="B17" s="2" t="s">
        <v>9</v>
      </c>
      <c r="C17" s="2"/>
      <c r="D17" s="436"/>
      <c r="E17" s="27">
        <f t="shared" si="1"/>
        <v>2473</v>
      </c>
      <c r="F17" s="25">
        <f t="shared" si="0"/>
        <v>533</v>
      </c>
      <c r="G17" s="25">
        <f t="shared" si="0"/>
        <v>1239</v>
      </c>
      <c r="H17" s="25">
        <f t="shared" si="0"/>
        <v>696</v>
      </c>
      <c r="I17" s="25">
        <f t="shared" si="0"/>
        <v>5</v>
      </c>
      <c r="J17" s="25">
        <f t="shared" si="2"/>
        <v>1095</v>
      </c>
      <c r="K17" s="289">
        <v>302</v>
      </c>
      <c r="L17" s="289">
        <v>622</v>
      </c>
      <c r="M17" s="289">
        <v>167</v>
      </c>
      <c r="N17" s="289">
        <v>4</v>
      </c>
      <c r="O17" s="25">
        <f t="shared" si="3"/>
        <v>1378</v>
      </c>
      <c r="P17" s="289">
        <v>231</v>
      </c>
      <c r="Q17" s="289">
        <v>617</v>
      </c>
      <c r="R17" s="289">
        <v>529</v>
      </c>
      <c r="S17" s="289">
        <v>1</v>
      </c>
    </row>
    <row r="18" spans="1:19" ht="13.5" customHeight="1">
      <c r="A18" s="2"/>
      <c r="B18" s="2"/>
      <c r="C18" s="2" t="s">
        <v>4</v>
      </c>
      <c r="D18" s="436"/>
      <c r="E18" s="27">
        <f t="shared" si="1"/>
        <v>1072</v>
      </c>
      <c r="F18" s="25">
        <f t="shared" si="0"/>
        <v>250</v>
      </c>
      <c r="G18" s="25">
        <f t="shared" si="0"/>
        <v>513</v>
      </c>
      <c r="H18" s="25">
        <f t="shared" si="0"/>
        <v>309</v>
      </c>
      <c r="I18" s="25" t="str">
        <f t="shared" si="0"/>
        <v>-</v>
      </c>
      <c r="J18" s="25">
        <f t="shared" si="2"/>
        <v>464</v>
      </c>
      <c r="K18" s="289">
        <v>136</v>
      </c>
      <c r="L18" s="289">
        <v>254</v>
      </c>
      <c r="M18" s="289">
        <v>74</v>
      </c>
      <c r="N18" s="289" t="s">
        <v>313</v>
      </c>
      <c r="O18" s="25">
        <f t="shared" si="3"/>
        <v>608</v>
      </c>
      <c r="P18" s="289">
        <v>114</v>
      </c>
      <c r="Q18" s="289">
        <v>259</v>
      </c>
      <c r="R18" s="289">
        <v>235</v>
      </c>
      <c r="S18" s="289" t="s">
        <v>313</v>
      </c>
    </row>
    <row r="19" spans="1:19" ht="13.5" customHeight="1">
      <c r="A19" s="2"/>
      <c r="B19" s="2"/>
      <c r="C19" s="2" t="s">
        <v>5</v>
      </c>
      <c r="D19" s="436"/>
      <c r="E19" s="27">
        <f t="shared" si="1"/>
        <v>1117</v>
      </c>
      <c r="F19" s="25">
        <f t="shared" si="0"/>
        <v>211</v>
      </c>
      <c r="G19" s="25">
        <f t="shared" si="0"/>
        <v>580</v>
      </c>
      <c r="H19" s="25">
        <f t="shared" si="0"/>
        <v>323</v>
      </c>
      <c r="I19" s="25">
        <f t="shared" si="0"/>
        <v>3</v>
      </c>
      <c r="J19" s="25">
        <f t="shared" si="2"/>
        <v>488</v>
      </c>
      <c r="K19" s="289">
        <v>117</v>
      </c>
      <c r="L19" s="289">
        <v>295</v>
      </c>
      <c r="M19" s="289">
        <v>74</v>
      </c>
      <c r="N19" s="289">
        <v>2</v>
      </c>
      <c r="O19" s="25">
        <f t="shared" si="3"/>
        <v>629</v>
      </c>
      <c r="P19" s="289">
        <v>94</v>
      </c>
      <c r="Q19" s="289">
        <v>285</v>
      </c>
      <c r="R19" s="289">
        <v>249</v>
      </c>
      <c r="S19" s="289">
        <v>1</v>
      </c>
    </row>
    <row r="20" spans="1:19" ht="13.5" customHeight="1">
      <c r="A20" s="2"/>
      <c r="B20" s="2"/>
      <c r="C20" s="2" t="s">
        <v>6</v>
      </c>
      <c r="D20" s="436"/>
      <c r="E20" s="27">
        <f t="shared" si="1"/>
        <v>109</v>
      </c>
      <c r="F20" s="25">
        <f t="shared" si="1"/>
        <v>32</v>
      </c>
      <c r="G20" s="25">
        <f t="shared" si="1"/>
        <v>57</v>
      </c>
      <c r="H20" s="25">
        <f t="shared" si="1"/>
        <v>20</v>
      </c>
      <c r="I20" s="25" t="str">
        <f t="shared" si="1"/>
        <v>-</v>
      </c>
      <c r="J20" s="25">
        <f t="shared" si="2"/>
        <v>60</v>
      </c>
      <c r="K20" s="289">
        <v>22</v>
      </c>
      <c r="L20" s="289">
        <v>30</v>
      </c>
      <c r="M20" s="289">
        <v>8</v>
      </c>
      <c r="N20" s="289" t="s">
        <v>313</v>
      </c>
      <c r="O20" s="25">
        <f t="shared" si="3"/>
        <v>49</v>
      </c>
      <c r="P20" s="289">
        <v>10</v>
      </c>
      <c r="Q20" s="289">
        <v>27</v>
      </c>
      <c r="R20" s="289">
        <v>12</v>
      </c>
      <c r="S20" s="289" t="s">
        <v>313</v>
      </c>
    </row>
    <row r="21" spans="1:19" ht="13.5" customHeight="1">
      <c r="A21" s="2"/>
      <c r="B21" s="2"/>
      <c r="C21" s="2" t="s">
        <v>10</v>
      </c>
      <c r="D21" s="436"/>
      <c r="E21" s="27">
        <f t="shared" si="1"/>
        <v>175</v>
      </c>
      <c r="F21" s="25">
        <f t="shared" si="1"/>
        <v>40</v>
      </c>
      <c r="G21" s="25">
        <f t="shared" si="1"/>
        <v>89</v>
      </c>
      <c r="H21" s="25">
        <f t="shared" si="1"/>
        <v>44</v>
      </c>
      <c r="I21" s="25">
        <f t="shared" si="1"/>
        <v>2</v>
      </c>
      <c r="J21" s="25">
        <f t="shared" si="2"/>
        <v>83</v>
      </c>
      <c r="K21" s="289">
        <v>27</v>
      </c>
      <c r="L21" s="289">
        <v>43</v>
      </c>
      <c r="M21" s="289">
        <v>11</v>
      </c>
      <c r="N21" s="289">
        <v>2</v>
      </c>
      <c r="O21" s="25">
        <f t="shared" si="3"/>
        <v>92</v>
      </c>
      <c r="P21" s="289">
        <v>13</v>
      </c>
      <c r="Q21" s="289">
        <v>46</v>
      </c>
      <c r="R21" s="289">
        <v>33</v>
      </c>
      <c r="S21" s="289" t="s">
        <v>313</v>
      </c>
    </row>
    <row r="22" spans="1:19" ht="13.5" customHeight="1">
      <c r="A22" s="2"/>
      <c r="B22" s="2"/>
      <c r="C22" s="2" t="s">
        <v>11</v>
      </c>
      <c r="D22" s="436"/>
      <c r="E22" s="27" t="str">
        <f t="shared" si="1"/>
        <v>-</v>
      </c>
      <c r="F22" s="25" t="str">
        <f t="shared" si="1"/>
        <v>-</v>
      </c>
      <c r="G22" s="25" t="str">
        <f t="shared" si="1"/>
        <v>-</v>
      </c>
      <c r="H22" s="25" t="str">
        <f t="shared" si="1"/>
        <v>-</v>
      </c>
      <c r="I22" s="25" t="str">
        <f t="shared" si="1"/>
        <v>-</v>
      </c>
      <c r="J22" s="25" t="str">
        <f t="shared" si="2"/>
        <v>-</v>
      </c>
      <c r="K22" s="289" t="s">
        <v>313</v>
      </c>
      <c r="L22" s="289" t="s">
        <v>313</v>
      </c>
      <c r="M22" s="289" t="s">
        <v>313</v>
      </c>
      <c r="N22" s="289" t="s">
        <v>313</v>
      </c>
      <c r="O22" s="25" t="str">
        <f t="shared" si="3"/>
        <v>-</v>
      </c>
      <c r="P22" s="289" t="s">
        <v>313</v>
      </c>
      <c r="Q22" s="289" t="s">
        <v>313</v>
      </c>
      <c r="R22" s="289" t="s">
        <v>313</v>
      </c>
      <c r="S22" s="289" t="s">
        <v>313</v>
      </c>
    </row>
    <row r="23" spans="1:19" ht="13.5" customHeight="1">
      <c r="A23" s="2"/>
      <c r="B23" s="2" t="s">
        <v>12</v>
      </c>
      <c r="C23" s="2"/>
      <c r="D23" s="436"/>
      <c r="E23" s="27">
        <f t="shared" si="1"/>
        <v>3072</v>
      </c>
      <c r="F23" s="25">
        <f t="shared" si="1"/>
        <v>642</v>
      </c>
      <c r="G23" s="25">
        <f t="shared" si="1"/>
        <v>1651</v>
      </c>
      <c r="H23" s="25">
        <f t="shared" si="1"/>
        <v>774</v>
      </c>
      <c r="I23" s="25">
        <f t="shared" si="1"/>
        <v>5</v>
      </c>
      <c r="J23" s="25">
        <f t="shared" si="2"/>
        <v>1316</v>
      </c>
      <c r="K23" s="289">
        <v>329</v>
      </c>
      <c r="L23" s="289">
        <v>819</v>
      </c>
      <c r="M23" s="289">
        <v>165</v>
      </c>
      <c r="N23" s="289">
        <v>3</v>
      </c>
      <c r="O23" s="25">
        <f t="shared" si="3"/>
        <v>1756</v>
      </c>
      <c r="P23" s="289">
        <v>313</v>
      </c>
      <c r="Q23" s="289">
        <v>832</v>
      </c>
      <c r="R23" s="289">
        <v>609</v>
      </c>
      <c r="S23" s="289">
        <v>2</v>
      </c>
    </row>
    <row r="24" spans="1:19" ht="13.5" customHeight="1">
      <c r="A24" s="2"/>
      <c r="B24" s="2"/>
      <c r="C24" s="2" t="s">
        <v>4</v>
      </c>
      <c r="D24" s="436"/>
      <c r="E24" s="27">
        <f t="shared" si="1"/>
        <v>1918</v>
      </c>
      <c r="F24" s="25">
        <f t="shared" si="1"/>
        <v>395</v>
      </c>
      <c r="G24" s="25">
        <f t="shared" si="1"/>
        <v>949</v>
      </c>
      <c r="H24" s="25">
        <f t="shared" si="1"/>
        <v>570</v>
      </c>
      <c r="I24" s="25">
        <f t="shared" si="1"/>
        <v>4</v>
      </c>
      <c r="J24" s="25">
        <f t="shared" si="2"/>
        <v>792</v>
      </c>
      <c r="K24" s="289">
        <v>202</v>
      </c>
      <c r="L24" s="289">
        <v>471</v>
      </c>
      <c r="M24" s="289">
        <v>116</v>
      </c>
      <c r="N24" s="289">
        <v>3</v>
      </c>
      <c r="O24" s="25">
        <f t="shared" si="3"/>
        <v>1126</v>
      </c>
      <c r="P24" s="289">
        <v>193</v>
      </c>
      <c r="Q24" s="289">
        <v>478</v>
      </c>
      <c r="R24" s="289">
        <v>454</v>
      </c>
      <c r="S24" s="289">
        <v>1</v>
      </c>
    </row>
    <row r="25" spans="1:19" ht="13.5" customHeight="1">
      <c r="A25" s="2"/>
      <c r="B25" s="2"/>
      <c r="C25" s="2" t="s">
        <v>5</v>
      </c>
      <c r="D25" s="436"/>
      <c r="E25" s="27">
        <f t="shared" si="1"/>
        <v>236</v>
      </c>
      <c r="F25" s="25">
        <f t="shared" si="1"/>
        <v>42</v>
      </c>
      <c r="G25" s="25">
        <f t="shared" si="1"/>
        <v>156</v>
      </c>
      <c r="H25" s="25">
        <f t="shared" si="1"/>
        <v>38</v>
      </c>
      <c r="I25" s="25" t="str">
        <f t="shared" si="1"/>
        <v>-</v>
      </c>
      <c r="J25" s="25">
        <f t="shared" si="2"/>
        <v>113</v>
      </c>
      <c r="K25" s="289">
        <v>21</v>
      </c>
      <c r="L25" s="289">
        <v>78</v>
      </c>
      <c r="M25" s="289">
        <v>14</v>
      </c>
      <c r="N25" s="289" t="s">
        <v>313</v>
      </c>
      <c r="O25" s="25">
        <f t="shared" si="3"/>
        <v>123</v>
      </c>
      <c r="P25" s="289">
        <v>21</v>
      </c>
      <c r="Q25" s="289">
        <v>78</v>
      </c>
      <c r="R25" s="289">
        <v>24</v>
      </c>
      <c r="S25" s="289" t="s">
        <v>313</v>
      </c>
    </row>
    <row r="26" spans="1:19" ht="13.5" customHeight="1">
      <c r="A26" s="2"/>
      <c r="B26" s="2"/>
      <c r="C26" s="2" t="s">
        <v>6</v>
      </c>
      <c r="D26" s="31"/>
      <c r="E26" s="27">
        <f t="shared" si="1"/>
        <v>918</v>
      </c>
      <c r="F26" s="25">
        <f t="shared" si="1"/>
        <v>205</v>
      </c>
      <c r="G26" s="25">
        <f t="shared" si="1"/>
        <v>546</v>
      </c>
      <c r="H26" s="25">
        <f t="shared" si="1"/>
        <v>166</v>
      </c>
      <c r="I26" s="25">
        <f t="shared" si="1"/>
        <v>1</v>
      </c>
      <c r="J26" s="25">
        <f t="shared" si="2"/>
        <v>411</v>
      </c>
      <c r="K26" s="289">
        <v>106</v>
      </c>
      <c r="L26" s="289">
        <v>270</v>
      </c>
      <c r="M26" s="289">
        <v>35</v>
      </c>
      <c r="N26" s="289" t="s">
        <v>313</v>
      </c>
      <c r="O26" s="25">
        <f t="shared" si="3"/>
        <v>507</v>
      </c>
      <c r="P26" s="289">
        <v>99</v>
      </c>
      <c r="Q26" s="289">
        <v>276</v>
      </c>
      <c r="R26" s="289">
        <v>131</v>
      </c>
      <c r="S26" s="289">
        <v>1</v>
      </c>
    </row>
    <row r="27" spans="1:19" ht="13.5" customHeight="1">
      <c r="A27" s="2"/>
      <c r="B27" s="2"/>
      <c r="C27" s="2" t="s">
        <v>10</v>
      </c>
      <c r="D27" s="31"/>
      <c r="E27" s="27" t="str">
        <f t="shared" si="1"/>
        <v>-</v>
      </c>
      <c r="F27" s="25" t="str">
        <f t="shared" si="1"/>
        <v>-</v>
      </c>
      <c r="G27" s="25" t="str">
        <f t="shared" si="1"/>
        <v>-</v>
      </c>
      <c r="H27" s="25" t="str">
        <f t="shared" si="1"/>
        <v>-</v>
      </c>
      <c r="I27" s="25" t="str">
        <f t="shared" si="1"/>
        <v>-</v>
      </c>
      <c r="J27" s="25" t="str">
        <f t="shared" si="2"/>
        <v>-</v>
      </c>
      <c r="K27" s="289" t="s">
        <v>313</v>
      </c>
      <c r="L27" s="289" t="s">
        <v>313</v>
      </c>
      <c r="M27" s="289" t="s">
        <v>313</v>
      </c>
      <c r="N27" s="289" t="s">
        <v>313</v>
      </c>
      <c r="O27" s="25" t="str">
        <f t="shared" si="3"/>
        <v>-</v>
      </c>
      <c r="P27" s="289" t="s">
        <v>313</v>
      </c>
      <c r="Q27" s="289" t="s">
        <v>313</v>
      </c>
      <c r="R27" s="289" t="s">
        <v>313</v>
      </c>
      <c r="S27" s="289" t="s">
        <v>313</v>
      </c>
    </row>
    <row r="28" spans="1:19" ht="13.5" customHeight="1">
      <c r="A28" s="2"/>
      <c r="B28" s="2" t="s">
        <v>13</v>
      </c>
      <c r="C28" s="2"/>
      <c r="D28" s="436"/>
      <c r="E28" s="27">
        <f t="shared" si="1"/>
        <v>4910</v>
      </c>
      <c r="F28" s="25">
        <f t="shared" si="1"/>
        <v>1266</v>
      </c>
      <c r="G28" s="25">
        <f t="shared" si="1"/>
        <v>2384</v>
      </c>
      <c r="H28" s="25">
        <f t="shared" si="1"/>
        <v>1165</v>
      </c>
      <c r="I28" s="25">
        <f t="shared" si="1"/>
        <v>95</v>
      </c>
      <c r="J28" s="25">
        <f t="shared" si="2"/>
        <v>2174</v>
      </c>
      <c r="K28" s="289">
        <v>665</v>
      </c>
      <c r="L28" s="289">
        <v>1196</v>
      </c>
      <c r="M28" s="289">
        <v>261</v>
      </c>
      <c r="N28" s="289">
        <v>52</v>
      </c>
      <c r="O28" s="25">
        <f t="shared" si="3"/>
        <v>2736</v>
      </c>
      <c r="P28" s="289">
        <v>601</v>
      </c>
      <c r="Q28" s="289">
        <v>1188</v>
      </c>
      <c r="R28" s="289">
        <v>904</v>
      </c>
      <c r="S28" s="289">
        <v>43</v>
      </c>
    </row>
    <row r="29" spans="1:19" ht="13.5" customHeight="1">
      <c r="A29" s="2"/>
      <c r="B29" s="2"/>
      <c r="C29" s="2" t="s">
        <v>4</v>
      </c>
      <c r="D29" s="436"/>
      <c r="E29" s="27">
        <f t="shared" si="1"/>
        <v>715</v>
      </c>
      <c r="F29" s="25">
        <f t="shared" si="1"/>
        <v>189</v>
      </c>
      <c r="G29" s="25">
        <f t="shared" si="1"/>
        <v>376</v>
      </c>
      <c r="H29" s="25">
        <f t="shared" si="1"/>
        <v>147</v>
      </c>
      <c r="I29" s="25">
        <f t="shared" si="1"/>
        <v>3</v>
      </c>
      <c r="J29" s="25">
        <f t="shared" si="2"/>
        <v>315</v>
      </c>
      <c r="K29" s="289">
        <v>102</v>
      </c>
      <c r="L29" s="289">
        <v>188</v>
      </c>
      <c r="M29" s="289">
        <v>25</v>
      </c>
      <c r="N29" s="289" t="s">
        <v>313</v>
      </c>
      <c r="O29" s="25">
        <f t="shared" si="3"/>
        <v>400</v>
      </c>
      <c r="P29" s="289">
        <v>87</v>
      </c>
      <c r="Q29" s="289">
        <v>188</v>
      </c>
      <c r="R29" s="289">
        <v>122</v>
      </c>
      <c r="S29" s="289">
        <v>3</v>
      </c>
    </row>
    <row r="30" spans="1:19" ht="13.5" customHeight="1">
      <c r="A30" s="2"/>
      <c r="B30" s="2"/>
      <c r="C30" s="2" t="s">
        <v>5</v>
      </c>
      <c r="D30" s="436"/>
      <c r="E30" s="27">
        <f t="shared" si="1"/>
        <v>857</v>
      </c>
      <c r="F30" s="25">
        <f t="shared" si="1"/>
        <v>209</v>
      </c>
      <c r="G30" s="25">
        <f t="shared" si="1"/>
        <v>415</v>
      </c>
      <c r="H30" s="25">
        <f t="shared" si="1"/>
        <v>223</v>
      </c>
      <c r="I30" s="25">
        <f t="shared" si="1"/>
        <v>10</v>
      </c>
      <c r="J30" s="25">
        <f t="shared" si="2"/>
        <v>362</v>
      </c>
      <c r="K30" s="289">
        <v>107</v>
      </c>
      <c r="L30" s="289">
        <v>208</v>
      </c>
      <c r="M30" s="289">
        <v>42</v>
      </c>
      <c r="N30" s="289">
        <v>5</v>
      </c>
      <c r="O30" s="25">
        <f t="shared" si="3"/>
        <v>495</v>
      </c>
      <c r="P30" s="289">
        <v>102</v>
      </c>
      <c r="Q30" s="289">
        <v>207</v>
      </c>
      <c r="R30" s="289">
        <v>181</v>
      </c>
      <c r="S30" s="289">
        <v>5</v>
      </c>
    </row>
    <row r="31" spans="1:19" ht="13.5" customHeight="1">
      <c r="A31" s="2"/>
      <c r="B31" s="2"/>
      <c r="C31" s="2" t="s">
        <v>6</v>
      </c>
      <c r="D31" s="436"/>
      <c r="E31" s="27">
        <f t="shared" si="1"/>
        <v>1269</v>
      </c>
      <c r="F31" s="25">
        <f t="shared" si="1"/>
        <v>382</v>
      </c>
      <c r="G31" s="25">
        <f t="shared" si="1"/>
        <v>521</v>
      </c>
      <c r="H31" s="25">
        <f t="shared" si="1"/>
        <v>330</v>
      </c>
      <c r="I31" s="25">
        <f t="shared" si="1"/>
        <v>36</v>
      </c>
      <c r="J31" s="25">
        <f t="shared" si="2"/>
        <v>592</v>
      </c>
      <c r="K31" s="289">
        <v>209</v>
      </c>
      <c r="L31" s="289">
        <v>263</v>
      </c>
      <c r="M31" s="289">
        <v>102</v>
      </c>
      <c r="N31" s="289">
        <v>18</v>
      </c>
      <c r="O31" s="25">
        <f t="shared" si="3"/>
        <v>677</v>
      </c>
      <c r="P31" s="289">
        <v>173</v>
      </c>
      <c r="Q31" s="289">
        <v>258</v>
      </c>
      <c r="R31" s="289">
        <v>228</v>
      </c>
      <c r="S31" s="289">
        <v>18</v>
      </c>
    </row>
    <row r="32" spans="1:19" ht="13.5" customHeight="1">
      <c r="A32" s="2"/>
      <c r="B32" s="2"/>
      <c r="C32" s="2" t="s">
        <v>10</v>
      </c>
      <c r="D32" s="436"/>
      <c r="E32" s="27">
        <f t="shared" si="1"/>
        <v>995</v>
      </c>
      <c r="F32" s="25">
        <f t="shared" si="1"/>
        <v>245</v>
      </c>
      <c r="G32" s="25">
        <f t="shared" si="1"/>
        <v>545</v>
      </c>
      <c r="H32" s="25">
        <f t="shared" si="1"/>
        <v>176</v>
      </c>
      <c r="I32" s="25">
        <f t="shared" si="1"/>
        <v>29</v>
      </c>
      <c r="J32" s="25">
        <f t="shared" si="2"/>
        <v>454</v>
      </c>
      <c r="K32" s="289">
        <v>124</v>
      </c>
      <c r="L32" s="289">
        <v>271</v>
      </c>
      <c r="M32" s="289">
        <v>40</v>
      </c>
      <c r="N32" s="289">
        <v>19</v>
      </c>
      <c r="O32" s="25">
        <f t="shared" si="3"/>
        <v>541</v>
      </c>
      <c r="P32" s="289">
        <v>121</v>
      </c>
      <c r="Q32" s="289">
        <v>274</v>
      </c>
      <c r="R32" s="289">
        <v>136</v>
      </c>
      <c r="S32" s="289">
        <v>10</v>
      </c>
    </row>
    <row r="33" spans="1:19" ht="13.5" customHeight="1">
      <c r="A33" s="2"/>
      <c r="B33" s="2"/>
      <c r="C33" s="2" t="s">
        <v>11</v>
      </c>
      <c r="D33" s="436"/>
      <c r="E33" s="27">
        <f t="shared" si="1"/>
        <v>1074</v>
      </c>
      <c r="F33" s="25">
        <f t="shared" si="1"/>
        <v>241</v>
      </c>
      <c r="G33" s="25">
        <f t="shared" si="1"/>
        <v>527</v>
      </c>
      <c r="H33" s="25">
        <f t="shared" si="1"/>
        <v>289</v>
      </c>
      <c r="I33" s="25">
        <f t="shared" si="1"/>
        <v>17</v>
      </c>
      <c r="J33" s="25">
        <f t="shared" si="2"/>
        <v>451</v>
      </c>
      <c r="K33" s="289">
        <v>123</v>
      </c>
      <c r="L33" s="289">
        <v>266</v>
      </c>
      <c r="M33" s="289">
        <v>52</v>
      </c>
      <c r="N33" s="289">
        <v>10</v>
      </c>
      <c r="O33" s="25">
        <f t="shared" si="3"/>
        <v>623</v>
      </c>
      <c r="P33" s="289">
        <v>118</v>
      </c>
      <c r="Q33" s="289">
        <v>261</v>
      </c>
      <c r="R33" s="289">
        <v>237</v>
      </c>
      <c r="S33" s="289">
        <v>7</v>
      </c>
    </row>
    <row r="34" spans="1:19" ht="13.5" customHeight="1">
      <c r="A34" s="2"/>
      <c r="B34" s="2" t="s">
        <v>14</v>
      </c>
      <c r="C34" s="2"/>
      <c r="D34" s="436"/>
      <c r="E34" s="27">
        <f t="shared" si="1"/>
        <v>3339</v>
      </c>
      <c r="F34" s="25">
        <f t="shared" si="1"/>
        <v>727</v>
      </c>
      <c r="G34" s="25">
        <f t="shared" si="1"/>
        <v>2036</v>
      </c>
      <c r="H34" s="25">
        <f t="shared" si="1"/>
        <v>538</v>
      </c>
      <c r="I34" s="25">
        <f t="shared" si="1"/>
        <v>38</v>
      </c>
      <c r="J34" s="25">
        <f t="shared" si="2"/>
        <v>1532</v>
      </c>
      <c r="K34" s="289">
        <v>381</v>
      </c>
      <c r="L34" s="289">
        <v>1012</v>
      </c>
      <c r="M34" s="289">
        <v>124</v>
      </c>
      <c r="N34" s="289">
        <v>15</v>
      </c>
      <c r="O34" s="25">
        <f t="shared" si="3"/>
        <v>1807</v>
      </c>
      <c r="P34" s="289">
        <v>346</v>
      </c>
      <c r="Q34" s="289">
        <v>1024</v>
      </c>
      <c r="R34" s="289">
        <v>414</v>
      </c>
      <c r="S34" s="289">
        <v>23</v>
      </c>
    </row>
    <row r="35" spans="1:19" ht="13.5" customHeight="1">
      <c r="A35" s="2"/>
      <c r="B35" s="2"/>
      <c r="C35" s="2" t="s">
        <v>4</v>
      </c>
      <c r="D35" s="31" t="s">
        <v>322</v>
      </c>
      <c r="E35" s="27" t="str">
        <f t="shared" si="1"/>
        <v>x</v>
      </c>
      <c r="F35" s="25" t="str">
        <f t="shared" si="1"/>
        <v>x</v>
      </c>
      <c r="G35" s="25" t="str">
        <f t="shared" si="1"/>
        <v>x</v>
      </c>
      <c r="H35" s="25" t="str">
        <f t="shared" si="1"/>
        <v>x</v>
      </c>
      <c r="I35" s="25" t="str">
        <f t="shared" si="1"/>
        <v>x</v>
      </c>
      <c r="J35" s="25" t="str">
        <f t="shared" si="2"/>
        <v>x</v>
      </c>
      <c r="K35" s="289" t="s">
        <v>314</v>
      </c>
      <c r="L35" s="289" t="s">
        <v>314</v>
      </c>
      <c r="M35" s="289" t="s">
        <v>314</v>
      </c>
      <c r="N35" s="289" t="s">
        <v>314</v>
      </c>
      <c r="O35" s="25" t="str">
        <f t="shared" si="3"/>
        <v>x</v>
      </c>
      <c r="P35" s="289" t="s">
        <v>314</v>
      </c>
      <c r="Q35" s="289" t="s">
        <v>314</v>
      </c>
      <c r="R35" s="289" t="s">
        <v>314</v>
      </c>
      <c r="S35" s="289" t="s">
        <v>314</v>
      </c>
    </row>
    <row r="36" spans="1:19" ht="13.5" customHeight="1">
      <c r="A36" s="2"/>
      <c r="B36" s="2"/>
      <c r="C36" s="2" t="s">
        <v>5</v>
      </c>
      <c r="D36" s="31" t="s">
        <v>322</v>
      </c>
      <c r="E36" s="27">
        <f t="shared" si="1"/>
        <v>1540</v>
      </c>
      <c r="F36" s="25">
        <f t="shared" si="1"/>
        <v>362</v>
      </c>
      <c r="G36" s="25">
        <f t="shared" si="1"/>
        <v>919</v>
      </c>
      <c r="H36" s="25">
        <f t="shared" si="1"/>
        <v>246</v>
      </c>
      <c r="I36" s="25">
        <f t="shared" si="1"/>
        <v>13</v>
      </c>
      <c r="J36" s="25">
        <f t="shared" si="2"/>
        <v>704</v>
      </c>
      <c r="K36" s="289">
        <v>189</v>
      </c>
      <c r="L36" s="289">
        <v>456</v>
      </c>
      <c r="M36" s="289">
        <v>53</v>
      </c>
      <c r="N36" s="289">
        <v>6</v>
      </c>
      <c r="O36" s="25">
        <f t="shared" si="3"/>
        <v>836</v>
      </c>
      <c r="P36" s="289">
        <v>173</v>
      </c>
      <c r="Q36" s="289">
        <v>463</v>
      </c>
      <c r="R36" s="289">
        <v>193</v>
      </c>
      <c r="S36" s="289">
        <v>7</v>
      </c>
    </row>
    <row r="37" spans="1:19" ht="13.5" customHeight="1">
      <c r="A37" s="2"/>
      <c r="B37" s="2"/>
      <c r="C37" s="2" t="s">
        <v>6</v>
      </c>
      <c r="D37" s="436"/>
      <c r="E37" s="27">
        <f t="shared" si="1"/>
        <v>831</v>
      </c>
      <c r="F37" s="25">
        <f t="shared" si="1"/>
        <v>172</v>
      </c>
      <c r="G37" s="25">
        <f t="shared" si="1"/>
        <v>500</v>
      </c>
      <c r="H37" s="25">
        <f t="shared" si="1"/>
        <v>144</v>
      </c>
      <c r="I37" s="25">
        <f t="shared" si="1"/>
        <v>15</v>
      </c>
      <c r="J37" s="25">
        <f t="shared" si="2"/>
        <v>385</v>
      </c>
      <c r="K37" s="289">
        <v>94</v>
      </c>
      <c r="L37" s="289">
        <v>249</v>
      </c>
      <c r="M37" s="289">
        <v>35</v>
      </c>
      <c r="N37" s="289">
        <v>7</v>
      </c>
      <c r="O37" s="25">
        <f t="shared" si="3"/>
        <v>446</v>
      </c>
      <c r="P37" s="289">
        <v>78</v>
      </c>
      <c r="Q37" s="289">
        <v>251</v>
      </c>
      <c r="R37" s="289">
        <v>109</v>
      </c>
      <c r="S37" s="289">
        <v>8</v>
      </c>
    </row>
    <row r="38" spans="1:19" ht="13.5" customHeight="1">
      <c r="A38" s="2"/>
      <c r="B38" s="2"/>
      <c r="C38" s="2" t="s">
        <v>10</v>
      </c>
      <c r="D38" s="22"/>
      <c r="E38" s="27">
        <f t="shared" si="1"/>
        <v>968</v>
      </c>
      <c r="F38" s="25">
        <f t="shared" si="1"/>
        <v>193</v>
      </c>
      <c r="G38" s="25">
        <f t="shared" si="1"/>
        <v>617</v>
      </c>
      <c r="H38" s="25">
        <f t="shared" si="1"/>
        <v>148</v>
      </c>
      <c r="I38" s="25">
        <f t="shared" si="1"/>
        <v>10</v>
      </c>
      <c r="J38" s="25">
        <f t="shared" si="2"/>
        <v>443</v>
      </c>
      <c r="K38" s="289">
        <v>98</v>
      </c>
      <c r="L38" s="289">
        <v>307</v>
      </c>
      <c r="M38" s="289">
        <v>36</v>
      </c>
      <c r="N38" s="289">
        <v>2</v>
      </c>
      <c r="O38" s="25">
        <f t="shared" si="3"/>
        <v>525</v>
      </c>
      <c r="P38" s="289">
        <v>95</v>
      </c>
      <c r="Q38" s="289">
        <v>310</v>
      </c>
      <c r="R38" s="289">
        <v>112</v>
      </c>
      <c r="S38" s="289">
        <v>8</v>
      </c>
    </row>
    <row r="39" spans="1:19" ht="13.5" customHeight="1">
      <c r="A39" s="2"/>
      <c r="B39" s="2" t="s">
        <v>15</v>
      </c>
      <c r="C39" s="2"/>
      <c r="D39" s="22"/>
      <c r="E39" s="27">
        <f t="shared" si="1"/>
        <v>599</v>
      </c>
      <c r="F39" s="25">
        <f t="shared" si="1"/>
        <v>187</v>
      </c>
      <c r="G39" s="25">
        <f t="shared" si="1"/>
        <v>260</v>
      </c>
      <c r="H39" s="25">
        <f t="shared" si="1"/>
        <v>151</v>
      </c>
      <c r="I39" s="25">
        <f t="shared" si="1"/>
        <v>1</v>
      </c>
      <c r="J39" s="25">
        <f t="shared" si="2"/>
        <v>259</v>
      </c>
      <c r="K39" s="289">
        <v>98</v>
      </c>
      <c r="L39" s="289">
        <v>129</v>
      </c>
      <c r="M39" s="289">
        <v>31</v>
      </c>
      <c r="N39" s="289">
        <v>1</v>
      </c>
      <c r="O39" s="25">
        <f t="shared" si="3"/>
        <v>340</v>
      </c>
      <c r="P39" s="289">
        <v>89</v>
      </c>
      <c r="Q39" s="289">
        <v>131</v>
      </c>
      <c r="R39" s="289">
        <v>120</v>
      </c>
      <c r="S39" s="289" t="s">
        <v>313</v>
      </c>
    </row>
    <row r="40" spans="1:19" ht="13.5" customHeight="1">
      <c r="A40" s="2"/>
      <c r="B40" s="2"/>
      <c r="C40" s="2" t="s">
        <v>4</v>
      </c>
      <c r="D40" s="22"/>
      <c r="E40" s="27">
        <f t="shared" si="1"/>
        <v>145</v>
      </c>
      <c r="F40" s="25">
        <f t="shared" si="1"/>
        <v>57</v>
      </c>
      <c r="G40" s="25">
        <f t="shared" si="1"/>
        <v>64</v>
      </c>
      <c r="H40" s="25">
        <f t="shared" si="1"/>
        <v>23</v>
      </c>
      <c r="I40" s="25">
        <f t="shared" si="1"/>
        <v>1</v>
      </c>
      <c r="J40" s="25">
        <f t="shared" si="2"/>
        <v>72</v>
      </c>
      <c r="K40" s="289">
        <v>34</v>
      </c>
      <c r="L40" s="289">
        <v>31</v>
      </c>
      <c r="M40" s="289">
        <v>6</v>
      </c>
      <c r="N40" s="289">
        <v>1</v>
      </c>
      <c r="O40" s="25">
        <f t="shared" si="3"/>
        <v>73</v>
      </c>
      <c r="P40" s="289">
        <v>23</v>
      </c>
      <c r="Q40" s="289">
        <v>33</v>
      </c>
      <c r="R40" s="289">
        <v>17</v>
      </c>
      <c r="S40" s="289" t="s">
        <v>313</v>
      </c>
    </row>
    <row r="41" spans="1:19" ht="13.5" customHeight="1">
      <c r="A41" s="2"/>
      <c r="B41" s="2"/>
      <c r="C41" s="2" t="s">
        <v>5</v>
      </c>
      <c r="D41" s="22"/>
      <c r="E41" s="27">
        <f t="shared" si="1"/>
        <v>245</v>
      </c>
      <c r="F41" s="25">
        <f t="shared" si="1"/>
        <v>75</v>
      </c>
      <c r="G41" s="25">
        <f t="shared" si="1"/>
        <v>90</v>
      </c>
      <c r="H41" s="25">
        <f t="shared" si="1"/>
        <v>80</v>
      </c>
      <c r="I41" s="25" t="str">
        <f t="shared" si="1"/>
        <v>-</v>
      </c>
      <c r="J41" s="25">
        <f t="shared" si="2"/>
        <v>88</v>
      </c>
      <c r="K41" s="289">
        <v>33</v>
      </c>
      <c r="L41" s="289">
        <v>44</v>
      </c>
      <c r="M41" s="289">
        <v>11</v>
      </c>
      <c r="N41" s="289" t="s">
        <v>313</v>
      </c>
      <c r="O41" s="25">
        <f t="shared" si="3"/>
        <v>157</v>
      </c>
      <c r="P41" s="289">
        <v>42</v>
      </c>
      <c r="Q41" s="289">
        <v>46</v>
      </c>
      <c r="R41" s="289">
        <v>69</v>
      </c>
      <c r="S41" s="289" t="s">
        <v>313</v>
      </c>
    </row>
    <row r="42" spans="1:19" ht="13.5" customHeight="1">
      <c r="A42" s="2"/>
      <c r="B42" s="2"/>
      <c r="C42" s="2" t="s">
        <v>6</v>
      </c>
      <c r="D42" s="22"/>
      <c r="E42" s="27">
        <f t="shared" si="1"/>
        <v>209</v>
      </c>
      <c r="F42" s="25">
        <f t="shared" si="1"/>
        <v>55</v>
      </c>
      <c r="G42" s="25">
        <f t="shared" si="1"/>
        <v>106</v>
      </c>
      <c r="H42" s="25">
        <f t="shared" si="1"/>
        <v>48</v>
      </c>
      <c r="I42" s="25" t="str">
        <f t="shared" si="1"/>
        <v>-</v>
      </c>
      <c r="J42" s="25">
        <f t="shared" si="2"/>
        <v>99</v>
      </c>
      <c r="K42" s="289">
        <v>31</v>
      </c>
      <c r="L42" s="289">
        <v>54</v>
      </c>
      <c r="M42" s="289">
        <v>14</v>
      </c>
      <c r="N42" s="289" t="s">
        <v>313</v>
      </c>
      <c r="O42" s="25">
        <f t="shared" si="3"/>
        <v>110</v>
      </c>
      <c r="P42" s="289">
        <v>24</v>
      </c>
      <c r="Q42" s="289">
        <v>52</v>
      </c>
      <c r="R42" s="289">
        <v>34</v>
      </c>
      <c r="S42" s="289" t="s">
        <v>313</v>
      </c>
    </row>
    <row r="43" spans="1:19" ht="13.5" customHeight="1">
      <c r="A43" s="2"/>
      <c r="B43" s="2" t="s">
        <v>16</v>
      </c>
      <c r="C43" s="2"/>
      <c r="D43" s="22"/>
      <c r="E43" s="27">
        <f t="shared" si="1"/>
        <v>840</v>
      </c>
      <c r="F43" s="25">
        <f t="shared" si="1"/>
        <v>182</v>
      </c>
      <c r="G43" s="25">
        <f t="shared" si="1"/>
        <v>463</v>
      </c>
      <c r="H43" s="25">
        <f t="shared" si="1"/>
        <v>172</v>
      </c>
      <c r="I43" s="25">
        <f t="shared" si="1"/>
        <v>23</v>
      </c>
      <c r="J43" s="25">
        <f t="shared" si="2"/>
        <v>378</v>
      </c>
      <c r="K43" s="289">
        <v>96</v>
      </c>
      <c r="L43" s="289">
        <v>230</v>
      </c>
      <c r="M43" s="289">
        <v>43</v>
      </c>
      <c r="N43" s="289">
        <v>9</v>
      </c>
      <c r="O43" s="25">
        <f t="shared" si="3"/>
        <v>462</v>
      </c>
      <c r="P43" s="289">
        <v>86</v>
      </c>
      <c r="Q43" s="289">
        <v>233</v>
      </c>
      <c r="R43" s="289">
        <v>129</v>
      </c>
      <c r="S43" s="289">
        <v>14</v>
      </c>
    </row>
    <row r="44" spans="1:19" ht="13.5" customHeight="1">
      <c r="A44" s="2"/>
      <c r="B44" s="2" t="s">
        <v>17</v>
      </c>
      <c r="C44" s="2"/>
      <c r="D44" s="22"/>
      <c r="E44" s="27">
        <f t="shared" si="1"/>
        <v>1240</v>
      </c>
      <c r="F44" s="25">
        <f t="shared" si="1"/>
        <v>323</v>
      </c>
      <c r="G44" s="25">
        <f t="shared" si="1"/>
        <v>629</v>
      </c>
      <c r="H44" s="25">
        <f t="shared" si="1"/>
        <v>267</v>
      </c>
      <c r="I44" s="25">
        <f t="shared" si="1"/>
        <v>21</v>
      </c>
      <c r="J44" s="25">
        <f t="shared" si="2"/>
        <v>554</v>
      </c>
      <c r="K44" s="289">
        <v>158</v>
      </c>
      <c r="L44" s="289">
        <v>311</v>
      </c>
      <c r="M44" s="289">
        <v>80</v>
      </c>
      <c r="N44" s="289">
        <v>5</v>
      </c>
      <c r="O44" s="25">
        <f t="shared" si="3"/>
        <v>686</v>
      </c>
      <c r="P44" s="289">
        <v>165</v>
      </c>
      <c r="Q44" s="289">
        <v>318</v>
      </c>
      <c r="R44" s="289">
        <v>187</v>
      </c>
      <c r="S44" s="289">
        <v>16</v>
      </c>
    </row>
    <row r="45" spans="1:19" ht="13.5" customHeight="1">
      <c r="A45" s="2"/>
      <c r="B45" s="2" t="s">
        <v>18</v>
      </c>
      <c r="C45" s="2"/>
      <c r="D45" s="22"/>
      <c r="E45" s="27">
        <f t="shared" si="1"/>
        <v>955</v>
      </c>
      <c r="F45" s="25">
        <f t="shared" si="1"/>
        <v>269</v>
      </c>
      <c r="G45" s="25">
        <f t="shared" si="1"/>
        <v>447</v>
      </c>
      <c r="H45" s="25">
        <f t="shared" si="1"/>
        <v>226</v>
      </c>
      <c r="I45" s="25">
        <f t="shared" si="1"/>
        <v>13</v>
      </c>
      <c r="J45" s="25">
        <f t="shared" si="2"/>
        <v>417</v>
      </c>
      <c r="K45" s="289">
        <v>134</v>
      </c>
      <c r="L45" s="289">
        <v>224</v>
      </c>
      <c r="M45" s="289">
        <v>55</v>
      </c>
      <c r="N45" s="289">
        <v>4</v>
      </c>
      <c r="O45" s="25">
        <f t="shared" si="3"/>
        <v>538</v>
      </c>
      <c r="P45" s="289">
        <v>135</v>
      </c>
      <c r="Q45" s="289">
        <v>223</v>
      </c>
      <c r="R45" s="289">
        <v>171</v>
      </c>
      <c r="S45" s="289">
        <v>9</v>
      </c>
    </row>
    <row r="46" spans="1:19" ht="13.5" customHeight="1">
      <c r="A46" s="2"/>
      <c r="B46" s="2" t="s">
        <v>19</v>
      </c>
      <c r="C46" s="2"/>
      <c r="D46" s="22"/>
      <c r="E46" s="27">
        <f t="shared" si="1"/>
        <v>513</v>
      </c>
      <c r="F46" s="25">
        <f t="shared" si="1"/>
        <v>145</v>
      </c>
      <c r="G46" s="25">
        <f t="shared" si="1"/>
        <v>246</v>
      </c>
      <c r="H46" s="25">
        <f t="shared" si="1"/>
        <v>113</v>
      </c>
      <c r="I46" s="25">
        <f t="shared" si="1"/>
        <v>9</v>
      </c>
      <c r="J46" s="25">
        <f t="shared" si="2"/>
        <v>234</v>
      </c>
      <c r="K46" s="289">
        <v>79</v>
      </c>
      <c r="L46" s="289">
        <v>125</v>
      </c>
      <c r="M46" s="289">
        <v>25</v>
      </c>
      <c r="N46" s="289">
        <v>5</v>
      </c>
      <c r="O46" s="25">
        <f t="shared" si="3"/>
        <v>279</v>
      </c>
      <c r="P46" s="289">
        <v>66</v>
      </c>
      <c r="Q46" s="289">
        <v>121</v>
      </c>
      <c r="R46" s="289">
        <v>88</v>
      </c>
      <c r="S46" s="289">
        <v>4</v>
      </c>
    </row>
    <row r="47" spans="1:19" ht="13.5" customHeight="1">
      <c r="A47" s="2"/>
      <c r="B47" s="2" t="s">
        <v>20</v>
      </c>
      <c r="C47" s="2"/>
      <c r="D47" s="22"/>
      <c r="E47" s="27">
        <f t="shared" si="1"/>
        <v>608</v>
      </c>
      <c r="F47" s="25">
        <f t="shared" si="1"/>
        <v>174</v>
      </c>
      <c r="G47" s="25">
        <f t="shared" si="1"/>
        <v>278</v>
      </c>
      <c r="H47" s="25">
        <f t="shared" si="1"/>
        <v>152</v>
      </c>
      <c r="I47" s="25">
        <f t="shared" si="1"/>
        <v>4</v>
      </c>
      <c r="J47" s="25">
        <f t="shared" si="2"/>
        <v>252</v>
      </c>
      <c r="K47" s="289">
        <v>79</v>
      </c>
      <c r="L47" s="289">
        <v>138</v>
      </c>
      <c r="M47" s="289">
        <v>32</v>
      </c>
      <c r="N47" s="289">
        <v>3</v>
      </c>
      <c r="O47" s="25">
        <f t="shared" si="3"/>
        <v>356</v>
      </c>
      <c r="P47" s="289">
        <v>95</v>
      </c>
      <c r="Q47" s="289">
        <v>140</v>
      </c>
      <c r="R47" s="289">
        <v>120</v>
      </c>
      <c r="S47" s="289">
        <v>1</v>
      </c>
    </row>
    <row r="48" spans="1:19" ht="13.5" customHeight="1">
      <c r="A48" s="2"/>
      <c r="B48" s="2" t="s">
        <v>21</v>
      </c>
      <c r="C48" s="2"/>
      <c r="D48" s="22"/>
      <c r="E48" s="27">
        <f t="shared" si="1"/>
        <v>873</v>
      </c>
      <c r="F48" s="25">
        <f t="shared" si="1"/>
        <v>229</v>
      </c>
      <c r="G48" s="25">
        <f t="shared" si="1"/>
        <v>409</v>
      </c>
      <c r="H48" s="25">
        <f t="shared" si="1"/>
        <v>208</v>
      </c>
      <c r="I48" s="25">
        <f t="shared" si="1"/>
        <v>27</v>
      </c>
      <c r="J48" s="25">
        <f t="shared" si="2"/>
        <v>394</v>
      </c>
      <c r="K48" s="289">
        <v>121</v>
      </c>
      <c r="L48" s="289">
        <v>201</v>
      </c>
      <c r="M48" s="289">
        <v>58</v>
      </c>
      <c r="N48" s="289">
        <v>14</v>
      </c>
      <c r="O48" s="25">
        <f t="shared" si="3"/>
        <v>479</v>
      </c>
      <c r="P48" s="289">
        <v>108</v>
      </c>
      <c r="Q48" s="289">
        <v>208</v>
      </c>
      <c r="R48" s="289">
        <v>150</v>
      </c>
      <c r="S48" s="289">
        <v>13</v>
      </c>
    </row>
    <row r="49" spans="1:19" ht="13.5" customHeight="1">
      <c r="A49" s="2"/>
      <c r="B49" s="2" t="s">
        <v>22</v>
      </c>
      <c r="C49" s="2"/>
      <c r="D49" s="22"/>
      <c r="E49" s="27">
        <f t="shared" si="1"/>
        <v>1444</v>
      </c>
      <c r="F49" s="25">
        <f t="shared" si="1"/>
        <v>337</v>
      </c>
      <c r="G49" s="25">
        <f t="shared" si="1"/>
        <v>727</v>
      </c>
      <c r="H49" s="25">
        <f t="shared" si="1"/>
        <v>354</v>
      </c>
      <c r="I49" s="25">
        <f t="shared" si="1"/>
        <v>26</v>
      </c>
      <c r="J49" s="25">
        <f t="shared" si="2"/>
        <v>607</v>
      </c>
      <c r="K49" s="289">
        <v>166</v>
      </c>
      <c r="L49" s="289">
        <v>363</v>
      </c>
      <c r="M49" s="289">
        <v>69</v>
      </c>
      <c r="N49" s="289">
        <v>9</v>
      </c>
      <c r="O49" s="25">
        <f t="shared" si="3"/>
        <v>837</v>
      </c>
      <c r="P49" s="289">
        <v>171</v>
      </c>
      <c r="Q49" s="289">
        <v>364</v>
      </c>
      <c r="R49" s="289">
        <v>285</v>
      </c>
      <c r="S49" s="289">
        <v>17</v>
      </c>
    </row>
    <row r="50" spans="1:19" ht="13.5" customHeight="1">
      <c r="A50" s="2"/>
      <c r="B50" s="2"/>
      <c r="C50" s="2" t="s">
        <v>4</v>
      </c>
      <c r="D50" s="22"/>
      <c r="E50" s="27">
        <f t="shared" si="1"/>
        <v>589</v>
      </c>
      <c r="F50" s="25">
        <f t="shared" si="1"/>
        <v>136</v>
      </c>
      <c r="G50" s="25">
        <f t="shared" si="1"/>
        <v>234</v>
      </c>
      <c r="H50" s="25">
        <f t="shared" si="1"/>
        <v>201</v>
      </c>
      <c r="I50" s="25">
        <f t="shared" si="1"/>
        <v>18</v>
      </c>
      <c r="J50" s="25">
        <f t="shared" si="2"/>
        <v>225</v>
      </c>
      <c r="K50" s="289">
        <v>70</v>
      </c>
      <c r="L50" s="289">
        <v>116</v>
      </c>
      <c r="M50" s="289">
        <v>34</v>
      </c>
      <c r="N50" s="289">
        <v>5</v>
      </c>
      <c r="O50" s="25">
        <f t="shared" si="3"/>
        <v>364</v>
      </c>
      <c r="P50" s="289">
        <v>66</v>
      </c>
      <c r="Q50" s="289">
        <v>118</v>
      </c>
      <c r="R50" s="289">
        <v>167</v>
      </c>
      <c r="S50" s="289">
        <v>13</v>
      </c>
    </row>
    <row r="51" spans="1:19" ht="13.5" customHeight="1">
      <c r="A51" s="2"/>
      <c r="B51" s="2"/>
      <c r="C51" s="2" t="s">
        <v>5</v>
      </c>
      <c r="D51" s="22"/>
      <c r="E51" s="27">
        <f t="shared" si="1"/>
        <v>475</v>
      </c>
      <c r="F51" s="25">
        <f t="shared" si="1"/>
        <v>126</v>
      </c>
      <c r="G51" s="25">
        <f t="shared" si="1"/>
        <v>257</v>
      </c>
      <c r="H51" s="25">
        <f t="shared" si="1"/>
        <v>86</v>
      </c>
      <c r="I51" s="25">
        <f t="shared" si="1"/>
        <v>6</v>
      </c>
      <c r="J51" s="25">
        <f t="shared" si="2"/>
        <v>210</v>
      </c>
      <c r="K51" s="289">
        <v>62</v>
      </c>
      <c r="L51" s="289">
        <v>129</v>
      </c>
      <c r="M51" s="289">
        <v>16</v>
      </c>
      <c r="N51" s="289">
        <v>3</v>
      </c>
      <c r="O51" s="25">
        <f t="shared" si="3"/>
        <v>265</v>
      </c>
      <c r="P51" s="289">
        <v>64</v>
      </c>
      <c r="Q51" s="289">
        <v>128</v>
      </c>
      <c r="R51" s="289">
        <v>70</v>
      </c>
      <c r="S51" s="289">
        <v>3</v>
      </c>
    </row>
    <row r="52" spans="1:19" ht="13.5" customHeight="1">
      <c r="A52" s="2"/>
      <c r="B52" s="2"/>
      <c r="C52" s="2" t="s">
        <v>6</v>
      </c>
      <c r="D52" s="22"/>
      <c r="E52" s="27">
        <f t="shared" si="1"/>
        <v>380</v>
      </c>
      <c r="F52" s="25">
        <f t="shared" si="1"/>
        <v>75</v>
      </c>
      <c r="G52" s="25">
        <f t="shared" si="1"/>
        <v>236</v>
      </c>
      <c r="H52" s="25">
        <f t="shared" si="1"/>
        <v>67</v>
      </c>
      <c r="I52" s="25">
        <f t="shared" si="1"/>
        <v>2</v>
      </c>
      <c r="J52" s="25">
        <f t="shared" si="2"/>
        <v>172</v>
      </c>
      <c r="K52" s="289">
        <v>34</v>
      </c>
      <c r="L52" s="289">
        <v>118</v>
      </c>
      <c r="M52" s="289">
        <v>19</v>
      </c>
      <c r="N52" s="289">
        <v>1</v>
      </c>
      <c r="O52" s="25">
        <f t="shared" si="3"/>
        <v>208</v>
      </c>
      <c r="P52" s="289">
        <v>41</v>
      </c>
      <c r="Q52" s="289">
        <v>118</v>
      </c>
      <c r="R52" s="289">
        <v>48</v>
      </c>
      <c r="S52" s="289">
        <v>1</v>
      </c>
    </row>
    <row r="53" spans="1:19" ht="13.5" customHeight="1">
      <c r="A53" s="2"/>
      <c r="B53" s="2"/>
      <c r="C53" s="2" t="s">
        <v>10</v>
      </c>
      <c r="D53" s="22"/>
      <c r="E53" s="27" t="str">
        <f t="shared" si="1"/>
        <v>-</v>
      </c>
      <c r="F53" s="25" t="str">
        <f t="shared" si="1"/>
        <v>-</v>
      </c>
      <c r="G53" s="25" t="str">
        <f t="shared" si="1"/>
        <v>-</v>
      </c>
      <c r="H53" s="25" t="str">
        <f t="shared" si="1"/>
        <v>-</v>
      </c>
      <c r="I53" s="25" t="str">
        <f t="shared" si="1"/>
        <v>-</v>
      </c>
      <c r="J53" s="25" t="str">
        <f t="shared" si="2"/>
        <v>-</v>
      </c>
      <c r="K53" s="289" t="s">
        <v>313</v>
      </c>
      <c r="L53" s="289" t="s">
        <v>313</v>
      </c>
      <c r="M53" s="289" t="s">
        <v>313</v>
      </c>
      <c r="N53" s="289" t="s">
        <v>313</v>
      </c>
      <c r="O53" s="25" t="str">
        <f t="shared" si="3"/>
        <v>-</v>
      </c>
      <c r="P53" s="289" t="s">
        <v>313</v>
      </c>
      <c r="Q53" s="289" t="s">
        <v>313</v>
      </c>
      <c r="R53" s="289" t="s">
        <v>313</v>
      </c>
      <c r="S53" s="289" t="s">
        <v>313</v>
      </c>
    </row>
    <row r="54" spans="1:19" ht="13.5" customHeight="1">
      <c r="A54" s="2"/>
      <c r="B54" s="2" t="s">
        <v>23</v>
      </c>
      <c r="C54" s="2"/>
      <c r="D54" s="22"/>
      <c r="E54" s="27">
        <f t="shared" si="1"/>
        <v>2657</v>
      </c>
      <c r="F54" s="25">
        <f t="shared" si="1"/>
        <v>617</v>
      </c>
      <c r="G54" s="25">
        <f t="shared" si="1"/>
        <v>1391</v>
      </c>
      <c r="H54" s="25">
        <f t="shared" si="1"/>
        <v>621</v>
      </c>
      <c r="I54" s="25">
        <f t="shared" si="1"/>
        <v>28</v>
      </c>
      <c r="J54" s="25">
        <f t="shared" si="2"/>
        <v>1157</v>
      </c>
      <c r="K54" s="289">
        <v>328</v>
      </c>
      <c r="L54" s="289">
        <v>694</v>
      </c>
      <c r="M54" s="289">
        <v>119</v>
      </c>
      <c r="N54" s="289">
        <v>16</v>
      </c>
      <c r="O54" s="25">
        <f t="shared" si="3"/>
        <v>1500</v>
      </c>
      <c r="P54" s="289">
        <v>289</v>
      </c>
      <c r="Q54" s="289">
        <v>697</v>
      </c>
      <c r="R54" s="289">
        <v>502</v>
      </c>
      <c r="S54" s="289">
        <v>12</v>
      </c>
    </row>
    <row r="55" spans="1:19" ht="13.5" customHeight="1">
      <c r="A55" s="2"/>
      <c r="B55" s="2"/>
      <c r="C55" s="2" t="s">
        <v>4</v>
      </c>
      <c r="D55" s="22"/>
      <c r="E55" s="27">
        <f t="shared" si="1"/>
        <v>1278</v>
      </c>
      <c r="F55" s="25">
        <f t="shared" si="1"/>
        <v>304</v>
      </c>
      <c r="G55" s="25">
        <f t="shared" si="1"/>
        <v>698</v>
      </c>
      <c r="H55" s="25">
        <f t="shared" si="1"/>
        <v>264</v>
      </c>
      <c r="I55" s="25">
        <f t="shared" si="1"/>
        <v>12</v>
      </c>
      <c r="J55" s="25">
        <f t="shared" si="2"/>
        <v>577</v>
      </c>
      <c r="K55" s="289">
        <v>160</v>
      </c>
      <c r="L55" s="289">
        <v>346</v>
      </c>
      <c r="M55" s="289">
        <v>64</v>
      </c>
      <c r="N55" s="289">
        <v>7</v>
      </c>
      <c r="O55" s="25">
        <f t="shared" si="3"/>
        <v>701</v>
      </c>
      <c r="P55" s="289">
        <v>144</v>
      </c>
      <c r="Q55" s="289">
        <v>352</v>
      </c>
      <c r="R55" s="289">
        <v>200</v>
      </c>
      <c r="S55" s="289">
        <v>5</v>
      </c>
    </row>
    <row r="56" spans="1:19" ht="13.5" customHeight="1">
      <c r="A56" s="2"/>
      <c r="B56" s="2"/>
      <c r="C56" s="2" t="s">
        <v>5</v>
      </c>
      <c r="D56" s="22"/>
      <c r="E56" s="27">
        <f t="shared" si="1"/>
        <v>1379</v>
      </c>
      <c r="F56" s="25">
        <f t="shared" si="1"/>
        <v>313</v>
      </c>
      <c r="G56" s="25">
        <f t="shared" si="1"/>
        <v>693</v>
      </c>
      <c r="H56" s="25">
        <f t="shared" si="1"/>
        <v>357</v>
      </c>
      <c r="I56" s="25">
        <f t="shared" si="1"/>
        <v>16</v>
      </c>
      <c r="J56" s="25">
        <f t="shared" si="2"/>
        <v>580</v>
      </c>
      <c r="K56" s="289">
        <v>168</v>
      </c>
      <c r="L56" s="289">
        <v>348</v>
      </c>
      <c r="M56" s="289">
        <v>55</v>
      </c>
      <c r="N56" s="289">
        <v>9</v>
      </c>
      <c r="O56" s="25">
        <f t="shared" si="3"/>
        <v>799</v>
      </c>
      <c r="P56" s="289">
        <v>145</v>
      </c>
      <c r="Q56" s="289">
        <v>345</v>
      </c>
      <c r="R56" s="289">
        <v>302</v>
      </c>
      <c r="S56" s="289">
        <v>7</v>
      </c>
    </row>
    <row r="57" spans="1:19" ht="13.5" customHeight="1">
      <c r="A57" s="2"/>
      <c r="B57" s="2"/>
      <c r="C57" s="2" t="s">
        <v>6</v>
      </c>
      <c r="D57" s="22"/>
      <c r="E57" s="27" t="str">
        <f t="shared" si="1"/>
        <v>-</v>
      </c>
      <c r="F57" s="25" t="str">
        <f t="shared" si="1"/>
        <v>-</v>
      </c>
      <c r="G57" s="25" t="str">
        <f t="shared" si="1"/>
        <v>-</v>
      </c>
      <c r="H57" s="25" t="str">
        <f t="shared" si="1"/>
        <v>-</v>
      </c>
      <c r="I57" s="25" t="str">
        <f t="shared" si="1"/>
        <v>-</v>
      </c>
      <c r="J57" s="25" t="str">
        <f t="shared" si="2"/>
        <v>-</v>
      </c>
      <c r="K57" s="289" t="s">
        <v>313</v>
      </c>
      <c r="L57" s="289" t="s">
        <v>313</v>
      </c>
      <c r="M57" s="289" t="s">
        <v>313</v>
      </c>
      <c r="N57" s="289" t="s">
        <v>313</v>
      </c>
      <c r="O57" s="25" t="str">
        <f t="shared" si="3"/>
        <v>-</v>
      </c>
      <c r="P57" s="289" t="s">
        <v>313</v>
      </c>
      <c r="Q57" s="289" t="s">
        <v>313</v>
      </c>
      <c r="R57" s="289" t="s">
        <v>313</v>
      </c>
      <c r="S57" s="289" t="s">
        <v>313</v>
      </c>
    </row>
    <row r="58" spans="1:19" ht="13.5" customHeight="1">
      <c r="A58" s="2"/>
      <c r="B58" s="2" t="s">
        <v>24</v>
      </c>
      <c r="C58" s="2"/>
      <c r="D58" s="22"/>
      <c r="E58" s="27">
        <f t="shared" si="1"/>
        <v>2329</v>
      </c>
      <c r="F58" s="25">
        <f t="shared" si="1"/>
        <v>604</v>
      </c>
      <c r="G58" s="25">
        <f t="shared" si="1"/>
        <v>1209</v>
      </c>
      <c r="H58" s="25">
        <f t="shared" si="1"/>
        <v>488</v>
      </c>
      <c r="I58" s="25">
        <f t="shared" si="1"/>
        <v>28</v>
      </c>
      <c r="J58" s="25">
        <f t="shared" si="2"/>
        <v>1039</v>
      </c>
      <c r="K58" s="289">
        <v>324</v>
      </c>
      <c r="L58" s="289">
        <v>602</v>
      </c>
      <c r="M58" s="289">
        <v>105</v>
      </c>
      <c r="N58" s="289">
        <v>8</v>
      </c>
      <c r="O58" s="25">
        <f t="shared" si="3"/>
        <v>1290</v>
      </c>
      <c r="P58" s="289">
        <v>280</v>
      </c>
      <c r="Q58" s="289">
        <v>607</v>
      </c>
      <c r="R58" s="289">
        <v>383</v>
      </c>
      <c r="S58" s="289">
        <v>20</v>
      </c>
    </row>
    <row r="59" spans="1:19" ht="13.5" customHeight="1">
      <c r="A59" s="2"/>
      <c r="B59" s="2"/>
      <c r="C59" s="2" t="s">
        <v>4</v>
      </c>
      <c r="D59" s="22"/>
      <c r="E59" s="27">
        <f t="shared" si="1"/>
        <v>220</v>
      </c>
      <c r="F59" s="25">
        <f>IF(COUNTIF(K59:T59,"x"),"x",IF(SUM(K59,P59)=0,"-",SUM(K59,P59)))</f>
        <v>48</v>
      </c>
      <c r="G59" s="25">
        <f t="shared" si="1"/>
        <v>131</v>
      </c>
      <c r="H59" s="25">
        <f t="shared" si="1"/>
        <v>40</v>
      </c>
      <c r="I59" s="25">
        <f t="shared" si="1"/>
        <v>1</v>
      </c>
      <c r="J59" s="25">
        <f t="shared" si="2"/>
        <v>92</v>
      </c>
      <c r="K59" s="289">
        <v>20</v>
      </c>
      <c r="L59" s="289">
        <v>66</v>
      </c>
      <c r="M59" s="289">
        <v>5</v>
      </c>
      <c r="N59" s="289">
        <v>1</v>
      </c>
      <c r="O59" s="25">
        <f t="shared" si="3"/>
        <v>128</v>
      </c>
      <c r="P59" s="289">
        <v>28</v>
      </c>
      <c r="Q59" s="289">
        <v>65</v>
      </c>
      <c r="R59" s="289">
        <v>35</v>
      </c>
      <c r="S59" s="289" t="s">
        <v>313</v>
      </c>
    </row>
    <row r="60" spans="1:19" ht="13.5" customHeight="1">
      <c r="A60" s="2"/>
      <c r="B60" s="2"/>
      <c r="C60" s="2" t="s">
        <v>5</v>
      </c>
      <c r="D60" s="22"/>
      <c r="E60" s="27">
        <f t="shared" si="1"/>
        <v>451</v>
      </c>
      <c r="F60" s="25">
        <f t="shared" si="1"/>
        <v>144</v>
      </c>
      <c r="G60" s="25">
        <f t="shared" si="1"/>
        <v>217</v>
      </c>
      <c r="H60" s="25">
        <f t="shared" si="1"/>
        <v>82</v>
      </c>
      <c r="I60" s="25">
        <f t="shared" si="1"/>
        <v>8</v>
      </c>
      <c r="J60" s="25">
        <f t="shared" si="2"/>
        <v>213</v>
      </c>
      <c r="K60" s="289">
        <v>83</v>
      </c>
      <c r="L60" s="289">
        <v>109</v>
      </c>
      <c r="M60" s="289">
        <v>18</v>
      </c>
      <c r="N60" s="289">
        <v>3</v>
      </c>
      <c r="O60" s="25">
        <f t="shared" si="3"/>
        <v>238</v>
      </c>
      <c r="P60" s="289">
        <v>61</v>
      </c>
      <c r="Q60" s="289">
        <v>108</v>
      </c>
      <c r="R60" s="289">
        <v>64</v>
      </c>
      <c r="S60" s="289">
        <v>5</v>
      </c>
    </row>
    <row r="61" spans="1:19" ht="13.5" customHeight="1">
      <c r="A61" s="2"/>
      <c r="B61" s="2"/>
      <c r="C61" s="2" t="s">
        <v>6</v>
      </c>
      <c r="D61" s="22"/>
      <c r="E61" s="27">
        <f t="shared" si="1"/>
        <v>558</v>
      </c>
      <c r="F61" s="25">
        <f t="shared" si="1"/>
        <v>154</v>
      </c>
      <c r="G61" s="25">
        <f t="shared" si="1"/>
        <v>269</v>
      </c>
      <c r="H61" s="25">
        <f t="shared" si="1"/>
        <v>121</v>
      </c>
      <c r="I61" s="25">
        <f t="shared" si="1"/>
        <v>14</v>
      </c>
      <c r="J61" s="25">
        <f t="shared" si="2"/>
        <v>247</v>
      </c>
      <c r="K61" s="289">
        <v>82</v>
      </c>
      <c r="L61" s="289">
        <v>133</v>
      </c>
      <c r="M61" s="289">
        <v>29</v>
      </c>
      <c r="N61" s="289">
        <v>3</v>
      </c>
      <c r="O61" s="25">
        <f t="shared" si="3"/>
        <v>311</v>
      </c>
      <c r="P61" s="289">
        <v>72</v>
      </c>
      <c r="Q61" s="289">
        <v>136</v>
      </c>
      <c r="R61" s="289">
        <v>92</v>
      </c>
      <c r="S61" s="289">
        <v>11</v>
      </c>
    </row>
    <row r="62" spans="1:19" ht="13.5" customHeight="1">
      <c r="A62" s="2"/>
      <c r="B62" s="2"/>
      <c r="C62" s="2" t="s">
        <v>10</v>
      </c>
      <c r="D62" s="22"/>
      <c r="E62" s="27">
        <f t="shared" si="1"/>
        <v>371</v>
      </c>
      <c r="F62" s="25">
        <f t="shared" si="1"/>
        <v>84</v>
      </c>
      <c r="G62" s="25">
        <f t="shared" si="1"/>
        <v>206</v>
      </c>
      <c r="H62" s="25">
        <f t="shared" si="1"/>
        <v>81</v>
      </c>
      <c r="I62" s="25" t="str">
        <f t="shared" si="1"/>
        <v>-</v>
      </c>
      <c r="J62" s="25">
        <f t="shared" si="2"/>
        <v>176</v>
      </c>
      <c r="K62" s="289">
        <v>51</v>
      </c>
      <c r="L62" s="289">
        <v>101</v>
      </c>
      <c r="M62" s="289">
        <v>24</v>
      </c>
      <c r="N62" s="289" t="s">
        <v>313</v>
      </c>
      <c r="O62" s="25">
        <f t="shared" si="3"/>
        <v>195</v>
      </c>
      <c r="P62" s="289">
        <v>33</v>
      </c>
      <c r="Q62" s="289">
        <v>105</v>
      </c>
      <c r="R62" s="289">
        <v>57</v>
      </c>
      <c r="S62" s="289" t="s">
        <v>313</v>
      </c>
    </row>
    <row r="63" spans="1:19" ht="13.5" customHeight="1">
      <c r="A63" s="2"/>
      <c r="B63" s="2"/>
      <c r="C63" s="2" t="s">
        <v>11</v>
      </c>
      <c r="D63" s="22"/>
      <c r="E63" s="27">
        <f t="shared" si="1"/>
        <v>729</v>
      </c>
      <c r="F63" s="25">
        <f t="shared" si="1"/>
        <v>174</v>
      </c>
      <c r="G63" s="25">
        <f t="shared" si="1"/>
        <v>386</v>
      </c>
      <c r="H63" s="25">
        <f t="shared" si="1"/>
        <v>164</v>
      </c>
      <c r="I63" s="25">
        <f t="shared" si="1"/>
        <v>5</v>
      </c>
      <c r="J63" s="25">
        <f t="shared" si="2"/>
        <v>311</v>
      </c>
      <c r="K63" s="289">
        <v>88</v>
      </c>
      <c r="L63" s="289">
        <v>193</v>
      </c>
      <c r="M63" s="289">
        <v>29</v>
      </c>
      <c r="N63" s="289">
        <v>1</v>
      </c>
      <c r="O63" s="25">
        <f t="shared" si="3"/>
        <v>418</v>
      </c>
      <c r="P63" s="289">
        <v>86</v>
      </c>
      <c r="Q63" s="289">
        <v>193</v>
      </c>
      <c r="R63" s="289">
        <v>135</v>
      </c>
      <c r="S63" s="289">
        <v>4</v>
      </c>
    </row>
    <row r="64" spans="1:19" ht="13.5" customHeight="1">
      <c r="A64" s="2"/>
      <c r="B64" s="2" t="s">
        <v>25</v>
      </c>
      <c r="C64" s="2"/>
      <c r="D64" s="22"/>
      <c r="E64" s="27">
        <f t="shared" si="1"/>
        <v>1426</v>
      </c>
      <c r="F64" s="25">
        <f t="shared" si="1"/>
        <v>409</v>
      </c>
      <c r="G64" s="25">
        <f t="shared" si="1"/>
        <v>712</v>
      </c>
      <c r="H64" s="25">
        <f t="shared" si="1"/>
        <v>253</v>
      </c>
      <c r="I64" s="25">
        <f t="shared" si="1"/>
        <v>52</v>
      </c>
      <c r="J64" s="25">
        <f t="shared" si="2"/>
        <v>610</v>
      </c>
      <c r="K64" s="289">
        <v>188</v>
      </c>
      <c r="L64" s="289">
        <v>353</v>
      </c>
      <c r="M64" s="289">
        <v>41</v>
      </c>
      <c r="N64" s="289">
        <v>28</v>
      </c>
      <c r="O64" s="25">
        <f t="shared" si="3"/>
        <v>816</v>
      </c>
      <c r="P64" s="289">
        <v>221</v>
      </c>
      <c r="Q64" s="289">
        <v>359</v>
      </c>
      <c r="R64" s="289">
        <v>212</v>
      </c>
      <c r="S64" s="289">
        <v>24</v>
      </c>
    </row>
    <row r="65" spans="1:19" ht="13.5" customHeight="1">
      <c r="A65" s="2"/>
      <c r="B65" s="2"/>
      <c r="C65" s="2" t="s">
        <v>4</v>
      </c>
      <c r="D65" s="22"/>
      <c r="E65" s="27">
        <f t="shared" si="1"/>
        <v>704</v>
      </c>
      <c r="F65" s="25">
        <f t="shared" si="1"/>
        <v>206</v>
      </c>
      <c r="G65" s="25">
        <f t="shared" si="1"/>
        <v>347</v>
      </c>
      <c r="H65" s="25">
        <f t="shared" si="1"/>
        <v>119</v>
      </c>
      <c r="I65" s="25">
        <f t="shared" si="1"/>
        <v>32</v>
      </c>
      <c r="J65" s="25">
        <f t="shared" si="2"/>
        <v>302</v>
      </c>
      <c r="K65" s="289">
        <v>91</v>
      </c>
      <c r="L65" s="289">
        <v>173</v>
      </c>
      <c r="M65" s="289">
        <v>20</v>
      </c>
      <c r="N65" s="289">
        <v>18</v>
      </c>
      <c r="O65" s="25">
        <f t="shared" si="3"/>
        <v>402</v>
      </c>
      <c r="P65" s="289">
        <v>115</v>
      </c>
      <c r="Q65" s="289">
        <v>174</v>
      </c>
      <c r="R65" s="289">
        <v>99</v>
      </c>
      <c r="S65" s="289">
        <v>14</v>
      </c>
    </row>
    <row r="66" spans="1:19" ht="13.5" customHeight="1">
      <c r="A66" s="2"/>
      <c r="B66" s="2"/>
      <c r="C66" s="2" t="s">
        <v>5</v>
      </c>
      <c r="D66" s="22"/>
      <c r="E66" s="27">
        <f t="shared" si="1"/>
        <v>589</v>
      </c>
      <c r="F66" s="25">
        <f t="shared" si="1"/>
        <v>167</v>
      </c>
      <c r="G66" s="25">
        <f t="shared" si="1"/>
        <v>297</v>
      </c>
      <c r="H66" s="25">
        <f t="shared" si="1"/>
        <v>110</v>
      </c>
      <c r="I66" s="25">
        <f t="shared" si="1"/>
        <v>15</v>
      </c>
      <c r="J66" s="25">
        <f t="shared" si="2"/>
        <v>257</v>
      </c>
      <c r="K66" s="289">
        <v>85</v>
      </c>
      <c r="L66" s="289">
        <v>146</v>
      </c>
      <c r="M66" s="289">
        <v>18</v>
      </c>
      <c r="N66" s="289">
        <v>8</v>
      </c>
      <c r="O66" s="25">
        <f t="shared" si="3"/>
        <v>332</v>
      </c>
      <c r="P66" s="289">
        <v>82</v>
      </c>
      <c r="Q66" s="289">
        <v>151</v>
      </c>
      <c r="R66" s="289">
        <v>92</v>
      </c>
      <c r="S66" s="289">
        <v>7</v>
      </c>
    </row>
    <row r="67" spans="1:19" ht="13.5" customHeight="1">
      <c r="A67" s="2"/>
      <c r="B67" s="2"/>
      <c r="C67" s="2" t="s">
        <v>6</v>
      </c>
      <c r="D67" s="22"/>
      <c r="E67" s="27">
        <f t="shared" si="1"/>
        <v>133</v>
      </c>
      <c r="F67" s="25">
        <f t="shared" si="1"/>
        <v>36</v>
      </c>
      <c r="G67" s="25">
        <f t="shared" si="1"/>
        <v>68</v>
      </c>
      <c r="H67" s="25">
        <f t="shared" si="1"/>
        <v>24</v>
      </c>
      <c r="I67" s="25">
        <f t="shared" si="1"/>
        <v>5</v>
      </c>
      <c r="J67" s="25">
        <f t="shared" si="2"/>
        <v>51</v>
      </c>
      <c r="K67" s="289">
        <v>12</v>
      </c>
      <c r="L67" s="289">
        <v>34</v>
      </c>
      <c r="M67" s="289">
        <v>3</v>
      </c>
      <c r="N67" s="289">
        <v>2</v>
      </c>
      <c r="O67" s="25">
        <f t="shared" si="3"/>
        <v>82</v>
      </c>
      <c r="P67" s="289">
        <v>24</v>
      </c>
      <c r="Q67" s="289">
        <v>34</v>
      </c>
      <c r="R67" s="289">
        <v>21</v>
      </c>
      <c r="S67" s="289">
        <v>3</v>
      </c>
    </row>
    <row r="68" spans="1:19" ht="13.5" customHeight="1">
      <c r="A68" s="2"/>
      <c r="B68" s="2" t="s">
        <v>26</v>
      </c>
      <c r="C68" s="2"/>
      <c r="D68" s="22"/>
      <c r="E68" s="27">
        <f t="shared" si="1"/>
        <v>4058</v>
      </c>
      <c r="F68" s="25">
        <f t="shared" ref="F68:I131" si="4">IF(COUNTIF(K68:T68,"x"),"x",IF(SUM(K68,P68)=0,"-",SUM(K68,P68)))</f>
        <v>1204</v>
      </c>
      <c r="G68" s="25">
        <f t="shared" si="4"/>
        <v>1661</v>
      </c>
      <c r="H68" s="25">
        <f t="shared" si="4"/>
        <v>982</v>
      </c>
      <c r="I68" s="25">
        <f t="shared" si="4"/>
        <v>211</v>
      </c>
      <c r="J68" s="25">
        <f t="shared" si="2"/>
        <v>1689</v>
      </c>
      <c r="K68" s="289">
        <v>585</v>
      </c>
      <c r="L68" s="289">
        <v>840</v>
      </c>
      <c r="M68" s="289">
        <v>178</v>
      </c>
      <c r="N68" s="289">
        <v>86</v>
      </c>
      <c r="O68" s="25">
        <f t="shared" si="3"/>
        <v>2369</v>
      </c>
      <c r="P68" s="289">
        <v>619</v>
      </c>
      <c r="Q68" s="289">
        <v>821</v>
      </c>
      <c r="R68" s="289">
        <v>804</v>
      </c>
      <c r="S68" s="289">
        <v>125</v>
      </c>
    </row>
    <row r="69" spans="1:19" ht="13.5" customHeight="1">
      <c r="A69" s="2"/>
      <c r="B69" s="2"/>
      <c r="C69" s="2" t="s">
        <v>4</v>
      </c>
      <c r="D69" s="22"/>
      <c r="E69" s="27">
        <f t="shared" ref="E69:H132" si="5">IF(COUNTIF(J69:S69,"x"),"x",IF(SUM(J69,O69)=0,"-",SUM(J69,O69)))</f>
        <v>583</v>
      </c>
      <c r="F69" s="25">
        <f t="shared" si="4"/>
        <v>155</v>
      </c>
      <c r="G69" s="25">
        <f t="shared" si="4"/>
        <v>201</v>
      </c>
      <c r="H69" s="25">
        <f t="shared" si="4"/>
        <v>204</v>
      </c>
      <c r="I69" s="25">
        <f t="shared" si="4"/>
        <v>23</v>
      </c>
      <c r="J69" s="25">
        <f t="shared" ref="J69:J132" si="6">IF(COUNTIF(K69:N69,"x"),"x",IF(SUM(K69:N69)=0,"-",SUM(K69:N69)))</f>
        <v>222</v>
      </c>
      <c r="K69" s="289">
        <v>81</v>
      </c>
      <c r="L69" s="289">
        <v>106</v>
      </c>
      <c r="M69" s="289">
        <v>27</v>
      </c>
      <c r="N69" s="289">
        <v>8</v>
      </c>
      <c r="O69" s="25">
        <f t="shared" ref="O69:O132" si="7">IF(COUNTIF(P69:S69,"x"),"x",IF(SUM(P69:S69)=0,"-",SUM(P69:S69)))</f>
        <v>361</v>
      </c>
      <c r="P69" s="289">
        <v>74</v>
      </c>
      <c r="Q69" s="289">
        <v>95</v>
      </c>
      <c r="R69" s="289">
        <v>177</v>
      </c>
      <c r="S69" s="289">
        <v>15</v>
      </c>
    </row>
    <row r="70" spans="1:19" ht="13.5" customHeight="1">
      <c r="A70" s="2"/>
      <c r="B70" s="2"/>
      <c r="C70" s="2" t="s">
        <v>5</v>
      </c>
      <c r="D70" s="22"/>
      <c r="E70" s="27">
        <f t="shared" si="5"/>
        <v>568</v>
      </c>
      <c r="F70" s="25">
        <f t="shared" si="4"/>
        <v>152</v>
      </c>
      <c r="G70" s="25">
        <f t="shared" si="4"/>
        <v>181</v>
      </c>
      <c r="H70" s="25">
        <f t="shared" si="4"/>
        <v>98</v>
      </c>
      <c r="I70" s="25">
        <f t="shared" si="4"/>
        <v>137</v>
      </c>
      <c r="J70" s="25">
        <f t="shared" si="6"/>
        <v>229</v>
      </c>
      <c r="K70" s="289">
        <v>69</v>
      </c>
      <c r="L70" s="289">
        <v>95</v>
      </c>
      <c r="M70" s="289">
        <v>18</v>
      </c>
      <c r="N70" s="289">
        <v>47</v>
      </c>
      <c r="O70" s="25">
        <f t="shared" si="7"/>
        <v>339</v>
      </c>
      <c r="P70" s="289">
        <v>83</v>
      </c>
      <c r="Q70" s="289">
        <v>86</v>
      </c>
      <c r="R70" s="289">
        <v>80</v>
      </c>
      <c r="S70" s="289">
        <v>90</v>
      </c>
    </row>
    <row r="71" spans="1:19" ht="13.5" customHeight="1">
      <c r="A71" s="2"/>
      <c r="B71" s="2"/>
      <c r="C71" s="2" t="s">
        <v>6</v>
      </c>
      <c r="D71" s="22"/>
      <c r="E71" s="27">
        <f t="shared" si="5"/>
        <v>899</v>
      </c>
      <c r="F71" s="25">
        <f t="shared" si="4"/>
        <v>308</v>
      </c>
      <c r="G71" s="25">
        <f t="shared" si="4"/>
        <v>380</v>
      </c>
      <c r="H71" s="25">
        <f t="shared" si="4"/>
        <v>196</v>
      </c>
      <c r="I71" s="25">
        <f t="shared" si="4"/>
        <v>15</v>
      </c>
      <c r="J71" s="25">
        <f t="shared" si="6"/>
        <v>377</v>
      </c>
      <c r="K71" s="289">
        <v>139</v>
      </c>
      <c r="L71" s="289">
        <v>190</v>
      </c>
      <c r="M71" s="289">
        <v>40</v>
      </c>
      <c r="N71" s="289">
        <v>8</v>
      </c>
      <c r="O71" s="25">
        <f t="shared" si="7"/>
        <v>522</v>
      </c>
      <c r="P71" s="289">
        <v>169</v>
      </c>
      <c r="Q71" s="289">
        <v>190</v>
      </c>
      <c r="R71" s="289">
        <v>156</v>
      </c>
      <c r="S71" s="289">
        <v>7</v>
      </c>
    </row>
    <row r="72" spans="1:19" ht="13.5" customHeight="1">
      <c r="A72" s="2"/>
      <c r="B72" s="2"/>
      <c r="C72" s="2" t="s">
        <v>10</v>
      </c>
      <c r="D72" s="22"/>
      <c r="E72" s="27">
        <f t="shared" si="5"/>
        <v>848</v>
      </c>
      <c r="F72" s="25">
        <f t="shared" si="4"/>
        <v>266</v>
      </c>
      <c r="G72" s="25">
        <f t="shared" si="4"/>
        <v>368</v>
      </c>
      <c r="H72" s="25">
        <f t="shared" si="4"/>
        <v>200</v>
      </c>
      <c r="I72" s="25">
        <f t="shared" si="4"/>
        <v>14</v>
      </c>
      <c r="J72" s="25">
        <f t="shared" si="6"/>
        <v>351</v>
      </c>
      <c r="K72" s="289">
        <v>126</v>
      </c>
      <c r="L72" s="289">
        <v>181</v>
      </c>
      <c r="M72" s="289">
        <v>35</v>
      </c>
      <c r="N72" s="289">
        <v>9</v>
      </c>
      <c r="O72" s="25">
        <f t="shared" si="7"/>
        <v>497</v>
      </c>
      <c r="P72" s="289">
        <v>140</v>
      </c>
      <c r="Q72" s="289">
        <v>187</v>
      </c>
      <c r="R72" s="289">
        <v>165</v>
      </c>
      <c r="S72" s="289">
        <v>5</v>
      </c>
    </row>
    <row r="73" spans="1:19" ht="13.5" customHeight="1">
      <c r="A73" s="2"/>
      <c r="B73" s="2"/>
      <c r="C73" s="2" t="s">
        <v>11</v>
      </c>
      <c r="D73" s="22"/>
      <c r="E73" s="27">
        <f t="shared" si="5"/>
        <v>1160</v>
      </c>
      <c r="F73" s="25">
        <f t="shared" si="4"/>
        <v>323</v>
      </c>
      <c r="G73" s="25">
        <f t="shared" si="4"/>
        <v>531</v>
      </c>
      <c r="H73" s="25">
        <f t="shared" si="4"/>
        <v>284</v>
      </c>
      <c r="I73" s="25">
        <f t="shared" si="4"/>
        <v>22</v>
      </c>
      <c r="J73" s="25">
        <f t="shared" si="6"/>
        <v>510</v>
      </c>
      <c r="K73" s="289">
        <v>170</v>
      </c>
      <c r="L73" s="289">
        <v>268</v>
      </c>
      <c r="M73" s="289">
        <v>58</v>
      </c>
      <c r="N73" s="289">
        <v>14</v>
      </c>
      <c r="O73" s="25">
        <f t="shared" si="7"/>
        <v>650</v>
      </c>
      <c r="P73" s="289">
        <v>153</v>
      </c>
      <c r="Q73" s="289">
        <v>263</v>
      </c>
      <c r="R73" s="289">
        <v>226</v>
      </c>
      <c r="S73" s="289">
        <v>8</v>
      </c>
    </row>
    <row r="74" spans="1:19" ht="13.5" customHeight="1">
      <c r="A74" s="2"/>
      <c r="B74" s="2" t="s">
        <v>27</v>
      </c>
      <c r="C74" s="2"/>
      <c r="D74" s="22"/>
      <c r="E74" s="27">
        <f t="shared" si="5"/>
        <v>2539</v>
      </c>
      <c r="F74" s="25">
        <f t="shared" si="4"/>
        <v>733</v>
      </c>
      <c r="G74" s="25">
        <f t="shared" si="4"/>
        <v>1337</v>
      </c>
      <c r="H74" s="25">
        <f t="shared" si="4"/>
        <v>434</v>
      </c>
      <c r="I74" s="25">
        <f t="shared" si="4"/>
        <v>35</v>
      </c>
      <c r="J74" s="25">
        <f t="shared" si="6"/>
        <v>1123</v>
      </c>
      <c r="K74" s="289">
        <v>369</v>
      </c>
      <c r="L74" s="289">
        <v>662</v>
      </c>
      <c r="M74" s="289">
        <v>73</v>
      </c>
      <c r="N74" s="289">
        <v>19</v>
      </c>
      <c r="O74" s="25">
        <f t="shared" si="7"/>
        <v>1416</v>
      </c>
      <c r="P74" s="289">
        <v>364</v>
      </c>
      <c r="Q74" s="289">
        <v>675</v>
      </c>
      <c r="R74" s="289">
        <v>361</v>
      </c>
      <c r="S74" s="289">
        <v>16</v>
      </c>
    </row>
    <row r="75" spans="1:19" ht="13.5" customHeight="1">
      <c r="A75" s="2"/>
      <c r="B75" s="2"/>
      <c r="C75" s="2" t="s">
        <v>4</v>
      </c>
      <c r="D75" s="22"/>
      <c r="E75" s="27">
        <f t="shared" si="5"/>
        <v>1068</v>
      </c>
      <c r="F75" s="25">
        <f t="shared" si="4"/>
        <v>364</v>
      </c>
      <c r="G75" s="25">
        <f t="shared" si="4"/>
        <v>512</v>
      </c>
      <c r="H75" s="25">
        <f t="shared" si="4"/>
        <v>177</v>
      </c>
      <c r="I75" s="25">
        <f t="shared" si="4"/>
        <v>15</v>
      </c>
      <c r="J75" s="25">
        <f t="shared" si="6"/>
        <v>497</v>
      </c>
      <c r="K75" s="289">
        <v>197</v>
      </c>
      <c r="L75" s="289">
        <v>255</v>
      </c>
      <c r="M75" s="289">
        <v>34</v>
      </c>
      <c r="N75" s="289">
        <v>11</v>
      </c>
      <c r="O75" s="25">
        <f t="shared" si="7"/>
        <v>571</v>
      </c>
      <c r="P75" s="289">
        <v>167</v>
      </c>
      <c r="Q75" s="289">
        <v>257</v>
      </c>
      <c r="R75" s="289">
        <v>143</v>
      </c>
      <c r="S75" s="289">
        <v>4</v>
      </c>
    </row>
    <row r="76" spans="1:19" ht="13.5" customHeight="1">
      <c r="A76" s="2"/>
      <c r="B76" s="2"/>
      <c r="C76" s="2" t="s">
        <v>5</v>
      </c>
      <c r="D76" s="22"/>
      <c r="E76" s="27">
        <f t="shared" si="5"/>
        <v>1471</v>
      </c>
      <c r="F76" s="25">
        <f t="shared" si="4"/>
        <v>369</v>
      </c>
      <c r="G76" s="25">
        <f t="shared" si="4"/>
        <v>825</v>
      </c>
      <c r="H76" s="25">
        <f t="shared" si="4"/>
        <v>257</v>
      </c>
      <c r="I76" s="25">
        <f t="shared" si="4"/>
        <v>20</v>
      </c>
      <c r="J76" s="25">
        <f t="shared" si="6"/>
        <v>626</v>
      </c>
      <c r="K76" s="289">
        <v>172</v>
      </c>
      <c r="L76" s="289">
        <v>407</v>
      </c>
      <c r="M76" s="289">
        <v>39</v>
      </c>
      <c r="N76" s="289">
        <v>8</v>
      </c>
      <c r="O76" s="25">
        <f t="shared" si="7"/>
        <v>845</v>
      </c>
      <c r="P76" s="289">
        <v>197</v>
      </c>
      <c r="Q76" s="289">
        <v>418</v>
      </c>
      <c r="R76" s="289">
        <v>218</v>
      </c>
      <c r="S76" s="289">
        <v>12</v>
      </c>
    </row>
    <row r="77" spans="1:19" ht="13.5" customHeight="1">
      <c r="A77" s="2"/>
      <c r="B77" s="2" t="s">
        <v>28</v>
      </c>
      <c r="C77" s="2"/>
      <c r="D77" s="22"/>
      <c r="E77" s="27">
        <f t="shared" si="5"/>
        <v>4231</v>
      </c>
      <c r="F77" s="25">
        <f t="shared" si="4"/>
        <v>1300</v>
      </c>
      <c r="G77" s="25">
        <f t="shared" si="4"/>
        <v>2026</v>
      </c>
      <c r="H77" s="25">
        <f t="shared" si="4"/>
        <v>818</v>
      </c>
      <c r="I77" s="25">
        <f t="shared" si="4"/>
        <v>87</v>
      </c>
      <c r="J77" s="25">
        <f t="shared" si="6"/>
        <v>1997</v>
      </c>
      <c r="K77" s="289">
        <v>718</v>
      </c>
      <c r="L77" s="289">
        <v>1018</v>
      </c>
      <c r="M77" s="289">
        <v>218</v>
      </c>
      <c r="N77" s="289">
        <v>43</v>
      </c>
      <c r="O77" s="25">
        <f t="shared" si="7"/>
        <v>2234</v>
      </c>
      <c r="P77" s="289">
        <v>582</v>
      </c>
      <c r="Q77" s="289">
        <v>1008</v>
      </c>
      <c r="R77" s="289">
        <v>600</v>
      </c>
      <c r="S77" s="289">
        <v>44</v>
      </c>
    </row>
    <row r="78" spans="1:19" ht="13.5" customHeight="1">
      <c r="A78" s="2"/>
      <c r="B78" s="2"/>
      <c r="C78" s="2" t="s">
        <v>4</v>
      </c>
      <c r="D78" s="22"/>
      <c r="E78" s="27">
        <f t="shared" si="5"/>
        <v>1637</v>
      </c>
      <c r="F78" s="25">
        <f t="shared" si="4"/>
        <v>576</v>
      </c>
      <c r="G78" s="25">
        <f t="shared" si="4"/>
        <v>678</v>
      </c>
      <c r="H78" s="25">
        <f t="shared" si="4"/>
        <v>328</v>
      </c>
      <c r="I78" s="25">
        <f t="shared" si="4"/>
        <v>55</v>
      </c>
      <c r="J78" s="25">
        <f t="shared" si="6"/>
        <v>768</v>
      </c>
      <c r="K78" s="289">
        <v>315</v>
      </c>
      <c r="L78" s="289">
        <v>336</v>
      </c>
      <c r="M78" s="289">
        <v>90</v>
      </c>
      <c r="N78" s="289">
        <v>27</v>
      </c>
      <c r="O78" s="25">
        <f t="shared" si="7"/>
        <v>869</v>
      </c>
      <c r="P78" s="289">
        <v>261</v>
      </c>
      <c r="Q78" s="289">
        <v>342</v>
      </c>
      <c r="R78" s="289">
        <v>238</v>
      </c>
      <c r="S78" s="289">
        <v>28</v>
      </c>
    </row>
    <row r="79" spans="1:19" ht="13.5" customHeight="1">
      <c r="A79" s="2"/>
      <c r="B79" s="2"/>
      <c r="C79" s="2" t="s">
        <v>5</v>
      </c>
      <c r="D79" s="22"/>
      <c r="E79" s="27">
        <f t="shared" si="5"/>
        <v>1509</v>
      </c>
      <c r="F79" s="25">
        <f t="shared" si="4"/>
        <v>372</v>
      </c>
      <c r="G79" s="25">
        <f t="shared" si="4"/>
        <v>859</v>
      </c>
      <c r="H79" s="25">
        <f t="shared" si="4"/>
        <v>266</v>
      </c>
      <c r="I79" s="25">
        <f t="shared" si="4"/>
        <v>12</v>
      </c>
      <c r="J79" s="25">
        <f t="shared" si="6"/>
        <v>696</v>
      </c>
      <c r="K79" s="289">
        <v>189</v>
      </c>
      <c r="L79" s="289">
        <v>431</v>
      </c>
      <c r="M79" s="289">
        <v>71</v>
      </c>
      <c r="N79" s="289">
        <v>5</v>
      </c>
      <c r="O79" s="25">
        <f t="shared" si="7"/>
        <v>813</v>
      </c>
      <c r="P79" s="289">
        <v>183</v>
      </c>
      <c r="Q79" s="289">
        <v>428</v>
      </c>
      <c r="R79" s="289">
        <v>195</v>
      </c>
      <c r="S79" s="289">
        <v>7</v>
      </c>
    </row>
    <row r="80" spans="1:19" ht="13.5" customHeight="1">
      <c r="A80" s="2"/>
      <c r="B80" s="2"/>
      <c r="C80" s="2" t="s">
        <v>6</v>
      </c>
      <c r="D80" s="22"/>
      <c r="E80" s="27">
        <f t="shared" si="5"/>
        <v>942</v>
      </c>
      <c r="F80" s="25">
        <f t="shared" si="4"/>
        <v>255</v>
      </c>
      <c r="G80" s="25">
        <f t="shared" si="4"/>
        <v>463</v>
      </c>
      <c r="H80" s="25">
        <f t="shared" si="4"/>
        <v>204</v>
      </c>
      <c r="I80" s="25">
        <f t="shared" si="4"/>
        <v>20</v>
      </c>
      <c r="J80" s="25">
        <f t="shared" si="6"/>
        <v>450</v>
      </c>
      <c r="K80" s="289">
        <v>151</v>
      </c>
      <c r="L80" s="289">
        <v>238</v>
      </c>
      <c r="M80" s="289">
        <v>50</v>
      </c>
      <c r="N80" s="289">
        <v>11</v>
      </c>
      <c r="O80" s="25">
        <f t="shared" si="7"/>
        <v>492</v>
      </c>
      <c r="P80" s="289">
        <v>104</v>
      </c>
      <c r="Q80" s="289">
        <v>225</v>
      </c>
      <c r="R80" s="289">
        <v>154</v>
      </c>
      <c r="S80" s="289">
        <v>9</v>
      </c>
    </row>
    <row r="81" spans="1:19" ht="13.5" customHeight="1">
      <c r="A81" s="2"/>
      <c r="B81" s="2"/>
      <c r="C81" s="2" t="s">
        <v>10</v>
      </c>
      <c r="D81" s="22"/>
      <c r="E81" s="27">
        <f t="shared" si="5"/>
        <v>133</v>
      </c>
      <c r="F81" s="25">
        <f t="shared" si="4"/>
        <v>95</v>
      </c>
      <c r="G81" s="25">
        <f t="shared" si="4"/>
        <v>20</v>
      </c>
      <c r="H81" s="25">
        <f t="shared" si="4"/>
        <v>18</v>
      </c>
      <c r="I81" s="25" t="str">
        <f t="shared" si="4"/>
        <v>-</v>
      </c>
      <c r="J81" s="25">
        <f t="shared" si="6"/>
        <v>79</v>
      </c>
      <c r="K81" s="289">
        <v>63</v>
      </c>
      <c r="L81" s="289">
        <v>10</v>
      </c>
      <c r="M81" s="289">
        <v>6</v>
      </c>
      <c r="N81" s="289" t="s">
        <v>313</v>
      </c>
      <c r="O81" s="25">
        <f t="shared" si="7"/>
        <v>54</v>
      </c>
      <c r="P81" s="289">
        <v>32</v>
      </c>
      <c r="Q81" s="289">
        <v>10</v>
      </c>
      <c r="R81" s="289">
        <v>12</v>
      </c>
      <c r="S81" s="289" t="s">
        <v>313</v>
      </c>
    </row>
    <row r="82" spans="1:19" ht="13.5" customHeight="1">
      <c r="A82" s="2"/>
      <c r="B82" s="2"/>
      <c r="C82" s="2" t="s">
        <v>11</v>
      </c>
      <c r="D82" s="22"/>
      <c r="E82" s="27">
        <f t="shared" si="5"/>
        <v>10</v>
      </c>
      <c r="F82" s="25">
        <f t="shared" si="4"/>
        <v>2</v>
      </c>
      <c r="G82" s="25">
        <f t="shared" si="4"/>
        <v>6</v>
      </c>
      <c r="H82" s="25">
        <f t="shared" si="4"/>
        <v>2</v>
      </c>
      <c r="I82" s="25" t="str">
        <f t="shared" si="4"/>
        <v>-</v>
      </c>
      <c r="J82" s="25">
        <f t="shared" si="6"/>
        <v>4</v>
      </c>
      <c r="K82" s="289" t="s">
        <v>313</v>
      </c>
      <c r="L82" s="289">
        <v>3</v>
      </c>
      <c r="M82" s="289">
        <v>1</v>
      </c>
      <c r="N82" s="289" t="s">
        <v>313</v>
      </c>
      <c r="O82" s="25">
        <f t="shared" si="7"/>
        <v>6</v>
      </c>
      <c r="P82" s="289">
        <v>2</v>
      </c>
      <c r="Q82" s="289">
        <v>3</v>
      </c>
      <c r="R82" s="289">
        <v>1</v>
      </c>
      <c r="S82" s="289" t="s">
        <v>313</v>
      </c>
    </row>
    <row r="83" spans="1:19" s="2" customFormat="1" ht="13.5" customHeight="1">
      <c r="B83" s="2" t="s">
        <v>29</v>
      </c>
      <c r="D83" s="22"/>
      <c r="E83" s="27">
        <f t="shared" si="5"/>
        <v>2697</v>
      </c>
      <c r="F83" s="25">
        <f t="shared" si="4"/>
        <v>614</v>
      </c>
      <c r="G83" s="25">
        <f t="shared" si="4"/>
        <v>1459</v>
      </c>
      <c r="H83" s="25">
        <f t="shared" si="4"/>
        <v>586</v>
      </c>
      <c r="I83" s="25">
        <f t="shared" si="4"/>
        <v>38</v>
      </c>
      <c r="J83" s="25">
        <f t="shared" si="6"/>
        <v>1196</v>
      </c>
      <c r="K83" s="289">
        <v>335</v>
      </c>
      <c r="L83" s="289">
        <v>717</v>
      </c>
      <c r="M83" s="289">
        <v>130</v>
      </c>
      <c r="N83" s="289">
        <v>14</v>
      </c>
      <c r="O83" s="25">
        <f t="shared" si="7"/>
        <v>1501</v>
      </c>
      <c r="P83" s="289">
        <v>279</v>
      </c>
      <c r="Q83" s="289">
        <v>742</v>
      </c>
      <c r="R83" s="289">
        <v>456</v>
      </c>
      <c r="S83" s="289">
        <v>24</v>
      </c>
    </row>
    <row r="84" spans="1:19" ht="13.5" customHeight="1">
      <c r="A84" s="2"/>
      <c r="B84" s="2"/>
      <c r="C84" s="2" t="s">
        <v>4</v>
      </c>
      <c r="D84" s="22"/>
      <c r="E84" s="27">
        <f t="shared" si="5"/>
        <v>1214</v>
      </c>
      <c r="F84" s="25">
        <f t="shared" si="4"/>
        <v>306</v>
      </c>
      <c r="G84" s="25">
        <f t="shared" si="4"/>
        <v>637</v>
      </c>
      <c r="H84" s="25">
        <f t="shared" si="4"/>
        <v>256</v>
      </c>
      <c r="I84" s="25">
        <f t="shared" si="4"/>
        <v>15</v>
      </c>
      <c r="J84" s="25">
        <f t="shared" si="6"/>
        <v>549</v>
      </c>
      <c r="K84" s="289">
        <v>164</v>
      </c>
      <c r="L84" s="289">
        <v>315</v>
      </c>
      <c r="M84" s="289">
        <v>64</v>
      </c>
      <c r="N84" s="289">
        <v>6</v>
      </c>
      <c r="O84" s="25">
        <f t="shared" si="7"/>
        <v>665</v>
      </c>
      <c r="P84" s="289">
        <v>142</v>
      </c>
      <c r="Q84" s="289">
        <v>322</v>
      </c>
      <c r="R84" s="289">
        <v>192</v>
      </c>
      <c r="S84" s="289">
        <v>9</v>
      </c>
    </row>
    <row r="85" spans="1:19" ht="13.5" customHeight="1">
      <c r="A85" s="2"/>
      <c r="B85" s="2"/>
      <c r="C85" s="2" t="s">
        <v>5</v>
      </c>
      <c r="D85" s="22"/>
      <c r="E85" s="27">
        <f t="shared" si="5"/>
        <v>1483</v>
      </c>
      <c r="F85" s="25">
        <f t="shared" si="4"/>
        <v>308</v>
      </c>
      <c r="G85" s="25">
        <f t="shared" si="4"/>
        <v>822</v>
      </c>
      <c r="H85" s="25">
        <f t="shared" si="4"/>
        <v>330</v>
      </c>
      <c r="I85" s="25">
        <f t="shared" si="4"/>
        <v>23</v>
      </c>
      <c r="J85" s="25">
        <f t="shared" si="6"/>
        <v>647</v>
      </c>
      <c r="K85" s="289">
        <v>171</v>
      </c>
      <c r="L85" s="289">
        <v>402</v>
      </c>
      <c r="M85" s="289">
        <v>66</v>
      </c>
      <c r="N85" s="289">
        <v>8</v>
      </c>
      <c r="O85" s="25">
        <f t="shared" si="7"/>
        <v>836</v>
      </c>
      <c r="P85" s="289">
        <v>137</v>
      </c>
      <c r="Q85" s="289">
        <v>420</v>
      </c>
      <c r="R85" s="289">
        <v>264</v>
      </c>
      <c r="S85" s="289">
        <v>15</v>
      </c>
    </row>
    <row r="86" spans="1:19" ht="13.5" customHeight="1">
      <c r="A86" s="2"/>
      <c r="B86" s="2" t="s">
        <v>30</v>
      </c>
      <c r="C86" s="2"/>
      <c r="D86" s="22"/>
      <c r="E86" s="27" t="str">
        <f t="shared" si="5"/>
        <v>-</v>
      </c>
      <c r="F86" s="25" t="str">
        <f t="shared" si="4"/>
        <v>-</v>
      </c>
      <c r="G86" s="25" t="str">
        <f t="shared" si="4"/>
        <v>-</v>
      </c>
      <c r="H86" s="25" t="str">
        <f t="shared" si="4"/>
        <v>-</v>
      </c>
      <c r="I86" s="25" t="str">
        <f t="shared" si="4"/>
        <v>-</v>
      </c>
      <c r="J86" s="25" t="str">
        <f t="shared" si="6"/>
        <v>-</v>
      </c>
      <c r="K86" s="289" t="s">
        <v>313</v>
      </c>
      <c r="L86" s="289" t="s">
        <v>313</v>
      </c>
      <c r="M86" s="289" t="s">
        <v>313</v>
      </c>
      <c r="N86" s="289" t="s">
        <v>313</v>
      </c>
      <c r="O86" s="25" t="str">
        <f t="shared" si="7"/>
        <v>-</v>
      </c>
      <c r="P86" s="289" t="s">
        <v>313</v>
      </c>
      <c r="Q86" s="289" t="s">
        <v>313</v>
      </c>
      <c r="R86" s="289" t="s">
        <v>313</v>
      </c>
      <c r="S86" s="289" t="s">
        <v>313</v>
      </c>
    </row>
    <row r="87" spans="1:19" ht="13.5" customHeight="1">
      <c r="A87" s="2"/>
      <c r="B87" s="2"/>
      <c r="C87" s="2" t="s">
        <v>4</v>
      </c>
      <c r="D87" s="22"/>
      <c r="E87" s="27" t="str">
        <f t="shared" si="5"/>
        <v>-</v>
      </c>
      <c r="F87" s="25" t="str">
        <f t="shared" si="4"/>
        <v>-</v>
      </c>
      <c r="G87" s="25" t="str">
        <f t="shared" si="4"/>
        <v>-</v>
      </c>
      <c r="H87" s="25" t="str">
        <f t="shared" si="4"/>
        <v>-</v>
      </c>
      <c r="I87" s="25" t="str">
        <f t="shared" si="4"/>
        <v>-</v>
      </c>
      <c r="J87" s="25" t="str">
        <f t="shared" si="6"/>
        <v>-</v>
      </c>
      <c r="K87" s="289"/>
      <c r="L87" s="289"/>
      <c r="M87" s="289"/>
      <c r="N87" s="289"/>
      <c r="O87" s="25" t="str">
        <f t="shared" si="7"/>
        <v>-</v>
      </c>
      <c r="P87" s="289"/>
      <c r="Q87" s="289"/>
      <c r="R87" s="289"/>
      <c r="S87" s="289"/>
    </row>
    <row r="88" spans="1:19" ht="13.5" customHeight="1">
      <c r="A88" s="2"/>
      <c r="B88" s="2"/>
      <c r="C88" s="2" t="s">
        <v>5</v>
      </c>
      <c r="D88" s="22"/>
      <c r="E88" s="27" t="str">
        <f t="shared" si="5"/>
        <v>-</v>
      </c>
      <c r="F88" s="25" t="str">
        <f t="shared" si="4"/>
        <v>-</v>
      </c>
      <c r="G88" s="25" t="str">
        <f t="shared" si="4"/>
        <v>-</v>
      </c>
      <c r="H88" s="25" t="str">
        <f t="shared" si="4"/>
        <v>-</v>
      </c>
      <c r="I88" s="25" t="str">
        <f t="shared" si="4"/>
        <v>-</v>
      </c>
      <c r="J88" s="25" t="str">
        <f t="shared" si="6"/>
        <v>-</v>
      </c>
      <c r="K88" s="289"/>
      <c r="L88" s="289"/>
      <c r="M88" s="289"/>
      <c r="N88" s="289"/>
      <c r="O88" s="25" t="str">
        <f t="shared" si="7"/>
        <v>-</v>
      </c>
      <c r="P88" s="289"/>
      <c r="Q88" s="289"/>
      <c r="R88" s="289"/>
      <c r="S88" s="289"/>
    </row>
    <row r="89" spans="1:19" ht="13.5" customHeight="1">
      <c r="A89" s="2"/>
      <c r="B89" s="2" t="s">
        <v>31</v>
      </c>
      <c r="C89" s="2"/>
      <c r="D89" s="22"/>
      <c r="E89" s="27">
        <f t="shared" si="5"/>
        <v>3674</v>
      </c>
      <c r="F89" s="25">
        <f t="shared" si="4"/>
        <v>1143</v>
      </c>
      <c r="G89" s="25">
        <f t="shared" si="4"/>
        <v>1570</v>
      </c>
      <c r="H89" s="25">
        <f t="shared" si="4"/>
        <v>849</v>
      </c>
      <c r="I89" s="25">
        <f t="shared" si="4"/>
        <v>112</v>
      </c>
      <c r="J89" s="25">
        <f t="shared" si="6"/>
        <v>1540</v>
      </c>
      <c r="K89" s="289">
        <v>533</v>
      </c>
      <c r="L89" s="289">
        <v>783</v>
      </c>
      <c r="M89" s="289">
        <v>181</v>
      </c>
      <c r="N89" s="289">
        <v>43</v>
      </c>
      <c r="O89" s="25">
        <f t="shared" si="7"/>
        <v>2134</v>
      </c>
      <c r="P89" s="289">
        <v>610</v>
      </c>
      <c r="Q89" s="289">
        <v>787</v>
      </c>
      <c r="R89" s="289">
        <v>668</v>
      </c>
      <c r="S89" s="289">
        <v>69</v>
      </c>
    </row>
    <row r="90" spans="1:19" ht="13.5" customHeight="1">
      <c r="A90" s="2"/>
      <c r="B90" s="2"/>
      <c r="C90" s="2" t="s">
        <v>4</v>
      </c>
      <c r="D90" s="22"/>
      <c r="E90" s="27">
        <f t="shared" si="5"/>
        <v>269</v>
      </c>
      <c r="F90" s="25">
        <f t="shared" si="4"/>
        <v>65</v>
      </c>
      <c r="G90" s="25">
        <f t="shared" si="4"/>
        <v>81</v>
      </c>
      <c r="H90" s="25">
        <f t="shared" si="4"/>
        <v>105</v>
      </c>
      <c r="I90" s="25">
        <f t="shared" si="4"/>
        <v>18</v>
      </c>
      <c r="J90" s="25">
        <f t="shared" si="6"/>
        <v>90</v>
      </c>
      <c r="K90" s="289">
        <v>27</v>
      </c>
      <c r="L90" s="289">
        <v>41</v>
      </c>
      <c r="M90" s="289">
        <v>16</v>
      </c>
      <c r="N90" s="289">
        <v>6</v>
      </c>
      <c r="O90" s="25">
        <f t="shared" si="7"/>
        <v>179</v>
      </c>
      <c r="P90" s="289">
        <v>38</v>
      </c>
      <c r="Q90" s="289">
        <v>40</v>
      </c>
      <c r="R90" s="289">
        <v>89</v>
      </c>
      <c r="S90" s="289">
        <v>12</v>
      </c>
    </row>
    <row r="91" spans="1:19" ht="13.5" customHeight="1">
      <c r="A91" s="2"/>
      <c r="B91" s="2"/>
      <c r="C91" s="2" t="s">
        <v>5</v>
      </c>
      <c r="D91" s="22"/>
      <c r="E91" s="27">
        <f t="shared" si="5"/>
        <v>768</v>
      </c>
      <c r="F91" s="25">
        <f t="shared" si="4"/>
        <v>239</v>
      </c>
      <c r="G91" s="25">
        <f t="shared" si="4"/>
        <v>351</v>
      </c>
      <c r="H91" s="25">
        <f t="shared" si="4"/>
        <v>153</v>
      </c>
      <c r="I91" s="25">
        <f t="shared" si="4"/>
        <v>25</v>
      </c>
      <c r="J91" s="25">
        <f t="shared" si="6"/>
        <v>302</v>
      </c>
      <c r="K91" s="289">
        <v>101</v>
      </c>
      <c r="L91" s="289">
        <v>173</v>
      </c>
      <c r="M91" s="289">
        <v>20</v>
      </c>
      <c r="N91" s="289">
        <v>8</v>
      </c>
      <c r="O91" s="25">
        <f t="shared" si="7"/>
        <v>466</v>
      </c>
      <c r="P91" s="289">
        <v>138</v>
      </c>
      <c r="Q91" s="289">
        <v>178</v>
      </c>
      <c r="R91" s="289">
        <v>133</v>
      </c>
      <c r="S91" s="289">
        <v>17</v>
      </c>
    </row>
    <row r="92" spans="1:19" ht="13.5" customHeight="1">
      <c r="A92" s="2"/>
      <c r="B92" s="2"/>
      <c r="C92" s="2" t="s">
        <v>6</v>
      </c>
      <c r="D92" s="22"/>
      <c r="E92" s="27">
        <f t="shared" si="5"/>
        <v>1233</v>
      </c>
      <c r="F92" s="25">
        <f t="shared" si="4"/>
        <v>406</v>
      </c>
      <c r="G92" s="25">
        <f t="shared" si="4"/>
        <v>511</v>
      </c>
      <c r="H92" s="25">
        <f t="shared" si="4"/>
        <v>291</v>
      </c>
      <c r="I92" s="25">
        <f t="shared" si="4"/>
        <v>25</v>
      </c>
      <c r="J92" s="25">
        <f t="shared" si="6"/>
        <v>531</v>
      </c>
      <c r="K92" s="289">
        <v>190</v>
      </c>
      <c r="L92" s="289">
        <v>256</v>
      </c>
      <c r="M92" s="289">
        <v>75</v>
      </c>
      <c r="N92" s="289">
        <v>10</v>
      </c>
      <c r="O92" s="25">
        <f t="shared" si="7"/>
        <v>702</v>
      </c>
      <c r="P92" s="289">
        <v>216</v>
      </c>
      <c r="Q92" s="289">
        <v>255</v>
      </c>
      <c r="R92" s="289">
        <v>216</v>
      </c>
      <c r="S92" s="289">
        <v>15</v>
      </c>
    </row>
    <row r="93" spans="1:19" ht="13.5" customHeight="1">
      <c r="A93" s="2"/>
      <c r="B93" s="2"/>
      <c r="C93" s="2" t="s">
        <v>10</v>
      </c>
      <c r="D93" s="22"/>
      <c r="E93" s="27">
        <f t="shared" si="5"/>
        <v>1164</v>
      </c>
      <c r="F93" s="25">
        <f t="shared" si="4"/>
        <v>377</v>
      </c>
      <c r="G93" s="25">
        <f t="shared" si="4"/>
        <v>507</v>
      </c>
      <c r="H93" s="25">
        <f t="shared" si="4"/>
        <v>249</v>
      </c>
      <c r="I93" s="25">
        <f t="shared" si="4"/>
        <v>31</v>
      </c>
      <c r="J93" s="25">
        <f t="shared" si="6"/>
        <v>516</v>
      </c>
      <c r="K93" s="289">
        <v>189</v>
      </c>
      <c r="L93" s="289">
        <v>253</v>
      </c>
      <c r="M93" s="289">
        <v>60</v>
      </c>
      <c r="N93" s="289">
        <v>14</v>
      </c>
      <c r="O93" s="25">
        <f t="shared" si="7"/>
        <v>648</v>
      </c>
      <c r="P93" s="289">
        <v>188</v>
      </c>
      <c r="Q93" s="289">
        <v>254</v>
      </c>
      <c r="R93" s="289">
        <v>189</v>
      </c>
      <c r="S93" s="289">
        <v>17</v>
      </c>
    </row>
    <row r="94" spans="1:19" ht="13.5" customHeight="1">
      <c r="A94" s="2"/>
      <c r="B94" s="2"/>
      <c r="C94" s="2" t="s">
        <v>11</v>
      </c>
      <c r="D94" s="22"/>
      <c r="E94" s="27">
        <f t="shared" si="5"/>
        <v>240</v>
      </c>
      <c r="F94" s="25">
        <f t="shared" si="4"/>
        <v>56</v>
      </c>
      <c r="G94" s="25">
        <f t="shared" si="4"/>
        <v>120</v>
      </c>
      <c r="H94" s="25">
        <f t="shared" si="4"/>
        <v>51</v>
      </c>
      <c r="I94" s="25">
        <f t="shared" si="4"/>
        <v>13</v>
      </c>
      <c r="J94" s="25">
        <f t="shared" si="6"/>
        <v>101</v>
      </c>
      <c r="K94" s="289">
        <v>26</v>
      </c>
      <c r="L94" s="289">
        <v>60</v>
      </c>
      <c r="M94" s="289">
        <v>10</v>
      </c>
      <c r="N94" s="289">
        <v>5</v>
      </c>
      <c r="O94" s="25">
        <f t="shared" si="7"/>
        <v>139</v>
      </c>
      <c r="P94" s="289">
        <v>30</v>
      </c>
      <c r="Q94" s="289">
        <v>60</v>
      </c>
      <c r="R94" s="289">
        <v>41</v>
      </c>
      <c r="S94" s="289">
        <v>8</v>
      </c>
    </row>
    <row r="95" spans="1:19" ht="13.5" customHeight="1">
      <c r="A95" s="2"/>
      <c r="B95" s="2" t="s">
        <v>32</v>
      </c>
      <c r="C95" s="2"/>
      <c r="D95" s="22"/>
      <c r="E95" s="27" t="str">
        <f t="shared" si="5"/>
        <v>-</v>
      </c>
      <c r="F95" s="25" t="str">
        <f t="shared" si="4"/>
        <v>-</v>
      </c>
      <c r="G95" s="25" t="str">
        <f t="shared" si="4"/>
        <v>-</v>
      </c>
      <c r="H95" s="25" t="str">
        <f t="shared" si="4"/>
        <v>-</v>
      </c>
      <c r="I95" s="25" t="str">
        <f t="shared" si="4"/>
        <v>-</v>
      </c>
      <c r="J95" s="25" t="str">
        <f t="shared" si="6"/>
        <v>-</v>
      </c>
      <c r="K95" s="289" t="s">
        <v>313</v>
      </c>
      <c r="L95" s="289" t="s">
        <v>313</v>
      </c>
      <c r="M95" s="289" t="s">
        <v>313</v>
      </c>
      <c r="N95" s="289" t="s">
        <v>313</v>
      </c>
      <c r="O95" s="25" t="str">
        <f t="shared" si="7"/>
        <v>-</v>
      </c>
      <c r="P95" s="289" t="s">
        <v>313</v>
      </c>
      <c r="Q95" s="289" t="s">
        <v>313</v>
      </c>
      <c r="R95" s="289" t="s">
        <v>313</v>
      </c>
      <c r="S95" s="289" t="s">
        <v>313</v>
      </c>
    </row>
    <row r="96" spans="1:19" ht="13.5" customHeight="1">
      <c r="A96" s="2"/>
      <c r="B96" s="2" t="s">
        <v>33</v>
      </c>
      <c r="C96" s="2"/>
      <c r="D96" s="22"/>
      <c r="E96" s="27">
        <f t="shared" si="5"/>
        <v>597</v>
      </c>
      <c r="F96" s="25">
        <f t="shared" si="4"/>
        <v>199</v>
      </c>
      <c r="G96" s="25">
        <f t="shared" si="4"/>
        <v>245</v>
      </c>
      <c r="H96" s="25">
        <f t="shared" si="4"/>
        <v>149</v>
      </c>
      <c r="I96" s="25">
        <f t="shared" si="4"/>
        <v>4</v>
      </c>
      <c r="J96" s="25">
        <f t="shared" si="6"/>
        <v>249</v>
      </c>
      <c r="K96" s="289">
        <v>92</v>
      </c>
      <c r="L96" s="289">
        <v>122</v>
      </c>
      <c r="M96" s="289">
        <v>34</v>
      </c>
      <c r="N96" s="289">
        <v>1</v>
      </c>
      <c r="O96" s="25">
        <f t="shared" si="7"/>
        <v>348</v>
      </c>
      <c r="P96" s="289">
        <v>107</v>
      </c>
      <c r="Q96" s="289">
        <v>123</v>
      </c>
      <c r="R96" s="289">
        <v>115</v>
      </c>
      <c r="S96" s="289">
        <v>3</v>
      </c>
    </row>
    <row r="97" spans="1:19" ht="13.5" customHeight="1">
      <c r="A97" s="2"/>
      <c r="B97" s="2" t="s">
        <v>34</v>
      </c>
      <c r="C97" s="2"/>
      <c r="D97" s="22"/>
      <c r="E97" s="27">
        <f t="shared" si="5"/>
        <v>543</v>
      </c>
      <c r="F97" s="25">
        <f t="shared" si="4"/>
        <v>212</v>
      </c>
      <c r="G97" s="25">
        <f t="shared" si="4"/>
        <v>218</v>
      </c>
      <c r="H97" s="25">
        <f t="shared" si="4"/>
        <v>94</v>
      </c>
      <c r="I97" s="25">
        <f t="shared" si="4"/>
        <v>19</v>
      </c>
      <c r="J97" s="25">
        <f t="shared" si="6"/>
        <v>241</v>
      </c>
      <c r="K97" s="289">
        <v>99</v>
      </c>
      <c r="L97" s="289">
        <v>110</v>
      </c>
      <c r="M97" s="289">
        <v>22</v>
      </c>
      <c r="N97" s="289">
        <v>10</v>
      </c>
      <c r="O97" s="25">
        <f t="shared" si="7"/>
        <v>302</v>
      </c>
      <c r="P97" s="289">
        <v>113</v>
      </c>
      <c r="Q97" s="289">
        <v>108</v>
      </c>
      <c r="R97" s="289">
        <v>72</v>
      </c>
      <c r="S97" s="289">
        <v>9</v>
      </c>
    </row>
    <row r="98" spans="1:19" ht="13.5" customHeight="1">
      <c r="A98" s="2"/>
      <c r="B98" s="2" t="s">
        <v>35</v>
      </c>
      <c r="C98" s="2"/>
      <c r="D98" s="22"/>
      <c r="E98" s="27">
        <f t="shared" si="5"/>
        <v>453</v>
      </c>
      <c r="F98" s="25">
        <f t="shared" si="4"/>
        <v>144</v>
      </c>
      <c r="G98" s="25">
        <f t="shared" si="4"/>
        <v>208</v>
      </c>
      <c r="H98" s="25">
        <f t="shared" si="4"/>
        <v>86</v>
      </c>
      <c r="I98" s="25">
        <f t="shared" si="4"/>
        <v>15</v>
      </c>
      <c r="J98" s="25">
        <f t="shared" si="6"/>
        <v>202</v>
      </c>
      <c r="K98" s="289">
        <v>68</v>
      </c>
      <c r="L98" s="289">
        <v>107</v>
      </c>
      <c r="M98" s="289">
        <v>18</v>
      </c>
      <c r="N98" s="289">
        <v>9</v>
      </c>
      <c r="O98" s="25">
        <f t="shared" si="7"/>
        <v>251</v>
      </c>
      <c r="P98" s="289">
        <v>76</v>
      </c>
      <c r="Q98" s="289">
        <v>101</v>
      </c>
      <c r="R98" s="289">
        <v>68</v>
      </c>
      <c r="S98" s="289">
        <v>6</v>
      </c>
    </row>
    <row r="99" spans="1:19" ht="13.5" customHeight="1">
      <c r="A99" s="2"/>
      <c r="B99" s="2" t="s">
        <v>36</v>
      </c>
      <c r="C99" s="2"/>
      <c r="D99" s="31" t="s">
        <v>325</v>
      </c>
      <c r="E99" s="27" t="str">
        <f t="shared" si="5"/>
        <v>x</v>
      </c>
      <c r="F99" s="25" t="str">
        <f t="shared" si="4"/>
        <v>x</v>
      </c>
      <c r="G99" s="25" t="str">
        <f t="shared" si="4"/>
        <v>x</v>
      </c>
      <c r="H99" s="25" t="str">
        <f t="shared" si="4"/>
        <v>x</v>
      </c>
      <c r="I99" s="25" t="str">
        <f t="shared" si="4"/>
        <v>x</v>
      </c>
      <c r="J99" s="25" t="str">
        <f t="shared" si="6"/>
        <v>x</v>
      </c>
      <c r="K99" s="289" t="s">
        <v>314</v>
      </c>
      <c r="L99" s="289" t="s">
        <v>314</v>
      </c>
      <c r="M99" s="289" t="s">
        <v>314</v>
      </c>
      <c r="N99" s="289" t="s">
        <v>314</v>
      </c>
      <c r="O99" s="25" t="str">
        <f t="shared" si="7"/>
        <v>x</v>
      </c>
      <c r="P99" s="289" t="s">
        <v>314</v>
      </c>
      <c r="Q99" s="289" t="s">
        <v>314</v>
      </c>
      <c r="R99" s="289" t="s">
        <v>314</v>
      </c>
      <c r="S99" s="289" t="s">
        <v>314</v>
      </c>
    </row>
    <row r="100" spans="1:19" ht="13.5" customHeight="1">
      <c r="A100" s="2"/>
      <c r="B100" s="2" t="s">
        <v>37</v>
      </c>
      <c r="C100" s="2"/>
      <c r="D100" s="31" t="s">
        <v>325</v>
      </c>
      <c r="E100" s="27">
        <f t="shared" si="5"/>
        <v>45</v>
      </c>
      <c r="F100" s="25">
        <f t="shared" si="4"/>
        <v>11</v>
      </c>
      <c r="G100" s="25">
        <f t="shared" si="4"/>
        <v>26</v>
      </c>
      <c r="H100" s="25">
        <f t="shared" si="4"/>
        <v>6</v>
      </c>
      <c r="I100" s="25">
        <f t="shared" si="4"/>
        <v>2</v>
      </c>
      <c r="J100" s="25">
        <f t="shared" si="6"/>
        <v>19</v>
      </c>
      <c r="K100" s="289">
        <v>5</v>
      </c>
      <c r="L100" s="289">
        <v>13</v>
      </c>
      <c r="M100" s="289" t="s">
        <v>313</v>
      </c>
      <c r="N100" s="289">
        <v>1</v>
      </c>
      <c r="O100" s="25">
        <f t="shared" si="7"/>
        <v>26</v>
      </c>
      <c r="P100" s="289">
        <v>6</v>
      </c>
      <c r="Q100" s="289">
        <v>13</v>
      </c>
      <c r="R100" s="289">
        <v>6</v>
      </c>
      <c r="S100" s="289">
        <v>1</v>
      </c>
    </row>
    <row r="101" spans="1:19" ht="13.5" customHeight="1">
      <c r="A101" s="2"/>
      <c r="B101" s="2" t="s">
        <v>38</v>
      </c>
      <c r="C101" s="2"/>
      <c r="D101" s="22"/>
      <c r="E101" s="27">
        <f t="shared" si="5"/>
        <v>4240</v>
      </c>
      <c r="F101" s="25">
        <f t="shared" si="4"/>
        <v>1182</v>
      </c>
      <c r="G101" s="25">
        <f t="shared" si="4"/>
        <v>2046</v>
      </c>
      <c r="H101" s="25">
        <f t="shared" si="4"/>
        <v>904</v>
      </c>
      <c r="I101" s="25">
        <f t="shared" si="4"/>
        <v>108</v>
      </c>
      <c r="J101" s="25">
        <f t="shared" si="6"/>
        <v>1798</v>
      </c>
      <c r="K101" s="289">
        <v>561</v>
      </c>
      <c r="L101" s="289">
        <v>1016</v>
      </c>
      <c r="M101" s="289">
        <v>178</v>
      </c>
      <c r="N101" s="289">
        <v>43</v>
      </c>
      <c r="O101" s="25">
        <f t="shared" si="7"/>
        <v>2442</v>
      </c>
      <c r="P101" s="289">
        <v>621</v>
      </c>
      <c r="Q101" s="289">
        <v>1030</v>
      </c>
      <c r="R101" s="289">
        <v>726</v>
      </c>
      <c r="S101" s="289">
        <v>65</v>
      </c>
    </row>
    <row r="102" spans="1:19" ht="13.5" customHeight="1">
      <c r="A102" s="2"/>
      <c r="B102" s="2"/>
      <c r="C102" s="2" t="s">
        <v>4</v>
      </c>
      <c r="D102" s="22"/>
      <c r="E102" s="27">
        <f t="shared" si="5"/>
        <v>675</v>
      </c>
      <c r="F102" s="25">
        <f t="shared" si="4"/>
        <v>249</v>
      </c>
      <c r="G102" s="25">
        <f t="shared" si="4"/>
        <v>251</v>
      </c>
      <c r="H102" s="25">
        <f t="shared" si="4"/>
        <v>143</v>
      </c>
      <c r="I102" s="25">
        <f t="shared" si="4"/>
        <v>32</v>
      </c>
      <c r="J102" s="25">
        <f t="shared" si="6"/>
        <v>260</v>
      </c>
      <c r="K102" s="289">
        <v>91</v>
      </c>
      <c r="L102" s="289">
        <v>123</v>
      </c>
      <c r="M102" s="289">
        <v>29</v>
      </c>
      <c r="N102" s="289">
        <v>17</v>
      </c>
      <c r="O102" s="25">
        <f t="shared" si="7"/>
        <v>415</v>
      </c>
      <c r="P102" s="289">
        <v>158</v>
      </c>
      <c r="Q102" s="289">
        <v>128</v>
      </c>
      <c r="R102" s="289">
        <v>114</v>
      </c>
      <c r="S102" s="289">
        <v>15</v>
      </c>
    </row>
    <row r="103" spans="1:19" ht="13.5" customHeight="1">
      <c r="A103" s="2"/>
      <c r="B103" s="2"/>
      <c r="C103" s="2" t="s">
        <v>5</v>
      </c>
      <c r="D103" s="22"/>
      <c r="E103" s="27">
        <f t="shared" si="5"/>
        <v>764</v>
      </c>
      <c r="F103" s="25">
        <f t="shared" si="4"/>
        <v>215</v>
      </c>
      <c r="G103" s="25">
        <f t="shared" si="4"/>
        <v>361</v>
      </c>
      <c r="H103" s="25">
        <f t="shared" si="4"/>
        <v>163</v>
      </c>
      <c r="I103" s="25">
        <f t="shared" si="4"/>
        <v>25</v>
      </c>
      <c r="J103" s="25">
        <f t="shared" si="6"/>
        <v>333</v>
      </c>
      <c r="K103" s="289">
        <v>107</v>
      </c>
      <c r="L103" s="289">
        <v>181</v>
      </c>
      <c r="M103" s="289">
        <v>35</v>
      </c>
      <c r="N103" s="289">
        <v>10</v>
      </c>
      <c r="O103" s="25">
        <f t="shared" si="7"/>
        <v>431</v>
      </c>
      <c r="P103" s="289">
        <v>108</v>
      </c>
      <c r="Q103" s="289">
        <v>180</v>
      </c>
      <c r="R103" s="289">
        <v>128</v>
      </c>
      <c r="S103" s="289">
        <v>15</v>
      </c>
    </row>
    <row r="104" spans="1:19" ht="13.5" customHeight="1">
      <c r="A104" s="2"/>
      <c r="B104" s="2"/>
      <c r="C104" s="2" t="s">
        <v>6</v>
      </c>
      <c r="D104" s="22"/>
      <c r="E104" s="27">
        <f t="shared" si="5"/>
        <v>807</v>
      </c>
      <c r="F104" s="25">
        <f t="shared" si="4"/>
        <v>229</v>
      </c>
      <c r="G104" s="25">
        <f t="shared" si="4"/>
        <v>400</v>
      </c>
      <c r="H104" s="25">
        <f t="shared" si="4"/>
        <v>159</v>
      </c>
      <c r="I104" s="25">
        <f t="shared" si="4"/>
        <v>19</v>
      </c>
      <c r="J104" s="25">
        <f t="shared" si="6"/>
        <v>358</v>
      </c>
      <c r="K104" s="289">
        <v>122</v>
      </c>
      <c r="L104" s="289">
        <v>201</v>
      </c>
      <c r="M104" s="289">
        <v>32</v>
      </c>
      <c r="N104" s="289">
        <v>3</v>
      </c>
      <c r="O104" s="25">
        <f t="shared" si="7"/>
        <v>449</v>
      </c>
      <c r="P104" s="289">
        <v>107</v>
      </c>
      <c r="Q104" s="289">
        <v>199</v>
      </c>
      <c r="R104" s="289">
        <v>127</v>
      </c>
      <c r="S104" s="289">
        <v>16</v>
      </c>
    </row>
    <row r="105" spans="1:19" ht="13.5" customHeight="1">
      <c r="A105" s="2"/>
      <c r="B105" s="2"/>
      <c r="C105" s="2" t="s">
        <v>10</v>
      </c>
      <c r="D105" s="22"/>
      <c r="E105" s="27">
        <f t="shared" si="5"/>
        <v>1240</v>
      </c>
      <c r="F105" s="25">
        <f t="shared" si="4"/>
        <v>312</v>
      </c>
      <c r="G105" s="25">
        <f t="shared" si="4"/>
        <v>596</v>
      </c>
      <c r="H105" s="25">
        <f t="shared" si="4"/>
        <v>307</v>
      </c>
      <c r="I105" s="25">
        <f t="shared" si="4"/>
        <v>25</v>
      </c>
      <c r="J105" s="25">
        <f t="shared" si="6"/>
        <v>515</v>
      </c>
      <c r="K105" s="289">
        <v>154</v>
      </c>
      <c r="L105" s="289">
        <v>295</v>
      </c>
      <c r="M105" s="289">
        <v>56</v>
      </c>
      <c r="N105" s="289">
        <v>10</v>
      </c>
      <c r="O105" s="25">
        <f t="shared" si="7"/>
        <v>725</v>
      </c>
      <c r="P105" s="289">
        <v>158</v>
      </c>
      <c r="Q105" s="289">
        <v>301</v>
      </c>
      <c r="R105" s="289">
        <v>251</v>
      </c>
      <c r="S105" s="289">
        <v>15</v>
      </c>
    </row>
    <row r="106" spans="1:19" ht="13.5" customHeight="1">
      <c r="A106" s="2"/>
      <c r="B106" s="2"/>
      <c r="C106" s="2" t="s">
        <v>11</v>
      </c>
      <c r="D106" s="22"/>
      <c r="E106" s="27">
        <f t="shared" si="5"/>
        <v>754</v>
      </c>
      <c r="F106" s="25">
        <f t="shared" si="4"/>
        <v>177</v>
      </c>
      <c r="G106" s="25">
        <f t="shared" si="4"/>
        <v>438</v>
      </c>
      <c r="H106" s="25">
        <f t="shared" si="4"/>
        <v>132</v>
      </c>
      <c r="I106" s="25">
        <f t="shared" si="4"/>
        <v>7</v>
      </c>
      <c r="J106" s="25">
        <f t="shared" si="6"/>
        <v>332</v>
      </c>
      <c r="K106" s="289">
        <v>87</v>
      </c>
      <c r="L106" s="289">
        <v>216</v>
      </c>
      <c r="M106" s="289">
        <v>26</v>
      </c>
      <c r="N106" s="289">
        <v>3</v>
      </c>
      <c r="O106" s="25">
        <f t="shared" si="7"/>
        <v>422</v>
      </c>
      <c r="P106" s="289">
        <v>90</v>
      </c>
      <c r="Q106" s="289">
        <v>222</v>
      </c>
      <c r="R106" s="289">
        <v>106</v>
      </c>
      <c r="S106" s="289">
        <v>4</v>
      </c>
    </row>
    <row r="107" spans="1:19" ht="13.5" customHeight="1">
      <c r="A107" s="2"/>
      <c r="B107" s="2" t="s">
        <v>39</v>
      </c>
      <c r="C107" s="2"/>
      <c r="D107" s="22"/>
      <c r="E107" s="27">
        <f t="shared" si="5"/>
        <v>1821</v>
      </c>
      <c r="F107" s="25">
        <f t="shared" si="4"/>
        <v>474</v>
      </c>
      <c r="G107" s="25">
        <f t="shared" si="4"/>
        <v>995</v>
      </c>
      <c r="H107" s="25">
        <f t="shared" si="4"/>
        <v>301</v>
      </c>
      <c r="I107" s="25">
        <f t="shared" si="4"/>
        <v>51</v>
      </c>
      <c r="J107" s="25">
        <f t="shared" si="6"/>
        <v>846</v>
      </c>
      <c r="K107" s="289">
        <v>250</v>
      </c>
      <c r="L107" s="289">
        <v>494</v>
      </c>
      <c r="M107" s="289">
        <v>76</v>
      </c>
      <c r="N107" s="289">
        <v>26</v>
      </c>
      <c r="O107" s="25">
        <f t="shared" si="7"/>
        <v>975</v>
      </c>
      <c r="P107" s="289">
        <v>224</v>
      </c>
      <c r="Q107" s="289">
        <v>501</v>
      </c>
      <c r="R107" s="289">
        <v>225</v>
      </c>
      <c r="S107" s="289">
        <v>25</v>
      </c>
    </row>
    <row r="108" spans="1:19" ht="13.5" customHeight="1">
      <c r="A108" s="2"/>
      <c r="B108" s="2"/>
      <c r="C108" s="2" t="s">
        <v>4</v>
      </c>
      <c r="D108" s="22"/>
      <c r="E108" s="27">
        <f t="shared" si="5"/>
        <v>1173</v>
      </c>
      <c r="F108" s="25">
        <f t="shared" si="4"/>
        <v>311</v>
      </c>
      <c r="G108" s="25">
        <f t="shared" si="4"/>
        <v>646</v>
      </c>
      <c r="H108" s="25">
        <f t="shared" si="4"/>
        <v>180</v>
      </c>
      <c r="I108" s="25">
        <f t="shared" si="4"/>
        <v>36</v>
      </c>
      <c r="J108" s="25">
        <f t="shared" si="6"/>
        <v>549</v>
      </c>
      <c r="K108" s="289">
        <v>162</v>
      </c>
      <c r="L108" s="289">
        <v>320</v>
      </c>
      <c r="M108" s="289">
        <v>45</v>
      </c>
      <c r="N108" s="289">
        <v>22</v>
      </c>
      <c r="O108" s="25">
        <f t="shared" si="7"/>
        <v>624</v>
      </c>
      <c r="P108" s="289">
        <v>149</v>
      </c>
      <c r="Q108" s="289">
        <v>326</v>
      </c>
      <c r="R108" s="289">
        <v>135</v>
      </c>
      <c r="S108" s="289">
        <v>14</v>
      </c>
    </row>
    <row r="109" spans="1:19" ht="13.5" customHeight="1">
      <c r="A109" s="2"/>
      <c r="B109" s="2"/>
      <c r="C109" s="2" t="s">
        <v>5</v>
      </c>
      <c r="D109" s="22"/>
      <c r="E109" s="27">
        <f t="shared" si="5"/>
        <v>648</v>
      </c>
      <c r="F109" s="25">
        <f t="shared" si="4"/>
        <v>163</v>
      </c>
      <c r="G109" s="25">
        <f t="shared" si="4"/>
        <v>349</v>
      </c>
      <c r="H109" s="25">
        <f t="shared" si="4"/>
        <v>121</v>
      </c>
      <c r="I109" s="25">
        <f t="shared" si="4"/>
        <v>15</v>
      </c>
      <c r="J109" s="25">
        <f t="shared" si="6"/>
        <v>297</v>
      </c>
      <c r="K109" s="289">
        <v>88</v>
      </c>
      <c r="L109" s="289">
        <v>174</v>
      </c>
      <c r="M109" s="289">
        <v>31</v>
      </c>
      <c r="N109" s="289">
        <v>4</v>
      </c>
      <c r="O109" s="25">
        <f t="shared" si="7"/>
        <v>351</v>
      </c>
      <c r="P109" s="289">
        <v>75</v>
      </c>
      <c r="Q109" s="289">
        <v>175</v>
      </c>
      <c r="R109" s="289">
        <v>90</v>
      </c>
      <c r="S109" s="289">
        <v>11</v>
      </c>
    </row>
    <row r="110" spans="1:19" ht="13.5" customHeight="1">
      <c r="A110" s="2"/>
      <c r="B110" s="2" t="s">
        <v>40</v>
      </c>
      <c r="C110" s="2"/>
      <c r="D110" s="22"/>
      <c r="E110" s="27">
        <f t="shared" si="5"/>
        <v>576</v>
      </c>
      <c r="F110" s="25">
        <f t="shared" si="4"/>
        <v>156</v>
      </c>
      <c r="G110" s="25">
        <f t="shared" si="4"/>
        <v>295</v>
      </c>
      <c r="H110" s="25">
        <f t="shared" si="4"/>
        <v>113</v>
      </c>
      <c r="I110" s="25">
        <f t="shared" si="4"/>
        <v>12</v>
      </c>
      <c r="J110" s="25">
        <f t="shared" si="6"/>
        <v>261</v>
      </c>
      <c r="K110" s="289">
        <v>81</v>
      </c>
      <c r="L110" s="289">
        <v>150</v>
      </c>
      <c r="M110" s="289">
        <v>23</v>
      </c>
      <c r="N110" s="289">
        <v>7</v>
      </c>
      <c r="O110" s="25">
        <f t="shared" si="7"/>
        <v>315</v>
      </c>
      <c r="P110" s="289">
        <v>75</v>
      </c>
      <c r="Q110" s="289">
        <v>145</v>
      </c>
      <c r="R110" s="289">
        <v>90</v>
      </c>
      <c r="S110" s="289">
        <v>5</v>
      </c>
    </row>
    <row r="111" spans="1:19" ht="13.5" customHeight="1">
      <c r="A111" s="2"/>
      <c r="B111" s="2"/>
      <c r="C111" s="2" t="s">
        <v>4</v>
      </c>
      <c r="D111" s="22"/>
      <c r="E111" s="27">
        <f t="shared" si="5"/>
        <v>354</v>
      </c>
      <c r="F111" s="25">
        <f t="shared" si="4"/>
        <v>83</v>
      </c>
      <c r="G111" s="25">
        <f t="shared" si="4"/>
        <v>189</v>
      </c>
      <c r="H111" s="25">
        <f t="shared" si="4"/>
        <v>77</v>
      </c>
      <c r="I111" s="25">
        <f t="shared" si="4"/>
        <v>5</v>
      </c>
      <c r="J111" s="25">
        <f t="shared" si="6"/>
        <v>154</v>
      </c>
      <c r="K111" s="289">
        <v>41</v>
      </c>
      <c r="L111" s="289">
        <v>96</v>
      </c>
      <c r="M111" s="289">
        <v>14</v>
      </c>
      <c r="N111" s="289">
        <v>3</v>
      </c>
      <c r="O111" s="25">
        <f t="shared" si="7"/>
        <v>200</v>
      </c>
      <c r="P111" s="289">
        <v>42</v>
      </c>
      <c r="Q111" s="289">
        <v>93</v>
      </c>
      <c r="R111" s="289">
        <v>63</v>
      </c>
      <c r="S111" s="289">
        <v>2</v>
      </c>
    </row>
    <row r="112" spans="1:19" ht="13.5" customHeight="1">
      <c r="A112" s="2"/>
      <c r="B112" s="2"/>
      <c r="C112" s="2" t="s">
        <v>5</v>
      </c>
      <c r="D112" s="22"/>
      <c r="E112" s="27">
        <f t="shared" si="5"/>
        <v>222</v>
      </c>
      <c r="F112" s="25">
        <f t="shared" si="4"/>
        <v>73</v>
      </c>
      <c r="G112" s="25">
        <f t="shared" si="4"/>
        <v>106</v>
      </c>
      <c r="H112" s="25">
        <f t="shared" si="4"/>
        <v>36</v>
      </c>
      <c r="I112" s="25">
        <f t="shared" si="4"/>
        <v>7</v>
      </c>
      <c r="J112" s="25">
        <f t="shared" si="6"/>
        <v>107</v>
      </c>
      <c r="K112" s="289">
        <v>40</v>
      </c>
      <c r="L112" s="289">
        <v>54</v>
      </c>
      <c r="M112" s="289">
        <v>9</v>
      </c>
      <c r="N112" s="289">
        <v>4</v>
      </c>
      <c r="O112" s="25">
        <f t="shared" si="7"/>
        <v>115</v>
      </c>
      <c r="P112" s="289">
        <v>33</v>
      </c>
      <c r="Q112" s="289">
        <v>52</v>
      </c>
      <c r="R112" s="289">
        <v>27</v>
      </c>
      <c r="S112" s="289">
        <v>3</v>
      </c>
    </row>
    <row r="113" spans="1:19" ht="13.5" customHeight="1">
      <c r="A113" s="2"/>
      <c r="B113" s="2" t="s">
        <v>41</v>
      </c>
      <c r="C113" s="2"/>
      <c r="D113" s="22"/>
      <c r="E113" s="27">
        <f t="shared" si="5"/>
        <v>921</v>
      </c>
      <c r="F113" s="25">
        <f t="shared" si="4"/>
        <v>236</v>
      </c>
      <c r="G113" s="25">
        <f t="shared" si="4"/>
        <v>499</v>
      </c>
      <c r="H113" s="25">
        <f t="shared" si="4"/>
        <v>161</v>
      </c>
      <c r="I113" s="25">
        <f t="shared" si="4"/>
        <v>25</v>
      </c>
      <c r="J113" s="25">
        <f t="shared" si="6"/>
        <v>403</v>
      </c>
      <c r="K113" s="289">
        <v>118</v>
      </c>
      <c r="L113" s="289">
        <v>245</v>
      </c>
      <c r="M113" s="289">
        <v>29</v>
      </c>
      <c r="N113" s="289">
        <v>11</v>
      </c>
      <c r="O113" s="25">
        <f t="shared" si="7"/>
        <v>518</v>
      </c>
      <c r="P113" s="289">
        <v>118</v>
      </c>
      <c r="Q113" s="289">
        <v>254</v>
      </c>
      <c r="R113" s="289">
        <v>132</v>
      </c>
      <c r="S113" s="289">
        <v>14</v>
      </c>
    </row>
    <row r="114" spans="1:19" ht="13.5" customHeight="1">
      <c r="A114" s="2"/>
      <c r="B114" s="2" t="s">
        <v>42</v>
      </c>
      <c r="C114" s="2"/>
      <c r="D114" s="22"/>
      <c r="E114" s="27" t="str">
        <f t="shared" si="5"/>
        <v>-</v>
      </c>
      <c r="F114" s="25" t="str">
        <f t="shared" si="4"/>
        <v>-</v>
      </c>
      <c r="G114" s="25" t="str">
        <f t="shared" si="4"/>
        <v>-</v>
      </c>
      <c r="H114" s="25" t="str">
        <f t="shared" si="4"/>
        <v>-</v>
      </c>
      <c r="I114" s="25" t="str">
        <f t="shared" si="4"/>
        <v>-</v>
      </c>
      <c r="J114" s="25" t="str">
        <f t="shared" si="6"/>
        <v>-</v>
      </c>
      <c r="K114" s="289" t="s">
        <v>313</v>
      </c>
      <c r="L114" s="289" t="s">
        <v>313</v>
      </c>
      <c r="M114" s="289" t="s">
        <v>313</v>
      </c>
      <c r="N114" s="289" t="s">
        <v>313</v>
      </c>
      <c r="O114" s="25" t="str">
        <f t="shared" si="7"/>
        <v>-</v>
      </c>
      <c r="P114" s="289" t="s">
        <v>313</v>
      </c>
      <c r="Q114" s="289" t="s">
        <v>313</v>
      </c>
      <c r="R114" s="289" t="s">
        <v>313</v>
      </c>
      <c r="S114" s="289" t="s">
        <v>313</v>
      </c>
    </row>
    <row r="115" spans="1:19" ht="13.5" customHeight="1">
      <c r="A115" s="2"/>
      <c r="B115" s="2" t="s">
        <v>43</v>
      </c>
      <c r="C115" s="2"/>
      <c r="D115" s="22"/>
      <c r="E115" s="27">
        <f t="shared" si="5"/>
        <v>277</v>
      </c>
      <c r="F115" s="25">
        <f t="shared" si="4"/>
        <v>78</v>
      </c>
      <c r="G115" s="25">
        <f t="shared" si="4"/>
        <v>146</v>
      </c>
      <c r="H115" s="25">
        <f t="shared" si="4"/>
        <v>50</v>
      </c>
      <c r="I115" s="25">
        <f t="shared" si="4"/>
        <v>3</v>
      </c>
      <c r="J115" s="25">
        <f t="shared" si="6"/>
        <v>124</v>
      </c>
      <c r="K115" s="289">
        <v>40</v>
      </c>
      <c r="L115" s="289">
        <v>72</v>
      </c>
      <c r="M115" s="289">
        <v>11</v>
      </c>
      <c r="N115" s="289">
        <v>1</v>
      </c>
      <c r="O115" s="25">
        <f t="shared" si="7"/>
        <v>153</v>
      </c>
      <c r="P115" s="289">
        <v>38</v>
      </c>
      <c r="Q115" s="289">
        <v>74</v>
      </c>
      <c r="R115" s="289">
        <v>39</v>
      </c>
      <c r="S115" s="289">
        <v>2</v>
      </c>
    </row>
    <row r="116" spans="1:19" ht="13.5" customHeight="1">
      <c r="A116" s="2"/>
      <c r="B116" s="2" t="s">
        <v>44</v>
      </c>
      <c r="C116" s="2"/>
      <c r="D116" s="22"/>
      <c r="E116" s="27">
        <f t="shared" si="5"/>
        <v>931</v>
      </c>
      <c r="F116" s="25">
        <f t="shared" si="4"/>
        <v>221</v>
      </c>
      <c r="G116" s="25">
        <f t="shared" si="4"/>
        <v>455</v>
      </c>
      <c r="H116" s="25">
        <f t="shared" si="4"/>
        <v>241</v>
      </c>
      <c r="I116" s="25">
        <f t="shared" si="4"/>
        <v>14</v>
      </c>
      <c r="J116" s="25">
        <f t="shared" si="6"/>
        <v>371</v>
      </c>
      <c r="K116" s="289">
        <v>101</v>
      </c>
      <c r="L116" s="289">
        <v>228</v>
      </c>
      <c r="M116" s="289">
        <v>38</v>
      </c>
      <c r="N116" s="289">
        <v>4</v>
      </c>
      <c r="O116" s="25">
        <f t="shared" si="7"/>
        <v>560</v>
      </c>
      <c r="P116" s="289">
        <v>120</v>
      </c>
      <c r="Q116" s="289">
        <v>227</v>
      </c>
      <c r="R116" s="289">
        <v>203</v>
      </c>
      <c r="S116" s="289">
        <v>10</v>
      </c>
    </row>
    <row r="117" spans="1:19" ht="13.5" customHeight="1">
      <c r="A117" s="2"/>
      <c r="B117" s="2"/>
      <c r="C117" s="2" t="s">
        <v>4</v>
      </c>
      <c r="D117" s="22"/>
      <c r="E117" s="27">
        <f t="shared" si="5"/>
        <v>454</v>
      </c>
      <c r="F117" s="25">
        <f t="shared" si="4"/>
        <v>127</v>
      </c>
      <c r="G117" s="25">
        <f t="shared" si="4"/>
        <v>227</v>
      </c>
      <c r="H117" s="25">
        <f t="shared" si="4"/>
        <v>97</v>
      </c>
      <c r="I117" s="25">
        <f t="shared" si="4"/>
        <v>3</v>
      </c>
      <c r="J117" s="25">
        <f t="shared" si="6"/>
        <v>189</v>
      </c>
      <c r="K117" s="289">
        <v>57</v>
      </c>
      <c r="L117" s="289">
        <v>116</v>
      </c>
      <c r="M117" s="289">
        <v>15</v>
      </c>
      <c r="N117" s="289">
        <v>1</v>
      </c>
      <c r="O117" s="25">
        <f t="shared" si="7"/>
        <v>265</v>
      </c>
      <c r="P117" s="289">
        <v>70</v>
      </c>
      <c r="Q117" s="289">
        <v>111</v>
      </c>
      <c r="R117" s="289">
        <v>82</v>
      </c>
      <c r="S117" s="289">
        <v>2</v>
      </c>
    </row>
    <row r="118" spans="1:19" ht="13.5" customHeight="1">
      <c r="A118" s="2"/>
      <c r="B118" s="2"/>
      <c r="C118" s="2" t="s">
        <v>5</v>
      </c>
      <c r="D118" s="22"/>
      <c r="E118" s="27">
        <f t="shared" si="5"/>
        <v>477</v>
      </c>
      <c r="F118" s="25">
        <f t="shared" si="4"/>
        <v>94</v>
      </c>
      <c r="G118" s="25">
        <f t="shared" si="4"/>
        <v>228</v>
      </c>
      <c r="H118" s="25">
        <f t="shared" si="4"/>
        <v>144</v>
      </c>
      <c r="I118" s="25">
        <f t="shared" si="4"/>
        <v>11</v>
      </c>
      <c r="J118" s="25">
        <f t="shared" si="6"/>
        <v>182</v>
      </c>
      <c r="K118" s="289">
        <v>44</v>
      </c>
      <c r="L118" s="289">
        <v>112</v>
      </c>
      <c r="M118" s="289">
        <v>23</v>
      </c>
      <c r="N118" s="289">
        <v>3</v>
      </c>
      <c r="O118" s="25">
        <f t="shared" si="7"/>
        <v>295</v>
      </c>
      <c r="P118" s="289">
        <v>50</v>
      </c>
      <c r="Q118" s="289">
        <v>116</v>
      </c>
      <c r="R118" s="289">
        <v>121</v>
      </c>
      <c r="S118" s="289">
        <v>8</v>
      </c>
    </row>
    <row r="119" spans="1:19" ht="13.5" customHeight="1">
      <c r="A119" s="2"/>
      <c r="B119" s="2" t="s">
        <v>45</v>
      </c>
      <c r="C119" s="2"/>
      <c r="D119" s="22"/>
      <c r="E119" s="27">
        <f t="shared" si="5"/>
        <v>3729</v>
      </c>
      <c r="F119" s="25">
        <f t="shared" si="4"/>
        <v>886</v>
      </c>
      <c r="G119" s="25">
        <f t="shared" si="4"/>
        <v>1897</v>
      </c>
      <c r="H119" s="25">
        <f t="shared" si="4"/>
        <v>912</v>
      </c>
      <c r="I119" s="25">
        <f t="shared" si="4"/>
        <v>34</v>
      </c>
      <c r="J119" s="25">
        <f t="shared" si="6"/>
        <v>1603</v>
      </c>
      <c r="K119" s="289">
        <v>447</v>
      </c>
      <c r="L119" s="289">
        <v>947</v>
      </c>
      <c r="M119" s="289">
        <v>194</v>
      </c>
      <c r="N119" s="289">
        <v>15</v>
      </c>
      <c r="O119" s="25">
        <f t="shared" si="7"/>
        <v>2126</v>
      </c>
      <c r="P119" s="289">
        <v>439</v>
      </c>
      <c r="Q119" s="289">
        <v>950</v>
      </c>
      <c r="R119" s="289">
        <v>718</v>
      </c>
      <c r="S119" s="289">
        <v>19</v>
      </c>
    </row>
    <row r="120" spans="1:19" ht="13.5" customHeight="1">
      <c r="A120" s="2"/>
      <c r="B120" s="2"/>
      <c r="C120" s="2" t="s">
        <v>4</v>
      </c>
      <c r="D120" s="22"/>
      <c r="E120" s="27">
        <f t="shared" si="5"/>
        <v>975</v>
      </c>
      <c r="F120" s="25">
        <f t="shared" si="4"/>
        <v>254</v>
      </c>
      <c r="G120" s="25">
        <f t="shared" si="4"/>
        <v>431</v>
      </c>
      <c r="H120" s="25">
        <f t="shared" si="4"/>
        <v>284</v>
      </c>
      <c r="I120" s="25">
        <f t="shared" si="4"/>
        <v>6</v>
      </c>
      <c r="J120" s="25">
        <f t="shared" si="6"/>
        <v>405</v>
      </c>
      <c r="K120" s="289">
        <v>127</v>
      </c>
      <c r="L120" s="289">
        <v>219</v>
      </c>
      <c r="M120" s="289">
        <v>55</v>
      </c>
      <c r="N120" s="289">
        <v>4</v>
      </c>
      <c r="O120" s="25">
        <f t="shared" si="7"/>
        <v>570</v>
      </c>
      <c r="P120" s="289">
        <v>127</v>
      </c>
      <c r="Q120" s="289">
        <v>212</v>
      </c>
      <c r="R120" s="289">
        <v>229</v>
      </c>
      <c r="S120" s="289">
        <v>2</v>
      </c>
    </row>
    <row r="121" spans="1:19" ht="13.5" customHeight="1">
      <c r="A121" s="2"/>
      <c r="B121" s="2"/>
      <c r="C121" s="2" t="s">
        <v>5</v>
      </c>
      <c r="D121" s="22"/>
      <c r="E121" s="27">
        <f t="shared" si="5"/>
        <v>389</v>
      </c>
      <c r="F121" s="25">
        <f t="shared" si="4"/>
        <v>72</v>
      </c>
      <c r="G121" s="25">
        <f t="shared" si="4"/>
        <v>203</v>
      </c>
      <c r="H121" s="25">
        <f t="shared" si="4"/>
        <v>108</v>
      </c>
      <c r="I121" s="25">
        <f t="shared" si="4"/>
        <v>6</v>
      </c>
      <c r="J121" s="25">
        <f t="shared" si="6"/>
        <v>160</v>
      </c>
      <c r="K121" s="289">
        <v>41</v>
      </c>
      <c r="L121" s="289">
        <v>101</v>
      </c>
      <c r="M121" s="289">
        <v>15</v>
      </c>
      <c r="N121" s="289">
        <v>3</v>
      </c>
      <c r="O121" s="25">
        <f t="shared" si="7"/>
        <v>229</v>
      </c>
      <c r="P121" s="289">
        <v>31</v>
      </c>
      <c r="Q121" s="289">
        <v>102</v>
      </c>
      <c r="R121" s="289">
        <v>93</v>
      </c>
      <c r="S121" s="289">
        <v>3</v>
      </c>
    </row>
    <row r="122" spans="1:19" ht="13.5" customHeight="1">
      <c r="A122" s="2"/>
      <c r="B122" s="2"/>
      <c r="C122" s="2" t="s">
        <v>6</v>
      </c>
      <c r="D122" s="22"/>
      <c r="E122" s="27">
        <f t="shared" si="5"/>
        <v>945</v>
      </c>
      <c r="F122" s="25">
        <f t="shared" si="4"/>
        <v>227</v>
      </c>
      <c r="G122" s="25">
        <f t="shared" si="4"/>
        <v>501</v>
      </c>
      <c r="H122" s="25">
        <f t="shared" si="4"/>
        <v>213</v>
      </c>
      <c r="I122" s="25">
        <f t="shared" si="4"/>
        <v>4</v>
      </c>
      <c r="J122" s="25">
        <f t="shared" si="6"/>
        <v>420</v>
      </c>
      <c r="K122" s="289">
        <v>126</v>
      </c>
      <c r="L122" s="289">
        <v>247</v>
      </c>
      <c r="M122" s="289">
        <v>46</v>
      </c>
      <c r="N122" s="289">
        <v>1</v>
      </c>
      <c r="O122" s="25">
        <f t="shared" si="7"/>
        <v>525</v>
      </c>
      <c r="P122" s="289">
        <v>101</v>
      </c>
      <c r="Q122" s="289">
        <v>254</v>
      </c>
      <c r="R122" s="289">
        <v>167</v>
      </c>
      <c r="S122" s="289">
        <v>3</v>
      </c>
    </row>
    <row r="123" spans="1:19" ht="13.5" customHeight="1">
      <c r="A123" s="2"/>
      <c r="B123" s="2"/>
      <c r="C123" s="2" t="s">
        <v>10</v>
      </c>
      <c r="D123" s="22"/>
      <c r="E123" s="27">
        <f t="shared" si="5"/>
        <v>1121</v>
      </c>
      <c r="F123" s="25">
        <f t="shared" si="4"/>
        <v>262</v>
      </c>
      <c r="G123" s="25">
        <f t="shared" si="4"/>
        <v>591</v>
      </c>
      <c r="H123" s="25">
        <f t="shared" si="4"/>
        <v>255</v>
      </c>
      <c r="I123" s="25">
        <f t="shared" si="4"/>
        <v>13</v>
      </c>
      <c r="J123" s="25">
        <f t="shared" si="6"/>
        <v>477</v>
      </c>
      <c r="K123" s="289">
        <v>114</v>
      </c>
      <c r="L123" s="289">
        <v>295</v>
      </c>
      <c r="M123" s="289">
        <v>63</v>
      </c>
      <c r="N123" s="289">
        <v>5</v>
      </c>
      <c r="O123" s="25">
        <f t="shared" si="7"/>
        <v>644</v>
      </c>
      <c r="P123" s="289">
        <v>148</v>
      </c>
      <c r="Q123" s="289">
        <v>296</v>
      </c>
      <c r="R123" s="289">
        <v>192</v>
      </c>
      <c r="S123" s="289">
        <v>8</v>
      </c>
    </row>
    <row r="124" spans="1:19" ht="13.5" customHeight="1">
      <c r="A124" s="2"/>
      <c r="B124" s="2"/>
      <c r="C124" s="2" t="s">
        <v>11</v>
      </c>
      <c r="D124" s="22"/>
      <c r="E124" s="27">
        <f t="shared" si="5"/>
        <v>299</v>
      </c>
      <c r="F124" s="25">
        <f t="shared" si="4"/>
        <v>71</v>
      </c>
      <c r="G124" s="25">
        <f t="shared" si="4"/>
        <v>171</v>
      </c>
      <c r="H124" s="25">
        <f t="shared" si="4"/>
        <v>52</v>
      </c>
      <c r="I124" s="25">
        <f t="shared" si="4"/>
        <v>5</v>
      </c>
      <c r="J124" s="25">
        <f t="shared" si="6"/>
        <v>141</v>
      </c>
      <c r="K124" s="289">
        <v>39</v>
      </c>
      <c r="L124" s="289">
        <v>85</v>
      </c>
      <c r="M124" s="289">
        <v>15</v>
      </c>
      <c r="N124" s="289">
        <v>2</v>
      </c>
      <c r="O124" s="25">
        <f t="shared" si="7"/>
        <v>158</v>
      </c>
      <c r="P124" s="289">
        <v>32</v>
      </c>
      <c r="Q124" s="289">
        <v>86</v>
      </c>
      <c r="R124" s="289">
        <v>37</v>
      </c>
      <c r="S124" s="289">
        <v>3</v>
      </c>
    </row>
    <row r="125" spans="1:19" ht="13.5" customHeight="1">
      <c r="A125" s="2"/>
      <c r="B125" s="2" t="s">
        <v>46</v>
      </c>
      <c r="C125" s="2"/>
      <c r="D125" s="22"/>
      <c r="E125" s="27">
        <f t="shared" si="5"/>
        <v>1736</v>
      </c>
      <c r="F125" s="25">
        <f t="shared" si="4"/>
        <v>460</v>
      </c>
      <c r="G125" s="25">
        <f t="shared" si="4"/>
        <v>942</v>
      </c>
      <c r="H125" s="25">
        <f t="shared" si="4"/>
        <v>311</v>
      </c>
      <c r="I125" s="25">
        <f t="shared" si="4"/>
        <v>23</v>
      </c>
      <c r="J125" s="25">
        <f t="shared" si="6"/>
        <v>808</v>
      </c>
      <c r="K125" s="289">
        <v>258</v>
      </c>
      <c r="L125" s="289">
        <v>472</v>
      </c>
      <c r="M125" s="289">
        <v>67</v>
      </c>
      <c r="N125" s="289">
        <v>11</v>
      </c>
      <c r="O125" s="25">
        <f t="shared" si="7"/>
        <v>928</v>
      </c>
      <c r="P125" s="289">
        <v>202</v>
      </c>
      <c r="Q125" s="289">
        <v>470</v>
      </c>
      <c r="R125" s="289">
        <v>244</v>
      </c>
      <c r="S125" s="289">
        <v>12</v>
      </c>
    </row>
    <row r="126" spans="1:19" ht="13.5" customHeight="1">
      <c r="A126" s="2"/>
      <c r="B126" s="2"/>
      <c r="C126" s="2" t="s">
        <v>4</v>
      </c>
      <c r="D126" s="22"/>
      <c r="E126" s="27">
        <f t="shared" si="5"/>
        <v>1163</v>
      </c>
      <c r="F126" s="25">
        <f t="shared" si="4"/>
        <v>272</v>
      </c>
      <c r="G126" s="25">
        <f t="shared" si="4"/>
        <v>656</v>
      </c>
      <c r="H126" s="25">
        <f t="shared" si="4"/>
        <v>221</v>
      </c>
      <c r="I126" s="25">
        <f t="shared" si="4"/>
        <v>14</v>
      </c>
      <c r="J126" s="25">
        <f t="shared" si="6"/>
        <v>510</v>
      </c>
      <c r="K126" s="289">
        <v>132</v>
      </c>
      <c r="L126" s="289">
        <v>326</v>
      </c>
      <c r="M126" s="289">
        <v>45</v>
      </c>
      <c r="N126" s="289">
        <v>7</v>
      </c>
      <c r="O126" s="25">
        <f t="shared" si="7"/>
        <v>653</v>
      </c>
      <c r="P126" s="289">
        <v>140</v>
      </c>
      <c r="Q126" s="289">
        <v>330</v>
      </c>
      <c r="R126" s="289">
        <v>176</v>
      </c>
      <c r="S126" s="289">
        <v>7</v>
      </c>
    </row>
    <row r="127" spans="1:19" ht="13.5" customHeight="1">
      <c r="A127" s="2"/>
      <c r="B127" s="2"/>
      <c r="C127" s="2" t="s">
        <v>5</v>
      </c>
      <c r="D127" s="22"/>
      <c r="E127" s="27">
        <f t="shared" si="5"/>
        <v>443</v>
      </c>
      <c r="F127" s="25">
        <f t="shared" si="4"/>
        <v>148</v>
      </c>
      <c r="G127" s="25">
        <f t="shared" si="4"/>
        <v>217</v>
      </c>
      <c r="H127" s="25">
        <f t="shared" si="4"/>
        <v>72</v>
      </c>
      <c r="I127" s="25">
        <f t="shared" si="4"/>
        <v>6</v>
      </c>
      <c r="J127" s="25">
        <f t="shared" si="6"/>
        <v>234</v>
      </c>
      <c r="K127" s="289">
        <v>102</v>
      </c>
      <c r="L127" s="289">
        <v>112</v>
      </c>
      <c r="M127" s="289">
        <v>18</v>
      </c>
      <c r="N127" s="289">
        <v>2</v>
      </c>
      <c r="O127" s="25">
        <f t="shared" si="7"/>
        <v>209</v>
      </c>
      <c r="P127" s="289">
        <v>46</v>
      </c>
      <c r="Q127" s="289">
        <v>105</v>
      </c>
      <c r="R127" s="289">
        <v>54</v>
      </c>
      <c r="S127" s="289">
        <v>4</v>
      </c>
    </row>
    <row r="128" spans="1:19" ht="13.5" customHeight="1">
      <c r="A128" s="2"/>
      <c r="B128" s="2"/>
      <c r="C128" s="2" t="s">
        <v>6</v>
      </c>
      <c r="D128" s="22"/>
      <c r="E128" s="27">
        <f t="shared" si="5"/>
        <v>130</v>
      </c>
      <c r="F128" s="25">
        <f t="shared" si="4"/>
        <v>40</v>
      </c>
      <c r="G128" s="25">
        <f t="shared" si="4"/>
        <v>69</v>
      </c>
      <c r="H128" s="25">
        <f t="shared" si="4"/>
        <v>18</v>
      </c>
      <c r="I128" s="25">
        <f t="shared" si="4"/>
        <v>3</v>
      </c>
      <c r="J128" s="25">
        <f t="shared" si="6"/>
        <v>64</v>
      </c>
      <c r="K128" s="289">
        <v>24</v>
      </c>
      <c r="L128" s="289">
        <v>34</v>
      </c>
      <c r="M128" s="289">
        <v>4</v>
      </c>
      <c r="N128" s="289">
        <v>2</v>
      </c>
      <c r="O128" s="25">
        <f t="shared" si="7"/>
        <v>66</v>
      </c>
      <c r="P128" s="289">
        <v>16</v>
      </c>
      <c r="Q128" s="289">
        <v>35</v>
      </c>
      <c r="R128" s="289">
        <v>14</v>
      </c>
      <c r="S128" s="289">
        <v>1</v>
      </c>
    </row>
    <row r="129" spans="1:19" ht="13.5" customHeight="1">
      <c r="A129" s="2"/>
      <c r="B129" s="2"/>
      <c r="C129" s="2" t="s">
        <v>10</v>
      </c>
      <c r="D129" s="22"/>
      <c r="E129" s="27" t="str">
        <f t="shared" si="5"/>
        <v>-</v>
      </c>
      <c r="F129" s="25" t="str">
        <f t="shared" si="4"/>
        <v>-</v>
      </c>
      <c r="G129" s="25" t="str">
        <f t="shared" si="4"/>
        <v>-</v>
      </c>
      <c r="H129" s="25" t="str">
        <f t="shared" si="4"/>
        <v>-</v>
      </c>
      <c r="I129" s="25" t="str">
        <f t="shared" si="4"/>
        <v>-</v>
      </c>
      <c r="J129" s="25" t="str">
        <f t="shared" si="6"/>
        <v>-</v>
      </c>
      <c r="K129" s="289" t="s">
        <v>313</v>
      </c>
      <c r="L129" s="289" t="s">
        <v>313</v>
      </c>
      <c r="M129" s="289" t="s">
        <v>313</v>
      </c>
      <c r="N129" s="289" t="s">
        <v>313</v>
      </c>
      <c r="O129" s="25" t="str">
        <f t="shared" si="7"/>
        <v>-</v>
      </c>
      <c r="P129" s="289" t="s">
        <v>313</v>
      </c>
      <c r="Q129" s="289" t="s">
        <v>313</v>
      </c>
      <c r="R129" s="289" t="s">
        <v>313</v>
      </c>
      <c r="S129" s="289" t="s">
        <v>313</v>
      </c>
    </row>
    <row r="130" spans="1:19" ht="13.5" customHeight="1">
      <c r="A130" s="2"/>
      <c r="B130" s="2" t="s">
        <v>47</v>
      </c>
      <c r="C130" s="2"/>
      <c r="D130" s="22"/>
      <c r="E130" s="27">
        <f t="shared" si="5"/>
        <v>1026</v>
      </c>
      <c r="F130" s="25">
        <f t="shared" si="4"/>
        <v>258</v>
      </c>
      <c r="G130" s="25">
        <f t="shared" si="4"/>
        <v>548</v>
      </c>
      <c r="H130" s="25">
        <f t="shared" si="4"/>
        <v>207</v>
      </c>
      <c r="I130" s="25">
        <f t="shared" si="4"/>
        <v>13</v>
      </c>
      <c r="J130" s="25">
        <f t="shared" si="6"/>
        <v>439</v>
      </c>
      <c r="K130" s="289">
        <v>117</v>
      </c>
      <c r="L130" s="289">
        <v>272</v>
      </c>
      <c r="M130" s="289">
        <v>46</v>
      </c>
      <c r="N130" s="289">
        <v>4</v>
      </c>
      <c r="O130" s="25">
        <f t="shared" si="7"/>
        <v>587</v>
      </c>
      <c r="P130" s="289">
        <v>141</v>
      </c>
      <c r="Q130" s="289">
        <v>276</v>
      </c>
      <c r="R130" s="289">
        <v>161</v>
      </c>
      <c r="S130" s="289">
        <v>9</v>
      </c>
    </row>
    <row r="131" spans="1:19" ht="13.5" customHeight="1">
      <c r="A131" s="2"/>
      <c r="B131" s="2"/>
      <c r="C131" s="2" t="s">
        <v>4</v>
      </c>
      <c r="D131" s="22"/>
      <c r="E131" s="27">
        <f t="shared" si="5"/>
        <v>935</v>
      </c>
      <c r="F131" s="25">
        <f t="shared" si="4"/>
        <v>232</v>
      </c>
      <c r="G131" s="25">
        <f t="shared" si="4"/>
        <v>504</v>
      </c>
      <c r="H131" s="25">
        <f t="shared" si="4"/>
        <v>186</v>
      </c>
      <c r="I131" s="25">
        <f t="shared" ref="I131:I181" si="8">IF(COUNTIF(N131:W131,"x"),"x",IF(SUM(N131,S131)=0,"-",SUM(N131,S131)))</f>
        <v>13</v>
      </c>
      <c r="J131" s="25">
        <f t="shared" si="6"/>
        <v>401</v>
      </c>
      <c r="K131" s="289">
        <v>105</v>
      </c>
      <c r="L131" s="289">
        <v>250</v>
      </c>
      <c r="M131" s="289">
        <v>42</v>
      </c>
      <c r="N131" s="289">
        <v>4</v>
      </c>
      <c r="O131" s="25">
        <f t="shared" si="7"/>
        <v>534</v>
      </c>
      <c r="P131" s="289">
        <v>127</v>
      </c>
      <c r="Q131" s="289">
        <v>254</v>
      </c>
      <c r="R131" s="289">
        <v>144</v>
      </c>
      <c r="S131" s="289">
        <v>9</v>
      </c>
    </row>
    <row r="132" spans="1:19" ht="13.5" customHeight="1">
      <c r="A132" s="2"/>
      <c r="B132" s="2"/>
      <c r="C132" s="2" t="s">
        <v>5</v>
      </c>
      <c r="D132" s="22"/>
      <c r="E132" s="27">
        <f t="shared" si="5"/>
        <v>91</v>
      </c>
      <c r="F132" s="25">
        <f t="shared" si="5"/>
        <v>26</v>
      </c>
      <c r="G132" s="25">
        <f t="shared" si="5"/>
        <v>44</v>
      </c>
      <c r="H132" s="25">
        <f t="shared" si="5"/>
        <v>21</v>
      </c>
      <c r="I132" s="25" t="str">
        <f t="shared" si="8"/>
        <v>-</v>
      </c>
      <c r="J132" s="25">
        <f t="shared" si="6"/>
        <v>38</v>
      </c>
      <c r="K132" s="289">
        <v>12</v>
      </c>
      <c r="L132" s="289">
        <v>22</v>
      </c>
      <c r="M132" s="289">
        <v>4</v>
      </c>
      <c r="N132" s="289" t="s">
        <v>313</v>
      </c>
      <c r="O132" s="25">
        <f t="shared" si="7"/>
        <v>53</v>
      </c>
      <c r="P132" s="289">
        <v>14</v>
      </c>
      <c r="Q132" s="289">
        <v>22</v>
      </c>
      <c r="R132" s="289">
        <v>17</v>
      </c>
      <c r="S132" s="289" t="s">
        <v>313</v>
      </c>
    </row>
    <row r="133" spans="1:19" ht="13.5" customHeight="1">
      <c r="A133" s="2"/>
      <c r="B133" s="2" t="s">
        <v>48</v>
      </c>
      <c r="C133" s="2"/>
      <c r="D133" s="22"/>
      <c r="E133" s="27">
        <f t="shared" ref="E133:H181" si="9">IF(COUNTIF(J133:S133,"x"),"x",IF(SUM(J133,O133)=0,"-",SUM(J133,O133)))</f>
        <v>1451</v>
      </c>
      <c r="F133" s="25">
        <f t="shared" si="9"/>
        <v>319</v>
      </c>
      <c r="G133" s="25">
        <f t="shared" si="9"/>
        <v>759</v>
      </c>
      <c r="H133" s="25">
        <f t="shared" si="9"/>
        <v>352</v>
      </c>
      <c r="I133" s="25">
        <f t="shared" si="8"/>
        <v>21</v>
      </c>
      <c r="J133" s="25">
        <f t="shared" ref="J133:J181" si="10">IF(COUNTIF(K133:N133,"x"),"x",IF(SUM(K133:N133)=0,"-",SUM(K133:N133)))</f>
        <v>632</v>
      </c>
      <c r="K133" s="289">
        <v>190</v>
      </c>
      <c r="L133" s="289">
        <v>382</v>
      </c>
      <c r="M133" s="289">
        <v>54</v>
      </c>
      <c r="N133" s="289">
        <v>6</v>
      </c>
      <c r="O133" s="25">
        <f t="shared" ref="O133:O181" si="11">IF(COUNTIF(P133:S133,"x"),"x",IF(SUM(P133:S133)=0,"-",SUM(P133:S133)))</f>
        <v>819</v>
      </c>
      <c r="P133" s="289">
        <v>129</v>
      </c>
      <c r="Q133" s="289">
        <v>377</v>
      </c>
      <c r="R133" s="289">
        <v>298</v>
      </c>
      <c r="S133" s="289">
        <v>15</v>
      </c>
    </row>
    <row r="134" spans="1:19" ht="13.5" customHeight="1">
      <c r="A134" s="2"/>
      <c r="B134" s="2"/>
      <c r="C134" s="2" t="s">
        <v>4</v>
      </c>
      <c r="D134" s="22"/>
      <c r="E134" s="27">
        <f t="shared" si="9"/>
        <v>741</v>
      </c>
      <c r="F134" s="25">
        <f t="shared" si="9"/>
        <v>159</v>
      </c>
      <c r="G134" s="25">
        <f t="shared" si="9"/>
        <v>367</v>
      </c>
      <c r="H134" s="25">
        <f t="shared" si="9"/>
        <v>208</v>
      </c>
      <c r="I134" s="25">
        <f t="shared" si="8"/>
        <v>7</v>
      </c>
      <c r="J134" s="25">
        <f t="shared" si="10"/>
        <v>316</v>
      </c>
      <c r="K134" s="289">
        <v>98</v>
      </c>
      <c r="L134" s="289">
        <v>187</v>
      </c>
      <c r="M134" s="289">
        <v>29</v>
      </c>
      <c r="N134" s="289">
        <v>2</v>
      </c>
      <c r="O134" s="25">
        <f t="shared" si="11"/>
        <v>425</v>
      </c>
      <c r="P134" s="289">
        <v>61</v>
      </c>
      <c r="Q134" s="289">
        <v>180</v>
      </c>
      <c r="R134" s="289">
        <v>179</v>
      </c>
      <c r="S134" s="289">
        <v>5</v>
      </c>
    </row>
    <row r="135" spans="1:19" ht="13.5" customHeight="1">
      <c r="A135" s="2"/>
      <c r="B135" s="2"/>
      <c r="C135" s="2" t="s">
        <v>5</v>
      </c>
      <c r="D135" s="22"/>
      <c r="E135" s="27">
        <f t="shared" si="9"/>
        <v>663</v>
      </c>
      <c r="F135" s="25">
        <f t="shared" si="9"/>
        <v>149</v>
      </c>
      <c r="G135" s="25">
        <f t="shared" si="9"/>
        <v>372</v>
      </c>
      <c r="H135" s="25">
        <f t="shared" si="9"/>
        <v>130</v>
      </c>
      <c r="I135" s="25">
        <f t="shared" si="8"/>
        <v>12</v>
      </c>
      <c r="J135" s="25">
        <f t="shared" si="10"/>
        <v>296</v>
      </c>
      <c r="K135" s="289">
        <v>87</v>
      </c>
      <c r="L135" s="289">
        <v>185</v>
      </c>
      <c r="M135" s="289">
        <v>20</v>
      </c>
      <c r="N135" s="289">
        <v>4</v>
      </c>
      <c r="O135" s="25">
        <f t="shared" si="11"/>
        <v>367</v>
      </c>
      <c r="P135" s="289">
        <v>62</v>
      </c>
      <c r="Q135" s="289">
        <v>187</v>
      </c>
      <c r="R135" s="289">
        <v>110</v>
      </c>
      <c r="S135" s="289">
        <v>8</v>
      </c>
    </row>
    <row r="136" spans="1:19" ht="13.5" customHeight="1">
      <c r="A136" s="2"/>
      <c r="B136" s="2"/>
      <c r="C136" s="2" t="s">
        <v>6</v>
      </c>
      <c r="D136" s="22"/>
      <c r="E136" s="27">
        <f t="shared" si="9"/>
        <v>32</v>
      </c>
      <c r="F136" s="25">
        <f t="shared" si="9"/>
        <v>6</v>
      </c>
      <c r="G136" s="25">
        <f t="shared" si="9"/>
        <v>16</v>
      </c>
      <c r="H136" s="25">
        <f t="shared" si="9"/>
        <v>9</v>
      </c>
      <c r="I136" s="25">
        <f t="shared" si="8"/>
        <v>1</v>
      </c>
      <c r="J136" s="25">
        <f t="shared" si="10"/>
        <v>15</v>
      </c>
      <c r="K136" s="289">
        <v>3</v>
      </c>
      <c r="L136" s="289">
        <v>8</v>
      </c>
      <c r="M136" s="289">
        <v>4</v>
      </c>
      <c r="N136" s="289" t="s">
        <v>313</v>
      </c>
      <c r="O136" s="25">
        <f t="shared" si="11"/>
        <v>17</v>
      </c>
      <c r="P136" s="289">
        <v>3</v>
      </c>
      <c r="Q136" s="289">
        <v>8</v>
      </c>
      <c r="R136" s="289">
        <v>5</v>
      </c>
      <c r="S136" s="289">
        <v>1</v>
      </c>
    </row>
    <row r="137" spans="1:19" ht="13.5" customHeight="1">
      <c r="A137" s="2"/>
      <c r="B137" s="2"/>
      <c r="C137" s="2" t="s">
        <v>10</v>
      </c>
      <c r="D137" s="22"/>
      <c r="E137" s="27">
        <f t="shared" si="9"/>
        <v>15</v>
      </c>
      <c r="F137" s="25">
        <f t="shared" si="9"/>
        <v>5</v>
      </c>
      <c r="G137" s="25">
        <f t="shared" si="9"/>
        <v>4</v>
      </c>
      <c r="H137" s="25">
        <f t="shared" si="9"/>
        <v>5</v>
      </c>
      <c r="I137" s="25">
        <f t="shared" si="8"/>
        <v>1</v>
      </c>
      <c r="J137" s="25">
        <f t="shared" si="10"/>
        <v>5</v>
      </c>
      <c r="K137" s="289">
        <v>2</v>
      </c>
      <c r="L137" s="289">
        <v>2</v>
      </c>
      <c r="M137" s="289">
        <v>1</v>
      </c>
      <c r="N137" s="289" t="s">
        <v>313</v>
      </c>
      <c r="O137" s="25">
        <f t="shared" si="11"/>
        <v>10</v>
      </c>
      <c r="P137" s="289">
        <v>3</v>
      </c>
      <c r="Q137" s="289">
        <v>2</v>
      </c>
      <c r="R137" s="289">
        <v>4</v>
      </c>
      <c r="S137" s="289">
        <v>1</v>
      </c>
    </row>
    <row r="138" spans="1:19" ht="13.5" customHeight="1">
      <c r="A138" s="2"/>
      <c r="B138" s="2" t="s">
        <v>49</v>
      </c>
      <c r="C138" s="2"/>
      <c r="D138" s="22"/>
      <c r="E138" s="27">
        <f t="shared" si="9"/>
        <v>921</v>
      </c>
      <c r="F138" s="25">
        <f t="shared" si="9"/>
        <v>282</v>
      </c>
      <c r="G138" s="25">
        <f t="shared" si="9"/>
        <v>447</v>
      </c>
      <c r="H138" s="25">
        <f t="shared" si="9"/>
        <v>188</v>
      </c>
      <c r="I138" s="25">
        <f t="shared" si="8"/>
        <v>4</v>
      </c>
      <c r="J138" s="25">
        <f t="shared" si="10"/>
        <v>435</v>
      </c>
      <c r="K138" s="289">
        <v>152</v>
      </c>
      <c r="L138" s="289">
        <v>226</v>
      </c>
      <c r="M138" s="289">
        <v>55</v>
      </c>
      <c r="N138" s="289">
        <v>2</v>
      </c>
      <c r="O138" s="25">
        <f t="shared" si="11"/>
        <v>486</v>
      </c>
      <c r="P138" s="289">
        <v>130</v>
      </c>
      <c r="Q138" s="289">
        <v>221</v>
      </c>
      <c r="R138" s="289">
        <v>133</v>
      </c>
      <c r="S138" s="289">
        <v>2</v>
      </c>
    </row>
    <row r="139" spans="1:19" ht="13.5" customHeight="1">
      <c r="A139" s="2"/>
      <c r="B139" s="2" t="s">
        <v>50</v>
      </c>
      <c r="C139" s="2"/>
      <c r="D139" s="22"/>
      <c r="E139" s="27">
        <f t="shared" si="9"/>
        <v>883</v>
      </c>
      <c r="F139" s="25">
        <f t="shared" si="9"/>
        <v>264</v>
      </c>
      <c r="G139" s="25">
        <f t="shared" si="9"/>
        <v>424</v>
      </c>
      <c r="H139" s="25">
        <f t="shared" si="9"/>
        <v>174</v>
      </c>
      <c r="I139" s="25">
        <f t="shared" si="8"/>
        <v>21</v>
      </c>
      <c r="J139" s="25">
        <f t="shared" si="10"/>
        <v>396</v>
      </c>
      <c r="K139" s="289">
        <v>128</v>
      </c>
      <c r="L139" s="289">
        <v>212</v>
      </c>
      <c r="M139" s="289">
        <v>43</v>
      </c>
      <c r="N139" s="289">
        <v>13</v>
      </c>
      <c r="O139" s="25">
        <f t="shared" si="11"/>
        <v>487</v>
      </c>
      <c r="P139" s="289">
        <v>136</v>
      </c>
      <c r="Q139" s="289">
        <v>212</v>
      </c>
      <c r="R139" s="289">
        <v>131</v>
      </c>
      <c r="S139" s="289">
        <v>8</v>
      </c>
    </row>
    <row r="140" spans="1:19" ht="13.5" customHeight="1">
      <c r="A140" s="2"/>
      <c r="B140" s="2" t="s">
        <v>51</v>
      </c>
      <c r="C140" s="2"/>
      <c r="D140" s="22"/>
      <c r="E140" s="27">
        <f t="shared" si="9"/>
        <v>2232</v>
      </c>
      <c r="F140" s="25">
        <f t="shared" si="9"/>
        <v>567</v>
      </c>
      <c r="G140" s="25">
        <f t="shared" si="9"/>
        <v>1128</v>
      </c>
      <c r="H140" s="25">
        <f t="shared" si="9"/>
        <v>515</v>
      </c>
      <c r="I140" s="25">
        <f t="shared" si="8"/>
        <v>22</v>
      </c>
      <c r="J140" s="25">
        <f t="shared" si="10"/>
        <v>970</v>
      </c>
      <c r="K140" s="289">
        <v>291</v>
      </c>
      <c r="L140" s="289">
        <v>561</v>
      </c>
      <c r="M140" s="289">
        <v>110</v>
      </c>
      <c r="N140" s="289">
        <v>8</v>
      </c>
      <c r="O140" s="25">
        <f t="shared" si="11"/>
        <v>1262</v>
      </c>
      <c r="P140" s="289">
        <v>276</v>
      </c>
      <c r="Q140" s="289">
        <v>567</v>
      </c>
      <c r="R140" s="289">
        <v>405</v>
      </c>
      <c r="S140" s="289">
        <v>14</v>
      </c>
    </row>
    <row r="141" spans="1:19" ht="13.5" customHeight="1">
      <c r="A141" s="2"/>
      <c r="B141" s="2" t="s">
        <v>52</v>
      </c>
      <c r="C141" s="2"/>
      <c r="D141" s="22"/>
      <c r="E141" s="27">
        <f t="shared" si="9"/>
        <v>1043</v>
      </c>
      <c r="F141" s="25">
        <f t="shared" si="9"/>
        <v>356</v>
      </c>
      <c r="G141" s="25">
        <f t="shared" si="9"/>
        <v>458</v>
      </c>
      <c r="H141" s="25">
        <f t="shared" si="9"/>
        <v>215</v>
      </c>
      <c r="I141" s="25">
        <f t="shared" si="8"/>
        <v>14</v>
      </c>
      <c r="J141" s="25">
        <f t="shared" si="10"/>
        <v>457</v>
      </c>
      <c r="K141" s="289">
        <v>182</v>
      </c>
      <c r="L141" s="289">
        <v>226</v>
      </c>
      <c r="M141" s="289">
        <v>41</v>
      </c>
      <c r="N141" s="289">
        <v>8</v>
      </c>
      <c r="O141" s="25">
        <f t="shared" si="11"/>
        <v>586</v>
      </c>
      <c r="P141" s="289">
        <v>174</v>
      </c>
      <c r="Q141" s="289">
        <v>232</v>
      </c>
      <c r="R141" s="289">
        <v>174</v>
      </c>
      <c r="S141" s="289">
        <v>6</v>
      </c>
    </row>
    <row r="142" spans="1:19" ht="13.5" customHeight="1">
      <c r="A142" s="2"/>
      <c r="B142" s="2" t="s">
        <v>53</v>
      </c>
      <c r="C142" s="2"/>
      <c r="D142" s="22"/>
      <c r="E142" s="27">
        <f t="shared" si="9"/>
        <v>106</v>
      </c>
      <c r="F142" s="25">
        <f t="shared" si="9"/>
        <v>24</v>
      </c>
      <c r="G142" s="25">
        <f t="shared" si="9"/>
        <v>60</v>
      </c>
      <c r="H142" s="25">
        <f t="shared" si="9"/>
        <v>22</v>
      </c>
      <c r="I142" s="25" t="str">
        <f t="shared" si="8"/>
        <v>-</v>
      </c>
      <c r="J142" s="25">
        <f t="shared" si="10"/>
        <v>49</v>
      </c>
      <c r="K142" s="289">
        <v>13</v>
      </c>
      <c r="L142" s="289">
        <v>29</v>
      </c>
      <c r="M142" s="289">
        <v>7</v>
      </c>
      <c r="N142" s="289" t="s">
        <v>313</v>
      </c>
      <c r="O142" s="25">
        <f t="shared" si="11"/>
        <v>57</v>
      </c>
      <c r="P142" s="289">
        <v>11</v>
      </c>
      <c r="Q142" s="289">
        <v>31</v>
      </c>
      <c r="R142" s="289">
        <v>15</v>
      </c>
      <c r="S142" s="289" t="s">
        <v>313</v>
      </c>
    </row>
    <row r="143" spans="1:19" ht="13.5" customHeight="1">
      <c r="A143" s="2"/>
      <c r="B143" s="2" t="s">
        <v>54</v>
      </c>
      <c r="C143" s="2"/>
      <c r="D143" s="22"/>
      <c r="E143" s="27">
        <f t="shared" si="9"/>
        <v>8407</v>
      </c>
      <c r="F143" s="25">
        <f t="shared" si="9"/>
        <v>2169</v>
      </c>
      <c r="G143" s="25">
        <f t="shared" si="9"/>
        <v>4613</v>
      </c>
      <c r="H143" s="25">
        <f t="shared" si="9"/>
        <v>1534</v>
      </c>
      <c r="I143" s="25">
        <f t="shared" si="8"/>
        <v>91</v>
      </c>
      <c r="J143" s="25">
        <f t="shared" si="10"/>
        <v>3835</v>
      </c>
      <c r="K143" s="289">
        <v>1181</v>
      </c>
      <c r="L143" s="289">
        <v>2288</v>
      </c>
      <c r="M143" s="289">
        <v>320</v>
      </c>
      <c r="N143" s="289">
        <v>46</v>
      </c>
      <c r="O143" s="25">
        <f t="shared" si="11"/>
        <v>4572</v>
      </c>
      <c r="P143" s="289">
        <v>988</v>
      </c>
      <c r="Q143" s="289">
        <v>2325</v>
      </c>
      <c r="R143" s="289">
        <v>1214</v>
      </c>
      <c r="S143" s="289">
        <v>45</v>
      </c>
    </row>
    <row r="144" spans="1:19" ht="13.5" customHeight="1">
      <c r="A144" s="2"/>
      <c r="B144" s="2"/>
      <c r="C144" s="2" t="s">
        <v>4</v>
      </c>
      <c r="D144" s="22"/>
      <c r="E144" s="27">
        <f t="shared" si="9"/>
        <v>1812</v>
      </c>
      <c r="F144" s="25">
        <f t="shared" si="9"/>
        <v>453</v>
      </c>
      <c r="G144" s="25">
        <f t="shared" si="9"/>
        <v>955</v>
      </c>
      <c r="H144" s="25">
        <f t="shared" si="9"/>
        <v>354</v>
      </c>
      <c r="I144" s="25">
        <f t="shared" si="8"/>
        <v>50</v>
      </c>
      <c r="J144" s="25">
        <f t="shared" si="10"/>
        <v>788</v>
      </c>
      <c r="K144" s="289">
        <v>227</v>
      </c>
      <c r="L144" s="289">
        <v>471</v>
      </c>
      <c r="M144" s="289">
        <v>66</v>
      </c>
      <c r="N144" s="289">
        <v>24</v>
      </c>
      <c r="O144" s="25">
        <f t="shared" si="11"/>
        <v>1024</v>
      </c>
      <c r="P144" s="289">
        <v>226</v>
      </c>
      <c r="Q144" s="289">
        <v>484</v>
      </c>
      <c r="R144" s="289">
        <v>288</v>
      </c>
      <c r="S144" s="289">
        <v>26</v>
      </c>
    </row>
    <row r="145" spans="1:19" ht="13.5" customHeight="1">
      <c r="A145" s="2"/>
      <c r="B145" s="2"/>
      <c r="C145" s="2" t="s">
        <v>5</v>
      </c>
      <c r="D145" s="22"/>
      <c r="E145" s="27">
        <f t="shared" si="9"/>
        <v>2380</v>
      </c>
      <c r="F145" s="25">
        <f t="shared" si="9"/>
        <v>620</v>
      </c>
      <c r="G145" s="25">
        <f t="shared" si="9"/>
        <v>1298</v>
      </c>
      <c r="H145" s="25">
        <f t="shared" si="9"/>
        <v>443</v>
      </c>
      <c r="I145" s="25">
        <f t="shared" si="8"/>
        <v>19</v>
      </c>
      <c r="J145" s="25">
        <f t="shared" si="10"/>
        <v>1062</v>
      </c>
      <c r="K145" s="289">
        <v>317</v>
      </c>
      <c r="L145" s="289">
        <v>644</v>
      </c>
      <c r="M145" s="289">
        <v>93</v>
      </c>
      <c r="N145" s="289">
        <v>8</v>
      </c>
      <c r="O145" s="25">
        <f t="shared" si="11"/>
        <v>1318</v>
      </c>
      <c r="P145" s="289">
        <v>303</v>
      </c>
      <c r="Q145" s="289">
        <v>654</v>
      </c>
      <c r="R145" s="289">
        <v>350</v>
      </c>
      <c r="S145" s="289">
        <v>11</v>
      </c>
    </row>
    <row r="146" spans="1:19" ht="13.5" customHeight="1">
      <c r="A146" s="2"/>
      <c r="B146" s="2"/>
      <c r="C146" s="2" t="s">
        <v>6</v>
      </c>
      <c r="D146" s="22"/>
      <c r="E146" s="27">
        <f t="shared" si="9"/>
        <v>1596</v>
      </c>
      <c r="F146" s="25">
        <f t="shared" si="9"/>
        <v>453</v>
      </c>
      <c r="G146" s="25">
        <f t="shared" si="9"/>
        <v>851</v>
      </c>
      <c r="H146" s="25">
        <f t="shared" si="9"/>
        <v>286</v>
      </c>
      <c r="I146" s="25">
        <f t="shared" si="8"/>
        <v>6</v>
      </c>
      <c r="J146" s="25">
        <f t="shared" si="10"/>
        <v>752</v>
      </c>
      <c r="K146" s="289">
        <v>272</v>
      </c>
      <c r="L146" s="289">
        <v>423</v>
      </c>
      <c r="M146" s="289">
        <v>54</v>
      </c>
      <c r="N146" s="289">
        <v>3</v>
      </c>
      <c r="O146" s="25">
        <f t="shared" si="11"/>
        <v>844</v>
      </c>
      <c r="P146" s="289">
        <v>181</v>
      </c>
      <c r="Q146" s="289">
        <v>428</v>
      </c>
      <c r="R146" s="289">
        <v>232</v>
      </c>
      <c r="S146" s="289">
        <v>3</v>
      </c>
    </row>
    <row r="147" spans="1:19" ht="13.5" customHeight="1">
      <c r="A147" s="2"/>
      <c r="B147" s="2"/>
      <c r="C147" s="2" t="s">
        <v>10</v>
      </c>
      <c r="D147" s="22"/>
      <c r="E147" s="27">
        <f t="shared" si="9"/>
        <v>683</v>
      </c>
      <c r="F147" s="25">
        <f t="shared" si="9"/>
        <v>187</v>
      </c>
      <c r="G147" s="25">
        <f t="shared" si="9"/>
        <v>395</v>
      </c>
      <c r="H147" s="25">
        <f t="shared" si="9"/>
        <v>100</v>
      </c>
      <c r="I147" s="25">
        <f t="shared" si="8"/>
        <v>1</v>
      </c>
      <c r="J147" s="25">
        <f t="shared" si="10"/>
        <v>317</v>
      </c>
      <c r="K147" s="289">
        <v>99</v>
      </c>
      <c r="L147" s="289">
        <v>196</v>
      </c>
      <c r="M147" s="289">
        <v>22</v>
      </c>
      <c r="N147" s="289" t="s">
        <v>313</v>
      </c>
      <c r="O147" s="25">
        <f t="shared" si="11"/>
        <v>366</v>
      </c>
      <c r="P147" s="289">
        <v>88</v>
      </c>
      <c r="Q147" s="289">
        <v>199</v>
      </c>
      <c r="R147" s="289">
        <v>78</v>
      </c>
      <c r="S147" s="289">
        <v>1</v>
      </c>
    </row>
    <row r="148" spans="1:19" ht="13.5" customHeight="1">
      <c r="A148" s="2"/>
      <c r="B148" s="2"/>
      <c r="C148" s="2" t="s">
        <v>11</v>
      </c>
      <c r="D148" s="22"/>
      <c r="E148" s="27">
        <f t="shared" si="9"/>
        <v>1936</v>
      </c>
      <c r="F148" s="25">
        <f t="shared" si="9"/>
        <v>456</v>
      </c>
      <c r="G148" s="25">
        <f t="shared" si="9"/>
        <v>1114</v>
      </c>
      <c r="H148" s="25">
        <f t="shared" si="9"/>
        <v>351</v>
      </c>
      <c r="I148" s="25">
        <f t="shared" si="8"/>
        <v>15</v>
      </c>
      <c r="J148" s="25">
        <f t="shared" si="10"/>
        <v>916</v>
      </c>
      <c r="K148" s="289">
        <v>266</v>
      </c>
      <c r="L148" s="289">
        <v>554</v>
      </c>
      <c r="M148" s="289">
        <v>85</v>
      </c>
      <c r="N148" s="289">
        <v>11</v>
      </c>
      <c r="O148" s="25">
        <f t="shared" si="11"/>
        <v>1020</v>
      </c>
      <c r="P148" s="289">
        <v>190</v>
      </c>
      <c r="Q148" s="289">
        <v>560</v>
      </c>
      <c r="R148" s="289">
        <v>266</v>
      </c>
      <c r="S148" s="289">
        <v>4</v>
      </c>
    </row>
    <row r="149" spans="1:19" ht="13.5" customHeight="1">
      <c r="A149" s="2"/>
      <c r="B149" s="2" t="s">
        <v>55</v>
      </c>
      <c r="C149" s="2"/>
      <c r="D149" s="22"/>
      <c r="E149" s="27">
        <f t="shared" si="9"/>
        <v>3038</v>
      </c>
      <c r="F149" s="25">
        <f t="shared" si="9"/>
        <v>627</v>
      </c>
      <c r="G149" s="25">
        <f t="shared" si="9"/>
        <v>1971</v>
      </c>
      <c r="H149" s="25">
        <f t="shared" si="9"/>
        <v>437</v>
      </c>
      <c r="I149" s="25">
        <f t="shared" si="8"/>
        <v>3</v>
      </c>
      <c r="J149" s="25">
        <f t="shared" si="10"/>
        <v>1393</v>
      </c>
      <c r="K149" s="289">
        <v>344</v>
      </c>
      <c r="L149" s="289">
        <v>973</v>
      </c>
      <c r="M149" s="289">
        <v>75</v>
      </c>
      <c r="N149" s="289">
        <v>1</v>
      </c>
      <c r="O149" s="25">
        <f t="shared" si="11"/>
        <v>1645</v>
      </c>
      <c r="P149" s="289">
        <v>283</v>
      </c>
      <c r="Q149" s="289">
        <v>998</v>
      </c>
      <c r="R149" s="289">
        <v>362</v>
      </c>
      <c r="S149" s="289">
        <v>2</v>
      </c>
    </row>
    <row r="150" spans="1:19" ht="13.5" customHeight="1">
      <c r="A150" s="2"/>
      <c r="B150" s="2"/>
      <c r="C150" s="2" t="s">
        <v>4</v>
      </c>
      <c r="D150" s="22"/>
      <c r="E150" s="27">
        <f t="shared" si="9"/>
        <v>870</v>
      </c>
      <c r="F150" s="25">
        <f t="shared" si="9"/>
        <v>183</v>
      </c>
      <c r="G150" s="25">
        <f t="shared" si="9"/>
        <v>572</v>
      </c>
      <c r="H150" s="25">
        <f t="shared" si="9"/>
        <v>115</v>
      </c>
      <c r="I150" s="25" t="str">
        <f t="shared" si="8"/>
        <v>-</v>
      </c>
      <c r="J150" s="25">
        <f t="shared" si="10"/>
        <v>415</v>
      </c>
      <c r="K150" s="289">
        <v>104</v>
      </c>
      <c r="L150" s="289">
        <v>286</v>
      </c>
      <c r="M150" s="289">
        <v>25</v>
      </c>
      <c r="N150" s="289" t="s">
        <v>313</v>
      </c>
      <c r="O150" s="25">
        <f t="shared" si="11"/>
        <v>455</v>
      </c>
      <c r="P150" s="289">
        <v>79</v>
      </c>
      <c r="Q150" s="289">
        <v>286</v>
      </c>
      <c r="R150" s="289">
        <v>90</v>
      </c>
      <c r="S150" s="289" t="s">
        <v>313</v>
      </c>
    </row>
    <row r="151" spans="1:19" ht="13.5" customHeight="1">
      <c r="A151" s="2"/>
      <c r="B151" s="2"/>
      <c r="C151" s="2" t="s">
        <v>5</v>
      </c>
      <c r="D151" s="22"/>
      <c r="E151" s="27">
        <f t="shared" si="9"/>
        <v>1578</v>
      </c>
      <c r="F151" s="25">
        <f t="shared" si="9"/>
        <v>316</v>
      </c>
      <c r="G151" s="25">
        <f t="shared" si="9"/>
        <v>987</v>
      </c>
      <c r="H151" s="25">
        <f t="shared" si="9"/>
        <v>273</v>
      </c>
      <c r="I151" s="25">
        <f t="shared" si="8"/>
        <v>2</v>
      </c>
      <c r="J151" s="25">
        <f t="shared" si="10"/>
        <v>692</v>
      </c>
      <c r="K151" s="289">
        <v>170</v>
      </c>
      <c r="L151" s="289">
        <v>485</v>
      </c>
      <c r="M151" s="289">
        <v>37</v>
      </c>
      <c r="N151" s="289" t="s">
        <v>313</v>
      </c>
      <c r="O151" s="25">
        <f t="shared" si="11"/>
        <v>886</v>
      </c>
      <c r="P151" s="289">
        <v>146</v>
      </c>
      <c r="Q151" s="289">
        <v>502</v>
      </c>
      <c r="R151" s="289">
        <v>236</v>
      </c>
      <c r="S151" s="289">
        <v>2</v>
      </c>
    </row>
    <row r="152" spans="1:19" ht="13.5" customHeight="1">
      <c r="A152" s="2"/>
      <c r="B152" s="2"/>
      <c r="C152" s="2" t="s">
        <v>6</v>
      </c>
      <c r="D152" s="22"/>
      <c r="E152" s="27">
        <f t="shared" si="9"/>
        <v>590</v>
      </c>
      <c r="F152" s="25">
        <f t="shared" si="9"/>
        <v>128</v>
      </c>
      <c r="G152" s="25">
        <f t="shared" si="9"/>
        <v>412</v>
      </c>
      <c r="H152" s="25">
        <f t="shared" si="9"/>
        <v>49</v>
      </c>
      <c r="I152" s="25">
        <f t="shared" si="8"/>
        <v>1</v>
      </c>
      <c r="J152" s="25">
        <f t="shared" si="10"/>
        <v>286</v>
      </c>
      <c r="K152" s="289">
        <v>70</v>
      </c>
      <c r="L152" s="289">
        <v>202</v>
      </c>
      <c r="M152" s="289">
        <v>13</v>
      </c>
      <c r="N152" s="289">
        <v>1</v>
      </c>
      <c r="O152" s="25">
        <f t="shared" si="11"/>
        <v>304</v>
      </c>
      <c r="P152" s="289">
        <v>58</v>
      </c>
      <c r="Q152" s="289">
        <v>210</v>
      </c>
      <c r="R152" s="289">
        <v>36</v>
      </c>
      <c r="S152" s="289" t="s">
        <v>313</v>
      </c>
    </row>
    <row r="153" spans="1:19" ht="13.5" customHeight="1">
      <c r="A153" s="2"/>
      <c r="B153" s="2"/>
      <c r="C153" s="2" t="s">
        <v>10</v>
      </c>
      <c r="D153" s="22"/>
      <c r="E153" s="27" t="str">
        <f t="shared" si="9"/>
        <v>-</v>
      </c>
      <c r="F153" s="25" t="str">
        <f t="shared" si="9"/>
        <v>-</v>
      </c>
      <c r="G153" s="25" t="str">
        <f t="shared" si="9"/>
        <v>-</v>
      </c>
      <c r="H153" s="25" t="str">
        <f t="shared" si="9"/>
        <v>-</v>
      </c>
      <c r="I153" s="25" t="str">
        <f t="shared" si="8"/>
        <v>-</v>
      </c>
      <c r="J153" s="25" t="str">
        <f t="shared" si="10"/>
        <v>-</v>
      </c>
      <c r="K153" s="289" t="s">
        <v>313</v>
      </c>
      <c r="L153" s="289" t="s">
        <v>313</v>
      </c>
      <c r="M153" s="289" t="s">
        <v>313</v>
      </c>
      <c r="N153" s="289" t="s">
        <v>313</v>
      </c>
      <c r="O153" s="25" t="str">
        <f t="shared" si="11"/>
        <v>-</v>
      </c>
      <c r="P153" s="289" t="s">
        <v>313</v>
      </c>
      <c r="Q153" s="289" t="s">
        <v>313</v>
      </c>
      <c r="R153" s="289" t="s">
        <v>313</v>
      </c>
      <c r="S153" s="289" t="s">
        <v>313</v>
      </c>
    </row>
    <row r="154" spans="1:19" ht="13.5" customHeight="1">
      <c r="A154" s="2"/>
      <c r="B154" s="2" t="s">
        <v>56</v>
      </c>
      <c r="C154" s="2"/>
      <c r="D154" s="22"/>
      <c r="E154" s="27">
        <f t="shared" si="9"/>
        <v>1447</v>
      </c>
      <c r="F154" s="25">
        <f t="shared" si="9"/>
        <v>350</v>
      </c>
      <c r="G154" s="25">
        <f t="shared" si="9"/>
        <v>835</v>
      </c>
      <c r="H154" s="25">
        <f t="shared" si="9"/>
        <v>256</v>
      </c>
      <c r="I154" s="25">
        <f t="shared" si="8"/>
        <v>6</v>
      </c>
      <c r="J154" s="25">
        <f t="shared" si="10"/>
        <v>637</v>
      </c>
      <c r="K154" s="289">
        <v>179</v>
      </c>
      <c r="L154" s="289">
        <v>413</v>
      </c>
      <c r="M154" s="289">
        <v>42</v>
      </c>
      <c r="N154" s="289">
        <v>3</v>
      </c>
      <c r="O154" s="25">
        <f t="shared" si="11"/>
        <v>810</v>
      </c>
      <c r="P154" s="289">
        <v>171</v>
      </c>
      <c r="Q154" s="289">
        <v>422</v>
      </c>
      <c r="R154" s="289">
        <v>214</v>
      </c>
      <c r="S154" s="289">
        <v>3</v>
      </c>
    </row>
    <row r="155" spans="1:19" ht="13.5" customHeight="1">
      <c r="A155" s="2"/>
      <c r="B155" s="2"/>
      <c r="C155" s="2" t="s">
        <v>4</v>
      </c>
      <c r="D155" s="22"/>
      <c r="E155" s="27">
        <f t="shared" si="9"/>
        <v>81</v>
      </c>
      <c r="F155" s="25">
        <f t="shared" si="9"/>
        <v>24</v>
      </c>
      <c r="G155" s="25">
        <f t="shared" si="9"/>
        <v>33</v>
      </c>
      <c r="H155" s="25">
        <f t="shared" si="9"/>
        <v>23</v>
      </c>
      <c r="I155" s="25">
        <f t="shared" si="8"/>
        <v>1</v>
      </c>
      <c r="J155" s="25">
        <f t="shared" si="10"/>
        <v>39</v>
      </c>
      <c r="K155" s="289">
        <v>17</v>
      </c>
      <c r="L155" s="289">
        <v>16</v>
      </c>
      <c r="M155" s="289">
        <v>5</v>
      </c>
      <c r="N155" s="289">
        <v>1</v>
      </c>
      <c r="O155" s="25">
        <f t="shared" si="11"/>
        <v>42</v>
      </c>
      <c r="P155" s="289">
        <v>7</v>
      </c>
      <c r="Q155" s="289">
        <v>17</v>
      </c>
      <c r="R155" s="289">
        <v>18</v>
      </c>
      <c r="S155" s="289" t="s">
        <v>313</v>
      </c>
    </row>
    <row r="156" spans="1:19" ht="13.5" customHeight="1">
      <c r="A156" s="2"/>
      <c r="B156" s="2"/>
      <c r="C156" s="2" t="s">
        <v>5</v>
      </c>
      <c r="D156" s="22"/>
      <c r="E156" s="27">
        <f t="shared" si="9"/>
        <v>542</v>
      </c>
      <c r="F156" s="25">
        <f t="shared" si="9"/>
        <v>129</v>
      </c>
      <c r="G156" s="25">
        <f t="shared" si="9"/>
        <v>313</v>
      </c>
      <c r="H156" s="25">
        <f t="shared" si="9"/>
        <v>96</v>
      </c>
      <c r="I156" s="25">
        <f t="shared" si="8"/>
        <v>4</v>
      </c>
      <c r="J156" s="25">
        <f t="shared" si="10"/>
        <v>226</v>
      </c>
      <c r="K156" s="289">
        <v>58</v>
      </c>
      <c r="L156" s="289">
        <v>154</v>
      </c>
      <c r="M156" s="289">
        <v>12</v>
      </c>
      <c r="N156" s="289">
        <v>2</v>
      </c>
      <c r="O156" s="25">
        <f t="shared" si="11"/>
        <v>316</v>
      </c>
      <c r="P156" s="289">
        <v>71</v>
      </c>
      <c r="Q156" s="289">
        <v>159</v>
      </c>
      <c r="R156" s="289">
        <v>84</v>
      </c>
      <c r="S156" s="289">
        <v>2</v>
      </c>
    </row>
    <row r="157" spans="1:19" ht="13.5" customHeight="1">
      <c r="A157" s="2"/>
      <c r="B157" s="2"/>
      <c r="C157" s="2" t="s">
        <v>6</v>
      </c>
      <c r="D157" s="22"/>
      <c r="E157" s="27">
        <f t="shared" si="9"/>
        <v>640</v>
      </c>
      <c r="F157" s="25">
        <f t="shared" si="9"/>
        <v>157</v>
      </c>
      <c r="G157" s="25">
        <f t="shared" si="9"/>
        <v>369</v>
      </c>
      <c r="H157" s="25">
        <f t="shared" si="9"/>
        <v>113</v>
      </c>
      <c r="I157" s="25">
        <f t="shared" si="8"/>
        <v>1</v>
      </c>
      <c r="J157" s="25">
        <f t="shared" si="10"/>
        <v>288</v>
      </c>
      <c r="K157" s="289">
        <v>84</v>
      </c>
      <c r="L157" s="289">
        <v>183</v>
      </c>
      <c r="M157" s="289">
        <v>21</v>
      </c>
      <c r="N157" s="289" t="s">
        <v>313</v>
      </c>
      <c r="O157" s="25">
        <f t="shared" si="11"/>
        <v>352</v>
      </c>
      <c r="P157" s="289">
        <v>73</v>
      </c>
      <c r="Q157" s="289">
        <v>186</v>
      </c>
      <c r="R157" s="289">
        <v>92</v>
      </c>
      <c r="S157" s="289">
        <v>1</v>
      </c>
    </row>
    <row r="158" spans="1:19" ht="13.5" customHeight="1">
      <c r="A158" s="2"/>
      <c r="B158" s="2"/>
      <c r="C158" s="2" t="s">
        <v>10</v>
      </c>
      <c r="D158" s="22"/>
      <c r="E158" s="27">
        <f t="shared" si="9"/>
        <v>184</v>
      </c>
      <c r="F158" s="25">
        <f t="shared" si="9"/>
        <v>40</v>
      </c>
      <c r="G158" s="25">
        <f t="shared" si="9"/>
        <v>120</v>
      </c>
      <c r="H158" s="25">
        <f t="shared" si="9"/>
        <v>24</v>
      </c>
      <c r="I158" s="25" t="str">
        <f t="shared" si="8"/>
        <v>-</v>
      </c>
      <c r="J158" s="25">
        <f t="shared" si="10"/>
        <v>84</v>
      </c>
      <c r="K158" s="289">
        <v>20</v>
      </c>
      <c r="L158" s="289">
        <v>60</v>
      </c>
      <c r="M158" s="289">
        <v>4</v>
      </c>
      <c r="N158" s="289" t="s">
        <v>313</v>
      </c>
      <c r="O158" s="25">
        <f t="shared" si="11"/>
        <v>100</v>
      </c>
      <c r="P158" s="289">
        <v>20</v>
      </c>
      <c r="Q158" s="289">
        <v>60</v>
      </c>
      <c r="R158" s="289">
        <v>20</v>
      </c>
      <c r="S158" s="289" t="s">
        <v>313</v>
      </c>
    </row>
    <row r="159" spans="1:19" ht="13.5" customHeight="1">
      <c r="A159" s="2"/>
      <c r="B159" s="2" t="s">
        <v>57</v>
      </c>
      <c r="C159" s="2"/>
      <c r="D159" s="22"/>
      <c r="E159" s="27">
        <f t="shared" si="9"/>
        <v>852</v>
      </c>
      <c r="F159" s="25">
        <f t="shared" si="9"/>
        <v>188</v>
      </c>
      <c r="G159" s="25">
        <f t="shared" si="9"/>
        <v>336</v>
      </c>
      <c r="H159" s="25">
        <f t="shared" si="9"/>
        <v>323</v>
      </c>
      <c r="I159" s="25">
        <f t="shared" si="8"/>
        <v>5</v>
      </c>
      <c r="J159" s="25">
        <f t="shared" si="10"/>
        <v>330</v>
      </c>
      <c r="K159" s="289">
        <v>97</v>
      </c>
      <c r="L159" s="289">
        <v>174</v>
      </c>
      <c r="M159" s="289">
        <v>56</v>
      </c>
      <c r="N159" s="289">
        <v>3</v>
      </c>
      <c r="O159" s="25">
        <f t="shared" si="11"/>
        <v>522</v>
      </c>
      <c r="P159" s="289">
        <v>91</v>
      </c>
      <c r="Q159" s="289">
        <v>162</v>
      </c>
      <c r="R159" s="289">
        <v>267</v>
      </c>
      <c r="S159" s="289">
        <v>2</v>
      </c>
    </row>
    <row r="160" spans="1:19" ht="13.5" customHeight="1">
      <c r="A160" s="2"/>
      <c r="B160" s="2"/>
      <c r="C160" s="2" t="s">
        <v>4</v>
      </c>
      <c r="D160" s="22"/>
      <c r="E160" s="27">
        <f t="shared" si="9"/>
        <v>504</v>
      </c>
      <c r="F160" s="25">
        <f t="shared" si="9"/>
        <v>146</v>
      </c>
      <c r="G160" s="25">
        <f t="shared" si="9"/>
        <v>258</v>
      </c>
      <c r="H160" s="25">
        <f t="shared" si="9"/>
        <v>96</v>
      </c>
      <c r="I160" s="25">
        <f t="shared" si="8"/>
        <v>4</v>
      </c>
      <c r="J160" s="25">
        <f t="shared" si="10"/>
        <v>240</v>
      </c>
      <c r="K160" s="289">
        <v>78</v>
      </c>
      <c r="L160" s="289">
        <v>132</v>
      </c>
      <c r="M160" s="289">
        <v>28</v>
      </c>
      <c r="N160" s="289">
        <v>2</v>
      </c>
      <c r="O160" s="25">
        <f t="shared" si="11"/>
        <v>264</v>
      </c>
      <c r="P160" s="289">
        <v>68</v>
      </c>
      <c r="Q160" s="289">
        <v>126</v>
      </c>
      <c r="R160" s="289">
        <v>68</v>
      </c>
      <c r="S160" s="289">
        <v>2</v>
      </c>
    </row>
    <row r="161" spans="1:19" ht="13.5" customHeight="1">
      <c r="A161" s="2"/>
      <c r="B161" s="2"/>
      <c r="C161" s="2" t="s">
        <v>5</v>
      </c>
      <c r="D161" s="22"/>
      <c r="E161" s="27">
        <f t="shared" si="9"/>
        <v>348</v>
      </c>
      <c r="F161" s="25">
        <f t="shared" si="9"/>
        <v>42</v>
      </c>
      <c r="G161" s="25">
        <f t="shared" si="9"/>
        <v>78</v>
      </c>
      <c r="H161" s="25">
        <f t="shared" si="9"/>
        <v>227</v>
      </c>
      <c r="I161" s="25">
        <f t="shared" si="8"/>
        <v>1</v>
      </c>
      <c r="J161" s="25">
        <f t="shared" si="10"/>
        <v>90</v>
      </c>
      <c r="K161" s="289">
        <v>19</v>
      </c>
      <c r="L161" s="289">
        <v>42</v>
      </c>
      <c r="M161" s="289">
        <v>28</v>
      </c>
      <c r="N161" s="289">
        <v>1</v>
      </c>
      <c r="O161" s="25">
        <f t="shared" si="11"/>
        <v>258</v>
      </c>
      <c r="P161" s="289">
        <v>23</v>
      </c>
      <c r="Q161" s="289">
        <v>36</v>
      </c>
      <c r="R161" s="289">
        <v>199</v>
      </c>
      <c r="S161" s="289" t="s">
        <v>313</v>
      </c>
    </row>
    <row r="162" spans="1:19" ht="13.5" customHeight="1">
      <c r="A162" s="2"/>
      <c r="B162" s="2"/>
      <c r="C162" s="2" t="s">
        <v>6</v>
      </c>
      <c r="D162" s="22"/>
      <c r="E162" s="27" t="str">
        <f t="shared" si="9"/>
        <v>-</v>
      </c>
      <c r="F162" s="25" t="str">
        <f t="shared" si="9"/>
        <v>-</v>
      </c>
      <c r="G162" s="25" t="str">
        <f t="shared" si="9"/>
        <v>-</v>
      </c>
      <c r="H162" s="25" t="str">
        <f t="shared" si="9"/>
        <v>-</v>
      </c>
      <c r="I162" s="25" t="str">
        <f t="shared" si="8"/>
        <v>-</v>
      </c>
      <c r="J162" s="25" t="str">
        <f t="shared" si="10"/>
        <v>-</v>
      </c>
      <c r="K162" s="289" t="s">
        <v>313</v>
      </c>
      <c r="L162" s="289" t="s">
        <v>313</v>
      </c>
      <c r="M162" s="289" t="s">
        <v>313</v>
      </c>
      <c r="N162" s="289" t="s">
        <v>313</v>
      </c>
      <c r="O162" s="25" t="str">
        <f t="shared" si="11"/>
        <v>-</v>
      </c>
      <c r="P162" s="289" t="s">
        <v>313</v>
      </c>
      <c r="Q162" s="289" t="s">
        <v>313</v>
      </c>
      <c r="R162" s="289" t="s">
        <v>313</v>
      </c>
      <c r="S162" s="289" t="s">
        <v>313</v>
      </c>
    </row>
    <row r="163" spans="1:19" ht="13.5" customHeight="1">
      <c r="A163" s="2"/>
      <c r="B163" s="2" t="s">
        <v>58</v>
      </c>
      <c r="C163" s="2"/>
      <c r="D163" s="22"/>
      <c r="E163" s="27">
        <f t="shared" si="9"/>
        <v>7528</v>
      </c>
      <c r="F163" s="25">
        <f t="shared" si="9"/>
        <v>1657</v>
      </c>
      <c r="G163" s="25">
        <f t="shared" si="9"/>
        <v>4030</v>
      </c>
      <c r="H163" s="25">
        <f t="shared" si="9"/>
        <v>1787</v>
      </c>
      <c r="I163" s="25">
        <f t="shared" si="8"/>
        <v>54</v>
      </c>
      <c r="J163" s="25">
        <f t="shared" si="10"/>
        <v>3174</v>
      </c>
      <c r="K163" s="289">
        <v>816</v>
      </c>
      <c r="L163" s="289">
        <v>2007</v>
      </c>
      <c r="M163" s="289">
        <v>333</v>
      </c>
      <c r="N163" s="289">
        <v>18</v>
      </c>
      <c r="O163" s="25">
        <f t="shared" si="11"/>
        <v>4354</v>
      </c>
      <c r="P163" s="289">
        <v>841</v>
      </c>
      <c r="Q163" s="289">
        <v>2023</v>
      </c>
      <c r="R163" s="289">
        <v>1454</v>
      </c>
      <c r="S163" s="289">
        <v>36</v>
      </c>
    </row>
    <row r="164" spans="1:19" ht="13.5" customHeight="1">
      <c r="A164" s="2"/>
      <c r="B164" s="2"/>
      <c r="C164" s="2" t="s">
        <v>4</v>
      </c>
      <c r="D164" s="22"/>
      <c r="E164" s="27">
        <f t="shared" si="9"/>
        <v>2603</v>
      </c>
      <c r="F164" s="25">
        <f t="shared" si="9"/>
        <v>609</v>
      </c>
      <c r="G164" s="25">
        <f t="shared" si="9"/>
        <v>1243</v>
      </c>
      <c r="H164" s="25">
        <f t="shared" si="9"/>
        <v>720</v>
      </c>
      <c r="I164" s="25">
        <f t="shared" si="8"/>
        <v>31</v>
      </c>
      <c r="J164" s="25">
        <f t="shared" si="10"/>
        <v>1048</v>
      </c>
      <c r="K164" s="289">
        <v>279</v>
      </c>
      <c r="L164" s="289">
        <v>628</v>
      </c>
      <c r="M164" s="289">
        <v>132</v>
      </c>
      <c r="N164" s="289">
        <v>9</v>
      </c>
      <c r="O164" s="25">
        <f t="shared" si="11"/>
        <v>1555</v>
      </c>
      <c r="P164" s="289">
        <v>330</v>
      </c>
      <c r="Q164" s="289">
        <v>615</v>
      </c>
      <c r="R164" s="289">
        <v>588</v>
      </c>
      <c r="S164" s="289">
        <v>22</v>
      </c>
    </row>
    <row r="165" spans="1:19" ht="13.5" customHeight="1">
      <c r="A165" s="2"/>
      <c r="B165" s="2"/>
      <c r="C165" s="2" t="s">
        <v>5</v>
      </c>
      <c r="D165" s="22"/>
      <c r="E165" s="27">
        <f t="shared" si="9"/>
        <v>1302</v>
      </c>
      <c r="F165" s="25">
        <f t="shared" si="9"/>
        <v>275</v>
      </c>
      <c r="G165" s="25">
        <f t="shared" si="9"/>
        <v>629</v>
      </c>
      <c r="H165" s="25">
        <f t="shared" si="9"/>
        <v>390</v>
      </c>
      <c r="I165" s="25">
        <f t="shared" si="8"/>
        <v>8</v>
      </c>
      <c r="J165" s="25">
        <f t="shared" si="10"/>
        <v>481</v>
      </c>
      <c r="K165" s="289">
        <v>121</v>
      </c>
      <c r="L165" s="289">
        <v>308</v>
      </c>
      <c r="M165" s="289">
        <v>49</v>
      </c>
      <c r="N165" s="289">
        <v>3</v>
      </c>
      <c r="O165" s="25">
        <f t="shared" si="11"/>
        <v>821</v>
      </c>
      <c r="P165" s="289">
        <v>154</v>
      </c>
      <c r="Q165" s="289">
        <v>321</v>
      </c>
      <c r="R165" s="289">
        <v>341</v>
      </c>
      <c r="S165" s="289">
        <v>5</v>
      </c>
    </row>
    <row r="166" spans="1:19" ht="13.5" customHeight="1">
      <c r="A166" s="2"/>
      <c r="B166" s="2"/>
      <c r="C166" s="2" t="s">
        <v>6</v>
      </c>
      <c r="D166" s="22"/>
      <c r="E166" s="27">
        <f t="shared" si="9"/>
        <v>1540</v>
      </c>
      <c r="F166" s="25">
        <f t="shared" si="9"/>
        <v>342</v>
      </c>
      <c r="G166" s="25">
        <f t="shared" si="9"/>
        <v>930</v>
      </c>
      <c r="H166" s="25">
        <f t="shared" si="9"/>
        <v>261</v>
      </c>
      <c r="I166" s="25">
        <f t="shared" si="8"/>
        <v>7</v>
      </c>
      <c r="J166" s="25">
        <f t="shared" si="10"/>
        <v>688</v>
      </c>
      <c r="K166" s="289">
        <v>172</v>
      </c>
      <c r="L166" s="289">
        <v>458</v>
      </c>
      <c r="M166" s="289">
        <v>56</v>
      </c>
      <c r="N166" s="289">
        <v>2</v>
      </c>
      <c r="O166" s="25">
        <f t="shared" si="11"/>
        <v>852</v>
      </c>
      <c r="P166" s="289">
        <v>170</v>
      </c>
      <c r="Q166" s="289">
        <v>472</v>
      </c>
      <c r="R166" s="289">
        <v>205</v>
      </c>
      <c r="S166" s="289">
        <v>5</v>
      </c>
    </row>
    <row r="167" spans="1:19" ht="13.5" customHeight="1">
      <c r="A167" s="2"/>
      <c r="B167" s="2"/>
      <c r="C167" s="2" t="s">
        <v>10</v>
      </c>
      <c r="D167" s="22"/>
      <c r="E167" s="27">
        <f t="shared" si="9"/>
        <v>1031</v>
      </c>
      <c r="F167" s="25">
        <f t="shared" si="9"/>
        <v>202</v>
      </c>
      <c r="G167" s="25">
        <f t="shared" si="9"/>
        <v>584</v>
      </c>
      <c r="H167" s="25">
        <f t="shared" si="9"/>
        <v>243</v>
      </c>
      <c r="I167" s="25">
        <f t="shared" si="8"/>
        <v>2</v>
      </c>
      <c r="J167" s="25">
        <f t="shared" si="10"/>
        <v>462</v>
      </c>
      <c r="K167" s="289">
        <v>118</v>
      </c>
      <c r="L167" s="289">
        <v>293</v>
      </c>
      <c r="M167" s="289">
        <v>51</v>
      </c>
      <c r="N167" s="289" t="s">
        <v>313</v>
      </c>
      <c r="O167" s="25">
        <f t="shared" si="11"/>
        <v>569</v>
      </c>
      <c r="P167" s="289">
        <v>84</v>
      </c>
      <c r="Q167" s="289">
        <v>291</v>
      </c>
      <c r="R167" s="289">
        <v>192</v>
      </c>
      <c r="S167" s="289">
        <v>2</v>
      </c>
    </row>
    <row r="168" spans="1:19" ht="13.5" customHeight="1">
      <c r="A168" s="2"/>
      <c r="B168" s="2"/>
      <c r="C168" s="2" t="s">
        <v>11</v>
      </c>
      <c r="D168" s="22"/>
      <c r="E168" s="27">
        <f t="shared" si="9"/>
        <v>1052</v>
      </c>
      <c r="F168" s="25">
        <f t="shared" si="9"/>
        <v>229</v>
      </c>
      <c r="G168" s="25">
        <f t="shared" si="9"/>
        <v>644</v>
      </c>
      <c r="H168" s="25">
        <f t="shared" si="9"/>
        <v>173</v>
      </c>
      <c r="I168" s="25">
        <f t="shared" si="8"/>
        <v>6</v>
      </c>
      <c r="J168" s="25">
        <f t="shared" si="10"/>
        <v>495</v>
      </c>
      <c r="K168" s="289">
        <v>126</v>
      </c>
      <c r="L168" s="289">
        <v>320</v>
      </c>
      <c r="M168" s="289">
        <v>45</v>
      </c>
      <c r="N168" s="289">
        <v>4</v>
      </c>
      <c r="O168" s="25">
        <f t="shared" si="11"/>
        <v>557</v>
      </c>
      <c r="P168" s="289">
        <v>103</v>
      </c>
      <c r="Q168" s="289">
        <v>324</v>
      </c>
      <c r="R168" s="289">
        <v>128</v>
      </c>
      <c r="S168" s="289">
        <v>2</v>
      </c>
    </row>
    <row r="169" spans="1:19" ht="13.5" customHeight="1">
      <c r="A169" s="2"/>
      <c r="B169" s="2" t="s">
        <v>59</v>
      </c>
      <c r="C169" s="2"/>
      <c r="D169" s="22"/>
      <c r="E169" s="27">
        <f t="shared" si="9"/>
        <v>626</v>
      </c>
      <c r="F169" s="25">
        <f t="shared" si="9"/>
        <v>151</v>
      </c>
      <c r="G169" s="25">
        <f t="shared" si="9"/>
        <v>433</v>
      </c>
      <c r="H169" s="25">
        <f t="shared" si="9"/>
        <v>41</v>
      </c>
      <c r="I169" s="25">
        <f t="shared" si="8"/>
        <v>1</v>
      </c>
      <c r="J169" s="25">
        <f t="shared" si="10"/>
        <v>293</v>
      </c>
      <c r="K169" s="289">
        <v>70</v>
      </c>
      <c r="L169" s="289">
        <v>207</v>
      </c>
      <c r="M169" s="289">
        <v>16</v>
      </c>
      <c r="N169" s="289" t="s">
        <v>313</v>
      </c>
      <c r="O169" s="25">
        <f t="shared" si="11"/>
        <v>333</v>
      </c>
      <c r="P169" s="289">
        <v>81</v>
      </c>
      <c r="Q169" s="289">
        <v>226</v>
      </c>
      <c r="R169" s="289">
        <v>25</v>
      </c>
      <c r="S169" s="289">
        <v>1</v>
      </c>
    </row>
    <row r="170" spans="1:19" ht="13.5" customHeight="1">
      <c r="A170" s="2"/>
      <c r="B170" s="2" t="s">
        <v>60</v>
      </c>
      <c r="C170" s="2"/>
      <c r="D170" s="22"/>
      <c r="E170" s="27">
        <f t="shared" si="9"/>
        <v>632</v>
      </c>
      <c r="F170" s="25">
        <f t="shared" si="9"/>
        <v>145</v>
      </c>
      <c r="G170" s="25">
        <f t="shared" si="9"/>
        <v>379</v>
      </c>
      <c r="H170" s="25">
        <f t="shared" si="9"/>
        <v>105</v>
      </c>
      <c r="I170" s="25">
        <f t="shared" si="8"/>
        <v>3</v>
      </c>
      <c r="J170" s="25">
        <f t="shared" si="10"/>
        <v>309</v>
      </c>
      <c r="K170" s="289">
        <v>90</v>
      </c>
      <c r="L170" s="289">
        <v>191</v>
      </c>
      <c r="M170" s="289">
        <v>27</v>
      </c>
      <c r="N170" s="289">
        <v>1</v>
      </c>
      <c r="O170" s="25">
        <f t="shared" si="11"/>
        <v>323</v>
      </c>
      <c r="P170" s="289">
        <v>55</v>
      </c>
      <c r="Q170" s="289">
        <v>188</v>
      </c>
      <c r="R170" s="289">
        <v>78</v>
      </c>
      <c r="S170" s="289">
        <v>2</v>
      </c>
    </row>
    <row r="171" spans="1:19" ht="13.5" customHeight="1">
      <c r="A171" s="2"/>
      <c r="B171" s="2" t="s">
        <v>61</v>
      </c>
      <c r="C171" s="2"/>
      <c r="D171" s="22"/>
      <c r="E171" s="27">
        <f t="shared" si="9"/>
        <v>174</v>
      </c>
      <c r="F171" s="25">
        <f t="shared" si="9"/>
        <v>42</v>
      </c>
      <c r="G171" s="25">
        <f t="shared" si="9"/>
        <v>93</v>
      </c>
      <c r="H171" s="25">
        <f t="shared" si="9"/>
        <v>38</v>
      </c>
      <c r="I171" s="25">
        <f t="shared" si="8"/>
        <v>1</v>
      </c>
      <c r="J171" s="25">
        <f t="shared" si="10"/>
        <v>80</v>
      </c>
      <c r="K171" s="289">
        <v>26</v>
      </c>
      <c r="L171" s="289">
        <v>46</v>
      </c>
      <c r="M171" s="289">
        <v>8</v>
      </c>
      <c r="N171" s="289" t="s">
        <v>313</v>
      </c>
      <c r="O171" s="25">
        <f t="shared" si="11"/>
        <v>94</v>
      </c>
      <c r="P171" s="289">
        <v>16</v>
      </c>
      <c r="Q171" s="289">
        <v>47</v>
      </c>
      <c r="R171" s="289">
        <v>30</v>
      </c>
      <c r="S171" s="289">
        <v>1</v>
      </c>
    </row>
    <row r="172" spans="1:19" ht="13.5" customHeight="1">
      <c r="A172" s="2"/>
      <c r="B172" s="2" t="s">
        <v>62</v>
      </c>
      <c r="C172" s="2"/>
      <c r="D172" s="22"/>
      <c r="E172" s="27">
        <f t="shared" si="9"/>
        <v>1978</v>
      </c>
      <c r="F172" s="25">
        <f t="shared" si="9"/>
        <v>388</v>
      </c>
      <c r="G172" s="25">
        <f t="shared" si="9"/>
        <v>1129</v>
      </c>
      <c r="H172" s="25">
        <f t="shared" si="9"/>
        <v>449</v>
      </c>
      <c r="I172" s="25">
        <f t="shared" si="8"/>
        <v>12</v>
      </c>
      <c r="J172" s="25">
        <f t="shared" si="10"/>
        <v>917</v>
      </c>
      <c r="K172" s="289">
        <v>211</v>
      </c>
      <c r="L172" s="289">
        <v>563</v>
      </c>
      <c r="M172" s="289">
        <v>133</v>
      </c>
      <c r="N172" s="289">
        <v>10</v>
      </c>
      <c r="O172" s="25">
        <f t="shared" si="11"/>
        <v>1061</v>
      </c>
      <c r="P172" s="289">
        <v>177</v>
      </c>
      <c r="Q172" s="289">
        <v>566</v>
      </c>
      <c r="R172" s="289">
        <v>316</v>
      </c>
      <c r="S172" s="289">
        <v>2</v>
      </c>
    </row>
    <row r="173" spans="1:19" ht="13.5" customHeight="1">
      <c r="A173" s="2"/>
      <c r="B173" s="2" t="s">
        <v>63</v>
      </c>
      <c r="C173" s="2"/>
      <c r="D173" s="22"/>
      <c r="E173" s="27">
        <f t="shared" si="9"/>
        <v>853</v>
      </c>
      <c r="F173" s="25">
        <f t="shared" si="9"/>
        <v>379</v>
      </c>
      <c r="G173" s="25">
        <f t="shared" si="9"/>
        <v>357</v>
      </c>
      <c r="H173" s="25">
        <f t="shared" si="9"/>
        <v>117</v>
      </c>
      <c r="I173" s="25" t="str">
        <f t="shared" si="8"/>
        <v>-</v>
      </c>
      <c r="J173" s="25">
        <f t="shared" si="10"/>
        <v>410</v>
      </c>
      <c r="K173" s="289">
        <v>204</v>
      </c>
      <c r="L173" s="289">
        <v>178</v>
      </c>
      <c r="M173" s="289">
        <v>28</v>
      </c>
      <c r="N173" s="289" t="s">
        <v>313</v>
      </c>
      <c r="O173" s="25">
        <f t="shared" si="11"/>
        <v>443</v>
      </c>
      <c r="P173" s="289">
        <v>175</v>
      </c>
      <c r="Q173" s="289">
        <v>179</v>
      </c>
      <c r="R173" s="289">
        <v>89</v>
      </c>
      <c r="S173" s="289" t="s">
        <v>313</v>
      </c>
    </row>
    <row r="174" spans="1:19" ht="13.5" customHeight="1">
      <c r="A174" s="2"/>
      <c r="B174" s="2" t="s">
        <v>64</v>
      </c>
      <c r="C174" s="2"/>
      <c r="D174" s="22"/>
      <c r="E174" s="27">
        <f t="shared" si="9"/>
        <v>1244</v>
      </c>
      <c r="F174" s="25">
        <f t="shared" si="9"/>
        <v>238</v>
      </c>
      <c r="G174" s="25">
        <f t="shared" si="9"/>
        <v>839</v>
      </c>
      <c r="H174" s="25">
        <f t="shared" si="9"/>
        <v>166</v>
      </c>
      <c r="I174" s="25">
        <f t="shared" si="8"/>
        <v>1</v>
      </c>
      <c r="J174" s="25">
        <f t="shared" si="10"/>
        <v>618</v>
      </c>
      <c r="K174" s="289">
        <v>141</v>
      </c>
      <c r="L174" s="289">
        <v>416</v>
      </c>
      <c r="M174" s="289">
        <v>60</v>
      </c>
      <c r="N174" s="289">
        <v>1</v>
      </c>
      <c r="O174" s="25">
        <f t="shared" si="11"/>
        <v>626</v>
      </c>
      <c r="P174" s="289">
        <v>97</v>
      </c>
      <c r="Q174" s="289">
        <v>423</v>
      </c>
      <c r="R174" s="289">
        <v>106</v>
      </c>
      <c r="S174" s="289" t="s">
        <v>313</v>
      </c>
    </row>
    <row r="175" spans="1:19" ht="13.5" customHeight="1">
      <c r="A175" s="2"/>
      <c r="B175" s="2" t="s">
        <v>65</v>
      </c>
      <c r="C175" s="2"/>
      <c r="D175" s="22"/>
      <c r="E175" s="27">
        <f t="shared" si="9"/>
        <v>5328</v>
      </c>
      <c r="F175" s="25">
        <f t="shared" si="9"/>
        <v>1536</v>
      </c>
      <c r="G175" s="25">
        <f t="shared" si="9"/>
        <v>2745</v>
      </c>
      <c r="H175" s="25">
        <f t="shared" si="9"/>
        <v>912</v>
      </c>
      <c r="I175" s="25">
        <f t="shared" si="8"/>
        <v>135</v>
      </c>
      <c r="J175" s="25">
        <f t="shared" si="10"/>
        <v>2500</v>
      </c>
      <c r="K175" s="289">
        <v>840</v>
      </c>
      <c r="L175" s="289">
        <v>1365</v>
      </c>
      <c r="M175" s="289">
        <v>229</v>
      </c>
      <c r="N175" s="289">
        <v>66</v>
      </c>
      <c r="O175" s="25">
        <f t="shared" si="11"/>
        <v>2828</v>
      </c>
      <c r="P175" s="289">
        <v>696</v>
      </c>
      <c r="Q175" s="289">
        <v>1380</v>
      </c>
      <c r="R175" s="289">
        <v>683</v>
      </c>
      <c r="S175" s="289">
        <v>69</v>
      </c>
    </row>
    <row r="176" spans="1:19" ht="13.5" customHeight="1">
      <c r="A176" s="2"/>
      <c r="B176" s="2"/>
      <c r="C176" s="2" t="s">
        <v>4</v>
      </c>
      <c r="D176" s="22"/>
      <c r="E176" s="27">
        <f>IF(COUNTIF(J176:S176,"x"),"x",IF(SUM(J176,O176)=0,"-",SUM(J176,O176)))</f>
        <v>2032</v>
      </c>
      <c r="F176" s="25">
        <f>IF(COUNTIF(K176:T176,"x"),"x",IF(SUM(K176,P176)=0,"-",SUM(K176,P176)))</f>
        <v>615</v>
      </c>
      <c r="G176" s="25">
        <f t="shared" si="9"/>
        <v>1035</v>
      </c>
      <c r="H176" s="25">
        <f t="shared" si="9"/>
        <v>358</v>
      </c>
      <c r="I176" s="25">
        <f t="shared" si="8"/>
        <v>24</v>
      </c>
      <c r="J176" s="25">
        <f t="shared" si="10"/>
        <v>965</v>
      </c>
      <c r="K176" s="289">
        <v>334</v>
      </c>
      <c r="L176" s="289">
        <v>518</v>
      </c>
      <c r="M176" s="289">
        <v>95</v>
      </c>
      <c r="N176" s="289">
        <v>18</v>
      </c>
      <c r="O176" s="25">
        <f t="shared" si="11"/>
        <v>1067</v>
      </c>
      <c r="P176" s="289">
        <v>281</v>
      </c>
      <c r="Q176" s="289">
        <v>517</v>
      </c>
      <c r="R176" s="289">
        <v>263</v>
      </c>
      <c r="S176" s="289">
        <v>6</v>
      </c>
    </row>
    <row r="177" spans="1:19" ht="13.5" customHeight="1">
      <c r="A177" s="2"/>
      <c r="B177" s="2"/>
      <c r="C177" s="2" t="s">
        <v>5</v>
      </c>
      <c r="D177" s="22"/>
      <c r="E177" s="27">
        <f t="shared" si="9"/>
        <v>2002</v>
      </c>
      <c r="F177" s="25">
        <f t="shared" si="9"/>
        <v>542</v>
      </c>
      <c r="G177" s="25">
        <f t="shared" si="9"/>
        <v>1055</v>
      </c>
      <c r="H177" s="25">
        <f t="shared" si="9"/>
        <v>380</v>
      </c>
      <c r="I177" s="25">
        <f t="shared" si="8"/>
        <v>25</v>
      </c>
      <c r="J177" s="25">
        <f t="shared" si="10"/>
        <v>888</v>
      </c>
      <c r="K177" s="289">
        <v>264</v>
      </c>
      <c r="L177" s="289">
        <v>524</v>
      </c>
      <c r="M177" s="289">
        <v>89</v>
      </c>
      <c r="N177" s="289">
        <v>11</v>
      </c>
      <c r="O177" s="25">
        <f t="shared" si="11"/>
        <v>1114</v>
      </c>
      <c r="P177" s="289">
        <v>278</v>
      </c>
      <c r="Q177" s="289">
        <v>531</v>
      </c>
      <c r="R177" s="289">
        <v>291</v>
      </c>
      <c r="S177" s="289">
        <v>14</v>
      </c>
    </row>
    <row r="178" spans="1:19" ht="13.5" customHeight="1">
      <c r="A178" s="2"/>
      <c r="B178" s="2"/>
      <c r="C178" s="2" t="s">
        <v>6</v>
      </c>
      <c r="D178" s="22"/>
      <c r="E178" s="27">
        <f t="shared" si="9"/>
        <v>1294</v>
      </c>
      <c r="F178" s="25">
        <f t="shared" si="9"/>
        <v>379</v>
      </c>
      <c r="G178" s="25">
        <f t="shared" si="9"/>
        <v>655</v>
      </c>
      <c r="H178" s="25">
        <f t="shared" si="9"/>
        <v>174</v>
      </c>
      <c r="I178" s="25">
        <f t="shared" si="8"/>
        <v>86</v>
      </c>
      <c r="J178" s="25">
        <f t="shared" si="10"/>
        <v>647</v>
      </c>
      <c r="K178" s="289">
        <v>242</v>
      </c>
      <c r="L178" s="289">
        <v>323</v>
      </c>
      <c r="M178" s="289">
        <v>45</v>
      </c>
      <c r="N178" s="289">
        <v>37</v>
      </c>
      <c r="O178" s="25">
        <f t="shared" si="11"/>
        <v>647</v>
      </c>
      <c r="P178" s="289">
        <v>137</v>
      </c>
      <c r="Q178" s="289">
        <v>332</v>
      </c>
      <c r="R178" s="289">
        <v>129</v>
      </c>
      <c r="S178" s="289">
        <v>49</v>
      </c>
    </row>
    <row r="179" spans="1:19" ht="13.5" customHeight="1">
      <c r="A179" s="2"/>
      <c r="B179" s="2"/>
      <c r="C179" s="2" t="s">
        <v>10</v>
      </c>
      <c r="D179" s="22"/>
      <c r="E179" s="25" t="str">
        <f t="shared" si="9"/>
        <v>-</v>
      </c>
      <c r="F179" s="25" t="str">
        <f t="shared" si="9"/>
        <v>-</v>
      </c>
      <c r="G179" s="25" t="str">
        <f t="shared" si="9"/>
        <v>-</v>
      </c>
      <c r="H179" s="25" t="str">
        <f t="shared" si="9"/>
        <v>-</v>
      </c>
      <c r="I179" s="25" t="str">
        <f t="shared" si="8"/>
        <v>-</v>
      </c>
      <c r="J179" s="25" t="str">
        <f t="shared" si="10"/>
        <v>-</v>
      </c>
      <c r="K179" s="289" t="s">
        <v>313</v>
      </c>
      <c r="L179" s="289" t="s">
        <v>313</v>
      </c>
      <c r="M179" s="289" t="s">
        <v>313</v>
      </c>
      <c r="N179" s="289" t="s">
        <v>313</v>
      </c>
      <c r="O179" s="25" t="str">
        <f t="shared" si="11"/>
        <v>-</v>
      </c>
      <c r="P179" s="289" t="s">
        <v>313</v>
      </c>
      <c r="Q179" s="289" t="s">
        <v>313</v>
      </c>
      <c r="R179" s="289" t="s">
        <v>313</v>
      </c>
      <c r="S179" s="289" t="s">
        <v>313</v>
      </c>
    </row>
    <row r="180" spans="1:19" ht="13.5" customHeight="1">
      <c r="A180" s="2"/>
      <c r="B180" s="2"/>
      <c r="C180" s="2" t="s">
        <v>11</v>
      </c>
      <c r="D180" s="22"/>
      <c r="E180" s="25" t="str">
        <f t="shared" si="9"/>
        <v>-</v>
      </c>
      <c r="F180" s="25" t="str">
        <f t="shared" si="9"/>
        <v>-</v>
      </c>
      <c r="G180" s="25" t="str">
        <f t="shared" si="9"/>
        <v>-</v>
      </c>
      <c r="H180" s="25" t="str">
        <f t="shared" si="9"/>
        <v>-</v>
      </c>
      <c r="I180" s="25" t="str">
        <f t="shared" si="8"/>
        <v>-</v>
      </c>
      <c r="J180" s="25" t="str">
        <f t="shared" si="10"/>
        <v>-</v>
      </c>
      <c r="K180" s="289" t="s">
        <v>313</v>
      </c>
      <c r="L180" s="289" t="s">
        <v>313</v>
      </c>
      <c r="M180" s="289" t="s">
        <v>313</v>
      </c>
      <c r="N180" s="289" t="s">
        <v>313</v>
      </c>
      <c r="O180" s="25" t="str">
        <f t="shared" si="11"/>
        <v>-</v>
      </c>
      <c r="P180" s="289" t="s">
        <v>313</v>
      </c>
      <c r="Q180" s="289" t="s">
        <v>313</v>
      </c>
      <c r="R180" s="289" t="s">
        <v>313</v>
      </c>
      <c r="S180" s="289" t="s">
        <v>313</v>
      </c>
    </row>
    <row r="181" spans="1:19" ht="13.5" customHeight="1">
      <c r="A181" s="2"/>
      <c r="B181" s="2" t="s">
        <v>66</v>
      </c>
      <c r="C181" s="2"/>
      <c r="D181" s="22"/>
      <c r="E181" s="27">
        <f t="shared" si="9"/>
        <v>4</v>
      </c>
      <c r="F181" s="25">
        <f t="shared" si="9"/>
        <v>4</v>
      </c>
      <c r="G181" s="25" t="str">
        <f t="shared" si="9"/>
        <v>-</v>
      </c>
      <c r="H181" s="25" t="str">
        <f t="shared" si="9"/>
        <v>-</v>
      </c>
      <c r="I181" s="25" t="str">
        <f t="shared" si="8"/>
        <v>-</v>
      </c>
      <c r="J181" s="25">
        <f t="shared" si="10"/>
        <v>4</v>
      </c>
      <c r="K181" s="289">
        <v>4</v>
      </c>
      <c r="L181" s="289" t="s">
        <v>313</v>
      </c>
      <c r="M181" s="289" t="s">
        <v>313</v>
      </c>
      <c r="N181" s="289" t="s">
        <v>313</v>
      </c>
      <c r="O181" s="25" t="str">
        <f t="shared" si="11"/>
        <v>-</v>
      </c>
      <c r="P181" s="289" t="s">
        <v>313</v>
      </c>
      <c r="Q181" s="289" t="s">
        <v>313</v>
      </c>
      <c r="R181" s="289" t="s">
        <v>313</v>
      </c>
      <c r="S181" s="289" t="s">
        <v>313</v>
      </c>
    </row>
    <row r="182" spans="1:19" ht="13.5" customHeight="1">
      <c r="A182" s="2" t="s">
        <v>67</v>
      </c>
      <c r="B182" s="2"/>
      <c r="C182" s="2"/>
      <c r="D182" s="22"/>
      <c r="E182" s="27"/>
      <c r="F182" s="25"/>
      <c r="G182" s="25"/>
      <c r="H182" s="25"/>
      <c r="I182" s="25"/>
      <c r="J182" s="25"/>
      <c r="K182" s="4"/>
      <c r="L182" s="4"/>
      <c r="M182" s="4"/>
      <c r="N182" s="4"/>
      <c r="O182" s="24"/>
      <c r="P182" s="4"/>
      <c r="Q182" s="4"/>
      <c r="R182" s="4"/>
      <c r="S182" s="28"/>
    </row>
    <row r="183" spans="1:19" ht="13.5" customHeight="1">
      <c r="A183" s="2">
        <v>1</v>
      </c>
      <c r="B183" s="542" t="s">
        <v>68</v>
      </c>
      <c r="C183" s="543"/>
      <c r="D183" s="22"/>
      <c r="E183" s="27">
        <f t="shared" ref="E183:I198" si="12">SUM(J183,O183)</f>
        <v>4058</v>
      </c>
      <c r="F183" s="25">
        <f t="shared" si="12"/>
        <v>1204</v>
      </c>
      <c r="G183" s="25">
        <f t="shared" si="12"/>
        <v>1661</v>
      </c>
      <c r="H183" s="25">
        <f t="shared" si="12"/>
        <v>982</v>
      </c>
      <c r="I183" s="25">
        <f t="shared" si="12"/>
        <v>211</v>
      </c>
      <c r="J183" s="25">
        <f t="shared" ref="J183:J198" si="13">SUM(K183:N183)</f>
        <v>1689</v>
      </c>
      <c r="K183" s="25">
        <f>SUM(K68)</f>
        <v>585</v>
      </c>
      <c r="L183" s="25">
        <f t="shared" ref="L183:N183" si="14">SUM(L68)</f>
        <v>840</v>
      </c>
      <c r="M183" s="25">
        <f t="shared" si="14"/>
        <v>178</v>
      </c>
      <c r="N183" s="25">
        <f t="shared" si="14"/>
        <v>86</v>
      </c>
      <c r="O183" s="25">
        <f>SUM(P183:S183)</f>
        <v>2369</v>
      </c>
      <c r="P183" s="25">
        <f t="shared" ref="P183:S183" si="15">SUM(P68)</f>
        <v>619</v>
      </c>
      <c r="Q183" s="25">
        <f t="shared" si="15"/>
        <v>821</v>
      </c>
      <c r="R183" s="25">
        <f t="shared" si="15"/>
        <v>804</v>
      </c>
      <c r="S183" s="26">
        <f t="shared" si="15"/>
        <v>125</v>
      </c>
    </row>
    <row r="184" spans="1:19" ht="13.5" customHeight="1">
      <c r="A184" s="2">
        <v>2</v>
      </c>
      <c r="B184" s="542" t="s">
        <v>323</v>
      </c>
      <c r="C184" s="543"/>
      <c r="D184" s="437" t="s">
        <v>592</v>
      </c>
      <c r="E184" s="27">
        <f t="shared" si="12"/>
        <v>3667</v>
      </c>
      <c r="F184" s="25">
        <f>SUM(K184,P184)</f>
        <v>1166</v>
      </c>
      <c r="G184" s="25">
        <f t="shared" si="12"/>
        <v>1669</v>
      </c>
      <c r="H184" s="25">
        <f t="shared" si="12"/>
        <v>739</v>
      </c>
      <c r="I184" s="25">
        <f t="shared" si="12"/>
        <v>93</v>
      </c>
      <c r="J184" s="25">
        <f t="shared" si="13"/>
        <v>1584</v>
      </c>
      <c r="K184" s="25">
        <f>SUM(K39,K64,K96,K97,K100,K98,K99,K181)</f>
        <v>554</v>
      </c>
      <c r="L184" s="25">
        <f t="shared" ref="L184:N184" si="16">SUM(L39,L64,L96,L97,L100,L98,L99,L181)</f>
        <v>834</v>
      </c>
      <c r="M184" s="25">
        <f t="shared" si="16"/>
        <v>146</v>
      </c>
      <c r="N184" s="25">
        <f t="shared" si="16"/>
        <v>50</v>
      </c>
      <c r="O184" s="25">
        <f t="shared" ref="O184:O200" si="17">SUM(P184:S184)</f>
        <v>2083</v>
      </c>
      <c r="P184" s="25">
        <f>SUM(P39,P64,P96,P97,P100,P98,P99,P181)</f>
        <v>612</v>
      </c>
      <c r="Q184" s="25">
        <f t="shared" ref="Q184:S184" si="18">SUM(Q39,Q64,Q96,Q97,Q100,Q98,Q99,Q181)</f>
        <v>835</v>
      </c>
      <c r="R184" s="25">
        <f t="shared" si="18"/>
        <v>593</v>
      </c>
      <c r="S184" s="25">
        <f t="shared" si="18"/>
        <v>43</v>
      </c>
    </row>
    <row r="185" spans="1:19" ht="13.5" customHeight="1">
      <c r="A185" s="2">
        <v>3</v>
      </c>
      <c r="B185" s="542" t="s">
        <v>69</v>
      </c>
      <c r="C185" s="543"/>
      <c r="D185" s="9"/>
      <c r="E185" s="27">
        <f t="shared" si="12"/>
        <v>3674</v>
      </c>
      <c r="F185" s="25">
        <f t="shared" si="12"/>
        <v>1143</v>
      </c>
      <c r="G185" s="25">
        <f t="shared" si="12"/>
        <v>1570</v>
      </c>
      <c r="H185" s="25">
        <f t="shared" si="12"/>
        <v>849</v>
      </c>
      <c r="I185" s="25">
        <f t="shared" si="12"/>
        <v>112</v>
      </c>
      <c r="J185" s="25">
        <f t="shared" si="13"/>
        <v>1540</v>
      </c>
      <c r="K185" s="25">
        <f>SUM(K89)</f>
        <v>533</v>
      </c>
      <c r="L185" s="25">
        <f t="shared" ref="L185:N185" si="19">SUM(L89)</f>
        <v>783</v>
      </c>
      <c r="M185" s="25">
        <f t="shared" si="19"/>
        <v>181</v>
      </c>
      <c r="N185" s="25">
        <f t="shared" si="19"/>
        <v>43</v>
      </c>
      <c r="O185" s="25">
        <f t="shared" si="17"/>
        <v>2134</v>
      </c>
      <c r="P185" s="25">
        <f t="shared" ref="P185:S185" si="20">SUM(P89)</f>
        <v>610</v>
      </c>
      <c r="Q185" s="25">
        <f t="shared" si="20"/>
        <v>787</v>
      </c>
      <c r="R185" s="25">
        <f t="shared" si="20"/>
        <v>668</v>
      </c>
      <c r="S185" s="26">
        <f t="shared" si="20"/>
        <v>69</v>
      </c>
    </row>
    <row r="186" spans="1:19" ht="13.5" customHeight="1">
      <c r="A186" s="2">
        <v>4</v>
      </c>
      <c r="B186" s="542" t="s">
        <v>70</v>
      </c>
      <c r="C186" s="543"/>
      <c r="D186" s="11"/>
      <c r="E186" s="27">
        <f t="shared" si="12"/>
        <v>4240</v>
      </c>
      <c r="F186" s="25">
        <f t="shared" si="12"/>
        <v>1182</v>
      </c>
      <c r="G186" s="25">
        <f t="shared" si="12"/>
        <v>2046</v>
      </c>
      <c r="H186" s="25">
        <f t="shared" si="12"/>
        <v>904</v>
      </c>
      <c r="I186" s="25">
        <f t="shared" si="12"/>
        <v>108</v>
      </c>
      <c r="J186" s="25">
        <f t="shared" si="13"/>
        <v>1798</v>
      </c>
      <c r="K186" s="25">
        <f>SUM(K101)</f>
        <v>561</v>
      </c>
      <c r="L186" s="25">
        <f t="shared" ref="L186:N186" si="21">SUM(L101)</f>
        <v>1016</v>
      </c>
      <c r="M186" s="25">
        <f t="shared" si="21"/>
        <v>178</v>
      </c>
      <c r="N186" s="25">
        <f t="shared" si="21"/>
        <v>43</v>
      </c>
      <c r="O186" s="25">
        <f t="shared" si="17"/>
        <v>2442</v>
      </c>
      <c r="P186" s="25">
        <f t="shared" ref="P186:S186" si="22">SUM(P101)</f>
        <v>621</v>
      </c>
      <c r="Q186" s="25">
        <f t="shared" si="22"/>
        <v>1030</v>
      </c>
      <c r="R186" s="25">
        <f t="shared" si="22"/>
        <v>726</v>
      </c>
      <c r="S186" s="25">
        <f t="shared" si="22"/>
        <v>65</v>
      </c>
    </row>
    <row r="187" spans="1:19" ht="13.5" customHeight="1">
      <c r="A187" s="2">
        <v>5</v>
      </c>
      <c r="B187" s="542" t="s">
        <v>71</v>
      </c>
      <c r="C187" s="543"/>
      <c r="D187" s="11"/>
      <c r="E187" s="27">
        <f t="shared" si="12"/>
        <v>4518</v>
      </c>
      <c r="F187" s="25">
        <f t="shared" si="12"/>
        <v>1088</v>
      </c>
      <c r="G187" s="25">
        <f t="shared" si="12"/>
        <v>2454</v>
      </c>
      <c r="H187" s="25">
        <f t="shared" si="12"/>
        <v>887</v>
      </c>
      <c r="I187" s="25">
        <f t="shared" si="12"/>
        <v>89</v>
      </c>
      <c r="J187" s="25">
        <f t="shared" si="13"/>
        <v>2042</v>
      </c>
      <c r="K187" s="25">
        <f>SUM(K107,K83)</f>
        <v>585</v>
      </c>
      <c r="L187" s="25">
        <f t="shared" ref="L187:N187" si="23">SUM(L107,L83)</f>
        <v>1211</v>
      </c>
      <c r="M187" s="25">
        <f t="shared" si="23"/>
        <v>206</v>
      </c>
      <c r="N187" s="25">
        <f t="shared" si="23"/>
        <v>40</v>
      </c>
      <c r="O187" s="25">
        <f t="shared" si="17"/>
        <v>2476</v>
      </c>
      <c r="P187" s="25">
        <f t="shared" ref="P187:S187" si="24">SUM(P107,P83)</f>
        <v>503</v>
      </c>
      <c r="Q187" s="25">
        <f t="shared" si="24"/>
        <v>1243</v>
      </c>
      <c r="R187" s="25">
        <f t="shared" si="24"/>
        <v>681</v>
      </c>
      <c r="S187" s="25">
        <f t="shared" si="24"/>
        <v>49</v>
      </c>
    </row>
    <row r="188" spans="1:19" ht="13.5" customHeight="1">
      <c r="A188" s="2">
        <v>6</v>
      </c>
      <c r="B188" s="542" t="s">
        <v>72</v>
      </c>
      <c r="C188" s="543"/>
      <c r="D188" s="11"/>
      <c r="E188" s="27">
        <f t="shared" si="12"/>
        <v>6770</v>
      </c>
      <c r="F188" s="25">
        <f>SUM(K188,P188)</f>
        <v>2033</v>
      </c>
      <c r="G188" s="25">
        <f t="shared" si="12"/>
        <v>3363</v>
      </c>
      <c r="H188" s="25">
        <f t="shared" si="12"/>
        <v>1252</v>
      </c>
      <c r="I188" s="25">
        <f t="shared" si="12"/>
        <v>122</v>
      </c>
      <c r="J188" s="25">
        <f t="shared" si="13"/>
        <v>3120</v>
      </c>
      <c r="K188" s="25">
        <f>SUM(K77,K74)</f>
        <v>1087</v>
      </c>
      <c r="L188" s="25">
        <f t="shared" ref="L188:N188" si="25">SUM(L77,L74)</f>
        <v>1680</v>
      </c>
      <c r="M188" s="25">
        <f t="shared" si="25"/>
        <v>291</v>
      </c>
      <c r="N188" s="25">
        <f t="shared" si="25"/>
        <v>62</v>
      </c>
      <c r="O188" s="25">
        <f t="shared" si="17"/>
        <v>3650</v>
      </c>
      <c r="P188" s="25">
        <f t="shared" ref="P188:S188" si="26">SUM(P77,P74)</f>
        <v>946</v>
      </c>
      <c r="Q188" s="25">
        <f t="shared" si="26"/>
        <v>1683</v>
      </c>
      <c r="R188" s="25">
        <f t="shared" si="26"/>
        <v>961</v>
      </c>
      <c r="S188" s="25">
        <f t="shared" si="26"/>
        <v>60</v>
      </c>
    </row>
    <row r="189" spans="1:19" ht="13.5" customHeight="1">
      <c r="A189" s="2">
        <v>7</v>
      </c>
      <c r="B189" s="542" t="s">
        <v>73</v>
      </c>
      <c r="C189" s="543"/>
      <c r="D189" s="11"/>
      <c r="E189" s="27">
        <f t="shared" si="12"/>
        <v>4910</v>
      </c>
      <c r="F189" s="25">
        <f t="shared" si="12"/>
        <v>1266</v>
      </c>
      <c r="G189" s="25">
        <f t="shared" si="12"/>
        <v>2384</v>
      </c>
      <c r="H189" s="25">
        <f t="shared" si="12"/>
        <v>1165</v>
      </c>
      <c r="I189" s="25">
        <f t="shared" si="12"/>
        <v>95</v>
      </c>
      <c r="J189" s="25">
        <f t="shared" si="13"/>
        <v>2174</v>
      </c>
      <c r="K189" s="25">
        <f>SUM(K28)</f>
        <v>665</v>
      </c>
      <c r="L189" s="25">
        <f t="shared" ref="L189:N189" si="27">SUM(L28)</f>
        <v>1196</v>
      </c>
      <c r="M189" s="25">
        <f t="shared" si="27"/>
        <v>261</v>
      </c>
      <c r="N189" s="25">
        <f t="shared" si="27"/>
        <v>52</v>
      </c>
      <c r="O189" s="25">
        <f t="shared" si="17"/>
        <v>2736</v>
      </c>
      <c r="P189" s="25">
        <f t="shared" ref="P189:S189" si="28">SUM(P28)</f>
        <v>601</v>
      </c>
      <c r="Q189" s="25">
        <f t="shared" si="28"/>
        <v>1188</v>
      </c>
      <c r="R189" s="25">
        <f t="shared" si="28"/>
        <v>904</v>
      </c>
      <c r="S189" s="25">
        <f t="shared" si="28"/>
        <v>43</v>
      </c>
    </row>
    <row r="190" spans="1:19" ht="13.5" customHeight="1">
      <c r="A190" s="2">
        <v>8</v>
      </c>
      <c r="B190" s="542" t="s">
        <v>74</v>
      </c>
      <c r="C190" s="543"/>
      <c r="D190" s="11"/>
      <c r="E190" s="27">
        <f t="shared" si="12"/>
        <v>1994</v>
      </c>
      <c r="F190" s="25">
        <f t="shared" si="12"/>
        <v>548</v>
      </c>
      <c r="G190" s="25">
        <f t="shared" si="12"/>
        <v>933</v>
      </c>
      <c r="H190" s="25">
        <f t="shared" si="12"/>
        <v>473</v>
      </c>
      <c r="I190" s="25">
        <f t="shared" si="12"/>
        <v>40</v>
      </c>
      <c r="J190" s="25">
        <f t="shared" si="13"/>
        <v>880</v>
      </c>
      <c r="K190" s="25">
        <f>SUM(K47,K46,K48)</f>
        <v>279</v>
      </c>
      <c r="L190" s="25">
        <f t="shared" ref="L190:N190" si="29">SUM(L47,L46,L48)</f>
        <v>464</v>
      </c>
      <c r="M190" s="25">
        <f t="shared" si="29"/>
        <v>115</v>
      </c>
      <c r="N190" s="25">
        <f t="shared" si="29"/>
        <v>22</v>
      </c>
      <c r="O190" s="25">
        <f t="shared" si="17"/>
        <v>1114</v>
      </c>
      <c r="P190" s="25">
        <f t="shared" ref="P190:S190" si="30">SUM(P47,P46,P48)</f>
        <v>269</v>
      </c>
      <c r="Q190" s="25">
        <f t="shared" si="30"/>
        <v>469</v>
      </c>
      <c r="R190" s="25">
        <f t="shared" si="30"/>
        <v>358</v>
      </c>
      <c r="S190" s="25">
        <f t="shared" si="30"/>
        <v>18</v>
      </c>
    </row>
    <row r="191" spans="1:19" ht="13.5" customHeight="1">
      <c r="A191" s="2">
        <v>9</v>
      </c>
      <c r="B191" s="542" t="s">
        <v>75</v>
      </c>
      <c r="C191" s="543"/>
      <c r="D191" s="11"/>
      <c r="E191" s="27">
        <f t="shared" si="12"/>
        <v>3035</v>
      </c>
      <c r="F191" s="25">
        <f t="shared" si="12"/>
        <v>774</v>
      </c>
      <c r="G191" s="25">
        <f t="shared" si="12"/>
        <v>1539</v>
      </c>
      <c r="H191" s="25">
        <f t="shared" si="12"/>
        <v>665</v>
      </c>
      <c r="I191" s="25">
        <f t="shared" si="12"/>
        <v>57</v>
      </c>
      <c r="J191" s="25">
        <f t="shared" si="13"/>
        <v>1349</v>
      </c>
      <c r="K191" s="25">
        <f>SUM(K43,K44,K45)</f>
        <v>388</v>
      </c>
      <c r="L191" s="25">
        <f t="shared" ref="L191:N191" si="31">SUM(L43,L44,L45)</f>
        <v>765</v>
      </c>
      <c r="M191" s="25">
        <f t="shared" si="31"/>
        <v>178</v>
      </c>
      <c r="N191" s="25">
        <f t="shared" si="31"/>
        <v>18</v>
      </c>
      <c r="O191" s="25">
        <f t="shared" si="17"/>
        <v>1686</v>
      </c>
      <c r="P191" s="25">
        <f t="shared" ref="P191:S191" si="32">SUM(P43,P44,P45)</f>
        <v>386</v>
      </c>
      <c r="Q191" s="25">
        <f t="shared" si="32"/>
        <v>774</v>
      </c>
      <c r="R191" s="25">
        <f t="shared" si="32"/>
        <v>487</v>
      </c>
      <c r="S191" s="25">
        <f t="shared" si="32"/>
        <v>39</v>
      </c>
    </row>
    <row r="192" spans="1:19" ht="13.5" customHeight="1">
      <c r="A192" s="2">
        <v>10</v>
      </c>
      <c r="B192" s="542" t="s">
        <v>76</v>
      </c>
      <c r="C192" s="543"/>
      <c r="D192" s="11"/>
      <c r="E192" s="27">
        <f t="shared" si="12"/>
        <v>3626</v>
      </c>
      <c r="F192" s="25">
        <f t="shared" si="12"/>
        <v>973</v>
      </c>
      <c r="G192" s="25">
        <f t="shared" si="12"/>
        <v>1842</v>
      </c>
      <c r="H192" s="25">
        <f t="shared" si="12"/>
        <v>753</v>
      </c>
      <c r="I192" s="25">
        <f t="shared" si="12"/>
        <v>58</v>
      </c>
      <c r="J192" s="25">
        <f t="shared" si="13"/>
        <v>1594</v>
      </c>
      <c r="K192" s="25">
        <f>SUM(K114,K113,K115,K116,K110,K138)</f>
        <v>492</v>
      </c>
      <c r="L192" s="25">
        <f t="shared" ref="L192:N192" si="33">SUM(L114,L113,L115,L116,L110,L138)</f>
        <v>921</v>
      </c>
      <c r="M192" s="25">
        <f t="shared" si="33"/>
        <v>156</v>
      </c>
      <c r="N192" s="25">
        <f t="shared" si="33"/>
        <v>25</v>
      </c>
      <c r="O192" s="25">
        <f t="shared" si="17"/>
        <v>2032</v>
      </c>
      <c r="P192" s="25">
        <f t="shared" ref="P192:S192" si="34">SUM(P114,P113,P115,P116,P110,P138)</f>
        <v>481</v>
      </c>
      <c r="Q192" s="25">
        <f t="shared" si="34"/>
        <v>921</v>
      </c>
      <c r="R192" s="25">
        <f t="shared" si="34"/>
        <v>597</v>
      </c>
      <c r="S192" s="25">
        <f t="shared" si="34"/>
        <v>33</v>
      </c>
    </row>
    <row r="193" spans="1:19" ht="13.5" customHeight="1">
      <c r="A193" s="2">
        <v>11</v>
      </c>
      <c r="B193" s="542" t="s">
        <v>77</v>
      </c>
      <c r="C193" s="543"/>
      <c r="D193" s="11"/>
      <c r="E193" s="27">
        <f t="shared" si="12"/>
        <v>5609</v>
      </c>
      <c r="F193" s="25">
        <f t="shared" si="12"/>
        <v>1506</v>
      </c>
      <c r="G193" s="25">
        <f t="shared" si="12"/>
        <v>2769</v>
      </c>
      <c r="H193" s="25">
        <f t="shared" si="12"/>
        <v>1256</v>
      </c>
      <c r="I193" s="25">
        <f t="shared" si="12"/>
        <v>78</v>
      </c>
      <c r="J193" s="25">
        <f t="shared" si="13"/>
        <v>2455</v>
      </c>
      <c r="K193" s="25">
        <f>SUM(K139,K133,K141,K140)</f>
        <v>791</v>
      </c>
      <c r="L193" s="25">
        <f t="shared" ref="L193:N193" si="35">SUM(L139,L133,L141,L140)</f>
        <v>1381</v>
      </c>
      <c r="M193" s="25">
        <f t="shared" si="35"/>
        <v>248</v>
      </c>
      <c r="N193" s="25">
        <f t="shared" si="35"/>
        <v>35</v>
      </c>
      <c r="O193" s="25">
        <f t="shared" si="17"/>
        <v>3154</v>
      </c>
      <c r="P193" s="25">
        <f t="shared" ref="P193:S193" si="36">SUM(P139,P133,P141,P140)</f>
        <v>715</v>
      </c>
      <c r="Q193" s="25">
        <f t="shared" si="36"/>
        <v>1388</v>
      </c>
      <c r="R193" s="25">
        <f t="shared" si="36"/>
        <v>1008</v>
      </c>
      <c r="S193" s="25">
        <f t="shared" si="36"/>
        <v>43</v>
      </c>
    </row>
    <row r="194" spans="1:19" ht="13.5" customHeight="1">
      <c r="A194" s="2">
        <v>12</v>
      </c>
      <c r="B194" s="542" t="s">
        <v>78</v>
      </c>
      <c r="C194" s="543"/>
      <c r="D194" s="11"/>
      <c r="E194" s="27">
        <f t="shared" si="12"/>
        <v>6491</v>
      </c>
      <c r="F194" s="25">
        <f t="shared" si="12"/>
        <v>1604</v>
      </c>
      <c r="G194" s="25">
        <f t="shared" si="12"/>
        <v>3387</v>
      </c>
      <c r="H194" s="25">
        <f t="shared" si="12"/>
        <v>1430</v>
      </c>
      <c r="I194" s="25">
        <f t="shared" si="12"/>
        <v>70</v>
      </c>
      <c r="J194" s="25">
        <f t="shared" si="13"/>
        <v>2850</v>
      </c>
      <c r="K194" s="25">
        <f>SUM(K119,K125,K130)</f>
        <v>822</v>
      </c>
      <c r="L194" s="25">
        <f t="shared" ref="L194:N194" si="37">SUM(L119,L125,L130)</f>
        <v>1691</v>
      </c>
      <c r="M194" s="25">
        <f t="shared" si="37"/>
        <v>307</v>
      </c>
      <c r="N194" s="25">
        <f t="shared" si="37"/>
        <v>30</v>
      </c>
      <c r="O194" s="25">
        <f t="shared" si="17"/>
        <v>3641</v>
      </c>
      <c r="P194" s="25">
        <f t="shared" ref="P194:S194" si="38">SUM(P119,P125,P130)</f>
        <v>782</v>
      </c>
      <c r="Q194" s="25">
        <f t="shared" si="38"/>
        <v>1696</v>
      </c>
      <c r="R194" s="25">
        <f t="shared" si="38"/>
        <v>1123</v>
      </c>
      <c r="S194" s="25">
        <f t="shared" si="38"/>
        <v>40</v>
      </c>
    </row>
    <row r="195" spans="1:19" ht="13.5" customHeight="1">
      <c r="A195" s="2">
        <v>13</v>
      </c>
      <c r="B195" s="542" t="s">
        <v>79</v>
      </c>
      <c r="C195" s="543"/>
      <c r="D195" s="11"/>
      <c r="E195" s="27">
        <f t="shared" si="12"/>
        <v>6411</v>
      </c>
      <c r="F195" s="25">
        <f t="shared" si="12"/>
        <v>1369</v>
      </c>
      <c r="G195" s="25">
        <f t="shared" si="12"/>
        <v>3687</v>
      </c>
      <c r="H195" s="25">
        <f t="shared" si="12"/>
        <v>1312</v>
      </c>
      <c r="I195" s="25">
        <f t="shared" si="12"/>
        <v>43</v>
      </c>
      <c r="J195" s="25">
        <f t="shared" si="13"/>
        <v>2848</v>
      </c>
      <c r="K195" s="25">
        <f>SUM(K34,K23)</f>
        <v>710</v>
      </c>
      <c r="L195" s="25">
        <f t="shared" ref="L195:N195" si="39">SUM(L34,L23)</f>
        <v>1831</v>
      </c>
      <c r="M195" s="25">
        <f t="shared" si="39"/>
        <v>289</v>
      </c>
      <c r="N195" s="25">
        <f t="shared" si="39"/>
        <v>18</v>
      </c>
      <c r="O195" s="25">
        <f t="shared" si="17"/>
        <v>3563</v>
      </c>
      <c r="P195" s="25">
        <f t="shared" ref="P195:S195" si="40">SUM(P34,P23)</f>
        <v>659</v>
      </c>
      <c r="Q195" s="25">
        <f t="shared" si="40"/>
        <v>1856</v>
      </c>
      <c r="R195" s="25">
        <f t="shared" si="40"/>
        <v>1023</v>
      </c>
      <c r="S195" s="25">
        <f t="shared" si="40"/>
        <v>25</v>
      </c>
    </row>
    <row r="196" spans="1:19" ht="13.5" customHeight="1">
      <c r="A196" s="2">
        <v>14</v>
      </c>
      <c r="B196" s="542" t="s">
        <v>80</v>
      </c>
      <c r="C196" s="543"/>
      <c r="D196" s="11"/>
      <c r="E196" s="27">
        <f>SUM(J196,O196)</f>
        <v>6430</v>
      </c>
      <c r="F196" s="25">
        <f>SUM(K196,P196)</f>
        <v>1558</v>
      </c>
      <c r="G196" s="25">
        <f t="shared" si="12"/>
        <v>3327</v>
      </c>
      <c r="H196" s="25">
        <f t="shared" si="12"/>
        <v>1463</v>
      </c>
      <c r="I196" s="25">
        <f t="shared" si="12"/>
        <v>82</v>
      </c>
      <c r="J196" s="25">
        <f t="shared" si="13"/>
        <v>2803</v>
      </c>
      <c r="K196" s="25">
        <f>SUM(K54,K49,K58)</f>
        <v>818</v>
      </c>
      <c r="L196" s="25">
        <f t="shared" ref="L196:N196" si="41">SUM(L54,L49,L58)</f>
        <v>1659</v>
      </c>
      <c r="M196" s="25">
        <f t="shared" si="41"/>
        <v>293</v>
      </c>
      <c r="N196" s="25">
        <f t="shared" si="41"/>
        <v>33</v>
      </c>
      <c r="O196" s="25">
        <f t="shared" si="17"/>
        <v>3627</v>
      </c>
      <c r="P196" s="25">
        <f>SUM(P54,P49,P58)</f>
        <v>740</v>
      </c>
      <c r="Q196" s="25">
        <f t="shared" ref="Q196:S196" si="42">SUM(Q54,Q49,Q58)</f>
        <v>1668</v>
      </c>
      <c r="R196" s="25">
        <f t="shared" si="42"/>
        <v>1170</v>
      </c>
      <c r="S196" s="25">
        <f t="shared" si="42"/>
        <v>49</v>
      </c>
    </row>
    <row r="197" spans="1:19" ht="13.5" customHeight="1">
      <c r="A197" s="2">
        <v>15</v>
      </c>
      <c r="B197" s="542" t="s">
        <v>81</v>
      </c>
      <c r="C197" s="543"/>
      <c r="D197" s="11"/>
      <c r="E197" s="27">
        <f t="shared" si="12"/>
        <v>11551</v>
      </c>
      <c r="F197" s="25">
        <f t="shared" si="12"/>
        <v>2820</v>
      </c>
      <c r="G197" s="25">
        <f t="shared" si="12"/>
        <v>6644</v>
      </c>
      <c r="H197" s="25">
        <f t="shared" si="12"/>
        <v>1993</v>
      </c>
      <c r="I197" s="25">
        <f t="shared" si="12"/>
        <v>94</v>
      </c>
      <c r="J197" s="25">
        <f t="shared" si="13"/>
        <v>5277</v>
      </c>
      <c r="K197" s="25">
        <f>SUM(K142,K143,K149)</f>
        <v>1538</v>
      </c>
      <c r="L197" s="25">
        <f t="shared" ref="L197:N197" si="43">SUM(L142,L143,L149)</f>
        <v>3290</v>
      </c>
      <c r="M197" s="25">
        <f t="shared" si="43"/>
        <v>402</v>
      </c>
      <c r="N197" s="25">
        <f t="shared" si="43"/>
        <v>47</v>
      </c>
      <c r="O197" s="25">
        <f t="shared" si="17"/>
        <v>6274</v>
      </c>
      <c r="P197" s="25">
        <f t="shared" ref="P197:S197" si="44">SUM(P142,P143,P149)</f>
        <v>1282</v>
      </c>
      <c r="Q197" s="25">
        <f t="shared" si="44"/>
        <v>3354</v>
      </c>
      <c r="R197" s="25">
        <f t="shared" si="44"/>
        <v>1591</v>
      </c>
      <c r="S197" s="25">
        <f t="shared" si="44"/>
        <v>47</v>
      </c>
    </row>
    <row r="198" spans="1:19" ht="13.5" customHeight="1">
      <c r="A198" s="2">
        <v>16</v>
      </c>
      <c r="B198" s="542" t="s">
        <v>82</v>
      </c>
      <c r="C198" s="543"/>
      <c r="D198" s="11"/>
      <c r="E198" s="27">
        <f t="shared" si="12"/>
        <v>10453</v>
      </c>
      <c r="F198" s="25">
        <f t="shared" si="12"/>
        <v>2346</v>
      </c>
      <c r="G198" s="25">
        <f t="shared" si="12"/>
        <v>5634</v>
      </c>
      <c r="H198" s="25">
        <f t="shared" si="12"/>
        <v>2407</v>
      </c>
      <c r="I198" s="25">
        <f t="shared" si="12"/>
        <v>66</v>
      </c>
      <c r="J198" s="25">
        <f t="shared" si="13"/>
        <v>4434</v>
      </c>
      <c r="K198" s="25">
        <f>SUM(K154,K163,K169,K159)</f>
        <v>1162</v>
      </c>
      <c r="L198" s="25">
        <f t="shared" ref="L198:N198" si="45">SUM(L154,L163,L169,L159)</f>
        <v>2801</v>
      </c>
      <c r="M198" s="25">
        <f t="shared" si="45"/>
        <v>447</v>
      </c>
      <c r="N198" s="25">
        <f t="shared" si="45"/>
        <v>24</v>
      </c>
      <c r="O198" s="25">
        <f t="shared" si="17"/>
        <v>6019</v>
      </c>
      <c r="P198" s="25">
        <f t="shared" ref="P198:S198" si="46">SUM(P154,P163,P169,P159)</f>
        <v>1184</v>
      </c>
      <c r="Q198" s="25">
        <f t="shared" si="46"/>
        <v>2833</v>
      </c>
      <c r="R198" s="25">
        <f t="shared" si="46"/>
        <v>1960</v>
      </c>
      <c r="S198" s="25">
        <f t="shared" si="46"/>
        <v>42</v>
      </c>
    </row>
    <row r="199" spans="1:19" ht="13.5" customHeight="1">
      <c r="A199" s="2">
        <v>17</v>
      </c>
      <c r="B199" s="542" t="s">
        <v>83</v>
      </c>
      <c r="C199" s="543"/>
      <c r="D199" s="11"/>
      <c r="E199" s="27">
        <f t="shared" ref="E199:I200" si="47">SUM(J199,O199)</f>
        <v>10209</v>
      </c>
      <c r="F199" s="25">
        <f t="shared" si="47"/>
        <v>2728</v>
      </c>
      <c r="G199" s="25">
        <f t="shared" si="47"/>
        <v>5542</v>
      </c>
      <c r="H199" s="25">
        <f t="shared" si="47"/>
        <v>1787</v>
      </c>
      <c r="I199" s="25">
        <f t="shared" si="47"/>
        <v>152</v>
      </c>
      <c r="J199" s="25">
        <f t="shared" ref="J199:J200" si="48">SUM(K199:N199)</f>
        <v>4834</v>
      </c>
      <c r="K199" s="25">
        <f>SUM(K175,K170,K171,K172,K173,K174)</f>
        <v>1512</v>
      </c>
      <c r="L199" s="25">
        <f t="shared" ref="L199:N199" si="49">SUM(L175,L170,L171,L172,L173,L174)</f>
        <v>2759</v>
      </c>
      <c r="M199" s="25">
        <f t="shared" si="49"/>
        <v>485</v>
      </c>
      <c r="N199" s="25">
        <f t="shared" si="49"/>
        <v>78</v>
      </c>
      <c r="O199" s="25">
        <f t="shared" si="17"/>
        <v>5375</v>
      </c>
      <c r="P199" s="25">
        <f t="shared" ref="P199:S199" si="50">SUM(P175,P170,P171,P172,P173,P174)</f>
        <v>1216</v>
      </c>
      <c r="Q199" s="25">
        <f t="shared" si="50"/>
        <v>2783</v>
      </c>
      <c r="R199" s="25">
        <f t="shared" si="50"/>
        <v>1302</v>
      </c>
      <c r="S199" s="25">
        <f t="shared" si="50"/>
        <v>74</v>
      </c>
    </row>
    <row r="200" spans="1:19" ht="13.5" customHeight="1">
      <c r="A200" s="6">
        <v>18</v>
      </c>
      <c r="B200" s="606" t="s">
        <v>84</v>
      </c>
      <c r="C200" s="607"/>
      <c r="D200" s="12"/>
      <c r="E200" s="292">
        <f t="shared" si="47"/>
        <v>3423</v>
      </c>
      <c r="F200" s="293">
        <f t="shared" si="47"/>
        <v>732</v>
      </c>
      <c r="G200" s="293">
        <f t="shared" si="47"/>
        <v>1797</v>
      </c>
      <c r="H200" s="293">
        <f t="shared" si="47"/>
        <v>887</v>
      </c>
      <c r="I200" s="293">
        <f t="shared" si="47"/>
        <v>7</v>
      </c>
      <c r="J200" s="293">
        <f t="shared" si="48"/>
        <v>1528</v>
      </c>
      <c r="K200" s="293">
        <f>SUM(K5,K9,K13,K17)</f>
        <v>418</v>
      </c>
      <c r="L200" s="293">
        <f t="shared" ref="L200:N200" si="51">SUM(L5,L9,L13,L17)</f>
        <v>902</v>
      </c>
      <c r="M200" s="293">
        <f t="shared" si="51"/>
        <v>202</v>
      </c>
      <c r="N200" s="293">
        <f t="shared" si="51"/>
        <v>6</v>
      </c>
      <c r="O200" s="293">
        <f t="shared" si="17"/>
        <v>1895</v>
      </c>
      <c r="P200" s="293">
        <f t="shared" ref="P200:S200" si="52">SUM(P5,P9,P13,P17)</f>
        <v>314</v>
      </c>
      <c r="Q200" s="293">
        <f t="shared" si="52"/>
        <v>895</v>
      </c>
      <c r="R200" s="293">
        <f t="shared" si="52"/>
        <v>685</v>
      </c>
      <c r="S200" s="293">
        <f t="shared" si="52"/>
        <v>1</v>
      </c>
    </row>
    <row r="201" spans="1:19" ht="12">
      <c r="A201" s="72" t="s">
        <v>298</v>
      </c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</row>
    <row r="202" spans="1:19" ht="12">
      <c r="A202" s="78" t="s">
        <v>604</v>
      </c>
    </row>
    <row r="203" spans="1:19" ht="12">
      <c r="A203" s="78" t="s">
        <v>819</v>
      </c>
    </row>
    <row r="204" spans="1:19" ht="12">
      <c r="A204" s="78" t="s">
        <v>608</v>
      </c>
    </row>
    <row r="205" spans="1:19" ht="12">
      <c r="A205" s="78" t="s">
        <v>327</v>
      </c>
    </row>
    <row r="213" spans="5:19">
      <c r="E213" s="5">
        <f>SUM(E183:E200)</f>
        <v>101069</v>
      </c>
      <c r="F213" s="5">
        <f t="shared" ref="F213:S213" si="53">SUM(F183:F200)</f>
        <v>26040</v>
      </c>
      <c r="G213" s="5">
        <f t="shared" si="53"/>
        <v>52248</v>
      </c>
      <c r="H213" s="5">
        <f t="shared" si="53"/>
        <v>21204</v>
      </c>
      <c r="I213" s="5">
        <f t="shared" si="53"/>
        <v>1577</v>
      </c>
      <c r="J213" s="5">
        <f t="shared" si="53"/>
        <v>44799</v>
      </c>
      <c r="K213" s="5">
        <f t="shared" si="53"/>
        <v>13500</v>
      </c>
      <c r="L213" s="5">
        <f t="shared" si="53"/>
        <v>26024</v>
      </c>
      <c r="M213" s="5">
        <f t="shared" si="53"/>
        <v>4563</v>
      </c>
      <c r="N213" s="5">
        <f t="shared" si="53"/>
        <v>712</v>
      </c>
      <c r="O213" s="5">
        <f t="shared" si="53"/>
        <v>56270</v>
      </c>
      <c r="P213" s="5">
        <f t="shared" si="53"/>
        <v>12540</v>
      </c>
      <c r="Q213" s="5">
        <f t="shared" si="53"/>
        <v>26224</v>
      </c>
      <c r="R213" s="5">
        <f t="shared" si="53"/>
        <v>16641</v>
      </c>
      <c r="S213" s="5">
        <f t="shared" si="53"/>
        <v>865</v>
      </c>
    </row>
    <row r="214" spans="5:19">
      <c r="E214" s="5">
        <f>E4</f>
        <v>101069</v>
      </c>
      <c r="F214" s="5">
        <f>F4</f>
        <v>26040</v>
      </c>
      <c r="G214" s="5">
        <f t="shared" ref="G214:S214" si="54">G4</f>
        <v>52248</v>
      </c>
      <c r="H214" s="5">
        <f t="shared" si="54"/>
        <v>21204</v>
      </c>
      <c r="I214" s="5">
        <f t="shared" si="54"/>
        <v>1577</v>
      </c>
      <c r="J214" s="5">
        <f t="shared" si="54"/>
        <v>44799</v>
      </c>
      <c r="K214" s="5">
        <f t="shared" si="54"/>
        <v>13500</v>
      </c>
      <c r="L214" s="5">
        <f t="shared" si="54"/>
        <v>26024</v>
      </c>
      <c r="M214" s="5">
        <f t="shared" si="54"/>
        <v>4563</v>
      </c>
      <c r="N214" s="5">
        <f t="shared" si="54"/>
        <v>712</v>
      </c>
      <c r="O214" s="5">
        <f t="shared" si="54"/>
        <v>56270</v>
      </c>
      <c r="P214" s="5">
        <f t="shared" si="54"/>
        <v>12540</v>
      </c>
      <c r="Q214" s="5">
        <f t="shared" si="54"/>
        <v>26224</v>
      </c>
      <c r="R214" s="5">
        <f t="shared" si="54"/>
        <v>16641</v>
      </c>
      <c r="S214" s="5">
        <f t="shared" si="54"/>
        <v>865</v>
      </c>
    </row>
  </sheetData>
  <mergeCells count="23">
    <mergeCell ref="B196:C196"/>
    <mergeCell ref="B197:C197"/>
    <mergeCell ref="B198:C198"/>
    <mergeCell ref="B199:C199"/>
    <mergeCell ref="B200:C200"/>
    <mergeCell ref="B195:C195"/>
    <mergeCell ref="B184:C184"/>
    <mergeCell ref="B185:C185"/>
    <mergeCell ref="B186:C186"/>
    <mergeCell ref="B187:C187"/>
    <mergeCell ref="B188:C188"/>
    <mergeCell ref="B189:C189"/>
    <mergeCell ref="B190:C190"/>
    <mergeCell ref="B191:C191"/>
    <mergeCell ref="B192:C192"/>
    <mergeCell ref="B193:C193"/>
    <mergeCell ref="B194:C194"/>
    <mergeCell ref="B183:C183"/>
    <mergeCell ref="A2:C3"/>
    <mergeCell ref="E2:I2"/>
    <mergeCell ref="J2:N2"/>
    <mergeCell ref="O2:S2"/>
    <mergeCell ref="A4:B4"/>
  </mergeCells>
  <phoneticPr fontId="1"/>
  <pageMargins left="0.70866141732283472" right="0.70866141732283472" top="0.74803149606299213" bottom="0.74803149606299213" header="0.31496062992125984" footer="0.31496062992125984"/>
  <pageSetup paperSize="9" scale="48" orientation="landscape" r:id="rId1"/>
  <headerFooter>
    <oddHeader>&amp;R国　第４表</oddHeader>
  </headerFooter>
  <rowBreaks count="2" manualBreakCount="2">
    <brk id="67" max="16383" man="1"/>
    <brk id="132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FF0000"/>
  </sheetPr>
  <dimension ref="A1:S205"/>
  <sheetViews>
    <sheetView view="pageBreakPreview" zoomScale="90" zoomScaleNormal="100" zoomScaleSheetLayoutView="90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K4" sqref="K4"/>
    </sheetView>
  </sheetViews>
  <sheetFormatPr defaultRowHeight="11.25"/>
  <cols>
    <col min="1" max="2" width="3.625" style="1" customWidth="1"/>
    <col min="3" max="3" width="10.625" style="1" customWidth="1"/>
    <col min="4" max="4" width="2.625" style="2" customWidth="1"/>
    <col min="5" max="19" width="10.625" style="1" customWidth="1"/>
    <col min="20" max="20" width="9" style="1" customWidth="1"/>
    <col min="21" max="16384" width="9" style="1"/>
  </cols>
  <sheetData>
    <row r="1" spans="1:19" ht="18" customHeight="1" thickBot="1">
      <c r="A1" s="20" t="s">
        <v>380</v>
      </c>
      <c r="B1" s="14"/>
      <c r="C1" s="14"/>
      <c r="D1" s="15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</row>
    <row r="2" spans="1:19" ht="13.5" customHeight="1" thickTop="1">
      <c r="A2" s="593" t="s">
        <v>381</v>
      </c>
      <c r="B2" s="594"/>
      <c r="C2" s="594"/>
      <c r="D2" s="17"/>
      <c r="E2" s="596" t="s">
        <v>1</v>
      </c>
      <c r="F2" s="597"/>
      <c r="G2" s="597"/>
      <c r="H2" s="597"/>
      <c r="I2" s="598"/>
      <c r="J2" s="599" t="s">
        <v>296</v>
      </c>
      <c r="K2" s="600"/>
      <c r="L2" s="600"/>
      <c r="M2" s="600"/>
      <c r="N2" s="601"/>
      <c r="O2" s="602" t="s">
        <v>297</v>
      </c>
      <c r="P2" s="603"/>
      <c r="Q2" s="603"/>
      <c r="R2" s="603"/>
      <c r="S2" s="603"/>
    </row>
    <row r="3" spans="1:19" ht="13.5" customHeight="1">
      <c r="A3" s="595"/>
      <c r="B3" s="595"/>
      <c r="C3" s="595"/>
      <c r="D3" s="9"/>
      <c r="E3" s="19" t="s">
        <v>383</v>
      </c>
      <c r="F3" s="19" t="s">
        <v>293</v>
      </c>
      <c r="G3" s="19" t="s">
        <v>294</v>
      </c>
      <c r="H3" s="19" t="s">
        <v>295</v>
      </c>
      <c r="I3" s="19" t="s">
        <v>382</v>
      </c>
      <c r="J3" s="19" t="s">
        <v>383</v>
      </c>
      <c r="K3" s="19" t="s">
        <v>293</v>
      </c>
      <c r="L3" s="19" t="s">
        <v>294</v>
      </c>
      <c r="M3" s="19" t="s">
        <v>295</v>
      </c>
      <c r="N3" s="19" t="s">
        <v>382</v>
      </c>
      <c r="O3" s="19" t="s">
        <v>383</v>
      </c>
      <c r="P3" s="19" t="s">
        <v>293</v>
      </c>
      <c r="Q3" s="19" t="s">
        <v>294</v>
      </c>
      <c r="R3" s="18" t="s">
        <v>295</v>
      </c>
      <c r="S3" s="18" t="s">
        <v>382</v>
      </c>
    </row>
    <row r="4" spans="1:19" s="21" customFormat="1" ht="13.5" customHeight="1">
      <c r="A4" s="604" t="s">
        <v>1</v>
      </c>
      <c r="B4" s="605"/>
      <c r="C4" s="29"/>
      <c r="D4" s="30"/>
      <c r="E4" s="290">
        <f>IF(COUNTIF(J4:S4,"x"),"x",IF(SUM(J4,O4)=0,"-",SUM(J4,O4)))</f>
        <v>110557</v>
      </c>
      <c r="F4" s="291">
        <f>IF(COUNTIF(K4:T4,"x"),"x",IF(SUM(K4,P4)=0,"-",SUM(K4,P4)))</f>
        <v>27969</v>
      </c>
      <c r="G4" s="291">
        <f t="shared" ref="F4:I19" si="0">IF(COUNTIF(L4:U4,"x"),"x",IF(SUM(L4,Q4)=0,"-",SUM(L4,Q4)))</f>
        <v>58804</v>
      </c>
      <c r="H4" s="291">
        <f t="shared" si="0"/>
        <v>23139</v>
      </c>
      <c r="I4" s="291">
        <f t="shared" si="0"/>
        <v>645</v>
      </c>
      <c r="J4" s="291">
        <f>IF(COUNTIF(K4:N4,"x"),"x",IF(SUM(K4:N4)=0,"-",SUM(K4:N4)))</f>
        <v>49203</v>
      </c>
      <c r="K4" s="291">
        <f>SUM((K5,K9,K13,K17,K23,K28,K34,K39,K43,K44,K45,K46,K47,K48,K49,K54,K58,K64,K68,K74,K77,K83,K86,K89,K95,K96,K97,K98,K99),(K100,K101,K107,K110,K113,K114,K115,K116,K119,K125,K130,K133,K138,K139,K140,K141,K142,K143,K149,K154,K159,K163,K169,K170,K171,K172,K173,K174,K175,K181))</f>
        <v>14402</v>
      </c>
      <c r="L4" s="291">
        <f>SUM((L5,L9,L13,L17,L23,L28,L34,L39,L43,L44,L45,L46,L47,L48,L49,L54,L58,L64,L68,L74,L77,L83,L86,L89,L95,L96,L97,L98,L99),(L100,L101,L107,L110,L113,L114,L115,L116,L119,L125,L130,L133,L138,L139,L140,L141,L142,L143,L149,L154,L159,L163,L169,L170,L171,L172,L173,L174,L175,L181))</f>
        <v>29332</v>
      </c>
      <c r="M4" s="291">
        <f>SUM((M5,M9,M13,M17,M23,M28,M34,M39,M43,M44,M45,M46,M47,M48,M49,M54,M58,M64,M68,M74,M77,M83,M86,M89,M95,M96,M97,M98,M99),(M100,M101,M107,M110,M113,M114,M115,M116,M119,M125,M130,M133,M138,M139,M140,M141,M142,M143,M149,M154,M159,M163,M169,M170,M171,M172,M173,M174,M175,M181))</f>
        <v>5098</v>
      </c>
      <c r="N4" s="291">
        <f>SUM((N5,N9,N13,N17,N23,N28,N34,N39,N43,N44,N45,N46,N47,N48,N49,N54,N58,N64,N68,N74,N77,N83,N86,N89,N95,N96,N97,N98,N99),(N100,N101,N107,N110,N113,N114,N115,N116,N119,N125,N130,N133,N138,N139,N140,N141,N142,N143,N149,N154,N159,N163,N169,N170,N171,N172,N173,N174,N175,N181))</f>
        <v>371</v>
      </c>
      <c r="O4" s="291">
        <f>IF(COUNTIF(P4:S4,"x"),"x",IF(SUM(P4:S4)=0,"-",SUM(P4:S4)))</f>
        <v>61354</v>
      </c>
      <c r="P4" s="291">
        <f>SUM((P5,P9,P13,P17,P23,P28,P34,P39,P43,P44,P45,P46,P47,P48,P49,P54,P58,P64,P68,P74,P77,P83,P86,P89,P95,P96,P97,P98,P99),(P100,P101,P107,P110,P113,P114,P115,P116,P119,P125,P130,P133,P138,P139,P140,P141,P142,P143,P149,P154,P159,P163,P169,P170,P171,P172,P173,P174,P175,P181))</f>
        <v>13567</v>
      </c>
      <c r="Q4" s="291">
        <f>SUM((Q5,Q9,Q13,Q17,Q23,Q28,Q34,Q39,Q43,Q44,Q45,Q46,Q47,Q48,Q49,Q54,Q58,Q64,Q68,Q74,Q77,Q83,Q86,Q89,Q95,Q96,Q97,Q98,Q99),(Q100,Q101,Q107,Q110,Q113,Q114,Q115,Q116,Q119,Q125,Q130,Q133,Q138,Q139,Q140,Q141,Q142,Q143,Q149,Q154,Q159,Q163,Q169,Q170,Q171,Q172,Q173,Q174,Q175,Q181))</f>
        <v>29472</v>
      </c>
      <c r="R4" s="291">
        <f>SUM((R5,R9,R13,R17,R23,R28,R34,R39,R43,R44,R45,R46,R47,R48,R49,R54,R58,R64,R68,R74,R77,R83,R86,R89,R95,R96,R97,R98,R99),(R100,R101,R107,R110,R113,R114,R115,R116,R119,R125,R130,R133,R138,R139,R140,R141,R142,R143,R149,R154,R159,R163,R169,R170,R171,R172,R173,R174,R175,R181))</f>
        <v>18041</v>
      </c>
      <c r="S4" s="291">
        <f>SUM((S5,S9,S13,S17,S23,S28,S34,S39,S43,S44,S45,S46,S47,S48,S49,S54,S58,S64,S68,S74,S77,S83,S86,S89,S95,S96,S97,S98,S99),(S100,S101,S107,S110,S113,S114,S115,S116,S119,S125,S130,S133,S138,S139,S140,S141,S142,S143,S149,S154,S159,S163,S169,S170,S171,S172,S173,S174,S175,S181))</f>
        <v>274</v>
      </c>
    </row>
    <row r="5" spans="1:19" ht="13.5" customHeight="1">
      <c r="A5" s="2"/>
      <c r="B5" s="2" t="s">
        <v>3</v>
      </c>
      <c r="C5" s="2"/>
      <c r="D5" s="22"/>
      <c r="E5" s="27">
        <f t="shared" ref="E5:E68" si="1">IF(COUNTIF(J5:S5,"x"),"x",IF(SUM(J5,O5)=0,"-",SUM(J5,O5)))</f>
        <v>691</v>
      </c>
      <c r="F5" s="25">
        <f t="shared" si="0"/>
        <v>118</v>
      </c>
      <c r="G5" s="25">
        <f t="shared" si="0"/>
        <v>415</v>
      </c>
      <c r="H5" s="25">
        <f t="shared" si="0"/>
        <v>158</v>
      </c>
      <c r="I5" s="25" t="str">
        <f t="shared" si="0"/>
        <v>-</v>
      </c>
      <c r="J5" s="25">
        <f t="shared" ref="J5:J68" si="2">IF(COUNTIF(K5:N5,"x"),"x",IF(SUM(K5:N5)=0,"-",SUM(K5:N5)))</f>
        <v>306</v>
      </c>
      <c r="K5" s="289">
        <f>第3表01元データ!P7</f>
        <v>62</v>
      </c>
      <c r="L5" s="289">
        <f>第3表01元データ!Q7</f>
        <v>206</v>
      </c>
      <c r="M5" s="289">
        <f>第3表01元データ!R7</f>
        <v>38</v>
      </c>
      <c r="N5" s="289" t="str">
        <f>第3表01元データ!S7</f>
        <v>-</v>
      </c>
      <c r="O5" s="25">
        <f t="shared" ref="O5:O68" si="3">IF(COUNTIF(P5:S5,"x"),"x",IF(SUM(P5:S5)=0,"-",SUM(P5:S5)))</f>
        <v>385</v>
      </c>
      <c r="P5" s="289">
        <f>第3表01元データ!U7</f>
        <v>56</v>
      </c>
      <c r="Q5" s="289">
        <f>第3表01元データ!V7</f>
        <v>209</v>
      </c>
      <c r="R5" s="289">
        <f>第3表01元データ!W7</f>
        <v>120</v>
      </c>
      <c r="S5" s="289" t="str">
        <f>第3表01元データ!X7</f>
        <v>-</v>
      </c>
    </row>
    <row r="6" spans="1:19" ht="13.5" customHeight="1">
      <c r="A6" s="2"/>
      <c r="B6" s="2"/>
      <c r="C6" s="2" t="s">
        <v>4</v>
      </c>
      <c r="D6" s="22"/>
      <c r="E6" s="27">
        <f t="shared" si="1"/>
        <v>613</v>
      </c>
      <c r="F6" s="25">
        <f t="shared" si="0"/>
        <v>105</v>
      </c>
      <c r="G6" s="25">
        <f t="shared" si="0"/>
        <v>360</v>
      </c>
      <c r="H6" s="25">
        <f t="shared" si="0"/>
        <v>148</v>
      </c>
      <c r="I6" s="25" t="str">
        <f t="shared" si="0"/>
        <v>-</v>
      </c>
      <c r="J6" s="25">
        <f t="shared" si="2"/>
        <v>270</v>
      </c>
      <c r="K6" s="289">
        <f>第3表01元データ!P8</f>
        <v>57</v>
      </c>
      <c r="L6" s="289">
        <f>第3表01元データ!Q8</f>
        <v>180</v>
      </c>
      <c r="M6" s="289">
        <f>第3表01元データ!R8</f>
        <v>33</v>
      </c>
      <c r="N6" s="289" t="str">
        <f>第3表01元データ!S8</f>
        <v>-</v>
      </c>
      <c r="O6" s="25">
        <f t="shared" si="3"/>
        <v>343</v>
      </c>
      <c r="P6" s="289">
        <f>第3表01元データ!U8</f>
        <v>48</v>
      </c>
      <c r="Q6" s="289">
        <f>第3表01元データ!V8</f>
        <v>180</v>
      </c>
      <c r="R6" s="289">
        <f>第3表01元データ!W8</f>
        <v>115</v>
      </c>
      <c r="S6" s="289" t="str">
        <f>第3表01元データ!X8</f>
        <v>-</v>
      </c>
    </row>
    <row r="7" spans="1:19" ht="13.5" customHeight="1">
      <c r="A7" s="2"/>
      <c r="B7" s="2"/>
      <c r="C7" s="2" t="s">
        <v>5</v>
      </c>
      <c r="D7" s="22"/>
      <c r="E7" s="27">
        <f t="shared" si="1"/>
        <v>78</v>
      </c>
      <c r="F7" s="25">
        <f t="shared" si="0"/>
        <v>13</v>
      </c>
      <c r="G7" s="25">
        <f t="shared" si="0"/>
        <v>55</v>
      </c>
      <c r="H7" s="25">
        <f t="shared" si="0"/>
        <v>10</v>
      </c>
      <c r="I7" s="25" t="str">
        <f t="shared" si="0"/>
        <v>-</v>
      </c>
      <c r="J7" s="25">
        <f t="shared" si="2"/>
        <v>36</v>
      </c>
      <c r="K7" s="289">
        <f>第3表01元データ!P9</f>
        <v>5</v>
      </c>
      <c r="L7" s="289">
        <f>第3表01元データ!Q9</f>
        <v>26</v>
      </c>
      <c r="M7" s="289">
        <f>第3表01元データ!R9</f>
        <v>5</v>
      </c>
      <c r="N7" s="289" t="str">
        <f>第3表01元データ!S9</f>
        <v>-</v>
      </c>
      <c r="O7" s="25">
        <f t="shared" si="3"/>
        <v>42</v>
      </c>
      <c r="P7" s="289">
        <f>第3表01元データ!U9</f>
        <v>8</v>
      </c>
      <c r="Q7" s="289">
        <f>第3表01元データ!V9</f>
        <v>29</v>
      </c>
      <c r="R7" s="289">
        <f>第3表01元データ!W9</f>
        <v>5</v>
      </c>
      <c r="S7" s="289" t="str">
        <f>第3表01元データ!X9</f>
        <v>-</v>
      </c>
    </row>
    <row r="8" spans="1:19" ht="13.5" customHeight="1">
      <c r="A8" s="2"/>
      <c r="B8" s="2"/>
      <c r="C8" s="2" t="s">
        <v>6</v>
      </c>
      <c r="D8" s="22"/>
      <c r="E8" s="27" t="str">
        <f t="shared" si="1"/>
        <v>-</v>
      </c>
      <c r="F8" s="25" t="str">
        <f t="shared" si="0"/>
        <v>-</v>
      </c>
      <c r="G8" s="25" t="str">
        <f t="shared" si="0"/>
        <v>-</v>
      </c>
      <c r="H8" s="25" t="str">
        <f t="shared" si="0"/>
        <v>-</v>
      </c>
      <c r="I8" s="25" t="str">
        <f t="shared" si="0"/>
        <v>-</v>
      </c>
      <c r="J8" s="25" t="str">
        <f t="shared" si="2"/>
        <v>-</v>
      </c>
      <c r="K8" s="289" t="str">
        <f>第3表01元データ!P10</f>
        <v>-</v>
      </c>
      <c r="L8" s="289" t="str">
        <f>第3表01元データ!Q10</f>
        <v>-</v>
      </c>
      <c r="M8" s="289" t="str">
        <f>第3表01元データ!R10</f>
        <v>-</v>
      </c>
      <c r="N8" s="289" t="str">
        <f>第3表01元データ!S10</f>
        <v>-</v>
      </c>
      <c r="O8" s="25" t="str">
        <f t="shared" si="3"/>
        <v>-</v>
      </c>
      <c r="P8" s="289" t="str">
        <f>第3表01元データ!U10</f>
        <v>-</v>
      </c>
      <c r="Q8" s="289" t="str">
        <f>第3表01元データ!V10</f>
        <v>-</v>
      </c>
      <c r="R8" s="289" t="str">
        <f>第3表01元データ!W10</f>
        <v>-</v>
      </c>
      <c r="S8" s="289" t="str">
        <f>第3表01元データ!X10</f>
        <v>-</v>
      </c>
    </row>
    <row r="9" spans="1:19" ht="13.5" customHeight="1">
      <c r="A9" s="2"/>
      <c r="B9" s="2" t="s">
        <v>7</v>
      </c>
      <c r="C9" s="2"/>
      <c r="D9" s="22"/>
      <c r="E9" s="27">
        <f t="shared" si="1"/>
        <v>284</v>
      </c>
      <c r="F9" s="25">
        <f t="shared" si="0"/>
        <v>67</v>
      </c>
      <c r="G9" s="25">
        <f t="shared" si="0"/>
        <v>141</v>
      </c>
      <c r="H9" s="25">
        <f t="shared" si="0"/>
        <v>75</v>
      </c>
      <c r="I9" s="25">
        <f t="shared" si="0"/>
        <v>1</v>
      </c>
      <c r="J9" s="25">
        <f t="shared" si="2"/>
        <v>118</v>
      </c>
      <c r="K9" s="289">
        <f>第3表01元データ!P11</f>
        <v>33</v>
      </c>
      <c r="L9" s="289">
        <f>第3表01元データ!Q11</f>
        <v>71</v>
      </c>
      <c r="M9" s="289">
        <f>第3表01元データ!R11</f>
        <v>13</v>
      </c>
      <c r="N9" s="289">
        <f>第3表01元データ!S11</f>
        <v>1</v>
      </c>
      <c r="O9" s="25">
        <f t="shared" si="3"/>
        <v>166</v>
      </c>
      <c r="P9" s="289">
        <f>第3表01元データ!U11</f>
        <v>34</v>
      </c>
      <c r="Q9" s="289">
        <f>第3表01元データ!V11</f>
        <v>70</v>
      </c>
      <c r="R9" s="289">
        <f>第3表01元データ!W11</f>
        <v>62</v>
      </c>
      <c r="S9" s="289" t="str">
        <f>第3表01元データ!X11</f>
        <v>-</v>
      </c>
    </row>
    <row r="10" spans="1:19" ht="13.5" customHeight="1">
      <c r="A10" s="2"/>
      <c r="B10" s="2"/>
      <c r="C10" s="2" t="s">
        <v>4</v>
      </c>
      <c r="D10" s="22"/>
      <c r="E10" s="27">
        <f t="shared" si="1"/>
        <v>202</v>
      </c>
      <c r="F10" s="25">
        <f t="shared" si="0"/>
        <v>48</v>
      </c>
      <c r="G10" s="25">
        <f>IF(COUNTIF(L10:U10,"x"),"x",IF(SUM(L10,Q10)=0,"-",SUM(L10,Q10)))</f>
        <v>98</v>
      </c>
      <c r="H10" s="25">
        <f t="shared" si="0"/>
        <v>55</v>
      </c>
      <c r="I10" s="25">
        <f t="shared" si="0"/>
        <v>1</v>
      </c>
      <c r="J10" s="25">
        <f t="shared" si="2"/>
        <v>81</v>
      </c>
      <c r="K10" s="289">
        <f>第3表01元データ!P12</f>
        <v>22</v>
      </c>
      <c r="L10" s="289">
        <f>第3表01元データ!Q12</f>
        <v>49</v>
      </c>
      <c r="M10" s="289">
        <f>第3表01元データ!R12</f>
        <v>9</v>
      </c>
      <c r="N10" s="289">
        <f>第3表01元データ!S12</f>
        <v>1</v>
      </c>
      <c r="O10" s="25">
        <f t="shared" si="3"/>
        <v>121</v>
      </c>
      <c r="P10" s="289">
        <f>第3表01元データ!U12</f>
        <v>26</v>
      </c>
      <c r="Q10" s="289">
        <f>第3表01元データ!V12</f>
        <v>49</v>
      </c>
      <c r="R10" s="289">
        <f>第3表01元データ!W12</f>
        <v>46</v>
      </c>
      <c r="S10" s="289" t="str">
        <f>第3表01元データ!X12</f>
        <v>-</v>
      </c>
    </row>
    <row r="11" spans="1:19" ht="13.5" customHeight="1">
      <c r="A11" s="2"/>
      <c r="B11" s="2"/>
      <c r="C11" s="2" t="s">
        <v>5</v>
      </c>
      <c r="D11" s="22"/>
      <c r="E11" s="27">
        <f t="shared" si="1"/>
        <v>82</v>
      </c>
      <c r="F11" s="25">
        <f t="shared" si="0"/>
        <v>19</v>
      </c>
      <c r="G11" s="25">
        <f t="shared" si="0"/>
        <v>43</v>
      </c>
      <c r="H11" s="25">
        <f t="shared" si="0"/>
        <v>20</v>
      </c>
      <c r="I11" s="25" t="str">
        <f t="shared" si="0"/>
        <v>-</v>
      </c>
      <c r="J11" s="25">
        <f t="shared" si="2"/>
        <v>37</v>
      </c>
      <c r="K11" s="289">
        <f>第3表01元データ!P13</f>
        <v>11</v>
      </c>
      <c r="L11" s="289">
        <f>第3表01元データ!Q13</f>
        <v>22</v>
      </c>
      <c r="M11" s="289">
        <f>第3表01元データ!R13</f>
        <v>4</v>
      </c>
      <c r="N11" s="289" t="str">
        <f>第3表01元データ!S13</f>
        <v>-</v>
      </c>
      <c r="O11" s="25">
        <f t="shared" si="3"/>
        <v>45</v>
      </c>
      <c r="P11" s="289">
        <f>第3表01元データ!U13</f>
        <v>8</v>
      </c>
      <c r="Q11" s="289">
        <f>第3表01元データ!V13</f>
        <v>21</v>
      </c>
      <c r="R11" s="289">
        <f>第3表01元データ!W13</f>
        <v>16</v>
      </c>
      <c r="S11" s="289" t="str">
        <f>第3表01元データ!X13</f>
        <v>-</v>
      </c>
    </row>
    <row r="12" spans="1:19" ht="13.5" customHeight="1">
      <c r="A12" s="2"/>
      <c r="B12" s="2"/>
      <c r="C12" s="2" t="s">
        <v>6</v>
      </c>
      <c r="D12" s="22"/>
      <c r="E12" s="27" t="str">
        <f t="shared" si="1"/>
        <v>-</v>
      </c>
      <c r="F12" s="25" t="str">
        <f t="shared" si="0"/>
        <v>-</v>
      </c>
      <c r="G12" s="25" t="str">
        <f t="shared" si="0"/>
        <v>-</v>
      </c>
      <c r="H12" s="25" t="str">
        <f t="shared" si="0"/>
        <v>-</v>
      </c>
      <c r="I12" s="25" t="str">
        <f t="shared" si="0"/>
        <v>-</v>
      </c>
      <c r="J12" s="25" t="str">
        <f t="shared" si="2"/>
        <v>-</v>
      </c>
      <c r="K12" s="289" t="str">
        <f>第3表01元データ!P14</f>
        <v>-</v>
      </c>
      <c r="L12" s="289" t="str">
        <f>第3表01元データ!Q14</f>
        <v>-</v>
      </c>
      <c r="M12" s="289" t="str">
        <f>第3表01元データ!R14</f>
        <v>-</v>
      </c>
      <c r="N12" s="289" t="str">
        <f>第3表01元データ!S14</f>
        <v>-</v>
      </c>
      <c r="O12" s="25" t="str">
        <f t="shared" si="3"/>
        <v>-</v>
      </c>
      <c r="P12" s="289" t="str">
        <f>第3表01元データ!U14</f>
        <v>-</v>
      </c>
      <c r="Q12" s="289" t="str">
        <f>第3表01元データ!V14</f>
        <v>-</v>
      </c>
      <c r="R12" s="289" t="str">
        <f>第3表01元データ!W14</f>
        <v>-</v>
      </c>
      <c r="S12" s="289" t="str">
        <f>第3表01元データ!X14</f>
        <v>-</v>
      </c>
    </row>
    <row r="13" spans="1:19" ht="13.5" customHeight="1">
      <c r="A13" s="2"/>
      <c r="B13" s="2" t="s">
        <v>8</v>
      </c>
      <c r="C13" s="2"/>
      <c r="D13" s="9" t="s">
        <v>324</v>
      </c>
      <c r="E13" s="27">
        <f t="shared" si="1"/>
        <v>151</v>
      </c>
      <c r="F13" s="25">
        <f t="shared" si="0"/>
        <v>32</v>
      </c>
      <c r="G13" s="25">
        <f t="shared" si="0"/>
        <v>88</v>
      </c>
      <c r="H13" s="25">
        <f t="shared" si="0"/>
        <v>31</v>
      </c>
      <c r="I13" s="25" t="str">
        <f t="shared" si="0"/>
        <v>-</v>
      </c>
      <c r="J13" s="25">
        <f t="shared" si="2"/>
        <v>67</v>
      </c>
      <c r="K13" s="289">
        <f>第3表01元データ!P15</f>
        <v>21</v>
      </c>
      <c r="L13" s="289">
        <f>第3表01元データ!Q15</f>
        <v>45</v>
      </c>
      <c r="M13" s="289">
        <f>第3表01元データ!R15</f>
        <v>1</v>
      </c>
      <c r="N13" s="289" t="str">
        <f>第3表01元データ!S15</f>
        <v>-</v>
      </c>
      <c r="O13" s="25">
        <f t="shared" si="3"/>
        <v>84</v>
      </c>
      <c r="P13" s="289">
        <f>第3表01元データ!U15</f>
        <v>11</v>
      </c>
      <c r="Q13" s="289">
        <f>第3表01元データ!V15</f>
        <v>43</v>
      </c>
      <c r="R13" s="289">
        <f>第3表01元データ!W15</f>
        <v>30</v>
      </c>
      <c r="S13" s="289" t="str">
        <f>第3表01元データ!X15</f>
        <v>-</v>
      </c>
    </row>
    <row r="14" spans="1:19" ht="13.5" customHeight="1">
      <c r="A14" s="2"/>
      <c r="B14" s="2"/>
      <c r="C14" s="2" t="s">
        <v>4</v>
      </c>
      <c r="D14" s="9" t="s">
        <v>324</v>
      </c>
      <c r="E14" s="27" t="str">
        <f t="shared" si="1"/>
        <v>x</v>
      </c>
      <c r="F14" s="25" t="str">
        <f t="shared" si="0"/>
        <v>x</v>
      </c>
      <c r="G14" s="25" t="str">
        <f t="shared" si="0"/>
        <v>x</v>
      </c>
      <c r="H14" s="25" t="str">
        <f t="shared" si="0"/>
        <v>x</v>
      </c>
      <c r="I14" s="25" t="str">
        <f t="shared" si="0"/>
        <v>x</v>
      </c>
      <c r="J14" s="25" t="str">
        <f t="shared" si="2"/>
        <v>x</v>
      </c>
      <c r="K14" s="289" t="str">
        <f>第3表01元データ!P16</f>
        <v>x</v>
      </c>
      <c r="L14" s="289" t="str">
        <f>第3表01元データ!Q16</f>
        <v>x</v>
      </c>
      <c r="M14" s="289" t="str">
        <f>第3表01元データ!R16</f>
        <v>x</v>
      </c>
      <c r="N14" s="289" t="str">
        <f>第3表01元データ!S16</f>
        <v>x</v>
      </c>
      <c r="O14" s="25" t="str">
        <f t="shared" si="3"/>
        <v>x</v>
      </c>
      <c r="P14" s="289" t="str">
        <f>第3表01元データ!U16</f>
        <v>x</v>
      </c>
      <c r="Q14" s="289" t="str">
        <f>第3表01元データ!V16</f>
        <v>x</v>
      </c>
      <c r="R14" s="289" t="str">
        <f>第3表01元データ!W16</f>
        <v>x</v>
      </c>
      <c r="S14" s="289" t="str">
        <f>第3表01元データ!X16</f>
        <v>x</v>
      </c>
    </row>
    <row r="15" spans="1:19" ht="13.5" customHeight="1">
      <c r="A15" s="2"/>
      <c r="B15" s="2"/>
      <c r="C15" s="2" t="s">
        <v>5</v>
      </c>
      <c r="D15" s="9" t="s">
        <v>324</v>
      </c>
      <c r="E15" s="27" t="str">
        <f t="shared" si="1"/>
        <v>x</v>
      </c>
      <c r="F15" s="25" t="str">
        <f t="shared" si="0"/>
        <v>x</v>
      </c>
      <c r="G15" s="25" t="str">
        <f t="shared" si="0"/>
        <v>x</v>
      </c>
      <c r="H15" s="25" t="str">
        <f>IF(COUNTIF(M15:V15,"x"),"x",IF(SUM(M15,R15)=0,"-",SUM(M15,R15)))</f>
        <v>x</v>
      </c>
      <c r="I15" s="25" t="str">
        <f t="shared" si="0"/>
        <v>x</v>
      </c>
      <c r="J15" s="25" t="str">
        <f t="shared" si="2"/>
        <v>x</v>
      </c>
      <c r="K15" s="289" t="str">
        <f>第3表01元データ!P17</f>
        <v>x</v>
      </c>
      <c r="L15" s="289" t="str">
        <f>第3表01元データ!Q17</f>
        <v>x</v>
      </c>
      <c r="M15" s="289" t="str">
        <f>第3表01元データ!R17</f>
        <v>x</v>
      </c>
      <c r="N15" s="289" t="str">
        <f>第3表01元データ!S17</f>
        <v>x</v>
      </c>
      <c r="O15" s="25" t="str">
        <f t="shared" si="3"/>
        <v>x</v>
      </c>
      <c r="P15" s="289" t="str">
        <f>第3表01元データ!U17</f>
        <v>x</v>
      </c>
      <c r="Q15" s="289" t="str">
        <f>第3表01元データ!V17</f>
        <v>x</v>
      </c>
      <c r="R15" s="289" t="str">
        <f>第3表01元データ!W17</f>
        <v>x</v>
      </c>
      <c r="S15" s="289" t="str">
        <f>第3表01元データ!X17</f>
        <v>x</v>
      </c>
    </row>
    <row r="16" spans="1:19" ht="13.5" customHeight="1">
      <c r="A16" s="2"/>
      <c r="B16" s="2"/>
      <c r="C16" s="2" t="s">
        <v>6</v>
      </c>
      <c r="D16" s="22"/>
      <c r="E16" s="27" t="str">
        <f t="shared" si="1"/>
        <v>-</v>
      </c>
      <c r="F16" s="25" t="str">
        <f t="shared" si="0"/>
        <v>-</v>
      </c>
      <c r="G16" s="25" t="str">
        <f t="shared" si="0"/>
        <v>-</v>
      </c>
      <c r="H16" s="25" t="str">
        <f t="shared" si="0"/>
        <v>-</v>
      </c>
      <c r="I16" s="25" t="str">
        <f t="shared" si="0"/>
        <v>-</v>
      </c>
      <c r="J16" s="25" t="str">
        <f t="shared" si="2"/>
        <v>-</v>
      </c>
      <c r="K16" s="289" t="str">
        <f>第3表01元データ!P18</f>
        <v>-</v>
      </c>
      <c r="L16" s="289" t="str">
        <f>第3表01元データ!Q18</f>
        <v>-</v>
      </c>
      <c r="M16" s="289" t="str">
        <f>第3表01元データ!R18</f>
        <v>-</v>
      </c>
      <c r="N16" s="289" t="str">
        <f>第3表01元データ!S18</f>
        <v>-</v>
      </c>
      <c r="O16" s="25" t="str">
        <f t="shared" si="3"/>
        <v>-</v>
      </c>
      <c r="P16" s="289" t="str">
        <f>第3表01元データ!U18</f>
        <v>-</v>
      </c>
      <c r="Q16" s="289" t="str">
        <f>第3表01元データ!V18</f>
        <v>-</v>
      </c>
      <c r="R16" s="289" t="str">
        <f>第3表01元データ!W18</f>
        <v>-</v>
      </c>
      <c r="S16" s="289" t="str">
        <f>第3表01元データ!X18</f>
        <v>-</v>
      </c>
    </row>
    <row r="17" spans="1:19" ht="13.5" customHeight="1">
      <c r="A17" s="2"/>
      <c r="B17" s="2" t="s">
        <v>9</v>
      </c>
      <c r="C17" s="2"/>
      <c r="D17" s="22"/>
      <c r="E17" s="27">
        <f t="shared" si="1"/>
        <v>2932</v>
      </c>
      <c r="F17" s="25">
        <f t="shared" si="0"/>
        <v>623</v>
      </c>
      <c r="G17" s="25">
        <f t="shared" si="0"/>
        <v>1519</v>
      </c>
      <c r="H17" s="25">
        <f t="shared" si="0"/>
        <v>783</v>
      </c>
      <c r="I17" s="25">
        <f t="shared" si="0"/>
        <v>7</v>
      </c>
      <c r="J17" s="25">
        <f t="shared" si="2"/>
        <v>1299</v>
      </c>
      <c r="K17" s="289">
        <f>第3表01元データ!P19</f>
        <v>343</v>
      </c>
      <c r="L17" s="289">
        <f>第3表01元データ!Q19</f>
        <v>754</v>
      </c>
      <c r="M17" s="289">
        <f>第3表01元データ!R19</f>
        <v>200</v>
      </c>
      <c r="N17" s="289">
        <f>第3表01元データ!S19</f>
        <v>2</v>
      </c>
      <c r="O17" s="25">
        <f t="shared" si="3"/>
        <v>1633</v>
      </c>
      <c r="P17" s="289">
        <f>第3表01元データ!U19</f>
        <v>280</v>
      </c>
      <c r="Q17" s="289">
        <f>第3表01元データ!V19</f>
        <v>765</v>
      </c>
      <c r="R17" s="289">
        <f>第3表01元データ!W19</f>
        <v>583</v>
      </c>
      <c r="S17" s="289">
        <f>第3表01元データ!X19</f>
        <v>5</v>
      </c>
    </row>
    <row r="18" spans="1:19" ht="13.5" customHeight="1">
      <c r="A18" s="2"/>
      <c r="B18" s="2"/>
      <c r="C18" s="2" t="s">
        <v>4</v>
      </c>
      <c r="D18" s="22"/>
      <c r="E18" s="27">
        <f t="shared" si="1"/>
        <v>1299</v>
      </c>
      <c r="F18" s="25">
        <f t="shared" si="0"/>
        <v>301</v>
      </c>
      <c r="G18" s="25">
        <f t="shared" si="0"/>
        <v>644</v>
      </c>
      <c r="H18" s="25">
        <f t="shared" si="0"/>
        <v>350</v>
      </c>
      <c r="I18" s="25">
        <f t="shared" si="0"/>
        <v>4</v>
      </c>
      <c r="J18" s="25">
        <f t="shared" si="2"/>
        <v>562</v>
      </c>
      <c r="K18" s="289">
        <f>第3表01元データ!P20</f>
        <v>156</v>
      </c>
      <c r="L18" s="289">
        <f>第3表01元データ!Q20</f>
        <v>318</v>
      </c>
      <c r="M18" s="289">
        <f>第3表01元データ!R20</f>
        <v>86</v>
      </c>
      <c r="N18" s="289">
        <f>第3表01元データ!S20</f>
        <v>2</v>
      </c>
      <c r="O18" s="25">
        <f t="shared" si="3"/>
        <v>737</v>
      </c>
      <c r="P18" s="289">
        <f>第3表01元データ!U20</f>
        <v>145</v>
      </c>
      <c r="Q18" s="289">
        <f>第3表01元データ!V20</f>
        <v>326</v>
      </c>
      <c r="R18" s="289">
        <f>第3表01元データ!W20</f>
        <v>264</v>
      </c>
      <c r="S18" s="289">
        <f>第3表01元データ!X20</f>
        <v>2</v>
      </c>
    </row>
    <row r="19" spans="1:19" ht="13.5" customHeight="1">
      <c r="A19" s="2"/>
      <c r="B19" s="2"/>
      <c r="C19" s="2" t="s">
        <v>5</v>
      </c>
      <c r="D19" s="22"/>
      <c r="E19" s="27">
        <f t="shared" si="1"/>
        <v>1305</v>
      </c>
      <c r="F19" s="25">
        <f t="shared" si="0"/>
        <v>251</v>
      </c>
      <c r="G19" s="25">
        <f t="shared" si="0"/>
        <v>680</v>
      </c>
      <c r="H19" s="25">
        <f t="shared" si="0"/>
        <v>372</v>
      </c>
      <c r="I19" s="25">
        <f t="shared" si="0"/>
        <v>2</v>
      </c>
      <c r="J19" s="25">
        <f t="shared" si="2"/>
        <v>571</v>
      </c>
      <c r="K19" s="289">
        <f>第3表01元データ!P21</f>
        <v>141</v>
      </c>
      <c r="L19" s="289">
        <f>第3表01元データ!Q21</f>
        <v>338</v>
      </c>
      <c r="M19" s="289">
        <f>第3表01元データ!R21</f>
        <v>92</v>
      </c>
      <c r="N19" s="289" t="str">
        <f>第3表01元データ!S21</f>
        <v>-</v>
      </c>
      <c r="O19" s="25">
        <f t="shared" si="3"/>
        <v>734</v>
      </c>
      <c r="P19" s="289">
        <f>第3表01元データ!U21</f>
        <v>110</v>
      </c>
      <c r="Q19" s="289">
        <f>第3表01元データ!V21</f>
        <v>342</v>
      </c>
      <c r="R19" s="289">
        <f>第3表01元データ!W21</f>
        <v>280</v>
      </c>
      <c r="S19" s="289">
        <f>第3表01元データ!X21</f>
        <v>2</v>
      </c>
    </row>
    <row r="20" spans="1:19" ht="13.5" customHeight="1">
      <c r="A20" s="2"/>
      <c r="B20" s="2"/>
      <c r="C20" s="2" t="s">
        <v>6</v>
      </c>
      <c r="D20" s="22"/>
      <c r="E20" s="27">
        <f t="shared" si="1"/>
        <v>144</v>
      </c>
      <c r="F20" s="25">
        <f t="shared" ref="F20:F83" si="4">IF(COUNTIF(K20:T20,"x"),"x",IF(SUM(K20,P20)=0,"-",SUM(K20,P20)))</f>
        <v>32</v>
      </c>
      <c r="G20" s="25">
        <f t="shared" ref="G20:G83" si="5">IF(COUNTIF(L20:U20,"x"),"x",IF(SUM(L20,Q20)=0,"-",SUM(L20,Q20)))</f>
        <v>81</v>
      </c>
      <c r="H20" s="25">
        <f t="shared" ref="H20:H83" si="6">IF(COUNTIF(M20:V20,"x"),"x",IF(SUM(M20,R20)=0,"-",SUM(M20,R20)))</f>
        <v>30</v>
      </c>
      <c r="I20" s="25">
        <f t="shared" ref="I20:I83" si="7">IF(COUNTIF(N20:W20,"x"),"x",IF(SUM(N20,S20)=0,"-",SUM(N20,S20)))</f>
        <v>1</v>
      </c>
      <c r="J20" s="25">
        <f t="shared" si="2"/>
        <v>76</v>
      </c>
      <c r="K20" s="289">
        <f>第3表01元データ!P22</f>
        <v>24</v>
      </c>
      <c r="L20" s="289">
        <f>第3表01元データ!Q22</f>
        <v>41</v>
      </c>
      <c r="M20" s="289">
        <f>第3表01元データ!R22</f>
        <v>11</v>
      </c>
      <c r="N20" s="289" t="str">
        <f>第3表01元データ!S22</f>
        <v>-</v>
      </c>
      <c r="O20" s="25">
        <f t="shared" si="3"/>
        <v>68</v>
      </c>
      <c r="P20" s="289">
        <f>第3表01元データ!U22</f>
        <v>8</v>
      </c>
      <c r="Q20" s="289">
        <f>第3表01元データ!V22</f>
        <v>40</v>
      </c>
      <c r="R20" s="289">
        <f>第3表01元データ!W22</f>
        <v>19</v>
      </c>
      <c r="S20" s="289">
        <f>第3表01元データ!X22</f>
        <v>1</v>
      </c>
    </row>
    <row r="21" spans="1:19" ht="13.5" customHeight="1">
      <c r="A21" s="2"/>
      <c r="B21" s="2"/>
      <c r="C21" s="2" t="s">
        <v>10</v>
      </c>
      <c r="D21" s="22"/>
      <c r="E21" s="27">
        <f t="shared" si="1"/>
        <v>184</v>
      </c>
      <c r="F21" s="25">
        <f t="shared" si="4"/>
        <v>39</v>
      </c>
      <c r="G21" s="25">
        <f t="shared" si="5"/>
        <v>114</v>
      </c>
      <c r="H21" s="25">
        <f t="shared" si="6"/>
        <v>31</v>
      </c>
      <c r="I21" s="25" t="str">
        <f t="shared" si="7"/>
        <v>-</v>
      </c>
      <c r="J21" s="25">
        <f t="shared" si="2"/>
        <v>90</v>
      </c>
      <c r="K21" s="289">
        <f>第3表01元データ!P23</f>
        <v>22</v>
      </c>
      <c r="L21" s="289">
        <f>第3表01元データ!Q23</f>
        <v>57</v>
      </c>
      <c r="M21" s="289">
        <f>第3表01元データ!R23</f>
        <v>11</v>
      </c>
      <c r="N21" s="289" t="str">
        <f>第3表01元データ!S23</f>
        <v>-</v>
      </c>
      <c r="O21" s="25">
        <f t="shared" si="3"/>
        <v>94</v>
      </c>
      <c r="P21" s="289">
        <f>第3表01元データ!U23</f>
        <v>17</v>
      </c>
      <c r="Q21" s="289">
        <f>第3表01元データ!V23</f>
        <v>57</v>
      </c>
      <c r="R21" s="289">
        <f>第3表01元データ!W23</f>
        <v>20</v>
      </c>
      <c r="S21" s="289" t="str">
        <f>第3表01元データ!X23</f>
        <v>-</v>
      </c>
    </row>
    <row r="22" spans="1:19" ht="13.5" customHeight="1">
      <c r="A22" s="2"/>
      <c r="B22" s="2"/>
      <c r="C22" s="2" t="s">
        <v>11</v>
      </c>
      <c r="D22" s="22"/>
      <c r="E22" s="27" t="str">
        <f t="shared" si="1"/>
        <v>-</v>
      </c>
      <c r="F22" s="25" t="str">
        <f t="shared" si="4"/>
        <v>-</v>
      </c>
      <c r="G22" s="25" t="str">
        <f t="shared" si="5"/>
        <v>-</v>
      </c>
      <c r="H22" s="25" t="str">
        <f t="shared" si="6"/>
        <v>-</v>
      </c>
      <c r="I22" s="25" t="str">
        <f t="shared" si="7"/>
        <v>-</v>
      </c>
      <c r="J22" s="25" t="str">
        <f t="shared" si="2"/>
        <v>-</v>
      </c>
      <c r="K22" s="289" t="str">
        <f>第3表01元データ!P24</f>
        <v>-</v>
      </c>
      <c r="L22" s="289" t="str">
        <f>第3表01元データ!Q24</f>
        <v>-</v>
      </c>
      <c r="M22" s="289" t="str">
        <f>第3表01元データ!R24</f>
        <v>-</v>
      </c>
      <c r="N22" s="289" t="str">
        <f>第3表01元データ!S24</f>
        <v>-</v>
      </c>
      <c r="O22" s="25" t="str">
        <f t="shared" si="3"/>
        <v>-</v>
      </c>
      <c r="P22" s="289" t="str">
        <f>第3表01元データ!U24</f>
        <v>-</v>
      </c>
      <c r="Q22" s="289" t="str">
        <f>第3表01元データ!V24</f>
        <v>-</v>
      </c>
      <c r="R22" s="289" t="str">
        <f>第3表01元データ!W24</f>
        <v>-</v>
      </c>
      <c r="S22" s="289" t="str">
        <f>第3表01元データ!X24</f>
        <v>-</v>
      </c>
    </row>
    <row r="23" spans="1:19" ht="13.5" customHeight="1">
      <c r="A23" s="2"/>
      <c r="B23" s="2" t="s">
        <v>12</v>
      </c>
      <c r="C23" s="2"/>
      <c r="D23" s="22"/>
      <c r="E23" s="27">
        <f t="shared" si="1"/>
        <v>3380</v>
      </c>
      <c r="F23" s="25">
        <f t="shared" si="4"/>
        <v>726</v>
      </c>
      <c r="G23" s="25">
        <f t="shared" si="5"/>
        <v>1873</v>
      </c>
      <c r="H23" s="25">
        <f t="shared" si="6"/>
        <v>774</v>
      </c>
      <c r="I23" s="25">
        <f t="shared" si="7"/>
        <v>7</v>
      </c>
      <c r="J23" s="25">
        <f t="shared" si="2"/>
        <v>1455</v>
      </c>
      <c r="K23" s="289">
        <f>第3表01元データ!P25</f>
        <v>357</v>
      </c>
      <c r="L23" s="289">
        <f>第3表01元データ!Q25</f>
        <v>927</v>
      </c>
      <c r="M23" s="289">
        <f>第3表01元データ!R25</f>
        <v>166</v>
      </c>
      <c r="N23" s="289">
        <f>第3表01元データ!S25</f>
        <v>5</v>
      </c>
      <c r="O23" s="25">
        <f t="shared" si="3"/>
        <v>1925</v>
      </c>
      <c r="P23" s="289">
        <f>第3表01元データ!U25</f>
        <v>369</v>
      </c>
      <c r="Q23" s="289">
        <f>第3表01元データ!V25</f>
        <v>946</v>
      </c>
      <c r="R23" s="289">
        <f>第3表01元データ!W25</f>
        <v>608</v>
      </c>
      <c r="S23" s="289">
        <f>第3表01元データ!X25</f>
        <v>2</v>
      </c>
    </row>
    <row r="24" spans="1:19" ht="13.5" customHeight="1">
      <c r="A24" s="2"/>
      <c r="B24" s="2"/>
      <c r="C24" s="2" t="s">
        <v>4</v>
      </c>
      <c r="D24" s="22"/>
      <c r="E24" s="27">
        <f t="shared" si="1"/>
        <v>2115</v>
      </c>
      <c r="F24" s="25">
        <f t="shared" si="4"/>
        <v>433</v>
      </c>
      <c r="G24" s="25">
        <f t="shared" si="5"/>
        <v>1092</v>
      </c>
      <c r="H24" s="25">
        <f t="shared" si="6"/>
        <v>586</v>
      </c>
      <c r="I24" s="25">
        <f t="shared" si="7"/>
        <v>4</v>
      </c>
      <c r="J24" s="25">
        <f t="shared" si="2"/>
        <v>886</v>
      </c>
      <c r="K24" s="289">
        <f>第3表01元データ!P26</f>
        <v>217</v>
      </c>
      <c r="L24" s="289">
        <f>第3表01元データ!Q26</f>
        <v>543</v>
      </c>
      <c r="M24" s="289">
        <f>第3表01元データ!R26</f>
        <v>124</v>
      </c>
      <c r="N24" s="289">
        <f>第3表01元データ!S26</f>
        <v>2</v>
      </c>
      <c r="O24" s="25">
        <f t="shared" si="3"/>
        <v>1229</v>
      </c>
      <c r="P24" s="289">
        <f>第3表01元データ!U26</f>
        <v>216</v>
      </c>
      <c r="Q24" s="289">
        <f>第3表01元データ!V26</f>
        <v>549</v>
      </c>
      <c r="R24" s="289">
        <f>第3表01元データ!W26</f>
        <v>462</v>
      </c>
      <c r="S24" s="289">
        <f>第3表01元データ!X26</f>
        <v>2</v>
      </c>
    </row>
    <row r="25" spans="1:19" ht="13.5" customHeight="1">
      <c r="A25" s="2"/>
      <c r="B25" s="2"/>
      <c r="C25" s="2" t="s">
        <v>5</v>
      </c>
      <c r="D25" s="22"/>
      <c r="E25" s="27">
        <f t="shared" si="1"/>
        <v>251</v>
      </c>
      <c r="F25" s="25">
        <f t="shared" si="4"/>
        <v>53</v>
      </c>
      <c r="G25" s="25">
        <f t="shared" si="5"/>
        <v>162</v>
      </c>
      <c r="H25" s="25">
        <f t="shared" si="6"/>
        <v>36</v>
      </c>
      <c r="I25" s="25" t="str">
        <f t="shared" si="7"/>
        <v>-</v>
      </c>
      <c r="J25" s="25">
        <f t="shared" si="2"/>
        <v>115</v>
      </c>
      <c r="K25" s="289">
        <f>第3表01元データ!P27</f>
        <v>23</v>
      </c>
      <c r="L25" s="289">
        <f>第3表01元データ!Q27</f>
        <v>81</v>
      </c>
      <c r="M25" s="289">
        <f>第3表01元データ!R27</f>
        <v>11</v>
      </c>
      <c r="N25" s="289" t="str">
        <f>第3表01元データ!S27</f>
        <v>-</v>
      </c>
      <c r="O25" s="25">
        <f t="shared" si="3"/>
        <v>136</v>
      </c>
      <c r="P25" s="289">
        <f>第3表01元データ!U27</f>
        <v>30</v>
      </c>
      <c r="Q25" s="289">
        <f>第3表01元データ!V27</f>
        <v>81</v>
      </c>
      <c r="R25" s="289">
        <f>第3表01元データ!W27</f>
        <v>25</v>
      </c>
      <c r="S25" s="289" t="str">
        <f>第3表01元データ!X27</f>
        <v>-</v>
      </c>
    </row>
    <row r="26" spans="1:19" ht="13.5" customHeight="1">
      <c r="A26" s="2"/>
      <c r="B26" s="2"/>
      <c r="C26" s="2" t="s">
        <v>6</v>
      </c>
      <c r="D26" s="31"/>
      <c r="E26" s="27">
        <f t="shared" si="1"/>
        <v>1014</v>
      </c>
      <c r="F26" s="25">
        <f t="shared" si="4"/>
        <v>240</v>
      </c>
      <c r="G26" s="25">
        <f t="shared" si="5"/>
        <v>619</v>
      </c>
      <c r="H26" s="25">
        <f t="shared" si="6"/>
        <v>152</v>
      </c>
      <c r="I26" s="25">
        <f t="shared" si="7"/>
        <v>3</v>
      </c>
      <c r="J26" s="25">
        <f t="shared" si="2"/>
        <v>454</v>
      </c>
      <c r="K26" s="289">
        <f>第3表01元データ!P28</f>
        <v>117</v>
      </c>
      <c r="L26" s="289">
        <f>第3表01元データ!Q28</f>
        <v>303</v>
      </c>
      <c r="M26" s="289">
        <f>第3表01元データ!R28</f>
        <v>31</v>
      </c>
      <c r="N26" s="289">
        <f>第3表01元データ!S28</f>
        <v>3</v>
      </c>
      <c r="O26" s="25">
        <f t="shared" si="3"/>
        <v>560</v>
      </c>
      <c r="P26" s="289">
        <f>第3表01元データ!U28</f>
        <v>123</v>
      </c>
      <c r="Q26" s="289">
        <f>第3表01元データ!V28</f>
        <v>316</v>
      </c>
      <c r="R26" s="289">
        <f>第3表01元データ!W28</f>
        <v>121</v>
      </c>
      <c r="S26" s="289" t="str">
        <f>第3表01元データ!X28</f>
        <v>-</v>
      </c>
    </row>
    <row r="27" spans="1:19" ht="13.5" customHeight="1">
      <c r="A27" s="2"/>
      <c r="B27" s="2"/>
      <c r="C27" s="2" t="s">
        <v>10</v>
      </c>
      <c r="D27" s="31"/>
      <c r="E27" s="27" t="str">
        <f t="shared" si="1"/>
        <v>-</v>
      </c>
      <c r="F27" s="25" t="str">
        <f t="shared" si="4"/>
        <v>-</v>
      </c>
      <c r="G27" s="25" t="str">
        <f t="shared" si="5"/>
        <v>-</v>
      </c>
      <c r="H27" s="25" t="str">
        <f t="shared" si="6"/>
        <v>-</v>
      </c>
      <c r="I27" s="25" t="str">
        <f t="shared" si="7"/>
        <v>-</v>
      </c>
      <c r="J27" s="25" t="str">
        <f t="shared" si="2"/>
        <v>-</v>
      </c>
      <c r="K27" s="289" t="str">
        <f>第3表01元データ!P29</f>
        <v>-</v>
      </c>
      <c r="L27" s="289" t="str">
        <f>第3表01元データ!Q29</f>
        <v>-</v>
      </c>
      <c r="M27" s="289" t="str">
        <f>第3表01元データ!R29</f>
        <v>-</v>
      </c>
      <c r="N27" s="289" t="str">
        <f>第3表01元データ!S29</f>
        <v>-</v>
      </c>
      <c r="O27" s="25" t="str">
        <f t="shared" si="3"/>
        <v>-</v>
      </c>
      <c r="P27" s="289" t="str">
        <f>第3表01元データ!U29</f>
        <v>-</v>
      </c>
      <c r="Q27" s="289" t="str">
        <f>第3表01元データ!V29</f>
        <v>-</v>
      </c>
      <c r="R27" s="289" t="str">
        <f>第3表01元データ!W29</f>
        <v>-</v>
      </c>
      <c r="S27" s="289" t="str">
        <f>第3表01元データ!X29</f>
        <v>-</v>
      </c>
    </row>
    <row r="28" spans="1:19" ht="13.5" customHeight="1">
      <c r="A28" s="2"/>
      <c r="B28" s="2" t="s">
        <v>13</v>
      </c>
      <c r="C28" s="2"/>
      <c r="D28" s="22"/>
      <c r="E28" s="27">
        <f t="shared" si="1"/>
        <v>5722</v>
      </c>
      <c r="F28" s="25">
        <f t="shared" si="4"/>
        <v>1536</v>
      </c>
      <c r="G28" s="25">
        <f t="shared" si="5"/>
        <v>2834</v>
      </c>
      <c r="H28" s="25">
        <f t="shared" si="6"/>
        <v>1336</v>
      </c>
      <c r="I28" s="25">
        <f t="shared" si="7"/>
        <v>16</v>
      </c>
      <c r="J28" s="25">
        <f t="shared" si="2"/>
        <v>2545</v>
      </c>
      <c r="K28" s="289">
        <f>第3表01元データ!P30</f>
        <v>820</v>
      </c>
      <c r="L28" s="289">
        <f>第3表01元データ!Q30</f>
        <v>1419</v>
      </c>
      <c r="M28" s="289">
        <f>第3表01元データ!R30</f>
        <v>299</v>
      </c>
      <c r="N28" s="289">
        <f>第3表01元データ!S30</f>
        <v>7</v>
      </c>
      <c r="O28" s="25">
        <f t="shared" si="3"/>
        <v>3177</v>
      </c>
      <c r="P28" s="289">
        <f>第3表01元データ!U30</f>
        <v>716</v>
      </c>
      <c r="Q28" s="289">
        <f>第3表01元データ!V30</f>
        <v>1415</v>
      </c>
      <c r="R28" s="289">
        <f>第3表01元データ!W30</f>
        <v>1037</v>
      </c>
      <c r="S28" s="289">
        <f>第3表01元データ!X30</f>
        <v>9</v>
      </c>
    </row>
    <row r="29" spans="1:19" ht="13.5" customHeight="1">
      <c r="A29" s="2"/>
      <c r="B29" s="2"/>
      <c r="C29" s="2" t="s">
        <v>4</v>
      </c>
      <c r="D29" s="22"/>
      <c r="E29" s="27">
        <f t="shared" si="1"/>
        <v>863</v>
      </c>
      <c r="F29" s="25">
        <f t="shared" si="4"/>
        <v>218</v>
      </c>
      <c r="G29" s="25">
        <f t="shared" si="5"/>
        <v>448</v>
      </c>
      <c r="H29" s="25">
        <f t="shared" si="6"/>
        <v>191</v>
      </c>
      <c r="I29" s="25">
        <f t="shared" si="7"/>
        <v>6</v>
      </c>
      <c r="J29" s="25">
        <f t="shared" si="2"/>
        <v>376</v>
      </c>
      <c r="K29" s="289">
        <f>第3表01元データ!P31</f>
        <v>113</v>
      </c>
      <c r="L29" s="289">
        <f>第3表01元データ!Q31</f>
        <v>226</v>
      </c>
      <c r="M29" s="289">
        <f>第3表01元データ!R31</f>
        <v>35</v>
      </c>
      <c r="N29" s="289">
        <f>第3表01元データ!S31</f>
        <v>2</v>
      </c>
      <c r="O29" s="25">
        <f t="shared" si="3"/>
        <v>487</v>
      </c>
      <c r="P29" s="289">
        <f>第3表01元データ!U31</f>
        <v>105</v>
      </c>
      <c r="Q29" s="289">
        <f>第3表01元データ!V31</f>
        <v>222</v>
      </c>
      <c r="R29" s="289">
        <f>第3表01元データ!W31</f>
        <v>156</v>
      </c>
      <c r="S29" s="289">
        <f>第3表01元データ!X31</f>
        <v>4</v>
      </c>
    </row>
    <row r="30" spans="1:19" ht="13.5" customHeight="1">
      <c r="A30" s="2"/>
      <c r="B30" s="2"/>
      <c r="C30" s="2" t="s">
        <v>5</v>
      </c>
      <c r="D30" s="22"/>
      <c r="E30" s="27">
        <f t="shared" si="1"/>
        <v>972</v>
      </c>
      <c r="F30" s="25">
        <f t="shared" si="4"/>
        <v>222</v>
      </c>
      <c r="G30" s="25">
        <f t="shared" si="5"/>
        <v>498</v>
      </c>
      <c r="H30" s="25">
        <f t="shared" si="6"/>
        <v>249</v>
      </c>
      <c r="I30" s="25">
        <f t="shared" si="7"/>
        <v>3</v>
      </c>
      <c r="J30" s="25">
        <f t="shared" si="2"/>
        <v>412</v>
      </c>
      <c r="K30" s="289">
        <f>第3表01元データ!P32</f>
        <v>123</v>
      </c>
      <c r="L30" s="289">
        <f>第3表01元データ!Q32</f>
        <v>247</v>
      </c>
      <c r="M30" s="289">
        <f>第3表01元データ!R32</f>
        <v>40</v>
      </c>
      <c r="N30" s="289">
        <f>第3表01元データ!S32</f>
        <v>2</v>
      </c>
      <c r="O30" s="25">
        <f t="shared" si="3"/>
        <v>560</v>
      </c>
      <c r="P30" s="289">
        <f>第3表01元データ!U32</f>
        <v>99</v>
      </c>
      <c r="Q30" s="289">
        <f>第3表01元データ!V32</f>
        <v>251</v>
      </c>
      <c r="R30" s="289">
        <f>第3表01元データ!W32</f>
        <v>209</v>
      </c>
      <c r="S30" s="289">
        <f>第3表01元データ!X32</f>
        <v>1</v>
      </c>
    </row>
    <row r="31" spans="1:19" ht="13.5" customHeight="1">
      <c r="A31" s="2"/>
      <c r="B31" s="2"/>
      <c r="C31" s="2" t="s">
        <v>6</v>
      </c>
      <c r="D31" s="22"/>
      <c r="E31" s="27">
        <f t="shared" si="1"/>
        <v>1482</v>
      </c>
      <c r="F31" s="25">
        <f t="shared" si="4"/>
        <v>507</v>
      </c>
      <c r="G31" s="25">
        <f t="shared" si="5"/>
        <v>617</v>
      </c>
      <c r="H31" s="25">
        <f t="shared" si="6"/>
        <v>354</v>
      </c>
      <c r="I31" s="25">
        <f t="shared" si="7"/>
        <v>4</v>
      </c>
      <c r="J31" s="25">
        <f t="shared" si="2"/>
        <v>695</v>
      </c>
      <c r="K31" s="289">
        <f>第3表01元データ!P33</f>
        <v>271</v>
      </c>
      <c r="L31" s="289">
        <f>第3表01元データ!Q33</f>
        <v>314</v>
      </c>
      <c r="M31" s="289">
        <f>第3表01元データ!R33</f>
        <v>107</v>
      </c>
      <c r="N31" s="289">
        <f>第3表01元データ!S33</f>
        <v>3</v>
      </c>
      <c r="O31" s="25">
        <f t="shared" si="3"/>
        <v>787</v>
      </c>
      <c r="P31" s="289">
        <f>第3表01元データ!U33</f>
        <v>236</v>
      </c>
      <c r="Q31" s="289">
        <f>第3表01元データ!V33</f>
        <v>303</v>
      </c>
      <c r="R31" s="289">
        <f>第3表01元データ!W33</f>
        <v>247</v>
      </c>
      <c r="S31" s="289">
        <f>第3表01元データ!X33</f>
        <v>1</v>
      </c>
    </row>
    <row r="32" spans="1:19" ht="13.5" customHeight="1">
      <c r="A32" s="2"/>
      <c r="B32" s="2"/>
      <c r="C32" s="2" t="s">
        <v>10</v>
      </c>
      <c r="D32" s="22"/>
      <c r="E32" s="27">
        <f t="shared" si="1"/>
        <v>1160</v>
      </c>
      <c r="F32" s="25">
        <f t="shared" si="4"/>
        <v>303</v>
      </c>
      <c r="G32" s="25">
        <f t="shared" si="5"/>
        <v>638</v>
      </c>
      <c r="H32" s="25">
        <f t="shared" si="6"/>
        <v>218</v>
      </c>
      <c r="I32" s="25">
        <f t="shared" si="7"/>
        <v>1</v>
      </c>
      <c r="J32" s="25">
        <f t="shared" si="2"/>
        <v>523</v>
      </c>
      <c r="K32" s="289">
        <f>第3表01元データ!P34</f>
        <v>153</v>
      </c>
      <c r="L32" s="289">
        <f>第3表01元データ!Q34</f>
        <v>319</v>
      </c>
      <c r="M32" s="289">
        <f>第3表01元データ!R34</f>
        <v>51</v>
      </c>
      <c r="N32" s="289" t="str">
        <f>第3表01元データ!S34</f>
        <v>-</v>
      </c>
      <c r="O32" s="25">
        <f t="shared" si="3"/>
        <v>637</v>
      </c>
      <c r="P32" s="289">
        <f>第3表01元データ!U34</f>
        <v>150</v>
      </c>
      <c r="Q32" s="289">
        <f>第3表01元データ!V34</f>
        <v>319</v>
      </c>
      <c r="R32" s="289">
        <f>第3表01元データ!W34</f>
        <v>167</v>
      </c>
      <c r="S32" s="289">
        <f>第3表01元データ!X34</f>
        <v>1</v>
      </c>
    </row>
    <row r="33" spans="1:19" ht="13.5" customHeight="1">
      <c r="A33" s="2"/>
      <c r="B33" s="2"/>
      <c r="C33" s="2" t="s">
        <v>11</v>
      </c>
      <c r="D33" s="22"/>
      <c r="E33" s="27">
        <f t="shared" si="1"/>
        <v>1245</v>
      </c>
      <c r="F33" s="25">
        <f t="shared" si="4"/>
        <v>286</v>
      </c>
      <c r="G33" s="25">
        <f t="shared" si="5"/>
        <v>633</v>
      </c>
      <c r="H33" s="25">
        <f t="shared" si="6"/>
        <v>324</v>
      </c>
      <c r="I33" s="25">
        <f t="shared" si="7"/>
        <v>2</v>
      </c>
      <c r="J33" s="25">
        <f t="shared" si="2"/>
        <v>539</v>
      </c>
      <c r="K33" s="289">
        <f>第3表01元データ!P35</f>
        <v>160</v>
      </c>
      <c r="L33" s="289">
        <f>第3表01元データ!Q35</f>
        <v>313</v>
      </c>
      <c r="M33" s="289">
        <f>第3表01元データ!R35</f>
        <v>66</v>
      </c>
      <c r="N33" s="289" t="str">
        <f>第3表01元データ!S35</f>
        <v>-</v>
      </c>
      <c r="O33" s="25">
        <f t="shared" si="3"/>
        <v>706</v>
      </c>
      <c r="P33" s="289">
        <f>第3表01元データ!U35</f>
        <v>126</v>
      </c>
      <c r="Q33" s="289">
        <f>第3表01元データ!V35</f>
        <v>320</v>
      </c>
      <c r="R33" s="289">
        <f>第3表01元データ!W35</f>
        <v>258</v>
      </c>
      <c r="S33" s="289">
        <f>第3表01元データ!X35</f>
        <v>2</v>
      </c>
    </row>
    <row r="34" spans="1:19" ht="13.5" customHeight="1">
      <c r="A34" s="2"/>
      <c r="B34" s="2" t="s">
        <v>14</v>
      </c>
      <c r="C34" s="2"/>
      <c r="D34" s="22"/>
      <c r="E34" s="27">
        <f t="shared" si="1"/>
        <v>3648</v>
      </c>
      <c r="F34" s="25">
        <f t="shared" si="4"/>
        <v>765</v>
      </c>
      <c r="G34" s="25">
        <f t="shared" si="5"/>
        <v>2304</v>
      </c>
      <c r="H34" s="25">
        <f t="shared" si="6"/>
        <v>573</v>
      </c>
      <c r="I34" s="25">
        <f t="shared" si="7"/>
        <v>6</v>
      </c>
      <c r="J34" s="25">
        <f t="shared" si="2"/>
        <v>1646</v>
      </c>
      <c r="K34" s="289">
        <f>第3表01元データ!P36</f>
        <v>374</v>
      </c>
      <c r="L34" s="289">
        <f>第3表01元データ!Q36</f>
        <v>1147</v>
      </c>
      <c r="M34" s="289">
        <f>第3表01元データ!R36</f>
        <v>123</v>
      </c>
      <c r="N34" s="289">
        <f>第3表01元データ!S36</f>
        <v>2</v>
      </c>
      <c r="O34" s="25">
        <f t="shared" si="3"/>
        <v>2002</v>
      </c>
      <c r="P34" s="289">
        <f>第3表01元データ!U36</f>
        <v>391</v>
      </c>
      <c r="Q34" s="289">
        <f>第3表01元データ!V36</f>
        <v>1157</v>
      </c>
      <c r="R34" s="289">
        <f>第3表01元データ!W36</f>
        <v>450</v>
      </c>
      <c r="S34" s="289">
        <f>第3表01元データ!X36</f>
        <v>4</v>
      </c>
    </row>
    <row r="35" spans="1:19" ht="13.5" customHeight="1">
      <c r="A35" s="2"/>
      <c r="B35" s="2"/>
      <c r="C35" s="2" t="s">
        <v>4</v>
      </c>
      <c r="D35" s="22"/>
      <c r="E35" s="27">
        <f t="shared" si="1"/>
        <v>13</v>
      </c>
      <c r="F35" s="25">
        <f t="shared" si="4"/>
        <v>1</v>
      </c>
      <c r="G35" s="25">
        <f t="shared" si="5"/>
        <v>8</v>
      </c>
      <c r="H35" s="25">
        <f t="shared" si="6"/>
        <v>4</v>
      </c>
      <c r="I35" s="25" t="str">
        <f t="shared" si="7"/>
        <v>-</v>
      </c>
      <c r="J35" s="25">
        <f t="shared" si="2"/>
        <v>6</v>
      </c>
      <c r="K35" s="289">
        <f>第3表01元データ!P37</f>
        <v>1</v>
      </c>
      <c r="L35" s="289">
        <f>第3表01元データ!Q37</f>
        <v>4</v>
      </c>
      <c r="M35" s="289">
        <f>第3表01元データ!R37</f>
        <v>1</v>
      </c>
      <c r="N35" s="289" t="str">
        <f>第3表01元データ!S37</f>
        <v>-</v>
      </c>
      <c r="O35" s="25">
        <f t="shared" si="3"/>
        <v>7</v>
      </c>
      <c r="P35" s="289" t="str">
        <f>第3表01元データ!U37</f>
        <v>-</v>
      </c>
      <c r="Q35" s="289">
        <f>第3表01元データ!V37</f>
        <v>4</v>
      </c>
      <c r="R35" s="289">
        <f>第3表01元データ!W37</f>
        <v>3</v>
      </c>
      <c r="S35" s="289" t="str">
        <f>第3表01元データ!X37</f>
        <v>-</v>
      </c>
    </row>
    <row r="36" spans="1:19" ht="13.5" customHeight="1">
      <c r="A36" s="2"/>
      <c r="B36" s="2"/>
      <c r="C36" s="2" t="s">
        <v>5</v>
      </c>
      <c r="D36" s="22"/>
      <c r="E36" s="27">
        <f t="shared" si="1"/>
        <v>1624</v>
      </c>
      <c r="F36" s="25">
        <f t="shared" si="4"/>
        <v>376</v>
      </c>
      <c r="G36" s="25">
        <f t="shared" si="5"/>
        <v>992</v>
      </c>
      <c r="H36" s="25">
        <f t="shared" si="6"/>
        <v>255</v>
      </c>
      <c r="I36" s="25">
        <f t="shared" si="7"/>
        <v>1</v>
      </c>
      <c r="J36" s="25">
        <f t="shared" si="2"/>
        <v>717</v>
      </c>
      <c r="K36" s="289">
        <f>第3表01元データ!P38</f>
        <v>172</v>
      </c>
      <c r="L36" s="289">
        <f>第3表01元データ!Q38</f>
        <v>493</v>
      </c>
      <c r="M36" s="289">
        <f>第3表01元データ!R38</f>
        <v>51</v>
      </c>
      <c r="N36" s="289">
        <f>第3表01元データ!S38</f>
        <v>1</v>
      </c>
      <c r="O36" s="25">
        <f t="shared" si="3"/>
        <v>907</v>
      </c>
      <c r="P36" s="289">
        <f>第3表01元データ!U38</f>
        <v>204</v>
      </c>
      <c r="Q36" s="289">
        <f>第3表01元データ!V38</f>
        <v>499</v>
      </c>
      <c r="R36" s="289">
        <f>第3表01元データ!W38</f>
        <v>204</v>
      </c>
      <c r="S36" s="289" t="str">
        <f>第3表01元データ!X38</f>
        <v>-</v>
      </c>
    </row>
    <row r="37" spans="1:19" ht="13.5" customHeight="1">
      <c r="A37" s="2"/>
      <c r="B37" s="2"/>
      <c r="C37" s="2" t="s">
        <v>6</v>
      </c>
      <c r="D37" s="22"/>
      <c r="E37" s="27">
        <f t="shared" si="1"/>
        <v>940</v>
      </c>
      <c r="F37" s="25">
        <f t="shared" si="4"/>
        <v>189</v>
      </c>
      <c r="G37" s="25">
        <f t="shared" si="5"/>
        <v>597</v>
      </c>
      <c r="H37" s="25">
        <f t="shared" si="6"/>
        <v>154</v>
      </c>
      <c r="I37" s="25" t="str">
        <f t="shared" si="7"/>
        <v>-</v>
      </c>
      <c r="J37" s="25">
        <f t="shared" si="2"/>
        <v>437</v>
      </c>
      <c r="K37" s="289">
        <f>第3表01元データ!P39</f>
        <v>103</v>
      </c>
      <c r="L37" s="289">
        <f>第3表01元データ!Q39</f>
        <v>297</v>
      </c>
      <c r="M37" s="289">
        <f>第3表01元データ!R39</f>
        <v>37</v>
      </c>
      <c r="N37" s="289" t="str">
        <f>第3表01元データ!S39</f>
        <v>-</v>
      </c>
      <c r="O37" s="25">
        <f t="shared" si="3"/>
        <v>503</v>
      </c>
      <c r="P37" s="289">
        <f>第3表01元データ!U39</f>
        <v>86</v>
      </c>
      <c r="Q37" s="289">
        <f>第3表01元データ!V39</f>
        <v>300</v>
      </c>
      <c r="R37" s="289">
        <f>第3表01元データ!W39</f>
        <v>117</v>
      </c>
      <c r="S37" s="289" t="str">
        <f>第3表01元データ!X39</f>
        <v>-</v>
      </c>
    </row>
    <row r="38" spans="1:19" ht="13.5" customHeight="1">
      <c r="A38" s="2"/>
      <c r="B38" s="2"/>
      <c r="C38" s="2" t="s">
        <v>10</v>
      </c>
      <c r="D38" s="22"/>
      <c r="E38" s="27">
        <f t="shared" si="1"/>
        <v>1071</v>
      </c>
      <c r="F38" s="25">
        <f t="shared" si="4"/>
        <v>199</v>
      </c>
      <c r="G38" s="25">
        <f t="shared" si="5"/>
        <v>707</v>
      </c>
      <c r="H38" s="25">
        <f t="shared" si="6"/>
        <v>160</v>
      </c>
      <c r="I38" s="25">
        <f t="shared" si="7"/>
        <v>5</v>
      </c>
      <c r="J38" s="25">
        <f t="shared" si="2"/>
        <v>486</v>
      </c>
      <c r="K38" s="289">
        <f>第3表01元データ!P40</f>
        <v>98</v>
      </c>
      <c r="L38" s="289">
        <f>第3表01元データ!Q40</f>
        <v>353</v>
      </c>
      <c r="M38" s="289">
        <f>第3表01元データ!R40</f>
        <v>34</v>
      </c>
      <c r="N38" s="289">
        <f>第3表01元データ!S40</f>
        <v>1</v>
      </c>
      <c r="O38" s="25">
        <f t="shared" si="3"/>
        <v>585</v>
      </c>
      <c r="P38" s="289">
        <f>第3表01元データ!U40</f>
        <v>101</v>
      </c>
      <c r="Q38" s="289">
        <f>第3表01元データ!V40</f>
        <v>354</v>
      </c>
      <c r="R38" s="289">
        <f>第3表01元データ!W40</f>
        <v>126</v>
      </c>
      <c r="S38" s="289">
        <f>第3表01元データ!X40</f>
        <v>4</v>
      </c>
    </row>
    <row r="39" spans="1:19" ht="13.5" customHeight="1">
      <c r="A39" s="2"/>
      <c r="B39" s="2" t="s">
        <v>15</v>
      </c>
      <c r="C39" s="2"/>
      <c r="D39" s="22"/>
      <c r="E39" s="27">
        <f t="shared" si="1"/>
        <v>662</v>
      </c>
      <c r="F39" s="25">
        <f t="shared" si="4"/>
        <v>186</v>
      </c>
      <c r="G39" s="25">
        <f t="shared" si="5"/>
        <v>299</v>
      </c>
      <c r="H39" s="25">
        <f t="shared" si="6"/>
        <v>175</v>
      </c>
      <c r="I39" s="25">
        <f t="shared" si="7"/>
        <v>2</v>
      </c>
      <c r="J39" s="25">
        <f t="shared" si="2"/>
        <v>271</v>
      </c>
      <c r="K39" s="289">
        <f>第3表01元データ!P41</f>
        <v>95</v>
      </c>
      <c r="L39" s="289">
        <f>第3表01元データ!Q41</f>
        <v>147</v>
      </c>
      <c r="M39" s="289">
        <f>第3表01元データ!R41</f>
        <v>28</v>
      </c>
      <c r="N39" s="289">
        <f>第3表01元データ!S41</f>
        <v>1</v>
      </c>
      <c r="O39" s="25">
        <f t="shared" si="3"/>
        <v>391</v>
      </c>
      <c r="P39" s="289">
        <f>第3表01元データ!U41</f>
        <v>91</v>
      </c>
      <c r="Q39" s="289">
        <f>第3表01元データ!V41</f>
        <v>152</v>
      </c>
      <c r="R39" s="289">
        <f>第3表01元データ!W41</f>
        <v>147</v>
      </c>
      <c r="S39" s="289">
        <f>第3表01元データ!X41</f>
        <v>1</v>
      </c>
    </row>
    <row r="40" spans="1:19" ht="13.5" customHeight="1">
      <c r="A40" s="2"/>
      <c r="B40" s="2"/>
      <c r="C40" s="2" t="s">
        <v>4</v>
      </c>
      <c r="D40" s="22"/>
      <c r="E40" s="27">
        <f t="shared" si="1"/>
        <v>145</v>
      </c>
      <c r="F40" s="25">
        <f t="shared" si="4"/>
        <v>50</v>
      </c>
      <c r="G40" s="25">
        <f t="shared" si="5"/>
        <v>68</v>
      </c>
      <c r="H40" s="25">
        <f t="shared" si="6"/>
        <v>27</v>
      </c>
      <c r="I40" s="25" t="str">
        <f t="shared" si="7"/>
        <v>-</v>
      </c>
      <c r="J40" s="25">
        <f t="shared" si="2"/>
        <v>65</v>
      </c>
      <c r="K40" s="289">
        <f>第3表01元データ!P42</f>
        <v>29</v>
      </c>
      <c r="L40" s="289">
        <f>第3表01元データ!Q42</f>
        <v>33</v>
      </c>
      <c r="M40" s="289">
        <f>第3表01元データ!R42</f>
        <v>3</v>
      </c>
      <c r="N40" s="289" t="str">
        <f>第3表01元データ!S42</f>
        <v>-</v>
      </c>
      <c r="O40" s="25">
        <f t="shared" si="3"/>
        <v>80</v>
      </c>
      <c r="P40" s="289">
        <f>第3表01元データ!U42</f>
        <v>21</v>
      </c>
      <c r="Q40" s="289">
        <f>第3表01元データ!V42</f>
        <v>35</v>
      </c>
      <c r="R40" s="289">
        <f>第3表01元データ!W42</f>
        <v>24</v>
      </c>
      <c r="S40" s="289" t="str">
        <f>第3表01元データ!X42</f>
        <v>-</v>
      </c>
    </row>
    <row r="41" spans="1:19" ht="13.5" customHeight="1">
      <c r="A41" s="2"/>
      <c r="B41" s="2"/>
      <c r="C41" s="2" t="s">
        <v>5</v>
      </c>
      <c r="D41" s="22"/>
      <c r="E41" s="27">
        <f t="shared" si="1"/>
        <v>269</v>
      </c>
      <c r="F41" s="25">
        <f t="shared" si="4"/>
        <v>74</v>
      </c>
      <c r="G41" s="25">
        <f t="shared" si="5"/>
        <v>109</v>
      </c>
      <c r="H41" s="25">
        <f t="shared" si="6"/>
        <v>85</v>
      </c>
      <c r="I41" s="25">
        <f t="shared" si="7"/>
        <v>1</v>
      </c>
      <c r="J41" s="25">
        <f t="shared" si="2"/>
        <v>97</v>
      </c>
      <c r="K41" s="289">
        <f>第3表01元データ!P43</f>
        <v>31</v>
      </c>
      <c r="L41" s="289">
        <f>第3表01元データ!Q43</f>
        <v>54</v>
      </c>
      <c r="M41" s="289">
        <f>第3表01元データ!R43</f>
        <v>12</v>
      </c>
      <c r="N41" s="289" t="str">
        <f>第3表01元データ!S43</f>
        <v>-</v>
      </c>
      <c r="O41" s="25">
        <f t="shared" si="3"/>
        <v>172</v>
      </c>
      <c r="P41" s="289">
        <f>第3表01元データ!U43</f>
        <v>43</v>
      </c>
      <c r="Q41" s="289">
        <f>第3表01元データ!V43</f>
        <v>55</v>
      </c>
      <c r="R41" s="289">
        <f>第3表01元データ!W43</f>
        <v>73</v>
      </c>
      <c r="S41" s="289">
        <f>第3表01元データ!X43</f>
        <v>1</v>
      </c>
    </row>
    <row r="42" spans="1:19" ht="13.5" customHeight="1">
      <c r="A42" s="2"/>
      <c r="B42" s="2"/>
      <c r="C42" s="2" t="s">
        <v>6</v>
      </c>
      <c r="D42" s="22"/>
      <c r="E42" s="27">
        <f t="shared" si="1"/>
        <v>248</v>
      </c>
      <c r="F42" s="25">
        <f t="shared" si="4"/>
        <v>62</v>
      </c>
      <c r="G42" s="25">
        <f t="shared" si="5"/>
        <v>122</v>
      </c>
      <c r="H42" s="25">
        <f t="shared" si="6"/>
        <v>63</v>
      </c>
      <c r="I42" s="25">
        <f t="shared" si="7"/>
        <v>1</v>
      </c>
      <c r="J42" s="25">
        <f t="shared" si="2"/>
        <v>109</v>
      </c>
      <c r="K42" s="289">
        <f>第3表01元データ!P44</f>
        <v>35</v>
      </c>
      <c r="L42" s="289">
        <f>第3表01元データ!Q44</f>
        <v>60</v>
      </c>
      <c r="M42" s="289">
        <f>第3表01元データ!R44</f>
        <v>13</v>
      </c>
      <c r="N42" s="289">
        <f>第3表01元データ!S44</f>
        <v>1</v>
      </c>
      <c r="O42" s="25">
        <f t="shared" si="3"/>
        <v>139</v>
      </c>
      <c r="P42" s="289">
        <f>第3表01元データ!U44</f>
        <v>27</v>
      </c>
      <c r="Q42" s="289">
        <f>第3表01元データ!V44</f>
        <v>62</v>
      </c>
      <c r="R42" s="289">
        <f>第3表01元データ!W44</f>
        <v>50</v>
      </c>
      <c r="S42" s="289" t="str">
        <f>第3表01元データ!X44</f>
        <v>-</v>
      </c>
    </row>
    <row r="43" spans="1:19" ht="13.5" customHeight="1">
      <c r="A43" s="2"/>
      <c r="B43" s="2" t="s">
        <v>16</v>
      </c>
      <c r="C43" s="2"/>
      <c r="D43" s="22"/>
      <c r="E43" s="27">
        <f t="shared" si="1"/>
        <v>993</v>
      </c>
      <c r="F43" s="25">
        <f t="shared" si="4"/>
        <v>237</v>
      </c>
      <c r="G43" s="25">
        <f t="shared" si="5"/>
        <v>527</v>
      </c>
      <c r="H43" s="25">
        <f t="shared" si="6"/>
        <v>228</v>
      </c>
      <c r="I43" s="25">
        <f t="shared" si="7"/>
        <v>1</v>
      </c>
      <c r="J43" s="25">
        <f t="shared" si="2"/>
        <v>436</v>
      </c>
      <c r="K43" s="289">
        <f>第3表01元データ!P45</f>
        <v>125</v>
      </c>
      <c r="L43" s="289">
        <f>第3表01元データ!Q45</f>
        <v>262</v>
      </c>
      <c r="M43" s="289">
        <f>第3表01元データ!R45</f>
        <v>49</v>
      </c>
      <c r="N43" s="289" t="str">
        <f>第3表01元データ!S45</f>
        <v>-</v>
      </c>
      <c r="O43" s="25">
        <f t="shared" si="3"/>
        <v>557</v>
      </c>
      <c r="P43" s="289">
        <f>第3表01元データ!U45</f>
        <v>112</v>
      </c>
      <c r="Q43" s="289">
        <f>第3表01元データ!V45</f>
        <v>265</v>
      </c>
      <c r="R43" s="289">
        <f>第3表01元データ!W45</f>
        <v>179</v>
      </c>
      <c r="S43" s="289">
        <f>第3表01元データ!X45</f>
        <v>1</v>
      </c>
    </row>
    <row r="44" spans="1:19" ht="13.5" customHeight="1">
      <c r="A44" s="2"/>
      <c r="B44" s="2" t="s">
        <v>17</v>
      </c>
      <c r="C44" s="2"/>
      <c r="D44" s="22"/>
      <c r="E44" s="27">
        <f t="shared" si="1"/>
        <v>1432</v>
      </c>
      <c r="F44" s="25">
        <f t="shared" si="4"/>
        <v>343</v>
      </c>
      <c r="G44" s="25">
        <f t="shared" si="5"/>
        <v>756</v>
      </c>
      <c r="H44" s="25">
        <f t="shared" si="6"/>
        <v>331</v>
      </c>
      <c r="I44" s="25">
        <f t="shared" si="7"/>
        <v>2</v>
      </c>
      <c r="J44" s="25">
        <f t="shared" si="2"/>
        <v>632</v>
      </c>
      <c r="K44" s="289">
        <f>第3表01元データ!P46</f>
        <v>168</v>
      </c>
      <c r="L44" s="289">
        <f>第3表01元データ!Q46</f>
        <v>379</v>
      </c>
      <c r="M44" s="289">
        <f>第3表01元データ!R46</f>
        <v>83</v>
      </c>
      <c r="N44" s="289">
        <f>第3表01元データ!S46</f>
        <v>2</v>
      </c>
      <c r="O44" s="25">
        <f t="shared" si="3"/>
        <v>800</v>
      </c>
      <c r="P44" s="289">
        <f>第3表01元データ!U46</f>
        <v>175</v>
      </c>
      <c r="Q44" s="289">
        <f>第3表01元データ!V46</f>
        <v>377</v>
      </c>
      <c r="R44" s="289">
        <f>第3表01元データ!W46</f>
        <v>248</v>
      </c>
      <c r="S44" s="289" t="str">
        <f>第3表01元データ!X46</f>
        <v>-</v>
      </c>
    </row>
    <row r="45" spans="1:19" ht="13.5" customHeight="1">
      <c r="A45" s="2"/>
      <c r="B45" s="2" t="s">
        <v>18</v>
      </c>
      <c r="C45" s="2"/>
      <c r="D45" s="22"/>
      <c r="E45" s="27">
        <f t="shared" si="1"/>
        <v>1013</v>
      </c>
      <c r="F45" s="25">
        <f t="shared" si="4"/>
        <v>262</v>
      </c>
      <c r="G45" s="25">
        <f t="shared" si="5"/>
        <v>490</v>
      </c>
      <c r="H45" s="25">
        <f t="shared" si="6"/>
        <v>260</v>
      </c>
      <c r="I45" s="25">
        <f t="shared" si="7"/>
        <v>1</v>
      </c>
      <c r="J45" s="25">
        <f t="shared" si="2"/>
        <v>455</v>
      </c>
      <c r="K45" s="289">
        <f>第3表01元データ!P47</f>
        <v>137</v>
      </c>
      <c r="L45" s="289">
        <f>第3表01元データ!Q47</f>
        <v>247</v>
      </c>
      <c r="M45" s="289">
        <f>第3表01元データ!R47</f>
        <v>70</v>
      </c>
      <c r="N45" s="289">
        <f>第3表01元データ!S47</f>
        <v>1</v>
      </c>
      <c r="O45" s="25">
        <f t="shared" si="3"/>
        <v>558</v>
      </c>
      <c r="P45" s="289">
        <f>第3表01元データ!U47</f>
        <v>125</v>
      </c>
      <c r="Q45" s="289">
        <f>第3表01元データ!V47</f>
        <v>243</v>
      </c>
      <c r="R45" s="289">
        <f>第3表01元データ!W47</f>
        <v>190</v>
      </c>
      <c r="S45" s="289" t="str">
        <f>第3表01元データ!X47</f>
        <v>-</v>
      </c>
    </row>
    <row r="46" spans="1:19" ht="13.5" customHeight="1">
      <c r="A46" s="2"/>
      <c r="B46" s="2" t="s">
        <v>19</v>
      </c>
      <c r="C46" s="2"/>
      <c r="D46" s="22"/>
      <c r="E46" s="27">
        <f t="shared" si="1"/>
        <v>602</v>
      </c>
      <c r="F46" s="25">
        <f t="shared" si="4"/>
        <v>157</v>
      </c>
      <c r="G46" s="25">
        <f t="shared" si="5"/>
        <v>292</v>
      </c>
      <c r="H46" s="25">
        <f t="shared" si="6"/>
        <v>152</v>
      </c>
      <c r="I46" s="25">
        <f t="shared" si="7"/>
        <v>1</v>
      </c>
      <c r="J46" s="25">
        <f t="shared" si="2"/>
        <v>263</v>
      </c>
      <c r="K46" s="289">
        <f>第3表01元データ!P48</f>
        <v>79</v>
      </c>
      <c r="L46" s="289">
        <f>第3表01元データ!Q48</f>
        <v>144</v>
      </c>
      <c r="M46" s="289">
        <f>第3表01元データ!R48</f>
        <v>39</v>
      </c>
      <c r="N46" s="289">
        <f>第3表01元データ!S48</f>
        <v>1</v>
      </c>
      <c r="O46" s="25">
        <f t="shared" si="3"/>
        <v>339</v>
      </c>
      <c r="P46" s="289">
        <f>第3表01元データ!U48</f>
        <v>78</v>
      </c>
      <c r="Q46" s="289">
        <f>第3表01元データ!V48</f>
        <v>148</v>
      </c>
      <c r="R46" s="289">
        <f>第3表01元データ!W48</f>
        <v>113</v>
      </c>
      <c r="S46" s="289" t="str">
        <f>第3表01元データ!X48</f>
        <v>-</v>
      </c>
    </row>
    <row r="47" spans="1:19" ht="13.5" customHeight="1">
      <c r="A47" s="2"/>
      <c r="B47" s="2" t="s">
        <v>20</v>
      </c>
      <c r="C47" s="2"/>
      <c r="D47" s="22"/>
      <c r="E47" s="27">
        <f t="shared" si="1"/>
        <v>676</v>
      </c>
      <c r="F47" s="25">
        <f t="shared" si="4"/>
        <v>192</v>
      </c>
      <c r="G47" s="25">
        <f t="shared" si="5"/>
        <v>323</v>
      </c>
      <c r="H47" s="25">
        <f t="shared" si="6"/>
        <v>160</v>
      </c>
      <c r="I47" s="25">
        <f t="shared" si="7"/>
        <v>1</v>
      </c>
      <c r="J47" s="25">
        <f t="shared" si="2"/>
        <v>282</v>
      </c>
      <c r="K47" s="289">
        <f>第3表01元データ!P49</f>
        <v>89</v>
      </c>
      <c r="L47" s="289">
        <f>第3表01元データ!Q49</f>
        <v>161</v>
      </c>
      <c r="M47" s="289">
        <f>第3表01元データ!R49</f>
        <v>32</v>
      </c>
      <c r="N47" s="289" t="str">
        <f>第3表01元データ!S49</f>
        <v>-</v>
      </c>
      <c r="O47" s="25">
        <f t="shared" si="3"/>
        <v>394</v>
      </c>
      <c r="P47" s="289">
        <f>第3表01元データ!U49</f>
        <v>103</v>
      </c>
      <c r="Q47" s="289">
        <f>第3表01元データ!V49</f>
        <v>162</v>
      </c>
      <c r="R47" s="289">
        <f>第3表01元データ!W49</f>
        <v>128</v>
      </c>
      <c r="S47" s="289">
        <f>第3表01元データ!X49</f>
        <v>1</v>
      </c>
    </row>
    <row r="48" spans="1:19" ht="13.5" customHeight="1">
      <c r="A48" s="2"/>
      <c r="B48" s="2" t="s">
        <v>21</v>
      </c>
      <c r="C48" s="2"/>
      <c r="D48" s="22"/>
      <c r="E48" s="27">
        <f t="shared" si="1"/>
        <v>1091</v>
      </c>
      <c r="F48" s="25">
        <f t="shared" si="4"/>
        <v>273</v>
      </c>
      <c r="G48" s="25">
        <f t="shared" si="5"/>
        <v>535</v>
      </c>
      <c r="H48" s="25">
        <f t="shared" si="6"/>
        <v>280</v>
      </c>
      <c r="I48" s="25">
        <f t="shared" si="7"/>
        <v>3</v>
      </c>
      <c r="J48" s="25">
        <f t="shared" si="2"/>
        <v>492</v>
      </c>
      <c r="K48" s="289">
        <f>第3表01元データ!P50</f>
        <v>152</v>
      </c>
      <c r="L48" s="289">
        <f>第3表01元データ!Q50</f>
        <v>268</v>
      </c>
      <c r="M48" s="289">
        <f>第3表01元データ!R50</f>
        <v>70</v>
      </c>
      <c r="N48" s="289">
        <f>第3表01元データ!S50</f>
        <v>2</v>
      </c>
      <c r="O48" s="25">
        <f t="shared" si="3"/>
        <v>599</v>
      </c>
      <c r="P48" s="289">
        <f>第3表01元データ!U50</f>
        <v>121</v>
      </c>
      <c r="Q48" s="289">
        <f>第3表01元データ!V50</f>
        <v>267</v>
      </c>
      <c r="R48" s="289">
        <f>第3表01元データ!W50</f>
        <v>210</v>
      </c>
      <c r="S48" s="289">
        <f>第3表01元データ!X50</f>
        <v>1</v>
      </c>
    </row>
    <row r="49" spans="1:19" ht="13.5" customHeight="1">
      <c r="A49" s="2"/>
      <c r="B49" s="2" t="s">
        <v>22</v>
      </c>
      <c r="C49" s="2"/>
      <c r="D49" s="22"/>
      <c r="E49" s="27">
        <f t="shared" si="1"/>
        <v>1697</v>
      </c>
      <c r="F49" s="25">
        <f t="shared" si="4"/>
        <v>399</v>
      </c>
      <c r="G49" s="25">
        <f t="shared" si="5"/>
        <v>881</v>
      </c>
      <c r="H49" s="25">
        <f t="shared" si="6"/>
        <v>415</v>
      </c>
      <c r="I49" s="25">
        <f t="shared" si="7"/>
        <v>2</v>
      </c>
      <c r="J49" s="25">
        <f t="shared" si="2"/>
        <v>717</v>
      </c>
      <c r="K49" s="289">
        <f>第3表01元データ!P51</f>
        <v>205</v>
      </c>
      <c r="L49" s="289">
        <f>第3表01元データ!Q51</f>
        <v>438</v>
      </c>
      <c r="M49" s="289">
        <f>第3表01元データ!R51</f>
        <v>73</v>
      </c>
      <c r="N49" s="289">
        <f>第3表01元データ!S51</f>
        <v>1</v>
      </c>
      <c r="O49" s="25">
        <f t="shared" si="3"/>
        <v>980</v>
      </c>
      <c r="P49" s="289">
        <f>第3表01元データ!U51</f>
        <v>194</v>
      </c>
      <c r="Q49" s="289">
        <f>第3表01元データ!V51</f>
        <v>443</v>
      </c>
      <c r="R49" s="289">
        <f>第3表01元データ!W51</f>
        <v>342</v>
      </c>
      <c r="S49" s="289">
        <f>第3表01元データ!X51</f>
        <v>1</v>
      </c>
    </row>
    <row r="50" spans="1:19" ht="13.5" customHeight="1">
      <c r="A50" s="2"/>
      <c r="B50" s="2"/>
      <c r="C50" s="2" t="s">
        <v>4</v>
      </c>
      <c r="D50" s="22"/>
      <c r="E50" s="27">
        <f t="shared" si="1"/>
        <v>721</v>
      </c>
      <c r="F50" s="25">
        <f t="shared" si="4"/>
        <v>160</v>
      </c>
      <c r="G50" s="25">
        <f t="shared" si="5"/>
        <v>309</v>
      </c>
      <c r="H50" s="25">
        <f t="shared" si="6"/>
        <v>251</v>
      </c>
      <c r="I50" s="25">
        <f t="shared" si="7"/>
        <v>1</v>
      </c>
      <c r="J50" s="25">
        <f t="shared" si="2"/>
        <v>274</v>
      </c>
      <c r="K50" s="289">
        <f>第3表01元データ!P52</f>
        <v>85</v>
      </c>
      <c r="L50" s="289">
        <f>第3表01元データ!Q52</f>
        <v>153</v>
      </c>
      <c r="M50" s="289">
        <f>第3表01元データ!R52</f>
        <v>36</v>
      </c>
      <c r="N50" s="289" t="str">
        <f>第3表01元データ!S52</f>
        <v>-</v>
      </c>
      <c r="O50" s="25">
        <f t="shared" si="3"/>
        <v>447</v>
      </c>
      <c r="P50" s="289">
        <f>第3表01元データ!U52</f>
        <v>75</v>
      </c>
      <c r="Q50" s="289">
        <f>第3表01元データ!V52</f>
        <v>156</v>
      </c>
      <c r="R50" s="289">
        <f>第3表01元データ!W52</f>
        <v>215</v>
      </c>
      <c r="S50" s="289">
        <f>第3表01元データ!X52</f>
        <v>1</v>
      </c>
    </row>
    <row r="51" spans="1:19" ht="13.5" customHeight="1">
      <c r="A51" s="2"/>
      <c r="B51" s="2"/>
      <c r="C51" s="2" t="s">
        <v>5</v>
      </c>
      <c r="D51" s="22"/>
      <c r="E51" s="27">
        <f t="shared" si="1"/>
        <v>555</v>
      </c>
      <c r="F51" s="25">
        <f t="shared" si="4"/>
        <v>142</v>
      </c>
      <c r="G51" s="25">
        <f t="shared" si="5"/>
        <v>320</v>
      </c>
      <c r="H51" s="25">
        <f t="shared" si="6"/>
        <v>92</v>
      </c>
      <c r="I51" s="25">
        <f t="shared" si="7"/>
        <v>1</v>
      </c>
      <c r="J51" s="25">
        <f t="shared" si="2"/>
        <v>251</v>
      </c>
      <c r="K51" s="289">
        <f>第3表01元データ!P53</f>
        <v>74</v>
      </c>
      <c r="L51" s="289">
        <f>第3表01元データ!Q53</f>
        <v>159</v>
      </c>
      <c r="M51" s="289">
        <f>第3表01元データ!R53</f>
        <v>17</v>
      </c>
      <c r="N51" s="289">
        <f>第3表01元データ!S53</f>
        <v>1</v>
      </c>
      <c r="O51" s="25">
        <f t="shared" si="3"/>
        <v>304</v>
      </c>
      <c r="P51" s="289">
        <f>第3表01元データ!U53</f>
        <v>68</v>
      </c>
      <c r="Q51" s="289">
        <f>第3表01元データ!V53</f>
        <v>161</v>
      </c>
      <c r="R51" s="289">
        <f>第3表01元データ!W53</f>
        <v>75</v>
      </c>
      <c r="S51" s="289" t="str">
        <f>第3表01元データ!X53</f>
        <v>-</v>
      </c>
    </row>
    <row r="52" spans="1:19" ht="13.5" customHeight="1">
      <c r="A52" s="2"/>
      <c r="B52" s="2"/>
      <c r="C52" s="2" t="s">
        <v>6</v>
      </c>
      <c r="D52" s="22"/>
      <c r="E52" s="27">
        <f t="shared" si="1"/>
        <v>421</v>
      </c>
      <c r="F52" s="25">
        <f t="shared" si="4"/>
        <v>97</v>
      </c>
      <c r="G52" s="25">
        <f t="shared" si="5"/>
        <v>252</v>
      </c>
      <c r="H52" s="25">
        <f t="shared" si="6"/>
        <v>72</v>
      </c>
      <c r="I52" s="25" t="str">
        <f t="shared" si="7"/>
        <v>-</v>
      </c>
      <c r="J52" s="25">
        <f t="shared" si="2"/>
        <v>192</v>
      </c>
      <c r="K52" s="289">
        <f>第3表01元データ!P54</f>
        <v>46</v>
      </c>
      <c r="L52" s="289">
        <f>第3表01元データ!Q54</f>
        <v>126</v>
      </c>
      <c r="M52" s="289">
        <f>第3表01元データ!R54</f>
        <v>20</v>
      </c>
      <c r="N52" s="289" t="str">
        <f>第3表01元データ!S54</f>
        <v>-</v>
      </c>
      <c r="O52" s="25">
        <f t="shared" si="3"/>
        <v>229</v>
      </c>
      <c r="P52" s="289">
        <f>第3表01元データ!U54</f>
        <v>51</v>
      </c>
      <c r="Q52" s="289">
        <f>第3表01元データ!V54</f>
        <v>126</v>
      </c>
      <c r="R52" s="289">
        <f>第3表01元データ!W54</f>
        <v>52</v>
      </c>
      <c r="S52" s="289" t="str">
        <f>第3表01元データ!X54</f>
        <v>-</v>
      </c>
    </row>
    <row r="53" spans="1:19" ht="13.5" customHeight="1">
      <c r="A53" s="2"/>
      <c r="B53" s="2"/>
      <c r="C53" s="2" t="s">
        <v>10</v>
      </c>
      <c r="D53" s="22"/>
      <c r="E53" s="27" t="str">
        <f t="shared" si="1"/>
        <v>-</v>
      </c>
      <c r="F53" s="25" t="str">
        <f t="shared" si="4"/>
        <v>-</v>
      </c>
      <c r="G53" s="25" t="str">
        <f t="shared" si="5"/>
        <v>-</v>
      </c>
      <c r="H53" s="25" t="str">
        <f t="shared" si="6"/>
        <v>-</v>
      </c>
      <c r="I53" s="25" t="str">
        <f t="shared" si="7"/>
        <v>-</v>
      </c>
      <c r="J53" s="25" t="str">
        <f t="shared" si="2"/>
        <v>-</v>
      </c>
      <c r="K53" s="289" t="str">
        <f>第3表01元データ!P55</f>
        <v>-</v>
      </c>
      <c r="L53" s="289" t="str">
        <f>第3表01元データ!Q55</f>
        <v>-</v>
      </c>
      <c r="M53" s="289" t="str">
        <f>第3表01元データ!R55</f>
        <v>-</v>
      </c>
      <c r="N53" s="289" t="str">
        <f>第3表01元データ!S55</f>
        <v>-</v>
      </c>
      <c r="O53" s="25" t="str">
        <f t="shared" si="3"/>
        <v>-</v>
      </c>
      <c r="P53" s="289" t="str">
        <f>第3表01元データ!U55</f>
        <v>-</v>
      </c>
      <c r="Q53" s="289" t="str">
        <f>第3表01元データ!V55</f>
        <v>-</v>
      </c>
      <c r="R53" s="289" t="str">
        <f>第3表01元データ!W55</f>
        <v>-</v>
      </c>
      <c r="S53" s="289" t="str">
        <f>第3表01元データ!X55</f>
        <v>-</v>
      </c>
    </row>
    <row r="54" spans="1:19" ht="13.5" customHeight="1">
      <c r="A54" s="2"/>
      <c r="B54" s="2" t="s">
        <v>23</v>
      </c>
      <c r="C54" s="2"/>
      <c r="D54" s="22"/>
      <c r="E54" s="27">
        <f t="shared" si="1"/>
        <v>2973</v>
      </c>
      <c r="F54" s="25">
        <f t="shared" si="4"/>
        <v>694</v>
      </c>
      <c r="G54" s="25">
        <f t="shared" si="5"/>
        <v>1553</v>
      </c>
      <c r="H54" s="25">
        <f t="shared" si="6"/>
        <v>721</v>
      </c>
      <c r="I54" s="25">
        <f t="shared" si="7"/>
        <v>5</v>
      </c>
      <c r="J54" s="25">
        <f t="shared" si="2"/>
        <v>1272</v>
      </c>
      <c r="K54" s="289">
        <f>第3表01元データ!P56</f>
        <v>346</v>
      </c>
      <c r="L54" s="289">
        <f>第3表01元データ!Q56</f>
        <v>778</v>
      </c>
      <c r="M54" s="289">
        <f>第3表01元データ!R56</f>
        <v>146</v>
      </c>
      <c r="N54" s="289">
        <f>第3表01元データ!S56</f>
        <v>2</v>
      </c>
      <c r="O54" s="25">
        <f t="shared" si="3"/>
        <v>1701</v>
      </c>
      <c r="P54" s="289">
        <f>第3表01元データ!U56</f>
        <v>348</v>
      </c>
      <c r="Q54" s="289">
        <f>第3表01元データ!V56</f>
        <v>775</v>
      </c>
      <c r="R54" s="289">
        <f>第3表01元データ!W56</f>
        <v>575</v>
      </c>
      <c r="S54" s="289">
        <f>第3表01元データ!X56</f>
        <v>3</v>
      </c>
    </row>
    <row r="55" spans="1:19" ht="13.5" customHeight="1">
      <c r="A55" s="2"/>
      <c r="B55" s="2"/>
      <c r="C55" s="2" t="s">
        <v>4</v>
      </c>
      <c r="D55" s="22"/>
      <c r="E55" s="27">
        <f t="shared" si="1"/>
        <v>1440</v>
      </c>
      <c r="F55" s="25">
        <f t="shared" si="4"/>
        <v>351</v>
      </c>
      <c r="G55" s="25">
        <f t="shared" si="5"/>
        <v>780</v>
      </c>
      <c r="H55" s="25">
        <f t="shared" si="6"/>
        <v>305</v>
      </c>
      <c r="I55" s="25">
        <f t="shared" si="7"/>
        <v>4</v>
      </c>
      <c r="J55" s="25">
        <f t="shared" si="2"/>
        <v>636</v>
      </c>
      <c r="K55" s="289">
        <f>第3表01元データ!P57</f>
        <v>170</v>
      </c>
      <c r="L55" s="289">
        <f>第3表01元データ!Q57</f>
        <v>389</v>
      </c>
      <c r="M55" s="289">
        <f>第3表01元データ!R57</f>
        <v>75</v>
      </c>
      <c r="N55" s="289">
        <f>第3表01元データ!S57</f>
        <v>2</v>
      </c>
      <c r="O55" s="25">
        <f t="shared" si="3"/>
        <v>804</v>
      </c>
      <c r="P55" s="289">
        <f>第3表01元データ!U57</f>
        <v>181</v>
      </c>
      <c r="Q55" s="289">
        <f>第3表01元データ!V57</f>
        <v>391</v>
      </c>
      <c r="R55" s="289">
        <f>第3表01元データ!W57</f>
        <v>230</v>
      </c>
      <c r="S55" s="289">
        <f>第3表01元データ!X57</f>
        <v>2</v>
      </c>
    </row>
    <row r="56" spans="1:19" ht="13.5" customHeight="1">
      <c r="A56" s="2"/>
      <c r="B56" s="2"/>
      <c r="C56" s="2" t="s">
        <v>5</v>
      </c>
      <c r="D56" s="22"/>
      <c r="E56" s="27">
        <f t="shared" si="1"/>
        <v>1533</v>
      </c>
      <c r="F56" s="25">
        <f t="shared" si="4"/>
        <v>343</v>
      </c>
      <c r="G56" s="25">
        <f t="shared" si="5"/>
        <v>773</v>
      </c>
      <c r="H56" s="25">
        <f t="shared" si="6"/>
        <v>416</v>
      </c>
      <c r="I56" s="25">
        <f t="shared" si="7"/>
        <v>1</v>
      </c>
      <c r="J56" s="25">
        <f t="shared" si="2"/>
        <v>636</v>
      </c>
      <c r="K56" s="289">
        <f>第3表01元データ!P58</f>
        <v>176</v>
      </c>
      <c r="L56" s="289">
        <f>第3表01元データ!Q58</f>
        <v>389</v>
      </c>
      <c r="M56" s="289">
        <f>第3表01元データ!R58</f>
        <v>71</v>
      </c>
      <c r="N56" s="289" t="str">
        <f>第3表01元データ!S58</f>
        <v>-</v>
      </c>
      <c r="O56" s="25">
        <f t="shared" si="3"/>
        <v>897</v>
      </c>
      <c r="P56" s="289">
        <f>第3表01元データ!U58</f>
        <v>167</v>
      </c>
      <c r="Q56" s="289">
        <f>第3表01元データ!V58</f>
        <v>384</v>
      </c>
      <c r="R56" s="289">
        <f>第3表01元データ!W58</f>
        <v>345</v>
      </c>
      <c r="S56" s="289">
        <f>第3表01元データ!X58</f>
        <v>1</v>
      </c>
    </row>
    <row r="57" spans="1:19" ht="13.5" customHeight="1">
      <c r="A57" s="2"/>
      <c r="B57" s="2"/>
      <c r="C57" s="2" t="s">
        <v>6</v>
      </c>
      <c r="D57" s="22"/>
      <c r="E57" s="27" t="str">
        <f t="shared" si="1"/>
        <v>-</v>
      </c>
      <c r="F57" s="25" t="str">
        <f t="shared" si="4"/>
        <v>-</v>
      </c>
      <c r="G57" s="25" t="str">
        <f t="shared" si="5"/>
        <v>-</v>
      </c>
      <c r="H57" s="25" t="str">
        <f t="shared" si="6"/>
        <v>-</v>
      </c>
      <c r="I57" s="25" t="str">
        <f t="shared" si="7"/>
        <v>-</v>
      </c>
      <c r="J57" s="25" t="str">
        <f t="shared" si="2"/>
        <v>-</v>
      </c>
      <c r="K57" s="289" t="str">
        <f>第3表01元データ!P59</f>
        <v>-</v>
      </c>
      <c r="L57" s="289" t="str">
        <f>第3表01元データ!Q59</f>
        <v>-</v>
      </c>
      <c r="M57" s="289" t="str">
        <f>第3表01元データ!R59</f>
        <v>-</v>
      </c>
      <c r="N57" s="289" t="str">
        <f>第3表01元データ!S59</f>
        <v>-</v>
      </c>
      <c r="O57" s="25" t="str">
        <f t="shared" si="3"/>
        <v>-</v>
      </c>
      <c r="P57" s="289" t="str">
        <f>第3表01元データ!U59</f>
        <v>-</v>
      </c>
      <c r="Q57" s="289" t="str">
        <f>第3表01元データ!V59</f>
        <v>-</v>
      </c>
      <c r="R57" s="289" t="str">
        <f>第3表01元データ!W59</f>
        <v>-</v>
      </c>
      <c r="S57" s="289" t="str">
        <f>第3表01元データ!X59</f>
        <v>-</v>
      </c>
    </row>
    <row r="58" spans="1:19" ht="13.5" customHeight="1">
      <c r="A58" s="2"/>
      <c r="B58" s="2" t="s">
        <v>24</v>
      </c>
      <c r="C58" s="2"/>
      <c r="D58" s="22"/>
      <c r="E58" s="27">
        <f t="shared" si="1"/>
        <v>2679</v>
      </c>
      <c r="F58" s="25">
        <f t="shared" si="4"/>
        <v>663</v>
      </c>
      <c r="G58" s="25">
        <f t="shared" si="5"/>
        <v>1441</v>
      </c>
      <c r="H58" s="25">
        <f t="shared" si="6"/>
        <v>571</v>
      </c>
      <c r="I58" s="25">
        <f t="shared" si="7"/>
        <v>4</v>
      </c>
      <c r="J58" s="25">
        <f t="shared" si="2"/>
        <v>1202</v>
      </c>
      <c r="K58" s="289">
        <f>第3表01元データ!P60</f>
        <v>359</v>
      </c>
      <c r="L58" s="289">
        <f>第3表01元データ!Q60</f>
        <v>720</v>
      </c>
      <c r="M58" s="289">
        <f>第3表01元データ!R60</f>
        <v>123</v>
      </c>
      <c r="N58" s="289" t="str">
        <f>第3表01元データ!S60</f>
        <v>-</v>
      </c>
      <c r="O58" s="25">
        <f t="shared" si="3"/>
        <v>1477</v>
      </c>
      <c r="P58" s="289">
        <f>第3表01元データ!U60</f>
        <v>304</v>
      </c>
      <c r="Q58" s="289">
        <f>第3表01元データ!V60</f>
        <v>721</v>
      </c>
      <c r="R58" s="289">
        <f>第3表01元データ!W60</f>
        <v>448</v>
      </c>
      <c r="S58" s="289">
        <f>第3表01元データ!X60</f>
        <v>4</v>
      </c>
    </row>
    <row r="59" spans="1:19" ht="13.5" customHeight="1">
      <c r="A59" s="2"/>
      <c r="B59" s="2"/>
      <c r="C59" s="2" t="s">
        <v>4</v>
      </c>
      <c r="D59" s="22" t="s">
        <v>605</v>
      </c>
      <c r="E59" s="27">
        <f t="shared" si="1"/>
        <v>235</v>
      </c>
      <c r="F59" s="25">
        <f>IF(COUNTIF(K59:T59,"x"),"x",IF(SUM(K59,P59)=0,"-",SUM(K59,P59)))</f>
        <v>53</v>
      </c>
      <c r="G59" s="25">
        <f t="shared" si="5"/>
        <v>137</v>
      </c>
      <c r="H59" s="25">
        <f t="shared" si="6"/>
        <v>45</v>
      </c>
      <c r="I59" s="25" t="str">
        <f t="shared" si="7"/>
        <v>-</v>
      </c>
      <c r="J59" s="25">
        <f t="shared" si="2"/>
        <v>102</v>
      </c>
      <c r="K59" s="289">
        <f>第3表01元データ!P61</f>
        <v>27</v>
      </c>
      <c r="L59" s="289">
        <f>第3表01元データ!Q61</f>
        <v>69</v>
      </c>
      <c r="M59" s="289">
        <f>第3表01元データ!R61</f>
        <v>6</v>
      </c>
      <c r="N59" s="289" t="str">
        <f>第3表01元データ!S61</f>
        <v>-</v>
      </c>
      <c r="O59" s="25">
        <f t="shared" si="3"/>
        <v>133</v>
      </c>
      <c r="P59" s="289">
        <f>第3表01元データ!U61</f>
        <v>26</v>
      </c>
      <c r="Q59" s="289">
        <f>第3表01元データ!V61</f>
        <v>68</v>
      </c>
      <c r="R59" s="289">
        <f>第3表01元データ!W61</f>
        <v>39</v>
      </c>
      <c r="S59" s="289" t="str">
        <f>第3表01元データ!X61</f>
        <v>-</v>
      </c>
    </row>
    <row r="60" spans="1:19" ht="13.5" customHeight="1">
      <c r="A60" s="2"/>
      <c r="B60" s="2"/>
      <c r="C60" s="2" t="s">
        <v>5</v>
      </c>
      <c r="D60" s="22"/>
      <c r="E60" s="27">
        <f t="shared" si="1"/>
        <v>522</v>
      </c>
      <c r="F60" s="25">
        <f t="shared" si="4"/>
        <v>148</v>
      </c>
      <c r="G60" s="25">
        <f t="shared" si="5"/>
        <v>267</v>
      </c>
      <c r="H60" s="25">
        <f t="shared" si="6"/>
        <v>106</v>
      </c>
      <c r="I60" s="25">
        <f t="shared" si="7"/>
        <v>1</v>
      </c>
      <c r="J60" s="25">
        <f t="shared" si="2"/>
        <v>239</v>
      </c>
      <c r="K60" s="289">
        <f>第3表01元データ!P62</f>
        <v>79</v>
      </c>
      <c r="L60" s="289">
        <f>第3表01元データ!Q62</f>
        <v>135</v>
      </c>
      <c r="M60" s="289">
        <f>第3表01元データ!R62</f>
        <v>25</v>
      </c>
      <c r="N60" s="289" t="str">
        <f>第3表01元データ!S62</f>
        <v>-</v>
      </c>
      <c r="O60" s="25">
        <f t="shared" si="3"/>
        <v>283</v>
      </c>
      <c r="P60" s="289">
        <f>第3表01元データ!U62</f>
        <v>69</v>
      </c>
      <c r="Q60" s="289">
        <f>第3表01元データ!V62</f>
        <v>132</v>
      </c>
      <c r="R60" s="289">
        <f>第3表01元データ!W62</f>
        <v>81</v>
      </c>
      <c r="S60" s="289">
        <f>第3表01元データ!X62</f>
        <v>1</v>
      </c>
    </row>
    <row r="61" spans="1:19" ht="13.5" customHeight="1">
      <c r="A61" s="2"/>
      <c r="B61" s="2"/>
      <c r="C61" s="2" t="s">
        <v>6</v>
      </c>
      <c r="D61" s="22"/>
      <c r="E61" s="27">
        <f t="shared" si="1"/>
        <v>622</v>
      </c>
      <c r="F61" s="25">
        <f t="shared" si="4"/>
        <v>152</v>
      </c>
      <c r="G61" s="25">
        <f t="shared" si="5"/>
        <v>330</v>
      </c>
      <c r="H61" s="25">
        <f t="shared" si="6"/>
        <v>139</v>
      </c>
      <c r="I61" s="25">
        <f t="shared" si="7"/>
        <v>1</v>
      </c>
      <c r="J61" s="25">
        <f t="shared" si="2"/>
        <v>285</v>
      </c>
      <c r="K61" s="289">
        <f>第3表01元データ!P63</f>
        <v>83</v>
      </c>
      <c r="L61" s="289">
        <f>第3表01元データ!Q63</f>
        <v>165</v>
      </c>
      <c r="M61" s="289">
        <f>第3表01元データ!R63</f>
        <v>37</v>
      </c>
      <c r="N61" s="289" t="str">
        <f>第3表01元データ!S63</f>
        <v>-</v>
      </c>
      <c r="O61" s="25">
        <f t="shared" si="3"/>
        <v>337</v>
      </c>
      <c r="P61" s="289">
        <f>第3表01元データ!U63</f>
        <v>69</v>
      </c>
      <c r="Q61" s="289">
        <f>第3表01元データ!V63</f>
        <v>165</v>
      </c>
      <c r="R61" s="289">
        <f>第3表01元データ!W63</f>
        <v>102</v>
      </c>
      <c r="S61" s="289">
        <f>第3表01元データ!X63</f>
        <v>1</v>
      </c>
    </row>
    <row r="62" spans="1:19" ht="13.5" customHeight="1">
      <c r="A62" s="2"/>
      <c r="B62" s="2"/>
      <c r="C62" s="2" t="s">
        <v>10</v>
      </c>
      <c r="D62" s="22"/>
      <c r="E62" s="27">
        <f t="shared" si="1"/>
        <v>432</v>
      </c>
      <c r="F62" s="25">
        <f t="shared" si="4"/>
        <v>114</v>
      </c>
      <c r="G62" s="25">
        <f t="shared" si="5"/>
        <v>230</v>
      </c>
      <c r="H62" s="25">
        <f t="shared" si="6"/>
        <v>87</v>
      </c>
      <c r="I62" s="25">
        <f t="shared" si="7"/>
        <v>1</v>
      </c>
      <c r="J62" s="25">
        <f t="shared" si="2"/>
        <v>201</v>
      </c>
      <c r="K62" s="289">
        <f>第3表01元データ!P64</f>
        <v>65</v>
      </c>
      <c r="L62" s="289">
        <f>第3表01元データ!Q64</f>
        <v>113</v>
      </c>
      <c r="M62" s="289">
        <f>第3表01元データ!R64</f>
        <v>23</v>
      </c>
      <c r="N62" s="289" t="str">
        <f>第3表01元データ!S64</f>
        <v>-</v>
      </c>
      <c r="O62" s="25">
        <f t="shared" si="3"/>
        <v>231</v>
      </c>
      <c r="P62" s="289">
        <f>第3表01元データ!U64</f>
        <v>49</v>
      </c>
      <c r="Q62" s="289">
        <f>第3表01元データ!V64</f>
        <v>117</v>
      </c>
      <c r="R62" s="289">
        <f>第3表01元データ!W64</f>
        <v>64</v>
      </c>
      <c r="S62" s="289">
        <f>第3表01元データ!X64</f>
        <v>1</v>
      </c>
    </row>
    <row r="63" spans="1:19" ht="13.5" customHeight="1">
      <c r="A63" s="2"/>
      <c r="B63" s="2"/>
      <c r="C63" s="2" t="s">
        <v>11</v>
      </c>
      <c r="D63" s="22"/>
      <c r="E63" s="27">
        <f t="shared" si="1"/>
        <v>868</v>
      </c>
      <c r="F63" s="25">
        <f t="shared" si="4"/>
        <v>196</v>
      </c>
      <c r="G63" s="25">
        <f t="shared" si="5"/>
        <v>477</v>
      </c>
      <c r="H63" s="25">
        <f t="shared" si="6"/>
        <v>194</v>
      </c>
      <c r="I63" s="25">
        <f t="shared" si="7"/>
        <v>1</v>
      </c>
      <c r="J63" s="25">
        <f t="shared" si="2"/>
        <v>375</v>
      </c>
      <c r="K63" s="289">
        <f>第3表01元データ!P65</f>
        <v>105</v>
      </c>
      <c r="L63" s="289">
        <f>第3表01元データ!Q65</f>
        <v>238</v>
      </c>
      <c r="M63" s="289">
        <f>第3表01元データ!R65</f>
        <v>32</v>
      </c>
      <c r="N63" s="289" t="str">
        <f>第3表01元データ!S65</f>
        <v>-</v>
      </c>
      <c r="O63" s="25">
        <f t="shared" si="3"/>
        <v>493</v>
      </c>
      <c r="P63" s="289">
        <f>第3表01元データ!U65</f>
        <v>91</v>
      </c>
      <c r="Q63" s="289">
        <f>第3表01元データ!V65</f>
        <v>239</v>
      </c>
      <c r="R63" s="289">
        <f>第3表01元データ!W65</f>
        <v>162</v>
      </c>
      <c r="S63" s="289">
        <f>第3表01元データ!X65</f>
        <v>1</v>
      </c>
    </row>
    <row r="64" spans="1:19" ht="13.5" customHeight="1">
      <c r="A64" s="2"/>
      <c r="B64" s="2" t="s">
        <v>25</v>
      </c>
      <c r="C64" s="2"/>
      <c r="D64" s="22"/>
      <c r="E64" s="27">
        <f t="shared" si="1"/>
        <v>1437</v>
      </c>
      <c r="F64" s="25">
        <f t="shared" si="4"/>
        <v>380</v>
      </c>
      <c r="G64" s="25">
        <f t="shared" si="5"/>
        <v>743</v>
      </c>
      <c r="H64" s="25">
        <f t="shared" si="6"/>
        <v>288</v>
      </c>
      <c r="I64" s="25">
        <f t="shared" si="7"/>
        <v>26</v>
      </c>
      <c r="J64" s="25">
        <f t="shared" si="2"/>
        <v>620</v>
      </c>
      <c r="K64" s="289">
        <f>第3表01元データ!P66</f>
        <v>176</v>
      </c>
      <c r="L64" s="289">
        <f>第3表01元データ!Q66</f>
        <v>374</v>
      </c>
      <c r="M64" s="289">
        <f>第3表01元データ!R66</f>
        <v>52</v>
      </c>
      <c r="N64" s="289">
        <f>第3表01元データ!S66</f>
        <v>18</v>
      </c>
      <c r="O64" s="25">
        <f t="shared" si="3"/>
        <v>817</v>
      </c>
      <c r="P64" s="289">
        <f>第3表01元データ!U66</f>
        <v>204</v>
      </c>
      <c r="Q64" s="289">
        <f>第3表01元データ!V66</f>
        <v>369</v>
      </c>
      <c r="R64" s="289">
        <f>第3表01元データ!W66</f>
        <v>236</v>
      </c>
      <c r="S64" s="289">
        <f>第3表01元データ!X66</f>
        <v>8</v>
      </c>
    </row>
    <row r="65" spans="1:19" ht="13.5" customHeight="1">
      <c r="A65" s="2"/>
      <c r="B65" s="2"/>
      <c r="C65" s="2" t="s">
        <v>4</v>
      </c>
      <c r="D65" s="22"/>
      <c r="E65" s="27">
        <f t="shared" si="1"/>
        <v>666</v>
      </c>
      <c r="F65" s="25">
        <f t="shared" si="4"/>
        <v>188</v>
      </c>
      <c r="G65" s="25">
        <f t="shared" si="5"/>
        <v>317</v>
      </c>
      <c r="H65" s="25">
        <f t="shared" si="6"/>
        <v>150</v>
      </c>
      <c r="I65" s="25">
        <f t="shared" si="7"/>
        <v>11</v>
      </c>
      <c r="J65" s="25">
        <f t="shared" si="2"/>
        <v>285</v>
      </c>
      <c r="K65" s="289">
        <f>第3表01元データ!P67</f>
        <v>85</v>
      </c>
      <c r="L65" s="289">
        <f>第3表01元データ!Q67</f>
        <v>162</v>
      </c>
      <c r="M65" s="289">
        <f>第3表01元データ!R67</f>
        <v>29</v>
      </c>
      <c r="N65" s="289">
        <f>第3表01元データ!S67</f>
        <v>9</v>
      </c>
      <c r="O65" s="25">
        <f t="shared" si="3"/>
        <v>381</v>
      </c>
      <c r="P65" s="289">
        <f>第3表01元データ!U67</f>
        <v>103</v>
      </c>
      <c r="Q65" s="289">
        <f>第3表01元データ!V67</f>
        <v>155</v>
      </c>
      <c r="R65" s="289">
        <f>第3表01元データ!W67</f>
        <v>121</v>
      </c>
      <c r="S65" s="289">
        <f>第3表01元データ!X67</f>
        <v>2</v>
      </c>
    </row>
    <row r="66" spans="1:19" ht="13.5" customHeight="1">
      <c r="A66" s="2"/>
      <c r="B66" s="2"/>
      <c r="C66" s="2" t="s">
        <v>5</v>
      </c>
      <c r="D66" s="22"/>
      <c r="E66" s="27">
        <f t="shared" si="1"/>
        <v>636</v>
      </c>
      <c r="F66" s="25">
        <f t="shared" si="4"/>
        <v>152</v>
      </c>
      <c r="G66" s="25">
        <f t="shared" si="5"/>
        <v>351</v>
      </c>
      <c r="H66" s="25">
        <f t="shared" si="6"/>
        <v>119</v>
      </c>
      <c r="I66" s="25">
        <f t="shared" si="7"/>
        <v>14</v>
      </c>
      <c r="J66" s="25">
        <f t="shared" si="2"/>
        <v>277</v>
      </c>
      <c r="K66" s="289">
        <f>第3表01元データ!P68</f>
        <v>75</v>
      </c>
      <c r="L66" s="289">
        <f>第3表01元データ!Q68</f>
        <v>175</v>
      </c>
      <c r="M66" s="289">
        <f>第3表01元データ!R68</f>
        <v>18</v>
      </c>
      <c r="N66" s="289">
        <f>第3表01元データ!S68</f>
        <v>9</v>
      </c>
      <c r="O66" s="25">
        <f t="shared" si="3"/>
        <v>359</v>
      </c>
      <c r="P66" s="289">
        <f>第3表01元データ!U68</f>
        <v>77</v>
      </c>
      <c r="Q66" s="289">
        <f>第3表01元データ!V68</f>
        <v>176</v>
      </c>
      <c r="R66" s="289">
        <f>第3表01元データ!W68</f>
        <v>101</v>
      </c>
      <c r="S66" s="289">
        <f>第3表01元データ!X68</f>
        <v>5</v>
      </c>
    </row>
    <row r="67" spans="1:19" ht="13.5" customHeight="1">
      <c r="A67" s="2"/>
      <c r="B67" s="2"/>
      <c r="C67" s="2" t="s">
        <v>6</v>
      </c>
      <c r="D67" s="22"/>
      <c r="E67" s="27">
        <f t="shared" si="1"/>
        <v>135</v>
      </c>
      <c r="F67" s="25">
        <f t="shared" si="4"/>
        <v>40</v>
      </c>
      <c r="G67" s="25">
        <f t="shared" si="5"/>
        <v>75</v>
      </c>
      <c r="H67" s="25">
        <f t="shared" si="6"/>
        <v>19</v>
      </c>
      <c r="I67" s="25">
        <f t="shared" si="7"/>
        <v>1</v>
      </c>
      <c r="J67" s="25">
        <f t="shared" si="2"/>
        <v>58</v>
      </c>
      <c r="K67" s="289">
        <f>第3表01元データ!P69</f>
        <v>16</v>
      </c>
      <c r="L67" s="289">
        <f>第3表01元データ!Q69</f>
        <v>37</v>
      </c>
      <c r="M67" s="289">
        <f>第3表01元データ!R69</f>
        <v>5</v>
      </c>
      <c r="N67" s="289" t="str">
        <f>第3表01元データ!S69</f>
        <v>-</v>
      </c>
      <c r="O67" s="25">
        <f t="shared" si="3"/>
        <v>77</v>
      </c>
      <c r="P67" s="289">
        <f>第3表01元データ!U69</f>
        <v>24</v>
      </c>
      <c r="Q67" s="289">
        <f>第3表01元データ!V69</f>
        <v>38</v>
      </c>
      <c r="R67" s="289">
        <f>第3表01元データ!W69</f>
        <v>14</v>
      </c>
      <c r="S67" s="289">
        <f>第3表01元データ!X69</f>
        <v>1</v>
      </c>
    </row>
    <row r="68" spans="1:19" ht="13.5" customHeight="1">
      <c r="A68" s="2"/>
      <c r="B68" s="2" t="s">
        <v>26</v>
      </c>
      <c r="C68" s="2"/>
      <c r="D68" s="22"/>
      <c r="E68" s="27">
        <f t="shared" si="1"/>
        <v>4323</v>
      </c>
      <c r="F68" s="25">
        <f t="shared" si="4"/>
        <v>1238</v>
      </c>
      <c r="G68" s="25">
        <f t="shared" si="5"/>
        <v>1923</v>
      </c>
      <c r="H68" s="25">
        <f t="shared" si="6"/>
        <v>1072</v>
      </c>
      <c r="I68" s="25">
        <f t="shared" si="7"/>
        <v>90</v>
      </c>
      <c r="J68" s="25">
        <f t="shared" si="2"/>
        <v>1845</v>
      </c>
      <c r="K68" s="289">
        <f>第3表01元データ!P70</f>
        <v>625</v>
      </c>
      <c r="L68" s="289">
        <f>第3表01元データ!Q70</f>
        <v>967</v>
      </c>
      <c r="M68" s="289">
        <f>第3表01元データ!R70</f>
        <v>203</v>
      </c>
      <c r="N68" s="289">
        <f>第3表01元データ!S70</f>
        <v>50</v>
      </c>
      <c r="O68" s="25">
        <f t="shared" si="3"/>
        <v>2478</v>
      </c>
      <c r="P68" s="289">
        <f>第3表01元データ!U70</f>
        <v>613</v>
      </c>
      <c r="Q68" s="289">
        <f>第3表01元データ!V70</f>
        <v>956</v>
      </c>
      <c r="R68" s="289">
        <f>第3表01元データ!W70</f>
        <v>869</v>
      </c>
      <c r="S68" s="289">
        <f>第3表01元データ!X70</f>
        <v>40</v>
      </c>
    </row>
    <row r="69" spans="1:19" ht="13.5" customHeight="1">
      <c r="A69" s="2"/>
      <c r="B69" s="2"/>
      <c r="C69" s="2" t="s">
        <v>4</v>
      </c>
      <c r="D69" s="22"/>
      <c r="E69" s="27">
        <f t="shared" ref="E69:E132" si="8">IF(COUNTIF(J69:S69,"x"),"x",IF(SUM(J69,O69)=0,"-",SUM(J69,O69)))</f>
        <v>501</v>
      </c>
      <c r="F69" s="25">
        <f t="shared" si="4"/>
        <v>144</v>
      </c>
      <c r="G69" s="25">
        <f t="shared" si="5"/>
        <v>185</v>
      </c>
      <c r="H69" s="25">
        <f t="shared" si="6"/>
        <v>147</v>
      </c>
      <c r="I69" s="25">
        <f t="shared" si="7"/>
        <v>25</v>
      </c>
      <c r="J69" s="25">
        <f t="shared" ref="J69:J132" si="9">IF(COUNTIF(K69:N69,"x"),"x",IF(SUM(K69:N69)=0,"-",SUM(K69:N69)))</f>
        <v>205</v>
      </c>
      <c r="K69" s="289">
        <f>第3表01元データ!P71</f>
        <v>75</v>
      </c>
      <c r="L69" s="289">
        <f>第3表01元データ!Q71</f>
        <v>93</v>
      </c>
      <c r="M69" s="289">
        <f>第3表01元データ!R71</f>
        <v>23</v>
      </c>
      <c r="N69" s="289">
        <f>第3表01元データ!S71</f>
        <v>14</v>
      </c>
      <c r="O69" s="25">
        <f t="shared" ref="O69:O132" si="10">IF(COUNTIF(P69:S69,"x"),"x",IF(SUM(P69:S69)=0,"-",SUM(P69:S69)))</f>
        <v>296</v>
      </c>
      <c r="P69" s="289">
        <f>第3表01元データ!U71</f>
        <v>69</v>
      </c>
      <c r="Q69" s="289">
        <f>第3表01元データ!V71</f>
        <v>92</v>
      </c>
      <c r="R69" s="289">
        <f>第3表01元データ!W71</f>
        <v>124</v>
      </c>
      <c r="S69" s="289">
        <f>第3表01元データ!X71</f>
        <v>11</v>
      </c>
    </row>
    <row r="70" spans="1:19" ht="13.5" customHeight="1">
      <c r="A70" s="2"/>
      <c r="B70" s="2"/>
      <c r="C70" s="2" t="s">
        <v>5</v>
      </c>
      <c r="D70" s="22"/>
      <c r="E70" s="27">
        <f t="shared" si="8"/>
        <v>559</v>
      </c>
      <c r="F70" s="25">
        <f t="shared" si="4"/>
        <v>130</v>
      </c>
      <c r="G70" s="25">
        <f t="shared" si="5"/>
        <v>234</v>
      </c>
      <c r="H70" s="25">
        <f t="shared" si="6"/>
        <v>184</v>
      </c>
      <c r="I70" s="25">
        <f t="shared" si="7"/>
        <v>11</v>
      </c>
      <c r="J70" s="25">
        <f t="shared" si="9"/>
        <v>222</v>
      </c>
      <c r="K70" s="289">
        <f>第3表01元データ!P72</f>
        <v>66</v>
      </c>
      <c r="L70" s="289">
        <f>第3表01元データ!Q72</f>
        <v>119</v>
      </c>
      <c r="M70" s="289">
        <f>第3表01元データ!R72</f>
        <v>34</v>
      </c>
      <c r="N70" s="289">
        <f>第3表01元データ!S72</f>
        <v>3</v>
      </c>
      <c r="O70" s="25">
        <f t="shared" si="10"/>
        <v>337</v>
      </c>
      <c r="P70" s="289">
        <f>第3表01元データ!U72</f>
        <v>64</v>
      </c>
      <c r="Q70" s="289">
        <f>第3表01元データ!V72</f>
        <v>115</v>
      </c>
      <c r="R70" s="289">
        <f>第3表01元データ!W72</f>
        <v>150</v>
      </c>
      <c r="S70" s="289">
        <f>第3表01元データ!X72</f>
        <v>8</v>
      </c>
    </row>
    <row r="71" spans="1:19" ht="13.5" customHeight="1">
      <c r="A71" s="2"/>
      <c r="B71" s="2"/>
      <c r="C71" s="2" t="s">
        <v>6</v>
      </c>
      <c r="D71" s="22"/>
      <c r="E71" s="27">
        <f t="shared" si="8"/>
        <v>986</v>
      </c>
      <c r="F71" s="25">
        <f t="shared" si="4"/>
        <v>319</v>
      </c>
      <c r="G71" s="25">
        <f t="shared" si="5"/>
        <v>438</v>
      </c>
      <c r="H71" s="25">
        <f t="shared" si="6"/>
        <v>205</v>
      </c>
      <c r="I71" s="25">
        <f t="shared" si="7"/>
        <v>24</v>
      </c>
      <c r="J71" s="25">
        <f t="shared" si="9"/>
        <v>433</v>
      </c>
      <c r="K71" s="289">
        <f>第3表01元データ!P73</f>
        <v>162</v>
      </c>
      <c r="L71" s="289">
        <f>第3表01元データ!Q73</f>
        <v>216</v>
      </c>
      <c r="M71" s="289">
        <f>第3表01元データ!R73</f>
        <v>40</v>
      </c>
      <c r="N71" s="289">
        <f>第3表01元データ!S73</f>
        <v>15</v>
      </c>
      <c r="O71" s="25">
        <f t="shared" si="10"/>
        <v>553</v>
      </c>
      <c r="P71" s="289">
        <f>第3表01元データ!U73</f>
        <v>157</v>
      </c>
      <c r="Q71" s="289">
        <f>第3表01元データ!V73</f>
        <v>222</v>
      </c>
      <c r="R71" s="289">
        <f>第3表01元データ!W73</f>
        <v>165</v>
      </c>
      <c r="S71" s="289">
        <f>第3表01元データ!X73</f>
        <v>9</v>
      </c>
    </row>
    <row r="72" spans="1:19" ht="13.5" customHeight="1">
      <c r="A72" s="2"/>
      <c r="B72" s="2"/>
      <c r="C72" s="2" t="s">
        <v>10</v>
      </c>
      <c r="D72" s="22"/>
      <c r="E72" s="27">
        <f t="shared" si="8"/>
        <v>886</v>
      </c>
      <c r="F72" s="25">
        <f t="shared" si="4"/>
        <v>269</v>
      </c>
      <c r="G72" s="25">
        <f t="shared" si="5"/>
        <v>384</v>
      </c>
      <c r="H72" s="25">
        <f t="shared" si="6"/>
        <v>209</v>
      </c>
      <c r="I72" s="25">
        <f t="shared" si="7"/>
        <v>24</v>
      </c>
      <c r="J72" s="25">
        <f t="shared" si="9"/>
        <v>381</v>
      </c>
      <c r="K72" s="289">
        <f>第3表01元データ!P74</f>
        <v>130</v>
      </c>
      <c r="L72" s="289">
        <f>第3表01元データ!Q74</f>
        <v>191</v>
      </c>
      <c r="M72" s="289">
        <f>第3表01元データ!R74</f>
        <v>46</v>
      </c>
      <c r="N72" s="289">
        <f>第3表01元データ!S74</f>
        <v>14</v>
      </c>
      <c r="O72" s="25">
        <f t="shared" si="10"/>
        <v>505</v>
      </c>
      <c r="P72" s="289">
        <f>第3表01元データ!U74</f>
        <v>139</v>
      </c>
      <c r="Q72" s="289">
        <f>第3表01元データ!V74</f>
        <v>193</v>
      </c>
      <c r="R72" s="289">
        <f>第3表01元データ!W74</f>
        <v>163</v>
      </c>
      <c r="S72" s="289">
        <f>第3表01元データ!X74</f>
        <v>10</v>
      </c>
    </row>
    <row r="73" spans="1:19" ht="13.5" customHeight="1">
      <c r="A73" s="2"/>
      <c r="B73" s="2"/>
      <c r="C73" s="2" t="s">
        <v>11</v>
      </c>
      <c r="D73" s="22"/>
      <c r="E73" s="27">
        <f t="shared" si="8"/>
        <v>1391</v>
      </c>
      <c r="F73" s="25">
        <f t="shared" si="4"/>
        <v>376</v>
      </c>
      <c r="G73" s="25">
        <f t="shared" si="5"/>
        <v>682</v>
      </c>
      <c r="H73" s="25">
        <f t="shared" si="6"/>
        <v>327</v>
      </c>
      <c r="I73" s="25">
        <f t="shared" si="7"/>
        <v>6</v>
      </c>
      <c r="J73" s="25">
        <f t="shared" si="9"/>
        <v>604</v>
      </c>
      <c r="K73" s="289">
        <f>第3表01元データ!P75</f>
        <v>192</v>
      </c>
      <c r="L73" s="289">
        <f>第3表01元データ!Q75</f>
        <v>348</v>
      </c>
      <c r="M73" s="289">
        <f>第3表01元データ!R75</f>
        <v>60</v>
      </c>
      <c r="N73" s="289">
        <f>第3表01元データ!S75</f>
        <v>4</v>
      </c>
      <c r="O73" s="25">
        <f t="shared" si="10"/>
        <v>787</v>
      </c>
      <c r="P73" s="289">
        <f>第3表01元データ!U75</f>
        <v>184</v>
      </c>
      <c r="Q73" s="289">
        <f>第3表01元データ!V75</f>
        <v>334</v>
      </c>
      <c r="R73" s="289">
        <f>第3表01元データ!W75</f>
        <v>267</v>
      </c>
      <c r="S73" s="289">
        <f>第3表01元データ!X75</f>
        <v>2</v>
      </c>
    </row>
    <row r="74" spans="1:19" ht="13.5" customHeight="1">
      <c r="A74" s="2"/>
      <c r="B74" s="2" t="s">
        <v>27</v>
      </c>
      <c r="C74" s="2"/>
      <c r="D74" s="22"/>
      <c r="E74" s="27">
        <f t="shared" si="8"/>
        <v>2726</v>
      </c>
      <c r="F74" s="25">
        <f t="shared" si="4"/>
        <v>818</v>
      </c>
      <c r="G74" s="25">
        <f t="shared" si="5"/>
        <v>1428</v>
      </c>
      <c r="H74" s="25">
        <f t="shared" si="6"/>
        <v>445</v>
      </c>
      <c r="I74" s="25">
        <f t="shared" si="7"/>
        <v>35</v>
      </c>
      <c r="J74" s="25">
        <f t="shared" si="9"/>
        <v>1218</v>
      </c>
      <c r="K74" s="289">
        <f>第3表01元データ!P76</f>
        <v>397</v>
      </c>
      <c r="L74" s="289">
        <f>第3表01元データ!Q76</f>
        <v>717</v>
      </c>
      <c r="M74" s="289">
        <f>第3表01元データ!R76</f>
        <v>87</v>
      </c>
      <c r="N74" s="289">
        <f>第3表01元データ!S76</f>
        <v>17</v>
      </c>
      <c r="O74" s="25">
        <f t="shared" si="10"/>
        <v>1508</v>
      </c>
      <c r="P74" s="289">
        <f>第3表01元データ!U76</f>
        <v>421</v>
      </c>
      <c r="Q74" s="289">
        <f>第3表01元データ!V76</f>
        <v>711</v>
      </c>
      <c r="R74" s="289">
        <f>第3表01元データ!W76</f>
        <v>358</v>
      </c>
      <c r="S74" s="289">
        <f>第3表01元データ!X76</f>
        <v>18</v>
      </c>
    </row>
    <row r="75" spans="1:19" ht="13.5" customHeight="1">
      <c r="A75" s="2"/>
      <c r="B75" s="2"/>
      <c r="C75" s="2" t="s">
        <v>4</v>
      </c>
      <c r="D75" s="22"/>
      <c r="E75" s="27">
        <f t="shared" si="8"/>
        <v>1122</v>
      </c>
      <c r="F75" s="25">
        <f t="shared" si="4"/>
        <v>381</v>
      </c>
      <c r="G75" s="25">
        <f t="shared" si="5"/>
        <v>554</v>
      </c>
      <c r="H75" s="25">
        <f t="shared" si="6"/>
        <v>173</v>
      </c>
      <c r="I75" s="25">
        <f t="shared" si="7"/>
        <v>14</v>
      </c>
      <c r="J75" s="25">
        <f t="shared" si="9"/>
        <v>531</v>
      </c>
      <c r="K75" s="289">
        <f>第3表01元データ!P77</f>
        <v>206</v>
      </c>
      <c r="L75" s="289">
        <f>第3表01元データ!Q77</f>
        <v>280</v>
      </c>
      <c r="M75" s="289">
        <f>第3表01元データ!R77</f>
        <v>38</v>
      </c>
      <c r="N75" s="289">
        <f>第3表01元データ!S77</f>
        <v>7</v>
      </c>
      <c r="O75" s="25">
        <f t="shared" si="10"/>
        <v>591</v>
      </c>
      <c r="P75" s="289">
        <f>第3表01元データ!U77</f>
        <v>175</v>
      </c>
      <c r="Q75" s="289">
        <f>第3表01元データ!V77</f>
        <v>274</v>
      </c>
      <c r="R75" s="289">
        <f>第3表01元データ!W77</f>
        <v>135</v>
      </c>
      <c r="S75" s="289">
        <f>第3表01元データ!X77</f>
        <v>7</v>
      </c>
    </row>
    <row r="76" spans="1:19" ht="13.5" customHeight="1">
      <c r="A76" s="2"/>
      <c r="B76" s="2"/>
      <c r="C76" s="2" t="s">
        <v>5</v>
      </c>
      <c r="D76" s="22"/>
      <c r="E76" s="27">
        <f t="shared" si="8"/>
        <v>1604</v>
      </c>
      <c r="F76" s="25">
        <f t="shared" si="4"/>
        <v>437</v>
      </c>
      <c r="G76" s="25">
        <f t="shared" si="5"/>
        <v>874</v>
      </c>
      <c r="H76" s="25">
        <f t="shared" si="6"/>
        <v>272</v>
      </c>
      <c r="I76" s="25">
        <f t="shared" si="7"/>
        <v>21</v>
      </c>
      <c r="J76" s="25">
        <f t="shared" si="9"/>
        <v>687</v>
      </c>
      <c r="K76" s="289">
        <f>第3表01元データ!P78</f>
        <v>191</v>
      </c>
      <c r="L76" s="289">
        <f>第3表01元データ!Q78</f>
        <v>437</v>
      </c>
      <c r="M76" s="289">
        <f>第3表01元データ!R78</f>
        <v>49</v>
      </c>
      <c r="N76" s="289">
        <f>第3表01元データ!S78</f>
        <v>10</v>
      </c>
      <c r="O76" s="25">
        <f t="shared" si="10"/>
        <v>917</v>
      </c>
      <c r="P76" s="289">
        <f>第3表01元データ!U78</f>
        <v>246</v>
      </c>
      <c r="Q76" s="289">
        <f>第3表01元データ!V78</f>
        <v>437</v>
      </c>
      <c r="R76" s="289">
        <f>第3表01元データ!W78</f>
        <v>223</v>
      </c>
      <c r="S76" s="289">
        <f>第3表01元データ!X78</f>
        <v>11</v>
      </c>
    </row>
    <row r="77" spans="1:19" ht="13.5" customHeight="1">
      <c r="A77" s="2"/>
      <c r="B77" s="2" t="s">
        <v>28</v>
      </c>
      <c r="C77" s="2"/>
      <c r="D77" s="22"/>
      <c r="E77" s="27">
        <f t="shared" si="8"/>
        <v>4764</v>
      </c>
      <c r="F77" s="25">
        <f t="shared" si="4"/>
        <v>1507</v>
      </c>
      <c r="G77" s="25">
        <f t="shared" si="5"/>
        <v>2265</v>
      </c>
      <c r="H77" s="25">
        <f t="shared" si="6"/>
        <v>927</v>
      </c>
      <c r="I77" s="25">
        <f t="shared" si="7"/>
        <v>65</v>
      </c>
      <c r="J77" s="25">
        <f t="shared" si="9"/>
        <v>2274</v>
      </c>
      <c r="K77" s="289">
        <f>第3表01元データ!P79</f>
        <v>853</v>
      </c>
      <c r="L77" s="289">
        <f>第3表01元データ!Q79</f>
        <v>1149</v>
      </c>
      <c r="M77" s="289">
        <f>第3表01元データ!R79</f>
        <v>230</v>
      </c>
      <c r="N77" s="289">
        <f>第3表01元データ!S79</f>
        <v>42</v>
      </c>
      <c r="O77" s="25">
        <f t="shared" si="10"/>
        <v>2490</v>
      </c>
      <c r="P77" s="289">
        <f>第3表01元データ!U79</f>
        <v>654</v>
      </c>
      <c r="Q77" s="289">
        <f>第3表01元データ!V79</f>
        <v>1116</v>
      </c>
      <c r="R77" s="289">
        <f>第3表01元データ!W79</f>
        <v>697</v>
      </c>
      <c r="S77" s="289">
        <f>第3表01元データ!X79</f>
        <v>23</v>
      </c>
    </row>
    <row r="78" spans="1:19" ht="13.5" customHeight="1">
      <c r="A78" s="2"/>
      <c r="B78" s="2"/>
      <c r="C78" s="2" t="s">
        <v>4</v>
      </c>
      <c r="D78" s="22"/>
      <c r="E78" s="27">
        <f t="shared" si="8"/>
        <v>1883</v>
      </c>
      <c r="F78" s="25">
        <f t="shared" si="4"/>
        <v>645</v>
      </c>
      <c r="G78" s="25">
        <f t="shared" si="5"/>
        <v>788</v>
      </c>
      <c r="H78" s="25">
        <f t="shared" si="6"/>
        <v>404</v>
      </c>
      <c r="I78" s="25">
        <f t="shared" si="7"/>
        <v>46</v>
      </c>
      <c r="J78" s="25">
        <f t="shared" si="9"/>
        <v>882</v>
      </c>
      <c r="K78" s="289">
        <f>第3表01元データ!P80</f>
        <v>351</v>
      </c>
      <c r="L78" s="289">
        <f>第3表01元データ!Q80</f>
        <v>399</v>
      </c>
      <c r="M78" s="289">
        <f>第3表01元データ!R80</f>
        <v>104</v>
      </c>
      <c r="N78" s="289">
        <f>第3表01元データ!S80</f>
        <v>28</v>
      </c>
      <c r="O78" s="25">
        <f t="shared" si="10"/>
        <v>1001</v>
      </c>
      <c r="P78" s="289">
        <f>第3表01元データ!U80</f>
        <v>294</v>
      </c>
      <c r="Q78" s="289">
        <f>第3表01元データ!V80</f>
        <v>389</v>
      </c>
      <c r="R78" s="289">
        <f>第3表01元データ!W80</f>
        <v>300</v>
      </c>
      <c r="S78" s="289">
        <f>第3表01元データ!X80</f>
        <v>18</v>
      </c>
    </row>
    <row r="79" spans="1:19" ht="13.5" customHeight="1">
      <c r="A79" s="2"/>
      <c r="B79" s="2"/>
      <c r="C79" s="2" t="s">
        <v>5</v>
      </c>
      <c r="D79" s="22"/>
      <c r="E79" s="27">
        <f t="shared" si="8"/>
        <v>1588</v>
      </c>
      <c r="F79" s="25">
        <f t="shared" si="4"/>
        <v>373</v>
      </c>
      <c r="G79" s="25">
        <f t="shared" si="5"/>
        <v>908</v>
      </c>
      <c r="H79" s="25">
        <f t="shared" si="6"/>
        <v>298</v>
      </c>
      <c r="I79" s="25">
        <f t="shared" si="7"/>
        <v>9</v>
      </c>
      <c r="J79" s="25">
        <f t="shared" si="9"/>
        <v>720</v>
      </c>
      <c r="K79" s="289">
        <f>第3表01元データ!P81</f>
        <v>195</v>
      </c>
      <c r="L79" s="289">
        <f>第3表01元データ!Q81</f>
        <v>456</v>
      </c>
      <c r="M79" s="289">
        <f>第3表01元データ!R81</f>
        <v>62</v>
      </c>
      <c r="N79" s="289">
        <f>第3表01元データ!S81</f>
        <v>7</v>
      </c>
      <c r="O79" s="25">
        <f t="shared" si="10"/>
        <v>868</v>
      </c>
      <c r="P79" s="289">
        <f>第3表01元データ!U81</f>
        <v>178</v>
      </c>
      <c r="Q79" s="289">
        <f>第3表01元データ!V81</f>
        <v>452</v>
      </c>
      <c r="R79" s="289">
        <f>第3表01元データ!W81</f>
        <v>236</v>
      </c>
      <c r="S79" s="289">
        <f>第3表01元データ!X81</f>
        <v>2</v>
      </c>
    </row>
    <row r="80" spans="1:19" ht="13.5" customHeight="1">
      <c r="A80" s="2"/>
      <c r="B80" s="2"/>
      <c r="C80" s="2" t="s">
        <v>6</v>
      </c>
      <c r="D80" s="22"/>
      <c r="E80" s="27">
        <f t="shared" si="8"/>
        <v>1085</v>
      </c>
      <c r="F80" s="25">
        <f t="shared" si="4"/>
        <v>326</v>
      </c>
      <c r="G80" s="25">
        <f t="shared" si="5"/>
        <v>540</v>
      </c>
      <c r="H80" s="25">
        <f t="shared" si="6"/>
        <v>211</v>
      </c>
      <c r="I80" s="25">
        <f t="shared" si="7"/>
        <v>8</v>
      </c>
      <c r="J80" s="25">
        <f t="shared" si="9"/>
        <v>551</v>
      </c>
      <c r="K80" s="289">
        <f>第3表01元データ!P82</f>
        <v>207</v>
      </c>
      <c r="L80" s="289">
        <f>第3表01元データ!Q82</f>
        <v>279</v>
      </c>
      <c r="M80" s="289">
        <f>第3表01元データ!R82</f>
        <v>60</v>
      </c>
      <c r="N80" s="289">
        <f>第3表01元データ!S82</f>
        <v>5</v>
      </c>
      <c r="O80" s="25">
        <f t="shared" si="10"/>
        <v>534</v>
      </c>
      <c r="P80" s="289">
        <f>第3表01元データ!U82</f>
        <v>119</v>
      </c>
      <c r="Q80" s="289">
        <f>第3表01元データ!V82</f>
        <v>261</v>
      </c>
      <c r="R80" s="289">
        <f>第3表01元データ!W82</f>
        <v>151</v>
      </c>
      <c r="S80" s="289">
        <f>第3表01元データ!X82</f>
        <v>3</v>
      </c>
    </row>
    <row r="81" spans="1:19" ht="13.5" customHeight="1">
      <c r="A81" s="2"/>
      <c r="B81" s="2"/>
      <c r="C81" s="2" t="s">
        <v>10</v>
      </c>
      <c r="D81" s="22"/>
      <c r="E81" s="27">
        <f t="shared" si="8"/>
        <v>196</v>
      </c>
      <c r="F81" s="25">
        <f t="shared" si="4"/>
        <v>159</v>
      </c>
      <c r="G81" s="25">
        <f t="shared" si="5"/>
        <v>23</v>
      </c>
      <c r="H81" s="25">
        <f t="shared" si="6"/>
        <v>12</v>
      </c>
      <c r="I81" s="25">
        <f t="shared" si="7"/>
        <v>2</v>
      </c>
      <c r="J81" s="25">
        <f t="shared" si="9"/>
        <v>117</v>
      </c>
      <c r="K81" s="289">
        <f>第3表01元データ!P83</f>
        <v>100</v>
      </c>
      <c r="L81" s="289">
        <f>第3表01元データ!Q83</f>
        <v>12</v>
      </c>
      <c r="M81" s="289">
        <f>第3表01元データ!R83</f>
        <v>3</v>
      </c>
      <c r="N81" s="289">
        <f>第3表01元データ!S83</f>
        <v>2</v>
      </c>
      <c r="O81" s="25">
        <f t="shared" si="10"/>
        <v>79</v>
      </c>
      <c r="P81" s="289">
        <f>第3表01元データ!U83</f>
        <v>59</v>
      </c>
      <c r="Q81" s="289">
        <f>第3表01元データ!V83</f>
        <v>11</v>
      </c>
      <c r="R81" s="289">
        <f>第3表01元データ!W83</f>
        <v>9</v>
      </c>
      <c r="S81" s="289" t="str">
        <f>第3表01元データ!X83</f>
        <v>-</v>
      </c>
    </row>
    <row r="82" spans="1:19" ht="13.5" customHeight="1">
      <c r="A82" s="2"/>
      <c r="B82" s="2"/>
      <c r="C82" s="2" t="s">
        <v>11</v>
      </c>
      <c r="D82" s="22"/>
      <c r="E82" s="27">
        <f t="shared" si="8"/>
        <v>12</v>
      </c>
      <c r="F82" s="25">
        <f t="shared" si="4"/>
        <v>4</v>
      </c>
      <c r="G82" s="25">
        <f t="shared" si="5"/>
        <v>6</v>
      </c>
      <c r="H82" s="25">
        <f t="shared" si="6"/>
        <v>2</v>
      </c>
      <c r="I82" s="25" t="str">
        <f t="shared" si="7"/>
        <v>-</v>
      </c>
      <c r="J82" s="25">
        <f t="shared" si="9"/>
        <v>4</v>
      </c>
      <c r="K82" s="289" t="str">
        <f>第3表01元データ!P84</f>
        <v>-</v>
      </c>
      <c r="L82" s="289">
        <f>第3表01元データ!Q84</f>
        <v>3</v>
      </c>
      <c r="M82" s="289">
        <f>第3表01元データ!R84</f>
        <v>1</v>
      </c>
      <c r="N82" s="289" t="str">
        <f>第3表01元データ!S84</f>
        <v>-</v>
      </c>
      <c r="O82" s="25">
        <f t="shared" si="10"/>
        <v>8</v>
      </c>
      <c r="P82" s="289">
        <f>第3表01元データ!U84</f>
        <v>4</v>
      </c>
      <c r="Q82" s="289">
        <f>第3表01元データ!V84</f>
        <v>3</v>
      </c>
      <c r="R82" s="289">
        <f>第3表01元データ!W84</f>
        <v>1</v>
      </c>
      <c r="S82" s="289" t="str">
        <f>第3表01元データ!X84</f>
        <v>-</v>
      </c>
    </row>
    <row r="83" spans="1:19" s="2" customFormat="1" ht="13.5" customHeight="1">
      <c r="B83" s="2" t="s">
        <v>29</v>
      </c>
      <c r="D83" s="22"/>
      <c r="E83" s="27">
        <f t="shared" si="8"/>
        <v>3045</v>
      </c>
      <c r="F83" s="25">
        <f t="shared" si="4"/>
        <v>649</v>
      </c>
      <c r="G83" s="25">
        <f t="shared" si="5"/>
        <v>1726</v>
      </c>
      <c r="H83" s="25">
        <f t="shared" si="6"/>
        <v>643</v>
      </c>
      <c r="I83" s="25">
        <f t="shared" si="7"/>
        <v>27</v>
      </c>
      <c r="J83" s="25">
        <f t="shared" si="9"/>
        <v>1351</v>
      </c>
      <c r="K83" s="289">
        <f>第3表01元データ!P85</f>
        <v>336</v>
      </c>
      <c r="L83" s="289">
        <f>第3表01元データ!Q85</f>
        <v>862</v>
      </c>
      <c r="M83" s="289">
        <f>第3表01元データ!R85</f>
        <v>135</v>
      </c>
      <c r="N83" s="289">
        <f>第3表01元データ!S85</f>
        <v>18</v>
      </c>
      <c r="O83" s="25">
        <f t="shared" si="10"/>
        <v>1694</v>
      </c>
      <c r="P83" s="289">
        <f>第3表01元データ!U85</f>
        <v>313</v>
      </c>
      <c r="Q83" s="289">
        <f>第3表01元データ!V85</f>
        <v>864</v>
      </c>
      <c r="R83" s="289">
        <f>第3表01元データ!W85</f>
        <v>508</v>
      </c>
      <c r="S83" s="289">
        <f>第3表01元データ!X85</f>
        <v>9</v>
      </c>
    </row>
    <row r="84" spans="1:19" ht="13.5" customHeight="1">
      <c r="A84" s="2"/>
      <c r="B84" s="2"/>
      <c r="C84" s="2" t="s">
        <v>4</v>
      </c>
      <c r="D84" s="22"/>
      <c r="E84" s="27">
        <f t="shared" si="8"/>
        <v>1339</v>
      </c>
      <c r="F84" s="25">
        <f t="shared" ref="F84:F147" si="11">IF(COUNTIF(K84:T84,"x"),"x",IF(SUM(K84,P84)=0,"-",SUM(K84,P84)))</f>
        <v>300</v>
      </c>
      <c r="G84" s="25">
        <f t="shared" ref="G84:G147" si="12">IF(COUNTIF(L84:U84,"x"),"x",IF(SUM(L84,Q84)=0,"-",SUM(L84,Q84)))</f>
        <v>739</v>
      </c>
      <c r="H84" s="25">
        <f t="shared" ref="H84:H147" si="13">IF(COUNTIF(M84:V84,"x"),"x",IF(SUM(M84,R84)=0,"-",SUM(M84,R84)))</f>
        <v>285</v>
      </c>
      <c r="I84" s="25">
        <f t="shared" ref="I84:I147" si="14">IF(COUNTIF(N84:W84,"x"),"x",IF(SUM(N84,S84)=0,"-",SUM(N84,S84)))</f>
        <v>15</v>
      </c>
      <c r="J84" s="25">
        <f t="shared" si="9"/>
        <v>592</v>
      </c>
      <c r="K84" s="289">
        <f>第3表01元データ!P86</f>
        <v>147</v>
      </c>
      <c r="L84" s="289">
        <f>第3表01元データ!Q86</f>
        <v>373</v>
      </c>
      <c r="M84" s="289">
        <f>第3表01元データ!R86</f>
        <v>62</v>
      </c>
      <c r="N84" s="289">
        <f>第3表01元データ!S86</f>
        <v>10</v>
      </c>
      <c r="O84" s="25">
        <f t="shared" si="10"/>
        <v>747</v>
      </c>
      <c r="P84" s="289">
        <f>第3表01元データ!U86</f>
        <v>153</v>
      </c>
      <c r="Q84" s="289">
        <f>第3表01元データ!V86</f>
        <v>366</v>
      </c>
      <c r="R84" s="289">
        <f>第3表01元データ!W86</f>
        <v>223</v>
      </c>
      <c r="S84" s="289">
        <f>第3表01元データ!X86</f>
        <v>5</v>
      </c>
    </row>
    <row r="85" spans="1:19" ht="13.5" customHeight="1">
      <c r="A85" s="2"/>
      <c r="B85" s="2"/>
      <c r="C85" s="2" t="s">
        <v>5</v>
      </c>
      <c r="D85" s="22"/>
      <c r="E85" s="27">
        <f t="shared" si="8"/>
        <v>1706</v>
      </c>
      <c r="F85" s="25">
        <f t="shared" si="11"/>
        <v>349</v>
      </c>
      <c r="G85" s="25">
        <f t="shared" si="12"/>
        <v>987</v>
      </c>
      <c r="H85" s="25">
        <f t="shared" si="13"/>
        <v>358</v>
      </c>
      <c r="I85" s="25">
        <f t="shared" si="14"/>
        <v>12</v>
      </c>
      <c r="J85" s="25">
        <f t="shared" si="9"/>
        <v>759</v>
      </c>
      <c r="K85" s="289">
        <f>第3表01元データ!P87</f>
        <v>189</v>
      </c>
      <c r="L85" s="289">
        <f>第3表01元データ!Q87</f>
        <v>489</v>
      </c>
      <c r="M85" s="289">
        <f>第3表01元データ!R87</f>
        <v>73</v>
      </c>
      <c r="N85" s="289">
        <f>第3表01元データ!S87</f>
        <v>8</v>
      </c>
      <c r="O85" s="25">
        <f t="shared" si="10"/>
        <v>947</v>
      </c>
      <c r="P85" s="289">
        <f>第3表01元データ!U87</f>
        <v>160</v>
      </c>
      <c r="Q85" s="289">
        <f>第3表01元データ!V87</f>
        <v>498</v>
      </c>
      <c r="R85" s="289">
        <f>第3表01元データ!W87</f>
        <v>285</v>
      </c>
      <c r="S85" s="289">
        <f>第3表01元データ!X87</f>
        <v>4</v>
      </c>
    </row>
    <row r="86" spans="1:19" ht="13.5" customHeight="1">
      <c r="A86" s="2"/>
      <c r="B86" s="2" t="s">
        <v>30</v>
      </c>
      <c r="C86" s="2"/>
      <c r="D86" s="22"/>
      <c r="E86" s="27" t="str">
        <f t="shared" si="8"/>
        <v>-</v>
      </c>
      <c r="F86" s="25" t="str">
        <f t="shared" si="11"/>
        <v>-</v>
      </c>
      <c r="G86" s="25" t="str">
        <f t="shared" si="12"/>
        <v>-</v>
      </c>
      <c r="H86" s="25" t="str">
        <f t="shared" si="13"/>
        <v>-</v>
      </c>
      <c r="I86" s="25" t="str">
        <f t="shared" si="14"/>
        <v>-</v>
      </c>
      <c r="J86" s="25" t="str">
        <f t="shared" si="9"/>
        <v>-</v>
      </c>
      <c r="K86" s="289" t="str">
        <f>第3表01元データ!P88</f>
        <v>-</v>
      </c>
      <c r="L86" s="289" t="str">
        <f>第3表01元データ!Q88</f>
        <v>-</v>
      </c>
      <c r="M86" s="289" t="str">
        <f>第3表01元データ!R88</f>
        <v>-</v>
      </c>
      <c r="N86" s="289" t="str">
        <f>第3表01元データ!S88</f>
        <v>-</v>
      </c>
      <c r="O86" s="25" t="str">
        <f t="shared" si="10"/>
        <v>-</v>
      </c>
      <c r="P86" s="289" t="str">
        <f>第3表01元データ!U88</f>
        <v>-</v>
      </c>
      <c r="Q86" s="289" t="str">
        <f>第3表01元データ!V88</f>
        <v>-</v>
      </c>
      <c r="R86" s="289" t="str">
        <f>第3表01元データ!W88</f>
        <v>-</v>
      </c>
      <c r="S86" s="289" t="str">
        <f>第3表01元データ!X88</f>
        <v>-</v>
      </c>
    </row>
    <row r="87" spans="1:19" ht="13.5" customHeight="1">
      <c r="A87" s="2"/>
      <c r="B87" s="2"/>
      <c r="C87" s="2" t="s">
        <v>4</v>
      </c>
      <c r="D87" s="22"/>
      <c r="E87" s="27" t="str">
        <f t="shared" si="8"/>
        <v>-</v>
      </c>
      <c r="F87" s="25" t="str">
        <f t="shared" si="11"/>
        <v>-</v>
      </c>
      <c r="G87" s="25" t="str">
        <f t="shared" si="12"/>
        <v>-</v>
      </c>
      <c r="H87" s="25" t="str">
        <f t="shared" si="13"/>
        <v>-</v>
      </c>
      <c r="I87" s="25" t="str">
        <f t="shared" si="14"/>
        <v>-</v>
      </c>
      <c r="J87" s="25" t="str">
        <f t="shared" si="9"/>
        <v>-</v>
      </c>
      <c r="K87" s="289" t="str">
        <f>第3表01元データ!P89</f>
        <v>-</v>
      </c>
      <c r="L87" s="289" t="str">
        <f>第3表01元データ!Q89</f>
        <v>-</v>
      </c>
      <c r="M87" s="289" t="str">
        <f>第3表01元データ!R89</f>
        <v>-</v>
      </c>
      <c r="N87" s="289" t="str">
        <f>第3表01元データ!S89</f>
        <v>-</v>
      </c>
      <c r="O87" s="25" t="str">
        <f t="shared" si="10"/>
        <v>-</v>
      </c>
      <c r="P87" s="289" t="str">
        <f>第3表01元データ!U89</f>
        <v>-</v>
      </c>
      <c r="Q87" s="289" t="str">
        <f>第3表01元データ!V89</f>
        <v>-</v>
      </c>
      <c r="R87" s="289" t="str">
        <f>第3表01元データ!W89</f>
        <v>-</v>
      </c>
      <c r="S87" s="289" t="str">
        <f>第3表01元データ!X89</f>
        <v>-</v>
      </c>
    </row>
    <row r="88" spans="1:19" ht="13.5" customHeight="1">
      <c r="A88" s="2"/>
      <c r="B88" s="2"/>
      <c r="C88" s="2" t="s">
        <v>5</v>
      </c>
      <c r="D88" s="22"/>
      <c r="E88" s="27" t="str">
        <f t="shared" si="8"/>
        <v>-</v>
      </c>
      <c r="F88" s="25" t="str">
        <f t="shared" si="11"/>
        <v>-</v>
      </c>
      <c r="G88" s="25" t="str">
        <f t="shared" si="12"/>
        <v>-</v>
      </c>
      <c r="H88" s="25" t="str">
        <f t="shared" si="13"/>
        <v>-</v>
      </c>
      <c r="I88" s="25" t="str">
        <f t="shared" si="14"/>
        <v>-</v>
      </c>
      <c r="J88" s="25" t="str">
        <f t="shared" si="9"/>
        <v>-</v>
      </c>
      <c r="K88" s="289" t="str">
        <f>第3表01元データ!P90</f>
        <v>-</v>
      </c>
      <c r="L88" s="289" t="str">
        <f>第3表01元データ!Q90</f>
        <v>-</v>
      </c>
      <c r="M88" s="289" t="str">
        <f>第3表01元データ!R90</f>
        <v>-</v>
      </c>
      <c r="N88" s="289" t="str">
        <f>第3表01元データ!S90</f>
        <v>-</v>
      </c>
      <c r="O88" s="25" t="str">
        <f t="shared" si="10"/>
        <v>-</v>
      </c>
      <c r="P88" s="289" t="str">
        <f>第3表01元データ!U90</f>
        <v>-</v>
      </c>
      <c r="Q88" s="289" t="str">
        <f>第3表01元データ!V90</f>
        <v>-</v>
      </c>
      <c r="R88" s="289" t="str">
        <f>第3表01元データ!W90</f>
        <v>-</v>
      </c>
      <c r="S88" s="289" t="str">
        <f>第3表01元データ!X90</f>
        <v>-</v>
      </c>
    </row>
    <row r="89" spans="1:19" ht="13.5" customHeight="1">
      <c r="A89" s="2"/>
      <c r="B89" s="2" t="s">
        <v>31</v>
      </c>
      <c r="C89" s="2"/>
      <c r="D89" s="22"/>
      <c r="E89" s="27">
        <f t="shared" si="8"/>
        <v>3977</v>
      </c>
      <c r="F89" s="25">
        <f t="shared" si="11"/>
        <v>1180</v>
      </c>
      <c r="G89" s="25">
        <f t="shared" si="12"/>
        <v>1779</v>
      </c>
      <c r="H89" s="25">
        <f t="shared" si="13"/>
        <v>979</v>
      </c>
      <c r="I89" s="25">
        <f t="shared" si="14"/>
        <v>39</v>
      </c>
      <c r="J89" s="25">
        <f t="shared" si="9"/>
        <v>1653</v>
      </c>
      <c r="K89" s="289">
        <f>第3表01元データ!P91</f>
        <v>548</v>
      </c>
      <c r="L89" s="289">
        <f>第3表01元データ!Q91</f>
        <v>880</v>
      </c>
      <c r="M89" s="289">
        <f>第3表01元データ!R91</f>
        <v>201</v>
      </c>
      <c r="N89" s="289">
        <f>第3表01元データ!S91</f>
        <v>24</v>
      </c>
      <c r="O89" s="25">
        <f t="shared" si="10"/>
        <v>2324</v>
      </c>
      <c r="P89" s="289">
        <f>第3表01元データ!U91</f>
        <v>632</v>
      </c>
      <c r="Q89" s="289">
        <f>第3表01元データ!V91</f>
        <v>899</v>
      </c>
      <c r="R89" s="289">
        <f>第3表01元データ!W91</f>
        <v>778</v>
      </c>
      <c r="S89" s="289">
        <f>第3表01元データ!X91</f>
        <v>15</v>
      </c>
    </row>
    <row r="90" spans="1:19" ht="13.5" customHeight="1">
      <c r="A90" s="2"/>
      <c r="B90" s="2"/>
      <c r="C90" s="2" t="s">
        <v>4</v>
      </c>
      <c r="D90" s="22"/>
      <c r="E90" s="27">
        <f t="shared" si="8"/>
        <v>344</v>
      </c>
      <c r="F90" s="25">
        <f t="shared" si="11"/>
        <v>93</v>
      </c>
      <c r="G90" s="25">
        <f t="shared" si="12"/>
        <v>119</v>
      </c>
      <c r="H90" s="25">
        <f t="shared" si="13"/>
        <v>130</v>
      </c>
      <c r="I90" s="25">
        <f t="shared" si="14"/>
        <v>2</v>
      </c>
      <c r="J90" s="25">
        <f t="shared" si="9"/>
        <v>123</v>
      </c>
      <c r="K90" s="289">
        <f>第3表01元データ!P92</f>
        <v>43</v>
      </c>
      <c r="L90" s="289">
        <f>第3表01元データ!Q92</f>
        <v>60</v>
      </c>
      <c r="M90" s="289">
        <f>第3表01元データ!R92</f>
        <v>19</v>
      </c>
      <c r="N90" s="289">
        <f>第3表01元データ!S92</f>
        <v>1</v>
      </c>
      <c r="O90" s="25">
        <f t="shared" si="10"/>
        <v>221</v>
      </c>
      <c r="P90" s="289">
        <f>第3表01元データ!U92</f>
        <v>50</v>
      </c>
      <c r="Q90" s="289">
        <f>第3表01元データ!V92</f>
        <v>59</v>
      </c>
      <c r="R90" s="289">
        <f>第3表01元データ!W92</f>
        <v>111</v>
      </c>
      <c r="S90" s="289">
        <f>第3表01元データ!X92</f>
        <v>1</v>
      </c>
    </row>
    <row r="91" spans="1:19" ht="13.5" customHeight="1">
      <c r="A91" s="2"/>
      <c r="B91" s="2"/>
      <c r="C91" s="2" t="s">
        <v>5</v>
      </c>
      <c r="D91" s="22"/>
      <c r="E91" s="27">
        <f t="shared" si="8"/>
        <v>790</v>
      </c>
      <c r="F91" s="25">
        <f t="shared" si="11"/>
        <v>246</v>
      </c>
      <c r="G91" s="25">
        <f t="shared" si="12"/>
        <v>377</v>
      </c>
      <c r="H91" s="25">
        <f t="shared" si="13"/>
        <v>164</v>
      </c>
      <c r="I91" s="25">
        <f t="shared" si="14"/>
        <v>3</v>
      </c>
      <c r="J91" s="25">
        <f t="shared" si="9"/>
        <v>309</v>
      </c>
      <c r="K91" s="289">
        <f>第3表01元データ!P93</f>
        <v>99</v>
      </c>
      <c r="L91" s="289">
        <f>第3表01元データ!Q93</f>
        <v>184</v>
      </c>
      <c r="M91" s="289">
        <f>第3表01元データ!R93</f>
        <v>23</v>
      </c>
      <c r="N91" s="289">
        <f>第3表01元データ!S93</f>
        <v>3</v>
      </c>
      <c r="O91" s="25">
        <f t="shared" si="10"/>
        <v>481</v>
      </c>
      <c r="P91" s="289">
        <f>第3表01元データ!U93</f>
        <v>147</v>
      </c>
      <c r="Q91" s="289">
        <f>第3表01元データ!V93</f>
        <v>193</v>
      </c>
      <c r="R91" s="289">
        <f>第3表01元データ!W93</f>
        <v>141</v>
      </c>
      <c r="S91" s="289" t="str">
        <f>第3表01元データ!X93</f>
        <v>-</v>
      </c>
    </row>
    <row r="92" spans="1:19" ht="13.5" customHeight="1">
      <c r="A92" s="2"/>
      <c r="B92" s="2"/>
      <c r="C92" s="2" t="s">
        <v>6</v>
      </c>
      <c r="D92" s="22"/>
      <c r="E92" s="27">
        <f t="shared" si="8"/>
        <v>1363</v>
      </c>
      <c r="F92" s="25">
        <f t="shared" si="11"/>
        <v>423</v>
      </c>
      <c r="G92" s="25">
        <f t="shared" si="12"/>
        <v>585</v>
      </c>
      <c r="H92" s="25">
        <f t="shared" si="13"/>
        <v>326</v>
      </c>
      <c r="I92" s="25">
        <f t="shared" si="14"/>
        <v>29</v>
      </c>
      <c r="J92" s="25">
        <f t="shared" si="9"/>
        <v>568</v>
      </c>
      <c r="K92" s="289">
        <f>第3表01元データ!P94</f>
        <v>195</v>
      </c>
      <c r="L92" s="289">
        <f>第3表01元データ!Q94</f>
        <v>286</v>
      </c>
      <c r="M92" s="289">
        <f>第3表01元データ!R94</f>
        <v>70</v>
      </c>
      <c r="N92" s="289">
        <f>第3表01元データ!S94</f>
        <v>17</v>
      </c>
      <c r="O92" s="25">
        <f t="shared" si="10"/>
        <v>795</v>
      </c>
      <c r="P92" s="289">
        <f>第3表01元データ!U94</f>
        <v>228</v>
      </c>
      <c r="Q92" s="289">
        <f>第3表01元データ!V94</f>
        <v>299</v>
      </c>
      <c r="R92" s="289">
        <f>第3表01元データ!W94</f>
        <v>256</v>
      </c>
      <c r="S92" s="289">
        <f>第3表01元データ!X94</f>
        <v>12</v>
      </c>
    </row>
    <row r="93" spans="1:19" ht="13.5" customHeight="1">
      <c r="A93" s="2"/>
      <c r="B93" s="2"/>
      <c r="C93" s="2" t="s">
        <v>10</v>
      </c>
      <c r="D93" s="22"/>
      <c r="E93" s="27">
        <f t="shared" si="8"/>
        <v>1207</v>
      </c>
      <c r="F93" s="25">
        <f t="shared" si="11"/>
        <v>356</v>
      </c>
      <c r="G93" s="25">
        <f t="shared" si="12"/>
        <v>558</v>
      </c>
      <c r="H93" s="25">
        <f t="shared" si="13"/>
        <v>288</v>
      </c>
      <c r="I93" s="25">
        <f t="shared" si="14"/>
        <v>5</v>
      </c>
      <c r="J93" s="25">
        <f t="shared" si="9"/>
        <v>538</v>
      </c>
      <c r="K93" s="289">
        <f>第3表01元データ!P95</f>
        <v>181</v>
      </c>
      <c r="L93" s="289">
        <f>第3表01元データ!Q95</f>
        <v>280</v>
      </c>
      <c r="M93" s="289">
        <f>第3表01元データ!R95</f>
        <v>74</v>
      </c>
      <c r="N93" s="289">
        <f>第3表01元データ!S95</f>
        <v>3</v>
      </c>
      <c r="O93" s="25">
        <f t="shared" si="10"/>
        <v>669</v>
      </c>
      <c r="P93" s="289">
        <f>第3表01元データ!U95</f>
        <v>175</v>
      </c>
      <c r="Q93" s="289">
        <f>第3表01元データ!V95</f>
        <v>278</v>
      </c>
      <c r="R93" s="289">
        <f>第3表01元データ!W95</f>
        <v>214</v>
      </c>
      <c r="S93" s="289">
        <f>第3表01元データ!X95</f>
        <v>2</v>
      </c>
    </row>
    <row r="94" spans="1:19" ht="13.5" customHeight="1">
      <c r="A94" s="2"/>
      <c r="B94" s="2"/>
      <c r="C94" s="2" t="s">
        <v>11</v>
      </c>
      <c r="D94" s="22"/>
      <c r="E94" s="27">
        <f t="shared" si="8"/>
        <v>273</v>
      </c>
      <c r="F94" s="25">
        <f t="shared" si="11"/>
        <v>62</v>
      </c>
      <c r="G94" s="25">
        <f t="shared" si="12"/>
        <v>140</v>
      </c>
      <c r="H94" s="25">
        <f t="shared" si="13"/>
        <v>71</v>
      </c>
      <c r="I94" s="25" t="str">
        <f t="shared" si="14"/>
        <v>-</v>
      </c>
      <c r="J94" s="25">
        <f t="shared" si="9"/>
        <v>115</v>
      </c>
      <c r="K94" s="289">
        <f>第3表01元データ!P96</f>
        <v>30</v>
      </c>
      <c r="L94" s="289">
        <f>第3表01元データ!Q96</f>
        <v>70</v>
      </c>
      <c r="M94" s="289">
        <f>第3表01元データ!R96</f>
        <v>15</v>
      </c>
      <c r="N94" s="289" t="str">
        <f>第3表01元データ!S96</f>
        <v>-</v>
      </c>
      <c r="O94" s="25">
        <f t="shared" si="10"/>
        <v>158</v>
      </c>
      <c r="P94" s="289">
        <f>第3表01元データ!U96</f>
        <v>32</v>
      </c>
      <c r="Q94" s="289">
        <f>第3表01元データ!V96</f>
        <v>70</v>
      </c>
      <c r="R94" s="289">
        <f>第3表01元データ!W96</f>
        <v>56</v>
      </c>
      <c r="S94" s="289" t="str">
        <f>第3表01元データ!X96</f>
        <v>-</v>
      </c>
    </row>
    <row r="95" spans="1:19" ht="13.5" customHeight="1">
      <c r="A95" s="2"/>
      <c r="B95" s="2" t="s">
        <v>32</v>
      </c>
      <c r="C95" s="2"/>
      <c r="D95" s="22"/>
      <c r="E95" s="27" t="str">
        <f t="shared" si="8"/>
        <v>-</v>
      </c>
      <c r="F95" s="25" t="str">
        <f t="shared" si="11"/>
        <v>-</v>
      </c>
      <c r="G95" s="25" t="str">
        <f t="shared" si="12"/>
        <v>-</v>
      </c>
      <c r="H95" s="25" t="str">
        <f t="shared" si="13"/>
        <v>-</v>
      </c>
      <c r="I95" s="25" t="str">
        <f t="shared" si="14"/>
        <v>-</v>
      </c>
      <c r="J95" s="25" t="str">
        <f t="shared" si="9"/>
        <v>-</v>
      </c>
      <c r="K95" s="289" t="str">
        <f>第3表01元データ!P97</f>
        <v>-</v>
      </c>
      <c r="L95" s="289" t="str">
        <f>第3表01元データ!Q97</f>
        <v>-</v>
      </c>
      <c r="M95" s="289" t="str">
        <f>第3表01元データ!R97</f>
        <v>-</v>
      </c>
      <c r="N95" s="289" t="str">
        <f>第3表01元データ!S97</f>
        <v>-</v>
      </c>
      <c r="O95" s="25" t="str">
        <f t="shared" si="10"/>
        <v>-</v>
      </c>
      <c r="P95" s="289" t="str">
        <f>第3表01元データ!U97</f>
        <v>-</v>
      </c>
      <c r="Q95" s="289" t="str">
        <f>第3表01元データ!V97</f>
        <v>-</v>
      </c>
      <c r="R95" s="289" t="str">
        <f>第3表01元データ!W97</f>
        <v>-</v>
      </c>
      <c r="S95" s="289" t="str">
        <f>第3表01元データ!X97</f>
        <v>-</v>
      </c>
    </row>
    <row r="96" spans="1:19" ht="13.5" customHeight="1">
      <c r="A96" s="2"/>
      <c r="B96" s="2" t="s">
        <v>33</v>
      </c>
      <c r="C96" s="2"/>
      <c r="D96" s="22"/>
      <c r="E96" s="27">
        <f t="shared" si="8"/>
        <v>630</v>
      </c>
      <c r="F96" s="25">
        <f t="shared" si="11"/>
        <v>196</v>
      </c>
      <c r="G96" s="25">
        <f t="shared" si="12"/>
        <v>264</v>
      </c>
      <c r="H96" s="25">
        <f t="shared" si="13"/>
        <v>165</v>
      </c>
      <c r="I96" s="25">
        <f t="shared" si="14"/>
        <v>5</v>
      </c>
      <c r="J96" s="25">
        <f t="shared" si="9"/>
        <v>262</v>
      </c>
      <c r="K96" s="289">
        <f>第3表01元データ!P98</f>
        <v>89</v>
      </c>
      <c r="L96" s="289">
        <f>第3表01元データ!Q98</f>
        <v>131</v>
      </c>
      <c r="M96" s="289">
        <f>第3表01元データ!R98</f>
        <v>39</v>
      </c>
      <c r="N96" s="289">
        <f>第3表01元データ!S98</f>
        <v>3</v>
      </c>
      <c r="O96" s="25">
        <f t="shared" si="10"/>
        <v>368</v>
      </c>
      <c r="P96" s="289">
        <f>第3表01元データ!U98</f>
        <v>107</v>
      </c>
      <c r="Q96" s="289">
        <f>第3表01元データ!V98</f>
        <v>133</v>
      </c>
      <c r="R96" s="289">
        <f>第3表01元データ!W98</f>
        <v>126</v>
      </c>
      <c r="S96" s="289">
        <f>第3表01元データ!X98</f>
        <v>2</v>
      </c>
    </row>
    <row r="97" spans="1:19" ht="13.5" customHeight="1">
      <c r="A97" s="2"/>
      <c r="B97" s="2" t="s">
        <v>34</v>
      </c>
      <c r="C97" s="2"/>
      <c r="D97" s="22"/>
      <c r="E97" s="27">
        <f t="shared" si="8"/>
        <v>634</v>
      </c>
      <c r="F97" s="25">
        <f t="shared" si="11"/>
        <v>228</v>
      </c>
      <c r="G97" s="25">
        <f t="shared" si="12"/>
        <v>270</v>
      </c>
      <c r="H97" s="25">
        <f t="shared" si="13"/>
        <v>115</v>
      </c>
      <c r="I97" s="25">
        <f t="shared" si="14"/>
        <v>21</v>
      </c>
      <c r="J97" s="25">
        <f t="shared" si="9"/>
        <v>280</v>
      </c>
      <c r="K97" s="289">
        <f>第3表01元データ!P99</f>
        <v>102</v>
      </c>
      <c r="L97" s="289">
        <f>第3表01元データ!Q99</f>
        <v>142</v>
      </c>
      <c r="M97" s="289">
        <f>第3表01元データ!R99</f>
        <v>25</v>
      </c>
      <c r="N97" s="289">
        <f>第3表01元データ!S99</f>
        <v>11</v>
      </c>
      <c r="O97" s="25">
        <f t="shared" si="10"/>
        <v>354</v>
      </c>
      <c r="P97" s="289">
        <f>第3表01元データ!U99</f>
        <v>126</v>
      </c>
      <c r="Q97" s="289">
        <f>第3表01元データ!V99</f>
        <v>128</v>
      </c>
      <c r="R97" s="289">
        <f>第3表01元データ!W99</f>
        <v>90</v>
      </c>
      <c r="S97" s="289">
        <f>第3表01元データ!X99</f>
        <v>10</v>
      </c>
    </row>
    <row r="98" spans="1:19" ht="13.5" customHeight="1">
      <c r="A98" s="2"/>
      <c r="B98" s="2" t="s">
        <v>35</v>
      </c>
      <c r="C98" s="2"/>
      <c r="D98" s="22"/>
      <c r="E98" s="27">
        <f t="shared" si="8"/>
        <v>518</v>
      </c>
      <c r="F98" s="25">
        <f t="shared" si="11"/>
        <v>142</v>
      </c>
      <c r="G98" s="25">
        <f t="shared" si="12"/>
        <v>277</v>
      </c>
      <c r="H98" s="25">
        <f t="shared" si="13"/>
        <v>94</v>
      </c>
      <c r="I98" s="25">
        <f t="shared" si="14"/>
        <v>5</v>
      </c>
      <c r="J98" s="25">
        <f t="shared" si="9"/>
        <v>236</v>
      </c>
      <c r="K98" s="289">
        <f>第3表01元データ!P100</f>
        <v>71</v>
      </c>
      <c r="L98" s="289">
        <f>第3表01元データ!Q100</f>
        <v>141</v>
      </c>
      <c r="M98" s="289">
        <f>第3表01元データ!R100</f>
        <v>21</v>
      </c>
      <c r="N98" s="289">
        <f>第3表01元データ!S100</f>
        <v>3</v>
      </c>
      <c r="O98" s="25">
        <f t="shared" si="10"/>
        <v>282</v>
      </c>
      <c r="P98" s="289">
        <f>第3表01元データ!U100</f>
        <v>71</v>
      </c>
      <c r="Q98" s="289">
        <f>第3表01元データ!V100</f>
        <v>136</v>
      </c>
      <c r="R98" s="289">
        <f>第3表01元データ!W100</f>
        <v>73</v>
      </c>
      <c r="S98" s="289">
        <f>第3表01元データ!X100</f>
        <v>2</v>
      </c>
    </row>
    <row r="99" spans="1:19" ht="13.5" customHeight="1">
      <c r="A99" s="2"/>
      <c r="B99" s="2" t="s">
        <v>36</v>
      </c>
      <c r="C99" s="2"/>
      <c r="D99" s="31" t="s">
        <v>609</v>
      </c>
      <c r="E99" s="27" t="str">
        <f t="shared" si="8"/>
        <v>x</v>
      </c>
      <c r="F99" s="25" t="str">
        <f t="shared" si="11"/>
        <v>x</v>
      </c>
      <c r="G99" s="25" t="str">
        <f t="shared" si="12"/>
        <v>x</v>
      </c>
      <c r="H99" s="25" t="str">
        <f t="shared" si="13"/>
        <v>x</v>
      </c>
      <c r="I99" s="25" t="str">
        <f t="shared" si="14"/>
        <v>x</v>
      </c>
      <c r="J99" s="25" t="str">
        <f t="shared" si="9"/>
        <v>x</v>
      </c>
      <c r="K99" s="289" t="str">
        <f>第3表01元データ!P101</f>
        <v>x</v>
      </c>
      <c r="L99" s="289" t="str">
        <f>第3表01元データ!Q101</f>
        <v>x</v>
      </c>
      <c r="M99" s="289" t="str">
        <f>第3表01元データ!R101</f>
        <v>x</v>
      </c>
      <c r="N99" s="289" t="str">
        <f>第3表01元データ!S101</f>
        <v>x</v>
      </c>
      <c r="O99" s="25" t="str">
        <f t="shared" si="10"/>
        <v>x</v>
      </c>
      <c r="P99" s="289" t="str">
        <f>第3表01元データ!U101</f>
        <v>x</v>
      </c>
      <c r="Q99" s="289" t="str">
        <f>第3表01元データ!V101</f>
        <v>x</v>
      </c>
      <c r="R99" s="289" t="str">
        <f>第3表01元データ!W101</f>
        <v>x</v>
      </c>
      <c r="S99" s="289" t="str">
        <f>第3表01元データ!X101</f>
        <v>x</v>
      </c>
    </row>
    <row r="100" spans="1:19" ht="13.5" customHeight="1">
      <c r="A100" s="2"/>
      <c r="B100" s="2" t="s">
        <v>37</v>
      </c>
      <c r="C100" s="2"/>
      <c r="D100" s="31" t="s">
        <v>609</v>
      </c>
      <c r="E100" s="27">
        <f t="shared" si="8"/>
        <v>69</v>
      </c>
      <c r="F100" s="25">
        <f t="shared" si="11"/>
        <v>16</v>
      </c>
      <c r="G100" s="25">
        <f t="shared" si="12"/>
        <v>40</v>
      </c>
      <c r="H100" s="25">
        <f t="shared" si="13"/>
        <v>13</v>
      </c>
      <c r="I100" s="25" t="str">
        <f t="shared" si="14"/>
        <v>-</v>
      </c>
      <c r="J100" s="25">
        <f t="shared" si="9"/>
        <v>27</v>
      </c>
      <c r="K100" s="289">
        <f>第3表01元データ!P102</f>
        <v>6</v>
      </c>
      <c r="L100" s="289">
        <f>第3表01元データ!Q102</f>
        <v>19</v>
      </c>
      <c r="M100" s="289">
        <f>第3表01元データ!R102</f>
        <v>2</v>
      </c>
      <c r="N100" s="289" t="str">
        <f>第3表01元データ!S102</f>
        <v>-</v>
      </c>
      <c r="O100" s="25">
        <f t="shared" si="10"/>
        <v>42</v>
      </c>
      <c r="P100" s="289">
        <f>第3表01元データ!U102</f>
        <v>10</v>
      </c>
      <c r="Q100" s="289">
        <f>第3表01元データ!V102</f>
        <v>21</v>
      </c>
      <c r="R100" s="289">
        <f>第3表01元データ!W102</f>
        <v>11</v>
      </c>
      <c r="S100" s="289" t="str">
        <f>第3表01元データ!X102</f>
        <v>-</v>
      </c>
    </row>
    <row r="101" spans="1:19" ht="13.5" customHeight="1">
      <c r="A101" s="2"/>
      <c r="B101" s="2" t="s">
        <v>38</v>
      </c>
      <c r="C101" s="2"/>
      <c r="D101" s="22"/>
      <c r="E101" s="27">
        <f t="shared" si="8"/>
        <v>4560</v>
      </c>
      <c r="F101" s="25">
        <f t="shared" si="11"/>
        <v>1244</v>
      </c>
      <c r="G101" s="25">
        <f t="shared" si="12"/>
        <v>2292</v>
      </c>
      <c r="H101" s="25">
        <f t="shared" si="13"/>
        <v>978</v>
      </c>
      <c r="I101" s="25">
        <f t="shared" si="14"/>
        <v>46</v>
      </c>
      <c r="J101" s="25">
        <f t="shared" si="9"/>
        <v>1955</v>
      </c>
      <c r="K101" s="289">
        <f>第3表01元データ!P103</f>
        <v>587</v>
      </c>
      <c r="L101" s="289">
        <f>第3表01元データ!Q103</f>
        <v>1146</v>
      </c>
      <c r="M101" s="289">
        <f>第3表01元データ!R103</f>
        <v>197</v>
      </c>
      <c r="N101" s="289">
        <f>第3表01元データ!S103</f>
        <v>25</v>
      </c>
      <c r="O101" s="25">
        <f t="shared" si="10"/>
        <v>2605</v>
      </c>
      <c r="P101" s="289">
        <f>第3表01元データ!U103</f>
        <v>657</v>
      </c>
      <c r="Q101" s="289">
        <f>第3表01元データ!V103</f>
        <v>1146</v>
      </c>
      <c r="R101" s="289">
        <f>第3表01元データ!W103</f>
        <v>781</v>
      </c>
      <c r="S101" s="289">
        <f>第3表01元データ!X103</f>
        <v>21</v>
      </c>
    </row>
    <row r="102" spans="1:19" ht="13.5" customHeight="1">
      <c r="A102" s="2"/>
      <c r="B102" s="2"/>
      <c r="C102" s="2" t="s">
        <v>4</v>
      </c>
      <c r="D102" s="22"/>
      <c r="E102" s="27">
        <f t="shared" si="8"/>
        <v>669</v>
      </c>
      <c r="F102" s="25">
        <f t="shared" si="11"/>
        <v>249</v>
      </c>
      <c r="G102" s="25">
        <f t="shared" si="12"/>
        <v>270</v>
      </c>
      <c r="H102" s="25">
        <f t="shared" si="13"/>
        <v>132</v>
      </c>
      <c r="I102" s="25">
        <f t="shared" si="14"/>
        <v>18</v>
      </c>
      <c r="J102" s="25">
        <f t="shared" si="9"/>
        <v>261</v>
      </c>
      <c r="K102" s="289">
        <f>第3表01元データ!P104</f>
        <v>90</v>
      </c>
      <c r="L102" s="289">
        <f>第3表01元データ!Q104</f>
        <v>137</v>
      </c>
      <c r="M102" s="289">
        <f>第3表01元データ!R104</f>
        <v>24</v>
      </c>
      <c r="N102" s="289">
        <f>第3表01元データ!S104</f>
        <v>10</v>
      </c>
      <c r="O102" s="25">
        <f t="shared" si="10"/>
        <v>408</v>
      </c>
      <c r="P102" s="289">
        <f>第3表01元データ!U104</f>
        <v>159</v>
      </c>
      <c r="Q102" s="289">
        <f>第3表01元データ!V104</f>
        <v>133</v>
      </c>
      <c r="R102" s="289">
        <f>第3表01元データ!W104</f>
        <v>108</v>
      </c>
      <c r="S102" s="289">
        <f>第3表01元データ!X104</f>
        <v>8</v>
      </c>
    </row>
    <row r="103" spans="1:19" ht="13.5" customHeight="1">
      <c r="A103" s="2"/>
      <c r="B103" s="2"/>
      <c r="C103" s="2" t="s">
        <v>5</v>
      </c>
      <c r="D103" s="22"/>
      <c r="E103" s="27">
        <f t="shared" si="8"/>
        <v>905</v>
      </c>
      <c r="F103" s="25">
        <f t="shared" si="11"/>
        <v>246</v>
      </c>
      <c r="G103" s="25">
        <f t="shared" si="12"/>
        <v>438</v>
      </c>
      <c r="H103" s="25">
        <f t="shared" si="13"/>
        <v>213</v>
      </c>
      <c r="I103" s="25">
        <f t="shared" si="14"/>
        <v>8</v>
      </c>
      <c r="J103" s="25">
        <f t="shared" si="9"/>
        <v>400</v>
      </c>
      <c r="K103" s="289">
        <f>第3表01元データ!P105</f>
        <v>124</v>
      </c>
      <c r="L103" s="289">
        <f>第3表01元データ!Q105</f>
        <v>220</v>
      </c>
      <c r="M103" s="289">
        <f>第3表01元データ!R105</f>
        <v>52</v>
      </c>
      <c r="N103" s="289">
        <f>第3表01元データ!S105</f>
        <v>4</v>
      </c>
      <c r="O103" s="25">
        <f t="shared" si="10"/>
        <v>505</v>
      </c>
      <c r="P103" s="289">
        <f>第3表01元データ!U105</f>
        <v>122</v>
      </c>
      <c r="Q103" s="289">
        <f>第3表01元データ!V105</f>
        <v>218</v>
      </c>
      <c r="R103" s="289">
        <f>第3表01元データ!W105</f>
        <v>161</v>
      </c>
      <c r="S103" s="289">
        <f>第3表01元データ!X105</f>
        <v>4</v>
      </c>
    </row>
    <row r="104" spans="1:19" ht="13.5" customHeight="1">
      <c r="A104" s="2"/>
      <c r="B104" s="2"/>
      <c r="C104" s="2" t="s">
        <v>6</v>
      </c>
      <c r="D104" s="22"/>
      <c r="E104" s="27">
        <f t="shared" si="8"/>
        <v>878</v>
      </c>
      <c r="F104" s="25">
        <f t="shared" si="11"/>
        <v>241</v>
      </c>
      <c r="G104" s="25">
        <f t="shared" si="12"/>
        <v>453</v>
      </c>
      <c r="H104" s="25">
        <f t="shared" si="13"/>
        <v>177</v>
      </c>
      <c r="I104" s="25">
        <f t="shared" si="14"/>
        <v>7</v>
      </c>
      <c r="J104" s="25">
        <f t="shared" si="9"/>
        <v>395</v>
      </c>
      <c r="K104" s="289">
        <f>第3表01元データ!P106</f>
        <v>130</v>
      </c>
      <c r="L104" s="289">
        <f>第3表01元データ!Q106</f>
        <v>225</v>
      </c>
      <c r="M104" s="289">
        <f>第3表01元データ!R106</f>
        <v>36</v>
      </c>
      <c r="N104" s="289">
        <f>第3表01元データ!S106</f>
        <v>4</v>
      </c>
      <c r="O104" s="25">
        <f t="shared" si="10"/>
        <v>483</v>
      </c>
      <c r="P104" s="289">
        <f>第3表01元データ!U106</f>
        <v>111</v>
      </c>
      <c r="Q104" s="289">
        <f>第3表01元データ!V106</f>
        <v>228</v>
      </c>
      <c r="R104" s="289">
        <f>第3表01元データ!W106</f>
        <v>141</v>
      </c>
      <c r="S104" s="289">
        <f>第3表01元データ!X106</f>
        <v>3</v>
      </c>
    </row>
    <row r="105" spans="1:19" ht="13.5" customHeight="1">
      <c r="A105" s="2"/>
      <c r="B105" s="2"/>
      <c r="C105" s="2" t="s">
        <v>10</v>
      </c>
      <c r="D105" s="22"/>
      <c r="E105" s="27">
        <f t="shared" si="8"/>
        <v>1308</v>
      </c>
      <c r="F105" s="25">
        <f t="shared" si="11"/>
        <v>326</v>
      </c>
      <c r="G105" s="25">
        <f t="shared" si="12"/>
        <v>659</v>
      </c>
      <c r="H105" s="25">
        <f t="shared" si="13"/>
        <v>319</v>
      </c>
      <c r="I105" s="25">
        <f t="shared" si="14"/>
        <v>4</v>
      </c>
      <c r="J105" s="25">
        <f t="shared" si="9"/>
        <v>549</v>
      </c>
      <c r="K105" s="289">
        <f>第3表01元データ!P107</f>
        <v>156</v>
      </c>
      <c r="L105" s="289">
        <f>第3表01元データ!Q107</f>
        <v>327</v>
      </c>
      <c r="M105" s="289">
        <f>第3表01元データ!R107</f>
        <v>64</v>
      </c>
      <c r="N105" s="289">
        <f>第3表01元データ!S107</f>
        <v>2</v>
      </c>
      <c r="O105" s="25">
        <f t="shared" si="10"/>
        <v>759</v>
      </c>
      <c r="P105" s="289">
        <f>第3表01元データ!U107</f>
        <v>170</v>
      </c>
      <c r="Q105" s="289">
        <f>第3表01元データ!V107</f>
        <v>332</v>
      </c>
      <c r="R105" s="289">
        <f>第3表01元データ!W107</f>
        <v>255</v>
      </c>
      <c r="S105" s="289">
        <f>第3表01元データ!X107</f>
        <v>2</v>
      </c>
    </row>
    <row r="106" spans="1:19" ht="13.5" customHeight="1">
      <c r="A106" s="2"/>
      <c r="B106" s="2"/>
      <c r="C106" s="2" t="s">
        <v>11</v>
      </c>
      <c r="D106" s="22"/>
      <c r="E106" s="27">
        <f t="shared" si="8"/>
        <v>800</v>
      </c>
      <c r="F106" s="25">
        <f t="shared" si="11"/>
        <v>182</v>
      </c>
      <c r="G106" s="25">
        <f t="shared" si="12"/>
        <v>472</v>
      </c>
      <c r="H106" s="25">
        <f t="shared" si="13"/>
        <v>137</v>
      </c>
      <c r="I106" s="25">
        <f t="shared" si="14"/>
        <v>9</v>
      </c>
      <c r="J106" s="25">
        <f t="shared" si="9"/>
        <v>350</v>
      </c>
      <c r="K106" s="289">
        <f>第3表01元データ!P108</f>
        <v>87</v>
      </c>
      <c r="L106" s="289">
        <f>第3表01元データ!Q108</f>
        <v>237</v>
      </c>
      <c r="M106" s="289">
        <f>第3表01元データ!R108</f>
        <v>21</v>
      </c>
      <c r="N106" s="289">
        <f>第3表01元データ!S108</f>
        <v>5</v>
      </c>
      <c r="O106" s="25">
        <f t="shared" si="10"/>
        <v>450</v>
      </c>
      <c r="P106" s="289">
        <f>第3表01元データ!U108</f>
        <v>95</v>
      </c>
      <c r="Q106" s="289">
        <f>第3表01元データ!V108</f>
        <v>235</v>
      </c>
      <c r="R106" s="289">
        <f>第3表01元データ!W108</f>
        <v>116</v>
      </c>
      <c r="S106" s="289">
        <f>第3表01元データ!X108</f>
        <v>4</v>
      </c>
    </row>
    <row r="107" spans="1:19" ht="13.5" customHeight="1">
      <c r="A107" s="2"/>
      <c r="B107" s="2" t="s">
        <v>39</v>
      </c>
      <c r="C107" s="2"/>
      <c r="D107" s="22"/>
      <c r="E107" s="27">
        <f t="shared" si="8"/>
        <v>1996</v>
      </c>
      <c r="F107" s="25">
        <f t="shared" si="11"/>
        <v>506</v>
      </c>
      <c r="G107" s="25">
        <f t="shared" si="12"/>
        <v>1091</v>
      </c>
      <c r="H107" s="25">
        <f t="shared" si="13"/>
        <v>389</v>
      </c>
      <c r="I107" s="25">
        <f t="shared" si="14"/>
        <v>10</v>
      </c>
      <c r="J107" s="25">
        <f t="shared" si="9"/>
        <v>917</v>
      </c>
      <c r="K107" s="289">
        <f>第3表01元データ!P109</f>
        <v>268</v>
      </c>
      <c r="L107" s="289">
        <f>第3表01元データ!Q109</f>
        <v>538</v>
      </c>
      <c r="M107" s="289">
        <f>第3表01元データ!R109</f>
        <v>108</v>
      </c>
      <c r="N107" s="289">
        <f>第3表01元データ!S109</f>
        <v>3</v>
      </c>
      <c r="O107" s="25">
        <f t="shared" si="10"/>
        <v>1079</v>
      </c>
      <c r="P107" s="289">
        <f>第3表01元データ!U109</f>
        <v>238</v>
      </c>
      <c r="Q107" s="289">
        <f>第3表01元データ!V109</f>
        <v>553</v>
      </c>
      <c r="R107" s="289">
        <f>第3表01元データ!W109</f>
        <v>281</v>
      </c>
      <c r="S107" s="289">
        <f>第3表01元データ!X109</f>
        <v>7</v>
      </c>
    </row>
    <row r="108" spans="1:19" ht="13.5" customHeight="1">
      <c r="A108" s="2"/>
      <c r="B108" s="2"/>
      <c r="C108" s="2" t="s">
        <v>4</v>
      </c>
      <c r="D108" s="22"/>
      <c r="E108" s="27">
        <f t="shared" si="8"/>
        <v>1266</v>
      </c>
      <c r="F108" s="25">
        <f t="shared" si="11"/>
        <v>344</v>
      </c>
      <c r="G108" s="25">
        <f t="shared" si="12"/>
        <v>691</v>
      </c>
      <c r="H108" s="25">
        <f t="shared" si="13"/>
        <v>227</v>
      </c>
      <c r="I108" s="25">
        <f t="shared" si="14"/>
        <v>4</v>
      </c>
      <c r="J108" s="25">
        <f t="shared" si="9"/>
        <v>577</v>
      </c>
      <c r="K108" s="289">
        <f>第3表01元データ!P110</f>
        <v>173</v>
      </c>
      <c r="L108" s="289">
        <f>第3表01元データ!Q110</f>
        <v>343</v>
      </c>
      <c r="M108" s="289">
        <f>第3表01元データ!R110</f>
        <v>59</v>
      </c>
      <c r="N108" s="289">
        <f>第3表01元データ!S110</f>
        <v>2</v>
      </c>
      <c r="O108" s="25">
        <f t="shared" si="10"/>
        <v>689</v>
      </c>
      <c r="P108" s="289">
        <f>第3表01元データ!U110</f>
        <v>171</v>
      </c>
      <c r="Q108" s="289">
        <f>第3表01元データ!V110</f>
        <v>348</v>
      </c>
      <c r="R108" s="289">
        <f>第3表01元データ!W110</f>
        <v>168</v>
      </c>
      <c r="S108" s="289">
        <f>第3表01元データ!X110</f>
        <v>2</v>
      </c>
    </row>
    <row r="109" spans="1:19" ht="13.5" customHeight="1">
      <c r="A109" s="2"/>
      <c r="B109" s="2"/>
      <c r="C109" s="2" t="s">
        <v>5</v>
      </c>
      <c r="D109" s="22"/>
      <c r="E109" s="27">
        <f t="shared" si="8"/>
        <v>730</v>
      </c>
      <c r="F109" s="25">
        <f t="shared" si="11"/>
        <v>162</v>
      </c>
      <c r="G109" s="25">
        <f t="shared" si="12"/>
        <v>400</v>
      </c>
      <c r="H109" s="25">
        <f t="shared" si="13"/>
        <v>162</v>
      </c>
      <c r="I109" s="25">
        <f t="shared" si="14"/>
        <v>6</v>
      </c>
      <c r="J109" s="25">
        <f t="shared" si="9"/>
        <v>340</v>
      </c>
      <c r="K109" s="289">
        <f>第3表01元データ!P111</f>
        <v>95</v>
      </c>
      <c r="L109" s="289">
        <f>第3表01元データ!Q111</f>
        <v>195</v>
      </c>
      <c r="M109" s="289">
        <f>第3表01元データ!R111</f>
        <v>49</v>
      </c>
      <c r="N109" s="289">
        <f>第3表01元データ!S111</f>
        <v>1</v>
      </c>
      <c r="O109" s="25">
        <f t="shared" si="10"/>
        <v>390</v>
      </c>
      <c r="P109" s="289">
        <f>第3表01元データ!U111</f>
        <v>67</v>
      </c>
      <c r="Q109" s="289">
        <f>第3表01元データ!V111</f>
        <v>205</v>
      </c>
      <c r="R109" s="289">
        <f>第3表01元データ!W111</f>
        <v>113</v>
      </c>
      <c r="S109" s="289">
        <f>第3表01元データ!X111</f>
        <v>5</v>
      </c>
    </row>
    <row r="110" spans="1:19" ht="13.5" customHeight="1">
      <c r="A110" s="2"/>
      <c r="B110" s="2" t="s">
        <v>40</v>
      </c>
      <c r="C110" s="2"/>
      <c r="D110" s="22"/>
      <c r="E110" s="27">
        <f t="shared" si="8"/>
        <v>604</v>
      </c>
      <c r="F110" s="25">
        <f t="shared" si="11"/>
        <v>145</v>
      </c>
      <c r="G110" s="25">
        <f t="shared" si="12"/>
        <v>328</v>
      </c>
      <c r="H110" s="25">
        <f t="shared" si="13"/>
        <v>123</v>
      </c>
      <c r="I110" s="25">
        <f t="shared" si="14"/>
        <v>8</v>
      </c>
      <c r="J110" s="25">
        <f t="shared" si="9"/>
        <v>266</v>
      </c>
      <c r="K110" s="289">
        <f>第3表01元データ!P112</f>
        <v>67</v>
      </c>
      <c r="L110" s="289">
        <f>第3表01元データ!Q112</f>
        <v>167</v>
      </c>
      <c r="M110" s="289">
        <f>第3表01元データ!R112</f>
        <v>28</v>
      </c>
      <c r="N110" s="289">
        <f>第3表01元データ!S112</f>
        <v>4</v>
      </c>
      <c r="O110" s="25">
        <f t="shared" si="10"/>
        <v>338</v>
      </c>
      <c r="P110" s="289">
        <f>第3表01元データ!U112</f>
        <v>78</v>
      </c>
      <c r="Q110" s="289">
        <f>第3表01元データ!V112</f>
        <v>161</v>
      </c>
      <c r="R110" s="289">
        <f>第3表01元データ!W112</f>
        <v>95</v>
      </c>
      <c r="S110" s="289">
        <f>第3表01元データ!X112</f>
        <v>4</v>
      </c>
    </row>
    <row r="111" spans="1:19" ht="13.5" customHeight="1">
      <c r="A111" s="2"/>
      <c r="B111" s="2"/>
      <c r="C111" s="2" t="s">
        <v>4</v>
      </c>
      <c r="D111" s="22"/>
      <c r="E111" s="27">
        <f t="shared" si="8"/>
        <v>382</v>
      </c>
      <c r="F111" s="25">
        <f t="shared" si="11"/>
        <v>92</v>
      </c>
      <c r="G111" s="25">
        <f t="shared" si="12"/>
        <v>193</v>
      </c>
      <c r="H111" s="25">
        <f t="shared" si="13"/>
        <v>89</v>
      </c>
      <c r="I111" s="25">
        <f t="shared" si="14"/>
        <v>8</v>
      </c>
      <c r="J111" s="25">
        <f t="shared" si="9"/>
        <v>162</v>
      </c>
      <c r="K111" s="289">
        <f>第3表01元データ!P113</f>
        <v>39</v>
      </c>
      <c r="L111" s="289">
        <f>第3表01元データ!Q113</f>
        <v>99</v>
      </c>
      <c r="M111" s="289">
        <f>第3表01元データ!R113</f>
        <v>20</v>
      </c>
      <c r="N111" s="289">
        <f>第3表01元データ!S113</f>
        <v>4</v>
      </c>
      <c r="O111" s="25">
        <f t="shared" si="10"/>
        <v>220</v>
      </c>
      <c r="P111" s="289">
        <f>第3表01元データ!U113</f>
        <v>53</v>
      </c>
      <c r="Q111" s="289">
        <f>第3表01元データ!V113</f>
        <v>94</v>
      </c>
      <c r="R111" s="289">
        <f>第3表01元データ!W113</f>
        <v>69</v>
      </c>
      <c r="S111" s="289">
        <f>第3表01元データ!X113</f>
        <v>4</v>
      </c>
    </row>
    <row r="112" spans="1:19" ht="13.5" customHeight="1">
      <c r="A112" s="2"/>
      <c r="B112" s="2"/>
      <c r="C112" s="2" t="s">
        <v>5</v>
      </c>
      <c r="D112" s="22"/>
      <c r="E112" s="27">
        <f t="shared" si="8"/>
        <v>222</v>
      </c>
      <c r="F112" s="25">
        <f t="shared" si="11"/>
        <v>53</v>
      </c>
      <c r="G112" s="25">
        <f t="shared" si="12"/>
        <v>135</v>
      </c>
      <c r="H112" s="25">
        <f t="shared" si="13"/>
        <v>34</v>
      </c>
      <c r="I112" s="25" t="str">
        <f t="shared" si="14"/>
        <v>-</v>
      </c>
      <c r="J112" s="25">
        <f t="shared" si="9"/>
        <v>104</v>
      </c>
      <c r="K112" s="289">
        <f>第3表01元データ!P114</f>
        <v>28</v>
      </c>
      <c r="L112" s="289">
        <f>第3表01元データ!Q114</f>
        <v>68</v>
      </c>
      <c r="M112" s="289">
        <f>第3表01元データ!R114</f>
        <v>8</v>
      </c>
      <c r="N112" s="289" t="str">
        <f>第3表01元データ!S114</f>
        <v>-</v>
      </c>
      <c r="O112" s="25">
        <f t="shared" si="10"/>
        <v>118</v>
      </c>
      <c r="P112" s="289">
        <f>第3表01元データ!U114</f>
        <v>25</v>
      </c>
      <c r="Q112" s="289">
        <f>第3表01元データ!V114</f>
        <v>67</v>
      </c>
      <c r="R112" s="289">
        <f>第3表01元データ!W114</f>
        <v>26</v>
      </c>
      <c r="S112" s="289" t="str">
        <f>第3表01元データ!X114</f>
        <v>-</v>
      </c>
    </row>
    <row r="113" spans="1:19" ht="13.5" customHeight="1">
      <c r="A113" s="2"/>
      <c r="B113" s="2" t="s">
        <v>41</v>
      </c>
      <c r="C113" s="2"/>
      <c r="D113" s="22"/>
      <c r="E113" s="27">
        <f t="shared" si="8"/>
        <v>903</v>
      </c>
      <c r="F113" s="25">
        <f t="shared" si="11"/>
        <v>228</v>
      </c>
      <c r="G113" s="25">
        <f t="shared" si="12"/>
        <v>490</v>
      </c>
      <c r="H113" s="25">
        <f t="shared" si="13"/>
        <v>178</v>
      </c>
      <c r="I113" s="25">
        <f t="shared" si="14"/>
        <v>7</v>
      </c>
      <c r="J113" s="25">
        <f t="shared" si="9"/>
        <v>382</v>
      </c>
      <c r="K113" s="289">
        <f>第3表01元データ!P115</f>
        <v>103</v>
      </c>
      <c r="L113" s="289">
        <f>第3表01元データ!Q115</f>
        <v>244</v>
      </c>
      <c r="M113" s="289">
        <f>第3表01元データ!R115</f>
        <v>33</v>
      </c>
      <c r="N113" s="289">
        <f>第3表01元データ!S115</f>
        <v>2</v>
      </c>
      <c r="O113" s="25">
        <f t="shared" si="10"/>
        <v>521</v>
      </c>
      <c r="P113" s="289">
        <f>第3表01元データ!U115</f>
        <v>125</v>
      </c>
      <c r="Q113" s="289">
        <f>第3表01元データ!V115</f>
        <v>246</v>
      </c>
      <c r="R113" s="289">
        <f>第3表01元データ!W115</f>
        <v>145</v>
      </c>
      <c r="S113" s="289">
        <f>第3表01元データ!X115</f>
        <v>5</v>
      </c>
    </row>
    <row r="114" spans="1:19" ht="13.5" customHeight="1">
      <c r="A114" s="2"/>
      <c r="B114" s="2" t="s">
        <v>42</v>
      </c>
      <c r="C114" s="2"/>
      <c r="D114" s="22"/>
      <c r="E114" s="27" t="str">
        <f t="shared" si="8"/>
        <v>-</v>
      </c>
      <c r="F114" s="25" t="str">
        <f t="shared" si="11"/>
        <v>-</v>
      </c>
      <c r="G114" s="25" t="str">
        <f t="shared" si="12"/>
        <v>-</v>
      </c>
      <c r="H114" s="25" t="str">
        <f t="shared" si="13"/>
        <v>-</v>
      </c>
      <c r="I114" s="25" t="str">
        <f t="shared" si="14"/>
        <v>-</v>
      </c>
      <c r="J114" s="25" t="str">
        <f t="shared" si="9"/>
        <v>-</v>
      </c>
      <c r="K114" s="289" t="str">
        <f>第3表01元データ!P116</f>
        <v>-</v>
      </c>
      <c r="L114" s="289" t="str">
        <f>第3表01元データ!Q116</f>
        <v>-</v>
      </c>
      <c r="M114" s="289" t="str">
        <f>第3表01元データ!R116</f>
        <v>-</v>
      </c>
      <c r="N114" s="289" t="str">
        <f>第3表01元データ!S116</f>
        <v>-</v>
      </c>
      <c r="O114" s="25" t="str">
        <f t="shared" si="10"/>
        <v>-</v>
      </c>
      <c r="P114" s="289" t="str">
        <f>第3表01元データ!U116</f>
        <v>-</v>
      </c>
      <c r="Q114" s="289" t="str">
        <f>第3表01元データ!V116</f>
        <v>-</v>
      </c>
      <c r="R114" s="289" t="str">
        <f>第3表01元データ!W116</f>
        <v>-</v>
      </c>
      <c r="S114" s="289" t="str">
        <f>第3表01元データ!X116</f>
        <v>-</v>
      </c>
    </row>
    <row r="115" spans="1:19" ht="13.5" customHeight="1">
      <c r="A115" s="2"/>
      <c r="B115" s="2" t="s">
        <v>43</v>
      </c>
      <c r="C115" s="2"/>
      <c r="D115" s="22"/>
      <c r="E115" s="27">
        <f t="shared" si="8"/>
        <v>311</v>
      </c>
      <c r="F115" s="25">
        <f t="shared" si="11"/>
        <v>95</v>
      </c>
      <c r="G115" s="25">
        <f t="shared" si="12"/>
        <v>159</v>
      </c>
      <c r="H115" s="25">
        <f t="shared" si="13"/>
        <v>54</v>
      </c>
      <c r="I115" s="25">
        <f t="shared" si="14"/>
        <v>3</v>
      </c>
      <c r="J115" s="25">
        <f t="shared" si="9"/>
        <v>144</v>
      </c>
      <c r="K115" s="289">
        <f>第3表01元データ!P117</f>
        <v>53</v>
      </c>
      <c r="L115" s="289">
        <f>第3表01元データ!Q117</f>
        <v>77</v>
      </c>
      <c r="M115" s="289">
        <f>第3表01元データ!R117</f>
        <v>12</v>
      </c>
      <c r="N115" s="289">
        <f>第3表01元データ!S117</f>
        <v>2</v>
      </c>
      <c r="O115" s="25">
        <f t="shared" si="10"/>
        <v>167</v>
      </c>
      <c r="P115" s="289">
        <f>第3表01元データ!U117</f>
        <v>42</v>
      </c>
      <c r="Q115" s="289">
        <f>第3表01元データ!V117</f>
        <v>82</v>
      </c>
      <c r="R115" s="289">
        <f>第3表01元データ!W117</f>
        <v>42</v>
      </c>
      <c r="S115" s="289">
        <f>第3表01元データ!X117</f>
        <v>1</v>
      </c>
    </row>
    <row r="116" spans="1:19" ht="13.5" customHeight="1">
      <c r="A116" s="2"/>
      <c r="B116" s="2" t="s">
        <v>44</v>
      </c>
      <c r="C116" s="2"/>
      <c r="D116" s="22"/>
      <c r="E116" s="27">
        <f t="shared" si="8"/>
        <v>1041</v>
      </c>
      <c r="F116" s="25">
        <f t="shared" si="11"/>
        <v>255</v>
      </c>
      <c r="G116" s="25">
        <f t="shared" si="12"/>
        <v>496</v>
      </c>
      <c r="H116" s="25">
        <f t="shared" si="13"/>
        <v>276</v>
      </c>
      <c r="I116" s="25">
        <f t="shared" si="14"/>
        <v>14</v>
      </c>
      <c r="J116" s="25">
        <f t="shared" si="9"/>
        <v>411</v>
      </c>
      <c r="K116" s="289">
        <f>第3表01元データ!P118</f>
        <v>117</v>
      </c>
      <c r="L116" s="289">
        <f>第3表01元データ!Q118</f>
        <v>245</v>
      </c>
      <c r="M116" s="289">
        <f>第3表01元データ!R118</f>
        <v>41</v>
      </c>
      <c r="N116" s="289">
        <f>第3表01元データ!S118</f>
        <v>8</v>
      </c>
      <c r="O116" s="25">
        <f t="shared" si="10"/>
        <v>630</v>
      </c>
      <c r="P116" s="289">
        <f>第3表01元データ!U118</f>
        <v>138</v>
      </c>
      <c r="Q116" s="289">
        <f>第3表01元データ!V118</f>
        <v>251</v>
      </c>
      <c r="R116" s="289">
        <f>第3表01元データ!W118</f>
        <v>235</v>
      </c>
      <c r="S116" s="289">
        <f>第3表01元データ!X118</f>
        <v>6</v>
      </c>
    </row>
    <row r="117" spans="1:19" ht="13.5" customHeight="1">
      <c r="A117" s="2"/>
      <c r="B117" s="2"/>
      <c r="C117" s="2" t="s">
        <v>4</v>
      </c>
      <c r="D117" s="22"/>
      <c r="E117" s="27">
        <f t="shared" si="8"/>
        <v>477</v>
      </c>
      <c r="F117" s="25">
        <f t="shared" si="11"/>
        <v>149</v>
      </c>
      <c r="G117" s="25">
        <f t="shared" si="12"/>
        <v>219</v>
      </c>
      <c r="H117" s="25">
        <f t="shared" si="13"/>
        <v>102</v>
      </c>
      <c r="I117" s="25">
        <f t="shared" si="14"/>
        <v>7</v>
      </c>
      <c r="J117" s="25">
        <f t="shared" si="9"/>
        <v>188</v>
      </c>
      <c r="K117" s="289">
        <f>第3表01元データ!P119</f>
        <v>61</v>
      </c>
      <c r="L117" s="289">
        <f>第3表01元データ!Q119</f>
        <v>107</v>
      </c>
      <c r="M117" s="289">
        <f>第3表01元データ!R119</f>
        <v>16</v>
      </c>
      <c r="N117" s="289">
        <f>第3表01元データ!S119</f>
        <v>4</v>
      </c>
      <c r="O117" s="25">
        <f t="shared" si="10"/>
        <v>289</v>
      </c>
      <c r="P117" s="289">
        <f>第3表01元データ!U119</f>
        <v>88</v>
      </c>
      <c r="Q117" s="289">
        <f>第3表01元データ!V119</f>
        <v>112</v>
      </c>
      <c r="R117" s="289">
        <f>第3表01元データ!W119</f>
        <v>86</v>
      </c>
      <c r="S117" s="289">
        <f>第3表01元データ!X119</f>
        <v>3</v>
      </c>
    </row>
    <row r="118" spans="1:19" ht="13.5" customHeight="1">
      <c r="A118" s="2"/>
      <c r="B118" s="2"/>
      <c r="C118" s="2" t="s">
        <v>5</v>
      </c>
      <c r="D118" s="22"/>
      <c r="E118" s="27">
        <f t="shared" si="8"/>
        <v>564</v>
      </c>
      <c r="F118" s="25">
        <f t="shared" si="11"/>
        <v>106</v>
      </c>
      <c r="G118" s="25">
        <f t="shared" si="12"/>
        <v>277</v>
      </c>
      <c r="H118" s="25">
        <f t="shared" si="13"/>
        <v>174</v>
      </c>
      <c r="I118" s="25">
        <f t="shared" si="14"/>
        <v>7</v>
      </c>
      <c r="J118" s="25">
        <f t="shared" si="9"/>
        <v>223</v>
      </c>
      <c r="K118" s="289">
        <f>第3表01元データ!P120</f>
        <v>56</v>
      </c>
      <c r="L118" s="289">
        <f>第3表01元データ!Q120</f>
        <v>138</v>
      </c>
      <c r="M118" s="289">
        <f>第3表01元データ!R120</f>
        <v>25</v>
      </c>
      <c r="N118" s="289">
        <f>第3表01元データ!S120</f>
        <v>4</v>
      </c>
      <c r="O118" s="25">
        <f t="shared" si="10"/>
        <v>341</v>
      </c>
      <c r="P118" s="289">
        <f>第3表01元データ!U120</f>
        <v>50</v>
      </c>
      <c r="Q118" s="289">
        <f>第3表01元データ!V120</f>
        <v>139</v>
      </c>
      <c r="R118" s="289">
        <f>第3表01元データ!W120</f>
        <v>149</v>
      </c>
      <c r="S118" s="289">
        <f>第3表01元データ!X120</f>
        <v>3</v>
      </c>
    </row>
    <row r="119" spans="1:19" ht="13.5" customHeight="1">
      <c r="A119" s="2"/>
      <c r="B119" s="2" t="s">
        <v>45</v>
      </c>
      <c r="C119" s="2"/>
      <c r="D119" s="22"/>
      <c r="E119" s="27">
        <f t="shared" si="8"/>
        <v>4343</v>
      </c>
      <c r="F119" s="25">
        <f t="shared" si="11"/>
        <v>1004</v>
      </c>
      <c r="G119" s="25">
        <f t="shared" si="12"/>
        <v>2337</v>
      </c>
      <c r="H119" s="25">
        <f t="shared" si="13"/>
        <v>983</v>
      </c>
      <c r="I119" s="25">
        <f t="shared" si="14"/>
        <v>19</v>
      </c>
      <c r="J119" s="25">
        <f t="shared" si="9"/>
        <v>1922</v>
      </c>
      <c r="K119" s="289">
        <f>第3表01元データ!P121</f>
        <v>498</v>
      </c>
      <c r="L119" s="289">
        <f>第3表01元データ!Q121</f>
        <v>1179</v>
      </c>
      <c r="M119" s="289">
        <f>第3表01元データ!R121</f>
        <v>234</v>
      </c>
      <c r="N119" s="289">
        <f>第3表01元データ!S121</f>
        <v>11</v>
      </c>
      <c r="O119" s="25">
        <f t="shared" si="10"/>
        <v>2421</v>
      </c>
      <c r="P119" s="289">
        <f>第3表01元データ!U121</f>
        <v>506</v>
      </c>
      <c r="Q119" s="289">
        <f>第3表01元データ!V121</f>
        <v>1158</v>
      </c>
      <c r="R119" s="289">
        <f>第3表01元データ!W121</f>
        <v>749</v>
      </c>
      <c r="S119" s="289">
        <f>第3表01元データ!X121</f>
        <v>8</v>
      </c>
    </row>
    <row r="120" spans="1:19" ht="13.5" customHeight="1">
      <c r="A120" s="2"/>
      <c r="B120" s="2"/>
      <c r="C120" s="2" t="s">
        <v>4</v>
      </c>
      <c r="D120" s="22"/>
      <c r="E120" s="27">
        <f t="shared" si="8"/>
        <v>1151</v>
      </c>
      <c r="F120" s="25">
        <f t="shared" si="11"/>
        <v>270</v>
      </c>
      <c r="G120" s="25">
        <f t="shared" si="12"/>
        <v>556</v>
      </c>
      <c r="H120" s="25">
        <f t="shared" si="13"/>
        <v>319</v>
      </c>
      <c r="I120" s="25">
        <f t="shared" si="14"/>
        <v>6</v>
      </c>
      <c r="J120" s="25">
        <f t="shared" si="9"/>
        <v>506</v>
      </c>
      <c r="K120" s="289">
        <f>第3表01元データ!P122</f>
        <v>139</v>
      </c>
      <c r="L120" s="289">
        <f>第3表01元データ!Q122</f>
        <v>287</v>
      </c>
      <c r="M120" s="289">
        <f>第3表01元データ!R122</f>
        <v>76</v>
      </c>
      <c r="N120" s="289">
        <f>第3表01元データ!S122</f>
        <v>4</v>
      </c>
      <c r="O120" s="25">
        <f t="shared" si="10"/>
        <v>645</v>
      </c>
      <c r="P120" s="289">
        <f>第3表01元データ!U122</f>
        <v>131</v>
      </c>
      <c r="Q120" s="289">
        <f>第3表01元データ!V122</f>
        <v>269</v>
      </c>
      <c r="R120" s="289">
        <f>第3表01元データ!W122</f>
        <v>243</v>
      </c>
      <c r="S120" s="289">
        <f>第3表01元データ!X122</f>
        <v>2</v>
      </c>
    </row>
    <row r="121" spans="1:19" ht="13.5" customHeight="1">
      <c r="A121" s="2"/>
      <c r="B121" s="2"/>
      <c r="C121" s="2" t="s">
        <v>5</v>
      </c>
      <c r="D121" s="22"/>
      <c r="E121" s="27">
        <f t="shared" si="8"/>
        <v>474</v>
      </c>
      <c r="F121" s="25">
        <f t="shared" si="11"/>
        <v>105</v>
      </c>
      <c r="G121" s="25">
        <f t="shared" si="12"/>
        <v>249</v>
      </c>
      <c r="H121" s="25">
        <f t="shared" si="13"/>
        <v>120</v>
      </c>
      <c r="I121" s="25" t="str">
        <f t="shared" si="14"/>
        <v>-</v>
      </c>
      <c r="J121" s="25">
        <f t="shared" si="9"/>
        <v>200</v>
      </c>
      <c r="K121" s="289">
        <f>第3表01元データ!P123</f>
        <v>54</v>
      </c>
      <c r="L121" s="289">
        <f>第3表01元データ!Q123</f>
        <v>123</v>
      </c>
      <c r="M121" s="289">
        <f>第3表01元データ!R123</f>
        <v>23</v>
      </c>
      <c r="N121" s="289" t="str">
        <f>第3表01元データ!S123</f>
        <v>-</v>
      </c>
      <c r="O121" s="25">
        <f t="shared" si="10"/>
        <v>274</v>
      </c>
      <c r="P121" s="289">
        <f>第3表01元データ!U123</f>
        <v>51</v>
      </c>
      <c r="Q121" s="289">
        <f>第3表01元データ!V123</f>
        <v>126</v>
      </c>
      <c r="R121" s="289">
        <f>第3表01元データ!W123</f>
        <v>97</v>
      </c>
      <c r="S121" s="289" t="str">
        <f>第3表01元データ!X123</f>
        <v>-</v>
      </c>
    </row>
    <row r="122" spans="1:19" ht="13.5" customHeight="1">
      <c r="A122" s="2"/>
      <c r="B122" s="2"/>
      <c r="C122" s="2" t="s">
        <v>6</v>
      </c>
      <c r="D122" s="22"/>
      <c r="E122" s="27">
        <f t="shared" si="8"/>
        <v>1067</v>
      </c>
      <c r="F122" s="25">
        <f t="shared" si="11"/>
        <v>241</v>
      </c>
      <c r="G122" s="25">
        <f t="shared" si="12"/>
        <v>580</v>
      </c>
      <c r="H122" s="25">
        <f t="shared" si="13"/>
        <v>243</v>
      </c>
      <c r="I122" s="25">
        <f t="shared" si="14"/>
        <v>3</v>
      </c>
      <c r="J122" s="25">
        <f t="shared" si="9"/>
        <v>466</v>
      </c>
      <c r="K122" s="289">
        <f>第3表01元データ!P124</f>
        <v>121</v>
      </c>
      <c r="L122" s="289">
        <f>第3表01元データ!Q124</f>
        <v>287</v>
      </c>
      <c r="M122" s="289">
        <f>第3表01元データ!R124</f>
        <v>58</v>
      </c>
      <c r="N122" s="289" t="str">
        <f>第3表01元データ!S124</f>
        <v>-</v>
      </c>
      <c r="O122" s="25">
        <f t="shared" si="10"/>
        <v>601</v>
      </c>
      <c r="P122" s="289">
        <f>第3表01元データ!U124</f>
        <v>120</v>
      </c>
      <c r="Q122" s="289">
        <f>第3表01元データ!V124</f>
        <v>293</v>
      </c>
      <c r="R122" s="289">
        <f>第3表01元データ!W124</f>
        <v>185</v>
      </c>
      <c r="S122" s="289">
        <f>第3表01元データ!X124</f>
        <v>3</v>
      </c>
    </row>
    <row r="123" spans="1:19" ht="13.5" customHeight="1">
      <c r="A123" s="2"/>
      <c r="B123" s="2"/>
      <c r="C123" s="2" t="s">
        <v>10</v>
      </c>
      <c r="D123" s="22"/>
      <c r="E123" s="27">
        <f t="shared" si="8"/>
        <v>1307</v>
      </c>
      <c r="F123" s="25">
        <f t="shared" si="11"/>
        <v>312</v>
      </c>
      <c r="G123" s="25">
        <f t="shared" si="12"/>
        <v>733</v>
      </c>
      <c r="H123" s="25">
        <f t="shared" si="13"/>
        <v>252</v>
      </c>
      <c r="I123" s="25">
        <f t="shared" si="14"/>
        <v>10</v>
      </c>
      <c r="J123" s="25">
        <f t="shared" si="9"/>
        <v>587</v>
      </c>
      <c r="K123" s="289">
        <f>第3表01元データ!P125</f>
        <v>147</v>
      </c>
      <c r="L123" s="289">
        <f>第3表01元データ!Q125</f>
        <v>374</v>
      </c>
      <c r="M123" s="289">
        <f>第3表01元データ!R125</f>
        <v>59</v>
      </c>
      <c r="N123" s="289">
        <f>第3表01元データ!S125</f>
        <v>7</v>
      </c>
      <c r="O123" s="25">
        <f t="shared" si="10"/>
        <v>720</v>
      </c>
      <c r="P123" s="289">
        <f>第3表01元データ!U125</f>
        <v>165</v>
      </c>
      <c r="Q123" s="289">
        <f>第3表01元データ!V125</f>
        <v>359</v>
      </c>
      <c r="R123" s="289">
        <f>第3表01元データ!W125</f>
        <v>193</v>
      </c>
      <c r="S123" s="289">
        <f>第3表01元データ!X125</f>
        <v>3</v>
      </c>
    </row>
    <row r="124" spans="1:19" ht="13.5" customHeight="1">
      <c r="A124" s="2"/>
      <c r="B124" s="2"/>
      <c r="C124" s="2" t="s">
        <v>11</v>
      </c>
      <c r="D124" s="22"/>
      <c r="E124" s="27">
        <f t="shared" si="8"/>
        <v>344</v>
      </c>
      <c r="F124" s="25">
        <f t="shared" si="11"/>
        <v>76</v>
      </c>
      <c r="G124" s="25">
        <f t="shared" si="12"/>
        <v>219</v>
      </c>
      <c r="H124" s="25">
        <f t="shared" si="13"/>
        <v>49</v>
      </c>
      <c r="I124" s="25" t="str">
        <f t="shared" si="14"/>
        <v>-</v>
      </c>
      <c r="J124" s="25">
        <f t="shared" si="9"/>
        <v>163</v>
      </c>
      <c r="K124" s="289">
        <f>第3表01元データ!P126</f>
        <v>37</v>
      </c>
      <c r="L124" s="289">
        <f>第3表01元データ!Q126</f>
        <v>108</v>
      </c>
      <c r="M124" s="289">
        <f>第3表01元データ!R126</f>
        <v>18</v>
      </c>
      <c r="N124" s="289" t="str">
        <f>第3表01元データ!S126</f>
        <v>-</v>
      </c>
      <c r="O124" s="25">
        <f t="shared" si="10"/>
        <v>181</v>
      </c>
      <c r="P124" s="289">
        <f>第3表01元データ!U126</f>
        <v>39</v>
      </c>
      <c r="Q124" s="289">
        <f>第3表01元データ!V126</f>
        <v>111</v>
      </c>
      <c r="R124" s="289">
        <f>第3表01元データ!W126</f>
        <v>31</v>
      </c>
      <c r="S124" s="289" t="str">
        <f>第3表01元データ!X126</f>
        <v>-</v>
      </c>
    </row>
    <row r="125" spans="1:19" ht="13.5" customHeight="1">
      <c r="A125" s="2"/>
      <c r="B125" s="2" t="s">
        <v>46</v>
      </c>
      <c r="C125" s="2"/>
      <c r="D125" s="22"/>
      <c r="E125" s="27">
        <f t="shared" si="8"/>
        <v>1989</v>
      </c>
      <c r="F125" s="25">
        <f t="shared" si="11"/>
        <v>481</v>
      </c>
      <c r="G125" s="25">
        <f t="shared" si="12"/>
        <v>1139</v>
      </c>
      <c r="H125" s="25">
        <f t="shared" si="13"/>
        <v>364</v>
      </c>
      <c r="I125" s="25">
        <f t="shared" si="14"/>
        <v>5</v>
      </c>
      <c r="J125" s="25">
        <f t="shared" si="9"/>
        <v>905</v>
      </c>
      <c r="K125" s="289">
        <f>第3表01元データ!P127</f>
        <v>252</v>
      </c>
      <c r="L125" s="289">
        <f>第3表01元データ!Q127</f>
        <v>567</v>
      </c>
      <c r="M125" s="289">
        <f>第3表01元データ!R127</f>
        <v>83</v>
      </c>
      <c r="N125" s="289">
        <f>第3表01元データ!S127</f>
        <v>3</v>
      </c>
      <c r="O125" s="25">
        <f t="shared" si="10"/>
        <v>1084</v>
      </c>
      <c r="P125" s="289">
        <f>第3表01元データ!U127</f>
        <v>229</v>
      </c>
      <c r="Q125" s="289">
        <f>第3表01元データ!V127</f>
        <v>572</v>
      </c>
      <c r="R125" s="289">
        <f>第3表01元データ!W127</f>
        <v>281</v>
      </c>
      <c r="S125" s="289">
        <f>第3表01元データ!X127</f>
        <v>2</v>
      </c>
    </row>
    <row r="126" spans="1:19" ht="13.5" customHeight="1">
      <c r="A126" s="2"/>
      <c r="B126" s="2"/>
      <c r="C126" s="2" t="s">
        <v>4</v>
      </c>
      <c r="D126" s="22"/>
      <c r="E126" s="27">
        <f t="shared" si="8"/>
        <v>1296</v>
      </c>
      <c r="F126" s="25">
        <f t="shared" si="11"/>
        <v>296</v>
      </c>
      <c r="G126" s="25">
        <f t="shared" si="12"/>
        <v>762</v>
      </c>
      <c r="H126" s="25">
        <f t="shared" si="13"/>
        <v>235</v>
      </c>
      <c r="I126" s="25">
        <f t="shared" si="14"/>
        <v>3</v>
      </c>
      <c r="J126" s="25">
        <f t="shared" si="9"/>
        <v>568</v>
      </c>
      <c r="K126" s="289">
        <f>第3表01元データ!P128</f>
        <v>138</v>
      </c>
      <c r="L126" s="289">
        <f>第3表01元データ!Q128</f>
        <v>377</v>
      </c>
      <c r="M126" s="289">
        <f>第3表01元データ!R128</f>
        <v>52</v>
      </c>
      <c r="N126" s="289">
        <f>第3表01元データ!S128</f>
        <v>1</v>
      </c>
      <c r="O126" s="25">
        <f t="shared" si="10"/>
        <v>728</v>
      </c>
      <c r="P126" s="289">
        <f>第3表01元データ!U128</f>
        <v>158</v>
      </c>
      <c r="Q126" s="289">
        <f>第3表01元データ!V128</f>
        <v>385</v>
      </c>
      <c r="R126" s="289">
        <f>第3表01元データ!W128</f>
        <v>183</v>
      </c>
      <c r="S126" s="289">
        <f>第3表01元データ!X128</f>
        <v>2</v>
      </c>
    </row>
    <row r="127" spans="1:19" ht="13.5" customHeight="1">
      <c r="A127" s="2"/>
      <c r="B127" s="2"/>
      <c r="C127" s="2" t="s">
        <v>5</v>
      </c>
      <c r="D127" s="22"/>
      <c r="E127" s="27">
        <f t="shared" si="8"/>
        <v>556</v>
      </c>
      <c r="F127" s="25">
        <f t="shared" si="11"/>
        <v>154</v>
      </c>
      <c r="G127" s="25">
        <f t="shared" si="12"/>
        <v>297</v>
      </c>
      <c r="H127" s="25">
        <f t="shared" si="13"/>
        <v>103</v>
      </c>
      <c r="I127" s="25">
        <f t="shared" si="14"/>
        <v>2</v>
      </c>
      <c r="J127" s="25">
        <f t="shared" si="9"/>
        <v>272</v>
      </c>
      <c r="K127" s="289">
        <f>第3表01元データ!P129</f>
        <v>97</v>
      </c>
      <c r="L127" s="289">
        <f>第3表01元データ!Q129</f>
        <v>151</v>
      </c>
      <c r="M127" s="289">
        <f>第3表01元データ!R129</f>
        <v>22</v>
      </c>
      <c r="N127" s="289">
        <f>第3表01元データ!S129</f>
        <v>2</v>
      </c>
      <c r="O127" s="25">
        <f t="shared" si="10"/>
        <v>284</v>
      </c>
      <c r="P127" s="289">
        <f>第3表01元データ!U129</f>
        <v>57</v>
      </c>
      <c r="Q127" s="289">
        <f>第3表01元データ!V129</f>
        <v>146</v>
      </c>
      <c r="R127" s="289">
        <f>第3表01元データ!W129</f>
        <v>81</v>
      </c>
      <c r="S127" s="289" t="str">
        <f>第3表01元データ!X129</f>
        <v>-</v>
      </c>
    </row>
    <row r="128" spans="1:19" ht="13.5" customHeight="1">
      <c r="A128" s="2"/>
      <c r="B128" s="2"/>
      <c r="C128" s="2" t="s">
        <v>6</v>
      </c>
      <c r="D128" s="22"/>
      <c r="E128" s="27">
        <f t="shared" si="8"/>
        <v>137</v>
      </c>
      <c r="F128" s="25">
        <f t="shared" si="11"/>
        <v>31</v>
      </c>
      <c r="G128" s="25">
        <f t="shared" si="12"/>
        <v>80</v>
      </c>
      <c r="H128" s="25">
        <f t="shared" si="13"/>
        <v>26</v>
      </c>
      <c r="I128" s="25" t="str">
        <f t="shared" si="14"/>
        <v>-</v>
      </c>
      <c r="J128" s="25">
        <f t="shared" si="9"/>
        <v>65</v>
      </c>
      <c r="K128" s="289">
        <f>第3表01元データ!P130</f>
        <v>17</v>
      </c>
      <c r="L128" s="289">
        <f>第3表01元データ!Q130</f>
        <v>39</v>
      </c>
      <c r="M128" s="289">
        <f>第3表01元データ!R130</f>
        <v>9</v>
      </c>
      <c r="N128" s="289" t="str">
        <f>第3表01元データ!S130</f>
        <v>-</v>
      </c>
      <c r="O128" s="25">
        <f t="shared" si="10"/>
        <v>72</v>
      </c>
      <c r="P128" s="289">
        <f>第3表01元データ!U130</f>
        <v>14</v>
      </c>
      <c r="Q128" s="289">
        <f>第3表01元データ!V130</f>
        <v>41</v>
      </c>
      <c r="R128" s="289">
        <f>第3表01元データ!W130</f>
        <v>17</v>
      </c>
      <c r="S128" s="289" t="str">
        <f>第3表01元データ!X130</f>
        <v>-</v>
      </c>
    </row>
    <row r="129" spans="1:19" ht="13.5" customHeight="1">
      <c r="A129" s="2"/>
      <c r="B129" s="2"/>
      <c r="C129" s="2" t="s">
        <v>10</v>
      </c>
      <c r="D129" s="22"/>
      <c r="E129" s="27" t="str">
        <f t="shared" si="8"/>
        <v>-</v>
      </c>
      <c r="F129" s="25" t="str">
        <f t="shared" si="11"/>
        <v>-</v>
      </c>
      <c r="G129" s="25" t="str">
        <f t="shared" si="12"/>
        <v>-</v>
      </c>
      <c r="H129" s="25" t="str">
        <f t="shared" si="13"/>
        <v>-</v>
      </c>
      <c r="I129" s="25" t="str">
        <f t="shared" si="14"/>
        <v>-</v>
      </c>
      <c r="J129" s="25" t="str">
        <f t="shared" si="9"/>
        <v>-</v>
      </c>
      <c r="K129" s="289" t="str">
        <f>第3表01元データ!P131</f>
        <v>-</v>
      </c>
      <c r="L129" s="289" t="str">
        <f>第3表01元データ!Q131</f>
        <v>-</v>
      </c>
      <c r="M129" s="289" t="str">
        <f>第3表01元データ!R131</f>
        <v>-</v>
      </c>
      <c r="N129" s="289" t="str">
        <f>第3表01元データ!S131</f>
        <v>-</v>
      </c>
      <c r="O129" s="25" t="str">
        <f t="shared" si="10"/>
        <v>-</v>
      </c>
      <c r="P129" s="289" t="str">
        <f>第3表01元データ!U131</f>
        <v>-</v>
      </c>
      <c r="Q129" s="289" t="str">
        <f>第3表01元データ!V131</f>
        <v>-</v>
      </c>
      <c r="R129" s="289" t="str">
        <f>第3表01元データ!W131</f>
        <v>-</v>
      </c>
      <c r="S129" s="289" t="str">
        <f>第3表01元データ!X131</f>
        <v>-</v>
      </c>
    </row>
    <row r="130" spans="1:19" ht="13.5" customHeight="1">
      <c r="A130" s="2"/>
      <c r="B130" s="2" t="s">
        <v>47</v>
      </c>
      <c r="C130" s="2"/>
      <c r="D130" s="22"/>
      <c r="E130" s="27">
        <f t="shared" si="8"/>
        <v>1117</v>
      </c>
      <c r="F130" s="25">
        <f t="shared" si="11"/>
        <v>267</v>
      </c>
      <c r="G130" s="25">
        <f t="shared" si="12"/>
        <v>626</v>
      </c>
      <c r="H130" s="25">
        <f t="shared" si="13"/>
        <v>219</v>
      </c>
      <c r="I130" s="25">
        <f t="shared" si="14"/>
        <v>5</v>
      </c>
      <c r="J130" s="25">
        <f t="shared" si="9"/>
        <v>487</v>
      </c>
      <c r="K130" s="289">
        <f>第3表01元データ!P132</f>
        <v>123</v>
      </c>
      <c r="L130" s="289">
        <f>第3表01元データ!Q132</f>
        <v>307</v>
      </c>
      <c r="M130" s="289">
        <f>第3表01元データ!R132</f>
        <v>53</v>
      </c>
      <c r="N130" s="289">
        <f>第3表01元データ!S132</f>
        <v>4</v>
      </c>
      <c r="O130" s="25">
        <f t="shared" si="10"/>
        <v>630</v>
      </c>
      <c r="P130" s="289">
        <f>第3表01元データ!U132</f>
        <v>144</v>
      </c>
      <c r="Q130" s="289">
        <f>第3表01元データ!V132</f>
        <v>319</v>
      </c>
      <c r="R130" s="289">
        <f>第3表01元データ!W132</f>
        <v>166</v>
      </c>
      <c r="S130" s="289">
        <f>第3表01元データ!X132</f>
        <v>1</v>
      </c>
    </row>
    <row r="131" spans="1:19" ht="13.5" customHeight="1">
      <c r="A131" s="2"/>
      <c r="B131" s="2"/>
      <c r="C131" s="2" t="s">
        <v>4</v>
      </c>
      <c r="D131" s="22"/>
      <c r="E131" s="27">
        <f t="shared" si="8"/>
        <v>1008</v>
      </c>
      <c r="F131" s="25">
        <f t="shared" si="11"/>
        <v>241</v>
      </c>
      <c r="G131" s="25">
        <f t="shared" si="12"/>
        <v>567</v>
      </c>
      <c r="H131" s="25">
        <f t="shared" si="13"/>
        <v>195</v>
      </c>
      <c r="I131" s="25">
        <f t="shared" si="14"/>
        <v>5</v>
      </c>
      <c r="J131" s="25">
        <f t="shared" si="9"/>
        <v>438</v>
      </c>
      <c r="K131" s="289">
        <f>第3表01元データ!P133</f>
        <v>109</v>
      </c>
      <c r="L131" s="289">
        <f>第3表01元データ!Q133</f>
        <v>278</v>
      </c>
      <c r="M131" s="289">
        <f>第3表01元データ!R133</f>
        <v>47</v>
      </c>
      <c r="N131" s="289">
        <f>第3表01元データ!S133</f>
        <v>4</v>
      </c>
      <c r="O131" s="25">
        <f t="shared" si="10"/>
        <v>570</v>
      </c>
      <c r="P131" s="289">
        <f>第3表01元データ!U133</f>
        <v>132</v>
      </c>
      <c r="Q131" s="289">
        <f>第3表01元データ!V133</f>
        <v>289</v>
      </c>
      <c r="R131" s="289">
        <f>第3表01元データ!W133</f>
        <v>148</v>
      </c>
      <c r="S131" s="289">
        <f>第3表01元データ!X133</f>
        <v>1</v>
      </c>
    </row>
    <row r="132" spans="1:19" ht="13.5" customHeight="1">
      <c r="A132" s="2"/>
      <c r="B132" s="2"/>
      <c r="C132" s="2" t="s">
        <v>5</v>
      </c>
      <c r="D132" s="22"/>
      <c r="E132" s="27">
        <f t="shared" si="8"/>
        <v>109</v>
      </c>
      <c r="F132" s="25">
        <f t="shared" si="11"/>
        <v>26</v>
      </c>
      <c r="G132" s="25">
        <f t="shared" si="12"/>
        <v>59</v>
      </c>
      <c r="H132" s="25">
        <f t="shared" si="13"/>
        <v>24</v>
      </c>
      <c r="I132" s="25" t="str">
        <f t="shared" si="14"/>
        <v>-</v>
      </c>
      <c r="J132" s="25">
        <f t="shared" si="9"/>
        <v>49</v>
      </c>
      <c r="K132" s="289">
        <f>第3表01元データ!P134</f>
        <v>14</v>
      </c>
      <c r="L132" s="289">
        <f>第3表01元データ!Q134</f>
        <v>29</v>
      </c>
      <c r="M132" s="289">
        <f>第3表01元データ!R134</f>
        <v>6</v>
      </c>
      <c r="N132" s="289" t="str">
        <f>第3表01元データ!S134</f>
        <v>-</v>
      </c>
      <c r="O132" s="25">
        <f t="shared" si="10"/>
        <v>60</v>
      </c>
      <c r="P132" s="289">
        <f>第3表01元データ!U134</f>
        <v>12</v>
      </c>
      <c r="Q132" s="289">
        <f>第3表01元データ!V134</f>
        <v>30</v>
      </c>
      <c r="R132" s="289">
        <f>第3表01元データ!W134</f>
        <v>18</v>
      </c>
      <c r="S132" s="289" t="str">
        <f>第3表01元データ!X134</f>
        <v>-</v>
      </c>
    </row>
    <row r="133" spans="1:19" ht="13.5" customHeight="1">
      <c r="A133" s="2"/>
      <c r="B133" s="2" t="s">
        <v>48</v>
      </c>
      <c r="C133" s="2"/>
      <c r="D133" s="22"/>
      <c r="E133" s="27">
        <f t="shared" ref="E133:E181" si="15">IF(COUNTIF(J133:S133,"x"),"x",IF(SUM(J133,O133)=0,"-",SUM(J133,O133)))</f>
        <v>1615</v>
      </c>
      <c r="F133" s="25">
        <f t="shared" si="11"/>
        <v>325</v>
      </c>
      <c r="G133" s="25">
        <f t="shared" si="12"/>
        <v>893</v>
      </c>
      <c r="H133" s="25">
        <f t="shared" si="13"/>
        <v>395</v>
      </c>
      <c r="I133" s="25">
        <f t="shared" si="14"/>
        <v>2</v>
      </c>
      <c r="J133" s="25">
        <f t="shared" ref="J133:J181" si="16">IF(COUNTIF(K133:N133,"x"),"x",IF(SUM(K133:N133)=0,"-",SUM(K133:N133)))</f>
        <v>734</v>
      </c>
      <c r="K133" s="289">
        <f>第3表01元データ!P135</f>
        <v>191</v>
      </c>
      <c r="L133" s="289">
        <f>第3表01元データ!Q135</f>
        <v>448</v>
      </c>
      <c r="M133" s="289">
        <f>第3表01元データ!R135</f>
        <v>94</v>
      </c>
      <c r="N133" s="289">
        <f>第3表01元データ!S135</f>
        <v>1</v>
      </c>
      <c r="O133" s="25">
        <f t="shared" ref="O133:O181" si="17">IF(COUNTIF(P133:S133,"x"),"x",IF(SUM(P133:S133)=0,"-",SUM(P133:S133)))</f>
        <v>881</v>
      </c>
      <c r="P133" s="289">
        <f>第3表01元データ!U135</f>
        <v>134</v>
      </c>
      <c r="Q133" s="289">
        <f>第3表01元データ!V135</f>
        <v>445</v>
      </c>
      <c r="R133" s="289">
        <f>第3表01元データ!W135</f>
        <v>301</v>
      </c>
      <c r="S133" s="289">
        <f>第3表01元データ!X135</f>
        <v>1</v>
      </c>
    </row>
    <row r="134" spans="1:19" ht="13.5" customHeight="1">
      <c r="A134" s="2"/>
      <c r="B134" s="2"/>
      <c r="C134" s="2" t="s">
        <v>4</v>
      </c>
      <c r="D134" s="22"/>
      <c r="E134" s="27">
        <f t="shared" si="15"/>
        <v>860</v>
      </c>
      <c r="F134" s="25">
        <f t="shared" si="11"/>
        <v>164</v>
      </c>
      <c r="G134" s="25">
        <f t="shared" si="12"/>
        <v>474</v>
      </c>
      <c r="H134" s="25">
        <f t="shared" si="13"/>
        <v>221</v>
      </c>
      <c r="I134" s="25">
        <f t="shared" si="14"/>
        <v>1</v>
      </c>
      <c r="J134" s="25">
        <f t="shared" si="16"/>
        <v>395</v>
      </c>
      <c r="K134" s="289">
        <f>第3表01元データ!P136</f>
        <v>102</v>
      </c>
      <c r="L134" s="289">
        <f>第3表01元データ!Q136</f>
        <v>240</v>
      </c>
      <c r="M134" s="289">
        <f>第3表01元データ!R136</f>
        <v>53</v>
      </c>
      <c r="N134" s="289" t="str">
        <f>第3表01元データ!S136</f>
        <v>-</v>
      </c>
      <c r="O134" s="25">
        <f t="shared" si="17"/>
        <v>465</v>
      </c>
      <c r="P134" s="289">
        <f>第3表01元データ!U136</f>
        <v>62</v>
      </c>
      <c r="Q134" s="289">
        <f>第3表01元データ!V136</f>
        <v>234</v>
      </c>
      <c r="R134" s="289">
        <f>第3表01元データ!W136</f>
        <v>168</v>
      </c>
      <c r="S134" s="289">
        <f>第3表01元データ!X136</f>
        <v>1</v>
      </c>
    </row>
    <row r="135" spans="1:19" ht="13.5" customHeight="1">
      <c r="A135" s="2"/>
      <c r="B135" s="2"/>
      <c r="C135" s="2" t="s">
        <v>5</v>
      </c>
      <c r="D135" s="22"/>
      <c r="E135" s="27">
        <f t="shared" si="15"/>
        <v>704</v>
      </c>
      <c r="F135" s="25">
        <f t="shared" si="11"/>
        <v>150</v>
      </c>
      <c r="G135" s="25">
        <f t="shared" si="12"/>
        <v>393</v>
      </c>
      <c r="H135" s="25">
        <f t="shared" si="13"/>
        <v>161</v>
      </c>
      <c r="I135" s="25" t="str">
        <f t="shared" si="14"/>
        <v>-</v>
      </c>
      <c r="J135" s="25">
        <f t="shared" si="16"/>
        <v>315</v>
      </c>
      <c r="K135" s="289">
        <f>第3表01元データ!P137</f>
        <v>84</v>
      </c>
      <c r="L135" s="289">
        <f>第3表01元データ!Q137</f>
        <v>195</v>
      </c>
      <c r="M135" s="289">
        <f>第3表01元データ!R137</f>
        <v>36</v>
      </c>
      <c r="N135" s="289" t="str">
        <f>第3表01元データ!S137</f>
        <v>-</v>
      </c>
      <c r="O135" s="25">
        <f t="shared" si="17"/>
        <v>389</v>
      </c>
      <c r="P135" s="289">
        <f>第3表01元データ!U137</f>
        <v>66</v>
      </c>
      <c r="Q135" s="289">
        <f>第3表01元データ!V137</f>
        <v>198</v>
      </c>
      <c r="R135" s="289">
        <f>第3表01元データ!W137</f>
        <v>125</v>
      </c>
      <c r="S135" s="289" t="str">
        <f>第3表01元データ!X137</f>
        <v>-</v>
      </c>
    </row>
    <row r="136" spans="1:19" ht="13.5" customHeight="1">
      <c r="A136" s="2"/>
      <c r="B136" s="2"/>
      <c r="C136" s="2" t="s">
        <v>6</v>
      </c>
      <c r="D136" s="22"/>
      <c r="E136" s="27">
        <f t="shared" si="15"/>
        <v>36</v>
      </c>
      <c r="F136" s="25">
        <f t="shared" si="11"/>
        <v>7</v>
      </c>
      <c r="G136" s="25">
        <f t="shared" si="12"/>
        <v>20</v>
      </c>
      <c r="H136" s="25">
        <f t="shared" si="13"/>
        <v>8</v>
      </c>
      <c r="I136" s="25">
        <f t="shared" si="14"/>
        <v>1</v>
      </c>
      <c r="J136" s="25">
        <f t="shared" si="16"/>
        <v>17</v>
      </c>
      <c r="K136" s="289">
        <f>第3表01元データ!P138</f>
        <v>3</v>
      </c>
      <c r="L136" s="289">
        <f>第3表01元データ!Q138</f>
        <v>10</v>
      </c>
      <c r="M136" s="289">
        <f>第3表01元データ!R138</f>
        <v>3</v>
      </c>
      <c r="N136" s="289">
        <f>第3表01元データ!S138</f>
        <v>1</v>
      </c>
      <c r="O136" s="25">
        <f t="shared" si="17"/>
        <v>19</v>
      </c>
      <c r="P136" s="289">
        <f>第3表01元データ!U138</f>
        <v>4</v>
      </c>
      <c r="Q136" s="289">
        <f>第3表01元データ!V138</f>
        <v>10</v>
      </c>
      <c r="R136" s="289">
        <f>第3表01元データ!W138</f>
        <v>5</v>
      </c>
      <c r="S136" s="289" t="str">
        <f>第3表01元データ!X138</f>
        <v>-</v>
      </c>
    </row>
    <row r="137" spans="1:19" ht="13.5" customHeight="1">
      <c r="A137" s="2"/>
      <c r="B137" s="2"/>
      <c r="C137" s="2" t="s">
        <v>10</v>
      </c>
      <c r="D137" s="22"/>
      <c r="E137" s="27">
        <f t="shared" si="15"/>
        <v>15</v>
      </c>
      <c r="F137" s="25">
        <f t="shared" si="11"/>
        <v>4</v>
      </c>
      <c r="G137" s="25">
        <f t="shared" si="12"/>
        <v>6</v>
      </c>
      <c r="H137" s="25">
        <f t="shared" si="13"/>
        <v>5</v>
      </c>
      <c r="I137" s="25" t="str">
        <f t="shared" si="14"/>
        <v>-</v>
      </c>
      <c r="J137" s="25">
        <f t="shared" si="16"/>
        <v>7</v>
      </c>
      <c r="K137" s="289">
        <f>第3表01元データ!P139</f>
        <v>2</v>
      </c>
      <c r="L137" s="289">
        <f>第3表01元データ!Q139</f>
        <v>3</v>
      </c>
      <c r="M137" s="289">
        <f>第3表01元データ!R139</f>
        <v>2</v>
      </c>
      <c r="N137" s="289" t="str">
        <f>第3表01元データ!S139</f>
        <v>-</v>
      </c>
      <c r="O137" s="25">
        <f t="shared" si="17"/>
        <v>8</v>
      </c>
      <c r="P137" s="289">
        <f>第3表01元データ!U139</f>
        <v>2</v>
      </c>
      <c r="Q137" s="289">
        <f>第3表01元データ!V139</f>
        <v>3</v>
      </c>
      <c r="R137" s="289">
        <f>第3表01元データ!W139</f>
        <v>3</v>
      </c>
      <c r="S137" s="289" t="str">
        <f>第3表01元データ!X139</f>
        <v>-</v>
      </c>
    </row>
    <row r="138" spans="1:19" ht="13.5" customHeight="1">
      <c r="A138" s="2"/>
      <c r="B138" s="2" t="s">
        <v>49</v>
      </c>
      <c r="C138" s="2"/>
      <c r="D138" s="22"/>
      <c r="E138" s="27">
        <f t="shared" si="15"/>
        <v>894</v>
      </c>
      <c r="F138" s="25">
        <f t="shared" si="11"/>
        <v>236</v>
      </c>
      <c r="G138" s="25">
        <f t="shared" si="12"/>
        <v>444</v>
      </c>
      <c r="H138" s="25">
        <f t="shared" si="13"/>
        <v>206</v>
      </c>
      <c r="I138" s="25">
        <f t="shared" si="14"/>
        <v>8</v>
      </c>
      <c r="J138" s="25">
        <f t="shared" si="16"/>
        <v>407</v>
      </c>
      <c r="K138" s="289">
        <f>第3表01元データ!P140</f>
        <v>124</v>
      </c>
      <c r="L138" s="289">
        <f>第3表01元データ!Q140</f>
        <v>224</v>
      </c>
      <c r="M138" s="289">
        <f>第3表01元データ!R140</f>
        <v>51</v>
      </c>
      <c r="N138" s="289">
        <f>第3表01元データ!S140</f>
        <v>8</v>
      </c>
      <c r="O138" s="25">
        <f t="shared" si="17"/>
        <v>487</v>
      </c>
      <c r="P138" s="289">
        <f>第3表01元データ!U140</f>
        <v>112</v>
      </c>
      <c r="Q138" s="289">
        <f>第3表01元データ!V140</f>
        <v>220</v>
      </c>
      <c r="R138" s="289">
        <f>第3表01元データ!W140</f>
        <v>155</v>
      </c>
      <c r="S138" s="289" t="str">
        <f>第3表01元データ!X140</f>
        <v>-</v>
      </c>
    </row>
    <row r="139" spans="1:19" ht="13.5" customHeight="1">
      <c r="A139" s="2"/>
      <c r="B139" s="2" t="s">
        <v>50</v>
      </c>
      <c r="C139" s="2"/>
      <c r="D139" s="22"/>
      <c r="E139" s="27">
        <f t="shared" si="15"/>
        <v>882</v>
      </c>
      <c r="F139" s="25">
        <f t="shared" si="11"/>
        <v>234</v>
      </c>
      <c r="G139" s="25">
        <f t="shared" si="12"/>
        <v>473</v>
      </c>
      <c r="H139" s="25">
        <f t="shared" si="13"/>
        <v>170</v>
      </c>
      <c r="I139" s="25">
        <f t="shared" si="14"/>
        <v>5</v>
      </c>
      <c r="J139" s="25">
        <f t="shared" si="16"/>
        <v>390</v>
      </c>
      <c r="K139" s="289">
        <f>第3表01元データ!P141</f>
        <v>106</v>
      </c>
      <c r="L139" s="289">
        <f>第3表01元データ!Q141</f>
        <v>238</v>
      </c>
      <c r="M139" s="289">
        <f>第3表01元データ!R141</f>
        <v>44</v>
      </c>
      <c r="N139" s="289">
        <f>第3表01元データ!S141</f>
        <v>2</v>
      </c>
      <c r="O139" s="25">
        <f t="shared" si="17"/>
        <v>492</v>
      </c>
      <c r="P139" s="289">
        <f>第3表01元データ!U141</f>
        <v>128</v>
      </c>
      <c r="Q139" s="289">
        <f>第3表01元データ!V141</f>
        <v>235</v>
      </c>
      <c r="R139" s="289">
        <f>第3表01元データ!W141</f>
        <v>126</v>
      </c>
      <c r="S139" s="289">
        <f>第3表01元データ!X141</f>
        <v>3</v>
      </c>
    </row>
    <row r="140" spans="1:19" ht="13.5" customHeight="1">
      <c r="A140" s="2"/>
      <c r="B140" s="2" t="s">
        <v>51</v>
      </c>
      <c r="C140" s="2"/>
      <c r="D140" s="22"/>
      <c r="E140" s="27">
        <f t="shared" si="15"/>
        <v>2486</v>
      </c>
      <c r="F140" s="25">
        <f t="shared" si="11"/>
        <v>627</v>
      </c>
      <c r="G140" s="25">
        <f t="shared" si="12"/>
        <v>1286</v>
      </c>
      <c r="H140" s="25">
        <f t="shared" si="13"/>
        <v>565</v>
      </c>
      <c r="I140" s="25">
        <f t="shared" si="14"/>
        <v>8</v>
      </c>
      <c r="J140" s="25">
        <f t="shared" si="16"/>
        <v>1105</v>
      </c>
      <c r="K140" s="289">
        <f>第3表01元データ!P142</f>
        <v>345</v>
      </c>
      <c r="L140" s="289">
        <f>第3表01元データ!Q142</f>
        <v>640</v>
      </c>
      <c r="M140" s="289">
        <f>第3表01元データ!R142</f>
        <v>115</v>
      </c>
      <c r="N140" s="289">
        <f>第3表01元データ!S142</f>
        <v>5</v>
      </c>
      <c r="O140" s="25">
        <f t="shared" si="17"/>
        <v>1381</v>
      </c>
      <c r="P140" s="289">
        <f>第3表01元データ!U142</f>
        <v>282</v>
      </c>
      <c r="Q140" s="289">
        <f>第3表01元データ!V142</f>
        <v>646</v>
      </c>
      <c r="R140" s="289">
        <f>第3表01元データ!W142</f>
        <v>450</v>
      </c>
      <c r="S140" s="289">
        <f>第3表01元データ!X142</f>
        <v>3</v>
      </c>
    </row>
    <row r="141" spans="1:19" ht="13.5" customHeight="1">
      <c r="A141" s="2"/>
      <c r="B141" s="2" t="s">
        <v>52</v>
      </c>
      <c r="C141" s="2"/>
      <c r="D141" s="22"/>
      <c r="E141" s="27">
        <f t="shared" si="15"/>
        <v>937</v>
      </c>
      <c r="F141" s="25">
        <f t="shared" si="11"/>
        <v>251</v>
      </c>
      <c r="G141" s="25">
        <f t="shared" si="12"/>
        <v>453</v>
      </c>
      <c r="H141" s="25">
        <f t="shared" si="13"/>
        <v>217</v>
      </c>
      <c r="I141" s="25">
        <f t="shared" si="14"/>
        <v>16</v>
      </c>
      <c r="J141" s="25">
        <f t="shared" si="16"/>
        <v>387</v>
      </c>
      <c r="K141" s="289">
        <f>第3表01元データ!P143</f>
        <v>118</v>
      </c>
      <c r="L141" s="289">
        <f>第3表01元データ!Q143</f>
        <v>224</v>
      </c>
      <c r="M141" s="289">
        <f>第3表01元データ!R143</f>
        <v>32</v>
      </c>
      <c r="N141" s="289">
        <f>第3表01元データ!S143</f>
        <v>13</v>
      </c>
      <c r="O141" s="25">
        <f t="shared" si="17"/>
        <v>550</v>
      </c>
      <c r="P141" s="289">
        <f>第3表01元データ!U143</f>
        <v>133</v>
      </c>
      <c r="Q141" s="289">
        <f>第3表01元データ!V143</f>
        <v>229</v>
      </c>
      <c r="R141" s="289">
        <f>第3表01元データ!W143</f>
        <v>185</v>
      </c>
      <c r="S141" s="289">
        <f>第3表01元データ!X143</f>
        <v>3</v>
      </c>
    </row>
    <row r="142" spans="1:19" ht="13.5" customHeight="1">
      <c r="A142" s="2"/>
      <c r="B142" s="2" t="s">
        <v>53</v>
      </c>
      <c r="C142" s="2"/>
      <c r="D142" s="22"/>
      <c r="E142" s="27">
        <f t="shared" si="15"/>
        <v>125</v>
      </c>
      <c r="F142" s="25">
        <f t="shared" si="11"/>
        <v>31</v>
      </c>
      <c r="G142" s="25">
        <f t="shared" si="12"/>
        <v>68</v>
      </c>
      <c r="H142" s="25">
        <f t="shared" si="13"/>
        <v>26</v>
      </c>
      <c r="I142" s="25" t="str">
        <f t="shared" si="14"/>
        <v>-</v>
      </c>
      <c r="J142" s="25">
        <f t="shared" si="16"/>
        <v>61</v>
      </c>
      <c r="K142" s="289">
        <f>第3表01元データ!P144</f>
        <v>19</v>
      </c>
      <c r="L142" s="289">
        <f>第3表01元データ!Q144</f>
        <v>33</v>
      </c>
      <c r="M142" s="289">
        <f>第3表01元データ!R144</f>
        <v>9</v>
      </c>
      <c r="N142" s="289" t="str">
        <f>第3表01元データ!S144</f>
        <v>-</v>
      </c>
      <c r="O142" s="25">
        <f t="shared" si="17"/>
        <v>64</v>
      </c>
      <c r="P142" s="289">
        <f>第3表01元データ!U144</f>
        <v>12</v>
      </c>
      <c r="Q142" s="289">
        <f>第3表01元データ!V144</f>
        <v>35</v>
      </c>
      <c r="R142" s="289">
        <f>第3表01元データ!W144</f>
        <v>17</v>
      </c>
      <c r="S142" s="289" t="str">
        <f>第3表01元データ!X144</f>
        <v>-</v>
      </c>
    </row>
    <row r="143" spans="1:19" ht="13.5" customHeight="1">
      <c r="A143" s="2"/>
      <c r="B143" s="2" t="s">
        <v>54</v>
      </c>
      <c r="C143" s="2"/>
      <c r="D143" s="22"/>
      <c r="E143" s="27">
        <f t="shared" si="15"/>
        <v>9152</v>
      </c>
      <c r="F143" s="25">
        <f t="shared" si="11"/>
        <v>2345</v>
      </c>
      <c r="G143" s="25">
        <f t="shared" si="12"/>
        <v>5195</v>
      </c>
      <c r="H143" s="25">
        <f t="shared" si="13"/>
        <v>1591</v>
      </c>
      <c r="I143" s="25">
        <f t="shared" si="14"/>
        <v>21</v>
      </c>
      <c r="J143" s="25">
        <f t="shared" si="16"/>
        <v>4240</v>
      </c>
      <c r="K143" s="289">
        <f>第3表01元データ!P145</f>
        <v>1297</v>
      </c>
      <c r="L143" s="289">
        <f>第3表01元データ!Q145</f>
        <v>2572</v>
      </c>
      <c r="M143" s="289">
        <f>第3表01元データ!R145</f>
        <v>359</v>
      </c>
      <c r="N143" s="289">
        <f>第3表01元データ!S145</f>
        <v>12</v>
      </c>
      <c r="O143" s="25">
        <f t="shared" si="17"/>
        <v>4912</v>
      </c>
      <c r="P143" s="289">
        <f>第3表01元データ!U145</f>
        <v>1048</v>
      </c>
      <c r="Q143" s="289">
        <f>第3表01元データ!V145</f>
        <v>2623</v>
      </c>
      <c r="R143" s="289">
        <f>第3表01元データ!W145</f>
        <v>1232</v>
      </c>
      <c r="S143" s="289">
        <f>第3表01元データ!X145</f>
        <v>9</v>
      </c>
    </row>
    <row r="144" spans="1:19" ht="13.5" customHeight="1">
      <c r="A144" s="2"/>
      <c r="B144" s="2"/>
      <c r="C144" s="2" t="s">
        <v>4</v>
      </c>
      <c r="D144" s="22"/>
      <c r="E144" s="27">
        <f t="shared" si="15"/>
        <v>1922</v>
      </c>
      <c r="F144" s="25">
        <f t="shared" si="11"/>
        <v>443</v>
      </c>
      <c r="G144" s="25">
        <f t="shared" si="12"/>
        <v>1084</v>
      </c>
      <c r="H144" s="25">
        <f t="shared" si="13"/>
        <v>394</v>
      </c>
      <c r="I144" s="25">
        <f t="shared" si="14"/>
        <v>1</v>
      </c>
      <c r="J144" s="25">
        <f t="shared" si="16"/>
        <v>862</v>
      </c>
      <c r="K144" s="289">
        <f>第3表01元データ!P146</f>
        <v>236</v>
      </c>
      <c r="L144" s="289">
        <f>第3表01元データ!Q146</f>
        <v>538</v>
      </c>
      <c r="M144" s="289">
        <f>第3表01元データ!R146</f>
        <v>87</v>
      </c>
      <c r="N144" s="289">
        <f>第3表01元データ!S146</f>
        <v>1</v>
      </c>
      <c r="O144" s="25">
        <f t="shared" si="17"/>
        <v>1060</v>
      </c>
      <c r="P144" s="289">
        <f>第3表01元データ!U146</f>
        <v>207</v>
      </c>
      <c r="Q144" s="289">
        <f>第3表01元データ!V146</f>
        <v>546</v>
      </c>
      <c r="R144" s="289">
        <f>第3表01元データ!W146</f>
        <v>307</v>
      </c>
      <c r="S144" s="289" t="str">
        <f>第3表01元データ!X146</f>
        <v>-</v>
      </c>
    </row>
    <row r="145" spans="1:19" ht="13.5" customHeight="1">
      <c r="A145" s="2"/>
      <c r="B145" s="2"/>
      <c r="C145" s="2" t="s">
        <v>5</v>
      </c>
      <c r="D145" s="22"/>
      <c r="E145" s="27">
        <f t="shared" si="15"/>
        <v>2562</v>
      </c>
      <c r="F145" s="25">
        <f t="shared" si="11"/>
        <v>630</v>
      </c>
      <c r="G145" s="25">
        <f t="shared" si="12"/>
        <v>1435</v>
      </c>
      <c r="H145" s="25">
        <f t="shared" si="13"/>
        <v>491</v>
      </c>
      <c r="I145" s="25">
        <f t="shared" si="14"/>
        <v>6</v>
      </c>
      <c r="J145" s="25">
        <f t="shared" si="16"/>
        <v>1151</v>
      </c>
      <c r="K145" s="289">
        <f>第3表01元データ!P147</f>
        <v>316</v>
      </c>
      <c r="L145" s="289">
        <f>第3表01元データ!Q147</f>
        <v>714</v>
      </c>
      <c r="M145" s="289">
        <f>第3表01元データ!R147</f>
        <v>118</v>
      </c>
      <c r="N145" s="289">
        <f>第3表01元データ!S147</f>
        <v>3</v>
      </c>
      <c r="O145" s="25">
        <f t="shared" si="17"/>
        <v>1411</v>
      </c>
      <c r="P145" s="289">
        <f>第3表01元データ!U147</f>
        <v>314</v>
      </c>
      <c r="Q145" s="289">
        <f>第3表01元データ!V147</f>
        <v>721</v>
      </c>
      <c r="R145" s="289">
        <f>第3表01元データ!W147</f>
        <v>373</v>
      </c>
      <c r="S145" s="289">
        <f>第3表01元データ!X147</f>
        <v>3</v>
      </c>
    </row>
    <row r="146" spans="1:19" ht="13.5" customHeight="1">
      <c r="A146" s="2"/>
      <c r="B146" s="2"/>
      <c r="C146" s="2" t="s">
        <v>6</v>
      </c>
      <c r="D146" s="22"/>
      <c r="E146" s="27">
        <f t="shared" si="15"/>
        <v>1778</v>
      </c>
      <c r="F146" s="25">
        <f t="shared" si="11"/>
        <v>524</v>
      </c>
      <c r="G146" s="25">
        <f t="shared" si="12"/>
        <v>965</v>
      </c>
      <c r="H146" s="25">
        <f t="shared" si="13"/>
        <v>283</v>
      </c>
      <c r="I146" s="25">
        <f t="shared" si="14"/>
        <v>6</v>
      </c>
      <c r="J146" s="25">
        <f t="shared" si="16"/>
        <v>849</v>
      </c>
      <c r="K146" s="289">
        <f>第3表01元データ!P148</f>
        <v>314</v>
      </c>
      <c r="L146" s="289">
        <f>第3表01元データ!Q148</f>
        <v>473</v>
      </c>
      <c r="M146" s="289">
        <f>第3表01元データ!R148</f>
        <v>59</v>
      </c>
      <c r="N146" s="289">
        <f>第3表01元データ!S148</f>
        <v>3</v>
      </c>
      <c r="O146" s="25">
        <f t="shared" si="17"/>
        <v>929</v>
      </c>
      <c r="P146" s="289">
        <f>第3表01元データ!U148</f>
        <v>210</v>
      </c>
      <c r="Q146" s="289">
        <f>第3表01元データ!V148</f>
        <v>492</v>
      </c>
      <c r="R146" s="289">
        <f>第3表01元データ!W148</f>
        <v>224</v>
      </c>
      <c r="S146" s="289">
        <f>第3表01元データ!X148</f>
        <v>3</v>
      </c>
    </row>
    <row r="147" spans="1:19" ht="13.5" customHeight="1">
      <c r="A147" s="2"/>
      <c r="B147" s="2"/>
      <c r="C147" s="2" t="s">
        <v>10</v>
      </c>
      <c r="D147" s="22"/>
      <c r="E147" s="27">
        <f t="shared" si="15"/>
        <v>784</v>
      </c>
      <c r="F147" s="25">
        <f t="shared" si="11"/>
        <v>251</v>
      </c>
      <c r="G147" s="25">
        <f t="shared" si="12"/>
        <v>437</v>
      </c>
      <c r="H147" s="25">
        <f t="shared" si="13"/>
        <v>94</v>
      </c>
      <c r="I147" s="25">
        <f t="shared" si="14"/>
        <v>2</v>
      </c>
      <c r="J147" s="25">
        <f t="shared" si="16"/>
        <v>384</v>
      </c>
      <c r="K147" s="289">
        <f>第3表01元データ!P149</f>
        <v>147</v>
      </c>
      <c r="L147" s="289">
        <f>第3表01元データ!Q149</f>
        <v>218</v>
      </c>
      <c r="M147" s="289">
        <f>第3表01元データ!R149</f>
        <v>18</v>
      </c>
      <c r="N147" s="289">
        <f>第3表01元データ!S149</f>
        <v>1</v>
      </c>
      <c r="O147" s="25">
        <f t="shared" si="17"/>
        <v>400</v>
      </c>
      <c r="P147" s="289">
        <f>第3表01元データ!U149</f>
        <v>104</v>
      </c>
      <c r="Q147" s="289">
        <f>第3表01元データ!V149</f>
        <v>219</v>
      </c>
      <c r="R147" s="289">
        <f>第3表01元データ!W149</f>
        <v>76</v>
      </c>
      <c r="S147" s="289">
        <f>第3表01元データ!X149</f>
        <v>1</v>
      </c>
    </row>
    <row r="148" spans="1:19" ht="13.5" customHeight="1">
      <c r="A148" s="2"/>
      <c r="B148" s="2"/>
      <c r="C148" s="2" t="s">
        <v>11</v>
      </c>
      <c r="D148" s="22"/>
      <c r="E148" s="27">
        <f t="shared" si="15"/>
        <v>2106</v>
      </c>
      <c r="F148" s="25">
        <f t="shared" ref="F148:F181" si="18">IF(COUNTIF(K148:T148,"x"),"x",IF(SUM(K148,P148)=0,"-",SUM(K148,P148)))</f>
        <v>497</v>
      </c>
      <c r="G148" s="25">
        <f t="shared" ref="G148:G181" si="19">IF(COUNTIF(L148:U148,"x"),"x",IF(SUM(L148,Q148)=0,"-",SUM(L148,Q148)))</f>
        <v>1274</v>
      </c>
      <c r="H148" s="25">
        <f t="shared" ref="H148:H181" si="20">IF(COUNTIF(M148:V148,"x"),"x",IF(SUM(M148,R148)=0,"-",SUM(M148,R148)))</f>
        <v>329</v>
      </c>
      <c r="I148" s="25">
        <f t="shared" ref="I148:I181" si="21">IF(COUNTIF(N148:W148,"x"),"x",IF(SUM(N148,S148)=0,"-",SUM(N148,S148)))</f>
        <v>6</v>
      </c>
      <c r="J148" s="25">
        <f t="shared" si="16"/>
        <v>994</v>
      </c>
      <c r="K148" s="289">
        <f>第3表01元データ!P150</f>
        <v>284</v>
      </c>
      <c r="L148" s="289">
        <f>第3表01元データ!Q150</f>
        <v>629</v>
      </c>
      <c r="M148" s="289">
        <f>第3表01元データ!R150</f>
        <v>77</v>
      </c>
      <c r="N148" s="289">
        <f>第3表01元データ!S150</f>
        <v>4</v>
      </c>
      <c r="O148" s="25">
        <f t="shared" si="17"/>
        <v>1112</v>
      </c>
      <c r="P148" s="289">
        <f>第3表01元データ!U150</f>
        <v>213</v>
      </c>
      <c r="Q148" s="289">
        <f>第3表01元データ!V150</f>
        <v>645</v>
      </c>
      <c r="R148" s="289">
        <f>第3表01元データ!W150</f>
        <v>252</v>
      </c>
      <c r="S148" s="289">
        <f>第3表01元データ!X150</f>
        <v>2</v>
      </c>
    </row>
    <row r="149" spans="1:19" ht="13.5" customHeight="1">
      <c r="A149" s="2"/>
      <c r="B149" s="2" t="s">
        <v>55</v>
      </c>
      <c r="C149" s="2"/>
      <c r="D149" s="22"/>
      <c r="E149" s="27">
        <f t="shared" si="15"/>
        <v>3173</v>
      </c>
      <c r="F149" s="25">
        <f t="shared" si="18"/>
        <v>667</v>
      </c>
      <c r="G149" s="25">
        <f t="shared" si="19"/>
        <v>2073</v>
      </c>
      <c r="H149" s="25">
        <f t="shared" si="20"/>
        <v>428</v>
      </c>
      <c r="I149" s="25">
        <f t="shared" si="21"/>
        <v>5</v>
      </c>
      <c r="J149" s="25">
        <f t="shared" si="16"/>
        <v>1413</v>
      </c>
      <c r="K149" s="289">
        <f>第3表01元データ!P151</f>
        <v>311</v>
      </c>
      <c r="L149" s="289">
        <f>第3表01元データ!Q151</f>
        <v>1018</v>
      </c>
      <c r="M149" s="289">
        <f>第3表01元データ!R151</f>
        <v>82</v>
      </c>
      <c r="N149" s="289">
        <f>第3表01元データ!S151</f>
        <v>2</v>
      </c>
      <c r="O149" s="25">
        <f t="shared" si="17"/>
        <v>1760</v>
      </c>
      <c r="P149" s="289">
        <f>第3表01元データ!U151</f>
        <v>356</v>
      </c>
      <c r="Q149" s="289">
        <f>第3表01元データ!V151</f>
        <v>1055</v>
      </c>
      <c r="R149" s="289">
        <f>第3表01元データ!W151</f>
        <v>346</v>
      </c>
      <c r="S149" s="289">
        <f>第3表01元データ!X151</f>
        <v>3</v>
      </c>
    </row>
    <row r="150" spans="1:19" ht="13.5" customHeight="1">
      <c r="A150" s="2"/>
      <c r="B150" s="2"/>
      <c r="C150" s="2" t="s">
        <v>4</v>
      </c>
      <c r="D150" s="22"/>
      <c r="E150" s="27">
        <f t="shared" si="15"/>
        <v>917</v>
      </c>
      <c r="F150" s="25">
        <f t="shared" si="18"/>
        <v>200</v>
      </c>
      <c r="G150" s="25">
        <f t="shared" si="19"/>
        <v>609</v>
      </c>
      <c r="H150" s="25">
        <f t="shared" si="20"/>
        <v>107</v>
      </c>
      <c r="I150" s="25">
        <f t="shared" si="21"/>
        <v>1</v>
      </c>
      <c r="J150" s="25">
        <f t="shared" si="16"/>
        <v>420</v>
      </c>
      <c r="K150" s="289">
        <f>第3表01元データ!P152</f>
        <v>94</v>
      </c>
      <c r="L150" s="289">
        <f>第3表01元データ!Q152</f>
        <v>301</v>
      </c>
      <c r="M150" s="289">
        <f>第3表01元データ!R152</f>
        <v>25</v>
      </c>
      <c r="N150" s="289" t="str">
        <f>第3表01元データ!S152</f>
        <v>-</v>
      </c>
      <c r="O150" s="25">
        <f t="shared" si="17"/>
        <v>497</v>
      </c>
      <c r="P150" s="289">
        <f>第3表01元データ!U152</f>
        <v>106</v>
      </c>
      <c r="Q150" s="289">
        <f>第3表01元データ!V152</f>
        <v>308</v>
      </c>
      <c r="R150" s="289">
        <f>第3表01元データ!W152</f>
        <v>82</v>
      </c>
      <c r="S150" s="289">
        <f>第3表01元データ!X152</f>
        <v>1</v>
      </c>
    </row>
    <row r="151" spans="1:19" ht="13.5" customHeight="1">
      <c r="A151" s="2"/>
      <c r="B151" s="2"/>
      <c r="C151" s="2" t="s">
        <v>5</v>
      </c>
      <c r="D151" s="22"/>
      <c r="E151" s="27">
        <f t="shared" si="15"/>
        <v>1691</v>
      </c>
      <c r="F151" s="25">
        <f t="shared" si="18"/>
        <v>346</v>
      </c>
      <c r="G151" s="25">
        <f t="shared" si="19"/>
        <v>1078</v>
      </c>
      <c r="H151" s="25">
        <f t="shared" si="20"/>
        <v>263</v>
      </c>
      <c r="I151" s="25">
        <f t="shared" si="21"/>
        <v>4</v>
      </c>
      <c r="J151" s="25">
        <f t="shared" si="16"/>
        <v>738</v>
      </c>
      <c r="K151" s="289">
        <f>第3表01元データ!P153</f>
        <v>163</v>
      </c>
      <c r="L151" s="289">
        <f>第3表01元データ!Q153</f>
        <v>529</v>
      </c>
      <c r="M151" s="289">
        <f>第3表01元データ!R153</f>
        <v>44</v>
      </c>
      <c r="N151" s="289">
        <f>第3表01元データ!S153</f>
        <v>2</v>
      </c>
      <c r="O151" s="25">
        <f t="shared" si="17"/>
        <v>953</v>
      </c>
      <c r="P151" s="289">
        <f>第3表01元データ!U153</f>
        <v>183</v>
      </c>
      <c r="Q151" s="289">
        <f>第3表01元データ!V153</f>
        <v>549</v>
      </c>
      <c r="R151" s="289">
        <f>第3表01元データ!W153</f>
        <v>219</v>
      </c>
      <c r="S151" s="289">
        <f>第3表01元データ!X153</f>
        <v>2</v>
      </c>
    </row>
    <row r="152" spans="1:19" ht="13.5" customHeight="1">
      <c r="A152" s="2"/>
      <c r="B152" s="2"/>
      <c r="C152" s="2" t="s">
        <v>6</v>
      </c>
      <c r="D152" s="22"/>
      <c r="E152" s="27">
        <f t="shared" si="15"/>
        <v>565</v>
      </c>
      <c r="F152" s="25">
        <f t="shared" si="18"/>
        <v>121</v>
      </c>
      <c r="G152" s="25">
        <f t="shared" si="19"/>
        <v>386</v>
      </c>
      <c r="H152" s="25">
        <f t="shared" si="20"/>
        <v>58</v>
      </c>
      <c r="I152" s="25" t="str">
        <f t="shared" si="21"/>
        <v>-</v>
      </c>
      <c r="J152" s="25">
        <f t="shared" si="16"/>
        <v>255</v>
      </c>
      <c r="K152" s="289">
        <f>第3表01元データ!P154</f>
        <v>54</v>
      </c>
      <c r="L152" s="289">
        <f>第3表01元データ!Q154</f>
        <v>188</v>
      </c>
      <c r="M152" s="289">
        <f>第3表01元データ!R154</f>
        <v>13</v>
      </c>
      <c r="N152" s="289" t="str">
        <f>第3表01元データ!S154</f>
        <v>-</v>
      </c>
      <c r="O152" s="25">
        <f t="shared" si="17"/>
        <v>310</v>
      </c>
      <c r="P152" s="289">
        <f>第3表01元データ!U154</f>
        <v>67</v>
      </c>
      <c r="Q152" s="289">
        <f>第3表01元データ!V154</f>
        <v>198</v>
      </c>
      <c r="R152" s="289">
        <f>第3表01元データ!W154</f>
        <v>45</v>
      </c>
      <c r="S152" s="289" t="str">
        <f>第3表01元データ!X154</f>
        <v>-</v>
      </c>
    </row>
    <row r="153" spans="1:19" ht="13.5" customHeight="1">
      <c r="A153" s="2"/>
      <c r="B153" s="2"/>
      <c r="C153" s="2" t="s">
        <v>10</v>
      </c>
      <c r="D153" s="22"/>
      <c r="E153" s="27" t="str">
        <f t="shared" si="15"/>
        <v>-</v>
      </c>
      <c r="F153" s="25" t="str">
        <f t="shared" si="18"/>
        <v>-</v>
      </c>
      <c r="G153" s="25" t="str">
        <f t="shared" si="19"/>
        <v>-</v>
      </c>
      <c r="H153" s="25" t="str">
        <f t="shared" si="20"/>
        <v>-</v>
      </c>
      <c r="I153" s="25" t="str">
        <f t="shared" si="21"/>
        <v>-</v>
      </c>
      <c r="J153" s="25" t="str">
        <f t="shared" si="16"/>
        <v>-</v>
      </c>
      <c r="K153" s="289" t="str">
        <f>第3表01元データ!P155</f>
        <v>-</v>
      </c>
      <c r="L153" s="289" t="str">
        <f>第3表01元データ!Q155</f>
        <v>-</v>
      </c>
      <c r="M153" s="289" t="str">
        <f>第3表01元データ!R155</f>
        <v>-</v>
      </c>
      <c r="N153" s="289" t="str">
        <f>第3表01元データ!S155</f>
        <v>-</v>
      </c>
      <c r="O153" s="25" t="str">
        <f t="shared" si="17"/>
        <v>-</v>
      </c>
      <c r="P153" s="289" t="str">
        <f>第3表01元データ!U155</f>
        <v>-</v>
      </c>
      <c r="Q153" s="289" t="str">
        <f>第3表01元データ!V155</f>
        <v>-</v>
      </c>
      <c r="R153" s="289" t="str">
        <f>第3表01元データ!W155</f>
        <v>-</v>
      </c>
      <c r="S153" s="289" t="str">
        <f>第3表01元データ!X155</f>
        <v>-</v>
      </c>
    </row>
    <row r="154" spans="1:19" ht="13.5" customHeight="1">
      <c r="A154" s="2"/>
      <c r="B154" s="2" t="s">
        <v>56</v>
      </c>
      <c r="C154" s="2"/>
      <c r="D154" s="22"/>
      <c r="E154" s="27">
        <f t="shared" si="15"/>
        <v>1566</v>
      </c>
      <c r="F154" s="25">
        <f t="shared" si="18"/>
        <v>368</v>
      </c>
      <c r="G154" s="25">
        <f t="shared" si="19"/>
        <v>941</v>
      </c>
      <c r="H154" s="25">
        <f t="shared" si="20"/>
        <v>252</v>
      </c>
      <c r="I154" s="25">
        <f t="shared" si="21"/>
        <v>5</v>
      </c>
      <c r="J154" s="25">
        <f t="shared" si="16"/>
        <v>701</v>
      </c>
      <c r="K154" s="289">
        <f>第3表01元データ!P156</f>
        <v>184</v>
      </c>
      <c r="L154" s="289">
        <f>第3表01元データ!Q156</f>
        <v>467</v>
      </c>
      <c r="M154" s="289">
        <f>第3表01元データ!R156</f>
        <v>49</v>
      </c>
      <c r="N154" s="289">
        <f>第3表01元データ!S156</f>
        <v>1</v>
      </c>
      <c r="O154" s="25">
        <f t="shared" si="17"/>
        <v>865</v>
      </c>
      <c r="P154" s="289">
        <f>第3表01元データ!U156</f>
        <v>184</v>
      </c>
      <c r="Q154" s="289">
        <f>第3表01元データ!V156</f>
        <v>474</v>
      </c>
      <c r="R154" s="289">
        <f>第3表01元データ!W156</f>
        <v>203</v>
      </c>
      <c r="S154" s="289">
        <f>第3表01元データ!X156</f>
        <v>4</v>
      </c>
    </row>
    <row r="155" spans="1:19" ht="13.5" customHeight="1">
      <c r="A155" s="2"/>
      <c r="B155" s="2"/>
      <c r="C155" s="2" t="s">
        <v>4</v>
      </c>
      <c r="D155" s="22"/>
      <c r="E155" s="27">
        <f t="shared" si="15"/>
        <v>85</v>
      </c>
      <c r="F155" s="25">
        <f t="shared" si="18"/>
        <v>17</v>
      </c>
      <c r="G155" s="25">
        <f t="shared" si="19"/>
        <v>46</v>
      </c>
      <c r="H155" s="25">
        <f t="shared" si="20"/>
        <v>22</v>
      </c>
      <c r="I155" s="25" t="str">
        <f t="shared" si="21"/>
        <v>-</v>
      </c>
      <c r="J155" s="25">
        <f t="shared" si="16"/>
        <v>42</v>
      </c>
      <c r="K155" s="289">
        <f>第3表01元データ!P157</f>
        <v>13</v>
      </c>
      <c r="L155" s="289">
        <f>第3表01元データ!Q157</f>
        <v>23</v>
      </c>
      <c r="M155" s="289">
        <f>第3表01元データ!R157</f>
        <v>6</v>
      </c>
      <c r="N155" s="289" t="str">
        <f>第3表01元データ!S157</f>
        <v>-</v>
      </c>
      <c r="O155" s="25">
        <f t="shared" si="17"/>
        <v>43</v>
      </c>
      <c r="P155" s="289">
        <f>第3表01元データ!U157</f>
        <v>4</v>
      </c>
      <c r="Q155" s="289">
        <f>第3表01元データ!V157</f>
        <v>23</v>
      </c>
      <c r="R155" s="289">
        <f>第3表01元データ!W157</f>
        <v>16</v>
      </c>
      <c r="S155" s="289" t="str">
        <f>第3表01元データ!X157</f>
        <v>-</v>
      </c>
    </row>
    <row r="156" spans="1:19" ht="13.5" customHeight="1">
      <c r="A156" s="2"/>
      <c r="B156" s="2"/>
      <c r="C156" s="2" t="s">
        <v>5</v>
      </c>
      <c r="D156" s="22"/>
      <c r="E156" s="27">
        <f t="shared" si="15"/>
        <v>552</v>
      </c>
      <c r="F156" s="25">
        <f t="shared" si="18"/>
        <v>135</v>
      </c>
      <c r="G156" s="25">
        <f t="shared" si="19"/>
        <v>323</v>
      </c>
      <c r="H156" s="25">
        <f t="shared" si="20"/>
        <v>92</v>
      </c>
      <c r="I156" s="25">
        <f t="shared" si="21"/>
        <v>2</v>
      </c>
      <c r="J156" s="25">
        <f t="shared" si="16"/>
        <v>235</v>
      </c>
      <c r="K156" s="289">
        <f>第3表01元データ!P158</f>
        <v>64</v>
      </c>
      <c r="L156" s="289">
        <f>第3表01元データ!Q158</f>
        <v>157</v>
      </c>
      <c r="M156" s="289">
        <f>第3表01元データ!R158</f>
        <v>13</v>
      </c>
      <c r="N156" s="289">
        <f>第3表01元データ!S158</f>
        <v>1</v>
      </c>
      <c r="O156" s="25">
        <f t="shared" si="17"/>
        <v>317</v>
      </c>
      <c r="P156" s="289">
        <f>第3表01元データ!U158</f>
        <v>71</v>
      </c>
      <c r="Q156" s="289">
        <f>第3表01元データ!V158</f>
        <v>166</v>
      </c>
      <c r="R156" s="289">
        <f>第3表01元データ!W158</f>
        <v>79</v>
      </c>
      <c r="S156" s="289">
        <f>第3表01元データ!X158</f>
        <v>1</v>
      </c>
    </row>
    <row r="157" spans="1:19" ht="13.5" customHeight="1">
      <c r="A157" s="2"/>
      <c r="B157" s="2"/>
      <c r="C157" s="2" t="s">
        <v>6</v>
      </c>
      <c r="D157" s="22"/>
      <c r="E157" s="27">
        <f t="shared" si="15"/>
        <v>714</v>
      </c>
      <c r="F157" s="25">
        <f t="shared" si="18"/>
        <v>162</v>
      </c>
      <c r="G157" s="25">
        <f t="shared" si="19"/>
        <v>443</v>
      </c>
      <c r="H157" s="25">
        <f t="shared" si="20"/>
        <v>108</v>
      </c>
      <c r="I157" s="25">
        <f t="shared" si="21"/>
        <v>1</v>
      </c>
      <c r="J157" s="25">
        <f t="shared" si="16"/>
        <v>323</v>
      </c>
      <c r="K157" s="289">
        <f>第3表01元データ!P159</f>
        <v>79</v>
      </c>
      <c r="L157" s="289">
        <f>第3表01元データ!Q159</f>
        <v>222</v>
      </c>
      <c r="M157" s="289">
        <f>第3表01元データ!R159</f>
        <v>22</v>
      </c>
      <c r="N157" s="289" t="str">
        <f>第3表01元データ!S159</f>
        <v>-</v>
      </c>
      <c r="O157" s="25">
        <f t="shared" si="17"/>
        <v>391</v>
      </c>
      <c r="P157" s="289">
        <f>第3表01元データ!U159</f>
        <v>83</v>
      </c>
      <c r="Q157" s="289">
        <f>第3表01元データ!V159</f>
        <v>221</v>
      </c>
      <c r="R157" s="289">
        <f>第3表01元データ!W159</f>
        <v>86</v>
      </c>
      <c r="S157" s="289">
        <f>第3表01元データ!X159</f>
        <v>1</v>
      </c>
    </row>
    <row r="158" spans="1:19" ht="13.5" customHeight="1">
      <c r="A158" s="2"/>
      <c r="B158" s="2"/>
      <c r="C158" s="2" t="s">
        <v>10</v>
      </c>
      <c r="D158" s="22"/>
      <c r="E158" s="27">
        <f t="shared" si="15"/>
        <v>215</v>
      </c>
      <c r="F158" s="25">
        <f t="shared" si="18"/>
        <v>54</v>
      </c>
      <c r="G158" s="25">
        <f t="shared" si="19"/>
        <v>129</v>
      </c>
      <c r="H158" s="25">
        <f t="shared" si="20"/>
        <v>30</v>
      </c>
      <c r="I158" s="25">
        <f t="shared" si="21"/>
        <v>2</v>
      </c>
      <c r="J158" s="25">
        <f t="shared" si="16"/>
        <v>101</v>
      </c>
      <c r="K158" s="289">
        <f>第3表01元データ!P160</f>
        <v>28</v>
      </c>
      <c r="L158" s="289">
        <f>第3表01元データ!Q160</f>
        <v>65</v>
      </c>
      <c r="M158" s="289">
        <f>第3表01元データ!R160</f>
        <v>8</v>
      </c>
      <c r="N158" s="289" t="str">
        <f>第3表01元データ!S160</f>
        <v>-</v>
      </c>
      <c r="O158" s="25">
        <f t="shared" si="17"/>
        <v>114</v>
      </c>
      <c r="P158" s="289">
        <f>第3表01元データ!U160</f>
        <v>26</v>
      </c>
      <c r="Q158" s="289">
        <f>第3表01元データ!V160</f>
        <v>64</v>
      </c>
      <c r="R158" s="289">
        <f>第3表01元データ!W160</f>
        <v>22</v>
      </c>
      <c r="S158" s="289">
        <f>第3表01元データ!X160</f>
        <v>2</v>
      </c>
    </row>
    <row r="159" spans="1:19" ht="13.5" customHeight="1">
      <c r="A159" s="2"/>
      <c r="B159" s="2" t="s">
        <v>57</v>
      </c>
      <c r="C159" s="2"/>
      <c r="D159" s="22"/>
      <c r="E159" s="27">
        <f t="shared" si="15"/>
        <v>987</v>
      </c>
      <c r="F159" s="25">
        <f t="shared" si="18"/>
        <v>221</v>
      </c>
      <c r="G159" s="25">
        <f t="shared" si="19"/>
        <v>396</v>
      </c>
      <c r="H159" s="25">
        <f t="shared" si="20"/>
        <v>370</v>
      </c>
      <c r="I159" s="25" t="str">
        <f t="shared" si="21"/>
        <v>-</v>
      </c>
      <c r="J159" s="25">
        <f t="shared" si="16"/>
        <v>415</v>
      </c>
      <c r="K159" s="289">
        <f>第3表01元データ!P161</f>
        <v>116</v>
      </c>
      <c r="L159" s="289">
        <f>第3表01元データ!Q161</f>
        <v>221</v>
      </c>
      <c r="M159" s="289">
        <f>第3表01元データ!R161</f>
        <v>78</v>
      </c>
      <c r="N159" s="289" t="str">
        <f>第3表01元データ!S161</f>
        <v>-</v>
      </c>
      <c r="O159" s="25">
        <f t="shared" si="17"/>
        <v>572</v>
      </c>
      <c r="P159" s="289">
        <f>第3表01元データ!U161</f>
        <v>105</v>
      </c>
      <c r="Q159" s="289">
        <f>第3表01元データ!V161</f>
        <v>175</v>
      </c>
      <c r="R159" s="289">
        <f>第3表01元データ!W161</f>
        <v>292</v>
      </c>
      <c r="S159" s="289" t="str">
        <f>第3表01元データ!X161</f>
        <v>-</v>
      </c>
    </row>
    <row r="160" spans="1:19" ht="13.5" customHeight="1">
      <c r="A160" s="2"/>
      <c r="B160" s="2"/>
      <c r="C160" s="2" t="s">
        <v>4</v>
      </c>
      <c r="D160" s="22"/>
      <c r="E160" s="27">
        <f t="shared" si="15"/>
        <v>556</v>
      </c>
      <c r="F160" s="25">
        <f t="shared" si="18"/>
        <v>158</v>
      </c>
      <c r="G160" s="25">
        <f t="shared" si="19"/>
        <v>275</v>
      </c>
      <c r="H160" s="25">
        <f t="shared" si="20"/>
        <v>123</v>
      </c>
      <c r="I160" s="25" t="str">
        <f t="shared" si="21"/>
        <v>-</v>
      </c>
      <c r="J160" s="25">
        <f t="shared" si="16"/>
        <v>265</v>
      </c>
      <c r="K160" s="289">
        <f>第3表01元データ!P162</f>
        <v>81</v>
      </c>
      <c r="L160" s="289">
        <f>第3表01元データ!Q162</f>
        <v>140</v>
      </c>
      <c r="M160" s="289">
        <f>第3表01元データ!R162</f>
        <v>44</v>
      </c>
      <c r="N160" s="289" t="str">
        <f>第3表01元データ!S162</f>
        <v>-</v>
      </c>
      <c r="O160" s="25">
        <f t="shared" si="17"/>
        <v>291</v>
      </c>
      <c r="P160" s="289">
        <f>第3表01元データ!U162</f>
        <v>77</v>
      </c>
      <c r="Q160" s="289">
        <f>第3表01元データ!V162</f>
        <v>135</v>
      </c>
      <c r="R160" s="289">
        <f>第3表01元データ!W162</f>
        <v>79</v>
      </c>
      <c r="S160" s="289" t="str">
        <f>第3表01元データ!X162</f>
        <v>-</v>
      </c>
    </row>
    <row r="161" spans="1:19" ht="13.5" customHeight="1">
      <c r="A161" s="2"/>
      <c r="B161" s="2"/>
      <c r="C161" s="2" t="s">
        <v>5</v>
      </c>
      <c r="D161" s="22"/>
      <c r="E161" s="27">
        <f t="shared" si="15"/>
        <v>431</v>
      </c>
      <c r="F161" s="25">
        <f t="shared" si="18"/>
        <v>63</v>
      </c>
      <c r="G161" s="25">
        <f t="shared" si="19"/>
        <v>121</v>
      </c>
      <c r="H161" s="25">
        <f t="shared" si="20"/>
        <v>247</v>
      </c>
      <c r="I161" s="25" t="str">
        <f t="shared" si="21"/>
        <v>-</v>
      </c>
      <c r="J161" s="25">
        <f t="shared" si="16"/>
        <v>150</v>
      </c>
      <c r="K161" s="289">
        <f>第3表01元データ!P163</f>
        <v>35</v>
      </c>
      <c r="L161" s="289">
        <f>第3表01元データ!Q163</f>
        <v>81</v>
      </c>
      <c r="M161" s="289">
        <f>第3表01元データ!R163</f>
        <v>34</v>
      </c>
      <c r="N161" s="289" t="str">
        <f>第3表01元データ!S163</f>
        <v>-</v>
      </c>
      <c r="O161" s="25">
        <f t="shared" si="17"/>
        <v>281</v>
      </c>
      <c r="P161" s="289">
        <f>第3表01元データ!U163</f>
        <v>28</v>
      </c>
      <c r="Q161" s="289">
        <f>第3表01元データ!V163</f>
        <v>40</v>
      </c>
      <c r="R161" s="289">
        <f>第3表01元データ!W163</f>
        <v>213</v>
      </c>
      <c r="S161" s="289" t="str">
        <f>第3表01元データ!X163</f>
        <v>-</v>
      </c>
    </row>
    <row r="162" spans="1:19" ht="13.5" customHeight="1">
      <c r="A162" s="2"/>
      <c r="B162" s="2"/>
      <c r="C162" s="2" t="s">
        <v>6</v>
      </c>
      <c r="D162" s="22"/>
      <c r="E162" s="27" t="str">
        <f t="shared" si="15"/>
        <v>-</v>
      </c>
      <c r="F162" s="25" t="str">
        <f t="shared" si="18"/>
        <v>-</v>
      </c>
      <c r="G162" s="25" t="str">
        <f t="shared" si="19"/>
        <v>-</v>
      </c>
      <c r="H162" s="25" t="str">
        <f t="shared" si="20"/>
        <v>-</v>
      </c>
      <c r="I162" s="25" t="str">
        <f t="shared" si="21"/>
        <v>-</v>
      </c>
      <c r="J162" s="25" t="str">
        <f t="shared" si="16"/>
        <v>-</v>
      </c>
      <c r="K162" s="289" t="str">
        <f>第3表01元データ!P164</f>
        <v>-</v>
      </c>
      <c r="L162" s="289" t="str">
        <f>第3表01元データ!Q164</f>
        <v>-</v>
      </c>
      <c r="M162" s="289" t="str">
        <f>第3表01元データ!R164</f>
        <v>-</v>
      </c>
      <c r="N162" s="289" t="str">
        <f>第3表01元データ!S164</f>
        <v>-</v>
      </c>
      <c r="O162" s="25" t="str">
        <f t="shared" si="17"/>
        <v>-</v>
      </c>
      <c r="P162" s="289" t="str">
        <f>第3表01元データ!U164</f>
        <v>-</v>
      </c>
      <c r="Q162" s="289" t="str">
        <f>第3表01元データ!V164</f>
        <v>-</v>
      </c>
      <c r="R162" s="289" t="str">
        <f>第3表01元データ!W164</f>
        <v>-</v>
      </c>
      <c r="S162" s="289" t="str">
        <f>第3表01元データ!X164</f>
        <v>-</v>
      </c>
    </row>
    <row r="163" spans="1:19" ht="13.5" customHeight="1">
      <c r="A163" s="2"/>
      <c r="B163" s="2" t="s">
        <v>58</v>
      </c>
      <c r="C163" s="2"/>
      <c r="D163" s="22"/>
      <c r="E163" s="27">
        <f t="shared" si="15"/>
        <v>7892</v>
      </c>
      <c r="F163" s="25">
        <f t="shared" si="18"/>
        <v>1765</v>
      </c>
      <c r="G163" s="25">
        <f t="shared" si="19"/>
        <v>4296</v>
      </c>
      <c r="H163" s="25">
        <f t="shared" si="20"/>
        <v>1803</v>
      </c>
      <c r="I163" s="25">
        <f t="shared" si="21"/>
        <v>28</v>
      </c>
      <c r="J163" s="25">
        <f t="shared" si="16"/>
        <v>3368</v>
      </c>
      <c r="K163" s="289">
        <f>第3表01元データ!P165</f>
        <v>850</v>
      </c>
      <c r="L163" s="289">
        <f>第3表01元データ!Q165</f>
        <v>2133</v>
      </c>
      <c r="M163" s="289">
        <f>第3表01元データ!R165</f>
        <v>368</v>
      </c>
      <c r="N163" s="289">
        <f>第3表01元データ!S165</f>
        <v>17</v>
      </c>
      <c r="O163" s="25">
        <f t="shared" si="17"/>
        <v>4524</v>
      </c>
      <c r="P163" s="289">
        <f>第3表01元データ!U165</f>
        <v>915</v>
      </c>
      <c r="Q163" s="289">
        <f>第3表01元データ!V165</f>
        <v>2163</v>
      </c>
      <c r="R163" s="289">
        <f>第3表01元データ!W165</f>
        <v>1435</v>
      </c>
      <c r="S163" s="289">
        <f>第3表01元データ!X165</f>
        <v>11</v>
      </c>
    </row>
    <row r="164" spans="1:19" ht="13.5" customHeight="1">
      <c r="A164" s="2"/>
      <c r="B164" s="2"/>
      <c r="C164" s="2" t="s">
        <v>4</v>
      </c>
      <c r="D164" s="22"/>
      <c r="E164" s="27">
        <f t="shared" si="15"/>
        <v>2658</v>
      </c>
      <c r="F164" s="25">
        <f t="shared" si="18"/>
        <v>628</v>
      </c>
      <c r="G164" s="25">
        <f t="shared" si="19"/>
        <v>1323</v>
      </c>
      <c r="H164" s="25">
        <f t="shared" si="20"/>
        <v>699</v>
      </c>
      <c r="I164" s="25">
        <f t="shared" si="21"/>
        <v>8</v>
      </c>
      <c r="J164" s="25">
        <f t="shared" si="16"/>
        <v>1129</v>
      </c>
      <c r="K164" s="289">
        <f>第3表01元データ!P166</f>
        <v>303</v>
      </c>
      <c r="L164" s="289">
        <f>第3表01元データ!Q166</f>
        <v>656</v>
      </c>
      <c r="M164" s="289">
        <f>第3表01元データ!R166</f>
        <v>164</v>
      </c>
      <c r="N164" s="289">
        <f>第3表01元データ!S166</f>
        <v>6</v>
      </c>
      <c r="O164" s="25">
        <f t="shared" si="17"/>
        <v>1529</v>
      </c>
      <c r="P164" s="289">
        <f>第3表01元データ!U166</f>
        <v>325</v>
      </c>
      <c r="Q164" s="289">
        <f>第3表01元データ!V166</f>
        <v>667</v>
      </c>
      <c r="R164" s="289">
        <f>第3表01元データ!W166</f>
        <v>535</v>
      </c>
      <c r="S164" s="289">
        <f>第3表01元データ!X166</f>
        <v>2</v>
      </c>
    </row>
    <row r="165" spans="1:19" ht="13.5" customHeight="1">
      <c r="A165" s="2"/>
      <c r="B165" s="2"/>
      <c r="C165" s="2" t="s">
        <v>5</v>
      </c>
      <c r="D165" s="22"/>
      <c r="E165" s="27">
        <f t="shared" si="15"/>
        <v>1434</v>
      </c>
      <c r="F165" s="25">
        <f t="shared" si="18"/>
        <v>297</v>
      </c>
      <c r="G165" s="25">
        <f t="shared" si="19"/>
        <v>679</v>
      </c>
      <c r="H165" s="25">
        <f t="shared" si="20"/>
        <v>450</v>
      </c>
      <c r="I165" s="25">
        <f t="shared" si="21"/>
        <v>8</v>
      </c>
      <c r="J165" s="25">
        <f t="shared" si="16"/>
        <v>515</v>
      </c>
      <c r="K165" s="289">
        <f>第3表01元データ!P167</f>
        <v>118</v>
      </c>
      <c r="L165" s="289">
        <f>第3表01元データ!Q167</f>
        <v>338</v>
      </c>
      <c r="M165" s="289">
        <f>第3表01元データ!R167</f>
        <v>54</v>
      </c>
      <c r="N165" s="289">
        <f>第3表01元データ!S167</f>
        <v>5</v>
      </c>
      <c r="O165" s="25">
        <f t="shared" si="17"/>
        <v>919</v>
      </c>
      <c r="P165" s="289">
        <f>第3表01元データ!U167</f>
        <v>179</v>
      </c>
      <c r="Q165" s="289">
        <f>第3表01元データ!V167</f>
        <v>341</v>
      </c>
      <c r="R165" s="289">
        <f>第3表01元データ!W167</f>
        <v>396</v>
      </c>
      <c r="S165" s="289">
        <f>第3表01元データ!X167</f>
        <v>3</v>
      </c>
    </row>
    <row r="166" spans="1:19" ht="13.5" customHeight="1">
      <c r="A166" s="2"/>
      <c r="B166" s="2"/>
      <c r="C166" s="2" t="s">
        <v>6</v>
      </c>
      <c r="D166" s="22"/>
      <c r="E166" s="27">
        <f t="shared" si="15"/>
        <v>1575</v>
      </c>
      <c r="F166" s="25">
        <f t="shared" si="18"/>
        <v>365</v>
      </c>
      <c r="G166" s="25">
        <f t="shared" si="19"/>
        <v>988</v>
      </c>
      <c r="H166" s="25">
        <f t="shared" si="20"/>
        <v>215</v>
      </c>
      <c r="I166" s="25">
        <f t="shared" si="21"/>
        <v>7</v>
      </c>
      <c r="J166" s="25">
        <f t="shared" si="16"/>
        <v>721</v>
      </c>
      <c r="K166" s="289">
        <f>第3表01元データ!P168</f>
        <v>182</v>
      </c>
      <c r="L166" s="289">
        <f>第3表01元データ!Q168</f>
        <v>485</v>
      </c>
      <c r="M166" s="289">
        <f>第3表01元データ!R168</f>
        <v>51</v>
      </c>
      <c r="N166" s="289">
        <f>第3表01元データ!S168</f>
        <v>3</v>
      </c>
      <c r="O166" s="25">
        <f t="shared" si="17"/>
        <v>854</v>
      </c>
      <c r="P166" s="289">
        <f>第3表01元データ!U168</f>
        <v>183</v>
      </c>
      <c r="Q166" s="289">
        <f>第3表01元データ!V168</f>
        <v>503</v>
      </c>
      <c r="R166" s="289">
        <f>第3表01元データ!W168</f>
        <v>164</v>
      </c>
      <c r="S166" s="289">
        <f>第3表01元データ!X168</f>
        <v>4</v>
      </c>
    </row>
    <row r="167" spans="1:19" ht="13.5" customHeight="1">
      <c r="A167" s="2"/>
      <c r="B167" s="2"/>
      <c r="C167" s="2" t="s">
        <v>10</v>
      </c>
      <c r="D167" s="22"/>
      <c r="E167" s="27">
        <f t="shared" si="15"/>
        <v>1070</v>
      </c>
      <c r="F167" s="25">
        <f t="shared" si="18"/>
        <v>213</v>
      </c>
      <c r="G167" s="25">
        <f t="shared" si="19"/>
        <v>593</v>
      </c>
      <c r="H167" s="25">
        <f t="shared" si="20"/>
        <v>261</v>
      </c>
      <c r="I167" s="25">
        <f t="shared" si="21"/>
        <v>3</v>
      </c>
      <c r="J167" s="25">
        <f t="shared" si="16"/>
        <v>459</v>
      </c>
      <c r="K167" s="289">
        <f>第3表01元データ!P169</f>
        <v>111</v>
      </c>
      <c r="L167" s="289">
        <f>第3表01元データ!Q169</f>
        <v>299</v>
      </c>
      <c r="M167" s="289">
        <f>第3表01元データ!R169</f>
        <v>47</v>
      </c>
      <c r="N167" s="289">
        <f>第3表01元データ!S169</f>
        <v>2</v>
      </c>
      <c r="O167" s="25">
        <f t="shared" si="17"/>
        <v>611</v>
      </c>
      <c r="P167" s="289">
        <f>第3表01元データ!U169</f>
        <v>102</v>
      </c>
      <c r="Q167" s="289">
        <f>第3表01元データ!V169</f>
        <v>294</v>
      </c>
      <c r="R167" s="289">
        <f>第3表01元データ!W169</f>
        <v>214</v>
      </c>
      <c r="S167" s="289">
        <f>第3表01元データ!X169</f>
        <v>1</v>
      </c>
    </row>
    <row r="168" spans="1:19" ht="13.5" customHeight="1">
      <c r="A168" s="2"/>
      <c r="B168" s="2"/>
      <c r="C168" s="2" t="s">
        <v>11</v>
      </c>
      <c r="D168" s="22"/>
      <c r="E168" s="27">
        <f t="shared" si="15"/>
        <v>1155</v>
      </c>
      <c r="F168" s="25">
        <f t="shared" si="18"/>
        <v>262</v>
      </c>
      <c r="G168" s="25">
        <f t="shared" si="19"/>
        <v>713</v>
      </c>
      <c r="H168" s="25">
        <f t="shared" si="20"/>
        <v>178</v>
      </c>
      <c r="I168" s="25">
        <f t="shared" si="21"/>
        <v>2</v>
      </c>
      <c r="J168" s="25">
        <f t="shared" si="16"/>
        <v>544</v>
      </c>
      <c r="K168" s="289">
        <f>第3表01元データ!P170</f>
        <v>136</v>
      </c>
      <c r="L168" s="289">
        <f>第3表01元データ!Q170</f>
        <v>355</v>
      </c>
      <c r="M168" s="289">
        <f>第3表01元データ!R170</f>
        <v>52</v>
      </c>
      <c r="N168" s="289">
        <f>第3表01元データ!S170</f>
        <v>1</v>
      </c>
      <c r="O168" s="25">
        <f t="shared" si="17"/>
        <v>611</v>
      </c>
      <c r="P168" s="289">
        <f>第3表01元データ!U170</f>
        <v>126</v>
      </c>
      <c r="Q168" s="289">
        <f>第3表01元データ!V170</f>
        <v>358</v>
      </c>
      <c r="R168" s="289">
        <f>第3表01元データ!W170</f>
        <v>126</v>
      </c>
      <c r="S168" s="289">
        <f>第3表01元データ!X170</f>
        <v>1</v>
      </c>
    </row>
    <row r="169" spans="1:19" ht="13.5" customHeight="1">
      <c r="A169" s="2"/>
      <c r="B169" s="2" t="s">
        <v>59</v>
      </c>
      <c r="C169" s="2"/>
      <c r="D169" s="22"/>
      <c r="E169" s="27">
        <f t="shared" si="15"/>
        <v>582</v>
      </c>
      <c r="F169" s="25">
        <f t="shared" si="18"/>
        <v>128</v>
      </c>
      <c r="G169" s="25">
        <f t="shared" si="19"/>
        <v>406</v>
      </c>
      <c r="H169" s="25">
        <f t="shared" si="20"/>
        <v>48</v>
      </c>
      <c r="I169" s="25" t="str">
        <f t="shared" si="21"/>
        <v>-</v>
      </c>
      <c r="J169" s="25">
        <f t="shared" si="16"/>
        <v>288</v>
      </c>
      <c r="K169" s="289">
        <f>第3表01元データ!P171</f>
        <v>70</v>
      </c>
      <c r="L169" s="289">
        <f>第3表01元データ!Q171</f>
        <v>198</v>
      </c>
      <c r="M169" s="289">
        <f>第3表01元データ!R171</f>
        <v>20</v>
      </c>
      <c r="N169" s="289" t="str">
        <f>第3表01元データ!S171</f>
        <v>-</v>
      </c>
      <c r="O169" s="25">
        <f t="shared" si="17"/>
        <v>294</v>
      </c>
      <c r="P169" s="289">
        <f>第3表01元データ!U171</f>
        <v>58</v>
      </c>
      <c r="Q169" s="289">
        <f>第3表01元データ!V171</f>
        <v>208</v>
      </c>
      <c r="R169" s="289">
        <f>第3表01元データ!W171</f>
        <v>28</v>
      </c>
      <c r="S169" s="289" t="str">
        <f>第3表01元データ!X171</f>
        <v>-</v>
      </c>
    </row>
    <row r="170" spans="1:19" ht="13.5" customHeight="1">
      <c r="A170" s="2"/>
      <c r="B170" s="2" t="s">
        <v>60</v>
      </c>
      <c r="C170" s="2"/>
      <c r="D170" s="22"/>
      <c r="E170" s="27">
        <f t="shared" si="15"/>
        <v>661</v>
      </c>
      <c r="F170" s="25">
        <f t="shared" si="18"/>
        <v>133</v>
      </c>
      <c r="G170" s="25">
        <f t="shared" si="19"/>
        <v>397</v>
      </c>
      <c r="H170" s="25">
        <f t="shared" si="20"/>
        <v>129</v>
      </c>
      <c r="I170" s="25">
        <f t="shared" si="21"/>
        <v>2</v>
      </c>
      <c r="J170" s="25">
        <f t="shared" si="16"/>
        <v>322</v>
      </c>
      <c r="K170" s="289">
        <f>第3表01元データ!P172</f>
        <v>77</v>
      </c>
      <c r="L170" s="289">
        <f>第3表01元データ!Q172</f>
        <v>201</v>
      </c>
      <c r="M170" s="289">
        <f>第3表01元データ!R172</f>
        <v>43</v>
      </c>
      <c r="N170" s="289">
        <f>第3表01元データ!S172</f>
        <v>1</v>
      </c>
      <c r="O170" s="25">
        <f t="shared" si="17"/>
        <v>339</v>
      </c>
      <c r="P170" s="289">
        <f>第3表01元データ!U172</f>
        <v>56</v>
      </c>
      <c r="Q170" s="289">
        <f>第3表01元データ!V172</f>
        <v>196</v>
      </c>
      <c r="R170" s="289">
        <f>第3表01元データ!W172</f>
        <v>86</v>
      </c>
      <c r="S170" s="289">
        <f>第3表01元データ!X172</f>
        <v>1</v>
      </c>
    </row>
    <row r="171" spans="1:19" ht="13.5" customHeight="1">
      <c r="A171" s="2"/>
      <c r="B171" s="2" t="s">
        <v>61</v>
      </c>
      <c r="C171" s="2"/>
      <c r="D171" s="22"/>
      <c r="E171" s="27">
        <f t="shared" si="15"/>
        <v>205</v>
      </c>
      <c r="F171" s="25">
        <f t="shared" si="18"/>
        <v>55</v>
      </c>
      <c r="G171" s="25">
        <f t="shared" si="19"/>
        <v>109</v>
      </c>
      <c r="H171" s="25">
        <f t="shared" si="20"/>
        <v>41</v>
      </c>
      <c r="I171" s="25" t="str">
        <f t="shared" si="21"/>
        <v>-</v>
      </c>
      <c r="J171" s="25">
        <f t="shared" si="16"/>
        <v>88</v>
      </c>
      <c r="K171" s="289">
        <f>第3表01元データ!P173</f>
        <v>27</v>
      </c>
      <c r="L171" s="289">
        <f>第3表01元データ!Q173</f>
        <v>53</v>
      </c>
      <c r="M171" s="289">
        <f>第3表01元データ!R173</f>
        <v>8</v>
      </c>
      <c r="N171" s="289" t="str">
        <f>第3表01元データ!S173</f>
        <v>-</v>
      </c>
      <c r="O171" s="25">
        <f t="shared" si="17"/>
        <v>117</v>
      </c>
      <c r="P171" s="289">
        <f>第3表01元データ!U173</f>
        <v>28</v>
      </c>
      <c r="Q171" s="289">
        <f>第3表01元データ!V173</f>
        <v>56</v>
      </c>
      <c r="R171" s="289">
        <f>第3表01元データ!W173</f>
        <v>33</v>
      </c>
      <c r="S171" s="289" t="str">
        <f>第3表01元データ!X173</f>
        <v>-</v>
      </c>
    </row>
    <row r="172" spans="1:19" ht="13.5" customHeight="1">
      <c r="A172" s="2"/>
      <c r="B172" s="2" t="s">
        <v>62</v>
      </c>
      <c r="C172" s="2"/>
      <c r="D172" s="22"/>
      <c r="E172" s="27">
        <f t="shared" si="15"/>
        <v>2142</v>
      </c>
      <c r="F172" s="25">
        <f t="shared" si="18"/>
        <v>468</v>
      </c>
      <c r="G172" s="25">
        <f t="shared" si="19"/>
        <v>1246</v>
      </c>
      <c r="H172" s="25">
        <f t="shared" si="20"/>
        <v>425</v>
      </c>
      <c r="I172" s="25">
        <f t="shared" si="21"/>
        <v>3</v>
      </c>
      <c r="J172" s="25">
        <f t="shared" si="16"/>
        <v>994</v>
      </c>
      <c r="K172" s="289">
        <f>第3表01元データ!P174</f>
        <v>251</v>
      </c>
      <c r="L172" s="289">
        <f>第3表01元データ!Q174</f>
        <v>619</v>
      </c>
      <c r="M172" s="289">
        <f>第3表01元データ!R174</f>
        <v>121</v>
      </c>
      <c r="N172" s="289">
        <f>第3表01元データ!S174</f>
        <v>3</v>
      </c>
      <c r="O172" s="25">
        <f t="shared" si="17"/>
        <v>1148</v>
      </c>
      <c r="P172" s="289">
        <f>第3表01元データ!U174</f>
        <v>217</v>
      </c>
      <c r="Q172" s="289">
        <f>第3表01元データ!V174</f>
        <v>627</v>
      </c>
      <c r="R172" s="289">
        <f>第3表01元データ!W174</f>
        <v>304</v>
      </c>
      <c r="S172" s="289" t="str">
        <f>第3表01元データ!X174</f>
        <v>-</v>
      </c>
    </row>
    <row r="173" spans="1:19" ht="13.5" customHeight="1">
      <c r="A173" s="2"/>
      <c r="B173" s="2" t="s">
        <v>63</v>
      </c>
      <c r="C173" s="2"/>
      <c r="D173" s="22"/>
      <c r="E173" s="27">
        <f t="shared" si="15"/>
        <v>905</v>
      </c>
      <c r="F173" s="25">
        <f t="shared" si="18"/>
        <v>397</v>
      </c>
      <c r="G173" s="25">
        <f t="shared" si="19"/>
        <v>397</v>
      </c>
      <c r="H173" s="25">
        <f t="shared" si="20"/>
        <v>111</v>
      </c>
      <c r="I173" s="25" t="str">
        <f t="shared" si="21"/>
        <v>-</v>
      </c>
      <c r="J173" s="25">
        <f t="shared" si="16"/>
        <v>434</v>
      </c>
      <c r="K173" s="289">
        <f>第3表01元データ!P175</f>
        <v>213</v>
      </c>
      <c r="L173" s="289">
        <f>第3表01元データ!Q175</f>
        <v>198</v>
      </c>
      <c r="M173" s="289">
        <f>第3表01元データ!R175</f>
        <v>23</v>
      </c>
      <c r="N173" s="289" t="str">
        <f>第3表01元データ!S175</f>
        <v>-</v>
      </c>
      <c r="O173" s="25">
        <f t="shared" si="17"/>
        <v>471</v>
      </c>
      <c r="P173" s="289">
        <f>第3表01元データ!U175</f>
        <v>184</v>
      </c>
      <c r="Q173" s="289">
        <f>第3表01元データ!V175</f>
        <v>199</v>
      </c>
      <c r="R173" s="289">
        <f>第3表01元データ!W175</f>
        <v>88</v>
      </c>
      <c r="S173" s="289" t="str">
        <f>第3表01元データ!X175</f>
        <v>-</v>
      </c>
    </row>
    <row r="174" spans="1:19" ht="13.5" customHeight="1">
      <c r="A174" s="2"/>
      <c r="B174" s="2" t="s">
        <v>64</v>
      </c>
      <c r="C174" s="2"/>
      <c r="D174" s="22"/>
      <c r="E174" s="27">
        <f t="shared" si="15"/>
        <v>1159</v>
      </c>
      <c r="F174" s="25">
        <f t="shared" si="18"/>
        <v>256</v>
      </c>
      <c r="G174" s="25">
        <f t="shared" si="19"/>
        <v>754</v>
      </c>
      <c r="H174" s="25">
        <f t="shared" si="20"/>
        <v>149</v>
      </c>
      <c r="I174" s="25" t="str">
        <f t="shared" si="21"/>
        <v>-</v>
      </c>
      <c r="J174" s="25">
        <f t="shared" si="16"/>
        <v>550</v>
      </c>
      <c r="K174" s="289">
        <f>第3表01元データ!P176</f>
        <v>132</v>
      </c>
      <c r="L174" s="289">
        <f>第3表01元データ!Q176</f>
        <v>375</v>
      </c>
      <c r="M174" s="289">
        <f>第3表01元データ!R176</f>
        <v>43</v>
      </c>
      <c r="N174" s="289" t="str">
        <f>第3表01元データ!S176</f>
        <v>-</v>
      </c>
      <c r="O174" s="25">
        <f t="shared" si="17"/>
        <v>609</v>
      </c>
      <c r="P174" s="289">
        <f>第3表01元データ!U176</f>
        <v>124</v>
      </c>
      <c r="Q174" s="289">
        <f>第3表01元データ!V176</f>
        <v>379</v>
      </c>
      <c r="R174" s="289">
        <f>第3表01元データ!W176</f>
        <v>106</v>
      </c>
      <c r="S174" s="289" t="str">
        <f>第3表01元データ!X176</f>
        <v>-</v>
      </c>
    </row>
    <row r="175" spans="1:19" ht="13.5" customHeight="1">
      <c r="A175" s="2"/>
      <c r="B175" s="2" t="s">
        <v>65</v>
      </c>
      <c r="C175" s="2"/>
      <c r="D175" s="22"/>
      <c r="E175" s="27">
        <f t="shared" si="15"/>
        <v>5581</v>
      </c>
      <c r="F175" s="25">
        <f t="shared" si="18"/>
        <v>1610</v>
      </c>
      <c r="G175" s="25">
        <f t="shared" si="19"/>
        <v>3033</v>
      </c>
      <c r="H175" s="25">
        <f t="shared" si="20"/>
        <v>885</v>
      </c>
      <c r="I175" s="25">
        <f t="shared" si="21"/>
        <v>53</v>
      </c>
      <c r="J175" s="25">
        <f t="shared" si="16"/>
        <v>2693</v>
      </c>
      <c r="K175" s="289">
        <f>第3表01元データ!P177</f>
        <v>935</v>
      </c>
      <c r="L175" s="289">
        <f>第3表01元データ!Q177</f>
        <v>1505</v>
      </c>
      <c r="M175" s="289">
        <f>第3表01元データ!R177</f>
        <v>222</v>
      </c>
      <c r="N175" s="289">
        <f>第3表01元データ!S177</f>
        <v>31</v>
      </c>
      <c r="O175" s="25">
        <f t="shared" si="17"/>
        <v>2888</v>
      </c>
      <c r="P175" s="289">
        <f>第3表01元データ!U177</f>
        <v>675</v>
      </c>
      <c r="Q175" s="289">
        <f>第3表01元データ!V177</f>
        <v>1528</v>
      </c>
      <c r="R175" s="289">
        <f>第3表01元データ!W177</f>
        <v>663</v>
      </c>
      <c r="S175" s="289">
        <f>第3表01元データ!X177</f>
        <v>22</v>
      </c>
    </row>
    <row r="176" spans="1:19" ht="13.5" customHeight="1">
      <c r="A176" s="2"/>
      <c r="B176" s="2"/>
      <c r="C176" s="2" t="s">
        <v>4</v>
      </c>
      <c r="D176" s="22"/>
      <c r="E176" s="27">
        <f>IF(COUNTIF(J176:S176,"x"),"x",IF(SUM(J176,O176)=0,"-",SUM(J176,O176)))</f>
        <v>2103</v>
      </c>
      <c r="F176" s="25">
        <f>IF(COUNTIF(K176:T176,"x"),"x",IF(SUM(K176,P176)=0,"-",SUM(K176,P176)))</f>
        <v>653</v>
      </c>
      <c r="G176" s="25">
        <f t="shared" si="19"/>
        <v>1138</v>
      </c>
      <c r="H176" s="25">
        <f t="shared" si="20"/>
        <v>289</v>
      </c>
      <c r="I176" s="25">
        <f t="shared" si="21"/>
        <v>23</v>
      </c>
      <c r="J176" s="25">
        <f t="shared" si="16"/>
        <v>1038</v>
      </c>
      <c r="K176" s="289">
        <f>第3表01元データ!P178</f>
        <v>380</v>
      </c>
      <c r="L176" s="289">
        <f>第3表01元データ!Q178</f>
        <v>569</v>
      </c>
      <c r="M176" s="289">
        <f>第3表01元データ!R178</f>
        <v>76</v>
      </c>
      <c r="N176" s="289">
        <f>第3表01元データ!S178</f>
        <v>13</v>
      </c>
      <c r="O176" s="25">
        <f t="shared" si="17"/>
        <v>1065</v>
      </c>
      <c r="P176" s="289">
        <f>第3表01元データ!U178</f>
        <v>273</v>
      </c>
      <c r="Q176" s="289">
        <f>第3表01元データ!V178</f>
        <v>569</v>
      </c>
      <c r="R176" s="289">
        <f>第3表01元データ!W178</f>
        <v>213</v>
      </c>
      <c r="S176" s="289">
        <f>第3表01元データ!X178</f>
        <v>10</v>
      </c>
    </row>
    <row r="177" spans="1:19" ht="13.5" customHeight="1">
      <c r="A177" s="2"/>
      <c r="B177" s="2"/>
      <c r="C177" s="2" t="s">
        <v>5</v>
      </c>
      <c r="D177" s="22"/>
      <c r="E177" s="27">
        <f t="shared" si="15"/>
        <v>2144</v>
      </c>
      <c r="F177" s="25">
        <f t="shared" si="18"/>
        <v>553</v>
      </c>
      <c r="G177" s="25">
        <f t="shared" si="19"/>
        <v>1159</v>
      </c>
      <c r="H177" s="25">
        <f t="shared" si="20"/>
        <v>403</v>
      </c>
      <c r="I177" s="25">
        <f t="shared" si="21"/>
        <v>29</v>
      </c>
      <c r="J177" s="25">
        <f t="shared" si="16"/>
        <v>962</v>
      </c>
      <c r="K177" s="289">
        <f>第3表01元データ!P179</f>
        <v>280</v>
      </c>
      <c r="L177" s="289">
        <f>第3表01元データ!Q179</f>
        <v>574</v>
      </c>
      <c r="M177" s="289">
        <f>第3表01元データ!R179</f>
        <v>91</v>
      </c>
      <c r="N177" s="289">
        <f>第3表01元データ!S179</f>
        <v>17</v>
      </c>
      <c r="O177" s="25">
        <f t="shared" si="17"/>
        <v>1182</v>
      </c>
      <c r="P177" s="289">
        <f>第3表01元データ!U179</f>
        <v>273</v>
      </c>
      <c r="Q177" s="289">
        <f>第3表01元データ!V179</f>
        <v>585</v>
      </c>
      <c r="R177" s="289">
        <f>第3表01元データ!W179</f>
        <v>312</v>
      </c>
      <c r="S177" s="289">
        <f>第3表01元データ!X179</f>
        <v>12</v>
      </c>
    </row>
    <row r="178" spans="1:19" ht="13.5" customHeight="1">
      <c r="A178" s="2"/>
      <c r="B178" s="2"/>
      <c r="C178" s="2" t="s">
        <v>6</v>
      </c>
      <c r="D178" s="22"/>
      <c r="E178" s="27">
        <f t="shared" si="15"/>
        <v>1334</v>
      </c>
      <c r="F178" s="25">
        <f t="shared" si="18"/>
        <v>404</v>
      </c>
      <c r="G178" s="25">
        <f t="shared" si="19"/>
        <v>736</v>
      </c>
      <c r="H178" s="25">
        <f t="shared" si="20"/>
        <v>193</v>
      </c>
      <c r="I178" s="25">
        <f t="shared" si="21"/>
        <v>1</v>
      </c>
      <c r="J178" s="25">
        <f t="shared" si="16"/>
        <v>693</v>
      </c>
      <c r="K178" s="289">
        <f>第3表01元データ!P180</f>
        <v>275</v>
      </c>
      <c r="L178" s="289">
        <f>第3表01元データ!Q180</f>
        <v>362</v>
      </c>
      <c r="M178" s="289">
        <f>第3表01元データ!R180</f>
        <v>55</v>
      </c>
      <c r="N178" s="289">
        <f>第3表01元データ!S180</f>
        <v>1</v>
      </c>
      <c r="O178" s="25">
        <f t="shared" si="17"/>
        <v>641</v>
      </c>
      <c r="P178" s="289">
        <f>第3表01元データ!U180</f>
        <v>129</v>
      </c>
      <c r="Q178" s="289">
        <f>第3表01元データ!V180</f>
        <v>374</v>
      </c>
      <c r="R178" s="289">
        <f>第3表01元データ!W180</f>
        <v>138</v>
      </c>
      <c r="S178" s="289" t="str">
        <f>第3表01元データ!X180</f>
        <v>-</v>
      </c>
    </row>
    <row r="179" spans="1:19" ht="13.5" customHeight="1">
      <c r="A179" s="2"/>
      <c r="B179" s="2"/>
      <c r="C179" s="2" t="s">
        <v>10</v>
      </c>
      <c r="D179" s="22"/>
      <c r="E179" s="25" t="str">
        <f t="shared" si="15"/>
        <v>-</v>
      </c>
      <c r="F179" s="25" t="str">
        <f t="shared" si="18"/>
        <v>-</v>
      </c>
      <c r="G179" s="25" t="str">
        <f t="shared" si="19"/>
        <v>-</v>
      </c>
      <c r="H179" s="25" t="str">
        <f t="shared" si="20"/>
        <v>-</v>
      </c>
      <c r="I179" s="25" t="str">
        <f t="shared" si="21"/>
        <v>-</v>
      </c>
      <c r="J179" s="25" t="str">
        <f t="shared" si="16"/>
        <v>-</v>
      </c>
      <c r="K179" s="289" t="str">
        <f>第3表01元データ!P181</f>
        <v>-</v>
      </c>
      <c r="L179" s="289" t="str">
        <f>第3表01元データ!Q181</f>
        <v>-</v>
      </c>
      <c r="M179" s="289" t="str">
        <f>第3表01元データ!R181</f>
        <v>-</v>
      </c>
      <c r="N179" s="289" t="str">
        <f>第3表01元データ!S181</f>
        <v>-</v>
      </c>
      <c r="O179" s="25" t="str">
        <f t="shared" si="17"/>
        <v>-</v>
      </c>
      <c r="P179" s="289" t="str">
        <f>第3表01元データ!U181</f>
        <v>-</v>
      </c>
      <c r="Q179" s="289" t="str">
        <f>第3表01元データ!V181</f>
        <v>-</v>
      </c>
      <c r="R179" s="289" t="str">
        <f>第3表01元データ!W181</f>
        <v>-</v>
      </c>
      <c r="S179" s="289" t="str">
        <f>第3表01元データ!X181</f>
        <v>-</v>
      </c>
    </row>
    <row r="180" spans="1:19" ht="13.5" customHeight="1">
      <c r="A180" s="2"/>
      <c r="B180" s="2"/>
      <c r="C180" s="2" t="s">
        <v>11</v>
      </c>
      <c r="D180" s="22"/>
      <c r="E180" s="25" t="str">
        <f t="shared" si="15"/>
        <v>-</v>
      </c>
      <c r="F180" s="25" t="str">
        <f t="shared" si="18"/>
        <v>-</v>
      </c>
      <c r="G180" s="25" t="str">
        <f t="shared" si="19"/>
        <v>-</v>
      </c>
      <c r="H180" s="25" t="str">
        <f t="shared" si="20"/>
        <v>-</v>
      </c>
      <c r="I180" s="25" t="str">
        <f t="shared" si="21"/>
        <v>-</v>
      </c>
      <c r="J180" s="25" t="str">
        <f t="shared" si="16"/>
        <v>-</v>
      </c>
      <c r="K180" s="289" t="str">
        <f>第3表01元データ!P182</f>
        <v>-</v>
      </c>
      <c r="L180" s="289" t="str">
        <f>第3表01元データ!Q182</f>
        <v>-</v>
      </c>
      <c r="M180" s="289" t="str">
        <f>第3表01元データ!R182</f>
        <v>-</v>
      </c>
      <c r="N180" s="289" t="str">
        <f>第3表01元データ!S182</f>
        <v>-</v>
      </c>
      <c r="O180" s="25" t="str">
        <f t="shared" si="17"/>
        <v>-</v>
      </c>
      <c r="P180" s="289" t="str">
        <f>第3表01元データ!U182</f>
        <v>-</v>
      </c>
      <c r="Q180" s="289" t="str">
        <f>第3表01元データ!V182</f>
        <v>-</v>
      </c>
      <c r="R180" s="289" t="str">
        <f>第3表01元データ!W182</f>
        <v>-</v>
      </c>
      <c r="S180" s="289" t="str">
        <f>第3表01元データ!X182</f>
        <v>-</v>
      </c>
    </row>
    <row r="181" spans="1:19" ht="13.5" customHeight="1">
      <c r="A181" s="2"/>
      <c r="B181" s="2" t="s">
        <v>66</v>
      </c>
      <c r="C181" s="2"/>
      <c r="D181" s="22" t="s">
        <v>610</v>
      </c>
      <c r="E181" s="27" t="str">
        <f t="shared" si="15"/>
        <v>x</v>
      </c>
      <c r="F181" s="25" t="str">
        <f t="shared" si="18"/>
        <v>x</v>
      </c>
      <c r="G181" s="25" t="str">
        <f t="shared" si="19"/>
        <v>x</v>
      </c>
      <c r="H181" s="25" t="str">
        <f t="shared" si="20"/>
        <v>x</v>
      </c>
      <c r="I181" s="25" t="str">
        <f t="shared" si="21"/>
        <v>x</v>
      </c>
      <c r="J181" s="25" t="str">
        <f t="shared" si="16"/>
        <v>x</v>
      </c>
      <c r="K181" s="289" t="str">
        <f>第3表01元データ!P183</f>
        <v>x</v>
      </c>
      <c r="L181" s="289" t="str">
        <f>第3表01元データ!Q183</f>
        <v>x</v>
      </c>
      <c r="M181" s="289" t="str">
        <f>第3表01元データ!R183</f>
        <v>x</v>
      </c>
      <c r="N181" s="289" t="str">
        <f>第3表01元データ!S183</f>
        <v>x</v>
      </c>
      <c r="O181" s="25" t="str">
        <f t="shared" si="17"/>
        <v>x</v>
      </c>
      <c r="P181" s="289" t="str">
        <f>第3表01元データ!U183</f>
        <v>x</v>
      </c>
      <c r="Q181" s="289" t="str">
        <f>第3表01元データ!V183</f>
        <v>x</v>
      </c>
      <c r="R181" s="289" t="str">
        <f>第3表01元データ!W183</f>
        <v>x</v>
      </c>
      <c r="S181" s="289" t="str">
        <f>第3表01元データ!X183</f>
        <v>x</v>
      </c>
    </row>
    <row r="182" spans="1:19" ht="13.5" customHeight="1">
      <c r="A182" s="2" t="s">
        <v>67</v>
      </c>
      <c r="B182" s="2"/>
      <c r="C182" s="2"/>
      <c r="D182" s="22"/>
      <c r="E182" s="27"/>
      <c r="F182" s="25"/>
      <c r="G182" s="25"/>
      <c r="H182" s="25"/>
      <c r="I182" s="25"/>
      <c r="J182" s="25"/>
      <c r="K182" s="4"/>
      <c r="L182" s="4"/>
      <c r="M182" s="4"/>
      <c r="N182" s="4"/>
      <c r="O182" s="24"/>
      <c r="P182" s="4"/>
      <c r="Q182" s="4"/>
      <c r="R182" s="4"/>
      <c r="S182" s="28"/>
    </row>
    <row r="183" spans="1:19" ht="13.5" customHeight="1">
      <c r="A183" s="2">
        <v>1</v>
      </c>
      <c r="B183" s="542" t="s">
        <v>68</v>
      </c>
      <c r="C183" s="543"/>
      <c r="D183" s="22"/>
      <c r="E183" s="27">
        <f t="shared" ref="E183:E197" si="22">SUM(J183,O183)</f>
        <v>4323</v>
      </c>
      <c r="F183" s="25">
        <f t="shared" ref="F183:F197" si="23">SUM(K183,P183)</f>
        <v>1238</v>
      </c>
      <c r="G183" s="25">
        <f t="shared" ref="G183:G197" si="24">SUM(L183,Q183)</f>
        <v>1923</v>
      </c>
      <c r="H183" s="25">
        <f t="shared" ref="H183:H197" si="25">SUM(M183,R183)</f>
        <v>1072</v>
      </c>
      <c r="I183" s="25">
        <f t="shared" ref="I183:I197" si="26">SUM(N183,S183)</f>
        <v>90</v>
      </c>
      <c r="J183" s="25">
        <f t="shared" ref="J183:J198" si="27">SUM(K183:N183)</f>
        <v>1845</v>
      </c>
      <c r="K183" s="25">
        <f>SUM(K68)</f>
        <v>625</v>
      </c>
      <c r="L183" s="25">
        <f t="shared" ref="L183:N183" si="28">SUM(L68)</f>
        <v>967</v>
      </c>
      <c r="M183" s="25">
        <f t="shared" si="28"/>
        <v>203</v>
      </c>
      <c r="N183" s="25">
        <f t="shared" si="28"/>
        <v>50</v>
      </c>
      <c r="O183" s="25">
        <f>SUM(P183:S183)</f>
        <v>2478</v>
      </c>
      <c r="P183" s="25">
        <f t="shared" ref="P183:S183" si="29">SUM(P68)</f>
        <v>613</v>
      </c>
      <c r="Q183" s="25">
        <f t="shared" si="29"/>
        <v>956</v>
      </c>
      <c r="R183" s="25">
        <f t="shared" si="29"/>
        <v>869</v>
      </c>
      <c r="S183" s="26">
        <f t="shared" si="29"/>
        <v>40</v>
      </c>
    </row>
    <row r="184" spans="1:19" ht="13.5" customHeight="1">
      <c r="A184" s="2">
        <v>2</v>
      </c>
      <c r="B184" s="542" t="s">
        <v>323</v>
      </c>
      <c r="C184" s="543"/>
      <c r="D184" s="11"/>
      <c r="E184" s="27">
        <f t="shared" si="22"/>
        <v>3950</v>
      </c>
      <c r="F184" s="25">
        <f t="shared" si="23"/>
        <v>1148</v>
      </c>
      <c r="G184" s="25">
        <f t="shared" si="24"/>
        <v>1893</v>
      </c>
      <c r="H184" s="25">
        <f t="shared" si="25"/>
        <v>850</v>
      </c>
      <c r="I184" s="25">
        <f t="shared" si="26"/>
        <v>59</v>
      </c>
      <c r="J184" s="25">
        <f t="shared" si="27"/>
        <v>1696</v>
      </c>
      <c r="K184" s="25">
        <f>SUM(K39,K64,K96,K97,K100,K98,K99,K181)</f>
        <v>539</v>
      </c>
      <c r="L184" s="25">
        <f t="shared" ref="L184:N184" si="30">SUM(L39,L64,L96,L97,L100,L98,L99,L181)</f>
        <v>954</v>
      </c>
      <c r="M184" s="25">
        <f t="shared" si="30"/>
        <v>167</v>
      </c>
      <c r="N184" s="25">
        <f t="shared" si="30"/>
        <v>36</v>
      </c>
      <c r="O184" s="25">
        <f t="shared" ref="O184:O200" si="31">SUM(P184:S184)</f>
        <v>2254</v>
      </c>
      <c r="P184" s="25">
        <f t="shared" ref="P184:S184" si="32">SUM(P39,P64,P96,P97,P100,P98,P99,P181)</f>
        <v>609</v>
      </c>
      <c r="Q184" s="25">
        <f t="shared" si="32"/>
        <v>939</v>
      </c>
      <c r="R184" s="25">
        <f t="shared" si="32"/>
        <v>683</v>
      </c>
      <c r="S184" s="26">
        <f t="shared" si="32"/>
        <v>23</v>
      </c>
    </row>
    <row r="185" spans="1:19" ht="13.5" customHeight="1">
      <c r="A185" s="2">
        <v>3</v>
      </c>
      <c r="B185" s="542" t="s">
        <v>69</v>
      </c>
      <c r="C185" s="543"/>
      <c r="D185" s="9"/>
      <c r="E185" s="27">
        <f t="shared" si="22"/>
        <v>3977</v>
      </c>
      <c r="F185" s="25">
        <f t="shared" si="23"/>
        <v>1180</v>
      </c>
      <c r="G185" s="25">
        <f t="shared" si="24"/>
        <v>1779</v>
      </c>
      <c r="H185" s="25">
        <f t="shared" si="25"/>
        <v>979</v>
      </c>
      <c r="I185" s="25">
        <f t="shared" si="26"/>
        <v>39</v>
      </c>
      <c r="J185" s="25">
        <f t="shared" si="27"/>
        <v>1653</v>
      </c>
      <c r="K185" s="25">
        <f>SUM(K89)</f>
        <v>548</v>
      </c>
      <c r="L185" s="25">
        <f t="shared" ref="L185:N185" si="33">SUM(L89)</f>
        <v>880</v>
      </c>
      <c r="M185" s="25">
        <f t="shared" si="33"/>
        <v>201</v>
      </c>
      <c r="N185" s="25">
        <f t="shared" si="33"/>
        <v>24</v>
      </c>
      <c r="O185" s="25">
        <f t="shared" si="31"/>
        <v>2324</v>
      </c>
      <c r="P185" s="25">
        <f t="shared" ref="P185:S185" si="34">SUM(P89)</f>
        <v>632</v>
      </c>
      <c r="Q185" s="25">
        <f t="shared" si="34"/>
        <v>899</v>
      </c>
      <c r="R185" s="25">
        <f t="shared" si="34"/>
        <v>778</v>
      </c>
      <c r="S185" s="26">
        <f t="shared" si="34"/>
        <v>15</v>
      </c>
    </row>
    <row r="186" spans="1:19" ht="13.5" customHeight="1">
      <c r="A186" s="2">
        <v>4</v>
      </c>
      <c r="B186" s="542" t="s">
        <v>70</v>
      </c>
      <c r="C186" s="543"/>
      <c r="D186" s="11"/>
      <c r="E186" s="27">
        <f t="shared" si="22"/>
        <v>4560</v>
      </c>
      <c r="F186" s="25">
        <f t="shared" si="23"/>
        <v>1244</v>
      </c>
      <c r="G186" s="25">
        <f t="shared" si="24"/>
        <v>2292</v>
      </c>
      <c r="H186" s="25">
        <f t="shared" si="25"/>
        <v>978</v>
      </c>
      <c r="I186" s="25">
        <f t="shared" si="26"/>
        <v>46</v>
      </c>
      <c r="J186" s="25">
        <f t="shared" si="27"/>
        <v>1955</v>
      </c>
      <c r="K186" s="25">
        <f>SUM(K101)</f>
        <v>587</v>
      </c>
      <c r="L186" s="25">
        <f t="shared" ref="L186:N186" si="35">SUM(L101)</f>
        <v>1146</v>
      </c>
      <c r="M186" s="25">
        <f t="shared" si="35"/>
        <v>197</v>
      </c>
      <c r="N186" s="25">
        <f t="shared" si="35"/>
        <v>25</v>
      </c>
      <c r="O186" s="25">
        <f t="shared" si="31"/>
        <v>2605</v>
      </c>
      <c r="P186" s="25">
        <f t="shared" ref="P186:S186" si="36">SUM(P101)</f>
        <v>657</v>
      </c>
      <c r="Q186" s="25">
        <f t="shared" si="36"/>
        <v>1146</v>
      </c>
      <c r="R186" s="25">
        <f t="shared" si="36"/>
        <v>781</v>
      </c>
      <c r="S186" s="25">
        <f t="shared" si="36"/>
        <v>21</v>
      </c>
    </row>
    <row r="187" spans="1:19" ht="13.5" customHeight="1">
      <c r="A187" s="2">
        <v>5</v>
      </c>
      <c r="B187" s="542" t="s">
        <v>71</v>
      </c>
      <c r="C187" s="543"/>
      <c r="D187" s="11"/>
      <c r="E187" s="27">
        <f t="shared" si="22"/>
        <v>5041</v>
      </c>
      <c r="F187" s="25">
        <f t="shared" si="23"/>
        <v>1155</v>
      </c>
      <c r="G187" s="25">
        <f t="shared" si="24"/>
        <v>2817</v>
      </c>
      <c r="H187" s="25">
        <f t="shared" si="25"/>
        <v>1032</v>
      </c>
      <c r="I187" s="25">
        <f t="shared" si="26"/>
        <v>37</v>
      </c>
      <c r="J187" s="25">
        <f t="shared" si="27"/>
        <v>2268</v>
      </c>
      <c r="K187" s="25">
        <f>SUM(K107,K83)</f>
        <v>604</v>
      </c>
      <c r="L187" s="25">
        <f t="shared" ref="L187:N187" si="37">SUM(L107,L83)</f>
        <v>1400</v>
      </c>
      <c r="M187" s="25">
        <f t="shared" si="37"/>
        <v>243</v>
      </c>
      <c r="N187" s="25">
        <f t="shared" si="37"/>
        <v>21</v>
      </c>
      <c r="O187" s="25">
        <f t="shared" si="31"/>
        <v>2773</v>
      </c>
      <c r="P187" s="25">
        <f t="shared" ref="P187:S187" si="38">SUM(P107,P83)</f>
        <v>551</v>
      </c>
      <c r="Q187" s="25">
        <f t="shared" si="38"/>
        <v>1417</v>
      </c>
      <c r="R187" s="25">
        <f t="shared" si="38"/>
        <v>789</v>
      </c>
      <c r="S187" s="25">
        <f t="shared" si="38"/>
        <v>16</v>
      </c>
    </row>
    <row r="188" spans="1:19" ht="13.5" customHeight="1">
      <c r="A188" s="2">
        <v>6</v>
      </c>
      <c r="B188" s="542" t="s">
        <v>72</v>
      </c>
      <c r="C188" s="543"/>
      <c r="D188" s="11"/>
      <c r="E188" s="27">
        <f t="shared" si="22"/>
        <v>7490</v>
      </c>
      <c r="F188" s="25">
        <f>SUM(K188,P188)</f>
        <v>2325</v>
      </c>
      <c r="G188" s="25">
        <f t="shared" si="24"/>
        <v>3693</v>
      </c>
      <c r="H188" s="25">
        <f t="shared" si="25"/>
        <v>1372</v>
      </c>
      <c r="I188" s="25">
        <f t="shared" si="26"/>
        <v>100</v>
      </c>
      <c r="J188" s="25">
        <f t="shared" si="27"/>
        <v>3492</v>
      </c>
      <c r="K188" s="25">
        <f>SUM(K77,K74)</f>
        <v>1250</v>
      </c>
      <c r="L188" s="25">
        <f t="shared" ref="L188:N188" si="39">SUM(L77,L74)</f>
        <v>1866</v>
      </c>
      <c r="M188" s="25">
        <f t="shared" si="39"/>
        <v>317</v>
      </c>
      <c r="N188" s="25">
        <f t="shared" si="39"/>
        <v>59</v>
      </c>
      <c r="O188" s="25">
        <f t="shared" si="31"/>
        <v>3998</v>
      </c>
      <c r="P188" s="25">
        <f t="shared" ref="P188:S188" si="40">SUM(P77,P74)</f>
        <v>1075</v>
      </c>
      <c r="Q188" s="25">
        <f t="shared" si="40"/>
        <v>1827</v>
      </c>
      <c r="R188" s="25">
        <f t="shared" si="40"/>
        <v>1055</v>
      </c>
      <c r="S188" s="25">
        <f t="shared" si="40"/>
        <v>41</v>
      </c>
    </row>
    <row r="189" spans="1:19" ht="13.5" customHeight="1">
      <c r="A189" s="2">
        <v>7</v>
      </c>
      <c r="B189" s="542" t="s">
        <v>73</v>
      </c>
      <c r="C189" s="543"/>
      <c r="D189" s="11"/>
      <c r="E189" s="27">
        <f t="shared" si="22"/>
        <v>5722</v>
      </c>
      <c r="F189" s="25">
        <f t="shared" si="23"/>
        <v>1536</v>
      </c>
      <c r="G189" s="25">
        <f t="shared" si="24"/>
        <v>2834</v>
      </c>
      <c r="H189" s="25">
        <f t="shared" si="25"/>
        <v>1336</v>
      </c>
      <c r="I189" s="25">
        <f t="shared" si="26"/>
        <v>16</v>
      </c>
      <c r="J189" s="25">
        <f t="shared" si="27"/>
        <v>2545</v>
      </c>
      <c r="K189" s="25">
        <f>SUM(K28)</f>
        <v>820</v>
      </c>
      <c r="L189" s="25">
        <f t="shared" ref="L189:N189" si="41">SUM(L28)</f>
        <v>1419</v>
      </c>
      <c r="M189" s="25">
        <f t="shared" si="41"/>
        <v>299</v>
      </c>
      <c r="N189" s="25">
        <f t="shared" si="41"/>
        <v>7</v>
      </c>
      <c r="O189" s="25">
        <f t="shared" si="31"/>
        <v>3177</v>
      </c>
      <c r="P189" s="25">
        <f t="shared" ref="P189:S189" si="42">SUM(P28)</f>
        <v>716</v>
      </c>
      <c r="Q189" s="25">
        <f t="shared" si="42"/>
        <v>1415</v>
      </c>
      <c r="R189" s="25">
        <f t="shared" si="42"/>
        <v>1037</v>
      </c>
      <c r="S189" s="25">
        <f t="shared" si="42"/>
        <v>9</v>
      </c>
    </row>
    <row r="190" spans="1:19" ht="13.5" customHeight="1">
      <c r="A190" s="2">
        <v>8</v>
      </c>
      <c r="B190" s="542" t="s">
        <v>74</v>
      </c>
      <c r="C190" s="543"/>
      <c r="D190" s="11"/>
      <c r="E190" s="27">
        <f t="shared" si="22"/>
        <v>2369</v>
      </c>
      <c r="F190" s="25">
        <f t="shared" si="23"/>
        <v>622</v>
      </c>
      <c r="G190" s="25">
        <f t="shared" si="24"/>
        <v>1150</v>
      </c>
      <c r="H190" s="25">
        <f t="shared" si="25"/>
        <v>592</v>
      </c>
      <c r="I190" s="25">
        <f t="shared" si="26"/>
        <v>5</v>
      </c>
      <c r="J190" s="25">
        <f t="shared" si="27"/>
        <v>1037</v>
      </c>
      <c r="K190" s="25">
        <f>SUM(K47,K46,K48)</f>
        <v>320</v>
      </c>
      <c r="L190" s="25">
        <f t="shared" ref="L190:N190" si="43">SUM(L47,L46,L48)</f>
        <v>573</v>
      </c>
      <c r="M190" s="25">
        <f t="shared" si="43"/>
        <v>141</v>
      </c>
      <c r="N190" s="25">
        <f t="shared" si="43"/>
        <v>3</v>
      </c>
      <c r="O190" s="25">
        <f t="shared" si="31"/>
        <v>1332</v>
      </c>
      <c r="P190" s="25">
        <f t="shared" ref="P190:S190" si="44">SUM(P47,P46,P48)</f>
        <v>302</v>
      </c>
      <c r="Q190" s="25">
        <f t="shared" si="44"/>
        <v>577</v>
      </c>
      <c r="R190" s="25">
        <f t="shared" si="44"/>
        <v>451</v>
      </c>
      <c r="S190" s="25">
        <f t="shared" si="44"/>
        <v>2</v>
      </c>
    </row>
    <row r="191" spans="1:19" ht="13.5" customHeight="1">
      <c r="A191" s="2">
        <v>9</v>
      </c>
      <c r="B191" s="542" t="s">
        <v>75</v>
      </c>
      <c r="C191" s="543"/>
      <c r="D191" s="11"/>
      <c r="E191" s="27">
        <f t="shared" si="22"/>
        <v>3438</v>
      </c>
      <c r="F191" s="25">
        <f t="shared" si="23"/>
        <v>842</v>
      </c>
      <c r="G191" s="25">
        <f t="shared" si="24"/>
        <v>1773</v>
      </c>
      <c r="H191" s="25">
        <f t="shared" si="25"/>
        <v>819</v>
      </c>
      <c r="I191" s="25">
        <f t="shared" si="26"/>
        <v>4</v>
      </c>
      <c r="J191" s="25">
        <f t="shared" si="27"/>
        <v>1523</v>
      </c>
      <c r="K191" s="25">
        <f>SUM(K43,K44,K45)</f>
        <v>430</v>
      </c>
      <c r="L191" s="25">
        <f t="shared" ref="L191:N191" si="45">SUM(L43,L44,L45)</f>
        <v>888</v>
      </c>
      <c r="M191" s="25">
        <f t="shared" si="45"/>
        <v>202</v>
      </c>
      <c r="N191" s="25">
        <f t="shared" si="45"/>
        <v>3</v>
      </c>
      <c r="O191" s="25">
        <f t="shared" si="31"/>
        <v>1915</v>
      </c>
      <c r="P191" s="25">
        <f t="shared" ref="P191:S191" si="46">SUM(P43,P44,P45)</f>
        <v>412</v>
      </c>
      <c r="Q191" s="25">
        <f t="shared" si="46"/>
        <v>885</v>
      </c>
      <c r="R191" s="25">
        <f t="shared" si="46"/>
        <v>617</v>
      </c>
      <c r="S191" s="25">
        <f t="shared" si="46"/>
        <v>1</v>
      </c>
    </row>
    <row r="192" spans="1:19" ht="13.5" customHeight="1">
      <c r="A192" s="2">
        <v>10</v>
      </c>
      <c r="B192" s="542" t="s">
        <v>76</v>
      </c>
      <c r="C192" s="543"/>
      <c r="D192" s="11"/>
      <c r="E192" s="27">
        <f t="shared" si="22"/>
        <v>3753</v>
      </c>
      <c r="F192" s="25">
        <f t="shared" si="23"/>
        <v>959</v>
      </c>
      <c r="G192" s="25">
        <f t="shared" si="24"/>
        <v>1917</v>
      </c>
      <c r="H192" s="25">
        <f t="shared" si="25"/>
        <v>837</v>
      </c>
      <c r="I192" s="25">
        <f t="shared" si="26"/>
        <v>40</v>
      </c>
      <c r="J192" s="25">
        <f t="shared" si="27"/>
        <v>1610</v>
      </c>
      <c r="K192" s="25">
        <f>SUM(K114,K113,K115,K116,K110,K138)</f>
        <v>464</v>
      </c>
      <c r="L192" s="25">
        <f t="shared" ref="L192:N192" si="47">SUM(L114,L113,L115,L116,L110,L138)</f>
        <v>957</v>
      </c>
      <c r="M192" s="25">
        <f t="shared" si="47"/>
        <v>165</v>
      </c>
      <c r="N192" s="25">
        <f t="shared" si="47"/>
        <v>24</v>
      </c>
      <c r="O192" s="25">
        <f t="shared" si="31"/>
        <v>2143</v>
      </c>
      <c r="P192" s="25">
        <f t="shared" ref="P192:S192" si="48">SUM(P114,P113,P115,P116,P110,P138)</f>
        <v>495</v>
      </c>
      <c r="Q192" s="25">
        <f t="shared" si="48"/>
        <v>960</v>
      </c>
      <c r="R192" s="25">
        <f t="shared" si="48"/>
        <v>672</v>
      </c>
      <c r="S192" s="25">
        <f t="shared" si="48"/>
        <v>16</v>
      </c>
    </row>
    <row r="193" spans="1:19" ht="13.5" customHeight="1">
      <c r="A193" s="2">
        <v>11</v>
      </c>
      <c r="B193" s="542" t="s">
        <v>77</v>
      </c>
      <c r="C193" s="543"/>
      <c r="D193" s="11"/>
      <c r="E193" s="27">
        <f t="shared" si="22"/>
        <v>5920</v>
      </c>
      <c r="F193" s="25">
        <f t="shared" si="23"/>
        <v>1437</v>
      </c>
      <c r="G193" s="25">
        <f t="shared" si="24"/>
        <v>3105</v>
      </c>
      <c r="H193" s="25">
        <f t="shared" si="25"/>
        <v>1347</v>
      </c>
      <c r="I193" s="25">
        <f t="shared" si="26"/>
        <v>31</v>
      </c>
      <c r="J193" s="25">
        <f t="shared" si="27"/>
        <v>2616</v>
      </c>
      <c r="K193" s="25">
        <f>SUM(K139,K133,K141,K140)</f>
        <v>760</v>
      </c>
      <c r="L193" s="25">
        <f t="shared" ref="L193:N193" si="49">SUM(L139,L133,L141,L140)</f>
        <v>1550</v>
      </c>
      <c r="M193" s="25">
        <f t="shared" si="49"/>
        <v>285</v>
      </c>
      <c r="N193" s="25">
        <f t="shared" si="49"/>
        <v>21</v>
      </c>
      <c r="O193" s="25">
        <f t="shared" si="31"/>
        <v>3304</v>
      </c>
      <c r="P193" s="25">
        <f t="shared" ref="P193:S193" si="50">SUM(P139,P133,P141,P140)</f>
        <v>677</v>
      </c>
      <c r="Q193" s="25">
        <f t="shared" si="50"/>
        <v>1555</v>
      </c>
      <c r="R193" s="25">
        <f t="shared" si="50"/>
        <v>1062</v>
      </c>
      <c r="S193" s="25">
        <f t="shared" si="50"/>
        <v>10</v>
      </c>
    </row>
    <row r="194" spans="1:19" ht="13.5" customHeight="1">
      <c r="A194" s="2">
        <v>12</v>
      </c>
      <c r="B194" s="542" t="s">
        <v>78</v>
      </c>
      <c r="C194" s="543"/>
      <c r="D194" s="11"/>
      <c r="E194" s="27">
        <f t="shared" si="22"/>
        <v>7449</v>
      </c>
      <c r="F194" s="25">
        <f t="shared" si="23"/>
        <v>1752</v>
      </c>
      <c r="G194" s="25">
        <f t="shared" si="24"/>
        <v>4102</v>
      </c>
      <c r="H194" s="25">
        <f t="shared" si="25"/>
        <v>1566</v>
      </c>
      <c r="I194" s="25">
        <f t="shared" si="26"/>
        <v>29</v>
      </c>
      <c r="J194" s="25">
        <f t="shared" si="27"/>
        <v>3314</v>
      </c>
      <c r="K194" s="25">
        <f>SUM(K119,K125,K130)</f>
        <v>873</v>
      </c>
      <c r="L194" s="25">
        <f t="shared" ref="L194:N194" si="51">SUM(L119,L125,L130)</f>
        <v>2053</v>
      </c>
      <c r="M194" s="25">
        <f t="shared" si="51"/>
        <v>370</v>
      </c>
      <c r="N194" s="25">
        <f t="shared" si="51"/>
        <v>18</v>
      </c>
      <c r="O194" s="25">
        <f t="shared" si="31"/>
        <v>4135</v>
      </c>
      <c r="P194" s="25">
        <f t="shared" ref="P194:S194" si="52">SUM(P119,P125,P130)</f>
        <v>879</v>
      </c>
      <c r="Q194" s="25">
        <f t="shared" si="52"/>
        <v>2049</v>
      </c>
      <c r="R194" s="25">
        <f t="shared" si="52"/>
        <v>1196</v>
      </c>
      <c r="S194" s="25">
        <f t="shared" si="52"/>
        <v>11</v>
      </c>
    </row>
    <row r="195" spans="1:19" ht="13.5" customHeight="1">
      <c r="A195" s="2">
        <v>13</v>
      </c>
      <c r="B195" s="542" t="s">
        <v>79</v>
      </c>
      <c r="C195" s="543"/>
      <c r="D195" s="11"/>
      <c r="E195" s="27">
        <f t="shared" si="22"/>
        <v>7028</v>
      </c>
      <c r="F195" s="25">
        <f t="shared" si="23"/>
        <v>1491</v>
      </c>
      <c r="G195" s="25">
        <f t="shared" si="24"/>
        <v>4177</v>
      </c>
      <c r="H195" s="25">
        <f t="shared" si="25"/>
        <v>1347</v>
      </c>
      <c r="I195" s="25">
        <f t="shared" si="26"/>
        <v>13</v>
      </c>
      <c r="J195" s="25">
        <f t="shared" si="27"/>
        <v>3101</v>
      </c>
      <c r="K195" s="25">
        <f>SUM(K34,K23)</f>
        <v>731</v>
      </c>
      <c r="L195" s="25">
        <f t="shared" ref="L195:N195" si="53">SUM(L34,L23)</f>
        <v>2074</v>
      </c>
      <c r="M195" s="25">
        <f t="shared" si="53"/>
        <v>289</v>
      </c>
      <c r="N195" s="25">
        <f t="shared" si="53"/>
        <v>7</v>
      </c>
      <c r="O195" s="25">
        <f t="shared" si="31"/>
        <v>3927</v>
      </c>
      <c r="P195" s="25">
        <f t="shared" ref="P195:S195" si="54">SUM(P34,P23)</f>
        <v>760</v>
      </c>
      <c r="Q195" s="25">
        <f t="shared" si="54"/>
        <v>2103</v>
      </c>
      <c r="R195" s="25">
        <f t="shared" si="54"/>
        <v>1058</v>
      </c>
      <c r="S195" s="25">
        <f t="shared" si="54"/>
        <v>6</v>
      </c>
    </row>
    <row r="196" spans="1:19" ht="13.5" customHeight="1">
      <c r="A196" s="2">
        <v>14</v>
      </c>
      <c r="B196" s="542" t="s">
        <v>80</v>
      </c>
      <c r="C196" s="543"/>
      <c r="D196" s="11" t="s">
        <v>592</v>
      </c>
      <c r="E196" s="27">
        <f t="shared" si="22"/>
        <v>7349</v>
      </c>
      <c r="F196" s="25">
        <f t="shared" si="23"/>
        <v>1756</v>
      </c>
      <c r="G196" s="25">
        <f t="shared" si="24"/>
        <v>3875</v>
      </c>
      <c r="H196" s="25">
        <f t="shared" si="25"/>
        <v>1707</v>
      </c>
      <c r="I196" s="25">
        <f t="shared" si="26"/>
        <v>11</v>
      </c>
      <c r="J196" s="25">
        <f t="shared" si="27"/>
        <v>3191</v>
      </c>
      <c r="K196" s="25">
        <f>SUM(K54,K49,K58)</f>
        <v>910</v>
      </c>
      <c r="L196" s="25">
        <f t="shared" ref="L196:N196" si="55">SUM(L54,L49,L58)</f>
        <v>1936</v>
      </c>
      <c r="M196" s="25">
        <f t="shared" si="55"/>
        <v>342</v>
      </c>
      <c r="N196" s="25">
        <f t="shared" si="55"/>
        <v>3</v>
      </c>
      <c r="O196" s="25">
        <f t="shared" si="31"/>
        <v>4158</v>
      </c>
      <c r="P196" s="25">
        <f t="shared" ref="P196:S196" si="56">SUM(P54,P49,P58)</f>
        <v>846</v>
      </c>
      <c r="Q196" s="25">
        <f t="shared" si="56"/>
        <v>1939</v>
      </c>
      <c r="R196" s="25">
        <f t="shared" si="56"/>
        <v>1365</v>
      </c>
      <c r="S196" s="25">
        <f t="shared" si="56"/>
        <v>8</v>
      </c>
    </row>
    <row r="197" spans="1:19" ht="13.5" customHeight="1">
      <c r="A197" s="2">
        <v>15</v>
      </c>
      <c r="B197" s="542" t="s">
        <v>81</v>
      </c>
      <c r="C197" s="543"/>
      <c r="D197" s="11"/>
      <c r="E197" s="27">
        <f t="shared" si="22"/>
        <v>12450</v>
      </c>
      <c r="F197" s="25">
        <f t="shared" si="23"/>
        <v>3043</v>
      </c>
      <c r="G197" s="25">
        <f t="shared" si="24"/>
        <v>7336</v>
      </c>
      <c r="H197" s="25">
        <f t="shared" si="25"/>
        <v>2045</v>
      </c>
      <c r="I197" s="25">
        <f t="shared" si="26"/>
        <v>26</v>
      </c>
      <c r="J197" s="25">
        <f t="shared" si="27"/>
        <v>5714</v>
      </c>
      <c r="K197" s="25">
        <f>SUM(K142,K143,K149)</f>
        <v>1627</v>
      </c>
      <c r="L197" s="25">
        <f t="shared" ref="L197:N197" si="57">SUM(L142,L143,L149)</f>
        <v>3623</v>
      </c>
      <c r="M197" s="25">
        <f t="shared" si="57"/>
        <v>450</v>
      </c>
      <c r="N197" s="25">
        <f t="shared" si="57"/>
        <v>14</v>
      </c>
      <c r="O197" s="25">
        <f t="shared" si="31"/>
        <v>6736</v>
      </c>
      <c r="P197" s="25">
        <f t="shared" ref="P197:S197" si="58">SUM(P142,P143,P149)</f>
        <v>1416</v>
      </c>
      <c r="Q197" s="25">
        <f t="shared" si="58"/>
        <v>3713</v>
      </c>
      <c r="R197" s="25">
        <f t="shared" si="58"/>
        <v>1595</v>
      </c>
      <c r="S197" s="25">
        <f t="shared" si="58"/>
        <v>12</v>
      </c>
    </row>
    <row r="198" spans="1:19" ht="13.5" customHeight="1">
      <c r="A198" s="2">
        <v>16</v>
      </c>
      <c r="B198" s="542" t="s">
        <v>82</v>
      </c>
      <c r="C198" s="543"/>
      <c r="D198" s="11"/>
      <c r="E198" s="27">
        <f t="shared" ref="E198:E200" si="59">SUM(J198,O198)</f>
        <v>11027</v>
      </c>
      <c r="F198" s="25">
        <f t="shared" ref="F198:F200" si="60">SUM(K198,P198)</f>
        <v>2482</v>
      </c>
      <c r="G198" s="25">
        <f t="shared" ref="G198:G200" si="61">SUM(L198,Q198)</f>
        <v>6039</v>
      </c>
      <c r="H198" s="25">
        <f t="shared" ref="H198:H200" si="62">SUM(M198,R198)</f>
        <v>2473</v>
      </c>
      <c r="I198" s="25">
        <f t="shared" ref="I198:I200" si="63">SUM(N198,S198)</f>
        <v>33</v>
      </c>
      <c r="J198" s="25">
        <f t="shared" si="27"/>
        <v>4772</v>
      </c>
      <c r="K198" s="25">
        <f>SUM(K154,K163,K169,K159)</f>
        <v>1220</v>
      </c>
      <c r="L198" s="25">
        <f t="shared" ref="L198:N198" si="64">SUM(L154,L163,L169,L159)</f>
        <v>3019</v>
      </c>
      <c r="M198" s="25">
        <f t="shared" si="64"/>
        <v>515</v>
      </c>
      <c r="N198" s="25">
        <f t="shared" si="64"/>
        <v>18</v>
      </c>
      <c r="O198" s="25">
        <f t="shared" si="31"/>
        <v>6255</v>
      </c>
      <c r="P198" s="25">
        <f t="shared" ref="P198:S198" si="65">SUM(P154,P163,P169,P159)</f>
        <v>1262</v>
      </c>
      <c r="Q198" s="25">
        <f t="shared" si="65"/>
        <v>3020</v>
      </c>
      <c r="R198" s="25">
        <f t="shared" si="65"/>
        <v>1958</v>
      </c>
      <c r="S198" s="25">
        <f t="shared" si="65"/>
        <v>15</v>
      </c>
    </row>
    <row r="199" spans="1:19" ht="13.5" customHeight="1">
      <c r="A199" s="2">
        <v>17</v>
      </c>
      <c r="B199" s="542" t="s">
        <v>83</v>
      </c>
      <c r="C199" s="543"/>
      <c r="D199" s="11"/>
      <c r="E199" s="27">
        <f t="shared" si="59"/>
        <v>10653</v>
      </c>
      <c r="F199" s="25">
        <f t="shared" si="60"/>
        <v>2919</v>
      </c>
      <c r="G199" s="25">
        <f t="shared" si="61"/>
        <v>5936</v>
      </c>
      <c r="H199" s="25">
        <f t="shared" si="62"/>
        <v>1740</v>
      </c>
      <c r="I199" s="25">
        <f t="shared" si="63"/>
        <v>58</v>
      </c>
      <c r="J199" s="25">
        <f t="shared" ref="J199:J200" si="66">SUM(K199:N199)</f>
        <v>5081</v>
      </c>
      <c r="K199" s="25">
        <f>SUM(K175,K170,K171,K172,K173,K174)</f>
        <v>1635</v>
      </c>
      <c r="L199" s="25">
        <f t="shared" ref="L199:N199" si="67">SUM(L175,L170,L171,L172,L173,L174)</f>
        <v>2951</v>
      </c>
      <c r="M199" s="25">
        <f t="shared" si="67"/>
        <v>460</v>
      </c>
      <c r="N199" s="25">
        <f t="shared" si="67"/>
        <v>35</v>
      </c>
      <c r="O199" s="25">
        <f t="shared" si="31"/>
        <v>5572</v>
      </c>
      <c r="P199" s="25">
        <f t="shared" ref="P199:S199" si="68">SUM(P175,P170,P171,P172,P173,P174)</f>
        <v>1284</v>
      </c>
      <c r="Q199" s="25">
        <f t="shared" si="68"/>
        <v>2985</v>
      </c>
      <c r="R199" s="25">
        <f t="shared" si="68"/>
        <v>1280</v>
      </c>
      <c r="S199" s="25">
        <f t="shared" si="68"/>
        <v>23</v>
      </c>
    </row>
    <row r="200" spans="1:19" ht="13.5" customHeight="1">
      <c r="A200" s="6">
        <v>18</v>
      </c>
      <c r="B200" s="606" t="s">
        <v>84</v>
      </c>
      <c r="C200" s="607"/>
      <c r="D200" s="12"/>
      <c r="E200" s="292">
        <f t="shared" si="59"/>
        <v>4058</v>
      </c>
      <c r="F200" s="293">
        <f t="shared" si="60"/>
        <v>840</v>
      </c>
      <c r="G200" s="293">
        <f t="shared" si="61"/>
        <v>2163</v>
      </c>
      <c r="H200" s="293">
        <f t="shared" si="62"/>
        <v>1047</v>
      </c>
      <c r="I200" s="293">
        <f t="shared" si="63"/>
        <v>8</v>
      </c>
      <c r="J200" s="293">
        <f t="shared" si="66"/>
        <v>1790</v>
      </c>
      <c r="K200" s="293">
        <f>SUM(K5,K9,K13,K17)</f>
        <v>459</v>
      </c>
      <c r="L200" s="293">
        <f t="shared" ref="L200:N200" si="69">SUM(L5,L9,L13,L17)</f>
        <v>1076</v>
      </c>
      <c r="M200" s="293">
        <f t="shared" si="69"/>
        <v>252</v>
      </c>
      <c r="N200" s="293">
        <f t="shared" si="69"/>
        <v>3</v>
      </c>
      <c r="O200" s="293">
        <f t="shared" si="31"/>
        <v>2268</v>
      </c>
      <c r="P200" s="293">
        <f t="shared" ref="P200:S200" si="70">SUM(P5,P9,P13,P17)</f>
        <v>381</v>
      </c>
      <c r="Q200" s="293">
        <f t="shared" si="70"/>
        <v>1087</v>
      </c>
      <c r="R200" s="293">
        <f t="shared" si="70"/>
        <v>795</v>
      </c>
      <c r="S200" s="293">
        <f t="shared" si="70"/>
        <v>5</v>
      </c>
    </row>
    <row r="201" spans="1:19">
      <c r="A201" s="1" t="s">
        <v>298</v>
      </c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</row>
    <row r="202" spans="1:19">
      <c r="A202" s="1" t="s">
        <v>604</v>
      </c>
    </row>
    <row r="203" spans="1:19">
      <c r="A203" s="1" t="s">
        <v>607</v>
      </c>
    </row>
    <row r="204" spans="1:19">
      <c r="A204" s="1" t="s">
        <v>608</v>
      </c>
    </row>
    <row r="205" spans="1:19">
      <c r="A205" s="1" t="s">
        <v>327</v>
      </c>
    </row>
  </sheetData>
  <mergeCells count="23">
    <mergeCell ref="B198:C198"/>
    <mergeCell ref="B199:C199"/>
    <mergeCell ref="B200:C200"/>
    <mergeCell ref="B190:C190"/>
    <mergeCell ref="B191:C191"/>
    <mergeCell ref="B192:C192"/>
    <mergeCell ref="B193:C193"/>
    <mergeCell ref="B194:C194"/>
    <mergeCell ref="B195:C195"/>
    <mergeCell ref="B196:C196"/>
    <mergeCell ref="B197:C197"/>
    <mergeCell ref="J2:N2"/>
    <mergeCell ref="O2:S2"/>
    <mergeCell ref="B183:C183"/>
    <mergeCell ref="B184:C184"/>
    <mergeCell ref="B185:C185"/>
    <mergeCell ref="B189:C189"/>
    <mergeCell ref="A4:B4"/>
    <mergeCell ref="B188:C188"/>
    <mergeCell ref="A2:C3"/>
    <mergeCell ref="E2:I2"/>
    <mergeCell ref="B186:C186"/>
    <mergeCell ref="B187:C187"/>
  </mergeCells>
  <phoneticPr fontId="1"/>
  <pageMargins left="0.70866141732283472" right="0.70866141732283472" top="0.74803149606299213" bottom="0.74803149606299213" header="0.31496062992125984" footer="0.31496062992125984"/>
  <pageSetup paperSize="9" scale="48" orientation="landscape" r:id="rId1"/>
  <headerFooter>
    <oddHeader>&amp;R国　第４表</oddHeader>
  </headerFooter>
  <rowBreaks count="2" manualBreakCount="2">
    <brk id="67" max="16383" man="1"/>
    <brk id="132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">
    <tabColor rgb="FFFF0000"/>
  </sheetPr>
  <dimension ref="A1:Y204"/>
  <sheetViews>
    <sheetView workbookViewId="0">
      <selection activeCell="L15" sqref="L15"/>
    </sheetView>
  </sheetViews>
  <sheetFormatPr defaultRowHeight="13.5"/>
  <cols>
    <col min="2" max="2" width="11.875" bestFit="1" customWidth="1"/>
    <col min="3" max="3" width="13" bestFit="1" customWidth="1"/>
    <col min="4" max="4" width="12.375" bestFit="1" customWidth="1"/>
    <col min="5" max="5" width="11" bestFit="1" customWidth="1"/>
    <col min="6" max="6" width="14.25" bestFit="1" customWidth="1"/>
    <col min="7" max="7" width="7.25" bestFit="1" customWidth="1"/>
    <col min="8" max="8" width="11" bestFit="1" customWidth="1"/>
    <col min="9" max="9" width="10" bestFit="1" customWidth="1"/>
  </cols>
  <sheetData>
    <row r="1" spans="1:25">
      <c r="A1" t="s">
        <v>411</v>
      </c>
    </row>
    <row r="2" spans="1:25">
      <c r="A2" t="s">
        <v>564</v>
      </c>
    </row>
    <row r="3" spans="1:25">
      <c r="A3">
        <v>3</v>
      </c>
    </row>
    <row r="4" spans="1:25">
      <c r="A4">
        <v>4</v>
      </c>
      <c r="J4" t="s">
        <v>565</v>
      </c>
      <c r="O4" t="s">
        <v>566</v>
      </c>
      <c r="T4" t="s">
        <v>567</v>
      </c>
    </row>
    <row r="5" spans="1:25" s="94" customFormat="1" ht="27">
      <c r="A5" s="94">
        <v>5</v>
      </c>
      <c r="B5" s="94" t="s">
        <v>517</v>
      </c>
      <c r="C5" s="94" t="s">
        <v>518</v>
      </c>
      <c r="D5" s="94" t="s">
        <v>413</v>
      </c>
      <c r="E5" s="94" t="s">
        <v>416</v>
      </c>
      <c r="F5" s="94" t="s">
        <v>417</v>
      </c>
      <c r="G5" s="94" t="s">
        <v>519</v>
      </c>
      <c r="H5" s="94" t="s">
        <v>418</v>
      </c>
      <c r="I5" s="94" t="s">
        <v>520</v>
      </c>
      <c r="J5" s="94" t="s">
        <v>568</v>
      </c>
      <c r="K5" s="94" t="s">
        <v>569</v>
      </c>
      <c r="L5" s="94" t="s">
        <v>570</v>
      </c>
      <c r="M5" s="94" t="s">
        <v>571</v>
      </c>
      <c r="N5" s="94" t="s">
        <v>572</v>
      </c>
      <c r="O5" s="94" t="s">
        <v>568</v>
      </c>
      <c r="P5" s="94" t="s">
        <v>569</v>
      </c>
      <c r="Q5" s="94" t="s">
        <v>570</v>
      </c>
      <c r="R5" s="94" t="s">
        <v>571</v>
      </c>
      <c r="S5" s="94" t="s">
        <v>572</v>
      </c>
      <c r="T5" s="94" t="s">
        <v>568</v>
      </c>
      <c r="U5" s="94" t="s">
        <v>569</v>
      </c>
      <c r="V5" s="94" t="s">
        <v>570</v>
      </c>
      <c r="W5" s="94" t="s">
        <v>571</v>
      </c>
      <c r="X5" s="94" t="s">
        <v>572</v>
      </c>
    </row>
    <row r="6" spans="1:25">
      <c r="A6">
        <v>6704</v>
      </c>
      <c r="C6">
        <v>1</v>
      </c>
      <c r="G6">
        <v>0</v>
      </c>
      <c r="J6" s="91">
        <v>110557</v>
      </c>
      <c r="K6" s="91">
        <v>27969</v>
      </c>
      <c r="L6" s="91">
        <v>58804</v>
      </c>
      <c r="M6" s="91">
        <v>23139</v>
      </c>
      <c r="N6" s="91">
        <v>645</v>
      </c>
      <c r="O6" s="91">
        <v>49203</v>
      </c>
      <c r="P6" s="91">
        <v>14402</v>
      </c>
      <c r="Q6" s="91">
        <v>29332</v>
      </c>
      <c r="R6" s="91">
        <v>5098</v>
      </c>
      <c r="S6" s="91">
        <v>371</v>
      </c>
      <c r="T6" s="91">
        <v>61354</v>
      </c>
      <c r="U6" s="91">
        <v>13567</v>
      </c>
      <c r="V6" s="91">
        <v>29472</v>
      </c>
      <c r="W6" s="91">
        <v>18041</v>
      </c>
      <c r="X6" s="91">
        <v>274</v>
      </c>
      <c r="Y6" s="91"/>
    </row>
    <row r="7" spans="1:25">
      <c r="A7">
        <v>6874</v>
      </c>
      <c r="B7">
        <v>710</v>
      </c>
      <c r="C7">
        <v>2</v>
      </c>
      <c r="G7">
        <v>1</v>
      </c>
      <c r="H7" t="s">
        <v>419</v>
      </c>
      <c r="J7" s="91">
        <v>691</v>
      </c>
      <c r="K7" s="91">
        <v>118</v>
      </c>
      <c r="L7" s="91">
        <v>415</v>
      </c>
      <c r="M7" s="91">
        <v>158</v>
      </c>
      <c r="N7" s="91" t="s">
        <v>313</v>
      </c>
      <c r="O7" s="91">
        <v>306</v>
      </c>
      <c r="P7" s="91">
        <v>62</v>
      </c>
      <c r="Q7" s="91">
        <v>206</v>
      </c>
      <c r="R7" s="91">
        <v>38</v>
      </c>
      <c r="S7" s="91" t="s">
        <v>313</v>
      </c>
      <c r="T7" s="91">
        <v>385</v>
      </c>
      <c r="U7" s="91">
        <v>56</v>
      </c>
      <c r="V7" s="91">
        <v>209</v>
      </c>
      <c r="W7" s="91">
        <v>120</v>
      </c>
      <c r="X7" s="91" t="s">
        <v>313</v>
      </c>
      <c r="Y7" s="91"/>
    </row>
    <row r="8" spans="1:25">
      <c r="A8">
        <v>6875</v>
      </c>
      <c r="B8">
        <v>71001</v>
      </c>
      <c r="C8">
        <v>3</v>
      </c>
      <c r="G8">
        <v>2</v>
      </c>
      <c r="H8" t="s">
        <v>419</v>
      </c>
      <c r="I8" t="s">
        <v>535</v>
      </c>
      <c r="J8" s="91">
        <v>613</v>
      </c>
      <c r="K8" s="91">
        <v>105</v>
      </c>
      <c r="L8" s="91">
        <v>360</v>
      </c>
      <c r="M8" s="91">
        <v>148</v>
      </c>
      <c r="N8" s="91" t="s">
        <v>313</v>
      </c>
      <c r="O8" s="91">
        <v>270</v>
      </c>
      <c r="P8" s="91">
        <v>57</v>
      </c>
      <c r="Q8" s="91">
        <v>180</v>
      </c>
      <c r="R8" s="91">
        <v>33</v>
      </c>
      <c r="S8" s="91" t="s">
        <v>313</v>
      </c>
      <c r="T8" s="91">
        <v>343</v>
      </c>
      <c r="U8" s="91">
        <v>48</v>
      </c>
      <c r="V8" s="91">
        <v>180</v>
      </c>
      <c r="W8" s="91">
        <v>115</v>
      </c>
      <c r="X8" s="91" t="s">
        <v>313</v>
      </c>
      <c r="Y8" s="91"/>
    </row>
    <row r="9" spans="1:25">
      <c r="A9">
        <v>6876</v>
      </c>
      <c r="B9">
        <v>71002</v>
      </c>
      <c r="C9">
        <v>3</v>
      </c>
      <c r="G9">
        <v>3</v>
      </c>
      <c r="H9" t="s">
        <v>419</v>
      </c>
      <c r="I9" t="s">
        <v>536</v>
      </c>
      <c r="J9" s="91">
        <v>78</v>
      </c>
      <c r="K9" s="91">
        <v>13</v>
      </c>
      <c r="L9" s="91">
        <v>55</v>
      </c>
      <c r="M9" s="91">
        <v>10</v>
      </c>
      <c r="N9" s="91" t="s">
        <v>313</v>
      </c>
      <c r="O9" s="91">
        <v>36</v>
      </c>
      <c r="P9" s="91">
        <v>5</v>
      </c>
      <c r="Q9" s="91">
        <v>26</v>
      </c>
      <c r="R9" s="91">
        <v>5</v>
      </c>
      <c r="S9" s="91" t="s">
        <v>313</v>
      </c>
      <c r="T9" s="91">
        <v>42</v>
      </c>
      <c r="U9" s="91">
        <v>8</v>
      </c>
      <c r="V9" s="91">
        <v>29</v>
      </c>
      <c r="W9" s="91">
        <v>5</v>
      </c>
      <c r="X9" s="91" t="s">
        <v>313</v>
      </c>
      <c r="Y9" s="91"/>
    </row>
    <row r="10" spans="1:25">
      <c r="A10">
        <v>6877</v>
      </c>
      <c r="B10">
        <v>71003</v>
      </c>
      <c r="C10">
        <v>3</v>
      </c>
      <c r="G10">
        <v>4</v>
      </c>
      <c r="H10" t="s">
        <v>419</v>
      </c>
      <c r="I10" t="s">
        <v>537</v>
      </c>
      <c r="J10" s="91" t="s">
        <v>313</v>
      </c>
      <c r="K10" s="91" t="s">
        <v>313</v>
      </c>
      <c r="L10" s="91" t="s">
        <v>313</v>
      </c>
      <c r="M10" s="91" t="s">
        <v>313</v>
      </c>
      <c r="N10" s="91" t="s">
        <v>313</v>
      </c>
      <c r="O10" s="91" t="s">
        <v>313</v>
      </c>
      <c r="P10" s="91" t="s">
        <v>313</v>
      </c>
      <c r="Q10" s="91" t="s">
        <v>313</v>
      </c>
      <c r="R10" s="91" t="s">
        <v>313</v>
      </c>
      <c r="S10" s="91" t="s">
        <v>313</v>
      </c>
      <c r="T10" s="91" t="s">
        <v>313</v>
      </c>
      <c r="U10" s="91" t="s">
        <v>313</v>
      </c>
      <c r="V10" s="91" t="s">
        <v>313</v>
      </c>
      <c r="W10" s="91" t="s">
        <v>313</v>
      </c>
      <c r="X10" s="91" t="s">
        <v>313</v>
      </c>
      <c r="Y10" s="91"/>
    </row>
    <row r="11" spans="1:25">
      <c r="A11">
        <v>6870</v>
      </c>
      <c r="B11">
        <v>700</v>
      </c>
      <c r="C11">
        <v>2</v>
      </c>
      <c r="G11">
        <v>5</v>
      </c>
      <c r="H11" t="s">
        <v>420</v>
      </c>
      <c r="J11" s="91">
        <v>284</v>
      </c>
      <c r="K11" s="91">
        <v>67</v>
      </c>
      <c r="L11" s="91">
        <v>141</v>
      </c>
      <c r="M11" s="91">
        <v>75</v>
      </c>
      <c r="N11" s="91">
        <v>1</v>
      </c>
      <c r="O11" s="91">
        <v>118</v>
      </c>
      <c r="P11" s="91">
        <v>33</v>
      </c>
      <c r="Q11" s="91">
        <v>71</v>
      </c>
      <c r="R11" s="91">
        <v>13</v>
      </c>
      <c r="S11" s="91">
        <v>1</v>
      </c>
      <c r="T11" s="91">
        <v>166</v>
      </c>
      <c r="U11" s="91">
        <v>34</v>
      </c>
      <c r="V11" s="91">
        <v>70</v>
      </c>
      <c r="W11" s="91">
        <v>62</v>
      </c>
      <c r="X11" s="91" t="s">
        <v>313</v>
      </c>
      <c r="Y11" s="91"/>
    </row>
    <row r="12" spans="1:25">
      <c r="A12">
        <v>6871</v>
      </c>
      <c r="B12">
        <v>70001</v>
      </c>
      <c r="C12">
        <v>3</v>
      </c>
      <c r="G12">
        <v>6</v>
      </c>
      <c r="H12" t="s">
        <v>420</v>
      </c>
      <c r="I12" t="s">
        <v>535</v>
      </c>
      <c r="J12" s="91">
        <v>202</v>
      </c>
      <c r="K12" s="91">
        <v>48</v>
      </c>
      <c r="L12" s="91">
        <v>98</v>
      </c>
      <c r="M12" s="91">
        <v>55</v>
      </c>
      <c r="N12" s="91">
        <v>1</v>
      </c>
      <c r="O12" s="91">
        <v>81</v>
      </c>
      <c r="P12" s="91">
        <v>22</v>
      </c>
      <c r="Q12" s="91">
        <v>49</v>
      </c>
      <c r="R12" s="91">
        <v>9</v>
      </c>
      <c r="S12" s="91">
        <v>1</v>
      </c>
      <c r="T12" s="91">
        <v>121</v>
      </c>
      <c r="U12" s="91">
        <v>26</v>
      </c>
      <c r="V12" s="91">
        <v>49</v>
      </c>
      <c r="W12" s="91">
        <v>46</v>
      </c>
      <c r="X12" s="91" t="s">
        <v>313</v>
      </c>
      <c r="Y12" s="91"/>
    </row>
    <row r="13" spans="1:25">
      <c r="A13">
        <v>6872</v>
      </c>
      <c r="B13">
        <v>70002</v>
      </c>
      <c r="C13">
        <v>3</v>
      </c>
      <c r="G13">
        <v>7</v>
      </c>
      <c r="H13" t="s">
        <v>420</v>
      </c>
      <c r="I13" t="s">
        <v>536</v>
      </c>
      <c r="J13" s="91">
        <v>82</v>
      </c>
      <c r="K13" s="91">
        <v>19</v>
      </c>
      <c r="L13" s="91">
        <v>43</v>
      </c>
      <c r="M13" s="91">
        <v>20</v>
      </c>
      <c r="N13" s="91" t="s">
        <v>313</v>
      </c>
      <c r="O13" s="91">
        <v>37</v>
      </c>
      <c r="P13" s="91">
        <v>11</v>
      </c>
      <c r="Q13" s="91">
        <v>22</v>
      </c>
      <c r="R13" s="91">
        <v>4</v>
      </c>
      <c r="S13" s="91" t="s">
        <v>313</v>
      </c>
      <c r="T13" s="91">
        <v>45</v>
      </c>
      <c r="U13" s="91">
        <v>8</v>
      </c>
      <c r="V13" s="91">
        <v>21</v>
      </c>
      <c r="W13" s="91">
        <v>16</v>
      </c>
      <c r="X13" s="91" t="s">
        <v>313</v>
      </c>
      <c r="Y13" s="91"/>
    </row>
    <row r="14" spans="1:25">
      <c r="A14">
        <v>6873</v>
      </c>
      <c r="B14">
        <v>70003</v>
      </c>
      <c r="C14">
        <v>3</v>
      </c>
      <c r="G14">
        <v>8</v>
      </c>
      <c r="H14" t="s">
        <v>420</v>
      </c>
      <c r="I14" t="s">
        <v>537</v>
      </c>
      <c r="J14" s="91" t="s">
        <v>313</v>
      </c>
      <c r="K14" s="91" t="s">
        <v>313</v>
      </c>
      <c r="L14" s="91" t="s">
        <v>313</v>
      </c>
      <c r="M14" s="91" t="s">
        <v>313</v>
      </c>
      <c r="N14" s="91" t="s">
        <v>313</v>
      </c>
      <c r="O14" s="91" t="s">
        <v>313</v>
      </c>
      <c r="P14" s="91" t="s">
        <v>313</v>
      </c>
      <c r="Q14" s="91" t="s">
        <v>313</v>
      </c>
      <c r="R14" s="91" t="s">
        <v>313</v>
      </c>
      <c r="S14" s="91" t="s">
        <v>313</v>
      </c>
      <c r="T14" s="91" t="s">
        <v>313</v>
      </c>
      <c r="U14" s="91" t="s">
        <v>313</v>
      </c>
      <c r="V14" s="91" t="s">
        <v>313</v>
      </c>
      <c r="W14" s="91" t="s">
        <v>313</v>
      </c>
      <c r="X14" s="91" t="s">
        <v>313</v>
      </c>
      <c r="Y14" s="91"/>
    </row>
    <row r="15" spans="1:25">
      <c r="A15">
        <v>6866</v>
      </c>
      <c r="B15">
        <v>690</v>
      </c>
      <c r="C15">
        <v>2</v>
      </c>
      <c r="D15" t="s">
        <v>414</v>
      </c>
      <c r="F15" t="s">
        <v>538</v>
      </c>
      <c r="G15">
        <v>9</v>
      </c>
      <c r="H15" t="s">
        <v>421</v>
      </c>
      <c r="J15" s="91">
        <v>151</v>
      </c>
      <c r="K15" s="91">
        <v>32</v>
      </c>
      <c r="L15" s="91">
        <v>88</v>
      </c>
      <c r="M15" s="91">
        <v>31</v>
      </c>
      <c r="N15" s="91" t="s">
        <v>313</v>
      </c>
      <c r="O15" s="91">
        <v>67</v>
      </c>
      <c r="P15" s="91">
        <v>21</v>
      </c>
      <c r="Q15" s="91">
        <v>45</v>
      </c>
      <c r="R15" s="91">
        <v>1</v>
      </c>
      <c r="S15" s="91" t="s">
        <v>313</v>
      </c>
      <c r="T15" s="91">
        <v>84</v>
      </c>
      <c r="U15" s="91">
        <v>11</v>
      </c>
      <c r="V15" s="91">
        <v>43</v>
      </c>
      <c r="W15" s="91">
        <v>30</v>
      </c>
      <c r="X15" s="91" t="s">
        <v>313</v>
      </c>
      <c r="Y15" s="91"/>
    </row>
    <row r="16" spans="1:25">
      <c r="A16">
        <v>6867</v>
      </c>
      <c r="B16">
        <v>69001</v>
      </c>
      <c r="C16">
        <v>3</v>
      </c>
      <c r="D16" t="s">
        <v>415</v>
      </c>
      <c r="E16">
        <v>690</v>
      </c>
      <c r="G16">
        <v>10</v>
      </c>
      <c r="H16" t="s">
        <v>421</v>
      </c>
      <c r="I16" t="s">
        <v>535</v>
      </c>
      <c r="J16" s="91" t="s">
        <v>337</v>
      </c>
      <c r="K16" s="91" t="s">
        <v>337</v>
      </c>
      <c r="L16" s="91" t="s">
        <v>337</v>
      </c>
      <c r="M16" s="91" t="s">
        <v>337</v>
      </c>
      <c r="N16" s="91" t="s">
        <v>337</v>
      </c>
      <c r="O16" s="91" t="s">
        <v>337</v>
      </c>
      <c r="P16" s="91" t="s">
        <v>337</v>
      </c>
      <c r="Q16" s="91" t="s">
        <v>337</v>
      </c>
      <c r="R16" s="91" t="s">
        <v>337</v>
      </c>
      <c r="S16" s="91" t="s">
        <v>337</v>
      </c>
      <c r="T16" s="91" t="s">
        <v>337</v>
      </c>
      <c r="U16" s="91" t="s">
        <v>337</v>
      </c>
      <c r="V16" s="91" t="s">
        <v>337</v>
      </c>
      <c r="W16" s="91" t="s">
        <v>337</v>
      </c>
      <c r="X16" s="91" t="s">
        <v>337</v>
      </c>
      <c r="Y16" s="91"/>
    </row>
    <row r="17" spans="1:25">
      <c r="A17">
        <v>6868</v>
      </c>
      <c r="B17">
        <v>69002</v>
      </c>
      <c r="C17">
        <v>3</v>
      </c>
      <c r="D17" t="s">
        <v>415</v>
      </c>
      <c r="E17">
        <v>690</v>
      </c>
      <c r="G17">
        <v>11</v>
      </c>
      <c r="H17" t="s">
        <v>421</v>
      </c>
      <c r="I17" t="s">
        <v>536</v>
      </c>
      <c r="J17" s="91" t="s">
        <v>337</v>
      </c>
      <c r="K17" s="91" t="s">
        <v>337</v>
      </c>
      <c r="L17" s="91" t="s">
        <v>337</v>
      </c>
      <c r="M17" s="91" t="s">
        <v>337</v>
      </c>
      <c r="N17" s="91" t="s">
        <v>337</v>
      </c>
      <c r="O17" s="91" t="s">
        <v>337</v>
      </c>
      <c r="P17" s="91" t="s">
        <v>337</v>
      </c>
      <c r="Q17" s="91" t="s">
        <v>337</v>
      </c>
      <c r="R17" s="91" t="s">
        <v>337</v>
      </c>
      <c r="S17" s="91" t="s">
        <v>337</v>
      </c>
      <c r="T17" s="91" t="s">
        <v>337</v>
      </c>
      <c r="U17" s="91" t="s">
        <v>337</v>
      </c>
      <c r="V17" s="91" t="s">
        <v>337</v>
      </c>
      <c r="W17" s="91" t="s">
        <v>337</v>
      </c>
      <c r="X17" s="91" t="s">
        <v>337</v>
      </c>
      <c r="Y17" s="91"/>
    </row>
    <row r="18" spans="1:25">
      <c r="A18">
        <v>6869</v>
      </c>
      <c r="B18">
        <v>69003</v>
      </c>
      <c r="C18">
        <v>3</v>
      </c>
      <c r="G18">
        <v>12</v>
      </c>
      <c r="H18" t="s">
        <v>421</v>
      </c>
      <c r="I18" t="s">
        <v>537</v>
      </c>
      <c r="J18" s="91" t="s">
        <v>313</v>
      </c>
      <c r="K18" s="91" t="s">
        <v>313</v>
      </c>
      <c r="L18" s="91" t="s">
        <v>313</v>
      </c>
      <c r="M18" s="91" t="s">
        <v>313</v>
      </c>
      <c r="N18" s="91" t="s">
        <v>313</v>
      </c>
      <c r="O18" s="91" t="s">
        <v>313</v>
      </c>
      <c r="P18" s="91" t="s">
        <v>313</v>
      </c>
      <c r="Q18" s="91" t="s">
        <v>313</v>
      </c>
      <c r="R18" s="91" t="s">
        <v>313</v>
      </c>
      <c r="S18" s="91" t="s">
        <v>313</v>
      </c>
      <c r="T18" s="91" t="s">
        <v>313</v>
      </c>
      <c r="U18" s="91" t="s">
        <v>313</v>
      </c>
      <c r="V18" s="91" t="s">
        <v>313</v>
      </c>
      <c r="W18" s="91" t="s">
        <v>313</v>
      </c>
      <c r="X18" s="91" t="s">
        <v>313</v>
      </c>
      <c r="Y18" s="91"/>
    </row>
    <row r="19" spans="1:25">
      <c r="A19">
        <v>6860</v>
      </c>
      <c r="B19">
        <v>680</v>
      </c>
      <c r="C19">
        <v>2</v>
      </c>
      <c r="G19">
        <v>13</v>
      </c>
      <c r="H19" t="s">
        <v>422</v>
      </c>
      <c r="J19" s="91">
        <v>2932</v>
      </c>
      <c r="K19" s="91">
        <v>623</v>
      </c>
      <c r="L19" s="91">
        <v>1519</v>
      </c>
      <c r="M19" s="91">
        <v>783</v>
      </c>
      <c r="N19" s="91">
        <v>7</v>
      </c>
      <c r="O19" s="91">
        <v>1299</v>
      </c>
      <c r="P19" s="91">
        <v>343</v>
      </c>
      <c r="Q19" s="91">
        <v>754</v>
      </c>
      <c r="R19" s="91">
        <v>200</v>
      </c>
      <c r="S19" s="91">
        <v>2</v>
      </c>
      <c r="T19" s="91">
        <v>1633</v>
      </c>
      <c r="U19" s="91">
        <v>280</v>
      </c>
      <c r="V19" s="91">
        <v>765</v>
      </c>
      <c r="W19" s="91">
        <v>583</v>
      </c>
      <c r="X19" s="91">
        <v>5</v>
      </c>
      <c r="Y19" s="91"/>
    </row>
    <row r="20" spans="1:25">
      <c r="A20">
        <v>6861</v>
      </c>
      <c r="B20">
        <v>68001</v>
      </c>
      <c r="C20">
        <v>3</v>
      </c>
      <c r="G20">
        <v>14</v>
      </c>
      <c r="H20" t="s">
        <v>422</v>
      </c>
      <c r="I20" t="s">
        <v>535</v>
      </c>
      <c r="J20" s="91">
        <v>1299</v>
      </c>
      <c r="K20" s="91">
        <v>301</v>
      </c>
      <c r="L20" s="91">
        <v>644</v>
      </c>
      <c r="M20" s="91">
        <v>350</v>
      </c>
      <c r="N20" s="91">
        <v>4</v>
      </c>
      <c r="O20" s="91">
        <v>562</v>
      </c>
      <c r="P20" s="91">
        <v>156</v>
      </c>
      <c r="Q20" s="91">
        <v>318</v>
      </c>
      <c r="R20" s="91">
        <v>86</v>
      </c>
      <c r="S20" s="91">
        <v>2</v>
      </c>
      <c r="T20" s="91">
        <v>737</v>
      </c>
      <c r="U20" s="91">
        <v>145</v>
      </c>
      <c r="V20" s="91">
        <v>326</v>
      </c>
      <c r="W20" s="91">
        <v>264</v>
      </c>
      <c r="X20" s="91">
        <v>2</v>
      </c>
      <c r="Y20" s="91"/>
    </row>
    <row r="21" spans="1:25">
      <c r="A21">
        <v>6862</v>
      </c>
      <c r="B21">
        <v>68002</v>
      </c>
      <c r="C21">
        <v>3</v>
      </c>
      <c r="G21">
        <v>15</v>
      </c>
      <c r="H21" t="s">
        <v>422</v>
      </c>
      <c r="I21" t="s">
        <v>536</v>
      </c>
      <c r="J21" s="91">
        <v>1305</v>
      </c>
      <c r="K21" s="91">
        <v>251</v>
      </c>
      <c r="L21" s="91">
        <v>680</v>
      </c>
      <c r="M21" s="91">
        <v>372</v>
      </c>
      <c r="N21" s="91">
        <v>2</v>
      </c>
      <c r="O21" s="91">
        <v>571</v>
      </c>
      <c r="P21" s="91">
        <v>141</v>
      </c>
      <c r="Q21" s="91">
        <v>338</v>
      </c>
      <c r="R21" s="91">
        <v>92</v>
      </c>
      <c r="S21" s="91" t="s">
        <v>313</v>
      </c>
      <c r="T21" s="91">
        <v>734</v>
      </c>
      <c r="U21" s="91">
        <v>110</v>
      </c>
      <c r="V21" s="91">
        <v>342</v>
      </c>
      <c r="W21" s="91">
        <v>280</v>
      </c>
      <c r="X21" s="91">
        <v>2</v>
      </c>
      <c r="Y21" s="91"/>
    </row>
    <row r="22" spans="1:25">
      <c r="A22">
        <v>6863</v>
      </c>
      <c r="B22">
        <v>68003</v>
      </c>
      <c r="C22">
        <v>3</v>
      </c>
      <c r="G22">
        <v>16</v>
      </c>
      <c r="H22" t="s">
        <v>422</v>
      </c>
      <c r="I22" t="s">
        <v>537</v>
      </c>
      <c r="J22" s="91">
        <v>144</v>
      </c>
      <c r="K22" s="91">
        <v>32</v>
      </c>
      <c r="L22" s="91">
        <v>81</v>
      </c>
      <c r="M22" s="91">
        <v>30</v>
      </c>
      <c r="N22" s="91">
        <v>1</v>
      </c>
      <c r="O22" s="91">
        <v>76</v>
      </c>
      <c r="P22" s="91">
        <v>24</v>
      </c>
      <c r="Q22" s="91">
        <v>41</v>
      </c>
      <c r="R22" s="91">
        <v>11</v>
      </c>
      <c r="S22" s="91" t="s">
        <v>313</v>
      </c>
      <c r="T22" s="91">
        <v>68</v>
      </c>
      <c r="U22" s="91">
        <v>8</v>
      </c>
      <c r="V22" s="91">
        <v>40</v>
      </c>
      <c r="W22" s="91">
        <v>19</v>
      </c>
      <c r="X22" s="91">
        <v>1</v>
      </c>
      <c r="Y22" s="91"/>
    </row>
    <row r="23" spans="1:25">
      <c r="A23">
        <v>6864</v>
      </c>
      <c r="B23">
        <v>68004</v>
      </c>
      <c r="C23">
        <v>3</v>
      </c>
      <c r="G23">
        <v>17</v>
      </c>
      <c r="H23" t="s">
        <v>422</v>
      </c>
      <c r="I23" t="s">
        <v>539</v>
      </c>
      <c r="J23" s="91">
        <v>184</v>
      </c>
      <c r="K23" s="91">
        <v>39</v>
      </c>
      <c r="L23" s="91">
        <v>114</v>
      </c>
      <c r="M23" s="91">
        <v>31</v>
      </c>
      <c r="N23" s="91" t="s">
        <v>313</v>
      </c>
      <c r="O23" s="91">
        <v>90</v>
      </c>
      <c r="P23" s="91">
        <v>22</v>
      </c>
      <c r="Q23" s="91">
        <v>57</v>
      </c>
      <c r="R23" s="91">
        <v>11</v>
      </c>
      <c r="S23" s="91" t="s">
        <v>313</v>
      </c>
      <c r="T23" s="91">
        <v>94</v>
      </c>
      <c r="U23" s="91">
        <v>17</v>
      </c>
      <c r="V23" s="91">
        <v>57</v>
      </c>
      <c r="W23" s="91">
        <v>20</v>
      </c>
      <c r="X23" s="91" t="s">
        <v>313</v>
      </c>
      <c r="Y23" s="91"/>
    </row>
    <row r="24" spans="1:25">
      <c r="A24">
        <v>6865</v>
      </c>
      <c r="B24">
        <v>68005</v>
      </c>
      <c r="C24">
        <v>3</v>
      </c>
      <c r="G24">
        <v>18</v>
      </c>
      <c r="H24" t="s">
        <v>422</v>
      </c>
      <c r="I24" t="s">
        <v>540</v>
      </c>
      <c r="J24" s="91" t="s">
        <v>313</v>
      </c>
      <c r="K24" s="91" t="s">
        <v>313</v>
      </c>
      <c r="L24" s="91" t="s">
        <v>313</v>
      </c>
      <c r="M24" s="91" t="s">
        <v>313</v>
      </c>
      <c r="N24" s="91" t="s">
        <v>313</v>
      </c>
      <c r="O24" s="91" t="s">
        <v>313</v>
      </c>
      <c r="P24" s="91" t="s">
        <v>313</v>
      </c>
      <c r="Q24" s="91" t="s">
        <v>313</v>
      </c>
      <c r="R24" s="91" t="s">
        <v>313</v>
      </c>
      <c r="S24" s="91" t="s">
        <v>313</v>
      </c>
      <c r="T24" s="91" t="s">
        <v>313</v>
      </c>
      <c r="U24" s="91" t="s">
        <v>313</v>
      </c>
      <c r="V24" s="91" t="s">
        <v>313</v>
      </c>
      <c r="W24" s="91" t="s">
        <v>313</v>
      </c>
      <c r="X24" s="91" t="s">
        <v>313</v>
      </c>
      <c r="Y24" s="91"/>
    </row>
    <row r="25" spans="1:25">
      <c r="A25">
        <v>6840</v>
      </c>
      <c r="B25">
        <v>640</v>
      </c>
      <c r="C25">
        <v>2</v>
      </c>
      <c r="G25">
        <v>19</v>
      </c>
      <c r="H25" t="s">
        <v>423</v>
      </c>
      <c r="J25" s="91">
        <v>3380</v>
      </c>
      <c r="K25" s="91">
        <v>726</v>
      </c>
      <c r="L25" s="91">
        <v>1873</v>
      </c>
      <c r="M25" s="91">
        <v>774</v>
      </c>
      <c r="N25" s="91">
        <v>7</v>
      </c>
      <c r="O25" s="91">
        <v>1455</v>
      </c>
      <c r="P25" s="91">
        <v>357</v>
      </c>
      <c r="Q25" s="91">
        <v>927</v>
      </c>
      <c r="R25" s="91">
        <v>166</v>
      </c>
      <c r="S25" s="91">
        <v>5</v>
      </c>
      <c r="T25" s="91">
        <v>1925</v>
      </c>
      <c r="U25" s="91">
        <v>369</v>
      </c>
      <c r="V25" s="91">
        <v>946</v>
      </c>
      <c r="W25" s="91">
        <v>608</v>
      </c>
      <c r="X25" s="91">
        <v>2</v>
      </c>
      <c r="Y25" s="91"/>
    </row>
    <row r="26" spans="1:25">
      <c r="A26">
        <v>6841</v>
      </c>
      <c r="B26">
        <v>64001</v>
      </c>
      <c r="C26">
        <v>3</v>
      </c>
      <c r="G26">
        <v>20</v>
      </c>
      <c r="H26" t="s">
        <v>423</v>
      </c>
      <c r="I26" t="s">
        <v>535</v>
      </c>
      <c r="J26" s="91">
        <v>2115</v>
      </c>
      <c r="K26" s="91">
        <v>433</v>
      </c>
      <c r="L26" s="91">
        <v>1092</v>
      </c>
      <c r="M26" s="91">
        <v>586</v>
      </c>
      <c r="N26" s="91">
        <v>4</v>
      </c>
      <c r="O26" s="91">
        <v>886</v>
      </c>
      <c r="P26" s="91">
        <v>217</v>
      </c>
      <c r="Q26" s="91">
        <v>543</v>
      </c>
      <c r="R26" s="91">
        <v>124</v>
      </c>
      <c r="S26" s="91">
        <v>2</v>
      </c>
      <c r="T26" s="91">
        <v>1229</v>
      </c>
      <c r="U26" s="91">
        <v>216</v>
      </c>
      <c r="V26" s="91">
        <v>549</v>
      </c>
      <c r="W26" s="91">
        <v>462</v>
      </c>
      <c r="X26" s="91">
        <v>2</v>
      </c>
      <c r="Y26" s="91"/>
    </row>
    <row r="27" spans="1:25">
      <c r="A27">
        <v>6842</v>
      </c>
      <c r="B27">
        <v>64002</v>
      </c>
      <c r="C27">
        <v>3</v>
      </c>
      <c r="G27">
        <v>21</v>
      </c>
      <c r="H27" t="s">
        <v>423</v>
      </c>
      <c r="I27" t="s">
        <v>536</v>
      </c>
      <c r="J27" s="91">
        <v>251</v>
      </c>
      <c r="K27" s="91">
        <v>53</v>
      </c>
      <c r="L27" s="91">
        <v>162</v>
      </c>
      <c r="M27" s="91">
        <v>36</v>
      </c>
      <c r="N27" s="91" t="s">
        <v>313</v>
      </c>
      <c r="O27" s="91">
        <v>115</v>
      </c>
      <c r="P27" s="91">
        <v>23</v>
      </c>
      <c r="Q27" s="91">
        <v>81</v>
      </c>
      <c r="R27" s="91">
        <v>11</v>
      </c>
      <c r="S27" s="91" t="s">
        <v>313</v>
      </c>
      <c r="T27" s="91">
        <v>136</v>
      </c>
      <c r="U27" s="91">
        <v>30</v>
      </c>
      <c r="V27" s="91">
        <v>81</v>
      </c>
      <c r="W27" s="91">
        <v>25</v>
      </c>
      <c r="X27" s="91" t="s">
        <v>313</v>
      </c>
      <c r="Y27" s="91"/>
    </row>
    <row r="28" spans="1:25">
      <c r="A28">
        <v>6843</v>
      </c>
      <c r="B28">
        <v>64003</v>
      </c>
      <c r="C28">
        <v>3</v>
      </c>
      <c r="G28">
        <v>22</v>
      </c>
      <c r="H28" t="s">
        <v>423</v>
      </c>
      <c r="I28" t="s">
        <v>537</v>
      </c>
      <c r="J28" s="91">
        <v>1014</v>
      </c>
      <c r="K28" s="91">
        <v>240</v>
      </c>
      <c r="L28" s="91">
        <v>619</v>
      </c>
      <c r="M28" s="91">
        <v>152</v>
      </c>
      <c r="N28" s="91">
        <v>3</v>
      </c>
      <c r="O28" s="91">
        <v>454</v>
      </c>
      <c r="P28" s="91">
        <v>117</v>
      </c>
      <c r="Q28" s="91">
        <v>303</v>
      </c>
      <c r="R28" s="91">
        <v>31</v>
      </c>
      <c r="S28" s="91">
        <v>3</v>
      </c>
      <c r="T28" s="91">
        <v>560</v>
      </c>
      <c r="U28" s="91">
        <v>123</v>
      </c>
      <c r="V28" s="91">
        <v>316</v>
      </c>
      <c r="W28" s="91">
        <v>121</v>
      </c>
      <c r="X28" s="91" t="s">
        <v>313</v>
      </c>
      <c r="Y28" s="91"/>
    </row>
    <row r="29" spans="1:25">
      <c r="A29">
        <v>6844</v>
      </c>
      <c r="B29">
        <v>64004</v>
      </c>
      <c r="C29">
        <v>3</v>
      </c>
      <c r="G29">
        <v>23</v>
      </c>
      <c r="H29" t="s">
        <v>423</v>
      </c>
      <c r="I29" t="s">
        <v>539</v>
      </c>
      <c r="J29" s="91" t="s">
        <v>313</v>
      </c>
      <c r="K29" s="91" t="s">
        <v>313</v>
      </c>
      <c r="L29" s="91" t="s">
        <v>313</v>
      </c>
      <c r="M29" s="91" t="s">
        <v>313</v>
      </c>
      <c r="N29" s="91" t="s">
        <v>313</v>
      </c>
      <c r="O29" s="91" t="s">
        <v>313</v>
      </c>
      <c r="P29" s="91" t="s">
        <v>313</v>
      </c>
      <c r="Q29" s="91" t="s">
        <v>313</v>
      </c>
      <c r="R29" s="91" t="s">
        <v>313</v>
      </c>
      <c r="S29" s="91" t="s">
        <v>313</v>
      </c>
      <c r="T29" s="91" t="s">
        <v>313</v>
      </c>
      <c r="U29" s="91" t="s">
        <v>313</v>
      </c>
      <c r="V29" s="91" t="s">
        <v>313</v>
      </c>
      <c r="W29" s="91" t="s">
        <v>313</v>
      </c>
      <c r="X29" s="91" t="s">
        <v>313</v>
      </c>
      <c r="Y29" s="91"/>
    </row>
    <row r="30" spans="1:25">
      <c r="A30">
        <v>6829</v>
      </c>
      <c r="B30">
        <v>620</v>
      </c>
      <c r="C30">
        <v>2</v>
      </c>
      <c r="G30">
        <v>24</v>
      </c>
      <c r="H30" t="s">
        <v>424</v>
      </c>
      <c r="J30" s="91">
        <v>5722</v>
      </c>
      <c r="K30" s="91">
        <v>1536</v>
      </c>
      <c r="L30" s="91">
        <v>2834</v>
      </c>
      <c r="M30" s="91">
        <v>1336</v>
      </c>
      <c r="N30" s="91">
        <v>16</v>
      </c>
      <c r="O30" s="91">
        <v>2545</v>
      </c>
      <c r="P30" s="91">
        <v>820</v>
      </c>
      <c r="Q30" s="91">
        <v>1419</v>
      </c>
      <c r="R30" s="91">
        <v>299</v>
      </c>
      <c r="S30" s="91">
        <v>7</v>
      </c>
      <c r="T30" s="91">
        <v>3177</v>
      </c>
      <c r="U30" s="91">
        <v>716</v>
      </c>
      <c r="V30" s="91">
        <v>1415</v>
      </c>
      <c r="W30" s="91">
        <v>1037</v>
      </c>
      <c r="X30" s="91">
        <v>9</v>
      </c>
      <c r="Y30" s="91"/>
    </row>
    <row r="31" spans="1:25">
      <c r="A31">
        <v>6830</v>
      </c>
      <c r="B31">
        <v>62001</v>
      </c>
      <c r="C31">
        <v>3</v>
      </c>
      <c r="G31">
        <v>25</v>
      </c>
      <c r="H31" t="s">
        <v>424</v>
      </c>
      <c r="I31" t="s">
        <v>535</v>
      </c>
      <c r="J31" s="91">
        <v>863</v>
      </c>
      <c r="K31" s="91">
        <v>218</v>
      </c>
      <c r="L31" s="91">
        <v>448</v>
      </c>
      <c r="M31" s="91">
        <v>191</v>
      </c>
      <c r="N31" s="91">
        <v>6</v>
      </c>
      <c r="O31" s="91">
        <v>376</v>
      </c>
      <c r="P31" s="91">
        <v>113</v>
      </c>
      <c r="Q31" s="91">
        <v>226</v>
      </c>
      <c r="R31" s="91">
        <v>35</v>
      </c>
      <c r="S31" s="91">
        <v>2</v>
      </c>
      <c r="T31" s="91">
        <v>487</v>
      </c>
      <c r="U31" s="91">
        <v>105</v>
      </c>
      <c r="V31" s="91">
        <v>222</v>
      </c>
      <c r="W31" s="91">
        <v>156</v>
      </c>
      <c r="X31" s="91">
        <v>4</v>
      </c>
      <c r="Y31" s="91"/>
    </row>
    <row r="32" spans="1:25">
      <c r="A32">
        <v>6831</v>
      </c>
      <c r="B32">
        <v>62002</v>
      </c>
      <c r="C32">
        <v>3</v>
      </c>
      <c r="G32">
        <v>26</v>
      </c>
      <c r="H32" t="s">
        <v>424</v>
      </c>
      <c r="I32" t="s">
        <v>536</v>
      </c>
      <c r="J32" s="91">
        <v>972</v>
      </c>
      <c r="K32" s="91">
        <v>222</v>
      </c>
      <c r="L32" s="91">
        <v>498</v>
      </c>
      <c r="M32" s="91">
        <v>249</v>
      </c>
      <c r="N32" s="91">
        <v>3</v>
      </c>
      <c r="O32" s="91">
        <v>412</v>
      </c>
      <c r="P32" s="91">
        <v>123</v>
      </c>
      <c r="Q32" s="91">
        <v>247</v>
      </c>
      <c r="R32" s="91">
        <v>40</v>
      </c>
      <c r="S32" s="91">
        <v>2</v>
      </c>
      <c r="T32" s="91">
        <v>560</v>
      </c>
      <c r="U32" s="91">
        <v>99</v>
      </c>
      <c r="V32" s="91">
        <v>251</v>
      </c>
      <c r="W32" s="91">
        <v>209</v>
      </c>
      <c r="X32" s="91">
        <v>1</v>
      </c>
      <c r="Y32" s="91"/>
    </row>
    <row r="33" spans="1:25">
      <c r="A33">
        <v>6832</v>
      </c>
      <c r="B33">
        <v>62003</v>
      </c>
      <c r="C33">
        <v>3</v>
      </c>
      <c r="G33">
        <v>27</v>
      </c>
      <c r="H33" t="s">
        <v>424</v>
      </c>
      <c r="I33" t="s">
        <v>537</v>
      </c>
      <c r="J33" s="91">
        <v>1482</v>
      </c>
      <c r="K33" s="91">
        <v>507</v>
      </c>
      <c r="L33" s="91">
        <v>617</v>
      </c>
      <c r="M33" s="91">
        <v>354</v>
      </c>
      <c r="N33" s="91">
        <v>4</v>
      </c>
      <c r="O33" s="91">
        <v>695</v>
      </c>
      <c r="P33" s="91">
        <v>271</v>
      </c>
      <c r="Q33" s="91">
        <v>314</v>
      </c>
      <c r="R33" s="91">
        <v>107</v>
      </c>
      <c r="S33" s="91">
        <v>3</v>
      </c>
      <c r="T33" s="91">
        <v>787</v>
      </c>
      <c r="U33" s="91">
        <v>236</v>
      </c>
      <c r="V33" s="91">
        <v>303</v>
      </c>
      <c r="W33" s="91">
        <v>247</v>
      </c>
      <c r="X33" s="91">
        <v>1</v>
      </c>
      <c r="Y33" s="91"/>
    </row>
    <row r="34" spans="1:25">
      <c r="A34">
        <v>6833</v>
      </c>
      <c r="B34">
        <v>62004</v>
      </c>
      <c r="C34">
        <v>3</v>
      </c>
      <c r="G34">
        <v>28</v>
      </c>
      <c r="H34" t="s">
        <v>424</v>
      </c>
      <c r="I34" t="s">
        <v>539</v>
      </c>
      <c r="J34" s="91">
        <v>1160</v>
      </c>
      <c r="K34" s="91">
        <v>303</v>
      </c>
      <c r="L34" s="91">
        <v>638</v>
      </c>
      <c r="M34" s="91">
        <v>218</v>
      </c>
      <c r="N34" s="91">
        <v>1</v>
      </c>
      <c r="O34" s="91">
        <v>523</v>
      </c>
      <c r="P34" s="91">
        <v>153</v>
      </c>
      <c r="Q34" s="91">
        <v>319</v>
      </c>
      <c r="R34" s="91">
        <v>51</v>
      </c>
      <c r="S34" s="91" t="s">
        <v>313</v>
      </c>
      <c r="T34" s="91">
        <v>637</v>
      </c>
      <c r="U34" s="91">
        <v>150</v>
      </c>
      <c r="V34" s="91">
        <v>319</v>
      </c>
      <c r="W34" s="91">
        <v>167</v>
      </c>
      <c r="X34" s="91">
        <v>1</v>
      </c>
      <c r="Y34" s="91"/>
    </row>
    <row r="35" spans="1:25">
      <c r="A35">
        <v>6834</v>
      </c>
      <c r="B35">
        <v>62005</v>
      </c>
      <c r="C35">
        <v>3</v>
      </c>
      <c r="G35">
        <v>29</v>
      </c>
      <c r="H35" t="s">
        <v>424</v>
      </c>
      <c r="I35" t="s">
        <v>540</v>
      </c>
      <c r="J35" s="91">
        <v>1245</v>
      </c>
      <c r="K35" s="91">
        <v>286</v>
      </c>
      <c r="L35" s="91">
        <v>633</v>
      </c>
      <c r="M35" s="91">
        <v>324</v>
      </c>
      <c r="N35" s="91">
        <v>2</v>
      </c>
      <c r="O35" s="91">
        <v>539</v>
      </c>
      <c r="P35" s="91">
        <v>160</v>
      </c>
      <c r="Q35" s="91">
        <v>313</v>
      </c>
      <c r="R35" s="91">
        <v>66</v>
      </c>
      <c r="S35" s="91" t="s">
        <v>313</v>
      </c>
      <c r="T35" s="91">
        <v>706</v>
      </c>
      <c r="U35" s="91">
        <v>126</v>
      </c>
      <c r="V35" s="91">
        <v>320</v>
      </c>
      <c r="W35" s="91">
        <v>258</v>
      </c>
      <c r="X35" s="91">
        <v>2</v>
      </c>
      <c r="Y35" s="91"/>
    </row>
    <row r="36" spans="1:25">
      <c r="A36">
        <v>6835</v>
      </c>
      <c r="B36">
        <v>630</v>
      </c>
      <c r="C36">
        <v>2</v>
      </c>
      <c r="G36">
        <v>30</v>
      </c>
      <c r="H36" t="s">
        <v>425</v>
      </c>
      <c r="J36" s="91">
        <v>3648</v>
      </c>
      <c r="K36" s="91">
        <v>765</v>
      </c>
      <c r="L36" s="91">
        <v>2304</v>
      </c>
      <c r="M36" s="91">
        <v>573</v>
      </c>
      <c r="N36" s="91">
        <v>6</v>
      </c>
      <c r="O36" s="91">
        <v>1646</v>
      </c>
      <c r="P36" s="91">
        <v>374</v>
      </c>
      <c r="Q36" s="91">
        <v>1147</v>
      </c>
      <c r="R36" s="91">
        <v>123</v>
      </c>
      <c r="S36" s="91">
        <v>2</v>
      </c>
      <c r="T36" s="91">
        <v>2002</v>
      </c>
      <c r="U36" s="91">
        <v>391</v>
      </c>
      <c r="V36" s="91">
        <v>1157</v>
      </c>
      <c r="W36" s="91">
        <v>450</v>
      </c>
      <c r="X36" s="91">
        <v>4</v>
      </c>
      <c r="Y36" s="91"/>
    </row>
    <row r="37" spans="1:25">
      <c r="A37">
        <v>6836</v>
      </c>
      <c r="B37">
        <v>63001</v>
      </c>
      <c r="C37">
        <v>3</v>
      </c>
      <c r="G37">
        <v>31</v>
      </c>
      <c r="H37" t="s">
        <v>425</v>
      </c>
      <c r="I37" t="s">
        <v>535</v>
      </c>
      <c r="J37" s="91">
        <v>13</v>
      </c>
      <c r="K37" s="91">
        <v>1</v>
      </c>
      <c r="L37" s="91">
        <v>8</v>
      </c>
      <c r="M37" s="91">
        <v>4</v>
      </c>
      <c r="N37" s="91" t="s">
        <v>313</v>
      </c>
      <c r="O37" s="91">
        <v>6</v>
      </c>
      <c r="P37" s="91">
        <v>1</v>
      </c>
      <c r="Q37" s="91">
        <v>4</v>
      </c>
      <c r="R37" s="91">
        <v>1</v>
      </c>
      <c r="S37" s="91" t="s">
        <v>313</v>
      </c>
      <c r="T37" s="91">
        <v>7</v>
      </c>
      <c r="U37" s="91" t="s">
        <v>313</v>
      </c>
      <c r="V37" s="91">
        <v>4</v>
      </c>
      <c r="W37" s="91">
        <v>3</v>
      </c>
      <c r="X37" s="91" t="s">
        <v>313</v>
      </c>
      <c r="Y37" s="91"/>
    </row>
    <row r="38" spans="1:25">
      <c r="A38">
        <v>6837</v>
      </c>
      <c r="B38">
        <v>63002</v>
      </c>
      <c r="C38">
        <v>3</v>
      </c>
      <c r="G38">
        <v>32</v>
      </c>
      <c r="H38" t="s">
        <v>425</v>
      </c>
      <c r="I38" t="s">
        <v>536</v>
      </c>
      <c r="J38" s="91">
        <v>1624</v>
      </c>
      <c r="K38" s="91">
        <v>376</v>
      </c>
      <c r="L38" s="91">
        <v>992</v>
      </c>
      <c r="M38" s="91">
        <v>255</v>
      </c>
      <c r="N38" s="91">
        <v>1</v>
      </c>
      <c r="O38" s="91">
        <v>717</v>
      </c>
      <c r="P38" s="91">
        <v>172</v>
      </c>
      <c r="Q38" s="91">
        <v>493</v>
      </c>
      <c r="R38" s="91">
        <v>51</v>
      </c>
      <c r="S38" s="91">
        <v>1</v>
      </c>
      <c r="T38" s="91">
        <v>907</v>
      </c>
      <c r="U38" s="91">
        <v>204</v>
      </c>
      <c r="V38" s="91">
        <v>499</v>
      </c>
      <c r="W38" s="91">
        <v>204</v>
      </c>
      <c r="X38" s="91" t="s">
        <v>313</v>
      </c>
      <c r="Y38" s="91"/>
    </row>
    <row r="39" spans="1:25">
      <c r="A39">
        <v>6838</v>
      </c>
      <c r="B39">
        <v>63003</v>
      </c>
      <c r="C39">
        <v>3</v>
      </c>
      <c r="G39">
        <v>33</v>
      </c>
      <c r="H39" t="s">
        <v>425</v>
      </c>
      <c r="I39" t="s">
        <v>537</v>
      </c>
      <c r="J39" s="91">
        <v>940</v>
      </c>
      <c r="K39" s="91">
        <v>189</v>
      </c>
      <c r="L39" s="91">
        <v>597</v>
      </c>
      <c r="M39" s="91">
        <v>154</v>
      </c>
      <c r="N39" s="91" t="s">
        <v>313</v>
      </c>
      <c r="O39" s="91">
        <v>437</v>
      </c>
      <c r="P39" s="91">
        <v>103</v>
      </c>
      <c r="Q39" s="91">
        <v>297</v>
      </c>
      <c r="R39" s="91">
        <v>37</v>
      </c>
      <c r="S39" s="91" t="s">
        <v>313</v>
      </c>
      <c r="T39" s="91">
        <v>503</v>
      </c>
      <c r="U39" s="91">
        <v>86</v>
      </c>
      <c r="V39" s="91">
        <v>300</v>
      </c>
      <c r="W39" s="91">
        <v>117</v>
      </c>
      <c r="X39" s="91" t="s">
        <v>313</v>
      </c>
      <c r="Y39" s="91"/>
    </row>
    <row r="40" spans="1:25">
      <c r="A40">
        <v>6839</v>
      </c>
      <c r="B40">
        <v>63004</v>
      </c>
      <c r="C40">
        <v>3</v>
      </c>
      <c r="G40">
        <v>34</v>
      </c>
      <c r="H40" t="s">
        <v>425</v>
      </c>
      <c r="I40" t="s">
        <v>539</v>
      </c>
      <c r="J40" s="91">
        <v>1071</v>
      </c>
      <c r="K40" s="91">
        <v>199</v>
      </c>
      <c r="L40" s="91">
        <v>707</v>
      </c>
      <c r="M40" s="91">
        <v>160</v>
      </c>
      <c r="N40" s="91">
        <v>5</v>
      </c>
      <c r="O40" s="91">
        <v>486</v>
      </c>
      <c r="P40" s="91">
        <v>98</v>
      </c>
      <c r="Q40" s="91">
        <v>353</v>
      </c>
      <c r="R40" s="91">
        <v>34</v>
      </c>
      <c r="S40" s="91">
        <v>1</v>
      </c>
      <c r="T40" s="91">
        <v>585</v>
      </c>
      <c r="U40" s="91">
        <v>101</v>
      </c>
      <c r="V40" s="91">
        <v>354</v>
      </c>
      <c r="W40" s="91">
        <v>126</v>
      </c>
      <c r="X40" s="91">
        <v>4</v>
      </c>
      <c r="Y40" s="91"/>
    </row>
    <row r="41" spans="1:25">
      <c r="A41">
        <v>6822</v>
      </c>
      <c r="B41">
        <v>580</v>
      </c>
      <c r="C41">
        <v>2</v>
      </c>
      <c r="G41">
        <v>35</v>
      </c>
      <c r="H41" t="s">
        <v>426</v>
      </c>
      <c r="J41" s="91">
        <v>662</v>
      </c>
      <c r="K41" s="91">
        <v>186</v>
      </c>
      <c r="L41" s="91">
        <v>299</v>
      </c>
      <c r="M41" s="91">
        <v>175</v>
      </c>
      <c r="N41" s="91">
        <v>2</v>
      </c>
      <c r="O41" s="91">
        <v>271</v>
      </c>
      <c r="P41" s="91">
        <v>95</v>
      </c>
      <c r="Q41" s="91">
        <v>147</v>
      </c>
      <c r="R41" s="91">
        <v>28</v>
      </c>
      <c r="S41" s="91">
        <v>1</v>
      </c>
      <c r="T41" s="91">
        <v>391</v>
      </c>
      <c r="U41" s="91">
        <v>91</v>
      </c>
      <c r="V41" s="91">
        <v>152</v>
      </c>
      <c r="W41" s="91">
        <v>147</v>
      </c>
      <c r="X41" s="91">
        <v>1</v>
      </c>
      <c r="Y41" s="91"/>
    </row>
    <row r="42" spans="1:25">
      <c r="A42">
        <v>6823</v>
      </c>
      <c r="B42">
        <v>58001</v>
      </c>
      <c r="C42">
        <v>3</v>
      </c>
      <c r="G42">
        <v>36</v>
      </c>
      <c r="H42" t="s">
        <v>426</v>
      </c>
      <c r="I42" t="s">
        <v>535</v>
      </c>
      <c r="J42" s="91">
        <v>145</v>
      </c>
      <c r="K42" s="91">
        <v>50</v>
      </c>
      <c r="L42" s="91">
        <v>68</v>
      </c>
      <c r="M42" s="91">
        <v>27</v>
      </c>
      <c r="N42" s="91" t="s">
        <v>313</v>
      </c>
      <c r="O42" s="91">
        <v>65</v>
      </c>
      <c r="P42" s="91">
        <v>29</v>
      </c>
      <c r="Q42" s="91">
        <v>33</v>
      </c>
      <c r="R42" s="91">
        <v>3</v>
      </c>
      <c r="S42" s="91" t="s">
        <v>313</v>
      </c>
      <c r="T42" s="91">
        <v>80</v>
      </c>
      <c r="U42" s="91">
        <v>21</v>
      </c>
      <c r="V42" s="91">
        <v>35</v>
      </c>
      <c r="W42" s="91">
        <v>24</v>
      </c>
      <c r="X42" s="91" t="s">
        <v>313</v>
      </c>
      <c r="Y42" s="91"/>
    </row>
    <row r="43" spans="1:25">
      <c r="A43">
        <v>6824</v>
      </c>
      <c r="B43">
        <v>58002</v>
      </c>
      <c r="C43">
        <v>3</v>
      </c>
      <c r="G43">
        <v>37</v>
      </c>
      <c r="H43" t="s">
        <v>426</v>
      </c>
      <c r="I43" t="s">
        <v>536</v>
      </c>
      <c r="J43" s="91">
        <v>269</v>
      </c>
      <c r="K43" s="91">
        <v>74</v>
      </c>
      <c r="L43" s="91">
        <v>109</v>
      </c>
      <c r="M43" s="91">
        <v>85</v>
      </c>
      <c r="N43" s="91">
        <v>1</v>
      </c>
      <c r="O43" s="91">
        <v>97</v>
      </c>
      <c r="P43" s="91">
        <v>31</v>
      </c>
      <c r="Q43" s="91">
        <v>54</v>
      </c>
      <c r="R43" s="91">
        <v>12</v>
      </c>
      <c r="S43" s="91" t="s">
        <v>313</v>
      </c>
      <c r="T43" s="91">
        <v>172</v>
      </c>
      <c r="U43" s="91">
        <v>43</v>
      </c>
      <c r="V43" s="91">
        <v>55</v>
      </c>
      <c r="W43" s="91">
        <v>73</v>
      </c>
      <c r="X43" s="91">
        <v>1</v>
      </c>
      <c r="Y43" s="91"/>
    </row>
    <row r="44" spans="1:25">
      <c r="A44">
        <v>6825</v>
      </c>
      <c r="B44">
        <v>58003</v>
      </c>
      <c r="C44">
        <v>3</v>
      </c>
      <c r="G44">
        <v>38</v>
      </c>
      <c r="H44" t="s">
        <v>426</v>
      </c>
      <c r="I44" t="s">
        <v>537</v>
      </c>
      <c r="J44" s="91">
        <v>248</v>
      </c>
      <c r="K44" s="91">
        <v>62</v>
      </c>
      <c r="L44" s="91">
        <v>122</v>
      </c>
      <c r="M44" s="91">
        <v>63</v>
      </c>
      <c r="N44" s="91">
        <v>1</v>
      </c>
      <c r="O44" s="91">
        <v>109</v>
      </c>
      <c r="P44" s="91">
        <v>35</v>
      </c>
      <c r="Q44" s="91">
        <v>60</v>
      </c>
      <c r="R44" s="91">
        <v>13</v>
      </c>
      <c r="S44" s="91">
        <v>1</v>
      </c>
      <c r="T44" s="91">
        <v>139</v>
      </c>
      <c r="U44" s="91">
        <v>27</v>
      </c>
      <c r="V44" s="91">
        <v>62</v>
      </c>
      <c r="W44" s="91">
        <v>50</v>
      </c>
      <c r="X44" s="91" t="s">
        <v>313</v>
      </c>
      <c r="Y44" s="91"/>
    </row>
    <row r="45" spans="1:25">
      <c r="A45">
        <v>6828</v>
      </c>
      <c r="B45">
        <v>610</v>
      </c>
      <c r="C45">
        <v>2</v>
      </c>
      <c r="G45">
        <v>39</v>
      </c>
      <c r="H45" t="s">
        <v>427</v>
      </c>
      <c r="J45" s="91">
        <v>993</v>
      </c>
      <c r="K45" s="91">
        <v>237</v>
      </c>
      <c r="L45" s="91">
        <v>527</v>
      </c>
      <c r="M45" s="91">
        <v>228</v>
      </c>
      <c r="N45" s="91">
        <v>1</v>
      </c>
      <c r="O45" s="91">
        <v>436</v>
      </c>
      <c r="P45" s="91">
        <v>125</v>
      </c>
      <c r="Q45" s="91">
        <v>262</v>
      </c>
      <c r="R45" s="91">
        <v>49</v>
      </c>
      <c r="S45" s="91" t="s">
        <v>313</v>
      </c>
      <c r="T45" s="91">
        <v>557</v>
      </c>
      <c r="U45" s="91">
        <v>112</v>
      </c>
      <c r="V45" s="91">
        <v>265</v>
      </c>
      <c r="W45" s="91">
        <v>179</v>
      </c>
      <c r="X45" s="91">
        <v>1</v>
      </c>
      <c r="Y45" s="91"/>
    </row>
    <row r="46" spans="1:25">
      <c r="A46">
        <v>6826</v>
      </c>
      <c r="B46">
        <v>590</v>
      </c>
      <c r="C46">
        <v>2</v>
      </c>
      <c r="G46">
        <v>40</v>
      </c>
      <c r="H46" t="s">
        <v>428</v>
      </c>
      <c r="J46" s="91">
        <v>1432</v>
      </c>
      <c r="K46" s="91">
        <v>343</v>
      </c>
      <c r="L46" s="91">
        <v>756</v>
      </c>
      <c r="M46" s="91">
        <v>331</v>
      </c>
      <c r="N46" s="91">
        <v>2</v>
      </c>
      <c r="O46" s="91">
        <v>632</v>
      </c>
      <c r="P46" s="91">
        <v>168</v>
      </c>
      <c r="Q46" s="91">
        <v>379</v>
      </c>
      <c r="R46" s="91">
        <v>83</v>
      </c>
      <c r="S46" s="91">
        <v>2</v>
      </c>
      <c r="T46" s="91">
        <v>800</v>
      </c>
      <c r="U46" s="91">
        <v>175</v>
      </c>
      <c r="V46" s="91">
        <v>377</v>
      </c>
      <c r="W46" s="91">
        <v>248</v>
      </c>
      <c r="X46" s="91" t="s">
        <v>313</v>
      </c>
      <c r="Y46" s="91"/>
    </row>
    <row r="47" spans="1:25">
      <c r="A47">
        <v>6827</v>
      </c>
      <c r="B47">
        <v>600</v>
      </c>
      <c r="C47">
        <v>2</v>
      </c>
      <c r="G47">
        <v>41</v>
      </c>
      <c r="H47" t="s">
        <v>429</v>
      </c>
      <c r="J47" s="91">
        <v>1013</v>
      </c>
      <c r="K47" s="91">
        <v>262</v>
      </c>
      <c r="L47" s="91">
        <v>490</v>
      </c>
      <c r="M47" s="91">
        <v>260</v>
      </c>
      <c r="N47" s="91">
        <v>1</v>
      </c>
      <c r="O47" s="91">
        <v>455</v>
      </c>
      <c r="P47" s="91">
        <v>137</v>
      </c>
      <c r="Q47" s="91">
        <v>247</v>
      </c>
      <c r="R47" s="91">
        <v>70</v>
      </c>
      <c r="S47" s="91">
        <v>1</v>
      </c>
      <c r="T47" s="91">
        <v>558</v>
      </c>
      <c r="U47" s="91">
        <v>125</v>
      </c>
      <c r="V47" s="91">
        <v>243</v>
      </c>
      <c r="W47" s="91">
        <v>190</v>
      </c>
      <c r="X47" s="91" t="s">
        <v>313</v>
      </c>
      <c r="Y47" s="91"/>
    </row>
    <row r="48" spans="1:25">
      <c r="A48">
        <v>6819</v>
      </c>
      <c r="B48">
        <v>550</v>
      </c>
      <c r="C48">
        <v>2</v>
      </c>
      <c r="G48">
        <v>42</v>
      </c>
      <c r="H48" t="s">
        <v>430</v>
      </c>
      <c r="J48" s="91">
        <v>602</v>
      </c>
      <c r="K48" s="91">
        <v>157</v>
      </c>
      <c r="L48" s="91">
        <v>292</v>
      </c>
      <c r="M48" s="91">
        <v>152</v>
      </c>
      <c r="N48" s="91">
        <v>1</v>
      </c>
      <c r="O48" s="91">
        <v>263</v>
      </c>
      <c r="P48" s="91">
        <v>79</v>
      </c>
      <c r="Q48" s="91">
        <v>144</v>
      </c>
      <c r="R48" s="91">
        <v>39</v>
      </c>
      <c r="S48" s="91">
        <v>1</v>
      </c>
      <c r="T48" s="91">
        <v>339</v>
      </c>
      <c r="U48" s="91">
        <v>78</v>
      </c>
      <c r="V48" s="91">
        <v>148</v>
      </c>
      <c r="W48" s="91">
        <v>113</v>
      </c>
      <c r="X48" s="91" t="s">
        <v>313</v>
      </c>
      <c r="Y48" s="91"/>
    </row>
    <row r="49" spans="1:25">
      <c r="A49">
        <v>6820</v>
      </c>
      <c r="B49">
        <v>560</v>
      </c>
      <c r="C49">
        <v>2</v>
      </c>
      <c r="G49">
        <v>43</v>
      </c>
      <c r="H49" t="s">
        <v>431</v>
      </c>
      <c r="J49" s="91">
        <v>676</v>
      </c>
      <c r="K49" s="91">
        <v>192</v>
      </c>
      <c r="L49" s="91">
        <v>323</v>
      </c>
      <c r="M49" s="91">
        <v>160</v>
      </c>
      <c r="N49" s="91">
        <v>1</v>
      </c>
      <c r="O49" s="91">
        <v>282</v>
      </c>
      <c r="P49" s="91">
        <v>89</v>
      </c>
      <c r="Q49" s="91">
        <v>161</v>
      </c>
      <c r="R49" s="91">
        <v>32</v>
      </c>
      <c r="S49" s="91" t="s">
        <v>313</v>
      </c>
      <c r="T49" s="91">
        <v>394</v>
      </c>
      <c r="U49" s="91">
        <v>103</v>
      </c>
      <c r="V49" s="91">
        <v>162</v>
      </c>
      <c r="W49" s="91">
        <v>128</v>
      </c>
      <c r="X49" s="91">
        <v>1</v>
      </c>
      <c r="Y49" s="91"/>
    </row>
    <row r="50" spans="1:25">
      <c r="A50">
        <v>6821</v>
      </c>
      <c r="B50">
        <v>570</v>
      </c>
      <c r="C50">
        <v>2</v>
      </c>
      <c r="G50">
        <v>44</v>
      </c>
      <c r="H50" t="s">
        <v>432</v>
      </c>
      <c r="J50" s="91">
        <v>1091</v>
      </c>
      <c r="K50" s="91">
        <v>273</v>
      </c>
      <c r="L50" s="91">
        <v>535</v>
      </c>
      <c r="M50" s="91">
        <v>280</v>
      </c>
      <c r="N50" s="91">
        <v>3</v>
      </c>
      <c r="O50" s="91">
        <v>492</v>
      </c>
      <c r="P50" s="91">
        <v>152</v>
      </c>
      <c r="Q50" s="91">
        <v>268</v>
      </c>
      <c r="R50" s="91">
        <v>70</v>
      </c>
      <c r="S50" s="91">
        <v>2</v>
      </c>
      <c r="T50" s="91">
        <v>599</v>
      </c>
      <c r="U50" s="91">
        <v>121</v>
      </c>
      <c r="V50" s="91">
        <v>267</v>
      </c>
      <c r="W50" s="91">
        <v>210</v>
      </c>
      <c r="X50" s="91">
        <v>1</v>
      </c>
      <c r="Y50" s="91"/>
    </row>
    <row r="51" spans="1:25">
      <c r="A51">
        <v>6855</v>
      </c>
      <c r="B51">
        <v>670</v>
      </c>
      <c r="C51">
        <v>2</v>
      </c>
      <c r="G51">
        <v>45</v>
      </c>
      <c r="H51" t="s">
        <v>433</v>
      </c>
      <c r="J51" s="91">
        <v>1697</v>
      </c>
      <c r="K51" s="91">
        <v>399</v>
      </c>
      <c r="L51" s="91">
        <v>881</v>
      </c>
      <c r="M51" s="91">
        <v>415</v>
      </c>
      <c r="N51" s="91">
        <v>2</v>
      </c>
      <c r="O51" s="91">
        <v>717</v>
      </c>
      <c r="P51" s="91">
        <v>205</v>
      </c>
      <c r="Q51" s="91">
        <v>438</v>
      </c>
      <c r="R51" s="91">
        <v>73</v>
      </c>
      <c r="S51" s="91">
        <v>1</v>
      </c>
      <c r="T51" s="91">
        <v>980</v>
      </c>
      <c r="U51" s="91">
        <v>194</v>
      </c>
      <c r="V51" s="91">
        <v>443</v>
      </c>
      <c r="W51" s="91">
        <v>342</v>
      </c>
      <c r="X51" s="91">
        <v>1</v>
      </c>
      <c r="Y51" s="91"/>
    </row>
    <row r="52" spans="1:25">
      <c r="A52">
        <v>6856</v>
      </c>
      <c r="B52">
        <v>67001</v>
      </c>
      <c r="C52">
        <v>3</v>
      </c>
      <c r="G52">
        <v>46</v>
      </c>
      <c r="H52" t="s">
        <v>433</v>
      </c>
      <c r="I52" t="s">
        <v>535</v>
      </c>
      <c r="J52" s="91">
        <v>721</v>
      </c>
      <c r="K52" s="91">
        <v>160</v>
      </c>
      <c r="L52" s="91">
        <v>309</v>
      </c>
      <c r="M52" s="91">
        <v>251</v>
      </c>
      <c r="N52" s="91">
        <v>1</v>
      </c>
      <c r="O52" s="91">
        <v>274</v>
      </c>
      <c r="P52" s="91">
        <v>85</v>
      </c>
      <c r="Q52" s="91">
        <v>153</v>
      </c>
      <c r="R52" s="91">
        <v>36</v>
      </c>
      <c r="S52" s="91" t="s">
        <v>313</v>
      </c>
      <c r="T52" s="91">
        <v>447</v>
      </c>
      <c r="U52" s="91">
        <v>75</v>
      </c>
      <c r="V52" s="91">
        <v>156</v>
      </c>
      <c r="W52" s="91">
        <v>215</v>
      </c>
      <c r="X52" s="91">
        <v>1</v>
      </c>
      <c r="Y52" s="91"/>
    </row>
    <row r="53" spans="1:25">
      <c r="A53">
        <v>6857</v>
      </c>
      <c r="B53">
        <v>67002</v>
      </c>
      <c r="C53">
        <v>3</v>
      </c>
      <c r="G53">
        <v>47</v>
      </c>
      <c r="H53" t="s">
        <v>433</v>
      </c>
      <c r="I53" t="s">
        <v>536</v>
      </c>
      <c r="J53" s="91">
        <v>555</v>
      </c>
      <c r="K53" s="91">
        <v>142</v>
      </c>
      <c r="L53" s="91">
        <v>320</v>
      </c>
      <c r="M53" s="91">
        <v>92</v>
      </c>
      <c r="N53" s="91">
        <v>1</v>
      </c>
      <c r="O53" s="91">
        <v>251</v>
      </c>
      <c r="P53" s="91">
        <v>74</v>
      </c>
      <c r="Q53" s="91">
        <v>159</v>
      </c>
      <c r="R53" s="91">
        <v>17</v>
      </c>
      <c r="S53" s="91">
        <v>1</v>
      </c>
      <c r="T53" s="91">
        <v>304</v>
      </c>
      <c r="U53" s="91">
        <v>68</v>
      </c>
      <c r="V53" s="91">
        <v>161</v>
      </c>
      <c r="W53" s="91">
        <v>75</v>
      </c>
      <c r="X53" s="91" t="s">
        <v>313</v>
      </c>
      <c r="Y53" s="91"/>
    </row>
    <row r="54" spans="1:25">
      <c r="A54">
        <v>6858</v>
      </c>
      <c r="B54">
        <v>67003</v>
      </c>
      <c r="C54">
        <v>3</v>
      </c>
      <c r="G54">
        <v>48</v>
      </c>
      <c r="H54" t="s">
        <v>433</v>
      </c>
      <c r="I54" t="s">
        <v>537</v>
      </c>
      <c r="J54" s="91">
        <v>421</v>
      </c>
      <c r="K54" s="91">
        <v>97</v>
      </c>
      <c r="L54" s="91">
        <v>252</v>
      </c>
      <c r="M54" s="91">
        <v>72</v>
      </c>
      <c r="N54" s="91" t="s">
        <v>313</v>
      </c>
      <c r="O54" s="91">
        <v>192</v>
      </c>
      <c r="P54" s="91">
        <v>46</v>
      </c>
      <c r="Q54" s="91">
        <v>126</v>
      </c>
      <c r="R54" s="91">
        <v>20</v>
      </c>
      <c r="S54" s="91" t="s">
        <v>313</v>
      </c>
      <c r="T54" s="91">
        <v>229</v>
      </c>
      <c r="U54" s="91">
        <v>51</v>
      </c>
      <c r="V54" s="91">
        <v>126</v>
      </c>
      <c r="W54" s="91">
        <v>52</v>
      </c>
      <c r="X54" s="91" t="s">
        <v>313</v>
      </c>
      <c r="Y54" s="91"/>
    </row>
    <row r="55" spans="1:25">
      <c r="A55">
        <v>6859</v>
      </c>
      <c r="B55">
        <v>67004</v>
      </c>
      <c r="C55">
        <v>3</v>
      </c>
      <c r="G55">
        <v>49</v>
      </c>
      <c r="H55" t="s">
        <v>433</v>
      </c>
      <c r="I55" t="s">
        <v>539</v>
      </c>
      <c r="J55" s="91" t="s">
        <v>313</v>
      </c>
      <c r="K55" s="91" t="s">
        <v>313</v>
      </c>
      <c r="L55" s="91" t="s">
        <v>313</v>
      </c>
      <c r="M55" s="91" t="s">
        <v>313</v>
      </c>
      <c r="N55" s="91" t="s">
        <v>313</v>
      </c>
      <c r="O55" s="91" t="s">
        <v>313</v>
      </c>
      <c r="P55" s="91" t="s">
        <v>313</v>
      </c>
      <c r="Q55" s="91" t="s">
        <v>313</v>
      </c>
      <c r="R55" s="91" t="s">
        <v>313</v>
      </c>
      <c r="S55" s="91" t="s">
        <v>313</v>
      </c>
      <c r="T55" s="91" t="s">
        <v>313</v>
      </c>
      <c r="U55" s="91" t="s">
        <v>313</v>
      </c>
      <c r="V55" s="91" t="s">
        <v>313</v>
      </c>
      <c r="W55" s="91" t="s">
        <v>313</v>
      </c>
      <c r="X55" s="91" t="s">
        <v>313</v>
      </c>
      <c r="Y55" s="91"/>
    </row>
    <row r="56" spans="1:25">
      <c r="A56">
        <v>6851</v>
      </c>
      <c r="B56">
        <v>660</v>
      </c>
      <c r="C56">
        <v>2</v>
      </c>
      <c r="G56">
        <v>50</v>
      </c>
      <c r="H56" t="s">
        <v>434</v>
      </c>
      <c r="J56" s="91">
        <v>2973</v>
      </c>
      <c r="K56" s="91">
        <v>694</v>
      </c>
      <c r="L56" s="91">
        <v>1553</v>
      </c>
      <c r="M56" s="91">
        <v>721</v>
      </c>
      <c r="N56" s="91">
        <v>5</v>
      </c>
      <c r="O56" s="91">
        <v>1272</v>
      </c>
      <c r="P56" s="91">
        <v>346</v>
      </c>
      <c r="Q56" s="91">
        <v>778</v>
      </c>
      <c r="R56" s="91">
        <v>146</v>
      </c>
      <c r="S56" s="91">
        <v>2</v>
      </c>
      <c r="T56" s="91">
        <v>1701</v>
      </c>
      <c r="U56" s="91">
        <v>348</v>
      </c>
      <c r="V56" s="91">
        <v>775</v>
      </c>
      <c r="W56" s="91">
        <v>575</v>
      </c>
      <c r="X56" s="91">
        <v>3</v>
      </c>
      <c r="Y56" s="91"/>
    </row>
    <row r="57" spans="1:25">
      <c r="A57">
        <v>6852</v>
      </c>
      <c r="B57">
        <v>66001</v>
      </c>
      <c r="C57">
        <v>3</v>
      </c>
      <c r="G57">
        <v>51</v>
      </c>
      <c r="H57" t="s">
        <v>434</v>
      </c>
      <c r="I57" t="s">
        <v>535</v>
      </c>
      <c r="J57" s="91">
        <v>1440</v>
      </c>
      <c r="K57" s="91">
        <v>351</v>
      </c>
      <c r="L57" s="91">
        <v>780</v>
      </c>
      <c r="M57" s="91">
        <v>305</v>
      </c>
      <c r="N57" s="91">
        <v>4</v>
      </c>
      <c r="O57" s="91">
        <v>636</v>
      </c>
      <c r="P57" s="91">
        <v>170</v>
      </c>
      <c r="Q57" s="91">
        <v>389</v>
      </c>
      <c r="R57" s="91">
        <v>75</v>
      </c>
      <c r="S57" s="91">
        <v>2</v>
      </c>
      <c r="T57" s="91">
        <v>804</v>
      </c>
      <c r="U57" s="91">
        <v>181</v>
      </c>
      <c r="V57" s="91">
        <v>391</v>
      </c>
      <c r="W57" s="91">
        <v>230</v>
      </c>
      <c r="X57" s="91">
        <v>2</v>
      </c>
      <c r="Y57" s="91"/>
    </row>
    <row r="58" spans="1:25">
      <c r="A58">
        <v>6853</v>
      </c>
      <c r="B58">
        <v>66002</v>
      </c>
      <c r="C58">
        <v>3</v>
      </c>
      <c r="G58">
        <v>52</v>
      </c>
      <c r="H58" t="s">
        <v>434</v>
      </c>
      <c r="I58" t="s">
        <v>536</v>
      </c>
      <c r="J58" s="91">
        <v>1533</v>
      </c>
      <c r="K58" s="91">
        <v>343</v>
      </c>
      <c r="L58" s="91">
        <v>773</v>
      </c>
      <c r="M58" s="91">
        <v>416</v>
      </c>
      <c r="N58" s="91">
        <v>1</v>
      </c>
      <c r="O58" s="91">
        <v>636</v>
      </c>
      <c r="P58" s="91">
        <v>176</v>
      </c>
      <c r="Q58" s="91">
        <v>389</v>
      </c>
      <c r="R58" s="91">
        <v>71</v>
      </c>
      <c r="S58" s="91" t="s">
        <v>313</v>
      </c>
      <c r="T58" s="91">
        <v>897</v>
      </c>
      <c r="U58" s="91">
        <v>167</v>
      </c>
      <c r="V58" s="91">
        <v>384</v>
      </c>
      <c r="W58" s="91">
        <v>345</v>
      </c>
      <c r="X58" s="91">
        <v>1</v>
      </c>
      <c r="Y58" s="91"/>
    </row>
    <row r="59" spans="1:25">
      <c r="A59">
        <v>6854</v>
      </c>
      <c r="B59">
        <v>66003</v>
      </c>
      <c r="C59">
        <v>3</v>
      </c>
      <c r="G59">
        <v>53</v>
      </c>
      <c r="H59" t="s">
        <v>434</v>
      </c>
      <c r="I59" t="s">
        <v>537</v>
      </c>
      <c r="J59" s="91" t="s">
        <v>313</v>
      </c>
      <c r="K59" s="91" t="s">
        <v>313</v>
      </c>
      <c r="L59" s="91" t="s">
        <v>313</v>
      </c>
      <c r="M59" s="91" t="s">
        <v>313</v>
      </c>
      <c r="N59" s="91" t="s">
        <v>313</v>
      </c>
      <c r="O59" s="91" t="s">
        <v>313</v>
      </c>
      <c r="P59" s="91" t="s">
        <v>313</v>
      </c>
      <c r="Q59" s="91" t="s">
        <v>313</v>
      </c>
      <c r="R59" s="91" t="s">
        <v>313</v>
      </c>
      <c r="S59" s="91" t="s">
        <v>313</v>
      </c>
      <c r="T59" s="91" t="s">
        <v>313</v>
      </c>
      <c r="U59" s="91" t="s">
        <v>313</v>
      </c>
      <c r="V59" s="91" t="s">
        <v>313</v>
      </c>
      <c r="W59" s="91" t="s">
        <v>313</v>
      </c>
      <c r="X59" s="91" t="s">
        <v>313</v>
      </c>
      <c r="Y59" s="91"/>
    </row>
    <row r="60" spans="1:25">
      <c r="A60">
        <v>6845</v>
      </c>
      <c r="B60">
        <v>650</v>
      </c>
      <c r="C60">
        <v>2</v>
      </c>
      <c r="G60">
        <v>54</v>
      </c>
      <c r="H60" t="s">
        <v>435</v>
      </c>
      <c r="J60" s="91">
        <v>2679</v>
      </c>
      <c r="K60" s="91">
        <v>663</v>
      </c>
      <c r="L60" s="91">
        <v>1441</v>
      </c>
      <c r="M60" s="91">
        <v>571</v>
      </c>
      <c r="N60" s="91">
        <v>4</v>
      </c>
      <c r="O60" s="91">
        <v>1202</v>
      </c>
      <c r="P60" s="91">
        <v>359</v>
      </c>
      <c r="Q60" s="91">
        <v>720</v>
      </c>
      <c r="R60" s="91">
        <v>123</v>
      </c>
      <c r="S60" s="91" t="s">
        <v>313</v>
      </c>
      <c r="T60" s="91">
        <v>1477</v>
      </c>
      <c r="U60" s="91">
        <v>304</v>
      </c>
      <c r="V60" s="91">
        <v>721</v>
      </c>
      <c r="W60" s="91">
        <v>448</v>
      </c>
      <c r="X60" s="91">
        <v>4</v>
      </c>
      <c r="Y60" s="91"/>
    </row>
    <row r="61" spans="1:25">
      <c r="A61">
        <v>6846</v>
      </c>
      <c r="B61">
        <v>65001</v>
      </c>
      <c r="C61">
        <v>3</v>
      </c>
      <c r="D61" t="s">
        <v>414</v>
      </c>
      <c r="F61">
        <v>720</v>
      </c>
      <c r="G61">
        <v>55</v>
      </c>
      <c r="H61" t="s">
        <v>435</v>
      </c>
      <c r="I61" t="s">
        <v>535</v>
      </c>
      <c r="J61" s="91">
        <v>235</v>
      </c>
      <c r="K61" s="91">
        <v>53</v>
      </c>
      <c r="L61" s="91">
        <v>137</v>
      </c>
      <c r="M61" s="91">
        <v>45</v>
      </c>
      <c r="N61" s="91" t="s">
        <v>313</v>
      </c>
      <c r="O61" s="91">
        <v>102</v>
      </c>
      <c r="P61" s="91">
        <v>27</v>
      </c>
      <c r="Q61" s="91">
        <v>69</v>
      </c>
      <c r="R61" s="91">
        <v>6</v>
      </c>
      <c r="S61" s="91" t="s">
        <v>313</v>
      </c>
      <c r="T61" s="91">
        <v>133</v>
      </c>
      <c r="U61" s="91">
        <v>26</v>
      </c>
      <c r="V61" s="91">
        <v>68</v>
      </c>
      <c r="W61" s="91">
        <v>39</v>
      </c>
      <c r="X61" s="91" t="s">
        <v>313</v>
      </c>
      <c r="Y61" s="91"/>
    </row>
    <row r="62" spans="1:25">
      <c r="A62">
        <v>6847</v>
      </c>
      <c r="B62">
        <v>65002</v>
      </c>
      <c r="C62">
        <v>3</v>
      </c>
      <c r="G62">
        <v>56</v>
      </c>
      <c r="H62" t="s">
        <v>435</v>
      </c>
      <c r="I62" t="s">
        <v>536</v>
      </c>
      <c r="J62" s="91">
        <v>522</v>
      </c>
      <c r="K62" s="91">
        <v>148</v>
      </c>
      <c r="L62" s="91">
        <v>267</v>
      </c>
      <c r="M62" s="91">
        <v>106</v>
      </c>
      <c r="N62" s="91">
        <v>1</v>
      </c>
      <c r="O62" s="91">
        <v>239</v>
      </c>
      <c r="P62" s="91">
        <v>79</v>
      </c>
      <c r="Q62" s="91">
        <v>135</v>
      </c>
      <c r="R62" s="91">
        <v>25</v>
      </c>
      <c r="S62" s="91" t="s">
        <v>313</v>
      </c>
      <c r="T62" s="91">
        <v>283</v>
      </c>
      <c r="U62" s="91">
        <v>69</v>
      </c>
      <c r="V62" s="91">
        <v>132</v>
      </c>
      <c r="W62" s="91">
        <v>81</v>
      </c>
      <c r="X62" s="91">
        <v>1</v>
      </c>
      <c r="Y62" s="91"/>
    </row>
    <row r="63" spans="1:25">
      <c r="A63">
        <v>6848</v>
      </c>
      <c r="B63">
        <v>65003</v>
      </c>
      <c r="C63">
        <v>3</v>
      </c>
      <c r="G63">
        <v>57</v>
      </c>
      <c r="H63" t="s">
        <v>435</v>
      </c>
      <c r="I63" t="s">
        <v>537</v>
      </c>
      <c r="J63" s="91">
        <v>622</v>
      </c>
      <c r="K63" s="91">
        <v>152</v>
      </c>
      <c r="L63" s="91">
        <v>330</v>
      </c>
      <c r="M63" s="91">
        <v>139</v>
      </c>
      <c r="N63" s="91">
        <v>1</v>
      </c>
      <c r="O63" s="91">
        <v>285</v>
      </c>
      <c r="P63" s="91">
        <v>83</v>
      </c>
      <c r="Q63" s="91">
        <v>165</v>
      </c>
      <c r="R63" s="91">
        <v>37</v>
      </c>
      <c r="S63" s="91" t="s">
        <v>313</v>
      </c>
      <c r="T63" s="91">
        <v>337</v>
      </c>
      <c r="U63" s="91">
        <v>69</v>
      </c>
      <c r="V63" s="91">
        <v>165</v>
      </c>
      <c r="W63" s="91">
        <v>102</v>
      </c>
      <c r="X63" s="91">
        <v>1</v>
      </c>
      <c r="Y63" s="91"/>
    </row>
    <row r="64" spans="1:25">
      <c r="A64">
        <v>6849</v>
      </c>
      <c r="B64">
        <v>65004</v>
      </c>
      <c r="C64">
        <v>3</v>
      </c>
      <c r="G64">
        <v>58</v>
      </c>
      <c r="H64" t="s">
        <v>435</v>
      </c>
      <c r="I64" t="s">
        <v>539</v>
      </c>
      <c r="J64" s="91">
        <v>432</v>
      </c>
      <c r="K64" s="91">
        <v>114</v>
      </c>
      <c r="L64" s="91">
        <v>230</v>
      </c>
      <c r="M64" s="91">
        <v>87</v>
      </c>
      <c r="N64" s="91">
        <v>1</v>
      </c>
      <c r="O64" s="91">
        <v>201</v>
      </c>
      <c r="P64" s="91">
        <v>65</v>
      </c>
      <c r="Q64" s="91">
        <v>113</v>
      </c>
      <c r="R64" s="91">
        <v>23</v>
      </c>
      <c r="S64" s="91" t="s">
        <v>313</v>
      </c>
      <c r="T64" s="91">
        <v>231</v>
      </c>
      <c r="U64" s="91">
        <v>49</v>
      </c>
      <c r="V64" s="91">
        <v>117</v>
      </c>
      <c r="W64" s="91">
        <v>64</v>
      </c>
      <c r="X64" s="91">
        <v>1</v>
      </c>
      <c r="Y64" s="91"/>
    </row>
    <row r="65" spans="1:25">
      <c r="A65">
        <v>6850</v>
      </c>
      <c r="B65">
        <v>65005</v>
      </c>
      <c r="C65">
        <v>3</v>
      </c>
      <c r="G65">
        <v>59</v>
      </c>
      <c r="H65" t="s">
        <v>435</v>
      </c>
      <c r="I65" t="s">
        <v>540</v>
      </c>
      <c r="J65" s="91">
        <v>868</v>
      </c>
      <c r="K65" s="91">
        <v>196</v>
      </c>
      <c r="L65" s="91">
        <v>477</v>
      </c>
      <c r="M65" s="91">
        <v>194</v>
      </c>
      <c r="N65" s="91">
        <v>1</v>
      </c>
      <c r="O65" s="91">
        <v>375</v>
      </c>
      <c r="P65" s="91">
        <v>105</v>
      </c>
      <c r="Q65" s="91">
        <v>238</v>
      </c>
      <c r="R65" s="91">
        <v>32</v>
      </c>
      <c r="S65" s="91" t="s">
        <v>313</v>
      </c>
      <c r="T65" s="91">
        <v>493</v>
      </c>
      <c r="U65" s="91">
        <v>91</v>
      </c>
      <c r="V65" s="91">
        <v>239</v>
      </c>
      <c r="W65" s="91">
        <v>162</v>
      </c>
      <c r="X65" s="91">
        <v>1</v>
      </c>
      <c r="Y65" s="91"/>
    </row>
    <row r="66" spans="1:25">
      <c r="A66">
        <v>6799</v>
      </c>
      <c r="B66">
        <v>500</v>
      </c>
      <c r="C66">
        <v>2</v>
      </c>
      <c r="G66">
        <v>60</v>
      </c>
      <c r="H66" t="s">
        <v>436</v>
      </c>
      <c r="J66" s="91">
        <v>1437</v>
      </c>
      <c r="K66" s="91">
        <v>380</v>
      </c>
      <c r="L66" s="91">
        <v>743</v>
      </c>
      <c r="M66" s="91">
        <v>288</v>
      </c>
      <c r="N66" s="91">
        <v>26</v>
      </c>
      <c r="O66" s="91">
        <v>620</v>
      </c>
      <c r="P66" s="91">
        <v>176</v>
      </c>
      <c r="Q66" s="91">
        <v>374</v>
      </c>
      <c r="R66" s="91">
        <v>52</v>
      </c>
      <c r="S66" s="91">
        <v>18</v>
      </c>
      <c r="T66" s="91">
        <v>817</v>
      </c>
      <c r="U66" s="91">
        <v>204</v>
      </c>
      <c r="V66" s="91">
        <v>369</v>
      </c>
      <c r="W66" s="91">
        <v>236</v>
      </c>
      <c r="X66" s="91">
        <v>8</v>
      </c>
      <c r="Y66" s="91"/>
    </row>
    <row r="67" spans="1:25">
      <c r="A67">
        <v>6800</v>
      </c>
      <c r="B67">
        <v>50001</v>
      </c>
      <c r="C67">
        <v>3</v>
      </c>
      <c r="G67">
        <v>61</v>
      </c>
      <c r="H67" t="s">
        <v>436</v>
      </c>
      <c r="I67" t="s">
        <v>535</v>
      </c>
      <c r="J67" s="91">
        <v>666</v>
      </c>
      <c r="K67" s="91">
        <v>188</v>
      </c>
      <c r="L67" s="91">
        <v>317</v>
      </c>
      <c r="M67" s="91">
        <v>150</v>
      </c>
      <c r="N67" s="91">
        <v>11</v>
      </c>
      <c r="O67" s="91">
        <v>285</v>
      </c>
      <c r="P67" s="91">
        <v>85</v>
      </c>
      <c r="Q67" s="91">
        <v>162</v>
      </c>
      <c r="R67" s="91">
        <v>29</v>
      </c>
      <c r="S67" s="91">
        <v>9</v>
      </c>
      <c r="T67" s="91">
        <v>381</v>
      </c>
      <c r="U67" s="91">
        <v>103</v>
      </c>
      <c r="V67" s="91">
        <v>155</v>
      </c>
      <c r="W67" s="91">
        <v>121</v>
      </c>
      <c r="X67" s="91">
        <v>2</v>
      </c>
      <c r="Y67" s="91"/>
    </row>
    <row r="68" spans="1:25">
      <c r="A68">
        <v>6801</v>
      </c>
      <c r="B68">
        <v>50002</v>
      </c>
      <c r="C68">
        <v>3</v>
      </c>
      <c r="G68">
        <v>62</v>
      </c>
      <c r="H68" t="s">
        <v>436</v>
      </c>
      <c r="I68" t="s">
        <v>536</v>
      </c>
      <c r="J68" s="91">
        <v>636</v>
      </c>
      <c r="K68" s="91">
        <v>152</v>
      </c>
      <c r="L68" s="91">
        <v>351</v>
      </c>
      <c r="M68" s="91">
        <v>119</v>
      </c>
      <c r="N68" s="91">
        <v>14</v>
      </c>
      <c r="O68" s="91">
        <v>277</v>
      </c>
      <c r="P68" s="91">
        <v>75</v>
      </c>
      <c r="Q68" s="91">
        <v>175</v>
      </c>
      <c r="R68" s="91">
        <v>18</v>
      </c>
      <c r="S68" s="91">
        <v>9</v>
      </c>
      <c r="T68" s="91">
        <v>359</v>
      </c>
      <c r="U68" s="91">
        <v>77</v>
      </c>
      <c r="V68" s="91">
        <v>176</v>
      </c>
      <c r="W68" s="91">
        <v>101</v>
      </c>
      <c r="X68" s="91">
        <v>5</v>
      </c>
      <c r="Y68" s="91"/>
    </row>
    <row r="69" spans="1:25">
      <c r="A69">
        <v>6802</v>
      </c>
      <c r="B69">
        <v>50003</v>
      </c>
      <c r="C69">
        <v>3</v>
      </c>
      <c r="G69">
        <v>63</v>
      </c>
      <c r="H69" t="s">
        <v>436</v>
      </c>
      <c r="I69" t="s">
        <v>537</v>
      </c>
      <c r="J69" s="91">
        <v>135</v>
      </c>
      <c r="K69" s="91">
        <v>40</v>
      </c>
      <c r="L69" s="91">
        <v>75</v>
      </c>
      <c r="M69" s="91">
        <v>19</v>
      </c>
      <c r="N69" s="91">
        <v>1</v>
      </c>
      <c r="O69" s="91">
        <v>58</v>
      </c>
      <c r="P69" s="91">
        <v>16</v>
      </c>
      <c r="Q69" s="91">
        <v>37</v>
      </c>
      <c r="R69" s="91">
        <v>5</v>
      </c>
      <c r="S69" s="91" t="s">
        <v>313</v>
      </c>
      <c r="T69" s="91">
        <v>77</v>
      </c>
      <c r="U69" s="91">
        <v>24</v>
      </c>
      <c r="V69" s="91">
        <v>38</v>
      </c>
      <c r="W69" s="91">
        <v>14</v>
      </c>
      <c r="X69" s="91">
        <v>1</v>
      </c>
      <c r="Y69" s="91"/>
    </row>
    <row r="70" spans="1:25">
      <c r="A70">
        <v>6803</v>
      </c>
      <c r="B70">
        <v>510</v>
      </c>
      <c r="C70">
        <v>2</v>
      </c>
      <c r="G70">
        <v>64</v>
      </c>
      <c r="H70" t="s">
        <v>437</v>
      </c>
      <c r="J70" s="91">
        <v>4323</v>
      </c>
      <c r="K70" s="91">
        <v>1238</v>
      </c>
      <c r="L70" s="91">
        <v>1923</v>
      </c>
      <c r="M70" s="91">
        <v>1072</v>
      </c>
      <c r="N70" s="91">
        <v>90</v>
      </c>
      <c r="O70" s="91">
        <v>1845</v>
      </c>
      <c r="P70" s="91">
        <v>625</v>
      </c>
      <c r="Q70" s="91">
        <v>967</v>
      </c>
      <c r="R70" s="91">
        <v>203</v>
      </c>
      <c r="S70" s="91">
        <v>50</v>
      </c>
      <c r="T70" s="91">
        <v>2478</v>
      </c>
      <c r="U70" s="91">
        <v>613</v>
      </c>
      <c r="V70" s="91">
        <v>956</v>
      </c>
      <c r="W70" s="91">
        <v>869</v>
      </c>
      <c r="X70" s="91">
        <v>40</v>
      </c>
      <c r="Y70" s="91"/>
    </row>
    <row r="71" spans="1:25">
      <c r="A71">
        <v>6804</v>
      </c>
      <c r="B71">
        <v>51001</v>
      </c>
      <c r="C71">
        <v>3</v>
      </c>
      <c r="G71">
        <v>65</v>
      </c>
      <c r="H71" t="s">
        <v>437</v>
      </c>
      <c r="I71" t="s">
        <v>535</v>
      </c>
      <c r="J71" s="91">
        <v>501</v>
      </c>
      <c r="K71" s="91">
        <v>144</v>
      </c>
      <c r="L71" s="91">
        <v>185</v>
      </c>
      <c r="M71" s="91">
        <v>147</v>
      </c>
      <c r="N71" s="91">
        <v>25</v>
      </c>
      <c r="O71" s="91">
        <v>205</v>
      </c>
      <c r="P71" s="91">
        <v>75</v>
      </c>
      <c r="Q71" s="91">
        <v>93</v>
      </c>
      <c r="R71" s="91">
        <v>23</v>
      </c>
      <c r="S71" s="91">
        <v>14</v>
      </c>
      <c r="T71" s="91">
        <v>296</v>
      </c>
      <c r="U71" s="91">
        <v>69</v>
      </c>
      <c r="V71" s="91">
        <v>92</v>
      </c>
      <c r="W71" s="91">
        <v>124</v>
      </c>
      <c r="X71" s="91">
        <v>11</v>
      </c>
      <c r="Y71" s="91"/>
    </row>
    <row r="72" spans="1:25">
      <c r="A72">
        <v>6805</v>
      </c>
      <c r="B72">
        <v>51002</v>
      </c>
      <c r="C72">
        <v>3</v>
      </c>
      <c r="G72">
        <v>66</v>
      </c>
      <c r="H72" t="s">
        <v>437</v>
      </c>
      <c r="I72" t="s">
        <v>536</v>
      </c>
      <c r="J72" s="91">
        <v>559</v>
      </c>
      <c r="K72" s="91">
        <v>130</v>
      </c>
      <c r="L72" s="91">
        <v>234</v>
      </c>
      <c r="M72" s="91">
        <v>184</v>
      </c>
      <c r="N72" s="91">
        <v>11</v>
      </c>
      <c r="O72" s="91">
        <v>222</v>
      </c>
      <c r="P72" s="91">
        <v>66</v>
      </c>
      <c r="Q72" s="91">
        <v>119</v>
      </c>
      <c r="R72" s="91">
        <v>34</v>
      </c>
      <c r="S72" s="91">
        <v>3</v>
      </c>
      <c r="T72" s="91">
        <v>337</v>
      </c>
      <c r="U72" s="91">
        <v>64</v>
      </c>
      <c r="V72" s="91">
        <v>115</v>
      </c>
      <c r="W72" s="91">
        <v>150</v>
      </c>
      <c r="X72" s="91">
        <v>8</v>
      </c>
      <c r="Y72" s="91"/>
    </row>
    <row r="73" spans="1:25">
      <c r="A73">
        <v>6806</v>
      </c>
      <c r="B73">
        <v>51003</v>
      </c>
      <c r="C73">
        <v>3</v>
      </c>
      <c r="G73">
        <v>67</v>
      </c>
      <c r="H73" t="s">
        <v>437</v>
      </c>
      <c r="I73" t="s">
        <v>537</v>
      </c>
      <c r="J73" s="91">
        <v>986</v>
      </c>
      <c r="K73" s="91">
        <v>319</v>
      </c>
      <c r="L73" s="91">
        <v>438</v>
      </c>
      <c r="M73" s="91">
        <v>205</v>
      </c>
      <c r="N73" s="91">
        <v>24</v>
      </c>
      <c r="O73" s="91">
        <v>433</v>
      </c>
      <c r="P73" s="91">
        <v>162</v>
      </c>
      <c r="Q73" s="91">
        <v>216</v>
      </c>
      <c r="R73" s="91">
        <v>40</v>
      </c>
      <c r="S73" s="91">
        <v>15</v>
      </c>
      <c r="T73" s="91">
        <v>553</v>
      </c>
      <c r="U73" s="91">
        <v>157</v>
      </c>
      <c r="V73" s="91">
        <v>222</v>
      </c>
      <c r="W73" s="91">
        <v>165</v>
      </c>
      <c r="X73" s="91">
        <v>9</v>
      </c>
      <c r="Y73" s="91"/>
    </row>
    <row r="74" spans="1:25">
      <c r="A74">
        <v>6807</v>
      </c>
      <c r="B74">
        <v>51004</v>
      </c>
      <c r="C74">
        <v>3</v>
      </c>
      <c r="G74">
        <v>68</v>
      </c>
      <c r="H74" t="s">
        <v>437</v>
      </c>
      <c r="I74" t="s">
        <v>539</v>
      </c>
      <c r="J74" s="91">
        <v>886</v>
      </c>
      <c r="K74" s="91">
        <v>269</v>
      </c>
      <c r="L74" s="91">
        <v>384</v>
      </c>
      <c r="M74" s="91">
        <v>209</v>
      </c>
      <c r="N74" s="91">
        <v>24</v>
      </c>
      <c r="O74" s="91">
        <v>381</v>
      </c>
      <c r="P74" s="91">
        <v>130</v>
      </c>
      <c r="Q74" s="91">
        <v>191</v>
      </c>
      <c r="R74" s="91">
        <v>46</v>
      </c>
      <c r="S74" s="91">
        <v>14</v>
      </c>
      <c r="T74" s="91">
        <v>505</v>
      </c>
      <c r="U74" s="91">
        <v>139</v>
      </c>
      <c r="V74" s="91">
        <v>193</v>
      </c>
      <c r="W74" s="91">
        <v>163</v>
      </c>
      <c r="X74" s="91">
        <v>10</v>
      </c>
      <c r="Y74" s="91"/>
    </row>
    <row r="75" spans="1:25">
      <c r="A75">
        <v>6808</v>
      </c>
      <c r="B75">
        <v>51005</v>
      </c>
      <c r="C75">
        <v>3</v>
      </c>
      <c r="G75">
        <v>69</v>
      </c>
      <c r="H75" t="s">
        <v>437</v>
      </c>
      <c r="I75" t="s">
        <v>540</v>
      </c>
      <c r="J75" s="91">
        <v>1391</v>
      </c>
      <c r="K75" s="91">
        <v>376</v>
      </c>
      <c r="L75" s="91">
        <v>682</v>
      </c>
      <c r="M75" s="91">
        <v>327</v>
      </c>
      <c r="N75" s="91">
        <v>6</v>
      </c>
      <c r="O75" s="91">
        <v>604</v>
      </c>
      <c r="P75" s="91">
        <v>192</v>
      </c>
      <c r="Q75" s="91">
        <v>348</v>
      </c>
      <c r="R75" s="91">
        <v>60</v>
      </c>
      <c r="S75" s="91">
        <v>4</v>
      </c>
      <c r="T75" s="91">
        <v>787</v>
      </c>
      <c r="U75" s="91">
        <v>184</v>
      </c>
      <c r="V75" s="91">
        <v>334</v>
      </c>
      <c r="W75" s="91">
        <v>267</v>
      </c>
      <c r="X75" s="91">
        <v>2</v>
      </c>
      <c r="Y75" s="91"/>
    </row>
    <row r="76" spans="1:25">
      <c r="A76">
        <v>6809</v>
      </c>
      <c r="B76">
        <v>520</v>
      </c>
      <c r="C76">
        <v>2</v>
      </c>
      <c r="G76">
        <v>70</v>
      </c>
      <c r="H76" t="s">
        <v>438</v>
      </c>
      <c r="J76" s="91">
        <v>2726</v>
      </c>
      <c r="K76" s="91">
        <v>818</v>
      </c>
      <c r="L76" s="91">
        <v>1428</v>
      </c>
      <c r="M76" s="91">
        <v>445</v>
      </c>
      <c r="N76" s="91">
        <v>35</v>
      </c>
      <c r="O76" s="91">
        <v>1218</v>
      </c>
      <c r="P76" s="91">
        <v>397</v>
      </c>
      <c r="Q76" s="91">
        <v>717</v>
      </c>
      <c r="R76" s="91">
        <v>87</v>
      </c>
      <c r="S76" s="91">
        <v>17</v>
      </c>
      <c r="T76" s="91">
        <v>1508</v>
      </c>
      <c r="U76" s="91">
        <v>421</v>
      </c>
      <c r="V76" s="91">
        <v>711</v>
      </c>
      <c r="W76" s="91">
        <v>358</v>
      </c>
      <c r="X76" s="91">
        <v>18</v>
      </c>
      <c r="Y76" s="91"/>
    </row>
    <row r="77" spans="1:25">
      <c r="A77">
        <v>6810</v>
      </c>
      <c r="B77">
        <v>52001</v>
      </c>
      <c r="C77">
        <v>3</v>
      </c>
      <c r="G77">
        <v>71</v>
      </c>
      <c r="H77" t="s">
        <v>438</v>
      </c>
      <c r="I77" t="s">
        <v>535</v>
      </c>
      <c r="J77" s="91">
        <v>1122</v>
      </c>
      <c r="K77" s="91">
        <v>381</v>
      </c>
      <c r="L77" s="91">
        <v>554</v>
      </c>
      <c r="M77" s="91">
        <v>173</v>
      </c>
      <c r="N77" s="91">
        <v>14</v>
      </c>
      <c r="O77" s="91">
        <v>531</v>
      </c>
      <c r="P77" s="91">
        <v>206</v>
      </c>
      <c r="Q77" s="91">
        <v>280</v>
      </c>
      <c r="R77" s="91">
        <v>38</v>
      </c>
      <c r="S77" s="91">
        <v>7</v>
      </c>
      <c r="T77" s="91">
        <v>591</v>
      </c>
      <c r="U77" s="91">
        <v>175</v>
      </c>
      <c r="V77" s="91">
        <v>274</v>
      </c>
      <c r="W77" s="91">
        <v>135</v>
      </c>
      <c r="X77" s="91">
        <v>7</v>
      </c>
      <c r="Y77" s="91"/>
    </row>
    <row r="78" spans="1:25">
      <c r="A78">
        <v>6811</v>
      </c>
      <c r="B78">
        <v>52002</v>
      </c>
      <c r="C78">
        <v>3</v>
      </c>
      <c r="G78">
        <v>72</v>
      </c>
      <c r="H78" t="s">
        <v>438</v>
      </c>
      <c r="I78" t="s">
        <v>536</v>
      </c>
      <c r="J78" s="91">
        <v>1604</v>
      </c>
      <c r="K78" s="91">
        <v>437</v>
      </c>
      <c r="L78" s="91">
        <v>874</v>
      </c>
      <c r="M78" s="91">
        <v>272</v>
      </c>
      <c r="N78" s="91">
        <v>21</v>
      </c>
      <c r="O78" s="91">
        <v>687</v>
      </c>
      <c r="P78" s="91">
        <v>191</v>
      </c>
      <c r="Q78" s="91">
        <v>437</v>
      </c>
      <c r="R78" s="91">
        <v>49</v>
      </c>
      <c r="S78" s="91">
        <v>10</v>
      </c>
      <c r="T78" s="91">
        <v>917</v>
      </c>
      <c r="U78" s="91">
        <v>246</v>
      </c>
      <c r="V78" s="91">
        <v>437</v>
      </c>
      <c r="W78" s="91">
        <v>223</v>
      </c>
      <c r="X78" s="91">
        <v>11</v>
      </c>
      <c r="Y78" s="91"/>
    </row>
    <row r="79" spans="1:25">
      <c r="A79">
        <v>6812</v>
      </c>
      <c r="B79">
        <v>530</v>
      </c>
      <c r="C79">
        <v>2</v>
      </c>
      <c r="G79">
        <v>73</v>
      </c>
      <c r="H79" t="s">
        <v>439</v>
      </c>
      <c r="J79" s="91">
        <v>4764</v>
      </c>
      <c r="K79" s="91">
        <v>1507</v>
      </c>
      <c r="L79" s="91">
        <v>2265</v>
      </c>
      <c r="M79" s="91">
        <v>927</v>
      </c>
      <c r="N79" s="91">
        <v>65</v>
      </c>
      <c r="O79" s="91">
        <v>2274</v>
      </c>
      <c r="P79" s="91">
        <v>853</v>
      </c>
      <c r="Q79" s="91">
        <v>1149</v>
      </c>
      <c r="R79" s="91">
        <v>230</v>
      </c>
      <c r="S79" s="91">
        <v>42</v>
      </c>
      <c r="T79" s="91">
        <v>2490</v>
      </c>
      <c r="U79" s="91">
        <v>654</v>
      </c>
      <c r="V79" s="91">
        <v>1116</v>
      </c>
      <c r="W79" s="91">
        <v>697</v>
      </c>
      <c r="X79" s="91">
        <v>23</v>
      </c>
      <c r="Y79" s="91"/>
    </row>
    <row r="80" spans="1:25">
      <c r="A80">
        <v>6813</v>
      </c>
      <c r="B80">
        <v>53001</v>
      </c>
      <c r="C80">
        <v>3</v>
      </c>
      <c r="G80">
        <v>74</v>
      </c>
      <c r="H80" t="s">
        <v>439</v>
      </c>
      <c r="I80" t="s">
        <v>535</v>
      </c>
      <c r="J80" s="91">
        <v>1883</v>
      </c>
      <c r="K80" s="91">
        <v>645</v>
      </c>
      <c r="L80" s="91">
        <v>788</v>
      </c>
      <c r="M80" s="91">
        <v>404</v>
      </c>
      <c r="N80" s="91">
        <v>46</v>
      </c>
      <c r="O80" s="91">
        <v>882</v>
      </c>
      <c r="P80" s="91">
        <v>351</v>
      </c>
      <c r="Q80" s="91">
        <v>399</v>
      </c>
      <c r="R80" s="91">
        <v>104</v>
      </c>
      <c r="S80" s="91">
        <v>28</v>
      </c>
      <c r="T80" s="91">
        <v>1001</v>
      </c>
      <c r="U80" s="91">
        <v>294</v>
      </c>
      <c r="V80" s="91">
        <v>389</v>
      </c>
      <c r="W80" s="91">
        <v>300</v>
      </c>
      <c r="X80" s="91">
        <v>18</v>
      </c>
      <c r="Y80" s="91"/>
    </row>
    <row r="81" spans="1:25">
      <c r="A81">
        <v>6814</v>
      </c>
      <c r="B81">
        <v>53002</v>
      </c>
      <c r="C81">
        <v>3</v>
      </c>
      <c r="G81">
        <v>75</v>
      </c>
      <c r="H81" t="s">
        <v>439</v>
      </c>
      <c r="I81" t="s">
        <v>536</v>
      </c>
      <c r="J81" s="91">
        <v>1588</v>
      </c>
      <c r="K81" s="91">
        <v>373</v>
      </c>
      <c r="L81" s="91">
        <v>908</v>
      </c>
      <c r="M81" s="91">
        <v>298</v>
      </c>
      <c r="N81" s="91">
        <v>9</v>
      </c>
      <c r="O81" s="91">
        <v>720</v>
      </c>
      <c r="P81" s="91">
        <v>195</v>
      </c>
      <c r="Q81" s="91">
        <v>456</v>
      </c>
      <c r="R81" s="91">
        <v>62</v>
      </c>
      <c r="S81" s="91">
        <v>7</v>
      </c>
      <c r="T81" s="91">
        <v>868</v>
      </c>
      <c r="U81" s="91">
        <v>178</v>
      </c>
      <c r="V81" s="91">
        <v>452</v>
      </c>
      <c r="W81" s="91">
        <v>236</v>
      </c>
      <c r="X81" s="91">
        <v>2</v>
      </c>
      <c r="Y81" s="91"/>
    </row>
    <row r="82" spans="1:25">
      <c r="A82">
        <v>6815</v>
      </c>
      <c r="B82">
        <v>53003</v>
      </c>
      <c r="C82">
        <v>3</v>
      </c>
      <c r="G82">
        <v>76</v>
      </c>
      <c r="H82" t="s">
        <v>439</v>
      </c>
      <c r="I82" t="s">
        <v>537</v>
      </c>
      <c r="J82" s="91">
        <v>1085</v>
      </c>
      <c r="K82" s="91">
        <v>326</v>
      </c>
      <c r="L82" s="91">
        <v>540</v>
      </c>
      <c r="M82" s="91">
        <v>211</v>
      </c>
      <c r="N82" s="91">
        <v>8</v>
      </c>
      <c r="O82" s="91">
        <v>551</v>
      </c>
      <c r="P82" s="91">
        <v>207</v>
      </c>
      <c r="Q82" s="91">
        <v>279</v>
      </c>
      <c r="R82" s="91">
        <v>60</v>
      </c>
      <c r="S82" s="91">
        <v>5</v>
      </c>
      <c r="T82" s="91">
        <v>534</v>
      </c>
      <c r="U82" s="91">
        <v>119</v>
      </c>
      <c r="V82" s="91">
        <v>261</v>
      </c>
      <c r="W82" s="91">
        <v>151</v>
      </c>
      <c r="X82" s="91">
        <v>3</v>
      </c>
      <c r="Y82" s="91"/>
    </row>
    <row r="83" spans="1:25">
      <c r="A83">
        <v>6816</v>
      </c>
      <c r="B83">
        <v>53004</v>
      </c>
      <c r="C83">
        <v>3</v>
      </c>
      <c r="G83">
        <v>77</v>
      </c>
      <c r="H83" t="s">
        <v>439</v>
      </c>
      <c r="I83" t="s">
        <v>539</v>
      </c>
      <c r="J83" s="91">
        <v>196</v>
      </c>
      <c r="K83" s="91">
        <v>159</v>
      </c>
      <c r="L83" s="91">
        <v>23</v>
      </c>
      <c r="M83" s="91">
        <v>12</v>
      </c>
      <c r="N83" s="91">
        <v>2</v>
      </c>
      <c r="O83" s="91">
        <v>117</v>
      </c>
      <c r="P83" s="91">
        <v>100</v>
      </c>
      <c r="Q83" s="91">
        <v>12</v>
      </c>
      <c r="R83" s="91">
        <v>3</v>
      </c>
      <c r="S83" s="91">
        <v>2</v>
      </c>
      <c r="T83" s="91">
        <v>79</v>
      </c>
      <c r="U83" s="91">
        <v>59</v>
      </c>
      <c r="V83" s="91">
        <v>11</v>
      </c>
      <c r="W83" s="91">
        <v>9</v>
      </c>
      <c r="X83" s="91" t="s">
        <v>313</v>
      </c>
      <c r="Y83" s="91"/>
    </row>
    <row r="84" spans="1:25">
      <c r="A84">
        <v>6817</v>
      </c>
      <c r="B84">
        <v>53005</v>
      </c>
      <c r="C84">
        <v>3</v>
      </c>
      <c r="G84">
        <v>78</v>
      </c>
      <c r="H84" t="s">
        <v>439</v>
      </c>
      <c r="I84" t="s">
        <v>540</v>
      </c>
      <c r="J84" s="91">
        <v>12</v>
      </c>
      <c r="K84" s="91">
        <v>4</v>
      </c>
      <c r="L84" s="91">
        <v>6</v>
      </c>
      <c r="M84" s="91">
        <v>2</v>
      </c>
      <c r="N84" s="91" t="s">
        <v>313</v>
      </c>
      <c r="O84" s="91">
        <v>4</v>
      </c>
      <c r="P84" s="91" t="s">
        <v>313</v>
      </c>
      <c r="Q84" s="91">
        <v>3</v>
      </c>
      <c r="R84" s="91">
        <v>1</v>
      </c>
      <c r="S84" s="91" t="s">
        <v>313</v>
      </c>
      <c r="T84" s="91">
        <v>8</v>
      </c>
      <c r="U84" s="91">
        <v>4</v>
      </c>
      <c r="V84" s="91">
        <v>3</v>
      </c>
      <c r="W84" s="91">
        <v>1</v>
      </c>
      <c r="X84" s="91" t="s">
        <v>313</v>
      </c>
      <c r="Y84" s="91"/>
    </row>
    <row r="85" spans="1:25">
      <c r="A85">
        <v>6730</v>
      </c>
      <c r="B85">
        <v>120</v>
      </c>
      <c r="C85">
        <v>2</v>
      </c>
      <c r="G85">
        <v>79</v>
      </c>
      <c r="H85" t="s">
        <v>440</v>
      </c>
      <c r="J85" s="91">
        <v>3045</v>
      </c>
      <c r="K85" s="91">
        <v>649</v>
      </c>
      <c r="L85" s="91">
        <v>1726</v>
      </c>
      <c r="M85" s="91">
        <v>643</v>
      </c>
      <c r="N85" s="91">
        <v>27</v>
      </c>
      <c r="O85" s="91">
        <v>1351</v>
      </c>
      <c r="P85" s="91">
        <v>336</v>
      </c>
      <c r="Q85" s="91">
        <v>862</v>
      </c>
      <c r="R85" s="91">
        <v>135</v>
      </c>
      <c r="S85" s="91">
        <v>18</v>
      </c>
      <c r="T85" s="91">
        <v>1694</v>
      </c>
      <c r="U85" s="91">
        <v>313</v>
      </c>
      <c r="V85" s="91">
        <v>864</v>
      </c>
      <c r="W85" s="91">
        <v>508</v>
      </c>
      <c r="X85" s="91">
        <v>9</v>
      </c>
      <c r="Y85" s="91"/>
    </row>
    <row r="86" spans="1:25">
      <c r="A86">
        <v>6731</v>
      </c>
      <c r="B86">
        <v>12001</v>
      </c>
      <c r="C86">
        <v>3</v>
      </c>
      <c r="G86">
        <v>80</v>
      </c>
      <c r="H86" t="s">
        <v>440</v>
      </c>
      <c r="I86" t="s">
        <v>535</v>
      </c>
      <c r="J86" s="91">
        <v>1339</v>
      </c>
      <c r="K86" s="91">
        <v>300</v>
      </c>
      <c r="L86" s="91">
        <v>739</v>
      </c>
      <c r="M86" s="91">
        <v>285</v>
      </c>
      <c r="N86" s="91">
        <v>15</v>
      </c>
      <c r="O86" s="91">
        <v>592</v>
      </c>
      <c r="P86" s="91">
        <v>147</v>
      </c>
      <c r="Q86" s="91">
        <v>373</v>
      </c>
      <c r="R86" s="91">
        <v>62</v>
      </c>
      <c r="S86" s="91">
        <v>10</v>
      </c>
      <c r="T86" s="91">
        <v>747</v>
      </c>
      <c r="U86" s="91">
        <v>153</v>
      </c>
      <c r="V86" s="91">
        <v>366</v>
      </c>
      <c r="W86" s="91">
        <v>223</v>
      </c>
      <c r="X86" s="91">
        <v>5</v>
      </c>
      <c r="Y86" s="91"/>
    </row>
    <row r="87" spans="1:25">
      <c r="A87">
        <v>6732</v>
      </c>
      <c r="B87">
        <v>12002</v>
      </c>
      <c r="C87">
        <v>3</v>
      </c>
      <c r="G87">
        <v>81</v>
      </c>
      <c r="H87" t="s">
        <v>440</v>
      </c>
      <c r="I87" t="s">
        <v>536</v>
      </c>
      <c r="J87" s="91">
        <v>1706</v>
      </c>
      <c r="K87" s="91">
        <v>349</v>
      </c>
      <c r="L87" s="91">
        <v>987</v>
      </c>
      <c r="M87" s="91">
        <v>358</v>
      </c>
      <c r="N87" s="91">
        <v>12</v>
      </c>
      <c r="O87" s="91">
        <v>759</v>
      </c>
      <c r="P87" s="91">
        <v>189</v>
      </c>
      <c r="Q87" s="91">
        <v>489</v>
      </c>
      <c r="R87" s="91">
        <v>73</v>
      </c>
      <c r="S87" s="91">
        <v>8</v>
      </c>
      <c r="T87" s="91">
        <v>947</v>
      </c>
      <c r="U87" s="91">
        <v>160</v>
      </c>
      <c r="V87" s="91">
        <v>498</v>
      </c>
      <c r="W87" s="91">
        <v>285</v>
      </c>
      <c r="X87" s="91">
        <v>4</v>
      </c>
      <c r="Y87" s="91"/>
    </row>
    <row r="88" spans="1:25">
      <c r="A88">
        <v>6733</v>
      </c>
      <c r="B88">
        <v>130</v>
      </c>
      <c r="C88">
        <v>2</v>
      </c>
      <c r="G88">
        <v>82</v>
      </c>
      <c r="H88" t="s">
        <v>441</v>
      </c>
      <c r="J88" s="91" t="s">
        <v>313</v>
      </c>
      <c r="K88" s="91" t="s">
        <v>313</v>
      </c>
      <c r="L88" s="91" t="s">
        <v>313</v>
      </c>
      <c r="M88" s="91" t="s">
        <v>313</v>
      </c>
      <c r="N88" s="91" t="s">
        <v>313</v>
      </c>
      <c r="O88" s="91" t="s">
        <v>313</v>
      </c>
      <c r="P88" s="91" t="s">
        <v>313</v>
      </c>
      <c r="Q88" s="91" t="s">
        <v>313</v>
      </c>
      <c r="R88" s="91" t="s">
        <v>313</v>
      </c>
      <c r="S88" s="91" t="s">
        <v>313</v>
      </c>
      <c r="T88" s="91" t="s">
        <v>313</v>
      </c>
      <c r="U88" s="91" t="s">
        <v>313</v>
      </c>
      <c r="V88" s="91" t="s">
        <v>313</v>
      </c>
      <c r="W88" s="91" t="s">
        <v>313</v>
      </c>
      <c r="X88" s="91" t="s">
        <v>313</v>
      </c>
      <c r="Y88" s="91"/>
    </row>
    <row r="89" spans="1:25">
      <c r="G89">
        <v>83</v>
      </c>
      <c r="H89" t="s">
        <v>441</v>
      </c>
      <c r="I89" t="s">
        <v>536</v>
      </c>
      <c r="J89" s="91" t="s">
        <v>313</v>
      </c>
      <c r="K89" s="91" t="s">
        <v>313</v>
      </c>
      <c r="L89" s="91" t="s">
        <v>313</v>
      </c>
      <c r="M89" s="91" t="s">
        <v>313</v>
      </c>
      <c r="N89" s="91" t="s">
        <v>313</v>
      </c>
      <c r="O89" s="91" t="s">
        <v>313</v>
      </c>
      <c r="P89" s="91" t="s">
        <v>313</v>
      </c>
      <c r="Q89" s="91" t="s">
        <v>313</v>
      </c>
      <c r="R89" s="91" t="s">
        <v>313</v>
      </c>
      <c r="S89" s="91" t="s">
        <v>313</v>
      </c>
      <c r="T89" s="91" t="s">
        <v>313</v>
      </c>
      <c r="U89" s="91" t="s">
        <v>313</v>
      </c>
      <c r="V89" s="91" t="s">
        <v>313</v>
      </c>
      <c r="W89" s="91" t="s">
        <v>313</v>
      </c>
      <c r="X89" s="91" t="s">
        <v>313</v>
      </c>
      <c r="Y89" s="91"/>
    </row>
    <row r="90" spans="1:25">
      <c r="G90">
        <v>84</v>
      </c>
      <c r="H90" t="s">
        <v>441</v>
      </c>
      <c r="I90" t="s">
        <v>536</v>
      </c>
      <c r="J90" s="91" t="s">
        <v>313</v>
      </c>
      <c r="K90" s="91" t="s">
        <v>313</v>
      </c>
      <c r="L90" s="91" t="s">
        <v>313</v>
      </c>
      <c r="M90" s="91" t="s">
        <v>313</v>
      </c>
      <c r="N90" s="91" t="s">
        <v>313</v>
      </c>
      <c r="O90" s="91" t="s">
        <v>313</v>
      </c>
      <c r="P90" s="91" t="s">
        <v>313</v>
      </c>
      <c r="Q90" s="91" t="s">
        <v>313</v>
      </c>
      <c r="R90" s="91" t="s">
        <v>313</v>
      </c>
      <c r="S90" s="91" t="s">
        <v>313</v>
      </c>
      <c r="T90" s="91" t="s">
        <v>313</v>
      </c>
      <c r="U90" s="91" t="s">
        <v>313</v>
      </c>
      <c r="V90" s="91" t="s">
        <v>313</v>
      </c>
      <c r="W90" s="91" t="s">
        <v>313</v>
      </c>
      <c r="X90" s="91" t="s">
        <v>313</v>
      </c>
      <c r="Y90" s="91"/>
    </row>
    <row r="91" spans="1:25">
      <c r="A91">
        <v>6710</v>
      </c>
      <c r="B91">
        <v>60</v>
      </c>
      <c r="C91">
        <v>2</v>
      </c>
      <c r="G91">
        <v>85</v>
      </c>
      <c r="H91" t="s">
        <v>442</v>
      </c>
      <c r="J91" s="91">
        <v>3977</v>
      </c>
      <c r="K91" s="91">
        <v>1180</v>
      </c>
      <c r="L91" s="91">
        <v>1779</v>
      </c>
      <c r="M91" s="91">
        <v>979</v>
      </c>
      <c r="N91" s="91">
        <v>39</v>
      </c>
      <c r="O91" s="91">
        <v>1653</v>
      </c>
      <c r="P91" s="91">
        <v>548</v>
      </c>
      <c r="Q91" s="91">
        <v>880</v>
      </c>
      <c r="R91" s="91">
        <v>201</v>
      </c>
      <c r="S91" s="91">
        <v>24</v>
      </c>
      <c r="T91" s="91">
        <v>2324</v>
      </c>
      <c r="U91" s="91">
        <v>632</v>
      </c>
      <c r="V91" s="91">
        <v>899</v>
      </c>
      <c r="W91" s="91">
        <v>778</v>
      </c>
      <c r="X91" s="91">
        <v>15</v>
      </c>
      <c r="Y91" s="91"/>
    </row>
    <row r="92" spans="1:25">
      <c r="A92">
        <v>6711</v>
      </c>
      <c r="B92">
        <v>6001</v>
      </c>
      <c r="C92">
        <v>3</v>
      </c>
      <c r="G92">
        <v>86</v>
      </c>
      <c r="H92" t="s">
        <v>442</v>
      </c>
      <c r="I92" t="s">
        <v>535</v>
      </c>
      <c r="J92" s="91">
        <v>344</v>
      </c>
      <c r="K92" s="91">
        <v>93</v>
      </c>
      <c r="L92" s="91">
        <v>119</v>
      </c>
      <c r="M92" s="91">
        <v>130</v>
      </c>
      <c r="N92" s="91">
        <v>2</v>
      </c>
      <c r="O92" s="91">
        <v>123</v>
      </c>
      <c r="P92" s="91">
        <v>43</v>
      </c>
      <c r="Q92" s="91">
        <v>60</v>
      </c>
      <c r="R92" s="91">
        <v>19</v>
      </c>
      <c r="S92" s="91">
        <v>1</v>
      </c>
      <c r="T92" s="91">
        <v>221</v>
      </c>
      <c r="U92" s="91">
        <v>50</v>
      </c>
      <c r="V92" s="91">
        <v>59</v>
      </c>
      <c r="W92" s="91">
        <v>111</v>
      </c>
      <c r="X92" s="91">
        <v>1</v>
      </c>
      <c r="Y92" s="91"/>
    </row>
    <row r="93" spans="1:25">
      <c r="A93">
        <v>6712</v>
      </c>
      <c r="B93">
        <v>6002</v>
      </c>
      <c r="C93">
        <v>3</v>
      </c>
      <c r="G93">
        <v>87</v>
      </c>
      <c r="H93" t="s">
        <v>442</v>
      </c>
      <c r="I93" t="s">
        <v>536</v>
      </c>
      <c r="J93" s="91">
        <v>790</v>
      </c>
      <c r="K93" s="91">
        <v>246</v>
      </c>
      <c r="L93" s="91">
        <v>377</v>
      </c>
      <c r="M93" s="91">
        <v>164</v>
      </c>
      <c r="N93" s="91">
        <v>3</v>
      </c>
      <c r="O93" s="91">
        <v>309</v>
      </c>
      <c r="P93" s="91">
        <v>99</v>
      </c>
      <c r="Q93" s="91">
        <v>184</v>
      </c>
      <c r="R93" s="91">
        <v>23</v>
      </c>
      <c r="S93" s="91">
        <v>3</v>
      </c>
      <c r="T93" s="91">
        <v>481</v>
      </c>
      <c r="U93" s="91">
        <v>147</v>
      </c>
      <c r="V93" s="91">
        <v>193</v>
      </c>
      <c r="W93" s="91">
        <v>141</v>
      </c>
      <c r="X93" s="91" t="s">
        <v>313</v>
      </c>
      <c r="Y93" s="91"/>
    </row>
    <row r="94" spans="1:25">
      <c r="A94">
        <v>6713</v>
      </c>
      <c r="B94">
        <v>6003</v>
      </c>
      <c r="C94">
        <v>3</v>
      </c>
      <c r="G94">
        <v>88</v>
      </c>
      <c r="H94" t="s">
        <v>442</v>
      </c>
      <c r="I94" t="s">
        <v>537</v>
      </c>
      <c r="J94" s="91">
        <v>1363</v>
      </c>
      <c r="K94" s="91">
        <v>423</v>
      </c>
      <c r="L94" s="91">
        <v>585</v>
      </c>
      <c r="M94" s="91">
        <v>326</v>
      </c>
      <c r="N94" s="91">
        <v>29</v>
      </c>
      <c r="O94" s="91">
        <v>568</v>
      </c>
      <c r="P94" s="91">
        <v>195</v>
      </c>
      <c r="Q94" s="91">
        <v>286</v>
      </c>
      <c r="R94" s="91">
        <v>70</v>
      </c>
      <c r="S94" s="91">
        <v>17</v>
      </c>
      <c r="T94" s="91">
        <v>795</v>
      </c>
      <c r="U94" s="91">
        <v>228</v>
      </c>
      <c r="V94" s="91">
        <v>299</v>
      </c>
      <c r="W94" s="91">
        <v>256</v>
      </c>
      <c r="X94" s="91">
        <v>12</v>
      </c>
      <c r="Y94" s="91"/>
    </row>
    <row r="95" spans="1:25">
      <c r="A95">
        <v>6714</v>
      </c>
      <c r="B95">
        <v>6004</v>
      </c>
      <c r="C95">
        <v>3</v>
      </c>
      <c r="G95">
        <v>89</v>
      </c>
      <c r="H95" t="s">
        <v>442</v>
      </c>
      <c r="I95" t="s">
        <v>539</v>
      </c>
      <c r="J95" s="91">
        <v>1207</v>
      </c>
      <c r="K95" s="91">
        <v>356</v>
      </c>
      <c r="L95" s="91">
        <v>558</v>
      </c>
      <c r="M95" s="91">
        <v>288</v>
      </c>
      <c r="N95" s="91">
        <v>5</v>
      </c>
      <c r="O95" s="91">
        <v>538</v>
      </c>
      <c r="P95" s="91">
        <v>181</v>
      </c>
      <c r="Q95" s="91">
        <v>280</v>
      </c>
      <c r="R95" s="91">
        <v>74</v>
      </c>
      <c r="S95" s="91">
        <v>3</v>
      </c>
      <c r="T95" s="91">
        <v>669</v>
      </c>
      <c r="U95" s="91">
        <v>175</v>
      </c>
      <c r="V95" s="91">
        <v>278</v>
      </c>
      <c r="W95" s="91">
        <v>214</v>
      </c>
      <c r="X95" s="91">
        <v>2</v>
      </c>
      <c r="Y95" s="91"/>
    </row>
    <row r="96" spans="1:25">
      <c r="A96">
        <v>6715</v>
      </c>
      <c r="B96">
        <v>6005</v>
      </c>
      <c r="C96">
        <v>3</v>
      </c>
      <c r="G96">
        <v>90</v>
      </c>
      <c r="H96" t="s">
        <v>442</v>
      </c>
      <c r="I96" t="s">
        <v>540</v>
      </c>
      <c r="J96" s="91">
        <v>273</v>
      </c>
      <c r="K96" s="91">
        <v>62</v>
      </c>
      <c r="L96" s="91">
        <v>140</v>
      </c>
      <c r="M96" s="91">
        <v>71</v>
      </c>
      <c r="N96" s="91" t="s">
        <v>313</v>
      </c>
      <c r="O96" s="91">
        <v>115</v>
      </c>
      <c r="P96" s="91">
        <v>30</v>
      </c>
      <c r="Q96" s="91">
        <v>70</v>
      </c>
      <c r="R96" s="91">
        <v>15</v>
      </c>
      <c r="S96" s="91" t="s">
        <v>313</v>
      </c>
      <c r="T96" s="91">
        <v>158</v>
      </c>
      <c r="U96" s="91">
        <v>32</v>
      </c>
      <c r="V96" s="91">
        <v>70</v>
      </c>
      <c r="W96" s="91">
        <v>56</v>
      </c>
      <c r="X96" s="91" t="s">
        <v>313</v>
      </c>
      <c r="Y96" s="91"/>
    </row>
    <row r="97" spans="1:25">
      <c r="A97">
        <v>6818</v>
      </c>
      <c r="B97">
        <v>540</v>
      </c>
      <c r="C97">
        <v>2</v>
      </c>
      <c r="G97">
        <v>91</v>
      </c>
      <c r="H97" t="s">
        <v>443</v>
      </c>
      <c r="J97" s="91" t="s">
        <v>313</v>
      </c>
      <c r="K97" s="91" t="s">
        <v>313</v>
      </c>
      <c r="L97" s="91" t="s">
        <v>313</v>
      </c>
      <c r="M97" s="91" t="s">
        <v>313</v>
      </c>
      <c r="N97" s="91" t="s">
        <v>313</v>
      </c>
      <c r="O97" s="91" t="s">
        <v>313</v>
      </c>
      <c r="P97" s="91" t="s">
        <v>313</v>
      </c>
      <c r="Q97" s="91" t="s">
        <v>313</v>
      </c>
      <c r="R97" s="91" t="s">
        <v>313</v>
      </c>
      <c r="S97" s="91" t="s">
        <v>313</v>
      </c>
      <c r="T97" s="91" t="s">
        <v>313</v>
      </c>
      <c r="U97" s="91" t="s">
        <v>313</v>
      </c>
      <c r="V97" s="91" t="s">
        <v>313</v>
      </c>
      <c r="W97" s="91" t="s">
        <v>313</v>
      </c>
      <c r="X97" s="91" t="s">
        <v>313</v>
      </c>
      <c r="Y97" s="91"/>
    </row>
    <row r="98" spans="1:25">
      <c r="A98">
        <v>6709</v>
      </c>
      <c r="B98">
        <v>50</v>
      </c>
      <c r="C98">
        <v>2</v>
      </c>
      <c r="G98">
        <v>92</v>
      </c>
      <c r="H98" t="s">
        <v>444</v>
      </c>
      <c r="J98" s="91">
        <v>630</v>
      </c>
      <c r="K98" s="91">
        <v>196</v>
      </c>
      <c r="L98" s="91">
        <v>264</v>
      </c>
      <c r="M98" s="91">
        <v>165</v>
      </c>
      <c r="N98" s="91">
        <v>5</v>
      </c>
      <c r="O98" s="91">
        <v>262</v>
      </c>
      <c r="P98" s="91">
        <v>89</v>
      </c>
      <c r="Q98" s="91">
        <v>131</v>
      </c>
      <c r="R98" s="91">
        <v>39</v>
      </c>
      <c r="S98" s="91">
        <v>3</v>
      </c>
      <c r="T98" s="91">
        <v>368</v>
      </c>
      <c r="U98" s="91">
        <v>107</v>
      </c>
      <c r="V98" s="91">
        <v>133</v>
      </c>
      <c r="W98" s="91">
        <v>126</v>
      </c>
      <c r="X98" s="91">
        <v>2</v>
      </c>
      <c r="Y98" s="91"/>
    </row>
    <row r="99" spans="1:25">
      <c r="A99">
        <v>6707</v>
      </c>
      <c r="B99">
        <v>30</v>
      </c>
      <c r="C99">
        <v>2</v>
      </c>
      <c r="G99">
        <v>93</v>
      </c>
      <c r="H99" t="s">
        <v>445</v>
      </c>
      <c r="J99" s="91">
        <v>634</v>
      </c>
      <c r="K99" s="91">
        <v>228</v>
      </c>
      <c r="L99" s="91">
        <v>270</v>
      </c>
      <c r="M99" s="91">
        <v>115</v>
      </c>
      <c r="N99" s="91">
        <v>21</v>
      </c>
      <c r="O99" s="91">
        <v>280</v>
      </c>
      <c r="P99" s="91">
        <v>102</v>
      </c>
      <c r="Q99" s="91">
        <v>142</v>
      </c>
      <c r="R99" s="91">
        <v>25</v>
      </c>
      <c r="S99" s="91">
        <v>11</v>
      </c>
      <c r="T99" s="91">
        <v>354</v>
      </c>
      <c r="U99" s="91">
        <v>126</v>
      </c>
      <c r="V99" s="91">
        <v>128</v>
      </c>
      <c r="W99" s="91">
        <v>90</v>
      </c>
      <c r="X99" s="91">
        <v>10</v>
      </c>
      <c r="Y99" s="91"/>
    </row>
    <row r="100" spans="1:25">
      <c r="A100">
        <v>6708</v>
      </c>
      <c r="B100">
        <v>40</v>
      </c>
      <c r="C100">
        <v>2</v>
      </c>
      <c r="G100">
        <v>94</v>
      </c>
      <c r="H100" t="s">
        <v>446</v>
      </c>
      <c r="J100" s="91">
        <v>518</v>
      </c>
      <c r="K100" s="91">
        <v>142</v>
      </c>
      <c r="L100" s="91">
        <v>277</v>
      </c>
      <c r="M100" s="91">
        <v>94</v>
      </c>
      <c r="N100" s="91">
        <v>5</v>
      </c>
      <c r="O100" s="91">
        <v>236</v>
      </c>
      <c r="P100" s="91">
        <v>71</v>
      </c>
      <c r="Q100" s="91">
        <v>141</v>
      </c>
      <c r="R100" s="91">
        <v>21</v>
      </c>
      <c r="S100" s="91">
        <v>3</v>
      </c>
      <c r="T100" s="91">
        <v>282</v>
      </c>
      <c r="U100" s="91">
        <v>71</v>
      </c>
      <c r="V100" s="91">
        <v>136</v>
      </c>
      <c r="W100" s="91">
        <v>73</v>
      </c>
      <c r="X100" s="91">
        <v>2</v>
      </c>
      <c r="Y100" s="91"/>
    </row>
    <row r="101" spans="1:25">
      <c r="A101">
        <v>6705</v>
      </c>
      <c r="B101">
        <v>10</v>
      </c>
      <c r="C101">
        <v>2</v>
      </c>
      <c r="D101" t="s">
        <v>415</v>
      </c>
      <c r="E101">
        <v>20</v>
      </c>
      <c r="G101">
        <v>95</v>
      </c>
      <c r="H101" t="s">
        <v>447</v>
      </c>
      <c r="J101" s="91" t="s">
        <v>337</v>
      </c>
      <c r="K101" s="91" t="s">
        <v>337</v>
      </c>
      <c r="L101" s="91" t="s">
        <v>337</v>
      </c>
      <c r="M101" s="91" t="s">
        <v>337</v>
      </c>
      <c r="N101" s="91" t="s">
        <v>337</v>
      </c>
      <c r="O101" s="91" t="s">
        <v>337</v>
      </c>
      <c r="P101" s="91" t="s">
        <v>337</v>
      </c>
      <c r="Q101" s="91" t="s">
        <v>337</v>
      </c>
      <c r="R101" s="91" t="s">
        <v>337</v>
      </c>
      <c r="S101" s="91" t="s">
        <v>337</v>
      </c>
      <c r="T101" s="91" t="s">
        <v>337</v>
      </c>
      <c r="U101" s="91" t="s">
        <v>337</v>
      </c>
      <c r="V101" s="91" t="s">
        <v>337</v>
      </c>
      <c r="W101" s="91" t="s">
        <v>337</v>
      </c>
      <c r="X101" s="91" t="s">
        <v>337</v>
      </c>
      <c r="Y101" s="91"/>
    </row>
    <row r="102" spans="1:25">
      <c r="A102">
        <v>6706</v>
      </c>
      <c r="B102">
        <v>20</v>
      </c>
      <c r="C102">
        <v>2</v>
      </c>
      <c r="D102" t="s">
        <v>414</v>
      </c>
      <c r="F102">
        <v>10</v>
      </c>
      <c r="G102">
        <v>96</v>
      </c>
      <c r="H102" t="s">
        <v>448</v>
      </c>
      <c r="J102" s="91">
        <v>69</v>
      </c>
      <c r="K102" s="91">
        <v>16</v>
      </c>
      <c r="L102" s="91">
        <v>40</v>
      </c>
      <c r="M102" s="91">
        <v>13</v>
      </c>
      <c r="N102" s="91" t="s">
        <v>313</v>
      </c>
      <c r="O102" s="91">
        <v>27</v>
      </c>
      <c r="P102" s="91">
        <v>6</v>
      </c>
      <c r="Q102" s="91">
        <v>19</v>
      </c>
      <c r="R102" s="91">
        <v>2</v>
      </c>
      <c r="S102" s="91" t="s">
        <v>313</v>
      </c>
      <c r="T102" s="91">
        <v>42</v>
      </c>
      <c r="U102" s="91">
        <v>10</v>
      </c>
      <c r="V102" s="91">
        <v>21</v>
      </c>
      <c r="W102" s="91">
        <v>11</v>
      </c>
      <c r="X102" s="91" t="s">
        <v>313</v>
      </c>
      <c r="Y102" s="91"/>
    </row>
    <row r="103" spans="1:25">
      <c r="A103">
        <v>6721</v>
      </c>
      <c r="B103">
        <v>100</v>
      </c>
      <c r="C103">
        <v>2</v>
      </c>
      <c r="G103">
        <v>97</v>
      </c>
      <c r="H103" t="s">
        <v>449</v>
      </c>
      <c r="J103" s="91">
        <v>4560</v>
      </c>
      <c r="K103" s="91">
        <v>1244</v>
      </c>
      <c r="L103" s="91">
        <v>2292</v>
      </c>
      <c r="M103" s="91">
        <v>978</v>
      </c>
      <c r="N103" s="91">
        <v>46</v>
      </c>
      <c r="O103" s="91">
        <v>1955</v>
      </c>
      <c r="P103" s="91">
        <v>587</v>
      </c>
      <c r="Q103" s="91">
        <v>1146</v>
      </c>
      <c r="R103" s="91">
        <v>197</v>
      </c>
      <c r="S103" s="91">
        <v>25</v>
      </c>
      <c r="T103" s="91">
        <v>2605</v>
      </c>
      <c r="U103" s="91">
        <v>657</v>
      </c>
      <c r="V103" s="91">
        <v>1146</v>
      </c>
      <c r="W103" s="91">
        <v>781</v>
      </c>
      <c r="X103" s="91">
        <v>21</v>
      </c>
      <c r="Y103" s="91"/>
    </row>
    <row r="104" spans="1:25">
      <c r="A104">
        <v>6722</v>
      </c>
      <c r="B104">
        <v>10001</v>
      </c>
      <c r="C104">
        <v>3</v>
      </c>
      <c r="G104">
        <v>98</v>
      </c>
      <c r="H104" t="s">
        <v>449</v>
      </c>
      <c r="I104" t="s">
        <v>535</v>
      </c>
      <c r="J104" s="91">
        <v>669</v>
      </c>
      <c r="K104" s="91">
        <v>249</v>
      </c>
      <c r="L104" s="91">
        <v>270</v>
      </c>
      <c r="M104" s="91">
        <v>132</v>
      </c>
      <c r="N104" s="91">
        <v>18</v>
      </c>
      <c r="O104" s="91">
        <v>261</v>
      </c>
      <c r="P104" s="91">
        <v>90</v>
      </c>
      <c r="Q104" s="91">
        <v>137</v>
      </c>
      <c r="R104" s="91">
        <v>24</v>
      </c>
      <c r="S104" s="91">
        <v>10</v>
      </c>
      <c r="T104" s="91">
        <v>408</v>
      </c>
      <c r="U104" s="91">
        <v>159</v>
      </c>
      <c r="V104" s="91">
        <v>133</v>
      </c>
      <c r="W104" s="91">
        <v>108</v>
      </c>
      <c r="X104" s="91">
        <v>8</v>
      </c>
      <c r="Y104" s="91"/>
    </row>
    <row r="105" spans="1:25">
      <c r="A105">
        <v>6723</v>
      </c>
      <c r="B105">
        <v>10002</v>
      </c>
      <c r="C105">
        <v>3</v>
      </c>
      <c r="G105">
        <v>99</v>
      </c>
      <c r="H105" t="s">
        <v>449</v>
      </c>
      <c r="I105" t="s">
        <v>536</v>
      </c>
      <c r="J105" s="91">
        <v>905</v>
      </c>
      <c r="K105" s="91">
        <v>246</v>
      </c>
      <c r="L105" s="91">
        <v>438</v>
      </c>
      <c r="M105" s="91">
        <v>213</v>
      </c>
      <c r="N105" s="91">
        <v>8</v>
      </c>
      <c r="O105" s="91">
        <v>400</v>
      </c>
      <c r="P105" s="91">
        <v>124</v>
      </c>
      <c r="Q105" s="91">
        <v>220</v>
      </c>
      <c r="R105" s="91">
        <v>52</v>
      </c>
      <c r="S105" s="91">
        <v>4</v>
      </c>
      <c r="T105" s="91">
        <v>505</v>
      </c>
      <c r="U105" s="91">
        <v>122</v>
      </c>
      <c r="V105" s="91">
        <v>218</v>
      </c>
      <c r="W105" s="91">
        <v>161</v>
      </c>
      <c r="X105" s="91">
        <v>4</v>
      </c>
      <c r="Y105" s="91"/>
    </row>
    <row r="106" spans="1:25">
      <c r="A106">
        <v>6724</v>
      </c>
      <c r="B106">
        <v>10003</v>
      </c>
      <c r="C106">
        <v>3</v>
      </c>
      <c r="G106">
        <v>100</v>
      </c>
      <c r="H106" t="s">
        <v>449</v>
      </c>
      <c r="I106" t="s">
        <v>537</v>
      </c>
      <c r="J106" s="91">
        <v>878</v>
      </c>
      <c r="K106" s="91">
        <v>241</v>
      </c>
      <c r="L106" s="91">
        <v>453</v>
      </c>
      <c r="M106" s="91">
        <v>177</v>
      </c>
      <c r="N106" s="91">
        <v>7</v>
      </c>
      <c r="O106" s="91">
        <v>395</v>
      </c>
      <c r="P106" s="91">
        <v>130</v>
      </c>
      <c r="Q106" s="91">
        <v>225</v>
      </c>
      <c r="R106" s="91">
        <v>36</v>
      </c>
      <c r="S106" s="91">
        <v>4</v>
      </c>
      <c r="T106" s="91">
        <v>483</v>
      </c>
      <c r="U106" s="91">
        <v>111</v>
      </c>
      <c r="V106" s="91">
        <v>228</v>
      </c>
      <c r="W106" s="91">
        <v>141</v>
      </c>
      <c r="X106" s="91">
        <v>3</v>
      </c>
      <c r="Y106" s="91"/>
    </row>
    <row r="107" spans="1:25">
      <c r="A107">
        <v>6725</v>
      </c>
      <c r="B107">
        <v>10004</v>
      </c>
      <c r="C107">
        <v>3</v>
      </c>
      <c r="G107">
        <v>101</v>
      </c>
      <c r="H107" t="s">
        <v>449</v>
      </c>
      <c r="I107" t="s">
        <v>539</v>
      </c>
      <c r="J107" s="91">
        <v>1308</v>
      </c>
      <c r="K107" s="91">
        <v>326</v>
      </c>
      <c r="L107" s="91">
        <v>659</v>
      </c>
      <c r="M107" s="91">
        <v>319</v>
      </c>
      <c r="N107" s="91">
        <v>4</v>
      </c>
      <c r="O107" s="91">
        <v>549</v>
      </c>
      <c r="P107" s="91">
        <v>156</v>
      </c>
      <c r="Q107" s="91">
        <v>327</v>
      </c>
      <c r="R107" s="91">
        <v>64</v>
      </c>
      <c r="S107" s="91">
        <v>2</v>
      </c>
      <c r="T107" s="91">
        <v>759</v>
      </c>
      <c r="U107" s="91">
        <v>170</v>
      </c>
      <c r="V107" s="91">
        <v>332</v>
      </c>
      <c r="W107" s="91">
        <v>255</v>
      </c>
      <c r="X107" s="91">
        <v>2</v>
      </c>
      <c r="Y107" s="91"/>
    </row>
    <row r="108" spans="1:25">
      <c r="A108">
        <v>6726</v>
      </c>
      <c r="B108">
        <v>10005</v>
      </c>
      <c r="C108">
        <v>3</v>
      </c>
      <c r="G108">
        <v>102</v>
      </c>
      <c r="H108" t="s">
        <v>449</v>
      </c>
      <c r="I108" t="s">
        <v>540</v>
      </c>
      <c r="J108" s="91">
        <v>800</v>
      </c>
      <c r="K108" s="91">
        <v>182</v>
      </c>
      <c r="L108" s="91">
        <v>472</v>
      </c>
      <c r="M108" s="91">
        <v>137</v>
      </c>
      <c r="N108" s="91">
        <v>9</v>
      </c>
      <c r="O108" s="91">
        <v>350</v>
      </c>
      <c r="P108" s="91">
        <v>87</v>
      </c>
      <c r="Q108" s="91">
        <v>237</v>
      </c>
      <c r="R108" s="91">
        <v>21</v>
      </c>
      <c r="S108" s="91">
        <v>5</v>
      </c>
      <c r="T108" s="91">
        <v>450</v>
      </c>
      <c r="U108" s="91">
        <v>95</v>
      </c>
      <c r="V108" s="91">
        <v>235</v>
      </c>
      <c r="W108" s="91">
        <v>116</v>
      </c>
      <c r="X108" s="91">
        <v>4</v>
      </c>
      <c r="Y108" s="91"/>
    </row>
    <row r="109" spans="1:25">
      <c r="A109">
        <v>6727</v>
      </c>
      <c r="B109">
        <v>110</v>
      </c>
      <c r="C109">
        <v>2</v>
      </c>
      <c r="G109">
        <v>103</v>
      </c>
      <c r="H109" t="s">
        <v>450</v>
      </c>
      <c r="J109" s="91">
        <v>1996</v>
      </c>
      <c r="K109" s="91">
        <v>506</v>
      </c>
      <c r="L109" s="91">
        <v>1091</v>
      </c>
      <c r="M109" s="91">
        <v>389</v>
      </c>
      <c r="N109" s="91">
        <v>10</v>
      </c>
      <c r="O109" s="91">
        <v>917</v>
      </c>
      <c r="P109" s="91">
        <v>268</v>
      </c>
      <c r="Q109" s="91">
        <v>538</v>
      </c>
      <c r="R109" s="91">
        <v>108</v>
      </c>
      <c r="S109" s="91">
        <v>3</v>
      </c>
      <c r="T109" s="91">
        <v>1079</v>
      </c>
      <c r="U109" s="91">
        <v>238</v>
      </c>
      <c r="V109" s="91">
        <v>553</v>
      </c>
      <c r="W109" s="91">
        <v>281</v>
      </c>
      <c r="X109" s="91">
        <v>7</v>
      </c>
      <c r="Y109" s="91"/>
    </row>
    <row r="110" spans="1:25">
      <c r="A110">
        <v>6728</v>
      </c>
      <c r="B110">
        <v>11001</v>
      </c>
      <c r="C110">
        <v>3</v>
      </c>
      <c r="G110">
        <v>104</v>
      </c>
      <c r="H110" t="s">
        <v>450</v>
      </c>
      <c r="I110" t="s">
        <v>535</v>
      </c>
      <c r="J110" s="91">
        <v>1266</v>
      </c>
      <c r="K110" s="91">
        <v>344</v>
      </c>
      <c r="L110" s="91">
        <v>691</v>
      </c>
      <c r="M110" s="91">
        <v>227</v>
      </c>
      <c r="N110" s="91">
        <v>4</v>
      </c>
      <c r="O110" s="91">
        <v>577</v>
      </c>
      <c r="P110" s="91">
        <v>173</v>
      </c>
      <c r="Q110" s="91">
        <v>343</v>
      </c>
      <c r="R110" s="91">
        <v>59</v>
      </c>
      <c r="S110" s="91">
        <v>2</v>
      </c>
      <c r="T110" s="91">
        <v>689</v>
      </c>
      <c r="U110" s="91">
        <v>171</v>
      </c>
      <c r="V110" s="91">
        <v>348</v>
      </c>
      <c r="W110" s="91">
        <v>168</v>
      </c>
      <c r="X110" s="91">
        <v>2</v>
      </c>
      <c r="Y110" s="91"/>
    </row>
    <row r="111" spans="1:25">
      <c r="A111">
        <v>6729</v>
      </c>
      <c r="B111">
        <v>11002</v>
      </c>
      <c r="C111">
        <v>3</v>
      </c>
      <c r="G111">
        <v>105</v>
      </c>
      <c r="H111" t="s">
        <v>450</v>
      </c>
      <c r="I111" t="s">
        <v>536</v>
      </c>
      <c r="J111" s="91">
        <v>730</v>
      </c>
      <c r="K111" s="91">
        <v>162</v>
      </c>
      <c r="L111" s="91">
        <v>400</v>
      </c>
      <c r="M111" s="91">
        <v>162</v>
      </c>
      <c r="N111" s="91">
        <v>6</v>
      </c>
      <c r="O111" s="91">
        <v>340</v>
      </c>
      <c r="P111" s="91">
        <v>95</v>
      </c>
      <c r="Q111" s="91">
        <v>195</v>
      </c>
      <c r="R111" s="91">
        <v>49</v>
      </c>
      <c r="S111" s="91">
        <v>1</v>
      </c>
      <c r="T111" s="91">
        <v>390</v>
      </c>
      <c r="U111" s="91">
        <v>67</v>
      </c>
      <c r="V111" s="91">
        <v>205</v>
      </c>
      <c r="W111" s="91">
        <v>113</v>
      </c>
      <c r="X111" s="91">
        <v>5</v>
      </c>
      <c r="Y111" s="91"/>
    </row>
    <row r="112" spans="1:25">
      <c r="A112">
        <v>6718</v>
      </c>
      <c r="B112">
        <v>90</v>
      </c>
      <c r="C112">
        <v>2</v>
      </c>
      <c r="G112">
        <v>106</v>
      </c>
      <c r="H112" t="s">
        <v>451</v>
      </c>
      <c r="J112" s="91">
        <v>604</v>
      </c>
      <c r="K112" s="91">
        <v>145</v>
      </c>
      <c r="L112" s="91">
        <v>328</v>
      </c>
      <c r="M112" s="91">
        <v>123</v>
      </c>
      <c r="N112" s="91">
        <v>8</v>
      </c>
      <c r="O112" s="91">
        <v>266</v>
      </c>
      <c r="P112" s="91">
        <v>67</v>
      </c>
      <c r="Q112" s="91">
        <v>167</v>
      </c>
      <c r="R112" s="91">
        <v>28</v>
      </c>
      <c r="S112" s="91">
        <v>4</v>
      </c>
      <c r="T112" s="91">
        <v>338</v>
      </c>
      <c r="U112" s="91">
        <v>78</v>
      </c>
      <c r="V112" s="91">
        <v>161</v>
      </c>
      <c r="W112" s="91">
        <v>95</v>
      </c>
      <c r="X112" s="91">
        <v>4</v>
      </c>
      <c r="Y112" s="91"/>
    </row>
    <row r="113" spans="1:25">
      <c r="A113">
        <v>6719</v>
      </c>
      <c r="B113">
        <v>9001</v>
      </c>
      <c r="C113">
        <v>3</v>
      </c>
      <c r="G113">
        <v>107</v>
      </c>
      <c r="H113" t="s">
        <v>451</v>
      </c>
      <c r="I113" t="s">
        <v>535</v>
      </c>
      <c r="J113" s="91">
        <v>382</v>
      </c>
      <c r="K113" s="91">
        <v>92</v>
      </c>
      <c r="L113" s="91">
        <v>193</v>
      </c>
      <c r="M113" s="91">
        <v>89</v>
      </c>
      <c r="N113" s="91">
        <v>8</v>
      </c>
      <c r="O113" s="91">
        <v>162</v>
      </c>
      <c r="P113" s="91">
        <v>39</v>
      </c>
      <c r="Q113" s="91">
        <v>99</v>
      </c>
      <c r="R113" s="91">
        <v>20</v>
      </c>
      <c r="S113" s="91">
        <v>4</v>
      </c>
      <c r="T113" s="91">
        <v>220</v>
      </c>
      <c r="U113" s="91">
        <v>53</v>
      </c>
      <c r="V113" s="91">
        <v>94</v>
      </c>
      <c r="W113" s="91">
        <v>69</v>
      </c>
      <c r="X113" s="91">
        <v>4</v>
      </c>
      <c r="Y113" s="91"/>
    </row>
    <row r="114" spans="1:25">
      <c r="A114">
        <v>6720</v>
      </c>
      <c r="B114">
        <v>9002</v>
      </c>
      <c r="C114">
        <v>3</v>
      </c>
      <c r="G114">
        <v>108</v>
      </c>
      <c r="H114" t="s">
        <v>451</v>
      </c>
      <c r="I114" t="s">
        <v>536</v>
      </c>
      <c r="J114" s="91">
        <v>222</v>
      </c>
      <c r="K114" s="91">
        <v>53</v>
      </c>
      <c r="L114" s="91">
        <v>135</v>
      </c>
      <c r="M114" s="91">
        <v>34</v>
      </c>
      <c r="N114" s="91" t="s">
        <v>313</v>
      </c>
      <c r="O114" s="91">
        <v>104</v>
      </c>
      <c r="P114" s="91">
        <v>28</v>
      </c>
      <c r="Q114" s="91">
        <v>68</v>
      </c>
      <c r="R114" s="91">
        <v>8</v>
      </c>
      <c r="S114" s="91" t="s">
        <v>313</v>
      </c>
      <c r="T114" s="91">
        <v>118</v>
      </c>
      <c r="U114" s="91">
        <v>25</v>
      </c>
      <c r="V114" s="91">
        <v>67</v>
      </c>
      <c r="W114" s="91">
        <v>26</v>
      </c>
      <c r="X114" s="91" t="s">
        <v>313</v>
      </c>
      <c r="Y114" s="91"/>
    </row>
    <row r="115" spans="1:25">
      <c r="A115">
        <v>6717</v>
      </c>
      <c r="B115">
        <v>80</v>
      </c>
      <c r="C115">
        <v>2</v>
      </c>
      <c r="G115">
        <v>109</v>
      </c>
      <c r="H115" t="s">
        <v>452</v>
      </c>
      <c r="J115" s="91">
        <v>903</v>
      </c>
      <c r="K115" s="91">
        <v>228</v>
      </c>
      <c r="L115" s="91">
        <v>490</v>
      </c>
      <c r="M115" s="91">
        <v>178</v>
      </c>
      <c r="N115" s="91">
        <v>7</v>
      </c>
      <c r="O115" s="91">
        <v>382</v>
      </c>
      <c r="P115" s="91">
        <v>103</v>
      </c>
      <c r="Q115" s="91">
        <v>244</v>
      </c>
      <c r="R115" s="91">
        <v>33</v>
      </c>
      <c r="S115" s="91">
        <v>2</v>
      </c>
      <c r="T115" s="91">
        <v>521</v>
      </c>
      <c r="U115" s="91">
        <v>125</v>
      </c>
      <c r="V115" s="91">
        <v>246</v>
      </c>
      <c r="W115" s="91">
        <v>145</v>
      </c>
      <c r="X115" s="91">
        <v>5</v>
      </c>
      <c r="Y115" s="91"/>
    </row>
    <row r="116" spans="1:25">
      <c r="A116">
        <v>6716</v>
      </c>
      <c r="B116">
        <v>70</v>
      </c>
      <c r="C116">
        <v>2</v>
      </c>
      <c r="G116">
        <v>110</v>
      </c>
      <c r="H116" t="s">
        <v>453</v>
      </c>
      <c r="J116" s="91" t="s">
        <v>313</v>
      </c>
      <c r="K116" s="91" t="s">
        <v>313</v>
      </c>
      <c r="L116" s="91" t="s">
        <v>313</v>
      </c>
      <c r="M116" s="91" t="s">
        <v>313</v>
      </c>
      <c r="N116" s="91" t="s">
        <v>313</v>
      </c>
      <c r="O116" s="91" t="s">
        <v>313</v>
      </c>
      <c r="P116" s="91" t="s">
        <v>313</v>
      </c>
      <c r="Q116" s="91" t="s">
        <v>313</v>
      </c>
      <c r="R116" s="91" t="s">
        <v>313</v>
      </c>
      <c r="S116" s="91" t="s">
        <v>313</v>
      </c>
      <c r="T116" s="91" t="s">
        <v>313</v>
      </c>
      <c r="U116" s="91" t="s">
        <v>313</v>
      </c>
      <c r="V116" s="91" t="s">
        <v>313</v>
      </c>
      <c r="W116" s="91" t="s">
        <v>313</v>
      </c>
      <c r="X116" s="91" t="s">
        <v>313</v>
      </c>
      <c r="Y116" s="91"/>
    </row>
    <row r="117" spans="1:25">
      <c r="A117">
        <v>6734</v>
      </c>
      <c r="B117">
        <v>140</v>
      </c>
      <c r="C117">
        <v>2</v>
      </c>
      <c r="G117">
        <v>111</v>
      </c>
      <c r="H117" t="s">
        <v>454</v>
      </c>
      <c r="J117" s="91">
        <v>311</v>
      </c>
      <c r="K117" s="91">
        <v>95</v>
      </c>
      <c r="L117" s="91">
        <v>159</v>
      </c>
      <c r="M117" s="91">
        <v>54</v>
      </c>
      <c r="N117" s="91">
        <v>3</v>
      </c>
      <c r="O117" s="91">
        <v>144</v>
      </c>
      <c r="P117" s="91">
        <v>53</v>
      </c>
      <c r="Q117" s="91">
        <v>77</v>
      </c>
      <c r="R117" s="91">
        <v>12</v>
      </c>
      <c r="S117" s="91">
        <v>2</v>
      </c>
      <c r="T117" s="91">
        <v>167</v>
      </c>
      <c r="U117" s="91">
        <v>42</v>
      </c>
      <c r="V117" s="91">
        <v>82</v>
      </c>
      <c r="W117" s="91">
        <v>42</v>
      </c>
      <c r="X117" s="91">
        <v>1</v>
      </c>
      <c r="Y117" s="91"/>
    </row>
    <row r="118" spans="1:25">
      <c r="A118">
        <v>6735</v>
      </c>
      <c r="B118">
        <v>150</v>
      </c>
      <c r="C118">
        <v>2</v>
      </c>
      <c r="G118">
        <v>112</v>
      </c>
      <c r="H118" t="s">
        <v>455</v>
      </c>
      <c r="J118" s="91">
        <v>1041</v>
      </c>
      <c r="K118" s="91">
        <v>255</v>
      </c>
      <c r="L118" s="91">
        <v>496</v>
      </c>
      <c r="M118" s="91">
        <v>276</v>
      </c>
      <c r="N118" s="91">
        <v>14</v>
      </c>
      <c r="O118" s="91">
        <v>411</v>
      </c>
      <c r="P118" s="91">
        <v>117</v>
      </c>
      <c r="Q118" s="91">
        <v>245</v>
      </c>
      <c r="R118" s="91">
        <v>41</v>
      </c>
      <c r="S118" s="91">
        <v>8</v>
      </c>
      <c r="T118" s="91">
        <v>630</v>
      </c>
      <c r="U118" s="91">
        <v>138</v>
      </c>
      <c r="V118" s="91">
        <v>251</v>
      </c>
      <c r="W118" s="91">
        <v>235</v>
      </c>
      <c r="X118" s="91">
        <v>6</v>
      </c>
      <c r="Y118" s="91"/>
    </row>
    <row r="119" spans="1:25">
      <c r="A119">
        <v>6736</v>
      </c>
      <c r="B119">
        <v>15001</v>
      </c>
      <c r="C119">
        <v>3</v>
      </c>
      <c r="G119">
        <v>113</v>
      </c>
      <c r="H119" t="s">
        <v>455</v>
      </c>
      <c r="I119" t="s">
        <v>535</v>
      </c>
      <c r="J119" s="91">
        <v>477</v>
      </c>
      <c r="K119" s="91">
        <v>149</v>
      </c>
      <c r="L119" s="91">
        <v>219</v>
      </c>
      <c r="M119" s="91">
        <v>102</v>
      </c>
      <c r="N119" s="91">
        <v>7</v>
      </c>
      <c r="O119" s="91">
        <v>188</v>
      </c>
      <c r="P119" s="91">
        <v>61</v>
      </c>
      <c r="Q119" s="91">
        <v>107</v>
      </c>
      <c r="R119" s="91">
        <v>16</v>
      </c>
      <c r="S119" s="91">
        <v>4</v>
      </c>
      <c r="T119" s="91">
        <v>289</v>
      </c>
      <c r="U119" s="91">
        <v>88</v>
      </c>
      <c r="V119" s="91">
        <v>112</v>
      </c>
      <c r="W119" s="91">
        <v>86</v>
      </c>
      <c r="X119" s="91">
        <v>3</v>
      </c>
      <c r="Y119" s="91"/>
    </row>
    <row r="120" spans="1:25">
      <c r="A120">
        <v>6737</v>
      </c>
      <c r="B120">
        <v>15002</v>
      </c>
      <c r="C120">
        <v>3</v>
      </c>
      <c r="G120">
        <v>114</v>
      </c>
      <c r="H120" t="s">
        <v>455</v>
      </c>
      <c r="I120" t="s">
        <v>536</v>
      </c>
      <c r="J120" s="91">
        <v>564</v>
      </c>
      <c r="K120" s="91">
        <v>106</v>
      </c>
      <c r="L120" s="91">
        <v>277</v>
      </c>
      <c r="M120" s="91">
        <v>174</v>
      </c>
      <c r="N120" s="91">
        <v>7</v>
      </c>
      <c r="O120" s="91">
        <v>223</v>
      </c>
      <c r="P120" s="91">
        <v>56</v>
      </c>
      <c r="Q120" s="91">
        <v>138</v>
      </c>
      <c r="R120" s="91">
        <v>25</v>
      </c>
      <c r="S120" s="91">
        <v>4</v>
      </c>
      <c r="T120" s="91">
        <v>341</v>
      </c>
      <c r="U120" s="91">
        <v>50</v>
      </c>
      <c r="V120" s="91">
        <v>139</v>
      </c>
      <c r="W120" s="91">
        <v>149</v>
      </c>
      <c r="X120" s="91">
        <v>3</v>
      </c>
      <c r="Y120" s="91"/>
    </row>
    <row r="121" spans="1:25">
      <c r="A121">
        <v>6738</v>
      </c>
      <c r="B121">
        <v>160</v>
      </c>
      <c r="C121">
        <v>2</v>
      </c>
      <c r="G121">
        <v>115</v>
      </c>
      <c r="H121" t="s">
        <v>456</v>
      </c>
      <c r="J121" s="91">
        <v>4343</v>
      </c>
      <c r="K121" s="91">
        <v>1004</v>
      </c>
      <c r="L121" s="91">
        <v>2337</v>
      </c>
      <c r="M121" s="91">
        <v>983</v>
      </c>
      <c r="N121" s="91">
        <v>19</v>
      </c>
      <c r="O121" s="91">
        <v>1922</v>
      </c>
      <c r="P121" s="91">
        <v>498</v>
      </c>
      <c r="Q121" s="91">
        <v>1179</v>
      </c>
      <c r="R121" s="91">
        <v>234</v>
      </c>
      <c r="S121" s="91">
        <v>11</v>
      </c>
      <c r="T121" s="91">
        <v>2421</v>
      </c>
      <c r="U121" s="91">
        <v>506</v>
      </c>
      <c r="V121" s="91">
        <v>1158</v>
      </c>
      <c r="W121" s="91">
        <v>749</v>
      </c>
      <c r="X121" s="91">
        <v>8</v>
      </c>
      <c r="Y121" s="91"/>
    </row>
    <row r="122" spans="1:25">
      <c r="A122">
        <v>6739</v>
      </c>
      <c r="B122">
        <v>16001</v>
      </c>
      <c r="C122">
        <v>3</v>
      </c>
      <c r="G122">
        <v>116</v>
      </c>
      <c r="H122" t="s">
        <v>456</v>
      </c>
      <c r="I122" t="s">
        <v>535</v>
      </c>
      <c r="J122" s="91">
        <v>1151</v>
      </c>
      <c r="K122" s="91">
        <v>270</v>
      </c>
      <c r="L122" s="91">
        <v>556</v>
      </c>
      <c r="M122" s="91">
        <v>319</v>
      </c>
      <c r="N122" s="91">
        <v>6</v>
      </c>
      <c r="O122" s="91">
        <v>506</v>
      </c>
      <c r="P122" s="91">
        <v>139</v>
      </c>
      <c r="Q122" s="91">
        <v>287</v>
      </c>
      <c r="R122" s="91">
        <v>76</v>
      </c>
      <c r="S122" s="91">
        <v>4</v>
      </c>
      <c r="T122" s="91">
        <v>645</v>
      </c>
      <c r="U122" s="91">
        <v>131</v>
      </c>
      <c r="V122" s="91">
        <v>269</v>
      </c>
      <c r="W122" s="91">
        <v>243</v>
      </c>
      <c r="X122" s="91">
        <v>2</v>
      </c>
      <c r="Y122" s="91"/>
    </row>
    <row r="123" spans="1:25">
      <c r="A123">
        <v>6740</v>
      </c>
      <c r="B123">
        <v>16002</v>
      </c>
      <c r="C123">
        <v>3</v>
      </c>
      <c r="G123">
        <v>117</v>
      </c>
      <c r="H123" t="s">
        <v>456</v>
      </c>
      <c r="I123" t="s">
        <v>536</v>
      </c>
      <c r="J123" s="91">
        <v>474</v>
      </c>
      <c r="K123" s="91">
        <v>105</v>
      </c>
      <c r="L123" s="91">
        <v>249</v>
      </c>
      <c r="M123" s="91">
        <v>120</v>
      </c>
      <c r="N123" s="91" t="s">
        <v>313</v>
      </c>
      <c r="O123" s="91">
        <v>200</v>
      </c>
      <c r="P123" s="91">
        <v>54</v>
      </c>
      <c r="Q123" s="91">
        <v>123</v>
      </c>
      <c r="R123" s="91">
        <v>23</v>
      </c>
      <c r="S123" s="91" t="s">
        <v>313</v>
      </c>
      <c r="T123" s="91">
        <v>274</v>
      </c>
      <c r="U123" s="91">
        <v>51</v>
      </c>
      <c r="V123" s="91">
        <v>126</v>
      </c>
      <c r="W123" s="91">
        <v>97</v>
      </c>
      <c r="X123" s="91" t="s">
        <v>313</v>
      </c>
      <c r="Y123" s="91"/>
    </row>
    <row r="124" spans="1:25">
      <c r="A124">
        <v>6741</v>
      </c>
      <c r="B124">
        <v>16003</v>
      </c>
      <c r="C124">
        <v>3</v>
      </c>
      <c r="G124">
        <v>118</v>
      </c>
      <c r="H124" t="s">
        <v>456</v>
      </c>
      <c r="I124" t="s">
        <v>537</v>
      </c>
      <c r="J124" s="91">
        <v>1067</v>
      </c>
      <c r="K124" s="91">
        <v>241</v>
      </c>
      <c r="L124" s="91">
        <v>580</v>
      </c>
      <c r="M124" s="91">
        <v>243</v>
      </c>
      <c r="N124" s="91">
        <v>3</v>
      </c>
      <c r="O124" s="91">
        <v>466</v>
      </c>
      <c r="P124" s="91">
        <v>121</v>
      </c>
      <c r="Q124" s="91">
        <v>287</v>
      </c>
      <c r="R124" s="91">
        <v>58</v>
      </c>
      <c r="S124" s="91" t="s">
        <v>313</v>
      </c>
      <c r="T124" s="91">
        <v>601</v>
      </c>
      <c r="U124" s="91">
        <v>120</v>
      </c>
      <c r="V124" s="91">
        <v>293</v>
      </c>
      <c r="W124" s="91">
        <v>185</v>
      </c>
      <c r="X124" s="91">
        <v>3</v>
      </c>
      <c r="Y124" s="91"/>
    </row>
    <row r="125" spans="1:25">
      <c r="A125">
        <v>6742</v>
      </c>
      <c r="B125">
        <v>16004</v>
      </c>
      <c r="C125">
        <v>3</v>
      </c>
      <c r="G125">
        <v>119</v>
      </c>
      <c r="H125" t="s">
        <v>456</v>
      </c>
      <c r="I125" t="s">
        <v>539</v>
      </c>
      <c r="J125" s="91">
        <v>1307</v>
      </c>
      <c r="K125" s="91">
        <v>312</v>
      </c>
      <c r="L125" s="91">
        <v>733</v>
      </c>
      <c r="M125" s="91">
        <v>252</v>
      </c>
      <c r="N125" s="91">
        <v>10</v>
      </c>
      <c r="O125" s="91">
        <v>587</v>
      </c>
      <c r="P125" s="91">
        <v>147</v>
      </c>
      <c r="Q125" s="91">
        <v>374</v>
      </c>
      <c r="R125" s="91">
        <v>59</v>
      </c>
      <c r="S125" s="91">
        <v>7</v>
      </c>
      <c r="T125" s="91">
        <v>720</v>
      </c>
      <c r="U125" s="91">
        <v>165</v>
      </c>
      <c r="V125" s="91">
        <v>359</v>
      </c>
      <c r="W125" s="91">
        <v>193</v>
      </c>
      <c r="X125" s="91">
        <v>3</v>
      </c>
      <c r="Y125" s="91"/>
    </row>
    <row r="126" spans="1:25">
      <c r="A126">
        <v>6743</v>
      </c>
      <c r="B126">
        <v>16005</v>
      </c>
      <c r="C126">
        <v>3</v>
      </c>
      <c r="G126">
        <v>120</v>
      </c>
      <c r="H126" t="s">
        <v>456</v>
      </c>
      <c r="I126" t="s">
        <v>540</v>
      </c>
      <c r="J126" s="91">
        <v>344</v>
      </c>
      <c r="K126" s="91">
        <v>76</v>
      </c>
      <c r="L126" s="91">
        <v>219</v>
      </c>
      <c r="M126" s="91">
        <v>49</v>
      </c>
      <c r="N126" s="91" t="s">
        <v>313</v>
      </c>
      <c r="O126" s="91">
        <v>163</v>
      </c>
      <c r="P126" s="91">
        <v>37</v>
      </c>
      <c r="Q126" s="91">
        <v>108</v>
      </c>
      <c r="R126" s="91">
        <v>18</v>
      </c>
      <c r="S126" s="91" t="s">
        <v>313</v>
      </c>
      <c r="T126" s="91">
        <v>181</v>
      </c>
      <c r="U126" s="91">
        <v>39</v>
      </c>
      <c r="V126" s="91">
        <v>111</v>
      </c>
      <c r="W126" s="91">
        <v>31</v>
      </c>
      <c r="X126" s="91" t="s">
        <v>313</v>
      </c>
      <c r="Y126" s="91"/>
    </row>
    <row r="127" spans="1:25">
      <c r="A127">
        <v>6744</v>
      </c>
      <c r="B127">
        <v>170</v>
      </c>
      <c r="C127">
        <v>2</v>
      </c>
      <c r="G127">
        <v>121</v>
      </c>
      <c r="H127" t="s">
        <v>457</v>
      </c>
      <c r="J127" s="91">
        <v>1989</v>
      </c>
      <c r="K127" s="91">
        <v>481</v>
      </c>
      <c r="L127" s="91">
        <v>1139</v>
      </c>
      <c r="M127" s="91">
        <v>364</v>
      </c>
      <c r="N127" s="91">
        <v>5</v>
      </c>
      <c r="O127" s="91">
        <v>905</v>
      </c>
      <c r="P127" s="91">
        <v>252</v>
      </c>
      <c r="Q127" s="91">
        <v>567</v>
      </c>
      <c r="R127" s="91">
        <v>83</v>
      </c>
      <c r="S127" s="91">
        <v>3</v>
      </c>
      <c r="T127" s="91">
        <v>1084</v>
      </c>
      <c r="U127" s="91">
        <v>229</v>
      </c>
      <c r="V127" s="91">
        <v>572</v>
      </c>
      <c r="W127" s="91">
        <v>281</v>
      </c>
      <c r="X127" s="91">
        <v>2</v>
      </c>
      <c r="Y127" s="91"/>
    </row>
    <row r="128" spans="1:25">
      <c r="A128">
        <v>6745</v>
      </c>
      <c r="B128">
        <v>17001</v>
      </c>
      <c r="C128">
        <v>3</v>
      </c>
      <c r="G128">
        <v>122</v>
      </c>
      <c r="H128" t="s">
        <v>457</v>
      </c>
      <c r="I128" t="s">
        <v>535</v>
      </c>
      <c r="J128" s="91">
        <v>1296</v>
      </c>
      <c r="K128" s="91">
        <v>296</v>
      </c>
      <c r="L128" s="91">
        <v>762</v>
      </c>
      <c r="M128" s="91">
        <v>235</v>
      </c>
      <c r="N128" s="91">
        <v>3</v>
      </c>
      <c r="O128" s="91">
        <v>568</v>
      </c>
      <c r="P128" s="91">
        <v>138</v>
      </c>
      <c r="Q128" s="91">
        <v>377</v>
      </c>
      <c r="R128" s="91">
        <v>52</v>
      </c>
      <c r="S128" s="91">
        <v>1</v>
      </c>
      <c r="T128" s="91">
        <v>728</v>
      </c>
      <c r="U128" s="91">
        <v>158</v>
      </c>
      <c r="V128" s="91">
        <v>385</v>
      </c>
      <c r="W128" s="91">
        <v>183</v>
      </c>
      <c r="X128" s="91">
        <v>2</v>
      </c>
      <c r="Y128" s="91"/>
    </row>
    <row r="129" spans="1:25">
      <c r="A129">
        <v>6746</v>
      </c>
      <c r="B129">
        <v>17002</v>
      </c>
      <c r="C129">
        <v>3</v>
      </c>
      <c r="G129">
        <v>123</v>
      </c>
      <c r="H129" t="s">
        <v>457</v>
      </c>
      <c r="I129" t="s">
        <v>536</v>
      </c>
      <c r="J129" s="91">
        <v>556</v>
      </c>
      <c r="K129" s="91">
        <v>154</v>
      </c>
      <c r="L129" s="91">
        <v>297</v>
      </c>
      <c r="M129" s="91">
        <v>103</v>
      </c>
      <c r="N129" s="91">
        <v>2</v>
      </c>
      <c r="O129" s="91">
        <v>272</v>
      </c>
      <c r="P129" s="91">
        <v>97</v>
      </c>
      <c r="Q129" s="91">
        <v>151</v>
      </c>
      <c r="R129" s="91">
        <v>22</v>
      </c>
      <c r="S129" s="91">
        <v>2</v>
      </c>
      <c r="T129" s="91">
        <v>284</v>
      </c>
      <c r="U129" s="91">
        <v>57</v>
      </c>
      <c r="V129" s="91">
        <v>146</v>
      </c>
      <c r="W129" s="91">
        <v>81</v>
      </c>
      <c r="X129" s="91" t="s">
        <v>313</v>
      </c>
      <c r="Y129" s="91"/>
    </row>
    <row r="130" spans="1:25">
      <c r="A130">
        <v>6747</v>
      </c>
      <c r="B130">
        <v>17003</v>
      </c>
      <c r="C130">
        <v>3</v>
      </c>
      <c r="G130">
        <v>124</v>
      </c>
      <c r="H130" t="s">
        <v>457</v>
      </c>
      <c r="I130" t="s">
        <v>537</v>
      </c>
      <c r="J130" s="91">
        <v>137</v>
      </c>
      <c r="K130" s="91">
        <v>31</v>
      </c>
      <c r="L130" s="91">
        <v>80</v>
      </c>
      <c r="M130" s="91">
        <v>26</v>
      </c>
      <c r="N130" s="91" t="s">
        <v>313</v>
      </c>
      <c r="O130" s="91">
        <v>65</v>
      </c>
      <c r="P130" s="91">
        <v>17</v>
      </c>
      <c r="Q130" s="91">
        <v>39</v>
      </c>
      <c r="R130" s="91">
        <v>9</v>
      </c>
      <c r="S130" s="91" t="s">
        <v>313</v>
      </c>
      <c r="T130" s="91">
        <v>72</v>
      </c>
      <c r="U130" s="91">
        <v>14</v>
      </c>
      <c r="V130" s="91">
        <v>41</v>
      </c>
      <c r="W130" s="91">
        <v>17</v>
      </c>
      <c r="X130" s="91" t="s">
        <v>313</v>
      </c>
      <c r="Y130" s="91"/>
    </row>
    <row r="131" spans="1:25">
      <c r="A131">
        <v>6748</v>
      </c>
      <c r="B131">
        <v>17004</v>
      </c>
      <c r="C131">
        <v>3</v>
      </c>
      <c r="G131">
        <v>125</v>
      </c>
      <c r="H131" t="s">
        <v>457</v>
      </c>
      <c r="I131" t="s">
        <v>539</v>
      </c>
      <c r="J131" s="91" t="s">
        <v>313</v>
      </c>
      <c r="K131" s="91" t="s">
        <v>313</v>
      </c>
      <c r="L131" s="91" t="s">
        <v>313</v>
      </c>
      <c r="M131" s="91" t="s">
        <v>313</v>
      </c>
      <c r="N131" s="91" t="s">
        <v>313</v>
      </c>
      <c r="O131" s="91" t="s">
        <v>313</v>
      </c>
      <c r="P131" s="91" t="s">
        <v>313</v>
      </c>
      <c r="Q131" s="91" t="s">
        <v>313</v>
      </c>
      <c r="R131" s="91" t="s">
        <v>313</v>
      </c>
      <c r="S131" s="91" t="s">
        <v>313</v>
      </c>
      <c r="T131" s="91" t="s">
        <v>313</v>
      </c>
      <c r="U131" s="91" t="s">
        <v>313</v>
      </c>
      <c r="V131" s="91" t="s">
        <v>313</v>
      </c>
      <c r="W131" s="91" t="s">
        <v>313</v>
      </c>
      <c r="X131" s="91" t="s">
        <v>313</v>
      </c>
      <c r="Y131" s="91"/>
    </row>
    <row r="132" spans="1:25">
      <c r="A132">
        <v>6750</v>
      </c>
      <c r="B132">
        <v>190</v>
      </c>
      <c r="C132">
        <v>2</v>
      </c>
      <c r="G132">
        <v>126</v>
      </c>
      <c r="H132" t="s">
        <v>458</v>
      </c>
      <c r="J132" s="91">
        <v>1117</v>
      </c>
      <c r="K132" s="91">
        <v>267</v>
      </c>
      <c r="L132" s="91">
        <v>626</v>
      </c>
      <c r="M132" s="91">
        <v>219</v>
      </c>
      <c r="N132" s="91">
        <v>5</v>
      </c>
      <c r="O132" s="91">
        <v>487</v>
      </c>
      <c r="P132" s="91">
        <v>123</v>
      </c>
      <c r="Q132" s="91">
        <v>307</v>
      </c>
      <c r="R132" s="91">
        <v>53</v>
      </c>
      <c r="S132" s="91">
        <v>4</v>
      </c>
      <c r="T132" s="91">
        <v>630</v>
      </c>
      <c r="U132" s="91">
        <v>144</v>
      </c>
      <c r="V132" s="91">
        <v>319</v>
      </c>
      <c r="W132" s="91">
        <v>166</v>
      </c>
      <c r="X132" s="91">
        <v>1</v>
      </c>
      <c r="Y132" s="91"/>
    </row>
    <row r="133" spans="1:25">
      <c r="A133">
        <v>6751</v>
      </c>
      <c r="B133">
        <v>19001</v>
      </c>
      <c r="C133">
        <v>3</v>
      </c>
      <c r="G133">
        <v>127</v>
      </c>
      <c r="H133" t="s">
        <v>458</v>
      </c>
      <c r="I133" t="s">
        <v>535</v>
      </c>
      <c r="J133" s="91">
        <v>1008</v>
      </c>
      <c r="K133" s="91">
        <v>241</v>
      </c>
      <c r="L133" s="91">
        <v>567</v>
      </c>
      <c r="M133" s="91">
        <v>195</v>
      </c>
      <c r="N133" s="91">
        <v>5</v>
      </c>
      <c r="O133" s="91">
        <v>438</v>
      </c>
      <c r="P133" s="91">
        <v>109</v>
      </c>
      <c r="Q133" s="91">
        <v>278</v>
      </c>
      <c r="R133" s="91">
        <v>47</v>
      </c>
      <c r="S133" s="91">
        <v>4</v>
      </c>
      <c r="T133" s="91">
        <v>570</v>
      </c>
      <c r="U133" s="91">
        <v>132</v>
      </c>
      <c r="V133" s="91">
        <v>289</v>
      </c>
      <c r="W133" s="91">
        <v>148</v>
      </c>
      <c r="X133" s="91">
        <v>1</v>
      </c>
      <c r="Y133" s="91"/>
    </row>
    <row r="134" spans="1:25">
      <c r="A134">
        <v>6752</v>
      </c>
      <c r="B134">
        <v>19002</v>
      </c>
      <c r="C134">
        <v>3</v>
      </c>
      <c r="G134">
        <v>128</v>
      </c>
      <c r="H134" t="s">
        <v>458</v>
      </c>
      <c r="I134" t="s">
        <v>536</v>
      </c>
      <c r="J134" s="91">
        <v>109</v>
      </c>
      <c r="K134" s="91">
        <v>26</v>
      </c>
      <c r="L134" s="91">
        <v>59</v>
      </c>
      <c r="M134" s="91">
        <v>24</v>
      </c>
      <c r="N134" s="91" t="s">
        <v>313</v>
      </c>
      <c r="O134" s="91">
        <v>49</v>
      </c>
      <c r="P134" s="91">
        <v>14</v>
      </c>
      <c r="Q134" s="91">
        <v>29</v>
      </c>
      <c r="R134" s="91">
        <v>6</v>
      </c>
      <c r="S134" s="91" t="s">
        <v>313</v>
      </c>
      <c r="T134" s="91">
        <v>60</v>
      </c>
      <c r="U134" s="91">
        <v>12</v>
      </c>
      <c r="V134" s="91">
        <v>30</v>
      </c>
      <c r="W134" s="91">
        <v>18</v>
      </c>
      <c r="X134" s="91" t="s">
        <v>313</v>
      </c>
      <c r="Y134" s="91"/>
    </row>
    <row r="135" spans="1:25">
      <c r="A135">
        <v>6756</v>
      </c>
      <c r="B135">
        <v>230</v>
      </c>
      <c r="C135">
        <v>2</v>
      </c>
      <c r="G135">
        <v>129</v>
      </c>
      <c r="H135" t="s">
        <v>459</v>
      </c>
      <c r="J135" s="91">
        <v>1615</v>
      </c>
      <c r="K135" s="91">
        <v>325</v>
      </c>
      <c r="L135" s="91">
        <v>893</v>
      </c>
      <c r="M135" s="91">
        <v>395</v>
      </c>
      <c r="N135" s="91">
        <v>2</v>
      </c>
      <c r="O135" s="91">
        <v>734</v>
      </c>
      <c r="P135" s="91">
        <v>191</v>
      </c>
      <c r="Q135" s="91">
        <v>448</v>
      </c>
      <c r="R135" s="91">
        <v>94</v>
      </c>
      <c r="S135" s="91">
        <v>1</v>
      </c>
      <c r="T135" s="91">
        <v>881</v>
      </c>
      <c r="U135" s="91">
        <v>134</v>
      </c>
      <c r="V135" s="91">
        <v>445</v>
      </c>
      <c r="W135" s="91">
        <v>301</v>
      </c>
      <c r="X135" s="91">
        <v>1</v>
      </c>
      <c r="Y135" s="91"/>
    </row>
    <row r="136" spans="1:25">
      <c r="A136">
        <v>6757</v>
      </c>
      <c r="B136">
        <v>23001</v>
      </c>
      <c r="C136">
        <v>3</v>
      </c>
      <c r="G136">
        <v>130</v>
      </c>
      <c r="H136" t="s">
        <v>459</v>
      </c>
      <c r="I136" t="s">
        <v>535</v>
      </c>
      <c r="J136" s="91">
        <v>860</v>
      </c>
      <c r="K136" s="91">
        <v>164</v>
      </c>
      <c r="L136" s="91">
        <v>474</v>
      </c>
      <c r="M136" s="91">
        <v>221</v>
      </c>
      <c r="N136" s="91">
        <v>1</v>
      </c>
      <c r="O136" s="91">
        <v>395</v>
      </c>
      <c r="P136" s="91">
        <v>102</v>
      </c>
      <c r="Q136" s="91">
        <v>240</v>
      </c>
      <c r="R136" s="91">
        <v>53</v>
      </c>
      <c r="S136" s="91" t="s">
        <v>313</v>
      </c>
      <c r="T136" s="91">
        <v>465</v>
      </c>
      <c r="U136" s="91">
        <v>62</v>
      </c>
      <c r="V136" s="91">
        <v>234</v>
      </c>
      <c r="W136" s="91">
        <v>168</v>
      </c>
      <c r="X136" s="91">
        <v>1</v>
      </c>
      <c r="Y136" s="91"/>
    </row>
    <row r="137" spans="1:25">
      <c r="A137">
        <v>6758</v>
      </c>
      <c r="B137">
        <v>23002</v>
      </c>
      <c r="C137">
        <v>3</v>
      </c>
      <c r="G137">
        <v>131</v>
      </c>
      <c r="H137" t="s">
        <v>459</v>
      </c>
      <c r="I137" t="s">
        <v>536</v>
      </c>
      <c r="J137" s="91">
        <v>704</v>
      </c>
      <c r="K137" s="91">
        <v>150</v>
      </c>
      <c r="L137" s="91">
        <v>393</v>
      </c>
      <c r="M137" s="91">
        <v>161</v>
      </c>
      <c r="N137" s="91" t="s">
        <v>313</v>
      </c>
      <c r="O137" s="91">
        <v>315</v>
      </c>
      <c r="P137" s="91">
        <v>84</v>
      </c>
      <c r="Q137" s="91">
        <v>195</v>
      </c>
      <c r="R137" s="91">
        <v>36</v>
      </c>
      <c r="S137" s="91" t="s">
        <v>313</v>
      </c>
      <c r="T137" s="91">
        <v>389</v>
      </c>
      <c r="U137" s="91">
        <v>66</v>
      </c>
      <c r="V137" s="91">
        <v>198</v>
      </c>
      <c r="W137" s="91">
        <v>125</v>
      </c>
      <c r="X137" s="91" t="s">
        <v>313</v>
      </c>
      <c r="Y137" s="91"/>
    </row>
    <row r="138" spans="1:25">
      <c r="A138">
        <v>6759</v>
      </c>
      <c r="B138">
        <v>23003</v>
      </c>
      <c r="C138">
        <v>3</v>
      </c>
      <c r="G138">
        <v>132</v>
      </c>
      <c r="H138" t="s">
        <v>459</v>
      </c>
      <c r="I138" t="s">
        <v>537</v>
      </c>
      <c r="J138" s="91">
        <v>36</v>
      </c>
      <c r="K138" s="91">
        <v>7</v>
      </c>
      <c r="L138" s="91">
        <v>20</v>
      </c>
      <c r="M138" s="91">
        <v>8</v>
      </c>
      <c r="N138" s="91">
        <v>1</v>
      </c>
      <c r="O138" s="91">
        <v>17</v>
      </c>
      <c r="P138" s="91">
        <v>3</v>
      </c>
      <c r="Q138" s="91">
        <v>10</v>
      </c>
      <c r="R138" s="91">
        <v>3</v>
      </c>
      <c r="S138" s="91">
        <v>1</v>
      </c>
      <c r="T138" s="91">
        <v>19</v>
      </c>
      <c r="U138" s="91">
        <v>4</v>
      </c>
      <c r="V138" s="91">
        <v>10</v>
      </c>
      <c r="W138" s="91">
        <v>5</v>
      </c>
      <c r="X138" s="91" t="s">
        <v>313</v>
      </c>
      <c r="Y138" s="91"/>
    </row>
    <row r="139" spans="1:25">
      <c r="A139">
        <v>6760</v>
      </c>
      <c r="B139">
        <v>23004</v>
      </c>
      <c r="C139">
        <v>3</v>
      </c>
      <c r="G139">
        <v>133</v>
      </c>
      <c r="H139" t="s">
        <v>459</v>
      </c>
      <c r="I139" t="s">
        <v>539</v>
      </c>
      <c r="J139" s="91">
        <v>15</v>
      </c>
      <c r="K139" s="91">
        <v>4</v>
      </c>
      <c r="L139" s="91">
        <v>6</v>
      </c>
      <c r="M139" s="91">
        <v>5</v>
      </c>
      <c r="N139" s="91" t="s">
        <v>313</v>
      </c>
      <c r="O139" s="91">
        <v>7</v>
      </c>
      <c r="P139" s="91">
        <v>2</v>
      </c>
      <c r="Q139" s="91">
        <v>3</v>
      </c>
      <c r="R139" s="91">
        <v>2</v>
      </c>
      <c r="S139" s="91" t="s">
        <v>313</v>
      </c>
      <c r="T139" s="91">
        <v>8</v>
      </c>
      <c r="U139" s="91">
        <v>2</v>
      </c>
      <c r="V139" s="91">
        <v>3</v>
      </c>
      <c r="W139" s="91">
        <v>3</v>
      </c>
      <c r="X139" s="91" t="s">
        <v>313</v>
      </c>
      <c r="Y139" s="91"/>
    </row>
    <row r="140" spans="1:25">
      <c r="A140">
        <v>6749</v>
      </c>
      <c r="B140">
        <v>180</v>
      </c>
      <c r="C140">
        <v>2</v>
      </c>
      <c r="G140">
        <v>134</v>
      </c>
      <c r="H140" t="s">
        <v>460</v>
      </c>
      <c r="J140" s="91">
        <v>894</v>
      </c>
      <c r="K140" s="91">
        <v>236</v>
      </c>
      <c r="L140" s="91">
        <v>444</v>
      </c>
      <c r="M140" s="91">
        <v>206</v>
      </c>
      <c r="N140" s="91">
        <v>8</v>
      </c>
      <c r="O140" s="91">
        <v>407</v>
      </c>
      <c r="P140" s="91">
        <v>124</v>
      </c>
      <c r="Q140" s="91">
        <v>224</v>
      </c>
      <c r="R140" s="91">
        <v>51</v>
      </c>
      <c r="S140" s="91">
        <v>8</v>
      </c>
      <c r="T140" s="91">
        <v>487</v>
      </c>
      <c r="U140" s="91">
        <v>112</v>
      </c>
      <c r="V140" s="91">
        <v>220</v>
      </c>
      <c r="W140" s="91">
        <v>155</v>
      </c>
      <c r="X140" s="91" t="s">
        <v>313</v>
      </c>
      <c r="Y140" s="91"/>
    </row>
    <row r="141" spans="1:25">
      <c r="A141">
        <v>6754</v>
      </c>
      <c r="B141">
        <v>210</v>
      </c>
      <c r="C141">
        <v>2</v>
      </c>
      <c r="G141">
        <v>135</v>
      </c>
      <c r="H141" t="s">
        <v>461</v>
      </c>
      <c r="J141" s="91">
        <v>882</v>
      </c>
      <c r="K141" s="91">
        <v>234</v>
      </c>
      <c r="L141" s="91">
        <v>473</v>
      </c>
      <c r="M141" s="91">
        <v>170</v>
      </c>
      <c r="N141" s="91">
        <v>5</v>
      </c>
      <c r="O141" s="91">
        <v>390</v>
      </c>
      <c r="P141" s="91">
        <v>106</v>
      </c>
      <c r="Q141" s="91">
        <v>238</v>
      </c>
      <c r="R141" s="91">
        <v>44</v>
      </c>
      <c r="S141" s="91">
        <v>2</v>
      </c>
      <c r="T141" s="91">
        <v>492</v>
      </c>
      <c r="U141" s="91">
        <v>128</v>
      </c>
      <c r="V141" s="91">
        <v>235</v>
      </c>
      <c r="W141" s="91">
        <v>126</v>
      </c>
      <c r="X141" s="91">
        <v>3</v>
      </c>
      <c r="Y141" s="91"/>
    </row>
    <row r="142" spans="1:25">
      <c r="A142">
        <v>6755</v>
      </c>
      <c r="B142">
        <v>220</v>
      </c>
      <c r="C142">
        <v>2</v>
      </c>
      <c r="G142">
        <v>136</v>
      </c>
      <c r="H142" t="s">
        <v>462</v>
      </c>
      <c r="J142" s="91">
        <v>2486</v>
      </c>
      <c r="K142" s="91">
        <v>627</v>
      </c>
      <c r="L142" s="91">
        <v>1286</v>
      </c>
      <c r="M142" s="91">
        <v>565</v>
      </c>
      <c r="N142" s="91">
        <v>8</v>
      </c>
      <c r="O142" s="91">
        <v>1105</v>
      </c>
      <c r="P142" s="91">
        <v>345</v>
      </c>
      <c r="Q142" s="91">
        <v>640</v>
      </c>
      <c r="R142" s="91">
        <v>115</v>
      </c>
      <c r="S142" s="91">
        <v>5</v>
      </c>
      <c r="T142" s="91">
        <v>1381</v>
      </c>
      <c r="U142" s="91">
        <v>282</v>
      </c>
      <c r="V142" s="91">
        <v>646</v>
      </c>
      <c r="W142" s="91">
        <v>450</v>
      </c>
      <c r="X142" s="91">
        <v>3</v>
      </c>
      <c r="Y142" s="91"/>
    </row>
    <row r="143" spans="1:25">
      <c r="A143">
        <v>6753</v>
      </c>
      <c r="B143">
        <v>200</v>
      </c>
      <c r="C143">
        <v>2</v>
      </c>
      <c r="G143">
        <v>137</v>
      </c>
      <c r="H143" t="s">
        <v>463</v>
      </c>
      <c r="J143" s="91">
        <v>937</v>
      </c>
      <c r="K143" s="91">
        <v>251</v>
      </c>
      <c r="L143" s="91">
        <v>453</v>
      </c>
      <c r="M143" s="91">
        <v>217</v>
      </c>
      <c r="N143" s="91">
        <v>16</v>
      </c>
      <c r="O143" s="91">
        <v>387</v>
      </c>
      <c r="P143" s="91">
        <v>118</v>
      </c>
      <c r="Q143" s="91">
        <v>224</v>
      </c>
      <c r="R143" s="91">
        <v>32</v>
      </c>
      <c r="S143" s="91">
        <v>13</v>
      </c>
      <c r="T143" s="91">
        <v>550</v>
      </c>
      <c r="U143" s="91">
        <v>133</v>
      </c>
      <c r="V143" s="91">
        <v>229</v>
      </c>
      <c r="W143" s="91">
        <v>185</v>
      </c>
      <c r="X143" s="91">
        <v>3</v>
      </c>
      <c r="Y143" s="91"/>
    </row>
    <row r="144" spans="1:25">
      <c r="A144">
        <v>6761</v>
      </c>
      <c r="B144">
        <v>240</v>
      </c>
      <c r="C144">
        <v>2</v>
      </c>
      <c r="G144">
        <v>138</v>
      </c>
      <c r="H144" t="s">
        <v>464</v>
      </c>
      <c r="J144" s="91">
        <v>125</v>
      </c>
      <c r="K144" s="91">
        <v>31</v>
      </c>
      <c r="L144" s="91">
        <v>68</v>
      </c>
      <c r="M144" s="91">
        <v>26</v>
      </c>
      <c r="N144" s="91" t="s">
        <v>313</v>
      </c>
      <c r="O144" s="91">
        <v>61</v>
      </c>
      <c r="P144" s="91">
        <v>19</v>
      </c>
      <c r="Q144" s="91">
        <v>33</v>
      </c>
      <c r="R144" s="91">
        <v>9</v>
      </c>
      <c r="S144" s="91" t="s">
        <v>313</v>
      </c>
      <c r="T144" s="91">
        <v>64</v>
      </c>
      <c r="U144" s="91">
        <v>12</v>
      </c>
      <c r="V144" s="91">
        <v>35</v>
      </c>
      <c r="W144" s="91">
        <v>17</v>
      </c>
      <c r="X144" s="91" t="s">
        <v>313</v>
      </c>
      <c r="Y144" s="91"/>
    </row>
    <row r="145" spans="1:25">
      <c r="A145">
        <v>6762</v>
      </c>
      <c r="B145">
        <v>250</v>
      </c>
      <c r="C145">
        <v>2</v>
      </c>
      <c r="G145">
        <v>139</v>
      </c>
      <c r="H145" t="s">
        <v>465</v>
      </c>
      <c r="J145" s="91">
        <v>9152</v>
      </c>
      <c r="K145" s="91">
        <v>2345</v>
      </c>
      <c r="L145" s="91">
        <v>5195</v>
      </c>
      <c r="M145" s="91">
        <v>1591</v>
      </c>
      <c r="N145" s="91">
        <v>21</v>
      </c>
      <c r="O145" s="91">
        <v>4240</v>
      </c>
      <c r="P145" s="91">
        <v>1297</v>
      </c>
      <c r="Q145" s="91">
        <v>2572</v>
      </c>
      <c r="R145" s="91">
        <v>359</v>
      </c>
      <c r="S145" s="91">
        <v>12</v>
      </c>
      <c r="T145" s="91">
        <v>4912</v>
      </c>
      <c r="U145" s="91">
        <v>1048</v>
      </c>
      <c r="V145" s="91">
        <v>2623</v>
      </c>
      <c r="W145" s="91">
        <v>1232</v>
      </c>
      <c r="X145" s="91">
        <v>9</v>
      </c>
      <c r="Y145" s="91"/>
    </row>
    <row r="146" spans="1:25">
      <c r="A146">
        <v>6763</v>
      </c>
      <c r="B146">
        <v>25001</v>
      </c>
      <c r="C146">
        <v>3</v>
      </c>
      <c r="G146">
        <v>140</v>
      </c>
      <c r="H146" t="s">
        <v>465</v>
      </c>
      <c r="I146" t="s">
        <v>535</v>
      </c>
      <c r="J146" s="91">
        <v>1922</v>
      </c>
      <c r="K146" s="91">
        <v>443</v>
      </c>
      <c r="L146" s="91">
        <v>1084</v>
      </c>
      <c r="M146" s="91">
        <v>394</v>
      </c>
      <c r="N146" s="91">
        <v>1</v>
      </c>
      <c r="O146" s="91">
        <v>862</v>
      </c>
      <c r="P146" s="91">
        <v>236</v>
      </c>
      <c r="Q146" s="91">
        <v>538</v>
      </c>
      <c r="R146" s="91">
        <v>87</v>
      </c>
      <c r="S146" s="91">
        <v>1</v>
      </c>
      <c r="T146" s="91">
        <v>1060</v>
      </c>
      <c r="U146" s="91">
        <v>207</v>
      </c>
      <c r="V146" s="91">
        <v>546</v>
      </c>
      <c r="W146" s="91">
        <v>307</v>
      </c>
      <c r="X146" s="91" t="s">
        <v>313</v>
      </c>
      <c r="Y146" s="91"/>
    </row>
    <row r="147" spans="1:25">
      <c r="A147">
        <v>6764</v>
      </c>
      <c r="B147">
        <v>25002</v>
      </c>
      <c r="C147">
        <v>3</v>
      </c>
      <c r="G147">
        <v>141</v>
      </c>
      <c r="H147" t="s">
        <v>465</v>
      </c>
      <c r="I147" t="s">
        <v>536</v>
      </c>
      <c r="J147" s="91">
        <v>2562</v>
      </c>
      <c r="K147" s="91">
        <v>630</v>
      </c>
      <c r="L147" s="91">
        <v>1435</v>
      </c>
      <c r="M147" s="91">
        <v>491</v>
      </c>
      <c r="N147" s="91">
        <v>6</v>
      </c>
      <c r="O147" s="91">
        <v>1151</v>
      </c>
      <c r="P147" s="91">
        <v>316</v>
      </c>
      <c r="Q147" s="91">
        <v>714</v>
      </c>
      <c r="R147" s="91">
        <v>118</v>
      </c>
      <c r="S147" s="91">
        <v>3</v>
      </c>
      <c r="T147" s="91">
        <v>1411</v>
      </c>
      <c r="U147" s="91">
        <v>314</v>
      </c>
      <c r="V147" s="91">
        <v>721</v>
      </c>
      <c r="W147" s="91">
        <v>373</v>
      </c>
      <c r="X147" s="91">
        <v>3</v>
      </c>
      <c r="Y147" s="91"/>
    </row>
    <row r="148" spans="1:25">
      <c r="A148">
        <v>6765</v>
      </c>
      <c r="B148">
        <v>25003</v>
      </c>
      <c r="C148">
        <v>3</v>
      </c>
      <c r="G148">
        <v>142</v>
      </c>
      <c r="H148" t="s">
        <v>465</v>
      </c>
      <c r="I148" t="s">
        <v>537</v>
      </c>
      <c r="J148" s="91">
        <v>1778</v>
      </c>
      <c r="K148" s="91">
        <v>524</v>
      </c>
      <c r="L148" s="91">
        <v>965</v>
      </c>
      <c r="M148" s="91">
        <v>283</v>
      </c>
      <c r="N148" s="91">
        <v>6</v>
      </c>
      <c r="O148" s="91">
        <v>849</v>
      </c>
      <c r="P148" s="91">
        <v>314</v>
      </c>
      <c r="Q148" s="91">
        <v>473</v>
      </c>
      <c r="R148" s="91">
        <v>59</v>
      </c>
      <c r="S148" s="91">
        <v>3</v>
      </c>
      <c r="T148" s="91">
        <v>929</v>
      </c>
      <c r="U148" s="91">
        <v>210</v>
      </c>
      <c r="V148" s="91">
        <v>492</v>
      </c>
      <c r="W148" s="91">
        <v>224</v>
      </c>
      <c r="X148" s="91">
        <v>3</v>
      </c>
      <c r="Y148" s="91"/>
    </row>
    <row r="149" spans="1:25">
      <c r="A149">
        <v>6766</v>
      </c>
      <c r="B149">
        <v>25004</v>
      </c>
      <c r="C149">
        <v>3</v>
      </c>
      <c r="G149">
        <v>143</v>
      </c>
      <c r="H149" t="s">
        <v>465</v>
      </c>
      <c r="I149" t="s">
        <v>539</v>
      </c>
      <c r="J149" s="91">
        <v>784</v>
      </c>
      <c r="K149" s="91">
        <v>251</v>
      </c>
      <c r="L149" s="91">
        <v>437</v>
      </c>
      <c r="M149" s="91">
        <v>94</v>
      </c>
      <c r="N149" s="91">
        <v>2</v>
      </c>
      <c r="O149" s="91">
        <v>384</v>
      </c>
      <c r="P149" s="91">
        <v>147</v>
      </c>
      <c r="Q149" s="91">
        <v>218</v>
      </c>
      <c r="R149" s="91">
        <v>18</v>
      </c>
      <c r="S149" s="91">
        <v>1</v>
      </c>
      <c r="T149" s="91">
        <v>400</v>
      </c>
      <c r="U149" s="91">
        <v>104</v>
      </c>
      <c r="V149" s="91">
        <v>219</v>
      </c>
      <c r="W149" s="91">
        <v>76</v>
      </c>
      <c r="X149" s="91">
        <v>1</v>
      </c>
      <c r="Y149" s="91"/>
    </row>
    <row r="150" spans="1:25">
      <c r="A150">
        <v>6767</v>
      </c>
      <c r="B150">
        <v>25005</v>
      </c>
      <c r="C150">
        <v>3</v>
      </c>
      <c r="G150">
        <v>144</v>
      </c>
      <c r="H150" t="s">
        <v>465</v>
      </c>
      <c r="I150" t="s">
        <v>540</v>
      </c>
      <c r="J150" s="91">
        <v>2106</v>
      </c>
      <c r="K150" s="91">
        <v>497</v>
      </c>
      <c r="L150" s="91">
        <v>1274</v>
      </c>
      <c r="M150" s="91">
        <v>329</v>
      </c>
      <c r="N150" s="91">
        <v>6</v>
      </c>
      <c r="O150" s="91">
        <v>994</v>
      </c>
      <c r="P150" s="91">
        <v>284</v>
      </c>
      <c r="Q150" s="91">
        <v>629</v>
      </c>
      <c r="R150" s="91">
        <v>77</v>
      </c>
      <c r="S150" s="91">
        <v>4</v>
      </c>
      <c r="T150" s="91">
        <v>1112</v>
      </c>
      <c r="U150" s="91">
        <v>213</v>
      </c>
      <c r="V150" s="91">
        <v>645</v>
      </c>
      <c r="W150" s="91">
        <v>252</v>
      </c>
      <c r="X150" s="91">
        <v>2</v>
      </c>
      <c r="Y150" s="91"/>
    </row>
    <row r="151" spans="1:25">
      <c r="A151">
        <v>6784</v>
      </c>
      <c r="B151">
        <v>290</v>
      </c>
      <c r="C151">
        <v>2</v>
      </c>
      <c r="G151">
        <v>145</v>
      </c>
      <c r="H151" t="s">
        <v>466</v>
      </c>
      <c r="J151" s="91">
        <v>3173</v>
      </c>
      <c r="K151" s="91">
        <v>667</v>
      </c>
      <c r="L151" s="91">
        <v>2073</v>
      </c>
      <c r="M151" s="91">
        <v>428</v>
      </c>
      <c r="N151" s="91">
        <v>5</v>
      </c>
      <c r="O151" s="91">
        <v>1413</v>
      </c>
      <c r="P151" s="91">
        <v>311</v>
      </c>
      <c r="Q151" s="91">
        <v>1018</v>
      </c>
      <c r="R151" s="91">
        <v>82</v>
      </c>
      <c r="S151" s="91">
        <v>2</v>
      </c>
      <c r="T151" s="91">
        <v>1760</v>
      </c>
      <c r="U151" s="91">
        <v>356</v>
      </c>
      <c r="V151" s="91">
        <v>1055</v>
      </c>
      <c r="W151" s="91">
        <v>346</v>
      </c>
      <c r="X151" s="91">
        <v>3</v>
      </c>
      <c r="Y151" s="91"/>
    </row>
    <row r="152" spans="1:25">
      <c r="A152">
        <v>6785</v>
      </c>
      <c r="B152">
        <v>29001</v>
      </c>
      <c r="C152">
        <v>3</v>
      </c>
      <c r="G152">
        <v>146</v>
      </c>
      <c r="H152" t="s">
        <v>466</v>
      </c>
      <c r="I152" t="s">
        <v>535</v>
      </c>
      <c r="J152" s="91">
        <v>917</v>
      </c>
      <c r="K152" s="91">
        <v>200</v>
      </c>
      <c r="L152" s="91">
        <v>609</v>
      </c>
      <c r="M152" s="91">
        <v>107</v>
      </c>
      <c r="N152" s="91">
        <v>1</v>
      </c>
      <c r="O152" s="91">
        <v>420</v>
      </c>
      <c r="P152" s="91">
        <v>94</v>
      </c>
      <c r="Q152" s="91">
        <v>301</v>
      </c>
      <c r="R152" s="91">
        <v>25</v>
      </c>
      <c r="S152" s="91" t="s">
        <v>313</v>
      </c>
      <c r="T152" s="91">
        <v>497</v>
      </c>
      <c r="U152" s="91">
        <v>106</v>
      </c>
      <c r="V152" s="91">
        <v>308</v>
      </c>
      <c r="W152" s="91">
        <v>82</v>
      </c>
      <c r="X152" s="91">
        <v>1</v>
      </c>
      <c r="Y152" s="91"/>
    </row>
    <row r="153" spans="1:25">
      <c r="A153">
        <v>6786</v>
      </c>
      <c r="B153">
        <v>29002</v>
      </c>
      <c r="C153">
        <v>3</v>
      </c>
      <c r="G153">
        <v>147</v>
      </c>
      <c r="H153" t="s">
        <v>466</v>
      </c>
      <c r="I153" t="s">
        <v>536</v>
      </c>
      <c r="J153" s="91">
        <v>1691</v>
      </c>
      <c r="K153" s="91">
        <v>346</v>
      </c>
      <c r="L153" s="91">
        <v>1078</v>
      </c>
      <c r="M153" s="91">
        <v>263</v>
      </c>
      <c r="N153" s="91">
        <v>4</v>
      </c>
      <c r="O153" s="91">
        <v>738</v>
      </c>
      <c r="P153" s="91">
        <v>163</v>
      </c>
      <c r="Q153" s="91">
        <v>529</v>
      </c>
      <c r="R153" s="91">
        <v>44</v>
      </c>
      <c r="S153" s="91">
        <v>2</v>
      </c>
      <c r="T153" s="91">
        <v>953</v>
      </c>
      <c r="U153" s="91">
        <v>183</v>
      </c>
      <c r="V153" s="91">
        <v>549</v>
      </c>
      <c r="W153" s="91">
        <v>219</v>
      </c>
      <c r="X153" s="91">
        <v>2</v>
      </c>
      <c r="Y153" s="91"/>
    </row>
    <row r="154" spans="1:25">
      <c r="A154">
        <v>6787</v>
      </c>
      <c r="B154">
        <v>29003</v>
      </c>
      <c r="C154">
        <v>3</v>
      </c>
      <c r="G154">
        <v>148</v>
      </c>
      <c r="H154" t="s">
        <v>466</v>
      </c>
      <c r="I154" t="s">
        <v>537</v>
      </c>
      <c r="J154" s="91">
        <v>565</v>
      </c>
      <c r="K154" s="91">
        <v>121</v>
      </c>
      <c r="L154" s="91">
        <v>386</v>
      </c>
      <c r="M154" s="91">
        <v>58</v>
      </c>
      <c r="N154" s="91" t="s">
        <v>313</v>
      </c>
      <c r="O154" s="91">
        <v>255</v>
      </c>
      <c r="P154" s="91">
        <v>54</v>
      </c>
      <c r="Q154" s="91">
        <v>188</v>
      </c>
      <c r="R154" s="91">
        <v>13</v>
      </c>
      <c r="S154" s="91" t="s">
        <v>313</v>
      </c>
      <c r="T154" s="91">
        <v>310</v>
      </c>
      <c r="U154" s="91">
        <v>67</v>
      </c>
      <c r="V154" s="91">
        <v>198</v>
      </c>
      <c r="W154" s="91">
        <v>45</v>
      </c>
      <c r="X154" s="91" t="s">
        <v>313</v>
      </c>
      <c r="Y154" s="91"/>
    </row>
    <row r="155" spans="1:25">
      <c r="G155">
        <v>149</v>
      </c>
      <c r="H155" t="s">
        <v>466</v>
      </c>
      <c r="I155" t="s">
        <v>539</v>
      </c>
      <c r="J155" s="91" t="s">
        <v>313</v>
      </c>
      <c r="K155" s="91" t="s">
        <v>313</v>
      </c>
      <c r="L155" s="91" t="s">
        <v>313</v>
      </c>
      <c r="M155" s="91" t="s">
        <v>313</v>
      </c>
      <c r="N155" s="91" t="s">
        <v>313</v>
      </c>
      <c r="O155" s="91" t="s">
        <v>313</v>
      </c>
      <c r="P155" s="91" t="s">
        <v>313</v>
      </c>
      <c r="Q155" s="91" t="s">
        <v>313</v>
      </c>
      <c r="R155" s="91" t="s">
        <v>313</v>
      </c>
      <c r="S155" s="91" t="s">
        <v>313</v>
      </c>
      <c r="T155" s="91" t="s">
        <v>313</v>
      </c>
      <c r="U155" s="91" t="s">
        <v>313</v>
      </c>
      <c r="V155" s="91" t="s">
        <v>313</v>
      </c>
      <c r="W155" s="91" t="s">
        <v>313</v>
      </c>
      <c r="X155" s="91" t="s">
        <v>313</v>
      </c>
      <c r="Y155" s="91"/>
    </row>
    <row r="156" spans="1:25">
      <c r="A156">
        <v>6768</v>
      </c>
      <c r="B156">
        <v>260</v>
      </c>
      <c r="C156">
        <v>2</v>
      </c>
      <c r="G156">
        <v>150</v>
      </c>
      <c r="H156" t="s">
        <v>467</v>
      </c>
      <c r="J156" s="91">
        <v>1566</v>
      </c>
      <c r="K156" s="91">
        <v>368</v>
      </c>
      <c r="L156" s="91">
        <v>941</v>
      </c>
      <c r="M156" s="91">
        <v>252</v>
      </c>
      <c r="N156" s="91">
        <v>5</v>
      </c>
      <c r="O156" s="91">
        <v>701</v>
      </c>
      <c r="P156" s="91">
        <v>184</v>
      </c>
      <c r="Q156" s="91">
        <v>467</v>
      </c>
      <c r="R156" s="91">
        <v>49</v>
      </c>
      <c r="S156" s="91">
        <v>1</v>
      </c>
      <c r="T156" s="91">
        <v>865</v>
      </c>
      <c r="U156" s="91">
        <v>184</v>
      </c>
      <c r="V156" s="91">
        <v>474</v>
      </c>
      <c r="W156" s="91">
        <v>203</v>
      </c>
      <c r="X156" s="91">
        <v>4</v>
      </c>
      <c r="Y156" s="91"/>
    </row>
    <row r="157" spans="1:25">
      <c r="A157">
        <v>6769</v>
      </c>
      <c r="B157">
        <v>26001</v>
      </c>
      <c r="C157">
        <v>3</v>
      </c>
      <c r="G157">
        <v>151</v>
      </c>
      <c r="H157" t="s">
        <v>467</v>
      </c>
      <c r="I157" t="s">
        <v>535</v>
      </c>
      <c r="J157" s="91">
        <v>85</v>
      </c>
      <c r="K157" s="91">
        <v>17</v>
      </c>
      <c r="L157" s="91">
        <v>46</v>
      </c>
      <c r="M157" s="91">
        <v>22</v>
      </c>
      <c r="N157" s="91" t="s">
        <v>313</v>
      </c>
      <c r="O157" s="91">
        <v>42</v>
      </c>
      <c r="P157" s="91">
        <v>13</v>
      </c>
      <c r="Q157" s="91">
        <v>23</v>
      </c>
      <c r="R157" s="91">
        <v>6</v>
      </c>
      <c r="S157" s="91" t="s">
        <v>313</v>
      </c>
      <c r="T157" s="91">
        <v>43</v>
      </c>
      <c r="U157" s="91">
        <v>4</v>
      </c>
      <c r="V157" s="91">
        <v>23</v>
      </c>
      <c r="W157" s="91">
        <v>16</v>
      </c>
      <c r="X157" s="91" t="s">
        <v>313</v>
      </c>
      <c r="Y157" s="91"/>
    </row>
    <row r="158" spans="1:25">
      <c r="A158">
        <v>6770</v>
      </c>
      <c r="B158">
        <v>26002</v>
      </c>
      <c r="C158">
        <v>3</v>
      </c>
      <c r="G158">
        <v>152</v>
      </c>
      <c r="H158" t="s">
        <v>467</v>
      </c>
      <c r="I158" t="s">
        <v>536</v>
      </c>
      <c r="J158" s="91">
        <v>552</v>
      </c>
      <c r="K158" s="91">
        <v>135</v>
      </c>
      <c r="L158" s="91">
        <v>323</v>
      </c>
      <c r="M158" s="91">
        <v>92</v>
      </c>
      <c r="N158" s="91">
        <v>2</v>
      </c>
      <c r="O158" s="91">
        <v>235</v>
      </c>
      <c r="P158" s="91">
        <v>64</v>
      </c>
      <c r="Q158" s="91">
        <v>157</v>
      </c>
      <c r="R158" s="91">
        <v>13</v>
      </c>
      <c r="S158" s="91">
        <v>1</v>
      </c>
      <c r="T158" s="91">
        <v>317</v>
      </c>
      <c r="U158" s="91">
        <v>71</v>
      </c>
      <c r="V158" s="91">
        <v>166</v>
      </c>
      <c r="W158" s="91">
        <v>79</v>
      </c>
      <c r="X158" s="91">
        <v>1</v>
      </c>
      <c r="Y158" s="91"/>
    </row>
    <row r="159" spans="1:25">
      <c r="A159">
        <v>6771</v>
      </c>
      <c r="B159">
        <v>26003</v>
      </c>
      <c r="C159">
        <v>3</v>
      </c>
      <c r="G159">
        <v>153</v>
      </c>
      <c r="H159" t="s">
        <v>467</v>
      </c>
      <c r="I159" t="s">
        <v>537</v>
      </c>
      <c r="J159" s="91">
        <v>714</v>
      </c>
      <c r="K159" s="91">
        <v>162</v>
      </c>
      <c r="L159" s="91">
        <v>443</v>
      </c>
      <c r="M159" s="91">
        <v>108</v>
      </c>
      <c r="N159" s="91">
        <v>1</v>
      </c>
      <c r="O159" s="91">
        <v>323</v>
      </c>
      <c r="P159" s="91">
        <v>79</v>
      </c>
      <c r="Q159" s="91">
        <v>222</v>
      </c>
      <c r="R159" s="91">
        <v>22</v>
      </c>
      <c r="S159" s="91" t="s">
        <v>313</v>
      </c>
      <c r="T159" s="91">
        <v>391</v>
      </c>
      <c r="U159" s="91">
        <v>83</v>
      </c>
      <c r="V159" s="91">
        <v>221</v>
      </c>
      <c r="W159" s="91">
        <v>86</v>
      </c>
      <c r="X159" s="91">
        <v>1</v>
      </c>
      <c r="Y159" s="91"/>
    </row>
    <row r="160" spans="1:25">
      <c r="A160">
        <v>6772</v>
      </c>
      <c r="B160">
        <v>26004</v>
      </c>
      <c r="C160">
        <v>3</v>
      </c>
      <c r="G160">
        <v>154</v>
      </c>
      <c r="H160" t="s">
        <v>467</v>
      </c>
      <c r="I160" t="s">
        <v>539</v>
      </c>
      <c r="J160" s="91">
        <v>215</v>
      </c>
      <c r="K160" s="91">
        <v>54</v>
      </c>
      <c r="L160" s="91">
        <v>129</v>
      </c>
      <c r="M160" s="91">
        <v>30</v>
      </c>
      <c r="N160" s="91">
        <v>2</v>
      </c>
      <c r="O160" s="91">
        <v>101</v>
      </c>
      <c r="P160" s="91">
        <v>28</v>
      </c>
      <c r="Q160" s="91">
        <v>65</v>
      </c>
      <c r="R160" s="91">
        <v>8</v>
      </c>
      <c r="S160" s="91" t="s">
        <v>313</v>
      </c>
      <c r="T160" s="91">
        <v>114</v>
      </c>
      <c r="U160" s="91">
        <v>26</v>
      </c>
      <c r="V160" s="91">
        <v>64</v>
      </c>
      <c r="W160" s="91">
        <v>22</v>
      </c>
      <c r="X160" s="91">
        <v>2</v>
      </c>
      <c r="Y160" s="91"/>
    </row>
    <row r="161" spans="1:25">
      <c r="A161">
        <v>6780</v>
      </c>
      <c r="B161">
        <v>280</v>
      </c>
      <c r="C161">
        <v>2</v>
      </c>
      <c r="G161">
        <v>155</v>
      </c>
      <c r="H161" t="s">
        <v>468</v>
      </c>
      <c r="J161" s="91">
        <v>987</v>
      </c>
      <c r="K161" s="91">
        <v>221</v>
      </c>
      <c r="L161" s="91">
        <v>396</v>
      </c>
      <c r="M161" s="91">
        <v>370</v>
      </c>
      <c r="N161" s="91" t="s">
        <v>313</v>
      </c>
      <c r="O161" s="91">
        <v>415</v>
      </c>
      <c r="P161" s="91">
        <v>116</v>
      </c>
      <c r="Q161" s="91">
        <v>221</v>
      </c>
      <c r="R161" s="91">
        <v>78</v>
      </c>
      <c r="S161" s="91" t="s">
        <v>313</v>
      </c>
      <c r="T161" s="91">
        <v>572</v>
      </c>
      <c r="U161" s="91">
        <v>105</v>
      </c>
      <c r="V161" s="91">
        <v>175</v>
      </c>
      <c r="W161" s="91">
        <v>292</v>
      </c>
      <c r="X161" s="91" t="s">
        <v>313</v>
      </c>
      <c r="Y161" s="91"/>
    </row>
    <row r="162" spans="1:25">
      <c r="A162">
        <v>6781</v>
      </c>
      <c r="B162">
        <v>28001</v>
      </c>
      <c r="C162">
        <v>3</v>
      </c>
      <c r="G162">
        <v>156</v>
      </c>
      <c r="H162" t="s">
        <v>468</v>
      </c>
      <c r="I162" t="s">
        <v>535</v>
      </c>
      <c r="J162" s="91">
        <v>556</v>
      </c>
      <c r="K162" s="91">
        <v>158</v>
      </c>
      <c r="L162" s="91">
        <v>275</v>
      </c>
      <c r="M162" s="91">
        <v>123</v>
      </c>
      <c r="N162" s="91" t="s">
        <v>313</v>
      </c>
      <c r="O162" s="91">
        <v>265</v>
      </c>
      <c r="P162" s="91">
        <v>81</v>
      </c>
      <c r="Q162" s="91">
        <v>140</v>
      </c>
      <c r="R162" s="91">
        <v>44</v>
      </c>
      <c r="S162" s="91" t="s">
        <v>313</v>
      </c>
      <c r="T162" s="91">
        <v>291</v>
      </c>
      <c r="U162" s="91">
        <v>77</v>
      </c>
      <c r="V162" s="91">
        <v>135</v>
      </c>
      <c r="W162" s="91">
        <v>79</v>
      </c>
      <c r="X162" s="91" t="s">
        <v>313</v>
      </c>
      <c r="Y162" s="91"/>
    </row>
    <row r="163" spans="1:25">
      <c r="A163">
        <v>6782</v>
      </c>
      <c r="B163">
        <v>28002</v>
      </c>
      <c r="C163">
        <v>3</v>
      </c>
      <c r="G163">
        <v>157</v>
      </c>
      <c r="H163" t="s">
        <v>468</v>
      </c>
      <c r="I163" t="s">
        <v>536</v>
      </c>
      <c r="J163" s="91">
        <v>431</v>
      </c>
      <c r="K163" s="91">
        <v>63</v>
      </c>
      <c r="L163" s="91">
        <v>121</v>
      </c>
      <c r="M163" s="91">
        <v>247</v>
      </c>
      <c r="N163" s="91" t="s">
        <v>313</v>
      </c>
      <c r="O163" s="91">
        <v>150</v>
      </c>
      <c r="P163" s="91">
        <v>35</v>
      </c>
      <c r="Q163" s="91">
        <v>81</v>
      </c>
      <c r="R163" s="91">
        <v>34</v>
      </c>
      <c r="S163" s="91" t="s">
        <v>313</v>
      </c>
      <c r="T163" s="91">
        <v>281</v>
      </c>
      <c r="U163" s="91">
        <v>28</v>
      </c>
      <c r="V163" s="91">
        <v>40</v>
      </c>
      <c r="W163" s="91">
        <v>213</v>
      </c>
      <c r="X163" s="91" t="s">
        <v>313</v>
      </c>
      <c r="Y163" s="91"/>
    </row>
    <row r="164" spans="1:25">
      <c r="A164">
        <v>6783</v>
      </c>
      <c r="B164">
        <v>28003</v>
      </c>
      <c r="C164">
        <v>3</v>
      </c>
      <c r="G164">
        <v>158</v>
      </c>
      <c r="H164" t="s">
        <v>468</v>
      </c>
      <c r="I164" t="s">
        <v>537</v>
      </c>
      <c r="J164" s="91" t="s">
        <v>313</v>
      </c>
      <c r="K164" s="91" t="s">
        <v>313</v>
      </c>
      <c r="L164" s="91" t="s">
        <v>313</v>
      </c>
      <c r="M164" s="91" t="s">
        <v>313</v>
      </c>
      <c r="N164" s="91" t="s">
        <v>313</v>
      </c>
      <c r="O164" s="91" t="s">
        <v>313</v>
      </c>
      <c r="P164" s="91" t="s">
        <v>313</v>
      </c>
      <c r="Q164" s="91" t="s">
        <v>313</v>
      </c>
      <c r="R164" s="91" t="s">
        <v>313</v>
      </c>
      <c r="S164" s="91" t="s">
        <v>313</v>
      </c>
      <c r="T164" s="91" t="s">
        <v>313</v>
      </c>
      <c r="U164" s="91" t="s">
        <v>313</v>
      </c>
      <c r="V164" s="91" t="s">
        <v>313</v>
      </c>
      <c r="W164" s="91" t="s">
        <v>313</v>
      </c>
      <c r="X164" s="91" t="s">
        <v>313</v>
      </c>
      <c r="Y164" s="91"/>
    </row>
    <row r="165" spans="1:25">
      <c r="A165">
        <v>6773</v>
      </c>
      <c r="B165">
        <v>271</v>
      </c>
      <c r="C165">
        <v>2</v>
      </c>
      <c r="G165">
        <v>159</v>
      </c>
      <c r="H165" t="s">
        <v>469</v>
      </c>
      <c r="J165" s="91">
        <v>7892</v>
      </c>
      <c r="K165" s="91">
        <v>1765</v>
      </c>
      <c r="L165" s="91">
        <v>4296</v>
      </c>
      <c r="M165" s="91">
        <v>1803</v>
      </c>
      <c r="N165" s="91">
        <v>28</v>
      </c>
      <c r="O165" s="91">
        <v>3368</v>
      </c>
      <c r="P165" s="91">
        <v>850</v>
      </c>
      <c r="Q165" s="91">
        <v>2133</v>
      </c>
      <c r="R165" s="91">
        <v>368</v>
      </c>
      <c r="S165" s="91">
        <v>17</v>
      </c>
      <c r="T165" s="91">
        <v>4524</v>
      </c>
      <c r="U165" s="91">
        <v>915</v>
      </c>
      <c r="V165" s="91">
        <v>2163</v>
      </c>
      <c r="W165" s="91">
        <v>1435</v>
      </c>
      <c r="X165" s="91">
        <v>11</v>
      </c>
      <c r="Y165" s="91"/>
    </row>
    <row r="166" spans="1:25">
      <c r="A166">
        <v>6774</v>
      </c>
      <c r="B166">
        <v>27101</v>
      </c>
      <c r="C166">
        <v>3</v>
      </c>
      <c r="G166">
        <v>160</v>
      </c>
      <c r="H166" t="s">
        <v>469</v>
      </c>
      <c r="I166" t="s">
        <v>535</v>
      </c>
      <c r="J166" s="91">
        <v>2658</v>
      </c>
      <c r="K166" s="91">
        <v>628</v>
      </c>
      <c r="L166" s="91">
        <v>1323</v>
      </c>
      <c r="M166" s="91">
        <v>699</v>
      </c>
      <c r="N166" s="91">
        <v>8</v>
      </c>
      <c r="O166" s="91">
        <v>1129</v>
      </c>
      <c r="P166" s="91">
        <v>303</v>
      </c>
      <c r="Q166" s="91">
        <v>656</v>
      </c>
      <c r="R166" s="91">
        <v>164</v>
      </c>
      <c r="S166" s="91">
        <v>6</v>
      </c>
      <c r="T166" s="91">
        <v>1529</v>
      </c>
      <c r="U166" s="91">
        <v>325</v>
      </c>
      <c r="V166" s="91">
        <v>667</v>
      </c>
      <c r="W166" s="91">
        <v>535</v>
      </c>
      <c r="X166" s="91">
        <v>2</v>
      </c>
      <c r="Y166" s="91"/>
    </row>
    <row r="167" spans="1:25">
      <c r="A167">
        <v>6775</v>
      </c>
      <c r="B167">
        <v>27102</v>
      </c>
      <c r="C167">
        <v>3</v>
      </c>
      <c r="G167">
        <v>161</v>
      </c>
      <c r="H167" t="s">
        <v>469</v>
      </c>
      <c r="I167" t="s">
        <v>536</v>
      </c>
      <c r="J167" s="91">
        <v>1434</v>
      </c>
      <c r="K167" s="91">
        <v>297</v>
      </c>
      <c r="L167" s="91">
        <v>679</v>
      </c>
      <c r="M167" s="91">
        <v>450</v>
      </c>
      <c r="N167" s="91">
        <v>8</v>
      </c>
      <c r="O167" s="91">
        <v>515</v>
      </c>
      <c r="P167" s="91">
        <v>118</v>
      </c>
      <c r="Q167" s="91">
        <v>338</v>
      </c>
      <c r="R167" s="91">
        <v>54</v>
      </c>
      <c r="S167" s="91">
        <v>5</v>
      </c>
      <c r="T167" s="91">
        <v>919</v>
      </c>
      <c r="U167" s="91">
        <v>179</v>
      </c>
      <c r="V167" s="91">
        <v>341</v>
      </c>
      <c r="W167" s="91">
        <v>396</v>
      </c>
      <c r="X167" s="91">
        <v>3</v>
      </c>
      <c r="Y167" s="91"/>
    </row>
    <row r="168" spans="1:25">
      <c r="A168">
        <v>6776</v>
      </c>
      <c r="B168">
        <v>27103</v>
      </c>
      <c r="C168">
        <v>3</v>
      </c>
      <c r="G168">
        <v>162</v>
      </c>
      <c r="H168" t="s">
        <v>469</v>
      </c>
      <c r="I168" t="s">
        <v>537</v>
      </c>
      <c r="J168" s="91">
        <v>1575</v>
      </c>
      <c r="K168" s="91">
        <v>365</v>
      </c>
      <c r="L168" s="91">
        <v>988</v>
      </c>
      <c r="M168" s="91">
        <v>215</v>
      </c>
      <c r="N168" s="91">
        <v>7</v>
      </c>
      <c r="O168" s="91">
        <v>721</v>
      </c>
      <c r="P168" s="91">
        <v>182</v>
      </c>
      <c r="Q168" s="91">
        <v>485</v>
      </c>
      <c r="R168" s="91">
        <v>51</v>
      </c>
      <c r="S168" s="91">
        <v>3</v>
      </c>
      <c r="T168" s="91">
        <v>854</v>
      </c>
      <c r="U168" s="91">
        <v>183</v>
      </c>
      <c r="V168" s="91">
        <v>503</v>
      </c>
      <c r="W168" s="91">
        <v>164</v>
      </c>
      <c r="X168" s="91">
        <v>4</v>
      </c>
      <c r="Y168" s="91"/>
    </row>
    <row r="169" spans="1:25">
      <c r="A169">
        <v>6777</v>
      </c>
      <c r="B169">
        <v>27104</v>
      </c>
      <c r="C169">
        <v>3</v>
      </c>
      <c r="G169">
        <v>163</v>
      </c>
      <c r="H169" t="s">
        <v>469</v>
      </c>
      <c r="I169" t="s">
        <v>539</v>
      </c>
      <c r="J169" s="91">
        <v>1070</v>
      </c>
      <c r="K169" s="91">
        <v>213</v>
      </c>
      <c r="L169" s="91">
        <v>593</v>
      </c>
      <c r="M169" s="91">
        <v>261</v>
      </c>
      <c r="N169" s="91">
        <v>3</v>
      </c>
      <c r="O169" s="91">
        <v>459</v>
      </c>
      <c r="P169" s="91">
        <v>111</v>
      </c>
      <c r="Q169" s="91">
        <v>299</v>
      </c>
      <c r="R169" s="91">
        <v>47</v>
      </c>
      <c r="S169" s="91">
        <v>2</v>
      </c>
      <c r="T169" s="91">
        <v>611</v>
      </c>
      <c r="U169" s="91">
        <v>102</v>
      </c>
      <c r="V169" s="91">
        <v>294</v>
      </c>
      <c r="W169" s="91">
        <v>214</v>
      </c>
      <c r="X169" s="91">
        <v>1</v>
      </c>
      <c r="Y169" s="91"/>
    </row>
    <row r="170" spans="1:25">
      <c r="A170">
        <v>6778</v>
      </c>
      <c r="B170">
        <v>27105</v>
      </c>
      <c r="C170">
        <v>3</v>
      </c>
      <c r="G170">
        <v>164</v>
      </c>
      <c r="H170" t="s">
        <v>469</v>
      </c>
      <c r="I170" t="s">
        <v>540</v>
      </c>
      <c r="J170" s="91">
        <v>1155</v>
      </c>
      <c r="K170" s="91">
        <v>262</v>
      </c>
      <c r="L170" s="91">
        <v>713</v>
      </c>
      <c r="M170" s="91">
        <v>178</v>
      </c>
      <c r="N170" s="91">
        <v>2</v>
      </c>
      <c r="O170" s="91">
        <v>544</v>
      </c>
      <c r="P170" s="91">
        <v>136</v>
      </c>
      <c r="Q170" s="91">
        <v>355</v>
      </c>
      <c r="R170" s="91">
        <v>52</v>
      </c>
      <c r="S170" s="91">
        <v>1</v>
      </c>
      <c r="T170" s="91">
        <v>611</v>
      </c>
      <c r="U170" s="91">
        <v>126</v>
      </c>
      <c r="V170" s="91">
        <v>358</v>
      </c>
      <c r="W170" s="91">
        <v>126</v>
      </c>
      <c r="X170" s="91">
        <v>1</v>
      </c>
      <c r="Y170" s="91"/>
    </row>
    <row r="171" spans="1:25">
      <c r="A171">
        <v>6779</v>
      </c>
      <c r="B171">
        <v>272</v>
      </c>
      <c r="C171">
        <v>2</v>
      </c>
      <c r="G171">
        <v>165</v>
      </c>
      <c r="H171" t="s">
        <v>470</v>
      </c>
      <c r="J171" s="91">
        <v>582</v>
      </c>
      <c r="K171" s="91">
        <v>128</v>
      </c>
      <c r="L171" s="91">
        <v>406</v>
      </c>
      <c r="M171" s="91">
        <v>48</v>
      </c>
      <c r="N171" s="91" t="s">
        <v>313</v>
      </c>
      <c r="O171" s="91">
        <v>288</v>
      </c>
      <c r="P171" s="91">
        <v>70</v>
      </c>
      <c r="Q171" s="91">
        <v>198</v>
      </c>
      <c r="R171" s="91">
        <v>20</v>
      </c>
      <c r="S171" s="91" t="s">
        <v>313</v>
      </c>
      <c r="T171" s="91">
        <v>294</v>
      </c>
      <c r="U171" s="91">
        <v>58</v>
      </c>
      <c r="V171" s="91">
        <v>208</v>
      </c>
      <c r="W171" s="91">
        <v>28</v>
      </c>
      <c r="X171" s="91" t="s">
        <v>313</v>
      </c>
      <c r="Y171" s="91"/>
    </row>
    <row r="172" spans="1:25">
      <c r="A172">
        <v>6788</v>
      </c>
      <c r="B172">
        <v>300</v>
      </c>
      <c r="C172">
        <v>2</v>
      </c>
      <c r="G172">
        <v>166</v>
      </c>
      <c r="H172" t="s">
        <v>471</v>
      </c>
      <c r="J172" s="91">
        <v>661</v>
      </c>
      <c r="K172" s="91">
        <v>133</v>
      </c>
      <c r="L172" s="91">
        <v>397</v>
      </c>
      <c r="M172" s="91">
        <v>129</v>
      </c>
      <c r="N172" s="91">
        <v>2</v>
      </c>
      <c r="O172" s="91">
        <v>322</v>
      </c>
      <c r="P172" s="91">
        <v>77</v>
      </c>
      <c r="Q172" s="91">
        <v>201</v>
      </c>
      <c r="R172" s="91">
        <v>43</v>
      </c>
      <c r="S172" s="91">
        <v>1</v>
      </c>
      <c r="T172" s="91">
        <v>339</v>
      </c>
      <c r="U172" s="91">
        <v>56</v>
      </c>
      <c r="V172" s="91">
        <v>196</v>
      </c>
      <c r="W172" s="91">
        <v>86</v>
      </c>
      <c r="X172" s="91">
        <v>1</v>
      </c>
      <c r="Y172" s="91"/>
    </row>
    <row r="173" spans="1:25">
      <c r="A173">
        <v>6789</v>
      </c>
      <c r="B173">
        <v>310</v>
      </c>
      <c r="C173">
        <v>2</v>
      </c>
      <c r="G173">
        <v>167</v>
      </c>
      <c r="H173" t="s">
        <v>472</v>
      </c>
      <c r="J173" s="91">
        <v>205</v>
      </c>
      <c r="K173" s="91">
        <v>55</v>
      </c>
      <c r="L173" s="91">
        <v>109</v>
      </c>
      <c r="M173" s="91">
        <v>41</v>
      </c>
      <c r="N173" s="91" t="s">
        <v>313</v>
      </c>
      <c r="O173" s="91">
        <v>88</v>
      </c>
      <c r="P173" s="91">
        <v>27</v>
      </c>
      <c r="Q173" s="91">
        <v>53</v>
      </c>
      <c r="R173" s="91">
        <v>8</v>
      </c>
      <c r="S173" s="91" t="s">
        <v>313</v>
      </c>
      <c r="T173" s="91">
        <v>117</v>
      </c>
      <c r="U173" s="91">
        <v>28</v>
      </c>
      <c r="V173" s="91">
        <v>56</v>
      </c>
      <c r="W173" s="91">
        <v>33</v>
      </c>
      <c r="X173" s="91" t="s">
        <v>313</v>
      </c>
      <c r="Y173" s="91"/>
    </row>
    <row r="174" spans="1:25">
      <c r="A174">
        <v>6798</v>
      </c>
      <c r="B174">
        <v>350</v>
      </c>
      <c r="C174">
        <v>2</v>
      </c>
      <c r="G174">
        <v>168</v>
      </c>
      <c r="H174" t="s">
        <v>473</v>
      </c>
      <c r="J174" s="91">
        <v>2142</v>
      </c>
      <c r="K174" s="91">
        <v>468</v>
      </c>
      <c r="L174" s="91">
        <v>1246</v>
      </c>
      <c r="M174" s="91">
        <v>425</v>
      </c>
      <c r="N174" s="91">
        <v>3</v>
      </c>
      <c r="O174" s="91">
        <v>994</v>
      </c>
      <c r="P174" s="91">
        <v>251</v>
      </c>
      <c r="Q174" s="91">
        <v>619</v>
      </c>
      <c r="R174" s="91">
        <v>121</v>
      </c>
      <c r="S174" s="91">
        <v>3</v>
      </c>
      <c r="T174" s="91">
        <v>1148</v>
      </c>
      <c r="U174" s="91">
        <v>217</v>
      </c>
      <c r="V174" s="91">
        <v>627</v>
      </c>
      <c r="W174" s="91">
        <v>304</v>
      </c>
      <c r="X174" s="91" t="s">
        <v>313</v>
      </c>
      <c r="Y174" s="91"/>
    </row>
    <row r="175" spans="1:25">
      <c r="A175">
        <v>6796</v>
      </c>
      <c r="B175">
        <v>330</v>
      </c>
      <c r="C175">
        <v>2</v>
      </c>
      <c r="G175">
        <v>169</v>
      </c>
      <c r="H175" t="s">
        <v>474</v>
      </c>
      <c r="J175" s="91">
        <v>905</v>
      </c>
      <c r="K175" s="91">
        <v>397</v>
      </c>
      <c r="L175" s="91">
        <v>397</v>
      </c>
      <c r="M175" s="91">
        <v>111</v>
      </c>
      <c r="N175" s="91" t="s">
        <v>313</v>
      </c>
      <c r="O175" s="91">
        <v>434</v>
      </c>
      <c r="P175" s="91">
        <v>213</v>
      </c>
      <c r="Q175" s="91">
        <v>198</v>
      </c>
      <c r="R175" s="91">
        <v>23</v>
      </c>
      <c r="S175" s="91" t="s">
        <v>313</v>
      </c>
      <c r="T175" s="91">
        <v>471</v>
      </c>
      <c r="U175" s="91">
        <v>184</v>
      </c>
      <c r="V175" s="91">
        <v>199</v>
      </c>
      <c r="W175" s="91">
        <v>88</v>
      </c>
      <c r="X175" s="91" t="s">
        <v>313</v>
      </c>
      <c r="Y175" s="91"/>
    </row>
    <row r="176" spans="1:25">
      <c r="A176">
        <v>6797</v>
      </c>
      <c r="B176">
        <v>340</v>
      </c>
      <c r="C176">
        <v>2</v>
      </c>
      <c r="G176">
        <v>170</v>
      </c>
      <c r="H176" t="s">
        <v>475</v>
      </c>
      <c r="J176" s="91">
        <v>1159</v>
      </c>
      <c r="K176" s="91">
        <v>256</v>
      </c>
      <c r="L176" s="91">
        <v>754</v>
      </c>
      <c r="M176" s="91">
        <v>149</v>
      </c>
      <c r="N176" s="91" t="s">
        <v>313</v>
      </c>
      <c r="O176" s="91">
        <v>550</v>
      </c>
      <c r="P176" s="91">
        <v>132</v>
      </c>
      <c r="Q176" s="91">
        <v>375</v>
      </c>
      <c r="R176" s="91">
        <v>43</v>
      </c>
      <c r="S176" s="91" t="s">
        <v>313</v>
      </c>
      <c r="T176" s="91">
        <v>609</v>
      </c>
      <c r="U176" s="91">
        <v>124</v>
      </c>
      <c r="V176" s="91">
        <v>379</v>
      </c>
      <c r="W176" s="91">
        <v>106</v>
      </c>
      <c r="X176" s="91" t="s">
        <v>313</v>
      </c>
      <c r="Y176" s="91"/>
    </row>
    <row r="177" spans="1:25">
      <c r="A177">
        <v>6790</v>
      </c>
      <c r="B177">
        <v>320</v>
      </c>
      <c r="C177">
        <v>2</v>
      </c>
      <c r="G177">
        <v>171</v>
      </c>
      <c r="H177" t="s">
        <v>476</v>
      </c>
      <c r="J177" s="91">
        <v>5581</v>
      </c>
      <c r="K177" s="91">
        <v>1610</v>
      </c>
      <c r="L177" s="91">
        <v>3033</v>
      </c>
      <c r="M177" s="91">
        <v>885</v>
      </c>
      <c r="N177" s="91">
        <v>53</v>
      </c>
      <c r="O177" s="91">
        <v>2693</v>
      </c>
      <c r="P177" s="91">
        <v>935</v>
      </c>
      <c r="Q177" s="91">
        <v>1505</v>
      </c>
      <c r="R177" s="91">
        <v>222</v>
      </c>
      <c r="S177" s="91">
        <v>31</v>
      </c>
      <c r="T177" s="91">
        <v>2888</v>
      </c>
      <c r="U177" s="91">
        <v>675</v>
      </c>
      <c r="V177" s="91">
        <v>1528</v>
      </c>
      <c r="W177" s="91">
        <v>663</v>
      </c>
      <c r="X177" s="91">
        <v>22</v>
      </c>
      <c r="Y177" s="91"/>
    </row>
    <row r="178" spans="1:25">
      <c r="A178">
        <v>6791</v>
      </c>
      <c r="B178">
        <v>32001</v>
      </c>
      <c r="C178">
        <v>3</v>
      </c>
      <c r="G178">
        <v>172</v>
      </c>
      <c r="H178" t="s">
        <v>476</v>
      </c>
      <c r="I178" t="s">
        <v>535</v>
      </c>
      <c r="J178" s="91">
        <v>2103</v>
      </c>
      <c r="K178" s="91">
        <v>653</v>
      </c>
      <c r="L178" s="91">
        <v>1138</v>
      </c>
      <c r="M178" s="91">
        <v>289</v>
      </c>
      <c r="N178" s="91">
        <v>23</v>
      </c>
      <c r="O178" s="91">
        <v>1038</v>
      </c>
      <c r="P178" s="91">
        <v>380</v>
      </c>
      <c r="Q178" s="91">
        <v>569</v>
      </c>
      <c r="R178" s="91">
        <v>76</v>
      </c>
      <c r="S178" s="91">
        <v>13</v>
      </c>
      <c r="T178" s="91">
        <v>1065</v>
      </c>
      <c r="U178" s="91">
        <v>273</v>
      </c>
      <c r="V178" s="91">
        <v>569</v>
      </c>
      <c r="W178" s="91">
        <v>213</v>
      </c>
      <c r="X178" s="91">
        <v>10</v>
      </c>
      <c r="Y178" s="91"/>
    </row>
    <row r="179" spans="1:25">
      <c r="A179">
        <v>6792</v>
      </c>
      <c r="B179">
        <v>32002</v>
      </c>
      <c r="C179">
        <v>3</v>
      </c>
      <c r="G179">
        <v>173</v>
      </c>
      <c r="H179" t="s">
        <v>476</v>
      </c>
      <c r="I179" t="s">
        <v>536</v>
      </c>
      <c r="J179" s="91">
        <v>2144</v>
      </c>
      <c r="K179" s="91">
        <v>553</v>
      </c>
      <c r="L179" s="91">
        <v>1159</v>
      </c>
      <c r="M179" s="91">
        <v>403</v>
      </c>
      <c r="N179" s="91">
        <v>29</v>
      </c>
      <c r="O179" s="91">
        <v>962</v>
      </c>
      <c r="P179" s="91">
        <v>280</v>
      </c>
      <c r="Q179" s="91">
        <v>574</v>
      </c>
      <c r="R179" s="91">
        <v>91</v>
      </c>
      <c r="S179" s="91">
        <v>17</v>
      </c>
      <c r="T179" s="91">
        <v>1182</v>
      </c>
      <c r="U179" s="91">
        <v>273</v>
      </c>
      <c r="V179" s="91">
        <v>585</v>
      </c>
      <c r="W179" s="91">
        <v>312</v>
      </c>
      <c r="X179" s="91">
        <v>12</v>
      </c>
      <c r="Y179" s="91"/>
    </row>
    <row r="180" spans="1:25">
      <c r="A180">
        <v>6793</v>
      </c>
      <c r="B180">
        <v>32003</v>
      </c>
      <c r="C180">
        <v>3</v>
      </c>
      <c r="G180">
        <v>174</v>
      </c>
      <c r="H180" t="s">
        <v>476</v>
      </c>
      <c r="I180" t="s">
        <v>537</v>
      </c>
      <c r="J180" s="91">
        <v>1334</v>
      </c>
      <c r="K180" s="91">
        <v>404</v>
      </c>
      <c r="L180" s="91">
        <v>736</v>
      </c>
      <c r="M180" s="91">
        <v>193</v>
      </c>
      <c r="N180" s="91">
        <v>1</v>
      </c>
      <c r="O180" s="91">
        <v>693</v>
      </c>
      <c r="P180" s="91">
        <v>275</v>
      </c>
      <c r="Q180" s="91">
        <v>362</v>
      </c>
      <c r="R180" s="91">
        <v>55</v>
      </c>
      <c r="S180" s="91">
        <v>1</v>
      </c>
      <c r="T180" s="91">
        <v>641</v>
      </c>
      <c r="U180" s="91">
        <v>129</v>
      </c>
      <c r="V180" s="91">
        <v>374</v>
      </c>
      <c r="W180" s="91">
        <v>138</v>
      </c>
      <c r="X180" s="91" t="s">
        <v>313</v>
      </c>
      <c r="Y180" s="91"/>
    </row>
    <row r="181" spans="1:25">
      <c r="A181">
        <v>6794</v>
      </c>
      <c r="B181">
        <v>32004</v>
      </c>
      <c r="C181">
        <v>3</v>
      </c>
      <c r="G181">
        <v>175</v>
      </c>
      <c r="H181" t="s">
        <v>476</v>
      </c>
      <c r="I181" t="s">
        <v>539</v>
      </c>
      <c r="J181" s="91" t="s">
        <v>313</v>
      </c>
      <c r="K181" s="91" t="s">
        <v>313</v>
      </c>
      <c r="L181" s="91" t="s">
        <v>313</v>
      </c>
      <c r="M181" s="91" t="s">
        <v>313</v>
      </c>
      <c r="N181" s="91" t="s">
        <v>313</v>
      </c>
      <c r="O181" s="91" t="s">
        <v>313</v>
      </c>
      <c r="P181" s="91" t="s">
        <v>313</v>
      </c>
      <c r="Q181" s="91" t="s">
        <v>313</v>
      </c>
      <c r="R181" s="91" t="s">
        <v>313</v>
      </c>
      <c r="S181" s="91" t="s">
        <v>313</v>
      </c>
      <c r="T181" s="91" t="s">
        <v>313</v>
      </c>
      <c r="U181" s="91" t="s">
        <v>313</v>
      </c>
      <c r="V181" s="91" t="s">
        <v>313</v>
      </c>
      <c r="W181" s="91" t="s">
        <v>313</v>
      </c>
      <c r="X181" s="91" t="s">
        <v>313</v>
      </c>
      <c r="Y181" s="91"/>
    </row>
    <row r="182" spans="1:25">
      <c r="A182">
        <v>6795</v>
      </c>
      <c r="B182">
        <v>32005</v>
      </c>
      <c r="C182">
        <v>3</v>
      </c>
      <c r="G182">
        <v>176</v>
      </c>
      <c r="H182" t="s">
        <v>476</v>
      </c>
      <c r="I182" t="s">
        <v>540</v>
      </c>
      <c r="J182" s="91" t="s">
        <v>313</v>
      </c>
      <c r="K182" s="91" t="s">
        <v>313</v>
      </c>
      <c r="L182" s="91" t="s">
        <v>313</v>
      </c>
      <c r="M182" s="91" t="s">
        <v>313</v>
      </c>
      <c r="N182" s="91" t="s">
        <v>313</v>
      </c>
      <c r="O182" s="91" t="s">
        <v>313</v>
      </c>
      <c r="P182" s="91" t="s">
        <v>313</v>
      </c>
      <c r="Q182" s="91" t="s">
        <v>313</v>
      </c>
      <c r="R182" s="91" t="s">
        <v>313</v>
      </c>
      <c r="S182" s="91" t="s">
        <v>313</v>
      </c>
      <c r="T182" s="91" t="s">
        <v>313</v>
      </c>
      <c r="U182" s="91" t="s">
        <v>313</v>
      </c>
      <c r="V182" s="91" t="s">
        <v>313</v>
      </c>
      <c r="W182" s="91" t="s">
        <v>313</v>
      </c>
      <c r="X182" s="91" t="s">
        <v>313</v>
      </c>
      <c r="Y182" s="91"/>
    </row>
    <row r="183" spans="1:25">
      <c r="A183">
        <v>6878</v>
      </c>
      <c r="B183">
        <v>720</v>
      </c>
      <c r="C183">
        <v>2</v>
      </c>
      <c r="D183" t="s">
        <v>415</v>
      </c>
      <c r="E183">
        <v>65001</v>
      </c>
      <c r="G183">
        <v>177</v>
      </c>
      <c r="H183" t="s">
        <v>477</v>
      </c>
      <c r="J183" s="91" t="s">
        <v>337</v>
      </c>
      <c r="K183" s="91" t="s">
        <v>337</v>
      </c>
      <c r="L183" s="91" t="s">
        <v>337</v>
      </c>
      <c r="M183" s="91" t="s">
        <v>337</v>
      </c>
      <c r="N183" s="91" t="s">
        <v>337</v>
      </c>
      <c r="O183" s="91" t="s">
        <v>337</v>
      </c>
      <c r="P183" s="91" t="s">
        <v>337</v>
      </c>
      <c r="Q183" s="91" t="s">
        <v>337</v>
      </c>
      <c r="R183" s="91" t="s">
        <v>337</v>
      </c>
      <c r="S183" s="91" t="s">
        <v>337</v>
      </c>
      <c r="T183" s="91" t="s">
        <v>337</v>
      </c>
      <c r="U183" s="91" t="s">
        <v>337</v>
      </c>
      <c r="V183" s="91" t="s">
        <v>337</v>
      </c>
      <c r="W183" s="91" t="s">
        <v>337</v>
      </c>
      <c r="X183" s="91" t="s">
        <v>337</v>
      </c>
      <c r="Y183" s="91"/>
    </row>
    <row r="184" spans="1:25">
      <c r="H184" t="s">
        <v>541</v>
      </c>
      <c r="J184" s="172"/>
      <c r="K184" s="172"/>
      <c r="L184" s="172"/>
      <c r="M184" s="172"/>
      <c r="N184" s="172"/>
      <c r="O184" s="172"/>
      <c r="P184" s="172"/>
      <c r="Q184" s="172"/>
      <c r="R184" s="172"/>
      <c r="S184" s="172"/>
      <c r="T184" s="172"/>
      <c r="U184" s="172"/>
      <c r="V184" s="172"/>
      <c r="W184" s="172"/>
      <c r="Y184" s="172"/>
    </row>
    <row r="185" spans="1:25">
      <c r="G185">
        <v>1</v>
      </c>
      <c r="H185" s="173" t="s">
        <v>542</v>
      </c>
      <c r="J185" s="174">
        <f t="shared" ref="J185:T185" si="0">SUM(J70)</f>
        <v>4323</v>
      </c>
      <c r="K185" s="174">
        <f t="shared" si="0"/>
        <v>1238</v>
      </c>
      <c r="L185" s="174">
        <f t="shared" si="0"/>
        <v>1923</v>
      </c>
      <c r="M185" s="174">
        <f t="shared" si="0"/>
        <v>1072</v>
      </c>
      <c r="N185" s="174">
        <f t="shared" si="0"/>
        <v>90</v>
      </c>
      <c r="O185" s="174">
        <f t="shared" si="0"/>
        <v>1845</v>
      </c>
      <c r="P185" s="174">
        <f t="shared" si="0"/>
        <v>625</v>
      </c>
      <c r="Q185" s="174">
        <f t="shared" si="0"/>
        <v>967</v>
      </c>
      <c r="R185" s="174">
        <f t="shared" si="0"/>
        <v>203</v>
      </c>
      <c r="S185" s="174">
        <f t="shared" si="0"/>
        <v>50</v>
      </c>
      <c r="T185" s="174">
        <f t="shared" si="0"/>
        <v>2478</v>
      </c>
      <c r="U185" s="174">
        <f t="shared" ref="U185:X185" si="1">SUM(U70)</f>
        <v>613</v>
      </c>
      <c r="V185" s="174">
        <f t="shared" si="1"/>
        <v>956</v>
      </c>
      <c r="W185" s="174">
        <f t="shared" si="1"/>
        <v>869</v>
      </c>
      <c r="X185" s="174">
        <f t="shared" si="1"/>
        <v>40</v>
      </c>
      <c r="Y185" s="174"/>
    </row>
    <row r="186" spans="1:25">
      <c r="G186">
        <v>2</v>
      </c>
      <c r="H186" s="175" t="s">
        <v>543</v>
      </c>
      <c r="J186" s="174">
        <f t="shared" ref="J186:X186" si="2">SUM(J41,J66,J98,J99,J102,J100,J101)</f>
        <v>3950</v>
      </c>
      <c r="K186" s="174">
        <f t="shared" si="2"/>
        <v>1148</v>
      </c>
      <c r="L186" s="174">
        <f t="shared" si="2"/>
        <v>1893</v>
      </c>
      <c r="M186" s="174">
        <f t="shared" si="2"/>
        <v>850</v>
      </c>
      <c r="N186" s="174">
        <f t="shared" si="2"/>
        <v>59</v>
      </c>
      <c r="O186" s="174">
        <f t="shared" si="2"/>
        <v>1696</v>
      </c>
      <c r="P186" s="174">
        <f t="shared" si="2"/>
        <v>539</v>
      </c>
      <c r="Q186" s="174">
        <f t="shared" si="2"/>
        <v>954</v>
      </c>
      <c r="R186" s="174">
        <f t="shared" si="2"/>
        <v>167</v>
      </c>
      <c r="S186" s="174">
        <f t="shared" si="2"/>
        <v>36</v>
      </c>
      <c r="T186" s="174">
        <f t="shared" si="2"/>
        <v>2254</v>
      </c>
      <c r="U186" s="174">
        <f t="shared" si="2"/>
        <v>609</v>
      </c>
      <c r="V186" s="174">
        <f t="shared" si="2"/>
        <v>939</v>
      </c>
      <c r="W186" s="174">
        <f t="shared" si="2"/>
        <v>683</v>
      </c>
      <c r="X186" s="174">
        <f t="shared" si="2"/>
        <v>23</v>
      </c>
      <c r="Y186" s="174"/>
    </row>
    <row r="187" spans="1:25">
      <c r="G187">
        <v>3</v>
      </c>
      <c r="H187" s="175" t="s">
        <v>544</v>
      </c>
      <c r="J187" s="174">
        <f t="shared" ref="J187:T187" si="3">SUM(J91)</f>
        <v>3977</v>
      </c>
      <c r="K187" s="174">
        <f t="shared" si="3"/>
        <v>1180</v>
      </c>
      <c r="L187" s="174">
        <f t="shared" si="3"/>
        <v>1779</v>
      </c>
      <c r="M187" s="174">
        <f t="shared" si="3"/>
        <v>979</v>
      </c>
      <c r="N187" s="174">
        <f t="shared" si="3"/>
        <v>39</v>
      </c>
      <c r="O187" s="174">
        <f t="shared" si="3"/>
        <v>1653</v>
      </c>
      <c r="P187" s="174">
        <f t="shared" si="3"/>
        <v>548</v>
      </c>
      <c r="Q187" s="174">
        <f t="shared" si="3"/>
        <v>880</v>
      </c>
      <c r="R187" s="174">
        <f t="shared" si="3"/>
        <v>201</v>
      </c>
      <c r="S187" s="174">
        <f t="shared" si="3"/>
        <v>24</v>
      </c>
      <c r="T187" s="174">
        <f t="shared" si="3"/>
        <v>2324</v>
      </c>
      <c r="U187" s="174">
        <f t="shared" ref="U187:X187" si="4">SUM(U91)</f>
        <v>632</v>
      </c>
      <c r="V187" s="174">
        <f t="shared" si="4"/>
        <v>899</v>
      </c>
      <c r="W187" s="174">
        <f t="shared" si="4"/>
        <v>778</v>
      </c>
      <c r="X187" s="174">
        <f t="shared" si="4"/>
        <v>15</v>
      </c>
      <c r="Y187" s="174"/>
    </row>
    <row r="188" spans="1:25">
      <c r="G188">
        <v>4</v>
      </c>
      <c r="H188" s="175" t="s">
        <v>545</v>
      </c>
      <c r="J188" s="174">
        <f t="shared" ref="J188:X188" si="5">SUM(J103)</f>
        <v>4560</v>
      </c>
      <c r="K188" s="174">
        <f t="shared" si="5"/>
        <v>1244</v>
      </c>
      <c r="L188" s="174">
        <f t="shared" si="5"/>
        <v>2292</v>
      </c>
      <c r="M188" s="174">
        <f t="shared" si="5"/>
        <v>978</v>
      </c>
      <c r="N188" s="174">
        <f t="shared" si="5"/>
        <v>46</v>
      </c>
      <c r="O188" s="174">
        <f t="shared" si="5"/>
        <v>1955</v>
      </c>
      <c r="P188" s="174">
        <f t="shared" si="5"/>
        <v>587</v>
      </c>
      <c r="Q188" s="174">
        <f t="shared" si="5"/>
        <v>1146</v>
      </c>
      <c r="R188" s="174">
        <f t="shared" si="5"/>
        <v>197</v>
      </c>
      <c r="S188" s="174">
        <f t="shared" si="5"/>
        <v>25</v>
      </c>
      <c r="T188" s="174">
        <f t="shared" si="5"/>
        <v>2605</v>
      </c>
      <c r="U188" s="174">
        <f t="shared" si="5"/>
        <v>657</v>
      </c>
      <c r="V188" s="174">
        <f t="shared" si="5"/>
        <v>1146</v>
      </c>
      <c r="W188" s="174">
        <f t="shared" si="5"/>
        <v>781</v>
      </c>
      <c r="X188" s="174">
        <f t="shared" si="5"/>
        <v>21</v>
      </c>
      <c r="Y188" s="174"/>
    </row>
    <row r="189" spans="1:25">
      <c r="G189">
        <v>5</v>
      </c>
      <c r="H189" s="175" t="s">
        <v>546</v>
      </c>
      <c r="J189" s="174">
        <f t="shared" ref="J189:X189" si="6">SUM(J109,J85,J88)</f>
        <v>5041</v>
      </c>
      <c r="K189" s="174">
        <f t="shared" si="6"/>
        <v>1155</v>
      </c>
      <c r="L189" s="174">
        <f t="shared" si="6"/>
        <v>2817</v>
      </c>
      <c r="M189" s="174">
        <f t="shared" si="6"/>
        <v>1032</v>
      </c>
      <c r="N189" s="174">
        <f t="shared" si="6"/>
        <v>37</v>
      </c>
      <c r="O189" s="174">
        <f t="shared" si="6"/>
        <v>2268</v>
      </c>
      <c r="P189" s="174">
        <f t="shared" si="6"/>
        <v>604</v>
      </c>
      <c r="Q189" s="174">
        <f t="shared" si="6"/>
        <v>1400</v>
      </c>
      <c r="R189" s="174">
        <f t="shared" si="6"/>
        <v>243</v>
      </c>
      <c r="S189" s="174">
        <f t="shared" si="6"/>
        <v>21</v>
      </c>
      <c r="T189" s="174">
        <f t="shared" si="6"/>
        <v>2773</v>
      </c>
      <c r="U189" s="174">
        <f t="shared" si="6"/>
        <v>551</v>
      </c>
      <c r="V189" s="174">
        <f t="shared" si="6"/>
        <v>1417</v>
      </c>
      <c r="W189" s="174">
        <f t="shared" si="6"/>
        <v>789</v>
      </c>
      <c r="X189" s="174">
        <f t="shared" si="6"/>
        <v>16</v>
      </c>
      <c r="Y189" s="174"/>
    </row>
    <row r="190" spans="1:25">
      <c r="G190">
        <v>6</v>
      </c>
      <c r="H190" s="175" t="s">
        <v>547</v>
      </c>
      <c r="J190" s="174">
        <f t="shared" ref="J190:X190" si="7">SUM(J79,J76,J97)</f>
        <v>7490</v>
      </c>
      <c r="K190" s="174">
        <f t="shared" si="7"/>
        <v>2325</v>
      </c>
      <c r="L190" s="174">
        <f t="shared" si="7"/>
        <v>3693</v>
      </c>
      <c r="M190" s="174">
        <f t="shared" si="7"/>
        <v>1372</v>
      </c>
      <c r="N190" s="174">
        <f t="shared" si="7"/>
        <v>100</v>
      </c>
      <c r="O190" s="174">
        <f t="shared" si="7"/>
        <v>3492</v>
      </c>
      <c r="P190" s="174">
        <f t="shared" si="7"/>
        <v>1250</v>
      </c>
      <c r="Q190" s="174">
        <f t="shared" si="7"/>
        <v>1866</v>
      </c>
      <c r="R190" s="174">
        <f t="shared" si="7"/>
        <v>317</v>
      </c>
      <c r="S190" s="174">
        <f t="shared" si="7"/>
        <v>59</v>
      </c>
      <c r="T190" s="174">
        <f t="shared" si="7"/>
        <v>3998</v>
      </c>
      <c r="U190" s="174">
        <f t="shared" si="7"/>
        <v>1075</v>
      </c>
      <c r="V190" s="174">
        <f t="shared" si="7"/>
        <v>1827</v>
      </c>
      <c r="W190" s="174">
        <f t="shared" si="7"/>
        <v>1055</v>
      </c>
      <c r="X190" s="174">
        <f t="shared" si="7"/>
        <v>41</v>
      </c>
      <c r="Y190" s="174"/>
    </row>
    <row r="191" spans="1:25">
      <c r="G191">
        <v>7</v>
      </c>
      <c r="H191" s="175" t="s">
        <v>548</v>
      </c>
      <c r="J191" s="174">
        <f t="shared" ref="J191:T191" si="8">SUM(J30)</f>
        <v>5722</v>
      </c>
      <c r="K191" s="174">
        <f t="shared" si="8"/>
        <v>1536</v>
      </c>
      <c r="L191" s="174">
        <f t="shared" si="8"/>
        <v>2834</v>
      </c>
      <c r="M191" s="174">
        <f t="shared" si="8"/>
        <v>1336</v>
      </c>
      <c r="N191" s="174">
        <f t="shared" si="8"/>
        <v>16</v>
      </c>
      <c r="O191" s="174">
        <f t="shared" si="8"/>
        <v>2545</v>
      </c>
      <c r="P191" s="174">
        <f t="shared" si="8"/>
        <v>820</v>
      </c>
      <c r="Q191" s="174">
        <f t="shared" si="8"/>
        <v>1419</v>
      </c>
      <c r="R191" s="174">
        <f t="shared" si="8"/>
        <v>299</v>
      </c>
      <c r="S191" s="174">
        <f t="shared" si="8"/>
        <v>7</v>
      </c>
      <c r="T191" s="174">
        <f t="shared" si="8"/>
        <v>3177</v>
      </c>
      <c r="U191" s="174">
        <f t="shared" ref="U191:X191" si="9">SUM(U30)</f>
        <v>716</v>
      </c>
      <c r="V191" s="174">
        <f t="shared" si="9"/>
        <v>1415</v>
      </c>
      <c r="W191" s="174">
        <f t="shared" si="9"/>
        <v>1037</v>
      </c>
      <c r="X191" s="174">
        <f t="shared" si="9"/>
        <v>9</v>
      </c>
      <c r="Y191" s="174"/>
    </row>
    <row r="192" spans="1:25">
      <c r="G192">
        <v>8</v>
      </c>
      <c r="H192" s="175" t="s">
        <v>549</v>
      </c>
      <c r="J192" s="174">
        <f t="shared" ref="J192:X192" si="10">SUM(J49,J48,J50)</f>
        <v>2369</v>
      </c>
      <c r="K192" s="174">
        <f t="shared" si="10"/>
        <v>622</v>
      </c>
      <c r="L192" s="174">
        <f t="shared" si="10"/>
        <v>1150</v>
      </c>
      <c r="M192" s="174">
        <f t="shared" si="10"/>
        <v>592</v>
      </c>
      <c r="N192" s="174">
        <f t="shared" si="10"/>
        <v>5</v>
      </c>
      <c r="O192" s="174">
        <f t="shared" si="10"/>
        <v>1037</v>
      </c>
      <c r="P192" s="174">
        <f t="shared" si="10"/>
        <v>320</v>
      </c>
      <c r="Q192" s="174">
        <f t="shared" si="10"/>
        <v>573</v>
      </c>
      <c r="R192" s="174">
        <f t="shared" si="10"/>
        <v>141</v>
      </c>
      <c r="S192" s="174">
        <f t="shared" si="10"/>
        <v>3</v>
      </c>
      <c r="T192" s="174">
        <f t="shared" si="10"/>
        <v>1332</v>
      </c>
      <c r="U192" s="174">
        <f t="shared" si="10"/>
        <v>302</v>
      </c>
      <c r="V192" s="174">
        <f t="shared" si="10"/>
        <v>577</v>
      </c>
      <c r="W192" s="174">
        <f t="shared" si="10"/>
        <v>451</v>
      </c>
      <c r="X192" s="174">
        <f t="shared" si="10"/>
        <v>2</v>
      </c>
      <c r="Y192" s="174"/>
    </row>
    <row r="193" spans="7:25">
      <c r="G193">
        <v>9</v>
      </c>
      <c r="H193" s="175" t="s">
        <v>550</v>
      </c>
      <c r="J193" s="174">
        <f t="shared" ref="J193:X193" si="11">SUM(J45,J47,J46)</f>
        <v>3438</v>
      </c>
      <c r="K193" s="174">
        <f t="shared" si="11"/>
        <v>842</v>
      </c>
      <c r="L193" s="174">
        <f t="shared" si="11"/>
        <v>1773</v>
      </c>
      <c r="M193" s="174">
        <f t="shared" si="11"/>
        <v>819</v>
      </c>
      <c r="N193" s="174">
        <f t="shared" si="11"/>
        <v>4</v>
      </c>
      <c r="O193" s="174">
        <f t="shared" si="11"/>
        <v>1523</v>
      </c>
      <c r="P193" s="174">
        <f t="shared" si="11"/>
        <v>430</v>
      </c>
      <c r="Q193" s="174">
        <f t="shared" si="11"/>
        <v>888</v>
      </c>
      <c r="R193" s="174">
        <f t="shared" si="11"/>
        <v>202</v>
      </c>
      <c r="S193" s="174">
        <f t="shared" si="11"/>
        <v>3</v>
      </c>
      <c r="T193" s="174">
        <f t="shared" si="11"/>
        <v>1915</v>
      </c>
      <c r="U193" s="174">
        <f t="shared" si="11"/>
        <v>412</v>
      </c>
      <c r="V193" s="174">
        <f t="shared" si="11"/>
        <v>885</v>
      </c>
      <c r="W193" s="174">
        <f t="shared" si="11"/>
        <v>617</v>
      </c>
      <c r="X193" s="174">
        <f t="shared" si="11"/>
        <v>1</v>
      </c>
      <c r="Y193" s="174"/>
    </row>
    <row r="194" spans="7:25">
      <c r="G194">
        <v>10</v>
      </c>
      <c r="H194" s="175" t="s">
        <v>551</v>
      </c>
      <c r="J194" s="174">
        <f t="shared" ref="J194:X194" si="12">SUM(J115,J117,J118,J112,J140,J116)</f>
        <v>3753</v>
      </c>
      <c r="K194" s="174">
        <f t="shared" si="12"/>
        <v>959</v>
      </c>
      <c r="L194" s="174">
        <f t="shared" si="12"/>
        <v>1917</v>
      </c>
      <c r="M194" s="174">
        <f t="shared" si="12"/>
        <v>837</v>
      </c>
      <c r="N194" s="174">
        <f t="shared" si="12"/>
        <v>40</v>
      </c>
      <c r="O194" s="174">
        <f t="shared" si="12"/>
        <v>1610</v>
      </c>
      <c r="P194" s="174">
        <f t="shared" si="12"/>
        <v>464</v>
      </c>
      <c r="Q194" s="174">
        <f t="shared" si="12"/>
        <v>957</v>
      </c>
      <c r="R194" s="174">
        <f t="shared" si="12"/>
        <v>165</v>
      </c>
      <c r="S194" s="174">
        <f t="shared" si="12"/>
        <v>24</v>
      </c>
      <c r="T194" s="174">
        <f t="shared" si="12"/>
        <v>2143</v>
      </c>
      <c r="U194" s="174">
        <f t="shared" si="12"/>
        <v>495</v>
      </c>
      <c r="V194" s="174">
        <f t="shared" si="12"/>
        <v>960</v>
      </c>
      <c r="W194" s="174">
        <f t="shared" si="12"/>
        <v>672</v>
      </c>
      <c r="X194" s="174">
        <f t="shared" si="12"/>
        <v>16</v>
      </c>
      <c r="Y194" s="174"/>
    </row>
    <row r="195" spans="7:25">
      <c r="G195">
        <v>11</v>
      </c>
      <c r="H195" s="175" t="s">
        <v>552</v>
      </c>
      <c r="J195" s="174">
        <f t="shared" ref="J195:X195" si="13">SUM(J141,J135,J143,J142)</f>
        <v>5920</v>
      </c>
      <c r="K195" s="174">
        <f t="shared" si="13"/>
        <v>1437</v>
      </c>
      <c r="L195" s="174">
        <f t="shared" si="13"/>
        <v>3105</v>
      </c>
      <c r="M195" s="174">
        <f t="shared" si="13"/>
        <v>1347</v>
      </c>
      <c r="N195" s="174">
        <f t="shared" si="13"/>
        <v>31</v>
      </c>
      <c r="O195" s="174">
        <f t="shared" si="13"/>
        <v>2616</v>
      </c>
      <c r="P195" s="174">
        <f t="shared" si="13"/>
        <v>760</v>
      </c>
      <c r="Q195" s="174">
        <f t="shared" si="13"/>
        <v>1550</v>
      </c>
      <c r="R195" s="174">
        <f t="shared" si="13"/>
        <v>285</v>
      </c>
      <c r="S195" s="174">
        <f t="shared" si="13"/>
        <v>21</v>
      </c>
      <c r="T195" s="174">
        <f t="shared" si="13"/>
        <v>3304</v>
      </c>
      <c r="U195" s="174">
        <f t="shared" si="13"/>
        <v>677</v>
      </c>
      <c r="V195" s="174">
        <f t="shared" si="13"/>
        <v>1555</v>
      </c>
      <c r="W195" s="174">
        <f t="shared" si="13"/>
        <v>1062</v>
      </c>
      <c r="X195" s="174">
        <f t="shared" si="13"/>
        <v>10</v>
      </c>
      <c r="Y195" s="174"/>
    </row>
    <row r="196" spans="7:25">
      <c r="G196">
        <v>12</v>
      </c>
      <c r="H196" s="175" t="s">
        <v>553</v>
      </c>
      <c r="J196" s="174">
        <f t="shared" ref="J196:X196" si="14">SUM(J121,J132,J127)</f>
        <v>7449</v>
      </c>
      <c r="K196" s="174">
        <f t="shared" si="14"/>
        <v>1752</v>
      </c>
      <c r="L196" s="174">
        <f t="shared" si="14"/>
        <v>4102</v>
      </c>
      <c r="M196" s="174">
        <f t="shared" si="14"/>
        <v>1566</v>
      </c>
      <c r="N196" s="174">
        <f t="shared" si="14"/>
        <v>29</v>
      </c>
      <c r="O196" s="174">
        <f t="shared" si="14"/>
        <v>3314</v>
      </c>
      <c r="P196" s="174">
        <f t="shared" si="14"/>
        <v>873</v>
      </c>
      <c r="Q196" s="174">
        <f t="shared" si="14"/>
        <v>2053</v>
      </c>
      <c r="R196" s="174">
        <f t="shared" si="14"/>
        <v>370</v>
      </c>
      <c r="S196" s="174">
        <f t="shared" si="14"/>
        <v>18</v>
      </c>
      <c r="T196" s="174">
        <f t="shared" si="14"/>
        <v>4135</v>
      </c>
      <c r="U196" s="174">
        <f t="shared" si="14"/>
        <v>879</v>
      </c>
      <c r="V196" s="174">
        <f t="shared" si="14"/>
        <v>2049</v>
      </c>
      <c r="W196" s="174">
        <f t="shared" si="14"/>
        <v>1196</v>
      </c>
      <c r="X196" s="174">
        <f t="shared" si="14"/>
        <v>11</v>
      </c>
      <c r="Y196" s="174"/>
    </row>
    <row r="197" spans="7:25">
      <c r="G197">
        <v>13</v>
      </c>
      <c r="H197" s="175" t="s">
        <v>554</v>
      </c>
      <c r="J197" s="174">
        <f t="shared" ref="J197:X197" si="15">SUM(J36,J25)</f>
        <v>7028</v>
      </c>
      <c r="K197" s="174">
        <f t="shared" si="15"/>
        <v>1491</v>
      </c>
      <c r="L197" s="174">
        <f t="shared" si="15"/>
        <v>4177</v>
      </c>
      <c r="M197" s="174">
        <f t="shared" si="15"/>
        <v>1347</v>
      </c>
      <c r="N197" s="174">
        <f t="shared" si="15"/>
        <v>13</v>
      </c>
      <c r="O197" s="174">
        <f t="shared" si="15"/>
        <v>3101</v>
      </c>
      <c r="P197" s="174">
        <f t="shared" si="15"/>
        <v>731</v>
      </c>
      <c r="Q197" s="174">
        <f t="shared" si="15"/>
        <v>2074</v>
      </c>
      <c r="R197" s="174">
        <f t="shared" si="15"/>
        <v>289</v>
      </c>
      <c r="S197" s="174">
        <f t="shared" si="15"/>
        <v>7</v>
      </c>
      <c r="T197" s="174">
        <f t="shared" si="15"/>
        <v>3927</v>
      </c>
      <c r="U197" s="174">
        <f t="shared" si="15"/>
        <v>760</v>
      </c>
      <c r="V197" s="174">
        <f t="shared" si="15"/>
        <v>2103</v>
      </c>
      <c r="W197" s="174">
        <f t="shared" si="15"/>
        <v>1058</v>
      </c>
      <c r="X197" s="174">
        <f t="shared" si="15"/>
        <v>6</v>
      </c>
      <c r="Y197" s="174"/>
    </row>
    <row r="198" spans="7:25">
      <c r="G198">
        <v>14</v>
      </c>
      <c r="H198" s="175" t="s">
        <v>555</v>
      </c>
      <c r="J198" s="174">
        <f t="shared" ref="J198:X198" si="16">SUM(J56,J51,J60)</f>
        <v>7349</v>
      </c>
      <c r="K198" s="174">
        <f t="shared" si="16"/>
        <v>1756</v>
      </c>
      <c r="L198" s="174">
        <f t="shared" si="16"/>
        <v>3875</v>
      </c>
      <c r="M198" s="174">
        <f t="shared" si="16"/>
        <v>1707</v>
      </c>
      <c r="N198" s="174">
        <f t="shared" si="16"/>
        <v>11</v>
      </c>
      <c r="O198" s="174">
        <f t="shared" si="16"/>
        <v>3191</v>
      </c>
      <c r="P198" s="174">
        <f t="shared" si="16"/>
        <v>910</v>
      </c>
      <c r="Q198" s="174">
        <f t="shared" si="16"/>
        <v>1936</v>
      </c>
      <c r="R198" s="174">
        <f t="shared" si="16"/>
        <v>342</v>
      </c>
      <c r="S198" s="174">
        <f t="shared" si="16"/>
        <v>3</v>
      </c>
      <c r="T198" s="174">
        <f t="shared" si="16"/>
        <v>4158</v>
      </c>
      <c r="U198" s="174">
        <f t="shared" si="16"/>
        <v>846</v>
      </c>
      <c r="V198" s="174">
        <f t="shared" si="16"/>
        <v>1939</v>
      </c>
      <c r="W198" s="174">
        <f t="shared" si="16"/>
        <v>1365</v>
      </c>
      <c r="X198" s="174">
        <f t="shared" si="16"/>
        <v>8</v>
      </c>
      <c r="Y198" s="174"/>
    </row>
    <row r="199" spans="7:25">
      <c r="G199">
        <v>15</v>
      </c>
      <c r="H199" s="175" t="s">
        <v>556</v>
      </c>
      <c r="J199" s="174">
        <f t="shared" ref="J199:X199" si="17">SUM(J144,J145,J151)</f>
        <v>12450</v>
      </c>
      <c r="K199" s="174">
        <f t="shared" si="17"/>
        <v>3043</v>
      </c>
      <c r="L199" s="174">
        <f t="shared" si="17"/>
        <v>7336</v>
      </c>
      <c r="M199" s="174">
        <f t="shared" si="17"/>
        <v>2045</v>
      </c>
      <c r="N199" s="174">
        <f t="shared" si="17"/>
        <v>26</v>
      </c>
      <c r="O199" s="174">
        <f t="shared" si="17"/>
        <v>5714</v>
      </c>
      <c r="P199" s="174">
        <f t="shared" si="17"/>
        <v>1627</v>
      </c>
      <c r="Q199" s="174">
        <f t="shared" si="17"/>
        <v>3623</v>
      </c>
      <c r="R199" s="174">
        <f t="shared" si="17"/>
        <v>450</v>
      </c>
      <c r="S199" s="174">
        <f t="shared" si="17"/>
        <v>14</v>
      </c>
      <c r="T199" s="174">
        <f t="shared" si="17"/>
        <v>6736</v>
      </c>
      <c r="U199" s="174">
        <f t="shared" si="17"/>
        <v>1416</v>
      </c>
      <c r="V199" s="174">
        <f t="shared" si="17"/>
        <v>3713</v>
      </c>
      <c r="W199" s="174">
        <f t="shared" si="17"/>
        <v>1595</v>
      </c>
      <c r="X199" s="174">
        <f t="shared" si="17"/>
        <v>12</v>
      </c>
      <c r="Y199" s="174"/>
    </row>
    <row r="200" spans="7:25">
      <c r="G200">
        <v>16</v>
      </c>
      <c r="H200" s="175" t="s">
        <v>557</v>
      </c>
      <c r="J200" s="174">
        <f t="shared" ref="J200:X200" si="18">SUM(J156,J165,J171,J161)</f>
        <v>11027</v>
      </c>
      <c r="K200" s="174">
        <f t="shared" si="18"/>
        <v>2482</v>
      </c>
      <c r="L200" s="174">
        <f t="shared" si="18"/>
        <v>6039</v>
      </c>
      <c r="M200" s="174">
        <f t="shared" si="18"/>
        <v>2473</v>
      </c>
      <c r="N200" s="174">
        <f t="shared" si="18"/>
        <v>33</v>
      </c>
      <c r="O200" s="174">
        <f t="shared" si="18"/>
        <v>4772</v>
      </c>
      <c r="P200" s="174">
        <f t="shared" si="18"/>
        <v>1220</v>
      </c>
      <c r="Q200" s="174">
        <f t="shared" si="18"/>
        <v>3019</v>
      </c>
      <c r="R200" s="174">
        <f t="shared" si="18"/>
        <v>515</v>
      </c>
      <c r="S200" s="174">
        <f t="shared" si="18"/>
        <v>18</v>
      </c>
      <c r="T200" s="174">
        <f t="shared" si="18"/>
        <v>6255</v>
      </c>
      <c r="U200" s="174">
        <f t="shared" si="18"/>
        <v>1262</v>
      </c>
      <c r="V200" s="174">
        <f t="shared" si="18"/>
        <v>3020</v>
      </c>
      <c r="W200" s="174">
        <f t="shared" si="18"/>
        <v>1958</v>
      </c>
      <c r="X200" s="174">
        <f t="shared" si="18"/>
        <v>15</v>
      </c>
      <c r="Y200" s="174"/>
    </row>
    <row r="201" spans="7:25">
      <c r="G201">
        <v>17</v>
      </c>
      <c r="H201" s="175" t="s">
        <v>558</v>
      </c>
      <c r="J201" s="174">
        <f t="shared" ref="J201:X201" si="19">SUM(J172,J177,J176,J175,J174,J173)</f>
        <v>10653</v>
      </c>
      <c r="K201" s="174">
        <f t="shared" si="19"/>
        <v>2919</v>
      </c>
      <c r="L201" s="174">
        <f t="shared" si="19"/>
        <v>5936</v>
      </c>
      <c r="M201" s="174">
        <f t="shared" si="19"/>
        <v>1740</v>
      </c>
      <c r="N201" s="174">
        <f t="shared" si="19"/>
        <v>58</v>
      </c>
      <c r="O201" s="174">
        <f t="shared" si="19"/>
        <v>5081</v>
      </c>
      <c r="P201" s="174">
        <f t="shared" si="19"/>
        <v>1635</v>
      </c>
      <c r="Q201" s="174">
        <f t="shared" si="19"/>
        <v>2951</v>
      </c>
      <c r="R201" s="174">
        <f t="shared" si="19"/>
        <v>460</v>
      </c>
      <c r="S201" s="174">
        <f t="shared" si="19"/>
        <v>35</v>
      </c>
      <c r="T201" s="174">
        <f t="shared" si="19"/>
        <v>5572</v>
      </c>
      <c r="U201" s="174">
        <f t="shared" si="19"/>
        <v>1284</v>
      </c>
      <c r="V201" s="174">
        <f t="shared" si="19"/>
        <v>2985</v>
      </c>
      <c r="W201" s="174">
        <f t="shared" si="19"/>
        <v>1280</v>
      </c>
      <c r="X201" s="174">
        <f t="shared" si="19"/>
        <v>23</v>
      </c>
      <c r="Y201" s="174"/>
    </row>
    <row r="202" spans="7:25">
      <c r="G202">
        <v>18</v>
      </c>
      <c r="H202" s="175" t="s">
        <v>559</v>
      </c>
      <c r="J202" s="174">
        <f t="shared" ref="J202:X202" si="20">SUM(J19,J15,J11,J7)</f>
        <v>4058</v>
      </c>
      <c r="K202" s="174">
        <f t="shared" si="20"/>
        <v>840</v>
      </c>
      <c r="L202" s="174">
        <f t="shared" si="20"/>
        <v>2163</v>
      </c>
      <c r="M202" s="174">
        <f t="shared" si="20"/>
        <v>1047</v>
      </c>
      <c r="N202" s="174">
        <f t="shared" si="20"/>
        <v>8</v>
      </c>
      <c r="O202" s="174">
        <f t="shared" si="20"/>
        <v>1790</v>
      </c>
      <c r="P202" s="174">
        <f t="shared" si="20"/>
        <v>459</v>
      </c>
      <c r="Q202" s="174">
        <f t="shared" si="20"/>
        <v>1076</v>
      </c>
      <c r="R202" s="174">
        <f t="shared" si="20"/>
        <v>252</v>
      </c>
      <c r="S202" s="174">
        <f t="shared" si="20"/>
        <v>3</v>
      </c>
      <c r="T202" s="174">
        <f t="shared" si="20"/>
        <v>2268</v>
      </c>
      <c r="U202" s="174">
        <f t="shared" si="20"/>
        <v>381</v>
      </c>
      <c r="V202" s="174">
        <f t="shared" si="20"/>
        <v>1087</v>
      </c>
      <c r="W202" s="174">
        <f t="shared" si="20"/>
        <v>795</v>
      </c>
      <c r="X202" s="174">
        <f t="shared" si="20"/>
        <v>5</v>
      </c>
      <c r="Y202" s="174"/>
    </row>
    <row r="203" spans="7:25">
      <c r="H203" s="176" t="s">
        <v>560</v>
      </c>
      <c r="J203" s="174">
        <f t="shared" ref="J203:T203" si="21">SUM(J185:J202)</f>
        <v>110557</v>
      </c>
      <c r="K203" s="174">
        <f t="shared" si="21"/>
        <v>27969</v>
      </c>
      <c r="L203" s="174">
        <f t="shared" si="21"/>
        <v>58804</v>
      </c>
      <c r="M203" s="174">
        <f t="shared" si="21"/>
        <v>23139</v>
      </c>
      <c r="N203" s="174">
        <f t="shared" si="21"/>
        <v>645</v>
      </c>
      <c r="O203" s="174">
        <f t="shared" si="21"/>
        <v>49203</v>
      </c>
      <c r="P203" s="174">
        <f t="shared" si="21"/>
        <v>14402</v>
      </c>
      <c r="Q203" s="174">
        <f t="shared" si="21"/>
        <v>29332</v>
      </c>
      <c r="R203" s="174">
        <f t="shared" si="21"/>
        <v>5098</v>
      </c>
      <c r="S203" s="177">
        <f t="shared" si="21"/>
        <v>371</v>
      </c>
      <c r="T203" s="177">
        <f t="shared" si="21"/>
        <v>61354</v>
      </c>
      <c r="U203" s="177">
        <f t="shared" ref="U203:X203" si="22">SUM(U185:U202)</f>
        <v>13567</v>
      </c>
      <c r="V203" s="177">
        <f t="shared" si="22"/>
        <v>29472</v>
      </c>
      <c r="W203" s="177">
        <f t="shared" si="22"/>
        <v>18041</v>
      </c>
      <c r="X203" s="177">
        <f t="shared" si="22"/>
        <v>274</v>
      </c>
      <c r="Y203" s="174"/>
    </row>
    <row r="204" spans="7:25">
      <c r="H204" s="178" t="s">
        <v>561</v>
      </c>
      <c r="J204" s="171">
        <f t="shared" ref="J204:X204" si="23">J6-J203</f>
        <v>0</v>
      </c>
      <c r="K204" s="171">
        <f t="shared" si="23"/>
        <v>0</v>
      </c>
      <c r="L204" s="171">
        <f t="shared" si="23"/>
        <v>0</v>
      </c>
      <c r="M204" s="171">
        <f t="shared" si="23"/>
        <v>0</v>
      </c>
      <c r="N204" s="171">
        <f t="shared" si="23"/>
        <v>0</v>
      </c>
      <c r="O204" s="171">
        <f t="shared" si="23"/>
        <v>0</v>
      </c>
      <c r="P204" s="171">
        <f t="shared" si="23"/>
        <v>0</v>
      </c>
      <c r="Q204" s="171">
        <f t="shared" si="23"/>
        <v>0</v>
      </c>
      <c r="R204" s="171">
        <f t="shared" si="23"/>
        <v>0</v>
      </c>
      <c r="S204" s="171">
        <f t="shared" si="23"/>
        <v>0</v>
      </c>
      <c r="T204" s="171">
        <f t="shared" si="23"/>
        <v>0</v>
      </c>
      <c r="U204" s="171">
        <f t="shared" si="23"/>
        <v>0</v>
      </c>
      <c r="V204" s="171">
        <f t="shared" si="23"/>
        <v>0</v>
      </c>
      <c r="W204" s="171">
        <f t="shared" si="23"/>
        <v>0</v>
      </c>
      <c r="X204" s="171">
        <f t="shared" si="23"/>
        <v>0</v>
      </c>
      <c r="Y204" s="171"/>
    </row>
  </sheetData>
  <phoneticPr fontId="1"/>
  <pageMargins left="0.70866141732283472" right="0.70866141732283472" top="0.74803149606299213" bottom="0.74803149606299213" header="0.31496062992125984" footer="0.31496062992125984"/>
  <pageSetup paperSize="9" scale="70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C000"/>
  </sheetPr>
  <dimension ref="A1:AS222"/>
  <sheetViews>
    <sheetView view="pageBreakPreview" zoomScale="70" zoomScaleNormal="100" zoomScaleSheetLayoutView="70" workbookViewId="0">
      <pane xSplit="4" ySplit="5" topLeftCell="N6" activePane="bottomRight" state="frozen"/>
      <selection pane="topRight" activeCell="E1" sqref="E1"/>
      <selection pane="bottomLeft" activeCell="A6" sqref="A6"/>
      <selection pane="bottomRight" activeCell="AY21" sqref="AY21"/>
    </sheetView>
  </sheetViews>
  <sheetFormatPr defaultRowHeight="11.25"/>
  <cols>
    <col min="1" max="2" width="3.625" style="1" customWidth="1"/>
    <col min="3" max="3" width="10.625" style="1" customWidth="1"/>
    <col min="4" max="4" width="2.625" style="2" customWidth="1"/>
    <col min="5" max="9" width="6.375" style="1" customWidth="1"/>
    <col min="10" max="14" width="5.625" style="1" customWidth="1"/>
    <col min="15" max="19" width="6.625" style="1" customWidth="1"/>
    <col min="20" max="23" width="5.625" style="1" customWidth="1"/>
    <col min="24" max="24" width="5.625" style="2" customWidth="1"/>
    <col min="25" max="25" width="1.625" style="2" customWidth="1"/>
    <col min="26" max="27" width="8.5" style="1" customWidth="1"/>
    <col min="28" max="28" width="7.125" style="1" customWidth="1"/>
    <col min="29" max="30" width="8.125" style="1" customWidth="1"/>
    <col min="31" max="31" width="5.875" style="1" bestFit="1" customWidth="1"/>
    <col min="32" max="33" width="8.125" style="1" customWidth="1"/>
    <col min="34" max="34" width="5.875" style="1" bestFit="1" customWidth="1"/>
    <col min="35" max="36" width="9.125" style="1" customWidth="1"/>
    <col min="37" max="37" width="6.75" style="1" bestFit="1" customWidth="1"/>
    <col min="38" max="39" width="8.125" style="1" customWidth="1"/>
    <col min="40" max="40" width="8.875" style="1" customWidth="1"/>
    <col min="41" max="41" width="1.625" style="1" customWidth="1"/>
    <col min="42" max="43" width="3.625" style="1" customWidth="1"/>
    <col min="44" max="44" width="10.625" style="1" customWidth="1"/>
    <col min="45" max="45" width="2.625" style="2" customWidth="1"/>
    <col min="46" max="46" width="2.625" style="1" customWidth="1"/>
    <col min="47" max="16384" width="9" style="1"/>
  </cols>
  <sheetData>
    <row r="1" spans="1:45" ht="24" customHeight="1" thickBot="1">
      <c r="A1" s="304"/>
      <c r="B1" s="36"/>
      <c r="C1" s="36"/>
      <c r="D1" s="37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05" t="s">
        <v>332</v>
      </c>
      <c r="Y1" s="305"/>
      <c r="Z1" s="304" t="s">
        <v>333</v>
      </c>
      <c r="AA1" s="36"/>
      <c r="AB1" s="36"/>
      <c r="AC1" s="38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04"/>
      <c r="AQ1" s="36"/>
      <c r="AR1" s="36"/>
      <c r="AS1" s="37"/>
    </row>
    <row r="2" spans="1:45" s="55" customFormat="1" ht="13.5" customHeight="1" thickTop="1">
      <c r="A2" s="478" t="s">
        <v>308</v>
      </c>
      <c r="B2" s="479"/>
      <c r="C2" s="479"/>
      <c r="D2" s="438"/>
      <c r="E2" s="488" t="s">
        <v>0</v>
      </c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306"/>
      <c r="Z2" s="488" t="s">
        <v>0</v>
      </c>
      <c r="AA2" s="489"/>
      <c r="AB2" s="490"/>
      <c r="AC2" s="488" t="s">
        <v>320</v>
      </c>
      <c r="AD2" s="489"/>
      <c r="AE2" s="489"/>
      <c r="AF2" s="489"/>
      <c r="AG2" s="489"/>
      <c r="AH2" s="489"/>
      <c r="AI2" s="489"/>
      <c r="AJ2" s="489"/>
      <c r="AK2" s="490"/>
      <c r="AL2" s="482" t="s">
        <v>309</v>
      </c>
      <c r="AM2" s="482"/>
      <c r="AN2" s="483"/>
      <c r="AO2" s="66"/>
      <c r="AP2" s="484" t="s">
        <v>308</v>
      </c>
      <c r="AQ2" s="479"/>
      <c r="AR2" s="479"/>
      <c r="AS2" s="441"/>
    </row>
    <row r="3" spans="1:45" s="55" customFormat="1" ht="13.5" customHeight="1">
      <c r="A3" s="480"/>
      <c r="B3" s="480"/>
      <c r="C3" s="480"/>
      <c r="D3" s="31"/>
      <c r="E3" s="471" t="s">
        <v>731</v>
      </c>
      <c r="F3" s="472"/>
      <c r="G3" s="472"/>
      <c r="H3" s="472"/>
      <c r="I3" s="472"/>
      <c r="J3" s="472"/>
      <c r="K3" s="472"/>
      <c r="L3" s="472"/>
      <c r="M3" s="472"/>
      <c r="N3" s="473"/>
      <c r="O3" s="471" t="s">
        <v>402</v>
      </c>
      <c r="P3" s="472"/>
      <c r="Q3" s="472"/>
      <c r="R3" s="472"/>
      <c r="S3" s="472"/>
      <c r="T3" s="472"/>
      <c r="U3" s="472"/>
      <c r="V3" s="472"/>
      <c r="W3" s="472"/>
      <c r="X3" s="472"/>
      <c r="Y3" s="306"/>
      <c r="Z3" s="471" t="s">
        <v>319</v>
      </c>
      <c r="AA3" s="472"/>
      <c r="AB3" s="473"/>
      <c r="AC3" s="454" t="s">
        <v>731</v>
      </c>
      <c r="AD3" s="454"/>
      <c r="AE3" s="454"/>
      <c r="AF3" s="454" t="s">
        <v>402</v>
      </c>
      <c r="AG3" s="454"/>
      <c r="AH3" s="454"/>
      <c r="AI3" s="471" t="s">
        <v>319</v>
      </c>
      <c r="AJ3" s="472"/>
      <c r="AK3" s="473"/>
      <c r="AL3" s="454" t="s">
        <v>731</v>
      </c>
      <c r="AM3" s="454" t="s">
        <v>403</v>
      </c>
      <c r="AN3" s="465" t="s">
        <v>2</v>
      </c>
      <c r="AO3" s="466"/>
      <c r="AP3" s="485"/>
      <c r="AQ3" s="480"/>
      <c r="AR3" s="480"/>
      <c r="AS3" s="8"/>
    </row>
    <row r="4" spans="1:45" s="55" customFormat="1" ht="13.5" customHeight="1">
      <c r="A4" s="480"/>
      <c r="B4" s="480"/>
      <c r="C4" s="480"/>
      <c r="D4" s="31"/>
      <c r="E4" s="465" t="s">
        <v>315</v>
      </c>
      <c r="F4" s="471" t="s">
        <v>317</v>
      </c>
      <c r="G4" s="472"/>
      <c r="H4" s="472"/>
      <c r="I4" s="472"/>
      <c r="J4" s="472"/>
      <c r="K4" s="472"/>
      <c r="L4" s="472"/>
      <c r="M4" s="473"/>
      <c r="N4" s="456" t="s">
        <v>331</v>
      </c>
      <c r="O4" s="474" t="s">
        <v>315</v>
      </c>
      <c r="P4" s="471" t="s">
        <v>317</v>
      </c>
      <c r="Q4" s="472"/>
      <c r="R4" s="472"/>
      <c r="S4" s="472"/>
      <c r="T4" s="472"/>
      <c r="U4" s="472"/>
      <c r="V4" s="472"/>
      <c r="W4" s="473"/>
      <c r="X4" s="474" t="s">
        <v>331</v>
      </c>
      <c r="Y4" s="307"/>
      <c r="Z4" s="475" t="s">
        <v>315</v>
      </c>
      <c r="AA4" s="477" t="s">
        <v>317</v>
      </c>
      <c r="AB4" s="456" t="s">
        <v>331</v>
      </c>
      <c r="AC4" s="454" t="s">
        <v>315</v>
      </c>
      <c r="AD4" s="454" t="s">
        <v>317</v>
      </c>
      <c r="AE4" s="455" t="s">
        <v>331</v>
      </c>
      <c r="AF4" s="456" t="s">
        <v>315</v>
      </c>
      <c r="AG4" s="458" t="s">
        <v>317</v>
      </c>
      <c r="AH4" s="456" t="s">
        <v>331</v>
      </c>
      <c r="AI4" s="455" t="s">
        <v>315</v>
      </c>
      <c r="AJ4" s="454" t="s">
        <v>317</v>
      </c>
      <c r="AK4" s="455" t="s">
        <v>331</v>
      </c>
      <c r="AL4" s="454"/>
      <c r="AM4" s="454"/>
      <c r="AN4" s="467"/>
      <c r="AO4" s="468"/>
      <c r="AP4" s="485"/>
      <c r="AQ4" s="480"/>
      <c r="AR4" s="480"/>
      <c r="AS4" s="8"/>
    </row>
    <row r="5" spans="1:45" s="55" customFormat="1" ht="35.1" customHeight="1">
      <c r="A5" s="481"/>
      <c r="B5" s="481"/>
      <c r="C5" s="481"/>
      <c r="D5" s="439"/>
      <c r="E5" s="469"/>
      <c r="F5" s="68" t="s">
        <v>315</v>
      </c>
      <c r="G5" s="308" t="s">
        <v>328</v>
      </c>
      <c r="H5" s="68" t="s">
        <v>393</v>
      </c>
      <c r="I5" s="68" t="s">
        <v>394</v>
      </c>
      <c r="J5" s="68" t="s">
        <v>395</v>
      </c>
      <c r="K5" s="68" t="s">
        <v>396</v>
      </c>
      <c r="L5" s="68" t="s">
        <v>397</v>
      </c>
      <c r="M5" s="308" t="s">
        <v>329</v>
      </c>
      <c r="N5" s="457"/>
      <c r="O5" s="469"/>
      <c r="P5" s="68" t="s">
        <v>315</v>
      </c>
      <c r="Q5" s="308" t="s">
        <v>328</v>
      </c>
      <c r="R5" s="68" t="s">
        <v>393</v>
      </c>
      <c r="S5" s="68" t="s">
        <v>394</v>
      </c>
      <c r="T5" s="68" t="s">
        <v>395</v>
      </c>
      <c r="U5" s="68" t="s">
        <v>396</v>
      </c>
      <c r="V5" s="68" t="s">
        <v>397</v>
      </c>
      <c r="W5" s="308" t="s">
        <v>329</v>
      </c>
      <c r="X5" s="469"/>
      <c r="Y5" s="306"/>
      <c r="Z5" s="476"/>
      <c r="AA5" s="476"/>
      <c r="AB5" s="457"/>
      <c r="AC5" s="454"/>
      <c r="AD5" s="454"/>
      <c r="AE5" s="454"/>
      <c r="AF5" s="457"/>
      <c r="AG5" s="458"/>
      <c r="AH5" s="457"/>
      <c r="AI5" s="454"/>
      <c r="AJ5" s="454"/>
      <c r="AK5" s="454"/>
      <c r="AL5" s="454"/>
      <c r="AM5" s="454"/>
      <c r="AN5" s="469"/>
      <c r="AO5" s="470"/>
      <c r="AP5" s="486"/>
      <c r="AQ5" s="481"/>
      <c r="AR5" s="481"/>
      <c r="AS5" s="442"/>
    </row>
    <row r="6" spans="1:45" s="21" customFormat="1" ht="17.100000000000001" customHeight="1">
      <c r="A6" s="69" t="s">
        <v>1</v>
      </c>
      <c r="B6" s="69"/>
      <c r="C6" s="69"/>
      <c r="D6" s="312"/>
      <c r="E6" s="70">
        <v>52817</v>
      </c>
      <c r="F6" s="71">
        <v>52615</v>
      </c>
      <c r="G6" s="71">
        <v>20657</v>
      </c>
      <c r="H6" s="71">
        <v>18398</v>
      </c>
      <c r="I6" s="71">
        <v>7761</v>
      </c>
      <c r="J6" s="71">
        <v>4178</v>
      </c>
      <c r="K6" s="71">
        <v>1226</v>
      </c>
      <c r="L6" s="71">
        <v>298</v>
      </c>
      <c r="M6" s="71">
        <v>97</v>
      </c>
      <c r="N6" s="71">
        <v>202</v>
      </c>
      <c r="O6" s="71">
        <v>55466</v>
      </c>
      <c r="P6" s="71">
        <v>55299</v>
      </c>
      <c r="Q6" s="71">
        <v>19911</v>
      </c>
      <c r="R6" s="71">
        <v>19294</v>
      </c>
      <c r="S6" s="71">
        <v>8928</v>
      </c>
      <c r="T6" s="71">
        <v>5087</v>
      </c>
      <c r="U6" s="71">
        <v>1552</v>
      </c>
      <c r="V6" s="71">
        <v>390</v>
      </c>
      <c r="W6" s="71">
        <v>137</v>
      </c>
      <c r="X6" s="71">
        <v>167</v>
      </c>
      <c r="Y6" s="309"/>
      <c r="Z6" s="71">
        <v>-2649</v>
      </c>
      <c r="AA6" s="71">
        <v>-2684</v>
      </c>
      <c r="AB6" s="71">
        <v>35</v>
      </c>
      <c r="AC6" s="71">
        <v>111299</v>
      </c>
      <c r="AD6" s="71">
        <v>106082</v>
      </c>
      <c r="AE6" s="71">
        <v>5217</v>
      </c>
      <c r="AF6" s="71">
        <v>121924</v>
      </c>
      <c r="AG6" s="71">
        <v>116724</v>
      </c>
      <c r="AH6" s="71">
        <v>5200</v>
      </c>
      <c r="AI6" s="71">
        <v>-10625</v>
      </c>
      <c r="AJ6" s="71">
        <v>-10642</v>
      </c>
      <c r="AK6" s="71">
        <v>17</v>
      </c>
      <c r="AL6" s="87">
        <v>2.0161931008267606</v>
      </c>
      <c r="AM6" s="87">
        <v>2.1107795801009059</v>
      </c>
      <c r="AN6" s="87">
        <v>-9.4586479274145319E-2</v>
      </c>
      <c r="AO6" s="310"/>
      <c r="AP6" s="311" t="s">
        <v>1</v>
      </c>
      <c r="AQ6" s="312"/>
      <c r="AR6" s="312"/>
      <c r="AS6" s="312"/>
    </row>
    <row r="7" spans="1:45" ht="17.100000000000001" customHeight="1">
      <c r="A7" s="72"/>
      <c r="B7" s="72" t="s">
        <v>3</v>
      </c>
      <c r="C7" s="72"/>
      <c r="D7" s="40"/>
      <c r="E7" s="74">
        <v>321</v>
      </c>
      <c r="F7" s="75">
        <v>321</v>
      </c>
      <c r="G7" s="75">
        <v>108</v>
      </c>
      <c r="H7" s="75">
        <v>144</v>
      </c>
      <c r="I7" s="75">
        <v>42</v>
      </c>
      <c r="J7" s="75">
        <v>19</v>
      </c>
      <c r="K7" s="75">
        <v>4</v>
      </c>
      <c r="L7" s="75">
        <v>2</v>
      </c>
      <c r="M7" s="75">
        <v>2</v>
      </c>
      <c r="N7" s="313" t="s">
        <v>313</v>
      </c>
      <c r="O7" s="75">
        <v>371</v>
      </c>
      <c r="P7" s="75">
        <v>371</v>
      </c>
      <c r="Q7" s="75">
        <v>130</v>
      </c>
      <c r="R7" s="75">
        <v>160</v>
      </c>
      <c r="S7" s="75">
        <v>42</v>
      </c>
      <c r="T7" s="75">
        <v>26</v>
      </c>
      <c r="U7" s="75">
        <v>8</v>
      </c>
      <c r="V7" s="75">
        <v>4</v>
      </c>
      <c r="W7" s="75">
        <v>1</v>
      </c>
      <c r="X7" s="75" t="s">
        <v>313</v>
      </c>
      <c r="Y7" s="75"/>
      <c r="Z7" s="75">
        <v>-50</v>
      </c>
      <c r="AA7" s="75">
        <v>-50</v>
      </c>
      <c r="AB7" s="75" t="s">
        <v>313</v>
      </c>
      <c r="AC7" s="75">
        <v>644</v>
      </c>
      <c r="AD7" s="75">
        <v>644</v>
      </c>
      <c r="AE7" s="75" t="s">
        <v>313</v>
      </c>
      <c r="AF7" s="75">
        <v>751</v>
      </c>
      <c r="AG7" s="75">
        <v>751</v>
      </c>
      <c r="AH7" s="75" t="s">
        <v>313</v>
      </c>
      <c r="AI7" s="75">
        <v>-107</v>
      </c>
      <c r="AJ7" s="75">
        <v>-107</v>
      </c>
      <c r="AK7" s="75" t="s">
        <v>313</v>
      </c>
      <c r="AL7" s="89">
        <v>2.0062305295950154</v>
      </c>
      <c r="AM7" s="89">
        <v>2.0242587601078168</v>
      </c>
      <c r="AN7" s="89">
        <v>-1.8028230512801446E-2</v>
      </c>
      <c r="AO7" s="314"/>
      <c r="AP7" s="315"/>
      <c r="AQ7" s="40" t="s">
        <v>3</v>
      </c>
      <c r="AR7" s="40"/>
      <c r="AS7" s="40"/>
    </row>
    <row r="8" spans="1:45" ht="17.100000000000001" customHeight="1">
      <c r="A8" s="72"/>
      <c r="B8" s="72"/>
      <c r="C8" s="72" t="s">
        <v>4</v>
      </c>
      <c r="D8" s="40"/>
      <c r="E8" s="74">
        <v>284</v>
      </c>
      <c r="F8" s="75">
        <v>284</v>
      </c>
      <c r="G8" s="75">
        <v>96</v>
      </c>
      <c r="H8" s="75">
        <v>123</v>
      </c>
      <c r="I8" s="75">
        <v>39</v>
      </c>
      <c r="J8" s="75">
        <v>18</v>
      </c>
      <c r="K8" s="75">
        <v>4</v>
      </c>
      <c r="L8" s="75">
        <v>2</v>
      </c>
      <c r="M8" s="75">
        <v>2</v>
      </c>
      <c r="N8" s="75" t="s">
        <v>313</v>
      </c>
      <c r="O8" s="75">
        <v>334</v>
      </c>
      <c r="P8" s="75">
        <v>334</v>
      </c>
      <c r="Q8" s="75">
        <v>121</v>
      </c>
      <c r="R8" s="75">
        <v>143</v>
      </c>
      <c r="S8" s="75">
        <v>34</v>
      </c>
      <c r="T8" s="75">
        <v>23</v>
      </c>
      <c r="U8" s="75">
        <v>8</v>
      </c>
      <c r="V8" s="75">
        <v>4</v>
      </c>
      <c r="W8" s="75">
        <v>1</v>
      </c>
      <c r="X8" s="75" t="s">
        <v>313</v>
      </c>
      <c r="Y8" s="75"/>
      <c r="Z8" s="75">
        <v>-50</v>
      </c>
      <c r="AA8" s="75">
        <v>-50</v>
      </c>
      <c r="AB8" s="75" t="s">
        <v>313</v>
      </c>
      <c r="AC8" s="75">
        <v>577</v>
      </c>
      <c r="AD8" s="75">
        <v>577</v>
      </c>
      <c r="AE8" s="75" t="s">
        <v>313</v>
      </c>
      <c r="AF8" s="75">
        <v>672</v>
      </c>
      <c r="AG8" s="75">
        <v>672</v>
      </c>
      <c r="AH8" s="75" t="s">
        <v>313</v>
      </c>
      <c r="AI8" s="75">
        <v>-95</v>
      </c>
      <c r="AJ8" s="75">
        <v>-95</v>
      </c>
      <c r="AK8" s="75" t="s">
        <v>313</v>
      </c>
      <c r="AL8" s="89">
        <v>2.0316901408450705</v>
      </c>
      <c r="AM8" s="89">
        <v>2.0119760479041915</v>
      </c>
      <c r="AN8" s="89">
        <v>1.9714092940879002E-2</v>
      </c>
      <c r="AO8" s="314"/>
      <c r="AP8" s="315"/>
      <c r="AQ8" s="40"/>
      <c r="AR8" s="40" t="s">
        <v>310</v>
      </c>
      <c r="AS8" s="40"/>
    </row>
    <row r="9" spans="1:45" ht="17.100000000000001" customHeight="1">
      <c r="A9" s="72"/>
      <c r="B9" s="72"/>
      <c r="C9" s="72" t="s">
        <v>5</v>
      </c>
      <c r="D9" s="40"/>
      <c r="E9" s="74">
        <v>37</v>
      </c>
      <c r="F9" s="75">
        <v>37</v>
      </c>
      <c r="G9" s="75">
        <v>12</v>
      </c>
      <c r="H9" s="75">
        <v>21</v>
      </c>
      <c r="I9" s="75">
        <v>3</v>
      </c>
      <c r="J9" s="75">
        <v>1</v>
      </c>
      <c r="K9" s="75" t="s">
        <v>313</v>
      </c>
      <c r="L9" s="75" t="s">
        <v>313</v>
      </c>
      <c r="M9" s="75" t="s">
        <v>313</v>
      </c>
      <c r="N9" s="75" t="s">
        <v>313</v>
      </c>
      <c r="O9" s="75">
        <v>37</v>
      </c>
      <c r="P9" s="75">
        <v>37</v>
      </c>
      <c r="Q9" s="75">
        <v>9</v>
      </c>
      <c r="R9" s="75">
        <v>17</v>
      </c>
      <c r="S9" s="75">
        <v>8</v>
      </c>
      <c r="T9" s="75">
        <v>3</v>
      </c>
      <c r="U9" s="75" t="s">
        <v>313</v>
      </c>
      <c r="V9" s="75" t="s">
        <v>313</v>
      </c>
      <c r="W9" s="75" t="s">
        <v>313</v>
      </c>
      <c r="X9" s="75" t="s">
        <v>313</v>
      </c>
      <c r="Y9" s="75"/>
      <c r="Z9" s="75">
        <v>0</v>
      </c>
      <c r="AA9" s="75">
        <v>0</v>
      </c>
      <c r="AB9" s="75" t="s">
        <v>313</v>
      </c>
      <c r="AC9" s="75">
        <v>67</v>
      </c>
      <c r="AD9" s="75">
        <v>67</v>
      </c>
      <c r="AE9" s="75" t="s">
        <v>313</v>
      </c>
      <c r="AF9" s="75">
        <v>79</v>
      </c>
      <c r="AG9" s="75">
        <v>79</v>
      </c>
      <c r="AH9" s="75" t="s">
        <v>313</v>
      </c>
      <c r="AI9" s="75">
        <v>-12</v>
      </c>
      <c r="AJ9" s="75">
        <v>-12</v>
      </c>
      <c r="AK9" s="75" t="s">
        <v>313</v>
      </c>
      <c r="AL9" s="89">
        <v>1.8108108108108107</v>
      </c>
      <c r="AM9" s="89">
        <v>2.1351351351351351</v>
      </c>
      <c r="AN9" s="89">
        <v>-0.32432432432432434</v>
      </c>
      <c r="AO9" s="314"/>
      <c r="AP9" s="315"/>
      <c r="AQ9" s="40"/>
      <c r="AR9" s="40" t="s">
        <v>311</v>
      </c>
      <c r="AS9" s="40"/>
    </row>
    <row r="10" spans="1:45" ht="17.100000000000001" customHeight="1">
      <c r="A10" s="72"/>
      <c r="B10" s="72"/>
      <c r="C10" s="72" t="s">
        <v>6</v>
      </c>
      <c r="D10" s="40"/>
      <c r="E10" s="74" t="s">
        <v>313</v>
      </c>
      <c r="F10" s="75" t="s">
        <v>313</v>
      </c>
      <c r="G10" s="75" t="s">
        <v>313</v>
      </c>
      <c r="H10" s="75" t="s">
        <v>313</v>
      </c>
      <c r="I10" s="75" t="s">
        <v>313</v>
      </c>
      <c r="J10" s="75" t="s">
        <v>313</v>
      </c>
      <c r="K10" s="75" t="s">
        <v>313</v>
      </c>
      <c r="L10" s="75" t="s">
        <v>313</v>
      </c>
      <c r="M10" s="75" t="s">
        <v>313</v>
      </c>
      <c r="N10" s="75" t="s">
        <v>313</v>
      </c>
      <c r="O10" s="75" t="s">
        <v>313</v>
      </c>
      <c r="P10" s="75" t="s">
        <v>313</v>
      </c>
      <c r="Q10" s="75" t="s">
        <v>313</v>
      </c>
      <c r="R10" s="75" t="s">
        <v>313</v>
      </c>
      <c r="S10" s="75" t="s">
        <v>313</v>
      </c>
      <c r="T10" s="75" t="s">
        <v>313</v>
      </c>
      <c r="U10" s="75" t="s">
        <v>313</v>
      </c>
      <c r="V10" s="75" t="s">
        <v>313</v>
      </c>
      <c r="W10" s="75" t="s">
        <v>313</v>
      </c>
      <c r="X10" s="75" t="s">
        <v>313</v>
      </c>
      <c r="Y10" s="75"/>
      <c r="Z10" s="76" t="s">
        <v>313</v>
      </c>
      <c r="AA10" s="76" t="s">
        <v>313</v>
      </c>
      <c r="AB10" s="76" t="s">
        <v>313</v>
      </c>
      <c r="AC10" s="76" t="s">
        <v>313</v>
      </c>
      <c r="AD10" s="76" t="s">
        <v>313</v>
      </c>
      <c r="AE10" s="75" t="s">
        <v>313</v>
      </c>
      <c r="AF10" s="76" t="s">
        <v>313</v>
      </c>
      <c r="AG10" s="76" t="s">
        <v>313</v>
      </c>
      <c r="AH10" s="75" t="s">
        <v>313</v>
      </c>
      <c r="AI10" s="76" t="s">
        <v>313</v>
      </c>
      <c r="AJ10" s="76" t="s">
        <v>313</v>
      </c>
      <c r="AK10" s="75" t="s">
        <v>313</v>
      </c>
      <c r="AL10" s="316" t="s">
        <v>313</v>
      </c>
      <c r="AM10" s="316" t="s">
        <v>313</v>
      </c>
      <c r="AN10" s="317" t="s">
        <v>313</v>
      </c>
      <c r="AO10" s="317"/>
      <c r="AP10" s="315"/>
      <c r="AQ10" s="40"/>
      <c r="AR10" s="40" t="s">
        <v>312</v>
      </c>
      <c r="AS10" s="40"/>
    </row>
    <row r="11" spans="1:45" ht="17.100000000000001" customHeight="1">
      <c r="A11" s="72"/>
      <c r="B11" s="72" t="s">
        <v>7</v>
      </c>
      <c r="C11" s="72"/>
      <c r="D11" s="40"/>
      <c r="E11" s="74">
        <v>111</v>
      </c>
      <c r="F11" s="75">
        <v>111</v>
      </c>
      <c r="G11" s="75">
        <v>44</v>
      </c>
      <c r="H11" s="75">
        <v>41</v>
      </c>
      <c r="I11" s="75">
        <v>12</v>
      </c>
      <c r="J11" s="75">
        <v>10</v>
      </c>
      <c r="K11" s="75">
        <v>3</v>
      </c>
      <c r="L11" s="75">
        <v>1</v>
      </c>
      <c r="M11" s="75" t="s">
        <v>313</v>
      </c>
      <c r="N11" s="75" t="s">
        <v>313</v>
      </c>
      <c r="O11" s="76">
        <v>133</v>
      </c>
      <c r="P11" s="76">
        <v>133</v>
      </c>
      <c r="Q11" s="76">
        <v>44</v>
      </c>
      <c r="R11" s="76">
        <v>46</v>
      </c>
      <c r="S11" s="76">
        <v>24</v>
      </c>
      <c r="T11" s="76">
        <v>10</v>
      </c>
      <c r="U11" s="76">
        <v>6</v>
      </c>
      <c r="V11" s="76">
        <v>1</v>
      </c>
      <c r="W11" s="76">
        <v>2</v>
      </c>
      <c r="X11" s="75" t="s">
        <v>313</v>
      </c>
      <c r="Y11" s="77"/>
      <c r="Z11" s="75">
        <v>-22</v>
      </c>
      <c r="AA11" s="76">
        <v>-22</v>
      </c>
      <c r="AB11" s="76" t="s">
        <v>313</v>
      </c>
      <c r="AC11" s="75">
        <v>223</v>
      </c>
      <c r="AD11" s="75">
        <v>223</v>
      </c>
      <c r="AE11" s="75" t="s">
        <v>313</v>
      </c>
      <c r="AF11" s="76">
        <v>298</v>
      </c>
      <c r="AG11" s="76">
        <v>298</v>
      </c>
      <c r="AH11" s="76" t="s">
        <v>313</v>
      </c>
      <c r="AI11" s="75">
        <v>-75</v>
      </c>
      <c r="AJ11" s="75">
        <v>-75</v>
      </c>
      <c r="AK11" s="75" t="s">
        <v>313</v>
      </c>
      <c r="AL11" s="318">
        <v>2.0090090090090089</v>
      </c>
      <c r="AM11" s="318">
        <v>2.2406015037593985</v>
      </c>
      <c r="AN11" s="89">
        <v>-0.23159249475038957</v>
      </c>
      <c r="AO11" s="314"/>
      <c r="AP11" s="315"/>
      <c r="AQ11" s="40" t="s">
        <v>7</v>
      </c>
      <c r="AR11" s="40"/>
      <c r="AS11" s="40"/>
    </row>
    <row r="12" spans="1:45" ht="17.100000000000001" customHeight="1">
      <c r="A12" s="72"/>
      <c r="B12" s="72"/>
      <c r="C12" s="72" t="s">
        <v>4</v>
      </c>
      <c r="D12" s="40"/>
      <c r="E12" s="74">
        <v>82</v>
      </c>
      <c r="F12" s="75">
        <v>82</v>
      </c>
      <c r="G12" s="75">
        <v>34</v>
      </c>
      <c r="H12" s="75">
        <v>32</v>
      </c>
      <c r="I12" s="75">
        <v>8</v>
      </c>
      <c r="J12" s="75">
        <v>6</v>
      </c>
      <c r="K12" s="75">
        <v>1</v>
      </c>
      <c r="L12" s="75">
        <v>1</v>
      </c>
      <c r="M12" s="75" t="s">
        <v>313</v>
      </c>
      <c r="N12" s="75" t="s">
        <v>313</v>
      </c>
      <c r="O12" s="76">
        <v>97</v>
      </c>
      <c r="P12" s="76">
        <v>97</v>
      </c>
      <c r="Q12" s="76">
        <v>33</v>
      </c>
      <c r="R12" s="76">
        <v>36</v>
      </c>
      <c r="S12" s="76">
        <v>16</v>
      </c>
      <c r="T12" s="76">
        <v>5</v>
      </c>
      <c r="U12" s="76">
        <v>5</v>
      </c>
      <c r="V12" s="76" t="s">
        <v>313</v>
      </c>
      <c r="W12" s="76">
        <v>2</v>
      </c>
      <c r="X12" s="75" t="s">
        <v>313</v>
      </c>
      <c r="Y12" s="77"/>
      <c r="Z12" s="76">
        <v>-15</v>
      </c>
      <c r="AA12" s="76">
        <v>-15</v>
      </c>
      <c r="AB12" s="76" t="s">
        <v>313</v>
      </c>
      <c r="AC12" s="75">
        <v>157</v>
      </c>
      <c r="AD12" s="75">
        <v>157</v>
      </c>
      <c r="AE12" s="75" t="s">
        <v>313</v>
      </c>
      <c r="AF12" s="76">
        <v>212</v>
      </c>
      <c r="AG12" s="76">
        <v>212</v>
      </c>
      <c r="AH12" s="76" t="s">
        <v>313</v>
      </c>
      <c r="AI12" s="76">
        <v>-55</v>
      </c>
      <c r="AJ12" s="76">
        <v>-55</v>
      </c>
      <c r="AK12" s="76" t="s">
        <v>313</v>
      </c>
      <c r="AL12" s="318">
        <v>1.9146341463414633</v>
      </c>
      <c r="AM12" s="318">
        <v>2.1855670103092781</v>
      </c>
      <c r="AN12" s="89">
        <v>-0.2709328639678148</v>
      </c>
      <c r="AO12" s="314"/>
      <c r="AP12" s="315"/>
      <c r="AQ12" s="40"/>
      <c r="AR12" s="40" t="s">
        <v>4</v>
      </c>
      <c r="AS12" s="40"/>
    </row>
    <row r="13" spans="1:45" ht="17.100000000000001" customHeight="1">
      <c r="A13" s="72"/>
      <c r="B13" s="72"/>
      <c r="C13" s="72" t="s">
        <v>5</v>
      </c>
      <c r="D13" s="40"/>
      <c r="E13" s="74">
        <v>29</v>
      </c>
      <c r="F13" s="75">
        <v>29</v>
      </c>
      <c r="G13" s="75">
        <v>10</v>
      </c>
      <c r="H13" s="75">
        <v>9</v>
      </c>
      <c r="I13" s="75">
        <v>4</v>
      </c>
      <c r="J13" s="75">
        <v>4</v>
      </c>
      <c r="K13" s="75">
        <v>2</v>
      </c>
      <c r="L13" s="75" t="s">
        <v>313</v>
      </c>
      <c r="M13" s="75" t="s">
        <v>313</v>
      </c>
      <c r="N13" s="75" t="s">
        <v>313</v>
      </c>
      <c r="O13" s="76">
        <v>36</v>
      </c>
      <c r="P13" s="76">
        <v>36</v>
      </c>
      <c r="Q13" s="76">
        <v>11</v>
      </c>
      <c r="R13" s="76">
        <v>10</v>
      </c>
      <c r="S13" s="76">
        <v>8</v>
      </c>
      <c r="T13" s="76">
        <v>5</v>
      </c>
      <c r="U13" s="76">
        <v>1</v>
      </c>
      <c r="V13" s="76">
        <v>1</v>
      </c>
      <c r="W13" s="76" t="s">
        <v>313</v>
      </c>
      <c r="X13" s="75" t="s">
        <v>313</v>
      </c>
      <c r="Y13" s="75"/>
      <c r="Z13" s="76">
        <v>-7</v>
      </c>
      <c r="AA13" s="76">
        <v>-7</v>
      </c>
      <c r="AB13" s="76" t="s">
        <v>313</v>
      </c>
      <c r="AC13" s="75">
        <v>66</v>
      </c>
      <c r="AD13" s="75">
        <v>66</v>
      </c>
      <c r="AE13" s="75" t="s">
        <v>313</v>
      </c>
      <c r="AF13" s="76">
        <v>86</v>
      </c>
      <c r="AG13" s="76">
        <v>86</v>
      </c>
      <c r="AH13" s="75" t="s">
        <v>313</v>
      </c>
      <c r="AI13" s="76">
        <v>-20</v>
      </c>
      <c r="AJ13" s="76">
        <v>-20</v>
      </c>
      <c r="AK13" s="76" t="s">
        <v>313</v>
      </c>
      <c r="AL13" s="318">
        <v>2.2758620689655173</v>
      </c>
      <c r="AM13" s="318">
        <v>2.3888888888888888</v>
      </c>
      <c r="AN13" s="89">
        <v>-0.11302681992337149</v>
      </c>
      <c r="AO13" s="314"/>
      <c r="AP13" s="315"/>
      <c r="AQ13" s="40"/>
      <c r="AR13" s="40" t="s">
        <v>5</v>
      </c>
      <c r="AS13" s="40"/>
    </row>
    <row r="14" spans="1:45" ht="17.100000000000001" customHeight="1">
      <c r="A14" s="72"/>
      <c r="B14" s="72"/>
      <c r="C14" s="72" t="s">
        <v>6</v>
      </c>
      <c r="D14" s="40"/>
      <c r="E14" s="74" t="s">
        <v>313</v>
      </c>
      <c r="F14" s="75" t="s">
        <v>313</v>
      </c>
      <c r="G14" s="75" t="s">
        <v>313</v>
      </c>
      <c r="H14" s="75" t="s">
        <v>313</v>
      </c>
      <c r="I14" s="75" t="s">
        <v>313</v>
      </c>
      <c r="J14" s="75" t="s">
        <v>313</v>
      </c>
      <c r="K14" s="75" t="s">
        <v>313</v>
      </c>
      <c r="L14" s="75" t="s">
        <v>313</v>
      </c>
      <c r="M14" s="75" t="s">
        <v>313</v>
      </c>
      <c r="N14" s="75" t="s">
        <v>313</v>
      </c>
      <c r="O14" s="76" t="s">
        <v>313</v>
      </c>
      <c r="P14" s="76" t="s">
        <v>313</v>
      </c>
      <c r="Q14" s="76" t="s">
        <v>313</v>
      </c>
      <c r="R14" s="76" t="s">
        <v>313</v>
      </c>
      <c r="S14" s="76" t="s">
        <v>313</v>
      </c>
      <c r="T14" s="76" t="s">
        <v>313</v>
      </c>
      <c r="U14" s="76" t="s">
        <v>313</v>
      </c>
      <c r="V14" s="76" t="s">
        <v>313</v>
      </c>
      <c r="W14" s="76" t="s">
        <v>313</v>
      </c>
      <c r="X14" s="75" t="s">
        <v>313</v>
      </c>
      <c r="Y14" s="75"/>
      <c r="Z14" s="76" t="s">
        <v>313</v>
      </c>
      <c r="AA14" s="76" t="s">
        <v>313</v>
      </c>
      <c r="AB14" s="76" t="s">
        <v>313</v>
      </c>
      <c r="AC14" s="76" t="s">
        <v>313</v>
      </c>
      <c r="AD14" s="76" t="s">
        <v>313</v>
      </c>
      <c r="AE14" s="75" t="s">
        <v>313</v>
      </c>
      <c r="AF14" s="76" t="s">
        <v>313</v>
      </c>
      <c r="AG14" s="76" t="s">
        <v>313</v>
      </c>
      <c r="AH14" s="75" t="s">
        <v>313</v>
      </c>
      <c r="AI14" s="76" t="s">
        <v>313</v>
      </c>
      <c r="AJ14" s="76" t="s">
        <v>313</v>
      </c>
      <c r="AK14" s="75" t="s">
        <v>313</v>
      </c>
      <c r="AL14" s="316" t="s">
        <v>313</v>
      </c>
      <c r="AM14" s="316" t="s">
        <v>313</v>
      </c>
      <c r="AN14" s="317" t="s">
        <v>313</v>
      </c>
      <c r="AO14" s="317"/>
      <c r="AP14" s="315"/>
      <c r="AQ14" s="40"/>
      <c r="AR14" s="40" t="s">
        <v>6</v>
      </c>
      <c r="AS14" s="40"/>
    </row>
    <row r="15" spans="1:45" ht="17.100000000000001" customHeight="1">
      <c r="A15" s="72"/>
      <c r="B15" s="72" t="s">
        <v>8</v>
      </c>
      <c r="C15" s="72"/>
      <c r="D15" s="8" t="s">
        <v>589</v>
      </c>
      <c r="E15" s="74">
        <v>64</v>
      </c>
      <c r="F15" s="75">
        <v>64</v>
      </c>
      <c r="G15" s="75">
        <v>16</v>
      </c>
      <c r="H15" s="75">
        <v>31</v>
      </c>
      <c r="I15" s="75">
        <v>10</v>
      </c>
      <c r="J15" s="75">
        <v>7</v>
      </c>
      <c r="K15" s="75" t="s">
        <v>313</v>
      </c>
      <c r="L15" s="75" t="s">
        <v>313</v>
      </c>
      <c r="M15" s="75" t="s">
        <v>313</v>
      </c>
      <c r="N15" s="75" t="s">
        <v>313</v>
      </c>
      <c r="O15" s="76">
        <v>71</v>
      </c>
      <c r="P15" s="76">
        <v>71</v>
      </c>
      <c r="Q15" s="76">
        <v>18</v>
      </c>
      <c r="R15" s="76">
        <v>31</v>
      </c>
      <c r="S15" s="76">
        <v>16</v>
      </c>
      <c r="T15" s="76">
        <v>6</v>
      </c>
      <c r="U15" s="76" t="s">
        <v>313</v>
      </c>
      <c r="V15" s="76" t="s">
        <v>313</v>
      </c>
      <c r="W15" s="76" t="s">
        <v>313</v>
      </c>
      <c r="X15" s="75" t="s">
        <v>313</v>
      </c>
      <c r="Y15" s="75"/>
      <c r="Z15" s="462">
        <v>-7</v>
      </c>
      <c r="AA15" s="463">
        <v>-7</v>
      </c>
      <c r="AB15" s="464" t="s">
        <v>313</v>
      </c>
      <c r="AC15" s="75">
        <v>136</v>
      </c>
      <c r="AD15" s="75">
        <v>136</v>
      </c>
      <c r="AE15" s="75" t="s">
        <v>313</v>
      </c>
      <c r="AF15" s="76">
        <v>152</v>
      </c>
      <c r="AG15" s="76">
        <v>152</v>
      </c>
      <c r="AH15" s="75" t="s">
        <v>313</v>
      </c>
      <c r="AI15" s="449">
        <v>-16</v>
      </c>
      <c r="AJ15" s="449">
        <v>-16</v>
      </c>
      <c r="AK15" s="453" t="s">
        <v>313</v>
      </c>
      <c r="AL15" s="446">
        <v>2.125</v>
      </c>
      <c r="AM15" s="446">
        <v>2.140845070422535</v>
      </c>
      <c r="AN15" s="448">
        <v>-1.5845070422535024E-2</v>
      </c>
      <c r="AO15" s="89"/>
      <c r="AP15" s="315"/>
      <c r="AQ15" s="40" t="s">
        <v>8</v>
      </c>
      <c r="AR15" s="40"/>
      <c r="AS15" s="8" t="s">
        <v>589</v>
      </c>
    </row>
    <row r="16" spans="1:45" ht="17.100000000000001" customHeight="1">
      <c r="A16" s="72"/>
      <c r="B16" s="72"/>
      <c r="C16" s="72" t="s">
        <v>4</v>
      </c>
      <c r="D16" s="8" t="s">
        <v>589</v>
      </c>
      <c r="E16" s="74" t="s">
        <v>337</v>
      </c>
      <c r="F16" s="75" t="s">
        <v>337</v>
      </c>
      <c r="G16" s="75" t="s">
        <v>337</v>
      </c>
      <c r="H16" s="75" t="s">
        <v>337</v>
      </c>
      <c r="I16" s="75" t="s">
        <v>337</v>
      </c>
      <c r="J16" s="75" t="s">
        <v>337</v>
      </c>
      <c r="K16" s="75" t="s">
        <v>337</v>
      </c>
      <c r="L16" s="75" t="s">
        <v>337</v>
      </c>
      <c r="M16" s="75" t="s">
        <v>337</v>
      </c>
      <c r="N16" s="75" t="s">
        <v>337</v>
      </c>
      <c r="O16" s="76" t="s">
        <v>337</v>
      </c>
      <c r="P16" s="76" t="s">
        <v>337</v>
      </c>
      <c r="Q16" s="76" t="s">
        <v>337</v>
      </c>
      <c r="R16" s="76" t="s">
        <v>337</v>
      </c>
      <c r="S16" s="76" t="s">
        <v>337</v>
      </c>
      <c r="T16" s="76" t="s">
        <v>337</v>
      </c>
      <c r="U16" s="76" t="s">
        <v>337</v>
      </c>
      <c r="V16" s="76" t="s">
        <v>337</v>
      </c>
      <c r="W16" s="76" t="s">
        <v>337</v>
      </c>
      <c r="X16" s="75" t="s">
        <v>337</v>
      </c>
      <c r="Y16" s="75"/>
      <c r="Z16" s="462"/>
      <c r="AA16" s="463"/>
      <c r="AB16" s="464"/>
      <c r="AC16" s="75" t="s">
        <v>337</v>
      </c>
      <c r="AD16" s="75" t="s">
        <v>337</v>
      </c>
      <c r="AE16" s="75" t="s">
        <v>337</v>
      </c>
      <c r="AF16" s="76" t="s">
        <v>337</v>
      </c>
      <c r="AG16" s="76" t="s">
        <v>337</v>
      </c>
      <c r="AH16" s="75" t="s">
        <v>337</v>
      </c>
      <c r="AI16" s="449"/>
      <c r="AJ16" s="449"/>
      <c r="AK16" s="453"/>
      <c r="AL16" s="447"/>
      <c r="AM16" s="447"/>
      <c r="AN16" s="447"/>
      <c r="AO16" s="89"/>
      <c r="AP16" s="315"/>
      <c r="AQ16" s="40"/>
      <c r="AR16" s="40" t="s">
        <v>4</v>
      </c>
      <c r="AS16" s="8" t="s">
        <v>589</v>
      </c>
    </row>
    <row r="17" spans="1:45" ht="17.100000000000001" customHeight="1">
      <c r="A17" s="72"/>
      <c r="B17" s="72"/>
      <c r="C17" s="72" t="s">
        <v>5</v>
      </c>
      <c r="D17" s="8" t="s">
        <v>589</v>
      </c>
      <c r="E17" s="74" t="s">
        <v>337</v>
      </c>
      <c r="F17" s="75" t="s">
        <v>337</v>
      </c>
      <c r="G17" s="75" t="s">
        <v>337</v>
      </c>
      <c r="H17" s="75" t="s">
        <v>337</v>
      </c>
      <c r="I17" s="75" t="s">
        <v>337</v>
      </c>
      <c r="J17" s="75" t="s">
        <v>337</v>
      </c>
      <c r="K17" s="75" t="s">
        <v>337</v>
      </c>
      <c r="L17" s="75" t="s">
        <v>337</v>
      </c>
      <c r="M17" s="75" t="s">
        <v>337</v>
      </c>
      <c r="N17" s="75" t="s">
        <v>337</v>
      </c>
      <c r="O17" s="76" t="s">
        <v>337</v>
      </c>
      <c r="P17" s="76" t="s">
        <v>337</v>
      </c>
      <c r="Q17" s="76" t="s">
        <v>337</v>
      </c>
      <c r="R17" s="76" t="s">
        <v>337</v>
      </c>
      <c r="S17" s="76" t="s">
        <v>337</v>
      </c>
      <c r="T17" s="76" t="s">
        <v>337</v>
      </c>
      <c r="U17" s="76" t="s">
        <v>337</v>
      </c>
      <c r="V17" s="76" t="s">
        <v>337</v>
      </c>
      <c r="W17" s="76" t="s">
        <v>337</v>
      </c>
      <c r="X17" s="75" t="s">
        <v>337</v>
      </c>
      <c r="Y17" s="75"/>
      <c r="Z17" s="462"/>
      <c r="AA17" s="463"/>
      <c r="AB17" s="464"/>
      <c r="AC17" s="75" t="s">
        <v>337</v>
      </c>
      <c r="AD17" s="75" t="s">
        <v>337</v>
      </c>
      <c r="AE17" s="75" t="s">
        <v>337</v>
      </c>
      <c r="AF17" s="76" t="s">
        <v>337</v>
      </c>
      <c r="AG17" s="76" t="s">
        <v>337</v>
      </c>
      <c r="AH17" s="75" t="s">
        <v>337</v>
      </c>
      <c r="AI17" s="449"/>
      <c r="AJ17" s="449"/>
      <c r="AK17" s="453"/>
      <c r="AL17" s="447"/>
      <c r="AM17" s="447"/>
      <c r="AN17" s="447"/>
      <c r="AO17" s="89"/>
      <c r="AP17" s="315"/>
      <c r="AQ17" s="40"/>
      <c r="AR17" s="40" t="s">
        <v>5</v>
      </c>
      <c r="AS17" s="8" t="s">
        <v>589</v>
      </c>
    </row>
    <row r="18" spans="1:45" ht="17.100000000000001" customHeight="1">
      <c r="A18" s="72"/>
      <c r="B18" s="72"/>
      <c r="C18" s="72" t="s">
        <v>6</v>
      </c>
      <c r="D18" s="40"/>
      <c r="E18" s="74" t="s">
        <v>313</v>
      </c>
      <c r="F18" s="75" t="s">
        <v>313</v>
      </c>
      <c r="G18" s="75" t="s">
        <v>313</v>
      </c>
      <c r="H18" s="75" t="s">
        <v>313</v>
      </c>
      <c r="I18" s="75" t="s">
        <v>313</v>
      </c>
      <c r="J18" s="75" t="s">
        <v>313</v>
      </c>
      <c r="K18" s="75" t="s">
        <v>313</v>
      </c>
      <c r="L18" s="75" t="s">
        <v>313</v>
      </c>
      <c r="M18" s="75" t="s">
        <v>313</v>
      </c>
      <c r="N18" s="75" t="s">
        <v>313</v>
      </c>
      <c r="O18" s="76" t="s">
        <v>313</v>
      </c>
      <c r="P18" s="76" t="s">
        <v>313</v>
      </c>
      <c r="Q18" s="76" t="s">
        <v>313</v>
      </c>
      <c r="R18" s="76" t="s">
        <v>313</v>
      </c>
      <c r="S18" s="76" t="s">
        <v>313</v>
      </c>
      <c r="T18" s="76" t="s">
        <v>313</v>
      </c>
      <c r="U18" s="76" t="s">
        <v>313</v>
      </c>
      <c r="V18" s="76" t="s">
        <v>313</v>
      </c>
      <c r="W18" s="76" t="s">
        <v>313</v>
      </c>
      <c r="X18" s="75" t="s">
        <v>313</v>
      </c>
      <c r="Y18" s="75"/>
      <c r="Z18" s="76" t="s">
        <v>313</v>
      </c>
      <c r="AA18" s="76" t="s">
        <v>313</v>
      </c>
      <c r="AB18" s="76" t="s">
        <v>313</v>
      </c>
      <c r="AC18" s="76" t="s">
        <v>313</v>
      </c>
      <c r="AD18" s="76" t="s">
        <v>313</v>
      </c>
      <c r="AE18" s="75" t="s">
        <v>313</v>
      </c>
      <c r="AF18" s="76" t="s">
        <v>313</v>
      </c>
      <c r="AG18" s="76" t="s">
        <v>313</v>
      </c>
      <c r="AH18" s="75" t="s">
        <v>313</v>
      </c>
      <c r="AI18" s="76" t="s">
        <v>313</v>
      </c>
      <c r="AJ18" s="76" t="s">
        <v>313</v>
      </c>
      <c r="AK18" s="75" t="s">
        <v>313</v>
      </c>
      <c r="AL18" s="316" t="s">
        <v>313</v>
      </c>
      <c r="AM18" s="316" t="s">
        <v>313</v>
      </c>
      <c r="AN18" s="317" t="s">
        <v>313</v>
      </c>
      <c r="AO18" s="317"/>
      <c r="AP18" s="315"/>
      <c r="AQ18" s="40"/>
      <c r="AR18" s="40" t="s">
        <v>6</v>
      </c>
      <c r="AS18" s="40"/>
    </row>
    <row r="19" spans="1:45" ht="17.100000000000001" customHeight="1">
      <c r="A19" s="72"/>
      <c r="B19" s="72" t="s">
        <v>9</v>
      </c>
      <c r="C19" s="72"/>
      <c r="D19" s="40"/>
      <c r="E19" s="74">
        <v>1223</v>
      </c>
      <c r="F19" s="75">
        <v>1218</v>
      </c>
      <c r="G19" s="75">
        <v>454</v>
      </c>
      <c r="H19" s="75">
        <v>475</v>
      </c>
      <c r="I19" s="75">
        <v>173</v>
      </c>
      <c r="J19" s="75">
        <v>72</v>
      </c>
      <c r="K19" s="75">
        <v>26</v>
      </c>
      <c r="L19" s="75">
        <v>16</v>
      </c>
      <c r="M19" s="75">
        <v>2</v>
      </c>
      <c r="N19" s="75">
        <v>5</v>
      </c>
      <c r="O19" s="76">
        <v>1390</v>
      </c>
      <c r="P19" s="76">
        <v>1385</v>
      </c>
      <c r="Q19" s="76">
        <v>463</v>
      </c>
      <c r="R19" s="76">
        <v>538</v>
      </c>
      <c r="S19" s="76">
        <v>215</v>
      </c>
      <c r="T19" s="76">
        <v>92</v>
      </c>
      <c r="U19" s="76">
        <v>49</v>
      </c>
      <c r="V19" s="76">
        <v>19</v>
      </c>
      <c r="W19" s="76">
        <v>9</v>
      </c>
      <c r="X19" s="75">
        <v>5</v>
      </c>
      <c r="Y19" s="77"/>
      <c r="Z19" s="75">
        <v>-167</v>
      </c>
      <c r="AA19" s="76">
        <v>-167</v>
      </c>
      <c r="AB19" s="76">
        <v>0</v>
      </c>
      <c r="AC19" s="75">
        <v>2642</v>
      </c>
      <c r="AD19" s="75">
        <v>2455</v>
      </c>
      <c r="AE19" s="75">
        <v>187</v>
      </c>
      <c r="AF19" s="76">
        <v>3181</v>
      </c>
      <c r="AG19" s="76">
        <v>2976</v>
      </c>
      <c r="AH19" s="76">
        <v>205</v>
      </c>
      <c r="AI19" s="75">
        <v>-539</v>
      </c>
      <c r="AJ19" s="75">
        <v>-521</v>
      </c>
      <c r="AK19" s="75">
        <v>-18</v>
      </c>
      <c r="AL19" s="318">
        <v>2.0155993431855501</v>
      </c>
      <c r="AM19" s="318">
        <v>2.1487364620938627</v>
      </c>
      <c r="AN19" s="89">
        <v>-0.13313711890831259</v>
      </c>
      <c r="AO19" s="314"/>
      <c r="AP19" s="315"/>
      <c r="AQ19" s="40" t="s">
        <v>9</v>
      </c>
      <c r="AR19" s="40"/>
      <c r="AS19" s="40"/>
    </row>
    <row r="20" spans="1:45" ht="17.100000000000001" customHeight="1">
      <c r="A20" s="72"/>
      <c r="B20" s="72"/>
      <c r="C20" s="72" t="s">
        <v>4</v>
      </c>
      <c r="D20" s="40"/>
      <c r="E20" s="74">
        <v>593</v>
      </c>
      <c r="F20" s="75">
        <v>592</v>
      </c>
      <c r="G20" s="75">
        <v>257</v>
      </c>
      <c r="H20" s="75">
        <v>205</v>
      </c>
      <c r="I20" s="75">
        <v>67</v>
      </c>
      <c r="J20" s="75">
        <v>39</v>
      </c>
      <c r="K20" s="75">
        <v>15</v>
      </c>
      <c r="L20" s="75">
        <v>8</v>
      </c>
      <c r="M20" s="75">
        <v>1</v>
      </c>
      <c r="N20" s="75">
        <v>1</v>
      </c>
      <c r="O20" s="76">
        <v>689</v>
      </c>
      <c r="P20" s="76">
        <v>689</v>
      </c>
      <c r="Q20" s="76">
        <v>273</v>
      </c>
      <c r="R20" s="76">
        <v>239</v>
      </c>
      <c r="S20" s="76">
        <v>92</v>
      </c>
      <c r="T20" s="76">
        <v>45</v>
      </c>
      <c r="U20" s="76">
        <v>27</v>
      </c>
      <c r="V20" s="76">
        <v>8</v>
      </c>
      <c r="W20" s="76">
        <v>5</v>
      </c>
      <c r="X20" s="75" t="s">
        <v>313</v>
      </c>
      <c r="Y20" s="75"/>
      <c r="Z20" s="76">
        <v>-96</v>
      </c>
      <c r="AA20" s="76">
        <v>-97</v>
      </c>
      <c r="AB20" s="76">
        <v>1</v>
      </c>
      <c r="AC20" s="75">
        <v>1159</v>
      </c>
      <c r="AD20" s="75">
        <v>1155</v>
      </c>
      <c r="AE20" s="75">
        <v>4</v>
      </c>
      <c r="AF20" s="76">
        <v>1425</v>
      </c>
      <c r="AG20" s="76">
        <v>1425</v>
      </c>
      <c r="AH20" s="75" t="s">
        <v>313</v>
      </c>
      <c r="AI20" s="76">
        <v>-266</v>
      </c>
      <c r="AJ20" s="76">
        <v>-270</v>
      </c>
      <c r="AK20" s="76">
        <v>4</v>
      </c>
      <c r="AL20" s="318">
        <v>1.9510135135135136</v>
      </c>
      <c r="AM20" s="318">
        <v>2.0682148040638606</v>
      </c>
      <c r="AN20" s="89">
        <v>-0.117201290550347</v>
      </c>
      <c r="AO20" s="314"/>
      <c r="AP20" s="315"/>
      <c r="AQ20" s="40"/>
      <c r="AR20" s="40" t="s">
        <v>4</v>
      </c>
      <c r="AS20" s="40"/>
    </row>
    <row r="21" spans="1:45" ht="17.100000000000001" customHeight="1">
      <c r="A21" s="72"/>
      <c r="B21" s="72"/>
      <c r="C21" s="72" t="s">
        <v>5</v>
      </c>
      <c r="D21" s="40"/>
      <c r="E21" s="74">
        <v>489</v>
      </c>
      <c r="F21" s="75">
        <v>486</v>
      </c>
      <c r="G21" s="75">
        <v>151</v>
      </c>
      <c r="H21" s="75">
        <v>211</v>
      </c>
      <c r="I21" s="75">
        <v>84</v>
      </c>
      <c r="J21" s="75">
        <v>25</v>
      </c>
      <c r="K21" s="75">
        <v>8</v>
      </c>
      <c r="L21" s="75">
        <v>6</v>
      </c>
      <c r="M21" s="75">
        <v>1</v>
      </c>
      <c r="N21" s="75">
        <v>3</v>
      </c>
      <c r="O21" s="76">
        <v>548</v>
      </c>
      <c r="P21" s="76">
        <v>544</v>
      </c>
      <c r="Q21" s="76">
        <v>154</v>
      </c>
      <c r="R21" s="76">
        <v>230</v>
      </c>
      <c r="S21" s="76">
        <v>96</v>
      </c>
      <c r="T21" s="76">
        <v>37</v>
      </c>
      <c r="U21" s="76">
        <v>15</v>
      </c>
      <c r="V21" s="76">
        <v>8</v>
      </c>
      <c r="W21" s="76">
        <v>4</v>
      </c>
      <c r="X21" s="75">
        <v>4</v>
      </c>
      <c r="Y21" s="77"/>
      <c r="Z21" s="76">
        <v>-59</v>
      </c>
      <c r="AA21" s="76">
        <v>-58</v>
      </c>
      <c r="AB21" s="76">
        <v>-1</v>
      </c>
      <c r="AC21" s="75">
        <v>1183</v>
      </c>
      <c r="AD21" s="75">
        <v>1011</v>
      </c>
      <c r="AE21" s="75">
        <v>172</v>
      </c>
      <c r="AF21" s="76">
        <v>1398</v>
      </c>
      <c r="AG21" s="76">
        <v>1203</v>
      </c>
      <c r="AH21" s="76">
        <v>195</v>
      </c>
      <c r="AI21" s="76">
        <v>-215</v>
      </c>
      <c r="AJ21" s="76">
        <v>-192</v>
      </c>
      <c r="AK21" s="76">
        <v>-23</v>
      </c>
      <c r="AL21" s="318">
        <v>2.0802469135802468</v>
      </c>
      <c r="AM21" s="318">
        <v>2.2113970588235294</v>
      </c>
      <c r="AN21" s="89">
        <v>-0.13115014524328261</v>
      </c>
      <c r="AO21" s="314"/>
      <c r="AP21" s="315"/>
      <c r="AQ21" s="40"/>
      <c r="AR21" s="40" t="s">
        <v>5</v>
      </c>
      <c r="AS21" s="40"/>
    </row>
    <row r="22" spans="1:45" ht="17.100000000000001" customHeight="1">
      <c r="A22" s="72"/>
      <c r="B22" s="72"/>
      <c r="C22" s="72" t="s">
        <v>6</v>
      </c>
      <c r="D22" s="40"/>
      <c r="E22" s="74">
        <v>56</v>
      </c>
      <c r="F22" s="75">
        <v>56</v>
      </c>
      <c r="G22" s="75">
        <v>20</v>
      </c>
      <c r="H22" s="75">
        <v>20</v>
      </c>
      <c r="I22" s="75">
        <v>12</v>
      </c>
      <c r="J22" s="75">
        <v>3</v>
      </c>
      <c r="K22" s="75">
        <v>1</v>
      </c>
      <c r="L22" s="75" t="s">
        <v>313</v>
      </c>
      <c r="M22" s="75" t="s">
        <v>313</v>
      </c>
      <c r="N22" s="75" t="s">
        <v>313</v>
      </c>
      <c r="O22" s="76">
        <v>68</v>
      </c>
      <c r="P22" s="76">
        <v>68</v>
      </c>
      <c r="Q22" s="76">
        <v>17</v>
      </c>
      <c r="R22" s="76">
        <v>28</v>
      </c>
      <c r="S22" s="76">
        <v>13</v>
      </c>
      <c r="T22" s="76">
        <v>5</v>
      </c>
      <c r="U22" s="76">
        <v>4</v>
      </c>
      <c r="V22" s="76">
        <v>1</v>
      </c>
      <c r="W22" s="76" t="s">
        <v>313</v>
      </c>
      <c r="X22" s="75" t="s">
        <v>313</v>
      </c>
      <c r="Y22" s="75"/>
      <c r="Z22" s="76">
        <v>-12</v>
      </c>
      <c r="AA22" s="76">
        <v>-12</v>
      </c>
      <c r="AB22" s="76" t="s">
        <v>313</v>
      </c>
      <c r="AC22" s="75">
        <v>113</v>
      </c>
      <c r="AD22" s="75">
        <v>113</v>
      </c>
      <c r="AE22" s="75" t="s">
        <v>313</v>
      </c>
      <c r="AF22" s="76">
        <v>158</v>
      </c>
      <c r="AG22" s="76">
        <v>158</v>
      </c>
      <c r="AH22" s="75" t="s">
        <v>313</v>
      </c>
      <c r="AI22" s="76">
        <v>-45</v>
      </c>
      <c r="AJ22" s="76">
        <v>-45</v>
      </c>
      <c r="AK22" s="76" t="s">
        <v>313</v>
      </c>
      <c r="AL22" s="318">
        <v>2.0178571428571428</v>
      </c>
      <c r="AM22" s="318">
        <v>2.3235294117647061</v>
      </c>
      <c r="AN22" s="89">
        <v>-0.30567226890756327</v>
      </c>
      <c r="AO22" s="314"/>
      <c r="AP22" s="315"/>
      <c r="AQ22" s="40"/>
      <c r="AR22" s="40" t="s">
        <v>6</v>
      </c>
      <c r="AS22" s="40"/>
    </row>
    <row r="23" spans="1:45" ht="17.100000000000001" customHeight="1">
      <c r="A23" s="72"/>
      <c r="B23" s="72"/>
      <c r="C23" s="72" t="s">
        <v>10</v>
      </c>
      <c r="D23" s="40"/>
      <c r="E23" s="74">
        <v>85</v>
      </c>
      <c r="F23" s="75">
        <v>84</v>
      </c>
      <c r="G23" s="75">
        <v>26</v>
      </c>
      <c r="H23" s="75">
        <v>39</v>
      </c>
      <c r="I23" s="75">
        <v>10</v>
      </c>
      <c r="J23" s="75">
        <v>5</v>
      </c>
      <c r="K23" s="75">
        <v>2</v>
      </c>
      <c r="L23" s="75">
        <v>2</v>
      </c>
      <c r="M23" s="75" t="s">
        <v>313</v>
      </c>
      <c r="N23" s="75">
        <v>1</v>
      </c>
      <c r="O23" s="76">
        <v>85</v>
      </c>
      <c r="P23" s="76">
        <v>84</v>
      </c>
      <c r="Q23" s="76">
        <v>19</v>
      </c>
      <c r="R23" s="76">
        <v>41</v>
      </c>
      <c r="S23" s="76">
        <v>14</v>
      </c>
      <c r="T23" s="76">
        <v>5</v>
      </c>
      <c r="U23" s="76">
        <v>3</v>
      </c>
      <c r="V23" s="76">
        <v>2</v>
      </c>
      <c r="W23" s="76" t="s">
        <v>313</v>
      </c>
      <c r="X23" s="75">
        <v>1</v>
      </c>
      <c r="Y23" s="77"/>
      <c r="Z23" s="76">
        <v>0</v>
      </c>
      <c r="AA23" s="76">
        <v>0</v>
      </c>
      <c r="AB23" s="76">
        <v>0</v>
      </c>
      <c r="AC23" s="75">
        <v>187</v>
      </c>
      <c r="AD23" s="75">
        <v>176</v>
      </c>
      <c r="AE23" s="75">
        <v>11</v>
      </c>
      <c r="AF23" s="76">
        <v>200</v>
      </c>
      <c r="AG23" s="76">
        <v>190</v>
      </c>
      <c r="AH23" s="76">
        <v>10</v>
      </c>
      <c r="AI23" s="76">
        <v>-13</v>
      </c>
      <c r="AJ23" s="76">
        <v>-14</v>
      </c>
      <c r="AK23" s="76">
        <v>1</v>
      </c>
      <c r="AL23" s="318">
        <v>2.0952380952380953</v>
      </c>
      <c r="AM23" s="318">
        <v>2.2619047619047619</v>
      </c>
      <c r="AN23" s="89">
        <v>-0.16666666666666652</v>
      </c>
      <c r="AO23" s="314"/>
      <c r="AP23" s="315"/>
      <c r="AQ23" s="40"/>
      <c r="AR23" s="40" t="s">
        <v>10</v>
      </c>
      <c r="AS23" s="40"/>
    </row>
    <row r="24" spans="1:45" ht="17.100000000000001" customHeight="1">
      <c r="A24" s="72"/>
      <c r="B24" s="72"/>
      <c r="C24" s="72" t="s">
        <v>11</v>
      </c>
      <c r="D24" s="40"/>
      <c r="E24" s="74" t="s">
        <v>313</v>
      </c>
      <c r="F24" s="75" t="s">
        <v>313</v>
      </c>
      <c r="G24" s="75" t="s">
        <v>313</v>
      </c>
      <c r="H24" s="75" t="s">
        <v>313</v>
      </c>
      <c r="I24" s="75" t="s">
        <v>313</v>
      </c>
      <c r="J24" s="75" t="s">
        <v>313</v>
      </c>
      <c r="K24" s="75" t="s">
        <v>313</v>
      </c>
      <c r="L24" s="75" t="s">
        <v>313</v>
      </c>
      <c r="M24" s="75" t="s">
        <v>313</v>
      </c>
      <c r="N24" s="75" t="s">
        <v>313</v>
      </c>
      <c r="O24" s="76" t="s">
        <v>313</v>
      </c>
      <c r="P24" s="76" t="s">
        <v>313</v>
      </c>
      <c r="Q24" s="76" t="s">
        <v>313</v>
      </c>
      <c r="R24" s="76" t="s">
        <v>313</v>
      </c>
      <c r="S24" s="76" t="s">
        <v>313</v>
      </c>
      <c r="T24" s="76" t="s">
        <v>313</v>
      </c>
      <c r="U24" s="76" t="s">
        <v>313</v>
      </c>
      <c r="V24" s="76" t="s">
        <v>313</v>
      </c>
      <c r="W24" s="76" t="s">
        <v>313</v>
      </c>
      <c r="X24" s="75" t="s">
        <v>313</v>
      </c>
      <c r="Y24" s="75"/>
      <c r="Z24" s="76" t="s">
        <v>313</v>
      </c>
      <c r="AA24" s="76" t="s">
        <v>313</v>
      </c>
      <c r="AB24" s="76" t="s">
        <v>313</v>
      </c>
      <c r="AC24" s="76" t="s">
        <v>313</v>
      </c>
      <c r="AD24" s="76" t="s">
        <v>313</v>
      </c>
      <c r="AE24" s="75" t="s">
        <v>313</v>
      </c>
      <c r="AF24" s="76" t="s">
        <v>313</v>
      </c>
      <c r="AG24" s="76" t="s">
        <v>313</v>
      </c>
      <c r="AH24" s="75" t="s">
        <v>313</v>
      </c>
      <c r="AI24" s="76" t="s">
        <v>313</v>
      </c>
      <c r="AJ24" s="76" t="s">
        <v>313</v>
      </c>
      <c r="AK24" s="75" t="s">
        <v>313</v>
      </c>
      <c r="AL24" s="316" t="s">
        <v>313</v>
      </c>
      <c r="AM24" s="316" t="s">
        <v>313</v>
      </c>
      <c r="AN24" s="317" t="s">
        <v>313</v>
      </c>
      <c r="AO24" s="317"/>
      <c r="AP24" s="315"/>
      <c r="AQ24" s="40"/>
      <c r="AR24" s="40" t="s">
        <v>11</v>
      </c>
      <c r="AS24" s="40"/>
    </row>
    <row r="25" spans="1:45" ht="17.100000000000001" customHeight="1">
      <c r="A25" s="72"/>
      <c r="B25" s="72" t="s">
        <v>12</v>
      </c>
      <c r="C25" s="72"/>
      <c r="D25" s="40"/>
      <c r="E25" s="74">
        <v>1451</v>
      </c>
      <c r="F25" s="75">
        <v>1448</v>
      </c>
      <c r="G25" s="75">
        <v>475</v>
      </c>
      <c r="H25" s="75">
        <v>565</v>
      </c>
      <c r="I25" s="75">
        <v>229</v>
      </c>
      <c r="J25" s="75">
        <v>123</v>
      </c>
      <c r="K25" s="75">
        <v>43</v>
      </c>
      <c r="L25" s="75">
        <v>11</v>
      </c>
      <c r="M25" s="75">
        <v>2</v>
      </c>
      <c r="N25" s="75">
        <v>3</v>
      </c>
      <c r="O25" s="76">
        <v>1526</v>
      </c>
      <c r="P25" s="76">
        <v>1524</v>
      </c>
      <c r="Q25" s="76">
        <v>440</v>
      </c>
      <c r="R25" s="76">
        <v>589</v>
      </c>
      <c r="S25" s="76">
        <v>278</v>
      </c>
      <c r="T25" s="76">
        <v>149</v>
      </c>
      <c r="U25" s="76">
        <v>52</v>
      </c>
      <c r="V25" s="76">
        <v>15</v>
      </c>
      <c r="W25" s="76">
        <v>1</v>
      </c>
      <c r="X25" s="75">
        <v>2</v>
      </c>
      <c r="Y25" s="77"/>
      <c r="Z25" s="75">
        <v>-75</v>
      </c>
      <c r="AA25" s="76">
        <v>-76</v>
      </c>
      <c r="AB25" s="76">
        <v>1</v>
      </c>
      <c r="AC25" s="75">
        <v>3348</v>
      </c>
      <c r="AD25" s="75">
        <v>3079</v>
      </c>
      <c r="AE25" s="75">
        <v>269</v>
      </c>
      <c r="AF25" s="76">
        <v>3700</v>
      </c>
      <c r="AG25" s="76">
        <v>3405</v>
      </c>
      <c r="AH25" s="76">
        <v>295</v>
      </c>
      <c r="AI25" s="75">
        <v>-352</v>
      </c>
      <c r="AJ25" s="76">
        <v>-326</v>
      </c>
      <c r="AK25" s="76">
        <v>-26</v>
      </c>
      <c r="AL25" s="318">
        <v>2.1263812154696131</v>
      </c>
      <c r="AM25" s="318">
        <v>2.234251968503937</v>
      </c>
      <c r="AN25" s="89">
        <v>-0.10787075303432392</v>
      </c>
      <c r="AO25" s="314"/>
      <c r="AP25" s="315"/>
      <c r="AQ25" s="40" t="s">
        <v>12</v>
      </c>
      <c r="AR25" s="40"/>
      <c r="AS25" s="40"/>
    </row>
    <row r="26" spans="1:45" ht="17.100000000000001" customHeight="1">
      <c r="A26" s="72"/>
      <c r="B26" s="72"/>
      <c r="C26" s="72" t="s">
        <v>4</v>
      </c>
      <c r="D26" s="40"/>
      <c r="E26" s="74">
        <v>891</v>
      </c>
      <c r="F26" s="75">
        <v>889</v>
      </c>
      <c r="G26" s="75">
        <v>342</v>
      </c>
      <c r="H26" s="75">
        <v>320</v>
      </c>
      <c r="I26" s="75">
        <v>121</v>
      </c>
      <c r="J26" s="75">
        <v>72</v>
      </c>
      <c r="K26" s="75">
        <v>29</v>
      </c>
      <c r="L26" s="75">
        <v>5</v>
      </c>
      <c r="M26" s="75" t="s">
        <v>313</v>
      </c>
      <c r="N26" s="75">
        <v>2</v>
      </c>
      <c r="O26" s="76">
        <v>935</v>
      </c>
      <c r="P26" s="76">
        <v>933</v>
      </c>
      <c r="Q26" s="76">
        <v>305</v>
      </c>
      <c r="R26" s="76">
        <v>358</v>
      </c>
      <c r="S26" s="76">
        <v>152</v>
      </c>
      <c r="T26" s="76">
        <v>83</v>
      </c>
      <c r="U26" s="76">
        <v>28</v>
      </c>
      <c r="V26" s="76">
        <v>7</v>
      </c>
      <c r="W26" s="76" t="s">
        <v>313</v>
      </c>
      <c r="X26" s="75">
        <v>2</v>
      </c>
      <c r="Y26" s="77"/>
      <c r="Z26" s="76">
        <v>-44</v>
      </c>
      <c r="AA26" s="76">
        <v>-44</v>
      </c>
      <c r="AB26" s="76">
        <v>0</v>
      </c>
      <c r="AC26" s="75">
        <v>2076</v>
      </c>
      <c r="AD26" s="75">
        <v>1808</v>
      </c>
      <c r="AE26" s="75">
        <v>268</v>
      </c>
      <c r="AF26" s="76">
        <v>2286</v>
      </c>
      <c r="AG26" s="76">
        <v>1991</v>
      </c>
      <c r="AH26" s="76">
        <v>295</v>
      </c>
      <c r="AI26" s="76">
        <v>-210</v>
      </c>
      <c r="AJ26" s="76">
        <v>-183</v>
      </c>
      <c r="AK26" s="76">
        <v>-27</v>
      </c>
      <c r="AL26" s="318">
        <v>2.0337457817772777</v>
      </c>
      <c r="AM26" s="318">
        <v>2.1339764201500535</v>
      </c>
      <c r="AN26" s="89">
        <v>-0.10023063837277579</v>
      </c>
      <c r="AO26" s="314"/>
      <c r="AP26" s="315"/>
      <c r="AQ26" s="40"/>
      <c r="AR26" s="40" t="s">
        <v>4</v>
      </c>
      <c r="AS26" s="40"/>
    </row>
    <row r="27" spans="1:45" ht="17.100000000000001" customHeight="1">
      <c r="A27" s="72"/>
      <c r="B27" s="72"/>
      <c r="C27" s="72" t="s">
        <v>5</v>
      </c>
      <c r="D27" s="40"/>
      <c r="E27" s="74">
        <v>117</v>
      </c>
      <c r="F27" s="75">
        <v>117</v>
      </c>
      <c r="G27" s="75">
        <v>31</v>
      </c>
      <c r="H27" s="75">
        <v>52</v>
      </c>
      <c r="I27" s="75">
        <v>19</v>
      </c>
      <c r="J27" s="75">
        <v>10</v>
      </c>
      <c r="K27" s="75">
        <v>3</v>
      </c>
      <c r="L27" s="75">
        <v>2</v>
      </c>
      <c r="M27" s="75" t="s">
        <v>313</v>
      </c>
      <c r="N27" s="75" t="s">
        <v>313</v>
      </c>
      <c r="O27" s="76">
        <v>119</v>
      </c>
      <c r="P27" s="76">
        <v>119</v>
      </c>
      <c r="Q27" s="76">
        <v>29</v>
      </c>
      <c r="R27" s="76">
        <v>49</v>
      </c>
      <c r="S27" s="76">
        <v>19</v>
      </c>
      <c r="T27" s="76">
        <v>12</v>
      </c>
      <c r="U27" s="76">
        <v>7</v>
      </c>
      <c r="V27" s="76">
        <v>3</v>
      </c>
      <c r="W27" s="76" t="s">
        <v>313</v>
      </c>
      <c r="X27" s="75" t="s">
        <v>313</v>
      </c>
      <c r="Y27" s="75"/>
      <c r="Z27" s="76">
        <v>-2</v>
      </c>
      <c r="AA27" s="76">
        <v>-2</v>
      </c>
      <c r="AB27" s="76" t="s">
        <v>313</v>
      </c>
      <c r="AC27" s="75">
        <v>259</v>
      </c>
      <c r="AD27" s="75">
        <v>259</v>
      </c>
      <c r="AE27" s="75" t="s">
        <v>313</v>
      </c>
      <c r="AF27" s="76">
        <v>285</v>
      </c>
      <c r="AG27" s="76">
        <v>285</v>
      </c>
      <c r="AH27" s="75" t="s">
        <v>313</v>
      </c>
      <c r="AI27" s="76">
        <v>-26</v>
      </c>
      <c r="AJ27" s="76">
        <v>-26</v>
      </c>
      <c r="AK27" s="76" t="s">
        <v>313</v>
      </c>
      <c r="AL27" s="318">
        <v>2.2136752136752138</v>
      </c>
      <c r="AM27" s="318">
        <v>2.3949579831932772</v>
      </c>
      <c r="AN27" s="89">
        <v>-0.18128276951806344</v>
      </c>
      <c r="AO27" s="314"/>
      <c r="AP27" s="315"/>
      <c r="AQ27" s="40"/>
      <c r="AR27" s="40" t="s">
        <v>5</v>
      </c>
      <c r="AS27" s="40"/>
    </row>
    <row r="28" spans="1:45" ht="17.100000000000001" customHeight="1">
      <c r="A28" s="72"/>
      <c r="B28" s="72"/>
      <c r="C28" s="72" t="s">
        <v>6</v>
      </c>
      <c r="D28" s="8"/>
      <c r="E28" s="74">
        <v>443</v>
      </c>
      <c r="F28" s="75">
        <v>442</v>
      </c>
      <c r="G28" s="75">
        <v>102</v>
      </c>
      <c r="H28" s="75">
        <v>193</v>
      </c>
      <c r="I28" s="75">
        <v>89</v>
      </c>
      <c r="J28" s="75">
        <v>41</v>
      </c>
      <c r="K28" s="75">
        <v>11</v>
      </c>
      <c r="L28" s="75">
        <v>4</v>
      </c>
      <c r="M28" s="75">
        <v>2</v>
      </c>
      <c r="N28" s="75">
        <v>1</v>
      </c>
      <c r="O28" s="76">
        <v>472</v>
      </c>
      <c r="P28" s="76">
        <v>472</v>
      </c>
      <c r="Q28" s="76">
        <v>106</v>
      </c>
      <c r="R28" s="76">
        <v>182</v>
      </c>
      <c r="S28" s="76">
        <v>107</v>
      </c>
      <c r="T28" s="76">
        <v>54</v>
      </c>
      <c r="U28" s="76">
        <v>17</v>
      </c>
      <c r="V28" s="76">
        <v>5</v>
      </c>
      <c r="W28" s="76">
        <v>1</v>
      </c>
      <c r="X28" s="75" t="s">
        <v>313</v>
      </c>
      <c r="Y28" s="75"/>
      <c r="Z28" s="415">
        <v>-29</v>
      </c>
      <c r="AA28" s="415">
        <v>-30</v>
      </c>
      <c r="AB28" s="412">
        <v>1</v>
      </c>
      <c r="AC28" s="75">
        <v>1013</v>
      </c>
      <c r="AD28" s="75">
        <v>1012</v>
      </c>
      <c r="AE28" s="75">
        <v>1</v>
      </c>
      <c r="AF28" s="76">
        <v>1129</v>
      </c>
      <c r="AG28" s="76">
        <v>1129</v>
      </c>
      <c r="AH28" s="75" t="s">
        <v>313</v>
      </c>
      <c r="AI28" s="415">
        <v>-116</v>
      </c>
      <c r="AJ28" s="415">
        <v>-117</v>
      </c>
      <c r="AK28" s="412">
        <v>1</v>
      </c>
      <c r="AL28" s="413">
        <v>2.2895927601809953</v>
      </c>
      <c r="AM28" s="416">
        <v>2.3919491525423728</v>
      </c>
      <c r="AN28" s="414">
        <v>-0.1023563923613775</v>
      </c>
      <c r="AO28" s="89"/>
      <c r="AP28" s="315"/>
      <c r="AQ28" s="40"/>
      <c r="AR28" s="40" t="s">
        <v>6</v>
      </c>
      <c r="AS28" s="8"/>
    </row>
    <row r="29" spans="1:45" ht="17.100000000000001" customHeight="1">
      <c r="A29" s="72"/>
      <c r="B29" s="72"/>
      <c r="C29" s="72" t="s">
        <v>10</v>
      </c>
      <c r="D29" s="8"/>
      <c r="E29" s="74" t="s">
        <v>313</v>
      </c>
      <c r="F29" s="75" t="s">
        <v>313</v>
      </c>
      <c r="G29" s="75" t="s">
        <v>313</v>
      </c>
      <c r="H29" s="75" t="s">
        <v>313</v>
      </c>
      <c r="I29" s="75" t="s">
        <v>313</v>
      </c>
      <c r="J29" s="75" t="s">
        <v>313</v>
      </c>
      <c r="K29" s="75" t="s">
        <v>313</v>
      </c>
      <c r="L29" s="75" t="s">
        <v>313</v>
      </c>
      <c r="M29" s="75" t="s">
        <v>313</v>
      </c>
      <c r="N29" s="75" t="s">
        <v>313</v>
      </c>
      <c r="O29" s="76" t="s">
        <v>313</v>
      </c>
      <c r="P29" s="76" t="s">
        <v>313</v>
      </c>
      <c r="Q29" s="76" t="s">
        <v>313</v>
      </c>
      <c r="R29" s="76" t="s">
        <v>313</v>
      </c>
      <c r="S29" s="76" t="s">
        <v>313</v>
      </c>
      <c r="T29" s="76" t="s">
        <v>313</v>
      </c>
      <c r="U29" s="76" t="s">
        <v>313</v>
      </c>
      <c r="V29" s="76" t="s">
        <v>313</v>
      </c>
      <c r="W29" s="76" t="s">
        <v>313</v>
      </c>
      <c r="X29" s="75" t="s">
        <v>313</v>
      </c>
      <c r="Y29" s="75"/>
      <c r="Z29" s="418" t="s">
        <v>313</v>
      </c>
      <c r="AA29" s="418" t="s">
        <v>313</v>
      </c>
      <c r="AB29" s="412" t="s">
        <v>313</v>
      </c>
      <c r="AC29" s="75" t="s">
        <v>313</v>
      </c>
      <c r="AD29" s="75" t="s">
        <v>313</v>
      </c>
      <c r="AE29" s="75" t="s">
        <v>313</v>
      </c>
      <c r="AF29" s="76" t="s">
        <v>313</v>
      </c>
      <c r="AG29" s="76" t="s">
        <v>313</v>
      </c>
      <c r="AH29" s="75" t="s">
        <v>313</v>
      </c>
      <c r="AI29" s="418" t="s">
        <v>313</v>
      </c>
      <c r="AJ29" s="418" t="s">
        <v>313</v>
      </c>
      <c r="AK29" s="412" t="s">
        <v>313</v>
      </c>
      <c r="AL29" s="416" t="s">
        <v>313</v>
      </c>
      <c r="AM29" s="416" t="s">
        <v>313</v>
      </c>
      <c r="AN29" s="317" t="s">
        <v>313</v>
      </c>
      <c r="AO29" s="89"/>
      <c r="AP29" s="315"/>
      <c r="AQ29" s="40"/>
      <c r="AR29" s="40" t="s">
        <v>10</v>
      </c>
      <c r="AS29" s="8"/>
    </row>
    <row r="30" spans="1:45" ht="17.100000000000001" customHeight="1">
      <c r="A30" s="72"/>
      <c r="B30" s="72" t="s">
        <v>13</v>
      </c>
      <c r="C30" s="72"/>
      <c r="D30" s="40"/>
      <c r="E30" s="74">
        <v>2384</v>
      </c>
      <c r="F30" s="75">
        <v>2361</v>
      </c>
      <c r="G30" s="75">
        <v>868</v>
      </c>
      <c r="H30" s="75">
        <v>869</v>
      </c>
      <c r="I30" s="75">
        <v>366</v>
      </c>
      <c r="J30" s="75">
        <v>195</v>
      </c>
      <c r="K30" s="75">
        <v>42</v>
      </c>
      <c r="L30" s="75">
        <v>15</v>
      </c>
      <c r="M30" s="75">
        <v>6</v>
      </c>
      <c r="N30" s="75">
        <v>23</v>
      </c>
      <c r="O30" s="76">
        <v>2700</v>
      </c>
      <c r="P30" s="76">
        <v>2676</v>
      </c>
      <c r="Q30" s="76">
        <v>917</v>
      </c>
      <c r="R30" s="76">
        <v>976</v>
      </c>
      <c r="S30" s="76">
        <v>443</v>
      </c>
      <c r="T30" s="76">
        <v>257</v>
      </c>
      <c r="U30" s="76">
        <v>56</v>
      </c>
      <c r="V30" s="76">
        <v>22</v>
      </c>
      <c r="W30" s="76">
        <v>5</v>
      </c>
      <c r="X30" s="75">
        <v>24</v>
      </c>
      <c r="Y30" s="77"/>
      <c r="Z30" s="75">
        <v>-316</v>
      </c>
      <c r="AA30" s="76">
        <v>-315</v>
      </c>
      <c r="AB30" s="76">
        <v>-1</v>
      </c>
      <c r="AC30" s="75">
        <v>5330</v>
      </c>
      <c r="AD30" s="75">
        <v>4826</v>
      </c>
      <c r="AE30" s="75">
        <v>504</v>
      </c>
      <c r="AF30" s="76">
        <v>6310</v>
      </c>
      <c r="AG30" s="76">
        <v>5673</v>
      </c>
      <c r="AH30" s="76">
        <v>637</v>
      </c>
      <c r="AI30" s="75">
        <v>-980</v>
      </c>
      <c r="AJ30" s="76">
        <v>-847</v>
      </c>
      <c r="AK30" s="76">
        <v>-133</v>
      </c>
      <c r="AL30" s="318">
        <v>2.0440491317238458</v>
      </c>
      <c r="AM30" s="318">
        <v>2.1199551569506725</v>
      </c>
      <c r="AN30" s="89">
        <v>-7.5906025226826657E-2</v>
      </c>
      <c r="AO30" s="314"/>
      <c r="AP30" s="315"/>
      <c r="AQ30" s="40" t="s">
        <v>13</v>
      </c>
      <c r="AR30" s="40"/>
      <c r="AS30" s="40"/>
    </row>
    <row r="31" spans="1:45" ht="17.100000000000001" customHeight="1">
      <c r="A31" s="72"/>
      <c r="B31" s="72"/>
      <c r="C31" s="72" t="s">
        <v>4</v>
      </c>
      <c r="D31" s="40"/>
      <c r="E31" s="74">
        <v>389</v>
      </c>
      <c r="F31" s="75">
        <v>387</v>
      </c>
      <c r="G31" s="75">
        <v>146</v>
      </c>
      <c r="H31" s="75">
        <v>146</v>
      </c>
      <c r="I31" s="75">
        <v>56</v>
      </c>
      <c r="J31" s="75">
        <v>24</v>
      </c>
      <c r="K31" s="75">
        <v>11</v>
      </c>
      <c r="L31" s="75">
        <v>3</v>
      </c>
      <c r="M31" s="75">
        <v>1</v>
      </c>
      <c r="N31" s="75">
        <v>2</v>
      </c>
      <c r="O31" s="76">
        <v>473</v>
      </c>
      <c r="P31" s="76">
        <v>471</v>
      </c>
      <c r="Q31" s="76">
        <v>177</v>
      </c>
      <c r="R31" s="76">
        <v>169</v>
      </c>
      <c r="S31" s="76">
        <v>67</v>
      </c>
      <c r="T31" s="76">
        <v>41</v>
      </c>
      <c r="U31" s="76">
        <v>12</v>
      </c>
      <c r="V31" s="76">
        <v>4</v>
      </c>
      <c r="W31" s="76">
        <v>1</v>
      </c>
      <c r="X31" s="75">
        <v>2</v>
      </c>
      <c r="Y31" s="75"/>
      <c r="Z31" s="76">
        <v>-84</v>
      </c>
      <c r="AA31" s="76">
        <v>-84</v>
      </c>
      <c r="AB31" s="76">
        <v>0</v>
      </c>
      <c r="AC31" s="75">
        <v>791</v>
      </c>
      <c r="AD31" s="75">
        <v>782</v>
      </c>
      <c r="AE31" s="75">
        <v>9</v>
      </c>
      <c r="AF31" s="76">
        <v>978</v>
      </c>
      <c r="AG31" s="76">
        <v>971</v>
      </c>
      <c r="AH31" s="75">
        <v>7</v>
      </c>
      <c r="AI31" s="76">
        <v>-187</v>
      </c>
      <c r="AJ31" s="76">
        <v>-189</v>
      </c>
      <c r="AK31" s="76">
        <v>2</v>
      </c>
      <c r="AL31" s="318">
        <v>2.0206718346253232</v>
      </c>
      <c r="AM31" s="318">
        <v>2.061571125265393</v>
      </c>
      <c r="AN31" s="89">
        <v>-4.0899290640069808E-2</v>
      </c>
      <c r="AO31" s="314"/>
      <c r="AP31" s="315"/>
      <c r="AQ31" s="40"/>
      <c r="AR31" s="40" t="s">
        <v>4</v>
      </c>
      <c r="AS31" s="40"/>
    </row>
    <row r="32" spans="1:45" ht="17.100000000000001" customHeight="1">
      <c r="A32" s="72"/>
      <c r="B32" s="72"/>
      <c r="C32" s="72" t="s">
        <v>5</v>
      </c>
      <c r="D32" s="40"/>
      <c r="E32" s="74">
        <v>432</v>
      </c>
      <c r="F32" s="75">
        <v>430</v>
      </c>
      <c r="G32" s="75">
        <v>151</v>
      </c>
      <c r="H32" s="75">
        <v>161</v>
      </c>
      <c r="I32" s="75">
        <v>74</v>
      </c>
      <c r="J32" s="75">
        <v>33</v>
      </c>
      <c r="K32" s="75">
        <v>5</v>
      </c>
      <c r="L32" s="75">
        <v>5</v>
      </c>
      <c r="M32" s="75">
        <v>1</v>
      </c>
      <c r="N32" s="75">
        <v>2</v>
      </c>
      <c r="O32" s="76">
        <v>483</v>
      </c>
      <c r="P32" s="76">
        <v>481</v>
      </c>
      <c r="Q32" s="76">
        <v>160</v>
      </c>
      <c r="R32" s="76">
        <v>188</v>
      </c>
      <c r="S32" s="76">
        <v>78</v>
      </c>
      <c r="T32" s="76">
        <v>41</v>
      </c>
      <c r="U32" s="76">
        <v>10</v>
      </c>
      <c r="V32" s="76">
        <v>2</v>
      </c>
      <c r="W32" s="76">
        <v>2</v>
      </c>
      <c r="X32" s="75">
        <v>2</v>
      </c>
      <c r="Y32" s="77"/>
      <c r="Z32" s="76">
        <v>-51</v>
      </c>
      <c r="AA32" s="76">
        <v>-51</v>
      </c>
      <c r="AB32" s="76">
        <v>0</v>
      </c>
      <c r="AC32" s="75">
        <v>934</v>
      </c>
      <c r="AD32" s="75">
        <v>889</v>
      </c>
      <c r="AE32" s="75">
        <v>45</v>
      </c>
      <c r="AF32" s="76">
        <v>1055</v>
      </c>
      <c r="AG32" s="76">
        <v>1010</v>
      </c>
      <c r="AH32" s="76">
        <v>45</v>
      </c>
      <c r="AI32" s="76">
        <v>-121</v>
      </c>
      <c r="AJ32" s="76">
        <v>-121</v>
      </c>
      <c r="AK32" s="76">
        <v>0</v>
      </c>
      <c r="AL32" s="318">
        <v>2.0674418604651161</v>
      </c>
      <c r="AM32" s="318">
        <v>2.0997920997920998</v>
      </c>
      <c r="AN32" s="89">
        <v>-3.2350239326983665E-2</v>
      </c>
      <c r="AO32" s="314"/>
      <c r="AP32" s="315"/>
      <c r="AQ32" s="40"/>
      <c r="AR32" s="40" t="s">
        <v>5</v>
      </c>
      <c r="AS32" s="40"/>
    </row>
    <row r="33" spans="1:45" ht="17.100000000000001" customHeight="1">
      <c r="A33" s="72"/>
      <c r="B33" s="72"/>
      <c r="C33" s="72" t="s">
        <v>6</v>
      </c>
      <c r="D33" s="40"/>
      <c r="E33" s="74">
        <v>546</v>
      </c>
      <c r="F33" s="75">
        <v>537</v>
      </c>
      <c r="G33" s="75">
        <v>224</v>
      </c>
      <c r="H33" s="75">
        <v>190</v>
      </c>
      <c r="I33" s="75">
        <v>72</v>
      </c>
      <c r="J33" s="75">
        <v>43</v>
      </c>
      <c r="K33" s="75">
        <v>6</v>
      </c>
      <c r="L33" s="75">
        <v>1</v>
      </c>
      <c r="M33" s="75">
        <v>1</v>
      </c>
      <c r="N33" s="75">
        <v>9</v>
      </c>
      <c r="O33" s="76">
        <v>569</v>
      </c>
      <c r="P33" s="76">
        <v>559</v>
      </c>
      <c r="Q33" s="76">
        <v>200</v>
      </c>
      <c r="R33" s="76">
        <v>201</v>
      </c>
      <c r="S33" s="76">
        <v>91</v>
      </c>
      <c r="T33" s="76">
        <v>54</v>
      </c>
      <c r="U33" s="76">
        <v>9</v>
      </c>
      <c r="V33" s="76">
        <v>4</v>
      </c>
      <c r="W33" s="76" t="s">
        <v>313</v>
      </c>
      <c r="X33" s="75">
        <v>10</v>
      </c>
      <c r="Y33" s="77"/>
      <c r="Z33" s="76">
        <v>-23</v>
      </c>
      <c r="AA33" s="76">
        <v>-22</v>
      </c>
      <c r="AB33" s="76">
        <v>-1</v>
      </c>
      <c r="AC33" s="75">
        <v>1345</v>
      </c>
      <c r="AD33" s="75">
        <v>1035</v>
      </c>
      <c r="AE33" s="75">
        <v>310</v>
      </c>
      <c r="AF33" s="76">
        <v>1609</v>
      </c>
      <c r="AG33" s="76">
        <v>1160</v>
      </c>
      <c r="AH33" s="76">
        <v>449</v>
      </c>
      <c r="AI33" s="76">
        <v>-264</v>
      </c>
      <c r="AJ33" s="76">
        <v>-125</v>
      </c>
      <c r="AK33" s="76">
        <v>-139</v>
      </c>
      <c r="AL33" s="318">
        <v>1.9273743016759777</v>
      </c>
      <c r="AM33" s="318">
        <v>2.0751341681574238</v>
      </c>
      <c r="AN33" s="89">
        <v>-0.14775986648144612</v>
      </c>
      <c r="AO33" s="314"/>
      <c r="AP33" s="315"/>
      <c r="AQ33" s="40"/>
      <c r="AR33" s="40" t="s">
        <v>6</v>
      </c>
      <c r="AS33" s="40"/>
    </row>
    <row r="34" spans="1:45" ht="17.100000000000001" customHeight="1">
      <c r="A34" s="72"/>
      <c r="B34" s="72"/>
      <c r="C34" s="72" t="s">
        <v>10</v>
      </c>
      <c r="D34" s="40"/>
      <c r="E34" s="74">
        <v>520</v>
      </c>
      <c r="F34" s="75">
        <v>517</v>
      </c>
      <c r="G34" s="75">
        <v>187</v>
      </c>
      <c r="H34" s="75">
        <v>174</v>
      </c>
      <c r="I34" s="75">
        <v>81</v>
      </c>
      <c r="J34" s="75">
        <v>56</v>
      </c>
      <c r="K34" s="75">
        <v>13</v>
      </c>
      <c r="L34" s="75">
        <v>4</v>
      </c>
      <c r="M34" s="75">
        <v>2</v>
      </c>
      <c r="N34" s="75">
        <v>3</v>
      </c>
      <c r="O34" s="76">
        <v>605</v>
      </c>
      <c r="P34" s="76">
        <v>602</v>
      </c>
      <c r="Q34" s="76">
        <v>201</v>
      </c>
      <c r="R34" s="76">
        <v>212</v>
      </c>
      <c r="S34" s="76">
        <v>105</v>
      </c>
      <c r="T34" s="76">
        <v>63</v>
      </c>
      <c r="U34" s="76">
        <v>13</v>
      </c>
      <c r="V34" s="76">
        <v>7</v>
      </c>
      <c r="W34" s="76">
        <v>1</v>
      </c>
      <c r="X34" s="75">
        <v>3</v>
      </c>
      <c r="Y34" s="77"/>
      <c r="Z34" s="76">
        <v>-85</v>
      </c>
      <c r="AA34" s="76">
        <v>-85</v>
      </c>
      <c r="AB34" s="76">
        <v>0</v>
      </c>
      <c r="AC34" s="75">
        <v>1117</v>
      </c>
      <c r="AD34" s="75">
        <v>1105</v>
      </c>
      <c r="AE34" s="75">
        <v>12</v>
      </c>
      <c r="AF34" s="76">
        <v>1318</v>
      </c>
      <c r="AG34" s="76">
        <v>1306</v>
      </c>
      <c r="AH34" s="76">
        <v>12</v>
      </c>
      <c r="AI34" s="76">
        <v>-201</v>
      </c>
      <c r="AJ34" s="76">
        <v>-201</v>
      </c>
      <c r="AK34" s="76">
        <v>0</v>
      </c>
      <c r="AL34" s="318">
        <v>2.137330754352031</v>
      </c>
      <c r="AM34" s="318">
        <v>2.169435215946844</v>
      </c>
      <c r="AN34" s="89">
        <v>-3.210446159481295E-2</v>
      </c>
      <c r="AO34" s="314"/>
      <c r="AP34" s="315"/>
      <c r="AQ34" s="40"/>
      <c r="AR34" s="40" t="s">
        <v>10</v>
      </c>
      <c r="AS34" s="40"/>
    </row>
    <row r="35" spans="1:45" ht="17.100000000000001" customHeight="1">
      <c r="A35" s="72"/>
      <c r="B35" s="72"/>
      <c r="C35" s="72" t="s">
        <v>11</v>
      </c>
      <c r="D35" s="40"/>
      <c r="E35" s="74">
        <v>497</v>
      </c>
      <c r="F35" s="75">
        <v>490</v>
      </c>
      <c r="G35" s="75">
        <v>160</v>
      </c>
      <c r="H35" s="75">
        <v>198</v>
      </c>
      <c r="I35" s="75">
        <v>83</v>
      </c>
      <c r="J35" s="75">
        <v>39</v>
      </c>
      <c r="K35" s="75">
        <v>7</v>
      </c>
      <c r="L35" s="75">
        <v>2</v>
      </c>
      <c r="M35" s="75">
        <v>1</v>
      </c>
      <c r="N35" s="75">
        <v>7</v>
      </c>
      <c r="O35" s="76">
        <v>570</v>
      </c>
      <c r="P35" s="76">
        <v>563</v>
      </c>
      <c r="Q35" s="76">
        <v>179</v>
      </c>
      <c r="R35" s="76">
        <v>206</v>
      </c>
      <c r="S35" s="76">
        <v>102</v>
      </c>
      <c r="T35" s="76">
        <v>58</v>
      </c>
      <c r="U35" s="76">
        <v>12</v>
      </c>
      <c r="V35" s="76">
        <v>5</v>
      </c>
      <c r="W35" s="76">
        <v>1</v>
      </c>
      <c r="X35" s="75">
        <v>7</v>
      </c>
      <c r="Y35" s="77"/>
      <c r="Z35" s="76">
        <v>-73</v>
      </c>
      <c r="AA35" s="76">
        <v>-73</v>
      </c>
      <c r="AB35" s="76">
        <v>0</v>
      </c>
      <c r="AC35" s="75">
        <v>1143</v>
      </c>
      <c r="AD35" s="75">
        <v>1015</v>
      </c>
      <c r="AE35" s="75">
        <v>128</v>
      </c>
      <c r="AF35" s="76">
        <v>1350</v>
      </c>
      <c r="AG35" s="76">
        <v>1226</v>
      </c>
      <c r="AH35" s="76">
        <v>124</v>
      </c>
      <c r="AI35" s="76">
        <v>-207</v>
      </c>
      <c r="AJ35" s="76">
        <v>-211</v>
      </c>
      <c r="AK35" s="76">
        <v>4</v>
      </c>
      <c r="AL35" s="318">
        <v>2.0714285714285716</v>
      </c>
      <c r="AM35" s="318">
        <v>2.1776198934280639</v>
      </c>
      <c r="AN35" s="89">
        <v>-0.10619132199949233</v>
      </c>
      <c r="AO35" s="314"/>
      <c r="AP35" s="315"/>
      <c r="AQ35" s="40"/>
      <c r="AR35" s="40" t="s">
        <v>11</v>
      </c>
      <c r="AS35" s="40"/>
    </row>
    <row r="36" spans="1:45" ht="17.100000000000001" customHeight="1">
      <c r="A36" s="72"/>
      <c r="B36" s="72" t="s">
        <v>14</v>
      </c>
      <c r="C36" s="72"/>
      <c r="D36" s="40"/>
      <c r="E36" s="74">
        <v>1548</v>
      </c>
      <c r="F36" s="75">
        <v>1543</v>
      </c>
      <c r="G36" s="75">
        <v>356</v>
      </c>
      <c r="H36" s="75">
        <v>643</v>
      </c>
      <c r="I36" s="75">
        <v>301</v>
      </c>
      <c r="J36" s="75">
        <v>164</v>
      </c>
      <c r="K36" s="75">
        <v>55</v>
      </c>
      <c r="L36" s="75">
        <v>15</v>
      </c>
      <c r="M36" s="75">
        <v>9</v>
      </c>
      <c r="N36" s="75">
        <v>5</v>
      </c>
      <c r="O36" s="76">
        <v>1645</v>
      </c>
      <c r="P36" s="76">
        <v>1638</v>
      </c>
      <c r="Q36" s="76">
        <v>328</v>
      </c>
      <c r="R36" s="76">
        <v>653</v>
      </c>
      <c r="S36" s="76">
        <v>339</v>
      </c>
      <c r="T36" s="76">
        <v>225</v>
      </c>
      <c r="U36" s="76">
        <v>61</v>
      </c>
      <c r="V36" s="76">
        <v>25</v>
      </c>
      <c r="W36" s="76">
        <v>7</v>
      </c>
      <c r="X36" s="75">
        <v>7</v>
      </c>
      <c r="Y36" s="77"/>
      <c r="Z36" s="75">
        <v>-97</v>
      </c>
      <c r="AA36" s="76">
        <v>-95</v>
      </c>
      <c r="AB36" s="76">
        <v>-2</v>
      </c>
      <c r="AC36" s="75">
        <v>3684</v>
      </c>
      <c r="AD36" s="75">
        <v>3631</v>
      </c>
      <c r="AE36" s="75">
        <v>53</v>
      </c>
      <c r="AF36" s="76">
        <v>4117</v>
      </c>
      <c r="AG36" s="76">
        <v>4059</v>
      </c>
      <c r="AH36" s="76">
        <v>58</v>
      </c>
      <c r="AI36" s="75">
        <v>-433</v>
      </c>
      <c r="AJ36" s="76">
        <v>-428</v>
      </c>
      <c r="AK36" s="76">
        <v>-5</v>
      </c>
      <c r="AL36" s="318">
        <v>2.3532080362929357</v>
      </c>
      <c r="AM36" s="318">
        <v>2.4780219780219781</v>
      </c>
      <c r="AN36" s="89">
        <v>-0.12481394172904237</v>
      </c>
      <c r="AO36" s="314"/>
      <c r="AP36" s="315"/>
      <c r="AQ36" s="40" t="s">
        <v>14</v>
      </c>
      <c r="AR36" s="40"/>
      <c r="AS36" s="40"/>
    </row>
    <row r="37" spans="1:45" ht="17.100000000000001" customHeight="1">
      <c r="A37" s="72"/>
      <c r="B37" s="72"/>
      <c r="C37" s="72" t="s">
        <v>4</v>
      </c>
      <c r="D37" s="8" t="s">
        <v>809</v>
      </c>
      <c r="E37" s="74" t="s">
        <v>337</v>
      </c>
      <c r="F37" s="75" t="s">
        <v>337</v>
      </c>
      <c r="G37" s="75" t="s">
        <v>337</v>
      </c>
      <c r="H37" s="75" t="s">
        <v>337</v>
      </c>
      <c r="I37" s="75" t="s">
        <v>337</v>
      </c>
      <c r="J37" s="75" t="s">
        <v>337</v>
      </c>
      <c r="K37" s="75" t="s">
        <v>337</v>
      </c>
      <c r="L37" s="75" t="s">
        <v>337</v>
      </c>
      <c r="M37" s="75" t="s">
        <v>337</v>
      </c>
      <c r="N37" s="75" t="s">
        <v>337</v>
      </c>
      <c r="O37" s="76">
        <v>7</v>
      </c>
      <c r="P37" s="76">
        <v>7</v>
      </c>
      <c r="Q37" s="76">
        <v>2</v>
      </c>
      <c r="R37" s="76">
        <v>4</v>
      </c>
      <c r="S37" s="76">
        <v>1</v>
      </c>
      <c r="T37" s="76" t="s">
        <v>313</v>
      </c>
      <c r="U37" s="76" t="s">
        <v>313</v>
      </c>
      <c r="V37" s="76" t="s">
        <v>313</v>
      </c>
      <c r="W37" s="76" t="s">
        <v>313</v>
      </c>
      <c r="X37" s="75" t="s">
        <v>313</v>
      </c>
      <c r="Y37" s="75"/>
      <c r="Z37" s="76" t="s">
        <v>337</v>
      </c>
      <c r="AA37" s="76" t="s">
        <v>337</v>
      </c>
      <c r="AB37" s="76" t="s">
        <v>337</v>
      </c>
      <c r="AC37" s="75" t="s">
        <v>337</v>
      </c>
      <c r="AD37" s="75" t="s">
        <v>337</v>
      </c>
      <c r="AE37" s="75" t="s">
        <v>337</v>
      </c>
      <c r="AF37" s="76">
        <v>13</v>
      </c>
      <c r="AG37" s="76">
        <v>13</v>
      </c>
      <c r="AH37" s="75" t="s">
        <v>313</v>
      </c>
      <c r="AI37" s="76" t="s">
        <v>337</v>
      </c>
      <c r="AJ37" s="76" t="s">
        <v>337</v>
      </c>
      <c r="AK37" s="76" t="s">
        <v>337</v>
      </c>
      <c r="AL37" s="318" t="s">
        <v>337</v>
      </c>
      <c r="AM37" s="318">
        <v>1.8571428571428572</v>
      </c>
      <c r="AN37" s="89" t="s">
        <v>337</v>
      </c>
      <c r="AO37" s="314"/>
      <c r="AP37" s="315"/>
      <c r="AQ37" s="40"/>
      <c r="AR37" s="40" t="s">
        <v>4</v>
      </c>
      <c r="AS37" s="8" t="s">
        <v>590</v>
      </c>
    </row>
    <row r="38" spans="1:45" ht="17.100000000000001" customHeight="1">
      <c r="A38" s="72"/>
      <c r="B38" s="72"/>
      <c r="C38" s="72" t="s">
        <v>5</v>
      </c>
      <c r="D38" s="8" t="s">
        <v>809</v>
      </c>
      <c r="E38" s="74">
        <v>675</v>
      </c>
      <c r="F38" s="75">
        <v>673</v>
      </c>
      <c r="G38" s="75">
        <v>144</v>
      </c>
      <c r="H38" s="75">
        <v>258</v>
      </c>
      <c r="I38" s="75">
        <v>145</v>
      </c>
      <c r="J38" s="75">
        <v>84</v>
      </c>
      <c r="K38" s="75">
        <v>29</v>
      </c>
      <c r="L38" s="75">
        <v>11</v>
      </c>
      <c r="M38" s="75">
        <v>2</v>
      </c>
      <c r="N38" s="75">
        <v>2</v>
      </c>
      <c r="O38" s="76">
        <v>697</v>
      </c>
      <c r="P38" s="76">
        <v>695</v>
      </c>
      <c r="Q38" s="76">
        <v>142</v>
      </c>
      <c r="R38" s="76">
        <v>235</v>
      </c>
      <c r="S38" s="76">
        <v>157</v>
      </c>
      <c r="T38" s="76">
        <v>109</v>
      </c>
      <c r="U38" s="76">
        <v>39</v>
      </c>
      <c r="V38" s="76">
        <v>10</v>
      </c>
      <c r="W38" s="76">
        <v>3</v>
      </c>
      <c r="X38" s="75">
        <v>2</v>
      </c>
      <c r="Y38" s="77"/>
      <c r="Z38" s="76">
        <v>-22</v>
      </c>
      <c r="AA38" s="76">
        <v>-22</v>
      </c>
      <c r="AB38" s="76">
        <v>0</v>
      </c>
      <c r="AC38" s="75">
        <v>1698</v>
      </c>
      <c r="AD38" s="75">
        <v>1656</v>
      </c>
      <c r="AE38" s="75">
        <v>42</v>
      </c>
      <c r="AF38" s="76">
        <v>1840</v>
      </c>
      <c r="AG38" s="76">
        <v>1798</v>
      </c>
      <c r="AH38" s="76">
        <v>42</v>
      </c>
      <c r="AI38" s="76">
        <v>-142</v>
      </c>
      <c r="AJ38" s="76">
        <v>-142</v>
      </c>
      <c r="AK38" s="76">
        <v>0</v>
      </c>
      <c r="AL38" s="318">
        <v>2.460624071322437</v>
      </c>
      <c r="AM38" s="318">
        <v>2.5870503597122303</v>
      </c>
      <c r="AN38" s="89">
        <v>-0.12642628838979331</v>
      </c>
      <c r="AO38" s="314"/>
      <c r="AP38" s="315"/>
      <c r="AQ38" s="40"/>
      <c r="AR38" s="40" t="s">
        <v>5</v>
      </c>
      <c r="AS38" s="8" t="s">
        <v>590</v>
      </c>
    </row>
    <row r="39" spans="1:45" ht="17.100000000000001" customHeight="1">
      <c r="A39" s="72"/>
      <c r="B39" s="72"/>
      <c r="C39" s="72" t="s">
        <v>6</v>
      </c>
      <c r="D39" s="40"/>
      <c r="E39" s="74">
        <v>403</v>
      </c>
      <c r="F39" s="75">
        <v>401</v>
      </c>
      <c r="G39" s="75">
        <v>97</v>
      </c>
      <c r="H39" s="75">
        <v>174</v>
      </c>
      <c r="I39" s="75">
        <v>79</v>
      </c>
      <c r="J39" s="75">
        <v>37</v>
      </c>
      <c r="K39" s="75">
        <v>11</v>
      </c>
      <c r="L39" s="75" t="s">
        <v>313</v>
      </c>
      <c r="M39" s="75">
        <v>3</v>
      </c>
      <c r="N39" s="75">
        <v>2</v>
      </c>
      <c r="O39" s="76">
        <v>426</v>
      </c>
      <c r="P39" s="76">
        <v>424</v>
      </c>
      <c r="Q39" s="76">
        <v>75</v>
      </c>
      <c r="R39" s="76">
        <v>185</v>
      </c>
      <c r="S39" s="76">
        <v>81</v>
      </c>
      <c r="T39" s="76">
        <v>65</v>
      </c>
      <c r="U39" s="76">
        <v>10</v>
      </c>
      <c r="V39" s="76">
        <v>6</v>
      </c>
      <c r="W39" s="76">
        <v>2</v>
      </c>
      <c r="X39" s="75">
        <v>2</v>
      </c>
      <c r="Y39" s="77"/>
      <c r="Z39" s="76">
        <v>-23</v>
      </c>
      <c r="AA39" s="76">
        <v>-23</v>
      </c>
      <c r="AB39" s="76">
        <v>0</v>
      </c>
      <c r="AC39" s="75">
        <v>914</v>
      </c>
      <c r="AD39" s="75">
        <v>906</v>
      </c>
      <c r="AE39" s="75">
        <v>8</v>
      </c>
      <c r="AF39" s="76">
        <v>1058</v>
      </c>
      <c r="AG39" s="76">
        <v>1049</v>
      </c>
      <c r="AH39" s="76">
        <v>9</v>
      </c>
      <c r="AI39" s="76">
        <v>-144</v>
      </c>
      <c r="AJ39" s="76">
        <v>-143</v>
      </c>
      <c r="AK39" s="76">
        <v>-1</v>
      </c>
      <c r="AL39" s="318">
        <v>2.2593516209476308</v>
      </c>
      <c r="AM39" s="318">
        <v>2.4740566037735849</v>
      </c>
      <c r="AN39" s="89">
        <v>-0.21470498282595418</v>
      </c>
      <c r="AO39" s="314"/>
      <c r="AP39" s="315"/>
      <c r="AQ39" s="40"/>
      <c r="AR39" s="40" t="s">
        <v>6</v>
      </c>
      <c r="AS39" s="40"/>
    </row>
    <row r="40" spans="1:45" ht="17.100000000000001" customHeight="1">
      <c r="A40" s="72"/>
      <c r="B40" s="72"/>
      <c r="C40" s="72" t="s">
        <v>10</v>
      </c>
      <c r="D40" s="40"/>
      <c r="E40" s="74">
        <v>470</v>
      </c>
      <c r="F40" s="75">
        <v>469</v>
      </c>
      <c r="G40" s="75">
        <v>115</v>
      </c>
      <c r="H40" s="75">
        <v>211</v>
      </c>
      <c r="I40" s="75">
        <v>77</v>
      </c>
      <c r="J40" s="75">
        <v>43</v>
      </c>
      <c r="K40" s="75">
        <v>15</v>
      </c>
      <c r="L40" s="75">
        <v>4</v>
      </c>
      <c r="M40" s="75">
        <v>4</v>
      </c>
      <c r="N40" s="75">
        <v>1</v>
      </c>
      <c r="O40" s="76">
        <v>515</v>
      </c>
      <c r="P40" s="76">
        <v>512</v>
      </c>
      <c r="Q40" s="76">
        <v>109</v>
      </c>
      <c r="R40" s="76">
        <v>229</v>
      </c>
      <c r="S40" s="76">
        <v>100</v>
      </c>
      <c r="T40" s="76">
        <v>51</v>
      </c>
      <c r="U40" s="76">
        <v>12</v>
      </c>
      <c r="V40" s="76">
        <v>9</v>
      </c>
      <c r="W40" s="76">
        <v>2</v>
      </c>
      <c r="X40" s="75">
        <v>3</v>
      </c>
      <c r="Y40" s="75"/>
      <c r="Z40" s="76">
        <v>-45</v>
      </c>
      <c r="AA40" s="76">
        <v>-43</v>
      </c>
      <c r="AB40" s="76">
        <v>-2</v>
      </c>
      <c r="AC40" s="75">
        <v>1072</v>
      </c>
      <c r="AD40" s="75">
        <v>1069</v>
      </c>
      <c r="AE40" s="75">
        <v>3</v>
      </c>
      <c r="AF40" s="76">
        <v>1206</v>
      </c>
      <c r="AG40" s="76">
        <v>1199</v>
      </c>
      <c r="AH40" s="75">
        <v>7</v>
      </c>
      <c r="AI40" s="76">
        <v>-134</v>
      </c>
      <c r="AJ40" s="76">
        <v>-130</v>
      </c>
      <c r="AK40" s="76">
        <v>-4</v>
      </c>
      <c r="AL40" s="318">
        <v>2.2793176972281448</v>
      </c>
      <c r="AM40" s="318">
        <v>2.341796875</v>
      </c>
      <c r="AN40" s="89">
        <v>-6.2479177771855188E-2</v>
      </c>
      <c r="AO40" s="314"/>
      <c r="AP40" s="315"/>
      <c r="AQ40" s="40"/>
      <c r="AR40" s="40" t="s">
        <v>10</v>
      </c>
      <c r="AS40" s="40"/>
    </row>
    <row r="41" spans="1:45" ht="17.100000000000001" customHeight="1">
      <c r="A41" s="72"/>
      <c r="B41" s="72" t="s">
        <v>15</v>
      </c>
      <c r="C41" s="72"/>
      <c r="D41" s="40"/>
      <c r="E41" s="74">
        <v>299</v>
      </c>
      <c r="F41" s="75">
        <v>295</v>
      </c>
      <c r="G41" s="75">
        <v>101</v>
      </c>
      <c r="H41" s="75">
        <v>113</v>
      </c>
      <c r="I41" s="75">
        <v>54</v>
      </c>
      <c r="J41" s="75">
        <v>20</v>
      </c>
      <c r="K41" s="75">
        <v>6</v>
      </c>
      <c r="L41" s="75">
        <v>1</v>
      </c>
      <c r="M41" s="75" t="s">
        <v>313</v>
      </c>
      <c r="N41" s="75">
        <v>4</v>
      </c>
      <c r="O41" s="76">
        <v>326</v>
      </c>
      <c r="P41" s="76">
        <v>322</v>
      </c>
      <c r="Q41" s="76">
        <v>107</v>
      </c>
      <c r="R41" s="76">
        <v>120</v>
      </c>
      <c r="S41" s="76">
        <v>59</v>
      </c>
      <c r="T41" s="76">
        <v>24</v>
      </c>
      <c r="U41" s="76">
        <v>10</v>
      </c>
      <c r="V41" s="76">
        <v>1</v>
      </c>
      <c r="W41" s="76">
        <v>1</v>
      </c>
      <c r="X41" s="75">
        <v>4</v>
      </c>
      <c r="Y41" s="75"/>
      <c r="Z41" s="75">
        <v>-27</v>
      </c>
      <c r="AA41" s="76">
        <v>-27</v>
      </c>
      <c r="AB41" s="76">
        <v>0</v>
      </c>
      <c r="AC41" s="75">
        <v>640</v>
      </c>
      <c r="AD41" s="75">
        <v>605</v>
      </c>
      <c r="AE41" s="75">
        <v>35</v>
      </c>
      <c r="AF41" s="76">
        <v>713</v>
      </c>
      <c r="AG41" s="76">
        <v>683</v>
      </c>
      <c r="AH41" s="75">
        <v>30</v>
      </c>
      <c r="AI41" s="75">
        <v>-73</v>
      </c>
      <c r="AJ41" s="76">
        <v>-78</v>
      </c>
      <c r="AK41" s="76">
        <v>5</v>
      </c>
      <c r="AL41" s="318">
        <v>2.0508474576271185</v>
      </c>
      <c r="AM41" s="318">
        <v>2.1211180124223601</v>
      </c>
      <c r="AN41" s="89">
        <v>-7.027055479524158E-2</v>
      </c>
      <c r="AO41" s="314"/>
      <c r="AP41" s="315"/>
      <c r="AQ41" s="40" t="s">
        <v>15</v>
      </c>
      <c r="AR41" s="40"/>
      <c r="AS41" s="40"/>
    </row>
    <row r="42" spans="1:45" ht="17.100000000000001" customHeight="1">
      <c r="A42" s="72"/>
      <c r="B42" s="72"/>
      <c r="C42" s="72" t="s">
        <v>4</v>
      </c>
      <c r="D42" s="40"/>
      <c r="E42" s="74">
        <v>60</v>
      </c>
      <c r="F42" s="75">
        <v>56</v>
      </c>
      <c r="G42" s="75">
        <v>15</v>
      </c>
      <c r="H42" s="75">
        <v>26</v>
      </c>
      <c r="I42" s="75">
        <v>11</v>
      </c>
      <c r="J42" s="75">
        <v>2</v>
      </c>
      <c r="K42" s="75">
        <v>2</v>
      </c>
      <c r="L42" s="75" t="s">
        <v>313</v>
      </c>
      <c r="M42" s="75" t="s">
        <v>313</v>
      </c>
      <c r="N42" s="75">
        <v>4</v>
      </c>
      <c r="O42" s="76">
        <v>57</v>
      </c>
      <c r="P42" s="76">
        <v>54</v>
      </c>
      <c r="Q42" s="76">
        <v>13</v>
      </c>
      <c r="R42" s="76">
        <v>22</v>
      </c>
      <c r="S42" s="76">
        <v>12</v>
      </c>
      <c r="T42" s="76">
        <v>6</v>
      </c>
      <c r="U42" s="76">
        <v>1</v>
      </c>
      <c r="V42" s="76" t="s">
        <v>313</v>
      </c>
      <c r="W42" s="76" t="s">
        <v>313</v>
      </c>
      <c r="X42" s="75">
        <v>3</v>
      </c>
      <c r="Y42" s="75"/>
      <c r="Z42" s="76">
        <v>3</v>
      </c>
      <c r="AA42" s="76">
        <v>2</v>
      </c>
      <c r="AB42" s="76">
        <v>1</v>
      </c>
      <c r="AC42" s="75">
        <v>153</v>
      </c>
      <c r="AD42" s="75">
        <v>118</v>
      </c>
      <c r="AE42" s="75">
        <v>35</v>
      </c>
      <c r="AF42" s="76">
        <v>149</v>
      </c>
      <c r="AG42" s="76">
        <v>122</v>
      </c>
      <c r="AH42" s="75">
        <v>27</v>
      </c>
      <c r="AI42" s="76">
        <v>4</v>
      </c>
      <c r="AJ42" s="76">
        <v>-4</v>
      </c>
      <c r="AK42" s="76">
        <v>8</v>
      </c>
      <c r="AL42" s="318">
        <v>2.1071428571428572</v>
      </c>
      <c r="AM42" s="318">
        <v>2.2592592592592591</v>
      </c>
      <c r="AN42" s="89">
        <v>-0.15211640211640187</v>
      </c>
      <c r="AO42" s="314"/>
      <c r="AP42" s="315"/>
      <c r="AQ42" s="40"/>
      <c r="AR42" s="40" t="s">
        <v>4</v>
      </c>
      <c r="AS42" s="40"/>
    </row>
    <row r="43" spans="1:45" ht="17.100000000000001" customHeight="1">
      <c r="A43" s="72"/>
      <c r="B43" s="72"/>
      <c r="C43" s="72" t="s">
        <v>5</v>
      </c>
      <c r="D43" s="40"/>
      <c r="E43" s="74">
        <v>137</v>
      </c>
      <c r="F43" s="75">
        <v>137</v>
      </c>
      <c r="G43" s="75">
        <v>55</v>
      </c>
      <c r="H43" s="75">
        <v>43</v>
      </c>
      <c r="I43" s="75">
        <v>27</v>
      </c>
      <c r="J43" s="75">
        <v>10</v>
      </c>
      <c r="K43" s="75">
        <v>2</v>
      </c>
      <c r="L43" s="75" t="s">
        <v>313</v>
      </c>
      <c r="M43" s="75" t="s">
        <v>313</v>
      </c>
      <c r="N43" s="75" t="s">
        <v>313</v>
      </c>
      <c r="O43" s="76">
        <v>147</v>
      </c>
      <c r="P43" s="76">
        <v>147</v>
      </c>
      <c r="Q43" s="76">
        <v>54</v>
      </c>
      <c r="R43" s="76">
        <v>52</v>
      </c>
      <c r="S43" s="76">
        <v>27</v>
      </c>
      <c r="T43" s="76">
        <v>11</v>
      </c>
      <c r="U43" s="76">
        <v>3</v>
      </c>
      <c r="V43" s="76" t="s">
        <v>313</v>
      </c>
      <c r="W43" s="76" t="s">
        <v>313</v>
      </c>
      <c r="X43" s="75" t="s">
        <v>313</v>
      </c>
      <c r="Y43" s="75"/>
      <c r="Z43" s="76">
        <v>-10</v>
      </c>
      <c r="AA43" s="76">
        <v>-10</v>
      </c>
      <c r="AB43" s="76" t="s">
        <v>313</v>
      </c>
      <c r="AC43" s="75">
        <v>272</v>
      </c>
      <c r="AD43" s="75">
        <v>272</v>
      </c>
      <c r="AE43" s="75" t="s">
        <v>313</v>
      </c>
      <c r="AF43" s="76">
        <v>298</v>
      </c>
      <c r="AG43" s="76">
        <v>298</v>
      </c>
      <c r="AH43" s="75" t="s">
        <v>313</v>
      </c>
      <c r="AI43" s="76">
        <v>-26</v>
      </c>
      <c r="AJ43" s="76">
        <v>-26</v>
      </c>
      <c r="AK43" s="76" t="s">
        <v>313</v>
      </c>
      <c r="AL43" s="318">
        <v>1.9854014598540146</v>
      </c>
      <c r="AM43" s="318">
        <v>2.0272108843537415</v>
      </c>
      <c r="AN43" s="89">
        <v>-4.180942449972691E-2</v>
      </c>
      <c r="AO43" s="314"/>
      <c r="AP43" s="315"/>
      <c r="AQ43" s="40"/>
      <c r="AR43" s="40" t="s">
        <v>5</v>
      </c>
      <c r="AS43" s="40"/>
    </row>
    <row r="44" spans="1:45" ht="17.100000000000001" customHeight="1">
      <c r="A44" s="72"/>
      <c r="B44" s="72"/>
      <c r="C44" s="72" t="s">
        <v>6</v>
      </c>
      <c r="D44" s="40"/>
      <c r="E44" s="74">
        <v>102</v>
      </c>
      <c r="F44" s="75">
        <v>102</v>
      </c>
      <c r="G44" s="75">
        <v>31</v>
      </c>
      <c r="H44" s="75">
        <v>44</v>
      </c>
      <c r="I44" s="75">
        <v>16</v>
      </c>
      <c r="J44" s="75">
        <v>8</v>
      </c>
      <c r="K44" s="75">
        <v>2</v>
      </c>
      <c r="L44" s="75">
        <v>1</v>
      </c>
      <c r="M44" s="75" t="s">
        <v>313</v>
      </c>
      <c r="N44" s="75" t="s">
        <v>313</v>
      </c>
      <c r="O44" s="76">
        <v>122</v>
      </c>
      <c r="P44" s="76">
        <v>121</v>
      </c>
      <c r="Q44" s="76">
        <v>40</v>
      </c>
      <c r="R44" s="76">
        <v>46</v>
      </c>
      <c r="S44" s="76">
        <v>20</v>
      </c>
      <c r="T44" s="76">
        <v>7</v>
      </c>
      <c r="U44" s="76">
        <v>6</v>
      </c>
      <c r="V44" s="76">
        <v>1</v>
      </c>
      <c r="W44" s="76">
        <v>1</v>
      </c>
      <c r="X44" s="75">
        <v>1</v>
      </c>
      <c r="Y44" s="75"/>
      <c r="Z44" s="76">
        <v>-20</v>
      </c>
      <c r="AA44" s="76">
        <v>-19</v>
      </c>
      <c r="AB44" s="76">
        <v>-1</v>
      </c>
      <c r="AC44" s="75">
        <v>215</v>
      </c>
      <c r="AD44" s="75">
        <v>215</v>
      </c>
      <c r="AE44" s="75" t="s">
        <v>313</v>
      </c>
      <c r="AF44" s="76">
        <v>266</v>
      </c>
      <c r="AG44" s="76">
        <v>263</v>
      </c>
      <c r="AH44" s="75">
        <v>3</v>
      </c>
      <c r="AI44" s="76">
        <v>-51</v>
      </c>
      <c r="AJ44" s="76">
        <v>-48</v>
      </c>
      <c r="AK44" s="76">
        <v>-3</v>
      </c>
      <c r="AL44" s="318">
        <v>2.107843137254902</v>
      </c>
      <c r="AM44" s="318">
        <v>2.1735537190082646</v>
      </c>
      <c r="AN44" s="89">
        <v>-6.5710581753362529E-2</v>
      </c>
      <c r="AO44" s="314"/>
      <c r="AP44" s="315"/>
      <c r="AQ44" s="40"/>
      <c r="AR44" s="40" t="s">
        <v>6</v>
      </c>
      <c r="AS44" s="40"/>
    </row>
    <row r="45" spans="1:45" ht="17.100000000000001" customHeight="1">
      <c r="A45" s="72"/>
      <c r="B45" s="72" t="s">
        <v>16</v>
      </c>
      <c r="C45" s="72"/>
      <c r="D45" s="40"/>
      <c r="E45" s="74">
        <v>431</v>
      </c>
      <c r="F45" s="75">
        <v>430</v>
      </c>
      <c r="G45" s="75">
        <v>151</v>
      </c>
      <c r="H45" s="75">
        <v>165</v>
      </c>
      <c r="I45" s="75">
        <v>74</v>
      </c>
      <c r="J45" s="75">
        <v>28</v>
      </c>
      <c r="K45" s="75">
        <v>9</v>
      </c>
      <c r="L45" s="75">
        <v>2</v>
      </c>
      <c r="M45" s="75">
        <v>1</v>
      </c>
      <c r="N45" s="75">
        <v>1</v>
      </c>
      <c r="O45" s="76">
        <v>499</v>
      </c>
      <c r="P45" s="76">
        <v>497</v>
      </c>
      <c r="Q45" s="76">
        <v>160</v>
      </c>
      <c r="R45" s="76">
        <v>185</v>
      </c>
      <c r="S45" s="76">
        <v>96</v>
      </c>
      <c r="T45" s="76">
        <v>43</v>
      </c>
      <c r="U45" s="76">
        <v>11</v>
      </c>
      <c r="V45" s="76">
        <v>2</v>
      </c>
      <c r="W45" s="76" t="s">
        <v>313</v>
      </c>
      <c r="X45" s="75">
        <v>2</v>
      </c>
      <c r="Y45" s="75"/>
      <c r="Z45" s="76">
        <v>-68</v>
      </c>
      <c r="AA45" s="76">
        <v>-67</v>
      </c>
      <c r="AB45" s="76">
        <v>-1</v>
      </c>
      <c r="AC45" s="75">
        <v>896</v>
      </c>
      <c r="AD45" s="75">
        <v>879</v>
      </c>
      <c r="AE45" s="75">
        <v>17</v>
      </c>
      <c r="AF45" s="76">
        <v>1076</v>
      </c>
      <c r="AG45" s="76">
        <v>1057</v>
      </c>
      <c r="AH45" s="75">
        <v>19</v>
      </c>
      <c r="AI45" s="75">
        <v>-180</v>
      </c>
      <c r="AJ45" s="76">
        <v>-178</v>
      </c>
      <c r="AK45" s="76">
        <v>-2</v>
      </c>
      <c r="AL45" s="318">
        <v>2.0441860465116277</v>
      </c>
      <c r="AM45" s="318">
        <v>2.1267605633802815</v>
      </c>
      <c r="AN45" s="89">
        <v>-8.2574516868653802E-2</v>
      </c>
      <c r="AO45" s="314"/>
      <c r="AP45" s="315"/>
      <c r="AQ45" s="40" t="s">
        <v>16</v>
      </c>
      <c r="AR45" s="40"/>
      <c r="AS45" s="40"/>
    </row>
    <row r="46" spans="1:45" ht="17.100000000000001" customHeight="1">
      <c r="A46" s="72"/>
      <c r="B46" s="72" t="s">
        <v>17</v>
      </c>
      <c r="C46" s="72"/>
      <c r="D46" s="40"/>
      <c r="E46" s="74">
        <v>666</v>
      </c>
      <c r="F46" s="75">
        <v>666</v>
      </c>
      <c r="G46" s="75">
        <v>262</v>
      </c>
      <c r="H46" s="75">
        <v>230</v>
      </c>
      <c r="I46" s="75">
        <v>108</v>
      </c>
      <c r="J46" s="75">
        <v>39</v>
      </c>
      <c r="K46" s="75">
        <v>16</v>
      </c>
      <c r="L46" s="75">
        <v>9</v>
      </c>
      <c r="M46" s="75">
        <v>2</v>
      </c>
      <c r="N46" s="75" t="s">
        <v>313</v>
      </c>
      <c r="O46" s="76">
        <v>728</v>
      </c>
      <c r="P46" s="76">
        <v>728</v>
      </c>
      <c r="Q46" s="76">
        <v>250</v>
      </c>
      <c r="R46" s="76">
        <v>256</v>
      </c>
      <c r="S46" s="76">
        <v>130</v>
      </c>
      <c r="T46" s="76">
        <v>59</v>
      </c>
      <c r="U46" s="76">
        <v>22</v>
      </c>
      <c r="V46" s="76">
        <v>5</v>
      </c>
      <c r="W46" s="76">
        <v>6</v>
      </c>
      <c r="X46" s="75" t="s">
        <v>313</v>
      </c>
      <c r="Y46" s="75"/>
      <c r="Z46" s="76">
        <v>-62</v>
      </c>
      <c r="AA46" s="76">
        <v>-62</v>
      </c>
      <c r="AB46" s="76" t="s">
        <v>313</v>
      </c>
      <c r="AC46" s="75">
        <v>1354</v>
      </c>
      <c r="AD46" s="75">
        <v>1354</v>
      </c>
      <c r="AE46" s="75" t="s">
        <v>313</v>
      </c>
      <c r="AF46" s="76">
        <v>1574</v>
      </c>
      <c r="AG46" s="76">
        <v>1574</v>
      </c>
      <c r="AH46" s="75" t="s">
        <v>313</v>
      </c>
      <c r="AI46" s="75">
        <v>-220</v>
      </c>
      <c r="AJ46" s="76">
        <v>-220</v>
      </c>
      <c r="AK46" s="76" t="s">
        <v>313</v>
      </c>
      <c r="AL46" s="318">
        <v>2.0330330330330328</v>
      </c>
      <c r="AM46" s="318">
        <v>2.162087912087912</v>
      </c>
      <c r="AN46" s="89">
        <v>-0.12905487905487911</v>
      </c>
      <c r="AO46" s="314"/>
      <c r="AP46" s="315"/>
      <c r="AQ46" s="40" t="s">
        <v>17</v>
      </c>
      <c r="AR46" s="40"/>
      <c r="AS46" s="40"/>
    </row>
    <row r="47" spans="1:45" ht="17.100000000000001" customHeight="1">
      <c r="A47" s="72"/>
      <c r="B47" s="72" t="s">
        <v>18</v>
      </c>
      <c r="C47" s="72"/>
      <c r="D47" s="40"/>
      <c r="E47" s="74">
        <v>524</v>
      </c>
      <c r="F47" s="75">
        <v>524</v>
      </c>
      <c r="G47" s="75">
        <v>209</v>
      </c>
      <c r="H47" s="75">
        <v>187</v>
      </c>
      <c r="I47" s="75">
        <v>77</v>
      </c>
      <c r="J47" s="75">
        <v>37</v>
      </c>
      <c r="K47" s="75">
        <v>12</v>
      </c>
      <c r="L47" s="75">
        <v>1</v>
      </c>
      <c r="M47" s="75">
        <v>1</v>
      </c>
      <c r="N47" s="75" t="s">
        <v>313</v>
      </c>
      <c r="O47" s="76">
        <v>550</v>
      </c>
      <c r="P47" s="76">
        <v>550</v>
      </c>
      <c r="Q47" s="76">
        <v>222</v>
      </c>
      <c r="R47" s="76">
        <v>197</v>
      </c>
      <c r="S47" s="76">
        <v>75</v>
      </c>
      <c r="T47" s="76">
        <v>40</v>
      </c>
      <c r="U47" s="76">
        <v>12</v>
      </c>
      <c r="V47" s="76">
        <v>2</v>
      </c>
      <c r="W47" s="76">
        <v>2</v>
      </c>
      <c r="X47" s="75" t="s">
        <v>313</v>
      </c>
      <c r="Y47" s="77"/>
      <c r="Z47" s="75">
        <v>-26</v>
      </c>
      <c r="AA47" s="76">
        <v>-26</v>
      </c>
      <c r="AB47" s="76" t="s">
        <v>313</v>
      </c>
      <c r="AC47" s="75">
        <v>1035</v>
      </c>
      <c r="AD47" s="75">
        <v>1035</v>
      </c>
      <c r="AE47" s="75" t="s">
        <v>313</v>
      </c>
      <c r="AF47" s="76">
        <v>1087</v>
      </c>
      <c r="AG47" s="76">
        <v>1087</v>
      </c>
      <c r="AH47" s="76" t="s">
        <v>313</v>
      </c>
      <c r="AI47" s="75">
        <v>-52</v>
      </c>
      <c r="AJ47" s="76">
        <v>-52</v>
      </c>
      <c r="AK47" s="76" t="s">
        <v>313</v>
      </c>
      <c r="AL47" s="318">
        <v>1.9751908396946565</v>
      </c>
      <c r="AM47" s="318">
        <v>1.9763636363636363</v>
      </c>
      <c r="AN47" s="89">
        <v>-1.1727966689798475E-3</v>
      </c>
      <c r="AO47" s="314"/>
      <c r="AP47" s="315"/>
      <c r="AQ47" s="40" t="s">
        <v>18</v>
      </c>
      <c r="AR47" s="40"/>
      <c r="AS47" s="40"/>
    </row>
    <row r="48" spans="1:45" ht="17.100000000000001" customHeight="1">
      <c r="A48" s="72"/>
      <c r="B48" s="72" t="s">
        <v>19</v>
      </c>
      <c r="C48" s="72"/>
      <c r="D48" s="40"/>
      <c r="E48" s="74">
        <v>292</v>
      </c>
      <c r="F48" s="75">
        <v>291</v>
      </c>
      <c r="G48" s="75">
        <v>135</v>
      </c>
      <c r="H48" s="75">
        <v>83</v>
      </c>
      <c r="I48" s="75">
        <v>46</v>
      </c>
      <c r="J48" s="75">
        <v>15</v>
      </c>
      <c r="K48" s="75">
        <v>10</v>
      </c>
      <c r="L48" s="75">
        <v>1</v>
      </c>
      <c r="M48" s="75">
        <v>1</v>
      </c>
      <c r="N48" s="75">
        <v>1</v>
      </c>
      <c r="O48" s="76">
        <v>333</v>
      </c>
      <c r="P48" s="76">
        <v>331</v>
      </c>
      <c r="Q48" s="76">
        <v>145</v>
      </c>
      <c r="R48" s="76">
        <v>110</v>
      </c>
      <c r="S48" s="76">
        <v>46</v>
      </c>
      <c r="T48" s="76">
        <v>17</v>
      </c>
      <c r="U48" s="76">
        <v>9</v>
      </c>
      <c r="V48" s="76">
        <v>2</v>
      </c>
      <c r="W48" s="76">
        <v>2</v>
      </c>
      <c r="X48" s="75">
        <v>2</v>
      </c>
      <c r="Y48" s="75"/>
      <c r="Z48" s="75">
        <v>-41</v>
      </c>
      <c r="AA48" s="76">
        <v>-40</v>
      </c>
      <c r="AB48" s="76">
        <v>-1</v>
      </c>
      <c r="AC48" s="75">
        <v>564</v>
      </c>
      <c r="AD48" s="75">
        <v>562</v>
      </c>
      <c r="AE48" s="75">
        <v>2</v>
      </c>
      <c r="AF48" s="76">
        <v>654</v>
      </c>
      <c r="AG48" s="76">
        <v>644</v>
      </c>
      <c r="AH48" s="75">
        <v>10</v>
      </c>
      <c r="AI48" s="75">
        <v>-90</v>
      </c>
      <c r="AJ48" s="76">
        <v>-82</v>
      </c>
      <c r="AK48" s="76">
        <v>-8</v>
      </c>
      <c r="AL48" s="318">
        <v>1.9312714776632303</v>
      </c>
      <c r="AM48" s="318">
        <v>1.945619335347432</v>
      </c>
      <c r="AN48" s="89">
        <v>-1.434785768420177E-2</v>
      </c>
      <c r="AO48" s="314"/>
      <c r="AP48" s="315"/>
      <c r="AQ48" s="40" t="s">
        <v>19</v>
      </c>
      <c r="AR48" s="40"/>
      <c r="AS48" s="40"/>
    </row>
    <row r="49" spans="1:45" ht="17.100000000000001" customHeight="1">
      <c r="A49" s="72"/>
      <c r="B49" s="72" t="s">
        <v>20</v>
      </c>
      <c r="C49" s="72"/>
      <c r="D49" s="40"/>
      <c r="E49" s="74">
        <v>324</v>
      </c>
      <c r="F49" s="75">
        <v>324</v>
      </c>
      <c r="G49" s="75">
        <v>127</v>
      </c>
      <c r="H49" s="75">
        <v>115</v>
      </c>
      <c r="I49" s="75">
        <v>52</v>
      </c>
      <c r="J49" s="75">
        <v>22</v>
      </c>
      <c r="K49" s="75">
        <v>7</v>
      </c>
      <c r="L49" s="75" t="s">
        <v>313</v>
      </c>
      <c r="M49" s="75">
        <v>1</v>
      </c>
      <c r="N49" s="75" t="s">
        <v>313</v>
      </c>
      <c r="O49" s="76">
        <v>337</v>
      </c>
      <c r="P49" s="76">
        <v>337</v>
      </c>
      <c r="Q49" s="76">
        <v>115</v>
      </c>
      <c r="R49" s="76">
        <v>111</v>
      </c>
      <c r="S49" s="76">
        <v>67</v>
      </c>
      <c r="T49" s="76">
        <v>28</v>
      </c>
      <c r="U49" s="76">
        <v>11</v>
      </c>
      <c r="V49" s="76">
        <v>2</v>
      </c>
      <c r="W49" s="76">
        <v>3</v>
      </c>
      <c r="X49" s="75" t="s">
        <v>313</v>
      </c>
      <c r="Y49" s="75"/>
      <c r="Z49" s="75">
        <v>-13</v>
      </c>
      <c r="AA49" s="76">
        <v>-13</v>
      </c>
      <c r="AB49" s="76" t="s">
        <v>313</v>
      </c>
      <c r="AC49" s="75">
        <v>643</v>
      </c>
      <c r="AD49" s="75">
        <v>643</v>
      </c>
      <c r="AE49" s="75" t="s">
        <v>313</v>
      </c>
      <c r="AF49" s="76">
        <v>738</v>
      </c>
      <c r="AG49" s="76">
        <v>738</v>
      </c>
      <c r="AH49" s="75" t="s">
        <v>313</v>
      </c>
      <c r="AI49" s="75">
        <v>-95</v>
      </c>
      <c r="AJ49" s="76">
        <v>-95</v>
      </c>
      <c r="AK49" s="76" t="s">
        <v>313</v>
      </c>
      <c r="AL49" s="318">
        <v>1.9845679012345678</v>
      </c>
      <c r="AM49" s="318">
        <v>2.1899109792284865</v>
      </c>
      <c r="AN49" s="89">
        <v>-0.20534307799391871</v>
      </c>
      <c r="AO49" s="314"/>
      <c r="AP49" s="315"/>
      <c r="AQ49" s="40" t="s">
        <v>20</v>
      </c>
      <c r="AR49" s="40"/>
      <c r="AS49" s="40"/>
    </row>
    <row r="50" spans="1:45" ht="17.100000000000001" customHeight="1">
      <c r="A50" s="72"/>
      <c r="B50" s="72" t="s">
        <v>21</v>
      </c>
      <c r="C50" s="72"/>
      <c r="D50" s="40"/>
      <c r="E50" s="74">
        <v>461</v>
      </c>
      <c r="F50" s="75">
        <v>461</v>
      </c>
      <c r="G50" s="75">
        <v>176</v>
      </c>
      <c r="H50" s="75">
        <v>167</v>
      </c>
      <c r="I50" s="75">
        <v>66</v>
      </c>
      <c r="J50" s="75">
        <v>34</v>
      </c>
      <c r="K50" s="75">
        <v>14</v>
      </c>
      <c r="L50" s="75">
        <v>2</v>
      </c>
      <c r="M50" s="75">
        <v>2</v>
      </c>
      <c r="N50" s="75" t="s">
        <v>313</v>
      </c>
      <c r="O50" s="76">
        <v>556</v>
      </c>
      <c r="P50" s="76">
        <v>556</v>
      </c>
      <c r="Q50" s="76">
        <v>194</v>
      </c>
      <c r="R50" s="76">
        <v>204</v>
      </c>
      <c r="S50" s="76">
        <v>94</v>
      </c>
      <c r="T50" s="76">
        <v>36</v>
      </c>
      <c r="U50" s="76">
        <v>19</v>
      </c>
      <c r="V50" s="76">
        <v>7</v>
      </c>
      <c r="W50" s="76">
        <v>2</v>
      </c>
      <c r="X50" s="75" t="s">
        <v>313</v>
      </c>
      <c r="Y50" s="75"/>
      <c r="Z50" s="75">
        <v>-95</v>
      </c>
      <c r="AA50" s="76">
        <v>-95</v>
      </c>
      <c r="AB50" s="76" t="s">
        <v>313</v>
      </c>
      <c r="AC50" s="75">
        <v>941</v>
      </c>
      <c r="AD50" s="75">
        <v>941</v>
      </c>
      <c r="AE50" s="75" t="s">
        <v>313</v>
      </c>
      <c r="AF50" s="76">
        <v>1179</v>
      </c>
      <c r="AG50" s="76">
        <v>1179</v>
      </c>
      <c r="AH50" s="75" t="s">
        <v>313</v>
      </c>
      <c r="AI50" s="75">
        <v>-238</v>
      </c>
      <c r="AJ50" s="76">
        <v>-238</v>
      </c>
      <c r="AK50" s="76" t="s">
        <v>313</v>
      </c>
      <c r="AL50" s="318">
        <v>2.0412147505422995</v>
      </c>
      <c r="AM50" s="318">
        <v>2.1205035971223021</v>
      </c>
      <c r="AN50" s="89">
        <v>-7.928884658000257E-2</v>
      </c>
      <c r="AO50" s="314"/>
      <c r="AP50" s="315"/>
      <c r="AQ50" s="40" t="s">
        <v>21</v>
      </c>
      <c r="AR50" s="40"/>
      <c r="AS50" s="40"/>
    </row>
    <row r="51" spans="1:45" ht="17.100000000000001" customHeight="1">
      <c r="A51" s="72"/>
      <c r="B51" s="72" t="s">
        <v>22</v>
      </c>
      <c r="C51" s="72"/>
      <c r="D51" s="40"/>
      <c r="E51" s="74">
        <v>765</v>
      </c>
      <c r="F51" s="75">
        <v>765</v>
      </c>
      <c r="G51" s="75">
        <v>271</v>
      </c>
      <c r="H51" s="75">
        <v>295</v>
      </c>
      <c r="I51" s="75">
        <v>121</v>
      </c>
      <c r="J51" s="75">
        <v>48</v>
      </c>
      <c r="K51" s="75">
        <v>24</v>
      </c>
      <c r="L51" s="75">
        <v>4</v>
      </c>
      <c r="M51" s="75">
        <v>2</v>
      </c>
      <c r="N51" s="75" t="s">
        <v>313</v>
      </c>
      <c r="O51" s="76">
        <v>859</v>
      </c>
      <c r="P51" s="76">
        <v>859</v>
      </c>
      <c r="Q51" s="76">
        <v>256</v>
      </c>
      <c r="R51" s="76">
        <v>320</v>
      </c>
      <c r="S51" s="76">
        <v>168</v>
      </c>
      <c r="T51" s="76">
        <v>77</v>
      </c>
      <c r="U51" s="76">
        <v>26</v>
      </c>
      <c r="V51" s="76">
        <v>5</v>
      </c>
      <c r="W51" s="76">
        <v>7</v>
      </c>
      <c r="X51" s="75" t="s">
        <v>313</v>
      </c>
      <c r="Y51" s="75"/>
      <c r="Z51" s="75">
        <v>-94</v>
      </c>
      <c r="AA51" s="76">
        <v>-94</v>
      </c>
      <c r="AB51" s="76" t="s">
        <v>313</v>
      </c>
      <c r="AC51" s="75">
        <v>1578</v>
      </c>
      <c r="AD51" s="75">
        <v>1578</v>
      </c>
      <c r="AE51" s="75" t="s">
        <v>313</v>
      </c>
      <c r="AF51" s="76">
        <v>1920</v>
      </c>
      <c r="AG51" s="76">
        <v>1920</v>
      </c>
      <c r="AH51" s="75" t="s">
        <v>313</v>
      </c>
      <c r="AI51" s="75">
        <v>-342</v>
      </c>
      <c r="AJ51" s="75">
        <v>-342</v>
      </c>
      <c r="AK51" s="75" t="s">
        <v>313</v>
      </c>
      <c r="AL51" s="318">
        <v>2.0627450980392159</v>
      </c>
      <c r="AM51" s="318">
        <v>2.2351571594877764</v>
      </c>
      <c r="AN51" s="89">
        <v>-0.17241206144856047</v>
      </c>
      <c r="AO51" s="314"/>
      <c r="AP51" s="315"/>
      <c r="AQ51" s="40" t="s">
        <v>22</v>
      </c>
      <c r="AR51" s="40"/>
      <c r="AS51" s="40"/>
    </row>
    <row r="52" spans="1:45" ht="17.100000000000001" customHeight="1">
      <c r="A52" s="72"/>
      <c r="B52" s="72"/>
      <c r="C52" s="72" t="s">
        <v>4</v>
      </c>
      <c r="D52" s="40"/>
      <c r="E52" s="74">
        <v>351</v>
      </c>
      <c r="F52" s="75">
        <v>351</v>
      </c>
      <c r="G52" s="75">
        <v>154</v>
      </c>
      <c r="H52" s="75">
        <v>126</v>
      </c>
      <c r="I52" s="75">
        <v>40</v>
      </c>
      <c r="J52" s="75">
        <v>19</v>
      </c>
      <c r="K52" s="75">
        <v>9</v>
      </c>
      <c r="L52" s="75">
        <v>3</v>
      </c>
      <c r="M52" s="75" t="s">
        <v>313</v>
      </c>
      <c r="N52" s="75" t="s">
        <v>313</v>
      </c>
      <c r="O52" s="76">
        <v>417</v>
      </c>
      <c r="P52" s="76">
        <v>417</v>
      </c>
      <c r="Q52" s="76">
        <v>149</v>
      </c>
      <c r="R52" s="76">
        <v>148</v>
      </c>
      <c r="S52" s="76">
        <v>72</v>
      </c>
      <c r="T52" s="76">
        <v>37</v>
      </c>
      <c r="U52" s="76">
        <v>8</v>
      </c>
      <c r="V52" s="76">
        <v>1</v>
      </c>
      <c r="W52" s="76">
        <v>2</v>
      </c>
      <c r="X52" s="75" t="s">
        <v>313</v>
      </c>
      <c r="Y52" s="75"/>
      <c r="Z52" s="76">
        <v>-66</v>
      </c>
      <c r="AA52" s="76">
        <v>-66</v>
      </c>
      <c r="AB52" s="76" t="s">
        <v>313</v>
      </c>
      <c r="AC52" s="75">
        <v>665</v>
      </c>
      <c r="AD52" s="75">
        <v>665</v>
      </c>
      <c r="AE52" s="75" t="s">
        <v>313</v>
      </c>
      <c r="AF52" s="76">
        <v>869</v>
      </c>
      <c r="AG52" s="76">
        <v>869</v>
      </c>
      <c r="AH52" s="75" t="s">
        <v>313</v>
      </c>
      <c r="AI52" s="76">
        <v>-204</v>
      </c>
      <c r="AJ52" s="76">
        <v>-204</v>
      </c>
      <c r="AK52" s="76" t="s">
        <v>313</v>
      </c>
      <c r="AL52" s="318">
        <v>1.8945868945868947</v>
      </c>
      <c r="AM52" s="318">
        <v>2.0839328537170263</v>
      </c>
      <c r="AN52" s="89">
        <v>-0.18934595913013164</v>
      </c>
      <c r="AO52" s="314"/>
      <c r="AP52" s="315"/>
      <c r="AQ52" s="40"/>
      <c r="AR52" s="40" t="s">
        <v>4</v>
      </c>
      <c r="AS52" s="40"/>
    </row>
    <row r="53" spans="1:45" ht="17.100000000000001" customHeight="1">
      <c r="A53" s="72"/>
      <c r="B53" s="72"/>
      <c r="C53" s="72" t="s">
        <v>5</v>
      </c>
      <c r="D53" s="40"/>
      <c r="E53" s="74">
        <v>235</v>
      </c>
      <c r="F53" s="75">
        <v>235</v>
      </c>
      <c r="G53" s="75">
        <v>70</v>
      </c>
      <c r="H53" s="75">
        <v>96</v>
      </c>
      <c r="I53" s="75">
        <v>42</v>
      </c>
      <c r="J53" s="75">
        <v>20</v>
      </c>
      <c r="K53" s="75">
        <v>7</v>
      </c>
      <c r="L53" s="75" t="s">
        <v>313</v>
      </c>
      <c r="M53" s="75" t="s">
        <v>313</v>
      </c>
      <c r="N53" s="75" t="s">
        <v>313</v>
      </c>
      <c r="O53" s="76">
        <v>253</v>
      </c>
      <c r="P53" s="76">
        <v>253</v>
      </c>
      <c r="Q53" s="76">
        <v>61</v>
      </c>
      <c r="R53" s="76">
        <v>93</v>
      </c>
      <c r="S53" s="76">
        <v>60</v>
      </c>
      <c r="T53" s="76">
        <v>23</v>
      </c>
      <c r="U53" s="76">
        <v>11</v>
      </c>
      <c r="V53" s="76">
        <v>3</v>
      </c>
      <c r="W53" s="76">
        <v>2</v>
      </c>
      <c r="X53" s="75" t="s">
        <v>313</v>
      </c>
      <c r="Y53" s="75"/>
      <c r="Z53" s="76">
        <v>-18</v>
      </c>
      <c r="AA53" s="76">
        <v>-18</v>
      </c>
      <c r="AB53" s="76" t="s">
        <v>313</v>
      </c>
      <c r="AC53" s="75">
        <v>503</v>
      </c>
      <c r="AD53" s="75">
        <v>503</v>
      </c>
      <c r="AE53" s="75" t="s">
        <v>313</v>
      </c>
      <c r="AF53" s="76">
        <v>606</v>
      </c>
      <c r="AG53" s="76">
        <v>606</v>
      </c>
      <c r="AH53" s="75" t="s">
        <v>313</v>
      </c>
      <c r="AI53" s="76">
        <v>-103</v>
      </c>
      <c r="AJ53" s="76">
        <v>-103</v>
      </c>
      <c r="AK53" s="76" t="s">
        <v>313</v>
      </c>
      <c r="AL53" s="318">
        <v>2.1404255319148935</v>
      </c>
      <c r="AM53" s="318">
        <v>2.3952569169960474</v>
      </c>
      <c r="AN53" s="89">
        <v>-0.25483138508115388</v>
      </c>
      <c r="AO53" s="314"/>
      <c r="AP53" s="315"/>
      <c r="AQ53" s="40"/>
      <c r="AR53" s="40" t="s">
        <v>5</v>
      </c>
      <c r="AS53" s="40"/>
    </row>
    <row r="54" spans="1:45" ht="17.100000000000001" customHeight="1">
      <c r="A54" s="72"/>
      <c r="B54" s="72"/>
      <c r="C54" s="72" t="s">
        <v>6</v>
      </c>
      <c r="D54" s="40"/>
      <c r="E54" s="74">
        <v>179</v>
      </c>
      <c r="F54" s="75">
        <v>179</v>
      </c>
      <c r="G54" s="75">
        <v>47</v>
      </c>
      <c r="H54" s="75">
        <v>73</v>
      </c>
      <c r="I54" s="75">
        <v>39</v>
      </c>
      <c r="J54" s="75">
        <v>9</v>
      </c>
      <c r="K54" s="75">
        <v>8</v>
      </c>
      <c r="L54" s="75">
        <v>1</v>
      </c>
      <c r="M54" s="75">
        <v>2</v>
      </c>
      <c r="N54" s="75" t="s">
        <v>313</v>
      </c>
      <c r="O54" s="76">
        <v>189</v>
      </c>
      <c r="P54" s="76">
        <v>189</v>
      </c>
      <c r="Q54" s="76">
        <v>46</v>
      </c>
      <c r="R54" s="76">
        <v>79</v>
      </c>
      <c r="S54" s="76">
        <v>36</v>
      </c>
      <c r="T54" s="76">
        <v>17</v>
      </c>
      <c r="U54" s="76">
        <v>7</v>
      </c>
      <c r="V54" s="76">
        <v>1</v>
      </c>
      <c r="W54" s="76">
        <v>3</v>
      </c>
      <c r="X54" s="75" t="s">
        <v>313</v>
      </c>
      <c r="Y54" s="75"/>
      <c r="Z54" s="76">
        <v>-10</v>
      </c>
      <c r="AA54" s="76">
        <v>-10</v>
      </c>
      <c r="AB54" s="76" t="s">
        <v>313</v>
      </c>
      <c r="AC54" s="75">
        <v>410</v>
      </c>
      <c r="AD54" s="75">
        <v>410</v>
      </c>
      <c r="AE54" s="75" t="s">
        <v>313</v>
      </c>
      <c r="AF54" s="76">
        <v>445</v>
      </c>
      <c r="AG54" s="76">
        <v>445</v>
      </c>
      <c r="AH54" s="75" t="s">
        <v>313</v>
      </c>
      <c r="AI54" s="76">
        <v>-35</v>
      </c>
      <c r="AJ54" s="76">
        <v>-35</v>
      </c>
      <c r="AK54" s="76" t="s">
        <v>313</v>
      </c>
      <c r="AL54" s="318">
        <v>2.2905027932960893</v>
      </c>
      <c r="AM54" s="318">
        <v>2.3544973544973544</v>
      </c>
      <c r="AN54" s="89">
        <v>-6.3994561201265121E-2</v>
      </c>
      <c r="AO54" s="314"/>
      <c r="AP54" s="315"/>
      <c r="AQ54" s="40"/>
      <c r="AR54" s="40" t="s">
        <v>6</v>
      </c>
      <c r="AS54" s="40"/>
    </row>
    <row r="55" spans="1:45" ht="17.100000000000001" customHeight="1">
      <c r="A55" s="72"/>
      <c r="B55" s="72"/>
      <c r="C55" s="72" t="s">
        <v>10</v>
      </c>
      <c r="D55" s="40"/>
      <c r="E55" s="74" t="s">
        <v>313</v>
      </c>
      <c r="F55" s="75" t="s">
        <v>313</v>
      </c>
      <c r="G55" s="75" t="s">
        <v>313</v>
      </c>
      <c r="H55" s="75" t="s">
        <v>313</v>
      </c>
      <c r="I55" s="75" t="s">
        <v>313</v>
      </c>
      <c r="J55" s="75" t="s">
        <v>313</v>
      </c>
      <c r="K55" s="75" t="s">
        <v>313</v>
      </c>
      <c r="L55" s="75" t="s">
        <v>313</v>
      </c>
      <c r="M55" s="75" t="s">
        <v>313</v>
      </c>
      <c r="N55" s="75" t="s">
        <v>313</v>
      </c>
      <c r="O55" s="76" t="s">
        <v>313</v>
      </c>
      <c r="P55" s="76" t="s">
        <v>313</v>
      </c>
      <c r="Q55" s="76" t="s">
        <v>313</v>
      </c>
      <c r="R55" s="76" t="s">
        <v>313</v>
      </c>
      <c r="S55" s="76" t="s">
        <v>313</v>
      </c>
      <c r="T55" s="76" t="s">
        <v>313</v>
      </c>
      <c r="U55" s="76" t="s">
        <v>313</v>
      </c>
      <c r="V55" s="76" t="s">
        <v>313</v>
      </c>
      <c r="W55" s="76" t="s">
        <v>313</v>
      </c>
      <c r="X55" s="75" t="s">
        <v>313</v>
      </c>
      <c r="Y55" s="75"/>
      <c r="Z55" s="76" t="s">
        <v>313</v>
      </c>
      <c r="AA55" s="76" t="s">
        <v>313</v>
      </c>
      <c r="AB55" s="76" t="s">
        <v>313</v>
      </c>
      <c r="AC55" s="76" t="s">
        <v>313</v>
      </c>
      <c r="AD55" s="76" t="s">
        <v>313</v>
      </c>
      <c r="AE55" s="75" t="s">
        <v>313</v>
      </c>
      <c r="AF55" s="76" t="s">
        <v>313</v>
      </c>
      <c r="AG55" s="76" t="s">
        <v>313</v>
      </c>
      <c r="AH55" s="75" t="s">
        <v>313</v>
      </c>
      <c r="AI55" s="76" t="s">
        <v>313</v>
      </c>
      <c r="AJ55" s="76" t="s">
        <v>313</v>
      </c>
      <c r="AK55" s="75" t="s">
        <v>313</v>
      </c>
      <c r="AL55" s="316" t="s">
        <v>313</v>
      </c>
      <c r="AM55" s="316" t="s">
        <v>313</v>
      </c>
      <c r="AN55" s="317" t="s">
        <v>313</v>
      </c>
      <c r="AO55" s="317"/>
      <c r="AP55" s="315"/>
      <c r="AQ55" s="40"/>
      <c r="AR55" s="40" t="s">
        <v>10</v>
      </c>
      <c r="AS55" s="40"/>
    </row>
    <row r="56" spans="1:45" ht="17.100000000000001" customHeight="1">
      <c r="A56" s="72"/>
      <c r="B56" s="72" t="s">
        <v>23</v>
      </c>
      <c r="C56" s="72"/>
      <c r="D56" s="40"/>
      <c r="E56" s="74">
        <v>1248</v>
      </c>
      <c r="F56" s="75">
        <v>1244</v>
      </c>
      <c r="G56" s="75">
        <v>411</v>
      </c>
      <c r="H56" s="75">
        <v>461</v>
      </c>
      <c r="I56" s="75">
        <v>203</v>
      </c>
      <c r="J56" s="75">
        <v>117</v>
      </c>
      <c r="K56" s="75">
        <v>42</v>
      </c>
      <c r="L56" s="75">
        <v>5</v>
      </c>
      <c r="M56" s="75">
        <v>5</v>
      </c>
      <c r="N56" s="75">
        <v>4</v>
      </c>
      <c r="O56" s="76">
        <v>1337</v>
      </c>
      <c r="P56" s="76">
        <v>1334</v>
      </c>
      <c r="Q56" s="76">
        <v>386</v>
      </c>
      <c r="R56" s="76">
        <v>500</v>
      </c>
      <c r="S56" s="76">
        <v>233</v>
      </c>
      <c r="T56" s="76">
        <v>153</v>
      </c>
      <c r="U56" s="76">
        <v>39</v>
      </c>
      <c r="V56" s="76">
        <v>17</v>
      </c>
      <c r="W56" s="76">
        <v>6</v>
      </c>
      <c r="X56" s="75">
        <v>3</v>
      </c>
      <c r="Y56" s="77"/>
      <c r="Z56" s="75">
        <v>-89</v>
      </c>
      <c r="AA56" s="76">
        <v>-90</v>
      </c>
      <c r="AB56" s="76">
        <v>1</v>
      </c>
      <c r="AC56" s="75">
        <v>2871</v>
      </c>
      <c r="AD56" s="75">
        <v>2686</v>
      </c>
      <c r="AE56" s="75">
        <v>185</v>
      </c>
      <c r="AF56" s="76">
        <v>3221</v>
      </c>
      <c r="AG56" s="76">
        <v>3039</v>
      </c>
      <c r="AH56" s="76">
        <v>182</v>
      </c>
      <c r="AI56" s="75">
        <v>-350</v>
      </c>
      <c r="AJ56" s="75">
        <v>-353</v>
      </c>
      <c r="AK56" s="75">
        <v>3</v>
      </c>
      <c r="AL56" s="318">
        <v>2.1591639871382635</v>
      </c>
      <c r="AM56" s="318">
        <v>2.2781109445277363</v>
      </c>
      <c r="AN56" s="89">
        <v>-0.11894695738947281</v>
      </c>
      <c r="AO56" s="314"/>
      <c r="AP56" s="315"/>
      <c r="AQ56" s="40" t="s">
        <v>23</v>
      </c>
      <c r="AR56" s="40"/>
      <c r="AS56" s="40"/>
    </row>
    <row r="57" spans="1:45" ht="17.100000000000001" customHeight="1">
      <c r="A57" s="72"/>
      <c r="B57" s="72"/>
      <c r="C57" s="72" t="s">
        <v>4</v>
      </c>
      <c r="D57" s="40"/>
      <c r="E57" s="74">
        <v>642</v>
      </c>
      <c r="F57" s="75">
        <v>642</v>
      </c>
      <c r="G57" s="75">
        <v>209</v>
      </c>
      <c r="H57" s="75">
        <v>249</v>
      </c>
      <c r="I57" s="75">
        <v>92</v>
      </c>
      <c r="J57" s="75">
        <v>60</v>
      </c>
      <c r="K57" s="75">
        <v>24</v>
      </c>
      <c r="L57" s="75">
        <v>4</v>
      </c>
      <c r="M57" s="75">
        <v>4</v>
      </c>
      <c r="N57" s="75" t="s">
        <v>313</v>
      </c>
      <c r="O57" s="76">
        <v>688</v>
      </c>
      <c r="P57" s="76">
        <v>688</v>
      </c>
      <c r="Q57" s="76">
        <v>202</v>
      </c>
      <c r="R57" s="76">
        <v>258</v>
      </c>
      <c r="S57" s="76">
        <v>117</v>
      </c>
      <c r="T57" s="76">
        <v>71</v>
      </c>
      <c r="U57" s="76">
        <v>24</v>
      </c>
      <c r="V57" s="76">
        <v>11</v>
      </c>
      <c r="W57" s="76">
        <v>5</v>
      </c>
      <c r="X57" s="75" t="s">
        <v>313</v>
      </c>
      <c r="Y57" s="75"/>
      <c r="Z57" s="76">
        <v>-46</v>
      </c>
      <c r="AA57" s="76">
        <v>-46</v>
      </c>
      <c r="AB57" s="76" t="s">
        <v>313</v>
      </c>
      <c r="AC57" s="75">
        <v>1396</v>
      </c>
      <c r="AD57" s="75">
        <v>1396</v>
      </c>
      <c r="AE57" s="75" t="s">
        <v>313</v>
      </c>
      <c r="AF57" s="76">
        <v>1577</v>
      </c>
      <c r="AG57" s="76">
        <v>1577</v>
      </c>
      <c r="AH57" s="75" t="s">
        <v>313</v>
      </c>
      <c r="AI57" s="76">
        <v>-181</v>
      </c>
      <c r="AJ57" s="76">
        <v>-181</v>
      </c>
      <c r="AK57" s="76" t="s">
        <v>313</v>
      </c>
      <c r="AL57" s="318">
        <v>2.1744548286604362</v>
      </c>
      <c r="AM57" s="318">
        <v>2.2921511627906979</v>
      </c>
      <c r="AN57" s="89">
        <v>-0.1176963341302617</v>
      </c>
      <c r="AO57" s="314"/>
      <c r="AP57" s="315"/>
      <c r="AQ57" s="40"/>
      <c r="AR57" s="40" t="s">
        <v>4</v>
      </c>
      <c r="AS57" s="40"/>
    </row>
    <row r="58" spans="1:45" ht="17.100000000000001" customHeight="1">
      <c r="A58" s="72"/>
      <c r="B58" s="72"/>
      <c r="C58" s="72" t="s">
        <v>5</v>
      </c>
      <c r="D58" s="40"/>
      <c r="E58" s="74">
        <v>606</v>
      </c>
      <c r="F58" s="75">
        <v>602</v>
      </c>
      <c r="G58" s="75">
        <v>202</v>
      </c>
      <c r="H58" s="75">
        <v>212</v>
      </c>
      <c r="I58" s="75">
        <v>111</v>
      </c>
      <c r="J58" s="75">
        <v>57</v>
      </c>
      <c r="K58" s="75">
        <v>18</v>
      </c>
      <c r="L58" s="75">
        <v>1</v>
      </c>
      <c r="M58" s="75">
        <v>1</v>
      </c>
      <c r="N58" s="75">
        <v>4</v>
      </c>
      <c r="O58" s="76">
        <v>649</v>
      </c>
      <c r="P58" s="76">
        <v>646</v>
      </c>
      <c r="Q58" s="76">
        <v>184</v>
      </c>
      <c r="R58" s="76">
        <v>242</v>
      </c>
      <c r="S58" s="76">
        <v>116</v>
      </c>
      <c r="T58" s="76">
        <v>82</v>
      </c>
      <c r="U58" s="76">
        <v>15</v>
      </c>
      <c r="V58" s="76">
        <v>6</v>
      </c>
      <c r="W58" s="76">
        <v>1</v>
      </c>
      <c r="X58" s="75">
        <v>3</v>
      </c>
      <c r="Y58" s="77"/>
      <c r="Z58" s="76">
        <v>-43</v>
      </c>
      <c r="AA58" s="76">
        <v>-44</v>
      </c>
      <c r="AB58" s="76">
        <v>1</v>
      </c>
      <c r="AC58" s="75">
        <v>1475</v>
      </c>
      <c r="AD58" s="75">
        <v>1290</v>
      </c>
      <c r="AE58" s="75">
        <v>185</v>
      </c>
      <c r="AF58" s="76">
        <v>1644</v>
      </c>
      <c r="AG58" s="76">
        <v>1462</v>
      </c>
      <c r="AH58" s="76">
        <v>182</v>
      </c>
      <c r="AI58" s="76">
        <v>-169</v>
      </c>
      <c r="AJ58" s="76">
        <v>-172</v>
      </c>
      <c r="AK58" s="76">
        <v>3</v>
      </c>
      <c r="AL58" s="318">
        <v>2.1428571428571428</v>
      </c>
      <c r="AM58" s="318">
        <v>2.263157894736842</v>
      </c>
      <c r="AN58" s="89">
        <v>-0.12030075187969924</v>
      </c>
      <c r="AO58" s="314"/>
      <c r="AP58" s="315"/>
      <c r="AQ58" s="40"/>
      <c r="AR58" s="40" t="s">
        <v>5</v>
      </c>
      <c r="AS58" s="40"/>
    </row>
    <row r="59" spans="1:45" ht="17.100000000000001" customHeight="1">
      <c r="A59" s="72"/>
      <c r="B59" s="72"/>
      <c r="C59" s="72" t="s">
        <v>6</v>
      </c>
      <c r="D59" s="40"/>
      <c r="E59" s="74" t="s">
        <v>313</v>
      </c>
      <c r="F59" s="75" t="s">
        <v>313</v>
      </c>
      <c r="G59" s="75" t="s">
        <v>313</v>
      </c>
      <c r="H59" s="75" t="s">
        <v>313</v>
      </c>
      <c r="I59" s="75" t="s">
        <v>313</v>
      </c>
      <c r="J59" s="75" t="s">
        <v>313</v>
      </c>
      <c r="K59" s="75" t="s">
        <v>313</v>
      </c>
      <c r="L59" s="75" t="s">
        <v>313</v>
      </c>
      <c r="M59" s="75" t="s">
        <v>313</v>
      </c>
      <c r="N59" s="75" t="s">
        <v>313</v>
      </c>
      <c r="O59" s="76" t="s">
        <v>313</v>
      </c>
      <c r="P59" s="76" t="s">
        <v>313</v>
      </c>
      <c r="Q59" s="76" t="s">
        <v>313</v>
      </c>
      <c r="R59" s="76" t="s">
        <v>313</v>
      </c>
      <c r="S59" s="76" t="s">
        <v>313</v>
      </c>
      <c r="T59" s="76" t="s">
        <v>313</v>
      </c>
      <c r="U59" s="76" t="s">
        <v>313</v>
      </c>
      <c r="V59" s="76" t="s">
        <v>313</v>
      </c>
      <c r="W59" s="76" t="s">
        <v>313</v>
      </c>
      <c r="X59" s="75" t="s">
        <v>313</v>
      </c>
      <c r="Y59" s="75"/>
      <c r="Z59" s="76" t="s">
        <v>313</v>
      </c>
      <c r="AA59" s="76" t="s">
        <v>313</v>
      </c>
      <c r="AB59" s="76" t="s">
        <v>313</v>
      </c>
      <c r="AC59" s="76" t="s">
        <v>313</v>
      </c>
      <c r="AD59" s="76" t="s">
        <v>313</v>
      </c>
      <c r="AE59" s="75" t="s">
        <v>313</v>
      </c>
      <c r="AF59" s="76" t="s">
        <v>313</v>
      </c>
      <c r="AG59" s="76" t="s">
        <v>313</v>
      </c>
      <c r="AH59" s="75" t="s">
        <v>313</v>
      </c>
      <c r="AI59" s="76" t="s">
        <v>313</v>
      </c>
      <c r="AJ59" s="76" t="s">
        <v>313</v>
      </c>
      <c r="AK59" s="75" t="s">
        <v>313</v>
      </c>
      <c r="AL59" s="316" t="s">
        <v>313</v>
      </c>
      <c r="AM59" s="316" t="s">
        <v>313</v>
      </c>
      <c r="AN59" s="317" t="s">
        <v>313</v>
      </c>
      <c r="AO59" s="317"/>
      <c r="AP59" s="315"/>
      <c r="AQ59" s="40"/>
      <c r="AR59" s="40" t="s">
        <v>6</v>
      </c>
      <c r="AS59" s="40"/>
    </row>
    <row r="60" spans="1:45" ht="17.100000000000001" customHeight="1">
      <c r="A60" s="72"/>
      <c r="B60" s="72" t="s">
        <v>24</v>
      </c>
      <c r="C60" s="72"/>
      <c r="D60" s="40"/>
      <c r="E60" s="74">
        <v>1160</v>
      </c>
      <c r="F60" s="75">
        <v>1153</v>
      </c>
      <c r="G60" s="75">
        <v>399</v>
      </c>
      <c r="H60" s="75">
        <v>407</v>
      </c>
      <c r="I60" s="75">
        <v>212</v>
      </c>
      <c r="J60" s="75">
        <v>88</v>
      </c>
      <c r="K60" s="75">
        <v>34</v>
      </c>
      <c r="L60" s="75">
        <v>12</v>
      </c>
      <c r="M60" s="75">
        <v>1</v>
      </c>
      <c r="N60" s="75">
        <v>7</v>
      </c>
      <c r="O60" s="76">
        <v>1288</v>
      </c>
      <c r="P60" s="76">
        <v>1282</v>
      </c>
      <c r="Q60" s="76">
        <v>380</v>
      </c>
      <c r="R60" s="76">
        <v>464</v>
      </c>
      <c r="S60" s="76">
        <v>252</v>
      </c>
      <c r="T60" s="76">
        <v>140</v>
      </c>
      <c r="U60" s="76">
        <v>36</v>
      </c>
      <c r="V60" s="76">
        <v>9</v>
      </c>
      <c r="W60" s="76">
        <v>1</v>
      </c>
      <c r="X60" s="75">
        <v>6</v>
      </c>
      <c r="Y60" s="77"/>
      <c r="Z60" s="75">
        <v>-128</v>
      </c>
      <c r="AA60" s="76">
        <v>-129</v>
      </c>
      <c r="AB60" s="76">
        <v>1</v>
      </c>
      <c r="AC60" s="75">
        <v>2497</v>
      </c>
      <c r="AD60" s="75">
        <v>2451</v>
      </c>
      <c r="AE60" s="75">
        <v>46</v>
      </c>
      <c r="AF60" s="76">
        <v>2908</v>
      </c>
      <c r="AG60" s="76">
        <v>2865</v>
      </c>
      <c r="AH60" s="76">
        <v>43</v>
      </c>
      <c r="AI60" s="75">
        <v>-411</v>
      </c>
      <c r="AJ60" s="76">
        <v>-414</v>
      </c>
      <c r="AK60" s="76">
        <v>3</v>
      </c>
      <c r="AL60" s="318">
        <v>2.1257588898525586</v>
      </c>
      <c r="AM60" s="318">
        <v>2.2347893915756631</v>
      </c>
      <c r="AN60" s="89">
        <v>-0.10903050172310458</v>
      </c>
      <c r="AO60" s="314"/>
      <c r="AP60" s="315"/>
      <c r="AQ60" s="40" t="s">
        <v>24</v>
      </c>
      <c r="AR60" s="40"/>
      <c r="AS60" s="40"/>
    </row>
    <row r="61" spans="1:45" ht="17.100000000000001" customHeight="1">
      <c r="A61" s="72"/>
      <c r="B61" s="72"/>
      <c r="C61" s="72" t="s">
        <v>4</v>
      </c>
      <c r="D61" s="8" t="s">
        <v>810</v>
      </c>
      <c r="E61" s="74">
        <v>105</v>
      </c>
      <c r="F61" s="75">
        <v>104</v>
      </c>
      <c r="G61" s="75">
        <v>33</v>
      </c>
      <c r="H61" s="75">
        <v>34</v>
      </c>
      <c r="I61" s="75">
        <v>21</v>
      </c>
      <c r="J61" s="75">
        <v>7</v>
      </c>
      <c r="K61" s="75">
        <v>6</v>
      </c>
      <c r="L61" s="75">
        <v>3</v>
      </c>
      <c r="M61" s="75" t="s">
        <v>313</v>
      </c>
      <c r="N61" s="75">
        <v>1</v>
      </c>
      <c r="O61" s="76">
        <v>111</v>
      </c>
      <c r="P61" s="76">
        <v>110</v>
      </c>
      <c r="Q61" s="76">
        <v>38</v>
      </c>
      <c r="R61" s="76">
        <v>28</v>
      </c>
      <c r="S61" s="76">
        <v>23</v>
      </c>
      <c r="T61" s="76">
        <v>13</v>
      </c>
      <c r="U61" s="76">
        <v>6</v>
      </c>
      <c r="V61" s="76">
        <v>2</v>
      </c>
      <c r="W61" s="76" t="s">
        <v>313</v>
      </c>
      <c r="X61" s="75">
        <v>1</v>
      </c>
      <c r="Y61" s="77"/>
      <c r="Z61" s="76">
        <v>-6</v>
      </c>
      <c r="AA61" s="76">
        <v>-6</v>
      </c>
      <c r="AB61" s="76">
        <v>0</v>
      </c>
      <c r="AC61" s="75">
        <v>244</v>
      </c>
      <c r="AD61" s="75">
        <v>240</v>
      </c>
      <c r="AE61" s="75">
        <v>4</v>
      </c>
      <c r="AF61" s="76">
        <v>261</v>
      </c>
      <c r="AG61" s="76">
        <v>257</v>
      </c>
      <c r="AH61" s="76">
        <v>4</v>
      </c>
      <c r="AI61" s="76">
        <v>-17</v>
      </c>
      <c r="AJ61" s="76">
        <v>-17</v>
      </c>
      <c r="AK61" s="76">
        <v>0</v>
      </c>
      <c r="AL61" s="318">
        <v>2.3076923076923075</v>
      </c>
      <c r="AM61" s="318">
        <v>2.3363636363636364</v>
      </c>
      <c r="AN61" s="89">
        <v>-2.8671328671328933E-2</v>
      </c>
      <c r="AO61" s="314"/>
      <c r="AP61" s="315"/>
      <c r="AQ61" s="40"/>
      <c r="AR61" s="40" t="s">
        <v>4</v>
      </c>
      <c r="AS61" s="8" t="s">
        <v>591</v>
      </c>
    </row>
    <row r="62" spans="1:45" ht="17.100000000000001" customHeight="1">
      <c r="A62" s="72"/>
      <c r="B62" s="72"/>
      <c r="C62" s="72" t="s">
        <v>5</v>
      </c>
      <c r="D62" s="40"/>
      <c r="E62" s="74">
        <v>216</v>
      </c>
      <c r="F62" s="75">
        <v>213</v>
      </c>
      <c r="G62" s="75">
        <v>64</v>
      </c>
      <c r="H62" s="75">
        <v>85</v>
      </c>
      <c r="I62" s="75">
        <v>44</v>
      </c>
      <c r="J62" s="75">
        <v>18</v>
      </c>
      <c r="K62" s="75">
        <v>1</v>
      </c>
      <c r="L62" s="75" t="s">
        <v>313</v>
      </c>
      <c r="M62" s="75">
        <v>1</v>
      </c>
      <c r="N62" s="75">
        <v>3</v>
      </c>
      <c r="O62" s="76">
        <v>247</v>
      </c>
      <c r="P62" s="76">
        <v>245</v>
      </c>
      <c r="Q62" s="76">
        <v>77</v>
      </c>
      <c r="R62" s="76">
        <v>92</v>
      </c>
      <c r="S62" s="76">
        <v>47</v>
      </c>
      <c r="T62" s="76">
        <v>26</v>
      </c>
      <c r="U62" s="76">
        <v>2</v>
      </c>
      <c r="V62" s="76" t="s">
        <v>313</v>
      </c>
      <c r="W62" s="76">
        <v>1</v>
      </c>
      <c r="X62" s="75">
        <v>2</v>
      </c>
      <c r="Y62" s="77"/>
      <c r="Z62" s="76">
        <v>-31</v>
      </c>
      <c r="AA62" s="76">
        <v>-32</v>
      </c>
      <c r="AB62" s="76">
        <v>1</v>
      </c>
      <c r="AC62" s="75">
        <v>467</v>
      </c>
      <c r="AD62" s="75">
        <v>451</v>
      </c>
      <c r="AE62" s="75">
        <v>16</v>
      </c>
      <c r="AF62" s="76">
        <v>536</v>
      </c>
      <c r="AG62" s="76">
        <v>523</v>
      </c>
      <c r="AH62" s="76">
        <v>13</v>
      </c>
      <c r="AI62" s="76">
        <v>-69</v>
      </c>
      <c r="AJ62" s="76">
        <v>-72</v>
      </c>
      <c r="AK62" s="76">
        <v>3</v>
      </c>
      <c r="AL62" s="318">
        <v>2.1173708920187795</v>
      </c>
      <c r="AM62" s="318">
        <v>2.1346938775510202</v>
      </c>
      <c r="AN62" s="89">
        <v>-1.7322985532240764E-2</v>
      </c>
      <c r="AO62" s="314"/>
      <c r="AP62" s="315"/>
      <c r="AQ62" s="40"/>
      <c r="AR62" s="40" t="s">
        <v>5</v>
      </c>
      <c r="AS62" s="40"/>
    </row>
    <row r="63" spans="1:45" ht="17.100000000000001" customHeight="1">
      <c r="A63" s="72"/>
      <c r="B63" s="72"/>
      <c r="C63" s="72" t="s">
        <v>6</v>
      </c>
      <c r="D63" s="40"/>
      <c r="E63" s="74">
        <v>289</v>
      </c>
      <c r="F63" s="75">
        <v>287</v>
      </c>
      <c r="G63" s="75">
        <v>119</v>
      </c>
      <c r="H63" s="75">
        <v>96</v>
      </c>
      <c r="I63" s="75">
        <v>40</v>
      </c>
      <c r="J63" s="75">
        <v>21</v>
      </c>
      <c r="K63" s="75">
        <v>6</v>
      </c>
      <c r="L63" s="75">
        <v>5</v>
      </c>
      <c r="M63" s="75" t="s">
        <v>313</v>
      </c>
      <c r="N63" s="75">
        <v>2</v>
      </c>
      <c r="O63" s="76">
        <v>306</v>
      </c>
      <c r="P63" s="76">
        <v>304</v>
      </c>
      <c r="Q63" s="76">
        <v>96</v>
      </c>
      <c r="R63" s="76">
        <v>116</v>
      </c>
      <c r="S63" s="76">
        <v>58</v>
      </c>
      <c r="T63" s="76">
        <v>25</v>
      </c>
      <c r="U63" s="76">
        <v>5</v>
      </c>
      <c r="V63" s="76">
        <v>4</v>
      </c>
      <c r="W63" s="76" t="s">
        <v>313</v>
      </c>
      <c r="X63" s="75">
        <v>2</v>
      </c>
      <c r="Y63" s="75"/>
      <c r="Z63" s="76">
        <v>-17</v>
      </c>
      <c r="AA63" s="76">
        <v>-17</v>
      </c>
      <c r="AB63" s="76">
        <v>0</v>
      </c>
      <c r="AC63" s="75">
        <v>591</v>
      </c>
      <c r="AD63" s="75">
        <v>575</v>
      </c>
      <c r="AE63" s="75">
        <v>16</v>
      </c>
      <c r="AF63" s="76">
        <v>667</v>
      </c>
      <c r="AG63" s="76">
        <v>651</v>
      </c>
      <c r="AH63" s="75">
        <v>16</v>
      </c>
      <c r="AI63" s="76">
        <v>-76</v>
      </c>
      <c r="AJ63" s="76">
        <v>-76</v>
      </c>
      <c r="AK63" s="76">
        <v>0</v>
      </c>
      <c r="AL63" s="318">
        <v>2.0034843205574915</v>
      </c>
      <c r="AM63" s="318">
        <v>2.1414473684210527</v>
      </c>
      <c r="AN63" s="89">
        <v>-0.13796304786356117</v>
      </c>
      <c r="AO63" s="314"/>
      <c r="AP63" s="315"/>
      <c r="AQ63" s="40"/>
      <c r="AR63" s="40" t="s">
        <v>6</v>
      </c>
      <c r="AS63" s="40"/>
    </row>
    <row r="64" spans="1:45" ht="17.100000000000001" customHeight="1">
      <c r="A64" s="72"/>
      <c r="B64" s="72"/>
      <c r="C64" s="72" t="s">
        <v>10</v>
      </c>
      <c r="D64" s="40"/>
      <c r="E64" s="74">
        <v>183</v>
      </c>
      <c r="F64" s="75">
        <v>183</v>
      </c>
      <c r="G64" s="75">
        <v>58</v>
      </c>
      <c r="H64" s="75">
        <v>63</v>
      </c>
      <c r="I64" s="75">
        <v>38</v>
      </c>
      <c r="J64" s="75">
        <v>15</v>
      </c>
      <c r="K64" s="75">
        <v>7</v>
      </c>
      <c r="L64" s="75">
        <v>2</v>
      </c>
      <c r="M64" s="75" t="s">
        <v>313</v>
      </c>
      <c r="N64" s="75" t="s">
        <v>313</v>
      </c>
      <c r="O64" s="76">
        <v>200</v>
      </c>
      <c r="P64" s="76">
        <v>200</v>
      </c>
      <c r="Q64" s="76">
        <v>53</v>
      </c>
      <c r="R64" s="76">
        <v>71</v>
      </c>
      <c r="S64" s="76">
        <v>42</v>
      </c>
      <c r="T64" s="76">
        <v>29</v>
      </c>
      <c r="U64" s="76">
        <v>5</v>
      </c>
      <c r="V64" s="76" t="s">
        <v>313</v>
      </c>
      <c r="W64" s="76" t="s">
        <v>313</v>
      </c>
      <c r="X64" s="75" t="s">
        <v>313</v>
      </c>
      <c r="Y64" s="75"/>
      <c r="Z64" s="76">
        <v>-17</v>
      </c>
      <c r="AA64" s="76">
        <v>-17</v>
      </c>
      <c r="AB64" s="76" t="s">
        <v>313</v>
      </c>
      <c r="AC64" s="75">
        <v>405</v>
      </c>
      <c r="AD64" s="75">
        <v>405</v>
      </c>
      <c r="AE64" s="75" t="s">
        <v>313</v>
      </c>
      <c r="AF64" s="76">
        <v>462</v>
      </c>
      <c r="AG64" s="76">
        <v>462</v>
      </c>
      <c r="AH64" s="75" t="s">
        <v>313</v>
      </c>
      <c r="AI64" s="76">
        <v>-57</v>
      </c>
      <c r="AJ64" s="76">
        <v>-57</v>
      </c>
      <c r="AK64" s="76" t="s">
        <v>313</v>
      </c>
      <c r="AL64" s="318">
        <v>2.2131147540983607</v>
      </c>
      <c r="AM64" s="318">
        <v>2.31</v>
      </c>
      <c r="AN64" s="89">
        <v>-9.6885245901639383E-2</v>
      </c>
      <c r="AO64" s="314"/>
      <c r="AP64" s="315"/>
      <c r="AQ64" s="40"/>
      <c r="AR64" s="40" t="s">
        <v>10</v>
      </c>
      <c r="AS64" s="40"/>
    </row>
    <row r="65" spans="1:45" ht="17.100000000000001" customHeight="1">
      <c r="A65" s="72"/>
      <c r="B65" s="72"/>
      <c r="C65" s="72" t="s">
        <v>11</v>
      </c>
      <c r="D65" s="40"/>
      <c r="E65" s="74">
        <v>367</v>
      </c>
      <c r="F65" s="75">
        <v>366</v>
      </c>
      <c r="G65" s="75">
        <v>125</v>
      </c>
      <c r="H65" s="75">
        <v>129</v>
      </c>
      <c r="I65" s="75">
        <v>69</v>
      </c>
      <c r="J65" s="75">
        <v>27</v>
      </c>
      <c r="K65" s="75">
        <v>14</v>
      </c>
      <c r="L65" s="75">
        <v>2</v>
      </c>
      <c r="M65" s="75" t="s">
        <v>313</v>
      </c>
      <c r="N65" s="75">
        <v>1</v>
      </c>
      <c r="O65" s="76">
        <v>424</v>
      </c>
      <c r="P65" s="76">
        <v>423</v>
      </c>
      <c r="Q65" s="76">
        <v>116</v>
      </c>
      <c r="R65" s="76">
        <v>157</v>
      </c>
      <c r="S65" s="76">
        <v>82</v>
      </c>
      <c r="T65" s="76">
        <v>47</v>
      </c>
      <c r="U65" s="76">
        <v>18</v>
      </c>
      <c r="V65" s="76">
        <v>3</v>
      </c>
      <c r="W65" s="76" t="s">
        <v>313</v>
      </c>
      <c r="X65" s="75">
        <v>1</v>
      </c>
      <c r="Y65" s="75"/>
      <c r="Z65" s="76">
        <v>-57</v>
      </c>
      <c r="AA65" s="76">
        <v>-57</v>
      </c>
      <c r="AB65" s="76">
        <v>0</v>
      </c>
      <c r="AC65" s="75">
        <v>790</v>
      </c>
      <c r="AD65" s="75">
        <v>780</v>
      </c>
      <c r="AE65" s="75">
        <v>10</v>
      </c>
      <c r="AF65" s="76">
        <v>982</v>
      </c>
      <c r="AG65" s="76">
        <v>972</v>
      </c>
      <c r="AH65" s="75">
        <v>10</v>
      </c>
      <c r="AI65" s="76">
        <v>-192</v>
      </c>
      <c r="AJ65" s="76">
        <v>-192</v>
      </c>
      <c r="AK65" s="76">
        <v>0</v>
      </c>
      <c r="AL65" s="318">
        <v>2.1311475409836067</v>
      </c>
      <c r="AM65" s="318">
        <v>2.2978723404255321</v>
      </c>
      <c r="AN65" s="89">
        <v>-0.16672479944192542</v>
      </c>
      <c r="AO65" s="314"/>
      <c r="AP65" s="315"/>
      <c r="AQ65" s="40"/>
      <c r="AR65" s="40" t="s">
        <v>11</v>
      </c>
      <c r="AS65" s="40"/>
    </row>
    <row r="66" spans="1:45" ht="17.100000000000001" customHeight="1">
      <c r="A66" s="72"/>
      <c r="B66" s="72" t="s">
        <v>25</v>
      </c>
      <c r="C66" s="72"/>
      <c r="D66" s="40"/>
      <c r="E66" s="74">
        <v>927</v>
      </c>
      <c r="F66" s="75">
        <v>927</v>
      </c>
      <c r="G66" s="75">
        <v>499</v>
      </c>
      <c r="H66" s="75">
        <v>271</v>
      </c>
      <c r="I66" s="75">
        <v>94</v>
      </c>
      <c r="J66" s="75">
        <v>51</v>
      </c>
      <c r="K66" s="75">
        <v>9</v>
      </c>
      <c r="L66" s="75">
        <v>3</v>
      </c>
      <c r="M66" s="75" t="s">
        <v>313</v>
      </c>
      <c r="N66" s="75" t="s">
        <v>313</v>
      </c>
      <c r="O66" s="76">
        <v>869</v>
      </c>
      <c r="P66" s="76">
        <v>868</v>
      </c>
      <c r="Q66" s="76">
        <v>420</v>
      </c>
      <c r="R66" s="76">
        <v>270</v>
      </c>
      <c r="S66" s="76">
        <v>112</v>
      </c>
      <c r="T66" s="76">
        <v>45</v>
      </c>
      <c r="U66" s="76">
        <v>16</v>
      </c>
      <c r="V66" s="76">
        <v>4</v>
      </c>
      <c r="W66" s="76">
        <v>1</v>
      </c>
      <c r="X66" s="75">
        <v>1</v>
      </c>
      <c r="Y66" s="77"/>
      <c r="Z66" s="75">
        <v>58</v>
      </c>
      <c r="AA66" s="76">
        <v>59</v>
      </c>
      <c r="AB66" s="76">
        <v>-1</v>
      </c>
      <c r="AC66" s="75">
        <v>1590</v>
      </c>
      <c r="AD66" s="75">
        <v>1590</v>
      </c>
      <c r="AE66" s="75" t="s">
        <v>313</v>
      </c>
      <c r="AF66" s="76">
        <v>1594</v>
      </c>
      <c r="AG66" s="76">
        <v>1587</v>
      </c>
      <c r="AH66" s="76">
        <v>7</v>
      </c>
      <c r="AI66" s="75">
        <v>-4</v>
      </c>
      <c r="AJ66" s="76">
        <v>3</v>
      </c>
      <c r="AK66" s="76">
        <v>-7</v>
      </c>
      <c r="AL66" s="318">
        <v>1.7152103559870551</v>
      </c>
      <c r="AM66" s="318">
        <v>1.8283410138248848</v>
      </c>
      <c r="AN66" s="89">
        <v>-0.11313065783782972</v>
      </c>
      <c r="AO66" s="314"/>
      <c r="AP66" s="315"/>
      <c r="AQ66" s="40" t="s">
        <v>25</v>
      </c>
      <c r="AR66" s="40"/>
      <c r="AS66" s="40"/>
    </row>
    <row r="67" spans="1:45" ht="17.100000000000001" customHeight="1">
      <c r="A67" s="72"/>
      <c r="B67" s="72"/>
      <c r="C67" s="72" t="s">
        <v>4</v>
      </c>
      <c r="D67" s="40"/>
      <c r="E67" s="74">
        <v>487</v>
      </c>
      <c r="F67" s="75">
        <v>487</v>
      </c>
      <c r="G67" s="75">
        <v>283</v>
      </c>
      <c r="H67" s="75">
        <v>134</v>
      </c>
      <c r="I67" s="75">
        <v>42</v>
      </c>
      <c r="J67" s="75">
        <v>22</v>
      </c>
      <c r="K67" s="75">
        <v>4</v>
      </c>
      <c r="L67" s="75">
        <v>2</v>
      </c>
      <c r="M67" s="75" t="s">
        <v>313</v>
      </c>
      <c r="N67" s="75" t="s">
        <v>313</v>
      </c>
      <c r="O67" s="76">
        <v>432</v>
      </c>
      <c r="P67" s="76">
        <v>431</v>
      </c>
      <c r="Q67" s="76">
        <v>241</v>
      </c>
      <c r="R67" s="76">
        <v>125</v>
      </c>
      <c r="S67" s="76">
        <v>42</v>
      </c>
      <c r="T67" s="76">
        <v>16</v>
      </c>
      <c r="U67" s="76">
        <v>5</v>
      </c>
      <c r="V67" s="76">
        <v>1</v>
      </c>
      <c r="W67" s="76">
        <v>1</v>
      </c>
      <c r="X67" s="75">
        <v>1</v>
      </c>
      <c r="Y67" s="77"/>
      <c r="Z67" s="76">
        <v>55</v>
      </c>
      <c r="AA67" s="76">
        <v>56</v>
      </c>
      <c r="AB67" s="76">
        <v>-1</v>
      </c>
      <c r="AC67" s="75">
        <v>797</v>
      </c>
      <c r="AD67" s="75">
        <v>797</v>
      </c>
      <c r="AE67" s="75" t="s">
        <v>313</v>
      </c>
      <c r="AF67" s="76">
        <v>726</v>
      </c>
      <c r="AG67" s="76">
        <v>719</v>
      </c>
      <c r="AH67" s="76">
        <v>7</v>
      </c>
      <c r="AI67" s="76">
        <v>71</v>
      </c>
      <c r="AJ67" s="76">
        <v>78</v>
      </c>
      <c r="AK67" s="76">
        <v>-7</v>
      </c>
      <c r="AL67" s="318">
        <v>1.6365503080082136</v>
      </c>
      <c r="AM67" s="318">
        <v>1.6682134570765661</v>
      </c>
      <c r="AN67" s="89">
        <v>-3.1663149068352547E-2</v>
      </c>
      <c r="AO67" s="314"/>
      <c r="AP67" s="315"/>
      <c r="AQ67" s="40"/>
      <c r="AR67" s="40" t="s">
        <v>4</v>
      </c>
      <c r="AS67" s="40"/>
    </row>
    <row r="68" spans="1:45" ht="17.100000000000001" customHeight="1">
      <c r="A68" s="72"/>
      <c r="B68" s="72"/>
      <c r="C68" s="72" t="s">
        <v>5</v>
      </c>
      <c r="D68" s="40"/>
      <c r="E68" s="74">
        <v>364</v>
      </c>
      <c r="F68" s="75">
        <v>364</v>
      </c>
      <c r="G68" s="75">
        <v>181</v>
      </c>
      <c r="H68" s="75">
        <v>113</v>
      </c>
      <c r="I68" s="75">
        <v>43</v>
      </c>
      <c r="J68" s="75">
        <v>22</v>
      </c>
      <c r="K68" s="75">
        <v>4</v>
      </c>
      <c r="L68" s="75">
        <v>1</v>
      </c>
      <c r="M68" s="75" t="s">
        <v>313</v>
      </c>
      <c r="N68" s="75" t="s">
        <v>313</v>
      </c>
      <c r="O68" s="76">
        <v>368</v>
      </c>
      <c r="P68" s="76">
        <v>368</v>
      </c>
      <c r="Q68" s="76">
        <v>156</v>
      </c>
      <c r="R68" s="76">
        <v>122</v>
      </c>
      <c r="S68" s="76">
        <v>57</v>
      </c>
      <c r="T68" s="76">
        <v>21</v>
      </c>
      <c r="U68" s="76">
        <v>9</v>
      </c>
      <c r="V68" s="76">
        <v>3</v>
      </c>
      <c r="W68" s="76" t="s">
        <v>313</v>
      </c>
      <c r="X68" s="75" t="s">
        <v>313</v>
      </c>
      <c r="Y68" s="75"/>
      <c r="Z68" s="76">
        <v>-4</v>
      </c>
      <c r="AA68" s="76">
        <v>-4</v>
      </c>
      <c r="AB68" s="76" t="s">
        <v>313</v>
      </c>
      <c r="AC68" s="75">
        <v>650</v>
      </c>
      <c r="AD68" s="75">
        <v>650</v>
      </c>
      <c r="AE68" s="75" t="s">
        <v>313</v>
      </c>
      <c r="AF68" s="76">
        <v>718</v>
      </c>
      <c r="AG68" s="76">
        <v>718</v>
      </c>
      <c r="AH68" s="75" t="s">
        <v>313</v>
      </c>
      <c r="AI68" s="76">
        <v>-68</v>
      </c>
      <c r="AJ68" s="76">
        <v>-68</v>
      </c>
      <c r="AK68" s="76" t="s">
        <v>313</v>
      </c>
      <c r="AL68" s="318">
        <v>1.7857142857142858</v>
      </c>
      <c r="AM68" s="318">
        <v>1.951086956521739</v>
      </c>
      <c r="AN68" s="89">
        <v>-0.16537267080745321</v>
      </c>
      <c r="AO68" s="314"/>
      <c r="AP68" s="315"/>
      <c r="AQ68" s="40"/>
      <c r="AR68" s="40" t="s">
        <v>5</v>
      </c>
      <c r="AS68" s="40"/>
    </row>
    <row r="69" spans="1:45" ht="17.100000000000001" customHeight="1">
      <c r="A69" s="72"/>
      <c r="B69" s="72"/>
      <c r="C69" s="72" t="s">
        <v>6</v>
      </c>
      <c r="D69" s="40"/>
      <c r="E69" s="74">
        <v>76</v>
      </c>
      <c r="F69" s="75">
        <v>76</v>
      </c>
      <c r="G69" s="75">
        <v>35</v>
      </c>
      <c r="H69" s="75">
        <v>24</v>
      </c>
      <c r="I69" s="75">
        <v>9</v>
      </c>
      <c r="J69" s="75">
        <v>7</v>
      </c>
      <c r="K69" s="75">
        <v>1</v>
      </c>
      <c r="L69" s="75" t="s">
        <v>313</v>
      </c>
      <c r="M69" s="75" t="s">
        <v>313</v>
      </c>
      <c r="N69" s="75" t="s">
        <v>313</v>
      </c>
      <c r="O69" s="76">
        <v>69</v>
      </c>
      <c r="P69" s="76">
        <v>69</v>
      </c>
      <c r="Q69" s="76">
        <v>23</v>
      </c>
      <c r="R69" s="76">
        <v>23</v>
      </c>
      <c r="S69" s="76">
        <v>13</v>
      </c>
      <c r="T69" s="76">
        <v>8</v>
      </c>
      <c r="U69" s="76">
        <v>2</v>
      </c>
      <c r="V69" s="76" t="s">
        <v>313</v>
      </c>
      <c r="W69" s="76" t="s">
        <v>313</v>
      </c>
      <c r="X69" s="75" t="s">
        <v>313</v>
      </c>
      <c r="Y69" s="75"/>
      <c r="Z69" s="76">
        <v>7</v>
      </c>
      <c r="AA69" s="76">
        <v>7</v>
      </c>
      <c r="AB69" s="76" t="s">
        <v>313</v>
      </c>
      <c r="AC69" s="75">
        <v>143</v>
      </c>
      <c r="AD69" s="75">
        <v>143</v>
      </c>
      <c r="AE69" s="75" t="s">
        <v>313</v>
      </c>
      <c r="AF69" s="76">
        <v>150</v>
      </c>
      <c r="AG69" s="76">
        <v>150</v>
      </c>
      <c r="AH69" s="75" t="s">
        <v>313</v>
      </c>
      <c r="AI69" s="76">
        <v>-7</v>
      </c>
      <c r="AJ69" s="76">
        <v>-7</v>
      </c>
      <c r="AK69" s="76" t="s">
        <v>313</v>
      </c>
      <c r="AL69" s="318">
        <v>1.881578947368421</v>
      </c>
      <c r="AM69" s="318">
        <v>2.1739130434782608</v>
      </c>
      <c r="AN69" s="89">
        <v>-0.29233409610983974</v>
      </c>
      <c r="AO69" s="314"/>
      <c r="AP69" s="315"/>
      <c r="AQ69" s="40"/>
      <c r="AR69" s="40" t="s">
        <v>6</v>
      </c>
      <c r="AS69" s="40"/>
    </row>
    <row r="70" spans="1:45" ht="17.100000000000001" customHeight="1">
      <c r="A70" s="72" t="s">
        <v>811</v>
      </c>
      <c r="B70" s="40"/>
      <c r="C70" s="40"/>
      <c r="D70" s="40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40"/>
      <c r="AM70" s="40"/>
      <c r="AN70" s="40"/>
      <c r="AO70" s="40"/>
      <c r="AP70" s="40"/>
      <c r="AQ70" s="40"/>
      <c r="AR70" s="40"/>
      <c r="AS70" s="40"/>
    </row>
    <row r="71" spans="1:45" ht="17.100000000000001" customHeight="1">
      <c r="A71" s="78" t="s">
        <v>816</v>
      </c>
      <c r="B71" s="38"/>
      <c r="C71" s="38"/>
      <c r="D71" s="40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40"/>
      <c r="Y71" s="40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40"/>
    </row>
    <row r="72" spans="1:45" ht="17.100000000000001" customHeight="1">
      <c r="A72" s="78" t="s">
        <v>818</v>
      </c>
      <c r="B72" s="38"/>
      <c r="C72" s="38"/>
      <c r="D72" s="40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40"/>
      <c r="Y72" s="40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40"/>
    </row>
    <row r="73" spans="1:45" ht="17.100000000000001" customHeight="1">
      <c r="A73" s="78" t="s">
        <v>817</v>
      </c>
      <c r="B73" s="38"/>
      <c r="C73" s="38"/>
      <c r="D73" s="40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40"/>
      <c r="Y73" s="40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40"/>
    </row>
    <row r="74" spans="1:45" ht="17.100000000000001" customHeight="1">
      <c r="A74" s="78" t="s">
        <v>821</v>
      </c>
      <c r="B74" s="38"/>
      <c r="C74" s="38"/>
      <c r="D74" s="40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40"/>
      <c r="Y74" s="40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40"/>
    </row>
    <row r="75" spans="1:45" ht="17.100000000000001" customHeight="1">
      <c r="A75" s="78" t="s">
        <v>822</v>
      </c>
      <c r="B75" s="38"/>
      <c r="C75" s="38"/>
      <c r="D75" s="40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40"/>
      <c r="Y75" s="40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40"/>
    </row>
    <row r="76" spans="1:45" ht="17.100000000000001" customHeight="1">
      <c r="A76" s="78"/>
      <c r="B76" s="38"/>
      <c r="C76" s="38"/>
      <c r="D76" s="40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40"/>
      <c r="Y76" s="40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40"/>
    </row>
    <row r="77" spans="1:45" ht="24" customHeight="1" thickBot="1">
      <c r="A77" s="304"/>
      <c r="B77" s="36"/>
      <c r="C77" s="36"/>
      <c r="D77" s="37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05" t="s">
        <v>332</v>
      </c>
      <c r="Y77" s="305"/>
      <c r="Z77" s="304" t="s">
        <v>334</v>
      </c>
      <c r="AA77" s="36"/>
      <c r="AB77" s="36"/>
      <c r="AC77" s="38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04"/>
      <c r="AQ77" s="36"/>
      <c r="AR77" s="36"/>
      <c r="AS77" s="37"/>
    </row>
    <row r="78" spans="1:45" s="55" customFormat="1" ht="13.5" customHeight="1" thickTop="1">
      <c r="A78" s="478" t="s">
        <v>308</v>
      </c>
      <c r="B78" s="479"/>
      <c r="C78" s="479"/>
      <c r="D78" s="438"/>
      <c r="E78" s="488" t="s">
        <v>0</v>
      </c>
      <c r="F78" s="489"/>
      <c r="G78" s="489"/>
      <c r="H78" s="489"/>
      <c r="I78" s="489"/>
      <c r="J78" s="489"/>
      <c r="K78" s="489"/>
      <c r="L78" s="489"/>
      <c r="M78" s="489"/>
      <c r="N78" s="489"/>
      <c r="O78" s="489"/>
      <c r="P78" s="489"/>
      <c r="Q78" s="489"/>
      <c r="R78" s="489"/>
      <c r="S78" s="489"/>
      <c r="T78" s="489"/>
      <c r="U78" s="489"/>
      <c r="V78" s="489"/>
      <c r="W78" s="489"/>
      <c r="X78" s="489"/>
      <c r="Y78" s="306"/>
      <c r="Z78" s="488" t="s">
        <v>0</v>
      </c>
      <c r="AA78" s="489"/>
      <c r="AB78" s="490"/>
      <c r="AC78" s="488" t="s">
        <v>320</v>
      </c>
      <c r="AD78" s="489"/>
      <c r="AE78" s="489"/>
      <c r="AF78" s="489"/>
      <c r="AG78" s="489"/>
      <c r="AH78" s="489"/>
      <c r="AI78" s="489"/>
      <c r="AJ78" s="489"/>
      <c r="AK78" s="490"/>
      <c r="AL78" s="482" t="s">
        <v>309</v>
      </c>
      <c r="AM78" s="482"/>
      <c r="AN78" s="483"/>
      <c r="AO78" s="66"/>
      <c r="AP78" s="484" t="s">
        <v>308</v>
      </c>
      <c r="AQ78" s="479"/>
      <c r="AR78" s="479"/>
      <c r="AS78" s="441"/>
    </row>
    <row r="79" spans="1:45" s="55" customFormat="1" ht="13.5" customHeight="1">
      <c r="A79" s="480"/>
      <c r="B79" s="480"/>
      <c r="C79" s="480"/>
      <c r="D79" s="31"/>
      <c r="E79" s="471" t="s">
        <v>731</v>
      </c>
      <c r="F79" s="472"/>
      <c r="G79" s="472"/>
      <c r="H79" s="472"/>
      <c r="I79" s="472"/>
      <c r="J79" s="472"/>
      <c r="K79" s="472"/>
      <c r="L79" s="472"/>
      <c r="M79" s="472"/>
      <c r="N79" s="473"/>
      <c r="O79" s="471" t="s">
        <v>402</v>
      </c>
      <c r="P79" s="472"/>
      <c r="Q79" s="472"/>
      <c r="R79" s="472"/>
      <c r="S79" s="472"/>
      <c r="T79" s="472"/>
      <c r="U79" s="472"/>
      <c r="V79" s="472"/>
      <c r="W79" s="472"/>
      <c r="X79" s="472"/>
      <c r="Y79" s="306"/>
      <c r="Z79" s="471" t="s">
        <v>319</v>
      </c>
      <c r="AA79" s="472"/>
      <c r="AB79" s="473"/>
      <c r="AC79" s="487" t="s">
        <v>731</v>
      </c>
      <c r="AD79" s="487"/>
      <c r="AE79" s="487"/>
      <c r="AF79" s="487" t="s">
        <v>402</v>
      </c>
      <c r="AG79" s="487"/>
      <c r="AH79" s="487"/>
      <c r="AI79" s="471" t="s">
        <v>319</v>
      </c>
      <c r="AJ79" s="472"/>
      <c r="AK79" s="473"/>
      <c r="AL79" s="454" t="s">
        <v>731</v>
      </c>
      <c r="AM79" s="454" t="s">
        <v>403</v>
      </c>
      <c r="AN79" s="465" t="s">
        <v>2</v>
      </c>
      <c r="AO79" s="466"/>
      <c r="AP79" s="485"/>
      <c r="AQ79" s="480"/>
      <c r="AR79" s="480"/>
      <c r="AS79" s="8"/>
    </row>
    <row r="80" spans="1:45" s="55" customFormat="1" ht="13.5" customHeight="1">
      <c r="A80" s="480"/>
      <c r="B80" s="480"/>
      <c r="C80" s="480"/>
      <c r="D80" s="31"/>
      <c r="E80" s="465" t="s">
        <v>315</v>
      </c>
      <c r="F80" s="471" t="s">
        <v>317</v>
      </c>
      <c r="G80" s="472"/>
      <c r="H80" s="472"/>
      <c r="I80" s="472"/>
      <c r="J80" s="472"/>
      <c r="K80" s="472"/>
      <c r="L80" s="472"/>
      <c r="M80" s="473"/>
      <c r="N80" s="456" t="s">
        <v>331</v>
      </c>
      <c r="O80" s="474" t="s">
        <v>315</v>
      </c>
      <c r="P80" s="471" t="s">
        <v>317</v>
      </c>
      <c r="Q80" s="472"/>
      <c r="R80" s="472"/>
      <c r="S80" s="472"/>
      <c r="T80" s="472"/>
      <c r="U80" s="472"/>
      <c r="V80" s="472"/>
      <c r="W80" s="473"/>
      <c r="X80" s="474" t="s">
        <v>331</v>
      </c>
      <c r="Y80" s="307"/>
      <c r="Z80" s="475" t="s">
        <v>315</v>
      </c>
      <c r="AA80" s="477" t="s">
        <v>317</v>
      </c>
      <c r="AB80" s="456" t="s">
        <v>331</v>
      </c>
      <c r="AC80" s="454" t="s">
        <v>315</v>
      </c>
      <c r="AD80" s="454" t="s">
        <v>317</v>
      </c>
      <c r="AE80" s="455" t="s">
        <v>331</v>
      </c>
      <c r="AF80" s="456" t="s">
        <v>315</v>
      </c>
      <c r="AG80" s="458" t="s">
        <v>317</v>
      </c>
      <c r="AH80" s="456" t="s">
        <v>331</v>
      </c>
      <c r="AI80" s="455" t="s">
        <v>315</v>
      </c>
      <c r="AJ80" s="454" t="s">
        <v>317</v>
      </c>
      <c r="AK80" s="455" t="s">
        <v>331</v>
      </c>
      <c r="AL80" s="454"/>
      <c r="AM80" s="454"/>
      <c r="AN80" s="467"/>
      <c r="AO80" s="468"/>
      <c r="AP80" s="485"/>
      <c r="AQ80" s="480"/>
      <c r="AR80" s="480"/>
      <c r="AS80" s="8"/>
    </row>
    <row r="81" spans="1:45" s="55" customFormat="1" ht="35.1" customHeight="1">
      <c r="A81" s="481"/>
      <c r="B81" s="481"/>
      <c r="C81" s="481"/>
      <c r="D81" s="439"/>
      <c r="E81" s="469"/>
      <c r="F81" s="68" t="s">
        <v>315</v>
      </c>
      <c r="G81" s="308" t="s">
        <v>328</v>
      </c>
      <c r="H81" s="68" t="s">
        <v>393</v>
      </c>
      <c r="I81" s="68" t="s">
        <v>394</v>
      </c>
      <c r="J81" s="68" t="s">
        <v>395</v>
      </c>
      <c r="K81" s="68" t="s">
        <v>396</v>
      </c>
      <c r="L81" s="68" t="s">
        <v>397</v>
      </c>
      <c r="M81" s="308" t="s">
        <v>329</v>
      </c>
      <c r="N81" s="457"/>
      <c r="O81" s="469"/>
      <c r="P81" s="68" t="s">
        <v>315</v>
      </c>
      <c r="Q81" s="308" t="s">
        <v>328</v>
      </c>
      <c r="R81" s="68" t="s">
        <v>393</v>
      </c>
      <c r="S81" s="68" t="s">
        <v>394</v>
      </c>
      <c r="T81" s="68" t="s">
        <v>395</v>
      </c>
      <c r="U81" s="68" t="s">
        <v>396</v>
      </c>
      <c r="V81" s="68" t="s">
        <v>397</v>
      </c>
      <c r="W81" s="308" t="s">
        <v>329</v>
      </c>
      <c r="X81" s="469"/>
      <c r="Y81" s="306"/>
      <c r="Z81" s="476"/>
      <c r="AA81" s="476"/>
      <c r="AB81" s="457"/>
      <c r="AC81" s="454"/>
      <c r="AD81" s="454"/>
      <c r="AE81" s="454"/>
      <c r="AF81" s="457"/>
      <c r="AG81" s="458"/>
      <c r="AH81" s="457"/>
      <c r="AI81" s="454"/>
      <c r="AJ81" s="454"/>
      <c r="AK81" s="454"/>
      <c r="AL81" s="454"/>
      <c r="AM81" s="454"/>
      <c r="AN81" s="469"/>
      <c r="AO81" s="470"/>
      <c r="AP81" s="486"/>
      <c r="AQ81" s="481"/>
      <c r="AR81" s="481"/>
      <c r="AS81" s="442"/>
    </row>
    <row r="82" spans="1:45" ht="17.100000000000001" customHeight="1">
      <c r="A82" s="72"/>
      <c r="B82" s="72" t="s">
        <v>26</v>
      </c>
      <c r="C82" s="72"/>
      <c r="D82" s="40"/>
      <c r="E82" s="74">
        <v>2481</v>
      </c>
      <c r="F82" s="75">
        <v>2475</v>
      </c>
      <c r="G82" s="75">
        <v>1425</v>
      </c>
      <c r="H82" s="75">
        <v>664</v>
      </c>
      <c r="I82" s="75">
        <v>245</v>
      </c>
      <c r="J82" s="75">
        <v>99</v>
      </c>
      <c r="K82" s="75">
        <v>31</v>
      </c>
      <c r="L82" s="75">
        <v>11</v>
      </c>
      <c r="M82" s="75" t="s">
        <v>313</v>
      </c>
      <c r="N82" s="75">
        <v>6</v>
      </c>
      <c r="O82" s="76">
        <v>2570</v>
      </c>
      <c r="P82" s="76">
        <v>2565</v>
      </c>
      <c r="Q82" s="76">
        <v>1369</v>
      </c>
      <c r="R82" s="76">
        <v>756</v>
      </c>
      <c r="S82" s="76">
        <v>276</v>
      </c>
      <c r="T82" s="76">
        <v>114</v>
      </c>
      <c r="U82" s="76">
        <v>39</v>
      </c>
      <c r="V82" s="76">
        <v>5</v>
      </c>
      <c r="W82" s="76">
        <v>6</v>
      </c>
      <c r="X82" s="75">
        <v>5</v>
      </c>
      <c r="Y82" s="77"/>
      <c r="Z82" s="75">
        <v>-89</v>
      </c>
      <c r="AA82" s="76">
        <v>-90</v>
      </c>
      <c r="AB82" s="76">
        <v>1</v>
      </c>
      <c r="AC82" s="75">
        <v>4418</v>
      </c>
      <c r="AD82" s="75">
        <v>4105</v>
      </c>
      <c r="AE82" s="75">
        <v>313</v>
      </c>
      <c r="AF82" s="76">
        <v>4662</v>
      </c>
      <c r="AG82" s="76">
        <v>4434</v>
      </c>
      <c r="AH82" s="76">
        <v>228</v>
      </c>
      <c r="AI82" s="75">
        <v>-244</v>
      </c>
      <c r="AJ82" s="76">
        <v>-329</v>
      </c>
      <c r="AK82" s="76">
        <v>85</v>
      </c>
      <c r="AL82" s="318">
        <v>1.6585858585858586</v>
      </c>
      <c r="AM82" s="318">
        <v>1.7286549707602339</v>
      </c>
      <c r="AN82" s="89">
        <v>-7.0069112174375281E-2</v>
      </c>
      <c r="AO82" s="314"/>
      <c r="AP82" s="315"/>
      <c r="AQ82" s="40" t="s">
        <v>26</v>
      </c>
      <c r="AR82" s="40"/>
      <c r="AS82" s="40"/>
    </row>
    <row r="83" spans="1:45" ht="17.100000000000001" customHeight="1">
      <c r="A83" s="72"/>
      <c r="B83" s="72"/>
      <c r="C83" s="72" t="s">
        <v>4</v>
      </c>
      <c r="D83" s="40"/>
      <c r="E83" s="74">
        <v>299</v>
      </c>
      <c r="F83" s="75">
        <v>295</v>
      </c>
      <c r="G83" s="75">
        <v>191</v>
      </c>
      <c r="H83" s="75">
        <v>69</v>
      </c>
      <c r="I83" s="75">
        <v>18</v>
      </c>
      <c r="J83" s="75">
        <v>10</v>
      </c>
      <c r="K83" s="75">
        <v>4</v>
      </c>
      <c r="L83" s="75">
        <v>3</v>
      </c>
      <c r="M83" s="75" t="s">
        <v>313</v>
      </c>
      <c r="N83" s="75">
        <v>4</v>
      </c>
      <c r="O83" s="76">
        <v>303</v>
      </c>
      <c r="P83" s="76">
        <v>301</v>
      </c>
      <c r="Q83" s="76">
        <v>203</v>
      </c>
      <c r="R83" s="76">
        <v>62</v>
      </c>
      <c r="S83" s="76">
        <v>21</v>
      </c>
      <c r="T83" s="76">
        <v>7</v>
      </c>
      <c r="U83" s="76">
        <v>7</v>
      </c>
      <c r="V83" s="76">
        <v>1</v>
      </c>
      <c r="W83" s="76" t="s">
        <v>313</v>
      </c>
      <c r="X83" s="75">
        <v>2</v>
      </c>
      <c r="Y83" s="77"/>
      <c r="Z83" s="76">
        <v>-4</v>
      </c>
      <c r="AA83" s="76">
        <v>-6</v>
      </c>
      <c r="AB83" s="76">
        <v>2</v>
      </c>
      <c r="AC83" s="75">
        <v>641</v>
      </c>
      <c r="AD83" s="75">
        <v>461</v>
      </c>
      <c r="AE83" s="75">
        <v>180</v>
      </c>
      <c r="AF83" s="76">
        <v>552</v>
      </c>
      <c r="AG83" s="76">
        <v>459</v>
      </c>
      <c r="AH83" s="76">
        <v>93</v>
      </c>
      <c r="AI83" s="76">
        <v>89</v>
      </c>
      <c r="AJ83" s="76">
        <v>2</v>
      </c>
      <c r="AK83" s="76">
        <v>87</v>
      </c>
      <c r="AL83" s="318">
        <v>1.5627118644067797</v>
      </c>
      <c r="AM83" s="318">
        <v>1.5249169435215948</v>
      </c>
      <c r="AN83" s="89">
        <v>3.7794920885184879E-2</v>
      </c>
      <c r="AO83" s="314"/>
      <c r="AP83" s="315"/>
      <c r="AQ83" s="40"/>
      <c r="AR83" s="40" t="s">
        <v>4</v>
      </c>
      <c r="AS83" s="40"/>
    </row>
    <row r="84" spans="1:45" ht="17.100000000000001" customHeight="1">
      <c r="A84" s="72"/>
      <c r="B84" s="72"/>
      <c r="C84" s="72" t="s">
        <v>5</v>
      </c>
      <c r="D84" s="40"/>
      <c r="E84" s="74">
        <v>346</v>
      </c>
      <c r="F84" s="75">
        <v>345</v>
      </c>
      <c r="G84" s="75">
        <v>231</v>
      </c>
      <c r="H84" s="75">
        <v>72</v>
      </c>
      <c r="I84" s="75">
        <v>32</v>
      </c>
      <c r="J84" s="75">
        <v>9</v>
      </c>
      <c r="K84" s="75">
        <v>1</v>
      </c>
      <c r="L84" s="75" t="s">
        <v>313</v>
      </c>
      <c r="M84" s="75" t="s">
        <v>313</v>
      </c>
      <c r="N84" s="75">
        <v>1</v>
      </c>
      <c r="O84" s="76">
        <v>309</v>
      </c>
      <c r="P84" s="76">
        <v>308</v>
      </c>
      <c r="Q84" s="76">
        <v>186</v>
      </c>
      <c r="R84" s="76">
        <v>87</v>
      </c>
      <c r="S84" s="76">
        <v>24</v>
      </c>
      <c r="T84" s="76">
        <v>8</v>
      </c>
      <c r="U84" s="76">
        <v>3</v>
      </c>
      <c r="V84" s="76" t="s">
        <v>313</v>
      </c>
      <c r="W84" s="76" t="s">
        <v>313</v>
      </c>
      <c r="X84" s="75">
        <v>1</v>
      </c>
      <c r="Y84" s="77"/>
      <c r="Z84" s="76">
        <v>37</v>
      </c>
      <c r="AA84" s="76">
        <v>37</v>
      </c>
      <c r="AB84" s="76">
        <v>0</v>
      </c>
      <c r="AC84" s="75">
        <v>628</v>
      </c>
      <c r="AD84" s="75">
        <v>512</v>
      </c>
      <c r="AE84" s="75">
        <v>116</v>
      </c>
      <c r="AF84" s="76">
        <v>587</v>
      </c>
      <c r="AG84" s="76">
        <v>479</v>
      </c>
      <c r="AH84" s="76">
        <v>108</v>
      </c>
      <c r="AI84" s="76">
        <v>41</v>
      </c>
      <c r="AJ84" s="76">
        <v>33</v>
      </c>
      <c r="AK84" s="76">
        <v>8</v>
      </c>
      <c r="AL84" s="318">
        <v>1.4840579710144928</v>
      </c>
      <c r="AM84" s="318">
        <v>1.5551948051948052</v>
      </c>
      <c r="AN84" s="89">
        <v>-7.1136834180312469E-2</v>
      </c>
      <c r="AO84" s="314"/>
      <c r="AP84" s="315"/>
      <c r="AQ84" s="40"/>
      <c r="AR84" s="40" t="s">
        <v>5</v>
      </c>
      <c r="AS84" s="40"/>
    </row>
    <row r="85" spans="1:45" ht="17.100000000000001" customHeight="1">
      <c r="A85" s="72"/>
      <c r="B85" s="72"/>
      <c r="C85" s="72" t="s">
        <v>6</v>
      </c>
      <c r="D85" s="40"/>
      <c r="E85" s="74">
        <v>638</v>
      </c>
      <c r="F85" s="75">
        <v>638</v>
      </c>
      <c r="G85" s="75">
        <v>407</v>
      </c>
      <c r="H85" s="75">
        <v>154</v>
      </c>
      <c r="I85" s="75">
        <v>50</v>
      </c>
      <c r="J85" s="75">
        <v>20</v>
      </c>
      <c r="K85" s="75">
        <v>5</v>
      </c>
      <c r="L85" s="75">
        <v>2</v>
      </c>
      <c r="M85" s="75" t="s">
        <v>313</v>
      </c>
      <c r="N85" s="75" t="s">
        <v>313</v>
      </c>
      <c r="O85" s="76">
        <v>640</v>
      </c>
      <c r="P85" s="76">
        <v>640</v>
      </c>
      <c r="Q85" s="76">
        <v>366</v>
      </c>
      <c r="R85" s="76">
        <v>177</v>
      </c>
      <c r="S85" s="76">
        <v>69</v>
      </c>
      <c r="T85" s="76">
        <v>21</v>
      </c>
      <c r="U85" s="76">
        <v>5</v>
      </c>
      <c r="V85" s="76" t="s">
        <v>313</v>
      </c>
      <c r="W85" s="76">
        <v>2</v>
      </c>
      <c r="X85" s="75" t="s">
        <v>313</v>
      </c>
      <c r="Y85" s="75"/>
      <c r="Z85" s="76">
        <v>-2</v>
      </c>
      <c r="AA85" s="76">
        <v>-2</v>
      </c>
      <c r="AB85" s="76" t="s">
        <v>313</v>
      </c>
      <c r="AC85" s="75">
        <v>982</v>
      </c>
      <c r="AD85" s="75">
        <v>982</v>
      </c>
      <c r="AE85" s="75" t="s">
        <v>313</v>
      </c>
      <c r="AF85" s="76">
        <v>1050</v>
      </c>
      <c r="AG85" s="76">
        <v>1050</v>
      </c>
      <c r="AH85" s="75" t="s">
        <v>313</v>
      </c>
      <c r="AI85" s="76">
        <v>-68</v>
      </c>
      <c r="AJ85" s="76">
        <v>-68</v>
      </c>
      <c r="AK85" s="76" t="s">
        <v>313</v>
      </c>
      <c r="AL85" s="318">
        <v>1.5391849529780564</v>
      </c>
      <c r="AM85" s="318">
        <v>1.640625</v>
      </c>
      <c r="AN85" s="89">
        <v>-0.10144004702194365</v>
      </c>
      <c r="AO85" s="314"/>
      <c r="AP85" s="315"/>
      <c r="AQ85" s="40"/>
      <c r="AR85" s="40" t="s">
        <v>6</v>
      </c>
      <c r="AS85" s="40"/>
    </row>
    <row r="86" spans="1:45" ht="17.100000000000001" customHeight="1">
      <c r="A86" s="72"/>
      <c r="B86" s="72"/>
      <c r="C86" s="72" t="s">
        <v>10</v>
      </c>
      <c r="D86" s="40"/>
      <c r="E86" s="74">
        <v>525</v>
      </c>
      <c r="F86" s="75">
        <v>525</v>
      </c>
      <c r="G86" s="75">
        <v>280</v>
      </c>
      <c r="H86" s="75">
        <v>149</v>
      </c>
      <c r="I86" s="75">
        <v>58</v>
      </c>
      <c r="J86" s="75">
        <v>24</v>
      </c>
      <c r="K86" s="75">
        <v>12</v>
      </c>
      <c r="L86" s="75">
        <v>2</v>
      </c>
      <c r="M86" s="75" t="s">
        <v>313</v>
      </c>
      <c r="N86" s="75" t="s">
        <v>313</v>
      </c>
      <c r="O86" s="76">
        <v>544</v>
      </c>
      <c r="P86" s="76">
        <v>543</v>
      </c>
      <c r="Q86" s="76">
        <v>290</v>
      </c>
      <c r="R86" s="76">
        <v>162</v>
      </c>
      <c r="S86" s="76">
        <v>57</v>
      </c>
      <c r="T86" s="76">
        <v>21</v>
      </c>
      <c r="U86" s="76">
        <v>10</v>
      </c>
      <c r="V86" s="76">
        <v>2</v>
      </c>
      <c r="W86" s="76">
        <v>1</v>
      </c>
      <c r="X86" s="75">
        <v>1</v>
      </c>
      <c r="Y86" s="75"/>
      <c r="Z86" s="76">
        <v>-19</v>
      </c>
      <c r="AA86" s="76">
        <v>-18</v>
      </c>
      <c r="AB86" s="76">
        <v>-1</v>
      </c>
      <c r="AC86" s="75">
        <v>920</v>
      </c>
      <c r="AD86" s="75">
        <v>920</v>
      </c>
      <c r="AE86" s="75" t="s">
        <v>313</v>
      </c>
      <c r="AF86" s="76">
        <v>947</v>
      </c>
      <c r="AG86" s="76">
        <v>938</v>
      </c>
      <c r="AH86" s="75">
        <v>9</v>
      </c>
      <c r="AI86" s="76">
        <v>-27</v>
      </c>
      <c r="AJ86" s="76">
        <v>-18</v>
      </c>
      <c r="AK86" s="76">
        <v>-9</v>
      </c>
      <c r="AL86" s="318">
        <v>1.7523809523809524</v>
      </c>
      <c r="AM86" s="318">
        <v>1.7274401473296501</v>
      </c>
      <c r="AN86" s="89">
        <v>2.4940805051302251E-2</v>
      </c>
      <c r="AO86" s="314"/>
      <c r="AP86" s="315"/>
      <c r="AQ86" s="40"/>
      <c r="AR86" s="40" t="s">
        <v>10</v>
      </c>
      <c r="AS86" s="40"/>
    </row>
    <row r="87" spans="1:45" ht="17.100000000000001" customHeight="1">
      <c r="A87" s="72"/>
      <c r="B87" s="72"/>
      <c r="C87" s="72" t="s">
        <v>11</v>
      </c>
      <c r="D87" s="40"/>
      <c r="E87" s="74">
        <v>673</v>
      </c>
      <c r="F87" s="75">
        <v>672</v>
      </c>
      <c r="G87" s="75">
        <v>316</v>
      </c>
      <c r="H87" s="75">
        <v>220</v>
      </c>
      <c r="I87" s="75">
        <v>87</v>
      </c>
      <c r="J87" s="75">
        <v>36</v>
      </c>
      <c r="K87" s="75">
        <v>9</v>
      </c>
      <c r="L87" s="75">
        <v>4</v>
      </c>
      <c r="M87" s="75" t="s">
        <v>313</v>
      </c>
      <c r="N87" s="75">
        <v>1</v>
      </c>
      <c r="O87" s="76">
        <v>774</v>
      </c>
      <c r="P87" s="76">
        <v>773</v>
      </c>
      <c r="Q87" s="76">
        <v>324</v>
      </c>
      <c r="R87" s="76">
        <v>268</v>
      </c>
      <c r="S87" s="76">
        <v>105</v>
      </c>
      <c r="T87" s="76">
        <v>57</v>
      </c>
      <c r="U87" s="76">
        <v>14</v>
      </c>
      <c r="V87" s="76">
        <v>2</v>
      </c>
      <c r="W87" s="76">
        <v>3</v>
      </c>
      <c r="X87" s="75">
        <v>1</v>
      </c>
      <c r="Y87" s="75"/>
      <c r="Z87" s="76">
        <v>-101</v>
      </c>
      <c r="AA87" s="76">
        <v>-101</v>
      </c>
      <c r="AB87" s="76">
        <v>0</v>
      </c>
      <c r="AC87" s="75">
        <v>1247</v>
      </c>
      <c r="AD87" s="75">
        <v>1230</v>
      </c>
      <c r="AE87" s="75">
        <v>17</v>
      </c>
      <c r="AF87" s="76">
        <v>1526</v>
      </c>
      <c r="AG87" s="76">
        <v>1508</v>
      </c>
      <c r="AH87" s="75">
        <v>18</v>
      </c>
      <c r="AI87" s="76">
        <v>-279</v>
      </c>
      <c r="AJ87" s="76">
        <v>-278</v>
      </c>
      <c r="AK87" s="76">
        <v>-1</v>
      </c>
      <c r="AL87" s="318">
        <v>1.8303571428571428</v>
      </c>
      <c r="AM87" s="318">
        <v>1.9508408796895214</v>
      </c>
      <c r="AN87" s="89">
        <v>-0.12048373683237856</v>
      </c>
      <c r="AO87" s="314"/>
      <c r="AP87" s="315"/>
      <c r="AQ87" s="40"/>
      <c r="AR87" s="40" t="s">
        <v>11</v>
      </c>
      <c r="AS87" s="40"/>
    </row>
    <row r="88" spans="1:45" ht="17.100000000000001" customHeight="1">
      <c r="A88" s="72"/>
      <c r="B88" s="72" t="s">
        <v>27</v>
      </c>
      <c r="C88" s="72"/>
      <c r="D88" s="40"/>
      <c r="E88" s="74">
        <v>1552</v>
      </c>
      <c r="F88" s="75">
        <v>1551</v>
      </c>
      <c r="G88" s="75">
        <v>755</v>
      </c>
      <c r="H88" s="75">
        <v>446</v>
      </c>
      <c r="I88" s="75">
        <v>205</v>
      </c>
      <c r="J88" s="75">
        <v>100</v>
      </c>
      <c r="K88" s="75">
        <v>33</v>
      </c>
      <c r="L88" s="75">
        <v>10</v>
      </c>
      <c r="M88" s="75">
        <v>2</v>
      </c>
      <c r="N88" s="75">
        <v>1</v>
      </c>
      <c r="O88" s="75">
        <v>1534</v>
      </c>
      <c r="P88" s="75">
        <v>1532</v>
      </c>
      <c r="Q88" s="75">
        <v>686</v>
      </c>
      <c r="R88" s="75">
        <v>461</v>
      </c>
      <c r="S88" s="75">
        <v>205</v>
      </c>
      <c r="T88" s="75">
        <v>124</v>
      </c>
      <c r="U88" s="75">
        <v>41</v>
      </c>
      <c r="V88" s="75">
        <v>14</v>
      </c>
      <c r="W88" s="75">
        <v>1</v>
      </c>
      <c r="X88" s="75">
        <v>2</v>
      </c>
      <c r="Y88" s="75"/>
      <c r="Z88" s="75">
        <v>18</v>
      </c>
      <c r="AA88" s="75">
        <v>19</v>
      </c>
      <c r="AB88" s="75">
        <v>-1</v>
      </c>
      <c r="AC88" s="75">
        <v>2919</v>
      </c>
      <c r="AD88" s="75">
        <v>2901</v>
      </c>
      <c r="AE88" s="75">
        <v>18</v>
      </c>
      <c r="AF88" s="75">
        <v>3035</v>
      </c>
      <c r="AG88" s="75">
        <v>3015</v>
      </c>
      <c r="AH88" s="75">
        <v>20</v>
      </c>
      <c r="AI88" s="75">
        <v>-116</v>
      </c>
      <c r="AJ88" s="75">
        <v>-114</v>
      </c>
      <c r="AK88" s="75">
        <v>-2</v>
      </c>
      <c r="AL88" s="89">
        <v>1.8704061895551258</v>
      </c>
      <c r="AM88" s="89">
        <v>1.9680156657963446</v>
      </c>
      <c r="AN88" s="89">
        <v>-9.760947624121874E-2</v>
      </c>
      <c r="AO88" s="314"/>
      <c r="AP88" s="315"/>
      <c r="AQ88" s="40" t="s">
        <v>27</v>
      </c>
      <c r="AR88" s="40"/>
      <c r="AS88" s="40"/>
    </row>
    <row r="89" spans="1:45" ht="17.100000000000001" customHeight="1">
      <c r="A89" s="72"/>
      <c r="B89" s="72"/>
      <c r="C89" s="72" t="s">
        <v>4</v>
      </c>
      <c r="D89" s="40"/>
      <c r="E89" s="74">
        <v>725</v>
      </c>
      <c r="F89" s="75">
        <v>725</v>
      </c>
      <c r="G89" s="75">
        <v>424</v>
      </c>
      <c r="H89" s="75">
        <v>171</v>
      </c>
      <c r="I89" s="75">
        <v>77</v>
      </c>
      <c r="J89" s="75">
        <v>38</v>
      </c>
      <c r="K89" s="75">
        <v>9</v>
      </c>
      <c r="L89" s="75">
        <v>5</v>
      </c>
      <c r="M89" s="75">
        <v>1</v>
      </c>
      <c r="N89" s="75" t="s">
        <v>313</v>
      </c>
      <c r="O89" s="76">
        <v>685</v>
      </c>
      <c r="P89" s="76">
        <v>684</v>
      </c>
      <c r="Q89" s="76">
        <v>357</v>
      </c>
      <c r="R89" s="76">
        <v>186</v>
      </c>
      <c r="S89" s="76">
        <v>80</v>
      </c>
      <c r="T89" s="76">
        <v>42</v>
      </c>
      <c r="U89" s="76">
        <v>16</v>
      </c>
      <c r="V89" s="76">
        <v>3</v>
      </c>
      <c r="W89" s="76" t="s">
        <v>313</v>
      </c>
      <c r="X89" s="75">
        <v>1</v>
      </c>
      <c r="Y89" s="75"/>
      <c r="Z89" s="76">
        <v>40</v>
      </c>
      <c r="AA89" s="76">
        <v>41</v>
      </c>
      <c r="AB89" s="76">
        <v>-1</v>
      </c>
      <c r="AC89" s="75">
        <v>1231</v>
      </c>
      <c r="AD89" s="75">
        <v>1231</v>
      </c>
      <c r="AE89" s="75" t="s">
        <v>313</v>
      </c>
      <c r="AF89" s="76">
        <v>1238</v>
      </c>
      <c r="AG89" s="76">
        <v>1235</v>
      </c>
      <c r="AH89" s="75">
        <v>3</v>
      </c>
      <c r="AI89" s="76">
        <v>-7</v>
      </c>
      <c r="AJ89" s="76">
        <v>-4</v>
      </c>
      <c r="AK89" s="76">
        <v>-3</v>
      </c>
      <c r="AL89" s="318">
        <v>1.6979310344827587</v>
      </c>
      <c r="AM89" s="318">
        <v>1.8055555555555556</v>
      </c>
      <c r="AN89" s="89">
        <v>-0.10762452107279685</v>
      </c>
      <c r="AO89" s="314"/>
      <c r="AP89" s="315"/>
      <c r="AQ89" s="40"/>
      <c r="AR89" s="40" t="s">
        <v>4</v>
      </c>
      <c r="AS89" s="40"/>
    </row>
    <row r="90" spans="1:45" ht="17.100000000000001" customHeight="1">
      <c r="A90" s="72"/>
      <c r="B90" s="72"/>
      <c r="C90" s="72" t="s">
        <v>5</v>
      </c>
      <c r="D90" s="40"/>
      <c r="E90" s="74">
        <v>827</v>
      </c>
      <c r="F90" s="75">
        <v>826</v>
      </c>
      <c r="G90" s="75">
        <v>331</v>
      </c>
      <c r="H90" s="75">
        <v>275</v>
      </c>
      <c r="I90" s="75">
        <v>128</v>
      </c>
      <c r="J90" s="75">
        <v>62</v>
      </c>
      <c r="K90" s="75">
        <v>24</v>
      </c>
      <c r="L90" s="75">
        <v>5</v>
      </c>
      <c r="M90" s="75">
        <v>1</v>
      </c>
      <c r="N90" s="75">
        <v>1</v>
      </c>
      <c r="O90" s="76">
        <v>849</v>
      </c>
      <c r="P90" s="76">
        <v>848</v>
      </c>
      <c r="Q90" s="76">
        <v>329</v>
      </c>
      <c r="R90" s="76">
        <v>275</v>
      </c>
      <c r="S90" s="76">
        <v>125</v>
      </c>
      <c r="T90" s="76">
        <v>82</v>
      </c>
      <c r="U90" s="76">
        <v>25</v>
      </c>
      <c r="V90" s="76">
        <v>11</v>
      </c>
      <c r="W90" s="76">
        <v>1</v>
      </c>
      <c r="X90" s="75">
        <v>1</v>
      </c>
      <c r="Y90" s="75"/>
      <c r="Z90" s="76">
        <v>-22</v>
      </c>
      <c r="AA90" s="76">
        <v>-22</v>
      </c>
      <c r="AB90" s="76">
        <v>0</v>
      </c>
      <c r="AC90" s="75">
        <v>1688</v>
      </c>
      <c r="AD90" s="75">
        <v>1670</v>
      </c>
      <c r="AE90" s="75">
        <v>18</v>
      </c>
      <c r="AF90" s="76">
        <v>1797</v>
      </c>
      <c r="AG90" s="76">
        <v>1780</v>
      </c>
      <c r="AH90" s="75">
        <v>17</v>
      </c>
      <c r="AI90" s="76">
        <v>-109</v>
      </c>
      <c r="AJ90" s="76">
        <v>-110</v>
      </c>
      <c r="AK90" s="76">
        <v>1</v>
      </c>
      <c r="AL90" s="318">
        <v>2.0217917675544794</v>
      </c>
      <c r="AM90" s="318">
        <v>2.0990566037735849</v>
      </c>
      <c r="AN90" s="89">
        <v>-7.7264836219105515E-2</v>
      </c>
      <c r="AO90" s="314"/>
      <c r="AP90" s="315"/>
      <c r="AQ90" s="40"/>
      <c r="AR90" s="40" t="s">
        <v>5</v>
      </c>
      <c r="AS90" s="40"/>
    </row>
    <row r="91" spans="1:45" ht="17.100000000000001" customHeight="1">
      <c r="A91" s="72"/>
      <c r="B91" s="72" t="s">
        <v>28</v>
      </c>
      <c r="C91" s="72"/>
      <c r="D91" s="40"/>
      <c r="E91" s="74">
        <v>2694</v>
      </c>
      <c r="F91" s="75">
        <v>2691</v>
      </c>
      <c r="G91" s="75">
        <v>1470</v>
      </c>
      <c r="H91" s="75">
        <v>696</v>
      </c>
      <c r="I91" s="75">
        <v>308</v>
      </c>
      <c r="J91" s="75">
        <v>165</v>
      </c>
      <c r="K91" s="75">
        <v>45</v>
      </c>
      <c r="L91" s="75">
        <v>5</v>
      </c>
      <c r="M91" s="75">
        <v>2</v>
      </c>
      <c r="N91" s="75">
        <v>3</v>
      </c>
      <c r="O91" s="76">
        <v>2786</v>
      </c>
      <c r="P91" s="76">
        <v>2776</v>
      </c>
      <c r="Q91" s="76">
        <v>1419</v>
      </c>
      <c r="R91" s="76">
        <v>734</v>
      </c>
      <c r="S91" s="76">
        <v>346</v>
      </c>
      <c r="T91" s="76">
        <v>206</v>
      </c>
      <c r="U91" s="76">
        <v>59</v>
      </c>
      <c r="V91" s="76">
        <v>10</v>
      </c>
      <c r="W91" s="76">
        <v>2</v>
      </c>
      <c r="X91" s="75">
        <v>10</v>
      </c>
      <c r="Y91" s="77"/>
      <c r="Z91" s="75">
        <v>-92</v>
      </c>
      <c r="AA91" s="76">
        <v>-85</v>
      </c>
      <c r="AB91" s="76">
        <v>-7</v>
      </c>
      <c r="AC91" s="75">
        <v>4801</v>
      </c>
      <c r="AD91" s="75">
        <v>4715</v>
      </c>
      <c r="AE91" s="75">
        <v>86</v>
      </c>
      <c r="AF91" s="76">
        <v>5280</v>
      </c>
      <c r="AG91" s="76">
        <v>5119</v>
      </c>
      <c r="AH91" s="76">
        <v>161</v>
      </c>
      <c r="AI91" s="75">
        <v>-479</v>
      </c>
      <c r="AJ91" s="76">
        <v>-404</v>
      </c>
      <c r="AK91" s="76">
        <v>-75</v>
      </c>
      <c r="AL91" s="318">
        <v>1.7521367521367521</v>
      </c>
      <c r="AM91" s="318">
        <v>1.8440201729106629</v>
      </c>
      <c r="AN91" s="89">
        <v>-9.1883420773910762E-2</v>
      </c>
      <c r="AO91" s="314"/>
      <c r="AP91" s="315"/>
      <c r="AQ91" s="40" t="s">
        <v>28</v>
      </c>
      <c r="AR91" s="40"/>
      <c r="AS91" s="40"/>
    </row>
    <row r="92" spans="1:45" ht="17.100000000000001" customHeight="1">
      <c r="A92" s="72"/>
      <c r="B92" s="72"/>
      <c r="C92" s="72" t="s">
        <v>4</v>
      </c>
      <c r="D92" s="40"/>
      <c r="E92" s="74">
        <v>1142</v>
      </c>
      <c r="F92" s="75">
        <v>1140</v>
      </c>
      <c r="G92" s="75">
        <v>719</v>
      </c>
      <c r="H92" s="75">
        <v>235</v>
      </c>
      <c r="I92" s="75">
        <v>109</v>
      </c>
      <c r="J92" s="75">
        <v>60</v>
      </c>
      <c r="K92" s="75">
        <v>16</v>
      </c>
      <c r="L92" s="75">
        <v>1</v>
      </c>
      <c r="M92" s="75" t="s">
        <v>313</v>
      </c>
      <c r="N92" s="75">
        <v>2</v>
      </c>
      <c r="O92" s="76">
        <v>1160</v>
      </c>
      <c r="P92" s="76">
        <v>1151</v>
      </c>
      <c r="Q92" s="76">
        <v>670</v>
      </c>
      <c r="R92" s="76">
        <v>259</v>
      </c>
      <c r="S92" s="76">
        <v>119</v>
      </c>
      <c r="T92" s="76">
        <v>76</v>
      </c>
      <c r="U92" s="76">
        <v>21</v>
      </c>
      <c r="V92" s="76">
        <v>5</v>
      </c>
      <c r="W92" s="76">
        <v>1</v>
      </c>
      <c r="X92" s="75">
        <v>9</v>
      </c>
      <c r="Y92" s="77"/>
      <c r="Z92" s="76">
        <v>-18</v>
      </c>
      <c r="AA92" s="76">
        <v>-11</v>
      </c>
      <c r="AB92" s="76">
        <v>-7</v>
      </c>
      <c r="AC92" s="75">
        <v>1864</v>
      </c>
      <c r="AD92" s="75">
        <v>1842</v>
      </c>
      <c r="AE92" s="75">
        <v>22</v>
      </c>
      <c r="AF92" s="76">
        <v>2066</v>
      </c>
      <c r="AG92" s="76">
        <v>1991</v>
      </c>
      <c r="AH92" s="76">
        <v>75</v>
      </c>
      <c r="AI92" s="76">
        <v>-202</v>
      </c>
      <c r="AJ92" s="76">
        <v>-149</v>
      </c>
      <c r="AK92" s="76">
        <v>-53</v>
      </c>
      <c r="AL92" s="318">
        <v>1.6157894736842104</v>
      </c>
      <c r="AM92" s="318">
        <v>1.7298001737619462</v>
      </c>
      <c r="AN92" s="89">
        <v>-0.11401070007773573</v>
      </c>
      <c r="AO92" s="314"/>
      <c r="AP92" s="315"/>
      <c r="AQ92" s="40"/>
      <c r="AR92" s="40" t="s">
        <v>4</v>
      </c>
      <c r="AS92" s="40"/>
    </row>
    <row r="93" spans="1:45" ht="17.100000000000001" customHeight="1">
      <c r="A93" s="72"/>
      <c r="B93" s="72"/>
      <c r="C93" s="72" t="s">
        <v>5</v>
      </c>
      <c r="D93" s="40"/>
      <c r="E93" s="74">
        <v>866</v>
      </c>
      <c r="F93" s="75">
        <v>866</v>
      </c>
      <c r="G93" s="75">
        <v>359</v>
      </c>
      <c r="H93" s="75">
        <v>290</v>
      </c>
      <c r="I93" s="75">
        <v>128</v>
      </c>
      <c r="J93" s="75">
        <v>64</v>
      </c>
      <c r="K93" s="75">
        <v>20</v>
      </c>
      <c r="L93" s="75">
        <v>4</v>
      </c>
      <c r="M93" s="75">
        <v>1</v>
      </c>
      <c r="N93" s="75" t="s">
        <v>313</v>
      </c>
      <c r="O93" s="76">
        <v>886</v>
      </c>
      <c r="P93" s="76">
        <v>886</v>
      </c>
      <c r="Q93" s="76">
        <v>344</v>
      </c>
      <c r="R93" s="76">
        <v>301</v>
      </c>
      <c r="S93" s="76">
        <v>150</v>
      </c>
      <c r="T93" s="76">
        <v>65</v>
      </c>
      <c r="U93" s="76">
        <v>21</v>
      </c>
      <c r="V93" s="76">
        <v>5</v>
      </c>
      <c r="W93" s="76" t="s">
        <v>313</v>
      </c>
      <c r="X93" s="75" t="s">
        <v>313</v>
      </c>
      <c r="Y93" s="75"/>
      <c r="Z93" s="76">
        <v>-20</v>
      </c>
      <c r="AA93" s="76">
        <v>-20</v>
      </c>
      <c r="AB93" s="76" t="s">
        <v>313</v>
      </c>
      <c r="AC93" s="75">
        <v>1710</v>
      </c>
      <c r="AD93" s="75">
        <v>1710</v>
      </c>
      <c r="AE93" s="75" t="s">
        <v>313</v>
      </c>
      <c r="AF93" s="76">
        <v>1791</v>
      </c>
      <c r="AG93" s="76">
        <v>1791</v>
      </c>
      <c r="AH93" s="75" t="s">
        <v>313</v>
      </c>
      <c r="AI93" s="76">
        <v>-81</v>
      </c>
      <c r="AJ93" s="76">
        <v>-81</v>
      </c>
      <c r="AK93" s="76" t="s">
        <v>313</v>
      </c>
      <c r="AL93" s="318">
        <v>1.9745958429561201</v>
      </c>
      <c r="AM93" s="318">
        <v>2.0214446952595937</v>
      </c>
      <c r="AN93" s="89">
        <v>-4.6848852303473576E-2</v>
      </c>
      <c r="AO93" s="314"/>
      <c r="AP93" s="315"/>
      <c r="AQ93" s="40"/>
      <c r="AR93" s="40" t="s">
        <v>5</v>
      </c>
      <c r="AS93" s="40"/>
    </row>
    <row r="94" spans="1:45" ht="17.100000000000001" customHeight="1">
      <c r="A94" s="72"/>
      <c r="B94" s="72"/>
      <c r="C94" s="72" t="s">
        <v>6</v>
      </c>
      <c r="D94" s="40"/>
      <c r="E94" s="74">
        <v>623</v>
      </c>
      <c r="F94" s="75">
        <v>623</v>
      </c>
      <c r="G94" s="75">
        <v>346</v>
      </c>
      <c r="H94" s="75">
        <v>158</v>
      </c>
      <c r="I94" s="75">
        <v>69</v>
      </c>
      <c r="J94" s="75">
        <v>40</v>
      </c>
      <c r="K94" s="75">
        <v>9</v>
      </c>
      <c r="L94" s="75" t="s">
        <v>313</v>
      </c>
      <c r="M94" s="75">
        <v>1</v>
      </c>
      <c r="N94" s="75" t="s">
        <v>313</v>
      </c>
      <c r="O94" s="76">
        <v>643</v>
      </c>
      <c r="P94" s="76">
        <v>643</v>
      </c>
      <c r="Q94" s="76">
        <v>326</v>
      </c>
      <c r="R94" s="76">
        <v>164</v>
      </c>
      <c r="S94" s="76">
        <v>72</v>
      </c>
      <c r="T94" s="76">
        <v>63</v>
      </c>
      <c r="U94" s="76">
        <v>17</v>
      </c>
      <c r="V94" s="76" t="s">
        <v>313</v>
      </c>
      <c r="W94" s="76">
        <v>1</v>
      </c>
      <c r="X94" s="75" t="s">
        <v>313</v>
      </c>
      <c r="Y94" s="75"/>
      <c r="Z94" s="76">
        <v>-20</v>
      </c>
      <c r="AA94" s="76">
        <v>-20</v>
      </c>
      <c r="AB94" s="76" t="s">
        <v>313</v>
      </c>
      <c r="AC94" s="75">
        <v>1081</v>
      </c>
      <c r="AD94" s="75">
        <v>1081</v>
      </c>
      <c r="AE94" s="75" t="s">
        <v>313</v>
      </c>
      <c r="AF94" s="76">
        <v>1215</v>
      </c>
      <c r="AG94" s="76">
        <v>1215</v>
      </c>
      <c r="AH94" s="75" t="s">
        <v>313</v>
      </c>
      <c r="AI94" s="76">
        <v>-134</v>
      </c>
      <c r="AJ94" s="76">
        <v>-134</v>
      </c>
      <c r="AK94" s="76" t="s">
        <v>313</v>
      </c>
      <c r="AL94" s="318">
        <v>1.7351524879614768</v>
      </c>
      <c r="AM94" s="318">
        <v>1.8895800933125972</v>
      </c>
      <c r="AN94" s="89">
        <v>-0.15442760535112043</v>
      </c>
      <c r="AO94" s="314"/>
      <c r="AP94" s="315"/>
      <c r="AQ94" s="40"/>
      <c r="AR94" s="40" t="s">
        <v>6</v>
      </c>
      <c r="AS94" s="40"/>
    </row>
    <row r="95" spans="1:45" ht="17.100000000000001" customHeight="1">
      <c r="A95" s="72"/>
      <c r="B95" s="72"/>
      <c r="C95" s="72" t="s">
        <v>10</v>
      </c>
      <c r="D95" s="40"/>
      <c r="E95" s="74">
        <v>57</v>
      </c>
      <c r="F95" s="75">
        <v>56</v>
      </c>
      <c r="G95" s="75">
        <v>43</v>
      </c>
      <c r="H95" s="75">
        <v>11</v>
      </c>
      <c r="I95" s="75">
        <v>1</v>
      </c>
      <c r="J95" s="75">
        <v>1</v>
      </c>
      <c r="K95" s="75" t="s">
        <v>313</v>
      </c>
      <c r="L95" s="75" t="s">
        <v>313</v>
      </c>
      <c r="M95" s="75" t="s">
        <v>313</v>
      </c>
      <c r="N95" s="75">
        <v>1</v>
      </c>
      <c r="O95" s="76">
        <v>91</v>
      </c>
      <c r="P95" s="76">
        <v>90</v>
      </c>
      <c r="Q95" s="76">
        <v>77</v>
      </c>
      <c r="R95" s="76">
        <v>8</v>
      </c>
      <c r="S95" s="76">
        <v>3</v>
      </c>
      <c r="T95" s="76">
        <v>2</v>
      </c>
      <c r="U95" s="76" t="s">
        <v>313</v>
      </c>
      <c r="V95" s="76" t="s">
        <v>313</v>
      </c>
      <c r="W95" s="76" t="s">
        <v>313</v>
      </c>
      <c r="X95" s="75">
        <v>1</v>
      </c>
      <c r="Y95" s="77"/>
      <c r="Z95" s="76">
        <v>-34</v>
      </c>
      <c r="AA95" s="76">
        <v>-34</v>
      </c>
      <c r="AB95" s="76">
        <v>0</v>
      </c>
      <c r="AC95" s="75">
        <v>136</v>
      </c>
      <c r="AD95" s="75">
        <v>72</v>
      </c>
      <c r="AE95" s="75">
        <v>64</v>
      </c>
      <c r="AF95" s="76">
        <v>196</v>
      </c>
      <c r="AG95" s="76">
        <v>110</v>
      </c>
      <c r="AH95" s="76">
        <v>86</v>
      </c>
      <c r="AI95" s="76">
        <v>-60</v>
      </c>
      <c r="AJ95" s="76">
        <v>-38</v>
      </c>
      <c r="AK95" s="76">
        <v>-22</v>
      </c>
      <c r="AL95" s="318">
        <v>1.2857142857142858</v>
      </c>
      <c r="AM95" s="318">
        <v>1.2222222222222223</v>
      </c>
      <c r="AN95" s="89">
        <v>6.3492063492063489E-2</v>
      </c>
      <c r="AO95" s="314"/>
      <c r="AP95" s="315"/>
      <c r="AQ95" s="40"/>
      <c r="AR95" s="40" t="s">
        <v>10</v>
      </c>
      <c r="AS95" s="40"/>
    </row>
    <row r="96" spans="1:45" ht="17.100000000000001" customHeight="1">
      <c r="A96" s="72"/>
      <c r="B96" s="72"/>
      <c r="C96" s="72" t="s">
        <v>11</v>
      </c>
      <c r="D96" s="40"/>
      <c r="E96" s="74">
        <v>6</v>
      </c>
      <c r="F96" s="75">
        <v>6</v>
      </c>
      <c r="G96" s="75">
        <v>3</v>
      </c>
      <c r="H96" s="75">
        <v>2</v>
      </c>
      <c r="I96" s="75">
        <v>1</v>
      </c>
      <c r="J96" s="75" t="s">
        <v>313</v>
      </c>
      <c r="K96" s="75" t="s">
        <v>313</v>
      </c>
      <c r="L96" s="75" t="s">
        <v>313</v>
      </c>
      <c r="M96" s="75" t="s">
        <v>313</v>
      </c>
      <c r="N96" s="75" t="s">
        <v>313</v>
      </c>
      <c r="O96" s="76">
        <v>6</v>
      </c>
      <c r="P96" s="76">
        <v>6</v>
      </c>
      <c r="Q96" s="76">
        <v>2</v>
      </c>
      <c r="R96" s="76">
        <v>2</v>
      </c>
      <c r="S96" s="76">
        <v>2</v>
      </c>
      <c r="T96" s="76" t="s">
        <v>313</v>
      </c>
      <c r="U96" s="76" t="s">
        <v>313</v>
      </c>
      <c r="V96" s="76" t="s">
        <v>313</v>
      </c>
      <c r="W96" s="76" t="s">
        <v>313</v>
      </c>
      <c r="X96" s="75" t="s">
        <v>313</v>
      </c>
      <c r="Y96" s="75"/>
      <c r="Z96" s="76">
        <v>0</v>
      </c>
      <c r="AA96" s="76">
        <v>0</v>
      </c>
      <c r="AB96" s="76" t="s">
        <v>313</v>
      </c>
      <c r="AC96" s="75">
        <v>10</v>
      </c>
      <c r="AD96" s="75">
        <v>10</v>
      </c>
      <c r="AE96" s="75" t="s">
        <v>313</v>
      </c>
      <c r="AF96" s="76">
        <v>12</v>
      </c>
      <c r="AG96" s="76">
        <v>12</v>
      </c>
      <c r="AH96" s="75" t="s">
        <v>313</v>
      </c>
      <c r="AI96" s="76">
        <v>-2</v>
      </c>
      <c r="AJ96" s="76">
        <v>-2</v>
      </c>
      <c r="AK96" s="76" t="s">
        <v>313</v>
      </c>
      <c r="AL96" s="318">
        <v>1.6666666666666667</v>
      </c>
      <c r="AM96" s="318">
        <v>2</v>
      </c>
      <c r="AN96" s="89">
        <v>-0.33333333333333326</v>
      </c>
      <c r="AO96" s="314"/>
      <c r="AP96" s="315"/>
      <c r="AQ96" s="40"/>
      <c r="AR96" s="40" t="s">
        <v>11</v>
      </c>
      <c r="AS96" s="40"/>
    </row>
    <row r="97" spans="1:45" ht="17.100000000000001" customHeight="1">
      <c r="A97" s="72"/>
      <c r="B97" s="72" t="s">
        <v>29</v>
      </c>
      <c r="C97" s="72"/>
      <c r="D97" s="40"/>
      <c r="E97" s="74">
        <v>1452</v>
      </c>
      <c r="F97" s="75">
        <v>1449</v>
      </c>
      <c r="G97" s="75">
        <v>514</v>
      </c>
      <c r="H97" s="75">
        <v>567</v>
      </c>
      <c r="I97" s="75">
        <v>210</v>
      </c>
      <c r="J97" s="75">
        <v>125</v>
      </c>
      <c r="K97" s="75">
        <v>28</v>
      </c>
      <c r="L97" s="75">
        <v>4</v>
      </c>
      <c r="M97" s="75">
        <v>1</v>
      </c>
      <c r="N97" s="75">
        <v>3</v>
      </c>
      <c r="O97" s="76">
        <v>1592</v>
      </c>
      <c r="P97" s="76">
        <v>1584</v>
      </c>
      <c r="Q97" s="76">
        <v>543</v>
      </c>
      <c r="R97" s="76">
        <v>588</v>
      </c>
      <c r="S97" s="76">
        <v>244</v>
      </c>
      <c r="T97" s="76">
        <v>154</v>
      </c>
      <c r="U97" s="76">
        <v>41</v>
      </c>
      <c r="V97" s="76">
        <v>10</v>
      </c>
      <c r="W97" s="76">
        <v>4</v>
      </c>
      <c r="X97" s="75">
        <v>8</v>
      </c>
      <c r="Y97" s="77"/>
      <c r="Z97" s="75">
        <v>-140</v>
      </c>
      <c r="AA97" s="76">
        <v>-135</v>
      </c>
      <c r="AB97" s="76">
        <v>-5</v>
      </c>
      <c r="AC97" s="75">
        <v>2991</v>
      </c>
      <c r="AD97" s="75">
        <v>2949</v>
      </c>
      <c r="AE97" s="75">
        <v>42</v>
      </c>
      <c r="AF97" s="76">
        <v>3404</v>
      </c>
      <c r="AG97" s="76">
        <v>3362</v>
      </c>
      <c r="AH97" s="76">
        <v>42</v>
      </c>
      <c r="AI97" s="75">
        <v>-413</v>
      </c>
      <c r="AJ97" s="76">
        <v>-413</v>
      </c>
      <c r="AK97" s="76">
        <v>0</v>
      </c>
      <c r="AL97" s="318">
        <v>2.0351966873706004</v>
      </c>
      <c r="AM97" s="318">
        <v>2.1224747474747474</v>
      </c>
      <c r="AN97" s="89">
        <v>-8.7278060104146959E-2</v>
      </c>
      <c r="AO97" s="314"/>
      <c r="AP97" s="315"/>
      <c r="AQ97" s="40" t="s">
        <v>29</v>
      </c>
      <c r="AR97" s="40"/>
      <c r="AS97" s="40"/>
    </row>
    <row r="98" spans="1:45" ht="17.100000000000001" customHeight="1">
      <c r="A98" s="72"/>
      <c r="B98" s="72"/>
      <c r="C98" s="72" t="s">
        <v>4</v>
      </c>
      <c r="D98" s="40"/>
      <c r="E98" s="74">
        <v>660</v>
      </c>
      <c r="F98" s="75">
        <v>658</v>
      </c>
      <c r="G98" s="75">
        <v>252</v>
      </c>
      <c r="H98" s="75">
        <v>236</v>
      </c>
      <c r="I98" s="75">
        <v>96</v>
      </c>
      <c r="J98" s="75">
        <v>58</v>
      </c>
      <c r="K98" s="75">
        <v>14</v>
      </c>
      <c r="L98" s="75">
        <v>2</v>
      </c>
      <c r="M98" s="75" t="s">
        <v>313</v>
      </c>
      <c r="N98" s="75">
        <v>2</v>
      </c>
      <c r="O98" s="76">
        <v>713</v>
      </c>
      <c r="P98" s="76">
        <v>711</v>
      </c>
      <c r="Q98" s="76">
        <v>275</v>
      </c>
      <c r="R98" s="76">
        <v>238</v>
      </c>
      <c r="S98" s="76">
        <v>103</v>
      </c>
      <c r="T98" s="76">
        <v>69</v>
      </c>
      <c r="U98" s="76">
        <v>18</v>
      </c>
      <c r="V98" s="76">
        <v>6</v>
      </c>
      <c r="W98" s="76">
        <v>2</v>
      </c>
      <c r="X98" s="75">
        <v>2</v>
      </c>
      <c r="Y98" s="77"/>
      <c r="Z98" s="76">
        <v>-53</v>
      </c>
      <c r="AA98" s="76">
        <v>-53</v>
      </c>
      <c r="AB98" s="76">
        <v>0</v>
      </c>
      <c r="AC98" s="75">
        <v>1350</v>
      </c>
      <c r="AD98" s="75">
        <v>1326</v>
      </c>
      <c r="AE98" s="75">
        <v>24</v>
      </c>
      <c r="AF98" s="76">
        <v>1496</v>
      </c>
      <c r="AG98" s="76">
        <v>1477</v>
      </c>
      <c r="AH98" s="76">
        <v>19</v>
      </c>
      <c r="AI98" s="76">
        <v>-146</v>
      </c>
      <c r="AJ98" s="76">
        <v>-151</v>
      </c>
      <c r="AK98" s="76">
        <v>5</v>
      </c>
      <c r="AL98" s="318">
        <v>2.0151975683890577</v>
      </c>
      <c r="AM98" s="318">
        <v>2.0773558368495078</v>
      </c>
      <c r="AN98" s="89">
        <v>-6.2158268460450028E-2</v>
      </c>
      <c r="AO98" s="314"/>
      <c r="AP98" s="315"/>
      <c r="AQ98" s="40"/>
      <c r="AR98" s="40" t="s">
        <v>4</v>
      </c>
      <c r="AS98" s="40"/>
    </row>
    <row r="99" spans="1:45" ht="17.100000000000001" customHeight="1">
      <c r="A99" s="72"/>
      <c r="B99" s="72"/>
      <c r="C99" s="72" t="s">
        <v>5</v>
      </c>
      <c r="D99" s="40"/>
      <c r="E99" s="74">
        <v>792</v>
      </c>
      <c r="F99" s="75">
        <v>791</v>
      </c>
      <c r="G99" s="75">
        <v>262</v>
      </c>
      <c r="H99" s="75">
        <v>331</v>
      </c>
      <c r="I99" s="75">
        <v>114</v>
      </c>
      <c r="J99" s="75">
        <v>67</v>
      </c>
      <c r="K99" s="75">
        <v>14</v>
      </c>
      <c r="L99" s="75">
        <v>2</v>
      </c>
      <c r="M99" s="75">
        <v>1</v>
      </c>
      <c r="N99" s="75">
        <v>1</v>
      </c>
      <c r="O99" s="76">
        <v>879</v>
      </c>
      <c r="P99" s="76">
        <v>873</v>
      </c>
      <c r="Q99" s="76">
        <v>268</v>
      </c>
      <c r="R99" s="76">
        <v>350</v>
      </c>
      <c r="S99" s="76">
        <v>141</v>
      </c>
      <c r="T99" s="76">
        <v>85</v>
      </c>
      <c r="U99" s="76">
        <v>23</v>
      </c>
      <c r="V99" s="76">
        <v>4</v>
      </c>
      <c r="W99" s="76">
        <v>2</v>
      </c>
      <c r="X99" s="75">
        <v>6</v>
      </c>
      <c r="Y99" s="75"/>
      <c r="Z99" s="76">
        <v>-87</v>
      </c>
      <c r="AA99" s="76">
        <v>-82</v>
      </c>
      <c r="AB99" s="76">
        <v>-5</v>
      </c>
      <c r="AC99" s="75">
        <v>1641</v>
      </c>
      <c r="AD99" s="75">
        <v>1623</v>
      </c>
      <c r="AE99" s="75">
        <v>18</v>
      </c>
      <c r="AF99" s="76">
        <v>1908</v>
      </c>
      <c r="AG99" s="76">
        <v>1885</v>
      </c>
      <c r="AH99" s="75">
        <v>23</v>
      </c>
      <c r="AI99" s="76">
        <v>-267</v>
      </c>
      <c r="AJ99" s="76">
        <v>-262</v>
      </c>
      <c r="AK99" s="76">
        <v>-5</v>
      </c>
      <c r="AL99" s="318">
        <v>2.0518331226295827</v>
      </c>
      <c r="AM99" s="318">
        <v>2.1592210767468498</v>
      </c>
      <c r="AN99" s="89">
        <v>-0.10738795411726709</v>
      </c>
      <c r="AO99" s="314"/>
      <c r="AP99" s="315"/>
      <c r="AQ99" s="40"/>
      <c r="AR99" s="40" t="s">
        <v>5</v>
      </c>
      <c r="AS99" s="40"/>
    </row>
    <row r="100" spans="1:45" ht="17.100000000000001" customHeight="1">
      <c r="A100" s="72"/>
      <c r="B100" s="72" t="s">
        <v>30</v>
      </c>
      <c r="C100" s="72"/>
      <c r="D100" s="40"/>
      <c r="E100" s="74" t="s">
        <v>313</v>
      </c>
      <c r="F100" s="75" t="s">
        <v>313</v>
      </c>
      <c r="G100" s="75" t="s">
        <v>313</v>
      </c>
      <c r="H100" s="75" t="s">
        <v>313</v>
      </c>
      <c r="I100" s="75" t="s">
        <v>313</v>
      </c>
      <c r="J100" s="75" t="s">
        <v>313</v>
      </c>
      <c r="K100" s="75" t="s">
        <v>313</v>
      </c>
      <c r="L100" s="75" t="s">
        <v>313</v>
      </c>
      <c r="M100" s="75" t="s">
        <v>313</v>
      </c>
      <c r="N100" s="75" t="s">
        <v>313</v>
      </c>
      <c r="O100" s="76" t="s">
        <v>313</v>
      </c>
      <c r="P100" s="76" t="s">
        <v>313</v>
      </c>
      <c r="Q100" s="76" t="s">
        <v>313</v>
      </c>
      <c r="R100" s="76" t="s">
        <v>313</v>
      </c>
      <c r="S100" s="76" t="s">
        <v>313</v>
      </c>
      <c r="T100" s="76" t="s">
        <v>313</v>
      </c>
      <c r="U100" s="76" t="s">
        <v>313</v>
      </c>
      <c r="V100" s="76" t="s">
        <v>313</v>
      </c>
      <c r="W100" s="76" t="s">
        <v>313</v>
      </c>
      <c r="X100" s="75" t="s">
        <v>313</v>
      </c>
      <c r="Y100" s="75"/>
      <c r="Z100" s="76" t="s">
        <v>313</v>
      </c>
      <c r="AA100" s="76" t="s">
        <v>313</v>
      </c>
      <c r="AB100" s="76" t="s">
        <v>313</v>
      </c>
      <c r="AC100" s="75" t="s">
        <v>313</v>
      </c>
      <c r="AD100" s="75" t="s">
        <v>313</v>
      </c>
      <c r="AE100" s="75" t="s">
        <v>313</v>
      </c>
      <c r="AF100" s="76" t="s">
        <v>313</v>
      </c>
      <c r="AG100" s="76" t="s">
        <v>313</v>
      </c>
      <c r="AH100" s="75" t="s">
        <v>313</v>
      </c>
      <c r="AI100" s="76" t="s">
        <v>313</v>
      </c>
      <c r="AJ100" s="76" t="s">
        <v>313</v>
      </c>
      <c r="AK100" s="76" t="s">
        <v>313</v>
      </c>
      <c r="AL100" s="316" t="s">
        <v>313</v>
      </c>
      <c r="AM100" s="316" t="s">
        <v>313</v>
      </c>
      <c r="AN100" s="316" t="s">
        <v>313</v>
      </c>
      <c r="AO100" s="316"/>
      <c r="AP100" s="315"/>
      <c r="AQ100" s="40" t="s">
        <v>30</v>
      </c>
      <c r="AR100" s="40"/>
      <c r="AS100" s="40"/>
    </row>
    <row r="101" spans="1:45" ht="17.100000000000001" customHeight="1">
      <c r="A101" s="72"/>
      <c r="B101" s="72"/>
      <c r="C101" s="72" t="s">
        <v>4</v>
      </c>
      <c r="D101" s="40"/>
      <c r="E101" s="74" t="s">
        <v>313</v>
      </c>
      <c r="F101" s="75" t="s">
        <v>313</v>
      </c>
      <c r="G101" s="75" t="s">
        <v>313</v>
      </c>
      <c r="H101" s="75" t="s">
        <v>313</v>
      </c>
      <c r="I101" s="75" t="s">
        <v>313</v>
      </c>
      <c r="J101" s="75" t="s">
        <v>313</v>
      </c>
      <c r="K101" s="75" t="s">
        <v>313</v>
      </c>
      <c r="L101" s="75" t="s">
        <v>313</v>
      </c>
      <c r="M101" s="75" t="s">
        <v>313</v>
      </c>
      <c r="N101" s="75" t="s">
        <v>313</v>
      </c>
      <c r="O101" s="76" t="s">
        <v>313</v>
      </c>
      <c r="P101" s="76" t="s">
        <v>313</v>
      </c>
      <c r="Q101" s="76" t="s">
        <v>313</v>
      </c>
      <c r="R101" s="76" t="s">
        <v>313</v>
      </c>
      <c r="S101" s="76" t="s">
        <v>313</v>
      </c>
      <c r="T101" s="76" t="s">
        <v>313</v>
      </c>
      <c r="U101" s="76" t="s">
        <v>313</v>
      </c>
      <c r="V101" s="76" t="s">
        <v>313</v>
      </c>
      <c r="W101" s="76" t="s">
        <v>313</v>
      </c>
      <c r="X101" s="75" t="s">
        <v>313</v>
      </c>
      <c r="Y101" s="75"/>
      <c r="Z101" s="76" t="s">
        <v>313</v>
      </c>
      <c r="AA101" s="76" t="s">
        <v>313</v>
      </c>
      <c r="AB101" s="76" t="s">
        <v>313</v>
      </c>
      <c r="AC101" s="75" t="s">
        <v>313</v>
      </c>
      <c r="AD101" s="75" t="s">
        <v>313</v>
      </c>
      <c r="AE101" s="75" t="s">
        <v>313</v>
      </c>
      <c r="AF101" s="76" t="s">
        <v>313</v>
      </c>
      <c r="AG101" s="76" t="s">
        <v>313</v>
      </c>
      <c r="AH101" s="75" t="s">
        <v>313</v>
      </c>
      <c r="AI101" s="76" t="s">
        <v>313</v>
      </c>
      <c r="AJ101" s="76" t="s">
        <v>313</v>
      </c>
      <c r="AK101" s="76" t="s">
        <v>313</v>
      </c>
      <c r="AL101" s="316" t="s">
        <v>313</v>
      </c>
      <c r="AM101" s="316" t="s">
        <v>313</v>
      </c>
      <c r="AN101" s="316" t="s">
        <v>313</v>
      </c>
      <c r="AO101" s="316"/>
      <c r="AP101" s="315"/>
      <c r="AQ101" s="40"/>
      <c r="AR101" s="40" t="s">
        <v>4</v>
      </c>
      <c r="AS101" s="40"/>
    </row>
    <row r="102" spans="1:45" ht="17.100000000000001" customHeight="1">
      <c r="A102" s="72"/>
      <c r="B102" s="72"/>
      <c r="C102" s="72" t="s">
        <v>5</v>
      </c>
      <c r="D102" s="40"/>
      <c r="E102" s="74" t="s">
        <v>313</v>
      </c>
      <c r="F102" s="75" t="s">
        <v>313</v>
      </c>
      <c r="G102" s="75" t="s">
        <v>313</v>
      </c>
      <c r="H102" s="75" t="s">
        <v>313</v>
      </c>
      <c r="I102" s="75" t="s">
        <v>313</v>
      </c>
      <c r="J102" s="75" t="s">
        <v>313</v>
      </c>
      <c r="K102" s="75" t="s">
        <v>313</v>
      </c>
      <c r="L102" s="75" t="s">
        <v>313</v>
      </c>
      <c r="M102" s="75" t="s">
        <v>313</v>
      </c>
      <c r="N102" s="75" t="s">
        <v>313</v>
      </c>
      <c r="O102" s="76" t="s">
        <v>313</v>
      </c>
      <c r="P102" s="76" t="s">
        <v>313</v>
      </c>
      <c r="Q102" s="76" t="s">
        <v>313</v>
      </c>
      <c r="R102" s="76" t="s">
        <v>313</v>
      </c>
      <c r="S102" s="76" t="s">
        <v>313</v>
      </c>
      <c r="T102" s="76" t="s">
        <v>313</v>
      </c>
      <c r="U102" s="76" t="s">
        <v>313</v>
      </c>
      <c r="V102" s="76" t="s">
        <v>313</v>
      </c>
      <c r="W102" s="76" t="s">
        <v>313</v>
      </c>
      <c r="X102" s="75" t="s">
        <v>313</v>
      </c>
      <c r="Y102" s="75"/>
      <c r="Z102" s="76" t="s">
        <v>313</v>
      </c>
      <c r="AA102" s="76" t="s">
        <v>313</v>
      </c>
      <c r="AB102" s="76" t="s">
        <v>313</v>
      </c>
      <c r="AC102" s="75" t="s">
        <v>313</v>
      </c>
      <c r="AD102" s="75" t="s">
        <v>313</v>
      </c>
      <c r="AE102" s="75" t="s">
        <v>313</v>
      </c>
      <c r="AF102" s="76" t="s">
        <v>313</v>
      </c>
      <c r="AG102" s="76" t="s">
        <v>313</v>
      </c>
      <c r="AH102" s="75" t="s">
        <v>313</v>
      </c>
      <c r="AI102" s="76" t="s">
        <v>313</v>
      </c>
      <c r="AJ102" s="76" t="s">
        <v>313</v>
      </c>
      <c r="AK102" s="76" t="s">
        <v>313</v>
      </c>
      <c r="AL102" s="316" t="s">
        <v>313</v>
      </c>
      <c r="AM102" s="316" t="s">
        <v>313</v>
      </c>
      <c r="AN102" s="316" t="s">
        <v>313</v>
      </c>
      <c r="AO102" s="316"/>
      <c r="AP102" s="315"/>
      <c r="AQ102" s="40"/>
      <c r="AR102" s="40" t="s">
        <v>5</v>
      </c>
      <c r="AS102" s="40"/>
    </row>
    <row r="103" spans="1:45" ht="17.100000000000001" customHeight="1">
      <c r="A103" s="72"/>
      <c r="B103" s="72" t="s">
        <v>31</v>
      </c>
      <c r="C103" s="72"/>
      <c r="D103" s="40"/>
      <c r="E103" s="74">
        <v>2385</v>
      </c>
      <c r="F103" s="75">
        <v>2383</v>
      </c>
      <c r="G103" s="75">
        <v>1356</v>
      </c>
      <c r="H103" s="75">
        <v>628</v>
      </c>
      <c r="I103" s="75">
        <v>243</v>
      </c>
      <c r="J103" s="75">
        <v>113</v>
      </c>
      <c r="K103" s="75">
        <v>33</v>
      </c>
      <c r="L103" s="75">
        <v>7</v>
      </c>
      <c r="M103" s="75">
        <v>3</v>
      </c>
      <c r="N103" s="75">
        <v>2</v>
      </c>
      <c r="O103" s="76">
        <v>2424</v>
      </c>
      <c r="P103" s="76">
        <v>2423</v>
      </c>
      <c r="Q103" s="76">
        <v>1302</v>
      </c>
      <c r="R103" s="76">
        <v>674</v>
      </c>
      <c r="S103" s="76">
        <v>259</v>
      </c>
      <c r="T103" s="76">
        <v>132</v>
      </c>
      <c r="U103" s="76">
        <v>45</v>
      </c>
      <c r="V103" s="76">
        <v>5</v>
      </c>
      <c r="W103" s="76">
        <v>6</v>
      </c>
      <c r="X103" s="75">
        <v>1</v>
      </c>
      <c r="Y103" s="77"/>
      <c r="Z103" s="75">
        <v>-39</v>
      </c>
      <c r="AA103" s="76">
        <v>-40</v>
      </c>
      <c r="AB103" s="76">
        <v>1</v>
      </c>
      <c r="AC103" s="75">
        <v>4097</v>
      </c>
      <c r="AD103" s="75">
        <v>4022</v>
      </c>
      <c r="AE103" s="75">
        <v>75</v>
      </c>
      <c r="AF103" s="76">
        <v>4333</v>
      </c>
      <c r="AG103" s="76">
        <v>4255</v>
      </c>
      <c r="AH103" s="76">
        <v>78</v>
      </c>
      <c r="AI103" s="75">
        <v>-236</v>
      </c>
      <c r="AJ103" s="76">
        <v>-233</v>
      </c>
      <c r="AK103" s="76">
        <v>-3</v>
      </c>
      <c r="AL103" s="318">
        <v>1.687788501888376</v>
      </c>
      <c r="AM103" s="318">
        <v>1.756087494841106</v>
      </c>
      <c r="AN103" s="89">
        <v>-6.8298992952730009E-2</v>
      </c>
      <c r="AO103" s="314"/>
      <c r="AP103" s="315"/>
      <c r="AQ103" s="40" t="s">
        <v>31</v>
      </c>
      <c r="AR103" s="40"/>
      <c r="AS103" s="40"/>
    </row>
    <row r="104" spans="1:45" ht="17.100000000000001" customHeight="1">
      <c r="A104" s="72"/>
      <c r="B104" s="72"/>
      <c r="C104" s="72" t="s">
        <v>4</v>
      </c>
      <c r="D104" s="40"/>
      <c r="E104" s="74">
        <v>207</v>
      </c>
      <c r="F104" s="75">
        <v>207</v>
      </c>
      <c r="G104" s="75">
        <v>152</v>
      </c>
      <c r="H104" s="75">
        <v>39</v>
      </c>
      <c r="I104" s="75">
        <v>12</v>
      </c>
      <c r="J104" s="75">
        <v>1</v>
      </c>
      <c r="K104" s="75">
        <v>1</v>
      </c>
      <c r="L104" s="75">
        <v>2</v>
      </c>
      <c r="M104" s="75" t="s">
        <v>313</v>
      </c>
      <c r="N104" s="75" t="s">
        <v>313</v>
      </c>
      <c r="O104" s="76">
        <v>246</v>
      </c>
      <c r="P104" s="76">
        <v>246</v>
      </c>
      <c r="Q104" s="76">
        <v>166</v>
      </c>
      <c r="R104" s="76">
        <v>56</v>
      </c>
      <c r="S104" s="76">
        <v>13</v>
      </c>
      <c r="T104" s="76">
        <v>8</v>
      </c>
      <c r="U104" s="76">
        <v>2</v>
      </c>
      <c r="V104" s="76">
        <v>1</v>
      </c>
      <c r="W104" s="76" t="s">
        <v>313</v>
      </c>
      <c r="X104" s="75" t="s">
        <v>313</v>
      </c>
      <c r="Y104" s="75"/>
      <c r="Z104" s="76">
        <v>-39</v>
      </c>
      <c r="AA104" s="76">
        <v>-39</v>
      </c>
      <c r="AB104" s="76" t="s">
        <v>313</v>
      </c>
      <c r="AC104" s="75">
        <v>287</v>
      </c>
      <c r="AD104" s="75">
        <v>287</v>
      </c>
      <c r="AE104" s="75" t="s">
        <v>313</v>
      </c>
      <c r="AF104" s="76">
        <v>365</v>
      </c>
      <c r="AG104" s="76">
        <v>365</v>
      </c>
      <c r="AH104" s="75" t="s">
        <v>313</v>
      </c>
      <c r="AI104" s="76">
        <v>-78</v>
      </c>
      <c r="AJ104" s="76">
        <v>-78</v>
      </c>
      <c r="AK104" s="76" t="s">
        <v>313</v>
      </c>
      <c r="AL104" s="318">
        <v>1.3864734299516908</v>
      </c>
      <c r="AM104" s="318">
        <v>1.4837398373983739</v>
      </c>
      <c r="AN104" s="89">
        <v>-9.7266407446683134E-2</v>
      </c>
      <c r="AO104" s="314"/>
      <c r="AP104" s="315"/>
      <c r="AQ104" s="40"/>
      <c r="AR104" s="40" t="s">
        <v>4</v>
      </c>
      <c r="AS104" s="40"/>
    </row>
    <row r="105" spans="1:45" ht="17.100000000000001" customHeight="1">
      <c r="A105" s="72"/>
      <c r="B105" s="72"/>
      <c r="C105" s="72" t="s">
        <v>5</v>
      </c>
      <c r="D105" s="40"/>
      <c r="E105" s="74">
        <v>445</v>
      </c>
      <c r="F105" s="75">
        <v>443</v>
      </c>
      <c r="G105" s="75">
        <v>224</v>
      </c>
      <c r="H105" s="75">
        <v>132</v>
      </c>
      <c r="I105" s="75">
        <v>50</v>
      </c>
      <c r="J105" s="75">
        <v>32</v>
      </c>
      <c r="K105" s="75">
        <v>4</v>
      </c>
      <c r="L105" s="75">
        <v>1</v>
      </c>
      <c r="M105" s="75" t="s">
        <v>313</v>
      </c>
      <c r="N105" s="75">
        <v>2</v>
      </c>
      <c r="O105" s="76">
        <v>433</v>
      </c>
      <c r="P105" s="76">
        <v>432</v>
      </c>
      <c r="Q105" s="76">
        <v>208</v>
      </c>
      <c r="R105" s="76">
        <v>130</v>
      </c>
      <c r="S105" s="76">
        <v>50</v>
      </c>
      <c r="T105" s="76">
        <v>37</v>
      </c>
      <c r="U105" s="76">
        <v>5</v>
      </c>
      <c r="V105" s="76">
        <v>2</v>
      </c>
      <c r="W105" s="76" t="s">
        <v>313</v>
      </c>
      <c r="X105" s="75">
        <v>1</v>
      </c>
      <c r="Y105" s="77"/>
      <c r="Z105" s="76">
        <v>12</v>
      </c>
      <c r="AA105" s="76">
        <v>11</v>
      </c>
      <c r="AB105" s="76">
        <v>1</v>
      </c>
      <c r="AC105" s="75">
        <v>867</v>
      </c>
      <c r="AD105" s="75">
        <v>792</v>
      </c>
      <c r="AE105" s="75">
        <v>75</v>
      </c>
      <c r="AF105" s="76">
        <v>881</v>
      </c>
      <c r="AG105" s="76">
        <v>803</v>
      </c>
      <c r="AH105" s="76">
        <v>78</v>
      </c>
      <c r="AI105" s="76">
        <v>-14</v>
      </c>
      <c r="AJ105" s="76">
        <v>-11</v>
      </c>
      <c r="AK105" s="76">
        <v>-3</v>
      </c>
      <c r="AL105" s="318">
        <v>1.7878103837471784</v>
      </c>
      <c r="AM105" s="318">
        <v>1.8587962962962963</v>
      </c>
      <c r="AN105" s="89">
        <v>-7.0985912549117902E-2</v>
      </c>
      <c r="AO105" s="314"/>
      <c r="AP105" s="315"/>
      <c r="AQ105" s="40"/>
      <c r="AR105" s="40" t="s">
        <v>5</v>
      </c>
      <c r="AS105" s="40"/>
    </row>
    <row r="106" spans="1:45" ht="17.100000000000001" customHeight="1">
      <c r="A106" s="72"/>
      <c r="B106" s="72"/>
      <c r="C106" s="72" t="s">
        <v>6</v>
      </c>
      <c r="D106" s="40"/>
      <c r="E106" s="74">
        <v>844</v>
      </c>
      <c r="F106" s="75">
        <v>844</v>
      </c>
      <c r="G106" s="75">
        <v>498</v>
      </c>
      <c r="H106" s="75">
        <v>232</v>
      </c>
      <c r="I106" s="75">
        <v>71</v>
      </c>
      <c r="J106" s="75">
        <v>33</v>
      </c>
      <c r="K106" s="75">
        <v>8</v>
      </c>
      <c r="L106" s="75">
        <v>1</v>
      </c>
      <c r="M106" s="75">
        <v>1</v>
      </c>
      <c r="N106" s="75" t="s">
        <v>313</v>
      </c>
      <c r="O106" s="76">
        <v>854</v>
      </c>
      <c r="P106" s="76">
        <v>854</v>
      </c>
      <c r="Q106" s="76">
        <v>481</v>
      </c>
      <c r="R106" s="76">
        <v>239</v>
      </c>
      <c r="S106" s="76">
        <v>80</v>
      </c>
      <c r="T106" s="76">
        <v>33</v>
      </c>
      <c r="U106" s="76">
        <v>18</v>
      </c>
      <c r="V106" s="76" t="s">
        <v>313</v>
      </c>
      <c r="W106" s="76">
        <v>3</v>
      </c>
      <c r="X106" s="75" t="s">
        <v>313</v>
      </c>
      <c r="Y106" s="77"/>
      <c r="Z106" s="76">
        <v>-10</v>
      </c>
      <c r="AA106" s="76">
        <v>-10</v>
      </c>
      <c r="AB106" s="76" t="s">
        <v>313</v>
      </c>
      <c r="AC106" s="75">
        <v>1360</v>
      </c>
      <c r="AD106" s="75">
        <v>1360</v>
      </c>
      <c r="AE106" s="75" t="s">
        <v>313</v>
      </c>
      <c r="AF106" s="76">
        <v>1443</v>
      </c>
      <c r="AG106" s="76">
        <v>1443</v>
      </c>
      <c r="AH106" s="76" t="s">
        <v>313</v>
      </c>
      <c r="AI106" s="76">
        <v>-83</v>
      </c>
      <c r="AJ106" s="76">
        <v>-83</v>
      </c>
      <c r="AK106" s="76" t="s">
        <v>313</v>
      </c>
      <c r="AL106" s="318">
        <v>1.6113744075829384</v>
      </c>
      <c r="AM106" s="318">
        <v>1.689695550351288</v>
      </c>
      <c r="AN106" s="89">
        <v>-7.8321142768349672E-2</v>
      </c>
      <c r="AO106" s="314"/>
      <c r="AP106" s="315"/>
      <c r="AQ106" s="40"/>
      <c r="AR106" s="40" t="s">
        <v>6</v>
      </c>
      <c r="AS106" s="40"/>
    </row>
    <row r="107" spans="1:45" ht="17.100000000000001" customHeight="1">
      <c r="A107" s="72"/>
      <c r="B107" s="72"/>
      <c r="C107" s="72" t="s">
        <v>10</v>
      </c>
      <c r="D107" s="40"/>
      <c r="E107" s="74">
        <v>758</v>
      </c>
      <c r="F107" s="75">
        <v>758</v>
      </c>
      <c r="G107" s="75">
        <v>430</v>
      </c>
      <c r="H107" s="75">
        <v>183</v>
      </c>
      <c r="I107" s="75">
        <v>91</v>
      </c>
      <c r="J107" s="75">
        <v>33</v>
      </c>
      <c r="K107" s="75">
        <v>17</v>
      </c>
      <c r="L107" s="75">
        <v>3</v>
      </c>
      <c r="M107" s="75">
        <v>1</v>
      </c>
      <c r="N107" s="75" t="s">
        <v>313</v>
      </c>
      <c r="O107" s="76">
        <v>746</v>
      </c>
      <c r="P107" s="76">
        <v>746</v>
      </c>
      <c r="Q107" s="76">
        <v>395</v>
      </c>
      <c r="R107" s="76">
        <v>198</v>
      </c>
      <c r="S107" s="76">
        <v>95</v>
      </c>
      <c r="T107" s="76">
        <v>40</v>
      </c>
      <c r="U107" s="76">
        <v>16</v>
      </c>
      <c r="V107" s="76" t="s">
        <v>313</v>
      </c>
      <c r="W107" s="76">
        <v>2</v>
      </c>
      <c r="X107" s="75" t="s">
        <v>313</v>
      </c>
      <c r="Y107" s="75"/>
      <c r="Z107" s="76">
        <v>12</v>
      </c>
      <c r="AA107" s="76">
        <v>12</v>
      </c>
      <c r="AB107" s="76" t="s">
        <v>313</v>
      </c>
      <c r="AC107" s="75">
        <v>1311</v>
      </c>
      <c r="AD107" s="75">
        <v>1311</v>
      </c>
      <c r="AE107" s="75" t="s">
        <v>313</v>
      </c>
      <c r="AF107" s="76">
        <v>1332</v>
      </c>
      <c r="AG107" s="76">
        <v>1332</v>
      </c>
      <c r="AH107" s="75" t="s">
        <v>313</v>
      </c>
      <c r="AI107" s="76">
        <v>-21</v>
      </c>
      <c r="AJ107" s="76">
        <v>-21</v>
      </c>
      <c r="AK107" s="76" t="s">
        <v>313</v>
      </c>
      <c r="AL107" s="318">
        <v>1.7295514511873351</v>
      </c>
      <c r="AM107" s="318">
        <v>1.7855227882037534</v>
      </c>
      <c r="AN107" s="89">
        <v>-5.5971337016418321E-2</v>
      </c>
      <c r="AO107" s="314"/>
      <c r="AP107" s="315"/>
      <c r="AQ107" s="40"/>
      <c r="AR107" s="40" t="s">
        <v>10</v>
      </c>
      <c r="AS107" s="40"/>
    </row>
    <row r="108" spans="1:45" ht="17.100000000000001" customHeight="1">
      <c r="A108" s="72"/>
      <c r="B108" s="72"/>
      <c r="C108" s="72" t="s">
        <v>11</v>
      </c>
      <c r="D108" s="40"/>
      <c r="E108" s="74">
        <v>131</v>
      </c>
      <c r="F108" s="75">
        <v>131</v>
      </c>
      <c r="G108" s="75">
        <v>52</v>
      </c>
      <c r="H108" s="75">
        <v>42</v>
      </c>
      <c r="I108" s="75">
        <v>19</v>
      </c>
      <c r="J108" s="75">
        <v>14</v>
      </c>
      <c r="K108" s="75">
        <v>3</v>
      </c>
      <c r="L108" s="75" t="s">
        <v>313</v>
      </c>
      <c r="M108" s="75">
        <v>1</v>
      </c>
      <c r="N108" s="75" t="s">
        <v>313</v>
      </c>
      <c r="O108" s="76">
        <v>145</v>
      </c>
      <c r="P108" s="76">
        <v>145</v>
      </c>
      <c r="Q108" s="76">
        <v>52</v>
      </c>
      <c r="R108" s="76">
        <v>51</v>
      </c>
      <c r="S108" s="76">
        <v>21</v>
      </c>
      <c r="T108" s="76">
        <v>14</v>
      </c>
      <c r="U108" s="76">
        <v>4</v>
      </c>
      <c r="V108" s="76">
        <v>2</v>
      </c>
      <c r="W108" s="76">
        <v>1</v>
      </c>
      <c r="X108" s="75" t="s">
        <v>313</v>
      </c>
      <c r="Y108" s="77"/>
      <c r="Z108" s="76">
        <v>-14</v>
      </c>
      <c r="AA108" s="76">
        <v>-14</v>
      </c>
      <c r="AB108" s="76" t="s">
        <v>313</v>
      </c>
      <c r="AC108" s="75">
        <v>272</v>
      </c>
      <c r="AD108" s="75">
        <v>272</v>
      </c>
      <c r="AE108" s="75" t="s">
        <v>313</v>
      </c>
      <c r="AF108" s="76">
        <v>312</v>
      </c>
      <c r="AG108" s="76">
        <v>312</v>
      </c>
      <c r="AH108" s="76" t="s">
        <v>313</v>
      </c>
      <c r="AI108" s="76">
        <v>-40</v>
      </c>
      <c r="AJ108" s="76">
        <v>-40</v>
      </c>
      <c r="AK108" s="76" t="s">
        <v>313</v>
      </c>
      <c r="AL108" s="318">
        <v>2.0763358778625953</v>
      </c>
      <c r="AM108" s="318">
        <v>2.1517241379310343</v>
      </c>
      <c r="AN108" s="89">
        <v>-7.5388260068439017E-2</v>
      </c>
      <c r="AO108" s="314"/>
      <c r="AP108" s="315"/>
      <c r="AQ108" s="40"/>
      <c r="AR108" s="40" t="s">
        <v>11</v>
      </c>
      <c r="AS108" s="40"/>
    </row>
    <row r="109" spans="1:45" ht="17.100000000000001" customHeight="1">
      <c r="A109" s="72"/>
      <c r="B109" s="72" t="s">
        <v>32</v>
      </c>
      <c r="C109" s="72"/>
      <c r="D109" s="40"/>
      <c r="E109" s="74" t="s">
        <v>313</v>
      </c>
      <c r="F109" s="75" t="s">
        <v>313</v>
      </c>
      <c r="G109" s="75" t="s">
        <v>313</v>
      </c>
      <c r="H109" s="75" t="s">
        <v>313</v>
      </c>
      <c r="I109" s="75" t="s">
        <v>313</v>
      </c>
      <c r="J109" s="75" t="s">
        <v>313</v>
      </c>
      <c r="K109" s="75" t="s">
        <v>313</v>
      </c>
      <c r="L109" s="75" t="s">
        <v>313</v>
      </c>
      <c r="M109" s="75" t="s">
        <v>313</v>
      </c>
      <c r="N109" s="75" t="s">
        <v>313</v>
      </c>
      <c r="O109" s="76" t="s">
        <v>313</v>
      </c>
      <c r="P109" s="76" t="s">
        <v>313</v>
      </c>
      <c r="Q109" s="76" t="s">
        <v>313</v>
      </c>
      <c r="R109" s="76" t="s">
        <v>313</v>
      </c>
      <c r="S109" s="76" t="s">
        <v>313</v>
      </c>
      <c r="T109" s="76" t="s">
        <v>313</v>
      </c>
      <c r="U109" s="76" t="s">
        <v>313</v>
      </c>
      <c r="V109" s="76" t="s">
        <v>313</v>
      </c>
      <c r="W109" s="76" t="s">
        <v>313</v>
      </c>
      <c r="X109" s="75" t="s">
        <v>313</v>
      </c>
      <c r="Y109" s="75"/>
      <c r="Z109" s="76" t="s">
        <v>313</v>
      </c>
      <c r="AA109" s="76" t="s">
        <v>313</v>
      </c>
      <c r="AB109" s="76" t="s">
        <v>313</v>
      </c>
      <c r="AC109" s="76" t="s">
        <v>313</v>
      </c>
      <c r="AD109" s="76" t="s">
        <v>313</v>
      </c>
      <c r="AE109" s="75" t="s">
        <v>313</v>
      </c>
      <c r="AF109" s="76" t="s">
        <v>313</v>
      </c>
      <c r="AG109" s="76" t="s">
        <v>313</v>
      </c>
      <c r="AH109" s="75" t="s">
        <v>313</v>
      </c>
      <c r="AI109" s="76" t="s">
        <v>313</v>
      </c>
      <c r="AJ109" s="76" t="s">
        <v>313</v>
      </c>
      <c r="AK109" s="75" t="s">
        <v>313</v>
      </c>
      <c r="AL109" s="316" t="s">
        <v>313</v>
      </c>
      <c r="AM109" s="316" t="s">
        <v>313</v>
      </c>
      <c r="AN109" s="317" t="s">
        <v>313</v>
      </c>
      <c r="AO109" s="317"/>
      <c r="AP109" s="315"/>
      <c r="AQ109" s="40" t="s">
        <v>32</v>
      </c>
      <c r="AR109" s="40"/>
      <c r="AS109" s="40"/>
    </row>
    <row r="110" spans="1:45" ht="17.100000000000001" customHeight="1">
      <c r="A110" s="72"/>
      <c r="B110" s="72" t="s">
        <v>33</v>
      </c>
      <c r="C110" s="72"/>
      <c r="D110" s="40"/>
      <c r="E110" s="74">
        <v>383</v>
      </c>
      <c r="F110" s="75">
        <v>383</v>
      </c>
      <c r="G110" s="75">
        <v>211</v>
      </c>
      <c r="H110" s="75">
        <v>117</v>
      </c>
      <c r="I110" s="75">
        <v>34</v>
      </c>
      <c r="J110" s="75">
        <v>15</v>
      </c>
      <c r="K110" s="75">
        <v>6</v>
      </c>
      <c r="L110" s="75" t="s">
        <v>313</v>
      </c>
      <c r="M110" s="75" t="s">
        <v>313</v>
      </c>
      <c r="N110" s="75" t="s">
        <v>313</v>
      </c>
      <c r="O110" s="76">
        <v>392</v>
      </c>
      <c r="P110" s="76">
        <v>392</v>
      </c>
      <c r="Q110" s="76">
        <v>217</v>
      </c>
      <c r="R110" s="76">
        <v>112</v>
      </c>
      <c r="S110" s="76">
        <v>37</v>
      </c>
      <c r="T110" s="76">
        <v>16</v>
      </c>
      <c r="U110" s="76">
        <v>10</v>
      </c>
      <c r="V110" s="76" t="s">
        <v>313</v>
      </c>
      <c r="W110" s="76" t="s">
        <v>313</v>
      </c>
      <c r="X110" s="75" t="s">
        <v>313</v>
      </c>
      <c r="Y110" s="75"/>
      <c r="Z110" s="75">
        <v>-9</v>
      </c>
      <c r="AA110" s="76">
        <v>-9</v>
      </c>
      <c r="AB110" s="76" t="s">
        <v>313</v>
      </c>
      <c r="AC110" s="75">
        <v>637</v>
      </c>
      <c r="AD110" s="75">
        <v>637</v>
      </c>
      <c r="AE110" s="75" t="s">
        <v>313</v>
      </c>
      <c r="AF110" s="76">
        <v>666</v>
      </c>
      <c r="AG110" s="76">
        <v>666</v>
      </c>
      <c r="AH110" s="75" t="s">
        <v>313</v>
      </c>
      <c r="AI110" s="75">
        <v>-29</v>
      </c>
      <c r="AJ110" s="76">
        <v>-29</v>
      </c>
      <c r="AK110" s="76" t="s">
        <v>313</v>
      </c>
      <c r="AL110" s="318">
        <v>1.6631853785900783</v>
      </c>
      <c r="AM110" s="318">
        <v>1.6989795918367347</v>
      </c>
      <c r="AN110" s="89">
        <v>-3.5794213246656437E-2</v>
      </c>
      <c r="AO110" s="314"/>
      <c r="AP110" s="315"/>
      <c r="AQ110" s="40" t="s">
        <v>33</v>
      </c>
      <c r="AR110" s="40"/>
      <c r="AS110" s="40"/>
    </row>
    <row r="111" spans="1:45" ht="17.100000000000001" customHeight="1">
      <c r="A111" s="72"/>
      <c r="B111" s="72" t="s">
        <v>34</v>
      </c>
      <c r="C111" s="72"/>
      <c r="D111" s="40"/>
      <c r="E111" s="74">
        <v>385</v>
      </c>
      <c r="F111" s="75">
        <v>385</v>
      </c>
      <c r="G111" s="75">
        <v>235</v>
      </c>
      <c r="H111" s="75">
        <v>112</v>
      </c>
      <c r="I111" s="75">
        <v>24</v>
      </c>
      <c r="J111" s="75">
        <v>12</v>
      </c>
      <c r="K111" s="75">
        <v>2</v>
      </c>
      <c r="L111" s="75" t="s">
        <v>313</v>
      </c>
      <c r="M111" s="75" t="s">
        <v>313</v>
      </c>
      <c r="N111" s="75" t="s">
        <v>313</v>
      </c>
      <c r="O111" s="76">
        <v>419</v>
      </c>
      <c r="P111" s="76">
        <v>419</v>
      </c>
      <c r="Q111" s="76">
        <v>242</v>
      </c>
      <c r="R111" s="76">
        <v>121</v>
      </c>
      <c r="S111" s="76">
        <v>32</v>
      </c>
      <c r="T111" s="76">
        <v>17</v>
      </c>
      <c r="U111" s="76">
        <v>5</v>
      </c>
      <c r="V111" s="76">
        <v>1</v>
      </c>
      <c r="W111" s="76">
        <v>1</v>
      </c>
      <c r="X111" s="75" t="s">
        <v>313</v>
      </c>
      <c r="Y111" s="75"/>
      <c r="Z111" s="75">
        <v>-34</v>
      </c>
      <c r="AA111" s="76">
        <v>-34</v>
      </c>
      <c r="AB111" s="76" t="s">
        <v>313</v>
      </c>
      <c r="AC111" s="75">
        <v>589</v>
      </c>
      <c r="AD111" s="75">
        <v>589</v>
      </c>
      <c r="AE111" s="75" t="s">
        <v>313</v>
      </c>
      <c r="AF111" s="76">
        <v>686</v>
      </c>
      <c r="AG111" s="76">
        <v>686</v>
      </c>
      <c r="AH111" s="75" t="s">
        <v>313</v>
      </c>
      <c r="AI111" s="75">
        <v>-97</v>
      </c>
      <c r="AJ111" s="76">
        <v>-97</v>
      </c>
      <c r="AK111" s="76" t="s">
        <v>313</v>
      </c>
      <c r="AL111" s="318">
        <v>1.5298701298701298</v>
      </c>
      <c r="AM111" s="318">
        <v>1.6372315035799523</v>
      </c>
      <c r="AN111" s="89">
        <v>-0.10736137370982246</v>
      </c>
      <c r="AO111" s="314"/>
      <c r="AP111" s="315"/>
      <c r="AQ111" s="40" t="s">
        <v>34</v>
      </c>
      <c r="AR111" s="40"/>
      <c r="AS111" s="40"/>
    </row>
    <row r="112" spans="1:45" ht="17.100000000000001" customHeight="1">
      <c r="A112" s="72"/>
      <c r="B112" s="72" t="s">
        <v>35</v>
      </c>
      <c r="C112" s="72"/>
      <c r="D112" s="40"/>
      <c r="E112" s="74">
        <v>286</v>
      </c>
      <c r="F112" s="75">
        <v>286</v>
      </c>
      <c r="G112" s="75">
        <v>154</v>
      </c>
      <c r="H112" s="75">
        <v>82</v>
      </c>
      <c r="I112" s="75">
        <v>32</v>
      </c>
      <c r="J112" s="75">
        <v>12</v>
      </c>
      <c r="K112" s="75">
        <v>4</v>
      </c>
      <c r="L112" s="75">
        <v>2</v>
      </c>
      <c r="M112" s="75" t="s">
        <v>313</v>
      </c>
      <c r="N112" s="75" t="s">
        <v>313</v>
      </c>
      <c r="O112" s="76">
        <v>282</v>
      </c>
      <c r="P112" s="76">
        <v>280</v>
      </c>
      <c r="Q112" s="76">
        <v>108</v>
      </c>
      <c r="R112" s="76">
        <v>98</v>
      </c>
      <c r="S112" s="76">
        <v>39</v>
      </c>
      <c r="T112" s="76">
        <v>26</v>
      </c>
      <c r="U112" s="76">
        <v>7</v>
      </c>
      <c r="V112" s="76">
        <v>2</v>
      </c>
      <c r="W112" s="76" t="s">
        <v>313</v>
      </c>
      <c r="X112" s="75">
        <v>2</v>
      </c>
      <c r="Y112" s="75"/>
      <c r="Z112" s="75">
        <v>4</v>
      </c>
      <c r="AA112" s="76">
        <v>6</v>
      </c>
      <c r="AB112" s="76">
        <v>-2</v>
      </c>
      <c r="AC112" s="75">
        <v>494</v>
      </c>
      <c r="AD112" s="75">
        <v>494</v>
      </c>
      <c r="AE112" s="75" t="s">
        <v>313</v>
      </c>
      <c r="AF112" s="76">
        <v>583</v>
      </c>
      <c r="AG112" s="76">
        <v>572</v>
      </c>
      <c r="AH112" s="75">
        <v>11</v>
      </c>
      <c r="AI112" s="75">
        <v>-89</v>
      </c>
      <c r="AJ112" s="76">
        <v>-78</v>
      </c>
      <c r="AK112" s="76">
        <v>-11</v>
      </c>
      <c r="AL112" s="318">
        <v>1.7272727272727273</v>
      </c>
      <c r="AM112" s="318">
        <v>2.0428571428571427</v>
      </c>
      <c r="AN112" s="89">
        <v>-0.31558441558441541</v>
      </c>
      <c r="AO112" s="314"/>
      <c r="AP112" s="315"/>
      <c r="AQ112" s="40" t="s">
        <v>35</v>
      </c>
      <c r="AR112" s="40"/>
      <c r="AS112" s="40"/>
    </row>
    <row r="113" spans="1:45" ht="17.100000000000001" customHeight="1">
      <c r="A113" s="72"/>
      <c r="B113" s="72" t="s">
        <v>36</v>
      </c>
      <c r="C113" s="72"/>
      <c r="D113" s="8" t="s">
        <v>812</v>
      </c>
      <c r="E113" s="74" t="s">
        <v>337</v>
      </c>
      <c r="F113" s="75" t="s">
        <v>337</v>
      </c>
      <c r="G113" s="75" t="s">
        <v>337</v>
      </c>
      <c r="H113" s="75" t="s">
        <v>337</v>
      </c>
      <c r="I113" s="75" t="s">
        <v>337</v>
      </c>
      <c r="J113" s="75" t="s">
        <v>337</v>
      </c>
      <c r="K113" s="75" t="s">
        <v>337</v>
      </c>
      <c r="L113" s="75" t="s">
        <v>337</v>
      </c>
      <c r="M113" s="75" t="s">
        <v>337</v>
      </c>
      <c r="N113" s="75" t="s">
        <v>337</v>
      </c>
      <c r="O113" s="76" t="s">
        <v>337</v>
      </c>
      <c r="P113" s="76" t="s">
        <v>337</v>
      </c>
      <c r="Q113" s="76" t="s">
        <v>337</v>
      </c>
      <c r="R113" s="76" t="s">
        <v>337</v>
      </c>
      <c r="S113" s="76" t="s">
        <v>337</v>
      </c>
      <c r="T113" s="76" t="s">
        <v>337</v>
      </c>
      <c r="U113" s="76" t="s">
        <v>337</v>
      </c>
      <c r="V113" s="76" t="s">
        <v>337</v>
      </c>
      <c r="W113" s="76" t="s">
        <v>337</v>
      </c>
      <c r="X113" s="75" t="s">
        <v>337</v>
      </c>
      <c r="Y113" s="75"/>
      <c r="Z113" s="449">
        <v>-16</v>
      </c>
      <c r="AA113" s="450">
        <v>-16</v>
      </c>
      <c r="AB113" s="451" t="s">
        <v>337</v>
      </c>
      <c r="AC113" s="75" t="s">
        <v>337</v>
      </c>
      <c r="AD113" s="75" t="s">
        <v>337</v>
      </c>
      <c r="AE113" s="75" t="s">
        <v>337</v>
      </c>
      <c r="AF113" s="76" t="s">
        <v>337</v>
      </c>
      <c r="AG113" s="76" t="s">
        <v>337</v>
      </c>
      <c r="AH113" s="75" t="s">
        <v>337</v>
      </c>
      <c r="AI113" s="449">
        <v>-21</v>
      </c>
      <c r="AJ113" s="450">
        <v>-21</v>
      </c>
      <c r="AK113" s="453" t="s">
        <v>337</v>
      </c>
      <c r="AL113" s="446">
        <v>2</v>
      </c>
      <c r="AM113" s="446">
        <v>1.7317073170731707</v>
      </c>
      <c r="AN113" s="448">
        <v>0.26829268292682928</v>
      </c>
      <c r="AO113" s="89"/>
      <c r="AP113" s="315"/>
      <c r="AQ113" s="40" t="s">
        <v>36</v>
      </c>
      <c r="AR113" s="40"/>
      <c r="AS113" s="8" t="s">
        <v>593</v>
      </c>
    </row>
    <row r="114" spans="1:45" ht="17.100000000000001" customHeight="1">
      <c r="A114" s="72"/>
      <c r="B114" s="72" t="s">
        <v>37</v>
      </c>
      <c r="C114" s="72"/>
      <c r="D114" s="8" t="s">
        <v>812</v>
      </c>
      <c r="E114" s="74">
        <v>25</v>
      </c>
      <c r="F114" s="75">
        <v>25</v>
      </c>
      <c r="G114" s="75">
        <v>10</v>
      </c>
      <c r="H114" s="75">
        <v>9</v>
      </c>
      <c r="I114" s="75">
        <v>2</v>
      </c>
      <c r="J114" s="75">
        <v>4</v>
      </c>
      <c r="K114" s="75" t="s">
        <v>313</v>
      </c>
      <c r="L114" s="75" t="s">
        <v>313</v>
      </c>
      <c r="M114" s="75" t="s">
        <v>313</v>
      </c>
      <c r="N114" s="75" t="s">
        <v>313</v>
      </c>
      <c r="O114" s="76">
        <v>41</v>
      </c>
      <c r="P114" s="76">
        <v>41</v>
      </c>
      <c r="Q114" s="76">
        <v>19</v>
      </c>
      <c r="R114" s="76">
        <v>18</v>
      </c>
      <c r="S114" s="76">
        <v>1</v>
      </c>
      <c r="T114" s="76">
        <v>2</v>
      </c>
      <c r="U114" s="76">
        <v>1</v>
      </c>
      <c r="V114" s="76" t="s">
        <v>313</v>
      </c>
      <c r="W114" s="76" t="s">
        <v>313</v>
      </c>
      <c r="X114" s="75" t="s">
        <v>313</v>
      </c>
      <c r="Y114" s="75"/>
      <c r="Z114" s="447"/>
      <c r="AA114" s="447"/>
      <c r="AB114" s="452"/>
      <c r="AC114" s="75">
        <v>50</v>
      </c>
      <c r="AD114" s="75">
        <v>50</v>
      </c>
      <c r="AE114" s="75" t="s">
        <v>313</v>
      </c>
      <c r="AF114" s="76">
        <v>71</v>
      </c>
      <c r="AG114" s="76">
        <v>71</v>
      </c>
      <c r="AH114" s="75" t="s">
        <v>313</v>
      </c>
      <c r="AI114" s="447"/>
      <c r="AJ114" s="447"/>
      <c r="AK114" s="452"/>
      <c r="AL114" s="447"/>
      <c r="AM114" s="447"/>
      <c r="AN114" s="447"/>
      <c r="AO114" s="89"/>
      <c r="AP114" s="315"/>
      <c r="AQ114" s="40" t="s">
        <v>37</v>
      </c>
      <c r="AR114" s="40"/>
      <c r="AS114" s="8" t="s">
        <v>593</v>
      </c>
    </row>
    <row r="115" spans="1:45" ht="17.100000000000001" customHeight="1">
      <c r="A115" s="72"/>
      <c r="B115" s="72" t="s">
        <v>38</v>
      </c>
      <c r="C115" s="72"/>
      <c r="D115" s="40"/>
      <c r="E115" s="74">
        <v>2416</v>
      </c>
      <c r="F115" s="75">
        <v>2410</v>
      </c>
      <c r="G115" s="75">
        <v>1119</v>
      </c>
      <c r="H115" s="75">
        <v>751</v>
      </c>
      <c r="I115" s="75">
        <v>296</v>
      </c>
      <c r="J115" s="75">
        <v>180</v>
      </c>
      <c r="K115" s="75">
        <v>53</v>
      </c>
      <c r="L115" s="75">
        <v>8</v>
      </c>
      <c r="M115" s="75">
        <v>3</v>
      </c>
      <c r="N115" s="75">
        <v>6</v>
      </c>
      <c r="O115" s="76">
        <v>2497</v>
      </c>
      <c r="P115" s="76">
        <v>2491</v>
      </c>
      <c r="Q115" s="76">
        <v>1070</v>
      </c>
      <c r="R115" s="76">
        <v>794</v>
      </c>
      <c r="S115" s="76">
        <v>350</v>
      </c>
      <c r="T115" s="76">
        <v>194</v>
      </c>
      <c r="U115" s="76">
        <v>70</v>
      </c>
      <c r="V115" s="76">
        <v>12</v>
      </c>
      <c r="W115" s="76">
        <v>1</v>
      </c>
      <c r="X115" s="75">
        <v>6</v>
      </c>
      <c r="Y115" s="77"/>
      <c r="Z115" s="75">
        <v>-81</v>
      </c>
      <c r="AA115" s="76">
        <v>-81</v>
      </c>
      <c r="AB115" s="76">
        <v>0</v>
      </c>
      <c r="AC115" s="75">
        <v>4699</v>
      </c>
      <c r="AD115" s="75">
        <v>4564</v>
      </c>
      <c r="AE115" s="75">
        <v>135</v>
      </c>
      <c r="AF115" s="76">
        <v>5021</v>
      </c>
      <c r="AG115" s="76">
        <v>4914</v>
      </c>
      <c r="AH115" s="76">
        <v>107</v>
      </c>
      <c r="AI115" s="75">
        <v>-322</v>
      </c>
      <c r="AJ115" s="76">
        <v>-350</v>
      </c>
      <c r="AK115" s="76">
        <v>28</v>
      </c>
      <c r="AL115" s="318">
        <v>1.8937759336099584</v>
      </c>
      <c r="AM115" s="318">
        <v>1.9727017262143718</v>
      </c>
      <c r="AN115" s="89">
        <v>-7.8925792604413347E-2</v>
      </c>
      <c r="AO115" s="314"/>
      <c r="AP115" s="315"/>
      <c r="AQ115" s="40" t="s">
        <v>38</v>
      </c>
      <c r="AR115" s="40"/>
      <c r="AS115" s="40"/>
    </row>
    <row r="116" spans="1:45" ht="17.100000000000001" customHeight="1">
      <c r="A116" s="72"/>
      <c r="B116" s="72"/>
      <c r="C116" s="72" t="s">
        <v>4</v>
      </c>
      <c r="D116" s="40"/>
      <c r="E116" s="74">
        <v>482</v>
      </c>
      <c r="F116" s="75">
        <v>481</v>
      </c>
      <c r="G116" s="75">
        <v>319</v>
      </c>
      <c r="H116" s="75">
        <v>100</v>
      </c>
      <c r="I116" s="75">
        <v>39</v>
      </c>
      <c r="J116" s="75">
        <v>20</v>
      </c>
      <c r="K116" s="75">
        <v>3</v>
      </c>
      <c r="L116" s="75" t="s">
        <v>313</v>
      </c>
      <c r="M116" s="75" t="s">
        <v>313</v>
      </c>
      <c r="N116" s="75">
        <v>1</v>
      </c>
      <c r="O116" s="76">
        <v>444</v>
      </c>
      <c r="P116" s="76">
        <v>444</v>
      </c>
      <c r="Q116" s="76">
        <v>266</v>
      </c>
      <c r="R116" s="76">
        <v>106</v>
      </c>
      <c r="S116" s="76">
        <v>45</v>
      </c>
      <c r="T116" s="76">
        <v>24</v>
      </c>
      <c r="U116" s="76">
        <v>3</v>
      </c>
      <c r="V116" s="76" t="s">
        <v>313</v>
      </c>
      <c r="W116" s="76" t="s">
        <v>313</v>
      </c>
      <c r="X116" s="75" t="s">
        <v>313</v>
      </c>
      <c r="Y116" s="77"/>
      <c r="Z116" s="76">
        <v>38</v>
      </c>
      <c r="AA116" s="76">
        <v>37</v>
      </c>
      <c r="AB116" s="76">
        <v>1</v>
      </c>
      <c r="AC116" s="75">
        <v>750</v>
      </c>
      <c r="AD116" s="75">
        <v>731</v>
      </c>
      <c r="AE116" s="75">
        <v>19</v>
      </c>
      <c r="AF116" s="76">
        <v>724</v>
      </c>
      <c r="AG116" s="76">
        <v>724</v>
      </c>
      <c r="AH116" s="76" t="s">
        <v>313</v>
      </c>
      <c r="AI116" s="76">
        <v>26</v>
      </c>
      <c r="AJ116" s="76">
        <v>7</v>
      </c>
      <c r="AK116" s="76">
        <v>19</v>
      </c>
      <c r="AL116" s="318">
        <v>1.5197505197505197</v>
      </c>
      <c r="AM116" s="318">
        <v>1.6306306306306306</v>
      </c>
      <c r="AN116" s="89">
        <v>-0.11088011088011096</v>
      </c>
      <c r="AO116" s="314"/>
      <c r="AP116" s="315"/>
      <c r="AQ116" s="40"/>
      <c r="AR116" s="40" t="s">
        <v>4</v>
      </c>
      <c r="AS116" s="40"/>
    </row>
    <row r="117" spans="1:45" ht="17.100000000000001" customHeight="1">
      <c r="A117" s="72"/>
      <c r="B117" s="72"/>
      <c r="C117" s="72" t="s">
        <v>5</v>
      </c>
      <c r="D117" s="40"/>
      <c r="E117" s="74">
        <v>417</v>
      </c>
      <c r="F117" s="75">
        <v>416</v>
      </c>
      <c r="G117" s="75">
        <v>185</v>
      </c>
      <c r="H117" s="75">
        <v>136</v>
      </c>
      <c r="I117" s="75">
        <v>50</v>
      </c>
      <c r="J117" s="75">
        <v>31</v>
      </c>
      <c r="K117" s="75">
        <v>10</v>
      </c>
      <c r="L117" s="75">
        <v>3</v>
      </c>
      <c r="M117" s="75">
        <v>1</v>
      </c>
      <c r="N117" s="75">
        <v>1</v>
      </c>
      <c r="O117" s="76">
        <v>483</v>
      </c>
      <c r="P117" s="76">
        <v>481</v>
      </c>
      <c r="Q117" s="76">
        <v>211</v>
      </c>
      <c r="R117" s="76">
        <v>154</v>
      </c>
      <c r="S117" s="76">
        <v>63</v>
      </c>
      <c r="T117" s="76">
        <v>32</v>
      </c>
      <c r="U117" s="76">
        <v>19</v>
      </c>
      <c r="V117" s="76">
        <v>1</v>
      </c>
      <c r="W117" s="76">
        <v>1</v>
      </c>
      <c r="X117" s="75">
        <v>2</v>
      </c>
      <c r="Y117" s="77"/>
      <c r="Z117" s="76">
        <v>-66</v>
      </c>
      <c r="AA117" s="76">
        <v>-65</v>
      </c>
      <c r="AB117" s="76">
        <v>-1</v>
      </c>
      <c r="AC117" s="75">
        <v>834</v>
      </c>
      <c r="AD117" s="75">
        <v>807</v>
      </c>
      <c r="AE117" s="75">
        <v>27</v>
      </c>
      <c r="AF117" s="76">
        <v>970</v>
      </c>
      <c r="AG117" s="76">
        <v>945</v>
      </c>
      <c r="AH117" s="76">
        <v>25</v>
      </c>
      <c r="AI117" s="76">
        <v>-136</v>
      </c>
      <c r="AJ117" s="76">
        <v>-138</v>
      </c>
      <c r="AK117" s="76">
        <v>2</v>
      </c>
      <c r="AL117" s="318">
        <v>1.9399038461538463</v>
      </c>
      <c r="AM117" s="318">
        <v>1.9646569646569647</v>
      </c>
      <c r="AN117" s="89">
        <v>-2.4753118503118454E-2</v>
      </c>
      <c r="AO117" s="314"/>
      <c r="AP117" s="315"/>
      <c r="AQ117" s="40"/>
      <c r="AR117" s="40" t="s">
        <v>5</v>
      </c>
      <c r="AS117" s="40"/>
    </row>
    <row r="118" spans="1:45" ht="17.100000000000001" customHeight="1">
      <c r="A118" s="72"/>
      <c r="B118" s="72"/>
      <c r="C118" s="72" t="s">
        <v>6</v>
      </c>
      <c r="D118" s="40"/>
      <c r="E118" s="74">
        <v>455</v>
      </c>
      <c r="F118" s="75">
        <v>455</v>
      </c>
      <c r="G118" s="75">
        <v>203</v>
      </c>
      <c r="H118" s="75">
        <v>149</v>
      </c>
      <c r="I118" s="75">
        <v>56</v>
      </c>
      <c r="J118" s="75">
        <v>31</v>
      </c>
      <c r="K118" s="75">
        <v>11</v>
      </c>
      <c r="L118" s="75">
        <v>3</v>
      </c>
      <c r="M118" s="75">
        <v>2</v>
      </c>
      <c r="N118" s="75" t="s">
        <v>313</v>
      </c>
      <c r="O118" s="76">
        <v>483</v>
      </c>
      <c r="P118" s="76">
        <v>483</v>
      </c>
      <c r="Q118" s="76">
        <v>207</v>
      </c>
      <c r="R118" s="76">
        <v>154</v>
      </c>
      <c r="S118" s="76">
        <v>69</v>
      </c>
      <c r="T118" s="76">
        <v>36</v>
      </c>
      <c r="U118" s="76">
        <v>13</v>
      </c>
      <c r="V118" s="76">
        <v>4</v>
      </c>
      <c r="W118" s="76" t="s">
        <v>313</v>
      </c>
      <c r="X118" s="75" t="s">
        <v>313</v>
      </c>
      <c r="Y118" s="75"/>
      <c r="Z118" s="76">
        <v>-28</v>
      </c>
      <c r="AA118" s="76">
        <v>-28</v>
      </c>
      <c r="AB118" s="76" t="s">
        <v>313</v>
      </c>
      <c r="AC118" s="75">
        <v>880</v>
      </c>
      <c r="AD118" s="75">
        <v>880</v>
      </c>
      <c r="AE118" s="75" t="s">
        <v>313</v>
      </c>
      <c r="AF118" s="76">
        <v>955</v>
      </c>
      <c r="AG118" s="76">
        <v>955</v>
      </c>
      <c r="AH118" s="75" t="s">
        <v>313</v>
      </c>
      <c r="AI118" s="76">
        <v>-75</v>
      </c>
      <c r="AJ118" s="76">
        <v>-75</v>
      </c>
      <c r="AK118" s="76" t="s">
        <v>313</v>
      </c>
      <c r="AL118" s="318">
        <v>1.9340659340659341</v>
      </c>
      <c r="AM118" s="318">
        <v>1.9772256728778468</v>
      </c>
      <c r="AN118" s="89">
        <v>-4.3159738811912707E-2</v>
      </c>
      <c r="AO118" s="314"/>
      <c r="AP118" s="315"/>
      <c r="AQ118" s="40"/>
      <c r="AR118" s="40" t="s">
        <v>6</v>
      </c>
      <c r="AS118" s="40"/>
    </row>
    <row r="119" spans="1:45" ht="17.100000000000001" customHeight="1">
      <c r="A119" s="72"/>
      <c r="B119" s="72"/>
      <c r="C119" s="72" t="s">
        <v>10</v>
      </c>
      <c r="D119" s="40"/>
      <c r="E119" s="74">
        <v>662</v>
      </c>
      <c r="F119" s="75">
        <v>659</v>
      </c>
      <c r="G119" s="75">
        <v>279</v>
      </c>
      <c r="H119" s="75">
        <v>220</v>
      </c>
      <c r="I119" s="75">
        <v>83</v>
      </c>
      <c r="J119" s="75">
        <v>59</v>
      </c>
      <c r="K119" s="75">
        <v>16</v>
      </c>
      <c r="L119" s="75">
        <v>2</v>
      </c>
      <c r="M119" s="75" t="s">
        <v>313</v>
      </c>
      <c r="N119" s="75">
        <v>3</v>
      </c>
      <c r="O119" s="76">
        <v>674</v>
      </c>
      <c r="P119" s="76">
        <v>671</v>
      </c>
      <c r="Q119" s="76">
        <v>252</v>
      </c>
      <c r="R119" s="76">
        <v>232</v>
      </c>
      <c r="S119" s="76">
        <v>110</v>
      </c>
      <c r="T119" s="76">
        <v>50</v>
      </c>
      <c r="U119" s="76">
        <v>22</v>
      </c>
      <c r="V119" s="76">
        <v>5</v>
      </c>
      <c r="W119" s="76" t="s">
        <v>313</v>
      </c>
      <c r="X119" s="75">
        <v>3</v>
      </c>
      <c r="Y119" s="77"/>
      <c r="Z119" s="76">
        <v>-12</v>
      </c>
      <c r="AA119" s="76">
        <v>-12</v>
      </c>
      <c r="AB119" s="76">
        <v>0</v>
      </c>
      <c r="AC119" s="75">
        <v>1367</v>
      </c>
      <c r="AD119" s="75">
        <v>1296</v>
      </c>
      <c r="AE119" s="75">
        <v>71</v>
      </c>
      <c r="AF119" s="76">
        <v>1450</v>
      </c>
      <c r="AG119" s="76">
        <v>1386</v>
      </c>
      <c r="AH119" s="76">
        <v>64</v>
      </c>
      <c r="AI119" s="76">
        <v>-83</v>
      </c>
      <c r="AJ119" s="76">
        <v>-90</v>
      </c>
      <c r="AK119" s="76">
        <v>7</v>
      </c>
      <c r="AL119" s="318">
        <v>1.9666160849772383</v>
      </c>
      <c r="AM119" s="318">
        <v>2.0655737704918034</v>
      </c>
      <c r="AN119" s="89">
        <v>-9.8957685514565075E-2</v>
      </c>
      <c r="AO119" s="314"/>
      <c r="AP119" s="315"/>
      <c r="AQ119" s="40"/>
      <c r="AR119" s="40" t="s">
        <v>10</v>
      </c>
      <c r="AS119" s="40"/>
    </row>
    <row r="120" spans="1:45" ht="17.100000000000001" customHeight="1">
      <c r="A120" s="72"/>
      <c r="B120" s="72"/>
      <c r="C120" s="72" t="s">
        <v>11</v>
      </c>
      <c r="D120" s="40"/>
      <c r="E120" s="74">
        <v>400</v>
      </c>
      <c r="F120" s="75">
        <v>399</v>
      </c>
      <c r="G120" s="75">
        <v>133</v>
      </c>
      <c r="H120" s="75">
        <v>146</v>
      </c>
      <c r="I120" s="75">
        <v>68</v>
      </c>
      <c r="J120" s="75">
        <v>39</v>
      </c>
      <c r="K120" s="75">
        <v>13</v>
      </c>
      <c r="L120" s="75" t="s">
        <v>313</v>
      </c>
      <c r="M120" s="75" t="s">
        <v>313</v>
      </c>
      <c r="N120" s="75">
        <v>1</v>
      </c>
      <c r="O120" s="76">
        <v>413</v>
      </c>
      <c r="P120" s="76">
        <v>412</v>
      </c>
      <c r="Q120" s="76">
        <v>134</v>
      </c>
      <c r="R120" s="76">
        <v>148</v>
      </c>
      <c r="S120" s="76">
        <v>63</v>
      </c>
      <c r="T120" s="76">
        <v>52</v>
      </c>
      <c r="U120" s="76">
        <v>13</v>
      </c>
      <c r="V120" s="76">
        <v>2</v>
      </c>
      <c r="W120" s="76" t="s">
        <v>313</v>
      </c>
      <c r="X120" s="75">
        <v>1</v>
      </c>
      <c r="Y120" s="75"/>
      <c r="Z120" s="76">
        <v>-13</v>
      </c>
      <c r="AA120" s="76">
        <v>-13</v>
      </c>
      <c r="AB120" s="76">
        <v>0</v>
      </c>
      <c r="AC120" s="75">
        <v>868</v>
      </c>
      <c r="AD120" s="75">
        <v>850</v>
      </c>
      <c r="AE120" s="75">
        <v>18</v>
      </c>
      <c r="AF120" s="76">
        <v>922</v>
      </c>
      <c r="AG120" s="76">
        <v>904</v>
      </c>
      <c r="AH120" s="75">
        <v>18</v>
      </c>
      <c r="AI120" s="76">
        <v>-54</v>
      </c>
      <c r="AJ120" s="76">
        <v>-54</v>
      </c>
      <c r="AK120" s="76">
        <v>0</v>
      </c>
      <c r="AL120" s="318">
        <v>2.1303258145363411</v>
      </c>
      <c r="AM120" s="318">
        <v>2.1941747572815533</v>
      </c>
      <c r="AN120" s="89">
        <v>-6.3848942745212245E-2</v>
      </c>
      <c r="AO120" s="314"/>
      <c r="AP120" s="315"/>
      <c r="AQ120" s="40"/>
      <c r="AR120" s="40" t="s">
        <v>11</v>
      </c>
      <c r="AS120" s="40"/>
    </row>
    <row r="121" spans="1:45" ht="17.100000000000001" customHeight="1">
      <c r="A121" s="72"/>
      <c r="B121" s="72" t="s">
        <v>39</v>
      </c>
      <c r="C121" s="72"/>
      <c r="D121" s="40"/>
      <c r="E121" s="74">
        <v>977</v>
      </c>
      <c r="F121" s="75">
        <v>977</v>
      </c>
      <c r="G121" s="75">
        <v>369</v>
      </c>
      <c r="H121" s="75">
        <v>328</v>
      </c>
      <c r="I121" s="75">
        <v>157</v>
      </c>
      <c r="J121" s="75">
        <v>86</v>
      </c>
      <c r="K121" s="75">
        <v>30</v>
      </c>
      <c r="L121" s="75">
        <v>7</v>
      </c>
      <c r="M121" s="75" t="s">
        <v>313</v>
      </c>
      <c r="N121" s="75" t="s">
        <v>313</v>
      </c>
      <c r="O121" s="76">
        <v>1060</v>
      </c>
      <c r="P121" s="76">
        <v>1060</v>
      </c>
      <c r="Q121" s="76">
        <v>384</v>
      </c>
      <c r="R121" s="76">
        <v>354</v>
      </c>
      <c r="S121" s="76">
        <v>169</v>
      </c>
      <c r="T121" s="76">
        <v>109</v>
      </c>
      <c r="U121" s="76">
        <v>35</v>
      </c>
      <c r="V121" s="76">
        <v>7</v>
      </c>
      <c r="W121" s="76">
        <v>2</v>
      </c>
      <c r="X121" s="75" t="s">
        <v>313</v>
      </c>
      <c r="Y121" s="77"/>
      <c r="Z121" s="75">
        <v>-83</v>
      </c>
      <c r="AA121" s="76">
        <v>-83</v>
      </c>
      <c r="AB121" s="76" t="s">
        <v>313</v>
      </c>
      <c r="AC121" s="75">
        <v>2032</v>
      </c>
      <c r="AD121" s="75">
        <v>2032</v>
      </c>
      <c r="AE121" s="75" t="s">
        <v>313</v>
      </c>
      <c r="AF121" s="76">
        <v>2266</v>
      </c>
      <c r="AG121" s="76">
        <v>2266</v>
      </c>
      <c r="AH121" s="76" t="s">
        <v>313</v>
      </c>
      <c r="AI121" s="75">
        <v>-234</v>
      </c>
      <c r="AJ121" s="76">
        <v>-234</v>
      </c>
      <c r="AK121" s="76" t="s">
        <v>313</v>
      </c>
      <c r="AL121" s="318">
        <v>2.0798362333674514</v>
      </c>
      <c r="AM121" s="318">
        <v>2.1377358490566039</v>
      </c>
      <c r="AN121" s="89">
        <v>-5.7899615689152473E-2</v>
      </c>
      <c r="AO121" s="314"/>
      <c r="AP121" s="315"/>
      <c r="AQ121" s="40" t="s">
        <v>39</v>
      </c>
      <c r="AR121" s="40"/>
      <c r="AS121" s="40"/>
    </row>
    <row r="122" spans="1:45" ht="17.100000000000001" customHeight="1">
      <c r="A122" s="72"/>
      <c r="B122" s="72"/>
      <c r="C122" s="72" t="s">
        <v>4</v>
      </c>
      <c r="D122" s="40"/>
      <c r="E122" s="74">
        <v>629</v>
      </c>
      <c r="F122" s="75">
        <v>629</v>
      </c>
      <c r="G122" s="75">
        <v>244</v>
      </c>
      <c r="H122" s="75">
        <v>198</v>
      </c>
      <c r="I122" s="75">
        <v>101</v>
      </c>
      <c r="J122" s="75">
        <v>63</v>
      </c>
      <c r="K122" s="75">
        <v>19</v>
      </c>
      <c r="L122" s="75">
        <v>4</v>
      </c>
      <c r="M122" s="75" t="s">
        <v>313</v>
      </c>
      <c r="N122" s="75" t="s">
        <v>313</v>
      </c>
      <c r="O122" s="76">
        <v>669</v>
      </c>
      <c r="P122" s="76">
        <v>669</v>
      </c>
      <c r="Q122" s="76">
        <v>243</v>
      </c>
      <c r="R122" s="76">
        <v>213</v>
      </c>
      <c r="S122" s="76">
        <v>107</v>
      </c>
      <c r="T122" s="76">
        <v>78</v>
      </c>
      <c r="U122" s="76">
        <v>24</v>
      </c>
      <c r="V122" s="76">
        <v>3</v>
      </c>
      <c r="W122" s="76">
        <v>1</v>
      </c>
      <c r="X122" s="75" t="s">
        <v>313</v>
      </c>
      <c r="Y122" s="75"/>
      <c r="Z122" s="76">
        <v>-40</v>
      </c>
      <c r="AA122" s="76">
        <v>-40</v>
      </c>
      <c r="AB122" s="76" t="s">
        <v>313</v>
      </c>
      <c r="AC122" s="75">
        <v>1314</v>
      </c>
      <c r="AD122" s="75">
        <v>1314</v>
      </c>
      <c r="AE122" s="75" t="s">
        <v>313</v>
      </c>
      <c r="AF122" s="76">
        <v>1447</v>
      </c>
      <c r="AG122" s="76">
        <v>1447</v>
      </c>
      <c r="AH122" s="75" t="s">
        <v>313</v>
      </c>
      <c r="AI122" s="76">
        <v>-133</v>
      </c>
      <c r="AJ122" s="76">
        <v>-133</v>
      </c>
      <c r="AK122" s="76" t="s">
        <v>313</v>
      </c>
      <c r="AL122" s="318">
        <v>2.0890302066772657</v>
      </c>
      <c r="AM122" s="318">
        <v>2.1629297458893872</v>
      </c>
      <c r="AN122" s="89">
        <v>-7.3899539212121557E-2</v>
      </c>
      <c r="AO122" s="314"/>
      <c r="AP122" s="315"/>
      <c r="AQ122" s="40"/>
      <c r="AR122" s="40" t="s">
        <v>4</v>
      </c>
      <c r="AS122" s="40"/>
    </row>
    <row r="123" spans="1:45" ht="17.100000000000001" customHeight="1">
      <c r="A123" s="72"/>
      <c r="B123" s="72"/>
      <c r="C123" s="72" t="s">
        <v>5</v>
      </c>
      <c r="D123" s="40"/>
      <c r="E123" s="74">
        <v>348</v>
      </c>
      <c r="F123" s="75">
        <v>348</v>
      </c>
      <c r="G123" s="75">
        <v>125</v>
      </c>
      <c r="H123" s="75">
        <v>130</v>
      </c>
      <c r="I123" s="75">
        <v>56</v>
      </c>
      <c r="J123" s="75">
        <v>23</v>
      </c>
      <c r="K123" s="75">
        <v>11</v>
      </c>
      <c r="L123" s="75">
        <v>3</v>
      </c>
      <c r="M123" s="75" t="s">
        <v>313</v>
      </c>
      <c r="N123" s="75" t="s">
        <v>313</v>
      </c>
      <c r="O123" s="76">
        <v>391</v>
      </c>
      <c r="P123" s="76">
        <v>391</v>
      </c>
      <c r="Q123" s="76">
        <v>141</v>
      </c>
      <c r="R123" s="76">
        <v>141</v>
      </c>
      <c r="S123" s="76">
        <v>62</v>
      </c>
      <c r="T123" s="76">
        <v>31</v>
      </c>
      <c r="U123" s="76">
        <v>11</v>
      </c>
      <c r="V123" s="76">
        <v>4</v>
      </c>
      <c r="W123" s="76">
        <v>1</v>
      </c>
      <c r="X123" s="75" t="s">
        <v>313</v>
      </c>
      <c r="Y123" s="77"/>
      <c r="Z123" s="76">
        <v>-43</v>
      </c>
      <c r="AA123" s="76">
        <v>-43</v>
      </c>
      <c r="AB123" s="76" t="s">
        <v>313</v>
      </c>
      <c r="AC123" s="75">
        <v>718</v>
      </c>
      <c r="AD123" s="75">
        <v>718</v>
      </c>
      <c r="AE123" s="75" t="s">
        <v>313</v>
      </c>
      <c r="AF123" s="76">
        <v>819</v>
      </c>
      <c r="AG123" s="76">
        <v>819</v>
      </c>
      <c r="AH123" s="76" t="s">
        <v>313</v>
      </c>
      <c r="AI123" s="76">
        <v>-101</v>
      </c>
      <c r="AJ123" s="76">
        <v>-101</v>
      </c>
      <c r="AK123" s="76" t="s">
        <v>313</v>
      </c>
      <c r="AL123" s="318">
        <v>2.0632183908045976</v>
      </c>
      <c r="AM123" s="318">
        <v>2.0946291560102304</v>
      </c>
      <c r="AN123" s="89">
        <v>-3.1410765205632796E-2</v>
      </c>
      <c r="AO123" s="314"/>
      <c r="AP123" s="315"/>
      <c r="AQ123" s="40"/>
      <c r="AR123" s="40" t="s">
        <v>5</v>
      </c>
      <c r="AS123" s="40"/>
    </row>
    <row r="124" spans="1:45" ht="17.100000000000001" customHeight="1">
      <c r="A124" s="72"/>
      <c r="B124" s="72" t="s">
        <v>40</v>
      </c>
      <c r="C124" s="72"/>
      <c r="D124" s="40"/>
      <c r="E124" s="74">
        <v>331</v>
      </c>
      <c r="F124" s="75">
        <v>330</v>
      </c>
      <c r="G124" s="75">
        <v>155</v>
      </c>
      <c r="H124" s="75">
        <v>105</v>
      </c>
      <c r="I124" s="75">
        <v>41</v>
      </c>
      <c r="J124" s="75">
        <v>23</v>
      </c>
      <c r="K124" s="75">
        <v>5</v>
      </c>
      <c r="L124" s="75">
        <v>1</v>
      </c>
      <c r="M124" s="75" t="s">
        <v>313</v>
      </c>
      <c r="N124" s="75">
        <v>1</v>
      </c>
      <c r="O124" s="76">
        <v>328</v>
      </c>
      <c r="P124" s="76">
        <v>327</v>
      </c>
      <c r="Q124" s="76">
        <v>128</v>
      </c>
      <c r="R124" s="76">
        <v>106</v>
      </c>
      <c r="S124" s="76">
        <v>54</v>
      </c>
      <c r="T124" s="76">
        <v>30</v>
      </c>
      <c r="U124" s="76">
        <v>7</v>
      </c>
      <c r="V124" s="76">
        <v>2</v>
      </c>
      <c r="W124" s="76" t="s">
        <v>313</v>
      </c>
      <c r="X124" s="75">
        <v>1</v>
      </c>
      <c r="Y124" s="77"/>
      <c r="Z124" s="75">
        <v>3</v>
      </c>
      <c r="AA124" s="76">
        <v>3</v>
      </c>
      <c r="AB124" s="76">
        <v>0</v>
      </c>
      <c r="AC124" s="75">
        <v>621</v>
      </c>
      <c r="AD124" s="75">
        <v>611</v>
      </c>
      <c r="AE124" s="75">
        <v>10</v>
      </c>
      <c r="AF124" s="76">
        <v>673</v>
      </c>
      <c r="AG124" s="76">
        <v>669</v>
      </c>
      <c r="AH124" s="76">
        <v>4</v>
      </c>
      <c r="AI124" s="75">
        <v>-52</v>
      </c>
      <c r="AJ124" s="76">
        <v>-58</v>
      </c>
      <c r="AK124" s="76">
        <v>6</v>
      </c>
      <c r="AL124" s="318">
        <v>1.8515151515151516</v>
      </c>
      <c r="AM124" s="318">
        <v>2.0458715596330275</v>
      </c>
      <c r="AN124" s="89">
        <v>-0.19435640811787591</v>
      </c>
      <c r="AO124" s="314"/>
      <c r="AP124" s="315"/>
      <c r="AQ124" s="40" t="s">
        <v>40</v>
      </c>
      <c r="AR124" s="40"/>
      <c r="AS124" s="40"/>
    </row>
    <row r="125" spans="1:45" ht="17.100000000000001" customHeight="1">
      <c r="A125" s="72"/>
      <c r="B125" s="72"/>
      <c r="C125" s="72" t="s">
        <v>4</v>
      </c>
      <c r="D125" s="40"/>
      <c r="E125" s="74">
        <v>201</v>
      </c>
      <c r="F125" s="75">
        <v>200</v>
      </c>
      <c r="G125" s="75">
        <v>90</v>
      </c>
      <c r="H125" s="75">
        <v>70</v>
      </c>
      <c r="I125" s="75">
        <v>24</v>
      </c>
      <c r="J125" s="75">
        <v>13</v>
      </c>
      <c r="K125" s="75">
        <v>2</v>
      </c>
      <c r="L125" s="75">
        <v>1</v>
      </c>
      <c r="M125" s="75" t="s">
        <v>313</v>
      </c>
      <c r="N125" s="75">
        <v>1</v>
      </c>
      <c r="O125" s="76">
        <v>215</v>
      </c>
      <c r="P125" s="76">
        <v>214</v>
      </c>
      <c r="Q125" s="76">
        <v>92</v>
      </c>
      <c r="R125" s="76">
        <v>69</v>
      </c>
      <c r="S125" s="76">
        <v>30</v>
      </c>
      <c r="T125" s="76">
        <v>18</v>
      </c>
      <c r="U125" s="76">
        <v>4</v>
      </c>
      <c r="V125" s="76">
        <v>1</v>
      </c>
      <c r="W125" s="76" t="s">
        <v>313</v>
      </c>
      <c r="X125" s="75">
        <v>1</v>
      </c>
      <c r="Y125" s="77"/>
      <c r="Z125" s="76">
        <v>-14</v>
      </c>
      <c r="AA125" s="76">
        <v>-14</v>
      </c>
      <c r="AB125" s="76">
        <v>0</v>
      </c>
      <c r="AC125" s="75">
        <v>380</v>
      </c>
      <c r="AD125" s="75">
        <v>370</v>
      </c>
      <c r="AE125" s="75">
        <v>10</v>
      </c>
      <c r="AF125" s="76">
        <v>422</v>
      </c>
      <c r="AG125" s="76">
        <v>418</v>
      </c>
      <c r="AH125" s="76">
        <v>4</v>
      </c>
      <c r="AI125" s="76">
        <v>-42</v>
      </c>
      <c r="AJ125" s="76">
        <v>-48</v>
      </c>
      <c r="AK125" s="76">
        <v>6</v>
      </c>
      <c r="AL125" s="318">
        <v>1.85</v>
      </c>
      <c r="AM125" s="318">
        <v>1.9532710280373833</v>
      </c>
      <c r="AN125" s="89">
        <v>-0.10327102803738319</v>
      </c>
      <c r="AO125" s="314"/>
      <c r="AP125" s="315"/>
      <c r="AQ125" s="40"/>
      <c r="AR125" s="40" t="s">
        <v>4</v>
      </c>
      <c r="AS125" s="40"/>
    </row>
    <row r="126" spans="1:45" ht="17.100000000000001" customHeight="1">
      <c r="A126" s="72"/>
      <c r="B126" s="72"/>
      <c r="C126" s="72" t="s">
        <v>5</v>
      </c>
      <c r="D126" s="40"/>
      <c r="E126" s="74">
        <v>130</v>
      </c>
      <c r="F126" s="75">
        <v>130</v>
      </c>
      <c r="G126" s="75">
        <v>65</v>
      </c>
      <c r="H126" s="75">
        <v>35</v>
      </c>
      <c r="I126" s="75">
        <v>17</v>
      </c>
      <c r="J126" s="75">
        <v>10</v>
      </c>
      <c r="K126" s="75">
        <v>3</v>
      </c>
      <c r="L126" s="75" t="s">
        <v>313</v>
      </c>
      <c r="M126" s="75" t="s">
        <v>313</v>
      </c>
      <c r="N126" s="75" t="s">
        <v>313</v>
      </c>
      <c r="O126" s="76">
        <v>113</v>
      </c>
      <c r="P126" s="76">
        <v>113</v>
      </c>
      <c r="Q126" s="76">
        <v>36</v>
      </c>
      <c r="R126" s="76">
        <v>37</v>
      </c>
      <c r="S126" s="76">
        <v>24</v>
      </c>
      <c r="T126" s="76">
        <v>12</v>
      </c>
      <c r="U126" s="76">
        <v>3</v>
      </c>
      <c r="V126" s="76">
        <v>1</v>
      </c>
      <c r="W126" s="76" t="s">
        <v>313</v>
      </c>
      <c r="X126" s="75" t="s">
        <v>313</v>
      </c>
      <c r="Y126" s="75"/>
      <c r="Z126" s="76">
        <v>17</v>
      </c>
      <c r="AA126" s="76">
        <v>17</v>
      </c>
      <c r="AB126" s="76" t="s">
        <v>313</v>
      </c>
      <c r="AC126" s="75">
        <v>241</v>
      </c>
      <c r="AD126" s="75">
        <v>241</v>
      </c>
      <c r="AE126" s="75" t="s">
        <v>313</v>
      </c>
      <c r="AF126" s="76">
        <v>251</v>
      </c>
      <c r="AG126" s="76">
        <v>251</v>
      </c>
      <c r="AH126" s="75" t="s">
        <v>313</v>
      </c>
      <c r="AI126" s="76">
        <v>-10</v>
      </c>
      <c r="AJ126" s="76">
        <v>-10</v>
      </c>
      <c r="AK126" s="76" t="s">
        <v>313</v>
      </c>
      <c r="AL126" s="318">
        <v>1.8538461538461539</v>
      </c>
      <c r="AM126" s="318">
        <v>2.2212389380530975</v>
      </c>
      <c r="AN126" s="89">
        <v>-0.36739278420694355</v>
      </c>
      <c r="AO126" s="314"/>
      <c r="AP126" s="315"/>
      <c r="AQ126" s="40"/>
      <c r="AR126" s="40" t="s">
        <v>5</v>
      </c>
      <c r="AS126" s="40"/>
    </row>
    <row r="127" spans="1:45" ht="17.100000000000001" customHeight="1">
      <c r="A127" s="72"/>
      <c r="B127" s="72" t="s">
        <v>41</v>
      </c>
      <c r="C127" s="72"/>
      <c r="D127" s="40"/>
      <c r="E127" s="74">
        <v>515</v>
      </c>
      <c r="F127" s="75">
        <v>514</v>
      </c>
      <c r="G127" s="75">
        <v>203</v>
      </c>
      <c r="H127" s="75">
        <v>205</v>
      </c>
      <c r="I127" s="75">
        <v>66</v>
      </c>
      <c r="J127" s="75">
        <v>31</v>
      </c>
      <c r="K127" s="75">
        <v>8</v>
      </c>
      <c r="L127" s="75">
        <v>1</v>
      </c>
      <c r="M127" s="75" t="s">
        <v>313</v>
      </c>
      <c r="N127" s="75">
        <v>1</v>
      </c>
      <c r="O127" s="76">
        <v>510</v>
      </c>
      <c r="P127" s="76">
        <v>510</v>
      </c>
      <c r="Q127" s="76">
        <v>209</v>
      </c>
      <c r="R127" s="76">
        <v>179</v>
      </c>
      <c r="S127" s="76">
        <v>76</v>
      </c>
      <c r="T127" s="76">
        <v>37</v>
      </c>
      <c r="U127" s="76">
        <v>8</v>
      </c>
      <c r="V127" s="76">
        <v>1</v>
      </c>
      <c r="W127" s="76" t="s">
        <v>313</v>
      </c>
      <c r="X127" s="75" t="s">
        <v>313</v>
      </c>
      <c r="Y127" s="77"/>
      <c r="Z127" s="75">
        <v>5</v>
      </c>
      <c r="AA127" s="76">
        <v>4</v>
      </c>
      <c r="AB127" s="76">
        <v>1</v>
      </c>
      <c r="AC127" s="75">
        <v>998</v>
      </c>
      <c r="AD127" s="75">
        <v>981</v>
      </c>
      <c r="AE127" s="75">
        <v>17</v>
      </c>
      <c r="AF127" s="76">
        <v>989</v>
      </c>
      <c r="AG127" s="76">
        <v>989</v>
      </c>
      <c r="AH127" s="76" t="s">
        <v>313</v>
      </c>
      <c r="AI127" s="75">
        <v>9</v>
      </c>
      <c r="AJ127" s="76">
        <v>-8</v>
      </c>
      <c r="AK127" s="76">
        <v>17</v>
      </c>
      <c r="AL127" s="318">
        <v>1.9085603112840468</v>
      </c>
      <c r="AM127" s="318">
        <v>1.9392156862745098</v>
      </c>
      <c r="AN127" s="89">
        <v>-3.0655374990463002E-2</v>
      </c>
      <c r="AO127" s="314"/>
      <c r="AP127" s="315"/>
      <c r="AQ127" s="40" t="s">
        <v>41</v>
      </c>
      <c r="AR127" s="40"/>
      <c r="AS127" s="40"/>
    </row>
    <row r="128" spans="1:45" ht="17.100000000000001" customHeight="1">
      <c r="A128" s="72"/>
      <c r="B128" s="72" t="s">
        <v>42</v>
      </c>
      <c r="C128" s="72"/>
      <c r="D128" s="40"/>
      <c r="E128" s="74" t="s">
        <v>313</v>
      </c>
      <c r="F128" s="75" t="s">
        <v>313</v>
      </c>
      <c r="G128" s="75" t="s">
        <v>313</v>
      </c>
      <c r="H128" s="75" t="s">
        <v>313</v>
      </c>
      <c r="I128" s="75" t="s">
        <v>313</v>
      </c>
      <c r="J128" s="75" t="s">
        <v>313</v>
      </c>
      <c r="K128" s="75" t="s">
        <v>313</v>
      </c>
      <c r="L128" s="75" t="s">
        <v>313</v>
      </c>
      <c r="M128" s="75" t="s">
        <v>313</v>
      </c>
      <c r="N128" s="75" t="s">
        <v>313</v>
      </c>
      <c r="O128" s="76" t="s">
        <v>313</v>
      </c>
      <c r="P128" s="76" t="s">
        <v>313</v>
      </c>
      <c r="Q128" s="76" t="s">
        <v>313</v>
      </c>
      <c r="R128" s="76" t="s">
        <v>313</v>
      </c>
      <c r="S128" s="76" t="s">
        <v>313</v>
      </c>
      <c r="T128" s="76" t="s">
        <v>313</v>
      </c>
      <c r="U128" s="76" t="s">
        <v>313</v>
      </c>
      <c r="V128" s="76" t="s">
        <v>313</v>
      </c>
      <c r="W128" s="76" t="s">
        <v>313</v>
      </c>
      <c r="X128" s="75" t="s">
        <v>313</v>
      </c>
      <c r="Y128" s="75"/>
      <c r="Z128" s="75" t="s">
        <v>313</v>
      </c>
      <c r="AA128" s="76" t="s">
        <v>313</v>
      </c>
      <c r="AB128" s="76" t="s">
        <v>313</v>
      </c>
      <c r="AC128" s="75" t="s">
        <v>313</v>
      </c>
      <c r="AD128" s="75" t="s">
        <v>313</v>
      </c>
      <c r="AE128" s="75" t="s">
        <v>313</v>
      </c>
      <c r="AF128" s="76" t="s">
        <v>313</v>
      </c>
      <c r="AG128" s="76" t="s">
        <v>313</v>
      </c>
      <c r="AH128" s="75" t="s">
        <v>313</v>
      </c>
      <c r="AI128" s="75" t="s">
        <v>313</v>
      </c>
      <c r="AJ128" s="76" t="s">
        <v>313</v>
      </c>
      <c r="AK128" s="76" t="s">
        <v>313</v>
      </c>
      <c r="AL128" s="318" t="s">
        <v>313</v>
      </c>
      <c r="AM128" s="318" t="s">
        <v>313</v>
      </c>
      <c r="AN128" s="89" t="s">
        <v>313</v>
      </c>
      <c r="AO128" s="89"/>
      <c r="AP128" s="315"/>
      <c r="AQ128" s="40" t="s">
        <v>42</v>
      </c>
      <c r="AR128" s="40"/>
      <c r="AS128" s="40"/>
    </row>
    <row r="129" spans="1:45" ht="17.100000000000001" customHeight="1">
      <c r="A129" s="72"/>
      <c r="B129" s="72" t="s">
        <v>43</v>
      </c>
      <c r="C129" s="72"/>
      <c r="D129" s="40"/>
      <c r="E129" s="74">
        <v>149</v>
      </c>
      <c r="F129" s="75">
        <v>148</v>
      </c>
      <c r="G129" s="75">
        <v>60</v>
      </c>
      <c r="H129" s="75">
        <v>45</v>
      </c>
      <c r="I129" s="75">
        <v>18</v>
      </c>
      <c r="J129" s="75">
        <v>18</v>
      </c>
      <c r="K129" s="75">
        <v>7</v>
      </c>
      <c r="L129" s="75" t="s">
        <v>313</v>
      </c>
      <c r="M129" s="75" t="s">
        <v>313</v>
      </c>
      <c r="N129" s="75">
        <v>1</v>
      </c>
      <c r="O129" s="76">
        <v>182</v>
      </c>
      <c r="P129" s="76">
        <v>182</v>
      </c>
      <c r="Q129" s="76">
        <v>79</v>
      </c>
      <c r="R129" s="76">
        <v>59</v>
      </c>
      <c r="S129" s="76">
        <v>22</v>
      </c>
      <c r="T129" s="76">
        <v>17</v>
      </c>
      <c r="U129" s="76">
        <v>4</v>
      </c>
      <c r="V129" s="76">
        <v>1</v>
      </c>
      <c r="W129" s="76" t="s">
        <v>313</v>
      </c>
      <c r="X129" s="75" t="s">
        <v>313</v>
      </c>
      <c r="Y129" s="75"/>
      <c r="Z129" s="75">
        <v>-33</v>
      </c>
      <c r="AA129" s="76">
        <v>-34</v>
      </c>
      <c r="AB129" s="76">
        <v>1</v>
      </c>
      <c r="AC129" s="75">
        <v>322</v>
      </c>
      <c r="AD129" s="75">
        <v>311</v>
      </c>
      <c r="AE129" s="75">
        <v>11</v>
      </c>
      <c r="AF129" s="76">
        <v>357</v>
      </c>
      <c r="AG129" s="76">
        <v>357</v>
      </c>
      <c r="AH129" s="75" t="s">
        <v>313</v>
      </c>
      <c r="AI129" s="75">
        <v>-35</v>
      </c>
      <c r="AJ129" s="76">
        <v>-46</v>
      </c>
      <c r="AK129" s="76">
        <v>11</v>
      </c>
      <c r="AL129" s="318">
        <v>2.1013513513513513</v>
      </c>
      <c r="AM129" s="318">
        <v>1.9615384615384615</v>
      </c>
      <c r="AN129" s="89">
        <v>0.13981288981288986</v>
      </c>
      <c r="AO129" s="314"/>
      <c r="AP129" s="315"/>
      <c r="AQ129" s="40" t="s">
        <v>43</v>
      </c>
      <c r="AR129" s="40"/>
      <c r="AS129" s="40"/>
    </row>
    <row r="130" spans="1:45" ht="17.100000000000001" customHeight="1">
      <c r="A130" s="72"/>
      <c r="B130" s="72" t="s">
        <v>44</v>
      </c>
      <c r="C130" s="72"/>
      <c r="D130" s="40"/>
      <c r="E130" s="74">
        <v>464</v>
      </c>
      <c r="F130" s="75">
        <v>460</v>
      </c>
      <c r="G130" s="75">
        <v>188</v>
      </c>
      <c r="H130" s="75">
        <v>174</v>
      </c>
      <c r="I130" s="75">
        <v>62</v>
      </c>
      <c r="J130" s="75">
        <v>29</v>
      </c>
      <c r="K130" s="75">
        <v>6</v>
      </c>
      <c r="L130" s="75" t="s">
        <v>313</v>
      </c>
      <c r="M130" s="75">
        <v>1</v>
      </c>
      <c r="N130" s="75">
        <v>4</v>
      </c>
      <c r="O130" s="76">
        <v>542</v>
      </c>
      <c r="P130" s="76">
        <v>539</v>
      </c>
      <c r="Q130" s="76">
        <v>233</v>
      </c>
      <c r="R130" s="76">
        <v>186</v>
      </c>
      <c r="S130" s="76">
        <v>78</v>
      </c>
      <c r="T130" s="76">
        <v>34</v>
      </c>
      <c r="U130" s="76">
        <v>7</v>
      </c>
      <c r="V130" s="76">
        <v>1</v>
      </c>
      <c r="W130" s="76" t="s">
        <v>313</v>
      </c>
      <c r="X130" s="75">
        <v>3</v>
      </c>
      <c r="Y130" s="77"/>
      <c r="Z130" s="75">
        <v>-78</v>
      </c>
      <c r="AA130" s="76">
        <v>-79</v>
      </c>
      <c r="AB130" s="76">
        <v>1</v>
      </c>
      <c r="AC130" s="75">
        <v>1001</v>
      </c>
      <c r="AD130" s="75">
        <v>875</v>
      </c>
      <c r="AE130" s="75">
        <v>126</v>
      </c>
      <c r="AF130" s="76">
        <v>1108</v>
      </c>
      <c r="AG130" s="76">
        <v>1016</v>
      </c>
      <c r="AH130" s="76">
        <v>92</v>
      </c>
      <c r="AI130" s="75">
        <v>-107</v>
      </c>
      <c r="AJ130" s="76">
        <v>-141</v>
      </c>
      <c r="AK130" s="76">
        <v>34</v>
      </c>
      <c r="AL130" s="318">
        <v>1.9021739130434783</v>
      </c>
      <c r="AM130" s="318">
        <v>1.8849721706864564</v>
      </c>
      <c r="AN130" s="89">
        <v>1.7201742357021876E-2</v>
      </c>
      <c r="AO130" s="314"/>
      <c r="AP130" s="315"/>
      <c r="AQ130" s="40" t="s">
        <v>44</v>
      </c>
      <c r="AR130" s="40"/>
      <c r="AS130" s="40"/>
    </row>
    <row r="131" spans="1:45" ht="17.100000000000001" customHeight="1">
      <c r="A131" s="72"/>
      <c r="B131" s="72"/>
      <c r="C131" s="72" t="s">
        <v>4</v>
      </c>
      <c r="D131" s="40"/>
      <c r="E131" s="74">
        <v>250</v>
      </c>
      <c r="F131" s="75">
        <v>249</v>
      </c>
      <c r="G131" s="75">
        <v>114</v>
      </c>
      <c r="H131" s="75">
        <v>89</v>
      </c>
      <c r="I131" s="75">
        <v>30</v>
      </c>
      <c r="J131" s="75">
        <v>13</v>
      </c>
      <c r="K131" s="75">
        <v>3</v>
      </c>
      <c r="L131" s="75" t="s">
        <v>313</v>
      </c>
      <c r="M131" s="75" t="s">
        <v>313</v>
      </c>
      <c r="N131" s="75">
        <v>1</v>
      </c>
      <c r="O131" s="76">
        <v>247</v>
      </c>
      <c r="P131" s="76">
        <v>246</v>
      </c>
      <c r="Q131" s="76">
        <v>108</v>
      </c>
      <c r="R131" s="76">
        <v>85</v>
      </c>
      <c r="S131" s="76">
        <v>37</v>
      </c>
      <c r="T131" s="76">
        <v>14</v>
      </c>
      <c r="U131" s="76">
        <v>2</v>
      </c>
      <c r="V131" s="76" t="s">
        <v>313</v>
      </c>
      <c r="W131" s="76" t="s">
        <v>313</v>
      </c>
      <c r="X131" s="75">
        <v>1</v>
      </c>
      <c r="Y131" s="77"/>
      <c r="Z131" s="76">
        <v>3</v>
      </c>
      <c r="AA131" s="76">
        <v>3</v>
      </c>
      <c r="AB131" s="76">
        <v>0</v>
      </c>
      <c r="AC131" s="75">
        <v>493</v>
      </c>
      <c r="AD131" s="75">
        <v>449</v>
      </c>
      <c r="AE131" s="75">
        <v>44</v>
      </c>
      <c r="AF131" s="76">
        <v>502</v>
      </c>
      <c r="AG131" s="76">
        <v>455</v>
      </c>
      <c r="AH131" s="76">
        <v>47</v>
      </c>
      <c r="AI131" s="76">
        <v>-9</v>
      </c>
      <c r="AJ131" s="76">
        <v>-6</v>
      </c>
      <c r="AK131" s="76">
        <v>-3</v>
      </c>
      <c r="AL131" s="318">
        <v>1.8032128514056225</v>
      </c>
      <c r="AM131" s="318">
        <v>1.8495934959349594</v>
      </c>
      <c r="AN131" s="89">
        <v>-4.6380644529336879E-2</v>
      </c>
      <c r="AO131" s="314"/>
      <c r="AP131" s="315"/>
      <c r="AQ131" s="40"/>
      <c r="AR131" s="40" t="s">
        <v>4</v>
      </c>
      <c r="AS131" s="40"/>
    </row>
    <row r="132" spans="1:45" ht="17.100000000000001" customHeight="1">
      <c r="A132" s="72"/>
      <c r="B132" s="72"/>
      <c r="C132" s="72" t="s">
        <v>5</v>
      </c>
      <c r="D132" s="40"/>
      <c r="E132" s="74">
        <v>214</v>
      </c>
      <c r="F132" s="75">
        <v>211</v>
      </c>
      <c r="G132" s="75">
        <v>74</v>
      </c>
      <c r="H132" s="75">
        <v>85</v>
      </c>
      <c r="I132" s="75">
        <v>32</v>
      </c>
      <c r="J132" s="75">
        <v>16</v>
      </c>
      <c r="K132" s="75">
        <v>3</v>
      </c>
      <c r="L132" s="75" t="s">
        <v>313</v>
      </c>
      <c r="M132" s="75">
        <v>1</v>
      </c>
      <c r="N132" s="75">
        <v>3</v>
      </c>
      <c r="O132" s="76">
        <v>295</v>
      </c>
      <c r="P132" s="76">
        <v>293</v>
      </c>
      <c r="Q132" s="76">
        <v>125</v>
      </c>
      <c r="R132" s="76">
        <v>101</v>
      </c>
      <c r="S132" s="76">
        <v>41</v>
      </c>
      <c r="T132" s="76">
        <v>20</v>
      </c>
      <c r="U132" s="76">
        <v>5</v>
      </c>
      <c r="V132" s="76">
        <v>1</v>
      </c>
      <c r="W132" s="76" t="s">
        <v>313</v>
      </c>
      <c r="X132" s="75">
        <v>2</v>
      </c>
      <c r="Y132" s="75"/>
      <c r="Z132" s="76">
        <v>-81</v>
      </c>
      <c r="AA132" s="76">
        <v>-82</v>
      </c>
      <c r="AB132" s="76">
        <v>1</v>
      </c>
      <c r="AC132" s="75">
        <v>508</v>
      </c>
      <c r="AD132" s="75">
        <v>426</v>
      </c>
      <c r="AE132" s="75">
        <v>82</v>
      </c>
      <c r="AF132" s="76">
        <v>606</v>
      </c>
      <c r="AG132" s="76">
        <v>561</v>
      </c>
      <c r="AH132" s="75">
        <v>45</v>
      </c>
      <c r="AI132" s="76">
        <v>-98</v>
      </c>
      <c r="AJ132" s="76">
        <v>-135</v>
      </c>
      <c r="AK132" s="76">
        <v>37</v>
      </c>
      <c r="AL132" s="318">
        <v>2.0189573459715642</v>
      </c>
      <c r="AM132" s="318">
        <v>1.9146757679180888</v>
      </c>
      <c r="AN132" s="89">
        <v>0.10428157805347538</v>
      </c>
      <c r="AO132" s="314"/>
      <c r="AP132" s="315"/>
      <c r="AQ132" s="40"/>
      <c r="AR132" s="40" t="s">
        <v>5</v>
      </c>
      <c r="AS132" s="40"/>
    </row>
    <row r="133" spans="1:45" ht="17.100000000000001" customHeight="1">
      <c r="A133" s="72"/>
      <c r="B133" s="72" t="s">
        <v>45</v>
      </c>
      <c r="C133" s="72"/>
      <c r="D133" s="40"/>
      <c r="E133" s="74">
        <v>1964</v>
      </c>
      <c r="F133" s="75">
        <v>1960</v>
      </c>
      <c r="G133" s="75">
        <v>746</v>
      </c>
      <c r="H133" s="75">
        <v>709</v>
      </c>
      <c r="I133" s="75">
        <v>279</v>
      </c>
      <c r="J133" s="75">
        <v>168</v>
      </c>
      <c r="K133" s="75">
        <v>42</v>
      </c>
      <c r="L133" s="75">
        <v>12</v>
      </c>
      <c r="M133" s="75">
        <v>4</v>
      </c>
      <c r="N133" s="75">
        <v>4</v>
      </c>
      <c r="O133" s="76">
        <v>2186</v>
      </c>
      <c r="P133" s="76">
        <v>2182</v>
      </c>
      <c r="Q133" s="76">
        <v>774</v>
      </c>
      <c r="R133" s="76">
        <v>779</v>
      </c>
      <c r="S133" s="76">
        <v>362</v>
      </c>
      <c r="T133" s="76">
        <v>185</v>
      </c>
      <c r="U133" s="76">
        <v>65</v>
      </c>
      <c r="V133" s="76">
        <v>13</v>
      </c>
      <c r="W133" s="76">
        <v>4</v>
      </c>
      <c r="X133" s="75">
        <v>4</v>
      </c>
      <c r="Y133" s="77"/>
      <c r="Z133" s="75">
        <v>-222</v>
      </c>
      <c r="AA133" s="76">
        <v>-222</v>
      </c>
      <c r="AB133" s="76">
        <v>0</v>
      </c>
      <c r="AC133" s="75">
        <v>4118</v>
      </c>
      <c r="AD133" s="75">
        <v>3985</v>
      </c>
      <c r="AE133" s="75">
        <v>133</v>
      </c>
      <c r="AF133" s="76">
        <v>4749</v>
      </c>
      <c r="AG133" s="76">
        <v>4590</v>
      </c>
      <c r="AH133" s="76">
        <v>159</v>
      </c>
      <c r="AI133" s="75">
        <v>-631</v>
      </c>
      <c r="AJ133" s="76">
        <v>-605</v>
      </c>
      <c r="AK133" s="76">
        <v>-26</v>
      </c>
      <c r="AL133" s="318">
        <v>2.0331632653061225</v>
      </c>
      <c r="AM133" s="318">
        <v>2.1035747021081574</v>
      </c>
      <c r="AN133" s="89">
        <v>-7.0411436802034988E-2</v>
      </c>
      <c r="AO133" s="314"/>
      <c r="AP133" s="315"/>
      <c r="AQ133" s="40" t="s">
        <v>45</v>
      </c>
      <c r="AR133" s="40"/>
      <c r="AS133" s="40"/>
    </row>
    <row r="134" spans="1:45" ht="17.100000000000001" customHeight="1">
      <c r="A134" s="72"/>
      <c r="B134" s="72"/>
      <c r="C134" s="72" t="s">
        <v>4</v>
      </c>
      <c r="D134" s="40"/>
      <c r="E134" s="74">
        <v>520</v>
      </c>
      <c r="F134" s="75">
        <v>517</v>
      </c>
      <c r="G134" s="75">
        <v>245</v>
      </c>
      <c r="H134" s="75">
        <v>159</v>
      </c>
      <c r="I134" s="75">
        <v>64</v>
      </c>
      <c r="J134" s="75">
        <v>40</v>
      </c>
      <c r="K134" s="75">
        <v>8</v>
      </c>
      <c r="L134" s="75">
        <v>1</v>
      </c>
      <c r="M134" s="75" t="s">
        <v>313</v>
      </c>
      <c r="N134" s="75">
        <v>3</v>
      </c>
      <c r="O134" s="76">
        <v>575</v>
      </c>
      <c r="P134" s="76">
        <v>572</v>
      </c>
      <c r="Q134" s="76">
        <v>257</v>
      </c>
      <c r="R134" s="76">
        <v>166</v>
      </c>
      <c r="S134" s="76">
        <v>98</v>
      </c>
      <c r="T134" s="76">
        <v>37</v>
      </c>
      <c r="U134" s="76">
        <v>11</v>
      </c>
      <c r="V134" s="76">
        <v>3</v>
      </c>
      <c r="W134" s="76" t="s">
        <v>313</v>
      </c>
      <c r="X134" s="75">
        <v>3</v>
      </c>
      <c r="Y134" s="77"/>
      <c r="Z134" s="76">
        <v>-55</v>
      </c>
      <c r="AA134" s="76">
        <v>-55</v>
      </c>
      <c r="AB134" s="76">
        <v>0</v>
      </c>
      <c r="AC134" s="75">
        <v>1076</v>
      </c>
      <c r="AD134" s="75">
        <v>961</v>
      </c>
      <c r="AE134" s="75">
        <v>115</v>
      </c>
      <c r="AF134" s="76">
        <v>1245</v>
      </c>
      <c r="AG134" s="76">
        <v>1104</v>
      </c>
      <c r="AH134" s="76">
        <v>141</v>
      </c>
      <c r="AI134" s="76">
        <v>-169</v>
      </c>
      <c r="AJ134" s="76">
        <v>-143</v>
      </c>
      <c r="AK134" s="76">
        <v>-26</v>
      </c>
      <c r="AL134" s="318">
        <v>1.8588007736943908</v>
      </c>
      <c r="AM134" s="318">
        <v>1.93006993006993</v>
      </c>
      <c r="AN134" s="89">
        <v>-7.1269156375539211E-2</v>
      </c>
      <c r="AO134" s="314"/>
      <c r="AP134" s="315"/>
      <c r="AQ134" s="40"/>
      <c r="AR134" s="40" t="s">
        <v>4</v>
      </c>
      <c r="AS134" s="40"/>
    </row>
    <row r="135" spans="1:45" ht="17.100000000000001" customHeight="1">
      <c r="A135" s="72"/>
      <c r="B135" s="72"/>
      <c r="C135" s="72" t="s">
        <v>5</v>
      </c>
      <c r="D135" s="40"/>
      <c r="E135" s="74">
        <v>199</v>
      </c>
      <c r="F135" s="75">
        <v>198</v>
      </c>
      <c r="G135" s="75">
        <v>67</v>
      </c>
      <c r="H135" s="75">
        <v>82</v>
      </c>
      <c r="I135" s="75">
        <v>31</v>
      </c>
      <c r="J135" s="75">
        <v>15</v>
      </c>
      <c r="K135" s="75">
        <v>1</v>
      </c>
      <c r="L135" s="75">
        <v>1</v>
      </c>
      <c r="M135" s="75">
        <v>1</v>
      </c>
      <c r="N135" s="75">
        <v>1</v>
      </c>
      <c r="O135" s="76">
        <v>224</v>
      </c>
      <c r="P135" s="76">
        <v>223</v>
      </c>
      <c r="Q135" s="76">
        <v>65</v>
      </c>
      <c r="R135" s="76">
        <v>88</v>
      </c>
      <c r="S135" s="76">
        <v>38</v>
      </c>
      <c r="T135" s="76">
        <v>22</v>
      </c>
      <c r="U135" s="76">
        <v>9</v>
      </c>
      <c r="V135" s="76">
        <v>1</v>
      </c>
      <c r="W135" s="76" t="s">
        <v>313</v>
      </c>
      <c r="X135" s="75">
        <v>1</v>
      </c>
      <c r="Y135" s="75"/>
      <c r="Z135" s="76">
        <v>-25</v>
      </c>
      <c r="AA135" s="76">
        <v>-25</v>
      </c>
      <c r="AB135" s="76">
        <v>0</v>
      </c>
      <c r="AC135" s="75">
        <v>420</v>
      </c>
      <c r="AD135" s="75">
        <v>402</v>
      </c>
      <c r="AE135" s="75">
        <v>18</v>
      </c>
      <c r="AF135" s="76">
        <v>512</v>
      </c>
      <c r="AG135" s="76">
        <v>494</v>
      </c>
      <c r="AH135" s="75">
        <v>18</v>
      </c>
      <c r="AI135" s="76">
        <v>-92</v>
      </c>
      <c r="AJ135" s="76">
        <v>-92</v>
      </c>
      <c r="AK135" s="76">
        <v>0</v>
      </c>
      <c r="AL135" s="318">
        <v>2.0303030303030303</v>
      </c>
      <c r="AM135" s="318">
        <v>2.2152466367713006</v>
      </c>
      <c r="AN135" s="89">
        <v>-0.18494360646827035</v>
      </c>
      <c r="AO135" s="314"/>
      <c r="AP135" s="315"/>
      <c r="AQ135" s="40"/>
      <c r="AR135" s="40" t="s">
        <v>5</v>
      </c>
      <c r="AS135" s="40"/>
    </row>
    <row r="136" spans="1:45" ht="17.100000000000001" customHeight="1">
      <c r="A136" s="72"/>
      <c r="B136" s="72"/>
      <c r="C136" s="72" t="s">
        <v>6</v>
      </c>
      <c r="D136" s="40"/>
      <c r="E136" s="74">
        <v>501</v>
      </c>
      <c r="F136" s="75">
        <v>501</v>
      </c>
      <c r="G136" s="75">
        <v>173</v>
      </c>
      <c r="H136" s="75">
        <v>187</v>
      </c>
      <c r="I136" s="75">
        <v>65</v>
      </c>
      <c r="J136" s="75">
        <v>56</v>
      </c>
      <c r="K136" s="75">
        <v>15</v>
      </c>
      <c r="L136" s="75">
        <v>5</v>
      </c>
      <c r="M136" s="75" t="s">
        <v>313</v>
      </c>
      <c r="N136" s="75" t="s">
        <v>313</v>
      </c>
      <c r="O136" s="76">
        <v>562</v>
      </c>
      <c r="P136" s="76">
        <v>562</v>
      </c>
      <c r="Q136" s="76">
        <v>203</v>
      </c>
      <c r="R136" s="76">
        <v>192</v>
      </c>
      <c r="S136" s="76">
        <v>82</v>
      </c>
      <c r="T136" s="76">
        <v>59</v>
      </c>
      <c r="U136" s="76">
        <v>21</v>
      </c>
      <c r="V136" s="76">
        <v>5</v>
      </c>
      <c r="W136" s="76" t="s">
        <v>313</v>
      </c>
      <c r="X136" s="75" t="s">
        <v>313</v>
      </c>
      <c r="Y136" s="75"/>
      <c r="Z136" s="76">
        <v>-61</v>
      </c>
      <c r="AA136" s="76">
        <v>-61</v>
      </c>
      <c r="AB136" s="76" t="s">
        <v>313</v>
      </c>
      <c r="AC136" s="75">
        <v>1071</v>
      </c>
      <c r="AD136" s="75">
        <v>1071</v>
      </c>
      <c r="AE136" s="75" t="s">
        <v>313</v>
      </c>
      <c r="AF136" s="76">
        <v>1204</v>
      </c>
      <c r="AG136" s="76">
        <v>1204</v>
      </c>
      <c r="AH136" s="75" t="s">
        <v>313</v>
      </c>
      <c r="AI136" s="76">
        <v>-133</v>
      </c>
      <c r="AJ136" s="76">
        <v>-133</v>
      </c>
      <c r="AK136" s="76" t="s">
        <v>313</v>
      </c>
      <c r="AL136" s="318">
        <v>2.1377245508982035</v>
      </c>
      <c r="AM136" s="318">
        <v>2.1423487544483986</v>
      </c>
      <c r="AN136" s="435">
        <v>4.6242035501951103E-3</v>
      </c>
      <c r="AO136" s="314"/>
      <c r="AP136" s="315"/>
      <c r="AQ136" s="40"/>
      <c r="AR136" s="40" t="s">
        <v>6</v>
      </c>
      <c r="AS136" s="40"/>
    </row>
    <row r="137" spans="1:45" ht="17.100000000000001" customHeight="1">
      <c r="A137" s="72"/>
      <c r="B137" s="72"/>
      <c r="C137" s="72" t="s">
        <v>10</v>
      </c>
      <c r="D137" s="40"/>
      <c r="E137" s="74">
        <v>601</v>
      </c>
      <c r="F137" s="75">
        <v>601</v>
      </c>
      <c r="G137" s="75">
        <v>224</v>
      </c>
      <c r="H137" s="75">
        <v>217</v>
      </c>
      <c r="I137" s="75">
        <v>93</v>
      </c>
      <c r="J137" s="75">
        <v>48</v>
      </c>
      <c r="K137" s="75">
        <v>12</v>
      </c>
      <c r="L137" s="75">
        <v>5</v>
      </c>
      <c r="M137" s="75">
        <v>2</v>
      </c>
      <c r="N137" s="75" t="s">
        <v>313</v>
      </c>
      <c r="O137" s="76">
        <v>673</v>
      </c>
      <c r="P137" s="76">
        <v>673</v>
      </c>
      <c r="Q137" s="76">
        <v>221</v>
      </c>
      <c r="R137" s="76">
        <v>271</v>
      </c>
      <c r="S137" s="76">
        <v>112</v>
      </c>
      <c r="T137" s="76">
        <v>45</v>
      </c>
      <c r="U137" s="76">
        <v>19</v>
      </c>
      <c r="V137" s="76">
        <v>2</v>
      </c>
      <c r="W137" s="76">
        <v>3</v>
      </c>
      <c r="X137" s="75" t="s">
        <v>313</v>
      </c>
      <c r="Y137" s="75"/>
      <c r="Z137" s="76">
        <v>-72</v>
      </c>
      <c r="AA137" s="76">
        <v>-72</v>
      </c>
      <c r="AB137" s="76" t="s">
        <v>313</v>
      </c>
      <c r="AC137" s="75">
        <v>1235</v>
      </c>
      <c r="AD137" s="75">
        <v>1235</v>
      </c>
      <c r="AE137" s="75" t="s">
        <v>313</v>
      </c>
      <c r="AF137" s="76">
        <v>1408</v>
      </c>
      <c r="AG137" s="76">
        <v>1408</v>
      </c>
      <c r="AH137" s="75" t="s">
        <v>313</v>
      </c>
      <c r="AI137" s="76">
        <v>-173</v>
      </c>
      <c r="AJ137" s="76">
        <v>-173</v>
      </c>
      <c r="AK137" s="76" t="s">
        <v>313</v>
      </c>
      <c r="AL137" s="318">
        <v>2.0549084858569051</v>
      </c>
      <c r="AM137" s="318">
        <v>2.0921248142644875</v>
      </c>
      <c r="AN137" s="89">
        <v>-3.7216328407582377E-2</v>
      </c>
      <c r="AO137" s="314"/>
      <c r="AP137" s="315"/>
      <c r="AQ137" s="40"/>
      <c r="AR137" s="40" t="s">
        <v>10</v>
      </c>
      <c r="AS137" s="40"/>
    </row>
    <row r="138" spans="1:45" ht="17.100000000000001" customHeight="1">
      <c r="A138" s="72"/>
      <c r="B138" s="72"/>
      <c r="C138" s="72" t="s">
        <v>11</v>
      </c>
      <c r="D138" s="40"/>
      <c r="E138" s="74">
        <v>143</v>
      </c>
      <c r="F138" s="75">
        <v>143</v>
      </c>
      <c r="G138" s="75">
        <v>37</v>
      </c>
      <c r="H138" s="75">
        <v>64</v>
      </c>
      <c r="I138" s="75">
        <v>26</v>
      </c>
      <c r="J138" s="75">
        <v>9</v>
      </c>
      <c r="K138" s="75">
        <v>6</v>
      </c>
      <c r="L138" s="75" t="s">
        <v>313</v>
      </c>
      <c r="M138" s="75">
        <v>1</v>
      </c>
      <c r="N138" s="75" t="s">
        <v>313</v>
      </c>
      <c r="O138" s="76">
        <v>152</v>
      </c>
      <c r="P138" s="76">
        <v>152</v>
      </c>
      <c r="Q138" s="76">
        <v>28</v>
      </c>
      <c r="R138" s="76">
        <v>62</v>
      </c>
      <c r="S138" s="76">
        <v>32</v>
      </c>
      <c r="T138" s="76">
        <v>22</v>
      </c>
      <c r="U138" s="76">
        <v>5</v>
      </c>
      <c r="V138" s="76">
        <v>2</v>
      </c>
      <c r="W138" s="76">
        <v>1</v>
      </c>
      <c r="X138" s="75" t="s">
        <v>313</v>
      </c>
      <c r="Y138" s="75"/>
      <c r="Z138" s="76">
        <v>-9</v>
      </c>
      <c r="AA138" s="76">
        <v>-9</v>
      </c>
      <c r="AB138" s="76" t="s">
        <v>313</v>
      </c>
      <c r="AC138" s="75">
        <v>316</v>
      </c>
      <c r="AD138" s="75">
        <v>316</v>
      </c>
      <c r="AE138" s="75" t="s">
        <v>313</v>
      </c>
      <c r="AF138" s="76">
        <v>380</v>
      </c>
      <c r="AG138" s="76">
        <v>380</v>
      </c>
      <c r="AH138" s="75" t="s">
        <v>313</v>
      </c>
      <c r="AI138" s="76">
        <v>-64</v>
      </c>
      <c r="AJ138" s="76">
        <v>-64</v>
      </c>
      <c r="AK138" s="76" t="s">
        <v>313</v>
      </c>
      <c r="AL138" s="318">
        <v>2.2097902097902096</v>
      </c>
      <c r="AM138" s="318">
        <v>2.5</v>
      </c>
      <c r="AN138" s="89">
        <v>-0.29020979020979043</v>
      </c>
      <c r="AO138" s="314"/>
      <c r="AP138" s="315"/>
      <c r="AQ138" s="40"/>
      <c r="AR138" s="40" t="s">
        <v>11</v>
      </c>
      <c r="AS138" s="40"/>
    </row>
    <row r="139" spans="1:45" ht="17.100000000000001" customHeight="1">
      <c r="A139" s="72"/>
      <c r="B139" s="72" t="s">
        <v>46</v>
      </c>
      <c r="C139" s="72"/>
      <c r="D139" s="40"/>
      <c r="E139" s="74">
        <v>845</v>
      </c>
      <c r="F139" s="75">
        <v>821</v>
      </c>
      <c r="G139" s="75">
        <v>240</v>
      </c>
      <c r="H139" s="75">
        <v>349</v>
      </c>
      <c r="I139" s="75">
        <v>155</v>
      </c>
      <c r="J139" s="75">
        <v>52</v>
      </c>
      <c r="K139" s="75">
        <v>20</v>
      </c>
      <c r="L139" s="75">
        <v>2</v>
      </c>
      <c r="M139" s="75">
        <v>3</v>
      </c>
      <c r="N139" s="75">
        <v>24</v>
      </c>
      <c r="O139" s="76">
        <v>927</v>
      </c>
      <c r="P139" s="76">
        <v>926</v>
      </c>
      <c r="Q139" s="76">
        <v>223</v>
      </c>
      <c r="R139" s="76">
        <v>408</v>
      </c>
      <c r="S139" s="76">
        <v>177</v>
      </c>
      <c r="T139" s="76">
        <v>87</v>
      </c>
      <c r="U139" s="76">
        <v>22</v>
      </c>
      <c r="V139" s="76">
        <v>6</v>
      </c>
      <c r="W139" s="76">
        <v>3</v>
      </c>
      <c r="X139" s="75">
        <v>1</v>
      </c>
      <c r="Y139" s="77"/>
      <c r="Z139" s="75">
        <v>-82</v>
      </c>
      <c r="AA139" s="76">
        <v>-105</v>
      </c>
      <c r="AB139" s="76">
        <v>23</v>
      </c>
      <c r="AC139" s="75">
        <v>1832</v>
      </c>
      <c r="AD139" s="75">
        <v>1745</v>
      </c>
      <c r="AE139" s="75">
        <v>87</v>
      </c>
      <c r="AF139" s="76">
        <v>2132</v>
      </c>
      <c r="AG139" s="76">
        <v>2085</v>
      </c>
      <c r="AH139" s="76">
        <v>47</v>
      </c>
      <c r="AI139" s="75">
        <v>-300</v>
      </c>
      <c r="AJ139" s="75">
        <v>-340</v>
      </c>
      <c r="AK139" s="75">
        <v>40</v>
      </c>
      <c r="AL139" s="318">
        <v>2.1254567600487211</v>
      </c>
      <c r="AM139" s="318">
        <v>2.2516198704103672</v>
      </c>
      <c r="AN139" s="89">
        <v>-0.12616311036164607</v>
      </c>
      <c r="AO139" s="314"/>
      <c r="AP139" s="315"/>
      <c r="AQ139" s="40" t="s">
        <v>46</v>
      </c>
      <c r="AR139" s="40"/>
      <c r="AS139" s="40"/>
    </row>
    <row r="140" spans="1:45" ht="17.100000000000001" customHeight="1">
      <c r="A140" s="72"/>
      <c r="B140" s="72"/>
      <c r="C140" s="72" t="s">
        <v>4</v>
      </c>
      <c r="D140" s="40"/>
      <c r="E140" s="74">
        <v>579</v>
      </c>
      <c r="F140" s="75">
        <v>579</v>
      </c>
      <c r="G140" s="75">
        <v>166</v>
      </c>
      <c r="H140" s="75">
        <v>252</v>
      </c>
      <c r="I140" s="75">
        <v>109</v>
      </c>
      <c r="J140" s="75">
        <v>34</v>
      </c>
      <c r="K140" s="75">
        <v>13</v>
      </c>
      <c r="L140" s="75">
        <v>2</v>
      </c>
      <c r="M140" s="75">
        <v>3</v>
      </c>
      <c r="N140" s="75" t="s">
        <v>313</v>
      </c>
      <c r="O140" s="76">
        <v>624</v>
      </c>
      <c r="P140" s="76">
        <v>624</v>
      </c>
      <c r="Q140" s="76">
        <v>143</v>
      </c>
      <c r="R140" s="76">
        <v>293</v>
      </c>
      <c r="S140" s="76">
        <v>114</v>
      </c>
      <c r="T140" s="76">
        <v>54</v>
      </c>
      <c r="U140" s="76">
        <v>14</v>
      </c>
      <c r="V140" s="76">
        <v>3</v>
      </c>
      <c r="W140" s="76">
        <v>3</v>
      </c>
      <c r="X140" s="75" t="s">
        <v>313</v>
      </c>
      <c r="Y140" s="75"/>
      <c r="Z140" s="76">
        <v>-45</v>
      </c>
      <c r="AA140" s="76">
        <v>-45</v>
      </c>
      <c r="AB140" s="76" t="s">
        <v>313</v>
      </c>
      <c r="AC140" s="75">
        <v>1232</v>
      </c>
      <c r="AD140" s="75">
        <v>1232</v>
      </c>
      <c r="AE140" s="75" t="s">
        <v>313</v>
      </c>
      <c r="AF140" s="76">
        <v>1396</v>
      </c>
      <c r="AG140" s="76">
        <v>1396</v>
      </c>
      <c r="AH140" s="75" t="s">
        <v>313</v>
      </c>
      <c r="AI140" s="76">
        <v>-164</v>
      </c>
      <c r="AJ140" s="76">
        <v>-164</v>
      </c>
      <c r="AK140" s="76" t="s">
        <v>313</v>
      </c>
      <c r="AL140" s="318">
        <v>2.1278065630397238</v>
      </c>
      <c r="AM140" s="318">
        <v>2.2371794871794872</v>
      </c>
      <c r="AN140" s="89">
        <v>-0.10937292413976341</v>
      </c>
      <c r="AO140" s="314"/>
      <c r="AP140" s="315"/>
      <c r="AQ140" s="40"/>
      <c r="AR140" s="40" t="s">
        <v>4</v>
      </c>
      <c r="AS140" s="40"/>
    </row>
    <row r="141" spans="1:45" ht="17.100000000000001" customHeight="1">
      <c r="A141" s="72"/>
      <c r="B141" s="72"/>
      <c r="C141" s="72" t="s">
        <v>5</v>
      </c>
      <c r="D141" s="40"/>
      <c r="E141" s="74">
        <v>203</v>
      </c>
      <c r="F141" s="75">
        <v>179</v>
      </c>
      <c r="G141" s="75">
        <v>52</v>
      </c>
      <c r="H141" s="75">
        <v>75</v>
      </c>
      <c r="I141" s="75">
        <v>35</v>
      </c>
      <c r="J141" s="75">
        <v>14</v>
      </c>
      <c r="K141" s="75">
        <v>3</v>
      </c>
      <c r="L141" s="75" t="s">
        <v>313</v>
      </c>
      <c r="M141" s="75" t="s">
        <v>313</v>
      </c>
      <c r="N141" s="75">
        <v>24</v>
      </c>
      <c r="O141" s="76">
        <v>239</v>
      </c>
      <c r="P141" s="76">
        <v>238</v>
      </c>
      <c r="Q141" s="76">
        <v>62</v>
      </c>
      <c r="R141" s="76">
        <v>92</v>
      </c>
      <c r="S141" s="76">
        <v>46</v>
      </c>
      <c r="T141" s="76">
        <v>29</v>
      </c>
      <c r="U141" s="76">
        <v>6</v>
      </c>
      <c r="V141" s="76">
        <v>3</v>
      </c>
      <c r="W141" s="76" t="s">
        <v>313</v>
      </c>
      <c r="X141" s="75">
        <v>1</v>
      </c>
      <c r="Y141" s="77"/>
      <c r="Z141" s="76">
        <v>-36</v>
      </c>
      <c r="AA141" s="76">
        <v>-59</v>
      </c>
      <c r="AB141" s="76">
        <v>23</v>
      </c>
      <c r="AC141" s="75">
        <v>465</v>
      </c>
      <c r="AD141" s="75">
        <v>378</v>
      </c>
      <c r="AE141" s="75">
        <v>87</v>
      </c>
      <c r="AF141" s="76">
        <v>595</v>
      </c>
      <c r="AG141" s="76">
        <v>548</v>
      </c>
      <c r="AH141" s="76">
        <v>47</v>
      </c>
      <c r="AI141" s="76">
        <v>-130</v>
      </c>
      <c r="AJ141" s="76">
        <v>-170</v>
      </c>
      <c r="AK141" s="76">
        <v>40</v>
      </c>
      <c r="AL141" s="318">
        <v>2.1117318435754191</v>
      </c>
      <c r="AM141" s="318">
        <v>2.3025210084033612</v>
      </c>
      <c r="AN141" s="89">
        <v>-0.19078916482794206</v>
      </c>
      <c r="AO141" s="314"/>
      <c r="AP141" s="315"/>
      <c r="AQ141" s="40"/>
      <c r="AR141" s="40" t="s">
        <v>5</v>
      </c>
      <c r="AS141" s="40"/>
    </row>
    <row r="142" spans="1:45" ht="17.100000000000001" customHeight="1">
      <c r="A142" s="72"/>
      <c r="B142" s="72"/>
      <c r="C142" s="72" t="s">
        <v>6</v>
      </c>
      <c r="D142" s="40"/>
      <c r="E142" s="74">
        <v>63</v>
      </c>
      <c r="F142" s="75">
        <v>63</v>
      </c>
      <c r="G142" s="75">
        <v>22</v>
      </c>
      <c r="H142" s="75">
        <v>22</v>
      </c>
      <c r="I142" s="75">
        <v>11</v>
      </c>
      <c r="J142" s="75">
        <v>4</v>
      </c>
      <c r="K142" s="75">
        <v>4</v>
      </c>
      <c r="L142" s="75" t="s">
        <v>313</v>
      </c>
      <c r="M142" s="75" t="s">
        <v>313</v>
      </c>
      <c r="N142" s="75" t="s">
        <v>313</v>
      </c>
      <c r="O142" s="76">
        <v>64</v>
      </c>
      <c r="P142" s="76">
        <v>64</v>
      </c>
      <c r="Q142" s="76">
        <v>18</v>
      </c>
      <c r="R142" s="76">
        <v>23</v>
      </c>
      <c r="S142" s="76">
        <v>17</v>
      </c>
      <c r="T142" s="76">
        <v>4</v>
      </c>
      <c r="U142" s="76">
        <v>2</v>
      </c>
      <c r="V142" s="76" t="s">
        <v>313</v>
      </c>
      <c r="W142" s="76" t="s">
        <v>313</v>
      </c>
      <c r="X142" s="75" t="s">
        <v>313</v>
      </c>
      <c r="Y142" s="75"/>
      <c r="Z142" s="76">
        <v>-1</v>
      </c>
      <c r="AA142" s="76">
        <v>-1</v>
      </c>
      <c r="AB142" s="76" t="s">
        <v>313</v>
      </c>
      <c r="AC142" s="75">
        <v>135</v>
      </c>
      <c r="AD142" s="75">
        <v>135</v>
      </c>
      <c r="AE142" s="75" t="s">
        <v>313</v>
      </c>
      <c r="AF142" s="76">
        <v>141</v>
      </c>
      <c r="AG142" s="76">
        <v>141</v>
      </c>
      <c r="AH142" s="75" t="s">
        <v>313</v>
      </c>
      <c r="AI142" s="76">
        <v>-6</v>
      </c>
      <c r="AJ142" s="76">
        <v>-6</v>
      </c>
      <c r="AK142" s="76" t="s">
        <v>313</v>
      </c>
      <c r="AL142" s="318">
        <v>2.1428571428571428</v>
      </c>
      <c r="AM142" s="318">
        <v>2.203125</v>
      </c>
      <c r="AN142" s="89">
        <v>-6.0267857142857206E-2</v>
      </c>
      <c r="AO142" s="314"/>
      <c r="AP142" s="315"/>
      <c r="AQ142" s="40"/>
      <c r="AR142" s="40" t="s">
        <v>6</v>
      </c>
      <c r="AS142" s="40"/>
    </row>
    <row r="143" spans="1:45" ht="17.100000000000001" customHeight="1">
      <c r="A143" s="72"/>
      <c r="B143" s="72"/>
      <c r="C143" s="72" t="s">
        <v>10</v>
      </c>
      <c r="D143" s="40"/>
      <c r="E143" s="74" t="s">
        <v>313</v>
      </c>
      <c r="F143" s="75" t="s">
        <v>313</v>
      </c>
      <c r="G143" s="75" t="s">
        <v>313</v>
      </c>
      <c r="H143" s="75" t="s">
        <v>313</v>
      </c>
      <c r="I143" s="75" t="s">
        <v>313</v>
      </c>
      <c r="J143" s="75" t="s">
        <v>313</v>
      </c>
      <c r="K143" s="75" t="s">
        <v>313</v>
      </c>
      <c r="L143" s="75" t="s">
        <v>313</v>
      </c>
      <c r="M143" s="75" t="s">
        <v>313</v>
      </c>
      <c r="N143" s="75" t="s">
        <v>313</v>
      </c>
      <c r="O143" s="76" t="s">
        <v>313</v>
      </c>
      <c r="P143" s="76" t="s">
        <v>313</v>
      </c>
      <c r="Q143" s="76" t="s">
        <v>313</v>
      </c>
      <c r="R143" s="76" t="s">
        <v>313</v>
      </c>
      <c r="S143" s="76" t="s">
        <v>313</v>
      </c>
      <c r="T143" s="76" t="s">
        <v>313</v>
      </c>
      <c r="U143" s="76" t="s">
        <v>313</v>
      </c>
      <c r="V143" s="76" t="s">
        <v>313</v>
      </c>
      <c r="W143" s="76" t="s">
        <v>313</v>
      </c>
      <c r="X143" s="75" t="s">
        <v>313</v>
      </c>
      <c r="Y143" s="75"/>
      <c r="Z143" s="76" t="s">
        <v>313</v>
      </c>
      <c r="AA143" s="76" t="s">
        <v>313</v>
      </c>
      <c r="AB143" s="76" t="s">
        <v>313</v>
      </c>
      <c r="AC143" s="76" t="s">
        <v>313</v>
      </c>
      <c r="AD143" s="76" t="s">
        <v>313</v>
      </c>
      <c r="AE143" s="75" t="s">
        <v>313</v>
      </c>
      <c r="AF143" s="76" t="s">
        <v>313</v>
      </c>
      <c r="AG143" s="76" t="s">
        <v>313</v>
      </c>
      <c r="AH143" s="75" t="s">
        <v>313</v>
      </c>
      <c r="AI143" s="76" t="s">
        <v>313</v>
      </c>
      <c r="AJ143" s="76" t="s">
        <v>313</v>
      </c>
      <c r="AK143" s="75" t="s">
        <v>313</v>
      </c>
      <c r="AL143" s="316" t="s">
        <v>313</v>
      </c>
      <c r="AM143" s="316" t="s">
        <v>313</v>
      </c>
      <c r="AN143" s="317" t="s">
        <v>313</v>
      </c>
      <c r="AO143" s="317"/>
      <c r="AP143" s="315"/>
      <c r="AQ143" s="40"/>
      <c r="AR143" s="40" t="s">
        <v>10</v>
      </c>
      <c r="AS143" s="40"/>
    </row>
    <row r="144" spans="1:45" ht="17.100000000000001" customHeight="1">
      <c r="A144" s="72"/>
      <c r="B144" s="72" t="s">
        <v>47</v>
      </c>
      <c r="C144" s="72"/>
      <c r="D144" s="40"/>
      <c r="E144" s="74">
        <v>531</v>
      </c>
      <c r="F144" s="75">
        <v>531</v>
      </c>
      <c r="G144" s="75">
        <v>188</v>
      </c>
      <c r="H144" s="75">
        <v>194</v>
      </c>
      <c r="I144" s="75">
        <v>86</v>
      </c>
      <c r="J144" s="75">
        <v>52</v>
      </c>
      <c r="K144" s="75">
        <v>8</v>
      </c>
      <c r="L144" s="75">
        <v>3</v>
      </c>
      <c r="M144" s="75" t="s">
        <v>313</v>
      </c>
      <c r="N144" s="75" t="s">
        <v>313</v>
      </c>
      <c r="O144" s="76">
        <v>574</v>
      </c>
      <c r="P144" s="76">
        <v>574</v>
      </c>
      <c r="Q144" s="76">
        <v>197</v>
      </c>
      <c r="R144" s="76">
        <v>210</v>
      </c>
      <c r="S144" s="76">
        <v>102</v>
      </c>
      <c r="T144" s="76">
        <v>53</v>
      </c>
      <c r="U144" s="76">
        <v>12</v>
      </c>
      <c r="V144" s="76" t="s">
        <v>313</v>
      </c>
      <c r="W144" s="76" t="s">
        <v>313</v>
      </c>
      <c r="X144" s="75" t="s">
        <v>313</v>
      </c>
      <c r="Y144" s="75"/>
      <c r="Z144" s="75">
        <v>-43</v>
      </c>
      <c r="AA144" s="76">
        <v>-43</v>
      </c>
      <c r="AB144" s="76" t="s">
        <v>313</v>
      </c>
      <c r="AC144" s="75">
        <v>1100</v>
      </c>
      <c r="AD144" s="75">
        <v>1100</v>
      </c>
      <c r="AE144" s="75" t="s">
        <v>313</v>
      </c>
      <c r="AF144" s="76">
        <v>1195</v>
      </c>
      <c r="AG144" s="76">
        <v>1195</v>
      </c>
      <c r="AH144" s="75" t="s">
        <v>313</v>
      </c>
      <c r="AI144" s="75">
        <v>-95</v>
      </c>
      <c r="AJ144" s="76">
        <v>-95</v>
      </c>
      <c r="AK144" s="76" t="s">
        <v>313</v>
      </c>
      <c r="AL144" s="318">
        <v>2.0715630885122409</v>
      </c>
      <c r="AM144" s="318">
        <v>2.0818815331010452</v>
      </c>
      <c r="AN144" s="89">
        <v>-1.0318444588804265E-2</v>
      </c>
      <c r="AO144" s="314"/>
      <c r="AP144" s="315"/>
      <c r="AQ144" s="40" t="s">
        <v>47</v>
      </c>
      <c r="AR144" s="40"/>
      <c r="AS144" s="40"/>
    </row>
    <row r="145" spans="1:45" ht="17.100000000000001" customHeight="1">
      <c r="A145" s="72"/>
      <c r="B145" s="72"/>
      <c r="C145" s="72" t="s">
        <v>4</v>
      </c>
      <c r="D145" s="40"/>
      <c r="E145" s="74">
        <v>480</v>
      </c>
      <c r="F145" s="75">
        <v>480</v>
      </c>
      <c r="G145" s="75">
        <v>167</v>
      </c>
      <c r="H145" s="75">
        <v>173</v>
      </c>
      <c r="I145" s="75">
        <v>80</v>
      </c>
      <c r="J145" s="75">
        <v>49</v>
      </c>
      <c r="K145" s="75">
        <v>8</v>
      </c>
      <c r="L145" s="75">
        <v>3</v>
      </c>
      <c r="M145" s="75" t="s">
        <v>313</v>
      </c>
      <c r="N145" s="75" t="s">
        <v>313</v>
      </c>
      <c r="O145" s="76">
        <v>515</v>
      </c>
      <c r="P145" s="76">
        <v>515</v>
      </c>
      <c r="Q145" s="76">
        <v>175</v>
      </c>
      <c r="R145" s="76">
        <v>185</v>
      </c>
      <c r="S145" s="76">
        <v>94</v>
      </c>
      <c r="T145" s="76">
        <v>50</v>
      </c>
      <c r="U145" s="76">
        <v>11</v>
      </c>
      <c r="V145" s="76" t="s">
        <v>313</v>
      </c>
      <c r="W145" s="76" t="s">
        <v>313</v>
      </c>
      <c r="X145" s="75" t="s">
        <v>313</v>
      </c>
      <c r="Y145" s="75"/>
      <c r="Z145" s="76">
        <v>-35</v>
      </c>
      <c r="AA145" s="76">
        <v>-35</v>
      </c>
      <c r="AB145" s="76" t="s">
        <v>313</v>
      </c>
      <c r="AC145" s="75">
        <v>1007</v>
      </c>
      <c r="AD145" s="75">
        <v>1007</v>
      </c>
      <c r="AE145" s="75" t="s">
        <v>313</v>
      </c>
      <c r="AF145" s="76">
        <v>1082</v>
      </c>
      <c r="AG145" s="76">
        <v>1082</v>
      </c>
      <c r="AH145" s="75" t="s">
        <v>313</v>
      </c>
      <c r="AI145" s="76">
        <v>-75</v>
      </c>
      <c r="AJ145" s="76">
        <v>-75</v>
      </c>
      <c r="AK145" s="76" t="s">
        <v>313</v>
      </c>
      <c r="AL145" s="318">
        <v>2.0979166666666669</v>
      </c>
      <c r="AM145" s="318">
        <v>2.1009708737864079</v>
      </c>
      <c r="AN145" s="435">
        <v>3.0542071197410302E-3</v>
      </c>
      <c r="AO145" s="314"/>
      <c r="AP145" s="315"/>
      <c r="AQ145" s="40"/>
      <c r="AR145" s="40" t="s">
        <v>4</v>
      </c>
      <c r="AS145" s="40"/>
    </row>
    <row r="146" spans="1:45" ht="17.100000000000001" customHeight="1">
      <c r="A146" s="72"/>
      <c r="B146" s="72"/>
      <c r="C146" s="72" t="s">
        <v>5</v>
      </c>
      <c r="D146" s="40"/>
      <c r="E146" s="74">
        <v>51</v>
      </c>
      <c r="F146" s="75">
        <v>51</v>
      </c>
      <c r="G146" s="75">
        <v>21</v>
      </c>
      <c r="H146" s="75">
        <v>21</v>
      </c>
      <c r="I146" s="75">
        <v>6</v>
      </c>
      <c r="J146" s="75">
        <v>3</v>
      </c>
      <c r="K146" s="75" t="s">
        <v>313</v>
      </c>
      <c r="L146" s="75" t="s">
        <v>313</v>
      </c>
      <c r="M146" s="75" t="s">
        <v>313</v>
      </c>
      <c r="N146" s="75" t="s">
        <v>313</v>
      </c>
      <c r="O146" s="76">
        <v>59</v>
      </c>
      <c r="P146" s="76">
        <v>59</v>
      </c>
      <c r="Q146" s="76">
        <v>22</v>
      </c>
      <c r="R146" s="76">
        <v>25</v>
      </c>
      <c r="S146" s="76">
        <v>8</v>
      </c>
      <c r="T146" s="76">
        <v>3</v>
      </c>
      <c r="U146" s="76">
        <v>1</v>
      </c>
      <c r="V146" s="76" t="s">
        <v>313</v>
      </c>
      <c r="W146" s="76" t="s">
        <v>313</v>
      </c>
      <c r="X146" s="75" t="s">
        <v>313</v>
      </c>
      <c r="Y146" s="75"/>
      <c r="Z146" s="76">
        <v>-8</v>
      </c>
      <c r="AA146" s="76">
        <v>-8</v>
      </c>
      <c r="AB146" s="76" t="s">
        <v>313</v>
      </c>
      <c r="AC146" s="75">
        <v>93</v>
      </c>
      <c r="AD146" s="75">
        <v>93</v>
      </c>
      <c r="AE146" s="75" t="s">
        <v>313</v>
      </c>
      <c r="AF146" s="76">
        <v>113</v>
      </c>
      <c r="AG146" s="76">
        <v>113</v>
      </c>
      <c r="AH146" s="75" t="s">
        <v>313</v>
      </c>
      <c r="AI146" s="76">
        <v>-20</v>
      </c>
      <c r="AJ146" s="76">
        <v>-20</v>
      </c>
      <c r="AK146" s="76" t="s">
        <v>313</v>
      </c>
      <c r="AL146" s="318">
        <v>1.8235294117647058</v>
      </c>
      <c r="AM146" s="318">
        <v>1.9152542372881356</v>
      </c>
      <c r="AN146" s="89">
        <v>-9.1724825523429754E-2</v>
      </c>
      <c r="AO146" s="314"/>
      <c r="AP146" s="315"/>
      <c r="AQ146" s="40"/>
      <c r="AR146" s="40" t="s">
        <v>5</v>
      </c>
      <c r="AS146" s="40"/>
    </row>
    <row r="147" spans="1:45" ht="24" customHeight="1" thickBot="1">
      <c r="A147" s="304"/>
      <c r="B147" s="36"/>
      <c r="C147" s="36"/>
      <c r="D147" s="37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05" t="s">
        <v>332</v>
      </c>
      <c r="Y147" s="305"/>
      <c r="Z147" s="304" t="s">
        <v>334</v>
      </c>
      <c r="AA147" s="36"/>
      <c r="AB147" s="36"/>
      <c r="AC147" s="38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04"/>
      <c r="AQ147" s="36"/>
      <c r="AR147" s="36"/>
      <c r="AS147" s="37"/>
    </row>
    <row r="148" spans="1:45" s="55" customFormat="1" ht="13.5" customHeight="1" thickTop="1">
      <c r="A148" s="478" t="s">
        <v>308</v>
      </c>
      <c r="B148" s="479"/>
      <c r="C148" s="479"/>
      <c r="D148" s="438"/>
      <c r="E148" s="488" t="s">
        <v>0</v>
      </c>
      <c r="F148" s="489"/>
      <c r="G148" s="489"/>
      <c r="H148" s="489"/>
      <c r="I148" s="489"/>
      <c r="J148" s="489"/>
      <c r="K148" s="489"/>
      <c r="L148" s="489"/>
      <c r="M148" s="489"/>
      <c r="N148" s="489"/>
      <c r="O148" s="489"/>
      <c r="P148" s="489"/>
      <c r="Q148" s="489"/>
      <c r="R148" s="489"/>
      <c r="S148" s="489"/>
      <c r="T148" s="489"/>
      <c r="U148" s="489"/>
      <c r="V148" s="489"/>
      <c r="W148" s="489"/>
      <c r="X148" s="489"/>
      <c r="Y148" s="306"/>
      <c r="Z148" s="488" t="s">
        <v>0</v>
      </c>
      <c r="AA148" s="489"/>
      <c r="AB148" s="490"/>
      <c r="AC148" s="488" t="s">
        <v>320</v>
      </c>
      <c r="AD148" s="489"/>
      <c r="AE148" s="489"/>
      <c r="AF148" s="489"/>
      <c r="AG148" s="489"/>
      <c r="AH148" s="489"/>
      <c r="AI148" s="489"/>
      <c r="AJ148" s="489"/>
      <c r="AK148" s="490"/>
      <c r="AL148" s="482" t="s">
        <v>309</v>
      </c>
      <c r="AM148" s="482"/>
      <c r="AN148" s="483"/>
      <c r="AO148" s="66"/>
      <c r="AP148" s="484" t="s">
        <v>308</v>
      </c>
      <c r="AQ148" s="479"/>
      <c r="AR148" s="479"/>
      <c r="AS148" s="441"/>
    </row>
    <row r="149" spans="1:45" s="55" customFormat="1" ht="13.5" customHeight="1">
      <c r="A149" s="480"/>
      <c r="B149" s="480"/>
      <c r="C149" s="480"/>
      <c r="D149" s="31"/>
      <c r="E149" s="471" t="s">
        <v>731</v>
      </c>
      <c r="F149" s="472"/>
      <c r="G149" s="472"/>
      <c r="H149" s="472"/>
      <c r="I149" s="472"/>
      <c r="J149" s="472"/>
      <c r="K149" s="472"/>
      <c r="L149" s="472"/>
      <c r="M149" s="472"/>
      <c r="N149" s="473"/>
      <c r="O149" s="471" t="s">
        <v>402</v>
      </c>
      <c r="P149" s="472"/>
      <c r="Q149" s="472"/>
      <c r="R149" s="472"/>
      <c r="S149" s="472"/>
      <c r="T149" s="472"/>
      <c r="U149" s="472"/>
      <c r="V149" s="472"/>
      <c r="W149" s="472"/>
      <c r="X149" s="472"/>
      <c r="Y149" s="306"/>
      <c r="Z149" s="471" t="s">
        <v>319</v>
      </c>
      <c r="AA149" s="472"/>
      <c r="AB149" s="473"/>
      <c r="AC149" s="487" t="s">
        <v>731</v>
      </c>
      <c r="AD149" s="487"/>
      <c r="AE149" s="487"/>
      <c r="AF149" s="487" t="s">
        <v>402</v>
      </c>
      <c r="AG149" s="487"/>
      <c r="AH149" s="487"/>
      <c r="AI149" s="471" t="s">
        <v>319</v>
      </c>
      <c r="AJ149" s="472"/>
      <c r="AK149" s="473"/>
      <c r="AL149" s="454" t="s">
        <v>731</v>
      </c>
      <c r="AM149" s="454" t="s">
        <v>403</v>
      </c>
      <c r="AN149" s="465" t="s">
        <v>2</v>
      </c>
      <c r="AO149" s="466"/>
      <c r="AP149" s="485"/>
      <c r="AQ149" s="480"/>
      <c r="AR149" s="480"/>
      <c r="AS149" s="8"/>
    </row>
    <row r="150" spans="1:45" s="55" customFormat="1" ht="13.5" customHeight="1">
      <c r="A150" s="480"/>
      <c r="B150" s="480"/>
      <c r="C150" s="480"/>
      <c r="D150" s="31"/>
      <c r="E150" s="465" t="s">
        <v>315</v>
      </c>
      <c r="F150" s="471" t="s">
        <v>317</v>
      </c>
      <c r="G150" s="472"/>
      <c r="H150" s="472"/>
      <c r="I150" s="472"/>
      <c r="J150" s="472"/>
      <c r="K150" s="472"/>
      <c r="L150" s="472"/>
      <c r="M150" s="473"/>
      <c r="N150" s="456" t="s">
        <v>331</v>
      </c>
      <c r="O150" s="474" t="s">
        <v>315</v>
      </c>
      <c r="P150" s="471" t="s">
        <v>317</v>
      </c>
      <c r="Q150" s="472"/>
      <c r="R150" s="472"/>
      <c r="S150" s="472"/>
      <c r="T150" s="472"/>
      <c r="U150" s="472"/>
      <c r="V150" s="472"/>
      <c r="W150" s="473"/>
      <c r="X150" s="474" t="s">
        <v>331</v>
      </c>
      <c r="Y150" s="307"/>
      <c r="Z150" s="475" t="s">
        <v>315</v>
      </c>
      <c r="AA150" s="477" t="s">
        <v>317</v>
      </c>
      <c r="AB150" s="456" t="s">
        <v>331</v>
      </c>
      <c r="AC150" s="454" t="s">
        <v>315</v>
      </c>
      <c r="AD150" s="454" t="s">
        <v>317</v>
      </c>
      <c r="AE150" s="455" t="s">
        <v>331</v>
      </c>
      <c r="AF150" s="456" t="s">
        <v>315</v>
      </c>
      <c r="AG150" s="458" t="s">
        <v>317</v>
      </c>
      <c r="AH150" s="456" t="s">
        <v>331</v>
      </c>
      <c r="AI150" s="455" t="s">
        <v>315</v>
      </c>
      <c r="AJ150" s="454" t="s">
        <v>317</v>
      </c>
      <c r="AK150" s="455" t="s">
        <v>331</v>
      </c>
      <c r="AL150" s="454"/>
      <c r="AM150" s="454"/>
      <c r="AN150" s="467"/>
      <c r="AO150" s="468"/>
      <c r="AP150" s="485"/>
      <c r="AQ150" s="480"/>
      <c r="AR150" s="480"/>
      <c r="AS150" s="8"/>
    </row>
    <row r="151" spans="1:45" s="55" customFormat="1" ht="35.1" customHeight="1">
      <c r="A151" s="481"/>
      <c r="B151" s="481"/>
      <c r="C151" s="481"/>
      <c r="D151" s="439"/>
      <c r="E151" s="469"/>
      <c r="F151" s="68" t="s">
        <v>315</v>
      </c>
      <c r="G151" s="308" t="s">
        <v>328</v>
      </c>
      <c r="H151" s="68" t="s">
        <v>393</v>
      </c>
      <c r="I151" s="68" t="s">
        <v>394</v>
      </c>
      <c r="J151" s="68" t="s">
        <v>395</v>
      </c>
      <c r="K151" s="68" t="s">
        <v>396</v>
      </c>
      <c r="L151" s="68" t="s">
        <v>397</v>
      </c>
      <c r="M151" s="308" t="s">
        <v>329</v>
      </c>
      <c r="N151" s="457"/>
      <c r="O151" s="469"/>
      <c r="P151" s="68" t="s">
        <v>315</v>
      </c>
      <c r="Q151" s="308" t="s">
        <v>328</v>
      </c>
      <c r="R151" s="68" t="s">
        <v>393</v>
      </c>
      <c r="S151" s="68" t="s">
        <v>394</v>
      </c>
      <c r="T151" s="68" t="s">
        <v>395</v>
      </c>
      <c r="U151" s="68" t="s">
        <v>396</v>
      </c>
      <c r="V151" s="68" t="s">
        <v>397</v>
      </c>
      <c r="W151" s="308" t="s">
        <v>329</v>
      </c>
      <c r="X151" s="469"/>
      <c r="Y151" s="306"/>
      <c r="Z151" s="476"/>
      <c r="AA151" s="476"/>
      <c r="AB151" s="457"/>
      <c r="AC151" s="454"/>
      <c r="AD151" s="454"/>
      <c r="AE151" s="454"/>
      <c r="AF151" s="457"/>
      <c r="AG151" s="458"/>
      <c r="AH151" s="457"/>
      <c r="AI151" s="454"/>
      <c r="AJ151" s="454"/>
      <c r="AK151" s="454"/>
      <c r="AL151" s="454"/>
      <c r="AM151" s="454"/>
      <c r="AN151" s="469"/>
      <c r="AO151" s="470"/>
      <c r="AP151" s="486"/>
      <c r="AQ151" s="481"/>
      <c r="AR151" s="481"/>
      <c r="AS151" s="442"/>
    </row>
    <row r="152" spans="1:45" ht="17.100000000000001" customHeight="1">
      <c r="A152" s="72"/>
      <c r="B152" s="72" t="s">
        <v>48</v>
      </c>
      <c r="C152" s="72"/>
      <c r="D152" s="40"/>
      <c r="E152" s="74">
        <v>661</v>
      </c>
      <c r="F152" s="75">
        <v>657</v>
      </c>
      <c r="G152" s="75">
        <v>216</v>
      </c>
      <c r="H152" s="75">
        <v>265</v>
      </c>
      <c r="I152" s="75">
        <v>98</v>
      </c>
      <c r="J152" s="75">
        <v>45</v>
      </c>
      <c r="K152" s="75">
        <v>20</v>
      </c>
      <c r="L152" s="75">
        <v>4</v>
      </c>
      <c r="M152" s="75">
        <v>9</v>
      </c>
      <c r="N152" s="75">
        <v>4</v>
      </c>
      <c r="O152" s="76">
        <v>758</v>
      </c>
      <c r="P152" s="76">
        <v>755</v>
      </c>
      <c r="Q152" s="76">
        <v>243</v>
      </c>
      <c r="R152" s="76">
        <v>298</v>
      </c>
      <c r="S152" s="76">
        <v>128</v>
      </c>
      <c r="T152" s="76">
        <v>57</v>
      </c>
      <c r="U152" s="76">
        <v>22</v>
      </c>
      <c r="V152" s="76">
        <v>3</v>
      </c>
      <c r="W152" s="76">
        <v>4</v>
      </c>
      <c r="X152" s="75">
        <v>3</v>
      </c>
      <c r="Y152" s="77"/>
      <c r="Z152" s="75">
        <v>-97</v>
      </c>
      <c r="AA152" s="76">
        <v>-98</v>
      </c>
      <c r="AB152" s="76">
        <v>1</v>
      </c>
      <c r="AC152" s="75">
        <v>1583</v>
      </c>
      <c r="AD152" s="75">
        <v>1408</v>
      </c>
      <c r="AE152" s="75">
        <v>175</v>
      </c>
      <c r="AF152" s="76">
        <v>1761</v>
      </c>
      <c r="AG152" s="76">
        <v>1607</v>
      </c>
      <c r="AH152" s="76">
        <v>154</v>
      </c>
      <c r="AI152" s="75">
        <v>-178</v>
      </c>
      <c r="AJ152" s="76">
        <v>-199</v>
      </c>
      <c r="AK152" s="76">
        <v>21</v>
      </c>
      <c r="AL152" s="318">
        <v>2.1430745814307457</v>
      </c>
      <c r="AM152" s="318">
        <v>2.1284768211920531</v>
      </c>
      <c r="AN152" s="89">
        <v>1.4597760238692636E-2</v>
      </c>
      <c r="AO152" s="314"/>
      <c r="AP152" s="315"/>
      <c r="AQ152" s="40" t="s">
        <v>48</v>
      </c>
      <c r="AR152" s="40"/>
      <c r="AS152" s="40"/>
    </row>
    <row r="153" spans="1:45" ht="17.100000000000001" customHeight="1">
      <c r="A153" s="72"/>
      <c r="B153" s="72"/>
      <c r="C153" s="72" t="s">
        <v>4</v>
      </c>
      <c r="D153" s="40"/>
      <c r="E153" s="74">
        <v>311</v>
      </c>
      <c r="F153" s="75">
        <v>309</v>
      </c>
      <c r="G153" s="75">
        <v>101</v>
      </c>
      <c r="H153" s="75">
        <v>130</v>
      </c>
      <c r="I153" s="75">
        <v>48</v>
      </c>
      <c r="J153" s="75">
        <v>21</v>
      </c>
      <c r="K153" s="75">
        <v>4</v>
      </c>
      <c r="L153" s="75">
        <v>1</v>
      </c>
      <c r="M153" s="75">
        <v>4</v>
      </c>
      <c r="N153" s="75">
        <v>2</v>
      </c>
      <c r="O153" s="76">
        <v>374</v>
      </c>
      <c r="P153" s="76">
        <v>373</v>
      </c>
      <c r="Q153" s="76">
        <v>117</v>
      </c>
      <c r="R153" s="76">
        <v>149</v>
      </c>
      <c r="S153" s="76">
        <v>66</v>
      </c>
      <c r="T153" s="76">
        <v>33</v>
      </c>
      <c r="U153" s="76">
        <v>6</v>
      </c>
      <c r="V153" s="76">
        <v>1</v>
      </c>
      <c r="W153" s="76">
        <v>1</v>
      </c>
      <c r="X153" s="75">
        <v>1</v>
      </c>
      <c r="Y153" s="77"/>
      <c r="Z153" s="76">
        <v>-63</v>
      </c>
      <c r="AA153" s="76">
        <v>-64</v>
      </c>
      <c r="AB153" s="76">
        <v>1</v>
      </c>
      <c r="AC153" s="75">
        <v>782</v>
      </c>
      <c r="AD153" s="75">
        <v>643</v>
      </c>
      <c r="AE153" s="75">
        <v>139</v>
      </c>
      <c r="AF153" s="76">
        <v>917</v>
      </c>
      <c r="AG153" s="76">
        <v>788</v>
      </c>
      <c r="AH153" s="76">
        <v>129</v>
      </c>
      <c r="AI153" s="76">
        <v>-135</v>
      </c>
      <c r="AJ153" s="76">
        <v>-145</v>
      </c>
      <c r="AK153" s="76">
        <v>10</v>
      </c>
      <c r="AL153" s="318">
        <v>2.0809061488673137</v>
      </c>
      <c r="AM153" s="318">
        <v>2.1126005361930296</v>
      </c>
      <c r="AN153" s="89">
        <v>-3.1694387325715834E-2</v>
      </c>
      <c r="AO153" s="314"/>
      <c r="AP153" s="315"/>
      <c r="AQ153" s="40"/>
      <c r="AR153" s="40" t="s">
        <v>4</v>
      </c>
      <c r="AS153" s="40"/>
    </row>
    <row r="154" spans="1:45" ht="17.100000000000001" customHeight="1">
      <c r="A154" s="72"/>
      <c r="B154" s="72"/>
      <c r="C154" s="72" t="s">
        <v>5</v>
      </c>
      <c r="D154" s="40"/>
      <c r="E154" s="74">
        <v>325</v>
      </c>
      <c r="F154" s="75">
        <v>323</v>
      </c>
      <c r="G154" s="75">
        <v>106</v>
      </c>
      <c r="H154" s="75">
        <v>122</v>
      </c>
      <c r="I154" s="75">
        <v>48</v>
      </c>
      <c r="J154" s="75">
        <v>24</v>
      </c>
      <c r="K154" s="75">
        <v>16</v>
      </c>
      <c r="L154" s="75">
        <v>2</v>
      </c>
      <c r="M154" s="75">
        <v>5</v>
      </c>
      <c r="N154" s="75">
        <v>2</v>
      </c>
      <c r="O154" s="76">
        <v>357</v>
      </c>
      <c r="P154" s="76">
        <v>355</v>
      </c>
      <c r="Q154" s="76">
        <v>117</v>
      </c>
      <c r="R154" s="76">
        <v>135</v>
      </c>
      <c r="S154" s="76">
        <v>60</v>
      </c>
      <c r="T154" s="76">
        <v>23</v>
      </c>
      <c r="U154" s="76">
        <v>16</v>
      </c>
      <c r="V154" s="76">
        <v>2</v>
      </c>
      <c r="W154" s="76">
        <v>2</v>
      </c>
      <c r="X154" s="75">
        <v>2</v>
      </c>
      <c r="Y154" s="77"/>
      <c r="Z154" s="76">
        <v>-32</v>
      </c>
      <c r="AA154" s="76">
        <v>-32</v>
      </c>
      <c r="AB154" s="76">
        <v>0</v>
      </c>
      <c r="AC154" s="75">
        <v>754</v>
      </c>
      <c r="AD154" s="75">
        <v>718</v>
      </c>
      <c r="AE154" s="75">
        <v>36</v>
      </c>
      <c r="AF154" s="76">
        <v>790</v>
      </c>
      <c r="AG154" s="76">
        <v>765</v>
      </c>
      <c r="AH154" s="76">
        <v>25</v>
      </c>
      <c r="AI154" s="76">
        <v>-36</v>
      </c>
      <c r="AJ154" s="76">
        <v>-47</v>
      </c>
      <c r="AK154" s="76">
        <v>11</v>
      </c>
      <c r="AL154" s="318">
        <v>2.2229102167182662</v>
      </c>
      <c r="AM154" s="318">
        <v>2.1549295774647885</v>
      </c>
      <c r="AN154" s="89">
        <v>6.7980639253477637E-2</v>
      </c>
      <c r="AO154" s="314"/>
      <c r="AP154" s="315"/>
      <c r="AQ154" s="40"/>
      <c r="AR154" s="40" t="s">
        <v>5</v>
      </c>
      <c r="AS154" s="40"/>
    </row>
    <row r="155" spans="1:45" ht="17.100000000000001" customHeight="1">
      <c r="A155" s="72"/>
      <c r="B155" s="72"/>
      <c r="C155" s="72" t="s">
        <v>6</v>
      </c>
      <c r="D155" s="40"/>
      <c r="E155" s="74">
        <v>18</v>
      </c>
      <c r="F155" s="75">
        <v>18</v>
      </c>
      <c r="G155" s="75">
        <v>8</v>
      </c>
      <c r="H155" s="75">
        <v>9</v>
      </c>
      <c r="I155" s="75" t="s">
        <v>313</v>
      </c>
      <c r="J155" s="75" t="s">
        <v>313</v>
      </c>
      <c r="K155" s="75" t="s">
        <v>313</v>
      </c>
      <c r="L155" s="75">
        <v>1</v>
      </c>
      <c r="M155" s="75" t="s">
        <v>313</v>
      </c>
      <c r="N155" s="75" t="s">
        <v>313</v>
      </c>
      <c r="O155" s="76">
        <v>20</v>
      </c>
      <c r="P155" s="76">
        <v>20</v>
      </c>
      <c r="Q155" s="76">
        <v>8</v>
      </c>
      <c r="R155" s="76">
        <v>10</v>
      </c>
      <c r="S155" s="76">
        <v>1</v>
      </c>
      <c r="T155" s="76" t="s">
        <v>313</v>
      </c>
      <c r="U155" s="76" t="s">
        <v>313</v>
      </c>
      <c r="V155" s="76" t="s">
        <v>313</v>
      </c>
      <c r="W155" s="76">
        <v>1</v>
      </c>
      <c r="X155" s="75" t="s">
        <v>313</v>
      </c>
      <c r="Y155" s="75"/>
      <c r="Z155" s="76">
        <v>-2</v>
      </c>
      <c r="AA155" s="76">
        <v>-2</v>
      </c>
      <c r="AB155" s="76" t="s">
        <v>313</v>
      </c>
      <c r="AC155" s="75">
        <v>32</v>
      </c>
      <c r="AD155" s="75">
        <v>32</v>
      </c>
      <c r="AE155" s="75" t="s">
        <v>313</v>
      </c>
      <c r="AF155" s="76">
        <v>38</v>
      </c>
      <c r="AG155" s="76">
        <v>38</v>
      </c>
      <c r="AH155" s="75" t="s">
        <v>313</v>
      </c>
      <c r="AI155" s="76">
        <v>-6</v>
      </c>
      <c r="AJ155" s="76">
        <v>-6</v>
      </c>
      <c r="AK155" s="76" t="s">
        <v>313</v>
      </c>
      <c r="AL155" s="318">
        <v>1.7777777777777777</v>
      </c>
      <c r="AM155" s="318">
        <v>1.9</v>
      </c>
      <c r="AN155" s="89">
        <v>-0.12222222222222223</v>
      </c>
      <c r="AO155" s="314"/>
      <c r="AP155" s="315"/>
      <c r="AQ155" s="40"/>
      <c r="AR155" s="40" t="s">
        <v>6</v>
      </c>
      <c r="AS155" s="40"/>
    </row>
    <row r="156" spans="1:45" ht="17.100000000000001" customHeight="1">
      <c r="A156" s="72"/>
      <c r="B156" s="72"/>
      <c r="C156" s="72" t="s">
        <v>10</v>
      </c>
      <c r="D156" s="40"/>
      <c r="E156" s="74">
        <v>7</v>
      </c>
      <c r="F156" s="75">
        <v>7</v>
      </c>
      <c r="G156" s="75">
        <v>1</v>
      </c>
      <c r="H156" s="75">
        <v>4</v>
      </c>
      <c r="I156" s="75">
        <v>2</v>
      </c>
      <c r="J156" s="75" t="s">
        <v>313</v>
      </c>
      <c r="K156" s="75" t="s">
        <v>313</v>
      </c>
      <c r="L156" s="75" t="s">
        <v>313</v>
      </c>
      <c r="M156" s="75" t="s">
        <v>313</v>
      </c>
      <c r="N156" s="75" t="s">
        <v>313</v>
      </c>
      <c r="O156" s="76">
        <v>7</v>
      </c>
      <c r="P156" s="76">
        <v>7</v>
      </c>
      <c r="Q156" s="76">
        <v>1</v>
      </c>
      <c r="R156" s="76">
        <v>4</v>
      </c>
      <c r="S156" s="76">
        <v>1</v>
      </c>
      <c r="T156" s="76">
        <v>1</v>
      </c>
      <c r="U156" s="76" t="s">
        <v>313</v>
      </c>
      <c r="V156" s="76" t="s">
        <v>313</v>
      </c>
      <c r="W156" s="76" t="s">
        <v>313</v>
      </c>
      <c r="X156" s="75" t="s">
        <v>313</v>
      </c>
      <c r="Y156" s="75"/>
      <c r="Z156" s="76">
        <v>0</v>
      </c>
      <c r="AA156" s="76">
        <v>0</v>
      </c>
      <c r="AB156" s="76" t="s">
        <v>313</v>
      </c>
      <c r="AC156" s="75">
        <v>15</v>
      </c>
      <c r="AD156" s="75">
        <v>15</v>
      </c>
      <c r="AE156" s="75" t="s">
        <v>313</v>
      </c>
      <c r="AF156" s="76">
        <v>16</v>
      </c>
      <c r="AG156" s="76">
        <v>16</v>
      </c>
      <c r="AH156" s="75" t="s">
        <v>313</v>
      </c>
      <c r="AI156" s="76">
        <v>-1</v>
      </c>
      <c r="AJ156" s="76">
        <v>-1</v>
      </c>
      <c r="AK156" s="76" t="s">
        <v>313</v>
      </c>
      <c r="AL156" s="318">
        <v>2.1428571428571428</v>
      </c>
      <c r="AM156" s="318">
        <v>2.2857142857142856</v>
      </c>
      <c r="AN156" s="89">
        <v>-0.14285714285714279</v>
      </c>
      <c r="AO156" s="314"/>
      <c r="AP156" s="315"/>
      <c r="AQ156" s="40"/>
      <c r="AR156" s="40" t="s">
        <v>10</v>
      </c>
      <c r="AS156" s="40"/>
    </row>
    <row r="157" spans="1:45" ht="17.100000000000001" customHeight="1">
      <c r="A157" s="72"/>
      <c r="B157" s="72" t="s">
        <v>49</v>
      </c>
      <c r="C157" s="72"/>
      <c r="D157" s="40"/>
      <c r="E157" s="74">
        <v>584</v>
      </c>
      <c r="F157" s="75">
        <v>584</v>
      </c>
      <c r="G157" s="75">
        <v>303</v>
      </c>
      <c r="H157" s="75">
        <v>160</v>
      </c>
      <c r="I157" s="75">
        <v>69</v>
      </c>
      <c r="J157" s="75">
        <v>39</v>
      </c>
      <c r="K157" s="75">
        <v>11</v>
      </c>
      <c r="L157" s="75">
        <v>1</v>
      </c>
      <c r="M157" s="75">
        <v>1</v>
      </c>
      <c r="N157" s="75" t="s">
        <v>313</v>
      </c>
      <c r="O157" s="76">
        <v>511</v>
      </c>
      <c r="P157" s="76">
        <v>511</v>
      </c>
      <c r="Q157" s="76">
        <v>234</v>
      </c>
      <c r="R157" s="76">
        <v>151</v>
      </c>
      <c r="S157" s="76">
        <v>69</v>
      </c>
      <c r="T157" s="76">
        <v>41</v>
      </c>
      <c r="U157" s="76">
        <v>13</v>
      </c>
      <c r="V157" s="76">
        <v>3</v>
      </c>
      <c r="W157" s="76" t="s">
        <v>313</v>
      </c>
      <c r="X157" s="75" t="s">
        <v>313</v>
      </c>
      <c r="Y157" s="75"/>
      <c r="Z157" s="75">
        <v>73</v>
      </c>
      <c r="AA157" s="76">
        <v>73</v>
      </c>
      <c r="AB157" s="76" t="s">
        <v>313</v>
      </c>
      <c r="AC157" s="75">
        <v>1054</v>
      </c>
      <c r="AD157" s="75">
        <v>1054</v>
      </c>
      <c r="AE157" s="75" t="s">
        <v>313</v>
      </c>
      <c r="AF157" s="76">
        <v>990</v>
      </c>
      <c r="AG157" s="76">
        <v>990</v>
      </c>
      <c r="AH157" s="75" t="s">
        <v>313</v>
      </c>
      <c r="AI157" s="75">
        <v>64</v>
      </c>
      <c r="AJ157" s="76">
        <v>64</v>
      </c>
      <c r="AK157" s="76" t="s">
        <v>313</v>
      </c>
      <c r="AL157" s="318">
        <v>1.8047945205479452</v>
      </c>
      <c r="AM157" s="318">
        <v>1.9373776908023483</v>
      </c>
      <c r="AN157" s="89">
        <v>-0.13258317025440314</v>
      </c>
      <c r="AO157" s="314"/>
      <c r="AP157" s="315"/>
      <c r="AQ157" s="40" t="s">
        <v>49</v>
      </c>
      <c r="AR157" s="40"/>
      <c r="AS157" s="40"/>
    </row>
    <row r="158" spans="1:45" ht="17.100000000000001" customHeight="1">
      <c r="A158" s="72"/>
      <c r="B158" s="72" t="s">
        <v>50</v>
      </c>
      <c r="C158" s="72"/>
      <c r="D158" s="40"/>
      <c r="E158" s="74">
        <v>543</v>
      </c>
      <c r="F158" s="75">
        <v>543</v>
      </c>
      <c r="G158" s="75">
        <v>276</v>
      </c>
      <c r="H158" s="75">
        <v>151</v>
      </c>
      <c r="I158" s="75">
        <v>70</v>
      </c>
      <c r="J158" s="75">
        <v>34</v>
      </c>
      <c r="K158" s="75">
        <v>10</v>
      </c>
      <c r="L158" s="75">
        <v>2</v>
      </c>
      <c r="M158" s="75" t="s">
        <v>313</v>
      </c>
      <c r="N158" s="75" t="s">
        <v>313</v>
      </c>
      <c r="O158" s="76">
        <v>482</v>
      </c>
      <c r="P158" s="76">
        <v>482</v>
      </c>
      <c r="Q158" s="76">
        <v>196</v>
      </c>
      <c r="R158" s="76">
        <v>154</v>
      </c>
      <c r="S158" s="76">
        <v>85</v>
      </c>
      <c r="T158" s="76">
        <v>35</v>
      </c>
      <c r="U158" s="76">
        <v>10</v>
      </c>
      <c r="V158" s="76">
        <v>2</v>
      </c>
      <c r="W158" s="76" t="s">
        <v>313</v>
      </c>
      <c r="X158" s="75" t="s">
        <v>313</v>
      </c>
      <c r="Y158" s="75"/>
      <c r="Z158" s="75">
        <v>61</v>
      </c>
      <c r="AA158" s="76">
        <v>61</v>
      </c>
      <c r="AB158" s="76" t="s">
        <v>313</v>
      </c>
      <c r="AC158" s="75">
        <v>986</v>
      </c>
      <c r="AD158" s="75">
        <v>986</v>
      </c>
      <c r="AE158" s="75" t="s">
        <v>313</v>
      </c>
      <c r="AF158" s="76">
        <v>961</v>
      </c>
      <c r="AG158" s="76">
        <v>961</v>
      </c>
      <c r="AH158" s="75" t="s">
        <v>313</v>
      </c>
      <c r="AI158" s="75">
        <v>25</v>
      </c>
      <c r="AJ158" s="76">
        <v>25</v>
      </c>
      <c r="AK158" s="76" t="s">
        <v>313</v>
      </c>
      <c r="AL158" s="318">
        <v>1.8158379373848987</v>
      </c>
      <c r="AM158" s="318">
        <v>1.9937759336099585</v>
      </c>
      <c r="AN158" s="89">
        <v>-0.17793799622505979</v>
      </c>
      <c r="AO158" s="314"/>
      <c r="AP158" s="315"/>
      <c r="AQ158" s="40" t="s">
        <v>50</v>
      </c>
      <c r="AR158" s="40"/>
      <c r="AS158" s="40"/>
    </row>
    <row r="159" spans="1:45" ht="17.100000000000001" customHeight="1">
      <c r="A159" s="72"/>
      <c r="B159" s="72" t="s">
        <v>51</v>
      </c>
      <c r="C159" s="72"/>
      <c r="D159" s="40"/>
      <c r="E159" s="74">
        <v>1163</v>
      </c>
      <c r="F159" s="75">
        <v>1160</v>
      </c>
      <c r="G159" s="75">
        <v>463</v>
      </c>
      <c r="H159" s="75">
        <v>387</v>
      </c>
      <c r="I159" s="75">
        <v>176</v>
      </c>
      <c r="J159" s="75">
        <v>96</v>
      </c>
      <c r="K159" s="75">
        <v>30</v>
      </c>
      <c r="L159" s="75">
        <v>8</v>
      </c>
      <c r="M159" s="75" t="s">
        <v>313</v>
      </c>
      <c r="N159" s="75">
        <v>3</v>
      </c>
      <c r="O159" s="76">
        <v>1243</v>
      </c>
      <c r="P159" s="76">
        <v>1240</v>
      </c>
      <c r="Q159" s="76">
        <v>452</v>
      </c>
      <c r="R159" s="76">
        <v>408</v>
      </c>
      <c r="S159" s="76">
        <v>211</v>
      </c>
      <c r="T159" s="76">
        <v>120</v>
      </c>
      <c r="U159" s="76">
        <v>35</v>
      </c>
      <c r="V159" s="76">
        <v>11</v>
      </c>
      <c r="W159" s="76">
        <v>3</v>
      </c>
      <c r="X159" s="75">
        <v>3</v>
      </c>
      <c r="Y159" s="77"/>
      <c r="Z159" s="75">
        <v>-80</v>
      </c>
      <c r="AA159" s="76">
        <v>-80</v>
      </c>
      <c r="AB159" s="76">
        <v>0</v>
      </c>
      <c r="AC159" s="75">
        <v>2461</v>
      </c>
      <c r="AD159" s="75">
        <v>2347</v>
      </c>
      <c r="AE159" s="75">
        <v>114</v>
      </c>
      <c r="AF159" s="76">
        <v>2746</v>
      </c>
      <c r="AG159" s="76">
        <v>2644</v>
      </c>
      <c r="AH159" s="76">
        <v>102</v>
      </c>
      <c r="AI159" s="75">
        <v>-285</v>
      </c>
      <c r="AJ159" s="76">
        <v>-297</v>
      </c>
      <c r="AK159" s="76">
        <v>12</v>
      </c>
      <c r="AL159" s="318">
        <v>2.0232758620689655</v>
      </c>
      <c r="AM159" s="318">
        <v>2.1322580645161291</v>
      </c>
      <c r="AN159" s="89">
        <v>-0.10898220244716361</v>
      </c>
      <c r="AO159" s="314"/>
      <c r="AP159" s="315"/>
      <c r="AQ159" s="40" t="s">
        <v>51</v>
      </c>
      <c r="AR159" s="40"/>
      <c r="AS159" s="40"/>
    </row>
    <row r="160" spans="1:45" ht="17.100000000000001" customHeight="1">
      <c r="A160" s="72"/>
      <c r="B160" s="72" t="s">
        <v>52</v>
      </c>
      <c r="C160" s="72"/>
      <c r="D160" s="40"/>
      <c r="E160" s="74">
        <v>613</v>
      </c>
      <c r="F160" s="75">
        <v>611</v>
      </c>
      <c r="G160" s="75">
        <v>335</v>
      </c>
      <c r="H160" s="75">
        <v>209</v>
      </c>
      <c r="I160" s="75">
        <v>48</v>
      </c>
      <c r="J160" s="75">
        <v>18</v>
      </c>
      <c r="K160" s="75">
        <v>1</v>
      </c>
      <c r="L160" s="75" t="s">
        <v>313</v>
      </c>
      <c r="M160" s="75" t="s">
        <v>313</v>
      </c>
      <c r="N160" s="75">
        <v>2</v>
      </c>
      <c r="O160" s="76">
        <v>617</v>
      </c>
      <c r="P160" s="76">
        <v>616</v>
      </c>
      <c r="Q160" s="76">
        <v>350</v>
      </c>
      <c r="R160" s="76">
        <v>192</v>
      </c>
      <c r="S160" s="76">
        <v>44</v>
      </c>
      <c r="T160" s="76">
        <v>26</v>
      </c>
      <c r="U160" s="76">
        <v>3</v>
      </c>
      <c r="V160" s="76">
        <v>1</v>
      </c>
      <c r="W160" s="76" t="s">
        <v>313</v>
      </c>
      <c r="X160" s="75">
        <v>1</v>
      </c>
      <c r="Y160" s="75"/>
      <c r="Z160" s="75">
        <v>-4</v>
      </c>
      <c r="AA160" s="76">
        <v>-5</v>
      </c>
      <c r="AB160" s="76">
        <v>1</v>
      </c>
      <c r="AC160" s="75">
        <v>1100</v>
      </c>
      <c r="AD160" s="75">
        <v>974</v>
      </c>
      <c r="AE160" s="75">
        <v>126</v>
      </c>
      <c r="AF160" s="76">
        <v>1004</v>
      </c>
      <c r="AG160" s="76">
        <v>991</v>
      </c>
      <c r="AH160" s="75">
        <v>13</v>
      </c>
      <c r="AI160" s="75">
        <v>96</v>
      </c>
      <c r="AJ160" s="76">
        <v>-17</v>
      </c>
      <c r="AK160" s="76">
        <v>113</v>
      </c>
      <c r="AL160" s="318">
        <v>1.5941080196399344</v>
      </c>
      <c r="AM160" s="318">
        <v>1.6087662337662338</v>
      </c>
      <c r="AN160" s="89">
        <v>-1.4658214126299418E-2</v>
      </c>
      <c r="AO160" s="314"/>
      <c r="AP160" s="315"/>
      <c r="AQ160" s="40" t="s">
        <v>52</v>
      </c>
      <c r="AR160" s="40"/>
      <c r="AS160" s="40"/>
    </row>
    <row r="161" spans="1:45" ht="17.100000000000001" customHeight="1">
      <c r="A161" s="72"/>
      <c r="B161" s="72" t="s">
        <v>53</v>
      </c>
      <c r="C161" s="72"/>
      <c r="D161" s="40"/>
      <c r="E161" s="74">
        <v>60</v>
      </c>
      <c r="F161" s="75">
        <v>60</v>
      </c>
      <c r="G161" s="75">
        <v>21</v>
      </c>
      <c r="H161" s="75">
        <v>28</v>
      </c>
      <c r="I161" s="75">
        <v>8</v>
      </c>
      <c r="J161" s="75">
        <v>2</v>
      </c>
      <c r="K161" s="75">
        <v>1</v>
      </c>
      <c r="L161" s="75" t="s">
        <v>313</v>
      </c>
      <c r="M161" s="75" t="s">
        <v>313</v>
      </c>
      <c r="N161" s="75" t="s">
        <v>313</v>
      </c>
      <c r="O161" s="76">
        <v>67</v>
      </c>
      <c r="P161" s="76">
        <v>67</v>
      </c>
      <c r="Q161" s="76">
        <v>23</v>
      </c>
      <c r="R161" s="76">
        <v>25</v>
      </c>
      <c r="S161" s="76">
        <v>14</v>
      </c>
      <c r="T161" s="76">
        <v>4</v>
      </c>
      <c r="U161" s="76">
        <v>1</v>
      </c>
      <c r="V161" s="76" t="s">
        <v>313</v>
      </c>
      <c r="W161" s="76" t="s">
        <v>313</v>
      </c>
      <c r="X161" s="75" t="s">
        <v>313</v>
      </c>
      <c r="Y161" s="75"/>
      <c r="Z161" s="75">
        <v>-7</v>
      </c>
      <c r="AA161" s="76">
        <v>-7</v>
      </c>
      <c r="AB161" s="76" t="s">
        <v>313</v>
      </c>
      <c r="AC161" s="75">
        <v>114</v>
      </c>
      <c r="AD161" s="75">
        <v>114</v>
      </c>
      <c r="AE161" s="75" t="s">
        <v>313</v>
      </c>
      <c r="AF161" s="76">
        <v>136</v>
      </c>
      <c r="AG161" s="76">
        <v>136</v>
      </c>
      <c r="AH161" s="75" t="s">
        <v>313</v>
      </c>
      <c r="AI161" s="75">
        <v>-22</v>
      </c>
      <c r="AJ161" s="76">
        <v>-22</v>
      </c>
      <c r="AK161" s="76" t="s">
        <v>313</v>
      </c>
      <c r="AL161" s="318">
        <v>1.9</v>
      </c>
      <c r="AM161" s="318">
        <v>2.0298507462686568</v>
      </c>
      <c r="AN161" s="89">
        <v>-0.12985074626865689</v>
      </c>
      <c r="AO161" s="314"/>
      <c r="AP161" s="315"/>
      <c r="AQ161" s="40" t="s">
        <v>53</v>
      </c>
      <c r="AR161" s="40"/>
      <c r="AS161" s="40"/>
    </row>
    <row r="162" spans="1:45" ht="17.100000000000001" customHeight="1">
      <c r="A162" s="72"/>
      <c r="B162" s="72" t="s">
        <v>54</v>
      </c>
      <c r="C162" s="72"/>
      <c r="D162" s="40"/>
      <c r="E162" s="74">
        <v>4142</v>
      </c>
      <c r="F162" s="75">
        <v>4120</v>
      </c>
      <c r="G162" s="75">
        <v>1289</v>
      </c>
      <c r="H162" s="75">
        <v>1586</v>
      </c>
      <c r="I162" s="75">
        <v>674</v>
      </c>
      <c r="J162" s="75">
        <v>411</v>
      </c>
      <c r="K162" s="75">
        <v>120</v>
      </c>
      <c r="L162" s="75">
        <v>27</v>
      </c>
      <c r="M162" s="75">
        <v>13</v>
      </c>
      <c r="N162" s="75">
        <v>22</v>
      </c>
      <c r="O162" s="75">
        <v>4369</v>
      </c>
      <c r="P162" s="75">
        <v>4363</v>
      </c>
      <c r="Q162" s="75">
        <v>1249</v>
      </c>
      <c r="R162" s="75">
        <v>1643</v>
      </c>
      <c r="S162" s="75">
        <v>750</v>
      </c>
      <c r="T162" s="75">
        <v>503</v>
      </c>
      <c r="U162" s="75">
        <v>161</v>
      </c>
      <c r="V162" s="75">
        <v>44</v>
      </c>
      <c r="W162" s="75">
        <v>13</v>
      </c>
      <c r="X162" s="75">
        <v>6</v>
      </c>
      <c r="Y162" s="77"/>
      <c r="Z162" s="75">
        <v>-227</v>
      </c>
      <c r="AA162" s="75">
        <v>-243</v>
      </c>
      <c r="AB162" s="75">
        <v>16</v>
      </c>
      <c r="AC162" s="75">
        <v>9307</v>
      </c>
      <c r="AD162" s="75">
        <v>8988</v>
      </c>
      <c r="AE162" s="75">
        <v>319</v>
      </c>
      <c r="AF162" s="75">
        <v>10261</v>
      </c>
      <c r="AG162" s="75">
        <v>9957</v>
      </c>
      <c r="AH162" s="75">
        <v>304</v>
      </c>
      <c r="AI162" s="75">
        <v>-954</v>
      </c>
      <c r="AJ162" s="75">
        <v>-969</v>
      </c>
      <c r="AK162" s="75">
        <v>15</v>
      </c>
      <c r="AL162" s="89">
        <v>2.1815533980582522</v>
      </c>
      <c r="AM162" s="89">
        <v>2.2821453128581251</v>
      </c>
      <c r="AN162" s="89">
        <v>-0.10059191479987284</v>
      </c>
      <c r="AO162" s="314"/>
      <c r="AP162" s="315"/>
      <c r="AQ162" s="40" t="s">
        <v>54</v>
      </c>
      <c r="AR162" s="40"/>
      <c r="AS162" s="40"/>
    </row>
    <row r="163" spans="1:45" ht="17.100000000000001" customHeight="1">
      <c r="A163" s="72"/>
      <c r="B163" s="72"/>
      <c r="C163" s="72" t="s">
        <v>4</v>
      </c>
      <c r="D163" s="40"/>
      <c r="E163" s="74">
        <v>922</v>
      </c>
      <c r="F163" s="75">
        <v>919</v>
      </c>
      <c r="G163" s="75">
        <v>307</v>
      </c>
      <c r="H163" s="75">
        <v>342</v>
      </c>
      <c r="I163" s="75">
        <v>147</v>
      </c>
      <c r="J163" s="75">
        <v>86</v>
      </c>
      <c r="K163" s="75">
        <v>32</v>
      </c>
      <c r="L163" s="75">
        <v>4</v>
      </c>
      <c r="M163" s="75">
        <v>1</v>
      </c>
      <c r="N163" s="75">
        <v>3</v>
      </c>
      <c r="O163" s="76">
        <v>984</v>
      </c>
      <c r="P163" s="76">
        <v>983</v>
      </c>
      <c r="Q163" s="76">
        <v>302</v>
      </c>
      <c r="R163" s="76">
        <v>383</v>
      </c>
      <c r="S163" s="76">
        <v>160</v>
      </c>
      <c r="T163" s="76">
        <v>94</v>
      </c>
      <c r="U163" s="76">
        <v>29</v>
      </c>
      <c r="V163" s="76">
        <v>13</v>
      </c>
      <c r="W163" s="76">
        <v>2</v>
      </c>
      <c r="X163" s="75">
        <v>1</v>
      </c>
      <c r="Y163" s="77"/>
      <c r="Z163" s="76">
        <v>-62</v>
      </c>
      <c r="AA163" s="76">
        <v>-64</v>
      </c>
      <c r="AB163" s="76">
        <v>2</v>
      </c>
      <c r="AC163" s="75">
        <v>2013</v>
      </c>
      <c r="AD163" s="75">
        <v>1967</v>
      </c>
      <c r="AE163" s="75">
        <v>46</v>
      </c>
      <c r="AF163" s="76">
        <v>2178</v>
      </c>
      <c r="AG163" s="76">
        <v>2161</v>
      </c>
      <c r="AH163" s="76">
        <v>17</v>
      </c>
      <c r="AI163" s="76">
        <v>-165</v>
      </c>
      <c r="AJ163" s="76">
        <v>-194</v>
      </c>
      <c r="AK163" s="76">
        <v>29</v>
      </c>
      <c r="AL163" s="318">
        <v>2.1403699673558214</v>
      </c>
      <c r="AM163" s="318">
        <v>2.1983723296032553</v>
      </c>
      <c r="AN163" s="89">
        <v>-5.8002362247433936E-2</v>
      </c>
      <c r="AO163" s="314"/>
      <c r="AP163" s="315"/>
      <c r="AQ163" s="40"/>
      <c r="AR163" s="40" t="s">
        <v>4</v>
      </c>
      <c r="AS163" s="40"/>
    </row>
    <row r="164" spans="1:45" ht="17.100000000000001" customHeight="1">
      <c r="A164" s="72"/>
      <c r="B164" s="72"/>
      <c r="C164" s="72" t="s">
        <v>5</v>
      </c>
      <c r="D164" s="40"/>
      <c r="E164" s="74">
        <v>1219</v>
      </c>
      <c r="F164" s="75">
        <v>1212</v>
      </c>
      <c r="G164" s="75">
        <v>404</v>
      </c>
      <c r="H164" s="75">
        <v>469</v>
      </c>
      <c r="I164" s="75">
        <v>186</v>
      </c>
      <c r="J164" s="75">
        <v>108</v>
      </c>
      <c r="K164" s="75">
        <v>31</v>
      </c>
      <c r="L164" s="75">
        <v>11</v>
      </c>
      <c r="M164" s="75">
        <v>3</v>
      </c>
      <c r="N164" s="75">
        <v>7</v>
      </c>
      <c r="O164" s="76">
        <v>1299</v>
      </c>
      <c r="P164" s="76">
        <v>1298</v>
      </c>
      <c r="Q164" s="76">
        <v>430</v>
      </c>
      <c r="R164" s="76">
        <v>479</v>
      </c>
      <c r="S164" s="76">
        <v>203</v>
      </c>
      <c r="T164" s="76">
        <v>124</v>
      </c>
      <c r="U164" s="76">
        <v>48</v>
      </c>
      <c r="V164" s="76">
        <v>11</v>
      </c>
      <c r="W164" s="76">
        <v>3</v>
      </c>
      <c r="X164" s="75">
        <v>1</v>
      </c>
      <c r="Y164" s="77"/>
      <c r="Z164" s="76">
        <v>-80</v>
      </c>
      <c r="AA164" s="76">
        <v>-86</v>
      </c>
      <c r="AB164" s="76">
        <v>6</v>
      </c>
      <c r="AC164" s="75">
        <v>2642</v>
      </c>
      <c r="AD164" s="75">
        <v>2576</v>
      </c>
      <c r="AE164" s="75">
        <v>66</v>
      </c>
      <c r="AF164" s="76">
        <v>2839</v>
      </c>
      <c r="AG164" s="76">
        <v>2820</v>
      </c>
      <c r="AH164" s="76">
        <v>19</v>
      </c>
      <c r="AI164" s="76">
        <v>-197</v>
      </c>
      <c r="AJ164" s="76">
        <v>-244</v>
      </c>
      <c r="AK164" s="76">
        <v>47</v>
      </c>
      <c r="AL164" s="318">
        <v>2.1254125412541254</v>
      </c>
      <c r="AM164" s="318">
        <v>2.1725731895223421</v>
      </c>
      <c r="AN164" s="89">
        <v>-4.7160648268216754E-2</v>
      </c>
      <c r="AO164" s="314"/>
      <c r="AP164" s="315"/>
      <c r="AQ164" s="40"/>
      <c r="AR164" s="40" t="s">
        <v>5</v>
      </c>
      <c r="AS164" s="40"/>
    </row>
    <row r="165" spans="1:45" ht="17.100000000000001" customHeight="1">
      <c r="A165" s="72"/>
      <c r="B165" s="72"/>
      <c r="C165" s="72" t="s">
        <v>6</v>
      </c>
      <c r="D165" s="40"/>
      <c r="E165" s="74">
        <v>740</v>
      </c>
      <c r="F165" s="75">
        <v>734</v>
      </c>
      <c r="G165" s="75">
        <v>222</v>
      </c>
      <c r="H165" s="75">
        <v>290</v>
      </c>
      <c r="I165" s="75">
        <v>112</v>
      </c>
      <c r="J165" s="75">
        <v>76</v>
      </c>
      <c r="K165" s="75">
        <v>28</v>
      </c>
      <c r="L165" s="75">
        <v>4</v>
      </c>
      <c r="M165" s="75">
        <v>2</v>
      </c>
      <c r="N165" s="75">
        <v>6</v>
      </c>
      <c r="O165" s="76">
        <v>797</v>
      </c>
      <c r="P165" s="76">
        <v>795</v>
      </c>
      <c r="Q165" s="76">
        <v>213</v>
      </c>
      <c r="R165" s="76">
        <v>302</v>
      </c>
      <c r="S165" s="76">
        <v>133</v>
      </c>
      <c r="T165" s="76">
        <v>105</v>
      </c>
      <c r="U165" s="76">
        <v>35</v>
      </c>
      <c r="V165" s="76">
        <v>5</v>
      </c>
      <c r="W165" s="76">
        <v>2</v>
      </c>
      <c r="X165" s="75">
        <v>2</v>
      </c>
      <c r="Y165" s="77"/>
      <c r="Z165" s="76">
        <v>-57</v>
      </c>
      <c r="AA165" s="76">
        <v>-61</v>
      </c>
      <c r="AB165" s="76">
        <v>4</v>
      </c>
      <c r="AC165" s="75">
        <v>1720</v>
      </c>
      <c r="AD165" s="75">
        <v>1620</v>
      </c>
      <c r="AE165" s="75">
        <v>100</v>
      </c>
      <c r="AF165" s="76">
        <v>2012</v>
      </c>
      <c r="AG165" s="76">
        <v>1855</v>
      </c>
      <c r="AH165" s="76">
        <v>157</v>
      </c>
      <c r="AI165" s="76">
        <v>-292</v>
      </c>
      <c r="AJ165" s="76">
        <v>-235</v>
      </c>
      <c r="AK165" s="76">
        <v>-57</v>
      </c>
      <c r="AL165" s="318">
        <v>2.2070844686648501</v>
      </c>
      <c r="AM165" s="318">
        <v>2.3333333333333335</v>
      </c>
      <c r="AN165" s="89">
        <v>-0.1262488646684834</v>
      </c>
      <c r="AO165" s="314"/>
      <c r="AP165" s="315"/>
      <c r="AQ165" s="40"/>
      <c r="AR165" s="40" t="s">
        <v>6</v>
      </c>
      <c r="AS165" s="40"/>
    </row>
    <row r="166" spans="1:45" ht="17.100000000000001" customHeight="1">
      <c r="A166" s="72"/>
      <c r="B166" s="72"/>
      <c r="C166" s="72" t="s">
        <v>10</v>
      </c>
      <c r="D166" s="40"/>
      <c r="E166" s="74">
        <v>300</v>
      </c>
      <c r="F166" s="75">
        <v>296</v>
      </c>
      <c r="G166" s="75">
        <v>69</v>
      </c>
      <c r="H166" s="75">
        <v>133</v>
      </c>
      <c r="I166" s="75">
        <v>53</v>
      </c>
      <c r="J166" s="75">
        <v>33</v>
      </c>
      <c r="K166" s="75">
        <v>7</v>
      </c>
      <c r="L166" s="75">
        <v>1</v>
      </c>
      <c r="M166" s="75" t="s">
        <v>313</v>
      </c>
      <c r="N166" s="75">
        <v>4</v>
      </c>
      <c r="O166" s="76">
        <v>297</v>
      </c>
      <c r="P166" s="76">
        <v>296</v>
      </c>
      <c r="Q166" s="76">
        <v>55</v>
      </c>
      <c r="R166" s="76">
        <v>131</v>
      </c>
      <c r="S166" s="76">
        <v>56</v>
      </c>
      <c r="T166" s="76">
        <v>37</v>
      </c>
      <c r="U166" s="76">
        <v>10</v>
      </c>
      <c r="V166" s="76">
        <v>3</v>
      </c>
      <c r="W166" s="76">
        <v>4</v>
      </c>
      <c r="X166" s="75">
        <v>1</v>
      </c>
      <c r="Y166" s="77"/>
      <c r="Z166" s="76">
        <v>3</v>
      </c>
      <c r="AA166" s="76">
        <v>0</v>
      </c>
      <c r="AB166" s="76">
        <v>3</v>
      </c>
      <c r="AC166" s="75">
        <v>737</v>
      </c>
      <c r="AD166" s="75">
        <v>667</v>
      </c>
      <c r="AE166" s="75">
        <v>70</v>
      </c>
      <c r="AF166" s="76">
        <v>837</v>
      </c>
      <c r="AG166" s="76">
        <v>729</v>
      </c>
      <c r="AH166" s="76">
        <v>108</v>
      </c>
      <c r="AI166" s="76">
        <v>-100</v>
      </c>
      <c r="AJ166" s="76">
        <v>-62</v>
      </c>
      <c r="AK166" s="76">
        <v>-38</v>
      </c>
      <c r="AL166" s="318">
        <v>2.2533783783783785</v>
      </c>
      <c r="AM166" s="318">
        <v>2.4628378378378377</v>
      </c>
      <c r="AN166" s="89">
        <v>-0.20945945945945921</v>
      </c>
      <c r="AO166" s="314"/>
      <c r="AP166" s="315"/>
      <c r="AQ166" s="40"/>
      <c r="AR166" s="40" t="s">
        <v>10</v>
      </c>
      <c r="AS166" s="40"/>
    </row>
    <row r="167" spans="1:45" ht="17.100000000000001" customHeight="1">
      <c r="A167" s="72"/>
      <c r="B167" s="72"/>
      <c r="C167" s="72" t="s">
        <v>11</v>
      </c>
      <c r="D167" s="40"/>
      <c r="E167" s="74">
        <v>961</v>
      </c>
      <c r="F167" s="75">
        <v>959</v>
      </c>
      <c r="G167" s="75">
        <v>287</v>
      </c>
      <c r="H167" s="75">
        <v>352</v>
      </c>
      <c r="I167" s="75">
        <v>176</v>
      </c>
      <c r="J167" s="75">
        <v>108</v>
      </c>
      <c r="K167" s="75">
        <v>22</v>
      </c>
      <c r="L167" s="75">
        <v>7</v>
      </c>
      <c r="M167" s="75">
        <v>7</v>
      </c>
      <c r="N167" s="75">
        <v>2</v>
      </c>
      <c r="O167" s="76">
        <v>992</v>
      </c>
      <c r="P167" s="76">
        <v>991</v>
      </c>
      <c r="Q167" s="76">
        <v>249</v>
      </c>
      <c r="R167" s="76">
        <v>348</v>
      </c>
      <c r="S167" s="76">
        <v>198</v>
      </c>
      <c r="T167" s="76">
        <v>143</v>
      </c>
      <c r="U167" s="76">
        <v>39</v>
      </c>
      <c r="V167" s="76">
        <v>12</v>
      </c>
      <c r="W167" s="76">
        <v>2</v>
      </c>
      <c r="X167" s="75">
        <v>1</v>
      </c>
      <c r="Y167" s="77"/>
      <c r="Z167" s="76">
        <v>-31</v>
      </c>
      <c r="AA167" s="76">
        <v>-32</v>
      </c>
      <c r="AB167" s="76">
        <v>1</v>
      </c>
      <c r="AC167" s="75">
        <v>2195</v>
      </c>
      <c r="AD167" s="75">
        <v>2158</v>
      </c>
      <c r="AE167" s="75">
        <v>37</v>
      </c>
      <c r="AF167" s="76">
        <v>2395</v>
      </c>
      <c r="AG167" s="76">
        <v>2392</v>
      </c>
      <c r="AH167" s="76">
        <v>3</v>
      </c>
      <c r="AI167" s="76">
        <v>-200</v>
      </c>
      <c r="AJ167" s="76">
        <v>-234</v>
      </c>
      <c r="AK167" s="76">
        <v>34</v>
      </c>
      <c r="AL167" s="318">
        <v>2.2502606882168927</v>
      </c>
      <c r="AM167" s="318">
        <v>2.4137235116044398</v>
      </c>
      <c r="AN167" s="89">
        <v>-0.16346282338754703</v>
      </c>
      <c r="AO167" s="314"/>
      <c r="AP167" s="315"/>
      <c r="AQ167" s="40"/>
      <c r="AR167" s="40" t="s">
        <v>11</v>
      </c>
      <c r="AS167" s="40"/>
    </row>
    <row r="168" spans="1:45" ht="17.100000000000001" customHeight="1">
      <c r="A168" s="72"/>
      <c r="B168" s="72" t="s">
        <v>55</v>
      </c>
      <c r="C168" s="72"/>
      <c r="D168" s="40"/>
      <c r="E168" s="74">
        <v>1339</v>
      </c>
      <c r="F168" s="75">
        <v>1332</v>
      </c>
      <c r="G168" s="75">
        <v>236</v>
      </c>
      <c r="H168" s="75">
        <v>554</v>
      </c>
      <c r="I168" s="75">
        <v>272</v>
      </c>
      <c r="J168" s="75">
        <v>199</v>
      </c>
      <c r="K168" s="75">
        <v>62</v>
      </c>
      <c r="L168" s="75">
        <v>6</v>
      </c>
      <c r="M168" s="75">
        <v>3</v>
      </c>
      <c r="N168" s="75">
        <v>7</v>
      </c>
      <c r="O168" s="76">
        <v>1339</v>
      </c>
      <c r="P168" s="76">
        <v>1335</v>
      </c>
      <c r="Q168" s="76">
        <v>184</v>
      </c>
      <c r="R168" s="76">
        <v>505</v>
      </c>
      <c r="S168" s="76">
        <v>320</v>
      </c>
      <c r="T168" s="76">
        <v>251</v>
      </c>
      <c r="U168" s="76">
        <v>59</v>
      </c>
      <c r="V168" s="76">
        <v>12</v>
      </c>
      <c r="W168" s="76">
        <v>4</v>
      </c>
      <c r="X168" s="75">
        <v>4</v>
      </c>
      <c r="Y168" s="75"/>
      <c r="Z168" s="75">
        <v>0</v>
      </c>
      <c r="AA168" s="76">
        <v>-3</v>
      </c>
      <c r="AB168" s="75">
        <v>3</v>
      </c>
      <c r="AC168" s="75">
        <v>3440</v>
      </c>
      <c r="AD168" s="75">
        <v>3323</v>
      </c>
      <c r="AE168" s="75">
        <v>117</v>
      </c>
      <c r="AF168" s="76">
        <v>3659</v>
      </c>
      <c r="AG168" s="76">
        <v>3553</v>
      </c>
      <c r="AH168" s="75">
        <v>106</v>
      </c>
      <c r="AI168" s="75">
        <v>-219</v>
      </c>
      <c r="AJ168" s="76">
        <v>-230</v>
      </c>
      <c r="AK168" s="76">
        <v>11</v>
      </c>
      <c r="AL168" s="318">
        <v>2.4947447447447448</v>
      </c>
      <c r="AM168" s="318">
        <v>2.6614232209737829</v>
      </c>
      <c r="AN168" s="89">
        <v>-0.16667847622903809</v>
      </c>
      <c r="AO168" s="314"/>
      <c r="AP168" s="315"/>
      <c r="AQ168" s="40" t="s">
        <v>55</v>
      </c>
      <c r="AR168" s="40"/>
      <c r="AS168" s="40"/>
    </row>
    <row r="169" spans="1:45" ht="17.100000000000001" customHeight="1">
      <c r="A169" s="72"/>
      <c r="B169" s="72"/>
      <c r="C169" s="72" t="s">
        <v>4</v>
      </c>
      <c r="D169" s="40"/>
      <c r="E169" s="74">
        <v>396</v>
      </c>
      <c r="F169" s="75">
        <v>394</v>
      </c>
      <c r="G169" s="75">
        <v>79</v>
      </c>
      <c r="H169" s="75">
        <v>176</v>
      </c>
      <c r="I169" s="75">
        <v>72</v>
      </c>
      <c r="J169" s="75">
        <v>52</v>
      </c>
      <c r="K169" s="75">
        <v>14</v>
      </c>
      <c r="L169" s="75" t="s">
        <v>313</v>
      </c>
      <c r="M169" s="75">
        <v>1</v>
      </c>
      <c r="N169" s="75">
        <v>2</v>
      </c>
      <c r="O169" s="76">
        <v>401</v>
      </c>
      <c r="P169" s="76">
        <v>401</v>
      </c>
      <c r="Q169" s="76">
        <v>70</v>
      </c>
      <c r="R169" s="76">
        <v>158</v>
      </c>
      <c r="S169" s="76">
        <v>102</v>
      </c>
      <c r="T169" s="76">
        <v>53</v>
      </c>
      <c r="U169" s="76">
        <v>15</v>
      </c>
      <c r="V169" s="76">
        <v>2</v>
      </c>
      <c r="W169" s="76">
        <v>1</v>
      </c>
      <c r="X169" s="75" t="s">
        <v>313</v>
      </c>
      <c r="Y169" s="75"/>
      <c r="Z169" s="76">
        <v>-5</v>
      </c>
      <c r="AA169" s="76">
        <v>-7</v>
      </c>
      <c r="AB169" s="75">
        <v>2</v>
      </c>
      <c r="AC169" s="75">
        <v>941</v>
      </c>
      <c r="AD169" s="75">
        <v>932</v>
      </c>
      <c r="AE169" s="75">
        <v>9</v>
      </c>
      <c r="AF169" s="76">
        <v>998</v>
      </c>
      <c r="AG169" s="76">
        <v>998</v>
      </c>
      <c r="AH169" s="75" t="s">
        <v>313</v>
      </c>
      <c r="AI169" s="76">
        <v>-57</v>
      </c>
      <c r="AJ169" s="76">
        <v>-66</v>
      </c>
      <c r="AK169" s="76">
        <v>9</v>
      </c>
      <c r="AL169" s="318">
        <v>2.3654822335025383</v>
      </c>
      <c r="AM169" s="318">
        <v>2.4887780548628431</v>
      </c>
      <c r="AN169" s="89">
        <v>-0.12329582136030481</v>
      </c>
      <c r="AO169" s="314"/>
      <c r="AP169" s="315"/>
      <c r="AQ169" s="40"/>
      <c r="AR169" s="40" t="s">
        <v>4</v>
      </c>
      <c r="AS169" s="40"/>
    </row>
    <row r="170" spans="1:45" ht="17.100000000000001" customHeight="1">
      <c r="A170" s="72"/>
      <c r="B170" s="72"/>
      <c r="C170" s="72" t="s">
        <v>5</v>
      </c>
      <c r="D170" s="40"/>
      <c r="E170" s="74">
        <v>688</v>
      </c>
      <c r="F170" s="75">
        <v>685</v>
      </c>
      <c r="G170" s="75">
        <v>125</v>
      </c>
      <c r="H170" s="75">
        <v>292</v>
      </c>
      <c r="I170" s="75">
        <v>145</v>
      </c>
      <c r="J170" s="75">
        <v>95</v>
      </c>
      <c r="K170" s="75">
        <v>25</v>
      </c>
      <c r="L170" s="75">
        <v>3</v>
      </c>
      <c r="M170" s="75" t="s">
        <v>313</v>
      </c>
      <c r="N170" s="75">
        <v>3</v>
      </c>
      <c r="O170" s="76">
        <v>702</v>
      </c>
      <c r="P170" s="76">
        <v>699</v>
      </c>
      <c r="Q170" s="76">
        <v>88</v>
      </c>
      <c r="R170" s="76">
        <v>280</v>
      </c>
      <c r="S170" s="76">
        <v>164</v>
      </c>
      <c r="T170" s="76">
        <v>135</v>
      </c>
      <c r="U170" s="76">
        <v>26</v>
      </c>
      <c r="V170" s="76">
        <v>5</v>
      </c>
      <c r="W170" s="76">
        <v>1</v>
      </c>
      <c r="X170" s="75">
        <v>3</v>
      </c>
      <c r="Y170" s="75"/>
      <c r="Z170" s="76">
        <v>-14</v>
      </c>
      <c r="AA170" s="76">
        <v>-14</v>
      </c>
      <c r="AB170" s="75">
        <v>0</v>
      </c>
      <c r="AC170" s="75">
        <v>1769</v>
      </c>
      <c r="AD170" s="75">
        <v>1667</v>
      </c>
      <c r="AE170" s="75">
        <v>102</v>
      </c>
      <c r="AF170" s="76">
        <v>1952</v>
      </c>
      <c r="AG170" s="76">
        <v>1847</v>
      </c>
      <c r="AH170" s="75">
        <v>105</v>
      </c>
      <c r="AI170" s="76">
        <v>-183</v>
      </c>
      <c r="AJ170" s="76">
        <v>-180</v>
      </c>
      <c r="AK170" s="76">
        <v>-3</v>
      </c>
      <c r="AL170" s="318">
        <v>2.4335766423357663</v>
      </c>
      <c r="AM170" s="318">
        <v>2.6423462088698142</v>
      </c>
      <c r="AN170" s="89">
        <v>-0.20876956653404788</v>
      </c>
      <c r="AO170" s="314"/>
      <c r="AP170" s="315"/>
      <c r="AQ170" s="40"/>
      <c r="AR170" s="40" t="s">
        <v>5</v>
      </c>
      <c r="AS170" s="40"/>
    </row>
    <row r="171" spans="1:45" ht="17.100000000000001" customHeight="1">
      <c r="A171" s="72"/>
      <c r="B171" s="72"/>
      <c r="C171" s="72" t="s">
        <v>6</v>
      </c>
      <c r="D171" s="40"/>
      <c r="E171" s="74">
        <v>255</v>
      </c>
      <c r="F171" s="75">
        <v>253</v>
      </c>
      <c r="G171" s="75">
        <v>32</v>
      </c>
      <c r="H171" s="75">
        <v>86</v>
      </c>
      <c r="I171" s="75">
        <v>55</v>
      </c>
      <c r="J171" s="75">
        <v>52</v>
      </c>
      <c r="K171" s="75">
        <v>23</v>
      </c>
      <c r="L171" s="75">
        <v>3</v>
      </c>
      <c r="M171" s="75">
        <v>2</v>
      </c>
      <c r="N171" s="75">
        <v>2</v>
      </c>
      <c r="O171" s="76">
        <v>236</v>
      </c>
      <c r="P171" s="76">
        <v>235</v>
      </c>
      <c r="Q171" s="76">
        <v>26</v>
      </c>
      <c r="R171" s="76">
        <v>67</v>
      </c>
      <c r="S171" s="76">
        <v>54</v>
      </c>
      <c r="T171" s="76">
        <v>63</v>
      </c>
      <c r="U171" s="76">
        <v>18</v>
      </c>
      <c r="V171" s="76">
        <v>5</v>
      </c>
      <c r="W171" s="76">
        <v>2</v>
      </c>
      <c r="X171" s="75">
        <v>1</v>
      </c>
      <c r="Y171" s="75"/>
      <c r="Z171" s="76">
        <v>19</v>
      </c>
      <c r="AA171" s="76">
        <v>18</v>
      </c>
      <c r="AB171" s="75">
        <v>1</v>
      </c>
      <c r="AC171" s="75">
        <v>730</v>
      </c>
      <c r="AD171" s="75">
        <v>724</v>
      </c>
      <c r="AE171" s="75">
        <v>6</v>
      </c>
      <c r="AF171" s="76">
        <v>709</v>
      </c>
      <c r="AG171" s="76">
        <v>708</v>
      </c>
      <c r="AH171" s="75">
        <v>1</v>
      </c>
      <c r="AI171" s="76">
        <v>21</v>
      </c>
      <c r="AJ171" s="76">
        <v>16</v>
      </c>
      <c r="AK171" s="76">
        <v>5</v>
      </c>
      <c r="AL171" s="318">
        <v>2.8616600790513833</v>
      </c>
      <c r="AM171" s="318">
        <v>3.0127659574468084</v>
      </c>
      <c r="AN171" s="89">
        <v>-0.15110587839542511</v>
      </c>
      <c r="AO171" s="314"/>
      <c r="AP171" s="315"/>
      <c r="AQ171" s="40"/>
      <c r="AR171" s="40" t="s">
        <v>6</v>
      </c>
      <c r="AS171" s="40"/>
    </row>
    <row r="172" spans="1:45" ht="17.100000000000001" customHeight="1">
      <c r="A172" s="72"/>
      <c r="B172" s="72"/>
      <c r="C172" s="72" t="s">
        <v>10</v>
      </c>
      <c r="D172" s="40"/>
      <c r="E172" s="74" t="s">
        <v>313</v>
      </c>
      <c r="F172" s="75" t="s">
        <v>313</v>
      </c>
      <c r="G172" s="75" t="s">
        <v>313</v>
      </c>
      <c r="H172" s="75" t="s">
        <v>313</v>
      </c>
      <c r="I172" s="75" t="s">
        <v>313</v>
      </c>
      <c r="J172" s="75" t="s">
        <v>313</v>
      </c>
      <c r="K172" s="75" t="s">
        <v>313</v>
      </c>
      <c r="L172" s="75" t="s">
        <v>313</v>
      </c>
      <c r="M172" s="75" t="s">
        <v>313</v>
      </c>
      <c r="N172" s="75" t="s">
        <v>313</v>
      </c>
      <c r="O172" s="319" t="s">
        <v>313</v>
      </c>
      <c r="P172" s="76" t="s">
        <v>313</v>
      </c>
      <c r="Q172" s="76" t="s">
        <v>313</v>
      </c>
      <c r="R172" s="76" t="s">
        <v>313</v>
      </c>
      <c r="S172" s="76" t="s">
        <v>313</v>
      </c>
      <c r="T172" s="76" t="s">
        <v>313</v>
      </c>
      <c r="U172" s="76" t="s">
        <v>313</v>
      </c>
      <c r="V172" s="76" t="s">
        <v>313</v>
      </c>
      <c r="W172" s="76" t="s">
        <v>313</v>
      </c>
      <c r="X172" s="75" t="s">
        <v>313</v>
      </c>
      <c r="Y172" s="75"/>
      <c r="Z172" s="76" t="s">
        <v>313</v>
      </c>
      <c r="AA172" s="76" t="s">
        <v>313</v>
      </c>
      <c r="AB172" s="75" t="s">
        <v>313</v>
      </c>
      <c r="AC172" s="75" t="s">
        <v>313</v>
      </c>
      <c r="AD172" s="75" t="s">
        <v>313</v>
      </c>
      <c r="AE172" s="75" t="s">
        <v>313</v>
      </c>
      <c r="AF172" s="76" t="s">
        <v>313</v>
      </c>
      <c r="AG172" s="76" t="s">
        <v>313</v>
      </c>
      <c r="AH172" s="75" t="s">
        <v>313</v>
      </c>
      <c r="AI172" s="76" t="s">
        <v>313</v>
      </c>
      <c r="AJ172" s="76" t="s">
        <v>313</v>
      </c>
      <c r="AK172" s="76" t="s">
        <v>313</v>
      </c>
      <c r="AL172" s="318" t="s">
        <v>313</v>
      </c>
      <c r="AM172" s="318" t="s">
        <v>313</v>
      </c>
      <c r="AN172" s="89" t="s">
        <v>313</v>
      </c>
      <c r="AO172" s="89"/>
      <c r="AP172" s="315"/>
      <c r="AQ172" s="40"/>
      <c r="AR172" s="40" t="s">
        <v>10</v>
      </c>
      <c r="AS172" s="40"/>
    </row>
    <row r="173" spans="1:45" ht="17.100000000000001" customHeight="1">
      <c r="A173" s="72"/>
      <c r="B173" s="72" t="s">
        <v>56</v>
      </c>
      <c r="C173" s="72"/>
      <c r="D173" s="40"/>
      <c r="E173" s="74">
        <v>749</v>
      </c>
      <c r="F173" s="75">
        <v>748</v>
      </c>
      <c r="G173" s="75">
        <v>228</v>
      </c>
      <c r="H173" s="75">
        <v>300</v>
      </c>
      <c r="I173" s="75">
        <v>110</v>
      </c>
      <c r="J173" s="75">
        <v>81</v>
      </c>
      <c r="K173" s="75">
        <v>19</v>
      </c>
      <c r="L173" s="75">
        <v>9</v>
      </c>
      <c r="M173" s="75">
        <v>1</v>
      </c>
      <c r="N173" s="75">
        <v>1</v>
      </c>
      <c r="O173" s="76">
        <v>750</v>
      </c>
      <c r="P173" s="76">
        <v>749</v>
      </c>
      <c r="Q173" s="76">
        <v>190</v>
      </c>
      <c r="R173" s="76">
        <v>302</v>
      </c>
      <c r="S173" s="76">
        <v>134</v>
      </c>
      <c r="T173" s="76">
        <v>87</v>
      </c>
      <c r="U173" s="76">
        <v>25</v>
      </c>
      <c r="V173" s="76">
        <v>5</v>
      </c>
      <c r="W173" s="76">
        <v>6</v>
      </c>
      <c r="X173" s="75">
        <v>1</v>
      </c>
      <c r="Y173" s="75"/>
      <c r="Z173" s="75">
        <v>-1</v>
      </c>
      <c r="AA173" s="76">
        <v>-1</v>
      </c>
      <c r="AB173" s="75">
        <v>0</v>
      </c>
      <c r="AC173" s="75">
        <v>1654</v>
      </c>
      <c r="AD173" s="75">
        <v>1638</v>
      </c>
      <c r="AE173" s="75">
        <v>16</v>
      </c>
      <c r="AF173" s="76">
        <v>1757</v>
      </c>
      <c r="AG173" s="76">
        <v>1741</v>
      </c>
      <c r="AH173" s="75">
        <v>16</v>
      </c>
      <c r="AI173" s="75">
        <v>-103</v>
      </c>
      <c r="AJ173" s="76">
        <v>-103</v>
      </c>
      <c r="AK173" s="76">
        <v>0</v>
      </c>
      <c r="AL173" s="318">
        <v>2.1898395721925135</v>
      </c>
      <c r="AM173" s="318">
        <v>2.3244325767690253</v>
      </c>
      <c r="AN173" s="89">
        <v>-0.1345930045765118</v>
      </c>
      <c r="AO173" s="314"/>
      <c r="AP173" s="315"/>
      <c r="AQ173" s="40" t="s">
        <v>56</v>
      </c>
      <c r="AR173" s="40"/>
      <c r="AS173" s="40"/>
    </row>
    <row r="174" spans="1:45" ht="17.100000000000001" customHeight="1">
      <c r="A174" s="72"/>
      <c r="B174" s="72"/>
      <c r="C174" s="72" t="s">
        <v>4</v>
      </c>
      <c r="D174" s="40"/>
      <c r="E174" s="74">
        <v>45</v>
      </c>
      <c r="F174" s="75">
        <v>45</v>
      </c>
      <c r="G174" s="75">
        <v>17</v>
      </c>
      <c r="H174" s="75">
        <v>21</v>
      </c>
      <c r="I174" s="75">
        <v>2</v>
      </c>
      <c r="J174" s="75">
        <v>4</v>
      </c>
      <c r="K174" s="75" t="s">
        <v>313</v>
      </c>
      <c r="L174" s="75">
        <v>1</v>
      </c>
      <c r="M174" s="75" t="s">
        <v>313</v>
      </c>
      <c r="N174" s="75" t="s">
        <v>313</v>
      </c>
      <c r="O174" s="76">
        <v>47</v>
      </c>
      <c r="P174" s="76">
        <v>47</v>
      </c>
      <c r="Q174" s="76">
        <v>16</v>
      </c>
      <c r="R174" s="76">
        <v>23</v>
      </c>
      <c r="S174" s="76">
        <v>5</v>
      </c>
      <c r="T174" s="76">
        <v>3</v>
      </c>
      <c r="U174" s="76" t="s">
        <v>313</v>
      </c>
      <c r="V174" s="76" t="s">
        <v>313</v>
      </c>
      <c r="W174" s="76" t="s">
        <v>313</v>
      </c>
      <c r="X174" s="75" t="s">
        <v>313</v>
      </c>
      <c r="Y174" s="75"/>
      <c r="Z174" s="76">
        <v>-2</v>
      </c>
      <c r="AA174" s="76">
        <v>-2</v>
      </c>
      <c r="AB174" s="75" t="s">
        <v>313</v>
      </c>
      <c r="AC174" s="75">
        <v>87</v>
      </c>
      <c r="AD174" s="75">
        <v>87</v>
      </c>
      <c r="AE174" s="75" t="s">
        <v>313</v>
      </c>
      <c r="AF174" s="76">
        <v>89</v>
      </c>
      <c r="AG174" s="76">
        <v>89</v>
      </c>
      <c r="AH174" s="75" t="s">
        <v>313</v>
      </c>
      <c r="AI174" s="76">
        <v>-2</v>
      </c>
      <c r="AJ174" s="76">
        <v>-2</v>
      </c>
      <c r="AK174" s="76" t="s">
        <v>313</v>
      </c>
      <c r="AL174" s="318">
        <v>1.9333333333333333</v>
      </c>
      <c r="AM174" s="318">
        <v>1.8936170212765957</v>
      </c>
      <c r="AN174" s="89">
        <v>3.9716312056737646E-2</v>
      </c>
      <c r="AO174" s="314"/>
      <c r="AP174" s="315"/>
      <c r="AQ174" s="40"/>
      <c r="AR174" s="40" t="s">
        <v>4</v>
      </c>
      <c r="AS174" s="40"/>
    </row>
    <row r="175" spans="1:45" ht="17.100000000000001" customHeight="1">
      <c r="A175" s="72"/>
      <c r="B175" s="72"/>
      <c r="C175" s="72" t="s">
        <v>5</v>
      </c>
      <c r="D175" s="40"/>
      <c r="E175" s="74">
        <v>279</v>
      </c>
      <c r="F175" s="75">
        <v>278</v>
      </c>
      <c r="G175" s="75">
        <v>87</v>
      </c>
      <c r="H175" s="75">
        <v>110</v>
      </c>
      <c r="I175" s="75">
        <v>48</v>
      </c>
      <c r="J175" s="75">
        <v>26</v>
      </c>
      <c r="K175" s="75">
        <v>5</v>
      </c>
      <c r="L175" s="75">
        <v>2</v>
      </c>
      <c r="M175" s="75" t="s">
        <v>313</v>
      </c>
      <c r="N175" s="75">
        <v>1</v>
      </c>
      <c r="O175" s="76">
        <v>266</v>
      </c>
      <c r="P175" s="76">
        <v>265</v>
      </c>
      <c r="Q175" s="76">
        <v>66</v>
      </c>
      <c r="R175" s="76">
        <v>117</v>
      </c>
      <c r="S175" s="76">
        <v>52</v>
      </c>
      <c r="T175" s="76">
        <v>20</v>
      </c>
      <c r="U175" s="76">
        <v>7</v>
      </c>
      <c r="V175" s="76">
        <v>2</v>
      </c>
      <c r="W175" s="76">
        <v>1</v>
      </c>
      <c r="X175" s="75">
        <v>1</v>
      </c>
      <c r="Y175" s="75"/>
      <c r="Z175" s="76">
        <v>13</v>
      </c>
      <c r="AA175" s="76">
        <v>13</v>
      </c>
      <c r="AB175" s="75">
        <v>0</v>
      </c>
      <c r="AC175" s="75">
        <v>608</v>
      </c>
      <c r="AD175" s="75">
        <v>592</v>
      </c>
      <c r="AE175" s="75">
        <v>16</v>
      </c>
      <c r="AF175" s="76">
        <v>606</v>
      </c>
      <c r="AG175" s="76">
        <v>590</v>
      </c>
      <c r="AH175" s="75">
        <v>16</v>
      </c>
      <c r="AI175" s="76">
        <v>2</v>
      </c>
      <c r="AJ175" s="76">
        <v>2</v>
      </c>
      <c r="AK175" s="76">
        <v>0</v>
      </c>
      <c r="AL175" s="318">
        <v>2.1294964028776979</v>
      </c>
      <c r="AM175" s="318">
        <v>2.2264150943396226</v>
      </c>
      <c r="AN175" s="89">
        <v>-9.6918691461924666E-2</v>
      </c>
      <c r="AO175" s="314"/>
      <c r="AP175" s="315"/>
      <c r="AQ175" s="40"/>
      <c r="AR175" s="40" t="s">
        <v>5</v>
      </c>
      <c r="AS175" s="40"/>
    </row>
    <row r="176" spans="1:45" ht="17.100000000000001" customHeight="1">
      <c r="A176" s="72"/>
      <c r="B176" s="72"/>
      <c r="C176" s="72" t="s">
        <v>6</v>
      </c>
      <c r="D176" s="40"/>
      <c r="E176" s="74">
        <v>337</v>
      </c>
      <c r="F176" s="75">
        <v>337</v>
      </c>
      <c r="G176" s="75">
        <v>109</v>
      </c>
      <c r="H176" s="75">
        <v>123</v>
      </c>
      <c r="I176" s="75">
        <v>48</v>
      </c>
      <c r="J176" s="75">
        <v>38</v>
      </c>
      <c r="K176" s="75">
        <v>12</v>
      </c>
      <c r="L176" s="75">
        <v>6</v>
      </c>
      <c r="M176" s="75">
        <v>1</v>
      </c>
      <c r="N176" s="75" t="s">
        <v>313</v>
      </c>
      <c r="O176" s="76">
        <v>349</v>
      </c>
      <c r="P176" s="76">
        <v>349</v>
      </c>
      <c r="Q176" s="76">
        <v>95</v>
      </c>
      <c r="R176" s="76">
        <v>129</v>
      </c>
      <c r="S176" s="76">
        <v>62</v>
      </c>
      <c r="T176" s="76">
        <v>44</v>
      </c>
      <c r="U176" s="76">
        <v>13</v>
      </c>
      <c r="V176" s="76">
        <v>3</v>
      </c>
      <c r="W176" s="76">
        <v>3</v>
      </c>
      <c r="X176" s="75" t="s">
        <v>313</v>
      </c>
      <c r="Y176" s="75"/>
      <c r="Z176" s="76">
        <v>-12</v>
      </c>
      <c r="AA176" s="76">
        <v>-12</v>
      </c>
      <c r="AB176" s="75" t="s">
        <v>313</v>
      </c>
      <c r="AC176" s="75">
        <v>754</v>
      </c>
      <c r="AD176" s="75">
        <v>754</v>
      </c>
      <c r="AE176" s="75" t="s">
        <v>313</v>
      </c>
      <c r="AF176" s="76">
        <v>819</v>
      </c>
      <c r="AG176" s="76">
        <v>819</v>
      </c>
      <c r="AH176" s="75" t="s">
        <v>313</v>
      </c>
      <c r="AI176" s="76">
        <v>-65</v>
      </c>
      <c r="AJ176" s="76">
        <v>-65</v>
      </c>
      <c r="AK176" s="76" t="s">
        <v>313</v>
      </c>
      <c r="AL176" s="318">
        <v>2.2373887240356085</v>
      </c>
      <c r="AM176" s="318">
        <v>2.3467048710601719</v>
      </c>
      <c r="AN176" s="89">
        <v>-0.10931614702456338</v>
      </c>
      <c r="AO176" s="314"/>
      <c r="AP176" s="315"/>
      <c r="AQ176" s="40"/>
      <c r="AR176" s="40" t="s">
        <v>6</v>
      </c>
      <c r="AS176" s="40"/>
    </row>
    <row r="177" spans="1:45" ht="17.100000000000001" customHeight="1">
      <c r="A177" s="72"/>
      <c r="B177" s="72"/>
      <c r="C177" s="72" t="s">
        <v>10</v>
      </c>
      <c r="D177" s="40"/>
      <c r="E177" s="74">
        <v>88</v>
      </c>
      <c r="F177" s="75">
        <v>88</v>
      </c>
      <c r="G177" s="75">
        <v>15</v>
      </c>
      <c r="H177" s="75">
        <v>46</v>
      </c>
      <c r="I177" s="75">
        <v>12</v>
      </c>
      <c r="J177" s="75">
        <v>13</v>
      </c>
      <c r="K177" s="75">
        <v>2</v>
      </c>
      <c r="L177" s="75" t="s">
        <v>313</v>
      </c>
      <c r="M177" s="75" t="s">
        <v>313</v>
      </c>
      <c r="N177" s="75" t="s">
        <v>313</v>
      </c>
      <c r="O177" s="76">
        <v>88</v>
      </c>
      <c r="P177" s="76">
        <v>88</v>
      </c>
      <c r="Q177" s="76">
        <v>13</v>
      </c>
      <c r="R177" s="76">
        <v>33</v>
      </c>
      <c r="S177" s="76">
        <v>15</v>
      </c>
      <c r="T177" s="76">
        <v>20</v>
      </c>
      <c r="U177" s="76">
        <v>5</v>
      </c>
      <c r="V177" s="76" t="s">
        <v>313</v>
      </c>
      <c r="W177" s="76">
        <v>2</v>
      </c>
      <c r="X177" s="75" t="s">
        <v>313</v>
      </c>
      <c r="Y177" s="75"/>
      <c r="Z177" s="76">
        <v>0</v>
      </c>
      <c r="AA177" s="76">
        <v>0</v>
      </c>
      <c r="AB177" s="76" t="s">
        <v>313</v>
      </c>
      <c r="AC177" s="75">
        <v>205</v>
      </c>
      <c r="AD177" s="75">
        <v>205</v>
      </c>
      <c r="AE177" s="75" t="s">
        <v>313</v>
      </c>
      <c r="AF177" s="76">
        <v>243</v>
      </c>
      <c r="AG177" s="76">
        <v>243</v>
      </c>
      <c r="AH177" s="75" t="s">
        <v>313</v>
      </c>
      <c r="AI177" s="76">
        <v>-38</v>
      </c>
      <c r="AJ177" s="76">
        <v>-38</v>
      </c>
      <c r="AK177" s="76" t="s">
        <v>313</v>
      </c>
      <c r="AL177" s="318">
        <v>2.3295454545454546</v>
      </c>
      <c r="AM177" s="318">
        <v>2.7613636363636362</v>
      </c>
      <c r="AN177" s="89">
        <v>-0.43181818181818166</v>
      </c>
      <c r="AO177" s="314"/>
      <c r="AP177" s="315"/>
      <c r="AQ177" s="40"/>
      <c r="AR177" s="40" t="s">
        <v>10</v>
      </c>
      <c r="AS177" s="40"/>
    </row>
    <row r="178" spans="1:45" ht="17.100000000000001" customHeight="1">
      <c r="A178" s="72"/>
      <c r="B178" s="72" t="s">
        <v>57</v>
      </c>
      <c r="C178" s="72"/>
      <c r="D178" s="40"/>
      <c r="E178" s="74">
        <v>292</v>
      </c>
      <c r="F178" s="75">
        <v>284</v>
      </c>
      <c r="G178" s="75">
        <v>98</v>
      </c>
      <c r="H178" s="75">
        <v>114</v>
      </c>
      <c r="I178" s="75">
        <v>40</v>
      </c>
      <c r="J178" s="75">
        <v>22</v>
      </c>
      <c r="K178" s="75">
        <v>8</v>
      </c>
      <c r="L178" s="75">
        <v>2</v>
      </c>
      <c r="M178" s="75" t="s">
        <v>313</v>
      </c>
      <c r="N178" s="75">
        <v>8</v>
      </c>
      <c r="O178" s="76">
        <v>379</v>
      </c>
      <c r="P178" s="76">
        <v>370</v>
      </c>
      <c r="Q178" s="76">
        <v>163</v>
      </c>
      <c r="R178" s="76">
        <v>119</v>
      </c>
      <c r="S178" s="76">
        <v>51</v>
      </c>
      <c r="T178" s="76">
        <v>24</v>
      </c>
      <c r="U178" s="76">
        <v>8</v>
      </c>
      <c r="V178" s="76">
        <v>2</v>
      </c>
      <c r="W178" s="76">
        <v>3</v>
      </c>
      <c r="X178" s="75">
        <v>9</v>
      </c>
      <c r="Y178" s="77"/>
      <c r="Z178" s="75">
        <v>-87</v>
      </c>
      <c r="AA178" s="76">
        <v>-86</v>
      </c>
      <c r="AB178" s="76">
        <v>-1</v>
      </c>
      <c r="AC178" s="75">
        <v>892</v>
      </c>
      <c r="AD178" s="75">
        <v>586</v>
      </c>
      <c r="AE178" s="75">
        <v>306</v>
      </c>
      <c r="AF178" s="76">
        <v>1043</v>
      </c>
      <c r="AG178" s="76">
        <v>723</v>
      </c>
      <c r="AH178" s="76">
        <v>320</v>
      </c>
      <c r="AI178" s="75">
        <v>-151</v>
      </c>
      <c r="AJ178" s="75">
        <v>-137</v>
      </c>
      <c r="AK178" s="75">
        <v>-14</v>
      </c>
      <c r="AL178" s="318">
        <v>2.063380281690141</v>
      </c>
      <c r="AM178" s="318">
        <v>1.9540540540540541</v>
      </c>
      <c r="AN178" s="89">
        <v>0.1093262276360869</v>
      </c>
      <c r="AO178" s="314"/>
      <c r="AP178" s="315"/>
      <c r="AQ178" s="40" t="s">
        <v>57</v>
      </c>
      <c r="AR178" s="40"/>
      <c r="AS178" s="40"/>
    </row>
    <row r="179" spans="1:45" ht="17.100000000000001" customHeight="1">
      <c r="A179" s="72"/>
      <c r="B179" s="72"/>
      <c r="C179" s="72" t="s">
        <v>4</v>
      </c>
      <c r="D179" s="40"/>
      <c r="E179" s="74">
        <v>230</v>
      </c>
      <c r="F179" s="75">
        <v>229</v>
      </c>
      <c r="G179" s="75">
        <v>74</v>
      </c>
      <c r="H179" s="75">
        <v>91</v>
      </c>
      <c r="I179" s="75">
        <v>35</v>
      </c>
      <c r="J179" s="75">
        <v>19</v>
      </c>
      <c r="K179" s="75">
        <v>8</v>
      </c>
      <c r="L179" s="75">
        <v>2</v>
      </c>
      <c r="M179" s="75" t="s">
        <v>313</v>
      </c>
      <c r="N179" s="75">
        <v>1</v>
      </c>
      <c r="O179" s="76">
        <v>264</v>
      </c>
      <c r="P179" s="76">
        <v>263</v>
      </c>
      <c r="Q179" s="76">
        <v>93</v>
      </c>
      <c r="R179" s="76">
        <v>97</v>
      </c>
      <c r="S179" s="76">
        <v>42</v>
      </c>
      <c r="T179" s="76">
        <v>21</v>
      </c>
      <c r="U179" s="76">
        <v>8</v>
      </c>
      <c r="V179" s="76">
        <v>1</v>
      </c>
      <c r="W179" s="76">
        <v>1</v>
      </c>
      <c r="X179" s="75">
        <v>1</v>
      </c>
      <c r="Y179" s="77"/>
      <c r="Z179" s="76">
        <v>-34</v>
      </c>
      <c r="AA179" s="76">
        <v>-34</v>
      </c>
      <c r="AB179" s="76">
        <v>0</v>
      </c>
      <c r="AC179" s="75">
        <v>540</v>
      </c>
      <c r="AD179" s="75">
        <v>489</v>
      </c>
      <c r="AE179" s="75">
        <v>51</v>
      </c>
      <c r="AF179" s="76">
        <v>601</v>
      </c>
      <c r="AG179" s="76">
        <v>550</v>
      </c>
      <c r="AH179" s="76">
        <v>51</v>
      </c>
      <c r="AI179" s="76">
        <v>-61</v>
      </c>
      <c r="AJ179" s="76">
        <v>-61</v>
      </c>
      <c r="AK179" s="76">
        <v>0</v>
      </c>
      <c r="AL179" s="318">
        <v>2.1353711790393013</v>
      </c>
      <c r="AM179" s="318">
        <v>2.0912547528517109</v>
      </c>
      <c r="AN179" s="89">
        <v>4.4116426187590374E-2</v>
      </c>
      <c r="AO179" s="314"/>
      <c r="AP179" s="315"/>
      <c r="AQ179" s="40"/>
      <c r="AR179" s="40" t="s">
        <v>4</v>
      </c>
      <c r="AS179" s="40"/>
    </row>
    <row r="180" spans="1:45" ht="17.100000000000001" customHeight="1">
      <c r="A180" s="72"/>
      <c r="B180" s="72"/>
      <c r="C180" s="72" t="s">
        <v>5</v>
      </c>
      <c r="D180" s="40"/>
      <c r="E180" s="74">
        <v>62</v>
      </c>
      <c r="F180" s="75">
        <v>55</v>
      </c>
      <c r="G180" s="75">
        <v>24</v>
      </c>
      <c r="H180" s="75">
        <v>23</v>
      </c>
      <c r="I180" s="75">
        <v>5</v>
      </c>
      <c r="J180" s="75">
        <v>3</v>
      </c>
      <c r="K180" s="75" t="s">
        <v>313</v>
      </c>
      <c r="L180" s="75" t="s">
        <v>313</v>
      </c>
      <c r="M180" s="75" t="s">
        <v>313</v>
      </c>
      <c r="N180" s="75">
        <v>7</v>
      </c>
      <c r="O180" s="76">
        <v>115</v>
      </c>
      <c r="P180" s="76">
        <v>107</v>
      </c>
      <c r="Q180" s="76">
        <v>70</v>
      </c>
      <c r="R180" s="76">
        <v>22</v>
      </c>
      <c r="S180" s="76">
        <v>9</v>
      </c>
      <c r="T180" s="76">
        <v>3</v>
      </c>
      <c r="U180" s="76" t="s">
        <v>313</v>
      </c>
      <c r="V180" s="76">
        <v>1</v>
      </c>
      <c r="W180" s="76">
        <v>2</v>
      </c>
      <c r="X180" s="75">
        <v>8</v>
      </c>
      <c r="Y180" s="77"/>
      <c r="Z180" s="76">
        <v>-53</v>
      </c>
      <c r="AA180" s="76">
        <v>-52</v>
      </c>
      <c r="AB180" s="76">
        <v>-1</v>
      </c>
      <c r="AC180" s="75">
        <v>352</v>
      </c>
      <c r="AD180" s="75">
        <v>97</v>
      </c>
      <c r="AE180" s="75">
        <v>255</v>
      </c>
      <c r="AF180" s="76">
        <v>442</v>
      </c>
      <c r="AG180" s="76">
        <v>173</v>
      </c>
      <c r="AH180" s="76">
        <v>269</v>
      </c>
      <c r="AI180" s="76">
        <v>-90</v>
      </c>
      <c r="AJ180" s="76">
        <v>-76</v>
      </c>
      <c r="AK180" s="76">
        <v>-14</v>
      </c>
      <c r="AL180" s="318">
        <v>1.7636363636363637</v>
      </c>
      <c r="AM180" s="318">
        <v>1.6168224299065421</v>
      </c>
      <c r="AN180" s="89">
        <v>0.14681393372982154</v>
      </c>
      <c r="AO180" s="314"/>
      <c r="AP180" s="315"/>
      <c r="AQ180" s="40"/>
      <c r="AR180" s="40" t="s">
        <v>5</v>
      </c>
      <c r="AS180" s="40"/>
    </row>
    <row r="181" spans="1:45" ht="17.100000000000001" customHeight="1">
      <c r="A181" s="72"/>
      <c r="B181" s="72"/>
      <c r="C181" s="72" t="s">
        <v>6</v>
      </c>
      <c r="D181" s="40"/>
      <c r="E181" s="74" t="s">
        <v>313</v>
      </c>
      <c r="F181" s="75" t="s">
        <v>313</v>
      </c>
      <c r="G181" s="75" t="s">
        <v>313</v>
      </c>
      <c r="H181" s="75" t="s">
        <v>313</v>
      </c>
      <c r="I181" s="75" t="s">
        <v>313</v>
      </c>
      <c r="J181" s="75" t="s">
        <v>313</v>
      </c>
      <c r="K181" s="75" t="s">
        <v>313</v>
      </c>
      <c r="L181" s="75" t="s">
        <v>313</v>
      </c>
      <c r="M181" s="75" t="s">
        <v>313</v>
      </c>
      <c r="N181" s="75" t="s">
        <v>313</v>
      </c>
      <c r="O181" s="76" t="s">
        <v>313</v>
      </c>
      <c r="P181" s="76" t="s">
        <v>313</v>
      </c>
      <c r="Q181" s="76" t="s">
        <v>313</v>
      </c>
      <c r="R181" s="76" t="s">
        <v>313</v>
      </c>
      <c r="S181" s="76" t="s">
        <v>313</v>
      </c>
      <c r="T181" s="76" t="s">
        <v>313</v>
      </c>
      <c r="U181" s="76" t="s">
        <v>313</v>
      </c>
      <c r="V181" s="76" t="s">
        <v>313</v>
      </c>
      <c r="W181" s="76" t="s">
        <v>313</v>
      </c>
      <c r="X181" s="75" t="s">
        <v>313</v>
      </c>
      <c r="Y181" s="75"/>
      <c r="Z181" s="76" t="s">
        <v>313</v>
      </c>
      <c r="AA181" s="76" t="s">
        <v>313</v>
      </c>
      <c r="AB181" s="76" t="s">
        <v>313</v>
      </c>
      <c r="AC181" s="76" t="s">
        <v>313</v>
      </c>
      <c r="AD181" s="76" t="s">
        <v>313</v>
      </c>
      <c r="AE181" s="75" t="s">
        <v>313</v>
      </c>
      <c r="AF181" s="76" t="s">
        <v>313</v>
      </c>
      <c r="AG181" s="76" t="s">
        <v>313</v>
      </c>
      <c r="AH181" s="75" t="s">
        <v>313</v>
      </c>
      <c r="AI181" s="76" t="s">
        <v>313</v>
      </c>
      <c r="AJ181" s="76" t="s">
        <v>313</v>
      </c>
      <c r="AK181" s="75" t="s">
        <v>313</v>
      </c>
      <c r="AL181" s="316" t="s">
        <v>313</v>
      </c>
      <c r="AM181" s="316" t="s">
        <v>313</v>
      </c>
      <c r="AN181" s="317" t="s">
        <v>313</v>
      </c>
      <c r="AO181" s="317"/>
      <c r="AP181" s="315"/>
      <c r="AQ181" s="40"/>
      <c r="AR181" s="40" t="s">
        <v>6</v>
      </c>
      <c r="AS181" s="40"/>
    </row>
    <row r="182" spans="1:45" ht="17.100000000000001" customHeight="1">
      <c r="A182" s="72"/>
      <c r="B182" s="72" t="s">
        <v>58</v>
      </c>
      <c r="C182" s="72"/>
      <c r="D182" s="40"/>
      <c r="E182" s="74">
        <v>3435</v>
      </c>
      <c r="F182" s="75">
        <v>3422</v>
      </c>
      <c r="G182" s="75">
        <v>1071</v>
      </c>
      <c r="H182" s="75">
        <v>1318</v>
      </c>
      <c r="I182" s="75">
        <v>577</v>
      </c>
      <c r="J182" s="75">
        <v>331</v>
      </c>
      <c r="K182" s="75">
        <v>91</v>
      </c>
      <c r="L182" s="75">
        <v>33</v>
      </c>
      <c r="M182" s="75">
        <v>1</v>
      </c>
      <c r="N182" s="75">
        <v>13</v>
      </c>
      <c r="O182" s="76">
        <v>3444</v>
      </c>
      <c r="P182" s="76">
        <v>3431</v>
      </c>
      <c r="Q182" s="76">
        <v>981</v>
      </c>
      <c r="R182" s="76">
        <v>1291</v>
      </c>
      <c r="S182" s="76">
        <v>644</v>
      </c>
      <c r="T182" s="76">
        <v>371</v>
      </c>
      <c r="U182" s="76">
        <v>108</v>
      </c>
      <c r="V182" s="76">
        <v>31</v>
      </c>
      <c r="W182" s="76">
        <v>5</v>
      </c>
      <c r="X182" s="75">
        <v>13</v>
      </c>
      <c r="Y182" s="77"/>
      <c r="Z182" s="75">
        <v>-9</v>
      </c>
      <c r="AA182" s="76">
        <v>-9</v>
      </c>
      <c r="AB182" s="76">
        <v>0</v>
      </c>
      <c r="AC182" s="75">
        <v>8325</v>
      </c>
      <c r="AD182" s="75">
        <v>7422</v>
      </c>
      <c r="AE182" s="75">
        <v>903</v>
      </c>
      <c r="AF182" s="76">
        <v>8746</v>
      </c>
      <c r="AG182" s="76">
        <v>7740</v>
      </c>
      <c r="AH182" s="76">
        <v>1006</v>
      </c>
      <c r="AI182" s="75">
        <v>-421</v>
      </c>
      <c r="AJ182" s="76">
        <v>-318</v>
      </c>
      <c r="AK182" s="76">
        <v>-103</v>
      </c>
      <c r="AL182" s="318">
        <v>2.168907071887785</v>
      </c>
      <c r="AM182" s="318">
        <v>2.2559020693675311</v>
      </c>
      <c r="AN182" s="89">
        <v>-8.699499747974615E-2</v>
      </c>
      <c r="AO182" s="314"/>
      <c r="AP182" s="315"/>
      <c r="AQ182" s="40" t="s">
        <v>58</v>
      </c>
      <c r="AR182" s="40"/>
      <c r="AS182" s="40"/>
    </row>
    <row r="183" spans="1:45" ht="17.100000000000001" customHeight="1">
      <c r="A183" s="72"/>
      <c r="B183" s="72"/>
      <c r="C183" s="72" t="s">
        <v>4</v>
      </c>
      <c r="D183" s="40"/>
      <c r="E183" s="74">
        <v>1138</v>
      </c>
      <c r="F183" s="75">
        <v>1131</v>
      </c>
      <c r="G183" s="75">
        <v>395</v>
      </c>
      <c r="H183" s="75">
        <v>415</v>
      </c>
      <c r="I183" s="75">
        <v>163</v>
      </c>
      <c r="J183" s="75">
        <v>117</v>
      </c>
      <c r="K183" s="75">
        <v>31</v>
      </c>
      <c r="L183" s="75">
        <v>9</v>
      </c>
      <c r="M183" s="75">
        <v>1</v>
      </c>
      <c r="N183" s="75">
        <v>7</v>
      </c>
      <c r="O183" s="76">
        <v>1136</v>
      </c>
      <c r="P183" s="76">
        <v>1129</v>
      </c>
      <c r="Q183" s="76">
        <v>361</v>
      </c>
      <c r="R183" s="76">
        <v>398</v>
      </c>
      <c r="S183" s="76">
        <v>198</v>
      </c>
      <c r="T183" s="76">
        <v>122</v>
      </c>
      <c r="U183" s="76">
        <v>37</v>
      </c>
      <c r="V183" s="76">
        <v>11</v>
      </c>
      <c r="W183" s="76">
        <v>2</v>
      </c>
      <c r="X183" s="75">
        <v>7</v>
      </c>
      <c r="Y183" s="77"/>
      <c r="Z183" s="76">
        <v>2</v>
      </c>
      <c r="AA183" s="76">
        <v>2</v>
      </c>
      <c r="AB183" s="76">
        <v>0</v>
      </c>
      <c r="AC183" s="75">
        <v>2887</v>
      </c>
      <c r="AD183" s="75">
        <v>2398</v>
      </c>
      <c r="AE183" s="75">
        <v>489</v>
      </c>
      <c r="AF183" s="76">
        <v>2972</v>
      </c>
      <c r="AG183" s="76">
        <v>2504</v>
      </c>
      <c r="AH183" s="76">
        <v>468</v>
      </c>
      <c r="AI183" s="76">
        <v>-85</v>
      </c>
      <c r="AJ183" s="76">
        <v>-106</v>
      </c>
      <c r="AK183" s="76">
        <v>21</v>
      </c>
      <c r="AL183" s="318">
        <v>2.1202475685234305</v>
      </c>
      <c r="AM183" s="318">
        <v>2.2178919397697077</v>
      </c>
      <c r="AN183" s="89">
        <v>-9.7644371246277117E-2</v>
      </c>
      <c r="AO183" s="314"/>
      <c r="AP183" s="315"/>
      <c r="AQ183" s="40"/>
      <c r="AR183" s="40" t="s">
        <v>4</v>
      </c>
      <c r="AS183" s="40"/>
    </row>
    <row r="184" spans="1:45" ht="17.100000000000001" customHeight="1">
      <c r="A184" s="72"/>
      <c r="B184" s="72"/>
      <c r="C184" s="72" t="s">
        <v>5</v>
      </c>
      <c r="D184" s="40"/>
      <c r="E184" s="74">
        <v>538</v>
      </c>
      <c r="F184" s="75">
        <v>535</v>
      </c>
      <c r="G184" s="75">
        <v>194</v>
      </c>
      <c r="H184" s="75">
        <v>186</v>
      </c>
      <c r="I184" s="75">
        <v>77</v>
      </c>
      <c r="J184" s="75">
        <v>58</v>
      </c>
      <c r="K184" s="75">
        <v>18</v>
      </c>
      <c r="L184" s="75">
        <v>2</v>
      </c>
      <c r="M184" s="75" t="s">
        <v>313</v>
      </c>
      <c r="N184" s="75">
        <v>3</v>
      </c>
      <c r="O184" s="76">
        <v>536</v>
      </c>
      <c r="P184" s="76">
        <v>534</v>
      </c>
      <c r="Q184" s="76">
        <v>184</v>
      </c>
      <c r="R184" s="76">
        <v>186</v>
      </c>
      <c r="S184" s="76">
        <v>85</v>
      </c>
      <c r="T184" s="76">
        <v>56</v>
      </c>
      <c r="U184" s="76">
        <v>19</v>
      </c>
      <c r="V184" s="76">
        <v>4</v>
      </c>
      <c r="W184" s="76" t="s">
        <v>313</v>
      </c>
      <c r="X184" s="75">
        <v>2</v>
      </c>
      <c r="Y184" s="77"/>
      <c r="Z184" s="76">
        <v>2</v>
      </c>
      <c r="AA184" s="76">
        <v>1</v>
      </c>
      <c r="AB184" s="76">
        <v>1</v>
      </c>
      <c r="AC184" s="75">
        <v>1432</v>
      </c>
      <c r="AD184" s="75">
        <v>1131</v>
      </c>
      <c r="AE184" s="75">
        <v>301</v>
      </c>
      <c r="AF184" s="76">
        <v>1554</v>
      </c>
      <c r="AG184" s="76">
        <v>1154</v>
      </c>
      <c r="AH184" s="76">
        <v>400</v>
      </c>
      <c r="AI184" s="76">
        <v>-122</v>
      </c>
      <c r="AJ184" s="76">
        <v>-23</v>
      </c>
      <c r="AK184" s="76">
        <v>-99</v>
      </c>
      <c r="AL184" s="318">
        <v>2.1140186915887851</v>
      </c>
      <c r="AM184" s="318">
        <v>2.161048689138577</v>
      </c>
      <c r="AN184" s="89">
        <v>-4.7029997549791869E-2</v>
      </c>
      <c r="AO184" s="314"/>
      <c r="AP184" s="315"/>
      <c r="AQ184" s="40"/>
      <c r="AR184" s="40" t="s">
        <v>5</v>
      </c>
      <c r="AS184" s="40"/>
    </row>
    <row r="185" spans="1:45" ht="17.100000000000001" customHeight="1">
      <c r="A185" s="72"/>
      <c r="B185" s="72"/>
      <c r="C185" s="72" t="s">
        <v>6</v>
      </c>
      <c r="D185" s="40"/>
      <c r="E185" s="74">
        <v>765</v>
      </c>
      <c r="F185" s="75">
        <v>765</v>
      </c>
      <c r="G185" s="75">
        <v>197</v>
      </c>
      <c r="H185" s="75">
        <v>316</v>
      </c>
      <c r="I185" s="75">
        <v>155</v>
      </c>
      <c r="J185" s="75">
        <v>75</v>
      </c>
      <c r="K185" s="75">
        <v>15</v>
      </c>
      <c r="L185" s="75">
        <v>7</v>
      </c>
      <c r="M185" s="75" t="s">
        <v>313</v>
      </c>
      <c r="N185" s="75" t="s">
        <v>313</v>
      </c>
      <c r="O185" s="76">
        <v>754</v>
      </c>
      <c r="P185" s="76">
        <v>754</v>
      </c>
      <c r="Q185" s="76">
        <v>169</v>
      </c>
      <c r="R185" s="76">
        <v>302</v>
      </c>
      <c r="S185" s="76">
        <v>162</v>
      </c>
      <c r="T185" s="76">
        <v>94</v>
      </c>
      <c r="U185" s="76">
        <v>23</v>
      </c>
      <c r="V185" s="76">
        <v>4</v>
      </c>
      <c r="W185" s="76" t="s">
        <v>313</v>
      </c>
      <c r="X185" s="75" t="s">
        <v>313</v>
      </c>
      <c r="Y185" s="75"/>
      <c r="Z185" s="76">
        <v>11</v>
      </c>
      <c r="AA185" s="76">
        <v>11</v>
      </c>
      <c r="AB185" s="76" t="s">
        <v>313</v>
      </c>
      <c r="AC185" s="75">
        <v>1711</v>
      </c>
      <c r="AD185" s="75">
        <v>1711</v>
      </c>
      <c r="AE185" s="75" t="s">
        <v>313</v>
      </c>
      <c r="AF185" s="76">
        <v>1774</v>
      </c>
      <c r="AG185" s="76">
        <v>1774</v>
      </c>
      <c r="AH185" s="75" t="s">
        <v>313</v>
      </c>
      <c r="AI185" s="76">
        <v>-63</v>
      </c>
      <c r="AJ185" s="76">
        <v>-63</v>
      </c>
      <c r="AK185" s="76" t="s">
        <v>313</v>
      </c>
      <c r="AL185" s="318">
        <v>2.2366013071895425</v>
      </c>
      <c r="AM185" s="318">
        <v>2.352785145888594</v>
      </c>
      <c r="AN185" s="89">
        <v>-0.11618383869905147</v>
      </c>
      <c r="AO185" s="314"/>
      <c r="AP185" s="315"/>
      <c r="AQ185" s="40"/>
      <c r="AR185" s="40" t="s">
        <v>6</v>
      </c>
      <c r="AS185" s="40"/>
    </row>
    <row r="186" spans="1:45" ht="17.100000000000001" customHeight="1">
      <c r="A186" s="72"/>
      <c r="B186" s="72"/>
      <c r="C186" s="72" t="s">
        <v>10</v>
      </c>
      <c r="D186" s="40"/>
      <c r="E186" s="74">
        <v>470</v>
      </c>
      <c r="F186" s="75">
        <v>467</v>
      </c>
      <c r="G186" s="75">
        <v>138</v>
      </c>
      <c r="H186" s="75">
        <v>189</v>
      </c>
      <c r="I186" s="75">
        <v>84</v>
      </c>
      <c r="J186" s="75">
        <v>31</v>
      </c>
      <c r="K186" s="75">
        <v>14</v>
      </c>
      <c r="L186" s="75">
        <v>11</v>
      </c>
      <c r="M186" s="75" t="s">
        <v>313</v>
      </c>
      <c r="N186" s="75">
        <v>3</v>
      </c>
      <c r="O186" s="76">
        <v>464</v>
      </c>
      <c r="P186" s="76">
        <v>460</v>
      </c>
      <c r="Q186" s="76">
        <v>132</v>
      </c>
      <c r="R186" s="76">
        <v>183</v>
      </c>
      <c r="S186" s="76">
        <v>89</v>
      </c>
      <c r="T186" s="76">
        <v>35</v>
      </c>
      <c r="U186" s="76">
        <v>13</v>
      </c>
      <c r="V186" s="76">
        <v>7</v>
      </c>
      <c r="W186" s="76">
        <v>1</v>
      </c>
      <c r="X186" s="75">
        <v>4</v>
      </c>
      <c r="Y186" s="77"/>
      <c r="Z186" s="76">
        <v>6</v>
      </c>
      <c r="AA186" s="76">
        <v>7</v>
      </c>
      <c r="AB186" s="76">
        <v>-1</v>
      </c>
      <c r="AC186" s="75">
        <v>1141</v>
      </c>
      <c r="AD186" s="75">
        <v>1028</v>
      </c>
      <c r="AE186" s="75">
        <v>113</v>
      </c>
      <c r="AF186" s="76">
        <v>1157</v>
      </c>
      <c r="AG186" s="76">
        <v>1019</v>
      </c>
      <c r="AH186" s="76">
        <v>138</v>
      </c>
      <c r="AI186" s="76">
        <v>-16</v>
      </c>
      <c r="AJ186" s="76">
        <v>9</v>
      </c>
      <c r="AK186" s="76">
        <v>-25</v>
      </c>
      <c r="AL186" s="318">
        <v>2.201284796573876</v>
      </c>
      <c r="AM186" s="318">
        <v>2.215217391304348</v>
      </c>
      <c r="AN186" s="89">
        <v>-1.3932594730472037E-2</v>
      </c>
      <c r="AO186" s="314"/>
      <c r="AP186" s="315"/>
      <c r="AQ186" s="40"/>
      <c r="AR186" s="40" t="s">
        <v>10</v>
      </c>
      <c r="AS186" s="40"/>
    </row>
    <row r="187" spans="1:45" ht="17.100000000000001" customHeight="1">
      <c r="A187" s="72"/>
      <c r="B187" s="72"/>
      <c r="C187" s="72" t="s">
        <v>11</v>
      </c>
      <c r="D187" s="40"/>
      <c r="E187" s="74">
        <v>524</v>
      </c>
      <c r="F187" s="75">
        <v>524</v>
      </c>
      <c r="G187" s="75">
        <v>147</v>
      </c>
      <c r="H187" s="75">
        <v>212</v>
      </c>
      <c r="I187" s="75">
        <v>98</v>
      </c>
      <c r="J187" s="75">
        <v>50</v>
      </c>
      <c r="K187" s="75">
        <v>13</v>
      </c>
      <c r="L187" s="75">
        <v>4</v>
      </c>
      <c r="M187" s="75" t="s">
        <v>313</v>
      </c>
      <c r="N187" s="75" t="s">
        <v>313</v>
      </c>
      <c r="O187" s="76">
        <v>554</v>
      </c>
      <c r="P187" s="76">
        <v>554</v>
      </c>
      <c r="Q187" s="76">
        <v>135</v>
      </c>
      <c r="R187" s="76">
        <v>222</v>
      </c>
      <c r="S187" s="76">
        <v>110</v>
      </c>
      <c r="T187" s="76">
        <v>64</v>
      </c>
      <c r="U187" s="76">
        <v>16</v>
      </c>
      <c r="V187" s="76">
        <v>5</v>
      </c>
      <c r="W187" s="76">
        <v>2</v>
      </c>
      <c r="X187" s="75" t="s">
        <v>313</v>
      </c>
      <c r="Y187" s="75"/>
      <c r="Z187" s="76">
        <v>-30</v>
      </c>
      <c r="AA187" s="76">
        <v>-30</v>
      </c>
      <c r="AB187" s="75" t="s">
        <v>313</v>
      </c>
      <c r="AC187" s="75">
        <v>1154</v>
      </c>
      <c r="AD187" s="75">
        <v>1154</v>
      </c>
      <c r="AE187" s="75" t="s">
        <v>313</v>
      </c>
      <c r="AF187" s="76">
        <v>1289</v>
      </c>
      <c r="AG187" s="76">
        <v>1289</v>
      </c>
      <c r="AH187" s="75" t="s">
        <v>313</v>
      </c>
      <c r="AI187" s="76">
        <v>-135</v>
      </c>
      <c r="AJ187" s="76">
        <v>-135</v>
      </c>
      <c r="AK187" s="76" t="s">
        <v>313</v>
      </c>
      <c r="AL187" s="318">
        <v>2.2022900763358777</v>
      </c>
      <c r="AM187" s="318">
        <v>2.3267148014440435</v>
      </c>
      <c r="AN187" s="89">
        <v>-0.12442472510816582</v>
      </c>
      <c r="AO187" s="314"/>
      <c r="AP187" s="315"/>
      <c r="AQ187" s="40"/>
      <c r="AR187" s="40" t="s">
        <v>11</v>
      </c>
      <c r="AS187" s="40"/>
    </row>
    <row r="188" spans="1:45" ht="17.100000000000001" customHeight="1">
      <c r="A188" s="72"/>
      <c r="B188" s="72" t="s">
        <v>59</v>
      </c>
      <c r="C188" s="72"/>
      <c r="D188" s="40"/>
      <c r="E188" s="74">
        <v>265</v>
      </c>
      <c r="F188" s="75">
        <v>265</v>
      </c>
      <c r="G188" s="75">
        <v>21</v>
      </c>
      <c r="H188" s="75">
        <v>67</v>
      </c>
      <c r="I188" s="75">
        <v>80</v>
      </c>
      <c r="J188" s="75">
        <v>76</v>
      </c>
      <c r="K188" s="75">
        <v>16</v>
      </c>
      <c r="L188" s="75">
        <v>3</v>
      </c>
      <c r="M188" s="75">
        <v>2</v>
      </c>
      <c r="N188" s="75" t="s">
        <v>313</v>
      </c>
      <c r="O188" s="76">
        <v>256</v>
      </c>
      <c r="P188" s="76">
        <v>256</v>
      </c>
      <c r="Q188" s="76">
        <v>31</v>
      </c>
      <c r="R188" s="76">
        <v>48</v>
      </c>
      <c r="S188" s="76">
        <v>61</v>
      </c>
      <c r="T188" s="76">
        <v>82</v>
      </c>
      <c r="U188" s="76">
        <v>30</v>
      </c>
      <c r="V188" s="76">
        <v>4</v>
      </c>
      <c r="W188" s="76" t="s">
        <v>313</v>
      </c>
      <c r="X188" s="75" t="s">
        <v>313</v>
      </c>
      <c r="Y188" s="75"/>
      <c r="Z188" s="75">
        <v>9</v>
      </c>
      <c r="AA188" s="76">
        <v>9</v>
      </c>
      <c r="AB188" s="75" t="s">
        <v>313</v>
      </c>
      <c r="AC188" s="75">
        <v>811</v>
      </c>
      <c r="AD188" s="75">
        <v>811</v>
      </c>
      <c r="AE188" s="75" t="s">
        <v>313</v>
      </c>
      <c r="AF188" s="76">
        <v>812</v>
      </c>
      <c r="AG188" s="76">
        <v>812</v>
      </c>
      <c r="AH188" s="75" t="s">
        <v>313</v>
      </c>
      <c r="AI188" s="75">
        <v>-1</v>
      </c>
      <c r="AJ188" s="76">
        <v>-1</v>
      </c>
      <c r="AK188" s="76" t="s">
        <v>313</v>
      </c>
      <c r="AL188" s="318">
        <v>3.060377358490566</v>
      </c>
      <c r="AM188" s="318">
        <v>3.171875</v>
      </c>
      <c r="AN188" s="89">
        <v>-0.11149764150943398</v>
      </c>
      <c r="AO188" s="314"/>
      <c r="AP188" s="315"/>
      <c r="AQ188" s="40" t="s">
        <v>59</v>
      </c>
      <c r="AR188" s="40"/>
      <c r="AS188" s="40"/>
    </row>
    <row r="189" spans="1:45" ht="17.100000000000001" customHeight="1">
      <c r="A189" s="72"/>
      <c r="B189" s="72" t="s">
        <v>60</v>
      </c>
      <c r="C189" s="72"/>
      <c r="D189" s="40"/>
      <c r="E189" s="74">
        <v>304</v>
      </c>
      <c r="F189" s="75">
        <v>303</v>
      </c>
      <c r="G189" s="75">
        <v>77</v>
      </c>
      <c r="H189" s="75">
        <v>126</v>
      </c>
      <c r="I189" s="75">
        <v>59</v>
      </c>
      <c r="J189" s="75">
        <v>30</v>
      </c>
      <c r="K189" s="75">
        <v>9</v>
      </c>
      <c r="L189" s="75">
        <v>2</v>
      </c>
      <c r="M189" s="75" t="s">
        <v>313</v>
      </c>
      <c r="N189" s="75">
        <v>1</v>
      </c>
      <c r="O189" s="76">
        <v>308</v>
      </c>
      <c r="P189" s="76">
        <v>307</v>
      </c>
      <c r="Q189" s="76">
        <v>73</v>
      </c>
      <c r="R189" s="76">
        <v>126</v>
      </c>
      <c r="S189" s="76">
        <v>57</v>
      </c>
      <c r="T189" s="76">
        <v>36</v>
      </c>
      <c r="U189" s="76">
        <v>10</v>
      </c>
      <c r="V189" s="76">
        <v>5</v>
      </c>
      <c r="W189" s="76" t="s">
        <v>313</v>
      </c>
      <c r="X189" s="75">
        <v>1</v>
      </c>
      <c r="Y189" s="75"/>
      <c r="Z189" s="75">
        <v>-4</v>
      </c>
      <c r="AA189" s="76">
        <v>-4</v>
      </c>
      <c r="AB189" s="75">
        <v>0</v>
      </c>
      <c r="AC189" s="75">
        <v>698</v>
      </c>
      <c r="AD189" s="75">
        <v>683</v>
      </c>
      <c r="AE189" s="75">
        <v>15</v>
      </c>
      <c r="AF189" s="76">
        <v>736</v>
      </c>
      <c r="AG189" s="76">
        <v>720</v>
      </c>
      <c r="AH189" s="75">
        <v>16</v>
      </c>
      <c r="AI189" s="75">
        <v>-38</v>
      </c>
      <c r="AJ189" s="76">
        <v>-37</v>
      </c>
      <c r="AK189" s="76">
        <v>-1</v>
      </c>
      <c r="AL189" s="318">
        <v>2.2541254125412542</v>
      </c>
      <c r="AM189" s="318">
        <v>2.3452768729641695</v>
      </c>
      <c r="AN189" s="89">
        <v>-9.1151460422915331E-2</v>
      </c>
      <c r="AO189" s="314"/>
      <c r="AP189" s="315"/>
      <c r="AQ189" s="40" t="s">
        <v>60</v>
      </c>
      <c r="AR189" s="40"/>
      <c r="AS189" s="40"/>
    </row>
    <row r="190" spans="1:45" ht="17.100000000000001" customHeight="1">
      <c r="A190" s="72"/>
      <c r="B190" s="72" t="s">
        <v>61</v>
      </c>
      <c r="C190" s="72"/>
      <c r="D190" s="40"/>
      <c r="E190" s="74">
        <v>94</v>
      </c>
      <c r="F190" s="75">
        <v>94</v>
      </c>
      <c r="G190" s="75">
        <v>35</v>
      </c>
      <c r="H190" s="75">
        <v>33</v>
      </c>
      <c r="I190" s="75">
        <v>7</v>
      </c>
      <c r="J190" s="75">
        <v>12</v>
      </c>
      <c r="K190" s="75">
        <v>5</v>
      </c>
      <c r="L190" s="75">
        <v>2</v>
      </c>
      <c r="M190" s="75" t="s">
        <v>313</v>
      </c>
      <c r="N190" s="75" t="s">
        <v>313</v>
      </c>
      <c r="O190" s="76">
        <v>101</v>
      </c>
      <c r="P190" s="76">
        <v>101</v>
      </c>
      <c r="Q190" s="76">
        <v>32</v>
      </c>
      <c r="R190" s="76">
        <v>32</v>
      </c>
      <c r="S190" s="76">
        <v>14</v>
      </c>
      <c r="T190" s="76">
        <v>11</v>
      </c>
      <c r="U190" s="76">
        <v>8</v>
      </c>
      <c r="V190" s="76">
        <v>2</v>
      </c>
      <c r="W190" s="76">
        <v>2</v>
      </c>
      <c r="X190" s="75" t="s">
        <v>313</v>
      </c>
      <c r="Y190" s="75"/>
      <c r="Z190" s="75">
        <v>-7</v>
      </c>
      <c r="AA190" s="76">
        <v>-7</v>
      </c>
      <c r="AB190" s="75" t="s">
        <v>313</v>
      </c>
      <c r="AC190" s="75">
        <v>207</v>
      </c>
      <c r="AD190" s="75">
        <v>207</v>
      </c>
      <c r="AE190" s="75" t="s">
        <v>313</v>
      </c>
      <c r="AF190" s="76">
        <v>252</v>
      </c>
      <c r="AG190" s="76">
        <v>252</v>
      </c>
      <c r="AH190" s="75" t="s">
        <v>313</v>
      </c>
      <c r="AI190" s="75">
        <v>-45</v>
      </c>
      <c r="AJ190" s="76">
        <v>-45</v>
      </c>
      <c r="AK190" s="76" t="s">
        <v>313</v>
      </c>
      <c r="AL190" s="318">
        <v>2.2021276595744679</v>
      </c>
      <c r="AM190" s="318">
        <v>2.495049504950495</v>
      </c>
      <c r="AN190" s="89">
        <v>-0.29292184537602717</v>
      </c>
      <c r="AO190" s="314"/>
      <c r="AP190" s="315"/>
      <c r="AQ190" s="40" t="s">
        <v>61</v>
      </c>
      <c r="AR190" s="40"/>
      <c r="AS190" s="40"/>
    </row>
    <row r="191" spans="1:45" ht="17.100000000000001" customHeight="1">
      <c r="A191" s="72"/>
      <c r="B191" s="72" t="s">
        <v>62</v>
      </c>
      <c r="C191" s="72"/>
      <c r="D191" s="40"/>
      <c r="E191" s="74">
        <v>1115</v>
      </c>
      <c r="F191" s="75">
        <v>1112</v>
      </c>
      <c r="G191" s="75">
        <v>449</v>
      </c>
      <c r="H191" s="75">
        <v>408</v>
      </c>
      <c r="I191" s="75">
        <v>159</v>
      </c>
      <c r="J191" s="75">
        <v>71</v>
      </c>
      <c r="K191" s="75">
        <v>19</v>
      </c>
      <c r="L191" s="75">
        <v>5</v>
      </c>
      <c r="M191" s="75">
        <v>1</v>
      </c>
      <c r="N191" s="75">
        <v>3</v>
      </c>
      <c r="O191" s="76">
        <v>1109</v>
      </c>
      <c r="P191" s="76">
        <v>1105</v>
      </c>
      <c r="Q191" s="76">
        <v>389</v>
      </c>
      <c r="R191" s="76">
        <v>417</v>
      </c>
      <c r="S191" s="76">
        <v>184</v>
      </c>
      <c r="T191" s="76">
        <v>86</v>
      </c>
      <c r="U191" s="76">
        <v>18</v>
      </c>
      <c r="V191" s="76">
        <v>9</v>
      </c>
      <c r="W191" s="76">
        <v>2</v>
      </c>
      <c r="X191" s="75">
        <v>4</v>
      </c>
      <c r="Y191" s="75"/>
      <c r="Z191" s="75">
        <v>6</v>
      </c>
      <c r="AA191" s="76">
        <v>7</v>
      </c>
      <c r="AB191" s="75">
        <v>-1</v>
      </c>
      <c r="AC191" s="75">
        <v>2185</v>
      </c>
      <c r="AD191" s="75">
        <v>2158</v>
      </c>
      <c r="AE191" s="75">
        <v>27</v>
      </c>
      <c r="AF191" s="76">
        <v>2308</v>
      </c>
      <c r="AG191" s="76">
        <v>2277</v>
      </c>
      <c r="AH191" s="75">
        <v>31</v>
      </c>
      <c r="AI191" s="75">
        <v>-123</v>
      </c>
      <c r="AJ191" s="76">
        <v>-119</v>
      </c>
      <c r="AK191" s="76">
        <v>-4</v>
      </c>
      <c r="AL191" s="318">
        <v>1.9406474820143884</v>
      </c>
      <c r="AM191" s="318">
        <v>2.0606334841628957</v>
      </c>
      <c r="AN191" s="89">
        <v>-0.1199860021485073</v>
      </c>
      <c r="AO191" s="314"/>
      <c r="AP191" s="315"/>
      <c r="AQ191" s="40" t="s">
        <v>62</v>
      </c>
      <c r="AR191" s="40"/>
      <c r="AS191" s="40"/>
    </row>
    <row r="192" spans="1:45" ht="17.100000000000001" customHeight="1">
      <c r="A192" s="72"/>
      <c r="B192" s="72" t="s">
        <v>63</v>
      </c>
      <c r="C192" s="72"/>
      <c r="D192" s="40"/>
      <c r="E192" s="74">
        <v>285</v>
      </c>
      <c r="F192" s="75">
        <v>272</v>
      </c>
      <c r="G192" s="75">
        <v>70</v>
      </c>
      <c r="H192" s="75">
        <v>108</v>
      </c>
      <c r="I192" s="75">
        <v>56</v>
      </c>
      <c r="J192" s="75">
        <v>25</v>
      </c>
      <c r="K192" s="75">
        <v>10</v>
      </c>
      <c r="L192" s="75">
        <v>2</v>
      </c>
      <c r="M192" s="75">
        <v>1</v>
      </c>
      <c r="N192" s="75">
        <v>13</v>
      </c>
      <c r="O192" s="76">
        <v>301</v>
      </c>
      <c r="P192" s="76">
        <v>290</v>
      </c>
      <c r="Q192" s="76">
        <v>68</v>
      </c>
      <c r="R192" s="76">
        <v>118</v>
      </c>
      <c r="S192" s="76">
        <v>55</v>
      </c>
      <c r="T192" s="76">
        <v>29</v>
      </c>
      <c r="U192" s="76">
        <v>13</v>
      </c>
      <c r="V192" s="76">
        <v>6</v>
      </c>
      <c r="W192" s="76">
        <v>1</v>
      </c>
      <c r="X192" s="75">
        <v>11</v>
      </c>
      <c r="Y192" s="77"/>
      <c r="Z192" s="75">
        <v>-16</v>
      </c>
      <c r="AA192" s="76">
        <v>-18</v>
      </c>
      <c r="AB192" s="76">
        <v>2</v>
      </c>
      <c r="AC192" s="75">
        <v>913</v>
      </c>
      <c r="AD192" s="75">
        <v>625</v>
      </c>
      <c r="AE192" s="75">
        <v>288</v>
      </c>
      <c r="AF192" s="76">
        <v>971</v>
      </c>
      <c r="AG192" s="76">
        <v>693</v>
      </c>
      <c r="AH192" s="76">
        <v>278</v>
      </c>
      <c r="AI192" s="75">
        <v>-58</v>
      </c>
      <c r="AJ192" s="76">
        <v>-68</v>
      </c>
      <c r="AK192" s="76">
        <v>10</v>
      </c>
      <c r="AL192" s="318">
        <v>2.2977941176470589</v>
      </c>
      <c r="AM192" s="318">
        <v>2.3896551724137929</v>
      </c>
      <c r="AN192" s="89">
        <v>-9.1861054766734007E-2</v>
      </c>
      <c r="AO192" s="314"/>
      <c r="AP192" s="315"/>
      <c r="AQ192" s="40" t="s">
        <v>63</v>
      </c>
      <c r="AR192" s="40"/>
      <c r="AS192" s="40"/>
    </row>
    <row r="193" spans="1:45" ht="17.100000000000001" customHeight="1">
      <c r="A193" s="72"/>
      <c r="B193" s="72" t="s">
        <v>64</v>
      </c>
      <c r="C193" s="72"/>
      <c r="D193" s="40"/>
      <c r="E193" s="74">
        <v>566</v>
      </c>
      <c r="F193" s="75">
        <v>565</v>
      </c>
      <c r="G193" s="75">
        <v>107</v>
      </c>
      <c r="H193" s="75">
        <v>231</v>
      </c>
      <c r="I193" s="75">
        <v>120</v>
      </c>
      <c r="J193" s="75">
        <v>79</v>
      </c>
      <c r="K193" s="75">
        <v>17</v>
      </c>
      <c r="L193" s="75">
        <v>8</v>
      </c>
      <c r="M193" s="75">
        <v>3</v>
      </c>
      <c r="N193" s="75">
        <v>1</v>
      </c>
      <c r="O193" s="76">
        <v>496</v>
      </c>
      <c r="P193" s="76">
        <v>495</v>
      </c>
      <c r="Q193" s="76">
        <v>82</v>
      </c>
      <c r="R193" s="76">
        <v>192</v>
      </c>
      <c r="S193" s="76">
        <v>107</v>
      </c>
      <c r="T193" s="76">
        <v>80</v>
      </c>
      <c r="U193" s="76">
        <v>27</v>
      </c>
      <c r="V193" s="76">
        <v>5</v>
      </c>
      <c r="W193" s="76">
        <v>2</v>
      </c>
      <c r="X193" s="75">
        <v>1</v>
      </c>
      <c r="Y193" s="77"/>
      <c r="Z193" s="75">
        <v>70</v>
      </c>
      <c r="AA193" s="76">
        <v>70</v>
      </c>
      <c r="AB193" s="76">
        <v>0</v>
      </c>
      <c r="AC193" s="75">
        <v>1419</v>
      </c>
      <c r="AD193" s="75">
        <v>1402</v>
      </c>
      <c r="AE193" s="75">
        <v>17</v>
      </c>
      <c r="AF193" s="76">
        <v>1302</v>
      </c>
      <c r="AG193" s="76">
        <v>1286</v>
      </c>
      <c r="AH193" s="76">
        <v>16</v>
      </c>
      <c r="AI193" s="75">
        <v>117</v>
      </c>
      <c r="AJ193" s="76">
        <v>116</v>
      </c>
      <c r="AK193" s="76">
        <v>1</v>
      </c>
      <c r="AL193" s="318">
        <v>2.48141592920354</v>
      </c>
      <c r="AM193" s="318">
        <v>2.5979797979797978</v>
      </c>
      <c r="AN193" s="89">
        <v>-0.1165638687762578</v>
      </c>
      <c r="AO193" s="314"/>
      <c r="AP193" s="315"/>
      <c r="AQ193" s="40" t="s">
        <v>64</v>
      </c>
      <c r="AR193" s="40"/>
      <c r="AS193" s="40"/>
    </row>
    <row r="194" spans="1:45" ht="17.100000000000001" customHeight="1">
      <c r="A194" s="72"/>
      <c r="B194" s="72" t="s">
        <v>65</v>
      </c>
      <c r="C194" s="72"/>
      <c r="D194" s="40"/>
      <c r="E194" s="74">
        <v>2569</v>
      </c>
      <c r="F194" s="75">
        <v>2554</v>
      </c>
      <c r="G194" s="75">
        <v>898</v>
      </c>
      <c r="H194" s="75">
        <v>910</v>
      </c>
      <c r="I194" s="75">
        <v>435</v>
      </c>
      <c r="J194" s="75">
        <v>234</v>
      </c>
      <c r="K194" s="75">
        <v>60</v>
      </c>
      <c r="L194" s="75">
        <v>11</v>
      </c>
      <c r="M194" s="75">
        <v>6</v>
      </c>
      <c r="N194" s="75">
        <v>15</v>
      </c>
      <c r="O194" s="76">
        <v>2572</v>
      </c>
      <c r="P194" s="76">
        <v>2561</v>
      </c>
      <c r="Q194" s="76">
        <v>794</v>
      </c>
      <c r="R194" s="76">
        <v>906</v>
      </c>
      <c r="S194" s="76">
        <v>482</v>
      </c>
      <c r="T194" s="76">
        <v>280</v>
      </c>
      <c r="U194" s="76">
        <v>80</v>
      </c>
      <c r="V194" s="76">
        <v>13</v>
      </c>
      <c r="W194" s="76">
        <v>6</v>
      </c>
      <c r="X194" s="75">
        <v>11</v>
      </c>
      <c r="Y194" s="77"/>
      <c r="Z194" s="75">
        <v>-3</v>
      </c>
      <c r="AA194" s="76">
        <v>-7</v>
      </c>
      <c r="AB194" s="76">
        <v>4</v>
      </c>
      <c r="AC194" s="75">
        <v>5811</v>
      </c>
      <c r="AD194" s="75">
        <v>5368</v>
      </c>
      <c r="AE194" s="75">
        <v>443</v>
      </c>
      <c r="AF194" s="76">
        <v>6096</v>
      </c>
      <c r="AG194" s="76">
        <v>5693</v>
      </c>
      <c r="AH194" s="76">
        <v>403</v>
      </c>
      <c r="AI194" s="75">
        <v>-285</v>
      </c>
      <c r="AJ194" s="75">
        <v>-325</v>
      </c>
      <c r="AK194" s="75">
        <v>40</v>
      </c>
      <c r="AL194" s="318">
        <v>2.1018010963194986</v>
      </c>
      <c r="AM194" s="318">
        <v>2.2229597813354158</v>
      </c>
      <c r="AN194" s="89">
        <v>-0.1211586850159172</v>
      </c>
      <c r="AO194" s="314"/>
      <c r="AP194" s="315"/>
      <c r="AQ194" s="40" t="s">
        <v>65</v>
      </c>
      <c r="AR194" s="40"/>
      <c r="AS194" s="40"/>
    </row>
    <row r="195" spans="1:45" ht="17.100000000000001" customHeight="1">
      <c r="A195" s="72"/>
      <c r="B195" s="72"/>
      <c r="C195" s="72" t="s">
        <v>4</v>
      </c>
      <c r="D195" s="40"/>
      <c r="E195" s="74">
        <v>1007</v>
      </c>
      <c r="F195" s="75">
        <v>998</v>
      </c>
      <c r="G195" s="75">
        <v>387</v>
      </c>
      <c r="H195" s="75">
        <v>335</v>
      </c>
      <c r="I195" s="75">
        <v>161</v>
      </c>
      <c r="J195" s="75">
        <v>87</v>
      </c>
      <c r="K195" s="75">
        <v>20</v>
      </c>
      <c r="L195" s="75">
        <v>6</v>
      </c>
      <c r="M195" s="75">
        <v>2</v>
      </c>
      <c r="N195" s="75">
        <v>9</v>
      </c>
      <c r="O195" s="76">
        <v>978</v>
      </c>
      <c r="P195" s="76">
        <v>974</v>
      </c>
      <c r="Q195" s="76">
        <v>324</v>
      </c>
      <c r="R195" s="76">
        <v>333</v>
      </c>
      <c r="S195" s="76">
        <v>172</v>
      </c>
      <c r="T195" s="76">
        <v>103</v>
      </c>
      <c r="U195" s="76">
        <v>31</v>
      </c>
      <c r="V195" s="76">
        <v>6</v>
      </c>
      <c r="W195" s="76">
        <v>5</v>
      </c>
      <c r="X195" s="75">
        <v>4</v>
      </c>
      <c r="Y195" s="77"/>
      <c r="Z195" s="76">
        <v>29</v>
      </c>
      <c r="AA195" s="76">
        <v>24</v>
      </c>
      <c r="AB195" s="76">
        <v>5</v>
      </c>
      <c r="AC195" s="75">
        <v>2231</v>
      </c>
      <c r="AD195" s="75">
        <v>2038</v>
      </c>
      <c r="AE195" s="75">
        <v>193</v>
      </c>
      <c r="AF195" s="76">
        <v>2297</v>
      </c>
      <c r="AG195" s="76">
        <v>2145</v>
      </c>
      <c r="AH195" s="76">
        <v>152</v>
      </c>
      <c r="AI195" s="76">
        <v>-66</v>
      </c>
      <c r="AJ195" s="76">
        <v>-107</v>
      </c>
      <c r="AK195" s="76">
        <v>41</v>
      </c>
      <c r="AL195" s="318">
        <v>2.0420841683366735</v>
      </c>
      <c r="AM195" s="318">
        <v>2.2022587268993838</v>
      </c>
      <c r="AN195" s="89">
        <v>-0.16017455856271035</v>
      </c>
      <c r="AO195" s="314"/>
      <c r="AP195" s="315"/>
      <c r="AQ195" s="40"/>
      <c r="AR195" s="40" t="s">
        <v>4</v>
      </c>
      <c r="AS195" s="40"/>
    </row>
    <row r="196" spans="1:45" ht="17.100000000000001" customHeight="1">
      <c r="A196" s="72"/>
      <c r="B196" s="72"/>
      <c r="C196" s="72" t="s">
        <v>5</v>
      </c>
      <c r="D196" s="40"/>
      <c r="E196" s="74">
        <v>1048</v>
      </c>
      <c r="F196" s="75">
        <v>1045</v>
      </c>
      <c r="G196" s="75">
        <v>381</v>
      </c>
      <c r="H196" s="75">
        <v>371</v>
      </c>
      <c r="I196" s="75">
        <v>174</v>
      </c>
      <c r="J196" s="75">
        <v>92</v>
      </c>
      <c r="K196" s="75">
        <v>20</v>
      </c>
      <c r="L196" s="75">
        <v>3</v>
      </c>
      <c r="M196" s="75">
        <v>4</v>
      </c>
      <c r="N196" s="75">
        <v>3</v>
      </c>
      <c r="O196" s="76">
        <v>1084</v>
      </c>
      <c r="P196" s="76">
        <v>1080</v>
      </c>
      <c r="Q196" s="76">
        <v>365</v>
      </c>
      <c r="R196" s="76">
        <v>378</v>
      </c>
      <c r="S196" s="76">
        <v>194</v>
      </c>
      <c r="T196" s="76">
        <v>105</v>
      </c>
      <c r="U196" s="76">
        <v>33</v>
      </c>
      <c r="V196" s="76">
        <v>5</v>
      </c>
      <c r="W196" s="76" t="s">
        <v>313</v>
      </c>
      <c r="X196" s="75">
        <v>4</v>
      </c>
      <c r="Y196" s="77"/>
      <c r="Z196" s="76">
        <v>-36</v>
      </c>
      <c r="AA196" s="76">
        <v>-35</v>
      </c>
      <c r="AB196" s="76">
        <v>-1</v>
      </c>
      <c r="AC196" s="75">
        <v>2190</v>
      </c>
      <c r="AD196" s="75">
        <v>2160</v>
      </c>
      <c r="AE196" s="75">
        <v>30</v>
      </c>
      <c r="AF196" s="76">
        <v>2356</v>
      </c>
      <c r="AG196" s="76">
        <v>2318</v>
      </c>
      <c r="AH196" s="76">
        <v>38</v>
      </c>
      <c r="AI196" s="76">
        <v>-166</v>
      </c>
      <c r="AJ196" s="76">
        <v>-158</v>
      </c>
      <c r="AK196" s="76">
        <v>-8</v>
      </c>
      <c r="AL196" s="318">
        <v>2.0669856459330145</v>
      </c>
      <c r="AM196" s="318">
        <v>2.1462962962962964</v>
      </c>
      <c r="AN196" s="89">
        <v>-7.9310650363281887E-2</v>
      </c>
      <c r="AO196" s="314"/>
      <c r="AP196" s="315"/>
      <c r="AQ196" s="40"/>
      <c r="AR196" s="40" t="s">
        <v>5</v>
      </c>
      <c r="AS196" s="40"/>
    </row>
    <row r="197" spans="1:45" ht="17.100000000000001" customHeight="1">
      <c r="A197" s="72"/>
      <c r="B197" s="72"/>
      <c r="C197" s="72" t="s">
        <v>6</v>
      </c>
      <c r="D197" s="40"/>
      <c r="E197" s="74">
        <v>514</v>
      </c>
      <c r="F197" s="75">
        <v>511</v>
      </c>
      <c r="G197" s="75">
        <v>130</v>
      </c>
      <c r="H197" s="75">
        <v>204</v>
      </c>
      <c r="I197" s="75">
        <v>100</v>
      </c>
      <c r="J197" s="75">
        <v>55</v>
      </c>
      <c r="K197" s="75">
        <v>20</v>
      </c>
      <c r="L197" s="75">
        <v>2</v>
      </c>
      <c r="M197" s="75" t="s">
        <v>313</v>
      </c>
      <c r="N197" s="75">
        <v>3</v>
      </c>
      <c r="O197" s="76">
        <v>510</v>
      </c>
      <c r="P197" s="76">
        <v>507</v>
      </c>
      <c r="Q197" s="76">
        <v>105</v>
      </c>
      <c r="R197" s="76">
        <v>195</v>
      </c>
      <c r="S197" s="76">
        <v>116</v>
      </c>
      <c r="T197" s="76">
        <v>72</v>
      </c>
      <c r="U197" s="76">
        <v>16</v>
      </c>
      <c r="V197" s="76">
        <v>2</v>
      </c>
      <c r="W197" s="76">
        <v>1</v>
      </c>
      <c r="X197" s="75">
        <v>3</v>
      </c>
      <c r="Y197" s="77"/>
      <c r="Z197" s="76">
        <v>4</v>
      </c>
      <c r="AA197" s="76">
        <v>4</v>
      </c>
      <c r="AB197" s="76">
        <v>0</v>
      </c>
      <c r="AC197" s="75">
        <v>1390</v>
      </c>
      <c r="AD197" s="75">
        <v>1170</v>
      </c>
      <c r="AE197" s="75">
        <v>220</v>
      </c>
      <c r="AF197" s="76">
        <v>1443</v>
      </c>
      <c r="AG197" s="76">
        <v>1230</v>
      </c>
      <c r="AH197" s="76">
        <v>213</v>
      </c>
      <c r="AI197" s="76">
        <v>-53</v>
      </c>
      <c r="AJ197" s="76">
        <v>-60</v>
      </c>
      <c r="AK197" s="76">
        <v>7</v>
      </c>
      <c r="AL197" s="318">
        <v>2.2896281800391391</v>
      </c>
      <c r="AM197" s="318">
        <v>2.4260355029585798</v>
      </c>
      <c r="AN197" s="89">
        <v>-0.13640732291944069</v>
      </c>
      <c r="AO197" s="314"/>
      <c r="AP197" s="315"/>
      <c r="AQ197" s="40"/>
      <c r="AR197" s="40" t="s">
        <v>6</v>
      </c>
      <c r="AS197" s="40"/>
    </row>
    <row r="198" spans="1:45" ht="17.100000000000001" customHeight="1">
      <c r="A198" s="72"/>
      <c r="B198" s="72"/>
      <c r="C198" s="72" t="s">
        <v>10</v>
      </c>
      <c r="D198" s="40"/>
      <c r="E198" s="74" t="s">
        <v>313</v>
      </c>
      <c r="F198" s="75" t="s">
        <v>313</v>
      </c>
      <c r="G198" s="75" t="s">
        <v>313</v>
      </c>
      <c r="H198" s="75" t="s">
        <v>313</v>
      </c>
      <c r="I198" s="75" t="s">
        <v>313</v>
      </c>
      <c r="J198" s="75" t="s">
        <v>313</v>
      </c>
      <c r="K198" s="75" t="s">
        <v>313</v>
      </c>
      <c r="L198" s="75" t="s">
        <v>313</v>
      </c>
      <c r="M198" s="75" t="s">
        <v>313</v>
      </c>
      <c r="N198" s="75" t="s">
        <v>313</v>
      </c>
      <c r="O198" s="76" t="s">
        <v>313</v>
      </c>
      <c r="P198" s="76" t="s">
        <v>313</v>
      </c>
      <c r="Q198" s="75" t="s">
        <v>313</v>
      </c>
      <c r="R198" s="75" t="s">
        <v>313</v>
      </c>
      <c r="S198" s="75" t="s">
        <v>313</v>
      </c>
      <c r="T198" s="75" t="s">
        <v>313</v>
      </c>
      <c r="U198" s="75" t="s">
        <v>313</v>
      </c>
      <c r="V198" s="75" t="s">
        <v>313</v>
      </c>
      <c r="W198" s="75" t="s">
        <v>313</v>
      </c>
      <c r="X198" s="75" t="s">
        <v>313</v>
      </c>
      <c r="Y198" s="75"/>
      <c r="Z198" s="76" t="s">
        <v>313</v>
      </c>
      <c r="AA198" s="76" t="s">
        <v>313</v>
      </c>
      <c r="AB198" s="75" t="s">
        <v>313</v>
      </c>
      <c r="AC198" s="76" t="s">
        <v>313</v>
      </c>
      <c r="AD198" s="76" t="s">
        <v>313</v>
      </c>
      <c r="AE198" s="75" t="s">
        <v>313</v>
      </c>
      <c r="AF198" s="76" t="s">
        <v>313</v>
      </c>
      <c r="AG198" s="76" t="s">
        <v>313</v>
      </c>
      <c r="AH198" s="75" t="s">
        <v>313</v>
      </c>
      <c r="AI198" s="76" t="s">
        <v>313</v>
      </c>
      <c r="AJ198" s="76" t="s">
        <v>313</v>
      </c>
      <c r="AK198" s="75" t="s">
        <v>313</v>
      </c>
      <c r="AL198" s="316" t="s">
        <v>313</v>
      </c>
      <c r="AM198" s="316" t="s">
        <v>313</v>
      </c>
      <c r="AN198" s="317" t="s">
        <v>313</v>
      </c>
      <c r="AO198" s="317"/>
      <c r="AP198" s="315"/>
      <c r="AQ198" s="40"/>
      <c r="AR198" s="40" t="s">
        <v>10</v>
      </c>
      <c r="AS198" s="40"/>
    </row>
    <row r="199" spans="1:45" ht="17.100000000000001" customHeight="1">
      <c r="A199" s="72"/>
      <c r="B199" s="72"/>
      <c r="C199" s="72" t="s">
        <v>11</v>
      </c>
      <c r="D199" s="40"/>
      <c r="E199" s="74" t="s">
        <v>313</v>
      </c>
      <c r="F199" s="75" t="s">
        <v>313</v>
      </c>
      <c r="G199" s="75" t="s">
        <v>313</v>
      </c>
      <c r="H199" s="75" t="s">
        <v>313</v>
      </c>
      <c r="I199" s="75" t="s">
        <v>313</v>
      </c>
      <c r="J199" s="75" t="s">
        <v>313</v>
      </c>
      <c r="K199" s="75" t="s">
        <v>313</v>
      </c>
      <c r="L199" s="75" t="s">
        <v>313</v>
      </c>
      <c r="M199" s="75" t="s">
        <v>313</v>
      </c>
      <c r="N199" s="75" t="s">
        <v>313</v>
      </c>
      <c r="O199" s="76" t="s">
        <v>313</v>
      </c>
      <c r="P199" s="75" t="s">
        <v>313</v>
      </c>
      <c r="Q199" s="75" t="s">
        <v>313</v>
      </c>
      <c r="R199" s="75" t="s">
        <v>313</v>
      </c>
      <c r="S199" s="75" t="s">
        <v>313</v>
      </c>
      <c r="T199" s="75" t="s">
        <v>313</v>
      </c>
      <c r="U199" s="75" t="s">
        <v>313</v>
      </c>
      <c r="V199" s="75" t="s">
        <v>313</v>
      </c>
      <c r="W199" s="75" t="s">
        <v>313</v>
      </c>
      <c r="X199" s="75" t="s">
        <v>313</v>
      </c>
      <c r="Y199" s="75"/>
      <c r="Z199" s="76" t="s">
        <v>313</v>
      </c>
      <c r="AA199" s="75" t="s">
        <v>313</v>
      </c>
      <c r="AB199" s="75" t="s">
        <v>313</v>
      </c>
      <c r="AC199" s="76" t="s">
        <v>313</v>
      </c>
      <c r="AD199" s="75" t="s">
        <v>313</v>
      </c>
      <c r="AE199" s="75" t="s">
        <v>313</v>
      </c>
      <c r="AF199" s="76" t="s">
        <v>313</v>
      </c>
      <c r="AG199" s="75" t="s">
        <v>313</v>
      </c>
      <c r="AH199" s="75" t="s">
        <v>313</v>
      </c>
      <c r="AI199" s="76" t="s">
        <v>313</v>
      </c>
      <c r="AJ199" s="75" t="s">
        <v>313</v>
      </c>
      <c r="AK199" s="75" t="s">
        <v>313</v>
      </c>
      <c r="AL199" s="316" t="s">
        <v>313</v>
      </c>
      <c r="AM199" s="317" t="s">
        <v>313</v>
      </c>
      <c r="AN199" s="317" t="s">
        <v>313</v>
      </c>
      <c r="AO199" s="317"/>
      <c r="AP199" s="315"/>
      <c r="AQ199" s="40"/>
      <c r="AR199" s="40" t="s">
        <v>11</v>
      </c>
      <c r="AS199" s="40"/>
    </row>
    <row r="200" spans="1:45" ht="17.100000000000001" customHeight="1">
      <c r="A200" s="72"/>
      <c r="B200" s="72" t="s">
        <v>66</v>
      </c>
      <c r="C200" s="72"/>
      <c r="D200" s="8" t="s">
        <v>322</v>
      </c>
      <c r="E200" s="74">
        <v>4</v>
      </c>
      <c r="F200" s="75">
        <v>4</v>
      </c>
      <c r="G200" s="75">
        <v>4</v>
      </c>
      <c r="H200" s="75" t="s">
        <v>313</v>
      </c>
      <c r="I200" s="75" t="s">
        <v>313</v>
      </c>
      <c r="J200" s="75" t="s">
        <v>313</v>
      </c>
      <c r="K200" s="75" t="s">
        <v>313</v>
      </c>
      <c r="L200" s="75" t="s">
        <v>313</v>
      </c>
      <c r="M200" s="75" t="s">
        <v>313</v>
      </c>
      <c r="N200" s="75" t="s">
        <v>313</v>
      </c>
      <c r="O200" s="75" t="s">
        <v>337</v>
      </c>
      <c r="P200" s="75" t="s">
        <v>337</v>
      </c>
      <c r="Q200" s="75" t="s">
        <v>337</v>
      </c>
      <c r="R200" s="75" t="s">
        <v>337</v>
      </c>
      <c r="S200" s="75" t="s">
        <v>337</v>
      </c>
      <c r="T200" s="75" t="s">
        <v>337</v>
      </c>
      <c r="U200" s="75" t="s">
        <v>337</v>
      </c>
      <c r="V200" s="75" t="s">
        <v>337</v>
      </c>
      <c r="W200" s="75" t="s">
        <v>337</v>
      </c>
      <c r="X200" s="75" t="s">
        <v>337</v>
      </c>
      <c r="Y200" s="75"/>
      <c r="Z200" s="75" t="s">
        <v>337</v>
      </c>
      <c r="AA200" s="75" t="s">
        <v>337</v>
      </c>
      <c r="AB200" s="75" t="s">
        <v>337</v>
      </c>
      <c r="AC200" s="75">
        <v>4</v>
      </c>
      <c r="AD200" s="75">
        <v>4</v>
      </c>
      <c r="AE200" s="75">
        <v>0</v>
      </c>
      <c r="AF200" s="75" t="s">
        <v>337</v>
      </c>
      <c r="AG200" s="75" t="s">
        <v>337</v>
      </c>
      <c r="AH200" s="75" t="s">
        <v>337</v>
      </c>
      <c r="AI200" s="75" t="s">
        <v>337</v>
      </c>
      <c r="AJ200" s="75" t="s">
        <v>337</v>
      </c>
      <c r="AK200" s="75" t="s">
        <v>337</v>
      </c>
      <c r="AL200" s="89">
        <v>1</v>
      </c>
      <c r="AM200" s="317" t="s">
        <v>337</v>
      </c>
      <c r="AN200" s="89" t="s">
        <v>337</v>
      </c>
      <c r="AO200" s="314"/>
      <c r="AP200" s="315"/>
      <c r="AQ200" s="40" t="s">
        <v>66</v>
      </c>
      <c r="AR200" s="40"/>
      <c r="AS200" s="8" t="s">
        <v>591</v>
      </c>
    </row>
    <row r="201" spans="1:45" ht="17.100000000000001" customHeight="1">
      <c r="A201" s="72" t="s">
        <v>67</v>
      </c>
      <c r="B201" s="72"/>
      <c r="C201" s="72"/>
      <c r="D201" s="40"/>
      <c r="E201" s="320"/>
      <c r="F201" s="77"/>
      <c r="G201" s="77"/>
      <c r="H201" s="77"/>
      <c r="I201" s="77"/>
      <c r="J201" s="77"/>
      <c r="K201" s="77"/>
      <c r="L201" s="77"/>
      <c r="M201" s="77"/>
      <c r="N201" s="77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89"/>
      <c r="AM201" s="89"/>
      <c r="AN201" s="89"/>
      <c r="AO201" s="314"/>
      <c r="AP201" s="315" t="s">
        <v>67</v>
      </c>
      <c r="AQ201" s="40"/>
      <c r="AR201" s="40"/>
      <c r="AS201" s="40"/>
    </row>
    <row r="202" spans="1:45" ht="17.100000000000001" customHeight="1">
      <c r="A202" s="72">
        <v>1</v>
      </c>
      <c r="B202" s="459" t="s">
        <v>68</v>
      </c>
      <c r="C202" s="459"/>
      <c r="D202" s="437"/>
      <c r="E202" s="74">
        <v>2481</v>
      </c>
      <c r="F202" s="75">
        <v>2475</v>
      </c>
      <c r="G202" s="75">
        <v>1425</v>
      </c>
      <c r="H202" s="75">
        <v>664</v>
      </c>
      <c r="I202" s="75">
        <v>245</v>
      </c>
      <c r="J202" s="75">
        <v>99</v>
      </c>
      <c r="K202" s="75">
        <v>31</v>
      </c>
      <c r="L202" s="75">
        <v>11</v>
      </c>
      <c r="M202" s="75">
        <v>0</v>
      </c>
      <c r="N202" s="75">
        <v>6</v>
      </c>
      <c r="O202" s="75">
        <v>2570</v>
      </c>
      <c r="P202" s="75">
        <v>2565</v>
      </c>
      <c r="Q202" s="75">
        <v>1369</v>
      </c>
      <c r="R202" s="75">
        <v>756</v>
      </c>
      <c r="S202" s="75">
        <v>276</v>
      </c>
      <c r="T202" s="75">
        <v>114</v>
      </c>
      <c r="U202" s="75">
        <v>39</v>
      </c>
      <c r="V202" s="75">
        <v>5</v>
      </c>
      <c r="W202" s="75">
        <v>6</v>
      </c>
      <c r="X202" s="75">
        <v>5</v>
      </c>
      <c r="Y202" s="75"/>
      <c r="Z202" s="75">
        <v>-89</v>
      </c>
      <c r="AA202" s="75">
        <v>-90</v>
      </c>
      <c r="AB202" s="75">
        <v>1</v>
      </c>
      <c r="AC202" s="75">
        <v>4418</v>
      </c>
      <c r="AD202" s="75">
        <v>4105</v>
      </c>
      <c r="AE202" s="75">
        <v>313</v>
      </c>
      <c r="AF202" s="75">
        <v>4662</v>
      </c>
      <c r="AG202" s="75">
        <v>4434</v>
      </c>
      <c r="AH202" s="75">
        <v>228</v>
      </c>
      <c r="AI202" s="75">
        <v>-244</v>
      </c>
      <c r="AJ202" s="75">
        <v>-329</v>
      </c>
      <c r="AK202" s="75">
        <v>85</v>
      </c>
      <c r="AL202" s="89">
        <v>1.6585858585858586</v>
      </c>
      <c r="AM202" s="89">
        <v>1.7286549707602339</v>
      </c>
      <c r="AN202" s="89">
        <v>-7.0069112174375281E-2</v>
      </c>
      <c r="AO202" s="89"/>
      <c r="AP202" s="315">
        <v>1</v>
      </c>
      <c r="AQ202" s="460" t="s">
        <v>68</v>
      </c>
      <c r="AR202" s="461"/>
      <c r="AS202" s="434"/>
    </row>
    <row r="203" spans="1:45" ht="17.100000000000001" customHeight="1">
      <c r="A203" s="72">
        <v>2</v>
      </c>
      <c r="B203" s="459" t="s">
        <v>323</v>
      </c>
      <c r="C203" s="459"/>
      <c r="D203" s="31" t="s">
        <v>824</v>
      </c>
      <c r="E203" s="74">
        <v>2309</v>
      </c>
      <c r="F203" s="75">
        <v>2305</v>
      </c>
      <c r="G203" s="75">
        <v>1214</v>
      </c>
      <c r="H203" s="75">
        <v>704</v>
      </c>
      <c r="I203" s="75">
        <v>240</v>
      </c>
      <c r="J203" s="75">
        <v>114</v>
      </c>
      <c r="K203" s="75">
        <v>27</v>
      </c>
      <c r="L203" s="75">
        <v>6</v>
      </c>
      <c r="M203" s="75">
        <v>0</v>
      </c>
      <c r="N203" s="75">
        <v>4</v>
      </c>
      <c r="O203" s="75">
        <v>2329</v>
      </c>
      <c r="P203" s="75">
        <v>2322</v>
      </c>
      <c r="Q203" s="75">
        <v>1113</v>
      </c>
      <c r="R203" s="75">
        <v>739</v>
      </c>
      <c r="S203" s="75">
        <v>280</v>
      </c>
      <c r="T203" s="75">
        <v>130</v>
      </c>
      <c r="U203" s="75">
        <v>49</v>
      </c>
      <c r="V203" s="75">
        <v>8</v>
      </c>
      <c r="W203" s="75">
        <v>3</v>
      </c>
      <c r="X203" s="75">
        <v>7</v>
      </c>
      <c r="Y203" s="75"/>
      <c r="Z203" s="75">
        <v>-20</v>
      </c>
      <c r="AA203" s="75">
        <v>-17</v>
      </c>
      <c r="AB203" s="75">
        <v>-3</v>
      </c>
      <c r="AC203" s="75">
        <v>4004</v>
      </c>
      <c r="AD203" s="75">
        <v>3969</v>
      </c>
      <c r="AE203" s="75">
        <v>35</v>
      </c>
      <c r="AF203" s="75">
        <v>4313</v>
      </c>
      <c r="AG203" s="75">
        <v>4265</v>
      </c>
      <c r="AH203" s="75">
        <v>48</v>
      </c>
      <c r="AI203" s="75">
        <v>-309</v>
      </c>
      <c r="AJ203" s="75">
        <v>-296</v>
      </c>
      <c r="AK203" s="75">
        <v>-13</v>
      </c>
      <c r="AL203" s="89">
        <v>1.7219088937093276</v>
      </c>
      <c r="AM203" s="89">
        <v>1.8367786391042205</v>
      </c>
      <c r="AN203" s="89">
        <v>-0.11486974539489281</v>
      </c>
      <c r="AO203" s="89"/>
      <c r="AP203" s="315">
        <v>2</v>
      </c>
      <c r="AQ203" s="460" t="s">
        <v>323</v>
      </c>
      <c r="AR203" s="461"/>
      <c r="AS203" s="8" t="s">
        <v>592</v>
      </c>
    </row>
    <row r="204" spans="1:45" ht="17.100000000000001" customHeight="1">
      <c r="A204" s="72">
        <v>3</v>
      </c>
      <c r="B204" s="459" t="s">
        <v>69</v>
      </c>
      <c r="C204" s="459"/>
      <c r="D204" s="437"/>
      <c r="E204" s="74">
        <v>2385</v>
      </c>
      <c r="F204" s="75">
        <v>2383</v>
      </c>
      <c r="G204" s="75">
        <v>1356</v>
      </c>
      <c r="H204" s="75">
        <v>628</v>
      </c>
      <c r="I204" s="75">
        <v>243</v>
      </c>
      <c r="J204" s="75">
        <v>113</v>
      </c>
      <c r="K204" s="75">
        <v>33</v>
      </c>
      <c r="L204" s="75">
        <v>7</v>
      </c>
      <c r="M204" s="75">
        <v>3</v>
      </c>
      <c r="N204" s="75">
        <v>2</v>
      </c>
      <c r="O204" s="75">
        <v>2424</v>
      </c>
      <c r="P204" s="75">
        <v>2423</v>
      </c>
      <c r="Q204" s="75">
        <v>1302</v>
      </c>
      <c r="R204" s="75">
        <v>674</v>
      </c>
      <c r="S204" s="75">
        <v>259</v>
      </c>
      <c r="T204" s="75">
        <v>132</v>
      </c>
      <c r="U204" s="75">
        <v>45</v>
      </c>
      <c r="V204" s="75">
        <v>5</v>
      </c>
      <c r="W204" s="75">
        <v>6</v>
      </c>
      <c r="X204" s="75">
        <v>1</v>
      </c>
      <c r="Y204" s="75"/>
      <c r="Z204" s="75">
        <v>-39</v>
      </c>
      <c r="AA204" s="75">
        <v>-40</v>
      </c>
      <c r="AB204" s="75">
        <v>1</v>
      </c>
      <c r="AC204" s="75">
        <v>4097</v>
      </c>
      <c r="AD204" s="75">
        <v>4022</v>
      </c>
      <c r="AE204" s="75">
        <v>75</v>
      </c>
      <c r="AF204" s="75">
        <v>4333</v>
      </c>
      <c r="AG204" s="75">
        <v>4255</v>
      </c>
      <c r="AH204" s="75">
        <v>78</v>
      </c>
      <c r="AI204" s="75">
        <v>-236</v>
      </c>
      <c r="AJ204" s="75">
        <v>-233</v>
      </c>
      <c r="AK204" s="75">
        <v>-3</v>
      </c>
      <c r="AL204" s="89">
        <v>1.687788501888376</v>
      </c>
      <c r="AM204" s="89">
        <v>1.756087494841106</v>
      </c>
      <c r="AN204" s="89">
        <v>-6.8298992952730009E-2</v>
      </c>
      <c r="AO204" s="89"/>
      <c r="AP204" s="315">
        <v>3</v>
      </c>
      <c r="AQ204" s="460" t="s">
        <v>69</v>
      </c>
      <c r="AR204" s="461"/>
      <c r="AS204" s="434"/>
    </row>
    <row r="205" spans="1:45" ht="17.100000000000001" customHeight="1">
      <c r="A205" s="72">
        <v>4</v>
      </c>
      <c r="B205" s="459" t="s">
        <v>70</v>
      </c>
      <c r="C205" s="459"/>
      <c r="D205" s="437"/>
      <c r="E205" s="74">
        <v>2416</v>
      </c>
      <c r="F205" s="75">
        <v>2410</v>
      </c>
      <c r="G205" s="75">
        <v>1119</v>
      </c>
      <c r="H205" s="75">
        <v>751</v>
      </c>
      <c r="I205" s="75">
        <v>296</v>
      </c>
      <c r="J205" s="75">
        <v>180</v>
      </c>
      <c r="K205" s="75">
        <v>53</v>
      </c>
      <c r="L205" s="75">
        <v>8</v>
      </c>
      <c r="M205" s="75">
        <v>3</v>
      </c>
      <c r="N205" s="75">
        <v>6</v>
      </c>
      <c r="O205" s="75">
        <v>2497</v>
      </c>
      <c r="P205" s="75">
        <v>2491</v>
      </c>
      <c r="Q205" s="75">
        <v>1070</v>
      </c>
      <c r="R205" s="75">
        <v>794</v>
      </c>
      <c r="S205" s="75">
        <v>350</v>
      </c>
      <c r="T205" s="75">
        <v>194</v>
      </c>
      <c r="U205" s="75">
        <v>70</v>
      </c>
      <c r="V205" s="75">
        <v>12</v>
      </c>
      <c r="W205" s="75">
        <v>1</v>
      </c>
      <c r="X205" s="75">
        <v>6</v>
      </c>
      <c r="Y205" s="75"/>
      <c r="Z205" s="75">
        <v>-81</v>
      </c>
      <c r="AA205" s="75">
        <v>-81</v>
      </c>
      <c r="AB205" s="75">
        <v>0</v>
      </c>
      <c r="AC205" s="75">
        <v>4699</v>
      </c>
      <c r="AD205" s="75">
        <v>4564</v>
      </c>
      <c r="AE205" s="75">
        <v>135</v>
      </c>
      <c r="AF205" s="75">
        <v>5021</v>
      </c>
      <c r="AG205" s="75">
        <v>4914</v>
      </c>
      <c r="AH205" s="75">
        <v>107</v>
      </c>
      <c r="AI205" s="75">
        <v>-322</v>
      </c>
      <c r="AJ205" s="75">
        <v>-350</v>
      </c>
      <c r="AK205" s="75">
        <v>28</v>
      </c>
      <c r="AL205" s="89">
        <v>1.8937759336099584</v>
      </c>
      <c r="AM205" s="89">
        <v>1.9727017262143718</v>
      </c>
      <c r="AN205" s="89">
        <v>-7.8925792604413347E-2</v>
      </c>
      <c r="AO205" s="89"/>
      <c r="AP205" s="315">
        <v>4</v>
      </c>
      <c r="AQ205" s="460" t="s">
        <v>70</v>
      </c>
      <c r="AR205" s="461"/>
      <c r="AS205" s="434"/>
    </row>
    <row r="206" spans="1:45" ht="17.100000000000001" customHeight="1">
      <c r="A206" s="72">
        <v>5</v>
      </c>
      <c r="B206" s="459" t="s">
        <v>71</v>
      </c>
      <c r="C206" s="459"/>
      <c r="D206" s="437"/>
      <c r="E206" s="74">
        <v>2429</v>
      </c>
      <c r="F206" s="75">
        <v>2426</v>
      </c>
      <c r="G206" s="75">
        <v>883</v>
      </c>
      <c r="H206" s="75">
        <v>895</v>
      </c>
      <c r="I206" s="75">
        <v>367</v>
      </c>
      <c r="J206" s="75">
        <v>211</v>
      </c>
      <c r="K206" s="75">
        <v>58</v>
      </c>
      <c r="L206" s="75">
        <v>11</v>
      </c>
      <c r="M206" s="75">
        <v>1</v>
      </c>
      <c r="N206" s="75">
        <v>3</v>
      </c>
      <c r="O206" s="75">
        <v>2652</v>
      </c>
      <c r="P206" s="75">
        <v>2644</v>
      </c>
      <c r="Q206" s="75">
        <v>927</v>
      </c>
      <c r="R206" s="75">
        <v>942</v>
      </c>
      <c r="S206" s="75">
        <v>413</v>
      </c>
      <c r="T206" s="75">
        <v>263</v>
      </c>
      <c r="U206" s="75">
        <v>76</v>
      </c>
      <c r="V206" s="75">
        <v>17</v>
      </c>
      <c r="W206" s="75">
        <v>6</v>
      </c>
      <c r="X206" s="75">
        <v>8</v>
      </c>
      <c r="Y206" s="75"/>
      <c r="Z206" s="75">
        <v>-223</v>
      </c>
      <c r="AA206" s="75">
        <v>-218</v>
      </c>
      <c r="AB206" s="75">
        <v>-5</v>
      </c>
      <c r="AC206" s="75">
        <v>5023</v>
      </c>
      <c r="AD206" s="75">
        <v>4981</v>
      </c>
      <c r="AE206" s="75">
        <v>42</v>
      </c>
      <c r="AF206" s="75">
        <v>5670</v>
      </c>
      <c r="AG206" s="75">
        <v>5628</v>
      </c>
      <c r="AH206" s="75">
        <v>42</v>
      </c>
      <c r="AI206" s="75">
        <v>-647</v>
      </c>
      <c r="AJ206" s="75">
        <v>-647</v>
      </c>
      <c r="AK206" s="75">
        <v>0</v>
      </c>
      <c r="AL206" s="89">
        <v>2.0531739488870571</v>
      </c>
      <c r="AM206" s="89">
        <v>2.1285930408472011</v>
      </c>
      <c r="AN206" s="89">
        <v>-7.5419091960144069E-2</v>
      </c>
      <c r="AO206" s="89"/>
      <c r="AP206" s="315">
        <v>5</v>
      </c>
      <c r="AQ206" s="460" t="s">
        <v>71</v>
      </c>
      <c r="AR206" s="461"/>
      <c r="AS206" s="434"/>
    </row>
    <row r="207" spans="1:45" ht="17.100000000000001" customHeight="1">
      <c r="A207" s="72">
        <v>6</v>
      </c>
      <c r="B207" s="459" t="s">
        <v>72</v>
      </c>
      <c r="C207" s="459"/>
      <c r="D207" s="437"/>
      <c r="E207" s="74">
        <v>4246</v>
      </c>
      <c r="F207" s="75">
        <v>4242</v>
      </c>
      <c r="G207" s="75">
        <v>2225</v>
      </c>
      <c r="H207" s="75">
        <v>1142</v>
      </c>
      <c r="I207" s="75">
        <v>513</v>
      </c>
      <c r="J207" s="75">
        <v>265</v>
      </c>
      <c r="K207" s="75">
        <v>78</v>
      </c>
      <c r="L207" s="75">
        <v>15</v>
      </c>
      <c r="M207" s="75">
        <v>4</v>
      </c>
      <c r="N207" s="75">
        <v>4</v>
      </c>
      <c r="O207" s="75">
        <v>4320</v>
      </c>
      <c r="P207" s="75">
        <v>4308</v>
      </c>
      <c r="Q207" s="75">
        <v>2105</v>
      </c>
      <c r="R207" s="75">
        <v>1195</v>
      </c>
      <c r="S207" s="75">
        <v>551</v>
      </c>
      <c r="T207" s="75">
        <v>330</v>
      </c>
      <c r="U207" s="75">
        <v>100</v>
      </c>
      <c r="V207" s="75">
        <v>24</v>
      </c>
      <c r="W207" s="75">
        <v>3</v>
      </c>
      <c r="X207" s="75">
        <v>12</v>
      </c>
      <c r="Y207" s="75"/>
      <c r="Z207" s="75">
        <v>-74</v>
      </c>
      <c r="AA207" s="75">
        <v>-66</v>
      </c>
      <c r="AB207" s="75">
        <v>-8</v>
      </c>
      <c r="AC207" s="75">
        <v>7720</v>
      </c>
      <c r="AD207" s="75">
        <v>7616</v>
      </c>
      <c r="AE207" s="75">
        <v>104</v>
      </c>
      <c r="AF207" s="75">
        <v>8315</v>
      </c>
      <c r="AG207" s="75">
        <v>8134</v>
      </c>
      <c r="AH207" s="75">
        <v>181</v>
      </c>
      <c r="AI207" s="75">
        <v>-595</v>
      </c>
      <c r="AJ207" s="75">
        <v>-518</v>
      </c>
      <c r="AK207" s="75">
        <v>-77</v>
      </c>
      <c r="AL207" s="89">
        <v>1.7953795379537953</v>
      </c>
      <c r="AM207" s="89">
        <v>1.8881151346332405</v>
      </c>
      <c r="AN207" s="89">
        <v>-9.2735596679445198E-2</v>
      </c>
      <c r="AO207" s="89"/>
      <c r="AP207" s="315">
        <v>6</v>
      </c>
      <c r="AQ207" s="460" t="s">
        <v>72</v>
      </c>
      <c r="AR207" s="461"/>
      <c r="AS207" s="434"/>
    </row>
    <row r="208" spans="1:45" ht="17.100000000000001" customHeight="1">
      <c r="A208" s="72">
        <v>7</v>
      </c>
      <c r="B208" s="459" t="s">
        <v>73</v>
      </c>
      <c r="C208" s="459"/>
      <c r="D208" s="437"/>
      <c r="E208" s="74">
        <v>2384</v>
      </c>
      <c r="F208" s="75">
        <v>2361</v>
      </c>
      <c r="G208" s="75">
        <v>868</v>
      </c>
      <c r="H208" s="75">
        <v>869</v>
      </c>
      <c r="I208" s="75">
        <v>366</v>
      </c>
      <c r="J208" s="75">
        <v>195</v>
      </c>
      <c r="K208" s="75">
        <v>42</v>
      </c>
      <c r="L208" s="75">
        <v>15</v>
      </c>
      <c r="M208" s="75">
        <v>6</v>
      </c>
      <c r="N208" s="75">
        <v>23</v>
      </c>
      <c r="O208" s="75">
        <v>2700</v>
      </c>
      <c r="P208" s="75">
        <v>2676</v>
      </c>
      <c r="Q208" s="75">
        <v>917</v>
      </c>
      <c r="R208" s="75">
        <v>976</v>
      </c>
      <c r="S208" s="75">
        <v>443</v>
      </c>
      <c r="T208" s="75">
        <v>257</v>
      </c>
      <c r="U208" s="75">
        <v>56</v>
      </c>
      <c r="V208" s="75">
        <v>22</v>
      </c>
      <c r="W208" s="75">
        <v>5</v>
      </c>
      <c r="X208" s="75">
        <v>24</v>
      </c>
      <c r="Y208" s="75"/>
      <c r="Z208" s="75">
        <v>-316</v>
      </c>
      <c r="AA208" s="75">
        <v>-315</v>
      </c>
      <c r="AB208" s="75">
        <v>-1</v>
      </c>
      <c r="AC208" s="75">
        <v>5330</v>
      </c>
      <c r="AD208" s="75">
        <v>4826</v>
      </c>
      <c r="AE208" s="75">
        <v>504</v>
      </c>
      <c r="AF208" s="75">
        <v>6310</v>
      </c>
      <c r="AG208" s="75">
        <v>5673</v>
      </c>
      <c r="AH208" s="75">
        <v>637</v>
      </c>
      <c r="AI208" s="75">
        <v>-980</v>
      </c>
      <c r="AJ208" s="75">
        <v>-847</v>
      </c>
      <c r="AK208" s="75">
        <v>-133</v>
      </c>
      <c r="AL208" s="89">
        <v>2.0440491317238458</v>
      </c>
      <c r="AM208" s="89">
        <v>2.1199551569506725</v>
      </c>
      <c r="AN208" s="89">
        <v>-7.5906025226826657E-2</v>
      </c>
      <c r="AO208" s="89"/>
      <c r="AP208" s="315">
        <v>7</v>
      </c>
      <c r="AQ208" s="460" t="s">
        <v>73</v>
      </c>
      <c r="AR208" s="461"/>
      <c r="AS208" s="434"/>
    </row>
    <row r="209" spans="1:45" ht="17.100000000000001" customHeight="1">
      <c r="A209" s="72">
        <v>8</v>
      </c>
      <c r="B209" s="459" t="s">
        <v>74</v>
      </c>
      <c r="C209" s="459"/>
      <c r="D209" s="437"/>
      <c r="E209" s="74">
        <v>1077</v>
      </c>
      <c r="F209" s="75">
        <v>1076</v>
      </c>
      <c r="G209" s="75">
        <v>438</v>
      </c>
      <c r="H209" s="75">
        <v>365</v>
      </c>
      <c r="I209" s="75">
        <v>164</v>
      </c>
      <c r="J209" s="75">
        <v>71</v>
      </c>
      <c r="K209" s="75">
        <v>31</v>
      </c>
      <c r="L209" s="75">
        <v>3</v>
      </c>
      <c r="M209" s="75">
        <v>4</v>
      </c>
      <c r="N209" s="75">
        <v>1</v>
      </c>
      <c r="O209" s="75">
        <v>1226</v>
      </c>
      <c r="P209" s="75">
        <v>1224</v>
      </c>
      <c r="Q209" s="75">
        <v>454</v>
      </c>
      <c r="R209" s="75">
        <v>425</v>
      </c>
      <c r="S209" s="75">
        <v>207</v>
      </c>
      <c r="T209" s="75">
        <v>81</v>
      </c>
      <c r="U209" s="75">
        <v>39</v>
      </c>
      <c r="V209" s="75">
        <v>11</v>
      </c>
      <c r="W209" s="75">
        <v>7</v>
      </c>
      <c r="X209" s="75">
        <v>2</v>
      </c>
      <c r="Y209" s="75"/>
      <c r="Z209" s="75">
        <v>-149</v>
      </c>
      <c r="AA209" s="75">
        <v>-148</v>
      </c>
      <c r="AB209" s="75">
        <v>-1</v>
      </c>
      <c r="AC209" s="75">
        <v>2148</v>
      </c>
      <c r="AD209" s="75">
        <v>2146</v>
      </c>
      <c r="AE209" s="75">
        <v>2</v>
      </c>
      <c r="AF209" s="75">
        <v>2571</v>
      </c>
      <c r="AG209" s="75">
        <v>2561</v>
      </c>
      <c r="AH209" s="75">
        <v>10</v>
      </c>
      <c r="AI209" s="75">
        <v>-423</v>
      </c>
      <c r="AJ209" s="75">
        <v>-415</v>
      </c>
      <c r="AK209" s="75">
        <v>-8</v>
      </c>
      <c r="AL209" s="89">
        <v>1.9944237918215613</v>
      </c>
      <c r="AM209" s="89">
        <v>2.0923202614379086</v>
      </c>
      <c r="AN209" s="89">
        <v>-9.7896469616347348E-2</v>
      </c>
      <c r="AO209" s="89"/>
      <c r="AP209" s="315">
        <v>8</v>
      </c>
      <c r="AQ209" s="460" t="s">
        <v>74</v>
      </c>
      <c r="AR209" s="461"/>
      <c r="AS209" s="434"/>
    </row>
    <row r="210" spans="1:45" ht="17.100000000000001" customHeight="1">
      <c r="A210" s="72">
        <v>9</v>
      </c>
      <c r="B210" s="459" t="s">
        <v>75</v>
      </c>
      <c r="C210" s="459"/>
      <c r="D210" s="437"/>
      <c r="E210" s="74">
        <v>1621</v>
      </c>
      <c r="F210" s="75">
        <v>1620</v>
      </c>
      <c r="G210" s="75">
        <v>622</v>
      </c>
      <c r="H210" s="75">
        <v>582</v>
      </c>
      <c r="I210" s="75">
        <v>259</v>
      </c>
      <c r="J210" s="75">
        <v>104</v>
      </c>
      <c r="K210" s="75">
        <v>37</v>
      </c>
      <c r="L210" s="75">
        <v>12</v>
      </c>
      <c r="M210" s="75">
        <v>4</v>
      </c>
      <c r="N210" s="75">
        <v>1</v>
      </c>
      <c r="O210" s="75">
        <v>1777</v>
      </c>
      <c r="P210" s="75">
        <v>1775</v>
      </c>
      <c r="Q210" s="75">
        <v>632</v>
      </c>
      <c r="R210" s="75">
        <v>638</v>
      </c>
      <c r="S210" s="75">
        <v>301</v>
      </c>
      <c r="T210" s="75">
        <v>142</v>
      </c>
      <c r="U210" s="75">
        <v>45</v>
      </c>
      <c r="V210" s="75">
        <v>9</v>
      </c>
      <c r="W210" s="75">
        <v>8</v>
      </c>
      <c r="X210" s="75">
        <v>2</v>
      </c>
      <c r="Y210" s="75"/>
      <c r="Z210" s="75">
        <v>-156</v>
      </c>
      <c r="AA210" s="75">
        <v>-155</v>
      </c>
      <c r="AB210" s="75">
        <v>-1</v>
      </c>
      <c r="AC210" s="75">
        <v>3285</v>
      </c>
      <c r="AD210" s="75">
        <v>3268</v>
      </c>
      <c r="AE210" s="75">
        <v>17</v>
      </c>
      <c r="AF210" s="75">
        <v>3737</v>
      </c>
      <c r="AG210" s="75">
        <v>3718</v>
      </c>
      <c r="AH210" s="75">
        <v>19</v>
      </c>
      <c r="AI210" s="75">
        <v>-452</v>
      </c>
      <c r="AJ210" s="75">
        <v>-450</v>
      </c>
      <c r="AK210" s="75">
        <v>-2</v>
      </c>
      <c r="AL210" s="89">
        <v>2.0172839506172839</v>
      </c>
      <c r="AM210" s="89">
        <v>2.0946478873239438</v>
      </c>
      <c r="AN210" s="89">
        <v>-7.7363936706659864E-2</v>
      </c>
      <c r="AO210" s="89"/>
      <c r="AP210" s="315">
        <v>9</v>
      </c>
      <c r="AQ210" s="460" t="s">
        <v>75</v>
      </c>
      <c r="AR210" s="461"/>
      <c r="AS210" s="434"/>
    </row>
    <row r="211" spans="1:45" ht="17.100000000000001" customHeight="1">
      <c r="A211" s="72">
        <v>10</v>
      </c>
      <c r="B211" s="459" t="s">
        <v>76</v>
      </c>
      <c r="C211" s="459"/>
      <c r="D211" s="437"/>
      <c r="E211" s="74">
        <v>2043</v>
      </c>
      <c r="F211" s="75">
        <v>2036</v>
      </c>
      <c r="G211" s="75">
        <v>909</v>
      </c>
      <c r="H211" s="75">
        <v>689</v>
      </c>
      <c r="I211" s="75">
        <v>256</v>
      </c>
      <c r="J211" s="75">
        <v>140</v>
      </c>
      <c r="K211" s="75">
        <v>37</v>
      </c>
      <c r="L211" s="75">
        <v>3</v>
      </c>
      <c r="M211" s="75">
        <v>2</v>
      </c>
      <c r="N211" s="75">
        <v>7</v>
      </c>
      <c r="O211" s="75">
        <v>2073</v>
      </c>
      <c r="P211" s="75">
        <v>2069</v>
      </c>
      <c r="Q211" s="75">
        <v>883</v>
      </c>
      <c r="R211" s="75">
        <v>681</v>
      </c>
      <c r="S211" s="75">
        <v>299</v>
      </c>
      <c r="T211" s="75">
        <v>159</v>
      </c>
      <c r="U211" s="75">
        <v>39</v>
      </c>
      <c r="V211" s="75">
        <v>8</v>
      </c>
      <c r="W211" s="75">
        <v>0</v>
      </c>
      <c r="X211" s="75">
        <v>4</v>
      </c>
      <c r="Y211" s="75"/>
      <c r="Z211" s="75">
        <v>-30</v>
      </c>
      <c r="AA211" s="75">
        <v>-33</v>
      </c>
      <c r="AB211" s="75">
        <v>3</v>
      </c>
      <c r="AC211" s="75">
        <v>3996</v>
      </c>
      <c r="AD211" s="75">
        <v>3832</v>
      </c>
      <c r="AE211" s="75">
        <v>164</v>
      </c>
      <c r="AF211" s="75">
        <v>4117</v>
      </c>
      <c r="AG211" s="75">
        <v>4021</v>
      </c>
      <c r="AH211" s="75">
        <v>96</v>
      </c>
      <c r="AI211" s="75">
        <v>-121</v>
      </c>
      <c r="AJ211" s="75">
        <v>-189</v>
      </c>
      <c r="AK211" s="75">
        <v>68</v>
      </c>
      <c r="AL211" s="89">
        <v>1.882121807465619</v>
      </c>
      <c r="AM211" s="89">
        <v>1.9434509424842918</v>
      </c>
      <c r="AN211" s="89">
        <v>-6.1329135018672876E-2</v>
      </c>
      <c r="AO211" s="89"/>
      <c r="AP211" s="315">
        <v>10</v>
      </c>
      <c r="AQ211" s="460" t="s">
        <v>76</v>
      </c>
      <c r="AR211" s="461"/>
      <c r="AS211" s="434"/>
    </row>
    <row r="212" spans="1:45" ht="17.100000000000001" customHeight="1">
      <c r="A212" s="72">
        <v>11</v>
      </c>
      <c r="B212" s="459" t="s">
        <v>77</v>
      </c>
      <c r="C212" s="459"/>
      <c r="D212" s="437"/>
      <c r="E212" s="74">
        <v>2980</v>
      </c>
      <c r="F212" s="75">
        <v>2971</v>
      </c>
      <c r="G212" s="75">
        <v>1290</v>
      </c>
      <c r="H212" s="75">
        <v>1012</v>
      </c>
      <c r="I212" s="75">
        <v>392</v>
      </c>
      <c r="J212" s="75">
        <v>193</v>
      </c>
      <c r="K212" s="75">
        <v>61</v>
      </c>
      <c r="L212" s="75">
        <v>14</v>
      </c>
      <c r="M212" s="75">
        <v>9</v>
      </c>
      <c r="N212" s="75">
        <v>9</v>
      </c>
      <c r="O212" s="75">
        <v>3100</v>
      </c>
      <c r="P212" s="75">
        <v>3093</v>
      </c>
      <c r="Q212" s="75">
        <v>1241</v>
      </c>
      <c r="R212" s="75">
        <v>1052</v>
      </c>
      <c r="S212" s="75">
        <v>468</v>
      </c>
      <c r="T212" s="75">
        <v>238</v>
      </c>
      <c r="U212" s="75">
        <v>70</v>
      </c>
      <c r="V212" s="75">
        <v>17</v>
      </c>
      <c r="W212" s="75">
        <v>7</v>
      </c>
      <c r="X212" s="75">
        <v>7</v>
      </c>
      <c r="Y212" s="75"/>
      <c r="Z212" s="75">
        <v>-120</v>
      </c>
      <c r="AA212" s="75">
        <v>-122</v>
      </c>
      <c r="AB212" s="75">
        <v>2</v>
      </c>
      <c r="AC212" s="75">
        <v>6130</v>
      </c>
      <c r="AD212" s="75">
        <v>5715</v>
      </c>
      <c r="AE212" s="75">
        <v>415</v>
      </c>
      <c r="AF212" s="75">
        <v>6472</v>
      </c>
      <c r="AG212" s="75">
        <v>6203</v>
      </c>
      <c r="AH212" s="75">
        <v>269</v>
      </c>
      <c r="AI212" s="75">
        <v>-342</v>
      </c>
      <c r="AJ212" s="75">
        <v>-488</v>
      </c>
      <c r="AK212" s="75">
        <v>146</v>
      </c>
      <c r="AL212" s="89">
        <v>1.9235947492426793</v>
      </c>
      <c r="AM212" s="89">
        <v>2.005496281926932</v>
      </c>
      <c r="AN212" s="89">
        <v>-8.1901532684252709E-2</v>
      </c>
      <c r="AO212" s="89"/>
      <c r="AP212" s="315">
        <v>11</v>
      </c>
      <c r="AQ212" s="460" t="s">
        <v>77</v>
      </c>
      <c r="AR212" s="461"/>
      <c r="AS212" s="434"/>
    </row>
    <row r="213" spans="1:45" ht="17.100000000000001" customHeight="1">
      <c r="A213" s="72">
        <v>12</v>
      </c>
      <c r="B213" s="459" t="s">
        <v>78</v>
      </c>
      <c r="C213" s="459"/>
      <c r="D213" s="437"/>
      <c r="E213" s="74">
        <v>3340</v>
      </c>
      <c r="F213" s="75">
        <v>3312</v>
      </c>
      <c r="G213" s="75">
        <v>1174</v>
      </c>
      <c r="H213" s="75">
        <v>1252</v>
      </c>
      <c r="I213" s="75">
        <v>520</v>
      </c>
      <c r="J213" s="75">
        <v>272</v>
      </c>
      <c r="K213" s="75">
        <v>70</v>
      </c>
      <c r="L213" s="75">
        <v>17</v>
      </c>
      <c r="M213" s="75">
        <v>7</v>
      </c>
      <c r="N213" s="75">
        <v>28</v>
      </c>
      <c r="O213" s="75">
        <v>3687</v>
      </c>
      <c r="P213" s="75">
        <v>3682</v>
      </c>
      <c r="Q213" s="75">
        <v>1194</v>
      </c>
      <c r="R213" s="75">
        <v>1397</v>
      </c>
      <c r="S213" s="75">
        <v>641</v>
      </c>
      <c r="T213" s="75">
        <v>325</v>
      </c>
      <c r="U213" s="75">
        <v>99</v>
      </c>
      <c r="V213" s="75">
        <v>19</v>
      </c>
      <c r="W213" s="75">
        <v>7</v>
      </c>
      <c r="X213" s="75">
        <v>5</v>
      </c>
      <c r="Y213" s="75"/>
      <c r="Z213" s="75">
        <v>-347</v>
      </c>
      <c r="AA213" s="75">
        <v>-370</v>
      </c>
      <c r="AB213" s="75">
        <v>23</v>
      </c>
      <c r="AC213" s="75">
        <v>7050</v>
      </c>
      <c r="AD213" s="75">
        <v>6830</v>
      </c>
      <c r="AE213" s="75">
        <v>220</v>
      </c>
      <c r="AF213" s="75">
        <v>8076</v>
      </c>
      <c r="AG213" s="75">
        <v>7870</v>
      </c>
      <c r="AH213" s="75">
        <v>206</v>
      </c>
      <c r="AI213" s="75">
        <v>-1026</v>
      </c>
      <c r="AJ213" s="75">
        <v>-1040</v>
      </c>
      <c r="AK213" s="75">
        <v>14</v>
      </c>
      <c r="AL213" s="89">
        <v>2.0621980676328504</v>
      </c>
      <c r="AM213" s="89">
        <v>2.1374253123302553</v>
      </c>
      <c r="AN213" s="89">
        <v>-7.5227244697404938E-2</v>
      </c>
      <c r="AO213" s="89"/>
      <c r="AP213" s="315">
        <v>12</v>
      </c>
      <c r="AQ213" s="460" t="s">
        <v>78</v>
      </c>
      <c r="AR213" s="461"/>
      <c r="AS213" s="434"/>
    </row>
    <row r="214" spans="1:45" ht="17.100000000000001" customHeight="1">
      <c r="A214" s="72">
        <v>13</v>
      </c>
      <c r="B214" s="459" t="s">
        <v>79</v>
      </c>
      <c r="C214" s="459"/>
      <c r="D214" s="437"/>
      <c r="E214" s="74">
        <v>2999</v>
      </c>
      <c r="F214" s="75">
        <v>2991</v>
      </c>
      <c r="G214" s="75">
        <v>831</v>
      </c>
      <c r="H214" s="75">
        <v>1208</v>
      </c>
      <c r="I214" s="75">
        <v>530</v>
      </c>
      <c r="J214" s="75">
        <v>287</v>
      </c>
      <c r="K214" s="75">
        <v>98</v>
      </c>
      <c r="L214" s="75">
        <v>26</v>
      </c>
      <c r="M214" s="75">
        <v>11</v>
      </c>
      <c r="N214" s="75">
        <v>8</v>
      </c>
      <c r="O214" s="75">
        <v>3171</v>
      </c>
      <c r="P214" s="75">
        <v>3162</v>
      </c>
      <c r="Q214" s="75">
        <v>768</v>
      </c>
      <c r="R214" s="75">
        <v>1242</v>
      </c>
      <c r="S214" s="75">
        <v>617</v>
      </c>
      <c r="T214" s="75">
        <v>374</v>
      </c>
      <c r="U214" s="75">
        <v>113</v>
      </c>
      <c r="V214" s="75">
        <v>40</v>
      </c>
      <c r="W214" s="75">
        <v>8</v>
      </c>
      <c r="X214" s="75">
        <v>9</v>
      </c>
      <c r="Y214" s="75"/>
      <c r="Z214" s="75">
        <v>-172</v>
      </c>
      <c r="AA214" s="75">
        <v>-171</v>
      </c>
      <c r="AB214" s="75">
        <v>-1</v>
      </c>
      <c r="AC214" s="75">
        <v>7032</v>
      </c>
      <c r="AD214" s="75">
        <v>6710</v>
      </c>
      <c r="AE214" s="75">
        <v>322</v>
      </c>
      <c r="AF214" s="75">
        <v>7817</v>
      </c>
      <c r="AG214" s="75">
        <v>7464</v>
      </c>
      <c r="AH214" s="75">
        <v>353</v>
      </c>
      <c r="AI214" s="75">
        <v>-785</v>
      </c>
      <c r="AJ214" s="75">
        <v>-754</v>
      </c>
      <c r="AK214" s="75">
        <v>-31</v>
      </c>
      <c r="AL214" s="89">
        <v>2.2433968572383818</v>
      </c>
      <c r="AM214" s="89">
        <v>2.3605313092979125</v>
      </c>
      <c r="AN214" s="89">
        <v>-0.11713445205953077</v>
      </c>
      <c r="AO214" s="89"/>
      <c r="AP214" s="315">
        <v>13</v>
      </c>
      <c r="AQ214" s="460" t="s">
        <v>79</v>
      </c>
      <c r="AR214" s="461"/>
      <c r="AS214" s="434"/>
    </row>
    <row r="215" spans="1:45" ht="17.100000000000001" customHeight="1">
      <c r="A215" s="72">
        <v>14</v>
      </c>
      <c r="B215" s="459" t="s">
        <v>80</v>
      </c>
      <c r="C215" s="459"/>
      <c r="D215" s="437" t="s">
        <v>823</v>
      </c>
      <c r="E215" s="74">
        <v>3173</v>
      </c>
      <c r="F215" s="75">
        <v>3162</v>
      </c>
      <c r="G215" s="75">
        <v>1081</v>
      </c>
      <c r="H215" s="75">
        <v>1163</v>
      </c>
      <c r="I215" s="75">
        <v>536</v>
      </c>
      <c r="J215" s="75">
        <v>253</v>
      </c>
      <c r="K215" s="75">
        <v>100</v>
      </c>
      <c r="L215" s="75">
        <v>21</v>
      </c>
      <c r="M215" s="75">
        <v>8</v>
      </c>
      <c r="N215" s="75">
        <v>11</v>
      </c>
      <c r="O215" s="75">
        <v>3484</v>
      </c>
      <c r="P215" s="75">
        <v>3475</v>
      </c>
      <c r="Q215" s="75">
        <v>1022</v>
      </c>
      <c r="R215" s="75">
        <v>1284</v>
      </c>
      <c r="S215" s="75">
        <v>653</v>
      </c>
      <c r="T215" s="75">
        <v>370</v>
      </c>
      <c r="U215" s="75">
        <v>101</v>
      </c>
      <c r="V215" s="75">
        <v>31</v>
      </c>
      <c r="W215" s="75">
        <v>14</v>
      </c>
      <c r="X215" s="75">
        <v>9</v>
      </c>
      <c r="Y215" s="75"/>
      <c r="Z215" s="75">
        <v>-311</v>
      </c>
      <c r="AA215" s="75">
        <v>-313</v>
      </c>
      <c r="AB215" s="75">
        <v>2</v>
      </c>
      <c r="AC215" s="75">
        <v>6946</v>
      </c>
      <c r="AD215" s="75">
        <v>6715</v>
      </c>
      <c r="AE215" s="75">
        <v>231</v>
      </c>
      <c r="AF215" s="75">
        <v>8049</v>
      </c>
      <c r="AG215" s="75">
        <v>7824</v>
      </c>
      <c r="AH215" s="75">
        <v>225</v>
      </c>
      <c r="AI215" s="75">
        <v>-1103</v>
      </c>
      <c r="AJ215" s="75">
        <v>-1109</v>
      </c>
      <c r="AK215" s="75">
        <v>6</v>
      </c>
      <c r="AL215" s="89">
        <v>2.1236559139784945</v>
      </c>
      <c r="AM215" s="89">
        <v>2.2515107913669063</v>
      </c>
      <c r="AN215" s="89">
        <v>-0.12785487738841184</v>
      </c>
      <c r="AO215" s="89"/>
      <c r="AP215" s="315">
        <v>14</v>
      </c>
      <c r="AQ215" s="460" t="s">
        <v>80</v>
      </c>
      <c r="AR215" s="461"/>
      <c r="AS215" s="434" t="s">
        <v>599</v>
      </c>
    </row>
    <row r="216" spans="1:45" ht="17.100000000000001" customHeight="1">
      <c r="A216" s="72">
        <v>15</v>
      </c>
      <c r="B216" s="459" t="s">
        <v>81</v>
      </c>
      <c r="C216" s="459"/>
      <c r="D216" s="437"/>
      <c r="E216" s="74">
        <v>5541</v>
      </c>
      <c r="F216" s="75">
        <v>5512</v>
      </c>
      <c r="G216" s="75">
        <v>1546</v>
      </c>
      <c r="H216" s="75">
        <v>2168</v>
      </c>
      <c r="I216" s="75">
        <v>954</v>
      </c>
      <c r="J216" s="75">
        <v>612</v>
      </c>
      <c r="K216" s="75">
        <v>183</v>
      </c>
      <c r="L216" s="75">
        <v>33</v>
      </c>
      <c r="M216" s="75">
        <v>16</v>
      </c>
      <c r="N216" s="75">
        <v>29</v>
      </c>
      <c r="O216" s="75">
        <v>5775</v>
      </c>
      <c r="P216" s="75">
        <v>5765</v>
      </c>
      <c r="Q216" s="75">
        <v>1456</v>
      </c>
      <c r="R216" s="75">
        <v>2173</v>
      </c>
      <c r="S216" s="75">
        <v>1084</v>
      </c>
      <c r="T216" s="75">
        <v>758</v>
      </c>
      <c r="U216" s="75">
        <v>221</v>
      </c>
      <c r="V216" s="75">
        <v>56</v>
      </c>
      <c r="W216" s="75">
        <v>17</v>
      </c>
      <c r="X216" s="75">
        <v>10</v>
      </c>
      <c r="Y216" s="75"/>
      <c r="Z216" s="75">
        <v>-234</v>
      </c>
      <c r="AA216" s="75">
        <v>-253</v>
      </c>
      <c r="AB216" s="75">
        <v>19</v>
      </c>
      <c r="AC216" s="75">
        <v>12861</v>
      </c>
      <c r="AD216" s="75">
        <v>12425</v>
      </c>
      <c r="AE216" s="75">
        <v>436</v>
      </c>
      <c r="AF216" s="75">
        <v>14056</v>
      </c>
      <c r="AG216" s="75">
        <v>13646</v>
      </c>
      <c r="AH216" s="75">
        <v>410</v>
      </c>
      <c r="AI216" s="75">
        <v>-1195</v>
      </c>
      <c r="AJ216" s="75">
        <v>-1221</v>
      </c>
      <c r="AK216" s="75">
        <v>26</v>
      </c>
      <c r="AL216" s="89">
        <v>2.2541727140783743</v>
      </c>
      <c r="AM216" s="89">
        <v>2.3670424978317435</v>
      </c>
      <c r="AN216" s="89">
        <v>-0.1128697837533692</v>
      </c>
      <c r="AO216" s="89"/>
      <c r="AP216" s="315">
        <v>15</v>
      </c>
      <c r="AQ216" s="460" t="s">
        <v>81</v>
      </c>
      <c r="AR216" s="461"/>
      <c r="AS216" s="434"/>
    </row>
    <row r="217" spans="1:45" ht="17.100000000000001" customHeight="1">
      <c r="A217" s="72">
        <v>16</v>
      </c>
      <c r="B217" s="459" t="s">
        <v>82</v>
      </c>
      <c r="C217" s="459"/>
      <c r="D217" s="437"/>
      <c r="E217" s="74">
        <v>4741</v>
      </c>
      <c r="F217" s="75">
        <v>4719</v>
      </c>
      <c r="G217" s="75">
        <v>1418</v>
      </c>
      <c r="H217" s="75">
        <v>1799</v>
      </c>
      <c r="I217" s="75">
        <v>807</v>
      </c>
      <c r="J217" s="75">
        <v>510</v>
      </c>
      <c r="K217" s="75">
        <v>134</v>
      </c>
      <c r="L217" s="75">
        <v>47</v>
      </c>
      <c r="M217" s="75">
        <v>4</v>
      </c>
      <c r="N217" s="75">
        <v>22</v>
      </c>
      <c r="O217" s="75">
        <v>4829</v>
      </c>
      <c r="P217" s="75">
        <v>4806</v>
      </c>
      <c r="Q217" s="75">
        <v>1365</v>
      </c>
      <c r="R217" s="75">
        <v>1760</v>
      </c>
      <c r="S217" s="75">
        <v>890</v>
      </c>
      <c r="T217" s="75">
        <v>564</v>
      </c>
      <c r="U217" s="75">
        <v>171</v>
      </c>
      <c r="V217" s="75">
        <v>42</v>
      </c>
      <c r="W217" s="75">
        <v>14</v>
      </c>
      <c r="X217" s="75">
        <v>23</v>
      </c>
      <c r="Y217" s="75"/>
      <c r="Z217" s="75">
        <v>-88</v>
      </c>
      <c r="AA217" s="75">
        <v>-87</v>
      </c>
      <c r="AB217" s="75">
        <v>-1</v>
      </c>
      <c r="AC217" s="75">
        <v>11682</v>
      </c>
      <c r="AD217" s="75">
        <v>10457</v>
      </c>
      <c r="AE217" s="75">
        <v>1225</v>
      </c>
      <c r="AF217" s="75">
        <v>12358</v>
      </c>
      <c r="AG217" s="75">
        <v>11016</v>
      </c>
      <c r="AH217" s="75">
        <v>1342</v>
      </c>
      <c r="AI217" s="75">
        <v>-676</v>
      </c>
      <c r="AJ217" s="75">
        <v>-559</v>
      </c>
      <c r="AK217" s="75">
        <v>-117</v>
      </c>
      <c r="AL217" s="89">
        <v>2.2159355795719433</v>
      </c>
      <c r="AM217" s="89">
        <v>2.292134831460674</v>
      </c>
      <c r="AN217" s="89">
        <v>-7.6199251888730668E-2</v>
      </c>
      <c r="AO217" s="89"/>
      <c r="AP217" s="315">
        <v>16</v>
      </c>
      <c r="AQ217" s="460" t="s">
        <v>82</v>
      </c>
      <c r="AR217" s="461"/>
      <c r="AS217" s="434"/>
    </row>
    <row r="218" spans="1:45" ht="17.100000000000001" customHeight="1">
      <c r="A218" s="72">
        <v>17</v>
      </c>
      <c r="B218" s="459" t="s">
        <v>83</v>
      </c>
      <c r="C218" s="459"/>
      <c r="D218" s="437"/>
      <c r="E218" s="74">
        <v>4933</v>
      </c>
      <c r="F218" s="75">
        <v>4900</v>
      </c>
      <c r="G218" s="75">
        <v>1636</v>
      </c>
      <c r="H218" s="75">
        <v>1816</v>
      </c>
      <c r="I218" s="75">
        <v>836</v>
      </c>
      <c r="J218" s="75">
        <v>451</v>
      </c>
      <c r="K218" s="75">
        <v>120</v>
      </c>
      <c r="L218" s="75">
        <v>30</v>
      </c>
      <c r="M218" s="75">
        <v>11</v>
      </c>
      <c r="N218" s="75">
        <v>33</v>
      </c>
      <c r="O218" s="75">
        <v>4887</v>
      </c>
      <c r="P218" s="75">
        <v>4859</v>
      </c>
      <c r="Q218" s="75">
        <v>1438</v>
      </c>
      <c r="R218" s="75">
        <v>1791</v>
      </c>
      <c r="S218" s="75">
        <v>899</v>
      </c>
      <c r="T218" s="75">
        <v>522</v>
      </c>
      <c r="U218" s="75">
        <v>156</v>
      </c>
      <c r="V218" s="75">
        <v>40</v>
      </c>
      <c r="W218" s="75">
        <v>13</v>
      </c>
      <c r="X218" s="75">
        <v>28</v>
      </c>
      <c r="Y218" s="75"/>
      <c r="Z218" s="75">
        <v>46</v>
      </c>
      <c r="AA218" s="75">
        <v>41</v>
      </c>
      <c r="AB218" s="75">
        <v>5</v>
      </c>
      <c r="AC218" s="75">
        <v>11233</v>
      </c>
      <c r="AD218" s="75">
        <v>10443</v>
      </c>
      <c r="AE218" s="75">
        <v>790</v>
      </c>
      <c r="AF218" s="75">
        <v>11665</v>
      </c>
      <c r="AG218" s="75">
        <v>10921</v>
      </c>
      <c r="AH218" s="75">
        <v>744</v>
      </c>
      <c r="AI218" s="75">
        <v>-432</v>
      </c>
      <c r="AJ218" s="75">
        <v>-478</v>
      </c>
      <c r="AK218" s="75">
        <v>46</v>
      </c>
      <c r="AL218" s="89">
        <v>2.1312244897959185</v>
      </c>
      <c r="AM218" s="89">
        <v>2.2475818069561639</v>
      </c>
      <c r="AN218" s="89">
        <v>-0.11635731716024544</v>
      </c>
      <c r="AO218" s="89"/>
      <c r="AP218" s="315">
        <v>17</v>
      </c>
      <c r="AQ218" s="460" t="s">
        <v>83</v>
      </c>
      <c r="AR218" s="461"/>
      <c r="AS218" s="434"/>
    </row>
    <row r="219" spans="1:45" ht="17.100000000000001" customHeight="1">
      <c r="A219" s="72">
        <v>18</v>
      </c>
      <c r="B219" s="459" t="s">
        <v>84</v>
      </c>
      <c r="C219" s="459"/>
      <c r="D219" s="437"/>
      <c r="E219" s="74">
        <v>1719</v>
      </c>
      <c r="F219" s="75">
        <v>1714</v>
      </c>
      <c r="G219" s="75">
        <v>622</v>
      </c>
      <c r="H219" s="75">
        <v>691</v>
      </c>
      <c r="I219" s="75">
        <v>237</v>
      </c>
      <c r="J219" s="75">
        <v>108</v>
      </c>
      <c r="K219" s="75">
        <v>33</v>
      </c>
      <c r="L219" s="75">
        <v>19</v>
      </c>
      <c r="M219" s="75">
        <v>4</v>
      </c>
      <c r="N219" s="75">
        <v>5</v>
      </c>
      <c r="O219" s="75">
        <v>1965</v>
      </c>
      <c r="P219" s="75">
        <v>1960</v>
      </c>
      <c r="Q219" s="75">
        <v>655</v>
      </c>
      <c r="R219" s="75">
        <v>775</v>
      </c>
      <c r="S219" s="75">
        <v>297</v>
      </c>
      <c r="T219" s="75">
        <v>134</v>
      </c>
      <c r="U219" s="75">
        <v>63</v>
      </c>
      <c r="V219" s="75">
        <v>24</v>
      </c>
      <c r="W219" s="75">
        <v>12</v>
      </c>
      <c r="X219" s="75">
        <v>5</v>
      </c>
      <c r="Y219" s="75"/>
      <c r="Z219" s="75">
        <v>-246</v>
      </c>
      <c r="AA219" s="75">
        <v>-246</v>
      </c>
      <c r="AB219" s="75">
        <v>0</v>
      </c>
      <c r="AC219" s="75">
        <v>3645</v>
      </c>
      <c r="AD219" s="75">
        <v>3458</v>
      </c>
      <c r="AE219" s="75">
        <v>187</v>
      </c>
      <c r="AF219" s="75">
        <v>4382</v>
      </c>
      <c r="AG219" s="75">
        <v>4177</v>
      </c>
      <c r="AH219" s="75">
        <v>205</v>
      </c>
      <c r="AI219" s="75">
        <v>-737</v>
      </c>
      <c r="AJ219" s="75">
        <v>-719</v>
      </c>
      <c r="AK219" s="75">
        <v>-18</v>
      </c>
      <c r="AL219" s="89">
        <v>2.0175029171528589</v>
      </c>
      <c r="AM219" s="89">
        <v>2.1311224489795917</v>
      </c>
      <c r="AN219" s="89">
        <v>-0.11361953182673279</v>
      </c>
      <c r="AO219" s="89"/>
      <c r="AP219" s="315">
        <v>18</v>
      </c>
      <c r="AQ219" s="460" t="s">
        <v>84</v>
      </c>
      <c r="AR219" s="461"/>
      <c r="AS219" s="434"/>
    </row>
    <row r="222" spans="1:45">
      <c r="E222" s="5"/>
    </row>
  </sheetData>
  <mergeCells count="153">
    <mergeCell ref="AL2:AN2"/>
    <mergeCell ref="AP2:AR5"/>
    <mergeCell ref="E3:N3"/>
    <mergeCell ref="O3:X3"/>
    <mergeCell ref="Z3:AB3"/>
    <mergeCell ref="AC3:AE3"/>
    <mergeCell ref="AF3:AH3"/>
    <mergeCell ref="AI3:AK3"/>
    <mergeCell ref="AL3:AL5"/>
    <mergeCell ref="AM3:AM5"/>
    <mergeCell ref="AN3:AO5"/>
    <mergeCell ref="E4:E5"/>
    <mergeCell ref="F4:M4"/>
    <mergeCell ref="N4:N5"/>
    <mergeCell ref="O4:O5"/>
    <mergeCell ref="P4:W4"/>
    <mergeCell ref="AK4:AK5"/>
    <mergeCell ref="AE4:AE5"/>
    <mergeCell ref="AF4:AF5"/>
    <mergeCell ref="AG4:AG5"/>
    <mergeCell ref="AH4:AH5"/>
    <mergeCell ref="AI4:AI5"/>
    <mergeCell ref="AJ4:AJ5"/>
    <mergeCell ref="X4:X5"/>
    <mergeCell ref="A78:C81"/>
    <mergeCell ref="E78:X78"/>
    <mergeCell ref="Z78:AB78"/>
    <mergeCell ref="AC78:AK78"/>
    <mergeCell ref="AL78:AN78"/>
    <mergeCell ref="E80:E81"/>
    <mergeCell ref="F80:M80"/>
    <mergeCell ref="N80:N81"/>
    <mergeCell ref="O80:O81"/>
    <mergeCell ref="P80:W80"/>
    <mergeCell ref="X80:X81"/>
    <mergeCell ref="Z80:Z81"/>
    <mergeCell ref="AA80:AA81"/>
    <mergeCell ref="AB80:AB81"/>
    <mergeCell ref="AC80:AC81"/>
    <mergeCell ref="Z4:Z5"/>
    <mergeCell ref="AA4:AA5"/>
    <mergeCell ref="AB4:AB5"/>
    <mergeCell ref="AC4:AC5"/>
    <mergeCell ref="AD4:AD5"/>
    <mergeCell ref="A2:C5"/>
    <mergeCell ref="E2:X2"/>
    <mergeCell ref="Z2:AB2"/>
    <mergeCell ref="AC2:AK2"/>
    <mergeCell ref="AP78:AR81"/>
    <mergeCell ref="E79:N79"/>
    <mergeCell ref="O79:X79"/>
    <mergeCell ref="Z79:AB79"/>
    <mergeCell ref="AC79:AE79"/>
    <mergeCell ref="AF79:AH79"/>
    <mergeCell ref="AI79:AK79"/>
    <mergeCell ref="AL79:AL81"/>
    <mergeCell ref="AM79:AM81"/>
    <mergeCell ref="AN79:AO81"/>
    <mergeCell ref="AL148:AN148"/>
    <mergeCell ref="AP148:AR151"/>
    <mergeCell ref="E149:N149"/>
    <mergeCell ref="O149:X149"/>
    <mergeCell ref="Z149:AB149"/>
    <mergeCell ref="AC149:AE149"/>
    <mergeCell ref="AF149:AH149"/>
    <mergeCell ref="AI149:AK149"/>
    <mergeCell ref="AL149:AL151"/>
    <mergeCell ref="AM149:AM151"/>
    <mergeCell ref="E148:X148"/>
    <mergeCell ref="Z148:AB148"/>
    <mergeCell ref="AC148:AK148"/>
    <mergeCell ref="AC150:AC151"/>
    <mergeCell ref="AD150:AD151"/>
    <mergeCell ref="AE150:AE151"/>
    <mergeCell ref="AF150:AF151"/>
    <mergeCell ref="AQ202:AR202"/>
    <mergeCell ref="B203:C203"/>
    <mergeCell ref="AQ203:AR203"/>
    <mergeCell ref="B204:C204"/>
    <mergeCell ref="AQ204:AR204"/>
    <mergeCell ref="B205:C205"/>
    <mergeCell ref="AQ205:AR205"/>
    <mergeCell ref="AG150:AG151"/>
    <mergeCell ref="AH150:AH151"/>
    <mergeCell ref="AI150:AI151"/>
    <mergeCell ref="AJ150:AJ151"/>
    <mergeCell ref="AK150:AK151"/>
    <mergeCell ref="B202:C202"/>
    <mergeCell ref="AN149:AO151"/>
    <mergeCell ref="E150:E151"/>
    <mergeCell ref="F150:M150"/>
    <mergeCell ref="N150:N151"/>
    <mergeCell ref="O150:O151"/>
    <mergeCell ref="P150:W150"/>
    <mergeCell ref="X150:X151"/>
    <mergeCell ref="Z150:Z151"/>
    <mergeCell ref="AA150:AA151"/>
    <mergeCell ref="AB150:AB151"/>
    <mergeCell ref="A148:C151"/>
    <mergeCell ref="B210:C210"/>
    <mergeCell ref="AQ210:AR210"/>
    <mergeCell ref="B211:C211"/>
    <mergeCell ref="AQ211:AR211"/>
    <mergeCell ref="B206:C206"/>
    <mergeCell ref="AQ206:AR206"/>
    <mergeCell ref="B207:C207"/>
    <mergeCell ref="AQ207:AR207"/>
    <mergeCell ref="B208:C208"/>
    <mergeCell ref="AQ208:AR208"/>
    <mergeCell ref="B218:C218"/>
    <mergeCell ref="AQ218:AR218"/>
    <mergeCell ref="B219:C219"/>
    <mergeCell ref="AQ219:AR219"/>
    <mergeCell ref="Z15:Z17"/>
    <mergeCell ref="AA15:AA17"/>
    <mergeCell ref="AB15:AB17"/>
    <mergeCell ref="AI15:AI17"/>
    <mergeCell ref="AJ15:AJ17"/>
    <mergeCell ref="AK15:AK17"/>
    <mergeCell ref="B215:C215"/>
    <mergeCell ref="AQ215:AR215"/>
    <mergeCell ref="B216:C216"/>
    <mergeCell ref="AQ216:AR216"/>
    <mergeCell ref="B217:C217"/>
    <mergeCell ref="AQ217:AR217"/>
    <mergeCell ref="B212:C212"/>
    <mergeCell ref="AQ212:AR212"/>
    <mergeCell ref="B213:C213"/>
    <mergeCell ref="AQ213:AR213"/>
    <mergeCell ref="B214:C214"/>
    <mergeCell ref="AQ214:AR214"/>
    <mergeCell ref="B209:C209"/>
    <mergeCell ref="AQ209:AR209"/>
    <mergeCell ref="AL15:AL17"/>
    <mergeCell ref="AM15:AM17"/>
    <mergeCell ref="AN15:AN17"/>
    <mergeCell ref="AN113:AN114"/>
    <mergeCell ref="Z113:Z114"/>
    <mergeCell ref="AA113:AA114"/>
    <mergeCell ref="AB113:AB114"/>
    <mergeCell ref="AI113:AI114"/>
    <mergeCell ref="AJ113:AJ114"/>
    <mergeCell ref="AK113:AK114"/>
    <mergeCell ref="AL113:AL114"/>
    <mergeCell ref="AM113:AM114"/>
    <mergeCell ref="AJ80:AJ81"/>
    <mergeCell ref="AK80:AK81"/>
    <mergeCell ref="AD80:AD81"/>
    <mergeCell ref="AE80:AE81"/>
    <mergeCell ref="AF80:AF81"/>
    <mergeCell ref="AG80:AG81"/>
    <mergeCell ref="AH80:AH81"/>
    <mergeCell ref="AI80:AI81"/>
  </mergeCells>
  <phoneticPr fontId="1"/>
  <printOptions horizontalCentered="1"/>
  <pageMargins left="0.59055118110236227" right="0.59055118110236227" top="0.59055118110236227" bottom="0.39370078740157483" header="0.31496062992125984" footer="0.31496062992125984"/>
  <pageSetup paperSize="9" scale="63" pageOrder="overThenDown" orientation="portrait" r:id="rId1"/>
  <rowBreaks count="2" manualBreakCount="2">
    <brk id="76" max="44" man="1"/>
    <brk id="146" max="16383" man="1"/>
  </rowBreaks>
  <colBreaks count="1" manualBreakCount="1">
    <brk id="24" max="216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FFC000"/>
  </sheetPr>
  <dimension ref="A1:AY232"/>
  <sheetViews>
    <sheetView view="pageBreakPreview" topLeftCell="I1" zoomScale="80" zoomScaleNormal="100" zoomScaleSheetLayoutView="80" workbookViewId="0">
      <pane ySplit="5" topLeftCell="A92" activePane="bottomLeft" state="frozen"/>
      <selection pane="bottomLeft" activeCell="AF102" sqref="AF102"/>
    </sheetView>
  </sheetViews>
  <sheetFormatPr defaultRowHeight="11.25"/>
  <cols>
    <col min="1" max="2" width="3.625" style="1" customWidth="1"/>
    <col min="3" max="3" width="10.625" style="1" customWidth="1"/>
    <col min="4" max="4" width="2.625" style="2" customWidth="1"/>
    <col min="5" max="13" width="11.625" style="1" customWidth="1"/>
    <col min="14" max="14" width="5.625" style="1" customWidth="1"/>
    <col min="15" max="16" width="3.625" style="1" customWidth="1"/>
    <col min="17" max="17" width="10.625" style="1" customWidth="1"/>
    <col min="18" max="18" width="2.625" style="2" customWidth="1"/>
    <col min="19" max="27" width="11.625" style="1" customWidth="1"/>
    <col min="28" max="28" width="5.625" style="1" customWidth="1"/>
    <col min="29" max="30" width="3.625" style="1" customWidth="1"/>
    <col min="31" max="31" width="10.625" style="1" customWidth="1"/>
    <col min="32" max="32" width="2.625" style="2" customWidth="1"/>
    <col min="33" max="41" width="11.625" style="1" customWidth="1"/>
    <col min="42" max="16384" width="9" style="1"/>
  </cols>
  <sheetData>
    <row r="1" spans="1:41" s="21" customFormat="1" ht="18" customHeight="1" thickBot="1">
      <c r="A1" s="20" t="s">
        <v>386</v>
      </c>
      <c r="B1" s="20"/>
      <c r="C1" s="20"/>
      <c r="D1" s="15"/>
      <c r="E1" s="20"/>
      <c r="F1" s="20"/>
      <c r="G1" s="20"/>
      <c r="H1" s="20"/>
      <c r="I1" s="20"/>
      <c r="J1" s="20"/>
      <c r="K1" s="20"/>
      <c r="L1" s="20"/>
      <c r="M1" s="20"/>
      <c r="O1" s="20" t="s">
        <v>386</v>
      </c>
      <c r="P1" s="20"/>
      <c r="Q1" s="20"/>
      <c r="R1" s="15"/>
      <c r="S1" s="20"/>
      <c r="T1" s="20"/>
      <c r="U1" s="20"/>
      <c r="V1" s="20"/>
      <c r="W1" s="20"/>
      <c r="X1" s="20"/>
      <c r="Y1" s="20"/>
      <c r="Z1" s="20"/>
      <c r="AA1" s="20"/>
      <c r="AC1" s="20" t="s">
        <v>386</v>
      </c>
      <c r="AD1" s="20"/>
      <c r="AE1" s="20"/>
      <c r="AF1" s="15"/>
      <c r="AG1" s="20"/>
      <c r="AH1" s="20"/>
      <c r="AI1" s="20"/>
      <c r="AJ1" s="20"/>
      <c r="AK1" s="20"/>
      <c r="AL1" s="20"/>
      <c r="AM1" s="20"/>
      <c r="AN1" s="20"/>
      <c r="AO1" s="20"/>
    </row>
    <row r="2" spans="1:41" ht="13.5" customHeight="1" thickTop="1">
      <c r="A2" s="593" t="s">
        <v>387</v>
      </c>
      <c r="B2" s="620"/>
      <c r="C2" s="620"/>
      <c r="D2" s="17"/>
      <c r="E2" s="624" t="s">
        <v>1</v>
      </c>
      <c r="F2" s="596" t="s">
        <v>305</v>
      </c>
      <c r="G2" s="617"/>
      <c r="H2" s="617"/>
      <c r="I2" s="617"/>
      <c r="J2" s="617"/>
      <c r="K2" s="617"/>
      <c r="L2" s="618"/>
      <c r="M2" s="614" t="s">
        <v>303</v>
      </c>
      <c r="O2" s="593" t="s">
        <v>387</v>
      </c>
      <c r="P2" s="620"/>
      <c r="Q2" s="620"/>
      <c r="R2" s="17"/>
      <c r="S2" s="624" t="s">
        <v>1</v>
      </c>
      <c r="T2" s="596" t="s">
        <v>732</v>
      </c>
      <c r="U2" s="617"/>
      <c r="V2" s="617"/>
      <c r="W2" s="617"/>
      <c r="X2" s="617"/>
      <c r="Y2" s="617"/>
      <c r="Z2" s="618"/>
      <c r="AA2" s="619" t="s">
        <v>733</v>
      </c>
      <c r="AC2" s="593" t="s">
        <v>387</v>
      </c>
      <c r="AD2" s="620"/>
      <c r="AE2" s="620"/>
      <c r="AF2" s="17"/>
      <c r="AG2" s="624" t="s">
        <v>1</v>
      </c>
      <c r="AH2" s="596" t="s">
        <v>305</v>
      </c>
      <c r="AI2" s="617"/>
      <c r="AJ2" s="617"/>
      <c r="AK2" s="617"/>
      <c r="AL2" s="617"/>
      <c r="AM2" s="617"/>
      <c r="AN2" s="618"/>
      <c r="AO2" s="614" t="s">
        <v>303</v>
      </c>
    </row>
    <row r="3" spans="1:41" ht="13.5" customHeight="1">
      <c r="A3" s="621"/>
      <c r="B3" s="622"/>
      <c r="C3" s="622"/>
      <c r="D3" s="9"/>
      <c r="E3" s="609"/>
      <c r="F3" s="608" t="s">
        <v>1</v>
      </c>
      <c r="G3" s="611" t="s">
        <v>304</v>
      </c>
      <c r="H3" s="612"/>
      <c r="I3" s="612"/>
      <c r="J3" s="612"/>
      <c r="K3" s="613"/>
      <c r="L3" s="608" t="s">
        <v>302</v>
      </c>
      <c r="M3" s="615"/>
      <c r="O3" s="621"/>
      <c r="P3" s="622"/>
      <c r="Q3" s="622"/>
      <c r="R3" s="9"/>
      <c r="S3" s="609"/>
      <c r="T3" s="608" t="s">
        <v>1</v>
      </c>
      <c r="U3" s="611" t="s">
        <v>304</v>
      </c>
      <c r="V3" s="612"/>
      <c r="W3" s="612"/>
      <c r="X3" s="612"/>
      <c r="Y3" s="613"/>
      <c r="Z3" s="608" t="s">
        <v>302</v>
      </c>
      <c r="AA3" s="615"/>
      <c r="AC3" s="621"/>
      <c r="AD3" s="622"/>
      <c r="AE3" s="622"/>
      <c r="AF3" s="9"/>
      <c r="AG3" s="609"/>
      <c r="AH3" s="608" t="s">
        <v>1</v>
      </c>
      <c r="AI3" s="611" t="s">
        <v>304</v>
      </c>
      <c r="AJ3" s="612"/>
      <c r="AK3" s="612"/>
      <c r="AL3" s="612"/>
      <c r="AM3" s="613"/>
      <c r="AN3" s="608" t="s">
        <v>302</v>
      </c>
      <c r="AO3" s="615"/>
    </row>
    <row r="4" spans="1:41" ht="13.5" customHeight="1">
      <c r="A4" s="621"/>
      <c r="B4" s="622"/>
      <c r="C4" s="622"/>
      <c r="D4" s="9"/>
      <c r="E4" s="609"/>
      <c r="F4" s="609"/>
      <c r="G4" s="608" t="s">
        <v>1</v>
      </c>
      <c r="H4" s="608" t="s">
        <v>299</v>
      </c>
      <c r="I4" s="625" t="s">
        <v>388</v>
      </c>
      <c r="J4" s="608" t="s">
        <v>300</v>
      </c>
      <c r="K4" s="608" t="s">
        <v>301</v>
      </c>
      <c r="L4" s="609"/>
      <c r="M4" s="615"/>
      <c r="O4" s="621"/>
      <c r="P4" s="622"/>
      <c r="Q4" s="622"/>
      <c r="R4" s="9"/>
      <c r="S4" s="609"/>
      <c r="T4" s="609"/>
      <c r="U4" s="608" t="s">
        <v>1</v>
      </c>
      <c r="V4" s="608" t="s">
        <v>299</v>
      </c>
      <c r="W4" s="625" t="s">
        <v>388</v>
      </c>
      <c r="X4" s="608" t="s">
        <v>300</v>
      </c>
      <c r="Y4" s="608" t="s">
        <v>301</v>
      </c>
      <c r="Z4" s="609"/>
      <c r="AA4" s="615"/>
      <c r="AC4" s="621"/>
      <c r="AD4" s="622"/>
      <c r="AE4" s="622"/>
      <c r="AF4" s="9"/>
      <c r="AG4" s="609"/>
      <c r="AH4" s="609"/>
      <c r="AI4" s="608" t="s">
        <v>1</v>
      </c>
      <c r="AJ4" s="608" t="s">
        <v>299</v>
      </c>
      <c r="AK4" s="625" t="s">
        <v>388</v>
      </c>
      <c r="AL4" s="608" t="s">
        <v>300</v>
      </c>
      <c r="AM4" s="608" t="s">
        <v>301</v>
      </c>
      <c r="AN4" s="609"/>
      <c r="AO4" s="615"/>
    </row>
    <row r="5" spans="1:41" ht="13.5" customHeight="1">
      <c r="A5" s="623"/>
      <c r="B5" s="623"/>
      <c r="C5" s="623"/>
      <c r="D5" s="10"/>
      <c r="E5" s="610"/>
      <c r="F5" s="610"/>
      <c r="G5" s="610"/>
      <c r="H5" s="610"/>
      <c r="I5" s="626"/>
      <c r="J5" s="610"/>
      <c r="K5" s="610"/>
      <c r="L5" s="610"/>
      <c r="M5" s="616"/>
      <c r="O5" s="623"/>
      <c r="P5" s="623"/>
      <c r="Q5" s="623"/>
      <c r="R5" s="10"/>
      <c r="S5" s="610"/>
      <c r="T5" s="610"/>
      <c r="U5" s="610"/>
      <c r="V5" s="610"/>
      <c r="W5" s="626"/>
      <c r="X5" s="610"/>
      <c r="Y5" s="610"/>
      <c r="Z5" s="610"/>
      <c r="AA5" s="616"/>
      <c r="AC5" s="623"/>
      <c r="AD5" s="623"/>
      <c r="AE5" s="623"/>
      <c r="AF5" s="10"/>
      <c r="AG5" s="610"/>
      <c r="AH5" s="610"/>
      <c r="AI5" s="610"/>
      <c r="AJ5" s="610"/>
      <c r="AK5" s="626"/>
      <c r="AL5" s="610"/>
      <c r="AM5" s="610"/>
      <c r="AN5" s="610"/>
      <c r="AO5" s="616"/>
    </row>
    <row r="6" spans="1:41" s="21" customFormat="1" ht="13.5" customHeight="1">
      <c r="A6" s="604" t="s">
        <v>292</v>
      </c>
      <c r="B6" s="605"/>
      <c r="C6" s="605"/>
      <c r="D6" s="30"/>
      <c r="E6" s="291">
        <f>IF(COUNTIF(F6:M6,"x"),"x",IF(SUM(F6,M6)=0,"-",SUM(F6,M6)))</f>
        <v>52615</v>
      </c>
      <c r="F6" s="291">
        <f>IF(COUNTIF(G6:L6,"x"),"x",IF(SUM(G6,L6)=0,"-",SUM(G6,L6)))</f>
        <v>52205</v>
      </c>
      <c r="G6" s="291">
        <f>IF(COUNTIF(H6:K6,"x"),"x",IF(SUM(H6:K6)=0,"-",SUM(H6:K6)))</f>
        <v>51087</v>
      </c>
      <c r="H6" s="291">
        <f>SUM(H7,H11,H15,H19,H25,H30,H36,H41,H45,H46,H47,H48,H49,H50,H51,H56,H60,H66,H70,H76,H79,H85,H88,H91,H97,H98,H99,H100,H101)+SUM(H102,H103,H109,H112,H115,H116,H117,H118,H121,H127,H132,H135,H140,H141,H142,H143,H144,H145,H151,H156,H161,H165,H171,H172,H173,H174,H175,H176,H177,H183)</f>
        <v>34426</v>
      </c>
      <c r="I6" s="291">
        <f t="shared" ref="I6:M6" si="0">SUM(I7,I11,I15,I19,I25,I30,I36,I41,I45,I46,I47,I48,I49,I50,I51,I56,I60,I66,I70,I76,I79,I85,I88,I91,I97,I98,I99,I100,I101)+SUM(I102,I103,I109,I112,I115,I116,I117,I118,I121,I127,I132,I135,I140,I141,I142,I143,I144,I145,I151,I156,I161,I165,I171,I172,I173,I174,I175,I176,I177,I183)</f>
        <v>3337</v>
      </c>
      <c r="J6" s="291">
        <f t="shared" si="0"/>
        <v>12503</v>
      </c>
      <c r="K6" s="291">
        <f t="shared" si="0"/>
        <v>821</v>
      </c>
      <c r="L6" s="291">
        <f t="shared" si="0"/>
        <v>1118</v>
      </c>
      <c r="M6" s="291">
        <f t="shared" si="0"/>
        <v>410</v>
      </c>
      <c r="O6" s="604" t="s">
        <v>306</v>
      </c>
      <c r="P6" s="605"/>
      <c r="Q6" s="605"/>
      <c r="R6" s="30"/>
      <c r="S6" s="291">
        <f>IF(COUNTIF(T6:AA6,"x"),"x",IF(SUM(T6,AA6)=0,"-",SUM(T6,AA6)))</f>
        <v>106082</v>
      </c>
      <c r="T6" s="291">
        <f>IF(COUNTIF(U6:Z6,"x"),"x",IF(SUM(U6,Z6)=0,"-",SUM(U6,Z6)))</f>
        <v>105369</v>
      </c>
      <c r="U6" s="291">
        <f>IF(COUNTIF(V6:Y6,"x"),"x",IF(SUM(V6:Y6)=0,"-",SUM(V6:Y6)))</f>
        <v>103452</v>
      </c>
      <c r="V6" s="291">
        <f t="shared" ref="V6:AA6" si="1">SUM(V7,V11,V15,V19,V25,V30,V36,V41,V45,V46,V47,V48,V49,V50,V51,V56,V60,V66,V70,V76,V79,V85,V88,V91,V97,V98,V99,V100,V101)+SUM(V102,V103,V109,V112,V115,V116,V117,V118,V121,V127,V132,V135,V140,V141,V142,V143,V144,V145,V151,V156,V161,V165,V171,V172,V173,V174,V175,V176,V177,V183)</f>
        <v>75811</v>
      </c>
      <c r="W6" s="291">
        <f t="shared" si="1"/>
        <v>6017</v>
      </c>
      <c r="X6" s="291">
        <f t="shared" si="1"/>
        <v>20163</v>
      </c>
      <c r="Y6" s="291">
        <f t="shared" si="1"/>
        <v>1461</v>
      </c>
      <c r="Z6" s="291">
        <f t="shared" si="1"/>
        <v>1917</v>
      </c>
      <c r="AA6" s="291">
        <f t="shared" si="1"/>
        <v>713</v>
      </c>
      <c r="AC6" s="604" t="s">
        <v>389</v>
      </c>
      <c r="AD6" s="605"/>
      <c r="AE6" s="605"/>
      <c r="AF6" s="30"/>
      <c r="AG6" s="295">
        <f>IF(E6="-","-",IF(E6="x","x",S6/E6))</f>
        <v>2.0161931008267606</v>
      </c>
      <c r="AH6" s="295">
        <f t="shared" ref="AH6:AO37" si="2">IF(F6="-","-",IF(F6="x","x",T6/F6))</f>
        <v>2.018369887941768</v>
      </c>
      <c r="AI6" s="295">
        <f t="shared" si="2"/>
        <v>2.0250161489224263</v>
      </c>
      <c r="AJ6" s="295">
        <f t="shared" si="2"/>
        <v>2.2021437285772381</v>
      </c>
      <c r="AK6" s="295">
        <f t="shared" si="2"/>
        <v>1.8031165717710518</v>
      </c>
      <c r="AL6" s="295">
        <f t="shared" si="2"/>
        <v>1.6126529632888107</v>
      </c>
      <c r="AM6" s="295">
        <f t="shared" si="2"/>
        <v>1.779537149817296</v>
      </c>
      <c r="AN6" s="295">
        <f t="shared" si="2"/>
        <v>1.7146690518783543</v>
      </c>
      <c r="AO6" s="295">
        <f t="shared" si="2"/>
        <v>1.7390243902439024</v>
      </c>
    </row>
    <row r="7" spans="1:41" ht="13.5" customHeight="1">
      <c r="A7" s="2"/>
      <c r="B7" s="2" t="s">
        <v>3</v>
      </c>
      <c r="C7" s="2"/>
      <c r="D7" s="22"/>
      <c r="E7" s="25">
        <f t="shared" ref="E7:E70" si="3">IF(COUNTIF(F7:M7,"x"),"x",IF(SUM(F7,M7)=0,"-",SUM(F7,M7)))</f>
        <v>321</v>
      </c>
      <c r="F7" s="25">
        <f t="shared" ref="F7:F70" si="4">IF(COUNTIF(G7:L7,"x"),"x",IF(SUM(G7,L7)=0,"-",SUM(G7,L7)))</f>
        <v>320</v>
      </c>
      <c r="G7" s="294">
        <f>IF(COUNTIF(H7:K7,"x"),"x",IF(SUM(H7:K7)=0,"-",SUM(H7:K7)))</f>
        <v>317</v>
      </c>
      <c r="H7" s="289">
        <v>279</v>
      </c>
      <c r="I7" s="289">
        <v>16</v>
      </c>
      <c r="J7" s="289">
        <v>20</v>
      </c>
      <c r="K7" s="289">
        <v>2</v>
      </c>
      <c r="L7" s="289">
        <v>3</v>
      </c>
      <c r="M7" s="289">
        <v>1</v>
      </c>
      <c r="O7" s="2"/>
      <c r="P7" s="2" t="s">
        <v>3</v>
      </c>
      <c r="Q7" s="2"/>
      <c r="R7" s="22"/>
      <c r="S7" s="25">
        <f t="shared" ref="S7:S70" si="5">IF(COUNTIF(T7:AA7,"x"),"x",IF(SUM(T7,AA7)=0,"-",SUM(T7,AA7)))</f>
        <v>644</v>
      </c>
      <c r="T7" s="25">
        <f t="shared" ref="T7:T70" si="6">IF(COUNTIF(U7:Z7,"x"),"x",IF(SUM(U7,Z7)=0,"-",SUM(U7,Z7)))</f>
        <v>641</v>
      </c>
      <c r="U7" s="25">
        <f t="shared" ref="U7:U70" si="7">IF(COUNTIF(V7:Y7,"x"),"x",IF(SUM(V7:Y7)=0,"-",SUM(V7:Y7)))</f>
        <v>636</v>
      </c>
      <c r="V7" s="289">
        <v>553</v>
      </c>
      <c r="W7" s="289">
        <v>35</v>
      </c>
      <c r="X7" s="289">
        <v>45</v>
      </c>
      <c r="Y7" s="289">
        <v>3</v>
      </c>
      <c r="Z7" s="289">
        <v>5</v>
      </c>
      <c r="AA7" s="289">
        <v>3</v>
      </c>
      <c r="AC7" s="2"/>
      <c r="AD7" s="2" t="s">
        <v>3</v>
      </c>
      <c r="AE7" s="2"/>
      <c r="AF7" s="22"/>
      <c r="AG7" s="33">
        <f t="shared" ref="AG7:AN65" si="8">IF(E7="-","-",IF(E7="x","x",S7/E7))</f>
        <v>2.0062305295950154</v>
      </c>
      <c r="AH7" s="32">
        <f t="shared" si="2"/>
        <v>2.0031249999999998</v>
      </c>
      <c r="AI7" s="32">
        <f t="shared" si="2"/>
        <v>2.0063091482649842</v>
      </c>
      <c r="AJ7" s="32">
        <f t="shared" si="2"/>
        <v>1.9820788530465949</v>
      </c>
      <c r="AK7" s="32">
        <f t="shared" si="2"/>
        <v>2.1875</v>
      </c>
      <c r="AL7" s="32">
        <f t="shared" si="2"/>
        <v>2.25</v>
      </c>
      <c r="AM7" s="32">
        <f t="shared" si="2"/>
        <v>1.5</v>
      </c>
      <c r="AN7" s="32">
        <f t="shared" si="2"/>
        <v>1.6666666666666667</v>
      </c>
      <c r="AO7" s="32">
        <f t="shared" si="2"/>
        <v>3</v>
      </c>
    </row>
    <row r="8" spans="1:41" ht="13.5" customHeight="1">
      <c r="A8" s="2"/>
      <c r="B8" s="2"/>
      <c r="C8" s="2" t="s">
        <v>4</v>
      </c>
      <c r="D8" s="22"/>
      <c r="E8" s="27">
        <f t="shared" si="3"/>
        <v>284</v>
      </c>
      <c r="F8" s="25">
        <f t="shared" si="4"/>
        <v>283</v>
      </c>
      <c r="G8" s="25">
        <f t="shared" ref="G8:G70" si="9">IF(COUNTIF(H8:K8,"x"),"x",IF(SUM(H8:K8)=0,"-",SUM(H8:K8)))</f>
        <v>280</v>
      </c>
      <c r="H8" s="289">
        <v>242</v>
      </c>
      <c r="I8" s="289">
        <v>16</v>
      </c>
      <c r="J8" s="289">
        <v>20</v>
      </c>
      <c r="K8" s="289">
        <v>2</v>
      </c>
      <c r="L8" s="289">
        <v>3</v>
      </c>
      <c r="M8" s="289">
        <v>1</v>
      </c>
      <c r="O8" s="2"/>
      <c r="P8" s="2"/>
      <c r="Q8" s="2" t="s">
        <v>4</v>
      </c>
      <c r="R8" s="22"/>
      <c r="S8" s="27">
        <f t="shared" si="5"/>
        <v>577</v>
      </c>
      <c r="T8" s="25">
        <f t="shared" si="6"/>
        <v>574</v>
      </c>
      <c r="U8" s="25">
        <f t="shared" si="7"/>
        <v>569</v>
      </c>
      <c r="V8" s="289">
        <v>486</v>
      </c>
      <c r="W8" s="289">
        <v>35</v>
      </c>
      <c r="X8" s="289">
        <v>45</v>
      </c>
      <c r="Y8" s="289">
        <v>3</v>
      </c>
      <c r="Z8" s="289">
        <v>5</v>
      </c>
      <c r="AA8" s="289">
        <v>3</v>
      </c>
      <c r="AC8" s="2"/>
      <c r="AD8" s="2"/>
      <c r="AE8" s="2" t="s">
        <v>4</v>
      </c>
      <c r="AF8" s="22"/>
      <c r="AG8" s="33">
        <f t="shared" si="8"/>
        <v>2.0316901408450705</v>
      </c>
      <c r="AH8" s="32">
        <f>IF(F8="-","-",IF(F8="x","x",T8/F8))</f>
        <v>2.0282685512367493</v>
      </c>
      <c r="AI8" s="32">
        <f t="shared" si="2"/>
        <v>2.032142857142857</v>
      </c>
      <c r="AJ8" s="32">
        <f t="shared" si="2"/>
        <v>2.0082644628099175</v>
      </c>
      <c r="AK8" s="32">
        <f t="shared" si="2"/>
        <v>2.1875</v>
      </c>
      <c r="AL8" s="32">
        <f t="shared" si="2"/>
        <v>2.25</v>
      </c>
      <c r="AM8" s="32">
        <f t="shared" si="2"/>
        <v>1.5</v>
      </c>
      <c r="AN8" s="32">
        <f t="shared" si="2"/>
        <v>1.6666666666666667</v>
      </c>
      <c r="AO8" s="32">
        <f t="shared" si="2"/>
        <v>3</v>
      </c>
    </row>
    <row r="9" spans="1:41" ht="13.5" customHeight="1">
      <c r="A9" s="2"/>
      <c r="B9" s="2"/>
      <c r="C9" s="2" t="s">
        <v>5</v>
      </c>
      <c r="D9" s="22"/>
      <c r="E9" s="27">
        <f t="shared" si="3"/>
        <v>37</v>
      </c>
      <c r="F9" s="25">
        <f t="shared" si="4"/>
        <v>37</v>
      </c>
      <c r="G9" s="25">
        <f t="shared" si="9"/>
        <v>37</v>
      </c>
      <c r="H9" s="289">
        <v>37</v>
      </c>
      <c r="I9" s="289" t="s">
        <v>313</v>
      </c>
      <c r="J9" s="289" t="s">
        <v>313</v>
      </c>
      <c r="K9" s="289" t="s">
        <v>313</v>
      </c>
      <c r="L9" s="289" t="s">
        <v>313</v>
      </c>
      <c r="M9" s="289" t="s">
        <v>313</v>
      </c>
      <c r="O9" s="2"/>
      <c r="P9" s="2"/>
      <c r="Q9" s="2" t="s">
        <v>5</v>
      </c>
      <c r="R9" s="22"/>
      <c r="S9" s="27">
        <f t="shared" si="5"/>
        <v>67</v>
      </c>
      <c r="T9" s="25">
        <f t="shared" si="6"/>
        <v>67</v>
      </c>
      <c r="U9" s="25">
        <f t="shared" si="7"/>
        <v>67</v>
      </c>
      <c r="V9" s="289">
        <v>67</v>
      </c>
      <c r="W9" s="289" t="s">
        <v>313</v>
      </c>
      <c r="X9" s="289" t="s">
        <v>313</v>
      </c>
      <c r="Y9" s="289" t="s">
        <v>313</v>
      </c>
      <c r="Z9" s="289" t="s">
        <v>313</v>
      </c>
      <c r="AA9" s="289" t="s">
        <v>313</v>
      </c>
      <c r="AC9" s="2"/>
      <c r="AD9" s="2"/>
      <c r="AE9" s="2" t="s">
        <v>5</v>
      </c>
      <c r="AF9" s="22"/>
      <c r="AG9" s="33">
        <f t="shared" si="8"/>
        <v>1.8108108108108107</v>
      </c>
      <c r="AH9" s="32">
        <f t="shared" si="2"/>
        <v>1.8108108108108107</v>
      </c>
      <c r="AI9" s="32">
        <f t="shared" si="2"/>
        <v>1.8108108108108107</v>
      </c>
      <c r="AJ9" s="32">
        <f t="shared" si="2"/>
        <v>1.8108108108108107</v>
      </c>
      <c r="AK9" s="32" t="str">
        <f t="shared" si="2"/>
        <v>-</v>
      </c>
      <c r="AL9" s="32" t="str">
        <f t="shared" si="2"/>
        <v>-</v>
      </c>
      <c r="AM9" s="32" t="str">
        <f t="shared" si="2"/>
        <v>-</v>
      </c>
      <c r="AN9" s="32" t="str">
        <f t="shared" si="2"/>
        <v>-</v>
      </c>
      <c r="AO9" s="32" t="str">
        <f t="shared" si="2"/>
        <v>-</v>
      </c>
    </row>
    <row r="10" spans="1:41" ht="13.5" customHeight="1">
      <c r="A10" s="2"/>
      <c r="B10" s="2"/>
      <c r="C10" s="2" t="s">
        <v>6</v>
      </c>
      <c r="D10" s="22"/>
      <c r="E10" s="27" t="str">
        <f t="shared" si="3"/>
        <v>-</v>
      </c>
      <c r="F10" s="25" t="str">
        <f t="shared" si="4"/>
        <v>-</v>
      </c>
      <c r="G10" s="25" t="str">
        <f t="shared" si="9"/>
        <v>-</v>
      </c>
      <c r="H10" s="289" t="s">
        <v>313</v>
      </c>
      <c r="I10" s="289" t="s">
        <v>313</v>
      </c>
      <c r="J10" s="289" t="s">
        <v>313</v>
      </c>
      <c r="K10" s="289" t="s">
        <v>313</v>
      </c>
      <c r="L10" s="289" t="s">
        <v>313</v>
      </c>
      <c r="M10" s="289" t="s">
        <v>313</v>
      </c>
      <c r="O10" s="2"/>
      <c r="P10" s="2"/>
      <c r="Q10" s="2" t="s">
        <v>6</v>
      </c>
      <c r="R10" s="22"/>
      <c r="S10" s="27" t="str">
        <f t="shared" si="5"/>
        <v>-</v>
      </c>
      <c r="T10" s="25" t="str">
        <f t="shared" si="6"/>
        <v>-</v>
      </c>
      <c r="U10" s="25" t="str">
        <f t="shared" si="7"/>
        <v>-</v>
      </c>
      <c r="V10" s="289" t="s">
        <v>313</v>
      </c>
      <c r="W10" s="289" t="s">
        <v>313</v>
      </c>
      <c r="X10" s="289" t="s">
        <v>313</v>
      </c>
      <c r="Y10" s="289" t="s">
        <v>313</v>
      </c>
      <c r="Z10" s="289" t="s">
        <v>313</v>
      </c>
      <c r="AA10" s="289" t="s">
        <v>313</v>
      </c>
      <c r="AC10" s="2"/>
      <c r="AD10" s="2"/>
      <c r="AE10" s="2" t="s">
        <v>6</v>
      </c>
      <c r="AF10" s="22"/>
      <c r="AG10" s="33" t="str">
        <f t="shared" si="8"/>
        <v>-</v>
      </c>
      <c r="AH10" s="32" t="str">
        <f t="shared" si="2"/>
        <v>-</v>
      </c>
      <c r="AI10" s="32" t="str">
        <f t="shared" si="2"/>
        <v>-</v>
      </c>
      <c r="AJ10" s="32" t="str">
        <f t="shared" si="2"/>
        <v>-</v>
      </c>
      <c r="AK10" s="32" t="str">
        <f t="shared" si="2"/>
        <v>-</v>
      </c>
      <c r="AL10" s="32" t="str">
        <f t="shared" si="2"/>
        <v>-</v>
      </c>
      <c r="AM10" s="32" t="str">
        <f t="shared" si="2"/>
        <v>-</v>
      </c>
      <c r="AN10" s="32" t="str">
        <f t="shared" si="2"/>
        <v>-</v>
      </c>
      <c r="AO10" s="32" t="str">
        <f t="shared" si="2"/>
        <v>-</v>
      </c>
    </row>
    <row r="11" spans="1:41" ht="13.5" customHeight="1">
      <c r="A11" s="2"/>
      <c r="B11" s="2" t="s">
        <v>7</v>
      </c>
      <c r="C11" s="2"/>
      <c r="D11" s="22"/>
      <c r="E11" s="25">
        <f t="shared" si="3"/>
        <v>111</v>
      </c>
      <c r="F11" s="25">
        <f t="shared" si="4"/>
        <v>110</v>
      </c>
      <c r="G11" s="25">
        <f t="shared" si="9"/>
        <v>110</v>
      </c>
      <c r="H11" s="289">
        <v>108</v>
      </c>
      <c r="I11" s="289" t="s">
        <v>313</v>
      </c>
      <c r="J11" s="289">
        <v>2</v>
      </c>
      <c r="K11" s="289" t="s">
        <v>313</v>
      </c>
      <c r="L11" s="289" t="s">
        <v>313</v>
      </c>
      <c r="M11" s="289">
        <v>1</v>
      </c>
      <c r="O11" s="2"/>
      <c r="P11" s="2" t="s">
        <v>7</v>
      </c>
      <c r="Q11" s="2"/>
      <c r="R11" s="22"/>
      <c r="S11" s="25">
        <f t="shared" si="5"/>
        <v>223</v>
      </c>
      <c r="T11" s="25">
        <f t="shared" si="6"/>
        <v>219</v>
      </c>
      <c r="U11" s="25">
        <f t="shared" si="7"/>
        <v>219</v>
      </c>
      <c r="V11" s="289">
        <v>217</v>
      </c>
      <c r="W11" s="289" t="s">
        <v>313</v>
      </c>
      <c r="X11" s="289">
        <v>2</v>
      </c>
      <c r="Y11" s="289" t="s">
        <v>313</v>
      </c>
      <c r="Z11" s="289" t="s">
        <v>313</v>
      </c>
      <c r="AA11" s="289">
        <v>4</v>
      </c>
      <c r="AC11" s="2"/>
      <c r="AD11" s="2" t="s">
        <v>7</v>
      </c>
      <c r="AE11" s="2"/>
      <c r="AF11" s="22"/>
      <c r="AG11" s="33">
        <f t="shared" si="8"/>
        <v>2.0090090090090089</v>
      </c>
      <c r="AH11" s="32">
        <f t="shared" si="2"/>
        <v>1.990909090909091</v>
      </c>
      <c r="AI11" s="32">
        <f t="shared" si="2"/>
        <v>1.990909090909091</v>
      </c>
      <c r="AJ11" s="32">
        <f t="shared" si="2"/>
        <v>2.0092592592592591</v>
      </c>
      <c r="AK11" s="32" t="str">
        <f t="shared" si="2"/>
        <v>-</v>
      </c>
      <c r="AL11" s="32">
        <f t="shared" si="2"/>
        <v>1</v>
      </c>
      <c r="AM11" s="32" t="str">
        <f t="shared" si="2"/>
        <v>-</v>
      </c>
      <c r="AN11" s="32" t="str">
        <f t="shared" si="2"/>
        <v>-</v>
      </c>
      <c r="AO11" s="32">
        <f t="shared" si="2"/>
        <v>4</v>
      </c>
    </row>
    <row r="12" spans="1:41" ht="13.5" customHeight="1">
      <c r="A12" s="2"/>
      <c r="B12" s="2"/>
      <c r="C12" s="2" t="s">
        <v>4</v>
      </c>
      <c r="D12" s="22"/>
      <c r="E12" s="27">
        <f t="shared" si="3"/>
        <v>82</v>
      </c>
      <c r="F12" s="25">
        <f t="shared" si="4"/>
        <v>81</v>
      </c>
      <c r="G12" s="25">
        <f t="shared" si="9"/>
        <v>81</v>
      </c>
      <c r="H12" s="289">
        <v>79</v>
      </c>
      <c r="I12" s="289" t="s">
        <v>313</v>
      </c>
      <c r="J12" s="289">
        <v>2</v>
      </c>
      <c r="K12" s="289" t="s">
        <v>313</v>
      </c>
      <c r="L12" s="289" t="s">
        <v>313</v>
      </c>
      <c r="M12" s="289">
        <v>1</v>
      </c>
      <c r="O12" s="2"/>
      <c r="P12" s="2"/>
      <c r="Q12" s="2" t="s">
        <v>4</v>
      </c>
      <c r="R12" s="22"/>
      <c r="S12" s="27">
        <f t="shared" si="5"/>
        <v>157</v>
      </c>
      <c r="T12" s="25">
        <f t="shared" si="6"/>
        <v>153</v>
      </c>
      <c r="U12" s="25">
        <f t="shared" si="7"/>
        <v>153</v>
      </c>
      <c r="V12" s="289">
        <v>151</v>
      </c>
      <c r="W12" s="289" t="s">
        <v>313</v>
      </c>
      <c r="X12" s="289">
        <v>2</v>
      </c>
      <c r="Y12" s="289" t="s">
        <v>313</v>
      </c>
      <c r="Z12" s="289" t="s">
        <v>313</v>
      </c>
      <c r="AA12" s="289">
        <v>4</v>
      </c>
      <c r="AC12" s="2"/>
      <c r="AD12" s="2"/>
      <c r="AE12" s="2" t="s">
        <v>4</v>
      </c>
      <c r="AF12" s="22"/>
      <c r="AG12" s="33">
        <f t="shared" si="8"/>
        <v>1.9146341463414633</v>
      </c>
      <c r="AH12" s="32">
        <f t="shared" si="2"/>
        <v>1.8888888888888888</v>
      </c>
      <c r="AI12" s="32">
        <f t="shared" si="2"/>
        <v>1.8888888888888888</v>
      </c>
      <c r="AJ12" s="32">
        <f t="shared" si="2"/>
        <v>1.9113924050632911</v>
      </c>
      <c r="AK12" s="32" t="str">
        <f t="shared" si="2"/>
        <v>-</v>
      </c>
      <c r="AL12" s="32">
        <f t="shared" si="2"/>
        <v>1</v>
      </c>
      <c r="AM12" s="32" t="str">
        <f t="shared" si="2"/>
        <v>-</v>
      </c>
      <c r="AN12" s="32" t="str">
        <f t="shared" si="2"/>
        <v>-</v>
      </c>
      <c r="AO12" s="32">
        <f t="shared" si="2"/>
        <v>4</v>
      </c>
    </row>
    <row r="13" spans="1:41" ht="13.5" customHeight="1">
      <c r="A13" s="2"/>
      <c r="B13" s="2"/>
      <c r="C13" s="2" t="s">
        <v>5</v>
      </c>
      <c r="D13" s="22"/>
      <c r="E13" s="27">
        <f t="shared" si="3"/>
        <v>29</v>
      </c>
      <c r="F13" s="25">
        <f t="shared" si="4"/>
        <v>29</v>
      </c>
      <c r="G13" s="25">
        <f t="shared" si="9"/>
        <v>29</v>
      </c>
      <c r="H13" s="289">
        <v>29</v>
      </c>
      <c r="I13" s="289" t="s">
        <v>313</v>
      </c>
      <c r="J13" s="289" t="s">
        <v>313</v>
      </c>
      <c r="K13" s="289" t="s">
        <v>313</v>
      </c>
      <c r="L13" s="289" t="s">
        <v>313</v>
      </c>
      <c r="M13" s="289" t="s">
        <v>313</v>
      </c>
      <c r="O13" s="2"/>
      <c r="P13" s="2"/>
      <c r="Q13" s="2" t="s">
        <v>5</v>
      </c>
      <c r="R13" s="22"/>
      <c r="S13" s="27">
        <f t="shared" si="5"/>
        <v>66</v>
      </c>
      <c r="T13" s="25">
        <f t="shared" si="6"/>
        <v>66</v>
      </c>
      <c r="U13" s="25">
        <f t="shared" si="7"/>
        <v>66</v>
      </c>
      <c r="V13" s="289">
        <v>66</v>
      </c>
      <c r="W13" s="289" t="s">
        <v>313</v>
      </c>
      <c r="X13" s="289" t="s">
        <v>313</v>
      </c>
      <c r="Y13" s="289" t="s">
        <v>313</v>
      </c>
      <c r="Z13" s="289" t="s">
        <v>313</v>
      </c>
      <c r="AA13" s="289" t="s">
        <v>313</v>
      </c>
      <c r="AC13" s="2"/>
      <c r="AD13" s="2"/>
      <c r="AE13" s="2" t="s">
        <v>5</v>
      </c>
      <c r="AF13" s="22"/>
      <c r="AG13" s="33">
        <f t="shared" si="8"/>
        <v>2.2758620689655173</v>
      </c>
      <c r="AH13" s="32">
        <f t="shared" si="2"/>
        <v>2.2758620689655173</v>
      </c>
      <c r="AI13" s="32">
        <f t="shared" si="2"/>
        <v>2.2758620689655173</v>
      </c>
      <c r="AJ13" s="32">
        <f t="shared" si="2"/>
        <v>2.2758620689655173</v>
      </c>
      <c r="AK13" s="32" t="str">
        <f t="shared" si="2"/>
        <v>-</v>
      </c>
      <c r="AL13" s="32" t="str">
        <f t="shared" si="2"/>
        <v>-</v>
      </c>
      <c r="AM13" s="32" t="str">
        <f t="shared" si="2"/>
        <v>-</v>
      </c>
      <c r="AN13" s="32" t="str">
        <f t="shared" si="2"/>
        <v>-</v>
      </c>
      <c r="AO13" s="32" t="str">
        <f t="shared" si="2"/>
        <v>-</v>
      </c>
    </row>
    <row r="14" spans="1:41" ht="13.5" customHeight="1">
      <c r="A14" s="2"/>
      <c r="B14" s="2"/>
      <c r="C14" s="2" t="s">
        <v>6</v>
      </c>
      <c r="D14" s="22"/>
      <c r="E14" s="27" t="str">
        <f t="shared" si="3"/>
        <v>-</v>
      </c>
      <c r="F14" s="25" t="str">
        <f t="shared" si="4"/>
        <v>-</v>
      </c>
      <c r="G14" s="25" t="str">
        <f t="shared" si="9"/>
        <v>-</v>
      </c>
      <c r="H14" s="289" t="s">
        <v>313</v>
      </c>
      <c r="I14" s="289" t="s">
        <v>313</v>
      </c>
      <c r="J14" s="289" t="s">
        <v>313</v>
      </c>
      <c r="K14" s="289" t="s">
        <v>313</v>
      </c>
      <c r="L14" s="289" t="s">
        <v>313</v>
      </c>
      <c r="M14" s="289" t="s">
        <v>313</v>
      </c>
      <c r="O14" s="2"/>
      <c r="P14" s="2"/>
      <c r="Q14" s="2" t="s">
        <v>6</v>
      </c>
      <c r="R14" s="22"/>
      <c r="S14" s="27" t="str">
        <f t="shared" si="5"/>
        <v>-</v>
      </c>
      <c r="T14" s="25" t="str">
        <f t="shared" si="6"/>
        <v>-</v>
      </c>
      <c r="U14" s="25" t="str">
        <f t="shared" si="7"/>
        <v>-</v>
      </c>
      <c r="V14" s="289" t="s">
        <v>313</v>
      </c>
      <c r="W14" s="289" t="s">
        <v>313</v>
      </c>
      <c r="X14" s="289" t="s">
        <v>313</v>
      </c>
      <c r="Y14" s="289" t="s">
        <v>313</v>
      </c>
      <c r="Z14" s="289" t="s">
        <v>313</v>
      </c>
      <c r="AA14" s="289" t="s">
        <v>313</v>
      </c>
      <c r="AC14" s="2"/>
      <c r="AD14" s="2"/>
      <c r="AE14" s="2" t="s">
        <v>6</v>
      </c>
      <c r="AF14" s="22"/>
      <c r="AG14" s="33" t="str">
        <f t="shared" si="8"/>
        <v>-</v>
      </c>
      <c r="AH14" s="32" t="str">
        <f t="shared" si="2"/>
        <v>-</v>
      </c>
      <c r="AI14" s="32" t="str">
        <f t="shared" si="2"/>
        <v>-</v>
      </c>
      <c r="AJ14" s="32" t="str">
        <f t="shared" si="2"/>
        <v>-</v>
      </c>
      <c r="AK14" s="32" t="str">
        <f t="shared" si="2"/>
        <v>-</v>
      </c>
      <c r="AL14" s="32" t="str">
        <f t="shared" si="2"/>
        <v>-</v>
      </c>
      <c r="AM14" s="32" t="str">
        <f t="shared" si="2"/>
        <v>-</v>
      </c>
      <c r="AN14" s="32" t="str">
        <f t="shared" si="2"/>
        <v>-</v>
      </c>
      <c r="AO14" s="32" t="str">
        <f t="shared" si="2"/>
        <v>-</v>
      </c>
    </row>
    <row r="15" spans="1:41" ht="13.5" customHeight="1">
      <c r="A15" s="2"/>
      <c r="B15" s="2" t="s">
        <v>8</v>
      </c>
      <c r="C15" s="2"/>
      <c r="D15" s="67" t="s">
        <v>589</v>
      </c>
      <c r="E15" s="25">
        <f t="shared" si="3"/>
        <v>64</v>
      </c>
      <c r="F15" s="25">
        <f t="shared" si="4"/>
        <v>64</v>
      </c>
      <c r="G15" s="25">
        <f t="shared" si="9"/>
        <v>64</v>
      </c>
      <c r="H15" s="289">
        <v>61</v>
      </c>
      <c r="I15" s="289" t="s">
        <v>313</v>
      </c>
      <c r="J15" s="289">
        <v>3</v>
      </c>
      <c r="K15" s="289" t="s">
        <v>313</v>
      </c>
      <c r="L15" s="289" t="s">
        <v>313</v>
      </c>
      <c r="M15" s="289" t="s">
        <v>313</v>
      </c>
      <c r="O15" s="2"/>
      <c r="P15" s="2" t="s">
        <v>8</v>
      </c>
      <c r="Q15" s="2"/>
      <c r="R15" s="67" t="s">
        <v>589</v>
      </c>
      <c r="S15" s="25">
        <f t="shared" si="5"/>
        <v>136</v>
      </c>
      <c r="T15" s="25">
        <f t="shared" si="6"/>
        <v>136</v>
      </c>
      <c r="U15" s="25">
        <f t="shared" si="7"/>
        <v>136</v>
      </c>
      <c r="V15" s="289">
        <v>129</v>
      </c>
      <c r="W15" s="289" t="s">
        <v>313</v>
      </c>
      <c r="X15" s="289">
        <v>7</v>
      </c>
      <c r="Y15" s="289" t="s">
        <v>313</v>
      </c>
      <c r="Z15" s="289" t="s">
        <v>313</v>
      </c>
      <c r="AA15" s="289" t="s">
        <v>313</v>
      </c>
      <c r="AC15" s="2"/>
      <c r="AD15" s="2" t="s">
        <v>8</v>
      </c>
      <c r="AE15" s="2"/>
      <c r="AF15" s="67" t="s">
        <v>589</v>
      </c>
      <c r="AG15" s="33">
        <f t="shared" si="8"/>
        <v>2.125</v>
      </c>
      <c r="AH15" s="32">
        <f t="shared" si="2"/>
        <v>2.125</v>
      </c>
      <c r="AI15" s="32">
        <f t="shared" si="2"/>
        <v>2.125</v>
      </c>
      <c r="AJ15" s="32">
        <f t="shared" si="2"/>
        <v>2.1147540983606556</v>
      </c>
      <c r="AK15" s="32" t="str">
        <f t="shared" si="2"/>
        <v>-</v>
      </c>
      <c r="AL15" s="32">
        <f t="shared" si="2"/>
        <v>2.3333333333333335</v>
      </c>
      <c r="AM15" s="32" t="str">
        <f t="shared" si="2"/>
        <v>-</v>
      </c>
      <c r="AN15" s="32" t="str">
        <f t="shared" si="2"/>
        <v>-</v>
      </c>
      <c r="AO15" s="32" t="str">
        <f t="shared" si="2"/>
        <v>-</v>
      </c>
    </row>
    <row r="16" spans="1:41" ht="13.5" customHeight="1">
      <c r="A16" s="2"/>
      <c r="B16" s="2"/>
      <c r="C16" s="2" t="s">
        <v>4</v>
      </c>
      <c r="D16" s="67" t="s">
        <v>589</v>
      </c>
      <c r="E16" s="27" t="str">
        <f t="shared" si="3"/>
        <v>x</v>
      </c>
      <c r="F16" s="25" t="str">
        <f t="shared" si="4"/>
        <v>x</v>
      </c>
      <c r="G16" s="25" t="str">
        <f t="shared" si="9"/>
        <v>x</v>
      </c>
      <c r="H16" s="289" t="s">
        <v>314</v>
      </c>
      <c r="I16" s="289" t="s">
        <v>314</v>
      </c>
      <c r="J16" s="289" t="s">
        <v>314</v>
      </c>
      <c r="K16" s="289" t="s">
        <v>314</v>
      </c>
      <c r="L16" s="289" t="s">
        <v>314</v>
      </c>
      <c r="M16" s="289" t="s">
        <v>314</v>
      </c>
      <c r="O16" s="2"/>
      <c r="P16" s="2"/>
      <c r="Q16" s="2" t="s">
        <v>4</v>
      </c>
      <c r="R16" s="67" t="s">
        <v>589</v>
      </c>
      <c r="S16" s="27" t="str">
        <f t="shared" si="5"/>
        <v>x</v>
      </c>
      <c r="T16" s="25" t="str">
        <f t="shared" si="6"/>
        <v>x</v>
      </c>
      <c r="U16" s="25" t="str">
        <f t="shared" si="7"/>
        <v>x</v>
      </c>
      <c r="V16" s="289" t="s">
        <v>314</v>
      </c>
      <c r="W16" s="289" t="s">
        <v>314</v>
      </c>
      <c r="X16" s="289" t="s">
        <v>314</v>
      </c>
      <c r="Y16" s="289" t="s">
        <v>314</v>
      </c>
      <c r="Z16" s="289" t="s">
        <v>314</v>
      </c>
      <c r="AA16" s="289" t="s">
        <v>314</v>
      </c>
      <c r="AC16" s="2"/>
      <c r="AD16" s="2"/>
      <c r="AE16" s="2" t="s">
        <v>4</v>
      </c>
      <c r="AF16" s="67" t="s">
        <v>589</v>
      </c>
      <c r="AG16" s="33" t="str">
        <f t="shared" si="8"/>
        <v>x</v>
      </c>
      <c r="AH16" s="32" t="str">
        <f t="shared" si="2"/>
        <v>x</v>
      </c>
      <c r="AI16" s="32" t="str">
        <f t="shared" si="2"/>
        <v>x</v>
      </c>
      <c r="AJ16" s="32" t="str">
        <f t="shared" si="2"/>
        <v>x</v>
      </c>
      <c r="AK16" s="32" t="str">
        <f t="shared" si="2"/>
        <v>x</v>
      </c>
      <c r="AL16" s="32" t="str">
        <f t="shared" si="2"/>
        <v>x</v>
      </c>
      <c r="AM16" s="32" t="str">
        <f t="shared" si="2"/>
        <v>x</v>
      </c>
      <c r="AN16" s="32" t="str">
        <f t="shared" si="2"/>
        <v>x</v>
      </c>
      <c r="AO16" s="32" t="str">
        <f t="shared" si="2"/>
        <v>x</v>
      </c>
    </row>
    <row r="17" spans="1:41" ht="13.5" customHeight="1">
      <c r="A17" s="2"/>
      <c r="B17" s="2"/>
      <c r="C17" s="2" t="s">
        <v>5</v>
      </c>
      <c r="D17" s="67" t="s">
        <v>589</v>
      </c>
      <c r="E17" s="27" t="str">
        <f t="shared" si="3"/>
        <v>x</v>
      </c>
      <c r="F17" s="25" t="str">
        <f t="shared" si="4"/>
        <v>x</v>
      </c>
      <c r="G17" s="25" t="str">
        <f t="shared" si="9"/>
        <v>x</v>
      </c>
      <c r="H17" s="289" t="s">
        <v>314</v>
      </c>
      <c r="I17" s="289" t="s">
        <v>314</v>
      </c>
      <c r="J17" s="289" t="s">
        <v>314</v>
      </c>
      <c r="K17" s="289" t="s">
        <v>314</v>
      </c>
      <c r="L17" s="289" t="s">
        <v>314</v>
      </c>
      <c r="M17" s="289" t="s">
        <v>314</v>
      </c>
      <c r="O17" s="2"/>
      <c r="P17" s="2"/>
      <c r="Q17" s="2" t="s">
        <v>5</v>
      </c>
      <c r="R17" s="67" t="s">
        <v>589</v>
      </c>
      <c r="S17" s="27" t="str">
        <f t="shared" si="5"/>
        <v>x</v>
      </c>
      <c r="T17" s="25" t="str">
        <f t="shared" si="6"/>
        <v>x</v>
      </c>
      <c r="U17" s="25" t="str">
        <f t="shared" si="7"/>
        <v>x</v>
      </c>
      <c r="V17" s="289" t="s">
        <v>314</v>
      </c>
      <c r="W17" s="289" t="s">
        <v>314</v>
      </c>
      <c r="X17" s="289" t="s">
        <v>314</v>
      </c>
      <c r="Y17" s="289" t="s">
        <v>314</v>
      </c>
      <c r="Z17" s="289" t="s">
        <v>314</v>
      </c>
      <c r="AA17" s="289" t="s">
        <v>314</v>
      </c>
      <c r="AC17" s="2"/>
      <c r="AD17" s="2"/>
      <c r="AE17" s="2" t="s">
        <v>5</v>
      </c>
      <c r="AF17" s="67" t="s">
        <v>589</v>
      </c>
      <c r="AG17" s="33" t="str">
        <f t="shared" si="8"/>
        <v>x</v>
      </c>
      <c r="AH17" s="32" t="str">
        <f t="shared" si="2"/>
        <v>x</v>
      </c>
      <c r="AI17" s="32" t="str">
        <f t="shared" si="2"/>
        <v>x</v>
      </c>
      <c r="AJ17" s="32" t="str">
        <f t="shared" si="2"/>
        <v>x</v>
      </c>
      <c r="AK17" s="32" t="str">
        <f t="shared" si="2"/>
        <v>x</v>
      </c>
      <c r="AL17" s="32" t="str">
        <f t="shared" si="2"/>
        <v>x</v>
      </c>
      <c r="AM17" s="32" t="str">
        <f t="shared" si="2"/>
        <v>x</v>
      </c>
      <c r="AN17" s="32" t="str">
        <f t="shared" si="2"/>
        <v>x</v>
      </c>
      <c r="AO17" s="32" t="str">
        <f t="shared" si="2"/>
        <v>x</v>
      </c>
    </row>
    <row r="18" spans="1:41" ht="13.5" customHeight="1">
      <c r="A18" s="2"/>
      <c r="B18" s="2"/>
      <c r="C18" s="2" t="s">
        <v>6</v>
      </c>
      <c r="D18" s="73"/>
      <c r="E18" s="27" t="str">
        <f t="shared" si="3"/>
        <v>-</v>
      </c>
      <c r="F18" s="25" t="str">
        <f t="shared" si="4"/>
        <v>-</v>
      </c>
      <c r="G18" s="25" t="str">
        <f t="shared" si="9"/>
        <v>-</v>
      </c>
      <c r="H18" s="289" t="s">
        <v>313</v>
      </c>
      <c r="I18" s="289" t="s">
        <v>313</v>
      </c>
      <c r="J18" s="289" t="s">
        <v>313</v>
      </c>
      <c r="K18" s="289" t="s">
        <v>313</v>
      </c>
      <c r="L18" s="289" t="s">
        <v>313</v>
      </c>
      <c r="M18" s="289" t="s">
        <v>313</v>
      </c>
      <c r="O18" s="2"/>
      <c r="P18" s="2"/>
      <c r="Q18" s="2" t="s">
        <v>6</v>
      </c>
      <c r="R18" s="73"/>
      <c r="S18" s="27" t="str">
        <f t="shared" si="5"/>
        <v>-</v>
      </c>
      <c r="T18" s="25" t="str">
        <f t="shared" si="6"/>
        <v>-</v>
      </c>
      <c r="U18" s="25" t="str">
        <f t="shared" si="7"/>
        <v>-</v>
      </c>
      <c r="V18" s="289" t="s">
        <v>313</v>
      </c>
      <c r="W18" s="289" t="s">
        <v>313</v>
      </c>
      <c r="X18" s="289" t="s">
        <v>313</v>
      </c>
      <c r="Y18" s="289" t="s">
        <v>313</v>
      </c>
      <c r="Z18" s="289" t="s">
        <v>313</v>
      </c>
      <c r="AA18" s="289" t="s">
        <v>313</v>
      </c>
      <c r="AC18" s="2"/>
      <c r="AD18" s="2"/>
      <c r="AE18" s="2" t="s">
        <v>6</v>
      </c>
      <c r="AF18" s="73"/>
      <c r="AG18" s="33" t="str">
        <f t="shared" si="8"/>
        <v>-</v>
      </c>
      <c r="AH18" s="32" t="str">
        <f t="shared" si="2"/>
        <v>-</v>
      </c>
      <c r="AI18" s="32" t="str">
        <f t="shared" si="2"/>
        <v>-</v>
      </c>
      <c r="AJ18" s="32" t="str">
        <f t="shared" si="2"/>
        <v>-</v>
      </c>
      <c r="AK18" s="32" t="str">
        <f t="shared" si="2"/>
        <v>-</v>
      </c>
      <c r="AL18" s="32" t="str">
        <f t="shared" si="2"/>
        <v>-</v>
      </c>
      <c r="AM18" s="32" t="str">
        <f t="shared" si="2"/>
        <v>-</v>
      </c>
      <c r="AN18" s="32" t="str">
        <f t="shared" si="2"/>
        <v>-</v>
      </c>
      <c r="AO18" s="32" t="str">
        <f t="shared" si="2"/>
        <v>-</v>
      </c>
    </row>
    <row r="19" spans="1:41" ht="13.5" customHeight="1">
      <c r="A19" s="2"/>
      <c r="B19" s="2" t="s">
        <v>9</v>
      </c>
      <c r="C19" s="2"/>
      <c r="D19" s="73"/>
      <c r="E19" s="25">
        <f t="shared" si="3"/>
        <v>1218</v>
      </c>
      <c r="F19" s="25">
        <f t="shared" si="4"/>
        <v>1206</v>
      </c>
      <c r="G19" s="25">
        <f t="shared" si="9"/>
        <v>1168</v>
      </c>
      <c r="H19" s="289">
        <v>798</v>
      </c>
      <c r="I19" s="289">
        <v>327</v>
      </c>
      <c r="J19" s="289">
        <v>40</v>
      </c>
      <c r="K19" s="289">
        <v>3</v>
      </c>
      <c r="L19" s="289">
        <v>38</v>
      </c>
      <c r="M19" s="289">
        <v>12</v>
      </c>
      <c r="O19" s="2"/>
      <c r="P19" s="2" t="s">
        <v>9</v>
      </c>
      <c r="Q19" s="2"/>
      <c r="R19" s="73"/>
      <c r="S19" s="25">
        <f t="shared" si="5"/>
        <v>2455</v>
      </c>
      <c r="T19" s="25">
        <f t="shared" si="6"/>
        <v>2433</v>
      </c>
      <c r="U19" s="25">
        <f t="shared" si="7"/>
        <v>2365</v>
      </c>
      <c r="V19" s="289">
        <v>1761</v>
      </c>
      <c r="W19" s="289">
        <v>514</v>
      </c>
      <c r="X19" s="289">
        <v>86</v>
      </c>
      <c r="Y19" s="289">
        <v>4</v>
      </c>
      <c r="Z19" s="289">
        <v>68</v>
      </c>
      <c r="AA19" s="289">
        <v>22</v>
      </c>
      <c r="AC19" s="2"/>
      <c r="AD19" s="2" t="s">
        <v>9</v>
      </c>
      <c r="AE19" s="2"/>
      <c r="AF19" s="73"/>
      <c r="AG19" s="33">
        <f t="shared" si="8"/>
        <v>2.0155993431855501</v>
      </c>
      <c r="AH19" s="32">
        <f t="shared" si="2"/>
        <v>2.0174129353233829</v>
      </c>
      <c r="AI19" s="32">
        <f t="shared" si="2"/>
        <v>2.0248287671232879</v>
      </c>
      <c r="AJ19" s="32">
        <f t="shared" si="2"/>
        <v>2.2067669172932329</v>
      </c>
      <c r="AK19" s="32">
        <f t="shared" si="2"/>
        <v>1.5718654434250765</v>
      </c>
      <c r="AL19" s="32">
        <f t="shared" si="2"/>
        <v>2.15</v>
      </c>
      <c r="AM19" s="32">
        <f t="shared" si="2"/>
        <v>1.3333333333333333</v>
      </c>
      <c r="AN19" s="32">
        <f t="shared" si="2"/>
        <v>1.7894736842105263</v>
      </c>
      <c r="AO19" s="32">
        <f t="shared" si="2"/>
        <v>1.8333333333333333</v>
      </c>
    </row>
    <row r="20" spans="1:41" ht="13.5" customHeight="1">
      <c r="A20" s="2"/>
      <c r="B20" s="2"/>
      <c r="C20" s="2" t="s">
        <v>4</v>
      </c>
      <c r="D20" s="73"/>
      <c r="E20" s="27">
        <f t="shared" si="3"/>
        <v>592</v>
      </c>
      <c r="F20" s="25">
        <f t="shared" si="4"/>
        <v>589</v>
      </c>
      <c r="G20" s="25">
        <f t="shared" si="9"/>
        <v>572</v>
      </c>
      <c r="H20" s="289">
        <v>285</v>
      </c>
      <c r="I20" s="289">
        <v>266</v>
      </c>
      <c r="J20" s="289">
        <v>20</v>
      </c>
      <c r="K20" s="289">
        <v>1</v>
      </c>
      <c r="L20" s="289">
        <v>17</v>
      </c>
      <c r="M20" s="289">
        <v>3</v>
      </c>
      <c r="O20" s="2"/>
      <c r="P20" s="2"/>
      <c r="Q20" s="2" t="s">
        <v>4</v>
      </c>
      <c r="R20" s="73"/>
      <c r="S20" s="27">
        <f t="shared" si="5"/>
        <v>1155</v>
      </c>
      <c r="T20" s="25">
        <f t="shared" si="6"/>
        <v>1149</v>
      </c>
      <c r="U20" s="25">
        <f t="shared" si="7"/>
        <v>1117</v>
      </c>
      <c r="V20" s="289">
        <v>654</v>
      </c>
      <c r="W20" s="289">
        <v>425</v>
      </c>
      <c r="X20" s="289">
        <v>37</v>
      </c>
      <c r="Y20" s="289">
        <v>1</v>
      </c>
      <c r="Z20" s="289">
        <v>32</v>
      </c>
      <c r="AA20" s="289">
        <v>6</v>
      </c>
      <c r="AC20" s="2"/>
      <c r="AD20" s="2"/>
      <c r="AE20" s="2" t="s">
        <v>4</v>
      </c>
      <c r="AF20" s="73"/>
      <c r="AG20" s="33">
        <f t="shared" si="8"/>
        <v>1.9510135135135136</v>
      </c>
      <c r="AH20" s="32">
        <f t="shared" si="2"/>
        <v>1.9507640067911716</v>
      </c>
      <c r="AI20" s="32">
        <f t="shared" si="2"/>
        <v>1.9527972027972027</v>
      </c>
      <c r="AJ20" s="32">
        <f t="shared" si="2"/>
        <v>2.2947368421052632</v>
      </c>
      <c r="AK20" s="32">
        <f t="shared" si="2"/>
        <v>1.5977443609022557</v>
      </c>
      <c r="AL20" s="32">
        <f t="shared" si="2"/>
        <v>1.85</v>
      </c>
      <c r="AM20" s="32">
        <f t="shared" si="2"/>
        <v>1</v>
      </c>
      <c r="AN20" s="32">
        <f t="shared" si="2"/>
        <v>1.8823529411764706</v>
      </c>
      <c r="AO20" s="32">
        <f t="shared" si="2"/>
        <v>2</v>
      </c>
    </row>
    <row r="21" spans="1:41" ht="13.5" customHeight="1">
      <c r="A21" s="2"/>
      <c r="B21" s="2"/>
      <c r="C21" s="2" t="s">
        <v>5</v>
      </c>
      <c r="D21" s="73"/>
      <c r="E21" s="27">
        <f t="shared" si="3"/>
        <v>486</v>
      </c>
      <c r="F21" s="25">
        <f t="shared" si="4"/>
        <v>478</v>
      </c>
      <c r="G21" s="25">
        <f t="shared" si="9"/>
        <v>459</v>
      </c>
      <c r="H21" s="289">
        <v>383</v>
      </c>
      <c r="I21" s="289">
        <v>61</v>
      </c>
      <c r="J21" s="289">
        <v>13</v>
      </c>
      <c r="K21" s="289">
        <v>2</v>
      </c>
      <c r="L21" s="289">
        <v>19</v>
      </c>
      <c r="M21" s="289">
        <v>8</v>
      </c>
      <c r="O21" s="2"/>
      <c r="P21" s="2"/>
      <c r="Q21" s="2" t="s">
        <v>5</v>
      </c>
      <c r="R21" s="73"/>
      <c r="S21" s="27">
        <f t="shared" si="5"/>
        <v>1011</v>
      </c>
      <c r="T21" s="25">
        <f t="shared" si="6"/>
        <v>996</v>
      </c>
      <c r="U21" s="25">
        <f t="shared" si="7"/>
        <v>962</v>
      </c>
      <c r="V21" s="289">
        <v>834</v>
      </c>
      <c r="W21" s="289">
        <v>89</v>
      </c>
      <c r="X21" s="289">
        <v>36</v>
      </c>
      <c r="Y21" s="289">
        <v>3</v>
      </c>
      <c r="Z21" s="289">
        <v>34</v>
      </c>
      <c r="AA21" s="289">
        <v>15</v>
      </c>
      <c r="AC21" s="2"/>
      <c r="AD21" s="2"/>
      <c r="AE21" s="2" t="s">
        <v>5</v>
      </c>
      <c r="AF21" s="73"/>
      <c r="AG21" s="33">
        <f t="shared" si="8"/>
        <v>2.0802469135802468</v>
      </c>
      <c r="AH21" s="32">
        <f t="shared" si="2"/>
        <v>2.0836820083682008</v>
      </c>
      <c r="AI21" s="32">
        <f t="shared" si="2"/>
        <v>2.0958605664488017</v>
      </c>
      <c r="AJ21" s="32">
        <f t="shared" si="2"/>
        <v>2.1775456919060052</v>
      </c>
      <c r="AK21" s="32">
        <f t="shared" si="2"/>
        <v>1.459016393442623</v>
      </c>
      <c r="AL21" s="32">
        <f t="shared" si="2"/>
        <v>2.7692307692307692</v>
      </c>
      <c r="AM21" s="32">
        <f t="shared" si="2"/>
        <v>1.5</v>
      </c>
      <c r="AN21" s="32">
        <f t="shared" si="2"/>
        <v>1.7894736842105263</v>
      </c>
      <c r="AO21" s="32">
        <f t="shared" si="2"/>
        <v>1.875</v>
      </c>
    </row>
    <row r="22" spans="1:41" ht="13.5" customHeight="1">
      <c r="A22" s="2"/>
      <c r="B22" s="2"/>
      <c r="C22" s="2" t="s">
        <v>6</v>
      </c>
      <c r="D22" s="73"/>
      <c r="E22" s="27">
        <f t="shared" si="3"/>
        <v>56</v>
      </c>
      <c r="F22" s="25">
        <f t="shared" si="4"/>
        <v>56</v>
      </c>
      <c r="G22" s="25">
        <f t="shared" si="9"/>
        <v>54</v>
      </c>
      <c r="H22" s="289">
        <v>50</v>
      </c>
      <c r="I22" s="289" t="s">
        <v>313</v>
      </c>
      <c r="J22" s="289">
        <v>4</v>
      </c>
      <c r="K22" s="289" t="s">
        <v>313</v>
      </c>
      <c r="L22" s="289">
        <v>2</v>
      </c>
      <c r="M22" s="289" t="s">
        <v>313</v>
      </c>
      <c r="O22" s="2"/>
      <c r="P22" s="2"/>
      <c r="Q22" s="2" t="s">
        <v>6</v>
      </c>
      <c r="R22" s="73"/>
      <c r="S22" s="27">
        <f t="shared" si="5"/>
        <v>113</v>
      </c>
      <c r="T22" s="25">
        <f t="shared" si="6"/>
        <v>113</v>
      </c>
      <c r="U22" s="25">
        <f t="shared" si="7"/>
        <v>111</v>
      </c>
      <c r="V22" s="289">
        <v>104</v>
      </c>
      <c r="W22" s="289" t="s">
        <v>313</v>
      </c>
      <c r="X22" s="289">
        <v>7</v>
      </c>
      <c r="Y22" s="289" t="s">
        <v>313</v>
      </c>
      <c r="Z22" s="289">
        <v>2</v>
      </c>
      <c r="AA22" s="289" t="s">
        <v>313</v>
      </c>
      <c r="AC22" s="2"/>
      <c r="AD22" s="2"/>
      <c r="AE22" s="2" t="s">
        <v>6</v>
      </c>
      <c r="AF22" s="73"/>
      <c r="AG22" s="33">
        <f t="shared" si="8"/>
        <v>2.0178571428571428</v>
      </c>
      <c r="AH22" s="32">
        <f t="shared" si="2"/>
        <v>2.0178571428571428</v>
      </c>
      <c r="AI22" s="32">
        <f t="shared" si="2"/>
        <v>2.0555555555555554</v>
      </c>
      <c r="AJ22" s="32">
        <f t="shared" si="2"/>
        <v>2.08</v>
      </c>
      <c r="AK22" s="32" t="str">
        <f t="shared" si="2"/>
        <v>-</v>
      </c>
      <c r="AL22" s="32">
        <f t="shared" si="2"/>
        <v>1.75</v>
      </c>
      <c r="AM22" s="32" t="str">
        <f t="shared" si="2"/>
        <v>-</v>
      </c>
      <c r="AN22" s="32">
        <f t="shared" si="2"/>
        <v>1</v>
      </c>
      <c r="AO22" s="32" t="str">
        <f t="shared" si="2"/>
        <v>-</v>
      </c>
    </row>
    <row r="23" spans="1:41" ht="13.5" customHeight="1">
      <c r="A23" s="2"/>
      <c r="B23" s="2"/>
      <c r="C23" s="2" t="s">
        <v>10</v>
      </c>
      <c r="D23" s="73"/>
      <c r="E23" s="27">
        <f t="shared" si="3"/>
        <v>84</v>
      </c>
      <c r="F23" s="25">
        <f t="shared" si="4"/>
        <v>83</v>
      </c>
      <c r="G23" s="25">
        <f t="shared" si="9"/>
        <v>83</v>
      </c>
      <c r="H23" s="289">
        <v>80</v>
      </c>
      <c r="I23" s="289" t="s">
        <v>313</v>
      </c>
      <c r="J23" s="289">
        <v>3</v>
      </c>
      <c r="K23" s="289" t="s">
        <v>313</v>
      </c>
      <c r="L23" s="289" t="s">
        <v>313</v>
      </c>
      <c r="M23" s="289">
        <v>1</v>
      </c>
      <c r="O23" s="2"/>
      <c r="P23" s="2"/>
      <c r="Q23" s="2" t="s">
        <v>10</v>
      </c>
      <c r="R23" s="73"/>
      <c r="S23" s="27">
        <f t="shared" si="5"/>
        <v>176</v>
      </c>
      <c r="T23" s="25">
        <f t="shared" si="6"/>
        <v>175</v>
      </c>
      <c r="U23" s="25">
        <f t="shared" si="7"/>
        <v>175</v>
      </c>
      <c r="V23" s="289">
        <v>169</v>
      </c>
      <c r="W23" s="289" t="s">
        <v>313</v>
      </c>
      <c r="X23" s="289">
        <v>6</v>
      </c>
      <c r="Y23" s="289" t="s">
        <v>313</v>
      </c>
      <c r="Z23" s="289" t="s">
        <v>313</v>
      </c>
      <c r="AA23" s="289">
        <v>1</v>
      </c>
      <c r="AC23" s="2"/>
      <c r="AD23" s="2"/>
      <c r="AE23" s="2" t="s">
        <v>10</v>
      </c>
      <c r="AF23" s="73"/>
      <c r="AG23" s="33">
        <f t="shared" si="8"/>
        <v>2.0952380952380953</v>
      </c>
      <c r="AH23" s="32">
        <f t="shared" si="2"/>
        <v>2.1084337349397591</v>
      </c>
      <c r="AI23" s="32">
        <f t="shared" si="2"/>
        <v>2.1084337349397591</v>
      </c>
      <c r="AJ23" s="32">
        <f t="shared" si="2"/>
        <v>2.1124999999999998</v>
      </c>
      <c r="AK23" s="32" t="str">
        <f t="shared" si="2"/>
        <v>-</v>
      </c>
      <c r="AL23" s="32">
        <f t="shared" si="2"/>
        <v>2</v>
      </c>
      <c r="AM23" s="32" t="str">
        <f t="shared" si="2"/>
        <v>-</v>
      </c>
      <c r="AN23" s="32" t="str">
        <f t="shared" si="2"/>
        <v>-</v>
      </c>
      <c r="AO23" s="32">
        <f t="shared" si="2"/>
        <v>1</v>
      </c>
    </row>
    <row r="24" spans="1:41" ht="13.5" customHeight="1">
      <c r="A24" s="2"/>
      <c r="B24" s="2"/>
      <c r="C24" s="2" t="s">
        <v>11</v>
      </c>
      <c r="D24" s="73"/>
      <c r="E24" s="27" t="str">
        <f t="shared" si="3"/>
        <v>-</v>
      </c>
      <c r="F24" s="25" t="str">
        <f t="shared" si="4"/>
        <v>-</v>
      </c>
      <c r="G24" s="25" t="str">
        <f t="shared" si="9"/>
        <v>-</v>
      </c>
      <c r="H24" s="289" t="s">
        <v>313</v>
      </c>
      <c r="I24" s="289" t="s">
        <v>313</v>
      </c>
      <c r="J24" s="289" t="s">
        <v>313</v>
      </c>
      <c r="K24" s="289" t="s">
        <v>313</v>
      </c>
      <c r="L24" s="289" t="s">
        <v>313</v>
      </c>
      <c r="M24" s="289" t="s">
        <v>313</v>
      </c>
      <c r="O24" s="2"/>
      <c r="P24" s="2"/>
      <c r="Q24" s="2" t="s">
        <v>11</v>
      </c>
      <c r="R24" s="73"/>
      <c r="S24" s="27" t="str">
        <f t="shared" si="5"/>
        <v>-</v>
      </c>
      <c r="T24" s="25" t="str">
        <f t="shared" si="6"/>
        <v>-</v>
      </c>
      <c r="U24" s="25" t="str">
        <f t="shared" si="7"/>
        <v>-</v>
      </c>
      <c r="V24" s="289" t="s">
        <v>313</v>
      </c>
      <c r="W24" s="289" t="s">
        <v>313</v>
      </c>
      <c r="X24" s="289" t="s">
        <v>313</v>
      </c>
      <c r="Y24" s="289" t="s">
        <v>313</v>
      </c>
      <c r="Z24" s="289" t="s">
        <v>313</v>
      </c>
      <c r="AA24" s="289" t="s">
        <v>313</v>
      </c>
      <c r="AC24" s="2"/>
      <c r="AD24" s="2"/>
      <c r="AE24" s="2" t="s">
        <v>11</v>
      </c>
      <c r="AF24" s="73"/>
      <c r="AG24" s="33" t="str">
        <f t="shared" si="8"/>
        <v>-</v>
      </c>
      <c r="AH24" s="32" t="str">
        <f t="shared" si="2"/>
        <v>-</v>
      </c>
      <c r="AI24" s="32" t="str">
        <f t="shared" si="2"/>
        <v>-</v>
      </c>
      <c r="AJ24" s="32" t="str">
        <f t="shared" si="2"/>
        <v>-</v>
      </c>
      <c r="AK24" s="32" t="str">
        <f t="shared" si="2"/>
        <v>-</v>
      </c>
      <c r="AL24" s="32" t="str">
        <f t="shared" si="2"/>
        <v>-</v>
      </c>
      <c r="AM24" s="32" t="str">
        <f t="shared" si="2"/>
        <v>-</v>
      </c>
      <c r="AN24" s="32" t="str">
        <f t="shared" si="2"/>
        <v>-</v>
      </c>
      <c r="AO24" s="32" t="str">
        <f t="shared" si="2"/>
        <v>-</v>
      </c>
    </row>
    <row r="25" spans="1:41" ht="13.5" customHeight="1">
      <c r="A25" s="2"/>
      <c r="B25" s="2" t="s">
        <v>12</v>
      </c>
      <c r="C25" s="2"/>
      <c r="D25" s="73"/>
      <c r="E25" s="25">
        <f t="shared" si="3"/>
        <v>1448</v>
      </c>
      <c r="F25" s="25">
        <f t="shared" si="4"/>
        <v>1435</v>
      </c>
      <c r="G25" s="25">
        <f t="shared" si="9"/>
        <v>1402</v>
      </c>
      <c r="H25" s="289">
        <v>1048</v>
      </c>
      <c r="I25" s="289">
        <v>227</v>
      </c>
      <c r="J25" s="289">
        <v>112</v>
      </c>
      <c r="K25" s="289">
        <v>15</v>
      </c>
      <c r="L25" s="289">
        <v>33</v>
      </c>
      <c r="M25" s="289">
        <v>13</v>
      </c>
      <c r="O25" s="2"/>
      <c r="P25" s="2" t="s">
        <v>12</v>
      </c>
      <c r="Q25" s="2"/>
      <c r="R25" s="73"/>
      <c r="S25" s="25">
        <f t="shared" si="5"/>
        <v>3079</v>
      </c>
      <c r="T25" s="25">
        <f t="shared" si="6"/>
        <v>3057</v>
      </c>
      <c r="U25" s="25">
        <f t="shared" si="7"/>
        <v>2986</v>
      </c>
      <c r="V25" s="289">
        <v>2378</v>
      </c>
      <c r="W25" s="289">
        <v>346</v>
      </c>
      <c r="X25" s="289">
        <v>233</v>
      </c>
      <c r="Y25" s="289">
        <v>29</v>
      </c>
      <c r="Z25" s="289">
        <v>71</v>
      </c>
      <c r="AA25" s="289">
        <v>22</v>
      </c>
      <c r="AC25" s="2"/>
      <c r="AD25" s="2" t="s">
        <v>12</v>
      </c>
      <c r="AE25" s="2"/>
      <c r="AF25" s="73"/>
      <c r="AG25" s="33">
        <f t="shared" si="8"/>
        <v>2.1263812154696131</v>
      </c>
      <c r="AH25" s="32">
        <f t="shared" si="2"/>
        <v>2.1303135888501741</v>
      </c>
      <c r="AI25" s="32">
        <f t="shared" si="2"/>
        <v>2.1298145506419401</v>
      </c>
      <c r="AJ25" s="32">
        <f t="shared" si="2"/>
        <v>2.2690839694656488</v>
      </c>
      <c r="AK25" s="32">
        <f t="shared" si="2"/>
        <v>1.5242290748898679</v>
      </c>
      <c r="AL25" s="32">
        <f t="shared" si="2"/>
        <v>2.0803571428571428</v>
      </c>
      <c r="AM25" s="32">
        <f t="shared" si="2"/>
        <v>1.9333333333333333</v>
      </c>
      <c r="AN25" s="32">
        <f t="shared" si="2"/>
        <v>2.1515151515151514</v>
      </c>
      <c r="AO25" s="32">
        <f t="shared" si="2"/>
        <v>1.6923076923076923</v>
      </c>
    </row>
    <row r="26" spans="1:41" ht="13.5" customHeight="1">
      <c r="A26" s="2"/>
      <c r="B26" s="2"/>
      <c r="C26" s="2" t="s">
        <v>4</v>
      </c>
      <c r="D26" s="73"/>
      <c r="E26" s="27">
        <f t="shared" si="3"/>
        <v>889</v>
      </c>
      <c r="F26" s="25">
        <f t="shared" si="4"/>
        <v>881</v>
      </c>
      <c r="G26" s="25">
        <f t="shared" si="9"/>
        <v>856</v>
      </c>
      <c r="H26" s="289">
        <v>602</v>
      </c>
      <c r="I26" s="289">
        <v>183</v>
      </c>
      <c r="J26" s="289">
        <v>67</v>
      </c>
      <c r="K26" s="289">
        <v>4</v>
      </c>
      <c r="L26" s="289">
        <v>25</v>
      </c>
      <c r="M26" s="289">
        <v>8</v>
      </c>
      <c r="O26" s="2"/>
      <c r="P26" s="2"/>
      <c r="Q26" s="2" t="s">
        <v>4</v>
      </c>
      <c r="R26" s="73"/>
      <c r="S26" s="27">
        <f t="shared" si="5"/>
        <v>1808</v>
      </c>
      <c r="T26" s="25">
        <f t="shared" si="6"/>
        <v>1796</v>
      </c>
      <c r="U26" s="25">
        <f t="shared" si="7"/>
        <v>1748</v>
      </c>
      <c r="V26" s="289">
        <v>1347</v>
      </c>
      <c r="W26" s="289">
        <v>263</v>
      </c>
      <c r="X26" s="289">
        <v>133</v>
      </c>
      <c r="Y26" s="289">
        <v>5</v>
      </c>
      <c r="Z26" s="289">
        <v>48</v>
      </c>
      <c r="AA26" s="289">
        <v>12</v>
      </c>
      <c r="AC26" s="2"/>
      <c r="AD26" s="2"/>
      <c r="AE26" s="2" t="s">
        <v>4</v>
      </c>
      <c r="AF26" s="73"/>
      <c r="AG26" s="33">
        <f t="shared" si="8"/>
        <v>2.0337457817772777</v>
      </c>
      <c r="AH26" s="32">
        <f t="shared" si="2"/>
        <v>2.0385925085130534</v>
      </c>
      <c r="AI26" s="32">
        <f t="shared" si="2"/>
        <v>2.042056074766355</v>
      </c>
      <c r="AJ26" s="32">
        <f t="shared" si="2"/>
        <v>2.2375415282392028</v>
      </c>
      <c r="AK26" s="32">
        <f t="shared" si="2"/>
        <v>1.4371584699453552</v>
      </c>
      <c r="AL26" s="32">
        <f t="shared" si="2"/>
        <v>1.9850746268656716</v>
      </c>
      <c r="AM26" s="32">
        <f t="shared" si="2"/>
        <v>1.25</v>
      </c>
      <c r="AN26" s="32">
        <f t="shared" si="2"/>
        <v>1.92</v>
      </c>
      <c r="AO26" s="32">
        <f t="shared" si="2"/>
        <v>1.5</v>
      </c>
    </row>
    <row r="27" spans="1:41" ht="13.5" customHeight="1">
      <c r="A27" s="2"/>
      <c r="B27" s="2"/>
      <c r="C27" s="2" t="s">
        <v>5</v>
      </c>
      <c r="D27" s="73"/>
      <c r="E27" s="27">
        <f t="shared" si="3"/>
        <v>117</v>
      </c>
      <c r="F27" s="25">
        <f t="shared" si="4"/>
        <v>116</v>
      </c>
      <c r="G27" s="25">
        <f t="shared" si="9"/>
        <v>115</v>
      </c>
      <c r="H27" s="289">
        <v>103</v>
      </c>
      <c r="I27" s="289" t="s">
        <v>313</v>
      </c>
      <c r="J27" s="289">
        <v>12</v>
      </c>
      <c r="K27" s="289" t="s">
        <v>313</v>
      </c>
      <c r="L27" s="289">
        <v>1</v>
      </c>
      <c r="M27" s="289">
        <v>1</v>
      </c>
      <c r="O27" s="2"/>
      <c r="P27" s="2"/>
      <c r="Q27" s="2" t="s">
        <v>5</v>
      </c>
      <c r="R27" s="73"/>
      <c r="S27" s="27">
        <f t="shared" si="5"/>
        <v>259</v>
      </c>
      <c r="T27" s="25">
        <f t="shared" si="6"/>
        <v>253</v>
      </c>
      <c r="U27" s="25">
        <f t="shared" si="7"/>
        <v>249</v>
      </c>
      <c r="V27" s="289">
        <v>225</v>
      </c>
      <c r="W27" s="289" t="s">
        <v>313</v>
      </c>
      <c r="X27" s="289">
        <v>24</v>
      </c>
      <c r="Y27" s="289" t="s">
        <v>313</v>
      </c>
      <c r="Z27" s="289">
        <v>4</v>
      </c>
      <c r="AA27" s="289">
        <v>6</v>
      </c>
      <c r="AC27" s="2"/>
      <c r="AD27" s="2"/>
      <c r="AE27" s="2" t="s">
        <v>5</v>
      </c>
      <c r="AF27" s="73"/>
      <c r="AG27" s="33">
        <f t="shared" si="8"/>
        <v>2.2136752136752138</v>
      </c>
      <c r="AH27" s="32">
        <f t="shared" si="2"/>
        <v>2.1810344827586206</v>
      </c>
      <c r="AI27" s="32">
        <f t="shared" si="2"/>
        <v>2.1652173913043478</v>
      </c>
      <c r="AJ27" s="32">
        <f t="shared" si="2"/>
        <v>2.1844660194174756</v>
      </c>
      <c r="AK27" s="32" t="str">
        <f t="shared" si="2"/>
        <v>-</v>
      </c>
      <c r="AL27" s="32">
        <f t="shared" si="2"/>
        <v>2</v>
      </c>
      <c r="AM27" s="32" t="str">
        <f t="shared" si="2"/>
        <v>-</v>
      </c>
      <c r="AN27" s="32">
        <f t="shared" si="2"/>
        <v>4</v>
      </c>
      <c r="AO27" s="32">
        <f t="shared" si="2"/>
        <v>6</v>
      </c>
    </row>
    <row r="28" spans="1:41" ht="13.5" customHeight="1">
      <c r="A28" s="2"/>
      <c r="B28" s="2"/>
      <c r="C28" s="2" t="s">
        <v>6</v>
      </c>
      <c r="D28" s="67"/>
      <c r="E28" s="27">
        <f t="shared" si="3"/>
        <v>442</v>
      </c>
      <c r="F28" s="25">
        <f t="shared" si="4"/>
        <v>438</v>
      </c>
      <c r="G28" s="25">
        <f t="shared" si="9"/>
        <v>431</v>
      </c>
      <c r="H28" s="289">
        <v>343</v>
      </c>
      <c r="I28" s="289">
        <v>44</v>
      </c>
      <c r="J28" s="289">
        <v>33</v>
      </c>
      <c r="K28" s="289">
        <v>11</v>
      </c>
      <c r="L28" s="289">
        <v>7</v>
      </c>
      <c r="M28" s="289">
        <v>4</v>
      </c>
      <c r="O28" s="2"/>
      <c r="P28" s="2"/>
      <c r="Q28" s="2" t="s">
        <v>6</v>
      </c>
      <c r="R28" s="67"/>
      <c r="S28" s="27">
        <f t="shared" si="5"/>
        <v>1012</v>
      </c>
      <c r="T28" s="25">
        <f t="shared" si="6"/>
        <v>1008</v>
      </c>
      <c r="U28" s="25">
        <f t="shared" si="7"/>
        <v>989</v>
      </c>
      <c r="V28" s="289">
        <v>806</v>
      </c>
      <c r="W28" s="289">
        <v>83</v>
      </c>
      <c r="X28" s="289">
        <v>76</v>
      </c>
      <c r="Y28" s="289">
        <v>24</v>
      </c>
      <c r="Z28" s="289">
        <v>19</v>
      </c>
      <c r="AA28" s="289">
        <v>4</v>
      </c>
      <c r="AC28" s="2"/>
      <c r="AD28" s="2"/>
      <c r="AE28" s="2" t="s">
        <v>6</v>
      </c>
      <c r="AF28" s="67"/>
      <c r="AG28" s="33">
        <f t="shared" si="8"/>
        <v>2.2895927601809953</v>
      </c>
      <c r="AH28" s="32">
        <f t="shared" si="2"/>
        <v>2.3013698630136985</v>
      </c>
      <c r="AI28" s="32">
        <f t="shared" si="2"/>
        <v>2.2946635730858467</v>
      </c>
      <c r="AJ28" s="32">
        <f t="shared" si="2"/>
        <v>2.3498542274052476</v>
      </c>
      <c r="AK28" s="32">
        <f t="shared" si="2"/>
        <v>1.8863636363636365</v>
      </c>
      <c r="AL28" s="32">
        <f t="shared" si="2"/>
        <v>2.3030303030303032</v>
      </c>
      <c r="AM28" s="32">
        <f t="shared" si="2"/>
        <v>2.1818181818181817</v>
      </c>
      <c r="AN28" s="32">
        <f t="shared" si="2"/>
        <v>2.7142857142857144</v>
      </c>
      <c r="AO28" s="32">
        <f t="shared" si="2"/>
        <v>1</v>
      </c>
    </row>
    <row r="29" spans="1:41" ht="13.5" customHeight="1">
      <c r="A29" s="2"/>
      <c r="B29" s="2"/>
      <c r="C29" s="2" t="s">
        <v>10</v>
      </c>
      <c r="D29" s="67"/>
      <c r="E29" s="27" t="str">
        <f t="shared" si="3"/>
        <v>-</v>
      </c>
      <c r="F29" s="25" t="str">
        <f t="shared" si="4"/>
        <v>-</v>
      </c>
      <c r="G29" s="25" t="str">
        <f t="shared" si="9"/>
        <v>-</v>
      </c>
      <c r="H29" s="289" t="s">
        <v>313</v>
      </c>
      <c r="I29" s="289" t="s">
        <v>313</v>
      </c>
      <c r="J29" s="289" t="s">
        <v>313</v>
      </c>
      <c r="K29" s="289" t="s">
        <v>313</v>
      </c>
      <c r="L29" s="289" t="s">
        <v>313</v>
      </c>
      <c r="M29" s="289" t="s">
        <v>313</v>
      </c>
      <c r="O29" s="2"/>
      <c r="P29" s="2"/>
      <c r="Q29" s="2" t="s">
        <v>10</v>
      </c>
      <c r="R29" s="67"/>
      <c r="S29" s="27" t="str">
        <f t="shared" si="5"/>
        <v>-</v>
      </c>
      <c r="T29" s="25" t="str">
        <f t="shared" si="6"/>
        <v>-</v>
      </c>
      <c r="U29" s="25" t="str">
        <f t="shared" si="7"/>
        <v>-</v>
      </c>
      <c r="V29" s="289" t="s">
        <v>313</v>
      </c>
      <c r="W29" s="289" t="s">
        <v>313</v>
      </c>
      <c r="X29" s="289" t="s">
        <v>313</v>
      </c>
      <c r="Y29" s="289" t="s">
        <v>313</v>
      </c>
      <c r="Z29" s="289" t="s">
        <v>313</v>
      </c>
      <c r="AA29" s="289" t="s">
        <v>313</v>
      </c>
      <c r="AC29" s="2"/>
      <c r="AD29" s="2"/>
      <c r="AE29" s="2" t="s">
        <v>10</v>
      </c>
      <c r="AF29" s="67"/>
      <c r="AG29" s="33" t="str">
        <f t="shared" si="8"/>
        <v>-</v>
      </c>
      <c r="AH29" s="32" t="str">
        <f t="shared" si="2"/>
        <v>-</v>
      </c>
      <c r="AI29" s="32" t="str">
        <f t="shared" si="2"/>
        <v>-</v>
      </c>
      <c r="AJ29" s="32" t="str">
        <f t="shared" si="2"/>
        <v>-</v>
      </c>
      <c r="AK29" s="32" t="str">
        <f t="shared" si="2"/>
        <v>-</v>
      </c>
      <c r="AL29" s="32" t="str">
        <f t="shared" si="2"/>
        <v>-</v>
      </c>
      <c r="AM29" s="32" t="str">
        <f t="shared" si="2"/>
        <v>-</v>
      </c>
      <c r="AN29" s="32" t="str">
        <f t="shared" si="2"/>
        <v>-</v>
      </c>
      <c r="AO29" s="32" t="str">
        <f t="shared" si="2"/>
        <v>-</v>
      </c>
    </row>
    <row r="30" spans="1:41" ht="13.5" customHeight="1">
      <c r="A30" s="2"/>
      <c r="B30" s="2" t="s">
        <v>13</v>
      </c>
      <c r="C30" s="2"/>
      <c r="D30" s="73"/>
      <c r="E30" s="25">
        <f t="shared" si="3"/>
        <v>2361</v>
      </c>
      <c r="F30" s="25">
        <f t="shared" si="4"/>
        <v>2335</v>
      </c>
      <c r="G30" s="25">
        <f t="shared" si="9"/>
        <v>2289</v>
      </c>
      <c r="H30" s="289">
        <v>1649</v>
      </c>
      <c r="I30" s="289" t="s">
        <v>313</v>
      </c>
      <c r="J30" s="289">
        <v>603</v>
      </c>
      <c r="K30" s="289">
        <v>37</v>
      </c>
      <c r="L30" s="289">
        <v>46</v>
      </c>
      <c r="M30" s="289">
        <v>26</v>
      </c>
      <c r="O30" s="2"/>
      <c r="P30" s="2" t="s">
        <v>13</v>
      </c>
      <c r="Q30" s="2"/>
      <c r="R30" s="73"/>
      <c r="S30" s="25">
        <f t="shared" si="5"/>
        <v>4826</v>
      </c>
      <c r="T30" s="25">
        <f t="shared" si="6"/>
        <v>4777</v>
      </c>
      <c r="U30" s="25">
        <f t="shared" si="7"/>
        <v>4690</v>
      </c>
      <c r="V30" s="289">
        <v>3496</v>
      </c>
      <c r="W30" s="289" t="s">
        <v>313</v>
      </c>
      <c r="X30" s="289">
        <v>1126</v>
      </c>
      <c r="Y30" s="289">
        <v>68</v>
      </c>
      <c r="Z30" s="289">
        <v>87</v>
      </c>
      <c r="AA30" s="289">
        <v>49</v>
      </c>
      <c r="AC30" s="2"/>
      <c r="AD30" s="2" t="s">
        <v>13</v>
      </c>
      <c r="AE30" s="2"/>
      <c r="AF30" s="73"/>
      <c r="AG30" s="33">
        <f t="shared" si="8"/>
        <v>2.0440491317238458</v>
      </c>
      <c r="AH30" s="32">
        <f t="shared" si="2"/>
        <v>2.0458244111349035</v>
      </c>
      <c r="AI30" s="32">
        <f t="shared" si="2"/>
        <v>2.0489296636085625</v>
      </c>
      <c r="AJ30" s="32">
        <f t="shared" si="2"/>
        <v>2.1200727713765919</v>
      </c>
      <c r="AK30" s="32" t="str">
        <f t="shared" si="2"/>
        <v>-</v>
      </c>
      <c r="AL30" s="32">
        <f t="shared" si="2"/>
        <v>1.8673300165837479</v>
      </c>
      <c r="AM30" s="32">
        <f t="shared" si="2"/>
        <v>1.8378378378378379</v>
      </c>
      <c r="AN30" s="32">
        <f t="shared" si="2"/>
        <v>1.8913043478260869</v>
      </c>
      <c r="AO30" s="32">
        <f t="shared" si="2"/>
        <v>1.8846153846153846</v>
      </c>
    </row>
    <row r="31" spans="1:41" ht="13.5" customHeight="1">
      <c r="A31" s="2"/>
      <c r="B31" s="2"/>
      <c r="C31" s="2" t="s">
        <v>4</v>
      </c>
      <c r="D31" s="73"/>
      <c r="E31" s="27">
        <f t="shared" si="3"/>
        <v>387</v>
      </c>
      <c r="F31" s="25">
        <f t="shared" si="4"/>
        <v>381</v>
      </c>
      <c r="G31" s="25">
        <f t="shared" si="9"/>
        <v>376</v>
      </c>
      <c r="H31" s="289">
        <v>256</v>
      </c>
      <c r="I31" s="289" t="s">
        <v>313</v>
      </c>
      <c r="J31" s="289">
        <v>117</v>
      </c>
      <c r="K31" s="289">
        <v>3</v>
      </c>
      <c r="L31" s="289">
        <v>5</v>
      </c>
      <c r="M31" s="289">
        <v>6</v>
      </c>
      <c r="O31" s="2"/>
      <c r="P31" s="2"/>
      <c r="Q31" s="2" t="s">
        <v>4</v>
      </c>
      <c r="R31" s="73"/>
      <c r="S31" s="27">
        <f t="shared" si="5"/>
        <v>782</v>
      </c>
      <c r="T31" s="25">
        <f t="shared" si="6"/>
        <v>765</v>
      </c>
      <c r="U31" s="25">
        <f t="shared" si="7"/>
        <v>759</v>
      </c>
      <c r="V31" s="289">
        <v>524</v>
      </c>
      <c r="W31" s="289" t="s">
        <v>313</v>
      </c>
      <c r="X31" s="289">
        <v>231</v>
      </c>
      <c r="Y31" s="289">
        <v>4</v>
      </c>
      <c r="Z31" s="289">
        <v>6</v>
      </c>
      <c r="AA31" s="289">
        <v>17</v>
      </c>
      <c r="AC31" s="2"/>
      <c r="AD31" s="2"/>
      <c r="AE31" s="2" t="s">
        <v>4</v>
      </c>
      <c r="AF31" s="73"/>
      <c r="AG31" s="33">
        <f t="shared" si="8"/>
        <v>2.0206718346253232</v>
      </c>
      <c r="AH31" s="32">
        <f t="shared" si="2"/>
        <v>2.0078740157480315</v>
      </c>
      <c r="AI31" s="32">
        <f t="shared" si="2"/>
        <v>2.0186170212765959</v>
      </c>
      <c r="AJ31" s="32">
        <f t="shared" si="2"/>
        <v>2.046875</v>
      </c>
      <c r="AK31" s="32" t="str">
        <f t="shared" si="2"/>
        <v>-</v>
      </c>
      <c r="AL31" s="32">
        <f t="shared" si="2"/>
        <v>1.9743589743589745</v>
      </c>
      <c r="AM31" s="32">
        <f t="shared" si="2"/>
        <v>1.3333333333333333</v>
      </c>
      <c r="AN31" s="32">
        <f t="shared" si="2"/>
        <v>1.2</v>
      </c>
      <c r="AO31" s="32">
        <f t="shared" si="2"/>
        <v>2.8333333333333335</v>
      </c>
    </row>
    <row r="32" spans="1:41" ht="13.5" customHeight="1">
      <c r="A32" s="2"/>
      <c r="B32" s="2"/>
      <c r="C32" s="2" t="s">
        <v>5</v>
      </c>
      <c r="D32" s="73"/>
      <c r="E32" s="27">
        <f t="shared" si="3"/>
        <v>430</v>
      </c>
      <c r="F32" s="25">
        <f t="shared" si="4"/>
        <v>428</v>
      </c>
      <c r="G32" s="25">
        <f t="shared" si="9"/>
        <v>421</v>
      </c>
      <c r="H32" s="289">
        <v>297</v>
      </c>
      <c r="I32" s="289" t="s">
        <v>313</v>
      </c>
      <c r="J32" s="289">
        <v>120</v>
      </c>
      <c r="K32" s="289">
        <v>4</v>
      </c>
      <c r="L32" s="289">
        <v>7</v>
      </c>
      <c r="M32" s="289">
        <v>2</v>
      </c>
      <c r="O32" s="2"/>
      <c r="P32" s="2"/>
      <c r="Q32" s="2" t="s">
        <v>5</v>
      </c>
      <c r="R32" s="73"/>
      <c r="S32" s="27">
        <f t="shared" si="5"/>
        <v>889</v>
      </c>
      <c r="T32" s="25">
        <f t="shared" si="6"/>
        <v>887</v>
      </c>
      <c r="U32" s="25">
        <f t="shared" si="7"/>
        <v>873</v>
      </c>
      <c r="V32" s="289">
        <v>638</v>
      </c>
      <c r="W32" s="289" t="s">
        <v>313</v>
      </c>
      <c r="X32" s="289">
        <v>227</v>
      </c>
      <c r="Y32" s="289">
        <v>8</v>
      </c>
      <c r="Z32" s="289">
        <v>14</v>
      </c>
      <c r="AA32" s="289">
        <v>2</v>
      </c>
      <c r="AC32" s="2"/>
      <c r="AD32" s="2"/>
      <c r="AE32" s="2" t="s">
        <v>5</v>
      </c>
      <c r="AF32" s="73"/>
      <c r="AG32" s="33">
        <f t="shared" si="8"/>
        <v>2.0674418604651161</v>
      </c>
      <c r="AH32" s="32">
        <f t="shared" si="2"/>
        <v>2.0724299065420562</v>
      </c>
      <c r="AI32" s="32">
        <f t="shared" si="2"/>
        <v>2.0736342042755345</v>
      </c>
      <c r="AJ32" s="32">
        <f t="shared" si="2"/>
        <v>2.1481481481481484</v>
      </c>
      <c r="AK32" s="32" t="str">
        <f t="shared" si="2"/>
        <v>-</v>
      </c>
      <c r="AL32" s="32">
        <f t="shared" si="2"/>
        <v>1.8916666666666666</v>
      </c>
      <c r="AM32" s="32">
        <f t="shared" si="2"/>
        <v>2</v>
      </c>
      <c r="AN32" s="32">
        <f t="shared" si="2"/>
        <v>2</v>
      </c>
      <c r="AO32" s="32">
        <f t="shared" si="2"/>
        <v>1</v>
      </c>
    </row>
    <row r="33" spans="1:41" ht="13.5" customHeight="1">
      <c r="A33" s="2"/>
      <c r="B33" s="2"/>
      <c r="C33" s="2" t="s">
        <v>6</v>
      </c>
      <c r="D33" s="73"/>
      <c r="E33" s="27">
        <f t="shared" si="3"/>
        <v>537</v>
      </c>
      <c r="F33" s="25">
        <f t="shared" si="4"/>
        <v>533</v>
      </c>
      <c r="G33" s="25">
        <f t="shared" si="9"/>
        <v>518</v>
      </c>
      <c r="H33" s="289">
        <v>365</v>
      </c>
      <c r="I33" s="289" t="s">
        <v>313</v>
      </c>
      <c r="J33" s="289">
        <v>152</v>
      </c>
      <c r="K33" s="289">
        <v>1</v>
      </c>
      <c r="L33" s="289">
        <v>15</v>
      </c>
      <c r="M33" s="289">
        <v>4</v>
      </c>
      <c r="O33" s="2"/>
      <c r="P33" s="2"/>
      <c r="Q33" s="2" t="s">
        <v>6</v>
      </c>
      <c r="R33" s="73"/>
      <c r="S33" s="27">
        <f t="shared" si="5"/>
        <v>1035</v>
      </c>
      <c r="T33" s="25">
        <f t="shared" si="6"/>
        <v>1025</v>
      </c>
      <c r="U33" s="25">
        <f t="shared" si="7"/>
        <v>1002</v>
      </c>
      <c r="V33" s="289">
        <v>772</v>
      </c>
      <c r="W33" s="289" t="s">
        <v>313</v>
      </c>
      <c r="X33" s="289">
        <v>228</v>
      </c>
      <c r="Y33" s="289">
        <v>2</v>
      </c>
      <c r="Z33" s="289">
        <v>23</v>
      </c>
      <c r="AA33" s="289">
        <v>10</v>
      </c>
      <c r="AC33" s="2"/>
      <c r="AD33" s="2"/>
      <c r="AE33" s="2" t="s">
        <v>6</v>
      </c>
      <c r="AF33" s="73"/>
      <c r="AG33" s="33">
        <f t="shared" si="8"/>
        <v>1.9273743016759777</v>
      </c>
      <c r="AH33" s="32">
        <f t="shared" si="2"/>
        <v>1.9230769230769231</v>
      </c>
      <c r="AI33" s="32">
        <f t="shared" si="2"/>
        <v>1.9343629343629343</v>
      </c>
      <c r="AJ33" s="32">
        <f t="shared" si="2"/>
        <v>2.1150684931506851</v>
      </c>
      <c r="AK33" s="32" t="str">
        <f t="shared" si="2"/>
        <v>-</v>
      </c>
      <c r="AL33" s="32">
        <f t="shared" si="2"/>
        <v>1.5</v>
      </c>
      <c r="AM33" s="32">
        <f t="shared" si="2"/>
        <v>2</v>
      </c>
      <c r="AN33" s="32">
        <f t="shared" si="2"/>
        <v>1.5333333333333334</v>
      </c>
      <c r="AO33" s="32">
        <f t="shared" si="2"/>
        <v>2.5</v>
      </c>
    </row>
    <row r="34" spans="1:41" ht="13.5" customHeight="1">
      <c r="A34" s="2"/>
      <c r="B34" s="2"/>
      <c r="C34" s="2" t="s">
        <v>10</v>
      </c>
      <c r="D34" s="73"/>
      <c r="E34" s="27">
        <f t="shared" si="3"/>
        <v>517</v>
      </c>
      <c r="F34" s="25">
        <f t="shared" si="4"/>
        <v>514</v>
      </c>
      <c r="G34" s="25">
        <f t="shared" si="9"/>
        <v>507</v>
      </c>
      <c r="H34" s="289">
        <v>347</v>
      </c>
      <c r="I34" s="289" t="s">
        <v>313</v>
      </c>
      <c r="J34" s="289">
        <v>144</v>
      </c>
      <c r="K34" s="289">
        <v>16</v>
      </c>
      <c r="L34" s="289">
        <v>7</v>
      </c>
      <c r="M34" s="289">
        <v>3</v>
      </c>
      <c r="O34" s="2"/>
      <c r="P34" s="2"/>
      <c r="Q34" s="2" t="s">
        <v>10</v>
      </c>
      <c r="R34" s="73"/>
      <c r="S34" s="27">
        <f t="shared" si="5"/>
        <v>1105</v>
      </c>
      <c r="T34" s="25">
        <f t="shared" si="6"/>
        <v>1099</v>
      </c>
      <c r="U34" s="25">
        <f t="shared" si="7"/>
        <v>1085</v>
      </c>
      <c r="V34" s="289">
        <v>765</v>
      </c>
      <c r="W34" s="289" t="s">
        <v>313</v>
      </c>
      <c r="X34" s="289">
        <v>285</v>
      </c>
      <c r="Y34" s="289">
        <v>35</v>
      </c>
      <c r="Z34" s="289">
        <v>14</v>
      </c>
      <c r="AA34" s="289">
        <v>6</v>
      </c>
      <c r="AC34" s="2"/>
      <c r="AD34" s="2"/>
      <c r="AE34" s="2" t="s">
        <v>10</v>
      </c>
      <c r="AF34" s="73"/>
      <c r="AG34" s="33">
        <f t="shared" si="8"/>
        <v>2.137330754352031</v>
      </c>
      <c r="AH34" s="32">
        <f t="shared" si="2"/>
        <v>2.1381322957198443</v>
      </c>
      <c r="AI34" s="32">
        <f t="shared" si="2"/>
        <v>2.1400394477317555</v>
      </c>
      <c r="AJ34" s="32">
        <f t="shared" si="2"/>
        <v>2.2046109510086453</v>
      </c>
      <c r="AK34" s="32" t="str">
        <f t="shared" si="2"/>
        <v>-</v>
      </c>
      <c r="AL34" s="32">
        <f t="shared" si="2"/>
        <v>1.9791666666666667</v>
      </c>
      <c r="AM34" s="32">
        <f t="shared" si="2"/>
        <v>2.1875</v>
      </c>
      <c r="AN34" s="32">
        <f t="shared" si="2"/>
        <v>2</v>
      </c>
      <c r="AO34" s="32">
        <f t="shared" si="2"/>
        <v>2</v>
      </c>
    </row>
    <row r="35" spans="1:41" ht="13.5" customHeight="1">
      <c r="A35" s="2"/>
      <c r="B35" s="2"/>
      <c r="C35" s="2" t="s">
        <v>11</v>
      </c>
      <c r="D35" s="73"/>
      <c r="E35" s="27">
        <f t="shared" si="3"/>
        <v>490</v>
      </c>
      <c r="F35" s="25">
        <f t="shared" si="4"/>
        <v>479</v>
      </c>
      <c r="G35" s="25">
        <f t="shared" si="9"/>
        <v>467</v>
      </c>
      <c r="H35" s="289">
        <v>384</v>
      </c>
      <c r="I35" s="289" t="s">
        <v>313</v>
      </c>
      <c r="J35" s="289">
        <v>70</v>
      </c>
      <c r="K35" s="289">
        <v>13</v>
      </c>
      <c r="L35" s="289">
        <v>12</v>
      </c>
      <c r="M35" s="289">
        <v>11</v>
      </c>
      <c r="O35" s="2"/>
      <c r="P35" s="2"/>
      <c r="Q35" s="2" t="s">
        <v>11</v>
      </c>
      <c r="R35" s="73"/>
      <c r="S35" s="27">
        <f t="shared" si="5"/>
        <v>1015</v>
      </c>
      <c r="T35" s="25">
        <f t="shared" si="6"/>
        <v>1001</v>
      </c>
      <c r="U35" s="25">
        <f t="shared" si="7"/>
        <v>971</v>
      </c>
      <c r="V35" s="289">
        <v>797</v>
      </c>
      <c r="W35" s="289" t="s">
        <v>313</v>
      </c>
      <c r="X35" s="289">
        <v>155</v>
      </c>
      <c r="Y35" s="289">
        <v>19</v>
      </c>
      <c r="Z35" s="289">
        <v>30</v>
      </c>
      <c r="AA35" s="289">
        <v>14</v>
      </c>
      <c r="AC35" s="2"/>
      <c r="AD35" s="2"/>
      <c r="AE35" s="2" t="s">
        <v>11</v>
      </c>
      <c r="AF35" s="73"/>
      <c r="AG35" s="33">
        <f t="shared" si="8"/>
        <v>2.0714285714285716</v>
      </c>
      <c r="AH35" s="32">
        <f t="shared" si="2"/>
        <v>2.0897703549060545</v>
      </c>
      <c r="AI35" s="32">
        <f t="shared" si="2"/>
        <v>2.0792291220556747</v>
      </c>
      <c r="AJ35" s="32">
        <f t="shared" si="2"/>
        <v>2.0755208333333335</v>
      </c>
      <c r="AK35" s="32" t="str">
        <f t="shared" si="2"/>
        <v>-</v>
      </c>
      <c r="AL35" s="32">
        <f t="shared" si="2"/>
        <v>2.2142857142857144</v>
      </c>
      <c r="AM35" s="32">
        <f t="shared" si="2"/>
        <v>1.4615384615384615</v>
      </c>
      <c r="AN35" s="32">
        <f t="shared" si="2"/>
        <v>2.5</v>
      </c>
      <c r="AO35" s="32">
        <f t="shared" si="2"/>
        <v>1.2727272727272727</v>
      </c>
    </row>
    <row r="36" spans="1:41" ht="13.5" customHeight="1">
      <c r="A36" s="2"/>
      <c r="B36" s="2" t="s">
        <v>14</v>
      </c>
      <c r="C36" s="2"/>
      <c r="D36" s="73"/>
      <c r="E36" s="25">
        <f t="shared" si="3"/>
        <v>1543</v>
      </c>
      <c r="F36" s="25">
        <f t="shared" si="4"/>
        <v>1529</v>
      </c>
      <c r="G36" s="25">
        <f t="shared" si="9"/>
        <v>1493</v>
      </c>
      <c r="H36" s="289">
        <v>1325</v>
      </c>
      <c r="I36" s="289" t="s">
        <v>313</v>
      </c>
      <c r="J36" s="289">
        <v>164</v>
      </c>
      <c r="K36" s="289">
        <v>4</v>
      </c>
      <c r="L36" s="289">
        <v>36</v>
      </c>
      <c r="M36" s="289">
        <v>14</v>
      </c>
      <c r="O36" s="2"/>
      <c r="P36" s="2" t="s">
        <v>14</v>
      </c>
      <c r="Q36" s="2"/>
      <c r="R36" s="73"/>
      <c r="S36" s="25">
        <f t="shared" si="5"/>
        <v>3631</v>
      </c>
      <c r="T36" s="25">
        <f t="shared" si="6"/>
        <v>3610</v>
      </c>
      <c r="U36" s="25">
        <f t="shared" si="7"/>
        <v>3545</v>
      </c>
      <c r="V36" s="289">
        <v>3185</v>
      </c>
      <c r="W36" s="289" t="s">
        <v>313</v>
      </c>
      <c r="X36" s="289">
        <v>350</v>
      </c>
      <c r="Y36" s="289">
        <v>10</v>
      </c>
      <c r="Z36" s="289">
        <v>65</v>
      </c>
      <c r="AA36" s="289">
        <v>21</v>
      </c>
      <c r="AC36" s="2"/>
      <c r="AD36" s="2" t="s">
        <v>14</v>
      </c>
      <c r="AE36" s="2"/>
      <c r="AF36" s="73"/>
      <c r="AG36" s="33">
        <f t="shared" si="8"/>
        <v>2.3532080362929357</v>
      </c>
      <c r="AH36" s="32">
        <f t="shared" si="2"/>
        <v>2.3610202746893396</v>
      </c>
      <c r="AI36" s="32">
        <f t="shared" si="2"/>
        <v>2.374413931681179</v>
      </c>
      <c r="AJ36" s="32">
        <f t="shared" si="2"/>
        <v>2.4037735849056605</v>
      </c>
      <c r="AK36" s="32" t="str">
        <f t="shared" si="2"/>
        <v>-</v>
      </c>
      <c r="AL36" s="32">
        <f t="shared" si="2"/>
        <v>2.1341463414634148</v>
      </c>
      <c r="AM36" s="32">
        <f t="shared" si="2"/>
        <v>2.5</v>
      </c>
      <c r="AN36" s="32">
        <f t="shared" si="2"/>
        <v>1.8055555555555556</v>
      </c>
      <c r="AO36" s="32">
        <f t="shared" si="2"/>
        <v>1.5</v>
      </c>
    </row>
    <row r="37" spans="1:41" ht="13.5" customHeight="1">
      <c r="A37" s="2"/>
      <c r="B37" s="2"/>
      <c r="C37" s="2" t="s">
        <v>4</v>
      </c>
      <c r="D37" s="67" t="s">
        <v>324</v>
      </c>
      <c r="E37" s="27" t="str">
        <f t="shared" si="3"/>
        <v>x</v>
      </c>
      <c r="F37" s="25" t="str">
        <f t="shared" si="4"/>
        <v>x</v>
      </c>
      <c r="G37" s="25" t="str">
        <f t="shared" si="9"/>
        <v>x</v>
      </c>
      <c r="H37" s="289" t="s">
        <v>314</v>
      </c>
      <c r="I37" s="289" t="s">
        <v>314</v>
      </c>
      <c r="J37" s="289" t="s">
        <v>314</v>
      </c>
      <c r="K37" s="289" t="s">
        <v>314</v>
      </c>
      <c r="L37" s="289" t="s">
        <v>314</v>
      </c>
      <c r="M37" s="289" t="s">
        <v>314</v>
      </c>
      <c r="O37" s="2"/>
      <c r="P37" s="2"/>
      <c r="Q37" s="2" t="s">
        <v>4</v>
      </c>
      <c r="R37" s="67" t="s">
        <v>324</v>
      </c>
      <c r="S37" s="27" t="str">
        <f t="shared" si="5"/>
        <v>x</v>
      </c>
      <c r="T37" s="25" t="str">
        <f t="shared" si="6"/>
        <v>x</v>
      </c>
      <c r="U37" s="25" t="str">
        <f t="shared" si="7"/>
        <v>x</v>
      </c>
      <c r="V37" s="289" t="s">
        <v>314</v>
      </c>
      <c r="W37" s="289" t="s">
        <v>314</v>
      </c>
      <c r="X37" s="289" t="s">
        <v>314</v>
      </c>
      <c r="Y37" s="289" t="s">
        <v>314</v>
      </c>
      <c r="Z37" s="289" t="s">
        <v>314</v>
      </c>
      <c r="AA37" s="289" t="s">
        <v>314</v>
      </c>
      <c r="AC37" s="2"/>
      <c r="AD37" s="2"/>
      <c r="AE37" s="2" t="s">
        <v>4</v>
      </c>
      <c r="AF37" s="67" t="s">
        <v>324</v>
      </c>
      <c r="AG37" s="33" t="str">
        <f t="shared" si="8"/>
        <v>x</v>
      </c>
      <c r="AH37" s="32" t="str">
        <f t="shared" si="2"/>
        <v>x</v>
      </c>
      <c r="AI37" s="32" t="str">
        <f t="shared" si="2"/>
        <v>x</v>
      </c>
      <c r="AJ37" s="32" t="str">
        <f t="shared" si="2"/>
        <v>x</v>
      </c>
      <c r="AK37" s="32" t="str">
        <f t="shared" si="2"/>
        <v>x</v>
      </c>
      <c r="AL37" s="32" t="str">
        <f t="shared" si="2"/>
        <v>x</v>
      </c>
      <c r="AM37" s="32" t="str">
        <f t="shared" si="2"/>
        <v>x</v>
      </c>
      <c r="AN37" s="32" t="str">
        <f t="shared" si="2"/>
        <v>x</v>
      </c>
      <c r="AO37" s="32" t="str">
        <f t="shared" ref="AO37:AO100" si="10">IF(M37="-","-",IF(M37="x","x",AA37/M37))</f>
        <v>x</v>
      </c>
    </row>
    <row r="38" spans="1:41" ht="13.5" customHeight="1">
      <c r="A38" s="2"/>
      <c r="B38" s="2"/>
      <c r="C38" s="2" t="s">
        <v>5</v>
      </c>
      <c r="D38" s="67" t="s">
        <v>324</v>
      </c>
      <c r="E38" s="27">
        <f t="shared" si="3"/>
        <v>673</v>
      </c>
      <c r="F38" s="25">
        <f t="shared" si="4"/>
        <v>668</v>
      </c>
      <c r="G38" s="25">
        <f t="shared" si="9"/>
        <v>654</v>
      </c>
      <c r="H38" s="289">
        <v>581</v>
      </c>
      <c r="I38" s="289" t="s">
        <v>313</v>
      </c>
      <c r="J38" s="289">
        <v>72</v>
      </c>
      <c r="K38" s="289">
        <v>1</v>
      </c>
      <c r="L38" s="289">
        <v>14</v>
      </c>
      <c r="M38" s="289">
        <v>5</v>
      </c>
      <c r="O38" s="2"/>
      <c r="P38" s="2"/>
      <c r="Q38" s="2" t="s">
        <v>5</v>
      </c>
      <c r="R38" s="67" t="s">
        <v>324</v>
      </c>
      <c r="S38" s="27">
        <f t="shared" si="5"/>
        <v>1656</v>
      </c>
      <c r="T38" s="25">
        <f t="shared" si="6"/>
        <v>1646</v>
      </c>
      <c r="U38" s="25">
        <f t="shared" si="7"/>
        <v>1621</v>
      </c>
      <c r="V38" s="289">
        <v>1467</v>
      </c>
      <c r="W38" s="289" t="s">
        <v>313</v>
      </c>
      <c r="X38" s="289">
        <v>152</v>
      </c>
      <c r="Y38" s="289">
        <v>2</v>
      </c>
      <c r="Z38" s="289">
        <v>25</v>
      </c>
      <c r="AA38" s="289">
        <v>10</v>
      </c>
      <c r="AC38" s="2"/>
      <c r="AD38" s="2"/>
      <c r="AE38" s="2" t="s">
        <v>5</v>
      </c>
      <c r="AF38" s="67" t="s">
        <v>324</v>
      </c>
      <c r="AG38" s="33">
        <f t="shared" si="8"/>
        <v>2.460624071322437</v>
      </c>
      <c r="AH38" s="32">
        <f t="shared" si="8"/>
        <v>2.4640718562874251</v>
      </c>
      <c r="AI38" s="32">
        <f t="shared" si="8"/>
        <v>2.478593272171254</v>
      </c>
      <c r="AJ38" s="32">
        <f t="shared" si="8"/>
        <v>2.5249569707401034</v>
      </c>
      <c r="AK38" s="32" t="str">
        <f t="shared" si="8"/>
        <v>-</v>
      </c>
      <c r="AL38" s="32">
        <f t="shared" si="8"/>
        <v>2.1111111111111112</v>
      </c>
      <c r="AM38" s="32">
        <f t="shared" si="8"/>
        <v>2</v>
      </c>
      <c r="AN38" s="32">
        <f t="shared" si="8"/>
        <v>1.7857142857142858</v>
      </c>
      <c r="AO38" s="32">
        <f t="shared" si="10"/>
        <v>2</v>
      </c>
    </row>
    <row r="39" spans="1:41" ht="13.5" customHeight="1">
      <c r="A39" s="2"/>
      <c r="B39" s="2"/>
      <c r="C39" s="2" t="s">
        <v>6</v>
      </c>
      <c r="D39" s="22"/>
      <c r="E39" s="27">
        <f t="shared" si="3"/>
        <v>401</v>
      </c>
      <c r="F39" s="25">
        <f t="shared" si="4"/>
        <v>398</v>
      </c>
      <c r="G39" s="25">
        <f t="shared" si="9"/>
        <v>388</v>
      </c>
      <c r="H39" s="289">
        <v>351</v>
      </c>
      <c r="I39" s="289" t="s">
        <v>313</v>
      </c>
      <c r="J39" s="289">
        <v>36</v>
      </c>
      <c r="K39" s="289">
        <v>1</v>
      </c>
      <c r="L39" s="289">
        <v>10</v>
      </c>
      <c r="M39" s="289">
        <v>3</v>
      </c>
      <c r="O39" s="2"/>
      <c r="P39" s="2"/>
      <c r="Q39" s="2" t="s">
        <v>6</v>
      </c>
      <c r="R39" s="22"/>
      <c r="S39" s="27">
        <f t="shared" si="5"/>
        <v>906</v>
      </c>
      <c r="T39" s="25">
        <f t="shared" si="6"/>
        <v>901</v>
      </c>
      <c r="U39" s="25">
        <f t="shared" si="7"/>
        <v>885</v>
      </c>
      <c r="V39" s="289">
        <v>821</v>
      </c>
      <c r="W39" s="289" t="s">
        <v>313</v>
      </c>
      <c r="X39" s="289">
        <v>62</v>
      </c>
      <c r="Y39" s="289">
        <v>2</v>
      </c>
      <c r="Z39" s="289">
        <v>16</v>
      </c>
      <c r="AA39" s="289">
        <v>5</v>
      </c>
      <c r="AC39" s="2"/>
      <c r="AD39" s="2"/>
      <c r="AE39" s="2" t="s">
        <v>6</v>
      </c>
      <c r="AF39" s="22"/>
      <c r="AG39" s="33">
        <f t="shared" si="8"/>
        <v>2.2593516209476308</v>
      </c>
      <c r="AH39" s="32">
        <f t="shared" si="8"/>
        <v>2.2638190954773871</v>
      </c>
      <c r="AI39" s="32">
        <f t="shared" si="8"/>
        <v>2.2809278350515463</v>
      </c>
      <c r="AJ39" s="32">
        <f t="shared" si="8"/>
        <v>2.3390313390313389</v>
      </c>
      <c r="AK39" s="32" t="str">
        <f t="shared" si="8"/>
        <v>-</v>
      </c>
      <c r="AL39" s="32">
        <f t="shared" si="8"/>
        <v>1.7222222222222223</v>
      </c>
      <c r="AM39" s="32">
        <f t="shared" si="8"/>
        <v>2</v>
      </c>
      <c r="AN39" s="32">
        <f t="shared" si="8"/>
        <v>1.6</v>
      </c>
      <c r="AO39" s="32">
        <f t="shared" si="10"/>
        <v>1.6666666666666667</v>
      </c>
    </row>
    <row r="40" spans="1:41" ht="13.5" customHeight="1">
      <c r="A40" s="2"/>
      <c r="B40" s="2"/>
      <c r="C40" s="2" t="s">
        <v>10</v>
      </c>
      <c r="D40" s="22"/>
      <c r="E40" s="27">
        <f t="shared" si="3"/>
        <v>469</v>
      </c>
      <c r="F40" s="25">
        <f t="shared" si="4"/>
        <v>463</v>
      </c>
      <c r="G40" s="25">
        <f t="shared" si="9"/>
        <v>451</v>
      </c>
      <c r="H40" s="289">
        <v>393</v>
      </c>
      <c r="I40" s="289" t="s">
        <v>313</v>
      </c>
      <c r="J40" s="289">
        <v>56</v>
      </c>
      <c r="K40" s="289">
        <v>2</v>
      </c>
      <c r="L40" s="289">
        <v>12</v>
      </c>
      <c r="M40" s="289">
        <v>6</v>
      </c>
      <c r="O40" s="2"/>
      <c r="P40" s="2"/>
      <c r="Q40" s="2" t="s">
        <v>10</v>
      </c>
      <c r="R40" s="22"/>
      <c r="S40" s="27">
        <f t="shared" si="5"/>
        <v>1069</v>
      </c>
      <c r="T40" s="25">
        <f t="shared" si="6"/>
        <v>1063</v>
      </c>
      <c r="U40" s="25">
        <f t="shared" si="7"/>
        <v>1039</v>
      </c>
      <c r="V40" s="289">
        <v>897</v>
      </c>
      <c r="W40" s="289" t="s">
        <v>313</v>
      </c>
      <c r="X40" s="289">
        <v>136</v>
      </c>
      <c r="Y40" s="289">
        <v>6</v>
      </c>
      <c r="Z40" s="289">
        <v>24</v>
      </c>
      <c r="AA40" s="289">
        <v>6</v>
      </c>
      <c r="AC40" s="2"/>
      <c r="AD40" s="2"/>
      <c r="AE40" s="2" t="s">
        <v>10</v>
      </c>
      <c r="AF40" s="22"/>
      <c r="AG40" s="33">
        <f t="shared" si="8"/>
        <v>2.2793176972281448</v>
      </c>
      <c r="AH40" s="32">
        <f t="shared" si="8"/>
        <v>2.2958963282937366</v>
      </c>
      <c r="AI40" s="32">
        <f t="shared" si="8"/>
        <v>2.3037694013303769</v>
      </c>
      <c r="AJ40" s="32">
        <f t="shared" si="8"/>
        <v>2.282442748091603</v>
      </c>
      <c r="AK40" s="32" t="str">
        <f t="shared" si="8"/>
        <v>-</v>
      </c>
      <c r="AL40" s="32">
        <f t="shared" si="8"/>
        <v>2.4285714285714284</v>
      </c>
      <c r="AM40" s="32">
        <f t="shared" si="8"/>
        <v>3</v>
      </c>
      <c r="AN40" s="32">
        <f t="shared" si="8"/>
        <v>2</v>
      </c>
      <c r="AO40" s="32">
        <f t="shared" si="10"/>
        <v>1</v>
      </c>
    </row>
    <row r="41" spans="1:41" ht="13.5" customHeight="1">
      <c r="A41" s="2"/>
      <c r="B41" s="2" t="s">
        <v>15</v>
      </c>
      <c r="C41" s="2"/>
      <c r="D41" s="22"/>
      <c r="E41" s="25">
        <f t="shared" si="3"/>
        <v>295</v>
      </c>
      <c r="F41" s="25">
        <f t="shared" si="4"/>
        <v>295</v>
      </c>
      <c r="G41" s="25">
        <f t="shared" si="9"/>
        <v>286</v>
      </c>
      <c r="H41" s="289">
        <v>154</v>
      </c>
      <c r="I41" s="289">
        <v>118</v>
      </c>
      <c r="J41" s="289">
        <v>12</v>
      </c>
      <c r="K41" s="289">
        <v>2</v>
      </c>
      <c r="L41" s="289">
        <v>9</v>
      </c>
      <c r="M41" s="289" t="s">
        <v>313</v>
      </c>
      <c r="O41" s="2"/>
      <c r="P41" s="2" t="s">
        <v>15</v>
      </c>
      <c r="Q41" s="2"/>
      <c r="R41" s="22"/>
      <c r="S41" s="25">
        <f t="shared" si="5"/>
        <v>605</v>
      </c>
      <c r="T41" s="25">
        <f t="shared" si="6"/>
        <v>605</v>
      </c>
      <c r="U41" s="25">
        <f t="shared" si="7"/>
        <v>591</v>
      </c>
      <c r="V41" s="289">
        <v>326</v>
      </c>
      <c r="W41" s="289">
        <v>234</v>
      </c>
      <c r="X41" s="289">
        <v>26</v>
      </c>
      <c r="Y41" s="289">
        <v>5</v>
      </c>
      <c r="Z41" s="289">
        <v>14</v>
      </c>
      <c r="AA41" s="289" t="s">
        <v>313</v>
      </c>
      <c r="AC41" s="2"/>
      <c r="AD41" s="2" t="s">
        <v>15</v>
      </c>
      <c r="AE41" s="2"/>
      <c r="AF41" s="22"/>
      <c r="AG41" s="33">
        <f t="shared" si="8"/>
        <v>2.0508474576271185</v>
      </c>
      <c r="AH41" s="32">
        <f t="shared" si="8"/>
        <v>2.0508474576271185</v>
      </c>
      <c r="AI41" s="32">
        <f t="shared" si="8"/>
        <v>2.0664335664335662</v>
      </c>
      <c r="AJ41" s="32">
        <f t="shared" si="8"/>
        <v>2.116883116883117</v>
      </c>
      <c r="AK41" s="32">
        <f t="shared" si="8"/>
        <v>1.9830508474576272</v>
      </c>
      <c r="AL41" s="32">
        <f t="shared" si="8"/>
        <v>2.1666666666666665</v>
      </c>
      <c r="AM41" s="32">
        <f t="shared" si="8"/>
        <v>2.5</v>
      </c>
      <c r="AN41" s="32">
        <f t="shared" si="8"/>
        <v>1.5555555555555556</v>
      </c>
      <c r="AO41" s="32" t="str">
        <f t="shared" si="10"/>
        <v>-</v>
      </c>
    </row>
    <row r="42" spans="1:41" ht="13.5" customHeight="1">
      <c r="A42" s="2"/>
      <c r="B42" s="2"/>
      <c r="C42" s="2" t="s">
        <v>4</v>
      </c>
      <c r="D42" s="22"/>
      <c r="E42" s="27">
        <f t="shared" si="3"/>
        <v>56</v>
      </c>
      <c r="F42" s="25">
        <f t="shared" si="4"/>
        <v>56</v>
      </c>
      <c r="G42" s="25">
        <f t="shared" si="9"/>
        <v>53</v>
      </c>
      <c r="H42" s="289">
        <v>46</v>
      </c>
      <c r="I42" s="289" t="s">
        <v>313</v>
      </c>
      <c r="J42" s="289">
        <v>6</v>
      </c>
      <c r="K42" s="289">
        <v>1</v>
      </c>
      <c r="L42" s="289">
        <v>3</v>
      </c>
      <c r="M42" s="289" t="s">
        <v>313</v>
      </c>
      <c r="O42" s="2"/>
      <c r="P42" s="2"/>
      <c r="Q42" s="2" t="s">
        <v>4</v>
      </c>
      <c r="R42" s="22"/>
      <c r="S42" s="27">
        <f t="shared" si="5"/>
        <v>118</v>
      </c>
      <c r="T42" s="25">
        <f t="shared" si="6"/>
        <v>118</v>
      </c>
      <c r="U42" s="25">
        <f t="shared" si="7"/>
        <v>115</v>
      </c>
      <c r="V42" s="289">
        <v>100</v>
      </c>
      <c r="W42" s="289" t="s">
        <v>313</v>
      </c>
      <c r="X42" s="289">
        <v>13</v>
      </c>
      <c r="Y42" s="289">
        <v>2</v>
      </c>
      <c r="Z42" s="289">
        <v>3</v>
      </c>
      <c r="AA42" s="289" t="s">
        <v>313</v>
      </c>
      <c r="AC42" s="2"/>
      <c r="AD42" s="2"/>
      <c r="AE42" s="2" t="s">
        <v>4</v>
      </c>
      <c r="AF42" s="22"/>
      <c r="AG42" s="33">
        <f t="shared" si="8"/>
        <v>2.1071428571428572</v>
      </c>
      <c r="AH42" s="32">
        <f t="shared" si="8"/>
        <v>2.1071428571428572</v>
      </c>
      <c r="AI42" s="32">
        <f t="shared" si="8"/>
        <v>2.1698113207547172</v>
      </c>
      <c r="AJ42" s="32">
        <f t="shared" si="8"/>
        <v>2.1739130434782608</v>
      </c>
      <c r="AK42" s="32" t="str">
        <f t="shared" si="8"/>
        <v>-</v>
      </c>
      <c r="AL42" s="32">
        <f t="shared" si="8"/>
        <v>2.1666666666666665</v>
      </c>
      <c r="AM42" s="32">
        <f t="shared" si="8"/>
        <v>2</v>
      </c>
      <c r="AN42" s="32">
        <f t="shared" si="8"/>
        <v>1</v>
      </c>
      <c r="AO42" s="32" t="str">
        <f t="shared" si="10"/>
        <v>-</v>
      </c>
    </row>
    <row r="43" spans="1:41" ht="13.5" customHeight="1">
      <c r="A43" s="2"/>
      <c r="B43" s="2"/>
      <c r="C43" s="2" t="s">
        <v>5</v>
      </c>
      <c r="D43" s="22"/>
      <c r="E43" s="27">
        <f t="shared" si="3"/>
        <v>137</v>
      </c>
      <c r="F43" s="25">
        <f t="shared" si="4"/>
        <v>137</v>
      </c>
      <c r="G43" s="25">
        <f t="shared" si="9"/>
        <v>137</v>
      </c>
      <c r="H43" s="289">
        <v>18</v>
      </c>
      <c r="I43" s="289">
        <v>118</v>
      </c>
      <c r="J43" s="289">
        <v>1</v>
      </c>
      <c r="K43" s="289" t="s">
        <v>313</v>
      </c>
      <c r="L43" s="289" t="s">
        <v>313</v>
      </c>
      <c r="M43" s="289" t="s">
        <v>313</v>
      </c>
      <c r="O43" s="2"/>
      <c r="P43" s="2"/>
      <c r="Q43" s="2" t="s">
        <v>5</v>
      </c>
      <c r="R43" s="22"/>
      <c r="S43" s="27">
        <f t="shared" si="5"/>
        <v>272</v>
      </c>
      <c r="T43" s="25">
        <f t="shared" si="6"/>
        <v>272</v>
      </c>
      <c r="U43" s="25">
        <f t="shared" si="7"/>
        <v>272</v>
      </c>
      <c r="V43" s="289">
        <v>37</v>
      </c>
      <c r="W43" s="289">
        <v>234</v>
      </c>
      <c r="X43" s="289">
        <v>1</v>
      </c>
      <c r="Y43" s="289" t="s">
        <v>313</v>
      </c>
      <c r="Z43" s="289" t="s">
        <v>313</v>
      </c>
      <c r="AA43" s="289" t="s">
        <v>313</v>
      </c>
      <c r="AC43" s="2"/>
      <c r="AD43" s="2"/>
      <c r="AE43" s="2" t="s">
        <v>5</v>
      </c>
      <c r="AF43" s="22"/>
      <c r="AG43" s="33">
        <f t="shared" si="8"/>
        <v>1.9854014598540146</v>
      </c>
      <c r="AH43" s="32">
        <f t="shared" si="8"/>
        <v>1.9854014598540146</v>
      </c>
      <c r="AI43" s="32">
        <f t="shared" si="8"/>
        <v>1.9854014598540146</v>
      </c>
      <c r="AJ43" s="32">
        <f t="shared" si="8"/>
        <v>2.0555555555555554</v>
      </c>
      <c r="AK43" s="32">
        <f t="shared" si="8"/>
        <v>1.9830508474576272</v>
      </c>
      <c r="AL43" s="32">
        <f t="shared" si="8"/>
        <v>1</v>
      </c>
      <c r="AM43" s="32" t="str">
        <f t="shared" si="8"/>
        <v>-</v>
      </c>
      <c r="AN43" s="32" t="str">
        <f t="shared" si="8"/>
        <v>-</v>
      </c>
      <c r="AO43" s="32" t="str">
        <f t="shared" si="10"/>
        <v>-</v>
      </c>
    </row>
    <row r="44" spans="1:41" ht="13.5" customHeight="1">
      <c r="A44" s="2"/>
      <c r="B44" s="2"/>
      <c r="C44" s="2" t="s">
        <v>6</v>
      </c>
      <c r="D44" s="22"/>
      <c r="E44" s="27">
        <f t="shared" si="3"/>
        <v>102</v>
      </c>
      <c r="F44" s="25">
        <f t="shared" si="4"/>
        <v>102</v>
      </c>
      <c r="G44" s="25">
        <f t="shared" si="9"/>
        <v>96</v>
      </c>
      <c r="H44" s="289">
        <v>90</v>
      </c>
      <c r="I44" s="289" t="s">
        <v>313</v>
      </c>
      <c r="J44" s="289">
        <v>5</v>
      </c>
      <c r="K44" s="289">
        <v>1</v>
      </c>
      <c r="L44" s="289">
        <v>6</v>
      </c>
      <c r="M44" s="289" t="s">
        <v>313</v>
      </c>
      <c r="O44" s="2"/>
      <c r="P44" s="2"/>
      <c r="Q44" s="2" t="s">
        <v>6</v>
      </c>
      <c r="R44" s="22"/>
      <c r="S44" s="27">
        <f t="shared" si="5"/>
        <v>215</v>
      </c>
      <c r="T44" s="25">
        <f t="shared" si="6"/>
        <v>215</v>
      </c>
      <c r="U44" s="25">
        <f t="shared" si="7"/>
        <v>204</v>
      </c>
      <c r="V44" s="289">
        <v>189</v>
      </c>
      <c r="W44" s="289" t="s">
        <v>313</v>
      </c>
      <c r="X44" s="289">
        <v>12</v>
      </c>
      <c r="Y44" s="289">
        <v>3</v>
      </c>
      <c r="Z44" s="289">
        <v>11</v>
      </c>
      <c r="AA44" s="289" t="s">
        <v>313</v>
      </c>
      <c r="AC44" s="2"/>
      <c r="AD44" s="2"/>
      <c r="AE44" s="2" t="s">
        <v>6</v>
      </c>
      <c r="AF44" s="22"/>
      <c r="AG44" s="33">
        <f t="shared" si="8"/>
        <v>2.107843137254902</v>
      </c>
      <c r="AH44" s="32">
        <f t="shared" si="8"/>
        <v>2.107843137254902</v>
      </c>
      <c r="AI44" s="32">
        <f t="shared" si="8"/>
        <v>2.125</v>
      </c>
      <c r="AJ44" s="32">
        <f t="shared" si="8"/>
        <v>2.1</v>
      </c>
      <c r="AK44" s="32" t="str">
        <f t="shared" si="8"/>
        <v>-</v>
      </c>
      <c r="AL44" s="32">
        <f t="shared" si="8"/>
        <v>2.4</v>
      </c>
      <c r="AM44" s="32">
        <f t="shared" si="8"/>
        <v>3</v>
      </c>
      <c r="AN44" s="32">
        <f t="shared" si="8"/>
        <v>1.8333333333333333</v>
      </c>
      <c r="AO44" s="32" t="str">
        <f t="shared" si="10"/>
        <v>-</v>
      </c>
    </row>
    <row r="45" spans="1:41" ht="13.5" customHeight="1">
      <c r="A45" s="2"/>
      <c r="B45" s="2" t="s">
        <v>16</v>
      </c>
      <c r="C45" s="2"/>
      <c r="D45" s="22"/>
      <c r="E45" s="27">
        <f t="shared" si="3"/>
        <v>430</v>
      </c>
      <c r="F45" s="25">
        <f t="shared" si="4"/>
        <v>428</v>
      </c>
      <c r="G45" s="25">
        <f t="shared" si="9"/>
        <v>419</v>
      </c>
      <c r="H45" s="289">
        <v>318</v>
      </c>
      <c r="I45" s="289" t="s">
        <v>313</v>
      </c>
      <c r="J45" s="289">
        <v>95</v>
      </c>
      <c r="K45" s="289">
        <v>6</v>
      </c>
      <c r="L45" s="289">
        <v>9</v>
      </c>
      <c r="M45" s="289">
        <v>2</v>
      </c>
      <c r="O45" s="2"/>
      <c r="P45" s="2" t="s">
        <v>16</v>
      </c>
      <c r="Q45" s="2"/>
      <c r="R45" s="22"/>
      <c r="S45" s="27">
        <f t="shared" si="5"/>
        <v>879</v>
      </c>
      <c r="T45" s="25">
        <f t="shared" si="6"/>
        <v>876</v>
      </c>
      <c r="U45" s="25">
        <f t="shared" si="7"/>
        <v>862</v>
      </c>
      <c r="V45" s="289">
        <v>668</v>
      </c>
      <c r="W45" s="289" t="s">
        <v>313</v>
      </c>
      <c r="X45" s="289">
        <v>184</v>
      </c>
      <c r="Y45" s="289">
        <v>10</v>
      </c>
      <c r="Z45" s="289">
        <v>14</v>
      </c>
      <c r="AA45" s="289">
        <v>3</v>
      </c>
      <c r="AC45" s="2"/>
      <c r="AD45" s="2" t="s">
        <v>16</v>
      </c>
      <c r="AE45" s="2"/>
      <c r="AF45" s="22"/>
      <c r="AG45" s="33">
        <f t="shared" si="8"/>
        <v>2.0441860465116277</v>
      </c>
      <c r="AH45" s="32">
        <f t="shared" si="8"/>
        <v>2.0467289719626169</v>
      </c>
      <c r="AI45" s="32">
        <f t="shared" si="8"/>
        <v>2.0572792362768495</v>
      </c>
      <c r="AJ45" s="32">
        <f t="shared" si="8"/>
        <v>2.10062893081761</v>
      </c>
      <c r="AK45" s="32" t="str">
        <f t="shared" si="8"/>
        <v>-</v>
      </c>
      <c r="AL45" s="32">
        <f t="shared" si="8"/>
        <v>1.9368421052631579</v>
      </c>
      <c r="AM45" s="32">
        <f t="shared" si="8"/>
        <v>1.6666666666666667</v>
      </c>
      <c r="AN45" s="32">
        <f t="shared" si="8"/>
        <v>1.5555555555555556</v>
      </c>
      <c r="AO45" s="32">
        <f t="shared" si="10"/>
        <v>1.5</v>
      </c>
    </row>
    <row r="46" spans="1:41" ht="13.5" customHeight="1">
      <c r="A46" s="2"/>
      <c r="B46" s="2" t="s">
        <v>17</v>
      </c>
      <c r="C46" s="2"/>
      <c r="D46" s="22"/>
      <c r="E46" s="27">
        <f t="shared" si="3"/>
        <v>666</v>
      </c>
      <c r="F46" s="25">
        <f t="shared" si="4"/>
        <v>662</v>
      </c>
      <c r="G46" s="25">
        <f t="shared" si="9"/>
        <v>642</v>
      </c>
      <c r="H46" s="289">
        <v>537</v>
      </c>
      <c r="I46" s="289" t="s">
        <v>313</v>
      </c>
      <c r="J46" s="289">
        <v>101</v>
      </c>
      <c r="K46" s="289">
        <v>4</v>
      </c>
      <c r="L46" s="289">
        <v>20</v>
      </c>
      <c r="M46" s="289">
        <v>4</v>
      </c>
      <c r="O46" s="2"/>
      <c r="P46" s="2" t="s">
        <v>17</v>
      </c>
      <c r="Q46" s="2"/>
      <c r="R46" s="22"/>
      <c r="S46" s="27">
        <f t="shared" si="5"/>
        <v>1354</v>
      </c>
      <c r="T46" s="25">
        <f t="shared" si="6"/>
        <v>1344</v>
      </c>
      <c r="U46" s="25">
        <f t="shared" si="7"/>
        <v>1304</v>
      </c>
      <c r="V46" s="289">
        <v>1129</v>
      </c>
      <c r="W46" s="289" t="s">
        <v>313</v>
      </c>
      <c r="X46" s="289">
        <v>168</v>
      </c>
      <c r="Y46" s="289">
        <v>7</v>
      </c>
      <c r="Z46" s="289">
        <v>40</v>
      </c>
      <c r="AA46" s="289">
        <v>10</v>
      </c>
      <c r="AC46" s="2"/>
      <c r="AD46" s="2" t="s">
        <v>17</v>
      </c>
      <c r="AE46" s="2"/>
      <c r="AF46" s="22"/>
      <c r="AG46" s="33">
        <f t="shared" si="8"/>
        <v>2.0330330330330328</v>
      </c>
      <c r="AH46" s="32">
        <f t="shared" si="8"/>
        <v>2.0302114803625377</v>
      </c>
      <c r="AI46" s="32">
        <f t="shared" si="8"/>
        <v>2.0311526479750777</v>
      </c>
      <c r="AJ46" s="32">
        <f t="shared" si="8"/>
        <v>2.1024208566108009</v>
      </c>
      <c r="AK46" s="32" t="str">
        <f t="shared" si="8"/>
        <v>-</v>
      </c>
      <c r="AL46" s="32">
        <f t="shared" si="8"/>
        <v>1.6633663366336633</v>
      </c>
      <c r="AM46" s="32">
        <f t="shared" si="8"/>
        <v>1.75</v>
      </c>
      <c r="AN46" s="32">
        <f t="shared" si="8"/>
        <v>2</v>
      </c>
      <c r="AO46" s="32">
        <f t="shared" si="10"/>
        <v>2.5</v>
      </c>
    </row>
    <row r="47" spans="1:41" ht="13.5" customHeight="1">
      <c r="A47" s="2"/>
      <c r="B47" s="2" t="s">
        <v>18</v>
      </c>
      <c r="C47" s="2"/>
      <c r="D47" s="22"/>
      <c r="E47" s="27">
        <f t="shared" si="3"/>
        <v>524</v>
      </c>
      <c r="F47" s="25">
        <f t="shared" si="4"/>
        <v>519</v>
      </c>
      <c r="G47" s="25">
        <f t="shared" si="9"/>
        <v>506</v>
      </c>
      <c r="H47" s="289">
        <v>376</v>
      </c>
      <c r="I47" s="289">
        <v>8</v>
      </c>
      <c r="J47" s="289">
        <v>114</v>
      </c>
      <c r="K47" s="289">
        <v>8</v>
      </c>
      <c r="L47" s="289">
        <v>13</v>
      </c>
      <c r="M47" s="289">
        <v>5</v>
      </c>
      <c r="O47" s="2"/>
      <c r="P47" s="2" t="s">
        <v>18</v>
      </c>
      <c r="Q47" s="2"/>
      <c r="R47" s="22"/>
      <c r="S47" s="27">
        <f t="shared" si="5"/>
        <v>1035</v>
      </c>
      <c r="T47" s="25">
        <f t="shared" si="6"/>
        <v>1022</v>
      </c>
      <c r="U47" s="25">
        <f t="shared" si="7"/>
        <v>1003</v>
      </c>
      <c r="V47" s="289">
        <v>773</v>
      </c>
      <c r="W47" s="289">
        <v>11</v>
      </c>
      <c r="X47" s="289">
        <v>210</v>
      </c>
      <c r="Y47" s="289">
        <v>9</v>
      </c>
      <c r="Z47" s="289">
        <v>19</v>
      </c>
      <c r="AA47" s="289">
        <v>13</v>
      </c>
      <c r="AC47" s="2"/>
      <c r="AD47" s="2" t="s">
        <v>18</v>
      </c>
      <c r="AE47" s="2"/>
      <c r="AF47" s="22"/>
      <c r="AG47" s="33">
        <f t="shared" si="8"/>
        <v>1.9751908396946565</v>
      </c>
      <c r="AH47" s="32">
        <f t="shared" si="8"/>
        <v>1.9691714836223506</v>
      </c>
      <c r="AI47" s="32">
        <f t="shared" si="8"/>
        <v>1.982213438735178</v>
      </c>
      <c r="AJ47" s="32">
        <f t="shared" si="8"/>
        <v>2.0558510638297873</v>
      </c>
      <c r="AK47" s="32">
        <f t="shared" si="8"/>
        <v>1.375</v>
      </c>
      <c r="AL47" s="32">
        <f t="shared" si="8"/>
        <v>1.8421052631578947</v>
      </c>
      <c r="AM47" s="32">
        <f t="shared" si="8"/>
        <v>1.125</v>
      </c>
      <c r="AN47" s="32">
        <f t="shared" si="8"/>
        <v>1.4615384615384615</v>
      </c>
      <c r="AO47" s="32">
        <f t="shared" si="10"/>
        <v>2.6</v>
      </c>
    </row>
    <row r="48" spans="1:41" ht="13.5" customHeight="1">
      <c r="A48" s="2"/>
      <c r="B48" s="2" t="s">
        <v>19</v>
      </c>
      <c r="C48" s="2"/>
      <c r="D48" s="22"/>
      <c r="E48" s="27">
        <f t="shared" si="3"/>
        <v>291</v>
      </c>
      <c r="F48" s="25">
        <f t="shared" si="4"/>
        <v>290</v>
      </c>
      <c r="G48" s="25">
        <f t="shared" si="9"/>
        <v>281</v>
      </c>
      <c r="H48" s="289">
        <v>160</v>
      </c>
      <c r="I48" s="289" t="s">
        <v>313</v>
      </c>
      <c r="J48" s="289">
        <v>117</v>
      </c>
      <c r="K48" s="289">
        <v>4</v>
      </c>
      <c r="L48" s="289">
        <v>9</v>
      </c>
      <c r="M48" s="289">
        <v>1</v>
      </c>
      <c r="O48" s="2"/>
      <c r="P48" s="2" t="s">
        <v>19</v>
      </c>
      <c r="Q48" s="2"/>
      <c r="R48" s="22"/>
      <c r="S48" s="27">
        <f t="shared" si="5"/>
        <v>562</v>
      </c>
      <c r="T48" s="25">
        <f t="shared" si="6"/>
        <v>560</v>
      </c>
      <c r="U48" s="25">
        <f t="shared" si="7"/>
        <v>545</v>
      </c>
      <c r="V48" s="289">
        <v>350</v>
      </c>
      <c r="W48" s="289" t="s">
        <v>313</v>
      </c>
      <c r="X48" s="289">
        <v>190</v>
      </c>
      <c r="Y48" s="289">
        <v>5</v>
      </c>
      <c r="Z48" s="289">
        <v>15</v>
      </c>
      <c r="AA48" s="289">
        <v>2</v>
      </c>
      <c r="AC48" s="2"/>
      <c r="AD48" s="2" t="s">
        <v>19</v>
      </c>
      <c r="AE48" s="2"/>
      <c r="AF48" s="22"/>
      <c r="AG48" s="33">
        <f t="shared" si="8"/>
        <v>1.9312714776632303</v>
      </c>
      <c r="AH48" s="32">
        <f t="shared" si="8"/>
        <v>1.9310344827586208</v>
      </c>
      <c r="AI48" s="32">
        <f t="shared" si="8"/>
        <v>1.9395017793594307</v>
      </c>
      <c r="AJ48" s="32">
        <f t="shared" si="8"/>
        <v>2.1875</v>
      </c>
      <c r="AK48" s="32" t="str">
        <f t="shared" si="8"/>
        <v>-</v>
      </c>
      <c r="AL48" s="32">
        <f t="shared" si="8"/>
        <v>1.6239316239316239</v>
      </c>
      <c r="AM48" s="32">
        <f t="shared" si="8"/>
        <v>1.25</v>
      </c>
      <c r="AN48" s="32">
        <f t="shared" si="8"/>
        <v>1.6666666666666667</v>
      </c>
      <c r="AO48" s="32">
        <f t="shared" si="10"/>
        <v>2</v>
      </c>
    </row>
    <row r="49" spans="1:41" ht="13.5" customHeight="1">
      <c r="A49" s="2"/>
      <c r="B49" s="2" t="s">
        <v>20</v>
      </c>
      <c r="C49" s="2"/>
      <c r="D49" s="22"/>
      <c r="E49" s="27">
        <f t="shared" si="3"/>
        <v>324</v>
      </c>
      <c r="F49" s="25">
        <f t="shared" si="4"/>
        <v>321</v>
      </c>
      <c r="G49" s="25">
        <f t="shared" si="9"/>
        <v>311</v>
      </c>
      <c r="H49" s="289">
        <v>238</v>
      </c>
      <c r="I49" s="289" t="s">
        <v>313</v>
      </c>
      <c r="J49" s="289">
        <v>73</v>
      </c>
      <c r="K49" s="289" t="s">
        <v>313</v>
      </c>
      <c r="L49" s="289">
        <v>10</v>
      </c>
      <c r="M49" s="289">
        <v>3</v>
      </c>
      <c r="O49" s="2"/>
      <c r="P49" s="2" t="s">
        <v>20</v>
      </c>
      <c r="Q49" s="2"/>
      <c r="R49" s="22"/>
      <c r="S49" s="27">
        <f t="shared" si="5"/>
        <v>643</v>
      </c>
      <c r="T49" s="25">
        <f t="shared" si="6"/>
        <v>637</v>
      </c>
      <c r="U49" s="25">
        <f t="shared" si="7"/>
        <v>620</v>
      </c>
      <c r="V49" s="289">
        <v>492</v>
      </c>
      <c r="W49" s="289" t="s">
        <v>313</v>
      </c>
      <c r="X49" s="289">
        <v>128</v>
      </c>
      <c r="Y49" s="289" t="s">
        <v>313</v>
      </c>
      <c r="Z49" s="289">
        <v>17</v>
      </c>
      <c r="AA49" s="289">
        <v>6</v>
      </c>
      <c r="AC49" s="2"/>
      <c r="AD49" s="2" t="s">
        <v>20</v>
      </c>
      <c r="AE49" s="2"/>
      <c r="AF49" s="22"/>
      <c r="AG49" s="33">
        <f t="shared" si="8"/>
        <v>1.9845679012345678</v>
      </c>
      <c r="AH49" s="32">
        <f t="shared" si="8"/>
        <v>1.9844236760124612</v>
      </c>
      <c r="AI49" s="32">
        <f t="shared" si="8"/>
        <v>1.9935691318327975</v>
      </c>
      <c r="AJ49" s="32">
        <f t="shared" si="8"/>
        <v>2.0672268907563027</v>
      </c>
      <c r="AK49" s="32" t="str">
        <f t="shared" si="8"/>
        <v>-</v>
      </c>
      <c r="AL49" s="32">
        <f t="shared" si="8"/>
        <v>1.7534246575342465</v>
      </c>
      <c r="AM49" s="32" t="str">
        <f t="shared" si="8"/>
        <v>-</v>
      </c>
      <c r="AN49" s="32">
        <f t="shared" si="8"/>
        <v>1.7</v>
      </c>
      <c r="AO49" s="32">
        <f t="shared" si="10"/>
        <v>2</v>
      </c>
    </row>
    <row r="50" spans="1:41" ht="13.5" customHeight="1">
      <c r="A50" s="2"/>
      <c r="B50" s="2" t="s">
        <v>21</v>
      </c>
      <c r="C50" s="2"/>
      <c r="D50" s="22"/>
      <c r="E50" s="27">
        <f t="shared" si="3"/>
        <v>461</v>
      </c>
      <c r="F50" s="25">
        <f t="shared" si="4"/>
        <v>459</v>
      </c>
      <c r="G50" s="25">
        <f t="shared" si="9"/>
        <v>448</v>
      </c>
      <c r="H50" s="289">
        <v>379</v>
      </c>
      <c r="I50" s="289" t="s">
        <v>313</v>
      </c>
      <c r="J50" s="289">
        <v>66</v>
      </c>
      <c r="K50" s="289">
        <v>3</v>
      </c>
      <c r="L50" s="289">
        <v>11</v>
      </c>
      <c r="M50" s="289">
        <v>2</v>
      </c>
      <c r="O50" s="2"/>
      <c r="P50" s="2" t="s">
        <v>21</v>
      </c>
      <c r="Q50" s="2"/>
      <c r="R50" s="22"/>
      <c r="S50" s="27">
        <f t="shared" si="5"/>
        <v>941</v>
      </c>
      <c r="T50" s="25">
        <f t="shared" si="6"/>
        <v>934</v>
      </c>
      <c r="U50" s="25">
        <f t="shared" si="7"/>
        <v>917</v>
      </c>
      <c r="V50" s="289">
        <v>785</v>
      </c>
      <c r="W50" s="289" t="s">
        <v>313</v>
      </c>
      <c r="X50" s="289">
        <v>128</v>
      </c>
      <c r="Y50" s="289">
        <v>4</v>
      </c>
      <c r="Z50" s="289">
        <v>17</v>
      </c>
      <c r="AA50" s="289">
        <v>7</v>
      </c>
      <c r="AC50" s="2"/>
      <c r="AD50" s="2" t="s">
        <v>21</v>
      </c>
      <c r="AE50" s="2"/>
      <c r="AF50" s="22"/>
      <c r="AG50" s="33">
        <f t="shared" si="8"/>
        <v>2.0412147505422995</v>
      </c>
      <c r="AH50" s="32">
        <f t="shared" si="8"/>
        <v>2.0348583877995643</v>
      </c>
      <c r="AI50" s="32">
        <f t="shared" si="8"/>
        <v>2.046875</v>
      </c>
      <c r="AJ50" s="32">
        <f t="shared" si="8"/>
        <v>2.0712401055408969</v>
      </c>
      <c r="AK50" s="32" t="str">
        <f t="shared" si="8"/>
        <v>-</v>
      </c>
      <c r="AL50" s="32">
        <f t="shared" si="8"/>
        <v>1.9393939393939394</v>
      </c>
      <c r="AM50" s="32">
        <f t="shared" si="8"/>
        <v>1.3333333333333333</v>
      </c>
      <c r="AN50" s="32">
        <f t="shared" si="8"/>
        <v>1.5454545454545454</v>
      </c>
      <c r="AO50" s="32">
        <f t="shared" si="10"/>
        <v>3.5</v>
      </c>
    </row>
    <row r="51" spans="1:41" ht="13.5" customHeight="1">
      <c r="A51" s="2"/>
      <c r="B51" s="2" t="s">
        <v>22</v>
      </c>
      <c r="C51" s="2"/>
      <c r="D51" s="22"/>
      <c r="E51" s="25">
        <f t="shared" si="3"/>
        <v>765</v>
      </c>
      <c r="F51" s="25">
        <f t="shared" si="4"/>
        <v>760</v>
      </c>
      <c r="G51" s="25">
        <f t="shared" si="9"/>
        <v>753</v>
      </c>
      <c r="H51" s="289">
        <v>406</v>
      </c>
      <c r="I51" s="289">
        <v>328</v>
      </c>
      <c r="J51" s="289">
        <v>17</v>
      </c>
      <c r="K51" s="289">
        <v>2</v>
      </c>
      <c r="L51" s="289">
        <v>7</v>
      </c>
      <c r="M51" s="289">
        <v>5</v>
      </c>
      <c r="O51" s="2"/>
      <c r="P51" s="2" t="s">
        <v>22</v>
      </c>
      <c r="Q51" s="2"/>
      <c r="R51" s="22"/>
      <c r="S51" s="25">
        <f t="shared" si="5"/>
        <v>1578</v>
      </c>
      <c r="T51" s="25">
        <f t="shared" si="6"/>
        <v>1571</v>
      </c>
      <c r="U51" s="25">
        <f t="shared" si="7"/>
        <v>1558</v>
      </c>
      <c r="V51" s="289">
        <v>921</v>
      </c>
      <c r="W51" s="289">
        <v>611</v>
      </c>
      <c r="X51" s="289">
        <v>24</v>
      </c>
      <c r="Y51" s="289">
        <v>2</v>
      </c>
      <c r="Z51" s="289">
        <v>13</v>
      </c>
      <c r="AA51" s="289">
        <v>7</v>
      </c>
      <c r="AC51" s="2"/>
      <c r="AD51" s="2" t="s">
        <v>22</v>
      </c>
      <c r="AE51" s="2"/>
      <c r="AF51" s="22"/>
      <c r="AG51" s="33">
        <f t="shared" si="8"/>
        <v>2.0627450980392159</v>
      </c>
      <c r="AH51" s="32">
        <f t="shared" si="8"/>
        <v>2.0671052631578948</v>
      </c>
      <c r="AI51" s="32">
        <f t="shared" si="8"/>
        <v>2.0690571049136786</v>
      </c>
      <c r="AJ51" s="32">
        <f t="shared" si="8"/>
        <v>2.2684729064039408</v>
      </c>
      <c r="AK51" s="32">
        <f t="shared" si="8"/>
        <v>1.8628048780487805</v>
      </c>
      <c r="AL51" s="32">
        <f t="shared" si="8"/>
        <v>1.411764705882353</v>
      </c>
      <c r="AM51" s="32">
        <f t="shared" si="8"/>
        <v>1</v>
      </c>
      <c r="AN51" s="32">
        <f t="shared" si="8"/>
        <v>1.8571428571428572</v>
      </c>
      <c r="AO51" s="32">
        <f t="shared" si="10"/>
        <v>1.4</v>
      </c>
    </row>
    <row r="52" spans="1:41" ht="13.5" customHeight="1">
      <c r="A52" s="2"/>
      <c r="B52" s="2"/>
      <c r="C52" s="2" t="s">
        <v>4</v>
      </c>
      <c r="D52" s="22"/>
      <c r="E52" s="27">
        <f t="shared" si="3"/>
        <v>351</v>
      </c>
      <c r="F52" s="25">
        <f t="shared" si="4"/>
        <v>351</v>
      </c>
      <c r="G52" s="25">
        <f t="shared" si="9"/>
        <v>351</v>
      </c>
      <c r="H52" s="289">
        <v>22</v>
      </c>
      <c r="I52" s="289">
        <v>328</v>
      </c>
      <c r="J52" s="289">
        <v>1</v>
      </c>
      <c r="K52" s="289" t="s">
        <v>313</v>
      </c>
      <c r="L52" s="289" t="s">
        <v>313</v>
      </c>
      <c r="M52" s="289" t="s">
        <v>313</v>
      </c>
      <c r="O52" s="2"/>
      <c r="P52" s="2"/>
      <c r="Q52" s="2" t="s">
        <v>4</v>
      </c>
      <c r="R52" s="22"/>
      <c r="S52" s="27">
        <f t="shared" si="5"/>
        <v>665</v>
      </c>
      <c r="T52" s="25">
        <f t="shared" si="6"/>
        <v>665</v>
      </c>
      <c r="U52" s="25">
        <f t="shared" si="7"/>
        <v>665</v>
      </c>
      <c r="V52" s="289">
        <v>51</v>
      </c>
      <c r="W52" s="289">
        <v>611</v>
      </c>
      <c r="X52" s="289">
        <v>3</v>
      </c>
      <c r="Y52" s="289" t="s">
        <v>313</v>
      </c>
      <c r="Z52" s="289" t="s">
        <v>313</v>
      </c>
      <c r="AA52" s="289" t="s">
        <v>313</v>
      </c>
      <c r="AC52" s="2"/>
      <c r="AD52" s="2"/>
      <c r="AE52" s="2" t="s">
        <v>4</v>
      </c>
      <c r="AF52" s="22"/>
      <c r="AG52" s="33">
        <f t="shared" si="8"/>
        <v>1.8945868945868947</v>
      </c>
      <c r="AH52" s="32">
        <f t="shared" si="8"/>
        <v>1.8945868945868947</v>
      </c>
      <c r="AI52" s="32">
        <f t="shared" si="8"/>
        <v>1.8945868945868947</v>
      </c>
      <c r="AJ52" s="32">
        <f t="shared" si="8"/>
        <v>2.3181818181818183</v>
      </c>
      <c r="AK52" s="32">
        <f t="shared" si="8"/>
        <v>1.8628048780487805</v>
      </c>
      <c r="AL52" s="32">
        <f t="shared" si="8"/>
        <v>3</v>
      </c>
      <c r="AM52" s="32" t="str">
        <f t="shared" si="8"/>
        <v>-</v>
      </c>
      <c r="AN52" s="32" t="str">
        <f t="shared" si="8"/>
        <v>-</v>
      </c>
      <c r="AO52" s="32" t="str">
        <f t="shared" si="10"/>
        <v>-</v>
      </c>
    </row>
    <row r="53" spans="1:41" ht="13.5" customHeight="1">
      <c r="A53" s="2"/>
      <c r="B53" s="2"/>
      <c r="C53" s="2" t="s">
        <v>5</v>
      </c>
      <c r="D53" s="22"/>
      <c r="E53" s="27">
        <f t="shared" si="3"/>
        <v>235</v>
      </c>
      <c r="F53" s="25">
        <f t="shared" si="4"/>
        <v>234</v>
      </c>
      <c r="G53" s="25">
        <f t="shared" si="9"/>
        <v>231</v>
      </c>
      <c r="H53" s="289">
        <v>221</v>
      </c>
      <c r="I53" s="289" t="s">
        <v>313</v>
      </c>
      <c r="J53" s="289">
        <v>8</v>
      </c>
      <c r="K53" s="289">
        <v>2</v>
      </c>
      <c r="L53" s="289">
        <v>3</v>
      </c>
      <c r="M53" s="289">
        <v>1</v>
      </c>
      <c r="O53" s="2"/>
      <c r="P53" s="2"/>
      <c r="Q53" s="2" t="s">
        <v>5</v>
      </c>
      <c r="R53" s="22"/>
      <c r="S53" s="27">
        <f t="shared" si="5"/>
        <v>503</v>
      </c>
      <c r="T53" s="25">
        <f t="shared" si="6"/>
        <v>500</v>
      </c>
      <c r="U53" s="25">
        <f t="shared" si="7"/>
        <v>497</v>
      </c>
      <c r="V53" s="289">
        <v>483</v>
      </c>
      <c r="W53" s="289" t="s">
        <v>313</v>
      </c>
      <c r="X53" s="289">
        <v>12</v>
      </c>
      <c r="Y53" s="289">
        <v>2</v>
      </c>
      <c r="Z53" s="289">
        <v>3</v>
      </c>
      <c r="AA53" s="289">
        <v>3</v>
      </c>
      <c r="AC53" s="2"/>
      <c r="AD53" s="2"/>
      <c r="AE53" s="2" t="s">
        <v>5</v>
      </c>
      <c r="AF53" s="22"/>
      <c r="AG53" s="33">
        <f t="shared" si="8"/>
        <v>2.1404255319148935</v>
      </c>
      <c r="AH53" s="32">
        <f t="shared" si="8"/>
        <v>2.1367521367521367</v>
      </c>
      <c r="AI53" s="32">
        <f t="shared" si="8"/>
        <v>2.1515151515151514</v>
      </c>
      <c r="AJ53" s="32">
        <f t="shared" si="8"/>
        <v>2.18552036199095</v>
      </c>
      <c r="AK53" s="32" t="str">
        <f t="shared" si="8"/>
        <v>-</v>
      </c>
      <c r="AL53" s="32">
        <f t="shared" si="8"/>
        <v>1.5</v>
      </c>
      <c r="AM53" s="32">
        <f t="shared" si="8"/>
        <v>1</v>
      </c>
      <c r="AN53" s="32">
        <f t="shared" si="8"/>
        <v>1</v>
      </c>
      <c r="AO53" s="32">
        <f t="shared" si="10"/>
        <v>3</v>
      </c>
    </row>
    <row r="54" spans="1:41" ht="13.5" customHeight="1">
      <c r="A54" s="2"/>
      <c r="B54" s="2"/>
      <c r="C54" s="2" t="s">
        <v>6</v>
      </c>
      <c r="D54" s="22"/>
      <c r="E54" s="27">
        <f t="shared" si="3"/>
        <v>179</v>
      </c>
      <c r="F54" s="25">
        <f t="shared" si="4"/>
        <v>175</v>
      </c>
      <c r="G54" s="25">
        <f t="shared" si="9"/>
        <v>171</v>
      </c>
      <c r="H54" s="289">
        <v>163</v>
      </c>
      <c r="I54" s="289" t="s">
        <v>313</v>
      </c>
      <c r="J54" s="289">
        <v>8</v>
      </c>
      <c r="K54" s="289" t="s">
        <v>313</v>
      </c>
      <c r="L54" s="289">
        <v>4</v>
      </c>
      <c r="M54" s="289">
        <v>4</v>
      </c>
      <c r="O54" s="2"/>
      <c r="P54" s="2"/>
      <c r="Q54" s="2" t="s">
        <v>6</v>
      </c>
      <c r="R54" s="22"/>
      <c r="S54" s="27">
        <f t="shared" si="5"/>
        <v>410</v>
      </c>
      <c r="T54" s="25">
        <f t="shared" si="6"/>
        <v>406</v>
      </c>
      <c r="U54" s="25">
        <f t="shared" si="7"/>
        <v>396</v>
      </c>
      <c r="V54" s="289">
        <v>387</v>
      </c>
      <c r="W54" s="289" t="s">
        <v>313</v>
      </c>
      <c r="X54" s="289">
        <v>9</v>
      </c>
      <c r="Y54" s="289" t="s">
        <v>313</v>
      </c>
      <c r="Z54" s="289">
        <v>10</v>
      </c>
      <c r="AA54" s="289">
        <v>4</v>
      </c>
      <c r="AC54" s="2"/>
      <c r="AD54" s="2"/>
      <c r="AE54" s="2" t="s">
        <v>6</v>
      </c>
      <c r="AF54" s="22"/>
      <c r="AG54" s="33">
        <f t="shared" si="8"/>
        <v>2.2905027932960893</v>
      </c>
      <c r="AH54" s="32">
        <f t="shared" si="8"/>
        <v>2.3199999999999998</v>
      </c>
      <c r="AI54" s="32">
        <f t="shared" si="8"/>
        <v>2.3157894736842106</v>
      </c>
      <c r="AJ54" s="32">
        <f t="shared" si="8"/>
        <v>2.3742331288343559</v>
      </c>
      <c r="AK54" s="32" t="str">
        <f t="shared" si="8"/>
        <v>-</v>
      </c>
      <c r="AL54" s="32">
        <f t="shared" si="8"/>
        <v>1.125</v>
      </c>
      <c r="AM54" s="32" t="str">
        <f t="shared" si="8"/>
        <v>-</v>
      </c>
      <c r="AN54" s="32">
        <f t="shared" si="8"/>
        <v>2.5</v>
      </c>
      <c r="AO54" s="32">
        <f t="shared" si="10"/>
        <v>1</v>
      </c>
    </row>
    <row r="55" spans="1:41" ht="13.5" customHeight="1">
      <c r="A55" s="2"/>
      <c r="B55" s="2"/>
      <c r="C55" s="2" t="s">
        <v>10</v>
      </c>
      <c r="D55" s="22"/>
      <c r="E55" s="27" t="str">
        <f t="shared" si="3"/>
        <v>-</v>
      </c>
      <c r="F55" s="25" t="str">
        <f t="shared" si="4"/>
        <v>-</v>
      </c>
      <c r="G55" s="25" t="str">
        <f t="shared" si="9"/>
        <v>-</v>
      </c>
      <c r="H55" s="289" t="s">
        <v>313</v>
      </c>
      <c r="I55" s="289" t="s">
        <v>313</v>
      </c>
      <c r="J55" s="289" t="s">
        <v>313</v>
      </c>
      <c r="K55" s="289" t="s">
        <v>313</v>
      </c>
      <c r="L55" s="289" t="s">
        <v>313</v>
      </c>
      <c r="M55" s="289" t="s">
        <v>313</v>
      </c>
      <c r="O55" s="2"/>
      <c r="P55" s="2"/>
      <c r="Q55" s="2" t="s">
        <v>10</v>
      </c>
      <c r="R55" s="22"/>
      <c r="S55" s="27" t="str">
        <f t="shared" si="5"/>
        <v>-</v>
      </c>
      <c r="T55" s="25" t="str">
        <f t="shared" si="6"/>
        <v>-</v>
      </c>
      <c r="U55" s="25" t="str">
        <f t="shared" si="7"/>
        <v>-</v>
      </c>
      <c r="V55" s="289" t="s">
        <v>313</v>
      </c>
      <c r="W55" s="289" t="s">
        <v>313</v>
      </c>
      <c r="X55" s="289" t="s">
        <v>313</v>
      </c>
      <c r="Y55" s="289" t="s">
        <v>313</v>
      </c>
      <c r="Z55" s="289" t="s">
        <v>313</v>
      </c>
      <c r="AA55" s="289" t="s">
        <v>313</v>
      </c>
      <c r="AC55" s="2"/>
      <c r="AD55" s="2"/>
      <c r="AE55" s="2" t="s">
        <v>10</v>
      </c>
      <c r="AF55" s="22"/>
      <c r="AG55" s="33" t="str">
        <f t="shared" si="8"/>
        <v>-</v>
      </c>
      <c r="AH55" s="32" t="str">
        <f t="shared" si="8"/>
        <v>-</v>
      </c>
      <c r="AI55" s="32" t="str">
        <f t="shared" si="8"/>
        <v>-</v>
      </c>
      <c r="AJ55" s="32" t="str">
        <f t="shared" si="8"/>
        <v>-</v>
      </c>
      <c r="AK55" s="32" t="str">
        <f t="shared" si="8"/>
        <v>-</v>
      </c>
      <c r="AL55" s="32" t="str">
        <f t="shared" si="8"/>
        <v>-</v>
      </c>
      <c r="AM55" s="32" t="str">
        <f t="shared" si="8"/>
        <v>-</v>
      </c>
      <c r="AN55" s="32" t="str">
        <f t="shared" si="8"/>
        <v>-</v>
      </c>
      <c r="AO55" s="32" t="str">
        <f t="shared" si="10"/>
        <v>-</v>
      </c>
    </row>
    <row r="56" spans="1:41" ht="13.5" customHeight="1">
      <c r="A56" s="2"/>
      <c r="B56" s="2" t="s">
        <v>23</v>
      </c>
      <c r="C56" s="2"/>
      <c r="D56" s="22"/>
      <c r="E56" s="25">
        <f t="shared" si="3"/>
        <v>1244</v>
      </c>
      <c r="F56" s="25">
        <f t="shared" si="4"/>
        <v>1239</v>
      </c>
      <c r="G56" s="25">
        <f t="shared" si="9"/>
        <v>1227</v>
      </c>
      <c r="H56" s="289">
        <v>1040</v>
      </c>
      <c r="I56" s="289" t="s">
        <v>313</v>
      </c>
      <c r="J56" s="289">
        <v>175</v>
      </c>
      <c r="K56" s="289">
        <v>12</v>
      </c>
      <c r="L56" s="289">
        <v>12</v>
      </c>
      <c r="M56" s="289">
        <v>5</v>
      </c>
      <c r="O56" s="2"/>
      <c r="P56" s="2" t="s">
        <v>23</v>
      </c>
      <c r="Q56" s="2"/>
      <c r="R56" s="22"/>
      <c r="S56" s="25">
        <f t="shared" si="5"/>
        <v>2686</v>
      </c>
      <c r="T56" s="25">
        <f t="shared" si="6"/>
        <v>2673</v>
      </c>
      <c r="U56" s="25">
        <f t="shared" si="7"/>
        <v>2650</v>
      </c>
      <c r="V56" s="289">
        <v>2307</v>
      </c>
      <c r="W56" s="289" t="s">
        <v>313</v>
      </c>
      <c r="X56" s="289">
        <v>331</v>
      </c>
      <c r="Y56" s="289">
        <v>12</v>
      </c>
      <c r="Z56" s="289">
        <v>23</v>
      </c>
      <c r="AA56" s="289">
        <v>13</v>
      </c>
      <c r="AC56" s="2"/>
      <c r="AD56" s="2" t="s">
        <v>23</v>
      </c>
      <c r="AE56" s="2"/>
      <c r="AF56" s="22"/>
      <c r="AG56" s="33">
        <f t="shared" si="8"/>
        <v>2.1591639871382635</v>
      </c>
      <c r="AH56" s="32">
        <f t="shared" si="8"/>
        <v>2.1573849878934626</v>
      </c>
      <c r="AI56" s="32">
        <f t="shared" si="8"/>
        <v>2.1597392013039935</v>
      </c>
      <c r="AJ56" s="32">
        <f t="shared" si="8"/>
        <v>2.2182692307692307</v>
      </c>
      <c r="AK56" s="32" t="str">
        <f t="shared" si="8"/>
        <v>-</v>
      </c>
      <c r="AL56" s="32">
        <f t="shared" si="8"/>
        <v>1.8914285714285715</v>
      </c>
      <c r="AM56" s="32">
        <f t="shared" si="8"/>
        <v>1</v>
      </c>
      <c r="AN56" s="32">
        <f t="shared" si="8"/>
        <v>1.9166666666666667</v>
      </c>
      <c r="AO56" s="32">
        <f t="shared" si="10"/>
        <v>2.6</v>
      </c>
    </row>
    <row r="57" spans="1:41" ht="13.5" customHeight="1">
      <c r="A57" s="2"/>
      <c r="B57" s="2"/>
      <c r="C57" s="2" t="s">
        <v>4</v>
      </c>
      <c r="D57" s="22"/>
      <c r="E57" s="27">
        <f t="shared" si="3"/>
        <v>642</v>
      </c>
      <c r="F57" s="25">
        <f t="shared" si="4"/>
        <v>638</v>
      </c>
      <c r="G57" s="25">
        <f t="shared" si="9"/>
        <v>630</v>
      </c>
      <c r="H57" s="289">
        <v>537</v>
      </c>
      <c r="I57" s="289" t="s">
        <v>313</v>
      </c>
      <c r="J57" s="289">
        <v>93</v>
      </c>
      <c r="K57" s="289" t="s">
        <v>313</v>
      </c>
      <c r="L57" s="289">
        <v>8</v>
      </c>
      <c r="M57" s="289">
        <v>4</v>
      </c>
      <c r="O57" s="2"/>
      <c r="P57" s="2"/>
      <c r="Q57" s="2" t="s">
        <v>4</v>
      </c>
      <c r="R57" s="22"/>
      <c r="S57" s="27">
        <f t="shared" si="5"/>
        <v>1396</v>
      </c>
      <c r="T57" s="25">
        <f t="shared" si="6"/>
        <v>1387</v>
      </c>
      <c r="U57" s="25">
        <f t="shared" si="7"/>
        <v>1370</v>
      </c>
      <c r="V57" s="289">
        <v>1202</v>
      </c>
      <c r="W57" s="289" t="s">
        <v>313</v>
      </c>
      <c r="X57" s="289">
        <v>168</v>
      </c>
      <c r="Y57" s="289" t="s">
        <v>313</v>
      </c>
      <c r="Z57" s="289">
        <v>17</v>
      </c>
      <c r="AA57" s="289">
        <v>9</v>
      </c>
      <c r="AC57" s="2"/>
      <c r="AD57" s="2"/>
      <c r="AE57" s="2" t="s">
        <v>4</v>
      </c>
      <c r="AF57" s="22"/>
      <c r="AG57" s="33">
        <f t="shared" si="8"/>
        <v>2.1744548286604362</v>
      </c>
      <c r="AH57" s="32">
        <f t="shared" si="8"/>
        <v>2.1739811912225706</v>
      </c>
      <c r="AI57" s="32">
        <f t="shared" si="8"/>
        <v>2.1746031746031744</v>
      </c>
      <c r="AJ57" s="32">
        <f t="shared" si="8"/>
        <v>2.2383612662942274</v>
      </c>
      <c r="AK57" s="32" t="str">
        <f t="shared" si="8"/>
        <v>-</v>
      </c>
      <c r="AL57" s="32">
        <f t="shared" si="8"/>
        <v>1.8064516129032258</v>
      </c>
      <c r="AM57" s="32" t="str">
        <f t="shared" si="8"/>
        <v>-</v>
      </c>
      <c r="AN57" s="32">
        <f t="shared" si="8"/>
        <v>2.125</v>
      </c>
      <c r="AO57" s="32">
        <f t="shared" si="10"/>
        <v>2.25</v>
      </c>
    </row>
    <row r="58" spans="1:41" ht="13.5" customHeight="1">
      <c r="A58" s="2"/>
      <c r="B58" s="2"/>
      <c r="C58" s="2" t="s">
        <v>5</v>
      </c>
      <c r="D58" s="22"/>
      <c r="E58" s="27">
        <f t="shared" si="3"/>
        <v>602</v>
      </c>
      <c r="F58" s="25">
        <f t="shared" si="4"/>
        <v>601</v>
      </c>
      <c r="G58" s="25">
        <f t="shared" si="9"/>
        <v>597</v>
      </c>
      <c r="H58" s="289">
        <v>503</v>
      </c>
      <c r="I58" s="289" t="s">
        <v>313</v>
      </c>
      <c r="J58" s="289">
        <v>82</v>
      </c>
      <c r="K58" s="289">
        <v>12</v>
      </c>
      <c r="L58" s="289">
        <v>4</v>
      </c>
      <c r="M58" s="289">
        <v>1</v>
      </c>
      <c r="O58" s="2"/>
      <c r="P58" s="2"/>
      <c r="Q58" s="2" t="s">
        <v>5</v>
      </c>
      <c r="R58" s="22"/>
      <c r="S58" s="27">
        <f t="shared" si="5"/>
        <v>1290</v>
      </c>
      <c r="T58" s="25">
        <f t="shared" si="6"/>
        <v>1286</v>
      </c>
      <c r="U58" s="25">
        <f t="shared" si="7"/>
        <v>1280</v>
      </c>
      <c r="V58" s="289">
        <v>1105</v>
      </c>
      <c r="W58" s="289" t="s">
        <v>313</v>
      </c>
      <c r="X58" s="289">
        <v>163</v>
      </c>
      <c r="Y58" s="289">
        <v>12</v>
      </c>
      <c r="Z58" s="289">
        <v>6</v>
      </c>
      <c r="AA58" s="289">
        <v>4</v>
      </c>
      <c r="AC58" s="2"/>
      <c r="AD58" s="2"/>
      <c r="AE58" s="2" t="s">
        <v>5</v>
      </c>
      <c r="AF58" s="22"/>
      <c r="AG58" s="33">
        <f t="shared" si="8"/>
        <v>2.1428571428571428</v>
      </c>
      <c r="AH58" s="32">
        <f t="shared" si="8"/>
        <v>2.1397670549084857</v>
      </c>
      <c r="AI58" s="32">
        <f t="shared" si="8"/>
        <v>2.1440536013400333</v>
      </c>
      <c r="AJ58" s="32">
        <f t="shared" si="8"/>
        <v>2.1968190854870775</v>
      </c>
      <c r="AK58" s="32" t="str">
        <f t="shared" si="8"/>
        <v>-</v>
      </c>
      <c r="AL58" s="32">
        <f t="shared" si="8"/>
        <v>1.9878048780487805</v>
      </c>
      <c r="AM58" s="32">
        <f t="shared" si="8"/>
        <v>1</v>
      </c>
      <c r="AN58" s="32">
        <f t="shared" si="8"/>
        <v>1.5</v>
      </c>
      <c r="AO58" s="32">
        <f t="shared" si="10"/>
        <v>4</v>
      </c>
    </row>
    <row r="59" spans="1:41" ht="13.5" customHeight="1">
      <c r="A59" s="2"/>
      <c r="B59" s="2"/>
      <c r="C59" s="2" t="s">
        <v>6</v>
      </c>
      <c r="D59" s="22"/>
      <c r="E59" s="27" t="str">
        <f t="shared" si="3"/>
        <v>-</v>
      </c>
      <c r="F59" s="25" t="str">
        <f t="shared" si="4"/>
        <v>-</v>
      </c>
      <c r="G59" s="25" t="str">
        <f t="shared" si="9"/>
        <v>-</v>
      </c>
      <c r="H59" s="289" t="s">
        <v>313</v>
      </c>
      <c r="I59" s="289" t="s">
        <v>313</v>
      </c>
      <c r="J59" s="289" t="s">
        <v>313</v>
      </c>
      <c r="K59" s="289" t="s">
        <v>313</v>
      </c>
      <c r="L59" s="289" t="s">
        <v>313</v>
      </c>
      <c r="M59" s="289" t="s">
        <v>313</v>
      </c>
      <c r="O59" s="2"/>
      <c r="P59" s="2"/>
      <c r="Q59" s="2" t="s">
        <v>6</v>
      </c>
      <c r="R59" s="22"/>
      <c r="S59" s="27" t="str">
        <f t="shared" si="5"/>
        <v>-</v>
      </c>
      <c r="T59" s="25" t="str">
        <f t="shared" si="6"/>
        <v>-</v>
      </c>
      <c r="U59" s="25" t="str">
        <f t="shared" si="7"/>
        <v>-</v>
      </c>
      <c r="V59" s="289" t="s">
        <v>313</v>
      </c>
      <c r="W59" s="289" t="s">
        <v>313</v>
      </c>
      <c r="X59" s="289" t="s">
        <v>313</v>
      </c>
      <c r="Y59" s="289" t="s">
        <v>313</v>
      </c>
      <c r="Z59" s="289" t="s">
        <v>313</v>
      </c>
      <c r="AA59" s="289" t="s">
        <v>313</v>
      </c>
      <c r="AC59" s="2"/>
      <c r="AD59" s="2"/>
      <c r="AE59" s="2" t="s">
        <v>6</v>
      </c>
      <c r="AF59" s="22"/>
      <c r="AG59" s="33" t="str">
        <f t="shared" si="8"/>
        <v>-</v>
      </c>
      <c r="AH59" s="32" t="str">
        <f t="shared" si="8"/>
        <v>-</v>
      </c>
      <c r="AI59" s="32" t="str">
        <f t="shared" si="8"/>
        <v>-</v>
      </c>
      <c r="AJ59" s="32" t="str">
        <f t="shared" si="8"/>
        <v>-</v>
      </c>
      <c r="AK59" s="32" t="str">
        <f t="shared" si="8"/>
        <v>-</v>
      </c>
      <c r="AL59" s="32" t="str">
        <f t="shared" si="8"/>
        <v>-</v>
      </c>
      <c r="AM59" s="32" t="str">
        <f t="shared" si="8"/>
        <v>-</v>
      </c>
      <c r="AN59" s="32" t="str">
        <f t="shared" si="8"/>
        <v>-</v>
      </c>
      <c r="AO59" s="32" t="str">
        <f t="shared" si="10"/>
        <v>-</v>
      </c>
    </row>
    <row r="60" spans="1:41" ht="13.5" customHeight="1">
      <c r="A60" s="2"/>
      <c r="B60" s="2" t="s">
        <v>24</v>
      </c>
      <c r="C60" s="2"/>
      <c r="D60" s="22"/>
      <c r="E60" s="25">
        <f t="shared" si="3"/>
        <v>1153</v>
      </c>
      <c r="F60" s="25">
        <f t="shared" si="4"/>
        <v>1147</v>
      </c>
      <c r="G60" s="25">
        <f t="shared" si="9"/>
        <v>1108</v>
      </c>
      <c r="H60" s="289">
        <v>869</v>
      </c>
      <c r="I60" s="289">
        <v>140</v>
      </c>
      <c r="J60" s="289">
        <v>93</v>
      </c>
      <c r="K60" s="289">
        <v>6</v>
      </c>
      <c r="L60" s="289">
        <v>39</v>
      </c>
      <c r="M60" s="289">
        <v>6</v>
      </c>
      <c r="O60" s="2"/>
      <c r="P60" s="2" t="s">
        <v>24</v>
      </c>
      <c r="Q60" s="2"/>
      <c r="R60" s="22"/>
      <c r="S60" s="25">
        <f t="shared" si="5"/>
        <v>2451</v>
      </c>
      <c r="T60" s="25">
        <f t="shared" si="6"/>
        <v>2437</v>
      </c>
      <c r="U60" s="25">
        <f t="shared" si="7"/>
        <v>2370</v>
      </c>
      <c r="V60" s="289">
        <v>1906</v>
      </c>
      <c r="W60" s="289">
        <v>260</v>
      </c>
      <c r="X60" s="289">
        <v>190</v>
      </c>
      <c r="Y60" s="289">
        <v>14</v>
      </c>
      <c r="Z60" s="289">
        <v>67</v>
      </c>
      <c r="AA60" s="289">
        <v>14</v>
      </c>
      <c r="AC60" s="2"/>
      <c r="AD60" s="2" t="s">
        <v>24</v>
      </c>
      <c r="AE60" s="2"/>
      <c r="AF60" s="22"/>
      <c r="AG60" s="33">
        <f t="shared" si="8"/>
        <v>2.1257588898525586</v>
      </c>
      <c r="AH60" s="32">
        <f t="shared" si="8"/>
        <v>2.124673060156931</v>
      </c>
      <c r="AI60" s="32">
        <f t="shared" si="8"/>
        <v>2.1389891696750905</v>
      </c>
      <c r="AJ60" s="32">
        <f t="shared" si="8"/>
        <v>2.1933256616800922</v>
      </c>
      <c r="AK60" s="32">
        <f t="shared" si="8"/>
        <v>1.8571428571428572</v>
      </c>
      <c r="AL60" s="32">
        <f t="shared" si="8"/>
        <v>2.043010752688172</v>
      </c>
      <c r="AM60" s="32">
        <f t="shared" si="8"/>
        <v>2.3333333333333335</v>
      </c>
      <c r="AN60" s="32">
        <f t="shared" si="8"/>
        <v>1.7179487179487178</v>
      </c>
      <c r="AO60" s="32">
        <f t="shared" si="10"/>
        <v>2.3333333333333335</v>
      </c>
    </row>
    <row r="61" spans="1:41" ht="13.5" customHeight="1">
      <c r="A61" s="2"/>
      <c r="B61" s="2"/>
      <c r="C61" s="2" t="s">
        <v>4</v>
      </c>
      <c r="D61" s="22"/>
      <c r="E61" s="27">
        <f t="shared" si="3"/>
        <v>104</v>
      </c>
      <c r="F61" s="25">
        <f t="shared" si="4"/>
        <v>104</v>
      </c>
      <c r="G61" s="25">
        <f t="shared" si="9"/>
        <v>93</v>
      </c>
      <c r="H61" s="289">
        <v>75</v>
      </c>
      <c r="I61" s="289" t="s">
        <v>313</v>
      </c>
      <c r="J61" s="289">
        <v>18</v>
      </c>
      <c r="K61" s="289" t="s">
        <v>313</v>
      </c>
      <c r="L61" s="289">
        <v>11</v>
      </c>
      <c r="M61" s="289" t="s">
        <v>313</v>
      </c>
      <c r="O61" s="2"/>
      <c r="P61" s="2"/>
      <c r="Q61" s="2" t="s">
        <v>4</v>
      </c>
      <c r="R61" s="22"/>
      <c r="S61" s="27">
        <f t="shared" si="5"/>
        <v>240</v>
      </c>
      <c r="T61" s="25">
        <f t="shared" si="6"/>
        <v>240</v>
      </c>
      <c r="U61" s="25">
        <f t="shared" si="7"/>
        <v>219</v>
      </c>
      <c r="V61" s="289">
        <v>182</v>
      </c>
      <c r="W61" s="289" t="s">
        <v>313</v>
      </c>
      <c r="X61" s="289">
        <v>37</v>
      </c>
      <c r="Y61" s="289" t="s">
        <v>313</v>
      </c>
      <c r="Z61" s="289">
        <v>21</v>
      </c>
      <c r="AA61" s="289" t="s">
        <v>313</v>
      </c>
      <c r="AC61" s="2"/>
      <c r="AD61" s="2"/>
      <c r="AE61" s="2" t="s">
        <v>4</v>
      </c>
      <c r="AF61" s="22"/>
      <c r="AG61" s="33">
        <f t="shared" si="8"/>
        <v>2.3076923076923075</v>
      </c>
      <c r="AH61" s="32">
        <f t="shared" si="8"/>
        <v>2.3076923076923075</v>
      </c>
      <c r="AI61" s="32">
        <f t="shared" si="8"/>
        <v>2.3548387096774195</v>
      </c>
      <c r="AJ61" s="32">
        <f t="shared" si="8"/>
        <v>2.4266666666666667</v>
      </c>
      <c r="AK61" s="32" t="str">
        <f t="shared" si="8"/>
        <v>-</v>
      </c>
      <c r="AL61" s="32">
        <f t="shared" si="8"/>
        <v>2.0555555555555554</v>
      </c>
      <c r="AM61" s="32" t="str">
        <f t="shared" si="8"/>
        <v>-</v>
      </c>
      <c r="AN61" s="32">
        <f t="shared" si="8"/>
        <v>1.9090909090909092</v>
      </c>
      <c r="AO61" s="32" t="str">
        <f t="shared" si="10"/>
        <v>-</v>
      </c>
    </row>
    <row r="62" spans="1:41" ht="13.5" customHeight="1">
      <c r="A62" s="2"/>
      <c r="B62" s="2"/>
      <c r="C62" s="2" t="s">
        <v>5</v>
      </c>
      <c r="D62" s="22"/>
      <c r="E62" s="27">
        <f t="shared" si="3"/>
        <v>213</v>
      </c>
      <c r="F62" s="25">
        <f t="shared" si="4"/>
        <v>213</v>
      </c>
      <c r="G62" s="25">
        <f t="shared" si="9"/>
        <v>208</v>
      </c>
      <c r="H62" s="289">
        <v>195</v>
      </c>
      <c r="I62" s="289" t="s">
        <v>313</v>
      </c>
      <c r="J62" s="289">
        <v>11</v>
      </c>
      <c r="K62" s="289">
        <v>2</v>
      </c>
      <c r="L62" s="289">
        <v>5</v>
      </c>
      <c r="M62" s="289" t="s">
        <v>313</v>
      </c>
      <c r="O62" s="2"/>
      <c r="P62" s="2"/>
      <c r="Q62" s="2" t="s">
        <v>5</v>
      </c>
      <c r="R62" s="22"/>
      <c r="S62" s="27">
        <f t="shared" si="5"/>
        <v>451</v>
      </c>
      <c r="T62" s="25">
        <f t="shared" si="6"/>
        <v>451</v>
      </c>
      <c r="U62" s="25">
        <f t="shared" si="7"/>
        <v>442</v>
      </c>
      <c r="V62" s="289">
        <v>416</v>
      </c>
      <c r="W62" s="289" t="s">
        <v>313</v>
      </c>
      <c r="X62" s="289">
        <v>22</v>
      </c>
      <c r="Y62" s="289">
        <v>4</v>
      </c>
      <c r="Z62" s="289">
        <v>9</v>
      </c>
      <c r="AA62" s="289" t="s">
        <v>313</v>
      </c>
      <c r="AC62" s="2"/>
      <c r="AD62" s="2"/>
      <c r="AE62" s="2" t="s">
        <v>5</v>
      </c>
      <c r="AF62" s="22"/>
      <c r="AG62" s="33">
        <f t="shared" si="8"/>
        <v>2.1173708920187795</v>
      </c>
      <c r="AH62" s="32">
        <f t="shared" si="8"/>
        <v>2.1173708920187795</v>
      </c>
      <c r="AI62" s="32">
        <f t="shared" si="8"/>
        <v>2.125</v>
      </c>
      <c r="AJ62" s="32">
        <f t="shared" si="8"/>
        <v>2.1333333333333333</v>
      </c>
      <c r="AK62" s="32" t="str">
        <f t="shared" si="8"/>
        <v>-</v>
      </c>
      <c r="AL62" s="32">
        <f t="shared" si="8"/>
        <v>2</v>
      </c>
      <c r="AM62" s="32">
        <f t="shared" si="8"/>
        <v>2</v>
      </c>
      <c r="AN62" s="32">
        <f t="shared" si="8"/>
        <v>1.8</v>
      </c>
      <c r="AO62" s="32" t="str">
        <f t="shared" si="10"/>
        <v>-</v>
      </c>
    </row>
    <row r="63" spans="1:41" ht="13.5" customHeight="1">
      <c r="A63" s="2"/>
      <c r="B63" s="2"/>
      <c r="C63" s="2" t="s">
        <v>6</v>
      </c>
      <c r="D63" s="22"/>
      <c r="E63" s="27">
        <f t="shared" si="3"/>
        <v>287</v>
      </c>
      <c r="F63" s="25">
        <f t="shared" si="4"/>
        <v>284</v>
      </c>
      <c r="G63" s="25">
        <f t="shared" si="9"/>
        <v>270</v>
      </c>
      <c r="H63" s="289">
        <v>238</v>
      </c>
      <c r="I63" s="289" t="s">
        <v>313</v>
      </c>
      <c r="J63" s="289">
        <v>30</v>
      </c>
      <c r="K63" s="289">
        <v>2</v>
      </c>
      <c r="L63" s="289">
        <v>14</v>
      </c>
      <c r="M63" s="289">
        <v>3</v>
      </c>
      <c r="O63" s="2"/>
      <c r="P63" s="2"/>
      <c r="Q63" s="2" t="s">
        <v>6</v>
      </c>
      <c r="R63" s="22"/>
      <c r="S63" s="27">
        <f t="shared" si="5"/>
        <v>575</v>
      </c>
      <c r="T63" s="25">
        <f t="shared" si="6"/>
        <v>568</v>
      </c>
      <c r="U63" s="25">
        <f t="shared" si="7"/>
        <v>550</v>
      </c>
      <c r="V63" s="289">
        <v>488</v>
      </c>
      <c r="W63" s="289" t="s">
        <v>313</v>
      </c>
      <c r="X63" s="289">
        <v>58</v>
      </c>
      <c r="Y63" s="289">
        <v>4</v>
      </c>
      <c r="Z63" s="289">
        <v>18</v>
      </c>
      <c r="AA63" s="289">
        <v>7</v>
      </c>
      <c r="AC63" s="2"/>
      <c r="AD63" s="2"/>
      <c r="AE63" s="2" t="s">
        <v>6</v>
      </c>
      <c r="AF63" s="22"/>
      <c r="AG63" s="33">
        <f t="shared" si="8"/>
        <v>2.0034843205574915</v>
      </c>
      <c r="AH63" s="32">
        <f t="shared" si="8"/>
        <v>2</v>
      </c>
      <c r="AI63" s="32">
        <f t="shared" si="8"/>
        <v>2.0370370370370372</v>
      </c>
      <c r="AJ63" s="32">
        <f t="shared" si="8"/>
        <v>2.0504201680672267</v>
      </c>
      <c r="AK63" s="32" t="str">
        <f t="shared" si="8"/>
        <v>-</v>
      </c>
      <c r="AL63" s="32">
        <f t="shared" si="8"/>
        <v>1.9333333333333333</v>
      </c>
      <c r="AM63" s="32">
        <f t="shared" si="8"/>
        <v>2</v>
      </c>
      <c r="AN63" s="32">
        <f t="shared" si="8"/>
        <v>1.2857142857142858</v>
      </c>
      <c r="AO63" s="32">
        <f t="shared" si="10"/>
        <v>2.3333333333333335</v>
      </c>
    </row>
    <row r="64" spans="1:41" ht="13.5" customHeight="1">
      <c r="A64" s="2"/>
      <c r="B64" s="2"/>
      <c r="C64" s="2" t="s">
        <v>10</v>
      </c>
      <c r="D64" s="22"/>
      <c r="E64" s="27">
        <f t="shared" si="3"/>
        <v>183</v>
      </c>
      <c r="F64" s="25">
        <f t="shared" si="4"/>
        <v>182</v>
      </c>
      <c r="G64" s="25">
        <f t="shared" si="9"/>
        <v>176</v>
      </c>
      <c r="H64" s="289">
        <v>163</v>
      </c>
      <c r="I64" s="289" t="s">
        <v>313</v>
      </c>
      <c r="J64" s="289">
        <v>12</v>
      </c>
      <c r="K64" s="289">
        <v>1</v>
      </c>
      <c r="L64" s="289">
        <v>6</v>
      </c>
      <c r="M64" s="289">
        <v>1</v>
      </c>
      <c r="O64" s="2"/>
      <c r="P64" s="2"/>
      <c r="Q64" s="2" t="s">
        <v>10</v>
      </c>
      <c r="R64" s="22"/>
      <c r="S64" s="27">
        <f t="shared" si="5"/>
        <v>405</v>
      </c>
      <c r="T64" s="25">
        <f t="shared" si="6"/>
        <v>401</v>
      </c>
      <c r="U64" s="25">
        <f t="shared" si="7"/>
        <v>390</v>
      </c>
      <c r="V64" s="289">
        <v>366</v>
      </c>
      <c r="W64" s="289" t="s">
        <v>313</v>
      </c>
      <c r="X64" s="289">
        <v>21</v>
      </c>
      <c r="Y64" s="289">
        <v>3</v>
      </c>
      <c r="Z64" s="289">
        <v>11</v>
      </c>
      <c r="AA64" s="289">
        <v>4</v>
      </c>
      <c r="AC64" s="2"/>
      <c r="AD64" s="2"/>
      <c r="AE64" s="2" t="s">
        <v>10</v>
      </c>
      <c r="AF64" s="22"/>
      <c r="AG64" s="33">
        <f t="shared" si="8"/>
        <v>2.2131147540983607</v>
      </c>
      <c r="AH64" s="32">
        <f t="shared" si="8"/>
        <v>2.2032967032967035</v>
      </c>
      <c r="AI64" s="32">
        <f t="shared" si="8"/>
        <v>2.2159090909090908</v>
      </c>
      <c r="AJ64" s="32">
        <f t="shared" si="8"/>
        <v>2.2453987730061349</v>
      </c>
      <c r="AK64" s="32" t="str">
        <f t="shared" si="8"/>
        <v>-</v>
      </c>
      <c r="AL64" s="32">
        <f t="shared" si="8"/>
        <v>1.75</v>
      </c>
      <c r="AM64" s="32">
        <f t="shared" si="8"/>
        <v>3</v>
      </c>
      <c r="AN64" s="32">
        <f t="shared" si="8"/>
        <v>1.8333333333333333</v>
      </c>
      <c r="AO64" s="32">
        <f t="shared" si="10"/>
        <v>4</v>
      </c>
    </row>
    <row r="65" spans="1:41" ht="13.5" customHeight="1">
      <c r="A65" s="2"/>
      <c r="B65" s="2"/>
      <c r="C65" s="2" t="s">
        <v>11</v>
      </c>
      <c r="D65" s="22"/>
      <c r="E65" s="27">
        <f t="shared" si="3"/>
        <v>366</v>
      </c>
      <c r="F65" s="25">
        <f t="shared" si="4"/>
        <v>364</v>
      </c>
      <c r="G65" s="25">
        <f t="shared" si="9"/>
        <v>361</v>
      </c>
      <c r="H65" s="289">
        <v>198</v>
      </c>
      <c r="I65" s="289">
        <v>140</v>
      </c>
      <c r="J65" s="289">
        <v>22</v>
      </c>
      <c r="K65" s="289">
        <v>1</v>
      </c>
      <c r="L65" s="289">
        <v>3</v>
      </c>
      <c r="M65" s="289">
        <v>2</v>
      </c>
      <c r="O65" s="2"/>
      <c r="P65" s="2"/>
      <c r="Q65" s="2" t="s">
        <v>11</v>
      </c>
      <c r="R65" s="22"/>
      <c r="S65" s="27">
        <f t="shared" si="5"/>
        <v>780</v>
      </c>
      <c r="T65" s="25">
        <f t="shared" si="6"/>
        <v>777</v>
      </c>
      <c r="U65" s="25">
        <f t="shared" si="7"/>
        <v>769</v>
      </c>
      <c r="V65" s="289">
        <v>454</v>
      </c>
      <c r="W65" s="289">
        <v>260</v>
      </c>
      <c r="X65" s="289">
        <v>52</v>
      </c>
      <c r="Y65" s="289">
        <v>3</v>
      </c>
      <c r="Z65" s="289">
        <v>8</v>
      </c>
      <c r="AA65" s="289">
        <v>3</v>
      </c>
      <c r="AC65" s="2"/>
      <c r="AD65" s="2"/>
      <c r="AE65" s="2" t="s">
        <v>11</v>
      </c>
      <c r="AF65" s="22"/>
      <c r="AG65" s="33">
        <f t="shared" si="8"/>
        <v>2.1311475409836067</v>
      </c>
      <c r="AH65" s="32">
        <f t="shared" si="8"/>
        <v>2.1346153846153846</v>
      </c>
      <c r="AI65" s="32">
        <f t="shared" si="8"/>
        <v>2.1301939058171744</v>
      </c>
      <c r="AJ65" s="32">
        <f t="shared" si="8"/>
        <v>2.2929292929292928</v>
      </c>
      <c r="AK65" s="32">
        <f t="shared" si="8"/>
        <v>1.8571428571428572</v>
      </c>
      <c r="AL65" s="32">
        <f t="shared" si="8"/>
        <v>2.3636363636363638</v>
      </c>
      <c r="AM65" s="32">
        <f t="shared" si="8"/>
        <v>3</v>
      </c>
      <c r="AN65" s="32">
        <f t="shared" si="8"/>
        <v>2.6666666666666665</v>
      </c>
      <c r="AO65" s="32">
        <f t="shared" si="10"/>
        <v>1.5</v>
      </c>
    </row>
    <row r="66" spans="1:41" ht="13.5" customHeight="1">
      <c r="A66" s="2"/>
      <c r="B66" s="2" t="s">
        <v>25</v>
      </c>
      <c r="C66" s="2"/>
      <c r="D66" s="22"/>
      <c r="E66" s="25">
        <f t="shared" si="3"/>
        <v>927</v>
      </c>
      <c r="F66" s="25">
        <f t="shared" si="4"/>
        <v>926</v>
      </c>
      <c r="G66" s="25">
        <f t="shared" si="9"/>
        <v>911</v>
      </c>
      <c r="H66" s="289">
        <v>491</v>
      </c>
      <c r="I66" s="289" t="s">
        <v>313</v>
      </c>
      <c r="J66" s="289">
        <v>394</v>
      </c>
      <c r="K66" s="289">
        <v>26</v>
      </c>
      <c r="L66" s="289">
        <v>15</v>
      </c>
      <c r="M66" s="289">
        <v>1</v>
      </c>
      <c r="O66" s="2"/>
      <c r="P66" s="2" t="s">
        <v>25</v>
      </c>
      <c r="Q66" s="2"/>
      <c r="R66" s="22"/>
      <c r="S66" s="25">
        <f t="shared" si="5"/>
        <v>1590</v>
      </c>
      <c r="T66" s="25">
        <f t="shared" si="6"/>
        <v>1588</v>
      </c>
      <c r="U66" s="25">
        <f t="shared" si="7"/>
        <v>1565</v>
      </c>
      <c r="V66" s="289">
        <v>995</v>
      </c>
      <c r="W66" s="289" t="s">
        <v>313</v>
      </c>
      <c r="X66" s="289">
        <v>529</v>
      </c>
      <c r="Y66" s="289">
        <v>41</v>
      </c>
      <c r="Z66" s="289">
        <v>23</v>
      </c>
      <c r="AA66" s="289">
        <v>2</v>
      </c>
      <c r="AC66" s="2"/>
      <c r="AD66" s="2" t="s">
        <v>25</v>
      </c>
      <c r="AE66" s="2"/>
      <c r="AF66" s="22"/>
      <c r="AG66" s="33">
        <f t="shared" ref="AG66:AN97" si="11">IF(E66="-","-",IF(E66="x","x",S66/E66))</f>
        <v>1.7152103559870551</v>
      </c>
      <c r="AH66" s="32">
        <f t="shared" si="11"/>
        <v>1.7149028077753781</v>
      </c>
      <c r="AI66" s="32">
        <f t="shared" si="11"/>
        <v>1.7178924259055983</v>
      </c>
      <c r="AJ66" s="32">
        <f t="shared" si="11"/>
        <v>2.0264765784114052</v>
      </c>
      <c r="AK66" s="32" t="str">
        <f t="shared" si="11"/>
        <v>-</v>
      </c>
      <c r="AL66" s="32">
        <f t="shared" si="11"/>
        <v>1.3426395939086295</v>
      </c>
      <c r="AM66" s="32">
        <f t="shared" si="11"/>
        <v>1.5769230769230769</v>
      </c>
      <c r="AN66" s="32">
        <f t="shared" si="11"/>
        <v>1.5333333333333334</v>
      </c>
      <c r="AO66" s="32">
        <f t="shared" si="10"/>
        <v>2</v>
      </c>
    </row>
    <row r="67" spans="1:41" ht="13.5" customHeight="1">
      <c r="A67" s="2"/>
      <c r="B67" s="2"/>
      <c r="C67" s="2" t="s">
        <v>4</v>
      </c>
      <c r="D67" s="22"/>
      <c r="E67" s="27">
        <f t="shared" si="3"/>
        <v>487</v>
      </c>
      <c r="F67" s="25">
        <f t="shared" si="4"/>
        <v>486</v>
      </c>
      <c r="G67" s="25">
        <f t="shared" si="9"/>
        <v>481</v>
      </c>
      <c r="H67" s="289">
        <v>230</v>
      </c>
      <c r="I67" s="289" t="s">
        <v>313</v>
      </c>
      <c r="J67" s="289">
        <v>236</v>
      </c>
      <c r="K67" s="289">
        <v>15</v>
      </c>
      <c r="L67" s="289">
        <v>5</v>
      </c>
      <c r="M67" s="289">
        <v>1</v>
      </c>
      <c r="O67" s="2"/>
      <c r="P67" s="2"/>
      <c r="Q67" s="2" t="s">
        <v>4</v>
      </c>
      <c r="R67" s="22"/>
      <c r="S67" s="27">
        <f t="shared" si="5"/>
        <v>797</v>
      </c>
      <c r="T67" s="25">
        <f t="shared" si="6"/>
        <v>795</v>
      </c>
      <c r="U67" s="25">
        <f t="shared" si="7"/>
        <v>788</v>
      </c>
      <c r="V67" s="289">
        <v>455</v>
      </c>
      <c r="W67" s="289" t="s">
        <v>313</v>
      </c>
      <c r="X67" s="289">
        <v>313</v>
      </c>
      <c r="Y67" s="289">
        <v>20</v>
      </c>
      <c r="Z67" s="289">
        <v>7</v>
      </c>
      <c r="AA67" s="289">
        <v>2</v>
      </c>
      <c r="AC67" s="2"/>
      <c r="AD67" s="2"/>
      <c r="AE67" s="2" t="s">
        <v>4</v>
      </c>
      <c r="AF67" s="22"/>
      <c r="AG67" s="33">
        <f t="shared" si="11"/>
        <v>1.6365503080082136</v>
      </c>
      <c r="AH67" s="32">
        <f t="shared" si="11"/>
        <v>1.6358024691358024</v>
      </c>
      <c r="AI67" s="32">
        <f t="shared" si="11"/>
        <v>1.6382536382536383</v>
      </c>
      <c r="AJ67" s="32">
        <f t="shared" si="11"/>
        <v>1.9782608695652173</v>
      </c>
      <c r="AK67" s="32" t="str">
        <f t="shared" si="11"/>
        <v>-</v>
      </c>
      <c r="AL67" s="32">
        <f t="shared" si="11"/>
        <v>1.326271186440678</v>
      </c>
      <c r="AM67" s="32">
        <f t="shared" si="11"/>
        <v>1.3333333333333333</v>
      </c>
      <c r="AN67" s="32">
        <f t="shared" si="11"/>
        <v>1.4</v>
      </c>
      <c r="AO67" s="32">
        <f t="shared" si="10"/>
        <v>2</v>
      </c>
    </row>
    <row r="68" spans="1:41" ht="13.5" customHeight="1">
      <c r="A68" s="2"/>
      <c r="B68" s="2"/>
      <c r="C68" s="2" t="s">
        <v>5</v>
      </c>
      <c r="D68" s="22"/>
      <c r="E68" s="27">
        <f t="shared" si="3"/>
        <v>364</v>
      </c>
      <c r="F68" s="25">
        <f t="shared" si="4"/>
        <v>364</v>
      </c>
      <c r="G68" s="25">
        <f t="shared" si="9"/>
        <v>361</v>
      </c>
      <c r="H68" s="289">
        <v>210</v>
      </c>
      <c r="I68" s="289" t="s">
        <v>313</v>
      </c>
      <c r="J68" s="289">
        <v>142</v>
      </c>
      <c r="K68" s="289">
        <v>9</v>
      </c>
      <c r="L68" s="289">
        <v>3</v>
      </c>
      <c r="M68" s="289" t="s">
        <v>313</v>
      </c>
      <c r="O68" s="2"/>
      <c r="P68" s="2"/>
      <c r="Q68" s="2" t="s">
        <v>5</v>
      </c>
      <c r="R68" s="22"/>
      <c r="S68" s="27">
        <f t="shared" si="5"/>
        <v>650</v>
      </c>
      <c r="T68" s="25">
        <f t="shared" si="6"/>
        <v>650</v>
      </c>
      <c r="U68" s="25">
        <f t="shared" si="7"/>
        <v>646</v>
      </c>
      <c r="V68" s="289">
        <v>438</v>
      </c>
      <c r="W68" s="289" t="s">
        <v>313</v>
      </c>
      <c r="X68" s="289">
        <v>192</v>
      </c>
      <c r="Y68" s="289">
        <v>16</v>
      </c>
      <c r="Z68" s="289">
        <v>4</v>
      </c>
      <c r="AA68" s="289" t="s">
        <v>313</v>
      </c>
      <c r="AC68" s="2"/>
      <c r="AD68" s="2"/>
      <c r="AE68" s="2" t="s">
        <v>5</v>
      </c>
      <c r="AF68" s="22"/>
      <c r="AG68" s="33">
        <f t="shared" si="11"/>
        <v>1.7857142857142858</v>
      </c>
      <c r="AH68" s="32">
        <f t="shared" si="11"/>
        <v>1.7857142857142858</v>
      </c>
      <c r="AI68" s="32">
        <f t="shared" si="11"/>
        <v>1.7894736842105263</v>
      </c>
      <c r="AJ68" s="32">
        <f t="shared" si="11"/>
        <v>2.0857142857142859</v>
      </c>
      <c r="AK68" s="32" t="str">
        <f t="shared" si="11"/>
        <v>-</v>
      </c>
      <c r="AL68" s="32">
        <f t="shared" si="11"/>
        <v>1.352112676056338</v>
      </c>
      <c r="AM68" s="32">
        <f t="shared" si="11"/>
        <v>1.7777777777777777</v>
      </c>
      <c r="AN68" s="32">
        <f t="shared" si="11"/>
        <v>1.3333333333333333</v>
      </c>
      <c r="AO68" s="32" t="str">
        <f t="shared" si="10"/>
        <v>-</v>
      </c>
    </row>
    <row r="69" spans="1:41" ht="13.5" customHeight="1">
      <c r="A69" s="2"/>
      <c r="B69" s="2"/>
      <c r="C69" s="2" t="s">
        <v>6</v>
      </c>
      <c r="D69" s="22"/>
      <c r="E69" s="27">
        <f t="shared" si="3"/>
        <v>76</v>
      </c>
      <c r="F69" s="25">
        <f t="shared" si="4"/>
        <v>76</v>
      </c>
      <c r="G69" s="25">
        <f t="shared" si="9"/>
        <v>69</v>
      </c>
      <c r="H69" s="289">
        <v>51</v>
      </c>
      <c r="I69" s="289" t="s">
        <v>313</v>
      </c>
      <c r="J69" s="289">
        <v>16</v>
      </c>
      <c r="K69" s="289">
        <v>2</v>
      </c>
      <c r="L69" s="289">
        <v>7</v>
      </c>
      <c r="M69" s="289" t="s">
        <v>313</v>
      </c>
      <c r="O69" s="2"/>
      <c r="P69" s="2"/>
      <c r="Q69" s="2" t="s">
        <v>6</v>
      </c>
      <c r="R69" s="22"/>
      <c r="S69" s="27">
        <f t="shared" si="5"/>
        <v>143</v>
      </c>
      <c r="T69" s="25">
        <f t="shared" si="6"/>
        <v>143</v>
      </c>
      <c r="U69" s="25">
        <f t="shared" si="7"/>
        <v>131</v>
      </c>
      <c r="V69" s="289">
        <v>102</v>
      </c>
      <c r="W69" s="289" t="s">
        <v>313</v>
      </c>
      <c r="X69" s="289">
        <v>24</v>
      </c>
      <c r="Y69" s="289">
        <v>5</v>
      </c>
      <c r="Z69" s="289">
        <v>12</v>
      </c>
      <c r="AA69" s="289" t="s">
        <v>313</v>
      </c>
      <c r="AC69" s="2"/>
      <c r="AD69" s="2"/>
      <c r="AE69" s="2" t="s">
        <v>6</v>
      </c>
      <c r="AF69" s="22"/>
      <c r="AG69" s="33">
        <f t="shared" si="11"/>
        <v>1.881578947368421</v>
      </c>
      <c r="AH69" s="32">
        <f t="shared" si="11"/>
        <v>1.881578947368421</v>
      </c>
      <c r="AI69" s="32">
        <f t="shared" si="11"/>
        <v>1.8985507246376812</v>
      </c>
      <c r="AJ69" s="32">
        <f t="shared" si="11"/>
        <v>2</v>
      </c>
      <c r="AK69" s="32" t="str">
        <f t="shared" si="11"/>
        <v>-</v>
      </c>
      <c r="AL69" s="32">
        <f t="shared" si="11"/>
        <v>1.5</v>
      </c>
      <c r="AM69" s="32">
        <f t="shared" si="11"/>
        <v>2.5</v>
      </c>
      <c r="AN69" s="32">
        <f t="shared" si="11"/>
        <v>1.7142857142857142</v>
      </c>
      <c r="AO69" s="32" t="str">
        <f t="shared" si="10"/>
        <v>-</v>
      </c>
    </row>
    <row r="70" spans="1:41" ht="13.5" customHeight="1">
      <c r="A70" s="2"/>
      <c r="B70" s="2" t="s">
        <v>26</v>
      </c>
      <c r="C70" s="2"/>
      <c r="D70" s="22"/>
      <c r="E70" s="25">
        <f t="shared" si="3"/>
        <v>2475</v>
      </c>
      <c r="F70" s="25">
        <f t="shared" si="4"/>
        <v>2442</v>
      </c>
      <c r="G70" s="25">
        <f t="shared" si="9"/>
        <v>2391</v>
      </c>
      <c r="H70" s="289">
        <v>1180</v>
      </c>
      <c r="I70" s="289">
        <v>59</v>
      </c>
      <c r="J70" s="289">
        <v>1098</v>
      </c>
      <c r="K70" s="289">
        <v>54</v>
      </c>
      <c r="L70" s="289">
        <v>51</v>
      </c>
      <c r="M70" s="289">
        <v>33</v>
      </c>
      <c r="O70" s="2"/>
      <c r="P70" s="2" t="s">
        <v>26</v>
      </c>
      <c r="Q70" s="2"/>
      <c r="R70" s="22"/>
      <c r="S70" s="25">
        <f t="shared" si="5"/>
        <v>4105</v>
      </c>
      <c r="T70" s="25">
        <f t="shared" si="6"/>
        <v>4048</v>
      </c>
      <c r="U70" s="25">
        <f t="shared" si="7"/>
        <v>3973</v>
      </c>
      <c r="V70" s="289">
        <v>2277</v>
      </c>
      <c r="W70" s="289">
        <v>80</v>
      </c>
      <c r="X70" s="289">
        <v>1543</v>
      </c>
      <c r="Y70" s="289">
        <v>73</v>
      </c>
      <c r="Z70" s="289">
        <v>75</v>
      </c>
      <c r="AA70" s="289">
        <v>57</v>
      </c>
      <c r="AC70" s="2"/>
      <c r="AD70" s="2" t="s">
        <v>26</v>
      </c>
      <c r="AE70" s="2"/>
      <c r="AF70" s="22"/>
      <c r="AG70" s="33">
        <f t="shared" si="11"/>
        <v>1.6585858585858586</v>
      </c>
      <c r="AH70" s="32">
        <f t="shared" si="11"/>
        <v>1.6576576576576576</v>
      </c>
      <c r="AI70" s="32">
        <f t="shared" si="11"/>
        <v>1.6616478460895023</v>
      </c>
      <c r="AJ70" s="32">
        <f t="shared" si="11"/>
        <v>1.9296610169491526</v>
      </c>
      <c r="AK70" s="32">
        <f t="shared" si="11"/>
        <v>1.3559322033898304</v>
      </c>
      <c r="AL70" s="32">
        <f t="shared" si="11"/>
        <v>1.4052823315118397</v>
      </c>
      <c r="AM70" s="32">
        <f t="shared" si="11"/>
        <v>1.3518518518518519</v>
      </c>
      <c r="AN70" s="32">
        <f t="shared" si="11"/>
        <v>1.4705882352941178</v>
      </c>
      <c r="AO70" s="32">
        <f t="shared" si="10"/>
        <v>1.7272727272727273</v>
      </c>
    </row>
    <row r="71" spans="1:41" ht="13.5" customHeight="1">
      <c r="A71" s="2"/>
      <c r="B71" s="2"/>
      <c r="C71" s="2" t="s">
        <v>4</v>
      </c>
      <c r="D71" s="22"/>
      <c r="E71" s="27">
        <f t="shared" ref="E71:E134" si="12">IF(COUNTIF(F71:M71,"x"),"x",IF(SUM(F71,M71)=0,"-",SUM(F71,M71)))</f>
        <v>295</v>
      </c>
      <c r="F71" s="25">
        <f t="shared" ref="F71:F134" si="13">IF(COUNTIF(G71:L71,"x"),"x",IF(SUM(G71,L71)=0,"-",SUM(G71,L71)))</f>
        <v>291</v>
      </c>
      <c r="G71" s="25">
        <f t="shared" ref="G71:G134" si="14">IF(COUNTIF(H71:K71,"x"),"x",IF(SUM(H71:K71)=0,"-",SUM(H71:K71)))</f>
        <v>287</v>
      </c>
      <c r="H71" s="289">
        <v>96</v>
      </c>
      <c r="I71" s="289" t="s">
        <v>313</v>
      </c>
      <c r="J71" s="289">
        <v>183</v>
      </c>
      <c r="K71" s="289">
        <v>8</v>
      </c>
      <c r="L71" s="289">
        <v>4</v>
      </c>
      <c r="M71" s="289">
        <v>4</v>
      </c>
      <c r="O71" s="2"/>
      <c r="P71" s="2"/>
      <c r="Q71" s="2" t="s">
        <v>4</v>
      </c>
      <c r="R71" s="22"/>
      <c r="S71" s="27">
        <f t="shared" ref="S71:S134" si="15">IF(COUNTIF(T71:AA71,"x"),"x",IF(SUM(T71,AA71)=0,"-",SUM(T71,AA71)))</f>
        <v>461</v>
      </c>
      <c r="T71" s="25">
        <f t="shared" ref="T71:T134" si="16">IF(COUNTIF(U71:Z71,"x"),"x",IF(SUM(U71,Z71)=0,"-",SUM(U71,Z71)))</f>
        <v>453</v>
      </c>
      <c r="U71" s="25">
        <f t="shared" ref="U71:U134" si="17">IF(COUNTIF(V71:Y71,"x"),"x",IF(SUM(V71:Y71)=0,"-",SUM(V71:Y71)))</f>
        <v>444</v>
      </c>
      <c r="V71" s="289">
        <v>192</v>
      </c>
      <c r="W71" s="289" t="s">
        <v>313</v>
      </c>
      <c r="X71" s="289">
        <v>242</v>
      </c>
      <c r="Y71" s="289">
        <v>10</v>
      </c>
      <c r="Z71" s="289">
        <v>9</v>
      </c>
      <c r="AA71" s="289">
        <v>8</v>
      </c>
      <c r="AC71" s="2"/>
      <c r="AD71" s="2"/>
      <c r="AE71" s="2" t="s">
        <v>4</v>
      </c>
      <c r="AF71" s="22"/>
      <c r="AG71" s="33">
        <f t="shared" si="11"/>
        <v>1.5627118644067797</v>
      </c>
      <c r="AH71" s="32">
        <f t="shared" si="11"/>
        <v>1.5567010309278351</v>
      </c>
      <c r="AI71" s="32">
        <f t="shared" si="11"/>
        <v>1.5470383275261324</v>
      </c>
      <c r="AJ71" s="32">
        <f t="shared" si="11"/>
        <v>2</v>
      </c>
      <c r="AK71" s="32" t="str">
        <f t="shared" si="11"/>
        <v>-</v>
      </c>
      <c r="AL71" s="32">
        <f t="shared" si="11"/>
        <v>1.3224043715846994</v>
      </c>
      <c r="AM71" s="32">
        <f t="shared" si="11"/>
        <v>1.25</v>
      </c>
      <c r="AN71" s="32">
        <f t="shared" si="11"/>
        <v>2.25</v>
      </c>
      <c r="AO71" s="32">
        <f t="shared" si="10"/>
        <v>2</v>
      </c>
    </row>
    <row r="72" spans="1:41" ht="13.5" customHeight="1">
      <c r="A72" s="2"/>
      <c r="B72" s="2"/>
      <c r="C72" s="2" t="s">
        <v>5</v>
      </c>
      <c r="D72" s="22"/>
      <c r="E72" s="27">
        <f t="shared" si="12"/>
        <v>345</v>
      </c>
      <c r="F72" s="25">
        <f t="shared" si="13"/>
        <v>323</v>
      </c>
      <c r="G72" s="25">
        <f t="shared" si="14"/>
        <v>315</v>
      </c>
      <c r="H72" s="289">
        <v>86</v>
      </c>
      <c r="I72" s="289">
        <v>35</v>
      </c>
      <c r="J72" s="289">
        <v>182</v>
      </c>
      <c r="K72" s="289">
        <v>12</v>
      </c>
      <c r="L72" s="289">
        <v>8</v>
      </c>
      <c r="M72" s="289">
        <v>22</v>
      </c>
      <c r="O72" s="2"/>
      <c r="P72" s="2"/>
      <c r="Q72" s="2" t="s">
        <v>5</v>
      </c>
      <c r="R72" s="22"/>
      <c r="S72" s="27">
        <f t="shared" si="15"/>
        <v>512</v>
      </c>
      <c r="T72" s="25">
        <f t="shared" si="16"/>
        <v>486</v>
      </c>
      <c r="U72" s="25">
        <f t="shared" si="17"/>
        <v>472</v>
      </c>
      <c r="V72" s="289">
        <v>157</v>
      </c>
      <c r="W72" s="289">
        <v>46</v>
      </c>
      <c r="X72" s="289">
        <v>256</v>
      </c>
      <c r="Y72" s="289">
        <v>13</v>
      </c>
      <c r="Z72" s="289">
        <v>14</v>
      </c>
      <c r="AA72" s="289">
        <v>26</v>
      </c>
      <c r="AC72" s="2"/>
      <c r="AD72" s="2"/>
      <c r="AE72" s="2" t="s">
        <v>5</v>
      </c>
      <c r="AF72" s="22"/>
      <c r="AG72" s="33">
        <f t="shared" si="11"/>
        <v>1.4840579710144928</v>
      </c>
      <c r="AH72" s="32">
        <f t="shared" si="11"/>
        <v>1.5046439628482973</v>
      </c>
      <c r="AI72" s="32">
        <f t="shared" si="11"/>
        <v>1.4984126984126984</v>
      </c>
      <c r="AJ72" s="32">
        <f t="shared" si="11"/>
        <v>1.8255813953488371</v>
      </c>
      <c r="AK72" s="32">
        <f t="shared" si="11"/>
        <v>1.3142857142857143</v>
      </c>
      <c r="AL72" s="32">
        <f t="shared" si="11"/>
        <v>1.4065934065934067</v>
      </c>
      <c r="AM72" s="32">
        <f t="shared" si="11"/>
        <v>1.0833333333333333</v>
      </c>
      <c r="AN72" s="32">
        <f t="shared" si="11"/>
        <v>1.75</v>
      </c>
      <c r="AO72" s="32">
        <f t="shared" si="10"/>
        <v>1.1818181818181819</v>
      </c>
    </row>
    <row r="73" spans="1:41" ht="13.5" customHeight="1">
      <c r="A73" s="2"/>
      <c r="B73" s="2"/>
      <c r="C73" s="2" t="s">
        <v>6</v>
      </c>
      <c r="D73" s="22"/>
      <c r="E73" s="27">
        <f t="shared" si="12"/>
        <v>638</v>
      </c>
      <c r="F73" s="25">
        <f t="shared" si="13"/>
        <v>636</v>
      </c>
      <c r="G73" s="25">
        <f t="shared" si="14"/>
        <v>629</v>
      </c>
      <c r="H73" s="289">
        <v>301</v>
      </c>
      <c r="I73" s="289" t="s">
        <v>313</v>
      </c>
      <c r="J73" s="289">
        <v>319</v>
      </c>
      <c r="K73" s="289">
        <v>9</v>
      </c>
      <c r="L73" s="289">
        <v>7</v>
      </c>
      <c r="M73" s="289">
        <v>2</v>
      </c>
      <c r="O73" s="2"/>
      <c r="P73" s="2"/>
      <c r="Q73" s="2" t="s">
        <v>6</v>
      </c>
      <c r="R73" s="22"/>
      <c r="S73" s="27">
        <f t="shared" si="15"/>
        <v>982</v>
      </c>
      <c r="T73" s="25">
        <f t="shared" si="16"/>
        <v>978</v>
      </c>
      <c r="U73" s="25">
        <f t="shared" si="17"/>
        <v>970</v>
      </c>
      <c r="V73" s="289">
        <v>550</v>
      </c>
      <c r="W73" s="289" t="s">
        <v>313</v>
      </c>
      <c r="X73" s="289">
        <v>404</v>
      </c>
      <c r="Y73" s="289">
        <v>16</v>
      </c>
      <c r="Z73" s="289">
        <v>8</v>
      </c>
      <c r="AA73" s="289">
        <v>4</v>
      </c>
      <c r="AC73" s="2"/>
      <c r="AD73" s="2"/>
      <c r="AE73" s="2" t="s">
        <v>6</v>
      </c>
      <c r="AF73" s="22"/>
      <c r="AG73" s="33">
        <f t="shared" si="11"/>
        <v>1.5391849529780564</v>
      </c>
      <c r="AH73" s="32">
        <f t="shared" si="11"/>
        <v>1.5377358490566038</v>
      </c>
      <c r="AI73" s="32">
        <f t="shared" si="11"/>
        <v>1.5421303656597773</v>
      </c>
      <c r="AJ73" s="32">
        <f t="shared" si="11"/>
        <v>1.8272425249169435</v>
      </c>
      <c r="AK73" s="32" t="str">
        <f t="shared" si="11"/>
        <v>-</v>
      </c>
      <c r="AL73" s="32">
        <f t="shared" si="11"/>
        <v>1.2664576802507836</v>
      </c>
      <c r="AM73" s="32">
        <f t="shared" si="11"/>
        <v>1.7777777777777777</v>
      </c>
      <c r="AN73" s="32">
        <f t="shared" si="11"/>
        <v>1.1428571428571428</v>
      </c>
      <c r="AO73" s="32">
        <f t="shared" si="10"/>
        <v>2</v>
      </c>
    </row>
    <row r="74" spans="1:41" ht="13.5" customHeight="1">
      <c r="A74" s="2"/>
      <c r="B74" s="2"/>
      <c r="C74" s="2" t="s">
        <v>10</v>
      </c>
      <c r="D74" s="22"/>
      <c r="E74" s="27">
        <f t="shared" si="12"/>
        <v>525</v>
      </c>
      <c r="F74" s="25">
        <f t="shared" si="13"/>
        <v>524</v>
      </c>
      <c r="G74" s="25">
        <f t="shared" si="14"/>
        <v>510</v>
      </c>
      <c r="H74" s="289">
        <v>285</v>
      </c>
      <c r="I74" s="289" t="s">
        <v>313</v>
      </c>
      <c r="J74" s="289">
        <v>220</v>
      </c>
      <c r="K74" s="289">
        <v>5</v>
      </c>
      <c r="L74" s="289">
        <v>14</v>
      </c>
      <c r="M74" s="289">
        <v>1</v>
      </c>
      <c r="O74" s="2"/>
      <c r="P74" s="2"/>
      <c r="Q74" s="2" t="s">
        <v>10</v>
      </c>
      <c r="R74" s="22"/>
      <c r="S74" s="27">
        <f t="shared" si="15"/>
        <v>920</v>
      </c>
      <c r="T74" s="25">
        <f t="shared" si="16"/>
        <v>916</v>
      </c>
      <c r="U74" s="25">
        <f t="shared" si="17"/>
        <v>894</v>
      </c>
      <c r="V74" s="289">
        <v>573</v>
      </c>
      <c r="W74" s="289" t="s">
        <v>313</v>
      </c>
      <c r="X74" s="289">
        <v>315</v>
      </c>
      <c r="Y74" s="289">
        <v>6</v>
      </c>
      <c r="Z74" s="289">
        <v>22</v>
      </c>
      <c r="AA74" s="289">
        <v>4</v>
      </c>
      <c r="AC74" s="2"/>
      <c r="AD74" s="2"/>
      <c r="AE74" s="2" t="s">
        <v>10</v>
      </c>
      <c r="AF74" s="22"/>
      <c r="AG74" s="33">
        <f t="shared" si="11"/>
        <v>1.7523809523809524</v>
      </c>
      <c r="AH74" s="32">
        <f t="shared" si="11"/>
        <v>1.748091603053435</v>
      </c>
      <c r="AI74" s="32">
        <f t="shared" si="11"/>
        <v>1.7529411764705882</v>
      </c>
      <c r="AJ74" s="32">
        <f t="shared" si="11"/>
        <v>2.0105263157894737</v>
      </c>
      <c r="AK74" s="32" t="str">
        <f t="shared" si="11"/>
        <v>-</v>
      </c>
      <c r="AL74" s="32">
        <f t="shared" si="11"/>
        <v>1.4318181818181819</v>
      </c>
      <c r="AM74" s="32">
        <f t="shared" si="11"/>
        <v>1.2</v>
      </c>
      <c r="AN74" s="32">
        <f t="shared" si="11"/>
        <v>1.5714285714285714</v>
      </c>
      <c r="AO74" s="32">
        <f t="shared" si="10"/>
        <v>4</v>
      </c>
    </row>
    <row r="75" spans="1:41" ht="13.5" customHeight="1">
      <c r="A75" s="2"/>
      <c r="B75" s="2"/>
      <c r="C75" s="2" t="s">
        <v>11</v>
      </c>
      <c r="D75" s="22"/>
      <c r="E75" s="27">
        <f t="shared" si="12"/>
        <v>672</v>
      </c>
      <c r="F75" s="25">
        <f t="shared" si="13"/>
        <v>668</v>
      </c>
      <c r="G75" s="25">
        <f t="shared" si="14"/>
        <v>650</v>
      </c>
      <c r="H75" s="289">
        <v>412</v>
      </c>
      <c r="I75" s="289">
        <v>24</v>
      </c>
      <c r="J75" s="289">
        <v>194</v>
      </c>
      <c r="K75" s="289">
        <v>20</v>
      </c>
      <c r="L75" s="289">
        <v>18</v>
      </c>
      <c r="M75" s="289">
        <v>4</v>
      </c>
      <c r="O75" s="2"/>
      <c r="P75" s="2"/>
      <c r="Q75" s="2" t="s">
        <v>11</v>
      </c>
      <c r="R75" s="22"/>
      <c r="S75" s="27">
        <f t="shared" si="15"/>
        <v>1230</v>
      </c>
      <c r="T75" s="25">
        <f t="shared" si="16"/>
        <v>1215</v>
      </c>
      <c r="U75" s="25">
        <f t="shared" si="17"/>
        <v>1193</v>
      </c>
      <c r="V75" s="289">
        <v>805</v>
      </c>
      <c r="W75" s="289">
        <v>34</v>
      </c>
      <c r="X75" s="289">
        <v>326</v>
      </c>
      <c r="Y75" s="289">
        <v>28</v>
      </c>
      <c r="Z75" s="289">
        <v>22</v>
      </c>
      <c r="AA75" s="289">
        <v>15</v>
      </c>
      <c r="AC75" s="2"/>
      <c r="AD75" s="2"/>
      <c r="AE75" s="2" t="s">
        <v>11</v>
      </c>
      <c r="AF75" s="22"/>
      <c r="AG75" s="33">
        <f t="shared" si="11"/>
        <v>1.8303571428571428</v>
      </c>
      <c r="AH75" s="32">
        <f t="shared" si="11"/>
        <v>1.8188622754491017</v>
      </c>
      <c r="AI75" s="32">
        <f t="shared" si="11"/>
        <v>1.8353846153846154</v>
      </c>
      <c r="AJ75" s="32">
        <f t="shared" si="11"/>
        <v>1.953883495145631</v>
      </c>
      <c r="AK75" s="32">
        <f t="shared" si="11"/>
        <v>1.4166666666666667</v>
      </c>
      <c r="AL75" s="32">
        <f t="shared" si="11"/>
        <v>1.6804123711340206</v>
      </c>
      <c r="AM75" s="32">
        <f t="shared" si="11"/>
        <v>1.4</v>
      </c>
      <c r="AN75" s="32">
        <f t="shared" si="11"/>
        <v>1.2222222222222223</v>
      </c>
      <c r="AO75" s="32">
        <f t="shared" si="10"/>
        <v>3.75</v>
      </c>
    </row>
    <row r="76" spans="1:41" ht="13.5" customHeight="1">
      <c r="A76" s="2"/>
      <c r="B76" s="2" t="s">
        <v>27</v>
      </c>
      <c r="C76" s="2"/>
      <c r="D76" s="22"/>
      <c r="E76" s="25">
        <f t="shared" si="12"/>
        <v>1551</v>
      </c>
      <c r="F76" s="25">
        <f t="shared" si="13"/>
        <v>1526</v>
      </c>
      <c r="G76" s="25">
        <f t="shared" si="14"/>
        <v>1505</v>
      </c>
      <c r="H76" s="289">
        <v>873</v>
      </c>
      <c r="I76" s="289" t="s">
        <v>313</v>
      </c>
      <c r="J76" s="289">
        <v>617</v>
      </c>
      <c r="K76" s="289">
        <v>15</v>
      </c>
      <c r="L76" s="289">
        <v>21</v>
      </c>
      <c r="M76" s="289">
        <v>25</v>
      </c>
      <c r="O76" s="2"/>
      <c r="P76" s="2" t="s">
        <v>27</v>
      </c>
      <c r="Q76" s="2"/>
      <c r="R76" s="22"/>
      <c r="S76" s="25">
        <f t="shared" si="15"/>
        <v>2901</v>
      </c>
      <c r="T76" s="25">
        <f t="shared" si="16"/>
        <v>2875</v>
      </c>
      <c r="U76" s="25">
        <f t="shared" si="17"/>
        <v>2838</v>
      </c>
      <c r="V76" s="289">
        <v>1934</v>
      </c>
      <c r="W76" s="289" t="s">
        <v>313</v>
      </c>
      <c r="X76" s="289">
        <v>875</v>
      </c>
      <c r="Y76" s="289">
        <v>29</v>
      </c>
      <c r="Z76" s="289">
        <v>37</v>
      </c>
      <c r="AA76" s="289">
        <v>26</v>
      </c>
      <c r="AC76" s="2"/>
      <c r="AD76" s="2" t="s">
        <v>27</v>
      </c>
      <c r="AE76" s="2"/>
      <c r="AF76" s="22"/>
      <c r="AG76" s="33">
        <f t="shared" si="11"/>
        <v>1.8704061895551258</v>
      </c>
      <c r="AH76" s="32">
        <f t="shared" si="11"/>
        <v>1.8840104849279162</v>
      </c>
      <c r="AI76" s="32">
        <f t="shared" si="11"/>
        <v>1.8857142857142857</v>
      </c>
      <c r="AJ76" s="32">
        <f t="shared" si="11"/>
        <v>2.2153493699885454</v>
      </c>
      <c r="AK76" s="32" t="str">
        <f t="shared" si="11"/>
        <v>-</v>
      </c>
      <c r="AL76" s="32">
        <f t="shared" si="11"/>
        <v>1.4181523500810373</v>
      </c>
      <c r="AM76" s="32">
        <f t="shared" si="11"/>
        <v>1.9333333333333333</v>
      </c>
      <c r="AN76" s="32">
        <f t="shared" si="11"/>
        <v>1.7619047619047619</v>
      </c>
      <c r="AO76" s="32">
        <f t="shared" si="10"/>
        <v>1.04</v>
      </c>
    </row>
    <row r="77" spans="1:41" ht="13.5" customHeight="1">
      <c r="A77" s="2"/>
      <c r="B77" s="2"/>
      <c r="C77" s="2" t="s">
        <v>4</v>
      </c>
      <c r="D77" s="22"/>
      <c r="E77" s="27">
        <f t="shared" si="12"/>
        <v>725</v>
      </c>
      <c r="F77" s="25">
        <f t="shared" si="13"/>
        <v>700</v>
      </c>
      <c r="G77" s="25">
        <f t="shared" si="14"/>
        <v>691</v>
      </c>
      <c r="H77" s="289">
        <v>344</v>
      </c>
      <c r="I77" s="289" t="s">
        <v>313</v>
      </c>
      <c r="J77" s="289">
        <v>340</v>
      </c>
      <c r="K77" s="289">
        <v>7</v>
      </c>
      <c r="L77" s="289">
        <v>9</v>
      </c>
      <c r="M77" s="289">
        <v>25</v>
      </c>
      <c r="O77" s="2"/>
      <c r="P77" s="2"/>
      <c r="Q77" s="2" t="s">
        <v>4</v>
      </c>
      <c r="R77" s="22"/>
      <c r="S77" s="27">
        <f t="shared" si="15"/>
        <v>1231</v>
      </c>
      <c r="T77" s="25">
        <f t="shared" si="16"/>
        <v>1205</v>
      </c>
      <c r="U77" s="25">
        <f t="shared" si="17"/>
        <v>1189</v>
      </c>
      <c r="V77" s="289">
        <v>716</v>
      </c>
      <c r="W77" s="289" t="s">
        <v>313</v>
      </c>
      <c r="X77" s="289">
        <v>461</v>
      </c>
      <c r="Y77" s="289">
        <v>12</v>
      </c>
      <c r="Z77" s="289">
        <v>16</v>
      </c>
      <c r="AA77" s="289">
        <v>26</v>
      </c>
      <c r="AC77" s="2"/>
      <c r="AD77" s="2"/>
      <c r="AE77" s="2" t="s">
        <v>4</v>
      </c>
      <c r="AF77" s="22"/>
      <c r="AG77" s="33">
        <f t="shared" si="11"/>
        <v>1.6979310344827587</v>
      </c>
      <c r="AH77" s="32">
        <f t="shared" si="11"/>
        <v>1.7214285714285715</v>
      </c>
      <c r="AI77" s="32">
        <f t="shared" si="11"/>
        <v>1.7206946454413894</v>
      </c>
      <c r="AJ77" s="32">
        <f t="shared" si="11"/>
        <v>2.0813953488372094</v>
      </c>
      <c r="AK77" s="32" t="str">
        <f t="shared" si="11"/>
        <v>-</v>
      </c>
      <c r="AL77" s="32">
        <f t="shared" si="11"/>
        <v>1.3558823529411765</v>
      </c>
      <c r="AM77" s="32">
        <f t="shared" si="11"/>
        <v>1.7142857142857142</v>
      </c>
      <c r="AN77" s="32">
        <f t="shared" si="11"/>
        <v>1.7777777777777777</v>
      </c>
      <c r="AO77" s="32">
        <f t="shared" si="10"/>
        <v>1.04</v>
      </c>
    </row>
    <row r="78" spans="1:41" ht="13.5" customHeight="1">
      <c r="A78" s="2"/>
      <c r="B78" s="2"/>
      <c r="C78" s="2" t="s">
        <v>5</v>
      </c>
      <c r="D78" s="22"/>
      <c r="E78" s="27">
        <f t="shared" si="12"/>
        <v>826</v>
      </c>
      <c r="F78" s="25">
        <f t="shared" si="13"/>
        <v>826</v>
      </c>
      <c r="G78" s="25">
        <f t="shared" si="14"/>
        <v>814</v>
      </c>
      <c r="H78" s="289">
        <v>529</v>
      </c>
      <c r="I78" s="289" t="s">
        <v>313</v>
      </c>
      <c r="J78" s="289">
        <v>277</v>
      </c>
      <c r="K78" s="289">
        <v>8</v>
      </c>
      <c r="L78" s="289">
        <v>12</v>
      </c>
      <c r="M78" s="289" t="s">
        <v>313</v>
      </c>
      <c r="O78" s="2"/>
      <c r="P78" s="2"/>
      <c r="Q78" s="2" t="s">
        <v>5</v>
      </c>
      <c r="R78" s="22"/>
      <c r="S78" s="27">
        <f t="shared" si="15"/>
        <v>1670</v>
      </c>
      <c r="T78" s="25">
        <f t="shared" si="16"/>
        <v>1670</v>
      </c>
      <c r="U78" s="25">
        <f t="shared" si="17"/>
        <v>1649</v>
      </c>
      <c r="V78" s="289">
        <v>1218</v>
      </c>
      <c r="W78" s="289" t="s">
        <v>313</v>
      </c>
      <c r="X78" s="289">
        <v>414</v>
      </c>
      <c r="Y78" s="289">
        <v>17</v>
      </c>
      <c r="Z78" s="289">
        <v>21</v>
      </c>
      <c r="AA78" s="289" t="s">
        <v>313</v>
      </c>
      <c r="AC78" s="2"/>
      <c r="AD78" s="2"/>
      <c r="AE78" s="2" t="s">
        <v>5</v>
      </c>
      <c r="AF78" s="22"/>
      <c r="AG78" s="33">
        <f t="shared" si="11"/>
        <v>2.0217917675544794</v>
      </c>
      <c r="AH78" s="32">
        <f t="shared" si="11"/>
        <v>2.0217917675544794</v>
      </c>
      <c r="AI78" s="32">
        <f t="shared" si="11"/>
        <v>2.0257985257985256</v>
      </c>
      <c r="AJ78" s="32">
        <f t="shared" si="11"/>
        <v>2.3024574669187143</v>
      </c>
      <c r="AK78" s="32" t="str">
        <f t="shared" si="11"/>
        <v>-</v>
      </c>
      <c r="AL78" s="32">
        <f t="shared" si="11"/>
        <v>1.4945848375451263</v>
      </c>
      <c r="AM78" s="32">
        <f t="shared" si="11"/>
        <v>2.125</v>
      </c>
      <c r="AN78" s="32">
        <f t="shared" si="11"/>
        <v>1.75</v>
      </c>
      <c r="AO78" s="32" t="str">
        <f t="shared" si="10"/>
        <v>-</v>
      </c>
    </row>
    <row r="79" spans="1:41" ht="13.5" customHeight="1">
      <c r="A79" s="2"/>
      <c r="B79" s="2" t="s">
        <v>28</v>
      </c>
      <c r="C79" s="2"/>
      <c r="D79" s="22"/>
      <c r="E79" s="25">
        <f t="shared" si="12"/>
        <v>2691</v>
      </c>
      <c r="F79" s="25">
        <f t="shared" si="13"/>
        <v>2673</v>
      </c>
      <c r="G79" s="25">
        <f t="shared" si="14"/>
        <v>2636</v>
      </c>
      <c r="H79" s="289">
        <v>1222</v>
      </c>
      <c r="I79" s="289">
        <v>143</v>
      </c>
      <c r="J79" s="289">
        <v>1121</v>
      </c>
      <c r="K79" s="289">
        <v>150</v>
      </c>
      <c r="L79" s="289">
        <v>37</v>
      </c>
      <c r="M79" s="289">
        <v>18</v>
      </c>
      <c r="O79" s="2"/>
      <c r="P79" s="2" t="s">
        <v>28</v>
      </c>
      <c r="Q79" s="2"/>
      <c r="R79" s="22"/>
      <c r="S79" s="25">
        <f t="shared" si="15"/>
        <v>4715</v>
      </c>
      <c r="T79" s="25">
        <f t="shared" si="16"/>
        <v>4688</v>
      </c>
      <c r="U79" s="25">
        <f t="shared" si="17"/>
        <v>4636</v>
      </c>
      <c r="V79" s="289">
        <v>2604</v>
      </c>
      <c r="W79" s="289">
        <v>257</v>
      </c>
      <c r="X79" s="289">
        <v>1514</v>
      </c>
      <c r="Y79" s="289">
        <v>261</v>
      </c>
      <c r="Z79" s="289">
        <v>52</v>
      </c>
      <c r="AA79" s="289">
        <v>27</v>
      </c>
      <c r="AC79" s="2"/>
      <c r="AD79" s="2" t="s">
        <v>28</v>
      </c>
      <c r="AE79" s="2"/>
      <c r="AF79" s="22"/>
      <c r="AG79" s="33">
        <f t="shared" si="11"/>
        <v>1.7521367521367521</v>
      </c>
      <c r="AH79" s="32">
        <f t="shared" si="11"/>
        <v>1.7538346427235316</v>
      </c>
      <c r="AI79" s="32">
        <f t="shared" si="11"/>
        <v>1.7587253414264037</v>
      </c>
      <c r="AJ79" s="32">
        <f t="shared" si="11"/>
        <v>2.1309328968903438</v>
      </c>
      <c r="AK79" s="32">
        <f t="shared" si="11"/>
        <v>1.7972027972027973</v>
      </c>
      <c r="AL79" s="32">
        <f t="shared" si="11"/>
        <v>1.3505798394290811</v>
      </c>
      <c r="AM79" s="32">
        <f t="shared" si="11"/>
        <v>1.74</v>
      </c>
      <c r="AN79" s="32">
        <f t="shared" si="11"/>
        <v>1.4054054054054055</v>
      </c>
      <c r="AO79" s="32">
        <f t="shared" si="10"/>
        <v>1.5</v>
      </c>
    </row>
    <row r="80" spans="1:41" ht="13.5" customHeight="1">
      <c r="A80" s="2"/>
      <c r="B80" s="2"/>
      <c r="C80" s="2" t="s">
        <v>4</v>
      </c>
      <c r="D80" s="22"/>
      <c r="E80" s="27">
        <f t="shared" si="12"/>
        <v>1140</v>
      </c>
      <c r="F80" s="25">
        <f t="shared" si="13"/>
        <v>1137</v>
      </c>
      <c r="G80" s="25">
        <f t="shared" si="14"/>
        <v>1118</v>
      </c>
      <c r="H80" s="289">
        <v>472</v>
      </c>
      <c r="I80" s="289" t="s">
        <v>313</v>
      </c>
      <c r="J80" s="289">
        <v>616</v>
      </c>
      <c r="K80" s="289">
        <v>30</v>
      </c>
      <c r="L80" s="289">
        <v>19</v>
      </c>
      <c r="M80" s="289">
        <v>3</v>
      </c>
      <c r="O80" s="2"/>
      <c r="P80" s="2"/>
      <c r="Q80" s="2" t="s">
        <v>4</v>
      </c>
      <c r="R80" s="22"/>
      <c r="S80" s="27">
        <f t="shared" si="15"/>
        <v>1842</v>
      </c>
      <c r="T80" s="25">
        <f t="shared" si="16"/>
        <v>1837</v>
      </c>
      <c r="U80" s="25">
        <f t="shared" si="17"/>
        <v>1809</v>
      </c>
      <c r="V80" s="289">
        <v>988</v>
      </c>
      <c r="W80" s="289" t="s">
        <v>313</v>
      </c>
      <c r="X80" s="289">
        <v>779</v>
      </c>
      <c r="Y80" s="289">
        <v>42</v>
      </c>
      <c r="Z80" s="289">
        <v>28</v>
      </c>
      <c r="AA80" s="289">
        <v>5</v>
      </c>
      <c r="AC80" s="2"/>
      <c r="AD80" s="2"/>
      <c r="AE80" s="2" t="s">
        <v>4</v>
      </c>
      <c r="AF80" s="22"/>
      <c r="AG80" s="33">
        <f t="shared" si="11"/>
        <v>1.6157894736842104</v>
      </c>
      <c r="AH80" s="32">
        <f t="shared" si="11"/>
        <v>1.6156552330694811</v>
      </c>
      <c r="AI80" s="32">
        <f t="shared" si="11"/>
        <v>1.6180679785330949</v>
      </c>
      <c r="AJ80" s="32">
        <f t="shared" si="11"/>
        <v>2.093220338983051</v>
      </c>
      <c r="AK80" s="32" t="str">
        <f t="shared" si="11"/>
        <v>-</v>
      </c>
      <c r="AL80" s="32">
        <f t="shared" si="11"/>
        <v>1.2646103896103895</v>
      </c>
      <c r="AM80" s="32">
        <f t="shared" si="11"/>
        <v>1.4</v>
      </c>
      <c r="AN80" s="32">
        <f t="shared" si="11"/>
        <v>1.4736842105263157</v>
      </c>
      <c r="AO80" s="32">
        <f t="shared" si="10"/>
        <v>1.6666666666666667</v>
      </c>
    </row>
    <row r="81" spans="1:41" ht="13.5" customHeight="1">
      <c r="A81" s="2"/>
      <c r="B81" s="2"/>
      <c r="C81" s="2" t="s">
        <v>5</v>
      </c>
      <c r="D81" s="22"/>
      <c r="E81" s="27">
        <f t="shared" si="12"/>
        <v>866</v>
      </c>
      <c r="F81" s="25">
        <f t="shared" si="13"/>
        <v>864</v>
      </c>
      <c r="G81" s="25">
        <f t="shared" si="14"/>
        <v>854</v>
      </c>
      <c r="H81" s="289">
        <v>480</v>
      </c>
      <c r="I81" s="289" t="s">
        <v>313</v>
      </c>
      <c r="J81" s="289">
        <v>297</v>
      </c>
      <c r="K81" s="289">
        <v>77</v>
      </c>
      <c r="L81" s="289">
        <v>10</v>
      </c>
      <c r="M81" s="289">
        <v>2</v>
      </c>
      <c r="O81" s="2"/>
      <c r="P81" s="2"/>
      <c r="Q81" s="2" t="s">
        <v>5</v>
      </c>
      <c r="R81" s="22"/>
      <c r="S81" s="27">
        <f t="shared" si="15"/>
        <v>1710</v>
      </c>
      <c r="T81" s="25">
        <f t="shared" si="16"/>
        <v>1706</v>
      </c>
      <c r="U81" s="25">
        <f t="shared" si="17"/>
        <v>1690</v>
      </c>
      <c r="V81" s="289">
        <v>1041</v>
      </c>
      <c r="W81" s="289" t="s">
        <v>313</v>
      </c>
      <c r="X81" s="289">
        <v>497</v>
      </c>
      <c r="Y81" s="289">
        <v>152</v>
      </c>
      <c r="Z81" s="289">
        <v>16</v>
      </c>
      <c r="AA81" s="289">
        <v>4</v>
      </c>
      <c r="AC81" s="2"/>
      <c r="AD81" s="2"/>
      <c r="AE81" s="2" t="s">
        <v>5</v>
      </c>
      <c r="AF81" s="22"/>
      <c r="AG81" s="33">
        <f t="shared" si="11"/>
        <v>1.9745958429561201</v>
      </c>
      <c r="AH81" s="32">
        <f t="shared" si="11"/>
        <v>1.974537037037037</v>
      </c>
      <c r="AI81" s="32">
        <f t="shared" si="11"/>
        <v>1.9789227166276346</v>
      </c>
      <c r="AJ81" s="32">
        <f t="shared" si="11"/>
        <v>2.1687500000000002</v>
      </c>
      <c r="AK81" s="32" t="str">
        <f t="shared" si="11"/>
        <v>-</v>
      </c>
      <c r="AL81" s="32">
        <f t="shared" si="11"/>
        <v>1.6734006734006734</v>
      </c>
      <c r="AM81" s="32">
        <f t="shared" si="11"/>
        <v>1.974025974025974</v>
      </c>
      <c r="AN81" s="32">
        <f t="shared" si="11"/>
        <v>1.6</v>
      </c>
      <c r="AO81" s="32">
        <f t="shared" si="10"/>
        <v>2</v>
      </c>
    </row>
    <row r="82" spans="1:41" ht="13.5" customHeight="1">
      <c r="A82" s="2"/>
      <c r="B82" s="2"/>
      <c r="C82" s="2" t="s">
        <v>6</v>
      </c>
      <c r="D82" s="22"/>
      <c r="E82" s="27">
        <f t="shared" si="12"/>
        <v>623</v>
      </c>
      <c r="F82" s="25">
        <f t="shared" si="13"/>
        <v>611</v>
      </c>
      <c r="G82" s="25">
        <f t="shared" si="14"/>
        <v>605</v>
      </c>
      <c r="H82" s="289">
        <v>247</v>
      </c>
      <c r="I82" s="289">
        <v>143</v>
      </c>
      <c r="J82" s="289">
        <v>172</v>
      </c>
      <c r="K82" s="289">
        <v>43</v>
      </c>
      <c r="L82" s="289">
        <v>6</v>
      </c>
      <c r="M82" s="289">
        <v>12</v>
      </c>
      <c r="O82" s="2"/>
      <c r="P82" s="2"/>
      <c r="Q82" s="2" t="s">
        <v>6</v>
      </c>
      <c r="R82" s="22"/>
      <c r="S82" s="27">
        <f t="shared" si="15"/>
        <v>1081</v>
      </c>
      <c r="T82" s="25">
        <f t="shared" si="16"/>
        <v>1064</v>
      </c>
      <c r="U82" s="25">
        <f t="shared" si="17"/>
        <v>1058</v>
      </c>
      <c r="V82" s="289">
        <v>536</v>
      </c>
      <c r="W82" s="289">
        <v>257</v>
      </c>
      <c r="X82" s="289">
        <v>198</v>
      </c>
      <c r="Y82" s="289">
        <v>67</v>
      </c>
      <c r="Z82" s="289">
        <v>6</v>
      </c>
      <c r="AA82" s="289">
        <v>17</v>
      </c>
      <c r="AC82" s="2"/>
      <c r="AD82" s="2"/>
      <c r="AE82" s="2" t="s">
        <v>6</v>
      </c>
      <c r="AF82" s="22"/>
      <c r="AG82" s="33">
        <f t="shared" si="11"/>
        <v>1.7351524879614768</v>
      </c>
      <c r="AH82" s="32">
        <f t="shared" si="11"/>
        <v>1.7414075286415711</v>
      </c>
      <c r="AI82" s="32">
        <f t="shared" si="11"/>
        <v>1.7487603305785124</v>
      </c>
      <c r="AJ82" s="32">
        <f t="shared" si="11"/>
        <v>2.1700404858299596</v>
      </c>
      <c r="AK82" s="32">
        <f t="shared" si="11"/>
        <v>1.7972027972027973</v>
      </c>
      <c r="AL82" s="32">
        <f t="shared" si="11"/>
        <v>1.1511627906976745</v>
      </c>
      <c r="AM82" s="32">
        <f t="shared" si="11"/>
        <v>1.558139534883721</v>
      </c>
      <c r="AN82" s="32">
        <f t="shared" si="11"/>
        <v>1</v>
      </c>
      <c r="AO82" s="32">
        <f t="shared" si="10"/>
        <v>1.4166666666666667</v>
      </c>
    </row>
    <row r="83" spans="1:41" ht="13.5" customHeight="1">
      <c r="A83" s="2"/>
      <c r="B83" s="2"/>
      <c r="C83" s="2" t="s">
        <v>10</v>
      </c>
      <c r="D83" s="22"/>
      <c r="E83" s="27">
        <f t="shared" si="12"/>
        <v>56</v>
      </c>
      <c r="F83" s="25">
        <f t="shared" si="13"/>
        <v>55</v>
      </c>
      <c r="G83" s="25">
        <f t="shared" si="14"/>
        <v>53</v>
      </c>
      <c r="H83" s="289">
        <v>18</v>
      </c>
      <c r="I83" s="289" t="s">
        <v>313</v>
      </c>
      <c r="J83" s="289">
        <v>35</v>
      </c>
      <c r="K83" s="289" t="s">
        <v>313</v>
      </c>
      <c r="L83" s="289">
        <v>2</v>
      </c>
      <c r="M83" s="289">
        <v>1</v>
      </c>
      <c r="O83" s="2"/>
      <c r="P83" s="2"/>
      <c r="Q83" s="2" t="s">
        <v>10</v>
      </c>
      <c r="R83" s="22"/>
      <c r="S83" s="27">
        <f t="shared" si="15"/>
        <v>72</v>
      </c>
      <c r="T83" s="25">
        <f t="shared" si="16"/>
        <v>71</v>
      </c>
      <c r="U83" s="25">
        <f t="shared" si="17"/>
        <v>69</v>
      </c>
      <c r="V83" s="289">
        <v>31</v>
      </c>
      <c r="W83" s="289" t="s">
        <v>313</v>
      </c>
      <c r="X83" s="289">
        <v>38</v>
      </c>
      <c r="Y83" s="289" t="s">
        <v>313</v>
      </c>
      <c r="Z83" s="289">
        <v>2</v>
      </c>
      <c r="AA83" s="289">
        <v>1</v>
      </c>
      <c r="AC83" s="2"/>
      <c r="AD83" s="2"/>
      <c r="AE83" s="2" t="s">
        <v>10</v>
      </c>
      <c r="AF83" s="22"/>
      <c r="AG83" s="33">
        <f t="shared" si="11"/>
        <v>1.2857142857142858</v>
      </c>
      <c r="AH83" s="32">
        <f t="shared" si="11"/>
        <v>1.290909090909091</v>
      </c>
      <c r="AI83" s="32">
        <f t="shared" si="11"/>
        <v>1.3018867924528301</v>
      </c>
      <c r="AJ83" s="32">
        <f t="shared" si="11"/>
        <v>1.7222222222222223</v>
      </c>
      <c r="AK83" s="32" t="str">
        <f t="shared" si="11"/>
        <v>-</v>
      </c>
      <c r="AL83" s="32">
        <f t="shared" si="11"/>
        <v>1.0857142857142856</v>
      </c>
      <c r="AM83" s="32" t="str">
        <f t="shared" si="11"/>
        <v>-</v>
      </c>
      <c r="AN83" s="32">
        <f t="shared" si="11"/>
        <v>1</v>
      </c>
      <c r="AO83" s="32">
        <f t="shared" si="10"/>
        <v>1</v>
      </c>
    </row>
    <row r="84" spans="1:41" ht="13.5" customHeight="1">
      <c r="A84" s="2"/>
      <c r="B84" s="2"/>
      <c r="C84" s="2" t="s">
        <v>11</v>
      </c>
      <c r="D84" s="22"/>
      <c r="E84" s="27">
        <f t="shared" si="12"/>
        <v>6</v>
      </c>
      <c r="F84" s="25">
        <f t="shared" si="13"/>
        <v>6</v>
      </c>
      <c r="G84" s="25">
        <f t="shared" si="14"/>
        <v>6</v>
      </c>
      <c r="H84" s="289">
        <v>5</v>
      </c>
      <c r="I84" s="289" t="s">
        <v>313</v>
      </c>
      <c r="J84" s="289">
        <v>1</v>
      </c>
      <c r="K84" s="289" t="s">
        <v>313</v>
      </c>
      <c r="L84" s="289" t="s">
        <v>313</v>
      </c>
      <c r="M84" s="289" t="s">
        <v>313</v>
      </c>
      <c r="O84" s="2"/>
      <c r="P84" s="2"/>
      <c r="Q84" s="2" t="s">
        <v>11</v>
      </c>
      <c r="R84" s="22"/>
      <c r="S84" s="27">
        <f t="shared" si="15"/>
        <v>10</v>
      </c>
      <c r="T84" s="25">
        <f t="shared" si="16"/>
        <v>10</v>
      </c>
      <c r="U84" s="25">
        <f t="shared" si="17"/>
        <v>10</v>
      </c>
      <c r="V84" s="289">
        <v>8</v>
      </c>
      <c r="W84" s="289" t="s">
        <v>313</v>
      </c>
      <c r="X84" s="289">
        <v>2</v>
      </c>
      <c r="Y84" s="289" t="s">
        <v>313</v>
      </c>
      <c r="Z84" s="289" t="s">
        <v>313</v>
      </c>
      <c r="AA84" s="289" t="s">
        <v>313</v>
      </c>
      <c r="AC84" s="2"/>
      <c r="AD84" s="2"/>
      <c r="AE84" s="2" t="s">
        <v>11</v>
      </c>
      <c r="AF84" s="22"/>
      <c r="AG84" s="33">
        <f t="shared" si="11"/>
        <v>1.6666666666666667</v>
      </c>
      <c r="AH84" s="32">
        <f t="shared" si="11"/>
        <v>1.6666666666666667</v>
      </c>
      <c r="AI84" s="32">
        <f t="shared" si="11"/>
        <v>1.6666666666666667</v>
      </c>
      <c r="AJ84" s="32">
        <f t="shared" si="11"/>
        <v>1.6</v>
      </c>
      <c r="AK84" s="32" t="str">
        <f t="shared" si="11"/>
        <v>-</v>
      </c>
      <c r="AL84" s="32">
        <f t="shared" si="11"/>
        <v>2</v>
      </c>
      <c r="AM84" s="32" t="str">
        <f t="shared" si="11"/>
        <v>-</v>
      </c>
      <c r="AN84" s="32" t="str">
        <f t="shared" si="11"/>
        <v>-</v>
      </c>
      <c r="AO84" s="32" t="str">
        <f t="shared" si="10"/>
        <v>-</v>
      </c>
    </row>
    <row r="85" spans="1:41" ht="13.5" customHeight="1">
      <c r="A85" s="2"/>
      <c r="B85" s="2" t="s">
        <v>29</v>
      </c>
      <c r="C85" s="2"/>
      <c r="D85" s="22"/>
      <c r="E85" s="25">
        <f t="shared" si="12"/>
        <v>1449</v>
      </c>
      <c r="F85" s="25">
        <f t="shared" si="13"/>
        <v>1443</v>
      </c>
      <c r="G85" s="25">
        <f t="shared" si="14"/>
        <v>1414</v>
      </c>
      <c r="H85" s="289">
        <v>865</v>
      </c>
      <c r="I85" s="289">
        <v>305</v>
      </c>
      <c r="J85" s="289">
        <v>225</v>
      </c>
      <c r="K85" s="289">
        <v>19</v>
      </c>
      <c r="L85" s="289">
        <v>29</v>
      </c>
      <c r="M85" s="289">
        <v>6</v>
      </c>
      <c r="O85" s="2"/>
      <c r="P85" s="2" t="s">
        <v>29</v>
      </c>
      <c r="Q85" s="2"/>
      <c r="R85" s="22"/>
      <c r="S85" s="25">
        <f t="shared" si="15"/>
        <v>2949</v>
      </c>
      <c r="T85" s="25">
        <f t="shared" si="16"/>
        <v>2928</v>
      </c>
      <c r="U85" s="25">
        <f t="shared" si="17"/>
        <v>2878</v>
      </c>
      <c r="V85" s="289">
        <v>1893</v>
      </c>
      <c r="W85" s="289">
        <v>566</v>
      </c>
      <c r="X85" s="289">
        <v>388</v>
      </c>
      <c r="Y85" s="289">
        <v>31</v>
      </c>
      <c r="Z85" s="289">
        <v>50</v>
      </c>
      <c r="AA85" s="289">
        <v>21</v>
      </c>
      <c r="AC85" s="2"/>
      <c r="AD85" s="2" t="s">
        <v>29</v>
      </c>
      <c r="AE85" s="2"/>
      <c r="AF85" s="22"/>
      <c r="AG85" s="33">
        <f t="shared" si="11"/>
        <v>2.0351966873706004</v>
      </c>
      <c r="AH85" s="32">
        <f t="shared" si="11"/>
        <v>2.0291060291060292</v>
      </c>
      <c r="AI85" s="32">
        <f t="shared" si="11"/>
        <v>2.0353606789250356</v>
      </c>
      <c r="AJ85" s="32">
        <f t="shared" si="11"/>
        <v>2.1884393063583816</v>
      </c>
      <c r="AK85" s="32">
        <f t="shared" si="11"/>
        <v>1.8557377049180328</v>
      </c>
      <c r="AL85" s="32">
        <f t="shared" si="11"/>
        <v>1.7244444444444444</v>
      </c>
      <c r="AM85" s="32">
        <f t="shared" si="11"/>
        <v>1.631578947368421</v>
      </c>
      <c r="AN85" s="32">
        <f t="shared" si="11"/>
        <v>1.7241379310344827</v>
      </c>
      <c r="AO85" s="32">
        <f t="shared" si="10"/>
        <v>3.5</v>
      </c>
    </row>
    <row r="86" spans="1:41" ht="13.5" customHeight="1">
      <c r="A86" s="2"/>
      <c r="B86" s="2"/>
      <c r="C86" s="2" t="s">
        <v>4</v>
      </c>
      <c r="D86" s="22"/>
      <c r="E86" s="27">
        <f t="shared" si="12"/>
        <v>658</v>
      </c>
      <c r="F86" s="25">
        <f t="shared" si="13"/>
        <v>653</v>
      </c>
      <c r="G86" s="25">
        <f t="shared" si="14"/>
        <v>635</v>
      </c>
      <c r="H86" s="289">
        <v>430</v>
      </c>
      <c r="I86" s="289" t="s">
        <v>313</v>
      </c>
      <c r="J86" s="289">
        <v>186</v>
      </c>
      <c r="K86" s="289">
        <v>19</v>
      </c>
      <c r="L86" s="289">
        <v>18</v>
      </c>
      <c r="M86" s="289">
        <v>5</v>
      </c>
      <c r="O86" s="2"/>
      <c r="P86" s="2"/>
      <c r="Q86" s="2" t="s">
        <v>4</v>
      </c>
      <c r="R86" s="22"/>
      <c r="S86" s="27">
        <f t="shared" si="15"/>
        <v>1326</v>
      </c>
      <c r="T86" s="25">
        <f t="shared" si="16"/>
        <v>1306</v>
      </c>
      <c r="U86" s="25">
        <f t="shared" si="17"/>
        <v>1276</v>
      </c>
      <c r="V86" s="289">
        <v>932</v>
      </c>
      <c r="W86" s="289" t="s">
        <v>313</v>
      </c>
      <c r="X86" s="289">
        <v>313</v>
      </c>
      <c r="Y86" s="289">
        <v>31</v>
      </c>
      <c r="Z86" s="289">
        <v>30</v>
      </c>
      <c r="AA86" s="289">
        <v>20</v>
      </c>
      <c r="AC86" s="2"/>
      <c r="AD86" s="2"/>
      <c r="AE86" s="2" t="s">
        <v>4</v>
      </c>
      <c r="AF86" s="22"/>
      <c r="AG86" s="33">
        <f t="shared" si="11"/>
        <v>2.0151975683890577</v>
      </c>
      <c r="AH86" s="32">
        <f t="shared" si="11"/>
        <v>2</v>
      </c>
      <c r="AI86" s="32">
        <f t="shared" si="11"/>
        <v>2.0094488188976376</v>
      </c>
      <c r="AJ86" s="32">
        <f t="shared" si="11"/>
        <v>2.1674418604651162</v>
      </c>
      <c r="AK86" s="32" t="str">
        <f t="shared" si="11"/>
        <v>-</v>
      </c>
      <c r="AL86" s="32">
        <f t="shared" si="11"/>
        <v>1.6827956989247312</v>
      </c>
      <c r="AM86" s="32">
        <f t="shared" si="11"/>
        <v>1.631578947368421</v>
      </c>
      <c r="AN86" s="32">
        <f t="shared" si="11"/>
        <v>1.6666666666666667</v>
      </c>
      <c r="AO86" s="32">
        <f t="shared" si="10"/>
        <v>4</v>
      </c>
    </row>
    <row r="87" spans="1:41" ht="13.5" customHeight="1">
      <c r="A87" s="2"/>
      <c r="B87" s="2"/>
      <c r="C87" s="2" t="s">
        <v>5</v>
      </c>
      <c r="D87" s="22"/>
      <c r="E87" s="27">
        <f t="shared" si="12"/>
        <v>791</v>
      </c>
      <c r="F87" s="25">
        <f t="shared" si="13"/>
        <v>790</v>
      </c>
      <c r="G87" s="25">
        <f t="shared" si="14"/>
        <v>779</v>
      </c>
      <c r="H87" s="289">
        <v>435</v>
      </c>
      <c r="I87" s="289">
        <v>305</v>
      </c>
      <c r="J87" s="289">
        <v>39</v>
      </c>
      <c r="K87" s="289" t="s">
        <v>313</v>
      </c>
      <c r="L87" s="289">
        <v>11</v>
      </c>
      <c r="M87" s="289">
        <v>1</v>
      </c>
      <c r="O87" s="2"/>
      <c r="P87" s="2"/>
      <c r="Q87" s="2" t="s">
        <v>5</v>
      </c>
      <c r="R87" s="22"/>
      <c r="S87" s="27">
        <f t="shared" si="15"/>
        <v>1623</v>
      </c>
      <c r="T87" s="25">
        <f t="shared" si="16"/>
        <v>1622</v>
      </c>
      <c r="U87" s="25">
        <f t="shared" si="17"/>
        <v>1602</v>
      </c>
      <c r="V87" s="289">
        <v>961</v>
      </c>
      <c r="W87" s="289">
        <v>566</v>
      </c>
      <c r="X87" s="289">
        <v>75</v>
      </c>
      <c r="Y87" s="289" t="s">
        <v>313</v>
      </c>
      <c r="Z87" s="289">
        <v>20</v>
      </c>
      <c r="AA87" s="289">
        <v>1</v>
      </c>
      <c r="AC87" s="2"/>
      <c r="AD87" s="2"/>
      <c r="AE87" s="2" t="s">
        <v>5</v>
      </c>
      <c r="AF87" s="22"/>
      <c r="AG87" s="33">
        <f t="shared" si="11"/>
        <v>2.0518331226295827</v>
      </c>
      <c r="AH87" s="32">
        <f t="shared" si="11"/>
        <v>2.0531645569620252</v>
      </c>
      <c r="AI87" s="32">
        <f t="shared" si="11"/>
        <v>2.0564826700898586</v>
      </c>
      <c r="AJ87" s="32">
        <f t="shared" si="11"/>
        <v>2.2091954022988505</v>
      </c>
      <c r="AK87" s="32">
        <f t="shared" si="11"/>
        <v>1.8557377049180328</v>
      </c>
      <c r="AL87" s="32">
        <f t="shared" si="11"/>
        <v>1.9230769230769231</v>
      </c>
      <c r="AM87" s="32" t="str">
        <f t="shared" si="11"/>
        <v>-</v>
      </c>
      <c r="AN87" s="32">
        <f t="shared" si="11"/>
        <v>1.8181818181818181</v>
      </c>
      <c r="AO87" s="32">
        <f t="shared" si="10"/>
        <v>1</v>
      </c>
    </row>
    <row r="88" spans="1:41" ht="13.5" customHeight="1">
      <c r="A88" s="2"/>
      <c r="B88" s="2" t="s">
        <v>30</v>
      </c>
      <c r="C88" s="2"/>
      <c r="D88" s="22"/>
      <c r="E88" s="27" t="str">
        <f t="shared" si="12"/>
        <v>-</v>
      </c>
      <c r="F88" s="25" t="str">
        <f t="shared" si="13"/>
        <v>-</v>
      </c>
      <c r="G88" s="25" t="str">
        <f t="shared" si="14"/>
        <v>-</v>
      </c>
      <c r="H88" s="289" t="s">
        <v>313</v>
      </c>
      <c r="I88" s="289" t="s">
        <v>313</v>
      </c>
      <c r="J88" s="289" t="s">
        <v>313</v>
      </c>
      <c r="K88" s="289" t="s">
        <v>313</v>
      </c>
      <c r="L88" s="289" t="s">
        <v>313</v>
      </c>
      <c r="M88" s="289" t="s">
        <v>313</v>
      </c>
      <c r="O88" s="2"/>
      <c r="P88" s="2" t="s">
        <v>30</v>
      </c>
      <c r="Q88" s="2"/>
      <c r="R88" s="22"/>
      <c r="S88" s="27" t="str">
        <f t="shared" si="15"/>
        <v>-</v>
      </c>
      <c r="T88" s="25" t="str">
        <f t="shared" si="16"/>
        <v>-</v>
      </c>
      <c r="U88" s="25" t="str">
        <f t="shared" si="17"/>
        <v>-</v>
      </c>
      <c r="V88" s="289" t="s">
        <v>313</v>
      </c>
      <c r="W88" s="289" t="s">
        <v>313</v>
      </c>
      <c r="X88" s="289" t="s">
        <v>313</v>
      </c>
      <c r="Y88" s="289" t="s">
        <v>313</v>
      </c>
      <c r="Z88" s="289" t="s">
        <v>313</v>
      </c>
      <c r="AA88" s="289" t="s">
        <v>313</v>
      </c>
      <c r="AC88" s="2"/>
      <c r="AD88" s="2" t="s">
        <v>30</v>
      </c>
      <c r="AE88" s="2"/>
      <c r="AF88" s="22"/>
      <c r="AG88" s="33" t="str">
        <f t="shared" si="11"/>
        <v>-</v>
      </c>
      <c r="AH88" s="32" t="str">
        <f t="shared" si="11"/>
        <v>-</v>
      </c>
      <c r="AI88" s="32" t="str">
        <f t="shared" si="11"/>
        <v>-</v>
      </c>
      <c r="AJ88" s="32" t="str">
        <f t="shared" si="11"/>
        <v>-</v>
      </c>
      <c r="AK88" s="32" t="str">
        <f t="shared" si="11"/>
        <v>-</v>
      </c>
      <c r="AL88" s="32" t="str">
        <f t="shared" si="11"/>
        <v>-</v>
      </c>
      <c r="AM88" s="32" t="str">
        <f t="shared" si="11"/>
        <v>-</v>
      </c>
      <c r="AN88" s="32" t="str">
        <f t="shared" si="11"/>
        <v>-</v>
      </c>
      <c r="AO88" s="32" t="str">
        <f t="shared" si="10"/>
        <v>-</v>
      </c>
    </row>
    <row r="89" spans="1:41" ht="13.5" customHeight="1">
      <c r="A89" s="2"/>
      <c r="B89" s="2"/>
      <c r="C89" s="2" t="s">
        <v>4</v>
      </c>
      <c r="D89" s="22"/>
      <c r="E89" s="27" t="str">
        <f t="shared" si="12"/>
        <v>-</v>
      </c>
      <c r="F89" s="25" t="str">
        <f t="shared" si="13"/>
        <v>-</v>
      </c>
      <c r="G89" s="25" t="str">
        <f t="shared" si="14"/>
        <v>-</v>
      </c>
      <c r="H89" s="289"/>
      <c r="I89" s="289"/>
      <c r="J89" s="289"/>
      <c r="K89" s="289"/>
      <c r="L89" s="289"/>
      <c r="M89" s="289"/>
      <c r="O89" s="2"/>
      <c r="P89" s="2"/>
      <c r="Q89" s="2" t="s">
        <v>4</v>
      </c>
      <c r="R89" s="22"/>
      <c r="S89" s="27" t="str">
        <f t="shared" si="15"/>
        <v>-</v>
      </c>
      <c r="T89" s="25" t="str">
        <f t="shared" si="16"/>
        <v>-</v>
      </c>
      <c r="U89" s="25" t="str">
        <f t="shared" si="17"/>
        <v>-</v>
      </c>
      <c r="V89" s="289"/>
      <c r="W89" s="289"/>
      <c r="X89" s="289"/>
      <c r="Y89" s="289"/>
      <c r="Z89" s="289"/>
      <c r="AA89" s="289"/>
      <c r="AC89" s="2"/>
      <c r="AD89" s="2"/>
      <c r="AE89" s="2" t="s">
        <v>4</v>
      </c>
      <c r="AF89" s="22"/>
      <c r="AG89" s="33" t="str">
        <f t="shared" si="11"/>
        <v>-</v>
      </c>
      <c r="AH89" s="32" t="str">
        <f t="shared" si="11"/>
        <v>-</v>
      </c>
      <c r="AI89" s="32" t="str">
        <f t="shared" si="11"/>
        <v>-</v>
      </c>
      <c r="AJ89" s="32" t="e">
        <f t="shared" si="11"/>
        <v>#DIV/0!</v>
      </c>
      <c r="AK89" s="32" t="e">
        <f t="shared" si="11"/>
        <v>#DIV/0!</v>
      </c>
      <c r="AL89" s="32" t="e">
        <f t="shared" si="11"/>
        <v>#DIV/0!</v>
      </c>
      <c r="AM89" s="32" t="e">
        <f t="shared" si="11"/>
        <v>#DIV/0!</v>
      </c>
      <c r="AN89" s="32" t="e">
        <f t="shared" si="11"/>
        <v>#DIV/0!</v>
      </c>
      <c r="AO89" s="32" t="e">
        <f t="shared" si="10"/>
        <v>#DIV/0!</v>
      </c>
    </row>
    <row r="90" spans="1:41" ht="13.5" customHeight="1">
      <c r="A90" s="2"/>
      <c r="B90" s="2"/>
      <c r="C90" s="2" t="s">
        <v>5</v>
      </c>
      <c r="D90" s="22"/>
      <c r="E90" s="27" t="str">
        <f t="shared" si="12"/>
        <v>-</v>
      </c>
      <c r="F90" s="25" t="str">
        <f t="shared" si="13"/>
        <v>-</v>
      </c>
      <c r="G90" s="25" t="str">
        <f t="shared" si="14"/>
        <v>-</v>
      </c>
      <c r="H90" s="289"/>
      <c r="I90" s="289"/>
      <c r="J90" s="289"/>
      <c r="K90" s="289"/>
      <c r="L90" s="289"/>
      <c r="M90" s="289"/>
      <c r="O90" s="2"/>
      <c r="P90" s="2"/>
      <c r="Q90" s="2" t="s">
        <v>5</v>
      </c>
      <c r="R90" s="22"/>
      <c r="S90" s="27" t="str">
        <f t="shared" si="15"/>
        <v>-</v>
      </c>
      <c r="T90" s="25" t="str">
        <f t="shared" si="16"/>
        <v>-</v>
      </c>
      <c r="U90" s="25" t="str">
        <f t="shared" si="17"/>
        <v>-</v>
      </c>
      <c r="V90" s="289"/>
      <c r="W90" s="289"/>
      <c r="X90" s="289"/>
      <c r="Y90" s="289"/>
      <c r="Z90" s="289"/>
      <c r="AA90" s="289"/>
      <c r="AC90" s="2"/>
      <c r="AD90" s="2"/>
      <c r="AE90" s="2" t="s">
        <v>5</v>
      </c>
      <c r="AF90" s="22"/>
      <c r="AG90" s="33" t="str">
        <f t="shared" si="11"/>
        <v>-</v>
      </c>
      <c r="AH90" s="32" t="str">
        <f t="shared" si="11"/>
        <v>-</v>
      </c>
      <c r="AI90" s="32" t="str">
        <f t="shared" si="11"/>
        <v>-</v>
      </c>
      <c r="AJ90" s="32" t="e">
        <f t="shared" si="11"/>
        <v>#DIV/0!</v>
      </c>
      <c r="AK90" s="32" t="e">
        <f t="shared" si="11"/>
        <v>#DIV/0!</v>
      </c>
      <c r="AL90" s="32" t="e">
        <f t="shared" si="11"/>
        <v>#DIV/0!</v>
      </c>
      <c r="AM90" s="32" t="e">
        <f t="shared" si="11"/>
        <v>#DIV/0!</v>
      </c>
      <c r="AN90" s="32" t="e">
        <f t="shared" si="11"/>
        <v>#DIV/0!</v>
      </c>
      <c r="AO90" s="32" t="e">
        <f t="shared" si="10"/>
        <v>#DIV/0!</v>
      </c>
    </row>
    <row r="91" spans="1:41" ht="13.5" customHeight="1">
      <c r="A91" s="2"/>
      <c r="B91" s="2" t="s">
        <v>31</v>
      </c>
      <c r="C91" s="2"/>
      <c r="D91" s="22"/>
      <c r="E91" s="25">
        <f t="shared" si="12"/>
        <v>2383</v>
      </c>
      <c r="F91" s="25">
        <f t="shared" si="13"/>
        <v>2372</v>
      </c>
      <c r="G91" s="25">
        <f t="shared" si="14"/>
        <v>2323</v>
      </c>
      <c r="H91" s="289">
        <v>1136</v>
      </c>
      <c r="I91" s="289">
        <v>9</v>
      </c>
      <c r="J91" s="289">
        <v>1142</v>
      </c>
      <c r="K91" s="289">
        <v>36</v>
      </c>
      <c r="L91" s="289">
        <v>49</v>
      </c>
      <c r="M91" s="289">
        <v>11</v>
      </c>
      <c r="O91" s="2"/>
      <c r="P91" s="2" t="s">
        <v>31</v>
      </c>
      <c r="Q91" s="2"/>
      <c r="R91" s="22"/>
      <c r="S91" s="25">
        <f t="shared" si="15"/>
        <v>4022</v>
      </c>
      <c r="T91" s="25">
        <f t="shared" si="16"/>
        <v>4003</v>
      </c>
      <c r="U91" s="25">
        <f t="shared" si="17"/>
        <v>3941</v>
      </c>
      <c r="V91" s="289">
        <v>2263</v>
      </c>
      <c r="W91" s="289">
        <v>15</v>
      </c>
      <c r="X91" s="289">
        <v>1594</v>
      </c>
      <c r="Y91" s="289">
        <v>69</v>
      </c>
      <c r="Z91" s="289">
        <v>62</v>
      </c>
      <c r="AA91" s="289">
        <v>19</v>
      </c>
      <c r="AC91" s="2"/>
      <c r="AD91" s="2" t="s">
        <v>31</v>
      </c>
      <c r="AE91" s="2"/>
      <c r="AF91" s="22"/>
      <c r="AG91" s="33">
        <f t="shared" si="11"/>
        <v>1.687788501888376</v>
      </c>
      <c r="AH91" s="32">
        <f t="shared" si="11"/>
        <v>1.6876053962900506</v>
      </c>
      <c r="AI91" s="32">
        <f t="shared" si="11"/>
        <v>1.6965131295738269</v>
      </c>
      <c r="AJ91" s="32">
        <f t="shared" si="11"/>
        <v>1.9920774647887325</v>
      </c>
      <c r="AK91" s="32">
        <f t="shared" si="11"/>
        <v>1.6666666666666667</v>
      </c>
      <c r="AL91" s="32">
        <f t="shared" si="11"/>
        <v>1.3957968476357268</v>
      </c>
      <c r="AM91" s="32">
        <f t="shared" si="11"/>
        <v>1.9166666666666667</v>
      </c>
      <c r="AN91" s="32">
        <f t="shared" si="11"/>
        <v>1.2653061224489797</v>
      </c>
      <c r="AO91" s="32">
        <f t="shared" si="10"/>
        <v>1.7272727272727273</v>
      </c>
    </row>
    <row r="92" spans="1:41" ht="13.5" customHeight="1">
      <c r="A92" s="2"/>
      <c r="B92" s="2"/>
      <c r="C92" s="2" t="s">
        <v>4</v>
      </c>
      <c r="D92" s="22"/>
      <c r="E92" s="27">
        <f t="shared" si="12"/>
        <v>207</v>
      </c>
      <c r="F92" s="25">
        <f t="shared" si="13"/>
        <v>207</v>
      </c>
      <c r="G92" s="25">
        <f t="shared" si="14"/>
        <v>204</v>
      </c>
      <c r="H92" s="289">
        <v>60</v>
      </c>
      <c r="I92" s="289" t="s">
        <v>313</v>
      </c>
      <c r="J92" s="289">
        <v>137</v>
      </c>
      <c r="K92" s="289">
        <v>7</v>
      </c>
      <c r="L92" s="289">
        <v>3</v>
      </c>
      <c r="M92" s="289" t="s">
        <v>313</v>
      </c>
      <c r="O92" s="2"/>
      <c r="P92" s="2"/>
      <c r="Q92" s="2" t="s">
        <v>4</v>
      </c>
      <c r="R92" s="22"/>
      <c r="S92" s="27">
        <f t="shared" si="15"/>
        <v>287</v>
      </c>
      <c r="T92" s="25">
        <f t="shared" si="16"/>
        <v>287</v>
      </c>
      <c r="U92" s="25">
        <f t="shared" si="17"/>
        <v>283</v>
      </c>
      <c r="V92" s="289">
        <v>106</v>
      </c>
      <c r="W92" s="289" t="s">
        <v>313</v>
      </c>
      <c r="X92" s="289">
        <v>162</v>
      </c>
      <c r="Y92" s="289">
        <v>15</v>
      </c>
      <c r="Z92" s="289">
        <v>4</v>
      </c>
      <c r="AA92" s="289" t="s">
        <v>313</v>
      </c>
      <c r="AC92" s="2"/>
      <c r="AD92" s="2"/>
      <c r="AE92" s="2" t="s">
        <v>4</v>
      </c>
      <c r="AF92" s="22"/>
      <c r="AG92" s="33">
        <f t="shared" si="11"/>
        <v>1.3864734299516908</v>
      </c>
      <c r="AH92" s="32">
        <f t="shared" si="11"/>
        <v>1.3864734299516908</v>
      </c>
      <c r="AI92" s="32">
        <f t="shared" si="11"/>
        <v>1.3872549019607843</v>
      </c>
      <c r="AJ92" s="32">
        <f t="shared" si="11"/>
        <v>1.7666666666666666</v>
      </c>
      <c r="AK92" s="32" t="str">
        <f t="shared" si="11"/>
        <v>-</v>
      </c>
      <c r="AL92" s="32">
        <f t="shared" si="11"/>
        <v>1.1824817518248176</v>
      </c>
      <c r="AM92" s="32">
        <f t="shared" si="11"/>
        <v>2.1428571428571428</v>
      </c>
      <c r="AN92" s="32">
        <f t="shared" si="11"/>
        <v>1.3333333333333333</v>
      </c>
      <c r="AO92" s="32" t="str">
        <f t="shared" si="10"/>
        <v>-</v>
      </c>
    </row>
    <row r="93" spans="1:41" ht="13.5" customHeight="1">
      <c r="A93" s="2"/>
      <c r="B93" s="2"/>
      <c r="C93" s="2" t="s">
        <v>5</v>
      </c>
      <c r="D93" s="22"/>
      <c r="E93" s="27">
        <f t="shared" si="12"/>
        <v>443</v>
      </c>
      <c r="F93" s="25">
        <f t="shared" si="13"/>
        <v>441</v>
      </c>
      <c r="G93" s="25">
        <f t="shared" si="14"/>
        <v>436</v>
      </c>
      <c r="H93" s="289">
        <v>282</v>
      </c>
      <c r="I93" s="289" t="s">
        <v>313</v>
      </c>
      <c r="J93" s="289">
        <v>148</v>
      </c>
      <c r="K93" s="289">
        <v>6</v>
      </c>
      <c r="L93" s="289">
        <v>5</v>
      </c>
      <c r="M93" s="289">
        <v>2</v>
      </c>
      <c r="O93" s="2"/>
      <c r="P93" s="2"/>
      <c r="Q93" s="2" t="s">
        <v>5</v>
      </c>
      <c r="R93" s="22"/>
      <c r="S93" s="27">
        <f t="shared" si="15"/>
        <v>792</v>
      </c>
      <c r="T93" s="25">
        <f t="shared" si="16"/>
        <v>788</v>
      </c>
      <c r="U93" s="25">
        <f t="shared" si="17"/>
        <v>782</v>
      </c>
      <c r="V93" s="289">
        <v>557</v>
      </c>
      <c r="W93" s="289" t="s">
        <v>313</v>
      </c>
      <c r="X93" s="289">
        <v>209</v>
      </c>
      <c r="Y93" s="289">
        <v>16</v>
      </c>
      <c r="Z93" s="289">
        <v>6</v>
      </c>
      <c r="AA93" s="289">
        <v>4</v>
      </c>
      <c r="AC93" s="2"/>
      <c r="AD93" s="2"/>
      <c r="AE93" s="2" t="s">
        <v>5</v>
      </c>
      <c r="AF93" s="22"/>
      <c r="AG93" s="33">
        <f t="shared" si="11"/>
        <v>1.7878103837471784</v>
      </c>
      <c r="AH93" s="32">
        <f t="shared" si="11"/>
        <v>1.7868480725623583</v>
      </c>
      <c r="AI93" s="32">
        <f t="shared" si="11"/>
        <v>1.7935779816513762</v>
      </c>
      <c r="AJ93" s="32">
        <f t="shared" si="11"/>
        <v>1.9751773049645389</v>
      </c>
      <c r="AK93" s="32" t="str">
        <f t="shared" si="11"/>
        <v>-</v>
      </c>
      <c r="AL93" s="32">
        <f t="shared" si="11"/>
        <v>1.4121621621621621</v>
      </c>
      <c r="AM93" s="32">
        <f t="shared" si="11"/>
        <v>2.6666666666666665</v>
      </c>
      <c r="AN93" s="32">
        <f t="shared" si="11"/>
        <v>1.2</v>
      </c>
      <c r="AO93" s="32">
        <f t="shared" si="10"/>
        <v>2</v>
      </c>
    </row>
    <row r="94" spans="1:41" ht="13.5" customHeight="1">
      <c r="A94" s="2"/>
      <c r="B94" s="2"/>
      <c r="C94" s="2" t="s">
        <v>6</v>
      </c>
      <c r="D94" s="22"/>
      <c r="E94" s="27">
        <f t="shared" si="12"/>
        <v>844</v>
      </c>
      <c r="F94" s="25">
        <f t="shared" si="13"/>
        <v>836</v>
      </c>
      <c r="G94" s="25">
        <f t="shared" si="14"/>
        <v>820</v>
      </c>
      <c r="H94" s="289">
        <v>383</v>
      </c>
      <c r="I94" s="289" t="s">
        <v>313</v>
      </c>
      <c r="J94" s="289">
        <v>426</v>
      </c>
      <c r="K94" s="289">
        <v>11</v>
      </c>
      <c r="L94" s="289">
        <v>16</v>
      </c>
      <c r="M94" s="289">
        <v>8</v>
      </c>
      <c r="O94" s="2"/>
      <c r="P94" s="2"/>
      <c r="Q94" s="2" t="s">
        <v>6</v>
      </c>
      <c r="R94" s="22"/>
      <c r="S94" s="27">
        <f t="shared" si="15"/>
        <v>1360</v>
      </c>
      <c r="T94" s="25">
        <f t="shared" si="16"/>
        <v>1346</v>
      </c>
      <c r="U94" s="25">
        <f t="shared" si="17"/>
        <v>1323</v>
      </c>
      <c r="V94" s="289">
        <v>724</v>
      </c>
      <c r="W94" s="289" t="s">
        <v>313</v>
      </c>
      <c r="X94" s="289">
        <v>584</v>
      </c>
      <c r="Y94" s="289">
        <v>15</v>
      </c>
      <c r="Z94" s="289">
        <v>23</v>
      </c>
      <c r="AA94" s="289">
        <v>14</v>
      </c>
      <c r="AC94" s="2"/>
      <c r="AD94" s="2"/>
      <c r="AE94" s="2" t="s">
        <v>6</v>
      </c>
      <c r="AF94" s="22"/>
      <c r="AG94" s="33">
        <f t="shared" si="11"/>
        <v>1.6113744075829384</v>
      </c>
      <c r="AH94" s="32">
        <f t="shared" si="11"/>
        <v>1.6100478468899522</v>
      </c>
      <c r="AI94" s="32">
        <f t="shared" si="11"/>
        <v>1.6134146341463416</v>
      </c>
      <c r="AJ94" s="32">
        <f t="shared" si="11"/>
        <v>1.8903394255874673</v>
      </c>
      <c r="AK94" s="32" t="str">
        <f t="shared" si="11"/>
        <v>-</v>
      </c>
      <c r="AL94" s="32">
        <f t="shared" si="11"/>
        <v>1.3708920187793427</v>
      </c>
      <c r="AM94" s="32">
        <f t="shared" si="11"/>
        <v>1.3636363636363635</v>
      </c>
      <c r="AN94" s="32">
        <f t="shared" si="11"/>
        <v>1.4375</v>
      </c>
      <c r="AO94" s="32">
        <f t="shared" si="10"/>
        <v>1.75</v>
      </c>
    </row>
    <row r="95" spans="1:41" ht="13.5" customHeight="1">
      <c r="A95" s="2"/>
      <c r="B95" s="2"/>
      <c r="C95" s="2" t="s">
        <v>10</v>
      </c>
      <c r="D95" s="22"/>
      <c r="E95" s="27">
        <f t="shared" si="12"/>
        <v>758</v>
      </c>
      <c r="F95" s="25">
        <f t="shared" si="13"/>
        <v>758</v>
      </c>
      <c r="G95" s="25">
        <f t="shared" si="14"/>
        <v>735</v>
      </c>
      <c r="H95" s="289">
        <v>325</v>
      </c>
      <c r="I95" s="289">
        <v>9</v>
      </c>
      <c r="J95" s="289">
        <v>389</v>
      </c>
      <c r="K95" s="289">
        <v>12</v>
      </c>
      <c r="L95" s="289">
        <v>23</v>
      </c>
      <c r="M95" s="289" t="s">
        <v>313</v>
      </c>
      <c r="O95" s="2"/>
      <c r="P95" s="2"/>
      <c r="Q95" s="2" t="s">
        <v>10</v>
      </c>
      <c r="R95" s="22"/>
      <c r="S95" s="27">
        <f t="shared" si="15"/>
        <v>1311</v>
      </c>
      <c r="T95" s="25">
        <f t="shared" si="16"/>
        <v>1311</v>
      </c>
      <c r="U95" s="25">
        <f t="shared" si="17"/>
        <v>1284</v>
      </c>
      <c r="V95" s="289">
        <v>698</v>
      </c>
      <c r="W95" s="289">
        <v>15</v>
      </c>
      <c r="X95" s="289">
        <v>548</v>
      </c>
      <c r="Y95" s="289">
        <v>23</v>
      </c>
      <c r="Z95" s="289">
        <v>27</v>
      </c>
      <c r="AA95" s="289" t="s">
        <v>313</v>
      </c>
      <c r="AC95" s="2"/>
      <c r="AD95" s="2"/>
      <c r="AE95" s="2" t="s">
        <v>10</v>
      </c>
      <c r="AF95" s="22"/>
      <c r="AG95" s="33">
        <f t="shared" si="11"/>
        <v>1.7295514511873351</v>
      </c>
      <c r="AH95" s="32">
        <f t="shared" si="11"/>
        <v>1.7295514511873351</v>
      </c>
      <c r="AI95" s="32">
        <f t="shared" si="11"/>
        <v>1.7469387755102042</v>
      </c>
      <c r="AJ95" s="32">
        <f t="shared" si="11"/>
        <v>2.1476923076923078</v>
      </c>
      <c r="AK95" s="32">
        <f t="shared" si="11"/>
        <v>1.6666666666666667</v>
      </c>
      <c r="AL95" s="32">
        <f t="shared" si="11"/>
        <v>1.4087403598971722</v>
      </c>
      <c r="AM95" s="32">
        <f t="shared" si="11"/>
        <v>1.9166666666666667</v>
      </c>
      <c r="AN95" s="32">
        <f t="shared" si="11"/>
        <v>1.173913043478261</v>
      </c>
      <c r="AO95" s="32" t="str">
        <f t="shared" si="10"/>
        <v>-</v>
      </c>
    </row>
    <row r="96" spans="1:41" ht="13.5" customHeight="1">
      <c r="A96" s="2"/>
      <c r="B96" s="2"/>
      <c r="C96" s="2" t="s">
        <v>11</v>
      </c>
      <c r="D96" s="22"/>
      <c r="E96" s="27">
        <f t="shared" si="12"/>
        <v>131</v>
      </c>
      <c r="F96" s="25">
        <f t="shared" si="13"/>
        <v>130</v>
      </c>
      <c r="G96" s="25">
        <f t="shared" si="14"/>
        <v>128</v>
      </c>
      <c r="H96" s="289">
        <v>86</v>
      </c>
      <c r="I96" s="289" t="s">
        <v>313</v>
      </c>
      <c r="J96" s="289">
        <v>42</v>
      </c>
      <c r="K96" s="289" t="s">
        <v>313</v>
      </c>
      <c r="L96" s="289">
        <v>2</v>
      </c>
      <c r="M96" s="289">
        <v>1</v>
      </c>
      <c r="O96" s="2"/>
      <c r="P96" s="2"/>
      <c r="Q96" s="2" t="s">
        <v>11</v>
      </c>
      <c r="R96" s="22"/>
      <c r="S96" s="27">
        <f t="shared" si="15"/>
        <v>272</v>
      </c>
      <c r="T96" s="25">
        <f t="shared" si="16"/>
        <v>271</v>
      </c>
      <c r="U96" s="25">
        <f t="shared" si="17"/>
        <v>269</v>
      </c>
      <c r="V96" s="289">
        <v>178</v>
      </c>
      <c r="W96" s="289" t="s">
        <v>313</v>
      </c>
      <c r="X96" s="289">
        <v>91</v>
      </c>
      <c r="Y96" s="289" t="s">
        <v>313</v>
      </c>
      <c r="Z96" s="289">
        <v>2</v>
      </c>
      <c r="AA96" s="289">
        <v>1</v>
      </c>
      <c r="AC96" s="2"/>
      <c r="AD96" s="2"/>
      <c r="AE96" s="2" t="s">
        <v>11</v>
      </c>
      <c r="AF96" s="22"/>
      <c r="AG96" s="33">
        <f t="shared" si="11"/>
        <v>2.0763358778625953</v>
      </c>
      <c r="AH96" s="32">
        <f t="shared" si="11"/>
        <v>2.0846153846153848</v>
      </c>
      <c r="AI96" s="32">
        <f t="shared" si="11"/>
        <v>2.1015625</v>
      </c>
      <c r="AJ96" s="32">
        <f t="shared" si="11"/>
        <v>2.0697674418604652</v>
      </c>
      <c r="AK96" s="32" t="str">
        <f t="shared" si="11"/>
        <v>-</v>
      </c>
      <c r="AL96" s="32">
        <f t="shared" si="11"/>
        <v>2.1666666666666665</v>
      </c>
      <c r="AM96" s="32" t="str">
        <f t="shared" si="11"/>
        <v>-</v>
      </c>
      <c r="AN96" s="32">
        <f t="shared" si="11"/>
        <v>1</v>
      </c>
      <c r="AO96" s="32">
        <f t="shared" si="10"/>
        <v>1</v>
      </c>
    </row>
    <row r="97" spans="1:41" ht="13.5" customHeight="1">
      <c r="A97" s="2"/>
      <c r="B97" s="2" t="s">
        <v>32</v>
      </c>
      <c r="C97" s="2"/>
      <c r="D97" s="22"/>
      <c r="E97" s="27" t="str">
        <f t="shared" si="12"/>
        <v>-</v>
      </c>
      <c r="F97" s="25" t="str">
        <f t="shared" si="13"/>
        <v>-</v>
      </c>
      <c r="G97" s="25" t="str">
        <f t="shared" si="14"/>
        <v>-</v>
      </c>
      <c r="H97" s="289" t="s">
        <v>313</v>
      </c>
      <c r="I97" s="289" t="s">
        <v>313</v>
      </c>
      <c r="J97" s="289" t="s">
        <v>313</v>
      </c>
      <c r="K97" s="289" t="s">
        <v>313</v>
      </c>
      <c r="L97" s="289" t="s">
        <v>313</v>
      </c>
      <c r="M97" s="289" t="s">
        <v>313</v>
      </c>
      <c r="O97" s="2"/>
      <c r="P97" s="2" t="s">
        <v>32</v>
      </c>
      <c r="Q97" s="2"/>
      <c r="R97" s="22"/>
      <c r="S97" s="27" t="str">
        <f t="shared" si="15"/>
        <v>-</v>
      </c>
      <c r="T97" s="25" t="str">
        <f t="shared" si="16"/>
        <v>-</v>
      </c>
      <c r="U97" s="25" t="str">
        <f t="shared" si="17"/>
        <v>-</v>
      </c>
      <c r="V97" s="289" t="s">
        <v>313</v>
      </c>
      <c r="W97" s="289" t="s">
        <v>313</v>
      </c>
      <c r="X97" s="289" t="s">
        <v>313</v>
      </c>
      <c r="Y97" s="289" t="s">
        <v>313</v>
      </c>
      <c r="Z97" s="289" t="s">
        <v>313</v>
      </c>
      <c r="AA97" s="289" t="s">
        <v>313</v>
      </c>
      <c r="AC97" s="2"/>
      <c r="AD97" s="2" t="s">
        <v>32</v>
      </c>
      <c r="AE97" s="2"/>
      <c r="AF97" s="22"/>
      <c r="AG97" s="33" t="str">
        <f t="shared" si="11"/>
        <v>-</v>
      </c>
      <c r="AH97" s="32" t="str">
        <f t="shared" si="11"/>
        <v>-</v>
      </c>
      <c r="AI97" s="32" t="str">
        <f t="shared" si="11"/>
        <v>-</v>
      </c>
      <c r="AJ97" s="32" t="str">
        <f t="shared" si="11"/>
        <v>-</v>
      </c>
      <c r="AK97" s="32" t="str">
        <f t="shared" si="11"/>
        <v>-</v>
      </c>
      <c r="AL97" s="32" t="str">
        <f t="shared" si="11"/>
        <v>-</v>
      </c>
      <c r="AM97" s="32" t="str">
        <f t="shared" si="11"/>
        <v>-</v>
      </c>
      <c r="AN97" s="32" t="str">
        <f t="shared" ref="AN97:AO160" si="18">IF(L97="-","-",IF(L97="x","x",Z97/L97))</f>
        <v>-</v>
      </c>
      <c r="AO97" s="32" t="str">
        <f t="shared" si="10"/>
        <v>-</v>
      </c>
    </row>
    <row r="98" spans="1:41" ht="13.5" customHeight="1">
      <c r="A98" s="2"/>
      <c r="B98" s="2" t="s">
        <v>33</v>
      </c>
      <c r="C98" s="2"/>
      <c r="D98" s="22"/>
      <c r="E98" s="27">
        <f t="shared" si="12"/>
        <v>383</v>
      </c>
      <c r="F98" s="25">
        <f t="shared" si="13"/>
        <v>380</v>
      </c>
      <c r="G98" s="25">
        <f t="shared" si="14"/>
        <v>375</v>
      </c>
      <c r="H98" s="289">
        <v>207</v>
      </c>
      <c r="I98" s="289" t="s">
        <v>313</v>
      </c>
      <c r="J98" s="289">
        <v>159</v>
      </c>
      <c r="K98" s="289">
        <v>9</v>
      </c>
      <c r="L98" s="289">
        <v>5</v>
      </c>
      <c r="M98" s="289">
        <v>3</v>
      </c>
      <c r="O98" s="2"/>
      <c r="P98" s="2" t="s">
        <v>33</v>
      </c>
      <c r="Q98" s="2"/>
      <c r="R98" s="22"/>
      <c r="S98" s="27">
        <f t="shared" si="15"/>
        <v>637</v>
      </c>
      <c r="T98" s="25">
        <f t="shared" si="16"/>
        <v>631</v>
      </c>
      <c r="U98" s="25">
        <f t="shared" si="17"/>
        <v>626</v>
      </c>
      <c r="V98" s="289">
        <v>399</v>
      </c>
      <c r="W98" s="289" t="s">
        <v>313</v>
      </c>
      <c r="X98" s="289">
        <v>217</v>
      </c>
      <c r="Y98" s="289">
        <v>10</v>
      </c>
      <c r="Z98" s="289">
        <v>5</v>
      </c>
      <c r="AA98" s="289">
        <v>6</v>
      </c>
      <c r="AC98" s="2"/>
      <c r="AD98" s="2" t="s">
        <v>33</v>
      </c>
      <c r="AE98" s="2"/>
      <c r="AF98" s="22"/>
      <c r="AG98" s="33">
        <f t="shared" ref="AG98:AM134" si="19">IF(E98="-","-",IF(E98="x","x",S98/E98))</f>
        <v>1.6631853785900783</v>
      </c>
      <c r="AH98" s="32">
        <f t="shared" si="19"/>
        <v>1.6605263157894736</v>
      </c>
      <c r="AI98" s="32">
        <f t="shared" si="19"/>
        <v>1.6693333333333333</v>
      </c>
      <c r="AJ98" s="32">
        <f t="shared" si="19"/>
        <v>1.9275362318840579</v>
      </c>
      <c r="AK98" s="32" t="str">
        <f t="shared" si="19"/>
        <v>-</v>
      </c>
      <c r="AL98" s="32">
        <f t="shared" si="19"/>
        <v>1.3647798742138364</v>
      </c>
      <c r="AM98" s="32">
        <f t="shared" si="19"/>
        <v>1.1111111111111112</v>
      </c>
      <c r="AN98" s="32">
        <f t="shared" si="18"/>
        <v>1</v>
      </c>
      <c r="AO98" s="32">
        <f t="shared" si="10"/>
        <v>2</v>
      </c>
    </row>
    <row r="99" spans="1:41" ht="13.5" customHeight="1">
      <c r="A99" s="2"/>
      <c r="B99" s="2" t="s">
        <v>34</v>
      </c>
      <c r="C99" s="2"/>
      <c r="D99" s="22"/>
      <c r="E99" s="27">
        <f t="shared" si="12"/>
        <v>385</v>
      </c>
      <c r="F99" s="25">
        <f t="shared" si="13"/>
        <v>384</v>
      </c>
      <c r="G99" s="25">
        <f t="shared" si="14"/>
        <v>382</v>
      </c>
      <c r="H99" s="289">
        <v>119</v>
      </c>
      <c r="I99" s="289" t="s">
        <v>313</v>
      </c>
      <c r="J99" s="289">
        <v>251</v>
      </c>
      <c r="K99" s="289">
        <v>12</v>
      </c>
      <c r="L99" s="289">
        <v>2</v>
      </c>
      <c r="M99" s="289">
        <v>1</v>
      </c>
      <c r="O99" s="2"/>
      <c r="P99" s="2" t="s">
        <v>34</v>
      </c>
      <c r="Q99" s="2"/>
      <c r="R99" s="22"/>
      <c r="S99" s="27">
        <f t="shared" si="15"/>
        <v>589</v>
      </c>
      <c r="T99" s="25">
        <f t="shared" si="16"/>
        <v>588</v>
      </c>
      <c r="U99" s="25">
        <f t="shared" si="17"/>
        <v>583</v>
      </c>
      <c r="V99" s="289">
        <v>219</v>
      </c>
      <c r="W99" s="289" t="s">
        <v>313</v>
      </c>
      <c r="X99" s="289">
        <v>346</v>
      </c>
      <c r="Y99" s="289">
        <v>18</v>
      </c>
      <c r="Z99" s="289">
        <v>5</v>
      </c>
      <c r="AA99" s="289">
        <v>1</v>
      </c>
      <c r="AC99" s="2"/>
      <c r="AD99" s="2" t="s">
        <v>34</v>
      </c>
      <c r="AE99" s="2"/>
      <c r="AF99" s="22"/>
      <c r="AG99" s="33">
        <f t="shared" si="19"/>
        <v>1.5298701298701298</v>
      </c>
      <c r="AH99" s="32">
        <f t="shared" si="19"/>
        <v>1.53125</v>
      </c>
      <c r="AI99" s="32">
        <f t="shared" si="19"/>
        <v>1.5261780104712042</v>
      </c>
      <c r="AJ99" s="32">
        <f t="shared" si="19"/>
        <v>1.8403361344537814</v>
      </c>
      <c r="AK99" s="32" t="str">
        <f t="shared" si="19"/>
        <v>-</v>
      </c>
      <c r="AL99" s="32">
        <f t="shared" si="19"/>
        <v>1.3784860557768925</v>
      </c>
      <c r="AM99" s="32">
        <f t="shared" si="19"/>
        <v>1.5</v>
      </c>
      <c r="AN99" s="32">
        <f t="shared" si="18"/>
        <v>2.5</v>
      </c>
      <c r="AO99" s="32">
        <f t="shared" si="10"/>
        <v>1</v>
      </c>
    </row>
    <row r="100" spans="1:41" ht="13.5" customHeight="1">
      <c r="A100" s="2"/>
      <c r="B100" s="2" t="s">
        <v>35</v>
      </c>
      <c r="C100" s="2"/>
      <c r="D100" s="22"/>
      <c r="E100" s="27">
        <f t="shared" si="12"/>
        <v>286</v>
      </c>
      <c r="F100" s="25">
        <f t="shared" si="13"/>
        <v>285</v>
      </c>
      <c r="G100" s="25">
        <f t="shared" si="14"/>
        <v>280</v>
      </c>
      <c r="H100" s="289">
        <v>138</v>
      </c>
      <c r="I100" s="289" t="s">
        <v>313</v>
      </c>
      <c r="J100" s="289">
        <v>128</v>
      </c>
      <c r="K100" s="289">
        <v>14</v>
      </c>
      <c r="L100" s="289">
        <v>5</v>
      </c>
      <c r="M100" s="289">
        <v>1</v>
      </c>
      <c r="O100" s="2"/>
      <c r="P100" s="2" t="s">
        <v>35</v>
      </c>
      <c r="Q100" s="2"/>
      <c r="R100" s="22"/>
      <c r="S100" s="27">
        <f t="shared" si="15"/>
        <v>494</v>
      </c>
      <c r="T100" s="25">
        <f t="shared" si="16"/>
        <v>493</v>
      </c>
      <c r="U100" s="25">
        <f t="shared" si="17"/>
        <v>488</v>
      </c>
      <c r="V100" s="289">
        <v>275</v>
      </c>
      <c r="W100" s="289" t="s">
        <v>313</v>
      </c>
      <c r="X100" s="289">
        <v>188</v>
      </c>
      <c r="Y100" s="289">
        <v>25</v>
      </c>
      <c r="Z100" s="289">
        <v>5</v>
      </c>
      <c r="AA100" s="289">
        <v>1</v>
      </c>
      <c r="AC100" s="2"/>
      <c r="AD100" s="2" t="s">
        <v>35</v>
      </c>
      <c r="AE100" s="2"/>
      <c r="AF100" s="22"/>
      <c r="AG100" s="33">
        <f t="shared" si="19"/>
        <v>1.7272727272727273</v>
      </c>
      <c r="AH100" s="32">
        <f t="shared" si="19"/>
        <v>1.7298245614035088</v>
      </c>
      <c r="AI100" s="32">
        <f t="shared" si="19"/>
        <v>1.7428571428571429</v>
      </c>
      <c r="AJ100" s="32">
        <f t="shared" si="19"/>
        <v>1.9927536231884058</v>
      </c>
      <c r="AK100" s="32" t="str">
        <f t="shared" si="19"/>
        <v>-</v>
      </c>
      <c r="AL100" s="32">
        <f t="shared" si="19"/>
        <v>1.46875</v>
      </c>
      <c r="AM100" s="32">
        <f t="shared" si="19"/>
        <v>1.7857142857142858</v>
      </c>
      <c r="AN100" s="32">
        <f t="shared" si="18"/>
        <v>1</v>
      </c>
      <c r="AO100" s="32">
        <f t="shared" si="10"/>
        <v>1</v>
      </c>
    </row>
    <row r="101" spans="1:41" ht="13.5" customHeight="1">
      <c r="A101" s="2"/>
      <c r="B101" s="2" t="s">
        <v>36</v>
      </c>
      <c r="C101" s="2"/>
      <c r="D101" s="31" t="s">
        <v>322</v>
      </c>
      <c r="E101" s="27" t="str">
        <f t="shared" si="12"/>
        <v>x</v>
      </c>
      <c r="F101" s="25" t="str">
        <f t="shared" si="13"/>
        <v>x</v>
      </c>
      <c r="G101" s="25" t="str">
        <f t="shared" si="14"/>
        <v>x</v>
      </c>
      <c r="H101" s="289" t="s">
        <v>314</v>
      </c>
      <c r="I101" s="289" t="s">
        <v>314</v>
      </c>
      <c r="J101" s="289" t="s">
        <v>314</v>
      </c>
      <c r="K101" s="289" t="s">
        <v>314</v>
      </c>
      <c r="L101" s="289" t="s">
        <v>314</v>
      </c>
      <c r="M101" s="289" t="s">
        <v>314</v>
      </c>
      <c r="O101" s="2"/>
      <c r="P101" s="2" t="s">
        <v>36</v>
      </c>
      <c r="Q101" s="2"/>
      <c r="R101" s="31" t="s">
        <v>591</v>
      </c>
      <c r="S101" s="27" t="str">
        <f t="shared" si="15"/>
        <v>x</v>
      </c>
      <c r="T101" s="25" t="str">
        <f t="shared" si="16"/>
        <v>x</v>
      </c>
      <c r="U101" s="25" t="str">
        <f t="shared" si="17"/>
        <v>x</v>
      </c>
      <c r="V101" s="289" t="s">
        <v>314</v>
      </c>
      <c r="W101" s="289" t="s">
        <v>314</v>
      </c>
      <c r="X101" s="289" t="s">
        <v>314</v>
      </c>
      <c r="Y101" s="289" t="s">
        <v>314</v>
      </c>
      <c r="Z101" s="289" t="s">
        <v>314</v>
      </c>
      <c r="AA101" s="289" t="s">
        <v>314</v>
      </c>
      <c r="AC101" s="2"/>
      <c r="AD101" s="2" t="s">
        <v>36</v>
      </c>
      <c r="AE101" s="2"/>
      <c r="AF101" s="31" t="s">
        <v>591</v>
      </c>
      <c r="AG101" s="33" t="str">
        <f t="shared" si="19"/>
        <v>x</v>
      </c>
      <c r="AH101" s="32" t="str">
        <f t="shared" si="19"/>
        <v>x</v>
      </c>
      <c r="AI101" s="32" t="str">
        <f t="shared" si="19"/>
        <v>x</v>
      </c>
      <c r="AJ101" s="32" t="str">
        <f t="shared" si="19"/>
        <v>x</v>
      </c>
      <c r="AK101" s="32" t="str">
        <f t="shared" si="19"/>
        <v>x</v>
      </c>
      <c r="AL101" s="32" t="str">
        <f t="shared" si="19"/>
        <v>x</v>
      </c>
      <c r="AM101" s="32" t="str">
        <f t="shared" si="19"/>
        <v>x</v>
      </c>
      <c r="AN101" s="32" t="str">
        <f t="shared" si="18"/>
        <v>x</v>
      </c>
      <c r="AO101" s="32" t="str">
        <f t="shared" si="18"/>
        <v>x</v>
      </c>
    </row>
    <row r="102" spans="1:41" ht="13.5" customHeight="1">
      <c r="A102" s="2"/>
      <c r="B102" s="2" t="s">
        <v>37</v>
      </c>
      <c r="C102" s="2"/>
      <c r="D102" s="31" t="s">
        <v>322</v>
      </c>
      <c r="E102" s="27">
        <f t="shared" si="12"/>
        <v>25</v>
      </c>
      <c r="F102" s="25">
        <f t="shared" si="13"/>
        <v>25</v>
      </c>
      <c r="G102" s="25">
        <f t="shared" si="14"/>
        <v>24</v>
      </c>
      <c r="H102" s="289">
        <v>18</v>
      </c>
      <c r="I102" s="289" t="s">
        <v>313</v>
      </c>
      <c r="J102" s="289">
        <v>5</v>
      </c>
      <c r="K102" s="289">
        <v>1</v>
      </c>
      <c r="L102" s="289">
        <v>1</v>
      </c>
      <c r="M102" s="289" t="s">
        <v>313</v>
      </c>
      <c r="O102" s="2"/>
      <c r="P102" s="2" t="s">
        <v>37</v>
      </c>
      <c r="Q102" s="2"/>
      <c r="R102" s="31" t="s">
        <v>591</v>
      </c>
      <c r="S102" s="27">
        <f t="shared" si="15"/>
        <v>50</v>
      </c>
      <c r="T102" s="25">
        <f t="shared" si="16"/>
        <v>50</v>
      </c>
      <c r="U102" s="25">
        <f t="shared" si="17"/>
        <v>49</v>
      </c>
      <c r="V102" s="289">
        <v>35</v>
      </c>
      <c r="W102" s="289" t="s">
        <v>313</v>
      </c>
      <c r="X102" s="289">
        <v>11</v>
      </c>
      <c r="Y102" s="289">
        <v>3</v>
      </c>
      <c r="Z102" s="289">
        <v>1</v>
      </c>
      <c r="AA102" s="289" t="s">
        <v>313</v>
      </c>
      <c r="AC102" s="2"/>
      <c r="AD102" s="2" t="s">
        <v>37</v>
      </c>
      <c r="AE102" s="2"/>
      <c r="AF102" s="31" t="s">
        <v>591</v>
      </c>
      <c r="AG102" s="33">
        <f t="shared" si="19"/>
        <v>2</v>
      </c>
      <c r="AH102" s="32">
        <f t="shared" si="19"/>
        <v>2</v>
      </c>
      <c r="AI102" s="32">
        <f t="shared" si="19"/>
        <v>2.0416666666666665</v>
      </c>
      <c r="AJ102" s="32">
        <f t="shared" si="19"/>
        <v>1.9444444444444444</v>
      </c>
      <c r="AK102" s="32" t="str">
        <f t="shared" si="19"/>
        <v>-</v>
      </c>
      <c r="AL102" s="32">
        <f t="shared" si="19"/>
        <v>2.2000000000000002</v>
      </c>
      <c r="AM102" s="32">
        <f t="shared" si="19"/>
        <v>3</v>
      </c>
      <c r="AN102" s="32">
        <f t="shared" si="18"/>
        <v>1</v>
      </c>
      <c r="AO102" s="32" t="str">
        <f t="shared" si="18"/>
        <v>-</v>
      </c>
    </row>
    <row r="103" spans="1:41" ht="13.5" customHeight="1">
      <c r="A103" s="2"/>
      <c r="B103" s="2" t="s">
        <v>38</v>
      </c>
      <c r="C103" s="2"/>
      <c r="D103" s="22"/>
      <c r="E103" s="25">
        <f t="shared" si="12"/>
        <v>2410</v>
      </c>
      <c r="F103" s="25">
        <f t="shared" si="13"/>
        <v>2393</v>
      </c>
      <c r="G103" s="25">
        <f t="shared" si="14"/>
        <v>2349</v>
      </c>
      <c r="H103" s="289">
        <v>1345</v>
      </c>
      <c r="I103" s="289">
        <v>83</v>
      </c>
      <c r="J103" s="289">
        <v>863</v>
      </c>
      <c r="K103" s="289">
        <v>58</v>
      </c>
      <c r="L103" s="289">
        <v>44</v>
      </c>
      <c r="M103" s="289">
        <v>17</v>
      </c>
      <c r="O103" s="2"/>
      <c r="P103" s="2" t="s">
        <v>38</v>
      </c>
      <c r="Q103" s="2"/>
      <c r="R103" s="22"/>
      <c r="S103" s="25">
        <f t="shared" si="15"/>
        <v>4564</v>
      </c>
      <c r="T103" s="25">
        <f t="shared" si="16"/>
        <v>4532</v>
      </c>
      <c r="U103" s="25">
        <f t="shared" si="17"/>
        <v>4465</v>
      </c>
      <c r="V103" s="289">
        <v>2930</v>
      </c>
      <c r="W103" s="289">
        <v>153</v>
      </c>
      <c r="X103" s="289">
        <v>1296</v>
      </c>
      <c r="Y103" s="289">
        <v>86</v>
      </c>
      <c r="Z103" s="289">
        <v>67</v>
      </c>
      <c r="AA103" s="289">
        <v>32</v>
      </c>
      <c r="AC103" s="2"/>
      <c r="AD103" s="2" t="s">
        <v>38</v>
      </c>
      <c r="AE103" s="2"/>
      <c r="AF103" s="22"/>
      <c r="AG103" s="33">
        <f t="shared" si="19"/>
        <v>1.8937759336099584</v>
      </c>
      <c r="AH103" s="32">
        <f t="shared" si="19"/>
        <v>1.8938570831592143</v>
      </c>
      <c r="AI103" s="32">
        <f t="shared" si="19"/>
        <v>1.9008088548318434</v>
      </c>
      <c r="AJ103" s="32">
        <f t="shared" si="19"/>
        <v>2.1784386617100373</v>
      </c>
      <c r="AK103" s="32">
        <f t="shared" si="19"/>
        <v>1.8433734939759037</v>
      </c>
      <c r="AL103" s="32">
        <f t="shared" si="19"/>
        <v>1.5017381228273465</v>
      </c>
      <c r="AM103" s="32">
        <f t="shared" si="19"/>
        <v>1.4827586206896552</v>
      </c>
      <c r="AN103" s="32">
        <f t="shared" si="18"/>
        <v>1.5227272727272727</v>
      </c>
      <c r="AO103" s="32">
        <f t="shared" si="18"/>
        <v>1.8823529411764706</v>
      </c>
    </row>
    <row r="104" spans="1:41" ht="13.5" customHeight="1">
      <c r="A104" s="2"/>
      <c r="B104" s="2"/>
      <c r="C104" s="2" t="s">
        <v>4</v>
      </c>
      <c r="D104" s="22"/>
      <c r="E104" s="27">
        <f t="shared" si="12"/>
        <v>481</v>
      </c>
      <c r="F104" s="25">
        <f t="shared" si="13"/>
        <v>474</v>
      </c>
      <c r="G104" s="25">
        <f t="shared" si="14"/>
        <v>468</v>
      </c>
      <c r="H104" s="289">
        <v>121</v>
      </c>
      <c r="I104" s="289" t="s">
        <v>313</v>
      </c>
      <c r="J104" s="289">
        <v>311</v>
      </c>
      <c r="K104" s="289">
        <v>36</v>
      </c>
      <c r="L104" s="289">
        <v>6</v>
      </c>
      <c r="M104" s="289">
        <v>7</v>
      </c>
      <c r="O104" s="2"/>
      <c r="P104" s="2"/>
      <c r="Q104" s="2" t="s">
        <v>4</v>
      </c>
      <c r="R104" s="22"/>
      <c r="S104" s="27">
        <f t="shared" si="15"/>
        <v>731</v>
      </c>
      <c r="T104" s="25">
        <f t="shared" si="16"/>
        <v>720</v>
      </c>
      <c r="U104" s="25">
        <f t="shared" si="17"/>
        <v>706</v>
      </c>
      <c r="V104" s="289">
        <v>231</v>
      </c>
      <c r="W104" s="289" t="s">
        <v>313</v>
      </c>
      <c r="X104" s="289">
        <v>429</v>
      </c>
      <c r="Y104" s="289">
        <v>46</v>
      </c>
      <c r="Z104" s="289">
        <v>14</v>
      </c>
      <c r="AA104" s="289">
        <v>11</v>
      </c>
      <c r="AC104" s="2"/>
      <c r="AD104" s="2"/>
      <c r="AE104" s="2" t="s">
        <v>4</v>
      </c>
      <c r="AF104" s="22"/>
      <c r="AG104" s="33">
        <f t="shared" si="19"/>
        <v>1.5197505197505197</v>
      </c>
      <c r="AH104" s="32">
        <f t="shared" si="19"/>
        <v>1.518987341772152</v>
      </c>
      <c r="AI104" s="32">
        <f t="shared" si="19"/>
        <v>1.5085470085470085</v>
      </c>
      <c r="AJ104" s="32">
        <f t="shared" si="19"/>
        <v>1.9090909090909092</v>
      </c>
      <c r="AK104" s="32" t="str">
        <f t="shared" si="19"/>
        <v>-</v>
      </c>
      <c r="AL104" s="32">
        <f t="shared" si="19"/>
        <v>1.3794212218649518</v>
      </c>
      <c r="AM104" s="32">
        <f t="shared" si="19"/>
        <v>1.2777777777777777</v>
      </c>
      <c r="AN104" s="32">
        <f t="shared" si="18"/>
        <v>2.3333333333333335</v>
      </c>
      <c r="AO104" s="32">
        <f t="shared" si="18"/>
        <v>1.5714285714285714</v>
      </c>
    </row>
    <row r="105" spans="1:41" ht="13.5" customHeight="1">
      <c r="A105" s="2"/>
      <c r="B105" s="2"/>
      <c r="C105" s="2" t="s">
        <v>5</v>
      </c>
      <c r="D105" s="22"/>
      <c r="E105" s="27">
        <f t="shared" si="12"/>
        <v>416</v>
      </c>
      <c r="F105" s="25">
        <f t="shared" si="13"/>
        <v>415</v>
      </c>
      <c r="G105" s="25">
        <f t="shared" si="14"/>
        <v>405</v>
      </c>
      <c r="H105" s="289">
        <v>270</v>
      </c>
      <c r="I105" s="289" t="s">
        <v>313</v>
      </c>
      <c r="J105" s="289">
        <v>134</v>
      </c>
      <c r="K105" s="289">
        <v>1</v>
      </c>
      <c r="L105" s="289">
        <v>10</v>
      </c>
      <c r="M105" s="289">
        <v>1</v>
      </c>
      <c r="O105" s="2"/>
      <c r="P105" s="2"/>
      <c r="Q105" s="2" t="s">
        <v>5</v>
      </c>
      <c r="R105" s="22"/>
      <c r="S105" s="27">
        <f t="shared" si="15"/>
        <v>807</v>
      </c>
      <c r="T105" s="25">
        <f t="shared" si="16"/>
        <v>805</v>
      </c>
      <c r="U105" s="25">
        <f t="shared" si="17"/>
        <v>788</v>
      </c>
      <c r="V105" s="289">
        <v>579</v>
      </c>
      <c r="W105" s="289" t="s">
        <v>313</v>
      </c>
      <c r="X105" s="289">
        <v>208</v>
      </c>
      <c r="Y105" s="289">
        <v>1</v>
      </c>
      <c r="Z105" s="289">
        <v>17</v>
      </c>
      <c r="AA105" s="289">
        <v>2</v>
      </c>
      <c r="AC105" s="2"/>
      <c r="AD105" s="2"/>
      <c r="AE105" s="2" t="s">
        <v>5</v>
      </c>
      <c r="AF105" s="22"/>
      <c r="AG105" s="33">
        <f t="shared" si="19"/>
        <v>1.9399038461538463</v>
      </c>
      <c r="AH105" s="32">
        <f t="shared" si="19"/>
        <v>1.9397590361445782</v>
      </c>
      <c r="AI105" s="32">
        <f t="shared" si="19"/>
        <v>1.9456790123456791</v>
      </c>
      <c r="AJ105" s="32">
        <f t="shared" si="19"/>
        <v>2.1444444444444444</v>
      </c>
      <c r="AK105" s="32" t="str">
        <f t="shared" si="19"/>
        <v>-</v>
      </c>
      <c r="AL105" s="32">
        <f t="shared" si="19"/>
        <v>1.5522388059701493</v>
      </c>
      <c r="AM105" s="32">
        <f t="shared" si="19"/>
        <v>1</v>
      </c>
      <c r="AN105" s="32">
        <f t="shared" si="18"/>
        <v>1.7</v>
      </c>
      <c r="AO105" s="32">
        <f t="shared" si="18"/>
        <v>2</v>
      </c>
    </row>
    <row r="106" spans="1:41" ht="13.5" customHeight="1">
      <c r="A106" s="2"/>
      <c r="B106" s="2"/>
      <c r="C106" s="2" t="s">
        <v>6</v>
      </c>
      <c r="D106" s="22"/>
      <c r="E106" s="27">
        <f t="shared" si="12"/>
        <v>455</v>
      </c>
      <c r="F106" s="25">
        <f t="shared" si="13"/>
        <v>453</v>
      </c>
      <c r="G106" s="25">
        <f t="shared" si="14"/>
        <v>445</v>
      </c>
      <c r="H106" s="289">
        <v>297</v>
      </c>
      <c r="I106" s="289" t="s">
        <v>313</v>
      </c>
      <c r="J106" s="289">
        <v>144</v>
      </c>
      <c r="K106" s="289">
        <v>4</v>
      </c>
      <c r="L106" s="289">
        <v>8</v>
      </c>
      <c r="M106" s="289">
        <v>2</v>
      </c>
      <c r="O106" s="2"/>
      <c r="P106" s="2"/>
      <c r="Q106" s="2" t="s">
        <v>6</v>
      </c>
      <c r="R106" s="22"/>
      <c r="S106" s="27">
        <f t="shared" si="15"/>
        <v>880</v>
      </c>
      <c r="T106" s="25">
        <f t="shared" si="16"/>
        <v>872</v>
      </c>
      <c r="U106" s="25">
        <f t="shared" si="17"/>
        <v>861</v>
      </c>
      <c r="V106" s="289">
        <v>644</v>
      </c>
      <c r="W106" s="289" t="s">
        <v>313</v>
      </c>
      <c r="X106" s="289">
        <v>213</v>
      </c>
      <c r="Y106" s="289">
        <v>4</v>
      </c>
      <c r="Z106" s="289">
        <v>11</v>
      </c>
      <c r="AA106" s="289">
        <v>8</v>
      </c>
      <c r="AC106" s="2"/>
      <c r="AD106" s="2"/>
      <c r="AE106" s="2" t="s">
        <v>6</v>
      </c>
      <c r="AF106" s="22"/>
      <c r="AG106" s="33">
        <f t="shared" si="19"/>
        <v>1.9340659340659341</v>
      </c>
      <c r="AH106" s="32">
        <f t="shared" si="19"/>
        <v>1.924944812362031</v>
      </c>
      <c r="AI106" s="32">
        <f t="shared" si="19"/>
        <v>1.9348314606741572</v>
      </c>
      <c r="AJ106" s="32">
        <f t="shared" si="19"/>
        <v>2.1683501683501682</v>
      </c>
      <c r="AK106" s="32" t="str">
        <f t="shared" si="19"/>
        <v>-</v>
      </c>
      <c r="AL106" s="32">
        <f t="shared" si="19"/>
        <v>1.4791666666666667</v>
      </c>
      <c r="AM106" s="32">
        <f t="shared" si="19"/>
        <v>1</v>
      </c>
      <c r="AN106" s="32">
        <f t="shared" si="18"/>
        <v>1.375</v>
      </c>
      <c r="AO106" s="32">
        <f t="shared" si="18"/>
        <v>4</v>
      </c>
    </row>
    <row r="107" spans="1:41" ht="13.5" customHeight="1">
      <c r="A107" s="2"/>
      <c r="B107" s="2"/>
      <c r="C107" s="2" t="s">
        <v>10</v>
      </c>
      <c r="D107" s="22"/>
      <c r="E107" s="27">
        <f t="shared" si="12"/>
        <v>659</v>
      </c>
      <c r="F107" s="25">
        <f t="shared" si="13"/>
        <v>656</v>
      </c>
      <c r="G107" s="25">
        <f t="shared" si="14"/>
        <v>638</v>
      </c>
      <c r="H107" s="289">
        <v>392</v>
      </c>
      <c r="I107" s="289">
        <v>83</v>
      </c>
      <c r="J107" s="289">
        <v>157</v>
      </c>
      <c r="K107" s="289">
        <v>6</v>
      </c>
      <c r="L107" s="289">
        <v>18</v>
      </c>
      <c r="M107" s="289">
        <v>3</v>
      </c>
      <c r="O107" s="2"/>
      <c r="P107" s="2"/>
      <c r="Q107" s="2" t="s">
        <v>10</v>
      </c>
      <c r="R107" s="22"/>
      <c r="S107" s="27">
        <f t="shared" si="15"/>
        <v>1296</v>
      </c>
      <c r="T107" s="25">
        <f t="shared" si="16"/>
        <v>1291</v>
      </c>
      <c r="U107" s="25">
        <f t="shared" si="17"/>
        <v>1269</v>
      </c>
      <c r="V107" s="289">
        <v>866</v>
      </c>
      <c r="W107" s="289">
        <v>153</v>
      </c>
      <c r="X107" s="289">
        <v>236</v>
      </c>
      <c r="Y107" s="289">
        <v>14</v>
      </c>
      <c r="Z107" s="289">
        <v>22</v>
      </c>
      <c r="AA107" s="289">
        <v>5</v>
      </c>
      <c r="AC107" s="2"/>
      <c r="AD107" s="2"/>
      <c r="AE107" s="2" t="s">
        <v>10</v>
      </c>
      <c r="AF107" s="22"/>
      <c r="AG107" s="33">
        <f t="shared" si="19"/>
        <v>1.9666160849772383</v>
      </c>
      <c r="AH107" s="32">
        <f t="shared" si="19"/>
        <v>1.9679878048780488</v>
      </c>
      <c r="AI107" s="32">
        <f t="shared" si="19"/>
        <v>1.9890282131661443</v>
      </c>
      <c r="AJ107" s="32">
        <f t="shared" si="19"/>
        <v>2.2091836734693877</v>
      </c>
      <c r="AK107" s="32">
        <f t="shared" si="19"/>
        <v>1.8433734939759037</v>
      </c>
      <c r="AL107" s="32">
        <f t="shared" si="19"/>
        <v>1.5031847133757963</v>
      </c>
      <c r="AM107" s="32">
        <f t="shared" si="19"/>
        <v>2.3333333333333335</v>
      </c>
      <c r="AN107" s="32">
        <f t="shared" si="18"/>
        <v>1.2222222222222223</v>
      </c>
      <c r="AO107" s="32">
        <f t="shared" si="18"/>
        <v>1.6666666666666667</v>
      </c>
    </row>
    <row r="108" spans="1:41" ht="13.5" customHeight="1">
      <c r="A108" s="2"/>
      <c r="B108" s="2"/>
      <c r="C108" s="2" t="s">
        <v>11</v>
      </c>
      <c r="D108" s="22"/>
      <c r="E108" s="27">
        <f t="shared" si="12"/>
        <v>399</v>
      </c>
      <c r="F108" s="25">
        <f t="shared" si="13"/>
        <v>395</v>
      </c>
      <c r="G108" s="25">
        <f t="shared" si="14"/>
        <v>393</v>
      </c>
      <c r="H108" s="289">
        <v>265</v>
      </c>
      <c r="I108" s="289" t="s">
        <v>313</v>
      </c>
      <c r="J108" s="289">
        <v>117</v>
      </c>
      <c r="K108" s="289">
        <v>11</v>
      </c>
      <c r="L108" s="289">
        <v>2</v>
      </c>
      <c r="M108" s="289">
        <v>4</v>
      </c>
      <c r="O108" s="2"/>
      <c r="P108" s="2"/>
      <c r="Q108" s="2" t="s">
        <v>11</v>
      </c>
      <c r="R108" s="22"/>
      <c r="S108" s="27">
        <f t="shared" si="15"/>
        <v>850</v>
      </c>
      <c r="T108" s="25">
        <f t="shared" si="16"/>
        <v>844</v>
      </c>
      <c r="U108" s="25">
        <f t="shared" si="17"/>
        <v>841</v>
      </c>
      <c r="V108" s="289">
        <v>610</v>
      </c>
      <c r="W108" s="289" t="s">
        <v>313</v>
      </c>
      <c r="X108" s="289">
        <v>210</v>
      </c>
      <c r="Y108" s="289">
        <v>21</v>
      </c>
      <c r="Z108" s="289">
        <v>3</v>
      </c>
      <c r="AA108" s="289">
        <v>6</v>
      </c>
      <c r="AC108" s="2"/>
      <c r="AD108" s="2"/>
      <c r="AE108" s="2" t="s">
        <v>11</v>
      </c>
      <c r="AF108" s="22"/>
      <c r="AG108" s="33">
        <f t="shared" si="19"/>
        <v>2.1303258145363411</v>
      </c>
      <c r="AH108" s="32">
        <f t="shared" si="19"/>
        <v>2.1367088607594935</v>
      </c>
      <c r="AI108" s="32">
        <f t="shared" si="19"/>
        <v>2.1399491094147582</v>
      </c>
      <c r="AJ108" s="32">
        <f t="shared" si="19"/>
        <v>2.3018867924528301</v>
      </c>
      <c r="AK108" s="32" t="str">
        <f t="shared" si="19"/>
        <v>-</v>
      </c>
      <c r="AL108" s="32">
        <f t="shared" si="19"/>
        <v>1.7948717948717949</v>
      </c>
      <c r="AM108" s="32">
        <f t="shared" si="19"/>
        <v>1.9090909090909092</v>
      </c>
      <c r="AN108" s="32">
        <f t="shared" si="18"/>
        <v>1.5</v>
      </c>
      <c r="AO108" s="32">
        <f t="shared" si="18"/>
        <v>1.5</v>
      </c>
    </row>
    <row r="109" spans="1:41" ht="13.5" customHeight="1">
      <c r="A109" s="2"/>
      <c r="B109" s="2" t="s">
        <v>39</v>
      </c>
      <c r="C109" s="2"/>
      <c r="D109" s="22"/>
      <c r="E109" s="25">
        <f t="shared" si="12"/>
        <v>977</v>
      </c>
      <c r="F109" s="25">
        <f t="shared" si="13"/>
        <v>971</v>
      </c>
      <c r="G109" s="25">
        <f t="shared" si="14"/>
        <v>957</v>
      </c>
      <c r="H109" s="289">
        <v>679</v>
      </c>
      <c r="I109" s="289">
        <v>40</v>
      </c>
      <c r="J109" s="289">
        <v>231</v>
      </c>
      <c r="K109" s="289">
        <v>7</v>
      </c>
      <c r="L109" s="289">
        <v>14</v>
      </c>
      <c r="M109" s="289">
        <v>6</v>
      </c>
      <c r="O109" s="2"/>
      <c r="P109" s="2" t="s">
        <v>39</v>
      </c>
      <c r="Q109" s="2"/>
      <c r="R109" s="22"/>
      <c r="S109" s="25">
        <f t="shared" si="15"/>
        <v>2032</v>
      </c>
      <c r="T109" s="25">
        <f t="shared" si="16"/>
        <v>2017</v>
      </c>
      <c r="U109" s="25">
        <f t="shared" si="17"/>
        <v>1998</v>
      </c>
      <c r="V109" s="289">
        <v>1525</v>
      </c>
      <c r="W109" s="289">
        <v>72</v>
      </c>
      <c r="X109" s="289">
        <v>388</v>
      </c>
      <c r="Y109" s="289">
        <v>13</v>
      </c>
      <c r="Z109" s="289">
        <v>19</v>
      </c>
      <c r="AA109" s="289">
        <v>15</v>
      </c>
      <c r="AC109" s="2"/>
      <c r="AD109" s="2" t="s">
        <v>39</v>
      </c>
      <c r="AE109" s="2"/>
      <c r="AF109" s="22"/>
      <c r="AG109" s="33">
        <f t="shared" si="19"/>
        <v>2.0798362333674514</v>
      </c>
      <c r="AH109" s="32">
        <f t="shared" si="19"/>
        <v>2.0772399588053552</v>
      </c>
      <c r="AI109" s="32">
        <f t="shared" si="19"/>
        <v>2.0877742946708464</v>
      </c>
      <c r="AJ109" s="32">
        <f t="shared" si="19"/>
        <v>2.2459499263622975</v>
      </c>
      <c r="AK109" s="32">
        <f t="shared" si="19"/>
        <v>1.8</v>
      </c>
      <c r="AL109" s="32">
        <f t="shared" si="19"/>
        <v>1.6796536796536796</v>
      </c>
      <c r="AM109" s="32">
        <f t="shared" si="19"/>
        <v>1.8571428571428572</v>
      </c>
      <c r="AN109" s="32">
        <f t="shared" si="18"/>
        <v>1.3571428571428572</v>
      </c>
      <c r="AO109" s="32">
        <f t="shared" si="18"/>
        <v>2.5</v>
      </c>
    </row>
    <row r="110" spans="1:41" ht="13.5" customHeight="1">
      <c r="A110" s="2"/>
      <c r="B110" s="2"/>
      <c r="C110" s="2" t="s">
        <v>4</v>
      </c>
      <c r="D110" s="22"/>
      <c r="E110" s="27">
        <f t="shared" si="12"/>
        <v>629</v>
      </c>
      <c r="F110" s="25">
        <f t="shared" si="13"/>
        <v>626</v>
      </c>
      <c r="G110" s="25">
        <f t="shared" si="14"/>
        <v>615</v>
      </c>
      <c r="H110" s="289">
        <v>447</v>
      </c>
      <c r="I110" s="289" t="s">
        <v>313</v>
      </c>
      <c r="J110" s="289">
        <v>163</v>
      </c>
      <c r="K110" s="289">
        <v>5</v>
      </c>
      <c r="L110" s="289">
        <v>11</v>
      </c>
      <c r="M110" s="289">
        <v>3</v>
      </c>
      <c r="O110" s="2"/>
      <c r="P110" s="2"/>
      <c r="Q110" s="2" t="s">
        <v>4</v>
      </c>
      <c r="R110" s="22"/>
      <c r="S110" s="27">
        <f t="shared" si="15"/>
        <v>1314</v>
      </c>
      <c r="T110" s="25">
        <f t="shared" si="16"/>
        <v>1304</v>
      </c>
      <c r="U110" s="25">
        <f t="shared" si="17"/>
        <v>1289</v>
      </c>
      <c r="V110" s="289">
        <v>1027</v>
      </c>
      <c r="W110" s="289" t="s">
        <v>313</v>
      </c>
      <c r="X110" s="289">
        <v>255</v>
      </c>
      <c r="Y110" s="289">
        <v>7</v>
      </c>
      <c r="Z110" s="289">
        <v>15</v>
      </c>
      <c r="AA110" s="289">
        <v>10</v>
      </c>
      <c r="AC110" s="2"/>
      <c r="AD110" s="2"/>
      <c r="AE110" s="2" t="s">
        <v>4</v>
      </c>
      <c r="AF110" s="22"/>
      <c r="AG110" s="33">
        <f t="shared" si="19"/>
        <v>2.0890302066772657</v>
      </c>
      <c r="AH110" s="32">
        <f t="shared" si="19"/>
        <v>2.0830670926517572</v>
      </c>
      <c r="AI110" s="32">
        <f t="shared" si="19"/>
        <v>2.0959349593495933</v>
      </c>
      <c r="AJ110" s="32">
        <f t="shared" si="19"/>
        <v>2.2975391498881432</v>
      </c>
      <c r="AK110" s="32" t="str">
        <f t="shared" si="19"/>
        <v>-</v>
      </c>
      <c r="AL110" s="32">
        <f t="shared" si="19"/>
        <v>1.5644171779141105</v>
      </c>
      <c r="AM110" s="32">
        <f t="shared" si="19"/>
        <v>1.4</v>
      </c>
      <c r="AN110" s="32">
        <f t="shared" si="18"/>
        <v>1.3636363636363635</v>
      </c>
      <c r="AO110" s="32">
        <f t="shared" si="18"/>
        <v>3.3333333333333335</v>
      </c>
    </row>
    <row r="111" spans="1:41" ht="13.5" customHeight="1">
      <c r="A111" s="2"/>
      <c r="B111" s="2"/>
      <c r="C111" s="2" t="s">
        <v>5</v>
      </c>
      <c r="D111" s="22"/>
      <c r="E111" s="27">
        <f t="shared" si="12"/>
        <v>348</v>
      </c>
      <c r="F111" s="25">
        <f t="shared" si="13"/>
        <v>345</v>
      </c>
      <c r="G111" s="25">
        <f t="shared" si="14"/>
        <v>342</v>
      </c>
      <c r="H111" s="289">
        <v>232</v>
      </c>
      <c r="I111" s="289">
        <v>40</v>
      </c>
      <c r="J111" s="289">
        <v>68</v>
      </c>
      <c r="K111" s="289">
        <v>2</v>
      </c>
      <c r="L111" s="289">
        <v>3</v>
      </c>
      <c r="M111" s="289">
        <v>3</v>
      </c>
      <c r="O111" s="2"/>
      <c r="P111" s="2"/>
      <c r="Q111" s="2" t="s">
        <v>5</v>
      </c>
      <c r="R111" s="22"/>
      <c r="S111" s="27">
        <f t="shared" si="15"/>
        <v>718</v>
      </c>
      <c r="T111" s="25">
        <f t="shared" si="16"/>
        <v>713</v>
      </c>
      <c r="U111" s="25">
        <f t="shared" si="17"/>
        <v>709</v>
      </c>
      <c r="V111" s="289">
        <v>498</v>
      </c>
      <c r="W111" s="289">
        <v>72</v>
      </c>
      <c r="X111" s="289">
        <v>133</v>
      </c>
      <c r="Y111" s="289">
        <v>6</v>
      </c>
      <c r="Z111" s="289">
        <v>4</v>
      </c>
      <c r="AA111" s="289">
        <v>5</v>
      </c>
      <c r="AC111" s="2"/>
      <c r="AD111" s="2"/>
      <c r="AE111" s="2" t="s">
        <v>5</v>
      </c>
      <c r="AF111" s="22"/>
      <c r="AG111" s="33">
        <f t="shared" si="19"/>
        <v>2.0632183908045976</v>
      </c>
      <c r="AH111" s="32">
        <f t="shared" si="19"/>
        <v>2.0666666666666669</v>
      </c>
      <c r="AI111" s="32">
        <f t="shared" si="19"/>
        <v>2.0730994152046782</v>
      </c>
      <c r="AJ111" s="32">
        <f t="shared" si="19"/>
        <v>2.146551724137931</v>
      </c>
      <c r="AK111" s="32">
        <f t="shared" si="19"/>
        <v>1.8</v>
      </c>
      <c r="AL111" s="32">
        <f t="shared" si="19"/>
        <v>1.9558823529411764</v>
      </c>
      <c r="AM111" s="32">
        <f t="shared" si="19"/>
        <v>3</v>
      </c>
      <c r="AN111" s="32">
        <f t="shared" si="18"/>
        <v>1.3333333333333333</v>
      </c>
      <c r="AO111" s="32">
        <f t="shared" si="18"/>
        <v>1.6666666666666667</v>
      </c>
    </row>
    <row r="112" spans="1:41" ht="13.5" customHeight="1">
      <c r="A112" s="2"/>
      <c r="B112" s="2" t="s">
        <v>40</v>
      </c>
      <c r="C112" s="2"/>
      <c r="D112" s="22"/>
      <c r="E112" s="25">
        <f t="shared" si="12"/>
        <v>330</v>
      </c>
      <c r="F112" s="25">
        <f t="shared" si="13"/>
        <v>329</v>
      </c>
      <c r="G112" s="25">
        <f t="shared" si="14"/>
        <v>313</v>
      </c>
      <c r="H112" s="289">
        <v>176</v>
      </c>
      <c r="I112" s="289" t="s">
        <v>313</v>
      </c>
      <c r="J112" s="289">
        <v>129</v>
      </c>
      <c r="K112" s="289">
        <v>8</v>
      </c>
      <c r="L112" s="289">
        <v>16</v>
      </c>
      <c r="M112" s="289">
        <v>1</v>
      </c>
      <c r="O112" s="2"/>
      <c r="P112" s="2" t="s">
        <v>40</v>
      </c>
      <c r="Q112" s="2"/>
      <c r="R112" s="22"/>
      <c r="S112" s="25">
        <f t="shared" si="15"/>
        <v>611</v>
      </c>
      <c r="T112" s="25">
        <f t="shared" si="16"/>
        <v>610</v>
      </c>
      <c r="U112" s="25">
        <f t="shared" si="17"/>
        <v>585</v>
      </c>
      <c r="V112" s="289">
        <v>368</v>
      </c>
      <c r="W112" s="289" t="s">
        <v>313</v>
      </c>
      <c r="X112" s="289">
        <v>196</v>
      </c>
      <c r="Y112" s="289">
        <v>21</v>
      </c>
      <c r="Z112" s="289">
        <v>25</v>
      </c>
      <c r="AA112" s="289">
        <v>1</v>
      </c>
      <c r="AC112" s="2"/>
      <c r="AD112" s="2" t="s">
        <v>40</v>
      </c>
      <c r="AE112" s="2"/>
      <c r="AF112" s="22"/>
      <c r="AG112" s="33">
        <f t="shared" si="19"/>
        <v>1.8515151515151516</v>
      </c>
      <c r="AH112" s="32">
        <f t="shared" si="19"/>
        <v>1.8541033434650456</v>
      </c>
      <c r="AI112" s="32">
        <f t="shared" si="19"/>
        <v>1.8690095846645367</v>
      </c>
      <c r="AJ112" s="32">
        <f t="shared" si="19"/>
        <v>2.0909090909090908</v>
      </c>
      <c r="AK112" s="32" t="str">
        <f t="shared" si="19"/>
        <v>-</v>
      </c>
      <c r="AL112" s="32">
        <f t="shared" si="19"/>
        <v>1.5193798449612403</v>
      </c>
      <c r="AM112" s="32">
        <f t="shared" si="19"/>
        <v>2.625</v>
      </c>
      <c r="AN112" s="32">
        <f t="shared" si="18"/>
        <v>1.5625</v>
      </c>
      <c r="AO112" s="32">
        <f t="shared" si="18"/>
        <v>1</v>
      </c>
    </row>
    <row r="113" spans="1:41" ht="13.5" customHeight="1">
      <c r="A113" s="2"/>
      <c r="B113" s="2"/>
      <c r="C113" s="2" t="s">
        <v>4</v>
      </c>
      <c r="D113" s="22"/>
      <c r="E113" s="27">
        <f t="shared" si="12"/>
        <v>200</v>
      </c>
      <c r="F113" s="25">
        <f t="shared" si="13"/>
        <v>200</v>
      </c>
      <c r="G113" s="25">
        <f t="shared" si="14"/>
        <v>191</v>
      </c>
      <c r="H113" s="289">
        <v>113</v>
      </c>
      <c r="I113" s="289" t="s">
        <v>313</v>
      </c>
      <c r="J113" s="289">
        <v>75</v>
      </c>
      <c r="K113" s="289">
        <v>3</v>
      </c>
      <c r="L113" s="289">
        <v>9</v>
      </c>
      <c r="M113" s="289" t="s">
        <v>313</v>
      </c>
      <c r="O113" s="2"/>
      <c r="P113" s="2"/>
      <c r="Q113" s="2" t="s">
        <v>4</v>
      </c>
      <c r="R113" s="22"/>
      <c r="S113" s="27">
        <f t="shared" si="15"/>
        <v>370</v>
      </c>
      <c r="T113" s="25">
        <f t="shared" si="16"/>
        <v>370</v>
      </c>
      <c r="U113" s="25">
        <f t="shared" si="17"/>
        <v>354</v>
      </c>
      <c r="V113" s="289">
        <v>232</v>
      </c>
      <c r="W113" s="289" t="s">
        <v>313</v>
      </c>
      <c r="X113" s="289">
        <v>115</v>
      </c>
      <c r="Y113" s="289">
        <v>7</v>
      </c>
      <c r="Z113" s="289">
        <v>16</v>
      </c>
      <c r="AA113" s="289" t="s">
        <v>313</v>
      </c>
      <c r="AC113" s="2"/>
      <c r="AD113" s="2"/>
      <c r="AE113" s="2" t="s">
        <v>4</v>
      </c>
      <c r="AF113" s="22"/>
      <c r="AG113" s="33">
        <f t="shared" si="19"/>
        <v>1.85</v>
      </c>
      <c r="AH113" s="32">
        <f t="shared" si="19"/>
        <v>1.85</v>
      </c>
      <c r="AI113" s="32">
        <f t="shared" si="19"/>
        <v>1.8534031413612566</v>
      </c>
      <c r="AJ113" s="32">
        <f t="shared" si="19"/>
        <v>2.0530973451327434</v>
      </c>
      <c r="AK113" s="32" t="str">
        <f t="shared" si="19"/>
        <v>-</v>
      </c>
      <c r="AL113" s="32">
        <f t="shared" si="19"/>
        <v>1.5333333333333334</v>
      </c>
      <c r="AM113" s="32">
        <f t="shared" si="19"/>
        <v>2.3333333333333335</v>
      </c>
      <c r="AN113" s="32">
        <f t="shared" si="18"/>
        <v>1.7777777777777777</v>
      </c>
      <c r="AO113" s="32" t="str">
        <f t="shared" si="18"/>
        <v>-</v>
      </c>
    </row>
    <row r="114" spans="1:41" ht="13.5" customHeight="1">
      <c r="A114" s="2"/>
      <c r="B114" s="2"/>
      <c r="C114" s="2" t="s">
        <v>5</v>
      </c>
      <c r="D114" s="22"/>
      <c r="E114" s="27">
        <f t="shared" si="12"/>
        <v>130</v>
      </c>
      <c r="F114" s="25">
        <f t="shared" si="13"/>
        <v>129</v>
      </c>
      <c r="G114" s="25">
        <f t="shared" si="14"/>
        <v>122</v>
      </c>
      <c r="H114" s="289">
        <v>63</v>
      </c>
      <c r="I114" s="289" t="s">
        <v>313</v>
      </c>
      <c r="J114" s="289">
        <v>54</v>
      </c>
      <c r="K114" s="289">
        <v>5</v>
      </c>
      <c r="L114" s="289">
        <v>7</v>
      </c>
      <c r="M114" s="289">
        <v>1</v>
      </c>
      <c r="O114" s="2"/>
      <c r="P114" s="2"/>
      <c r="Q114" s="2" t="s">
        <v>5</v>
      </c>
      <c r="R114" s="22"/>
      <c r="S114" s="27">
        <f t="shared" si="15"/>
        <v>241</v>
      </c>
      <c r="T114" s="25">
        <f t="shared" si="16"/>
        <v>240</v>
      </c>
      <c r="U114" s="25">
        <f t="shared" si="17"/>
        <v>231</v>
      </c>
      <c r="V114" s="289">
        <v>136</v>
      </c>
      <c r="W114" s="289" t="s">
        <v>313</v>
      </c>
      <c r="X114" s="289">
        <v>81</v>
      </c>
      <c r="Y114" s="289">
        <v>14</v>
      </c>
      <c r="Z114" s="289">
        <v>9</v>
      </c>
      <c r="AA114" s="289">
        <v>1</v>
      </c>
      <c r="AC114" s="2"/>
      <c r="AD114" s="2"/>
      <c r="AE114" s="2" t="s">
        <v>5</v>
      </c>
      <c r="AF114" s="22"/>
      <c r="AG114" s="33">
        <f t="shared" si="19"/>
        <v>1.8538461538461539</v>
      </c>
      <c r="AH114" s="32">
        <f t="shared" si="19"/>
        <v>1.8604651162790697</v>
      </c>
      <c r="AI114" s="32">
        <f t="shared" si="19"/>
        <v>1.8934426229508197</v>
      </c>
      <c r="AJ114" s="32">
        <f t="shared" si="19"/>
        <v>2.1587301587301586</v>
      </c>
      <c r="AK114" s="32" t="str">
        <f t="shared" si="19"/>
        <v>-</v>
      </c>
      <c r="AL114" s="32">
        <f t="shared" si="19"/>
        <v>1.5</v>
      </c>
      <c r="AM114" s="32">
        <f t="shared" si="19"/>
        <v>2.8</v>
      </c>
      <c r="AN114" s="32">
        <f t="shared" si="18"/>
        <v>1.2857142857142858</v>
      </c>
      <c r="AO114" s="32">
        <f t="shared" si="18"/>
        <v>1</v>
      </c>
    </row>
    <row r="115" spans="1:41" ht="13.5" customHeight="1">
      <c r="A115" s="2"/>
      <c r="B115" s="2" t="s">
        <v>41</v>
      </c>
      <c r="C115" s="2"/>
      <c r="D115" s="22"/>
      <c r="E115" s="27">
        <f t="shared" si="12"/>
        <v>514</v>
      </c>
      <c r="F115" s="25">
        <f t="shared" si="13"/>
        <v>514</v>
      </c>
      <c r="G115" s="25">
        <f t="shared" si="14"/>
        <v>508</v>
      </c>
      <c r="H115" s="289">
        <v>363</v>
      </c>
      <c r="I115" s="289" t="s">
        <v>313</v>
      </c>
      <c r="J115" s="289">
        <v>135</v>
      </c>
      <c r="K115" s="289">
        <v>10</v>
      </c>
      <c r="L115" s="289">
        <v>6</v>
      </c>
      <c r="M115" s="289" t="s">
        <v>313</v>
      </c>
      <c r="O115" s="2"/>
      <c r="P115" s="2" t="s">
        <v>41</v>
      </c>
      <c r="Q115" s="2"/>
      <c r="R115" s="22"/>
      <c r="S115" s="27">
        <f t="shared" si="15"/>
        <v>981</v>
      </c>
      <c r="T115" s="25">
        <f t="shared" si="16"/>
        <v>981</v>
      </c>
      <c r="U115" s="25">
        <f t="shared" si="17"/>
        <v>973</v>
      </c>
      <c r="V115" s="289">
        <v>742</v>
      </c>
      <c r="W115" s="289" t="s">
        <v>313</v>
      </c>
      <c r="X115" s="289">
        <v>216</v>
      </c>
      <c r="Y115" s="289">
        <v>15</v>
      </c>
      <c r="Z115" s="289">
        <v>8</v>
      </c>
      <c r="AA115" s="289" t="s">
        <v>313</v>
      </c>
      <c r="AC115" s="2"/>
      <c r="AD115" s="2" t="s">
        <v>41</v>
      </c>
      <c r="AE115" s="2"/>
      <c r="AF115" s="22"/>
      <c r="AG115" s="33">
        <f t="shared" si="19"/>
        <v>1.9085603112840468</v>
      </c>
      <c r="AH115" s="32">
        <f t="shared" si="19"/>
        <v>1.9085603112840468</v>
      </c>
      <c r="AI115" s="32">
        <f t="shared" si="19"/>
        <v>1.9153543307086613</v>
      </c>
      <c r="AJ115" s="32">
        <f t="shared" si="19"/>
        <v>2.0440771349862259</v>
      </c>
      <c r="AK115" s="32" t="str">
        <f t="shared" si="19"/>
        <v>-</v>
      </c>
      <c r="AL115" s="32">
        <f t="shared" si="19"/>
        <v>1.6</v>
      </c>
      <c r="AM115" s="32">
        <f t="shared" si="19"/>
        <v>1.5</v>
      </c>
      <c r="AN115" s="32">
        <f t="shared" si="18"/>
        <v>1.3333333333333333</v>
      </c>
      <c r="AO115" s="32" t="str">
        <f t="shared" si="18"/>
        <v>-</v>
      </c>
    </row>
    <row r="116" spans="1:41" ht="13.5" customHeight="1">
      <c r="A116" s="2"/>
      <c r="B116" s="2" t="s">
        <v>42</v>
      </c>
      <c r="C116" s="2"/>
      <c r="D116" s="22"/>
      <c r="E116" s="27" t="str">
        <f t="shared" si="12"/>
        <v>-</v>
      </c>
      <c r="F116" s="25" t="str">
        <f t="shared" si="13"/>
        <v>-</v>
      </c>
      <c r="G116" s="25" t="str">
        <f t="shared" si="14"/>
        <v>-</v>
      </c>
      <c r="H116" s="289" t="s">
        <v>313</v>
      </c>
      <c r="I116" s="289" t="s">
        <v>313</v>
      </c>
      <c r="J116" s="289" t="s">
        <v>313</v>
      </c>
      <c r="K116" s="289" t="s">
        <v>313</v>
      </c>
      <c r="L116" s="289" t="s">
        <v>313</v>
      </c>
      <c r="M116" s="289" t="s">
        <v>313</v>
      </c>
      <c r="O116" s="2"/>
      <c r="P116" s="2" t="s">
        <v>42</v>
      </c>
      <c r="Q116" s="2"/>
      <c r="R116" s="22"/>
      <c r="S116" s="27" t="str">
        <f t="shared" si="15"/>
        <v>-</v>
      </c>
      <c r="T116" s="25" t="str">
        <f t="shared" si="16"/>
        <v>-</v>
      </c>
      <c r="U116" s="25" t="str">
        <f t="shared" si="17"/>
        <v>-</v>
      </c>
      <c r="V116" s="289" t="s">
        <v>313</v>
      </c>
      <c r="W116" s="289" t="s">
        <v>313</v>
      </c>
      <c r="X116" s="289" t="s">
        <v>313</v>
      </c>
      <c r="Y116" s="289" t="s">
        <v>313</v>
      </c>
      <c r="Z116" s="289" t="s">
        <v>313</v>
      </c>
      <c r="AA116" s="289" t="s">
        <v>313</v>
      </c>
      <c r="AC116" s="2"/>
      <c r="AD116" s="2" t="s">
        <v>42</v>
      </c>
      <c r="AE116" s="2"/>
      <c r="AF116" s="22"/>
      <c r="AG116" s="33" t="str">
        <f t="shared" si="19"/>
        <v>-</v>
      </c>
      <c r="AH116" s="32" t="str">
        <f t="shared" si="19"/>
        <v>-</v>
      </c>
      <c r="AI116" s="32" t="str">
        <f t="shared" si="19"/>
        <v>-</v>
      </c>
      <c r="AJ116" s="32" t="str">
        <f t="shared" si="19"/>
        <v>-</v>
      </c>
      <c r="AK116" s="32" t="str">
        <f t="shared" si="19"/>
        <v>-</v>
      </c>
      <c r="AL116" s="32" t="str">
        <f t="shared" si="19"/>
        <v>-</v>
      </c>
      <c r="AM116" s="32" t="str">
        <f t="shared" si="19"/>
        <v>-</v>
      </c>
      <c r="AN116" s="32" t="str">
        <f t="shared" si="18"/>
        <v>-</v>
      </c>
      <c r="AO116" s="32" t="str">
        <f t="shared" si="18"/>
        <v>-</v>
      </c>
    </row>
    <row r="117" spans="1:41" ht="13.5" customHeight="1">
      <c r="A117" s="2"/>
      <c r="B117" s="2" t="s">
        <v>43</v>
      </c>
      <c r="C117" s="2"/>
      <c r="D117" s="22"/>
      <c r="E117" s="27">
        <f t="shared" si="12"/>
        <v>148</v>
      </c>
      <c r="F117" s="25">
        <f t="shared" si="13"/>
        <v>146</v>
      </c>
      <c r="G117" s="25">
        <f t="shared" si="14"/>
        <v>142</v>
      </c>
      <c r="H117" s="289">
        <v>93</v>
      </c>
      <c r="I117" s="289" t="s">
        <v>313</v>
      </c>
      <c r="J117" s="289">
        <v>48</v>
      </c>
      <c r="K117" s="289">
        <v>1</v>
      </c>
      <c r="L117" s="289">
        <v>4</v>
      </c>
      <c r="M117" s="289">
        <v>2</v>
      </c>
      <c r="O117" s="2"/>
      <c r="P117" s="2" t="s">
        <v>43</v>
      </c>
      <c r="Q117" s="2"/>
      <c r="R117" s="22"/>
      <c r="S117" s="27">
        <f t="shared" si="15"/>
        <v>311</v>
      </c>
      <c r="T117" s="25">
        <f t="shared" si="16"/>
        <v>306</v>
      </c>
      <c r="U117" s="25">
        <f t="shared" si="17"/>
        <v>302</v>
      </c>
      <c r="V117" s="289">
        <v>214</v>
      </c>
      <c r="W117" s="289" t="s">
        <v>313</v>
      </c>
      <c r="X117" s="289">
        <v>86</v>
      </c>
      <c r="Y117" s="289">
        <v>2</v>
      </c>
      <c r="Z117" s="289">
        <v>4</v>
      </c>
      <c r="AA117" s="289">
        <v>5</v>
      </c>
      <c r="AC117" s="2"/>
      <c r="AD117" s="2" t="s">
        <v>43</v>
      </c>
      <c r="AE117" s="2"/>
      <c r="AF117" s="22"/>
      <c r="AG117" s="33">
        <f t="shared" si="19"/>
        <v>2.1013513513513513</v>
      </c>
      <c r="AH117" s="32">
        <f t="shared" si="19"/>
        <v>2.095890410958904</v>
      </c>
      <c r="AI117" s="32">
        <f t="shared" si="19"/>
        <v>2.1267605633802815</v>
      </c>
      <c r="AJ117" s="32">
        <f t="shared" si="19"/>
        <v>2.3010752688172045</v>
      </c>
      <c r="AK117" s="32" t="str">
        <f t="shared" si="19"/>
        <v>-</v>
      </c>
      <c r="AL117" s="32">
        <f t="shared" si="19"/>
        <v>1.7916666666666667</v>
      </c>
      <c r="AM117" s="32">
        <f t="shared" si="19"/>
        <v>2</v>
      </c>
      <c r="AN117" s="32">
        <f t="shared" si="18"/>
        <v>1</v>
      </c>
      <c r="AO117" s="32">
        <f t="shared" si="18"/>
        <v>2.5</v>
      </c>
    </row>
    <row r="118" spans="1:41" ht="13.5" customHeight="1">
      <c r="A118" s="2"/>
      <c r="B118" s="2" t="s">
        <v>44</v>
      </c>
      <c r="C118" s="2"/>
      <c r="D118" s="22"/>
      <c r="E118" s="25">
        <f t="shared" si="12"/>
        <v>460</v>
      </c>
      <c r="F118" s="25">
        <f t="shared" si="13"/>
        <v>456</v>
      </c>
      <c r="G118" s="25">
        <f t="shared" si="14"/>
        <v>452</v>
      </c>
      <c r="H118" s="289">
        <v>332</v>
      </c>
      <c r="I118" s="289" t="s">
        <v>313</v>
      </c>
      <c r="J118" s="289">
        <v>113</v>
      </c>
      <c r="K118" s="289">
        <v>7</v>
      </c>
      <c r="L118" s="289">
        <v>4</v>
      </c>
      <c r="M118" s="289">
        <v>4</v>
      </c>
      <c r="O118" s="2"/>
      <c r="P118" s="2" t="s">
        <v>44</v>
      </c>
      <c r="Q118" s="2"/>
      <c r="R118" s="22"/>
      <c r="S118" s="25">
        <f t="shared" si="15"/>
        <v>875</v>
      </c>
      <c r="T118" s="25">
        <f t="shared" si="16"/>
        <v>867</v>
      </c>
      <c r="U118" s="25">
        <f t="shared" si="17"/>
        <v>860</v>
      </c>
      <c r="V118" s="289">
        <v>660</v>
      </c>
      <c r="W118" s="289" t="s">
        <v>313</v>
      </c>
      <c r="X118" s="289">
        <v>189</v>
      </c>
      <c r="Y118" s="289">
        <v>11</v>
      </c>
      <c r="Z118" s="289">
        <v>7</v>
      </c>
      <c r="AA118" s="289">
        <v>8</v>
      </c>
      <c r="AC118" s="2"/>
      <c r="AD118" s="2" t="s">
        <v>44</v>
      </c>
      <c r="AE118" s="2"/>
      <c r="AF118" s="22"/>
      <c r="AG118" s="33">
        <f t="shared" si="19"/>
        <v>1.9021739130434783</v>
      </c>
      <c r="AH118" s="32">
        <f t="shared" si="19"/>
        <v>1.9013157894736843</v>
      </c>
      <c r="AI118" s="32">
        <f t="shared" si="19"/>
        <v>1.9026548672566372</v>
      </c>
      <c r="AJ118" s="32">
        <f t="shared" si="19"/>
        <v>1.9879518072289157</v>
      </c>
      <c r="AK118" s="32" t="str">
        <f t="shared" si="19"/>
        <v>-</v>
      </c>
      <c r="AL118" s="32">
        <f t="shared" si="19"/>
        <v>1.6725663716814159</v>
      </c>
      <c r="AM118" s="32">
        <f t="shared" si="19"/>
        <v>1.5714285714285714</v>
      </c>
      <c r="AN118" s="32">
        <f t="shared" si="18"/>
        <v>1.75</v>
      </c>
      <c r="AO118" s="32">
        <f t="shared" si="18"/>
        <v>2</v>
      </c>
    </row>
    <row r="119" spans="1:41" ht="13.5" customHeight="1">
      <c r="A119" s="2"/>
      <c r="B119" s="2"/>
      <c r="C119" s="2" t="s">
        <v>4</v>
      </c>
      <c r="D119" s="22"/>
      <c r="E119" s="27">
        <f t="shared" si="12"/>
        <v>249</v>
      </c>
      <c r="F119" s="25">
        <f t="shared" si="13"/>
        <v>249</v>
      </c>
      <c r="G119" s="25">
        <f t="shared" si="14"/>
        <v>247</v>
      </c>
      <c r="H119" s="289">
        <v>173</v>
      </c>
      <c r="I119" s="289" t="s">
        <v>313</v>
      </c>
      <c r="J119" s="289">
        <v>68</v>
      </c>
      <c r="K119" s="289">
        <v>6</v>
      </c>
      <c r="L119" s="289">
        <v>2</v>
      </c>
      <c r="M119" s="289" t="s">
        <v>313</v>
      </c>
      <c r="O119" s="2"/>
      <c r="P119" s="2"/>
      <c r="Q119" s="2" t="s">
        <v>4</v>
      </c>
      <c r="R119" s="22"/>
      <c r="S119" s="27">
        <f t="shared" si="15"/>
        <v>449</v>
      </c>
      <c r="T119" s="25">
        <f t="shared" si="16"/>
        <v>449</v>
      </c>
      <c r="U119" s="25">
        <f t="shared" si="17"/>
        <v>445</v>
      </c>
      <c r="V119" s="289">
        <v>323</v>
      </c>
      <c r="W119" s="289" t="s">
        <v>313</v>
      </c>
      <c r="X119" s="289">
        <v>112</v>
      </c>
      <c r="Y119" s="289">
        <v>10</v>
      </c>
      <c r="Z119" s="289">
        <v>4</v>
      </c>
      <c r="AA119" s="289" t="s">
        <v>313</v>
      </c>
      <c r="AC119" s="2"/>
      <c r="AD119" s="2"/>
      <c r="AE119" s="2" t="s">
        <v>4</v>
      </c>
      <c r="AF119" s="22"/>
      <c r="AG119" s="33">
        <f t="shared" si="19"/>
        <v>1.8032128514056225</v>
      </c>
      <c r="AH119" s="32">
        <f t="shared" si="19"/>
        <v>1.8032128514056225</v>
      </c>
      <c r="AI119" s="32">
        <f t="shared" si="19"/>
        <v>1.8016194331983806</v>
      </c>
      <c r="AJ119" s="32">
        <f t="shared" si="19"/>
        <v>1.8670520231213872</v>
      </c>
      <c r="AK119" s="32" t="str">
        <f t="shared" si="19"/>
        <v>-</v>
      </c>
      <c r="AL119" s="32">
        <f t="shared" si="19"/>
        <v>1.6470588235294117</v>
      </c>
      <c r="AM119" s="32">
        <f t="shared" si="19"/>
        <v>1.6666666666666667</v>
      </c>
      <c r="AN119" s="32">
        <f t="shared" si="18"/>
        <v>2</v>
      </c>
      <c r="AO119" s="32" t="str">
        <f t="shared" si="18"/>
        <v>-</v>
      </c>
    </row>
    <row r="120" spans="1:41" ht="13.5" customHeight="1">
      <c r="A120" s="2"/>
      <c r="B120" s="2"/>
      <c r="C120" s="2" t="s">
        <v>5</v>
      </c>
      <c r="D120" s="22"/>
      <c r="E120" s="27">
        <f t="shared" si="12"/>
        <v>211</v>
      </c>
      <c r="F120" s="25">
        <f t="shared" si="13"/>
        <v>207</v>
      </c>
      <c r="G120" s="25">
        <f t="shared" si="14"/>
        <v>205</v>
      </c>
      <c r="H120" s="289">
        <v>159</v>
      </c>
      <c r="I120" s="289" t="s">
        <v>313</v>
      </c>
      <c r="J120" s="289">
        <v>45</v>
      </c>
      <c r="K120" s="289">
        <v>1</v>
      </c>
      <c r="L120" s="289">
        <v>2</v>
      </c>
      <c r="M120" s="289">
        <v>4</v>
      </c>
      <c r="O120" s="2"/>
      <c r="P120" s="2"/>
      <c r="Q120" s="2" t="s">
        <v>5</v>
      </c>
      <c r="R120" s="22"/>
      <c r="S120" s="27">
        <f t="shared" si="15"/>
        <v>426</v>
      </c>
      <c r="T120" s="25">
        <f t="shared" si="16"/>
        <v>418</v>
      </c>
      <c r="U120" s="25">
        <f t="shared" si="17"/>
        <v>415</v>
      </c>
      <c r="V120" s="289">
        <v>337</v>
      </c>
      <c r="W120" s="289" t="s">
        <v>313</v>
      </c>
      <c r="X120" s="289">
        <v>77</v>
      </c>
      <c r="Y120" s="289">
        <v>1</v>
      </c>
      <c r="Z120" s="289">
        <v>3</v>
      </c>
      <c r="AA120" s="289">
        <v>8</v>
      </c>
      <c r="AC120" s="2"/>
      <c r="AD120" s="2"/>
      <c r="AE120" s="2" t="s">
        <v>5</v>
      </c>
      <c r="AF120" s="22"/>
      <c r="AG120" s="33">
        <f t="shared" si="19"/>
        <v>2.0189573459715642</v>
      </c>
      <c r="AH120" s="32">
        <f t="shared" si="19"/>
        <v>2.0193236714975846</v>
      </c>
      <c r="AI120" s="32">
        <f t="shared" si="19"/>
        <v>2.024390243902439</v>
      </c>
      <c r="AJ120" s="32">
        <f t="shared" si="19"/>
        <v>2.1194968553459121</v>
      </c>
      <c r="AK120" s="32" t="str">
        <f t="shared" si="19"/>
        <v>-</v>
      </c>
      <c r="AL120" s="32">
        <f t="shared" si="19"/>
        <v>1.711111111111111</v>
      </c>
      <c r="AM120" s="32">
        <f t="shared" si="19"/>
        <v>1</v>
      </c>
      <c r="AN120" s="32">
        <f t="shared" si="18"/>
        <v>1.5</v>
      </c>
      <c r="AO120" s="32">
        <f t="shared" si="18"/>
        <v>2</v>
      </c>
    </row>
    <row r="121" spans="1:41" ht="13.5" customHeight="1">
      <c r="A121" s="2"/>
      <c r="B121" s="2" t="s">
        <v>45</v>
      </c>
      <c r="C121" s="2"/>
      <c r="D121" s="22"/>
      <c r="E121" s="25">
        <f t="shared" si="12"/>
        <v>1960</v>
      </c>
      <c r="F121" s="25">
        <f t="shared" si="13"/>
        <v>1948</v>
      </c>
      <c r="G121" s="25">
        <f t="shared" si="14"/>
        <v>1892</v>
      </c>
      <c r="H121" s="289">
        <v>1361</v>
      </c>
      <c r="I121" s="289">
        <v>30</v>
      </c>
      <c r="J121" s="289">
        <v>465</v>
      </c>
      <c r="K121" s="289">
        <v>36</v>
      </c>
      <c r="L121" s="289">
        <v>56</v>
      </c>
      <c r="M121" s="289">
        <v>12</v>
      </c>
      <c r="O121" s="2"/>
      <c r="P121" s="2" t="s">
        <v>45</v>
      </c>
      <c r="Q121" s="2"/>
      <c r="R121" s="22"/>
      <c r="S121" s="25">
        <f t="shared" si="15"/>
        <v>3985</v>
      </c>
      <c r="T121" s="25">
        <f t="shared" si="16"/>
        <v>3956</v>
      </c>
      <c r="U121" s="25">
        <f t="shared" si="17"/>
        <v>3857</v>
      </c>
      <c r="V121" s="289">
        <v>2881</v>
      </c>
      <c r="W121" s="289">
        <v>61</v>
      </c>
      <c r="X121" s="289">
        <v>843</v>
      </c>
      <c r="Y121" s="289">
        <v>72</v>
      </c>
      <c r="Z121" s="289">
        <v>99</v>
      </c>
      <c r="AA121" s="289">
        <v>29</v>
      </c>
      <c r="AC121" s="2"/>
      <c r="AD121" s="2" t="s">
        <v>45</v>
      </c>
      <c r="AE121" s="2"/>
      <c r="AF121" s="22"/>
      <c r="AG121" s="33">
        <f t="shared" si="19"/>
        <v>2.0331632653061225</v>
      </c>
      <c r="AH121" s="32">
        <f t="shared" si="19"/>
        <v>2.030800821355236</v>
      </c>
      <c r="AI121" s="32">
        <f t="shared" si="19"/>
        <v>2.0385835095137419</v>
      </c>
      <c r="AJ121" s="32">
        <f t="shared" si="19"/>
        <v>2.1168258633357824</v>
      </c>
      <c r="AK121" s="32">
        <f t="shared" si="19"/>
        <v>2.0333333333333332</v>
      </c>
      <c r="AL121" s="32">
        <f t="shared" si="19"/>
        <v>1.8129032258064517</v>
      </c>
      <c r="AM121" s="32">
        <f t="shared" si="19"/>
        <v>2</v>
      </c>
      <c r="AN121" s="32">
        <f t="shared" si="18"/>
        <v>1.7678571428571428</v>
      </c>
      <c r="AO121" s="32">
        <f t="shared" si="18"/>
        <v>2.4166666666666665</v>
      </c>
    </row>
    <row r="122" spans="1:41" ht="13.5" customHeight="1">
      <c r="A122" s="2"/>
      <c r="B122" s="2"/>
      <c r="C122" s="2" t="s">
        <v>4</v>
      </c>
      <c r="D122" s="22"/>
      <c r="E122" s="27">
        <f t="shared" si="12"/>
        <v>517</v>
      </c>
      <c r="F122" s="25">
        <f t="shared" si="13"/>
        <v>515</v>
      </c>
      <c r="G122" s="25">
        <f t="shared" si="14"/>
        <v>504</v>
      </c>
      <c r="H122" s="289">
        <v>298</v>
      </c>
      <c r="I122" s="289" t="s">
        <v>313</v>
      </c>
      <c r="J122" s="289">
        <v>190</v>
      </c>
      <c r="K122" s="289">
        <v>16</v>
      </c>
      <c r="L122" s="289">
        <v>11</v>
      </c>
      <c r="M122" s="289">
        <v>2</v>
      </c>
      <c r="O122" s="2"/>
      <c r="P122" s="2"/>
      <c r="Q122" s="2" t="s">
        <v>4</v>
      </c>
      <c r="R122" s="22"/>
      <c r="S122" s="27">
        <f t="shared" si="15"/>
        <v>961</v>
      </c>
      <c r="T122" s="25">
        <f t="shared" si="16"/>
        <v>959</v>
      </c>
      <c r="U122" s="25">
        <f t="shared" si="17"/>
        <v>940</v>
      </c>
      <c r="V122" s="289">
        <v>624</v>
      </c>
      <c r="W122" s="289" t="s">
        <v>313</v>
      </c>
      <c r="X122" s="289">
        <v>296</v>
      </c>
      <c r="Y122" s="289">
        <v>20</v>
      </c>
      <c r="Z122" s="289">
        <v>19</v>
      </c>
      <c r="AA122" s="289">
        <v>2</v>
      </c>
      <c r="AC122" s="2"/>
      <c r="AD122" s="2"/>
      <c r="AE122" s="2" t="s">
        <v>4</v>
      </c>
      <c r="AF122" s="22"/>
      <c r="AG122" s="33">
        <f t="shared" si="19"/>
        <v>1.8588007736943908</v>
      </c>
      <c r="AH122" s="32">
        <f t="shared" si="19"/>
        <v>1.8621359223300971</v>
      </c>
      <c r="AI122" s="32">
        <f t="shared" si="19"/>
        <v>1.8650793650793651</v>
      </c>
      <c r="AJ122" s="32">
        <f t="shared" si="19"/>
        <v>2.0939597315436242</v>
      </c>
      <c r="AK122" s="32" t="str">
        <f t="shared" si="19"/>
        <v>-</v>
      </c>
      <c r="AL122" s="32">
        <f t="shared" si="19"/>
        <v>1.5578947368421052</v>
      </c>
      <c r="AM122" s="32">
        <f t="shared" si="19"/>
        <v>1.25</v>
      </c>
      <c r="AN122" s="32">
        <f t="shared" si="18"/>
        <v>1.7272727272727273</v>
      </c>
      <c r="AO122" s="32">
        <f t="shared" si="18"/>
        <v>1</v>
      </c>
    </row>
    <row r="123" spans="1:41" ht="13.5" customHeight="1">
      <c r="A123" s="2"/>
      <c r="B123" s="2"/>
      <c r="C123" s="2" t="s">
        <v>5</v>
      </c>
      <c r="D123" s="22"/>
      <c r="E123" s="27">
        <f t="shared" si="12"/>
        <v>198</v>
      </c>
      <c r="F123" s="25">
        <f t="shared" si="13"/>
        <v>194</v>
      </c>
      <c r="G123" s="25">
        <f t="shared" si="14"/>
        <v>190</v>
      </c>
      <c r="H123" s="289">
        <v>125</v>
      </c>
      <c r="I123" s="289" t="s">
        <v>313</v>
      </c>
      <c r="J123" s="289">
        <v>64</v>
      </c>
      <c r="K123" s="289">
        <v>1</v>
      </c>
      <c r="L123" s="289">
        <v>4</v>
      </c>
      <c r="M123" s="289">
        <v>4</v>
      </c>
      <c r="O123" s="2"/>
      <c r="P123" s="2"/>
      <c r="Q123" s="2" t="s">
        <v>5</v>
      </c>
      <c r="R123" s="22"/>
      <c r="S123" s="27">
        <f t="shared" si="15"/>
        <v>402</v>
      </c>
      <c r="T123" s="25">
        <f t="shared" si="16"/>
        <v>391</v>
      </c>
      <c r="U123" s="25">
        <f t="shared" si="17"/>
        <v>383</v>
      </c>
      <c r="V123" s="289">
        <v>255</v>
      </c>
      <c r="W123" s="289" t="s">
        <v>313</v>
      </c>
      <c r="X123" s="289">
        <v>127</v>
      </c>
      <c r="Y123" s="289">
        <v>1</v>
      </c>
      <c r="Z123" s="289">
        <v>8</v>
      </c>
      <c r="AA123" s="289">
        <v>11</v>
      </c>
      <c r="AC123" s="2"/>
      <c r="AD123" s="2"/>
      <c r="AE123" s="2" t="s">
        <v>5</v>
      </c>
      <c r="AF123" s="22"/>
      <c r="AG123" s="33">
        <f t="shared" si="19"/>
        <v>2.0303030303030303</v>
      </c>
      <c r="AH123" s="32">
        <f t="shared" si="19"/>
        <v>2.0154639175257731</v>
      </c>
      <c r="AI123" s="32">
        <f t="shared" si="19"/>
        <v>2.0157894736842104</v>
      </c>
      <c r="AJ123" s="32">
        <f t="shared" si="19"/>
        <v>2.04</v>
      </c>
      <c r="AK123" s="32" t="str">
        <f t="shared" si="19"/>
        <v>-</v>
      </c>
      <c r="AL123" s="32">
        <f t="shared" si="19"/>
        <v>1.984375</v>
      </c>
      <c r="AM123" s="32">
        <f t="shared" si="19"/>
        <v>1</v>
      </c>
      <c r="AN123" s="32">
        <f t="shared" si="18"/>
        <v>2</v>
      </c>
      <c r="AO123" s="32">
        <f t="shared" si="18"/>
        <v>2.75</v>
      </c>
    </row>
    <row r="124" spans="1:41" ht="13.5" customHeight="1">
      <c r="A124" s="2"/>
      <c r="B124" s="2"/>
      <c r="C124" s="2" t="s">
        <v>6</v>
      </c>
      <c r="D124" s="22"/>
      <c r="E124" s="27">
        <f t="shared" si="12"/>
        <v>501</v>
      </c>
      <c r="F124" s="25">
        <f t="shared" si="13"/>
        <v>498</v>
      </c>
      <c r="G124" s="25">
        <f t="shared" si="14"/>
        <v>478</v>
      </c>
      <c r="H124" s="289">
        <v>363</v>
      </c>
      <c r="I124" s="289">
        <v>30</v>
      </c>
      <c r="J124" s="289">
        <v>83</v>
      </c>
      <c r="K124" s="289">
        <v>2</v>
      </c>
      <c r="L124" s="289">
        <v>20</v>
      </c>
      <c r="M124" s="289">
        <v>3</v>
      </c>
      <c r="O124" s="2"/>
      <c r="P124" s="2"/>
      <c r="Q124" s="2" t="s">
        <v>6</v>
      </c>
      <c r="R124" s="22"/>
      <c r="S124" s="27">
        <f t="shared" si="15"/>
        <v>1071</v>
      </c>
      <c r="T124" s="25">
        <f t="shared" si="16"/>
        <v>1065</v>
      </c>
      <c r="U124" s="25">
        <f t="shared" si="17"/>
        <v>1025</v>
      </c>
      <c r="V124" s="289">
        <v>794</v>
      </c>
      <c r="W124" s="289">
        <v>61</v>
      </c>
      <c r="X124" s="289">
        <v>166</v>
      </c>
      <c r="Y124" s="289">
        <v>4</v>
      </c>
      <c r="Z124" s="289">
        <v>40</v>
      </c>
      <c r="AA124" s="289">
        <v>6</v>
      </c>
      <c r="AC124" s="2"/>
      <c r="AD124" s="2"/>
      <c r="AE124" s="2" t="s">
        <v>6</v>
      </c>
      <c r="AF124" s="22"/>
      <c r="AG124" s="33">
        <f t="shared" si="19"/>
        <v>2.1377245508982035</v>
      </c>
      <c r="AH124" s="32">
        <f t="shared" si="19"/>
        <v>2.1385542168674698</v>
      </c>
      <c r="AI124" s="32">
        <f t="shared" si="19"/>
        <v>2.1443514644351462</v>
      </c>
      <c r="AJ124" s="32">
        <f t="shared" si="19"/>
        <v>2.1873278236914602</v>
      </c>
      <c r="AK124" s="32">
        <f t="shared" si="19"/>
        <v>2.0333333333333332</v>
      </c>
      <c r="AL124" s="32">
        <f t="shared" si="19"/>
        <v>2</v>
      </c>
      <c r="AM124" s="32">
        <f t="shared" si="19"/>
        <v>2</v>
      </c>
      <c r="AN124" s="32">
        <f t="shared" si="18"/>
        <v>2</v>
      </c>
      <c r="AO124" s="32">
        <f t="shared" si="18"/>
        <v>2</v>
      </c>
    </row>
    <row r="125" spans="1:41" ht="13.5" customHeight="1">
      <c r="A125" s="2"/>
      <c r="B125" s="2"/>
      <c r="C125" s="2" t="s">
        <v>10</v>
      </c>
      <c r="D125" s="22"/>
      <c r="E125" s="27">
        <f t="shared" si="12"/>
        <v>601</v>
      </c>
      <c r="F125" s="25">
        <f t="shared" si="13"/>
        <v>598</v>
      </c>
      <c r="G125" s="25">
        <f t="shared" si="14"/>
        <v>579</v>
      </c>
      <c r="H125" s="289">
        <v>448</v>
      </c>
      <c r="I125" s="289" t="s">
        <v>313</v>
      </c>
      <c r="J125" s="289">
        <v>114</v>
      </c>
      <c r="K125" s="289">
        <v>17</v>
      </c>
      <c r="L125" s="289">
        <v>19</v>
      </c>
      <c r="M125" s="289">
        <v>3</v>
      </c>
      <c r="O125" s="2"/>
      <c r="P125" s="2"/>
      <c r="Q125" s="2" t="s">
        <v>10</v>
      </c>
      <c r="R125" s="22"/>
      <c r="S125" s="27">
        <f t="shared" si="15"/>
        <v>1235</v>
      </c>
      <c r="T125" s="25">
        <f t="shared" si="16"/>
        <v>1225</v>
      </c>
      <c r="U125" s="25">
        <f t="shared" si="17"/>
        <v>1197</v>
      </c>
      <c r="V125" s="289">
        <v>926</v>
      </c>
      <c r="W125" s="289" t="s">
        <v>313</v>
      </c>
      <c r="X125" s="289">
        <v>224</v>
      </c>
      <c r="Y125" s="289">
        <v>47</v>
      </c>
      <c r="Z125" s="289">
        <v>28</v>
      </c>
      <c r="AA125" s="289">
        <v>10</v>
      </c>
      <c r="AC125" s="2"/>
      <c r="AD125" s="2"/>
      <c r="AE125" s="2" t="s">
        <v>10</v>
      </c>
      <c r="AF125" s="22"/>
      <c r="AG125" s="33">
        <f t="shared" si="19"/>
        <v>2.0549084858569051</v>
      </c>
      <c r="AH125" s="32">
        <f t="shared" si="19"/>
        <v>2.0484949832775921</v>
      </c>
      <c r="AI125" s="32">
        <f t="shared" si="19"/>
        <v>2.0673575129533677</v>
      </c>
      <c r="AJ125" s="32">
        <f t="shared" si="19"/>
        <v>2.0669642857142856</v>
      </c>
      <c r="AK125" s="32" t="str">
        <f t="shared" si="19"/>
        <v>-</v>
      </c>
      <c r="AL125" s="32">
        <f t="shared" si="19"/>
        <v>1.9649122807017543</v>
      </c>
      <c r="AM125" s="32">
        <f t="shared" si="19"/>
        <v>2.7647058823529411</v>
      </c>
      <c r="AN125" s="32">
        <f t="shared" si="18"/>
        <v>1.4736842105263157</v>
      </c>
      <c r="AO125" s="32">
        <f t="shared" si="18"/>
        <v>3.3333333333333335</v>
      </c>
    </row>
    <row r="126" spans="1:41" ht="13.5" customHeight="1">
      <c r="A126" s="2"/>
      <c r="B126" s="2"/>
      <c r="C126" s="2" t="s">
        <v>11</v>
      </c>
      <c r="D126" s="22"/>
      <c r="E126" s="27">
        <f t="shared" si="12"/>
        <v>143</v>
      </c>
      <c r="F126" s="25">
        <f t="shared" si="13"/>
        <v>143</v>
      </c>
      <c r="G126" s="25">
        <f t="shared" si="14"/>
        <v>141</v>
      </c>
      <c r="H126" s="289">
        <v>127</v>
      </c>
      <c r="I126" s="289" t="s">
        <v>313</v>
      </c>
      <c r="J126" s="289">
        <v>14</v>
      </c>
      <c r="K126" s="289" t="s">
        <v>313</v>
      </c>
      <c r="L126" s="289">
        <v>2</v>
      </c>
      <c r="M126" s="289" t="s">
        <v>313</v>
      </c>
      <c r="O126" s="2"/>
      <c r="P126" s="2"/>
      <c r="Q126" s="2" t="s">
        <v>11</v>
      </c>
      <c r="R126" s="22"/>
      <c r="S126" s="27">
        <f t="shared" si="15"/>
        <v>316</v>
      </c>
      <c r="T126" s="25">
        <f t="shared" si="16"/>
        <v>316</v>
      </c>
      <c r="U126" s="25">
        <f t="shared" si="17"/>
        <v>312</v>
      </c>
      <c r="V126" s="289">
        <v>282</v>
      </c>
      <c r="W126" s="289" t="s">
        <v>313</v>
      </c>
      <c r="X126" s="289">
        <v>30</v>
      </c>
      <c r="Y126" s="289" t="s">
        <v>313</v>
      </c>
      <c r="Z126" s="289">
        <v>4</v>
      </c>
      <c r="AA126" s="289" t="s">
        <v>313</v>
      </c>
      <c r="AC126" s="2"/>
      <c r="AD126" s="2"/>
      <c r="AE126" s="2" t="s">
        <v>11</v>
      </c>
      <c r="AF126" s="22"/>
      <c r="AG126" s="33">
        <f t="shared" si="19"/>
        <v>2.2097902097902096</v>
      </c>
      <c r="AH126" s="32">
        <f t="shared" si="19"/>
        <v>2.2097902097902096</v>
      </c>
      <c r="AI126" s="32">
        <f t="shared" si="19"/>
        <v>2.2127659574468086</v>
      </c>
      <c r="AJ126" s="32">
        <f t="shared" si="19"/>
        <v>2.2204724409448819</v>
      </c>
      <c r="AK126" s="32" t="str">
        <f t="shared" si="19"/>
        <v>-</v>
      </c>
      <c r="AL126" s="32">
        <f t="shared" si="19"/>
        <v>2.1428571428571428</v>
      </c>
      <c r="AM126" s="32" t="str">
        <f t="shared" si="19"/>
        <v>-</v>
      </c>
      <c r="AN126" s="32">
        <f t="shared" si="18"/>
        <v>2</v>
      </c>
      <c r="AO126" s="32" t="str">
        <f t="shared" si="18"/>
        <v>-</v>
      </c>
    </row>
    <row r="127" spans="1:41" ht="13.5" customHeight="1">
      <c r="A127" s="2"/>
      <c r="B127" s="2" t="s">
        <v>46</v>
      </c>
      <c r="C127" s="2"/>
      <c r="D127" s="22"/>
      <c r="E127" s="25">
        <f t="shared" si="12"/>
        <v>821</v>
      </c>
      <c r="F127" s="25">
        <f t="shared" si="13"/>
        <v>815</v>
      </c>
      <c r="G127" s="25">
        <f t="shared" si="14"/>
        <v>801</v>
      </c>
      <c r="H127" s="289">
        <v>726</v>
      </c>
      <c r="I127" s="289" t="s">
        <v>313</v>
      </c>
      <c r="J127" s="289">
        <v>71</v>
      </c>
      <c r="K127" s="289">
        <v>4</v>
      </c>
      <c r="L127" s="289">
        <v>14</v>
      </c>
      <c r="M127" s="289">
        <v>6</v>
      </c>
      <c r="O127" s="2"/>
      <c r="P127" s="2" t="s">
        <v>46</v>
      </c>
      <c r="Q127" s="2"/>
      <c r="R127" s="22"/>
      <c r="S127" s="25">
        <f t="shared" si="15"/>
        <v>1745</v>
      </c>
      <c r="T127" s="25">
        <f t="shared" si="16"/>
        <v>1731</v>
      </c>
      <c r="U127" s="25">
        <f t="shared" si="17"/>
        <v>1711</v>
      </c>
      <c r="V127" s="289">
        <v>1560</v>
      </c>
      <c r="W127" s="289" t="s">
        <v>313</v>
      </c>
      <c r="X127" s="289">
        <v>143</v>
      </c>
      <c r="Y127" s="289">
        <v>8</v>
      </c>
      <c r="Z127" s="289">
        <v>20</v>
      </c>
      <c r="AA127" s="289">
        <v>14</v>
      </c>
      <c r="AC127" s="2"/>
      <c r="AD127" s="2" t="s">
        <v>46</v>
      </c>
      <c r="AE127" s="2"/>
      <c r="AF127" s="22"/>
      <c r="AG127" s="33">
        <f t="shared" si="19"/>
        <v>2.1254567600487211</v>
      </c>
      <c r="AH127" s="32">
        <f t="shared" si="19"/>
        <v>2.1239263803680983</v>
      </c>
      <c r="AI127" s="32">
        <f t="shared" si="19"/>
        <v>2.1360799001248441</v>
      </c>
      <c r="AJ127" s="32">
        <f t="shared" si="19"/>
        <v>2.1487603305785123</v>
      </c>
      <c r="AK127" s="32" t="str">
        <f t="shared" si="19"/>
        <v>-</v>
      </c>
      <c r="AL127" s="32">
        <f t="shared" si="19"/>
        <v>2.0140845070422535</v>
      </c>
      <c r="AM127" s="32">
        <f t="shared" si="19"/>
        <v>2</v>
      </c>
      <c r="AN127" s="32">
        <f t="shared" si="18"/>
        <v>1.4285714285714286</v>
      </c>
      <c r="AO127" s="32">
        <f t="shared" si="18"/>
        <v>2.3333333333333335</v>
      </c>
    </row>
    <row r="128" spans="1:41" ht="13.5" customHeight="1">
      <c r="A128" s="2"/>
      <c r="B128" s="2"/>
      <c r="C128" s="2" t="s">
        <v>4</v>
      </c>
      <c r="D128" s="22"/>
      <c r="E128" s="27">
        <f t="shared" si="12"/>
        <v>579</v>
      </c>
      <c r="F128" s="25">
        <f t="shared" si="13"/>
        <v>578</v>
      </c>
      <c r="G128" s="25">
        <f t="shared" si="14"/>
        <v>569</v>
      </c>
      <c r="H128" s="289">
        <v>520</v>
      </c>
      <c r="I128" s="289" t="s">
        <v>313</v>
      </c>
      <c r="J128" s="289">
        <v>45</v>
      </c>
      <c r="K128" s="289">
        <v>4</v>
      </c>
      <c r="L128" s="289">
        <v>9</v>
      </c>
      <c r="M128" s="289">
        <v>1</v>
      </c>
      <c r="O128" s="2"/>
      <c r="P128" s="2"/>
      <c r="Q128" s="2" t="s">
        <v>4</v>
      </c>
      <c r="R128" s="22"/>
      <c r="S128" s="27">
        <f t="shared" si="15"/>
        <v>1232</v>
      </c>
      <c r="T128" s="25">
        <f t="shared" si="16"/>
        <v>1231</v>
      </c>
      <c r="U128" s="25">
        <f t="shared" si="17"/>
        <v>1216</v>
      </c>
      <c r="V128" s="289">
        <v>1113</v>
      </c>
      <c r="W128" s="289" t="s">
        <v>313</v>
      </c>
      <c r="X128" s="289">
        <v>95</v>
      </c>
      <c r="Y128" s="289">
        <v>8</v>
      </c>
      <c r="Z128" s="289">
        <v>15</v>
      </c>
      <c r="AA128" s="289">
        <v>1</v>
      </c>
      <c r="AC128" s="2"/>
      <c r="AD128" s="2"/>
      <c r="AE128" s="2" t="s">
        <v>4</v>
      </c>
      <c r="AF128" s="22"/>
      <c r="AG128" s="33">
        <f t="shared" si="19"/>
        <v>2.1278065630397238</v>
      </c>
      <c r="AH128" s="32">
        <f t="shared" si="19"/>
        <v>2.1297577854671279</v>
      </c>
      <c r="AI128" s="32">
        <f t="shared" si="19"/>
        <v>2.1370826010544817</v>
      </c>
      <c r="AJ128" s="32">
        <f t="shared" si="19"/>
        <v>2.1403846153846153</v>
      </c>
      <c r="AK128" s="32" t="str">
        <f t="shared" si="19"/>
        <v>-</v>
      </c>
      <c r="AL128" s="32">
        <f t="shared" si="19"/>
        <v>2.1111111111111112</v>
      </c>
      <c r="AM128" s="32">
        <f t="shared" si="19"/>
        <v>2</v>
      </c>
      <c r="AN128" s="32">
        <f t="shared" si="18"/>
        <v>1.6666666666666667</v>
      </c>
      <c r="AO128" s="32">
        <f t="shared" si="18"/>
        <v>1</v>
      </c>
    </row>
    <row r="129" spans="1:41" ht="13.5" customHeight="1">
      <c r="A129" s="2"/>
      <c r="B129" s="2"/>
      <c r="C129" s="2" t="s">
        <v>5</v>
      </c>
      <c r="D129" s="22"/>
      <c r="E129" s="27">
        <f t="shared" si="12"/>
        <v>179</v>
      </c>
      <c r="F129" s="25">
        <f t="shared" si="13"/>
        <v>174</v>
      </c>
      <c r="G129" s="25">
        <f t="shared" si="14"/>
        <v>173</v>
      </c>
      <c r="H129" s="289">
        <v>154</v>
      </c>
      <c r="I129" s="289" t="s">
        <v>313</v>
      </c>
      <c r="J129" s="289">
        <v>19</v>
      </c>
      <c r="K129" s="289" t="s">
        <v>313</v>
      </c>
      <c r="L129" s="289">
        <v>1</v>
      </c>
      <c r="M129" s="289">
        <v>5</v>
      </c>
      <c r="O129" s="2"/>
      <c r="P129" s="2"/>
      <c r="Q129" s="2" t="s">
        <v>5</v>
      </c>
      <c r="R129" s="22"/>
      <c r="S129" s="27">
        <f t="shared" si="15"/>
        <v>378</v>
      </c>
      <c r="T129" s="25">
        <f t="shared" si="16"/>
        <v>365</v>
      </c>
      <c r="U129" s="25">
        <f t="shared" si="17"/>
        <v>364</v>
      </c>
      <c r="V129" s="289">
        <v>331</v>
      </c>
      <c r="W129" s="289" t="s">
        <v>313</v>
      </c>
      <c r="X129" s="289">
        <v>33</v>
      </c>
      <c r="Y129" s="289" t="s">
        <v>313</v>
      </c>
      <c r="Z129" s="289">
        <v>1</v>
      </c>
      <c r="AA129" s="289">
        <v>13</v>
      </c>
      <c r="AC129" s="2"/>
      <c r="AD129" s="2"/>
      <c r="AE129" s="2" t="s">
        <v>5</v>
      </c>
      <c r="AF129" s="22"/>
      <c r="AG129" s="33">
        <f t="shared" si="19"/>
        <v>2.1117318435754191</v>
      </c>
      <c r="AH129" s="32">
        <f t="shared" si="19"/>
        <v>2.0977011494252875</v>
      </c>
      <c r="AI129" s="32">
        <f t="shared" si="19"/>
        <v>2.1040462427745665</v>
      </c>
      <c r="AJ129" s="32">
        <f t="shared" si="19"/>
        <v>2.1493506493506493</v>
      </c>
      <c r="AK129" s="32" t="str">
        <f t="shared" si="19"/>
        <v>-</v>
      </c>
      <c r="AL129" s="32">
        <f t="shared" si="19"/>
        <v>1.736842105263158</v>
      </c>
      <c r="AM129" s="32" t="str">
        <f t="shared" si="19"/>
        <v>-</v>
      </c>
      <c r="AN129" s="32">
        <f t="shared" si="18"/>
        <v>1</v>
      </c>
      <c r="AO129" s="32">
        <f t="shared" si="18"/>
        <v>2.6</v>
      </c>
    </row>
    <row r="130" spans="1:41" ht="13.5" customHeight="1">
      <c r="A130" s="2"/>
      <c r="B130" s="2"/>
      <c r="C130" s="2" t="s">
        <v>6</v>
      </c>
      <c r="D130" s="22"/>
      <c r="E130" s="27">
        <f t="shared" si="12"/>
        <v>63</v>
      </c>
      <c r="F130" s="25">
        <f t="shared" si="13"/>
        <v>63</v>
      </c>
      <c r="G130" s="25">
        <f t="shared" si="14"/>
        <v>59</v>
      </c>
      <c r="H130" s="289">
        <v>52</v>
      </c>
      <c r="I130" s="289" t="s">
        <v>313</v>
      </c>
      <c r="J130" s="289">
        <v>7</v>
      </c>
      <c r="K130" s="289" t="s">
        <v>313</v>
      </c>
      <c r="L130" s="289">
        <v>4</v>
      </c>
      <c r="M130" s="289" t="s">
        <v>313</v>
      </c>
      <c r="O130" s="2"/>
      <c r="P130" s="2"/>
      <c r="Q130" s="2" t="s">
        <v>6</v>
      </c>
      <c r="R130" s="22"/>
      <c r="S130" s="27">
        <f t="shared" si="15"/>
        <v>135</v>
      </c>
      <c r="T130" s="25">
        <f t="shared" si="16"/>
        <v>135</v>
      </c>
      <c r="U130" s="25">
        <f t="shared" si="17"/>
        <v>131</v>
      </c>
      <c r="V130" s="289">
        <v>116</v>
      </c>
      <c r="W130" s="289" t="s">
        <v>313</v>
      </c>
      <c r="X130" s="289">
        <v>15</v>
      </c>
      <c r="Y130" s="289" t="s">
        <v>313</v>
      </c>
      <c r="Z130" s="289">
        <v>4</v>
      </c>
      <c r="AA130" s="289" t="s">
        <v>313</v>
      </c>
      <c r="AC130" s="2"/>
      <c r="AD130" s="2"/>
      <c r="AE130" s="2" t="s">
        <v>6</v>
      </c>
      <c r="AF130" s="22"/>
      <c r="AG130" s="33">
        <f t="shared" si="19"/>
        <v>2.1428571428571428</v>
      </c>
      <c r="AH130" s="32">
        <f t="shared" si="19"/>
        <v>2.1428571428571428</v>
      </c>
      <c r="AI130" s="32">
        <f t="shared" si="19"/>
        <v>2.2203389830508473</v>
      </c>
      <c r="AJ130" s="32">
        <f t="shared" si="19"/>
        <v>2.2307692307692308</v>
      </c>
      <c r="AK130" s="32" t="str">
        <f t="shared" si="19"/>
        <v>-</v>
      </c>
      <c r="AL130" s="32">
        <f t="shared" si="19"/>
        <v>2.1428571428571428</v>
      </c>
      <c r="AM130" s="32" t="str">
        <f t="shared" si="19"/>
        <v>-</v>
      </c>
      <c r="AN130" s="32">
        <f t="shared" si="18"/>
        <v>1</v>
      </c>
      <c r="AO130" s="32" t="str">
        <f t="shared" si="18"/>
        <v>-</v>
      </c>
    </row>
    <row r="131" spans="1:41" ht="13.5" customHeight="1">
      <c r="A131" s="2"/>
      <c r="B131" s="2"/>
      <c r="C131" s="2" t="s">
        <v>10</v>
      </c>
      <c r="D131" s="22"/>
      <c r="E131" s="27" t="str">
        <f t="shared" si="12"/>
        <v>-</v>
      </c>
      <c r="F131" s="25" t="str">
        <f t="shared" si="13"/>
        <v>-</v>
      </c>
      <c r="G131" s="25" t="str">
        <f t="shared" si="14"/>
        <v>-</v>
      </c>
      <c r="H131" s="289" t="s">
        <v>313</v>
      </c>
      <c r="I131" s="289" t="s">
        <v>313</v>
      </c>
      <c r="J131" s="289" t="s">
        <v>313</v>
      </c>
      <c r="K131" s="289" t="s">
        <v>313</v>
      </c>
      <c r="L131" s="289" t="s">
        <v>313</v>
      </c>
      <c r="M131" s="289" t="s">
        <v>313</v>
      </c>
      <c r="O131" s="2"/>
      <c r="P131" s="2"/>
      <c r="Q131" s="2" t="s">
        <v>10</v>
      </c>
      <c r="R131" s="22"/>
      <c r="S131" s="27" t="str">
        <f t="shared" si="15"/>
        <v>-</v>
      </c>
      <c r="T131" s="25" t="str">
        <f t="shared" si="16"/>
        <v>-</v>
      </c>
      <c r="U131" s="25" t="str">
        <f t="shared" si="17"/>
        <v>-</v>
      </c>
      <c r="V131" s="289" t="s">
        <v>313</v>
      </c>
      <c r="W131" s="289" t="s">
        <v>313</v>
      </c>
      <c r="X131" s="289" t="s">
        <v>313</v>
      </c>
      <c r="Y131" s="289" t="s">
        <v>313</v>
      </c>
      <c r="Z131" s="289" t="s">
        <v>313</v>
      </c>
      <c r="AA131" s="289" t="s">
        <v>313</v>
      </c>
      <c r="AC131" s="2"/>
      <c r="AD131" s="2"/>
      <c r="AE131" s="2" t="s">
        <v>10</v>
      </c>
      <c r="AF131" s="22"/>
      <c r="AG131" s="33" t="str">
        <f t="shared" si="19"/>
        <v>-</v>
      </c>
      <c r="AH131" s="32" t="str">
        <f t="shared" si="19"/>
        <v>-</v>
      </c>
      <c r="AI131" s="32" t="str">
        <f t="shared" si="19"/>
        <v>-</v>
      </c>
      <c r="AJ131" s="32" t="str">
        <f t="shared" si="19"/>
        <v>-</v>
      </c>
      <c r="AK131" s="32" t="str">
        <f t="shared" si="19"/>
        <v>-</v>
      </c>
      <c r="AL131" s="32" t="str">
        <f t="shared" si="19"/>
        <v>-</v>
      </c>
      <c r="AM131" s="32" t="str">
        <f t="shared" si="19"/>
        <v>-</v>
      </c>
      <c r="AN131" s="32" t="str">
        <f t="shared" si="18"/>
        <v>-</v>
      </c>
      <c r="AO131" s="32" t="str">
        <f t="shared" si="18"/>
        <v>-</v>
      </c>
    </row>
    <row r="132" spans="1:41" ht="13.5" customHeight="1">
      <c r="A132" s="2"/>
      <c r="B132" s="2" t="s">
        <v>47</v>
      </c>
      <c r="C132" s="2"/>
      <c r="D132" s="22"/>
      <c r="E132" s="25">
        <f t="shared" si="12"/>
        <v>531</v>
      </c>
      <c r="F132" s="25">
        <f t="shared" si="13"/>
        <v>531</v>
      </c>
      <c r="G132" s="25">
        <f t="shared" si="14"/>
        <v>518</v>
      </c>
      <c r="H132" s="289">
        <v>410</v>
      </c>
      <c r="I132" s="289" t="s">
        <v>313</v>
      </c>
      <c r="J132" s="289">
        <v>106</v>
      </c>
      <c r="K132" s="289">
        <v>2</v>
      </c>
      <c r="L132" s="289">
        <v>13</v>
      </c>
      <c r="M132" s="289" t="s">
        <v>313</v>
      </c>
      <c r="O132" s="2"/>
      <c r="P132" s="2" t="s">
        <v>47</v>
      </c>
      <c r="Q132" s="2"/>
      <c r="R132" s="22"/>
      <c r="S132" s="25">
        <f t="shared" si="15"/>
        <v>1100</v>
      </c>
      <c r="T132" s="25">
        <f t="shared" si="16"/>
        <v>1100</v>
      </c>
      <c r="U132" s="25">
        <f t="shared" si="17"/>
        <v>1072</v>
      </c>
      <c r="V132" s="289">
        <v>855</v>
      </c>
      <c r="W132" s="289" t="s">
        <v>313</v>
      </c>
      <c r="X132" s="289">
        <v>212</v>
      </c>
      <c r="Y132" s="289">
        <v>5</v>
      </c>
      <c r="Z132" s="289">
        <v>28</v>
      </c>
      <c r="AA132" s="289" t="s">
        <v>313</v>
      </c>
      <c r="AC132" s="2"/>
      <c r="AD132" s="2" t="s">
        <v>47</v>
      </c>
      <c r="AE132" s="2"/>
      <c r="AF132" s="22"/>
      <c r="AG132" s="33">
        <f t="shared" si="19"/>
        <v>2.0715630885122409</v>
      </c>
      <c r="AH132" s="32">
        <f t="shared" si="19"/>
        <v>2.0715630885122409</v>
      </c>
      <c r="AI132" s="32">
        <f t="shared" si="19"/>
        <v>2.0694980694980694</v>
      </c>
      <c r="AJ132" s="32">
        <f t="shared" si="19"/>
        <v>2.0853658536585367</v>
      </c>
      <c r="AK132" s="32" t="str">
        <f t="shared" si="19"/>
        <v>-</v>
      </c>
      <c r="AL132" s="32">
        <f t="shared" si="19"/>
        <v>2</v>
      </c>
      <c r="AM132" s="32">
        <f t="shared" si="19"/>
        <v>2.5</v>
      </c>
      <c r="AN132" s="32">
        <f t="shared" si="18"/>
        <v>2.1538461538461537</v>
      </c>
      <c r="AO132" s="32" t="str">
        <f t="shared" si="18"/>
        <v>-</v>
      </c>
    </row>
    <row r="133" spans="1:41" ht="13.5" customHeight="1">
      <c r="A133" s="2"/>
      <c r="B133" s="2"/>
      <c r="C133" s="2" t="s">
        <v>4</v>
      </c>
      <c r="D133" s="22"/>
      <c r="E133" s="27">
        <f t="shared" si="12"/>
        <v>480</v>
      </c>
      <c r="F133" s="25">
        <f t="shared" si="13"/>
        <v>480</v>
      </c>
      <c r="G133" s="25">
        <f t="shared" si="14"/>
        <v>468</v>
      </c>
      <c r="H133" s="289">
        <v>361</v>
      </c>
      <c r="I133" s="289" t="s">
        <v>313</v>
      </c>
      <c r="J133" s="289">
        <v>105</v>
      </c>
      <c r="K133" s="289">
        <v>2</v>
      </c>
      <c r="L133" s="289">
        <v>12</v>
      </c>
      <c r="M133" s="289" t="s">
        <v>313</v>
      </c>
      <c r="O133" s="2"/>
      <c r="P133" s="2"/>
      <c r="Q133" s="2" t="s">
        <v>4</v>
      </c>
      <c r="R133" s="22"/>
      <c r="S133" s="27">
        <f t="shared" si="15"/>
        <v>1007</v>
      </c>
      <c r="T133" s="25">
        <f t="shared" si="16"/>
        <v>1007</v>
      </c>
      <c r="U133" s="25">
        <f t="shared" si="17"/>
        <v>980</v>
      </c>
      <c r="V133" s="289">
        <v>765</v>
      </c>
      <c r="W133" s="289" t="s">
        <v>313</v>
      </c>
      <c r="X133" s="289">
        <v>210</v>
      </c>
      <c r="Y133" s="289">
        <v>5</v>
      </c>
      <c r="Z133" s="289">
        <v>27</v>
      </c>
      <c r="AA133" s="289" t="s">
        <v>313</v>
      </c>
      <c r="AC133" s="2"/>
      <c r="AD133" s="2"/>
      <c r="AE133" s="2" t="s">
        <v>4</v>
      </c>
      <c r="AF133" s="22"/>
      <c r="AG133" s="33">
        <f t="shared" si="19"/>
        <v>2.0979166666666669</v>
      </c>
      <c r="AH133" s="32">
        <f t="shared" si="19"/>
        <v>2.0979166666666669</v>
      </c>
      <c r="AI133" s="32">
        <f t="shared" si="19"/>
        <v>2.0940170940170941</v>
      </c>
      <c r="AJ133" s="32">
        <f t="shared" si="19"/>
        <v>2.1191135734072022</v>
      </c>
      <c r="AK133" s="32" t="str">
        <f t="shared" si="19"/>
        <v>-</v>
      </c>
      <c r="AL133" s="32">
        <f t="shared" si="19"/>
        <v>2</v>
      </c>
      <c r="AM133" s="32">
        <f t="shared" si="19"/>
        <v>2.5</v>
      </c>
      <c r="AN133" s="32">
        <f t="shared" si="18"/>
        <v>2.25</v>
      </c>
      <c r="AO133" s="32" t="str">
        <f t="shared" si="18"/>
        <v>-</v>
      </c>
    </row>
    <row r="134" spans="1:41" ht="13.5" customHeight="1">
      <c r="A134" s="2"/>
      <c r="B134" s="2"/>
      <c r="C134" s="2" t="s">
        <v>5</v>
      </c>
      <c r="D134" s="22"/>
      <c r="E134" s="27">
        <f t="shared" si="12"/>
        <v>51</v>
      </c>
      <c r="F134" s="25">
        <f t="shared" si="13"/>
        <v>51</v>
      </c>
      <c r="G134" s="25">
        <f t="shared" si="14"/>
        <v>50</v>
      </c>
      <c r="H134" s="289">
        <v>49</v>
      </c>
      <c r="I134" s="289" t="s">
        <v>313</v>
      </c>
      <c r="J134" s="289">
        <v>1</v>
      </c>
      <c r="K134" s="289" t="s">
        <v>313</v>
      </c>
      <c r="L134" s="289">
        <v>1</v>
      </c>
      <c r="M134" s="289" t="s">
        <v>313</v>
      </c>
      <c r="O134" s="2"/>
      <c r="P134" s="2"/>
      <c r="Q134" s="2" t="s">
        <v>5</v>
      </c>
      <c r="R134" s="22"/>
      <c r="S134" s="27">
        <f t="shared" si="15"/>
        <v>93</v>
      </c>
      <c r="T134" s="25">
        <f t="shared" si="16"/>
        <v>93</v>
      </c>
      <c r="U134" s="25">
        <f t="shared" si="17"/>
        <v>92</v>
      </c>
      <c r="V134" s="289">
        <v>90</v>
      </c>
      <c r="W134" s="289" t="s">
        <v>313</v>
      </c>
      <c r="X134" s="289">
        <v>2</v>
      </c>
      <c r="Y134" s="289" t="s">
        <v>313</v>
      </c>
      <c r="Z134" s="289">
        <v>1</v>
      </c>
      <c r="AA134" s="289" t="s">
        <v>313</v>
      </c>
      <c r="AC134" s="2"/>
      <c r="AD134" s="2"/>
      <c r="AE134" s="2" t="s">
        <v>5</v>
      </c>
      <c r="AF134" s="22"/>
      <c r="AG134" s="33">
        <f t="shared" si="19"/>
        <v>1.8235294117647058</v>
      </c>
      <c r="AH134" s="32">
        <f t="shared" si="19"/>
        <v>1.8235294117647058</v>
      </c>
      <c r="AI134" s="32">
        <f t="shared" si="19"/>
        <v>1.84</v>
      </c>
      <c r="AJ134" s="32">
        <f t="shared" ref="AJ134:AO186" si="20">IF(H134="-","-",IF(H134="x","x",V134/H134))</f>
        <v>1.8367346938775511</v>
      </c>
      <c r="AK134" s="32" t="str">
        <f t="shared" si="20"/>
        <v>-</v>
      </c>
      <c r="AL134" s="32">
        <f t="shared" si="20"/>
        <v>2</v>
      </c>
      <c r="AM134" s="32" t="str">
        <f t="shared" si="20"/>
        <v>-</v>
      </c>
      <c r="AN134" s="32">
        <f t="shared" si="18"/>
        <v>1</v>
      </c>
      <c r="AO134" s="32" t="str">
        <f t="shared" si="18"/>
        <v>-</v>
      </c>
    </row>
    <row r="135" spans="1:41" ht="13.5" customHeight="1">
      <c r="A135" s="2"/>
      <c r="B135" s="2" t="s">
        <v>48</v>
      </c>
      <c r="C135" s="2"/>
      <c r="D135" s="22"/>
      <c r="E135" s="25">
        <f t="shared" ref="E135:E183" si="21">IF(COUNTIF(F135:M135,"x"),"x",IF(SUM(F135,M135)=0,"-",SUM(F135,M135)))</f>
        <v>657</v>
      </c>
      <c r="F135" s="25">
        <f t="shared" ref="F135:F183" si="22">IF(COUNTIF(G135:L135,"x"),"x",IF(SUM(G135,L135)=0,"-",SUM(G135,L135)))</f>
        <v>654</v>
      </c>
      <c r="G135" s="25">
        <f t="shared" ref="G135:G183" si="23">IF(COUNTIF(H135:K135,"x"),"x",IF(SUM(H135:K135)=0,"-",SUM(H135:K135)))</f>
        <v>642</v>
      </c>
      <c r="H135" s="289">
        <v>521</v>
      </c>
      <c r="I135" s="289" t="s">
        <v>313</v>
      </c>
      <c r="J135" s="289">
        <v>103</v>
      </c>
      <c r="K135" s="289">
        <v>18</v>
      </c>
      <c r="L135" s="289">
        <v>12</v>
      </c>
      <c r="M135" s="289">
        <v>3</v>
      </c>
      <c r="O135" s="2"/>
      <c r="P135" s="2" t="s">
        <v>48</v>
      </c>
      <c r="Q135" s="2"/>
      <c r="R135" s="22"/>
      <c r="S135" s="25">
        <f t="shared" ref="S135:S183" si="24">IF(COUNTIF(T135:AA135,"x"),"x",IF(SUM(T135,AA135)=0,"-",SUM(T135,AA135)))</f>
        <v>1408</v>
      </c>
      <c r="T135" s="25">
        <f t="shared" ref="T135:T183" si="25">IF(COUNTIF(U135:Z135,"x"),"x",IF(SUM(U135,Z135)=0,"-",SUM(U135,Z135)))</f>
        <v>1398</v>
      </c>
      <c r="U135" s="25">
        <f t="shared" ref="U135:U183" si="26">IF(COUNTIF(V135:Y135,"x"),"x",IF(SUM(V135:Y135)=0,"-",SUM(V135:Y135)))</f>
        <v>1381</v>
      </c>
      <c r="V135" s="289">
        <v>1090</v>
      </c>
      <c r="W135" s="289" t="s">
        <v>313</v>
      </c>
      <c r="X135" s="289">
        <v>250</v>
      </c>
      <c r="Y135" s="289">
        <v>41</v>
      </c>
      <c r="Z135" s="289">
        <v>17</v>
      </c>
      <c r="AA135" s="289">
        <v>10</v>
      </c>
      <c r="AC135" s="2"/>
      <c r="AD135" s="2" t="s">
        <v>48</v>
      </c>
      <c r="AE135" s="2"/>
      <c r="AF135" s="22"/>
      <c r="AG135" s="33">
        <f t="shared" ref="AG135:AL198" si="27">IF(E135="-","-",IF(E135="x","x",S135/E135))</f>
        <v>2.1430745814307457</v>
      </c>
      <c r="AH135" s="32">
        <f t="shared" si="27"/>
        <v>2.1376146788990824</v>
      </c>
      <c r="AI135" s="32">
        <f t="shared" si="27"/>
        <v>2.1510903426791277</v>
      </c>
      <c r="AJ135" s="32">
        <f t="shared" si="20"/>
        <v>2.092130518234165</v>
      </c>
      <c r="AK135" s="32" t="str">
        <f t="shared" si="20"/>
        <v>-</v>
      </c>
      <c r="AL135" s="32">
        <f t="shared" si="20"/>
        <v>2.4271844660194173</v>
      </c>
      <c r="AM135" s="32">
        <f t="shared" si="20"/>
        <v>2.2777777777777777</v>
      </c>
      <c r="AN135" s="32">
        <f t="shared" si="18"/>
        <v>1.4166666666666667</v>
      </c>
      <c r="AO135" s="32">
        <f t="shared" si="18"/>
        <v>3.3333333333333335</v>
      </c>
    </row>
    <row r="136" spans="1:41" ht="13.5" customHeight="1">
      <c r="A136" s="2"/>
      <c r="B136" s="2"/>
      <c r="C136" s="2" t="s">
        <v>4</v>
      </c>
      <c r="D136" s="22"/>
      <c r="E136" s="27">
        <f t="shared" si="21"/>
        <v>309</v>
      </c>
      <c r="F136" s="25">
        <f t="shared" si="22"/>
        <v>309</v>
      </c>
      <c r="G136" s="25">
        <f t="shared" si="23"/>
        <v>304</v>
      </c>
      <c r="H136" s="289">
        <v>250</v>
      </c>
      <c r="I136" s="289" t="s">
        <v>313</v>
      </c>
      <c r="J136" s="289">
        <v>43</v>
      </c>
      <c r="K136" s="289">
        <v>11</v>
      </c>
      <c r="L136" s="289">
        <v>5</v>
      </c>
      <c r="M136" s="289" t="s">
        <v>313</v>
      </c>
      <c r="O136" s="2"/>
      <c r="P136" s="2"/>
      <c r="Q136" s="2" t="s">
        <v>4</v>
      </c>
      <c r="R136" s="22"/>
      <c r="S136" s="27">
        <f t="shared" si="24"/>
        <v>643</v>
      </c>
      <c r="T136" s="25">
        <f t="shared" si="25"/>
        <v>643</v>
      </c>
      <c r="U136" s="25">
        <f t="shared" si="26"/>
        <v>634</v>
      </c>
      <c r="V136" s="289">
        <v>511</v>
      </c>
      <c r="W136" s="289" t="s">
        <v>313</v>
      </c>
      <c r="X136" s="289">
        <v>91</v>
      </c>
      <c r="Y136" s="289">
        <v>32</v>
      </c>
      <c r="Z136" s="289">
        <v>9</v>
      </c>
      <c r="AA136" s="289" t="s">
        <v>313</v>
      </c>
      <c r="AC136" s="2"/>
      <c r="AD136" s="2"/>
      <c r="AE136" s="2" t="s">
        <v>4</v>
      </c>
      <c r="AF136" s="22"/>
      <c r="AG136" s="33">
        <f t="shared" si="27"/>
        <v>2.0809061488673137</v>
      </c>
      <c r="AH136" s="32">
        <f t="shared" si="27"/>
        <v>2.0809061488673137</v>
      </c>
      <c r="AI136" s="32">
        <f t="shared" si="27"/>
        <v>2.0855263157894739</v>
      </c>
      <c r="AJ136" s="32">
        <f t="shared" si="20"/>
        <v>2.044</v>
      </c>
      <c r="AK136" s="32" t="str">
        <f t="shared" si="20"/>
        <v>-</v>
      </c>
      <c r="AL136" s="32">
        <f t="shared" si="20"/>
        <v>2.1162790697674421</v>
      </c>
      <c r="AM136" s="32">
        <f t="shared" si="20"/>
        <v>2.9090909090909092</v>
      </c>
      <c r="AN136" s="32">
        <f t="shared" si="18"/>
        <v>1.8</v>
      </c>
      <c r="AO136" s="32" t="str">
        <f t="shared" si="18"/>
        <v>-</v>
      </c>
    </row>
    <row r="137" spans="1:41" ht="13.5" customHeight="1">
      <c r="A137" s="2"/>
      <c r="B137" s="2"/>
      <c r="C137" s="2" t="s">
        <v>5</v>
      </c>
      <c r="D137" s="22"/>
      <c r="E137" s="27">
        <f t="shared" si="21"/>
        <v>323</v>
      </c>
      <c r="F137" s="25">
        <f t="shared" si="22"/>
        <v>320</v>
      </c>
      <c r="G137" s="25">
        <f t="shared" si="23"/>
        <v>313</v>
      </c>
      <c r="H137" s="289">
        <v>248</v>
      </c>
      <c r="I137" s="289" t="s">
        <v>313</v>
      </c>
      <c r="J137" s="289">
        <v>58</v>
      </c>
      <c r="K137" s="289">
        <v>7</v>
      </c>
      <c r="L137" s="289">
        <v>7</v>
      </c>
      <c r="M137" s="289">
        <v>3</v>
      </c>
      <c r="O137" s="2"/>
      <c r="P137" s="2"/>
      <c r="Q137" s="2" t="s">
        <v>5</v>
      </c>
      <c r="R137" s="22"/>
      <c r="S137" s="27">
        <f t="shared" si="24"/>
        <v>718</v>
      </c>
      <c r="T137" s="25">
        <f t="shared" si="25"/>
        <v>708</v>
      </c>
      <c r="U137" s="25">
        <f t="shared" si="26"/>
        <v>700</v>
      </c>
      <c r="V137" s="289">
        <v>535</v>
      </c>
      <c r="W137" s="289" t="s">
        <v>313</v>
      </c>
      <c r="X137" s="289">
        <v>156</v>
      </c>
      <c r="Y137" s="289">
        <v>9</v>
      </c>
      <c r="Z137" s="289">
        <v>8</v>
      </c>
      <c r="AA137" s="289">
        <v>10</v>
      </c>
      <c r="AC137" s="2"/>
      <c r="AD137" s="2"/>
      <c r="AE137" s="2" t="s">
        <v>5</v>
      </c>
      <c r="AF137" s="22"/>
      <c r="AG137" s="33">
        <f t="shared" si="27"/>
        <v>2.2229102167182662</v>
      </c>
      <c r="AH137" s="32">
        <f t="shared" si="27"/>
        <v>2.2124999999999999</v>
      </c>
      <c r="AI137" s="32">
        <f t="shared" si="27"/>
        <v>2.2364217252396168</v>
      </c>
      <c r="AJ137" s="32">
        <f t="shared" si="20"/>
        <v>2.157258064516129</v>
      </c>
      <c r="AK137" s="32" t="str">
        <f t="shared" si="20"/>
        <v>-</v>
      </c>
      <c r="AL137" s="32">
        <f t="shared" si="20"/>
        <v>2.6896551724137931</v>
      </c>
      <c r="AM137" s="32">
        <f t="shared" si="20"/>
        <v>1.2857142857142858</v>
      </c>
      <c r="AN137" s="32">
        <f t="shared" si="18"/>
        <v>1.1428571428571428</v>
      </c>
      <c r="AO137" s="32">
        <f t="shared" si="18"/>
        <v>3.3333333333333335</v>
      </c>
    </row>
    <row r="138" spans="1:41" ht="13.5" customHeight="1">
      <c r="A138" s="2"/>
      <c r="B138" s="2"/>
      <c r="C138" s="2" t="s">
        <v>6</v>
      </c>
      <c r="D138" s="22"/>
      <c r="E138" s="27">
        <f t="shared" si="21"/>
        <v>18</v>
      </c>
      <c r="F138" s="25">
        <f t="shared" si="22"/>
        <v>18</v>
      </c>
      <c r="G138" s="25">
        <f t="shared" si="23"/>
        <v>18</v>
      </c>
      <c r="H138" s="289">
        <v>16</v>
      </c>
      <c r="I138" s="289" t="s">
        <v>313</v>
      </c>
      <c r="J138" s="289">
        <v>2</v>
      </c>
      <c r="K138" s="289" t="s">
        <v>313</v>
      </c>
      <c r="L138" s="289" t="s">
        <v>313</v>
      </c>
      <c r="M138" s="289" t="s">
        <v>313</v>
      </c>
      <c r="O138" s="2"/>
      <c r="P138" s="2"/>
      <c r="Q138" s="2" t="s">
        <v>6</v>
      </c>
      <c r="R138" s="22"/>
      <c r="S138" s="27">
        <f t="shared" si="24"/>
        <v>32</v>
      </c>
      <c r="T138" s="25">
        <f t="shared" si="25"/>
        <v>32</v>
      </c>
      <c r="U138" s="25">
        <f t="shared" si="26"/>
        <v>32</v>
      </c>
      <c r="V138" s="289">
        <v>29</v>
      </c>
      <c r="W138" s="289" t="s">
        <v>313</v>
      </c>
      <c r="X138" s="289">
        <v>3</v>
      </c>
      <c r="Y138" s="289" t="s">
        <v>313</v>
      </c>
      <c r="Z138" s="289" t="s">
        <v>313</v>
      </c>
      <c r="AA138" s="289" t="s">
        <v>313</v>
      </c>
      <c r="AC138" s="2"/>
      <c r="AD138" s="2"/>
      <c r="AE138" s="2" t="s">
        <v>6</v>
      </c>
      <c r="AF138" s="22"/>
      <c r="AG138" s="33">
        <f t="shared" si="27"/>
        <v>1.7777777777777777</v>
      </c>
      <c r="AH138" s="32">
        <f t="shared" si="27"/>
        <v>1.7777777777777777</v>
      </c>
      <c r="AI138" s="32">
        <f t="shared" si="27"/>
        <v>1.7777777777777777</v>
      </c>
      <c r="AJ138" s="32">
        <f t="shared" si="20"/>
        <v>1.8125</v>
      </c>
      <c r="AK138" s="32" t="str">
        <f t="shared" si="20"/>
        <v>-</v>
      </c>
      <c r="AL138" s="32">
        <f t="shared" si="20"/>
        <v>1.5</v>
      </c>
      <c r="AM138" s="32" t="str">
        <f t="shared" si="20"/>
        <v>-</v>
      </c>
      <c r="AN138" s="32" t="str">
        <f t="shared" si="18"/>
        <v>-</v>
      </c>
      <c r="AO138" s="32" t="str">
        <f t="shared" si="18"/>
        <v>-</v>
      </c>
    </row>
    <row r="139" spans="1:41" ht="13.5" customHeight="1">
      <c r="A139" s="2"/>
      <c r="B139" s="2"/>
      <c r="C139" s="2" t="s">
        <v>10</v>
      </c>
      <c r="D139" s="22"/>
      <c r="E139" s="27">
        <f t="shared" si="21"/>
        <v>7</v>
      </c>
      <c r="F139" s="25">
        <f t="shared" si="22"/>
        <v>7</v>
      </c>
      <c r="G139" s="25">
        <f t="shared" si="23"/>
        <v>7</v>
      </c>
      <c r="H139" s="289">
        <v>7</v>
      </c>
      <c r="I139" s="289" t="s">
        <v>313</v>
      </c>
      <c r="J139" s="289" t="s">
        <v>313</v>
      </c>
      <c r="K139" s="289" t="s">
        <v>313</v>
      </c>
      <c r="L139" s="289" t="s">
        <v>313</v>
      </c>
      <c r="M139" s="289" t="s">
        <v>313</v>
      </c>
      <c r="O139" s="2"/>
      <c r="P139" s="2"/>
      <c r="Q139" s="2" t="s">
        <v>10</v>
      </c>
      <c r="R139" s="22"/>
      <c r="S139" s="27">
        <f t="shared" si="24"/>
        <v>15</v>
      </c>
      <c r="T139" s="25">
        <f t="shared" si="25"/>
        <v>15</v>
      </c>
      <c r="U139" s="25">
        <f t="shared" si="26"/>
        <v>15</v>
      </c>
      <c r="V139" s="289">
        <v>15</v>
      </c>
      <c r="W139" s="289" t="s">
        <v>313</v>
      </c>
      <c r="X139" s="289" t="s">
        <v>313</v>
      </c>
      <c r="Y139" s="289" t="s">
        <v>313</v>
      </c>
      <c r="Z139" s="289" t="s">
        <v>313</v>
      </c>
      <c r="AA139" s="289" t="s">
        <v>313</v>
      </c>
      <c r="AC139" s="2"/>
      <c r="AD139" s="2"/>
      <c r="AE139" s="2" t="s">
        <v>10</v>
      </c>
      <c r="AF139" s="22"/>
      <c r="AG139" s="33">
        <f t="shared" si="27"/>
        <v>2.1428571428571428</v>
      </c>
      <c r="AH139" s="32">
        <f t="shared" si="27"/>
        <v>2.1428571428571428</v>
      </c>
      <c r="AI139" s="32">
        <f t="shared" si="27"/>
        <v>2.1428571428571428</v>
      </c>
      <c r="AJ139" s="32">
        <f t="shared" si="20"/>
        <v>2.1428571428571428</v>
      </c>
      <c r="AK139" s="32" t="str">
        <f t="shared" si="20"/>
        <v>-</v>
      </c>
      <c r="AL139" s="32" t="str">
        <f t="shared" si="20"/>
        <v>-</v>
      </c>
      <c r="AM139" s="32" t="str">
        <f t="shared" si="20"/>
        <v>-</v>
      </c>
      <c r="AN139" s="32" t="str">
        <f t="shared" si="18"/>
        <v>-</v>
      </c>
      <c r="AO139" s="32" t="str">
        <f t="shared" si="18"/>
        <v>-</v>
      </c>
    </row>
    <row r="140" spans="1:41" ht="13.5" customHeight="1">
      <c r="A140" s="2"/>
      <c r="B140" s="2" t="s">
        <v>49</v>
      </c>
      <c r="C140" s="2"/>
      <c r="D140" s="22"/>
      <c r="E140" s="27">
        <f t="shared" si="21"/>
        <v>584</v>
      </c>
      <c r="F140" s="25">
        <f t="shared" si="22"/>
        <v>584</v>
      </c>
      <c r="G140" s="25">
        <f t="shared" si="23"/>
        <v>562</v>
      </c>
      <c r="H140" s="289">
        <v>211</v>
      </c>
      <c r="I140" s="289">
        <v>44</v>
      </c>
      <c r="J140" s="289">
        <v>294</v>
      </c>
      <c r="K140" s="289">
        <v>13</v>
      </c>
      <c r="L140" s="289">
        <v>22</v>
      </c>
      <c r="M140" s="289" t="s">
        <v>313</v>
      </c>
      <c r="O140" s="2"/>
      <c r="P140" s="2" t="s">
        <v>49</v>
      </c>
      <c r="Q140" s="2"/>
      <c r="R140" s="22"/>
      <c r="S140" s="27">
        <f t="shared" si="24"/>
        <v>1054</v>
      </c>
      <c r="T140" s="25">
        <f t="shared" si="25"/>
        <v>1054</v>
      </c>
      <c r="U140" s="25">
        <f t="shared" si="26"/>
        <v>1009</v>
      </c>
      <c r="V140" s="289">
        <v>457</v>
      </c>
      <c r="W140" s="289">
        <v>50</v>
      </c>
      <c r="X140" s="289">
        <v>478</v>
      </c>
      <c r="Y140" s="289">
        <v>24</v>
      </c>
      <c r="Z140" s="289">
        <v>45</v>
      </c>
      <c r="AA140" s="289" t="s">
        <v>313</v>
      </c>
      <c r="AC140" s="2"/>
      <c r="AD140" s="2" t="s">
        <v>49</v>
      </c>
      <c r="AE140" s="2"/>
      <c r="AF140" s="22"/>
      <c r="AG140" s="33">
        <f t="shared" si="27"/>
        <v>1.8047945205479452</v>
      </c>
      <c r="AH140" s="32">
        <f t="shared" si="27"/>
        <v>1.8047945205479452</v>
      </c>
      <c r="AI140" s="32">
        <f t="shared" si="27"/>
        <v>1.7953736654804271</v>
      </c>
      <c r="AJ140" s="32">
        <f t="shared" si="20"/>
        <v>2.1658767772511847</v>
      </c>
      <c r="AK140" s="32">
        <f t="shared" si="20"/>
        <v>1.1363636363636365</v>
      </c>
      <c r="AL140" s="32">
        <f t="shared" si="20"/>
        <v>1.6258503401360545</v>
      </c>
      <c r="AM140" s="32">
        <f t="shared" si="20"/>
        <v>1.8461538461538463</v>
      </c>
      <c r="AN140" s="32">
        <f t="shared" si="18"/>
        <v>2.0454545454545454</v>
      </c>
      <c r="AO140" s="32" t="str">
        <f t="shared" si="18"/>
        <v>-</v>
      </c>
    </row>
    <row r="141" spans="1:41" ht="13.5" customHeight="1">
      <c r="A141" s="2"/>
      <c r="B141" s="2" t="s">
        <v>50</v>
      </c>
      <c r="C141" s="2"/>
      <c r="D141" s="22"/>
      <c r="E141" s="27">
        <f t="shared" si="21"/>
        <v>543</v>
      </c>
      <c r="F141" s="25">
        <f t="shared" si="22"/>
        <v>543</v>
      </c>
      <c r="G141" s="25">
        <f t="shared" si="23"/>
        <v>514</v>
      </c>
      <c r="H141" s="289">
        <v>154</v>
      </c>
      <c r="I141" s="289">
        <v>93</v>
      </c>
      <c r="J141" s="289">
        <v>245</v>
      </c>
      <c r="K141" s="289">
        <v>22</v>
      </c>
      <c r="L141" s="289">
        <v>29</v>
      </c>
      <c r="M141" s="289" t="s">
        <v>313</v>
      </c>
      <c r="O141" s="2"/>
      <c r="P141" s="2" t="s">
        <v>50</v>
      </c>
      <c r="Q141" s="2"/>
      <c r="R141" s="22"/>
      <c r="S141" s="27">
        <f t="shared" si="24"/>
        <v>986</v>
      </c>
      <c r="T141" s="25">
        <f t="shared" si="25"/>
        <v>986</v>
      </c>
      <c r="U141" s="25">
        <f t="shared" si="26"/>
        <v>949</v>
      </c>
      <c r="V141" s="289">
        <v>363</v>
      </c>
      <c r="W141" s="289">
        <v>150</v>
      </c>
      <c r="X141" s="289">
        <v>408</v>
      </c>
      <c r="Y141" s="289">
        <v>28</v>
      </c>
      <c r="Z141" s="289">
        <v>37</v>
      </c>
      <c r="AA141" s="289" t="s">
        <v>313</v>
      </c>
      <c r="AC141" s="2"/>
      <c r="AD141" s="2" t="s">
        <v>50</v>
      </c>
      <c r="AE141" s="2"/>
      <c r="AF141" s="22"/>
      <c r="AG141" s="33">
        <f t="shared" si="27"/>
        <v>1.8158379373848987</v>
      </c>
      <c r="AH141" s="32">
        <f t="shared" si="27"/>
        <v>1.8158379373848987</v>
      </c>
      <c r="AI141" s="32">
        <f t="shared" si="27"/>
        <v>1.8463035019455254</v>
      </c>
      <c r="AJ141" s="32">
        <f t="shared" si="20"/>
        <v>2.3571428571428572</v>
      </c>
      <c r="AK141" s="32">
        <f t="shared" si="20"/>
        <v>1.6129032258064515</v>
      </c>
      <c r="AL141" s="32">
        <f t="shared" si="20"/>
        <v>1.6653061224489796</v>
      </c>
      <c r="AM141" s="32">
        <f t="shared" si="20"/>
        <v>1.2727272727272727</v>
      </c>
      <c r="AN141" s="32">
        <f t="shared" si="18"/>
        <v>1.2758620689655173</v>
      </c>
      <c r="AO141" s="32" t="str">
        <f t="shared" si="18"/>
        <v>-</v>
      </c>
    </row>
    <row r="142" spans="1:41" ht="13.5" customHeight="1">
      <c r="A142" s="2"/>
      <c r="B142" s="2" t="s">
        <v>51</v>
      </c>
      <c r="C142" s="2"/>
      <c r="D142" s="22"/>
      <c r="E142" s="27">
        <f t="shared" si="21"/>
        <v>1160</v>
      </c>
      <c r="F142" s="25">
        <f t="shared" si="22"/>
        <v>1154</v>
      </c>
      <c r="G142" s="25">
        <f t="shared" si="23"/>
        <v>1124</v>
      </c>
      <c r="H142" s="289">
        <v>760</v>
      </c>
      <c r="I142" s="289">
        <v>127</v>
      </c>
      <c r="J142" s="289">
        <v>202</v>
      </c>
      <c r="K142" s="289">
        <v>35</v>
      </c>
      <c r="L142" s="289">
        <v>30</v>
      </c>
      <c r="M142" s="289">
        <v>6</v>
      </c>
      <c r="O142" s="2"/>
      <c r="P142" s="2" t="s">
        <v>51</v>
      </c>
      <c r="Q142" s="2"/>
      <c r="R142" s="22"/>
      <c r="S142" s="27">
        <f t="shared" si="24"/>
        <v>2347</v>
      </c>
      <c r="T142" s="25">
        <f t="shared" si="25"/>
        <v>2338</v>
      </c>
      <c r="U142" s="25">
        <f t="shared" si="26"/>
        <v>2279</v>
      </c>
      <c r="V142" s="289">
        <v>1674</v>
      </c>
      <c r="W142" s="289">
        <v>197</v>
      </c>
      <c r="X142" s="289">
        <v>330</v>
      </c>
      <c r="Y142" s="289">
        <v>78</v>
      </c>
      <c r="Z142" s="289">
        <v>59</v>
      </c>
      <c r="AA142" s="289">
        <v>9</v>
      </c>
      <c r="AC142" s="2"/>
      <c r="AD142" s="2" t="s">
        <v>51</v>
      </c>
      <c r="AE142" s="2"/>
      <c r="AF142" s="22"/>
      <c r="AG142" s="33">
        <f t="shared" si="27"/>
        <v>2.0232758620689655</v>
      </c>
      <c r="AH142" s="32">
        <f t="shared" si="27"/>
        <v>2.0259965337954937</v>
      </c>
      <c r="AI142" s="32">
        <f t="shared" si="27"/>
        <v>2.0275800711743774</v>
      </c>
      <c r="AJ142" s="32">
        <f t="shared" si="20"/>
        <v>2.2026315789473685</v>
      </c>
      <c r="AK142" s="32">
        <f t="shared" si="20"/>
        <v>1.5511811023622046</v>
      </c>
      <c r="AL142" s="32">
        <f t="shared" si="20"/>
        <v>1.6336633663366336</v>
      </c>
      <c r="AM142" s="32">
        <f t="shared" si="20"/>
        <v>2.2285714285714286</v>
      </c>
      <c r="AN142" s="32">
        <f t="shared" si="18"/>
        <v>1.9666666666666666</v>
      </c>
      <c r="AO142" s="32">
        <f t="shared" si="18"/>
        <v>1.5</v>
      </c>
    </row>
    <row r="143" spans="1:41" ht="13.5" customHeight="1">
      <c r="A143" s="2"/>
      <c r="B143" s="2" t="s">
        <v>52</v>
      </c>
      <c r="C143" s="2"/>
      <c r="D143" s="22"/>
      <c r="E143" s="27">
        <f t="shared" si="21"/>
        <v>611</v>
      </c>
      <c r="F143" s="25">
        <f t="shared" si="22"/>
        <v>611</v>
      </c>
      <c r="G143" s="25">
        <f t="shared" si="23"/>
        <v>610</v>
      </c>
      <c r="H143" s="289">
        <v>222</v>
      </c>
      <c r="I143" s="289">
        <v>164</v>
      </c>
      <c r="J143" s="289">
        <v>216</v>
      </c>
      <c r="K143" s="289">
        <v>8</v>
      </c>
      <c r="L143" s="289">
        <v>1</v>
      </c>
      <c r="M143" s="289" t="s">
        <v>313</v>
      </c>
      <c r="O143" s="2"/>
      <c r="P143" s="2" t="s">
        <v>52</v>
      </c>
      <c r="Q143" s="2"/>
      <c r="R143" s="22"/>
      <c r="S143" s="27">
        <f t="shared" si="24"/>
        <v>974</v>
      </c>
      <c r="T143" s="25">
        <f t="shared" si="25"/>
        <v>974</v>
      </c>
      <c r="U143" s="25">
        <f t="shared" si="26"/>
        <v>973</v>
      </c>
      <c r="V143" s="289">
        <v>437</v>
      </c>
      <c r="W143" s="289">
        <v>263</v>
      </c>
      <c r="X143" s="289">
        <v>261</v>
      </c>
      <c r="Y143" s="289">
        <v>12</v>
      </c>
      <c r="Z143" s="289">
        <v>1</v>
      </c>
      <c r="AA143" s="289" t="s">
        <v>313</v>
      </c>
      <c r="AC143" s="2"/>
      <c r="AD143" s="2" t="s">
        <v>52</v>
      </c>
      <c r="AE143" s="2"/>
      <c r="AF143" s="22"/>
      <c r="AG143" s="33">
        <f t="shared" si="27"/>
        <v>1.5941080196399344</v>
      </c>
      <c r="AH143" s="32">
        <f t="shared" si="27"/>
        <v>1.5941080196399344</v>
      </c>
      <c r="AI143" s="32">
        <f t="shared" si="27"/>
        <v>1.5950819672131147</v>
      </c>
      <c r="AJ143" s="32">
        <f t="shared" si="20"/>
        <v>1.9684684684684686</v>
      </c>
      <c r="AK143" s="32">
        <f t="shared" si="20"/>
        <v>1.6036585365853659</v>
      </c>
      <c r="AL143" s="32">
        <f t="shared" si="20"/>
        <v>1.2083333333333333</v>
      </c>
      <c r="AM143" s="32">
        <f t="shared" si="20"/>
        <v>1.5</v>
      </c>
      <c r="AN143" s="32">
        <f t="shared" si="18"/>
        <v>1</v>
      </c>
      <c r="AO143" s="32" t="str">
        <f t="shared" si="18"/>
        <v>-</v>
      </c>
    </row>
    <row r="144" spans="1:41" ht="13.5" customHeight="1">
      <c r="A144" s="2"/>
      <c r="B144" s="2" t="s">
        <v>53</v>
      </c>
      <c r="C144" s="2"/>
      <c r="D144" s="22"/>
      <c r="E144" s="27">
        <f t="shared" si="21"/>
        <v>60</v>
      </c>
      <c r="F144" s="25">
        <f t="shared" si="22"/>
        <v>60</v>
      </c>
      <c r="G144" s="25">
        <f t="shared" si="23"/>
        <v>57</v>
      </c>
      <c r="H144" s="289">
        <v>44</v>
      </c>
      <c r="I144" s="289" t="s">
        <v>313</v>
      </c>
      <c r="J144" s="289">
        <v>13</v>
      </c>
      <c r="K144" s="289" t="s">
        <v>313</v>
      </c>
      <c r="L144" s="289">
        <v>3</v>
      </c>
      <c r="M144" s="289" t="s">
        <v>313</v>
      </c>
      <c r="O144" s="2"/>
      <c r="P144" s="2" t="s">
        <v>53</v>
      </c>
      <c r="Q144" s="2"/>
      <c r="R144" s="22"/>
      <c r="S144" s="27">
        <f t="shared" si="24"/>
        <v>114</v>
      </c>
      <c r="T144" s="25">
        <f t="shared" si="25"/>
        <v>114</v>
      </c>
      <c r="U144" s="25">
        <f t="shared" si="26"/>
        <v>110</v>
      </c>
      <c r="V144" s="289">
        <v>89</v>
      </c>
      <c r="W144" s="289" t="s">
        <v>313</v>
      </c>
      <c r="X144" s="289">
        <v>21</v>
      </c>
      <c r="Y144" s="289" t="s">
        <v>313</v>
      </c>
      <c r="Z144" s="289">
        <v>4</v>
      </c>
      <c r="AA144" s="289" t="s">
        <v>313</v>
      </c>
      <c r="AC144" s="2"/>
      <c r="AD144" s="2" t="s">
        <v>53</v>
      </c>
      <c r="AE144" s="2"/>
      <c r="AF144" s="22"/>
      <c r="AG144" s="33">
        <f t="shared" si="27"/>
        <v>1.9</v>
      </c>
      <c r="AH144" s="32">
        <f t="shared" si="27"/>
        <v>1.9</v>
      </c>
      <c r="AI144" s="32">
        <f t="shared" si="27"/>
        <v>1.9298245614035088</v>
      </c>
      <c r="AJ144" s="32">
        <f t="shared" si="20"/>
        <v>2.0227272727272729</v>
      </c>
      <c r="AK144" s="32" t="str">
        <f t="shared" si="20"/>
        <v>-</v>
      </c>
      <c r="AL144" s="32">
        <f t="shared" si="20"/>
        <v>1.6153846153846154</v>
      </c>
      <c r="AM144" s="32" t="str">
        <f t="shared" si="20"/>
        <v>-</v>
      </c>
      <c r="AN144" s="32">
        <f t="shared" si="18"/>
        <v>1.3333333333333333</v>
      </c>
      <c r="AO144" s="32" t="str">
        <f t="shared" si="18"/>
        <v>-</v>
      </c>
    </row>
    <row r="145" spans="1:41" ht="13.5" customHeight="1">
      <c r="A145" s="2"/>
      <c r="B145" s="2" t="s">
        <v>54</v>
      </c>
      <c r="C145" s="2"/>
      <c r="D145" s="22"/>
      <c r="E145" s="25">
        <f t="shared" si="21"/>
        <v>4120</v>
      </c>
      <c r="F145" s="25">
        <f t="shared" si="22"/>
        <v>4072</v>
      </c>
      <c r="G145" s="25">
        <f t="shared" si="23"/>
        <v>4006</v>
      </c>
      <c r="H145" s="289">
        <v>2922</v>
      </c>
      <c r="I145" s="289">
        <v>308</v>
      </c>
      <c r="J145" s="289">
        <v>746</v>
      </c>
      <c r="K145" s="289">
        <v>30</v>
      </c>
      <c r="L145" s="289">
        <v>66</v>
      </c>
      <c r="M145" s="289">
        <v>48</v>
      </c>
      <c r="O145" s="2"/>
      <c r="P145" s="2" t="s">
        <v>54</v>
      </c>
      <c r="Q145" s="2"/>
      <c r="R145" s="22"/>
      <c r="S145" s="25">
        <f t="shared" si="24"/>
        <v>8988</v>
      </c>
      <c r="T145" s="25">
        <f t="shared" si="25"/>
        <v>8908</v>
      </c>
      <c r="U145" s="25">
        <f t="shared" si="26"/>
        <v>8781</v>
      </c>
      <c r="V145" s="289">
        <v>6644</v>
      </c>
      <c r="W145" s="289">
        <v>620</v>
      </c>
      <c r="X145" s="289">
        <v>1459</v>
      </c>
      <c r="Y145" s="289">
        <v>58</v>
      </c>
      <c r="Z145" s="289">
        <v>127</v>
      </c>
      <c r="AA145" s="289">
        <v>80</v>
      </c>
      <c r="AC145" s="2"/>
      <c r="AD145" s="2" t="s">
        <v>54</v>
      </c>
      <c r="AE145" s="2"/>
      <c r="AF145" s="22"/>
      <c r="AG145" s="33">
        <f t="shared" si="27"/>
        <v>2.1815533980582522</v>
      </c>
      <c r="AH145" s="32">
        <f t="shared" si="27"/>
        <v>2.18762278978389</v>
      </c>
      <c r="AI145" s="32">
        <f t="shared" si="27"/>
        <v>2.1919620569146279</v>
      </c>
      <c r="AJ145" s="32">
        <f t="shared" si="20"/>
        <v>2.2737850787132103</v>
      </c>
      <c r="AK145" s="32">
        <f t="shared" si="20"/>
        <v>2.0129870129870131</v>
      </c>
      <c r="AL145" s="32">
        <f t="shared" si="20"/>
        <v>1.9557640750670242</v>
      </c>
      <c r="AM145" s="32">
        <f t="shared" si="20"/>
        <v>1.9333333333333333</v>
      </c>
      <c r="AN145" s="32">
        <f t="shared" si="18"/>
        <v>1.9242424242424243</v>
      </c>
      <c r="AO145" s="32">
        <f t="shared" si="18"/>
        <v>1.6666666666666667</v>
      </c>
    </row>
    <row r="146" spans="1:41" ht="13.5" customHeight="1">
      <c r="A146" s="2"/>
      <c r="B146" s="2"/>
      <c r="C146" s="2" t="s">
        <v>4</v>
      </c>
      <c r="D146" s="22"/>
      <c r="E146" s="27">
        <f t="shared" si="21"/>
        <v>919</v>
      </c>
      <c r="F146" s="25">
        <f t="shared" si="22"/>
        <v>913</v>
      </c>
      <c r="G146" s="25">
        <f t="shared" si="23"/>
        <v>896</v>
      </c>
      <c r="H146" s="289">
        <v>643</v>
      </c>
      <c r="I146" s="289">
        <v>75</v>
      </c>
      <c r="J146" s="289">
        <v>163</v>
      </c>
      <c r="K146" s="289">
        <v>15</v>
      </c>
      <c r="L146" s="289">
        <v>17</v>
      </c>
      <c r="M146" s="289">
        <v>6</v>
      </c>
      <c r="O146" s="2"/>
      <c r="P146" s="2"/>
      <c r="Q146" s="2" t="s">
        <v>4</v>
      </c>
      <c r="R146" s="22"/>
      <c r="S146" s="27">
        <f t="shared" si="24"/>
        <v>1967</v>
      </c>
      <c r="T146" s="25">
        <f t="shared" si="25"/>
        <v>1955</v>
      </c>
      <c r="U146" s="25">
        <f t="shared" si="26"/>
        <v>1922</v>
      </c>
      <c r="V146" s="289">
        <v>1426</v>
      </c>
      <c r="W146" s="289">
        <v>150</v>
      </c>
      <c r="X146" s="289">
        <v>316</v>
      </c>
      <c r="Y146" s="289">
        <v>30</v>
      </c>
      <c r="Z146" s="289">
        <v>33</v>
      </c>
      <c r="AA146" s="289">
        <v>12</v>
      </c>
      <c r="AC146" s="2"/>
      <c r="AD146" s="2"/>
      <c r="AE146" s="2" t="s">
        <v>4</v>
      </c>
      <c r="AF146" s="22"/>
      <c r="AG146" s="33">
        <f t="shared" si="27"/>
        <v>2.1403699673558214</v>
      </c>
      <c r="AH146" s="32">
        <f t="shared" si="27"/>
        <v>2.1412924424972619</v>
      </c>
      <c r="AI146" s="32">
        <f t="shared" si="27"/>
        <v>2.1450892857142856</v>
      </c>
      <c r="AJ146" s="32">
        <f t="shared" si="20"/>
        <v>2.2177293934681184</v>
      </c>
      <c r="AK146" s="32">
        <f t="shared" si="20"/>
        <v>2</v>
      </c>
      <c r="AL146" s="32">
        <f t="shared" si="20"/>
        <v>1.9386503067484662</v>
      </c>
      <c r="AM146" s="32">
        <f t="shared" si="20"/>
        <v>2</v>
      </c>
      <c r="AN146" s="32">
        <f t="shared" si="18"/>
        <v>1.9411764705882353</v>
      </c>
      <c r="AO146" s="32">
        <f t="shared" si="18"/>
        <v>2</v>
      </c>
    </row>
    <row r="147" spans="1:41" ht="13.5" customHeight="1">
      <c r="A147" s="2"/>
      <c r="B147" s="2"/>
      <c r="C147" s="2" t="s">
        <v>5</v>
      </c>
      <c r="D147" s="22"/>
      <c r="E147" s="27">
        <f t="shared" si="21"/>
        <v>1212</v>
      </c>
      <c r="F147" s="25">
        <f t="shared" si="22"/>
        <v>1189</v>
      </c>
      <c r="G147" s="25">
        <f t="shared" si="23"/>
        <v>1171</v>
      </c>
      <c r="H147" s="289">
        <v>823</v>
      </c>
      <c r="I147" s="289" t="s">
        <v>313</v>
      </c>
      <c r="J147" s="289">
        <v>336</v>
      </c>
      <c r="K147" s="289">
        <v>12</v>
      </c>
      <c r="L147" s="289">
        <v>18</v>
      </c>
      <c r="M147" s="289">
        <v>23</v>
      </c>
      <c r="O147" s="2"/>
      <c r="P147" s="2"/>
      <c r="Q147" s="2" t="s">
        <v>5</v>
      </c>
      <c r="R147" s="22"/>
      <c r="S147" s="27">
        <f t="shared" si="24"/>
        <v>2576</v>
      </c>
      <c r="T147" s="25">
        <f t="shared" si="25"/>
        <v>2543</v>
      </c>
      <c r="U147" s="25">
        <f t="shared" si="26"/>
        <v>2504</v>
      </c>
      <c r="V147" s="289">
        <v>1845</v>
      </c>
      <c r="W147" s="289" t="s">
        <v>313</v>
      </c>
      <c r="X147" s="289">
        <v>636</v>
      </c>
      <c r="Y147" s="289">
        <v>23</v>
      </c>
      <c r="Z147" s="289">
        <v>39</v>
      </c>
      <c r="AA147" s="289">
        <v>33</v>
      </c>
      <c r="AC147" s="2"/>
      <c r="AD147" s="2"/>
      <c r="AE147" s="2" t="s">
        <v>5</v>
      </c>
      <c r="AF147" s="22"/>
      <c r="AG147" s="33">
        <f t="shared" si="27"/>
        <v>2.1254125412541254</v>
      </c>
      <c r="AH147" s="32">
        <f t="shared" si="27"/>
        <v>2.138772077375946</v>
      </c>
      <c r="AI147" s="32">
        <f t="shared" si="27"/>
        <v>2.1383432963279247</v>
      </c>
      <c r="AJ147" s="32">
        <f t="shared" si="20"/>
        <v>2.2417982989064398</v>
      </c>
      <c r="AK147" s="32" t="str">
        <f t="shared" si="20"/>
        <v>-</v>
      </c>
      <c r="AL147" s="32">
        <f t="shared" si="20"/>
        <v>1.8928571428571428</v>
      </c>
      <c r="AM147" s="32">
        <f t="shared" si="20"/>
        <v>1.9166666666666667</v>
      </c>
      <c r="AN147" s="32">
        <f t="shared" si="18"/>
        <v>2.1666666666666665</v>
      </c>
      <c r="AO147" s="32">
        <f t="shared" si="18"/>
        <v>1.4347826086956521</v>
      </c>
    </row>
    <row r="148" spans="1:41" ht="13.5" customHeight="1">
      <c r="A148" s="2"/>
      <c r="B148" s="2"/>
      <c r="C148" s="2" t="s">
        <v>6</v>
      </c>
      <c r="D148" s="22"/>
      <c r="E148" s="27">
        <f t="shared" si="21"/>
        <v>734</v>
      </c>
      <c r="F148" s="25">
        <f t="shared" si="22"/>
        <v>731</v>
      </c>
      <c r="G148" s="25">
        <f t="shared" si="23"/>
        <v>727</v>
      </c>
      <c r="H148" s="289">
        <v>490</v>
      </c>
      <c r="I148" s="289">
        <v>189</v>
      </c>
      <c r="J148" s="289">
        <v>45</v>
      </c>
      <c r="K148" s="289">
        <v>3</v>
      </c>
      <c r="L148" s="289">
        <v>4</v>
      </c>
      <c r="M148" s="289">
        <v>3</v>
      </c>
      <c r="O148" s="2"/>
      <c r="P148" s="2"/>
      <c r="Q148" s="2" t="s">
        <v>6</v>
      </c>
      <c r="R148" s="22"/>
      <c r="S148" s="27">
        <f t="shared" si="24"/>
        <v>1620</v>
      </c>
      <c r="T148" s="25">
        <f t="shared" si="25"/>
        <v>1613</v>
      </c>
      <c r="U148" s="25">
        <f t="shared" si="26"/>
        <v>1603</v>
      </c>
      <c r="V148" s="289">
        <v>1146</v>
      </c>
      <c r="W148" s="289">
        <v>363</v>
      </c>
      <c r="X148" s="289">
        <v>89</v>
      </c>
      <c r="Y148" s="289">
        <v>5</v>
      </c>
      <c r="Z148" s="289">
        <v>10</v>
      </c>
      <c r="AA148" s="289">
        <v>7</v>
      </c>
      <c r="AC148" s="2"/>
      <c r="AD148" s="2"/>
      <c r="AE148" s="2" t="s">
        <v>6</v>
      </c>
      <c r="AF148" s="22"/>
      <c r="AG148" s="33">
        <f t="shared" si="27"/>
        <v>2.2070844686648501</v>
      </c>
      <c r="AH148" s="32">
        <f t="shared" si="27"/>
        <v>2.2065663474692201</v>
      </c>
      <c r="AI148" s="32">
        <f t="shared" si="27"/>
        <v>2.2049518569463551</v>
      </c>
      <c r="AJ148" s="32">
        <f t="shared" si="20"/>
        <v>2.3387755102040817</v>
      </c>
      <c r="AK148" s="32">
        <f t="shared" si="20"/>
        <v>1.9206349206349207</v>
      </c>
      <c r="AL148" s="32">
        <f t="shared" si="20"/>
        <v>1.9777777777777779</v>
      </c>
      <c r="AM148" s="32">
        <f t="shared" si="20"/>
        <v>1.6666666666666667</v>
      </c>
      <c r="AN148" s="32">
        <f t="shared" si="18"/>
        <v>2.5</v>
      </c>
      <c r="AO148" s="32">
        <f t="shared" si="18"/>
        <v>2.3333333333333335</v>
      </c>
    </row>
    <row r="149" spans="1:41" ht="13.5" customHeight="1">
      <c r="A149" s="2"/>
      <c r="B149" s="2"/>
      <c r="C149" s="2" t="s">
        <v>10</v>
      </c>
      <c r="D149" s="22"/>
      <c r="E149" s="27">
        <f t="shared" si="21"/>
        <v>296</v>
      </c>
      <c r="F149" s="25">
        <f t="shared" si="22"/>
        <v>293</v>
      </c>
      <c r="G149" s="25">
        <f t="shared" si="23"/>
        <v>282</v>
      </c>
      <c r="H149" s="289">
        <v>265</v>
      </c>
      <c r="I149" s="289" t="s">
        <v>313</v>
      </c>
      <c r="J149" s="289">
        <v>17</v>
      </c>
      <c r="K149" s="289" t="s">
        <v>313</v>
      </c>
      <c r="L149" s="289">
        <v>11</v>
      </c>
      <c r="M149" s="289">
        <v>3</v>
      </c>
      <c r="O149" s="2"/>
      <c r="P149" s="2"/>
      <c r="Q149" s="2" t="s">
        <v>10</v>
      </c>
      <c r="R149" s="22"/>
      <c r="S149" s="27">
        <f t="shared" si="24"/>
        <v>667</v>
      </c>
      <c r="T149" s="25">
        <f t="shared" si="25"/>
        <v>657</v>
      </c>
      <c r="U149" s="25">
        <f t="shared" si="26"/>
        <v>642</v>
      </c>
      <c r="V149" s="289">
        <v>601</v>
      </c>
      <c r="W149" s="289" t="s">
        <v>313</v>
      </c>
      <c r="X149" s="289">
        <v>41</v>
      </c>
      <c r="Y149" s="289" t="s">
        <v>313</v>
      </c>
      <c r="Z149" s="289">
        <v>15</v>
      </c>
      <c r="AA149" s="289">
        <v>10</v>
      </c>
      <c r="AC149" s="2"/>
      <c r="AD149" s="2"/>
      <c r="AE149" s="2" t="s">
        <v>10</v>
      </c>
      <c r="AF149" s="22"/>
      <c r="AG149" s="33">
        <f t="shared" si="27"/>
        <v>2.2533783783783785</v>
      </c>
      <c r="AH149" s="32">
        <f t="shared" si="27"/>
        <v>2.2423208191126278</v>
      </c>
      <c r="AI149" s="32">
        <f t="shared" si="27"/>
        <v>2.2765957446808511</v>
      </c>
      <c r="AJ149" s="32">
        <f t="shared" si="20"/>
        <v>2.267924528301887</v>
      </c>
      <c r="AK149" s="32" t="str">
        <f t="shared" si="20"/>
        <v>-</v>
      </c>
      <c r="AL149" s="32">
        <f t="shared" si="20"/>
        <v>2.4117647058823528</v>
      </c>
      <c r="AM149" s="32" t="str">
        <f t="shared" si="20"/>
        <v>-</v>
      </c>
      <c r="AN149" s="32">
        <f t="shared" si="18"/>
        <v>1.3636363636363635</v>
      </c>
      <c r="AO149" s="32">
        <f t="shared" si="18"/>
        <v>3.3333333333333335</v>
      </c>
    </row>
    <row r="150" spans="1:41" ht="13.5" customHeight="1">
      <c r="A150" s="2"/>
      <c r="B150" s="2"/>
      <c r="C150" s="2" t="s">
        <v>11</v>
      </c>
      <c r="D150" s="22"/>
      <c r="E150" s="27">
        <f t="shared" si="21"/>
        <v>959</v>
      </c>
      <c r="F150" s="25">
        <f t="shared" si="22"/>
        <v>946</v>
      </c>
      <c r="G150" s="25">
        <f t="shared" si="23"/>
        <v>930</v>
      </c>
      <c r="H150" s="289">
        <v>701</v>
      </c>
      <c r="I150" s="289">
        <v>44</v>
      </c>
      <c r="J150" s="289">
        <v>185</v>
      </c>
      <c r="K150" s="289" t="s">
        <v>313</v>
      </c>
      <c r="L150" s="289">
        <v>16</v>
      </c>
      <c r="M150" s="289">
        <v>13</v>
      </c>
      <c r="O150" s="2"/>
      <c r="P150" s="2"/>
      <c r="Q150" s="2" t="s">
        <v>11</v>
      </c>
      <c r="R150" s="22"/>
      <c r="S150" s="27">
        <f t="shared" si="24"/>
        <v>2158</v>
      </c>
      <c r="T150" s="25">
        <f t="shared" si="25"/>
        <v>2140</v>
      </c>
      <c r="U150" s="25">
        <f t="shared" si="26"/>
        <v>2110</v>
      </c>
      <c r="V150" s="289">
        <v>1626</v>
      </c>
      <c r="W150" s="289">
        <v>107</v>
      </c>
      <c r="X150" s="289">
        <v>377</v>
      </c>
      <c r="Y150" s="289" t="s">
        <v>313</v>
      </c>
      <c r="Z150" s="289">
        <v>30</v>
      </c>
      <c r="AA150" s="289">
        <v>18</v>
      </c>
      <c r="AC150" s="2"/>
      <c r="AD150" s="2"/>
      <c r="AE150" s="2" t="s">
        <v>11</v>
      </c>
      <c r="AF150" s="22"/>
      <c r="AG150" s="33">
        <f t="shared" si="27"/>
        <v>2.2502606882168927</v>
      </c>
      <c r="AH150" s="32">
        <f t="shared" si="27"/>
        <v>2.2621564482029597</v>
      </c>
      <c r="AI150" s="32">
        <f t="shared" si="27"/>
        <v>2.2688172043010755</v>
      </c>
      <c r="AJ150" s="32">
        <f t="shared" si="20"/>
        <v>2.3195435092724681</v>
      </c>
      <c r="AK150" s="32">
        <f t="shared" si="20"/>
        <v>2.4318181818181817</v>
      </c>
      <c r="AL150" s="32">
        <f t="shared" si="20"/>
        <v>2.0378378378378379</v>
      </c>
      <c r="AM150" s="32" t="str">
        <f t="shared" si="20"/>
        <v>-</v>
      </c>
      <c r="AN150" s="32">
        <f t="shared" si="18"/>
        <v>1.875</v>
      </c>
      <c r="AO150" s="32">
        <f t="shared" si="18"/>
        <v>1.3846153846153846</v>
      </c>
    </row>
    <row r="151" spans="1:41" ht="13.5" customHeight="1">
      <c r="A151" s="2"/>
      <c r="B151" s="2" t="s">
        <v>55</v>
      </c>
      <c r="C151" s="2"/>
      <c r="D151" s="22"/>
      <c r="E151" s="25">
        <f t="shared" si="21"/>
        <v>1332</v>
      </c>
      <c r="F151" s="25">
        <f t="shared" si="22"/>
        <v>1330</v>
      </c>
      <c r="G151" s="25">
        <f t="shared" si="23"/>
        <v>1312</v>
      </c>
      <c r="H151" s="289">
        <v>1179</v>
      </c>
      <c r="I151" s="289">
        <v>91</v>
      </c>
      <c r="J151" s="289">
        <v>33</v>
      </c>
      <c r="K151" s="289">
        <v>9</v>
      </c>
      <c r="L151" s="289">
        <v>18</v>
      </c>
      <c r="M151" s="289">
        <v>2</v>
      </c>
      <c r="O151" s="2"/>
      <c r="P151" s="2" t="s">
        <v>55</v>
      </c>
      <c r="Q151" s="2"/>
      <c r="R151" s="22"/>
      <c r="S151" s="25">
        <f t="shared" si="24"/>
        <v>3323</v>
      </c>
      <c r="T151" s="25">
        <f t="shared" si="25"/>
        <v>3319</v>
      </c>
      <c r="U151" s="25">
        <f t="shared" si="26"/>
        <v>3290</v>
      </c>
      <c r="V151" s="289">
        <v>2966</v>
      </c>
      <c r="W151" s="289">
        <v>212</v>
      </c>
      <c r="X151" s="289">
        <v>95</v>
      </c>
      <c r="Y151" s="289">
        <v>17</v>
      </c>
      <c r="Z151" s="289">
        <v>29</v>
      </c>
      <c r="AA151" s="289">
        <v>4</v>
      </c>
      <c r="AC151" s="2"/>
      <c r="AD151" s="2" t="s">
        <v>55</v>
      </c>
      <c r="AE151" s="2"/>
      <c r="AF151" s="22"/>
      <c r="AG151" s="33">
        <f t="shared" si="27"/>
        <v>2.4947447447447448</v>
      </c>
      <c r="AH151" s="32">
        <f t="shared" si="27"/>
        <v>2.4954887218045112</v>
      </c>
      <c r="AI151" s="32">
        <f t="shared" si="27"/>
        <v>2.5076219512195124</v>
      </c>
      <c r="AJ151" s="32">
        <f t="shared" si="20"/>
        <v>2.515691263782867</v>
      </c>
      <c r="AK151" s="32">
        <f t="shared" si="20"/>
        <v>2.3296703296703298</v>
      </c>
      <c r="AL151" s="32">
        <f t="shared" si="20"/>
        <v>2.8787878787878789</v>
      </c>
      <c r="AM151" s="32">
        <f t="shared" si="20"/>
        <v>1.8888888888888888</v>
      </c>
      <c r="AN151" s="32">
        <f t="shared" si="18"/>
        <v>1.6111111111111112</v>
      </c>
      <c r="AO151" s="32">
        <f t="shared" si="18"/>
        <v>2</v>
      </c>
    </row>
    <row r="152" spans="1:41" ht="13.5" customHeight="1">
      <c r="A152" s="2"/>
      <c r="B152" s="2"/>
      <c r="C152" s="2" t="s">
        <v>4</v>
      </c>
      <c r="D152" s="22"/>
      <c r="E152" s="27">
        <f t="shared" si="21"/>
        <v>394</v>
      </c>
      <c r="F152" s="25">
        <f t="shared" si="22"/>
        <v>394</v>
      </c>
      <c r="G152" s="25">
        <f t="shared" si="23"/>
        <v>383</v>
      </c>
      <c r="H152" s="289">
        <v>374</v>
      </c>
      <c r="I152" s="289" t="s">
        <v>313</v>
      </c>
      <c r="J152" s="289">
        <v>9</v>
      </c>
      <c r="K152" s="289" t="s">
        <v>313</v>
      </c>
      <c r="L152" s="289">
        <v>11</v>
      </c>
      <c r="M152" s="289" t="s">
        <v>313</v>
      </c>
      <c r="O152" s="2"/>
      <c r="P152" s="2"/>
      <c r="Q152" s="2" t="s">
        <v>4</v>
      </c>
      <c r="R152" s="22"/>
      <c r="S152" s="27">
        <f t="shared" si="24"/>
        <v>932</v>
      </c>
      <c r="T152" s="25">
        <f t="shared" si="25"/>
        <v>932</v>
      </c>
      <c r="U152" s="25">
        <f t="shared" si="26"/>
        <v>918</v>
      </c>
      <c r="V152" s="289">
        <v>889</v>
      </c>
      <c r="W152" s="289" t="s">
        <v>313</v>
      </c>
      <c r="X152" s="289">
        <v>29</v>
      </c>
      <c r="Y152" s="289" t="s">
        <v>313</v>
      </c>
      <c r="Z152" s="289">
        <v>14</v>
      </c>
      <c r="AA152" s="289" t="s">
        <v>313</v>
      </c>
      <c r="AC152" s="2"/>
      <c r="AD152" s="2"/>
      <c r="AE152" s="2" t="s">
        <v>4</v>
      </c>
      <c r="AF152" s="22"/>
      <c r="AG152" s="33">
        <f t="shared" si="27"/>
        <v>2.3654822335025383</v>
      </c>
      <c r="AH152" s="32">
        <f t="shared" si="27"/>
        <v>2.3654822335025383</v>
      </c>
      <c r="AI152" s="32">
        <f t="shared" si="27"/>
        <v>2.3968668407310707</v>
      </c>
      <c r="AJ152" s="32">
        <f t="shared" si="20"/>
        <v>2.3770053475935828</v>
      </c>
      <c r="AK152" s="32" t="str">
        <f t="shared" si="20"/>
        <v>-</v>
      </c>
      <c r="AL152" s="32">
        <f t="shared" si="20"/>
        <v>3.2222222222222223</v>
      </c>
      <c r="AM152" s="32" t="str">
        <f t="shared" si="20"/>
        <v>-</v>
      </c>
      <c r="AN152" s="32">
        <f t="shared" si="18"/>
        <v>1.2727272727272727</v>
      </c>
      <c r="AO152" s="32" t="str">
        <f t="shared" si="18"/>
        <v>-</v>
      </c>
    </row>
    <row r="153" spans="1:41" ht="13.5" customHeight="1">
      <c r="A153" s="2"/>
      <c r="B153" s="2"/>
      <c r="C153" s="2" t="s">
        <v>5</v>
      </c>
      <c r="D153" s="22"/>
      <c r="E153" s="27">
        <f t="shared" si="21"/>
        <v>685</v>
      </c>
      <c r="F153" s="25">
        <f t="shared" si="22"/>
        <v>684</v>
      </c>
      <c r="G153" s="25">
        <f t="shared" si="23"/>
        <v>682</v>
      </c>
      <c r="H153" s="289">
        <v>565</v>
      </c>
      <c r="I153" s="289">
        <v>91</v>
      </c>
      <c r="J153" s="289">
        <v>17</v>
      </c>
      <c r="K153" s="289">
        <v>9</v>
      </c>
      <c r="L153" s="289">
        <v>2</v>
      </c>
      <c r="M153" s="289">
        <v>1</v>
      </c>
      <c r="O153" s="2"/>
      <c r="P153" s="2"/>
      <c r="Q153" s="2" t="s">
        <v>5</v>
      </c>
      <c r="R153" s="22"/>
      <c r="S153" s="27">
        <f t="shared" si="24"/>
        <v>1667</v>
      </c>
      <c r="T153" s="25">
        <f t="shared" si="25"/>
        <v>1664</v>
      </c>
      <c r="U153" s="25">
        <f t="shared" si="26"/>
        <v>1657</v>
      </c>
      <c r="V153" s="289">
        <v>1386</v>
      </c>
      <c r="W153" s="289">
        <v>212</v>
      </c>
      <c r="X153" s="289">
        <v>42</v>
      </c>
      <c r="Y153" s="289">
        <v>17</v>
      </c>
      <c r="Z153" s="289">
        <v>7</v>
      </c>
      <c r="AA153" s="289">
        <v>3</v>
      </c>
      <c r="AC153" s="2"/>
      <c r="AD153" s="2"/>
      <c r="AE153" s="2" t="s">
        <v>5</v>
      </c>
      <c r="AF153" s="22"/>
      <c r="AG153" s="33">
        <f t="shared" si="27"/>
        <v>2.4335766423357663</v>
      </c>
      <c r="AH153" s="32">
        <f t="shared" si="27"/>
        <v>2.4327485380116958</v>
      </c>
      <c r="AI153" s="32">
        <f t="shared" si="27"/>
        <v>2.4296187683284458</v>
      </c>
      <c r="AJ153" s="32">
        <f t="shared" si="20"/>
        <v>2.4530973451327434</v>
      </c>
      <c r="AK153" s="32">
        <f t="shared" si="20"/>
        <v>2.3296703296703298</v>
      </c>
      <c r="AL153" s="32">
        <f t="shared" si="20"/>
        <v>2.4705882352941178</v>
      </c>
      <c r="AM153" s="32">
        <f t="shared" si="20"/>
        <v>1.8888888888888888</v>
      </c>
      <c r="AN153" s="32">
        <f t="shared" si="18"/>
        <v>3.5</v>
      </c>
      <c r="AO153" s="32">
        <f t="shared" si="18"/>
        <v>3</v>
      </c>
    </row>
    <row r="154" spans="1:41" ht="13.5" customHeight="1">
      <c r="A154" s="2"/>
      <c r="B154" s="2"/>
      <c r="C154" s="2" t="s">
        <v>6</v>
      </c>
      <c r="D154" s="22"/>
      <c r="E154" s="27">
        <f t="shared" si="21"/>
        <v>253</v>
      </c>
      <c r="F154" s="25">
        <f t="shared" si="22"/>
        <v>252</v>
      </c>
      <c r="G154" s="25">
        <f t="shared" si="23"/>
        <v>247</v>
      </c>
      <c r="H154" s="289">
        <v>240</v>
      </c>
      <c r="I154" s="289" t="s">
        <v>313</v>
      </c>
      <c r="J154" s="289">
        <v>7</v>
      </c>
      <c r="K154" s="289" t="s">
        <v>313</v>
      </c>
      <c r="L154" s="289">
        <v>5</v>
      </c>
      <c r="M154" s="289">
        <v>1</v>
      </c>
      <c r="O154" s="2"/>
      <c r="P154" s="2"/>
      <c r="Q154" s="2" t="s">
        <v>6</v>
      </c>
      <c r="R154" s="22"/>
      <c r="S154" s="27">
        <f t="shared" si="24"/>
        <v>724</v>
      </c>
      <c r="T154" s="25">
        <f t="shared" si="25"/>
        <v>723</v>
      </c>
      <c r="U154" s="25">
        <f t="shared" si="26"/>
        <v>715</v>
      </c>
      <c r="V154" s="289">
        <v>691</v>
      </c>
      <c r="W154" s="289" t="s">
        <v>313</v>
      </c>
      <c r="X154" s="289">
        <v>24</v>
      </c>
      <c r="Y154" s="289" t="s">
        <v>313</v>
      </c>
      <c r="Z154" s="289">
        <v>8</v>
      </c>
      <c r="AA154" s="289">
        <v>1</v>
      </c>
      <c r="AC154" s="2"/>
      <c r="AD154" s="2"/>
      <c r="AE154" s="2" t="s">
        <v>6</v>
      </c>
      <c r="AF154" s="22"/>
      <c r="AG154" s="33">
        <f t="shared" si="27"/>
        <v>2.8616600790513833</v>
      </c>
      <c r="AH154" s="32">
        <f t="shared" si="27"/>
        <v>2.8690476190476191</v>
      </c>
      <c r="AI154" s="32">
        <f t="shared" si="27"/>
        <v>2.8947368421052633</v>
      </c>
      <c r="AJ154" s="32">
        <f t="shared" si="20"/>
        <v>2.8791666666666669</v>
      </c>
      <c r="AK154" s="32" t="str">
        <f t="shared" si="20"/>
        <v>-</v>
      </c>
      <c r="AL154" s="32">
        <f t="shared" si="20"/>
        <v>3.4285714285714284</v>
      </c>
      <c r="AM154" s="32" t="str">
        <f t="shared" si="20"/>
        <v>-</v>
      </c>
      <c r="AN154" s="32">
        <f t="shared" si="18"/>
        <v>1.6</v>
      </c>
      <c r="AO154" s="32">
        <f t="shared" si="18"/>
        <v>1</v>
      </c>
    </row>
    <row r="155" spans="1:41" ht="13.5" customHeight="1">
      <c r="A155" s="2"/>
      <c r="B155" s="2"/>
      <c r="C155" s="2" t="s">
        <v>10</v>
      </c>
      <c r="D155" s="22"/>
      <c r="E155" s="27" t="str">
        <f t="shared" si="21"/>
        <v>-</v>
      </c>
      <c r="F155" s="25" t="str">
        <f t="shared" si="22"/>
        <v>-</v>
      </c>
      <c r="G155" s="25" t="str">
        <f t="shared" si="23"/>
        <v>-</v>
      </c>
      <c r="H155" s="289" t="s">
        <v>313</v>
      </c>
      <c r="I155" s="289" t="s">
        <v>313</v>
      </c>
      <c r="J155" s="289" t="s">
        <v>313</v>
      </c>
      <c r="K155" s="289" t="s">
        <v>313</v>
      </c>
      <c r="L155" s="289" t="s">
        <v>313</v>
      </c>
      <c r="M155" s="289" t="s">
        <v>313</v>
      </c>
      <c r="O155" s="2"/>
      <c r="P155" s="2"/>
      <c r="Q155" s="2" t="s">
        <v>10</v>
      </c>
      <c r="R155" s="22"/>
      <c r="S155" s="27" t="str">
        <f t="shared" si="24"/>
        <v>-</v>
      </c>
      <c r="T155" s="25" t="str">
        <f t="shared" si="25"/>
        <v>-</v>
      </c>
      <c r="U155" s="25" t="str">
        <f t="shared" si="26"/>
        <v>-</v>
      </c>
      <c r="V155" s="289" t="s">
        <v>313</v>
      </c>
      <c r="W155" s="289" t="s">
        <v>313</v>
      </c>
      <c r="X155" s="289" t="s">
        <v>313</v>
      </c>
      <c r="Y155" s="289" t="s">
        <v>313</v>
      </c>
      <c r="Z155" s="289" t="s">
        <v>313</v>
      </c>
      <c r="AA155" s="289" t="s">
        <v>313</v>
      </c>
      <c r="AC155" s="2"/>
      <c r="AD155" s="2"/>
      <c r="AE155" s="2" t="s">
        <v>10</v>
      </c>
      <c r="AF155" s="22"/>
      <c r="AG155" s="33" t="str">
        <f t="shared" si="27"/>
        <v>-</v>
      </c>
      <c r="AH155" s="32" t="str">
        <f t="shared" si="27"/>
        <v>-</v>
      </c>
      <c r="AI155" s="32" t="str">
        <f t="shared" si="27"/>
        <v>-</v>
      </c>
      <c r="AJ155" s="32" t="str">
        <f t="shared" si="20"/>
        <v>-</v>
      </c>
      <c r="AK155" s="32" t="str">
        <f t="shared" si="20"/>
        <v>-</v>
      </c>
      <c r="AL155" s="32" t="str">
        <f t="shared" si="20"/>
        <v>-</v>
      </c>
      <c r="AM155" s="32" t="str">
        <f t="shared" si="20"/>
        <v>-</v>
      </c>
      <c r="AN155" s="32" t="str">
        <f t="shared" si="18"/>
        <v>-</v>
      </c>
      <c r="AO155" s="32" t="str">
        <f t="shared" si="18"/>
        <v>-</v>
      </c>
    </row>
    <row r="156" spans="1:41" ht="13.5" customHeight="1">
      <c r="A156" s="2"/>
      <c r="B156" s="2" t="s">
        <v>56</v>
      </c>
      <c r="C156" s="2"/>
      <c r="D156" s="22"/>
      <c r="E156" s="25">
        <f t="shared" si="21"/>
        <v>748</v>
      </c>
      <c r="F156" s="25">
        <f t="shared" si="22"/>
        <v>744</v>
      </c>
      <c r="G156" s="25">
        <f t="shared" si="23"/>
        <v>730</v>
      </c>
      <c r="H156" s="289">
        <v>527</v>
      </c>
      <c r="I156" s="289" t="s">
        <v>313</v>
      </c>
      <c r="J156" s="289">
        <v>173</v>
      </c>
      <c r="K156" s="289">
        <v>30</v>
      </c>
      <c r="L156" s="289">
        <v>14</v>
      </c>
      <c r="M156" s="289">
        <v>4</v>
      </c>
      <c r="O156" s="2"/>
      <c r="P156" s="2" t="s">
        <v>56</v>
      </c>
      <c r="Q156" s="2"/>
      <c r="R156" s="22"/>
      <c r="S156" s="25">
        <f t="shared" si="24"/>
        <v>1638</v>
      </c>
      <c r="T156" s="25">
        <f t="shared" si="25"/>
        <v>1626</v>
      </c>
      <c r="U156" s="25">
        <f t="shared" si="26"/>
        <v>1600</v>
      </c>
      <c r="V156" s="289">
        <v>1183</v>
      </c>
      <c r="W156" s="289" t="s">
        <v>313</v>
      </c>
      <c r="X156" s="289">
        <v>322</v>
      </c>
      <c r="Y156" s="289">
        <v>95</v>
      </c>
      <c r="Z156" s="289">
        <v>26</v>
      </c>
      <c r="AA156" s="289">
        <v>12</v>
      </c>
      <c r="AC156" s="2"/>
      <c r="AD156" s="2" t="s">
        <v>56</v>
      </c>
      <c r="AE156" s="2"/>
      <c r="AF156" s="22"/>
      <c r="AG156" s="33">
        <f t="shared" si="27"/>
        <v>2.1898395721925135</v>
      </c>
      <c r="AH156" s="32">
        <f t="shared" si="27"/>
        <v>2.185483870967742</v>
      </c>
      <c r="AI156" s="32">
        <f t="shared" si="27"/>
        <v>2.1917808219178081</v>
      </c>
      <c r="AJ156" s="32">
        <f t="shared" si="20"/>
        <v>2.2447817836812143</v>
      </c>
      <c r="AK156" s="32" t="str">
        <f t="shared" si="20"/>
        <v>-</v>
      </c>
      <c r="AL156" s="32">
        <f t="shared" si="20"/>
        <v>1.8612716763005781</v>
      </c>
      <c r="AM156" s="32">
        <f t="shared" si="20"/>
        <v>3.1666666666666665</v>
      </c>
      <c r="AN156" s="32">
        <f t="shared" si="18"/>
        <v>1.8571428571428572</v>
      </c>
      <c r="AO156" s="32">
        <f t="shared" si="18"/>
        <v>3</v>
      </c>
    </row>
    <row r="157" spans="1:41" ht="13.5" customHeight="1">
      <c r="A157" s="2"/>
      <c r="B157" s="2"/>
      <c r="C157" s="2" t="s">
        <v>4</v>
      </c>
      <c r="D157" s="22"/>
      <c r="E157" s="27">
        <f t="shared" si="21"/>
        <v>45</v>
      </c>
      <c r="F157" s="25">
        <f t="shared" si="22"/>
        <v>45</v>
      </c>
      <c r="G157" s="25">
        <f t="shared" si="23"/>
        <v>44</v>
      </c>
      <c r="H157" s="289">
        <v>40</v>
      </c>
      <c r="I157" s="289" t="s">
        <v>313</v>
      </c>
      <c r="J157" s="289">
        <v>3</v>
      </c>
      <c r="K157" s="289">
        <v>1</v>
      </c>
      <c r="L157" s="289">
        <v>1</v>
      </c>
      <c r="M157" s="289" t="s">
        <v>313</v>
      </c>
      <c r="O157" s="2"/>
      <c r="P157" s="2"/>
      <c r="Q157" s="2" t="s">
        <v>4</v>
      </c>
      <c r="R157" s="22"/>
      <c r="S157" s="27">
        <f t="shared" si="24"/>
        <v>87</v>
      </c>
      <c r="T157" s="25">
        <f t="shared" si="25"/>
        <v>87</v>
      </c>
      <c r="U157" s="25">
        <f t="shared" si="26"/>
        <v>86</v>
      </c>
      <c r="V157" s="289">
        <v>80</v>
      </c>
      <c r="W157" s="289" t="s">
        <v>313</v>
      </c>
      <c r="X157" s="289">
        <v>5</v>
      </c>
      <c r="Y157" s="289">
        <v>1</v>
      </c>
      <c r="Z157" s="289">
        <v>1</v>
      </c>
      <c r="AA157" s="289" t="s">
        <v>313</v>
      </c>
      <c r="AC157" s="2"/>
      <c r="AD157" s="2"/>
      <c r="AE157" s="2" t="s">
        <v>4</v>
      </c>
      <c r="AF157" s="22"/>
      <c r="AG157" s="33">
        <f t="shared" si="27"/>
        <v>1.9333333333333333</v>
      </c>
      <c r="AH157" s="32">
        <f t="shared" si="27"/>
        <v>1.9333333333333333</v>
      </c>
      <c r="AI157" s="32">
        <f t="shared" si="27"/>
        <v>1.9545454545454546</v>
      </c>
      <c r="AJ157" s="32">
        <f t="shared" si="20"/>
        <v>2</v>
      </c>
      <c r="AK157" s="32" t="str">
        <f t="shared" si="20"/>
        <v>-</v>
      </c>
      <c r="AL157" s="32">
        <f t="shared" si="20"/>
        <v>1.6666666666666667</v>
      </c>
      <c r="AM157" s="32">
        <f t="shared" si="20"/>
        <v>1</v>
      </c>
      <c r="AN157" s="32">
        <f t="shared" si="18"/>
        <v>1</v>
      </c>
      <c r="AO157" s="32" t="str">
        <f t="shared" si="18"/>
        <v>-</v>
      </c>
    </row>
    <row r="158" spans="1:41" ht="13.5" customHeight="1">
      <c r="A158" s="2"/>
      <c r="B158" s="2"/>
      <c r="C158" s="2" t="s">
        <v>5</v>
      </c>
      <c r="D158" s="22"/>
      <c r="E158" s="27">
        <f t="shared" si="21"/>
        <v>278</v>
      </c>
      <c r="F158" s="25">
        <f t="shared" si="22"/>
        <v>277</v>
      </c>
      <c r="G158" s="25">
        <f t="shared" si="23"/>
        <v>274</v>
      </c>
      <c r="H158" s="289">
        <v>188</v>
      </c>
      <c r="I158" s="289" t="s">
        <v>313</v>
      </c>
      <c r="J158" s="289">
        <v>84</v>
      </c>
      <c r="K158" s="289">
        <v>2</v>
      </c>
      <c r="L158" s="289">
        <v>3</v>
      </c>
      <c r="M158" s="289">
        <v>1</v>
      </c>
      <c r="O158" s="2"/>
      <c r="P158" s="2"/>
      <c r="Q158" s="2" t="s">
        <v>5</v>
      </c>
      <c r="R158" s="22"/>
      <c r="S158" s="27">
        <f t="shared" si="24"/>
        <v>592</v>
      </c>
      <c r="T158" s="25">
        <f t="shared" si="25"/>
        <v>590</v>
      </c>
      <c r="U158" s="25">
        <f t="shared" si="26"/>
        <v>584</v>
      </c>
      <c r="V158" s="289">
        <v>415</v>
      </c>
      <c r="W158" s="289" t="s">
        <v>313</v>
      </c>
      <c r="X158" s="289">
        <v>161</v>
      </c>
      <c r="Y158" s="289">
        <v>8</v>
      </c>
      <c r="Z158" s="289">
        <v>6</v>
      </c>
      <c r="AA158" s="289">
        <v>2</v>
      </c>
      <c r="AC158" s="2"/>
      <c r="AD158" s="2"/>
      <c r="AE158" s="2" t="s">
        <v>5</v>
      </c>
      <c r="AF158" s="22"/>
      <c r="AG158" s="33">
        <f t="shared" si="27"/>
        <v>2.1294964028776979</v>
      </c>
      <c r="AH158" s="32">
        <f t="shared" si="27"/>
        <v>2.1299638989169676</v>
      </c>
      <c r="AI158" s="32">
        <f t="shared" si="27"/>
        <v>2.1313868613138687</v>
      </c>
      <c r="AJ158" s="32">
        <f t="shared" si="20"/>
        <v>2.2074468085106385</v>
      </c>
      <c r="AK158" s="32" t="str">
        <f t="shared" si="20"/>
        <v>-</v>
      </c>
      <c r="AL158" s="32">
        <f t="shared" si="20"/>
        <v>1.9166666666666667</v>
      </c>
      <c r="AM158" s="32">
        <f t="shared" si="20"/>
        <v>4</v>
      </c>
      <c r="AN158" s="32">
        <f t="shared" si="18"/>
        <v>2</v>
      </c>
      <c r="AO158" s="32">
        <f t="shared" si="18"/>
        <v>2</v>
      </c>
    </row>
    <row r="159" spans="1:41" ht="13.5" customHeight="1">
      <c r="A159" s="2"/>
      <c r="B159" s="2"/>
      <c r="C159" s="2" t="s">
        <v>6</v>
      </c>
      <c r="D159" s="22"/>
      <c r="E159" s="27">
        <f t="shared" si="21"/>
        <v>337</v>
      </c>
      <c r="F159" s="25">
        <f t="shared" si="22"/>
        <v>334</v>
      </c>
      <c r="G159" s="25">
        <f t="shared" si="23"/>
        <v>330</v>
      </c>
      <c r="H159" s="289">
        <v>225</v>
      </c>
      <c r="I159" s="289" t="s">
        <v>313</v>
      </c>
      <c r="J159" s="289">
        <v>78</v>
      </c>
      <c r="K159" s="289">
        <v>27</v>
      </c>
      <c r="L159" s="289">
        <v>4</v>
      </c>
      <c r="M159" s="289">
        <v>3</v>
      </c>
      <c r="O159" s="2"/>
      <c r="P159" s="2"/>
      <c r="Q159" s="2" t="s">
        <v>6</v>
      </c>
      <c r="R159" s="22"/>
      <c r="S159" s="27">
        <f t="shared" si="24"/>
        <v>754</v>
      </c>
      <c r="T159" s="25">
        <f t="shared" si="25"/>
        <v>744</v>
      </c>
      <c r="U159" s="25">
        <f t="shared" si="26"/>
        <v>739</v>
      </c>
      <c r="V159" s="289">
        <v>522</v>
      </c>
      <c r="W159" s="289" t="s">
        <v>313</v>
      </c>
      <c r="X159" s="289">
        <v>131</v>
      </c>
      <c r="Y159" s="289">
        <v>86</v>
      </c>
      <c r="Z159" s="289">
        <v>5</v>
      </c>
      <c r="AA159" s="289">
        <v>10</v>
      </c>
      <c r="AC159" s="2"/>
      <c r="AD159" s="2"/>
      <c r="AE159" s="2" t="s">
        <v>6</v>
      </c>
      <c r="AF159" s="22"/>
      <c r="AG159" s="33">
        <f t="shared" si="27"/>
        <v>2.2373887240356085</v>
      </c>
      <c r="AH159" s="32">
        <f t="shared" si="27"/>
        <v>2.2275449101796405</v>
      </c>
      <c r="AI159" s="32">
        <f t="shared" si="27"/>
        <v>2.2393939393939393</v>
      </c>
      <c r="AJ159" s="32">
        <f t="shared" si="20"/>
        <v>2.3199999999999998</v>
      </c>
      <c r="AK159" s="32" t="str">
        <f t="shared" si="20"/>
        <v>-</v>
      </c>
      <c r="AL159" s="32">
        <f t="shared" si="20"/>
        <v>1.6794871794871795</v>
      </c>
      <c r="AM159" s="32">
        <f t="shared" si="20"/>
        <v>3.1851851851851851</v>
      </c>
      <c r="AN159" s="32">
        <f t="shared" si="18"/>
        <v>1.25</v>
      </c>
      <c r="AO159" s="32">
        <f t="shared" si="18"/>
        <v>3.3333333333333335</v>
      </c>
    </row>
    <row r="160" spans="1:41" ht="13.5" customHeight="1">
      <c r="A160" s="2"/>
      <c r="B160" s="2"/>
      <c r="C160" s="2" t="s">
        <v>10</v>
      </c>
      <c r="D160" s="22"/>
      <c r="E160" s="27">
        <f t="shared" si="21"/>
        <v>88</v>
      </c>
      <c r="F160" s="25">
        <f t="shared" si="22"/>
        <v>88</v>
      </c>
      <c r="G160" s="25">
        <f>IF(COUNTIF(H160:K160,"x"),"x",IF(SUM(H160:K160)=0,"-",SUM(H160:K160)))</f>
        <v>82</v>
      </c>
      <c r="H160" s="289">
        <v>74</v>
      </c>
      <c r="I160" s="289" t="s">
        <v>313</v>
      </c>
      <c r="J160" s="289">
        <v>8</v>
      </c>
      <c r="K160" s="289" t="s">
        <v>313</v>
      </c>
      <c r="L160" s="289">
        <v>6</v>
      </c>
      <c r="M160" s="289" t="s">
        <v>313</v>
      </c>
      <c r="O160" s="2"/>
      <c r="P160" s="2"/>
      <c r="Q160" s="2" t="s">
        <v>10</v>
      </c>
      <c r="R160" s="22"/>
      <c r="S160" s="27">
        <f t="shared" si="24"/>
        <v>205</v>
      </c>
      <c r="T160" s="25">
        <f t="shared" si="25"/>
        <v>205</v>
      </c>
      <c r="U160" s="25">
        <f t="shared" si="26"/>
        <v>191</v>
      </c>
      <c r="V160" s="289">
        <v>166</v>
      </c>
      <c r="W160" s="289" t="s">
        <v>313</v>
      </c>
      <c r="X160" s="289">
        <v>25</v>
      </c>
      <c r="Y160" s="289" t="s">
        <v>313</v>
      </c>
      <c r="Z160" s="289">
        <v>14</v>
      </c>
      <c r="AA160" s="289" t="s">
        <v>313</v>
      </c>
      <c r="AC160" s="2"/>
      <c r="AD160" s="2"/>
      <c r="AE160" s="2" t="s">
        <v>10</v>
      </c>
      <c r="AF160" s="22"/>
      <c r="AG160" s="33">
        <f t="shared" si="27"/>
        <v>2.3295454545454546</v>
      </c>
      <c r="AH160" s="32">
        <f t="shared" si="27"/>
        <v>2.3295454545454546</v>
      </c>
      <c r="AI160" s="32">
        <f t="shared" si="27"/>
        <v>2.3292682926829267</v>
      </c>
      <c r="AJ160" s="32">
        <f t="shared" si="20"/>
        <v>2.2432432432432434</v>
      </c>
      <c r="AK160" s="32" t="str">
        <f t="shared" si="20"/>
        <v>-</v>
      </c>
      <c r="AL160" s="32">
        <f t="shared" si="20"/>
        <v>3.125</v>
      </c>
      <c r="AM160" s="32" t="str">
        <f t="shared" si="20"/>
        <v>-</v>
      </c>
      <c r="AN160" s="32">
        <f t="shared" si="18"/>
        <v>2.3333333333333335</v>
      </c>
      <c r="AO160" s="32" t="str">
        <f t="shared" si="18"/>
        <v>-</v>
      </c>
    </row>
    <row r="161" spans="1:51" ht="13.5" customHeight="1">
      <c r="A161" s="2"/>
      <c r="B161" s="2" t="s">
        <v>57</v>
      </c>
      <c r="C161" s="2"/>
      <c r="D161" s="22"/>
      <c r="E161" s="25">
        <f t="shared" si="21"/>
        <v>284</v>
      </c>
      <c r="F161" s="25">
        <f t="shared" si="22"/>
        <v>280</v>
      </c>
      <c r="G161" s="25">
        <f t="shared" si="23"/>
        <v>270</v>
      </c>
      <c r="H161" s="289">
        <v>241</v>
      </c>
      <c r="I161" s="289" t="s">
        <v>313</v>
      </c>
      <c r="J161" s="289">
        <v>17</v>
      </c>
      <c r="K161" s="289">
        <v>12</v>
      </c>
      <c r="L161" s="289">
        <v>10</v>
      </c>
      <c r="M161" s="289">
        <v>4</v>
      </c>
      <c r="N161" s="2"/>
      <c r="O161" s="2"/>
      <c r="P161" s="2" t="s">
        <v>57</v>
      </c>
      <c r="Q161" s="2"/>
      <c r="R161" s="22"/>
      <c r="S161" s="25">
        <f t="shared" si="24"/>
        <v>586</v>
      </c>
      <c r="T161" s="25">
        <f t="shared" si="25"/>
        <v>578</v>
      </c>
      <c r="U161" s="25">
        <f t="shared" si="26"/>
        <v>564</v>
      </c>
      <c r="V161" s="289">
        <v>507</v>
      </c>
      <c r="W161" s="289" t="s">
        <v>313</v>
      </c>
      <c r="X161" s="289">
        <v>38</v>
      </c>
      <c r="Y161" s="289">
        <v>19</v>
      </c>
      <c r="Z161" s="289">
        <v>14</v>
      </c>
      <c r="AA161" s="289">
        <v>8</v>
      </c>
      <c r="AB161" s="2"/>
      <c r="AC161" s="2"/>
      <c r="AD161" s="2" t="s">
        <v>57</v>
      </c>
      <c r="AE161" s="2"/>
      <c r="AF161" s="22"/>
      <c r="AG161" s="33">
        <f t="shared" si="27"/>
        <v>2.063380281690141</v>
      </c>
      <c r="AH161" s="32">
        <f t="shared" si="27"/>
        <v>2.0642857142857145</v>
      </c>
      <c r="AI161" s="32">
        <f t="shared" si="27"/>
        <v>2.088888888888889</v>
      </c>
      <c r="AJ161" s="32">
        <f t="shared" si="20"/>
        <v>2.103734439834025</v>
      </c>
      <c r="AK161" s="32" t="str">
        <f t="shared" si="20"/>
        <v>-</v>
      </c>
      <c r="AL161" s="32">
        <f t="shared" si="20"/>
        <v>2.2352941176470589</v>
      </c>
      <c r="AM161" s="32">
        <f t="shared" si="20"/>
        <v>1.5833333333333333</v>
      </c>
      <c r="AN161" s="32">
        <f t="shared" si="20"/>
        <v>1.4</v>
      </c>
      <c r="AO161" s="32">
        <f t="shared" si="20"/>
        <v>2</v>
      </c>
      <c r="AP161" s="2"/>
      <c r="AQ161" s="2"/>
      <c r="AR161" s="2"/>
      <c r="AS161" s="2"/>
      <c r="AT161" s="2"/>
      <c r="AU161" s="2"/>
      <c r="AV161" s="2"/>
      <c r="AW161" s="2"/>
      <c r="AX161" s="2"/>
      <c r="AY161" s="2"/>
    </row>
    <row r="162" spans="1:51" ht="13.5" customHeight="1">
      <c r="A162" s="2"/>
      <c r="B162" s="2"/>
      <c r="C162" s="2" t="s">
        <v>4</v>
      </c>
      <c r="D162" s="22"/>
      <c r="E162" s="27">
        <f t="shared" si="21"/>
        <v>229</v>
      </c>
      <c r="F162" s="25">
        <f t="shared" si="22"/>
        <v>229</v>
      </c>
      <c r="G162" s="25">
        <f t="shared" si="23"/>
        <v>225</v>
      </c>
      <c r="H162" s="289">
        <v>207</v>
      </c>
      <c r="I162" s="289" t="s">
        <v>313</v>
      </c>
      <c r="J162" s="289">
        <v>17</v>
      </c>
      <c r="K162" s="289">
        <v>1</v>
      </c>
      <c r="L162" s="289">
        <v>4</v>
      </c>
      <c r="M162" s="289" t="s">
        <v>313</v>
      </c>
      <c r="O162" s="2"/>
      <c r="P162" s="2"/>
      <c r="Q162" s="2" t="s">
        <v>4</v>
      </c>
      <c r="R162" s="22"/>
      <c r="S162" s="27">
        <f t="shared" si="24"/>
        <v>489</v>
      </c>
      <c r="T162" s="25">
        <f t="shared" si="25"/>
        <v>489</v>
      </c>
      <c r="U162" s="25">
        <f t="shared" si="26"/>
        <v>481</v>
      </c>
      <c r="V162" s="289">
        <v>442</v>
      </c>
      <c r="W162" s="289" t="s">
        <v>313</v>
      </c>
      <c r="X162" s="289">
        <v>38</v>
      </c>
      <c r="Y162" s="289">
        <v>1</v>
      </c>
      <c r="Z162" s="289">
        <v>8</v>
      </c>
      <c r="AA162" s="289" t="s">
        <v>313</v>
      </c>
      <c r="AC162" s="2"/>
      <c r="AD162" s="2"/>
      <c r="AE162" s="2" t="s">
        <v>4</v>
      </c>
      <c r="AF162" s="22"/>
      <c r="AG162" s="33">
        <f t="shared" si="27"/>
        <v>2.1353711790393013</v>
      </c>
      <c r="AH162" s="32">
        <f t="shared" si="27"/>
        <v>2.1353711790393013</v>
      </c>
      <c r="AI162" s="32">
        <f t="shared" si="27"/>
        <v>2.137777777777778</v>
      </c>
      <c r="AJ162" s="32">
        <f t="shared" si="20"/>
        <v>2.1352657004830919</v>
      </c>
      <c r="AK162" s="32" t="str">
        <f t="shared" si="20"/>
        <v>-</v>
      </c>
      <c r="AL162" s="32">
        <f t="shared" si="20"/>
        <v>2.2352941176470589</v>
      </c>
      <c r="AM162" s="32">
        <f t="shared" si="20"/>
        <v>1</v>
      </c>
      <c r="AN162" s="32">
        <f t="shared" si="20"/>
        <v>2</v>
      </c>
      <c r="AO162" s="32" t="str">
        <f t="shared" si="20"/>
        <v>-</v>
      </c>
    </row>
    <row r="163" spans="1:51" ht="13.5" customHeight="1">
      <c r="A163" s="2"/>
      <c r="B163" s="2"/>
      <c r="C163" s="2" t="s">
        <v>5</v>
      </c>
      <c r="D163" s="22"/>
      <c r="E163" s="27">
        <f t="shared" si="21"/>
        <v>55</v>
      </c>
      <c r="F163" s="25">
        <f t="shared" si="22"/>
        <v>51</v>
      </c>
      <c r="G163" s="25">
        <f t="shared" si="23"/>
        <v>45</v>
      </c>
      <c r="H163" s="289">
        <v>34</v>
      </c>
      <c r="I163" s="289" t="s">
        <v>313</v>
      </c>
      <c r="J163" s="289" t="s">
        <v>313</v>
      </c>
      <c r="K163" s="289">
        <v>11</v>
      </c>
      <c r="L163" s="289">
        <v>6</v>
      </c>
      <c r="M163" s="289">
        <v>4</v>
      </c>
      <c r="O163" s="2"/>
      <c r="P163" s="2"/>
      <c r="Q163" s="2" t="s">
        <v>5</v>
      </c>
      <c r="R163" s="22"/>
      <c r="S163" s="27">
        <f t="shared" si="24"/>
        <v>97</v>
      </c>
      <c r="T163" s="25">
        <f t="shared" si="25"/>
        <v>89</v>
      </c>
      <c r="U163" s="25">
        <f t="shared" si="26"/>
        <v>83</v>
      </c>
      <c r="V163" s="289">
        <v>65</v>
      </c>
      <c r="W163" s="289" t="s">
        <v>313</v>
      </c>
      <c r="X163" s="289" t="s">
        <v>313</v>
      </c>
      <c r="Y163" s="289">
        <v>18</v>
      </c>
      <c r="Z163" s="289">
        <v>6</v>
      </c>
      <c r="AA163" s="289">
        <v>8</v>
      </c>
      <c r="AC163" s="2"/>
      <c r="AD163" s="2"/>
      <c r="AE163" s="2" t="s">
        <v>5</v>
      </c>
      <c r="AF163" s="22"/>
      <c r="AG163" s="33">
        <f t="shared" si="27"/>
        <v>1.7636363636363637</v>
      </c>
      <c r="AH163" s="32">
        <f t="shared" si="27"/>
        <v>1.7450980392156863</v>
      </c>
      <c r="AI163" s="32">
        <f t="shared" si="27"/>
        <v>1.8444444444444446</v>
      </c>
      <c r="AJ163" s="32">
        <f t="shared" si="20"/>
        <v>1.911764705882353</v>
      </c>
      <c r="AK163" s="32" t="str">
        <f t="shared" si="20"/>
        <v>-</v>
      </c>
      <c r="AL163" s="32" t="str">
        <f t="shared" si="20"/>
        <v>-</v>
      </c>
      <c r="AM163" s="32">
        <f t="shared" si="20"/>
        <v>1.6363636363636365</v>
      </c>
      <c r="AN163" s="32">
        <f t="shared" si="20"/>
        <v>1</v>
      </c>
      <c r="AO163" s="32">
        <f t="shared" si="20"/>
        <v>2</v>
      </c>
    </row>
    <row r="164" spans="1:51" ht="13.5" customHeight="1">
      <c r="A164" s="2"/>
      <c r="B164" s="2"/>
      <c r="C164" s="2" t="s">
        <v>6</v>
      </c>
      <c r="D164" s="22"/>
      <c r="E164" s="27" t="str">
        <f t="shared" si="21"/>
        <v>-</v>
      </c>
      <c r="F164" s="25" t="str">
        <f t="shared" si="22"/>
        <v>-</v>
      </c>
      <c r="G164" s="25" t="str">
        <f t="shared" si="23"/>
        <v>-</v>
      </c>
      <c r="H164" s="289" t="s">
        <v>313</v>
      </c>
      <c r="I164" s="289" t="s">
        <v>313</v>
      </c>
      <c r="J164" s="289" t="s">
        <v>313</v>
      </c>
      <c r="K164" s="289" t="s">
        <v>313</v>
      </c>
      <c r="L164" s="289" t="s">
        <v>313</v>
      </c>
      <c r="M164" s="289" t="s">
        <v>313</v>
      </c>
      <c r="O164" s="2"/>
      <c r="P164" s="2"/>
      <c r="Q164" s="2" t="s">
        <v>6</v>
      </c>
      <c r="R164" s="22"/>
      <c r="S164" s="27" t="str">
        <f t="shared" si="24"/>
        <v>-</v>
      </c>
      <c r="T164" s="25" t="str">
        <f t="shared" si="25"/>
        <v>-</v>
      </c>
      <c r="U164" s="25" t="str">
        <f t="shared" si="26"/>
        <v>-</v>
      </c>
      <c r="V164" s="289" t="s">
        <v>313</v>
      </c>
      <c r="W164" s="289" t="s">
        <v>313</v>
      </c>
      <c r="X164" s="289" t="s">
        <v>313</v>
      </c>
      <c r="Y164" s="289" t="s">
        <v>313</v>
      </c>
      <c r="Z164" s="289" t="s">
        <v>313</v>
      </c>
      <c r="AA164" s="289" t="s">
        <v>313</v>
      </c>
      <c r="AC164" s="2"/>
      <c r="AD164" s="2"/>
      <c r="AE164" s="2" t="s">
        <v>6</v>
      </c>
      <c r="AF164" s="22"/>
      <c r="AG164" s="33" t="str">
        <f t="shared" si="27"/>
        <v>-</v>
      </c>
      <c r="AH164" s="32" t="str">
        <f t="shared" si="27"/>
        <v>-</v>
      </c>
      <c r="AI164" s="32" t="str">
        <f t="shared" si="27"/>
        <v>-</v>
      </c>
      <c r="AJ164" s="32" t="str">
        <f t="shared" si="20"/>
        <v>-</v>
      </c>
      <c r="AK164" s="32" t="str">
        <f t="shared" si="20"/>
        <v>-</v>
      </c>
      <c r="AL164" s="32" t="str">
        <f t="shared" si="20"/>
        <v>-</v>
      </c>
      <c r="AM164" s="32" t="str">
        <f t="shared" si="20"/>
        <v>-</v>
      </c>
      <c r="AN164" s="32" t="str">
        <f t="shared" si="20"/>
        <v>-</v>
      </c>
      <c r="AO164" s="32" t="str">
        <f t="shared" si="20"/>
        <v>-</v>
      </c>
    </row>
    <row r="165" spans="1:51" ht="13.5" customHeight="1">
      <c r="A165" s="2"/>
      <c r="B165" s="2" t="s">
        <v>58</v>
      </c>
      <c r="C165" s="2"/>
      <c r="D165" s="22"/>
      <c r="E165" s="25">
        <f t="shared" si="21"/>
        <v>3422</v>
      </c>
      <c r="F165" s="25">
        <f t="shared" si="22"/>
        <v>3405</v>
      </c>
      <c r="G165" s="25">
        <f t="shared" si="23"/>
        <v>3347</v>
      </c>
      <c r="H165" s="289">
        <v>2222</v>
      </c>
      <c r="I165" s="289">
        <v>495</v>
      </c>
      <c r="J165" s="289">
        <v>607</v>
      </c>
      <c r="K165" s="289">
        <v>23</v>
      </c>
      <c r="L165" s="289">
        <v>58</v>
      </c>
      <c r="M165" s="289">
        <v>17</v>
      </c>
      <c r="O165" s="2"/>
      <c r="P165" s="2" t="s">
        <v>58</v>
      </c>
      <c r="Q165" s="2"/>
      <c r="R165" s="22"/>
      <c r="S165" s="25">
        <f t="shared" si="24"/>
        <v>7422</v>
      </c>
      <c r="T165" s="25">
        <f t="shared" si="25"/>
        <v>7386</v>
      </c>
      <c r="U165" s="25">
        <f t="shared" si="26"/>
        <v>7274</v>
      </c>
      <c r="V165" s="289">
        <v>5189</v>
      </c>
      <c r="W165" s="289">
        <v>931</v>
      </c>
      <c r="X165" s="289">
        <v>1117</v>
      </c>
      <c r="Y165" s="289">
        <v>37</v>
      </c>
      <c r="Z165" s="289">
        <v>112</v>
      </c>
      <c r="AA165" s="289">
        <v>36</v>
      </c>
      <c r="AC165" s="2"/>
      <c r="AD165" s="2" t="s">
        <v>58</v>
      </c>
      <c r="AE165" s="2"/>
      <c r="AF165" s="22"/>
      <c r="AG165" s="33">
        <f t="shared" si="27"/>
        <v>2.168907071887785</v>
      </c>
      <c r="AH165" s="32">
        <f t="shared" si="27"/>
        <v>2.1691629955947138</v>
      </c>
      <c r="AI165" s="32">
        <f t="shared" si="27"/>
        <v>2.1732895129967136</v>
      </c>
      <c r="AJ165" s="32">
        <f t="shared" si="20"/>
        <v>2.3352835283528353</v>
      </c>
      <c r="AK165" s="32">
        <f t="shared" si="20"/>
        <v>1.8808080808080807</v>
      </c>
      <c r="AL165" s="32">
        <f t="shared" si="20"/>
        <v>1.8401976935749589</v>
      </c>
      <c r="AM165" s="32">
        <f t="shared" si="20"/>
        <v>1.6086956521739131</v>
      </c>
      <c r="AN165" s="32">
        <f t="shared" si="20"/>
        <v>1.9310344827586208</v>
      </c>
      <c r="AO165" s="32">
        <f t="shared" si="20"/>
        <v>2.1176470588235294</v>
      </c>
    </row>
    <row r="166" spans="1:51" ht="13.5" customHeight="1">
      <c r="A166" s="2"/>
      <c r="B166" s="2"/>
      <c r="C166" s="2" t="s">
        <v>4</v>
      </c>
      <c r="D166" s="22"/>
      <c r="E166" s="27">
        <f t="shared" si="21"/>
        <v>1131</v>
      </c>
      <c r="F166" s="25">
        <f t="shared" si="22"/>
        <v>1128</v>
      </c>
      <c r="G166" s="25">
        <f t="shared" si="23"/>
        <v>1112</v>
      </c>
      <c r="H166" s="289">
        <v>555</v>
      </c>
      <c r="I166" s="289">
        <v>357</v>
      </c>
      <c r="J166" s="289">
        <v>194</v>
      </c>
      <c r="K166" s="289">
        <v>6</v>
      </c>
      <c r="L166" s="289">
        <v>16</v>
      </c>
      <c r="M166" s="289">
        <v>3</v>
      </c>
      <c r="O166" s="2"/>
      <c r="P166" s="2"/>
      <c r="Q166" s="2" t="s">
        <v>4</v>
      </c>
      <c r="R166" s="22"/>
      <c r="S166" s="27">
        <f t="shared" si="24"/>
        <v>2398</v>
      </c>
      <c r="T166" s="25">
        <f t="shared" si="25"/>
        <v>2390</v>
      </c>
      <c r="U166" s="25">
        <f t="shared" si="26"/>
        <v>2359</v>
      </c>
      <c r="V166" s="289">
        <v>1338</v>
      </c>
      <c r="W166" s="289">
        <v>660</v>
      </c>
      <c r="X166" s="289">
        <v>355</v>
      </c>
      <c r="Y166" s="289">
        <v>6</v>
      </c>
      <c r="Z166" s="289">
        <v>31</v>
      </c>
      <c r="AA166" s="289">
        <v>8</v>
      </c>
      <c r="AC166" s="2"/>
      <c r="AD166" s="2"/>
      <c r="AE166" s="2" t="s">
        <v>4</v>
      </c>
      <c r="AF166" s="22"/>
      <c r="AG166" s="33">
        <f t="shared" si="27"/>
        <v>2.1202475685234305</v>
      </c>
      <c r="AH166" s="32">
        <f t="shared" si="27"/>
        <v>2.1187943262411348</v>
      </c>
      <c r="AI166" s="32">
        <f t="shared" si="27"/>
        <v>2.1214028776978417</v>
      </c>
      <c r="AJ166" s="32">
        <f t="shared" si="20"/>
        <v>2.4108108108108106</v>
      </c>
      <c r="AK166" s="32">
        <f t="shared" si="20"/>
        <v>1.8487394957983194</v>
      </c>
      <c r="AL166" s="32">
        <f t="shared" si="20"/>
        <v>1.8298969072164948</v>
      </c>
      <c r="AM166" s="32">
        <f t="shared" si="20"/>
        <v>1</v>
      </c>
      <c r="AN166" s="32">
        <f t="shared" si="20"/>
        <v>1.9375</v>
      </c>
      <c r="AO166" s="32">
        <f t="shared" si="20"/>
        <v>2.6666666666666665</v>
      </c>
    </row>
    <row r="167" spans="1:51" ht="13.5" customHeight="1">
      <c r="A167" s="2"/>
      <c r="B167" s="2"/>
      <c r="C167" s="2" t="s">
        <v>5</v>
      </c>
      <c r="D167" s="22"/>
      <c r="E167" s="27">
        <f t="shared" si="21"/>
        <v>535</v>
      </c>
      <c r="F167" s="25">
        <f t="shared" si="22"/>
        <v>535</v>
      </c>
      <c r="G167" s="25">
        <f t="shared" si="23"/>
        <v>524</v>
      </c>
      <c r="H167" s="289">
        <v>287</v>
      </c>
      <c r="I167" s="289">
        <v>53</v>
      </c>
      <c r="J167" s="289">
        <v>181</v>
      </c>
      <c r="K167" s="289">
        <v>3</v>
      </c>
      <c r="L167" s="289">
        <v>11</v>
      </c>
      <c r="M167" s="289" t="s">
        <v>313</v>
      </c>
      <c r="O167" s="2"/>
      <c r="P167" s="2"/>
      <c r="Q167" s="2" t="s">
        <v>5</v>
      </c>
      <c r="R167" s="22"/>
      <c r="S167" s="27">
        <f t="shared" si="24"/>
        <v>1131</v>
      </c>
      <c r="T167" s="25">
        <f t="shared" si="25"/>
        <v>1131</v>
      </c>
      <c r="U167" s="25">
        <f t="shared" si="26"/>
        <v>1113</v>
      </c>
      <c r="V167" s="289">
        <v>703</v>
      </c>
      <c r="W167" s="289">
        <v>105</v>
      </c>
      <c r="X167" s="289">
        <v>299</v>
      </c>
      <c r="Y167" s="289">
        <v>6</v>
      </c>
      <c r="Z167" s="289">
        <v>18</v>
      </c>
      <c r="AA167" s="289" t="s">
        <v>313</v>
      </c>
      <c r="AC167" s="2"/>
      <c r="AD167" s="2"/>
      <c r="AE167" s="2" t="s">
        <v>5</v>
      </c>
      <c r="AF167" s="22"/>
      <c r="AG167" s="33">
        <f t="shared" si="27"/>
        <v>2.1140186915887851</v>
      </c>
      <c r="AH167" s="32">
        <f>IF(F167="-","-",IF(F167="x","x",T167/F167))</f>
        <v>2.1140186915887851</v>
      </c>
      <c r="AI167" s="32">
        <f t="shared" si="27"/>
        <v>2.1240458015267176</v>
      </c>
      <c r="AJ167" s="32">
        <f t="shared" si="20"/>
        <v>2.4494773519163764</v>
      </c>
      <c r="AK167" s="32">
        <f t="shared" si="20"/>
        <v>1.9811320754716981</v>
      </c>
      <c r="AL167" s="32">
        <f t="shared" si="20"/>
        <v>1.6519337016574585</v>
      </c>
      <c r="AM167" s="32">
        <f t="shared" si="20"/>
        <v>2</v>
      </c>
      <c r="AN167" s="32">
        <f t="shared" si="20"/>
        <v>1.6363636363636365</v>
      </c>
      <c r="AO167" s="32" t="str">
        <f t="shared" si="20"/>
        <v>-</v>
      </c>
    </row>
    <row r="168" spans="1:51" ht="13.5" customHeight="1">
      <c r="A168" s="2"/>
      <c r="B168" s="2"/>
      <c r="C168" s="2" t="s">
        <v>6</v>
      </c>
      <c r="D168" s="22"/>
      <c r="E168" s="27">
        <f t="shared" si="21"/>
        <v>765</v>
      </c>
      <c r="F168" s="25">
        <f t="shared" si="22"/>
        <v>764</v>
      </c>
      <c r="G168" s="25">
        <f t="shared" si="23"/>
        <v>754</v>
      </c>
      <c r="H168" s="289">
        <v>562</v>
      </c>
      <c r="I168" s="289">
        <v>85</v>
      </c>
      <c r="J168" s="289">
        <v>101</v>
      </c>
      <c r="K168" s="289">
        <v>6</v>
      </c>
      <c r="L168" s="289">
        <v>10</v>
      </c>
      <c r="M168" s="289">
        <v>1</v>
      </c>
      <c r="O168" s="2"/>
      <c r="P168" s="2"/>
      <c r="Q168" s="2" t="s">
        <v>6</v>
      </c>
      <c r="R168" s="22"/>
      <c r="S168" s="27">
        <f t="shared" si="24"/>
        <v>1711</v>
      </c>
      <c r="T168" s="25">
        <f t="shared" si="25"/>
        <v>1710</v>
      </c>
      <c r="U168" s="25">
        <f t="shared" si="26"/>
        <v>1690</v>
      </c>
      <c r="V168" s="289">
        <v>1294</v>
      </c>
      <c r="W168" s="289">
        <v>166</v>
      </c>
      <c r="X168" s="289">
        <v>219</v>
      </c>
      <c r="Y168" s="289">
        <v>11</v>
      </c>
      <c r="Z168" s="289">
        <v>20</v>
      </c>
      <c r="AA168" s="289">
        <v>1</v>
      </c>
      <c r="AC168" s="2"/>
      <c r="AD168" s="2"/>
      <c r="AE168" s="2" t="s">
        <v>6</v>
      </c>
      <c r="AF168" s="22"/>
      <c r="AG168" s="33">
        <f t="shared" si="27"/>
        <v>2.2366013071895425</v>
      </c>
      <c r="AH168" s="32">
        <f t="shared" si="27"/>
        <v>2.238219895287958</v>
      </c>
      <c r="AI168" s="32">
        <f t="shared" si="27"/>
        <v>2.2413793103448274</v>
      </c>
      <c r="AJ168" s="32">
        <f t="shared" si="20"/>
        <v>2.302491103202847</v>
      </c>
      <c r="AK168" s="32">
        <f t="shared" si="20"/>
        <v>1.9529411764705882</v>
      </c>
      <c r="AL168" s="32">
        <f t="shared" si="20"/>
        <v>2.1683168316831685</v>
      </c>
      <c r="AM168" s="32">
        <f t="shared" si="20"/>
        <v>1.8333333333333333</v>
      </c>
      <c r="AN168" s="32">
        <f t="shared" si="20"/>
        <v>2</v>
      </c>
      <c r="AO168" s="32">
        <f t="shared" si="20"/>
        <v>1</v>
      </c>
    </row>
    <row r="169" spans="1:51" ht="13.5" customHeight="1">
      <c r="A169" s="2"/>
      <c r="B169" s="2"/>
      <c r="C169" s="2" t="s">
        <v>10</v>
      </c>
      <c r="D169" s="22"/>
      <c r="E169" s="27">
        <f t="shared" si="21"/>
        <v>467</v>
      </c>
      <c r="F169" s="25">
        <f t="shared" si="22"/>
        <v>457</v>
      </c>
      <c r="G169" s="25">
        <f t="shared" si="23"/>
        <v>450</v>
      </c>
      <c r="H169" s="289">
        <v>377</v>
      </c>
      <c r="I169" s="289" t="s">
        <v>313</v>
      </c>
      <c r="J169" s="289">
        <v>71</v>
      </c>
      <c r="K169" s="289">
        <v>2</v>
      </c>
      <c r="L169" s="289">
        <v>7</v>
      </c>
      <c r="M169" s="289">
        <v>10</v>
      </c>
      <c r="O169" s="2"/>
      <c r="P169" s="2"/>
      <c r="Q169" s="2" t="s">
        <v>10</v>
      </c>
      <c r="R169" s="22"/>
      <c r="S169" s="27">
        <f t="shared" si="24"/>
        <v>1028</v>
      </c>
      <c r="T169" s="25">
        <f t="shared" si="25"/>
        <v>1015</v>
      </c>
      <c r="U169" s="25">
        <f t="shared" si="26"/>
        <v>998</v>
      </c>
      <c r="V169" s="289">
        <v>860</v>
      </c>
      <c r="W169" s="289" t="s">
        <v>313</v>
      </c>
      <c r="X169" s="289">
        <v>135</v>
      </c>
      <c r="Y169" s="289">
        <v>3</v>
      </c>
      <c r="Z169" s="289">
        <v>17</v>
      </c>
      <c r="AA169" s="289">
        <v>13</v>
      </c>
      <c r="AC169" s="2"/>
      <c r="AD169" s="2"/>
      <c r="AE169" s="2" t="s">
        <v>10</v>
      </c>
      <c r="AF169" s="22"/>
      <c r="AG169" s="33">
        <f t="shared" si="27"/>
        <v>2.201284796573876</v>
      </c>
      <c r="AH169" s="32">
        <f t="shared" si="27"/>
        <v>2.2210065645514225</v>
      </c>
      <c r="AI169" s="32">
        <f>IF(G169="-","-",IF(G169="x","x",U169/G169))</f>
        <v>2.2177777777777776</v>
      </c>
      <c r="AJ169" s="32">
        <f t="shared" si="20"/>
        <v>2.2811671087533156</v>
      </c>
      <c r="AK169" s="32" t="str">
        <f t="shared" si="20"/>
        <v>-</v>
      </c>
      <c r="AL169" s="32">
        <f t="shared" si="20"/>
        <v>1.9014084507042253</v>
      </c>
      <c r="AM169" s="32">
        <f t="shared" si="20"/>
        <v>1.5</v>
      </c>
      <c r="AN169" s="32">
        <f t="shared" si="20"/>
        <v>2.4285714285714284</v>
      </c>
      <c r="AO169" s="32">
        <f t="shared" si="20"/>
        <v>1.3</v>
      </c>
    </row>
    <row r="170" spans="1:51" ht="13.5" customHeight="1">
      <c r="A170" s="2"/>
      <c r="B170" s="2"/>
      <c r="C170" s="2" t="s">
        <v>11</v>
      </c>
      <c r="D170" s="22"/>
      <c r="E170" s="27">
        <f t="shared" si="21"/>
        <v>524</v>
      </c>
      <c r="F170" s="25">
        <f t="shared" si="22"/>
        <v>521</v>
      </c>
      <c r="G170" s="25">
        <f t="shared" si="23"/>
        <v>507</v>
      </c>
      <c r="H170" s="289">
        <v>441</v>
      </c>
      <c r="I170" s="289" t="s">
        <v>313</v>
      </c>
      <c r="J170" s="289">
        <v>60</v>
      </c>
      <c r="K170" s="289">
        <v>6</v>
      </c>
      <c r="L170" s="289">
        <v>14</v>
      </c>
      <c r="M170" s="289">
        <v>3</v>
      </c>
      <c r="O170" s="2"/>
      <c r="P170" s="2"/>
      <c r="Q170" s="2" t="s">
        <v>11</v>
      </c>
      <c r="R170" s="22"/>
      <c r="S170" s="27">
        <f t="shared" si="24"/>
        <v>1154</v>
      </c>
      <c r="T170" s="25">
        <f t="shared" si="25"/>
        <v>1140</v>
      </c>
      <c r="U170" s="25">
        <f t="shared" si="26"/>
        <v>1114</v>
      </c>
      <c r="V170" s="289">
        <v>994</v>
      </c>
      <c r="W170" s="289" t="s">
        <v>313</v>
      </c>
      <c r="X170" s="289">
        <v>109</v>
      </c>
      <c r="Y170" s="289">
        <v>11</v>
      </c>
      <c r="Z170" s="289">
        <v>26</v>
      </c>
      <c r="AA170" s="289">
        <v>14</v>
      </c>
      <c r="AC170" s="2"/>
      <c r="AD170" s="2"/>
      <c r="AE170" s="2" t="s">
        <v>11</v>
      </c>
      <c r="AF170" s="22"/>
      <c r="AG170" s="33">
        <f t="shared" si="27"/>
        <v>2.2022900763358777</v>
      </c>
      <c r="AH170" s="32">
        <f t="shared" si="27"/>
        <v>2.1880998080614202</v>
      </c>
      <c r="AI170" s="32">
        <f t="shared" si="27"/>
        <v>2.1972386587771204</v>
      </c>
      <c r="AJ170" s="32">
        <f t="shared" si="20"/>
        <v>2.253968253968254</v>
      </c>
      <c r="AK170" s="32" t="str">
        <f t="shared" si="20"/>
        <v>-</v>
      </c>
      <c r="AL170" s="32">
        <f t="shared" si="20"/>
        <v>1.8166666666666667</v>
      </c>
      <c r="AM170" s="32">
        <f t="shared" si="20"/>
        <v>1.8333333333333333</v>
      </c>
      <c r="AN170" s="32">
        <f t="shared" si="20"/>
        <v>1.8571428571428572</v>
      </c>
      <c r="AO170" s="32">
        <f t="shared" si="20"/>
        <v>4.666666666666667</v>
      </c>
    </row>
    <row r="171" spans="1:51" ht="13.5" customHeight="1">
      <c r="A171" s="2"/>
      <c r="B171" s="2" t="s">
        <v>59</v>
      </c>
      <c r="C171" s="2"/>
      <c r="D171" s="22"/>
      <c r="E171" s="27">
        <f t="shared" si="21"/>
        <v>265</v>
      </c>
      <c r="F171" s="25">
        <f t="shared" si="22"/>
        <v>265</v>
      </c>
      <c r="G171" s="25">
        <f t="shared" si="23"/>
        <v>263</v>
      </c>
      <c r="H171" s="289">
        <v>255</v>
      </c>
      <c r="I171" s="289" t="s">
        <v>313</v>
      </c>
      <c r="J171" s="289">
        <v>6</v>
      </c>
      <c r="K171" s="289">
        <v>2</v>
      </c>
      <c r="L171" s="289">
        <v>2</v>
      </c>
      <c r="M171" s="289" t="s">
        <v>313</v>
      </c>
      <c r="O171" s="2"/>
      <c r="P171" s="2" t="s">
        <v>59</v>
      </c>
      <c r="Q171" s="2"/>
      <c r="R171" s="22"/>
      <c r="S171" s="27">
        <f t="shared" si="24"/>
        <v>811</v>
      </c>
      <c r="T171" s="25">
        <f t="shared" si="25"/>
        <v>811</v>
      </c>
      <c r="U171" s="25">
        <f t="shared" si="26"/>
        <v>807</v>
      </c>
      <c r="V171" s="289">
        <v>786</v>
      </c>
      <c r="W171" s="289" t="s">
        <v>313</v>
      </c>
      <c r="X171" s="289">
        <v>16</v>
      </c>
      <c r="Y171" s="289">
        <v>5</v>
      </c>
      <c r="Z171" s="289">
        <v>4</v>
      </c>
      <c r="AA171" s="289" t="s">
        <v>313</v>
      </c>
      <c r="AC171" s="2"/>
      <c r="AD171" s="2" t="s">
        <v>59</v>
      </c>
      <c r="AE171" s="2"/>
      <c r="AF171" s="22"/>
      <c r="AG171" s="33">
        <f t="shared" si="27"/>
        <v>3.060377358490566</v>
      </c>
      <c r="AH171" s="32">
        <f t="shared" si="27"/>
        <v>3.060377358490566</v>
      </c>
      <c r="AI171" s="32">
        <f t="shared" si="27"/>
        <v>3.0684410646387832</v>
      </c>
      <c r="AJ171" s="32">
        <f t="shared" si="20"/>
        <v>3.0823529411764707</v>
      </c>
      <c r="AK171" s="32" t="str">
        <f t="shared" si="20"/>
        <v>-</v>
      </c>
      <c r="AL171" s="32">
        <f t="shared" si="20"/>
        <v>2.6666666666666665</v>
      </c>
      <c r="AM171" s="32">
        <f t="shared" si="20"/>
        <v>2.5</v>
      </c>
      <c r="AN171" s="32">
        <f t="shared" si="20"/>
        <v>2</v>
      </c>
      <c r="AO171" s="32" t="str">
        <f t="shared" si="20"/>
        <v>-</v>
      </c>
    </row>
    <row r="172" spans="1:51" ht="13.5" customHeight="1">
      <c r="A172" s="2"/>
      <c r="B172" s="2" t="s">
        <v>60</v>
      </c>
      <c r="C172" s="2"/>
      <c r="D172" s="22"/>
      <c r="E172" s="27">
        <f t="shared" si="21"/>
        <v>303</v>
      </c>
      <c r="F172" s="25">
        <f t="shared" si="22"/>
        <v>303</v>
      </c>
      <c r="G172" s="25">
        <f t="shared" si="23"/>
        <v>294</v>
      </c>
      <c r="H172" s="289">
        <v>269</v>
      </c>
      <c r="I172" s="289">
        <v>8</v>
      </c>
      <c r="J172" s="289">
        <v>16</v>
      </c>
      <c r="K172" s="289">
        <v>1</v>
      </c>
      <c r="L172" s="289">
        <v>9</v>
      </c>
      <c r="M172" s="289" t="s">
        <v>313</v>
      </c>
      <c r="O172" s="2"/>
      <c r="P172" s="2" t="s">
        <v>60</v>
      </c>
      <c r="Q172" s="2"/>
      <c r="R172" s="22"/>
      <c r="S172" s="27">
        <f t="shared" si="24"/>
        <v>683</v>
      </c>
      <c r="T172" s="25">
        <f t="shared" si="25"/>
        <v>683</v>
      </c>
      <c r="U172" s="25">
        <f t="shared" si="26"/>
        <v>668</v>
      </c>
      <c r="V172" s="289">
        <v>615</v>
      </c>
      <c r="W172" s="289">
        <v>19</v>
      </c>
      <c r="X172" s="289">
        <v>32</v>
      </c>
      <c r="Y172" s="289">
        <v>2</v>
      </c>
      <c r="Z172" s="289">
        <v>15</v>
      </c>
      <c r="AA172" s="289" t="s">
        <v>313</v>
      </c>
      <c r="AC172" s="2"/>
      <c r="AD172" s="2" t="s">
        <v>60</v>
      </c>
      <c r="AE172" s="2"/>
      <c r="AF172" s="22"/>
      <c r="AG172" s="33">
        <f t="shared" si="27"/>
        <v>2.2541254125412542</v>
      </c>
      <c r="AH172" s="32">
        <f t="shared" si="27"/>
        <v>2.2541254125412542</v>
      </c>
      <c r="AI172" s="32">
        <f t="shared" si="27"/>
        <v>2.2721088435374148</v>
      </c>
      <c r="AJ172" s="32">
        <f t="shared" si="20"/>
        <v>2.2862453531598512</v>
      </c>
      <c r="AK172" s="32">
        <f t="shared" si="20"/>
        <v>2.375</v>
      </c>
      <c r="AL172" s="32">
        <f t="shared" si="20"/>
        <v>2</v>
      </c>
      <c r="AM172" s="32">
        <f t="shared" si="20"/>
        <v>2</v>
      </c>
      <c r="AN172" s="32">
        <f t="shared" si="20"/>
        <v>1.6666666666666667</v>
      </c>
      <c r="AO172" s="32" t="str">
        <f t="shared" si="20"/>
        <v>-</v>
      </c>
    </row>
    <row r="173" spans="1:51" ht="13.5" customHeight="1">
      <c r="A173" s="2"/>
      <c r="B173" s="2" t="s">
        <v>61</v>
      </c>
      <c r="C173" s="2"/>
      <c r="D173" s="22"/>
      <c r="E173" s="27">
        <f t="shared" si="21"/>
        <v>94</v>
      </c>
      <c r="F173" s="25">
        <f t="shared" si="22"/>
        <v>94</v>
      </c>
      <c r="G173" s="25">
        <f t="shared" si="23"/>
        <v>85</v>
      </c>
      <c r="H173" s="289">
        <v>80</v>
      </c>
      <c r="I173" s="289" t="s">
        <v>313</v>
      </c>
      <c r="J173" s="289">
        <v>5</v>
      </c>
      <c r="K173" s="289" t="s">
        <v>313</v>
      </c>
      <c r="L173" s="289">
        <v>9</v>
      </c>
      <c r="M173" s="289" t="s">
        <v>313</v>
      </c>
      <c r="O173" s="2"/>
      <c r="P173" s="2" t="s">
        <v>61</v>
      </c>
      <c r="Q173" s="2"/>
      <c r="R173" s="22"/>
      <c r="S173" s="27">
        <f t="shared" si="24"/>
        <v>207</v>
      </c>
      <c r="T173" s="25">
        <f t="shared" si="25"/>
        <v>207</v>
      </c>
      <c r="U173" s="25">
        <f t="shared" si="26"/>
        <v>188</v>
      </c>
      <c r="V173" s="289">
        <v>174</v>
      </c>
      <c r="W173" s="289" t="s">
        <v>313</v>
      </c>
      <c r="X173" s="289">
        <v>14</v>
      </c>
      <c r="Y173" s="289" t="s">
        <v>313</v>
      </c>
      <c r="Z173" s="289">
        <v>19</v>
      </c>
      <c r="AA173" s="289" t="s">
        <v>313</v>
      </c>
      <c r="AC173" s="2"/>
      <c r="AD173" s="2" t="s">
        <v>61</v>
      </c>
      <c r="AE173" s="2"/>
      <c r="AF173" s="22"/>
      <c r="AG173" s="33">
        <f t="shared" si="27"/>
        <v>2.2021276595744679</v>
      </c>
      <c r="AH173" s="32">
        <f t="shared" si="27"/>
        <v>2.2021276595744679</v>
      </c>
      <c r="AI173" s="32">
        <f>IF(G173="-","-",IF(G173="x","x",U173/G173))</f>
        <v>2.2117647058823531</v>
      </c>
      <c r="AJ173" s="32">
        <f t="shared" si="20"/>
        <v>2.1749999999999998</v>
      </c>
      <c r="AK173" s="32" t="str">
        <f t="shared" si="20"/>
        <v>-</v>
      </c>
      <c r="AL173" s="32">
        <f t="shared" si="20"/>
        <v>2.8</v>
      </c>
      <c r="AM173" s="32" t="str">
        <f t="shared" si="20"/>
        <v>-</v>
      </c>
      <c r="AN173" s="32">
        <f t="shared" si="20"/>
        <v>2.1111111111111112</v>
      </c>
      <c r="AO173" s="32" t="str">
        <f t="shared" si="20"/>
        <v>-</v>
      </c>
    </row>
    <row r="174" spans="1:51" ht="13.5" customHeight="1">
      <c r="A174" s="2"/>
      <c r="B174" s="2" t="s">
        <v>62</v>
      </c>
      <c r="C174" s="2"/>
      <c r="D174" s="22"/>
      <c r="E174" s="27">
        <f t="shared" si="21"/>
        <v>1112</v>
      </c>
      <c r="F174" s="25">
        <f t="shared" si="22"/>
        <v>1109</v>
      </c>
      <c r="G174" s="25">
        <f t="shared" si="23"/>
        <v>1062</v>
      </c>
      <c r="H174" s="289">
        <v>807</v>
      </c>
      <c r="I174" s="289">
        <v>14</v>
      </c>
      <c r="J174" s="289">
        <v>233</v>
      </c>
      <c r="K174" s="289">
        <v>8</v>
      </c>
      <c r="L174" s="289">
        <v>47</v>
      </c>
      <c r="M174" s="289">
        <v>3</v>
      </c>
      <c r="O174" s="2"/>
      <c r="P174" s="2" t="s">
        <v>62</v>
      </c>
      <c r="Q174" s="2"/>
      <c r="R174" s="22"/>
      <c r="S174" s="27">
        <f t="shared" si="24"/>
        <v>2158</v>
      </c>
      <c r="T174" s="25">
        <f t="shared" si="25"/>
        <v>2152</v>
      </c>
      <c r="U174" s="25">
        <f t="shared" si="26"/>
        <v>2073</v>
      </c>
      <c r="V174" s="289">
        <v>1711</v>
      </c>
      <c r="W174" s="289">
        <v>21</v>
      </c>
      <c r="X174" s="289">
        <v>326</v>
      </c>
      <c r="Y174" s="289">
        <v>15</v>
      </c>
      <c r="Z174" s="289">
        <v>79</v>
      </c>
      <c r="AA174" s="289">
        <v>6</v>
      </c>
      <c r="AC174" s="2"/>
      <c r="AD174" s="2" t="s">
        <v>62</v>
      </c>
      <c r="AE174" s="2"/>
      <c r="AF174" s="22"/>
      <c r="AG174" s="33">
        <f t="shared" si="27"/>
        <v>1.9406474820143884</v>
      </c>
      <c r="AH174" s="32">
        <f t="shared" si="27"/>
        <v>1.9404869251577999</v>
      </c>
      <c r="AI174" s="32">
        <f t="shared" si="27"/>
        <v>1.9519774011299436</v>
      </c>
      <c r="AJ174" s="32">
        <f t="shared" si="20"/>
        <v>2.120198265179678</v>
      </c>
      <c r="AK174" s="32">
        <f t="shared" si="20"/>
        <v>1.5</v>
      </c>
      <c r="AL174" s="32">
        <f t="shared" si="20"/>
        <v>1.3991416309012876</v>
      </c>
      <c r="AM174" s="32">
        <f t="shared" si="20"/>
        <v>1.875</v>
      </c>
      <c r="AN174" s="32">
        <f t="shared" si="20"/>
        <v>1.6808510638297873</v>
      </c>
      <c r="AO174" s="32">
        <f t="shared" si="20"/>
        <v>2</v>
      </c>
    </row>
    <row r="175" spans="1:51" ht="13.5" customHeight="1">
      <c r="A175" s="2"/>
      <c r="B175" s="2" t="s">
        <v>63</v>
      </c>
      <c r="C175" s="2"/>
      <c r="D175" s="22"/>
      <c r="E175" s="27">
        <f t="shared" si="21"/>
        <v>272</v>
      </c>
      <c r="F175" s="25">
        <f t="shared" si="22"/>
        <v>271</v>
      </c>
      <c r="G175" s="25">
        <f t="shared" si="23"/>
        <v>257</v>
      </c>
      <c r="H175" s="289">
        <v>238</v>
      </c>
      <c r="I175" s="289" t="s">
        <v>313</v>
      </c>
      <c r="J175" s="289">
        <v>15</v>
      </c>
      <c r="K175" s="289">
        <v>4</v>
      </c>
      <c r="L175" s="289">
        <v>14</v>
      </c>
      <c r="M175" s="289">
        <v>1</v>
      </c>
      <c r="O175" s="2"/>
      <c r="P175" s="2" t="s">
        <v>63</v>
      </c>
      <c r="Q175" s="2"/>
      <c r="R175" s="22"/>
      <c r="S175" s="27">
        <f t="shared" si="24"/>
        <v>625</v>
      </c>
      <c r="T175" s="25">
        <f t="shared" si="25"/>
        <v>623</v>
      </c>
      <c r="U175" s="25">
        <f t="shared" si="26"/>
        <v>589</v>
      </c>
      <c r="V175" s="289">
        <v>550</v>
      </c>
      <c r="W175" s="289" t="s">
        <v>313</v>
      </c>
      <c r="X175" s="289">
        <v>33</v>
      </c>
      <c r="Y175" s="289">
        <v>6</v>
      </c>
      <c r="Z175" s="289">
        <v>34</v>
      </c>
      <c r="AA175" s="289">
        <v>2</v>
      </c>
      <c r="AC175" s="2"/>
      <c r="AD175" s="2" t="s">
        <v>63</v>
      </c>
      <c r="AE175" s="2"/>
      <c r="AF175" s="22"/>
      <c r="AG175" s="33">
        <f t="shared" si="27"/>
        <v>2.2977941176470589</v>
      </c>
      <c r="AH175" s="32">
        <f t="shared" si="27"/>
        <v>2.2988929889298895</v>
      </c>
      <c r="AI175" s="32">
        <f t="shared" si="27"/>
        <v>2.2918287937743189</v>
      </c>
      <c r="AJ175" s="32">
        <f t="shared" si="20"/>
        <v>2.3109243697478989</v>
      </c>
      <c r="AK175" s="32" t="str">
        <f t="shared" si="20"/>
        <v>-</v>
      </c>
      <c r="AL175" s="32">
        <f t="shared" si="20"/>
        <v>2.2000000000000002</v>
      </c>
      <c r="AM175" s="32">
        <f t="shared" si="20"/>
        <v>1.5</v>
      </c>
      <c r="AN175" s="32">
        <f t="shared" si="20"/>
        <v>2.4285714285714284</v>
      </c>
      <c r="AO175" s="32">
        <f t="shared" si="20"/>
        <v>2</v>
      </c>
    </row>
    <row r="176" spans="1:51" ht="13.5" customHeight="1">
      <c r="A176" s="2"/>
      <c r="B176" s="2" t="s">
        <v>64</v>
      </c>
      <c r="C176" s="2"/>
      <c r="D176" s="22"/>
      <c r="E176" s="27">
        <f t="shared" si="21"/>
        <v>565</v>
      </c>
      <c r="F176" s="25">
        <f t="shared" si="22"/>
        <v>561</v>
      </c>
      <c r="G176" s="25">
        <f t="shared" si="23"/>
        <v>551</v>
      </c>
      <c r="H176" s="289">
        <v>537</v>
      </c>
      <c r="I176" s="289" t="s">
        <v>313</v>
      </c>
      <c r="J176" s="289">
        <v>14</v>
      </c>
      <c r="K176" s="289" t="s">
        <v>313</v>
      </c>
      <c r="L176" s="289">
        <v>10</v>
      </c>
      <c r="M176" s="289">
        <v>4</v>
      </c>
      <c r="O176" s="2"/>
      <c r="P176" s="2" t="s">
        <v>64</v>
      </c>
      <c r="Q176" s="2"/>
      <c r="R176" s="22"/>
      <c r="S176" s="27">
        <f t="shared" si="24"/>
        <v>1402</v>
      </c>
      <c r="T176" s="25">
        <f t="shared" si="25"/>
        <v>1397</v>
      </c>
      <c r="U176" s="25">
        <f t="shared" si="26"/>
        <v>1373</v>
      </c>
      <c r="V176" s="289">
        <v>1343</v>
      </c>
      <c r="W176" s="289" t="s">
        <v>313</v>
      </c>
      <c r="X176" s="289">
        <v>30</v>
      </c>
      <c r="Y176" s="289" t="s">
        <v>313</v>
      </c>
      <c r="Z176" s="289">
        <v>24</v>
      </c>
      <c r="AA176" s="289">
        <v>5</v>
      </c>
      <c r="AC176" s="2"/>
      <c r="AD176" s="2" t="s">
        <v>64</v>
      </c>
      <c r="AE176" s="2"/>
      <c r="AF176" s="22"/>
      <c r="AG176" s="33">
        <f t="shared" si="27"/>
        <v>2.48141592920354</v>
      </c>
      <c r="AH176" s="32">
        <f t="shared" si="27"/>
        <v>2.4901960784313726</v>
      </c>
      <c r="AI176" s="32">
        <f t="shared" si="27"/>
        <v>2.4918330308529946</v>
      </c>
      <c r="AJ176" s="32">
        <f t="shared" si="20"/>
        <v>2.5009310986964617</v>
      </c>
      <c r="AK176" s="32" t="str">
        <f t="shared" si="20"/>
        <v>-</v>
      </c>
      <c r="AL176" s="32">
        <f t="shared" si="20"/>
        <v>2.1428571428571428</v>
      </c>
      <c r="AM176" s="32" t="str">
        <f t="shared" si="20"/>
        <v>-</v>
      </c>
      <c r="AN176" s="32">
        <f t="shared" si="20"/>
        <v>2.4</v>
      </c>
      <c r="AO176" s="32">
        <f t="shared" si="20"/>
        <v>1.25</v>
      </c>
    </row>
    <row r="177" spans="1:41" ht="13.5" customHeight="1">
      <c r="A177" s="2"/>
      <c r="B177" s="2" t="s">
        <v>65</v>
      </c>
      <c r="C177" s="2"/>
      <c r="D177" s="22"/>
      <c r="E177" s="25">
        <f t="shared" si="21"/>
        <v>2554</v>
      </c>
      <c r="F177" s="25">
        <f t="shared" si="22"/>
        <v>2485</v>
      </c>
      <c r="G177" s="25">
        <f t="shared" si="23"/>
        <v>2402</v>
      </c>
      <c r="H177" s="289">
        <v>1758</v>
      </c>
      <c r="I177" s="289">
        <v>160</v>
      </c>
      <c r="J177" s="289">
        <v>457</v>
      </c>
      <c r="K177" s="289">
        <v>27</v>
      </c>
      <c r="L177" s="289">
        <v>83</v>
      </c>
      <c r="M177" s="289">
        <v>69</v>
      </c>
      <c r="O177" s="2"/>
      <c r="P177" s="2" t="s">
        <v>65</v>
      </c>
      <c r="Q177" s="2"/>
      <c r="R177" s="22"/>
      <c r="S177" s="25">
        <f t="shared" si="24"/>
        <v>5368</v>
      </c>
      <c r="T177" s="25">
        <f t="shared" si="25"/>
        <v>5289</v>
      </c>
      <c r="U177" s="25">
        <f t="shared" si="26"/>
        <v>5145</v>
      </c>
      <c r="V177" s="289">
        <v>4028</v>
      </c>
      <c r="W177" s="289">
        <v>339</v>
      </c>
      <c r="X177" s="289">
        <v>731</v>
      </c>
      <c r="Y177" s="289">
        <v>47</v>
      </c>
      <c r="Z177" s="289">
        <v>144</v>
      </c>
      <c r="AA177" s="289">
        <v>79</v>
      </c>
      <c r="AC177" s="2"/>
      <c r="AD177" s="2" t="s">
        <v>65</v>
      </c>
      <c r="AE177" s="2"/>
      <c r="AF177" s="22"/>
      <c r="AG177" s="33">
        <f t="shared" si="27"/>
        <v>2.1018010963194986</v>
      </c>
      <c r="AH177" s="32">
        <f t="shared" si="27"/>
        <v>2.1283702213279678</v>
      </c>
      <c r="AI177" s="32">
        <f t="shared" si="27"/>
        <v>2.1419650291423813</v>
      </c>
      <c r="AJ177" s="32">
        <f t="shared" si="20"/>
        <v>2.2912400455062572</v>
      </c>
      <c r="AK177" s="32">
        <f t="shared" si="20"/>
        <v>2.1187499999999999</v>
      </c>
      <c r="AL177" s="32">
        <f t="shared" si="20"/>
        <v>1.5995623632385121</v>
      </c>
      <c r="AM177" s="32">
        <f t="shared" si="20"/>
        <v>1.7407407407407407</v>
      </c>
      <c r="AN177" s="32">
        <f t="shared" si="20"/>
        <v>1.7349397590361446</v>
      </c>
      <c r="AO177" s="32">
        <f t="shared" si="20"/>
        <v>1.144927536231884</v>
      </c>
    </row>
    <row r="178" spans="1:41" ht="13.5" customHeight="1">
      <c r="A178" s="2"/>
      <c r="B178" s="2"/>
      <c r="C178" s="2" t="s">
        <v>4</v>
      </c>
      <c r="D178" s="22"/>
      <c r="E178" s="27">
        <f t="shared" si="21"/>
        <v>998</v>
      </c>
      <c r="F178" s="25">
        <f t="shared" si="22"/>
        <v>992</v>
      </c>
      <c r="G178" s="25">
        <f t="shared" si="23"/>
        <v>963</v>
      </c>
      <c r="H178" s="289">
        <v>693</v>
      </c>
      <c r="I178" s="289">
        <v>34</v>
      </c>
      <c r="J178" s="289">
        <v>224</v>
      </c>
      <c r="K178" s="289">
        <v>12</v>
      </c>
      <c r="L178" s="289">
        <v>29</v>
      </c>
      <c r="M178" s="289">
        <v>6</v>
      </c>
      <c r="O178" s="2"/>
      <c r="P178" s="2"/>
      <c r="Q178" s="2" t="s">
        <v>4</v>
      </c>
      <c r="R178" s="22"/>
      <c r="S178" s="27">
        <f t="shared" si="24"/>
        <v>2038</v>
      </c>
      <c r="T178" s="25">
        <f t="shared" si="25"/>
        <v>2028</v>
      </c>
      <c r="U178" s="25">
        <f t="shared" si="26"/>
        <v>1978</v>
      </c>
      <c r="V178" s="289">
        <v>1591</v>
      </c>
      <c r="W178" s="289">
        <v>65</v>
      </c>
      <c r="X178" s="289">
        <v>307</v>
      </c>
      <c r="Y178" s="289">
        <v>15</v>
      </c>
      <c r="Z178" s="289">
        <v>50</v>
      </c>
      <c r="AA178" s="289">
        <v>10</v>
      </c>
      <c r="AC178" s="2"/>
      <c r="AD178" s="2"/>
      <c r="AE178" s="2" t="s">
        <v>4</v>
      </c>
      <c r="AF178" s="22"/>
      <c r="AG178" s="33">
        <f t="shared" si="27"/>
        <v>2.0420841683366735</v>
      </c>
      <c r="AH178" s="32">
        <f t="shared" si="27"/>
        <v>2.0443548387096775</v>
      </c>
      <c r="AI178" s="32">
        <f t="shared" si="27"/>
        <v>2.0539979231568015</v>
      </c>
      <c r="AJ178" s="32">
        <f t="shared" si="20"/>
        <v>2.295815295815296</v>
      </c>
      <c r="AK178" s="32">
        <f t="shared" si="20"/>
        <v>1.911764705882353</v>
      </c>
      <c r="AL178" s="32">
        <f t="shared" si="20"/>
        <v>1.3705357142857142</v>
      </c>
      <c r="AM178" s="32">
        <f t="shared" si="20"/>
        <v>1.25</v>
      </c>
      <c r="AN178" s="32">
        <f t="shared" si="20"/>
        <v>1.7241379310344827</v>
      </c>
      <c r="AO178" s="32">
        <f t="shared" si="20"/>
        <v>1.6666666666666667</v>
      </c>
    </row>
    <row r="179" spans="1:41" ht="13.5" customHeight="1">
      <c r="A179" s="2"/>
      <c r="B179" s="2"/>
      <c r="C179" s="2" t="s">
        <v>5</v>
      </c>
      <c r="D179" s="22"/>
      <c r="E179" s="27">
        <f t="shared" si="21"/>
        <v>1045</v>
      </c>
      <c r="F179" s="25">
        <f t="shared" si="22"/>
        <v>1004</v>
      </c>
      <c r="G179" s="25">
        <f t="shared" si="23"/>
        <v>974</v>
      </c>
      <c r="H179" s="289">
        <v>642</v>
      </c>
      <c r="I179" s="289">
        <v>126</v>
      </c>
      <c r="J179" s="289">
        <v>197</v>
      </c>
      <c r="K179" s="289">
        <v>9</v>
      </c>
      <c r="L179" s="289">
        <v>30</v>
      </c>
      <c r="M179" s="289">
        <v>41</v>
      </c>
      <c r="O179" s="2"/>
      <c r="P179" s="2"/>
      <c r="Q179" s="2" t="s">
        <v>5</v>
      </c>
      <c r="R179" s="22"/>
      <c r="S179" s="27">
        <f t="shared" si="24"/>
        <v>2160</v>
      </c>
      <c r="T179" s="25">
        <f t="shared" si="25"/>
        <v>2115</v>
      </c>
      <c r="U179" s="25">
        <f t="shared" si="26"/>
        <v>2065</v>
      </c>
      <c r="V179" s="289">
        <v>1428</v>
      </c>
      <c r="W179" s="289">
        <v>274</v>
      </c>
      <c r="X179" s="289">
        <v>343</v>
      </c>
      <c r="Y179" s="289">
        <v>20</v>
      </c>
      <c r="Z179" s="289">
        <v>50</v>
      </c>
      <c r="AA179" s="289">
        <v>45</v>
      </c>
      <c r="AC179" s="2"/>
      <c r="AD179" s="2"/>
      <c r="AE179" s="2" t="s">
        <v>5</v>
      </c>
      <c r="AF179" s="22"/>
      <c r="AG179" s="33">
        <f t="shared" si="27"/>
        <v>2.0669856459330145</v>
      </c>
      <c r="AH179" s="32">
        <f t="shared" si="27"/>
        <v>2.106573705179283</v>
      </c>
      <c r="AI179" s="32">
        <f t="shared" si="27"/>
        <v>2.1201232032854209</v>
      </c>
      <c r="AJ179" s="32">
        <f t="shared" si="20"/>
        <v>2.2242990654205608</v>
      </c>
      <c r="AK179" s="32">
        <f t="shared" si="20"/>
        <v>2.1746031746031744</v>
      </c>
      <c r="AL179" s="32">
        <f t="shared" si="20"/>
        <v>1.7411167512690355</v>
      </c>
      <c r="AM179" s="32">
        <f t="shared" si="20"/>
        <v>2.2222222222222223</v>
      </c>
      <c r="AN179" s="32">
        <f t="shared" si="20"/>
        <v>1.6666666666666667</v>
      </c>
      <c r="AO179" s="32">
        <f t="shared" si="20"/>
        <v>1.0975609756097562</v>
      </c>
    </row>
    <row r="180" spans="1:41" ht="13.5" customHeight="1">
      <c r="A180" s="2"/>
      <c r="B180" s="2"/>
      <c r="C180" s="2" t="s">
        <v>6</v>
      </c>
      <c r="D180" s="22"/>
      <c r="E180" s="27">
        <f t="shared" si="21"/>
        <v>511</v>
      </c>
      <c r="F180" s="25">
        <f t="shared" si="22"/>
        <v>489</v>
      </c>
      <c r="G180" s="25">
        <f t="shared" si="23"/>
        <v>465</v>
      </c>
      <c r="H180" s="289">
        <v>423</v>
      </c>
      <c r="I180" s="289" t="s">
        <v>313</v>
      </c>
      <c r="J180" s="289">
        <v>36</v>
      </c>
      <c r="K180" s="289">
        <v>6</v>
      </c>
      <c r="L180" s="289">
        <v>24</v>
      </c>
      <c r="M180" s="289">
        <v>22</v>
      </c>
      <c r="O180" s="2"/>
      <c r="P180" s="2"/>
      <c r="Q180" s="2" t="s">
        <v>6</v>
      </c>
      <c r="R180" s="22"/>
      <c r="S180" s="27">
        <f t="shared" si="24"/>
        <v>1170</v>
      </c>
      <c r="T180" s="25">
        <f t="shared" si="25"/>
        <v>1146</v>
      </c>
      <c r="U180" s="25">
        <f t="shared" si="26"/>
        <v>1102</v>
      </c>
      <c r="V180" s="289">
        <v>1009</v>
      </c>
      <c r="W180" s="289" t="s">
        <v>313</v>
      </c>
      <c r="X180" s="289">
        <v>81</v>
      </c>
      <c r="Y180" s="289">
        <v>12</v>
      </c>
      <c r="Z180" s="289">
        <v>44</v>
      </c>
      <c r="AA180" s="289">
        <v>24</v>
      </c>
      <c r="AC180" s="2"/>
      <c r="AD180" s="2"/>
      <c r="AE180" s="2" t="s">
        <v>6</v>
      </c>
      <c r="AF180" s="22"/>
      <c r="AG180" s="33">
        <f t="shared" si="27"/>
        <v>2.2896281800391391</v>
      </c>
      <c r="AH180" s="32">
        <f t="shared" si="27"/>
        <v>2.3435582822085887</v>
      </c>
      <c r="AI180" s="32">
        <f t="shared" si="27"/>
        <v>2.3698924731182798</v>
      </c>
      <c r="AJ180" s="32">
        <f t="shared" si="20"/>
        <v>2.3853427895981087</v>
      </c>
      <c r="AK180" s="32" t="str">
        <f t="shared" si="20"/>
        <v>-</v>
      </c>
      <c r="AL180" s="32">
        <f t="shared" si="20"/>
        <v>2.25</v>
      </c>
      <c r="AM180" s="32">
        <f t="shared" si="20"/>
        <v>2</v>
      </c>
      <c r="AN180" s="32">
        <f t="shared" si="20"/>
        <v>1.8333333333333333</v>
      </c>
      <c r="AO180" s="32">
        <f t="shared" si="20"/>
        <v>1.0909090909090908</v>
      </c>
    </row>
    <row r="181" spans="1:41" ht="13.5" customHeight="1">
      <c r="A181" s="2"/>
      <c r="B181" s="2"/>
      <c r="C181" s="2" t="s">
        <v>10</v>
      </c>
      <c r="D181" s="22"/>
      <c r="E181" s="27" t="str">
        <f t="shared" si="21"/>
        <v>-</v>
      </c>
      <c r="F181" s="25" t="str">
        <f t="shared" si="22"/>
        <v>-</v>
      </c>
      <c r="G181" s="25" t="str">
        <f t="shared" si="23"/>
        <v>-</v>
      </c>
      <c r="H181" s="289" t="s">
        <v>313</v>
      </c>
      <c r="I181" s="289" t="s">
        <v>313</v>
      </c>
      <c r="J181" s="289" t="s">
        <v>313</v>
      </c>
      <c r="K181" s="289" t="s">
        <v>313</v>
      </c>
      <c r="L181" s="289" t="s">
        <v>313</v>
      </c>
      <c r="M181" s="289" t="s">
        <v>313</v>
      </c>
      <c r="O181" s="2"/>
      <c r="P181" s="2"/>
      <c r="Q181" s="2" t="s">
        <v>10</v>
      </c>
      <c r="R181" s="22"/>
      <c r="S181" s="27" t="str">
        <f t="shared" si="24"/>
        <v>-</v>
      </c>
      <c r="T181" s="25" t="str">
        <f t="shared" si="25"/>
        <v>-</v>
      </c>
      <c r="U181" s="25" t="str">
        <f t="shared" si="26"/>
        <v>-</v>
      </c>
      <c r="V181" s="289" t="s">
        <v>313</v>
      </c>
      <c r="W181" s="289" t="s">
        <v>313</v>
      </c>
      <c r="X181" s="289" t="s">
        <v>313</v>
      </c>
      <c r="Y181" s="289" t="s">
        <v>313</v>
      </c>
      <c r="Z181" s="289" t="s">
        <v>313</v>
      </c>
      <c r="AA181" s="289" t="s">
        <v>313</v>
      </c>
      <c r="AC181" s="2"/>
      <c r="AD181" s="2"/>
      <c r="AE181" s="2" t="s">
        <v>10</v>
      </c>
      <c r="AF181" s="22"/>
      <c r="AG181" s="33" t="str">
        <f t="shared" si="27"/>
        <v>-</v>
      </c>
      <c r="AH181" s="32" t="str">
        <f t="shared" si="27"/>
        <v>-</v>
      </c>
      <c r="AI181" s="32" t="str">
        <f t="shared" si="27"/>
        <v>-</v>
      </c>
      <c r="AJ181" s="32" t="str">
        <f t="shared" si="20"/>
        <v>-</v>
      </c>
      <c r="AK181" s="32" t="str">
        <f t="shared" si="20"/>
        <v>-</v>
      </c>
      <c r="AL181" s="32" t="str">
        <f t="shared" si="20"/>
        <v>-</v>
      </c>
      <c r="AM181" s="32" t="str">
        <f t="shared" si="20"/>
        <v>-</v>
      </c>
      <c r="AN181" s="32" t="str">
        <f t="shared" si="20"/>
        <v>-</v>
      </c>
      <c r="AO181" s="32" t="str">
        <f t="shared" si="20"/>
        <v>-</v>
      </c>
    </row>
    <row r="182" spans="1:41" ht="13.5" customHeight="1">
      <c r="A182" s="2"/>
      <c r="B182" s="2"/>
      <c r="C182" s="2" t="s">
        <v>11</v>
      </c>
      <c r="D182" s="22"/>
      <c r="E182" s="27" t="str">
        <f t="shared" si="21"/>
        <v>-</v>
      </c>
      <c r="F182" s="25" t="str">
        <f t="shared" si="22"/>
        <v>-</v>
      </c>
      <c r="G182" s="25" t="str">
        <f t="shared" si="23"/>
        <v>-</v>
      </c>
      <c r="H182" s="289" t="s">
        <v>313</v>
      </c>
      <c r="I182" s="289" t="s">
        <v>313</v>
      </c>
      <c r="J182" s="289" t="s">
        <v>313</v>
      </c>
      <c r="K182" s="289" t="s">
        <v>313</v>
      </c>
      <c r="L182" s="289" t="s">
        <v>313</v>
      </c>
      <c r="M182" s="289" t="s">
        <v>313</v>
      </c>
      <c r="O182" s="2"/>
      <c r="P182" s="2"/>
      <c r="Q182" s="2" t="s">
        <v>11</v>
      </c>
      <c r="R182" s="22"/>
      <c r="S182" s="27" t="str">
        <f t="shared" si="24"/>
        <v>-</v>
      </c>
      <c r="T182" s="25" t="str">
        <f t="shared" si="25"/>
        <v>-</v>
      </c>
      <c r="U182" s="25" t="str">
        <f t="shared" si="26"/>
        <v>-</v>
      </c>
      <c r="V182" s="289" t="s">
        <v>313</v>
      </c>
      <c r="W182" s="289" t="s">
        <v>313</v>
      </c>
      <c r="X182" s="289" t="s">
        <v>313</v>
      </c>
      <c r="Y182" s="289" t="s">
        <v>313</v>
      </c>
      <c r="Z182" s="289" t="s">
        <v>313</v>
      </c>
      <c r="AA182" s="289" t="s">
        <v>313</v>
      </c>
      <c r="AC182" s="2"/>
      <c r="AD182" s="2"/>
      <c r="AE182" s="2" t="s">
        <v>11</v>
      </c>
      <c r="AF182" s="22"/>
      <c r="AG182" s="33" t="str">
        <f t="shared" si="27"/>
        <v>-</v>
      </c>
      <c r="AH182" s="32" t="str">
        <f t="shared" si="27"/>
        <v>-</v>
      </c>
      <c r="AI182" s="32" t="str">
        <f t="shared" si="27"/>
        <v>-</v>
      </c>
      <c r="AJ182" s="32" t="str">
        <f t="shared" si="20"/>
        <v>-</v>
      </c>
      <c r="AK182" s="32" t="str">
        <f t="shared" si="20"/>
        <v>-</v>
      </c>
      <c r="AL182" s="32" t="str">
        <f t="shared" si="20"/>
        <v>-</v>
      </c>
      <c r="AM182" s="32" t="str">
        <f t="shared" si="20"/>
        <v>-</v>
      </c>
      <c r="AN182" s="32" t="str">
        <f t="shared" si="20"/>
        <v>-</v>
      </c>
      <c r="AO182" s="32" t="str">
        <f t="shared" si="20"/>
        <v>-</v>
      </c>
    </row>
    <row r="183" spans="1:41" ht="13.5" customHeight="1">
      <c r="A183" s="2"/>
      <c r="B183" s="2" t="s">
        <v>66</v>
      </c>
      <c r="C183" s="2"/>
      <c r="D183" s="22"/>
      <c r="E183" s="27">
        <f t="shared" si="21"/>
        <v>4</v>
      </c>
      <c r="F183" s="25">
        <f t="shared" si="22"/>
        <v>2</v>
      </c>
      <c r="G183" s="294">
        <f t="shared" si="23"/>
        <v>2</v>
      </c>
      <c r="H183" s="289" t="s">
        <v>313</v>
      </c>
      <c r="I183" s="289" t="s">
        <v>313</v>
      </c>
      <c r="J183" s="289" t="s">
        <v>313</v>
      </c>
      <c r="K183" s="289">
        <v>2</v>
      </c>
      <c r="L183" s="289" t="s">
        <v>313</v>
      </c>
      <c r="M183" s="289">
        <v>2</v>
      </c>
      <c r="O183" s="2"/>
      <c r="P183" s="2" t="s">
        <v>66</v>
      </c>
      <c r="Q183" s="2"/>
      <c r="R183" s="22"/>
      <c r="S183" s="27">
        <f t="shared" si="24"/>
        <v>4</v>
      </c>
      <c r="T183" s="25">
        <f t="shared" si="25"/>
        <v>2</v>
      </c>
      <c r="U183" s="25">
        <f t="shared" si="26"/>
        <v>2</v>
      </c>
      <c r="V183" s="289" t="s">
        <v>313</v>
      </c>
      <c r="W183" s="289" t="s">
        <v>313</v>
      </c>
      <c r="X183" s="289" t="s">
        <v>313</v>
      </c>
      <c r="Y183" s="289">
        <v>2</v>
      </c>
      <c r="Z183" s="289" t="s">
        <v>313</v>
      </c>
      <c r="AA183" s="289">
        <v>2</v>
      </c>
      <c r="AC183" s="2"/>
      <c r="AD183" s="2" t="s">
        <v>66</v>
      </c>
      <c r="AE183" s="2"/>
      <c r="AF183" s="22"/>
      <c r="AG183" s="33">
        <f t="shared" si="27"/>
        <v>1</v>
      </c>
      <c r="AH183" s="32">
        <f t="shared" si="27"/>
        <v>1</v>
      </c>
      <c r="AI183" s="32">
        <f t="shared" si="27"/>
        <v>1</v>
      </c>
      <c r="AJ183" s="32" t="str">
        <f t="shared" si="20"/>
        <v>-</v>
      </c>
      <c r="AK183" s="32" t="str">
        <f t="shared" si="20"/>
        <v>-</v>
      </c>
      <c r="AL183" s="32" t="str">
        <f t="shared" si="20"/>
        <v>-</v>
      </c>
      <c r="AM183" s="32">
        <f t="shared" si="20"/>
        <v>1</v>
      </c>
      <c r="AN183" s="32" t="str">
        <f t="shared" si="20"/>
        <v>-</v>
      </c>
      <c r="AO183" s="32">
        <f t="shared" si="20"/>
        <v>1</v>
      </c>
    </row>
    <row r="184" spans="1:41" ht="13.5" customHeight="1">
      <c r="A184" s="2" t="s">
        <v>67</v>
      </c>
      <c r="B184" s="2"/>
      <c r="C184" s="2"/>
      <c r="D184" s="22"/>
      <c r="E184" s="23"/>
      <c r="F184" s="24"/>
      <c r="G184" s="24"/>
      <c r="H184" s="4"/>
      <c r="I184" s="4"/>
      <c r="J184" s="4"/>
      <c r="K184" s="4"/>
      <c r="L184" s="4"/>
      <c r="M184" s="4"/>
      <c r="O184" s="2" t="s">
        <v>67</v>
      </c>
      <c r="P184" s="2"/>
      <c r="Q184" s="2"/>
      <c r="R184" s="22"/>
      <c r="S184" s="23"/>
      <c r="T184" s="24"/>
      <c r="U184" s="24"/>
      <c r="V184" s="4"/>
      <c r="W184" s="4"/>
      <c r="X184" s="4"/>
      <c r="Y184" s="4"/>
      <c r="Z184" s="4"/>
      <c r="AA184" s="4"/>
      <c r="AC184" s="2" t="s">
        <v>67</v>
      </c>
      <c r="AD184" s="2"/>
      <c r="AE184" s="2"/>
      <c r="AF184" s="22"/>
      <c r="AG184" s="33"/>
      <c r="AH184" s="32"/>
      <c r="AI184" s="32"/>
      <c r="AJ184" s="32"/>
      <c r="AK184" s="32"/>
      <c r="AL184" s="32"/>
      <c r="AM184" s="32"/>
      <c r="AN184" s="32"/>
      <c r="AO184" s="32"/>
    </row>
    <row r="185" spans="1:41" ht="13.5" customHeight="1">
      <c r="A185" s="2">
        <v>1</v>
      </c>
      <c r="B185" s="542" t="s">
        <v>68</v>
      </c>
      <c r="C185" s="543"/>
      <c r="D185" s="22"/>
      <c r="E185" s="27">
        <f t="shared" ref="E185:E202" si="28">SUM(F185,M185)</f>
        <v>2475</v>
      </c>
      <c r="F185" s="25">
        <f t="shared" ref="F185:F202" si="29">SUM(G185,L185)</f>
        <v>2442</v>
      </c>
      <c r="G185" s="25">
        <f t="shared" ref="G185:G202" si="30">SUM(H185:K185)</f>
        <v>2391</v>
      </c>
      <c r="H185" s="25">
        <f>SUM(H70)</f>
        <v>1180</v>
      </c>
      <c r="I185" s="25">
        <f t="shared" ref="I185:M185" si="31">SUM(I70)</f>
        <v>59</v>
      </c>
      <c r="J185" s="25">
        <f t="shared" si="31"/>
        <v>1098</v>
      </c>
      <c r="K185" s="25">
        <f t="shared" si="31"/>
        <v>54</v>
      </c>
      <c r="L185" s="25">
        <f t="shared" si="31"/>
        <v>51</v>
      </c>
      <c r="M185" s="25">
        <f t="shared" si="31"/>
        <v>33</v>
      </c>
      <c r="O185" s="2">
        <v>1</v>
      </c>
      <c r="P185" s="542" t="s">
        <v>68</v>
      </c>
      <c r="Q185" s="543"/>
      <c r="R185" s="22"/>
      <c r="S185" s="27">
        <f t="shared" ref="S185:S202" si="32">SUM(T185,AA185)</f>
        <v>4105</v>
      </c>
      <c r="T185" s="25">
        <f t="shared" ref="T185:T202" si="33">SUM(U185,Z185)</f>
        <v>4048</v>
      </c>
      <c r="U185" s="25">
        <f t="shared" ref="U185:U202" si="34">SUM(V185:Y185)</f>
        <v>3973</v>
      </c>
      <c r="V185" s="25">
        <f t="shared" ref="V185:AA185" si="35">SUM(V70)</f>
        <v>2277</v>
      </c>
      <c r="W185" s="25">
        <f t="shared" si="35"/>
        <v>80</v>
      </c>
      <c r="X185" s="25">
        <f t="shared" si="35"/>
        <v>1543</v>
      </c>
      <c r="Y185" s="25">
        <f t="shared" si="35"/>
        <v>73</v>
      </c>
      <c r="Z185" s="25">
        <f t="shared" si="35"/>
        <v>75</v>
      </c>
      <c r="AA185" s="25">
        <f t="shared" si="35"/>
        <v>57</v>
      </c>
      <c r="AC185" s="2">
        <v>1</v>
      </c>
      <c r="AD185" s="542" t="s">
        <v>68</v>
      </c>
      <c r="AE185" s="543"/>
      <c r="AF185" s="22"/>
      <c r="AG185" s="33">
        <f t="shared" si="27"/>
        <v>1.6585858585858586</v>
      </c>
      <c r="AH185" s="32">
        <f t="shared" si="27"/>
        <v>1.6576576576576576</v>
      </c>
      <c r="AI185" s="32">
        <f t="shared" si="27"/>
        <v>1.6616478460895023</v>
      </c>
      <c r="AJ185" s="32">
        <f t="shared" si="20"/>
        <v>1.9296610169491526</v>
      </c>
      <c r="AK185" s="32">
        <f t="shared" si="20"/>
        <v>1.3559322033898304</v>
      </c>
      <c r="AL185" s="32">
        <f t="shared" si="20"/>
        <v>1.4052823315118397</v>
      </c>
      <c r="AM185" s="32">
        <f t="shared" si="20"/>
        <v>1.3518518518518519</v>
      </c>
      <c r="AN185" s="32">
        <f t="shared" si="20"/>
        <v>1.4705882352941178</v>
      </c>
      <c r="AO185" s="32">
        <f t="shared" si="20"/>
        <v>1.7272727272727273</v>
      </c>
    </row>
    <row r="186" spans="1:41" ht="13.5" customHeight="1">
      <c r="A186" s="2">
        <v>2</v>
      </c>
      <c r="B186" s="542" t="s">
        <v>323</v>
      </c>
      <c r="C186" s="543"/>
      <c r="D186" s="79" t="s">
        <v>593</v>
      </c>
      <c r="E186" s="27">
        <f>SUM(F186,M186)</f>
        <v>2305</v>
      </c>
      <c r="F186" s="25">
        <f>SUM(G186,L186)</f>
        <v>2297</v>
      </c>
      <c r="G186" s="25">
        <f>SUM(H186:K186)</f>
        <v>2260</v>
      </c>
      <c r="H186" s="25">
        <f>SUM(H41,H66,H98,H99,H102,H100,H101,H183)</f>
        <v>1127</v>
      </c>
      <c r="I186" s="25">
        <f t="shared" ref="I186:M186" si="36">SUM(I41,I66,I98,I99,I102,I100,I101,I183)</f>
        <v>118</v>
      </c>
      <c r="J186" s="25">
        <f t="shared" si="36"/>
        <v>949</v>
      </c>
      <c r="K186" s="25">
        <f t="shared" si="36"/>
        <v>66</v>
      </c>
      <c r="L186" s="25">
        <f t="shared" si="36"/>
        <v>37</v>
      </c>
      <c r="M186" s="25">
        <f t="shared" si="36"/>
        <v>8</v>
      </c>
      <c r="O186" s="2">
        <v>2</v>
      </c>
      <c r="P186" s="542" t="s">
        <v>323</v>
      </c>
      <c r="Q186" s="543"/>
      <c r="R186" s="79" t="s">
        <v>593</v>
      </c>
      <c r="S186" s="27">
        <f t="shared" si="32"/>
        <v>3969</v>
      </c>
      <c r="T186" s="25">
        <f t="shared" si="33"/>
        <v>3957</v>
      </c>
      <c r="U186" s="25">
        <f t="shared" si="34"/>
        <v>3904</v>
      </c>
      <c r="V186" s="25">
        <f t="shared" ref="V186:AA186" si="37">SUM(V41,V66,V98,V99,V102,V100,V101,V183)</f>
        <v>2249</v>
      </c>
      <c r="W186" s="25">
        <f t="shared" si="37"/>
        <v>234</v>
      </c>
      <c r="X186" s="25">
        <f t="shared" si="37"/>
        <v>1317</v>
      </c>
      <c r="Y186" s="25">
        <f t="shared" si="37"/>
        <v>104</v>
      </c>
      <c r="Z186" s="25">
        <f t="shared" si="37"/>
        <v>53</v>
      </c>
      <c r="AA186" s="25">
        <f t="shared" si="37"/>
        <v>12</v>
      </c>
      <c r="AC186" s="2">
        <v>2</v>
      </c>
      <c r="AD186" s="542" t="s">
        <v>323</v>
      </c>
      <c r="AE186" s="543"/>
      <c r="AF186" s="79" t="s">
        <v>593</v>
      </c>
      <c r="AG186" s="33">
        <f t="shared" si="27"/>
        <v>1.7219088937093276</v>
      </c>
      <c r="AH186" s="32">
        <f t="shared" si="27"/>
        <v>1.7226817588158467</v>
      </c>
      <c r="AI186" s="32">
        <f t="shared" si="27"/>
        <v>1.727433628318584</v>
      </c>
      <c r="AJ186" s="32">
        <f>IF(H186="-","-",IF(H186="x","x",V186/H186))</f>
        <v>1.9955634427684117</v>
      </c>
      <c r="AK186" s="32">
        <f t="shared" si="20"/>
        <v>1.9830508474576272</v>
      </c>
      <c r="AL186" s="32">
        <f t="shared" si="20"/>
        <v>1.3877766069546891</v>
      </c>
      <c r="AM186" s="32">
        <f t="shared" ref="AM186:AO202" si="38">IF(K186="-","-",IF(K186="x","x",Y186/K186))</f>
        <v>1.5757575757575757</v>
      </c>
      <c r="AN186" s="32">
        <f t="shared" si="38"/>
        <v>1.4324324324324325</v>
      </c>
      <c r="AO186" s="32">
        <f t="shared" si="38"/>
        <v>1.5</v>
      </c>
    </row>
    <row r="187" spans="1:41" ht="13.5" customHeight="1">
      <c r="A187" s="2">
        <v>3</v>
      </c>
      <c r="B187" s="542" t="s">
        <v>69</v>
      </c>
      <c r="C187" s="543"/>
      <c r="D187" s="9"/>
      <c r="E187" s="27">
        <f t="shared" si="28"/>
        <v>2383</v>
      </c>
      <c r="F187" s="25">
        <f t="shared" si="29"/>
        <v>2372</v>
      </c>
      <c r="G187" s="25">
        <f>SUM(H187:K187)</f>
        <v>2323</v>
      </c>
      <c r="H187" s="25">
        <f>SUM(H91)</f>
        <v>1136</v>
      </c>
      <c r="I187" s="25">
        <f t="shared" ref="I187:M187" si="39">SUM(I91)</f>
        <v>9</v>
      </c>
      <c r="J187" s="25">
        <f t="shared" si="39"/>
        <v>1142</v>
      </c>
      <c r="K187" s="25">
        <f t="shared" si="39"/>
        <v>36</v>
      </c>
      <c r="L187" s="25">
        <f t="shared" si="39"/>
        <v>49</v>
      </c>
      <c r="M187" s="25">
        <f t="shared" si="39"/>
        <v>11</v>
      </c>
      <c r="O187" s="2">
        <v>3</v>
      </c>
      <c r="P187" s="542" t="s">
        <v>69</v>
      </c>
      <c r="Q187" s="543"/>
      <c r="R187" s="9"/>
      <c r="S187" s="27">
        <f t="shared" si="32"/>
        <v>4022</v>
      </c>
      <c r="T187" s="25">
        <f>SUM(U187,Z187)</f>
        <v>4003</v>
      </c>
      <c r="U187" s="25">
        <f>SUM(V187:Y187)</f>
        <v>3941</v>
      </c>
      <c r="V187" s="25">
        <f t="shared" ref="V187:AA187" si="40">SUM(V91)</f>
        <v>2263</v>
      </c>
      <c r="W187" s="25">
        <f t="shared" si="40"/>
        <v>15</v>
      </c>
      <c r="X187" s="25">
        <f t="shared" si="40"/>
        <v>1594</v>
      </c>
      <c r="Y187" s="25">
        <f t="shared" si="40"/>
        <v>69</v>
      </c>
      <c r="Z187" s="25">
        <f t="shared" si="40"/>
        <v>62</v>
      </c>
      <c r="AA187" s="25">
        <f t="shared" si="40"/>
        <v>19</v>
      </c>
      <c r="AC187" s="2">
        <v>3</v>
      </c>
      <c r="AD187" s="542" t="s">
        <v>69</v>
      </c>
      <c r="AE187" s="543"/>
      <c r="AF187" s="9"/>
      <c r="AG187" s="33">
        <f t="shared" si="27"/>
        <v>1.687788501888376</v>
      </c>
      <c r="AH187" s="32">
        <f t="shared" si="27"/>
        <v>1.6876053962900506</v>
      </c>
      <c r="AI187" s="32">
        <f t="shared" si="27"/>
        <v>1.6965131295738269</v>
      </c>
      <c r="AJ187" s="32">
        <f t="shared" si="27"/>
        <v>1.9920774647887325</v>
      </c>
      <c r="AK187" s="32">
        <f t="shared" si="27"/>
        <v>1.6666666666666667</v>
      </c>
      <c r="AL187" s="32">
        <f t="shared" si="27"/>
        <v>1.3957968476357268</v>
      </c>
      <c r="AM187" s="32">
        <f t="shared" si="38"/>
        <v>1.9166666666666667</v>
      </c>
      <c r="AN187" s="32">
        <f t="shared" si="38"/>
        <v>1.2653061224489797</v>
      </c>
      <c r="AO187" s="32">
        <f t="shared" si="38"/>
        <v>1.7272727272727273</v>
      </c>
    </row>
    <row r="188" spans="1:41" ht="13.5" customHeight="1">
      <c r="A188" s="2">
        <v>4</v>
      </c>
      <c r="B188" s="542" t="s">
        <v>70</v>
      </c>
      <c r="C188" s="543"/>
      <c r="D188" s="11"/>
      <c r="E188" s="27">
        <f t="shared" si="28"/>
        <v>2410</v>
      </c>
      <c r="F188" s="25">
        <f t="shared" si="29"/>
        <v>2393</v>
      </c>
      <c r="G188" s="25">
        <f t="shared" si="30"/>
        <v>2349</v>
      </c>
      <c r="H188" s="25">
        <f>SUM(H103)</f>
        <v>1345</v>
      </c>
      <c r="I188" s="25">
        <f t="shared" ref="I188:M188" si="41">SUM(I103)</f>
        <v>83</v>
      </c>
      <c r="J188" s="25">
        <f t="shared" si="41"/>
        <v>863</v>
      </c>
      <c r="K188" s="25">
        <f t="shared" si="41"/>
        <v>58</v>
      </c>
      <c r="L188" s="25">
        <f t="shared" si="41"/>
        <v>44</v>
      </c>
      <c r="M188" s="25">
        <f t="shared" si="41"/>
        <v>17</v>
      </c>
      <c r="O188" s="2">
        <v>4</v>
      </c>
      <c r="P188" s="542" t="s">
        <v>70</v>
      </c>
      <c r="Q188" s="543"/>
      <c r="R188" s="11"/>
      <c r="S188" s="27">
        <f t="shared" si="32"/>
        <v>4564</v>
      </c>
      <c r="T188" s="25">
        <f t="shared" si="33"/>
        <v>4532</v>
      </c>
      <c r="U188" s="25">
        <f t="shared" si="34"/>
        <v>4465</v>
      </c>
      <c r="V188" s="25">
        <f t="shared" ref="V188:AA188" si="42">SUM(V103)</f>
        <v>2930</v>
      </c>
      <c r="W188" s="25">
        <f t="shared" si="42"/>
        <v>153</v>
      </c>
      <c r="X188" s="25">
        <f t="shared" si="42"/>
        <v>1296</v>
      </c>
      <c r="Y188" s="25">
        <f t="shared" si="42"/>
        <v>86</v>
      </c>
      <c r="Z188" s="25">
        <f t="shared" si="42"/>
        <v>67</v>
      </c>
      <c r="AA188" s="25">
        <f t="shared" si="42"/>
        <v>32</v>
      </c>
      <c r="AC188" s="2">
        <v>4</v>
      </c>
      <c r="AD188" s="542" t="s">
        <v>70</v>
      </c>
      <c r="AE188" s="543"/>
      <c r="AF188" s="11"/>
      <c r="AG188" s="33">
        <f t="shared" si="27"/>
        <v>1.8937759336099584</v>
      </c>
      <c r="AH188" s="32">
        <f t="shared" si="27"/>
        <v>1.8938570831592143</v>
      </c>
      <c r="AI188" s="32">
        <f t="shared" si="27"/>
        <v>1.9008088548318434</v>
      </c>
      <c r="AJ188" s="32">
        <f t="shared" si="27"/>
        <v>2.1784386617100373</v>
      </c>
      <c r="AK188" s="32">
        <f t="shared" si="27"/>
        <v>1.8433734939759037</v>
      </c>
      <c r="AL188" s="32">
        <f t="shared" si="27"/>
        <v>1.5017381228273465</v>
      </c>
      <c r="AM188" s="32">
        <f t="shared" si="38"/>
        <v>1.4827586206896552</v>
      </c>
      <c r="AN188" s="32">
        <f t="shared" si="38"/>
        <v>1.5227272727272727</v>
      </c>
      <c r="AO188" s="32">
        <f t="shared" si="38"/>
        <v>1.8823529411764706</v>
      </c>
    </row>
    <row r="189" spans="1:41" ht="13.5" customHeight="1">
      <c r="A189" s="2">
        <v>5</v>
      </c>
      <c r="B189" s="542" t="s">
        <v>71</v>
      </c>
      <c r="C189" s="543"/>
      <c r="D189" s="11"/>
      <c r="E189" s="27">
        <f t="shared" si="28"/>
        <v>2426</v>
      </c>
      <c r="F189" s="25">
        <f t="shared" si="29"/>
        <v>2414</v>
      </c>
      <c r="G189" s="25">
        <f t="shared" si="30"/>
        <v>2371</v>
      </c>
      <c r="H189" s="25">
        <f>SUM(H109,H85)</f>
        <v>1544</v>
      </c>
      <c r="I189" s="25">
        <f t="shared" ref="I189:M189" si="43">SUM(I109,I85)</f>
        <v>345</v>
      </c>
      <c r="J189" s="25">
        <f t="shared" si="43"/>
        <v>456</v>
      </c>
      <c r="K189" s="25">
        <f t="shared" si="43"/>
        <v>26</v>
      </c>
      <c r="L189" s="25">
        <f t="shared" si="43"/>
        <v>43</v>
      </c>
      <c r="M189" s="25">
        <f t="shared" si="43"/>
        <v>12</v>
      </c>
      <c r="O189" s="2">
        <v>5</v>
      </c>
      <c r="P189" s="542" t="s">
        <v>71</v>
      </c>
      <c r="Q189" s="543"/>
      <c r="R189" s="11"/>
      <c r="S189" s="27">
        <f t="shared" si="32"/>
        <v>4981</v>
      </c>
      <c r="T189" s="25">
        <f t="shared" si="33"/>
        <v>4945</v>
      </c>
      <c r="U189" s="25">
        <f t="shared" si="34"/>
        <v>4876</v>
      </c>
      <c r="V189" s="25">
        <f t="shared" ref="V189:AA189" si="44">SUM(V109,V85)</f>
        <v>3418</v>
      </c>
      <c r="W189" s="25">
        <f t="shared" si="44"/>
        <v>638</v>
      </c>
      <c r="X189" s="25">
        <f t="shared" si="44"/>
        <v>776</v>
      </c>
      <c r="Y189" s="25">
        <f t="shared" si="44"/>
        <v>44</v>
      </c>
      <c r="Z189" s="25">
        <f t="shared" si="44"/>
        <v>69</v>
      </c>
      <c r="AA189" s="25">
        <f t="shared" si="44"/>
        <v>36</v>
      </c>
      <c r="AC189" s="2">
        <v>5</v>
      </c>
      <c r="AD189" s="542" t="s">
        <v>71</v>
      </c>
      <c r="AE189" s="543"/>
      <c r="AF189" s="11"/>
      <c r="AG189" s="33">
        <f t="shared" si="27"/>
        <v>2.0531739488870571</v>
      </c>
      <c r="AH189" s="32">
        <f t="shared" si="27"/>
        <v>2.0484672742336372</v>
      </c>
      <c r="AI189" s="32">
        <f t="shared" si="27"/>
        <v>2.0565162378743147</v>
      </c>
      <c r="AJ189" s="32">
        <f t="shared" si="27"/>
        <v>2.2137305699481864</v>
      </c>
      <c r="AK189" s="32">
        <f t="shared" si="27"/>
        <v>1.8492753623188405</v>
      </c>
      <c r="AL189" s="32">
        <f t="shared" si="27"/>
        <v>1.7017543859649122</v>
      </c>
      <c r="AM189" s="32">
        <f t="shared" si="38"/>
        <v>1.6923076923076923</v>
      </c>
      <c r="AN189" s="32">
        <f t="shared" si="38"/>
        <v>1.6046511627906976</v>
      </c>
      <c r="AO189" s="32">
        <f t="shared" si="38"/>
        <v>3</v>
      </c>
    </row>
    <row r="190" spans="1:41" ht="13.5" customHeight="1">
      <c r="A190" s="2">
        <v>6</v>
      </c>
      <c r="B190" s="542" t="s">
        <v>72</v>
      </c>
      <c r="C190" s="543"/>
      <c r="D190" s="11"/>
      <c r="E190" s="27">
        <f t="shared" si="28"/>
        <v>4242</v>
      </c>
      <c r="F190" s="25">
        <f t="shared" si="29"/>
        <v>4199</v>
      </c>
      <c r="G190" s="25">
        <f t="shared" si="30"/>
        <v>4141</v>
      </c>
      <c r="H190" s="25">
        <f>SUM(H79,H76)</f>
        <v>2095</v>
      </c>
      <c r="I190" s="25">
        <f>SUM(I79,I76)</f>
        <v>143</v>
      </c>
      <c r="J190" s="25">
        <f t="shared" ref="J190:M190" si="45">SUM(J79,J76)</f>
        <v>1738</v>
      </c>
      <c r="K190" s="25">
        <f t="shared" si="45"/>
        <v>165</v>
      </c>
      <c r="L190" s="25">
        <f t="shared" si="45"/>
        <v>58</v>
      </c>
      <c r="M190" s="25">
        <f t="shared" si="45"/>
        <v>43</v>
      </c>
      <c r="O190" s="2">
        <v>6</v>
      </c>
      <c r="P190" s="542" t="s">
        <v>72</v>
      </c>
      <c r="Q190" s="543"/>
      <c r="R190" s="11"/>
      <c r="S190" s="27">
        <f t="shared" si="32"/>
        <v>7616</v>
      </c>
      <c r="T190" s="25">
        <f t="shared" si="33"/>
        <v>7563</v>
      </c>
      <c r="U190" s="25">
        <f t="shared" si="34"/>
        <v>7474</v>
      </c>
      <c r="V190" s="25">
        <f t="shared" ref="V190:AA190" si="46">SUM(V79,V76)</f>
        <v>4538</v>
      </c>
      <c r="W190" s="25">
        <f t="shared" si="46"/>
        <v>257</v>
      </c>
      <c r="X190" s="25">
        <f t="shared" si="46"/>
        <v>2389</v>
      </c>
      <c r="Y190" s="25">
        <f t="shared" si="46"/>
        <v>290</v>
      </c>
      <c r="Z190" s="25">
        <f t="shared" si="46"/>
        <v>89</v>
      </c>
      <c r="AA190" s="25">
        <f t="shared" si="46"/>
        <v>53</v>
      </c>
      <c r="AC190" s="2">
        <v>6</v>
      </c>
      <c r="AD190" s="542" t="s">
        <v>72</v>
      </c>
      <c r="AE190" s="543"/>
      <c r="AF190" s="11"/>
      <c r="AG190" s="33">
        <f t="shared" si="27"/>
        <v>1.7953795379537953</v>
      </c>
      <c r="AH190" s="32">
        <f t="shared" si="27"/>
        <v>1.8011431293165039</v>
      </c>
      <c r="AI190" s="32">
        <f t="shared" si="27"/>
        <v>1.8048780487804879</v>
      </c>
      <c r="AJ190" s="32">
        <f t="shared" si="27"/>
        <v>2.1661097852028641</v>
      </c>
      <c r="AK190" s="32">
        <f t="shared" si="27"/>
        <v>1.7972027972027973</v>
      </c>
      <c r="AL190" s="32">
        <f t="shared" si="27"/>
        <v>1.3745684695051783</v>
      </c>
      <c r="AM190" s="32">
        <f t="shared" si="38"/>
        <v>1.7575757575757576</v>
      </c>
      <c r="AN190" s="32">
        <f t="shared" si="38"/>
        <v>1.5344827586206897</v>
      </c>
      <c r="AO190" s="32">
        <f t="shared" si="38"/>
        <v>1.2325581395348837</v>
      </c>
    </row>
    <row r="191" spans="1:41" ht="13.5" customHeight="1">
      <c r="A191" s="2">
        <v>7</v>
      </c>
      <c r="B191" s="542" t="s">
        <v>73</v>
      </c>
      <c r="C191" s="543"/>
      <c r="D191" s="11"/>
      <c r="E191" s="27">
        <f t="shared" si="28"/>
        <v>2361</v>
      </c>
      <c r="F191" s="25">
        <f t="shared" si="29"/>
        <v>2335</v>
      </c>
      <c r="G191" s="25">
        <f t="shared" si="30"/>
        <v>2289</v>
      </c>
      <c r="H191" s="25">
        <f>SUM(H30)</f>
        <v>1649</v>
      </c>
      <c r="I191" s="25" t="s">
        <v>313</v>
      </c>
      <c r="J191" s="25">
        <f t="shared" ref="J191:M191" si="47">SUM(J30)</f>
        <v>603</v>
      </c>
      <c r="K191" s="25">
        <f t="shared" si="47"/>
        <v>37</v>
      </c>
      <c r="L191" s="25">
        <f t="shared" si="47"/>
        <v>46</v>
      </c>
      <c r="M191" s="25">
        <f t="shared" si="47"/>
        <v>26</v>
      </c>
      <c r="O191" s="2">
        <v>7</v>
      </c>
      <c r="P191" s="542" t="s">
        <v>73</v>
      </c>
      <c r="Q191" s="543"/>
      <c r="R191" s="11"/>
      <c r="S191" s="27">
        <f t="shared" si="32"/>
        <v>4826</v>
      </c>
      <c r="T191" s="25">
        <f t="shared" si="33"/>
        <v>4777</v>
      </c>
      <c r="U191" s="25">
        <f t="shared" si="34"/>
        <v>4690</v>
      </c>
      <c r="V191" s="25">
        <f t="shared" ref="V191:AA191" si="48">SUM(V30)</f>
        <v>3496</v>
      </c>
      <c r="W191" s="25" t="s">
        <v>313</v>
      </c>
      <c r="X191" s="25">
        <f t="shared" si="48"/>
        <v>1126</v>
      </c>
      <c r="Y191" s="25">
        <f t="shared" si="48"/>
        <v>68</v>
      </c>
      <c r="Z191" s="25">
        <f t="shared" si="48"/>
        <v>87</v>
      </c>
      <c r="AA191" s="25">
        <f t="shared" si="48"/>
        <v>49</v>
      </c>
      <c r="AC191" s="2">
        <v>7</v>
      </c>
      <c r="AD191" s="542" t="s">
        <v>73</v>
      </c>
      <c r="AE191" s="543"/>
      <c r="AF191" s="11"/>
      <c r="AG191" s="33">
        <f t="shared" si="27"/>
        <v>2.0440491317238458</v>
      </c>
      <c r="AH191" s="32">
        <f t="shared" si="27"/>
        <v>2.0458244111349035</v>
      </c>
      <c r="AI191" s="32">
        <f t="shared" si="27"/>
        <v>2.0489296636085625</v>
      </c>
      <c r="AJ191" s="32">
        <f t="shared" si="27"/>
        <v>2.1200727713765919</v>
      </c>
      <c r="AK191" s="32" t="str">
        <f t="shared" si="27"/>
        <v>-</v>
      </c>
      <c r="AL191" s="32">
        <f t="shared" si="27"/>
        <v>1.8673300165837479</v>
      </c>
      <c r="AM191" s="32">
        <f t="shared" si="38"/>
        <v>1.8378378378378379</v>
      </c>
      <c r="AN191" s="32">
        <f t="shared" si="38"/>
        <v>1.8913043478260869</v>
      </c>
      <c r="AO191" s="32">
        <f t="shared" si="38"/>
        <v>1.8846153846153846</v>
      </c>
    </row>
    <row r="192" spans="1:41" ht="13.5" customHeight="1">
      <c r="A192" s="2">
        <v>8</v>
      </c>
      <c r="B192" s="542" t="s">
        <v>74</v>
      </c>
      <c r="C192" s="543"/>
      <c r="D192" s="11"/>
      <c r="E192" s="27">
        <f t="shared" si="28"/>
        <v>1076</v>
      </c>
      <c r="F192" s="25">
        <f t="shared" si="29"/>
        <v>1070</v>
      </c>
      <c r="G192" s="25">
        <f t="shared" si="30"/>
        <v>1040</v>
      </c>
      <c r="H192" s="25">
        <f>SUM(H49,H48,H50)</f>
        <v>777</v>
      </c>
      <c r="I192" s="25" t="s">
        <v>313</v>
      </c>
      <c r="J192" s="25">
        <f t="shared" ref="J192:M192" si="49">SUM(J49,J48,J50)</f>
        <v>256</v>
      </c>
      <c r="K192" s="25">
        <f t="shared" si="49"/>
        <v>7</v>
      </c>
      <c r="L192" s="25">
        <f t="shared" si="49"/>
        <v>30</v>
      </c>
      <c r="M192" s="25">
        <f t="shared" si="49"/>
        <v>6</v>
      </c>
      <c r="O192" s="2">
        <v>8</v>
      </c>
      <c r="P192" s="542" t="s">
        <v>74</v>
      </c>
      <c r="Q192" s="543"/>
      <c r="R192" s="11"/>
      <c r="S192" s="27">
        <f t="shared" si="32"/>
        <v>2146</v>
      </c>
      <c r="T192" s="25">
        <f t="shared" si="33"/>
        <v>2131</v>
      </c>
      <c r="U192" s="25">
        <f t="shared" si="34"/>
        <v>2082</v>
      </c>
      <c r="V192" s="25">
        <f t="shared" ref="V192:AA192" si="50">SUM(V49,V48,V50)</f>
        <v>1627</v>
      </c>
      <c r="W192" s="25" t="s">
        <v>313</v>
      </c>
      <c r="X192" s="25">
        <f t="shared" si="50"/>
        <v>446</v>
      </c>
      <c r="Y192" s="25">
        <f t="shared" si="50"/>
        <v>9</v>
      </c>
      <c r="Z192" s="25">
        <f t="shared" si="50"/>
        <v>49</v>
      </c>
      <c r="AA192" s="25">
        <f t="shared" si="50"/>
        <v>15</v>
      </c>
      <c r="AC192" s="2">
        <v>8</v>
      </c>
      <c r="AD192" s="542" t="s">
        <v>74</v>
      </c>
      <c r="AE192" s="543"/>
      <c r="AF192" s="11"/>
      <c r="AG192" s="33">
        <f t="shared" si="27"/>
        <v>1.9944237918215613</v>
      </c>
      <c r="AH192" s="32">
        <f t="shared" si="27"/>
        <v>1.9915887850467289</v>
      </c>
      <c r="AI192" s="32">
        <f t="shared" si="27"/>
        <v>2.0019230769230769</v>
      </c>
      <c r="AJ192" s="32">
        <f t="shared" si="27"/>
        <v>2.0939510939510941</v>
      </c>
      <c r="AK192" s="32" t="str">
        <f t="shared" si="27"/>
        <v>-</v>
      </c>
      <c r="AL192" s="32">
        <f t="shared" si="27"/>
        <v>1.7421875</v>
      </c>
      <c r="AM192" s="32">
        <f t="shared" si="38"/>
        <v>1.2857142857142858</v>
      </c>
      <c r="AN192" s="32">
        <f t="shared" si="38"/>
        <v>1.6333333333333333</v>
      </c>
      <c r="AO192" s="32">
        <f t="shared" si="38"/>
        <v>2.5</v>
      </c>
    </row>
    <row r="193" spans="1:41" ht="13.5" customHeight="1">
      <c r="A193" s="2">
        <v>9</v>
      </c>
      <c r="B193" s="542" t="s">
        <v>75</v>
      </c>
      <c r="C193" s="543"/>
      <c r="D193" s="11"/>
      <c r="E193" s="27">
        <f t="shared" si="28"/>
        <v>1620</v>
      </c>
      <c r="F193" s="25">
        <f t="shared" si="29"/>
        <v>1609</v>
      </c>
      <c r="G193" s="25">
        <f t="shared" si="30"/>
        <v>1567</v>
      </c>
      <c r="H193" s="25">
        <f>SUM(H45,H46,H47)</f>
        <v>1231</v>
      </c>
      <c r="I193" s="25">
        <f t="shared" ref="I193:M193" si="51">SUM(I45,I46,I47)</f>
        <v>8</v>
      </c>
      <c r="J193" s="25">
        <f t="shared" si="51"/>
        <v>310</v>
      </c>
      <c r="K193" s="25">
        <f t="shared" si="51"/>
        <v>18</v>
      </c>
      <c r="L193" s="25">
        <f t="shared" si="51"/>
        <v>42</v>
      </c>
      <c r="M193" s="25">
        <f t="shared" si="51"/>
        <v>11</v>
      </c>
      <c r="O193" s="2">
        <v>9</v>
      </c>
      <c r="P193" s="542" t="s">
        <v>75</v>
      </c>
      <c r="Q193" s="543"/>
      <c r="R193" s="11"/>
      <c r="S193" s="27">
        <f t="shared" si="32"/>
        <v>3268</v>
      </c>
      <c r="T193" s="25">
        <f t="shared" si="33"/>
        <v>3242</v>
      </c>
      <c r="U193" s="25">
        <f t="shared" si="34"/>
        <v>3169</v>
      </c>
      <c r="V193" s="25">
        <f t="shared" ref="V193:AA193" si="52">SUM(V45,V46,V47)</f>
        <v>2570</v>
      </c>
      <c r="W193" s="25">
        <f t="shared" si="52"/>
        <v>11</v>
      </c>
      <c r="X193" s="25">
        <f t="shared" si="52"/>
        <v>562</v>
      </c>
      <c r="Y193" s="25">
        <f t="shared" si="52"/>
        <v>26</v>
      </c>
      <c r="Z193" s="25">
        <f t="shared" si="52"/>
        <v>73</v>
      </c>
      <c r="AA193" s="25">
        <f t="shared" si="52"/>
        <v>26</v>
      </c>
      <c r="AC193" s="2">
        <v>9</v>
      </c>
      <c r="AD193" s="542" t="s">
        <v>75</v>
      </c>
      <c r="AE193" s="543"/>
      <c r="AF193" s="11"/>
      <c r="AG193" s="33">
        <f t="shared" si="27"/>
        <v>2.0172839506172839</v>
      </c>
      <c r="AH193" s="32">
        <f t="shared" si="27"/>
        <v>2.01491609695463</v>
      </c>
      <c r="AI193" s="32">
        <f t="shared" si="27"/>
        <v>2.0223356732610083</v>
      </c>
      <c r="AJ193" s="32">
        <f t="shared" si="27"/>
        <v>2.0877335499593825</v>
      </c>
      <c r="AK193" s="32">
        <f t="shared" si="27"/>
        <v>1.375</v>
      </c>
      <c r="AL193" s="32">
        <f t="shared" si="27"/>
        <v>1.8129032258064517</v>
      </c>
      <c r="AM193" s="32">
        <f t="shared" si="38"/>
        <v>1.4444444444444444</v>
      </c>
      <c r="AN193" s="32">
        <f t="shared" si="38"/>
        <v>1.7380952380952381</v>
      </c>
      <c r="AO193" s="32">
        <f t="shared" si="38"/>
        <v>2.3636363636363638</v>
      </c>
    </row>
    <row r="194" spans="1:41" ht="13.5" customHeight="1">
      <c r="A194" s="2">
        <v>10</v>
      </c>
      <c r="B194" s="542" t="s">
        <v>76</v>
      </c>
      <c r="C194" s="543"/>
      <c r="D194" s="11"/>
      <c r="E194" s="27">
        <f t="shared" si="28"/>
        <v>2036</v>
      </c>
      <c r="F194" s="25">
        <f t="shared" si="29"/>
        <v>2029</v>
      </c>
      <c r="G194" s="25">
        <f t="shared" si="30"/>
        <v>1977</v>
      </c>
      <c r="H194" s="25">
        <f>SUM(H116,H115,H117,H118,H112,H140)</f>
        <v>1175</v>
      </c>
      <c r="I194" s="25">
        <f t="shared" ref="I194:L194" si="53">SUM(I116,I115,I117,I118,I112,I140)</f>
        <v>44</v>
      </c>
      <c r="J194" s="25">
        <f t="shared" si="53"/>
        <v>719</v>
      </c>
      <c r="K194" s="25">
        <f t="shared" si="53"/>
        <v>39</v>
      </c>
      <c r="L194" s="25">
        <f t="shared" si="53"/>
        <v>52</v>
      </c>
      <c r="M194" s="25">
        <f>SUM(M116,M115,M117,M118,M112,M140)</f>
        <v>7</v>
      </c>
      <c r="O194" s="2">
        <v>10</v>
      </c>
      <c r="P194" s="542" t="s">
        <v>76</v>
      </c>
      <c r="Q194" s="543"/>
      <c r="R194" s="11"/>
      <c r="S194" s="27">
        <f t="shared" si="32"/>
        <v>3832</v>
      </c>
      <c r="T194" s="25">
        <f t="shared" si="33"/>
        <v>3818</v>
      </c>
      <c r="U194" s="25">
        <f t="shared" si="34"/>
        <v>3729</v>
      </c>
      <c r="V194" s="25">
        <f t="shared" ref="V194:AA194" si="54">SUM(V116,V115,V117,V118,V112,V140)</f>
        <v>2441</v>
      </c>
      <c r="W194" s="25">
        <f t="shared" si="54"/>
        <v>50</v>
      </c>
      <c r="X194" s="25">
        <f t="shared" si="54"/>
        <v>1165</v>
      </c>
      <c r="Y194" s="25">
        <f t="shared" si="54"/>
        <v>73</v>
      </c>
      <c r="Z194" s="25">
        <f t="shared" si="54"/>
        <v>89</v>
      </c>
      <c r="AA194" s="25">
        <f t="shared" si="54"/>
        <v>14</v>
      </c>
      <c r="AC194" s="2">
        <v>10</v>
      </c>
      <c r="AD194" s="542" t="s">
        <v>76</v>
      </c>
      <c r="AE194" s="543"/>
      <c r="AF194" s="11"/>
      <c r="AG194" s="33">
        <f t="shared" si="27"/>
        <v>1.882121807465619</v>
      </c>
      <c r="AH194" s="32">
        <f t="shared" si="27"/>
        <v>1.8817151306062099</v>
      </c>
      <c r="AI194" s="32">
        <f t="shared" si="27"/>
        <v>1.8861911987860394</v>
      </c>
      <c r="AJ194" s="32">
        <f t="shared" si="27"/>
        <v>2.0774468085106381</v>
      </c>
      <c r="AK194" s="32">
        <f t="shared" si="27"/>
        <v>1.1363636363636365</v>
      </c>
      <c r="AL194" s="32">
        <f t="shared" si="27"/>
        <v>1.6203059805285118</v>
      </c>
      <c r="AM194" s="32">
        <f t="shared" si="38"/>
        <v>1.8717948717948718</v>
      </c>
      <c r="AN194" s="32">
        <f t="shared" si="38"/>
        <v>1.7115384615384615</v>
      </c>
      <c r="AO194" s="32">
        <f t="shared" si="38"/>
        <v>2</v>
      </c>
    </row>
    <row r="195" spans="1:41" ht="13.5" customHeight="1">
      <c r="A195" s="2">
        <v>11</v>
      </c>
      <c r="B195" s="542" t="s">
        <v>77</v>
      </c>
      <c r="C195" s="543"/>
      <c r="D195" s="11"/>
      <c r="E195" s="27">
        <f t="shared" si="28"/>
        <v>2971</v>
      </c>
      <c r="F195" s="25">
        <f t="shared" si="29"/>
        <v>2962</v>
      </c>
      <c r="G195" s="25">
        <f t="shared" si="30"/>
        <v>2890</v>
      </c>
      <c r="H195" s="25">
        <f>SUM(H141,H135,H143,H142)</f>
        <v>1657</v>
      </c>
      <c r="I195" s="25">
        <f t="shared" ref="I195:M195" si="55">SUM(I141,I135,I143,I142)</f>
        <v>384</v>
      </c>
      <c r="J195" s="25">
        <f t="shared" si="55"/>
        <v>766</v>
      </c>
      <c r="K195" s="25">
        <f t="shared" si="55"/>
        <v>83</v>
      </c>
      <c r="L195" s="25">
        <f t="shared" si="55"/>
        <v>72</v>
      </c>
      <c r="M195" s="25">
        <f t="shared" si="55"/>
        <v>9</v>
      </c>
      <c r="O195" s="2">
        <v>11</v>
      </c>
      <c r="P195" s="542" t="s">
        <v>77</v>
      </c>
      <c r="Q195" s="543"/>
      <c r="R195" s="11"/>
      <c r="S195" s="27">
        <f t="shared" si="32"/>
        <v>5715</v>
      </c>
      <c r="T195" s="25">
        <f t="shared" si="33"/>
        <v>5696</v>
      </c>
      <c r="U195" s="25">
        <f t="shared" si="34"/>
        <v>5582</v>
      </c>
      <c r="V195" s="25">
        <f t="shared" ref="V195:AA195" si="56">SUM(V141,V135,V143,V142)</f>
        <v>3564</v>
      </c>
      <c r="W195" s="25">
        <f t="shared" si="56"/>
        <v>610</v>
      </c>
      <c r="X195" s="25">
        <f t="shared" si="56"/>
        <v>1249</v>
      </c>
      <c r="Y195" s="25">
        <f t="shared" si="56"/>
        <v>159</v>
      </c>
      <c r="Z195" s="25">
        <f t="shared" si="56"/>
        <v>114</v>
      </c>
      <c r="AA195" s="25">
        <f t="shared" si="56"/>
        <v>19</v>
      </c>
      <c r="AC195" s="2">
        <v>11</v>
      </c>
      <c r="AD195" s="542" t="s">
        <v>77</v>
      </c>
      <c r="AE195" s="543"/>
      <c r="AF195" s="11"/>
      <c r="AG195" s="33">
        <f t="shared" si="27"/>
        <v>1.9235947492426793</v>
      </c>
      <c r="AH195" s="32">
        <f t="shared" si="27"/>
        <v>1.9230249831195139</v>
      </c>
      <c r="AI195" s="32">
        <f t="shared" si="27"/>
        <v>1.9314878892733565</v>
      </c>
      <c r="AJ195" s="32">
        <f t="shared" si="27"/>
        <v>2.1508750754375376</v>
      </c>
      <c r="AK195" s="32">
        <f t="shared" si="27"/>
        <v>1.5885416666666667</v>
      </c>
      <c r="AL195" s="32">
        <f t="shared" si="27"/>
        <v>1.6305483028720626</v>
      </c>
      <c r="AM195" s="32">
        <f t="shared" si="38"/>
        <v>1.9156626506024097</v>
      </c>
      <c r="AN195" s="32">
        <f t="shared" si="38"/>
        <v>1.5833333333333333</v>
      </c>
      <c r="AO195" s="32">
        <f t="shared" si="38"/>
        <v>2.1111111111111112</v>
      </c>
    </row>
    <row r="196" spans="1:41" ht="13.5" customHeight="1">
      <c r="A196" s="2">
        <v>12</v>
      </c>
      <c r="B196" s="542" t="s">
        <v>78</v>
      </c>
      <c r="C196" s="543"/>
      <c r="D196" s="11"/>
      <c r="E196" s="27">
        <f t="shared" si="28"/>
        <v>3312</v>
      </c>
      <c r="F196" s="25">
        <f t="shared" si="29"/>
        <v>3294</v>
      </c>
      <c r="G196" s="25">
        <f t="shared" si="30"/>
        <v>3211</v>
      </c>
      <c r="H196" s="25">
        <f>SUM(H121,H127,H132)</f>
        <v>2497</v>
      </c>
      <c r="I196" s="25">
        <f t="shared" ref="I196:M196" si="57">SUM(I121,I127,I132)</f>
        <v>30</v>
      </c>
      <c r="J196" s="25">
        <f t="shared" si="57"/>
        <v>642</v>
      </c>
      <c r="K196" s="25">
        <f t="shared" si="57"/>
        <v>42</v>
      </c>
      <c r="L196" s="25">
        <f t="shared" si="57"/>
        <v>83</v>
      </c>
      <c r="M196" s="25">
        <f t="shared" si="57"/>
        <v>18</v>
      </c>
      <c r="O196" s="2">
        <v>12</v>
      </c>
      <c r="P196" s="542" t="s">
        <v>78</v>
      </c>
      <c r="Q196" s="543"/>
      <c r="R196" s="11"/>
      <c r="S196" s="27">
        <f t="shared" si="32"/>
        <v>6830</v>
      </c>
      <c r="T196" s="25">
        <f t="shared" si="33"/>
        <v>6787</v>
      </c>
      <c r="U196" s="25">
        <f t="shared" si="34"/>
        <v>6640</v>
      </c>
      <c r="V196" s="25">
        <f t="shared" ref="V196:AA196" si="58">SUM(V121,V127,V132)</f>
        <v>5296</v>
      </c>
      <c r="W196" s="25">
        <f t="shared" si="58"/>
        <v>61</v>
      </c>
      <c r="X196" s="25">
        <f t="shared" si="58"/>
        <v>1198</v>
      </c>
      <c r="Y196" s="25">
        <f t="shared" si="58"/>
        <v>85</v>
      </c>
      <c r="Z196" s="25">
        <f t="shared" si="58"/>
        <v>147</v>
      </c>
      <c r="AA196" s="25">
        <f t="shared" si="58"/>
        <v>43</v>
      </c>
      <c r="AC196" s="2">
        <v>12</v>
      </c>
      <c r="AD196" s="542" t="s">
        <v>78</v>
      </c>
      <c r="AE196" s="543"/>
      <c r="AF196" s="11"/>
      <c r="AG196" s="33">
        <f t="shared" si="27"/>
        <v>2.0621980676328504</v>
      </c>
      <c r="AH196" s="32">
        <f t="shared" si="27"/>
        <v>2.0604128718882819</v>
      </c>
      <c r="AI196" s="32">
        <f t="shared" si="27"/>
        <v>2.067891622547493</v>
      </c>
      <c r="AJ196" s="32">
        <f t="shared" si="27"/>
        <v>2.1209451341609933</v>
      </c>
      <c r="AK196" s="32">
        <f t="shared" si="27"/>
        <v>2.0333333333333332</v>
      </c>
      <c r="AL196" s="32">
        <f t="shared" si="27"/>
        <v>1.8660436137071652</v>
      </c>
      <c r="AM196" s="32">
        <f t="shared" si="38"/>
        <v>2.0238095238095237</v>
      </c>
      <c r="AN196" s="32">
        <f t="shared" si="38"/>
        <v>1.7710843373493976</v>
      </c>
      <c r="AO196" s="32">
        <f t="shared" si="38"/>
        <v>2.3888888888888888</v>
      </c>
    </row>
    <row r="197" spans="1:41" ht="13.5" customHeight="1">
      <c r="A197" s="2">
        <v>13</v>
      </c>
      <c r="B197" s="542" t="s">
        <v>79</v>
      </c>
      <c r="C197" s="543"/>
      <c r="D197" s="11"/>
      <c r="E197" s="27">
        <f t="shared" si="28"/>
        <v>2991</v>
      </c>
      <c r="F197" s="25">
        <f t="shared" si="29"/>
        <v>2964</v>
      </c>
      <c r="G197" s="25">
        <f t="shared" si="30"/>
        <v>2895</v>
      </c>
      <c r="H197" s="25">
        <f>SUM(H36,H25)</f>
        <v>2373</v>
      </c>
      <c r="I197" s="25">
        <f t="shared" ref="I197:M197" si="59">SUM(I36,I25)</f>
        <v>227</v>
      </c>
      <c r="J197" s="25">
        <f t="shared" si="59"/>
        <v>276</v>
      </c>
      <c r="K197" s="25">
        <f t="shared" si="59"/>
        <v>19</v>
      </c>
      <c r="L197" s="25">
        <f t="shared" si="59"/>
        <v>69</v>
      </c>
      <c r="M197" s="25">
        <f t="shared" si="59"/>
        <v>27</v>
      </c>
      <c r="O197" s="2">
        <v>13</v>
      </c>
      <c r="P197" s="542" t="s">
        <v>79</v>
      </c>
      <c r="Q197" s="543"/>
      <c r="R197" s="11"/>
      <c r="S197" s="27">
        <f t="shared" si="32"/>
        <v>6710</v>
      </c>
      <c r="T197" s="25">
        <f t="shared" si="33"/>
        <v>6667</v>
      </c>
      <c r="U197" s="25">
        <f t="shared" si="34"/>
        <v>6531</v>
      </c>
      <c r="V197" s="25">
        <f t="shared" ref="V197:AA197" si="60">SUM(V36,V25)</f>
        <v>5563</v>
      </c>
      <c r="W197" s="25">
        <f t="shared" si="60"/>
        <v>346</v>
      </c>
      <c r="X197" s="25">
        <f t="shared" si="60"/>
        <v>583</v>
      </c>
      <c r="Y197" s="25">
        <f t="shared" si="60"/>
        <v>39</v>
      </c>
      <c r="Z197" s="25">
        <f t="shared" si="60"/>
        <v>136</v>
      </c>
      <c r="AA197" s="25">
        <f t="shared" si="60"/>
        <v>43</v>
      </c>
      <c r="AC197" s="2">
        <v>13</v>
      </c>
      <c r="AD197" s="542" t="s">
        <v>79</v>
      </c>
      <c r="AE197" s="543"/>
      <c r="AF197" s="11"/>
      <c r="AG197" s="33">
        <f t="shared" si="27"/>
        <v>2.2433968572383818</v>
      </c>
      <c r="AH197" s="32">
        <f t="shared" si="27"/>
        <v>2.2493252361673415</v>
      </c>
      <c r="AI197" s="32">
        <f t="shared" si="27"/>
        <v>2.255958549222798</v>
      </c>
      <c r="AJ197" s="32">
        <f t="shared" si="27"/>
        <v>2.344289928360725</v>
      </c>
      <c r="AK197" s="32">
        <f t="shared" si="27"/>
        <v>1.5242290748898679</v>
      </c>
      <c r="AL197" s="32">
        <f t="shared" si="27"/>
        <v>2.11231884057971</v>
      </c>
      <c r="AM197" s="32">
        <f t="shared" si="38"/>
        <v>2.0526315789473686</v>
      </c>
      <c r="AN197" s="32">
        <f t="shared" si="38"/>
        <v>1.9710144927536233</v>
      </c>
      <c r="AO197" s="32">
        <f t="shared" si="38"/>
        <v>1.5925925925925926</v>
      </c>
    </row>
    <row r="198" spans="1:41" ht="13.5" customHeight="1">
      <c r="A198" s="2">
        <v>14</v>
      </c>
      <c r="B198" s="542" t="s">
        <v>80</v>
      </c>
      <c r="C198" s="543"/>
      <c r="D198" s="11"/>
      <c r="E198" s="27">
        <f>SUM(F198,M198)</f>
        <v>3162</v>
      </c>
      <c r="F198" s="25">
        <f t="shared" si="29"/>
        <v>3146</v>
      </c>
      <c r="G198" s="25">
        <f t="shared" si="30"/>
        <v>3088</v>
      </c>
      <c r="H198" s="25">
        <f>SUM(H56,H51,H60)</f>
        <v>2315</v>
      </c>
      <c r="I198" s="25">
        <f t="shared" ref="I198:M198" si="61">SUM(I56,I51,I60)</f>
        <v>468</v>
      </c>
      <c r="J198" s="25">
        <f t="shared" si="61"/>
        <v>285</v>
      </c>
      <c r="K198" s="25">
        <f t="shared" si="61"/>
        <v>20</v>
      </c>
      <c r="L198" s="25">
        <f t="shared" si="61"/>
        <v>58</v>
      </c>
      <c r="M198" s="25">
        <f t="shared" si="61"/>
        <v>16</v>
      </c>
      <c r="O198" s="2">
        <v>14</v>
      </c>
      <c r="P198" s="542" t="s">
        <v>80</v>
      </c>
      <c r="Q198" s="543"/>
      <c r="R198" s="11"/>
      <c r="S198" s="27">
        <f>SUM(T198,AA198)</f>
        <v>6715</v>
      </c>
      <c r="T198" s="25">
        <f t="shared" si="33"/>
        <v>6681</v>
      </c>
      <c r="U198" s="25">
        <f t="shared" si="34"/>
        <v>6578</v>
      </c>
      <c r="V198" s="25">
        <f t="shared" ref="V198:AA198" si="62">SUM(V56,V51,V60)</f>
        <v>5134</v>
      </c>
      <c r="W198" s="25">
        <f t="shared" si="62"/>
        <v>871</v>
      </c>
      <c r="X198" s="25">
        <f t="shared" si="62"/>
        <v>545</v>
      </c>
      <c r="Y198" s="25">
        <f t="shared" si="62"/>
        <v>28</v>
      </c>
      <c r="Z198" s="25">
        <f t="shared" si="62"/>
        <v>103</v>
      </c>
      <c r="AA198" s="25">
        <f t="shared" si="62"/>
        <v>34</v>
      </c>
      <c r="AC198" s="2">
        <v>14</v>
      </c>
      <c r="AD198" s="542" t="s">
        <v>80</v>
      </c>
      <c r="AE198" s="543"/>
      <c r="AF198" s="11"/>
      <c r="AG198" s="33">
        <f t="shared" si="27"/>
        <v>2.1236559139784945</v>
      </c>
      <c r="AH198" s="32">
        <f t="shared" si="27"/>
        <v>2.1236490781945325</v>
      </c>
      <c r="AI198" s="32">
        <f t="shared" si="27"/>
        <v>2.1301813471502591</v>
      </c>
      <c r="AJ198" s="32">
        <f t="shared" si="27"/>
        <v>2.2177105831533477</v>
      </c>
      <c r="AK198" s="32">
        <f t="shared" si="27"/>
        <v>1.8611111111111112</v>
      </c>
      <c r="AL198" s="32">
        <f t="shared" si="27"/>
        <v>1.9122807017543859</v>
      </c>
      <c r="AM198" s="32">
        <f t="shared" si="38"/>
        <v>1.4</v>
      </c>
      <c r="AN198" s="32">
        <f t="shared" si="38"/>
        <v>1.7758620689655173</v>
      </c>
      <c r="AO198" s="32">
        <f t="shared" si="38"/>
        <v>2.125</v>
      </c>
    </row>
    <row r="199" spans="1:41" ht="13.5" customHeight="1">
      <c r="A199" s="2">
        <v>15</v>
      </c>
      <c r="B199" s="542" t="s">
        <v>81</v>
      </c>
      <c r="C199" s="543"/>
      <c r="D199" s="11"/>
      <c r="E199" s="27">
        <f t="shared" si="28"/>
        <v>5512</v>
      </c>
      <c r="F199" s="25">
        <f t="shared" si="29"/>
        <v>5462</v>
      </c>
      <c r="G199" s="25">
        <f t="shared" si="30"/>
        <v>5375</v>
      </c>
      <c r="H199" s="25">
        <f>SUM(H144,H145,H151)</f>
        <v>4145</v>
      </c>
      <c r="I199" s="25">
        <f t="shared" ref="I199:M199" si="63">SUM(I144,I145,I151)</f>
        <v>399</v>
      </c>
      <c r="J199" s="25">
        <f t="shared" si="63"/>
        <v>792</v>
      </c>
      <c r="K199" s="25">
        <f t="shared" si="63"/>
        <v>39</v>
      </c>
      <c r="L199" s="25">
        <f t="shared" si="63"/>
        <v>87</v>
      </c>
      <c r="M199" s="25">
        <f t="shared" si="63"/>
        <v>50</v>
      </c>
      <c r="O199" s="2">
        <v>15</v>
      </c>
      <c r="P199" s="542" t="s">
        <v>81</v>
      </c>
      <c r="Q199" s="543"/>
      <c r="R199" s="11"/>
      <c r="S199" s="27">
        <f t="shared" si="32"/>
        <v>12425</v>
      </c>
      <c r="T199" s="25">
        <f t="shared" si="33"/>
        <v>12341</v>
      </c>
      <c r="U199" s="25">
        <f t="shared" si="34"/>
        <v>12181</v>
      </c>
      <c r="V199" s="25">
        <f t="shared" ref="V199:AA199" si="64">SUM(V144,V145,V151)</f>
        <v>9699</v>
      </c>
      <c r="W199" s="25">
        <f t="shared" si="64"/>
        <v>832</v>
      </c>
      <c r="X199" s="25">
        <f t="shared" si="64"/>
        <v>1575</v>
      </c>
      <c r="Y199" s="25">
        <f t="shared" si="64"/>
        <v>75</v>
      </c>
      <c r="Z199" s="25">
        <f t="shared" si="64"/>
        <v>160</v>
      </c>
      <c r="AA199" s="25">
        <f t="shared" si="64"/>
        <v>84</v>
      </c>
      <c r="AC199" s="2">
        <v>15</v>
      </c>
      <c r="AD199" s="542" t="s">
        <v>81</v>
      </c>
      <c r="AE199" s="543"/>
      <c r="AF199" s="11"/>
      <c r="AG199" s="33">
        <f t="shared" ref="AG199:AL202" si="65">IF(E199="-","-",IF(E199="x","x",S199/E199))</f>
        <v>2.2541727140783743</v>
      </c>
      <c r="AH199" s="32">
        <f t="shared" si="65"/>
        <v>2.2594287806664224</v>
      </c>
      <c r="AI199" s="32">
        <f t="shared" si="65"/>
        <v>2.2662325581395351</v>
      </c>
      <c r="AJ199" s="32">
        <f t="shared" si="65"/>
        <v>2.3399276236429434</v>
      </c>
      <c r="AK199" s="32">
        <f t="shared" si="65"/>
        <v>2.0852130325814535</v>
      </c>
      <c r="AL199" s="32">
        <f t="shared" si="65"/>
        <v>1.9886363636363635</v>
      </c>
      <c r="AM199" s="32">
        <f t="shared" si="38"/>
        <v>1.9230769230769231</v>
      </c>
      <c r="AN199" s="32">
        <f t="shared" si="38"/>
        <v>1.8390804597701149</v>
      </c>
      <c r="AO199" s="32">
        <f t="shared" si="38"/>
        <v>1.68</v>
      </c>
    </row>
    <row r="200" spans="1:41" ht="13.5" customHeight="1">
      <c r="A200" s="2">
        <v>16</v>
      </c>
      <c r="B200" s="542" t="s">
        <v>82</v>
      </c>
      <c r="C200" s="543"/>
      <c r="D200" s="11"/>
      <c r="E200" s="27">
        <f t="shared" si="28"/>
        <v>4719</v>
      </c>
      <c r="F200" s="25">
        <f t="shared" si="29"/>
        <v>4694</v>
      </c>
      <c r="G200" s="25">
        <f t="shared" si="30"/>
        <v>4610</v>
      </c>
      <c r="H200" s="25">
        <f>SUM(H156,H165,H171,H161)</f>
        <v>3245</v>
      </c>
      <c r="I200" s="25">
        <f t="shared" ref="I200:M200" si="66">SUM(I156,I165,I171,I161)</f>
        <v>495</v>
      </c>
      <c r="J200" s="25">
        <f t="shared" si="66"/>
        <v>803</v>
      </c>
      <c r="K200" s="25">
        <f t="shared" si="66"/>
        <v>67</v>
      </c>
      <c r="L200" s="25">
        <f t="shared" si="66"/>
        <v>84</v>
      </c>
      <c r="M200" s="25">
        <f t="shared" si="66"/>
        <v>25</v>
      </c>
      <c r="O200" s="2">
        <v>16</v>
      </c>
      <c r="P200" s="542" t="s">
        <v>82</v>
      </c>
      <c r="Q200" s="543"/>
      <c r="R200" s="11"/>
      <c r="S200" s="27">
        <f t="shared" si="32"/>
        <v>10457</v>
      </c>
      <c r="T200" s="25">
        <f t="shared" si="33"/>
        <v>10401</v>
      </c>
      <c r="U200" s="25">
        <f t="shared" si="34"/>
        <v>10245</v>
      </c>
      <c r="V200" s="25">
        <f t="shared" ref="V200:AA200" si="67">SUM(V156,V165,V171,V161)</f>
        <v>7665</v>
      </c>
      <c r="W200" s="25">
        <f t="shared" si="67"/>
        <v>931</v>
      </c>
      <c r="X200" s="25">
        <f t="shared" si="67"/>
        <v>1493</v>
      </c>
      <c r="Y200" s="25">
        <f t="shared" si="67"/>
        <v>156</v>
      </c>
      <c r="Z200" s="25">
        <f t="shared" si="67"/>
        <v>156</v>
      </c>
      <c r="AA200" s="25">
        <f t="shared" si="67"/>
        <v>56</v>
      </c>
      <c r="AC200" s="2">
        <v>16</v>
      </c>
      <c r="AD200" s="542" t="s">
        <v>82</v>
      </c>
      <c r="AE200" s="543"/>
      <c r="AF200" s="11"/>
      <c r="AG200" s="33">
        <f t="shared" si="65"/>
        <v>2.2159355795719433</v>
      </c>
      <c r="AH200" s="32">
        <f t="shared" si="65"/>
        <v>2.215807413719642</v>
      </c>
      <c r="AI200" s="32">
        <f t="shared" si="65"/>
        <v>2.2223427331887202</v>
      </c>
      <c r="AJ200" s="32">
        <f t="shared" si="65"/>
        <v>2.3620955315870571</v>
      </c>
      <c r="AK200" s="32">
        <f t="shared" si="65"/>
        <v>1.8808080808080807</v>
      </c>
      <c r="AL200" s="32">
        <f t="shared" si="65"/>
        <v>1.8592777085927772</v>
      </c>
      <c r="AM200" s="32">
        <f t="shared" si="38"/>
        <v>2.3283582089552239</v>
      </c>
      <c r="AN200" s="32">
        <f t="shared" si="38"/>
        <v>1.8571428571428572</v>
      </c>
      <c r="AO200" s="32">
        <f t="shared" si="38"/>
        <v>2.2400000000000002</v>
      </c>
    </row>
    <row r="201" spans="1:41" ht="13.5" customHeight="1">
      <c r="A201" s="2">
        <v>17</v>
      </c>
      <c r="B201" s="542" t="s">
        <v>83</v>
      </c>
      <c r="C201" s="543"/>
      <c r="D201" s="11"/>
      <c r="E201" s="27">
        <f t="shared" si="28"/>
        <v>4900</v>
      </c>
      <c r="F201" s="25">
        <f t="shared" si="29"/>
        <v>4823</v>
      </c>
      <c r="G201" s="25">
        <f t="shared" si="30"/>
        <v>4651</v>
      </c>
      <c r="H201" s="25">
        <f>SUM(H177,H172,H173,H174,H175,H176)</f>
        <v>3689</v>
      </c>
      <c r="I201" s="25">
        <f t="shared" ref="I201:M201" si="68">SUM(I177,I172,I173,I174,I175,I176)</f>
        <v>182</v>
      </c>
      <c r="J201" s="25">
        <f t="shared" si="68"/>
        <v>740</v>
      </c>
      <c r="K201" s="25">
        <f t="shared" si="68"/>
        <v>40</v>
      </c>
      <c r="L201" s="25">
        <f t="shared" si="68"/>
        <v>172</v>
      </c>
      <c r="M201" s="25">
        <f t="shared" si="68"/>
        <v>77</v>
      </c>
      <c r="O201" s="2">
        <v>17</v>
      </c>
      <c r="P201" s="542" t="s">
        <v>83</v>
      </c>
      <c r="Q201" s="543"/>
      <c r="R201" s="11"/>
      <c r="S201" s="27">
        <f t="shared" si="32"/>
        <v>10443</v>
      </c>
      <c r="T201" s="25">
        <f t="shared" si="33"/>
        <v>10351</v>
      </c>
      <c r="U201" s="25">
        <f t="shared" si="34"/>
        <v>10036</v>
      </c>
      <c r="V201" s="25">
        <f t="shared" ref="V201:AA201" si="69">SUM(V177,V172,V173,V174,V175,V176)</f>
        <v>8421</v>
      </c>
      <c r="W201" s="25">
        <f t="shared" si="69"/>
        <v>379</v>
      </c>
      <c r="X201" s="25">
        <f t="shared" si="69"/>
        <v>1166</v>
      </c>
      <c r="Y201" s="25">
        <f t="shared" si="69"/>
        <v>70</v>
      </c>
      <c r="Z201" s="25">
        <f t="shared" si="69"/>
        <v>315</v>
      </c>
      <c r="AA201" s="25">
        <f t="shared" si="69"/>
        <v>92</v>
      </c>
      <c r="AC201" s="2">
        <v>17</v>
      </c>
      <c r="AD201" s="542" t="s">
        <v>83</v>
      </c>
      <c r="AE201" s="543"/>
      <c r="AF201" s="11"/>
      <c r="AG201" s="33">
        <f t="shared" si="65"/>
        <v>2.1312244897959185</v>
      </c>
      <c r="AH201" s="32">
        <f t="shared" si="65"/>
        <v>2.1461745801368441</v>
      </c>
      <c r="AI201" s="32">
        <f t="shared" si="65"/>
        <v>2.1578155235433241</v>
      </c>
      <c r="AJ201" s="32">
        <f t="shared" si="65"/>
        <v>2.2827324478178368</v>
      </c>
      <c r="AK201" s="32">
        <f t="shared" si="65"/>
        <v>2.0824175824175826</v>
      </c>
      <c r="AL201" s="32">
        <f t="shared" si="65"/>
        <v>1.5756756756756756</v>
      </c>
      <c r="AM201" s="32">
        <f t="shared" si="38"/>
        <v>1.75</v>
      </c>
      <c r="AN201" s="32">
        <f t="shared" si="38"/>
        <v>1.8313953488372092</v>
      </c>
      <c r="AO201" s="32">
        <f t="shared" si="38"/>
        <v>1.1948051948051948</v>
      </c>
    </row>
    <row r="202" spans="1:41" ht="13.5" customHeight="1">
      <c r="A202" s="2">
        <v>18</v>
      </c>
      <c r="B202" s="542" t="s">
        <v>84</v>
      </c>
      <c r="C202" s="543"/>
      <c r="D202" s="11"/>
      <c r="E202" s="27">
        <f t="shared" si="28"/>
        <v>1714</v>
      </c>
      <c r="F202" s="25">
        <f t="shared" si="29"/>
        <v>1700</v>
      </c>
      <c r="G202" s="25">
        <f t="shared" si="30"/>
        <v>1659</v>
      </c>
      <c r="H202" s="25">
        <f>SUM(H7,H11,H15,H19)</f>
        <v>1246</v>
      </c>
      <c r="I202" s="25">
        <f t="shared" ref="I202:M202" si="70">SUM(I7,I11,I15,I19)</f>
        <v>343</v>
      </c>
      <c r="J202" s="25">
        <f t="shared" si="70"/>
        <v>65</v>
      </c>
      <c r="K202" s="25">
        <f t="shared" si="70"/>
        <v>5</v>
      </c>
      <c r="L202" s="25">
        <f t="shared" si="70"/>
        <v>41</v>
      </c>
      <c r="M202" s="25">
        <f t="shared" si="70"/>
        <v>14</v>
      </c>
      <c r="O202" s="2">
        <v>18</v>
      </c>
      <c r="P202" s="542" t="s">
        <v>84</v>
      </c>
      <c r="Q202" s="543"/>
      <c r="R202" s="11"/>
      <c r="S202" s="27">
        <f t="shared" si="32"/>
        <v>3458</v>
      </c>
      <c r="T202" s="25">
        <f t="shared" si="33"/>
        <v>3429</v>
      </c>
      <c r="U202" s="25">
        <f t="shared" si="34"/>
        <v>3356</v>
      </c>
      <c r="V202" s="25">
        <f t="shared" ref="V202:AA202" si="71">SUM(V7,V11,V15,V19)</f>
        <v>2660</v>
      </c>
      <c r="W202" s="25">
        <f t="shared" si="71"/>
        <v>549</v>
      </c>
      <c r="X202" s="25">
        <f t="shared" si="71"/>
        <v>140</v>
      </c>
      <c r="Y202" s="25">
        <f t="shared" si="71"/>
        <v>7</v>
      </c>
      <c r="Z202" s="25">
        <f t="shared" si="71"/>
        <v>73</v>
      </c>
      <c r="AA202" s="25">
        <f t="shared" si="71"/>
        <v>29</v>
      </c>
      <c r="AC202" s="2">
        <v>18</v>
      </c>
      <c r="AD202" s="542" t="s">
        <v>84</v>
      </c>
      <c r="AE202" s="543"/>
      <c r="AF202" s="11"/>
      <c r="AG202" s="33">
        <f t="shared" si="65"/>
        <v>2.0175029171528589</v>
      </c>
      <c r="AH202" s="32">
        <f t="shared" si="65"/>
        <v>2.0170588235294118</v>
      </c>
      <c r="AI202" s="32">
        <f t="shared" si="65"/>
        <v>2.0229053646775164</v>
      </c>
      <c r="AJ202" s="32">
        <f t="shared" si="65"/>
        <v>2.1348314606741572</v>
      </c>
      <c r="AK202" s="32">
        <f t="shared" si="65"/>
        <v>1.6005830903790088</v>
      </c>
      <c r="AL202" s="32">
        <f t="shared" si="65"/>
        <v>2.1538461538461537</v>
      </c>
      <c r="AM202" s="32">
        <f t="shared" si="38"/>
        <v>1.4</v>
      </c>
      <c r="AN202" s="32">
        <f t="shared" si="38"/>
        <v>1.7804878048780488</v>
      </c>
      <c r="AO202" s="32">
        <f t="shared" si="38"/>
        <v>2.0714285714285716</v>
      </c>
    </row>
    <row r="203" spans="1:41" ht="12">
      <c r="A203" s="78" t="s">
        <v>612</v>
      </c>
      <c r="O203" s="78" t="s">
        <v>612</v>
      </c>
      <c r="AC203" s="78" t="s">
        <v>612</v>
      </c>
    </row>
    <row r="204" spans="1:41" ht="12">
      <c r="A204" s="78" t="s">
        <v>820</v>
      </c>
      <c r="O204" s="78" t="s">
        <v>820</v>
      </c>
      <c r="AC204" s="78" t="s">
        <v>820</v>
      </c>
    </row>
    <row r="205" spans="1:41" ht="12">
      <c r="A205" s="78" t="s">
        <v>606</v>
      </c>
      <c r="O205" s="78" t="s">
        <v>606</v>
      </c>
      <c r="AC205" s="78" t="s">
        <v>606</v>
      </c>
    </row>
    <row r="206" spans="1:41" ht="12">
      <c r="A206" s="78" t="s">
        <v>391</v>
      </c>
      <c r="O206" s="78" t="s">
        <v>391</v>
      </c>
      <c r="AC206" s="78" t="s">
        <v>391</v>
      </c>
    </row>
    <row r="213" spans="5:27">
      <c r="E213" s="1">
        <v>2475</v>
      </c>
      <c r="F213" s="1">
        <v>2442</v>
      </c>
      <c r="G213" s="1">
        <v>2391</v>
      </c>
      <c r="H213" s="1">
        <v>1180</v>
      </c>
      <c r="I213" s="1">
        <v>59</v>
      </c>
      <c r="J213" s="1">
        <v>1098</v>
      </c>
      <c r="K213" s="1">
        <v>54</v>
      </c>
      <c r="L213" s="1">
        <v>51</v>
      </c>
      <c r="M213" s="1">
        <v>33</v>
      </c>
      <c r="S213" s="1">
        <v>4105</v>
      </c>
      <c r="T213" s="1">
        <v>4048</v>
      </c>
      <c r="U213" s="1">
        <v>3973</v>
      </c>
      <c r="V213" s="1">
        <v>2277</v>
      </c>
      <c r="W213" s="1">
        <v>80</v>
      </c>
      <c r="X213" s="1">
        <v>1543</v>
      </c>
      <c r="Y213" s="1">
        <v>73</v>
      </c>
      <c r="Z213" s="1">
        <v>75</v>
      </c>
      <c r="AA213" s="1">
        <v>57</v>
      </c>
    </row>
    <row r="214" spans="5:27">
      <c r="E214" s="1">
        <v>2305</v>
      </c>
      <c r="F214" s="1">
        <v>2297</v>
      </c>
      <c r="G214" s="1">
        <v>2260</v>
      </c>
      <c r="H214" s="1">
        <v>1127</v>
      </c>
      <c r="I214" s="1">
        <v>118</v>
      </c>
      <c r="J214" s="1">
        <v>949</v>
      </c>
      <c r="K214" s="1">
        <v>64</v>
      </c>
      <c r="L214" s="1">
        <v>37</v>
      </c>
      <c r="M214" s="1">
        <v>6</v>
      </c>
      <c r="S214" s="1">
        <v>3965</v>
      </c>
      <c r="T214" s="1">
        <v>3955</v>
      </c>
      <c r="U214" s="1">
        <v>3902</v>
      </c>
      <c r="V214" s="1">
        <v>2249</v>
      </c>
      <c r="W214" s="1">
        <v>234</v>
      </c>
      <c r="X214" s="1">
        <v>1317</v>
      </c>
      <c r="Y214" s="1">
        <v>102</v>
      </c>
      <c r="Z214" s="1">
        <v>53</v>
      </c>
      <c r="AA214" s="1">
        <v>10</v>
      </c>
    </row>
    <row r="215" spans="5:27">
      <c r="E215" s="1">
        <v>2383</v>
      </c>
      <c r="F215" s="1">
        <v>2372</v>
      </c>
      <c r="G215" s="1">
        <v>2323</v>
      </c>
      <c r="H215" s="1">
        <v>1136</v>
      </c>
      <c r="I215" s="1">
        <v>9</v>
      </c>
      <c r="J215" s="1">
        <v>1142</v>
      </c>
      <c r="K215" s="1">
        <v>36</v>
      </c>
      <c r="L215" s="1">
        <v>49</v>
      </c>
      <c r="M215" s="1">
        <v>11</v>
      </c>
      <c r="S215" s="1">
        <v>4022</v>
      </c>
      <c r="T215" s="1">
        <v>4003</v>
      </c>
      <c r="U215" s="1">
        <v>3941</v>
      </c>
      <c r="V215" s="1">
        <v>2263</v>
      </c>
      <c r="W215" s="1">
        <v>15</v>
      </c>
      <c r="X215" s="1">
        <v>1594</v>
      </c>
      <c r="Y215" s="1">
        <v>69</v>
      </c>
      <c r="Z215" s="1">
        <v>62</v>
      </c>
      <c r="AA215" s="1">
        <v>19</v>
      </c>
    </row>
    <row r="216" spans="5:27">
      <c r="E216" s="1">
        <v>2410</v>
      </c>
      <c r="F216" s="1">
        <v>2393</v>
      </c>
      <c r="G216" s="1">
        <v>2349</v>
      </c>
      <c r="H216" s="1">
        <v>1345</v>
      </c>
      <c r="I216" s="1">
        <v>83</v>
      </c>
      <c r="J216" s="1">
        <v>863</v>
      </c>
      <c r="K216" s="1">
        <v>58</v>
      </c>
      <c r="L216" s="1">
        <v>44</v>
      </c>
      <c r="M216" s="1">
        <v>17</v>
      </c>
      <c r="S216" s="1">
        <v>4564</v>
      </c>
      <c r="T216" s="1">
        <v>4532</v>
      </c>
      <c r="U216" s="1">
        <v>4465</v>
      </c>
      <c r="V216" s="1">
        <v>2930</v>
      </c>
      <c r="W216" s="1">
        <v>153</v>
      </c>
      <c r="X216" s="1">
        <v>1296</v>
      </c>
      <c r="Y216" s="1">
        <v>86</v>
      </c>
      <c r="Z216" s="1">
        <v>67</v>
      </c>
      <c r="AA216" s="1">
        <v>32</v>
      </c>
    </row>
    <row r="217" spans="5:27">
      <c r="E217" s="1">
        <v>2426</v>
      </c>
      <c r="F217" s="1">
        <v>2414</v>
      </c>
      <c r="G217" s="1">
        <v>2371</v>
      </c>
      <c r="H217" s="1">
        <v>1544</v>
      </c>
      <c r="I217" s="1">
        <v>345</v>
      </c>
      <c r="J217" s="1">
        <v>456</v>
      </c>
      <c r="K217" s="1">
        <v>26</v>
      </c>
      <c r="L217" s="1">
        <v>43</v>
      </c>
      <c r="M217" s="1">
        <v>12</v>
      </c>
      <c r="S217" s="1">
        <v>4981</v>
      </c>
      <c r="T217" s="1">
        <v>4945</v>
      </c>
      <c r="U217" s="1">
        <v>4876</v>
      </c>
      <c r="V217" s="1">
        <v>3418</v>
      </c>
      <c r="W217" s="1">
        <v>638</v>
      </c>
      <c r="X217" s="1">
        <v>776</v>
      </c>
      <c r="Y217" s="1">
        <v>44</v>
      </c>
      <c r="Z217" s="1">
        <v>69</v>
      </c>
      <c r="AA217" s="1">
        <v>36</v>
      </c>
    </row>
    <row r="218" spans="5:27">
      <c r="E218" s="1">
        <v>4242</v>
      </c>
      <c r="F218" s="1">
        <v>4199</v>
      </c>
      <c r="G218" s="1">
        <v>4141</v>
      </c>
      <c r="H218" s="1">
        <v>2095</v>
      </c>
      <c r="I218" s="1">
        <v>143</v>
      </c>
      <c r="J218" s="1">
        <v>1738</v>
      </c>
      <c r="K218" s="1">
        <v>165</v>
      </c>
      <c r="L218" s="1">
        <v>58</v>
      </c>
      <c r="M218" s="1">
        <v>43</v>
      </c>
      <c r="S218" s="1">
        <v>7616</v>
      </c>
      <c r="T218" s="1">
        <v>7563</v>
      </c>
      <c r="U218" s="1">
        <v>7474</v>
      </c>
      <c r="V218" s="1">
        <v>4538</v>
      </c>
      <c r="W218" s="1">
        <v>257</v>
      </c>
      <c r="X218" s="1">
        <v>2389</v>
      </c>
      <c r="Y218" s="1">
        <v>290</v>
      </c>
      <c r="Z218" s="1">
        <v>89</v>
      </c>
      <c r="AA218" s="1">
        <v>53</v>
      </c>
    </row>
    <row r="219" spans="5:27">
      <c r="E219" s="1">
        <v>2361</v>
      </c>
      <c r="F219" s="1">
        <v>2335</v>
      </c>
      <c r="G219" s="1">
        <v>2289</v>
      </c>
      <c r="H219" s="1">
        <v>1649</v>
      </c>
      <c r="I219" s="1" t="s">
        <v>313</v>
      </c>
      <c r="J219" s="1">
        <v>603</v>
      </c>
      <c r="K219" s="1">
        <v>37</v>
      </c>
      <c r="L219" s="1">
        <v>46</v>
      </c>
      <c r="M219" s="1">
        <v>26</v>
      </c>
      <c r="S219" s="1">
        <v>4826</v>
      </c>
      <c r="T219" s="1">
        <v>4777</v>
      </c>
      <c r="U219" s="1">
        <v>4690</v>
      </c>
      <c r="V219" s="1">
        <v>3496</v>
      </c>
      <c r="W219" s="1" t="s">
        <v>313</v>
      </c>
      <c r="X219" s="1">
        <v>1126</v>
      </c>
      <c r="Y219" s="1">
        <v>68</v>
      </c>
      <c r="Z219" s="1">
        <v>87</v>
      </c>
      <c r="AA219" s="1">
        <v>49</v>
      </c>
    </row>
    <row r="220" spans="5:27">
      <c r="E220" s="1">
        <v>1076</v>
      </c>
      <c r="F220" s="1">
        <v>1070</v>
      </c>
      <c r="G220" s="1">
        <v>1040</v>
      </c>
      <c r="H220" s="1">
        <v>777</v>
      </c>
      <c r="I220" s="1" t="s">
        <v>313</v>
      </c>
      <c r="J220" s="1">
        <v>256</v>
      </c>
      <c r="K220" s="1">
        <v>7</v>
      </c>
      <c r="L220" s="1">
        <v>30</v>
      </c>
      <c r="M220" s="1">
        <v>6</v>
      </c>
      <c r="S220" s="1">
        <v>2146</v>
      </c>
      <c r="T220" s="1">
        <v>2131</v>
      </c>
      <c r="U220" s="1">
        <v>2082</v>
      </c>
      <c r="V220" s="1">
        <v>1627</v>
      </c>
      <c r="W220" s="1" t="s">
        <v>313</v>
      </c>
      <c r="X220" s="1">
        <v>446</v>
      </c>
      <c r="Y220" s="1">
        <v>9</v>
      </c>
      <c r="Z220" s="1">
        <v>49</v>
      </c>
      <c r="AA220" s="1">
        <v>15</v>
      </c>
    </row>
    <row r="221" spans="5:27">
      <c r="E221" s="1">
        <v>1620</v>
      </c>
      <c r="F221" s="1">
        <v>1609</v>
      </c>
      <c r="G221" s="1">
        <v>1567</v>
      </c>
      <c r="H221" s="1">
        <v>1231</v>
      </c>
      <c r="I221" s="1">
        <v>8</v>
      </c>
      <c r="J221" s="1">
        <v>310</v>
      </c>
      <c r="K221" s="1">
        <v>18</v>
      </c>
      <c r="L221" s="1">
        <v>42</v>
      </c>
      <c r="M221" s="1">
        <v>11</v>
      </c>
      <c r="S221" s="1">
        <v>3268</v>
      </c>
      <c r="T221" s="1">
        <v>3242</v>
      </c>
      <c r="U221" s="1">
        <v>3169</v>
      </c>
      <c r="V221" s="1">
        <v>2570</v>
      </c>
      <c r="W221" s="1">
        <v>11</v>
      </c>
      <c r="X221" s="1">
        <v>562</v>
      </c>
      <c r="Y221" s="1">
        <v>26</v>
      </c>
      <c r="Z221" s="1">
        <v>73</v>
      </c>
      <c r="AA221" s="1">
        <v>26</v>
      </c>
    </row>
    <row r="222" spans="5:27">
      <c r="E222" s="1">
        <v>2036</v>
      </c>
      <c r="F222" s="1">
        <v>2029</v>
      </c>
      <c r="G222" s="1">
        <v>1977</v>
      </c>
      <c r="H222" s="1">
        <v>1175</v>
      </c>
      <c r="I222" s="1">
        <v>44</v>
      </c>
      <c r="J222" s="1">
        <v>719</v>
      </c>
      <c r="K222" s="1">
        <v>39</v>
      </c>
      <c r="L222" s="1">
        <v>52</v>
      </c>
      <c r="M222" s="1">
        <v>7</v>
      </c>
      <c r="S222" s="1">
        <v>3832</v>
      </c>
      <c r="T222" s="1">
        <v>3818</v>
      </c>
      <c r="U222" s="1">
        <v>3729</v>
      </c>
      <c r="V222" s="1">
        <v>2441</v>
      </c>
      <c r="W222" s="1">
        <v>50</v>
      </c>
      <c r="X222" s="1">
        <v>1165</v>
      </c>
      <c r="Y222" s="1">
        <v>73</v>
      </c>
      <c r="Z222" s="1">
        <v>89</v>
      </c>
      <c r="AA222" s="1">
        <v>14</v>
      </c>
    </row>
    <row r="223" spans="5:27">
      <c r="E223" s="1">
        <v>2971</v>
      </c>
      <c r="F223" s="1">
        <v>2962</v>
      </c>
      <c r="G223" s="1">
        <v>2890</v>
      </c>
      <c r="H223" s="1">
        <v>1657</v>
      </c>
      <c r="I223" s="1">
        <v>384</v>
      </c>
      <c r="J223" s="1">
        <v>766</v>
      </c>
      <c r="K223" s="1">
        <v>83</v>
      </c>
      <c r="L223" s="1">
        <v>72</v>
      </c>
      <c r="M223" s="1">
        <v>9</v>
      </c>
      <c r="S223" s="1">
        <v>5715</v>
      </c>
      <c r="T223" s="1">
        <v>5696</v>
      </c>
      <c r="U223" s="1">
        <v>5582</v>
      </c>
      <c r="V223" s="1">
        <v>3564</v>
      </c>
      <c r="W223" s="1">
        <v>610</v>
      </c>
      <c r="X223" s="1">
        <v>1249</v>
      </c>
      <c r="Y223" s="1">
        <v>159</v>
      </c>
      <c r="Z223" s="1">
        <v>114</v>
      </c>
      <c r="AA223" s="1">
        <v>19</v>
      </c>
    </row>
    <row r="224" spans="5:27">
      <c r="E224" s="1">
        <v>3312</v>
      </c>
      <c r="F224" s="1">
        <v>3294</v>
      </c>
      <c r="G224" s="1">
        <v>3211</v>
      </c>
      <c r="H224" s="1">
        <v>2497</v>
      </c>
      <c r="I224" s="1">
        <v>30</v>
      </c>
      <c r="J224" s="1">
        <v>642</v>
      </c>
      <c r="K224" s="1">
        <v>42</v>
      </c>
      <c r="L224" s="1">
        <v>83</v>
      </c>
      <c r="M224" s="1">
        <v>18</v>
      </c>
      <c r="S224" s="1">
        <v>6830</v>
      </c>
      <c r="T224" s="1">
        <v>6787</v>
      </c>
      <c r="U224" s="1">
        <v>6640</v>
      </c>
      <c r="V224" s="1">
        <v>5296</v>
      </c>
      <c r="W224" s="1">
        <v>61</v>
      </c>
      <c r="X224" s="1">
        <v>1198</v>
      </c>
      <c r="Y224" s="1">
        <v>85</v>
      </c>
      <c r="Z224" s="1">
        <v>147</v>
      </c>
      <c r="AA224" s="1">
        <v>43</v>
      </c>
    </row>
    <row r="225" spans="5:27">
      <c r="E225" s="1">
        <v>2991</v>
      </c>
      <c r="F225" s="1">
        <v>2964</v>
      </c>
      <c r="G225" s="1">
        <v>2895</v>
      </c>
      <c r="H225" s="1">
        <v>2373</v>
      </c>
      <c r="I225" s="1">
        <v>227</v>
      </c>
      <c r="J225" s="1">
        <v>276</v>
      </c>
      <c r="K225" s="1">
        <v>19</v>
      </c>
      <c r="L225" s="1">
        <v>69</v>
      </c>
      <c r="M225" s="1">
        <v>27</v>
      </c>
      <c r="S225" s="1">
        <v>6710</v>
      </c>
      <c r="T225" s="1">
        <v>6667</v>
      </c>
      <c r="U225" s="1">
        <v>6531</v>
      </c>
      <c r="V225" s="1">
        <v>5563</v>
      </c>
      <c r="W225" s="1">
        <v>346</v>
      </c>
      <c r="X225" s="1">
        <v>583</v>
      </c>
      <c r="Y225" s="1">
        <v>39</v>
      </c>
      <c r="Z225" s="1">
        <v>136</v>
      </c>
      <c r="AA225" s="1">
        <v>43</v>
      </c>
    </row>
    <row r="226" spans="5:27">
      <c r="E226" s="1">
        <v>3162</v>
      </c>
      <c r="F226" s="1">
        <v>3146</v>
      </c>
      <c r="G226" s="1">
        <v>3088</v>
      </c>
      <c r="H226" s="1">
        <v>2315</v>
      </c>
      <c r="I226" s="1">
        <v>468</v>
      </c>
      <c r="J226" s="1">
        <v>285</v>
      </c>
      <c r="K226" s="1">
        <v>22</v>
      </c>
      <c r="L226" s="1">
        <v>58</v>
      </c>
      <c r="M226" s="1">
        <v>18</v>
      </c>
      <c r="S226" s="1">
        <v>6719</v>
      </c>
      <c r="T226" s="1">
        <v>6683</v>
      </c>
      <c r="U226" s="1">
        <v>6580</v>
      </c>
      <c r="V226" s="1">
        <v>5134</v>
      </c>
      <c r="W226" s="1">
        <v>871</v>
      </c>
      <c r="X226" s="1">
        <v>545</v>
      </c>
      <c r="Y226" s="1">
        <v>30</v>
      </c>
      <c r="Z226" s="1">
        <v>103</v>
      </c>
      <c r="AA226" s="1">
        <v>36</v>
      </c>
    </row>
    <row r="227" spans="5:27">
      <c r="E227" s="1">
        <v>5512</v>
      </c>
      <c r="F227" s="1">
        <v>5462</v>
      </c>
      <c r="G227" s="1">
        <v>5375</v>
      </c>
      <c r="H227" s="1">
        <v>4145</v>
      </c>
      <c r="I227" s="1">
        <v>399</v>
      </c>
      <c r="J227" s="1">
        <v>792</v>
      </c>
      <c r="K227" s="1">
        <v>39</v>
      </c>
      <c r="L227" s="1">
        <v>87</v>
      </c>
      <c r="M227" s="1">
        <v>50</v>
      </c>
      <c r="S227" s="1">
        <v>12425</v>
      </c>
      <c r="T227" s="1">
        <v>12341</v>
      </c>
      <c r="U227" s="1">
        <v>12181</v>
      </c>
      <c r="V227" s="1">
        <v>9699</v>
      </c>
      <c r="W227" s="1">
        <v>832</v>
      </c>
      <c r="X227" s="1">
        <v>1575</v>
      </c>
      <c r="Y227" s="1">
        <v>75</v>
      </c>
      <c r="Z227" s="1">
        <v>160</v>
      </c>
      <c r="AA227" s="1">
        <v>84</v>
      </c>
    </row>
    <row r="228" spans="5:27">
      <c r="E228" s="1">
        <v>4719</v>
      </c>
      <c r="F228" s="1">
        <v>4694</v>
      </c>
      <c r="G228" s="1">
        <v>4610</v>
      </c>
      <c r="H228" s="1">
        <v>3245</v>
      </c>
      <c r="I228" s="1">
        <v>495</v>
      </c>
      <c r="J228" s="1">
        <v>803</v>
      </c>
      <c r="K228" s="1">
        <v>67</v>
      </c>
      <c r="L228" s="1">
        <v>84</v>
      </c>
      <c r="M228" s="1">
        <v>25</v>
      </c>
      <c r="S228" s="1">
        <v>10457</v>
      </c>
      <c r="T228" s="1">
        <v>10401</v>
      </c>
      <c r="U228" s="1">
        <v>10245</v>
      </c>
      <c r="V228" s="1">
        <v>7665</v>
      </c>
      <c r="W228" s="1">
        <v>931</v>
      </c>
      <c r="X228" s="1">
        <v>1493</v>
      </c>
      <c r="Y228" s="1">
        <v>156</v>
      </c>
      <c r="Z228" s="1">
        <v>156</v>
      </c>
      <c r="AA228" s="1">
        <v>56</v>
      </c>
    </row>
    <row r="229" spans="5:27">
      <c r="E229" s="1">
        <v>4900</v>
      </c>
      <c r="F229" s="1">
        <v>4823</v>
      </c>
      <c r="G229" s="1">
        <v>4651</v>
      </c>
      <c r="H229" s="1">
        <v>3689</v>
      </c>
      <c r="I229" s="1">
        <v>182</v>
      </c>
      <c r="J229" s="1">
        <v>740</v>
      </c>
      <c r="K229" s="1">
        <v>40</v>
      </c>
      <c r="L229" s="1">
        <v>172</v>
      </c>
      <c r="M229" s="1">
        <v>77</v>
      </c>
      <c r="S229" s="1">
        <v>10443</v>
      </c>
      <c r="T229" s="1">
        <v>10351</v>
      </c>
      <c r="U229" s="1">
        <v>10036</v>
      </c>
      <c r="V229" s="1">
        <v>8421</v>
      </c>
      <c r="W229" s="1">
        <v>379</v>
      </c>
      <c r="X229" s="1">
        <v>1166</v>
      </c>
      <c r="Y229" s="1">
        <v>70</v>
      </c>
      <c r="Z229" s="1">
        <v>315</v>
      </c>
      <c r="AA229" s="1">
        <v>92</v>
      </c>
    </row>
    <row r="230" spans="5:27">
      <c r="E230" s="1">
        <v>1714</v>
      </c>
      <c r="F230" s="1">
        <v>1700</v>
      </c>
      <c r="G230" s="1">
        <v>1659</v>
      </c>
      <c r="H230" s="1">
        <v>1246</v>
      </c>
      <c r="I230" s="1">
        <v>343</v>
      </c>
      <c r="J230" s="1">
        <v>65</v>
      </c>
      <c r="K230" s="1">
        <v>5</v>
      </c>
      <c r="L230" s="1">
        <v>41</v>
      </c>
      <c r="M230" s="1">
        <v>14</v>
      </c>
      <c r="S230" s="1">
        <v>3458</v>
      </c>
      <c r="T230" s="1">
        <v>3429</v>
      </c>
      <c r="U230" s="1">
        <v>3356</v>
      </c>
      <c r="V230" s="1">
        <v>2660</v>
      </c>
      <c r="W230" s="1">
        <v>549</v>
      </c>
      <c r="X230" s="1">
        <v>140</v>
      </c>
      <c r="Y230" s="1">
        <v>7</v>
      </c>
      <c r="Z230" s="1">
        <v>73</v>
      </c>
      <c r="AA230" s="1">
        <v>29</v>
      </c>
    </row>
    <row r="231" spans="5:27">
      <c r="E231" s="1">
        <f>SUM(E213:E230)</f>
        <v>52615</v>
      </c>
      <c r="F231" s="1">
        <f t="shared" ref="F231:M231" si="72">SUM(F213:F230)</f>
        <v>52205</v>
      </c>
      <c r="G231" s="1">
        <f t="shared" si="72"/>
        <v>51087</v>
      </c>
      <c r="H231" s="1">
        <f t="shared" si="72"/>
        <v>34426</v>
      </c>
      <c r="I231" s="1">
        <f t="shared" si="72"/>
        <v>3337</v>
      </c>
      <c r="J231" s="1">
        <f t="shared" si="72"/>
        <v>12503</v>
      </c>
      <c r="K231" s="1">
        <f t="shared" si="72"/>
        <v>821</v>
      </c>
      <c r="L231" s="1">
        <f t="shared" si="72"/>
        <v>1118</v>
      </c>
      <c r="M231" s="1">
        <f t="shared" si="72"/>
        <v>410</v>
      </c>
      <c r="S231" s="1">
        <f>SUM(S213:S230)</f>
        <v>106082</v>
      </c>
      <c r="T231" s="1">
        <f t="shared" ref="T231" si="73">SUM(T213:T230)</f>
        <v>105369</v>
      </c>
      <c r="U231" s="1">
        <f t="shared" ref="U231" si="74">SUM(U213:U230)</f>
        <v>103452</v>
      </c>
      <c r="V231" s="1">
        <f t="shared" ref="V231" si="75">SUM(V213:V230)</f>
        <v>75811</v>
      </c>
      <c r="W231" s="1">
        <f t="shared" ref="W231" si="76">SUM(W213:W230)</f>
        <v>6017</v>
      </c>
      <c r="X231" s="1">
        <f t="shared" ref="X231" si="77">SUM(X213:X230)</f>
        <v>20163</v>
      </c>
      <c r="Y231" s="1">
        <f t="shared" ref="Y231" si="78">SUM(Y213:Y230)</f>
        <v>1461</v>
      </c>
      <c r="Z231" s="1">
        <f t="shared" ref="Z231" si="79">SUM(Z213:Z230)</f>
        <v>1917</v>
      </c>
      <c r="AA231" s="1">
        <f t="shared" ref="AA231" si="80">SUM(AA213:AA230)</f>
        <v>713</v>
      </c>
    </row>
    <row r="232" spans="5:27">
      <c r="E232" s="5">
        <f>E6</f>
        <v>52615</v>
      </c>
      <c r="F232" s="5">
        <f t="shared" ref="F232:M232" si="81">F6</f>
        <v>52205</v>
      </c>
      <c r="G232" s="5">
        <f t="shared" si="81"/>
        <v>51087</v>
      </c>
      <c r="H232" s="5">
        <f t="shared" si="81"/>
        <v>34426</v>
      </c>
      <c r="I232" s="5">
        <f t="shared" si="81"/>
        <v>3337</v>
      </c>
      <c r="J232" s="5">
        <f t="shared" si="81"/>
        <v>12503</v>
      </c>
      <c r="K232" s="5">
        <f t="shared" si="81"/>
        <v>821</v>
      </c>
      <c r="L232" s="5">
        <f t="shared" si="81"/>
        <v>1118</v>
      </c>
      <c r="M232" s="5">
        <f t="shared" si="81"/>
        <v>410</v>
      </c>
      <c r="S232" s="5">
        <f>S6</f>
        <v>106082</v>
      </c>
      <c r="T232" s="5">
        <f t="shared" ref="T232:AA232" si="82">T6</f>
        <v>105369</v>
      </c>
      <c r="U232" s="5">
        <f t="shared" si="82"/>
        <v>103452</v>
      </c>
      <c r="V232" s="5">
        <f t="shared" si="82"/>
        <v>75811</v>
      </c>
      <c r="W232" s="5">
        <f t="shared" si="82"/>
        <v>6017</v>
      </c>
      <c r="X232" s="5">
        <f t="shared" si="82"/>
        <v>20163</v>
      </c>
      <c r="Y232" s="5">
        <f t="shared" si="82"/>
        <v>1461</v>
      </c>
      <c r="Z232" s="5">
        <f t="shared" si="82"/>
        <v>1917</v>
      </c>
      <c r="AA232" s="5">
        <f t="shared" si="82"/>
        <v>713</v>
      </c>
    </row>
  </sheetData>
  <mergeCells count="93">
    <mergeCell ref="B202:C202"/>
    <mergeCell ref="P202:Q202"/>
    <mergeCell ref="AD202:AE202"/>
    <mergeCell ref="B200:C200"/>
    <mergeCell ref="P200:Q200"/>
    <mergeCell ref="AD200:AE200"/>
    <mergeCell ref="B201:C201"/>
    <mergeCell ref="P201:Q201"/>
    <mergeCell ref="AD201:AE201"/>
    <mergeCell ref="B198:C198"/>
    <mergeCell ref="P198:Q198"/>
    <mergeCell ref="AD198:AE198"/>
    <mergeCell ref="B199:C199"/>
    <mergeCell ref="P199:Q199"/>
    <mergeCell ref="AD199:AE199"/>
    <mergeCell ref="B196:C196"/>
    <mergeCell ref="P196:Q196"/>
    <mergeCell ref="AD196:AE196"/>
    <mergeCell ref="B197:C197"/>
    <mergeCell ref="P197:Q197"/>
    <mergeCell ref="AD197:AE197"/>
    <mergeCell ref="B194:C194"/>
    <mergeCell ref="P194:Q194"/>
    <mergeCell ref="AD194:AE194"/>
    <mergeCell ref="B195:C195"/>
    <mergeCell ref="P195:Q195"/>
    <mergeCell ref="AD195:AE195"/>
    <mergeCell ref="B192:C192"/>
    <mergeCell ref="P192:Q192"/>
    <mergeCell ref="AD192:AE192"/>
    <mergeCell ref="B193:C193"/>
    <mergeCell ref="P193:Q193"/>
    <mergeCell ref="AD193:AE193"/>
    <mergeCell ref="B190:C190"/>
    <mergeCell ref="P190:Q190"/>
    <mergeCell ref="AD190:AE190"/>
    <mergeCell ref="B191:C191"/>
    <mergeCell ref="P191:Q191"/>
    <mergeCell ref="AD191:AE191"/>
    <mergeCell ref="B188:C188"/>
    <mergeCell ref="P188:Q188"/>
    <mergeCell ref="AD188:AE188"/>
    <mergeCell ref="B189:C189"/>
    <mergeCell ref="P189:Q189"/>
    <mergeCell ref="AD189:AE189"/>
    <mergeCell ref="B186:C186"/>
    <mergeCell ref="P186:Q186"/>
    <mergeCell ref="AD186:AE186"/>
    <mergeCell ref="B187:C187"/>
    <mergeCell ref="P187:Q187"/>
    <mergeCell ref="AD187:AE187"/>
    <mergeCell ref="AM4:AM5"/>
    <mergeCell ref="A6:C6"/>
    <mergeCell ref="O6:Q6"/>
    <mergeCell ref="AC6:AE6"/>
    <mergeCell ref="B185:C185"/>
    <mergeCell ref="P185:Q185"/>
    <mergeCell ref="AD185:AE185"/>
    <mergeCell ref="X4:X5"/>
    <mergeCell ref="Y4:Y5"/>
    <mergeCell ref="AI4:AI5"/>
    <mergeCell ref="AJ4:AJ5"/>
    <mergeCell ref="AK4:AK5"/>
    <mergeCell ref="AL4:AL5"/>
    <mergeCell ref="A2:C5"/>
    <mergeCell ref="E2:E5"/>
    <mergeCell ref="F2:L2"/>
    <mergeCell ref="V4:V5"/>
    <mergeCell ref="W4:W5"/>
    <mergeCell ref="M2:M5"/>
    <mergeCell ref="O2:Q5"/>
    <mergeCell ref="S2:S5"/>
    <mergeCell ref="H4:H5"/>
    <mergeCell ref="I4:I5"/>
    <mergeCell ref="J4:J5"/>
    <mergeCell ref="K4:K5"/>
    <mergeCell ref="U4:U5"/>
    <mergeCell ref="F3:F5"/>
    <mergeCell ref="G3:K3"/>
    <mergeCell ref="L3:L5"/>
    <mergeCell ref="AO2:AO5"/>
    <mergeCell ref="T3:T5"/>
    <mergeCell ref="U3:Y3"/>
    <mergeCell ref="Z3:Z5"/>
    <mergeCell ref="AH3:AH5"/>
    <mergeCell ref="T2:Z2"/>
    <mergeCell ref="AA2:AA5"/>
    <mergeCell ref="AC2:AE5"/>
    <mergeCell ref="AG2:AG5"/>
    <mergeCell ref="AH2:AN2"/>
    <mergeCell ref="AI3:AM3"/>
    <mergeCell ref="AN3:AN5"/>
    <mergeCell ref="G4:G5"/>
  </mergeCells>
  <phoneticPr fontId="1"/>
  <pageMargins left="0.70866141732283472" right="0.70866141732283472" top="0.74803149606299213" bottom="0.74803149606299213" header="0.31496062992125984" footer="0.31496062992125984"/>
  <pageSetup paperSize="9" scale="63" orientation="portrait" r:id="rId1"/>
  <rowBreaks count="2" manualBreakCount="2">
    <brk id="69" max="16383" man="1"/>
    <brk id="134" max="16383" man="1"/>
  </rowBreaks>
  <colBreaks count="2" manualBreakCount="2">
    <brk id="14" max="1048575" man="1"/>
    <brk id="28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FF0000"/>
  </sheetPr>
  <dimension ref="A1:AY206"/>
  <sheetViews>
    <sheetView view="pageBreakPreview" zoomScale="90" zoomScaleNormal="100" zoomScaleSheetLayoutView="90" workbookViewId="0">
      <pane ySplit="5" topLeftCell="A170" activePane="bottomLeft" state="frozen"/>
      <selection pane="bottomLeft" activeCell="K204" sqref="K204"/>
    </sheetView>
  </sheetViews>
  <sheetFormatPr defaultRowHeight="11.25"/>
  <cols>
    <col min="1" max="2" width="3.625" style="1" customWidth="1"/>
    <col min="3" max="3" width="10.625" style="1" customWidth="1"/>
    <col min="4" max="4" width="2.625" style="2" customWidth="1"/>
    <col min="5" max="13" width="11.625" style="1" customWidth="1"/>
    <col min="14" max="14" width="5.625" style="1" customWidth="1"/>
    <col min="15" max="16" width="3.625" style="1" customWidth="1"/>
    <col min="17" max="17" width="10.625" style="1" customWidth="1"/>
    <col min="18" max="18" width="2.625" style="2" customWidth="1"/>
    <col min="19" max="27" width="11.625" style="1" customWidth="1"/>
    <col min="28" max="28" width="5.625" style="1" customWidth="1"/>
    <col min="29" max="30" width="3.625" style="1" customWidth="1"/>
    <col min="31" max="31" width="10.625" style="1" customWidth="1"/>
    <col min="32" max="32" width="2.625" style="2" customWidth="1"/>
    <col min="33" max="41" width="11.625" style="1" customWidth="1"/>
    <col min="42" max="16384" width="9" style="1"/>
  </cols>
  <sheetData>
    <row r="1" spans="1:41" s="21" customFormat="1" ht="18" customHeight="1" thickBot="1">
      <c r="A1" s="20" t="s">
        <v>386</v>
      </c>
      <c r="B1" s="20"/>
      <c r="C1" s="20"/>
      <c r="D1" s="15"/>
      <c r="E1" s="20"/>
      <c r="F1" s="20"/>
      <c r="G1" s="20"/>
      <c r="H1" s="20"/>
      <c r="I1" s="20"/>
      <c r="J1" s="20"/>
      <c r="K1" s="20"/>
      <c r="L1" s="20"/>
      <c r="M1" s="20"/>
      <c r="O1" s="20" t="s">
        <v>386</v>
      </c>
      <c r="P1" s="20"/>
      <c r="Q1" s="20"/>
      <c r="R1" s="15"/>
      <c r="S1" s="20"/>
      <c r="T1" s="20"/>
      <c r="U1" s="20"/>
      <c r="V1" s="20"/>
      <c r="W1" s="20"/>
      <c r="X1" s="20"/>
      <c r="Y1" s="20"/>
      <c r="Z1" s="20"/>
      <c r="AA1" s="20"/>
      <c r="AC1" s="20" t="s">
        <v>386</v>
      </c>
      <c r="AD1" s="20"/>
      <c r="AE1" s="20"/>
      <c r="AF1" s="15"/>
      <c r="AG1" s="20"/>
      <c r="AH1" s="20"/>
      <c r="AI1" s="20"/>
      <c r="AJ1" s="20"/>
      <c r="AK1" s="20"/>
      <c r="AL1" s="20"/>
      <c r="AM1" s="20"/>
      <c r="AN1" s="20"/>
      <c r="AO1" s="20"/>
    </row>
    <row r="2" spans="1:41" ht="13.5" customHeight="1" thickTop="1">
      <c r="A2" s="593" t="s">
        <v>387</v>
      </c>
      <c r="B2" s="620"/>
      <c r="C2" s="620"/>
      <c r="D2" s="17"/>
      <c r="E2" s="624" t="s">
        <v>1</v>
      </c>
      <c r="F2" s="596" t="s">
        <v>305</v>
      </c>
      <c r="G2" s="617"/>
      <c r="H2" s="617"/>
      <c r="I2" s="617"/>
      <c r="J2" s="617"/>
      <c r="K2" s="617"/>
      <c r="L2" s="618"/>
      <c r="M2" s="614" t="s">
        <v>303</v>
      </c>
      <c r="O2" s="593" t="s">
        <v>387</v>
      </c>
      <c r="P2" s="620"/>
      <c r="Q2" s="620"/>
      <c r="R2" s="17"/>
      <c r="S2" s="624" t="s">
        <v>1</v>
      </c>
      <c r="T2" s="596" t="s">
        <v>305</v>
      </c>
      <c r="U2" s="617"/>
      <c r="V2" s="617"/>
      <c r="W2" s="617"/>
      <c r="X2" s="617"/>
      <c r="Y2" s="617"/>
      <c r="Z2" s="618"/>
      <c r="AA2" s="614" t="s">
        <v>303</v>
      </c>
      <c r="AC2" s="593" t="s">
        <v>387</v>
      </c>
      <c r="AD2" s="620"/>
      <c r="AE2" s="620"/>
      <c r="AF2" s="17"/>
      <c r="AG2" s="624" t="s">
        <v>1</v>
      </c>
      <c r="AH2" s="596" t="s">
        <v>305</v>
      </c>
      <c r="AI2" s="617"/>
      <c r="AJ2" s="617"/>
      <c r="AK2" s="617"/>
      <c r="AL2" s="617"/>
      <c r="AM2" s="617"/>
      <c r="AN2" s="618"/>
      <c r="AO2" s="614" t="s">
        <v>303</v>
      </c>
    </row>
    <row r="3" spans="1:41" ht="13.5" customHeight="1">
      <c r="A3" s="621"/>
      <c r="B3" s="622"/>
      <c r="C3" s="622"/>
      <c r="D3" s="9"/>
      <c r="E3" s="609"/>
      <c r="F3" s="608" t="s">
        <v>1</v>
      </c>
      <c r="G3" s="611" t="s">
        <v>304</v>
      </c>
      <c r="H3" s="612"/>
      <c r="I3" s="612"/>
      <c r="J3" s="612"/>
      <c r="K3" s="613"/>
      <c r="L3" s="608" t="s">
        <v>302</v>
      </c>
      <c r="M3" s="615"/>
      <c r="O3" s="621"/>
      <c r="P3" s="622"/>
      <c r="Q3" s="622"/>
      <c r="R3" s="9"/>
      <c r="S3" s="609"/>
      <c r="T3" s="608" t="s">
        <v>1</v>
      </c>
      <c r="U3" s="611" t="s">
        <v>304</v>
      </c>
      <c r="V3" s="612"/>
      <c r="W3" s="612"/>
      <c r="X3" s="612"/>
      <c r="Y3" s="613"/>
      <c r="Z3" s="608" t="s">
        <v>302</v>
      </c>
      <c r="AA3" s="615"/>
      <c r="AC3" s="621"/>
      <c r="AD3" s="622"/>
      <c r="AE3" s="622"/>
      <c r="AF3" s="9"/>
      <c r="AG3" s="609"/>
      <c r="AH3" s="608" t="s">
        <v>1</v>
      </c>
      <c r="AI3" s="611" t="s">
        <v>304</v>
      </c>
      <c r="AJ3" s="612"/>
      <c r="AK3" s="612"/>
      <c r="AL3" s="612"/>
      <c r="AM3" s="613"/>
      <c r="AN3" s="608" t="s">
        <v>302</v>
      </c>
      <c r="AO3" s="615"/>
    </row>
    <row r="4" spans="1:41" ht="13.5" customHeight="1">
      <c r="A4" s="621"/>
      <c r="B4" s="622"/>
      <c r="C4" s="622"/>
      <c r="D4" s="9"/>
      <c r="E4" s="609"/>
      <c r="F4" s="609"/>
      <c r="G4" s="608" t="s">
        <v>1</v>
      </c>
      <c r="H4" s="608" t="s">
        <v>299</v>
      </c>
      <c r="I4" s="625" t="s">
        <v>388</v>
      </c>
      <c r="J4" s="608" t="s">
        <v>300</v>
      </c>
      <c r="K4" s="608" t="s">
        <v>301</v>
      </c>
      <c r="L4" s="609"/>
      <c r="M4" s="615"/>
      <c r="O4" s="621"/>
      <c r="P4" s="622"/>
      <c r="Q4" s="622"/>
      <c r="R4" s="9"/>
      <c r="S4" s="609"/>
      <c r="T4" s="609"/>
      <c r="U4" s="608" t="s">
        <v>1</v>
      </c>
      <c r="V4" s="608" t="s">
        <v>299</v>
      </c>
      <c r="W4" s="625" t="s">
        <v>388</v>
      </c>
      <c r="X4" s="608" t="s">
        <v>300</v>
      </c>
      <c r="Y4" s="608" t="s">
        <v>301</v>
      </c>
      <c r="Z4" s="609"/>
      <c r="AA4" s="615"/>
      <c r="AC4" s="621"/>
      <c r="AD4" s="622"/>
      <c r="AE4" s="622"/>
      <c r="AF4" s="9"/>
      <c r="AG4" s="609"/>
      <c r="AH4" s="609"/>
      <c r="AI4" s="608" t="s">
        <v>1</v>
      </c>
      <c r="AJ4" s="608" t="s">
        <v>299</v>
      </c>
      <c r="AK4" s="625" t="s">
        <v>388</v>
      </c>
      <c r="AL4" s="608" t="s">
        <v>300</v>
      </c>
      <c r="AM4" s="608" t="s">
        <v>301</v>
      </c>
      <c r="AN4" s="609"/>
      <c r="AO4" s="615"/>
    </row>
    <row r="5" spans="1:41" ht="13.5" customHeight="1">
      <c r="A5" s="623"/>
      <c r="B5" s="623"/>
      <c r="C5" s="623"/>
      <c r="D5" s="10"/>
      <c r="E5" s="610"/>
      <c r="F5" s="610"/>
      <c r="G5" s="610"/>
      <c r="H5" s="610"/>
      <c r="I5" s="626"/>
      <c r="J5" s="610"/>
      <c r="K5" s="610"/>
      <c r="L5" s="610"/>
      <c r="M5" s="616"/>
      <c r="O5" s="623"/>
      <c r="P5" s="623"/>
      <c r="Q5" s="623"/>
      <c r="R5" s="10"/>
      <c r="S5" s="610"/>
      <c r="T5" s="610"/>
      <c r="U5" s="610"/>
      <c r="V5" s="610"/>
      <c r="W5" s="626"/>
      <c r="X5" s="610"/>
      <c r="Y5" s="610"/>
      <c r="Z5" s="610"/>
      <c r="AA5" s="616"/>
      <c r="AC5" s="623"/>
      <c r="AD5" s="623"/>
      <c r="AE5" s="623"/>
      <c r="AF5" s="10"/>
      <c r="AG5" s="610"/>
      <c r="AH5" s="610"/>
      <c r="AI5" s="610"/>
      <c r="AJ5" s="610"/>
      <c r="AK5" s="626"/>
      <c r="AL5" s="610"/>
      <c r="AM5" s="610"/>
      <c r="AN5" s="610"/>
      <c r="AO5" s="616"/>
    </row>
    <row r="6" spans="1:41" s="21" customFormat="1" ht="13.5" customHeight="1">
      <c r="A6" s="604" t="s">
        <v>292</v>
      </c>
      <c r="B6" s="605"/>
      <c r="C6" s="605"/>
      <c r="D6" s="30"/>
      <c r="E6" s="291">
        <f>IF(COUNTIF(F6:M6,"x"),"x",IF(SUM(F6,M6)=0,"-",SUM(F6,M6)))</f>
        <v>52615</v>
      </c>
      <c r="F6" s="291">
        <f>IF(COUNTIF(G6:L6,"x"),"x",IF(SUM(G6,L6)=0,"-",SUM(G6,L6)))</f>
        <v>52205</v>
      </c>
      <c r="G6" s="291">
        <f>IF(COUNTIF(H6:K6,"x"),"x",IF(SUM(H6:K6)=0,"-",SUM(H6:K6)))</f>
        <v>51087</v>
      </c>
      <c r="H6" s="291">
        <f>SUM(H7,H11,H15,H19,H25,H30,H36,H41,H45,H46,H47,H48,H49,H50,H51,H56,H60,H66,H70,H76,H79,H85,H88,H91,H97,H98,H99,H100,H101)+SUM(H102,H103,H109,H112,H115,H116,H117,H118,H121,H127,H132,H135,H140,H141,H142,H143,H144,H145,H151,H156,H161,H165,H171,H172,H173,H174,H175,H176,H177,H183)</f>
        <v>34426</v>
      </c>
      <c r="I6" s="291">
        <f t="shared" ref="I6:M6" si="0">SUM(I7,I11,I15,I19,I25,I30,I36,I41,I45,I46,I47,I48,I49,I50,I51,I56,I60,I66,I70,I76,I79,I85,I88,I91,I97,I98,I99,I100,I101)+SUM(I102,I103,I109,I112,I115,I116,I117,I118,I121,I127,I132,I135,I140,I141,I142,I143,I144,I145,I151,I156,I161,I165,I171,I172,I173,I174,I175,I176,I177,I183)</f>
        <v>3337</v>
      </c>
      <c r="J6" s="291">
        <f t="shared" si="0"/>
        <v>12503</v>
      </c>
      <c r="K6" s="291">
        <f t="shared" si="0"/>
        <v>821</v>
      </c>
      <c r="L6" s="291">
        <f t="shared" si="0"/>
        <v>1118</v>
      </c>
      <c r="M6" s="291">
        <f t="shared" si="0"/>
        <v>410</v>
      </c>
      <c r="O6" s="604" t="s">
        <v>306</v>
      </c>
      <c r="P6" s="605"/>
      <c r="Q6" s="605"/>
      <c r="R6" s="30"/>
      <c r="S6" s="291">
        <f>IF(COUNTIF(T6:AA6,"x"),"x",IF(SUM(T6,AA6)=0,"-",SUM(T6,AA6)))</f>
        <v>106082</v>
      </c>
      <c r="T6" s="291">
        <f>IF(COUNTIF(U6:Z6,"x"),"x",IF(SUM(U6,Z6)=0,"-",SUM(U6,Z6)))</f>
        <v>105369</v>
      </c>
      <c r="U6" s="291">
        <f>IF(COUNTIF(V6:Y6,"x"),"x",IF(SUM(V6:Y6)=0,"-",SUM(V6:Y6)))</f>
        <v>103452</v>
      </c>
      <c r="V6" s="291">
        <f t="shared" ref="V6:AA6" si="1">SUM(V7,V11,V15,V19,V25,V30,V36,V41,V45,V46,V47,V48,V49,V50,V51,V56,V60,V66,V70,V76,V79,V85,V88,V91,V97,V98,V99,V100,V101)+SUM(V102,V103,V109,V112,V115,V116,V117,V118,V121,V127,V132,V135,V140,V141,V142,V143,V144,V145,V151,V156,V161,V165,V171,V172,V173,V174,V175,V176,V177,V183)</f>
        <v>75811</v>
      </c>
      <c r="W6" s="291">
        <f t="shared" si="1"/>
        <v>6017</v>
      </c>
      <c r="X6" s="291">
        <f t="shared" si="1"/>
        <v>20163</v>
      </c>
      <c r="Y6" s="291">
        <f t="shared" si="1"/>
        <v>1461</v>
      </c>
      <c r="Z6" s="291">
        <f t="shared" si="1"/>
        <v>1917</v>
      </c>
      <c r="AA6" s="291">
        <f t="shared" si="1"/>
        <v>713</v>
      </c>
      <c r="AC6" s="604" t="s">
        <v>389</v>
      </c>
      <c r="AD6" s="605"/>
      <c r="AE6" s="605"/>
      <c r="AF6" s="30"/>
      <c r="AG6" s="295">
        <f>IF(E6="-","-",IF(E6="x","x",S6/E6))</f>
        <v>2.0161931008267606</v>
      </c>
      <c r="AH6" s="295">
        <f t="shared" ref="AH6:AH69" si="2">IF(F6="-","-",IF(F6="x","x",T6/F6))</f>
        <v>2.018369887941768</v>
      </c>
      <c r="AI6" s="295">
        <f t="shared" ref="AI6:AI69" si="3">IF(G6="-","-",IF(G6="x","x",U6/G6))</f>
        <v>2.0250161489224263</v>
      </c>
      <c r="AJ6" s="295">
        <f t="shared" ref="AJ6:AJ69" si="4">IF(H6="-","-",IF(H6="x","x",V6/H6))</f>
        <v>2.2021437285772381</v>
      </c>
      <c r="AK6" s="295">
        <f t="shared" ref="AK6:AK69" si="5">IF(I6="-","-",IF(I6="x","x",W6/I6))</f>
        <v>1.8031165717710518</v>
      </c>
      <c r="AL6" s="295">
        <f t="shared" ref="AL6:AL69" si="6">IF(J6="-","-",IF(J6="x","x",X6/J6))</f>
        <v>1.6126529632888107</v>
      </c>
      <c r="AM6" s="295">
        <f t="shared" ref="AM6:AM69" si="7">IF(K6="-","-",IF(K6="x","x",Y6/K6))</f>
        <v>1.779537149817296</v>
      </c>
      <c r="AN6" s="295">
        <f t="shared" ref="AN6:AN69" si="8">IF(L6="-","-",IF(L6="x","x",Z6/L6))</f>
        <v>1.7146690518783543</v>
      </c>
      <c r="AO6" s="295">
        <f t="shared" ref="AO6:AO69" si="9">IF(M6="-","-",IF(M6="x","x",AA6/M6))</f>
        <v>1.7390243902439024</v>
      </c>
    </row>
    <row r="7" spans="1:41" ht="13.5" customHeight="1">
      <c r="A7" s="2"/>
      <c r="B7" s="2" t="s">
        <v>3</v>
      </c>
      <c r="C7" s="2"/>
      <c r="D7" s="22"/>
      <c r="E7" s="25">
        <f t="shared" ref="E7:E70" si="10">IF(COUNTIF(F7:M7,"x"),"x",IF(SUM(F7,M7)=0,"-",SUM(F7,M7)))</f>
        <v>321</v>
      </c>
      <c r="F7" s="25">
        <f t="shared" ref="F7:F70" si="11">IF(COUNTIF(G7:L7,"x"),"x",IF(SUM(G7,L7)=0,"-",SUM(G7,L7)))</f>
        <v>320</v>
      </c>
      <c r="G7" s="294">
        <f t="shared" ref="G7:G70" si="12">IF(COUNTIF(H7:K7,"x"),"x",IF(SUM(H7:K7)=0,"-",SUM(H7:K7)))</f>
        <v>317</v>
      </c>
      <c r="H7" s="289">
        <v>279</v>
      </c>
      <c r="I7" s="289">
        <v>16</v>
      </c>
      <c r="J7" s="289">
        <v>20</v>
      </c>
      <c r="K7" s="289">
        <v>2</v>
      </c>
      <c r="L7" s="289">
        <v>3</v>
      </c>
      <c r="M7" s="289">
        <v>1</v>
      </c>
      <c r="O7" s="2"/>
      <c r="P7" s="2" t="s">
        <v>3</v>
      </c>
      <c r="Q7" s="2"/>
      <c r="R7" s="22"/>
      <c r="S7" s="25">
        <f t="shared" ref="S7:S70" si="13">IF(COUNTIF(T7:AA7,"x"),"x",IF(SUM(T7,AA7)=0,"-",SUM(T7,AA7)))</f>
        <v>644</v>
      </c>
      <c r="T7" s="25">
        <f t="shared" ref="T7:T70" si="14">IF(COUNTIF(U7:Z7,"x"),"x",IF(SUM(U7,Z7)=0,"-",SUM(U7,Z7)))</f>
        <v>641</v>
      </c>
      <c r="U7" s="25">
        <f t="shared" ref="U7:U70" si="15">IF(COUNTIF(V7:Y7,"x"),"x",IF(SUM(V7:Y7)=0,"-",SUM(V7:Y7)))</f>
        <v>636</v>
      </c>
      <c r="V7" s="289">
        <f>第4表01元データ!W7</f>
        <v>553</v>
      </c>
      <c r="W7" s="289">
        <f>第4表01元データ!X7</f>
        <v>35</v>
      </c>
      <c r="X7" s="289">
        <f>第4表01元データ!Y7</f>
        <v>45</v>
      </c>
      <c r="Y7" s="289">
        <f>第4表01元データ!Z7</f>
        <v>3</v>
      </c>
      <c r="Z7" s="289">
        <f>第4表01元データ!AA7</f>
        <v>5</v>
      </c>
      <c r="AA7" s="289">
        <f>第4表01元データ!AB7</f>
        <v>3</v>
      </c>
      <c r="AC7" s="2"/>
      <c r="AD7" s="2" t="s">
        <v>3</v>
      </c>
      <c r="AE7" s="2"/>
      <c r="AF7" s="22"/>
      <c r="AG7" s="33">
        <f t="shared" ref="AG7:AG70" si="16">IF(E7="-","-",IF(E7="x","x",S7/E7))</f>
        <v>2.0062305295950154</v>
      </c>
      <c r="AH7" s="32">
        <f t="shared" si="2"/>
        <v>2.0031249999999998</v>
      </c>
      <c r="AI7" s="32">
        <f t="shared" si="3"/>
        <v>2.0063091482649842</v>
      </c>
      <c r="AJ7" s="32">
        <f t="shared" si="4"/>
        <v>1.9820788530465949</v>
      </c>
      <c r="AK7" s="32">
        <f t="shared" si="5"/>
        <v>2.1875</v>
      </c>
      <c r="AL7" s="32">
        <f t="shared" si="6"/>
        <v>2.25</v>
      </c>
      <c r="AM7" s="32">
        <f t="shared" si="7"/>
        <v>1.5</v>
      </c>
      <c r="AN7" s="32">
        <f t="shared" si="8"/>
        <v>1.6666666666666667</v>
      </c>
      <c r="AO7" s="32">
        <f t="shared" si="9"/>
        <v>3</v>
      </c>
    </row>
    <row r="8" spans="1:41" ht="13.5" customHeight="1">
      <c r="A8" s="2"/>
      <c r="B8" s="2"/>
      <c r="C8" s="2" t="s">
        <v>4</v>
      </c>
      <c r="D8" s="22"/>
      <c r="E8" s="27">
        <f t="shared" si="10"/>
        <v>284</v>
      </c>
      <c r="F8" s="25">
        <f t="shared" si="11"/>
        <v>283</v>
      </c>
      <c r="G8" s="294">
        <f t="shared" si="12"/>
        <v>280</v>
      </c>
      <c r="H8" s="289">
        <v>242</v>
      </c>
      <c r="I8" s="289">
        <v>16</v>
      </c>
      <c r="J8" s="289">
        <v>20</v>
      </c>
      <c r="K8" s="289">
        <v>2</v>
      </c>
      <c r="L8" s="289">
        <v>3</v>
      </c>
      <c r="M8" s="289">
        <v>1</v>
      </c>
      <c r="O8" s="2"/>
      <c r="P8" s="2"/>
      <c r="Q8" s="2" t="s">
        <v>4</v>
      </c>
      <c r="R8" s="22"/>
      <c r="S8" s="27">
        <f t="shared" si="13"/>
        <v>577</v>
      </c>
      <c r="T8" s="25">
        <f t="shared" si="14"/>
        <v>574</v>
      </c>
      <c r="U8" s="25">
        <f t="shared" si="15"/>
        <v>569</v>
      </c>
      <c r="V8" s="289">
        <f>第4表01元データ!W8</f>
        <v>486</v>
      </c>
      <c r="W8" s="289">
        <f>第4表01元データ!X8</f>
        <v>35</v>
      </c>
      <c r="X8" s="289">
        <f>第4表01元データ!Y8</f>
        <v>45</v>
      </c>
      <c r="Y8" s="289">
        <f>第4表01元データ!Z8</f>
        <v>3</v>
      </c>
      <c r="Z8" s="289">
        <f>第4表01元データ!AA8</f>
        <v>5</v>
      </c>
      <c r="AA8" s="289">
        <f>第4表01元データ!AB8</f>
        <v>3</v>
      </c>
      <c r="AC8" s="2"/>
      <c r="AD8" s="2"/>
      <c r="AE8" s="2" t="s">
        <v>4</v>
      </c>
      <c r="AF8" s="22"/>
      <c r="AG8" s="33">
        <f t="shared" si="16"/>
        <v>2.0316901408450705</v>
      </c>
      <c r="AH8" s="32">
        <f t="shared" si="2"/>
        <v>2.0282685512367493</v>
      </c>
      <c r="AI8" s="32">
        <f t="shared" si="3"/>
        <v>2.032142857142857</v>
      </c>
      <c r="AJ8" s="32">
        <f t="shared" si="4"/>
        <v>2.0082644628099175</v>
      </c>
      <c r="AK8" s="32">
        <f t="shared" si="5"/>
        <v>2.1875</v>
      </c>
      <c r="AL8" s="32">
        <f t="shared" si="6"/>
        <v>2.25</v>
      </c>
      <c r="AM8" s="32">
        <f t="shared" si="7"/>
        <v>1.5</v>
      </c>
      <c r="AN8" s="32">
        <f t="shared" si="8"/>
        <v>1.6666666666666667</v>
      </c>
      <c r="AO8" s="32">
        <f t="shared" si="9"/>
        <v>3</v>
      </c>
    </row>
    <row r="9" spans="1:41" ht="13.5" customHeight="1">
      <c r="A9" s="2"/>
      <c r="B9" s="2"/>
      <c r="C9" s="2" t="s">
        <v>5</v>
      </c>
      <c r="D9" s="22"/>
      <c r="E9" s="27">
        <f t="shared" si="10"/>
        <v>37</v>
      </c>
      <c r="F9" s="25">
        <f t="shared" si="11"/>
        <v>37</v>
      </c>
      <c r="G9" s="294">
        <f t="shared" si="12"/>
        <v>37</v>
      </c>
      <c r="H9" s="289">
        <v>37</v>
      </c>
      <c r="I9" s="289" t="s">
        <v>313</v>
      </c>
      <c r="J9" s="289" t="s">
        <v>313</v>
      </c>
      <c r="K9" s="289" t="s">
        <v>313</v>
      </c>
      <c r="L9" s="289" t="s">
        <v>313</v>
      </c>
      <c r="M9" s="289" t="s">
        <v>313</v>
      </c>
      <c r="O9" s="2"/>
      <c r="P9" s="2"/>
      <c r="Q9" s="2" t="s">
        <v>5</v>
      </c>
      <c r="R9" s="22"/>
      <c r="S9" s="27">
        <f t="shared" si="13"/>
        <v>67</v>
      </c>
      <c r="T9" s="25">
        <f t="shared" si="14"/>
        <v>67</v>
      </c>
      <c r="U9" s="25">
        <f t="shared" si="15"/>
        <v>67</v>
      </c>
      <c r="V9" s="289">
        <f>第4表01元データ!W9</f>
        <v>67</v>
      </c>
      <c r="W9" s="289" t="str">
        <f>第4表01元データ!X9</f>
        <v>-</v>
      </c>
      <c r="X9" s="289" t="str">
        <f>第4表01元データ!Y9</f>
        <v>-</v>
      </c>
      <c r="Y9" s="289" t="str">
        <f>第4表01元データ!Z9</f>
        <v>-</v>
      </c>
      <c r="Z9" s="289" t="str">
        <f>第4表01元データ!AA9</f>
        <v>-</v>
      </c>
      <c r="AA9" s="289" t="str">
        <f>第4表01元データ!AB9</f>
        <v>-</v>
      </c>
      <c r="AC9" s="2"/>
      <c r="AD9" s="2"/>
      <c r="AE9" s="2" t="s">
        <v>5</v>
      </c>
      <c r="AF9" s="22"/>
      <c r="AG9" s="33">
        <f t="shared" si="16"/>
        <v>1.8108108108108107</v>
      </c>
      <c r="AH9" s="32">
        <f t="shared" si="2"/>
        <v>1.8108108108108107</v>
      </c>
      <c r="AI9" s="32">
        <f t="shared" si="3"/>
        <v>1.8108108108108107</v>
      </c>
      <c r="AJ9" s="32">
        <f t="shared" si="4"/>
        <v>1.8108108108108107</v>
      </c>
      <c r="AK9" s="32" t="str">
        <f t="shared" si="5"/>
        <v>-</v>
      </c>
      <c r="AL9" s="32" t="str">
        <f t="shared" si="6"/>
        <v>-</v>
      </c>
      <c r="AM9" s="32" t="str">
        <f t="shared" si="7"/>
        <v>-</v>
      </c>
      <c r="AN9" s="32" t="str">
        <f t="shared" si="8"/>
        <v>-</v>
      </c>
      <c r="AO9" s="32" t="str">
        <f t="shared" si="9"/>
        <v>-</v>
      </c>
    </row>
    <row r="10" spans="1:41" ht="13.5" customHeight="1">
      <c r="A10" s="2"/>
      <c r="B10" s="2"/>
      <c r="C10" s="2" t="s">
        <v>6</v>
      </c>
      <c r="D10" s="22"/>
      <c r="E10" s="27" t="str">
        <f t="shared" si="10"/>
        <v>-</v>
      </c>
      <c r="F10" s="25" t="str">
        <f t="shared" si="11"/>
        <v>-</v>
      </c>
      <c r="G10" s="294" t="str">
        <f t="shared" si="12"/>
        <v>-</v>
      </c>
      <c r="H10" s="289" t="s">
        <v>313</v>
      </c>
      <c r="I10" s="289" t="s">
        <v>313</v>
      </c>
      <c r="J10" s="289" t="s">
        <v>313</v>
      </c>
      <c r="K10" s="289" t="s">
        <v>313</v>
      </c>
      <c r="L10" s="289" t="s">
        <v>313</v>
      </c>
      <c r="M10" s="289" t="s">
        <v>313</v>
      </c>
      <c r="O10" s="2"/>
      <c r="P10" s="2"/>
      <c r="Q10" s="2" t="s">
        <v>6</v>
      </c>
      <c r="R10" s="22"/>
      <c r="S10" s="27" t="str">
        <f t="shared" si="13"/>
        <v>-</v>
      </c>
      <c r="T10" s="25" t="str">
        <f t="shared" si="14"/>
        <v>-</v>
      </c>
      <c r="U10" s="25" t="str">
        <f t="shared" si="15"/>
        <v>-</v>
      </c>
      <c r="V10" s="289" t="str">
        <f>第4表01元データ!W10</f>
        <v>-</v>
      </c>
      <c r="W10" s="289" t="str">
        <f>第4表01元データ!X10</f>
        <v>-</v>
      </c>
      <c r="X10" s="289" t="str">
        <f>第4表01元データ!Y10</f>
        <v>-</v>
      </c>
      <c r="Y10" s="289" t="str">
        <f>第4表01元データ!Z10</f>
        <v>-</v>
      </c>
      <c r="Z10" s="289" t="str">
        <f>第4表01元データ!AA10</f>
        <v>-</v>
      </c>
      <c r="AA10" s="289" t="str">
        <f>第4表01元データ!AB10</f>
        <v>-</v>
      </c>
      <c r="AC10" s="2"/>
      <c r="AD10" s="2"/>
      <c r="AE10" s="2" t="s">
        <v>6</v>
      </c>
      <c r="AF10" s="22"/>
      <c r="AG10" s="33" t="str">
        <f t="shared" si="16"/>
        <v>-</v>
      </c>
      <c r="AH10" s="32" t="str">
        <f t="shared" si="2"/>
        <v>-</v>
      </c>
      <c r="AI10" s="32" t="str">
        <f t="shared" si="3"/>
        <v>-</v>
      </c>
      <c r="AJ10" s="32" t="str">
        <f t="shared" si="4"/>
        <v>-</v>
      </c>
      <c r="AK10" s="32" t="str">
        <f t="shared" si="5"/>
        <v>-</v>
      </c>
      <c r="AL10" s="32" t="str">
        <f t="shared" si="6"/>
        <v>-</v>
      </c>
      <c r="AM10" s="32" t="str">
        <f t="shared" si="7"/>
        <v>-</v>
      </c>
      <c r="AN10" s="32" t="str">
        <f t="shared" si="8"/>
        <v>-</v>
      </c>
      <c r="AO10" s="32" t="str">
        <f t="shared" si="9"/>
        <v>-</v>
      </c>
    </row>
    <row r="11" spans="1:41" ht="13.5" customHeight="1">
      <c r="A11" s="2"/>
      <c r="B11" s="2" t="s">
        <v>7</v>
      </c>
      <c r="C11" s="2"/>
      <c r="D11" s="22"/>
      <c r="E11" s="25">
        <f t="shared" si="10"/>
        <v>111</v>
      </c>
      <c r="F11" s="25">
        <f t="shared" si="11"/>
        <v>110</v>
      </c>
      <c r="G11" s="294">
        <f t="shared" si="12"/>
        <v>110</v>
      </c>
      <c r="H11" s="289">
        <v>108</v>
      </c>
      <c r="I11" s="289" t="s">
        <v>313</v>
      </c>
      <c r="J11" s="289">
        <v>2</v>
      </c>
      <c r="K11" s="289" t="s">
        <v>313</v>
      </c>
      <c r="L11" s="289" t="s">
        <v>313</v>
      </c>
      <c r="M11" s="289">
        <v>1</v>
      </c>
      <c r="O11" s="2"/>
      <c r="P11" s="2" t="s">
        <v>7</v>
      </c>
      <c r="Q11" s="2"/>
      <c r="R11" s="22"/>
      <c r="S11" s="25">
        <f t="shared" si="13"/>
        <v>223</v>
      </c>
      <c r="T11" s="25">
        <f t="shared" si="14"/>
        <v>219</v>
      </c>
      <c r="U11" s="25">
        <f t="shared" si="15"/>
        <v>219</v>
      </c>
      <c r="V11" s="289">
        <f>第4表01元データ!W11</f>
        <v>217</v>
      </c>
      <c r="W11" s="289" t="str">
        <f>第4表01元データ!X11</f>
        <v>-</v>
      </c>
      <c r="X11" s="289">
        <f>第4表01元データ!Y11</f>
        <v>2</v>
      </c>
      <c r="Y11" s="289" t="str">
        <f>第4表01元データ!Z11</f>
        <v>-</v>
      </c>
      <c r="Z11" s="289" t="str">
        <f>第4表01元データ!AA11</f>
        <v>-</v>
      </c>
      <c r="AA11" s="289">
        <f>第4表01元データ!AB11</f>
        <v>4</v>
      </c>
      <c r="AC11" s="2"/>
      <c r="AD11" s="2" t="s">
        <v>7</v>
      </c>
      <c r="AE11" s="2"/>
      <c r="AF11" s="22"/>
      <c r="AG11" s="33">
        <f t="shared" si="16"/>
        <v>2.0090090090090089</v>
      </c>
      <c r="AH11" s="32">
        <f t="shared" si="2"/>
        <v>1.990909090909091</v>
      </c>
      <c r="AI11" s="32">
        <f t="shared" si="3"/>
        <v>1.990909090909091</v>
      </c>
      <c r="AJ11" s="32">
        <f t="shared" si="4"/>
        <v>2.0092592592592591</v>
      </c>
      <c r="AK11" s="32" t="str">
        <f t="shared" si="5"/>
        <v>-</v>
      </c>
      <c r="AL11" s="32">
        <f t="shared" si="6"/>
        <v>1</v>
      </c>
      <c r="AM11" s="32" t="str">
        <f t="shared" si="7"/>
        <v>-</v>
      </c>
      <c r="AN11" s="32" t="str">
        <f t="shared" si="8"/>
        <v>-</v>
      </c>
      <c r="AO11" s="32">
        <f t="shared" si="9"/>
        <v>4</v>
      </c>
    </row>
    <row r="12" spans="1:41" ht="13.5" customHeight="1">
      <c r="A12" s="2"/>
      <c r="B12" s="2"/>
      <c r="C12" s="2" t="s">
        <v>4</v>
      </c>
      <c r="D12" s="22"/>
      <c r="E12" s="27">
        <f t="shared" si="10"/>
        <v>82</v>
      </c>
      <c r="F12" s="25">
        <f t="shared" si="11"/>
        <v>81</v>
      </c>
      <c r="G12" s="294">
        <f t="shared" si="12"/>
        <v>81</v>
      </c>
      <c r="H12" s="289">
        <v>79</v>
      </c>
      <c r="I12" s="289" t="s">
        <v>313</v>
      </c>
      <c r="J12" s="289">
        <v>2</v>
      </c>
      <c r="K12" s="289" t="s">
        <v>313</v>
      </c>
      <c r="L12" s="289" t="s">
        <v>313</v>
      </c>
      <c r="M12" s="289">
        <v>1</v>
      </c>
      <c r="O12" s="2"/>
      <c r="P12" s="2"/>
      <c r="Q12" s="2" t="s">
        <v>4</v>
      </c>
      <c r="R12" s="22"/>
      <c r="S12" s="27">
        <f t="shared" si="13"/>
        <v>157</v>
      </c>
      <c r="T12" s="25">
        <f t="shared" si="14"/>
        <v>153</v>
      </c>
      <c r="U12" s="25">
        <f t="shared" si="15"/>
        <v>153</v>
      </c>
      <c r="V12" s="289">
        <f>第4表01元データ!W12</f>
        <v>151</v>
      </c>
      <c r="W12" s="289" t="str">
        <f>第4表01元データ!X12</f>
        <v>-</v>
      </c>
      <c r="X12" s="289">
        <f>第4表01元データ!Y12</f>
        <v>2</v>
      </c>
      <c r="Y12" s="289" t="str">
        <f>第4表01元データ!Z12</f>
        <v>-</v>
      </c>
      <c r="Z12" s="289" t="str">
        <f>第4表01元データ!AA12</f>
        <v>-</v>
      </c>
      <c r="AA12" s="289">
        <f>第4表01元データ!AB12</f>
        <v>4</v>
      </c>
      <c r="AC12" s="2"/>
      <c r="AD12" s="2"/>
      <c r="AE12" s="2" t="s">
        <v>4</v>
      </c>
      <c r="AF12" s="22"/>
      <c r="AG12" s="33">
        <f t="shared" si="16"/>
        <v>1.9146341463414633</v>
      </c>
      <c r="AH12" s="32">
        <f t="shared" si="2"/>
        <v>1.8888888888888888</v>
      </c>
      <c r="AI12" s="32">
        <f t="shared" si="3"/>
        <v>1.8888888888888888</v>
      </c>
      <c r="AJ12" s="32">
        <f t="shared" si="4"/>
        <v>1.9113924050632911</v>
      </c>
      <c r="AK12" s="32" t="str">
        <f t="shared" si="5"/>
        <v>-</v>
      </c>
      <c r="AL12" s="32">
        <f t="shared" si="6"/>
        <v>1</v>
      </c>
      <c r="AM12" s="32" t="str">
        <f t="shared" si="7"/>
        <v>-</v>
      </c>
      <c r="AN12" s="32" t="str">
        <f t="shared" si="8"/>
        <v>-</v>
      </c>
      <c r="AO12" s="32">
        <f t="shared" si="9"/>
        <v>4</v>
      </c>
    </row>
    <row r="13" spans="1:41" ht="13.5" customHeight="1">
      <c r="A13" s="2"/>
      <c r="B13" s="2"/>
      <c r="C13" s="2" t="s">
        <v>5</v>
      </c>
      <c r="D13" s="22"/>
      <c r="E13" s="27">
        <f t="shared" si="10"/>
        <v>29</v>
      </c>
      <c r="F13" s="25">
        <f t="shared" si="11"/>
        <v>29</v>
      </c>
      <c r="G13" s="294">
        <f t="shared" si="12"/>
        <v>29</v>
      </c>
      <c r="H13" s="289">
        <v>29</v>
      </c>
      <c r="I13" s="289" t="s">
        <v>313</v>
      </c>
      <c r="J13" s="289" t="s">
        <v>313</v>
      </c>
      <c r="K13" s="289" t="s">
        <v>313</v>
      </c>
      <c r="L13" s="289" t="s">
        <v>313</v>
      </c>
      <c r="M13" s="289" t="s">
        <v>313</v>
      </c>
      <c r="O13" s="2"/>
      <c r="P13" s="2"/>
      <c r="Q13" s="2" t="s">
        <v>5</v>
      </c>
      <c r="R13" s="22"/>
      <c r="S13" s="27">
        <f t="shared" si="13"/>
        <v>66</v>
      </c>
      <c r="T13" s="25">
        <f t="shared" si="14"/>
        <v>66</v>
      </c>
      <c r="U13" s="25">
        <f t="shared" si="15"/>
        <v>66</v>
      </c>
      <c r="V13" s="289">
        <f>第4表01元データ!W13</f>
        <v>66</v>
      </c>
      <c r="W13" s="289" t="str">
        <f>第4表01元データ!X13</f>
        <v>-</v>
      </c>
      <c r="X13" s="289" t="str">
        <f>第4表01元データ!Y13</f>
        <v>-</v>
      </c>
      <c r="Y13" s="289" t="str">
        <f>第4表01元データ!Z13</f>
        <v>-</v>
      </c>
      <c r="Z13" s="289" t="str">
        <f>第4表01元データ!AA13</f>
        <v>-</v>
      </c>
      <c r="AA13" s="289" t="str">
        <f>第4表01元データ!AB13</f>
        <v>-</v>
      </c>
      <c r="AC13" s="2"/>
      <c r="AD13" s="2"/>
      <c r="AE13" s="2" t="s">
        <v>5</v>
      </c>
      <c r="AF13" s="22"/>
      <c r="AG13" s="33">
        <f t="shared" si="16"/>
        <v>2.2758620689655173</v>
      </c>
      <c r="AH13" s="32">
        <f t="shared" si="2"/>
        <v>2.2758620689655173</v>
      </c>
      <c r="AI13" s="32">
        <f t="shared" si="3"/>
        <v>2.2758620689655173</v>
      </c>
      <c r="AJ13" s="32">
        <f t="shared" si="4"/>
        <v>2.2758620689655173</v>
      </c>
      <c r="AK13" s="32" t="str">
        <f t="shared" si="5"/>
        <v>-</v>
      </c>
      <c r="AL13" s="32" t="str">
        <f t="shared" si="6"/>
        <v>-</v>
      </c>
      <c r="AM13" s="32" t="str">
        <f t="shared" si="7"/>
        <v>-</v>
      </c>
      <c r="AN13" s="32" t="str">
        <f t="shared" si="8"/>
        <v>-</v>
      </c>
      <c r="AO13" s="32" t="str">
        <f t="shared" si="9"/>
        <v>-</v>
      </c>
    </row>
    <row r="14" spans="1:41" ht="13.5" customHeight="1">
      <c r="A14" s="2"/>
      <c r="B14" s="2"/>
      <c r="C14" s="2" t="s">
        <v>6</v>
      </c>
      <c r="D14" s="22"/>
      <c r="E14" s="27" t="str">
        <f t="shared" si="10"/>
        <v>-</v>
      </c>
      <c r="F14" s="25" t="str">
        <f t="shared" si="11"/>
        <v>-</v>
      </c>
      <c r="G14" s="294" t="str">
        <f t="shared" si="12"/>
        <v>-</v>
      </c>
      <c r="H14" s="289" t="s">
        <v>313</v>
      </c>
      <c r="I14" s="289" t="s">
        <v>313</v>
      </c>
      <c r="J14" s="289" t="s">
        <v>313</v>
      </c>
      <c r="K14" s="289" t="s">
        <v>313</v>
      </c>
      <c r="L14" s="289" t="s">
        <v>313</v>
      </c>
      <c r="M14" s="289" t="s">
        <v>313</v>
      </c>
      <c r="O14" s="2"/>
      <c r="P14" s="2"/>
      <c r="Q14" s="2" t="s">
        <v>6</v>
      </c>
      <c r="R14" s="22"/>
      <c r="S14" s="27" t="str">
        <f t="shared" si="13"/>
        <v>-</v>
      </c>
      <c r="T14" s="25" t="str">
        <f t="shared" si="14"/>
        <v>-</v>
      </c>
      <c r="U14" s="25" t="str">
        <f t="shared" si="15"/>
        <v>-</v>
      </c>
      <c r="V14" s="289" t="str">
        <f>第4表01元データ!W14</f>
        <v>-</v>
      </c>
      <c r="W14" s="289" t="str">
        <f>第4表01元データ!X14</f>
        <v>-</v>
      </c>
      <c r="X14" s="289" t="str">
        <f>第4表01元データ!Y14</f>
        <v>-</v>
      </c>
      <c r="Y14" s="289" t="str">
        <f>第4表01元データ!Z14</f>
        <v>-</v>
      </c>
      <c r="Z14" s="289" t="str">
        <f>第4表01元データ!AA14</f>
        <v>-</v>
      </c>
      <c r="AA14" s="289" t="str">
        <f>第4表01元データ!AB14</f>
        <v>-</v>
      </c>
      <c r="AC14" s="2"/>
      <c r="AD14" s="2"/>
      <c r="AE14" s="2" t="s">
        <v>6</v>
      </c>
      <c r="AF14" s="22"/>
      <c r="AG14" s="33" t="str">
        <f t="shared" si="16"/>
        <v>-</v>
      </c>
      <c r="AH14" s="32" t="str">
        <f t="shared" si="2"/>
        <v>-</v>
      </c>
      <c r="AI14" s="32" t="str">
        <f t="shared" si="3"/>
        <v>-</v>
      </c>
      <c r="AJ14" s="32" t="str">
        <f t="shared" si="4"/>
        <v>-</v>
      </c>
      <c r="AK14" s="32" t="str">
        <f t="shared" si="5"/>
        <v>-</v>
      </c>
      <c r="AL14" s="32" t="str">
        <f t="shared" si="6"/>
        <v>-</v>
      </c>
      <c r="AM14" s="32" t="str">
        <f t="shared" si="7"/>
        <v>-</v>
      </c>
      <c r="AN14" s="32" t="str">
        <f t="shared" si="8"/>
        <v>-</v>
      </c>
      <c r="AO14" s="32" t="str">
        <f t="shared" si="9"/>
        <v>-</v>
      </c>
    </row>
    <row r="15" spans="1:41" ht="13.5" customHeight="1">
      <c r="A15" s="2"/>
      <c r="B15" s="2" t="s">
        <v>8</v>
      </c>
      <c r="C15" s="2"/>
      <c r="D15" s="9" t="s">
        <v>392</v>
      </c>
      <c r="E15" s="25">
        <f t="shared" si="10"/>
        <v>64</v>
      </c>
      <c r="F15" s="25">
        <f t="shared" si="11"/>
        <v>64</v>
      </c>
      <c r="G15" s="294">
        <f t="shared" si="12"/>
        <v>64</v>
      </c>
      <c r="H15" s="289">
        <v>61</v>
      </c>
      <c r="I15" s="289" t="s">
        <v>313</v>
      </c>
      <c r="J15" s="289">
        <v>3</v>
      </c>
      <c r="K15" s="289" t="s">
        <v>313</v>
      </c>
      <c r="L15" s="289" t="s">
        <v>313</v>
      </c>
      <c r="M15" s="289" t="s">
        <v>313</v>
      </c>
      <c r="O15" s="2"/>
      <c r="P15" s="2" t="s">
        <v>8</v>
      </c>
      <c r="Q15" s="2"/>
      <c r="R15" s="9" t="s">
        <v>589</v>
      </c>
      <c r="S15" s="25">
        <f t="shared" si="13"/>
        <v>136</v>
      </c>
      <c r="T15" s="25">
        <f t="shared" si="14"/>
        <v>136</v>
      </c>
      <c r="U15" s="25">
        <f t="shared" si="15"/>
        <v>136</v>
      </c>
      <c r="V15" s="289">
        <f>第4表01元データ!W15</f>
        <v>129</v>
      </c>
      <c r="W15" s="289" t="str">
        <f>第4表01元データ!X15</f>
        <v>-</v>
      </c>
      <c r="X15" s="289">
        <f>第4表01元データ!Y15</f>
        <v>7</v>
      </c>
      <c r="Y15" s="289" t="str">
        <f>第4表01元データ!Z15</f>
        <v>-</v>
      </c>
      <c r="Z15" s="289" t="str">
        <f>第4表01元データ!AA15</f>
        <v>-</v>
      </c>
      <c r="AA15" s="289" t="str">
        <f>第4表01元データ!AB15</f>
        <v>-</v>
      </c>
      <c r="AC15" s="2"/>
      <c r="AD15" s="2" t="s">
        <v>8</v>
      </c>
      <c r="AE15" s="2"/>
      <c r="AF15" s="9" t="s">
        <v>589</v>
      </c>
      <c r="AG15" s="33">
        <f t="shared" si="16"/>
        <v>2.125</v>
      </c>
      <c r="AH15" s="32">
        <f t="shared" si="2"/>
        <v>2.125</v>
      </c>
      <c r="AI15" s="32">
        <f t="shared" si="3"/>
        <v>2.125</v>
      </c>
      <c r="AJ15" s="32">
        <f t="shared" si="4"/>
        <v>2.1147540983606556</v>
      </c>
      <c r="AK15" s="32" t="str">
        <f t="shared" si="5"/>
        <v>-</v>
      </c>
      <c r="AL15" s="32">
        <f t="shared" si="6"/>
        <v>2.3333333333333335</v>
      </c>
      <c r="AM15" s="32" t="str">
        <f t="shared" si="7"/>
        <v>-</v>
      </c>
      <c r="AN15" s="32" t="str">
        <f t="shared" si="8"/>
        <v>-</v>
      </c>
      <c r="AO15" s="32" t="str">
        <f t="shared" si="9"/>
        <v>-</v>
      </c>
    </row>
    <row r="16" spans="1:41" ht="13.5" customHeight="1">
      <c r="A16" s="2"/>
      <c r="B16" s="2"/>
      <c r="C16" s="2" t="s">
        <v>4</v>
      </c>
      <c r="D16" s="9" t="s">
        <v>392</v>
      </c>
      <c r="E16" s="27" t="str">
        <f t="shared" si="10"/>
        <v>x</v>
      </c>
      <c r="F16" s="25" t="str">
        <f t="shared" si="11"/>
        <v>x</v>
      </c>
      <c r="G16" s="294" t="str">
        <f t="shared" si="12"/>
        <v>x</v>
      </c>
      <c r="H16" s="289" t="s">
        <v>314</v>
      </c>
      <c r="I16" s="289" t="s">
        <v>314</v>
      </c>
      <c r="J16" s="289" t="s">
        <v>314</v>
      </c>
      <c r="K16" s="289" t="s">
        <v>314</v>
      </c>
      <c r="L16" s="289" t="s">
        <v>314</v>
      </c>
      <c r="M16" s="289" t="s">
        <v>314</v>
      </c>
      <c r="O16" s="2"/>
      <c r="P16" s="2"/>
      <c r="Q16" s="2" t="s">
        <v>4</v>
      </c>
      <c r="R16" s="9" t="s">
        <v>589</v>
      </c>
      <c r="S16" s="27" t="str">
        <f t="shared" si="13"/>
        <v>x</v>
      </c>
      <c r="T16" s="25" t="str">
        <f t="shared" si="14"/>
        <v>x</v>
      </c>
      <c r="U16" s="25" t="str">
        <f t="shared" si="15"/>
        <v>x</v>
      </c>
      <c r="V16" s="289" t="str">
        <f>第4表01元データ!W16</f>
        <v>X</v>
      </c>
      <c r="W16" s="289" t="str">
        <f>第4表01元データ!X16</f>
        <v>X</v>
      </c>
      <c r="X16" s="289" t="str">
        <f>第4表01元データ!Y16</f>
        <v>X</v>
      </c>
      <c r="Y16" s="289" t="str">
        <f>第4表01元データ!Z16</f>
        <v>X</v>
      </c>
      <c r="Z16" s="289" t="str">
        <f>第4表01元データ!AA16</f>
        <v>X</v>
      </c>
      <c r="AA16" s="289" t="str">
        <f>第4表01元データ!AB16</f>
        <v>X</v>
      </c>
      <c r="AC16" s="2"/>
      <c r="AD16" s="2"/>
      <c r="AE16" s="2" t="s">
        <v>4</v>
      </c>
      <c r="AF16" s="9" t="s">
        <v>589</v>
      </c>
      <c r="AG16" s="33" t="str">
        <f t="shared" si="16"/>
        <v>x</v>
      </c>
      <c r="AH16" s="32" t="str">
        <f t="shared" si="2"/>
        <v>x</v>
      </c>
      <c r="AI16" s="32" t="str">
        <f t="shared" si="3"/>
        <v>x</v>
      </c>
      <c r="AJ16" s="32" t="str">
        <f t="shared" si="4"/>
        <v>x</v>
      </c>
      <c r="AK16" s="32" t="str">
        <f t="shared" si="5"/>
        <v>x</v>
      </c>
      <c r="AL16" s="32" t="str">
        <f t="shared" si="6"/>
        <v>x</v>
      </c>
      <c r="AM16" s="32" t="str">
        <f t="shared" si="7"/>
        <v>x</v>
      </c>
      <c r="AN16" s="32" t="str">
        <f t="shared" si="8"/>
        <v>x</v>
      </c>
      <c r="AO16" s="32" t="str">
        <f t="shared" si="9"/>
        <v>x</v>
      </c>
    </row>
    <row r="17" spans="1:41" ht="13.5" customHeight="1">
      <c r="A17" s="2"/>
      <c r="B17" s="2"/>
      <c r="C17" s="2" t="s">
        <v>5</v>
      </c>
      <c r="D17" s="9" t="s">
        <v>392</v>
      </c>
      <c r="E17" s="27" t="str">
        <f t="shared" si="10"/>
        <v>x</v>
      </c>
      <c r="F17" s="25" t="str">
        <f t="shared" si="11"/>
        <v>x</v>
      </c>
      <c r="G17" s="294" t="str">
        <f t="shared" si="12"/>
        <v>x</v>
      </c>
      <c r="H17" s="289" t="s">
        <v>314</v>
      </c>
      <c r="I17" s="289" t="s">
        <v>314</v>
      </c>
      <c r="J17" s="289" t="s">
        <v>314</v>
      </c>
      <c r="K17" s="289" t="s">
        <v>314</v>
      </c>
      <c r="L17" s="289" t="s">
        <v>314</v>
      </c>
      <c r="M17" s="289" t="s">
        <v>314</v>
      </c>
      <c r="O17" s="2"/>
      <c r="P17" s="2"/>
      <c r="Q17" s="2" t="s">
        <v>5</v>
      </c>
      <c r="R17" s="9" t="s">
        <v>589</v>
      </c>
      <c r="S17" s="27" t="str">
        <f t="shared" si="13"/>
        <v>x</v>
      </c>
      <c r="T17" s="25" t="str">
        <f t="shared" si="14"/>
        <v>x</v>
      </c>
      <c r="U17" s="25" t="str">
        <f t="shared" si="15"/>
        <v>x</v>
      </c>
      <c r="V17" s="289" t="str">
        <f>第4表01元データ!W17</f>
        <v>X</v>
      </c>
      <c r="W17" s="289" t="str">
        <f>第4表01元データ!X17</f>
        <v>X</v>
      </c>
      <c r="X17" s="289" t="str">
        <f>第4表01元データ!Y17</f>
        <v>X</v>
      </c>
      <c r="Y17" s="289" t="str">
        <f>第4表01元データ!Z17</f>
        <v>X</v>
      </c>
      <c r="Z17" s="289" t="str">
        <f>第4表01元データ!AA17</f>
        <v>X</v>
      </c>
      <c r="AA17" s="289" t="str">
        <f>第4表01元データ!AB17</f>
        <v>X</v>
      </c>
      <c r="AC17" s="2"/>
      <c r="AD17" s="2"/>
      <c r="AE17" s="2" t="s">
        <v>5</v>
      </c>
      <c r="AF17" s="9" t="s">
        <v>589</v>
      </c>
      <c r="AG17" s="33" t="str">
        <f t="shared" si="16"/>
        <v>x</v>
      </c>
      <c r="AH17" s="32" t="str">
        <f t="shared" si="2"/>
        <v>x</v>
      </c>
      <c r="AI17" s="32" t="str">
        <f t="shared" si="3"/>
        <v>x</v>
      </c>
      <c r="AJ17" s="32" t="str">
        <f t="shared" si="4"/>
        <v>x</v>
      </c>
      <c r="AK17" s="32" t="str">
        <f t="shared" si="5"/>
        <v>x</v>
      </c>
      <c r="AL17" s="32" t="str">
        <f t="shared" si="6"/>
        <v>x</v>
      </c>
      <c r="AM17" s="32" t="str">
        <f t="shared" si="7"/>
        <v>x</v>
      </c>
      <c r="AN17" s="32" t="str">
        <f t="shared" si="8"/>
        <v>x</v>
      </c>
      <c r="AO17" s="32" t="str">
        <f t="shared" si="9"/>
        <v>x</v>
      </c>
    </row>
    <row r="18" spans="1:41" ht="13.5" customHeight="1">
      <c r="A18" s="2"/>
      <c r="B18" s="2"/>
      <c r="C18" s="2" t="s">
        <v>6</v>
      </c>
      <c r="D18" s="22"/>
      <c r="E18" s="27" t="str">
        <f t="shared" si="10"/>
        <v>-</v>
      </c>
      <c r="F18" s="25" t="str">
        <f t="shared" si="11"/>
        <v>-</v>
      </c>
      <c r="G18" s="294" t="str">
        <f t="shared" si="12"/>
        <v>-</v>
      </c>
      <c r="H18" s="289" t="s">
        <v>313</v>
      </c>
      <c r="I18" s="289" t="s">
        <v>313</v>
      </c>
      <c r="J18" s="289" t="s">
        <v>313</v>
      </c>
      <c r="K18" s="289" t="s">
        <v>313</v>
      </c>
      <c r="L18" s="289" t="s">
        <v>313</v>
      </c>
      <c r="M18" s="289" t="s">
        <v>313</v>
      </c>
      <c r="O18" s="2"/>
      <c r="P18" s="2"/>
      <c r="Q18" s="2" t="s">
        <v>6</v>
      </c>
      <c r="R18" s="22"/>
      <c r="S18" s="27" t="str">
        <f t="shared" si="13"/>
        <v>-</v>
      </c>
      <c r="T18" s="25" t="str">
        <f t="shared" si="14"/>
        <v>-</v>
      </c>
      <c r="U18" s="25" t="str">
        <f t="shared" si="15"/>
        <v>-</v>
      </c>
      <c r="V18" s="289" t="str">
        <f>第4表01元データ!W18</f>
        <v>-</v>
      </c>
      <c r="W18" s="289" t="str">
        <f>第4表01元データ!X18</f>
        <v>-</v>
      </c>
      <c r="X18" s="289" t="str">
        <f>第4表01元データ!Y18</f>
        <v>-</v>
      </c>
      <c r="Y18" s="289" t="str">
        <f>第4表01元データ!Z18</f>
        <v>-</v>
      </c>
      <c r="Z18" s="289" t="str">
        <f>第4表01元データ!AA18</f>
        <v>-</v>
      </c>
      <c r="AA18" s="289" t="str">
        <f>第4表01元データ!AB18</f>
        <v>-</v>
      </c>
      <c r="AC18" s="2"/>
      <c r="AD18" s="2"/>
      <c r="AE18" s="2" t="s">
        <v>6</v>
      </c>
      <c r="AF18" s="22"/>
      <c r="AG18" s="33" t="str">
        <f t="shared" si="16"/>
        <v>-</v>
      </c>
      <c r="AH18" s="32" t="str">
        <f t="shared" si="2"/>
        <v>-</v>
      </c>
      <c r="AI18" s="32" t="str">
        <f t="shared" si="3"/>
        <v>-</v>
      </c>
      <c r="AJ18" s="32" t="str">
        <f t="shared" si="4"/>
        <v>-</v>
      </c>
      <c r="AK18" s="32" t="str">
        <f t="shared" si="5"/>
        <v>-</v>
      </c>
      <c r="AL18" s="32" t="str">
        <f t="shared" si="6"/>
        <v>-</v>
      </c>
      <c r="AM18" s="32" t="str">
        <f t="shared" si="7"/>
        <v>-</v>
      </c>
      <c r="AN18" s="32" t="str">
        <f t="shared" si="8"/>
        <v>-</v>
      </c>
      <c r="AO18" s="32" t="str">
        <f t="shared" si="9"/>
        <v>-</v>
      </c>
    </row>
    <row r="19" spans="1:41" ht="13.5" customHeight="1">
      <c r="A19" s="2"/>
      <c r="B19" s="2" t="s">
        <v>9</v>
      </c>
      <c r="C19" s="2"/>
      <c r="D19" s="22"/>
      <c r="E19" s="25">
        <f t="shared" si="10"/>
        <v>1218</v>
      </c>
      <c r="F19" s="25">
        <f t="shared" si="11"/>
        <v>1206</v>
      </c>
      <c r="G19" s="294">
        <f t="shared" si="12"/>
        <v>1168</v>
      </c>
      <c r="H19" s="289">
        <v>798</v>
      </c>
      <c r="I19" s="289">
        <v>327</v>
      </c>
      <c r="J19" s="289">
        <v>40</v>
      </c>
      <c r="K19" s="289">
        <v>3</v>
      </c>
      <c r="L19" s="289">
        <v>38</v>
      </c>
      <c r="M19" s="289">
        <v>12</v>
      </c>
      <c r="O19" s="2"/>
      <c r="P19" s="2" t="s">
        <v>9</v>
      </c>
      <c r="Q19" s="2"/>
      <c r="R19" s="22"/>
      <c r="S19" s="25">
        <f t="shared" si="13"/>
        <v>2455</v>
      </c>
      <c r="T19" s="25">
        <f t="shared" si="14"/>
        <v>2433</v>
      </c>
      <c r="U19" s="25">
        <f t="shared" si="15"/>
        <v>2365</v>
      </c>
      <c r="V19" s="289">
        <f>第4表01元データ!W19</f>
        <v>1761</v>
      </c>
      <c r="W19" s="289">
        <f>第4表01元データ!X19</f>
        <v>514</v>
      </c>
      <c r="X19" s="289">
        <f>第4表01元データ!Y19</f>
        <v>86</v>
      </c>
      <c r="Y19" s="289">
        <f>第4表01元データ!Z19</f>
        <v>4</v>
      </c>
      <c r="Z19" s="289">
        <f>第4表01元データ!AA19</f>
        <v>68</v>
      </c>
      <c r="AA19" s="289">
        <f>第4表01元データ!AB19</f>
        <v>22</v>
      </c>
      <c r="AC19" s="2"/>
      <c r="AD19" s="2" t="s">
        <v>9</v>
      </c>
      <c r="AE19" s="2"/>
      <c r="AF19" s="22"/>
      <c r="AG19" s="33">
        <f t="shared" si="16"/>
        <v>2.0155993431855501</v>
      </c>
      <c r="AH19" s="32">
        <f t="shared" si="2"/>
        <v>2.0174129353233829</v>
      </c>
      <c r="AI19" s="32">
        <f t="shared" si="3"/>
        <v>2.0248287671232879</v>
      </c>
      <c r="AJ19" s="32">
        <f t="shared" si="4"/>
        <v>2.2067669172932329</v>
      </c>
      <c r="AK19" s="32">
        <f t="shared" si="5"/>
        <v>1.5718654434250765</v>
      </c>
      <c r="AL19" s="32">
        <f t="shared" si="6"/>
        <v>2.15</v>
      </c>
      <c r="AM19" s="32">
        <f t="shared" si="7"/>
        <v>1.3333333333333333</v>
      </c>
      <c r="AN19" s="32">
        <f t="shared" si="8"/>
        <v>1.7894736842105263</v>
      </c>
      <c r="AO19" s="32">
        <f t="shared" si="9"/>
        <v>1.8333333333333333</v>
      </c>
    </row>
    <row r="20" spans="1:41" ht="13.5" customHeight="1">
      <c r="A20" s="2"/>
      <c r="B20" s="2"/>
      <c r="C20" s="2" t="s">
        <v>4</v>
      </c>
      <c r="D20" s="22"/>
      <c r="E20" s="27">
        <f t="shared" si="10"/>
        <v>592</v>
      </c>
      <c r="F20" s="25">
        <f t="shared" si="11"/>
        <v>589</v>
      </c>
      <c r="G20" s="294">
        <f t="shared" si="12"/>
        <v>572</v>
      </c>
      <c r="H20" s="289">
        <v>285</v>
      </c>
      <c r="I20" s="289">
        <v>266</v>
      </c>
      <c r="J20" s="289">
        <v>20</v>
      </c>
      <c r="K20" s="289">
        <v>1</v>
      </c>
      <c r="L20" s="289">
        <v>17</v>
      </c>
      <c r="M20" s="289">
        <v>3</v>
      </c>
      <c r="O20" s="2"/>
      <c r="P20" s="2"/>
      <c r="Q20" s="2" t="s">
        <v>4</v>
      </c>
      <c r="R20" s="22"/>
      <c r="S20" s="27">
        <f t="shared" si="13"/>
        <v>1155</v>
      </c>
      <c r="T20" s="25">
        <f t="shared" si="14"/>
        <v>1149</v>
      </c>
      <c r="U20" s="25">
        <f t="shared" si="15"/>
        <v>1117</v>
      </c>
      <c r="V20" s="289">
        <f>第4表01元データ!W20</f>
        <v>654</v>
      </c>
      <c r="W20" s="289">
        <f>第4表01元データ!X20</f>
        <v>425</v>
      </c>
      <c r="X20" s="289">
        <f>第4表01元データ!Y20</f>
        <v>37</v>
      </c>
      <c r="Y20" s="289">
        <f>第4表01元データ!Z20</f>
        <v>1</v>
      </c>
      <c r="Z20" s="289">
        <f>第4表01元データ!AA20</f>
        <v>32</v>
      </c>
      <c r="AA20" s="289">
        <f>第4表01元データ!AB20</f>
        <v>6</v>
      </c>
      <c r="AC20" s="2"/>
      <c r="AD20" s="2"/>
      <c r="AE20" s="2" t="s">
        <v>4</v>
      </c>
      <c r="AF20" s="22"/>
      <c r="AG20" s="33">
        <f t="shared" si="16"/>
        <v>1.9510135135135136</v>
      </c>
      <c r="AH20" s="32">
        <f t="shared" si="2"/>
        <v>1.9507640067911716</v>
      </c>
      <c r="AI20" s="32">
        <f t="shared" si="3"/>
        <v>1.9527972027972027</v>
      </c>
      <c r="AJ20" s="32">
        <f t="shared" si="4"/>
        <v>2.2947368421052632</v>
      </c>
      <c r="AK20" s="32">
        <f t="shared" si="5"/>
        <v>1.5977443609022557</v>
      </c>
      <c r="AL20" s="32">
        <f t="shared" si="6"/>
        <v>1.85</v>
      </c>
      <c r="AM20" s="32">
        <f t="shared" si="7"/>
        <v>1</v>
      </c>
      <c r="AN20" s="32">
        <f t="shared" si="8"/>
        <v>1.8823529411764706</v>
      </c>
      <c r="AO20" s="32">
        <f t="shared" si="9"/>
        <v>2</v>
      </c>
    </row>
    <row r="21" spans="1:41" ht="13.5" customHeight="1">
      <c r="A21" s="2"/>
      <c r="B21" s="2"/>
      <c r="C21" s="2" t="s">
        <v>5</v>
      </c>
      <c r="D21" s="22"/>
      <c r="E21" s="27">
        <f t="shared" si="10"/>
        <v>486</v>
      </c>
      <c r="F21" s="25">
        <f t="shared" si="11"/>
        <v>478</v>
      </c>
      <c r="G21" s="294">
        <f t="shared" si="12"/>
        <v>459</v>
      </c>
      <c r="H21" s="289">
        <v>383</v>
      </c>
      <c r="I21" s="289">
        <v>61</v>
      </c>
      <c r="J21" s="289">
        <v>13</v>
      </c>
      <c r="K21" s="289">
        <v>2</v>
      </c>
      <c r="L21" s="289">
        <v>19</v>
      </c>
      <c r="M21" s="289">
        <v>8</v>
      </c>
      <c r="O21" s="2"/>
      <c r="P21" s="2"/>
      <c r="Q21" s="2" t="s">
        <v>5</v>
      </c>
      <c r="R21" s="22"/>
      <c r="S21" s="27">
        <f t="shared" si="13"/>
        <v>1011</v>
      </c>
      <c r="T21" s="25">
        <f t="shared" si="14"/>
        <v>996</v>
      </c>
      <c r="U21" s="25">
        <f t="shared" si="15"/>
        <v>962</v>
      </c>
      <c r="V21" s="289">
        <f>第4表01元データ!W21</f>
        <v>834</v>
      </c>
      <c r="W21" s="289">
        <f>第4表01元データ!X21</f>
        <v>89</v>
      </c>
      <c r="X21" s="289">
        <f>第4表01元データ!Y21</f>
        <v>36</v>
      </c>
      <c r="Y21" s="289">
        <f>第4表01元データ!Z21</f>
        <v>3</v>
      </c>
      <c r="Z21" s="289">
        <f>第4表01元データ!AA21</f>
        <v>34</v>
      </c>
      <c r="AA21" s="289">
        <f>第4表01元データ!AB21</f>
        <v>15</v>
      </c>
      <c r="AC21" s="2"/>
      <c r="AD21" s="2"/>
      <c r="AE21" s="2" t="s">
        <v>5</v>
      </c>
      <c r="AF21" s="22"/>
      <c r="AG21" s="33">
        <f t="shared" si="16"/>
        <v>2.0802469135802468</v>
      </c>
      <c r="AH21" s="32">
        <f t="shared" si="2"/>
        <v>2.0836820083682008</v>
      </c>
      <c r="AI21" s="32">
        <f t="shared" si="3"/>
        <v>2.0958605664488017</v>
      </c>
      <c r="AJ21" s="32">
        <f t="shared" si="4"/>
        <v>2.1775456919060052</v>
      </c>
      <c r="AK21" s="32">
        <f t="shared" si="5"/>
        <v>1.459016393442623</v>
      </c>
      <c r="AL21" s="32">
        <f t="shared" si="6"/>
        <v>2.7692307692307692</v>
      </c>
      <c r="AM21" s="32">
        <f t="shared" si="7"/>
        <v>1.5</v>
      </c>
      <c r="AN21" s="32">
        <f t="shared" si="8"/>
        <v>1.7894736842105263</v>
      </c>
      <c r="AO21" s="32">
        <f t="shared" si="9"/>
        <v>1.875</v>
      </c>
    </row>
    <row r="22" spans="1:41" ht="13.5" customHeight="1">
      <c r="A22" s="2"/>
      <c r="B22" s="2"/>
      <c r="C22" s="2" t="s">
        <v>6</v>
      </c>
      <c r="D22" s="22"/>
      <c r="E22" s="27">
        <f t="shared" si="10"/>
        <v>56</v>
      </c>
      <c r="F22" s="25">
        <f t="shared" si="11"/>
        <v>56</v>
      </c>
      <c r="G22" s="294">
        <f t="shared" si="12"/>
        <v>54</v>
      </c>
      <c r="H22" s="289">
        <v>50</v>
      </c>
      <c r="I22" s="289" t="s">
        <v>313</v>
      </c>
      <c r="J22" s="289">
        <v>4</v>
      </c>
      <c r="K22" s="289" t="s">
        <v>313</v>
      </c>
      <c r="L22" s="289">
        <v>2</v>
      </c>
      <c r="M22" s="289" t="s">
        <v>313</v>
      </c>
      <c r="O22" s="2"/>
      <c r="P22" s="2"/>
      <c r="Q22" s="2" t="s">
        <v>6</v>
      </c>
      <c r="R22" s="22"/>
      <c r="S22" s="27">
        <f t="shared" si="13"/>
        <v>113</v>
      </c>
      <c r="T22" s="25">
        <f t="shared" si="14"/>
        <v>113</v>
      </c>
      <c r="U22" s="25">
        <f t="shared" si="15"/>
        <v>111</v>
      </c>
      <c r="V22" s="289">
        <f>第4表01元データ!W22</f>
        <v>104</v>
      </c>
      <c r="W22" s="289" t="str">
        <f>第4表01元データ!X22</f>
        <v>-</v>
      </c>
      <c r="X22" s="289">
        <f>第4表01元データ!Y22</f>
        <v>7</v>
      </c>
      <c r="Y22" s="289" t="str">
        <f>第4表01元データ!Z22</f>
        <v>-</v>
      </c>
      <c r="Z22" s="289">
        <f>第4表01元データ!AA22</f>
        <v>2</v>
      </c>
      <c r="AA22" s="289" t="str">
        <f>第4表01元データ!AB22</f>
        <v>-</v>
      </c>
      <c r="AC22" s="2"/>
      <c r="AD22" s="2"/>
      <c r="AE22" s="2" t="s">
        <v>6</v>
      </c>
      <c r="AF22" s="22"/>
      <c r="AG22" s="33">
        <f t="shared" si="16"/>
        <v>2.0178571428571428</v>
      </c>
      <c r="AH22" s="32">
        <f t="shared" si="2"/>
        <v>2.0178571428571428</v>
      </c>
      <c r="AI22" s="32">
        <f t="shared" si="3"/>
        <v>2.0555555555555554</v>
      </c>
      <c r="AJ22" s="32">
        <f t="shared" si="4"/>
        <v>2.08</v>
      </c>
      <c r="AK22" s="32" t="str">
        <f t="shared" si="5"/>
        <v>-</v>
      </c>
      <c r="AL22" s="32">
        <f t="shared" si="6"/>
        <v>1.75</v>
      </c>
      <c r="AM22" s="32" t="str">
        <f t="shared" si="7"/>
        <v>-</v>
      </c>
      <c r="AN22" s="32">
        <f t="shared" si="8"/>
        <v>1</v>
      </c>
      <c r="AO22" s="32" t="str">
        <f t="shared" si="9"/>
        <v>-</v>
      </c>
    </row>
    <row r="23" spans="1:41" ht="13.5" customHeight="1">
      <c r="A23" s="2"/>
      <c r="B23" s="2"/>
      <c r="C23" s="2" t="s">
        <v>10</v>
      </c>
      <c r="D23" s="22"/>
      <c r="E23" s="27">
        <f t="shared" si="10"/>
        <v>84</v>
      </c>
      <c r="F23" s="25">
        <f t="shared" si="11"/>
        <v>83</v>
      </c>
      <c r="G23" s="294">
        <f t="shared" si="12"/>
        <v>83</v>
      </c>
      <c r="H23" s="289">
        <v>80</v>
      </c>
      <c r="I23" s="289" t="s">
        <v>313</v>
      </c>
      <c r="J23" s="289">
        <v>3</v>
      </c>
      <c r="K23" s="289" t="s">
        <v>313</v>
      </c>
      <c r="L23" s="289" t="s">
        <v>313</v>
      </c>
      <c r="M23" s="289">
        <v>1</v>
      </c>
      <c r="O23" s="2"/>
      <c r="P23" s="2"/>
      <c r="Q23" s="2" t="s">
        <v>10</v>
      </c>
      <c r="R23" s="22"/>
      <c r="S23" s="27">
        <f t="shared" si="13"/>
        <v>176</v>
      </c>
      <c r="T23" s="25">
        <f t="shared" si="14"/>
        <v>175</v>
      </c>
      <c r="U23" s="25">
        <f t="shared" si="15"/>
        <v>175</v>
      </c>
      <c r="V23" s="289">
        <f>第4表01元データ!W23</f>
        <v>169</v>
      </c>
      <c r="W23" s="289" t="str">
        <f>第4表01元データ!X23</f>
        <v>-</v>
      </c>
      <c r="X23" s="289">
        <f>第4表01元データ!Y23</f>
        <v>6</v>
      </c>
      <c r="Y23" s="289" t="str">
        <f>第4表01元データ!Z23</f>
        <v>-</v>
      </c>
      <c r="Z23" s="289" t="str">
        <f>第4表01元データ!AA23</f>
        <v>-</v>
      </c>
      <c r="AA23" s="289">
        <f>第4表01元データ!AB23</f>
        <v>1</v>
      </c>
      <c r="AC23" s="2"/>
      <c r="AD23" s="2"/>
      <c r="AE23" s="2" t="s">
        <v>10</v>
      </c>
      <c r="AF23" s="22"/>
      <c r="AG23" s="33">
        <f t="shared" si="16"/>
        <v>2.0952380952380953</v>
      </c>
      <c r="AH23" s="32">
        <f t="shared" si="2"/>
        <v>2.1084337349397591</v>
      </c>
      <c r="AI23" s="32">
        <f t="shared" si="3"/>
        <v>2.1084337349397591</v>
      </c>
      <c r="AJ23" s="32">
        <f t="shared" si="4"/>
        <v>2.1124999999999998</v>
      </c>
      <c r="AK23" s="32" t="str">
        <f t="shared" si="5"/>
        <v>-</v>
      </c>
      <c r="AL23" s="32">
        <f t="shared" si="6"/>
        <v>2</v>
      </c>
      <c r="AM23" s="32" t="str">
        <f t="shared" si="7"/>
        <v>-</v>
      </c>
      <c r="AN23" s="32" t="str">
        <f t="shared" si="8"/>
        <v>-</v>
      </c>
      <c r="AO23" s="32">
        <f t="shared" si="9"/>
        <v>1</v>
      </c>
    </row>
    <row r="24" spans="1:41" ht="13.5" customHeight="1">
      <c r="A24" s="2"/>
      <c r="B24" s="2"/>
      <c r="C24" s="2" t="s">
        <v>11</v>
      </c>
      <c r="D24" s="22"/>
      <c r="E24" s="27" t="str">
        <f t="shared" si="10"/>
        <v>-</v>
      </c>
      <c r="F24" s="25" t="str">
        <f t="shared" si="11"/>
        <v>-</v>
      </c>
      <c r="G24" s="294" t="str">
        <f t="shared" si="12"/>
        <v>-</v>
      </c>
      <c r="H24" s="289" t="s">
        <v>313</v>
      </c>
      <c r="I24" s="289" t="s">
        <v>313</v>
      </c>
      <c r="J24" s="289" t="s">
        <v>313</v>
      </c>
      <c r="K24" s="289" t="s">
        <v>313</v>
      </c>
      <c r="L24" s="289" t="s">
        <v>313</v>
      </c>
      <c r="M24" s="289" t="s">
        <v>313</v>
      </c>
      <c r="O24" s="2"/>
      <c r="P24" s="2"/>
      <c r="Q24" s="2" t="s">
        <v>11</v>
      </c>
      <c r="R24" s="22"/>
      <c r="S24" s="27" t="str">
        <f t="shared" si="13"/>
        <v>-</v>
      </c>
      <c r="T24" s="25" t="str">
        <f t="shared" si="14"/>
        <v>-</v>
      </c>
      <c r="U24" s="25" t="str">
        <f t="shared" si="15"/>
        <v>-</v>
      </c>
      <c r="V24" s="289" t="str">
        <f>第4表01元データ!W24</f>
        <v>-</v>
      </c>
      <c r="W24" s="289" t="str">
        <f>第4表01元データ!X24</f>
        <v>-</v>
      </c>
      <c r="X24" s="289" t="str">
        <f>第4表01元データ!Y24</f>
        <v>-</v>
      </c>
      <c r="Y24" s="289" t="str">
        <f>第4表01元データ!Z24</f>
        <v>-</v>
      </c>
      <c r="Z24" s="289" t="str">
        <f>第4表01元データ!AA24</f>
        <v>-</v>
      </c>
      <c r="AA24" s="289" t="str">
        <f>第4表01元データ!AB24</f>
        <v>-</v>
      </c>
      <c r="AC24" s="2"/>
      <c r="AD24" s="2"/>
      <c r="AE24" s="2" t="s">
        <v>11</v>
      </c>
      <c r="AF24" s="22"/>
      <c r="AG24" s="33" t="str">
        <f t="shared" si="16"/>
        <v>-</v>
      </c>
      <c r="AH24" s="32" t="str">
        <f t="shared" si="2"/>
        <v>-</v>
      </c>
      <c r="AI24" s="32" t="str">
        <f t="shared" si="3"/>
        <v>-</v>
      </c>
      <c r="AJ24" s="32" t="str">
        <f t="shared" si="4"/>
        <v>-</v>
      </c>
      <c r="AK24" s="32" t="str">
        <f t="shared" si="5"/>
        <v>-</v>
      </c>
      <c r="AL24" s="32" t="str">
        <f t="shared" si="6"/>
        <v>-</v>
      </c>
      <c r="AM24" s="32" t="str">
        <f t="shared" si="7"/>
        <v>-</v>
      </c>
      <c r="AN24" s="32" t="str">
        <f t="shared" si="8"/>
        <v>-</v>
      </c>
      <c r="AO24" s="32" t="str">
        <f t="shared" si="9"/>
        <v>-</v>
      </c>
    </row>
    <row r="25" spans="1:41" ht="13.5" customHeight="1">
      <c r="A25" s="2"/>
      <c r="B25" s="2" t="s">
        <v>12</v>
      </c>
      <c r="C25" s="2"/>
      <c r="D25" s="22"/>
      <c r="E25" s="25">
        <f t="shared" si="10"/>
        <v>1448</v>
      </c>
      <c r="F25" s="25">
        <f t="shared" si="11"/>
        <v>1435</v>
      </c>
      <c r="G25" s="294">
        <f t="shared" si="12"/>
        <v>1402</v>
      </c>
      <c r="H25" s="289">
        <v>1048</v>
      </c>
      <c r="I25" s="289">
        <v>227</v>
      </c>
      <c r="J25" s="289">
        <v>112</v>
      </c>
      <c r="K25" s="289">
        <v>15</v>
      </c>
      <c r="L25" s="289">
        <v>33</v>
      </c>
      <c r="M25" s="289">
        <v>13</v>
      </c>
      <c r="O25" s="2"/>
      <c r="P25" s="2" t="s">
        <v>12</v>
      </c>
      <c r="Q25" s="2"/>
      <c r="R25" s="22"/>
      <c r="S25" s="25">
        <f t="shared" si="13"/>
        <v>3079</v>
      </c>
      <c r="T25" s="25">
        <f t="shared" si="14"/>
        <v>3057</v>
      </c>
      <c r="U25" s="25">
        <f t="shared" si="15"/>
        <v>2986</v>
      </c>
      <c r="V25" s="289">
        <f>第4表01元データ!W25</f>
        <v>2378</v>
      </c>
      <c r="W25" s="289">
        <f>第4表01元データ!X25</f>
        <v>346</v>
      </c>
      <c r="X25" s="289">
        <f>第4表01元データ!Y25</f>
        <v>233</v>
      </c>
      <c r="Y25" s="289">
        <f>第4表01元データ!Z25</f>
        <v>29</v>
      </c>
      <c r="Z25" s="289">
        <f>第4表01元データ!AA25</f>
        <v>71</v>
      </c>
      <c r="AA25" s="289">
        <f>第4表01元データ!AB25</f>
        <v>22</v>
      </c>
      <c r="AC25" s="2"/>
      <c r="AD25" s="2" t="s">
        <v>12</v>
      </c>
      <c r="AE25" s="2"/>
      <c r="AF25" s="22"/>
      <c r="AG25" s="33">
        <f t="shared" si="16"/>
        <v>2.1263812154696131</v>
      </c>
      <c r="AH25" s="32">
        <f t="shared" si="2"/>
        <v>2.1303135888501741</v>
      </c>
      <c r="AI25" s="32">
        <f t="shared" si="3"/>
        <v>2.1298145506419401</v>
      </c>
      <c r="AJ25" s="32">
        <f t="shared" si="4"/>
        <v>2.2690839694656488</v>
      </c>
      <c r="AK25" s="32">
        <f t="shared" si="5"/>
        <v>1.5242290748898679</v>
      </c>
      <c r="AL25" s="32">
        <f t="shared" si="6"/>
        <v>2.0803571428571428</v>
      </c>
      <c r="AM25" s="32">
        <f t="shared" si="7"/>
        <v>1.9333333333333333</v>
      </c>
      <c r="AN25" s="32">
        <f t="shared" si="8"/>
        <v>2.1515151515151514</v>
      </c>
      <c r="AO25" s="32">
        <f t="shared" si="9"/>
        <v>1.6923076923076923</v>
      </c>
    </row>
    <row r="26" spans="1:41" ht="13.5" customHeight="1">
      <c r="A26" s="2"/>
      <c r="B26" s="2"/>
      <c r="C26" s="2" t="s">
        <v>4</v>
      </c>
      <c r="D26" s="22"/>
      <c r="E26" s="27">
        <f t="shared" si="10"/>
        <v>889</v>
      </c>
      <c r="F26" s="25">
        <f t="shared" si="11"/>
        <v>881</v>
      </c>
      <c r="G26" s="294">
        <f t="shared" si="12"/>
        <v>856</v>
      </c>
      <c r="H26" s="289">
        <v>602</v>
      </c>
      <c r="I26" s="289">
        <v>183</v>
      </c>
      <c r="J26" s="289">
        <v>67</v>
      </c>
      <c r="K26" s="289">
        <v>4</v>
      </c>
      <c r="L26" s="289">
        <v>25</v>
      </c>
      <c r="M26" s="289">
        <v>8</v>
      </c>
      <c r="O26" s="2"/>
      <c r="P26" s="2"/>
      <c r="Q26" s="2" t="s">
        <v>4</v>
      </c>
      <c r="R26" s="22"/>
      <c r="S26" s="27">
        <f t="shared" si="13"/>
        <v>1808</v>
      </c>
      <c r="T26" s="25">
        <f t="shared" si="14"/>
        <v>1796</v>
      </c>
      <c r="U26" s="25">
        <f t="shared" si="15"/>
        <v>1748</v>
      </c>
      <c r="V26" s="289">
        <f>第4表01元データ!W26</f>
        <v>1347</v>
      </c>
      <c r="W26" s="289">
        <f>第4表01元データ!X26</f>
        <v>263</v>
      </c>
      <c r="X26" s="289">
        <f>第4表01元データ!Y26</f>
        <v>133</v>
      </c>
      <c r="Y26" s="289">
        <f>第4表01元データ!Z26</f>
        <v>5</v>
      </c>
      <c r="Z26" s="289">
        <f>第4表01元データ!AA26</f>
        <v>48</v>
      </c>
      <c r="AA26" s="289">
        <f>第4表01元データ!AB26</f>
        <v>12</v>
      </c>
      <c r="AC26" s="2"/>
      <c r="AD26" s="2"/>
      <c r="AE26" s="2" t="s">
        <v>4</v>
      </c>
      <c r="AF26" s="22"/>
      <c r="AG26" s="33">
        <f t="shared" si="16"/>
        <v>2.0337457817772777</v>
      </c>
      <c r="AH26" s="32">
        <f t="shared" si="2"/>
        <v>2.0385925085130534</v>
      </c>
      <c r="AI26" s="32">
        <f t="shared" si="3"/>
        <v>2.042056074766355</v>
      </c>
      <c r="AJ26" s="32">
        <f t="shared" si="4"/>
        <v>2.2375415282392028</v>
      </c>
      <c r="AK26" s="32">
        <f t="shared" si="5"/>
        <v>1.4371584699453552</v>
      </c>
      <c r="AL26" s="32">
        <f t="shared" si="6"/>
        <v>1.9850746268656716</v>
      </c>
      <c r="AM26" s="32">
        <f t="shared" si="7"/>
        <v>1.25</v>
      </c>
      <c r="AN26" s="32">
        <f t="shared" si="8"/>
        <v>1.92</v>
      </c>
      <c r="AO26" s="32">
        <f t="shared" si="9"/>
        <v>1.5</v>
      </c>
    </row>
    <row r="27" spans="1:41" ht="13.5" customHeight="1">
      <c r="A27" s="2"/>
      <c r="B27" s="2"/>
      <c r="C27" s="2" t="s">
        <v>5</v>
      </c>
      <c r="D27" s="22"/>
      <c r="E27" s="27">
        <f t="shared" si="10"/>
        <v>117</v>
      </c>
      <c r="F27" s="25">
        <f t="shared" si="11"/>
        <v>116</v>
      </c>
      <c r="G27" s="294">
        <f t="shared" si="12"/>
        <v>115</v>
      </c>
      <c r="H27" s="289">
        <v>103</v>
      </c>
      <c r="I27" s="289" t="s">
        <v>313</v>
      </c>
      <c r="J27" s="289">
        <v>12</v>
      </c>
      <c r="K27" s="289" t="s">
        <v>313</v>
      </c>
      <c r="L27" s="289">
        <v>1</v>
      </c>
      <c r="M27" s="289">
        <v>1</v>
      </c>
      <c r="O27" s="2"/>
      <c r="P27" s="2"/>
      <c r="Q27" s="2" t="s">
        <v>5</v>
      </c>
      <c r="R27" s="22"/>
      <c r="S27" s="27">
        <f t="shared" si="13"/>
        <v>259</v>
      </c>
      <c r="T27" s="25">
        <f t="shared" si="14"/>
        <v>253</v>
      </c>
      <c r="U27" s="25">
        <f t="shared" si="15"/>
        <v>249</v>
      </c>
      <c r="V27" s="289">
        <f>第4表01元データ!W27</f>
        <v>225</v>
      </c>
      <c r="W27" s="289" t="str">
        <f>第4表01元データ!X27</f>
        <v>-</v>
      </c>
      <c r="X27" s="289">
        <f>第4表01元データ!Y27</f>
        <v>24</v>
      </c>
      <c r="Y27" s="289" t="str">
        <f>第4表01元データ!Z27</f>
        <v>-</v>
      </c>
      <c r="Z27" s="289">
        <f>第4表01元データ!AA27</f>
        <v>4</v>
      </c>
      <c r="AA27" s="289">
        <f>第4表01元データ!AB27</f>
        <v>6</v>
      </c>
      <c r="AC27" s="2"/>
      <c r="AD27" s="2"/>
      <c r="AE27" s="2" t="s">
        <v>5</v>
      </c>
      <c r="AF27" s="22"/>
      <c r="AG27" s="33">
        <f t="shared" si="16"/>
        <v>2.2136752136752138</v>
      </c>
      <c r="AH27" s="32">
        <f t="shared" si="2"/>
        <v>2.1810344827586206</v>
      </c>
      <c r="AI27" s="32">
        <f t="shared" si="3"/>
        <v>2.1652173913043478</v>
      </c>
      <c r="AJ27" s="32">
        <f t="shared" si="4"/>
        <v>2.1844660194174756</v>
      </c>
      <c r="AK27" s="32" t="str">
        <f t="shared" si="5"/>
        <v>-</v>
      </c>
      <c r="AL27" s="32">
        <f t="shared" si="6"/>
        <v>2</v>
      </c>
      <c r="AM27" s="32" t="str">
        <f t="shared" si="7"/>
        <v>-</v>
      </c>
      <c r="AN27" s="32">
        <f t="shared" si="8"/>
        <v>4</v>
      </c>
      <c r="AO27" s="32">
        <f t="shared" si="9"/>
        <v>6</v>
      </c>
    </row>
    <row r="28" spans="1:41" ht="13.5" customHeight="1">
      <c r="A28" s="2"/>
      <c r="B28" s="2"/>
      <c r="C28" s="2" t="s">
        <v>6</v>
      </c>
      <c r="D28" s="31"/>
      <c r="E28" s="27">
        <f t="shared" si="10"/>
        <v>442</v>
      </c>
      <c r="F28" s="25">
        <f t="shared" si="11"/>
        <v>438</v>
      </c>
      <c r="G28" s="294">
        <f t="shared" si="12"/>
        <v>431</v>
      </c>
      <c r="H28" s="289">
        <v>343</v>
      </c>
      <c r="I28" s="289">
        <v>44</v>
      </c>
      <c r="J28" s="289">
        <v>33</v>
      </c>
      <c r="K28" s="289">
        <v>11</v>
      </c>
      <c r="L28" s="289">
        <v>7</v>
      </c>
      <c r="M28" s="289">
        <v>4</v>
      </c>
      <c r="O28" s="2"/>
      <c r="P28" s="2"/>
      <c r="Q28" s="2" t="s">
        <v>6</v>
      </c>
      <c r="R28" s="31"/>
      <c r="S28" s="27">
        <f t="shared" si="13"/>
        <v>1012</v>
      </c>
      <c r="T28" s="25">
        <f t="shared" si="14"/>
        <v>1008</v>
      </c>
      <c r="U28" s="25">
        <f t="shared" si="15"/>
        <v>989</v>
      </c>
      <c r="V28" s="289">
        <f>第4表01元データ!W28</f>
        <v>806</v>
      </c>
      <c r="W28" s="289">
        <f>第4表01元データ!X28</f>
        <v>83</v>
      </c>
      <c r="X28" s="289">
        <f>第4表01元データ!Y28</f>
        <v>76</v>
      </c>
      <c r="Y28" s="289">
        <f>第4表01元データ!Z28</f>
        <v>24</v>
      </c>
      <c r="Z28" s="289">
        <f>第4表01元データ!AA28</f>
        <v>19</v>
      </c>
      <c r="AA28" s="289">
        <f>第4表01元データ!AB28</f>
        <v>4</v>
      </c>
      <c r="AC28" s="2"/>
      <c r="AD28" s="2"/>
      <c r="AE28" s="2" t="s">
        <v>6</v>
      </c>
      <c r="AF28" s="31"/>
      <c r="AG28" s="33">
        <f t="shared" si="16"/>
        <v>2.2895927601809953</v>
      </c>
      <c r="AH28" s="32">
        <f t="shared" si="2"/>
        <v>2.3013698630136985</v>
      </c>
      <c r="AI28" s="32">
        <f t="shared" si="3"/>
        <v>2.2946635730858467</v>
      </c>
      <c r="AJ28" s="32">
        <f t="shared" si="4"/>
        <v>2.3498542274052476</v>
      </c>
      <c r="AK28" s="32">
        <f t="shared" si="5"/>
        <v>1.8863636363636365</v>
      </c>
      <c r="AL28" s="32">
        <f t="shared" si="6"/>
        <v>2.3030303030303032</v>
      </c>
      <c r="AM28" s="32">
        <f t="shared" si="7"/>
        <v>2.1818181818181817</v>
      </c>
      <c r="AN28" s="32">
        <f t="shared" si="8"/>
        <v>2.7142857142857144</v>
      </c>
      <c r="AO28" s="32">
        <f t="shared" si="9"/>
        <v>1</v>
      </c>
    </row>
    <row r="29" spans="1:41" ht="13.5" customHeight="1">
      <c r="A29" s="2"/>
      <c r="B29" s="2"/>
      <c r="C29" s="2" t="s">
        <v>10</v>
      </c>
      <c r="D29" s="31"/>
      <c r="E29" s="27" t="str">
        <f t="shared" si="10"/>
        <v>-</v>
      </c>
      <c r="F29" s="25" t="str">
        <f t="shared" si="11"/>
        <v>-</v>
      </c>
      <c r="G29" s="294" t="str">
        <f t="shared" si="12"/>
        <v>-</v>
      </c>
      <c r="H29" s="289" t="s">
        <v>313</v>
      </c>
      <c r="I29" s="289" t="s">
        <v>313</v>
      </c>
      <c r="J29" s="289" t="s">
        <v>313</v>
      </c>
      <c r="K29" s="289" t="s">
        <v>313</v>
      </c>
      <c r="L29" s="289" t="s">
        <v>313</v>
      </c>
      <c r="M29" s="289" t="s">
        <v>313</v>
      </c>
      <c r="O29" s="2"/>
      <c r="P29" s="2"/>
      <c r="Q29" s="2" t="s">
        <v>10</v>
      </c>
      <c r="R29" s="31"/>
      <c r="S29" s="27" t="str">
        <f t="shared" si="13"/>
        <v>-</v>
      </c>
      <c r="T29" s="25" t="str">
        <f t="shared" si="14"/>
        <v>-</v>
      </c>
      <c r="U29" s="25" t="str">
        <f t="shared" si="15"/>
        <v>-</v>
      </c>
      <c r="V29" s="289" t="str">
        <f>第4表01元データ!W29</f>
        <v>-</v>
      </c>
      <c r="W29" s="289" t="str">
        <f>第4表01元データ!X29</f>
        <v>-</v>
      </c>
      <c r="X29" s="289" t="str">
        <f>第4表01元データ!Y29</f>
        <v>-</v>
      </c>
      <c r="Y29" s="289" t="str">
        <f>第4表01元データ!Z29</f>
        <v>-</v>
      </c>
      <c r="Z29" s="289" t="str">
        <f>第4表01元データ!AA29</f>
        <v>-</v>
      </c>
      <c r="AA29" s="289" t="str">
        <f>第4表01元データ!AB29</f>
        <v>-</v>
      </c>
      <c r="AC29" s="2"/>
      <c r="AD29" s="2"/>
      <c r="AE29" s="2" t="s">
        <v>10</v>
      </c>
      <c r="AF29" s="31"/>
      <c r="AG29" s="33" t="str">
        <f t="shared" si="16"/>
        <v>-</v>
      </c>
      <c r="AH29" s="32" t="str">
        <f t="shared" si="2"/>
        <v>-</v>
      </c>
      <c r="AI29" s="32" t="str">
        <f t="shared" si="3"/>
        <v>-</v>
      </c>
      <c r="AJ29" s="32" t="str">
        <f t="shared" si="4"/>
        <v>-</v>
      </c>
      <c r="AK29" s="32" t="str">
        <f t="shared" si="5"/>
        <v>-</v>
      </c>
      <c r="AL29" s="32" t="str">
        <f t="shared" si="6"/>
        <v>-</v>
      </c>
      <c r="AM29" s="32" t="str">
        <f t="shared" si="7"/>
        <v>-</v>
      </c>
      <c r="AN29" s="32" t="str">
        <f t="shared" si="8"/>
        <v>-</v>
      </c>
      <c r="AO29" s="32" t="str">
        <f t="shared" si="9"/>
        <v>-</v>
      </c>
    </row>
    <row r="30" spans="1:41" ht="13.5" customHeight="1">
      <c r="A30" s="2"/>
      <c r="B30" s="2" t="s">
        <v>13</v>
      </c>
      <c r="C30" s="2"/>
      <c r="D30" s="22"/>
      <c r="E30" s="25">
        <f t="shared" si="10"/>
        <v>2361</v>
      </c>
      <c r="F30" s="25">
        <f t="shared" si="11"/>
        <v>2335</v>
      </c>
      <c r="G30" s="294">
        <f t="shared" si="12"/>
        <v>2289</v>
      </c>
      <c r="H30" s="289">
        <v>1649</v>
      </c>
      <c r="I30" s="289" t="s">
        <v>313</v>
      </c>
      <c r="J30" s="289">
        <v>603</v>
      </c>
      <c r="K30" s="289">
        <v>37</v>
      </c>
      <c r="L30" s="289">
        <v>46</v>
      </c>
      <c r="M30" s="289">
        <v>26</v>
      </c>
      <c r="O30" s="2"/>
      <c r="P30" s="2" t="s">
        <v>13</v>
      </c>
      <c r="Q30" s="2"/>
      <c r="R30" s="22"/>
      <c r="S30" s="25">
        <f t="shared" si="13"/>
        <v>4826</v>
      </c>
      <c r="T30" s="25">
        <f t="shared" si="14"/>
        <v>4777</v>
      </c>
      <c r="U30" s="25">
        <f t="shared" si="15"/>
        <v>4690</v>
      </c>
      <c r="V30" s="289">
        <f>第4表01元データ!W30</f>
        <v>3496</v>
      </c>
      <c r="W30" s="289" t="str">
        <f>第4表01元データ!X30</f>
        <v>-</v>
      </c>
      <c r="X30" s="289">
        <f>第4表01元データ!Y30</f>
        <v>1126</v>
      </c>
      <c r="Y30" s="289">
        <f>第4表01元データ!Z30</f>
        <v>68</v>
      </c>
      <c r="Z30" s="289">
        <f>第4表01元データ!AA30</f>
        <v>87</v>
      </c>
      <c r="AA30" s="289">
        <f>第4表01元データ!AB30</f>
        <v>49</v>
      </c>
      <c r="AC30" s="2"/>
      <c r="AD30" s="2" t="s">
        <v>13</v>
      </c>
      <c r="AE30" s="2"/>
      <c r="AF30" s="22"/>
      <c r="AG30" s="33">
        <f t="shared" si="16"/>
        <v>2.0440491317238458</v>
      </c>
      <c r="AH30" s="32">
        <f t="shared" si="2"/>
        <v>2.0458244111349035</v>
      </c>
      <c r="AI30" s="32">
        <f t="shared" si="3"/>
        <v>2.0489296636085625</v>
      </c>
      <c r="AJ30" s="32">
        <f t="shared" si="4"/>
        <v>2.1200727713765919</v>
      </c>
      <c r="AK30" s="32" t="str">
        <f t="shared" si="5"/>
        <v>-</v>
      </c>
      <c r="AL30" s="32">
        <f t="shared" si="6"/>
        <v>1.8673300165837479</v>
      </c>
      <c r="AM30" s="32">
        <f t="shared" si="7"/>
        <v>1.8378378378378379</v>
      </c>
      <c r="AN30" s="32">
        <f t="shared" si="8"/>
        <v>1.8913043478260869</v>
      </c>
      <c r="AO30" s="32">
        <f t="shared" si="9"/>
        <v>1.8846153846153846</v>
      </c>
    </row>
    <row r="31" spans="1:41" ht="13.5" customHeight="1">
      <c r="A31" s="2"/>
      <c r="B31" s="2"/>
      <c r="C31" s="2" t="s">
        <v>4</v>
      </c>
      <c r="D31" s="22"/>
      <c r="E31" s="27">
        <f t="shared" si="10"/>
        <v>387</v>
      </c>
      <c r="F31" s="25">
        <f t="shared" si="11"/>
        <v>381</v>
      </c>
      <c r="G31" s="294">
        <f t="shared" si="12"/>
        <v>376</v>
      </c>
      <c r="H31" s="289">
        <v>256</v>
      </c>
      <c r="I31" s="289" t="s">
        <v>313</v>
      </c>
      <c r="J31" s="289">
        <v>117</v>
      </c>
      <c r="K31" s="289">
        <v>3</v>
      </c>
      <c r="L31" s="289">
        <v>5</v>
      </c>
      <c r="M31" s="289">
        <v>6</v>
      </c>
      <c r="O31" s="2"/>
      <c r="P31" s="2"/>
      <c r="Q31" s="2" t="s">
        <v>4</v>
      </c>
      <c r="R31" s="22"/>
      <c r="S31" s="27">
        <f t="shared" si="13"/>
        <v>782</v>
      </c>
      <c r="T31" s="25">
        <f t="shared" si="14"/>
        <v>765</v>
      </c>
      <c r="U31" s="25">
        <f t="shared" si="15"/>
        <v>759</v>
      </c>
      <c r="V31" s="289">
        <f>第4表01元データ!W31</f>
        <v>524</v>
      </c>
      <c r="W31" s="289" t="str">
        <f>第4表01元データ!X31</f>
        <v>-</v>
      </c>
      <c r="X31" s="289">
        <f>第4表01元データ!Y31</f>
        <v>231</v>
      </c>
      <c r="Y31" s="289">
        <f>第4表01元データ!Z31</f>
        <v>4</v>
      </c>
      <c r="Z31" s="289">
        <f>第4表01元データ!AA31</f>
        <v>6</v>
      </c>
      <c r="AA31" s="289">
        <f>第4表01元データ!AB31</f>
        <v>17</v>
      </c>
      <c r="AC31" s="2"/>
      <c r="AD31" s="2"/>
      <c r="AE31" s="2" t="s">
        <v>4</v>
      </c>
      <c r="AF31" s="22"/>
      <c r="AG31" s="33">
        <f t="shared" si="16"/>
        <v>2.0206718346253232</v>
      </c>
      <c r="AH31" s="32">
        <f t="shared" si="2"/>
        <v>2.0078740157480315</v>
      </c>
      <c r="AI31" s="32">
        <f t="shared" si="3"/>
        <v>2.0186170212765959</v>
      </c>
      <c r="AJ31" s="32">
        <f t="shared" si="4"/>
        <v>2.046875</v>
      </c>
      <c r="AK31" s="32" t="str">
        <f t="shared" si="5"/>
        <v>-</v>
      </c>
      <c r="AL31" s="32">
        <f t="shared" si="6"/>
        <v>1.9743589743589745</v>
      </c>
      <c r="AM31" s="32">
        <f t="shared" si="7"/>
        <v>1.3333333333333333</v>
      </c>
      <c r="AN31" s="32">
        <f t="shared" si="8"/>
        <v>1.2</v>
      </c>
      <c r="AO31" s="32">
        <f t="shared" si="9"/>
        <v>2.8333333333333335</v>
      </c>
    </row>
    <row r="32" spans="1:41" ht="13.5" customHeight="1">
      <c r="A32" s="2"/>
      <c r="B32" s="2"/>
      <c r="C32" s="2" t="s">
        <v>5</v>
      </c>
      <c r="D32" s="22"/>
      <c r="E32" s="27">
        <f t="shared" si="10"/>
        <v>430</v>
      </c>
      <c r="F32" s="25">
        <f t="shared" si="11"/>
        <v>428</v>
      </c>
      <c r="G32" s="294">
        <f t="shared" si="12"/>
        <v>421</v>
      </c>
      <c r="H32" s="289">
        <v>297</v>
      </c>
      <c r="I32" s="289" t="s">
        <v>313</v>
      </c>
      <c r="J32" s="289">
        <v>120</v>
      </c>
      <c r="K32" s="289">
        <v>4</v>
      </c>
      <c r="L32" s="289">
        <v>7</v>
      </c>
      <c r="M32" s="289">
        <v>2</v>
      </c>
      <c r="O32" s="2"/>
      <c r="P32" s="2"/>
      <c r="Q32" s="2" t="s">
        <v>5</v>
      </c>
      <c r="R32" s="22"/>
      <c r="S32" s="27">
        <f t="shared" si="13"/>
        <v>889</v>
      </c>
      <c r="T32" s="25">
        <f t="shared" si="14"/>
        <v>887</v>
      </c>
      <c r="U32" s="25">
        <f t="shared" si="15"/>
        <v>873</v>
      </c>
      <c r="V32" s="289">
        <f>第4表01元データ!W32</f>
        <v>638</v>
      </c>
      <c r="W32" s="289" t="str">
        <f>第4表01元データ!X32</f>
        <v>-</v>
      </c>
      <c r="X32" s="289">
        <f>第4表01元データ!Y32</f>
        <v>227</v>
      </c>
      <c r="Y32" s="289">
        <f>第4表01元データ!Z32</f>
        <v>8</v>
      </c>
      <c r="Z32" s="289">
        <f>第4表01元データ!AA32</f>
        <v>14</v>
      </c>
      <c r="AA32" s="289">
        <f>第4表01元データ!AB32</f>
        <v>2</v>
      </c>
      <c r="AC32" s="2"/>
      <c r="AD32" s="2"/>
      <c r="AE32" s="2" t="s">
        <v>5</v>
      </c>
      <c r="AF32" s="22"/>
      <c r="AG32" s="33">
        <f t="shared" si="16"/>
        <v>2.0674418604651161</v>
      </c>
      <c r="AH32" s="32">
        <f t="shared" si="2"/>
        <v>2.0724299065420562</v>
      </c>
      <c r="AI32" s="32">
        <f t="shared" si="3"/>
        <v>2.0736342042755345</v>
      </c>
      <c r="AJ32" s="32">
        <f t="shared" si="4"/>
        <v>2.1481481481481484</v>
      </c>
      <c r="AK32" s="32" t="str">
        <f t="shared" si="5"/>
        <v>-</v>
      </c>
      <c r="AL32" s="32">
        <f t="shared" si="6"/>
        <v>1.8916666666666666</v>
      </c>
      <c r="AM32" s="32">
        <f t="shared" si="7"/>
        <v>2</v>
      </c>
      <c r="AN32" s="32">
        <f t="shared" si="8"/>
        <v>2</v>
      </c>
      <c r="AO32" s="32">
        <f t="shared" si="9"/>
        <v>1</v>
      </c>
    </row>
    <row r="33" spans="1:41" ht="13.5" customHeight="1">
      <c r="A33" s="2"/>
      <c r="B33" s="2"/>
      <c r="C33" s="2" t="s">
        <v>6</v>
      </c>
      <c r="D33" s="22"/>
      <c r="E33" s="27">
        <f t="shared" si="10"/>
        <v>537</v>
      </c>
      <c r="F33" s="25">
        <f t="shared" si="11"/>
        <v>533</v>
      </c>
      <c r="G33" s="294">
        <f t="shared" si="12"/>
        <v>518</v>
      </c>
      <c r="H33" s="289">
        <v>365</v>
      </c>
      <c r="I33" s="289" t="s">
        <v>313</v>
      </c>
      <c r="J33" s="289">
        <v>152</v>
      </c>
      <c r="K33" s="289">
        <v>1</v>
      </c>
      <c r="L33" s="289">
        <v>15</v>
      </c>
      <c r="M33" s="289">
        <v>4</v>
      </c>
      <c r="O33" s="2"/>
      <c r="P33" s="2"/>
      <c r="Q33" s="2" t="s">
        <v>6</v>
      </c>
      <c r="R33" s="22"/>
      <c r="S33" s="27">
        <f t="shared" si="13"/>
        <v>1035</v>
      </c>
      <c r="T33" s="25">
        <f t="shared" si="14"/>
        <v>1025</v>
      </c>
      <c r="U33" s="25">
        <f t="shared" si="15"/>
        <v>1002</v>
      </c>
      <c r="V33" s="289">
        <f>第4表01元データ!W33</f>
        <v>772</v>
      </c>
      <c r="W33" s="289" t="str">
        <f>第4表01元データ!X33</f>
        <v>-</v>
      </c>
      <c r="X33" s="289">
        <f>第4表01元データ!Y33</f>
        <v>228</v>
      </c>
      <c r="Y33" s="289">
        <f>第4表01元データ!Z33</f>
        <v>2</v>
      </c>
      <c r="Z33" s="289">
        <f>第4表01元データ!AA33</f>
        <v>23</v>
      </c>
      <c r="AA33" s="289">
        <f>第4表01元データ!AB33</f>
        <v>10</v>
      </c>
      <c r="AC33" s="2"/>
      <c r="AD33" s="2"/>
      <c r="AE33" s="2" t="s">
        <v>6</v>
      </c>
      <c r="AF33" s="22"/>
      <c r="AG33" s="33">
        <f t="shared" si="16"/>
        <v>1.9273743016759777</v>
      </c>
      <c r="AH33" s="32">
        <f t="shared" si="2"/>
        <v>1.9230769230769231</v>
      </c>
      <c r="AI33" s="32">
        <f t="shared" si="3"/>
        <v>1.9343629343629343</v>
      </c>
      <c r="AJ33" s="32">
        <f t="shared" si="4"/>
        <v>2.1150684931506851</v>
      </c>
      <c r="AK33" s="32" t="str">
        <f t="shared" si="5"/>
        <v>-</v>
      </c>
      <c r="AL33" s="32">
        <f t="shared" si="6"/>
        <v>1.5</v>
      </c>
      <c r="AM33" s="32">
        <f t="shared" si="7"/>
        <v>2</v>
      </c>
      <c r="AN33" s="32">
        <f t="shared" si="8"/>
        <v>1.5333333333333334</v>
      </c>
      <c r="AO33" s="32">
        <f t="shared" si="9"/>
        <v>2.5</v>
      </c>
    </row>
    <row r="34" spans="1:41" ht="13.5" customHeight="1">
      <c r="A34" s="2"/>
      <c r="B34" s="2"/>
      <c r="C34" s="2" t="s">
        <v>10</v>
      </c>
      <c r="D34" s="22"/>
      <c r="E34" s="27">
        <f t="shared" si="10"/>
        <v>517</v>
      </c>
      <c r="F34" s="25">
        <f t="shared" si="11"/>
        <v>514</v>
      </c>
      <c r="G34" s="294">
        <f t="shared" si="12"/>
        <v>507</v>
      </c>
      <c r="H34" s="289">
        <v>347</v>
      </c>
      <c r="I34" s="289" t="s">
        <v>313</v>
      </c>
      <c r="J34" s="289">
        <v>144</v>
      </c>
      <c r="K34" s="289">
        <v>16</v>
      </c>
      <c r="L34" s="289">
        <v>7</v>
      </c>
      <c r="M34" s="289">
        <v>3</v>
      </c>
      <c r="O34" s="2"/>
      <c r="P34" s="2"/>
      <c r="Q34" s="2" t="s">
        <v>10</v>
      </c>
      <c r="R34" s="22"/>
      <c r="S34" s="27">
        <f t="shared" si="13"/>
        <v>1105</v>
      </c>
      <c r="T34" s="25">
        <f t="shared" si="14"/>
        <v>1099</v>
      </c>
      <c r="U34" s="25">
        <f t="shared" si="15"/>
        <v>1085</v>
      </c>
      <c r="V34" s="289">
        <f>第4表01元データ!W34</f>
        <v>765</v>
      </c>
      <c r="W34" s="289" t="str">
        <f>第4表01元データ!X34</f>
        <v>-</v>
      </c>
      <c r="X34" s="289">
        <f>第4表01元データ!Y34</f>
        <v>285</v>
      </c>
      <c r="Y34" s="289">
        <f>第4表01元データ!Z34</f>
        <v>35</v>
      </c>
      <c r="Z34" s="289">
        <f>第4表01元データ!AA34</f>
        <v>14</v>
      </c>
      <c r="AA34" s="289">
        <f>第4表01元データ!AB34</f>
        <v>6</v>
      </c>
      <c r="AC34" s="2"/>
      <c r="AD34" s="2"/>
      <c r="AE34" s="2" t="s">
        <v>10</v>
      </c>
      <c r="AF34" s="22"/>
      <c r="AG34" s="33">
        <f t="shared" si="16"/>
        <v>2.137330754352031</v>
      </c>
      <c r="AH34" s="32">
        <f t="shared" si="2"/>
        <v>2.1381322957198443</v>
      </c>
      <c r="AI34" s="32">
        <f t="shared" si="3"/>
        <v>2.1400394477317555</v>
      </c>
      <c r="AJ34" s="32">
        <f t="shared" si="4"/>
        <v>2.2046109510086453</v>
      </c>
      <c r="AK34" s="32" t="str">
        <f t="shared" si="5"/>
        <v>-</v>
      </c>
      <c r="AL34" s="32">
        <f t="shared" si="6"/>
        <v>1.9791666666666667</v>
      </c>
      <c r="AM34" s="32">
        <f t="shared" si="7"/>
        <v>2.1875</v>
      </c>
      <c r="AN34" s="32">
        <f t="shared" si="8"/>
        <v>2</v>
      </c>
      <c r="AO34" s="32">
        <f t="shared" si="9"/>
        <v>2</v>
      </c>
    </row>
    <row r="35" spans="1:41" ht="13.5" customHeight="1">
      <c r="A35" s="2"/>
      <c r="B35" s="2"/>
      <c r="C35" s="2" t="s">
        <v>11</v>
      </c>
      <c r="D35" s="22"/>
      <c r="E35" s="27">
        <f t="shared" si="10"/>
        <v>490</v>
      </c>
      <c r="F35" s="25">
        <f t="shared" si="11"/>
        <v>479</v>
      </c>
      <c r="G35" s="294">
        <f t="shared" si="12"/>
        <v>467</v>
      </c>
      <c r="H35" s="289">
        <v>384</v>
      </c>
      <c r="I35" s="289" t="s">
        <v>313</v>
      </c>
      <c r="J35" s="289">
        <v>70</v>
      </c>
      <c r="K35" s="289">
        <v>13</v>
      </c>
      <c r="L35" s="289">
        <v>12</v>
      </c>
      <c r="M35" s="289">
        <v>11</v>
      </c>
      <c r="O35" s="2"/>
      <c r="P35" s="2"/>
      <c r="Q35" s="2" t="s">
        <v>11</v>
      </c>
      <c r="R35" s="22"/>
      <c r="S35" s="27">
        <f t="shared" si="13"/>
        <v>1015</v>
      </c>
      <c r="T35" s="25">
        <f t="shared" si="14"/>
        <v>1001</v>
      </c>
      <c r="U35" s="25">
        <f t="shared" si="15"/>
        <v>971</v>
      </c>
      <c r="V35" s="289">
        <f>第4表01元データ!W35</f>
        <v>797</v>
      </c>
      <c r="W35" s="289" t="str">
        <f>第4表01元データ!X35</f>
        <v>-</v>
      </c>
      <c r="X35" s="289">
        <f>第4表01元データ!Y35</f>
        <v>155</v>
      </c>
      <c r="Y35" s="289">
        <f>第4表01元データ!Z35</f>
        <v>19</v>
      </c>
      <c r="Z35" s="289">
        <f>第4表01元データ!AA35</f>
        <v>30</v>
      </c>
      <c r="AA35" s="289">
        <f>第4表01元データ!AB35</f>
        <v>14</v>
      </c>
      <c r="AC35" s="2"/>
      <c r="AD35" s="2"/>
      <c r="AE35" s="2" t="s">
        <v>11</v>
      </c>
      <c r="AF35" s="22"/>
      <c r="AG35" s="33">
        <f t="shared" si="16"/>
        <v>2.0714285714285716</v>
      </c>
      <c r="AH35" s="32">
        <f t="shared" si="2"/>
        <v>2.0897703549060545</v>
      </c>
      <c r="AI35" s="32">
        <f t="shared" si="3"/>
        <v>2.0792291220556747</v>
      </c>
      <c r="AJ35" s="32">
        <f t="shared" si="4"/>
        <v>2.0755208333333335</v>
      </c>
      <c r="AK35" s="32" t="str">
        <f t="shared" si="5"/>
        <v>-</v>
      </c>
      <c r="AL35" s="32">
        <f t="shared" si="6"/>
        <v>2.2142857142857144</v>
      </c>
      <c r="AM35" s="32">
        <f t="shared" si="7"/>
        <v>1.4615384615384615</v>
      </c>
      <c r="AN35" s="32">
        <f t="shared" si="8"/>
        <v>2.5</v>
      </c>
      <c r="AO35" s="32">
        <f t="shared" si="9"/>
        <v>1.2727272727272727</v>
      </c>
    </row>
    <row r="36" spans="1:41" ht="13.5" customHeight="1">
      <c r="A36" s="2"/>
      <c r="B36" s="2" t="s">
        <v>14</v>
      </c>
      <c r="C36" s="2"/>
      <c r="D36" s="22"/>
      <c r="E36" s="25">
        <f t="shared" si="10"/>
        <v>1543</v>
      </c>
      <c r="F36" s="25">
        <f t="shared" si="11"/>
        <v>1529</v>
      </c>
      <c r="G36" s="294">
        <f t="shared" si="12"/>
        <v>1493</v>
      </c>
      <c r="H36" s="289">
        <v>1325</v>
      </c>
      <c r="I36" s="289" t="s">
        <v>313</v>
      </c>
      <c r="J36" s="289">
        <v>164</v>
      </c>
      <c r="K36" s="289">
        <v>4</v>
      </c>
      <c r="L36" s="289">
        <v>36</v>
      </c>
      <c r="M36" s="289">
        <v>14</v>
      </c>
      <c r="O36" s="2"/>
      <c r="P36" s="2" t="s">
        <v>14</v>
      </c>
      <c r="Q36" s="2"/>
      <c r="R36" s="22"/>
      <c r="S36" s="25">
        <f t="shared" si="13"/>
        <v>3631</v>
      </c>
      <c r="T36" s="25">
        <f t="shared" si="14"/>
        <v>3610</v>
      </c>
      <c r="U36" s="25">
        <f t="shared" si="15"/>
        <v>3545</v>
      </c>
      <c r="V36" s="289">
        <f>第4表01元データ!W36</f>
        <v>3185</v>
      </c>
      <c r="W36" s="289" t="str">
        <f>第4表01元データ!X36</f>
        <v>-</v>
      </c>
      <c r="X36" s="289">
        <f>第4表01元データ!Y36</f>
        <v>350</v>
      </c>
      <c r="Y36" s="289">
        <f>第4表01元データ!Z36</f>
        <v>10</v>
      </c>
      <c r="Z36" s="289">
        <f>第4表01元データ!AA36</f>
        <v>65</v>
      </c>
      <c r="AA36" s="289">
        <f>第4表01元データ!AB36</f>
        <v>21</v>
      </c>
      <c r="AC36" s="2"/>
      <c r="AD36" s="2" t="s">
        <v>14</v>
      </c>
      <c r="AE36" s="2"/>
      <c r="AF36" s="22"/>
      <c r="AG36" s="33">
        <f t="shared" si="16"/>
        <v>2.3532080362929357</v>
      </c>
      <c r="AH36" s="32">
        <f t="shared" si="2"/>
        <v>2.3610202746893396</v>
      </c>
      <c r="AI36" s="32">
        <f t="shared" si="3"/>
        <v>2.374413931681179</v>
      </c>
      <c r="AJ36" s="32">
        <f t="shared" si="4"/>
        <v>2.4037735849056605</v>
      </c>
      <c r="AK36" s="32" t="str">
        <f t="shared" si="5"/>
        <v>-</v>
      </c>
      <c r="AL36" s="32">
        <f t="shared" si="6"/>
        <v>2.1341463414634148</v>
      </c>
      <c r="AM36" s="32">
        <f t="shared" si="7"/>
        <v>2.5</v>
      </c>
      <c r="AN36" s="32">
        <f t="shared" si="8"/>
        <v>1.8055555555555556</v>
      </c>
      <c r="AO36" s="32">
        <f t="shared" si="9"/>
        <v>1.5</v>
      </c>
    </row>
    <row r="37" spans="1:41" ht="13.5" customHeight="1">
      <c r="A37" s="2"/>
      <c r="B37" s="2"/>
      <c r="C37" s="2" t="s">
        <v>4</v>
      </c>
      <c r="D37" s="22"/>
      <c r="E37" s="27" t="str">
        <f t="shared" si="10"/>
        <v>x</v>
      </c>
      <c r="F37" s="25" t="str">
        <f t="shared" si="11"/>
        <v>x</v>
      </c>
      <c r="G37" s="294" t="str">
        <f t="shared" si="12"/>
        <v>x</v>
      </c>
      <c r="H37" s="289" t="s">
        <v>314</v>
      </c>
      <c r="I37" s="289" t="s">
        <v>314</v>
      </c>
      <c r="J37" s="289" t="s">
        <v>314</v>
      </c>
      <c r="K37" s="289" t="s">
        <v>314</v>
      </c>
      <c r="L37" s="289" t="s">
        <v>314</v>
      </c>
      <c r="M37" s="289" t="s">
        <v>314</v>
      </c>
      <c r="O37" s="2"/>
      <c r="P37" s="2"/>
      <c r="Q37" s="2" t="s">
        <v>4</v>
      </c>
      <c r="R37" s="22"/>
      <c r="S37" s="27" t="str">
        <f t="shared" si="13"/>
        <v>x</v>
      </c>
      <c r="T37" s="25" t="str">
        <f t="shared" si="14"/>
        <v>x</v>
      </c>
      <c r="U37" s="25" t="str">
        <f t="shared" si="15"/>
        <v>x</v>
      </c>
      <c r="V37" s="289" t="str">
        <f>第4表01元データ!W37</f>
        <v>X</v>
      </c>
      <c r="W37" s="289" t="str">
        <f>第4表01元データ!X37</f>
        <v>X</v>
      </c>
      <c r="X37" s="289" t="str">
        <f>第4表01元データ!Y37</f>
        <v>X</v>
      </c>
      <c r="Y37" s="289" t="str">
        <f>第4表01元データ!Z37</f>
        <v>X</v>
      </c>
      <c r="Z37" s="289" t="str">
        <f>第4表01元データ!AA37</f>
        <v>X</v>
      </c>
      <c r="AA37" s="289" t="str">
        <f>第4表01元データ!AB37</f>
        <v>X</v>
      </c>
      <c r="AC37" s="2"/>
      <c r="AD37" s="2"/>
      <c r="AE37" s="2" t="s">
        <v>4</v>
      </c>
      <c r="AF37" s="22"/>
      <c r="AG37" s="33" t="str">
        <f t="shared" si="16"/>
        <v>x</v>
      </c>
      <c r="AH37" s="32" t="str">
        <f t="shared" si="2"/>
        <v>x</v>
      </c>
      <c r="AI37" s="32" t="str">
        <f t="shared" si="3"/>
        <v>x</v>
      </c>
      <c r="AJ37" s="32" t="str">
        <f t="shared" si="4"/>
        <v>x</v>
      </c>
      <c r="AK37" s="32" t="str">
        <f t="shared" si="5"/>
        <v>x</v>
      </c>
      <c r="AL37" s="32" t="str">
        <f t="shared" si="6"/>
        <v>x</v>
      </c>
      <c r="AM37" s="32" t="str">
        <f t="shared" si="7"/>
        <v>x</v>
      </c>
      <c r="AN37" s="32" t="str">
        <f t="shared" si="8"/>
        <v>x</v>
      </c>
      <c r="AO37" s="32" t="str">
        <f t="shared" si="9"/>
        <v>x</v>
      </c>
    </row>
    <row r="38" spans="1:41" ht="13.5" customHeight="1">
      <c r="A38" s="2"/>
      <c r="B38" s="2"/>
      <c r="C38" s="2" t="s">
        <v>5</v>
      </c>
      <c r="D38" s="22"/>
      <c r="E38" s="27">
        <f t="shared" si="10"/>
        <v>673</v>
      </c>
      <c r="F38" s="25">
        <f t="shared" si="11"/>
        <v>668</v>
      </c>
      <c r="G38" s="294">
        <f t="shared" si="12"/>
        <v>654</v>
      </c>
      <c r="H38" s="289">
        <v>581</v>
      </c>
      <c r="I38" s="289" t="s">
        <v>313</v>
      </c>
      <c r="J38" s="289">
        <v>72</v>
      </c>
      <c r="K38" s="289">
        <v>1</v>
      </c>
      <c r="L38" s="289">
        <v>14</v>
      </c>
      <c r="M38" s="289">
        <v>5</v>
      </c>
      <c r="O38" s="2"/>
      <c r="P38" s="2"/>
      <c r="Q38" s="2" t="s">
        <v>5</v>
      </c>
      <c r="R38" s="22"/>
      <c r="S38" s="27">
        <f t="shared" si="13"/>
        <v>1656</v>
      </c>
      <c r="T38" s="25">
        <f t="shared" si="14"/>
        <v>1646</v>
      </c>
      <c r="U38" s="25">
        <f t="shared" si="15"/>
        <v>1621</v>
      </c>
      <c r="V38" s="289">
        <f>第4表01元データ!W38</f>
        <v>1467</v>
      </c>
      <c r="W38" s="289" t="str">
        <f>第4表01元データ!X38</f>
        <v>-</v>
      </c>
      <c r="X38" s="289">
        <f>第4表01元データ!Y38</f>
        <v>152</v>
      </c>
      <c r="Y38" s="289">
        <f>第4表01元データ!Z38</f>
        <v>2</v>
      </c>
      <c r="Z38" s="289">
        <f>第4表01元データ!AA38</f>
        <v>25</v>
      </c>
      <c r="AA38" s="289">
        <f>第4表01元データ!AB38</f>
        <v>10</v>
      </c>
      <c r="AC38" s="2"/>
      <c r="AD38" s="2"/>
      <c r="AE38" s="2" t="s">
        <v>5</v>
      </c>
      <c r="AF38" s="22"/>
      <c r="AG38" s="33">
        <f t="shared" si="16"/>
        <v>2.460624071322437</v>
      </c>
      <c r="AH38" s="32">
        <f t="shared" si="2"/>
        <v>2.4640718562874251</v>
      </c>
      <c r="AI38" s="32">
        <f t="shared" si="3"/>
        <v>2.478593272171254</v>
      </c>
      <c r="AJ38" s="32">
        <f t="shared" si="4"/>
        <v>2.5249569707401034</v>
      </c>
      <c r="AK38" s="32" t="str">
        <f t="shared" si="5"/>
        <v>-</v>
      </c>
      <c r="AL38" s="32">
        <f t="shared" si="6"/>
        <v>2.1111111111111112</v>
      </c>
      <c r="AM38" s="32">
        <f t="shared" si="7"/>
        <v>2</v>
      </c>
      <c r="AN38" s="32">
        <f t="shared" si="8"/>
        <v>1.7857142857142858</v>
      </c>
      <c r="AO38" s="32">
        <f t="shared" si="9"/>
        <v>2</v>
      </c>
    </row>
    <row r="39" spans="1:41" ht="13.5" customHeight="1">
      <c r="A39" s="2"/>
      <c r="B39" s="2"/>
      <c r="C39" s="2" t="s">
        <v>6</v>
      </c>
      <c r="D39" s="22"/>
      <c r="E39" s="27">
        <f t="shared" si="10"/>
        <v>401</v>
      </c>
      <c r="F39" s="25">
        <f t="shared" si="11"/>
        <v>398</v>
      </c>
      <c r="G39" s="294">
        <f t="shared" si="12"/>
        <v>388</v>
      </c>
      <c r="H39" s="289">
        <v>351</v>
      </c>
      <c r="I39" s="289" t="s">
        <v>313</v>
      </c>
      <c r="J39" s="289">
        <v>36</v>
      </c>
      <c r="K39" s="289">
        <v>1</v>
      </c>
      <c r="L39" s="289">
        <v>10</v>
      </c>
      <c r="M39" s="289">
        <v>3</v>
      </c>
      <c r="O39" s="2"/>
      <c r="P39" s="2"/>
      <c r="Q39" s="2" t="s">
        <v>6</v>
      </c>
      <c r="R39" s="22"/>
      <c r="S39" s="27">
        <f t="shared" si="13"/>
        <v>906</v>
      </c>
      <c r="T39" s="25">
        <f t="shared" si="14"/>
        <v>901</v>
      </c>
      <c r="U39" s="25">
        <f t="shared" si="15"/>
        <v>885</v>
      </c>
      <c r="V39" s="289">
        <f>第4表01元データ!W39</f>
        <v>821</v>
      </c>
      <c r="W39" s="289" t="str">
        <f>第4表01元データ!X39</f>
        <v>-</v>
      </c>
      <c r="X39" s="289">
        <f>第4表01元データ!Y39</f>
        <v>62</v>
      </c>
      <c r="Y39" s="289">
        <f>第4表01元データ!Z39</f>
        <v>2</v>
      </c>
      <c r="Z39" s="289">
        <f>第4表01元データ!AA39</f>
        <v>16</v>
      </c>
      <c r="AA39" s="289">
        <f>第4表01元データ!AB39</f>
        <v>5</v>
      </c>
      <c r="AC39" s="2"/>
      <c r="AD39" s="2"/>
      <c r="AE39" s="2" t="s">
        <v>6</v>
      </c>
      <c r="AF39" s="22"/>
      <c r="AG39" s="33">
        <f t="shared" si="16"/>
        <v>2.2593516209476308</v>
      </c>
      <c r="AH39" s="32">
        <f t="shared" si="2"/>
        <v>2.2638190954773871</v>
      </c>
      <c r="AI39" s="32">
        <f t="shared" si="3"/>
        <v>2.2809278350515463</v>
      </c>
      <c r="AJ39" s="32">
        <f t="shared" si="4"/>
        <v>2.3390313390313389</v>
      </c>
      <c r="AK39" s="32" t="str">
        <f t="shared" si="5"/>
        <v>-</v>
      </c>
      <c r="AL39" s="32">
        <f t="shared" si="6"/>
        <v>1.7222222222222223</v>
      </c>
      <c r="AM39" s="32">
        <f t="shared" si="7"/>
        <v>2</v>
      </c>
      <c r="AN39" s="32">
        <f t="shared" si="8"/>
        <v>1.6</v>
      </c>
      <c r="AO39" s="32">
        <f t="shared" si="9"/>
        <v>1.6666666666666667</v>
      </c>
    </row>
    <row r="40" spans="1:41" ht="13.5" customHeight="1">
      <c r="A40" s="2"/>
      <c r="B40" s="2"/>
      <c r="C40" s="2" t="s">
        <v>10</v>
      </c>
      <c r="D40" s="22"/>
      <c r="E40" s="27">
        <f t="shared" si="10"/>
        <v>469</v>
      </c>
      <c r="F40" s="25">
        <f t="shared" si="11"/>
        <v>463</v>
      </c>
      <c r="G40" s="294">
        <f t="shared" si="12"/>
        <v>451</v>
      </c>
      <c r="H40" s="289">
        <v>393</v>
      </c>
      <c r="I40" s="289" t="s">
        <v>313</v>
      </c>
      <c r="J40" s="289">
        <v>56</v>
      </c>
      <c r="K40" s="289">
        <v>2</v>
      </c>
      <c r="L40" s="289">
        <v>12</v>
      </c>
      <c r="M40" s="289">
        <v>6</v>
      </c>
      <c r="O40" s="2"/>
      <c r="P40" s="2"/>
      <c r="Q40" s="2" t="s">
        <v>10</v>
      </c>
      <c r="R40" s="22"/>
      <c r="S40" s="27">
        <f t="shared" si="13"/>
        <v>1069</v>
      </c>
      <c r="T40" s="25">
        <f t="shared" si="14"/>
        <v>1063</v>
      </c>
      <c r="U40" s="25">
        <f t="shared" si="15"/>
        <v>1039</v>
      </c>
      <c r="V40" s="289">
        <f>第4表01元データ!W40</f>
        <v>897</v>
      </c>
      <c r="W40" s="289" t="str">
        <f>第4表01元データ!X40</f>
        <v>-</v>
      </c>
      <c r="X40" s="289">
        <f>第4表01元データ!Y40</f>
        <v>136</v>
      </c>
      <c r="Y40" s="289">
        <f>第4表01元データ!Z40</f>
        <v>6</v>
      </c>
      <c r="Z40" s="289">
        <f>第4表01元データ!AA40</f>
        <v>24</v>
      </c>
      <c r="AA40" s="289">
        <f>第4表01元データ!AB40</f>
        <v>6</v>
      </c>
      <c r="AC40" s="2"/>
      <c r="AD40" s="2"/>
      <c r="AE40" s="2" t="s">
        <v>10</v>
      </c>
      <c r="AF40" s="22"/>
      <c r="AG40" s="33">
        <f t="shared" si="16"/>
        <v>2.2793176972281448</v>
      </c>
      <c r="AH40" s="32">
        <f t="shared" si="2"/>
        <v>2.2958963282937366</v>
      </c>
      <c r="AI40" s="32">
        <f t="shared" si="3"/>
        <v>2.3037694013303769</v>
      </c>
      <c r="AJ40" s="32">
        <f t="shared" si="4"/>
        <v>2.282442748091603</v>
      </c>
      <c r="AK40" s="32" t="str">
        <f t="shared" si="5"/>
        <v>-</v>
      </c>
      <c r="AL40" s="32">
        <f t="shared" si="6"/>
        <v>2.4285714285714284</v>
      </c>
      <c r="AM40" s="32">
        <f t="shared" si="7"/>
        <v>3</v>
      </c>
      <c r="AN40" s="32">
        <f t="shared" si="8"/>
        <v>2</v>
      </c>
      <c r="AO40" s="32">
        <f t="shared" si="9"/>
        <v>1</v>
      </c>
    </row>
    <row r="41" spans="1:41" ht="13.5" customHeight="1">
      <c r="A41" s="2"/>
      <c r="B41" s="2" t="s">
        <v>15</v>
      </c>
      <c r="C41" s="2"/>
      <c r="D41" s="22"/>
      <c r="E41" s="25">
        <f t="shared" si="10"/>
        <v>295</v>
      </c>
      <c r="F41" s="25">
        <f t="shared" si="11"/>
        <v>295</v>
      </c>
      <c r="G41" s="294">
        <f t="shared" si="12"/>
        <v>286</v>
      </c>
      <c r="H41" s="289">
        <v>154</v>
      </c>
      <c r="I41" s="289">
        <v>118</v>
      </c>
      <c r="J41" s="289">
        <v>12</v>
      </c>
      <c r="K41" s="289">
        <v>2</v>
      </c>
      <c r="L41" s="289">
        <v>9</v>
      </c>
      <c r="M41" s="289" t="s">
        <v>313</v>
      </c>
      <c r="O41" s="2"/>
      <c r="P41" s="2" t="s">
        <v>15</v>
      </c>
      <c r="Q41" s="2"/>
      <c r="R41" s="22"/>
      <c r="S41" s="25">
        <f t="shared" si="13"/>
        <v>605</v>
      </c>
      <c r="T41" s="25">
        <f t="shared" si="14"/>
        <v>605</v>
      </c>
      <c r="U41" s="25">
        <f t="shared" si="15"/>
        <v>591</v>
      </c>
      <c r="V41" s="289">
        <f>第4表01元データ!W41</f>
        <v>326</v>
      </c>
      <c r="W41" s="289">
        <f>第4表01元データ!X41</f>
        <v>234</v>
      </c>
      <c r="X41" s="289">
        <f>第4表01元データ!Y41</f>
        <v>26</v>
      </c>
      <c r="Y41" s="289">
        <f>第4表01元データ!Z41</f>
        <v>5</v>
      </c>
      <c r="Z41" s="289">
        <f>第4表01元データ!AA41</f>
        <v>14</v>
      </c>
      <c r="AA41" s="289" t="str">
        <f>第4表01元データ!AB41</f>
        <v>-</v>
      </c>
      <c r="AC41" s="2"/>
      <c r="AD41" s="2" t="s">
        <v>15</v>
      </c>
      <c r="AE41" s="2"/>
      <c r="AF41" s="22"/>
      <c r="AG41" s="33">
        <f t="shared" si="16"/>
        <v>2.0508474576271185</v>
      </c>
      <c r="AH41" s="32">
        <f t="shared" si="2"/>
        <v>2.0508474576271185</v>
      </c>
      <c r="AI41" s="32">
        <f t="shared" si="3"/>
        <v>2.0664335664335662</v>
      </c>
      <c r="AJ41" s="32">
        <f t="shared" si="4"/>
        <v>2.116883116883117</v>
      </c>
      <c r="AK41" s="32">
        <f t="shared" si="5"/>
        <v>1.9830508474576272</v>
      </c>
      <c r="AL41" s="32">
        <f t="shared" si="6"/>
        <v>2.1666666666666665</v>
      </c>
      <c r="AM41" s="32">
        <f t="shared" si="7"/>
        <v>2.5</v>
      </c>
      <c r="AN41" s="32">
        <f t="shared" si="8"/>
        <v>1.5555555555555556</v>
      </c>
      <c r="AO41" s="32" t="str">
        <f t="shared" si="9"/>
        <v>-</v>
      </c>
    </row>
    <row r="42" spans="1:41" ht="13.5" customHeight="1">
      <c r="A42" s="2"/>
      <c r="B42" s="2"/>
      <c r="C42" s="2" t="s">
        <v>4</v>
      </c>
      <c r="D42" s="22"/>
      <c r="E42" s="27">
        <f t="shared" si="10"/>
        <v>56</v>
      </c>
      <c r="F42" s="25">
        <f t="shared" si="11"/>
        <v>56</v>
      </c>
      <c r="G42" s="294">
        <f t="shared" si="12"/>
        <v>53</v>
      </c>
      <c r="H42" s="289">
        <v>46</v>
      </c>
      <c r="I42" s="289" t="s">
        <v>313</v>
      </c>
      <c r="J42" s="289">
        <v>6</v>
      </c>
      <c r="K42" s="289">
        <v>1</v>
      </c>
      <c r="L42" s="289">
        <v>3</v>
      </c>
      <c r="M42" s="289" t="s">
        <v>313</v>
      </c>
      <c r="O42" s="2"/>
      <c r="P42" s="2"/>
      <c r="Q42" s="2" t="s">
        <v>4</v>
      </c>
      <c r="R42" s="22"/>
      <c r="S42" s="27">
        <f t="shared" si="13"/>
        <v>118</v>
      </c>
      <c r="T42" s="25">
        <f t="shared" si="14"/>
        <v>118</v>
      </c>
      <c r="U42" s="25">
        <f t="shared" si="15"/>
        <v>115</v>
      </c>
      <c r="V42" s="289">
        <f>第4表01元データ!W42</f>
        <v>100</v>
      </c>
      <c r="W42" s="289" t="str">
        <f>第4表01元データ!X42</f>
        <v>-</v>
      </c>
      <c r="X42" s="289">
        <f>第4表01元データ!Y42</f>
        <v>13</v>
      </c>
      <c r="Y42" s="289">
        <f>第4表01元データ!Z42</f>
        <v>2</v>
      </c>
      <c r="Z42" s="289">
        <f>第4表01元データ!AA42</f>
        <v>3</v>
      </c>
      <c r="AA42" s="289" t="str">
        <f>第4表01元データ!AB42</f>
        <v>-</v>
      </c>
      <c r="AC42" s="2"/>
      <c r="AD42" s="2"/>
      <c r="AE42" s="2" t="s">
        <v>4</v>
      </c>
      <c r="AF42" s="22"/>
      <c r="AG42" s="33">
        <f t="shared" si="16"/>
        <v>2.1071428571428572</v>
      </c>
      <c r="AH42" s="32">
        <f t="shared" si="2"/>
        <v>2.1071428571428572</v>
      </c>
      <c r="AI42" s="32">
        <f t="shared" si="3"/>
        <v>2.1698113207547172</v>
      </c>
      <c r="AJ42" s="32">
        <f t="shared" si="4"/>
        <v>2.1739130434782608</v>
      </c>
      <c r="AK42" s="32" t="str">
        <f t="shared" si="5"/>
        <v>-</v>
      </c>
      <c r="AL42" s="32">
        <f t="shared" si="6"/>
        <v>2.1666666666666665</v>
      </c>
      <c r="AM42" s="32">
        <f t="shared" si="7"/>
        <v>2</v>
      </c>
      <c r="AN42" s="32">
        <f t="shared" si="8"/>
        <v>1</v>
      </c>
      <c r="AO42" s="32" t="str">
        <f t="shared" si="9"/>
        <v>-</v>
      </c>
    </row>
    <row r="43" spans="1:41" ht="13.5" customHeight="1">
      <c r="A43" s="2"/>
      <c r="B43" s="2"/>
      <c r="C43" s="2" t="s">
        <v>5</v>
      </c>
      <c r="D43" s="22"/>
      <c r="E43" s="27">
        <f t="shared" si="10"/>
        <v>137</v>
      </c>
      <c r="F43" s="25">
        <f t="shared" si="11"/>
        <v>137</v>
      </c>
      <c r="G43" s="294">
        <f t="shared" si="12"/>
        <v>137</v>
      </c>
      <c r="H43" s="289">
        <v>18</v>
      </c>
      <c r="I43" s="289">
        <v>118</v>
      </c>
      <c r="J43" s="289">
        <v>1</v>
      </c>
      <c r="K43" s="289" t="s">
        <v>313</v>
      </c>
      <c r="L43" s="289" t="s">
        <v>313</v>
      </c>
      <c r="M43" s="289" t="s">
        <v>313</v>
      </c>
      <c r="O43" s="2"/>
      <c r="P43" s="2"/>
      <c r="Q43" s="2" t="s">
        <v>5</v>
      </c>
      <c r="R43" s="22"/>
      <c r="S43" s="27">
        <f t="shared" si="13"/>
        <v>272</v>
      </c>
      <c r="T43" s="25">
        <f t="shared" si="14"/>
        <v>272</v>
      </c>
      <c r="U43" s="25">
        <f t="shared" si="15"/>
        <v>272</v>
      </c>
      <c r="V43" s="289">
        <f>第4表01元データ!W43</f>
        <v>37</v>
      </c>
      <c r="W43" s="289">
        <f>第4表01元データ!X43</f>
        <v>234</v>
      </c>
      <c r="X43" s="289">
        <f>第4表01元データ!Y43</f>
        <v>1</v>
      </c>
      <c r="Y43" s="289" t="str">
        <f>第4表01元データ!Z43</f>
        <v>-</v>
      </c>
      <c r="Z43" s="289" t="str">
        <f>第4表01元データ!AA43</f>
        <v>-</v>
      </c>
      <c r="AA43" s="289" t="str">
        <f>第4表01元データ!AB43</f>
        <v>-</v>
      </c>
      <c r="AC43" s="2"/>
      <c r="AD43" s="2"/>
      <c r="AE43" s="2" t="s">
        <v>5</v>
      </c>
      <c r="AF43" s="22"/>
      <c r="AG43" s="33">
        <f t="shared" si="16"/>
        <v>1.9854014598540146</v>
      </c>
      <c r="AH43" s="32">
        <f t="shared" si="2"/>
        <v>1.9854014598540146</v>
      </c>
      <c r="AI43" s="32">
        <f t="shared" si="3"/>
        <v>1.9854014598540146</v>
      </c>
      <c r="AJ43" s="32">
        <f t="shared" si="4"/>
        <v>2.0555555555555554</v>
      </c>
      <c r="AK43" s="32">
        <f t="shared" si="5"/>
        <v>1.9830508474576272</v>
      </c>
      <c r="AL43" s="32">
        <f t="shared" si="6"/>
        <v>1</v>
      </c>
      <c r="AM43" s="32" t="str">
        <f t="shared" si="7"/>
        <v>-</v>
      </c>
      <c r="AN43" s="32" t="str">
        <f t="shared" si="8"/>
        <v>-</v>
      </c>
      <c r="AO43" s="32" t="str">
        <f t="shared" si="9"/>
        <v>-</v>
      </c>
    </row>
    <row r="44" spans="1:41" ht="13.5" customHeight="1">
      <c r="A44" s="2"/>
      <c r="B44" s="2"/>
      <c r="C44" s="2" t="s">
        <v>6</v>
      </c>
      <c r="D44" s="22"/>
      <c r="E44" s="27">
        <f t="shared" si="10"/>
        <v>102</v>
      </c>
      <c r="F44" s="25">
        <f t="shared" si="11"/>
        <v>102</v>
      </c>
      <c r="G44" s="294">
        <f t="shared" si="12"/>
        <v>96</v>
      </c>
      <c r="H44" s="289">
        <v>90</v>
      </c>
      <c r="I44" s="289" t="s">
        <v>313</v>
      </c>
      <c r="J44" s="289">
        <v>5</v>
      </c>
      <c r="K44" s="289">
        <v>1</v>
      </c>
      <c r="L44" s="289">
        <v>6</v>
      </c>
      <c r="M44" s="289" t="s">
        <v>313</v>
      </c>
      <c r="O44" s="2"/>
      <c r="P44" s="2"/>
      <c r="Q44" s="2" t="s">
        <v>6</v>
      </c>
      <c r="R44" s="22"/>
      <c r="S44" s="27">
        <f t="shared" si="13"/>
        <v>215</v>
      </c>
      <c r="T44" s="25">
        <f t="shared" si="14"/>
        <v>215</v>
      </c>
      <c r="U44" s="25">
        <f t="shared" si="15"/>
        <v>204</v>
      </c>
      <c r="V44" s="289">
        <f>第4表01元データ!W44</f>
        <v>189</v>
      </c>
      <c r="W44" s="289" t="str">
        <f>第4表01元データ!X44</f>
        <v>-</v>
      </c>
      <c r="X44" s="289">
        <f>第4表01元データ!Y44</f>
        <v>12</v>
      </c>
      <c r="Y44" s="289">
        <f>第4表01元データ!Z44</f>
        <v>3</v>
      </c>
      <c r="Z44" s="289">
        <f>第4表01元データ!AA44</f>
        <v>11</v>
      </c>
      <c r="AA44" s="289" t="str">
        <f>第4表01元データ!AB44</f>
        <v>-</v>
      </c>
      <c r="AC44" s="2"/>
      <c r="AD44" s="2"/>
      <c r="AE44" s="2" t="s">
        <v>6</v>
      </c>
      <c r="AF44" s="22"/>
      <c r="AG44" s="33">
        <f t="shared" si="16"/>
        <v>2.107843137254902</v>
      </c>
      <c r="AH44" s="32">
        <f t="shared" si="2"/>
        <v>2.107843137254902</v>
      </c>
      <c r="AI44" s="32">
        <f t="shared" si="3"/>
        <v>2.125</v>
      </c>
      <c r="AJ44" s="32">
        <f t="shared" si="4"/>
        <v>2.1</v>
      </c>
      <c r="AK44" s="32" t="str">
        <f t="shared" si="5"/>
        <v>-</v>
      </c>
      <c r="AL44" s="32">
        <f t="shared" si="6"/>
        <v>2.4</v>
      </c>
      <c r="AM44" s="32">
        <f t="shared" si="7"/>
        <v>3</v>
      </c>
      <c r="AN44" s="32">
        <f t="shared" si="8"/>
        <v>1.8333333333333333</v>
      </c>
      <c r="AO44" s="32" t="str">
        <f t="shared" si="9"/>
        <v>-</v>
      </c>
    </row>
    <row r="45" spans="1:41" ht="13.5" customHeight="1">
      <c r="A45" s="2"/>
      <c r="B45" s="2" t="s">
        <v>16</v>
      </c>
      <c r="C45" s="2"/>
      <c r="D45" s="22"/>
      <c r="E45" s="27">
        <f t="shared" si="10"/>
        <v>430</v>
      </c>
      <c r="F45" s="25">
        <f t="shared" si="11"/>
        <v>428</v>
      </c>
      <c r="G45" s="294">
        <f t="shared" si="12"/>
        <v>419</v>
      </c>
      <c r="H45" s="289">
        <v>318</v>
      </c>
      <c r="I45" s="289" t="s">
        <v>313</v>
      </c>
      <c r="J45" s="289">
        <v>95</v>
      </c>
      <c r="K45" s="289">
        <v>6</v>
      </c>
      <c r="L45" s="289">
        <v>9</v>
      </c>
      <c r="M45" s="289">
        <v>2</v>
      </c>
      <c r="O45" s="2"/>
      <c r="P45" s="2" t="s">
        <v>16</v>
      </c>
      <c r="Q45" s="2"/>
      <c r="R45" s="22"/>
      <c r="S45" s="27">
        <f t="shared" si="13"/>
        <v>879</v>
      </c>
      <c r="T45" s="25">
        <f t="shared" si="14"/>
        <v>876</v>
      </c>
      <c r="U45" s="25">
        <f t="shared" si="15"/>
        <v>862</v>
      </c>
      <c r="V45" s="289">
        <f>第4表01元データ!W45</f>
        <v>668</v>
      </c>
      <c r="W45" s="289" t="str">
        <f>第4表01元データ!X45</f>
        <v>-</v>
      </c>
      <c r="X45" s="289">
        <f>第4表01元データ!Y45</f>
        <v>184</v>
      </c>
      <c r="Y45" s="289">
        <f>第4表01元データ!Z45</f>
        <v>10</v>
      </c>
      <c r="Z45" s="289">
        <f>第4表01元データ!AA45</f>
        <v>14</v>
      </c>
      <c r="AA45" s="289">
        <f>第4表01元データ!AB45</f>
        <v>3</v>
      </c>
      <c r="AC45" s="2"/>
      <c r="AD45" s="2" t="s">
        <v>16</v>
      </c>
      <c r="AE45" s="2"/>
      <c r="AF45" s="22"/>
      <c r="AG45" s="33">
        <f t="shared" si="16"/>
        <v>2.0441860465116277</v>
      </c>
      <c r="AH45" s="32">
        <f t="shared" si="2"/>
        <v>2.0467289719626169</v>
      </c>
      <c r="AI45" s="32">
        <f t="shared" si="3"/>
        <v>2.0572792362768495</v>
      </c>
      <c r="AJ45" s="32">
        <f t="shared" si="4"/>
        <v>2.10062893081761</v>
      </c>
      <c r="AK45" s="32" t="str">
        <f t="shared" si="5"/>
        <v>-</v>
      </c>
      <c r="AL45" s="32">
        <f t="shared" si="6"/>
        <v>1.9368421052631579</v>
      </c>
      <c r="AM45" s="32">
        <f t="shared" si="7"/>
        <v>1.6666666666666667</v>
      </c>
      <c r="AN45" s="32">
        <f t="shared" si="8"/>
        <v>1.5555555555555556</v>
      </c>
      <c r="AO45" s="32">
        <f t="shared" si="9"/>
        <v>1.5</v>
      </c>
    </row>
    <row r="46" spans="1:41" ht="13.5" customHeight="1">
      <c r="A46" s="2"/>
      <c r="B46" s="2" t="s">
        <v>17</v>
      </c>
      <c r="C46" s="2"/>
      <c r="D46" s="22"/>
      <c r="E46" s="27">
        <f t="shared" si="10"/>
        <v>666</v>
      </c>
      <c r="F46" s="25">
        <f t="shared" si="11"/>
        <v>662</v>
      </c>
      <c r="G46" s="294">
        <f t="shared" si="12"/>
        <v>642</v>
      </c>
      <c r="H46" s="289">
        <v>537</v>
      </c>
      <c r="I46" s="289" t="s">
        <v>313</v>
      </c>
      <c r="J46" s="289">
        <v>101</v>
      </c>
      <c r="K46" s="289">
        <v>4</v>
      </c>
      <c r="L46" s="289">
        <v>20</v>
      </c>
      <c r="M46" s="289">
        <v>4</v>
      </c>
      <c r="O46" s="2"/>
      <c r="P46" s="2" t="s">
        <v>17</v>
      </c>
      <c r="Q46" s="2"/>
      <c r="R46" s="22"/>
      <c r="S46" s="27">
        <f t="shared" si="13"/>
        <v>1354</v>
      </c>
      <c r="T46" s="25">
        <f t="shared" si="14"/>
        <v>1344</v>
      </c>
      <c r="U46" s="25">
        <f t="shared" si="15"/>
        <v>1304</v>
      </c>
      <c r="V46" s="289">
        <f>第4表01元データ!W46</f>
        <v>1129</v>
      </c>
      <c r="W46" s="289" t="str">
        <f>第4表01元データ!X46</f>
        <v>-</v>
      </c>
      <c r="X46" s="289">
        <f>第4表01元データ!Y46</f>
        <v>168</v>
      </c>
      <c r="Y46" s="289">
        <f>第4表01元データ!Z46</f>
        <v>7</v>
      </c>
      <c r="Z46" s="289">
        <f>第4表01元データ!AA46</f>
        <v>40</v>
      </c>
      <c r="AA46" s="289">
        <f>第4表01元データ!AB46</f>
        <v>10</v>
      </c>
      <c r="AC46" s="2"/>
      <c r="AD46" s="2" t="s">
        <v>17</v>
      </c>
      <c r="AE46" s="2"/>
      <c r="AF46" s="22"/>
      <c r="AG46" s="33">
        <f t="shared" si="16"/>
        <v>2.0330330330330328</v>
      </c>
      <c r="AH46" s="32">
        <f t="shared" si="2"/>
        <v>2.0302114803625377</v>
      </c>
      <c r="AI46" s="32">
        <f t="shared" si="3"/>
        <v>2.0311526479750777</v>
      </c>
      <c r="AJ46" s="32">
        <f t="shared" si="4"/>
        <v>2.1024208566108009</v>
      </c>
      <c r="AK46" s="32" t="str">
        <f t="shared" si="5"/>
        <v>-</v>
      </c>
      <c r="AL46" s="32">
        <f t="shared" si="6"/>
        <v>1.6633663366336633</v>
      </c>
      <c r="AM46" s="32">
        <f t="shared" si="7"/>
        <v>1.75</v>
      </c>
      <c r="AN46" s="32">
        <f t="shared" si="8"/>
        <v>2</v>
      </c>
      <c r="AO46" s="32">
        <f t="shared" si="9"/>
        <v>2.5</v>
      </c>
    </row>
    <row r="47" spans="1:41" ht="13.5" customHeight="1">
      <c r="A47" s="2"/>
      <c r="B47" s="2" t="s">
        <v>18</v>
      </c>
      <c r="C47" s="2"/>
      <c r="D47" s="22"/>
      <c r="E47" s="27">
        <f t="shared" si="10"/>
        <v>524</v>
      </c>
      <c r="F47" s="25">
        <f t="shared" si="11"/>
        <v>519</v>
      </c>
      <c r="G47" s="294">
        <f t="shared" si="12"/>
        <v>506</v>
      </c>
      <c r="H47" s="289">
        <v>376</v>
      </c>
      <c r="I47" s="289">
        <v>8</v>
      </c>
      <c r="J47" s="289">
        <v>114</v>
      </c>
      <c r="K47" s="289">
        <v>8</v>
      </c>
      <c r="L47" s="289">
        <v>13</v>
      </c>
      <c r="M47" s="289">
        <v>5</v>
      </c>
      <c r="O47" s="2"/>
      <c r="P47" s="2" t="s">
        <v>18</v>
      </c>
      <c r="Q47" s="2"/>
      <c r="R47" s="22"/>
      <c r="S47" s="27">
        <f t="shared" si="13"/>
        <v>1035</v>
      </c>
      <c r="T47" s="25">
        <f t="shared" si="14"/>
        <v>1022</v>
      </c>
      <c r="U47" s="25">
        <f t="shared" si="15"/>
        <v>1003</v>
      </c>
      <c r="V47" s="289">
        <f>第4表01元データ!W47</f>
        <v>773</v>
      </c>
      <c r="W47" s="289">
        <f>第4表01元データ!X47</f>
        <v>11</v>
      </c>
      <c r="X47" s="289">
        <f>第4表01元データ!Y47</f>
        <v>210</v>
      </c>
      <c r="Y47" s="289">
        <f>第4表01元データ!Z47</f>
        <v>9</v>
      </c>
      <c r="Z47" s="289">
        <f>第4表01元データ!AA47</f>
        <v>19</v>
      </c>
      <c r="AA47" s="289">
        <f>第4表01元データ!AB47</f>
        <v>13</v>
      </c>
      <c r="AC47" s="2"/>
      <c r="AD47" s="2" t="s">
        <v>18</v>
      </c>
      <c r="AE47" s="2"/>
      <c r="AF47" s="22"/>
      <c r="AG47" s="33">
        <f t="shared" si="16"/>
        <v>1.9751908396946565</v>
      </c>
      <c r="AH47" s="32">
        <f t="shared" si="2"/>
        <v>1.9691714836223506</v>
      </c>
      <c r="AI47" s="32">
        <f t="shared" si="3"/>
        <v>1.982213438735178</v>
      </c>
      <c r="AJ47" s="32">
        <f t="shared" si="4"/>
        <v>2.0558510638297873</v>
      </c>
      <c r="AK47" s="32">
        <f t="shared" si="5"/>
        <v>1.375</v>
      </c>
      <c r="AL47" s="32">
        <f t="shared" si="6"/>
        <v>1.8421052631578947</v>
      </c>
      <c r="AM47" s="32">
        <f t="shared" si="7"/>
        <v>1.125</v>
      </c>
      <c r="AN47" s="32">
        <f t="shared" si="8"/>
        <v>1.4615384615384615</v>
      </c>
      <c r="AO47" s="32">
        <f t="shared" si="9"/>
        <v>2.6</v>
      </c>
    </row>
    <row r="48" spans="1:41" ht="13.5" customHeight="1">
      <c r="A48" s="2"/>
      <c r="B48" s="2" t="s">
        <v>19</v>
      </c>
      <c r="C48" s="2"/>
      <c r="D48" s="22"/>
      <c r="E48" s="27">
        <f t="shared" si="10"/>
        <v>291</v>
      </c>
      <c r="F48" s="25">
        <f t="shared" si="11"/>
        <v>290</v>
      </c>
      <c r="G48" s="294">
        <f t="shared" si="12"/>
        <v>281</v>
      </c>
      <c r="H48" s="289">
        <v>160</v>
      </c>
      <c r="I48" s="289" t="s">
        <v>313</v>
      </c>
      <c r="J48" s="289">
        <v>117</v>
      </c>
      <c r="K48" s="289">
        <v>4</v>
      </c>
      <c r="L48" s="289">
        <v>9</v>
      </c>
      <c r="M48" s="289">
        <v>1</v>
      </c>
      <c r="O48" s="2"/>
      <c r="P48" s="2" t="s">
        <v>19</v>
      </c>
      <c r="Q48" s="2"/>
      <c r="R48" s="22"/>
      <c r="S48" s="27">
        <f t="shared" si="13"/>
        <v>562</v>
      </c>
      <c r="T48" s="25">
        <f t="shared" si="14"/>
        <v>560</v>
      </c>
      <c r="U48" s="25">
        <f t="shared" si="15"/>
        <v>545</v>
      </c>
      <c r="V48" s="289">
        <f>第4表01元データ!W48</f>
        <v>350</v>
      </c>
      <c r="W48" s="289" t="str">
        <f>第4表01元データ!X48</f>
        <v>-</v>
      </c>
      <c r="X48" s="289">
        <f>第4表01元データ!Y48</f>
        <v>190</v>
      </c>
      <c r="Y48" s="289">
        <f>第4表01元データ!Z48</f>
        <v>5</v>
      </c>
      <c r="Z48" s="289">
        <f>第4表01元データ!AA48</f>
        <v>15</v>
      </c>
      <c r="AA48" s="289">
        <f>第4表01元データ!AB48</f>
        <v>2</v>
      </c>
      <c r="AC48" s="2"/>
      <c r="AD48" s="2" t="s">
        <v>19</v>
      </c>
      <c r="AE48" s="2"/>
      <c r="AF48" s="22"/>
      <c r="AG48" s="33">
        <f t="shared" si="16"/>
        <v>1.9312714776632303</v>
      </c>
      <c r="AH48" s="32">
        <f t="shared" si="2"/>
        <v>1.9310344827586208</v>
      </c>
      <c r="AI48" s="32">
        <f t="shared" si="3"/>
        <v>1.9395017793594307</v>
      </c>
      <c r="AJ48" s="32">
        <f t="shared" si="4"/>
        <v>2.1875</v>
      </c>
      <c r="AK48" s="32" t="str">
        <f t="shared" si="5"/>
        <v>-</v>
      </c>
      <c r="AL48" s="32">
        <f t="shared" si="6"/>
        <v>1.6239316239316239</v>
      </c>
      <c r="AM48" s="32">
        <f t="shared" si="7"/>
        <v>1.25</v>
      </c>
      <c r="AN48" s="32">
        <f t="shared" si="8"/>
        <v>1.6666666666666667</v>
      </c>
      <c r="AO48" s="32">
        <f t="shared" si="9"/>
        <v>2</v>
      </c>
    </row>
    <row r="49" spans="1:41" ht="13.5" customHeight="1">
      <c r="A49" s="2"/>
      <c r="B49" s="2" t="s">
        <v>20</v>
      </c>
      <c r="C49" s="2"/>
      <c r="D49" s="22"/>
      <c r="E49" s="27">
        <f t="shared" si="10"/>
        <v>324</v>
      </c>
      <c r="F49" s="25">
        <f t="shared" si="11"/>
        <v>321</v>
      </c>
      <c r="G49" s="294">
        <f t="shared" si="12"/>
        <v>311</v>
      </c>
      <c r="H49" s="289">
        <v>238</v>
      </c>
      <c r="I49" s="289" t="s">
        <v>313</v>
      </c>
      <c r="J49" s="289">
        <v>73</v>
      </c>
      <c r="K49" s="289" t="s">
        <v>313</v>
      </c>
      <c r="L49" s="289">
        <v>10</v>
      </c>
      <c r="M49" s="289">
        <v>3</v>
      </c>
      <c r="O49" s="2"/>
      <c r="P49" s="2" t="s">
        <v>20</v>
      </c>
      <c r="Q49" s="2"/>
      <c r="R49" s="22"/>
      <c r="S49" s="27">
        <f t="shared" si="13"/>
        <v>643</v>
      </c>
      <c r="T49" s="25">
        <f t="shared" si="14"/>
        <v>637</v>
      </c>
      <c r="U49" s="25">
        <f t="shared" si="15"/>
        <v>620</v>
      </c>
      <c r="V49" s="289">
        <f>第4表01元データ!W49</f>
        <v>492</v>
      </c>
      <c r="W49" s="289" t="str">
        <f>第4表01元データ!X49</f>
        <v>-</v>
      </c>
      <c r="X49" s="289">
        <f>第4表01元データ!Y49</f>
        <v>128</v>
      </c>
      <c r="Y49" s="289" t="str">
        <f>第4表01元データ!Z49</f>
        <v>-</v>
      </c>
      <c r="Z49" s="289">
        <f>第4表01元データ!AA49</f>
        <v>17</v>
      </c>
      <c r="AA49" s="289">
        <f>第4表01元データ!AB49</f>
        <v>6</v>
      </c>
      <c r="AC49" s="2"/>
      <c r="AD49" s="2" t="s">
        <v>20</v>
      </c>
      <c r="AE49" s="2"/>
      <c r="AF49" s="22"/>
      <c r="AG49" s="33">
        <f t="shared" si="16"/>
        <v>1.9845679012345678</v>
      </c>
      <c r="AH49" s="32">
        <f t="shared" si="2"/>
        <v>1.9844236760124612</v>
      </c>
      <c r="AI49" s="32">
        <f t="shared" si="3"/>
        <v>1.9935691318327975</v>
      </c>
      <c r="AJ49" s="32">
        <f t="shared" si="4"/>
        <v>2.0672268907563027</v>
      </c>
      <c r="AK49" s="32" t="str">
        <f t="shared" si="5"/>
        <v>-</v>
      </c>
      <c r="AL49" s="32">
        <f t="shared" si="6"/>
        <v>1.7534246575342465</v>
      </c>
      <c r="AM49" s="32" t="str">
        <f t="shared" si="7"/>
        <v>-</v>
      </c>
      <c r="AN49" s="32">
        <f t="shared" si="8"/>
        <v>1.7</v>
      </c>
      <c r="AO49" s="32">
        <f t="shared" si="9"/>
        <v>2</v>
      </c>
    </row>
    <row r="50" spans="1:41" ht="13.5" customHeight="1">
      <c r="A50" s="2"/>
      <c r="B50" s="2" t="s">
        <v>21</v>
      </c>
      <c r="C50" s="2"/>
      <c r="D50" s="22"/>
      <c r="E50" s="27">
        <f t="shared" si="10"/>
        <v>461</v>
      </c>
      <c r="F50" s="25">
        <f t="shared" si="11"/>
        <v>459</v>
      </c>
      <c r="G50" s="294">
        <f t="shared" si="12"/>
        <v>448</v>
      </c>
      <c r="H50" s="289">
        <v>379</v>
      </c>
      <c r="I50" s="289" t="s">
        <v>313</v>
      </c>
      <c r="J50" s="289">
        <v>66</v>
      </c>
      <c r="K50" s="289">
        <v>3</v>
      </c>
      <c r="L50" s="289">
        <v>11</v>
      </c>
      <c r="M50" s="289">
        <v>2</v>
      </c>
      <c r="O50" s="2"/>
      <c r="P50" s="2" t="s">
        <v>21</v>
      </c>
      <c r="Q50" s="2"/>
      <c r="R50" s="22"/>
      <c r="S50" s="27">
        <f t="shared" si="13"/>
        <v>941</v>
      </c>
      <c r="T50" s="25">
        <f t="shared" si="14"/>
        <v>934</v>
      </c>
      <c r="U50" s="25">
        <f t="shared" si="15"/>
        <v>917</v>
      </c>
      <c r="V50" s="289">
        <f>第4表01元データ!W50</f>
        <v>785</v>
      </c>
      <c r="W50" s="289" t="str">
        <f>第4表01元データ!X50</f>
        <v>-</v>
      </c>
      <c r="X50" s="289">
        <f>第4表01元データ!Y50</f>
        <v>128</v>
      </c>
      <c r="Y50" s="289">
        <f>第4表01元データ!Z50</f>
        <v>4</v>
      </c>
      <c r="Z50" s="289">
        <f>第4表01元データ!AA50</f>
        <v>17</v>
      </c>
      <c r="AA50" s="289">
        <f>第4表01元データ!AB50</f>
        <v>7</v>
      </c>
      <c r="AC50" s="2"/>
      <c r="AD50" s="2" t="s">
        <v>21</v>
      </c>
      <c r="AE50" s="2"/>
      <c r="AF50" s="22"/>
      <c r="AG50" s="33">
        <f t="shared" si="16"/>
        <v>2.0412147505422995</v>
      </c>
      <c r="AH50" s="32">
        <f t="shared" si="2"/>
        <v>2.0348583877995643</v>
      </c>
      <c r="AI50" s="32">
        <f t="shared" si="3"/>
        <v>2.046875</v>
      </c>
      <c r="AJ50" s="32">
        <f t="shared" si="4"/>
        <v>2.0712401055408969</v>
      </c>
      <c r="AK50" s="32" t="str">
        <f t="shared" si="5"/>
        <v>-</v>
      </c>
      <c r="AL50" s="32">
        <f t="shared" si="6"/>
        <v>1.9393939393939394</v>
      </c>
      <c r="AM50" s="32">
        <f t="shared" si="7"/>
        <v>1.3333333333333333</v>
      </c>
      <c r="AN50" s="32">
        <f t="shared" si="8"/>
        <v>1.5454545454545454</v>
      </c>
      <c r="AO50" s="32">
        <f t="shared" si="9"/>
        <v>3.5</v>
      </c>
    </row>
    <row r="51" spans="1:41" ht="13.5" customHeight="1">
      <c r="A51" s="2"/>
      <c r="B51" s="2" t="s">
        <v>22</v>
      </c>
      <c r="C51" s="2"/>
      <c r="D51" s="22"/>
      <c r="E51" s="25">
        <f t="shared" si="10"/>
        <v>765</v>
      </c>
      <c r="F51" s="25">
        <f t="shared" si="11"/>
        <v>760</v>
      </c>
      <c r="G51" s="294">
        <f t="shared" si="12"/>
        <v>753</v>
      </c>
      <c r="H51" s="289">
        <v>406</v>
      </c>
      <c r="I51" s="289">
        <v>328</v>
      </c>
      <c r="J51" s="289">
        <v>17</v>
      </c>
      <c r="K51" s="289">
        <v>2</v>
      </c>
      <c r="L51" s="289">
        <v>7</v>
      </c>
      <c r="M51" s="289">
        <v>5</v>
      </c>
      <c r="O51" s="2"/>
      <c r="P51" s="2" t="s">
        <v>22</v>
      </c>
      <c r="Q51" s="2"/>
      <c r="R51" s="22"/>
      <c r="S51" s="25">
        <f t="shared" si="13"/>
        <v>1578</v>
      </c>
      <c r="T51" s="25">
        <f t="shared" si="14"/>
        <v>1571</v>
      </c>
      <c r="U51" s="25">
        <f t="shared" si="15"/>
        <v>1558</v>
      </c>
      <c r="V51" s="289">
        <f>第4表01元データ!W51</f>
        <v>921</v>
      </c>
      <c r="W51" s="289">
        <f>第4表01元データ!X51</f>
        <v>611</v>
      </c>
      <c r="X51" s="289">
        <f>第4表01元データ!Y51</f>
        <v>24</v>
      </c>
      <c r="Y51" s="289">
        <f>第4表01元データ!Z51</f>
        <v>2</v>
      </c>
      <c r="Z51" s="289">
        <f>第4表01元データ!AA51</f>
        <v>13</v>
      </c>
      <c r="AA51" s="289">
        <f>第4表01元データ!AB51</f>
        <v>7</v>
      </c>
      <c r="AC51" s="2"/>
      <c r="AD51" s="2" t="s">
        <v>22</v>
      </c>
      <c r="AE51" s="2"/>
      <c r="AF51" s="22"/>
      <c r="AG51" s="33">
        <f t="shared" si="16"/>
        <v>2.0627450980392159</v>
      </c>
      <c r="AH51" s="32">
        <f t="shared" si="2"/>
        <v>2.0671052631578948</v>
      </c>
      <c r="AI51" s="32">
        <f t="shared" si="3"/>
        <v>2.0690571049136786</v>
      </c>
      <c r="AJ51" s="32">
        <f t="shared" si="4"/>
        <v>2.2684729064039408</v>
      </c>
      <c r="AK51" s="32">
        <f t="shared" si="5"/>
        <v>1.8628048780487805</v>
      </c>
      <c r="AL51" s="32">
        <f t="shared" si="6"/>
        <v>1.411764705882353</v>
      </c>
      <c r="AM51" s="32">
        <f t="shared" si="7"/>
        <v>1</v>
      </c>
      <c r="AN51" s="32">
        <f t="shared" si="8"/>
        <v>1.8571428571428572</v>
      </c>
      <c r="AO51" s="32">
        <f t="shared" si="9"/>
        <v>1.4</v>
      </c>
    </row>
    <row r="52" spans="1:41" ht="13.5" customHeight="1">
      <c r="A52" s="2"/>
      <c r="B52" s="2"/>
      <c r="C52" s="2" t="s">
        <v>4</v>
      </c>
      <c r="D52" s="22"/>
      <c r="E52" s="27">
        <f t="shared" si="10"/>
        <v>351</v>
      </c>
      <c r="F52" s="25">
        <f t="shared" si="11"/>
        <v>351</v>
      </c>
      <c r="G52" s="294">
        <f t="shared" si="12"/>
        <v>351</v>
      </c>
      <c r="H52" s="289">
        <v>22</v>
      </c>
      <c r="I52" s="289">
        <v>328</v>
      </c>
      <c r="J52" s="289">
        <v>1</v>
      </c>
      <c r="K52" s="289" t="s">
        <v>313</v>
      </c>
      <c r="L52" s="289" t="s">
        <v>313</v>
      </c>
      <c r="M52" s="289" t="s">
        <v>313</v>
      </c>
      <c r="O52" s="2"/>
      <c r="P52" s="2"/>
      <c r="Q52" s="2" t="s">
        <v>4</v>
      </c>
      <c r="R52" s="22"/>
      <c r="S52" s="27">
        <f t="shared" si="13"/>
        <v>665</v>
      </c>
      <c r="T52" s="25">
        <f t="shared" si="14"/>
        <v>665</v>
      </c>
      <c r="U52" s="25">
        <f t="shared" si="15"/>
        <v>665</v>
      </c>
      <c r="V52" s="289">
        <f>第4表01元データ!W52</f>
        <v>51</v>
      </c>
      <c r="W52" s="289">
        <f>第4表01元データ!X52</f>
        <v>611</v>
      </c>
      <c r="X52" s="289">
        <f>第4表01元データ!Y52</f>
        <v>3</v>
      </c>
      <c r="Y52" s="289" t="str">
        <f>第4表01元データ!Z52</f>
        <v>-</v>
      </c>
      <c r="Z52" s="289" t="str">
        <f>第4表01元データ!AA52</f>
        <v>-</v>
      </c>
      <c r="AA52" s="289" t="str">
        <f>第4表01元データ!AB52</f>
        <v>-</v>
      </c>
      <c r="AC52" s="2"/>
      <c r="AD52" s="2"/>
      <c r="AE52" s="2" t="s">
        <v>4</v>
      </c>
      <c r="AF52" s="22"/>
      <c r="AG52" s="33">
        <f t="shared" si="16"/>
        <v>1.8945868945868947</v>
      </c>
      <c r="AH52" s="32">
        <f t="shared" si="2"/>
        <v>1.8945868945868947</v>
      </c>
      <c r="AI52" s="32">
        <f t="shared" si="3"/>
        <v>1.8945868945868947</v>
      </c>
      <c r="AJ52" s="32">
        <f t="shared" si="4"/>
        <v>2.3181818181818183</v>
      </c>
      <c r="AK52" s="32">
        <f t="shared" si="5"/>
        <v>1.8628048780487805</v>
      </c>
      <c r="AL52" s="32">
        <f t="shared" si="6"/>
        <v>3</v>
      </c>
      <c r="AM52" s="32" t="str">
        <f t="shared" si="7"/>
        <v>-</v>
      </c>
      <c r="AN52" s="32" t="str">
        <f t="shared" si="8"/>
        <v>-</v>
      </c>
      <c r="AO52" s="32" t="str">
        <f t="shared" si="9"/>
        <v>-</v>
      </c>
    </row>
    <row r="53" spans="1:41" ht="13.5" customHeight="1">
      <c r="A53" s="2"/>
      <c r="B53" s="2"/>
      <c r="C53" s="2" t="s">
        <v>5</v>
      </c>
      <c r="D53" s="22"/>
      <c r="E53" s="27">
        <f t="shared" si="10"/>
        <v>235</v>
      </c>
      <c r="F53" s="25">
        <f t="shared" si="11"/>
        <v>234</v>
      </c>
      <c r="G53" s="294">
        <f t="shared" si="12"/>
        <v>231</v>
      </c>
      <c r="H53" s="289">
        <v>221</v>
      </c>
      <c r="I53" s="289" t="s">
        <v>313</v>
      </c>
      <c r="J53" s="289">
        <v>8</v>
      </c>
      <c r="K53" s="289">
        <v>2</v>
      </c>
      <c r="L53" s="289">
        <v>3</v>
      </c>
      <c r="M53" s="289">
        <v>1</v>
      </c>
      <c r="O53" s="2"/>
      <c r="P53" s="2"/>
      <c r="Q53" s="2" t="s">
        <v>5</v>
      </c>
      <c r="R53" s="22"/>
      <c r="S53" s="27">
        <f t="shared" si="13"/>
        <v>503</v>
      </c>
      <c r="T53" s="25">
        <f t="shared" si="14"/>
        <v>500</v>
      </c>
      <c r="U53" s="25">
        <f t="shared" si="15"/>
        <v>497</v>
      </c>
      <c r="V53" s="289">
        <f>第4表01元データ!W53</f>
        <v>483</v>
      </c>
      <c r="W53" s="289" t="str">
        <f>第4表01元データ!X53</f>
        <v>-</v>
      </c>
      <c r="X53" s="289">
        <f>第4表01元データ!Y53</f>
        <v>12</v>
      </c>
      <c r="Y53" s="289">
        <f>第4表01元データ!Z53</f>
        <v>2</v>
      </c>
      <c r="Z53" s="289">
        <f>第4表01元データ!AA53</f>
        <v>3</v>
      </c>
      <c r="AA53" s="289">
        <f>第4表01元データ!AB53</f>
        <v>3</v>
      </c>
      <c r="AC53" s="2"/>
      <c r="AD53" s="2"/>
      <c r="AE53" s="2" t="s">
        <v>5</v>
      </c>
      <c r="AF53" s="22"/>
      <c r="AG53" s="33">
        <f t="shared" si="16"/>
        <v>2.1404255319148935</v>
      </c>
      <c r="AH53" s="32">
        <f t="shared" si="2"/>
        <v>2.1367521367521367</v>
      </c>
      <c r="AI53" s="32">
        <f t="shared" si="3"/>
        <v>2.1515151515151514</v>
      </c>
      <c r="AJ53" s="32">
        <f t="shared" si="4"/>
        <v>2.18552036199095</v>
      </c>
      <c r="AK53" s="32" t="str">
        <f t="shared" si="5"/>
        <v>-</v>
      </c>
      <c r="AL53" s="32">
        <f t="shared" si="6"/>
        <v>1.5</v>
      </c>
      <c r="AM53" s="32">
        <f t="shared" si="7"/>
        <v>1</v>
      </c>
      <c r="AN53" s="32">
        <f t="shared" si="8"/>
        <v>1</v>
      </c>
      <c r="AO53" s="32">
        <f t="shared" si="9"/>
        <v>3</v>
      </c>
    </row>
    <row r="54" spans="1:41" ht="13.5" customHeight="1">
      <c r="A54" s="2"/>
      <c r="B54" s="2"/>
      <c r="C54" s="2" t="s">
        <v>6</v>
      </c>
      <c r="D54" s="22"/>
      <c r="E54" s="27">
        <f t="shared" si="10"/>
        <v>179</v>
      </c>
      <c r="F54" s="25">
        <f t="shared" si="11"/>
        <v>175</v>
      </c>
      <c r="G54" s="294">
        <f t="shared" si="12"/>
        <v>171</v>
      </c>
      <c r="H54" s="289">
        <v>163</v>
      </c>
      <c r="I54" s="289" t="s">
        <v>313</v>
      </c>
      <c r="J54" s="289">
        <v>8</v>
      </c>
      <c r="K54" s="289" t="s">
        <v>313</v>
      </c>
      <c r="L54" s="289">
        <v>4</v>
      </c>
      <c r="M54" s="289">
        <v>4</v>
      </c>
      <c r="O54" s="2"/>
      <c r="P54" s="2"/>
      <c r="Q54" s="2" t="s">
        <v>6</v>
      </c>
      <c r="R54" s="22"/>
      <c r="S54" s="27">
        <f t="shared" si="13"/>
        <v>410</v>
      </c>
      <c r="T54" s="25">
        <f t="shared" si="14"/>
        <v>406</v>
      </c>
      <c r="U54" s="25">
        <f t="shared" si="15"/>
        <v>396</v>
      </c>
      <c r="V54" s="289">
        <f>第4表01元データ!W54</f>
        <v>387</v>
      </c>
      <c r="W54" s="289" t="str">
        <f>第4表01元データ!X54</f>
        <v>-</v>
      </c>
      <c r="X54" s="289">
        <f>第4表01元データ!Y54</f>
        <v>9</v>
      </c>
      <c r="Y54" s="289" t="str">
        <f>第4表01元データ!Z54</f>
        <v>-</v>
      </c>
      <c r="Z54" s="289">
        <f>第4表01元データ!AA54</f>
        <v>10</v>
      </c>
      <c r="AA54" s="289">
        <f>第4表01元データ!AB54</f>
        <v>4</v>
      </c>
      <c r="AC54" s="2"/>
      <c r="AD54" s="2"/>
      <c r="AE54" s="2" t="s">
        <v>6</v>
      </c>
      <c r="AF54" s="22"/>
      <c r="AG54" s="33">
        <f t="shared" si="16"/>
        <v>2.2905027932960893</v>
      </c>
      <c r="AH54" s="32">
        <f t="shared" si="2"/>
        <v>2.3199999999999998</v>
      </c>
      <c r="AI54" s="32">
        <f t="shared" si="3"/>
        <v>2.3157894736842106</v>
      </c>
      <c r="AJ54" s="32">
        <f t="shared" si="4"/>
        <v>2.3742331288343559</v>
      </c>
      <c r="AK54" s="32" t="str">
        <f t="shared" si="5"/>
        <v>-</v>
      </c>
      <c r="AL54" s="32">
        <f t="shared" si="6"/>
        <v>1.125</v>
      </c>
      <c r="AM54" s="32" t="str">
        <f t="shared" si="7"/>
        <v>-</v>
      </c>
      <c r="AN54" s="32">
        <f t="shared" si="8"/>
        <v>2.5</v>
      </c>
      <c r="AO54" s="32">
        <f t="shared" si="9"/>
        <v>1</v>
      </c>
    </row>
    <row r="55" spans="1:41" ht="13.5" customHeight="1">
      <c r="A55" s="2"/>
      <c r="B55" s="2"/>
      <c r="C55" s="2" t="s">
        <v>10</v>
      </c>
      <c r="D55" s="22"/>
      <c r="E55" s="27" t="str">
        <f t="shared" si="10"/>
        <v>-</v>
      </c>
      <c r="F55" s="25" t="str">
        <f t="shared" si="11"/>
        <v>-</v>
      </c>
      <c r="G55" s="294" t="str">
        <f t="shared" si="12"/>
        <v>-</v>
      </c>
      <c r="H55" s="289" t="s">
        <v>313</v>
      </c>
      <c r="I55" s="289" t="s">
        <v>313</v>
      </c>
      <c r="J55" s="289" t="s">
        <v>313</v>
      </c>
      <c r="K55" s="289" t="s">
        <v>313</v>
      </c>
      <c r="L55" s="289" t="s">
        <v>313</v>
      </c>
      <c r="M55" s="289" t="s">
        <v>313</v>
      </c>
      <c r="O55" s="2"/>
      <c r="P55" s="2"/>
      <c r="Q55" s="2" t="s">
        <v>10</v>
      </c>
      <c r="R55" s="22"/>
      <c r="S55" s="27" t="str">
        <f t="shared" si="13"/>
        <v>-</v>
      </c>
      <c r="T55" s="25" t="str">
        <f t="shared" si="14"/>
        <v>-</v>
      </c>
      <c r="U55" s="25" t="str">
        <f t="shared" si="15"/>
        <v>-</v>
      </c>
      <c r="V55" s="289" t="str">
        <f>第4表01元データ!W55</f>
        <v>-</v>
      </c>
      <c r="W55" s="289" t="str">
        <f>第4表01元データ!X55</f>
        <v>-</v>
      </c>
      <c r="X55" s="289" t="str">
        <f>第4表01元データ!Y55</f>
        <v>-</v>
      </c>
      <c r="Y55" s="289" t="str">
        <f>第4表01元データ!Z55</f>
        <v>-</v>
      </c>
      <c r="Z55" s="289" t="str">
        <f>第4表01元データ!AA55</f>
        <v>-</v>
      </c>
      <c r="AA55" s="289" t="str">
        <f>第4表01元データ!AB55</f>
        <v>-</v>
      </c>
      <c r="AC55" s="2"/>
      <c r="AD55" s="2"/>
      <c r="AE55" s="2" t="s">
        <v>10</v>
      </c>
      <c r="AF55" s="22"/>
      <c r="AG55" s="33" t="str">
        <f t="shared" si="16"/>
        <v>-</v>
      </c>
      <c r="AH55" s="32" t="str">
        <f t="shared" si="2"/>
        <v>-</v>
      </c>
      <c r="AI55" s="32" t="str">
        <f t="shared" si="3"/>
        <v>-</v>
      </c>
      <c r="AJ55" s="32" t="str">
        <f t="shared" si="4"/>
        <v>-</v>
      </c>
      <c r="AK55" s="32" t="str">
        <f t="shared" si="5"/>
        <v>-</v>
      </c>
      <c r="AL55" s="32" t="str">
        <f t="shared" si="6"/>
        <v>-</v>
      </c>
      <c r="AM55" s="32" t="str">
        <f t="shared" si="7"/>
        <v>-</v>
      </c>
      <c r="AN55" s="32" t="str">
        <f t="shared" si="8"/>
        <v>-</v>
      </c>
      <c r="AO55" s="32" t="str">
        <f t="shared" si="9"/>
        <v>-</v>
      </c>
    </row>
    <row r="56" spans="1:41" ht="13.5" customHeight="1">
      <c r="A56" s="2"/>
      <c r="B56" s="2" t="s">
        <v>23</v>
      </c>
      <c r="C56" s="2"/>
      <c r="D56" s="22"/>
      <c r="E56" s="25">
        <f t="shared" si="10"/>
        <v>1244</v>
      </c>
      <c r="F56" s="25">
        <f t="shared" si="11"/>
        <v>1239</v>
      </c>
      <c r="G56" s="294">
        <f t="shared" si="12"/>
        <v>1227</v>
      </c>
      <c r="H56" s="289">
        <v>1040</v>
      </c>
      <c r="I56" s="289" t="s">
        <v>313</v>
      </c>
      <c r="J56" s="289">
        <v>175</v>
      </c>
      <c r="K56" s="289">
        <v>12</v>
      </c>
      <c r="L56" s="289">
        <v>12</v>
      </c>
      <c r="M56" s="289">
        <v>5</v>
      </c>
      <c r="O56" s="2"/>
      <c r="P56" s="2" t="s">
        <v>23</v>
      </c>
      <c r="Q56" s="2"/>
      <c r="R56" s="22"/>
      <c r="S56" s="25">
        <f t="shared" si="13"/>
        <v>2686</v>
      </c>
      <c r="T56" s="25">
        <f t="shared" si="14"/>
        <v>2673</v>
      </c>
      <c r="U56" s="25">
        <f t="shared" si="15"/>
        <v>2650</v>
      </c>
      <c r="V56" s="289">
        <f>第4表01元データ!W56</f>
        <v>2307</v>
      </c>
      <c r="W56" s="289" t="str">
        <f>第4表01元データ!X56</f>
        <v>-</v>
      </c>
      <c r="X56" s="289">
        <f>第4表01元データ!Y56</f>
        <v>331</v>
      </c>
      <c r="Y56" s="289">
        <f>第4表01元データ!Z56</f>
        <v>12</v>
      </c>
      <c r="Z56" s="289">
        <f>第4表01元データ!AA56</f>
        <v>23</v>
      </c>
      <c r="AA56" s="289">
        <f>第4表01元データ!AB56</f>
        <v>13</v>
      </c>
      <c r="AC56" s="2"/>
      <c r="AD56" s="2" t="s">
        <v>23</v>
      </c>
      <c r="AE56" s="2"/>
      <c r="AF56" s="22"/>
      <c r="AG56" s="33">
        <f t="shared" si="16"/>
        <v>2.1591639871382635</v>
      </c>
      <c r="AH56" s="32">
        <f t="shared" si="2"/>
        <v>2.1573849878934626</v>
      </c>
      <c r="AI56" s="32">
        <f t="shared" si="3"/>
        <v>2.1597392013039935</v>
      </c>
      <c r="AJ56" s="32">
        <f t="shared" si="4"/>
        <v>2.2182692307692307</v>
      </c>
      <c r="AK56" s="32" t="str">
        <f t="shared" si="5"/>
        <v>-</v>
      </c>
      <c r="AL56" s="32">
        <f t="shared" si="6"/>
        <v>1.8914285714285715</v>
      </c>
      <c r="AM56" s="32">
        <f t="shared" si="7"/>
        <v>1</v>
      </c>
      <c r="AN56" s="32">
        <f t="shared" si="8"/>
        <v>1.9166666666666667</v>
      </c>
      <c r="AO56" s="32">
        <f t="shared" si="9"/>
        <v>2.6</v>
      </c>
    </row>
    <row r="57" spans="1:41" ht="13.5" customHeight="1">
      <c r="A57" s="2"/>
      <c r="B57" s="2"/>
      <c r="C57" s="2" t="s">
        <v>4</v>
      </c>
      <c r="D57" s="22"/>
      <c r="E57" s="27">
        <f t="shared" si="10"/>
        <v>642</v>
      </c>
      <c r="F57" s="25">
        <f t="shared" si="11"/>
        <v>638</v>
      </c>
      <c r="G57" s="294">
        <f t="shared" si="12"/>
        <v>630</v>
      </c>
      <c r="H57" s="289">
        <v>537</v>
      </c>
      <c r="I57" s="289" t="s">
        <v>313</v>
      </c>
      <c r="J57" s="289">
        <v>93</v>
      </c>
      <c r="K57" s="289" t="s">
        <v>313</v>
      </c>
      <c r="L57" s="289">
        <v>8</v>
      </c>
      <c r="M57" s="289">
        <v>4</v>
      </c>
      <c r="O57" s="2"/>
      <c r="P57" s="2"/>
      <c r="Q57" s="2" t="s">
        <v>4</v>
      </c>
      <c r="R57" s="22"/>
      <c r="S57" s="27">
        <f t="shared" si="13"/>
        <v>1396</v>
      </c>
      <c r="T57" s="25">
        <f t="shared" si="14"/>
        <v>1387</v>
      </c>
      <c r="U57" s="25">
        <f t="shared" si="15"/>
        <v>1370</v>
      </c>
      <c r="V57" s="289">
        <f>第4表01元データ!W57</f>
        <v>1202</v>
      </c>
      <c r="W57" s="289" t="str">
        <f>第4表01元データ!X57</f>
        <v>-</v>
      </c>
      <c r="X57" s="289">
        <f>第4表01元データ!Y57</f>
        <v>168</v>
      </c>
      <c r="Y57" s="289" t="str">
        <f>第4表01元データ!Z57</f>
        <v>-</v>
      </c>
      <c r="Z57" s="289">
        <f>第4表01元データ!AA57</f>
        <v>17</v>
      </c>
      <c r="AA57" s="289">
        <f>第4表01元データ!AB57</f>
        <v>9</v>
      </c>
      <c r="AC57" s="2"/>
      <c r="AD57" s="2"/>
      <c r="AE57" s="2" t="s">
        <v>4</v>
      </c>
      <c r="AF57" s="22"/>
      <c r="AG57" s="33">
        <f t="shared" si="16"/>
        <v>2.1744548286604362</v>
      </c>
      <c r="AH57" s="32">
        <f t="shared" si="2"/>
        <v>2.1739811912225706</v>
      </c>
      <c r="AI57" s="32">
        <f t="shared" si="3"/>
        <v>2.1746031746031744</v>
      </c>
      <c r="AJ57" s="32">
        <f t="shared" si="4"/>
        <v>2.2383612662942274</v>
      </c>
      <c r="AK57" s="32" t="str">
        <f t="shared" si="5"/>
        <v>-</v>
      </c>
      <c r="AL57" s="32">
        <f t="shared" si="6"/>
        <v>1.8064516129032258</v>
      </c>
      <c r="AM57" s="32" t="str">
        <f t="shared" si="7"/>
        <v>-</v>
      </c>
      <c r="AN57" s="32">
        <f t="shared" si="8"/>
        <v>2.125</v>
      </c>
      <c r="AO57" s="32">
        <f t="shared" si="9"/>
        <v>2.25</v>
      </c>
    </row>
    <row r="58" spans="1:41" ht="13.5" customHeight="1">
      <c r="A58" s="2"/>
      <c r="B58" s="2"/>
      <c r="C58" s="2" t="s">
        <v>5</v>
      </c>
      <c r="D58" s="22"/>
      <c r="E58" s="27">
        <f t="shared" si="10"/>
        <v>602</v>
      </c>
      <c r="F58" s="25">
        <f t="shared" si="11"/>
        <v>601</v>
      </c>
      <c r="G58" s="294">
        <f t="shared" si="12"/>
        <v>597</v>
      </c>
      <c r="H58" s="289">
        <v>503</v>
      </c>
      <c r="I58" s="289" t="s">
        <v>313</v>
      </c>
      <c r="J58" s="289">
        <v>82</v>
      </c>
      <c r="K58" s="289">
        <v>12</v>
      </c>
      <c r="L58" s="289">
        <v>4</v>
      </c>
      <c r="M58" s="289">
        <v>1</v>
      </c>
      <c r="O58" s="2"/>
      <c r="P58" s="2"/>
      <c r="Q58" s="2" t="s">
        <v>5</v>
      </c>
      <c r="R58" s="22"/>
      <c r="S58" s="27">
        <f t="shared" si="13"/>
        <v>1290</v>
      </c>
      <c r="T58" s="25">
        <f t="shared" si="14"/>
        <v>1286</v>
      </c>
      <c r="U58" s="25">
        <f t="shared" si="15"/>
        <v>1280</v>
      </c>
      <c r="V58" s="289">
        <f>第4表01元データ!W58</f>
        <v>1105</v>
      </c>
      <c r="W58" s="289" t="str">
        <f>第4表01元データ!X58</f>
        <v>-</v>
      </c>
      <c r="X58" s="289">
        <f>第4表01元データ!Y58</f>
        <v>163</v>
      </c>
      <c r="Y58" s="289">
        <f>第4表01元データ!Z58</f>
        <v>12</v>
      </c>
      <c r="Z58" s="289">
        <f>第4表01元データ!AA58</f>
        <v>6</v>
      </c>
      <c r="AA58" s="289">
        <f>第4表01元データ!AB58</f>
        <v>4</v>
      </c>
      <c r="AC58" s="2"/>
      <c r="AD58" s="2"/>
      <c r="AE58" s="2" t="s">
        <v>5</v>
      </c>
      <c r="AF58" s="22"/>
      <c r="AG58" s="33">
        <f t="shared" si="16"/>
        <v>2.1428571428571428</v>
      </c>
      <c r="AH58" s="32">
        <f t="shared" si="2"/>
        <v>2.1397670549084857</v>
      </c>
      <c r="AI58" s="32">
        <f t="shared" si="3"/>
        <v>2.1440536013400333</v>
      </c>
      <c r="AJ58" s="32">
        <f t="shared" si="4"/>
        <v>2.1968190854870775</v>
      </c>
      <c r="AK58" s="32" t="str">
        <f t="shared" si="5"/>
        <v>-</v>
      </c>
      <c r="AL58" s="32">
        <f t="shared" si="6"/>
        <v>1.9878048780487805</v>
      </c>
      <c r="AM58" s="32">
        <f t="shared" si="7"/>
        <v>1</v>
      </c>
      <c r="AN58" s="32">
        <f t="shared" si="8"/>
        <v>1.5</v>
      </c>
      <c r="AO58" s="32">
        <f t="shared" si="9"/>
        <v>4</v>
      </c>
    </row>
    <row r="59" spans="1:41" ht="13.5" customHeight="1">
      <c r="A59" s="2"/>
      <c r="B59" s="2"/>
      <c r="C59" s="2" t="s">
        <v>6</v>
      </c>
      <c r="D59" s="22"/>
      <c r="E59" s="27" t="str">
        <f t="shared" si="10"/>
        <v>-</v>
      </c>
      <c r="F59" s="25" t="str">
        <f t="shared" si="11"/>
        <v>-</v>
      </c>
      <c r="G59" s="294" t="str">
        <f t="shared" si="12"/>
        <v>-</v>
      </c>
      <c r="H59" s="289" t="s">
        <v>313</v>
      </c>
      <c r="I59" s="289" t="s">
        <v>313</v>
      </c>
      <c r="J59" s="289" t="s">
        <v>313</v>
      </c>
      <c r="K59" s="289" t="s">
        <v>313</v>
      </c>
      <c r="L59" s="289" t="s">
        <v>313</v>
      </c>
      <c r="M59" s="289" t="s">
        <v>313</v>
      </c>
      <c r="O59" s="2"/>
      <c r="P59" s="2"/>
      <c r="Q59" s="2" t="s">
        <v>6</v>
      </c>
      <c r="R59" s="22"/>
      <c r="S59" s="27" t="str">
        <f t="shared" si="13"/>
        <v>-</v>
      </c>
      <c r="T59" s="25" t="str">
        <f t="shared" si="14"/>
        <v>-</v>
      </c>
      <c r="U59" s="25" t="str">
        <f t="shared" si="15"/>
        <v>-</v>
      </c>
      <c r="V59" s="289" t="str">
        <f>第4表01元データ!W59</f>
        <v>-</v>
      </c>
      <c r="W59" s="289" t="str">
        <f>第4表01元データ!X59</f>
        <v>-</v>
      </c>
      <c r="X59" s="289" t="str">
        <f>第4表01元データ!Y59</f>
        <v>-</v>
      </c>
      <c r="Y59" s="289" t="str">
        <f>第4表01元データ!Z59</f>
        <v>-</v>
      </c>
      <c r="Z59" s="289" t="str">
        <f>第4表01元データ!AA59</f>
        <v>-</v>
      </c>
      <c r="AA59" s="289" t="str">
        <f>第4表01元データ!AB59</f>
        <v>-</v>
      </c>
      <c r="AC59" s="2"/>
      <c r="AD59" s="2"/>
      <c r="AE59" s="2" t="s">
        <v>6</v>
      </c>
      <c r="AF59" s="22"/>
      <c r="AG59" s="33" t="str">
        <f t="shared" si="16"/>
        <v>-</v>
      </c>
      <c r="AH59" s="32" t="str">
        <f t="shared" si="2"/>
        <v>-</v>
      </c>
      <c r="AI59" s="32" t="str">
        <f t="shared" si="3"/>
        <v>-</v>
      </c>
      <c r="AJ59" s="32" t="str">
        <f t="shared" si="4"/>
        <v>-</v>
      </c>
      <c r="AK59" s="32" t="str">
        <f t="shared" si="5"/>
        <v>-</v>
      </c>
      <c r="AL59" s="32" t="str">
        <f t="shared" si="6"/>
        <v>-</v>
      </c>
      <c r="AM59" s="32" t="str">
        <f t="shared" si="7"/>
        <v>-</v>
      </c>
      <c r="AN59" s="32" t="str">
        <f t="shared" si="8"/>
        <v>-</v>
      </c>
      <c r="AO59" s="32" t="str">
        <f t="shared" si="9"/>
        <v>-</v>
      </c>
    </row>
    <row r="60" spans="1:41" ht="13.5" customHeight="1">
      <c r="A60" s="2"/>
      <c r="B60" s="2" t="s">
        <v>24</v>
      </c>
      <c r="C60" s="2"/>
      <c r="D60" s="22"/>
      <c r="E60" s="25">
        <f t="shared" si="10"/>
        <v>1153</v>
      </c>
      <c r="F60" s="25">
        <f t="shared" si="11"/>
        <v>1147</v>
      </c>
      <c r="G60" s="294">
        <f t="shared" si="12"/>
        <v>1108</v>
      </c>
      <c r="H60" s="289">
        <v>869</v>
      </c>
      <c r="I60" s="289">
        <v>140</v>
      </c>
      <c r="J60" s="289">
        <v>93</v>
      </c>
      <c r="K60" s="289">
        <v>6</v>
      </c>
      <c r="L60" s="289">
        <v>39</v>
      </c>
      <c r="M60" s="289">
        <v>6</v>
      </c>
      <c r="O60" s="2"/>
      <c r="P60" s="2" t="s">
        <v>24</v>
      </c>
      <c r="Q60" s="2"/>
      <c r="R60" s="22"/>
      <c r="S60" s="25">
        <f t="shared" si="13"/>
        <v>2451</v>
      </c>
      <c r="T60" s="25">
        <f t="shared" si="14"/>
        <v>2437</v>
      </c>
      <c r="U60" s="25">
        <f t="shared" si="15"/>
        <v>2370</v>
      </c>
      <c r="V60" s="289">
        <f>第4表01元データ!W60</f>
        <v>1906</v>
      </c>
      <c r="W60" s="289">
        <f>第4表01元データ!X60</f>
        <v>260</v>
      </c>
      <c r="X60" s="289">
        <f>第4表01元データ!Y60</f>
        <v>190</v>
      </c>
      <c r="Y60" s="289">
        <f>第4表01元データ!Z60</f>
        <v>14</v>
      </c>
      <c r="Z60" s="289">
        <f>第4表01元データ!AA60</f>
        <v>67</v>
      </c>
      <c r="AA60" s="289">
        <f>第4表01元データ!AB60</f>
        <v>14</v>
      </c>
      <c r="AC60" s="2"/>
      <c r="AD60" s="2" t="s">
        <v>24</v>
      </c>
      <c r="AE60" s="2"/>
      <c r="AF60" s="22"/>
      <c r="AG60" s="33">
        <f t="shared" si="16"/>
        <v>2.1257588898525586</v>
      </c>
      <c r="AH60" s="32">
        <f t="shared" si="2"/>
        <v>2.124673060156931</v>
      </c>
      <c r="AI60" s="32">
        <f t="shared" si="3"/>
        <v>2.1389891696750905</v>
      </c>
      <c r="AJ60" s="32">
        <f t="shared" si="4"/>
        <v>2.1933256616800922</v>
      </c>
      <c r="AK60" s="32">
        <f t="shared" si="5"/>
        <v>1.8571428571428572</v>
      </c>
      <c r="AL60" s="32">
        <f t="shared" si="6"/>
        <v>2.043010752688172</v>
      </c>
      <c r="AM60" s="32">
        <f t="shared" si="7"/>
        <v>2.3333333333333335</v>
      </c>
      <c r="AN60" s="32">
        <f t="shared" si="8"/>
        <v>1.7179487179487178</v>
      </c>
      <c r="AO60" s="32">
        <f t="shared" si="9"/>
        <v>2.3333333333333335</v>
      </c>
    </row>
    <row r="61" spans="1:41" ht="13.5" customHeight="1">
      <c r="A61" s="2"/>
      <c r="B61" s="2"/>
      <c r="C61" s="2" t="s">
        <v>4</v>
      </c>
      <c r="D61" s="22" t="s">
        <v>611</v>
      </c>
      <c r="E61" s="27">
        <f t="shared" si="10"/>
        <v>104</v>
      </c>
      <c r="F61" s="25">
        <f t="shared" si="11"/>
        <v>104</v>
      </c>
      <c r="G61" s="294">
        <f t="shared" si="12"/>
        <v>93</v>
      </c>
      <c r="H61" s="289">
        <v>75</v>
      </c>
      <c r="I61" s="289" t="s">
        <v>313</v>
      </c>
      <c r="J61" s="289">
        <v>18</v>
      </c>
      <c r="K61" s="289" t="s">
        <v>313</v>
      </c>
      <c r="L61" s="289">
        <v>11</v>
      </c>
      <c r="M61" s="289" t="s">
        <v>313</v>
      </c>
      <c r="O61" s="2"/>
      <c r="P61" s="2"/>
      <c r="Q61" s="2" t="s">
        <v>4</v>
      </c>
      <c r="R61" s="22" t="s">
        <v>590</v>
      </c>
      <c r="S61" s="27">
        <f t="shared" si="13"/>
        <v>240</v>
      </c>
      <c r="T61" s="25">
        <f t="shared" si="14"/>
        <v>240</v>
      </c>
      <c r="U61" s="25">
        <f t="shared" si="15"/>
        <v>219</v>
      </c>
      <c r="V61" s="289">
        <f>第4表01元データ!W61</f>
        <v>182</v>
      </c>
      <c r="W61" s="289" t="str">
        <f>第4表01元データ!X61</f>
        <v>-</v>
      </c>
      <c r="X61" s="289">
        <f>第4表01元データ!Y61</f>
        <v>37</v>
      </c>
      <c r="Y61" s="289" t="str">
        <f>第4表01元データ!Z61</f>
        <v>-</v>
      </c>
      <c r="Z61" s="289">
        <f>第4表01元データ!AA61</f>
        <v>21</v>
      </c>
      <c r="AA61" s="289" t="str">
        <f>第4表01元データ!AB61</f>
        <v>-</v>
      </c>
      <c r="AC61" s="2"/>
      <c r="AD61" s="2"/>
      <c r="AE61" s="2" t="s">
        <v>4</v>
      </c>
      <c r="AF61" s="22" t="s">
        <v>590</v>
      </c>
      <c r="AG61" s="33">
        <f t="shared" si="16"/>
        <v>2.3076923076923075</v>
      </c>
      <c r="AH61" s="32">
        <f t="shared" si="2"/>
        <v>2.3076923076923075</v>
      </c>
      <c r="AI61" s="32">
        <f t="shared" si="3"/>
        <v>2.3548387096774195</v>
      </c>
      <c r="AJ61" s="32">
        <f t="shared" si="4"/>
        <v>2.4266666666666667</v>
      </c>
      <c r="AK61" s="32" t="str">
        <f t="shared" si="5"/>
        <v>-</v>
      </c>
      <c r="AL61" s="32">
        <f t="shared" si="6"/>
        <v>2.0555555555555554</v>
      </c>
      <c r="AM61" s="32" t="str">
        <f t="shared" si="7"/>
        <v>-</v>
      </c>
      <c r="AN61" s="32">
        <f t="shared" si="8"/>
        <v>1.9090909090909092</v>
      </c>
      <c r="AO61" s="32" t="str">
        <f t="shared" si="9"/>
        <v>-</v>
      </c>
    </row>
    <row r="62" spans="1:41" ht="13.5" customHeight="1">
      <c r="A62" s="2"/>
      <c r="B62" s="2"/>
      <c r="C62" s="2" t="s">
        <v>5</v>
      </c>
      <c r="D62" s="22"/>
      <c r="E62" s="27">
        <f t="shared" si="10"/>
        <v>213</v>
      </c>
      <c r="F62" s="25">
        <f t="shared" si="11"/>
        <v>213</v>
      </c>
      <c r="G62" s="294">
        <f t="shared" si="12"/>
        <v>208</v>
      </c>
      <c r="H62" s="289">
        <v>195</v>
      </c>
      <c r="I62" s="289" t="s">
        <v>313</v>
      </c>
      <c r="J62" s="289">
        <v>11</v>
      </c>
      <c r="K62" s="289">
        <v>2</v>
      </c>
      <c r="L62" s="289">
        <v>5</v>
      </c>
      <c r="M62" s="289" t="s">
        <v>313</v>
      </c>
      <c r="O62" s="2"/>
      <c r="P62" s="2"/>
      <c r="Q62" s="2" t="s">
        <v>5</v>
      </c>
      <c r="R62" s="22"/>
      <c r="S62" s="27">
        <f t="shared" si="13"/>
        <v>451</v>
      </c>
      <c r="T62" s="25">
        <f t="shared" si="14"/>
        <v>451</v>
      </c>
      <c r="U62" s="25">
        <f t="shared" si="15"/>
        <v>442</v>
      </c>
      <c r="V62" s="289">
        <f>第4表01元データ!W62</f>
        <v>416</v>
      </c>
      <c r="W62" s="289" t="str">
        <f>第4表01元データ!X62</f>
        <v>-</v>
      </c>
      <c r="X62" s="289">
        <f>第4表01元データ!Y62</f>
        <v>22</v>
      </c>
      <c r="Y62" s="289">
        <f>第4表01元データ!Z62</f>
        <v>4</v>
      </c>
      <c r="Z62" s="289">
        <f>第4表01元データ!AA62</f>
        <v>9</v>
      </c>
      <c r="AA62" s="289" t="str">
        <f>第4表01元データ!AB62</f>
        <v>-</v>
      </c>
      <c r="AC62" s="2"/>
      <c r="AD62" s="2"/>
      <c r="AE62" s="2" t="s">
        <v>5</v>
      </c>
      <c r="AF62" s="22"/>
      <c r="AG62" s="33">
        <f t="shared" si="16"/>
        <v>2.1173708920187795</v>
      </c>
      <c r="AH62" s="32">
        <f t="shared" si="2"/>
        <v>2.1173708920187795</v>
      </c>
      <c r="AI62" s="32">
        <f t="shared" si="3"/>
        <v>2.125</v>
      </c>
      <c r="AJ62" s="32">
        <f t="shared" si="4"/>
        <v>2.1333333333333333</v>
      </c>
      <c r="AK62" s="32" t="str">
        <f t="shared" si="5"/>
        <v>-</v>
      </c>
      <c r="AL62" s="32">
        <f t="shared" si="6"/>
        <v>2</v>
      </c>
      <c r="AM62" s="32">
        <f t="shared" si="7"/>
        <v>2</v>
      </c>
      <c r="AN62" s="32">
        <f t="shared" si="8"/>
        <v>1.8</v>
      </c>
      <c r="AO62" s="32" t="str">
        <f t="shared" si="9"/>
        <v>-</v>
      </c>
    </row>
    <row r="63" spans="1:41" ht="13.5" customHeight="1">
      <c r="A63" s="2"/>
      <c r="B63" s="2"/>
      <c r="C63" s="2" t="s">
        <v>6</v>
      </c>
      <c r="D63" s="22"/>
      <c r="E63" s="27">
        <f t="shared" si="10"/>
        <v>287</v>
      </c>
      <c r="F63" s="25">
        <f t="shared" si="11"/>
        <v>284</v>
      </c>
      <c r="G63" s="294">
        <f t="shared" si="12"/>
        <v>270</v>
      </c>
      <c r="H63" s="289">
        <v>238</v>
      </c>
      <c r="I63" s="289" t="s">
        <v>313</v>
      </c>
      <c r="J63" s="289">
        <v>30</v>
      </c>
      <c r="K63" s="289">
        <v>2</v>
      </c>
      <c r="L63" s="289">
        <v>14</v>
      </c>
      <c r="M63" s="289">
        <v>3</v>
      </c>
      <c r="O63" s="2"/>
      <c r="P63" s="2"/>
      <c r="Q63" s="2" t="s">
        <v>6</v>
      </c>
      <c r="R63" s="22"/>
      <c r="S63" s="27">
        <f t="shared" si="13"/>
        <v>575</v>
      </c>
      <c r="T63" s="25">
        <f t="shared" si="14"/>
        <v>568</v>
      </c>
      <c r="U63" s="25">
        <f t="shared" si="15"/>
        <v>550</v>
      </c>
      <c r="V63" s="289">
        <f>第4表01元データ!W63</f>
        <v>488</v>
      </c>
      <c r="W63" s="289" t="str">
        <f>第4表01元データ!X63</f>
        <v>-</v>
      </c>
      <c r="X63" s="289">
        <f>第4表01元データ!Y63</f>
        <v>58</v>
      </c>
      <c r="Y63" s="289">
        <f>第4表01元データ!Z63</f>
        <v>4</v>
      </c>
      <c r="Z63" s="289">
        <f>第4表01元データ!AA63</f>
        <v>18</v>
      </c>
      <c r="AA63" s="289">
        <f>第4表01元データ!AB63</f>
        <v>7</v>
      </c>
      <c r="AC63" s="2"/>
      <c r="AD63" s="2"/>
      <c r="AE63" s="2" t="s">
        <v>6</v>
      </c>
      <c r="AF63" s="22"/>
      <c r="AG63" s="33">
        <f t="shared" si="16"/>
        <v>2.0034843205574915</v>
      </c>
      <c r="AH63" s="32">
        <f t="shared" si="2"/>
        <v>2</v>
      </c>
      <c r="AI63" s="32">
        <f t="shared" si="3"/>
        <v>2.0370370370370372</v>
      </c>
      <c r="AJ63" s="32">
        <f t="shared" si="4"/>
        <v>2.0504201680672267</v>
      </c>
      <c r="AK63" s="32" t="str">
        <f t="shared" si="5"/>
        <v>-</v>
      </c>
      <c r="AL63" s="32">
        <f t="shared" si="6"/>
        <v>1.9333333333333333</v>
      </c>
      <c r="AM63" s="32">
        <f t="shared" si="7"/>
        <v>2</v>
      </c>
      <c r="AN63" s="32">
        <f t="shared" si="8"/>
        <v>1.2857142857142858</v>
      </c>
      <c r="AO63" s="32">
        <f t="shared" si="9"/>
        <v>2.3333333333333335</v>
      </c>
    </row>
    <row r="64" spans="1:41" ht="13.5" customHeight="1">
      <c r="A64" s="2"/>
      <c r="B64" s="2"/>
      <c r="C64" s="2" t="s">
        <v>10</v>
      </c>
      <c r="D64" s="22"/>
      <c r="E64" s="27">
        <f t="shared" si="10"/>
        <v>183</v>
      </c>
      <c r="F64" s="25">
        <f t="shared" si="11"/>
        <v>182</v>
      </c>
      <c r="G64" s="294">
        <f t="shared" si="12"/>
        <v>176</v>
      </c>
      <c r="H64" s="289">
        <v>163</v>
      </c>
      <c r="I64" s="289" t="s">
        <v>313</v>
      </c>
      <c r="J64" s="289">
        <v>12</v>
      </c>
      <c r="K64" s="289">
        <v>1</v>
      </c>
      <c r="L64" s="289">
        <v>6</v>
      </c>
      <c r="M64" s="289">
        <v>1</v>
      </c>
      <c r="O64" s="2"/>
      <c r="P64" s="2"/>
      <c r="Q64" s="2" t="s">
        <v>10</v>
      </c>
      <c r="R64" s="22"/>
      <c r="S64" s="27">
        <f t="shared" si="13"/>
        <v>405</v>
      </c>
      <c r="T64" s="25">
        <f t="shared" si="14"/>
        <v>401</v>
      </c>
      <c r="U64" s="25">
        <f t="shared" si="15"/>
        <v>390</v>
      </c>
      <c r="V64" s="289">
        <f>第4表01元データ!W64</f>
        <v>366</v>
      </c>
      <c r="W64" s="289" t="str">
        <f>第4表01元データ!X64</f>
        <v>-</v>
      </c>
      <c r="X64" s="289">
        <f>第4表01元データ!Y64</f>
        <v>21</v>
      </c>
      <c r="Y64" s="289">
        <f>第4表01元データ!Z64</f>
        <v>3</v>
      </c>
      <c r="Z64" s="289">
        <f>第4表01元データ!AA64</f>
        <v>11</v>
      </c>
      <c r="AA64" s="289">
        <f>第4表01元データ!AB64</f>
        <v>4</v>
      </c>
      <c r="AC64" s="2"/>
      <c r="AD64" s="2"/>
      <c r="AE64" s="2" t="s">
        <v>10</v>
      </c>
      <c r="AF64" s="22"/>
      <c r="AG64" s="33">
        <f t="shared" si="16"/>
        <v>2.2131147540983607</v>
      </c>
      <c r="AH64" s="32">
        <f t="shared" si="2"/>
        <v>2.2032967032967035</v>
      </c>
      <c r="AI64" s="32">
        <f t="shared" si="3"/>
        <v>2.2159090909090908</v>
      </c>
      <c r="AJ64" s="32">
        <f t="shared" si="4"/>
        <v>2.2453987730061349</v>
      </c>
      <c r="AK64" s="32" t="str">
        <f t="shared" si="5"/>
        <v>-</v>
      </c>
      <c r="AL64" s="32">
        <f t="shared" si="6"/>
        <v>1.75</v>
      </c>
      <c r="AM64" s="32">
        <f t="shared" si="7"/>
        <v>3</v>
      </c>
      <c r="AN64" s="32">
        <f t="shared" si="8"/>
        <v>1.8333333333333333</v>
      </c>
      <c r="AO64" s="32">
        <f t="shared" si="9"/>
        <v>4</v>
      </c>
    </row>
    <row r="65" spans="1:41" ht="13.5" customHeight="1">
      <c r="A65" s="2"/>
      <c r="B65" s="2"/>
      <c r="C65" s="2" t="s">
        <v>11</v>
      </c>
      <c r="D65" s="22"/>
      <c r="E65" s="27">
        <f t="shared" si="10"/>
        <v>366</v>
      </c>
      <c r="F65" s="25">
        <f t="shared" si="11"/>
        <v>364</v>
      </c>
      <c r="G65" s="294">
        <f t="shared" si="12"/>
        <v>361</v>
      </c>
      <c r="H65" s="289">
        <v>198</v>
      </c>
      <c r="I65" s="289">
        <v>140</v>
      </c>
      <c r="J65" s="289">
        <v>22</v>
      </c>
      <c r="K65" s="289">
        <v>1</v>
      </c>
      <c r="L65" s="289">
        <v>3</v>
      </c>
      <c r="M65" s="289">
        <v>2</v>
      </c>
      <c r="O65" s="2"/>
      <c r="P65" s="2"/>
      <c r="Q65" s="2" t="s">
        <v>11</v>
      </c>
      <c r="R65" s="22"/>
      <c r="S65" s="27">
        <f t="shared" si="13"/>
        <v>780</v>
      </c>
      <c r="T65" s="25">
        <f t="shared" si="14"/>
        <v>777</v>
      </c>
      <c r="U65" s="25">
        <f t="shared" si="15"/>
        <v>769</v>
      </c>
      <c r="V65" s="289">
        <f>第4表01元データ!W65</f>
        <v>454</v>
      </c>
      <c r="W65" s="289">
        <f>第4表01元データ!X65</f>
        <v>260</v>
      </c>
      <c r="X65" s="289">
        <f>第4表01元データ!Y65</f>
        <v>52</v>
      </c>
      <c r="Y65" s="289">
        <f>第4表01元データ!Z65</f>
        <v>3</v>
      </c>
      <c r="Z65" s="289">
        <f>第4表01元データ!AA65</f>
        <v>8</v>
      </c>
      <c r="AA65" s="289">
        <f>第4表01元データ!AB65</f>
        <v>3</v>
      </c>
      <c r="AC65" s="2"/>
      <c r="AD65" s="2"/>
      <c r="AE65" s="2" t="s">
        <v>11</v>
      </c>
      <c r="AF65" s="22"/>
      <c r="AG65" s="33">
        <f t="shared" si="16"/>
        <v>2.1311475409836067</v>
      </c>
      <c r="AH65" s="32">
        <f t="shared" si="2"/>
        <v>2.1346153846153846</v>
      </c>
      <c r="AI65" s="32">
        <f t="shared" si="3"/>
        <v>2.1301939058171744</v>
      </c>
      <c r="AJ65" s="32">
        <f t="shared" si="4"/>
        <v>2.2929292929292928</v>
      </c>
      <c r="AK65" s="32">
        <f t="shared" si="5"/>
        <v>1.8571428571428572</v>
      </c>
      <c r="AL65" s="32">
        <f t="shared" si="6"/>
        <v>2.3636363636363638</v>
      </c>
      <c r="AM65" s="32">
        <f t="shared" si="7"/>
        <v>3</v>
      </c>
      <c r="AN65" s="32">
        <f t="shared" si="8"/>
        <v>2.6666666666666665</v>
      </c>
      <c r="AO65" s="32">
        <f t="shared" si="9"/>
        <v>1.5</v>
      </c>
    </row>
    <row r="66" spans="1:41" ht="13.5" customHeight="1">
      <c r="A66" s="2"/>
      <c r="B66" s="2" t="s">
        <v>25</v>
      </c>
      <c r="C66" s="2"/>
      <c r="D66" s="22"/>
      <c r="E66" s="25">
        <f t="shared" si="10"/>
        <v>927</v>
      </c>
      <c r="F66" s="25">
        <f t="shared" si="11"/>
        <v>926</v>
      </c>
      <c r="G66" s="294">
        <f t="shared" si="12"/>
        <v>911</v>
      </c>
      <c r="H66" s="289">
        <v>491</v>
      </c>
      <c r="I66" s="289" t="s">
        <v>313</v>
      </c>
      <c r="J66" s="289">
        <v>394</v>
      </c>
      <c r="K66" s="289">
        <v>26</v>
      </c>
      <c r="L66" s="289">
        <v>15</v>
      </c>
      <c r="M66" s="289">
        <v>1</v>
      </c>
      <c r="O66" s="2"/>
      <c r="P66" s="2" t="s">
        <v>25</v>
      </c>
      <c r="Q66" s="2"/>
      <c r="R66" s="22"/>
      <c r="S66" s="25">
        <f t="shared" si="13"/>
        <v>1590</v>
      </c>
      <c r="T66" s="25">
        <f t="shared" si="14"/>
        <v>1588</v>
      </c>
      <c r="U66" s="25">
        <f t="shared" si="15"/>
        <v>1565</v>
      </c>
      <c r="V66" s="289">
        <f>第4表01元データ!W66</f>
        <v>995</v>
      </c>
      <c r="W66" s="289" t="str">
        <f>第4表01元データ!X66</f>
        <v>-</v>
      </c>
      <c r="X66" s="289">
        <f>第4表01元データ!Y66</f>
        <v>529</v>
      </c>
      <c r="Y66" s="289">
        <f>第4表01元データ!Z66</f>
        <v>41</v>
      </c>
      <c r="Z66" s="289">
        <f>第4表01元データ!AA66</f>
        <v>23</v>
      </c>
      <c r="AA66" s="289">
        <f>第4表01元データ!AB66</f>
        <v>2</v>
      </c>
      <c r="AC66" s="2"/>
      <c r="AD66" s="2" t="s">
        <v>25</v>
      </c>
      <c r="AE66" s="2"/>
      <c r="AF66" s="22"/>
      <c r="AG66" s="33">
        <f t="shared" si="16"/>
        <v>1.7152103559870551</v>
      </c>
      <c r="AH66" s="32">
        <f t="shared" si="2"/>
        <v>1.7149028077753781</v>
      </c>
      <c r="AI66" s="32">
        <f t="shared" si="3"/>
        <v>1.7178924259055983</v>
      </c>
      <c r="AJ66" s="32">
        <f t="shared" si="4"/>
        <v>2.0264765784114052</v>
      </c>
      <c r="AK66" s="32" t="str">
        <f t="shared" si="5"/>
        <v>-</v>
      </c>
      <c r="AL66" s="32">
        <f t="shared" si="6"/>
        <v>1.3426395939086295</v>
      </c>
      <c r="AM66" s="32">
        <f t="shared" si="7"/>
        <v>1.5769230769230769</v>
      </c>
      <c r="AN66" s="32">
        <f t="shared" si="8"/>
        <v>1.5333333333333334</v>
      </c>
      <c r="AO66" s="32">
        <f t="shared" si="9"/>
        <v>2</v>
      </c>
    </row>
    <row r="67" spans="1:41" ht="13.5" customHeight="1">
      <c r="A67" s="2"/>
      <c r="B67" s="2"/>
      <c r="C67" s="2" t="s">
        <v>4</v>
      </c>
      <c r="D67" s="22"/>
      <c r="E67" s="27">
        <f t="shared" si="10"/>
        <v>487</v>
      </c>
      <c r="F67" s="25">
        <f t="shared" si="11"/>
        <v>486</v>
      </c>
      <c r="G67" s="294">
        <f t="shared" si="12"/>
        <v>481</v>
      </c>
      <c r="H67" s="289">
        <v>230</v>
      </c>
      <c r="I67" s="289" t="s">
        <v>313</v>
      </c>
      <c r="J67" s="289">
        <v>236</v>
      </c>
      <c r="K67" s="289">
        <v>15</v>
      </c>
      <c r="L67" s="289">
        <v>5</v>
      </c>
      <c r="M67" s="289">
        <v>1</v>
      </c>
      <c r="O67" s="2"/>
      <c r="P67" s="2"/>
      <c r="Q67" s="2" t="s">
        <v>4</v>
      </c>
      <c r="R67" s="22"/>
      <c r="S67" s="27">
        <f t="shared" si="13"/>
        <v>797</v>
      </c>
      <c r="T67" s="25">
        <f t="shared" si="14"/>
        <v>795</v>
      </c>
      <c r="U67" s="25">
        <f t="shared" si="15"/>
        <v>788</v>
      </c>
      <c r="V67" s="289">
        <f>第4表01元データ!W67</f>
        <v>455</v>
      </c>
      <c r="W67" s="289" t="str">
        <f>第4表01元データ!X67</f>
        <v>-</v>
      </c>
      <c r="X67" s="289">
        <f>第4表01元データ!Y67</f>
        <v>313</v>
      </c>
      <c r="Y67" s="289">
        <f>第4表01元データ!Z67</f>
        <v>20</v>
      </c>
      <c r="Z67" s="289">
        <f>第4表01元データ!AA67</f>
        <v>7</v>
      </c>
      <c r="AA67" s="289">
        <f>第4表01元データ!AB67</f>
        <v>2</v>
      </c>
      <c r="AC67" s="2"/>
      <c r="AD67" s="2"/>
      <c r="AE67" s="2" t="s">
        <v>4</v>
      </c>
      <c r="AF67" s="22"/>
      <c r="AG67" s="33">
        <f t="shared" si="16"/>
        <v>1.6365503080082136</v>
      </c>
      <c r="AH67" s="32">
        <f t="shared" si="2"/>
        <v>1.6358024691358024</v>
      </c>
      <c r="AI67" s="32">
        <f t="shared" si="3"/>
        <v>1.6382536382536383</v>
      </c>
      <c r="AJ67" s="32">
        <f t="shared" si="4"/>
        <v>1.9782608695652173</v>
      </c>
      <c r="AK67" s="32" t="str">
        <f t="shared" si="5"/>
        <v>-</v>
      </c>
      <c r="AL67" s="32">
        <f t="shared" si="6"/>
        <v>1.326271186440678</v>
      </c>
      <c r="AM67" s="32">
        <f t="shared" si="7"/>
        <v>1.3333333333333333</v>
      </c>
      <c r="AN67" s="32">
        <f t="shared" si="8"/>
        <v>1.4</v>
      </c>
      <c r="AO67" s="32">
        <f t="shared" si="9"/>
        <v>2</v>
      </c>
    </row>
    <row r="68" spans="1:41" ht="13.5" customHeight="1">
      <c r="A68" s="2"/>
      <c r="B68" s="2"/>
      <c r="C68" s="2" t="s">
        <v>5</v>
      </c>
      <c r="D68" s="22"/>
      <c r="E68" s="27">
        <f t="shared" si="10"/>
        <v>364</v>
      </c>
      <c r="F68" s="25">
        <f t="shared" si="11"/>
        <v>364</v>
      </c>
      <c r="G68" s="294">
        <f t="shared" si="12"/>
        <v>361</v>
      </c>
      <c r="H68" s="289">
        <v>210</v>
      </c>
      <c r="I68" s="289" t="s">
        <v>313</v>
      </c>
      <c r="J68" s="289">
        <v>142</v>
      </c>
      <c r="K68" s="289">
        <v>9</v>
      </c>
      <c r="L68" s="289">
        <v>3</v>
      </c>
      <c r="M68" s="289" t="s">
        <v>313</v>
      </c>
      <c r="O68" s="2"/>
      <c r="P68" s="2"/>
      <c r="Q68" s="2" t="s">
        <v>5</v>
      </c>
      <c r="R68" s="22"/>
      <c r="S68" s="27">
        <f t="shared" si="13"/>
        <v>650</v>
      </c>
      <c r="T68" s="25">
        <f t="shared" si="14"/>
        <v>650</v>
      </c>
      <c r="U68" s="25">
        <f t="shared" si="15"/>
        <v>646</v>
      </c>
      <c r="V68" s="289">
        <f>第4表01元データ!W68</f>
        <v>438</v>
      </c>
      <c r="W68" s="289" t="str">
        <f>第4表01元データ!X68</f>
        <v>-</v>
      </c>
      <c r="X68" s="289">
        <f>第4表01元データ!Y68</f>
        <v>192</v>
      </c>
      <c r="Y68" s="289">
        <f>第4表01元データ!Z68</f>
        <v>16</v>
      </c>
      <c r="Z68" s="289">
        <f>第4表01元データ!AA68</f>
        <v>4</v>
      </c>
      <c r="AA68" s="289" t="str">
        <f>第4表01元データ!AB68</f>
        <v>-</v>
      </c>
      <c r="AC68" s="2"/>
      <c r="AD68" s="2"/>
      <c r="AE68" s="2" t="s">
        <v>5</v>
      </c>
      <c r="AF68" s="22"/>
      <c r="AG68" s="33">
        <f t="shared" si="16"/>
        <v>1.7857142857142858</v>
      </c>
      <c r="AH68" s="32">
        <f t="shared" si="2"/>
        <v>1.7857142857142858</v>
      </c>
      <c r="AI68" s="32">
        <f t="shared" si="3"/>
        <v>1.7894736842105263</v>
      </c>
      <c r="AJ68" s="32">
        <f t="shared" si="4"/>
        <v>2.0857142857142859</v>
      </c>
      <c r="AK68" s="32" t="str">
        <f t="shared" si="5"/>
        <v>-</v>
      </c>
      <c r="AL68" s="32">
        <f t="shared" si="6"/>
        <v>1.352112676056338</v>
      </c>
      <c r="AM68" s="32">
        <f t="shared" si="7"/>
        <v>1.7777777777777777</v>
      </c>
      <c r="AN68" s="32">
        <f t="shared" si="8"/>
        <v>1.3333333333333333</v>
      </c>
      <c r="AO68" s="32" t="str">
        <f t="shared" si="9"/>
        <v>-</v>
      </c>
    </row>
    <row r="69" spans="1:41" ht="13.5" customHeight="1">
      <c r="A69" s="2"/>
      <c r="B69" s="2"/>
      <c r="C69" s="2" t="s">
        <v>6</v>
      </c>
      <c r="D69" s="22"/>
      <c r="E69" s="27">
        <f t="shared" si="10"/>
        <v>76</v>
      </c>
      <c r="F69" s="25">
        <f t="shared" si="11"/>
        <v>76</v>
      </c>
      <c r="G69" s="294">
        <f t="shared" si="12"/>
        <v>69</v>
      </c>
      <c r="H69" s="289">
        <v>51</v>
      </c>
      <c r="I69" s="289" t="s">
        <v>313</v>
      </c>
      <c r="J69" s="289">
        <v>16</v>
      </c>
      <c r="K69" s="289">
        <v>2</v>
      </c>
      <c r="L69" s="289">
        <v>7</v>
      </c>
      <c r="M69" s="289" t="s">
        <v>313</v>
      </c>
      <c r="O69" s="2"/>
      <c r="P69" s="2"/>
      <c r="Q69" s="2" t="s">
        <v>6</v>
      </c>
      <c r="R69" s="22"/>
      <c r="S69" s="27">
        <f t="shared" si="13"/>
        <v>143</v>
      </c>
      <c r="T69" s="25">
        <f t="shared" si="14"/>
        <v>143</v>
      </c>
      <c r="U69" s="25">
        <f t="shared" si="15"/>
        <v>131</v>
      </c>
      <c r="V69" s="289">
        <f>第4表01元データ!W69</f>
        <v>102</v>
      </c>
      <c r="W69" s="289" t="str">
        <f>第4表01元データ!X69</f>
        <v>-</v>
      </c>
      <c r="X69" s="289">
        <f>第4表01元データ!Y69</f>
        <v>24</v>
      </c>
      <c r="Y69" s="289">
        <f>第4表01元データ!Z69</f>
        <v>5</v>
      </c>
      <c r="Z69" s="289">
        <f>第4表01元データ!AA69</f>
        <v>12</v>
      </c>
      <c r="AA69" s="289" t="str">
        <f>第4表01元データ!AB69</f>
        <v>-</v>
      </c>
      <c r="AC69" s="2"/>
      <c r="AD69" s="2"/>
      <c r="AE69" s="2" t="s">
        <v>6</v>
      </c>
      <c r="AF69" s="22"/>
      <c r="AG69" s="33">
        <f t="shared" si="16"/>
        <v>1.881578947368421</v>
      </c>
      <c r="AH69" s="32">
        <f t="shared" si="2"/>
        <v>1.881578947368421</v>
      </c>
      <c r="AI69" s="32">
        <f t="shared" si="3"/>
        <v>1.8985507246376812</v>
      </c>
      <c r="AJ69" s="32">
        <f t="shared" si="4"/>
        <v>2</v>
      </c>
      <c r="AK69" s="32" t="str">
        <f t="shared" si="5"/>
        <v>-</v>
      </c>
      <c r="AL69" s="32">
        <f t="shared" si="6"/>
        <v>1.5</v>
      </c>
      <c r="AM69" s="32">
        <f t="shared" si="7"/>
        <v>2.5</v>
      </c>
      <c r="AN69" s="32">
        <f t="shared" si="8"/>
        <v>1.7142857142857142</v>
      </c>
      <c r="AO69" s="32" t="str">
        <f t="shared" si="9"/>
        <v>-</v>
      </c>
    </row>
    <row r="70" spans="1:41" ht="13.5" customHeight="1">
      <c r="A70" s="2"/>
      <c r="B70" s="2" t="s">
        <v>26</v>
      </c>
      <c r="C70" s="2"/>
      <c r="D70" s="22"/>
      <c r="E70" s="25">
        <f t="shared" si="10"/>
        <v>2475</v>
      </c>
      <c r="F70" s="25">
        <f t="shared" si="11"/>
        <v>2442</v>
      </c>
      <c r="G70" s="294">
        <f t="shared" si="12"/>
        <v>2391</v>
      </c>
      <c r="H70" s="289">
        <v>1180</v>
      </c>
      <c r="I70" s="289">
        <v>59</v>
      </c>
      <c r="J70" s="289">
        <v>1098</v>
      </c>
      <c r="K70" s="289">
        <v>54</v>
      </c>
      <c r="L70" s="289">
        <v>51</v>
      </c>
      <c r="M70" s="289">
        <v>33</v>
      </c>
      <c r="O70" s="2"/>
      <c r="P70" s="2" t="s">
        <v>26</v>
      </c>
      <c r="Q70" s="2"/>
      <c r="R70" s="22"/>
      <c r="S70" s="25">
        <f t="shared" si="13"/>
        <v>4105</v>
      </c>
      <c r="T70" s="25">
        <f t="shared" si="14"/>
        <v>4048</v>
      </c>
      <c r="U70" s="25">
        <f t="shared" si="15"/>
        <v>3973</v>
      </c>
      <c r="V70" s="289">
        <f>第4表01元データ!W70</f>
        <v>2277</v>
      </c>
      <c r="W70" s="289">
        <f>第4表01元データ!X70</f>
        <v>80</v>
      </c>
      <c r="X70" s="289">
        <f>第4表01元データ!Y70</f>
        <v>1543</v>
      </c>
      <c r="Y70" s="289">
        <f>第4表01元データ!Z70</f>
        <v>73</v>
      </c>
      <c r="Z70" s="289">
        <f>第4表01元データ!AA70</f>
        <v>75</v>
      </c>
      <c r="AA70" s="289">
        <f>第4表01元データ!AB70</f>
        <v>57</v>
      </c>
      <c r="AC70" s="2"/>
      <c r="AD70" s="2" t="s">
        <v>26</v>
      </c>
      <c r="AE70" s="2"/>
      <c r="AF70" s="22"/>
      <c r="AG70" s="33">
        <f t="shared" si="16"/>
        <v>1.6585858585858586</v>
      </c>
      <c r="AH70" s="32">
        <f t="shared" ref="AH70:AH133" si="17">IF(F70="-","-",IF(F70="x","x",T70/F70))</f>
        <v>1.6576576576576576</v>
      </c>
      <c r="AI70" s="32">
        <f t="shared" ref="AI70:AI133" si="18">IF(G70="-","-",IF(G70="x","x",U70/G70))</f>
        <v>1.6616478460895023</v>
      </c>
      <c r="AJ70" s="32">
        <f t="shared" ref="AJ70:AJ133" si="19">IF(H70="-","-",IF(H70="x","x",V70/H70))</f>
        <v>1.9296610169491526</v>
      </c>
      <c r="AK70" s="32">
        <f t="shared" ref="AK70:AK133" si="20">IF(I70="-","-",IF(I70="x","x",W70/I70))</f>
        <v>1.3559322033898304</v>
      </c>
      <c r="AL70" s="32">
        <f t="shared" ref="AL70:AL133" si="21">IF(J70="-","-",IF(J70="x","x",X70/J70))</f>
        <v>1.4052823315118397</v>
      </c>
      <c r="AM70" s="32">
        <f t="shared" ref="AM70:AM133" si="22">IF(K70="-","-",IF(K70="x","x",Y70/K70))</f>
        <v>1.3518518518518519</v>
      </c>
      <c r="AN70" s="32">
        <f t="shared" ref="AN70:AN133" si="23">IF(L70="-","-",IF(L70="x","x",Z70/L70))</f>
        <v>1.4705882352941178</v>
      </c>
      <c r="AO70" s="32">
        <f t="shared" ref="AO70:AO133" si="24">IF(M70="-","-",IF(M70="x","x",AA70/M70))</f>
        <v>1.7272727272727273</v>
      </c>
    </row>
    <row r="71" spans="1:41" ht="13.5" customHeight="1">
      <c r="A71" s="2"/>
      <c r="B71" s="2"/>
      <c r="C71" s="2" t="s">
        <v>4</v>
      </c>
      <c r="D71" s="22"/>
      <c r="E71" s="27">
        <f t="shared" ref="E71:E134" si="25">IF(COUNTIF(F71:M71,"x"),"x",IF(SUM(F71,M71)=0,"-",SUM(F71,M71)))</f>
        <v>295</v>
      </c>
      <c r="F71" s="25">
        <f t="shared" ref="F71:F134" si="26">IF(COUNTIF(G71:L71,"x"),"x",IF(SUM(G71,L71)=0,"-",SUM(G71,L71)))</f>
        <v>291</v>
      </c>
      <c r="G71" s="294">
        <f t="shared" ref="G71:G134" si="27">IF(COUNTIF(H71:K71,"x"),"x",IF(SUM(H71:K71)=0,"-",SUM(H71:K71)))</f>
        <v>287</v>
      </c>
      <c r="H71" s="289">
        <v>96</v>
      </c>
      <c r="I71" s="289" t="s">
        <v>313</v>
      </c>
      <c r="J71" s="289">
        <v>183</v>
      </c>
      <c r="K71" s="289">
        <v>8</v>
      </c>
      <c r="L71" s="289">
        <v>4</v>
      </c>
      <c r="M71" s="289">
        <v>4</v>
      </c>
      <c r="O71" s="2"/>
      <c r="P71" s="2"/>
      <c r="Q71" s="2" t="s">
        <v>4</v>
      </c>
      <c r="R71" s="22"/>
      <c r="S71" s="27">
        <f t="shared" ref="S71:S134" si="28">IF(COUNTIF(T71:AA71,"x"),"x",IF(SUM(T71,AA71)=0,"-",SUM(T71,AA71)))</f>
        <v>461</v>
      </c>
      <c r="T71" s="25">
        <f t="shared" ref="T71:T134" si="29">IF(COUNTIF(U71:Z71,"x"),"x",IF(SUM(U71,Z71)=0,"-",SUM(U71,Z71)))</f>
        <v>453</v>
      </c>
      <c r="U71" s="25">
        <f t="shared" ref="U71:U134" si="30">IF(COUNTIF(V71:Y71,"x"),"x",IF(SUM(V71:Y71)=0,"-",SUM(V71:Y71)))</f>
        <v>444</v>
      </c>
      <c r="V71" s="289">
        <f>第4表01元データ!W71</f>
        <v>192</v>
      </c>
      <c r="W71" s="289" t="str">
        <f>第4表01元データ!X71</f>
        <v>-</v>
      </c>
      <c r="X71" s="289">
        <f>第4表01元データ!Y71</f>
        <v>242</v>
      </c>
      <c r="Y71" s="289">
        <f>第4表01元データ!Z71</f>
        <v>10</v>
      </c>
      <c r="Z71" s="289">
        <f>第4表01元データ!AA71</f>
        <v>9</v>
      </c>
      <c r="AA71" s="289">
        <f>第4表01元データ!AB71</f>
        <v>8</v>
      </c>
      <c r="AC71" s="2"/>
      <c r="AD71" s="2"/>
      <c r="AE71" s="2" t="s">
        <v>4</v>
      </c>
      <c r="AF71" s="22"/>
      <c r="AG71" s="33">
        <f t="shared" ref="AG71:AG134" si="31">IF(E71="-","-",IF(E71="x","x",S71/E71))</f>
        <v>1.5627118644067797</v>
      </c>
      <c r="AH71" s="32">
        <f t="shared" si="17"/>
        <v>1.5567010309278351</v>
      </c>
      <c r="AI71" s="32">
        <f t="shared" si="18"/>
        <v>1.5470383275261324</v>
      </c>
      <c r="AJ71" s="32">
        <f t="shared" si="19"/>
        <v>2</v>
      </c>
      <c r="AK71" s="32" t="str">
        <f t="shared" si="20"/>
        <v>-</v>
      </c>
      <c r="AL71" s="32">
        <f t="shared" si="21"/>
        <v>1.3224043715846994</v>
      </c>
      <c r="AM71" s="32">
        <f t="shared" si="22"/>
        <v>1.25</v>
      </c>
      <c r="AN71" s="32">
        <f t="shared" si="23"/>
        <v>2.25</v>
      </c>
      <c r="AO71" s="32">
        <f t="shared" si="24"/>
        <v>2</v>
      </c>
    </row>
    <row r="72" spans="1:41" ht="13.5" customHeight="1">
      <c r="A72" s="2"/>
      <c r="B72" s="2"/>
      <c r="C72" s="2" t="s">
        <v>5</v>
      </c>
      <c r="D72" s="22"/>
      <c r="E72" s="27">
        <f t="shared" si="25"/>
        <v>345</v>
      </c>
      <c r="F72" s="25">
        <f t="shared" si="26"/>
        <v>323</v>
      </c>
      <c r="G72" s="294">
        <f t="shared" si="27"/>
        <v>315</v>
      </c>
      <c r="H72" s="289">
        <v>86</v>
      </c>
      <c r="I72" s="289">
        <v>35</v>
      </c>
      <c r="J72" s="289">
        <v>182</v>
      </c>
      <c r="K72" s="289">
        <v>12</v>
      </c>
      <c r="L72" s="289">
        <v>8</v>
      </c>
      <c r="M72" s="289">
        <v>22</v>
      </c>
      <c r="O72" s="2"/>
      <c r="P72" s="2"/>
      <c r="Q72" s="2" t="s">
        <v>5</v>
      </c>
      <c r="R72" s="22"/>
      <c r="S72" s="27">
        <f t="shared" si="28"/>
        <v>512</v>
      </c>
      <c r="T72" s="25">
        <f t="shared" si="29"/>
        <v>486</v>
      </c>
      <c r="U72" s="25">
        <f t="shared" si="30"/>
        <v>472</v>
      </c>
      <c r="V72" s="289">
        <f>第4表01元データ!W72</f>
        <v>157</v>
      </c>
      <c r="W72" s="289">
        <f>第4表01元データ!X72</f>
        <v>46</v>
      </c>
      <c r="X72" s="289">
        <f>第4表01元データ!Y72</f>
        <v>256</v>
      </c>
      <c r="Y72" s="289">
        <f>第4表01元データ!Z72</f>
        <v>13</v>
      </c>
      <c r="Z72" s="289">
        <f>第4表01元データ!AA72</f>
        <v>14</v>
      </c>
      <c r="AA72" s="289">
        <f>第4表01元データ!AB72</f>
        <v>26</v>
      </c>
      <c r="AC72" s="2"/>
      <c r="AD72" s="2"/>
      <c r="AE72" s="2" t="s">
        <v>5</v>
      </c>
      <c r="AF72" s="22"/>
      <c r="AG72" s="33">
        <f t="shared" si="31"/>
        <v>1.4840579710144928</v>
      </c>
      <c r="AH72" s="32">
        <f t="shared" si="17"/>
        <v>1.5046439628482973</v>
      </c>
      <c r="AI72" s="32">
        <f t="shared" si="18"/>
        <v>1.4984126984126984</v>
      </c>
      <c r="AJ72" s="32">
        <f t="shared" si="19"/>
        <v>1.8255813953488371</v>
      </c>
      <c r="AK72" s="32">
        <f t="shared" si="20"/>
        <v>1.3142857142857143</v>
      </c>
      <c r="AL72" s="32">
        <f t="shared" si="21"/>
        <v>1.4065934065934067</v>
      </c>
      <c r="AM72" s="32">
        <f t="shared" si="22"/>
        <v>1.0833333333333333</v>
      </c>
      <c r="AN72" s="32">
        <f t="shared" si="23"/>
        <v>1.75</v>
      </c>
      <c r="AO72" s="32">
        <f t="shared" si="24"/>
        <v>1.1818181818181819</v>
      </c>
    </row>
    <row r="73" spans="1:41" ht="13.5" customHeight="1">
      <c r="A73" s="2"/>
      <c r="B73" s="2"/>
      <c r="C73" s="2" t="s">
        <v>6</v>
      </c>
      <c r="D73" s="22"/>
      <c r="E73" s="27">
        <f t="shared" si="25"/>
        <v>638</v>
      </c>
      <c r="F73" s="25">
        <f t="shared" si="26"/>
        <v>636</v>
      </c>
      <c r="G73" s="294">
        <f t="shared" si="27"/>
        <v>629</v>
      </c>
      <c r="H73" s="289">
        <v>301</v>
      </c>
      <c r="I73" s="289" t="s">
        <v>313</v>
      </c>
      <c r="J73" s="289">
        <v>319</v>
      </c>
      <c r="K73" s="289">
        <v>9</v>
      </c>
      <c r="L73" s="289">
        <v>7</v>
      </c>
      <c r="M73" s="289">
        <v>2</v>
      </c>
      <c r="O73" s="2"/>
      <c r="P73" s="2"/>
      <c r="Q73" s="2" t="s">
        <v>6</v>
      </c>
      <c r="R73" s="22"/>
      <c r="S73" s="27">
        <f t="shared" si="28"/>
        <v>982</v>
      </c>
      <c r="T73" s="25">
        <f t="shared" si="29"/>
        <v>978</v>
      </c>
      <c r="U73" s="25">
        <f t="shared" si="30"/>
        <v>970</v>
      </c>
      <c r="V73" s="289">
        <f>第4表01元データ!W73</f>
        <v>550</v>
      </c>
      <c r="W73" s="289" t="str">
        <f>第4表01元データ!X73</f>
        <v>-</v>
      </c>
      <c r="X73" s="289">
        <f>第4表01元データ!Y73</f>
        <v>404</v>
      </c>
      <c r="Y73" s="289">
        <f>第4表01元データ!Z73</f>
        <v>16</v>
      </c>
      <c r="Z73" s="289">
        <f>第4表01元データ!AA73</f>
        <v>8</v>
      </c>
      <c r="AA73" s="289">
        <f>第4表01元データ!AB73</f>
        <v>4</v>
      </c>
      <c r="AC73" s="2"/>
      <c r="AD73" s="2"/>
      <c r="AE73" s="2" t="s">
        <v>6</v>
      </c>
      <c r="AF73" s="22"/>
      <c r="AG73" s="33">
        <f t="shared" si="31"/>
        <v>1.5391849529780564</v>
      </c>
      <c r="AH73" s="32">
        <f t="shared" si="17"/>
        <v>1.5377358490566038</v>
      </c>
      <c r="AI73" s="32">
        <f t="shared" si="18"/>
        <v>1.5421303656597773</v>
      </c>
      <c r="AJ73" s="32">
        <f t="shared" si="19"/>
        <v>1.8272425249169435</v>
      </c>
      <c r="AK73" s="32" t="str">
        <f t="shared" si="20"/>
        <v>-</v>
      </c>
      <c r="AL73" s="32">
        <f t="shared" si="21"/>
        <v>1.2664576802507836</v>
      </c>
      <c r="AM73" s="32">
        <f t="shared" si="22"/>
        <v>1.7777777777777777</v>
      </c>
      <c r="AN73" s="32">
        <f t="shared" si="23"/>
        <v>1.1428571428571428</v>
      </c>
      <c r="AO73" s="32">
        <f t="shared" si="24"/>
        <v>2</v>
      </c>
    </row>
    <row r="74" spans="1:41" ht="13.5" customHeight="1">
      <c r="A74" s="2"/>
      <c r="B74" s="2"/>
      <c r="C74" s="2" t="s">
        <v>10</v>
      </c>
      <c r="D74" s="22"/>
      <c r="E74" s="27">
        <f t="shared" si="25"/>
        <v>525</v>
      </c>
      <c r="F74" s="25">
        <f t="shared" si="26"/>
        <v>524</v>
      </c>
      <c r="G74" s="294">
        <f t="shared" si="27"/>
        <v>510</v>
      </c>
      <c r="H74" s="289">
        <v>285</v>
      </c>
      <c r="I74" s="289" t="s">
        <v>313</v>
      </c>
      <c r="J74" s="289">
        <v>220</v>
      </c>
      <c r="K74" s="289">
        <v>5</v>
      </c>
      <c r="L74" s="289">
        <v>14</v>
      </c>
      <c r="M74" s="289">
        <v>1</v>
      </c>
      <c r="O74" s="2"/>
      <c r="P74" s="2"/>
      <c r="Q74" s="2" t="s">
        <v>10</v>
      </c>
      <c r="R74" s="22"/>
      <c r="S74" s="27">
        <f t="shared" si="28"/>
        <v>920</v>
      </c>
      <c r="T74" s="25">
        <f t="shared" si="29"/>
        <v>916</v>
      </c>
      <c r="U74" s="25">
        <f t="shared" si="30"/>
        <v>894</v>
      </c>
      <c r="V74" s="289">
        <f>第4表01元データ!W74</f>
        <v>573</v>
      </c>
      <c r="W74" s="289" t="str">
        <f>第4表01元データ!X74</f>
        <v>-</v>
      </c>
      <c r="X74" s="289">
        <f>第4表01元データ!Y74</f>
        <v>315</v>
      </c>
      <c r="Y74" s="289">
        <f>第4表01元データ!Z74</f>
        <v>6</v>
      </c>
      <c r="Z74" s="289">
        <f>第4表01元データ!AA74</f>
        <v>22</v>
      </c>
      <c r="AA74" s="289">
        <f>第4表01元データ!AB74</f>
        <v>4</v>
      </c>
      <c r="AC74" s="2"/>
      <c r="AD74" s="2"/>
      <c r="AE74" s="2" t="s">
        <v>10</v>
      </c>
      <c r="AF74" s="22"/>
      <c r="AG74" s="33">
        <f t="shared" si="31"/>
        <v>1.7523809523809524</v>
      </c>
      <c r="AH74" s="32">
        <f t="shared" si="17"/>
        <v>1.748091603053435</v>
      </c>
      <c r="AI74" s="32">
        <f t="shared" si="18"/>
        <v>1.7529411764705882</v>
      </c>
      <c r="AJ74" s="32">
        <f t="shared" si="19"/>
        <v>2.0105263157894737</v>
      </c>
      <c r="AK74" s="32" t="str">
        <f t="shared" si="20"/>
        <v>-</v>
      </c>
      <c r="AL74" s="32">
        <f t="shared" si="21"/>
        <v>1.4318181818181819</v>
      </c>
      <c r="AM74" s="32">
        <f t="shared" si="22"/>
        <v>1.2</v>
      </c>
      <c r="AN74" s="32">
        <f t="shared" si="23"/>
        <v>1.5714285714285714</v>
      </c>
      <c r="AO74" s="32">
        <f t="shared" si="24"/>
        <v>4</v>
      </c>
    </row>
    <row r="75" spans="1:41" ht="13.5" customHeight="1">
      <c r="A75" s="2"/>
      <c r="B75" s="2"/>
      <c r="C75" s="2" t="s">
        <v>11</v>
      </c>
      <c r="D75" s="22"/>
      <c r="E75" s="27">
        <f t="shared" si="25"/>
        <v>672</v>
      </c>
      <c r="F75" s="25">
        <f t="shared" si="26"/>
        <v>668</v>
      </c>
      <c r="G75" s="294">
        <f t="shared" si="27"/>
        <v>650</v>
      </c>
      <c r="H75" s="289">
        <v>412</v>
      </c>
      <c r="I75" s="289">
        <v>24</v>
      </c>
      <c r="J75" s="289">
        <v>194</v>
      </c>
      <c r="K75" s="289">
        <v>20</v>
      </c>
      <c r="L75" s="289">
        <v>18</v>
      </c>
      <c r="M75" s="289">
        <v>4</v>
      </c>
      <c r="O75" s="2"/>
      <c r="P75" s="2"/>
      <c r="Q75" s="2" t="s">
        <v>11</v>
      </c>
      <c r="R75" s="22"/>
      <c r="S75" s="27">
        <f t="shared" si="28"/>
        <v>1230</v>
      </c>
      <c r="T75" s="25">
        <f t="shared" si="29"/>
        <v>1215</v>
      </c>
      <c r="U75" s="25">
        <f t="shared" si="30"/>
        <v>1193</v>
      </c>
      <c r="V75" s="289">
        <f>第4表01元データ!W75</f>
        <v>805</v>
      </c>
      <c r="W75" s="289">
        <f>第4表01元データ!X75</f>
        <v>34</v>
      </c>
      <c r="X75" s="289">
        <f>第4表01元データ!Y75</f>
        <v>326</v>
      </c>
      <c r="Y75" s="289">
        <f>第4表01元データ!Z75</f>
        <v>28</v>
      </c>
      <c r="Z75" s="289">
        <f>第4表01元データ!AA75</f>
        <v>22</v>
      </c>
      <c r="AA75" s="289">
        <f>第4表01元データ!AB75</f>
        <v>15</v>
      </c>
      <c r="AC75" s="2"/>
      <c r="AD75" s="2"/>
      <c r="AE75" s="2" t="s">
        <v>11</v>
      </c>
      <c r="AF75" s="22"/>
      <c r="AG75" s="33">
        <f t="shared" si="31"/>
        <v>1.8303571428571428</v>
      </c>
      <c r="AH75" s="32">
        <f t="shared" si="17"/>
        <v>1.8188622754491017</v>
      </c>
      <c r="AI75" s="32">
        <f t="shared" si="18"/>
        <v>1.8353846153846154</v>
      </c>
      <c r="AJ75" s="32">
        <f t="shared" si="19"/>
        <v>1.953883495145631</v>
      </c>
      <c r="AK75" s="32">
        <f t="shared" si="20"/>
        <v>1.4166666666666667</v>
      </c>
      <c r="AL75" s="32">
        <f t="shared" si="21"/>
        <v>1.6804123711340206</v>
      </c>
      <c r="AM75" s="32">
        <f t="shared" si="22"/>
        <v>1.4</v>
      </c>
      <c r="AN75" s="32">
        <f t="shared" si="23"/>
        <v>1.2222222222222223</v>
      </c>
      <c r="AO75" s="32">
        <f t="shared" si="24"/>
        <v>3.75</v>
      </c>
    </row>
    <row r="76" spans="1:41" ht="13.5" customHeight="1">
      <c r="A76" s="2"/>
      <c r="B76" s="2" t="s">
        <v>27</v>
      </c>
      <c r="C76" s="2"/>
      <c r="D76" s="22"/>
      <c r="E76" s="25">
        <f t="shared" si="25"/>
        <v>1551</v>
      </c>
      <c r="F76" s="25">
        <f t="shared" si="26"/>
        <v>1526</v>
      </c>
      <c r="G76" s="294">
        <f t="shared" si="27"/>
        <v>1505</v>
      </c>
      <c r="H76" s="289">
        <v>873</v>
      </c>
      <c r="I76" s="289" t="s">
        <v>313</v>
      </c>
      <c r="J76" s="289">
        <v>617</v>
      </c>
      <c r="K76" s="289">
        <v>15</v>
      </c>
      <c r="L76" s="289">
        <v>21</v>
      </c>
      <c r="M76" s="289">
        <v>25</v>
      </c>
      <c r="O76" s="2"/>
      <c r="P76" s="2" t="s">
        <v>27</v>
      </c>
      <c r="Q76" s="2"/>
      <c r="R76" s="22"/>
      <c r="S76" s="25">
        <f t="shared" si="28"/>
        <v>2901</v>
      </c>
      <c r="T76" s="25">
        <f t="shared" si="29"/>
        <v>2875</v>
      </c>
      <c r="U76" s="25">
        <f t="shared" si="30"/>
        <v>2838</v>
      </c>
      <c r="V76" s="289">
        <f>第4表01元データ!W76</f>
        <v>1934</v>
      </c>
      <c r="W76" s="289" t="str">
        <f>第4表01元データ!X76</f>
        <v>-</v>
      </c>
      <c r="X76" s="289">
        <f>第4表01元データ!Y76</f>
        <v>875</v>
      </c>
      <c r="Y76" s="289">
        <f>第4表01元データ!Z76</f>
        <v>29</v>
      </c>
      <c r="Z76" s="289">
        <f>第4表01元データ!AA76</f>
        <v>37</v>
      </c>
      <c r="AA76" s="289">
        <f>第4表01元データ!AB76</f>
        <v>26</v>
      </c>
      <c r="AC76" s="2"/>
      <c r="AD76" s="2" t="s">
        <v>27</v>
      </c>
      <c r="AE76" s="2"/>
      <c r="AF76" s="22"/>
      <c r="AG76" s="33">
        <f t="shared" si="31"/>
        <v>1.8704061895551258</v>
      </c>
      <c r="AH76" s="32">
        <f t="shared" si="17"/>
        <v>1.8840104849279162</v>
      </c>
      <c r="AI76" s="32">
        <f t="shared" si="18"/>
        <v>1.8857142857142857</v>
      </c>
      <c r="AJ76" s="32">
        <f t="shared" si="19"/>
        <v>2.2153493699885454</v>
      </c>
      <c r="AK76" s="32" t="str">
        <f t="shared" si="20"/>
        <v>-</v>
      </c>
      <c r="AL76" s="32">
        <f t="shared" si="21"/>
        <v>1.4181523500810373</v>
      </c>
      <c r="AM76" s="32">
        <f t="shared" si="22"/>
        <v>1.9333333333333333</v>
      </c>
      <c r="AN76" s="32">
        <f t="shared" si="23"/>
        <v>1.7619047619047619</v>
      </c>
      <c r="AO76" s="32">
        <f t="shared" si="24"/>
        <v>1.04</v>
      </c>
    </row>
    <row r="77" spans="1:41" ht="13.5" customHeight="1">
      <c r="A77" s="2"/>
      <c r="B77" s="2"/>
      <c r="C77" s="2" t="s">
        <v>4</v>
      </c>
      <c r="D77" s="22"/>
      <c r="E77" s="27">
        <f t="shared" si="25"/>
        <v>725</v>
      </c>
      <c r="F77" s="25">
        <f t="shared" si="26"/>
        <v>700</v>
      </c>
      <c r="G77" s="294">
        <f t="shared" si="27"/>
        <v>691</v>
      </c>
      <c r="H77" s="289">
        <v>344</v>
      </c>
      <c r="I77" s="289" t="s">
        <v>313</v>
      </c>
      <c r="J77" s="289">
        <v>340</v>
      </c>
      <c r="K77" s="289">
        <v>7</v>
      </c>
      <c r="L77" s="289">
        <v>9</v>
      </c>
      <c r="M77" s="289">
        <v>25</v>
      </c>
      <c r="O77" s="2"/>
      <c r="P77" s="2"/>
      <c r="Q77" s="2" t="s">
        <v>4</v>
      </c>
      <c r="R77" s="22"/>
      <c r="S77" s="27">
        <f t="shared" si="28"/>
        <v>1231</v>
      </c>
      <c r="T77" s="25">
        <f t="shared" si="29"/>
        <v>1205</v>
      </c>
      <c r="U77" s="25">
        <f t="shared" si="30"/>
        <v>1189</v>
      </c>
      <c r="V77" s="289">
        <f>第4表01元データ!W77</f>
        <v>716</v>
      </c>
      <c r="W77" s="289" t="str">
        <f>第4表01元データ!X77</f>
        <v>-</v>
      </c>
      <c r="X77" s="289">
        <f>第4表01元データ!Y77</f>
        <v>461</v>
      </c>
      <c r="Y77" s="289">
        <f>第4表01元データ!Z77</f>
        <v>12</v>
      </c>
      <c r="Z77" s="289">
        <f>第4表01元データ!AA77</f>
        <v>16</v>
      </c>
      <c r="AA77" s="289">
        <f>第4表01元データ!AB77</f>
        <v>26</v>
      </c>
      <c r="AC77" s="2"/>
      <c r="AD77" s="2"/>
      <c r="AE77" s="2" t="s">
        <v>4</v>
      </c>
      <c r="AF77" s="22"/>
      <c r="AG77" s="33">
        <f t="shared" si="31"/>
        <v>1.6979310344827587</v>
      </c>
      <c r="AH77" s="32">
        <f t="shared" si="17"/>
        <v>1.7214285714285715</v>
      </c>
      <c r="AI77" s="32">
        <f t="shared" si="18"/>
        <v>1.7206946454413894</v>
      </c>
      <c r="AJ77" s="32">
        <f t="shared" si="19"/>
        <v>2.0813953488372094</v>
      </c>
      <c r="AK77" s="32" t="str">
        <f t="shared" si="20"/>
        <v>-</v>
      </c>
      <c r="AL77" s="32">
        <f t="shared" si="21"/>
        <v>1.3558823529411765</v>
      </c>
      <c r="AM77" s="32">
        <f t="shared" si="22"/>
        <v>1.7142857142857142</v>
      </c>
      <c r="AN77" s="32">
        <f t="shared" si="23"/>
        <v>1.7777777777777777</v>
      </c>
      <c r="AO77" s="32">
        <f t="shared" si="24"/>
        <v>1.04</v>
      </c>
    </row>
    <row r="78" spans="1:41" ht="13.5" customHeight="1">
      <c r="A78" s="2"/>
      <c r="B78" s="2"/>
      <c r="C78" s="2" t="s">
        <v>5</v>
      </c>
      <c r="D78" s="22"/>
      <c r="E78" s="27">
        <f t="shared" si="25"/>
        <v>826</v>
      </c>
      <c r="F78" s="25">
        <f t="shared" si="26"/>
        <v>826</v>
      </c>
      <c r="G78" s="294">
        <f t="shared" si="27"/>
        <v>814</v>
      </c>
      <c r="H78" s="289">
        <v>529</v>
      </c>
      <c r="I78" s="289" t="s">
        <v>313</v>
      </c>
      <c r="J78" s="289">
        <v>277</v>
      </c>
      <c r="K78" s="289">
        <v>8</v>
      </c>
      <c r="L78" s="289">
        <v>12</v>
      </c>
      <c r="M78" s="289" t="s">
        <v>313</v>
      </c>
      <c r="O78" s="2"/>
      <c r="P78" s="2"/>
      <c r="Q78" s="2" t="s">
        <v>5</v>
      </c>
      <c r="R78" s="22"/>
      <c r="S78" s="27">
        <f t="shared" si="28"/>
        <v>1670</v>
      </c>
      <c r="T78" s="25">
        <f t="shared" si="29"/>
        <v>1670</v>
      </c>
      <c r="U78" s="25">
        <f t="shared" si="30"/>
        <v>1649</v>
      </c>
      <c r="V78" s="289">
        <f>第4表01元データ!W78</f>
        <v>1218</v>
      </c>
      <c r="W78" s="289" t="str">
        <f>第4表01元データ!X78</f>
        <v>-</v>
      </c>
      <c r="X78" s="289">
        <f>第4表01元データ!Y78</f>
        <v>414</v>
      </c>
      <c r="Y78" s="289">
        <f>第4表01元データ!Z78</f>
        <v>17</v>
      </c>
      <c r="Z78" s="289">
        <f>第4表01元データ!AA78</f>
        <v>21</v>
      </c>
      <c r="AA78" s="289" t="str">
        <f>第4表01元データ!AB78</f>
        <v>-</v>
      </c>
      <c r="AC78" s="2"/>
      <c r="AD78" s="2"/>
      <c r="AE78" s="2" t="s">
        <v>5</v>
      </c>
      <c r="AF78" s="22"/>
      <c r="AG78" s="33">
        <f t="shared" si="31"/>
        <v>2.0217917675544794</v>
      </c>
      <c r="AH78" s="32">
        <f t="shared" si="17"/>
        <v>2.0217917675544794</v>
      </c>
      <c r="AI78" s="32">
        <f t="shared" si="18"/>
        <v>2.0257985257985256</v>
      </c>
      <c r="AJ78" s="32">
        <f t="shared" si="19"/>
        <v>2.3024574669187143</v>
      </c>
      <c r="AK78" s="32" t="str">
        <f t="shared" si="20"/>
        <v>-</v>
      </c>
      <c r="AL78" s="32">
        <f t="shared" si="21"/>
        <v>1.4945848375451263</v>
      </c>
      <c r="AM78" s="32">
        <f t="shared" si="22"/>
        <v>2.125</v>
      </c>
      <c r="AN78" s="32">
        <f t="shared" si="23"/>
        <v>1.75</v>
      </c>
      <c r="AO78" s="32" t="str">
        <f t="shared" si="24"/>
        <v>-</v>
      </c>
    </row>
    <row r="79" spans="1:41" ht="13.5" customHeight="1">
      <c r="A79" s="2"/>
      <c r="B79" s="2" t="s">
        <v>28</v>
      </c>
      <c r="C79" s="2"/>
      <c r="D79" s="22"/>
      <c r="E79" s="25">
        <f t="shared" si="25"/>
        <v>2691</v>
      </c>
      <c r="F79" s="25">
        <f t="shared" si="26"/>
        <v>2673</v>
      </c>
      <c r="G79" s="294">
        <f t="shared" si="27"/>
        <v>2636</v>
      </c>
      <c r="H79" s="289">
        <v>1222</v>
      </c>
      <c r="I79" s="289">
        <v>143</v>
      </c>
      <c r="J79" s="289">
        <v>1121</v>
      </c>
      <c r="K79" s="289">
        <v>150</v>
      </c>
      <c r="L79" s="289">
        <v>37</v>
      </c>
      <c r="M79" s="289">
        <v>18</v>
      </c>
      <c r="O79" s="2"/>
      <c r="P79" s="2" t="s">
        <v>28</v>
      </c>
      <c r="Q79" s="2"/>
      <c r="R79" s="22"/>
      <c r="S79" s="25">
        <f t="shared" si="28"/>
        <v>4715</v>
      </c>
      <c r="T79" s="25">
        <f t="shared" si="29"/>
        <v>4688</v>
      </c>
      <c r="U79" s="25">
        <f t="shared" si="30"/>
        <v>4636</v>
      </c>
      <c r="V79" s="289">
        <f>第4表01元データ!W79</f>
        <v>2604</v>
      </c>
      <c r="W79" s="289">
        <f>第4表01元データ!X79</f>
        <v>257</v>
      </c>
      <c r="X79" s="289">
        <f>第4表01元データ!Y79</f>
        <v>1514</v>
      </c>
      <c r="Y79" s="289">
        <f>第4表01元データ!Z79</f>
        <v>261</v>
      </c>
      <c r="Z79" s="289">
        <f>第4表01元データ!AA79</f>
        <v>52</v>
      </c>
      <c r="AA79" s="289">
        <f>第4表01元データ!AB79</f>
        <v>27</v>
      </c>
      <c r="AC79" s="2"/>
      <c r="AD79" s="2" t="s">
        <v>28</v>
      </c>
      <c r="AE79" s="2"/>
      <c r="AF79" s="22"/>
      <c r="AG79" s="33">
        <f t="shared" si="31"/>
        <v>1.7521367521367521</v>
      </c>
      <c r="AH79" s="32">
        <f t="shared" si="17"/>
        <v>1.7538346427235316</v>
      </c>
      <c r="AI79" s="32">
        <f t="shared" si="18"/>
        <v>1.7587253414264037</v>
      </c>
      <c r="AJ79" s="32">
        <f t="shared" si="19"/>
        <v>2.1309328968903438</v>
      </c>
      <c r="AK79" s="32">
        <f t="shared" si="20"/>
        <v>1.7972027972027973</v>
      </c>
      <c r="AL79" s="32">
        <f t="shared" si="21"/>
        <v>1.3505798394290811</v>
      </c>
      <c r="AM79" s="32">
        <f t="shared" si="22"/>
        <v>1.74</v>
      </c>
      <c r="AN79" s="32">
        <f t="shared" si="23"/>
        <v>1.4054054054054055</v>
      </c>
      <c r="AO79" s="32">
        <f t="shared" si="24"/>
        <v>1.5</v>
      </c>
    </row>
    <row r="80" spans="1:41" ht="13.5" customHeight="1">
      <c r="A80" s="2"/>
      <c r="B80" s="2"/>
      <c r="C80" s="2" t="s">
        <v>4</v>
      </c>
      <c r="D80" s="22"/>
      <c r="E80" s="27">
        <f t="shared" si="25"/>
        <v>1140</v>
      </c>
      <c r="F80" s="25">
        <f t="shared" si="26"/>
        <v>1137</v>
      </c>
      <c r="G80" s="294">
        <f t="shared" si="27"/>
        <v>1118</v>
      </c>
      <c r="H80" s="289">
        <v>472</v>
      </c>
      <c r="I80" s="289" t="s">
        <v>313</v>
      </c>
      <c r="J80" s="289">
        <v>616</v>
      </c>
      <c r="K80" s="289">
        <v>30</v>
      </c>
      <c r="L80" s="289">
        <v>19</v>
      </c>
      <c r="M80" s="289">
        <v>3</v>
      </c>
      <c r="O80" s="2"/>
      <c r="P80" s="2"/>
      <c r="Q80" s="2" t="s">
        <v>4</v>
      </c>
      <c r="R80" s="22"/>
      <c r="S80" s="27">
        <f t="shared" si="28"/>
        <v>1842</v>
      </c>
      <c r="T80" s="25">
        <f t="shared" si="29"/>
        <v>1837</v>
      </c>
      <c r="U80" s="25">
        <f t="shared" si="30"/>
        <v>1809</v>
      </c>
      <c r="V80" s="289">
        <f>第4表01元データ!W80</f>
        <v>988</v>
      </c>
      <c r="W80" s="289" t="str">
        <f>第4表01元データ!X80</f>
        <v>-</v>
      </c>
      <c r="X80" s="289">
        <f>第4表01元データ!Y80</f>
        <v>779</v>
      </c>
      <c r="Y80" s="289">
        <f>第4表01元データ!Z80</f>
        <v>42</v>
      </c>
      <c r="Z80" s="289">
        <f>第4表01元データ!AA80</f>
        <v>28</v>
      </c>
      <c r="AA80" s="289">
        <f>第4表01元データ!AB80</f>
        <v>5</v>
      </c>
      <c r="AC80" s="2"/>
      <c r="AD80" s="2"/>
      <c r="AE80" s="2" t="s">
        <v>4</v>
      </c>
      <c r="AF80" s="22"/>
      <c r="AG80" s="33">
        <f t="shared" si="31"/>
        <v>1.6157894736842104</v>
      </c>
      <c r="AH80" s="32">
        <f t="shared" si="17"/>
        <v>1.6156552330694811</v>
      </c>
      <c r="AI80" s="32">
        <f t="shared" si="18"/>
        <v>1.6180679785330949</v>
      </c>
      <c r="AJ80" s="32">
        <f t="shared" si="19"/>
        <v>2.093220338983051</v>
      </c>
      <c r="AK80" s="32" t="str">
        <f t="shared" si="20"/>
        <v>-</v>
      </c>
      <c r="AL80" s="32">
        <f t="shared" si="21"/>
        <v>1.2646103896103895</v>
      </c>
      <c r="AM80" s="32">
        <f t="shared" si="22"/>
        <v>1.4</v>
      </c>
      <c r="AN80" s="32">
        <f t="shared" si="23"/>
        <v>1.4736842105263157</v>
      </c>
      <c r="AO80" s="32">
        <f t="shared" si="24"/>
        <v>1.6666666666666667</v>
      </c>
    </row>
    <row r="81" spans="1:41" ht="13.5" customHeight="1">
      <c r="A81" s="2"/>
      <c r="B81" s="2"/>
      <c r="C81" s="2" t="s">
        <v>5</v>
      </c>
      <c r="D81" s="22"/>
      <c r="E81" s="27">
        <f t="shared" si="25"/>
        <v>866</v>
      </c>
      <c r="F81" s="25">
        <f t="shared" si="26"/>
        <v>864</v>
      </c>
      <c r="G81" s="294">
        <f t="shared" si="27"/>
        <v>854</v>
      </c>
      <c r="H81" s="289">
        <v>480</v>
      </c>
      <c r="I81" s="289" t="s">
        <v>313</v>
      </c>
      <c r="J81" s="289">
        <v>297</v>
      </c>
      <c r="K81" s="289">
        <v>77</v>
      </c>
      <c r="L81" s="289">
        <v>10</v>
      </c>
      <c r="M81" s="289">
        <v>2</v>
      </c>
      <c r="O81" s="2"/>
      <c r="P81" s="2"/>
      <c r="Q81" s="2" t="s">
        <v>5</v>
      </c>
      <c r="R81" s="22"/>
      <c r="S81" s="27">
        <f t="shared" si="28"/>
        <v>1710</v>
      </c>
      <c r="T81" s="25">
        <f t="shared" si="29"/>
        <v>1706</v>
      </c>
      <c r="U81" s="25">
        <f t="shared" si="30"/>
        <v>1690</v>
      </c>
      <c r="V81" s="289">
        <f>第4表01元データ!W81</f>
        <v>1041</v>
      </c>
      <c r="W81" s="289" t="str">
        <f>第4表01元データ!X81</f>
        <v>-</v>
      </c>
      <c r="X81" s="289">
        <f>第4表01元データ!Y81</f>
        <v>497</v>
      </c>
      <c r="Y81" s="289">
        <f>第4表01元データ!Z81</f>
        <v>152</v>
      </c>
      <c r="Z81" s="289">
        <f>第4表01元データ!AA81</f>
        <v>16</v>
      </c>
      <c r="AA81" s="289">
        <f>第4表01元データ!AB81</f>
        <v>4</v>
      </c>
      <c r="AC81" s="2"/>
      <c r="AD81" s="2"/>
      <c r="AE81" s="2" t="s">
        <v>5</v>
      </c>
      <c r="AF81" s="22"/>
      <c r="AG81" s="33">
        <f t="shared" si="31"/>
        <v>1.9745958429561201</v>
      </c>
      <c r="AH81" s="32">
        <f t="shared" si="17"/>
        <v>1.974537037037037</v>
      </c>
      <c r="AI81" s="32">
        <f t="shared" si="18"/>
        <v>1.9789227166276346</v>
      </c>
      <c r="AJ81" s="32">
        <f t="shared" si="19"/>
        <v>2.1687500000000002</v>
      </c>
      <c r="AK81" s="32" t="str">
        <f t="shared" si="20"/>
        <v>-</v>
      </c>
      <c r="AL81" s="32">
        <f t="shared" si="21"/>
        <v>1.6734006734006734</v>
      </c>
      <c r="AM81" s="32">
        <f t="shared" si="22"/>
        <v>1.974025974025974</v>
      </c>
      <c r="AN81" s="32">
        <f t="shared" si="23"/>
        <v>1.6</v>
      </c>
      <c r="AO81" s="32">
        <f t="shared" si="24"/>
        <v>2</v>
      </c>
    </row>
    <row r="82" spans="1:41" ht="13.5" customHeight="1">
      <c r="A82" s="2"/>
      <c r="B82" s="2"/>
      <c r="C82" s="2" t="s">
        <v>6</v>
      </c>
      <c r="D82" s="22"/>
      <c r="E82" s="27">
        <f t="shared" si="25"/>
        <v>623</v>
      </c>
      <c r="F82" s="25">
        <f t="shared" si="26"/>
        <v>611</v>
      </c>
      <c r="G82" s="294">
        <f t="shared" si="27"/>
        <v>605</v>
      </c>
      <c r="H82" s="289">
        <v>247</v>
      </c>
      <c r="I82" s="289">
        <v>143</v>
      </c>
      <c r="J82" s="289">
        <v>172</v>
      </c>
      <c r="K82" s="289">
        <v>43</v>
      </c>
      <c r="L82" s="289">
        <v>6</v>
      </c>
      <c r="M82" s="289">
        <v>12</v>
      </c>
      <c r="O82" s="2"/>
      <c r="P82" s="2"/>
      <c r="Q82" s="2" t="s">
        <v>6</v>
      </c>
      <c r="R82" s="22"/>
      <c r="S82" s="27">
        <f t="shared" si="28"/>
        <v>1081</v>
      </c>
      <c r="T82" s="25">
        <f t="shared" si="29"/>
        <v>1064</v>
      </c>
      <c r="U82" s="25">
        <f t="shared" si="30"/>
        <v>1058</v>
      </c>
      <c r="V82" s="289">
        <f>第4表01元データ!W82</f>
        <v>536</v>
      </c>
      <c r="W82" s="289">
        <f>第4表01元データ!X82</f>
        <v>257</v>
      </c>
      <c r="X82" s="289">
        <f>第4表01元データ!Y82</f>
        <v>198</v>
      </c>
      <c r="Y82" s="289">
        <f>第4表01元データ!Z82</f>
        <v>67</v>
      </c>
      <c r="Z82" s="289">
        <f>第4表01元データ!AA82</f>
        <v>6</v>
      </c>
      <c r="AA82" s="289">
        <f>第4表01元データ!AB82</f>
        <v>17</v>
      </c>
      <c r="AC82" s="2"/>
      <c r="AD82" s="2"/>
      <c r="AE82" s="2" t="s">
        <v>6</v>
      </c>
      <c r="AF82" s="22"/>
      <c r="AG82" s="33">
        <f t="shared" si="31"/>
        <v>1.7351524879614768</v>
      </c>
      <c r="AH82" s="32">
        <f t="shared" si="17"/>
        <v>1.7414075286415711</v>
      </c>
      <c r="AI82" s="32">
        <f t="shared" si="18"/>
        <v>1.7487603305785124</v>
      </c>
      <c r="AJ82" s="32">
        <f t="shared" si="19"/>
        <v>2.1700404858299596</v>
      </c>
      <c r="AK82" s="32">
        <f t="shared" si="20"/>
        <v>1.7972027972027973</v>
      </c>
      <c r="AL82" s="32">
        <f t="shared" si="21"/>
        <v>1.1511627906976745</v>
      </c>
      <c r="AM82" s="32">
        <f t="shared" si="22"/>
        <v>1.558139534883721</v>
      </c>
      <c r="AN82" s="32">
        <f t="shared" si="23"/>
        <v>1</v>
      </c>
      <c r="AO82" s="32">
        <f t="shared" si="24"/>
        <v>1.4166666666666667</v>
      </c>
    </row>
    <row r="83" spans="1:41" ht="13.5" customHeight="1">
      <c r="A83" s="2"/>
      <c r="B83" s="2"/>
      <c r="C83" s="2" t="s">
        <v>10</v>
      </c>
      <c r="D83" s="22"/>
      <c r="E83" s="27">
        <f t="shared" si="25"/>
        <v>56</v>
      </c>
      <c r="F83" s="25">
        <f t="shared" si="26"/>
        <v>55</v>
      </c>
      <c r="G83" s="294">
        <f t="shared" si="27"/>
        <v>53</v>
      </c>
      <c r="H83" s="289">
        <v>18</v>
      </c>
      <c r="I83" s="289" t="s">
        <v>313</v>
      </c>
      <c r="J83" s="289">
        <v>35</v>
      </c>
      <c r="K83" s="289" t="s">
        <v>313</v>
      </c>
      <c r="L83" s="289">
        <v>2</v>
      </c>
      <c r="M83" s="289">
        <v>1</v>
      </c>
      <c r="O83" s="2"/>
      <c r="P83" s="2"/>
      <c r="Q83" s="2" t="s">
        <v>10</v>
      </c>
      <c r="R83" s="22"/>
      <c r="S83" s="27">
        <f t="shared" si="28"/>
        <v>72</v>
      </c>
      <c r="T83" s="25">
        <f t="shared" si="29"/>
        <v>71</v>
      </c>
      <c r="U83" s="25">
        <f t="shared" si="30"/>
        <v>69</v>
      </c>
      <c r="V83" s="289">
        <f>第4表01元データ!W83</f>
        <v>31</v>
      </c>
      <c r="W83" s="289" t="str">
        <f>第4表01元データ!X83</f>
        <v>-</v>
      </c>
      <c r="X83" s="289">
        <f>第4表01元データ!Y83</f>
        <v>38</v>
      </c>
      <c r="Y83" s="289" t="str">
        <f>第4表01元データ!Z83</f>
        <v>-</v>
      </c>
      <c r="Z83" s="289">
        <f>第4表01元データ!AA83</f>
        <v>2</v>
      </c>
      <c r="AA83" s="289">
        <f>第4表01元データ!AB83</f>
        <v>1</v>
      </c>
      <c r="AC83" s="2"/>
      <c r="AD83" s="2"/>
      <c r="AE83" s="2" t="s">
        <v>10</v>
      </c>
      <c r="AF83" s="22"/>
      <c r="AG83" s="33">
        <f t="shared" si="31"/>
        <v>1.2857142857142858</v>
      </c>
      <c r="AH83" s="32">
        <f t="shared" si="17"/>
        <v>1.290909090909091</v>
      </c>
      <c r="AI83" s="32">
        <f t="shared" si="18"/>
        <v>1.3018867924528301</v>
      </c>
      <c r="AJ83" s="32">
        <f t="shared" si="19"/>
        <v>1.7222222222222223</v>
      </c>
      <c r="AK83" s="32" t="str">
        <f t="shared" si="20"/>
        <v>-</v>
      </c>
      <c r="AL83" s="32">
        <f t="shared" si="21"/>
        <v>1.0857142857142856</v>
      </c>
      <c r="AM83" s="32" t="str">
        <f t="shared" si="22"/>
        <v>-</v>
      </c>
      <c r="AN83" s="32">
        <f t="shared" si="23"/>
        <v>1</v>
      </c>
      <c r="AO83" s="32">
        <f t="shared" si="24"/>
        <v>1</v>
      </c>
    </row>
    <row r="84" spans="1:41" ht="13.5" customHeight="1">
      <c r="A84" s="2"/>
      <c r="B84" s="2"/>
      <c r="C84" s="2" t="s">
        <v>11</v>
      </c>
      <c r="D84" s="22"/>
      <c r="E84" s="27">
        <f t="shared" si="25"/>
        <v>6</v>
      </c>
      <c r="F84" s="25">
        <f t="shared" si="26"/>
        <v>6</v>
      </c>
      <c r="G84" s="294">
        <f t="shared" si="27"/>
        <v>6</v>
      </c>
      <c r="H84" s="289">
        <v>5</v>
      </c>
      <c r="I84" s="289" t="s">
        <v>313</v>
      </c>
      <c r="J84" s="289">
        <v>1</v>
      </c>
      <c r="K84" s="289" t="s">
        <v>313</v>
      </c>
      <c r="L84" s="289" t="s">
        <v>313</v>
      </c>
      <c r="M84" s="289" t="s">
        <v>313</v>
      </c>
      <c r="O84" s="2"/>
      <c r="P84" s="2"/>
      <c r="Q84" s="2" t="s">
        <v>11</v>
      </c>
      <c r="R84" s="22"/>
      <c r="S84" s="27">
        <f t="shared" si="28"/>
        <v>10</v>
      </c>
      <c r="T84" s="25">
        <f t="shared" si="29"/>
        <v>10</v>
      </c>
      <c r="U84" s="25">
        <f t="shared" si="30"/>
        <v>10</v>
      </c>
      <c r="V84" s="289">
        <f>第4表01元データ!W84</f>
        <v>8</v>
      </c>
      <c r="W84" s="289" t="str">
        <f>第4表01元データ!X84</f>
        <v>-</v>
      </c>
      <c r="X84" s="289">
        <f>第4表01元データ!Y84</f>
        <v>2</v>
      </c>
      <c r="Y84" s="289" t="str">
        <f>第4表01元データ!Z84</f>
        <v>-</v>
      </c>
      <c r="Z84" s="289" t="str">
        <f>第4表01元データ!AA84</f>
        <v>-</v>
      </c>
      <c r="AA84" s="289" t="str">
        <f>第4表01元データ!AB84</f>
        <v>-</v>
      </c>
      <c r="AC84" s="2"/>
      <c r="AD84" s="2"/>
      <c r="AE84" s="2" t="s">
        <v>11</v>
      </c>
      <c r="AF84" s="22"/>
      <c r="AG84" s="33">
        <f t="shared" si="31"/>
        <v>1.6666666666666667</v>
      </c>
      <c r="AH84" s="32">
        <f t="shared" si="17"/>
        <v>1.6666666666666667</v>
      </c>
      <c r="AI84" s="32">
        <f t="shared" si="18"/>
        <v>1.6666666666666667</v>
      </c>
      <c r="AJ84" s="32">
        <f t="shared" si="19"/>
        <v>1.6</v>
      </c>
      <c r="AK84" s="32" t="str">
        <f t="shared" si="20"/>
        <v>-</v>
      </c>
      <c r="AL84" s="32">
        <f t="shared" si="21"/>
        <v>2</v>
      </c>
      <c r="AM84" s="32" t="str">
        <f t="shared" si="22"/>
        <v>-</v>
      </c>
      <c r="AN84" s="32" t="str">
        <f t="shared" si="23"/>
        <v>-</v>
      </c>
      <c r="AO84" s="32" t="str">
        <f t="shared" si="24"/>
        <v>-</v>
      </c>
    </row>
    <row r="85" spans="1:41" ht="13.5" customHeight="1">
      <c r="A85" s="2"/>
      <c r="B85" s="2" t="s">
        <v>29</v>
      </c>
      <c r="C85" s="2"/>
      <c r="D85" s="22"/>
      <c r="E85" s="25">
        <f t="shared" si="25"/>
        <v>1449</v>
      </c>
      <c r="F85" s="25">
        <f t="shared" si="26"/>
        <v>1443</v>
      </c>
      <c r="G85" s="294">
        <f t="shared" si="27"/>
        <v>1414</v>
      </c>
      <c r="H85" s="289">
        <v>865</v>
      </c>
      <c r="I85" s="289">
        <v>305</v>
      </c>
      <c r="J85" s="289">
        <v>225</v>
      </c>
      <c r="K85" s="289">
        <v>19</v>
      </c>
      <c r="L85" s="289">
        <v>29</v>
      </c>
      <c r="M85" s="289">
        <v>6</v>
      </c>
      <c r="O85" s="2"/>
      <c r="P85" s="2" t="s">
        <v>29</v>
      </c>
      <c r="Q85" s="2"/>
      <c r="R85" s="22"/>
      <c r="S85" s="25">
        <f t="shared" si="28"/>
        <v>2949</v>
      </c>
      <c r="T85" s="25">
        <f t="shared" si="29"/>
        <v>2928</v>
      </c>
      <c r="U85" s="25">
        <f t="shared" si="30"/>
        <v>2878</v>
      </c>
      <c r="V85" s="289">
        <f>第4表01元データ!W85</f>
        <v>1893</v>
      </c>
      <c r="W85" s="289">
        <f>第4表01元データ!X85</f>
        <v>566</v>
      </c>
      <c r="X85" s="289">
        <f>第4表01元データ!Y85</f>
        <v>388</v>
      </c>
      <c r="Y85" s="289">
        <f>第4表01元データ!Z85</f>
        <v>31</v>
      </c>
      <c r="Z85" s="289">
        <f>第4表01元データ!AA85</f>
        <v>50</v>
      </c>
      <c r="AA85" s="289">
        <f>第4表01元データ!AB85</f>
        <v>21</v>
      </c>
      <c r="AC85" s="2"/>
      <c r="AD85" s="2" t="s">
        <v>29</v>
      </c>
      <c r="AE85" s="2"/>
      <c r="AF85" s="22"/>
      <c r="AG85" s="33">
        <f t="shared" si="31"/>
        <v>2.0351966873706004</v>
      </c>
      <c r="AH85" s="32">
        <f t="shared" si="17"/>
        <v>2.0291060291060292</v>
      </c>
      <c r="AI85" s="32">
        <f t="shared" si="18"/>
        <v>2.0353606789250356</v>
      </c>
      <c r="AJ85" s="32">
        <f t="shared" si="19"/>
        <v>2.1884393063583816</v>
      </c>
      <c r="AK85" s="32">
        <f t="shared" si="20"/>
        <v>1.8557377049180328</v>
      </c>
      <c r="AL85" s="32">
        <f t="shared" si="21"/>
        <v>1.7244444444444444</v>
      </c>
      <c r="AM85" s="32">
        <f t="shared" si="22"/>
        <v>1.631578947368421</v>
      </c>
      <c r="AN85" s="32">
        <f t="shared" si="23"/>
        <v>1.7241379310344827</v>
      </c>
      <c r="AO85" s="32">
        <f t="shared" si="24"/>
        <v>3.5</v>
      </c>
    </row>
    <row r="86" spans="1:41" ht="13.5" customHeight="1">
      <c r="A86" s="2"/>
      <c r="B86" s="2"/>
      <c r="C86" s="2" t="s">
        <v>4</v>
      </c>
      <c r="D86" s="22"/>
      <c r="E86" s="27">
        <f t="shared" si="25"/>
        <v>658</v>
      </c>
      <c r="F86" s="25">
        <f t="shared" si="26"/>
        <v>653</v>
      </c>
      <c r="G86" s="294">
        <f t="shared" si="27"/>
        <v>635</v>
      </c>
      <c r="H86" s="289">
        <v>430</v>
      </c>
      <c r="I86" s="289" t="s">
        <v>313</v>
      </c>
      <c r="J86" s="289">
        <v>186</v>
      </c>
      <c r="K86" s="289">
        <v>19</v>
      </c>
      <c r="L86" s="289">
        <v>18</v>
      </c>
      <c r="M86" s="289">
        <v>5</v>
      </c>
      <c r="O86" s="2"/>
      <c r="P86" s="2"/>
      <c r="Q86" s="2" t="s">
        <v>4</v>
      </c>
      <c r="R86" s="22"/>
      <c r="S86" s="27">
        <f t="shared" si="28"/>
        <v>1326</v>
      </c>
      <c r="T86" s="25">
        <f t="shared" si="29"/>
        <v>1306</v>
      </c>
      <c r="U86" s="25">
        <f t="shared" si="30"/>
        <v>1276</v>
      </c>
      <c r="V86" s="289">
        <f>第4表01元データ!W86</f>
        <v>932</v>
      </c>
      <c r="W86" s="289" t="str">
        <f>第4表01元データ!X86</f>
        <v>-</v>
      </c>
      <c r="X86" s="289">
        <f>第4表01元データ!Y86</f>
        <v>313</v>
      </c>
      <c r="Y86" s="289">
        <f>第4表01元データ!Z86</f>
        <v>31</v>
      </c>
      <c r="Z86" s="289">
        <f>第4表01元データ!AA86</f>
        <v>30</v>
      </c>
      <c r="AA86" s="289">
        <f>第4表01元データ!AB86</f>
        <v>20</v>
      </c>
      <c r="AC86" s="2"/>
      <c r="AD86" s="2"/>
      <c r="AE86" s="2" t="s">
        <v>4</v>
      </c>
      <c r="AF86" s="22"/>
      <c r="AG86" s="33">
        <f t="shared" si="31"/>
        <v>2.0151975683890577</v>
      </c>
      <c r="AH86" s="32">
        <f t="shared" si="17"/>
        <v>2</v>
      </c>
      <c r="AI86" s="32">
        <f t="shared" si="18"/>
        <v>2.0094488188976376</v>
      </c>
      <c r="AJ86" s="32">
        <f t="shared" si="19"/>
        <v>2.1674418604651162</v>
      </c>
      <c r="AK86" s="32" t="str">
        <f t="shared" si="20"/>
        <v>-</v>
      </c>
      <c r="AL86" s="32">
        <f t="shared" si="21"/>
        <v>1.6827956989247312</v>
      </c>
      <c r="AM86" s="32">
        <f t="shared" si="22"/>
        <v>1.631578947368421</v>
      </c>
      <c r="AN86" s="32">
        <f t="shared" si="23"/>
        <v>1.6666666666666667</v>
      </c>
      <c r="AO86" s="32">
        <f t="shared" si="24"/>
        <v>4</v>
      </c>
    </row>
    <row r="87" spans="1:41" ht="13.5" customHeight="1">
      <c r="A87" s="2"/>
      <c r="B87" s="2"/>
      <c r="C87" s="2" t="s">
        <v>5</v>
      </c>
      <c r="D87" s="22"/>
      <c r="E87" s="27">
        <f t="shared" si="25"/>
        <v>791</v>
      </c>
      <c r="F87" s="25">
        <f t="shared" si="26"/>
        <v>790</v>
      </c>
      <c r="G87" s="294">
        <f t="shared" si="27"/>
        <v>779</v>
      </c>
      <c r="H87" s="289">
        <v>435</v>
      </c>
      <c r="I87" s="289">
        <v>305</v>
      </c>
      <c r="J87" s="289">
        <v>39</v>
      </c>
      <c r="K87" s="289" t="s">
        <v>313</v>
      </c>
      <c r="L87" s="289">
        <v>11</v>
      </c>
      <c r="M87" s="289">
        <v>1</v>
      </c>
      <c r="O87" s="2"/>
      <c r="P87" s="2"/>
      <c r="Q87" s="2" t="s">
        <v>5</v>
      </c>
      <c r="R87" s="22"/>
      <c r="S87" s="27">
        <f t="shared" si="28"/>
        <v>1623</v>
      </c>
      <c r="T87" s="25">
        <f t="shared" si="29"/>
        <v>1622</v>
      </c>
      <c r="U87" s="25">
        <f t="shared" si="30"/>
        <v>1602</v>
      </c>
      <c r="V87" s="289">
        <f>第4表01元データ!W87</f>
        <v>961</v>
      </c>
      <c r="W87" s="289">
        <f>第4表01元データ!X87</f>
        <v>566</v>
      </c>
      <c r="X87" s="289">
        <f>第4表01元データ!Y87</f>
        <v>75</v>
      </c>
      <c r="Y87" s="289" t="str">
        <f>第4表01元データ!Z87</f>
        <v>-</v>
      </c>
      <c r="Z87" s="289">
        <f>第4表01元データ!AA87</f>
        <v>20</v>
      </c>
      <c r="AA87" s="289">
        <f>第4表01元データ!AB87</f>
        <v>1</v>
      </c>
      <c r="AC87" s="2"/>
      <c r="AD87" s="2"/>
      <c r="AE87" s="2" t="s">
        <v>5</v>
      </c>
      <c r="AF87" s="22"/>
      <c r="AG87" s="33">
        <f t="shared" si="31"/>
        <v>2.0518331226295827</v>
      </c>
      <c r="AH87" s="32">
        <f t="shared" si="17"/>
        <v>2.0531645569620252</v>
      </c>
      <c r="AI87" s="32">
        <f t="shared" si="18"/>
        <v>2.0564826700898586</v>
      </c>
      <c r="AJ87" s="32">
        <f t="shared" si="19"/>
        <v>2.2091954022988505</v>
      </c>
      <c r="AK87" s="32">
        <f t="shared" si="20"/>
        <v>1.8557377049180328</v>
      </c>
      <c r="AL87" s="32">
        <f t="shared" si="21"/>
        <v>1.9230769230769231</v>
      </c>
      <c r="AM87" s="32" t="str">
        <f t="shared" si="22"/>
        <v>-</v>
      </c>
      <c r="AN87" s="32">
        <f t="shared" si="23"/>
        <v>1.8181818181818181</v>
      </c>
      <c r="AO87" s="32">
        <f t="shared" si="24"/>
        <v>1</v>
      </c>
    </row>
    <row r="88" spans="1:41" ht="13.5" customHeight="1">
      <c r="A88" s="2"/>
      <c r="B88" s="2" t="s">
        <v>30</v>
      </c>
      <c r="C88" s="2"/>
      <c r="D88" s="22"/>
      <c r="E88" s="27" t="str">
        <f t="shared" si="25"/>
        <v>-</v>
      </c>
      <c r="F88" s="25" t="str">
        <f t="shared" si="26"/>
        <v>-</v>
      </c>
      <c r="G88" s="294" t="str">
        <f t="shared" si="27"/>
        <v>-</v>
      </c>
      <c r="H88" s="289" t="s">
        <v>313</v>
      </c>
      <c r="I88" s="289" t="s">
        <v>313</v>
      </c>
      <c r="J88" s="289" t="s">
        <v>313</v>
      </c>
      <c r="K88" s="289" t="s">
        <v>313</v>
      </c>
      <c r="L88" s="289" t="s">
        <v>313</v>
      </c>
      <c r="M88" s="289" t="s">
        <v>313</v>
      </c>
      <c r="O88" s="2"/>
      <c r="P88" s="2" t="s">
        <v>30</v>
      </c>
      <c r="Q88" s="2"/>
      <c r="R88" s="22"/>
      <c r="S88" s="27" t="str">
        <f t="shared" si="28"/>
        <v>-</v>
      </c>
      <c r="T88" s="25" t="str">
        <f t="shared" si="29"/>
        <v>-</v>
      </c>
      <c r="U88" s="25" t="str">
        <f t="shared" si="30"/>
        <v>-</v>
      </c>
      <c r="V88" s="289" t="str">
        <f>第4表01元データ!W88</f>
        <v>-</v>
      </c>
      <c r="W88" s="289" t="str">
        <f>第4表01元データ!X88</f>
        <v>-</v>
      </c>
      <c r="X88" s="289" t="str">
        <f>第4表01元データ!Y88</f>
        <v>-</v>
      </c>
      <c r="Y88" s="289" t="str">
        <f>第4表01元データ!Z88</f>
        <v>-</v>
      </c>
      <c r="Z88" s="289" t="str">
        <f>第4表01元データ!AA88</f>
        <v>-</v>
      </c>
      <c r="AA88" s="289" t="str">
        <f>第4表01元データ!AB88</f>
        <v>-</v>
      </c>
      <c r="AC88" s="2"/>
      <c r="AD88" s="2" t="s">
        <v>30</v>
      </c>
      <c r="AE88" s="2"/>
      <c r="AF88" s="22"/>
      <c r="AG88" s="33" t="str">
        <f t="shared" si="31"/>
        <v>-</v>
      </c>
      <c r="AH88" s="32" t="str">
        <f t="shared" si="17"/>
        <v>-</v>
      </c>
      <c r="AI88" s="32" t="str">
        <f t="shared" si="18"/>
        <v>-</v>
      </c>
      <c r="AJ88" s="32" t="str">
        <f t="shared" si="19"/>
        <v>-</v>
      </c>
      <c r="AK88" s="32" t="str">
        <f t="shared" si="20"/>
        <v>-</v>
      </c>
      <c r="AL88" s="32" t="str">
        <f t="shared" si="21"/>
        <v>-</v>
      </c>
      <c r="AM88" s="32" t="str">
        <f t="shared" si="22"/>
        <v>-</v>
      </c>
      <c r="AN88" s="32" t="str">
        <f t="shared" si="23"/>
        <v>-</v>
      </c>
      <c r="AO88" s="32" t="str">
        <f t="shared" si="24"/>
        <v>-</v>
      </c>
    </row>
    <row r="89" spans="1:41" ht="13.5" customHeight="1">
      <c r="A89" s="2"/>
      <c r="B89" s="2"/>
      <c r="C89" s="2" t="s">
        <v>4</v>
      </c>
      <c r="D89" s="22"/>
      <c r="E89" s="27" t="str">
        <f t="shared" si="25"/>
        <v>-</v>
      </c>
      <c r="F89" s="25" t="str">
        <f t="shared" si="26"/>
        <v>-</v>
      </c>
      <c r="G89" s="294" t="str">
        <f t="shared" si="27"/>
        <v>-</v>
      </c>
      <c r="H89" s="289"/>
      <c r="I89" s="289"/>
      <c r="J89" s="289"/>
      <c r="K89" s="289"/>
      <c r="L89" s="289"/>
      <c r="M89" s="289"/>
      <c r="O89" s="2"/>
      <c r="P89" s="2"/>
      <c r="Q89" s="2" t="s">
        <v>4</v>
      </c>
      <c r="R89" s="22"/>
      <c r="S89" s="27" t="str">
        <f t="shared" si="28"/>
        <v>-</v>
      </c>
      <c r="T89" s="25" t="str">
        <f t="shared" si="29"/>
        <v>-</v>
      </c>
      <c r="U89" s="25" t="str">
        <f t="shared" si="30"/>
        <v>-</v>
      </c>
      <c r="V89" s="289">
        <f>第4表01元データ!W89</f>
        <v>0</v>
      </c>
      <c r="W89" s="289">
        <f>第4表01元データ!X89</f>
        <v>0</v>
      </c>
      <c r="X89" s="289">
        <f>第4表01元データ!Y89</f>
        <v>0</v>
      </c>
      <c r="Y89" s="289">
        <f>第4表01元データ!Z89</f>
        <v>0</v>
      </c>
      <c r="Z89" s="289">
        <f>第4表01元データ!AA89</f>
        <v>0</v>
      </c>
      <c r="AA89" s="289">
        <f>第4表01元データ!AB89</f>
        <v>0</v>
      </c>
      <c r="AC89" s="2"/>
      <c r="AD89" s="2"/>
      <c r="AE89" s="2" t="s">
        <v>4</v>
      </c>
      <c r="AF89" s="22"/>
      <c r="AG89" s="33" t="str">
        <f t="shared" si="31"/>
        <v>-</v>
      </c>
      <c r="AH89" s="32" t="str">
        <f t="shared" si="17"/>
        <v>-</v>
      </c>
      <c r="AI89" s="32" t="str">
        <f t="shared" si="18"/>
        <v>-</v>
      </c>
      <c r="AJ89" s="32" t="e">
        <f t="shared" si="19"/>
        <v>#DIV/0!</v>
      </c>
      <c r="AK89" s="32" t="e">
        <f t="shared" si="20"/>
        <v>#DIV/0!</v>
      </c>
      <c r="AL89" s="32" t="e">
        <f t="shared" si="21"/>
        <v>#DIV/0!</v>
      </c>
      <c r="AM89" s="32" t="e">
        <f t="shared" si="22"/>
        <v>#DIV/0!</v>
      </c>
      <c r="AN89" s="32" t="e">
        <f t="shared" si="23"/>
        <v>#DIV/0!</v>
      </c>
      <c r="AO89" s="32" t="e">
        <f t="shared" si="24"/>
        <v>#DIV/0!</v>
      </c>
    </row>
    <row r="90" spans="1:41" ht="13.5" customHeight="1">
      <c r="A90" s="2"/>
      <c r="B90" s="2"/>
      <c r="C90" s="2" t="s">
        <v>5</v>
      </c>
      <c r="D90" s="22"/>
      <c r="E90" s="27" t="str">
        <f t="shared" si="25"/>
        <v>-</v>
      </c>
      <c r="F90" s="25" t="str">
        <f t="shared" si="26"/>
        <v>-</v>
      </c>
      <c r="G90" s="294" t="str">
        <f t="shared" si="27"/>
        <v>-</v>
      </c>
      <c r="H90" s="289"/>
      <c r="I90" s="289"/>
      <c r="J90" s="289"/>
      <c r="K90" s="289"/>
      <c r="L90" s="289"/>
      <c r="M90" s="289"/>
      <c r="O90" s="2"/>
      <c r="P90" s="2"/>
      <c r="Q90" s="2" t="s">
        <v>5</v>
      </c>
      <c r="R90" s="22"/>
      <c r="S90" s="27" t="str">
        <f t="shared" si="28"/>
        <v>-</v>
      </c>
      <c r="T90" s="25" t="str">
        <f t="shared" si="29"/>
        <v>-</v>
      </c>
      <c r="U90" s="25" t="str">
        <f t="shared" si="30"/>
        <v>-</v>
      </c>
      <c r="V90" s="289">
        <f>第4表01元データ!W90</f>
        <v>0</v>
      </c>
      <c r="W90" s="289">
        <f>第4表01元データ!X90</f>
        <v>0</v>
      </c>
      <c r="X90" s="289">
        <f>第4表01元データ!Y90</f>
        <v>0</v>
      </c>
      <c r="Y90" s="289">
        <f>第4表01元データ!Z90</f>
        <v>0</v>
      </c>
      <c r="Z90" s="289">
        <f>第4表01元データ!AA90</f>
        <v>0</v>
      </c>
      <c r="AA90" s="289">
        <f>第4表01元データ!AB90</f>
        <v>0</v>
      </c>
      <c r="AC90" s="2"/>
      <c r="AD90" s="2"/>
      <c r="AE90" s="2" t="s">
        <v>5</v>
      </c>
      <c r="AF90" s="22"/>
      <c r="AG90" s="33" t="str">
        <f t="shared" si="31"/>
        <v>-</v>
      </c>
      <c r="AH90" s="32" t="str">
        <f t="shared" si="17"/>
        <v>-</v>
      </c>
      <c r="AI90" s="32" t="str">
        <f t="shared" si="18"/>
        <v>-</v>
      </c>
      <c r="AJ90" s="32" t="e">
        <f t="shared" si="19"/>
        <v>#DIV/0!</v>
      </c>
      <c r="AK90" s="32" t="e">
        <f t="shared" si="20"/>
        <v>#DIV/0!</v>
      </c>
      <c r="AL90" s="32" t="e">
        <f t="shared" si="21"/>
        <v>#DIV/0!</v>
      </c>
      <c r="AM90" s="32" t="e">
        <f t="shared" si="22"/>
        <v>#DIV/0!</v>
      </c>
      <c r="AN90" s="32" t="e">
        <f t="shared" si="23"/>
        <v>#DIV/0!</v>
      </c>
      <c r="AO90" s="32" t="e">
        <f t="shared" si="24"/>
        <v>#DIV/0!</v>
      </c>
    </row>
    <row r="91" spans="1:41" ht="13.5" customHeight="1">
      <c r="A91" s="2"/>
      <c r="B91" s="2" t="s">
        <v>31</v>
      </c>
      <c r="C91" s="2"/>
      <c r="D91" s="22"/>
      <c r="E91" s="25">
        <f t="shared" si="25"/>
        <v>2383</v>
      </c>
      <c r="F91" s="25">
        <f t="shared" si="26"/>
        <v>2372</v>
      </c>
      <c r="G91" s="294">
        <f t="shared" si="27"/>
        <v>2323</v>
      </c>
      <c r="H91" s="289">
        <v>1136</v>
      </c>
      <c r="I91" s="289">
        <v>9</v>
      </c>
      <c r="J91" s="289">
        <v>1142</v>
      </c>
      <c r="K91" s="289">
        <v>36</v>
      </c>
      <c r="L91" s="289">
        <v>49</v>
      </c>
      <c r="M91" s="289">
        <v>11</v>
      </c>
      <c r="O91" s="2"/>
      <c r="P91" s="2" t="s">
        <v>31</v>
      </c>
      <c r="Q91" s="2"/>
      <c r="R91" s="22"/>
      <c r="S91" s="25">
        <f t="shared" si="28"/>
        <v>4022</v>
      </c>
      <c r="T91" s="25">
        <f t="shared" si="29"/>
        <v>4003</v>
      </c>
      <c r="U91" s="25">
        <f t="shared" si="30"/>
        <v>3941</v>
      </c>
      <c r="V91" s="289">
        <f>第4表01元データ!W91</f>
        <v>2263</v>
      </c>
      <c r="W91" s="289">
        <f>第4表01元データ!X91</f>
        <v>15</v>
      </c>
      <c r="X91" s="289">
        <f>第4表01元データ!Y91</f>
        <v>1594</v>
      </c>
      <c r="Y91" s="289">
        <f>第4表01元データ!Z91</f>
        <v>69</v>
      </c>
      <c r="Z91" s="289">
        <f>第4表01元データ!AA91</f>
        <v>62</v>
      </c>
      <c r="AA91" s="289">
        <f>第4表01元データ!AB91</f>
        <v>19</v>
      </c>
      <c r="AC91" s="2"/>
      <c r="AD91" s="2" t="s">
        <v>31</v>
      </c>
      <c r="AE91" s="2"/>
      <c r="AF91" s="22"/>
      <c r="AG91" s="33">
        <f t="shared" si="31"/>
        <v>1.687788501888376</v>
      </c>
      <c r="AH91" s="32">
        <f t="shared" si="17"/>
        <v>1.6876053962900506</v>
      </c>
      <c r="AI91" s="32">
        <f t="shared" si="18"/>
        <v>1.6965131295738269</v>
      </c>
      <c r="AJ91" s="32">
        <f t="shared" si="19"/>
        <v>1.9920774647887325</v>
      </c>
      <c r="AK91" s="32">
        <f t="shared" si="20"/>
        <v>1.6666666666666667</v>
      </c>
      <c r="AL91" s="32">
        <f t="shared" si="21"/>
        <v>1.3957968476357268</v>
      </c>
      <c r="AM91" s="32">
        <f t="shared" si="22"/>
        <v>1.9166666666666667</v>
      </c>
      <c r="AN91" s="32">
        <f t="shared" si="23"/>
        <v>1.2653061224489797</v>
      </c>
      <c r="AO91" s="32">
        <f t="shared" si="24"/>
        <v>1.7272727272727273</v>
      </c>
    </row>
    <row r="92" spans="1:41" ht="13.5" customHeight="1">
      <c r="A92" s="2"/>
      <c r="B92" s="2"/>
      <c r="C92" s="2" t="s">
        <v>4</v>
      </c>
      <c r="D92" s="22"/>
      <c r="E92" s="27">
        <f t="shared" si="25"/>
        <v>207</v>
      </c>
      <c r="F92" s="25">
        <f t="shared" si="26"/>
        <v>207</v>
      </c>
      <c r="G92" s="294">
        <f t="shared" si="27"/>
        <v>204</v>
      </c>
      <c r="H92" s="289">
        <v>60</v>
      </c>
      <c r="I92" s="289" t="s">
        <v>313</v>
      </c>
      <c r="J92" s="289">
        <v>137</v>
      </c>
      <c r="K92" s="289">
        <v>7</v>
      </c>
      <c r="L92" s="289">
        <v>3</v>
      </c>
      <c r="M92" s="289" t="s">
        <v>313</v>
      </c>
      <c r="O92" s="2"/>
      <c r="P92" s="2"/>
      <c r="Q92" s="2" t="s">
        <v>4</v>
      </c>
      <c r="R92" s="22"/>
      <c r="S92" s="27">
        <f t="shared" si="28"/>
        <v>287</v>
      </c>
      <c r="T92" s="25">
        <f t="shared" si="29"/>
        <v>287</v>
      </c>
      <c r="U92" s="25">
        <f t="shared" si="30"/>
        <v>283</v>
      </c>
      <c r="V92" s="289">
        <f>第4表01元データ!W92</f>
        <v>106</v>
      </c>
      <c r="W92" s="289" t="str">
        <f>第4表01元データ!X92</f>
        <v>-</v>
      </c>
      <c r="X92" s="289">
        <f>第4表01元データ!Y92</f>
        <v>162</v>
      </c>
      <c r="Y92" s="289">
        <f>第4表01元データ!Z92</f>
        <v>15</v>
      </c>
      <c r="Z92" s="289">
        <f>第4表01元データ!AA92</f>
        <v>4</v>
      </c>
      <c r="AA92" s="289" t="str">
        <f>第4表01元データ!AB92</f>
        <v>-</v>
      </c>
      <c r="AC92" s="2"/>
      <c r="AD92" s="2"/>
      <c r="AE92" s="2" t="s">
        <v>4</v>
      </c>
      <c r="AF92" s="22"/>
      <c r="AG92" s="33">
        <f t="shared" si="31"/>
        <v>1.3864734299516908</v>
      </c>
      <c r="AH92" s="32">
        <f t="shared" si="17"/>
        <v>1.3864734299516908</v>
      </c>
      <c r="AI92" s="32">
        <f t="shared" si="18"/>
        <v>1.3872549019607843</v>
      </c>
      <c r="AJ92" s="32">
        <f t="shared" si="19"/>
        <v>1.7666666666666666</v>
      </c>
      <c r="AK92" s="32" t="str">
        <f t="shared" si="20"/>
        <v>-</v>
      </c>
      <c r="AL92" s="32">
        <f t="shared" si="21"/>
        <v>1.1824817518248176</v>
      </c>
      <c r="AM92" s="32">
        <f t="shared" si="22"/>
        <v>2.1428571428571428</v>
      </c>
      <c r="AN92" s="32">
        <f t="shared" si="23"/>
        <v>1.3333333333333333</v>
      </c>
      <c r="AO92" s="32" t="str">
        <f t="shared" si="24"/>
        <v>-</v>
      </c>
    </row>
    <row r="93" spans="1:41" ht="13.5" customHeight="1">
      <c r="A93" s="2"/>
      <c r="B93" s="2"/>
      <c r="C93" s="2" t="s">
        <v>5</v>
      </c>
      <c r="D93" s="22"/>
      <c r="E93" s="27">
        <f t="shared" si="25"/>
        <v>443</v>
      </c>
      <c r="F93" s="25">
        <f t="shared" si="26"/>
        <v>441</v>
      </c>
      <c r="G93" s="294">
        <f t="shared" si="27"/>
        <v>436</v>
      </c>
      <c r="H93" s="289">
        <v>282</v>
      </c>
      <c r="I93" s="289" t="s">
        <v>313</v>
      </c>
      <c r="J93" s="289">
        <v>148</v>
      </c>
      <c r="K93" s="289">
        <v>6</v>
      </c>
      <c r="L93" s="289">
        <v>5</v>
      </c>
      <c r="M93" s="289">
        <v>2</v>
      </c>
      <c r="O93" s="2"/>
      <c r="P93" s="2"/>
      <c r="Q93" s="2" t="s">
        <v>5</v>
      </c>
      <c r="R93" s="22"/>
      <c r="S93" s="27">
        <f t="shared" si="28"/>
        <v>792</v>
      </c>
      <c r="T93" s="25">
        <f t="shared" si="29"/>
        <v>788</v>
      </c>
      <c r="U93" s="25">
        <f t="shared" si="30"/>
        <v>782</v>
      </c>
      <c r="V93" s="289">
        <f>第4表01元データ!W93</f>
        <v>557</v>
      </c>
      <c r="W93" s="289" t="str">
        <f>第4表01元データ!X93</f>
        <v>-</v>
      </c>
      <c r="X93" s="289">
        <f>第4表01元データ!Y93</f>
        <v>209</v>
      </c>
      <c r="Y93" s="289">
        <f>第4表01元データ!Z93</f>
        <v>16</v>
      </c>
      <c r="Z93" s="289">
        <f>第4表01元データ!AA93</f>
        <v>6</v>
      </c>
      <c r="AA93" s="289">
        <f>第4表01元データ!AB93</f>
        <v>4</v>
      </c>
      <c r="AC93" s="2"/>
      <c r="AD93" s="2"/>
      <c r="AE93" s="2" t="s">
        <v>5</v>
      </c>
      <c r="AF93" s="22"/>
      <c r="AG93" s="33">
        <f t="shared" si="31"/>
        <v>1.7878103837471784</v>
      </c>
      <c r="AH93" s="32">
        <f t="shared" si="17"/>
        <v>1.7868480725623583</v>
      </c>
      <c r="AI93" s="32">
        <f t="shared" si="18"/>
        <v>1.7935779816513762</v>
      </c>
      <c r="AJ93" s="32">
        <f t="shared" si="19"/>
        <v>1.9751773049645389</v>
      </c>
      <c r="AK93" s="32" t="str">
        <f t="shared" si="20"/>
        <v>-</v>
      </c>
      <c r="AL93" s="32">
        <f t="shared" si="21"/>
        <v>1.4121621621621621</v>
      </c>
      <c r="AM93" s="32">
        <f t="shared" si="22"/>
        <v>2.6666666666666665</v>
      </c>
      <c r="AN93" s="32">
        <f t="shared" si="23"/>
        <v>1.2</v>
      </c>
      <c r="AO93" s="32">
        <f t="shared" si="24"/>
        <v>2</v>
      </c>
    </row>
    <row r="94" spans="1:41" ht="13.5" customHeight="1">
      <c r="A94" s="2"/>
      <c r="B94" s="2"/>
      <c r="C94" s="2" t="s">
        <v>6</v>
      </c>
      <c r="D94" s="22"/>
      <c r="E94" s="27">
        <f t="shared" si="25"/>
        <v>844</v>
      </c>
      <c r="F94" s="25">
        <f t="shared" si="26"/>
        <v>836</v>
      </c>
      <c r="G94" s="294">
        <f t="shared" si="27"/>
        <v>820</v>
      </c>
      <c r="H94" s="289">
        <v>383</v>
      </c>
      <c r="I94" s="289" t="s">
        <v>313</v>
      </c>
      <c r="J94" s="289">
        <v>426</v>
      </c>
      <c r="K94" s="289">
        <v>11</v>
      </c>
      <c r="L94" s="289">
        <v>16</v>
      </c>
      <c r="M94" s="289">
        <v>8</v>
      </c>
      <c r="O94" s="2"/>
      <c r="P94" s="2"/>
      <c r="Q94" s="2" t="s">
        <v>6</v>
      </c>
      <c r="R94" s="22"/>
      <c r="S94" s="27">
        <f t="shared" si="28"/>
        <v>1360</v>
      </c>
      <c r="T94" s="25">
        <f t="shared" si="29"/>
        <v>1346</v>
      </c>
      <c r="U94" s="25">
        <f t="shared" si="30"/>
        <v>1323</v>
      </c>
      <c r="V94" s="289">
        <f>第4表01元データ!W94</f>
        <v>724</v>
      </c>
      <c r="W94" s="289" t="str">
        <f>第4表01元データ!X94</f>
        <v>-</v>
      </c>
      <c r="X94" s="289">
        <f>第4表01元データ!Y94</f>
        <v>584</v>
      </c>
      <c r="Y94" s="289">
        <f>第4表01元データ!Z94</f>
        <v>15</v>
      </c>
      <c r="Z94" s="289">
        <f>第4表01元データ!AA94</f>
        <v>23</v>
      </c>
      <c r="AA94" s="289">
        <f>第4表01元データ!AB94</f>
        <v>14</v>
      </c>
      <c r="AC94" s="2"/>
      <c r="AD94" s="2"/>
      <c r="AE94" s="2" t="s">
        <v>6</v>
      </c>
      <c r="AF94" s="22"/>
      <c r="AG94" s="33">
        <f t="shared" si="31"/>
        <v>1.6113744075829384</v>
      </c>
      <c r="AH94" s="32">
        <f t="shared" si="17"/>
        <v>1.6100478468899522</v>
      </c>
      <c r="AI94" s="32">
        <f t="shared" si="18"/>
        <v>1.6134146341463416</v>
      </c>
      <c r="AJ94" s="32">
        <f t="shared" si="19"/>
        <v>1.8903394255874673</v>
      </c>
      <c r="AK94" s="32" t="str">
        <f t="shared" si="20"/>
        <v>-</v>
      </c>
      <c r="AL94" s="32">
        <f t="shared" si="21"/>
        <v>1.3708920187793427</v>
      </c>
      <c r="AM94" s="32">
        <f t="shared" si="22"/>
        <v>1.3636363636363635</v>
      </c>
      <c r="AN94" s="32">
        <f t="shared" si="23"/>
        <v>1.4375</v>
      </c>
      <c r="AO94" s="32">
        <f t="shared" si="24"/>
        <v>1.75</v>
      </c>
    </row>
    <row r="95" spans="1:41" ht="13.5" customHeight="1">
      <c r="A95" s="2"/>
      <c r="B95" s="2"/>
      <c r="C95" s="2" t="s">
        <v>10</v>
      </c>
      <c r="D95" s="22"/>
      <c r="E95" s="27">
        <f t="shared" si="25"/>
        <v>758</v>
      </c>
      <c r="F95" s="25">
        <f t="shared" si="26"/>
        <v>758</v>
      </c>
      <c r="G95" s="294">
        <f t="shared" si="27"/>
        <v>735</v>
      </c>
      <c r="H95" s="289">
        <v>325</v>
      </c>
      <c r="I95" s="289">
        <v>9</v>
      </c>
      <c r="J95" s="289">
        <v>389</v>
      </c>
      <c r="K95" s="289">
        <v>12</v>
      </c>
      <c r="L95" s="289">
        <v>23</v>
      </c>
      <c r="M95" s="289" t="s">
        <v>313</v>
      </c>
      <c r="O95" s="2"/>
      <c r="P95" s="2"/>
      <c r="Q95" s="2" t="s">
        <v>10</v>
      </c>
      <c r="R95" s="22"/>
      <c r="S95" s="27">
        <f t="shared" si="28"/>
        <v>1311</v>
      </c>
      <c r="T95" s="25">
        <f t="shared" si="29"/>
        <v>1311</v>
      </c>
      <c r="U95" s="25">
        <f t="shared" si="30"/>
        <v>1284</v>
      </c>
      <c r="V95" s="289">
        <f>第4表01元データ!W95</f>
        <v>698</v>
      </c>
      <c r="W95" s="289">
        <f>第4表01元データ!X95</f>
        <v>15</v>
      </c>
      <c r="X95" s="289">
        <f>第4表01元データ!Y95</f>
        <v>548</v>
      </c>
      <c r="Y95" s="289">
        <f>第4表01元データ!Z95</f>
        <v>23</v>
      </c>
      <c r="Z95" s="289">
        <f>第4表01元データ!AA95</f>
        <v>27</v>
      </c>
      <c r="AA95" s="289" t="str">
        <f>第4表01元データ!AB95</f>
        <v>-</v>
      </c>
      <c r="AC95" s="2"/>
      <c r="AD95" s="2"/>
      <c r="AE95" s="2" t="s">
        <v>10</v>
      </c>
      <c r="AF95" s="22"/>
      <c r="AG95" s="33">
        <f t="shared" si="31"/>
        <v>1.7295514511873351</v>
      </c>
      <c r="AH95" s="32">
        <f t="shared" si="17"/>
        <v>1.7295514511873351</v>
      </c>
      <c r="AI95" s="32">
        <f t="shared" si="18"/>
        <v>1.7469387755102042</v>
      </c>
      <c r="AJ95" s="32">
        <f t="shared" si="19"/>
        <v>2.1476923076923078</v>
      </c>
      <c r="AK95" s="32">
        <f t="shared" si="20"/>
        <v>1.6666666666666667</v>
      </c>
      <c r="AL95" s="32">
        <f t="shared" si="21"/>
        <v>1.4087403598971722</v>
      </c>
      <c r="AM95" s="32">
        <f t="shared" si="22"/>
        <v>1.9166666666666667</v>
      </c>
      <c r="AN95" s="32">
        <f t="shared" si="23"/>
        <v>1.173913043478261</v>
      </c>
      <c r="AO95" s="32" t="str">
        <f t="shared" si="24"/>
        <v>-</v>
      </c>
    </row>
    <row r="96" spans="1:41" ht="13.5" customHeight="1">
      <c r="A96" s="2"/>
      <c r="B96" s="2"/>
      <c r="C96" s="2" t="s">
        <v>11</v>
      </c>
      <c r="D96" s="22"/>
      <c r="E96" s="27">
        <f t="shared" si="25"/>
        <v>131</v>
      </c>
      <c r="F96" s="25">
        <f t="shared" si="26"/>
        <v>130</v>
      </c>
      <c r="G96" s="294">
        <f t="shared" si="27"/>
        <v>128</v>
      </c>
      <c r="H96" s="289">
        <v>86</v>
      </c>
      <c r="I96" s="289" t="s">
        <v>313</v>
      </c>
      <c r="J96" s="289">
        <v>42</v>
      </c>
      <c r="K96" s="289" t="s">
        <v>313</v>
      </c>
      <c r="L96" s="289">
        <v>2</v>
      </c>
      <c r="M96" s="289">
        <v>1</v>
      </c>
      <c r="O96" s="2"/>
      <c r="P96" s="2"/>
      <c r="Q96" s="2" t="s">
        <v>11</v>
      </c>
      <c r="R96" s="22"/>
      <c r="S96" s="27">
        <f t="shared" si="28"/>
        <v>272</v>
      </c>
      <c r="T96" s="25">
        <f t="shared" si="29"/>
        <v>271</v>
      </c>
      <c r="U96" s="25">
        <f t="shared" si="30"/>
        <v>269</v>
      </c>
      <c r="V96" s="289">
        <f>第4表01元データ!W96</f>
        <v>178</v>
      </c>
      <c r="W96" s="289" t="str">
        <f>第4表01元データ!X96</f>
        <v>-</v>
      </c>
      <c r="X96" s="289">
        <f>第4表01元データ!Y96</f>
        <v>91</v>
      </c>
      <c r="Y96" s="289" t="str">
        <f>第4表01元データ!Z96</f>
        <v>-</v>
      </c>
      <c r="Z96" s="289">
        <f>第4表01元データ!AA96</f>
        <v>2</v>
      </c>
      <c r="AA96" s="289">
        <f>第4表01元データ!AB96</f>
        <v>1</v>
      </c>
      <c r="AC96" s="2"/>
      <c r="AD96" s="2"/>
      <c r="AE96" s="2" t="s">
        <v>11</v>
      </c>
      <c r="AF96" s="22"/>
      <c r="AG96" s="33">
        <f t="shared" si="31"/>
        <v>2.0763358778625953</v>
      </c>
      <c r="AH96" s="32">
        <f t="shared" si="17"/>
        <v>2.0846153846153848</v>
      </c>
      <c r="AI96" s="32">
        <f t="shared" si="18"/>
        <v>2.1015625</v>
      </c>
      <c r="AJ96" s="32">
        <f t="shared" si="19"/>
        <v>2.0697674418604652</v>
      </c>
      <c r="AK96" s="32" t="str">
        <f t="shared" si="20"/>
        <v>-</v>
      </c>
      <c r="AL96" s="32">
        <f t="shared" si="21"/>
        <v>2.1666666666666665</v>
      </c>
      <c r="AM96" s="32" t="str">
        <f t="shared" si="22"/>
        <v>-</v>
      </c>
      <c r="AN96" s="32">
        <f t="shared" si="23"/>
        <v>1</v>
      </c>
      <c r="AO96" s="32">
        <f t="shared" si="24"/>
        <v>1</v>
      </c>
    </row>
    <row r="97" spans="1:41" ht="13.5" customHeight="1">
      <c r="A97" s="2"/>
      <c r="B97" s="2" t="s">
        <v>32</v>
      </c>
      <c r="C97" s="2"/>
      <c r="D97" s="22"/>
      <c r="E97" s="27" t="str">
        <f t="shared" si="25"/>
        <v>-</v>
      </c>
      <c r="F97" s="25" t="str">
        <f t="shared" si="26"/>
        <v>-</v>
      </c>
      <c r="G97" s="294" t="str">
        <f t="shared" si="27"/>
        <v>-</v>
      </c>
      <c r="H97" s="289" t="s">
        <v>313</v>
      </c>
      <c r="I97" s="289" t="s">
        <v>313</v>
      </c>
      <c r="J97" s="289" t="s">
        <v>313</v>
      </c>
      <c r="K97" s="289" t="s">
        <v>313</v>
      </c>
      <c r="L97" s="289" t="s">
        <v>313</v>
      </c>
      <c r="M97" s="289" t="s">
        <v>313</v>
      </c>
      <c r="O97" s="2"/>
      <c r="P97" s="2" t="s">
        <v>32</v>
      </c>
      <c r="Q97" s="2"/>
      <c r="R97" s="22"/>
      <c r="S97" s="27" t="str">
        <f t="shared" si="28"/>
        <v>-</v>
      </c>
      <c r="T97" s="25" t="str">
        <f t="shared" si="29"/>
        <v>-</v>
      </c>
      <c r="U97" s="25" t="str">
        <f t="shared" si="30"/>
        <v>-</v>
      </c>
      <c r="V97" s="289" t="str">
        <f>第4表01元データ!W97</f>
        <v>-</v>
      </c>
      <c r="W97" s="289" t="str">
        <f>第4表01元データ!X97</f>
        <v>-</v>
      </c>
      <c r="X97" s="289" t="str">
        <f>第4表01元データ!Y97</f>
        <v>-</v>
      </c>
      <c r="Y97" s="289" t="str">
        <f>第4表01元データ!Z97</f>
        <v>-</v>
      </c>
      <c r="Z97" s="289" t="str">
        <f>第4表01元データ!AA97</f>
        <v>-</v>
      </c>
      <c r="AA97" s="289" t="str">
        <f>第4表01元データ!AB97</f>
        <v>-</v>
      </c>
      <c r="AC97" s="2"/>
      <c r="AD97" s="2" t="s">
        <v>32</v>
      </c>
      <c r="AE97" s="2"/>
      <c r="AF97" s="22"/>
      <c r="AG97" s="33" t="str">
        <f t="shared" si="31"/>
        <v>-</v>
      </c>
      <c r="AH97" s="32" t="str">
        <f t="shared" si="17"/>
        <v>-</v>
      </c>
      <c r="AI97" s="32" t="str">
        <f t="shared" si="18"/>
        <v>-</v>
      </c>
      <c r="AJ97" s="32" t="str">
        <f t="shared" si="19"/>
        <v>-</v>
      </c>
      <c r="AK97" s="32" t="str">
        <f t="shared" si="20"/>
        <v>-</v>
      </c>
      <c r="AL97" s="32" t="str">
        <f t="shared" si="21"/>
        <v>-</v>
      </c>
      <c r="AM97" s="32" t="str">
        <f t="shared" si="22"/>
        <v>-</v>
      </c>
      <c r="AN97" s="32" t="str">
        <f t="shared" si="23"/>
        <v>-</v>
      </c>
      <c r="AO97" s="32" t="str">
        <f t="shared" si="24"/>
        <v>-</v>
      </c>
    </row>
    <row r="98" spans="1:41" ht="13.5" customHeight="1">
      <c r="A98" s="2"/>
      <c r="B98" s="2" t="s">
        <v>33</v>
      </c>
      <c r="C98" s="2"/>
      <c r="D98" s="22"/>
      <c r="E98" s="27">
        <f t="shared" si="25"/>
        <v>383</v>
      </c>
      <c r="F98" s="25">
        <f t="shared" si="26"/>
        <v>380</v>
      </c>
      <c r="G98" s="294">
        <f t="shared" si="27"/>
        <v>375</v>
      </c>
      <c r="H98" s="289">
        <v>207</v>
      </c>
      <c r="I98" s="289" t="s">
        <v>313</v>
      </c>
      <c r="J98" s="289">
        <v>159</v>
      </c>
      <c r="K98" s="289">
        <v>9</v>
      </c>
      <c r="L98" s="289">
        <v>5</v>
      </c>
      <c r="M98" s="289">
        <v>3</v>
      </c>
      <c r="O98" s="2"/>
      <c r="P98" s="2" t="s">
        <v>33</v>
      </c>
      <c r="Q98" s="2"/>
      <c r="R98" s="22"/>
      <c r="S98" s="27">
        <f t="shared" si="28"/>
        <v>637</v>
      </c>
      <c r="T98" s="25">
        <f t="shared" si="29"/>
        <v>631</v>
      </c>
      <c r="U98" s="25">
        <f t="shared" si="30"/>
        <v>626</v>
      </c>
      <c r="V98" s="289">
        <f>第4表01元データ!W98</f>
        <v>399</v>
      </c>
      <c r="W98" s="289" t="str">
        <f>第4表01元データ!X98</f>
        <v>-</v>
      </c>
      <c r="X98" s="289">
        <f>第4表01元データ!Y98</f>
        <v>217</v>
      </c>
      <c r="Y98" s="289">
        <f>第4表01元データ!Z98</f>
        <v>10</v>
      </c>
      <c r="Z98" s="289">
        <f>第4表01元データ!AA98</f>
        <v>5</v>
      </c>
      <c r="AA98" s="289">
        <f>第4表01元データ!AB98</f>
        <v>6</v>
      </c>
      <c r="AC98" s="2"/>
      <c r="AD98" s="2" t="s">
        <v>33</v>
      </c>
      <c r="AE98" s="2"/>
      <c r="AF98" s="22"/>
      <c r="AG98" s="33">
        <f t="shared" si="31"/>
        <v>1.6631853785900783</v>
      </c>
      <c r="AH98" s="32">
        <f t="shared" si="17"/>
        <v>1.6605263157894736</v>
      </c>
      <c r="AI98" s="32">
        <f t="shared" si="18"/>
        <v>1.6693333333333333</v>
      </c>
      <c r="AJ98" s="32">
        <f t="shared" si="19"/>
        <v>1.9275362318840579</v>
      </c>
      <c r="AK98" s="32" t="str">
        <f t="shared" si="20"/>
        <v>-</v>
      </c>
      <c r="AL98" s="32">
        <f t="shared" si="21"/>
        <v>1.3647798742138364</v>
      </c>
      <c r="AM98" s="32">
        <f t="shared" si="22"/>
        <v>1.1111111111111112</v>
      </c>
      <c r="AN98" s="32">
        <f t="shared" si="23"/>
        <v>1</v>
      </c>
      <c r="AO98" s="32">
        <f t="shared" si="24"/>
        <v>2</v>
      </c>
    </row>
    <row r="99" spans="1:41" ht="13.5" customHeight="1">
      <c r="A99" s="2"/>
      <c r="B99" s="2" t="s">
        <v>34</v>
      </c>
      <c r="C99" s="2"/>
      <c r="D99" s="22"/>
      <c r="E99" s="27">
        <f t="shared" si="25"/>
        <v>385</v>
      </c>
      <c r="F99" s="25">
        <f t="shared" si="26"/>
        <v>384</v>
      </c>
      <c r="G99" s="294">
        <f t="shared" si="27"/>
        <v>382</v>
      </c>
      <c r="H99" s="289">
        <v>119</v>
      </c>
      <c r="I99" s="289" t="s">
        <v>313</v>
      </c>
      <c r="J99" s="289">
        <v>251</v>
      </c>
      <c r="K99" s="289">
        <v>12</v>
      </c>
      <c r="L99" s="289">
        <v>2</v>
      </c>
      <c r="M99" s="289">
        <v>1</v>
      </c>
      <c r="O99" s="2"/>
      <c r="P99" s="2" t="s">
        <v>34</v>
      </c>
      <c r="Q99" s="2"/>
      <c r="R99" s="22"/>
      <c r="S99" s="27">
        <f t="shared" si="28"/>
        <v>589</v>
      </c>
      <c r="T99" s="25">
        <f t="shared" si="29"/>
        <v>588</v>
      </c>
      <c r="U99" s="25">
        <f t="shared" si="30"/>
        <v>583</v>
      </c>
      <c r="V99" s="289">
        <f>第4表01元データ!W99</f>
        <v>219</v>
      </c>
      <c r="W99" s="289" t="str">
        <f>第4表01元データ!X99</f>
        <v>-</v>
      </c>
      <c r="X99" s="289">
        <f>第4表01元データ!Y99</f>
        <v>346</v>
      </c>
      <c r="Y99" s="289">
        <f>第4表01元データ!Z99</f>
        <v>18</v>
      </c>
      <c r="Z99" s="289">
        <f>第4表01元データ!AA99</f>
        <v>5</v>
      </c>
      <c r="AA99" s="289">
        <f>第4表01元データ!AB99</f>
        <v>1</v>
      </c>
      <c r="AC99" s="2"/>
      <c r="AD99" s="2" t="s">
        <v>34</v>
      </c>
      <c r="AE99" s="2"/>
      <c r="AF99" s="22"/>
      <c r="AG99" s="33">
        <f t="shared" si="31"/>
        <v>1.5298701298701298</v>
      </c>
      <c r="AH99" s="32">
        <f t="shared" si="17"/>
        <v>1.53125</v>
      </c>
      <c r="AI99" s="32">
        <f t="shared" si="18"/>
        <v>1.5261780104712042</v>
      </c>
      <c r="AJ99" s="32">
        <f t="shared" si="19"/>
        <v>1.8403361344537814</v>
      </c>
      <c r="AK99" s="32" t="str">
        <f t="shared" si="20"/>
        <v>-</v>
      </c>
      <c r="AL99" s="32">
        <f t="shared" si="21"/>
        <v>1.3784860557768925</v>
      </c>
      <c r="AM99" s="32">
        <f t="shared" si="22"/>
        <v>1.5</v>
      </c>
      <c r="AN99" s="32">
        <f t="shared" si="23"/>
        <v>2.5</v>
      </c>
      <c r="AO99" s="32">
        <f t="shared" si="24"/>
        <v>1</v>
      </c>
    </row>
    <row r="100" spans="1:41" ht="13.5" customHeight="1">
      <c r="A100" s="2"/>
      <c r="B100" s="2" t="s">
        <v>35</v>
      </c>
      <c r="C100" s="2"/>
      <c r="D100" s="22"/>
      <c r="E100" s="27">
        <f t="shared" si="25"/>
        <v>286</v>
      </c>
      <c r="F100" s="25">
        <f t="shared" si="26"/>
        <v>285</v>
      </c>
      <c r="G100" s="294">
        <f t="shared" si="27"/>
        <v>280</v>
      </c>
      <c r="H100" s="289">
        <v>138</v>
      </c>
      <c r="I100" s="289" t="s">
        <v>313</v>
      </c>
      <c r="J100" s="289">
        <v>128</v>
      </c>
      <c r="K100" s="289">
        <v>14</v>
      </c>
      <c r="L100" s="289">
        <v>5</v>
      </c>
      <c r="M100" s="289">
        <v>1</v>
      </c>
      <c r="O100" s="2"/>
      <c r="P100" s="2" t="s">
        <v>35</v>
      </c>
      <c r="Q100" s="2"/>
      <c r="R100" s="22"/>
      <c r="S100" s="27">
        <f t="shared" si="28"/>
        <v>494</v>
      </c>
      <c r="T100" s="25">
        <f t="shared" si="29"/>
        <v>493</v>
      </c>
      <c r="U100" s="25">
        <f t="shared" si="30"/>
        <v>488</v>
      </c>
      <c r="V100" s="289">
        <f>第4表01元データ!W100</f>
        <v>275</v>
      </c>
      <c r="W100" s="289" t="str">
        <f>第4表01元データ!X100</f>
        <v>-</v>
      </c>
      <c r="X100" s="289">
        <f>第4表01元データ!Y100</f>
        <v>188</v>
      </c>
      <c r="Y100" s="289">
        <f>第4表01元データ!Z100</f>
        <v>25</v>
      </c>
      <c r="Z100" s="289">
        <f>第4表01元データ!AA100</f>
        <v>5</v>
      </c>
      <c r="AA100" s="289">
        <f>第4表01元データ!AB100</f>
        <v>1</v>
      </c>
      <c r="AC100" s="2"/>
      <c r="AD100" s="2" t="s">
        <v>35</v>
      </c>
      <c r="AE100" s="2"/>
      <c r="AF100" s="22"/>
      <c r="AG100" s="33">
        <f t="shared" si="31"/>
        <v>1.7272727272727273</v>
      </c>
      <c r="AH100" s="32">
        <f t="shared" si="17"/>
        <v>1.7298245614035088</v>
      </c>
      <c r="AI100" s="32">
        <f t="shared" si="18"/>
        <v>1.7428571428571429</v>
      </c>
      <c r="AJ100" s="32">
        <f t="shared" si="19"/>
        <v>1.9927536231884058</v>
      </c>
      <c r="AK100" s="32" t="str">
        <f t="shared" si="20"/>
        <v>-</v>
      </c>
      <c r="AL100" s="32">
        <f t="shared" si="21"/>
        <v>1.46875</v>
      </c>
      <c r="AM100" s="32">
        <f t="shared" si="22"/>
        <v>1.7857142857142858</v>
      </c>
      <c r="AN100" s="32">
        <f t="shared" si="23"/>
        <v>1</v>
      </c>
      <c r="AO100" s="32">
        <f t="shared" si="24"/>
        <v>1</v>
      </c>
    </row>
    <row r="101" spans="1:41" ht="13.5" customHeight="1">
      <c r="A101" s="2"/>
      <c r="B101" s="2" t="s">
        <v>36</v>
      </c>
      <c r="C101" s="2"/>
      <c r="D101" s="31" t="s">
        <v>322</v>
      </c>
      <c r="E101" s="27" t="str">
        <f t="shared" si="25"/>
        <v>x</v>
      </c>
      <c r="F101" s="25" t="str">
        <f t="shared" si="26"/>
        <v>x</v>
      </c>
      <c r="G101" s="294" t="str">
        <f t="shared" si="27"/>
        <v>x</v>
      </c>
      <c r="H101" s="289" t="s">
        <v>314</v>
      </c>
      <c r="I101" s="289" t="s">
        <v>314</v>
      </c>
      <c r="J101" s="289" t="s">
        <v>314</v>
      </c>
      <c r="K101" s="289" t="s">
        <v>314</v>
      </c>
      <c r="L101" s="289" t="s">
        <v>314</v>
      </c>
      <c r="M101" s="289" t="s">
        <v>314</v>
      </c>
      <c r="O101" s="2"/>
      <c r="P101" s="2" t="s">
        <v>36</v>
      </c>
      <c r="Q101" s="2"/>
      <c r="R101" s="31" t="s">
        <v>591</v>
      </c>
      <c r="S101" s="27">
        <f t="shared" si="28"/>
        <v>50</v>
      </c>
      <c r="T101" s="25">
        <f t="shared" si="29"/>
        <v>50</v>
      </c>
      <c r="U101" s="25">
        <f t="shared" si="30"/>
        <v>49</v>
      </c>
      <c r="V101" s="289">
        <f>第4表01元データ!W101</f>
        <v>35</v>
      </c>
      <c r="W101" s="289" t="str">
        <f>第4表01元データ!X101</f>
        <v>-</v>
      </c>
      <c r="X101" s="289">
        <f>第4表01元データ!Y101</f>
        <v>11</v>
      </c>
      <c r="Y101" s="289">
        <f>第4表01元データ!Z101</f>
        <v>3</v>
      </c>
      <c r="Z101" s="289">
        <f>第4表01元データ!AA101</f>
        <v>1</v>
      </c>
      <c r="AA101" s="289" t="str">
        <f>第4表01元データ!AB101</f>
        <v>-</v>
      </c>
      <c r="AC101" s="2"/>
      <c r="AD101" s="2" t="s">
        <v>36</v>
      </c>
      <c r="AE101" s="2"/>
      <c r="AF101" s="31" t="s">
        <v>591</v>
      </c>
      <c r="AG101" s="33" t="str">
        <f t="shared" si="31"/>
        <v>x</v>
      </c>
      <c r="AH101" s="32" t="str">
        <f t="shared" si="17"/>
        <v>x</v>
      </c>
      <c r="AI101" s="32" t="str">
        <f t="shared" si="18"/>
        <v>x</v>
      </c>
      <c r="AJ101" s="32" t="str">
        <f t="shared" si="19"/>
        <v>x</v>
      </c>
      <c r="AK101" s="32" t="str">
        <f t="shared" si="20"/>
        <v>x</v>
      </c>
      <c r="AL101" s="32" t="str">
        <f t="shared" si="21"/>
        <v>x</v>
      </c>
      <c r="AM101" s="32" t="str">
        <f t="shared" si="22"/>
        <v>x</v>
      </c>
      <c r="AN101" s="32" t="str">
        <f t="shared" si="23"/>
        <v>x</v>
      </c>
      <c r="AO101" s="32" t="str">
        <f t="shared" si="24"/>
        <v>x</v>
      </c>
    </row>
    <row r="102" spans="1:41" ht="13.5" customHeight="1">
      <c r="A102" s="2"/>
      <c r="B102" s="2" t="s">
        <v>37</v>
      </c>
      <c r="C102" s="2"/>
      <c r="D102" s="31" t="s">
        <v>322</v>
      </c>
      <c r="E102" s="27">
        <f t="shared" si="25"/>
        <v>25</v>
      </c>
      <c r="F102" s="25">
        <f t="shared" si="26"/>
        <v>25</v>
      </c>
      <c r="G102" s="294">
        <f t="shared" si="27"/>
        <v>24</v>
      </c>
      <c r="H102" s="289">
        <v>18</v>
      </c>
      <c r="I102" s="289" t="s">
        <v>313</v>
      </c>
      <c r="J102" s="289">
        <v>5</v>
      </c>
      <c r="K102" s="289">
        <v>1</v>
      </c>
      <c r="L102" s="289">
        <v>1</v>
      </c>
      <c r="M102" s="289" t="s">
        <v>313</v>
      </c>
      <c r="O102" s="2"/>
      <c r="P102" s="2" t="s">
        <v>37</v>
      </c>
      <c r="Q102" s="2"/>
      <c r="R102" s="31" t="s">
        <v>591</v>
      </c>
      <c r="S102" s="27" t="str">
        <f t="shared" si="28"/>
        <v>x</v>
      </c>
      <c r="T102" s="25" t="str">
        <f t="shared" si="29"/>
        <v>x</v>
      </c>
      <c r="U102" s="25" t="str">
        <f t="shared" si="30"/>
        <v>x</v>
      </c>
      <c r="V102" s="289" t="str">
        <f>第4表01元データ!W102</f>
        <v>X</v>
      </c>
      <c r="W102" s="289" t="str">
        <f>第4表01元データ!X102</f>
        <v>X</v>
      </c>
      <c r="X102" s="289" t="str">
        <f>第4表01元データ!Y102</f>
        <v>X</v>
      </c>
      <c r="Y102" s="289" t="str">
        <f>第4表01元データ!Z102</f>
        <v>X</v>
      </c>
      <c r="Z102" s="289" t="str">
        <f>第4表01元データ!AA102</f>
        <v>X</v>
      </c>
      <c r="AA102" s="289" t="str">
        <f>第4表01元データ!AB102</f>
        <v>X</v>
      </c>
      <c r="AC102" s="2"/>
      <c r="AD102" s="2" t="s">
        <v>37</v>
      </c>
      <c r="AE102" s="2"/>
      <c r="AF102" s="31" t="s">
        <v>591</v>
      </c>
      <c r="AG102" s="33" t="e">
        <f t="shared" si="31"/>
        <v>#VALUE!</v>
      </c>
      <c r="AH102" s="32" t="e">
        <f t="shared" si="17"/>
        <v>#VALUE!</v>
      </c>
      <c r="AI102" s="32" t="e">
        <f t="shared" si="18"/>
        <v>#VALUE!</v>
      </c>
      <c r="AJ102" s="32" t="e">
        <f t="shared" si="19"/>
        <v>#VALUE!</v>
      </c>
      <c r="AK102" s="32" t="str">
        <f t="shared" si="20"/>
        <v>-</v>
      </c>
      <c r="AL102" s="32" t="e">
        <f t="shared" si="21"/>
        <v>#VALUE!</v>
      </c>
      <c r="AM102" s="32" t="e">
        <f t="shared" si="22"/>
        <v>#VALUE!</v>
      </c>
      <c r="AN102" s="32" t="e">
        <f t="shared" si="23"/>
        <v>#VALUE!</v>
      </c>
      <c r="AO102" s="32" t="str">
        <f t="shared" si="24"/>
        <v>-</v>
      </c>
    </row>
    <row r="103" spans="1:41" ht="13.5" customHeight="1">
      <c r="A103" s="2"/>
      <c r="B103" s="2" t="s">
        <v>38</v>
      </c>
      <c r="C103" s="2"/>
      <c r="D103" s="22"/>
      <c r="E103" s="25">
        <f t="shared" si="25"/>
        <v>2410</v>
      </c>
      <c r="F103" s="25">
        <f t="shared" si="26"/>
        <v>2393</v>
      </c>
      <c r="G103" s="294">
        <f t="shared" si="27"/>
        <v>2349</v>
      </c>
      <c r="H103" s="289">
        <v>1345</v>
      </c>
      <c r="I103" s="289">
        <v>83</v>
      </c>
      <c r="J103" s="289">
        <v>863</v>
      </c>
      <c r="K103" s="289">
        <v>58</v>
      </c>
      <c r="L103" s="289">
        <v>44</v>
      </c>
      <c r="M103" s="289">
        <v>17</v>
      </c>
      <c r="O103" s="2"/>
      <c r="P103" s="2" t="s">
        <v>38</v>
      </c>
      <c r="Q103" s="2"/>
      <c r="R103" s="22"/>
      <c r="S103" s="25">
        <f t="shared" si="28"/>
        <v>4564</v>
      </c>
      <c r="T103" s="25">
        <f t="shared" si="29"/>
        <v>4532</v>
      </c>
      <c r="U103" s="25">
        <f t="shared" si="30"/>
        <v>4465</v>
      </c>
      <c r="V103" s="289">
        <f>第4表01元データ!W103</f>
        <v>2930</v>
      </c>
      <c r="W103" s="289">
        <f>第4表01元データ!X103</f>
        <v>153</v>
      </c>
      <c r="X103" s="289">
        <f>第4表01元データ!Y103</f>
        <v>1296</v>
      </c>
      <c r="Y103" s="289">
        <f>第4表01元データ!Z103</f>
        <v>86</v>
      </c>
      <c r="Z103" s="289">
        <f>第4表01元データ!AA103</f>
        <v>67</v>
      </c>
      <c r="AA103" s="289">
        <f>第4表01元データ!AB103</f>
        <v>32</v>
      </c>
      <c r="AC103" s="2"/>
      <c r="AD103" s="2" t="s">
        <v>38</v>
      </c>
      <c r="AE103" s="2"/>
      <c r="AF103" s="22"/>
      <c r="AG103" s="33">
        <f t="shared" si="31"/>
        <v>1.8937759336099584</v>
      </c>
      <c r="AH103" s="32">
        <f t="shared" si="17"/>
        <v>1.8938570831592143</v>
      </c>
      <c r="AI103" s="32">
        <f t="shared" si="18"/>
        <v>1.9008088548318434</v>
      </c>
      <c r="AJ103" s="32">
        <f t="shared" si="19"/>
        <v>2.1784386617100373</v>
      </c>
      <c r="AK103" s="32">
        <f t="shared" si="20"/>
        <v>1.8433734939759037</v>
      </c>
      <c r="AL103" s="32">
        <f t="shared" si="21"/>
        <v>1.5017381228273465</v>
      </c>
      <c r="AM103" s="32">
        <f t="shared" si="22"/>
        <v>1.4827586206896552</v>
      </c>
      <c r="AN103" s="32">
        <f t="shared" si="23"/>
        <v>1.5227272727272727</v>
      </c>
      <c r="AO103" s="32">
        <f t="shared" si="24"/>
        <v>1.8823529411764706</v>
      </c>
    </row>
    <row r="104" spans="1:41" ht="13.5" customHeight="1">
      <c r="A104" s="2"/>
      <c r="B104" s="2"/>
      <c r="C104" s="2" t="s">
        <v>4</v>
      </c>
      <c r="D104" s="22"/>
      <c r="E104" s="27">
        <f t="shared" si="25"/>
        <v>481</v>
      </c>
      <c r="F104" s="25">
        <f t="shared" si="26"/>
        <v>474</v>
      </c>
      <c r="G104" s="294">
        <f t="shared" si="27"/>
        <v>468</v>
      </c>
      <c r="H104" s="289">
        <v>121</v>
      </c>
      <c r="I104" s="289" t="s">
        <v>313</v>
      </c>
      <c r="J104" s="289">
        <v>311</v>
      </c>
      <c r="K104" s="289">
        <v>36</v>
      </c>
      <c r="L104" s="289">
        <v>6</v>
      </c>
      <c r="M104" s="289">
        <v>7</v>
      </c>
      <c r="O104" s="2"/>
      <c r="P104" s="2"/>
      <c r="Q104" s="2" t="s">
        <v>4</v>
      </c>
      <c r="R104" s="22"/>
      <c r="S104" s="27">
        <f t="shared" si="28"/>
        <v>731</v>
      </c>
      <c r="T104" s="25">
        <f t="shared" si="29"/>
        <v>720</v>
      </c>
      <c r="U104" s="25">
        <f t="shared" si="30"/>
        <v>706</v>
      </c>
      <c r="V104" s="289">
        <f>第4表01元データ!W104</f>
        <v>231</v>
      </c>
      <c r="W104" s="289" t="str">
        <f>第4表01元データ!X104</f>
        <v>-</v>
      </c>
      <c r="X104" s="289">
        <f>第4表01元データ!Y104</f>
        <v>429</v>
      </c>
      <c r="Y104" s="289">
        <f>第4表01元データ!Z104</f>
        <v>46</v>
      </c>
      <c r="Z104" s="289">
        <f>第4表01元データ!AA104</f>
        <v>14</v>
      </c>
      <c r="AA104" s="289">
        <f>第4表01元データ!AB104</f>
        <v>11</v>
      </c>
      <c r="AC104" s="2"/>
      <c r="AD104" s="2"/>
      <c r="AE104" s="2" t="s">
        <v>4</v>
      </c>
      <c r="AF104" s="22"/>
      <c r="AG104" s="33">
        <f t="shared" si="31"/>
        <v>1.5197505197505197</v>
      </c>
      <c r="AH104" s="32">
        <f t="shared" si="17"/>
        <v>1.518987341772152</v>
      </c>
      <c r="AI104" s="32">
        <f t="shared" si="18"/>
        <v>1.5085470085470085</v>
      </c>
      <c r="AJ104" s="32">
        <f t="shared" si="19"/>
        <v>1.9090909090909092</v>
      </c>
      <c r="AK104" s="32" t="str">
        <f t="shared" si="20"/>
        <v>-</v>
      </c>
      <c r="AL104" s="32">
        <f t="shared" si="21"/>
        <v>1.3794212218649518</v>
      </c>
      <c r="AM104" s="32">
        <f t="shared" si="22"/>
        <v>1.2777777777777777</v>
      </c>
      <c r="AN104" s="32">
        <f t="shared" si="23"/>
        <v>2.3333333333333335</v>
      </c>
      <c r="AO104" s="32">
        <f t="shared" si="24"/>
        <v>1.5714285714285714</v>
      </c>
    </row>
    <row r="105" spans="1:41" ht="13.5" customHeight="1">
      <c r="A105" s="2"/>
      <c r="B105" s="2"/>
      <c r="C105" s="2" t="s">
        <v>5</v>
      </c>
      <c r="D105" s="22"/>
      <c r="E105" s="27">
        <f t="shared" si="25"/>
        <v>416</v>
      </c>
      <c r="F105" s="25">
        <f t="shared" si="26"/>
        <v>415</v>
      </c>
      <c r="G105" s="294">
        <f t="shared" si="27"/>
        <v>405</v>
      </c>
      <c r="H105" s="289">
        <v>270</v>
      </c>
      <c r="I105" s="289" t="s">
        <v>313</v>
      </c>
      <c r="J105" s="289">
        <v>134</v>
      </c>
      <c r="K105" s="289">
        <v>1</v>
      </c>
      <c r="L105" s="289">
        <v>10</v>
      </c>
      <c r="M105" s="289">
        <v>1</v>
      </c>
      <c r="O105" s="2"/>
      <c r="P105" s="2"/>
      <c r="Q105" s="2" t="s">
        <v>5</v>
      </c>
      <c r="R105" s="22"/>
      <c r="S105" s="27">
        <f t="shared" si="28"/>
        <v>807</v>
      </c>
      <c r="T105" s="25">
        <f t="shared" si="29"/>
        <v>805</v>
      </c>
      <c r="U105" s="25">
        <f t="shared" si="30"/>
        <v>788</v>
      </c>
      <c r="V105" s="289">
        <f>第4表01元データ!W105</f>
        <v>579</v>
      </c>
      <c r="W105" s="289" t="str">
        <f>第4表01元データ!X105</f>
        <v>-</v>
      </c>
      <c r="X105" s="289">
        <f>第4表01元データ!Y105</f>
        <v>208</v>
      </c>
      <c r="Y105" s="289">
        <f>第4表01元データ!Z105</f>
        <v>1</v>
      </c>
      <c r="Z105" s="289">
        <f>第4表01元データ!AA105</f>
        <v>17</v>
      </c>
      <c r="AA105" s="289">
        <f>第4表01元データ!AB105</f>
        <v>2</v>
      </c>
      <c r="AC105" s="2"/>
      <c r="AD105" s="2"/>
      <c r="AE105" s="2" t="s">
        <v>5</v>
      </c>
      <c r="AF105" s="22"/>
      <c r="AG105" s="33">
        <f t="shared" si="31"/>
        <v>1.9399038461538463</v>
      </c>
      <c r="AH105" s="32">
        <f t="shared" si="17"/>
        <v>1.9397590361445782</v>
      </c>
      <c r="AI105" s="32">
        <f t="shared" si="18"/>
        <v>1.9456790123456791</v>
      </c>
      <c r="AJ105" s="32">
        <f t="shared" si="19"/>
        <v>2.1444444444444444</v>
      </c>
      <c r="AK105" s="32" t="str">
        <f t="shared" si="20"/>
        <v>-</v>
      </c>
      <c r="AL105" s="32">
        <f t="shared" si="21"/>
        <v>1.5522388059701493</v>
      </c>
      <c r="AM105" s="32">
        <f t="shared" si="22"/>
        <v>1</v>
      </c>
      <c r="AN105" s="32">
        <f t="shared" si="23"/>
        <v>1.7</v>
      </c>
      <c r="AO105" s="32">
        <f t="shared" si="24"/>
        <v>2</v>
      </c>
    </row>
    <row r="106" spans="1:41" ht="13.5" customHeight="1">
      <c r="A106" s="2"/>
      <c r="B106" s="2"/>
      <c r="C106" s="2" t="s">
        <v>6</v>
      </c>
      <c r="D106" s="22"/>
      <c r="E106" s="27">
        <f t="shared" si="25"/>
        <v>455</v>
      </c>
      <c r="F106" s="25">
        <f t="shared" si="26"/>
        <v>453</v>
      </c>
      <c r="G106" s="294">
        <f t="shared" si="27"/>
        <v>445</v>
      </c>
      <c r="H106" s="289">
        <v>297</v>
      </c>
      <c r="I106" s="289" t="s">
        <v>313</v>
      </c>
      <c r="J106" s="289">
        <v>144</v>
      </c>
      <c r="K106" s="289">
        <v>4</v>
      </c>
      <c r="L106" s="289">
        <v>8</v>
      </c>
      <c r="M106" s="289">
        <v>2</v>
      </c>
      <c r="O106" s="2"/>
      <c r="P106" s="2"/>
      <c r="Q106" s="2" t="s">
        <v>6</v>
      </c>
      <c r="R106" s="22"/>
      <c r="S106" s="27">
        <f t="shared" si="28"/>
        <v>880</v>
      </c>
      <c r="T106" s="25">
        <f t="shared" si="29"/>
        <v>872</v>
      </c>
      <c r="U106" s="25">
        <f t="shared" si="30"/>
        <v>861</v>
      </c>
      <c r="V106" s="289">
        <f>第4表01元データ!W106</f>
        <v>644</v>
      </c>
      <c r="W106" s="289" t="str">
        <f>第4表01元データ!X106</f>
        <v>-</v>
      </c>
      <c r="X106" s="289">
        <f>第4表01元データ!Y106</f>
        <v>213</v>
      </c>
      <c r="Y106" s="289">
        <f>第4表01元データ!Z106</f>
        <v>4</v>
      </c>
      <c r="Z106" s="289">
        <f>第4表01元データ!AA106</f>
        <v>11</v>
      </c>
      <c r="AA106" s="289">
        <f>第4表01元データ!AB106</f>
        <v>8</v>
      </c>
      <c r="AC106" s="2"/>
      <c r="AD106" s="2"/>
      <c r="AE106" s="2" t="s">
        <v>6</v>
      </c>
      <c r="AF106" s="22"/>
      <c r="AG106" s="33">
        <f t="shared" si="31"/>
        <v>1.9340659340659341</v>
      </c>
      <c r="AH106" s="32">
        <f t="shared" si="17"/>
        <v>1.924944812362031</v>
      </c>
      <c r="AI106" s="32">
        <f t="shared" si="18"/>
        <v>1.9348314606741572</v>
      </c>
      <c r="AJ106" s="32">
        <f t="shared" si="19"/>
        <v>2.1683501683501682</v>
      </c>
      <c r="AK106" s="32" t="str">
        <f t="shared" si="20"/>
        <v>-</v>
      </c>
      <c r="AL106" s="32">
        <f t="shared" si="21"/>
        <v>1.4791666666666667</v>
      </c>
      <c r="AM106" s="32">
        <f t="shared" si="22"/>
        <v>1</v>
      </c>
      <c r="AN106" s="32">
        <f t="shared" si="23"/>
        <v>1.375</v>
      </c>
      <c r="AO106" s="32">
        <f t="shared" si="24"/>
        <v>4</v>
      </c>
    </row>
    <row r="107" spans="1:41" ht="13.5" customHeight="1">
      <c r="A107" s="2"/>
      <c r="B107" s="2"/>
      <c r="C107" s="2" t="s">
        <v>10</v>
      </c>
      <c r="D107" s="22"/>
      <c r="E107" s="27">
        <f t="shared" si="25"/>
        <v>659</v>
      </c>
      <c r="F107" s="25">
        <f t="shared" si="26"/>
        <v>656</v>
      </c>
      <c r="G107" s="294">
        <f t="shared" si="27"/>
        <v>638</v>
      </c>
      <c r="H107" s="289">
        <v>392</v>
      </c>
      <c r="I107" s="289">
        <v>83</v>
      </c>
      <c r="J107" s="289">
        <v>157</v>
      </c>
      <c r="K107" s="289">
        <v>6</v>
      </c>
      <c r="L107" s="289">
        <v>18</v>
      </c>
      <c r="M107" s="289">
        <v>3</v>
      </c>
      <c r="O107" s="2"/>
      <c r="P107" s="2"/>
      <c r="Q107" s="2" t="s">
        <v>10</v>
      </c>
      <c r="R107" s="22"/>
      <c r="S107" s="27">
        <f t="shared" si="28"/>
        <v>1296</v>
      </c>
      <c r="T107" s="25">
        <f t="shared" si="29"/>
        <v>1291</v>
      </c>
      <c r="U107" s="25">
        <f t="shared" si="30"/>
        <v>1269</v>
      </c>
      <c r="V107" s="289">
        <f>第4表01元データ!W107</f>
        <v>866</v>
      </c>
      <c r="W107" s="289">
        <f>第4表01元データ!X107</f>
        <v>153</v>
      </c>
      <c r="X107" s="289">
        <f>第4表01元データ!Y107</f>
        <v>236</v>
      </c>
      <c r="Y107" s="289">
        <f>第4表01元データ!Z107</f>
        <v>14</v>
      </c>
      <c r="Z107" s="289">
        <f>第4表01元データ!AA107</f>
        <v>22</v>
      </c>
      <c r="AA107" s="289">
        <f>第4表01元データ!AB107</f>
        <v>5</v>
      </c>
      <c r="AC107" s="2"/>
      <c r="AD107" s="2"/>
      <c r="AE107" s="2" t="s">
        <v>10</v>
      </c>
      <c r="AF107" s="22"/>
      <c r="AG107" s="33">
        <f t="shared" si="31"/>
        <v>1.9666160849772383</v>
      </c>
      <c r="AH107" s="32">
        <f t="shared" si="17"/>
        <v>1.9679878048780488</v>
      </c>
      <c r="AI107" s="32">
        <f t="shared" si="18"/>
        <v>1.9890282131661443</v>
      </c>
      <c r="AJ107" s="32">
        <f t="shared" si="19"/>
        <v>2.2091836734693877</v>
      </c>
      <c r="AK107" s="32">
        <f t="shared" si="20"/>
        <v>1.8433734939759037</v>
      </c>
      <c r="AL107" s="32">
        <f t="shared" si="21"/>
        <v>1.5031847133757963</v>
      </c>
      <c r="AM107" s="32">
        <f t="shared" si="22"/>
        <v>2.3333333333333335</v>
      </c>
      <c r="AN107" s="32">
        <f t="shared" si="23"/>
        <v>1.2222222222222223</v>
      </c>
      <c r="AO107" s="32">
        <f t="shared" si="24"/>
        <v>1.6666666666666667</v>
      </c>
    </row>
    <row r="108" spans="1:41" ht="13.5" customHeight="1">
      <c r="A108" s="2"/>
      <c r="B108" s="2"/>
      <c r="C108" s="2" t="s">
        <v>11</v>
      </c>
      <c r="D108" s="22"/>
      <c r="E108" s="27">
        <f t="shared" si="25"/>
        <v>399</v>
      </c>
      <c r="F108" s="25">
        <f t="shared" si="26"/>
        <v>395</v>
      </c>
      <c r="G108" s="294">
        <f t="shared" si="27"/>
        <v>393</v>
      </c>
      <c r="H108" s="289">
        <v>265</v>
      </c>
      <c r="I108" s="289" t="s">
        <v>313</v>
      </c>
      <c r="J108" s="289">
        <v>117</v>
      </c>
      <c r="K108" s="289">
        <v>11</v>
      </c>
      <c r="L108" s="289">
        <v>2</v>
      </c>
      <c r="M108" s="289">
        <v>4</v>
      </c>
      <c r="O108" s="2"/>
      <c r="P108" s="2"/>
      <c r="Q108" s="2" t="s">
        <v>11</v>
      </c>
      <c r="R108" s="22"/>
      <c r="S108" s="27">
        <f t="shared" si="28"/>
        <v>850</v>
      </c>
      <c r="T108" s="25">
        <f t="shared" si="29"/>
        <v>844</v>
      </c>
      <c r="U108" s="25">
        <f t="shared" si="30"/>
        <v>841</v>
      </c>
      <c r="V108" s="289">
        <f>第4表01元データ!W108</f>
        <v>610</v>
      </c>
      <c r="W108" s="289" t="str">
        <f>第4表01元データ!X108</f>
        <v>-</v>
      </c>
      <c r="X108" s="289">
        <f>第4表01元データ!Y108</f>
        <v>210</v>
      </c>
      <c r="Y108" s="289">
        <f>第4表01元データ!Z108</f>
        <v>21</v>
      </c>
      <c r="Z108" s="289">
        <f>第4表01元データ!AA108</f>
        <v>3</v>
      </c>
      <c r="AA108" s="289">
        <f>第4表01元データ!AB108</f>
        <v>6</v>
      </c>
      <c r="AC108" s="2"/>
      <c r="AD108" s="2"/>
      <c r="AE108" s="2" t="s">
        <v>11</v>
      </c>
      <c r="AF108" s="22"/>
      <c r="AG108" s="33">
        <f t="shared" si="31"/>
        <v>2.1303258145363411</v>
      </c>
      <c r="AH108" s="32">
        <f t="shared" si="17"/>
        <v>2.1367088607594935</v>
      </c>
      <c r="AI108" s="32">
        <f t="shared" si="18"/>
        <v>2.1399491094147582</v>
      </c>
      <c r="AJ108" s="32">
        <f t="shared" si="19"/>
        <v>2.3018867924528301</v>
      </c>
      <c r="AK108" s="32" t="str">
        <f t="shared" si="20"/>
        <v>-</v>
      </c>
      <c r="AL108" s="32">
        <f t="shared" si="21"/>
        <v>1.7948717948717949</v>
      </c>
      <c r="AM108" s="32">
        <f t="shared" si="22"/>
        <v>1.9090909090909092</v>
      </c>
      <c r="AN108" s="32">
        <f t="shared" si="23"/>
        <v>1.5</v>
      </c>
      <c r="AO108" s="32">
        <f t="shared" si="24"/>
        <v>1.5</v>
      </c>
    </row>
    <row r="109" spans="1:41" ht="13.5" customHeight="1">
      <c r="A109" s="2"/>
      <c r="B109" s="2" t="s">
        <v>39</v>
      </c>
      <c r="C109" s="2"/>
      <c r="D109" s="22"/>
      <c r="E109" s="25">
        <f t="shared" si="25"/>
        <v>977</v>
      </c>
      <c r="F109" s="25">
        <f t="shared" si="26"/>
        <v>971</v>
      </c>
      <c r="G109" s="294">
        <f t="shared" si="27"/>
        <v>957</v>
      </c>
      <c r="H109" s="289">
        <v>679</v>
      </c>
      <c r="I109" s="289">
        <v>40</v>
      </c>
      <c r="J109" s="289">
        <v>231</v>
      </c>
      <c r="K109" s="289">
        <v>7</v>
      </c>
      <c r="L109" s="289">
        <v>14</v>
      </c>
      <c r="M109" s="289">
        <v>6</v>
      </c>
      <c r="O109" s="2"/>
      <c r="P109" s="2" t="s">
        <v>39</v>
      </c>
      <c r="Q109" s="2"/>
      <c r="R109" s="22"/>
      <c r="S109" s="25">
        <f t="shared" si="28"/>
        <v>2032</v>
      </c>
      <c r="T109" s="25">
        <f t="shared" si="29"/>
        <v>2017</v>
      </c>
      <c r="U109" s="25">
        <f t="shared" si="30"/>
        <v>1998</v>
      </c>
      <c r="V109" s="289">
        <f>第4表01元データ!W109</f>
        <v>1525</v>
      </c>
      <c r="W109" s="289">
        <f>第4表01元データ!X109</f>
        <v>72</v>
      </c>
      <c r="X109" s="289">
        <f>第4表01元データ!Y109</f>
        <v>388</v>
      </c>
      <c r="Y109" s="289">
        <f>第4表01元データ!Z109</f>
        <v>13</v>
      </c>
      <c r="Z109" s="289">
        <f>第4表01元データ!AA109</f>
        <v>19</v>
      </c>
      <c r="AA109" s="289">
        <f>第4表01元データ!AB109</f>
        <v>15</v>
      </c>
      <c r="AC109" s="2"/>
      <c r="AD109" s="2" t="s">
        <v>39</v>
      </c>
      <c r="AE109" s="2"/>
      <c r="AF109" s="22"/>
      <c r="AG109" s="33">
        <f t="shared" si="31"/>
        <v>2.0798362333674514</v>
      </c>
      <c r="AH109" s="32">
        <f t="shared" si="17"/>
        <v>2.0772399588053552</v>
      </c>
      <c r="AI109" s="32">
        <f t="shared" si="18"/>
        <v>2.0877742946708464</v>
      </c>
      <c r="AJ109" s="32">
        <f t="shared" si="19"/>
        <v>2.2459499263622975</v>
      </c>
      <c r="AK109" s="32">
        <f t="shared" si="20"/>
        <v>1.8</v>
      </c>
      <c r="AL109" s="32">
        <f t="shared" si="21"/>
        <v>1.6796536796536796</v>
      </c>
      <c r="AM109" s="32">
        <f t="shared" si="22"/>
        <v>1.8571428571428572</v>
      </c>
      <c r="AN109" s="32">
        <f t="shared" si="23"/>
        <v>1.3571428571428572</v>
      </c>
      <c r="AO109" s="32">
        <f t="shared" si="24"/>
        <v>2.5</v>
      </c>
    </row>
    <row r="110" spans="1:41" ht="13.5" customHeight="1">
      <c r="A110" s="2"/>
      <c r="B110" s="2"/>
      <c r="C110" s="2" t="s">
        <v>4</v>
      </c>
      <c r="D110" s="22"/>
      <c r="E110" s="27">
        <f t="shared" si="25"/>
        <v>629</v>
      </c>
      <c r="F110" s="25">
        <f t="shared" si="26"/>
        <v>626</v>
      </c>
      <c r="G110" s="294">
        <f t="shared" si="27"/>
        <v>615</v>
      </c>
      <c r="H110" s="289">
        <v>447</v>
      </c>
      <c r="I110" s="289" t="s">
        <v>313</v>
      </c>
      <c r="J110" s="289">
        <v>163</v>
      </c>
      <c r="K110" s="289">
        <v>5</v>
      </c>
      <c r="L110" s="289">
        <v>11</v>
      </c>
      <c r="M110" s="289">
        <v>3</v>
      </c>
      <c r="O110" s="2"/>
      <c r="P110" s="2"/>
      <c r="Q110" s="2" t="s">
        <v>4</v>
      </c>
      <c r="R110" s="22"/>
      <c r="S110" s="27">
        <f t="shared" si="28"/>
        <v>1314</v>
      </c>
      <c r="T110" s="25">
        <f t="shared" si="29"/>
        <v>1304</v>
      </c>
      <c r="U110" s="25">
        <f t="shared" si="30"/>
        <v>1289</v>
      </c>
      <c r="V110" s="289">
        <f>第4表01元データ!W110</f>
        <v>1027</v>
      </c>
      <c r="W110" s="289" t="str">
        <f>第4表01元データ!X110</f>
        <v>-</v>
      </c>
      <c r="X110" s="289">
        <f>第4表01元データ!Y110</f>
        <v>255</v>
      </c>
      <c r="Y110" s="289">
        <f>第4表01元データ!Z110</f>
        <v>7</v>
      </c>
      <c r="Z110" s="289">
        <f>第4表01元データ!AA110</f>
        <v>15</v>
      </c>
      <c r="AA110" s="289">
        <f>第4表01元データ!AB110</f>
        <v>10</v>
      </c>
      <c r="AC110" s="2"/>
      <c r="AD110" s="2"/>
      <c r="AE110" s="2" t="s">
        <v>4</v>
      </c>
      <c r="AF110" s="22"/>
      <c r="AG110" s="33">
        <f t="shared" si="31"/>
        <v>2.0890302066772657</v>
      </c>
      <c r="AH110" s="32">
        <f t="shared" si="17"/>
        <v>2.0830670926517572</v>
      </c>
      <c r="AI110" s="32">
        <f t="shared" si="18"/>
        <v>2.0959349593495933</v>
      </c>
      <c r="AJ110" s="32">
        <f t="shared" si="19"/>
        <v>2.2975391498881432</v>
      </c>
      <c r="AK110" s="32" t="str">
        <f t="shared" si="20"/>
        <v>-</v>
      </c>
      <c r="AL110" s="32">
        <f t="shared" si="21"/>
        <v>1.5644171779141105</v>
      </c>
      <c r="AM110" s="32">
        <f t="shared" si="22"/>
        <v>1.4</v>
      </c>
      <c r="AN110" s="32">
        <f t="shared" si="23"/>
        <v>1.3636363636363635</v>
      </c>
      <c r="AO110" s="32">
        <f t="shared" si="24"/>
        <v>3.3333333333333335</v>
      </c>
    </row>
    <row r="111" spans="1:41" ht="13.5" customHeight="1">
      <c r="A111" s="2"/>
      <c r="B111" s="2"/>
      <c r="C111" s="2" t="s">
        <v>5</v>
      </c>
      <c r="D111" s="22"/>
      <c r="E111" s="27">
        <f t="shared" si="25"/>
        <v>348</v>
      </c>
      <c r="F111" s="25">
        <f t="shared" si="26"/>
        <v>345</v>
      </c>
      <c r="G111" s="294">
        <f t="shared" si="27"/>
        <v>342</v>
      </c>
      <c r="H111" s="289">
        <v>232</v>
      </c>
      <c r="I111" s="289">
        <v>40</v>
      </c>
      <c r="J111" s="289">
        <v>68</v>
      </c>
      <c r="K111" s="289">
        <v>2</v>
      </c>
      <c r="L111" s="289">
        <v>3</v>
      </c>
      <c r="M111" s="289">
        <v>3</v>
      </c>
      <c r="O111" s="2"/>
      <c r="P111" s="2"/>
      <c r="Q111" s="2" t="s">
        <v>5</v>
      </c>
      <c r="R111" s="22"/>
      <c r="S111" s="27">
        <f t="shared" si="28"/>
        <v>718</v>
      </c>
      <c r="T111" s="25">
        <f t="shared" si="29"/>
        <v>713</v>
      </c>
      <c r="U111" s="25">
        <f t="shared" si="30"/>
        <v>709</v>
      </c>
      <c r="V111" s="289">
        <f>第4表01元データ!W111</f>
        <v>498</v>
      </c>
      <c r="W111" s="289">
        <f>第4表01元データ!X111</f>
        <v>72</v>
      </c>
      <c r="X111" s="289">
        <f>第4表01元データ!Y111</f>
        <v>133</v>
      </c>
      <c r="Y111" s="289">
        <f>第4表01元データ!Z111</f>
        <v>6</v>
      </c>
      <c r="Z111" s="289">
        <f>第4表01元データ!AA111</f>
        <v>4</v>
      </c>
      <c r="AA111" s="289">
        <f>第4表01元データ!AB111</f>
        <v>5</v>
      </c>
      <c r="AC111" s="2"/>
      <c r="AD111" s="2"/>
      <c r="AE111" s="2" t="s">
        <v>5</v>
      </c>
      <c r="AF111" s="22"/>
      <c r="AG111" s="33">
        <f t="shared" si="31"/>
        <v>2.0632183908045976</v>
      </c>
      <c r="AH111" s="32">
        <f t="shared" si="17"/>
        <v>2.0666666666666669</v>
      </c>
      <c r="AI111" s="32">
        <f t="shared" si="18"/>
        <v>2.0730994152046782</v>
      </c>
      <c r="AJ111" s="32">
        <f t="shared" si="19"/>
        <v>2.146551724137931</v>
      </c>
      <c r="AK111" s="32">
        <f t="shared" si="20"/>
        <v>1.8</v>
      </c>
      <c r="AL111" s="32">
        <f t="shared" si="21"/>
        <v>1.9558823529411764</v>
      </c>
      <c r="AM111" s="32">
        <f t="shared" si="22"/>
        <v>3</v>
      </c>
      <c r="AN111" s="32">
        <f t="shared" si="23"/>
        <v>1.3333333333333333</v>
      </c>
      <c r="AO111" s="32">
        <f t="shared" si="24"/>
        <v>1.6666666666666667</v>
      </c>
    </row>
    <row r="112" spans="1:41" ht="13.5" customHeight="1">
      <c r="A112" s="2"/>
      <c r="B112" s="2" t="s">
        <v>40</v>
      </c>
      <c r="C112" s="2"/>
      <c r="D112" s="22"/>
      <c r="E112" s="25">
        <f t="shared" si="25"/>
        <v>330</v>
      </c>
      <c r="F112" s="25">
        <f t="shared" si="26"/>
        <v>329</v>
      </c>
      <c r="G112" s="294">
        <f t="shared" si="27"/>
        <v>313</v>
      </c>
      <c r="H112" s="289">
        <v>176</v>
      </c>
      <c r="I112" s="289" t="s">
        <v>313</v>
      </c>
      <c r="J112" s="289">
        <v>129</v>
      </c>
      <c r="K112" s="289">
        <v>8</v>
      </c>
      <c r="L112" s="289">
        <v>16</v>
      </c>
      <c r="M112" s="289">
        <v>1</v>
      </c>
      <c r="O112" s="2"/>
      <c r="P112" s="2" t="s">
        <v>40</v>
      </c>
      <c r="Q112" s="2"/>
      <c r="R112" s="22"/>
      <c r="S112" s="25">
        <f t="shared" si="28"/>
        <v>611</v>
      </c>
      <c r="T112" s="25">
        <f t="shared" si="29"/>
        <v>610</v>
      </c>
      <c r="U112" s="25">
        <f t="shared" si="30"/>
        <v>585</v>
      </c>
      <c r="V112" s="289">
        <f>第4表01元データ!W112</f>
        <v>368</v>
      </c>
      <c r="W112" s="289" t="str">
        <f>第4表01元データ!X112</f>
        <v>-</v>
      </c>
      <c r="X112" s="289">
        <f>第4表01元データ!Y112</f>
        <v>196</v>
      </c>
      <c r="Y112" s="289">
        <f>第4表01元データ!Z112</f>
        <v>21</v>
      </c>
      <c r="Z112" s="289">
        <f>第4表01元データ!AA112</f>
        <v>25</v>
      </c>
      <c r="AA112" s="289">
        <f>第4表01元データ!AB112</f>
        <v>1</v>
      </c>
      <c r="AC112" s="2"/>
      <c r="AD112" s="2" t="s">
        <v>40</v>
      </c>
      <c r="AE112" s="2"/>
      <c r="AF112" s="22"/>
      <c r="AG112" s="33">
        <f t="shared" si="31"/>
        <v>1.8515151515151516</v>
      </c>
      <c r="AH112" s="32">
        <f t="shared" si="17"/>
        <v>1.8541033434650456</v>
      </c>
      <c r="AI112" s="32">
        <f t="shared" si="18"/>
        <v>1.8690095846645367</v>
      </c>
      <c r="AJ112" s="32">
        <f t="shared" si="19"/>
        <v>2.0909090909090908</v>
      </c>
      <c r="AK112" s="32" t="str">
        <f t="shared" si="20"/>
        <v>-</v>
      </c>
      <c r="AL112" s="32">
        <f t="shared" si="21"/>
        <v>1.5193798449612403</v>
      </c>
      <c r="AM112" s="32">
        <f t="shared" si="22"/>
        <v>2.625</v>
      </c>
      <c r="AN112" s="32">
        <f t="shared" si="23"/>
        <v>1.5625</v>
      </c>
      <c r="AO112" s="32">
        <f t="shared" si="24"/>
        <v>1</v>
      </c>
    </row>
    <row r="113" spans="1:41" ht="13.5" customHeight="1">
      <c r="A113" s="2"/>
      <c r="B113" s="2"/>
      <c r="C113" s="2" t="s">
        <v>4</v>
      </c>
      <c r="D113" s="22"/>
      <c r="E113" s="27">
        <f t="shared" si="25"/>
        <v>200</v>
      </c>
      <c r="F113" s="25">
        <f t="shared" si="26"/>
        <v>200</v>
      </c>
      <c r="G113" s="294">
        <f t="shared" si="27"/>
        <v>191</v>
      </c>
      <c r="H113" s="289">
        <v>113</v>
      </c>
      <c r="I113" s="289" t="s">
        <v>313</v>
      </c>
      <c r="J113" s="289">
        <v>75</v>
      </c>
      <c r="K113" s="289">
        <v>3</v>
      </c>
      <c r="L113" s="289">
        <v>9</v>
      </c>
      <c r="M113" s="289" t="s">
        <v>313</v>
      </c>
      <c r="O113" s="2"/>
      <c r="P113" s="2"/>
      <c r="Q113" s="2" t="s">
        <v>4</v>
      </c>
      <c r="R113" s="22"/>
      <c r="S113" s="27">
        <f t="shared" si="28"/>
        <v>370</v>
      </c>
      <c r="T113" s="25">
        <f t="shared" si="29"/>
        <v>370</v>
      </c>
      <c r="U113" s="25">
        <f t="shared" si="30"/>
        <v>354</v>
      </c>
      <c r="V113" s="289">
        <f>第4表01元データ!W113</f>
        <v>232</v>
      </c>
      <c r="W113" s="289" t="str">
        <f>第4表01元データ!X113</f>
        <v>-</v>
      </c>
      <c r="X113" s="289">
        <f>第4表01元データ!Y113</f>
        <v>115</v>
      </c>
      <c r="Y113" s="289">
        <f>第4表01元データ!Z113</f>
        <v>7</v>
      </c>
      <c r="Z113" s="289">
        <f>第4表01元データ!AA113</f>
        <v>16</v>
      </c>
      <c r="AA113" s="289" t="str">
        <f>第4表01元データ!AB113</f>
        <v>-</v>
      </c>
      <c r="AC113" s="2"/>
      <c r="AD113" s="2"/>
      <c r="AE113" s="2" t="s">
        <v>4</v>
      </c>
      <c r="AF113" s="22"/>
      <c r="AG113" s="33">
        <f t="shared" si="31"/>
        <v>1.85</v>
      </c>
      <c r="AH113" s="32">
        <f t="shared" si="17"/>
        <v>1.85</v>
      </c>
      <c r="AI113" s="32">
        <f t="shared" si="18"/>
        <v>1.8534031413612566</v>
      </c>
      <c r="AJ113" s="32">
        <f t="shared" si="19"/>
        <v>2.0530973451327434</v>
      </c>
      <c r="AK113" s="32" t="str">
        <f t="shared" si="20"/>
        <v>-</v>
      </c>
      <c r="AL113" s="32">
        <f t="shared" si="21"/>
        <v>1.5333333333333334</v>
      </c>
      <c r="AM113" s="32">
        <f t="shared" si="22"/>
        <v>2.3333333333333335</v>
      </c>
      <c r="AN113" s="32">
        <f t="shared" si="23"/>
        <v>1.7777777777777777</v>
      </c>
      <c r="AO113" s="32" t="str">
        <f t="shared" si="24"/>
        <v>-</v>
      </c>
    </row>
    <row r="114" spans="1:41" ht="13.5" customHeight="1">
      <c r="A114" s="2"/>
      <c r="B114" s="2"/>
      <c r="C114" s="2" t="s">
        <v>5</v>
      </c>
      <c r="D114" s="22"/>
      <c r="E114" s="27">
        <f t="shared" si="25"/>
        <v>130</v>
      </c>
      <c r="F114" s="25">
        <f t="shared" si="26"/>
        <v>129</v>
      </c>
      <c r="G114" s="294">
        <f t="shared" si="27"/>
        <v>122</v>
      </c>
      <c r="H114" s="289">
        <v>63</v>
      </c>
      <c r="I114" s="289" t="s">
        <v>313</v>
      </c>
      <c r="J114" s="289">
        <v>54</v>
      </c>
      <c r="K114" s="289">
        <v>5</v>
      </c>
      <c r="L114" s="289">
        <v>7</v>
      </c>
      <c r="M114" s="289">
        <v>1</v>
      </c>
      <c r="O114" s="2"/>
      <c r="P114" s="2"/>
      <c r="Q114" s="2" t="s">
        <v>5</v>
      </c>
      <c r="R114" s="22"/>
      <c r="S114" s="27">
        <f t="shared" si="28"/>
        <v>241</v>
      </c>
      <c r="T114" s="25">
        <f t="shared" si="29"/>
        <v>240</v>
      </c>
      <c r="U114" s="25">
        <f t="shared" si="30"/>
        <v>231</v>
      </c>
      <c r="V114" s="289">
        <f>第4表01元データ!W114</f>
        <v>136</v>
      </c>
      <c r="W114" s="289" t="str">
        <f>第4表01元データ!X114</f>
        <v>-</v>
      </c>
      <c r="X114" s="289">
        <f>第4表01元データ!Y114</f>
        <v>81</v>
      </c>
      <c r="Y114" s="289">
        <f>第4表01元データ!Z114</f>
        <v>14</v>
      </c>
      <c r="Z114" s="289">
        <f>第4表01元データ!AA114</f>
        <v>9</v>
      </c>
      <c r="AA114" s="289">
        <f>第4表01元データ!AB114</f>
        <v>1</v>
      </c>
      <c r="AC114" s="2"/>
      <c r="AD114" s="2"/>
      <c r="AE114" s="2" t="s">
        <v>5</v>
      </c>
      <c r="AF114" s="22"/>
      <c r="AG114" s="33">
        <f t="shared" si="31"/>
        <v>1.8538461538461539</v>
      </c>
      <c r="AH114" s="32">
        <f t="shared" si="17"/>
        <v>1.8604651162790697</v>
      </c>
      <c r="AI114" s="32">
        <f t="shared" si="18"/>
        <v>1.8934426229508197</v>
      </c>
      <c r="AJ114" s="32">
        <f t="shared" si="19"/>
        <v>2.1587301587301586</v>
      </c>
      <c r="AK114" s="32" t="str">
        <f t="shared" si="20"/>
        <v>-</v>
      </c>
      <c r="AL114" s="32">
        <f t="shared" si="21"/>
        <v>1.5</v>
      </c>
      <c r="AM114" s="32">
        <f t="shared" si="22"/>
        <v>2.8</v>
      </c>
      <c r="AN114" s="32">
        <f t="shared" si="23"/>
        <v>1.2857142857142858</v>
      </c>
      <c r="AO114" s="32">
        <f t="shared" si="24"/>
        <v>1</v>
      </c>
    </row>
    <row r="115" spans="1:41" ht="13.5" customHeight="1">
      <c r="A115" s="2"/>
      <c r="B115" s="2" t="s">
        <v>41</v>
      </c>
      <c r="C115" s="2"/>
      <c r="D115" s="22"/>
      <c r="E115" s="27">
        <f t="shared" si="25"/>
        <v>514</v>
      </c>
      <c r="F115" s="25">
        <f t="shared" si="26"/>
        <v>514</v>
      </c>
      <c r="G115" s="294">
        <f t="shared" si="27"/>
        <v>508</v>
      </c>
      <c r="H115" s="289">
        <v>363</v>
      </c>
      <c r="I115" s="289" t="s">
        <v>313</v>
      </c>
      <c r="J115" s="289">
        <v>135</v>
      </c>
      <c r="K115" s="289">
        <v>10</v>
      </c>
      <c r="L115" s="289">
        <v>6</v>
      </c>
      <c r="M115" s="289" t="s">
        <v>313</v>
      </c>
      <c r="O115" s="2"/>
      <c r="P115" s="2" t="s">
        <v>41</v>
      </c>
      <c r="Q115" s="2"/>
      <c r="R115" s="22"/>
      <c r="S115" s="27">
        <f t="shared" si="28"/>
        <v>981</v>
      </c>
      <c r="T115" s="25">
        <f t="shared" si="29"/>
        <v>981</v>
      </c>
      <c r="U115" s="25">
        <f t="shared" si="30"/>
        <v>973</v>
      </c>
      <c r="V115" s="289">
        <f>第4表01元データ!W115</f>
        <v>742</v>
      </c>
      <c r="W115" s="289" t="str">
        <f>第4表01元データ!X115</f>
        <v>-</v>
      </c>
      <c r="X115" s="289">
        <f>第4表01元データ!Y115</f>
        <v>216</v>
      </c>
      <c r="Y115" s="289">
        <f>第4表01元データ!Z115</f>
        <v>15</v>
      </c>
      <c r="Z115" s="289">
        <f>第4表01元データ!AA115</f>
        <v>8</v>
      </c>
      <c r="AA115" s="289" t="str">
        <f>第4表01元データ!AB115</f>
        <v>-</v>
      </c>
      <c r="AC115" s="2"/>
      <c r="AD115" s="2" t="s">
        <v>41</v>
      </c>
      <c r="AE115" s="2"/>
      <c r="AF115" s="22"/>
      <c r="AG115" s="33">
        <f t="shared" si="31"/>
        <v>1.9085603112840468</v>
      </c>
      <c r="AH115" s="32">
        <f t="shared" si="17"/>
        <v>1.9085603112840468</v>
      </c>
      <c r="AI115" s="32">
        <f t="shared" si="18"/>
        <v>1.9153543307086613</v>
      </c>
      <c r="AJ115" s="32">
        <f t="shared" si="19"/>
        <v>2.0440771349862259</v>
      </c>
      <c r="AK115" s="32" t="str">
        <f t="shared" si="20"/>
        <v>-</v>
      </c>
      <c r="AL115" s="32">
        <f t="shared" si="21"/>
        <v>1.6</v>
      </c>
      <c r="AM115" s="32">
        <f t="shared" si="22"/>
        <v>1.5</v>
      </c>
      <c r="AN115" s="32">
        <f t="shared" si="23"/>
        <v>1.3333333333333333</v>
      </c>
      <c r="AO115" s="32" t="str">
        <f t="shared" si="24"/>
        <v>-</v>
      </c>
    </row>
    <row r="116" spans="1:41" ht="13.5" customHeight="1">
      <c r="A116" s="2"/>
      <c r="B116" s="2" t="s">
        <v>42</v>
      </c>
      <c r="C116" s="2"/>
      <c r="D116" s="22"/>
      <c r="E116" s="27" t="str">
        <f t="shared" si="25"/>
        <v>-</v>
      </c>
      <c r="F116" s="25" t="str">
        <f t="shared" si="26"/>
        <v>-</v>
      </c>
      <c r="G116" s="294" t="str">
        <f t="shared" si="27"/>
        <v>-</v>
      </c>
      <c r="H116" s="289" t="s">
        <v>313</v>
      </c>
      <c r="I116" s="289" t="s">
        <v>313</v>
      </c>
      <c r="J116" s="289" t="s">
        <v>313</v>
      </c>
      <c r="K116" s="289" t="s">
        <v>313</v>
      </c>
      <c r="L116" s="289" t="s">
        <v>313</v>
      </c>
      <c r="M116" s="289" t="s">
        <v>313</v>
      </c>
      <c r="O116" s="2"/>
      <c r="P116" s="2" t="s">
        <v>42</v>
      </c>
      <c r="Q116" s="2"/>
      <c r="R116" s="22"/>
      <c r="S116" s="27" t="str">
        <f t="shared" si="28"/>
        <v>-</v>
      </c>
      <c r="T116" s="25" t="str">
        <f t="shared" si="29"/>
        <v>-</v>
      </c>
      <c r="U116" s="25" t="str">
        <f t="shared" si="30"/>
        <v>-</v>
      </c>
      <c r="V116" s="289" t="str">
        <f>第4表01元データ!W116</f>
        <v>-</v>
      </c>
      <c r="W116" s="289" t="str">
        <f>第4表01元データ!X116</f>
        <v>-</v>
      </c>
      <c r="X116" s="289" t="str">
        <f>第4表01元データ!Y116</f>
        <v>-</v>
      </c>
      <c r="Y116" s="289" t="str">
        <f>第4表01元データ!Z116</f>
        <v>-</v>
      </c>
      <c r="Z116" s="289" t="str">
        <f>第4表01元データ!AA116</f>
        <v>-</v>
      </c>
      <c r="AA116" s="289" t="str">
        <f>第4表01元データ!AB116</f>
        <v>-</v>
      </c>
      <c r="AC116" s="2"/>
      <c r="AD116" s="2" t="s">
        <v>42</v>
      </c>
      <c r="AE116" s="2"/>
      <c r="AF116" s="22"/>
      <c r="AG116" s="33" t="str">
        <f t="shared" si="31"/>
        <v>-</v>
      </c>
      <c r="AH116" s="32" t="str">
        <f t="shared" si="17"/>
        <v>-</v>
      </c>
      <c r="AI116" s="32" t="str">
        <f t="shared" si="18"/>
        <v>-</v>
      </c>
      <c r="AJ116" s="32" t="str">
        <f t="shared" si="19"/>
        <v>-</v>
      </c>
      <c r="AK116" s="32" t="str">
        <f t="shared" si="20"/>
        <v>-</v>
      </c>
      <c r="AL116" s="32" t="str">
        <f t="shared" si="21"/>
        <v>-</v>
      </c>
      <c r="AM116" s="32" t="str">
        <f t="shared" si="22"/>
        <v>-</v>
      </c>
      <c r="AN116" s="32" t="str">
        <f t="shared" si="23"/>
        <v>-</v>
      </c>
      <c r="AO116" s="32" t="str">
        <f t="shared" si="24"/>
        <v>-</v>
      </c>
    </row>
    <row r="117" spans="1:41" ht="13.5" customHeight="1">
      <c r="A117" s="2"/>
      <c r="B117" s="2" t="s">
        <v>43</v>
      </c>
      <c r="C117" s="2"/>
      <c r="D117" s="22"/>
      <c r="E117" s="27">
        <f t="shared" si="25"/>
        <v>148</v>
      </c>
      <c r="F117" s="25">
        <f t="shared" si="26"/>
        <v>146</v>
      </c>
      <c r="G117" s="294">
        <f t="shared" si="27"/>
        <v>142</v>
      </c>
      <c r="H117" s="289">
        <v>93</v>
      </c>
      <c r="I117" s="289" t="s">
        <v>313</v>
      </c>
      <c r="J117" s="289">
        <v>48</v>
      </c>
      <c r="K117" s="289">
        <v>1</v>
      </c>
      <c r="L117" s="289">
        <v>4</v>
      </c>
      <c r="M117" s="289">
        <v>2</v>
      </c>
      <c r="O117" s="2"/>
      <c r="P117" s="2" t="s">
        <v>43</v>
      </c>
      <c r="Q117" s="2"/>
      <c r="R117" s="22"/>
      <c r="S117" s="27">
        <f t="shared" si="28"/>
        <v>311</v>
      </c>
      <c r="T117" s="25">
        <f t="shared" si="29"/>
        <v>306</v>
      </c>
      <c r="U117" s="25">
        <f t="shared" si="30"/>
        <v>302</v>
      </c>
      <c r="V117" s="289">
        <f>第4表01元データ!W117</f>
        <v>214</v>
      </c>
      <c r="W117" s="289" t="str">
        <f>第4表01元データ!X117</f>
        <v>-</v>
      </c>
      <c r="X117" s="289">
        <f>第4表01元データ!Y117</f>
        <v>86</v>
      </c>
      <c r="Y117" s="289">
        <f>第4表01元データ!Z117</f>
        <v>2</v>
      </c>
      <c r="Z117" s="289">
        <f>第4表01元データ!AA117</f>
        <v>4</v>
      </c>
      <c r="AA117" s="289">
        <f>第4表01元データ!AB117</f>
        <v>5</v>
      </c>
      <c r="AC117" s="2"/>
      <c r="AD117" s="2" t="s">
        <v>43</v>
      </c>
      <c r="AE117" s="2"/>
      <c r="AF117" s="22"/>
      <c r="AG117" s="33">
        <f t="shared" si="31"/>
        <v>2.1013513513513513</v>
      </c>
      <c r="AH117" s="32">
        <f t="shared" si="17"/>
        <v>2.095890410958904</v>
      </c>
      <c r="AI117" s="32">
        <f t="shared" si="18"/>
        <v>2.1267605633802815</v>
      </c>
      <c r="AJ117" s="32">
        <f t="shared" si="19"/>
        <v>2.3010752688172045</v>
      </c>
      <c r="AK117" s="32" t="str">
        <f t="shared" si="20"/>
        <v>-</v>
      </c>
      <c r="AL117" s="32">
        <f t="shared" si="21"/>
        <v>1.7916666666666667</v>
      </c>
      <c r="AM117" s="32">
        <f t="shared" si="22"/>
        <v>2</v>
      </c>
      <c r="AN117" s="32">
        <f t="shared" si="23"/>
        <v>1</v>
      </c>
      <c r="AO117" s="32">
        <f t="shared" si="24"/>
        <v>2.5</v>
      </c>
    </row>
    <row r="118" spans="1:41" ht="13.5" customHeight="1">
      <c r="A118" s="2"/>
      <c r="B118" s="2" t="s">
        <v>44</v>
      </c>
      <c r="C118" s="2"/>
      <c r="D118" s="22"/>
      <c r="E118" s="25">
        <f t="shared" si="25"/>
        <v>460</v>
      </c>
      <c r="F118" s="25">
        <f t="shared" si="26"/>
        <v>456</v>
      </c>
      <c r="G118" s="294">
        <f t="shared" si="27"/>
        <v>452</v>
      </c>
      <c r="H118" s="289">
        <v>332</v>
      </c>
      <c r="I118" s="289" t="s">
        <v>313</v>
      </c>
      <c r="J118" s="289">
        <v>113</v>
      </c>
      <c r="K118" s="289">
        <v>7</v>
      </c>
      <c r="L118" s="289">
        <v>4</v>
      </c>
      <c r="M118" s="289">
        <v>4</v>
      </c>
      <c r="O118" s="2"/>
      <c r="P118" s="2" t="s">
        <v>44</v>
      </c>
      <c r="Q118" s="2"/>
      <c r="R118" s="22"/>
      <c r="S118" s="25">
        <f t="shared" si="28"/>
        <v>875</v>
      </c>
      <c r="T118" s="25">
        <f t="shared" si="29"/>
        <v>867</v>
      </c>
      <c r="U118" s="25">
        <f t="shared" si="30"/>
        <v>860</v>
      </c>
      <c r="V118" s="289">
        <f>第4表01元データ!W118</f>
        <v>660</v>
      </c>
      <c r="W118" s="289" t="str">
        <f>第4表01元データ!X118</f>
        <v>-</v>
      </c>
      <c r="X118" s="289">
        <f>第4表01元データ!Y118</f>
        <v>189</v>
      </c>
      <c r="Y118" s="289">
        <f>第4表01元データ!Z118</f>
        <v>11</v>
      </c>
      <c r="Z118" s="289">
        <f>第4表01元データ!AA118</f>
        <v>7</v>
      </c>
      <c r="AA118" s="289">
        <f>第4表01元データ!AB118</f>
        <v>8</v>
      </c>
      <c r="AC118" s="2"/>
      <c r="AD118" s="2" t="s">
        <v>44</v>
      </c>
      <c r="AE118" s="2"/>
      <c r="AF118" s="22"/>
      <c r="AG118" s="33">
        <f t="shared" si="31"/>
        <v>1.9021739130434783</v>
      </c>
      <c r="AH118" s="32">
        <f t="shared" si="17"/>
        <v>1.9013157894736843</v>
      </c>
      <c r="AI118" s="32">
        <f t="shared" si="18"/>
        <v>1.9026548672566372</v>
      </c>
      <c r="AJ118" s="32">
        <f t="shared" si="19"/>
        <v>1.9879518072289157</v>
      </c>
      <c r="AK118" s="32" t="str">
        <f t="shared" si="20"/>
        <v>-</v>
      </c>
      <c r="AL118" s="32">
        <f t="shared" si="21"/>
        <v>1.6725663716814159</v>
      </c>
      <c r="AM118" s="32">
        <f t="shared" si="22"/>
        <v>1.5714285714285714</v>
      </c>
      <c r="AN118" s="32">
        <f t="shared" si="23"/>
        <v>1.75</v>
      </c>
      <c r="AO118" s="32">
        <f t="shared" si="24"/>
        <v>2</v>
      </c>
    </row>
    <row r="119" spans="1:41" ht="13.5" customHeight="1">
      <c r="A119" s="2"/>
      <c r="B119" s="2"/>
      <c r="C119" s="2" t="s">
        <v>4</v>
      </c>
      <c r="D119" s="22"/>
      <c r="E119" s="27">
        <f t="shared" si="25"/>
        <v>249</v>
      </c>
      <c r="F119" s="25">
        <f t="shared" si="26"/>
        <v>249</v>
      </c>
      <c r="G119" s="294">
        <f t="shared" si="27"/>
        <v>247</v>
      </c>
      <c r="H119" s="289">
        <v>173</v>
      </c>
      <c r="I119" s="289" t="s">
        <v>313</v>
      </c>
      <c r="J119" s="289">
        <v>68</v>
      </c>
      <c r="K119" s="289">
        <v>6</v>
      </c>
      <c r="L119" s="289">
        <v>2</v>
      </c>
      <c r="M119" s="289" t="s">
        <v>313</v>
      </c>
      <c r="O119" s="2"/>
      <c r="P119" s="2"/>
      <c r="Q119" s="2" t="s">
        <v>4</v>
      </c>
      <c r="R119" s="22"/>
      <c r="S119" s="27">
        <f t="shared" si="28"/>
        <v>449</v>
      </c>
      <c r="T119" s="25">
        <f t="shared" si="29"/>
        <v>449</v>
      </c>
      <c r="U119" s="25">
        <f t="shared" si="30"/>
        <v>445</v>
      </c>
      <c r="V119" s="289">
        <f>第4表01元データ!W119</f>
        <v>323</v>
      </c>
      <c r="W119" s="289" t="str">
        <f>第4表01元データ!X119</f>
        <v>-</v>
      </c>
      <c r="X119" s="289">
        <f>第4表01元データ!Y119</f>
        <v>112</v>
      </c>
      <c r="Y119" s="289">
        <f>第4表01元データ!Z119</f>
        <v>10</v>
      </c>
      <c r="Z119" s="289">
        <f>第4表01元データ!AA119</f>
        <v>4</v>
      </c>
      <c r="AA119" s="289" t="str">
        <f>第4表01元データ!AB119</f>
        <v>-</v>
      </c>
      <c r="AC119" s="2"/>
      <c r="AD119" s="2"/>
      <c r="AE119" s="2" t="s">
        <v>4</v>
      </c>
      <c r="AF119" s="22"/>
      <c r="AG119" s="33">
        <f t="shared" si="31"/>
        <v>1.8032128514056225</v>
      </c>
      <c r="AH119" s="32">
        <f t="shared" si="17"/>
        <v>1.8032128514056225</v>
      </c>
      <c r="AI119" s="32">
        <f t="shared" si="18"/>
        <v>1.8016194331983806</v>
      </c>
      <c r="AJ119" s="32">
        <f t="shared" si="19"/>
        <v>1.8670520231213872</v>
      </c>
      <c r="AK119" s="32" t="str">
        <f t="shared" si="20"/>
        <v>-</v>
      </c>
      <c r="AL119" s="32">
        <f t="shared" si="21"/>
        <v>1.6470588235294117</v>
      </c>
      <c r="AM119" s="32">
        <f t="shared" si="22"/>
        <v>1.6666666666666667</v>
      </c>
      <c r="AN119" s="32">
        <f t="shared" si="23"/>
        <v>2</v>
      </c>
      <c r="AO119" s="32" t="str">
        <f t="shared" si="24"/>
        <v>-</v>
      </c>
    </row>
    <row r="120" spans="1:41" ht="13.5" customHeight="1">
      <c r="A120" s="2"/>
      <c r="B120" s="2"/>
      <c r="C120" s="2" t="s">
        <v>5</v>
      </c>
      <c r="D120" s="22"/>
      <c r="E120" s="27">
        <f t="shared" si="25"/>
        <v>211</v>
      </c>
      <c r="F120" s="25">
        <f t="shared" si="26"/>
        <v>207</v>
      </c>
      <c r="G120" s="294">
        <f t="shared" si="27"/>
        <v>205</v>
      </c>
      <c r="H120" s="289">
        <v>159</v>
      </c>
      <c r="I120" s="289" t="s">
        <v>313</v>
      </c>
      <c r="J120" s="289">
        <v>45</v>
      </c>
      <c r="K120" s="289">
        <v>1</v>
      </c>
      <c r="L120" s="289">
        <v>2</v>
      </c>
      <c r="M120" s="289">
        <v>4</v>
      </c>
      <c r="O120" s="2"/>
      <c r="P120" s="2"/>
      <c r="Q120" s="2" t="s">
        <v>5</v>
      </c>
      <c r="R120" s="22"/>
      <c r="S120" s="27">
        <f t="shared" si="28"/>
        <v>426</v>
      </c>
      <c r="T120" s="25">
        <f t="shared" si="29"/>
        <v>418</v>
      </c>
      <c r="U120" s="25">
        <f t="shared" si="30"/>
        <v>415</v>
      </c>
      <c r="V120" s="289">
        <f>第4表01元データ!W120</f>
        <v>337</v>
      </c>
      <c r="W120" s="289" t="str">
        <f>第4表01元データ!X120</f>
        <v>-</v>
      </c>
      <c r="X120" s="289">
        <f>第4表01元データ!Y120</f>
        <v>77</v>
      </c>
      <c r="Y120" s="289">
        <f>第4表01元データ!Z120</f>
        <v>1</v>
      </c>
      <c r="Z120" s="289">
        <f>第4表01元データ!AA120</f>
        <v>3</v>
      </c>
      <c r="AA120" s="289">
        <f>第4表01元データ!AB120</f>
        <v>8</v>
      </c>
      <c r="AC120" s="2"/>
      <c r="AD120" s="2"/>
      <c r="AE120" s="2" t="s">
        <v>5</v>
      </c>
      <c r="AF120" s="22"/>
      <c r="AG120" s="33">
        <f t="shared" si="31"/>
        <v>2.0189573459715642</v>
      </c>
      <c r="AH120" s="32">
        <f t="shared" si="17"/>
        <v>2.0193236714975846</v>
      </c>
      <c r="AI120" s="32">
        <f t="shared" si="18"/>
        <v>2.024390243902439</v>
      </c>
      <c r="AJ120" s="32">
        <f t="shared" si="19"/>
        <v>2.1194968553459121</v>
      </c>
      <c r="AK120" s="32" t="str">
        <f t="shared" si="20"/>
        <v>-</v>
      </c>
      <c r="AL120" s="32">
        <f t="shared" si="21"/>
        <v>1.711111111111111</v>
      </c>
      <c r="AM120" s="32">
        <f t="shared" si="22"/>
        <v>1</v>
      </c>
      <c r="AN120" s="32">
        <f t="shared" si="23"/>
        <v>1.5</v>
      </c>
      <c r="AO120" s="32">
        <f t="shared" si="24"/>
        <v>2</v>
      </c>
    </row>
    <row r="121" spans="1:41" ht="13.5" customHeight="1">
      <c r="A121" s="2"/>
      <c r="B121" s="2" t="s">
        <v>45</v>
      </c>
      <c r="C121" s="2"/>
      <c r="D121" s="22"/>
      <c r="E121" s="25">
        <f t="shared" si="25"/>
        <v>1960</v>
      </c>
      <c r="F121" s="25">
        <f t="shared" si="26"/>
        <v>1948</v>
      </c>
      <c r="G121" s="294">
        <f t="shared" si="27"/>
        <v>1892</v>
      </c>
      <c r="H121" s="289">
        <v>1361</v>
      </c>
      <c r="I121" s="289">
        <v>30</v>
      </c>
      <c r="J121" s="289">
        <v>465</v>
      </c>
      <c r="K121" s="289">
        <v>36</v>
      </c>
      <c r="L121" s="289">
        <v>56</v>
      </c>
      <c r="M121" s="289">
        <v>12</v>
      </c>
      <c r="O121" s="2"/>
      <c r="P121" s="2" t="s">
        <v>45</v>
      </c>
      <c r="Q121" s="2"/>
      <c r="R121" s="22"/>
      <c r="S121" s="25">
        <f t="shared" si="28"/>
        <v>3985</v>
      </c>
      <c r="T121" s="25">
        <f t="shared" si="29"/>
        <v>3956</v>
      </c>
      <c r="U121" s="25">
        <f t="shared" si="30"/>
        <v>3857</v>
      </c>
      <c r="V121" s="289">
        <f>第4表01元データ!W121</f>
        <v>2881</v>
      </c>
      <c r="W121" s="289">
        <f>第4表01元データ!X121</f>
        <v>61</v>
      </c>
      <c r="X121" s="289">
        <f>第4表01元データ!Y121</f>
        <v>843</v>
      </c>
      <c r="Y121" s="289">
        <f>第4表01元データ!Z121</f>
        <v>72</v>
      </c>
      <c r="Z121" s="289">
        <f>第4表01元データ!AA121</f>
        <v>99</v>
      </c>
      <c r="AA121" s="289">
        <f>第4表01元データ!AB121</f>
        <v>29</v>
      </c>
      <c r="AC121" s="2"/>
      <c r="AD121" s="2" t="s">
        <v>45</v>
      </c>
      <c r="AE121" s="2"/>
      <c r="AF121" s="22"/>
      <c r="AG121" s="33">
        <f t="shared" si="31"/>
        <v>2.0331632653061225</v>
      </c>
      <c r="AH121" s="32">
        <f t="shared" si="17"/>
        <v>2.030800821355236</v>
      </c>
      <c r="AI121" s="32">
        <f t="shared" si="18"/>
        <v>2.0385835095137419</v>
      </c>
      <c r="AJ121" s="32">
        <f t="shared" si="19"/>
        <v>2.1168258633357824</v>
      </c>
      <c r="AK121" s="32">
        <f t="shared" si="20"/>
        <v>2.0333333333333332</v>
      </c>
      <c r="AL121" s="32">
        <f t="shared" si="21"/>
        <v>1.8129032258064517</v>
      </c>
      <c r="AM121" s="32">
        <f t="shared" si="22"/>
        <v>2</v>
      </c>
      <c r="AN121" s="32">
        <f t="shared" si="23"/>
        <v>1.7678571428571428</v>
      </c>
      <c r="AO121" s="32">
        <f t="shared" si="24"/>
        <v>2.4166666666666665</v>
      </c>
    </row>
    <row r="122" spans="1:41" ht="13.5" customHeight="1">
      <c r="A122" s="2"/>
      <c r="B122" s="2"/>
      <c r="C122" s="2" t="s">
        <v>4</v>
      </c>
      <c r="D122" s="22"/>
      <c r="E122" s="27">
        <f t="shared" si="25"/>
        <v>517</v>
      </c>
      <c r="F122" s="25">
        <f t="shared" si="26"/>
        <v>515</v>
      </c>
      <c r="G122" s="294">
        <f t="shared" si="27"/>
        <v>504</v>
      </c>
      <c r="H122" s="289">
        <v>298</v>
      </c>
      <c r="I122" s="289" t="s">
        <v>313</v>
      </c>
      <c r="J122" s="289">
        <v>190</v>
      </c>
      <c r="K122" s="289">
        <v>16</v>
      </c>
      <c r="L122" s="289">
        <v>11</v>
      </c>
      <c r="M122" s="289">
        <v>2</v>
      </c>
      <c r="O122" s="2"/>
      <c r="P122" s="2"/>
      <c r="Q122" s="2" t="s">
        <v>4</v>
      </c>
      <c r="R122" s="22"/>
      <c r="S122" s="27">
        <f t="shared" si="28"/>
        <v>961</v>
      </c>
      <c r="T122" s="25">
        <f t="shared" si="29"/>
        <v>959</v>
      </c>
      <c r="U122" s="25">
        <f t="shared" si="30"/>
        <v>940</v>
      </c>
      <c r="V122" s="289">
        <f>第4表01元データ!W122</f>
        <v>624</v>
      </c>
      <c r="W122" s="289" t="str">
        <f>第4表01元データ!X122</f>
        <v>-</v>
      </c>
      <c r="X122" s="289">
        <f>第4表01元データ!Y122</f>
        <v>296</v>
      </c>
      <c r="Y122" s="289">
        <f>第4表01元データ!Z122</f>
        <v>20</v>
      </c>
      <c r="Z122" s="289">
        <f>第4表01元データ!AA122</f>
        <v>19</v>
      </c>
      <c r="AA122" s="289">
        <f>第4表01元データ!AB122</f>
        <v>2</v>
      </c>
      <c r="AC122" s="2"/>
      <c r="AD122" s="2"/>
      <c r="AE122" s="2" t="s">
        <v>4</v>
      </c>
      <c r="AF122" s="22"/>
      <c r="AG122" s="33">
        <f t="shared" si="31"/>
        <v>1.8588007736943908</v>
      </c>
      <c r="AH122" s="32">
        <f t="shared" si="17"/>
        <v>1.8621359223300971</v>
      </c>
      <c r="AI122" s="32">
        <f t="shared" si="18"/>
        <v>1.8650793650793651</v>
      </c>
      <c r="AJ122" s="32">
        <f t="shared" si="19"/>
        <v>2.0939597315436242</v>
      </c>
      <c r="AK122" s="32" t="str">
        <f t="shared" si="20"/>
        <v>-</v>
      </c>
      <c r="AL122" s="32">
        <f t="shared" si="21"/>
        <v>1.5578947368421052</v>
      </c>
      <c r="AM122" s="32">
        <f t="shared" si="22"/>
        <v>1.25</v>
      </c>
      <c r="AN122" s="32">
        <f t="shared" si="23"/>
        <v>1.7272727272727273</v>
      </c>
      <c r="AO122" s="32">
        <f t="shared" si="24"/>
        <v>1</v>
      </c>
    </row>
    <row r="123" spans="1:41" ht="13.5" customHeight="1">
      <c r="A123" s="2"/>
      <c r="B123" s="2"/>
      <c r="C123" s="2" t="s">
        <v>5</v>
      </c>
      <c r="D123" s="22"/>
      <c r="E123" s="27">
        <f t="shared" si="25"/>
        <v>198</v>
      </c>
      <c r="F123" s="25">
        <f t="shared" si="26"/>
        <v>194</v>
      </c>
      <c r="G123" s="294">
        <f t="shared" si="27"/>
        <v>190</v>
      </c>
      <c r="H123" s="289">
        <v>125</v>
      </c>
      <c r="I123" s="289" t="s">
        <v>313</v>
      </c>
      <c r="J123" s="289">
        <v>64</v>
      </c>
      <c r="K123" s="289">
        <v>1</v>
      </c>
      <c r="L123" s="289">
        <v>4</v>
      </c>
      <c r="M123" s="289">
        <v>4</v>
      </c>
      <c r="O123" s="2"/>
      <c r="P123" s="2"/>
      <c r="Q123" s="2" t="s">
        <v>5</v>
      </c>
      <c r="R123" s="22"/>
      <c r="S123" s="27">
        <f t="shared" si="28"/>
        <v>402</v>
      </c>
      <c r="T123" s="25">
        <f t="shared" si="29"/>
        <v>391</v>
      </c>
      <c r="U123" s="25">
        <f t="shared" si="30"/>
        <v>383</v>
      </c>
      <c r="V123" s="289">
        <f>第4表01元データ!W123</f>
        <v>255</v>
      </c>
      <c r="W123" s="289" t="str">
        <f>第4表01元データ!X123</f>
        <v>-</v>
      </c>
      <c r="X123" s="289">
        <f>第4表01元データ!Y123</f>
        <v>127</v>
      </c>
      <c r="Y123" s="289">
        <f>第4表01元データ!Z123</f>
        <v>1</v>
      </c>
      <c r="Z123" s="289">
        <f>第4表01元データ!AA123</f>
        <v>8</v>
      </c>
      <c r="AA123" s="289">
        <f>第4表01元データ!AB123</f>
        <v>11</v>
      </c>
      <c r="AC123" s="2"/>
      <c r="AD123" s="2"/>
      <c r="AE123" s="2" t="s">
        <v>5</v>
      </c>
      <c r="AF123" s="22"/>
      <c r="AG123" s="33">
        <f t="shared" si="31"/>
        <v>2.0303030303030303</v>
      </c>
      <c r="AH123" s="32">
        <f t="shared" si="17"/>
        <v>2.0154639175257731</v>
      </c>
      <c r="AI123" s="32">
        <f t="shared" si="18"/>
        <v>2.0157894736842104</v>
      </c>
      <c r="AJ123" s="32">
        <f t="shared" si="19"/>
        <v>2.04</v>
      </c>
      <c r="AK123" s="32" t="str">
        <f t="shared" si="20"/>
        <v>-</v>
      </c>
      <c r="AL123" s="32">
        <f t="shared" si="21"/>
        <v>1.984375</v>
      </c>
      <c r="AM123" s="32">
        <f t="shared" si="22"/>
        <v>1</v>
      </c>
      <c r="AN123" s="32">
        <f t="shared" si="23"/>
        <v>2</v>
      </c>
      <c r="AO123" s="32">
        <f t="shared" si="24"/>
        <v>2.75</v>
      </c>
    </row>
    <row r="124" spans="1:41" ht="13.5" customHeight="1">
      <c r="A124" s="2"/>
      <c r="B124" s="2"/>
      <c r="C124" s="2" t="s">
        <v>6</v>
      </c>
      <c r="D124" s="22"/>
      <c r="E124" s="27">
        <f t="shared" si="25"/>
        <v>501</v>
      </c>
      <c r="F124" s="25">
        <f t="shared" si="26"/>
        <v>498</v>
      </c>
      <c r="G124" s="294">
        <f t="shared" si="27"/>
        <v>478</v>
      </c>
      <c r="H124" s="289">
        <v>363</v>
      </c>
      <c r="I124" s="289">
        <v>30</v>
      </c>
      <c r="J124" s="289">
        <v>83</v>
      </c>
      <c r="K124" s="289">
        <v>2</v>
      </c>
      <c r="L124" s="289">
        <v>20</v>
      </c>
      <c r="M124" s="289">
        <v>3</v>
      </c>
      <c r="O124" s="2"/>
      <c r="P124" s="2"/>
      <c r="Q124" s="2" t="s">
        <v>6</v>
      </c>
      <c r="R124" s="22"/>
      <c r="S124" s="27">
        <f t="shared" si="28"/>
        <v>1071</v>
      </c>
      <c r="T124" s="25">
        <f t="shared" si="29"/>
        <v>1065</v>
      </c>
      <c r="U124" s="25">
        <f t="shared" si="30"/>
        <v>1025</v>
      </c>
      <c r="V124" s="289">
        <f>第4表01元データ!W124</f>
        <v>794</v>
      </c>
      <c r="W124" s="289">
        <f>第4表01元データ!X124</f>
        <v>61</v>
      </c>
      <c r="X124" s="289">
        <f>第4表01元データ!Y124</f>
        <v>166</v>
      </c>
      <c r="Y124" s="289">
        <f>第4表01元データ!Z124</f>
        <v>4</v>
      </c>
      <c r="Z124" s="289">
        <f>第4表01元データ!AA124</f>
        <v>40</v>
      </c>
      <c r="AA124" s="289">
        <f>第4表01元データ!AB124</f>
        <v>6</v>
      </c>
      <c r="AC124" s="2"/>
      <c r="AD124" s="2"/>
      <c r="AE124" s="2" t="s">
        <v>6</v>
      </c>
      <c r="AF124" s="22"/>
      <c r="AG124" s="33">
        <f t="shared" si="31"/>
        <v>2.1377245508982035</v>
      </c>
      <c r="AH124" s="32">
        <f t="shared" si="17"/>
        <v>2.1385542168674698</v>
      </c>
      <c r="AI124" s="32">
        <f t="shared" si="18"/>
        <v>2.1443514644351462</v>
      </c>
      <c r="AJ124" s="32">
        <f t="shared" si="19"/>
        <v>2.1873278236914602</v>
      </c>
      <c r="AK124" s="32">
        <f t="shared" si="20"/>
        <v>2.0333333333333332</v>
      </c>
      <c r="AL124" s="32">
        <f t="shared" si="21"/>
        <v>2</v>
      </c>
      <c r="AM124" s="32">
        <f t="shared" si="22"/>
        <v>2</v>
      </c>
      <c r="AN124" s="32">
        <f t="shared" si="23"/>
        <v>2</v>
      </c>
      <c r="AO124" s="32">
        <f t="shared" si="24"/>
        <v>2</v>
      </c>
    </row>
    <row r="125" spans="1:41" ht="13.5" customHeight="1">
      <c r="A125" s="2"/>
      <c r="B125" s="2"/>
      <c r="C125" s="2" t="s">
        <v>10</v>
      </c>
      <c r="D125" s="22"/>
      <c r="E125" s="27">
        <f t="shared" si="25"/>
        <v>601</v>
      </c>
      <c r="F125" s="25">
        <f t="shared" si="26"/>
        <v>598</v>
      </c>
      <c r="G125" s="294">
        <f t="shared" si="27"/>
        <v>579</v>
      </c>
      <c r="H125" s="289">
        <v>448</v>
      </c>
      <c r="I125" s="289" t="s">
        <v>313</v>
      </c>
      <c r="J125" s="289">
        <v>114</v>
      </c>
      <c r="K125" s="289">
        <v>17</v>
      </c>
      <c r="L125" s="289">
        <v>19</v>
      </c>
      <c r="M125" s="289">
        <v>3</v>
      </c>
      <c r="O125" s="2"/>
      <c r="P125" s="2"/>
      <c r="Q125" s="2" t="s">
        <v>10</v>
      </c>
      <c r="R125" s="22"/>
      <c r="S125" s="27">
        <f t="shared" si="28"/>
        <v>1235</v>
      </c>
      <c r="T125" s="25">
        <f t="shared" si="29"/>
        <v>1225</v>
      </c>
      <c r="U125" s="25">
        <f t="shared" si="30"/>
        <v>1197</v>
      </c>
      <c r="V125" s="289">
        <f>第4表01元データ!W125</f>
        <v>926</v>
      </c>
      <c r="W125" s="289" t="str">
        <f>第4表01元データ!X125</f>
        <v>-</v>
      </c>
      <c r="X125" s="289">
        <f>第4表01元データ!Y125</f>
        <v>224</v>
      </c>
      <c r="Y125" s="289">
        <f>第4表01元データ!Z125</f>
        <v>47</v>
      </c>
      <c r="Z125" s="289">
        <f>第4表01元データ!AA125</f>
        <v>28</v>
      </c>
      <c r="AA125" s="289">
        <f>第4表01元データ!AB125</f>
        <v>10</v>
      </c>
      <c r="AC125" s="2"/>
      <c r="AD125" s="2"/>
      <c r="AE125" s="2" t="s">
        <v>10</v>
      </c>
      <c r="AF125" s="22"/>
      <c r="AG125" s="33">
        <f t="shared" si="31"/>
        <v>2.0549084858569051</v>
      </c>
      <c r="AH125" s="32">
        <f t="shared" si="17"/>
        <v>2.0484949832775921</v>
      </c>
      <c r="AI125" s="32">
        <f t="shared" si="18"/>
        <v>2.0673575129533677</v>
      </c>
      <c r="AJ125" s="32">
        <f t="shared" si="19"/>
        <v>2.0669642857142856</v>
      </c>
      <c r="AK125" s="32" t="str">
        <f t="shared" si="20"/>
        <v>-</v>
      </c>
      <c r="AL125" s="32">
        <f t="shared" si="21"/>
        <v>1.9649122807017543</v>
      </c>
      <c r="AM125" s="32">
        <f t="shared" si="22"/>
        <v>2.7647058823529411</v>
      </c>
      <c r="AN125" s="32">
        <f t="shared" si="23"/>
        <v>1.4736842105263157</v>
      </c>
      <c r="AO125" s="32">
        <f t="shared" si="24"/>
        <v>3.3333333333333335</v>
      </c>
    </row>
    <row r="126" spans="1:41" ht="13.5" customHeight="1">
      <c r="A126" s="2"/>
      <c r="B126" s="2"/>
      <c r="C126" s="2" t="s">
        <v>11</v>
      </c>
      <c r="D126" s="22"/>
      <c r="E126" s="27">
        <f t="shared" si="25"/>
        <v>143</v>
      </c>
      <c r="F126" s="25">
        <f t="shared" si="26"/>
        <v>143</v>
      </c>
      <c r="G126" s="294">
        <f t="shared" si="27"/>
        <v>141</v>
      </c>
      <c r="H126" s="289">
        <v>127</v>
      </c>
      <c r="I126" s="289" t="s">
        <v>313</v>
      </c>
      <c r="J126" s="289">
        <v>14</v>
      </c>
      <c r="K126" s="289" t="s">
        <v>313</v>
      </c>
      <c r="L126" s="289">
        <v>2</v>
      </c>
      <c r="M126" s="289" t="s">
        <v>313</v>
      </c>
      <c r="O126" s="2"/>
      <c r="P126" s="2"/>
      <c r="Q126" s="2" t="s">
        <v>11</v>
      </c>
      <c r="R126" s="22"/>
      <c r="S126" s="27">
        <f t="shared" si="28"/>
        <v>316</v>
      </c>
      <c r="T126" s="25">
        <f t="shared" si="29"/>
        <v>316</v>
      </c>
      <c r="U126" s="25">
        <f t="shared" si="30"/>
        <v>312</v>
      </c>
      <c r="V126" s="289">
        <f>第4表01元データ!W126</f>
        <v>282</v>
      </c>
      <c r="W126" s="289" t="str">
        <f>第4表01元データ!X126</f>
        <v>-</v>
      </c>
      <c r="X126" s="289">
        <f>第4表01元データ!Y126</f>
        <v>30</v>
      </c>
      <c r="Y126" s="289" t="str">
        <f>第4表01元データ!Z126</f>
        <v>-</v>
      </c>
      <c r="Z126" s="289">
        <f>第4表01元データ!AA126</f>
        <v>4</v>
      </c>
      <c r="AA126" s="289" t="str">
        <f>第4表01元データ!AB126</f>
        <v>-</v>
      </c>
      <c r="AC126" s="2"/>
      <c r="AD126" s="2"/>
      <c r="AE126" s="2" t="s">
        <v>11</v>
      </c>
      <c r="AF126" s="22"/>
      <c r="AG126" s="33">
        <f t="shared" si="31"/>
        <v>2.2097902097902096</v>
      </c>
      <c r="AH126" s="32">
        <f t="shared" si="17"/>
        <v>2.2097902097902096</v>
      </c>
      <c r="AI126" s="32">
        <f t="shared" si="18"/>
        <v>2.2127659574468086</v>
      </c>
      <c r="AJ126" s="32">
        <f t="shared" si="19"/>
        <v>2.2204724409448819</v>
      </c>
      <c r="AK126" s="32" t="str">
        <f t="shared" si="20"/>
        <v>-</v>
      </c>
      <c r="AL126" s="32">
        <f t="shared" si="21"/>
        <v>2.1428571428571428</v>
      </c>
      <c r="AM126" s="32" t="str">
        <f t="shared" si="22"/>
        <v>-</v>
      </c>
      <c r="AN126" s="32">
        <f t="shared" si="23"/>
        <v>2</v>
      </c>
      <c r="AO126" s="32" t="str">
        <f t="shared" si="24"/>
        <v>-</v>
      </c>
    </row>
    <row r="127" spans="1:41" ht="13.5" customHeight="1">
      <c r="A127" s="2"/>
      <c r="B127" s="2" t="s">
        <v>46</v>
      </c>
      <c r="C127" s="2"/>
      <c r="D127" s="22"/>
      <c r="E127" s="25">
        <f t="shared" si="25"/>
        <v>821</v>
      </c>
      <c r="F127" s="25">
        <f t="shared" si="26"/>
        <v>815</v>
      </c>
      <c r="G127" s="294">
        <f t="shared" si="27"/>
        <v>801</v>
      </c>
      <c r="H127" s="289">
        <v>726</v>
      </c>
      <c r="I127" s="289" t="s">
        <v>313</v>
      </c>
      <c r="J127" s="289">
        <v>71</v>
      </c>
      <c r="K127" s="289">
        <v>4</v>
      </c>
      <c r="L127" s="289">
        <v>14</v>
      </c>
      <c r="M127" s="289">
        <v>6</v>
      </c>
      <c r="O127" s="2"/>
      <c r="P127" s="2" t="s">
        <v>46</v>
      </c>
      <c r="Q127" s="2"/>
      <c r="R127" s="22"/>
      <c r="S127" s="25">
        <f t="shared" si="28"/>
        <v>1745</v>
      </c>
      <c r="T127" s="25">
        <f t="shared" si="29"/>
        <v>1731</v>
      </c>
      <c r="U127" s="25">
        <f t="shared" si="30"/>
        <v>1711</v>
      </c>
      <c r="V127" s="289">
        <f>第4表01元データ!W127</f>
        <v>1560</v>
      </c>
      <c r="W127" s="289" t="str">
        <f>第4表01元データ!X127</f>
        <v>-</v>
      </c>
      <c r="X127" s="289">
        <f>第4表01元データ!Y127</f>
        <v>143</v>
      </c>
      <c r="Y127" s="289">
        <f>第4表01元データ!Z127</f>
        <v>8</v>
      </c>
      <c r="Z127" s="289">
        <f>第4表01元データ!AA127</f>
        <v>20</v>
      </c>
      <c r="AA127" s="289">
        <f>第4表01元データ!AB127</f>
        <v>14</v>
      </c>
      <c r="AC127" s="2"/>
      <c r="AD127" s="2" t="s">
        <v>46</v>
      </c>
      <c r="AE127" s="2"/>
      <c r="AF127" s="22"/>
      <c r="AG127" s="33">
        <f t="shared" si="31"/>
        <v>2.1254567600487211</v>
      </c>
      <c r="AH127" s="32">
        <f t="shared" si="17"/>
        <v>2.1239263803680983</v>
      </c>
      <c r="AI127" s="32">
        <f t="shared" si="18"/>
        <v>2.1360799001248441</v>
      </c>
      <c r="AJ127" s="32">
        <f t="shared" si="19"/>
        <v>2.1487603305785123</v>
      </c>
      <c r="AK127" s="32" t="str">
        <f t="shared" si="20"/>
        <v>-</v>
      </c>
      <c r="AL127" s="32">
        <f t="shared" si="21"/>
        <v>2.0140845070422535</v>
      </c>
      <c r="AM127" s="32">
        <f t="shared" si="22"/>
        <v>2</v>
      </c>
      <c r="AN127" s="32">
        <f t="shared" si="23"/>
        <v>1.4285714285714286</v>
      </c>
      <c r="AO127" s="32">
        <f t="shared" si="24"/>
        <v>2.3333333333333335</v>
      </c>
    </row>
    <row r="128" spans="1:41" ht="13.5" customHeight="1">
      <c r="A128" s="2"/>
      <c r="B128" s="2"/>
      <c r="C128" s="2" t="s">
        <v>4</v>
      </c>
      <c r="D128" s="22"/>
      <c r="E128" s="27">
        <f t="shared" si="25"/>
        <v>579</v>
      </c>
      <c r="F128" s="25">
        <f t="shared" si="26"/>
        <v>578</v>
      </c>
      <c r="G128" s="294">
        <f t="shared" si="27"/>
        <v>569</v>
      </c>
      <c r="H128" s="289">
        <v>520</v>
      </c>
      <c r="I128" s="289" t="s">
        <v>313</v>
      </c>
      <c r="J128" s="289">
        <v>45</v>
      </c>
      <c r="K128" s="289">
        <v>4</v>
      </c>
      <c r="L128" s="289">
        <v>9</v>
      </c>
      <c r="M128" s="289">
        <v>1</v>
      </c>
      <c r="O128" s="2"/>
      <c r="P128" s="2"/>
      <c r="Q128" s="2" t="s">
        <v>4</v>
      </c>
      <c r="R128" s="22"/>
      <c r="S128" s="27">
        <f t="shared" si="28"/>
        <v>1232</v>
      </c>
      <c r="T128" s="25">
        <f t="shared" si="29"/>
        <v>1231</v>
      </c>
      <c r="U128" s="25">
        <f t="shared" si="30"/>
        <v>1216</v>
      </c>
      <c r="V128" s="289">
        <f>第4表01元データ!W128</f>
        <v>1113</v>
      </c>
      <c r="W128" s="289" t="str">
        <f>第4表01元データ!X128</f>
        <v>-</v>
      </c>
      <c r="X128" s="289">
        <f>第4表01元データ!Y128</f>
        <v>95</v>
      </c>
      <c r="Y128" s="289">
        <f>第4表01元データ!Z128</f>
        <v>8</v>
      </c>
      <c r="Z128" s="289">
        <f>第4表01元データ!AA128</f>
        <v>15</v>
      </c>
      <c r="AA128" s="289">
        <f>第4表01元データ!AB128</f>
        <v>1</v>
      </c>
      <c r="AC128" s="2"/>
      <c r="AD128" s="2"/>
      <c r="AE128" s="2" t="s">
        <v>4</v>
      </c>
      <c r="AF128" s="22"/>
      <c r="AG128" s="33">
        <f t="shared" si="31"/>
        <v>2.1278065630397238</v>
      </c>
      <c r="AH128" s="32">
        <f t="shared" si="17"/>
        <v>2.1297577854671279</v>
      </c>
      <c r="AI128" s="32">
        <f t="shared" si="18"/>
        <v>2.1370826010544817</v>
      </c>
      <c r="AJ128" s="32">
        <f t="shared" si="19"/>
        <v>2.1403846153846153</v>
      </c>
      <c r="AK128" s="32" t="str">
        <f t="shared" si="20"/>
        <v>-</v>
      </c>
      <c r="AL128" s="32">
        <f t="shared" si="21"/>
        <v>2.1111111111111112</v>
      </c>
      <c r="AM128" s="32">
        <f t="shared" si="22"/>
        <v>2</v>
      </c>
      <c r="AN128" s="32">
        <f t="shared" si="23"/>
        <v>1.6666666666666667</v>
      </c>
      <c r="AO128" s="32">
        <f t="shared" si="24"/>
        <v>1</v>
      </c>
    </row>
    <row r="129" spans="1:41" ht="13.5" customHeight="1">
      <c r="A129" s="2"/>
      <c r="B129" s="2"/>
      <c r="C129" s="2" t="s">
        <v>5</v>
      </c>
      <c r="D129" s="22"/>
      <c r="E129" s="27">
        <f t="shared" si="25"/>
        <v>179</v>
      </c>
      <c r="F129" s="25">
        <f t="shared" si="26"/>
        <v>174</v>
      </c>
      <c r="G129" s="294">
        <f t="shared" si="27"/>
        <v>173</v>
      </c>
      <c r="H129" s="289">
        <v>154</v>
      </c>
      <c r="I129" s="289" t="s">
        <v>313</v>
      </c>
      <c r="J129" s="289">
        <v>19</v>
      </c>
      <c r="K129" s="289" t="s">
        <v>313</v>
      </c>
      <c r="L129" s="289">
        <v>1</v>
      </c>
      <c r="M129" s="289">
        <v>5</v>
      </c>
      <c r="O129" s="2"/>
      <c r="P129" s="2"/>
      <c r="Q129" s="2" t="s">
        <v>5</v>
      </c>
      <c r="R129" s="22"/>
      <c r="S129" s="27">
        <f t="shared" si="28"/>
        <v>378</v>
      </c>
      <c r="T129" s="25">
        <f t="shared" si="29"/>
        <v>365</v>
      </c>
      <c r="U129" s="25">
        <f t="shared" si="30"/>
        <v>364</v>
      </c>
      <c r="V129" s="289">
        <f>第4表01元データ!W129</f>
        <v>331</v>
      </c>
      <c r="W129" s="289" t="str">
        <f>第4表01元データ!X129</f>
        <v>-</v>
      </c>
      <c r="X129" s="289">
        <f>第4表01元データ!Y129</f>
        <v>33</v>
      </c>
      <c r="Y129" s="289" t="str">
        <f>第4表01元データ!Z129</f>
        <v>-</v>
      </c>
      <c r="Z129" s="289">
        <f>第4表01元データ!AA129</f>
        <v>1</v>
      </c>
      <c r="AA129" s="289">
        <f>第4表01元データ!AB129</f>
        <v>13</v>
      </c>
      <c r="AC129" s="2"/>
      <c r="AD129" s="2"/>
      <c r="AE129" s="2" t="s">
        <v>5</v>
      </c>
      <c r="AF129" s="22"/>
      <c r="AG129" s="33">
        <f t="shared" si="31"/>
        <v>2.1117318435754191</v>
      </c>
      <c r="AH129" s="32">
        <f t="shared" si="17"/>
        <v>2.0977011494252875</v>
      </c>
      <c r="AI129" s="32">
        <f t="shared" si="18"/>
        <v>2.1040462427745665</v>
      </c>
      <c r="AJ129" s="32">
        <f t="shared" si="19"/>
        <v>2.1493506493506493</v>
      </c>
      <c r="AK129" s="32" t="str">
        <f t="shared" si="20"/>
        <v>-</v>
      </c>
      <c r="AL129" s="32">
        <f t="shared" si="21"/>
        <v>1.736842105263158</v>
      </c>
      <c r="AM129" s="32" t="str">
        <f t="shared" si="22"/>
        <v>-</v>
      </c>
      <c r="AN129" s="32">
        <f t="shared" si="23"/>
        <v>1</v>
      </c>
      <c r="AO129" s="32">
        <f t="shared" si="24"/>
        <v>2.6</v>
      </c>
    </row>
    <row r="130" spans="1:41" ht="13.5" customHeight="1">
      <c r="A130" s="2"/>
      <c r="B130" s="2"/>
      <c r="C130" s="2" t="s">
        <v>6</v>
      </c>
      <c r="D130" s="22"/>
      <c r="E130" s="27">
        <f t="shared" si="25"/>
        <v>63</v>
      </c>
      <c r="F130" s="25">
        <f t="shared" si="26"/>
        <v>63</v>
      </c>
      <c r="G130" s="294">
        <f t="shared" si="27"/>
        <v>59</v>
      </c>
      <c r="H130" s="289">
        <v>52</v>
      </c>
      <c r="I130" s="289" t="s">
        <v>313</v>
      </c>
      <c r="J130" s="289">
        <v>7</v>
      </c>
      <c r="K130" s="289" t="s">
        <v>313</v>
      </c>
      <c r="L130" s="289">
        <v>4</v>
      </c>
      <c r="M130" s="289" t="s">
        <v>313</v>
      </c>
      <c r="O130" s="2"/>
      <c r="P130" s="2"/>
      <c r="Q130" s="2" t="s">
        <v>6</v>
      </c>
      <c r="R130" s="22"/>
      <c r="S130" s="27">
        <f t="shared" si="28"/>
        <v>135</v>
      </c>
      <c r="T130" s="25">
        <f t="shared" si="29"/>
        <v>135</v>
      </c>
      <c r="U130" s="25">
        <f t="shared" si="30"/>
        <v>131</v>
      </c>
      <c r="V130" s="289">
        <f>第4表01元データ!W130</f>
        <v>116</v>
      </c>
      <c r="W130" s="289" t="str">
        <f>第4表01元データ!X130</f>
        <v>-</v>
      </c>
      <c r="X130" s="289">
        <f>第4表01元データ!Y130</f>
        <v>15</v>
      </c>
      <c r="Y130" s="289" t="str">
        <f>第4表01元データ!Z130</f>
        <v>-</v>
      </c>
      <c r="Z130" s="289">
        <f>第4表01元データ!AA130</f>
        <v>4</v>
      </c>
      <c r="AA130" s="289" t="str">
        <f>第4表01元データ!AB130</f>
        <v>-</v>
      </c>
      <c r="AC130" s="2"/>
      <c r="AD130" s="2"/>
      <c r="AE130" s="2" t="s">
        <v>6</v>
      </c>
      <c r="AF130" s="22"/>
      <c r="AG130" s="33">
        <f t="shared" si="31"/>
        <v>2.1428571428571428</v>
      </c>
      <c r="AH130" s="32">
        <f t="shared" si="17"/>
        <v>2.1428571428571428</v>
      </c>
      <c r="AI130" s="32">
        <f t="shared" si="18"/>
        <v>2.2203389830508473</v>
      </c>
      <c r="AJ130" s="32">
        <f t="shared" si="19"/>
        <v>2.2307692307692308</v>
      </c>
      <c r="AK130" s="32" t="str">
        <f t="shared" si="20"/>
        <v>-</v>
      </c>
      <c r="AL130" s="32">
        <f t="shared" si="21"/>
        <v>2.1428571428571428</v>
      </c>
      <c r="AM130" s="32" t="str">
        <f t="shared" si="22"/>
        <v>-</v>
      </c>
      <c r="AN130" s="32">
        <f t="shared" si="23"/>
        <v>1</v>
      </c>
      <c r="AO130" s="32" t="str">
        <f t="shared" si="24"/>
        <v>-</v>
      </c>
    </row>
    <row r="131" spans="1:41" ht="13.5" customHeight="1">
      <c r="A131" s="2"/>
      <c r="B131" s="2"/>
      <c r="C131" s="2" t="s">
        <v>10</v>
      </c>
      <c r="D131" s="22"/>
      <c r="E131" s="27" t="str">
        <f t="shared" si="25"/>
        <v>-</v>
      </c>
      <c r="F131" s="25" t="str">
        <f t="shared" si="26"/>
        <v>-</v>
      </c>
      <c r="G131" s="294" t="str">
        <f t="shared" si="27"/>
        <v>-</v>
      </c>
      <c r="H131" s="289" t="s">
        <v>313</v>
      </c>
      <c r="I131" s="289" t="s">
        <v>313</v>
      </c>
      <c r="J131" s="289" t="s">
        <v>313</v>
      </c>
      <c r="K131" s="289" t="s">
        <v>313</v>
      </c>
      <c r="L131" s="289" t="s">
        <v>313</v>
      </c>
      <c r="M131" s="289" t="s">
        <v>313</v>
      </c>
      <c r="O131" s="2"/>
      <c r="P131" s="2"/>
      <c r="Q131" s="2" t="s">
        <v>10</v>
      </c>
      <c r="R131" s="22"/>
      <c r="S131" s="27" t="str">
        <f t="shared" si="28"/>
        <v>-</v>
      </c>
      <c r="T131" s="25" t="str">
        <f t="shared" si="29"/>
        <v>-</v>
      </c>
      <c r="U131" s="25" t="str">
        <f t="shared" si="30"/>
        <v>-</v>
      </c>
      <c r="V131" s="289" t="str">
        <f>第4表01元データ!W131</f>
        <v>-</v>
      </c>
      <c r="W131" s="289" t="str">
        <f>第4表01元データ!X131</f>
        <v>-</v>
      </c>
      <c r="X131" s="289" t="str">
        <f>第4表01元データ!Y131</f>
        <v>-</v>
      </c>
      <c r="Y131" s="289" t="str">
        <f>第4表01元データ!Z131</f>
        <v>-</v>
      </c>
      <c r="Z131" s="289" t="str">
        <f>第4表01元データ!AA131</f>
        <v>-</v>
      </c>
      <c r="AA131" s="289" t="str">
        <f>第4表01元データ!AB131</f>
        <v>-</v>
      </c>
      <c r="AC131" s="2"/>
      <c r="AD131" s="2"/>
      <c r="AE131" s="2" t="s">
        <v>10</v>
      </c>
      <c r="AF131" s="22"/>
      <c r="AG131" s="33" t="str">
        <f t="shared" si="31"/>
        <v>-</v>
      </c>
      <c r="AH131" s="32" t="str">
        <f t="shared" si="17"/>
        <v>-</v>
      </c>
      <c r="AI131" s="32" t="str">
        <f t="shared" si="18"/>
        <v>-</v>
      </c>
      <c r="AJ131" s="32" t="str">
        <f t="shared" si="19"/>
        <v>-</v>
      </c>
      <c r="AK131" s="32" t="str">
        <f t="shared" si="20"/>
        <v>-</v>
      </c>
      <c r="AL131" s="32" t="str">
        <f t="shared" si="21"/>
        <v>-</v>
      </c>
      <c r="AM131" s="32" t="str">
        <f t="shared" si="22"/>
        <v>-</v>
      </c>
      <c r="AN131" s="32" t="str">
        <f t="shared" si="23"/>
        <v>-</v>
      </c>
      <c r="AO131" s="32" t="str">
        <f t="shared" si="24"/>
        <v>-</v>
      </c>
    </row>
    <row r="132" spans="1:41" ht="13.5" customHeight="1">
      <c r="A132" s="2"/>
      <c r="B132" s="2" t="s">
        <v>47</v>
      </c>
      <c r="C132" s="2"/>
      <c r="D132" s="22"/>
      <c r="E132" s="25">
        <f t="shared" si="25"/>
        <v>531</v>
      </c>
      <c r="F132" s="25">
        <f t="shared" si="26"/>
        <v>531</v>
      </c>
      <c r="G132" s="294">
        <f t="shared" si="27"/>
        <v>518</v>
      </c>
      <c r="H132" s="289">
        <v>410</v>
      </c>
      <c r="I132" s="289" t="s">
        <v>313</v>
      </c>
      <c r="J132" s="289">
        <v>106</v>
      </c>
      <c r="K132" s="289">
        <v>2</v>
      </c>
      <c r="L132" s="289">
        <v>13</v>
      </c>
      <c r="M132" s="289" t="s">
        <v>313</v>
      </c>
      <c r="O132" s="2"/>
      <c r="P132" s="2" t="s">
        <v>47</v>
      </c>
      <c r="Q132" s="2"/>
      <c r="R132" s="22"/>
      <c r="S132" s="25">
        <f t="shared" si="28"/>
        <v>1100</v>
      </c>
      <c r="T132" s="25">
        <f t="shared" si="29"/>
        <v>1100</v>
      </c>
      <c r="U132" s="25">
        <f t="shared" si="30"/>
        <v>1072</v>
      </c>
      <c r="V132" s="289">
        <f>第4表01元データ!W132</f>
        <v>855</v>
      </c>
      <c r="W132" s="289" t="str">
        <f>第4表01元データ!X132</f>
        <v>-</v>
      </c>
      <c r="X132" s="289">
        <f>第4表01元データ!Y132</f>
        <v>212</v>
      </c>
      <c r="Y132" s="289">
        <f>第4表01元データ!Z132</f>
        <v>5</v>
      </c>
      <c r="Z132" s="289">
        <f>第4表01元データ!AA132</f>
        <v>28</v>
      </c>
      <c r="AA132" s="289" t="str">
        <f>第4表01元データ!AB132</f>
        <v>-</v>
      </c>
      <c r="AC132" s="2"/>
      <c r="AD132" s="2" t="s">
        <v>47</v>
      </c>
      <c r="AE132" s="2"/>
      <c r="AF132" s="22"/>
      <c r="AG132" s="33">
        <f t="shared" si="31"/>
        <v>2.0715630885122409</v>
      </c>
      <c r="AH132" s="32">
        <f t="shared" si="17"/>
        <v>2.0715630885122409</v>
      </c>
      <c r="AI132" s="32">
        <f t="shared" si="18"/>
        <v>2.0694980694980694</v>
      </c>
      <c r="AJ132" s="32">
        <f t="shared" si="19"/>
        <v>2.0853658536585367</v>
      </c>
      <c r="AK132" s="32" t="str">
        <f t="shared" si="20"/>
        <v>-</v>
      </c>
      <c r="AL132" s="32">
        <f t="shared" si="21"/>
        <v>2</v>
      </c>
      <c r="AM132" s="32">
        <f t="shared" si="22"/>
        <v>2.5</v>
      </c>
      <c r="AN132" s="32">
        <f t="shared" si="23"/>
        <v>2.1538461538461537</v>
      </c>
      <c r="AO132" s="32" t="str">
        <f t="shared" si="24"/>
        <v>-</v>
      </c>
    </row>
    <row r="133" spans="1:41" ht="13.5" customHeight="1">
      <c r="A133" s="2"/>
      <c r="B133" s="2"/>
      <c r="C133" s="2" t="s">
        <v>4</v>
      </c>
      <c r="D133" s="22"/>
      <c r="E133" s="27">
        <f t="shared" si="25"/>
        <v>480</v>
      </c>
      <c r="F133" s="25">
        <f t="shared" si="26"/>
        <v>480</v>
      </c>
      <c r="G133" s="294">
        <f t="shared" si="27"/>
        <v>468</v>
      </c>
      <c r="H133" s="289">
        <v>361</v>
      </c>
      <c r="I133" s="289" t="s">
        <v>313</v>
      </c>
      <c r="J133" s="289">
        <v>105</v>
      </c>
      <c r="K133" s="289">
        <v>2</v>
      </c>
      <c r="L133" s="289">
        <v>12</v>
      </c>
      <c r="M133" s="289" t="s">
        <v>313</v>
      </c>
      <c r="O133" s="2"/>
      <c r="P133" s="2"/>
      <c r="Q133" s="2" t="s">
        <v>4</v>
      </c>
      <c r="R133" s="22"/>
      <c r="S133" s="27">
        <f t="shared" si="28"/>
        <v>1007</v>
      </c>
      <c r="T133" s="25">
        <f t="shared" si="29"/>
        <v>1007</v>
      </c>
      <c r="U133" s="25">
        <f t="shared" si="30"/>
        <v>980</v>
      </c>
      <c r="V133" s="289">
        <f>第4表01元データ!W133</f>
        <v>765</v>
      </c>
      <c r="W133" s="289" t="str">
        <f>第4表01元データ!X133</f>
        <v>-</v>
      </c>
      <c r="X133" s="289">
        <f>第4表01元データ!Y133</f>
        <v>210</v>
      </c>
      <c r="Y133" s="289">
        <f>第4表01元データ!Z133</f>
        <v>5</v>
      </c>
      <c r="Z133" s="289">
        <f>第4表01元データ!AA133</f>
        <v>27</v>
      </c>
      <c r="AA133" s="289" t="str">
        <f>第4表01元データ!AB133</f>
        <v>-</v>
      </c>
      <c r="AC133" s="2"/>
      <c r="AD133" s="2"/>
      <c r="AE133" s="2" t="s">
        <v>4</v>
      </c>
      <c r="AF133" s="22"/>
      <c r="AG133" s="33">
        <f t="shared" si="31"/>
        <v>2.0979166666666669</v>
      </c>
      <c r="AH133" s="32">
        <f t="shared" si="17"/>
        <v>2.0979166666666669</v>
      </c>
      <c r="AI133" s="32">
        <f t="shared" si="18"/>
        <v>2.0940170940170941</v>
      </c>
      <c r="AJ133" s="32">
        <f t="shared" si="19"/>
        <v>2.1191135734072022</v>
      </c>
      <c r="AK133" s="32" t="str">
        <f t="shared" si="20"/>
        <v>-</v>
      </c>
      <c r="AL133" s="32">
        <f t="shared" si="21"/>
        <v>2</v>
      </c>
      <c r="AM133" s="32">
        <f t="shared" si="22"/>
        <v>2.5</v>
      </c>
      <c r="AN133" s="32">
        <f t="shared" si="23"/>
        <v>2.25</v>
      </c>
      <c r="AO133" s="32" t="str">
        <f t="shared" si="24"/>
        <v>-</v>
      </c>
    </row>
    <row r="134" spans="1:41" ht="13.5" customHeight="1">
      <c r="A134" s="2"/>
      <c r="B134" s="2"/>
      <c r="C134" s="2" t="s">
        <v>5</v>
      </c>
      <c r="D134" s="22"/>
      <c r="E134" s="27">
        <f t="shared" si="25"/>
        <v>51</v>
      </c>
      <c r="F134" s="25">
        <f t="shared" si="26"/>
        <v>51</v>
      </c>
      <c r="G134" s="294">
        <f t="shared" si="27"/>
        <v>50</v>
      </c>
      <c r="H134" s="289">
        <v>49</v>
      </c>
      <c r="I134" s="289" t="s">
        <v>313</v>
      </c>
      <c r="J134" s="289">
        <v>1</v>
      </c>
      <c r="K134" s="289" t="s">
        <v>313</v>
      </c>
      <c r="L134" s="289">
        <v>1</v>
      </c>
      <c r="M134" s="289" t="s">
        <v>313</v>
      </c>
      <c r="O134" s="2"/>
      <c r="P134" s="2"/>
      <c r="Q134" s="2" t="s">
        <v>5</v>
      </c>
      <c r="R134" s="22"/>
      <c r="S134" s="27">
        <f t="shared" si="28"/>
        <v>93</v>
      </c>
      <c r="T134" s="25">
        <f t="shared" si="29"/>
        <v>93</v>
      </c>
      <c r="U134" s="25">
        <f t="shared" si="30"/>
        <v>92</v>
      </c>
      <c r="V134" s="289">
        <f>第4表01元データ!W134</f>
        <v>90</v>
      </c>
      <c r="W134" s="289" t="str">
        <f>第4表01元データ!X134</f>
        <v>-</v>
      </c>
      <c r="X134" s="289">
        <f>第4表01元データ!Y134</f>
        <v>2</v>
      </c>
      <c r="Y134" s="289" t="str">
        <f>第4表01元データ!Z134</f>
        <v>-</v>
      </c>
      <c r="Z134" s="289">
        <f>第4表01元データ!AA134</f>
        <v>1</v>
      </c>
      <c r="AA134" s="289" t="str">
        <f>第4表01元データ!AB134</f>
        <v>-</v>
      </c>
      <c r="AC134" s="2"/>
      <c r="AD134" s="2"/>
      <c r="AE134" s="2" t="s">
        <v>5</v>
      </c>
      <c r="AF134" s="22"/>
      <c r="AG134" s="33">
        <f t="shared" si="31"/>
        <v>1.8235294117647058</v>
      </c>
      <c r="AH134" s="32">
        <f t="shared" ref="AH134:AH197" si="32">IF(F134="-","-",IF(F134="x","x",T134/F134))</f>
        <v>1.8235294117647058</v>
      </c>
      <c r="AI134" s="32">
        <f t="shared" ref="AI134:AI197" si="33">IF(G134="-","-",IF(G134="x","x",U134/G134))</f>
        <v>1.84</v>
      </c>
      <c r="AJ134" s="32">
        <f t="shared" ref="AJ134:AJ197" si="34">IF(H134="-","-",IF(H134="x","x",V134/H134))</f>
        <v>1.8367346938775511</v>
      </c>
      <c r="AK134" s="32" t="str">
        <f t="shared" ref="AK134:AK197" si="35">IF(I134="-","-",IF(I134="x","x",W134/I134))</f>
        <v>-</v>
      </c>
      <c r="AL134" s="32">
        <f t="shared" ref="AL134:AL197" si="36">IF(J134="-","-",IF(J134="x","x",X134/J134))</f>
        <v>2</v>
      </c>
      <c r="AM134" s="32" t="str">
        <f t="shared" ref="AM134:AM197" si="37">IF(K134="-","-",IF(K134="x","x",Y134/K134))</f>
        <v>-</v>
      </c>
      <c r="AN134" s="32">
        <f t="shared" ref="AN134:AN197" si="38">IF(L134="-","-",IF(L134="x","x",Z134/L134))</f>
        <v>1</v>
      </c>
      <c r="AO134" s="32" t="str">
        <f t="shared" ref="AO134:AO197" si="39">IF(M134="-","-",IF(M134="x","x",AA134/M134))</f>
        <v>-</v>
      </c>
    </row>
    <row r="135" spans="1:41" ht="13.5" customHeight="1">
      <c r="A135" s="2"/>
      <c r="B135" s="2" t="s">
        <v>48</v>
      </c>
      <c r="C135" s="2"/>
      <c r="D135" s="22"/>
      <c r="E135" s="25">
        <f t="shared" ref="E135:E183" si="40">IF(COUNTIF(F135:M135,"x"),"x",IF(SUM(F135,M135)=0,"-",SUM(F135,M135)))</f>
        <v>657</v>
      </c>
      <c r="F135" s="25">
        <f t="shared" ref="F135:F183" si="41">IF(COUNTIF(G135:L135,"x"),"x",IF(SUM(G135,L135)=0,"-",SUM(G135,L135)))</f>
        <v>654</v>
      </c>
      <c r="G135" s="294">
        <f t="shared" ref="G135:G183" si="42">IF(COUNTIF(H135:K135,"x"),"x",IF(SUM(H135:K135)=0,"-",SUM(H135:K135)))</f>
        <v>642</v>
      </c>
      <c r="H135" s="289">
        <v>521</v>
      </c>
      <c r="I135" s="289" t="s">
        <v>313</v>
      </c>
      <c r="J135" s="289">
        <v>103</v>
      </c>
      <c r="K135" s="289">
        <v>18</v>
      </c>
      <c r="L135" s="289">
        <v>12</v>
      </c>
      <c r="M135" s="289">
        <v>3</v>
      </c>
      <c r="O135" s="2"/>
      <c r="P135" s="2" t="s">
        <v>48</v>
      </c>
      <c r="Q135" s="2"/>
      <c r="R135" s="22"/>
      <c r="S135" s="25">
        <f t="shared" ref="S135:S183" si="43">IF(COUNTIF(T135:AA135,"x"),"x",IF(SUM(T135,AA135)=0,"-",SUM(T135,AA135)))</f>
        <v>1408</v>
      </c>
      <c r="T135" s="25">
        <f t="shared" ref="T135:T183" si="44">IF(COUNTIF(U135:Z135,"x"),"x",IF(SUM(U135,Z135)=0,"-",SUM(U135,Z135)))</f>
        <v>1398</v>
      </c>
      <c r="U135" s="25">
        <f t="shared" ref="U135:U183" si="45">IF(COUNTIF(V135:Y135,"x"),"x",IF(SUM(V135:Y135)=0,"-",SUM(V135:Y135)))</f>
        <v>1381</v>
      </c>
      <c r="V135" s="289">
        <f>第4表01元データ!W135</f>
        <v>1090</v>
      </c>
      <c r="W135" s="289" t="str">
        <f>第4表01元データ!X135</f>
        <v>-</v>
      </c>
      <c r="X135" s="289">
        <f>第4表01元データ!Y135</f>
        <v>250</v>
      </c>
      <c r="Y135" s="289">
        <f>第4表01元データ!Z135</f>
        <v>41</v>
      </c>
      <c r="Z135" s="289">
        <f>第4表01元データ!AA135</f>
        <v>17</v>
      </c>
      <c r="AA135" s="289">
        <f>第4表01元データ!AB135</f>
        <v>10</v>
      </c>
      <c r="AC135" s="2"/>
      <c r="AD135" s="2" t="s">
        <v>48</v>
      </c>
      <c r="AE135" s="2"/>
      <c r="AF135" s="22"/>
      <c r="AG135" s="33">
        <f t="shared" ref="AG135:AG198" si="46">IF(E135="-","-",IF(E135="x","x",S135/E135))</f>
        <v>2.1430745814307457</v>
      </c>
      <c r="AH135" s="32">
        <f t="shared" si="32"/>
        <v>2.1376146788990824</v>
      </c>
      <c r="AI135" s="32">
        <f t="shared" si="33"/>
        <v>2.1510903426791277</v>
      </c>
      <c r="AJ135" s="32">
        <f t="shared" si="34"/>
        <v>2.092130518234165</v>
      </c>
      <c r="AK135" s="32" t="str">
        <f t="shared" si="35"/>
        <v>-</v>
      </c>
      <c r="AL135" s="32">
        <f t="shared" si="36"/>
        <v>2.4271844660194173</v>
      </c>
      <c r="AM135" s="32">
        <f t="shared" si="37"/>
        <v>2.2777777777777777</v>
      </c>
      <c r="AN135" s="32">
        <f t="shared" si="38"/>
        <v>1.4166666666666667</v>
      </c>
      <c r="AO135" s="32">
        <f t="shared" si="39"/>
        <v>3.3333333333333335</v>
      </c>
    </row>
    <row r="136" spans="1:41" ht="13.5" customHeight="1">
      <c r="A136" s="2"/>
      <c r="B136" s="2"/>
      <c r="C136" s="2" t="s">
        <v>4</v>
      </c>
      <c r="D136" s="22"/>
      <c r="E136" s="27">
        <f t="shared" si="40"/>
        <v>309</v>
      </c>
      <c r="F136" s="25">
        <f t="shared" si="41"/>
        <v>309</v>
      </c>
      <c r="G136" s="294">
        <f t="shared" si="42"/>
        <v>304</v>
      </c>
      <c r="H136" s="289">
        <v>250</v>
      </c>
      <c r="I136" s="289" t="s">
        <v>313</v>
      </c>
      <c r="J136" s="289">
        <v>43</v>
      </c>
      <c r="K136" s="289">
        <v>11</v>
      </c>
      <c r="L136" s="289">
        <v>5</v>
      </c>
      <c r="M136" s="289" t="s">
        <v>313</v>
      </c>
      <c r="O136" s="2"/>
      <c r="P136" s="2"/>
      <c r="Q136" s="2" t="s">
        <v>4</v>
      </c>
      <c r="R136" s="22"/>
      <c r="S136" s="27">
        <f t="shared" si="43"/>
        <v>643</v>
      </c>
      <c r="T136" s="25">
        <f t="shared" si="44"/>
        <v>643</v>
      </c>
      <c r="U136" s="25">
        <f t="shared" si="45"/>
        <v>634</v>
      </c>
      <c r="V136" s="289">
        <f>第4表01元データ!W136</f>
        <v>511</v>
      </c>
      <c r="W136" s="289" t="str">
        <f>第4表01元データ!X136</f>
        <v>-</v>
      </c>
      <c r="X136" s="289">
        <f>第4表01元データ!Y136</f>
        <v>91</v>
      </c>
      <c r="Y136" s="289">
        <f>第4表01元データ!Z136</f>
        <v>32</v>
      </c>
      <c r="Z136" s="289">
        <f>第4表01元データ!AA136</f>
        <v>9</v>
      </c>
      <c r="AA136" s="289" t="str">
        <f>第4表01元データ!AB136</f>
        <v>-</v>
      </c>
      <c r="AC136" s="2"/>
      <c r="AD136" s="2"/>
      <c r="AE136" s="2" t="s">
        <v>4</v>
      </c>
      <c r="AF136" s="22"/>
      <c r="AG136" s="33">
        <f t="shared" si="46"/>
        <v>2.0809061488673137</v>
      </c>
      <c r="AH136" s="32">
        <f t="shared" si="32"/>
        <v>2.0809061488673137</v>
      </c>
      <c r="AI136" s="32">
        <f t="shared" si="33"/>
        <v>2.0855263157894739</v>
      </c>
      <c r="AJ136" s="32">
        <f t="shared" si="34"/>
        <v>2.044</v>
      </c>
      <c r="AK136" s="32" t="str">
        <f t="shared" si="35"/>
        <v>-</v>
      </c>
      <c r="AL136" s="32">
        <f t="shared" si="36"/>
        <v>2.1162790697674421</v>
      </c>
      <c r="AM136" s="32">
        <f t="shared" si="37"/>
        <v>2.9090909090909092</v>
      </c>
      <c r="AN136" s="32">
        <f t="shared" si="38"/>
        <v>1.8</v>
      </c>
      <c r="AO136" s="32" t="str">
        <f t="shared" si="39"/>
        <v>-</v>
      </c>
    </row>
    <row r="137" spans="1:41" ht="13.5" customHeight="1">
      <c r="A137" s="2"/>
      <c r="B137" s="2"/>
      <c r="C137" s="2" t="s">
        <v>5</v>
      </c>
      <c r="D137" s="22"/>
      <c r="E137" s="27">
        <f t="shared" si="40"/>
        <v>323</v>
      </c>
      <c r="F137" s="25">
        <f t="shared" si="41"/>
        <v>320</v>
      </c>
      <c r="G137" s="294">
        <f t="shared" si="42"/>
        <v>313</v>
      </c>
      <c r="H137" s="289">
        <v>248</v>
      </c>
      <c r="I137" s="289" t="s">
        <v>313</v>
      </c>
      <c r="J137" s="289">
        <v>58</v>
      </c>
      <c r="K137" s="289">
        <v>7</v>
      </c>
      <c r="L137" s="289">
        <v>7</v>
      </c>
      <c r="M137" s="289">
        <v>3</v>
      </c>
      <c r="O137" s="2"/>
      <c r="P137" s="2"/>
      <c r="Q137" s="2" t="s">
        <v>5</v>
      </c>
      <c r="R137" s="22"/>
      <c r="S137" s="27">
        <f t="shared" si="43"/>
        <v>718</v>
      </c>
      <c r="T137" s="25">
        <f t="shared" si="44"/>
        <v>708</v>
      </c>
      <c r="U137" s="25">
        <f t="shared" si="45"/>
        <v>700</v>
      </c>
      <c r="V137" s="289">
        <f>第4表01元データ!W137</f>
        <v>535</v>
      </c>
      <c r="W137" s="289" t="str">
        <f>第4表01元データ!X137</f>
        <v>-</v>
      </c>
      <c r="X137" s="289">
        <f>第4表01元データ!Y137</f>
        <v>156</v>
      </c>
      <c r="Y137" s="289">
        <f>第4表01元データ!Z137</f>
        <v>9</v>
      </c>
      <c r="Z137" s="289">
        <f>第4表01元データ!AA137</f>
        <v>8</v>
      </c>
      <c r="AA137" s="289">
        <f>第4表01元データ!AB137</f>
        <v>10</v>
      </c>
      <c r="AC137" s="2"/>
      <c r="AD137" s="2"/>
      <c r="AE137" s="2" t="s">
        <v>5</v>
      </c>
      <c r="AF137" s="22"/>
      <c r="AG137" s="33">
        <f t="shared" si="46"/>
        <v>2.2229102167182662</v>
      </c>
      <c r="AH137" s="32">
        <f t="shared" si="32"/>
        <v>2.2124999999999999</v>
      </c>
      <c r="AI137" s="32">
        <f t="shared" si="33"/>
        <v>2.2364217252396168</v>
      </c>
      <c r="AJ137" s="32">
        <f t="shared" si="34"/>
        <v>2.157258064516129</v>
      </c>
      <c r="AK137" s="32" t="str">
        <f t="shared" si="35"/>
        <v>-</v>
      </c>
      <c r="AL137" s="32">
        <f t="shared" si="36"/>
        <v>2.6896551724137931</v>
      </c>
      <c r="AM137" s="32">
        <f t="shared" si="37"/>
        <v>1.2857142857142858</v>
      </c>
      <c r="AN137" s="32">
        <f t="shared" si="38"/>
        <v>1.1428571428571428</v>
      </c>
      <c r="AO137" s="32">
        <f t="shared" si="39"/>
        <v>3.3333333333333335</v>
      </c>
    </row>
    <row r="138" spans="1:41" ht="13.5" customHeight="1">
      <c r="A138" s="2"/>
      <c r="B138" s="2"/>
      <c r="C138" s="2" t="s">
        <v>6</v>
      </c>
      <c r="D138" s="22"/>
      <c r="E138" s="27">
        <f t="shared" si="40"/>
        <v>18</v>
      </c>
      <c r="F138" s="25">
        <f t="shared" si="41"/>
        <v>18</v>
      </c>
      <c r="G138" s="294">
        <f t="shared" si="42"/>
        <v>18</v>
      </c>
      <c r="H138" s="289">
        <v>16</v>
      </c>
      <c r="I138" s="289" t="s">
        <v>313</v>
      </c>
      <c r="J138" s="289">
        <v>2</v>
      </c>
      <c r="K138" s="289" t="s">
        <v>313</v>
      </c>
      <c r="L138" s="289" t="s">
        <v>313</v>
      </c>
      <c r="M138" s="289" t="s">
        <v>313</v>
      </c>
      <c r="O138" s="2"/>
      <c r="P138" s="2"/>
      <c r="Q138" s="2" t="s">
        <v>6</v>
      </c>
      <c r="R138" s="22"/>
      <c r="S138" s="27">
        <f t="shared" si="43"/>
        <v>32</v>
      </c>
      <c r="T138" s="25">
        <f t="shared" si="44"/>
        <v>32</v>
      </c>
      <c r="U138" s="25">
        <f t="shared" si="45"/>
        <v>32</v>
      </c>
      <c r="V138" s="289">
        <f>第4表01元データ!W138</f>
        <v>29</v>
      </c>
      <c r="W138" s="289" t="str">
        <f>第4表01元データ!X138</f>
        <v>-</v>
      </c>
      <c r="X138" s="289">
        <f>第4表01元データ!Y138</f>
        <v>3</v>
      </c>
      <c r="Y138" s="289" t="str">
        <f>第4表01元データ!Z138</f>
        <v>-</v>
      </c>
      <c r="Z138" s="289" t="str">
        <f>第4表01元データ!AA138</f>
        <v>-</v>
      </c>
      <c r="AA138" s="289" t="str">
        <f>第4表01元データ!AB138</f>
        <v>-</v>
      </c>
      <c r="AC138" s="2"/>
      <c r="AD138" s="2"/>
      <c r="AE138" s="2" t="s">
        <v>6</v>
      </c>
      <c r="AF138" s="22"/>
      <c r="AG138" s="33">
        <f t="shared" si="46"/>
        <v>1.7777777777777777</v>
      </c>
      <c r="AH138" s="32">
        <f t="shared" si="32"/>
        <v>1.7777777777777777</v>
      </c>
      <c r="AI138" s="32">
        <f t="shared" si="33"/>
        <v>1.7777777777777777</v>
      </c>
      <c r="AJ138" s="32">
        <f t="shared" si="34"/>
        <v>1.8125</v>
      </c>
      <c r="AK138" s="32" t="str">
        <f t="shared" si="35"/>
        <v>-</v>
      </c>
      <c r="AL138" s="32">
        <f t="shared" si="36"/>
        <v>1.5</v>
      </c>
      <c r="AM138" s="32" t="str">
        <f t="shared" si="37"/>
        <v>-</v>
      </c>
      <c r="AN138" s="32" t="str">
        <f t="shared" si="38"/>
        <v>-</v>
      </c>
      <c r="AO138" s="32" t="str">
        <f t="shared" si="39"/>
        <v>-</v>
      </c>
    </row>
    <row r="139" spans="1:41" ht="13.5" customHeight="1">
      <c r="A139" s="2"/>
      <c r="B139" s="2"/>
      <c r="C139" s="2" t="s">
        <v>10</v>
      </c>
      <c r="D139" s="22"/>
      <c r="E139" s="27">
        <f t="shared" si="40"/>
        <v>7</v>
      </c>
      <c r="F139" s="25">
        <f t="shared" si="41"/>
        <v>7</v>
      </c>
      <c r="G139" s="294">
        <f t="shared" si="42"/>
        <v>7</v>
      </c>
      <c r="H139" s="289">
        <v>7</v>
      </c>
      <c r="I139" s="289" t="s">
        <v>313</v>
      </c>
      <c r="J139" s="289" t="s">
        <v>313</v>
      </c>
      <c r="K139" s="289" t="s">
        <v>313</v>
      </c>
      <c r="L139" s="289" t="s">
        <v>313</v>
      </c>
      <c r="M139" s="289" t="s">
        <v>313</v>
      </c>
      <c r="O139" s="2"/>
      <c r="P139" s="2"/>
      <c r="Q139" s="2" t="s">
        <v>10</v>
      </c>
      <c r="R139" s="22"/>
      <c r="S139" s="27">
        <f t="shared" si="43"/>
        <v>15</v>
      </c>
      <c r="T139" s="25">
        <f t="shared" si="44"/>
        <v>15</v>
      </c>
      <c r="U139" s="25">
        <f t="shared" si="45"/>
        <v>15</v>
      </c>
      <c r="V139" s="289">
        <f>第4表01元データ!W139</f>
        <v>15</v>
      </c>
      <c r="W139" s="289" t="str">
        <f>第4表01元データ!X139</f>
        <v>-</v>
      </c>
      <c r="X139" s="289" t="str">
        <f>第4表01元データ!Y139</f>
        <v>-</v>
      </c>
      <c r="Y139" s="289" t="str">
        <f>第4表01元データ!Z139</f>
        <v>-</v>
      </c>
      <c r="Z139" s="289" t="str">
        <f>第4表01元データ!AA139</f>
        <v>-</v>
      </c>
      <c r="AA139" s="289" t="str">
        <f>第4表01元データ!AB139</f>
        <v>-</v>
      </c>
      <c r="AC139" s="2"/>
      <c r="AD139" s="2"/>
      <c r="AE139" s="2" t="s">
        <v>10</v>
      </c>
      <c r="AF139" s="22"/>
      <c r="AG139" s="33">
        <f t="shared" si="46"/>
        <v>2.1428571428571428</v>
      </c>
      <c r="AH139" s="32">
        <f t="shared" si="32"/>
        <v>2.1428571428571428</v>
      </c>
      <c r="AI139" s="32">
        <f t="shared" si="33"/>
        <v>2.1428571428571428</v>
      </c>
      <c r="AJ139" s="32">
        <f t="shared" si="34"/>
        <v>2.1428571428571428</v>
      </c>
      <c r="AK139" s="32" t="str">
        <f t="shared" si="35"/>
        <v>-</v>
      </c>
      <c r="AL139" s="32" t="str">
        <f t="shared" si="36"/>
        <v>-</v>
      </c>
      <c r="AM139" s="32" t="str">
        <f t="shared" si="37"/>
        <v>-</v>
      </c>
      <c r="AN139" s="32" t="str">
        <f t="shared" si="38"/>
        <v>-</v>
      </c>
      <c r="AO139" s="32" t="str">
        <f t="shared" si="39"/>
        <v>-</v>
      </c>
    </row>
    <row r="140" spans="1:41" ht="13.5" customHeight="1">
      <c r="A140" s="2"/>
      <c r="B140" s="2" t="s">
        <v>49</v>
      </c>
      <c r="C140" s="2"/>
      <c r="D140" s="22"/>
      <c r="E140" s="27">
        <f t="shared" si="40"/>
        <v>584</v>
      </c>
      <c r="F140" s="25">
        <f t="shared" si="41"/>
        <v>584</v>
      </c>
      <c r="G140" s="294">
        <f t="shared" si="42"/>
        <v>562</v>
      </c>
      <c r="H140" s="289">
        <v>211</v>
      </c>
      <c r="I140" s="289">
        <v>44</v>
      </c>
      <c r="J140" s="289">
        <v>294</v>
      </c>
      <c r="K140" s="289">
        <v>13</v>
      </c>
      <c r="L140" s="289">
        <v>22</v>
      </c>
      <c r="M140" s="289" t="s">
        <v>313</v>
      </c>
      <c r="O140" s="2"/>
      <c r="P140" s="2" t="s">
        <v>49</v>
      </c>
      <c r="Q140" s="2"/>
      <c r="R140" s="22"/>
      <c r="S140" s="27">
        <f t="shared" si="43"/>
        <v>1054</v>
      </c>
      <c r="T140" s="25">
        <f t="shared" si="44"/>
        <v>1054</v>
      </c>
      <c r="U140" s="25">
        <f t="shared" si="45"/>
        <v>1009</v>
      </c>
      <c r="V140" s="289">
        <f>第4表01元データ!W140</f>
        <v>457</v>
      </c>
      <c r="W140" s="289">
        <f>第4表01元データ!X140</f>
        <v>50</v>
      </c>
      <c r="X140" s="289">
        <f>第4表01元データ!Y140</f>
        <v>478</v>
      </c>
      <c r="Y140" s="289">
        <f>第4表01元データ!Z140</f>
        <v>24</v>
      </c>
      <c r="Z140" s="289">
        <f>第4表01元データ!AA140</f>
        <v>45</v>
      </c>
      <c r="AA140" s="289" t="str">
        <f>第4表01元データ!AB140</f>
        <v>-</v>
      </c>
      <c r="AC140" s="2"/>
      <c r="AD140" s="2" t="s">
        <v>49</v>
      </c>
      <c r="AE140" s="2"/>
      <c r="AF140" s="22"/>
      <c r="AG140" s="33">
        <f t="shared" si="46"/>
        <v>1.8047945205479452</v>
      </c>
      <c r="AH140" s="32">
        <f t="shared" si="32"/>
        <v>1.8047945205479452</v>
      </c>
      <c r="AI140" s="32">
        <f t="shared" si="33"/>
        <v>1.7953736654804271</v>
      </c>
      <c r="AJ140" s="32">
        <f t="shared" si="34"/>
        <v>2.1658767772511847</v>
      </c>
      <c r="AK140" s="32">
        <f t="shared" si="35"/>
        <v>1.1363636363636365</v>
      </c>
      <c r="AL140" s="32">
        <f t="shared" si="36"/>
        <v>1.6258503401360545</v>
      </c>
      <c r="AM140" s="32">
        <f t="shared" si="37"/>
        <v>1.8461538461538463</v>
      </c>
      <c r="AN140" s="32">
        <f t="shared" si="38"/>
        <v>2.0454545454545454</v>
      </c>
      <c r="AO140" s="32" t="str">
        <f t="shared" si="39"/>
        <v>-</v>
      </c>
    </row>
    <row r="141" spans="1:41" ht="13.5" customHeight="1">
      <c r="A141" s="2"/>
      <c r="B141" s="2" t="s">
        <v>50</v>
      </c>
      <c r="C141" s="2"/>
      <c r="D141" s="22"/>
      <c r="E141" s="27">
        <f t="shared" si="40"/>
        <v>543</v>
      </c>
      <c r="F141" s="25">
        <f t="shared" si="41"/>
        <v>543</v>
      </c>
      <c r="G141" s="294">
        <f t="shared" si="42"/>
        <v>514</v>
      </c>
      <c r="H141" s="289">
        <v>154</v>
      </c>
      <c r="I141" s="289">
        <v>93</v>
      </c>
      <c r="J141" s="289">
        <v>245</v>
      </c>
      <c r="K141" s="289">
        <v>22</v>
      </c>
      <c r="L141" s="289">
        <v>29</v>
      </c>
      <c r="M141" s="289" t="s">
        <v>313</v>
      </c>
      <c r="O141" s="2"/>
      <c r="P141" s="2" t="s">
        <v>50</v>
      </c>
      <c r="Q141" s="2"/>
      <c r="R141" s="22"/>
      <c r="S141" s="27">
        <f t="shared" si="43"/>
        <v>986</v>
      </c>
      <c r="T141" s="25">
        <f t="shared" si="44"/>
        <v>986</v>
      </c>
      <c r="U141" s="25">
        <f t="shared" si="45"/>
        <v>949</v>
      </c>
      <c r="V141" s="289">
        <f>第4表01元データ!W141</f>
        <v>363</v>
      </c>
      <c r="W141" s="289">
        <f>第4表01元データ!X141</f>
        <v>150</v>
      </c>
      <c r="X141" s="289">
        <f>第4表01元データ!Y141</f>
        <v>408</v>
      </c>
      <c r="Y141" s="289">
        <f>第4表01元データ!Z141</f>
        <v>28</v>
      </c>
      <c r="Z141" s="289">
        <f>第4表01元データ!AA141</f>
        <v>37</v>
      </c>
      <c r="AA141" s="289" t="str">
        <f>第4表01元データ!AB141</f>
        <v>-</v>
      </c>
      <c r="AC141" s="2"/>
      <c r="AD141" s="2" t="s">
        <v>50</v>
      </c>
      <c r="AE141" s="2"/>
      <c r="AF141" s="22"/>
      <c r="AG141" s="33">
        <f t="shared" si="46"/>
        <v>1.8158379373848987</v>
      </c>
      <c r="AH141" s="32">
        <f t="shared" si="32"/>
        <v>1.8158379373848987</v>
      </c>
      <c r="AI141" s="32">
        <f t="shared" si="33"/>
        <v>1.8463035019455254</v>
      </c>
      <c r="AJ141" s="32">
        <f t="shared" si="34"/>
        <v>2.3571428571428572</v>
      </c>
      <c r="AK141" s="32">
        <f t="shared" si="35"/>
        <v>1.6129032258064515</v>
      </c>
      <c r="AL141" s="32">
        <f t="shared" si="36"/>
        <v>1.6653061224489796</v>
      </c>
      <c r="AM141" s="32">
        <f t="shared" si="37"/>
        <v>1.2727272727272727</v>
      </c>
      <c r="AN141" s="32">
        <f t="shared" si="38"/>
        <v>1.2758620689655173</v>
      </c>
      <c r="AO141" s="32" t="str">
        <f t="shared" si="39"/>
        <v>-</v>
      </c>
    </row>
    <row r="142" spans="1:41" ht="13.5" customHeight="1">
      <c r="A142" s="2"/>
      <c r="B142" s="2" t="s">
        <v>51</v>
      </c>
      <c r="C142" s="2"/>
      <c r="D142" s="22"/>
      <c r="E142" s="27">
        <f t="shared" si="40"/>
        <v>1160</v>
      </c>
      <c r="F142" s="25">
        <f t="shared" si="41"/>
        <v>1154</v>
      </c>
      <c r="G142" s="294">
        <f t="shared" si="42"/>
        <v>1124</v>
      </c>
      <c r="H142" s="289">
        <v>760</v>
      </c>
      <c r="I142" s="289">
        <v>127</v>
      </c>
      <c r="J142" s="289">
        <v>202</v>
      </c>
      <c r="K142" s="289">
        <v>35</v>
      </c>
      <c r="L142" s="289">
        <v>30</v>
      </c>
      <c r="M142" s="289">
        <v>6</v>
      </c>
      <c r="O142" s="2"/>
      <c r="P142" s="2" t="s">
        <v>51</v>
      </c>
      <c r="Q142" s="2"/>
      <c r="R142" s="22"/>
      <c r="S142" s="27">
        <f t="shared" si="43"/>
        <v>2347</v>
      </c>
      <c r="T142" s="25">
        <f t="shared" si="44"/>
        <v>2338</v>
      </c>
      <c r="U142" s="25">
        <f t="shared" si="45"/>
        <v>2279</v>
      </c>
      <c r="V142" s="289">
        <f>第4表01元データ!W142</f>
        <v>1674</v>
      </c>
      <c r="W142" s="289">
        <f>第4表01元データ!X142</f>
        <v>197</v>
      </c>
      <c r="X142" s="289">
        <f>第4表01元データ!Y142</f>
        <v>330</v>
      </c>
      <c r="Y142" s="289">
        <f>第4表01元データ!Z142</f>
        <v>78</v>
      </c>
      <c r="Z142" s="289">
        <f>第4表01元データ!AA142</f>
        <v>59</v>
      </c>
      <c r="AA142" s="289">
        <f>第4表01元データ!AB142</f>
        <v>9</v>
      </c>
      <c r="AC142" s="2"/>
      <c r="AD142" s="2" t="s">
        <v>51</v>
      </c>
      <c r="AE142" s="2"/>
      <c r="AF142" s="22"/>
      <c r="AG142" s="33">
        <f t="shared" si="46"/>
        <v>2.0232758620689655</v>
      </c>
      <c r="AH142" s="32">
        <f t="shared" si="32"/>
        <v>2.0259965337954937</v>
      </c>
      <c r="AI142" s="32">
        <f t="shared" si="33"/>
        <v>2.0275800711743774</v>
      </c>
      <c r="AJ142" s="32">
        <f t="shared" si="34"/>
        <v>2.2026315789473685</v>
      </c>
      <c r="AK142" s="32">
        <f t="shared" si="35"/>
        <v>1.5511811023622046</v>
      </c>
      <c r="AL142" s="32">
        <f t="shared" si="36"/>
        <v>1.6336633663366336</v>
      </c>
      <c r="AM142" s="32">
        <f t="shared" si="37"/>
        <v>2.2285714285714286</v>
      </c>
      <c r="AN142" s="32">
        <f t="shared" si="38"/>
        <v>1.9666666666666666</v>
      </c>
      <c r="AO142" s="32">
        <f t="shared" si="39"/>
        <v>1.5</v>
      </c>
    </row>
    <row r="143" spans="1:41" ht="13.5" customHeight="1">
      <c r="A143" s="2"/>
      <c r="B143" s="2" t="s">
        <v>52</v>
      </c>
      <c r="C143" s="2"/>
      <c r="D143" s="22"/>
      <c r="E143" s="27">
        <f t="shared" si="40"/>
        <v>611</v>
      </c>
      <c r="F143" s="25">
        <f t="shared" si="41"/>
        <v>611</v>
      </c>
      <c r="G143" s="294">
        <f t="shared" si="42"/>
        <v>610</v>
      </c>
      <c r="H143" s="289">
        <v>222</v>
      </c>
      <c r="I143" s="289">
        <v>164</v>
      </c>
      <c r="J143" s="289">
        <v>216</v>
      </c>
      <c r="K143" s="289">
        <v>8</v>
      </c>
      <c r="L143" s="289">
        <v>1</v>
      </c>
      <c r="M143" s="289" t="s">
        <v>313</v>
      </c>
      <c r="O143" s="2"/>
      <c r="P143" s="2" t="s">
        <v>52</v>
      </c>
      <c r="Q143" s="2"/>
      <c r="R143" s="22"/>
      <c r="S143" s="27">
        <f t="shared" si="43"/>
        <v>974</v>
      </c>
      <c r="T143" s="25">
        <f t="shared" si="44"/>
        <v>974</v>
      </c>
      <c r="U143" s="25">
        <f t="shared" si="45"/>
        <v>973</v>
      </c>
      <c r="V143" s="289">
        <f>第4表01元データ!W143</f>
        <v>437</v>
      </c>
      <c r="W143" s="289">
        <f>第4表01元データ!X143</f>
        <v>263</v>
      </c>
      <c r="X143" s="289">
        <f>第4表01元データ!Y143</f>
        <v>261</v>
      </c>
      <c r="Y143" s="289">
        <f>第4表01元データ!Z143</f>
        <v>12</v>
      </c>
      <c r="Z143" s="289">
        <f>第4表01元データ!AA143</f>
        <v>1</v>
      </c>
      <c r="AA143" s="289" t="str">
        <f>第4表01元データ!AB143</f>
        <v>-</v>
      </c>
      <c r="AC143" s="2"/>
      <c r="AD143" s="2" t="s">
        <v>52</v>
      </c>
      <c r="AE143" s="2"/>
      <c r="AF143" s="22"/>
      <c r="AG143" s="33">
        <f t="shared" si="46"/>
        <v>1.5941080196399344</v>
      </c>
      <c r="AH143" s="32">
        <f t="shared" si="32"/>
        <v>1.5941080196399344</v>
      </c>
      <c r="AI143" s="32">
        <f t="shared" si="33"/>
        <v>1.5950819672131147</v>
      </c>
      <c r="AJ143" s="32">
        <f t="shared" si="34"/>
        <v>1.9684684684684686</v>
      </c>
      <c r="AK143" s="32">
        <f t="shared" si="35"/>
        <v>1.6036585365853659</v>
      </c>
      <c r="AL143" s="32">
        <f t="shared" si="36"/>
        <v>1.2083333333333333</v>
      </c>
      <c r="AM143" s="32">
        <f t="shared" si="37"/>
        <v>1.5</v>
      </c>
      <c r="AN143" s="32">
        <f t="shared" si="38"/>
        <v>1</v>
      </c>
      <c r="AO143" s="32" t="str">
        <f t="shared" si="39"/>
        <v>-</v>
      </c>
    </row>
    <row r="144" spans="1:41" ht="13.5" customHeight="1">
      <c r="A144" s="2"/>
      <c r="B144" s="2" t="s">
        <v>53</v>
      </c>
      <c r="C144" s="2"/>
      <c r="D144" s="22"/>
      <c r="E144" s="27">
        <f t="shared" si="40"/>
        <v>60</v>
      </c>
      <c r="F144" s="25">
        <f t="shared" si="41"/>
        <v>60</v>
      </c>
      <c r="G144" s="294">
        <f t="shared" si="42"/>
        <v>57</v>
      </c>
      <c r="H144" s="289">
        <v>44</v>
      </c>
      <c r="I144" s="289" t="s">
        <v>313</v>
      </c>
      <c r="J144" s="289">
        <v>13</v>
      </c>
      <c r="K144" s="289" t="s">
        <v>313</v>
      </c>
      <c r="L144" s="289">
        <v>3</v>
      </c>
      <c r="M144" s="289" t="s">
        <v>313</v>
      </c>
      <c r="O144" s="2"/>
      <c r="P144" s="2" t="s">
        <v>53</v>
      </c>
      <c r="Q144" s="2"/>
      <c r="R144" s="22"/>
      <c r="S144" s="27">
        <f t="shared" si="43"/>
        <v>114</v>
      </c>
      <c r="T144" s="25">
        <f t="shared" si="44"/>
        <v>114</v>
      </c>
      <c r="U144" s="25">
        <f t="shared" si="45"/>
        <v>110</v>
      </c>
      <c r="V144" s="289">
        <f>第4表01元データ!W144</f>
        <v>89</v>
      </c>
      <c r="W144" s="289" t="str">
        <f>第4表01元データ!X144</f>
        <v>-</v>
      </c>
      <c r="X144" s="289">
        <f>第4表01元データ!Y144</f>
        <v>21</v>
      </c>
      <c r="Y144" s="289" t="str">
        <f>第4表01元データ!Z144</f>
        <v>-</v>
      </c>
      <c r="Z144" s="289">
        <f>第4表01元データ!AA144</f>
        <v>4</v>
      </c>
      <c r="AA144" s="289" t="str">
        <f>第4表01元データ!AB144</f>
        <v>-</v>
      </c>
      <c r="AC144" s="2"/>
      <c r="AD144" s="2" t="s">
        <v>53</v>
      </c>
      <c r="AE144" s="2"/>
      <c r="AF144" s="22"/>
      <c r="AG144" s="33">
        <f t="shared" si="46"/>
        <v>1.9</v>
      </c>
      <c r="AH144" s="32">
        <f t="shared" si="32"/>
        <v>1.9</v>
      </c>
      <c r="AI144" s="32">
        <f t="shared" si="33"/>
        <v>1.9298245614035088</v>
      </c>
      <c r="AJ144" s="32">
        <f t="shared" si="34"/>
        <v>2.0227272727272729</v>
      </c>
      <c r="AK144" s="32" t="str">
        <f t="shared" si="35"/>
        <v>-</v>
      </c>
      <c r="AL144" s="32">
        <f t="shared" si="36"/>
        <v>1.6153846153846154</v>
      </c>
      <c r="AM144" s="32" t="str">
        <f t="shared" si="37"/>
        <v>-</v>
      </c>
      <c r="AN144" s="32">
        <f t="shared" si="38"/>
        <v>1.3333333333333333</v>
      </c>
      <c r="AO144" s="32" t="str">
        <f t="shared" si="39"/>
        <v>-</v>
      </c>
    </row>
    <row r="145" spans="1:41" ht="13.5" customHeight="1">
      <c r="A145" s="2"/>
      <c r="B145" s="2" t="s">
        <v>54</v>
      </c>
      <c r="C145" s="2"/>
      <c r="D145" s="22"/>
      <c r="E145" s="25">
        <f t="shared" si="40"/>
        <v>4120</v>
      </c>
      <c r="F145" s="25">
        <f t="shared" si="41"/>
        <v>4072</v>
      </c>
      <c r="G145" s="294">
        <f t="shared" si="42"/>
        <v>4006</v>
      </c>
      <c r="H145" s="289">
        <v>2922</v>
      </c>
      <c r="I145" s="289">
        <v>308</v>
      </c>
      <c r="J145" s="289">
        <v>746</v>
      </c>
      <c r="K145" s="289">
        <v>30</v>
      </c>
      <c r="L145" s="289">
        <v>66</v>
      </c>
      <c r="M145" s="289">
        <v>48</v>
      </c>
      <c r="O145" s="2"/>
      <c r="P145" s="2" t="s">
        <v>54</v>
      </c>
      <c r="Q145" s="2"/>
      <c r="R145" s="22"/>
      <c r="S145" s="25">
        <f t="shared" si="43"/>
        <v>8988</v>
      </c>
      <c r="T145" s="25">
        <f t="shared" si="44"/>
        <v>8908</v>
      </c>
      <c r="U145" s="25">
        <f t="shared" si="45"/>
        <v>8781</v>
      </c>
      <c r="V145" s="289">
        <f>第4表01元データ!W145</f>
        <v>6644</v>
      </c>
      <c r="W145" s="289">
        <f>第4表01元データ!X145</f>
        <v>620</v>
      </c>
      <c r="X145" s="289">
        <f>第4表01元データ!Y145</f>
        <v>1459</v>
      </c>
      <c r="Y145" s="289">
        <f>第4表01元データ!Z145</f>
        <v>58</v>
      </c>
      <c r="Z145" s="289">
        <f>第4表01元データ!AA145</f>
        <v>127</v>
      </c>
      <c r="AA145" s="289">
        <f>第4表01元データ!AB145</f>
        <v>80</v>
      </c>
      <c r="AC145" s="2"/>
      <c r="AD145" s="2" t="s">
        <v>54</v>
      </c>
      <c r="AE145" s="2"/>
      <c r="AF145" s="22"/>
      <c r="AG145" s="33">
        <f t="shared" si="46"/>
        <v>2.1815533980582522</v>
      </c>
      <c r="AH145" s="32">
        <f t="shared" si="32"/>
        <v>2.18762278978389</v>
      </c>
      <c r="AI145" s="32">
        <f t="shared" si="33"/>
        <v>2.1919620569146279</v>
      </c>
      <c r="AJ145" s="32">
        <f t="shared" si="34"/>
        <v>2.2737850787132103</v>
      </c>
      <c r="AK145" s="32">
        <f t="shared" si="35"/>
        <v>2.0129870129870131</v>
      </c>
      <c r="AL145" s="32">
        <f t="shared" si="36"/>
        <v>1.9557640750670242</v>
      </c>
      <c r="AM145" s="32">
        <f t="shared" si="37"/>
        <v>1.9333333333333333</v>
      </c>
      <c r="AN145" s="32">
        <f t="shared" si="38"/>
        <v>1.9242424242424243</v>
      </c>
      <c r="AO145" s="32">
        <f t="shared" si="39"/>
        <v>1.6666666666666667</v>
      </c>
    </row>
    <row r="146" spans="1:41" ht="13.5" customHeight="1">
      <c r="A146" s="2"/>
      <c r="B146" s="2"/>
      <c r="C146" s="2" t="s">
        <v>4</v>
      </c>
      <c r="D146" s="22"/>
      <c r="E146" s="27">
        <f t="shared" si="40"/>
        <v>919</v>
      </c>
      <c r="F146" s="25">
        <f t="shared" si="41"/>
        <v>913</v>
      </c>
      <c r="G146" s="294">
        <f t="shared" si="42"/>
        <v>896</v>
      </c>
      <c r="H146" s="289">
        <v>643</v>
      </c>
      <c r="I146" s="289">
        <v>75</v>
      </c>
      <c r="J146" s="289">
        <v>163</v>
      </c>
      <c r="K146" s="289">
        <v>15</v>
      </c>
      <c r="L146" s="289">
        <v>17</v>
      </c>
      <c r="M146" s="289">
        <v>6</v>
      </c>
      <c r="O146" s="2"/>
      <c r="P146" s="2"/>
      <c r="Q146" s="2" t="s">
        <v>4</v>
      </c>
      <c r="R146" s="22"/>
      <c r="S146" s="27">
        <f t="shared" si="43"/>
        <v>1967</v>
      </c>
      <c r="T146" s="25">
        <f t="shared" si="44"/>
        <v>1955</v>
      </c>
      <c r="U146" s="25">
        <f t="shared" si="45"/>
        <v>1922</v>
      </c>
      <c r="V146" s="289">
        <f>第4表01元データ!W146</f>
        <v>1426</v>
      </c>
      <c r="W146" s="289">
        <f>第4表01元データ!X146</f>
        <v>150</v>
      </c>
      <c r="X146" s="289">
        <f>第4表01元データ!Y146</f>
        <v>316</v>
      </c>
      <c r="Y146" s="289">
        <f>第4表01元データ!Z146</f>
        <v>30</v>
      </c>
      <c r="Z146" s="289">
        <f>第4表01元データ!AA146</f>
        <v>33</v>
      </c>
      <c r="AA146" s="289">
        <f>第4表01元データ!AB146</f>
        <v>12</v>
      </c>
      <c r="AC146" s="2"/>
      <c r="AD146" s="2"/>
      <c r="AE146" s="2" t="s">
        <v>4</v>
      </c>
      <c r="AF146" s="22"/>
      <c r="AG146" s="33">
        <f t="shared" si="46"/>
        <v>2.1403699673558214</v>
      </c>
      <c r="AH146" s="32">
        <f t="shared" si="32"/>
        <v>2.1412924424972619</v>
      </c>
      <c r="AI146" s="32">
        <f t="shared" si="33"/>
        <v>2.1450892857142856</v>
      </c>
      <c r="AJ146" s="32">
        <f t="shared" si="34"/>
        <v>2.2177293934681184</v>
      </c>
      <c r="AK146" s="32">
        <f t="shared" si="35"/>
        <v>2</v>
      </c>
      <c r="AL146" s="32">
        <f t="shared" si="36"/>
        <v>1.9386503067484662</v>
      </c>
      <c r="AM146" s="32">
        <f t="shared" si="37"/>
        <v>2</v>
      </c>
      <c r="AN146" s="32">
        <f t="shared" si="38"/>
        <v>1.9411764705882353</v>
      </c>
      <c r="AO146" s="32">
        <f t="shared" si="39"/>
        <v>2</v>
      </c>
    </row>
    <row r="147" spans="1:41" ht="13.5" customHeight="1">
      <c r="A147" s="2"/>
      <c r="B147" s="2"/>
      <c r="C147" s="2" t="s">
        <v>5</v>
      </c>
      <c r="D147" s="22"/>
      <c r="E147" s="27">
        <f t="shared" si="40"/>
        <v>1212</v>
      </c>
      <c r="F147" s="25">
        <f t="shared" si="41"/>
        <v>1189</v>
      </c>
      <c r="G147" s="294">
        <f t="shared" si="42"/>
        <v>1171</v>
      </c>
      <c r="H147" s="289">
        <v>823</v>
      </c>
      <c r="I147" s="289" t="s">
        <v>313</v>
      </c>
      <c r="J147" s="289">
        <v>336</v>
      </c>
      <c r="K147" s="289">
        <v>12</v>
      </c>
      <c r="L147" s="289">
        <v>18</v>
      </c>
      <c r="M147" s="289">
        <v>23</v>
      </c>
      <c r="O147" s="2"/>
      <c r="P147" s="2"/>
      <c r="Q147" s="2" t="s">
        <v>5</v>
      </c>
      <c r="R147" s="22"/>
      <c r="S147" s="27">
        <f t="shared" si="43"/>
        <v>2576</v>
      </c>
      <c r="T147" s="25">
        <f t="shared" si="44"/>
        <v>2543</v>
      </c>
      <c r="U147" s="25">
        <f t="shared" si="45"/>
        <v>2504</v>
      </c>
      <c r="V147" s="289">
        <f>第4表01元データ!W147</f>
        <v>1845</v>
      </c>
      <c r="W147" s="289" t="str">
        <f>第4表01元データ!X147</f>
        <v>-</v>
      </c>
      <c r="X147" s="289">
        <f>第4表01元データ!Y147</f>
        <v>636</v>
      </c>
      <c r="Y147" s="289">
        <f>第4表01元データ!Z147</f>
        <v>23</v>
      </c>
      <c r="Z147" s="289">
        <f>第4表01元データ!AA147</f>
        <v>39</v>
      </c>
      <c r="AA147" s="289">
        <f>第4表01元データ!AB147</f>
        <v>33</v>
      </c>
      <c r="AC147" s="2"/>
      <c r="AD147" s="2"/>
      <c r="AE147" s="2" t="s">
        <v>5</v>
      </c>
      <c r="AF147" s="22"/>
      <c r="AG147" s="33">
        <f t="shared" si="46"/>
        <v>2.1254125412541254</v>
      </c>
      <c r="AH147" s="32">
        <f t="shared" si="32"/>
        <v>2.138772077375946</v>
      </c>
      <c r="AI147" s="32">
        <f t="shared" si="33"/>
        <v>2.1383432963279247</v>
      </c>
      <c r="AJ147" s="32">
        <f t="shared" si="34"/>
        <v>2.2417982989064398</v>
      </c>
      <c r="AK147" s="32" t="str">
        <f t="shared" si="35"/>
        <v>-</v>
      </c>
      <c r="AL147" s="32">
        <f t="shared" si="36"/>
        <v>1.8928571428571428</v>
      </c>
      <c r="AM147" s="32">
        <f t="shared" si="37"/>
        <v>1.9166666666666667</v>
      </c>
      <c r="AN147" s="32">
        <f t="shared" si="38"/>
        <v>2.1666666666666665</v>
      </c>
      <c r="AO147" s="32">
        <f t="shared" si="39"/>
        <v>1.4347826086956521</v>
      </c>
    </row>
    <row r="148" spans="1:41" ht="13.5" customHeight="1">
      <c r="A148" s="2"/>
      <c r="B148" s="2"/>
      <c r="C148" s="2" t="s">
        <v>6</v>
      </c>
      <c r="D148" s="22"/>
      <c r="E148" s="27">
        <f t="shared" si="40"/>
        <v>734</v>
      </c>
      <c r="F148" s="25">
        <f t="shared" si="41"/>
        <v>731</v>
      </c>
      <c r="G148" s="294">
        <f t="shared" si="42"/>
        <v>727</v>
      </c>
      <c r="H148" s="289">
        <v>490</v>
      </c>
      <c r="I148" s="289">
        <v>189</v>
      </c>
      <c r="J148" s="289">
        <v>45</v>
      </c>
      <c r="K148" s="289">
        <v>3</v>
      </c>
      <c r="L148" s="289">
        <v>4</v>
      </c>
      <c r="M148" s="289">
        <v>3</v>
      </c>
      <c r="O148" s="2"/>
      <c r="P148" s="2"/>
      <c r="Q148" s="2" t="s">
        <v>6</v>
      </c>
      <c r="R148" s="22"/>
      <c r="S148" s="27">
        <f t="shared" si="43"/>
        <v>1620</v>
      </c>
      <c r="T148" s="25">
        <f t="shared" si="44"/>
        <v>1613</v>
      </c>
      <c r="U148" s="25">
        <f t="shared" si="45"/>
        <v>1603</v>
      </c>
      <c r="V148" s="289">
        <f>第4表01元データ!W148</f>
        <v>1146</v>
      </c>
      <c r="W148" s="289">
        <f>第4表01元データ!X148</f>
        <v>363</v>
      </c>
      <c r="X148" s="289">
        <f>第4表01元データ!Y148</f>
        <v>89</v>
      </c>
      <c r="Y148" s="289">
        <f>第4表01元データ!Z148</f>
        <v>5</v>
      </c>
      <c r="Z148" s="289">
        <f>第4表01元データ!AA148</f>
        <v>10</v>
      </c>
      <c r="AA148" s="289">
        <f>第4表01元データ!AB148</f>
        <v>7</v>
      </c>
      <c r="AC148" s="2"/>
      <c r="AD148" s="2"/>
      <c r="AE148" s="2" t="s">
        <v>6</v>
      </c>
      <c r="AF148" s="22"/>
      <c r="AG148" s="33">
        <f t="shared" si="46"/>
        <v>2.2070844686648501</v>
      </c>
      <c r="AH148" s="32">
        <f t="shared" si="32"/>
        <v>2.2065663474692201</v>
      </c>
      <c r="AI148" s="32">
        <f t="shared" si="33"/>
        <v>2.2049518569463551</v>
      </c>
      <c r="AJ148" s="32">
        <f t="shared" si="34"/>
        <v>2.3387755102040817</v>
      </c>
      <c r="AK148" s="32">
        <f t="shared" si="35"/>
        <v>1.9206349206349207</v>
      </c>
      <c r="AL148" s="32">
        <f t="shared" si="36"/>
        <v>1.9777777777777779</v>
      </c>
      <c r="AM148" s="32">
        <f t="shared" si="37"/>
        <v>1.6666666666666667</v>
      </c>
      <c r="AN148" s="32">
        <f t="shared" si="38"/>
        <v>2.5</v>
      </c>
      <c r="AO148" s="32">
        <f t="shared" si="39"/>
        <v>2.3333333333333335</v>
      </c>
    </row>
    <row r="149" spans="1:41" ht="13.5" customHeight="1">
      <c r="A149" s="2"/>
      <c r="B149" s="2"/>
      <c r="C149" s="2" t="s">
        <v>10</v>
      </c>
      <c r="D149" s="22"/>
      <c r="E149" s="27">
        <f t="shared" si="40"/>
        <v>296</v>
      </c>
      <c r="F149" s="25">
        <f t="shared" si="41"/>
        <v>293</v>
      </c>
      <c r="G149" s="294">
        <f t="shared" si="42"/>
        <v>282</v>
      </c>
      <c r="H149" s="289">
        <v>265</v>
      </c>
      <c r="I149" s="289" t="s">
        <v>313</v>
      </c>
      <c r="J149" s="289">
        <v>17</v>
      </c>
      <c r="K149" s="289" t="s">
        <v>313</v>
      </c>
      <c r="L149" s="289">
        <v>11</v>
      </c>
      <c r="M149" s="289">
        <v>3</v>
      </c>
      <c r="O149" s="2"/>
      <c r="P149" s="2"/>
      <c r="Q149" s="2" t="s">
        <v>10</v>
      </c>
      <c r="R149" s="22"/>
      <c r="S149" s="27">
        <f t="shared" si="43"/>
        <v>667</v>
      </c>
      <c r="T149" s="25">
        <f t="shared" si="44"/>
        <v>657</v>
      </c>
      <c r="U149" s="25">
        <f t="shared" si="45"/>
        <v>642</v>
      </c>
      <c r="V149" s="289">
        <f>第4表01元データ!W149</f>
        <v>601</v>
      </c>
      <c r="W149" s="289" t="str">
        <f>第4表01元データ!X149</f>
        <v>-</v>
      </c>
      <c r="X149" s="289">
        <f>第4表01元データ!Y149</f>
        <v>41</v>
      </c>
      <c r="Y149" s="289" t="str">
        <f>第4表01元データ!Z149</f>
        <v>-</v>
      </c>
      <c r="Z149" s="289">
        <f>第4表01元データ!AA149</f>
        <v>15</v>
      </c>
      <c r="AA149" s="289">
        <f>第4表01元データ!AB149</f>
        <v>10</v>
      </c>
      <c r="AC149" s="2"/>
      <c r="AD149" s="2"/>
      <c r="AE149" s="2" t="s">
        <v>10</v>
      </c>
      <c r="AF149" s="22"/>
      <c r="AG149" s="33">
        <f t="shared" si="46"/>
        <v>2.2533783783783785</v>
      </c>
      <c r="AH149" s="32">
        <f t="shared" si="32"/>
        <v>2.2423208191126278</v>
      </c>
      <c r="AI149" s="32">
        <f t="shared" si="33"/>
        <v>2.2765957446808511</v>
      </c>
      <c r="AJ149" s="32">
        <f t="shared" si="34"/>
        <v>2.267924528301887</v>
      </c>
      <c r="AK149" s="32" t="str">
        <f t="shared" si="35"/>
        <v>-</v>
      </c>
      <c r="AL149" s="32">
        <f t="shared" si="36"/>
        <v>2.4117647058823528</v>
      </c>
      <c r="AM149" s="32" t="str">
        <f t="shared" si="37"/>
        <v>-</v>
      </c>
      <c r="AN149" s="32">
        <f t="shared" si="38"/>
        <v>1.3636363636363635</v>
      </c>
      <c r="AO149" s="32">
        <f t="shared" si="39"/>
        <v>3.3333333333333335</v>
      </c>
    </row>
    <row r="150" spans="1:41" ht="13.5" customHeight="1">
      <c r="A150" s="2"/>
      <c r="B150" s="2"/>
      <c r="C150" s="2" t="s">
        <v>11</v>
      </c>
      <c r="D150" s="22"/>
      <c r="E150" s="27">
        <f t="shared" si="40"/>
        <v>959</v>
      </c>
      <c r="F150" s="25">
        <f t="shared" si="41"/>
        <v>946</v>
      </c>
      <c r="G150" s="294">
        <f t="shared" si="42"/>
        <v>930</v>
      </c>
      <c r="H150" s="289">
        <v>701</v>
      </c>
      <c r="I150" s="289">
        <v>44</v>
      </c>
      <c r="J150" s="289">
        <v>185</v>
      </c>
      <c r="K150" s="289" t="s">
        <v>313</v>
      </c>
      <c r="L150" s="289">
        <v>16</v>
      </c>
      <c r="M150" s="289">
        <v>13</v>
      </c>
      <c r="O150" s="2"/>
      <c r="P150" s="2"/>
      <c r="Q150" s="2" t="s">
        <v>11</v>
      </c>
      <c r="R150" s="22"/>
      <c r="S150" s="27">
        <f t="shared" si="43"/>
        <v>2158</v>
      </c>
      <c r="T150" s="25">
        <f t="shared" si="44"/>
        <v>2140</v>
      </c>
      <c r="U150" s="25">
        <f t="shared" si="45"/>
        <v>2110</v>
      </c>
      <c r="V150" s="289">
        <f>第4表01元データ!W150</f>
        <v>1626</v>
      </c>
      <c r="W150" s="289">
        <f>第4表01元データ!X150</f>
        <v>107</v>
      </c>
      <c r="X150" s="289">
        <f>第4表01元データ!Y150</f>
        <v>377</v>
      </c>
      <c r="Y150" s="289" t="str">
        <f>第4表01元データ!Z150</f>
        <v>-</v>
      </c>
      <c r="Z150" s="289">
        <f>第4表01元データ!AA150</f>
        <v>30</v>
      </c>
      <c r="AA150" s="289">
        <f>第4表01元データ!AB150</f>
        <v>18</v>
      </c>
      <c r="AC150" s="2"/>
      <c r="AD150" s="2"/>
      <c r="AE150" s="2" t="s">
        <v>11</v>
      </c>
      <c r="AF150" s="22"/>
      <c r="AG150" s="33">
        <f t="shared" si="46"/>
        <v>2.2502606882168927</v>
      </c>
      <c r="AH150" s="32">
        <f t="shared" si="32"/>
        <v>2.2621564482029597</v>
      </c>
      <c r="AI150" s="32">
        <f t="shared" si="33"/>
        <v>2.2688172043010755</v>
      </c>
      <c r="AJ150" s="32">
        <f t="shared" si="34"/>
        <v>2.3195435092724681</v>
      </c>
      <c r="AK150" s="32">
        <f t="shared" si="35"/>
        <v>2.4318181818181817</v>
      </c>
      <c r="AL150" s="32">
        <f t="shared" si="36"/>
        <v>2.0378378378378379</v>
      </c>
      <c r="AM150" s="32" t="str">
        <f t="shared" si="37"/>
        <v>-</v>
      </c>
      <c r="AN150" s="32">
        <f t="shared" si="38"/>
        <v>1.875</v>
      </c>
      <c r="AO150" s="32">
        <f t="shared" si="39"/>
        <v>1.3846153846153846</v>
      </c>
    </row>
    <row r="151" spans="1:41" ht="13.5" customHeight="1">
      <c r="A151" s="2"/>
      <c r="B151" s="2" t="s">
        <v>55</v>
      </c>
      <c r="C151" s="2"/>
      <c r="D151" s="22"/>
      <c r="E151" s="25">
        <f t="shared" si="40"/>
        <v>1332</v>
      </c>
      <c r="F151" s="25">
        <f t="shared" si="41"/>
        <v>1330</v>
      </c>
      <c r="G151" s="294">
        <f t="shared" si="42"/>
        <v>1312</v>
      </c>
      <c r="H151" s="289">
        <v>1179</v>
      </c>
      <c r="I151" s="289">
        <v>91</v>
      </c>
      <c r="J151" s="289">
        <v>33</v>
      </c>
      <c r="K151" s="289">
        <v>9</v>
      </c>
      <c r="L151" s="289">
        <v>18</v>
      </c>
      <c r="M151" s="289">
        <v>2</v>
      </c>
      <c r="O151" s="2"/>
      <c r="P151" s="2" t="s">
        <v>55</v>
      </c>
      <c r="Q151" s="2"/>
      <c r="R151" s="22"/>
      <c r="S151" s="25">
        <f t="shared" si="43"/>
        <v>3323</v>
      </c>
      <c r="T151" s="25">
        <f t="shared" si="44"/>
        <v>3319</v>
      </c>
      <c r="U151" s="25">
        <f t="shared" si="45"/>
        <v>3290</v>
      </c>
      <c r="V151" s="289">
        <f>第4表01元データ!W151</f>
        <v>2966</v>
      </c>
      <c r="W151" s="289">
        <f>第4表01元データ!X151</f>
        <v>212</v>
      </c>
      <c r="X151" s="289">
        <f>第4表01元データ!Y151</f>
        <v>95</v>
      </c>
      <c r="Y151" s="289">
        <f>第4表01元データ!Z151</f>
        <v>17</v>
      </c>
      <c r="Z151" s="289">
        <f>第4表01元データ!AA151</f>
        <v>29</v>
      </c>
      <c r="AA151" s="289">
        <f>第4表01元データ!AB151</f>
        <v>4</v>
      </c>
      <c r="AC151" s="2"/>
      <c r="AD151" s="2" t="s">
        <v>55</v>
      </c>
      <c r="AE151" s="2"/>
      <c r="AF151" s="22"/>
      <c r="AG151" s="33">
        <f t="shared" si="46"/>
        <v>2.4947447447447448</v>
      </c>
      <c r="AH151" s="32">
        <f t="shared" si="32"/>
        <v>2.4954887218045112</v>
      </c>
      <c r="AI151" s="32">
        <f t="shared" si="33"/>
        <v>2.5076219512195124</v>
      </c>
      <c r="AJ151" s="32">
        <f t="shared" si="34"/>
        <v>2.515691263782867</v>
      </c>
      <c r="AK151" s="32">
        <f t="shared" si="35"/>
        <v>2.3296703296703298</v>
      </c>
      <c r="AL151" s="32">
        <f t="shared" si="36"/>
        <v>2.8787878787878789</v>
      </c>
      <c r="AM151" s="32">
        <f t="shared" si="37"/>
        <v>1.8888888888888888</v>
      </c>
      <c r="AN151" s="32">
        <f t="shared" si="38"/>
        <v>1.6111111111111112</v>
      </c>
      <c r="AO151" s="32">
        <f t="shared" si="39"/>
        <v>2</v>
      </c>
    </row>
    <row r="152" spans="1:41" ht="13.5" customHeight="1">
      <c r="A152" s="2"/>
      <c r="B152" s="2"/>
      <c r="C152" s="2" t="s">
        <v>4</v>
      </c>
      <c r="D152" s="22"/>
      <c r="E152" s="27">
        <f t="shared" si="40"/>
        <v>394</v>
      </c>
      <c r="F152" s="25">
        <f t="shared" si="41"/>
        <v>394</v>
      </c>
      <c r="G152" s="294">
        <f t="shared" si="42"/>
        <v>383</v>
      </c>
      <c r="H152" s="289">
        <v>374</v>
      </c>
      <c r="I152" s="289" t="s">
        <v>313</v>
      </c>
      <c r="J152" s="289">
        <v>9</v>
      </c>
      <c r="K152" s="289" t="s">
        <v>313</v>
      </c>
      <c r="L152" s="289">
        <v>11</v>
      </c>
      <c r="M152" s="289" t="s">
        <v>313</v>
      </c>
      <c r="O152" s="2"/>
      <c r="P152" s="2"/>
      <c r="Q152" s="2" t="s">
        <v>4</v>
      </c>
      <c r="R152" s="22"/>
      <c r="S152" s="27">
        <f t="shared" si="43"/>
        <v>932</v>
      </c>
      <c r="T152" s="25">
        <f t="shared" si="44"/>
        <v>932</v>
      </c>
      <c r="U152" s="25">
        <f t="shared" si="45"/>
        <v>918</v>
      </c>
      <c r="V152" s="289">
        <f>第4表01元データ!W152</f>
        <v>889</v>
      </c>
      <c r="W152" s="289" t="str">
        <f>第4表01元データ!X152</f>
        <v>-</v>
      </c>
      <c r="X152" s="289">
        <f>第4表01元データ!Y152</f>
        <v>29</v>
      </c>
      <c r="Y152" s="289" t="str">
        <f>第4表01元データ!Z152</f>
        <v>-</v>
      </c>
      <c r="Z152" s="289">
        <f>第4表01元データ!AA152</f>
        <v>14</v>
      </c>
      <c r="AA152" s="289" t="str">
        <f>第4表01元データ!AB152</f>
        <v>-</v>
      </c>
      <c r="AC152" s="2"/>
      <c r="AD152" s="2"/>
      <c r="AE152" s="2" t="s">
        <v>4</v>
      </c>
      <c r="AF152" s="22"/>
      <c r="AG152" s="33">
        <f t="shared" si="46"/>
        <v>2.3654822335025383</v>
      </c>
      <c r="AH152" s="32">
        <f t="shared" si="32"/>
        <v>2.3654822335025383</v>
      </c>
      <c r="AI152" s="32">
        <f t="shared" si="33"/>
        <v>2.3968668407310707</v>
      </c>
      <c r="AJ152" s="32">
        <f t="shared" si="34"/>
        <v>2.3770053475935828</v>
      </c>
      <c r="AK152" s="32" t="str">
        <f t="shared" si="35"/>
        <v>-</v>
      </c>
      <c r="AL152" s="32">
        <f t="shared" si="36"/>
        <v>3.2222222222222223</v>
      </c>
      <c r="AM152" s="32" t="str">
        <f t="shared" si="37"/>
        <v>-</v>
      </c>
      <c r="AN152" s="32">
        <f t="shared" si="38"/>
        <v>1.2727272727272727</v>
      </c>
      <c r="AO152" s="32" t="str">
        <f t="shared" si="39"/>
        <v>-</v>
      </c>
    </row>
    <row r="153" spans="1:41" ht="13.5" customHeight="1">
      <c r="A153" s="2"/>
      <c r="B153" s="2"/>
      <c r="C153" s="2" t="s">
        <v>5</v>
      </c>
      <c r="D153" s="22"/>
      <c r="E153" s="27">
        <f t="shared" si="40"/>
        <v>685</v>
      </c>
      <c r="F153" s="25">
        <f t="shared" si="41"/>
        <v>684</v>
      </c>
      <c r="G153" s="294">
        <f t="shared" si="42"/>
        <v>682</v>
      </c>
      <c r="H153" s="289">
        <v>565</v>
      </c>
      <c r="I153" s="289">
        <v>91</v>
      </c>
      <c r="J153" s="289">
        <v>17</v>
      </c>
      <c r="K153" s="289">
        <v>9</v>
      </c>
      <c r="L153" s="289">
        <v>2</v>
      </c>
      <c r="M153" s="289">
        <v>1</v>
      </c>
      <c r="O153" s="2"/>
      <c r="P153" s="2"/>
      <c r="Q153" s="2" t="s">
        <v>5</v>
      </c>
      <c r="R153" s="22"/>
      <c r="S153" s="27">
        <f t="shared" si="43"/>
        <v>1667</v>
      </c>
      <c r="T153" s="25">
        <f t="shared" si="44"/>
        <v>1664</v>
      </c>
      <c r="U153" s="25">
        <f t="shared" si="45"/>
        <v>1657</v>
      </c>
      <c r="V153" s="289">
        <f>第4表01元データ!W153</f>
        <v>1386</v>
      </c>
      <c r="W153" s="289">
        <f>第4表01元データ!X153</f>
        <v>212</v>
      </c>
      <c r="X153" s="289">
        <f>第4表01元データ!Y153</f>
        <v>42</v>
      </c>
      <c r="Y153" s="289">
        <f>第4表01元データ!Z153</f>
        <v>17</v>
      </c>
      <c r="Z153" s="289">
        <f>第4表01元データ!AA153</f>
        <v>7</v>
      </c>
      <c r="AA153" s="289">
        <f>第4表01元データ!AB153</f>
        <v>3</v>
      </c>
      <c r="AC153" s="2"/>
      <c r="AD153" s="2"/>
      <c r="AE153" s="2" t="s">
        <v>5</v>
      </c>
      <c r="AF153" s="22"/>
      <c r="AG153" s="33">
        <f t="shared" si="46"/>
        <v>2.4335766423357663</v>
      </c>
      <c r="AH153" s="32">
        <f t="shared" si="32"/>
        <v>2.4327485380116958</v>
      </c>
      <c r="AI153" s="32">
        <f t="shared" si="33"/>
        <v>2.4296187683284458</v>
      </c>
      <c r="AJ153" s="32">
        <f t="shared" si="34"/>
        <v>2.4530973451327434</v>
      </c>
      <c r="AK153" s="32">
        <f t="shared" si="35"/>
        <v>2.3296703296703298</v>
      </c>
      <c r="AL153" s="32">
        <f t="shared" si="36"/>
        <v>2.4705882352941178</v>
      </c>
      <c r="AM153" s="32">
        <f t="shared" si="37"/>
        <v>1.8888888888888888</v>
      </c>
      <c r="AN153" s="32">
        <f t="shared" si="38"/>
        <v>3.5</v>
      </c>
      <c r="AO153" s="32">
        <f t="shared" si="39"/>
        <v>3</v>
      </c>
    </row>
    <row r="154" spans="1:41" ht="13.5" customHeight="1">
      <c r="A154" s="2"/>
      <c r="B154" s="2"/>
      <c r="C154" s="2" t="s">
        <v>6</v>
      </c>
      <c r="D154" s="22"/>
      <c r="E154" s="27">
        <f t="shared" si="40"/>
        <v>253</v>
      </c>
      <c r="F154" s="25">
        <f t="shared" si="41"/>
        <v>252</v>
      </c>
      <c r="G154" s="294">
        <f t="shared" si="42"/>
        <v>247</v>
      </c>
      <c r="H154" s="289">
        <v>240</v>
      </c>
      <c r="I154" s="289" t="s">
        <v>313</v>
      </c>
      <c r="J154" s="289">
        <v>7</v>
      </c>
      <c r="K154" s="289" t="s">
        <v>313</v>
      </c>
      <c r="L154" s="289">
        <v>5</v>
      </c>
      <c r="M154" s="289">
        <v>1</v>
      </c>
      <c r="O154" s="2"/>
      <c r="P154" s="2"/>
      <c r="Q154" s="2" t="s">
        <v>6</v>
      </c>
      <c r="R154" s="22"/>
      <c r="S154" s="27">
        <f t="shared" si="43"/>
        <v>724</v>
      </c>
      <c r="T154" s="25">
        <f t="shared" si="44"/>
        <v>723</v>
      </c>
      <c r="U154" s="25">
        <f t="shared" si="45"/>
        <v>715</v>
      </c>
      <c r="V154" s="289">
        <f>第4表01元データ!W154</f>
        <v>691</v>
      </c>
      <c r="W154" s="289" t="str">
        <f>第4表01元データ!X154</f>
        <v>-</v>
      </c>
      <c r="X154" s="289">
        <f>第4表01元データ!Y154</f>
        <v>24</v>
      </c>
      <c r="Y154" s="289" t="str">
        <f>第4表01元データ!Z154</f>
        <v>-</v>
      </c>
      <c r="Z154" s="289">
        <f>第4表01元データ!AA154</f>
        <v>8</v>
      </c>
      <c r="AA154" s="289">
        <f>第4表01元データ!AB154</f>
        <v>1</v>
      </c>
      <c r="AC154" s="2"/>
      <c r="AD154" s="2"/>
      <c r="AE154" s="2" t="s">
        <v>6</v>
      </c>
      <c r="AF154" s="22"/>
      <c r="AG154" s="33">
        <f t="shared" si="46"/>
        <v>2.8616600790513833</v>
      </c>
      <c r="AH154" s="32">
        <f t="shared" si="32"/>
        <v>2.8690476190476191</v>
      </c>
      <c r="AI154" s="32">
        <f t="shared" si="33"/>
        <v>2.8947368421052633</v>
      </c>
      <c r="AJ154" s="32">
        <f t="shared" si="34"/>
        <v>2.8791666666666669</v>
      </c>
      <c r="AK154" s="32" t="str">
        <f t="shared" si="35"/>
        <v>-</v>
      </c>
      <c r="AL154" s="32">
        <f t="shared" si="36"/>
        <v>3.4285714285714284</v>
      </c>
      <c r="AM154" s="32" t="str">
        <f t="shared" si="37"/>
        <v>-</v>
      </c>
      <c r="AN154" s="32">
        <f t="shared" si="38"/>
        <v>1.6</v>
      </c>
      <c r="AO154" s="32">
        <f t="shared" si="39"/>
        <v>1</v>
      </c>
    </row>
    <row r="155" spans="1:41" ht="13.5" customHeight="1">
      <c r="A155" s="2"/>
      <c r="B155" s="2"/>
      <c r="C155" s="2" t="s">
        <v>10</v>
      </c>
      <c r="D155" s="22"/>
      <c r="E155" s="27" t="str">
        <f t="shared" si="40"/>
        <v>-</v>
      </c>
      <c r="F155" s="25" t="str">
        <f t="shared" si="41"/>
        <v>-</v>
      </c>
      <c r="G155" s="294" t="str">
        <f t="shared" si="42"/>
        <v>-</v>
      </c>
      <c r="H155" s="289" t="s">
        <v>313</v>
      </c>
      <c r="I155" s="289" t="s">
        <v>313</v>
      </c>
      <c r="J155" s="289" t="s">
        <v>313</v>
      </c>
      <c r="K155" s="289" t="s">
        <v>313</v>
      </c>
      <c r="L155" s="289" t="s">
        <v>313</v>
      </c>
      <c r="M155" s="289" t="s">
        <v>313</v>
      </c>
      <c r="O155" s="2"/>
      <c r="P155" s="2"/>
      <c r="Q155" s="2" t="s">
        <v>10</v>
      </c>
      <c r="R155" s="22"/>
      <c r="S155" s="27" t="str">
        <f t="shared" si="43"/>
        <v>-</v>
      </c>
      <c r="T155" s="25" t="str">
        <f t="shared" si="44"/>
        <v>-</v>
      </c>
      <c r="U155" s="25" t="str">
        <f t="shared" si="45"/>
        <v>-</v>
      </c>
      <c r="V155" s="289" t="str">
        <f>第4表01元データ!W155</f>
        <v>-</v>
      </c>
      <c r="W155" s="289" t="str">
        <f>第4表01元データ!X155</f>
        <v>-</v>
      </c>
      <c r="X155" s="289" t="str">
        <f>第4表01元データ!Y155</f>
        <v>-</v>
      </c>
      <c r="Y155" s="289" t="str">
        <f>第4表01元データ!Z155</f>
        <v>-</v>
      </c>
      <c r="Z155" s="289" t="str">
        <f>第4表01元データ!AA155</f>
        <v>-</v>
      </c>
      <c r="AA155" s="289" t="str">
        <f>第4表01元データ!AB155</f>
        <v>-</v>
      </c>
      <c r="AC155" s="2"/>
      <c r="AD155" s="2"/>
      <c r="AE155" s="2" t="s">
        <v>10</v>
      </c>
      <c r="AF155" s="22"/>
      <c r="AG155" s="33" t="str">
        <f t="shared" si="46"/>
        <v>-</v>
      </c>
      <c r="AH155" s="32" t="str">
        <f t="shared" si="32"/>
        <v>-</v>
      </c>
      <c r="AI155" s="32" t="str">
        <f t="shared" si="33"/>
        <v>-</v>
      </c>
      <c r="AJ155" s="32" t="str">
        <f t="shared" si="34"/>
        <v>-</v>
      </c>
      <c r="AK155" s="32" t="str">
        <f t="shared" si="35"/>
        <v>-</v>
      </c>
      <c r="AL155" s="32" t="str">
        <f t="shared" si="36"/>
        <v>-</v>
      </c>
      <c r="AM155" s="32" t="str">
        <f t="shared" si="37"/>
        <v>-</v>
      </c>
      <c r="AN155" s="32" t="str">
        <f t="shared" si="38"/>
        <v>-</v>
      </c>
      <c r="AO155" s="32" t="str">
        <f t="shared" si="39"/>
        <v>-</v>
      </c>
    </row>
    <row r="156" spans="1:41" ht="13.5" customHeight="1">
      <c r="A156" s="2"/>
      <c r="B156" s="2" t="s">
        <v>56</v>
      </c>
      <c r="C156" s="2"/>
      <c r="D156" s="22"/>
      <c r="E156" s="25">
        <f t="shared" si="40"/>
        <v>748</v>
      </c>
      <c r="F156" s="25">
        <f t="shared" si="41"/>
        <v>744</v>
      </c>
      <c r="G156" s="294">
        <f t="shared" si="42"/>
        <v>730</v>
      </c>
      <c r="H156" s="289">
        <v>527</v>
      </c>
      <c r="I156" s="289" t="s">
        <v>313</v>
      </c>
      <c r="J156" s="289">
        <v>173</v>
      </c>
      <c r="K156" s="289">
        <v>30</v>
      </c>
      <c r="L156" s="289">
        <v>14</v>
      </c>
      <c r="M156" s="289">
        <v>4</v>
      </c>
      <c r="O156" s="2"/>
      <c r="P156" s="2" t="s">
        <v>56</v>
      </c>
      <c r="Q156" s="2"/>
      <c r="R156" s="22"/>
      <c r="S156" s="25">
        <f t="shared" si="43"/>
        <v>1638</v>
      </c>
      <c r="T156" s="25">
        <f t="shared" si="44"/>
        <v>1626</v>
      </c>
      <c r="U156" s="25">
        <f t="shared" si="45"/>
        <v>1600</v>
      </c>
      <c r="V156" s="289">
        <f>第4表01元データ!W156</f>
        <v>1183</v>
      </c>
      <c r="W156" s="289" t="str">
        <f>第4表01元データ!X156</f>
        <v>-</v>
      </c>
      <c r="X156" s="289">
        <f>第4表01元データ!Y156</f>
        <v>322</v>
      </c>
      <c r="Y156" s="289">
        <f>第4表01元データ!Z156</f>
        <v>95</v>
      </c>
      <c r="Z156" s="289">
        <f>第4表01元データ!AA156</f>
        <v>26</v>
      </c>
      <c r="AA156" s="289">
        <f>第4表01元データ!AB156</f>
        <v>12</v>
      </c>
      <c r="AC156" s="2"/>
      <c r="AD156" s="2" t="s">
        <v>56</v>
      </c>
      <c r="AE156" s="2"/>
      <c r="AF156" s="22"/>
      <c r="AG156" s="33">
        <f t="shared" si="46"/>
        <v>2.1898395721925135</v>
      </c>
      <c r="AH156" s="32">
        <f t="shared" si="32"/>
        <v>2.185483870967742</v>
      </c>
      <c r="AI156" s="32">
        <f t="shared" si="33"/>
        <v>2.1917808219178081</v>
      </c>
      <c r="AJ156" s="32">
        <f t="shared" si="34"/>
        <v>2.2447817836812143</v>
      </c>
      <c r="AK156" s="32" t="str">
        <f t="shared" si="35"/>
        <v>-</v>
      </c>
      <c r="AL156" s="32">
        <f t="shared" si="36"/>
        <v>1.8612716763005781</v>
      </c>
      <c r="AM156" s="32">
        <f t="shared" si="37"/>
        <v>3.1666666666666665</v>
      </c>
      <c r="AN156" s="32">
        <f t="shared" si="38"/>
        <v>1.8571428571428572</v>
      </c>
      <c r="AO156" s="32">
        <f t="shared" si="39"/>
        <v>3</v>
      </c>
    </row>
    <row r="157" spans="1:41" ht="13.5" customHeight="1">
      <c r="A157" s="2"/>
      <c r="B157" s="2"/>
      <c r="C157" s="2" t="s">
        <v>4</v>
      </c>
      <c r="D157" s="22"/>
      <c r="E157" s="27">
        <f t="shared" si="40"/>
        <v>45</v>
      </c>
      <c r="F157" s="25">
        <f t="shared" si="41"/>
        <v>45</v>
      </c>
      <c r="G157" s="294">
        <f t="shared" si="42"/>
        <v>44</v>
      </c>
      <c r="H157" s="289">
        <v>40</v>
      </c>
      <c r="I157" s="289" t="s">
        <v>313</v>
      </c>
      <c r="J157" s="289">
        <v>3</v>
      </c>
      <c r="K157" s="289">
        <v>1</v>
      </c>
      <c r="L157" s="289">
        <v>1</v>
      </c>
      <c r="M157" s="289" t="s">
        <v>313</v>
      </c>
      <c r="O157" s="2"/>
      <c r="P157" s="2"/>
      <c r="Q157" s="2" t="s">
        <v>4</v>
      </c>
      <c r="R157" s="22"/>
      <c r="S157" s="27">
        <f t="shared" si="43"/>
        <v>87</v>
      </c>
      <c r="T157" s="25">
        <f t="shared" si="44"/>
        <v>87</v>
      </c>
      <c r="U157" s="25">
        <f t="shared" si="45"/>
        <v>86</v>
      </c>
      <c r="V157" s="289">
        <f>第4表01元データ!W157</f>
        <v>80</v>
      </c>
      <c r="W157" s="289" t="str">
        <f>第4表01元データ!X157</f>
        <v>-</v>
      </c>
      <c r="X157" s="289">
        <f>第4表01元データ!Y157</f>
        <v>5</v>
      </c>
      <c r="Y157" s="289">
        <f>第4表01元データ!Z157</f>
        <v>1</v>
      </c>
      <c r="Z157" s="289">
        <f>第4表01元データ!AA157</f>
        <v>1</v>
      </c>
      <c r="AA157" s="289" t="str">
        <f>第4表01元データ!AB157</f>
        <v>-</v>
      </c>
      <c r="AC157" s="2"/>
      <c r="AD157" s="2"/>
      <c r="AE157" s="2" t="s">
        <v>4</v>
      </c>
      <c r="AF157" s="22"/>
      <c r="AG157" s="33">
        <f t="shared" si="46"/>
        <v>1.9333333333333333</v>
      </c>
      <c r="AH157" s="32">
        <f t="shared" si="32"/>
        <v>1.9333333333333333</v>
      </c>
      <c r="AI157" s="32">
        <f t="shared" si="33"/>
        <v>1.9545454545454546</v>
      </c>
      <c r="AJ157" s="32">
        <f t="shared" si="34"/>
        <v>2</v>
      </c>
      <c r="AK157" s="32" t="str">
        <f t="shared" si="35"/>
        <v>-</v>
      </c>
      <c r="AL157" s="32">
        <f t="shared" si="36"/>
        <v>1.6666666666666667</v>
      </c>
      <c r="AM157" s="32">
        <f t="shared" si="37"/>
        <v>1</v>
      </c>
      <c r="AN157" s="32">
        <f t="shared" si="38"/>
        <v>1</v>
      </c>
      <c r="AO157" s="32" t="str">
        <f t="shared" si="39"/>
        <v>-</v>
      </c>
    </row>
    <row r="158" spans="1:41" ht="13.5" customHeight="1">
      <c r="A158" s="2"/>
      <c r="B158" s="2"/>
      <c r="C158" s="2" t="s">
        <v>5</v>
      </c>
      <c r="D158" s="22"/>
      <c r="E158" s="27">
        <f t="shared" si="40"/>
        <v>278</v>
      </c>
      <c r="F158" s="25">
        <f t="shared" si="41"/>
        <v>277</v>
      </c>
      <c r="G158" s="294">
        <f t="shared" si="42"/>
        <v>274</v>
      </c>
      <c r="H158" s="289">
        <v>188</v>
      </c>
      <c r="I158" s="289" t="s">
        <v>313</v>
      </c>
      <c r="J158" s="289">
        <v>84</v>
      </c>
      <c r="K158" s="289">
        <v>2</v>
      </c>
      <c r="L158" s="289">
        <v>3</v>
      </c>
      <c r="M158" s="289">
        <v>1</v>
      </c>
      <c r="O158" s="2"/>
      <c r="P158" s="2"/>
      <c r="Q158" s="2" t="s">
        <v>5</v>
      </c>
      <c r="R158" s="22"/>
      <c r="S158" s="27">
        <f t="shared" si="43"/>
        <v>592</v>
      </c>
      <c r="T158" s="25">
        <f t="shared" si="44"/>
        <v>590</v>
      </c>
      <c r="U158" s="25">
        <f t="shared" si="45"/>
        <v>584</v>
      </c>
      <c r="V158" s="289">
        <f>第4表01元データ!W158</f>
        <v>415</v>
      </c>
      <c r="W158" s="289" t="str">
        <f>第4表01元データ!X158</f>
        <v>-</v>
      </c>
      <c r="X158" s="289">
        <f>第4表01元データ!Y158</f>
        <v>161</v>
      </c>
      <c r="Y158" s="289">
        <f>第4表01元データ!Z158</f>
        <v>8</v>
      </c>
      <c r="Z158" s="289">
        <f>第4表01元データ!AA158</f>
        <v>6</v>
      </c>
      <c r="AA158" s="289">
        <f>第4表01元データ!AB158</f>
        <v>2</v>
      </c>
      <c r="AC158" s="2"/>
      <c r="AD158" s="2"/>
      <c r="AE158" s="2" t="s">
        <v>5</v>
      </c>
      <c r="AF158" s="22"/>
      <c r="AG158" s="33">
        <f t="shared" si="46"/>
        <v>2.1294964028776979</v>
      </c>
      <c r="AH158" s="32">
        <f t="shared" si="32"/>
        <v>2.1299638989169676</v>
      </c>
      <c r="AI158" s="32">
        <f t="shared" si="33"/>
        <v>2.1313868613138687</v>
      </c>
      <c r="AJ158" s="32">
        <f t="shared" si="34"/>
        <v>2.2074468085106385</v>
      </c>
      <c r="AK158" s="32" t="str">
        <f t="shared" si="35"/>
        <v>-</v>
      </c>
      <c r="AL158" s="32">
        <f t="shared" si="36"/>
        <v>1.9166666666666667</v>
      </c>
      <c r="AM158" s="32">
        <f t="shared" si="37"/>
        <v>4</v>
      </c>
      <c r="AN158" s="32">
        <f t="shared" si="38"/>
        <v>2</v>
      </c>
      <c r="AO158" s="32">
        <f t="shared" si="39"/>
        <v>2</v>
      </c>
    </row>
    <row r="159" spans="1:41" ht="13.5" customHeight="1">
      <c r="A159" s="2"/>
      <c r="B159" s="2"/>
      <c r="C159" s="2" t="s">
        <v>6</v>
      </c>
      <c r="D159" s="22"/>
      <c r="E159" s="27">
        <f t="shared" si="40"/>
        <v>337</v>
      </c>
      <c r="F159" s="25">
        <f t="shared" si="41"/>
        <v>334</v>
      </c>
      <c r="G159" s="294">
        <f t="shared" si="42"/>
        <v>330</v>
      </c>
      <c r="H159" s="289">
        <v>225</v>
      </c>
      <c r="I159" s="289" t="s">
        <v>313</v>
      </c>
      <c r="J159" s="289">
        <v>78</v>
      </c>
      <c r="K159" s="289">
        <v>27</v>
      </c>
      <c r="L159" s="289">
        <v>4</v>
      </c>
      <c r="M159" s="289">
        <v>3</v>
      </c>
      <c r="O159" s="2"/>
      <c r="P159" s="2"/>
      <c r="Q159" s="2" t="s">
        <v>6</v>
      </c>
      <c r="R159" s="22"/>
      <c r="S159" s="27">
        <f t="shared" si="43"/>
        <v>754</v>
      </c>
      <c r="T159" s="25">
        <f t="shared" si="44"/>
        <v>744</v>
      </c>
      <c r="U159" s="25">
        <f t="shared" si="45"/>
        <v>739</v>
      </c>
      <c r="V159" s="289">
        <f>第4表01元データ!W159</f>
        <v>522</v>
      </c>
      <c r="W159" s="289" t="str">
        <f>第4表01元データ!X159</f>
        <v>-</v>
      </c>
      <c r="X159" s="289">
        <f>第4表01元データ!Y159</f>
        <v>131</v>
      </c>
      <c r="Y159" s="289">
        <f>第4表01元データ!Z159</f>
        <v>86</v>
      </c>
      <c r="Z159" s="289">
        <f>第4表01元データ!AA159</f>
        <v>5</v>
      </c>
      <c r="AA159" s="289">
        <f>第4表01元データ!AB159</f>
        <v>10</v>
      </c>
      <c r="AC159" s="2"/>
      <c r="AD159" s="2"/>
      <c r="AE159" s="2" t="s">
        <v>6</v>
      </c>
      <c r="AF159" s="22"/>
      <c r="AG159" s="33">
        <f t="shared" si="46"/>
        <v>2.2373887240356085</v>
      </c>
      <c r="AH159" s="32">
        <f t="shared" si="32"/>
        <v>2.2275449101796405</v>
      </c>
      <c r="AI159" s="32">
        <f t="shared" si="33"/>
        <v>2.2393939393939393</v>
      </c>
      <c r="AJ159" s="32">
        <f t="shared" si="34"/>
        <v>2.3199999999999998</v>
      </c>
      <c r="AK159" s="32" t="str">
        <f t="shared" si="35"/>
        <v>-</v>
      </c>
      <c r="AL159" s="32">
        <f t="shared" si="36"/>
        <v>1.6794871794871795</v>
      </c>
      <c r="AM159" s="32">
        <f t="shared" si="37"/>
        <v>3.1851851851851851</v>
      </c>
      <c r="AN159" s="32">
        <f t="shared" si="38"/>
        <v>1.25</v>
      </c>
      <c r="AO159" s="32">
        <f t="shared" si="39"/>
        <v>3.3333333333333335</v>
      </c>
    </row>
    <row r="160" spans="1:41" ht="13.5" customHeight="1">
      <c r="A160" s="2"/>
      <c r="B160" s="2"/>
      <c r="C160" s="2" t="s">
        <v>10</v>
      </c>
      <c r="D160" s="22"/>
      <c r="E160" s="27">
        <f t="shared" si="40"/>
        <v>88</v>
      </c>
      <c r="F160" s="25">
        <f t="shared" si="41"/>
        <v>88</v>
      </c>
      <c r="G160" s="294">
        <f t="shared" si="42"/>
        <v>82</v>
      </c>
      <c r="H160" s="289">
        <v>74</v>
      </c>
      <c r="I160" s="289" t="s">
        <v>313</v>
      </c>
      <c r="J160" s="289">
        <v>8</v>
      </c>
      <c r="K160" s="289" t="s">
        <v>313</v>
      </c>
      <c r="L160" s="289">
        <v>6</v>
      </c>
      <c r="M160" s="289" t="s">
        <v>313</v>
      </c>
      <c r="O160" s="2"/>
      <c r="P160" s="2"/>
      <c r="Q160" s="2" t="s">
        <v>10</v>
      </c>
      <c r="R160" s="22"/>
      <c r="S160" s="27">
        <f t="shared" si="43"/>
        <v>205</v>
      </c>
      <c r="T160" s="25">
        <f t="shared" si="44"/>
        <v>205</v>
      </c>
      <c r="U160" s="25">
        <f t="shared" si="45"/>
        <v>191</v>
      </c>
      <c r="V160" s="289">
        <f>第4表01元データ!W160</f>
        <v>166</v>
      </c>
      <c r="W160" s="289" t="str">
        <f>第4表01元データ!X160</f>
        <v>-</v>
      </c>
      <c r="X160" s="289">
        <f>第4表01元データ!Y160</f>
        <v>25</v>
      </c>
      <c r="Y160" s="289" t="str">
        <f>第4表01元データ!Z160</f>
        <v>-</v>
      </c>
      <c r="Z160" s="289">
        <f>第4表01元データ!AA160</f>
        <v>14</v>
      </c>
      <c r="AA160" s="289" t="str">
        <f>第4表01元データ!AB160</f>
        <v>-</v>
      </c>
      <c r="AC160" s="2"/>
      <c r="AD160" s="2"/>
      <c r="AE160" s="2" t="s">
        <v>10</v>
      </c>
      <c r="AF160" s="22"/>
      <c r="AG160" s="33">
        <f t="shared" si="46"/>
        <v>2.3295454545454546</v>
      </c>
      <c r="AH160" s="32">
        <f t="shared" si="32"/>
        <v>2.3295454545454546</v>
      </c>
      <c r="AI160" s="32">
        <f t="shared" si="33"/>
        <v>2.3292682926829267</v>
      </c>
      <c r="AJ160" s="32">
        <f t="shared" si="34"/>
        <v>2.2432432432432434</v>
      </c>
      <c r="AK160" s="32" t="str">
        <f t="shared" si="35"/>
        <v>-</v>
      </c>
      <c r="AL160" s="32">
        <f t="shared" si="36"/>
        <v>3.125</v>
      </c>
      <c r="AM160" s="32" t="str">
        <f t="shared" si="37"/>
        <v>-</v>
      </c>
      <c r="AN160" s="32">
        <f t="shared" si="38"/>
        <v>2.3333333333333335</v>
      </c>
      <c r="AO160" s="32" t="str">
        <f t="shared" si="39"/>
        <v>-</v>
      </c>
    </row>
    <row r="161" spans="1:51" ht="13.5" customHeight="1">
      <c r="A161" s="2"/>
      <c r="B161" s="2" t="s">
        <v>57</v>
      </c>
      <c r="C161" s="2"/>
      <c r="D161" s="22"/>
      <c r="E161" s="25">
        <f t="shared" si="40"/>
        <v>284</v>
      </c>
      <c r="F161" s="25">
        <f t="shared" si="41"/>
        <v>280</v>
      </c>
      <c r="G161" s="294">
        <f t="shared" si="42"/>
        <v>270</v>
      </c>
      <c r="H161" s="289">
        <v>241</v>
      </c>
      <c r="I161" s="289" t="s">
        <v>313</v>
      </c>
      <c r="J161" s="289">
        <v>17</v>
      </c>
      <c r="K161" s="289">
        <v>12</v>
      </c>
      <c r="L161" s="289">
        <v>10</v>
      </c>
      <c r="M161" s="289">
        <v>4</v>
      </c>
      <c r="N161" s="2"/>
      <c r="O161" s="2"/>
      <c r="P161" s="2" t="s">
        <v>57</v>
      </c>
      <c r="Q161" s="2"/>
      <c r="R161" s="22"/>
      <c r="S161" s="25">
        <f t="shared" si="43"/>
        <v>586</v>
      </c>
      <c r="T161" s="25">
        <f t="shared" si="44"/>
        <v>578</v>
      </c>
      <c r="U161" s="25">
        <f t="shared" si="45"/>
        <v>564</v>
      </c>
      <c r="V161" s="289">
        <f>第4表01元データ!W161</f>
        <v>507</v>
      </c>
      <c r="W161" s="289" t="str">
        <f>第4表01元データ!X161</f>
        <v>-</v>
      </c>
      <c r="X161" s="289">
        <f>第4表01元データ!Y161</f>
        <v>38</v>
      </c>
      <c r="Y161" s="289">
        <f>第4表01元データ!Z161</f>
        <v>19</v>
      </c>
      <c r="Z161" s="289">
        <f>第4表01元データ!AA161</f>
        <v>14</v>
      </c>
      <c r="AA161" s="289">
        <f>第4表01元データ!AB161</f>
        <v>8</v>
      </c>
      <c r="AB161" s="2"/>
      <c r="AC161" s="2"/>
      <c r="AD161" s="2" t="s">
        <v>57</v>
      </c>
      <c r="AE161" s="2"/>
      <c r="AF161" s="22"/>
      <c r="AG161" s="33">
        <f t="shared" si="46"/>
        <v>2.063380281690141</v>
      </c>
      <c r="AH161" s="32">
        <f t="shared" si="32"/>
        <v>2.0642857142857145</v>
      </c>
      <c r="AI161" s="32">
        <f t="shared" si="33"/>
        <v>2.088888888888889</v>
      </c>
      <c r="AJ161" s="32">
        <f t="shared" si="34"/>
        <v>2.103734439834025</v>
      </c>
      <c r="AK161" s="32" t="str">
        <f t="shared" si="35"/>
        <v>-</v>
      </c>
      <c r="AL161" s="32">
        <f t="shared" si="36"/>
        <v>2.2352941176470589</v>
      </c>
      <c r="AM161" s="32">
        <f t="shared" si="37"/>
        <v>1.5833333333333333</v>
      </c>
      <c r="AN161" s="32">
        <f t="shared" si="38"/>
        <v>1.4</v>
      </c>
      <c r="AO161" s="32">
        <f t="shared" si="39"/>
        <v>2</v>
      </c>
      <c r="AP161" s="2"/>
      <c r="AQ161" s="2"/>
      <c r="AR161" s="2"/>
      <c r="AS161" s="2"/>
      <c r="AT161" s="2"/>
      <c r="AU161" s="2"/>
      <c r="AV161" s="2"/>
      <c r="AW161" s="2"/>
      <c r="AX161" s="2"/>
      <c r="AY161" s="2"/>
    </row>
    <row r="162" spans="1:51" ht="13.5" customHeight="1">
      <c r="A162" s="2"/>
      <c r="B162" s="2"/>
      <c r="C162" s="2" t="s">
        <v>4</v>
      </c>
      <c r="D162" s="22"/>
      <c r="E162" s="27">
        <f t="shared" si="40"/>
        <v>229</v>
      </c>
      <c r="F162" s="25">
        <f t="shared" si="41"/>
        <v>229</v>
      </c>
      <c r="G162" s="294">
        <f t="shared" si="42"/>
        <v>225</v>
      </c>
      <c r="H162" s="289">
        <v>207</v>
      </c>
      <c r="I162" s="289" t="s">
        <v>313</v>
      </c>
      <c r="J162" s="289">
        <v>17</v>
      </c>
      <c r="K162" s="289">
        <v>1</v>
      </c>
      <c r="L162" s="289">
        <v>4</v>
      </c>
      <c r="M162" s="289" t="s">
        <v>313</v>
      </c>
      <c r="O162" s="2"/>
      <c r="P162" s="2"/>
      <c r="Q162" s="2" t="s">
        <v>4</v>
      </c>
      <c r="R162" s="22"/>
      <c r="S162" s="27">
        <f t="shared" si="43"/>
        <v>489</v>
      </c>
      <c r="T162" s="25">
        <f t="shared" si="44"/>
        <v>489</v>
      </c>
      <c r="U162" s="25">
        <f t="shared" si="45"/>
        <v>481</v>
      </c>
      <c r="V162" s="289">
        <f>第4表01元データ!W162</f>
        <v>442</v>
      </c>
      <c r="W162" s="289" t="str">
        <f>第4表01元データ!X162</f>
        <v>-</v>
      </c>
      <c r="X162" s="289">
        <f>第4表01元データ!Y162</f>
        <v>38</v>
      </c>
      <c r="Y162" s="289">
        <f>第4表01元データ!Z162</f>
        <v>1</v>
      </c>
      <c r="Z162" s="289">
        <f>第4表01元データ!AA162</f>
        <v>8</v>
      </c>
      <c r="AA162" s="289" t="str">
        <f>第4表01元データ!AB162</f>
        <v>-</v>
      </c>
      <c r="AC162" s="2"/>
      <c r="AD162" s="2"/>
      <c r="AE162" s="2" t="s">
        <v>4</v>
      </c>
      <c r="AF162" s="22"/>
      <c r="AG162" s="33">
        <f t="shared" si="46"/>
        <v>2.1353711790393013</v>
      </c>
      <c r="AH162" s="32">
        <f t="shared" si="32"/>
        <v>2.1353711790393013</v>
      </c>
      <c r="AI162" s="32">
        <f t="shared" si="33"/>
        <v>2.137777777777778</v>
      </c>
      <c r="AJ162" s="32">
        <f t="shared" si="34"/>
        <v>2.1352657004830919</v>
      </c>
      <c r="AK162" s="32" t="str">
        <f t="shared" si="35"/>
        <v>-</v>
      </c>
      <c r="AL162" s="32">
        <f t="shared" si="36"/>
        <v>2.2352941176470589</v>
      </c>
      <c r="AM162" s="32">
        <f t="shared" si="37"/>
        <v>1</v>
      </c>
      <c r="AN162" s="32">
        <f t="shared" si="38"/>
        <v>2</v>
      </c>
      <c r="AO162" s="32" t="str">
        <f t="shared" si="39"/>
        <v>-</v>
      </c>
    </row>
    <row r="163" spans="1:51" ht="13.5" customHeight="1">
      <c r="A163" s="2"/>
      <c r="B163" s="2"/>
      <c r="C163" s="2" t="s">
        <v>5</v>
      </c>
      <c r="D163" s="22"/>
      <c r="E163" s="27">
        <f t="shared" si="40"/>
        <v>55</v>
      </c>
      <c r="F163" s="25">
        <f t="shared" si="41"/>
        <v>51</v>
      </c>
      <c r="G163" s="294">
        <f t="shared" si="42"/>
        <v>45</v>
      </c>
      <c r="H163" s="289">
        <v>34</v>
      </c>
      <c r="I163" s="289" t="s">
        <v>313</v>
      </c>
      <c r="J163" s="289" t="s">
        <v>313</v>
      </c>
      <c r="K163" s="289">
        <v>11</v>
      </c>
      <c r="L163" s="289">
        <v>6</v>
      </c>
      <c r="M163" s="289">
        <v>4</v>
      </c>
      <c r="O163" s="2"/>
      <c r="P163" s="2"/>
      <c r="Q163" s="2" t="s">
        <v>5</v>
      </c>
      <c r="R163" s="22"/>
      <c r="S163" s="27">
        <f t="shared" si="43"/>
        <v>97</v>
      </c>
      <c r="T163" s="25">
        <f t="shared" si="44"/>
        <v>89</v>
      </c>
      <c r="U163" s="25">
        <f t="shared" si="45"/>
        <v>83</v>
      </c>
      <c r="V163" s="289">
        <f>第4表01元データ!W163</f>
        <v>65</v>
      </c>
      <c r="W163" s="289" t="str">
        <f>第4表01元データ!X163</f>
        <v>-</v>
      </c>
      <c r="X163" s="289" t="str">
        <f>第4表01元データ!Y163</f>
        <v>-</v>
      </c>
      <c r="Y163" s="289">
        <f>第4表01元データ!Z163</f>
        <v>18</v>
      </c>
      <c r="Z163" s="289">
        <f>第4表01元データ!AA163</f>
        <v>6</v>
      </c>
      <c r="AA163" s="289">
        <f>第4表01元データ!AB163</f>
        <v>8</v>
      </c>
      <c r="AC163" s="2"/>
      <c r="AD163" s="2"/>
      <c r="AE163" s="2" t="s">
        <v>5</v>
      </c>
      <c r="AF163" s="22"/>
      <c r="AG163" s="33">
        <f t="shared" si="46"/>
        <v>1.7636363636363637</v>
      </c>
      <c r="AH163" s="32">
        <f t="shared" si="32"/>
        <v>1.7450980392156863</v>
      </c>
      <c r="AI163" s="32">
        <f t="shared" si="33"/>
        <v>1.8444444444444446</v>
      </c>
      <c r="AJ163" s="32">
        <f t="shared" si="34"/>
        <v>1.911764705882353</v>
      </c>
      <c r="AK163" s="32" t="str">
        <f t="shared" si="35"/>
        <v>-</v>
      </c>
      <c r="AL163" s="32" t="str">
        <f t="shared" si="36"/>
        <v>-</v>
      </c>
      <c r="AM163" s="32">
        <f t="shared" si="37"/>
        <v>1.6363636363636365</v>
      </c>
      <c r="AN163" s="32">
        <f t="shared" si="38"/>
        <v>1</v>
      </c>
      <c r="AO163" s="32">
        <f t="shared" si="39"/>
        <v>2</v>
      </c>
    </row>
    <row r="164" spans="1:51" ht="13.5" customHeight="1">
      <c r="A164" s="2"/>
      <c r="B164" s="2"/>
      <c r="C164" s="2" t="s">
        <v>6</v>
      </c>
      <c r="D164" s="22"/>
      <c r="E164" s="27" t="str">
        <f t="shared" si="40"/>
        <v>-</v>
      </c>
      <c r="F164" s="25" t="str">
        <f t="shared" si="41"/>
        <v>-</v>
      </c>
      <c r="G164" s="294" t="str">
        <f t="shared" si="42"/>
        <v>-</v>
      </c>
      <c r="H164" s="289" t="s">
        <v>313</v>
      </c>
      <c r="I164" s="289" t="s">
        <v>313</v>
      </c>
      <c r="J164" s="289" t="s">
        <v>313</v>
      </c>
      <c r="K164" s="289" t="s">
        <v>313</v>
      </c>
      <c r="L164" s="289" t="s">
        <v>313</v>
      </c>
      <c r="M164" s="289" t="s">
        <v>313</v>
      </c>
      <c r="O164" s="2"/>
      <c r="P164" s="2"/>
      <c r="Q164" s="2" t="s">
        <v>6</v>
      </c>
      <c r="R164" s="22"/>
      <c r="S164" s="27" t="str">
        <f t="shared" si="43"/>
        <v>-</v>
      </c>
      <c r="T164" s="25" t="str">
        <f t="shared" si="44"/>
        <v>-</v>
      </c>
      <c r="U164" s="25" t="str">
        <f t="shared" si="45"/>
        <v>-</v>
      </c>
      <c r="V164" s="289" t="str">
        <f>第4表01元データ!W164</f>
        <v>-</v>
      </c>
      <c r="W164" s="289" t="str">
        <f>第4表01元データ!X164</f>
        <v>-</v>
      </c>
      <c r="X164" s="289" t="str">
        <f>第4表01元データ!Y164</f>
        <v>-</v>
      </c>
      <c r="Y164" s="289" t="str">
        <f>第4表01元データ!Z164</f>
        <v>-</v>
      </c>
      <c r="Z164" s="289" t="str">
        <f>第4表01元データ!AA164</f>
        <v>-</v>
      </c>
      <c r="AA164" s="289" t="str">
        <f>第4表01元データ!AB164</f>
        <v>-</v>
      </c>
      <c r="AC164" s="2"/>
      <c r="AD164" s="2"/>
      <c r="AE164" s="2" t="s">
        <v>6</v>
      </c>
      <c r="AF164" s="22"/>
      <c r="AG164" s="33" t="str">
        <f t="shared" si="46"/>
        <v>-</v>
      </c>
      <c r="AH164" s="32" t="str">
        <f t="shared" si="32"/>
        <v>-</v>
      </c>
      <c r="AI164" s="32" t="str">
        <f t="shared" si="33"/>
        <v>-</v>
      </c>
      <c r="AJ164" s="32" t="str">
        <f t="shared" si="34"/>
        <v>-</v>
      </c>
      <c r="AK164" s="32" t="str">
        <f t="shared" si="35"/>
        <v>-</v>
      </c>
      <c r="AL164" s="32" t="str">
        <f t="shared" si="36"/>
        <v>-</v>
      </c>
      <c r="AM164" s="32" t="str">
        <f t="shared" si="37"/>
        <v>-</v>
      </c>
      <c r="AN164" s="32" t="str">
        <f t="shared" si="38"/>
        <v>-</v>
      </c>
      <c r="AO164" s="32" t="str">
        <f t="shared" si="39"/>
        <v>-</v>
      </c>
    </row>
    <row r="165" spans="1:51" ht="13.5" customHeight="1">
      <c r="A165" s="2"/>
      <c r="B165" s="2" t="s">
        <v>58</v>
      </c>
      <c r="C165" s="2"/>
      <c r="D165" s="22"/>
      <c r="E165" s="25">
        <f t="shared" si="40"/>
        <v>3422</v>
      </c>
      <c r="F165" s="25">
        <f t="shared" si="41"/>
        <v>3405</v>
      </c>
      <c r="G165" s="294">
        <f t="shared" si="42"/>
        <v>3347</v>
      </c>
      <c r="H165" s="289">
        <v>2222</v>
      </c>
      <c r="I165" s="289">
        <v>495</v>
      </c>
      <c r="J165" s="289">
        <v>607</v>
      </c>
      <c r="K165" s="289">
        <v>23</v>
      </c>
      <c r="L165" s="289">
        <v>58</v>
      </c>
      <c r="M165" s="289">
        <v>17</v>
      </c>
      <c r="O165" s="2"/>
      <c r="P165" s="2" t="s">
        <v>58</v>
      </c>
      <c r="Q165" s="2"/>
      <c r="R165" s="22"/>
      <c r="S165" s="25">
        <f t="shared" si="43"/>
        <v>7422</v>
      </c>
      <c r="T165" s="25">
        <f t="shared" si="44"/>
        <v>7386</v>
      </c>
      <c r="U165" s="25">
        <f t="shared" si="45"/>
        <v>7274</v>
      </c>
      <c r="V165" s="289">
        <f>第4表01元データ!W165</f>
        <v>5189</v>
      </c>
      <c r="W165" s="289">
        <f>第4表01元データ!X165</f>
        <v>931</v>
      </c>
      <c r="X165" s="289">
        <f>第4表01元データ!Y165</f>
        <v>1117</v>
      </c>
      <c r="Y165" s="289">
        <f>第4表01元データ!Z165</f>
        <v>37</v>
      </c>
      <c r="Z165" s="289">
        <f>第4表01元データ!AA165</f>
        <v>112</v>
      </c>
      <c r="AA165" s="289">
        <f>第4表01元データ!AB165</f>
        <v>36</v>
      </c>
      <c r="AC165" s="2"/>
      <c r="AD165" s="2" t="s">
        <v>58</v>
      </c>
      <c r="AE165" s="2"/>
      <c r="AF165" s="22"/>
      <c r="AG165" s="33">
        <f t="shared" si="46"/>
        <v>2.168907071887785</v>
      </c>
      <c r="AH165" s="32">
        <f t="shared" si="32"/>
        <v>2.1691629955947138</v>
      </c>
      <c r="AI165" s="32">
        <f t="shared" si="33"/>
        <v>2.1732895129967136</v>
      </c>
      <c r="AJ165" s="32">
        <f t="shared" si="34"/>
        <v>2.3352835283528353</v>
      </c>
      <c r="AK165" s="32">
        <f t="shared" si="35"/>
        <v>1.8808080808080807</v>
      </c>
      <c r="AL165" s="32">
        <f t="shared" si="36"/>
        <v>1.8401976935749589</v>
      </c>
      <c r="AM165" s="32">
        <f t="shared" si="37"/>
        <v>1.6086956521739131</v>
      </c>
      <c r="AN165" s="32">
        <f t="shared" si="38"/>
        <v>1.9310344827586208</v>
      </c>
      <c r="AO165" s="32">
        <f t="shared" si="39"/>
        <v>2.1176470588235294</v>
      </c>
    </row>
    <row r="166" spans="1:51" ht="13.5" customHeight="1">
      <c r="A166" s="2"/>
      <c r="B166" s="2"/>
      <c r="C166" s="2" t="s">
        <v>4</v>
      </c>
      <c r="D166" s="22"/>
      <c r="E166" s="27">
        <f t="shared" si="40"/>
        <v>1131</v>
      </c>
      <c r="F166" s="25">
        <f t="shared" si="41"/>
        <v>1128</v>
      </c>
      <c r="G166" s="294">
        <f t="shared" si="42"/>
        <v>1112</v>
      </c>
      <c r="H166" s="289">
        <v>555</v>
      </c>
      <c r="I166" s="289">
        <v>357</v>
      </c>
      <c r="J166" s="289">
        <v>194</v>
      </c>
      <c r="K166" s="289">
        <v>6</v>
      </c>
      <c r="L166" s="289">
        <v>16</v>
      </c>
      <c r="M166" s="289">
        <v>3</v>
      </c>
      <c r="O166" s="2"/>
      <c r="P166" s="2"/>
      <c r="Q166" s="2" t="s">
        <v>4</v>
      </c>
      <c r="R166" s="22"/>
      <c r="S166" s="27">
        <f t="shared" si="43"/>
        <v>2398</v>
      </c>
      <c r="T166" s="25">
        <f t="shared" si="44"/>
        <v>2390</v>
      </c>
      <c r="U166" s="25">
        <f t="shared" si="45"/>
        <v>2359</v>
      </c>
      <c r="V166" s="289">
        <f>第4表01元データ!W166</f>
        <v>1338</v>
      </c>
      <c r="W166" s="289">
        <f>第4表01元データ!X166</f>
        <v>660</v>
      </c>
      <c r="X166" s="289">
        <f>第4表01元データ!Y166</f>
        <v>355</v>
      </c>
      <c r="Y166" s="289">
        <f>第4表01元データ!Z166</f>
        <v>6</v>
      </c>
      <c r="Z166" s="289">
        <f>第4表01元データ!AA166</f>
        <v>31</v>
      </c>
      <c r="AA166" s="289">
        <f>第4表01元データ!AB166</f>
        <v>8</v>
      </c>
      <c r="AC166" s="2"/>
      <c r="AD166" s="2"/>
      <c r="AE166" s="2" t="s">
        <v>4</v>
      </c>
      <c r="AF166" s="22"/>
      <c r="AG166" s="33">
        <f t="shared" si="46"/>
        <v>2.1202475685234305</v>
      </c>
      <c r="AH166" s="32">
        <f t="shared" si="32"/>
        <v>2.1187943262411348</v>
      </c>
      <c r="AI166" s="32">
        <f t="shared" si="33"/>
        <v>2.1214028776978417</v>
      </c>
      <c r="AJ166" s="32">
        <f t="shared" si="34"/>
        <v>2.4108108108108106</v>
      </c>
      <c r="AK166" s="32">
        <f t="shared" si="35"/>
        <v>1.8487394957983194</v>
      </c>
      <c r="AL166" s="32">
        <f t="shared" si="36"/>
        <v>1.8298969072164948</v>
      </c>
      <c r="AM166" s="32">
        <f t="shared" si="37"/>
        <v>1</v>
      </c>
      <c r="AN166" s="32">
        <f t="shared" si="38"/>
        <v>1.9375</v>
      </c>
      <c r="AO166" s="32">
        <f t="shared" si="39"/>
        <v>2.6666666666666665</v>
      </c>
    </row>
    <row r="167" spans="1:51" ht="13.5" customHeight="1">
      <c r="A167" s="2"/>
      <c r="B167" s="2"/>
      <c r="C167" s="2" t="s">
        <v>5</v>
      </c>
      <c r="D167" s="22"/>
      <c r="E167" s="27">
        <f t="shared" si="40"/>
        <v>535</v>
      </c>
      <c r="F167" s="25">
        <f t="shared" si="41"/>
        <v>535</v>
      </c>
      <c r="G167" s="294">
        <f t="shared" si="42"/>
        <v>524</v>
      </c>
      <c r="H167" s="289">
        <v>287</v>
      </c>
      <c r="I167" s="289">
        <v>53</v>
      </c>
      <c r="J167" s="289">
        <v>181</v>
      </c>
      <c r="K167" s="289">
        <v>3</v>
      </c>
      <c r="L167" s="289">
        <v>11</v>
      </c>
      <c r="M167" s="289" t="s">
        <v>313</v>
      </c>
      <c r="O167" s="2"/>
      <c r="P167" s="2"/>
      <c r="Q167" s="2" t="s">
        <v>5</v>
      </c>
      <c r="R167" s="22"/>
      <c r="S167" s="27">
        <f t="shared" si="43"/>
        <v>1131</v>
      </c>
      <c r="T167" s="25">
        <f t="shared" si="44"/>
        <v>1131</v>
      </c>
      <c r="U167" s="25">
        <f t="shared" si="45"/>
        <v>1113</v>
      </c>
      <c r="V167" s="289">
        <f>第4表01元データ!W167</f>
        <v>703</v>
      </c>
      <c r="W167" s="289">
        <f>第4表01元データ!X167</f>
        <v>105</v>
      </c>
      <c r="X167" s="289">
        <f>第4表01元データ!Y167</f>
        <v>299</v>
      </c>
      <c r="Y167" s="289">
        <f>第4表01元データ!Z167</f>
        <v>6</v>
      </c>
      <c r="Z167" s="289">
        <f>第4表01元データ!AA167</f>
        <v>18</v>
      </c>
      <c r="AA167" s="289" t="str">
        <f>第4表01元データ!AB167</f>
        <v>-</v>
      </c>
      <c r="AC167" s="2"/>
      <c r="AD167" s="2"/>
      <c r="AE167" s="2" t="s">
        <v>5</v>
      </c>
      <c r="AF167" s="22"/>
      <c r="AG167" s="33">
        <f t="shared" si="46"/>
        <v>2.1140186915887851</v>
      </c>
      <c r="AH167" s="32">
        <f t="shared" si="32"/>
        <v>2.1140186915887851</v>
      </c>
      <c r="AI167" s="32">
        <f t="shared" si="33"/>
        <v>2.1240458015267176</v>
      </c>
      <c r="AJ167" s="32">
        <f t="shared" si="34"/>
        <v>2.4494773519163764</v>
      </c>
      <c r="AK167" s="32">
        <f t="shared" si="35"/>
        <v>1.9811320754716981</v>
      </c>
      <c r="AL167" s="32">
        <f t="shared" si="36"/>
        <v>1.6519337016574585</v>
      </c>
      <c r="AM167" s="32">
        <f t="shared" si="37"/>
        <v>2</v>
      </c>
      <c r="AN167" s="32">
        <f t="shared" si="38"/>
        <v>1.6363636363636365</v>
      </c>
      <c r="AO167" s="32" t="str">
        <f t="shared" si="39"/>
        <v>-</v>
      </c>
    </row>
    <row r="168" spans="1:51" ht="13.5" customHeight="1">
      <c r="A168" s="2"/>
      <c r="B168" s="2"/>
      <c r="C168" s="2" t="s">
        <v>6</v>
      </c>
      <c r="D168" s="22"/>
      <c r="E168" s="27">
        <f t="shared" si="40"/>
        <v>765</v>
      </c>
      <c r="F168" s="25">
        <f t="shared" si="41"/>
        <v>764</v>
      </c>
      <c r="G168" s="294">
        <f t="shared" si="42"/>
        <v>754</v>
      </c>
      <c r="H168" s="289">
        <v>562</v>
      </c>
      <c r="I168" s="289">
        <v>85</v>
      </c>
      <c r="J168" s="289">
        <v>101</v>
      </c>
      <c r="K168" s="289">
        <v>6</v>
      </c>
      <c r="L168" s="289">
        <v>10</v>
      </c>
      <c r="M168" s="289">
        <v>1</v>
      </c>
      <c r="O168" s="2"/>
      <c r="P168" s="2"/>
      <c r="Q168" s="2" t="s">
        <v>6</v>
      </c>
      <c r="R168" s="22"/>
      <c r="S168" s="27">
        <f t="shared" si="43"/>
        <v>1711</v>
      </c>
      <c r="T168" s="25">
        <f t="shared" si="44"/>
        <v>1710</v>
      </c>
      <c r="U168" s="25">
        <f t="shared" si="45"/>
        <v>1690</v>
      </c>
      <c r="V168" s="289">
        <f>第4表01元データ!W168</f>
        <v>1294</v>
      </c>
      <c r="W168" s="289">
        <f>第4表01元データ!X168</f>
        <v>166</v>
      </c>
      <c r="X168" s="289">
        <f>第4表01元データ!Y168</f>
        <v>219</v>
      </c>
      <c r="Y168" s="289">
        <f>第4表01元データ!Z168</f>
        <v>11</v>
      </c>
      <c r="Z168" s="289">
        <f>第4表01元データ!AA168</f>
        <v>20</v>
      </c>
      <c r="AA168" s="289">
        <f>第4表01元データ!AB168</f>
        <v>1</v>
      </c>
      <c r="AC168" s="2"/>
      <c r="AD168" s="2"/>
      <c r="AE168" s="2" t="s">
        <v>6</v>
      </c>
      <c r="AF168" s="22"/>
      <c r="AG168" s="33">
        <f t="shared" si="46"/>
        <v>2.2366013071895425</v>
      </c>
      <c r="AH168" s="32">
        <f t="shared" si="32"/>
        <v>2.238219895287958</v>
      </c>
      <c r="AI168" s="32">
        <f t="shared" si="33"/>
        <v>2.2413793103448274</v>
      </c>
      <c r="AJ168" s="32">
        <f t="shared" si="34"/>
        <v>2.302491103202847</v>
      </c>
      <c r="AK168" s="32">
        <f t="shared" si="35"/>
        <v>1.9529411764705882</v>
      </c>
      <c r="AL168" s="32">
        <f t="shared" si="36"/>
        <v>2.1683168316831685</v>
      </c>
      <c r="AM168" s="32">
        <f t="shared" si="37"/>
        <v>1.8333333333333333</v>
      </c>
      <c r="AN168" s="32">
        <f t="shared" si="38"/>
        <v>2</v>
      </c>
      <c r="AO168" s="32">
        <f t="shared" si="39"/>
        <v>1</v>
      </c>
    </row>
    <row r="169" spans="1:51" ht="13.5" customHeight="1">
      <c r="A169" s="2"/>
      <c r="B169" s="2"/>
      <c r="C169" s="2" t="s">
        <v>10</v>
      </c>
      <c r="D169" s="22"/>
      <c r="E169" s="27">
        <f t="shared" si="40"/>
        <v>467</v>
      </c>
      <c r="F169" s="25">
        <f t="shared" si="41"/>
        <v>457</v>
      </c>
      <c r="G169" s="294">
        <f t="shared" si="42"/>
        <v>450</v>
      </c>
      <c r="H169" s="289">
        <v>377</v>
      </c>
      <c r="I169" s="289" t="s">
        <v>313</v>
      </c>
      <c r="J169" s="289">
        <v>71</v>
      </c>
      <c r="K169" s="289">
        <v>2</v>
      </c>
      <c r="L169" s="289">
        <v>7</v>
      </c>
      <c r="M169" s="289">
        <v>10</v>
      </c>
      <c r="O169" s="2"/>
      <c r="P169" s="2"/>
      <c r="Q169" s="2" t="s">
        <v>10</v>
      </c>
      <c r="R169" s="22"/>
      <c r="S169" s="27">
        <f t="shared" si="43"/>
        <v>1028</v>
      </c>
      <c r="T169" s="25">
        <f t="shared" si="44"/>
        <v>1015</v>
      </c>
      <c r="U169" s="25">
        <f t="shared" si="45"/>
        <v>998</v>
      </c>
      <c r="V169" s="289">
        <f>第4表01元データ!W169</f>
        <v>860</v>
      </c>
      <c r="W169" s="289" t="str">
        <f>第4表01元データ!X169</f>
        <v>-</v>
      </c>
      <c r="X169" s="289">
        <f>第4表01元データ!Y169</f>
        <v>135</v>
      </c>
      <c r="Y169" s="289">
        <f>第4表01元データ!Z169</f>
        <v>3</v>
      </c>
      <c r="Z169" s="289">
        <f>第4表01元データ!AA169</f>
        <v>17</v>
      </c>
      <c r="AA169" s="289">
        <f>第4表01元データ!AB169</f>
        <v>13</v>
      </c>
      <c r="AC169" s="2"/>
      <c r="AD169" s="2"/>
      <c r="AE169" s="2" t="s">
        <v>10</v>
      </c>
      <c r="AF169" s="22"/>
      <c r="AG169" s="33">
        <f t="shared" si="46"/>
        <v>2.201284796573876</v>
      </c>
      <c r="AH169" s="32">
        <f t="shared" si="32"/>
        <v>2.2210065645514225</v>
      </c>
      <c r="AI169" s="32">
        <f t="shared" si="33"/>
        <v>2.2177777777777776</v>
      </c>
      <c r="AJ169" s="32">
        <f t="shared" si="34"/>
        <v>2.2811671087533156</v>
      </c>
      <c r="AK169" s="32" t="str">
        <f t="shared" si="35"/>
        <v>-</v>
      </c>
      <c r="AL169" s="32">
        <f t="shared" si="36"/>
        <v>1.9014084507042253</v>
      </c>
      <c r="AM169" s="32">
        <f t="shared" si="37"/>
        <v>1.5</v>
      </c>
      <c r="AN169" s="32">
        <f t="shared" si="38"/>
        <v>2.4285714285714284</v>
      </c>
      <c r="AO169" s="32">
        <f t="shared" si="39"/>
        <v>1.3</v>
      </c>
    </row>
    <row r="170" spans="1:51" ht="13.5" customHeight="1">
      <c r="A170" s="2"/>
      <c r="B170" s="2"/>
      <c r="C170" s="2" t="s">
        <v>11</v>
      </c>
      <c r="D170" s="22"/>
      <c r="E170" s="27">
        <f t="shared" si="40"/>
        <v>524</v>
      </c>
      <c r="F170" s="25">
        <f t="shared" si="41"/>
        <v>521</v>
      </c>
      <c r="G170" s="294">
        <f t="shared" si="42"/>
        <v>507</v>
      </c>
      <c r="H170" s="289">
        <v>441</v>
      </c>
      <c r="I170" s="289" t="s">
        <v>313</v>
      </c>
      <c r="J170" s="289">
        <v>60</v>
      </c>
      <c r="K170" s="289">
        <v>6</v>
      </c>
      <c r="L170" s="289">
        <v>14</v>
      </c>
      <c r="M170" s="289">
        <v>3</v>
      </c>
      <c r="O170" s="2"/>
      <c r="P170" s="2"/>
      <c r="Q170" s="2" t="s">
        <v>11</v>
      </c>
      <c r="R170" s="22"/>
      <c r="S170" s="27">
        <f t="shared" si="43"/>
        <v>1154</v>
      </c>
      <c r="T170" s="25">
        <f t="shared" si="44"/>
        <v>1140</v>
      </c>
      <c r="U170" s="25">
        <f t="shared" si="45"/>
        <v>1114</v>
      </c>
      <c r="V170" s="289">
        <f>第4表01元データ!W170</f>
        <v>994</v>
      </c>
      <c r="W170" s="289" t="str">
        <f>第4表01元データ!X170</f>
        <v>-</v>
      </c>
      <c r="X170" s="289">
        <f>第4表01元データ!Y170</f>
        <v>109</v>
      </c>
      <c r="Y170" s="289">
        <f>第4表01元データ!Z170</f>
        <v>11</v>
      </c>
      <c r="Z170" s="289">
        <f>第4表01元データ!AA170</f>
        <v>26</v>
      </c>
      <c r="AA170" s="289">
        <f>第4表01元データ!AB170</f>
        <v>14</v>
      </c>
      <c r="AC170" s="2"/>
      <c r="AD170" s="2"/>
      <c r="AE170" s="2" t="s">
        <v>11</v>
      </c>
      <c r="AF170" s="22"/>
      <c r="AG170" s="33">
        <f t="shared" si="46"/>
        <v>2.2022900763358777</v>
      </c>
      <c r="AH170" s="32">
        <f t="shared" si="32"/>
        <v>2.1880998080614202</v>
      </c>
      <c r="AI170" s="32">
        <f t="shared" si="33"/>
        <v>2.1972386587771204</v>
      </c>
      <c r="AJ170" s="32">
        <f t="shared" si="34"/>
        <v>2.253968253968254</v>
      </c>
      <c r="AK170" s="32" t="str">
        <f t="shared" si="35"/>
        <v>-</v>
      </c>
      <c r="AL170" s="32">
        <f t="shared" si="36"/>
        <v>1.8166666666666667</v>
      </c>
      <c r="AM170" s="32">
        <f t="shared" si="37"/>
        <v>1.8333333333333333</v>
      </c>
      <c r="AN170" s="32">
        <f t="shared" si="38"/>
        <v>1.8571428571428572</v>
      </c>
      <c r="AO170" s="32">
        <f t="shared" si="39"/>
        <v>4.666666666666667</v>
      </c>
    </row>
    <row r="171" spans="1:51" ht="13.5" customHeight="1">
      <c r="A171" s="2"/>
      <c r="B171" s="2" t="s">
        <v>59</v>
      </c>
      <c r="C171" s="2"/>
      <c r="D171" s="22"/>
      <c r="E171" s="27">
        <f t="shared" si="40"/>
        <v>265</v>
      </c>
      <c r="F171" s="25">
        <f t="shared" si="41"/>
        <v>265</v>
      </c>
      <c r="G171" s="294">
        <f t="shared" si="42"/>
        <v>263</v>
      </c>
      <c r="H171" s="289">
        <v>255</v>
      </c>
      <c r="I171" s="289" t="s">
        <v>313</v>
      </c>
      <c r="J171" s="289">
        <v>6</v>
      </c>
      <c r="K171" s="289">
        <v>2</v>
      </c>
      <c r="L171" s="289">
        <v>2</v>
      </c>
      <c r="M171" s="289" t="s">
        <v>313</v>
      </c>
      <c r="O171" s="2"/>
      <c r="P171" s="2" t="s">
        <v>59</v>
      </c>
      <c r="Q171" s="2"/>
      <c r="R171" s="22"/>
      <c r="S171" s="27">
        <f t="shared" si="43"/>
        <v>811</v>
      </c>
      <c r="T171" s="25">
        <f t="shared" si="44"/>
        <v>811</v>
      </c>
      <c r="U171" s="25">
        <f t="shared" si="45"/>
        <v>807</v>
      </c>
      <c r="V171" s="289">
        <f>第4表01元データ!W171</f>
        <v>786</v>
      </c>
      <c r="W171" s="289" t="str">
        <f>第4表01元データ!X171</f>
        <v>-</v>
      </c>
      <c r="X171" s="289">
        <f>第4表01元データ!Y171</f>
        <v>16</v>
      </c>
      <c r="Y171" s="289">
        <f>第4表01元データ!Z171</f>
        <v>5</v>
      </c>
      <c r="Z171" s="289">
        <f>第4表01元データ!AA171</f>
        <v>4</v>
      </c>
      <c r="AA171" s="289" t="str">
        <f>第4表01元データ!AB171</f>
        <v>-</v>
      </c>
      <c r="AC171" s="2"/>
      <c r="AD171" s="2" t="s">
        <v>59</v>
      </c>
      <c r="AE171" s="2"/>
      <c r="AF171" s="22"/>
      <c r="AG171" s="33">
        <f t="shared" si="46"/>
        <v>3.060377358490566</v>
      </c>
      <c r="AH171" s="32">
        <f t="shared" si="32"/>
        <v>3.060377358490566</v>
      </c>
      <c r="AI171" s="32">
        <f t="shared" si="33"/>
        <v>3.0684410646387832</v>
      </c>
      <c r="AJ171" s="32">
        <f t="shared" si="34"/>
        <v>3.0823529411764707</v>
      </c>
      <c r="AK171" s="32" t="str">
        <f t="shared" si="35"/>
        <v>-</v>
      </c>
      <c r="AL171" s="32">
        <f t="shared" si="36"/>
        <v>2.6666666666666665</v>
      </c>
      <c r="AM171" s="32">
        <f t="shared" si="37"/>
        <v>2.5</v>
      </c>
      <c r="AN171" s="32">
        <f t="shared" si="38"/>
        <v>2</v>
      </c>
      <c r="AO171" s="32" t="str">
        <f t="shared" si="39"/>
        <v>-</v>
      </c>
    </row>
    <row r="172" spans="1:51" ht="13.5" customHeight="1">
      <c r="A172" s="2"/>
      <c r="B172" s="2" t="s">
        <v>60</v>
      </c>
      <c r="C172" s="2"/>
      <c r="D172" s="22"/>
      <c r="E172" s="27">
        <f t="shared" si="40"/>
        <v>303</v>
      </c>
      <c r="F172" s="25">
        <f t="shared" si="41"/>
        <v>303</v>
      </c>
      <c r="G172" s="294">
        <f t="shared" si="42"/>
        <v>294</v>
      </c>
      <c r="H172" s="289">
        <v>269</v>
      </c>
      <c r="I172" s="289">
        <v>8</v>
      </c>
      <c r="J172" s="289">
        <v>16</v>
      </c>
      <c r="K172" s="289">
        <v>1</v>
      </c>
      <c r="L172" s="289">
        <v>9</v>
      </c>
      <c r="M172" s="289" t="s">
        <v>313</v>
      </c>
      <c r="O172" s="2"/>
      <c r="P172" s="2" t="s">
        <v>60</v>
      </c>
      <c r="Q172" s="2"/>
      <c r="R172" s="22"/>
      <c r="S172" s="27">
        <f t="shared" si="43"/>
        <v>683</v>
      </c>
      <c r="T172" s="25">
        <f t="shared" si="44"/>
        <v>683</v>
      </c>
      <c r="U172" s="25">
        <f t="shared" si="45"/>
        <v>668</v>
      </c>
      <c r="V172" s="289">
        <f>第4表01元データ!W172</f>
        <v>615</v>
      </c>
      <c r="W172" s="289">
        <f>第4表01元データ!X172</f>
        <v>19</v>
      </c>
      <c r="X172" s="289">
        <f>第4表01元データ!Y172</f>
        <v>32</v>
      </c>
      <c r="Y172" s="289">
        <f>第4表01元データ!Z172</f>
        <v>2</v>
      </c>
      <c r="Z172" s="289">
        <f>第4表01元データ!AA172</f>
        <v>15</v>
      </c>
      <c r="AA172" s="289" t="str">
        <f>第4表01元データ!AB172</f>
        <v>-</v>
      </c>
      <c r="AC172" s="2"/>
      <c r="AD172" s="2" t="s">
        <v>60</v>
      </c>
      <c r="AE172" s="2"/>
      <c r="AF172" s="22"/>
      <c r="AG172" s="33">
        <f t="shared" si="46"/>
        <v>2.2541254125412542</v>
      </c>
      <c r="AH172" s="32">
        <f t="shared" si="32"/>
        <v>2.2541254125412542</v>
      </c>
      <c r="AI172" s="32">
        <f t="shared" si="33"/>
        <v>2.2721088435374148</v>
      </c>
      <c r="AJ172" s="32">
        <f t="shared" si="34"/>
        <v>2.2862453531598512</v>
      </c>
      <c r="AK172" s="32">
        <f t="shared" si="35"/>
        <v>2.375</v>
      </c>
      <c r="AL172" s="32">
        <f t="shared" si="36"/>
        <v>2</v>
      </c>
      <c r="AM172" s="32">
        <f t="shared" si="37"/>
        <v>2</v>
      </c>
      <c r="AN172" s="32">
        <f t="shared" si="38"/>
        <v>1.6666666666666667</v>
      </c>
      <c r="AO172" s="32" t="str">
        <f t="shared" si="39"/>
        <v>-</v>
      </c>
    </row>
    <row r="173" spans="1:51" ht="13.5" customHeight="1">
      <c r="A173" s="2"/>
      <c r="B173" s="2" t="s">
        <v>61</v>
      </c>
      <c r="C173" s="2"/>
      <c r="D173" s="22"/>
      <c r="E173" s="27">
        <f t="shared" si="40"/>
        <v>94</v>
      </c>
      <c r="F173" s="25">
        <f t="shared" si="41"/>
        <v>94</v>
      </c>
      <c r="G173" s="294">
        <f t="shared" si="42"/>
        <v>85</v>
      </c>
      <c r="H173" s="289">
        <v>80</v>
      </c>
      <c r="I173" s="289" t="s">
        <v>313</v>
      </c>
      <c r="J173" s="289">
        <v>5</v>
      </c>
      <c r="K173" s="289" t="s">
        <v>313</v>
      </c>
      <c r="L173" s="289">
        <v>9</v>
      </c>
      <c r="M173" s="289" t="s">
        <v>313</v>
      </c>
      <c r="O173" s="2"/>
      <c r="P173" s="2" t="s">
        <v>61</v>
      </c>
      <c r="Q173" s="2"/>
      <c r="R173" s="22"/>
      <c r="S173" s="27">
        <f t="shared" si="43"/>
        <v>207</v>
      </c>
      <c r="T173" s="25">
        <f t="shared" si="44"/>
        <v>207</v>
      </c>
      <c r="U173" s="25">
        <f t="shared" si="45"/>
        <v>188</v>
      </c>
      <c r="V173" s="289">
        <f>第4表01元データ!W173</f>
        <v>174</v>
      </c>
      <c r="W173" s="289" t="str">
        <f>第4表01元データ!X173</f>
        <v>-</v>
      </c>
      <c r="X173" s="289">
        <f>第4表01元データ!Y173</f>
        <v>14</v>
      </c>
      <c r="Y173" s="289" t="str">
        <f>第4表01元データ!Z173</f>
        <v>-</v>
      </c>
      <c r="Z173" s="289">
        <f>第4表01元データ!AA173</f>
        <v>19</v>
      </c>
      <c r="AA173" s="289" t="str">
        <f>第4表01元データ!AB173</f>
        <v>-</v>
      </c>
      <c r="AC173" s="2"/>
      <c r="AD173" s="2" t="s">
        <v>61</v>
      </c>
      <c r="AE173" s="2"/>
      <c r="AF173" s="22"/>
      <c r="AG173" s="33">
        <f t="shared" si="46"/>
        <v>2.2021276595744679</v>
      </c>
      <c r="AH173" s="32">
        <f t="shared" si="32"/>
        <v>2.2021276595744679</v>
      </c>
      <c r="AI173" s="32">
        <f t="shared" si="33"/>
        <v>2.2117647058823531</v>
      </c>
      <c r="AJ173" s="32">
        <f t="shared" si="34"/>
        <v>2.1749999999999998</v>
      </c>
      <c r="AK173" s="32" t="str">
        <f t="shared" si="35"/>
        <v>-</v>
      </c>
      <c r="AL173" s="32">
        <f t="shared" si="36"/>
        <v>2.8</v>
      </c>
      <c r="AM173" s="32" t="str">
        <f t="shared" si="37"/>
        <v>-</v>
      </c>
      <c r="AN173" s="32">
        <f t="shared" si="38"/>
        <v>2.1111111111111112</v>
      </c>
      <c r="AO173" s="32" t="str">
        <f t="shared" si="39"/>
        <v>-</v>
      </c>
    </row>
    <row r="174" spans="1:51" ht="13.5" customHeight="1">
      <c r="A174" s="2"/>
      <c r="B174" s="2" t="s">
        <v>62</v>
      </c>
      <c r="C174" s="2"/>
      <c r="D174" s="22"/>
      <c r="E174" s="27">
        <f t="shared" si="40"/>
        <v>1112</v>
      </c>
      <c r="F174" s="25">
        <f t="shared" si="41"/>
        <v>1109</v>
      </c>
      <c r="G174" s="294">
        <f t="shared" si="42"/>
        <v>1062</v>
      </c>
      <c r="H174" s="289">
        <v>807</v>
      </c>
      <c r="I174" s="289">
        <v>14</v>
      </c>
      <c r="J174" s="289">
        <v>233</v>
      </c>
      <c r="K174" s="289">
        <v>8</v>
      </c>
      <c r="L174" s="289">
        <v>47</v>
      </c>
      <c r="M174" s="289">
        <v>3</v>
      </c>
      <c r="O174" s="2"/>
      <c r="P174" s="2" t="s">
        <v>62</v>
      </c>
      <c r="Q174" s="2"/>
      <c r="R174" s="22"/>
      <c r="S174" s="27">
        <f t="shared" si="43"/>
        <v>2158</v>
      </c>
      <c r="T174" s="25">
        <f t="shared" si="44"/>
        <v>2152</v>
      </c>
      <c r="U174" s="25">
        <f t="shared" si="45"/>
        <v>2073</v>
      </c>
      <c r="V174" s="289">
        <f>第4表01元データ!W174</f>
        <v>1711</v>
      </c>
      <c r="W174" s="289">
        <f>第4表01元データ!X174</f>
        <v>21</v>
      </c>
      <c r="X174" s="289">
        <f>第4表01元データ!Y174</f>
        <v>326</v>
      </c>
      <c r="Y174" s="289">
        <f>第4表01元データ!Z174</f>
        <v>15</v>
      </c>
      <c r="Z174" s="289">
        <f>第4表01元データ!AA174</f>
        <v>79</v>
      </c>
      <c r="AA174" s="289">
        <f>第4表01元データ!AB174</f>
        <v>6</v>
      </c>
      <c r="AC174" s="2"/>
      <c r="AD174" s="2" t="s">
        <v>62</v>
      </c>
      <c r="AE174" s="2"/>
      <c r="AF174" s="22"/>
      <c r="AG174" s="33">
        <f t="shared" si="46"/>
        <v>1.9406474820143884</v>
      </c>
      <c r="AH174" s="32">
        <f t="shared" si="32"/>
        <v>1.9404869251577999</v>
      </c>
      <c r="AI174" s="32">
        <f t="shared" si="33"/>
        <v>1.9519774011299436</v>
      </c>
      <c r="AJ174" s="32">
        <f t="shared" si="34"/>
        <v>2.120198265179678</v>
      </c>
      <c r="AK174" s="32">
        <f t="shared" si="35"/>
        <v>1.5</v>
      </c>
      <c r="AL174" s="32">
        <f t="shared" si="36"/>
        <v>1.3991416309012876</v>
      </c>
      <c r="AM174" s="32">
        <f t="shared" si="37"/>
        <v>1.875</v>
      </c>
      <c r="AN174" s="32">
        <f t="shared" si="38"/>
        <v>1.6808510638297873</v>
      </c>
      <c r="AO174" s="32">
        <f t="shared" si="39"/>
        <v>2</v>
      </c>
    </row>
    <row r="175" spans="1:51" ht="13.5" customHeight="1">
      <c r="A175" s="2"/>
      <c r="B175" s="2" t="s">
        <v>63</v>
      </c>
      <c r="C175" s="2"/>
      <c r="D175" s="22"/>
      <c r="E175" s="27">
        <f t="shared" si="40"/>
        <v>272</v>
      </c>
      <c r="F175" s="25">
        <f t="shared" si="41"/>
        <v>271</v>
      </c>
      <c r="G175" s="294">
        <f t="shared" si="42"/>
        <v>257</v>
      </c>
      <c r="H175" s="289">
        <v>238</v>
      </c>
      <c r="I175" s="289" t="s">
        <v>313</v>
      </c>
      <c r="J175" s="289">
        <v>15</v>
      </c>
      <c r="K175" s="289">
        <v>4</v>
      </c>
      <c r="L175" s="289">
        <v>14</v>
      </c>
      <c r="M175" s="289">
        <v>1</v>
      </c>
      <c r="O175" s="2"/>
      <c r="P175" s="2" t="s">
        <v>63</v>
      </c>
      <c r="Q175" s="2"/>
      <c r="R175" s="22"/>
      <c r="S175" s="27">
        <f t="shared" si="43"/>
        <v>625</v>
      </c>
      <c r="T175" s="25">
        <f t="shared" si="44"/>
        <v>623</v>
      </c>
      <c r="U175" s="25">
        <f t="shared" si="45"/>
        <v>589</v>
      </c>
      <c r="V175" s="289">
        <f>第4表01元データ!W175</f>
        <v>550</v>
      </c>
      <c r="W175" s="289" t="str">
        <f>第4表01元データ!X175</f>
        <v>-</v>
      </c>
      <c r="X175" s="289">
        <f>第4表01元データ!Y175</f>
        <v>33</v>
      </c>
      <c r="Y175" s="289">
        <f>第4表01元データ!Z175</f>
        <v>6</v>
      </c>
      <c r="Z175" s="289">
        <f>第4表01元データ!AA175</f>
        <v>34</v>
      </c>
      <c r="AA175" s="289">
        <f>第4表01元データ!AB175</f>
        <v>2</v>
      </c>
      <c r="AC175" s="2"/>
      <c r="AD175" s="2" t="s">
        <v>63</v>
      </c>
      <c r="AE175" s="2"/>
      <c r="AF175" s="22"/>
      <c r="AG175" s="33">
        <f t="shared" si="46"/>
        <v>2.2977941176470589</v>
      </c>
      <c r="AH175" s="32">
        <f t="shared" si="32"/>
        <v>2.2988929889298895</v>
      </c>
      <c r="AI175" s="32">
        <f t="shared" si="33"/>
        <v>2.2918287937743189</v>
      </c>
      <c r="AJ175" s="32">
        <f t="shared" si="34"/>
        <v>2.3109243697478989</v>
      </c>
      <c r="AK175" s="32" t="str">
        <f t="shared" si="35"/>
        <v>-</v>
      </c>
      <c r="AL175" s="32">
        <f t="shared" si="36"/>
        <v>2.2000000000000002</v>
      </c>
      <c r="AM175" s="32">
        <f t="shared" si="37"/>
        <v>1.5</v>
      </c>
      <c r="AN175" s="32">
        <f t="shared" si="38"/>
        <v>2.4285714285714284</v>
      </c>
      <c r="AO175" s="32">
        <f t="shared" si="39"/>
        <v>2</v>
      </c>
    </row>
    <row r="176" spans="1:51" ht="13.5" customHeight="1">
      <c r="A176" s="2"/>
      <c r="B176" s="2" t="s">
        <v>64</v>
      </c>
      <c r="C176" s="2"/>
      <c r="D176" s="22"/>
      <c r="E176" s="27">
        <f t="shared" si="40"/>
        <v>565</v>
      </c>
      <c r="F176" s="25">
        <f t="shared" si="41"/>
        <v>561</v>
      </c>
      <c r="G176" s="294">
        <f t="shared" si="42"/>
        <v>551</v>
      </c>
      <c r="H176" s="289">
        <v>537</v>
      </c>
      <c r="I176" s="289" t="s">
        <v>313</v>
      </c>
      <c r="J176" s="289">
        <v>14</v>
      </c>
      <c r="K176" s="289" t="s">
        <v>313</v>
      </c>
      <c r="L176" s="289">
        <v>10</v>
      </c>
      <c r="M176" s="289">
        <v>4</v>
      </c>
      <c r="O176" s="2"/>
      <c r="P176" s="2" t="s">
        <v>64</v>
      </c>
      <c r="Q176" s="2"/>
      <c r="R176" s="22"/>
      <c r="S176" s="27">
        <f t="shared" si="43"/>
        <v>1402</v>
      </c>
      <c r="T176" s="25">
        <f t="shared" si="44"/>
        <v>1397</v>
      </c>
      <c r="U176" s="25">
        <f t="shared" si="45"/>
        <v>1373</v>
      </c>
      <c r="V176" s="289">
        <f>第4表01元データ!W176</f>
        <v>1343</v>
      </c>
      <c r="W176" s="289" t="str">
        <f>第4表01元データ!X176</f>
        <v>-</v>
      </c>
      <c r="X176" s="289">
        <f>第4表01元データ!Y176</f>
        <v>30</v>
      </c>
      <c r="Y176" s="289" t="str">
        <f>第4表01元データ!Z176</f>
        <v>-</v>
      </c>
      <c r="Z176" s="289">
        <f>第4表01元データ!AA176</f>
        <v>24</v>
      </c>
      <c r="AA176" s="289">
        <f>第4表01元データ!AB176</f>
        <v>5</v>
      </c>
      <c r="AC176" s="2"/>
      <c r="AD176" s="2" t="s">
        <v>64</v>
      </c>
      <c r="AE176" s="2"/>
      <c r="AF176" s="22"/>
      <c r="AG176" s="33">
        <f t="shared" si="46"/>
        <v>2.48141592920354</v>
      </c>
      <c r="AH176" s="32">
        <f t="shared" si="32"/>
        <v>2.4901960784313726</v>
      </c>
      <c r="AI176" s="32">
        <f t="shared" si="33"/>
        <v>2.4918330308529946</v>
      </c>
      <c r="AJ176" s="32">
        <f t="shared" si="34"/>
        <v>2.5009310986964617</v>
      </c>
      <c r="AK176" s="32" t="str">
        <f t="shared" si="35"/>
        <v>-</v>
      </c>
      <c r="AL176" s="32">
        <f t="shared" si="36"/>
        <v>2.1428571428571428</v>
      </c>
      <c r="AM176" s="32" t="str">
        <f t="shared" si="37"/>
        <v>-</v>
      </c>
      <c r="AN176" s="32">
        <f t="shared" si="38"/>
        <v>2.4</v>
      </c>
      <c r="AO176" s="32">
        <f t="shared" si="39"/>
        <v>1.25</v>
      </c>
    </row>
    <row r="177" spans="1:41" ht="13.5" customHeight="1">
      <c r="A177" s="2"/>
      <c r="B177" s="2" t="s">
        <v>65</v>
      </c>
      <c r="C177" s="2"/>
      <c r="D177" s="22"/>
      <c r="E177" s="25">
        <f t="shared" si="40"/>
        <v>2554</v>
      </c>
      <c r="F177" s="25">
        <f t="shared" si="41"/>
        <v>2485</v>
      </c>
      <c r="G177" s="294">
        <f t="shared" si="42"/>
        <v>2402</v>
      </c>
      <c r="H177" s="289">
        <v>1758</v>
      </c>
      <c r="I177" s="289">
        <v>160</v>
      </c>
      <c r="J177" s="289">
        <v>457</v>
      </c>
      <c r="K177" s="289">
        <v>27</v>
      </c>
      <c r="L177" s="289">
        <v>83</v>
      </c>
      <c r="M177" s="289">
        <v>69</v>
      </c>
      <c r="O177" s="2"/>
      <c r="P177" s="2" t="s">
        <v>65</v>
      </c>
      <c r="Q177" s="2"/>
      <c r="R177" s="22"/>
      <c r="S177" s="25">
        <f t="shared" si="43"/>
        <v>5368</v>
      </c>
      <c r="T177" s="25">
        <f t="shared" si="44"/>
        <v>5289</v>
      </c>
      <c r="U177" s="25">
        <f t="shared" si="45"/>
        <v>5145</v>
      </c>
      <c r="V177" s="289">
        <f>第4表01元データ!W177</f>
        <v>4028</v>
      </c>
      <c r="W177" s="289">
        <f>第4表01元データ!X177</f>
        <v>339</v>
      </c>
      <c r="X177" s="289">
        <f>第4表01元データ!Y177</f>
        <v>731</v>
      </c>
      <c r="Y177" s="289">
        <f>第4表01元データ!Z177</f>
        <v>47</v>
      </c>
      <c r="Z177" s="289">
        <f>第4表01元データ!AA177</f>
        <v>144</v>
      </c>
      <c r="AA177" s="289">
        <f>第4表01元データ!AB177</f>
        <v>79</v>
      </c>
      <c r="AC177" s="2"/>
      <c r="AD177" s="2" t="s">
        <v>65</v>
      </c>
      <c r="AE177" s="2"/>
      <c r="AF177" s="22"/>
      <c r="AG177" s="33">
        <f t="shared" si="46"/>
        <v>2.1018010963194986</v>
      </c>
      <c r="AH177" s="32">
        <f t="shared" si="32"/>
        <v>2.1283702213279678</v>
      </c>
      <c r="AI177" s="32">
        <f t="shared" si="33"/>
        <v>2.1419650291423813</v>
      </c>
      <c r="AJ177" s="32">
        <f t="shared" si="34"/>
        <v>2.2912400455062572</v>
      </c>
      <c r="AK177" s="32">
        <f t="shared" si="35"/>
        <v>2.1187499999999999</v>
      </c>
      <c r="AL177" s="32">
        <f t="shared" si="36"/>
        <v>1.5995623632385121</v>
      </c>
      <c r="AM177" s="32">
        <f t="shared" si="37"/>
        <v>1.7407407407407407</v>
      </c>
      <c r="AN177" s="32">
        <f t="shared" si="38"/>
        <v>1.7349397590361446</v>
      </c>
      <c r="AO177" s="32">
        <f t="shared" si="39"/>
        <v>1.144927536231884</v>
      </c>
    </row>
    <row r="178" spans="1:41" ht="13.5" customHeight="1">
      <c r="A178" s="2"/>
      <c r="B178" s="2"/>
      <c r="C178" s="2" t="s">
        <v>4</v>
      </c>
      <c r="D178" s="22"/>
      <c r="E178" s="27">
        <f t="shared" si="40"/>
        <v>998</v>
      </c>
      <c r="F178" s="25">
        <f t="shared" si="41"/>
        <v>992</v>
      </c>
      <c r="G178" s="294">
        <f t="shared" si="42"/>
        <v>963</v>
      </c>
      <c r="H178" s="289">
        <v>693</v>
      </c>
      <c r="I178" s="289">
        <v>34</v>
      </c>
      <c r="J178" s="289">
        <v>224</v>
      </c>
      <c r="K178" s="289">
        <v>12</v>
      </c>
      <c r="L178" s="289">
        <v>29</v>
      </c>
      <c r="M178" s="289">
        <v>6</v>
      </c>
      <c r="O178" s="2"/>
      <c r="P178" s="2"/>
      <c r="Q178" s="2" t="s">
        <v>4</v>
      </c>
      <c r="R178" s="22"/>
      <c r="S178" s="27">
        <f t="shared" si="43"/>
        <v>2038</v>
      </c>
      <c r="T178" s="25">
        <f t="shared" si="44"/>
        <v>2028</v>
      </c>
      <c r="U178" s="25">
        <f t="shared" si="45"/>
        <v>1978</v>
      </c>
      <c r="V178" s="289">
        <f>第4表01元データ!W178</f>
        <v>1591</v>
      </c>
      <c r="W178" s="289">
        <f>第4表01元データ!X178</f>
        <v>65</v>
      </c>
      <c r="X178" s="289">
        <f>第4表01元データ!Y178</f>
        <v>307</v>
      </c>
      <c r="Y178" s="289">
        <f>第4表01元データ!Z178</f>
        <v>15</v>
      </c>
      <c r="Z178" s="289">
        <f>第4表01元データ!AA178</f>
        <v>50</v>
      </c>
      <c r="AA178" s="289">
        <f>第4表01元データ!AB178</f>
        <v>10</v>
      </c>
      <c r="AC178" s="2"/>
      <c r="AD178" s="2"/>
      <c r="AE178" s="2" t="s">
        <v>4</v>
      </c>
      <c r="AF178" s="22"/>
      <c r="AG178" s="33">
        <f t="shared" si="46"/>
        <v>2.0420841683366735</v>
      </c>
      <c r="AH178" s="32">
        <f t="shared" si="32"/>
        <v>2.0443548387096775</v>
      </c>
      <c r="AI178" s="32">
        <f t="shared" si="33"/>
        <v>2.0539979231568015</v>
      </c>
      <c r="AJ178" s="32">
        <f t="shared" si="34"/>
        <v>2.295815295815296</v>
      </c>
      <c r="AK178" s="32">
        <f t="shared" si="35"/>
        <v>1.911764705882353</v>
      </c>
      <c r="AL178" s="32">
        <f t="shared" si="36"/>
        <v>1.3705357142857142</v>
      </c>
      <c r="AM178" s="32">
        <f t="shared" si="37"/>
        <v>1.25</v>
      </c>
      <c r="AN178" s="32">
        <f t="shared" si="38"/>
        <v>1.7241379310344827</v>
      </c>
      <c r="AO178" s="32">
        <f t="shared" si="39"/>
        <v>1.6666666666666667</v>
      </c>
    </row>
    <row r="179" spans="1:41" ht="13.5" customHeight="1">
      <c r="A179" s="2"/>
      <c r="B179" s="2"/>
      <c r="C179" s="2" t="s">
        <v>5</v>
      </c>
      <c r="D179" s="22"/>
      <c r="E179" s="27">
        <f t="shared" si="40"/>
        <v>1045</v>
      </c>
      <c r="F179" s="25">
        <f t="shared" si="41"/>
        <v>1004</v>
      </c>
      <c r="G179" s="294">
        <f t="shared" si="42"/>
        <v>974</v>
      </c>
      <c r="H179" s="289">
        <v>642</v>
      </c>
      <c r="I179" s="289">
        <v>126</v>
      </c>
      <c r="J179" s="289">
        <v>197</v>
      </c>
      <c r="K179" s="289">
        <v>9</v>
      </c>
      <c r="L179" s="289">
        <v>30</v>
      </c>
      <c r="M179" s="289">
        <v>41</v>
      </c>
      <c r="O179" s="2"/>
      <c r="P179" s="2"/>
      <c r="Q179" s="2" t="s">
        <v>5</v>
      </c>
      <c r="R179" s="22"/>
      <c r="S179" s="27">
        <f t="shared" si="43"/>
        <v>2160</v>
      </c>
      <c r="T179" s="25">
        <f t="shared" si="44"/>
        <v>2115</v>
      </c>
      <c r="U179" s="25">
        <f t="shared" si="45"/>
        <v>2065</v>
      </c>
      <c r="V179" s="289">
        <f>第4表01元データ!W179</f>
        <v>1428</v>
      </c>
      <c r="W179" s="289">
        <f>第4表01元データ!X179</f>
        <v>274</v>
      </c>
      <c r="X179" s="289">
        <f>第4表01元データ!Y179</f>
        <v>343</v>
      </c>
      <c r="Y179" s="289">
        <f>第4表01元データ!Z179</f>
        <v>20</v>
      </c>
      <c r="Z179" s="289">
        <f>第4表01元データ!AA179</f>
        <v>50</v>
      </c>
      <c r="AA179" s="289">
        <f>第4表01元データ!AB179</f>
        <v>45</v>
      </c>
      <c r="AC179" s="2"/>
      <c r="AD179" s="2"/>
      <c r="AE179" s="2" t="s">
        <v>5</v>
      </c>
      <c r="AF179" s="22"/>
      <c r="AG179" s="33">
        <f t="shared" si="46"/>
        <v>2.0669856459330145</v>
      </c>
      <c r="AH179" s="32">
        <f t="shared" si="32"/>
        <v>2.106573705179283</v>
      </c>
      <c r="AI179" s="32">
        <f t="shared" si="33"/>
        <v>2.1201232032854209</v>
      </c>
      <c r="AJ179" s="32">
        <f t="shared" si="34"/>
        <v>2.2242990654205608</v>
      </c>
      <c r="AK179" s="32">
        <f t="shared" si="35"/>
        <v>2.1746031746031744</v>
      </c>
      <c r="AL179" s="32">
        <f t="shared" si="36"/>
        <v>1.7411167512690355</v>
      </c>
      <c r="AM179" s="32">
        <f t="shared" si="37"/>
        <v>2.2222222222222223</v>
      </c>
      <c r="AN179" s="32">
        <f t="shared" si="38"/>
        <v>1.6666666666666667</v>
      </c>
      <c r="AO179" s="32">
        <f t="shared" si="39"/>
        <v>1.0975609756097562</v>
      </c>
    </row>
    <row r="180" spans="1:41" ht="13.5" customHeight="1">
      <c r="A180" s="2"/>
      <c r="B180" s="2"/>
      <c r="C180" s="2" t="s">
        <v>6</v>
      </c>
      <c r="D180" s="22"/>
      <c r="E180" s="27">
        <f t="shared" si="40"/>
        <v>511</v>
      </c>
      <c r="F180" s="25">
        <f t="shared" si="41"/>
        <v>489</v>
      </c>
      <c r="G180" s="294">
        <f t="shared" si="42"/>
        <v>465</v>
      </c>
      <c r="H180" s="289">
        <v>423</v>
      </c>
      <c r="I180" s="289" t="s">
        <v>313</v>
      </c>
      <c r="J180" s="289">
        <v>36</v>
      </c>
      <c r="K180" s="289">
        <v>6</v>
      </c>
      <c r="L180" s="289">
        <v>24</v>
      </c>
      <c r="M180" s="289">
        <v>22</v>
      </c>
      <c r="O180" s="2"/>
      <c r="P180" s="2"/>
      <c r="Q180" s="2" t="s">
        <v>6</v>
      </c>
      <c r="R180" s="22"/>
      <c r="S180" s="27">
        <f t="shared" si="43"/>
        <v>1170</v>
      </c>
      <c r="T180" s="25">
        <f t="shared" si="44"/>
        <v>1146</v>
      </c>
      <c r="U180" s="25">
        <f t="shared" si="45"/>
        <v>1102</v>
      </c>
      <c r="V180" s="289">
        <f>第4表01元データ!W180</f>
        <v>1009</v>
      </c>
      <c r="W180" s="289" t="str">
        <f>第4表01元データ!X180</f>
        <v>-</v>
      </c>
      <c r="X180" s="289">
        <f>第4表01元データ!Y180</f>
        <v>81</v>
      </c>
      <c r="Y180" s="289">
        <f>第4表01元データ!Z180</f>
        <v>12</v>
      </c>
      <c r="Z180" s="289">
        <f>第4表01元データ!AA180</f>
        <v>44</v>
      </c>
      <c r="AA180" s="289">
        <f>第4表01元データ!AB180</f>
        <v>24</v>
      </c>
      <c r="AC180" s="2"/>
      <c r="AD180" s="2"/>
      <c r="AE180" s="2" t="s">
        <v>6</v>
      </c>
      <c r="AF180" s="22"/>
      <c r="AG180" s="33">
        <f t="shared" si="46"/>
        <v>2.2896281800391391</v>
      </c>
      <c r="AH180" s="32">
        <f t="shared" si="32"/>
        <v>2.3435582822085887</v>
      </c>
      <c r="AI180" s="32">
        <f t="shared" si="33"/>
        <v>2.3698924731182798</v>
      </c>
      <c r="AJ180" s="32">
        <f t="shared" si="34"/>
        <v>2.3853427895981087</v>
      </c>
      <c r="AK180" s="32" t="str">
        <f t="shared" si="35"/>
        <v>-</v>
      </c>
      <c r="AL180" s="32">
        <f t="shared" si="36"/>
        <v>2.25</v>
      </c>
      <c r="AM180" s="32">
        <f t="shared" si="37"/>
        <v>2</v>
      </c>
      <c r="AN180" s="32">
        <f t="shared" si="38"/>
        <v>1.8333333333333333</v>
      </c>
      <c r="AO180" s="32">
        <f t="shared" si="39"/>
        <v>1.0909090909090908</v>
      </c>
    </row>
    <row r="181" spans="1:41" ht="13.5" customHeight="1">
      <c r="A181" s="2"/>
      <c r="B181" s="2"/>
      <c r="C181" s="2" t="s">
        <v>10</v>
      </c>
      <c r="D181" s="22"/>
      <c r="E181" s="27" t="str">
        <f t="shared" si="40"/>
        <v>-</v>
      </c>
      <c r="F181" s="25" t="str">
        <f t="shared" si="41"/>
        <v>-</v>
      </c>
      <c r="G181" s="294" t="str">
        <f t="shared" si="42"/>
        <v>-</v>
      </c>
      <c r="H181" s="289" t="s">
        <v>313</v>
      </c>
      <c r="I181" s="289" t="s">
        <v>313</v>
      </c>
      <c r="J181" s="289" t="s">
        <v>313</v>
      </c>
      <c r="K181" s="289" t="s">
        <v>313</v>
      </c>
      <c r="L181" s="289" t="s">
        <v>313</v>
      </c>
      <c r="M181" s="289" t="s">
        <v>313</v>
      </c>
      <c r="O181" s="2"/>
      <c r="P181" s="2"/>
      <c r="Q181" s="2" t="s">
        <v>10</v>
      </c>
      <c r="R181" s="22"/>
      <c r="S181" s="27" t="str">
        <f t="shared" si="43"/>
        <v>-</v>
      </c>
      <c r="T181" s="25" t="str">
        <f t="shared" si="44"/>
        <v>-</v>
      </c>
      <c r="U181" s="25" t="str">
        <f t="shared" si="45"/>
        <v>-</v>
      </c>
      <c r="V181" s="289" t="str">
        <f>第4表01元データ!W181</f>
        <v>-</v>
      </c>
      <c r="W181" s="289" t="str">
        <f>第4表01元データ!X181</f>
        <v>-</v>
      </c>
      <c r="X181" s="289" t="str">
        <f>第4表01元データ!Y181</f>
        <v>-</v>
      </c>
      <c r="Y181" s="289" t="str">
        <f>第4表01元データ!Z181</f>
        <v>-</v>
      </c>
      <c r="Z181" s="289" t="str">
        <f>第4表01元データ!AA181</f>
        <v>-</v>
      </c>
      <c r="AA181" s="289" t="str">
        <f>第4表01元データ!AB181</f>
        <v>-</v>
      </c>
      <c r="AC181" s="2"/>
      <c r="AD181" s="2"/>
      <c r="AE181" s="2" t="s">
        <v>10</v>
      </c>
      <c r="AF181" s="22"/>
      <c r="AG181" s="33" t="str">
        <f t="shared" si="46"/>
        <v>-</v>
      </c>
      <c r="AH181" s="32" t="str">
        <f t="shared" si="32"/>
        <v>-</v>
      </c>
      <c r="AI181" s="32" t="str">
        <f t="shared" si="33"/>
        <v>-</v>
      </c>
      <c r="AJ181" s="32" t="str">
        <f t="shared" si="34"/>
        <v>-</v>
      </c>
      <c r="AK181" s="32" t="str">
        <f t="shared" si="35"/>
        <v>-</v>
      </c>
      <c r="AL181" s="32" t="str">
        <f t="shared" si="36"/>
        <v>-</v>
      </c>
      <c r="AM181" s="32" t="str">
        <f t="shared" si="37"/>
        <v>-</v>
      </c>
      <c r="AN181" s="32" t="str">
        <f t="shared" si="38"/>
        <v>-</v>
      </c>
      <c r="AO181" s="32" t="str">
        <f t="shared" si="39"/>
        <v>-</v>
      </c>
    </row>
    <row r="182" spans="1:41" ht="13.5" customHeight="1">
      <c r="A182" s="2"/>
      <c r="B182" s="2"/>
      <c r="C182" s="2" t="s">
        <v>11</v>
      </c>
      <c r="D182" s="22"/>
      <c r="E182" s="27" t="str">
        <f t="shared" si="40"/>
        <v>-</v>
      </c>
      <c r="F182" s="25" t="str">
        <f t="shared" si="41"/>
        <v>-</v>
      </c>
      <c r="G182" s="294" t="str">
        <f t="shared" si="42"/>
        <v>-</v>
      </c>
      <c r="H182" s="289" t="s">
        <v>313</v>
      </c>
      <c r="I182" s="289" t="s">
        <v>313</v>
      </c>
      <c r="J182" s="289" t="s">
        <v>313</v>
      </c>
      <c r="K182" s="289" t="s">
        <v>313</v>
      </c>
      <c r="L182" s="289" t="s">
        <v>313</v>
      </c>
      <c r="M182" s="289" t="s">
        <v>313</v>
      </c>
      <c r="O182" s="2"/>
      <c r="P182" s="2"/>
      <c r="Q182" s="2" t="s">
        <v>11</v>
      </c>
      <c r="R182" s="22"/>
      <c r="S182" s="27" t="str">
        <f t="shared" si="43"/>
        <v>-</v>
      </c>
      <c r="T182" s="25" t="str">
        <f t="shared" si="44"/>
        <v>-</v>
      </c>
      <c r="U182" s="25" t="str">
        <f t="shared" si="45"/>
        <v>-</v>
      </c>
      <c r="V182" s="289" t="str">
        <f>第4表01元データ!W182</f>
        <v>-</v>
      </c>
      <c r="W182" s="289" t="str">
        <f>第4表01元データ!X182</f>
        <v>-</v>
      </c>
      <c r="X182" s="289" t="str">
        <f>第4表01元データ!Y182</f>
        <v>-</v>
      </c>
      <c r="Y182" s="289" t="str">
        <f>第4表01元データ!Z182</f>
        <v>-</v>
      </c>
      <c r="Z182" s="289" t="str">
        <f>第4表01元データ!AA182</f>
        <v>-</v>
      </c>
      <c r="AA182" s="289" t="str">
        <f>第4表01元データ!AB182</f>
        <v>-</v>
      </c>
      <c r="AC182" s="2"/>
      <c r="AD182" s="2"/>
      <c r="AE182" s="2" t="s">
        <v>11</v>
      </c>
      <c r="AF182" s="22"/>
      <c r="AG182" s="33" t="str">
        <f t="shared" si="46"/>
        <v>-</v>
      </c>
      <c r="AH182" s="32" t="str">
        <f t="shared" si="32"/>
        <v>-</v>
      </c>
      <c r="AI182" s="32" t="str">
        <f t="shared" si="33"/>
        <v>-</v>
      </c>
      <c r="AJ182" s="32" t="str">
        <f t="shared" si="34"/>
        <v>-</v>
      </c>
      <c r="AK182" s="32" t="str">
        <f t="shared" si="35"/>
        <v>-</v>
      </c>
      <c r="AL182" s="32" t="str">
        <f t="shared" si="36"/>
        <v>-</v>
      </c>
      <c r="AM182" s="32" t="str">
        <f t="shared" si="37"/>
        <v>-</v>
      </c>
      <c r="AN182" s="32" t="str">
        <f t="shared" si="38"/>
        <v>-</v>
      </c>
      <c r="AO182" s="32" t="str">
        <f t="shared" si="39"/>
        <v>-</v>
      </c>
    </row>
    <row r="183" spans="1:41" ht="13.5" customHeight="1">
      <c r="A183" s="2"/>
      <c r="B183" s="2" t="s">
        <v>66</v>
      </c>
      <c r="C183" s="2"/>
      <c r="D183" s="22" t="s">
        <v>611</v>
      </c>
      <c r="E183" s="27">
        <f t="shared" si="40"/>
        <v>4</v>
      </c>
      <c r="F183" s="25">
        <f t="shared" si="41"/>
        <v>2</v>
      </c>
      <c r="G183" s="294">
        <f t="shared" si="42"/>
        <v>2</v>
      </c>
      <c r="H183" s="289" t="s">
        <v>313</v>
      </c>
      <c r="I183" s="289" t="s">
        <v>313</v>
      </c>
      <c r="J183" s="289" t="s">
        <v>313</v>
      </c>
      <c r="K183" s="289">
        <v>2</v>
      </c>
      <c r="L183" s="289" t="s">
        <v>313</v>
      </c>
      <c r="M183" s="289">
        <v>2</v>
      </c>
      <c r="O183" s="2"/>
      <c r="P183" s="2" t="s">
        <v>66</v>
      </c>
      <c r="Q183" s="2"/>
      <c r="R183" s="22" t="s">
        <v>590</v>
      </c>
      <c r="S183" s="27">
        <f t="shared" si="43"/>
        <v>4</v>
      </c>
      <c r="T183" s="25">
        <f t="shared" si="44"/>
        <v>2</v>
      </c>
      <c r="U183" s="25">
        <f t="shared" si="45"/>
        <v>2</v>
      </c>
      <c r="V183" s="289" t="str">
        <f>第4表01元データ!W183</f>
        <v>-</v>
      </c>
      <c r="W183" s="289" t="str">
        <f>第4表01元データ!X183</f>
        <v>-</v>
      </c>
      <c r="X183" s="289" t="str">
        <f>第4表01元データ!Y183</f>
        <v>-</v>
      </c>
      <c r="Y183" s="289">
        <f>第4表01元データ!Z183</f>
        <v>2</v>
      </c>
      <c r="Z183" s="289" t="str">
        <f>第4表01元データ!AA183</f>
        <v>-</v>
      </c>
      <c r="AA183" s="289">
        <f>第4表01元データ!AB183</f>
        <v>2</v>
      </c>
      <c r="AC183" s="2"/>
      <c r="AD183" s="2" t="s">
        <v>66</v>
      </c>
      <c r="AE183" s="2"/>
      <c r="AF183" s="22" t="s">
        <v>590</v>
      </c>
      <c r="AG183" s="33">
        <f t="shared" si="46"/>
        <v>1</v>
      </c>
      <c r="AH183" s="32">
        <f t="shared" si="32"/>
        <v>1</v>
      </c>
      <c r="AI183" s="32">
        <f t="shared" si="33"/>
        <v>1</v>
      </c>
      <c r="AJ183" s="32" t="str">
        <f t="shared" si="34"/>
        <v>-</v>
      </c>
      <c r="AK183" s="32" t="str">
        <f t="shared" si="35"/>
        <v>-</v>
      </c>
      <c r="AL183" s="32" t="str">
        <f t="shared" si="36"/>
        <v>-</v>
      </c>
      <c r="AM183" s="32">
        <f t="shared" si="37"/>
        <v>1</v>
      </c>
      <c r="AN183" s="32" t="str">
        <f t="shared" si="38"/>
        <v>-</v>
      </c>
      <c r="AO183" s="32">
        <f t="shared" si="39"/>
        <v>1</v>
      </c>
    </row>
    <row r="184" spans="1:41" ht="13.5" customHeight="1">
      <c r="A184" s="2" t="s">
        <v>67</v>
      </c>
      <c r="B184" s="2"/>
      <c r="C184" s="2"/>
      <c r="D184" s="22"/>
      <c r="E184" s="23"/>
      <c r="F184" s="24"/>
      <c r="G184" s="24"/>
      <c r="H184" s="4"/>
      <c r="I184" s="4"/>
      <c r="J184" s="4"/>
      <c r="K184" s="4"/>
      <c r="L184" s="4"/>
      <c r="M184" s="4"/>
      <c r="O184" s="2" t="s">
        <v>67</v>
      </c>
      <c r="P184" s="2"/>
      <c r="Q184" s="2"/>
      <c r="R184" s="22"/>
      <c r="S184" s="23"/>
      <c r="T184" s="24"/>
      <c r="U184" s="24"/>
      <c r="V184" s="4"/>
      <c r="W184" s="4"/>
      <c r="X184" s="4"/>
      <c r="Y184" s="4"/>
      <c r="Z184" s="4"/>
      <c r="AA184" s="4"/>
      <c r="AC184" s="2" t="s">
        <v>67</v>
      </c>
      <c r="AD184" s="2"/>
      <c r="AE184" s="2"/>
      <c r="AF184" s="22"/>
      <c r="AG184" s="33"/>
      <c r="AH184" s="32"/>
      <c r="AI184" s="32"/>
      <c r="AJ184" s="32"/>
      <c r="AK184" s="32"/>
      <c r="AL184" s="32"/>
      <c r="AM184" s="32"/>
      <c r="AN184" s="32"/>
      <c r="AO184" s="32"/>
    </row>
    <row r="185" spans="1:41" ht="13.5" customHeight="1">
      <c r="A185" s="2">
        <v>1</v>
      </c>
      <c r="B185" s="542" t="s">
        <v>68</v>
      </c>
      <c r="C185" s="543"/>
      <c r="D185" s="22"/>
      <c r="E185" s="27">
        <f t="shared" ref="E185:E199" si="47">SUM(F185,M185)</f>
        <v>2475</v>
      </c>
      <c r="F185" s="25">
        <f t="shared" ref="F185:F199" si="48">SUM(G185,L185)</f>
        <v>2442</v>
      </c>
      <c r="G185" s="25">
        <f t="shared" ref="G185:G199" si="49">SUM(H185:K185)</f>
        <v>2391</v>
      </c>
      <c r="H185" s="25">
        <f>SUM(H70)</f>
        <v>1180</v>
      </c>
      <c r="I185" s="25">
        <f t="shared" ref="I185:M185" si="50">SUM(I70)</f>
        <v>59</v>
      </c>
      <c r="J185" s="25">
        <f t="shared" si="50"/>
        <v>1098</v>
      </c>
      <c r="K185" s="25">
        <f t="shared" si="50"/>
        <v>54</v>
      </c>
      <c r="L185" s="25">
        <f t="shared" si="50"/>
        <v>51</v>
      </c>
      <c r="M185" s="25">
        <f t="shared" si="50"/>
        <v>33</v>
      </c>
      <c r="O185" s="2">
        <v>1</v>
      </c>
      <c r="P185" s="542" t="s">
        <v>68</v>
      </c>
      <c r="Q185" s="543"/>
      <c r="R185" s="22"/>
      <c r="S185" s="27">
        <f t="shared" ref="S185:S199" si="51">SUM(T185,AA185)</f>
        <v>4105</v>
      </c>
      <c r="T185" s="25">
        <f t="shared" ref="T185:T199" si="52">SUM(U185,Z185)</f>
        <v>4048</v>
      </c>
      <c r="U185" s="25">
        <f t="shared" ref="U185:U199" si="53">SUM(V185:Y185)</f>
        <v>3973</v>
      </c>
      <c r="V185" s="25">
        <f t="shared" ref="V185:AA185" si="54">SUM(V70)</f>
        <v>2277</v>
      </c>
      <c r="W185" s="25">
        <f t="shared" si="54"/>
        <v>80</v>
      </c>
      <c r="X185" s="25">
        <f t="shared" si="54"/>
        <v>1543</v>
      </c>
      <c r="Y185" s="25">
        <f t="shared" si="54"/>
        <v>73</v>
      </c>
      <c r="Z185" s="25">
        <f t="shared" si="54"/>
        <v>75</v>
      </c>
      <c r="AA185" s="25">
        <f t="shared" si="54"/>
        <v>57</v>
      </c>
      <c r="AC185" s="2">
        <v>1</v>
      </c>
      <c r="AD185" s="542" t="s">
        <v>68</v>
      </c>
      <c r="AE185" s="543"/>
      <c r="AF185" s="22"/>
      <c r="AG185" s="33">
        <f t="shared" si="46"/>
        <v>1.6585858585858586</v>
      </c>
      <c r="AH185" s="32">
        <f t="shared" si="32"/>
        <v>1.6576576576576576</v>
      </c>
      <c r="AI185" s="32">
        <f t="shared" si="33"/>
        <v>1.6616478460895023</v>
      </c>
      <c r="AJ185" s="32">
        <f t="shared" si="34"/>
        <v>1.9296610169491526</v>
      </c>
      <c r="AK185" s="32">
        <f t="shared" si="35"/>
        <v>1.3559322033898304</v>
      </c>
      <c r="AL185" s="32">
        <f t="shared" si="36"/>
        <v>1.4052823315118397</v>
      </c>
      <c r="AM185" s="32">
        <f t="shared" si="37"/>
        <v>1.3518518518518519</v>
      </c>
      <c r="AN185" s="32">
        <f t="shared" si="38"/>
        <v>1.4705882352941178</v>
      </c>
      <c r="AO185" s="32">
        <f t="shared" si="39"/>
        <v>1.7272727272727273</v>
      </c>
    </row>
    <row r="186" spans="1:41" ht="13.5" customHeight="1">
      <c r="A186" s="2">
        <v>2</v>
      </c>
      <c r="B186" s="542" t="s">
        <v>323</v>
      </c>
      <c r="C186" s="543"/>
      <c r="D186" s="11"/>
      <c r="E186" s="27">
        <f t="shared" si="47"/>
        <v>2305</v>
      </c>
      <c r="F186" s="25">
        <f t="shared" si="48"/>
        <v>2297</v>
      </c>
      <c r="G186" s="25">
        <f t="shared" si="49"/>
        <v>2260</v>
      </c>
      <c r="H186" s="25">
        <f>SUM(H41,H66,H98,H99,H102,H100,H101,H183)</f>
        <v>1127</v>
      </c>
      <c r="I186" s="25">
        <f t="shared" ref="I186:M186" si="55">SUM(I41,I66,I98,I99,I102,I100,I101,I183)</f>
        <v>118</v>
      </c>
      <c r="J186" s="25">
        <f t="shared" si="55"/>
        <v>949</v>
      </c>
      <c r="K186" s="25">
        <f t="shared" si="55"/>
        <v>66</v>
      </c>
      <c r="L186" s="25">
        <f t="shared" si="55"/>
        <v>37</v>
      </c>
      <c r="M186" s="25">
        <f t="shared" si="55"/>
        <v>8</v>
      </c>
      <c r="O186" s="2">
        <v>2</v>
      </c>
      <c r="P186" s="542" t="s">
        <v>323</v>
      </c>
      <c r="Q186" s="543"/>
      <c r="R186" s="11"/>
      <c r="S186" s="27">
        <f t="shared" si="51"/>
        <v>3969</v>
      </c>
      <c r="T186" s="25">
        <f t="shared" si="52"/>
        <v>3957</v>
      </c>
      <c r="U186" s="25">
        <f t="shared" si="53"/>
        <v>3904</v>
      </c>
      <c r="V186" s="25">
        <f t="shared" ref="V186:AA186" si="56">SUM(V41,V66,V98,V99,V102,V100,V101,V183)</f>
        <v>2249</v>
      </c>
      <c r="W186" s="25">
        <f t="shared" si="56"/>
        <v>234</v>
      </c>
      <c r="X186" s="25">
        <f t="shared" si="56"/>
        <v>1317</v>
      </c>
      <c r="Y186" s="25">
        <f t="shared" si="56"/>
        <v>104</v>
      </c>
      <c r="Z186" s="25">
        <f t="shared" si="56"/>
        <v>53</v>
      </c>
      <c r="AA186" s="25">
        <f t="shared" si="56"/>
        <v>12</v>
      </c>
      <c r="AC186" s="2">
        <v>2</v>
      </c>
      <c r="AD186" s="542" t="s">
        <v>323</v>
      </c>
      <c r="AE186" s="543"/>
      <c r="AF186" s="11"/>
      <c r="AG186" s="33">
        <f t="shared" si="46"/>
        <v>1.7219088937093276</v>
      </c>
      <c r="AH186" s="32">
        <f t="shared" si="32"/>
        <v>1.7226817588158467</v>
      </c>
      <c r="AI186" s="32">
        <f t="shared" si="33"/>
        <v>1.727433628318584</v>
      </c>
      <c r="AJ186" s="32">
        <f t="shared" si="34"/>
        <v>1.9955634427684117</v>
      </c>
      <c r="AK186" s="32">
        <f t="shared" si="35"/>
        <v>1.9830508474576272</v>
      </c>
      <c r="AL186" s="32">
        <f t="shared" si="36"/>
        <v>1.3877766069546891</v>
      </c>
      <c r="AM186" s="32">
        <f t="shared" si="37"/>
        <v>1.5757575757575757</v>
      </c>
      <c r="AN186" s="32">
        <f t="shared" si="38"/>
        <v>1.4324324324324325</v>
      </c>
      <c r="AO186" s="32">
        <f t="shared" si="39"/>
        <v>1.5</v>
      </c>
    </row>
    <row r="187" spans="1:41" ht="13.5" customHeight="1">
      <c r="A187" s="2">
        <v>3</v>
      </c>
      <c r="B187" s="542" t="s">
        <v>69</v>
      </c>
      <c r="C187" s="543"/>
      <c r="D187" s="9"/>
      <c r="E187" s="27">
        <f t="shared" si="47"/>
        <v>2383</v>
      </c>
      <c r="F187" s="25">
        <f t="shared" si="48"/>
        <v>2372</v>
      </c>
      <c r="G187" s="25">
        <f t="shared" si="49"/>
        <v>2323</v>
      </c>
      <c r="H187" s="25">
        <f>SUM(H91)</f>
        <v>1136</v>
      </c>
      <c r="I187" s="25">
        <f t="shared" ref="I187:M187" si="57">SUM(I91)</f>
        <v>9</v>
      </c>
      <c r="J187" s="25">
        <f t="shared" si="57"/>
        <v>1142</v>
      </c>
      <c r="K187" s="25">
        <f t="shared" si="57"/>
        <v>36</v>
      </c>
      <c r="L187" s="25">
        <f t="shared" si="57"/>
        <v>49</v>
      </c>
      <c r="M187" s="25">
        <f t="shared" si="57"/>
        <v>11</v>
      </c>
      <c r="O187" s="2">
        <v>3</v>
      </c>
      <c r="P187" s="542" t="s">
        <v>69</v>
      </c>
      <c r="Q187" s="543"/>
      <c r="R187" s="9"/>
      <c r="S187" s="27">
        <f t="shared" si="51"/>
        <v>4022</v>
      </c>
      <c r="T187" s="25">
        <f t="shared" si="52"/>
        <v>4003</v>
      </c>
      <c r="U187" s="25">
        <f t="shared" si="53"/>
        <v>3941</v>
      </c>
      <c r="V187" s="25">
        <f t="shared" ref="V187:AA187" si="58">SUM(V91)</f>
        <v>2263</v>
      </c>
      <c r="W187" s="25">
        <f t="shared" si="58"/>
        <v>15</v>
      </c>
      <c r="X187" s="25">
        <f t="shared" si="58"/>
        <v>1594</v>
      </c>
      <c r="Y187" s="25">
        <f t="shared" si="58"/>
        <v>69</v>
      </c>
      <c r="Z187" s="25">
        <f t="shared" si="58"/>
        <v>62</v>
      </c>
      <c r="AA187" s="25">
        <f t="shared" si="58"/>
        <v>19</v>
      </c>
      <c r="AC187" s="2">
        <v>3</v>
      </c>
      <c r="AD187" s="542" t="s">
        <v>69</v>
      </c>
      <c r="AE187" s="543"/>
      <c r="AF187" s="9"/>
      <c r="AG187" s="33">
        <f t="shared" si="46"/>
        <v>1.687788501888376</v>
      </c>
      <c r="AH187" s="32">
        <f t="shared" si="32"/>
        <v>1.6876053962900506</v>
      </c>
      <c r="AI187" s="32">
        <f t="shared" si="33"/>
        <v>1.6965131295738269</v>
      </c>
      <c r="AJ187" s="32">
        <f t="shared" si="34"/>
        <v>1.9920774647887325</v>
      </c>
      <c r="AK187" s="32">
        <f t="shared" si="35"/>
        <v>1.6666666666666667</v>
      </c>
      <c r="AL187" s="32">
        <f t="shared" si="36"/>
        <v>1.3957968476357268</v>
      </c>
      <c r="AM187" s="32">
        <f t="shared" si="37"/>
        <v>1.9166666666666667</v>
      </c>
      <c r="AN187" s="32">
        <f t="shared" si="38"/>
        <v>1.2653061224489797</v>
      </c>
      <c r="AO187" s="32">
        <f t="shared" si="39"/>
        <v>1.7272727272727273</v>
      </c>
    </row>
    <row r="188" spans="1:41" ht="13.5" customHeight="1">
      <c r="A188" s="2">
        <v>4</v>
      </c>
      <c r="B188" s="542" t="s">
        <v>70</v>
      </c>
      <c r="C188" s="543"/>
      <c r="D188" s="11"/>
      <c r="E188" s="27">
        <f t="shared" si="47"/>
        <v>2410</v>
      </c>
      <c r="F188" s="25">
        <f t="shared" si="48"/>
        <v>2393</v>
      </c>
      <c r="G188" s="25">
        <f t="shared" si="49"/>
        <v>2349</v>
      </c>
      <c r="H188" s="25">
        <f>SUM(H103)</f>
        <v>1345</v>
      </c>
      <c r="I188" s="25">
        <f t="shared" ref="I188:M188" si="59">SUM(I103)</f>
        <v>83</v>
      </c>
      <c r="J188" s="25">
        <f t="shared" si="59"/>
        <v>863</v>
      </c>
      <c r="K188" s="25">
        <f t="shared" si="59"/>
        <v>58</v>
      </c>
      <c r="L188" s="25">
        <f t="shared" si="59"/>
        <v>44</v>
      </c>
      <c r="M188" s="25">
        <f t="shared" si="59"/>
        <v>17</v>
      </c>
      <c r="O188" s="2">
        <v>4</v>
      </c>
      <c r="P188" s="542" t="s">
        <v>70</v>
      </c>
      <c r="Q188" s="543"/>
      <c r="R188" s="11"/>
      <c r="S188" s="27">
        <f t="shared" si="51"/>
        <v>4564</v>
      </c>
      <c r="T188" s="25">
        <f t="shared" si="52"/>
        <v>4532</v>
      </c>
      <c r="U188" s="25">
        <f t="shared" si="53"/>
        <v>4465</v>
      </c>
      <c r="V188" s="25">
        <f t="shared" ref="V188:AA188" si="60">SUM(V103)</f>
        <v>2930</v>
      </c>
      <c r="W188" s="25">
        <f t="shared" si="60"/>
        <v>153</v>
      </c>
      <c r="X188" s="25">
        <f t="shared" si="60"/>
        <v>1296</v>
      </c>
      <c r="Y188" s="25">
        <f t="shared" si="60"/>
        <v>86</v>
      </c>
      <c r="Z188" s="25">
        <f t="shared" si="60"/>
        <v>67</v>
      </c>
      <c r="AA188" s="25">
        <f t="shared" si="60"/>
        <v>32</v>
      </c>
      <c r="AC188" s="2">
        <v>4</v>
      </c>
      <c r="AD188" s="542" t="s">
        <v>70</v>
      </c>
      <c r="AE188" s="543"/>
      <c r="AF188" s="11"/>
      <c r="AG188" s="33">
        <f t="shared" si="46"/>
        <v>1.8937759336099584</v>
      </c>
      <c r="AH188" s="32">
        <f t="shared" si="32"/>
        <v>1.8938570831592143</v>
      </c>
      <c r="AI188" s="32">
        <f t="shared" si="33"/>
        <v>1.9008088548318434</v>
      </c>
      <c r="AJ188" s="32">
        <f t="shared" si="34"/>
        <v>2.1784386617100373</v>
      </c>
      <c r="AK188" s="32">
        <f t="shared" si="35"/>
        <v>1.8433734939759037</v>
      </c>
      <c r="AL188" s="32">
        <f t="shared" si="36"/>
        <v>1.5017381228273465</v>
      </c>
      <c r="AM188" s="32">
        <f t="shared" si="37"/>
        <v>1.4827586206896552</v>
      </c>
      <c r="AN188" s="32">
        <f t="shared" si="38"/>
        <v>1.5227272727272727</v>
      </c>
      <c r="AO188" s="32">
        <f t="shared" si="39"/>
        <v>1.8823529411764706</v>
      </c>
    </row>
    <row r="189" spans="1:41" ht="13.5" customHeight="1">
      <c r="A189" s="2">
        <v>5</v>
      </c>
      <c r="B189" s="542" t="s">
        <v>71</v>
      </c>
      <c r="C189" s="543"/>
      <c r="D189" s="11"/>
      <c r="E189" s="27">
        <f t="shared" si="47"/>
        <v>2426</v>
      </c>
      <c r="F189" s="25">
        <f t="shared" si="48"/>
        <v>2414</v>
      </c>
      <c r="G189" s="25">
        <f t="shared" si="49"/>
        <v>2371</v>
      </c>
      <c r="H189" s="25">
        <f>SUM(H109,H85)</f>
        <v>1544</v>
      </c>
      <c r="I189" s="25">
        <f t="shared" ref="I189:M189" si="61">SUM(I109,I85)</f>
        <v>345</v>
      </c>
      <c r="J189" s="25">
        <f t="shared" si="61"/>
        <v>456</v>
      </c>
      <c r="K189" s="25">
        <f t="shared" si="61"/>
        <v>26</v>
      </c>
      <c r="L189" s="25">
        <f t="shared" si="61"/>
        <v>43</v>
      </c>
      <c r="M189" s="25">
        <f t="shared" si="61"/>
        <v>12</v>
      </c>
      <c r="O189" s="2">
        <v>5</v>
      </c>
      <c r="P189" s="542" t="s">
        <v>71</v>
      </c>
      <c r="Q189" s="543"/>
      <c r="R189" s="11"/>
      <c r="S189" s="27">
        <f t="shared" si="51"/>
        <v>4981</v>
      </c>
      <c r="T189" s="25">
        <f t="shared" si="52"/>
        <v>4945</v>
      </c>
      <c r="U189" s="25">
        <f t="shared" si="53"/>
        <v>4876</v>
      </c>
      <c r="V189" s="25">
        <f t="shared" ref="V189:AA189" si="62">SUM(V109,V85)</f>
        <v>3418</v>
      </c>
      <c r="W189" s="25">
        <f t="shared" si="62"/>
        <v>638</v>
      </c>
      <c r="X189" s="25">
        <f t="shared" si="62"/>
        <v>776</v>
      </c>
      <c r="Y189" s="25">
        <f t="shared" si="62"/>
        <v>44</v>
      </c>
      <c r="Z189" s="25">
        <f t="shared" si="62"/>
        <v>69</v>
      </c>
      <c r="AA189" s="25">
        <f t="shared" si="62"/>
        <v>36</v>
      </c>
      <c r="AC189" s="2">
        <v>5</v>
      </c>
      <c r="AD189" s="542" t="s">
        <v>71</v>
      </c>
      <c r="AE189" s="543"/>
      <c r="AF189" s="11"/>
      <c r="AG189" s="33">
        <f t="shared" si="46"/>
        <v>2.0531739488870571</v>
      </c>
      <c r="AH189" s="32">
        <f t="shared" si="32"/>
        <v>2.0484672742336372</v>
      </c>
      <c r="AI189" s="32">
        <f t="shared" si="33"/>
        <v>2.0565162378743147</v>
      </c>
      <c r="AJ189" s="32">
        <f t="shared" si="34"/>
        <v>2.2137305699481864</v>
      </c>
      <c r="AK189" s="32">
        <f t="shared" si="35"/>
        <v>1.8492753623188405</v>
      </c>
      <c r="AL189" s="32">
        <f t="shared" si="36"/>
        <v>1.7017543859649122</v>
      </c>
      <c r="AM189" s="32">
        <f t="shared" si="37"/>
        <v>1.6923076923076923</v>
      </c>
      <c r="AN189" s="32">
        <f t="shared" si="38"/>
        <v>1.6046511627906976</v>
      </c>
      <c r="AO189" s="32">
        <f t="shared" si="39"/>
        <v>3</v>
      </c>
    </row>
    <row r="190" spans="1:41" ht="13.5" customHeight="1">
      <c r="A190" s="2">
        <v>6</v>
      </c>
      <c r="B190" s="542" t="s">
        <v>72</v>
      </c>
      <c r="C190" s="543"/>
      <c r="D190" s="11"/>
      <c r="E190" s="27">
        <f t="shared" si="47"/>
        <v>4242</v>
      </c>
      <c r="F190" s="25">
        <f t="shared" si="48"/>
        <v>4199</v>
      </c>
      <c r="G190" s="25">
        <f t="shared" si="49"/>
        <v>4141</v>
      </c>
      <c r="H190" s="25">
        <f>SUM(H79,H76)</f>
        <v>2095</v>
      </c>
      <c r="I190" s="25">
        <f t="shared" ref="I190:M190" si="63">SUM(I79,I76)</f>
        <v>143</v>
      </c>
      <c r="J190" s="25">
        <f t="shared" si="63"/>
        <v>1738</v>
      </c>
      <c r="K190" s="25">
        <f t="shared" si="63"/>
        <v>165</v>
      </c>
      <c r="L190" s="25">
        <f t="shared" si="63"/>
        <v>58</v>
      </c>
      <c r="M190" s="25">
        <f t="shared" si="63"/>
        <v>43</v>
      </c>
      <c r="O190" s="2">
        <v>6</v>
      </c>
      <c r="P190" s="542" t="s">
        <v>72</v>
      </c>
      <c r="Q190" s="543"/>
      <c r="R190" s="11"/>
      <c r="S190" s="27">
        <f t="shared" si="51"/>
        <v>7616</v>
      </c>
      <c r="T190" s="25">
        <f t="shared" si="52"/>
        <v>7563</v>
      </c>
      <c r="U190" s="25">
        <f t="shared" si="53"/>
        <v>7474</v>
      </c>
      <c r="V190" s="25">
        <f t="shared" ref="V190:AA190" si="64">SUM(V79,V76)</f>
        <v>4538</v>
      </c>
      <c r="W190" s="25">
        <f t="shared" si="64"/>
        <v>257</v>
      </c>
      <c r="X190" s="25">
        <f t="shared" si="64"/>
        <v>2389</v>
      </c>
      <c r="Y190" s="25">
        <f t="shared" si="64"/>
        <v>290</v>
      </c>
      <c r="Z190" s="25">
        <f t="shared" si="64"/>
        <v>89</v>
      </c>
      <c r="AA190" s="25">
        <f t="shared" si="64"/>
        <v>53</v>
      </c>
      <c r="AC190" s="2">
        <v>6</v>
      </c>
      <c r="AD190" s="542" t="s">
        <v>72</v>
      </c>
      <c r="AE190" s="543"/>
      <c r="AF190" s="11"/>
      <c r="AG190" s="33">
        <f t="shared" si="46"/>
        <v>1.7953795379537953</v>
      </c>
      <c r="AH190" s="32">
        <f t="shared" si="32"/>
        <v>1.8011431293165039</v>
      </c>
      <c r="AI190" s="32">
        <f t="shared" si="33"/>
        <v>1.8048780487804879</v>
      </c>
      <c r="AJ190" s="32">
        <f t="shared" si="34"/>
        <v>2.1661097852028641</v>
      </c>
      <c r="AK190" s="32">
        <f t="shared" si="35"/>
        <v>1.7972027972027973</v>
      </c>
      <c r="AL190" s="32">
        <f t="shared" si="36"/>
        <v>1.3745684695051783</v>
      </c>
      <c r="AM190" s="32">
        <f t="shared" si="37"/>
        <v>1.7575757575757576</v>
      </c>
      <c r="AN190" s="32">
        <f t="shared" si="38"/>
        <v>1.5344827586206897</v>
      </c>
      <c r="AO190" s="32">
        <f t="shared" si="39"/>
        <v>1.2325581395348837</v>
      </c>
    </row>
    <row r="191" spans="1:41" ht="13.5" customHeight="1">
      <c r="A191" s="2">
        <v>7</v>
      </c>
      <c r="B191" s="542" t="s">
        <v>73</v>
      </c>
      <c r="C191" s="543"/>
      <c r="D191" s="11"/>
      <c r="E191" s="27">
        <f t="shared" si="47"/>
        <v>2361</v>
      </c>
      <c r="F191" s="25">
        <f t="shared" si="48"/>
        <v>2335</v>
      </c>
      <c r="G191" s="25">
        <f t="shared" si="49"/>
        <v>2289</v>
      </c>
      <c r="H191" s="25">
        <f>SUM(H30)</f>
        <v>1649</v>
      </c>
      <c r="I191" s="25" t="s">
        <v>313</v>
      </c>
      <c r="J191" s="25">
        <f t="shared" ref="J191:M191" si="65">SUM(J30)</f>
        <v>603</v>
      </c>
      <c r="K191" s="25">
        <f t="shared" si="65"/>
        <v>37</v>
      </c>
      <c r="L191" s="25">
        <f t="shared" si="65"/>
        <v>46</v>
      </c>
      <c r="M191" s="25">
        <f t="shared" si="65"/>
        <v>26</v>
      </c>
      <c r="O191" s="2">
        <v>7</v>
      </c>
      <c r="P191" s="542" t="s">
        <v>73</v>
      </c>
      <c r="Q191" s="543"/>
      <c r="R191" s="11"/>
      <c r="S191" s="27">
        <f t="shared" si="51"/>
        <v>4826</v>
      </c>
      <c r="T191" s="25">
        <f t="shared" si="52"/>
        <v>4777</v>
      </c>
      <c r="U191" s="25">
        <f t="shared" si="53"/>
        <v>4690</v>
      </c>
      <c r="V191" s="25">
        <f t="shared" ref="V191:AA191" si="66">SUM(V30)</f>
        <v>3496</v>
      </c>
      <c r="W191" s="25" t="s">
        <v>313</v>
      </c>
      <c r="X191" s="25">
        <f t="shared" si="66"/>
        <v>1126</v>
      </c>
      <c r="Y191" s="25">
        <f t="shared" si="66"/>
        <v>68</v>
      </c>
      <c r="Z191" s="25">
        <f t="shared" si="66"/>
        <v>87</v>
      </c>
      <c r="AA191" s="25">
        <f t="shared" si="66"/>
        <v>49</v>
      </c>
      <c r="AC191" s="2">
        <v>7</v>
      </c>
      <c r="AD191" s="542" t="s">
        <v>73</v>
      </c>
      <c r="AE191" s="543"/>
      <c r="AF191" s="11"/>
      <c r="AG191" s="33">
        <f t="shared" si="46"/>
        <v>2.0440491317238458</v>
      </c>
      <c r="AH191" s="32">
        <f t="shared" si="32"/>
        <v>2.0458244111349035</v>
      </c>
      <c r="AI191" s="32">
        <f t="shared" si="33"/>
        <v>2.0489296636085625</v>
      </c>
      <c r="AJ191" s="32">
        <f t="shared" si="34"/>
        <v>2.1200727713765919</v>
      </c>
      <c r="AK191" s="32" t="str">
        <f t="shared" si="35"/>
        <v>-</v>
      </c>
      <c r="AL191" s="32">
        <f t="shared" si="36"/>
        <v>1.8673300165837479</v>
      </c>
      <c r="AM191" s="32">
        <f t="shared" si="37"/>
        <v>1.8378378378378379</v>
      </c>
      <c r="AN191" s="32">
        <f t="shared" si="38"/>
        <v>1.8913043478260869</v>
      </c>
      <c r="AO191" s="32">
        <f t="shared" si="39"/>
        <v>1.8846153846153846</v>
      </c>
    </row>
    <row r="192" spans="1:41" ht="13.5" customHeight="1">
      <c r="A192" s="2">
        <v>8</v>
      </c>
      <c r="B192" s="542" t="s">
        <v>74</v>
      </c>
      <c r="C192" s="543"/>
      <c r="D192" s="11"/>
      <c r="E192" s="27">
        <f t="shared" si="47"/>
        <v>1076</v>
      </c>
      <c r="F192" s="25">
        <f t="shared" si="48"/>
        <v>1070</v>
      </c>
      <c r="G192" s="25">
        <f t="shared" si="49"/>
        <v>1040</v>
      </c>
      <c r="H192" s="25">
        <f>SUM(H49,H48,H50)</f>
        <v>777</v>
      </c>
      <c r="I192" s="25" t="s">
        <v>313</v>
      </c>
      <c r="J192" s="25">
        <f t="shared" ref="J192:M192" si="67">SUM(J49,J48,J50)</f>
        <v>256</v>
      </c>
      <c r="K192" s="25">
        <f t="shared" si="67"/>
        <v>7</v>
      </c>
      <c r="L192" s="25">
        <f t="shared" si="67"/>
        <v>30</v>
      </c>
      <c r="M192" s="25">
        <f t="shared" si="67"/>
        <v>6</v>
      </c>
      <c r="O192" s="2">
        <v>8</v>
      </c>
      <c r="P192" s="542" t="s">
        <v>74</v>
      </c>
      <c r="Q192" s="543"/>
      <c r="R192" s="11"/>
      <c r="S192" s="27">
        <f t="shared" si="51"/>
        <v>2146</v>
      </c>
      <c r="T192" s="25">
        <f t="shared" si="52"/>
        <v>2131</v>
      </c>
      <c r="U192" s="25">
        <f t="shared" si="53"/>
        <v>2082</v>
      </c>
      <c r="V192" s="25">
        <f t="shared" ref="V192:AA192" si="68">SUM(V49,V48,V50)</f>
        <v>1627</v>
      </c>
      <c r="W192" s="25" t="s">
        <v>313</v>
      </c>
      <c r="X192" s="25">
        <f t="shared" si="68"/>
        <v>446</v>
      </c>
      <c r="Y192" s="25">
        <f t="shared" si="68"/>
        <v>9</v>
      </c>
      <c r="Z192" s="25">
        <f t="shared" si="68"/>
        <v>49</v>
      </c>
      <c r="AA192" s="25">
        <f t="shared" si="68"/>
        <v>15</v>
      </c>
      <c r="AC192" s="2">
        <v>8</v>
      </c>
      <c r="AD192" s="542" t="s">
        <v>74</v>
      </c>
      <c r="AE192" s="543"/>
      <c r="AF192" s="11"/>
      <c r="AG192" s="33">
        <f t="shared" si="46"/>
        <v>1.9944237918215613</v>
      </c>
      <c r="AH192" s="32">
        <f t="shared" si="32"/>
        <v>1.9915887850467289</v>
      </c>
      <c r="AI192" s="32">
        <f t="shared" si="33"/>
        <v>2.0019230769230769</v>
      </c>
      <c r="AJ192" s="32">
        <f t="shared" si="34"/>
        <v>2.0939510939510941</v>
      </c>
      <c r="AK192" s="32" t="str">
        <f t="shared" si="35"/>
        <v>-</v>
      </c>
      <c r="AL192" s="32">
        <f t="shared" si="36"/>
        <v>1.7421875</v>
      </c>
      <c r="AM192" s="32">
        <f t="shared" si="37"/>
        <v>1.2857142857142858</v>
      </c>
      <c r="AN192" s="32">
        <f t="shared" si="38"/>
        <v>1.6333333333333333</v>
      </c>
      <c r="AO192" s="32">
        <f t="shared" si="39"/>
        <v>2.5</v>
      </c>
    </row>
    <row r="193" spans="1:41" ht="13.5" customHeight="1">
      <c r="A193" s="2">
        <v>9</v>
      </c>
      <c r="B193" s="542" t="s">
        <v>75</v>
      </c>
      <c r="C193" s="543"/>
      <c r="D193" s="11"/>
      <c r="E193" s="27">
        <f t="shared" si="47"/>
        <v>1620</v>
      </c>
      <c r="F193" s="25">
        <f t="shared" si="48"/>
        <v>1609</v>
      </c>
      <c r="G193" s="25">
        <f>SUM(H193:K193)</f>
        <v>1567</v>
      </c>
      <c r="H193" s="25">
        <f>SUM(H45,H46,H47)</f>
        <v>1231</v>
      </c>
      <c r="I193" s="25">
        <f t="shared" ref="I193:M193" si="69">SUM(I45,I46,I47)</f>
        <v>8</v>
      </c>
      <c r="J193" s="25">
        <f t="shared" si="69"/>
        <v>310</v>
      </c>
      <c r="K193" s="25">
        <f t="shared" si="69"/>
        <v>18</v>
      </c>
      <c r="L193" s="25">
        <f t="shared" si="69"/>
        <v>42</v>
      </c>
      <c r="M193" s="25">
        <f t="shared" si="69"/>
        <v>11</v>
      </c>
      <c r="O193" s="2">
        <v>9</v>
      </c>
      <c r="P193" s="542" t="s">
        <v>75</v>
      </c>
      <c r="Q193" s="543"/>
      <c r="R193" s="11"/>
      <c r="S193" s="27">
        <f t="shared" si="51"/>
        <v>3268</v>
      </c>
      <c r="T193" s="25">
        <f t="shared" si="52"/>
        <v>3242</v>
      </c>
      <c r="U193" s="25">
        <f t="shared" si="53"/>
        <v>3169</v>
      </c>
      <c r="V193" s="25">
        <f t="shared" ref="V193:AA193" si="70">SUM(V45,V46,V47)</f>
        <v>2570</v>
      </c>
      <c r="W193" s="25">
        <f t="shared" si="70"/>
        <v>11</v>
      </c>
      <c r="X193" s="25">
        <f t="shared" si="70"/>
        <v>562</v>
      </c>
      <c r="Y193" s="25">
        <f t="shared" si="70"/>
        <v>26</v>
      </c>
      <c r="Z193" s="25">
        <f t="shared" si="70"/>
        <v>73</v>
      </c>
      <c r="AA193" s="25">
        <f t="shared" si="70"/>
        <v>26</v>
      </c>
      <c r="AC193" s="2">
        <v>9</v>
      </c>
      <c r="AD193" s="542" t="s">
        <v>75</v>
      </c>
      <c r="AE193" s="543"/>
      <c r="AF193" s="11"/>
      <c r="AG193" s="33">
        <f t="shared" si="46"/>
        <v>2.0172839506172839</v>
      </c>
      <c r="AH193" s="32">
        <f t="shared" si="32"/>
        <v>2.01491609695463</v>
      </c>
      <c r="AI193" s="32">
        <f t="shared" si="33"/>
        <v>2.0223356732610083</v>
      </c>
      <c r="AJ193" s="32">
        <f t="shared" si="34"/>
        <v>2.0877335499593825</v>
      </c>
      <c r="AK193" s="32">
        <f t="shared" si="35"/>
        <v>1.375</v>
      </c>
      <c r="AL193" s="32">
        <f t="shared" si="36"/>
        <v>1.8129032258064517</v>
      </c>
      <c r="AM193" s="32">
        <f t="shared" si="37"/>
        <v>1.4444444444444444</v>
      </c>
      <c r="AN193" s="32">
        <f t="shared" si="38"/>
        <v>1.7380952380952381</v>
      </c>
      <c r="AO193" s="32">
        <f t="shared" si="39"/>
        <v>2.3636363636363638</v>
      </c>
    </row>
    <row r="194" spans="1:41" ht="13.5" customHeight="1">
      <c r="A194" s="2">
        <v>10</v>
      </c>
      <c r="B194" s="542" t="s">
        <v>76</v>
      </c>
      <c r="C194" s="543"/>
      <c r="D194" s="11"/>
      <c r="E194" s="27">
        <f t="shared" si="47"/>
        <v>2036</v>
      </c>
      <c r="F194" s="25">
        <f t="shared" si="48"/>
        <v>2029</v>
      </c>
      <c r="G194" s="25">
        <f t="shared" si="49"/>
        <v>1977</v>
      </c>
      <c r="H194" s="25">
        <f>SUM(H116,H115,H117,H118,H112,H140)</f>
        <v>1175</v>
      </c>
      <c r="I194" s="25">
        <f t="shared" ref="I194:M194" si="71">SUM(I116,I115,I117,I118,I112,I140)</f>
        <v>44</v>
      </c>
      <c r="J194" s="25">
        <f t="shared" si="71"/>
        <v>719</v>
      </c>
      <c r="K194" s="25">
        <f t="shared" si="71"/>
        <v>39</v>
      </c>
      <c r="L194" s="25">
        <f t="shared" si="71"/>
        <v>52</v>
      </c>
      <c r="M194" s="25">
        <f t="shared" si="71"/>
        <v>7</v>
      </c>
      <c r="O194" s="2">
        <v>10</v>
      </c>
      <c r="P194" s="542" t="s">
        <v>76</v>
      </c>
      <c r="Q194" s="543"/>
      <c r="R194" s="11"/>
      <c r="S194" s="27">
        <f t="shared" si="51"/>
        <v>3832</v>
      </c>
      <c r="T194" s="25">
        <f t="shared" si="52"/>
        <v>3818</v>
      </c>
      <c r="U194" s="25">
        <f t="shared" si="53"/>
        <v>3729</v>
      </c>
      <c r="V194" s="25">
        <f t="shared" ref="V194:AA194" si="72">SUM(V116,V115,V117,V118,V112,V140)</f>
        <v>2441</v>
      </c>
      <c r="W194" s="25">
        <f t="shared" si="72"/>
        <v>50</v>
      </c>
      <c r="X194" s="25">
        <f t="shared" si="72"/>
        <v>1165</v>
      </c>
      <c r="Y194" s="25">
        <f t="shared" si="72"/>
        <v>73</v>
      </c>
      <c r="Z194" s="25">
        <f t="shared" si="72"/>
        <v>89</v>
      </c>
      <c r="AA194" s="25">
        <f t="shared" si="72"/>
        <v>14</v>
      </c>
      <c r="AC194" s="2">
        <v>10</v>
      </c>
      <c r="AD194" s="542" t="s">
        <v>76</v>
      </c>
      <c r="AE194" s="543"/>
      <c r="AF194" s="11"/>
      <c r="AG194" s="33">
        <f t="shared" si="46"/>
        <v>1.882121807465619</v>
      </c>
      <c r="AH194" s="32">
        <f t="shared" si="32"/>
        <v>1.8817151306062099</v>
      </c>
      <c r="AI194" s="32">
        <f t="shared" si="33"/>
        <v>1.8861911987860394</v>
      </c>
      <c r="AJ194" s="32">
        <f t="shared" si="34"/>
        <v>2.0774468085106381</v>
      </c>
      <c r="AK194" s="32">
        <f t="shared" si="35"/>
        <v>1.1363636363636365</v>
      </c>
      <c r="AL194" s="32">
        <f t="shared" si="36"/>
        <v>1.6203059805285118</v>
      </c>
      <c r="AM194" s="32">
        <f t="shared" si="37"/>
        <v>1.8717948717948718</v>
      </c>
      <c r="AN194" s="32">
        <f t="shared" si="38"/>
        <v>1.7115384615384615</v>
      </c>
      <c r="AO194" s="32">
        <f t="shared" si="39"/>
        <v>2</v>
      </c>
    </row>
    <row r="195" spans="1:41" ht="13.5" customHeight="1">
      <c r="A195" s="2">
        <v>11</v>
      </c>
      <c r="B195" s="542" t="s">
        <v>77</v>
      </c>
      <c r="C195" s="543"/>
      <c r="D195" s="11"/>
      <c r="E195" s="27">
        <f t="shared" si="47"/>
        <v>2971</v>
      </c>
      <c r="F195" s="25">
        <f t="shared" si="48"/>
        <v>2962</v>
      </c>
      <c r="G195" s="25">
        <f t="shared" si="49"/>
        <v>2890</v>
      </c>
      <c r="H195" s="25">
        <f>SUM(H141,H135,H143,H142)</f>
        <v>1657</v>
      </c>
      <c r="I195" s="25">
        <f t="shared" ref="I195:M195" si="73">SUM(I141,I135,I143,I142)</f>
        <v>384</v>
      </c>
      <c r="J195" s="25">
        <f t="shared" si="73"/>
        <v>766</v>
      </c>
      <c r="K195" s="25">
        <f t="shared" si="73"/>
        <v>83</v>
      </c>
      <c r="L195" s="25">
        <f t="shared" si="73"/>
        <v>72</v>
      </c>
      <c r="M195" s="25">
        <f t="shared" si="73"/>
        <v>9</v>
      </c>
      <c r="O195" s="2">
        <v>11</v>
      </c>
      <c r="P195" s="542" t="s">
        <v>77</v>
      </c>
      <c r="Q195" s="543"/>
      <c r="R195" s="11"/>
      <c r="S195" s="27">
        <f t="shared" si="51"/>
        <v>5715</v>
      </c>
      <c r="T195" s="25">
        <f t="shared" si="52"/>
        <v>5696</v>
      </c>
      <c r="U195" s="25">
        <f t="shared" si="53"/>
        <v>5582</v>
      </c>
      <c r="V195" s="25">
        <f t="shared" ref="V195:AA195" si="74">SUM(V141,V135,V143,V142)</f>
        <v>3564</v>
      </c>
      <c r="W195" s="25">
        <f t="shared" si="74"/>
        <v>610</v>
      </c>
      <c r="X195" s="25">
        <f t="shared" si="74"/>
        <v>1249</v>
      </c>
      <c r="Y195" s="25">
        <f t="shared" si="74"/>
        <v>159</v>
      </c>
      <c r="Z195" s="25">
        <f t="shared" si="74"/>
        <v>114</v>
      </c>
      <c r="AA195" s="25">
        <f t="shared" si="74"/>
        <v>19</v>
      </c>
      <c r="AC195" s="2">
        <v>11</v>
      </c>
      <c r="AD195" s="542" t="s">
        <v>77</v>
      </c>
      <c r="AE195" s="543"/>
      <c r="AF195" s="11"/>
      <c r="AG195" s="33">
        <f t="shared" si="46"/>
        <v>1.9235947492426793</v>
      </c>
      <c r="AH195" s="32">
        <f t="shared" si="32"/>
        <v>1.9230249831195139</v>
      </c>
      <c r="AI195" s="32">
        <f t="shared" si="33"/>
        <v>1.9314878892733565</v>
      </c>
      <c r="AJ195" s="32">
        <f t="shared" si="34"/>
        <v>2.1508750754375376</v>
      </c>
      <c r="AK195" s="32">
        <f t="shared" si="35"/>
        <v>1.5885416666666667</v>
      </c>
      <c r="AL195" s="32">
        <f t="shared" si="36"/>
        <v>1.6305483028720626</v>
      </c>
      <c r="AM195" s="32">
        <f t="shared" si="37"/>
        <v>1.9156626506024097</v>
      </c>
      <c r="AN195" s="32">
        <f t="shared" si="38"/>
        <v>1.5833333333333333</v>
      </c>
      <c r="AO195" s="32">
        <f t="shared" si="39"/>
        <v>2.1111111111111112</v>
      </c>
    </row>
    <row r="196" spans="1:41" ht="13.5" customHeight="1">
      <c r="A196" s="2">
        <v>12</v>
      </c>
      <c r="B196" s="542" t="s">
        <v>78</v>
      </c>
      <c r="C196" s="543"/>
      <c r="D196" s="11"/>
      <c r="E196" s="27">
        <f t="shared" si="47"/>
        <v>3312</v>
      </c>
      <c r="F196" s="25">
        <f t="shared" si="48"/>
        <v>3294</v>
      </c>
      <c r="G196" s="25">
        <f t="shared" si="49"/>
        <v>3211</v>
      </c>
      <c r="H196" s="25">
        <f>SUM(H121,H127,H132)</f>
        <v>2497</v>
      </c>
      <c r="I196" s="25">
        <f t="shared" ref="I196:M196" si="75">SUM(I121,I127,I132)</f>
        <v>30</v>
      </c>
      <c r="J196" s="25">
        <f t="shared" si="75"/>
        <v>642</v>
      </c>
      <c r="K196" s="25">
        <f t="shared" si="75"/>
        <v>42</v>
      </c>
      <c r="L196" s="25">
        <f t="shared" si="75"/>
        <v>83</v>
      </c>
      <c r="M196" s="25">
        <f t="shared" si="75"/>
        <v>18</v>
      </c>
      <c r="O196" s="2">
        <v>12</v>
      </c>
      <c r="P196" s="542" t="s">
        <v>78</v>
      </c>
      <c r="Q196" s="543"/>
      <c r="R196" s="11"/>
      <c r="S196" s="27">
        <f t="shared" si="51"/>
        <v>6830</v>
      </c>
      <c r="T196" s="25">
        <f t="shared" si="52"/>
        <v>6787</v>
      </c>
      <c r="U196" s="25">
        <f t="shared" si="53"/>
        <v>6640</v>
      </c>
      <c r="V196" s="25">
        <f t="shared" ref="V196:AA196" si="76">SUM(V121,V127,V132)</f>
        <v>5296</v>
      </c>
      <c r="W196" s="25">
        <f t="shared" si="76"/>
        <v>61</v>
      </c>
      <c r="X196" s="25">
        <f t="shared" si="76"/>
        <v>1198</v>
      </c>
      <c r="Y196" s="25">
        <f t="shared" si="76"/>
        <v>85</v>
      </c>
      <c r="Z196" s="25">
        <f t="shared" si="76"/>
        <v>147</v>
      </c>
      <c r="AA196" s="25">
        <f t="shared" si="76"/>
        <v>43</v>
      </c>
      <c r="AC196" s="2">
        <v>12</v>
      </c>
      <c r="AD196" s="542" t="s">
        <v>78</v>
      </c>
      <c r="AE196" s="543"/>
      <c r="AF196" s="11"/>
      <c r="AG196" s="33">
        <f t="shared" si="46"/>
        <v>2.0621980676328504</v>
      </c>
      <c r="AH196" s="32">
        <f t="shared" si="32"/>
        <v>2.0604128718882819</v>
      </c>
      <c r="AI196" s="32">
        <f t="shared" si="33"/>
        <v>2.067891622547493</v>
      </c>
      <c r="AJ196" s="32">
        <f t="shared" si="34"/>
        <v>2.1209451341609933</v>
      </c>
      <c r="AK196" s="32">
        <f t="shared" si="35"/>
        <v>2.0333333333333332</v>
      </c>
      <c r="AL196" s="32">
        <f t="shared" si="36"/>
        <v>1.8660436137071652</v>
      </c>
      <c r="AM196" s="32">
        <f t="shared" si="37"/>
        <v>2.0238095238095237</v>
      </c>
      <c r="AN196" s="32">
        <f t="shared" si="38"/>
        <v>1.7710843373493976</v>
      </c>
      <c r="AO196" s="32">
        <f t="shared" si="39"/>
        <v>2.3888888888888888</v>
      </c>
    </row>
    <row r="197" spans="1:41" ht="13.5" customHeight="1">
      <c r="A197" s="2">
        <v>13</v>
      </c>
      <c r="B197" s="542" t="s">
        <v>79</v>
      </c>
      <c r="C197" s="543"/>
      <c r="D197" s="11"/>
      <c r="E197" s="27">
        <f t="shared" si="47"/>
        <v>2991</v>
      </c>
      <c r="F197" s="25">
        <f t="shared" si="48"/>
        <v>2964</v>
      </c>
      <c r="G197" s="25">
        <f t="shared" si="49"/>
        <v>2895</v>
      </c>
      <c r="H197" s="25">
        <f>SUM(H36,H25)</f>
        <v>2373</v>
      </c>
      <c r="I197" s="25">
        <f t="shared" ref="I197:M197" si="77">SUM(I36,I25)</f>
        <v>227</v>
      </c>
      <c r="J197" s="25">
        <f t="shared" si="77"/>
        <v>276</v>
      </c>
      <c r="K197" s="25">
        <f t="shared" si="77"/>
        <v>19</v>
      </c>
      <c r="L197" s="25">
        <f t="shared" si="77"/>
        <v>69</v>
      </c>
      <c r="M197" s="25">
        <f t="shared" si="77"/>
        <v>27</v>
      </c>
      <c r="O197" s="2">
        <v>13</v>
      </c>
      <c r="P197" s="542" t="s">
        <v>79</v>
      </c>
      <c r="Q197" s="543"/>
      <c r="R197" s="11"/>
      <c r="S197" s="27">
        <f t="shared" si="51"/>
        <v>6710</v>
      </c>
      <c r="T197" s="25">
        <f t="shared" si="52"/>
        <v>6667</v>
      </c>
      <c r="U197" s="25">
        <f t="shared" si="53"/>
        <v>6531</v>
      </c>
      <c r="V197" s="25">
        <f t="shared" ref="V197:AA197" si="78">SUM(V36,V25)</f>
        <v>5563</v>
      </c>
      <c r="W197" s="25">
        <f t="shared" si="78"/>
        <v>346</v>
      </c>
      <c r="X197" s="25">
        <f t="shared" si="78"/>
        <v>583</v>
      </c>
      <c r="Y197" s="25">
        <f t="shared" si="78"/>
        <v>39</v>
      </c>
      <c r="Z197" s="25">
        <f t="shared" si="78"/>
        <v>136</v>
      </c>
      <c r="AA197" s="25">
        <f t="shared" si="78"/>
        <v>43</v>
      </c>
      <c r="AC197" s="2">
        <v>13</v>
      </c>
      <c r="AD197" s="542" t="s">
        <v>79</v>
      </c>
      <c r="AE197" s="543"/>
      <c r="AF197" s="11"/>
      <c r="AG197" s="33">
        <f t="shared" si="46"/>
        <v>2.2433968572383818</v>
      </c>
      <c r="AH197" s="32">
        <f t="shared" si="32"/>
        <v>2.2493252361673415</v>
      </c>
      <c r="AI197" s="32">
        <f t="shared" si="33"/>
        <v>2.255958549222798</v>
      </c>
      <c r="AJ197" s="32">
        <f t="shared" si="34"/>
        <v>2.344289928360725</v>
      </c>
      <c r="AK197" s="32">
        <f t="shared" si="35"/>
        <v>1.5242290748898679</v>
      </c>
      <c r="AL197" s="32">
        <f t="shared" si="36"/>
        <v>2.11231884057971</v>
      </c>
      <c r="AM197" s="32">
        <f t="shared" si="37"/>
        <v>2.0526315789473686</v>
      </c>
      <c r="AN197" s="32">
        <f t="shared" si="38"/>
        <v>1.9710144927536233</v>
      </c>
      <c r="AO197" s="32">
        <f t="shared" si="39"/>
        <v>1.5925925925925926</v>
      </c>
    </row>
    <row r="198" spans="1:41" ht="13.5" customHeight="1">
      <c r="A198" s="2">
        <v>14</v>
      </c>
      <c r="B198" s="542" t="s">
        <v>80</v>
      </c>
      <c r="C198" s="543"/>
      <c r="D198" s="11" t="s">
        <v>609</v>
      </c>
      <c r="E198" s="27">
        <f t="shared" si="47"/>
        <v>3162</v>
      </c>
      <c r="F198" s="25">
        <f t="shared" si="48"/>
        <v>3146</v>
      </c>
      <c r="G198" s="25">
        <f t="shared" si="49"/>
        <v>3088</v>
      </c>
      <c r="H198" s="25">
        <f>SUM(H56,H51,H60)</f>
        <v>2315</v>
      </c>
      <c r="I198" s="25">
        <f t="shared" ref="I198:M198" si="79">SUM(I56,I51,I60)</f>
        <v>468</v>
      </c>
      <c r="J198" s="25">
        <f t="shared" si="79"/>
        <v>285</v>
      </c>
      <c r="K198" s="25">
        <f t="shared" si="79"/>
        <v>20</v>
      </c>
      <c r="L198" s="25">
        <f t="shared" si="79"/>
        <v>58</v>
      </c>
      <c r="M198" s="25">
        <f t="shared" si="79"/>
        <v>16</v>
      </c>
      <c r="O198" s="2">
        <v>14</v>
      </c>
      <c r="P198" s="542" t="s">
        <v>80</v>
      </c>
      <c r="Q198" s="543"/>
      <c r="R198" s="11" t="s">
        <v>593</v>
      </c>
      <c r="S198" s="27">
        <f>SUM(T198,AA198)</f>
        <v>6715</v>
      </c>
      <c r="T198" s="25">
        <f t="shared" si="52"/>
        <v>6681</v>
      </c>
      <c r="U198" s="25">
        <f>SUM(V198:Y198)</f>
        <v>6578</v>
      </c>
      <c r="V198" s="25">
        <f>SUM(V56,V51,V60)</f>
        <v>5134</v>
      </c>
      <c r="W198" s="25">
        <f t="shared" ref="W198:AA198" si="80">SUM(W56,W51,W60)</f>
        <v>871</v>
      </c>
      <c r="X198" s="25">
        <f t="shared" si="80"/>
        <v>545</v>
      </c>
      <c r="Y198" s="25">
        <f>SUM(Y56,Y51,Y60)</f>
        <v>28</v>
      </c>
      <c r="Z198" s="25">
        <f t="shared" si="80"/>
        <v>103</v>
      </c>
      <c r="AA198" s="25">
        <f t="shared" si="80"/>
        <v>34</v>
      </c>
      <c r="AC198" s="2">
        <v>14</v>
      </c>
      <c r="AD198" s="542" t="s">
        <v>80</v>
      </c>
      <c r="AE198" s="543"/>
      <c r="AF198" s="11" t="s">
        <v>593</v>
      </c>
      <c r="AG198" s="33">
        <f t="shared" si="46"/>
        <v>2.1236559139784945</v>
      </c>
      <c r="AH198" s="32">
        <f t="shared" ref="AH198:AH202" si="81">IF(F198="-","-",IF(F198="x","x",T198/F198))</f>
        <v>2.1236490781945325</v>
      </c>
      <c r="AI198" s="32">
        <f t="shared" ref="AI198:AI202" si="82">IF(G198="-","-",IF(G198="x","x",U198/G198))</f>
        <v>2.1301813471502591</v>
      </c>
      <c r="AJ198" s="32">
        <f t="shared" ref="AJ198:AJ202" si="83">IF(H198="-","-",IF(H198="x","x",V198/H198))</f>
        <v>2.2177105831533477</v>
      </c>
      <c r="AK198" s="32">
        <f t="shared" ref="AK198:AK202" si="84">IF(I198="-","-",IF(I198="x","x",W198/I198))</f>
        <v>1.8611111111111112</v>
      </c>
      <c r="AL198" s="32">
        <f t="shared" ref="AL198:AL202" si="85">IF(J198="-","-",IF(J198="x","x",X198/J198))</f>
        <v>1.9122807017543859</v>
      </c>
      <c r="AM198" s="32">
        <f t="shared" ref="AM198:AM202" si="86">IF(K198="-","-",IF(K198="x","x",Y198/K198))</f>
        <v>1.4</v>
      </c>
      <c r="AN198" s="32">
        <f t="shared" ref="AN198:AN202" si="87">IF(L198="-","-",IF(L198="x","x",Z198/L198))</f>
        <v>1.7758620689655173</v>
      </c>
      <c r="AO198" s="32">
        <f t="shared" ref="AO198:AO202" si="88">IF(M198="-","-",IF(M198="x","x",AA198/M198))</f>
        <v>2.125</v>
      </c>
    </row>
    <row r="199" spans="1:41" ht="13.5" customHeight="1">
      <c r="A199" s="2">
        <v>15</v>
      </c>
      <c r="B199" s="542" t="s">
        <v>81</v>
      </c>
      <c r="C199" s="543"/>
      <c r="D199" s="11"/>
      <c r="E199" s="27">
        <f t="shared" si="47"/>
        <v>5512</v>
      </c>
      <c r="F199" s="25">
        <f t="shared" si="48"/>
        <v>5462</v>
      </c>
      <c r="G199" s="25">
        <f t="shared" si="49"/>
        <v>5375</v>
      </c>
      <c r="H199" s="25">
        <f>SUM(H144,H145,H151)</f>
        <v>4145</v>
      </c>
      <c r="I199" s="25">
        <f t="shared" ref="I199:M199" si="89">SUM(I144,I145,I151)</f>
        <v>399</v>
      </c>
      <c r="J199" s="25">
        <f t="shared" si="89"/>
        <v>792</v>
      </c>
      <c r="K199" s="25">
        <f t="shared" si="89"/>
        <v>39</v>
      </c>
      <c r="L199" s="25">
        <f t="shared" si="89"/>
        <v>87</v>
      </c>
      <c r="M199" s="25">
        <f t="shared" si="89"/>
        <v>50</v>
      </c>
      <c r="O199" s="2">
        <v>15</v>
      </c>
      <c r="P199" s="542" t="s">
        <v>81</v>
      </c>
      <c r="Q199" s="543"/>
      <c r="R199" s="11"/>
      <c r="S199" s="27">
        <f t="shared" si="51"/>
        <v>12425</v>
      </c>
      <c r="T199" s="25">
        <f t="shared" si="52"/>
        <v>12341</v>
      </c>
      <c r="U199" s="25">
        <f t="shared" si="53"/>
        <v>12181</v>
      </c>
      <c r="V199" s="25">
        <f t="shared" ref="V199:AA199" si="90">SUM(V144,V145,V151)</f>
        <v>9699</v>
      </c>
      <c r="W199" s="25">
        <f t="shared" si="90"/>
        <v>832</v>
      </c>
      <c r="X199" s="25">
        <f t="shared" si="90"/>
        <v>1575</v>
      </c>
      <c r="Y199" s="25">
        <f t="shared" si="90"/>
        <v>75</v>
      </c>
      <c r="Z199" s="25">
        <f t="shared" si="90"/>
        <v>160</v>
      </c>
      <c r="AA199" s="25">
        <f t="shared" si="90"/>
        <v>84</v>
      </c>
      <c r="AC199" s="2">
        <v>15</v>
      </c>
      <c r="AD199" s="542" t="s">
        <v>81</v>
      </c>
      <c r="AE199" s="543"/>
      <c r="AF199" s="11"/>
      <c r="AG199" s="33">
        <f t="shared" ref="AG199:AG202" si="91">IF(E199="-","-",IF(E199="x","x",S199/E199))</f>
        <v>2.2541727140783743</v>
      </c>
      <c r="AH199" s="32">
        <f t="shared" si="81"/>
        <v>2.2594287806664224</v>
      </c>
      <c r="AI199" s="32">
        <f t="shared" si="82"/>
        <v>2.2662325581395351</v>
      </c>
      <c r="AJ199" s="32">
        <f t="shared" si="83"/>
        <v>2.3399276236429434</v>
      </c>
      <c r="AK199" s="32">
        <f t="shared" si="84"/>
        <v>2.0852130325814535</v>
      </c>
      <c r="AL199" s="32">
        <f t="shared" si="85"/>
        <v>1.9886363636363635</v>
      </c>
      <c r="AM199" s="32">
        <f t="shared" si="86"/>
        <v>1.9230769230769231</v>
      </c>
      <c r="AN199" s="32">
        <f t="shared" si="87"/>
        <v>1.8390804597701149</v>
      </c>
      <c r="AO199" s="32">
        <f t="shared" si="88"/>
        <v>1.68</v>
      </c>
    </row>
    <row r="200" spans="1:41" ht="13.5" customHeight="1">
      <c r="A200" s="2">
        <v>16</v>
      </c>
      <c r="B200" s="542" t="s">
        <v>82</v>
      </c>
      <c r="C200" s="543"/>
      <c r="D200" s="11"/>
      <c r="E200" s="27">
        <f t="shared" ref="E200:E202" si="92">SUM(F200,M200)</f>
        <v>4719</v>
      </c>
      <c r="F200" s="25">
        <f t="shared" ref="F200:F202" si="93">SUM(G200,L200)</f>
        <v>4694</v>
      </c>
      <c r="G200" s="25">
        <f t="shared" ref="G200:G202" si="94">SUM(H200:K200)</f>
        <v>4610</v>
      </c>
      <c r="H200" s="25">
        <f>SUM(H156,H165,H171,H161)</f>
        <v>3245</v>
      </c>
      <c r="I200" s="25">
        <f t="shared" ref="I200:M200" si="95">SUM(I156,I165,I171,I161)</f>
        <v>495</v>
      </c>
      <c r="J200" s="25">
        <f t="shared" si="95"/>
        <v>803</v>
      </c>
      <c r="K200" s="25">
        <f t="shared" si="95"/>
        <v>67</v>
      </c>
      <c r="L200" s="25">
        <f t="shared" si="95"/>
        <v>84</v>
      </c>
      <c r="M200" s="25">
        <f t="shared" si="95"/>
        <v>25</v>
      </c>
      <c r="O200" s="2">
        <v>16</v>
      </c>
      <c r="P200" s="542" t="s">
        <v>82</v>
      </c>
      <c r="Q200" s="543"/>
      <c r="R200" s="11"/>
      <c r="S200" s="27">
        <f t="shared" ref="S200:S202" si="96">SUM(T200,AA200)</f>
        <v>10457</v>
      </c>
      <c r="T200" s="25">
        <f t="shared" ref="T200:T202" si="97">SUM(U200,Z200)</f>
        <v>10401</v>
      </c>
      <c r="U200" s="25">
        <f t="shared" ref="U200:U202" si="98">SUM(V200:Y200)</f>
        <v>10245</v>
      </c>
      <c r="V200" s="25">
        <f t="shared" ref="V200:AA200" si="99">SUM(V156,V165,V171,V161)</f>
        <v>7665</v>
      </c>
      <c r="W200" s="25">
        <f t="shared" si="99"/>
        <v>931</v>
      </c>
      <c r="X200" s="25">
        <f t="shared" si="99"/>
        <v>1493</v>
      </c>
      <c r="Y200" s="25">
        <f t="shared" si="99"/>
        <v>156</v>
      </c>
      <c r="Z200" s="25">
        <f t="shared" si="99"/>
        <v>156</v>
      </c>
      <c r="AA200" s="25">
        <f t="shared" si="99"/>
        <v>56</v>
      </c>
      <c r="AC200" s="2">
        <v>16</v>
      </c>
      <c r="AD200" s="542" t="s">
        <v>82</v>
      </c>
      <c r="AE200" s="543"/>
      <c r="AF200" s="11"/>
      <c r="AG200" s="33">
        <f t="shared" si="91"/>
        <v>2.2159355795719433</v>
      </c>
      <c r="AH200" s="32">
        <f t="shared" si="81"/>
        <v>2.215807413719642</v>
      </c>
      <c r="AI200" s="32">
        <f t="shared" si="82"/>
        <v>2.2223427331887202</v>
      </c>
      <c r="AJ200" s="32">
        <f t="shared" si="83"/>
        <v>2.3620955315870571</v>
      </c>
      <c r="AK200" s="32">
        <f t="shared" si="84"/>
        <v>1.8808080808080807</v>
      </c>
      <c r="AL200" s="32">
        <f t="shared" si="85"/>
        <v>1.8592777085927772</v>
      </c>
      <c r="AM200" s="32">
        <f t="shared" si="86"/>
        <v>2.3283582089552239</v>
      </c>
      <c r="AN200" s="32">
        <f t="shared" si="87"/>
        <v>1.8571428571428572</v>
      </c>
      <c r="AO200" s="32">
        <f t="shared" si="88"/>
        <v>2.2400000000000002</v>
      </c>
    </row>
    <row r="201" spans="1:41" ht="13.5" customHeight="1">
      <c r="A201" s="2">
        <v>17</v>
      </c>
      <c r="B201" s="542" t="s">
        <v>83</v>
      </c>
      <c r="C201" s="543"/>
      <c r="D201" s="11"/>
      <c r="E201" s="27">
        <f t="shared" si="92"/>
        <v>4900</v>
      </c>
      <c r="F201" s="25">
        <f t="shared" si="93"/>
        <v>4823</v>
      </c>
      <c r="G201" s="25">
        <f t="shared" si="94"/>
        <v>4651</v>
      </c>
      <c r="H201" s="25">
        <f>SUM(H177,H172,H173,H174,H175,H176)</f>
        <v>3689</v>
      </c>
      <c r="I201" s="25">
        <f t="shared" ref="I201:M201" si="100">SUM(I177,I172,I173,I174,I175,I176)</f>
        <v>182</v>
      </c>
      <c r="J201" s="25">
        <f t="shared" si="100"/>
        <v>740</v>
      </c>
      <c r="K201" s="25">
        <f t="shared" si="100"/>
        <v>40</v>
      </c>
      <c r="L201" s="25">
        <f t="shared" si="100"/>
        <v>172</v>
      </c>
      <c r="M201" s="25">
        <f t="shared" si="100"/>
        <v>77</v>
      </c>
      <c r="O201" s="2">
        <v>17</v>
      </c>
      <c r="P201" s="542" t="s">
        <v>83</v>
      </c>
      <c r="Q201" s="543"/>
      <c r="R201" s="11"/>
      <c r="S201" s="27">
        <f t="shared" si="96"/>
        <v>10443</v>
      </c>
      <c r="T201" s="25">
        <f t="shared" si="97"/>
        <v>10351</v>
      </c>
      <c r="U201" s="25">
        <f t="shared" si="98"/>
        <v>10036</v>
      </c>
      <c r="V201" s="25">
        <f t="shared" ref="V201:AA201" si="101">SUM(V177,V172,V173,V174,V175,V176)</f>
        <v>8421</v>
      </c>
      <c r="W201" s="25">
        <f t="shared" si="101"/>
        <v>379</v>
      </c>
      <c r="X201" s="25">
        <f t="shared" si="101"/>
        <v>1166</v>
      </c>
      <c r="Y201" s="25">
        <f t="shared" si="101"/>
        <v>70</v>
      </c>
      <c r="Z201" s="25">
        <f t="shared" si="101"/>
        <v>315</v>
      </c>
      <c r="AA201" s="25">
        <f t="shared" si="101"/>
        <v>92</v>
      </c>
      <c r="AC201" s="2">
        <v>17</v>
      </c>
      <c r="AD201" s="542" t="s">
        <v>83</v>
      </c>
      <c r="AE201" s="543"/>
      <c r="AF201" s="11"/>
      <c r="AG201" s="33">
        <f t="shared" si="91"/>
        <v>2.1312244897959185</v>
      </c>
      <c r="AH201" s="32">
        <f t="shared" si="81"/>
        <v>2.1461745801368441</v>
      </c>
      <c r="AI201" s="32">
        <f t="shared" si="82"/>
        <v>2.1578155235433241</v>
      </c>
      <c r="AJ201" s="32">
        <f t="shared" si="83"/>
        <v>2.2827324478178368</v>
      </c>
      <c r="AK201" s="32">
        <f t="shared" si="84"/>
        <v>2.0824175824175826</v>
      </c>
      <c r="AL201" s="32">
        <f t="shared" si="85"/>
        <v>1.5756756756756756</v>
      </c>
      <c r="AM201" s="32">
        <f t="shared" si="86"/>
        <v>1.75</v>
      </c>
      <c r="AN201" s="32">
        <f t="shared" si="87"/>
        <v>1.8313953488372092</v>
      </c>
      <c r="AO201" s="32">
        <f t="shared" si="88"/>
        <v>1.1948051948051948</v>
      </c>
    </row>
    <row r="202" spans="1:41" ht="13.5" customHeight="1">
      <c r="A202" s="2">
        <v>18</v>
      </c>
      <c r="B202" s="542" t="s">
        <v>84</v>
      </c>
      <c r="C202" s="543"/>
      <c r="D202" s="11"/>
      <c r="E202" s="27">
        <f t="shared" si="92"/>
        <v>1714</v>
      </c>
      <c r="F202" s="25">
        <f t="shared" si="93"/>
        <v>1700</v>
      </c>
      <c r="G202" s="25">
        <f t="shared" si="94"/>
        <v>1659</v>
      </c>
      <c r="H202" s="25">
        <f>SUM(H7,H11,H15,H19)</f>
        <v>1246</v>
      </c>
      <c r="I202" s="25">
        <f t="shared" ref="I202:M202" si="102">SUM(I7,I11,I15,I19)</f>
        <v>343</v>
      </c>
      <c r="J202" s="25">
        <f t="shared" si="102"/>
        <v>65</v>
      </c>
      <c r="K202" s="25">
        <f t="shared" si="102"/>
        <v>5</v>
      </c>
      <c r="L202" s="25">
        <f t="shared" si="102"/>
        <v>41</v>
      </c>
      <c r="M202" s="25">
        <f t="shared" si="102"/>
        <v>14</v>
      </c>
      <c r="O202" s="2">
        <v>18</v>
      </c>
      <c r="P202" s="542" t="s">
        <v>84</v>
      </c>
      <c r="Q202" s="543"/>
      <c r="R202" s="11"/>
      <c r="S202" s="27">
        <f t="shared" si="96"/>
        <v>3458</v>
      </c>
      <c r="T202" s="25">
        <f t="shared" si="97"/>
        <v>3429</v>
      </c>
      <c r="U202" s="25">
        <f t="shared" si="98"/>
        <v>3356</v>
      </c>
      <c r="V202" s="25">
        <f t="shared" ref="V202:AA202" si="103">SUM(V7,V11,V15,V19)</f>
        <v>2660</v>
      </c>
      <c r="W202" s="25">
        <f t="shared" si="103"/>
        <v>549</v>
      </c>
      <c r="X202" s="25">
        <f t="shared" si="103"/>
        <v>140</v>
      </c>
      <c r="Y202" s="25">
        <f t="shared" si="103"/>
        <v>7</v>
      </c>
      <c r="Z202" s="25">
        <f t="shared" si="103"/>
        <v>73</v>
      </c>
      <c r="AA202" s="25">
        <f t="shared" si="103"/>
        <v>29</v>
      </c>
      <c r="AC202" s="2">
        <v>18</v>
      </c>
      <c r="AD202" s="542" t="s">
        <v>84</v>
      </c>
      <c r="AE202" s="543"/>
      <c r="AF202" s="11"/>
      <c r="AG202" s="33">
        <f t="shared" si="91"/>
        <v>2.0175029171528589</v>
      </c>
      <c r="AH202" s="32">
        <f t="shared" si="81"/>
        <v>2.0170588235294118</v>
      </c>
      <c r="AI202" s="32">
        <f t="shared" si="82"/>
        <v>2.0229053646775164</v>
      </c>
      <c r="AJ202" s="32">
        <f t="shared" si="83"/>
        <v>2.1348314606741572</v>
      </c>
      <c r="AK202" s="32">
        <f t="shared" si="84"/>
        <v>1.6005830903790088</v>
      </c>
      <c r="AL202" s="32">
        <f t="shared" si="85"/>
        <v>2.1538461538461537</v>
      </c>
      <c r="AM202" s="32">
        <f t="shared" si="86"/>
        <v>1.4</v>
      </c>
      <c r="AN202" s="32">
        <f t="shared" si="87"/>
        <v>1.7804878048780488</v>
      </c>
      <c r="AO202" s="32">
        <f t="shared" si="88"/>
        <v>2.0714285714285716</v>
      </c>
    </row>
    <row r="203" spans="1:41">
      <c r="A203" s="1" t="s">
        <v>612</v>
      </c>
      <c r="O203" s="1" t="s">
        <v>612</v>
      </c>
      <c r="AC203" s="1" t="s">
        <v>612</v>
      </c>
    </row>
    <row r="204" spans="1:41">
      <c r="A204" s="1" t="s">
        <v>613</v>
      </c>
      <c r="O204" s="1" t="s">
        <v>613</v>
      </c>
      <c r="AC204" s="1" t="s">
        <v>613</v>
      </c>
    </row>
    <row r="205" spans="1:41">
      <c r="A205" s="1" t="s">
        <v>606</v>
      </c>
      <c r="O205" s="1" t="s">
        <v>606</v>
      </c>
      <c r="AC205" s="1" t="s">
        <v>606</v>
      </c>
    </row>
    <row r="206" spans="1:41">
      <c r="A206" s="1" t="s">
        <v>391</v>
      </c>
      <c r="O206" s="1" t="s">
        <v>391</v>
      </c>
      <c r="AC206" s="1" t="s">
        <v>391</v>
      </c>
    </row>
  </sheetData>
  <mergeCells count="93">
    <mergeCell ref="B185:C185"/>
    <mergeCell ref="M2:M5"/>
    <mergeCell ref="L3:L5"/>
    <mergeCell ref="K4:K5"/>
    <mergeCell ref="J4:J5"/>
    <mergeCell ref="G3:K3"/>
    <mergeCell ref="F3:F5"/>
    <mergeCell ref="F2:L2"/>
    <mergeCell ref="E2:E5"/>
    <mergeCell ref="A6:C6"/>
    <mergeCell ref="I4:I5"/>
    <mergeCell ref="H4:H5"/>
    <mergeCell ref="G4:G5"/>
    <mergeCell ref="A2:C5"/>
    <mergeCell ref="B197:C197"/>
    <mergeCell ref="B186:C186"/>
    <mergeCell ref="B187:C187"/>
    <mergeCell ref="B188:C188"/>
    <mergeCell ref="B189:C189"/>
    <mergeCell ref="B190:C190"/>
    <mergeCell ref="B191:C191"/>
    <mergeCell ref="B192:C192"/>
    <mergeCell ref="B193:C193"/>
    <mergeCell ref="B194:C194"/>
    <mergeCell ref="B195:C195"/>
    <mergeCell ref="B196:C196"/>
    <mergeCell ref="B198:C198"/>
    <mergeCell ref="B199:C199"/>
    <mergeCell ref="B200:C200"/>
    <mergeCell ref="B201:C201"/>
    <mergeCell ref="B202:C202"/>
    <mergeCell ref="P188:Q188"/>
    <mergeCell ref="S2:S5"/>
    <mergeCell ref="T2:Z2"/>
    <mergeCell ref="O2:Q5"/>
    <mergeCell ref="AA2:AA5"/>
    <mergeCell ref="T3:T5"/>
    <mergeCell ref="U3:Y3"/>
    <mergeCell ref="Z3:Z5"/>
    <mergeCell ref="U4:U5"/>
    <mergeCell ref="V4:V5"/>
    <mergeCell ref="W4:W5"/>
    <mergeCell ref="X4:X5"/>
    <mergeCell ref="Y4:Y5"/>
    <mergeCell ref="O6:Q6"/>
    <mergeCell ref="P185:Q185"/>
    <mergeCell ref="P186:Q186"/>
    <mergeCell ref="P187:Q187"/>
    <mergeCell ref="AH2:AN2"/>
    <mergeCell ref="AO2:AO5"/>
    <mergeCell ref="AH3:AH5"/>
    <mergeCell ref="AI3:AM3"/>
    <mergeCell ref="AN3:AN5"/>
    <mergeCell ref="AI4:AI5"/>
    <mergeCell ref="AJ4:AJ5"/>
    <mergeCell ref="AK4:AK5"/>
    <mergeCell ref="AL4:AL5"/>
    <mergeCell ref="AM4:AM5"/>
    <mergeCell ref="AC6:AE6"/>
    <mergeCell ref="AD185:AE185"/>
    <mergeCell ref="P201:Q201"/>
    <mergeCell ref="P202:Q202"/>
    <mergeCell ref="AC2:AE5"/>
    <mergeCell ref="AG2:AG5"/>
    <mergeCell ref="P195:Q195"/>
    <mergeCell ref="P196:Q196"/>
    <mergeCell ref="P197:Q197"/>
    <mergeCell ref="P198:Q198"/>
    <mergeCell ref="P199:Q199"/>
    <mergeCell ref="P200:Q200"/>
    <mergeCell ref="P189:Q189"/>
    <mergeCell ref="P190:Q190"/>
    <mergeCell ref="P191:Q191"/>
    <mergeCell ref="P192:Q192"/>
    <mergeCell ref="P193:Q193"/>
    <mergeCell ref="P194:Q194"/>
    <mergeCell ref="AD197:AE197"/>
    <mergeCell ref="AD186:AE186"/>
    <mergeCell ref="AD187:AE187"/>
    <mergeCell ref="AD188:AE188"/>
    <mergeCell ref="AD189:AE189"/>
    <mergeCell ref="AD190:AE190"/>
    <mergeCell ref="AD191:AE191"/>
    <mergeCell ref="AD192:AE192"/>
    <mergeCell ref="AD193:AE193"/>
    <mergeCell ref="AD194:AE194"/>
    <mergeCell ref="AD195:AE195"/>
    <mergeCell ref="AD196:AE196"/>
    <mergeCell ref="AD198:AE198"/>
    <mergeCell ref="AD199:AE199"/>
    <mergeCell ref="AD200:AE200"/>
    <mergeCell ref="AD201:AE201"/>
    <mergeCell ref="AD202:AE202"/>
  </mergeCells>
  <phoneticPr fontId="1"/>
  <pageMargins left="0.70866141732283472" right="0.70866141732283472" top="0.74803149606299213" bottom="0.74803149606299213" header="0.31496062992125984" footer="0.31496062992125984"/>
  <pageSetup paperSize="9" scale="63" orientation="portrait" r:id="rId1"/>
  <rowBreaks count="2" manualBreakCount="2">
    <brk id="69" max="16383" man="1"/>
    <brk id="134" max="16383" man="1"/>
  </rowBreaks>
  <colBreaks count="2" manualBreakCount="2">
    <brk id="14" max="1048575" man="1"/>
    <brk id="28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>
    <tabColor rgb="FFFFC000"/>
  </sheetPr>
  <dimension ref="A1:AM204"/>
  <sheetViews>
    <sheetView topLeftCell="A160" zoomScale="80" zoomScaleNormal="80" workbookViewId="0">
      <selection activeCell="N205" sqref="N205"/>
    </sheetView>
  </sheetViews>
  <sheetFormatPr defaultRowHeight="13.5"/>
  <cols>
    <col min="2" max="2" width="11.875" bestFit="1" customWidth="1"/>
    <col min="3" max="3" width="13" bestFit="1" customWidth="1"/>
    <col min="4" max="4" width="12.375" bestFit="1" customWidth="1"/>
    <col min="5" max="5" width="11" bestFit="1" customWidth="1"/>
    <col min="6" max="6" width="14.25" bestFit="1" customWidth="1"/>
    <col min="7" max="7" width="7.25" bestFit="1" customWidth="1"/>
    <col min="8" max="8" width="11" bestFit="1" customWidth="1"/>
    <col min="9" max="9" width="10" bestFit="1" customWidth="1"/>
  </cols>
  <sheetData>
    <row r="1" spans="1:39">
      <c r="A1" t="s">
        <v>411</v>
      </c>
    </row>
    <row r="2" spans="1:39">
      <c r="A2" t="s">
        <v>573</v>
      </c>
    </row>
    <row r="3" spans="1:39">
      <c r="A3">
        <v>3</v>
      </c>
    </row>
    <row r="4" spans="1:39">
      <c r="A4">
        <v>4</v>
      </c>
      <c r="J4" t="s">
        <v>574</v>
      </c>
      <c r="T4" t="s">
        <v>575</v>
      </c>
      <c r="AD4" t="s">
        <v>576</v>
      </c>
    </row>
    <row r="5" spans="1:39" s="94" customFormat="1" ht="67.5">
      <c r="A5" s="94">
        <v>5</v>
      </c>
      <c r="B5" s="94" t="s">
        <v>517</v>
      </c>
      <c r="C5" s="94" t="s">
        <v>518</v>
      </c>
      <c r="D5" s="94" t="s">
        <v>413</v>
      </c>
      <c r="E5" s="94" t="s">
        <v>416</v>
      </c>
      <c r="F5" s="94" t="s">
        <v>417</v>
      </c>
      <c r="G5" s="94" t="s">
        <v>519</v>
      </c>
      <c r="H5" s="94" t="s">
        <v>418</v>
      </c>
      <c r="I5" s="94" t="s">
        <v>520</v>
      </c>
      <c r="J5" s="94" t="s">
        <v>577</v>
      </c>
      <c r="K5" s="94" t="s">
        <v>578</v>
      </c>
      <c r="L5" s="94" t="s">
        <v>579</v>
      </c>
      <c r="M5" s="94" t="s">
        <v>580</v>
      </c>
      <c r="N5" s="94" t="s">
        <v>581</v>
      </c>
      <c r="O5" s="94" t="s">
        <v>582</v>
      </c>
      <c r="P5" s="94" t="s">
        <v>583</v>
      </c>
      <c r="Q5" s="94" t="s">
        <v>584</v>
      </c>
      <c r="R5" s="94" t="s">
        <v>585</v>
      </c>
      <c r="S5" s="94" t="s">
        <v>586</v>
      </c>
      <c r="T5" s="94" t="s">
        <v>587</v>
      </c>
      <c r="U5" s="94" t="s">
        <v>578</v>
      </c>
      <c r="V5" s="94" t="s">
        <v>579</v>
      </c>
      <c r="W5" s="94" t="s">
        <v>580</v>
      </c>
      <c r="X5" s="94" t="s">
        <v>581</v>
      </c>
      <c r="Y5" s="94" t="s">
        <v>582</v>
      </c>
      <c r="Z5" s="94" t="s">
        <v>583</v>
      </c>
      <c r="AA5" s="94" t="s">
        <v>584</v>
      </c>
      <c r="AB5" s="94" t="s">
        <v>585</v>
      </c>
      <c r="AC5" s="94" t="s">
        <v>586</v>
      </c>
      <c r="AD5" s="94" t="s">
        <v>587</v>
      </c>
      <c r="AE5" s="94" t="s">
        <v>578</v>
      </c>
      <c r="AF5" s="94" t="s">
        <v>579</v>
      </c>
      <c r="AG5" s="94" t="s">
        <v>580</v>
      </c>
      <c r="AH5" s="94" t="s">
        <v>581</v>
      </c>
      <c r="AI5" s="94" t="s">
        <v>582</v>
      </c>
      <c r="AJ5" s="94" t="s">
        <v>583</v>
      </c>
      <c r="AK5" s="94" t="s">
        <v>584</v>
      </c>
      <c r="AL5" s="94" t="s">
        <v>585</v>
      </c>
      <c r="AM5" s="94" t="s">
        <v>586</v>
      </c>
    </row>
    <row r="6" spans="1:39">
      <c r="A6">
        <v>6704</v>
      </c>
      <c r="C6">
        <v>1</v>
      </c>
      <c r="G6">
        <v>0</v>
      </c>
      <c r="J6" s="91">
        <v>52615</v>
      </c>
      <c r="K6" s="91">
        <v>52205</v>
      </c>
      <c r="L6" s="91">
        <v>51087</v>
      </c>
      <c r="M6" s="91">
        <v>34426</v>
      </c>
      <c r="N6" s="91">
        <v>3337</v>
      </c>
      <c r="O6" s="91">
        <v>12503</v>
      </c>
      <c r="P6" s="91">
        <v>821</v>
      </c>
      <c r="Q6" s="91">
        <v>1118</v>
      </c>
      <c r="R6" s="91">
        <v>410</v>
      </c>
      <c r="S6" s="91" t="s">
        <v>313</v>
      </c>
      <c r="T6" s="91">
        <v>106082</v>
      </c>
      <c r="U6" s="91">
        <v>105369</v>
      </c>
      <c r="V6" s="91">
        <v>103452</v>
      </c>
      <c r="W6" s="91">
        <v>75811</v>
      </c>
      <c r="X6" s="91">
        <v>6017</v>
      </c>
      <c r="Y6" s="91">
        <v>20163</v>
      </c>
      <c r="Z6" s="91">
        <v>1461</v>
      </c>
      <c r="AA6" s="91">
        <v>1917</v>
      </c>
      <c r="AB6" s="91">
        <v>713</v>
      </c>
      <c r="AC6" s="91" t="s">
        <v>313</v>
      </c>
      <c r="AD6" s="91">
        <v>2.0161899999999999</v>
      </c>
      <c r="AE6" s="91">
        <v>2.01837</v>
      </c>
      <c r="AF6" s="91">
        <v>2.02502</v>
      </c>
      <c r="AG6" s="91">
        <v>2.20214</v>
      </c>
      <c r="AH6" s="91">
        <v>1.8031200000000001</v>
      </c>
      <c r="AI6" s="91">
        <v>1.6126499999999999</v>
      </c>
      <c r="AJ6" s="91">
        <v>1.7795399999999999</v>
      </c>
      <c r="AK6" s="91">
        <v>1.7146699999999999</v>
      </c>
      <c r="AL6" s="91">
        <v>1.73902</v>
      </c>
      <c r="AM6" s="91" t="s">
        <v>313</v>
      </c>
    </row>
    <row r="7" spans="1:39">
      <c r="A7">
        <v>6874</v>
      </c>
      <c r="B7">
        <v>710</v>
      </c>
      <c r="C7">
        <v>2</v>
      </c>
      <c r="G7">
        <v>1</v>
      </c>
      <c r="H7" t="s">
        <v>419</v>
      </c>
      <c r="J7" s="91">
        <v>321</v>
      </c>
      <c r="K7" s="91">
        <v>320</v>
      </c>
      <c r="L7" s="91">
        <v>317</v>
      </c>
      <c r="M7" s="91">
        <v>279</v>
      </c>
      <c r="N7" s="91">
        <v>16</v>
      </c>
      <c r="O7" s="91">
        <v>20</v>
      </c>
      <c r="P7" s="91">
        <v>2</v>
      </c>
      <c r="Q7" s="91">
        <v>3</v>
      </c>
      <c r="R7" s="91">
        <v>1</v>
      </c>
      <c r="S7" s="91" t="s">
        <v>313</v>
      </c>
      <c r="T7" s="91">
        <v>644</v>
      </c>
      <c r="U7" s="91">
        <v>641</v>
      </c>
      <c r="V7" s="91">
        <v>636</v>
      </c>
      <c r="W7" s="91">
        <v>553</v>
      </c>
      <c r="X7" s="91">
        <v>35</v>
      </c>
      <c r="Y7" s="91">
        <v>45</v>
      </c>
      <c r="Z7" s="91">
        <v>3</v>
      </c>
      <c r="AA7" s="91">
        <v>5</v>
      </c>
      <c r="AB7" s="91">
        <v>3</v>
      </c>
      <c r="AC7" s="91" t="s">
        <v>313</v>
      </c>
      <c r="AD7" s="91">
        <v>2.00623</v>
      </c>
      <c r="AE7" s="91">
        <v>2.0031300000000001</v>
      </c>
      <c r="AF7" s="91">
        <v>2.00631</v>
      </c>
      <c r="AG7" s="91">
        <v>1.9820800000000001</v>
      </c>
      <c r="AH7" s="91">
        <v>2.1875</v>
      </c>
      <c r="AI7" s="91">
        <v>2.25</v>
      </c>
      <c r="AJ7" s="91">
        <v>1.5</v>
      </c>
      <c r="AK7" s="91">
        <v>1.6666700000000001</v>
      </c>
      <c r="AL7" s="91">
        <v>3</v>
      </c>
      <c r="AM7" s="91" t="s">
        <v>313</v>
      </c>
    </row>
    <row r="8" spans="1:39">
      <c r="A8">
        <v>6875</v>
      </c>
      <c r="B8">
        <v>71001</v>
      </c>
      <c r="C8">
        <v>3</v>
      </c>
      <c r="G8">
        <v>2</v>
      </c>
      <c r="H8" t="s">
        <v>419</v>
      </c>
      <c r="I8" t="s">
        <v>535</v>
      </c>
      <c r="J8" s="91">
        <v>284</v>
      </c>
      <c r="K8" s="91">
        <v>283</v>
      </c>
      <c r="L8" s="91">
        <v>280</v>
      </c>
      <c r="M8" s="91">
        <v>242</v>
      </c>
      <c r="N8" s="91">
        <v>16</v>
      </c>
      <c r="O8" s="91">
        <v>20</v>
      </c>
      <c r="P8" s="91">
        <v>2</v>
      </c>
      <c r="Q8" s="91">
        <v>3</v>
      </c>
      <c r="R8" s="91">
        <v>1</v>
      </c>
      <c r="S8" s="91" t="s">
        <v>313</v>
      </c>
      <c r="T8" s="91">
        <v>577</v>
      </c>
      <c r="U8" s="91">
        <v>574</v>
      </c>
      <c r="V8" s="91">
        <v>569</v>
      </c>
      <c r="W8" s="91">
        <v>486</v>
      </c>
      <c r="X8" s="91">
        <v>35</v>
      </c>
      <c r="Y8" s="91">
        <v>45</v>
      </c>
      <c r="Z8" s="91">
        <v>3</v>
      </c>
      <c r="AA8" s="91">
        <v>5</v>
      </c>
      <c r="AB8" s="91">
        <v>3</v>
      </c>
      <c r="AC8" s="91" t="s">
        <v>313</v>
      </c>
      <c r="AD8" s="91">
        <v>2.0316900000000002</v>
      </c>
      <c r="AE8" s="91">
        <v>2.02827</v>
      </c>
      <c r="AF8" s="91">
        <v>2.0321400000000001</v>
      </c>
      <c r="AG8" s="91">
        <v>2.0082599999999999</v>
      </c>
      <c r="AH8" s="91">
        <v>2.1875</v>
      </c>
      <c r="AI8" s="91">
        <v>2.25</v>
      </c>
      <c r="AJ8" s="91">
        <v>1.5</v>
      </c>
      <c r="AK8" s="91">
        <v>1.6666700000000001</v>
      </c>
      <c r="AL8" s="91">
        <v>3</v>
      </c>
      <c r="AM8" s="91" t="s">
        <v>313</v>
      </c>
    </row>
    <row r="9" spans="1:39">
      <c r="A9">
        <v>6876</v>
      </c>
      <c r="B9">
        <v>71002</v>
      </c>
      <c r="C9">
        <v>3</v>
      </c>
      <c r="G9">
        <v>3</v>
      </c>
      <c r="H9" t="s">
        <v>419</v>
      </c>
      <c r="I9" t="s">
        <v>536</v>
      </c>
      <c r="J9" s="91">
        <v>37</v>
      </c>
      <c r="K9" s="91">
        <v>37</v>
      </c>
      <c r="L9" s="91">
        <v>37</v>
      </c>
      <c r="M9" s="91">
        <v>37</v>
      </c>
      <c r="N9" s="91" t="s">
        <v>313</v>
      </c>
      <c r="O9" s="91" t="s">
        <v>313</v>
      </c>
      <c r="P9" s="91" t="s">
        <v>313</v>
      </c>
      <c r="Q9" s="91" t="s">
        <v>313</v>
      </c>
      <c r="R9" s="91" t="s">
        <v>313</v>
      </c>
      <c r="S9" s="91" t="s">
        <v>313</v>
      </c>
      <c r="T9" s="91">
        <v>67</v>
      </c>
      <c r="U9" s="91">
        <v>67</v>
      </c>
      <c r="V9" s="91">
        <v>67</v>
      </c>
      <c r="W9" s="91">
        <v>67</v>
      </c>
      <c r="X9" s="91" t="s">
        <v>313</v>
      </c>
      <c r="Y9" s="91" t="s">
        <v>313</v>
      </c>
      <c r="Z9" s="91" t="s">
        <v>313</v>
      </c>
      <c r="AA9" s="91" t="s">
        <v>313</v>
      </c>
      <c r="AB9" s="91" t="s">
        <v>313</v>
      </c>
      <c r="AC9" s="91" t="s">
        <v>313</v>
      </c>
      <c r="AD9" s="91">
        <v>1.81081</v>
      </c>
      <c r="AE9" s="91">
        <v>1.81081</v>
      </c>
      <c r="AF9" s="91">
        <v>1.81081</v>
      </c>
      <c r="AG9" s="91">
        <v>1.81081</v>
      </c>
      <c r="AH9" s="91" t="s">
        <v>313</v>
      </c>
      <c r="AI9" s="91" t="s">
        <v>313</v>
      </c>
      <c r="AJ9" s="91" t="s">
        <v>313</v>
      </c>
      <c r="AK9" s="91" t="s">
        <v>313</v>
      </c>
      <c r="AL9" s="91" t="s">
        <v>313</v>
      </c>
      <c r="AM9" s="91" t="s">
        <v>313</v>
      </c>
    </row>
    <row r="10" spans="1:39">
      <c r="A10">
        <v>6877</v>
      </c>
      <c r="B10">
        <v>71003</v>
      </c>
      <c r="C10">
        <v>3</v>
      </c>
      <c r="G10">
        <v>4</v>
      </c>
      <c r="H10" t="s">
        <v>419</v>
      </c>
      <c r="I10" t="s">
        <v>537</v>
      </c>
      <c r="J10" s="91" t="s">
        <v>313</v>
      </c>
      <c r="K10" s="91" t="s">
        <v>313</v>
      </c>
      <c r="L10" s="91" t="s">
        <v>313</v>
      </c>
      <c r="M10" s="91" t="s">
        <v>313</v>
      </c>
      <c r="N10" s="91" t="s">
        <v>313</v>
      </c>
      <c r="O10" s="91" t="s">
        <v>313</v>
      </c>
      <c r="P10" s="91" t="s">
        <v>313</v>
      </c>
      <c r="Q10" s="91" t="s">
        <v>313</v>
      </c>
      <c r="R10" s="91" t="s">
        <v>313</v>
      </c>
      <c r="S10" s="91" t="s">
        <v>313</v>
      </c>
      <c r="T10" s="91" t="s">
        <v>313</v>
      </c>
      <c r="U10" s="91" t="s">
        <v>313</v>
      </c>
      <c r="V10" s="91" t="s">
        <v>313</v>
      </c>
      <c r="W10" s="91" t="s">
        <v>313</v>
      </c>
      <c r="X10" s="91" t="s">
        <v>313</v>
      </c>
      <c r="Y10" s="91" t="s">
        <v>313</v>
      </c>
      <c r="Z10" s="91" t="s">
        <v>313</v>
      </c>
      <c r="AA10" s="91" t="s">
        <v>313</v>
      </c>
      <c r="AB10" s="91" t="s">
        <v>313</v>
      </c>
      <c r="AC10" s="91" t="s">
        <v>313</v>
      </c>
      <c r="AD10" s="91" t="s">
        <v>313</v>
      </c>
      <c r="AE10" s="91" t="s">
        <v>313</v>
      </c>
      <c r="AF10" s="91" t="s">
        <v>313</v>
      </c>
      <c r="AG10" s="91" t="s">
        <v>313</v>
      </c>
      <c r="AH10" s="91" t="s">
        <v>313</v>
      </c>
      <c r="AI10" s="91" t="s">
        <v>313</v>
      </c>
      <c r="AJ10" s="91" t="s">
        <v>313</v>
      </c>
      <c r="AK10" s="91" t="s">
        <v>313</v>
      </c>
      <c r="AL10" s="91" t="s">
        <v>313</v>
      </c>
      <c r="AM10" s="91" t="s">
        <v>313</v>
      </c>
    </row>
    <row r="11" spans="1:39">
      <c r="A11">
        <v>6870</v>
      </c>
      <c r="B11">
        <v>700</v>
      </c>
      <c r="C11">
        <v>2</v>
      </c>
      <c r="G11">
        <v>5</v>
      </c>
      <c r="H11" t="s">
        <v>420</v>
      </c>
      <c r="J11" s="91">
        <v>111</v>
      </c>
      <c r="K11" s="91">
        <v>110</v>
      </c>
      <c r="L11" s="91">
        <v>110</v>
      </c>
      <c r="M11" s="91">
        <v>108</v>
      </c>
      <c r="N11" s="91" t="s">
        <v>313</v>
      </c>
      <c r="O11" s="91">
        <v>2</v>
      </c>
      <c r="P11" s="91" t="s">
        <v>313</v>
      </c>
      <c r="Q11" s="91" t="s">
        <v>313</v>
      </c>
      <c r="R11" s="91">
        <v>1</v>
      </c>
      <c r="S11" s="91" t="s">
        <v>313</v>
      </c>
      <c r="T11" s="91">
        <v>223</v>
      </c>
      <c r="U11" s="91">
        <v>219</v>
      </c>
      <c r="V11" s="91">
        <v>219</v>
      </c>
      <c r="W11" s="91">
        <v>217</v>
      </c>
      <c r="X11" s="91" t="s">
        <v>313</v>
      </c>
      <c r="Y11" s="91">
        <v>2</v>
      </c>
      <c r="Z11" s="91" t="s">
        <v>313</v>
      </c>
      <c r="AA11" s="91" t="s">
        <v>313</v>
      </c>
      <c r="AB11" s="91">
        <v>4</v>
      </c>
      <c r="AC11" s="91" t="s">
        <v>313</v>
      </c>
      <c r="AD11" s="91">
        <v>2.00901</v>
      </c>
      <c r="AE11" s="91">
        <v>1.99091</v>
      </c>
      <c r="AF11" s="91">
        <v>1.99091</v>
      </c>
      <c r="AG11" s="91">
        <v>2.0092599999999998</v>
      </c>
      <c r="AH11" s="91" t="s">
        <v>313</v>
      </c>
      <c r="AI11" s="91">
        <v>1</v>
      </c>
      <c r="AJ11" s="91" t="s">
        <v>313</v>
      </c>
      <c r="AK11" s="91" t="s">
        <v>313</v>
      </c>
      <c r="AL11" s="91">
        <v>4</v>
      </c>
      <c r="AM11" s="91" t="s">
        <v>313</v>
      </c>
    </row>
    <row r="12" spans="1:39">
      <c r="A12">
        <v>6871</v>
      </c>
      <c r="B12">
        <v>70001</v>
      </c>
      <c r="C12">
        <v>3</v>
      </c>
      <c r="G12">
        <v>6</v>
      </c>
      <c r="H12" t="s">
        <v>420</v>
      </c>
      <c r="I12" t="s">
        <v>535</v>
      </c>
      <c r="J12" s="91">
        <v>82</v>
      </c>
      <c r="K12" s="91">
        <v>81</v>
      </c>
      <c r="L12" s="91">
        <v>81</v>
      </c>
      <c r="M12" s="91">
        <v>79</v>
      </c>
      <c r="N12" s="91" t="s">
        <v>313</v>
      </c>
      <c r="O12" s="91">
        <v>2</v>
      </c>
      <c r="P12" s="91" t="s">
        <v>313</v>
      </c>
      <c r="Q12" s="91" t="s">
        <v>313</v>
      </c>
      <c r="R12" s="91">
        <v>1</v>
      </c>
      <c r="S12" s="91" t="s">
        <v>313</v>
      </c>
      <c r="T12" s="91">
        <v>157</v>
      </c>
      <c r="U12" s="91">
        <v>153</v>
      </c>
      <c r="V12" s="91">
        <v>153</v>
      </c>
      <c r="W12" s="91">
        <v>151</v>
      </c>
      <c r="X12" s="91" t="s">
        <v>313</v>
      </c>
      <c r="Y12" s="91">
        <v>2</v>
      </c>
      <c r="Z12" s="91" t="s">
        <v>313</v>
      </c>
      <c r="AA12" s="91" t="s">
        <v>313</v>
      </c>
      <c r="AB12" s="91">
        <v>4</v>
      </c>
      <c r="AC12" s="91" t="s">
        <v>313</v>
      </c>
      <c r="AD12" s="91">
        <v>1.9146300000000001</v>
      </c>
      <c r="AE12" s="91">
        <v>1.88889</v>
      </c>
      <c r="AF12" s="91">
        <v>1.88889</v>
      </c>
      <c r="AG12" s="91">
        <v>1.9113899999999999</v>
      </c>
      <c r="AH12" s="91" t="s">
        <v>313</v>
      </c>
      <c r="AI12" s="91">
        <v>1</v>
      </c>
      <c r="AJ12" s="91" t="s">
        <v>313</v>
      </c>
      <c r="AK12" s="91" t="s">
        <v>313</v>
      </c>
      <c r="AL12" s="91">
        <v>4</v>
      </c>
      <c r="AM12" s="91" t="s">
        <v>313</v>
      </c>
    </row>
    <row r="13" spans="1:39">
      <c r="A13">
        <v>6872</v>
      </c>
      <c r="B13">
        <v>70002</v>
      </c>
      <c r="C13">
        <v>3</v>
      </c>
      <c r="G13">
        <v>7</v>
      </c>
      <c r="H13" t="s">
        <v>420</v>
      </c>
      <c r="I13" t="s">
        <v>536</v>
      </c>
      <c r="J13" s="91">
        <v>29</v>
      </c>
      <c r="K13" s="91">
        <v>29</v>
      </c>
      <c r="L13" s="91">
        <v>29</v>
      </c>
      <c r="M13" s="91">
        <v>29</v>
      </c>
      <c r="N13" s="91" t="s">
        <v>313</v>
      </c>
      <c r="O13" s="91" t="s">
        <v>313</v>
      </c>
      <c r="P13" s="91" t="s">
        <v>313</v>
      </c>
      <c r="Q13" s="91" t="s">
        <v>313</v>
      </c>
      <c r="R13" s="91" t="s">
        <v>313</v>
      </c>
      <c r="S13" s="91" t="s">
        <v>313</v>
      </c>
      <c r="T13" s="91">
        <v>66</v>
      </c>
      <c r="U13" s="91">
        <v>66</v>
      </c>
      <c r="V13" s="91">
        <v>66</v>
      </c>
      <c r="W13" s="91">
        <v>66</v>
      </c>
      <c r="X13" s="91" t="s">
        <v>313</v>
      </c>
      <c r="Y13" s="91" t="s">
        <v>313</v>
      </c>
      <c r="Z13" s="91" t="s">
        <v>313</v>
      </c>
      <c r="AA13" s="91" t="s">
        <v>313</v>
      </c>
      <c r="AB13" s="91" t="s">
        <v>313</v>
      </c>
      <c r="AC13" s="91" t="s">
        <v>313</v>
      </c>
      <c r="AD13" s="91">
        <v>2.2758600000000002</v>
      </c>
      <c r="AE13" s="91">
        <v>2.2758600000000002</v>
      </c>
      <c r="AF13" s="91">
        <v>2.2758600000000002</v>
      </c>
      <c r="AG13" s="91">
        <v>2.2758600000000002</v>
      </c>
      <c r="AH13" s="91" t="s">
        <v>313</v>
      </c>
      <c r="AI13" s="91" t="s">
        <v>313</v>
      </c>
      <c r="AJ13" s="91" t="s">
        <v>313</v>
      </c>
      <c r="AK13" s="91" t="s">
        <v>313</v>
      </c>
      <c r="AL13" s="91" t="s">
        <v>313</v>
      </c>
      <c r="AM13" s="91" t="s">
        <v>313</v>
      </c>
    </row>
    <row r="14" spans="1:39">
      <c r="A14">
        <v>6873</v>
      </c>
      <c r="B14">
        <v>70003</v>
      </c>
      <c r="C14">
        <v>3</v>
      </c>
      <c r="G14">
        <v>8</v>
      </c>
      <c r="H14" t="s">
        <v>420</v>
      </c>
      <c r="I14" t="s">
        <v>537</v>
      </c>
      <c r="J14" s="91" t="s">
        <v>313</v>
      </c>
      <c r="K14" s="91" t="s">
        <v>313</v>
      </c>
      <c r="L14" s="91" t="s">
        <v>313</v>
      </c>
      <c r="M14" s="91" t="s">
        <v>313</v>
      </c>
      <c r="N14" s="91" t="s">
        <v>313</v>
      </c>
      <c r="O14" s="91" t="s">
        <v>313</v>
      </c>
      <c r="P14" s="91" t="s">
        <v>313</v>
      </c>
      <c r="Q14" s="91" t="s">
        <v>313</v>
      </c>
      <c r="R14" s="91" t="s">
        <v>313</v>
      </c>
      <c r="S14" s="91" t="s">
        <v>313</v>
      </c>
      <c r="T14" s="91" t="s">
        <v>313</v>
      </c>
      <c r="U14" s="91" t="s">
        <v>313</v>
      </c>
      <c r="V14" s="91" t="s">
        <v>313</v>
      </c>
      <c r="W14" s="91" t="s">
        <v>313</v>
      </c>
      <c r="X14" s="91" t="s">
        <v>313</v>
      </c>
      <c r="Y14" s="91" t="s">
        <v>313</v>
      </c>
      <c r="Z14" s="91" t="s">
        <v>313</v>
      </c>
      <c r="AA14" s="91" t="s">
        <v>313</v>
      </c>
      <c r="AB14" s="91" t="s">
        <v>313</v>
      </c>
      <c r="AC14" s="91" t="s">
        <v>313</v>
      </c>
      <c r="AD14" s="91" t="s">
        <v>313</v>
      </c>
      <c r="AE14" s="91" t="s">
        <v>313</v>
      </c>
      <c r="AF14" s="91" t="s">
        <v>313</v>
      </c>
      <c r="AG14" s="91" t="s">
        <v>313</v>
      </c>
      <c r="AH14" s="91" t="s">
        <v>313</v>
      </c>
      <c r="AI14" s="91" t="s">
        <v>313</v>
      </c>
      <c r="AJ14" s="91" t="s">
        <v>313</v>
      </c>
      <c r="AK14" s="91" t="s">
        <v>313</v>
      </c>
      <c r="AL14" s="91" t="s">
        <v>313</v>
      </c>
      <c r="AM14" s="91" t="s">
        <v>313</v>
      </c>
    </row>
    <row r="15" spans="1:39">
      <c r="A15">
        <v>6866</v>
      </c>
      <c r="B15">
        <v>690</v>
      </c>
      <c r="C15">
        <v>2</v>
      </c>
      <c r="D15" t="s">
        <v>414</v>
      </c>
      <c r="F15" t="s">
        <v>538</v>
      </c>
      <c r="G15">
        <v>9</v>
      </c>
      <c r="H15" t="s">
        <v>421</v>
      </c>
      <c r="J15" s="91">
        <v>64</v>
      </c>
      <c r="K15" s="91">
        <v>64</v>
      </c>
      <c r="L15" s="91">
        <v>64</v>
      </c>
      <c r="M15" s="91">
        <v>61</v>
      </c>
      <c r="N15" s="91" t="s">
        <v>313</v>
      </c>
      <c r="O15" s="91">
        <v>3</v>
      </c>
      <c r="P15" s="91" t="s">
        <v>313</v>
      </c>
      <c r="Q15" s="91" t="s">
        <v>313</v>
      </c>
      <c r="R15" s="91" t="s">
        <v>313</v>
      </c>
      <c r="S15" s="91" t="s">
        <v>313</v>
      </c>
      <c r="T15" s="91">
        <v>136</v>
      </c>
      <c r="U15" s="91">
        <v>136</v>
      </c>
      <c r="V15" s="91">
        <v>136</v>
      </c>
      <c r="W15" s="91">
        <v>129</v>
      </c>
      <c r="X15" s="91" t="s">
        <v>313</v>
      </c>
      <c r="Y15" s="91">
        <v>7</v>
      </c>
      <c r="Z15" s="91" t="s">
        <v>313</v>
      </c>
      <c r="AA15" s="91" t="s">
        <v>313</v>
      </c>
      <c r="AB15" s="91" t="s">
        <v>313</v>
      </c>
      <c r="AC15" s="91" t="s">
        <v>313</v>
      </c>
      <c r="AD15" s="91">
        <v>2.125</v>
      </c>
      <c r="AE15" s="91">
        <v>2.125</v>
      </c>
      <c r="AF15" s="91">
        <v>2.125</v>
      </c>
      <c r="AG15" s="91">
        <v>2.1147499999999999</v>
      </c>
      <c r="AH15" s="91" t="s">
        <v>313</v>
      </c>
      <c r="AI15" s="91">
        <v>2.3333300000000001</v>
      </c>
      <c r="AJ15" s="91" t="s">
        <v>313</v>
      </c>
      <c r="AK15" s="91" t="s">
        <v>313</v>
      </c>
      <c r="AL15" s="91" t="s">
        <v>313</v>
      </c>
      <c r="AM15" s="91" t="s">
        <v>313</v>
      </c>
    </row>
    <row r="16" spans="1:39">
      <c r="A16">
        <v>6867</v>
      </c>
      <c r="B16">
        <v>69001</v>
      </c>
      <c r="C16">
        <v>3</v>
      </c>
      <c r="D16" t="s">
        <v>415</v>
      </c>
      <c r="E16">
        <v>690</v>
      </c>
      <c r="G16">
        <v>10</v>
      </c>
      <c r="H16" t="s">
        <v>421</v>
      </c>
      <c r="I16" t="s">
        <v>535</v>
      </c>
      <c r="J16" s="91" t="s">
        <v>314</v>
      </c>
      <c r="K16" s="91" t="s">
        <v>314</v>
      </c>
      <c r="L16" s="91" t="s">
        <v>314</v>
      </c>
      <c r="M16" s="91" t="s">
        <v>314</v>
      </c>
      <c r="N16" s="91" t="s">
        <v>314</v>
      </c>
      <c r="O16" s="91" t="s">
        <v>314</v>
      </c>
      <c r="P16" s="91" t="s">
        <v>314</v>
      </c>
      <c r="Q16" s="91" t="s">
        <v>314</v>
      </c>
      <c r="R16" s="91" t="s">
        <v>314</v>
      </c>
      <c r="S16" s="91" t="s">
        <v>314</v>
      </c>
      <c r="T16" s="91" t="s">
        <v>314</v>
      </c>
      <c r="U16" s="91" t="s">
        <v>314</v>
      </c>
      <c r="V16" s="91" t="s">
        <v>314</v>
      </c>
      <c r="W16" s="91" t="s">
        <v>314</v>
      </c>
      <c r="X16" s="91" t="s">
        <v>314</v>
      </c>
      <c r="Y16" s="91" t="s">
        <v>314</v>
      </c>
      <c r="Z16" s="91" t="s">
        <v>314</v>
      </c>
      <c r="AA16" s="91" t="s">
        <v>314</v>
      </c>
      <c r="AB16" s="91" t="s">
        <v>314</v>
      </c>
      <c r="AC16" s="91" t="s">
        <v>314</v>
      </c>
      <c r="AD16" s="91" t="s">
        <v>314</v>
      </c>
      <c r="AE16" s="91" t="s">
        <v>314</v>
      </c>
      <c r="AF16" s="91" t="s">
        <v>314</v>
      </c>
      <c r="AG16" s="91" t="s">
        <v>314</v>
      </c>
      <c r="AH16" s="91" t="s">
        <v>314</v>
      </c>
      <c r="AI16" s="91" t="s">
        <v>314</v>
      </c>
      <c r="AJ16" s="91" t="s">
        <v>314</v>
      </c>
      <c r="AK16" s="91" t="s">
        <v>314</v>
      </c>
      <c r="AL16" s="91" t="s">
        <v>314</v>
      </c>
      <c r="AM16" s="91" t="s">
        <v>314</v>
      </c>
    </row>
    <row r="17" spans="1:39">
      <c r="A17">
        <v>6868</v>
      </c>
      <c r="B17">
        <v>69002</v>
      </c>
      <c r="C17">
        <v>3</v>
      </c>
      <c r="D17" t="s">
        <v>415</v>
      </c>
      <c r="E17">
        <v>690</v>
      </c>
      <c r="G17">
        <v>11</v>
      </c>
      <c r="H17" t="s">
        <v>421</v>
      </c>
      <c r="I17" t="s">
        <v>536</v>
      </c>
      <c r="J17" s="91" t="s">
        <v>314</v>
      </c>
      <c r="K17" s="91" t="s">
        <v>314</v>
      </c>
      <c r="L17" s="91" t="s">
        <v>314</v>
      </c>
      <c r="M17" s="91" t="s">
        <v>314</v>
      </c>
      <c r="N17" s="91" t="s">
        <v>314</v>
      </c>
      <c r="O17" s="91" t="s">
        <v>314</v>
      </c>
      <c r="P17" s="91" t="s">
        <v>314</v>
      </c>
      <c r="Q17" s="91" t="s">
        <v>314</v>
      </c>
      <c r="R17" s="91" t="s">
        <v>314</v>
      </c>
      <c r="S17" s="91" t="s">
        <v>314</v>
      </c>
      <c r="T17" s="91" t="s">
        <v>314</v>
      </c>
      <c r="U17" s="91" t="s">
        <v>314</v>
      </c>
      <c r="V17" s="91" t="s">
        <v>314</v>
      </c>
      <c r="W17" s="91" t="s">
        <v>314</v>
      </c>
      <c r="X17" s="91" t="s">
        <v>314</v>
      </c>
      <c r="Y17" s="91" t="s">
        <v>314</v>
      </c>
      <c r="Z17" s="91" t="s">
        <v>314</v>
      </c>
      <c r="AA17" s="91" t="s">
        <v>314</v>
      </c>
      <c r="AB17" s="91" t="s">
        <v>314</v>
      </c>
      <c r="AC17" s="91" t="s">
        <v>314</v>
      </c>
      <c r="AD17" s="91" t="s">
        <v>314</v>
      </c>
      <c r="AE17" s="91" t="s">
        <v>314</v>
      </c>
      <c r="AF17" s="91" t="s">
        <v>314</v>
      </c>
      <c r="AG17" s="91" t="s">
        <v>314</v>
      </c>
      <c r="AH17" s="91" t="s">
        <v>314</v>
      </c>
      <c r="AI17" s="91" t="s">
        <v>314</v>
      </c>
      <c r="AJ17" s="91" t="s">
        <v>314</v>
      </c>
      <c r="AK17" s="91" t="s">
        <v>314</v>
      </c>
      <c r="AL17" s="91" t="s">
        <v>314</v>
      </c>
      <c r="AM17" s="91" t="s">
        <v>314</v>
      </c>
    </row>
    <row r="18" spans="1:39">
      <c r="A18">
        <v>6869</v>
      </c>
      <c r="B18">
        <v>69003</v>
      </c>
      <c r="C18">
        <v>3</v>
      </c>
      <c r="G18">
        <v>12</v>
      </c>
      <c r="H18" t="s">
        <v>421</v>
      </c>
      <c r="I18" t="s">
        <v>537</v>
      </c>
      <c r="J18" s="91" t="s">
        <v>313</v>
      </c>
      <c r="K18" s="91" t="s">
        <v>313</v>
      </c>
      <c r="L18" s="91" t="s">
        <v>313</v>
      </c>
      <c r="M18" s="91" t="s">
        <v>313</v>
      </c>
      <c r="N18" s="91" t="s">
        <v>313</v>
      </c>
      <c r="O18" s="91" t="s">
        <v>313</v>
      </c>
      <c r="P18" s="91" t="s">
        <v>313</v>
      </c>
      <c r="Q18" s="91" t="s">
        <v>313</v>
      </c>
      <c r="R18" s="91" t="s">
        <v>313</v>
      </c>
      <c r="S18" s="91" t="s">
        <v>313</v>
      </c>
      <c r="T18" s="91" t="s">
        <v>313</v>
      </c>
      <c r="U18" s="91" t="s">
        <v>313</v>
      </c>
      <c r="V18" s="91" t="s">
        <v>313</v>
      </c>
      <c r="W18" s="91" t="s">
        <v>313</v>
      </c>
      <c r="X18" s="91" t="s">
        <v>313</v>
      </c>
      <c r="Y18" s="91" t="s">
        <v>313</v>
      </c>
      <c r="Z18" s="91" t="s">
        <v>313</v>
      </c>
      <c r="AA18" s="91" t="s">
        <v>313</v>
      </c>
      <c r="AB18" s="91" t="s">
        <v>313</v>
      </c>
      <c r="AC18" s="91" t="s">
        <v>313</v>
      </c>
      <c r="AD18" s="91" t="s">
        <v>313</v>
      </c>
      <c r="AE18" s="91" t="s">
        <v>313</v>
      </c>
      <c r="AF18" s="91" t="s">
        <v>313</v>
      </c>
      <c r="AG18" s="91" t="s">
        <v>313</v>
      </c>
      <c r="AH18" s="91" t="s">
        <v>313</v>
      </c>
      <c r="AI18" s="91" t="s">
        <v>313</v>
      </c>
      <c r="AJ18" s="91" t="s">
        <v>313</v>
      </c>
      <c r="AK18" s="91" t="s">
        <v>313</v>
      </c>
      <c r="AL18" s="91" t="s">
        <v>313</v>
      </c>
      <c r="AM18" s="91" t="s">
        <v>313</v>
      </c>
    </row>
    <row r="19" spans="1:39">
      <c r="A19">
        <v>6860</v>
      </c>
      <c r="B19">
        <v>680</v>
      </c>
      <c r="C19">
        <v>2</v>
      </c>
      <c r="G19">
        <v>13</v>
      </c>
      <c r="H19" t="s">
        <v>422</v>
      </c>
      <c r="J19" s="91">
        <v>1218</v>
      </c>
      <c r="K19" s="91">
        <v>1206</v>
      </c>
      <c r="L19" s="91">
        <v>1168</v>
      </c>
      <c r="M19" s="91">
        <v>798</v>
      </c>
      <c r="N19" s="91">
        <v>327</v>
      </c>
      <c r="O19" s="91">
        <v>40</v>
      </c>
      <c r="P19" s="91">
        <v>3</v>
      </c>
      <c r="Q19" s="91">
        <v>38</v>
      </c>
      <c r="R19" s="91">
        <v>12</v>
      </c>
      <c r="S19" s="91" t="s">
        <v>313</v>
      </c>
      <c r="T19" s="91">
        <v>2455</v>
      </c>
      <c r="U19" s="91">
        <v>2433</v>
      </c>
      <c r="V19" s="91">
        <v>2365</v>
      </c>
      <c r="W19" s="91">
        <v>1761</v>
      </c>
      <c r="X19" s="91">
        <v>514</v>
      </c>
      <c r="Y19" s="91">
        <v>86</v>
      </c>
      <c r="Z19" s="91">
        <v>4</v>
      </c>
      <c r="AA19" s="91">
        <v>68</v>
      </c>
      <c r="AB19" s="91">
        <v>22</v>
      </c>
      <c r="AC19" s="91" t="s">
        <v>313</v>
      </c>
      <c r="AD19" s="91">
        <v>2.0156000000000001</v>
      </c>
      <c r="AE19" s="91">
        <v>2.0174099999999999</v>
      </c>
      <c r="AF19" s="91">
        <v>2.0248300000000001</v>
      </c>
      <c r="AG19" s="91">
        <v>2.2067700000000001</v>
      </c>
      <c r="AH19" s="91">
        <v>1.5718700000000001</v>
      </c>
      <c r="AI19" s="91">
        <v>2.15</v>
      </c>
      <c r="AJ19" s="91">
        <v>1.3333299999999999</v>
      </c>
      <c r="AK19" s="91">
        <v>1.7894699999999999</v>
      </c>
      <c r="AL19" s="91">
        <v>1.8333299999999999</v>
      </c>
      <c r="AM19" s="91" t="s">
        <v>313</v>
      </c>
    </row>
    <row r="20" spans="1:39">
      <c r="A20">
        <v>6861</v>
      </c>
      <c r="B20">
        <v>68001</v>
      </c>
      <c r="C20">
        <v>3</v>
      </c>
      <c r="G20">
        <v>14</v>
      </c>
      <c r="H20" t="s">
        <v>422</v>
      </c>
      <c r="I20" t="s">
        <v>535</v>
      </c>
      <c r="J20" s="91">
        <v>592</v>
      </c>
      <c r="K20" s="91">
        <v>589</v>
      </c>
      <c r="L20" s="91">
        <v>572</v>
      </c>
      <c r="M20" s="91">
        <v>285</v>
      </c>
      <c r="N20" s="91">
        <v>266</v>
      </c>
      <c r="O20" s="91">
        <v>20</v>
      </c>
      <c r="P20" s="91">
        <v>1</v>
      </c>
      <c r="Q20" s="91">
        <v>17</v>
      </c>
      <c r="R20" s="91">
        <v>3</v>
      </c>
      <c r="S20" s="91" t="s">
        <v>313</v>
      </c>
      <c r="T20" s="91">
        <v>1155</v>
      </c>
      <c r="U20" s="91">
        <v>1149</v>
      </c>
      <c r="V20" s="91">
        <v>1117</v>
      </c>
      <c r="W20" s="91">
        <v>654</v>
      </c>
      <c r="X20" s="91">
        <v>425</v>
      </c>
      <c r="Y20" s="91">
        <v>37</v>
      </c>
      <c r="Z20" s="91">
        <v>1</v>
      </c>
      <c r="AA20" s="91">
        <v>32</v>
      </c>
      <c r="AB20" s="91">
        <v>6</v>
      </c>
      <c r="AC20" s="91" t="s">
        <v>313</v>
      </c>
      <c r="AD20" s="91">
        <v>1.9510099999999999</v>
      </c>
      <c r="AE20" s="91">
        <v>1.95076</v>
      </c>
      <c r="AF20" s="91">
        <v>1.9528000000000001</v>
      </c>
      <c r="AG20" s="91">
        <v>2.29474</v>
      </c>
      <c r="AH20" s="91">
        <v>1.5977399999999999</v>
      </c>
      <c r="AI20" s="91">
        <v>1.85</v>
      </c>
      <c r="AJ20" s="91">
        <v>1</v>
      </c>
      <c r="AK20" s="91">
        <v>1.88235</v>
      </c>
      <c r="AL20" s="91">
        <v>2</v>
      </c>
      <c r="AM20" s="91" t="s">
        <v>313</v>
      </c>
    </row>
    <row r="21" spans="1:39">
      <c r="A21">
        <v>6862</v>
      </c>
      <c r="B21">
        <v>68002</v>
      </c>
      <c r="C21">
        <v>3</v>
      </c>
      <c r="G21">
        <v>15</v>
      </c>
      <c r="H21" t="s">
        <v>422</v>
      </c>
      <c r="I21" t="s">
        <v>536</v>
      </c>
      <c r="J21" s="91">
        <v>486</v>
      </c>
      <c r="K21" s="91">
        <v>478</v>
      </c>
      <c r="L21" s="91">
        <v>459</v>
      </c>
      <c r="M21" s="91">
        <v>383</v>
      </c>
      <c r="N21" s="91">
        <v>61</v>
      </c>
      <c r="O21" s="91">
        <v>13</v>
      </c>
      <c r="P21" s="91">
        <v>2</v>
      </c>
      <c r="Q21" s="91">
        <v>19</v>
      </c>
      <c r="R21" s="91">
        <v>8</v>
      </c>
      <c r="S21" s="91" t="s">
        <v>313</v>
      </c>
      <c r="T21" s="91">
        <v>1011</v>
      </c>
      <c r="U21" s="91">
        <v>996</v>
      </c>
      <c r="V21" s="91">
        <v>962</v>
      </c>
      <c r="W21" s="91">
        <v>834</v>
      </c>
      <c r="X21" s="91">
        <v>89</v>
      </c>
      <c r="Y21" s="91">
        <v>36</v>
      </c>
      <c r="Z21" s="91">
        <v>3</v>
      </c>
      <c r="AA21" s="91">
        <v>34</v>
      </c>
      <c r="AB21" s="91">
        <v>15</v>
      </c>
      <c r="AC21" s="91" t="s">
        <v>313</v>
      </c>
      <c r="AD21" s="91">
        <v>2.0802499999999999</v>
      </c>
      <c r="AE21" s="91">
        <v>2.0836800000000002</v>
      </c>
      <c r="AF21" s="91">
        <v>2.0958600000000001</v>
      </c>
      <c r="AG21" s="91">
        <v>2.1775500000000001</v>
      </c>
      <c r="AH21" s="91">
        <v>1.45902</v>
      </c>
      <c r="AI21" s="91">
        <v>2.7692299999999999</v>
      </c>
      <c r="AJ21" s="91">
        <v>1.5</v>
      </c>
      <c r="AK21" s="91">
        <v>1.7894699999999999</v>
      </c>
      <c r="AL21" s="91">
        <v>1.875</v>
      </c>
      <c r="AM21" s="91" t="s">
        <v>313</v>
      </c>
    </row>
    <row r="22" spans="1:39">
      <c r="A22">
        <v>6863</v>
      </c>
      <c r="B22">
        <v>68003</v>
      </c>
      <c r="C22">
        <v>3</v>
      </c>
      <c r="G22">
        <v>16</v>
      </c>
      <c r="H22" t="s">
        <v>422</v>
      </c>
      <c r="I22" t="s">
        <v>537</v>
      </c>
      <c r="J22" s="91">
        <v>56</v>
      </c>
      <c r="K22" s="91">
        <v>56</v>
      </c>
      <c r="L22" s="91">
        <v>54</v>
      </c>
      <c r="M22" s="91">
        <v>50</v>
      </c>
      <c r="N22" s="91" t="s">
        <v>313</v>
      </c>
      <c r="O22" s="91">
        <v>4</v>
      </c>
      <c r="P22" s="91" t="s">
        <v>313</v>
      </c>
      <c r="Q22" s="91">
        <v>2</v>
      </c>
      <c r="R22" s="91" t="s">
        <v>313</v>
      </c>
      <c r="S22" s="91" t="s">
        <v>313</v>
      </c>
      <c r="T22" s="91">
        <v>113</v>
      </c>
      <c r="U22" s="91">
        <v>113</v>
      </c>
      <c r="V22" s="91">
        <v>111</v>
      </c>
      <c r="W22" s="91">
        <v>104</v>
      </c>
      <c r="X22" s="91" t="s">
        <v>313</v>
      </c>
      <c r="Y22" s="91">
        <v>7</v>
      </c>
      <c r="Z22" s="91" t="s">
        <v>313</v>
      </c>
      <c r="AA22" s="91">
        <v>2</v>
      </c>
      <c r="AB22" s="91" t="s">
        <v>313</v>
      </c>
      <c r="AC22" s="91" t="s">
        <v>313</v>
      </c>
      <c r="AD22" s="91">
        <v>2.0178600000000002</v>
      </c>
      <c r="AE22" s="91">
        <v>2.0178600000000002</v>
      </c>
      <c r="AF22" s="91">
        <v>2.0555599999999998</v>
      </c>
      <c r="AG22" s="91">
        <v>2.08</v>
      </c>
      <c r="AH22" s="91" t="s">
        <v>313</v>
      </c>
      <c r="AI22" s="91">
        <v>1.75</v>
      </c>
      <c r="AJ22" s="91" t="s">
        <v>313</v>
      </c>
      <c r="AK22" s="91">
        <v>1</v>
      </c>
      <c r="AL22" s="91" t="s">
        <v>313</v>
      </c>
      <c r="AM22" s="91" t="s">
        <v>313</v>
      </c>
    </row>
    <row r="23" spans="1:39">
      <c r="A23">
        <v>6864</v>
      </c>
      <c r="B23">
        <v>68004</v>
      </c>
      <c r="C23">
        <v>3</v>
      </c>
      <c r="G23">
        <v>17</v>
      </c>
      <c r="H23" t="s">
        <v>422</v>
      </c>
      <c r="I23" t="s">
        <v>539</v>
      </c>
      <c r="J23" s="91">
        <v>84</v>
      </c>
      <c r="K23" s="91">
        <v>83</v>
      </c>
      <c r="L23" s="91">
        <v>83</v>
      </c>
      <c r="M23" s="91">
        <v>80</v>
      </c>
      <c r="N23" s="91" t="s">
        <v>313</v>
      </c>
      <c r="O23" s="91">
        <v>3</v>
      </c>
      <c r="P23" s="91" t="s">
        <v>313</v>
      </c>
      <c r="Q23" s="91" t="s">
        <v>313</v>
      </c>
      <c r="R23" s="91">
        <v>1</v>
      </c>
      <c r="S23" s="91" t="s">
        <v>313</v>
      </c>
      <c r="T23" s="91">
        <v>176</v>
      </c>
      <c r="U23" s="91">
        <v>175</v>
      </c>
      <c r="V23" s="91">
        <v>175</v>
      </c>
      <c r="W23" s="91">
        <v>169</v>
      </c>
      <c r="X23" s="91" t="s">
        <v>313</v>
      </c>
      <c r="Y23" s="91">
        <v>6</v>
      </c>
      <c r="Z23" s="91" t="s">
        <v>313</v>
      </c>
      <c r="AA23" s="91" t="s">
        <v>313</v>
      </c>
      <c r="AB23" s="91">
        <v>1</v>
      </c>
      <c r="AC23" s="91" t="s">
        <v>313</v>
      </c>
      <c r="AD23" s="91">
        <v>2.09524</v>
      </c>
      <c r="AE23" s="91">
        <v>2.1084299999999998</v>
      </c>
      <c r="AF23" s="91">
        <v>2.1084299999999998</v>
      </c>
      <c r="AG23" s="91">
        <v>2.1124999999999998</v>
      </c>
      <c r="AH23" s="91" t="s">
        <v>313</v>
      </c>
      <c r="AI23" s="91">
        <v>2</v>
      </c>
      <c r="AJ23" s="91" t="s">
        <v>313</v>
      </c>
      <c r="AK23" s="91" t="s">
        <v>313</v>
      </c>
      <c r="AL23" s="91">
        <v>1</v>
      </c>
      <c r="AM23" s="91" t="s">
        <v>313</v>
      </c>
    </row>
    <row r="24" spans="1:39">
      <c r="A24">
        <v>6865</v>
      </c>
      <c r="B24">
        <v>68005</v>
      </c>
      <c r="C24">
        <v>3</v>
      </c>
      <c r="G24">
        <v>18</v>
      </c>
      <c r="H24" t="s">
        <v>422</v>
      </c>
      <c r="I24" t="s">
        <v>540</v>
      </c>
      <c r="J24" s="91" t="s">
        <v>313</v>
      </c>
      <c r="K24" s="91" t="s">
        <v>313</v>
      </c>
      <c r="L24" s="91" t="s">
        <v>313</v>
      </c>
      <c r="M24" s="91" t="s">
        <v>313</v>
      </c>
      <c r="N24" s="91" t="s">
        <v>313</v>
      </c>
      <c r="O24" s="91" t="s">
        <v>313</v>
      </c>
      <c r="P24" s="91" t="s">
        <v>313</v>
      </c>
      <c r="Q24" s="91" t="s">
        <v>313</v>
      </c>
      <c r="R24" s="91" t="s">
        <v>313</v>
      </c>
      <c r="S24" s="91" t="s">
        <v>313</v>
      </c>
      <c r="T24" s="91" t="s">
        <v>313</v>
      </c>
      <c r="U24" s="91" t="s">
        <v>313</v>
      </c>
      <c r="V24" s="91" t="s">
        <v>313</v>
      </c>
      <c r="W24" s="91" t="s">
        <v>313</v>
      </c>
      <c r="X24" s="91" t="s">
        <v>313</v>
      </c>
      <c r="Y24" s="91" t="s">
        <v>313</v>
      </c>
      <c r="Z24" s="91" t="s">
        <v>313</v>
      </c>
      <c r="AA24" s="91" t="s">
        <v>313</v>
      </c>
      <c r="AB24" s="91" t="s">
        <v>313</v>
      </c>
      <c r="AC24" s="91" t="s">
        <v>313</v>
      </c>
      <c r="AD24" s="91" t="s">
        <v>313</v>
      </c>
      <c r="AE24" s="91" t="s">
        <v>313</v>
      </c>
      <c r="AF24" s="91" t="s">
        <v>313</v>
      </c>
      <c r="AG24" s="91" t="s">
        <v>313</v>
      </c>
      <c r="AH24" s="91" t="s">
        <v>313</v>
      </c>
      <c r="AI24" s="91" t="s">
        <v>313</v>
      </c>
      <c r="AJ24" s="91" t="s">
        <v>313</v>
      </c>
      <c r="AK24" s="91" t="s">
        <v>313</v>
      </c>
      <c r="AL24" s="91" t="s">
        <v>313</v>
      </c>
      <c r="AM24" s="91" t="s">
        <v>313</v>
      </c>
    </row>
    <row r="25" spans="1:39">
      <c r="A25">
        <v>6840</v>
      </c>
      <c r="B25">
        <v>640</v>
      </c>
      <c r="C25">
        <v>2</v>
      </c>
      <c r="G25">
        <v>19</v>
      </c>
      <c r="H25" t="s">
        <v>423</v>
      </c>
      <c r="J25" s="91">
        <v>1448</v>
      </c>
      <c r="K25" s="91">
        <v>1435</v>
      </c>
      <c r="L25" s="91">
        <v>1402</v>
      </c>
      <c r="M25" s="91">
        <v>1048</v>
      </c>
      <c r="N25" s="91">
        <v>227</v>
      </c>
      <c r="O25" s="91">
        <v>112</v>
      </c>
      <c r="P25" s="91">
        <v>15</v>
      </c>
      <c r="Q25" s="91">
        <v>33</v>
      </c>
      <c r="R25" s="91">
        <v>13</v>
      </c>
      <c r="S25" s="91" t="s">
        <v>313</v>
      </c>
      <c r="T25" s="91">
        <v>3079</v>
      </c>
      <c r="U25" s="91">
        <v>3057</v>
      </c>
      <c r="V25" s="91">
        <v>2986</v>
      </c>
      <c r="W25" s="91">
        <v>2378</v>
      </c>
      <c r="X25" s="91">
        <v>346</v>
      </c>
      <c r="Y25" s="91">
        <v>233</v>
      </c>
      <c r="Z25" s="91">
        <v>29</v>
      </c>
      <c r="AA25" s="91">
        <v>71</v>
      </c>
      <c r="AB25" s="91">
        <v>22</v>
      </c>
      <c r="AC25" s="91" t="s">
        <v>313</v>
      </c>
      <c r="AD25" s="91">
        <v>2.1263800000000002</v>
      </c>
      <c r="AE25" s="91">
        <v>2.1303100000000001</v>
      </c>
      <c r="AF25" s="91">
        <v>2.12981</v>
      </c>
      <c r="AG25" s="91">
        <v>2.2690800000000002</v>
      </c>
      <c r="AH25" s="91">
        <v>1.52423</v>
      </c>
      <c r="AI25" s="91">
        <v>2.0803600000000002</v>
      </c>
      <c r="AJ25" s="91">
        <v>1.93333</v>
      </c>
      <c r="AK25" s="91">
        <v>2.1515200000000001</v>
      </c>
      <c r="AL25" s="91">
        <v>1.69231</v>
      </c>
      <c r="AM25" s="91" t="s">
        <v>313</v>
      </c>
    </row>
    <row r="26" spans="1:39">
      <c r="A26">
        <v>6841</v>
      </c>
      <c r="B26">
        <v>64001</v>
      </c>
      <c r="C26">
        <v>3</v>
      </c>
      <c r="G26">
        <v>20</v>
      </c>
      <c r="H26" t="s">
        <v>423</v>
      </c>
      <c r="I26" t="s">
        <v>535</v>
      </c>
      <c r="J26" s="91">
        <v>889</v>
      </c>
      <c r="K26" s="91">
        <v>881</v>
      </c>
      <c r="L26" s="91">
        <v>856</v>
      </c>
      <c r="M26" s="91">
        <v>602</v>
      </c>
      <c r="N26" s="91">
        <v>183</v>
      </c>
      <c r="O26" s="91">
        <v>67</v>
      </c>
      <c r="P26" s="91">
        <v>4</v>
      </c>
      <c r="Q26" s="91">
        <v>25</v>
      </c>
      <c r="R26" s="91">
        <v>8</v>
      </c>
      <c r="S26" s="91" t="s">
        <v>313</v>
      </c>
      <c r="T26" s="91">
        <v>1808</v>
      </c>
      <c r="U26" s="91">
        <v>1796</v>
      </c>
      <c r="V26" s="91">
        <v>1748</v>
      </c>
      <c r="W26" s="91">
        <v>1347</v>
      </c>
      <c r="X26" s="91">
        <v>263</v>
      </c>
      <c r="Y26" s="91">
        <v>133</v>
      </c>
      <c r="Z26" s="91">
        <v>5</v>
      </c>
      <c r="AA26" s="91">
        <v>48</v>
      </c>
      <c r="AB26" s="91">
        <v>12</v>
      </c>
      <c r="AC26" s="91" t="s">
        <v>313</v>
      </c>
      <c r="AD26" s="91">
        <v>2.0337499999999999</v>
      </c>
      <c r="AE26" s="91">
        <v>2.0385900000000001</v>
      </c>
      <c r="AF26" s="91">
        <v>2.0420600000000002</v>
      </c>
      <c r="AG26" s="91">
        <v>2.2375400000000001</v>
      </c>
      <c r="AH26" s="91">
        <v>1.43716</v>
      </c>
      <c r="AI26" s="91">
        <v>1.9850699999999999</v>
      </c>
      <c r="AJ26" s="91">
        <v>1.25</v>
      </c>
      <c r="AK26" s="91">
        <v>1.92</v>
      </c>
      <c r="AL26" s="91">
        <v>1.5</v>
      </c>
      <c r="AM26" s="91" t="s">
        <v>313</v>
      </c>
    </row>
    <row r="27" spans="1:39">
      <c r="A27">
        <v>6842</v>
      </c>
      <c r="B27">
        <v>64002</v>
      </c>
      <c r="C27">
        <v>3</v>
      </c>
      <c r="G27">
        <v>21</v>
      </c>
      <c r="H27" t="s">
        <v>423</v>
      </c>
      <c r="I27" t="s">
        <v>536</v>
      </c>
      <c r="J27" s="91">
        <v>117</v>
      </c>
      <c r="K27" s="91">
        <v>116</v>
      </c>
      <c r="L27" s="91">
        <v>115</v>
      </c>
      <c r="M27" s="91">
        <v>103</v>
      </c>
      <c r="N27" s="91" t="s">
        <v>313</v>
      </c>
      <c r="O27" s="91">
        <v>12</v>
      </c>
      <c r="P27" s="91" t="s">
        <v>313</v>
      </c>
      <c r="Q27" s="91">
        <v>1</v>
      </c>
      <c r="R27" s="91">
        <v>1</v>
      </c>
      <c r="S27" s="91" t="s">
        <v>313</v>
      </c>
      <c r="T27" s="91">
        <v>259</v>
      </c>
      <c r="U27" s="91">
        <v>253</v>
      </c>
      <c r="V27" s="91">
        <v>249</v>
      </c>
      <c r="W27" s="91">
        <v>225</v>
      </c>
      <c r="X27" s="91" t="s">
        <v>313</v>
      </c>
      <c r="Y27" s="91">
        <v>24</v>
      </c>
      <c r="Z27" s="91" t="s">
        <v>313</v>
      </c>
      <c r="AA27" s="91">
        <v>4</v>
      </c>
      <c r="AB27" s="91">
        <v>6</v>
      </c>
      <c r="AC27" s="91" t="s">
        <v>313</v>
      </c>
      <c r="AD27" s="91">
        <v>2.2136800000000001</v>
      </c>
      <c r="AE27" s="91">
        <v>2.1810299999999998</v>
      </c>
      <c r="AF27" s="91">
        <v>2.1652200000000001</v>
      </c>
      <c r="AG27" s="91">
        <v>2.1844700000000001</v>
      </c>
      <c r="AH27" s="91" t="s">
        <v>313</v>
      </c>
      <c r="AI27" s="91">
        <v>2</v>
      </c>
      <c r="AJ27" s="91" t="s">
        <v>313</v>
      </c>
      <c r="AK27" s="91">
        <v>4</v>
      </c>
      <c r="AL27" s="91">
        <v>6</v>
      </c>
      <c r="AM27" s="91" t="s">
        <v>313</v>
      </c>
    </row>
    <row r="28" spans="1:39">
      <c r="A28">
        <v>6843</v>
      </c>
      <c r="B28">
        <v>64003</v>
      </c>
      <c r="C28">
        <v>3</v>
      </c>
      <c r="G28">
        <v>22</v>
      </c>
      <c r="H28" t="s">
        <v>423</v>
      </c>
      <c r="I28" t="s">
        <v>537</v>
      </c>
      <c r="J28" s="91">
        <v>442</v>
      </c>
      <c r="K28" s="91">
        <v>438</v>
      </c>
      <c r="L28" s="91">
        <v>431</v>
      </c>
      <c r="M28" s="91">
        <v>343</v>
      </c>
      <c r="N28" s="91">
        <v>44</v>
      </c>
      <c r="O28" s="91">
        <v>33</v>
      </c>
      <c r="P28" s="91">
        <v>11</v>
      </c>
      <c r="Q28" s="91">
        <v>7</v>
      </c>
      <c r="R28" s="91">
        <v>4</v>
      </c>
      <c r="S28" s="91" t="s">
        <v>313</v>
      </c>
      <c r="T28" s="91">
        <v>1012</v>
      </c>
      <c r="U28" s="91">
        <v>1008</v>
      </c>
      <c r="V28" s="91">
        <v>989</v>
      </c>
      <c r="W28" s="91">
        <v>806</v>
      </c>
      <c r="X28" s="91">
        <v>83</v>
      </c>
      <c r="Y28" s="91">
        <v>76</v>
      </c>
      <c r="Z28" s="91">
        <v>24</v>
      </c>
      <c r="AA28" s="91">
        <v>19</v>
      </c>
      <c r="AB28" s="91">
        <v>4</v>
      </c>
      <c r="AC28" s="91" t="s">
        <v>313</v>
      </c>
      <c r="AD28" s="91">
        <v>2.28959</v>
      </c>
      <c r="AE28" s="91">
        <v>2.3013699999999999</v>
      </c>
      <c r="AF28" s="91">
        <v>2.2946599999999999</v>
      </c>
      <c r="AG28" s="91">
        <v>2.34985</v>
      </c>
      <c r="AH28" s="91">
        <v>1.88636</v>
      </c>
      <c r="AI28" s="91">
        <v>2.3030300000000001</v>
      </c>
      <c r="AJ28" s="91">
        <v>2.1818200000000001</v>
      </c>
      <c r="AK28" s="91">
        <v>2.7142900000000001</v>
      </c>
      <c r="AL28" s="91">
        <v>1</v>
      </c>
      <c r="AM28" s="91" t="s">
        <v>313</v>
      </c>
    </row>
    <row r="29" spans="1:39">
      <c r="A29">
        <v>6844</v>
      </c>
      <c r="B29">
        <v>64004</v>
      </c>
      <c r="C29">
        <v>3</v>
      </c>
      <c r="G29">
        <v>23</v>
      </c>
      <c r="H29" t="s">
        <v>423</v>
      </c>
      <c r="I29" t="s">
        <v>539</v>
      </c>
      <c r="J29" s="91" t="s">
        <v>313</v>
      </c>
      <c r="K29" s="91" t="s">
        <v>313</v>
      </c>
      <c r="L29" s="91" t="s">
        <v>313</v>
      </c>
      <c r="M29" s="91" t="s">
        <v>313</v>
      </c>
      <c r="N29" s="91" t="s">
        <v>313</v>
      </c>
      <c r="O29" s="91" t="s">
        <v>313</v>
      </c>
      <c r="P29" s="91" t="s">
        <v>313</v>
      </c>
      <c r="Q29" s="91" t="s">
        <v>313</v>
      </c>
      <c r="R29" s="91" t="s">
        <v>313</v>
      </c>
      <c r="S29" s="91" t="s">
        <v>313</v>
      </c>
      <c r="T29" s="91" t="s">
        <v>313</v>
      </c>
      <c r="U29" s="91" t="s">
        <v>313</v>
      </c>
      <c r="V29" s="91" t="s">
        <v>313</v>
      </c>
      <c r="W29" s="91" t="s">
        <v>313</v>
      </c>
      <c r="X29" s="91" t="s">
        <v>313</v>
      </c>
      <c r="Y29" s="91" t="s">
        <v>313</v>
      </c>
      <c r="Z29" s="91" t="s">
        <v>313</v>
      </c>
      <c r="AA29" s="91" t="s">
        <v>313</v>
      </c>
      <c r="AB29" s="91" t="s">
        <v>313</v>
      </c>
      <c r="AC29" s="91" t="s">
        <v>313</v>
      </c>
      <c r="AD29" s="91" t="s">
        <v>313</v>
      </c>
      <c r="AE29" s="91" t="s">
        <v>313</v>
      </c>
      <c r="AF29" s="91" t="s">
        <v>313</v>
      </c>
      <c r="AG29" s="91" t="s">
        <v>313</v>
      </c>
      <c r="AH29" s="91" t="s">
        <v>313</v>
      </c>
      <c r="AI29" s="91" t="s">
        <v>313</v>
      </c>
      <c r="AJ29" s="91" t="s">
        <v>313</v>
      </c>
      <c r="AK29" s="91" t="s">
        <v>313</v>
      </c>
      <c r="AL29" s="91" t="s">
        <v>313</v>
      </c>
      <c r="AM29" s="91" t="s">
        <v>313</v>
      </c>
    </row>
    <row r="30" spans="1:39">
      <c r="A30">
        <v>6829</v>
      </c>
      <c r="B30">
        <v>620</v>
      </c>
      <c r="C30">
        <v>2</v>
      </c>
      <c r="G30">
        <v>24</v>
      </c>
      <c r="H30" t="s">
        <v>424</v>
      </c>
      <c r="J30" s="91">
        <v>2361</v>
      </c>
      <c r="K30" s="91">
        <v>2335</v>
      </c>
      <c r="L30" s="91">
        <v>2289</v>
      </c>
      <c r="M30" s="91">
        <v>1649</v>
      </c>
      <c r="N30" s="91" t="s">
        <v>313</v>
      </c>
      <c r="O30" s="91">
        <v>603</v>
      </c>
      <c r="P30" s="91">
        <v>37</v>
      </c>
      <c r="Q30" s="91">
        <v>46</v>
      </c>
      <c r="R30" s="91">
        <v>26</v>
      </c>
      <c r="S30" s="91" t="s">
        <v>313</v>
      </c>
      <c r="T30" s="91">
        <v>4826</v>
      </c>
      <c r="U30" s="91">
        <v>4777</v>
      </c>
      <c r="V30" s="91">
        <v>4690</v>
      </c>
      <c r="W30" s="91">
        <v>3496</v>
      </c>
      <c r="X30" s="91" t="s">
        <v>313</v>
      </c>
      <c r="Y30" s="91">
        <v>1126</v>
      </c>
      <c r="Z30" s="91">
        <v>68</v>
      </c>
      <c r="AA30" s="91">
        <v>87</v>
      </c>
      <c r="AB30" s="91">
        <v>49</v>
      </c>
      <c r="AC30" s="91" t="s">
        <v>313</v>
      </c>
      <c r="AD30" s="91">
        <v>2.0440499999999999</v>
      </c>
      <c r="AE30" s="91">
        <v>2.04582</v>
      </c>
      <c r="AF30" s="91">
        <v>2.0489299999999999</v>
      </c>
      <c r="AG30" s="91">
        <v>2.1200700000000001</v>
      </c>
      <c r="AH30" s="91" t="s">
        <v>313</v>
      </c>
      <c r="AI30" s="91">
        <v>1.8673299999999999</v>
      </c>
      <c r="AJ30" s="91">
        <v>1.8378399999999999</v>
      </c>
      <c r="AK30" s="91">
        <v>1.8913</v>
      </c>
      <c r="AL30" s="91">
        <v>1.88462</v>
      </c>
      <c r="AM30" s="91" t="s">
        <v>313</v>
      </c>
    </row>
    <row r="31" spans="1:39">
      <c r="A31">
        <v>6830</v>
      </c>
      <c r="B31">
        <v>62001</v>
      </c>
      <c r="C31">
        <v>3</v>
      </c>
      <c r="G31">
        <v>25</v>
      </c>
      <c r="H31" t="s">
        <v>424</v>
      </c>
      <c r="I31" t="s">
        <v>535</v>
      </c>
      <c r="J31" s="91">
        <v>387</v>
      </c>
      <c r="K31" s="91">
        <v>381</v>
      </c>
      <c r="L31" s="91">
        <v>376</v>
      </c>
      <c r="M31" s="91">
        <v>256</v>
      </c>
      <c r="N31" s="91" t="s">
        <v>313</v>
      </c>
      <c r="O31" s="91">
        <v>117</v>
      </c>
      <c r="P31" s="91">
        <v>3</v>
      </c>
      <c r="Q31" s="91">
        <v>5</v>
      </c>
      <c r="R31" s="91">
        <v>6</v>
      </c>
      <c r="S31" s="91" t="s">
        <v>313</v>
      </c>
      <c r="T31" s="91">
        <v>782</v>
      </c>
      <c r="U31" s="91">
        <v>765</v>
      </c>
      <c r="V31" s="91">
        <v>759</v>
      </c>
      <c r="W31" s="91">
        <v>524</v>
      </c>
      <c r="X31" s="91" t="s">
        <v>313</v>
      </c>
      <c r="Y31" s="91">
        <v>231</v>
      </c>
      <c r="Z31" s="91">
        <v>4</v>
      </c>
      <c r="AA31" s="91">
        <v>6</v>
      </c>
      <c r="AB31" s="91">
        <v>17</v>
      </c>
      <c r="AC31" s="91" t="s">
        <v>313</v>
      </c>
      <c r="AD31" s="91">
        <v>2.02067</v>
      </c>
      <c r="AE31" s="91">
        <v>2.00787</v>
      </c>
      <c r="AF31" s="91">
        <v>2.0186199999999999</v>
      </c>
      <c r="AG31" s="91">
        <v>2.0468799999999998</v>
      </c>
      <c r="AH31" s="91" t="s">
        <v>313</v>
      </c>
      <c r="AI31" s="91">
        <v>1.9743599999999999</v>
      </c>
      <c r="AJ31" s="91">
        <v>1.3333299999999999</v>
      </c>
      <c r="AK31" s="91">
        <v>1.2</v>
      </c>
      <c r="AL31" s="91">
        <v>2.8333300000000001</v>
      </c>
      <c r="AM31" s="91" t="s">
        <v>313</v>
      </c>
    </row>
    <row r="32" spans="1:39">
      <c r="A32">
        <v>6831</v>
      </c>
      <c r="B32">
        <v>62002</v>
      </c>
      <c r="C32">
        <v>3</v>
      </c>
      <c r="G32">
        <v>26</v>
      </c>
      <c r="H32" t="s">
        <v>424</v>
      </c>
      <c r="I32" t="s">
        <v>536</v>
      </c>
      <c r="J32" s="91">
        <v>430</v>
      </c>
      <c r="K32" s="91">
        <v>428</v>
      </c>
      <c r="L32" s="91">
        <v>421</v>
      </c>
      <c r="M32" s="91">
        <v>297</v>
      </c>
      <c r="N32" s="91" t="s">
        <v>313</v>
      </c>
      <c r="O32" s="91">
        <v>120</v>
      </c>
      <c r="P32" s="91">
        <v>4</v>
      </c>
      <c r="Q32" s="91">
        <v>7</v>
      </c>
      <c r="R32" s="91">
        <v>2</v>
      </c>
      <c r="S32" s="91" t="s">
        <v>313</v>
      </c>
      <c r="T32" s="91">
        <v>889</v>
      </c>
      <c r="U32" s="91">
        <v>887</v>
      </c>
      <c r="V32" s="91">
        <v>873</v>
      </c>
      <c r="W32" s="91">
        <v>638</v>
      </c>
      <c r="X32" s="91" t="s">
        <v>313</v>
      </c>
      <c r="Y32" s="91">
        <v>227</v>
      </c>
      <c r="Z32" s="91">
        <v>8</v>
      </c>
      <c r="AA32" s="91">
        <v>14</v>
      </c>
      <c r="AB32" s="91">
        <v>2</v>
      </c>
      <c r="AC32" s="91" t="s">
        <v>313</v>
      </c>
      <c r="AD32" s="91">
        <v>2.0674399999999999</v>
      </c>
      <c r="AE32" s="91">
        <v>2.0724300000000002</v>
      </c>
      <c r="AF32" s="91">
        <v>2.0736300000000001</v>
      </c>
      <c r="AG32" s="91">
        <v>2.1481499999999998</v>
      </c>
      <c r="AH32" s="91" t="s">
        <v>313</v>
      </c>
      <c r="AI32" s="91">
        <v>1.89167</v>
      </c>
      <c r="AJ32" s="91">
        <v>2</v>
      </c>
      <c r="AK32" s="91">
        <v>2</v>
      </c>
      <c r="AL32" s="91">
        <v>1</v>
      </c>
      <c r="AM32" s="91" t="s">
        <v>313</v>
      </c>
    </row>
    <row r="33" spans="1:39">
      <c r="A33">
        <v>6832</v>
      </c>
      <c r="B33">
        <v>62003</v>
      </c>
      <c r="C33">
        <v>3</v>
      </c>
      <c r="G33">
        <v>27</v>
      </c>
      <c r="H33" t="s">
        <v>424</v>
      </c>
      <c r="I33" t="s">
        <v>537</v>
      </c>
      <c r="J33" s="91">
        <v>537</v>
      </c>
      <c r="K33" s="91">
        <v>533</v>
      </c>
      <c r="L33" s="91">
        <v>518</v>
      </c>
      <c r="M33" s="91">
        <v>365</v>
      </c>
      <c r="N33" s="91" t="s">
        <v>313</v>
      </c>
      <c r="O33" s="91">
        <v>152</v>
      </c>
      <c r="P33" s="91">
        <v>1</v>
      </c>
      <c r="Q33" s="91">
        <v>15</v>
      </c>
      <c r="R33" s="91">
        <v>4</v>
      </c>
      <c r="S33" s="91" t="s">
        <v>313</v>
      </c>
      <c r="T33" s="91">
        <v>1035</v>
      </c>
      <c r="U33" s="91">
        <v>1025</v>
      </c>
      <c r="V33" s="91">
        <v>1002</v>
      </c>
      <c r="W33" s="91">
        <v>772</v>
      </c>
      <c r="X33" s="91" t="s">
        <v>313</v>
      </c>
      <c r="Y33" s="91">
        <v>228</v>
      </c>
      <c r="Z33" s="91">
        <v>2</v>
      </c>
      <c r="AA33" s="91">
        <v>23</v>
      </c>
      <c r="AB33" s="91">
        <v>10</v>
      </c>
      <c r="AC33" s="91" t="s">
        <v>313</v>
      </c>
      <c r="AD33" s="91">
        <v>1.92737</v>
      </c>
      <c r="AE33" s="91">
        <v>1.9230799999999999</v>
      </c>
      <c r="AF33" s="91">
        <v>1.9343600000000001</v>
      </c>
      <c r="AG33" s="91">
        <v>2.1150699999999998</v>
      </c>
      <c r="AH33" s="91" t="s">
        <v>313</v>
      </c>
      <c r="AI33" s="91">
        <v>1.5</v>
      </c>
      <c r="AJ33" s="91">
        <v>2</v>
      </c>
      <c r="AK33" s="91">
        <v>1.5333300000000001</v>
      </c>
      <c r="AL33" s="91">
        <v>2.5</v>
      </c>
      <c r="AM33" s="91" t="s">
        <v>313</v>
      </c>
    </row>
    <row r="34" spans="1:39">
      <c r="A34">
        <v>6833</v>
      </c>
      <c r="B34">
        <v>62004</v>
      </c>
      <c r="C34">
        <v>3</v>
      </c>
      <c r="G34">
        <v>28</v>
      </c>
      <c r="H34" t="s">
        <v>424</v>
      </c>
      <c r="I34" t="s">
        <v>539</v>
      </c>
      <c r="J34" s="91">
        <v>517</v>
      </c>
      <c r="K34" s="91">
        <v>514</v>
      </c>
      <c r="L34" s="91">
        <v>507</v>
      </c>
      <c r="M34" s="91">
        <v>347</v>
      </c>
      <c r="N34" s="91" t="s">
        <v>313</v>
      </c>
      <c r="O34" s="91">
        <v>144</v>
      </c>
      <c r="P34" s="91">
        <v>16</v>
      </c>
      <c r="Q34" s="91">
        <v>7</v>
      </c>
      <c r="R34" s="91">
        <v>3</v>
      </c>
      <c r="S34" s="91" t="s">
        <v>313</v>
      </c>
      <c r="T34" s="91">
        <v>1105</v>
      </c>
      <c r="U34" s="91">
        <v>1099</v>
      </c>
      <c r="V34" s="91">
        <v>1085</v>
      </c>
      <c r="W34" s="91">
        <v>765</v>
      </c>
      <c r="X34" s="91" t="s">
        <v>313</v>
      </c>
      <c r="Y34" s="91">
        <v>285</v>
      </c>
      <c r="Z34" s="91">
        <v>35</v>
      </c>
      <c r="AA34" s="91">
        <v>14</v>
      </c>
      <c r="AB34" s="91">
        <v>6</v>
      </c>
      <c r="AC34" s="91" t="s">
        <v>313</v>
      </c>
      <c r="AD34" s="91">
        <v>2.13733</v>
      </c>
      <c r="AE34" s="91">
        <v>2.1381299999999999</v>
      </c>
      <c r="AF34" s="91">
        <v>2.1400399999999999</v>
      </c>
      <c r="AG34" s="91">
        <v>2.2046100000000002</v>
      </c>
      <c r="AH34" s="91" t="s">
        <v>313</v>
      </c>
      <c r="AI34" s="91">
        <v>1.9791700000000001</v>
      </c>
      <c r="AJ34" s="91">
        <v>2.1875</v>
      </c>
      <c r="AK34" s="91">
        <v>2</v>
      </c>
      <c r="AL34" s="91">
        <v>2</v>
      </c>
      <c r="AM34" s="91" t="s">
        <v>313</v>
      </c>
    </row>
    <row r="35" spans="1:39">
      <c r="A35">
        <v>6834</v>
      </c>
      <c r="B35">
        <v>62005</v>
      </c>
      <c r="C35">
        <v>3</v>
      </c>
      <c r="G35">
        <v>29</v>
      </c>
      <c r="H35" t="s">
        <v>424</v>
      </c>
      <c r="I35" t="s">
        <v>540</v>
      </c>
      <c r="J35" s="91">
        <v>490</v>
      </c>
      <c r="K35" s="91">
        <v>479</v>
      </c>
      <c r="L35" s="91">
        <v>467</v>
      </c>
      <c r="M35" s="91">
        <v>384</v>
      </c>
      <c r="N35" s="91" t="s">
        <v>313</v>
      </c>
      <c r="O35" s="91">
        <v>70</v>
      </c>
      <c r="P35" s="91">
        <v>13</v>
      </c>
      <c r="Q35" s="91">
        <v>12</v>
      </c>
      <c r="R35" s="91">
        <v>11</v>
      </c>
      <c r="S35" s="91" t="s">
        <v>313</v>
      </c>
      <c r="T35" s="91">
        <v>1015</v>
      </c>
      <c r="U35" s="91">
        <v>1001</v>
      </c>
      <c r="V35" s="91">
        <v>971</v>
      </c>
      <c r="W35" s="91">
        <v>797</v>
      </c>
      <c r="X35" s="91" t="s">
        <v>313</v>
      </c>
      <c r="Y35" s="91">
        <v>155</v>
      </c>
      <c r="Z35" s="91">
        <v>19</v>
      </c>
      <c r="AA35" s="91">
        <v>30</v>
      </c>
      <c r="AB35" s="91">
        <v>14</v>
      </c>
      <c r="AC35" s="91" t="s">
        <v>313</v>
      </c>
      <c r="AD35" s="91">
        <v>2.0714299999999999</v>
      </c>
      <c r="AE35" s="91">
        <v>2.0897700000000001</v>
      </c>
      <c r="AF35" s="91">
        <v>2.0792299999999999</v>
      </c>
      <c r="AG35" s="91">
        <v>2.07552</v>
      </c>
      <c r="AH35" s="91" t="s">
        <v>313</v>
      </c>
      <c r="AI35" s="91">
        <v>2.2142900000000001</v>
      </c>
      <c r="AJ35" s="91">
        <v>1.4615400000000001</v>
      </c>
      <c r="AK35" s="91">
        <v>2.5</v>
      </c>
      <c r="AL35" s="91">
        <v>1.2727299999999999</v>
      </c>
      <c r="AM35" s="91" t="s">
        <v>313</v>
      </c>
    </row>
    <row r="36" spans="1:39">
      <c r="A36">
        <v>6835</v>
      </c>
      <c r="B36">
        <v>630</v>
      </c>
      <c r="C36">
        <v>2</v>
      </c>
      <c r="G36">
        <v>30</v>
      </c>
      <c r="H36" t="s">
        <v>425</v>
      </c>
      <c r="J36" s="91">
        <v>1543</v>
      </c>
      <c r="K36" s="91">
        <v>1529</v>
      </c>
      <c r="L36" s="91">
        <v>1493</v>
      </c>
      <c r="M36" s="91">
        <v>1325</v>
      </c>
      <c r="N36" s="91" t="s">
        <v>313</v>
      </c>
      <c r="O36" s="91">
        <v>164</v>
      </c>
      <c r="P36" s="91">
        <v>4</v>
      </c>
      <c r="Q36" s="91">
        <v>36</v>
      </c>
      <c r="R36" s="91">
        <v>14</v>
      </c>
      <c r="S36" s="91" t="s">
        <v>313</v>
      </c>
      <c r="T36" s="91">
        <v>3631</v>
      </c>
      <c r="U36" s="91">
        <v>3610</v>
      </c>
      <c r="V36" s="91">
        <v>3545</v>
      </c>
      <c r="W36" s="91">
        <v>3185</v>
      </c>
      <c r="X36" s="91" t="s">
        <v>313</v>
      </c>
      <c r="Y36" s="91">
        <v>350</v>
      </c>
      <c r="Z36" s="91">
        <v>10</v>
      </c>
      <c r="AA36" s="91">
        <v>65</v>
      </c>
      <c r="AB36" s="91">
        <v>21</v>
      </c>
      <c r="AC36" s="91" t="s">
        <v>313</v>
      </c>
      <c r="AD36" s="91">
        <v>2.3532099999999998</v>
      </c>
      <c r="AE36" s="91">
        <v>2.3610199999999999</v>
      </c>
      <c r="AF36" s="91">
        <v>2.3744100000000001</v>
      </c>
      <c r="AG36" s="91">
        <v>2.4037700000000002</v>
      </c>
      <c r="AH36" s="91" t="s">
        <v>313</v>
      </c>
      <c r="AI36" s="91">
        <v>2.13415</v>
      </c>
      <c r="AJ36" s="91">
        <v>2.5</v>
      </c>
      <c r="AK36" s="91">
        <v>1.8055600000000001</v>
      </c>
      <c r="AL36" s="91">
        <v>1.5</v>
      </c>
      <c r="AM36" s="91" t="s">
        <v>313</v>
      </c>
    </row>
    <row r="37" spans="1:39">
      <c r="A37">
        <v>6836</v>
      </c>
      <c r="B37">
        <v>63001</v>
      </c>
      <c r="C37">
        <v>3</v>
      </c>
      <c r="G37">
        <v>31</v>
      </c>
      <c r="H37" t="s">
        <v>425</v>
      </c>
      <c r="I37" t="s">
        <v>535</v>
      </c>
      <c r="J37" s="91" t="s">
        <v>314</v>
      </c>
      <c r="K37" s="91" t="s">
        <v>314</v>
      </c>
      <c r="L37" s="91" t="s">
        <v>314</v>
      </c>
      <c r="M37" s="91" t="s">
        <v>314</v>
      </c>
      <c r="N37" s="91" t="s">
        <v>314</v>
      </c>
      <c r="O37" s="91" t="s">
        <v>314</v>
      </c>
      <c r="P37" s="91" t="s">
        <v>314</v>
      </c>
      <c r="Q37" s="91" t="s">
        <v>314</v>
      </c>
      <c r="R37" s="91" t="s">
        <v>314</v>
      </c>
      <c r="S37" s="91" t="s">
        <v>314</v>
      </c>
      <c r="T37" s="91" t="s">
        <v>314</v>
      </c>
      <c r="U37" s="91" t="s">
        <v>314</v>
      </c>
      <c r="V37" s="91" t="s">
        <v>314</v>
      </c>
      <c r="W37" s="91" t="s">
        <v>314</v>
      </c>
      <c r="X37" s="91" t="s">
        <v>314</v>
      </c>
      <c r="Y37" s="91" t="s">
        <v>314</v>
      </c>
      <c r="Z37" s="91" t="s">
        <v>314</v>
      </c>
      <c r="AA37" s="91" t="s">
        <v>314</v>
      </c>
      <c r="AB37" s="91" t="s">
        <v>314</v>
      </c>
      <c r="AC37" s="91" t="s">
        <v>314</v>
      </c>
      <c r="AD37" s="91" t="s">
        <v>314</v>
      </c>
      <c r="AE37" s="91" t="s">
        <v>314</v>
      </c>
      <c r="AF37" s="91" t="s">
        <v>314</v>
      </c>
      <c r="AG37" s="91" t="s">
        <v>314</v>
      </c>
      <c r="AH37" s="91" t="s">
        <v>314</v>
      </c>
      <c r="AI37" s="91" t="s">
        <v>314</v>
      </c>
      <c r="AJ37" s="91" t="s">
        <v>314</v>
      </c>
      <c r="AK37" s="91" t="s">
        <v>314</v>
      </c>
      <c r="AL37" s="91" t="s">
        <v>314</v>
      </c>
      <c r="AM37" s="91" t="s">
        <v>314</v>
      </c>
    </row>
    <row r="38" spans="1:39">
      <c r="A38">
        <v>6837</v>
      </c>
      <c r="B38">
        <v>63002</v>
      </c>
      <c r="C38">
        <v>3</v>
      </c>
      <c r="G38">
        <v>32</v>
      </c>
      <c r="H38" t="s">
        <v>425</v>
      </c>
      <c r="I38" t="s">
        <v>536</v>
      </c>
      <c r="J38" s="91">
        <v>673</v>
      </c>
      <c r="K38" s="91">
        <v>668</v>
      </c>
      <c r="L38" s="91">
        <v>654</v>
      </c>
      <c r="M38" s="91">
        <v>581</v>
      </c>
      <c r="N38" s="91" t="s">
        <v>313</v>
      </c>
      <c r="O38" s="91">
        <v>72</v>
      </c>
      <c r="P38" s="91">
        <v>1</v>
      </c>
      <c r="Q38" s="91">
        <v>14</v>
      </c>
      <c r="R38" s="91">
        <v>5</v>
      </c>
      <c r="S38" s="91" t="s">
        <v>313</v>
      </c>
      <c r="T38" s="91">
        <v>1656</v>
      </c>
      <c r="U38" s="91">
        <v>1646</v>
      </c>
      <c r="V38" s="91">
        <v>1621</v>
      </c>
      <c r="W38" s="91">
        <v>1467</v>
      </c>
      <c r="X38" s="91" t="s">
        <v>313</v>
      </c>
      <c r="Y38" s="91">
        <v>152</v>
      </c>
      <c r="Z38" s="91">
        <v>2</v>
      </c>
      <c r="AA38" s="91">
        <v>25</v>
      </c>
      <c r="AB38" s="91">
        <v>10</v>
      </c>
      <c r="AC38" s="91" t="s">
        <v>313</v>
      </c>
      <c r="AD38" s="91">
        <v>2.46062</v>
      </c>
      <c r="AE38" s="91">
        <v>2.46407</v>
      </c>
      <c r="AF38" s="91">
        <v>2.4785900000000001</v>
      </c>
      <c r="AG38" s="91">
        <v>2.5249600000000001</v>
      </c>
      <c r="AH38" s="91" t="s">
        <v>313</v>
      </c>
      <c r="AI38" s="91">
        <v>2.11111</v>
      </c>
      <c r="AJ38" s="91">
        <v>2</v>
      </c>
      <c r="AK38" s="91">
        <v>1.7857099999999999</v>
      </c>
      <c r="AL38" s="91">
        <v>2</v>
      </c>
      <c r="AM38" s="91" t="s">
        <v>313</v>
      </c>
    </row>
    <row r="39" spans="1:39">
      <c r="A39">
        <v>6838</v>
      </c>
      <c r="B39">
        <v>63003</v>
      </c>
      <c r="C39">
        <v>3</v>
      </c>
      <c r="G39">
        <v>33</v>
      </c>
      <c r="H39" t="s">
        <v>425</v>
      </c>
      <c r="I39" t="s">
        <v>537</v>
      </c>
      <c r="J39" s="91">
        <v>401</v>
      </c>
      <c r="K39" s="91">
        <v>398</v>
      </c>
      <c r="L39" s="91">
        <v>388</v>
      </c>
      <c r="M39" s="91">
        <v>351</v>
      </c>
      <c r="N39" s="91" t="s">
        <v>313</v>
      </c>
      <c r="O39" s="91">
        <v>36</v>
      </c>
      <c r="P39" s="91">
        <v>1</v>
      </c>
      <c r="Q39" s="91">
        <v>10</v>
      </c>
      <c r="R39" s="91">
        <v>3</v>
      </c>
      <c r="S39" s="91" t="s">
        <v>313</v>
      </c>
      <c r="T39" s="91">
        <v>906</v>
      </c>
      <c r="U39" s="91">
        <v>901</v>
      </c>
      <c r="V39" s="91">
        <v>885</v>
      </c>
      <c r="W39" s="91">
        <v>821</v>
      </c>
      <c r="X39" s="91" t="s">
        <v>313</v>
      </c>
      <c r="Y39" s="91">
        <v>62</v>
      </c>
      <c r="Z39" s="91">
        <v>2</v>
      </c>
      <c r="AA39" s="91">
        <v>16</v>
      </c>
      <c r="AB39" s="91">
        <v>5</v>
      </c>
      <c r="AC39" s="91" t="s">
        <v>313</v>
      </c>
      <c r="AD39" s="91">
        <v>2.25935</v>
      </c>
      <c r="AE39" s="91">
        <v>2.2638199999999999</v>
      </c>
      <c r="AF39" s="91">
        <v>2.2809300000000001</v>
      </c>
      <c r="AG39" s="91">
        <v>2.3390300000000002</v>
      </c>
      <c r="AH39" s="91" t="s">
        <v>313</v>
      </c>
      <c r="AI39" s="91">
        <v>1.7222200000000001</v>
      </c>
      <c r="AJ39" s="91">
        <v>2</v>
      </c>
      <c r="AK39" s="91">
        <v>1.6</v>
      </c>
      <c r="AL39" s="91">
        <v>1.6666700000000001</v>
      </c>
      <c r="AM39" s="91" t="s">
        <v>313</v>
      </c>
    </row>
    <row r="40" spans="1:39">
      <c r="A40">
        <v>6839</v>
      </c>
      <c r="B40">
        <v>63004</v>
      </c>
      <c r="C40">
        <v>3</v>
      </c>
      <c r="G40">
        <v>34</v>
      </c>
      <c r="H40" t="s">
        <v>425</v>
      </c>
      <c r="I40" t="s">
        <v>539</v>
      </c>
      <c r="J40" s="91">
        <v>469</v>
      </c>
      <c r="K40" s="91">
        <v>463</v>
      </c>
      <c r="L40" s="91">
        <v>451</v>
      </c>
      <c r="M40" s="91">
        <v>393</v>
      </c>
      <c r="N40" s="91" t="s">
        <v>313</v>
      </c>
      <c r="O40" s="91">
        <v>56</v>
      </c>
      <c r="P40" s="91">
        <v>2</v>
      </c>
      <c r="Q40" s="91">
        <v>12</v>
      </c>
      <c r="R40" s="91">
        <v>6</v>
      </c>
      <c r="S40" s="91" t="s">
        <v>313</v>
      </c>
      <c r="T40" s="91">
        <v>1069</v>
      </c>
      <c r="U40" s="91">
        <v>1063</v>
      </c>
      <c r="V40" s="91">
        <v>1039</v>
      </c>
      <c r="W40" s="91">
        <v>897</v>
      </c>
      <c r="X40" s="91" t="s">
        <v>313</v>
      </c>
      <c r="Y40" s="91">
        <v>136</v>
      </c>
      <c r="Z40" s="91">
        <v>6</v>
      </c>
      <c r="AA40" s="91">
        <v>24</v>
      </c>
      <c r="AB40" s="91">
        <v>6</v>
      </c>
      <c r="AC40" s="91" t="s">
        <v>313</v>
      </c>
      <c r="AD40" s="91">
        <v>2.2793199999999998</v>
      </c>
      <c r="AE40" s="91">
        <v>2.2959000000000001</v>
      </c>
      <c r="AF40" s="91">
        <v>2.3037700000000001</v>
      </c>
      <c r="AG40" s="91">
        <v>2.2824399999999998</v>
      </c>
      <c r="AH40" s="91" t="s">
        <v>313</v>
      </c>
      <c r="AI40" s="91">
        <v>2.4285700000000001</v>
      </c>
      <c r="AJ40" s="91">
        <v>3</v>
      </c>
      <c r="AK40" s="91">
        <v>2</v>
      </c>
      <c r="AL40" s="91">
        <v>1</v>
      </c>
      <c r="AM40" s="91" t="s">
        <v>313</v>
      </c>
    </row>
    <row r="41" spans="1:39">
      <c r="A41">
        <v>6822</v>
      </c>
      <c r="B41">
        <v>580</v>
      </c>
      <c r="C41">
        <v>2</v>
      </c>
      <c r="G41">
        <v>35</v>
      </c>
      <c r="H41" t="s">
        <v>426</v>
      </c>
      <c r="J41" s="91">
        <v>295</v>
      </c>
      <c r="K41" s="91">
        <v>295</v>
      </c>
      <c r="L41" s="91">
        <v>286</v>
      </c>
      <c r="M41" s="91">
        <v>154</v>
      </c>
      <c r="N41" s="91">
        <v>118</v>
      </c>
      <c r="O41" s="91">
        <v>12</v>
      </c>
      <c r="P41" s="91">
        <v>2</v>
      </c>
      <c r="Q41" s="91">
        <v>9</v>
      </c>
      <c r="R41" s="91" t="s">
        <v>313</v>
      </c>
      <c r="S41" s="91" t="s">
        <v>313</v>
      </c>
      <c r="T41" s="91">
        <v>605</v>
      </c>
      <c r="U41" s="91">
        <v>605</v>
      </c>
      <c r="V41" s="91">
        <v>591</v>
      </c>
      <c r="W41" s="91">
        <v>326</v>
      </c>
      <c r="X41" s="91">
        <v>234</v>
      </c>
      <c r="Y41" s="91">
        <v>26</v>
      </c>
      <c r="Z41" s="91">
        <v>5</v>
      </c>
      <c r="AA41" s="91">
        <v>14</v>
      </c>
      <c r="AB41" s="91" t="s">
        <v>313</v>
      </c>
      <c r="AC41" s="91" t="s">
        <v>313</v>
      </c>
      <c r="AD41" s="91">
        <v>2.0508500000000001</v>
      </c>
      <c r="AE41" s="91">
        <v>2.0508500000000001</v>
      </c>
      <c r="AF41" s="91">
        <v>2.06643</v>
      </c>
      <c r="AG41" s="91">
        <v>2.1168800000000001</v>
      </c>
      <c r="AH41" s="91">
        <v>1.98305</v>
      </c>
      <c r="AI41" s="91">
        <v>2.1666699999999999</v>
      </c>
      <c r="AJ41" s="91">
        <v>2.5</v>
      </c>
      <c r="AK41" s="91">
        <v>1.5555600000000001</v>
      </c>
      <c r="AL41" s="91" t="s">
        <v>313</v>
      </c>
      <c r="AM41" s="91" t="s">
        <v>313</v>
      </c>
    </row>
    <row r="42" spans="1:39">
      <c r="A42">
        <v>6823</v>
      </c>
      <c r="B42">
        <v>58001</v>
      </c>
      <c r="C42">
        <v>3</v>
      </c>
      <c r="G42">
        <v>36</v>
      </c>
      <c r="H42" t="s">
        <v>426</v>
      </c>
      <c r="I42" t="s">
        <v>535</v>
      </c>
      <c r="J42" s="91">
        <v>56</v>
      </c>
      <c r="K42" s="91">
        <v>56</v>
      </c>
      <c r="L42" s="91">
        <v>53</v>
      </c>
      <c r="M42" s="91">
        <v>46</v>
      </c>
      <c r="N42" s="91" t="s">
        <v>313</v>
      </c>
      <c r="O42" s="91">
        <v>6</v>
      </c>
      <c r="P42" s="91">
        <v>1</v>
      </c>
      <c r="Q42" s="91">
        <v>3</v>
      </c>
      <c r="R42" s="91" t="s">
        <v>313</v>
      </c>
      <c r="S42" s="91" t="s">
        <v>313</v>
      </c>
      <c r="T42" s="91">
        <v>118</v>
      </c>
      <c r="U42" s="91">
        <v>118</v>
      </c>
      <c r="V42" s="91">
        <v>115</v>
      </c>
      <c r="W42" s="91">
        <v>100</v>
      </c>
      <c r="X42" s="91" t="s">
        <v>313</v>
      </c>
      <c r="Y42" s="91">
        <v>13</v>
      </c>
      <c r="Z42" s="91">
        <v>2</v>
      </c>
      <c r="AA42" s="91">
        <v>3</v>
      </c>
      <c r="AB42" s="91" t="s">
        <v>313</v>
      </c>
      <c r="AC42" s="91" t="s">
        <v>313</v>
      </c>
      <c r="AD42" s="91">
        <v>2.1071399999999998</v>
      </c>
      <c r="AE42" s="91">
        <v>2.1071399999999998</v>
      </c>
      <c r="AF42" s="91">
        <v>2.16981</v>
      </c>
      <c r="AG42" s="91">
        <v>2.1739099999999998</v>
      </c>
      <c r="AH42" s="91" t="s">
        <v>313</v>
      </c>
      <c r="AI42" s="91">
        <v>2.1666699999999999</v>
      </c>
      <c r="AJ42" s="91">
        <v>2</v>
      </c>
      <c r="AK42" s="91">
        <v>1</v>
      </c>
      <c r="AL42" s="91" t="s">
        <v>313</v>
      </c>
      <c r="AM42" s="91" t="s">
        <v>313</v>
      </c>
    </row>
    <row r="43" spans="1:39">
      <c r="A43">
        <v>6824</v>
      </c>
      <c r="B43">
        <v>58002</v>
      </c>
      <c r="C43">
        <v>3</v>
      </c>
      <c r="G43">
        <v>37</v>
      </c>
      <c r="H43" t="s">
        <v>426</v>
      </c>
      <c r="I43" t="s">
        <v>536</v>
      </c>
      <c r="J43" s="91">
        <v>137</v>
      </c>
      <c r="K43" s="91">
        <v>137</v>
      </c>
      <c r="L43" s="91">
        <v>137</v>
      </c>
      <c r="M43" s="91">
        <v>18</v>
      </c>
      <c r="N43" s="91">
        <v>118</v>
      </c>
      <c r="O43" s="91">
        <v>1</v>
      </c>
      <c r="P43" s="91" t="s">
        <v>313</v>
      </c>
      <c r="Q43" s="91" t="s">
        <v>313</v>
      </c>
      <c r="R43" s="91" t="s">
        <v>313</v>
      </c>
      <c r="S43" s="91" t="s">
        <v>313</v>
      </c>
      <c r="T43" s="91">
        <v>272</v>
      </c>
      <c r="U43" s="91">
        <v>272</v>
      </c>
      <c r="V43" s="91">
        <v>272</v>
      </c>
      <c r="W43" s="91">
        <v>37</v>
      </c>
      <c r="X43" s="91">
        <v>234</v>
      </c>
      <c r="Y43" s="91">
        <v>1</v>
      </c>
      <c r="Z43" s="91" t="s">
        <v>313</v>
      </c>
      <c r="AA43" s="91" t="s">
        <v>313</v>
      </c>
      <c r="AB43" s="91" t="s">
        <v>313</v>
      </c>
      <c r="AC43" s="91" t="s">
        <v>313</v>
      </c>
      <c r="AD43" s="91">
        <v>1.9854000000000001</v>
      </c>
      <c r="AE43" s="91">
        <v>1.9854000000000001</v>
      </c>
      <c r="AF43" s="91">
        <v>1.9854000000000001</v>
      </c>
      <c r="AG43" s="91">
        <v>2.0555599999999998</v>
      </c>
      <c r="AH43" s="91">
        <v>1.98305</v>
      </c>
      <c r="AI43" s="91">
        <v>1</v>
      </c>
      <c r="AJ43" s="91" t="s">
        <v>313</v>
      </c>
      <c r="AK43" s="91" t="s">
        <v>313</v>
      </c>
      <c r="AL43" s="91" t="s">
        <v>313</v>
      </c>
      <c r="AM43" s="91" t="s">
        <v>313</v>
      </c>
    </row>
    <row r="44" spans="1:39">
      <c r="A44">
        <v>6825</v>
      </c>
      <c r="B44">
        <v>58003</v>
      </c>
      <c r="C44">
        <v>3</v>
      </c>
      <c r="G44">
        <v>38</v>
      </c>
      <c r="H44" t="s">
        <v>426</v>
      </c>
      <c r="I44" t="s">
        <v>537</v>
      </c>
      <c r="J44" s="91">
        <v>102</v>
      </c>
      <c r="K44" s="91">
        <v>102</v>
      </c>
      <c r="L44" s="91">
        <v>96</v>
      </c>
      <c r="M44" s="91">
        <v>90</v>
      </c>
      <c r="N44" s="91" t="s">
        <v>313</v>
      </c>
      <c r="O44" s="91">
        <v>5</v>
      </c>
      <c r="P44" s="91">
        <v>1</v>
      </c>
      <c r="Q44" s="91">
        <v>6</v>
      </c>
      <c r="R44" s="91" t="s">
        <v>313</v>
      </c>
      <c r="S44" s="91" t="s">
        <v>313</v>
      </c>
      <c r="T44" s="91">
        <v>215</v>
      </c>
      <c r="U44" s="91">
        <v>215</v>
      </c>
      <c r="V44" s="91">
        <v>204</v>
      </c>
      <c r="W44" s="91">
        <v>189</v>
      </c>
      <c r="X44" s="91" t="s">
        <v>313</v>
      </c>
      <c r="Y44" s="91">
        <v>12</v>
      </c>
      <c r="Z44" s="91">
        <v>3</v>
      </c>
      <c r="AA44" s="91">
        <v>11</v>
      </c>
      <c r="AB44" s="91" t="s">
        <v>313</v>
      </c>
      <c r="AC44" s="91" t="s">
        <v>313</v>
      </c>
      <c r="AD44" s="91">
        <v>2.1078399999999999</v>
      </c>
      <c r="AE44" s="91">
        <v>2.1078399999999999</v>
      </c>
      <c r="AF44" s="91">
        <v>2.125</v>
      </c>
      <c r="AG44" s="91">
        <v>2.1</v>
      </c>
      <c r="AH44" s="91" t="s">
        <v>313</v>
      </c>
      <c r="AI44" s="91">
        <v>2.4</v>
      </c>
      <c r="AJ44" s="91">
        <v>3</v>
      </c>
      <c r="AK44" s="91">
        <v>1.8333299999999999</v>
      </c>
      <c r="AL44" s="91" t="s">
        <v>313</v>
      </c>
      <c r="AM44" s="91" t="s">
        <v>313</v>
      </c>
    </row>
    <row r="45" spans="1:39">
      <c r="A45">
        <v>6828</v>
      </c>
      <c r="B45">
        <v>610</v>
      </c>
      <c r="C45">
        <v>2</v>
      </c>
      <c r="G45">
        <v>39</v>
      </c>
      <c r="H45" t="s">
        <v>427</v>
      </c>
      <c r="J45" s="91">
        <v>430</v>
      </c>
      <c r="K45" s="91">
        <v>428</v>
      </c>
      <c r="L45" s="91">
        <v>419</v>
      </c>
      <c r="M45" s="91">
        <v>318</v>
      </c>
      <c r="N45" s="91" t="s">
        <v>313</v>
      </c>
      <c r="O45" s="91">
        <v>95</v>
      </c>
      <c r="P45" s="91">
        <v>6</v>
      </c>
      <c r="Q45" s="91">
        <v>9</v>
      </c>
      <c r="R45" s="91">
        <v>2</v>
      </c>
      <c r="S45" s="91" t="s">
        <v>313</v>
      </c>
      <c r="T45" s="91">
        <v>879</v>
      </c>
      <c r="U45" s="91">
        <v>876</v>
      </c>
      <c r="V45" s="91">
        <v>862</v>
      </c>
      <c r="W45" s="91">
        <v>668</v>
      </c>
      <c r="X45" s="91" t="s">
        <v>313</v>
      </c>
      <c r="Y45" s="91">
        <v>184</v>
      </c>
      <c r="Z45" s="91">
        <v>10</v>
      </c>
      <c r="AA45" s="91">
        <v>14</v>
      </c>
      <c r="AB45" s="91">
        <v>3</v>
      </c>
      <c r="AC45" s="91" t="s">
        <v>313</v>
      </c>
      <c r="AD45" s="91">
        <v>2.04419</v>
      </c>
      <c r="AE45" s="91">
        <v>2.0467300000000002</v>
      </c>
      <c r="AF45" s="91">
        <v>2.05728</v>
      </c>
      <c r="AG45" s="91">
        <v>2.1006300000000002</v>
      </c>
      <c r="AH45" s="91" t="s">
        <v>313</v>
      </c>
      <c r="AI45" s="91">
        <v>1.9368399999999999</v>
      </c>
      <c r="AJ45" s="91">
        <v>1.6666700000000001</v>
      </c>
      <c r="AK45" s="91">
        <v>1.5555600000000001</v>
      </c>
      <c r="AL45" s="91">
        <v>1.5</v>
      </c>
      <c r="AM45" s="91" t="s">
        <v>313</v>
      </c>
    </row>
    <row r="46" spans="1:39">
      <c r="A46">
        <v>6826</v>
      </c>
      <c r="B46">
        <v>590</v>
      </c>
      <c r="C46">
        <v>2</v>
      </c>
      <c r="G46">
        <v>40</v>
      </c>
      <c r="H46" t="s">
        <v>428</v>
      </c>
      <c r="J46" s="91">
        <v>666</v>
      </c>
      <c r="K46" s="91">
        <v>662</v>
      </c>
      <c r="L46" s="91">
        <v>642</v>
      </c>
      <c r="M46" s="91">
        <v>537</v>
      </c>
      <c r="N46" s="91" t="s">
        <v>313</v>
      </c>
      <c r="O46" s="91">
        <v>101</v>
      </c>
      <c r="P46" s="91">
        <v>4</v>
      </c>
      <c r="Q46" s="91">
        <v>20</v>
      </c>
      <c r="R46" s="91">
        <v>4</v>
      </c>
      <c r="S46" s="91" t="s">
        <v>313</v>
      </c>
      <c r="T46" s="91">
        <v>1354</v>
      </c>
      <c r="U46" s="91">
        <v>1344</v>
      </c>
      <c r="V46" s="91">
        <v>1304</v>
      </c>
      <c r="W46" s="91">
        <v>1129</v>
      </c>
      <c r="X46" s="91" t="s">
        <v>313</v>
      </c>
      <c r="Y46" s="91">
        <v>168</v>
      </c>
      <c r="Z46" s="91">
        <v>7</v>
      </c>
      <c r="AA46" s="91">
        <v>40</v>
      </c>
      <c r="AB46" s="91">
        <v>10</v>
      </c>
      <c r="AC46" s="91" t="s">
        <v>313</v>
      </c>
      <c r="AD46" s="91">
        <v>2.0330300000000001</v>
      </c>
      <c r="AE46" s="91">
        <v>2.0302099999999998</v>
      </c>
      <c r="AF46" s="91">
        <v>2.0311499999999998</v>
      </c>
      <c r="AG46" s="91">
        <v>2.10242</v>
      </c>
      <c r="AH46" s="91" t="s">
        <v>313</v>
      </c>
      <c r="AI46" s="91">
        <v>1.66337</v>
      </c>
      <c r="AJ46" s="91">
        <v>1.75</v>
      </c>
      <c r="AK46" s="91">
        <v>2</v>
      </c>
      <c r="AL46" s="91">
        <v>2.5</v>
      </c>
      <c r="AM46" s="91" t="s">
        <v>313</v>
      </c>
    </row>
    <row r="47" spans="1:39">
      <c r="A47">
        <v>6827</v>
      </c>
      <c r="B47">
        <v>600</v>
      </c>
      <c r="C47">
        <v>2</v>
      </c>
      <c r="G47">
        <v>41</v>
      </c>
      <c r="H47" t="s">
        <v>429</v>
      </c>
      <c r="J47" s="91">
        <v>524</v>
      </c>
      <c r="K47" s="91">
        <v>519</v>
      </c>
      <c r="L47" s="91">
        <v>506</v>
      </c>
      <c r="M47" s="91">
        <v>376</v>
      </c>
      <c r="N47" s="91">
        <v>8</v>
      </c>
      <c r="O47" s="91">
        <v>114</v>
      </c>
      <c r="P47" s="91">
        <v>8</v>
      </c>
      <c r="Q47" s="91">
        <v>13</v>
      </c>
      <c r="R47" s="91">
        <v>5</v>
      </c>
      <c r="S47" s="91" t="s">
        <v>313</v>
      </c>
      <c r="T47" s="91">
        <v>1035</v>
      </c>
      <c r="U47" s="91">
        <v>1022</v>
      </c>
      <c r="V47" s="91">
        <v>1003</v>
      </c>
      <c r="W47" s="91">
        <v>773</v>
      </c>
      <c r="X47" s="91">
        <v>11</v>
      </c>
      <c r="Y47" s="91">
        <v>210</v>
      </c>
      <c r="Z47" s="91">
        <v>9</v>
      </c>
      <c r="AA47" s="91">
        <v>19</v>
      </c>
      <c r="AB47" s="91">
        <v>13</v>
      </c>
      <c r="AC47" s="91" t="s">
        <v>313</v>
      </c>
      <c r="AD47" s="91">
        <v>1.97519</v>
      </c>
      <c r="AE47" s="91">
        <v>1.9691700000000001</v>
      </c>
      <c r="AF47" s="91">
        <v>1.98221</v>
      </c>
      <c r="AG47" s="91">
        <v>2.05585</v>
      </c>
      <c r="AH47" s="91">
        <v>1.375</v>
      </c>
      <c r="AI47" s="91">
        <v>1.8421099999999999</v>
      </c>
      <c r="AJ47" s="91">
        <v>1.125</v>
      </c>
      <c r="AK47" s="91">
        <v>1.4615400000000001</v>
      </c>
      <c r="AL47" s="91">
        <v>2.6</v>
      </c>
      <c r="AM47" s="91" t="s">
        <v>313</v>
      </c>
    </row>
    <row r="48" spans="1:39">
      <c r="A48">
        <v>6819</v>
      </c>
      <c r="B48">
        <v>550</v>
      </c>
      <c r="C48">
        <v>2</v>
      </c>
      <c r="G48">
        <v>42</v>
      </c>
      <c r="H48" t="s">
        <v>430</v>
      </c>
      <c r="J48" s="91">
        <v>291</v>
      </c>
      <c r="K48" s="91">
        <v>290</v>
      </c>
      <c r="L48" s="91">
        <v>281</v>
      </c>
      <c r="M48" s="91">
        <v>160</v>
      </c>
      <c r="N48" s="91" t="s">
        <v>313</v>
      </c>
      <c r="O48" s="91">
        <v>117</v>
      </c>
      <c r="P48" s="91">
        <v>4</v>
      </c>
      <c r="Q48" s="91">
        <v>9</v>
      </c>
      <c r="R48" s="91">
        <v>1</v>
      </c>
      <c r="S48" s="91" t="s">
        <v>313</v>
      </c>
      <c r="T48" s="91">
        <v>562</v>
      </c>
      <c r="U48" s="91">
        <v>560</v>
      </c>
      <c r="V48" s="91">
        <v>545</v>
      </c>
      <c r="W48" s="91">
        <v>350</v>
      </c>
      <c r="X48" s="91" t="s">
        <v>313</v>
      </c>
      <c r="Y48" s="91">
        <v>190</v>
      </c>
      <c r="Z48" s="91">
        <v>5</v>
      </c>
      <c r="AA48" s="91">
        <v>15</v>
      </c>
      <c r="AB48" s="91">
        <v>2</v>
      </c>
      <c r="AC48" s="91" t="s">
        <v>313</v>
      </c>
      <c r="AD48" s="91">
        <v>1.93127</v>
      </c>
      <c r="AE48" s="91">
        <v>1.93103</v>
      </c>
      <c r="AF48" s="91">
        <v>1.9395</v>
      </c>
      <c r="AG48" s="91">
        <v>2.1875</v>
      </c>
      <c r="AH48" s="91" t="s">
        <v>313</v>
      </c>
      <c r="AI48" s="91">
        <v>1.6239300000000001</v>
      </c>
      <c r="AJ48" s="91">
        <v>1.25</v>
      </c>
      <c r="AK48" s="91">
        <v>1.6666700000000001</v>
      </c>
      <c r="AL48" s="91">
        <v>2</v>
      </c>
      <c r="AM48" s="91" t="s">
        <v>313</v>
      </c>
    </row>
    <row r="49" spans="1:39">
      <c r="A49">
        <v>6820</v>
      </c>
      <c r="B49">
        <v>560</v>
      </c>
      <c r="C49">
        <v>2</v>
      </c>
      <c r="G49">
        <v>43</v>
      </c>
      <c r="H49" t="s">
        <v>431</v>
      </c>
      <c r="J49" s="91">
        <v>324</v>
      </c>
      <c r="K49" s="91">
        <v>321</v>
      </c>
      <c r="L49" s="91">
        <v>311</v>
      </c>
      <c r="M49" s="91">
        <v>238</v>
      </c>
      <c r="N49" s="91" t="s">
        <v>313</v>
      </c>
      <c r="O49" s="91">
        <v>73</v>
      </c>
      <c r="P49" s="91" t="s">
        <v>313</v>
      </c>
      <c r="Q49" s="91">
        <v>10</v>
      </c>
      <c r="R49" s="91">
        <v>3</v>
      </c>
      <c r="S49" s="91" t="s">
        <v>313</v>
      </c>
      <c r="T49" s="91">
        <v>643</v>
      </c>
      <c r="U49" s="91">
        <v>637</v>
      </c>
      <c r="V49" s="91">
        <v>620</v>
      </c>
      <c r="W49" s="91">
        <v>492</v>
      </c>
      <c r="X49" s="91" t="s">
        <v>313</v>
      </c>
      <c r="Y49" s="91">
        <v>128</v>
      </c>
      <c r="Z49" s="91" t="s">
        <v>313</v>
      </c>
      <c r="AA49" s="91">
        <v>17</v>
      </c>
      <c r="AB49" s="91">
        <v>6</v>
      </c>
      <c r="AC49" s="91" t="s">
        <v>313</v>
      </c>
      <c r="AD49" s="91">
        <v>1.9845699999999999</v>
      </c>
      <c r="AE49" s="91">
        <v>1.9844200000000001</v>
      </c>
      <c r="AF49" s="91">
        <v>1.9935700000000001</v>
      </c>
      <c r="AG49" s="91">
        <v>2.0672299999999999</v>
      </c>
      <c r="AH49" s="91" t="s">
        <v>313</v>
      </c>
      <c r="AI49" s="91">
        <v>1.75342</v>
      </c>
      <c r="AJ49" s="91" t="s">
        <v>313</v>
      </c>
      <c r="AK49" s="91">
        <v>1.7</v>
      </c>
      <c r="AL49" s="91">
        <v>2</v>
      </c>
      <c r="AM49" s="91" t="s">
        <v>313</v>
      </c>
    </row>
    <row r="50" spans="1:39">
      <c r="A50">
        <v>6821</v>
      </c>
      <c r="B50">
        <v>570</v>
      </c>
      <c r="C50">
        <v>2</v>
      </c>
      <c r="G50">
        <v>44</v>
      </c>
      <c r="H50" t="s">
        <v>432</v>
      </c>
      <c r="J50" s="91">
        <v>461</v>
      </c>
      <c r="K50" s="91">
        <v>459</v>
      </c>
      <c r="L50" s="91">
        <v>448</v>
      </c>
      <c r="M50" s="91">
        <v>379</v>
      </c>
      <c r="N50" s="91" t="s">
        <v>313</v>
      </c>
      <c r="O50" s="91">
        <v>66</v>
      </c>
      <c r="P50" s="91">
        <v>3</v>
      </c>
      <c r="Q50" s="91">
        <v>11</v>
      </c>
      <c r="R50" s="91">
        <v>2</v>
      </c>
      <c r="S50" s="91" t="s">
        <v>313</v>
      </c>
      <c r="T50" s="91">
        <v>941</v>
      </c>
      <c r="U50" s="91">
        <v>934</v>
      </c>
      <c r="V50" s="91">
        <v>917</v>
      </c>
      <c r="W50" s="91">
        <v>785</v>
      </c>
      <c r="X50" s="91" t="s">
        <v>313</v>
      </c>
      <c r="Y50" s="91">
        <v>128</v>
      </c>
      <c r="Z50" s="91">
        <v>4</v>
      </c>
      <c r="AA50" s="91">
        <v>17</v>
      </c>
      <c r="AB50" s="91">
        <v>7</v>
      </c>
      <c r="AC50" s="91" t="s">
        <v>313</v>
      </c>
      <c r="AD50" s="91">
        <v>2.04121</v>
      </c>
      <c r="AE50" s="91">
        <v>2.0348600000000001</v>
      </c>
      <c r="AF50" s="91">
        <v>2.0468799999999998</v>
      </c>
      <c r="AG50" s="91">
        <v>2.07124</v>
      </c>
      <c r="AH50" s="91" t="s">
        <v>313</v>
      </c>
      <c r="AI50" s="91">
        <v>1.9393899999999999</v>
      </c>
      <c r="AJ50" s="91">
        <v>1.3333299999999999</v>
      </c>
      <c r="AK50" s="91">
        <v>1.54545</v>
      </c>
      <c r="AL50" s="91">
        <v>3.5</v>
      </c>
      <c r="AM50" s="91" t="s">
        <v>313</v>
      </c>
    </row>
    <row r="51" spans="1:39">
      <c r="A51">
        <v>6855</v>
      </c>
      <c r="B51">
        <v>670</v>
      </c>
      <c r="C51">
        <v>2</v>
      </c>
      <c r="G51">
        <v>45</v>
      </c>
      <c r="H51" t="s">
        <v>433</v>
      </c>
      <c r="J51" s="91">
        <v>765</v>
      </c>
      <c r="K51" s="91">
        <v>760</v>
      </c>
      <c r="L51" s="91">
        <v>753</v>
      </c>
      <c r="M51" s="91">
        <v>406</v>
      </c>
      <c r="N51" s="91">
        <v>328</v>
      </c>
      <c r="O51" s="91">
        <v>17</v>
      </c>
      <c r="P51" s="91">
        <v>2</v>
      </c>
      <c r="Q51" s="91">
        <v>7</v>
      </c>
      <c r="R51" s="91">
        <v>5</v>
      </c>
      <c r="S51" s="91" t="s">
        <v>313</v>
      </c>
      <c r="T51" s="91">
        <v>1578</v>
      </c>
      <c r="U51" s="91">
        <v>1571</v>
      </c>
      <c r="V51" s="91">
        <v>1558</v>
      </c>
      <c r="W51" s="91">
        <v>921</v>
      </c>
      <c r="X51" s="91">
        <v>611</v>
      </c>
      <c r="Y51" s="91">
        <v>24</v>
      </c>
      <c r="Z51" s="91">
        <v>2</v>
      </c>
      <c r="AA51" s="91">
        <v>13</v>
      </c>
      <c r="AB51" s="91">
        <v>7</v>
      </c>
      <c r="AC51" s="91" t="s">
        <v>313</v>
      </c>
      <c r="AD51" s="91">
        <v>2.0627499999999999</v>
      </c>
      <c r="AE51" s="91">
        <v>2.06711</v>
      </c>
      <c r="AF51" s="91">
        <v>2.0690599999999999</v>
      </c>
      <c r="AG51" s="91">
        <v>2.2684700000000002</v>
      </c>
      <c r="AH51" s="91">
        <v>1.8628</v>
      </c>
      <c r="AI51" s="91">
        <v>1.4117599999999999</v>
      </c>
      <c r="AJ51" s="91">
        <v>1</v>
      </c>
      <c r="AK51" s="91">
        <v>1.85714</v>
      </c>
      <c r="AL51" s="91">
        <v>1.4</v>
      </c>
      <c r="AM51" s="91" t="s">
        <v>313</v>
      </c>
    </row>
    <row r="52" spans="1:39">
      <c r="A52">
        <v>6856</v>
      </c>
      <c r="B52">
        <v>67001</v>
      </c>
      <c r="C52">
        <v>3</v>
      </c>
      <c r="G52">
        <v>46</v>
      </c>
      <c r="H52" t="s">
        <v>433</v>
      </c>
      <c r="I52" t="s">
        <v>535</v>
      </c>
      <c r="J52" s="91">
        <v>351</v>
      </c>
      <c r="K52" s="91">
        <v>351</v>
      </c>
      <c r="L52" s="91">
        <v>351</v>
      </c>
      <c r="M52" s="91">
        <v>22</v>
      </c>
      <c r="N52" s="91">
        <v>328</v>
      </c>
      <c r="O52" s="91">
        <v>1</v>
      </c>
      <c r="P52" s="91" t="s">
        <v>313</v>
      </c>
      <c r="Q52" s="91" t="s">
        <v>313</v>
      </c>
      <c r="R52" s="91" t="s">
        <v>313</v>
      </c>
      <c r="S52" s="91" t="s">
        <v>313</v>
      </c>
      <c r="T52" s="91">
        <v>665</v>
      </c>
      <c r="U52" s="91">
        <v>665</v>
      </c>
      <c r="V52" s="91">
        <v>665</v>
      </c>
      <c r="W52" s="91">
        <v>51</v>
      </c>
      <c r="X52" s="91">
        <v>611</v>
      </c>
      <c r="Y52" s="91">
        <v>3</v>
      </c>
      <c r="Z52" s="91" t="s">
        <v>313</v>
      </c>
      <c r="AA52" s="91" t="s">
        <v>313</v>
      </c>
      <c r="AB52" s="91" t="s">
        <v>313</v>
      </c>
      <c r="AC52" s="91" t="s">
        <v>313</v>
      </c>
      <c r="AD52" s="91">
        <v>1.89459</v>
      </c>
      <c r="AE52" s="91">
        <v>1.89459</v>
      </c>
      <c r="AF52" s="91">
        <v>1.89459</v>
      </c>
      <c r="AG52" s="91">
        <v>2.3181799999999999</v>
      </c>
      <c r="AH52" s="91">
        <v>1.8628</v>
      </c>
      <c r="AI52" s="91">
        <v>3</v>
      </c>
      <c r="AJ52" s="91" t="s">
        <v>313</v>
      </c>
      <c r="AK52" s="91" t="s">
        <v>313</v>
      </c>
      <c r="AL52" s="91" t="s">
        <v>313</v>
      </c>
      <c r="AM52" s="91" t="s">
        <v>313</v>
      </c>
    </row>
    <row r="53" spans="1:39">
      <c r="A53">
        <v>6857</v>
      </c>
      <c r="B53">
        <v>67002</v>
      </c>
      <c r="C53">
        <v>3</v>
      </c>
      <c r="G53">
        <v>47</v>
      </c>
      <c r="H53" t="s">
        <v>433</v>
      </c>
      <c r="I53" t="s">
        <v>536</v>
      </c>
      <c r="J53" s="91">
        <v>235</v>
      </c>
      <c r="K53" s="91">
        <v>234</v>
      </c>
      <c r="L53" s="91">
        <v>231</v>
      </c>
      <c r="M53" s="91">
        <v>221</v>
      </c>
      <c r="N53" s="91" t="s">
        <v>313</v>
      </c>
      <c r="O53" s="91">
        <v>8</v>
      </c>
      <c r="P53" s="91">
        <v>2</v>
      </c>
      <c r="Q53" s="91">
        <v>3</v>
      </c>
      <c r="R53" s="91">
        <v>1</v>
      </c>
      <c r="S53" s="91" t="s">
        <v>313</v>
      </c>
      <c r="T53" s="91">
        <v>503</v>
      </c>
      <c r="U53" s="91">
        <v>500</v>
      </c>
      <c r="V53" s="91">
        <v>497</v>
      </c>
      <c r="W53" s="91">
        <v>483</v>
      </c>
      <c r="X53" s="91" t="s">
        <v>313</v>
      </c>
      <c r="Y53" s="91">
        <v>12</v>
      </c>
      <c r="Z53" s="91">
        <v>2</v>
      </c>
      <c r="AA53" s="91">
        <v>3</v>
      </c>
      <c r="AB53" s="91">
        <v>3</v>
      </c>
      <c r="AC53" s="91" t="s">
        <v>313</v>
      </c>
      <c r="AD53" s="91">
        <v>2.1404299999999998</v>
      </c>
      <c r="AE53" s="91">
        <v>2.1367500000000001</v>
      </c>
      <c r="AF53" s="91">
        <v>2.1515200000000001</v>
      </c>
      <c r="AG53" s="91">
        <v>2.1855199999999999</v>
      </c>
      <c r="AH53" s="91" t="s">
        <v>313</v>
      </c>
      <c r="AI53" s="91">
        <v>1.5</v>
      </c>
      <c r="AJ53" s="91">
        <v>1</v>
      </c>
      <c r="AK53" s="91">
        <v>1</v>
      </c>
      <c r="AL53" s="91">
        <v>3</v>
      </c>
      <c r="AM53" s="91" t="s">
        <v>313</v>
      </c>
    </row>
    <row r="54" spans="1:39">
      <c r="A54">
        <v>6858</v>
      </c>
      <c r="B54">
        <v>67003</v>
      </c>
      <c r="C54">
        <v>3</v>
      </c>
      <c r="G54">
        <v>48</v>
      </c>
      <c r="H54" t="s">
        <v>433</v>
      </c>
      <c r="I54" t="s">
        <v>537</v>
      </c>
      <c r="J54" s="91">
        <v>179</v>
      </c>
      <c r="K54" s="91">
        <v>175</v>
      </c>
      <c r="L54" s="91">
        <v>171</v>
      </c>
      <c r="M54" s="91">
        <v>163</v>
      </c>
      <c r="N54" s="91" t="s">
        <v>313</v>
      </c>
      <c r="O54" s="91">
        <v>8</v>
      </c>
      <c r="P54" s="91" t="s">
        <v>313</v>
      </c>
      <c r="Q54" s="91">
        <v>4</v>
      </c>
      <c r="R54" s="91">
        <v>4</v>
      </c>
      <c r="S54" s="91" t="s">
        <v>313</v>
      </c>
      <c r="T54" s="91">
        <v>410</v>
      </c>
      <c r="U54" s="91">
        <v>406</v>
      </c>
      <c r="V54" s="91">
        <v>396</v>
      </c>
      <c r="W54" s="91">
        <v>387</v>
      </c>
      <c r="X54" s="91" t="s">
        <v>313</v>
      </c>
      <c r="Y54" s="91">
        <v>9</v>
      </c>
      <c r="Z54" s="91" t="s">
        <v>313</v>
      </c>
      <c r="AA54" s="91">
        <v>10</v>
      </c>
      <c r="AB54" s="91">
        <v>4</v>
      </c>
      <c r="AC54" s="91" t="s">
        <v>313</v>
      </c>
      <c r="AD54" s="91">
        <v>2.2905000000000002</v>
      </c>
      <c r="AE54" s="91">
        <v>2.3199999999999998</v>
      </c>
      <c r="AF54" s="91">
        <v>2.3157899999999998</v>
      </c>
      <c r="AG54" s="91">
        <v>2.3742299999999998</v>
      </c>
      <c r="AH54" s="91" t="s">
        <v>313</v>
      </c>
      <c r="AI54" s="91">
        <v>1.125</v>
      </c>
      <c r="AJ54" s="91" t="s">
        <v>313</v>
      </c>
      <c r="AK54" s="91">
        <v>2.5</v>
      </c>
      <c r="AL54" s="91">
        <v>1</v>
      </c>
      <c r="AM54" s="91" t="s">
        <v>313</v>
      </c>
    </row>
    <row r="55" spans="1:39">
      <c r="A55">
        <v>6859</v>
      </c>
      <c r="B55">
        <v>67004</v>
      </c>
      <c r="C55">
        <v>3</v>
      </c>
      <c r="G55">
        <v>49</v>
      </c>
      <c r="H55" t="s">
        <v>433</v>
      </c>
      <c r="I55" t="s">
        <v>539</v>
      </c>
      <c r="J55" s="91" t="s">
        <v>313</v>
      </c>
      <c r="K55" s="91" t="s">
        <v>313</v>
      </c>
      <c r="L55" s="91" t="s">
        <v>313</v>
      </c>
      <c r="M55" s="91" t="s">
        <v>313</v>
      </c>
      <c r="N55" s="91" t="s">
        <v>313</v>
      </c>
      <c r="O55" s="91" t="s">
        <v>313</v>
      </c>
      <c r="P55" s="91" t="s">
        <v>313</v>
      </c>
      <c r="Q55" s="91" t="s">
        <v>313</v>
      </c>
      <c r="R55" s="91" t="s">
        <v>313</v>
      </c>
      <c r="S55" s="91" t="s">
        <v>313</v>
      </c>
      <c r="T55" s="91" t="s">
        <v>313</v>
      </c>
      <c r="U55" s="91" t="s">
        <v>313</v>
      </c>
      <c r="V55" s="91" t="s">
        <v>313</v>
      </c>
      <c r="W55" s="91" t="s">
        <v>313</v>
      </c>
      <c r="X55" s="91" t="s">
        <v>313</v>
      </c>
      <c r="Y55" s="91" t="s">
        <v>313</v>
      </c>
      <c r="Z55" s="91" t="s">
        <v>313</v>
      </c>
      <c r="AA55" s="91" t="s">
        <v>313</v>
      </c>
      <c r="AB55" s="91" t="s">
        <v>313</v>
      </c>
      <c r="AC55" s="91" t="s">
        <v>313</v>
      </c>
      <c r="AD55" s="91" t="s">
        <v>313</v>
      </c>
      <c r="AE55" s="91" t="s">
        <v>313</v>
      </c>
      <c r="AF55" s="91" t="s">
        <v>313</v>
      </c>
      <c r="AG55" s="91" t="s">
        <v>313</v>
      </c>
      <c r="AH55" s="91" t="s">
        <v>313</v>
      </c>
      <c r="AI55" s="91" t="s">
        <v>313</v>
      </c>
      <c r="AJ55" s="91" t="s">
        <v>313</v>
      </c>
      <c r="AK55" s="91" t="s">
        <v>313</v>
      </c>
      <c r="AL55" s="91" t="s">
        <v>313</v>
      </c>
      <c r="AM55" s="91" t="s">
        <v>313</v>
      </c>
    </row>
    <row r="56" spans="1:39">
      <c r="A56">
        <v>6851</v>
      </c>
      <c r="B56">
        <v>660</v>
      </c>
      <c r="C56">
        <v>2</v>
      </c>
      <c r="G56">
        <v>50</v>
      </c>
      <c r="H56" t="s">
        <v>434</v>
      </c>
      <c r="J56" s="91">
        <v>1244</v>
      </c>
      <c r="K56" s="91">
        <v>1239</v>
      </c>
      <c r="L56" s="91">
        <v>1227</v>
      </c>
      <c r="M56" s="91">
        <v>1040</v>
      </c>
      <c r="N56" s="91" t="s">
        <v>313</v>
      </c>
      <c r="O56" s="91">
        <v>175</v>
      </c>
      <c r="P56" s="91">
        <v>12</v>
      </c>
      <c r="Q56" s="91">
        <v>12</v>
      </c>
      <c r="R56" s="91">
        <v>5</v>
      </c>
      <c r="S56" s="91" t="s">
        <v>313</v>
      </c>
      <c r="T56" s="91">
        <v>2686</v>
      </c>
      <c r="U56" s="91">
        <v>2673</v>
      </c>
      <c r="V56" s="91">
        <v>2650</v>
      </c>
      <c r="W56" s="91">
        <v>2307</v>
      </c>
      <c r="X56" s="91" t="s">
        <v>313</v>
      </c>
      <c r="Y56" s="91">
        <v>331</v>
      </c>
      <c r="Z56" s="91">
        <v>12</v>
      </c>
      <c r="AA56" s="91">
        <v>23</v>
      </c>
      <c r="AB56" s="91">
        <v>13</v>
      </c>
      <c r="AC56" s="91" t="s">
        <v>313</v>
      </c>
      <c r="AD56" s="91">
        <v>2.15916</v>
      </c>
      <c r="AE56" s="91">
        <v>2.1573799999999999</v>
      </c>
      <c r="AF56" s="91">
        <v>2.1597400000000002</v>
      </c>
      <c r="AG56" s="91">
        <v>2.21827</v>
      </c>
      <c r="AH56" s="91" t="s">
        <v>313</v>
      </c>
      <c r="AI56" s="91">
        <v>1.8914299999999999</v>
      </c>
      <c r="AJ56" s="91">
        <v>1</v>
      </c>
      <c r="AK56" s="91">
        <v>1.9166700000000001</v>
      </c>
      <c r="AL56" s="91">
        <v>2.6</v>
      </c>
      <c r="AM56" s="91" t="s">
        <v>313</v>
      </c>
    </row>
    <row r="57" spans="1:39">
      <c r="A57">
        <v>6852</v>
      </c>
      <c r="B57">
        <v>66001</v>
      </c>
      <c r="C57">
        <v>3</v>
      </c>
      <c r="G57">
        <v>51</v>
      </c>
      <c r="H57" t="s">
        <v>434</v>
      </c>
      <c r="I57" t="s">
        <v>535</v>
      </c>
      <c r="J57" s="91">
        <v>642</v>
      </c>
      <c r="K57" s="91">
        <v>638</v>
      </c>
      <c r="L57" s="91">
        <v>630</v>
      </c>
      <c r="M57" s="91">
        <v>537</v>
      </c>
      <c r="N57" s="91" t="s">
        <v>313</v>
      </c>
      <c r="O57" s="91">
        <v>93</v>
      </c>
      <c r="P57" s="91" t="s">
        <v>313</v>
      </c>
      <c r="Q57" s="91">
        <v>8</v>
      </c>
      <c r="R57" s="91">
        <v>4</v>
      </c>
      <c r="S57" s="91" t="s">
        <v>313</v>
      </c>
      <c r="T57" s="91">
        <v>1396</v>
      </c>
      <c r="U57" s="91">
        <v>1387</v>
      </c>
      <c r="V57" s="91">
        <v>1370</v>
      </c>
      <c r="W57" s="91">
        <v>1202</v>
      </c>
      <c r="X57" s="91" t="s">
        <v>313</v>
      </c>
      <c r="Y57" s="91">
        <v>168</v>
      </c>
      <c r="Z57" s="91" t="s">
        <v>313</v>
      </c>
      <c r="AA57" s="91">
        <v>17</v>
      </c>
      <c r="AB57" s="91">
        <v>9</v>
      </c>
      <c r="AC57" s="91" t="s">
        <v>313</v>
      </c>
      <c r="AD57" s="91">
        <v>2.1744500000000002</v>
      </c>
      <c r="AE57" s="91">
        <v>2.1739799999999998</v>
      </c>
      <c r="AF57" s="91">
        <v>2.1745999999999999</v>
      </c>
      <c r="AG57" s="91">
        <v>2.2383600000000001</v>
      </c>
      <c r="AH57" s="91" t="s">
        <v>313</v>
      </c>
      <c r="AI57" s="91">
        <v>1.8064499999999999</v>
      </c>
      <c r="AJ57" s="91" t="s">
        <v>313</v>
      </c>
      <c r="AK57" s="91">
        <v>2.125</v>
      </c>
      <c r="AL57" s="91">
        <v>2.25</v>
      </c>
      <c r="AM57" s="91" t="s">
        <v>313</v>
      </c>
    </row>
    <row r="58" spans="1:39">
      <c r="A58">
        <v>6853</v>
      </c>
      <c r="B58">
        <v>66002</v>
      </c>
      <c r="C58">
        <v>3</v>
      </c>
      <c r="G58">
        <v>52</v>
      </c>
      <c r="H58" t="s">
        <v>434</v>
      </c>
      <c r="I58" t="s">
        <v>536</v>
      </c>
      <c r="J58" s="91">
        <v>602</v>
      </c>
      <c r="K58" s="91">
        <v>601</v>
      </c>
      <c r="L58" s="91">
        <v>597</v>
      </c>
      <c r="M58" s="91">
        <v>503</v>
      </c>
      <c r="N58" s="91" t="s">
        <v>313</v>
      </c>
      <c r="O58" s="91">
        <v>82</v>
      </c>
      <c r="P58" s="91">
        <v>12</v>
      </c>
      <c r="Q58" s="91">
        <v>4</v>
      </c>
      <c r="R58" s="91">
        <v>1</v>
      </c>
      <c r="S58" s="91" t="s">
        <v>313</v>
      </c>
      <c r="T58" s="91">
        <v>1290</v>
      </c>
      <c r="U58" s="91">
        <v>1286</v>
      </c>
      <c r="V58" s="91">
        <v>1280</v>
      </c>
      <c r="W58" s="91">
        <v>1105</v>
      </c>
      <c r="X58" s="91" t="s">
        <v>313</v>
      </c>
      <c r="Y58" s="91">
        <v>163</v>
      </c>
      <c r="Z58" s="91">
        <v>12</v>
      </c>
      <c r="AA58" s="91">
        <v>6</v>
      </c>
      <c r="AB58" s="91">
        <v>4</v>
      </c>
      <c r="AC58" s="91" t="s">
        <v>313</v>
      </c>
      <c r="AD58" s="91">
        <v>2.1428600000000002</v>
      </c>
      <c r="AE58" s="91">
        <v>2.1397699999999999</v>
      </c>
      <c r="AF58" s="91">
        <v>2.14405</v>
      </c>
      <c r="AG58" s="91">
        <v>2.1968200000000002</v>
      </c>
      <c r="AH58" s="91" t="s">
        <v>313</v>
      </c>
      <c r="AI58" s="91">
        <v>1.9878</v>
      </c>
      <c r="AJ58" s="91">
        <v>1</v>
      </c>
      <c r="AK58" s="91">
        <v>1.5</v>
      </c>
      <c r="AL58" s="91">
        <v>4</v>
      </c>
      <c r="AM58" s="91" t="s">
        <v>313</v>
      </c>
    </row>
    <row r="59" spans="1:39">
      <c r="A59">
        <v>6854</v>
      </c>
      <c r="B59">
        <v>66003</v>
      </c>
      <c r="C59">
        <v>3</v>
      </c>
      <c r="G59">
        <v>53</v>
      </c>
      <c r="H59" t="s">
        <v>434</v>
      </c>
      <c r="I59" t="s">
        <v>537</v>
      </c>
      <c r="J59" s="91" t="s">
        <v>313</v>
      </c>
      <c r="K59" s="91" t="s">
        <v>313</v>
      </c>
      <c r="L59" s="91" t="s">
        <v>313</v>
      </c>
      <c r="M59" s="91" t="s">
        <v>313</v>
      </c>
      <c r="N59" s="91" t="s">
        <v>313</v>
      </c>
      <c r="O59" s="91" t="s">
        <v>313</v>
      </c>
      <c r="P59" s="91" t="s">
        <v>313</v>
      </c>
      <c r="Q59" s="91" t="s">
        <v>313</v>
      </c>
      <c r="R59" s="91" t="s">
        <v>313</v>
      </c>
      <c r="S59" s="91" t="s">
        <v>313</v>
      </c>
      <c r="T59" s="91" t="s">
        <v>313</v>
      </c>
      <c r="U59" s="91" t="s">
        <v>313</v>
      </c>
      <c r="V59" s="91" t="s">
        <v>313</v>
      </c>
      <c r="W59" s="91" t="s">
        <v>313</v>
      </c>
      <c r="X59" s="91" t="s">
        <v>313</v>
      </c>
      <c r="Y59" s="91" t="s">
        <v>313</v>
      </c>
      <c r="Z59" s="91" t="s">
        <v>313</v>
      </c>
      <c r="AA59" s="91" t="s">
        <v>313</v>
      </c>
      <c r="AB59" s="91" t="s">
        <v>313</v>
      </c>
      <c r="AC59" s="91" t="s">
        <v>313</v>
      </c>
      <c r="AD59" s="91" t="s">
        <v>313</v>
      </c>
      <c r="AE59" s="91" t="s">
        <v>313</v>
      </c>
      <c r="AF59" s="91" t="s">
        <v>313</v>
      </c>
      <c r="AG59" s="91" t="s">
        <v>313</v>
      </c>
      <c r="AH59" s="91" t="s">
        <v>313</v>
      </c>
      <c r="AI59" s="91" t="s">
        <v>313</v>
      </c>
      <c r="AJ59" s="91" t="s">
        <v>313</v>
      </c>
      <c r="AK59" s="91" t="s">
        <v>313</v>
      </c>
      <c r="AL59" s="91" t="s">
        <v>313</v>
      </c>
      <c r="AM59" s="91" t="s">
        <v>313</v>
      </c>
    </row>
    <row r="60" spans="1:39">
      <c r="A60">
        <v>6845</v>
      </c>
      <c r="B60">
        <v>650</v>
      </c>
      <c r="C60">
        <v>2</v>
      </c>
      <c r="G60">
        <v>54</v>
      </c>
      <c r="H60" t="s">
        <v>435</v>
      </c>
      <c r="J60" s="91">
        <v>1153</v>
      </c>
      <c r="K60" s="91">
        <v>1147</v>
      </c>
      <c r="L60" s="91">
        <v>1108</v>
      </c>
      <c r="M60" s="91">
        <v>869</v>
      </c>
      <c r="N60" s="91">
        <v>140</v>
      </c>
      <c r="O60" s="91">
        <v>93</v>
      </c>
      <c r="P60" s="91">
        <v>6</v>
      </c>
      <c r="Q60" s="91">
        <v>39</v>
      </c>
      <c r="R60" s="91">
        <v>6</v>
      </c>
      <c r="S60" s="91" t="s">
        <v>313</v>
      </c>
      <c r="T60" s="91">
        <v>2451</v>
      </c>
      <c r="U60" s="91">
        <v>2437</v>
      </c>
      <c r="V60" s="91">
        <v>2370</v>
      </c>
      <c r="W60" s="91">
        <v>1906</v>
      </c>
      <c r="X60" s="91">
        <v>260</v>
      </c>
      <c r="Y60" s="91">
        <v>190</v>
      </c>
      <c r="Z60" s="91">
        <v>14</v>
      </c>
      <c r="AA60" s="91">
        <v>67</v>
      </c>
      <c r="AB60" s="91">
        <v>14</v>
      </c>
      <c r="AC60" s="91" t="s">
        <v>313</v>
      </c>
      <c r="AD60" s="91">
        <v>2.1257600000000001</v>
      </c>
      <c r="AE60" s="91">
        <v>2.1246700000000001</v>
      </c>
      <c r="AF60" s="91">
        <v>2.1389900000000002</v>
      </c>
      <c r="AG60" s="91">
        <v>2.19333</v>
      </c>
      <c r="AH60" s="91">
        <v>1.85714</v>
      </c>
      <c r="AI60" s="91">
        <v>2.0430100000000002</v>
      </c>
      <c r="AJ60" s="91">
        <v>2.3333300000000001</v>
      </c>
      <c r="AK60" s="91">
        <v>1.7179500000000001</v>
      </c>
      <c r="AL60" s="91">
        <v>2.3333300000000001</v>
      </c>
      <c r="AM60" s="91" t="s">
        <v>313</v>
      </c>
    </row>
    <row r="61" spans="1:39">
      <c r="A61">
        <v>6846</v>
      </c>
      <c r="B61">
        <v>65001</v>
      </c>
      <c r="C61">
        <v>3</v>
      </c>
      <c r="D61" t="s">
        <v>414</v>
      </c>
      <c r="F61">
        <v>720</v>
      </c>
      <c r="G61">
        <v>55</v>
      </c>
      <c r="H61" t="s">
        <v>435</v>
      </c>
      <c r="I61" t="s">
        <v>535</v>
      </c>
      <c r="J61" s="91">
        <v>104</v>
      </c>
      <c r="K61" s="91">
        <v>104</v>
      </c>
      <c r="L61" s="91">
        <v>93</v>
      </c>
      <c r="M61" s="91">
        <v>75</v>
      </c>
      <c r="N61" s="91" t="s">
        <v>313</v>
      </c>
      <c r="O61" s="91">
        <v>18</v>
      </c>
      <c r="P61" s="91" t="s">
        <v>313</v>
      </c>
      <c r="Q61" s="91">
        <v>11</v>
      </c>
      <c r="R61" s="91" t="s">
        <v>313</v>
      </c>
      <c r="S61" s="91" t="s">
        <v>313</v>
      </c>
      <c r="T61" s="91">
        <v>240</v>
      </c>
      <c r="U61" s="91">
        <v>240</v>
      </c>
      <c r="V61" s="91">
        <v>219</v>
      </c>
      <c r="W61" s="91">
        <v>182</v>
      </c>
      <c r="X61" s="91" t="s">
        <v>313</v>
      </c>
      <c r="Y61" s="91">
        <v>37</v>
      </c>
      <c r="Z61" s="91" t="s">
        <v>313</v>
      </c>
      <c r="AA61" s="91">
        <v>21</v>
      </c>
      <c r="AB61" s="91" t="s">
        <v>313</v>
      </c>
      <c r="AC61" s="91" t="s">
        <v>313</v>
      </c>
      <c r="AD61" s="91">
        <v>2.30769</v>
      </c>
      <c r="AE61" s="91">
        <v>2.30769</v>
      </c>
      <c r="AF61" s="91">
        <v>2.3548399999999998</v>
      </c>
      <c r="AG61" s="91">
        <v>2.4266700000000001</v>
      </c>
      <c r="AH61" s="91" t="s">
        <v>313</v>
      </c>
      <c r="AI61" s="91">
        <v>2.0555599999999998</v>
      </c>
      <c r="AJ61" s="91" t="s">
        <v>313</v>
      </c>
      <c r="AK61" s="91">
        <v>1.90909</v>
      </c>
      <c r="AL61" s="91" t="s">
        <v>313</v>
      </c>
      <c r="AM61" s="91" t="s">
        <v>313</v>
      </c>
    </row>
    <row r="62" spans="1:39">
      <c r="A62">
        <v>6847</v>
      </c>
      <c r="B62">
        <v>65002</v>
      </c>
      <c r="C62">
        <v>3</v>
      </c>
      <c r="G62">
        <v>56</v>
      </c>
      <c r="H62" t="s">
        <v>435</v>
      </c>
      <c r="I62" t="s">
        <v>536</v>
      </c>
      <c r="J62" s="91">
        <v>213</v>
      </c>
      <c r="K62" s="91">
        <v>213</v>
      </c>
      <c r="L62" s="91">
        <v>208</v>
      </c>
      <c r="M62" s="91">
        <v>195</v>
      </c>
      <c r="N62" s="91" t="s">
        <v>313</v>
      </c>
      <c r="O62" s="91">
        <v>11</v>
      </c>
      <c r="P62" s="91">
        <v>2</v>
      </c>
      <c r="Q62" s="91">
        <v>5</v>
      </c>
      <c r="R62" s="91" t="s">
        <v>313</v>
      </c>
      <c r="S62" s="91" t="s">
        <v>313</v>
      </c>
      <c r="T62" s="91">
        <v>451</v>
      </c>
      <c r="U62" s="91">
        <v>451</v>
      </c>
      <c r="V62" s="91">
        <v>442</v>
      </c>
      <c r="W62" s="91">
        <v>416</v>
      </c>
      <c r="X62" s="91" t="s">
        <v>313</v>
      </c>
      <c r="Y62" s="91">
        <v>22</v>
      </c>
      <c r="Z62" s="91">
        <v>4</v>
      </c>
      <c r="AA62" s="91">
        <v>9</v>
      </c>
      <c r="AB62" s="91" t="s">
        <v>313</v>
      </c>
      <c r="AC62" s="91" t="s">
        <v>313</v>
      </c>
      <c r="AD62" s="91">
        <v>2.1173700000000002</v>
      </c>
      <c r="AE62" s="91">
        <v>2.1173700000000002</v>
      </c>
      <c r="AF62" s="91">
        <v>2.125</v>
      </c>
      <c r="AG62" s="91">
        <v>2.1333299999999999</v>
      </c>
      <c r="AH62" s="91" t="s">
        <v>313</v>
      </c>
      <c r="AI62" s="91">
        <v>2</v>
      </c>
      <c r="AJ62" s="91">
        <v>2</v>
      </c>
      <c r="AK62" s="91">
        <v>1.8</v>
      </c>
      <c r="AL62" s="91" t="s">
        <v>313</v>
      </c>
      <c r="AM62" s="91" t="s">
        <v>313</v>
      </c>
    </row>
    <row r="63" spans="1:39">
      <c r="A63">
        <v>6848</v>
      </c>
      <c r="B63">
        <v>65003</v>
      </c>
      <c r="C63">
        <v>3</v>
      </c>
      <c r="G63">
        <v>57</v>
      </c>
      <c r="H63" t="s">
        <v>435</v>
      </c>
      <c r="I63" t="s">
        <v>537</v>
      </c>
      <c r="J63" s="91">
        <v>287</v>
      </c>
      <c r="K63" s="91">
        <v>284</v>
      </c>
      <c r="L63" s="91">
        <v>270</v>
      </c>
      <c r="M63" s="91">
        <v>238</v>
      </c>
      <c r="N63" s="91" t="s">
        <v>313</v>
      </c>
      <c r="O63" s="91">
        <v>30</v>
      </c>
      <c r="P63" s="91">
        <v>2</v>
      </c>
      <c r="Q63" s="91">
        <v>14</v>
      </c>
      <c r="R63" s="91">
        <v>3</v>
      </c>
      <c r="S63" s="91" t="s">
        <v>313</v>
      </c>
      <c r="T63" s="91">
        <v>575</v>
      </c>
      <c r="U63" s="91">
        <v>568</v>
      </c>
      <c r="V63" s="91">
        <v>550</v>
      </c>
      <c r="W63" s="91">
        <v>488</v>
      </c>
      <c r="X63" s="91" t="s">
        <v>313</v>
      </c>
      <c r="Y63" s="91">
        <v>58</v>
      </c>
      <c r="Z63" s="91">
        <v>4</v>
      </c>
      <c r="AA63" s="91">
        <v>18</v>
      </c>
      <c r="AB63" s="91">
        <v>7</v>
      </c>
      <c r="AC63" s="91" t="s">
        <v>313</v>
      </c>
      <c r="AD63" s="91">
        <v>2.0034800000000001</v>
      </c>
      <c r="AE63" s="91">
        <v>2</v>
      </c>
      <c r="AF63" s="91">
        <v>2.0370400000000002</v>
      </c>
      <c r="AG63" s="91">
        <v>2.0504199999999999</v>
      </c>
      <c r="AH63" s="91" t="s">
        <v>313</v>
      </c>
      <c r="AI63" s="91">
        <v>1.93333</v>
      </c>
      <c r="AJ63" s="91">
        <v>2</v>
      </c>
      <c r="AK63" s="91">
        <v>1.2857099999999999</v>
      </c>
      <c r="AL63" s="91">
        <v>2.3333300000000001</v>
      </c>
      <c r="AM63" s="91" t="s">
        <v>313</v>
      </c>
    </row>
    <row r="64" spans="1:39">
      <c r="A64">
        <v>6849</v>
      </c>
      <c r="B64">
        <v>65004</v>
      </c>
      <c r="C64">
        <v>3</v>
      </c>
      <c r="G64">
        <v>58</v>
      </c>
      <c r="H64" t="s">
        <v>435</v>
      </c>
      <c r="I64" t="s">
        <v>539</v>
      </c>
      <c r="J64" s="91">
        <v>183</v>
      </c>
      <c r="K64" s="91">
        <v>182</v>
      </c>
      <c r="L64" s="91">
        <v>176</v>
      </c>
      <c r="M64" s="91">
        <v>163</v>
      </c>
      <c r="N64" s="91" t="s">
        <v>313</v>
      </c>
      <c r="O64" s="91">
        <v>12</v>
      </c>
      <c r="P64" s="91">
        <v>1</v>
      </c>
      <c r="Q64" s="91">
        <v>6</v>
      </c>
      <c r="R64" s="91">
        <v>1</v>
      </c>
      <c r="S64" s="91" t="s">
        <v>313</v>
      </c>
      <c r="T64" s="91">
        <v>405</v>
      </c>
      <c r="U64" s="91">
        <v>401</v>
      </c>
      <c r="V64" s="91">
        <v>390</v>
      </c>
      <c r="W64" s="91">
        <v>366</v>
      </c>
      <c r="X64" s="91" t="s">
        <v>313</v>
      </c>
      <c r="Y64" s="91">
        <v>21</v>
      </c>
      <c r="Z64" s="91">
        <v>3</v>
      </c>
      <c r="AA64" s="91">
        <v>11</v>
      </c>
      <c r="AB64" s="91">
        <v>4</v>
      </c>
      <c r="AC64" s="91" t="s">
        <v>313</v>
      </c>
      <c r="AD64" s="91">
        <v>2.2131099999999999</v>
      </c>
      <c r="AE64" s="91">
        <v>2.2033</v>
      </c>
      <c r="AF64" s="91">
        <v>2.21591</v>
      </c>
      <c r="AG64" s="91">
        <v>2.2454000000000001</v>
      </c>
      <c r="AH64" s="91" t="s">
        <v>313</v>
      </c>
      <c r="AI64" s="91">
        <v>1.75</v>
      </c>
      <c r="AJ64" s="91">
        <v>3</v>
      </c>
      <c r="AK64" s="91">
        <v>1.8333299999999999</v>
      </c>
      <c r="AL64" s="91">
        <v>4</v>
      </c>
      <c r="AM64" s="91" t="s">
        <v>313</v>
      </c>
    </row>
    <row r="65" spans="1:39">
      <c r="A65">
        <v>6850</v>
      </c>
      <c r="B65">
        <v>65005</v>
      </c>
      <c r="C65">
        <v>3</v>
      </c>
      <c r="G65">
        <v>59</v>
      </c>
      <c r="H65" t="s">
        <v>435</v>
      </c>
      <c r="I65" t="s">
        <v>540</v>
      </c>
      <c r="J65" s="91">
        <v>366</v>
      </c>
      <c r="K65" s="91">
        <v>364</v>
      </c>
      <c r="L65" s="91">
        <v>361</v>
      </c>
      <c r="M65" s="91">
        <v>198</v>
      </c>
      <c r="N65" s="91">
        <v>140</v>
      </c>
      <c r="O65" s="91">
        <v>22</v>
      </c>
      <c r="P65" s="91">
        <v>1</v>
      </c>
      <c r="Q65" s="91">
        <v>3</v>
      </c>
      <c r="R65" s="91">
        <v>2</v>
      </c>
      <c r="S65" s="91" t="s">
        <v>313</v>
      </c>
      <c r="T65" s="91">
        <v>780</v>
      </c>
      <c r="U65" s="91">
        <v>777</v>
      </c>
      <c r="V65" s="91">
        <v>769</v>
      </c>
      <c r="W65" s="91">
        <v>454</v>
      </c>
      <c r="X65" s="91">
        <v>260</v>
      </c>
      <c r="Y65" s="91">
        <v>52</v>
      </c>
      <c r="Z65" s="91">
        <v>3</v>
      </c>
      <c r="AA65" s="91">
        <v>8</v>
      </c>
      <c r="AB65" s="91">
        <v>3</v>
      </c>
      <c r="AC65" s="91" t="s">
        <v>313</v>
      </c>
      <c r="AD65" s="91">
        <v>2.1311499999999999</v>
      </c>
      <c r="AE65" s="91">
        <v>2.13462</v>
      </c>
      <c r="AF65" s="91">
        <v>2.1301899999999998</v>
      </c>
      <c r="AG65" s="91">
        <v>2.2929300000000001</v>
      </c>
      <c r="AH65" s="91">
        <v>1.85714</v>
      </c>
      <c r="AI65" s="91">
        <v>2.3636400000000002</v>
      </c>
      <c r="AJ65" s="91">
        <v>3</v>
      </c>
      <c r="AK65" s="91">
        <v>2.6666699999999999</v>
      </c>
      <c r="AL65" s="91">
        <v>1.5</v>
      </c>
      <c r="AM65" s="91" t="s">
        <v>313</v>
      </c>
    </row>
    <row r="66" spans="1:39">
      <c r="A66">
        <v>6799</v>
      </c>
      <c r="B66">
        <v>500</v>
      </c>
      <c r="C66">
        <v>2</v>
      </c>
      <c r="G66">
        <v>60</v>
      </c>
      <c r="H66" t="s">
        <v>436</v>
      </c>
      <c r="J66" s="91">
        <v>927</v>
      </c>
      <c r="K66" s="91">
        <v>926</v>
      </c>
      <c r="L66" s="91">
        <v>911</v>
      </c>
      <c r="M66" s="91">
        <v>491</v>
      </c>
      <c r="N66" s="91" t="s">
        <v>313</v>
      </c>
      <c r="O66" s="91">
        <v>394</v>
      </c>
      <c r="P66" s="91">
        <v>26</v>
      </c>
      <c r="Q66" s="91">
        <v>15</v>
      </c>
      <c r="R66" s="91">
        <v>1</v>
      </c>
      <c r="S66" s="91" t="s">
        <v>313</v>
      </c>
      <c r="T66" s="91">
        <v>1590</v>
      </c>
      <c r="U66" s="91">
        <v>1588</v>
      </c>
      <c r="V66" s="91">
        <v>1565</v>
      </c>
      <c r="W66" s="91">
        <v>995</v>
      </c>
      <c r="X66" s="91" t="s">
        <v>313</v>
      </c>
      <c r="Y66" s="91">
        <v>529</v>
      </c>
      <c r="Z66" s="91">
        <v>41</v>
      </c>
      <c r="AA66" s="91">
        <v>23</v>
      </c>
      <c r="AB66" s="91">
        <v>2</v>
      </c>
      <c r="AC66" s="91" t="s">
        <v>313</v>
      </c>
      <c r="AD66" s="91">
        <v>1.7152099999999999</v>
      </c>
      <c r="AE66" s="91">
        <v>1.7149000000000001</v>
      </c>
      <c r="AF66" s="91">
        <v>1.7178899999999999</v>
      </c>
      <c r="AG66" s="91">
        <v>2.0264799999999998</v>
      </c>
      <c r="AH66" s="91" t="s">
        <v>313</v>
      </c>
      <c r="AI66" s="91">
        <v>1.3426400000000001</v>
      </c>
      <c r="AJ66" s="91">
        <v>1.5769200000000001</v>
      </c>
      <c r="AK66" s="91">
        <v>1.5333300000000001</v>
      </c>
      <c r="AL66" s="91">
        <v>2</v>
      </c>
      <c r="AM66" s="91" t="s">
        <v>313</v>
      </c>
    </row>
    <row r="67" spans="1:39">
      <c r="A67">
        <v>6800</v>
      </c>
      <c r="B67">
        <v>50001</v>
      </c>
      <c r="C67">
        <v>3</v>
      </c>
      <c r="G67">
        <v>61</v>
      </c>
      <c r="H67" t="s">
        <v>436</v>
      </c>
      <c r="I67" t="s">
        <v>535</v>
      </c>
      <c r="J67" s="91">
        <v>487</v>
      </c>
      <c r="K67" s="91">
        <v>486</v>
      </c>
      <c r="L67" s="91">
        <v>481</v>
      </c>
      <c r="M67" s="91">
        <v>230</v>
      </c>
      <c r="N67" s="91" t="s">
        <v>313</v>
      </c>
      <c r="O67" s="91">
        <v>236</v>
      </c>
      <c r="P67" s="91">
        <v>15</v>
      </c>
      <c r="Q67" s="91">
        <v>5</v>
      </c>
      <c r="R67" s="91">
        <v>1</v>
      </c>
      <c r="S67" s="91" t="s">
        <v>313</v>
      </c>
      <c r="T67" s="91">
        <v>797</v>
      </c>
      <c r="U67" s="91">
        <v>795</v>
      </c>
      <c r="V67" s="91">
        <v>788</v>
      </c>
      <c r="W67" s="91">
        <v>455</v>
      </c>
      <c r="X67" s="91" t="s">
        <v>313</v>
      </c>
      <c r="Y67" s="91">
        <v>313</v>
      </c>
      <c r="Z67" s="91">
        <v>20</v>
      </c>
      <c r="AA67" s="91">
        <v>7</v>
      </c>
      <c r="AB67" s="91">
        <v>2</v>
      </c>
      <c r="AC67" s="91" t="s">
        <v>313</v>
      </c>
      <c r="AD67" s="91">
        <v>1.6365499999999999</v>
      </c>
      <c r="AE67" s="91">
        <v>1.6357999999999999</v>
      </c>
      <c r="AF67" s="91">
        <v>1.63825</v>
      </c>
      <c r="AG67" s="91">
        <v>1.9782599999999999</v>
      </c>
      <c r="AH67" s="91" t="s">
        <v>313</v>
      </c>
      <c r="AI67" s="91">
        <v>1.3262700000000001</v>
      </c>
      <c r="AJ67" s="91">
        <v>1.3333299999999999</v>
      </c>
      <c r="AK67" s="91">
        <v>1.4</v>
      </c>
      <c r="AL67" s="91">
        <v>2</v>
      </c>
      <c r="AM67" s="91" t="s">
        <v>313</v>
      </c>
    </row>
    <row r="68" spans="1:39">
      <c r="A68">
        <v>6801</v>
      </c>
      <c r="B68">
        <v>50002</v>
      </c>
      <c r="C68">
        <v>3</v>
      </c>
      <c r="G68">
        <v>62</v>
      </c>
      <c r="H68" t="s">
        <v>436</v>
      </c>
      <c r="I68" t="s">
        <v>536</v>
      </c>
      <c r="J68" s="91">
        <v>364</v>
      </c>
      <c r="K68" s="91">
        <v>364</v>
      </c>
      <c r="L68" s="91">
        <v>361</v>
      </c>
      <c r="M68" s="91">
        <v>210</v>
      </c>
      <c r="N68" s="91" t="s">
        <v>313</v>
      </c>
      <c r="O68" s="91">
        <v>142</v>
      </c>
      <c r="P68" s="91">
        <v>9</v>
      </c>
      <c r="Q68" s="91">
        <v>3</v>
      </c>
      <c r="R68" s="91" t="s">
        <v>313</v>
      </c>
      <c r="S68" s="91" t="s">
        <v>313</v>
      </c>
      <c r="T68" s="91">
        <v>650</v>
      </c>
      <c r="U68" s="91">
        <v>650</v>
      </c>
      <c r="V68" s="91">
        <v>646</v>
      </c>
      <c r="W68" s="91">
        <v>438</v>
      </c>
      <c r="X68" s="91" t="s">
        <v>313</v>
      </c>
      <c r="Y68" s="91">
        <v>192</v>
      </c>
      <c r="Z68" s="91">
        <v>16</v>
      </c>
      <c r="AA68" s="91">
        <v>4</v>
      </c>
      <c r="AB68" s="91" t="s">
        <v>313</v>
      </c>
      <c r="AC68" s="91" t="s">
        <v>313</v>
      </c>
      <c r="AD68" s="91">
        <v>1.7857099999999999</v>
      </c>
      <c r="AE68" s="91">
        <v>1.7857099999999999</v>
      </c>
      <c r="AF68" s="91">
        <v>1.7894699999999999</v>
      </c>
      <c r="AG68" s="91">
        <v>2.0857100000000002</v>
      </c>
      <c r="AH68" s="91" t="s">
        <v>313</v>
      </c>
      <c r="AI68" s="91">
        <v>1.3521099999999999</v>
      </c>
      <c r="AJ68" s="91">
        <v>1.7777799999999999</v>
      </c>
      <c r="AK68" s="91">
        <v>1.3333299999999999</v>
      </c>
      <c r="AL68" s="91" t="s">
        <v>313</v>
      </c>
      <c r="AM68" s="91" t="s">
        <v>313</v>
      </c>
    </row>
    <row r="69" spans="1:39">
      <c r="A69">
        <v>6802</v>
      </c>
      <c r="B69">
        <v>50003</v>
      </c>
      <c r="C69">
        <v>3</v>
      </c>
      <c r="G69">
        <v>63</v>
      </c>
      <c r="H69" t="s">
        <v>436</v>
      </c>
      <c r="I69" t="s">
        <v>537</v>
      </c>
      <c r="J69" s="91">
        <v>76</v>
      </c>
      <c r="K69" s="91">
        <v>76</v>
      </c>
      <c r="L69" s="91">
        <v>69</v>
      </c>
      <c r="M69" s="91">
        <v>51</v>
      </c>
      <c r="N69" s="91" t="s">
        <v>313</v>
      </c>
      <c r="O69" s="91">
        <v>16</v>
      </c>
      <c r="P69" s="91">
        <v>2</v>
      </c>
      <c r="Q69" s="91">
        <v>7</v>
      </c>
      <c r="R69" s="91" t="s">
        <v>313</v>
      </c>
      <c r="S69" s="91" t="s">
        <v>313</v>
      </c>
      <c r="T69" s="91">
        <v>143</v>
      </c>
      <c r="U69" s="91">
        <v>143</v>
      </c>
      <c r="V69" s="91">
        <v>131</v>
      </c>
      <c r="W69" s="91">
        <v>102</v>
      </c>
      <c r="X69" s="91" t="s">
        <v>313</v>
      </c>
      <c r="Y69" s="91">
        <v>24</v>
      </c>
      <c r="Z69" s="91">
        <v>5</v>
      </c>
      <c r="AA69" s="91">
        <v>12</v>
      </c>
      <c r="AB69" s="91" t="s">
        <v>313</v>
      </c>
      <c r="AC69" s="91" t="s">
        <v>313</v>
      </c>
      <c r="AD69" s="91">
        <v>1.88158</v>
      </c>
      <c r="AE69" s="91">
        <v>1.88158</v>
      </c>
      <c r="AF69" s="91">
        <v>1.89855</v>
      </c>
      <c r="AG69" s="91">
        <v>2</v>
      </c>
      <c r="AH69" s="91" t="s">
        <v>313</v>
      </c>
      <c r="AI69" s="91">
        <v>1.5</v>
      </c>
      <c r="AJ69" s="91">
        <v>2.5</v>
      </c>
      <c r="AK69" s="91">
        <v>1.7142900000000001</v>
      </c>
      <c r="AL69" s="91" t="s">
        <v>313</v>
      </c>
      <c r="AM69" s="91" t="s">
        <v>313</v>
      </c>
    </row>
    <row r="70" spans="1:39">
      <c r="A70">
        <v>6803</v>
      </c>
      <c r="B70">
        <v>510</v>
      </c>
      <c r="C70">
        <v>2</v>
      </c>
      <c r="G70">
        <v>64</v>
      </c>
      <c r="H70" t="s">
        <v>437</v>
      </c>
      <c r="J70" s="91">
        <v>2475</v>
      </c>
      <c r="K70" s="91">
        <v>2442</v>
      </c>
      <c r="L70" s="91">
        <v>2391</v>
      </c>
      <c r="M70" s="91">
        <v>1180</v>
      </c>
      <c r="N70" s="91">
        <v>59</v>
      </c>
      <c r="O70" s="91">
        <v>1098</v>
      </c>
      <c r="P70" s="91">
        <v>54</v>
      </c>
      <c r="Q70" s="91">
        <v>51</v>
      </c>
      <c r="R70" s="91">
        <v>33</v>
      </c>
      <c r="S70" s="91" t="s">
        <v>313</v>
      </c>
      <c r="T70" s="91">
        <v>4105</v>
      </c>
      <c r="U70" s="91">
        <v>4048</v>
      </c>
      <c r="V70" s="91">
        <v>3973</v>
      </c>
      <c r="W70" s="91">
        <v>2277</v>
      </c>
      <c r="X70" s="91">
        <v>80</v>
      </c>
      <c r="Y70" s="91">
        <v>1543</v>
      </c>
      <c r="Z70" s="91">
        <v>73</v>
      </c>
      <c r="AA70" s="91">
        <v>75</v>
      </c>
      <c r="AB70" s="91">
        <v>57</v>
      </c>
      <c r="AC70" s="91" t="s">
        <v>313</v>
      </c>
      <c r="AD70" s="91">
        <v>1.65859</v>
      </c>
      <c r="AE70" s="91">
        <v>1.6576599999999999</v>
      </c>
      <c r="AF70" s="91">
        <v>1.6616500000000001</v>
      </c>
      <c r="AG70" s="91">
        <v>1.9296599999999999</v>
      </c>
      <c r="AH70" s="91">
        <v>1.3559300000000001</v>
      </c>
      <c r="AI70" s="91">
        <v>1.4052800000000001</v>
      </c>
      <c r="AJ70" s="91">
        <v>1.35185</v>
      </c>
      <c r="AK70" s="91">
        <v>1.4705900000000001</v>
      </c>
      <c r="AL70" s="91">
        <v>1.7272700000000001</v>
      </c>
      <c r="AM70" s="91" t="s">
        <v>313</v>
      </c>
    </row>
    <row r="71" spans="1:39">
      <c r="A71">
        <v>6804</v>
      </c>
      <c r="B71">
        <v>51001</v>
      </c>
      <c r="C71">
        <v>3</v>
      </c>
      <c r="G71">
        <v>65</v>
      </c>
      <c r="H71" t="s">
        <v>437</v>
      </c>
      <c r="I71" t="s">
        <v>535</v>
      </c>
      <c r="J71" s="91">
        <v>295</v>
      </c>
      <c r="K71" s="91">
        <v>291</v>
      </c>
      <c r="L71" s="91">
        <v>287</v>
      </c>
      <c r="M71" s="91">
        <v>96</v>
      </c>
      <c r="N71" s="91" t="s">
        <v>313</v>
      </c>
      <c r="O71" s="91">
        <v>183</v>
      </c>
      <c r="P71" s="91">
        <v>8</v>
      </c>
      <c r="Q71" s="91">
        <v>4</v>
      </c>
      <c r="R71" s="91">
        <v>4</v>
      </c>
      <c r="S71" s="91" t="s">
        <v>313</v>
      </c>
      <c r="T71" s="91">
        <v>461</v>
      </c>
      <c r="U71" s="91">
        <v>453</v>
      </c>
      <c r="V71" s="91">
        <v>444</v>
      </c>
      <c r="W71" s="91">
        <v>192</v>
      </c>
      <c r="X71" s="91" t="s">
        <v>313</v>
      </c>
      <c r="Y71" s="91">
        <v>242</v>
      </c>
      <c r="Z71" s="91">
        <v>10</v>
      </c>
      <c r="AA71" s="91">
        <v>9</v>
      </c>
      <c r="AB71" s="91">
        <v>8</v>
      </c>
      <c r="AC71" s="91" t="s">
        <v>313</v>
      </c>
      <c r="AD71" s="91">
        <v>1.56271</v>
      </c>
      <c r="AE71" s="91">
        <v>1.5567</v>
      </c>
      <c r="AF71" s="91">
        <v>1.54704</v>
      </c>
      <c r="AG71" s="91">
        <v>2</v>
      </c>
      <c r="AH71" s="91" t="s">
        <v>313</v>
      </c>
      <c r="AI71" s="91">
        <v>1.3224</v>
      </c>
      <c r="AJ71" s="91">
        <v>1.25</v>
      </c>
      <c r="AK71" s="91">
        <v>2.25</v>
      </c>
      <c r="AL71" s="91">
        <v>2</v>
      </c>
      <c r="AM71" s="91" t="s">
        <v>313</v>
      </c>
    </row>
    <row r="72" spans="1:39">
      <c r="A72">
        <v>6805</v>
      </c>
      <c r="B72">
        <v>51002</v>
      </c>
      <c r="C72">
        <v>3</v>
      </c>
      <c r="G72">
        <v>66</v>
      </c>
      <c r="H72" t="s">
        <v>437</v>
      </c>
      <c r="I72" t="s">
        <v>536</v>
      </c>
      <c r="J72" s="91">
        <v>345</v>
      </c>
      <c r="K72" s="91">
        <v>323</v>
      </c>
      <c r="L72" s="91">
        <v>315</v>
      </c>
      <c r="M72" s="91">
        <v>86</v>
      </c>
      <c r="N72" s="91">
        <v>35</v>
      </c>
      <c r="O72" s="91">
        <v>182</v>
      </c>
      <c r="P72" s="91">
        <v>12</v>
      </c>
      <c r="Q72" s="91">
        <v>8</v>
      </c>
      <c r="R72" s="91">
        <v>22</v>
      </c>
      <c r="S72" s="91" t="s">
        <v>313</v>
      </c>
      <c r="T72" s="91">
        <v>512</v>
      </c>
      <c r="U72" s="91">
        <v>486</v>
      </c>
      <c r="V72" s="91">
        <v>472</v>
      </c>
      <c r="W72" s="91">
        <v>157</v>
      </c>
      <c r="X72" s="91">
        <v>46</v>
      </c>
      <c r="Y72" s="91">
        <v>256</v>
      </c>
      <c r="Z72" s="91">
        <v>13</v>
      </c>
      <c r="AA72" s="91">
        <v>14</v>
      </c>
      <c r="AB72" s="91">
        <v>26</v>
      </c>
      <c r="AC72" s="91" t="s">
        <v>313</v>
      </c>
      <c r="AD72" s="91">
        <v>1.4840599999999999</v>
      </c>
      <c r="AE72" s="91">
        <v>1.50464</v>
      </c>
      <c r="AF72" s="91">
        <v>1.49841</v>
      </c>
      <c r="AG72" s="91">
        <v>1.82558</v>
      </c>
      <c r="AH72" s="91">
        <v>1.31429</v>
      </c>
      <c r="AI72" s="91">
        <v>1.40659</v>
      </c>
      <c r="AJ72" s="91">
        <v>1.0833299999999999</v>
      </c>
      <c r="AK72" s="91">
        <v>1.75</v>
      </c>
      <c r="AL72" s="91">
        <v>1.1818200000000001</v>
      </c>
      <c r="AM72" s="91" t="s">
        <v>313</v>
      </c>
    </row>
    <row r="73" spans="1:39">
      <c r="A73">
        <v>6806</v>
      </c>
      <c r="B73">
        <v>51003</v>
      </c>
      <c r="C73">
        <v>3</v>
      </c>
      <c r="G73">
        <v>67</v>
      </c>
      <c r="H73" t="s">
        <v>437</v>
      </c>
      <c r="I73" t="s">
        <v>537</v>
      </c>
      <c r="J73" s="91">
        <v>638</v>
      </c>
      <c r="K73" s="91">
        <v>636</v>
      </c>
      <c r="L73" s="91">
        <v>629</v>
      </c>
      <c r="M73" s="91">
        <v>301</v>
      </c>
      <c r="N73" s="91" t="s">
        <v>313</v>
      </c>
      <c r="O73" s="91">
        <v>319</v>
      </c>
      <c r="P73" s="91">
        <v>9</v>
      </c>
      <c r="Q73" s="91">
        <v>7</v>
      </c>
      <c r="R73" s="91">
        <v>2</v>
      </c>
      <c r="S73" s="91" t="s">
        <v>313</v>
      </c>
      <c r="T73" s="91">
        <v>982</v>
      </c>
      <c r="U73" s="91">
        <v>978</v>
      </c>
      <c r="V73" s="91">
        <v>970</v>
      </c>
      <c r="W73" s="91">
        <v>550</v>
      </c>
      <c r="X73" s="91" t="s">
        <v>313</v>
      </c>
      <c r="Y73" s="91">
        <v>404</v>
      </c>
      <c r="Z73" s="91">
        <v>16</v>
      </c>
      <c r="AA73" s="91">
        <v>8</v>
      </c>
      <c r="AB73" s="91">
        <v>4</v>
      </c>
      <c r="AC73" s="91" t="s">
        <v>313</v>
      </c>
      <c r="AD73" s="91">
        <v>1.53918</v>
      </c>
      <c r="AE73" s="91">
        <v>1.5377400000000001</v>
      </c>
      <c r="AF73" s="91">
        <v>1.54213</v>
      </c>
      <c r="AG73" s="91">
        <v>1.82724</v>
      </c>
      <c r="AH73" s="91" t="s">
        <v>313</v>
      </c>
      <c r="AI73" s="91">
        <v>1.2664599999999999</v>
      </c>
      <c r="AJ73" s="91">
        <v>1.7777799999999999</v>
      </c>
      <c r="AK73" s="91">
        <v>1.14286</v>
      </c>
      <c r="AL73" s="91">
        <v>2</v>
      </c>
      <c r="AM73" s="91" t="s">
        <v>313</v>
      </c>
    </row>
    <row r="74" spans="1:39">
      <c r="A74">
        <v>6807</v>
      </c>
      <c r="B74">
        <v>51004</v>
      </c>
      <c r="C74">
        <v>3</v>
      </c>
      <c r="G74">
        <v>68</v>
      </c>
      <c r="H74" t="s">
        <v>437</v>
      </c>
      <c r="I74" t="s">
        <v>539</v>
      </c>
      <c r="J74" s="91">
        <v>525</v>
      </c>
      <c r="K74" s="91">
        <v>524</v>
      </c>
      <c r="L74" s="91">
        <v>510</v>
      </c>
      <c r="M74" s="91">
        <v>285</v>
      </c>
      <c r="N74" s="91" t="s">
        <v>313</v>
      </c>
      <c r="O74" s="91">
        <v>220</v>
      </c>
      <c r="P74" s="91">
        <v>5</v>
      </c>
      <c r="Q74" s="91">
        <v>14</v>
      </c>
      <c r="R74" s="91">
        <v>1</v>
      </c>
      <c r="S74" s="91" t="s">
        <v>313</v>
      </c>
      <c r="T74" s="91">
        <v>920</v>
      </c>
      <c r="U74" s="91">
        <v>916</v>
      </c>
      <c r="V74" s="91">
        <v>894</v>
      </c>
      <c r="W74" s="91">
        <v>573</v>
      </c>
      <c r="X74" s="91" t="s">
        <v>313</v>
      </c>
      <c r="Y74" s="91">
        <v>315</v>
      </c>
      <c r="Z74" s="91">
        <v>6</v>
      </c>
      <c r="AA74" s="91">
        <v>22</v>
      </c>
      <c r="AB74" s="91">
        <v>4</v>
      </c>
      <c r="AC74" s="91" t="s">
        <v>313</v>
      </c>
      <c r="AD74" s="91">
        <v>1.75238</v>
      </c>
      <c r="AE74" s="91">
        <v>1.7480899999999999</v>
      </c>
      <c r="AF74" s="91">
        <v>1.7529399999999999</v>
      </c>
      <c r="AG74" s="91">
        <v>2.0105300000000002</v>
      </c>
      <c r="AH74" s="91" t="s">
        <v>313</v>
      </c>
      <c r="AI74" s="91">
        <v>1.4318200000000001</v>
      </c>
      <c r="AJ74" s="91">
        <v>1.2</v>
      </c>
      <c r="AK74" s="91">
        <v>1.5714300000000001</v>
      </c>
      <c r="AL74" s="91">
        <v>4</v>
      </c>
      <c r="AM74" s="91" t="s">
        <v>313</v>
      </c>
    </row>
    <row r="75" spans="1:39">
      <c r="A75">
        <v>6808</v>
      </c>
      <c r="B75">
        <v>51005</v>
      </c>
      <c r="C75">
        <v>3</v>
      </c>
      <c r="G75">
        <v>69</v>
      </c>
      <c r="H75" t="s">
        <v>437</v>
      </c>
      <c r="I75" t="s">
        <v>540</v>
      </c>
      <c r="J75" s="91">
        <v>672</v>
      </c>
      <c r="K75" s="91">
        <v>668</v>
      </c>
      <c r="L75" s="91">
        <v>650</v>
      </c>
      <c r="M75" s="91">
        <v>412</v>
      </c>
      <c r="N75" s="91">
        <v>24</v>
      </c>
      <c r="O75" s="91">
        <v>194</v>
      </c>
      <c r="P75" s="91">
        <v>20</v>
      </c>
      <c r="Q75" s="91">
        <v>18</v>
      </c>
      <c r="R75" s="91">
        <v>4</v>
      </c>
      <c r="S75" s="91" t="s">
        <v>313</v>
      </c>
      <c r="T75" s="91">
        <v>1230</v>
      </c>
      <c r="U75" s="91">
        <v>1215</v>
      </c>
      <c r="V75" s="91">
        <v>1193</v>
      </c>
      <c r="W75" s="91">
        <v>805</v>
      </c>
      <c r="X75" s="91">
        <v>34</v>
      </c>
      <c r="Y75" s="91">
        <v>326</v>
      </c>
      <c r="Z75" s="91">
        <v>28</v>
      </c>
      <c r="AA75" s="91">
        <v>22</v>
      </c>
      <c r="AB75" s="91">
        <v>15</v>
      </c>
      <c r="AC75" s="91" t="s">
        <v>313</v>
      </c>
      <c r="AD75" s="91">
        <v>1.83036</v>
      </c>
      <c r="AE75" s="91">
        <v>1.8188599999999999</v>
      </c>
      <c r="AF75" s="91">
        <v>1.83538</v>
      </c>
      <c r="AG75" s="91">
        <v>1.9538800000000001</v>
      </c>
      <c r="AH75" s="91">
        <v>1.4166700000000001</v>
      </c>
      <c r="AI75" s="91">
        <v>1.68041</v>
      </c>
      <c r="AJ75" s="91">
        <v>1.4</v>
      </c>
      <c r="AK75" s="91">
        <v>1.2222200000000001</v>
      </c>
      <c r="AL75" s="91">
        <v>3.75</v>
      </c>
      <c r="AM75" s="91" t="s">
        <v>313</v>
      </c>
    </row>
    <row r="76" spans="1:39">
      <c r="A76">
        <v>6809</v>
      </c>
      <c r="B76">
        <v>520</v>
      </c>
      <c r="C76">
        <v>2</v>
      </c>
      <c r="G76">
        <v>70</v>
      </c>
      <c r="H76" t="s">
        <v>438</v>
      </c>
      <c r="J76" s="91">
        <v>1551</v>
      </c>
      <c r="K76" s="91">
        <v>1526</v>
      </c>
      <c r="L76" s="91">
        <v>1505</v>
      </c>
      <c r="M76" s="91">
        <v>873</v>
      </c>
      <c r="N76" s="91" t="s">
        <v>313</v>
      </c>
      <c r="O76" s="91">
        <v>617</v>
      </c>
      <c r="P76" s="91">
        <v>15</v>
      </c>
      <c r="Q76" s="91">
        <v>21</v>
      </c>
      <c r="R76" s="91">
        <v>25</v>
      </c>
      <c r="S76" s="91" t="s">
        <v>313</v>
      </c>
      <c r="T76" s="91">
        <v>2901</v>
      </c>
      <c r="U76" s="91">
        <v>2875</v>
      </c>
      <c r="V76" s="91">
        <v>2838</v>
      </c>
      <c r="W76" s="91">
        <v>1934</v>
      </c>
      <c r="X76" s="91" t="s">
        <v>313</v>
      </c>
      <c r="Y76" s="91">
        <v>875</v>
      </c>
      <c r="Z76" s="91">
        <v>29</v>
      </c>
      <c r="AA76" s="91">
        <v>37</v>
      </c>
      <c r="AB76" s="91">
        <v>26</v>
      </c>
      <c r="AC76" s="91" t="s">
        <v>313</v>
      </c>
      <c r="AD76" s="91">
        <v>1.8704099999999999</v>
      </c>
      <c r="AE76" s="91">
        <v>1.88401</v>
      </c>
      <c r="AF76" s="91">
        <v>1.88571</v>
      </c>
      <c r="AG76" s="91">
        <v>2.2153499999999999</v>
      </c>
      <c r="AH76" s="91" t="s">
        <v>313</v>
      </c>
      <c r="AI76" s="91">
        <v>1.41815</v>
      </c>
      <c r="AJ76" s="91">
        <v>1.93333</v>
      </c>
      <c r="AK76" s="91">
        <v>1.7619</v>
      </c>
      <c r="AL76" s="91">
        <v>1.04</v>
      </c>
      <c r="AM76" s="91" t="s">
        <v>313</v>
      </c>
    </row>
    <row r="77" spans="1:39">
      <c r="A77">
        <v>6810</v>
      </c>
      <c r="B77">
        <v>52001</v>
      </c>
      <c r="C77">
        <v>3</v>
      </c>
      <c r="G77">
        <v>71</v>
      </c>
      <c r="H77" t="s">
        <v>438</v>
      </c>
      <c r="I77" t="s">
        <v>535</v>
      </c>
      <c r="J77" s="91">
        <v>725</v>
      </c>
      <c r="K77" s="91">
        <v>700</v>
      </c>
      <c r="L77" s="91">
        <v>691</v>
      </c>
      <c r="M77" s="91">
        <v>344</v>
      </c>
      <c r="N77" s="91" t="s">
        <v>313</v>
      </c>
      <c r="O77" s="91">
        <v>340</v>
      </c>
      <c r="P77" s="91">
        <v>7</v>
      </c>
      <c r="Q77" s="91">
        <v>9</v>
      </c>
      <c r="R77" s="91">
        <v>25</v>
      </c>
      <c r="S77" s="91" t="s">
        <v>313</v>
      </c>
      <c r="T77" s="91">
        <v>1231</v>
      </c>
      <c r="U77" s="91">
        <v>1205</v>
      </c>
      <c r="V77" s="91">
        <v>1189</v>
      </c>
      <c r="W77" s="91">
        <v>716</v>
      </c>
      <c r="X77" s="91" t="s">
        <v>313</v>
      </c>
      <c r="Y77" s="91">
        <v>461</v>
      </c>
      <c r="Z77" s="91">
        <v>12</v>
      </c>
      <c r="AA77" s="91">
        <v>16</v>
      </c>
      <c r="AB77" s="91">
        <v>26</v>
      </c>
      <c r="AC77" s="91" t="s">
        <v>313</v>
      </c>
      <c r="AD77" s="91">
        <v>1.6979299999999999</v>
      </c>
      <c r="AE77" s="91">
        <v>1.72143</v>
      </c>
      <c r="AF77" s="91">
        <v>1.7206900000000001</v>
      </c>
      <c r="AG77" s="91">
        <v>2.0813999999999999</v>
      </c>
      <c r="AH77" s="91" t="s">
        <v>313</v>
      </c>
      <c r="AI77" s="91">
        <v>1.35588</v>
      </c>
      <c r="AJ77" s="91">
        <v>1.7142900000000001</v>
      </c>
      <c r="AK77" s="91">
        <v>1.7777799999999999</v>
      </c>
      <c r="AL77" s="91">
        <v>1.04</v>
      </c>
      <c r="AM77" s="91" t="s">
        <v>313</v>
      </c>
    </row>
    <row r="78" spans="1:39">
      <c r="A78">
        <v>6811</v>
      </c>
      <c r="B78">
        <v>52002</v>
      </c>
      <c r="C78">
        <v>3</v>
      </c>
      <c r="G78">
        <v>72</v>
      </c>
      <c r="H78" t="s">
        <v>438</v>
      </c>
      <c r="I78" t="s">
        <v>536</v>
      </c>
      <c r="J78" s="91">
        <v>826</v>
      </c>
      <c r="K78" s="91">
        <v>826</v>
      </c>
      <c r="L78" s="91">
        <v>814</v>
      </c>
      <c r="M78" s="91">
        <v>529</v>
      </c>
      <c r="N78" s="91" t="s">
        <v>313</v>
      </c>
      <c r="O78" s="91">
        <v>277</v>
      </c>
      <c r="P78" s="91">
        <v>8</v>
      </c>
      <c r="Q78" s="91">
        <v>12</v>
      </c>
      <c r="R78" s="91" t="s">
        <v>313</v>
      </c>
      <c r="S78" s="91" t="s">
        <v>313</v>
      </c>
      <c r="T78" s="91">
        <v>1670</v>
      </c>
      <c r="U78" s="91">
        <v>1670</v>
      </c>
      <c r="V78" s="91">
        <v>1649</v>
      </c>
      <c r="W78" s="91">
        <v>1218</v>
      </c>
      <c r="X78" s="91" t="s">
        <v>313</v>
      </c>
      <c r="Y78" s="91">
        <v>414</v>
      </c>
      <c r="Z78" s="91">
        <v>17</v>
      </c>
      <c r="AA78" s="91">
        <v>21</v>
      </c>
      <c r="AB78" s="91" t="s">
        <v>313</v>
      </c>
      <c r="AC78" s="91" t="s">
        <v>313</v>
      </c>
      <c r="AD78" s="91">
        <v>2.0217900000000002</v>
      </c>
      <c r="AE78" s="91">
        <v>2.0217900000000002</v>
      </c>
      <c r="AF78" s="91">
        <v>2.0257999999999998</v>
      </c>
      <c r="AG78" s="91">
        <v>2.30246</v>
      </c>
      <c r="AH78" s="91" t="s">
        <v>313</v>
      </c>
      <c r="AI78" s="91">
        <v>1.49458</v>
      </c>
      <c r="AJ78" s="91">
        <v>2.125</v>
      </c>
      <c r="AK78" s="91">
        <v>1.75</v>
      </c>
      <c r="AL78" s="91" t="s">
        <v>313</v>
      </c>
      <c r="AM78" s="91" t="s">
        <v>313</v>
      </c>
    </row>
    <row r="79" spans="1:39">
      <c r="A79">
        <v>6812</v>
      </c>
      <c r="B79">
        <v>530</v>
      </c>
      <c r="C79">
        <v>2</v>
      </c>
      <c r="G79">
        <v>73</v>
      </c>
      <c r="H79" t="s">
        <v>439</v>
      </c>
      <c r="J79" s="91">
        <v>2691</v>
      </c>
      <c r="K79" s="91">
        <v>2673</v>
      </c>
      <c r="L79" s="91">
        <v>2636</v>
      </c>
      <c r="M79" s="91">
        <v>1222</v>
      </c>
      <c r="N79" s="91">
        <v>143</v>
      </c>
      <c r="O79" s="91">
        <v>1121</v>
      </c>
      <c r="P79" s="91">
        <v>150</v>
      </c>
      <c r="Q79" s="91">
        <v>37</v>
      </c>
      <c r="R79" s="91">
        <v>18</v>
      </c>
      <c r="S79" s="91" t="s">
        <v>313</v>
      </c>
      <c r="T79" s="91">
        <v>4715</v>
      </c>
      <c r="U79" s="91">
        <v>4688</v>
      </c>
      <c r="V79" s="91">
        <v>4636</v>
      </c>
      <c r="W79" s="91">
        <v>2604</v>
      </c>
      <c r="X79" s="91">
        <v>257</v>
      </c>
      <c r="Y79" s="91">
        <v>1514</v>
      </c>
      <c r="Z79" s="91">
        <v>261</v>
      </c>
      <c r="AA79" s="91">
        <v>52</v>
      </c>
      <c r="AB79" s="91">
        <v>27</v>
      </c>
      <c r="AC79" s="91" t="s">
        <v>313</v>
      </c>
      <c r="AD79" s="91">
        <v>1.75214</v>
      </c>
      <c r="AE79" s="91">
        <v>1.75383</v>
      </c>
      <c r="AF79" s="91">
        <v>1.7587299999999999</v>
      </c>
      <c r="AG79" s="91">
        <v>2.1309300000000002</v>
      </c>
      <c r="AH79" s="91">
        <v>1.7971999999999999</v>
      </c>
      <c r="AI79" s="91">
        <v>1.3505799999999999</v>
      </c>
      <c r="AJ79" s="91">
        <v>1.74</v>
      </c>
      <c r="AK79" s="91">
        <v>1.40541</v>
      </c>
      <c r="AL79" s="91">
        <v>1.5</v>
      </c>
      <c r="AM79" s="91" t="s">
        <v>313</v>
      </c>
    </row>
    <row r="80" spans="1:39">
      <c r="A80">
        <v>6813</v>
      </c>
      <c r="B80">
        <v>53001</v>
      </c>
      <c r="C80">
        <v>3</v>
      </c>
      <c r="G80">
        <v>74</v>
      </c>
      <c r="H80" t="s">
        <v>439</v>
      </c>
      <c r="I80" t="s">
        <v>535</v>
      </c>
      <c r="J80" s="91">
        <v>1140</v>
      </c>
      <c r="K80" s="91">
        <v>1137</v>
      </c>
      <c r="L80" s="91">
        <v>1118</v>
      </c>
      <c r="M80" s="91">
        <v>472</v>
      </c>
      <c r="N80" s="91" t="s">
        <v>313</v>
      </c>
      <c r="O80" s="91">
        <v>616</v>
      </c>
      <c r="P80" s="91">
        <v>30</v>
      </c>
      <c r="Q80" s="91">
        <v>19</v>
      </c>
      <c r="R80" s="91">
        <v>3</v>
      </c>
      <c r="S80" s="91" t="s">
        <v>313</v>
      </c>
      <c r="T80" s="91">
        <v>1842</v>
      </c>
      <c r="U80" s="91">
        <v>1837</v>
      </c>
      <c r="V80" s="91">
        <v>1809</v>
      </c>
      <c r="W80" s="91">
        <v>988</v>
      </c>
      <c r="X80" s="91" t="s">
        <v>313</v>
      </c>
      <c r="Y80" s="91">
        <v>779</v>
      </c>
      <c r="Z80" s="91">
        <v>42</v>
      </c>
      <c r="AA80" s="91">
        <v>28</v>
      </c>
      <c r="AB80" s="91">
        <v>5</v>
      </c>
      <c r="AC80" s="91" t="s">
        <v>313</v>
      </c>
      <c r="AD80" s="91">
        <v>1.6157900000000001</v>
      </c>
      <c r="AE80" s="91">
        <v>1.6156600000000001</v>
      </c>
      <c r="AF80" s="91">
        <v>1.6180699999999999</v>
      </c>
      <c r="AG80" s="91">
        <v>2.0932200000000001</v>
      </c>
      <c r="AH80" s="91" t="s">
        <v>313</v>
      </c>
      <c r="AI80" s="91">
        <v>1.26461</v>
      </c>
      <c r="AJ80" s="91">
        <v>1.4</v>
      </c>
      <c r="AK80" s="91">
        <v>1.4736800000000001</v>
      </c>
      <c r="AL80" s="91">
        <v>1.6666700000000001</v>
      </c>
      <c r="AM80" s="91" t="s">
        <v>313</v>
      </c>
    </row>
    <row r="81" spans="1:39">
      <c r="A81">
        <v>6814</v>
      </c>
      <c r="B81">
        <v>53002</v>
      </c>
      <c r="C81">
        <v>3</v>
      </c>
      <c r="G81">
        <v>75</v>
      </c>
      <c r="H81" t="s">
        <v>439</v>
      </c>
      <c r="I81" t="s">
        <v>536</v>
      </c>
      <c r="J81" s="91">
        <v>866</v>
      </c>
      <c r="K81" s="91">
        <v>864</v>
      </c>
      <c r="L81" s="91">
        <v>854</v>
      </c>
      <c r="M81" s="91">
        <v>480</v>
      </c>
      <c r="N81" s="91" t="s">
        <v>313</v>
      </c>
      <c r="O81" s="91">
        <v>297</v>
      </c>
      <c r="P81" s="91">
        <v>77</v>
      </c>
      <c r="Q81" s="91">
        <v>10</v>
      </c>
      <c r="R81" s="91">
        <v>2</v>
      </c>
      <c r="S81" s="91" t="s">
        <v>313</v>
      </c>
      <c r="T81" s="91">
        <v>1710</v>
      </c>
      <c r="U81" s="91">
        <v>1706</v>
      </c>
      <c r="V81" s="91">
        <v>1690</v>
      </c>
      <c r="W81" s="91">
        <v>1041</v>
      </c>
      <c r="X81" s="91" t="s">
        <v>313</v>
      </c>
      <c r="Y81" s="91">
        <v>497</v>
      </c>
      <c r="Z81" s="91">
        <v>152</v>
      </c>
      <c r="AA81" s="91">
        <v>16</v>
      </c>
      <c r="AB81" s="91">
        <v>4</v>
      </c>
      <c r="AC81" s="91" t="s">
        <v>313</v>
      </c>
      <c r="AD81" s="91">
        <v>1.9745999999999999</v>
      </c>
      <c r="AE81" s="91">
        <v>1.97454</v>
      </c>
      <c r="AF81" s="91">
        <v>1.97892</v>
      </c>
      <c r="AG81" s="91">
        <v>2.1687500000000002</v>
      </c>
      <c r="AH81" s="91" t="s">
        <v>313</v>
      </c>
      <c r="AI81" s="91">
        <v>1.6734</v>
      </c>
      <c r="AJ81" s="91">
        <v>1.97403</v>
      </c>
      <c r="AK81" s="91">
        <v>1.6</v>
      </c>
      <c r="AL81" s="91">
        <v>2</v>
      </c>
      <c r="AM81" s="91" t="s">
        <v>313</v>
      </c>
    </row>
    <row r="82" spans="1:39">
      <c r="A82">
        <v>6815</v>
      </c>
      <c r="B82">
        <v>53003</v>
      </c>
      <c r="C82">
        <v>3</v>
      </c>
      <c r="G82">
        <v>76</v>
      </c>
      <c r="H82" t="s">
        <v>439</v>
      </c>
      <c r="I82" t="s">
        <v>537</v>
      </c>
      <c r="J82" s="91">
        <v>623</v>
      </c>
      <c r="K82" s="91">
        <v>611</v>
      </c>
      <c r="L82" s="91">
        <v>605</v>
      </c>
      <c r="M82" s="91">
        <v>247</v>
      </c>
      <c r="N82" s="91">
        <v>143</v>
      </c>
      <c r="O82" s="91">
        <v>172</v>
      </c>
      <c r="P82" s="91">
        <v>43</v>
      </c>
      <c r="Q82" s="91">
        <v>6</v>
      </c>
      <c r="R82" s="91">
        <v>12</v>
      </c>
      <c r="S82" s="91" t="s">
        <v>313</v>
      </c>
      <c r="T82" s="91">
        <v>1081</v>
      </c>
      <c r="U82" s="91">
        <v>1064</v>
      </c>
      <c r="V82" s="91">
        <v>1058</v>
      </c>
      <c r="W82" s="91">
        <v>536</v>
      </c>
      <c r="X82" s="91">
        <v>257</v>
      </c>
      <c r="Y82" s="91">
        <v>198</v>
      </c>
      <c r="Z82" s="91">
        <v>67</v>
      </c>
      <c r="AA82" s="91">
        <v>6</v>
      </c>
      <c r="AB82" s="91">
        <v>17</v>
      </c>
      <c r="AC82" s="91" t="s">
        <v>313</v>
      </c>
      <c r="AD82" s="91">
        <v>1.73515</v>
      </c>
      <c r="AE82" s="91">
        <v>1.7414099999999999</v>
      </c>
      <c r="AF82" s="91">
        <v>1.7487600000000001</v>
      </c>
      <c r="AG82" s="91">
        <v>2.1700400000000002</v>
      </c>
      <c r="AH82" s="91">
        <v>1.7971999999999999</v>
      </c>
      <c r="AI82" s="91">
        <v>1.15116</v>
      </c>
      <c r="AJ82" s="91">
        <v>1.5581400000000001</v>
      </c>
      <c r="AK82" s="91">
        <v>1</v>
      </c>
      <c r="AL82" s="91">
        <v>1.4166700000000001</v>
      </c>
      <c r="AM82" s="91" t="s">
        <v>313</v>
      </c>
    </row>
    <row r="83" spans="1:39">
      <c r="A83">
        <v>6816</v>
      </c>
      <c r="B83">
        <v>53004</v>
      </c>
      <c r="C83">
        <v>3</v>
      </c>
      <c r="G83">
        <v>77</v>
      </c>
      <c r="H83" t="s">
        <v>439</v>
      </c>
      <c r="I83" t="s">
        <v>539</v>
      </c>
      <c r="J83" s="91">
        <v>56</v>
      </c>
      <c r="K83" s="91">
        <v>55</v>
      </c>
      <c r="L83" s="91">
        <v>53</v>
      </c>
      <c r="M83" s="91">
        <v>18</v>
      </c>
      <c r="N83" s="91" t="s">
        <v>313</v>
      </c>
      <c r="O83" s="91">
        <v>35</v>
      </c>
      <c r="P83" s="91" t="s">
        <v>313</v>
      </c>
      <c r="Q83" s="91">
        <v>2</v>
      </c>
      <c r="R83" s="91">
        <v>1</v>
      </c>
      <c r="S83" s="91" t="s">
        <v>313</v>
      </c>
      <c r="T83" s="91">
        <v>72</v>
      </c>
      <c r="U83" s="91">
        <v>71</v>
      </c>
      <c r="V83" s="91">
        <v>69</v>
      </c>
      <c r="W83" s="91">
        <v>31</v>
      </c>
      <c r="X83" s="91" t="s">
        <v>313</v>
      </c>
      <c r="Y83" s="91">
        <v>38</v>
      </c>
      <c r="Z83" s="91" t="s">
        <v>313</v>
      </c>
      <c r="AA83" s="91">
        <v>2</v>
      </c>
      <c r="AB83" s="91">
        <v>1</v>
      </c>
      <c r="AC83" s="91" t="s">
        <v>313</v>
      </c>
      <c r="AD83" s="91">
        <v>1.2857099999999999</v>
      </c>
      <c r="AE83" s="91">
        <v>1.29091</v>
      </c>
      <c r="AF83" s="91">
        <v>1.30189</v>
      </c>
      <c r="AG83" s="91">
        <v>1.7222200000000001</v>
      </c>
      <c r="AH83" s="91" t="s">
        <v>313</v>
      </c>
      <c r="AI83" s="91">
        <v>1.08571</v>
      </c>
      <c r="AJ83" s="91" t="s">
        <v>313</v>
      </c>
      <c r="AK83" s="91">
        <v>1</v>
      </c>
      <c r="AL83" s="91">
        <v>1</v>
      </c>
      <c r="AM83" s="91" t="s">
        <v>313</v>
      </c>
    </row>
    <row r="84" spans="1:39">
      <c r="A84">
        <v>6817</v>
      </c>
      <c r="B84">
        <v>53005</v>
      </c>
      <c r="C84">
        <v>3</v>
      </c>
      <c r="G84">
        <v>78</v>
      </c>
      <c r="H84" t="s">
        <v>439</v>
      </c>
      <c r="I84" t="s">
        <v>540</v>
      </c>
      <c r="J84" s="91">
        <v>6</v>
      </c>
      <c r="K84" s="91">
        <v>6</v>
      </c>
      <c r="L84" s="91">
        <v>6</v>
      </c>
      <c r="M84" s="91">
        <v>5</v>
      </c>
      <c r="N84" s="91" t="s">
        <v>313</v>
      </c>
      <c r="O84" s="91">
        <v>1</v>
      </c>
      <c r="P84" s="91" t="s">
        <v>313</v>
      </c>
      <c r="Q84" s="91" t="s">
        <v>313</v>
      </c>
      <c r="R84" s="91" t="s">
        <v>313</v>
      </c>
      <c r="S84" s="91" t="s">
        <v>313</v>
      </c>
      <c r="T84" s="91">
        <v>10</v>
      </c>
      <c r="U84" s="91">
        <v>10</v>
      </c>
      <c r="V84" s="91">
        <v>10</v>
      </c>
      <c r="W84" s="91">
        <v>8</v>
      </c>
      <c r="X84" s="91" t="s">
        <v>313</v>
      </c>
      <c r="Y84" s="91">
        <v>2</v>
      </c>
      <c r="Z84" s="91" t="s">
        <v>313</v>
      </c>
      <c r="AA84" s="91" t="s">
        <v>313</v>
      </c>
      <c r="AB84" s="91" t="s">
        <v>313</v>
      </c>
      <c r="AC84" s="91" t="s">
        <v>313</v>
      </c>
      <c r="AD84" s="91">
        <v>1.6666700000000001</v>
      </c>
      <c r="AE84" s="91">
        <v>1.6666700000000001</v>
      </c>
      <c r="AF84" s="91">
        <v>1.6666700000000001</v>
      </c>
      <c r="AG84" s="91">
        <v>1.6</v>
      </c>
      <c r="AH84" s="91" t="s">
        <v>313</v>
      </c>
      <c r="AI84" s="91">
        <v>2</v>
      </c>
      <c r="AJ84" s="91" t="s">
        <v>313</v>
      </c>
      <c r="AK84" s="91" t="s">
        <v>313</v>
      </c>
      <c r="AL84" s="91" t="s">
        <v>313</v>
      </c>
      <c r="AM84" s="91" t="s">
        <v>313</v>
      </c>
    </row>
    <row r="85" spans="1:39">
      <c r="A85">
        <v>6730</v>
      </c>
      <c r="B85">
        <v>120</v>
      </c>
      <c r="C85">
        <v>2</v>
      </c>
      <c r="G85">
        <v>79</v>
      </c>
      <c r="H85" t="s">
        <v>440</v>
      </c>
      <c r="J85" s="91">
        <v>1449</v>
      </c>
      <c r="K85" s="91">
        <v>1443</v>
      </c>
      <c r="L85" s="91">
        <v>1414</v>
      </c>
      <c r="M85" s="91">
        <v>865</v>
      </c>
      <c r="N85" s="91">
        <v>305</v>
      </c>
      <c r="O85" s="91">
        <v>225</v>
      </c>
      <c r="P85" s="91">
        <v>19</v>
      </c>
      <c r="Q85" s="91">
        <v>29</v>
      </c>
      <c r="R85" s="91">
        <v>6</v>
      </c>
      <c r="S85" s="91" t="s">
        <v>313</v>
      </c>
      <c r="T85" s="91">
        <v>2949</v>
      </c>
      <c r="U85" s="91">
        <v>2928</v>
      </c>
      <c r="V85" s="91">
        <v>2878</v>
      </c>
      <c r="W85" s="91">
        <v>1893</v>
      </c>
      <c r="X85" s="91">
        <v>566</v>
      </c>
      <c r="Y85" s="91">
        <v>388</v>
      </c>
      <c r="Z85" s="91">
        <v>31</v>
      </c>
      <c r="AA85" s="91">
        <v>50</v>
      </c>
      <c r="AB85" s="91">
        <v>21</v>
      </c>
      <c r="AC85" s="91" t="s">
        <v>313</v>
      </c>
      <c r="AD85" s="91">
        <v>2.0352000000000001</v>
      </c>
      <c r="AE85" s="91">
        <v>2.0291100000000002</v>
      </c>
      <c r="AF85" s="91">
        <v>2.0353599999999998</v>
      </c>
      <c r="AG85" s="91">
        <v>2.1884399999999999</v>
      </c>
      <c r="AH85" s="91">
        <v>1.8557399999999999</v>
      </c>
      <c r="AI85" s="91">
        <v>1.72444</v>
      </c>
      <c r="AJ85" s="91">
        <v>1.63158</v>
      </c>
      <c r="AK85" s="91">
        <v>1.72414</v>
      </c>
      <c r="AL85" s="91">
        <v>3.5</v>
      </c>
      <c r="AM85" s="91" t="s">
        <v>313</v>
      </c>
    </row>
    <row r="86" spans="1:39">
      <c r="A86">
        <v>6731</v>
      </c>
      <c r="B86">
        <v>12001</v>
      </c>
      <c r="C86">
        <v>3</v>
      </c>
      <c r="G86">
        <v>80</v>
      </c>
      <c r="H86" t="s">
        <v>440</v>
      </c>
      <c r="I86" t="s">
        <v>535</v>
      </c>
      <c r="J86" s="91">
        <v>658</v>
      </c>
      <c r="K86" s="91">
        <v>653</v>
      </c>
      <c r="L86" s="91">
        <v>635</v>
      </c>
      <c r="M86" s="91">
        <v>430</v>
      </c>
      <c r="N86" s="91" t="s">
        <v>313</v>
      </c>
      <c r="O86" s="91">
        <v>186</v>
      </c>
      <c r="P86" s="91">
        <v>19</v>
      </c>
      <c r="Q86" s="91">
        <v>18</v>
      </c>
      <c r="R86" s="91">
        <v>5</v>
      </c>
      <c r="S86" s="91" t="s">
        <v>313</v>
      </c>
      <c r="T86" s="91">
        <v>1326</v>
      </c>
      <c r="U86" s="91">
        <v>1306</v>
      </c>
      <c r="V86" s="91">
        <v>1276</v>
      </c>
      <c r="W86" s="91">
        <v>932</v>
      </c>
      <c r="X86" s="91" t="s">
        <v>313</v>
      </c>
      <c r="Y86" s="91">
        <v>313</v>
      </c>
      <c r="Z86" s="91">
        <v>31</v>
      </c>
      <c r="AA86" s="91">
        <v>30</v>
      </c>
      <c r="AB86" s="91">
        <v>20</v>
      </c>
      <c r="AC86" s="91" t="s">
        <v>313</v>
      </c>
      <c r="AD86" s="91">
        <v>2.0152000000000001</v>
      </c>
      <c r="AE86" s="91">
        <v>2</v>
      </c>
      <c r="AF86" s="91">
        <v>2.0094500000000002</v>
      </c>
      <c r="AG86" s="91">
        <v>2.16744</v>
      </c>
      <c r="AH86" s="91" t="s">
        <v>313</v>
      </c>
      <c r="AI86" s="91">
        <v>1.6828000000000001</v>
      </c>
      <c r="AJ86" s="91">
        <v>1.63158</v>
      </c>
      <c r="AK86" s="91">
        <v>1.6666700000000001</v>
      </c>
      <c r="AL86" s="91">
        <v>4</v>
      </c>
      <c r="AM86" s="91" t="s">
        <v>313</v>
      </c>
    </row>
    <row r="87" spans="1:39">
      <c r="A87">
        <v>6732</v>
      </c>
      <c r="B87">
        <v>12002</v>
      </c>
      <c r="C87">
        <v>3</v>
      </c>
      <c r="G87">
        <v>81</v>
      </c>
      <c r="H87" t="s">
        <v>440</v>
      </c>
      <c r="I87" t="s">
        <v>536</v>
      </c>
      <c r="J87" s="91">
        <v>791</v>
      </c>
      <c r="K87" s="91">
        <v>790</v>
      </c>
      <c r="L87" s="91">
        <v>779</v>
      </c>
      <c r="M87" s="91">
        <v>435</v>
      </c>
      <c r="N87" s="91">
        <v>305</v>
      </c>
      <c r="O87" s="91">
        <v>39</v>
      </c>
      <c r="P87" s="91" t="s">
        <v>313</v>
      </c>
      <c r="Q87" s="91">
        <v>11</v>
      </c>
      <c r="R87" s="91">
        <v>1</v>
      </c>
      <c r="S87" s="91" t="s">
        <v>313</v>
      </c>
      <c r="T87" s="91">
        <v>1623</v>
      </c>
      <c r="U87" s="91">
        <v>1622</v>
      </c>
      <c r="V87" s="91">
        <v>1602</v>
      </c>
      <c r="W87" s="91">
        <v>961</v>
      </c>
      <c r="X87" s="91">
        <v>566</v>
      </c>
      <c r="Y87" s="91">
        <v>75</v>
      </c>
      <c r="Z87" s="91" t="s">
        <v>313</v>
      </c>
      <c r="AA87" s="91">
        <v>20</v>
      </c>
      <c r="AB87" s="91">
        <v>1</v>
      </c>
      <c r="AC87" s="91" t="s">
        <v>313</v>
      </c>
      <c r="AD87" s="91">
        <v>2.0518299999999998</v>
      </c>
      <c r="AE87" s="91">
        <v>2.0531600000000001</v>
      </c>
      <c r="AF87" s="91">
        <v>2.0564800000000001</v>
      </c>
      <c r="AG87" s="91">
        <v>2.2092000000000001</v>
      </c>
      <c r="AH87" s="91">
        <v>1.8557399999999999</v>
      </c>
      <c r="AI87" s="91">
        <v>1.9230799999999999</v>
      </c>
      <c r="AJ87" s="91" t="s">
        <v>313</v>
      </c>
      <c r="AK87" s="91">
        <v>1.8181799999999999</v>
      </c>
      <c r="AL87" s="91">
        <v>1</v>
      </c>
      <c r="AM87" s="91" t="s">
        <v>313</v>
      </c>
    </row>
    <row r="88" spans="1:39">
      <c r="A88">
        <v>6733</v>
      </c>
      <c r="B88">
        <v>130</v>
      </c>
      <c r="C88">
        <v>2</v>
      </c>
      <c r="G88">
        <v>82</v>
      </c>
      <c r="H88" t="s">
        <v>441</v>
      </c>
      <c r="J88" s="91" t="s">
        <v>313</v>
      </c>
      <c r="K88" s="91" t="s">
        <v>313</v>
      </c>
      <c r="L88" s="91" t="s">
        <v>313</v>
      </c>
      <c r="M88" s="91" t="s">
        <v>313</v>
      </c>
      <c r="N88" s="91" t="s">
        <v>313</v>
      </c>
      <c r="O88" s="91" t="s">
        <v>313</v>
      </c>
      <c r="P88" s="91" t="s">
        <v>313</v>
      </c>
      <c r="Q88" s="91" t="s">
        <v>313</v>
      </c>
      <c r="R88" s="91" t="s">
        <v>313</v>
      </c>
      <c r="S88" s="91" t="s">
        <v>313</v>
      </c>
      <c r="T88" s="91" t="s">
        <v>313</v>
      </c>
      <c r="U88" s="91" t="s">
        <v>313</v>
      </c>
      <c r="V88" s="91" t="s">
        <v>313</v>
      </c>
      <c r="W88" s="91" t="s">
        <v>313</v>
      </c>
      <c r="X88" s="91" t="s">
        <v>313</v>
      </c>
      <c r="Y88" s="91" t="s">
        <v>313</v>
      </c>
      <c r="Z88" s="91" t="s">
        <v>313</v>
      </c>
      <c r="AA88" s="91" t="s">
        <v>313</v>
      </c>
      <c r="AB88" s="91" t="s">
        <v>313</v>
      </c>
      <c r="AC88" s="91" t="s">
        <v>313</v>
      </c>
      <c r="AD88" s="91" t="s">
        <v>313</v>
      </c>
      <c r="AE88" s="91" t="s">
        <v>313</v>
      </c>
      <c r="AF88" s="91" t="s">
        <v>313</v>
      </c>
      <c r="AG88" s="91" t="s">
        <v>313</v>
      </c>
      <c r="AH88" s="91" t="s">
        <v>313</v>
      </c>
      <c r="AI88" s="91" t="s">
        <v>313</v>
      </c>
      <c r="AJ88" s="91" t="s">
        <v>313</v>
      </c>
      <c r="AK88" s="91" t="s">
        <v>313</v>
      </c>
      <c r="AL88" s="91" t="s">
        <v>313</v>
      </c>
      <c r="AM88" s="91" t="s">
        <v>313</v>
      </c>
    </row>
    <row r="89" spans="1:39">
      <c r="G89">
        <v>83</v>
      </c>
      <c r="H89" t="s">
        <v>441</v>
      </c>
      <c r="I89" t="s">
        <v>535</v>
      </c>
      <c r="J89" s="91" t="s">
        <v>313</v>
      </c>
      <c r="K89" s="91" t="s">
        <v>313</v>
      </c>
      <c r="L89" s="91" t="s">
        <v>313</v>
      </c>
      <c r="M89" s="91" t="s">
        <v>313</v>
      </c>
      <c r="N89" s="91" t="s">
        <v>313</v>
      </c>
      <c r="O89" s="91" t="s">
        <v>313</v>
      </c>
      <c r="P89" s="91" t="s">
        <v>313</v>
      </c>
      <c r="Q89" s="91" t="s">
        <v>313</v>
      </c>
      <c r="R89" s="91" t="s">
        <v>313</v>
      </c>
      <c r="S89" s="91" t="s">
        <v>313</v>
      </c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</row>
    <row r="90" spans="1:39">
      <c r="G90">
        <v>84</v>
      </c>
      <c r="H90" t="s">
        <v>441</v>
      </c>
      <c r="I90" t="s">
        <v>536</v>
      </c>
      <c r="J90" s="91" t="s">
        <v>313</v>
      </c>
      <c r="K90" s="91" t="s">
        <v>313</v>
      </c>
      <c r="L90" s="91" t="s">
        <v>313</v>
      </c>
      <c r="M90" s="91" t="s">
        <v>313</v>
      </c>
      <c r="N90" s="91" t="s">
        <v>313</v>
      </c>
      <c r="O90" s="91" t="s">
        <v>313</v>
      </c>
      <c r="P90" s="91" t="s">
        <v>313</v>
      </c>
      <c r="Q90" s="91" t="s">
        <v>313</v>
      </c>
      <c r="R90" s="91" t="s">
        <v>313</v>
      </c>
      <c r="S90" s="91" t="s">
        <v>313</v>
      </c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  <c r="AF90" s="91"/>
      <c r="AG90" s="91"/>
      <c r="AH90" s="91"/>
      <c r="AI90" s="91"/>
      <c r="AJ90" s="91"/>
      <c r="AK90" s="91"/>
      <c r="AL90" s="91"/>
      <c r="AM90" s="91"/>
    </row>
    <row r="91" spans="1:39">
      <c r="A91">
        <v>6710</v>
      </c>
      <c r="B91">
        <v>60</v>
      </c>
      <c r="C91">
        <v>2</v>
      </c>
      <c r="G91">
        <v>85</v>
      </c>
      <c r="H91" t="s">
        <v>442</v>
      </c>
      <c r="J91" s="91">
        <v>2383</v>
      </c>
      <c r="K91" s="91">
        <v>2372</v>
      </c>
      <c r="L91" s="91">
        <v>2323</v>
      </c>
      <c r="M91" s="91">
        <v>1136</v>
      </c>
      <c r="N91" s="91">
        <v>9</v>
      </c>
      <c r="O91" s="91">
        <v>1142</v>
      </c>
      <c r="P91" s="91">
        <v>36</v>
      </c>
      <c r="Q91" s="91">
        <v>49</v>
      </c>
      <c r="R91" s="91">
        <v>11</v>
      </c>
      <c r="S91" s="91" t="s">
        <v>313</v>
      </c>
      <c r="T91" s="91">
        <v>4022</v>
      </c>
      <c r="U91" s="91">
        <v>4003</v>
      </c>
      <c r="V91" s="91">
        <v>3941</v>
      </c>
      <c r="W91" s="91">
        <v>2263</v>
      </c>
      <c r="X91" s="91">
        <v>15</v>
      </c>
      <c r="Y91" s="91">
        <v>1594</v>
      </c>
      <c r="Z91" s="91">
        <v>69</v>
      </c>
      <c r="AA91" s="91">
        <v>62</v>
      </c>
      <c r="AB91" s="91">
        <v>19</v>
      </c>
      <c r="AC91" s="91" t="s">
        <v>313</v>
      </c>
      <c r="AD91" s="91">
        <v>1.6877899999999999</v>
      </c>
      <c r="AE91" s="91">
        <v>1.6876100000000001</v>
      </c>
      <c r="AF91" s="91">
        <v>1.69651</v>
      </c>
      <c r="AG91" s="91">
        <v>1.9920800000000001</v>
      </c>
      <c r="AH91" s="91">
        <v>1.6666700000000001</v>
      </c>
      <c r="AI91" s="91">
        <v>1.3957999999999999</v>
      </c>
      <c r="AJ91" s="91">
        <v>1.9166700000000001</v>
      </c>
      <c r="AK91" s="91">
        <v>1.2653099999999999</v>
      </c>
      <c r="AL91" s="91">
        <v>1.7272700000000001</v>
      </c>
      <c r="AM91" s="91" t="s">
        <v>313</v>
      </c>
    </row>
    <row r="92" spans="1:39">
      <c r="A92">
        <v>6711</v>
      </c>
      <c r="B92">
        <v>6001</v>
      </c>
      <c r="C92">
        <v>3</v>
      </c>
      <c r="G92">
        <v>86</v>
      </c>
      <c r="H92" t="s">
        <v>442</v>
      </c>
      <c r="I92" t="s">
        <v>535</v>
      </c>
      <c r="J92" s="91">
        <v>207</v>
      </c>
      <c r="K92" s="91">
        <v>207</v>
      </c>
      <c r="L92" s="91">
        <v>204</v>
      </c>
      <c r="M92" s="91">
        <v>60</v>
      </c>
      <c r="N92" s="91" t="s">
        <v>313</v>
      </c>
      <c r="O92" s="91">
        <v>137</v>
      </c>
      <c r="P92" s="91">
        <v>7</v>
      </c>
      <c r="Q92" s="91">
        <v>3</v>
      </c>
      <c r="R92" s="91" t="s">
        <v>313</v>
      </c>
      <c r="S92" s="91" t="s">
        <v>313</v>
      </c>
      <c r="T92" s="91">
        <v>287</v>
      </c>
      <c r="U92" s="91">
        <v>287</v>
      </c>
      <c r="V92" s="91">
        <v>283</v>
      </c>
      <c r="W92" s="91">
        <v>106</v>
      </c>
      <c r="X92" s="91" t="s">
        <v>313</v>
      </c>
      <c r="Y92" s="91">
        <v>162</v>
      </c>
      <c r="Z92" s="91">
        <v>15</v>
      </c>
      <c r="AA92" s="91">
        <v>4</v>
      </c>
      <c r="AB92" s="91" t="s">
        <v>313</v>
      </c>
      <c r="AC92" s="91" t="s">
        <v>313</v>
      </c>
      <c r="AD92" s="91">
        <v>1.3864700000000001</v>
      </c>
      <c r="AE92" s="91">
        <v>1.3864700000000001</v>
      </c>
      <c r="AF92" s="91">
        <v>1.3872500000000001</v>
      </c>
      <c r="AG92" s="91">
        <v>1.76667</v>
      </c>
      <c r="AH92" s="91" t="s">
        <v>313</v>
      </c>
      <c r="AI92" s="91">
        <v>1.18248</v>
      </c>
      <c r="AJ92" s="91">
        <v>2.1428600000000002</v>
      </c>
      <c r="AK92" s="91">
        <v>1.3333299999999999</v>
      </c>
      <c r="AL92" s="91" t="s">
        <v>313</v>
      </c>
      <c r="AM92" s="91" t="s">
        <v>313</v>
      </c>
    </row>
    <row r="93" spans="1:39">
      <c r="A93">
        <v>6712</v>
      </c>
      <c r="B93">
        <v>6002</v>
      </c>
      <c r="C93">
        <v>3</v>
      </c>
      <c r="G93">
        <v>87</v>
      </c>
      <c r="H93" t="s">
        <v>442</v>
      </c>
      <c r="I93" t="s">
        <v>536</v>
      </c>
      <c r="J93" s="91">
        <v>443</v>
      </c>
      <c r="K93" s="91">
        <v>441</v>
      </c>
      <c r="L93" s="91">
        <v>436</v>
      </c>
      <c r="M93" s="91">
        <v>282</v>
      </c>
      <c r="N93" s="91" t="s">
        <v>313</v>
      </c>
      <c r="O93" s="91">
        <v>148</v>
      </c>
      <c r="P93" s="91">
        <v>6</v>
      </c>
      <c r="Q93" s="91">
        <v>5</v>
      </c>
      <c r="R93" s="91">
        <v>2</v>
      </c>
      <c r="S93" s="91" t="s">
        <v>313</v>
      </c>
      <c r="T93" s="91">
        <v>792</v>
      </c>
      <c r="U93" s="91">
        <v>788</v>
      </c>
      <c r="V93" s="91">
        <v>782</v>
      </c>
      <c r="W93" s="91">
        <v>557</v>
      </c>
      <c r="X93" s="91" t="s">
        <v>313</v>
      </c>
      <c r="Y93" s="91">
        <v>209</v>
      </c>
      <c r="Z93" s="91">
        <v>16</v>
      </c>
      <c r="AA93" s="91">
        <v>6</v>
      </c>
      <c r="AB93" s="91">
        <v>4</v>
      </c>
      <c r="AC93" s="91" t="s">
        <v>313</v>
      </c>
      <c r="AD93" s="91">
        <v>1.7878099999999999</v>
      </c>
      <c r="AE93" s="91">
        <v>1.78685</v>
      </c>
      <c r="AF93" s="91">
        <v>1.79358</v>
      </c>
      <c r="AG93" s="91">
        <v>1.9751799999999999</v>
      </c>
      <c r="AH93" s="91" t="s">
        <v>313</v>
      </c>
      <c r="AI93" s="91">
        <v>1.4121600000000001</v>
      </c>
      <c r="AJ93" s="91">
        <v>2.6666699999999999</v>
      </c>
      <c r="AK93" s="91">
        <v>1.2</v>
      </c>
      <c r="AL93" s="91">
        <v>2</v>
      </c>
      <c r="AM93" s="91" t="s">
        <v>313</v>
      </c>
    </row>
    <row r="94" spans="1:39">
      <c r="A94">
        <v>6713</v>
      </c>
      <c r="B94">
        <v>6003</v>
      </c>
      <c r="C94">
        <v>3</v>
      </c>
      <c r="G94">
        <v>88</v>
      </c>
      <c r="H94" t="s">
        <v>442</v>
      </c>
      <c r="I94" t="s">
        <v>537</v>
      </c>
      <c r="J94" s="91">
        <v>844</v>
      </c>
      <c r="K94" s="91">
        <v>836</v>
      </c>
      <c r="L94" s="91">
        <v>820</v>
      </c>
      <c r="M94" s="91">
        <v>383</v>
      </c>
      <c r="N94" s="91" t="s">
        <v>313</v>
      </c>
      <c r="O94" s="91">
        <v>426</v>
      </c>
      <c r="P94" s="91">
        <v>11</v>
      </c>
      <c r="Q94" s="91">
        <v>16</v>
      </c>
      <c r="R94" s="91">
        <v>8</v>
      </c>
      <c r="S94" s="91" t="s">
        <v>313</v>
      </c>
      <c r="T94" s="91">
        <v>1360</v>
      </c>
      <c r="U94" s="91">
        <v>1346</v>
      </c>
      <c r="V94" s="91">
        <v>1323</v>
      </c>
      <c r="W94" s="91">
        <v>724</v>
      </c>
      <c r="X94" s="91" t="s">
        <v>313</v>
      </c>
      <c r="Y94" s="91">
        <v>584</v>
      </c>
      <c r="Z94" s="91">
        <v>15</v>
      </c>
      <c r="AA94" s="91">
        <v>23</v>
      </c>
      <c r="AB94" s="91">
        <v>14</v>
      </c>
      <c r="AC94" s="91" t="s">
        <v>313</v>
      </c>
      <c r="AD94" s="91">
        <v>1.61137</v>
      </c>
      <c r="AE94" s="91">
        <v>1.61005</v>
      </c>
      <c r="AF94" s="91">
        <v>1.61341</v>
      </c>
      <c r="AG94" s="91">
        <v>1.8903399999999999</v>
      </c>
      <c r="AH94" s="91" t="s">
        <v>313</v>
      </c>
      <c r="AI94" s="91">
        <v>1.3708899999999999</v>
      </c>
      <c r="AJ94" s="91">
        <v>1.36364</v>
      </c>
      <c r="AK94" s="91">
        <v>1.4375</v>
      </c>
      <c r="AL94" s="91">
        <v>1.75</v>
      </c>
      <c r="AM94" s="91" t="s">
        <v>313</v>
      </c>
    </row>
    <row r="95" spans="1:39">
      <c r="A95">
        <v>6714</v>
      </c>
      <c r="B95">
        <v>6004</v>
      </c>
      <c r="C95">
        <v>3</v>
      </c>
      <c r="G95">
        <v>89</v>
      </c>
      <c r="H95" t="s">
        <v>442</v>
      </c>
      <c r="I95" t="s">
        <v>539</v>
      </c>
      <c r="J95" s="91">
        <v>758</v>
      </c>
      <c r="K95" s="91">
        <v>758</v>
      </c>
      <c r="L95" s="91">
        <v>735</v>
      </c>
      <c r="M95" s="91">
        <v>325</v>
      </c>
      <c r="N95" s="91">
        <v>9</v>
      </c>
      <c r="O95" s="91">
        <v>389</v>
      </c>
      <c r="P95" s="91">
        <v>12</v>
      </c>
      <c r="Q95" s="91">
        <v>23</v>
      </c>
      <c r="R95" s="91" t="s">
        <v>313</v>
      </c>
      <c r="S95" s="91" t="s">
        <v>313</v>
      </c>
      <c r="T95" s="91">
        <v>1311</v>
      </c>
      <c r="U95" s="91">
        <v>1311</v>
      </c>
      <c r="V95" s="91">
        <v>1284</v>
      </c>
      <c r="W95" s="91">
        <v>698</v>
      </c>
      <c r="X95" s="91">
        <v>15</v>
      </c>
      <c r="Y95" s="91">
        <v>548</v>
      </c>
      <c r="Z95" s="91">
        <v>23</v>
      </c>
      <c r="AA95" s="91">
        <v>27</v>
      </c>
      <c r="AB95" s="91" t="s">
        <v>313</v>
      </c>
      <c r="AC95" s="91" t="s">
        <v>313</v>
      </c>
      <c r="AD95" s="91">
        <v>1.7295499999999999</v>
      </c>
      <c r="AE95" s="91">
        <v>1.7295499999999999</v>
      </c>
      <c r="AF95" s="91">
        <v>1.7469399999999999</v>
      </c>
      <c r="AG95" s="91">
        <v>2.1476899999999999</v>
      </c>
      <c r="AH95" s="91">
        <v>1.6666700000000001</v>
      </c>
      <c r="AI95" s="91">
        <v>1.4087400000000001</v>
      </c>
      <c r="AJ95" s="91">
        <v>1.9166700000000001</v>
      </c>
      <c r="AK95" s="91">
        <v>1.17391</v>
      </c>
      <c r="AL95" s="91" t="s">
        <v>313</v>
      </c>
      <c r="AM95" s="91" t="s">
        <v>313</v>
      </c>
    </row>
    <row r="96" spans="1:39">
      <c r="A96">
        <v>6715</v>
      </c>
      <c r="B96">
        <v>6005</v>
      </c>
      <c r="C96">
        <v>3</v>
      </c>
      <c r="G96">
        <v>90</v>
      </c>
      <c r="H96" t="s">
        <v>442</v>
      </c>
      <c r="I96" t="s">
        <v>540</v>
      </c>
      <c r="J96" s="91">
        <v>131</v>
      </c>
      <c r="K96" s="91">
        <v>130</v>
      </c>
      <c r="L96" s="91">
        <v>128</v>
      </c>
      <c r="M96" s="91">
        <v>86</v>
      </c>
      <c r="N96" s="91" t="s">
        <v>313</v>
      </c>
      <c r="O96" s="91">
        <v>42</v>
      </c>
      <c r="P96" s="91" t="s">
        <v>313</v>
      </c>
      <c r="Q96" s="91">
        <v>2</v>
      </c>
      <c r="R96" s="91">
        <v>1</v>
      </c>
      <c r="S96" s="91" t="s">
        <v>313</v>
      </c>
      <c r="T96" s="91">
        <v>272</v>
      </c>
      <c r="U96" s="91">
        <v>271</v>
      </c>
      <c r="V96" s="91">
        <v>269</v>
      </c>
      <c r="W96" s="91">
        <v>178</v>
      </c>
      <c r="X96" s="91" t="s">
        <v>313</v>
      </c>
      <c r="Y96" s="91">
        <v>91</v>
      </c>
      <c r="Z96" s="91" t="s">
        <v>313</v>
      </c>
      <c r="AA96" s="91">
        <v>2</v>
      </c>
      <c r="AB96" s="91">
        <v>1</v>
      </c>
      <c r="AC96" s="91" t="s">
        <v>313</v>
      </c>
      <c r="AD96" s="91">
        <v>2.0763400000000001</v>
      </c>
      <c r="AE96" s="91">
        <v>2.0846200000000001</v>
      </c>
      <c r="AF96" s="91">
        <v>2.1015600000000001</v>
      </c>
      <c r="AG96" s="91">
        <v>2.0697700000000001</v>
      </c>
      <c r="AH96" s="91" t="s">
        <v>313</v>
      </c>
      <c r="AI96" s="91">
        <v>2.1666699999999999</v>
      </c>
      <c r="AJ96" s="91" t="s">
        <v>313</v>
      </c>
      <c r="AK96" s="91">
        <v>1</v>
      </c>
      <c r="AL96" s="91">
        <v>1</v>
      </c>
      <c r="AM96" s="91" t="s">
        <v>313</v>
      </c>
    </row>
    <row r="97" spans="1:39">
      <c r="A97">
        <v>6818</v>
      </c>
      <c r="B97">
        <v>540</v>
      </c>
      <c r="C97">
        <v>2</v>
      </c>
      <c r="G97">
        <v>91</v>
      </c>
      <c r="H97" t="s">
        <v>443</v>
      </c>
      <c r="J97" s="91" t="s">
        <v>313</v>
      </c>
      <c r="K97" s="91" t="s">
        <v>313</v>
      </c>
      <c r="L97" s="91" t="s">
        <v>313</v>
      </c>
      <c r="M97" s="91" t="s">
        <v>313</v>
      </c>
      <c r="N97" s="91" t="s">
        <v>313</v>
      </c>
      <c r="O97" s="91" t="s">
        <v>313</v>
      </c>
      <c r="P97" s="91" t="s">
        <v>313</v>
      </c>
      <c r="Q97" s="91" t="s">
        <v>313</v>
      </c>
      <c r="R97" s="91" t="s">
        <v>313</v>
      </c>
      <c r="S97" s="91" t="s">
        <v>313</v>
      </c>
      <c r="T97" s="91" t="s">
        <v>313</v>
      </c>
      <c r="U97" s="91" t="s">
        <v>313</v>
      </c>
      <c r="V97" s="91" t="s">
        <v>313</v>
      </c>
      <c r="W97" s="91" t="s">
        <v>313</v>
      </c>
      <c r="X97" s="91" t="s">
        <v>313</v>
      </c>
      <c r="Y97" s="91" t="s">
        <v>313</v>
      </c>
      <c r="Z97" s="91" t="s">
        <v>313</v>
      </c>
      <c r="AA97" s="91" t="s">
        <v>313</v>
      </c>
      <c r="AB97" s="91" t="s">
        <v>313</v>
      </c>
      <c r="AC97" s="91" t="s">
        <v>313</v>
      </c>
      <c r="AD97" s="91" t="s">
        <v>313</v>
      </c>
      <c r="AE97" s="91" t="s">
        <v>313</v>
      </c>
      <c r="AF97" s="91" t="s">
        <v>313</v>
      </c>
      <c r="AG97" s="91" t="s">
        <v>313</v>
      </c>
      <c r="AH97" s="91" t="s">
        <v>313</v>
      </c>
      <c r="AI97" s="91" t="s">
        <v>313</v>
      </c>
      <c r="AJ97" s="91" t="s">
        <v>313</v>
      </c>
      <c r="AK97" s="91" t="s">
        <v>313</v>
      </c>
      <c r="AL97" s="91" t="s">
        <v>313</v>
      </c>
      <c r="AM97" s="91" t="s">
        <v>313</v>
      </c>
    </row>
    <row r="98" spans="1:39">
      <c r="A98">
        <v>6709</v>
      </c>
      <c r="B98">
        <v>50</v>
      </c>
      <c r="C98">
        <v>2</v>
      </c>
      <c r="G98">
        <v>92</v>
      </c>
      <c r="H98" t="s">
        <v>444</v>
      </c>
      <c r="J98" s="91">
        <v>383</v>
      </c>
      <c r="K98" s="91">
        <v>380</v>
      </c>
      <c r="L98" s="91">
        <v>375</v>
      </c>
      <c r="M98" s="91">
        <v>207</v>
      </c>
      <c r="N98" s="91" t="s">
        <v>313</v>
      </c>
      <c r="O98" s="91">
        <v>159</v>
      </c>
      <c r="P98" s="91">
        <v>9</v>
      </c>
      <c r="Q98" s="91">
        <v>5</v>
      </c>
      <c r="R98" s="91">
        <v>3</v>
      </c>
      <c r="S98" s="91" t="s">
        <v>313</v>
      </c>
      <c r="T98" s="91">
        <v>637</v>
      </c>
      <c r="U98" s="91">
        <v>631</v>
      </c>
      <c r="V98" s="91">
        <v>626</v>
      </c>
      <c r="W98" s="91">
        <v>399</v>
      </c>
      <c r="X98" s="91" t="s">
        <v>313</v>
      </c>
      <c r="Y98" s="91">
        <v>217</v>
      </c>
      <c r="Z98" s="91">
        <v>10</v>
      </c>
      <c r="AA98" s="91">
        <v>5</v>
      </c>
      <c r="AB98" s="91">
        <v>6</v>
      </c>
      <c r="AC98" s="91" t="s">
        <v>313</v>
      </c>
      <c r="AD98" s="91">
        <v>1.6631899999999999</v>
      </c>
      <c r="AE98" s="91">
        <v>1.6605300000000001</v>
      </c>
      <c r="AF98" s="91">
        <v>1.66933</v>
      </c>
      <c r="AG98" s="91">
        <v>1.92754</v>
      </c>
      <c r="AH98" s="91" t="s">
        <v>313</v>
      </c>
      <c r="AI98" s="91">
        <v>1.3647800000000001</v>
      </c>
      <c r="AJ98" s="91">
        <v>1.11111</v>
      </c>
      <c r="AK98" s="91">
        <v>1</v>
      </c>
      <c r="AL98" s="91">
        <v>2</v>
      </c>
      <c r="AM98" s="91" t="s">
        <v>313</v>
      </c>
    </row>
    <row r="99" spans="1:39">
      <c r="A99">
        <v>6707</v>
      </c>
      <c r="B99">
        <v>30</v>
      </c>
      <c r="C99">
        <v>2</v>
      </c>
      <c r="G99">
        <v>93</v>
      </c>
      <c r="H99" t="s">
        <v>445</v>
      </c>
      <c r="J99" s="91">
        <v>385</v>
      </c>
      <c r="K99" s="91">
        <v>384</v>
      </c>
      <c r="L99" s="91">
        <v>382</v>
      </c>
      <c r="M99" s="91">
        <v>119</v>
      </c>
      <c r="N99" s="91" t="s">
        <v>313</v>
      </c>
      <c r="O99" s="91">
        <v>251</v>
      </c>
      <c r="P99" s="91">
        <v>12</v>
      </c>
      <c r="Q99" s="91">
        <v>2</v>
      </c>
      <c r="R99" s="91">
        <v>1</v>
      </c>
      <c r="S99" s="91" t="s">
        <v>313</v>
      </c>
      <c r="T99" s="91">
        <v>589</v>
      </c>
      <c r="U99" s="91">
        <v>588</v>
      </c>
      <c r="V99" s="91">
        <v>583</v>
      </c>
      <c r="W99" s="91">
        <v>219</v>
      </c>
      <c r="X99" s="91" t="s">
        <v>313</v>
      </c>
      <c r="Y99" s="91">
        <v>346</v>
      </c>
      <c r="Z99" s="91">
        <v>18</v>
      </c>
      <c r="AA99" s="91">
        <v>5</v>
      </c>
      <c r="AB99" s="91">
        <v>1</v>
      </c>
      <c r="AC99" s="91" t="s">
        <v>313</v>
      </c>
      <c r="AD99" s="91">
        <v>1.5298700000000001</v>
      </c>
      <c r="AE99" s="91">
        <v>1.53125</v>
      </c>
      <c r="AF99" s="91">
        <v>1.5261800000000001</v>
      </c>
      <c r="AG99" s="91">
        <v>1.8403400000000001</v>
      </c>
      <c r="AH99" s="91" t="s">
        <v>313</v>
      </c>
      <c r="AI99" s="91">
        <v>1.37849</v>
      </c>
      <c r="AJ99" s="91">
        <v>1.5</v>
      </c>
      <c r="AK99" s="91">
        <v>2.5</v>
      </c>
      <c r="AL99" s="91">
        <v>1</v>
      </c>
      <c r="AM99" s="91" t="s">
        <v>313</v>
      </c>
    </row>
    <row r="100" spans="1:39">
      <c r="A100">
        <v>6708</v>
      </c>
      <c r="B100">
        <v>40</v>
      </c>
      <c r="C100">
        <v>2</v>
      </c>
      <c r="G100">
        <v>94</v>
      </c>
      <c r="H100" t="s">
        <v>446</v>
      </c>
      <c r="J100" s="91">
        <v>286</v>
      </c>
      <c r="K100" s="91">
        <v>285</v>
      </c>
      <c r="L100" s="91">
        <v>280</v>
      </c>
      <c r="M100" s="91">
        <v>138</v>
      </c>
      <c r="N100" s="91" t="s">
        <v>313</v>
      </c>
      <c r="O100" s="91">
        <v>128</v>
      </c>
      <c r="P100" s="91">
        <v>14</v>
      </c>
      <c r="Q100" s="91">
        <v>5</v>
      </c>
      <c r="R100" s="91">
        <v>1</v>
      </c>
      <c r="S100" s="91" t="s">
        <v>313</v>
      </c>
      <c r="T100" s="91">
        <v>494</v>
      </c>
      <c r="U100" s="91">
        <v>493</v>
      </c>
      <c r="V100" s="91">
        <v>488</v>
      </c>
      <c r="W100" s="91">
        <v>275</v>
      </c>
      <c r="X100" s="91" t="s">
        <v>313</v>
      </c>
      <c r="Y100" s="91">
        <v>188</v>
      </c>
      <c r="Z100" s="91">
        <v>25</v>
      </c>
      <c r="AA100" s="91">
        <v>5</v>
      </c>
      <c r="AB100" s="91">
        <v>1</v>
      </c>
      <c r="AC100" s="91" t="s">
        <v>313</v>
      </c>
      <c r="AD100" s="91">
        <v>1.7272700000000001</v>
      </c>
      <c r="AE100" s="91">
        <v>1.7298199999999999</v>
      </c>
      <c r="AF100" s="91">
        <v>1.7428600000000001</v>
      </c>
      <c r="AG100" s="91">
        <v>1.99275</v>
      </c>
      <c r="AH100" s="91" t="s">
        <v>313</v>
      </c>
      <c r="AI100" s="91">
        <v>1.46875</v>
      </c>
      <c r="AJ100" s="91">
        <v>1.7857099999999999</v>
      </c>
      <c r="AK100" s="91">
        <v>1</v>
      </c>
      <c r="AL100" s="91">
        <v>1</v>
      </c>
      <c r="AM100" s="91" t="s">
        <v>313</v>
      </c>
    </row>
    <row r="101" spans="1:39">
      <c r="A101">
        <v>6705</v>
      </c>
      <c r="B101">
        <v>10</v>
      </c>
      <c r="C101">
        <v>2</v>
      </c>
      <c r="D101" t="s">
        <v>415</v>
      </c>
      <c r="E101">
        <v>20</v>
      </c>
      <c r="G101">
        <v>95</v>
      </c>
      <c r="H101" t="s">
        <v>447</v>
      </c>
      <c r="J101" s="91">
        <v>25</v>
      </c>
      <c r="K101" s="91">
        <v>25</v>
      </c>
      <c r="L101" s="91">
        <v>24</v>
      </c>
      <c r="M101" s="91">
        <v>18</v>
      </c>
      <c r="N101" s="91" t="s">
        <v>313</v>
      </c>
      <c r="O101" s="91">
        <v>5</v>
      </c>
      <c r="P101" s="91">
        <v>1</v>
      </c>
      <c r="Q101" s="91">
        <v>1</v>
      </c>
      <c r="R101" s="91" t="s">
        <v>313</v>
      </c>
      <c r="S101" s="91" t="s">
        <v>313</v>
      </c>
      <c r="T101" s="91">
        <v>50</v>
      </c>
      <c r="U101" s="91">
        <v>50</v>
      </c>
      <c r="V101" s="91">
        <v>49</v>
      </c>
      <c r="W101" s="91">
        <v>35</v>
      </c>
      <c r="X101" s="91" t="s">
        <v>313</v>
      </c>
      <c r="Y101" s="91">
        <v>11</v>
      </c>
      <c r="Z101" s="91">
        <v>3</v>
      </c>
      <c r="AA101" s="91">
        <v>1</v>
      </c>
      <c r="AB101" s="91" t="s">
        <v>313</v>
      </c>
      <c r="AC101" s="91" t="s">
        <v>313</v>
      </c>
      <c r="AD101" s="91">
        <v>2</v>
      </c>
      <c r="AE101" s="91">
        <v>2</v>
      </c>
      <c r="AF101" s="91">
        <v>2.0416699999999999</v>
      </c>
      <c r="AG101" s="91">
        <v>1.9444399999999999</v>
      </c>
      <c r="AH101" s="91" t="s">
        <v>313</v>
      </c>
      <c r="AI101" s="91">
        <v>2.2000000000000002</v>
      </c>
      <c r="AJ101" s="91">
        <v>3</v>
      </c>
      <c r="AK101" s="91">
        <v>1</v>
      </c>
      <c r="AL101" s="91" t="s">
        <v>313</v>
      </c>
      <c r="AM101" s="91" t="s">
        <v>313</v>
      </c>
    </row>
    <row r="102" spans="1:39">
      <c r="A102">
        <v>6706</v>
      </c>
      <c r="B102">
        <v>20</v>
      </c>
      <c r="C102">
        <v>2</v>
      </c>
      <c r="D102" t="s">
        <v>414</v>
      </c>
      <c r="F102">
        <v>10</v>
      </c>
      <c r="G102">
        <v>96</v>
      </c>
      <c r="H102" t="s">
        <v>448</v>
      </c>
      <c r="J102" s="91" t="s">
        <v>314</v>
      </c>
      <c r="K102" s="91" t="s">
        <v>314</v>
      </c>
      <c r="L102" s="91" t="s">
        <v>314</v>
      </c>
      <c r="M102" s="91" t="s">
        <v>314</v>
      </c>
      <c r="N102" s="91" t="s">
        <v>314</v>
      </c>
      <c r="O102" s="91" t="s">
        <v>314</v>
      </c>
      <c r="P102" s="91" t="s">
        <v>314</v>
      </c>
      <c r="Q102" s="91" t="s">
        <v>314</v>
      </c>
      <c r="R102" s="91" t="s">
        <v>314</v>
      </c>
      <c r="S102" s="91" t="s">
        <v>314</v>
      </c>
      <c r="T102" s="91" t="s">
        <v>314</v>
      </c>
      <c r="U102" s="91" t="s">
        <v>314</v>
      </c>
      <c r="V102" s="91" t="s">
        <v>314</v>
      </c>
      <c r="W102" s="91" t="s">
        <v>314</v>
      </c>
      <c r="X102" s="91" t="s">
        <v>314</v>
      </c>
      <c r="Y102" s="91" t="s">
        <v>314</v>
      </c>
      <c r="Z102" s="91" t="s">
        <v>314</v>
      </c>
      <c r="AA102" s="91" t="s">
        <v>314</v>
      </c>
      <c r="AB102" s="91" t="s">
        <v>314</v>
      </c>
      <c r="AC102" s="91" t="s">
        <v>314</v>
      </c>
      <c r="AD102" s="91" t="s">
        <v>314</v>
      </c>
      <c r="AE102" s="91" t="s">
        <v>314</v>
      </c>
      <c r="AF102" s="91" t="s">
        <v>314</v>
      </c>
      <c r="AG102" s="91" t="s">
        <v>314</v>
      </c>
      <c r="AH102" s="91" t="s">
        <v>314</v>
      </c>
      <c r="AI102" s="91" t="s">
        <v>314</v>
      </c>
      <c r="AJ102" s="91" t="s">
        <v>314</v>
      </c>
      <c r="AK102" s="91" t="s">
        <v>314</v>
      </c>
      <c r="AL102" s="91" t="s">
        <v>314</v>
      </c>
      <c r="AM102" s="91" t="s">
        <v>314</v>
      </c>
    </row>
    <row r="103" spans="1:39">
      <c r="A103">
        <v>6721</v>
      </c>
      <c r="B103">
        <v>100</v>
      </c>
      <c r="C103">
        <v>2</v>
      </c>
      <c r="G103">
        <v>97</v>
      </c>
      <c r="H103" t="s">
        <v>449</v>
      </c>
      <c r="J103" s="91">
        <v>2410</v>
      </c>
      <c r="K103" s="91">
        <v>2393</v>
      </c>
      <c r="L103" s="91">
        <v>2349</v>
      </c>
      <c r="M103" s="91">
        <v>1345</v>
      </c>
      <c r="N103" s="91">
        <v>83</v>
      </c>
      <c r="O103" s="91">
        <v>863</v>
      </c>
      <c r="P103" s="91">
        <v>58</v>
      </c>
      <c r="Q103" s="91">
        <v>44</v>
      </c>
      <c r="R103" s="91">
        <v>17</v>
      </c>
      <c r="S103" s="91" t="s">
        <v>313</v>
      </c>
      <c r="T103" s="91">
        <v>4564</v>
      </c>
      <c r="U103" s="91">
        <v>4532</v>
      </c>
      <c r="V103" s="91">
        <v>4465</v>
      </c>
      <c r="W103" s="91">
        <v>2930</v>
      </c>
      <c r="X103" s="91">
        <v>153</v>
      </c>
      <c r="Y103" s="91">
        <v>1296</v>
      </c>
      <c r="Z103" s="91">
        <v>86</v>
      </c>
      <c r="AA103" s="91">
        <v>67</v>
      </c>
      <c r="AB103" s="91">
        <v>32</v>
      </c>
      <c r="AC103" s="91" t="s">
        <v>313</v>
      </c>
      <c r="AD103" s="91">
        <v>1.89378</v>
      </c>
      <c r="AE103" s="91">
        <v>1.8938600000000001</v>
      </c>
      <c r="AF103" s="91">
        <v>1.9008100000000001</v>
      </c>
      <c r="AG103" s="91">
        <v>2.1784400000000002</v>
      </c>
      <c r="AH103" s="91">
        <v>1.84337</v>
      </c>
      <c r="AI103" s="91">
        <v>1.5017400000000001</v>
      </c>
      <c r="AJ103" s="91">
        <v>1.4827600000000001</v>
      </c>
      <c r="AK103" s="91">
        <v>1.5227299999999999</v>
      </c>
      <c r="AL103" s="91">
        <v>1.88235</v>
      </c>
      <c r="AM103" s="91" t="s">
        <v>313</v>
      </c>
    </row>
    <row r="104" spans="1:39">
      <c r="A104">
        <v>6722</v>
      </c>
      <c r="B104">
        <v>10001</v>
      </c>
      <c r="C104">
        <v>3</v>
      </c>
      <c r="G104">
        <v>98</v>
      </c>
      <c r="H104" t="s">
        <v>449</v>
      </c>
      <c r="I104" t="s">
        <v>535</v>
      </c>
      <c r="J104" s="91">
        <v>481</v>
      </c>
      <c r="K104" s="91">
        <v>474</v>
      </c>
      <c r="L104" s="91">
        <v>468</v>
      </c>
      <c r="M104" s="91">
        <v>121</v>
      </c>
      <c r="N104" s="91" t="s">
        <v>313</v>
      </c>
      <c r="O104" s="91">
        <v>311</v>
      </c>
      <c r="P104" s="91">
        <v>36</v>
      </c>
      <c r="Q104" s="91">
        <v>6</v>
      </c>
      <c r="R104" s="91">
        <v>7</v>
      </c>
      <c r="S104" s="91" t="s">
        <v>313</v>
      </c>
      <c r="T104" s="91">
        <v>731</v>
      </c>
      <c r="U104" s="91">
        <v>720</v>
      </c>
      <c r="V104" s="91">
        <v>706</v>
      </c>
      <c r="W104" s="91">
        <v>231</v>
      </c>
      <c r="X104" s="91" t="s">
        <v>313</v>
      </c>
      <c r="Y104" s="91">
        <v>429</v>
      </c>
      <c r="Z104" s="91">
        <v>46</v>
      </c>
      <c r="AA104" s="91">
        <v>14</v>
      </c>
      <c r="AB104" s="91">
        <v>11</v>
      </c>
      <c r="AC104" s="91" t="s">
        <v>313</v>
      </c>
      <c r="AD104" s="91">
        <v>1.5197499999999999</v>
      </c>
      <c r="AE104" s="91">
        <v>1.5189900000000001</v>
      </c>
      <c r="AF104" s="91">
        <v>1.5085500000000001</v>
      </c>
      <c r="AG104" s="91">
        <v>1.90909</v>
      </c>
      <c r="AH104" s="91" t="s">
        <v>313</v>
      </c>
      <c r="AI104" s="91">
        <v>1.3794200000000001</v>
      </c>
      <c r="AJ104" s="91">
        <v>1.2777799999999999</v>
      </c>
      <c r="AK104" s="91">
        <v>2.3333300000000001</v>
      </c>
      <c r="AL104" s="91">
        <v>1.5714300000000001</v>
      </c>
      <c r="AM104" s="91" t="s">
        <v>313</v>
      </c>
    </row>
    <row r="105" spans="1:39">
      <c r="A105">
        <v>6723</v>
      </c>
      <c r="B105">
        <v>10002</v>
      </c>
      <c r="C105">
        <v>3</v>
      </c>
      <c r="G105">
        <v>99</v>
      </c>
      <c r="H105" t="s">
        <v>449</v>
      </c>
      <c r="I105" t="s">
        <v>536</v>
      </c>
      <c r="J105" s="91">
        <v>416</v>
      </c>
      <c r="K105" s="91">
        <v>415</v>
      </c>
      <c r="L105" s="91">
        <v>405</v>
      </c>
      <c r="M105" s="91">
        <v>270</v>
      </c>
      <c r="N105" s="91" t="s">
        <v>313</v>
      </c>
      <c r="O105" s="91">
        <v>134</v>
      </c>
      <c r="P105" s="91">
        <v>1</v>
      </c>
      <c r="Q105" s="91">
        <v>10</v>
      </c>
      <c r="R105" s="91">
        <v>1</v>
      </c>
      <c r="S105" s="91" t="s">
        <v>313</v>
      </c>
      <c r="T105" s="91">
        <v>807</v>
      </c>
      <c r="U105" s="91">
        <v>805</v>
      </c>
      <c r="V105" s="91">
        <v>788</v>
      </c>
      <c r="W105" s="91">
        <v>579</v>
      </c>
      <c r="X105" s="91" t="s">
        <v>313</v>
      </c>
      <c r="Y105" s="91">
        <v>208</v>
      </c>
      <c r="Z105" s="91">
        <v>1</v>
      </c>
      <c r="AA105" s="91">
        <v>17</v>
      </c>
      <c r="AB105" s="91">
        <v>2</v>
      </c>
      <c r="AC105" s="91" t="s">
        <v>313</v>
      </c>
      <c r="AD105" s="91">
        <v>1.9399</v>
      </c>
      <c r="AE105" s="91">
        <v>1.9397599999999999</v>
      </c>
      <c r="AF105" s="91">
        <v>1.9456800000000001</v>
      </c>
      <c r="AG105" s="91">
        <v>2.1444399999999999</v>
      </c>
      <c r="AH105" s="91" t="s">
        <v>313</v>
      </c>
      <c r="AI105" s="91">
        <v>1.5522400000000001</v>
      </c>
      <c r="AJ105" s="91">
        <v>1</v>
      </c>
      <c r="AK105" s="91">
        <v>1.7</v>
      </c>
      <c r="AL105" s="91">
        <v>2</v>
      </c>
      <c r="AM105" s="91" t="s">
        <v>313</v>
      </c>
    </row>
    <row r="106" spans="1:39">
      <c r="A106">
        <v>6724</v>
      </c>
      <c r="B106">
        <v>10003</v>
      </c>
      <c r="C106">
        <v>3</v>
      </c>
      <c r="G106">
        <v>100</v>
      </c>
      <c r="H106" t="s">
        <v>449</v>
      </c>
      <c r="I106" t="s">
        <v>537</v>
      </c>
      <c r="J106" s="91">
        <v>455</v>
      </c>
      <c r="K106" s="91">
        <v>453</v>
      </c>
      <c r="L106" s="91">
        <v>445</v>
      </c>
      <c r="M106" s="91">
        <v>297</v>
      </c>
      <c r="N106" s="91" t="s">
        <v>313</v>
      </c>
      <c r="O106" s="91">
        <v>144</v>
      </c>
      <c r="P106" s="91">
        <v>4</v>
      </c>
      <c r="Q106" s="91">
        <v>8</v>
      </c>
      <c r="R106" s="91">
        <v>2</v>
      </c>
      <c r="S106" s="91" t="s">
        <v>313</v>
      </c>
      <c r="T106" s="91">
        <v>880</v>
      </c>
      <c r="U106" s="91">
        <v>872</v>
      </c>
      <c r="V106" s="91">
        <v>861</v>
      </c>
      <c r="W106" s="91">
        <v>644</v>
      </c>
      <c r="X106" s="91" t="s">
        <v>313</v>
      </c>
      <c r="Y106" s="91">
        <v>213</v>
      </c>
      <c r="Z106" s="91">
        <v>4</v>
      </c>
      <c r="AA106" s="91">
        <v>11</v>
      </c>
      <c r="AB106" s="91">
        <v>8</v>
      </c>
      <c r="AC106" s="91" t="s">
        <v>313</v>
      </c>
      <c r="AD106" s="91">
        <v>1.93407</v>
      </c>
      <c r="AE106" s="91">
        <v>1.9249400000000001</v>
      </c>
      <c r="AF106" s="91">
        <v>1.93483</v>
      </c>
      <c r="AG106" s="91">
        <v>2.1683500000000002</v>
      </c>
      <c r="AH106" s="91" t="s">
        <v>313</v>
      </c>
      <c r="AI106" s="91">
        <v>1.4791700000000001</v>
      </c>
      <c r="AJ106" s="91">
        <v>1</v>
      </c>
      <c r="AK106" s="91">
        <v>1.375</v>
      </c>
      <c r="AL106" s="91">
        <v>4</v>
      </c>
      <c r="AM106" s="91" t="s">
        <v>313</v>
      </c>
    </row>
    <row r="107" spans="1:39">
      <c r="A107">
        <v>6725</v>
      </c>
      <c r="B107">
        <v>10004</v>
      </c>
      <c r="C107">
        <v>3</v>
      </c>
      <c r="G107">
        <v>101</v>
      </c>
      <c r="H107" t="s">
        <v>449</v>
      </c>
      <c r="I107" t="s">
        <v>539</v>
      </c>
      <c r="J107" s="91">
        <v>659</v>
      </c>
      <c r="K107" s="91">
        <v>656</v>
      </c>
      <c r="L107" s="91">
        <v>638</v>
      </c>
      <c r="M107" s="91">
        <v>392</v>
      </c>
      <c r="N107" s="91">
        <v>83</v>
      </c>
      <c r="O107" s="91">
        <v>157</v>
      </c>
      <c r="P107" s="91">
        <v>6</v>
      </c>
      <c r="Q107" s="91">
        <v>18</v>
      </c>
      <c r="R107" s="91">
        <v>3</v>
      </c>
      <c r="S107" s="91" t="s">
        <v>313</v>
      </c>
      <c r="T107" s="91">
        <v>1296</v>
      </c>
      <c r="U107" s="91">
        <v>1291</v>
      </c>
      <c r="V107" s="91">
        <v>1269</v>
      </c>
      <c r="W107" s="91">
        <v>866</v>
      </c>
      <c r="X107" s="91">
        <v>153</v>
      </c>
      <c r="Y107" s="91">
        <v>236</v>
      </c>
      <c r="Z107" s="91">
        <v>14</v>
      </c>
      <c r="AA107" s="91">
        <v>22</v>
      </c>
      <c r="AB107" s="91">
        <v>5</v>
      </c>
      <c r="AC107" s="91" t="s">
        <v>313</v>
      </c>
      <c r="AD107" s="91">
        <v>1.96662</v>
      </c>
      <c r="AE107" s="91">
        <v>1.9679899999999999</v>
      </c>
      <c r="AF107" s="91">
        <v>1.9890300000000001</v>
      </c>
      <c r="AG107" s="91">
        <v>2.2091799999999999</v>
      </c>
      <c r="AH107" s="91">
        <v>1.84337</v>
      </c>
      <c r="AI107" s="91">
        <v>1.50318</v>
      </c>
      <c r="AJ107" s="91">
        <v>2.3333300000000001</v>
      </c>
      <c r="AK107" s="91">
        <v>1.2222200000000001</v>
      </c>
      <c r="AL107" s="91">
        <v>1.6666700000000001</v>
      </c>
      <c r="AM107" s="91" t="s">
        <v>313</v>
      </c>
    </row>
    <row r="108" spans="1:39">
      <c r="A108">
        <v>6726</v>
      </c>
      <c r="B108">
        <v>10005</v>
      </c>
      <c r="C108">
        <v>3</v>
      </c>
      <c r="G108">
        <v>102</v>
      </c>
      <c r="H108" t="s">
        <v>449</v>
      </c>
      <c r="I108" t="s">
        <v>540</v>
      </c>
      <c r="J108" s="91">
        <v>399</v>
      </c>
      <c r="K108" s="91">
        <v>395</v>
      </c>
      <c r="L108" s="91">
        <v>393</v>
      </c>
      <c r="M108" s="91">
        <v>265</v>
      </c>
      <c r="N108" s="91" t="s">
        <v>313</v>
      </c>
      <c r="O108" s="91">
        <v>117</v>
      </c>
      <c r="P108" s="91">
        <v>11</v>
      </c>
      <c r="Q108" s="91">
        <v>2</v>
      </c>
      <c r="R108" s="91">
        <v>4</v>
      </c>
      <c r="S108" s="91" t="s">
        <v>313</v>
      </c>
      <c r="T108" s="91">
        <v>850</v>
      </c>
      <c r="U108" s="91">
        <v>844</v>
      </c>
      <c r="V108" s="91">
        <v>841</v>
      </c>
      <c r="W108" s="91">
        <v>610</v>
      </c>
      <c r="X108" s="91" t="s">
        <v>313</v>
      </c>
      <c r="Y108" s="91">
        <v>210</v>
      </c>
      <c r="Z108" s="91">
        <v>21</v>
      </c>
      <c r="AA108" s="91">
        <v>3</v>
      </c>
      <c r="AB108" s="91">
        <v>6</v>
      </c>
      <c r="AC108" s="91" t="s">
        <v>313</v>
      </c>
      <c r="AD108" s="91">
        <v>2.1303299999999998</v>
      </c>
      <c r="AE108" s="91">
        <v>2.1367099999999999</v>
      </c>
      <c r="AF108" s="91">
        <v>2.1399499999999998</v>
      </c>
      <c r="AG108" s="91">
        <v>2.3018900000000002</v>
      </c>
      <c r="AH108" s="91" t="s">
        <v>313</v>
      </c>
      <c r="AI108" s="91">
        <v>1.79487</v>
      </c>
      <c r="AJ108" s="91">
        <v>1.90909</v>
      </c>
      <c r="AK108" s="91">
        <v>1.5</v>
      </c>
      <c r="AL108" s="91">
        <v>1.5</v>
      </c>
      <c r="AM108" s="91" t="s">
        <v>313</v>
      </c>
    </row>
    <row r="109" spans="1:39">
      <c r="A109">
        <v>6727</v>
      </c>
      <c r="B109">
        <v>110</v>
      </c>
      <c r="C109">
        <v>2</v>
      </c>
      <c r="G109">
        <v>103</v>
      </c>
      <c r="H109" t="s">
        <v>450</v>
      </c>
      <c r="J109" s="91">
        <v>977</v>
      </c>
      <c r="K109" s="91">
        <v>971</v>
      </c>
      <c r="L109" s="91">
        <v>957</v>
      </c>
      <c r="M109" s="91">
        <v>679</v>
      </c>
      <c r="N109" s="91">
        <v>40</v>
      </c>
      <c r="O109" s="91">
        <v>231</v>
      </c>
      <c r="P109" s="91">
        <v>7</v>
      </c>
      <c r="Q109" s="91">
        <v>14</v>
      </c>
      <c r="R109" s="91">
        <v>6</v>
      </c>
      <c r="S109" s="91" t="s">
        <v>313</v>
      </c>
      <c r="T109" s="91">
        <v>2032</v>
      </c>
      <c r="U109" s="91">
        <v>2017</v>
      </c>
      <c r="V109" s="91">
        <v>1998</v>
      </c>
      <c r="W109" s="91">
        <v>1525</v>
      </c>
      <c r="X109" s="91">
        <v>72</v>
      </c>
      <c r="Y109" s="91">
        <v>388</v>
      </c>
      <c r="Z109" s="91">
        <v>13</v>
      </c>
      <c r="AA109" s="91">
        <v>19</v>
      </c>
      <c r="AB109" s="91">
        <v>15</v>
      </c>
      <c r="AC109" s="91" t="s">
        <v>313</v>
      </c>
      <c r="AD109" s="91">
        <v>2.0798399999999999</v>
      </c>
      <c r="AE109" s="91">
        <v>2.0772400000000002</v>
      </c>
      <c r="AF109" s="91">
        <v>2.0877699999999999</v>
      </c>
      <c r="AG109" s="91">
        <v>2.2459500000000001</v>
      </c>
      <c r="AH109" s="91">
        <v>1.8</v>
      </c>
      <c r="AI109" s="91">
        <v>1.6796500000000001</v>
      </c>
      <c r="AJ109" s="91">
        <v>1.85714</v>
      </c>
      <c r="AK109" s="91">
        <v>1.35714</v>
      </c>
      <c r="AL109" s="91">
        <v>2.5</v>
      </c>
      <c r="AM109" s="91" t="s">
        <v>313</v>
      </c>
    </row>
    <row r="110" spans="1:39">
      <c r="A110">
        <v>6728</v>
      </c>
      <c r="B110">
        <v>11001</v>
      </c>
      <c r="C110">
        <v>3</v>
      </c>
      <c r="G110">
        <v>104</v>
      </c>
      <c r="H110" t="s">
        <v>450</v>
      </c>
      <c r="I110" t="s">
        <v>535</v>
      </c>
      <c r="J110" s="91">
        <v>629</v>
      </c>
      <c r="K110" s="91">
        <v>626</v>
      </c>
      <c r="L110" s="91">
        <v>615</v>
      </c>
      <c r="M110" s="91">
        <v>447</v>
      </c>
      <c r="N110" s="91" t="s">
        <v>313</v>
      </c>
      <c r="O110" s="91">
        <v>163</v>
      </c>
      <c r="P110" s="91">
        <v>5</v>
      </c>
      <c r="Q110" s="91">
        <v>11</v>
      </c>
      <c r="R110" s="91">
        <v>3</v>
      </c>
      <c r="S110" s="91" t="s">
        <v>313</v>
      </c>
      <c r="T110" s="91">
        <v>1314</v>
      </c>
      <c r="U110" s="91">
        <v>1304</v>
      </c>
      <c r="V110" s="91">
        <v>1289</v>
      </c>
      <c r="W110" s="91">
        <v>1027</v>
      </c>
      <c r="X110" s="91" t="s">
        <v>313</v>
      </c>
      <c r="Y110" s="91">
        <v>255</v>
      </c>
      <c r="Z110" s="91">
        <v>7</v>
      </c>
      <c r="AA110" s="91">
        <v>15</v>
      </c>
      <c r="AB110" s="91">
        <v>10</v>
      </c>
      <c r="AC110" s="91" t="s">
        <v>313</v>
      </c>
      <c r="AD110" s="91">
        <v>2.0890300000000002</v>
      </c>
      <c r="AE110" s="91">
        <v>2.0830700000000002</v>
      </c>
      <c r="AF110" s="91">
        <v>2.0959300000000001</v>
      </c>
      <c r="AG110" s="91">
        <v>2.2975400000000001</v>
      </c>
      <c r="AH110" s="91" t="s">
        <v>313</v>
      </c>
      <c r="AI110" s="91">
        <v>1.5644199999999999</v>
      </c>
      <c r="AJ110" s="91">
        <v>1.4</v>
      </c>
      <c r="AK110" s="91">
        <v>1.36364</v>
      </c>
      <c r="AL110" s="91">
        <v>3.3333300000000001</v>
      </c>
      <c r="AM110" s="91" t="s">
        <v>313</v>
      </c>
    </row>
    <row r="111" spans="1:39">
      <c r="A111">
        <v>6729</v>
      </c>
      <c r="B111">
        <v>11002</v>
      </c>
      <c r="C111">
        <v>3</v>
      </c>
      <c r="G111">
        <v>105</v>
      </c>
      <c r="H111" t="s">
        <v>450</v>
      </c>
      <c r="I111" t="s">
        <v>536</v>
      </c>
      <c r="J111" s="91">
        <v>348</v>
      </c>
      <c r="K111" s="91">
        <v>345</v>
      </c>
      <c r="L111" s="91">
        <v>342</v>
      </c>
      <c r="M111" s="91">
        <v>232</v>
      </c>
      <c r="N111" s="91">
        <v>40</v>
      </c>
      <c r="O111" s="91">
        <v>68</v>
      </c>
      <c r="P111" s="91">
        <v>2</v>
      </c>
      <c r="Q111" s="91">
        <v>3</v>
      </c>
      <c r="R111" s="91">
        <v>3</v>
      </c>
      <c r="S111" s="91" t="s">
        <v>313</v>
      </c>
      <c r="T111" s="91">
        <v>718</v>
      </c>
      <c r="U111" s="91">
        <v>713</v>
      </c>
      <c r="V111" s="91">
        <v>709</v>
      </c>
      <c r="W111" s="91">
        <v>498</v>
      </c>
      <c r="X111" s="91">
        <v>72</v>
      </c>
      <c r="Y111" s="91">
        <v>133</v>
      </c>
      <c r="Z111" s="91">
        <v>6</v>
      </c>
      <c r="AA111" s="91">
        <v>4</v>
      </c>
      <c r="AB111" s="91">
        <v>5</v>
      </c>
      <c r="AC111" s="91" t="s">
        <v>313</v>
      </c>
      <c r="AD111" s="91">
        <v>2.0632199999999998</v>
      </c>
      <c r="AE111" s="91">
        <v>2.0666699999999998</v>
      </c>
      <c r="AF111" s="91">
        <v>2.0731000000000002</v>
      </c>
      <c r="AG111" s="91">
        <v>2.14655</v>
      </c>
      <c r="AH111" s="91">
        <v>1.8</v>
      </c>
      <c r="AI111" s="91">
        <v>1.9558800000000001</v>
      </c>
      <c r="AJ111" s="91">
        <v>3</v>
      </c>
      <c r="AK111" s="91">
        <v>1.3333299999999999</v>
      </c>
      <c r="AL111" s="91">
        <v>1.6666700000000001</v>
      </c>
      <c r="AM111" s="91" t="s">
        <v>313</v>
      </c>
    </row>
    <row r="112" spans="1:39">
      <c r="A112">
        <v>6718</v>
      </c>
      <c r="B112">
        <v>90</v>
      </c>
      <c r="C112">
        <v>2</v>
      </c>
      <c r="G112">
        <v>106</v>
      </c>
      <c r="H112" t="s">
        <v>451</v>
      </c>
      <c r="J112" s="91">
        <v>330</v>
      </c>
      <c r="K112" s="91">
        <v>329</v>
      </c>
      <c r="L112" s="91">
        <v>313</v>
      </c>
      <c r="M112" s="91">
        <v>176</v>
      </c>
      <c r="N112" s="91" t="s">
        <v>313</v>
      </c>
      <c r="O112" s="91">
        <v>129</v>
      </c>
      <c r="P112" s="91">
        <v>8</v>
      </c>
      <c r="Q112" s="91">
        <v>16</v>
      </c>
      <c r="R112" s="91">
        <v>1</v>
      </c>
      <c r="S112" s="91" t="s">
        <v>313</v>
      </c>
      <c r="T112" s="91">
        <v>611</v>
      </c>
      <c r="U112" s="91">
        <v>610</v>
      </c>
      <c r="V112" s="91">
        <v>585</v>
      </c>
      <c r="W112" s="91">
        <v>368</v>
      </c>
      <c r="X112" s="91" t="s">
        <v>313</v>
      </c>
      <c r="Y112" s="91">
        <v>196</v>
      </c>
      <c r="Z112" s="91">
        <v>21</v>
      </c>
      <c r="AA112" s="91">
        <v>25</v>
      </c>
      <c r="AB112" s="91">
        <v>1</v>
      </c>
      <c r="AC112" s="91" t="s">
        <v>313</v>
      </c>
      <c r="AD112" s="91">
        <v>1.8515200000000001</v>
      </c>
      <c r="AE112" s="91">
        <v>1.8541000000000001</v>
      </c>
      <c r="AF112" s="91">
        <v>1.8690100000000001</v>
      </c>
      <c r="AG112" s="91">
        <v>2.09091</v>
      </c>
      <c r="AH112" s="91" t="s">
        <v>313</v>
      </c>
      <c r="AI112" s="91">
        <v>1.51938</v>
      </c>
      <c r="AJ112" s="91">
        <v>2.625</v>
      </c>
      <c r="AK112" s="91">
        <v>1.5625</v>
      </c>
      <c r="AL112" s="91">
        <v>1</v>
      </c>
      <c r="AM112" s="91" t="s">
        <v>313</v>
      </c>
    </row>
    <row r="113" spans="1:39">
      <c r="A113">
        <v>6719</v>
      </c>
      <c r="B113">
        <v>9001</v>
      </c>
      <c r="C113">
        <v>3</v>
      </c>
      <c r="G113">
        <v>107</v>
      </c>
      <c r="H113" t="s">
        <v>451</v>
      </c>
      <c r="I113" t="s">
        <v>535</v>
      </c>
      <c r="J113" s="91">
        <v>200</v>
      </c>
      <c r="K113" s="91">
        <v>200</v>
      </c>
      <c r="L113" s="91">
        <v>191</v>
      </c>
      <c r="M113" s="91">
        <v>113</v>
      </c>
      <c r="N113" s="91" t="s">
        <v>313</v>
      </c>
      <c r="O113" s="91">
        <v>75</v>
      </c>
      <c r="P113" s="91">
        <v>3</v>
      </c>
      <c r="Q113" s="91">
        <v>9</v>
      </c>
      <c r="R113" s="91" t="s">
        <v>313</v>
      </c>
      <c r="S113" s="91" t="s">
        <v>313</v>
      </c>
      <c r="T113" s="91">
        <v>370</v>
      </c>
      <c r="U113" s="91">
        <v>370</v>
      </c>
      <c r="V113" s="91">
        <v>354</v>
      </c>
      <c r="W113" s="91">
        <v>232</v>
      </c>
      <c r="X113" s="91" t="s">
        <v>313</v>
      </c>
      <c r="Y113" s="91">
        <v>115</v>
      </c>
      <c r="Z113" s="91">
        <v>7</v>
      </c>
      <c r="AA113" s="91">
        <v>16</v>
      </c>
      <c r="AB113" s="91" t="s">
        <v>313</v>
      </c>
      <c r="AC113" s="91" t="s">
        <v>313</v>
      </c>
      <c r="AD113" s="91">
        <v>1.85</v>
      </c>
      <c r="AE113" s="91">
        <v>1.85</v>
      </c>
      <c r="AF113" s="91">
        <v>1.8533999999999999</v>
      </c>
      <c r="AG113" s="91">
        <v>2.0531000000000001</v>
      </c>
      <c r="AH113" s="91" t="s">
        <v>313</v>
      </c>
      <c r="AI113" s="91">
        <v>1.5333300000000001</v>
      </c>
      <c r="AJ113" s="91">
        <v>2.3333300000000001</v>
      </c>
      <c r="AK113" s="91">
        <v>1.7777799999999999</v>
      </c>
      <c r="AL113" s="91" t="s">
        <v>313</v>
      </c>
      <c r="AM113" s="91" t="s">
        <v>313</v>
      </c>
    </row>
    <row r="114" spans="1:39">
      <c r="A114">
        <v>6720</v>
      </c>
      <c r="B114">
        <v>9002</v>
      </c>
      <c r="C114">
        <v>3</v>
      </c>
      <c r="G114">
        <v>108</v>
      </c>
      <c r="H114" t="s">
        <v>451</v>
      </c>
      <c r="I114" t="s">
        <v>536</v>
      </c>
      <c r="J114" s="91">
        <v>130</v>
      </c>
      <c r="K114" s="91">
        <v>129</v>
      </c>
      <c r="L114" s="91">
        <v>122</v>
      </c>
      <c r="M114" s="91">
        <v>63</v>
      </c>
      <c r="N114" s="91" t="s">
        <v>313</v>
      </c>
      <c r="O114" s="91">
        <v>54</v>
      </c>
      <c r="P114" s="91">
        <v>5</v>
      </c>
      <c r="Q114" s="91">
        <v>7</v>
      </c>
      <c r="R114" s="91">
        <v>1</v>
      </c>
      <c r="S114" s="91" t="s">
        <v>313</v>
      </c>
      <c r="T114" s="91">
        <v>241</v>
      </c>
      <c r="U114" s="91">
        <v>240</v>
      </c>
      <c r="V114" s="91">
        <v>231</v>
      </c>
      <c r="W114" s="91">
        <v>136</v>
      </c>
      <c r="X114" s="91" t="s">
        <v>313</v>
      </c>
      <c r="Y114" s="91">
        <v>81</v>
      </c>
      <c r="Z114" s="91">
        <v>14</v>
      </c>
      <c r="AA114" s="91">
        <v>9</v>
      </c>
      <c r="AB114" s="91">
        <v>1</v>
      </c>
      <c r="AC114" s="91" t="s">
        <v>313</v>
      </c>
      <c r="AD114" s="91">
        <v>1.85385</v>
      </c>
      <c r="AE114" s="91">
        <v>1.8604700000000001</v>
      </c>
      <c r="AF114" s="91">
        <v>1.89344</v>
      </c>
      <c r="AG114" s="91">
        <v>2.1587299999999998</v>
      </c>
      <c r="AH114" s="91" t="s">
        <v>313</v>
      </c>
      <c r="AI114" s="91">
        <v>1.5</v>
      </c>
      <c r="AJ114" s="91">
        <v>2.8</v>
      </c>
      <c r="AK114" s="91">
        <v>1.2857099999999999</v>
      </c>
      <c r="AL114" s="91">
        <v>1</v>
      </c>
      <c r="AM114" s="91" t="s">
        <v>313</v>
      </c>
    </row>
    <row r="115" spans="1:39">
      <c r="A115">
        <v>6717</v>
      </c>
      <c r="B115">
        <v>80</v>
      </c>
      <c r="C115">
        <v>2</v>
      </c>
      <c r="G115">
        <v>109</v>
      </c>
      <c r="H115" t="s">
        <v>452</v>
      </c>
      <c r="J115" s="91">
        <v>514</v>
      </c>
      <c r="K115" s="91">
        <v>514</v>
      </c>
      <c r="L115" s="91">
        <v>508</v>
      </c>
      <c r="M115" s="91">
        <v>363</v>
      </c>
      <c r="N115" s="91" t="s">
        <v>313</v>
      </c>
      <c r="O115" s="91">
        <v>135</v>
      </c>
      <c r="P115" s="91">
        <v>10</v>
      </c>
      <c r="Q115" s="91">
        <v>6</v>
      </c>
      <c r="R115" s="91" t="s">
        <v>313</v>
      </c>
      <c r="S115" s="91" t="s">
        <v>313</v>
      </c>
      <c r="T115" s="91">
        <v>981</v>
      </c>
      <c r="U115" s="91">
        <v>981</v>
      </c>
      <c r="V115" s="91">
        <v>973</v>
      </c>
      <c r="W115" s="91">
        <v>742</v>
      </c>
      <c r="X115" s="91" t="s">
        <v>313</v>
      </c>
      <c r="Y115" s="91">
        <v>216</v>
      </c>
      <c r="Z115" s="91">
        <v>15</v>
      </c>
      <c r="AA115" s="91">
        <v>8</v>
      </c>
      <c r="AB115" s="91" t="s">
        <v>313</v>
      </c>
      <c r="AC115" s="91" t="s">
        <v>313</v>
      </c>
      <c r="AD115" s="91">
        <v>1.90856</v>
      </c>
      <c r="AE115" s="91">
        <v>1.90856</v>
      </c>
      <c r="AF115" s="91">
        <v>1.9153500000000001</v>
      </c>
      <c r="AG115" s="91">
        <v>2.0440800000000001</v>
      </c>
      <c r="AH115" s="91" t="s">
        <v>313</v>
      </c>
      <c r="AI115" s="91">
        <v>1.6</v>
      </c>
      <c r="AJ115" s="91">
        <v>1.5</v>
      </c>
      <c r="AK115" s="91">
        <v>1.3333299999999999</v>
      </c>
      <c r="AL115" s="91" t="s">
        <v>313</v>
      </c>
      <c r="AM115" s="91" t="s">
        <v>313</v>
      </c>
    </row>
    <row r="116" spans="1:39">
      <c r="A116">
        <v>6716</v>
      </c>
      <c r="B116">
        <v>70</v>
      </c>
      <c r="C116">
        <v>2</v>
      </c>
      <c r="G116">
        <v>110</v>
      </c>
      <c r="H116" t="s">
        <v>453</v>
      </c>
      <c r="J116" s="91" t="s">
        <v>313</v>
      </c>
      <c r="K116" s="91" t="s">
        <v>313</v>
      </c>
      <c r="L116" s="91" t="s">
        <v>313</v>
      </c>
      <c r="M116" s="91" t="s">
        <v>313</v>
      </c>
      <c r="N116" s="91" t="s">
        <v>313</v>
      </c>
      <c r="O116" s="91" t="s">
        <v>313</v>
      </c>
      <c r="P116" s="91" t="s">
        <v>313</v>
      </c>
      <c r="Q116" s="91" t="s">
        <v>313</v>
      </c>
      <c r="R116" s="91" t="s">
        <v>313</v>
      </c>
      <c r="S116" s="91" t="s">
        <v>313</v>
      </c>
      <c r="T116" s="91" t="s">
        <v>313</v>
      </c>
      <c r="U116" s="91" t="s">
        <v>313</v>
      </c>
      <c r="V116" s="91" t="s">
        <v>313</v>
      </c>
      <c r="W116" s="91" t="s">
        <v>313</v>
      </c>
      <c r="X116" s="91" t="s">
        <v>313</v>
      </c>
      <c r="Y116" s="91" t="s">
        <v>313</v>
      </c>
      <c r="Z116" s="91" t="s">
        <v>313</v>
      </c>
      <c r="AA116" s="91" t="s">
        <v>313</v>
      </c>
      <c r="AB116" s="91" t="s">
        <v>313</v>
      </c>
      <c r="AC116" s="91" t="s">
        <v>313</v>
      </c>
      <c r="AD116" s="91" t="s">
        <v>313</v>
      </c>
      <c r="AE116" s="91" t="s">
        <v>313</v>
      </c>
      <c r="AF116" s="91" t="s">
        <v>313</v>
      </c>
      <c r="AG116" s="91" t="s">
        <v>313</v>
      </c>
      <c r="AH116" s="91" t="s">
        <v>313</v>
      </c>
      <c r="AI116" s="91" t="s">
        <v>313</v>
      </c>
      <c r="AJ116" s="91" t="s">
        <v>313</v>
      </c>
      <c r="AK116" s="91" t="s">
        <v>313</v>
      </c>
      <c r="AL116" s="91" t="s">
        <v>313</v>
      </c>
      <c r="AM116" s="91" t="s">
        <v>313</v>
      </c>
    </row>
    <row r="117" spans="1:39">
      <c r="A117">
        <v>6734</v>
      </c>
      <c r="B117">
        <v>140</v>
      </c>
      <c r="C117">
        <v>2</v>
      </c>
      <c r="G117">
        <v>111</v>
      </c>
      <c r="H117" t="s">
        <v>454</v>
      </c>
      <c r="J117" s="91">
        <v>148</v>
      </c>
      <c r="K117" s="91">
        <v>146</v>
      </c>
      <c r="L117" s="91">
        <v>142</v>
      </c>
      <c r="M117" s="91">
        <v>93</v>
      </c>
      <c r="N117" s="91" t="s">
        <v>313</v>
      </c>
      <c r="O117" s="91">
        <v>48</v>
      </c>
      <c r="P117" s="91">
        <v>1</v>
      </c>
      <c r="Q117" s="91">
        <v>4</v>
      </c>
      <c r="R117" s="91">
        <v>2</v>
      </c>
      <c r="S117" s="91" t="s">
        <v>313</v>
      </c>
      <c r="T117" s="91">
        <v>311</v>
      </c>
      <c r="U117" s="91">
        <v>306</v>
      </c>
      <c r="V117" s="91">
        <v>302</v>
      </c>
      <c r="W117" s="91">
        <v>214</v>
      </c>
      <c r="X117" s="91" t="s">
        <v>313</v>
      </c>
      <c r="Y117" s="91">
        <v>86</v>
      </c>
      <c r="Z117" s="91">
        <v>2</v>
      </c>
      <c r="AA117" s="91">
        <v>4</v>
      </c>
      <c r="AB117" s="91">
        <v>5</v>
      </c>
      <c r="AC117" s="91" t="s">
        <v>313</v>
      </c>
      <c r="AD117" s="91">
        <v>2.1013500000000001</v>
      </c>
      <c r="AE117" s="91">
        <v>2.0958899999999998</v>
      </c>
      <c r="AF117" s="91">
        <v>2.12676</v>
      </c>
      <c r="AG117" s="91">
        <v>2.3010799999999998</v>
      </c>
      <c r="AH117" s="91" t="s">
        <v>313</v>
      </c>
      <c r="AI117" s="91">
        <v>1.7916700000000001</v>
      </c>
      <c r="AJ117" s="91">
        <v>2</v>
      </c>
      <c r="AK117" s="91">
        <v>1</v>
      </c>
      <c r="AL117" s="91">
        <v>2.5</v>
      </c>
      <c r="AM117" s="91" t="s">
        <v>313</v>
      </c>
    </row>
    <row r="118" spans="1:39">
      <c r="A118">
        <v>6735</v>
      </c>
      <c r="B118">
        <v>150</v>
      </c>
      <c r="C118">
        <v>2</v>
      </c>
      <c r="G118">
        <v>112</v>
      </c>
      <c r="H118" t="s">
        <v>455</v>
      </c>
      <c r="J118" s="91">
        <v>460</v>
      </c>
      <c r="K118" s="91">
        <v>456</v>
      </c>
      <c r="L118" s="91">
        <v>452</v>
      </c>
      <c r="M118" s="91">
        <v>332</v>
      </c>
      <c r="N118" s="91" t="s">
        <v>313</v>
      </c>
      <c r="O118" s="91">
        <v>113</v>
      </c>
      <c r="P118" s="91">
        <v>7</v>
      </c>
      <c r="Q118" s="91">
        <v>4</v>
      </c>
      <c r="R118" s="91">
        <v>4</v>
      </c>
      <c r="S118" s="91" t="s">
        <v>313</v>
      </c>
      <c r="T118" s="91">
        <v>875</v>
      </c>
      <c r="U118" s="91">
        <v>867</v>
      </c>
      <c r="V118" s="91">
        <v>860</v>
      </c>
      <c r="W118" s="91">
        <v>660</v>
      </c>
      <c r="X118" s="91" t="s">
        <v>313</v>
      </c>
      <c r="Y118" s="91">
        <v>189</v>
      </c>
      <c r="Z118" s="91">
        <v>11</v>
      </c>
      <c r="AA118" s="91">
        <v>7</v>
      </c>
      <c r="AB118" s="91">
        <v>8</v>
      </c>
      <c r="AC118" s="91" t="s">
        <v>313</v>
      </c>
      <c r="AD118" s="91">
        <v>1.9021699999999999</v>
      </c>
      <c r="AE118" s="91">
        <v>1.9013199999999999</v>
      </c>
      <c r="AF118" s="91">
        <v>1.90265</v>
      </c>
      <c r="AG118" s="91">
        <v>1.9879500000000001</v>
      </c>
      <c r="AH118" s="91" t="s">
        <v>313</v>
      </c>
      <c r="AI118" s="91">
        <v>1.6725699999999999</v>
      </c>
      <c r="AJ118" s="91">
        <v>1.5714300000000001</v>
      </c>
      <c r="AK118" s="91">
        <v>1.75</v>
      </c>
      <c r="AL118" s="91">
        <v>2</v>
      </c>
      <c r="AM118" s="91" t="s">
        <v>313</v>
      </c>
    </row>
    <row r="119" spans="1:39">
      <c r="A119">
        <v>6736</v>
      </c>
      <c r="B119">
        <v>15001</v>
      </c>
      <c r="C119">
        <v>3</v>
      </c>
      <c r="G119">
        <v>113</v>
      </c>
      <c r="H119" t="s">
        <v>455</v>
      </c>
      <c r="I119" t="s">
        <v>535</v>
      </c>
      <c r="J119" s="91">
        <v>249</v>
      </c>
      <c r="K119" s="91">
        <v>249</v>
      </c>
      <c r="L119" s="91">
        <v>247</v>
      </c>
      <c r="M119" s="91">
        <v>173</v>
      </c>
      <c r="N119" s="91" t="s">
        <v>313</v>
      </c>
      <c r="O119" s="91">
        <v>68</v>
      </c>
      <c r="P119" s="91">
        <v>6</v>
      </c>
      <c r="Q119" s="91">
        <v>2</v>
      </c>
      <c r="R119" s="91" t="s">
        <v>313</v>
      </c>
      <c r="S119" s="91" t="s">
        <v>313</v>
      </c>
      <c r="T119" s="91">
        <v>449</v>
      </c>
      <c r="U119" s="91">
        <v>449</v>
      </c>
      <c r="V119" s="91">
        <v>445</v>
      </c>
      <c r="W119" s="91">
        <v>323</v>
      </c>
      <c r="X119" s="91" t="s">
        <v>313</v>
      </c>
      <c r="Y119" s="91">
        <v>112</v>
      </c>
      <c r="Z119" s="91">
        <v>10</v>
      </c>
      <c r="AA119" s="91">
        <v>4</v>
      </c>
      <c r="AB119" s="91" t="s">
        <v>313</v>
      </c>
      <c r="AC119" s="91" t="s">
        <v>313</v>
      </c>
      <c r="AD119" s="91">
        <v>1.80321</v>
      </c>
      <c r="AE119" s="91">
        <v>1.80321</v>
      </c>
      <c r="AF119" s="91">
        <v>1.80162</v>
      </c>
      <c r="AG119" s="91">
        <v>1.8670500000000001</v>
      </c>
      <c r="AH119" s="91" t="s">
        <v>313</v>
      </c>
      <c r="AI119" s="91">
        <v>1.64706</v>
      </c>
      <c r="AJ119" s="91">
        <v>1.6666700000000001</v>
      </c>
      <c r="AK119" s="91">
        <v>2</v>
      </c>
      <c r="AL119" s="91" t="s">
        <v>313</v>
      </c>
      <c r="AM119" s="91" t="s">
        <v>313</v>
      </c>
    </row>
    <row r="120" spans="1:39">
      <c r="A120">
        <v>6737</v>
      </c>
      <c r="B120">
        <v>15002</v>
      </c>
      <c r="C120">
        <v>3</v>
      </c>
      <c r="G120">
        <v>114</v>
      </c>
      <c r="H120" t="s">
        <v>455</v>
      </c>
      <c r="I120" t="s">
        <v>536</v>
      </c>
      <c r="J120" s="91">
        <v>211</v>
      </c>
      <c r="K120" s="91">
        <v>207</v>
      </c>
      <c r="L120" s="91">
        <v>205</v>
      </c>
      <c r="M120" s="91">
        <v>159</v>
      </c>
      <c r="N120" s="91" t="s">
        <v>313</v>
      </c>
      <c r="O120" s="91">
        <v>45</v>
      </c>
      <c r="P120" s="91">
        <v>1</v>
      </c>
      <c r="Q120" s="91">
        <v>2</v>
      </c>
      <c r="R120" s="91">
        <v>4</v>
      </c>
      <c r="S120" s="91" t="s">
        <v>313</v>
      </c>
      <c r="T120" s="91">
        <v>426</v>
      </c>
      <c r="U120" s="91">
        <v>418</v>
      </c>
      <c r="V120" s="91">
        <v>415</v>
      </c>
      <c r="W120" s="91">
        <v>337</v>
      </c>
      <c r="X120" s="91" t="s">
        <v>313</v>
      </c>
      <c r="Y120" s="91">
        <v>77</v>
      </c>
      <c r="Z120" s="91">
        <v>1</v>
      </c>
      <c r="AA120" s="91">
        <v>3</v>
      </c>
      <c r="AB120" s="91">
        <v>8</v>
      </c>
      <c r="AC120" s="91" t="s">
        <v>313</v>
      </c>
      <c r="AD120" s="91">
        <v>2.0189599999999999</v>
      </c>
      <c r="AE120" s="91">
        <v>2.01932</v>
      </c>
      <c r="AF120" s="91">
        <v>2.0243899999999999</v>
      </c>
      <c r="AG120" s="91">
        <v>2.1194999999999999</v>
      </c>
      <c r="AH120" s="91" t="s">
        <v>313</v>
      </c>
      <c r="AI120" s="91">
        <v>1.7111099999999999</v>
      </c>
      <c r="AJ120" s="91">
        <v>1</v>
      </c>
      <c r="AK120" s="91">
        <v>1.5</v>
      </c>
      <c r="AL120" s="91">
        <v>2</v>
      </c>
      <c r="AM120" s="91" t="s">
        <v>313</v>
      </c>
    </row>
    <row r="121" spans="1:39">
      <c r="A121">
        <v>6738</v>
      </c>
      <c r="B121">
        <v>160</v>
      </c>
      <c r="C121">
        <v>2</v>
      </c>
      <c r="G121">
        <v>115</v>
      </c>
      <c r="H121" t="s">
        <v>456</v>
      </c>
      <c r="J121" s="91">
        <v>1960</v>
      </c>
      <c r="K121" s="91">
        <v>1948</v>
      </c>
      <c r="L121" s="91">
        <v>1892</v>
      </c>
      <c r="M121" s="91">
        <v>1361</v>
      </c>
      <c r="N121" s="91">
        <v>30</v>
      </c>
      <c r="O121" s="91">
        <v>465</v>
      </c>
      <c r="P121" s="91">
        <v>36</v>
      </c>
      <c r="Q121" s="91">
        <v>56</v>
      </c>
      <c r="R121" s="91">
        <v>12</v>
      </c>
      <c r="S121" s="91" t="s">
        <v>313</v>
      </c>
      <c r="T121" s="91">
        <v>3985</v>
      </c>
      <c r="U121" s="91">
        <v>3956</v>
      </c>
      <c r="V121" s="91">
        <v>3857</v>
      </c>
      <c r="W121" s="91">
        <v>2881</v>
      </c>
      <c r="X121" s="91">
        <v>61</v>
      </c>
      <c r="Y121" s="91">
        <v>843</v>
      </c>
      <c r="Z121" s="91">
        <v>72</v>
      </c>
      <c r="AA121" s="91">
        <v>99</v>
      </c>
      <c r="AB121" s="91">
        <v>29</v>
      </c>
      <c r="AC121" s="91" t="s">
        <v>313</v>
      </c>
      <c r="AD121" s="91">
        <v>2.0331600000000001</v>
      </c>
      <c r="AE121" s="91">
        <v>2.0308000000000002</v>
      </c>
      <c r="AF121" s="91">
        <v>2.0385800000000001</v>
      </c>
      <c r="AG121" s="91">
        <v>2.1168300000000002</v>
      </c>
      <c r="AH121" s="91">
        <v>2.0333299999999999</v>
      </c>
      <c r="AI121" s="91">
        <v>1.8129</v>
      </c>
      <c r="AJ121" s="91">
        <v>2</v>
      </c>
      <c r="AK121" s="91">
        <v>1.76786</v>
      </c>
      <c r="AL121" s="91">
        <v>2.4166699999999999</v>
      </c>
      <c r="AM121" s="91" t="s">
        <v>313</v>
      </c>
    </row>
    <row r="122" spans="1:39">
      <c r="A122">
        <v>6739</v>
      </c>
      <c r="B122">
        <v>16001</v>
      </c>
      <c r="C122">
        <v>3</v>
      </c>
      <c r="G122">
        <v>116</v>
      </c>
      <c r="H122" t="s">
        <v>456</v>
      </c>
      <c r="I122" t="s">
        <v>535</v>
      </c>
      <c r="J122" s="91">
        <v>517</v>
      </c>
      <c r="K122" s="91">
        <v>515</v>
      </c>
      <c r="L122" s="91">
        <v>504</v>
      </c>
      <c r="M122" s="91">
        <v>298</v>
      </c>
      <c r="N122" s="91" t="s">
        <v>313</v>
      </c>
      <c r="O122" s="91">
        <v>190</v>
      </c>
      <c r="P122" s="91">
        <v>16</v>
      </c>
      <c r="Q122" s="91">
        <v>11</v>
      </c>
      <c r="R122" s="91">
        <v>2</v>
      </c>
      <c r="S122" s="91" t="s">
        <v>313</v>
      </c>
      <c r="T122" s="91">
        <v>961</v>
      </c>
      <c r="U122" s="91">
        <v>959</v>
      </c>
      <c r="V122" s="91">
        <v>940</v>
      </c>
      <c r="W122" s="91">
        <v>624</v>
      </c>
      <c r="X122" s="91" t="s">
        <v>313</v>
      </c>
      <c r="Y122" s="91">
        <v>296</v>
      </c>
      <c r="Z122" s="91">
        <v>20</v>
      </c>
      <c r="AA122" s="91">
        <v>19</v>
      </c>
      <c r="AB122" s="91">
        <v>2</v>
      </c>
      <c r="AC122" s="91" t="s">
        <v>313</v>
      </c>
      <c r="AD122" s="91">
        <v>1.8588</v>
      </c>
      <c r="AE122" s="91">
        <v>1.8621399999999999</v>
      </c>
      <c r="AF122" s="91">
        <v>1.8650800000000001</v>
      </c>
      <c r="AG122" s="91">
        <v>2.09396</v>
      </c>
      <c r="AH122" s="91" t="s">
        <v>313</v>
      </c>
      <c r="AI122" s="91">
        <v>1.55789</v>
      </c>
      <c r="AJ122" s="91">
        <v>1.25</v>
      </c>
      <c r="AK122" s="91">
        <v>1.7272700000000001</v>
      </c>
      <c r="AL122" s="91">
        <v>1</v>
      </c>
      <c r="AM122" s="91" t="s">
        <v>313</v>
      </c>
    </row>
    <row r="123" spans="1:39">
      <c r="A123">
        <v>6740</v>
      </c>
      <c r="B123">
        <v>16002</v>
      </c>
      <c r="C123">
        <v>3</v>
      </c>
      <c r="G123">
        <v>117</v>
      </c>
      <c r="H123" t="s">
        <v>456</v>
      </c>
      <c r="I123" t="s">
        <v>536</v>
      </c>
      <c r="J123" s="91">
        <v>198</v>
      </c>
      <c r="K123" s="91">
        <v>194</v>
      </c>
      <c r="L123" s="91">
        <v>190</v>
      </c>
      <c r="M123" s="91">
        <v>125</v>
      </c>
      <c r="N123" s="91" t="s">
        <v>313</v>
      </c>
      <c r="O123" s="91">
        <v>64</v>
      </c>
      <c r="P123" s="91">
        <v>1</v>
      </c>
      <c r="Q123" s="91">
        <v>4</v>
      </c>
      <c r="R123" s="91">
        <v>4</v>
      </c>
      <c r="S123" s="91" t="s">
        <v>313</v>
      </c>
      <c r="T123" s="91">
        <v>402</v>
      </c>
      <c r="U123" s="91">
        <v>391</v>
      </c>
      <c r="V123" s="91">
        <v>383</v>
      </c>
      <c r="W123" s="91">
        <v>255</v>
      </c>
      <c r="X123" s="91" t="s">
        <v>313</v>
      </c>
      <c r="Y123" s="91">
        <v>127</v>
      </c>
      <c r="Z123" s="91">
        <v>1</v>
      </c>
      <c r="AA123" s="91">
        <v>8</v>
      </c>
      <c r="AB123" s="91">
        <v>11</v>
      </c>
      <c r="AC123" s="91" t="s">
        <v>313</v>
      </c>
      <c r="AD123" s="91">
        <v>2.0303</v>
      </c>
      <c r="AE123" s="91">
        <v>2.01546</v>
      </c>
      <c r="AF123" s="91">
        <v>2.01579</v>
      </c>
      <c r="AG123" s="91">
        <v>2.04</v>
      </c>
      <c r="AH123" s="91" t="s">
        <v>313</v>
      </c>
      <c r="AI123" s="91">
        <v>1.98438</v>
      </c>
      <c r="AJ123" s="91">
        <v>1</v>
      </c>
      <c r="AK123" s="91">
        <v>2</v>
      </c>
      <c r="AL123" s="91">
        <v>2.75</v>
      </c>
      <c r="AM123" s="91" t="s">
        <v>313</v>
      </c>
    </row>
    <row r="124" spans="1:39">
      <c r="A124">
        <v>6741</v>
      </c>
      <c r="B124">
        <v>16003</v>
      </c>
      <c r="C124">
        <v>3</v>
      </c>
      <c r="G124">
        <v>118</v>
      </c>
      <c r="H124" t="s">
        <v>456</v>
      </c>
      <c r="I124" t="s">
        <v>537</v>
      </c>
      <c r="J124" s="91">
        <v>501</v>
      </c>
      <c r="K124" s="91">
        <v>498</v>
      </c>
      <c r="L124" s="91">
        <v>478</v>
      </c>
      <c r="M124" s="91">
        <v>363</v>
      </c>
      <c r="N124" s="91">
        <v>30</v>
      </c>
      <c r="O124" s="91">
        <v>83</v>
      </c>
      <c r="P124" s="91">
        <v>2</v>
      </c>
      <c r="Q124" s="91">
        <v>20</v>
      </c>
      <c r="R124" s="91">
        <v>3</v>
      </c>
      <c r="S124" s="91" t="s">
        <v>313</v>
      </c>
      <c r="T124" s="91">
        <v>1071</v>
      </c>
      <c r="U124" s="91">
        <v>1065</v>
      </c>
      <c r="V124" s="91">
        <v>1025</v>
      </c>
      <c r="W124" s="91">
        <v>794</v>
      </c>
      <c r="X124" s="91">
        <v>61</v>
      </c>
      <c r="Y124" s="91">
        <v>166</v>
      </c>
      <c r="Z124" s="91">
        <v>4</v>
      </c>
      <c r="AA124" s="91">
        <v>40</v>
      </c>
      <c r="AB124" s="91">
        <v>6</v>
      </c>
      <c r="AC124" s="91" t="s">
        <v>313</v>
      </c>
      <c r="AD124" s="91">
        <v>2.1377199999999998</v>
      </c>
      <c r="AE124" s="91">
        <v>2.13855</v>
      </c>
      <c r="AF124" s="91">
        <v>2.1443500000000002</v>
      </c>
      <c r="AG124" s="91">
        <v>2.1873300000000002</v>
      </c>
      <c r="AH124" s="91">
        <v>2.0333299999999999</v>
      </c>
      <c r="AI124" s="91">
        <v>2</v>
      </c>
      <c r="AJ124" s="91">
        <v>2</v>
      </c>
      <c r="AK124" s="91">
        <v>2</v>
      </c>
      <c r="AL124" s="91">
        <v>2</v>
      </c>
      <c r="AM124" s="91" t="s">
        <v>313</v>
      </c>
    </row>
    <row r="125" spans="1:39">
      <c r="A125">
        <v>6742</v>
      </c>
      <c r="B125">
        <v>16004</v>
      </c>
      <c r="C125">
        <v>3</v>
      </c>
      <c r="G125">
        <v>119</v>
      </c>
      <c r="H125" t="s">
        <v>456</v>
      </c>
      <c r="I125" t="s">
        <v>539</v>
      </c>
      <c r="J125" s="91">
        <v>601</v>
      </c>
      <c r="K125" s="91">
        <v>598</v>
      </c>
      <c r="L125" s="91">
        <v>579</v>
      </c>
      <c r="M125" s="91">
        <v>448</v>
      </c>
      <c r="N125" s="91" t="s">
        <v>313</v>
      </c>
      <c r="O125" s="91">
        <v>114</v>
      </c>
      <c r="P125" s="91">
        <v>17</v>
      </c>
      <c r="Q125" s="91">
        <v>19</v>
      </c>
      <c r="R125" s="91">
        <v>3</v>
      </c>
      <c r="S125" s="91" t="s">
        <v>313</v>
      </c>
      <c r="T125" s="91">
        <v>1235</v>
      </c>
      <c r="U125" s="91">
        <v>1225</v>
      </c>
      <c r="V125" s="91">
        <v>1197</v>
      </c>
      <c r="W125" s="91">
        <v>926</v>
      </c>
      <c r="X125" s="91" t="s">
        <v>313</v>
      </c>
      <c r="Y125" s="91">
        <v>224</v>
      </c>
      <c r="Z125" s="91">
        <v>47</v>
      </c>
      <c r="AA125" s="91">
        <v>28</v>
      </c>
      <c r="AB125" s="91">
        <v>10</v>
      </c>
      <c r="AC125" s="91" t="s">
        <v>313</v>
      </c>
      <c r="AD125" s="91">
        <v>2.05491</v>
      </c>
      <c r="AE125" s="91">
        <v>2.0484900000000001</v>
      </c>
      <c r="AF125" s="91">
        <v>2.0673599999999999</v>
      </c>
      <c r="AG125" s="91">
        <v>2.0669599999999999</v>
      </c>
      <c r="AH125" s="91" t="s">
        <v>313</v>
      </c>
      <c r="AI125" s="91">
        <v>1.9649099999999999</v>
      </c>
      <c r="AJ125" s="91">
        <v>2.76471</v>
      </c>
      <c r="AK125" s="91">
        <v>1.4736800000000001</v>
      </c>
      <c r="AL125" s="91">
        <v>3.3333300000000001</v>
      </c>
      <c r="AM125" s="91" t="s">
        <v>313</v>
      </c>
    </row>
    <row r="126" spans="1:39">
      <c r="A126">
        <v>6743</v>
      </c>
      <c r="B126">
        <v>16005</v>
      </c>
      <c r="C126">
        <v>3</v>
      </c>
      <c r="G126">
        <v>120</v>
      </c>
      <c r="H126" t="s">
        <v>456</v>
      </c>
      <c r="I126" t="s">
        <v>540</v>
      </c>
      <c r="J126" s="91">
        <v>143</v>
      </c>
      <c r="K126" s="91">
        <v>143</v>
      </c>
      <c r="L126" s="91">
        <v>141</v>
      </c>
      <c r="M126" s="91">
        <v>127</v>
      </c>
      <c r="N126" s="91" t="s">
        <v>313</v>
      </c>
      <c r="O126" s="91">
        <v>14</v>
      </c>
      <c r="P126" s="91" t="s">
        <v>313</v>
      </c>
      <c r="Q126" s="91">
        <v>2</v>
      </c>
      <c r="R126" s="91" t="s">
        <v>313</v>
      </c>
      <c r="S126" s="91" t="s">
        <v>313</v>
      </c>
      <c r="T126" s="91">
        <v>316</v>
      </c>
      <c r="U126" s="91">
        <v>316</v>
      </c>
      <c r="V126" s="91">
        <v>312</v>
      </c>
      <c r="W126" s="91">
        <v>282</v>
      </c>
      <c r="X126" s="91" t="s">
        <v>313</v>
      </c>
      <c r="Y126" s="91">
        <v>30</v>
      </c>
      <c r="Z126" s="91" t="s">
        <v>313</v>
      </c>
      <c r="AA126" s="91">
        <v>4</v>
      </c>
      <c r="AB126" s="91" t="s">
        <v>313</v>
      </c>
      <c r="AC126" s="91" t="s">
        <v>313</v>
      </c>
      <c r="AD126" s="91">
        <v>2.2097899999999999</v>
      </c>
      <c r="AE126" s="91">
        <v>2.2097899999999999</v>
      </c>
      <c r="AF126" s="91">
        <v>2.2127699999999999</v>
      </c>
      <c r="AG126" s="91">
        <v>2.2204700000000002</v>
      </c>
      <c r="AH126" s="91" t="s">
        <v>313</v>
      </c>
      <c r="AI126" s="91">
        <v>2.1428600000000002</v>
      </c>
      <c r="AJ126" s="91" t="s">
        <v>313</v>
      </c>
      <c r="AK126" s="91">
        <v>2</v>
      </c>
      <c r="AL126" s="91" t="s">
        <v>313</v>
      </c>
      <c r="AM126" s="91" t="s">
        <v>313</v>
      </c>
    </row>
    <row r="127" spans="1:39">
      <c r="A127">
        <v>6744</v>
      </c>
      <c r="B127">
        <v>170</v>
      </c>
      <c r="C127">
        <v>2</v>
      </c>
      <c r="G127">
        <v>121</v>
      </c>
      <c r="H127" t="s">
        <v>457</v>
      </c>
      <c r="J127" s="91">
        <v>821</v>
      </c>
      <c r="K127" s="91">
        <v>815</v>
      </c>
      <c r="L127" s="91">
        <v>801</v>
      </c>
      <c r="M127" s="91">
        <v>726</v>
      </c>
      <c r="N127" s="91" t="s">
        <v>313</v>
      </c>
      <c r="O127" s="91">
        <v>71</v>
      </c>
      <c r="P127" s="91">
        <v>4</v>
      </c>
      <c r="Q127" s="91">
        <v>14</v>
      </c>
      <c r="R127" s="91">
        <v>6</v>
      </c>
      <c r="S127" s="91" t="s">
        <v>313</v>
      </c>
      <c r="T127" s="91">
        <v>1745</v>
      </c>
      <c r="U127" s="91">
        <v>1731</v>
      </c>
      <c r="V127" s="91">
        <v>1711</v>
      </c>
      <c r="W127" s="91">
        <v>1560</v>
      </c>
      <c r="X127" s="91" t="s">
        <v>313</v>
      </c>
      <c r="Y127" s="91">
        <v>143</v>
      </c>
      <c r="Z127" s="91">
        <v>8</v>
      </c>
      <c r="AA127" s="91">
        <v>20</v>
      </c>
      <c r="AB127" s="91">
        <v>14</v>
      </c>
      <c r="AC127" s="91" t="s">
        <v>313</v>
      </c>
      <c r="AD127" s="91">
        <v>2.1254599999999999</v>
      </c>
      <c r="AE127" s="91">
        <v>2.1239300000000001</v>
      </c>
      <c r="AF127" s="91">
        <v>2.1360800000000002</v>
      </c>
      <c r="AG127" s="91">
        <v>2.1487599999999998</v>
      </c>
      <c r="AH127" s="91" t="s">
        <v>313</v>
      </c>
      <c r="AI127" s="91">
        <v>2.0140799999999999</v>
      </c>
      <c r="AJ127" s="91">
        <v>2</v>
      </c>
      <c r="AK127" s="91">
        <v>1.4285699999999999</v>
      </c>
      <c r="AL127" s="91">
        <v>2.3333300000000001</v>
      </c>
      <c r="AM127" s="91" t="s">
        <v>313</v>
      </c>
    </row>
    <row r="128" spans="1:39">
      <c r="A128">
        <v>6745</v>
      </c>
      <c r="B128">
        <v>17001</v>
      </c>
      <c r="C128">
        <v>3</v>
      </c>
      <c r="G128">
        <v>122</v>
      </c>
      <c r="H128" t="s">
        <v>457</v>
      </c>
      <c r="I128" t="s">
        <v>535</v>
      </c>
      <c r="J128" s="91">
        <v>579</v>
      </c>
      <c r="K128" s="91">
        <v>578</v>
      </c>
      <c r="L128" s="91">
        <v>569</v>
      </c>
      <c r="M128" s="91">
        <v>520</v>
      </c>
      <c r="N128" s="91" t="s">
        <v>313</v>
      </c>
      <c r="O128" s="91">
        <v>45</v>
      </c>
      <c r="P128" s="91">
        <v>4</v>
      </c>
      <c r="Q128" s="91">
        <v>9</v>
      </c>
      <c r="R128" s="91">
        <v>1</v>
      </c>
      <c r="S128" s="91" t="s">
        <v>313</v>
      </c>
      <c r="T128" s="91">
        <v>1232</v>
      </c>
      <c r="U128" s="91">
        <v>1231</v>
      </c>
      <c r="V128" s="91">
        <v>1216</v>
      </c>
      <c r="W128" s="91">
        <v>1113</v>
      </c>
      <c r="X128" s="91" t="s">
        <v>313</v>
      </c>
      <c r="Y128" s="91">
        <v>95</v>
      </c>
      <c r="Z128" s="91">
        <v>8</v>
      </c>
      <c r="AA128" s="91">
        <v>15</v>
      </c>
      <c r="AB128" s="91">
        <v>1</v>
      </c>
      <c r="AC128" s="91" t="s">
        <v>313</v>
      </c>
      <c r="AD128" s="91">
        <v>2.1278100000000002</v>
      </c>
      <c r="AE128" s="91">
        <v>2.1297600000000001</v>
      </c>
      <c r="AF128" s="91">
        <v>2.1370800000000001</v>
      </c>
      <c r="AG128" s="91">
        <v>2.1403799999999999</v>
      </c>
      <c r="AH128" s="91" t="s">
        <v>313</v>
      </c>
      <c r="AI128" s="91">
        <v>2.11111</v>
      </c>
      <c r="AJ128" s="91">
        <v>2</v>
      </c>
      <c r="AK128" s="91">
        <v>1.6666700000000001</v>
      </c>
      <c r="AL128" s="91">
        <v>1</v>
      </c>
      <c r="AM128" s="91" t="s">
        <v>313</v>
      </c>
    </row>
    <row r="129" spans="1:39">
      <c r="A129">
        <v>6746</v>
      </c>
      <c r="B129">
        <v>17002</v>
      </c>
      <c r="C129">
        <v>3</v>
      </c>
      <c r="G129">
        <v>123</v>
      </c>
      <c r="H129" t="s">
        <v>457</v>
      </c>
      <c r="I129" t="s">
        <v>536</v>
      </c>
      <c r="J129" s="91">
        <v>179</v>
      </c>
      <c r="K129" s="91">
        <v>174</v>
      </c>
      <c r="L129" s="91">
        <v>173</v>
      </c>
      <c r="M129" s="91">
        <v>154</v>
      </c>
      <c r="N129" s="91" t="s">
        <v>313</v>
      </c>
      <c r="O129" s="91">
        <v>19</v>
      </c>
      <c r="P129" s="91" t="s">
        <v>313</v>
      </c>
      <c r="Q129" s="91">
        <v>1</v>
      </c>
      <c r="R129" s="91">
        <v>5</v>
      </c>
      <c r="S129" s="91" t="s">
        <v>313</v>
      </c>
      <c r="T129" s="91">
        <v>378</v>
      </c>
      <c r="U129" s="91">
        <v>365</v>
      </c>
      <c r="V129" s="91">
        <v>364</v>
      </c>
      <c r="W129" s="91">
        <v>331</v>
      </c>
      <c r="X129" s="91" t="s">
        <v>313</v>
      </c>
      <c r="Y129" s="91">
        <v>33</v>
      </c>
      <c r="Z129" s="91" t="s">
        <v>313</v>
      </c>
      <c r="AA129" s="91">
        <v>1</v>
      </c>
      <c r="AB129" s="91">
        <v>13</v>
      </c>
      <c r="AC129" s="91" t="s">
        <v>313</v>
      </c>
      <c r="AD129" s="91">
        <v>2.1117300000000001</v>
      </c>
      <c r="AE129" s="91">
        <v>2.0977000000000001</v>
      </c>
      <c r="AF129" s="91">
        <v>2.10405</v>
      </c>
      <c r="AG129" s="91">
        <v>2.1493500000000001</v>
      </c>
      <c r="AH129" s="91" t="s">
        <v>313</v>
      </c>
      <c r="AI129" s="91">
        <v>1.7368399999999999</v>
      </c>
      <c r="AJ129" s="91" t="s">
        <v>313</v>
      </c>
      <c r="AK129" s="91">
        <v>1</v>
      </c>
      <c r="AL129" s="91">
        <v>2.6</v>
      </c>
      <c r="AM129" s="91" t="s">
        <v>313</v>
      </c>
    </row>
    <row r="130" spans="1:39">
      <c r="A130">
        <v>6747</v>
      </c>
      <c r="B130">
        <v>17003</v>
      </c>
      <c r="C130">
        <v>3</v>
      </c>
      <c r="G130">
        <v>124</v>
      </c>
      <c r="H130" t="s">
        <v>457</v>
      </c>
      <c r="I130" t="s">
        <v>537</v>
      </c>
      <c r="J130" s="91">
        <v>63</v>
      </c>
      <c r="K130" s="91">
        <v>63</v>
      </c>
      <c r="L130" s="91">
        <v>59</v>
      </c>
      <c r="M130" s="91">
        <v>52</v>
      </c>
      <c r="N130" s="91" t="s">
        <v>313</v>
      </c>
      <c r="O130" s="91">
        <v>7</v>
      </c>
      <c r="P130" s="91" t="s">
        <v>313</v>
      </c>
      <c r="Q130" s="91">
        <v>4</v>
      </c>
      <c r="R130" s="91" t="s">
        <v>313</v>
      </c>
      <c r="S130" s="91" t="s">
        <v>313</v>
      </c>
      <c r="T130" s="91">
        <v>135</v>
      </c>
      <c r="U130" s="91">
        <v>135</v>
      </c>
      <c r="V130" s="91">
        <v>131</v>
      </c>
      <c r="W130" s="91">
        <v>116</v>
      </c>
      <c r="X130" s="91" t="s">
        <v>313</v>
      </c>
      <c r="Y130" s="91">
        <v>15</v>
      </c>
      <c r="Z130" s="91" t="s">
        <v>313</v>
      </c>
      <c r="AA130" s="91">
        <v>4</v>
      </c>
      <c r="AB130" s="91" t="s">
        <v>313</v>
      </c>
      <c r="AC130" s="91" t="s">
        <v>313</v>
      </c>
      <c r="AD130" s="91">
        <v>2.1428600000000002</v>
      </c>
      <c r="AE130" s="91">
        <v>2.1428600000000002</v>
      </c>
      <c r="AF130" s="91">
        <v>2.2203400000000002</v>
      </c>
      <c r="AG130" s="91">
        <v>2.2307700000000001</v>
      </c>
      <c r="AH130" s="91" t="s">
        <v>313</v>
      </c>
      <c r="AI130" s="91">
        <v>2.1428600000000002</v>
      </c>
      <c r="AJ130" s="91" t="s">
        <v>313</v>
      </c>
      <c r="AK130" s="91">
        <v>1</v>
      </c>
      <c r="AL130" s="91" t="s">
        <v>313</v>
      </c>
      <c r="AM130" s="91" t="s">
        <v>313</v>
      </c>
    </row>
    <row r="131" spans="1:39">
      <c r="A131">
        <v>6748</v>
      </c>
      <c r="B131">
        <v>17004</v>
      </c>
      <c r="C131">
        <v>3</v>
      </c>
      <c r="G131">
        <v>125</v>
      </c>
      <c r="H131" t="s">
        <v>457</v>
      </c>
      <c r="I131" t="s">
        <v>539</v>
      </c>
      <c r="J131" s="91" t="s">
        <v>313</v>
      </c>
      <c r="K131" s="91" t="s">
        <v>313</v>
      </c>
      <c r="L131" s="91" t="s">
        <v>313</v>
      </c>
      <c r="M131" s="91" t="s">
        <v>313</v>
      </c>
      <c r="N131" s="91" t="s">
        <v>313</v>
      </c>
      <c r="O131" s="91" t="s">
        <v>313</v>
      </c>
      <c r="P131" s="91" t="s">
        <v>313</v>
      </c>
      <c r="Q131" s="91" t="s">
        <v>313</v>
      </c>
      <c r="R131" s="91" t="s">
        <v>313</v>
      </c>
      <c r="S131" s="91" t="s">
        <v>313</v>
      </c>
      <c r="T131" s="91" t="s">
        <v>313</v>
      </c>
      <c r="U131" s="91" t="s">
        <v>313</v>
      </c>
      <c r="V131" s="91" t="s">
        <v>313</v>
      </c>
      <c r="W131" s="91" t="s">
        <v>313</v>
      </c>
      <c r="X131" s="91" t="s">
        <v>313</v>
      </c>
      <c r="Y131" s="91" t="s">
        <v>313</v>
      </c>
      <c r="Z131" s="91" t="s">
        <v>313</v>
      </c>
      <c r="AA131" s="91" t="s">
        <v>313</v>
      </c>
      <c r="AB131" s="91" t="s">
        <v>313</v>
      </c>
      <c r="AC131" s="91" t="s">
        <v>313</v>
      </c>
      <c r="AD131" s="91" t="s">
        <v>313</v>
      </c>
      <c r="AE131" s="91" t="s">
        <v>313</v>
      </c>
      <c r="AF131" s="91" t="s">
        <v>313</v>
      </c>
      <c r="AG131" s="91" t="s">
        <v>313</v>
      </c>
      <c r="AH131" s="91" t="s">
        <v>313</v>
      </c>
      <c r="AI131" s="91" t="s">
        <v>313</v>
      </c>
      <c r="AJ131" s="91" t="s">
        <v>313</v>
      </c>
      <c r="AK131" s="91" t="s">
        <v>313</v>
      </c>
      <c r="AL131" s="91" t="s">
        <v>313</v>
      </c>
      <c r="AM131" s="91" t="s">
        <v>313</v>
      </c>
    </row>
    <row r="132" spans="1:39">
      <c r="A132">
        <v>6750</v>
      </c>
      <c r="B132">
        <v>190</v>
      </c>
      <c r="C132">
        <v>2</v>
      </c>
      <c r="G132">
        <v>126</v>
      </c>
      <c r="H132" t="s">
        <v>458</v>
      </c>
      <c r="J132" s="91">
        <v>531</v>
      </c>
      <c r="K132" s="91">
        <v>531</v>
      </c>
      <c r="L132" s="91">
        <v>518</v>
      </c>
      <c r="M132" s="91">
        <v>410</v>
      </c>
      <c r="N132" s="91" t="s">
        <v>313</v>
      </c>
      <c r="O132" s="91">
        <v>106</v>
      </c>
      <c r="P132" s="91">
        <v>2</v>
      </c>
      <c r="Q132" s="91">
        <v>13</v>
      </c>
      <c r="R132" s="91" t="s">
        <v>313</v>
      </c>
      <c r="S132" s="91" t="s">
        <v>313</v>
      </c>
      <c r="T132" s="91">
        <v>1100</v>
      </c>
      <c r="U132" s="91">
        <v>1100</v>
      </c>
      <c r="V132" s="91">
        <v>1072</v>
      </c>
      <c r="W132" s="91">
        <v>855</v>
      </c>
      <c r="X132" s="91" t="s">
        <v>313</v>
      </c>
      <c r="Y132" s="91">
        <v>212</v>
      </c>
      <c r="Z132" s="91">
        <v>5</v>
      </c>
      <c r="AA132" s="91">
        <v>28</v>
      </c>
      <c r="AB132" s="91" t="s">
        <v>313</v>
      </c>
      <c r="AC132" s="91" t="s">
        <v>313</v>
      </c>
      <c r="AD132" s="91">
        <v>2.0715599999999998</v>
      </c>
      <c r="AE132" s="91">
        <v>2.0715599999999998</v>
      </c>
      <c r="AF132" s="91">
        <v>2.0695000000000001</v>
      </c>
      <c r="AG132" s="91">
        <v>2.0853700000000002</v>
      </c>
      <c r="AH132" s="91" t="s">
        <v>313</v>
      </c>
      <c r="AI132" s="91">
        <v>2</v>
      </c>
      <c r="AJ132" s="91">
        <v>2.5</v>
      </c>
      <c r="AK132" s="91">
        <v>2.1538499999999998</v>
      </c>
      <c r="AL132" s="91" t="s">
        <v>313</v>
      </c>
      <c r="AM132" s="91" t="s">
        <v>313</v>
      </c>
    </row>
    <row r="133" spans="1:39">
      <c r="A133">
        <v>6751</v>
      </c>
      <c r="B133">
        <v>19001</v>
      </c>
      <c r="C133">
        <v>3</v>
      </c>
      <c r="G133">
        <v>127</v>
      </c>
      <c r="H133" t="s">
        <v>458</v>
      </c>
      <c r="I133" t="s">
        <v>535</v>
      </c>
      <c r="J133" s="91">
        <v>480</v>
      </c>
      <c r="K133" s="91">
        <v>480</v>
      </c>
      <c r="L133" s="91">
        <v>468</v>
      </c>
      <c r="M133" s="91">
        <v>361</v>
      </c>
      <c r="N133" s="91" t="s">
        <v>313</v>
      </c>
      <c r="O133" s="91">
        <v>105</v>
      </c>
      <c r="P133" s="91">
        <v>2</v>
      </c>
      <c r="Q133" s="91">
        <v>12</v>
      </c>
      <c r="R133" s="91" t="s">
        <v>313</v>
      </c>
      <c r="S133" s="91" t="s">
        <v>313</v>
      </c>
      <c r="T133" s="91">
        <v>1007</v>
      </c>
      <c r="U133" s="91">
        <v>1007</v>
      </c>
      <c r="V133" s="91">
        <v>980</v>
      </c>
      <c r="W133" s="91">
        <v>765</v>
      </c>
      <c r="X133" s="91" t="s">
        <v>313</v>
      </c>
      <c r="Y133" s="91">
        <v>210</v>
      </c>
      <c r="Z133" s="91">
        <v>5</v>
      </c>
      <c r="AA133" s="91">
        <v>27</v>
      </c>
      <c r="AB133" s="91" t="s">
        <v>313</v>
      </c>
      <c r="AC133" s="91" t="s">
        <v>313</v>
      </c>
      <c r="AD133" s="91">
        <v>2.0979199999999998</v>
      </c>
      <c r="AE133" s="91">
        <v>2.0979199999999998</v>
      </c>
      <c r="AF133" s="91">
        <v>2.09402</v>
      </c>
      <c r="AG133" s="91">
        <v>2.11911</v>
      </c>
      <c r="AH133" s="91" t="s">
        <v>313</v>
      </c>
      <c r="AI133" s="91">
        <v>2</v>
      </c>
      <c r="AJ133" s="91">
        <v>2.5</v>
      </c>
      <c r="AK133" s="91">
        <v>2.25</v>
      </c>
      <c r="AL133" s="91" t="s">
        <v>313</v>
      </c>
      <c r="AM133" s="91" t="s">
        <v>313</v>
      </c>
    </row>
    <row r="134" spans="1:39">
      <c r="A134">
        <v>6752</v>
      </c>
      <c r="B134">
        <v>19002</v>
      </c>
      <c r="C134">
        <v>3</v>
      </c>
      <c r="G134">
        <v>128</v>
      </c>
      <c r="H134" t="s">
        <v>458</v>
      </c>
      <c r="I134" t="s">
        <v>536</v>
      </c>
      <c r="J134" s="91">
        <v>51</v>
      </c>
      <c r="K134" s="91">
        <v>51</v>
      </c>
      <c r="L134" s="91">
        <v>50</v>
      </c>
      <c r="M134" s="91">
        <v>49</v>
      </c>
      <c r="N134" s="91" t="s">
        <v>313</v>
      </c>
      <c r="O134" s="91">
        <v>1</v>
      </c>
      <c r="P134" s="91" t="s">
        <v>313</v>
      </c>
      <c r="Q134" s="91">
        <v>1</v>
      </c>
      <c r="R134" s="91" t="s">
        <v>313</v>
      </c>
      <c r="S134" s="91" t="s">
        <v>313</v>
      </c>
      <c r="T134" s="91">
        <v>93</v>
      </c>
      <c r="U134" s="91">
        <v>93</v>
      </c>
      <c r="V134" s="91">
        <v>92</v>
      </c>
      <c r="W134" s="91">
        <v>90</v>
      </c>
      <c r="X134" s="91" t="s">
        <v>313</v>
      </c>
      <c r="Y134" s="91">
        <v>2</v>
      </c>
      <c r="Z134" s="91" t="s">
        <v>313</v>
      </c>
      <c r="AA134" s="91">
        <v>1</v>
      </c>
      <c r="AB134" s="91" t="s">
        <v>313</v>
      </c>
      <c r="AC134" s="91" t="s">
        <v>313</v>
      </c>
      <c r="AD134" s="91">
        <v>1.8235300000000001</v>
      </c>
      <c r="AE134" s="91">
        <v>1.8235300000000001</v>
      </c>
      <c r="AF134" s="91">
        <v>1.84</v>
      </c>
      <c r="AG134" s="91">
        <v>1.83673</v>
      </c>
      <c r="AH134" s="91" t="s">
        <v>313</v>
      </c>
      <c r="AI134" s="91">
        <v>2</v>
      </c>
      <c r="AJ134" s="91" t="s">
        <v>313</v>
      </c>
      <c r="AK134" s="91">
        <v>1</v>
      </c>
      <c r="AL134" s="91" t="s">
        <v>313</v>
      </c>
      <c r="AM134" s="91" t="s">
        <v>313</v>
      </c>
    </row>
    <row r="135" spans="1:39">
      <c r="A135">
        <v>6756</v>
      </c>
      <c r="B135">
        <v>230</v>
      </c>
      <c r="C135">
        <v>2</v>
      </c>
      <c r="G135">
        <v>129</v>
      </c>
      <c r="H135" t="s">
        <v>459</v>
      </c>
      <c r="J135" s="91">
        <v>657</v>
      </c>
      <c r="K135" s="91">
        <v>654</v>
      </c>
      <c r="L135" s="91">
        <v>642</v>
      </c>
      <c r="M135" s="91">
        <v>521</v>
      </c>
      <c r="N135" s="91" t="s">
        <v>313</v>
      </c>
      <c r="O135" s="91">
        <v>103</v>
      </c>
      <c r="P135" s="91">
        <v>18</v>
      </c>
      <c r="Q135" s="91">
        <v>12</v>
      </c>
      <c r="R135" s="91">
        <v>3</v>
      </c>
      <c r="S135" s="91" t="s">
        <v>313</v>
      </c>
      <c r="T135" s="91">
        <v>1408</v>
      </c>
      <c r="U135" s="91">
        <v>1398</v>
      </c>
      <c r="V135" s="91">
        <v>1381</v>
      </c>
      <c r="W135" s="91">
        <v>1090</v>
      </c>
      <c r="X135" s="91" t="s">
        <v>313</v>
      </c>
      <c r="Y135" s="91">
        <v>250</v>
      </c>
      <c r="Z135" s="91">
        <v>41</v>
      </c>
      <c r="AA135" s="91">
        <v>17</v>
      </c>
      <c r="AB135" s="91">
        <v>10</v>
      </c>
      <c r="AC135" s="91" t="s">
        <v>313</v>
      </c>
      <c r="AD135" s="91">
        <v>2.1430699999999998</v>
      </c>
      <c r="AE135" s="91">
        <v>2.13761</v>
      </c>
      <c r="AF135" s="91">
        <v>2.1510899999999999</v>
      </c>
      <c r="AG135" s="91">
        <v>2.09213</v>
      </c>
      <c r="AH135" s="91" t="s">
        <v>313</v>
      </c>
      <c r="AI135" s="91">
        <v>2.4271799999999999</v>
      </c>
      <c r="AJ135" s="91">
        <v>2.2777799999999999</v>
      </c>
      <c r="AK135" s="91">
        <v>1.4166700000000001</v>
      </c>
      <c r="AL135" s="91">
        <v>3.3333300000000001</v>
      </c>
      <c r="AM135" s="91" t="s">
        <v>313</v>
      </c>
    </row>
    <row r="136" spans="1:39">
      <c r="A136">
        <v>6757</v>
      </c>
      <c r="B136">
        <v>23001</v>
      </c>
      <c r="C136">
        <v>3</v>
      </c>
      <c r="G136">
        <v>130</v>
      </c>
      <c r="H136" t="s">
        <v>459</v>
      </c>
      <c r="I136" t="s">
        <v>535</v>
      </c>
      <c r="J136" s="91">
        <v>309</v>
      </c>
      <c r="K136" s="91">
        <v>309</v>
      </c>
      <c r="L136" s="91">
        <v>304</v>
      </c>
      <c r="M136" s="91">
        <v>250</v>
      </c>
      <c r="N136" s="91" t="s">
        <v>313</v>
      </c>
      <c r="O136" s="91">
        <v>43</v>
      </c>
      <c r="P136" s="91">
        <v>11</v>
      </c>
      <c r="Q136" s="91">
        <v>5</v>
      </c>
      <c r="R136" s="91" t="s">
        <v>313</v>
      </c>
      <c r="S136" s="91" t="s">
        <v>313</v>
      </c>
      <c r="T136" s="91">
        <v>643</v>
      </c>
      <c r="U136" s="91">
        <v>643</v>
      </c>
      <c r="V136" s="91">
        <v>634</v>
      </c>
      <c r="W136" s="91">
        <v>511</v>
      </c>
      <c r="X136" s="91" t="s">
        <v>313</v>
      </c>
      <c r="Y136" s="91">
        <v>91</v>
      </c>
      <c r="Z136" s="91">
        <v>32</v>
      </c>
      <c r="AA136" s="91">
        <v>9</v>
      </c>
      <c r="AB136" s="91" t="s">
        <v>313</v>
      </c>
      <c r="AC136" s="91" t="s">
        <v>313</v>
      </c>
      <c r="AD136" s="91">
        <v>2.0809099999999998</v>
      </c>
      <c r="AE136" s="91">
        <v>2.0809099999999998</v>
      </c>
      <c r="AF136" s="91">
        <v>2.0855299999999999</v>
      </c>
      <c r="AG136" s="91">
        <v>2.044</v>
      </c>
      <c r="AH136" s="91" t="s">
        <v>313</v>
      </c>
      <c r="AI136" s="91">
        <v>2.1162800000000002</v>
      </c>
      <c r="AJ136" s="91">
        <v>2.90909</v>
      </c>
      <c r="AK136" s="91">
        <v>1.8</v>
      </c>
      <c r="AL136" s="91" t="s">
        <v>313</v>
      </c>
      <c r="AM136" s="91" t="s">
        <v>313</v>
      </c>
    </row>
    <row r="137" spans="1:39">
      <c r="A137">
        <v>6758</v>
      </c>
      <c r="B137">
        <v>23002</v>
      </c>
      <c r="C137">
        <v>3</v>
      </c>
      <c r="G137">
        <v>131</v>
      </c>
      <c r="H137" t="s">
        <v>459</v>
      </c>
      <c r="I137" t="s">
        <v>536</v>
      </c>
      <c r="J137" s="91">
        <v>323</v>
      </c>
      <c r="K137" s="91">
        <v>320</v>
      </c>
      <c r="L137" s="91">
        <v>313</v>
      </c>
      <c r="M137" s="91">
        <v>248</v>
      </c>
      <c r="N137" s="91" t="s">
        <v>313</v>
      </c>
      <c r="O137" s="91">
        <v>58</v>
      </c>
      <c r="P137" s="91">
        <v>7</v>
      </c>
      <c r="Q137" s="91">
        <v>7</v>
      </c>
      <c r="R137" s="91">
        <v>3</v>
      </c>
      <c r="S137" s="91" t="s">
        <v>313</v>
      </c>
      <c r="T137" s="91">
        <v>718</v>
      </c>
      <c r="U137" s="91">
        <v>708</v>
      </c>
      <c r="V137" s="91">
        <v>700</v>
      </c>
      <c r="W137" s="91">
        <v>535</v>
      </c>
      <c r="X137" s="91" t="s">
        <v>313</v>
      </c>
      <c r="Y137" s="91">
        <v>156</v>
      </c>
      <c r="Z137" s="91">
        <v>9</v>
      </c>
      <c r="AA137" s="91">
        <v>8</v>
      </c>
      <c r="AB137" s="91">
        <v>10</v>
      </c>
      <c r="AC137" s="91" t="s">
        <v>313</v>
      </c>
      <c r="AD137" s="91">
        <v>2.2229100000000002</v>
      </c>
      <c r="AE137" s="91">
        <v>2.2124999999999999</v>
      </c>
      <c r="AF137" s="91">
        <v>2.2364199999999999</v>
      </c>
      <c r="AG137" s="91">
        <v>2.15726</v>
      </c>
      <c r="AH137" s="91" t="s">
        <v>313</v>
      </c>
      <c r="AI137" s="91">
        <v>2.6896599999999999</v>
      </c>
      <c r="AJ137" s="91">
        <v>1.2857099999999999</v>
      </c>
      <c r="AK137" s="91">
        <v>1.14286</v>
      </c>
      <c r="AL137" s="91">
        <v>3.3333300000000001</v>
      </c>
      <c r="AM137" s="91" t="s">
        <v>313</v>
      </c>
    </row>
    <row r="138" spans="1:39">
      <c r="A138">
        <v>6759</v>
      </c>
      <c r="B138">
        <v>23003</v>
      </c>
      <c r="C138">
        <v>3</v>
      </c>
      <c r="G138">
        <v>132</v>
      </c>
      <c r="H138" t="s">
        <v>459</v>
      </c>
      <c r="I138" t="s">
        <v>537</v>
      </c>
      <c r="J138" s="91">
        <v>18</v>
      </c>
      <c r="K138" s="91">
        <v>18</v>
      </c>
      <c r="L138" s="91">
        <v>18</v>
      </c>
      <c r="M138" s="91">
        <v>16</v>
      </c>
      <c r="N138" s="91" t="s">
        <v>313</v>
      </c>
      <c r="O138" s="91">
        <v>2</v>
      </c>
      <c r="P138" s="91" t="s">
        <v>313</v>
      </c>
      <c r="Q138" s="91" t="s">
        <v>313</v>
      </c>
      <c r="R138" s="91" t="s">
        <v>313</v>
      </c>
      <c r="S138" s="91" t="s">
        <v>313</v>
      </c>
      <c r="T138" s="91">
        <v>32</v>
      </c>
      <c r="U138" s="91">
        <v>32</v>
      </c>
      <c r="V138" s="91">
        <v>32</v>
      </c>
      <c r="W138" s="91">
        <v>29</v>
      </c>
      <c r="X138" s="91" t="s">
        <v>313</v>
      </c>
      <c r="Y138" s="91">
        <v>3</v>
      </c>
      <c r="Z138" s="91" t="s">
        <v>313</v>
      </c>
      <c r="AA138" s="91" t="s">
        <v>313</v>
      </c>
      <c r="AB138" s="91" t="s">
        <v>313</v>
      </c>
      <c r="AC138" s="91" t="s">
        <v>313</v>
      </c>
      <c r="AD138" s="91">
        <v>1.7777799999999999</v>
      </c>
      <c r="AE138" s="91">
        <v>1.7777799999999999</v>
      </c>
      <c r="AF138" s="91">
        <v>1.7777799999999999</v>
      </c>
      <c r="AG138" s="91">
        <v>1.8125</v>
      </c>
      <c r="AH138" s="91" t="s">
        <v>313</v>
      </c>
      <c r="AI138" s="91">
        <v>1.5</v>
      </c>
      <c r="AJ138" s="91" t="s">
        <v>313</v>
      </c>
      <c r="AK138" s="91" t="s">
        <v>313</v>
      </c>
      <c r="AL138" s="91" t="s">
        <v>313</v>
      </c>
      <c r="AM138" s="91" t="s">
        <v>313</v>
      </c>
    </row>
    <row r="139" spans="1:39">
      <c r="A139">
        <v>6760</v>
      </c>
      <c r="B139">
        <v>23004</v>
      </c>
      <c r="C139">
        <v>3</v>
      </c>
      <c r="G139">
        <v>133</v>
      </c>
      <c r="H139" t="s">
        <v>459</v>
      </c>
      <c r="I139" t="s">
        <v>539</v>
      </c>
      <c r="J139" s="91">
        <v>7</v>
      </c>
      <c r="K139" s="91">
        <v>7</v>
      </c>
      <c r="L139" s="91">
        <v>7</v>
      </c>
      <c r="M139" s="91">
        <v>7</v>
      </c>
      <c r="N139" s="91" t="s">
        <v>313</v>
      </c>
      <c r="O139" s="91" t="s">
        <v>313</v>
      </c>
      <c r="P139" s="91" t="s">
        <v>313</v>
      </c>
      <c r="Q139" s="91" t="s">
        <v>313</v>
      </c>
      <c r="R139" s="91" t="s">
        <v>313</v>
      </c>
      <c r="S139" s="91" t="s">
        <v>313</v>
      </c>
      <c r="T139" s="91">
        <v>15</v>
      </c>
      <c r="U139" s="91">
        <v>15</v>
      </c>
      <c r="V139" s="91">
        <v>15</v>
      </c>
      <c r="W139" s="91">
        <v>15</v>
      </c>
      <c r="X139" s="91" t="s">
        <v>313</v>
      </c>
      <c r="Y139" s="91" t="s">
        <v>313</v>
      </c>
      <c r="Z139" s="91" t="s">
        <v>313</v>
      </c>
      <c r="AA139" s="91" t="s">
        <v>313</v>
      </c>
      <c r="AB139" s="91" t="s">
        <v>313</v>
      </c>
      <c r="AC139" s="91" t="s">
        <v>313</v>
      </c>
      <c r="AD139" s="91">
        <v>2.1428600000000002</v>
      </c>
      <c r="AE139" s="91">
        <v>2.1428600000000002</v>
      </c>
      <c r="AF139" s="91">
        <v>2.1428600000000002</v>
      </c>
      <c r="AG139" s="91">
        <v>2.1428600000000002</v>
      </c>
      <c r="AH139" s="91" t="s">
        <v>313</v>
      </c>
      <c r="AI139" s="91" t="s">
        <v>313</v>
      </c>
      <c r="AJ139" s="91" t="s">
        <v>313</v>
      </c>
      <c r="AK139" s="91" t="s">
        <v>313</v>
      </c>
      <c r="AL139" s="91" t="s">
        <v>313</v>
      </c>
      <c r="AM139" s="91" t="s">
        <v>313</v>
      </c>
    </row>
    <row r="140" spans="1:39">
      <c r="A140">
        <v>6749</v>
      </c>
      <c r="B140">
        <v>180</v>
      </c>
      <c r="C140">
        <v>2</v>
      </c>
      <c r="G140">
        <v>134</v>
      </c>
      <c r="H140" t="s">
        <v>460</v>
      </c>
      <c r="J140" s="91">
        <v>584</v>
      </c>
      <c r="K140" s="91">
        <v>584</v>
      </c>
      <c r="L140" s="91">
        <v>562</v>
      </c>
      <c r="M140" s="91">
        <v>211</v>
      </c>
      <c r="N140" s="91">
        <v>44</v>
      </c>
      <c r="O140" s="91">
        <v>294</v>
      </c>
      <c r="P140" s="91">
        <v>13</v>
      </c>
      <c r="Q140" s="91">
        <v>22</v>
      </c>
      <c r="R140" s="91" t="s">
        <v>313</v>
      </c>
      <c r="S140" s="91" t="s">
        <v>313</v>
      </c>
      <c r="T140" s="91">
        <v>1054</v>
      </c>
      <c r="U140" s="91">
        <v>1054</v>
      </c>
      <c r="V140" s="91">
        <v>1009</v>
      </c>
      <c r="W140" s="91">
        <v>457</v>
      </c>
      <c r="X140" s="91">
        <v>50</v>
      </c>
      <c r="Y140" s="91">
        <v>478</v>
      </c>
      <c r="Z140" s="91">
        <v>24</v>
      </c>
      <c r="AA140" s="91">
        <v>45</v>
      </c>
      <c r="AB140" s="91" t="s">
        <v>313</v>
      </c>
      <c r="AC140" s="91" t="s">
        <v>313</v>
      </c>
      <c r="AD140" s="91">
        <v>1.8047899999999999</v>
      </c>
      <c r="AE140" s="91">
        <v>1.8047899999999999</v>
      </c>
      <c r="AF140" s="91">
        <v>1.7953699999999999</v>
      </c>
      <c r="AG140" s="91">
        <v>2.16588</v>
      </c>
      <c r="AH140" s="91">
        <v>1.13636</v>
      </c>
      <c r="AI140" s="91">
        <v>1.62585</v>
      </c>
      <c r="AJ140" s="91">
        <v>1.84615</v>
      </c>
      <c r="AK140" s="91">
        <v>2.0454500000000002</v>
      </c>
      <c r="AL140" s="91" t="s">
        <v>313</v>
      </c>
      <c r="AM140" s="91" t="s">
        <v>313</v>
      </c>
    </row>
    <row r="141" spans="1:39">
      <c r="A141">
        <v>6754</v>
      </c>
      <c r="B141">
        <v>210</v>
      </c>
      <c r="C141">
        <v>2</v>
      </c>
      <c r="G141">
        <v>135</v>
      </c>
      <c r="H141" t="s">
        <v>461</v>
      </c>
      <c r="J141" s="91">
        <v>543</v>
      </c>
      <c r="K141" s="91">
        <v>543</v>
      </c>
      <c r="L141" s="91">
        <v>514</v>
      </c>
      <c r="M141" s="91">
        <v>154</v>
      </c>
      <c r="N141" s="91">
        <v>93</v>
      </c>
      <c r="O141" s="91">
        <v>245</v>
      </c>
      <c r="P141" s="91">
        <v>22</v>
      </c>
      <c r="Q141" s="91">
        <v>29</v>
      </c>
      <c r="R141" s="91" t="s">
        <v>313</v>
      </c>
      <c r="S141" s="91" t="s">
        <v>313</v>
      </c>
      <c r="T141" s="91">
        <v>986</v>
      </c>
      <c r="U141" s="91">
        <v>986</v>
      </c>
      <c r="V141" s="91">
        <v>949</v>
      </c>
      <c r="W141" s="91">
        <v>363</v>
      </c>
      <c r="X141" s="91">
        <v>150</v>
      </c>
      <c r="Y141" s="91">
        <v>408</v>
      </c>
      <c r="Z141" s="91">
        <v>28</v>
      </c>
      <c r="AA141" s="91">
        <v>37</v>
      </c>
      <c r="AB141" s="91" t="s">
        <v>313</v>
      </c>
      <c r="AC141" s="91" t="s">
        <v>313</v>
      </c>
      <c r="AD141" s="91">
        <v>1.8158399999999999</v>
      </c>
      <c r="AE141" s="91">
        <v>1.8158399999999999</v>
      </c>
      <c r="AF141" s="91">
        <v>1.8463000000000001</v>
      </c>
      <c r="AG141" s="91">
        <v>2.3571399999999998</v>
      </c>
      <c r="AH141" s="91">
        <v>1.6129</v>
      </c>
      <c r="AI141" s="91">
        <v>1.6653100000000001</v>
      </c>
      <c r="AJ141" s="91">
        <v>1.2727299999999999</v>
      </c>
      <c r="AK141" s="91">
        <v>1.27586</v>
      </c>
      <c r="AL141" s="91" t="s">
        <v>313</v>
      </c>
      <c r="AM141" s="91" t="s">
        <v>313</v>
      </c>
    </row>
    <row r="142" spans="1:39">
      <c r="A142">
        <v>6755</v>
      </c>
      <c r="B142">
        <v>220</v>
      </c>
      <c r="C142">
        <v>2</v>
      </c>
      <c r="G142">
        <v>136</v>
      </c>
      <c r="H142" t="s">
        <v>462</v>
      </c>
      <c r="J142" s="91">
        <v>1160</v>
      </c>
      <c r="K142" s="91">
        <v>1154</v>
      </c>
      <c r="L142" s="91">
        <v>1124</v>
      </c>
      <c r="M142" s="91">
        <v>760</v>
      </c>
      <c r="N142" s="91">
        <v>127</v>
      </c>
      <c r="O142" s="91">
        <v>202</v>
      </c>
      <c r="P142" s="91">
        <v>35</v>
      </c>
      <c r="Q142" s="91">
        <v>30</v>
      </c>
      <c r="R142" s="91">
        <v>6</v>
      </c>
      <c r="S142" s="91" t="s">
        <v>313</v>
      </c>
      <c r="T142" s="91">
        <v>2347</v>
      </c>
      <c r="U142" s="91">
        <v>2338</v>
      </c>
      <c r="V142" s="91">
        <v>2279</v>
      </c>
      <c r="W142" s="91">
        <v>1674</v>
      </c>
      <c r="X142" s="91">
        <v>197</v>
      </c>
      <c r="Y142" s="91">
        <v>330</v>
      </c>
      <c r="Z142" s="91">
        <v>78</v>
      </c>
      <c r="AA142" s="91">
        <v>59</v>
      </c>
      <c r="AB142" s="91">
        <v>9</v>
      </c>
      <c r="AC142" s="91" t="s">
        <v>313</v>
      </c>
      <c r="AD142" s="91">
        <v>2.0232800000000002</v>
      </c>
      <c r="AE142" s="91">
        <v>2.0259999999999998</v>
      </c>
      <c r="AF142" s="91">
        <v>2.0275799999999999</v>
      </c>
      <c r="AG142" s="91">
        <v>2.2026300000000001</v>
      </c>
      <c r="AH142" s="91">
        <v>1.55118</v>
      </c>
      <c r="AI142" s="91">
        <v>1.6336599999999999</v>
      </c>
      <c r="AJ142" s="91">
        <v>2.2285699999999999</v>
      </c>
      <c r="AK142" s="91">
        <v>1.9666699999999999</v>
      </c>
      <c r="AL142" s="91">
        <v>1.5</v>
      </c>
      <c r="AM142" s="91" t="s">
        <v>313</v>
      </c>
    </row>
    <row r="143" spans="1:39">
      <c r="A143">
        <v>6753</v>
      </c>
      <c r="B143">
        <v>200</v>
      </c>
      <c r="C143">
        <v>2</v>
      </c>
      <c r="G143">
        <v>137</v>
      </c>
      <c r="H143" t="s">
        <v>463</v>
      </c>
      <c r="J143" s="91">
        <v>611</v>
      </c>
      <c r="K143" s="91">
        <v>611</v>
      </c>
      <c r="L143" s="91">
        <v>610</v>
      </c>
      <c r="M143" s="91">
        <v>222</v>
      </c>
      <c r="N143" s="91">
        <v>164</v>
      </c>
      <c r="O143" s="91">
        <v>216</v>
      </c>
      <c r="P143" s="91">
        <v>8</v>
      </c>
      <c r="Q143" s="91">
        <v>1</v>
      </c>
      <c r="R143" s="91" t="s">
        <v>313</v>
      </c>
      <c r="S143" s="91" t="s">
        <v>313</v>
      </c>
      <c r="T143" s="91">
        <v>974</v>
      </c>
      <c r="U143" s="91">
        <v>974</v>
      </c>
      <c r="V143" s="91">
        <v>973</v>
      </c>
      <c r="W143" s="91">
        <v>437</v>
      </c>
      <c r="X143" s="91">
        <v>263</v>
      </c>
      <c r="Y143" s="91">
        <v>261</v>
      </c>
      <c r="Z143" s="91">
        <v>12</v>
      </c>
      <c r="AA143" s="91">
        <v>1</v>
      </c>
      <c r="AB143" s="91" t="s">
        <v>313</v>
      </c>
      <c r="AC143" s="91" t="s">
        <v>313</v>
      </c>
      <c r="AD143" s="91">
        <v>1.5941099999999999</v>
      </c>
      <c r="AE143" s="91">
        <v>1.5941099999999999</v>
      </c>
      <c r="AF143" s="91">
        <v>1.5950800000000001</v>
      </c>
      <c r="AG143" s="91">
        <v>1.9684699999999999</v>
      </c>
      <c r="AH143" s="91">
        <v>1.6036600000000001</v>
      </c>
      <c r="AI143" s="91">
        <v>1.2083299999999999</v>
      </c>
      <c r="AJ143" s="91">
        <v>1.5</v>
      </c>
      <c r="AK143" s="91">
        <v>1</v>
      </c>
      <c r="AL143" s="91" t="s">
        <v>313</v>
      </c>
      <c r="AM143" s="91" t="s">
        <v>313</v>
      </c>
    </row>
    <row r="144" spans="1:39">
      <c r="A144">
        <v>6761</v>
      </c>
      <c r="B144">
        <v>240</v>
      </c>
      <c r="C144">
        <v>2</v>
      </c>
      <c r="G144">
        <v>138</v>
      </c>
      <c r="H144" t="s">
        <v>464</v>
      </c>
      <c r="J144" s="91">
        <v>60</v>
      </c>
      <c r="K144" s="91">
        <v>60</v>
      </c>
      <c r="L144" s="91">
        <v>57</v>
      </c>
      <c r="M144" s="91">
        <v>44</v>
      </c>
      <c r="N144" s="91" t="s">
        <v>313</v>
      </c>
      <c r="O144" s="91">
        <v>13</v>
      </c>
      <c r="P144" s="91" t="s">
        <v>313</v>
      </c>
      <c r="Q144" s="91">
        <v>3</v>
      </c>
      <c r="R144" s="91" t="s">
        <v>313</v>
      </c>
      <c r="S144" s="91" t="s">
        <v>313</v>
      </c>
      <c r="T144" s="91">
        <v>114</v>
      </c>
      <c r="U144" s="91">
        <v>114</v>
      </c>
      <c r="V144" s="91">
        <v>110</v>
      </c>
      <c r="W144" s="91">
        <v>89</v>
      </c>
      <c r="X144" s="91" t="s">
        <v>313</v>
      </c>
      <c r="Y144" s="91">
        <v>21</v>
      </c>
      <c r="Z144" s="91" t="s">
        <v>313</v>
      </c>
      <c r="AA144" s="91">
        <v>4</v>
      </c>
      <c r="AB144" s="91" t="s">
        <v>313</v>
      </c>
      <c r="AC144" s="91" t="s">
        <v>313</v>
      </c>
      <c r="AD144" s="91">
        <v>1.9</v>
      </c>
      <c r="AE144" s="91">
        <v>1.9</v>
      </c>
      <c r="AF144" s="91">
        <v>1.9298200000000001</v>
      </c>
      <c r="AG144" s="91">
        <v>2.0227300000000001</v>
      </c>
      <c r="AH144" s="91" t="s">
        <v>313</v>
      </c>
      <c r="AI144" s="91">
        <v>1.61538</v>
      </c>
      <c r="AJ144" s="91" t="s">
        <v>313</v>
      </c>
      <c r="AK144" s="91">
        <v>1.3333299999999999</v>
      </c>
      <c r="AL144" s="91" t="s">
        <v>313</v>
      </c>
      <c r="AM144" s="91" t="s">
        <v>313</v>
      </c>
    </row>
    <row r="145" spans="1:39">
      <c r="A145">
        <v>6762</v>
      </c>
      <c r="B145">
        <v>250</v>
      </c>
      <c r="C145">
        <v>2</v>
      </c>
      <c r="G145">
        <v>139</v>
      </c>
      <c r="H145" t="s">
        <v>465</v>
      </c>
      <c r="J145" s="91">
        <v>4120</v>
      </c>
      <c r="K145" s="91">
        <v>4072</v>
      </c>
      <c r="L145" s="91">
        <v>4006</v>
      </c>
      <c r="M145" s="91">
        <v>2922</v>
      </c>
      <c r="N145" s="91">
        <v>308</v>
      </c>
      <c r="O145" s="91">
        <v>746</v>
      </c>
      <c r="P145" s="91">
        <v>30</v>
      </c>
      <c r="Q145" s="91">
        <v>66</v>
      </c>
      <c r="R145" s="91">
        <v>48</v>
      </c>
      <c r="S145" s="91" t="s">
        <v>313</v>
      </c>
      <c r="T145" s="91">
        <v>8988</v>
      </c>
      <c r="U145" s="91">
        <v>8908</v>
      </c>
      <c r="V145" s="91">
        <v>8781</v>
      </c>
      <c r="W145" s="91">
        <v>6644</v>
      </c>
      <c r="X145" s="91">
        <v>620</v>
      </c>
      <c r="Y145" s="91">
        <v>1459</v>
      </c>
      <c r="Z145" s="91">
        <v>58</v>
      </c>
      <c r="AA145" s="91">
        <v>127</v>
      </c>
      <c r="AB145" s="91">
        <v>80</v>
      </c>
      <c r="AC145" s="91" t="s">
        <v>313</v>
      </c>
      <c r="AD145" s="91">
        <v>2.1815500000000001</v>
      </c>
      <c r="AE145" s="91">
        <v>2.1876199999999999</v>
      </c>
      <c r="AF145" s="91">
        <v>2.1919599999999999</v>
      </c>
      <c r="AG145" s="91">
        <v>2.27379</v>
      </c>
      <c r="AH145" s="91">
        <v>2.0129899999999998</v>
      </c>
      <c r="AI145" s="91">
        <v>1.9557599999999999</v>
      </c>
      <c r="AJ145" s="91">
        <v>1.93333</v>
      </c>
      <c r="AK145" s="91">
        <v>1.92424</v>
      </c>
      <c r="AL145" s="91">
        <v>1.6666700000000001</v>
      </c>
      <c r="AM145" s="91" t="s">
        <v>313</v>
      </c>
    </row>
    <row r="146" spans="1:39">
      <c r="A146">
        <v>6763</v>
      </c>
      <c r="B146">
        <v>25001</v>
      </c>
      <c r="C146">
        <v>3</v>
      </c>
      <c r="G146">
        <v>140</v>
      </c>
      <c r="H146" t="s">
        <v>465</v>
      </c>
      <c r="I146" t="s">
        <v>535</v>
      </c>
      <c r="J146" s="91">
        <v>919</v>
      </c>
      <c r="K146" s="91">
        <v>913</v>
      </c>
      <c r="L146" s="91">
        <v>896</v>
      </c>
      <c r="M146" s="91">
        <v>643</v>
      </c>
      <c r="N146" s="91">
        <v>75</v>
      </c>
      <c r="O146" s="91">
        <v>163</v>
      </c>
      <c r="P146" s="91">
        <v>15</v>
      </c>
      <c r="Q146" s="91">
        <v>17</v>
      </c>
      <c r="R146" s="91">
        <v>6</v>
      </c>
      <c r="S146" s="91" t="s">
        <v>313</v>
      </c>
      <c r="T146" s="91">
        <v>1967</v>
      </c>
      <c r="U146" s="91">
        <v>1955</v>
      </c>
      <c r="V146" s="91">
        <v>1922</v>
      </c>
      <c r="W146" s="91">
        <v>1426</v>
      </c>
      <c r="X146" s="91">
        <v>150</v>
      </c>
      <c r="Y146" s="91">
        <v>316</v>
      </c>
      <c r="Z146" s="91">
        <v>30</v>
      </c>
      <c r="AA146" s="91">
        <v>33</v>
      </c>
      <c r="AB146" s="91">
        <v>12</v>
      </c>
      <c r="AC146" s="91" t="s">
        <v>313</v>
      </c>
      <c r="AD146" s="91">
        <v>2.1403699999999999</v>
      </c>
      <c r="AE146" s="91">
        <v>2.1412900000000001</v>
      </c>
      <c r="AF146" s="91">
        <v>2.1450900000000002</v>
      </c>
      <c r="AG146" s="91">
        <v>2.21773</v>
      </c>
      <c r="AH146" s="91">
        <v>2</v>
      </c>
      <c r="AI146" s="91">
        <v>1.93865</v>
      </c>
      <c r="AJ146" s="91">
        <v>2</v>
      </c>
      <c r="AK146" s="91">
        <v>1.9411799999999999</v>
      </c>
      <c r="AL146" s="91">
        <v>2</v>
      </c>
      <c r="AM146" s="91" t="s">
        <v>313</v>
      </c>
    </row>
    <row r="147" spans="1:39">
      <c r="A147">
        <v>6764</v>
      </c>
      <c r="B147">
        <v>25002</v>
      </c>
      <c r="C147">
        <v>3</v>
      </c>
      <c r="G147">
        <v>141</v>
      </c>
      <c r="H147" t="s">
        <v>465</v>
      </c>
      <c r="I147" t="s">
        <v>536</v>
      </c>
      <c r="J147" s="91">
        <v>1212</v>
      </c>
      <c r="K147" s="91">
        <v>1189</v>
      </c>
      <c r="L147" s="91">
        <v>1171</v>
      </c>
      <c r="M147" s="91">
        <v>823</v>
      </c>
      <c r="N147" s="91" t="s">
        <v>313</v>
      </c>
      <c r="O147" s="91">
        <v>336</v>
      </c>
      <c r="P147" s="91">
        <v>12</v>
      </c>
      <c r="Q147" s="91">
        <v>18</v>
      </c>
      <c r="R147" s="91">
        <v>23</v>
      </c>
      <c r="S147" s="91" t="s">
        <v>313</v>
      </c>
      <c r="T147" s="91">
        <v>2576</v>
      </c>
      <c r="U147" s="91">
        <v>2543</v>
      </c>
      <c r="V147" s="91">
        <v>2504</v>
      </c>
      <c r="W147" s="91">
        <v>1845</v>
      </c>
      <c r="X147" s="91" t="s">
        <v>313</v>
      </c>
      <c r="Y147" s="91">
        <v>636</v>
      </c>
      <c r="Z147" s="91">
        <v>23</v>
      </c>
      <c r="AA147" s="91">
        <v>39</v>
      </c>
      <c r="AB147" s="91">
        <v>33</v>
      </c>
      <c r="AC147" s="91" t="s">
        <v>313</v>
      </c>
      <c r="AD147" s="91">
        <v>2.12541</v>
      </c>
      <c r="AE147" s="91">
        <v>2.1387700000000001</v>
      </c>
      <c r="AF147" s="91">
        <v>2.1383399999999999</v>
      </c>
      <c r="AG147" s="91">
        <v>2.2418</v>
      </c>
      <c r="AH147" s="91" t="s">
        <v>313</v>
      </c>
      <c r="AI147" s="91">
        <v>1.89286</v>
      </c>
      <c r="AJ147" s="91">
        <v>1.9166700000000001</v>
      </c>
      <c r="AK147" s="91">
        <v>2.1666699999999999</v>
      </c>
      <c r="AL147" s="91">
        <v>1.4347799999999999</v>
      </c>
      <c r="AM147" s="91" t="s">
        <v>313</v>
      </c>
    </row>
    <row r="148" spans="1:39">
      <c r="A148">
        <v>6765</v>
      </c>
      <c r="B148">
        <v>25003</v>
      </c>
      <c r="C148">
        <v>3</v>
      </c>
      <c r="G148">
        <v>142</v>
      </c>
      <c r="H148" t="s">
        <v>465</v>
      </c>
      <c r="I148" t="s">
        <v>537</v>
      </c>
      <c r="J148" s="91">
        <v>734</v>
      </c>
      <c r="K148" s="91">
        <v>731</v>
      </c>
      <c r="L148" s="91">
        <v>727</v>
      </c>
      <c r="M148" s="91">
        <v>490</v>
      </c>
      <c r="N148" s="91">
        <v>189</v>
      </c>
      <c r="O148" s="91">
        <v>45</v>
      </c>
      <c r="P148" s="91">
        <v>3</v>
      </c>
      <c r="Q148" s="91">
        <v>4</v>
      </c>
      <c r="R148" s="91">
        <v>3</v>
      </c>
      <c r="S148" s="91" t="s">
        <v>313</v>
      </c>
      <c r="T148" s="91">
        <v>1620</v>
      </c>
      <c r="U148" s="91">
        <v>1613</v>
      </c>
      <c r="V148" s="91">
        <v>1603</v>
      </c>
      <c r="W148" s="91">
        <v>1146</v>
      </c>
      <c r="X148" s="91">
        <v>363</v>
      </c>
      <c r="Y148" s="91">
        <v>89</v>
      </c>
      <c r="Z148" s="91">
        <v>5</v>
      </c>
      <c r="AA148" s="91">
        <v>10</v>
      </c>
      <c r="AB148" s="91">
        <v>7</v>
      </c>
      <c r="AC148" s="91" t="s">
        <v>313</v>
      </c>
      <c r="AD148" s="91">
        <v>2.2070799999999999</v>
      </c>
      <c r="AE148" s="91">
        <v>2.2065700000000001</v>
      </c>
      <c r="AF148" s="91">
        <v>2.2049500000000002</v>
      </c>
      <c r="AG148" s="91">
        <v>2.3387799999999999</v>
      </c>
      <c r="AH148" s="91">
        <v>1.9206300000000001</v>
      </c>
      <c r="AI148" s="91">
        <v>1.9777800000000001</v>
      </c>
      <c r="AJ148" s="91">
        <v>1.6666700000000001</v>
      </c>
      <c r="AK148" s="91">
        <v>2.5</v>
      </c>
      <c r="AL148" s="91">
        <v>2.3333300000000001</v>
      </c>
      <c r="AM148" s="91" t="s">
        <v>313</v>
      </c>
    </row>
    <row r="149" spans="1:39">
      <c r="A149">
        <v>6766</v>
      </c>
      <c r="B149">
        <v>25004</v>
      </c>
      <c r="C149">
        <v>3</v>
      </c>
      <c r="G149">
        <v>143</v>
      </c>
      <c r="H149" t="s">
        <v>465</v>
      </c>
      <c r="I149" t="s">
        <v>539</v>
      </c>
      <c r="J149" s="91">
        <v>296</v>
      </c>
      <c r="K149" s="91">
        <v>293</v>
      </c>
      <c r="L149" s="91">
        <v>282</v>
      </c>
      <c r="M149" s="91">
        <v>265</v>
      </c>
      <c r="N149" s="91" t="s">
        <v>313</v>
      </c>
      <c r="O149" s="91">
        <v>17</v>
      </c>
      <c r="P149" s="91" t="s">
        <v>313</v>
      </c>
      <c r="Q149" s="91">
        <v>11</v>
      </c>
      <c r="R149" s="91">
        <v>3</v>
      </c>
      <c r="S149" s="91" t="s">
        <v>313</v>
      </c>
      <c r="T149" s="91">
        <v>667</v>
      </c>
      <c r="U149" s="91">
        <v>657</v>
      </c>
      <c r="V149" s="91">
        <v>642</v>
      </c>
      <c r="W149" s="91">
        <v>601</v>
      </c>
      <c r="X149" s="91" t="s">
        <v>313</v>
      </c>
      <c r="Y149" s="91">
        <v>41</v>
      </c>
      <c r="Z149" s="91" t="s">
        <v>313</v>
      </c>
      <c r="AA149" s="91">
        <v>15</v>
      </c>
      <c r="AB149" s="91">
        <v>10</v>
      </c>
      <c r="AC149" s="91" t="s">
        <v>313</v>
      </c>
      <c r="AD149" s="91">
        <v>2.2533799999999999</v>
      </c>
      <c r="AE149" s="91">
        <v>2.2423199999999999</v>
      </c>
      <c r="AF149" s="91">
        <v>2.2766000000000002</v>
      </c>
      <c r="AG149" s="91">
        <v>2.2679200000000002</v>
      </c>
      <c r="AH149" s="91" t="s">
        <v>313</v>
      </c>
      <c r="AI149" s="91">
        <v>2.4117600000000001</v>
      </c>
      <c r="AJ149" s="91" t="s">
        <v>313</v>
      </c>
      <c r="AK149" s="91">
        <v>1.36364</v>
      </c>
      <c r="AL149" s="91">
        <v>3.3333300000000001</v>
      </c>
      <c r="AM149" s="91" t="s">
        <v>313</v>
      </c>
    </row>
    <row r="150" spans="1:39">
      <c r="A150">
        <v>6767</v>
      </c>
      <c r="B150">
        <v>25005</v>
      </c>
      <c r="C150">
        <v>3</v>
      </c>
      <c r="G150">
        <v>144</v>
      </c>
      <c r="H150" t="s">
        <v>465</v>
      </c>
      <c r="I150" t="s">
        <v>540</v>
      </c>
      <c r="J150" s="91">
        <v>959</v>
      </c>
      <c r="K150" s="91">
        <v>946</v>
      </c>
      <c r="L150" s="91">
        <v>930</v>
      </c>
      <c r="M150" s="91">
        <v>701</v>
      </c>
      <c r="N150" s="91">
        <v>44</v>
      </c>
      <c r="O150" s="91">
        <v>185</v>
      </c>
      <c r="P150" s="91" t="s">
        <v>313</v>
      </c>
      <c r="Q150" s="91">
        <v>16</v>
      </c>
      <c r="R150" s="91">
        <v>13</v>
      </c>
      <c r="S150" s="91" t="s">
        <v>313</v>
      </c>
      <c r="T150" s="91">
        <v>2158</v>
      </c>
      <c r="U150" s="91">
        <v>2140</v>
      </c>
      <c r="V150" s="91">
        <v>2110</v>
      </c>
      <c r="W150" s="91">
        <v>1626</v>
      </c>
      <c r="X150" s="91">
        <v>107</v>
      </c>
      <c r="Y150" s="91">
        <v>377</v>
      </c>
      <c r="Z150" s="91" t="s">
        <v>313</v>
      </c>
      <c r="AA150" s="91">
        <v>30</v>
      </c>
      <c r="AB150" s="91">
        <v>18</v>
      </c>
      <c r="AC150" s="91" t="s">
        <v>313</v>
      </c>
      <c r="AD150" s="91">
        <v>2.2502599999999999</v>
      </c>
      <c r="AE150" s="91">
        <v>2.2621600000000002</v>
      </c>
      <c r="AF150" s="91">
        <v>2.2688199999999998</v>
      </c>
      <c r="AG150" s="91">
        <v>2.3195399999999999</v>
      </c>
      <c r="AH150" s="91">
        <v>2.4318200000000001</v>
      </c>
      <c r="AI150" s="91">
        <v>2.0378400000000001</v>
      </c>
      <c r="AJ150" s="91" t="s">
        <v>313</v>
      </c>
      <c r="AK150" s="91">
        <v>1.875</v>
      </c>
      <c r="AL150" s="91">
        <v>1.38462</v>
      </c>
      <c r="AM150" s="91" t="s">
        <v>313</v>
      </c>
    </row>
    <row r="151" spans="1:39">
      <c r="A151">
        <v>6784</v>
      </c>
      <c r="B151">
        <v>290</v>
      </c>
      <c r="C151">
        <v>2</v>
      </c>
      <c r="G151">
        <v>145</v>
      </c>
      <c r="H151" t="s">
        <v>466</v>
      </c>
      <c r="J151" s="91">
        <v>1332</v>
      </c>
      <c r="K151" s="91">
        <v>1330</v>
      </c>
      <c r="L151" s="91">
        <v>1312</v>
      </c>
      <c r="M151" s="91">
        <v>1179</v>
      </c>
      <c r="N151" s="91">
        <v>91</v>
      </c>
      <c r="O151" s="91">
        <v>33</v>
      </c>
      <c r="P151" s="91">
        <v>9</v>
      </c>
      <c r="Q151" s="91">
        <v>18</v>
      </c>
      <c r="R151" s="91">
        <v>2</v>
      </c>
      <c r="S151" s="91" t="s">
        <v>313</v>
      </c>
      <c r="T151" s="91">
        <v>3323</v>
      </c>
      <c r="U151" s="91">
        <v>3319</v>
      </c>
      <c r="V151" s="91">
        <v>3290</v>
      </c>
      <c r="W151" s="91">
        <v>2966</v>
      </c>
      <c r="X151" s="91">
        <v>212</v>
      </c>
      <c r="Y151" s="91">
        <v>95</v>
      </c>
      <c r="Z151" s="91">
        <v>17</v>
      </c>
      <c r="AA151" s="91">
        <v>29</v>
      </c>
      <c r="AB151" s="91">
        <v>4</v>
      </c>
      <c r="AC151" s="91" t="s">
        <v>313</v>
      </c>
      <c r="AD151" s="91">
        <v>2.4947400000000002</v>
      </c>
      <c r="AE151" s="91">
        <v>2.4954900000000002</v>
      </c>
      <c r="AF151" s="91">
        <v>2.5076200000000002</v>
      </c>
      <c r="AG151" s="91">
        <v>2.5156900000000002</v>
      </c>
      <c r="AH151" s="91">
        <v>2.3296700000000001</v>
      </c>
      <c r="AI151" s="91">
        <v>2.87879</v>
      </c>
      <c r="AJ151" s="91">
        <v>1.88889</v>
      </c>
      <c r="AK151" s="91">
        <v>1.61111</v>
      </c>
      <c r="AL151" s="91">
        <v>2</v>
      </c>
      <c r="AM151" s="91" t="s">
        <v>313</v>
      </c>
    </row>
    <row r="152" spans="1:39">
      <c r="A152">
        <v>6785</v>
      </c>
      <c r="B152">
        <v>29001</v>
      </c>
      <c r="C152">
        <v>3</v>
      </c>
      <c r="G152">
        <v>146</v>
      </c>
      <c r="H152" t="s">
        <v>466</v>
      </c>
      <c r="I152" t="s">
        <v>535</v>
      </c>
      <c r="J152" s="91">
        <v>394</v>
      </c>
      <c r="K152" s="91">
        <v>394</v>
      </c>
      <c r="L152" s="91">
        <v>383</v>
      </c>
      <c r="M152" s="91">
        <v>374</v>
      </c>
      <c r="N152" s="91" t="s">
        <v>313</v>
      </c>
      <c r="O152" s="91">
        <v>9</v>
      </c>
      <c r="P152" s="91" t="s">
        <v>313</v>
      </c>
      <c r="Q152" s="91">
        <v>11</v>
      </c>
      <c r="R152" s="91" t="s">
        <v>313</v>
      </c>
      <c r="S152" s="91" t="s">
        <v>313</v>
      </c>
      <c r="T152" s="91">
        <v>932</v>
      </c>
      <c r="U152" s="91">
        <v>932</v>
      </c>
      <c r="V152" s="91">
        <v>918</v>
      </c>
      <c r="W152" s="91">
        <v>889</v>
      </c>
      <c r="X152" s="91" t="s">
        <v>313</v>
      </c>
      <c r="Y152" s="91">
        <v>29</v>
      </c>
      <c r="Z152" s="91" t="s">
        <v>313</v>
      </c>
      <c r="AA152" s="91">
        <v>14</v>
      </c>
      <c r="AB152" s="91" t="s">
        <v>313</v>
      </c>
      <c r="AC152" s="91" t="s">
        <v>313</v>
      </c>
      <c r="AD152" s="91">
        <v>2.3654799999999998</v>
      </c>
      <c r="AE152" s="91">
        <v>2.3654799999999998</v>
      </c>
      <c r="AF152" s="91">
        <v>2.3968699999999998</v>
      </c>
      <c r="AG152" s="91">
        <v>2.3770099999999998</v>
      </c>
      <c r="AH152" s="91" t="s">
        <v>313</v>
      </c>
      <c r="AI152" s="91">
        <v>3.2222200000000001</v>
      </c>
      <c r="AJ152" s="91" t="s">
        <v>313</v>
      </c>
      <c r="AK152" s="91">
        <v>1.2727299999999999</v>
      </c>
      <c r="AL152" s="91" t="s">
        <v>313</v>
      </c>
      <c r="AM152" s="91" t="s">
        <v>313</v>
      </c>
    </row>
    <row r="153" spans="1:39">
      <c r="A153">
        <v>6786</v>
      </c>
      <c r="B153">
        <v>29002</v>
      </c>
      <c r="C153">
        <v>3</v>
      </c>
      <c r="G153">
        <v>147</v>
      </c>
      <c r="H153" t="s">
        <v>466</v>
      </c>
      <c r="I153" t="s">
        <v>536</v>
      </c>
      <c r="J153" s="91">
        <v>685</v>
      </c>
      <c r="K153" s="91">
        <v>684</v>
      </c>
      <c r="L153" s="91">
        <v>682</v>
      </c>
      <c r="M153" s="91">
        <v>565</v>
      </c>
      <c r="N153" s="91">
        <v>91</v>
      </c>
      <c r="O153" s="91">
        <v>17</v>
      </c>
      <c r="P153" s="91">
        <v>9</v>
      </c>
      <c r="Q153" s="91">
        <v>2</v>
      </c>
      <c r="R153" s="91">
        <v>1</v>
      </c>
      <c r="S153" s="91" t="s">
        <v>313</v>
      </c>
      <c r="T153" s="91">
        <v>1667</v>
      </c>
      <c r="U153" s="91">
        <v>1664</v>
      </c>
      <c r="V153" s="91">
        <v>1657</v>
      </c>
      <c r="W153" s="91">
        <v>1386</v>
      </c>
      <c r="X153" s="91">
        <v>212</v>
      </c>
      <c r="Y153" s="91">
        <v>42</v>
      </c>
      <c r="Z153" s="91">
        <v>17</v>
      </c>
      <c r="AA153" s="91">
        <v>7</v>
      </c>
      <c r="AB153" s="91">
        <v>3</v>
      </c>
      <c r="AC153" s="91" t="s">
        <v>313</v>
      </c>
      <c r="AD153" s="91">
        <v>2.4335800000000001</v>
      </c>
      <c r="AE153" s="91">
        <v>2.43275</v>
      </c>
      <c r="AF153" s="91">
        <v>2.4296199999999999</v>
      </c>
      <c r="AG153" s="91">
        <v>2.4531000000000001</v>
      </c>
      <c r="AH153" s="91">
        <v>2.3296700000000001</v>
      </c>
      <c r="AI153" s="91">
        <v>2.4705900000000001</v>
      </c>
      <c r="AJ153" s="91">
        <v>1.88889</v>
      </c>
      <c r="AK153" s="91">
        <v>3.5</v>
      </c>
      <c r="AL153" s="91">
        <v>3</v>
      </c>
      <c r="AM153" s="91" t="s">
        <v>313</v>
      </c>
    </row>
    <row r="154" spans="1:39">
      <c r="A154">
        <v>6787</v>
      </c>
      <c r="B154">
        <v>29003</v>
      </c>
      <c r="C154">
        <v>3</v>
      </c>
      <c r="G154">
        <v>148</v>
      </c>
      <c r="H154" t="s">
        <v>466</v>
      </c>
      <c r="I154" t="s">
        <v>537</v>
      </c>
      <c r="J154" s="91">
        <v>253</v>
      </c>
      <c r="K154" s="91">
        <v>252</v>
      </c>
      <c r="L154" s="91">
        <v>247</v>
      </c>
      <c r="M154" s="91">
        <v>240</v>
      </c>
      <c r="N154" s="91" t="s">
        <v>313</v>
      </c>
      <c r="O154" s="91">
        <v>7</v>
      </c>
      <c r="P154" s="91" t="s">
        <v>313</v>
      </c>
      <c r="Q154" s="91">
        <v>5</v>
      </c>
      <c r="R154" s="91">
        <v>1</v>
      </c>
      <c r="S154" s="91" t="s">
        <v>313</v>
      </c>
      <c r="T154" s="91">
        <v>724</v>
      </c>
      <c r="U154" s="91">
        <v>723</v>
      </c>
      <c r="V154" s="91">
        <v>715</v>
      </c>
      <c r="W154" s="91">
        <v>691</v>
      </c>
      <c r="X154" s="91" t="s">
        <v>313</v>
      </c>
      <c r="Y154" s="91">
        <v>24</v>
      </c>
      <c r="Z154" s="91" t="s">
        <v>313</v>
      </c>
      <c r="AA154" s="91">
        <v>8</v>
      </c>
      <c r="AB154" s="91">
        <v>1</v>
      </c>
      <c r="AC154" s="91" t="s">
        <v>313</v>
      </c>
      <c r="AD154" s="91">
        <v>2.8616600000000001</v>
      </c>
      <c r="AE154" s="91">
        <v>2.8690500000000001</v>
      </c>
      <c r="AF154" s="91">
        <v>2.8947400000000001</v>
      </c>
      <c r="AG154" s="91">
        <v>2.8791699999999998</v>
      </c>
      <c r="AH154" s="91" t="s">
        <v>313</v>
      </c>
      <c r="AI154" s="91">
        <v>3.4285700000000001</v>
      </c>
      <c r="AJ154" s="91" t="s">
        <v>313</v>
      </c>
      <c r="AK154" s="91">
        <v>1.6</v>
      </c>
      <c r="AL154" s="91">
        <v>1</v>
      </c>
      <c r="AM154" s="91" t="s">
        <v>313</v>
      </c>
    </row>
    <row r="155" spans="1:39">
      <c r="G155">
        <v>149</v>
      </c>
      <c r="H155" t="s">
        <v>466</v>
      </c>
      <c r="I155" t="s">
        <v>539</v>
      </c>
      <c r="J155" s="91" t="s">
        <v>313</v>
      </c>
      <c r="K155" s="91" t="s">
        <v>313</v>
      </c>
      <c r="L155" s="91" t="s">
        <v>313</v>
      </c>
      <c r="M155" s="91" t="s">
        <v>313</v>
      </c>
      <c r="N155" s="91" t="s">
        <v>313</v>
      </c>
      <c r="O155" s="91" t="s">
        <v>313</v>
      </c>
      <c r="P155" s="91" t="s">
        <v>313</v>
      </c>
      <c r="Q155" s="91" t="s">
        <v>313</v>
      </c>
      <c r="R155" s="91" t="s">
        <v>313</v>
      </c>
      <c r="S155" s="91" t="s">
        <v>313</v>
      </c>
      <c r="T155" s="91" t="s">
        <v>313</v>
      </c>
      <c r="U155" s="91" t="s">
        <v>313</v>
      </c>
      <c r="V155" s="91" t="s">
        <v>313</v>
      </c>
      <c r="W155" s="91" t="s">
        <v>313</v>
      </c>
      <c r="X155" s="91" t="s">
        <v>313</v>
      </c>
      <c r="Y155" s="91" t="s">
        <v>313</v>
      </c>
      <c r="Z155" s="91" t="s">
        <v>313</v>
      </c>
      <c r="AA155" s="91" t="s">
        <v>313</v>
      </c>
      <c r="AB155" s="91" t="s">
        <v>313</v>
      </c>
      <c r="AC155" s="91" t="s">
        <v>313</v>
      </c>
      <c r="AD155" s="91" t="s">
        <v>313</v>
      </c>
      <c r="AE155" s="91" t="s">
        <v>313</v>
      </c>
      <c r="AF155" s="91" t="s">
        <v>313</v>
      </c>
      <c r="AG155" s="91" t="s">
        <v>313</v>
      </c>
      <c r="AH155" s="91" t="s">
        <v>313</v>
      </c>
      <c r="AI155" s="91" t="s">
        <v>313</v>
      </c>
      <c r="AJ155" s="91" t="s">
        <v>313</v>
      </c>
      <c r="AK155" s="91" t="s">
        <v>313</v>
      </c>
      <c r="AL155" s="91" t="s">
        <v>313</v>
      </c>
      <c r="AM155" s="91" t="s">
        <v>313</v>
      </c>
    </row>
    <row r="156" spans="1:39">
      <c r="A156">
        <v>6768</v>
      </c>
      <c r="B156">
        <v>260</v>
      </c>
      <c r="C156">
        <v>2</v>
      </c>
      <c r="G156">
        <v>150</v>
      </c>
      <c r="H156" t="s">
        <v>467</v>
      </c>
      <c r="J156" s="91">
        <v>748</v>
      </c>
      <c r="K156" s="91">
        <v>744</v>
      </c>
      <c r="L156" s="91">
        <v>730</v>
      </c>
      <c r="M156" s="91">
        <v>527</v>
      </c>
      <c r="N156" s="91" t="s">
        <v>313</v>
      </c>
      <c r="O156" s="91">
        <v>173</v>
      </c>
      <c r="P156" s="91">
        <v>30</v>
      </c>
      <c r="Q156" s="91">
        <v>14</v>
      </c>
      <c r="R156" s="91">
        <v>4</v>
      </c>
      <c r="S156" s="91" t="s">
        <v>313</v>
      </c>
      <c r="T156" s="91">
        <v>1638</v>
      </c>
      <c r="U156" s="91">
        <v>1626</v>
      </c>
      <c r="V156" s="91">
        <v>1600</v>
      </c>
      <c r="W156" s="91">
        <v>1183</v>
      </c>
      <c r="X156" s="91" t="s">
        <v>313</v>
      </c>
      <c r="Y156" s="91">
        <v>322</v>
      </c>
      <c r="Z156" s="91">
        <v>95</v>
      </c>
      <c r="AA156" s="91">
        <v>26</v>
      </c>
      <c r="AB156" s="91">
        <v>12</v>
      </c>
      <c r="AC156" s="91" t="s">
        <v>313</v>
      </c>
      <c r="AD156" s="91">
        <v>2.1898399999999998</v>
      </c>
      <c r="AE156" s="91">
        <v>2.1854800000000001</v>
      </c>
      <c r="AF156" s="91">
        <v>2.1917800000000001</v>
      </c>
      <c r="AG156" s="91">
        <v>2.24478</v>
      </c>
      <c r="AH156" s="91" t="s">
        <v>313</v>
      </c>
      <c r="AI156" s="91">
        <v>1.86127</v>
      </c>
      <c r="AJ156" s="91">
        <v>3.1666699999999999</v>
      </c>
      <c r="AK156" s="91">
        <v>1.85714</v>
      </c>
      <c r="AL156" s="91">
        <v>3</v>
      </c>
      <c r="AM156" s="91" t="s">
        <v>313</v>
      </c>
    </row>
    <row r="157" spans="1:39">
      <c r="A157">
        <v>6769</v>
      </c>
      <c r="B157">
        <v>26001</v>
      </c>
      <c r="C157">
        <v>3</v>
      </c>
      <c r="G157">
        <v>151</v>
      </c>
      <c r="H157" t="s">
        <v>467</v>
      </c>
      <c r="I157" t="s">
        <v>535</v>
      </c>
      <c r="J157" s="91">
        <v>45</v>
      </c>
      <c r="K157" s="91">
        <v>45</v>
      </c>
      <c r="L157" s="91">
        <v>44</v>
      </c>
      <c r="M157" s="91">
        <v>40</v>
      </c>
      <c r="N157" s="91" t="s">
        <v>313</v>
      </c>
      <c r="O157" s="91">
        <v>3</v>
      </c>
      <c r="P157" s="91">
        <v>1</v>
      </c>
      <c r="Q157" s="91">
        <v>1</v>
      </c>
      <c r="R157" s="91" t="s">
        <v>313</v>
      </c>
      <c r="S157" s="91" t="s">
        <v>313</v>
      </c>
      <c r="T157" s="91">
        <v>87</v>
      </c>
      <c r="U157" s="91">
        <v>87</v>
      </c>
      <c r="V157" s="91">
        <v>86</v>
      </c>
      <c r="W157" s="91">
        <v>80</v>
      </c>
      <c r="X157" s="91" t="s">
        <v>313</v>
      </c>
      <c r="Y157" s="91">
        <v>5</v>
      </c>
      <c r="Z157" s="91">
        <v>1</v>
      </c>
      <c r="AA157" s="91">
        <v>1</v>
      </c>
      <c r="AB157" s="91" t="s">
        <v>313</v>
      </c>
      <c r="AC157" s="91" t="s">
        <v>313</v>
      </c>
      <c r="AD157" s="91">
        <v>1.93333</v>
      </c>
      <c r="AE157" s="91">
        <v>1.93333</v>
      </c>
      <c r="AF157" s="91">
        <v>1.95455</v>
      </c>
      <c r="AG157" s="91">
        <v>2</v>
      </c>
      <c r="AH157" s="91" t="s">
        <v>313</v>
      </c>
      <c r="AI157" s="91">
        <v>1.6666700000000001</v>
      </c>
      <c r="AJ157" s="91">
        <v>1</v>
      </c>
      <c r="AK157" s="91">
        <v>1</v>
      </c>
      <c r="AL157" s="91" t="s">
        <v>313</v>
      </c>
      <c r="AM157" s="91" t="s">
        <v>313</v>
      </c>
    </row>
    <row r="158" spans="1:39">
      <c r="A158">
        <v>6770</v>
      </c>
      <c r="B158">
        <v>26002</v>
      </c>
      <c r="C158">
        <v>3</v>
      </c>
      <c r="G158">
        <v>152</v>
      </c>
      <c r="H158" t="s">
        <v>467</v>
      </c>
      <c r="I158" t="s">
        <v>536</v>
      </c>
      <c r="J158" s="91">
        <v>278</v>
      </c>
      <c r="K158" s="91">
        <v>277</v>
      </c>
      <c r="L158" s="91">
        <v>274</v>
      </c>
      <c r="M158" s="91">
        <v>188</v>
      </c>
      <c r="N158" s="91" t="s">
        <v>313</v>
      </c>
      <c r="O158" s="91">
        <v>84</v>
      </c>
      <c r="P158" s="91">
        <v>2</v>
      </c>
      <c r="Q158" s="91">
        <v>3</v>
      </c>
      <c r="R158" s="91">
        <v>1</v>
      </c>
      <c r="S158" s="91" t="s">
        <v>313</v>
      </c>
      <c r="T158" s="91">
        <v>592</v>
      </c>
      <c r="U158" s="91">
        <v>590</v>
      </c>
      <c r="V158" s="91">
        <v>584</v>
      </c>
      <c r="W158" s="91">
        <v>415</v>
      </c>
      <c r="X158" s="91" t="s">
        <v>313</v>
      </c>
      <c r="Y158" s="91">
        <v>161</v>
      </c>
      <c r="Z158" s="91">
        <v>8</v>
      </c>
      <c r="AA158" s="91">
        <v>6</v>
      </c>
      <c r="AB158" s="91">
        <v>2</v>
      </c>
      <c r="AC158" s="91" t="s">
        <v>313</v>
      </c>
      <c r="AD158" s="91">
        <v>2.1295000000000002</v>
      </c>
      <c r="AE158" s="91">
        <v>2.1299600000000001</v>
      </c>
      <c r="AF158" s="91">
        <v>2.1313900000000001</v>
      </c>
      <c r="AG158" s="91">
        <v>2.2074500000000001</v>
      </c>
      <c r="AH158" s="91" t="s">
        <v>313</v>
      </c>
      <c r="AI158" s="91">
        <v>1.9166700000000001</v>
      </c>
      <c r="AJ158" s="91">
        <v>4</v>
      </c>
      <c r="AK158" s="91">
        <v>2</v>
      </c>
      <c r="AL158" s="91">
        <v>2</v>
      </c>
      <c r="AM158" s="91" t="s">
        <v>313</v>
      </c>
    </row>
    <row r="159" spans="1:39">
      <c r="A159">
        <v>6771</v>
      </c>
      <c r="B159">
        <v>26003</v>
      </c>
      <c r="C159">
        <v>3</v>
      </c>
      <c r="G159">
        <v>153</v>
      </c>
      <c r="H159" t="s">
        <v>467</v>
      </c>
      <c r="I159" t="s">
        <v>537</v>
      </c>
      <c r="J159" s="91">
        <v>337</v>
      </c>
      <c r="K159" s="91">
        <v>334</v>
      </c>
      <c r="L159" s="91">
        <v>330</v>
      </c>
      <c r="M159" s="91">
        <v>225</v>
      </c>
      <c r="N159" s="91" t="s">
        <v>313</v>
      </c>
      <c r="O159" s="91">
        <v>78</v>
      </c>
      <c r="P159" s="91">
        <v>27</v>
      </c>
      <c r="Q159" s="91">
        <v>4</v>
      </c>
      <c r="R159" s="91">
        <v>3</v>
      </c>
      <c r="S159" s="91" t="s">
        <v>313</v>
      </c>
      <c r="T159" s="91">
        <v>754</v>
      </c>
      <c r="U159" s="91">
        <v>744</v>
      </c>
      <c r="V159" s="91">
        <v>739</v>
      </c>
      <c r="W159" s="91">
        <v>522</v>
      </c>
      <c r="X159" s="91" t="s">
        <v>313</v>
      </c>
      <c r="Y159" s="91">
        <v>131</v>
      </c>
      <c r="Z159" s="91">
        <v>86</v>
      </c>
      <c r="AA159" s="91">
        <v>5</v>
      </c>
      <c r="AB159" s="91">
        <v>10</v>
      </c>
      <c r="AC159" s="91" t="s">
        <v>313</v>
      </c>
      <c r="AD159" s="91">
        <v>2.23739</v>
      </c>
      <c r="AE159" s="91">
        <v>2.2275399999999999</v>
      </c>
      <c r="AF159" s="91">
        <v>2.2393900000000002</v>
      </c>
      <c r="AG159" s="91">
        <v>2.3199999999999998</v>
      </c>
      <c r="AH159" s="91" t="s">
        <v>313</v>
      </c>
      <c r="AI159" s="91">
        <v>1.6794899999999999</v>
      </c>
      <c r="AJ159" s="91">
        <v>3.18519</v>
      </c>
      <c r="AK159" s="91">
        <v>1.25</v>
      </c>
      <c r="AL159" s="91">
        <v>3.3333300000000001</v>
      </c>
      <c r="AM159" s="91" t="s">
        <v>313</v>
      </c>
    </row>
    <row r="160" spans="1:39">
      <c r="A160">
        <v>6772</v>
      </c>
      <c r="B160">
        <v>26004</v>
      </c>
      <c r="C160">
        <v>3</v>
      </c>
      <c r="G160">
        <v>154</v>
      </c>
      <c r="H160" t="s">
        <v>467</v>
      </c>
      <c r="I160" t="s">
        <v>539</v>
      </c>
      <c r="J160" s="91">
        <v>88</v>
      </c>
      <c r="K160" s="91">
        <v>88</v>
      </c>
      <c r="L160" s="91">
        <v>82</v>
      </c>
      <c r="M160" s="91">
        <v>74</v>
      </c>
      <c r="N160" s="91" t="s">
        <v>313</v>
      </c>
      <c r="O160" s="91">
        <v>8</v>
      </c>
      <c r="P160" s="91" t="s">
        <v>313</v>
      </c>
      <c r="Q160" s="91">
        <v>6</v>
      </c>
      <c r="R160" s="91" t="s">
        <v>313</v>
      </c>
      <c r="S160" s="91" t="s">
        <v>313</v>
      </c>
      <c r="T160" s="91">
        <v>205</v>
      </c>
      <c r="U160" s="91">
        <v>205</v>
      </c>
      <c r="V160" s="91">
        <v>191</v>
      </c>
      <c r="W160" s="91">
        <v>166</v>
      </c>
      <c r="X160" s="91" t="s">
        <v>313</v>
      </c>
      <c r="Y160" s="91">
        <v>25</v>
      </c>
      <c r="Z160" s="91" t="s">
        <v>313</v>
      </c>
      <c r="AA160" s="91">
        <v>14</v>
      </c>
      <c r="AB160" s="91" t="s">
        <v>313</v>
      </c>
      <c r="AC160" s="91" t="s">
        <v>313</v>
      </c>
      <c r="AD160" s="91">
        <v>2.3295499999999998</v>
      </c>
      <c r="AE160" s="91">
        <v>2.3295499999999998</v>
      </c>
      <c r="AF160" s="91">
        <v>2.3292700000000002</v>
      </c>
      <c r="AG160" s="91">
        <v>2.2432400000000001</v>
      </c>
      <c r="AH160" s="91" t="s">
        <v>313</v>
      </c>
      <c r="AI160" s="91">
        <v>3.125</v>
      </c>
      <c r="AJ160" s="91" t="s">
        <v>313</v>
      </c>
      <c r="AK160" s="91">
        <v>2.3333300000000001</v>
      </c>
      <c r="AL160" s="91" t="s">
        <v>313</v>
      </c>
      <c r="AM160" s="91" t="s">
        <v>313</v>
      </c>
    </row>
    <row r="161" spans="1:39">
      <c r="A161">
        <v>6780</v>
      </c>
      <c r="B161">
        <v>280</v>
      </c>
      <c r="C161">
        <v>2</v>
      </c>
      <c r="G161">
        <v>155</v>
      </c>
      <c r="H161" t="s">
        <v>468</v>
      </c>
      <c r="J161" s="91">
        <v>284</v>
      </c>
      <c r="K161" s="91">
        <v>280</v>
      </c>
      <c r="L161" s="91">
        <v>270</v>
      </c>
      <c r="M161" s="91">
        <v>241</v>
      </c>
      <c r="N161" s="91" t="s">
        <v>313</v>
      </c>
      <c r="O161" s="91">
        <v>17</v>
      </c>
      <c r="P161" s="91">
        <v>12</v>
      </c>
      <c r="Q161" s="91">
        <v>10</v>
      </c>
      <c r="R161" s="91">
        <v>4</v>
      </c>
      <c r="S161" s="91" t="s">
        <v>313</v>
      </c>
      <c r="T161" s="91">
        <v>586</v>
      </c>
      <c r="U161" s="91">
        <v>578</v>
      </c>
      <c r="V161" s="91">
        <v>564</v>
      </c>
      <c r="W161" s="91">
        <v>507</v>
      </c>
      <c r="X161" s="91" t="s">
        <v>313</v>
      </c>
      <c r="Y161" s="91">
        <v>38</v>
      </c>
      <c r="Z161" s="91">
        <v>19</v>
      </c>
      <c r="AA161" s="91">
        <v>14</v>
      </c>
      <c r="AB161" s="91">
        <v>8</v>
      </c>
      <c r="AC161" s="91" t="s">
        <v>313</v>
      </c>
      <c r="AD161" s="91">
        <v>2.06338</v>
      </c>
      <c r="AE161" s="91">
        <v>2.0642900000000002</v>
      </c>
      <c r="AF161" s="91">
        <v>2.0888900000000001</v>
      </c>
      <c r="AG161" s="91">
        <v>2.1037300000000001</v>
      </c>
      <c r="AH161" s="91" t="s">
        <v>313</v>
      </c>
      <c r="AI161" s="91">
        <v>2.23529</v>
      </c>
      <c r="AJ161" s="91">
        <v>1.5833299999999999</v>
      </c>
      <c r="AK161" s="91">
        <v>1.4</v>
      </c>
      <c r="AL161" s="91">
        <v>2</v>
      </c>
      <c r="AM161" s="91" t="s">
        <v>313</v>
      </c>
    </row>
    <row r="162" spans="1:39">
      <c r="A162">
        <v>6781</v>
      </c>
      <c r="B162">
        <v>28001</v>
      </c>
      <c r="C162">
        <v>3</v>
      </c>
      <c r="G162">
        <v>156</v>
      </c>
      <c r="H162" t="s">
        <v>468</v>
      </c>
      <c r="I162" t="s">
        <v>535</v>
      </c>
      <c r="J162" s="91">
        <v>229</v>
      </c>
      <c r="K162" s="91">
        <v>229</v>
      </c>
      <c r="L162" s="91">
        <v>225</v>
      </c>
      <c r="M162" s="91">
        <v>207</v>
      </c>
      <c r="N162" s="91" t="s">
        <v>313</v>
      </c>
      <c r="O162" s="91">
        <v>17</v>
      </c>
      <c r="P162" s="91">
        <v>1</v>
      </c>
      <c r="Q162" s="91">
        <v>4</v>
      </c>
      <c r="R162" s="91" t="s">
        <v>313</v>
      </c>
      <c r="S162" s="91" t="s">
        <v>313</v>
      </c>
      <c r="T162" s="91">
        <v>489</v>
      </c>
      <c r="U162" s="91">
        <v>489</v>
      </c>
      <c r="V162" s="91">
        <v>481</v>
      </c>
      <c r="W162" s="91">
        <v>442</v>
      </c>
      <c r="X162" s="91" t="s">
        <v>313</v>
      </c>
      <c r="Y162" s="91">
        <v>38</v>
      </c>
      <c r="Z162" s="91">
        <v>1</v>
      </c>
      <c r="AA162" s="91">
        <v>8</v>
      </c>
      <c r="AB162" s="91" t="s">
        <v>313</v>
      </c>
      <c r="AC162" s="91" t="s">
        <v>313</v>
      </c>
      <c r="AD162" s="91">
        <v>2.13537</v>
      </c>
      <c r="AE162" s="91">
        <v>2.13537</v>
      </c>
      <c r="AF162" s="91">
        <v>2.1377799999999998</v>
      </c>
      <c r="AG162" s="91">
        <v>2.1352699999999998</v>
      </c>
      <c r="AH162" s="91" t="s">
        <v>313</v>
      </c>
      <c r="AI162" s="91">
        <v>2.23529</v>
      </c>
      <c r="AJ162" s="91">
        <v>1</v>
      </c>
      <c r="AK162" s="91">
        <v>2</v>
      </c>
      <c r="AL162" s="91" t="s">
        <v>313</v>
      </c>
      <c r="AM162" s="91" t="s">
        <v>313</v>
      </c>
    </row>
    <row r="163" spans="1:39">
      <c r="A163">
        <v>6782</v>
      </c>
      <c r="B163">
        <v>28002</v>
      </c>
      <c r="C163">
        <v>3</v>
      </c>
      <c r="G163">
        <v>157</v>
      </c>
      <c r="H163" t="s">
        <v>468</v>
      </c>
      <c r="I163" t="s">
        <v>536</v>
      </c>
      <c r="J163" s="91">
        <v>55</v>
      </c>
      <c r="K163" s="91">
        <v>51</v>
      </c>
      <c r="L163" s="91">
        <v>45</v>
      </c>
      <c r="M163" s="91">
        <v>34</v>
      </c>
      <c r="N163" s="91" t="s">
        <v>313</v>
      </c>
      <c r="O163" s="91" t="s">
        <v>313</v>
      </c>
      <c r="P163" s="91">
        <v>11</v>
      </c>
      <c r="Q163" s="91">
        <v>6</v>
      </c>
      <c r="R163" s="91">
        <v>4</v>
      </c>
      <c r="S163" s="91" t="s">
        <v>313</v>
      </c>
      <c r="T163" s="91">
        <v>97</v>
      </c>
      <c r="U163" s="91">
        <v>89</v>
      </c>
      <c r="V163" s="91">
        <v>83</v>
      </c>
      <c r="W163" s="91">
        <v>65</v>
      </c>
      <c r="X163" s="91" t="s">
        <v>313</v>
      </c>
      <c r="Y163" s="91" t="s">
        <v>313</v>
      </c>
      <c r="Z163" s="91">
        <v>18</v>
      </c>
      <c r="AA163" s="91">
        <v>6</v>
      </c>
      <c r="AB163" s="91">
        <v>8</v>
      </c>
      <c r="AC163" s="91" t="s">
        <v>313</v>
      </c>
      <c r="AD163" s="91">
        <v>1.7636400000000001</v>
      </c>
      <c r="AE163" s="91">
        <v>1.7451000000000001</v>
      </c>
      <c r="AF163" s="91">
        <v>1.8444400000000001</v>
      </c>
      <c r="AG163" s="91">
        <v>1.9117599999999999</v>
      </c>
      <c r="AH163" s="91" t="s">
        <v>313</v>
      </c>
      <c r="AI163" s="91" t="s">
        <v>313</v>
      </c>
      <c r="AJ163" s="91">
        <v>1.63636</v>
      </c>
      <c r="AK163" s="91">
        <v>1</v>
      </c>
      <c r="AL163" s="91">
        <v>2</v>
      </c>
      <c r="AM163" s="91" t="s">
        <v>313</v>
      </c>
    </row>
    <row r="164" spans="1:39">
      <c r="A164">
        <v>6783</v>
      </c>
      <c r="B164">
        <v>28003</v>
      </c>
      <c r="C164">
        <v>3</v>
      </c>
      <c r="G164">
        <v>158</v>
      </c>
      <c r="H164" t="s">
        <v>468</v>
      </c>
      <c r="I164" t="s">
        <v>537</v>
      </c>
      <c r="J164" s="91" t="s">
        <v>313</v>
      </c>
      <c r="K164" s="91" t="s">
        <v>313</v>
      </c>
      <c r="L164" s="91" t="s">
        <v>313</v>
      </c>
      <c r="M164" s="91" t="s">
        <v>313</v>
      </c>
      <c r="N164" s="91" t="s">
        <v>313</v>
      </c>
      <c r="O164" s="91" t="s">
        <v>313</v>
      </c>
      <c r="P164" s="91" t="s">
        <v>313</v>
      </c>
      <c r="Q164" s="91" t="s">
        <v>313</v>
      </c>
      <c r="R164" s="91" t="s">
        <v>313</v>
      </c>
      <c r="S164" s="91" t="s">
        <v>313</v>
      </c>
      <c r="T164" s="91" t="s">
        <v>313</v>
      </c>
      <c r="U164" s="91" t="s">
        <v>313</v>
      </c>
      <c r="V164" s="91" t="s">
        <v>313</v>
      </c>
      <c r="W164" s="91" t="s">
        <v>313</v>
      </c>
      <c r="X164" s="91" t="s">
        <v>313</v>
      </c>
      <c r="Y164" s="91" t="s">
        <v>313</v>
      </c>
      <c r="Z164" s="91" t="s">
        <v>313</v>
      </c>
      <c r="AA164" s="91" t="s">
        <v>313</v>
      </c>
      <c r="AB164" s="91" t="s">
        <v>313</v>
      </c>
      <c r="AC164" s="91" t="s">
        <v>313</v>
      </c>
      <c r="AD164" s="91" t="s">
        <v>313</v>
      </c>
      <c r="AE164" s="91" t="s">
        <v>313</v>
      </c>
      <c r="AF164" s="91" t="s">
        <v>313</v>
      </c>
      <c r="AG164" s="91" t="s">
        <v>313</v>
      </c>
      <c r="AH164" s="91" t="s">
        <v>313</v>
      </c>
      <c r="AI164" s="91" t="s">
        <v>313</v>
      </c>
      <c r="AJ164" s="91" t="s">
        <v>313</v>
      </c>
      <c r="AK164" s="91" t="s">
        <v>313</v>
      </c>
      <c r="AL164" s="91" t="s">
        <v>313</v>
      </c>
      <c r="AM164" s="91" t="s">
        <v>313</v>
      </c>
    </row>
    <row r="165" spans="1:39">
      <c r="A165">
        <v>6773</v>
      </c>
      <c r="B165">
        <v>271</v>
      </c>
      <c r="C165">
        <v>2</v>
      </c>
      <c r="G165">
        <v>159</v>
      </c>
      <c r="H165" t="s">
        <v>469</v>
      </c>
      <c r="J165" s="91">
        <v>3422</v>
      </c>
      <c r="K165" s="91">
        <v>3405</v>
      </c>
      <c r="L165" s="91">
        <v>3347</v>
      </c>
      <c r="M165" s="91">
        <v>2222</v>
      </c>
      <c r="N165" s="91">
        <v>495</v>
      </c>
      <c r="O165" s="91">
        <v>607</v>
      </c>
      <c r="P165" s="91">
        <v>23</v>
      </c>
      <c r="Q165" s="91">
        <v>58</v>
      </c>
      <c r="R165" s="91">
        <v>17</v>
      </c>
      <c r="S165" s="91" t="s">
        <v>313</v>
      </c>
      <c r="T165" s="91">
        <v>7422</v>
      </c>
      <c r="U165" s="91">
        <v>7386</v>
      </c>
      <c r="V165" s="91">
        <v>7274</v>
      </c>
      <c r="W165" s="91">
        <v>5189</v>
      </c>
      <c r="X165" s="91">
        <v>931</v>
      </c>
      <c r="Y165" s="91">
        <v>1117</v>
      </c>
      <c r="Z165" s="91">
        <v>37</v>
      </c>
      <c r="AA165" s="91">
        <v>112</v>
      </c>
      <c r="AB165" s="91">
        <v>36</v>
      </c>
      <c r="AC165" s="91" t="s">
        <v>313</v>
      </c>
      <c r="AD165" s="91">
        <v>2.1689099999999999</v>
      </c>
      <c r="AE165" s="91">
        <v>2.1691600000000002</v>
      </c>
      <c r="AF165" s="91">
        <v>2.1732900000000002</v>
      </c>
      <c r="AG165" s="91">
        <v>2.33528</v>
      </c>
      <c r="AH165" s="91">
        <v>1.8808100000000001</v>
      </c>
      <c r="AI165" s="91">
        <v>1.8402000000000001</v>
      </c>
      <c r="AJ165" s="91">
        <v>1.6087</v>
      </c>
      <c r="AK165" s="91">
        <v>1.93103</v>
      </c>
      <c r="AL165" s="91">
        <v>2.1176499999999998</v>
      </c>
      <c r="AM165" s="91" t="s">
        <v>313</v>
      </c>
    </row>
    <row r="166" spans="1:39">
      <c r="A166">
        <v>6774</v>
      </c>
      <c r="B166">
        <v>27101</v>
      </c>
      <c r="C166">
        <v>3</v>
      </c>
      <c r="G166">
        <v>160</v>
      </c>
      <c r="H166" t="s">
        <v>469</v>
      </c>
      <c r="I166" t="s">
        <v>535</v>
      </c>
      <c r="J166" s="91">
        <v>1131</v>
      </c>
      <c r="K166" s="91">
        <v>1128</v>
      </c>
      <c r="L166" s="91">
        <v>1112</v>
      </c>
      <c r="M166" s="91">
        <v>555</v>
      </c>
      <c r="N166" s="91">
        <v>357</v>
      </c>
      <c r="O166" s="91">
        <v>194</v>
      </c>
      <c r="P166" s="91">
        <v>6</v>
      </c>
      <c r="Q166" s="91">
        <v>16</v>
      </c>
      <c r="R166" s="91">
        <v>3</v>
      </c>
      <c r="S166" s="91" t="s">
        <v>313</v>
      </c>
      <c r="T166" s="91">
        <v>2398</v>
      </c>
      <c r="U166" s="91">
        <v>2390</v>
      </c>
      <c r="V166" s="91">
        <v>2359</v>
      </c>
      <c r="W166" s="91">
        <v>1338</v>
      </c>
      <c r="X166" s="91">
        <v>660</v>
      </c>
      <c r="Y166" s="91">
        <v>355</v>
      </c>
      <c r="Z166" s="91">
        <v>6</v>
      </c>
      <c r="AA166" s="91">
        <v>31</v>
      </c>
      <c r="AB166" s="91">
        <v>8</v>
      </c>
      <c r="AC166" s="91" t="s">
        <v>313</v>
      </c>
      <c r="AD166" s="91">
        <v>2.12025</v>
      </c>
      <c r="AE166" s="91">
        <v>2.1187900000000002</v>
      </c>
      <c r="AF166" s="91">
        <v>2.1214</v>
      </c>
      <c r="AG166" s="91">
        <v>2.4108100000000001</v>
      </c>
      <c r="AH166" s="91">
        <v>1.84874</v>
      </c>
      <c r="AI166" s="91">
        <v>1.8299000000000001</v>
      </c>
      <c r="AJ166" s="91">
        <v>1</v>
      </c>
      <c r="AK166" s="91">
        <v>1.9375</v>
      </c>
      <c r="AL166" s="91">
        <v>2.6666699999999999</v>
      </c>
      <c r="AM166" s="91" t="s">
        <v>313</v>
      </c>
    </row>
    <row r="167" spans="1:39">
      <c r="A167">
        <v>6775</v>
      </c>
      <c r="B167">
        <v>27102</v>
      </c>
      <c r="C167">
        <v>3</v>
      </c>
      <c r="G167">
        <v>161</v>
      </c>
      <c r="H167" t="s">
        <v>469</v>
      </c>
      <c r="I167" t="s">
        <v>536</v>
      </c>
      <c r="J167" s="91">
        <v>535</v>
      </c>
      <c r="K167" s="91">
        <v>535</v>
      </c>
      <c r="L167" s="91">
        <v>524</v>
      </c>
      <c r="M167" s="91">
        <v>287</v>
      </c>
      <c r="N167" s="91">
        <v>53</v>
      </c>
      <c r="O167" s="91">
        <v>181</v>
      </c>
      <c r="P167" s="91">
        <v>3</v>
      </c>
      <c r="Q167" s="91">
        <v>11</v>
      </c>
      <c r="R167" s="91" t="s">
        <v>313</v>
      </c>
      <c r="S167" s="91" t="s">
        <v>313</v>
      </c>
      <c r="T167" s="91">
        <v>1131</v>
      </c>
      <c r="U167" s="91">
        <v>1131</v>
      </c>
      <c r="V167" s="91">
        <v>1113</v>
      </c>
      <c r="W167" s="91">
        <v>703</v>
      </c>
      <c r="X167" s="91">
        <v>105</v>
      </c>
      <c r="Y167" s="91">
        <v>299</v>
      </c>
      <c r="Z167" s="91">
        <v>6</v>
      </c>
      <c r="AA167" s="91">
        <v>18</v>
      </c>
      <c r="AB167" s="91" t="s">
        <v>313</v>
      </c>
      <c r="AC167" s="91" t="s">
        <v>313</v>
      </c>
      <c r="AD167" s="91">
        <v>2.11402</v>
      </c>
      <c r="AE167" s="91">
        <v>2.11402</v>
      </c>
      <c r="AF167" s="91">
        <v>2.12405</v>
      </c>
      <c r="AG167" s="91">
        <v>2.4494799999999999</v>
      </c>
      <c r="AH167" s="91">
        <v>1.9811300000000001</v>
      </c>
      <c r="AI167" s="91">
        <v>1.6519299999999999</v>
      </c>
      <c r="AJ167" s="91">
        <v>2</v>
      </c>
      <c r="AK167" s="91">
        <v>1.63636</v>
      </c>
      <c r="AL167" s="91" t="s">
        <v>313</v>
      </c>
      <c r="AM167" s="91" t="s">
        <v>313</v>
      </c>
    </row>
    <row r="168" spans="1:39">
      <c r="A168">
        <v>6776</v>
      </c>
      <c r="B168">
        <v>27103</v>
      </c>
      <c r="C168">
        <v>3</v>
      </c>
      <c r="G168">
        <v>162</v>
      </c>
      <c r="H168" t="s">
        <v>469</v>
      </c>
      <c r="I168" t="s">
        <v>537</v>
      </c>
      <c r="J168" s="91">
        <v>765</v>
      </c>
      <c r="K168" s="91">
        <v>764</v>
      </c>
      <c r="L168" s="91">
        <v>754</v>
      </c>
      <c r="M168" s="91">
        <v>562</v>
      </c>
      <c r="N168" s="91">
        <v>85</v>
      </c>
      <c r="O168" s="91">
        <v>101</v>
      </c>
      <c r="P168" s="91">
        <v>6</v>
      </c>
      <c r="Q168" s="91">
        <v>10</v>
      </c>
      <c r="R168" s="91">
        <v>1</v>
      </c>
      <c r="S168" s="91" t="s">
        <v>313</v>
      </c>
      <c r="T168" s="91">
        <v>1711</v>
      </c>
      <c r="U168" s="91">
        <v>1710</v>
      </c>
      <c r="V168" s="91">
        <v>1690</v>
      </c>
      <c r="W168" s="91">
        <v>1294</v>
      </c>
      <c r="X168" s="91">
        <v>166</v>
      </c>
      <c r="Y168" s="91">
        <v>219</v>
      </c>
      <c r="Z168" s="91">
        <v>11</v>
      </c>
      <c r="AA168" s="91">
        <v>20</v>
      </c>
      <c r="AB168" s="91">
        <v>1</v>
      </c>
      <c r="AC168" s="91" t="s">
        <v>313</v>
      </c>
      <c r="AD168" s="91">
        <v>2.2366000000000001</v>
      </c>
      <c r="AE168" s="91">
        <v>2.2382200000000001</v>
      </c>
      <c r="AF168" s="91">
        <v>2.2413799999999999</v>
      </c>
      <c r="AG168" s="91">
        <v>2.3024900000000001</v>
      </c>
      <c r="AH168" s="91">
        <v>1.9529399999999999</v>
      </c>
      <c r="AI168" s="91">
        <v>2.16832</v>
      </c>
      <c r="AJ168" s="91">
        <v>1.8333299999999999</v>
      </c>
      <c r="AK168" s="91">
        <v>2</v>
      </c>
      <c r="AL168" s="91">
        <v>1</v>
      </c>
      <c r="AM168" s="91" t="s">
        <v>313</v>
      </c>
    </row>
    <row r="169" spans="1:39">
      <c r="A169">
        <v>6777</v>
      </c>
      <c r="B169">
        <v>27104</v>
      </c>
      <c r="C169">
        <v>3</v>
      </c>
      <c r="G169">
        <v>163</v>
      </c>
      <c r="H169" t="s">
        <v>469</v>
      </c>
      <c r="I169" t="s">
        <v>539</v>
      </c>
      <c r="J169" s="91">
        <v>467</v>
      </c>
      <c r="K169" s="91">
        <v>457</v>
      </c>
      <c r="L169" s="91">
        <v>450</v>
      </c>
      <c r="M169" s="91">
        <v>377</v>
      </c>
      <c r="N169" s="91" t="s">
        <v>313</v>
      </c>
      <c r="O169" s="91">
        <v>71</v>
      </c>
      <c r="P169" s="91">
        <v>2</v>
      </c>
      <c r="Q169" s="91">
        <v>7</v>
      </c>
      <c r="R169" s="91">
        <v>10</v>
      </c>
      <c r="S169" s="91" t="s">
        <v>313</v>
      </c>
      <c r="T169" s="91">
        <v>1028</v>
      </c>
      <c r="U169" s="91">
        <v>1015</v>
      </c>
      <c r="V169" s="91">
        <v>998</v>
      </c>
      <c r="W169" s="91">
        <v>860</v>
      </c>
      <c r="X169" s="91" t="s">
        <v>313</v>
      </c>
      <c r="Y169" s="91">
        <v>135</v>
      </c>
      <c r="Z169" s="91">
        <v>3</v>
      </c>
      <c r="AA169" s="91">
        <v>17</v>
      </c>
      <c r="AB169" s="91">
        <v>13</v>
      </c>
      <c r="AC169" s="91" t="s">
        <v>313</v>
      </c>
      <c r="AD169" s="91">
        <v>2.2012800000000001</v>
      </c>
      <c r="AE169" s="91">
        <v>2.2210100000000002</v>
      </c>
      <c r="AF169" s="91">
        <v>2.2177799999999999</v>
      </c>
      <c r="AG169" s="91">
        <v>2.2811699999999999</v>
      </c>
      <c r="AH169" s="91" t="s">
        <v>313</v>
      </c>
      <c r="AI169" s="91">
        <v>1.90141</v>
      </c>
      <c r="AJ169" s="91">
        <v>1.5</v>
      </c>
      <c r="AK169" s="91">
        <v>2.4285700000000001</v>
      </c>
      <c r="AL169" s="91">
        <v>1.3</v>
      </c>
      <c r="AM169" s="91" t="s">
        <v>313</v>
      </c>
    </row>
    <row r="170" spans="1:39">
      <c r="A170">
        <v>6778</v>
      </c>
      <c r="B170">
        <v>27105</v>
      </c>
      <c r="C170">
        <v>3</v>
      </c>
      <c r="G170">
        <v>164</v>
      </c>
      <c r="H170" t="s">
        <v>469</v>
      </c>
      <c r="I170" t="s">
        <v>540</v>
      </c>
      <c r="J170" s="91">
        <v>524</v>
      </c>
      <c r="K170" s="91">
        <v>521</v>
      </c>
      <c r="L170" s="91">
        <v>507</v>
      </c>
      <c r="M170" s="91">
        <v>441</v>
      </c>
      <c r="N170" s="91" t="s">
        <v>313</v>
      </c>
      <c r="O170" s="91">
        <v>60</v>
      </c>
      <c r="P170" s="91">
        <v>6</v>
      </c>
      <c r="Q170" s="91">
        <v>14</v>
      </c>
      <c r="R170" s="91">
        <v>3</v>
      </c>
      <c r="S170" s="91" t="s">
        <v>313</v>
      </c>
      <c r="T170" s="91">
        <v>1154</v>
      </c>
      <c r="U170" s="91">
        <v>1140</v>
      </c>
      <c r="V170" s="91">
        <v>1114</v>
      </c>
      <c r="W170" s="91">
        <v>994</v>
      </c>
      <c r="X170" s="91" t="s">
        <v>313</v>
      </c>
      <c r="Y170" s="91">
        <v>109</v>
      </c>
      <c r="Z170" s="91">
        <v>11</v>
      </c>
      <c r="AA170" s="91">
        <v>26</v>
      </c>
      <c r="AB170" s="91">
        <v>14</v>
      </c>
      <c r="AC170" s="91" t="s">
        <v>313</v>
      </c>
      <c r="AD170" s="91">
        <v>2.2022900000000001</v>
      </c>
      <c r="AE170" s="91">
        <v>2.1880999999999999</v>
      </c>
      <c r="AF170" s="91">
        <v>2.1972399999999999</v>
      </c>
      <c r="AG170" s="91">
        <v>2.2539699999999998</v>
      </c>
      <c r="AH170" s="91" t="s">
        <v>313</v>
      </c>
      <c r="AI170" s="91">
        <v>1.81667</v>
      </c>
      <c r="AJ170" s="91">
        <v>1.8333299999999999</v>
      </c>
      <c r="AK170" s="91">
        <v>1.85714</v>
      </c>
      <c r="AL170" s="91">
        <v>4.6666699999999999</v>
      </c>
      <c r="AM170" s="91" t="s">
        <v>313</v>
      </c>
    </row>
    <row r="171" spans="1:39">
      <c r="A171">
        <v>6779</v>
      </c>
      <c r="B171">
        <v>272</v>
      </c>
      <c r="C171">
        <v>2</v>
      </c>
      <c r="G171">
        <v>165</v>
      </c>
      <c r="H171" t="s">
        <v>470</v>
      </c>
      <c r="J171" s="91">
        <v>265</v>
      </c>
      <c r="K171" s="91">
        <v>265</v>
      </c>
      <c r="L171" s="91">
        <v>263</v>
      </c>
      <c r="M171" s="91">
        <v>255</v>
      </c>
      <c r="N171" s="91" t="s">
        <v>313</v>
      </c>
      <c r="O171" s="91">
        <v>6</v>
      </c>
      <c r="P171" s="91">
        <v>2</v>
      </c>
      <c r="Q171" s="91">
        <v>2</v>
      </c>
      <c r="R171" s="91" t="s">
        <v>313</v>
      </c>
      <c r="S171" s="91" t="s">
        <v>313</v>
      </c>
      <c r="T171" s="91">
        <v>811</v>
      </c>
      <c r="U171" s="91">
        <v>811</v>
      </c>
      <c r="V171" s="91">
        <v>807</v>
      </c>
      <c r="W171" s="91">
        <v>786</v>
      </c>
      <c r="X171" s="91" t="s">
        <v>313</v>
      </c>
      <c r="Y171" s="91">
        <v>16</v>
      </c>
      <c r="Z171" s="91">
        <v>5</v>
      </c>
      <c r="AA171" s="91">
        <v>4</v>
      </c>
      <c r="AB171" s="91" t="s">
        <v>313</v>
      </c>
      <c r="AC171" s="91" t="s">
        <v>313</v>
      </c>
      <c r="AD171" s="91">
        <v>3.0603799999999999</v>
      </c>
      <c r="AE171" s="91">
        <v>3.0603799999999999</v>
      </c>
      <c r="AF171" s="91">
        <v>3.0684399999999998</v>
      </c>
      <c r="AG171" s="91">
        <v>3.0823499999999999</v>
      </c>
      <c r="AH171" s="91" t="s">
        <v>313</v>
      </c>
      <c r="AI171" s="91">
        <v>2.6666699999999999</v>
      </c>
      <c r="AJ171" s="91">
        <v>2.5</v>
      </c>
      <c r="AK171" s="91">
        <v>2</v>
      </c>
      <c r="AL171" s="91" t="s">
        <v>313</v>
      </c>
      <c r="AM171" s="91" t="s">
        <v>313</v>
      </c>
    </row>
    <row r="172" spans="1:39">
      <c r="A172">
        <v>6788</v>
      </c>
      <c r="B172">
        <v>300</v>
      </c>
      <c r="C172">
        <v>2</v>
      </c>
      <c r="G172">
        <v>166</v>
      </c>
      <c r="H172" t="s">
        <v>471</v>
      </c>
      <c r="J172" s="91">
        <v>303</v>
      </c>
      <c r="K172" s="91">
        <v>303</v>
      </c>
      <c r="L172" s="91">
        <v>294</v>
      </c>
      <c r="M172" s="91">
        <v>269</v>
      </c>
      <c r="N172" s="91">
        <v>8</v>
      </c>
      <c r="O172" s="91">
        <v>16</v>
      </c>
      <c r="P172" s="91">
        <v>1</v>
      </c>
      <c r="Q172" s="91">
        <v>9</v>
      </c>
      <c r="R172" s="91" t="s">
        <v>313</v>
      </c>
      <c r="S172" s="91" t="s">
        <v>313</v>
      </c>
      <c r="T172" s="91">
        <v>683</v>
      </c>
      <c r="U172" s="91">
        <v>683</v>
      </c>
      <c r="V172" s="91">
        <v>668</v>
      </c>
      <c r="W172" s="91">
        <v>615</v>
      </c>
      <c r="X172" s="91">
        <v>19</v>
      </c>
      <c r="Y172" s="91">
        <v>32</v>
      </c>
      <c r="Z172" s="91">
        <v>2</v>
      </c>
      <c r="AA172" s="91">
        <v>15</v>
      </c>
      <c r="AB172" s="91" t="s">
        <v>313</v>
      </c>
      <c r="AC172" s="91" t="s">
        <v>313</v>
      </c>
      <c r="AD172" s="91">
        <v>2.25413</v>
      </c>
      <c r="AE172" s="91">
        <v>2.25413</v>
      </c>
      <c r="AF172" s="91">
        <v>2.2721100000000001</v>
      </c>
      <c r="AG172" s="91">
        <v>2.2862499999999999</v>
      </c>
      <c r="AH172" s="91">
        <v>2.375</v>
      </c>
      <c r="AI172" s="91">
        <v>2</v>
      </c>
      <c r="AJ172" s="91">
        <v>2</v>
      </c>
      <c r="AK172" s="91">
        <v>1.6666700000000001</v>
      </c>
      <c r="AL172" s="91" t="s">
        <v>313</v>
      </c>
      <c r="AM172" s="91" t="s">
        <v>313</v>
      </c>
    </row>
    <row r="173" spans="1:39">
      <c r="A173">
        <v>6789</v>
      </c>
      <c r="B173">
        <v>310</v>
      </c>
      <c r="C173">
        <v>2</v>
      </c>
      <c r="G173">
        <v>167</v>
      </c>
      <c r="H173" t="s">
        <v>472</v>
      </c>
      <c r="J173" s="91">
        <v>94</v>
      </c>
      <c r="K173" s="91">
        <v>94</v>
      </c>
      <c r="L173" s="91">
        <v>85</v>
      </c>
      <c r="M173" s="91">
        <v>80</v>
      </c>
      <c r="N173" s="91" t="s">
        <v>313</v>
      </c>
      <c r="O173" s="91">
        <v>5</v>
      </c>
      <c r="P173" s="91" t="s">
        <v>313</v>
      </c>
      <c r="Q173" s="91">
        <v>9</v>
      </c>
      <c r="R173" s="91" t="s">
        <v>313</v>
      </c>
      <c r="S173" s="91" t="s">
        <v>313</v>
      </c>
      <c r="T173" s="91">
        <v>207</v>
      </c>
      <c r="U173" s="91">
        <v>207</v>
      </c>
      <c r="V173" s="91">
        <v>188</v>
      </c>
      <c r="W173" s="91">
        <v>174</v>
      </c>
      <c r="X173" s="91" t="s">
        <v>313</v>
      </c>
      <c r="Y173" s="91">
        <v>14</v>
      </c>
      <c r="Z173" s="91" t="s">
        <v>313</v>
      </c>
      <c r="AA173" s="91">
        <v>19</v>
      </c>
      <c r="AB173" s="91" t="s">
        <v>313</v>
      </c>
      <c r="AC173" s="91" t="s">
        <v>313</v>
      </c>
      <c r="AD173" s="91">
        <v>2.2021299999999999</v>
      </c>
      <c r="AE173" s="91">
        <v>2.2021299999999999</v>
      </c>
      <c r="AF173" s="91">
        <v>2.2117599999999999</v>
      </c>
      <c r="AG173" s="91">
        <v>2.1749999999999998</v>
      </c>
      <c r="AH173" s="91" t="s">
        <v>313</v>
      </c>
      <c r="AI173" s="91">
        <v>2.8</v>
      </c>
      <c r="AJ173" s="91" t="s">
        <v>313</v>
      </c>
      <c r="AK173" s="91">
        <v>2.11111</v>
      </c>
      <c r="AL173" s="91" t="s">
        <v>313</v>
      </c>
      <c r="AM173" s="91" t="s">
        <v>313</v>
      </c>
    </row>
    <row r="174" spans="1:39">
      <c r="A174">
        <v>6798</v>
      </c>
      <c r="B174">
        <v>350</v>
      </c>
      <c r="C174">
        <v>2</v>
      </c>
      <c r="G174">
        <v>168</v>
      </c>
      <c r="H174" t="s">
        <v>473</v>
      </c>
      <c r="J174" s="91">
        <v>1112</v>
      </c>
      <c r="K174" s="91">
        <v>1109</v>
      </c>
      <c r="L174" s="91">
        <v>1062</v>
      </c>
      <c r="M174" s="91">
        <v>807</v>
      </c>
      <c r="N174" s="91">
        <v>14</v>
      </c>
      <c r="O174" s="91">
        <v>233</v>
      </c>
      <c r="P174" s="91">
        <v>8</v>
      </c>
      <c r="Q174" s="91">
        <v>47</v>
      </c>
      <c r="R174" s="91">
        <v>3</v>
      </c>
      <c r="S174" s="91" t="s">
        <v>313</v>
      </c>
      <c r="T174" s="91">
        <v>2158</v>
      </c>
      <c r="U174" s="91">
        <v>2152</v>
      </c>
      <c r="V174" s="91">
        <v>2073</v>
      </c>
      <c r="W174" s="91">
        <v>1711</v>
      </c>
      <c r="X174" s="91">
        <v>21</v>
      </c>
      <c r="Y174" s="91">
        <v>326</v>
      </c>
      <c r="Z174" s="91">
        <v>15</v>
      </c>
      <c r="AA174" s="91">
        <v>79</v>
      </c>
      <c r="AB174" s="91">
        <v>6</v>
      </c>
      <c r="AC174" s="91" t="s">
        <v>313</v>
      </c>
      <c r="AD174" s="91">
        <v>1.94065</v>
      </c>
      <c r="AE174" s="91">
        <v>1.94049</v>
      </c>
      <c r="AF174" s="91">
        <v>1.95198</v>
      </c>
      <c r="AG174" s="91">
        <v>2.1202000000000001</v>
      </c>
      <c r="AH174" s="91">
        <v>1.5</v>
      </c>
      <c r="AI174" s="91">
        <v>1.3991400000000001</v>
      </c>
      <c r="AJ174" s="91">
        <v>1.875</v>
      </c>
      <c r="AK174" s="91">
        <v>1.68085</v>
      </c>
      <c r="AL174" s="91">
        <v>2</v>
      </c>
      <c r="AM174" s="91" t="s">
        <v>313</v>
      </c>
    </row>
    <row r="175" spans="1:39">
      <c r="A175">
        <v>6796</v>
      </c>
      <c r="B175">
        <v>330</v>
      </c>
      <c r="C175">
        <v>2</v>
      </c>
      <c r="G175">
        <v>169</v>
      </c>
      <c r="H175" t="s">
        <v>474</v>
      </c>
      <c r="J175" s="91">
        <v>272</v>
      </c>
      <c r="K175" s="91">
        <v>271</v>
      </c>
      <c r="L175" s="91">
        <v>257</v>
      </c>
      <c r="M175" s="91">
        <v>238</v>
      </c>
      <c r="N175" s="91" t="s">
        <v>313</v>
      </c>
      <c r="O175" s="91">
        <v>15</v>
      </c>
      <c r="P175" s="91">
        <v>4</v>
      </c>
      <c r="Q175" s="91">
        <v>14</v>
      </c>
      <c r="R175" s="91">
        <v>1</v>
      </c>
      <c r="S175" s="91" t="s">
        <v>313</v>
      </c>
      <c r="T175" s="91">
        <v>625</v>
      </c>
      <c r="U175" s="91">
        <v>623</v>
      </c>
      <c r="V175" s="91">
        <v>589</v>
      </c>
      <c r="W175" s="91">
        <v>550</v>
      </c>
      <c r="X175" s="91" t="s">
        <v>313</v>
      </c>
      <c r="Y175" s="91">
        <v>33</v>
      </c>
      <c r="Z175" s="91">
        <v>6</v>
      </c>
      <c r="AA175" s="91">
        <v>34</v>
      </c>
      <c r="AB175" s="91">
        <v>2</v>
      </c>
      <c r="AC175" s="91" t="s">
        <v>313</v>
      </c>
      <c r="AD175" s="91">
        <v>2.29779</v>
      </c>
      <c r="AE175" s="91">
        <v>2.2988900000000001</v>
      </c>
      <c r="AF175" s="91">
        <v>2.29183</v>
      </c>
      <c r="AG175" s="91">
        <v>2.3109199999999999</v>
      </c>
      <c r="AH175" s="91" t="s">
        <v>313</v>
      </c>
      <c r="AI175" s="91">
        <v>2.2000000000000002</v>
      </c>
      <c r="AJ175" s="91">
        <v>1.5</v>
      </c>
      <c r="AK175" s="91">
        <v>2.4285700000000001</v>
      </c>
      <c r="AL175" s="91">
        <v>2</v>
      </c>
      <c r="AM175" s="91" t="s">
        <v>313</v>
      </c>
    </row>
    <row r="176" spans="1:39">
      <c r="A176">
        <v>6797</v>
      </c>
      <c r="B176">
        <v>340</v>
      </c>
      <c r="C176">
        <v>2</v>
      </c>
      <c r="G176">
        <v>170</v>
      </c>
      <c r="H176" t="s">
        <v>475</v>
      </c>
      <c r="J176" s="91">
        <v>565</v>
      </c>
      <c r="K176" s="91">
        <v>561</v>
      </c>
      <c r="L176" s="91">
        <v>551</v>
      </c>
      <c r="M176" s="91">
        <v>537</v>
      </c>
      <c r="N176" s="91" t="s">
        <v>313</v>
      </c>
      <c r="O176" s="91">
        <v>14</v>
      </c>
      <c r="P176" s="91" t="s">
        <v>313</v>
      </c>
      <c r="Q176" s="91">
        <v>10</v>
      </c>
      <c r="R176" s="91">
        <v>4</v>
      </c>
      <c r="S176" s="91" t="s">
        <v>313</v>
      </c>
      <c r="T176" s="91">
        <v>1402</v>
      </c>
      <c r="U176" s="91">
        <v>1397</v>
      </c>
      <c r="V176" s="91">
        <v>1373</v>
      </c>
      <c r="W176" s="91">
        <v>1343</v>
      </c>
      <c r="X176" s="91" t="s">
        <v>313</v>
      </c>
      <c r="Y176" s="91">
        <v>30</v>
      </c>
      <c r="Z176" s="91" t="s">
        <v>313</v>
      </c>
      <c r="AA176" s="91">
        <v>24</v>
      </c>
      <c r="AB176" s="91">
        <v>5</v>
      </c>
      <c r="AC176" s="91" t="s">
        <v>313</v>
      </c>
      <c r="AD176" s="91">
        <v>2.48142</v>
      </c>
      <c r="AE176" s="91">
        <v>2.4902000000000002</v>
      </c>
      <c r="AF176" s="91">
        <v>2.4918300000000002</v>
      </c>
      <c r="AG176" s="91">
        <v>2.5009299999999999</v>
      </c>
      <c r="AH176" s="91" t="s">
        <v>313</v>
      </c>
      <c r="AI176" s="91">
        <v>2.1428600000000002</v>
      </c>
      <c r="AJ176" s="91" t="s">
        <v>313</v>
      </c>
      <c r="AK176" s="91">
        <v>2.4</v>
      </c>
      <c r="AL176" s="91">
        <v>1.25</v>
      </c>
      <c r="AM176" s="91" t="s">
        <v>313</v>
      </c>
    </row>
    <row r="177" spans="1:39">
      <c r="A177">
        <v>6790</v>
      </c>
      <c r="B177">
        <v>320</v>
      </c>
      <c r="C177">
        <v>2</v>
      </c>
      <c r="G177">
        <v>171</v>
      </c>
      <c r="H177" t="s">
        <v>476</v>
      </c>
      <c r="J177" s="91">
        <v>2554</v>
      </c>
      <c r="K177" s="91">
        <v>2485</v>
      </c>
      <c r="L177" s="91">
        <v>2402</v>
      </c>
      <c r="M177" s="91">
        <v>1758</v>
      </c>
      <c r="N177" s="91">
        <v>160</v>
      </c>
      <c r="O177" s="91">
        <v>457</v>
      </c>
      <c r="P177" s="91">
        <v>27</v>
      </c>
      <c r="Q177" s="91">
        <v>83</v>
      </c>
      <c r="R177" s="91">
        <v>69</v>
      </c>
      <c r="S177" s="91" t="s">
        <v>313</v>
      </c>
      <c r="T177" s="91">
        <v>5368</v>
      </c>
      <c r="U177" s="91">
        <v>5289</v>
      </c>
      <c r="V177" s="91">
        <v>5145</v>
      </c>
      <c r="W177" s="91">
        <v>4028</v>
      </c>
      <c r="X177" s="91">
        <v>339</v>
      </c>
      <c r="Y177" s="91">
        <v>731</v>
      </c>
      <c r="Z177" s="91">
        <v>47</v>
      </c>
      <c r="AA177" s="91">
        <v>144</v>
      </c>
      <c r="AB177" s="91">
        <v>79</v>
      </c>
      <c r="AC177" s="91" t="s">
        <v>313</v>
      </c>
      <c r="AD177" s="91">
        <v>2.1017999999999999</v>
      </c>
      <c r="AE177" s="91">
        <v>2.1283699999999999</v>
      </c>
      <c r="AF177" s="91">
        <v>2.1419700000000002</v>
      </c>
      <c r="AG177" s="91">
        <v>2.2912400000000002</v>
      </c>
      <c r="AH177" s="91">
        <v>2.1187499999999999</v>
      </c>
      <c r="AI177" s="91">
        <v>1.5995600000000001</v>
      </c>
      <c r="AJ177" s="91">
        <v>1.74074</v>
      </c>
      <c r="AK177" s="91">
        <v>1.7349399999999999</v>
      </c>
      <c r="AL177" s="91">
        <v>1.14493</v>
      </c>
      <c r="AM177" s="91" t="s">
        <v>313</v>
      </c>
    </row>
    <row r="178" spans="1:39">
      <c r="A178">
        <v>6791</v>
      </c>
      <c r="B178">
        <v>32001</v>
      </c>
      <c r="C178">
        <v>3</v>
      </c>
      <c r="G178">
        <v>172</v>
      </c>
      <c r="H178" t="s">
        <v>476</v>
      </c>
      <c r="I178" t="s">
        <v>535</v>
      </c>
      <c r="J178" s="91">
        <v>998</v>
      </c>
      <c r="K178" s="91">
        <v>992</v>
      </c>
      <c r="L178" s="91">
        <v>963</v>
      </c>
      <c r="M178" s="91">
        <v>693</v>
      </c>
      <c r="N178" s="91">
        <v>34</v>
      </c>
      <c r="O178" s="91">
        <v>224</v>
      </c>
      <c r="P178" s="91">
        <v>12</v>
      </c>
      <c r="Q178" s="91">
        <v>29</v>
      </c>
      <c r="R178" s="91">
        <v>6</v>
      </c>
      <c r="S178" s="91" t="s">
        <v>313</v>
      </c>
      <c r="T178" s="91">
        <v>2038</v>
      </c>
      <c r="U178" s="91">
        <v>2028</v>
      </c>
      <c r="V178" s="91">
        <v>1978</v>
      </c>
      <c r="W178" s="91">
        <v>1591</v>
      </c>
      <c r="X178" s="91">
        <v>65</v>
      </c>
      <c r="Y178" s="91">
        <v>307</v>
      </c>
      <c r="Z178" s="91">
        <v>15</v>
      </c>
      <c r="AA178" s="91">
        <v>50</v>
      </c>
      <c r="AB178" s="91">
        <v>10</v>
      </c>
      <c r="AC178" s="91" t="s">
        <v>313</v>
      </c>
      <c r="AD178" s="91">
        <v>2.0420799999999999</v>
      </c>
      <c r="AE178" s="91">
        <v>2.0443500000000001</v>
      </c>
      <c r="AF178" s="91">
        <v>2.0539999999999998</v>
      </c>
      <c r="AG178" s="91">
        <v>2.29582</v>
      </c>
      <c r="AH178" s="91">
        <v>1.9117599999999999</v>
      </c>
      <c r="AI178" s="91">
        <v>1.3705400000000001</v>
      </c>
      <c r="AJ178" s="91">
        <v>1.25</v>
      </c>
      <c r="AK178" s="91">
        <v>1.72414</v>
      </c>
      <c r="AL178" s="91">
        <v>1.6666700000000001</v>
      </c>
      <c r="AM178" s="91" t="s">
        <v>313</v>
      </c>
    </row>
    <row r="179" spans="1:39">
      <c r="A179">
        <v>6792</v>
      </c>
      <c r="B179">
        <v>32002</v>
      </c>
      <c r="C179">
        <v>3</v>
      </c>
      <c r="G179">
        <v>173</v>
      </c>
      <c r="H179" t="s">
        <v>476</v>
      </c>
      <c r="I179" t="s">
        <v>536</v>
      </c>
      <c r="J179" s="91">
        <v>1045</v>
      </c>
      <c r="K179" s="91">
        <v>1004</v>
      </c>
      <c r="L179" s="91">
        <v>974</v>
      </c>
      <c r="M179" s="91">
        <v>642</v>
      </c>
      <c r="N179" s="91">
        <v>126</v>
      </c>
      <c r="O179" s="91">
        <v>197</v>
      </c>
      <c r="P179" s="91">
        <v>9</v>
      </c>
      <c r="Q179" s="91">
        <v>30</v>
      </c>
      <c r="R179" s="91">
        <v>41</v>
      </c>
      <c r="S179" s="91" t="s">
        <v>313</v>
      </c>
      <c r="T179" s="91">
        <v>2160</v>
      </c>
      <c r="U179" s="91">
        <v>2115</v>
      </c>
      <c r="V179" s="91">
        <v>2065</v>
      </c>
      <c r="W179" s="91">
        <v>1428</v>
      </c>
      <c r="X179" s="91">
        <v>274</v>
      </c>
      <c r="Y179" s="91">
        <v>343</v>
      </c>
      <c r="Z179" s="91">
        <v>20</v>
      </c>
      <c r="AA179" s="91">
        <v>50</v>
      </c>
      <c r="AB179" s="91">
        <v>45</v>
      </c>
      <c r="AC179" s="91" t="s">
        <v>313</v>
      </c>
      <c r="AD179" s="91">
        <v>2.0669900000000001</v>
      </c>
      <c r="AE179" s="91">
        <v>2.1065700000000001</v>
      </c>
      <c r="AF179" s="91">
        <v>2.12012</v>
      </c>
      <c r="AG179" s="91">
        <v>2.2242999999999999</v>
      </c>
      <c r="AH179" s="91">
        <v>2.1745999999999999</v>
      </c>
      <c r="AI179" s="91">
        <v>1.74112</v>
      </c>
      <c r="AJ179" s="91">
        <v>2.2222200000000001</v>
      </c>
      <c r="AK179" s="91">
        <v>1.6666700000000001</v>
      </c>
      <c r="AL179" s="91">
        <v>1.0975600000000001</v>
      </c>
      <c r="AM179" s="91" t="s">
        <v>313</v>
      </c>
    </row>
    <row r="180" spans="1:39">
      <c r="A180">
        <v>6793</v>
      </c>
      <c r="B180">
        <v>32003</v>
      </c>
      <c r="C180">
        <v>3</v>
      </c>
      <c r="G180">
        <v>174</v>
      </c>
      <c r="H180" t="s">
        <v>476</v>
      </c>
      <c r="I180" t="s">
        <v>537</v>
      </c>
      <c r="J180" s="91">
        <v>511</v>
      </c>
      <c r="K180" s="91">
        <v>489</v>
      </c>
      <c r="L180" s="91">
        <v>465</v>
      </c>
      <c r="M180" s="91">
        <v>423</v>
      </c>
      <c r="N180" s="91" t="s">
        <v>313</v>
      </c>
      <c r="O180" s="91">
        <v>36</v>
      </c>
      <c r="P180" s="91">
        <v>6</v>
      </c>
      <c r="Q180" s="91">
        <v>24</v>
      </c>
      <c r="R180" s="91">
        <v>22</v>
      </c>
      <c r="S180" s="91" t="s">
        <v>313</v>
      </c>
      <c r="T180" s="91">
        <v>1170</v>
      </c>
      <c r="U180" s="91">
        <v>1146</v>
      </c>
      <c r="V180" s="91">
        <v>1102</v>
      </c>
      <c r="W180" s="91">
        <v>1009</v>
      </c>
      <c r="X180" s="91" t="s">
        <v>313</v>
      </c>
      <c r="Y180" s="91">
        <v>81</v>
      </c>
      <c r="Z180" s="91">
        <v>12</v>
      </c>
      <c r="AA180" s="91">
        <v>44</v>
      </c>
      <c r="AB180" s="91">
        <v>24</v>
      </c>
      <c r="AC180" s="91" t="s">
        <v>313</v>
      </c>
      <c r="AD180" s="91">
        <v>2.2896299999999998</v>
      </c>
      <c r="AE180" s="91">
        <v>2.3435600000000001</v>
      </c>
      <c r="AF180" s="91">
        <v>2.3698899999999998</v>
      </c>
      <c r="AG180" s="91">
        <v>2.3853399999999998</v>
      </c>
      <c r="AH180" s="91" t="s">
        <v>313</v>
      </c>
      <c r="AI180" s="91">
        <v>2.25</v>
      </c>
      <c r="AJ180" s="91">
        <v>2</v>
      </c>
      <c r="AK180" s="91">
        <v>1.8333299999999999</v>
      </c>
      <c r="AL180" s="91">
        <v>1.09091</v>
      </c>
      <c r="AM180" s="91" t="s">
        <v>313</v>
      </c>
    </row>
    <row r="181" spans="1:39">
      <c r="A181">
        <v>6794</v>
      </c>
      <c r="B181">
        <v>32004</v>
      </c>
      <c r="C181">
        <v>3</v>
      </c>
      <c r="G181">
        <v>175</v>
      </c>
      <c r="H181" t="s">
        <v>476</v>
      </c>
      <c r="I181" t="s">
        <v>539</v>
      </c>
      <c r="J181" s="91" t="s">
        <v>313</v>
      </c>
      <c r="K181" s="91" t="s">
        <v>313</v>
      </c>
      <c r="L181" s="91" t="s">
        <v>313</v>
      </c>
      <c r="M181" s="91" t="s">
        <v>313</v>
      </c>
      <c r="N181" s="91" t="s">
        <v>313</v>
      </c>
      <c r="O181" s="91" t="s">
        <v>313</v>
      </c>
      <c r="P181" s="91" t="s">
        <v>313</v>
      </c>
      <c r="Q181" s="91" t="s">
        <v>313</v>
      </c>
      <c r="R181" s="91" t="s">
        <v>313</v>
      </c>
      <c r="S181" s="91" t="s">
        <v>313</v>
      </c>
      <c r="T181" s="91" t="s">
        <v>313</v>
      </c>
      <c r="U181" s="91" t="s">
        <v>313</v>
      </c>
      <c r="V181" s="91" t="s">
        <v>313</v>
      </c>
      <c r="W181" s="91" t="s">
        <v>313</v>
      </c>
      <c r="X181" s="91" t="s">
        <v>313</v>
      </c>
      <c r="Y181" s="91" t="s">
        <v>313</v>
      </c>
      <c r="Z181" s="91" t="s">
        <v>313</v>
      </c>
      <c r="AA181" s="91" t="s">
        <v>313</v>
      </c>
      <c r="AB181" s="91" t="s">
        <v>313</v>
      </c>
      <c r="AC181" s="91" t="s">
        <v>313</v>
      </c>
      <c r="AD181" s="91" t="s">
        <v>313</v>
      </c>
      <c r="AE181" s="91" t="s">
        <v>313</v>
      </c>
      <c r="AF181" s="91" t="s">
        <v>313</v>
      </c>
      <c r="AG181" s="91" t="s">
        <v>313</v>
      </c>
      <c r="AH181" s="91" t="s">
        <v>313</v>
      </c>
      <c r="AI181" s="91" t="s">
        <v>313</v>
      </c>
      <c r="AJ181" s="91" t="s">
        <v>313</v>
      </c>
      <c r="AK181" s="91" t="s">
        <v>313</v>
      </c>
      <c r="AL181" s="91" t="s">
        <v>313</v>
      </c>
      <c r="AM181" s="91" t="s">
        <v>313</v>
      </c>
    </row>
    <row r="182" spans="1:39">
      <c r="A182">
        <v>6795</v>
      </c>
      <c r="B182">
        <v>32005</v>
      </c>
      <c r="C182">
        <v>3</v>
      </c>
      <c r="G182">
        <v>176</v>
      </c>
      <c r="H182" t="s">
        <v>476</v>
      </c>
      <c r="I182" t="s">
        <v>540</v>
      </c>
      <c r="J182" s="91" t="s">
        <v>313</v>
      </c>
      <c r="K182" s="91" t="s">
        <v>313</v>
      </c>
      <c r="L182" s="91" t="s">
        <v>313</v>
      </c>
      <c r="M182" s="91" t="s">
        <v>313</v>
      </c>
      <c r="N182" s="91" t="s">
        <v>313</v>
      </c>
      <c r="O182" s="91" t="s">
        <v>313</v>
      </c>
      <c r="P182" s="91" t="s">
        <v>313</v>
      </c>
      <c r="Q182" s="91" t="s">
        <v>313</v>
      </c>
      <c r="R182" s="91" t="s">
        <v>313</v>
      </c>
      <c r="S182" s="91" t="s">
        <v>313</v>
      </c>
      <c r="T182" s="91" t="s">
        <v>313</v>
      </c>
      <c r="U182" s="91" t="s">
        <v>313</v>
      </c>
      <c r="V182" s="91" t="s">
        <v>313</v>
      </c>
      <c r="W182" s="91" t="s">
        <v>313</v>
      </c>
      <c r="X182" s="91" t="s">
        <v>313</v>
      </c>
      <c r="Y182" s="91" t="s">
        <v>313</v>
      </c>
      <c r="Z182" s="91" t="s">
        <v>313</v>
      </c>
      <c r="AA182" s="91" t="s">
        <v>313</v>
      </c>
      <c r="AB182" s="91" t="s">
        <v>313</v>
      </c>
      <c r="AC182" s="91" t="s">
        <v>313</v>
      </c>
      <c r="AD182" s="91" t="s">
        <v>313</v>
      </c>
      <c r="AE182" s="91" t="s">
        <v>313</v>
      </c>
      <c r="AF182" s="91" t="s">
        <v>313</v>
      </c>
      <c r="AG182" s="91" t="s">
        <v>313</v>
      </c>
      <c r="AH182" s="91" t="s">
        <v>313</v>
      </c>
      <c r="AI182" s="91" t="s">
        <v>313</v>
      </c>
      <c r="AJ182" s="91" t="s">
        <v>313</v>
      </c>
      <c r="AK182" s="91" t="s">
        <v>313</v>
      </c>
      <c r="AL182" s="91" t="s">
        <v>313</v>
      </c>
      <c r="AM182" s="91" t="s">
        <v>313</v>
      </c>
    </row>
    <row r="183" spans="1:39">
      <c r="A183">
        <v>6878</v>
      </c>
      <c r="B183">
        <v>720</v>
      </c>
      <c r="C183">
        <v>2</v>
      </c>
      <c r="D183" t="s">
        <v>415</v>
      </c>
      <c r="E183">
        <v>65001</v>
      </c>
      <c r="G183">
        <v>177</v>
      </c>
      <c r="H183" t="s">
        <v>477</v>
      </c>
      <c r="J183" s="91">
        <v>4</v>
      </c>
      <c r="K183" s="91">
        <v>2</v>
      </c>
      <c r="L183" s="91">
        <v>2</v>
      </c>
      <c r="M183" s="91" t="s">
        <v>313</v>
      </c>
      <c r="N183" s="91" t="s">
        <v>313</v>
      </c>
      <c r="O183" s="91" t="s">
        <v>313</v>
      </c>
      <c r="P183" s="91">
        <v>2</v>
      </c>
      <c r="Q183" s="91" t="s">
        <v>313</v>
      </c>
      <c r="R183" s="91">
        <v>2</v>
      </c>
      <c r="S183" s="91" t="s">
        <v>313</v>
      </c>
      <c r="T183" s="91">
        <v>4</v>
      </c>
      <c r="U183" s="91">
        <v>2</v>
      </c>
      <c r="V183" s="91">
        <v>2</v>
      </c>
      <c r="W183" s="91" t="s">
        <v>313</v>
      </c>
      <c r="X183" s="91" t="s">
        <v>313</v>
      </c>
      <c r="Y183" s="91" t="s">
        <v>313</v>
      </c>
      <c r="Z183" s="91">
        <v>2</v>
      </c>
      <c r="AA183" s="91" t="s">
        <v>313</v>
      </c>
      <c r="AB183" s="91">
        <v>2</v>
      </c>
      <c r="AC183" s="91" t="s">
        <v>313</v>
      </c>
      <c r="AD183" s="91">
        <v>1</v>
      </c>
      <c r="AE183" s="91">
        <v>1</v>
      </c>
      <c r="AF183" s="91">
        <v>1</v>
      </c>
      <c r="AG183" s="91" t="s">
        <v>313</v>
      </c>
      <c r="AH183" s="91" t="s">
        <v>313</v>
      </c>
      <c r="AI183" s="91" t="s">
        <v>313</v>
      </c>
      <c r="AJ183" s="91">
        <v>1</v>
      </c>
      <c r="AK183" s="91" t="s">
        <v>313</v>
      </c>
      <c r="AL183" s="91">
        <v>1</v>
      </c>
      <c r="AM183" s="91" t="s">
        <v>313</v>
      </c>
    </row>
    <row r="184" spans="1:39">
      <c r="H184" t="s">
        <v>541</v>
      </c>
      <c r="J184" s="172"/>
      <c r="K184" s="172"/>
      <c r="L184" s="172"/>
      <c r="M184" s="172"/>
      <c r="N184" s="172"/>
      <c r="O184" s="172"/>
      <c r="P184" s="172"/>
      <c r="Q184" s="172"/>
      <c r="R184" s="172"/>
      <c r="S184" s="172"/>
      <c r="T184" s="172"/>
      <c r="U184" s="172"/>
      <c r="V184" s="172"/>
      <c r="W184" s="172"/>
      <c r="X184" s="91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</row>
    <row r="185" spans="1:39">
      <c r="G185">
        <v>1</v>
      </c>
      <c r="H185" s="173" t="s">
        <v>542</v>
      </c>
      <c r="J185" s="284">
        <f t="shared" ref="J185:AC185" si="0">SUM(J70)</f>
        <v>2475</v>
      </c>
      <c r="K185" s="284">
        <f t="shared" si="0"/>
        <v>2442</v>
      </c>
      <c r="L185" s="284">
        <f t="shared" si="0"/>
        <v>2391</v>
      </c>
      <c r="M185" s="284">
        <f t="shared" si="0"/>
        <v>1180</v>
      </c>
      <c r="N185" s="284">
        <f t="shared" si="0"/>
        <v>59</v>
      </c>
      <c r="O185" s="284">
        <f t="shared" si="0"/>
        <v>1098</v>
      </c>
      <c r="P185" s="284">
        <f t="shared" si="0"/>
        <v>54</v>
      </c>
      <c r="Q185" s="284">
        <f t="shared" si="0"/>
        <v>51</v>
      </c>
      <c r="R185" s="284">
        <f t="shared" si="0"/>
        <v>33</v>
      </c>
      <c r="S185" s="284">
        <f t="shared" si="0"/>
        <v>0</v>
      </c>
      <c r="T185" s="284">
        <f t="shared" si="0"/>
        <v>4105</v>
      </c>
      <c r="U185" s="284">
        <f t="shared" si="0"/>
        <v>4048</v>
      </c>
      <c r="V185" s="284">
        <f t="shared" si="0"/>
        <v>3973</v>
      </c>
      <c r="W185" s="284">
        <f t="shared" si="0"/>
        <v>2277</v>
      </c>
      <c r="X185" s="284">
        <f t="shared" si="0"/>
        <v>80</v>
      </c>
      <c r="Y185" s="284">
        <f t="shared" si="0"/>
        <v>1543</v>
      </c>
      <c r="Z185" s="284">
        <f t="shared" si="0"/>
        <v>73</v>
      </c>
      <c r="AA185" s="284">
        <f t="shared" si="0"/>
        <v>75</v>
      </c>
      <c r="AB185" s="284">
        <f t="shared" si="0"/>
        <v>57</v>
      </c>
      <c r="AC185" s="284">
        <f t="shared" si="0"/>
        <v>0</v>
      </c>
      <c r="AD185" s="90">
        <f>IF(ISERROR(T185/J185),"-",T185/J185)</f>
        <v>1.6585858585858586</v>
      </c>
      <c r="AE185" s="90">
        <f t="shared" ref="AE185:AL200" si="1">IF(ISERROR(U185/K185),"-",U185/K185)</f>
        <v>1.6576576576576576</v>
      </c>
      <c r="AF185" s="90">
        <f t="shared" si="1"/>
        <v>1.6616478460895023</v>
      </c>
      <c r="AG185" s="90">
        <f t="shared" si="1"/>
        <v>1.9296610169491526</v>
      </c>
      <c r="AH185" s="90">
        <f t="shared" si="1"/>
        <v>1.3559322033898304</v>
      </c>
      <c r="AI185" s="90">
        <f t="shared" si="1"/>
        <v>1.4052823315118397</v>
      </c>
      <c r="AJ185" s="90">
        <f t="shared" si="1"/>
        <v>1.3518518518518519</v>
      </c>
      <c r="AK185" s="90">
        <f t="shared" si="1"/>
        <v>1.4705882352941178</v>
      </c>
      <c r="AL185" s="90">
        <f t="shared" si="1"/>
        <v>1.7272727272727273</v>
      </c>
      <c r="AM185" s="284">
        <f t="shared" ref="AM185" si="2">SUM(AM70)</f>
        <v>0</v>
      </c>
    </row>
    <row r="186" spans="1:39">
      <c r="G186">
        <v>2</v>
      </c>
      <c r="H186" s="175" t="s">
        <v>543</v>
      </c>
      <c r="J186" s="284">
        <f t="shared" ref="J186:AC186" si="3">SUM(J41,J66,J98,J99,J102,J100,J101)</f>
        <v>2301</v>
      </c>
      <c r="K186" s="284">
        <f>SUM(K41,K66,K98,K99,K102,K100,K101)</f>
        <v>2295</v>
      </c>
      <c r="L186" s="284">
        <f t="shared" si="3"/>
        <v>2258</v>
      </c>
      <c r="M186" s="284">
        <f t="shared" si="3"/>
        <v>1127</v>
      </c>
      <c r="N186" s="284">
        <f t="shared" si="3"/>
        <v>118</v>
      </c>
      <c r="O186" s="284">
        <f t="shared" si="3"/>
        <v>949</v>
      </c>
      <c r="P186" s="284">
        <f t="shared" si="3"/>
        <v>64</v>
      </c>
      <c r="Q186" s="284">
        <f t="shared" si="3"/>
        <v>37</v>
      </c>
      <c r="R186" s="284">
        <f t="shared" si="3"/>
        <v>6</v>
      </c>
      <c r="S186" s="284">
        <f t="shared" si="3"/>
        <v>0</v>
      </c>
      <c r="T186" s="284">
        <f t="shared" si="3"/>
        <v>3965</v>
      </c>
      <c r="U186" s="284">
        <f t="shared" si="3"/>
        <v>3955</v>
      </c>
      <c r="V186" s="284">
        <f t="shared" si="3"/>
        <v>3902</v>
      </c>
      <c r="W186" s="284">
        <f t="shared" si="3"/>
        <v>2249</v>
      </c>
      <c r="X186" s="284">
        <f t="shared" si="3"/>
        <v>234</v>
      </c>
      <c r="Y186" s="284">
        <f t="shared" si="3"/>
        <v>1317</v>
      </c>
      <c r="Z186" s="284">
        <f t="shared" si="3"/>
        <v>102</v>
      </c>
      <c r="AA186" s="284">
        <f t="shared" si="3"/>
        <v>53</v>
      </c>
      <c r="AB186" s="284">
        <f t="shared" si="3"/>
        <v>10</v>
      </c>
      <c r="AC186" s="284">
        <f t="shared" si="3"/>
        <v>0</v>
      </c>
      <c r="AD186" s="90">
        <f t="shared" ref="AD186:AL203" si="4">IF(ISERROR(T186/J186),"-",T186/J186)</f>
        <v>1.7231638418079096</v>
      </c>
      <c r="AE186" s="90">
        <f t="shared" si="1"/>
        <v>1.7233115468409586</v>
      </c>
      <c r="AF186" s="90">
        <f t="shared" si="1"/>
        <v>1.7280779450841453</v>
      </c>
      <c r="AG186" s="90">
        <f t="shared" si="1"/>
        <v>1.9955634427684117</v>
      </c>
      <c r="AH186" s="90">
        <f t="shared" si="1"/>
        <v>1.9830508474576272</v>
      </c>
      <c r="AI186" s="90">
        <f t="shared" si="1"/>
        <v>1.3877766069546891</v>
      </c>
      <c r="AJ186" s="90">
        <f t="shared" si="1"/>
        <v>1.59375</v>
      </c>
      <c r="AK186" s="90">
        <f t="shared" si="1"/>
        <v>1.4324324324324325</v>
      </c>
      <c r="AL186" s="90">
        <f t="shared" si="1"/>
        <v>1.6666666666666667</v>
      </c>
      <c r="AM186" s="284">
        <f t="shared" ref="AM186" si="5">SUM(AM41,AM66,AM98,AM99,AM102,AM100,AM101)</f>
        <v>0</v>
      </c>
    </row>
    <row r="187" spans="1:39">
      <c r="G187">
        <v>3</v>
      </c>
      <c r="H187" s="175" t="s">
        <v>544</v>
      </c>
      <c r="J187" s="284">
        <f t="shared" ref="J187:AC187" si="6">SUM(J91)</f>
        <v>2383</v>
      </c>
      <c r="K187" s="284">
        <f>SUM(K91)</f>
        <v>2372</v>
      </c>
      <c r="L187" s="284">
        <f t="shared" si="6"/>
        <v>2323</v>
      </c>
      <c r="M187" s="284">
        <f t="shared" si="6"/>
        <v>1136</v>
      </c>
      <c r="N187" s="284">
        <f t="shared" si="6"/>
        <v>9</v>
      </c>
      <c r="O187" s="284">
        <f t="shared" si="6"/>
        <v>1142</v>
      </c>
      <c r="P187" s="284">
        <f t="shared" si="6"/>
        <v>36</v>
      </c>
      <c r="Q187" s="284">
        <f t="shared" si="6"/>
        <v>49</v>
      </c>
      <c r="R187" s="284">
        <f t="shared" si="6"/>
        <v>11</v>
      </c>
      <c r="S187" s="284">
        <f t="shared" si="6"/>
        <v>0</v>
      </c>
      <c r="T187" s="284">
        <f t="shared" si="6"/>
        <v>4022</v>
      </c>
      <c r="U187" s="284">
        <f t="shared" si="6"/>
        <v>4003</v>
      </c>
      <c r="V187" s="284">
        <f t="shared" si="6"/>
        <v>3941</v>
      </c>
      <c r="W187" s="284">
        <f t="shared" si="6"/>
        <v>2263</v>
      </c>
      <c r="X187" s="284">
        <f t="shared" si="6"/>
        <v>15</v>
      </c>
      <c r="Y187" s="284">
        <f t="shared" si="6"/>
        <v>1594</v>
      </c>
      <c r="Z187" s="284">
        <f t="shared" si="6"/>
        <v>69</v>
      </c>
      <c r="AA187" s="284">
        <f t="shared" si="6"/>
        <v>62</v>
      </c>
      <c r="AB187" s="284">
        <f t="shared" si="6"/>
        <v>19</v>
      </c>
      <c r="AC187" s="284">
        <f t="shared" si="6"/>
        <v>0</v>
      </c>
      <c r="AD187" s="90">
        <f t="shared" si="4"/>
        <v>1.687788501888376</v>
      </c>
      <c r="AE187" s="90">
        <f t="shared" si="1"/>
        <v>1.6876053962900506</v>
      </c>
      <c r="AF187" s="90">
        <f t="shared" si="1"/>
        <v>1.6965131295738269</v>
      </c>
      <c r="AG187" s="90">
        <f t="shared" si="1"/>
        <v>1.9920774647887325</v>
      </c>
      <c r="AH187" s="90">
        <f t="shared" si="1"/>
        <v>1.6666666666666667</v>
      </c>
      <c r="AI187" s="90">
        <f t="shared" si="1"/>
        <v>1.3957968476357268</v>
      </c>
      <c r="AJ187" s="90">
        <f t="shared" si="1"/>
        <v>1.9166666666666667</v>
      </c>
      <c r="AK187" s="90">
        <f t="shared" si="1"/>
        <v>1.2653061224489797</v>
      </c>
      <c r="AL187" s="90">
        <f t="shared" si="1"/>
        <v>1.7272727272727273</v>
      </c>
      <c r="AM187" s="284">
        <f t="shared" ref="AM187" si="7">SUM(AM91)</f>
        <v>0</v>
      </c>
    </row>
    <row r="188" spans="1:39">
      <c r="G188">
        <v>4</v>
      </c>
      <c r="H188" s="175" t="s">
        <v>545</v>
      </c>
      <c r="J188" s="284">
        <f t="shared" ref="J188:AC188" si="8">SUM(J103)</f>
        <v>2410</v>
      </c>
      <c r="K188" s="284">
        <f t="shared" si="8"/>
        <v>2393</v>
      </c>
      <c r="L188" s="284">
        <f t="shared" si="8"/>
        <v>2349</v>
      </c>
      <c r="M188" s="284">
        <f t="shared" si="8"/>
        <v>1345</v>
      </c>
      <c r="N188" s="284">
        <f t="shared" si="8"/>
        <v>83</v>
      </c>
      <c r="O188" s="284">
        <f t="shared" si="8"/>
        <v>863</v>
      </c>
      <c r="P188" s="284">
        <f t="shared" si="8"/>
        <v>58</v>
      </c>
      <c r="Q188" s="284">
        <f t="shared" si="8"/>
        <v>44</v>
      </c>
      <c r="R188" s="284">
        <f t="shared" si="8"/>
        <v>17</v>
      </c>
      <c r="S188" s="284">
        <f t="shared" si="8"/>
        <v>0</v>
      </c>
      <c r="T188" s="284">
        <f t="shared" si="8"/>
        <v>4564</v>
      </c>
      <c r="U188" s="284">
        <f t="shared" si="8"/>
        <v>4532</v>
      </c>
      <c r="V188" s="284">
        <f t="shared" si="8"/>
        <v>4465</v>
      </c>
      <c r="W188" s="284">
        <f t="shared" si="8"/>
        <v>2930</v>
      </c>
      <c r="X188" s="284">
        <f t="shared" si="8"/>
        <v>153</v>
      </c>
      <c r="Y188" s="284">
        <f t="shared" si="8"/>
        <v>1296</v>
      </c>
      <c r="Z188" s="284">
        <f t="shared" si="8"/>
        <v>86</v>
      </c>
      <c r="AA188" s="284">
        <f t="shared" si="8"/>
        <v>67</v>
      </c>
      <c r="AB188" s="284">
        <f t="shared" si="8"/>
        <v>32</v>
      </c>
      <c r="AC188" s="284">
        <f t="shared" si="8"/>
        <v>0</v>
      </c>
      <c r="AD188" s="90">
        <f t="shared" si="4"/>
        <v>1.8937759336099584</v>
      </c>
      <c r="AE188" s="90">
        <f t="shared" si="1"/>
        <v>1.8938570831592143</v>
      </c>
      <c r="AF188" s="90">
        <f t="shared" si="1"/>
        <v>1.9008088548318434</v>
      </c>
      <c r="AG188" s="90">
        <f t="shared" si="1"/>
        <v>2.1784386617100373</v>
      </c>
      <c r="AH188" s="90">
        <f t="shared" si="1"/>
        <v>1.8433734939759037</v>
      </c>
      <c r="AI188" s="90">
        <f t="shared" si="1"/>
        <v>1.5017381228273465</v>
      </c>
      <c r="AJ188" s="90">
        <f t="shared" si="1"/>
        <v>1.4827586206896552</v>
      </c>
      <c r="AK188" s="90">
        <f t="shared" si="1"/>
        <v>1.5227272727272727</v>
      </c>
      <c r="AL188" s="90">
        <f t="shared" si="1"/>
        <v>1.8823529411764706</v>
      </c>
      <c r="AM188" s="284">
        <f t="shared" ref="AM188" si="9">SUM(AM103)</f>
        <v>0</v>
      </c>
    </row>
    <row r="189" spans="1:39">
      <c r="G189">
        <v>5</v>
      </c>
      <c r="H189" s="175" t="s">
        <v>546</v>
      </c>
      <c r="J189" s="284">
        <f t="shared" ref="J189:AC189" si="10">SUM(J109,J85,J88)</f>
        <v>2426</v>
      </c>
      <c r="K189" s="284">
        <f t="shared" si="10"/>
        <v>2414</v>
      </c>
      <c r="L189" s="284">
        <f t="shared" si="10"/>
        <v>2371</v>
      </c>
      <c r="M189" s="284">
        <f t="shared" si="10"/>
        <v>1544</v>
      </c>
      <c r="N189" s="284">
        <f t="shared" si="10"/>
        <v>345</v>
      </c>
      <c r="O189" s="284">
        <f t="shared" si="10"/>
        <v>456</v>
      </c>
      <c r="P189" s="284">
        <f t="shared" si="10"/>
        <v>26</v>
      </c>
      <c r="Q189" s="284">
        <f t="shared" si="10"/>
        <v>43</v>
      </c>
      <c r="R189" s="284">
        <f t="shared" si="10"/>
        <v>12</v>
      </c>
      <c r="S189" s="284">
        <f t="shared" si="10"/>
        <v>0</v>
      </c>
      <c r="T189" s="284">
        <f t="shared" si="10"/>
        <v>4981</v>
      </c>
      <c r="U189" s="284">
        <f t="shared" si="10"/>
        <v>4945</v>
      </c>
      <c r="V189" s="284">
        <f t="shared" si="10"/>
        <v>4876</v>
      </c>
      <c r="W189" s="284">
        <f t="shared" si="10"/>
        <v>3418</v>
      </c>
      <c r="X189" s="284">
        <f t="shared" si="10"/>
        <v>638</v>
      </c>
      <c r="Y189" s="284">
        <f t="shared" si="10"/>
        <v>776</v>
      </c>
      <c r="Z189" s="284">
        <f t="shared" si="10"/>
        <v>44</v>
      </c>
      <c r="AA189" s="284">
        <f t="shared" si="10"/>
        <v>69</v>
      </c>
      <c r="AB189" s="284">
        <f t="shared" si="10"/>
        <v>36</v>
      </c>
      <c r="AC189" s="284">
        <f t="shared" si="10"/>
        <v>0</v>
      </c>
      <c r="AD189" s="90">
        <f t="shared" si="4"/>
        <v>2.0531739488870571</v>
      </c>
      <c r="AE189" s="90">
        <f t="shared" si="1"/>
        <v>2.0484672742336372</v>
      </c>
      <c r="AF189" s="90">
        <f t="shared" si="1"/>
        <v>2.0565162378743147</v>
      </c>
      <c r="AG189" s="90">
        <f t="shared" si="1"/>
        <v>2.2137305699481864</v>
      </c>
      <c r="AH189" s="90">
        <f t="shared" si="1"/>
        <v>1.8492753623188405</v>
      </c>
      <c r="AI189" s="90">
        <f t="shared" si="1"/>
        <v>1.7017543859649122</v>
      </c>
      <c r="AJ189" s="90">
        <f t="shared" si="1"/>
        <v>1.6923076923076923</v>
      </c>
      <c r="AK189" s="90">
        <f t="shared" si="1"/>
        <v>1.6046511627906976</v>
      </c>
      <c r="AL189" s="90">
        <f t="shared" si="1"/>
        <v>3</v>
      </c>
      <c r="AM189" s="284">
        <f t="shared" ref="AM189" si="11">SUM(AM109,AM85,AM88)</f>
        <v>0</v>
      </c>
    </row>
    <row r="190" spans="1:39">
      <c r="G190">
        <v>6</v>
      </c>
      <c r="H190" s="175" t="s">
        <v>547</v>
      </c>
      <c r="J190" s="284">
        <f t="shared" ref="J190:AC190" si="12">SUM(J79,J76,J97)</f>
        <v>4242</v>
      </c>
      <c r="K190" s="284">
        <f t="shared" si="12"/>
        <v>4199</v>
      </c>
      <c r="L190" s="284">
        <f t="shared" si="12"/>
        <v>4141</v>
      </c>
      <c r="M190" s="284">
        <f t="shared" si="12"/>
        <v>2095</v>
      </c>
      <c r="N190" s="284">
        <f t="shared" si="12"/>
        <v>143</v>
      </c>
      <c r="O190" s="284">
        <f t="shared" si="12"/>
        <v>1738</v>
      </c>
      <c r="P190" s="284">
        <f t="shared" si="12"/>
        <v>165</v>
      </c>
      <c r="Q190" s="284">
        <f t="shared" si="12"/>
        <v>58</v>
      </c>
      <c r="R190" s="284">
        <f t="shared" si="12"/>
        <v>43</v>
      </c>
      <c r="S190" s="284">
        <f t="shared" si="12"/>
        <v>0</v>
      </c>
      <c r="T190" s="284">
        <f t="shared" si="12"/>
        <v>7616</v>
      </c>
      <c r="U190" s="284">
        <f t="shared" si="12"/>
        <v>7563</v>
      </c>
      <c r="V190" s="284">
        <f t="shared" si="12"/>
        <v>7474</v>
      </c>
      <c r="W190" s="284">
        <f t="shared" si="12"/>
        <v>4538</v>
      </c>
      <c r="X190" s="284">
        <f t="shared" si="12"/>
        <v>257</v>
      </c>
      <c r="Y190" s="284">
        <f t="shared" si="12"/>
        <v>2389</v>
      </c>
      <c r="Z190" s="284">
        <f t="shared" si="12"/>
        <v>290</v>
      </c>
      <c r="AA190" s="284">
        <f t="shared" si="12"/>
        <v>89</v>
      </c>
      <c r="AB190" s="284">
        <f t="shared" si="12"/>
        <v>53</v>
      </c>
      <c r="AC190" s="284">
        <f t="shared" si="12"/>
        <v>0</v>
      </c>
      <c r="AD190" s="90">
        <f t="shared" si="4"/>
        <v>1.7953795379537953</v>
      </c>
      <c r="AE190" s="90">
        <f t="shared" si="1"/>
        <v>1.8011431293165039</v>
      </c>
      <c r="AF190" s="90">
        <f t="shared" si="1"/>
        <v>1.8048780487804879</v>
      </c>
      <c r="AG190" s="90">
        <f t="shared" si="1"/>
        <v>2.1661097852028641</v>
      </c>
      <c r="AH190" s="90">
        <f t="shared" si="1"/>
        <v>1.7972027972027973</v>
      </c>
      <c r="AI190" s="90">
        <f t="shared" si="1"/>
        <v>1.3745684695051783</v>
      </c>
      <c r="AJ190" s="90">
        <f t="shared" si="1"/>
        <v>1.7575757575757576</v>
      </c>
      <c r="AK190" s="90">
        <f t="shared" si="1"/>
        <v>1.5344827586206897</v>
      </c>
      <c r="AL190" s="90">
        <f t="shared" si="1"/>
        <v>1.2325581395348837</v>
      </c>
      <c r="AM190" s="284">
        <f t="shared" ref="AM190" si="13">SUM(AM79,AM76,AM97)</f>
        <v>0</v>
      </c>
    </row>
    <row r="191" spans="1:39">
      <c r="G191">
        <v>7</v>
      </c>
      <c r="H191" s="175" t="s">
        <v>548</v>
      </c>
      <c r="J191" s="284">
        <f t="shared" ref="J191:AC191" si="14">SUM(J30)</f>
        <v>2361</v>
      </c>
      <c r="K191" s="284">
        <f t="shared" si="14"/>
        <v>2335</v>
      </c>
      <c r="L191" s="284">
        <f t="shared" si="14"/>
        <v>2289</v>
      </c>
      <c r="M191" s="284">
        <f t="shared" si="14"/>
        <v>1649</v>
      </c>
      <c r="N191" s="284">
        <f t="shared" si="14"/>
        <v>0</v>
      </c>
      <c r="O191" s="284">
        <f t="shared" si="14"/>
        <v>603</v>
      </c>
      <c r="P191" s="284">
        <f t="shared" si="14"/>
        <v>37</v>
      </c>
      <c r="Q191" s="284">
        <f t="shared" si="14"/>
        <v>46</v>
      </c>
      <c r="R191" s="284">
        <f t="shared" si="14"/>
        <v>26</v>
      </c>
      <c r="S191" s="284">
        <f t="shared" si="14"/>
        <v>0</v>
      </c>
      <c r="T191" s="284">
        <f t="shared" si="14"/>
        <v>4826</v>
      </c>
      <c r="U191" s="284">
        <f t="shared" si="14"/>
        <v>4777</v>
      </c>
      <c r="V191" s="284">
        <f t="shared" si="14"/>
        <v>4690</v>
      </c>
      <c r="W191" s="284">
        <f t="shared" si="14"/>
        <v>3496</v>
      </c>
      <c r="X191" s="284">
        <f t="shared" si="14"/>
        <v>0</v>
      </c>
      <c r="Y191" s="284">
        <f t="shared" si="14"/>
        <v>1126</v>
      </c>
      <c r="Z191" s="284">
        <f t="shared" si="14"/>
        <v>68</v>
      </c>
      <c r="AA191" s="284">
        <f t="shared" si="14"/>
        <v>87</v>
      </c>
      <c r="AB191" s="284">
        <f t="shared" si="14"/>
        <v>49</v>
      </c>
      <c r="AC191" s="284">
        <f t="shared" si="14"/>
        <v>0</v>
      </c>
      <c r="AD191" s="90">
        <f t="shared" si="4"/>
        <v>2.0440491317238458</v>
      </c>
      <c r="AE191" s="90">
        <f t="shared" si="1"/>
        <v>2.0458244111349035</v>
      </c>
      <c r="AF191" s="90">
        <f t="shared" si="1"/>
        <v>2.0489296636085625</v>
      </c>
      <c r="AG191" s="90">
        <f t="shared" si="1"/>
        <v>2.1200727713765919</v>
      </c>
      <c r="AH191" s="90" t="str">
        <f t="shared" si="1"/>
        <v>-</v>
      </c>
      <c r="AI191" s="90">
        <f t="shared" si="1"/>
        <v>1.8673300165837479</v>
      </c>
      <c r="AJ191" s="90">
        <f t="shared" si="1"/>
        <v>1.8378378378378379</v>
      </c>
      <c r="AK191" s="90">
        <f t="shared" si="1"/>
        <v>1.8913043478260869</v>
      </c>
      <c r="AL191" s="90">
        <f t="shared" si="1"/>
        <v>1.8846153846153846</v>
      </c>
      <c r="AM191" s="284">
        <f t="shared" ref="AM191" si="15">SUM(AM30)</f>
        <v>0</v>
      </c>
    </row>
    <row r="192" spans="1:39">
      <c r="G192">
        <v>8</v>
      </c>
      <c r="H192" s="175" t="s">
        <v>549</v>
      </c>
      <c r="J192" s="284">
        <f t="shared" ref="J192:AC192" si="16">SUM(J49,J48,J50)</f>
        <v>1076</v>
      </c>
      <c r="K192" s="284">
        <f t="shared" si="16"/>
        <v>1070</v>
      </c>
      <c r="L192" s="284">
        <f t="shared" si="16"/>
        <v>1040</v>
      </c>
      <c r="M192" s="284">
        <f t="shared" si="16"/>
        <v>777</v>
      </c>
      <c r="N192" s="284">
        <f t="shared" si="16"/>
        <v>0</v>
      </c>
      <c r="O192" s="284">
        <f t="shared" si="16"/>
        <v>256</v>
      </c>
      <c r="P192" s="284">
        <f t="shared" si="16"/>
        <v>7</v>
      </c>
      <c r="Q192" s="284">
        <f t="shared" si="16"/>
        <v>30</v>
      </c>
      <c r="R192" s="284">
        <f t="shared" si="16"/>
        <v>6</v>
      </c>
      <c r="S192" s="284">
        <f t="shared" si="16"/>
        <v>0</v>
      </c>
      <c r="T192" s="284">
        <f t="shared" si="16"/>
        <v>2146</v>
      </c>
      <c r="U192" s="284">
        <f t="shared" si="16"/>
        <v>2131</v>
      </c>
      <c r="V192" s="284">
        <f t="shared" si="16"/>
        <v>2082</v>
      </c>
      <c r="W192" s="284">
        <f t="shared" si="16"/>
        <v>1627</v>
      </c>
      <c r="X192" s="284">
        <f t="shared" si="16"/>
        <v>0</v>
      </c>
      <c r="Y192" s="284">
        <f t="shared" si="16"/>
        <v>446</v>
      </c>
      <c r="Z192" s="284">
        <f t="shared" si="16"/>
        <v>9</v>
      </c>
      <c r="AA192" s="284">
        <f t="shared" si="16"/>
        <v>49</v>
      </c>
      <c r="AB192" s="284">
        <f t="shared" si="16"/>
        <v>15</v>
      </c>
      <c r="AC192" s="284">
        <f t="shared" si="16"/>
        <v>0</v>
      </c>
      <c r="AD192" s="90">
        <f t="shared" si="4"/>
        <v>1.9944237918215613</v>
      </c>
      <c r="AE192" s="90">
        <f t="shared" si="1"/>
        <v>1.9915887850467289</v>
      </c>
      <c r="AF192" s="90">
        <f t="shared" si="1"/>
        <v>2.0019230769230769</v>
      </c>
      <c r="AG192" s="90">
        <f t="shared" si="1"/>
        <v>2.0939510939510941</v>
      </c>
      <c r="AH192" s="90" t="str">
        <f t="shared" si="1"/>
        <v>-</v>
      </c>
      <c r="AI192" s="90">
        <f t="shared" si="1"/>
        <v>1.7421875</v>
      </c>
      <c r="AJ192" s="90">
        <f t="shared" si="1"/>
        <v>1.2857142857142858</v>
      </c>
      <c r="AK192" s="90">
        <f t="shared" si="1"/>
        <v>1.6333333333333333</v>
      </c>
      <c r="AL192" s="90">
        <f t="shared" si="1"/>
        <v>2.5</v>
      </c>
      <c r="AM192" s="284">
        <f t="shared" ref="AM192" si="17">SUM(AM49,AM48,AM50)</f>
        <v>0</v>
      </c>
    </row>
    <row r="193" spans="7:39">
      <c r="G193">
        <v>9</v>
      </c>
      <c r="H193" s="175" t="s">
        <v>550</v>
      </c>
      <c r="J193" s="284">
        <f t="shared" ref="J193:AC193" si="18">SUM(J45,J47,J46)</f>
        <v>1620</v>
      </c>
      <c r="K193" s="284">
        <f t="shared" si="18"/>
        <v>1609</v>
      </c>
      <c r="L193" s="284">
        <f t="shared" si="18"/>
        <v>1567</v>
      </c>
      <c r="M193" s="284">
        <f t="shared" si="18"/>
        <v>1231</v>
      </c>
      <c r="N193" s="284">
        <f t="shared" si="18"/>
        <v>8</v>
      </c>
      <c r="O193" s="284">
        <f t="shared" si="18"/>
        <v>310</v>
      </c>
      <c r="P193" s="284">
        <f t="shared" si="18"/>
        <v>18</v>
      </c>
      <c r="Q193" s="284">
        <f t="shared" si="18"/>
        <v>42</v>
      </c>
      <c r="R193" s="284">
        <f t="shared" si="18"/>
        <v>11</v>
      </c>
      <c r="S193" s="284">
        <f t="shared" si="18"/>
        <v>0</v>
      </c>
      <c r="T193" s="284">
        <f t="shared" si="18"/>
        <v>3268</v>
      </c>
      <c r="U193" s="284">
        <f t="shared" si="18"/>
        <v>3242</v>
      </c>
      <c r="V193" s="284">
        <f t="shared" si="18"/>
        <v>3169</v>
      </c>
      <c r="W193" s="284">
        <f t="shared" si="18"/>
        <v>2570</v>
      </c>
      <c r="X193" s="284">
        <f t="shared" si="18"/>
        <v>11</v>
      </c>
      <c r="Y193" s="284">
        <f t="shared" si="18"/>
        <v>562</v>
      </c>
      <c r="Z193" s="284">
        <f t="shared" si="18"/>
        <v>26</v>
      </c>
      <c r="AA193" s="284">
        <f t="shared" si="18"/>
        <v>73</v>
      </c>
      <c r="AB193" s="284">
        <f t="shared" si="18"/>
        <v>26</v>
      </c>
      <c r="AC193" s="284">
        <f t="shared" si="18"/>
        <v>0</v>
      </c>
      <c r="AD193" s="90">
        <f t="shared" si="4"/>
        <v>2.0172839506172839</v>
      </c>
      <c r="AE193" s="90">
        <f t="shared" si="1"/>
        <v>2.01491609695463</v>
      </c>
      <c r="AF193" s="90">
        <f t="shared" si="1"/>
        <v>2.0223356732610083</v>
      </c>
      <c r="AG193" s="90">
        <f t="shared" si="1"/>
        <v>2.0877335499593825</v>
      </c>
      <c r="AH193" s="90">
        <f t="shared" si="1"/>
        <v>1.375</v>
      </c>
      <c r="AI193" s="90">
        <f t="shared" si="1"/>
        <v>1.8129032258064517</v>
      </c>
      <c r="AJ193" s="90">
        <f t="shared" si="1"/>
        <v>1.4444444444444444</v>
      </c>
      <c r="AK193" s="90">
        <f t="shared" si="1"/>
        <v>1.7380952380952381</v>
      </c>
      <c r="AL193" s="90">
        <f t="shared" si="1"/>
        <v>2.3636363636363638</v>
      </c>
      <c r="AM193" s="284">
        <f t="shared" ref="AM193" si="19">SUM(AM45,AM47,AM46)</f>
        <v>0</v>
      </c>
    </row>
    <row r="194" spans="7:39">
      <c r="G194">
        <v>10</v>
      </c>
      <c r="H194" s="175" t="s">
        <v>551</v>
      </c>
      <c r="J194" s="284">
        <f t="shared" ref="J194:AC194" si="20">SUM(J115,J117,J118,J112,J140,J116)</f>
        <v>2036</v>
      </c>
      <c r="K194" s="284">
        <f t="shared" si="20"/>
        <v>2029</v>
      </c>
      <c r="L194" s="284">
        <f t="shared" si="20"/>
        <v>1977</v>
      </c>
      <c r="M194" s="284">
        <f t="shared" si="20"/>
        <v>1175</v>
      </c>
      <c r="N194" s="284">
        <f t="shared" si="20"/>
        <v>44</v>
      </c>
      <c r="O194" s="284">
        <f t="shared" si="20"/>
        <v>719</v>
      </c>
      <c r="P194" s="284">
        <f t="shared" si="20"/>
        <v>39</v>
      </c>
      <c r="Q194" s="284">
        <f t="shared" si="20"/>
        <v>52</v>
      </c>
      <c r="R194" s="284">
        <f t="shared" si="20"/>
        <v>7</v>
      </c>
      <c r="S194" s="284">
        <f t="shared" si="20"/>
        <v>0</v>
      </c>
      <c r="T194" s="284">
        <f t="shared" si="20"/>
        <v>3832</v>
      </c>
      <c r="U194" s="284">
        <f t="shared" si="20"/>
        <v>3818</v>
      </c>
      <c r="V194" s="284">
        <f t="shared" si="20"/>
        <v>3729</v>
      </c>
      <c r="W194" s="284">
        <f t="shared" si="20"/>
        <v>2441</v>
      </c>
      <c r="X194" s="284">
        <f t="shared" si="20"/>
        <v>50</v>
      </c>
      <c r="Y194" s="284">
        <f t="shared" si="20"/>
        <v>1165</v>
      </c>
      <c r="Z194" s="284">
        <f t="shared" si="20"/>
        <v>73</v>
      </c>
      <c r="AA194" s="284">
        <f t="shared" si="20"/>
        <v>89</v>
      </c>
      <c r="AB194" s="284">
        <f t="shared" si="20"/>
        <v>14</v>
      </c>
      <c r="AC194" s="284">
        <f t="shared" si="20"/>
        <v>0</v>
      </c>
      <c r="AD194" s="90">
        <f t="shared" si="4"/>
        <v>1.882121807465619</v>
      </c>
      <c r="AE194" s="90">
        <f t="shared" si="1"/>
        <v>1.8817151306062099</v>
      </c>
      <c r="AF194" s="90">
        <f t="shared" si="1"/>
        <v>1.8861911987860394</v>
      </c>
      <c r="AG194" s="90">
        <f t="shared" si="1"/>
        <v>2.0774468085106381</v>
      </c>
      <c r="AH194" s="90">
        <f t="shared" si="1"/>
        <v>1.1363636363636365</v>
      </c>
      <c r="AI194" s="90">
        <f t="shared" si="1"/>
        <v>1.6203059805285118</v>
      </c>
      <c r="AJ194" s="90">
        <f t="shared" si="1"/>
        <v>1.8717948717948718</v>
      </c>
      <c r="AK194" s="90">
        <f t="shared" si="1"/>
        <v>1.7115384615384615</v>
      </c>
      <c r="AL194" s="90">
        <f t="shared" si="1"/>
        <v>2</v>
      </c>
      <c r="AM194" s="284">
        <f t="shared" ref="AM194" si="21">SUM(AM115,AM117,AM118,AM112,AM140,AM116)</f>
        <v>0</v>
      </c>
    </row>
    <row r="195" spans="7:39">
      <c r="G195">
        <v>11</v>
      </c>
      <c r="H195" s="175" t="s">
        <v>552</v>
      </c>
      <c r="J195" s="284">
        <f t="shared" ref="J195:AC195" si="22">SUM(J141,J135,J143,J142)</f>
        <v>2971</v>
      </c>
      <c r="K195" s="284">
        <f t="shared" si="22"/>
        <v>2962</v>
      </c>
      <c r="L195" s="284">
        <f t="shared" si="22"/>
        <v>2890</v>
      </c>
      <c r="M195" s="284">
        <f t="shared" si="22"/>
        <v>1657</v>
      </c>
      <c r="N195" s="284">
        <f t="shared" si="22"/>
        <v>384</v>
      </c>
      <c r="O195" s="284">
        <f t="shared" si="22"/>
        <v>766</v>
      </c>
      <c r="P195" s="284">
        <f t="shared" si="22"/>
        <v>83</v>
      </c>
      <c r="Q195" s="284">
        <f t="shared" si="22"/>
        <v>72</v>
      </c>
      <c r="R195" s="284">
        <f t="shared" si="22"/>
        <v>9</v>
      </c>
      <c r="S195" s="284">
        <f t="shared" si="22"/>
        <v>0</v>
      </c>
      <c r="T195" s="284">
        <f t="shared" si="22"/>
        <v>5715</v>
      </c>
      <c r="U195" s="284">
        <f t="shared" si="22"/>
        <v>5696</v>
      </c>
      <c r="V195" s="284">
        <f t="shared" si="22"/>
        <v>5582</v>
      </c>
      <c r="W195" s="284">
        <f t="shared" si="22"/>
        <v>3564</v>
      </c>
      <c r="X195" s="284">
        <f t="shared" si="22"/>
        <v>610</v>
      </c>
      <c r="Y195" s="284">
        <f t="shared" si="22"/>
        <v>1249</v>
      </c>
      <c r="Z195" s="284">
        <f t="shared" si="22"/>
        <v>159</v>
      </c>
      <c r="AA195" s="284">
        <f t="shared" si="22"/>
        <v>114</v>
      </c>
      <c r="AB195" s="284">
        <f t="shared" si="22"/>
        <v>19</v>
      </c>
      <c r="AC195" s="284">
        <f t="shared" si="22"/>
        <v>0</v>
      </c>
      <c r="AD195" s="90">
        <f t="shared" si="4"/>
        <v>1.9235947492426793</v>
      </c>
      <c r="AE195" s="90">
        <f t="shared" si="1"/>
        <v>1.9230249831195139</v>
      </c>
      <c r="AF195" s="90">
        <f t="shared" si="1"/>
        <v>1.9314878892733565</v>
      </c>
      <c r="AG195" s="90">
        <f t="shared" si="1"/>
        <v>2.1508750754375376</v>
      </c>
      <c r="AH195" s="90">
        <f t="shared" si="1"/>
        <v>1.5885416666666667</v>
      </c>
      <c r="AI195" s="90">
        <f t="shared" si="1"/>
        <v>1.6305483028720626</v>
      </c>
      <c r="AJ195" s="90">
        <f t="shared" si="1"/>
        <v>1.9156626506024097</v>
      </c>
      <c r="AK195" s="90">
        <f t="shared" si="1"/>
        <v>1.5833333333333333</v>
      </c>
      <c r="AL195" s="90">
        <f t="shared" si="1"/>
        <v>2.1111111111111112</v>
      </c>
      <c r="AM195" s="284">
        <f t="shared" ref="AM195" si="23">SUM(AM141,AM135,AM143,AM142)</f>
        <v>0</v>
      </c>
    </row>
    <row r="196" spans="7:39">
      <c r="G196">
        <v>12</v>
      </c>
      <c r="H196" s="175" t="s">
        <v>553</v>
      </c>
      <c r="J196" s="284">
        <f t="shared" ref="J196:AC196" si="24">SUM(J121,J132,J127)</f>
        <v>3312</v>
      </c>
      <c r="K196" s="284">
        <f t="shared" si="24"/>
        <v>3294</v>
      </c>
      <c r="L196" s="284">
        <f t="shared" si="24"/>
        <v>3211</v>
      </c>
      <c r="M196" s="284">
        <f t="shared" si="24"/>
        <v>2497</v>
      </c>
      <c r="N196" s="284">
        <f t="shared" si="24"/>
        <v>30</v>
      </c>
      <c r="O196" s="284">
        <f t="shared" si="24"/>
        <v>642</v>
      </c>
      <c r="P196" s="284">
        <f t="shared" si="24"/>
        <v>42</v>
      </c>
      <c r="Q196" s="284">
        <f t="shared" si="24"/>
        <v>83</v>
      </c>
      <c r="R196" s="284">
        <f t="shared" si="24"/>
        <v>18</v>
      </c>
      <c r="S196" s="284">
        <f t="shared" si="24"/>
        <v>0</v>
      </c>
      <c r="T196" s="284">
        <f t="shared" si="24"/>
        <v>6830</v>
      </c>
      <c r="U196" s="284">
        <f t="shared" si="24"/>
        <v>6787</v>
      </c>
      <c r="V196" s="284">
        <f t="shared" si="24"/>
        <v>6640</v>
      </c>
      <c r="W196" s="284">
        <f t="shared" si="24"/>
        <v>5296</v>
      </c>
      <c r="X196" s="284">
        <f t="shared" si="24"/>
        <v>61</v>
      </c>
      <c r="Y196" s="284">
        <f t="shared" si="24"/>
        <v>1198</v>
      </c>
      <c r="Z196" s="284">
        <f t="shared" si="24"/>
        <v>85</v>
      </c>
      <c r="AA196" s="284">
        <f t="shared" si="24"/>
        <v>147</v>
      </c>
      <c r="AB196" s="284">
        <f t="shared" si="24"/>
        <v>43</v>
      </c>
      <c r="AC196" s="284">
        <f t="shared" si="24"/>
        <v>0</v>
      </c>
      <c r="AD196" s="90">
        <f t="shared" si="4"/>
        <v>2.0621980676328504</v>
      </c>
      <c r="AE196" s="90">
        <f t="shared" si="1"/>
        <v>2.0604128718882819</v>
      </c>
      <c r="AF196" s="90">
        <f t="shared" si="1"/>
        <v>2.067891622547493</v>
      </c>
      <c r="AG196" s="90">
        <f t="shared" si="1"/>
        <v>2.1209451341609933</v>
      </c>
      <c r="AH196" s="90">
        <f t="shared" si="1"/>
        <v>2.0333333333333332</v>
      </c>
      <c r="AI196" s="90">
        <f t="shared" si="1"/>
        <v>1.8660436137071652</v>
      </c>
      <c r="AJ196" s="90">
        <f t="shared" si="1"/>
        <v>2.0238095238095237</v>
      </c>
      <c r="AK196" s="90">
        <f t="shared" si="1"/>
        <v>1.7710843373493976</v>
      </c>
      <c r="AL196" s="90">
        <f t="shared" si="1"/>
        <v>2.3888888888888888</v>
      </c>
      <c r="AM196" s="284">
        <f t="shared" ref="AM196" si="25">SUM(AM121,AM132,AM127)</f>
        <v>0</v>
      </c>
    </row>
    <row r="197" spans="7:39">
      <c r="G197">
        <v>13</v>
      </c>
      <c r="H197" s="175" t="s">
        <v>554</v>
      </c>
      <c r="J197" s="284">
        <f t="shared" ref="J197:AC197" si="26">SUM(J36,J25)</f>
        <v>2991</v>
      </c>
      <c r="K197" s="284">
        <f t="shared" si="26"/>
        <v>2964</v>
      </c>
      <c r="L197" s="284">
        <f t="shared" si="26"/>
        <v>2895</v>
      </c>
      <c r="M197" s="284">
        <f t="shared" si="26"/>
        <v>2373</v>
      </c>
      <c r="N197" s="284">
        <f t="shared" si="26"/>
        <v>227</v>
      </c>
      <c r="O197" s="284">
        <f t="shared" si="26"/>
        <v>276</v>
      </c>
      <c r="P197" s="284">
        <f t="shared" si="26"/>
        <v>19</v>
      </c>
      <c r="Q197" s="284">
        <f t="shared" si="26"/>
        <v>69</v>
      </c>
      <c r="R197" s="284">
        <f t="shared" si="26"/>
        <v>27</v>
      </c>
      <c r="S197" s="284">
        <f t="shared" si="26"/>
        <v>0</v>
      </c>
      <c r="T197" s="284">
        <f t="shared" si="26"/>
        <v>6710</v>
      </c>
      <c r="U197" s="284">
        <f t="shared" si="26"/>
        <v>6667</v>
      </c>
      <c r="V197" s="284">
        <f t="shared" si="26"/>
        <v>6531</v>
      </c>
      <c r="W197" s="284">
        <f t="shared" si="26"/>
        <v>5563</v>
      </c>
      <c r="X197" s="284">
        <f t="shared" si="26"/>
        <v>346</v>
      </c>
      <c r="Y197" s="284">
        <f t="shared" si="26"/>
        <v>583</v>
      </c>
      <c r="Z197" s="284">
        <f t="shared" si="26"/>
        <v>39</v>
      </c>
      <c r="AA197" s="284">
        <f t="shared" si="26"/>
        <v>136</v>
      </c>
      <c r="AB197" s="284">
        <f t="shared" si="26"/>
        <v>43</v>
      </c>
      <c r="AC197" s="284">
        <f t="shared" si="26"/>
        <v>0</v>
      </c>
      <c r="AD197" s="90">
        <f t="shared" si="4"/>
        <v>2.2433968572383818</v>
      </c>
      <c r="AE197" s="90">
        <f t="shared" si="1"/>
        <v>2.2493252361673415</v>
      </c>
      <c r="AF197" s="90">
        <f t="shared" si="1"/>
        <v>2.255958549222798</v>
      </c>
      <c r="AG197" s="90">
        <f t="shared" si="1"/>
        <v>2.344289928360725</v>
      </c>
      <c r="AH197" s="90">
        <f t="shared" si="1"/>
        <v>1.5242290748898679</v>
      </c>
      <c r="AI197" s="90">
        <f t="shared" si="1"/>
        <v>2.11231884057971</v>
      </c>
      <c r="AJ197" s="90">
        <f t="shared" si="1"/>
        <v>2.0526315789473686</v>
      </c>
      <c r="AK197" s="90">
        <f t="shared" si="1"/>
        <v>1.9710144927536233</v>
      </c>
      <c r="AL197" s="90">
        <f t="shared" si="1"/>
        <v>1.5925925925925926</v>
      </c>
      <c r="AM197" s="284">
        <f t="shared" ref="AM197" si="27">SUM(AM36,AM25)</f>
        <v>0</v>
      </c>
    </row>
    <row r="198" spans="7:39">
      <c r="G198">
        <v>14</v>
      </c>
      <c r="H198" s="175" t="s">
        <v>555</v>
      </c>
      <c r="J198" s="284">
        <f>SUM(J56,J51,J60,J183)</f>
        <v>3166</v>
      </c>
      <c r="K198" s="284">
        <f>SUM(K56,K51,K60,K183)</f>
        <v>3148</v>
      </c>
      <c r="L198" s="284">
        <f t="shared" ref="L198:AB198" si="28">SUM(L56,L51,L60,L183)</f>
        <v>3090</v>
      </c>
      <c r="M198" s="284">
        <f t="shared" si="28"/>
        <v>2315</v>
      </c>
      <c r="N198" s="284">
        <f t="shared" si="28"/>
        <v>468</v>
      </c>
      <c r="O198" s="284">
        <f t="shared" si="28"/>
        <v>285</v>
      </c>
      <c r="P198" s="284">
        <f t="shared" si="28"/>
        <v>22</v>
      </c>
      <c r="Q198" s="284">
        <f t="shared" si="28"/>
        <v>58</v>
      </c>
      <c r="R198" s="284">
        <f t="shared" si="28"/>
        <v>18</v>
      </c>
      <c r="S198" s="284">
        <f t="shared" si="28"/>
        <v>0</v>
      </c>
      <c r="T198" s="284">
        <f t="shared" si="28"/>
        <v>6719</v>
      </c>
      <c r="U198" s="284">
        <f t="shared" si="28"/>
        <v>6683</v>
      </c>
      <c r="V198" s="284">
        <f t="shared" si="28"/>
        <v>6580</v>
      </c>
      <c r="W198" s="284">
        <f t="shared" si="28"/>
        <v>5134</v>
      </c>
      <c r="X198" s="284">
        <f t="shared" si="28"/>
        <v>871</v>
      </c>
      <c r="Y198" s="284">
        <f t="shared" si="28"/>
        <v>545</v>
      </c>
      <c r="Z198" s="284">
        <f t="shared" si="28"/>
        <v>30</v>
      </c>
      <c r="AA198" s="284">
        <f t="shared" si="28"/>
        <v>103</v>
      </c>
      <c r="AB198" s="284">
        <f t="shared" si="28"/>
        <v>36</v>
      </c>
      <c r="AC198" s="284">
        <f>SUM(AC56,AC51,AC60,AC183)</f>
        <v>0</v>
      </c>
      <c r="AD198" s="90">
        <f t="shared" si="4"/>
        <v>2.1222362602653191</v>
      </c>
      <c r="AE198" s="90">
        <f t="shared" si="1"/>
        <v>2.1229351969504449</v>
      </c>
      <c r="AF198" s="90">
        <f t="shared" si="1"/>
        <v>2.1294498381877021</v>
      </c>
      <c r="AG198" s="90">
        <f t="shared" si="1"/>
        <v>2.2177105831533477</v>
      </c>
      <c r="AH198" s="90">
        <f t="shared" si="1"/>
        <v>1.8611111111111112</v>
      </c>
      <c r="AI198" s="90">
        <f t="shared" si="1"/>
        <v>1.9122807017543859</v>
      </c>
      <c r="AJ198" s="90">
        <f t="shared" si="1"/>
        <v>1.3636363636363635</v>
      </c>
      <c r="AK198" s="90">
        <f t="shared" si="1"/>
        <v>1.7758620689655173</v>
      </c>
      <c r="AL198" s="90">
        <f t="shared" si="1"/>
        <v>2</v>
      </c>
      <c r="AM198" s="284">
        <f t="shared" ref="AM198" si="29">SUM(AM56,AM51,AM60)</f>
        <v>0</v>
      </c>
    </row>
    <row r="199" spans="7:39">
      <c r="G199">
        <v>15</v>
      </c>
      <c r="H199" s="175" t="s">
        <v>556</v>
      </c>
      <c r="J199" s="284">
        <f t="shared" ref="J199:AC199" si="30">SUM(J144,J145,J151)</f>
        <v>5512</v>
      </c>
      <c r="K199" s="284">
        <f t="shared" si="30"/>
        <v>5462</v>
      </c>
      <c r="L199" s="284">
        <f t="shared" si="30"/>
        <v>5375</v>
      </c>
      <c r="M199" s="284">
        <f t="shared" si="30"/>
        <v>4145</v>
      </c>
      <c r="N199" s="284">
        <f t="shared" si="30"/>
        <v>399</v>
      </c>
      <c r="O199" s="284">
        <f t="shared" si="30"/>
        <v>792</v>
      </c>
      <c r="P199" s="284">
        <f t="shared" si="30"/>
        <v>39</v>
      </c>
      <c r="Q199" s="284">
        <f t="shared" si="30"/>
        <v>87</v>
      </c>
      <c r="R199" s="284">
        <f t="shared" si="30"/>
        <v>50</v>
      </c>
      <c r="S199" s="284">
        <f t="shared" si="30"/>
        <v>0</v>
      </c>
      <c r="T199" s="284">
        <f t="shared" si="30"/>
        <v>12425</v>
      </c>
      <c r="U199" s="284">
        <f t="shared" si="30"/>
        <v>12341</v>
      </c>
      <c r="V199" s="284">
        <f t="shared" si="30"/>
        <v>12181</v>
      </c>
      <c r="W199" s="284">
        <f t="shared" si="30"/>
        <v>9699</v>
      </c>
      <c r="X199" s="284">
        <f t="shared" si="30"/>
        <v>832</v>
      </c>
      <c r="Y199" s="284">
        <f t="shared" si="30"/>
        <v>1575</v>
      </c>
      <c r="Z199" s="284">
        <f t="shared" si="30"/>
        <v>75</v>
      </c>
      <c r="AA199" s="284">
        <f t="shared" si="30"/>
        <v>160</v>
      </c>
      <c r="AB199" s="284">
        <f t="shared" si="30"/>
        <v>84</v>
      </c>
      <c r="AC199" s="284">
        <f t="shared" si="30"/>
        <v>0</v>
      </c>
      <c r="AD199" s="90">
        <f t="shared" si="4"/>
        <v>2.2541727140783743</v>
      </c>
      <c r="AE199" s="90">
        <f t="shared" si="1"/>
        <v>2.2594287806664224</v>
      </c>
      <c r="AF199" s="90">
        <f t="shared" si="1"/>
        <v>2.2662325581395351</v>
      </c>
      <c r="AG199" s="90">
        <f t="shared" si="1"/>
        <v>2.3399276236429434</v>
      </c>
      <c r="AH199" s="90">
        <f t="shared" si="1"/>
        <v>2.0852130325814535</v>
      </c>
      <c r="AI199" s="90">
        <f t="shared" si="1"/>
        <v>1.9886363636363635</v>
      </c>
      <c r="AJ199" s="90">
        <f t="shared" si="1"/>
        <v>1.9230769230769231</v>
      </c>
      <c r="AK199" s="90">
        <f t="shared" si="1"/>
        <v>1.8390804597701149</v>
      </c>
      <c r="AL199" s="90">
        <f t="shared" si="1"/>
        <v>1.68</v>
      </c>
      <c r="AM199" s="284">
        <f t="shared" ref="AM199" si="31">SUM(AM144,AM145,AM151)</f>
        <v>0</v>
      </c>
    </row>
    <row r="200" spans="7:39">
      <c r="G200">
        <v>16</v>
      </c>
      <c r="H200" s="175" t="s">
        <v>557</v>
      </c>
      <c r="J200" s="284">
        <f t="shared" ref="J200:AC200" si="32">SUM(J156,J165,J171,J161)</f>
        <v>4719</v>
      </c>
      <c r="K200" s="284">
        <f t="shared" si="32"/>
        <v>4694</v>
      </c>
      <c r="L200" s="284">
        <f t="shared" si="32"/>
        <v>4610</v>
      </c>
      <c r="M200" s="284">
        <f t="shared" si="32"/>
        <v>3245</v>
      </c>
      <c r="N200" s="284">
        <f t="shared" si="32"/>
        <v>495</v>
      </c>
      <c r="O200" s="284">
        <f t="shared" si="32"/>
        <v>803</v>
      </c>
      <c r="P200" s="284">
        <f t="shared" si="32"/>
        <v>67</v>
      </c>
      <c r="Q200" s="284">
        <f t="shared" si="32"/>
        <v>84</v>
      </c>
      <c r="R200" s="284">
        <f t="shared" si="32"/>
        <v>25</v>
      </c>
      <c r="S200" s="284">
        <f t="shared" si="32"/>
        <v>0</v>
      </c>
      <c r="T200" s="284">
        <f t="shared" si="32"/>
        <v>10457</v>
      </c>
      <c r="U200" s="284">
        <f t="shared" si="32"/>
        <v>10401</v>
      </c>
      <c r="V200" s="284">
        <f t="shared" si="32"/>
        <v>10245</v>
      </c>
      <c r="W200" s="284">
        <f t="shared" si="32"/>
        <v>7665</v>
      </c>
      <c r="X200" s="284">
        <f t="shared" si="32"/>
        <v>931</v>
      </c>
      <c r="Y200" s="284">
        <f t="shared" si="32"/>
        <v>1493</v>
      </c>
      <c r="Z200" s="284">
        <f t="shared" si="32"/>
        <v>156</v>
      </c>
      <c r="AA200" s="284">
        <f t="shared" si="32"/>
        <v>156</v>
      </c>
      <c r="AB200" s="284">
        <f t="shared" si="32"/>
        <v>56</v>
      </c>
      <c r="AC200" s="284">
        <f t="shared" si="32"/>
        <v>0</v>
      </c>
      <c r="AD200" s="90">
        <f t="shared" si="4"/>
        <v>2.2159355795719433</v>
      </c>
      <c r="AE200" s="90">
        <f t="shared" si="1"/>
        <v>2.215807413719642</v>
      </c>
      <c r="AF200" s="90">
        <f t="shared" si="1"/>
        <v>2.2223427331887202</v>
      </c>
      <c r="AG200" s="90">
        <f t="shared" si="1"/>
        <v>2.3620955315870571</v>
      </c>
      <c r="AH200" s="90">
        <f t="shared" si="1"/>
        <v>1.8808080808080807</v>
      </c>
      <c r="AI200" s="90">
        <f t="shared" si="1"/>
        <v>1.8592777085927772</v>
      </c>
      <c r="AJ200" s="90">
        <f t="shared" si="1"/>
        <v>2.3283582089552239</v>
      </c>
      <c r="AK200" s="90">
        <f t="shared" si="1"/>
        <v>1.8571428571428572</v>
      </c>
      <c r="AL200" s="90">
        <f t="shared" si="1"/>
        <v>2.2400000000000002</v>
      </c>
      <c r="AM200" s="284">
        <f t="shared" ref="AM200" si="33">SUM(AM156,AM165,AM171,AM161)</f>
        <v>0</v>
      </c>
    </row>
    <row r="201" spans="7:39">
      <c r="G201">
        <v>17</v>
      </c>
      <c r="H201" s="175" t="s">
        <v>558</v>
      </c>
      <c r="J201" s="284">
        <f t="shared" ref="J201:AC201" si="34">SUM(J172,J177,J176,J175,J174,J173)</f>
        <v>4900</v>
      </c>
      <c r="K201" s="284">
        <f t="shared" si="34"/>
        <v>4823</v>
      </c>
      <c r="L201" s="284">
        <f t="shared" si="34"/>
        <v>4651</v>
      </c>
      <c r="M201" s="284">
        <f t="shared" si="34"/>
        <v>3689</v>
      </c>
      <c r="N201" s="284">
        <f t="shared" si="34"/>
        <v>182</v>
      </c>
      <c r="O201" s="284">
        <f t="shared" si="34"/>
        <v>740</v>
      </c>
      <c r="P201" s="284">
        <f t="shared" si="34"/>
        <v>40</v>
      </c>
      <c r="Q201" s="284">
        <f t="shared" si="34"/>
        <v>172</v>
      </c>
      <c r="R201" s="284">
        <f t="shared" si="34"/>
        <v>77</v>
      </c>
      <c r="S201" s="284">
        <f t="shared" si="34"/>
        <v>0</v>
      </c>
      <c r="T201" s="284">
        <f t="shared" si="34"/>
        <v>10443</v>
      </c>
      <c r="U201" s="284">
        <f t="shared" si="34"/>
        <v>10351</v>
      </c>
      <c r="V201" s="284">
        <f t="shared" si="34"/>
        <v>10036</v>
      </c>
      <c r="W201" s="284">
        <f t="shared" si="34"/>
        <v>8421</v>
      </c>
      <c r="X201" s="284">
        <f t="shared" si="34"/>
        <v>379</v>
      </c>
      <c r="Y201" s="284">
        <f t="shared" si="34"/>
        <v>1166</v>
      </c>
      <c r="Z201" s="284">
        <f t="shared" si="34"/>
        <v>70</v>
      </c>
      <c r="AA201" s="284">
        <f t="shared" si="34"/>
        <v>315</v>
      </c>
      <c r="AB201" s="284">
        <f t="shared" si="34"/>
        <v>92</v>
      </c>
      <c r="AC201" s="284">
        <f t="shared" si="34"/>
        <v>0</v>
      </c>
      <c r="AD201" s="90">
        <f t="shared" si="4"/>
        <v>2.1312244897959185</v>
      </c>
      <c r="AE201" s="90">
        <f t="shared" si="4"/>
        <v>2.1461745801368441</v>
      </c>
      <c r="AF201" s="90">
        <f t="shared" si="4"/>
        <v>2.1578155235433241</v>
      </c>
      <c r="AG201" s="90">
        <f t="shared" si="4"/>
        <v>2.2827324478178368</v>
      </c>
      <c r="AH201" s="90">
        <f t="shared" si="4"/>
        <v>2.0824175824175826</v>
      </c>
      <c r="AI201" s="90">
        <f t="shared" si="4"/>
        <v>1.5756756756756756</v>
      </c>
      <c r="AJ201" s="90">
        <f t="shared" si="4"/>
        <v>1.75</v>
      </c>
      <c r="AK201" s="90">
        <f t="shared" si="4"/>
        <v>1.8313953488372092</v>
      </c>
      <c r="AL201" s="90">
        <f t="shared" si="4"/>
        <v>1.1948051948051948</v>
      </c>
      <c r="AM201" s="284">
        <f t="shared" ref="AM201" si="35">SUM(AM172,AM177,AM176,AM175,AM174,AM173)</f>
        <v>0</v>
      </c>
    </row>
    <row r="202" spans="7:39">
      <c r="G202">
        <v>18</v>
      </c>
      <c r="H202" s="175" t="s">
        <v>559</v>
      </c>
      <c r="J202" s="284">
        <f t="shared" ref="J202:AC202" si="36">SUM(J19,J15,J11,J7)</f>
        <v>1714</v>
      </c>
      <c r="K202" s="284">
        <f t="shared" si="36"/>
        <v>1700</v>
      </c>
      <c r="L202" s="284">
        <f t="shared" si="36"/>
        <v>1659</v>
      </c>
      <c r="M202" s="284">
        <f t="shared" si="36"/>
        <v>1246</v>
      </c>
      <c r="N202" s="284">
        <f t="shared" si="36"/>
        <v>343</v>
      </c>
      <c r="O202" s="284">
        <f t="shared" si="36"/>
        <v>65</v>
      </c>
      <c r="P202" s="284">
        <f t="shared" si="36"/>
        <v>5</v>
      </c>
      <c r="Q202" s="284">
        <f t="shared" si="36"/>
        <v>41</v>
      </c>
      <c r="R202" s="284">
        <f t="shared" si="36"/>
        <v>14</v>
      </c>
      <c r="S202" s="284">
        <f t="shared" si="36"/>
        <v>0</v>
      </c>
      <c r="T202" s="284">
        <f t="shared" si="36"/>
        <v>3458</v>
      </c>
      <c r="U202" s="284">
        <f t="shared" si="36"/>
        <v>3429</v>
      </c>
      <c r="V202" s="284">
        <f t="shared" si="36"/>
        <v>3356</v>
      </c>
      <c r="W202" s="284">
        <f t="shared" si="36"/>
        <v>2660</v>
      </c>
      <c r="X202" s="284">
        <f t="shared" si="36"/>
        <v>549</v>
      </c>
      <c r="Y202" s="284">
        <f t="shared" si="36"/>
        <v>140</v>
      </c>
      <c r="Z202" s="284">
        <f t="shared" si="36"/>
        <v>7</v>
      </c>
      <c r="AA202" s="284">
        <f t="shared" si="36"/>
        <v>73</v>
      </c>
      <c r="AB202" s="284">
        <f t="shared" si="36"/>
        <v>29</v>
      </c>
      <c r="AC202" s="284">
        <f t="shared" si="36"/>
        <v>0</v>
      </c>
      <c r="AD202" s="90">
        <f t="shared" si="4"/>
        <v>2.0175029171528589</v>
      </c>
      <c r="AE202" s="90">
        <f t="shared" si="4"/>
        <v>2.0170588235294118</v>
      </c>
      <c r="AF202" s="90">
        <f t="shared" si="4"/>
        <v>2.0229053646775164</v>
      </c>
      <c r="AG202" s="90">
        <f t="shared" si="4"/>
        <v>2.1348314606741572</v>
      </c>
      <c r="AH202" s="90">
        <f t="shared" si="4"/>
        <v>1.6005830903790088</v>
      </c>
      <c r="AI202" s="90">
        <f t="shared" si="4"/>
        <v>2.1538461538461537</v>
      </c>
      <c r="AJ202" s="90">
        <f t="shared" si="4"/>
        <v>1.4</v>
      </c>
      <c r="AK202" s="90">
        <f t="shared" si="4"/>
        <v>1.7804878048780488</v>
      </c>
      <c r="AL202" s="90">
        <f t="shared" si="4"/>
        <v>2.0714285714285716</v>
      </c>
      <c r="AM202" s="284">
        <f t="shared" ref="AM202" si="37">SUM(AM19,AM15,AM11,AM7)</f>
        <v>0</v>
      </c>
    </row>
    <row r="203" spans="7:39">
      <c r="H203" s="176" t="s">
        <v>560</v>
      </c>
      <c r="J203" s="284">
        <f t="shared" ref="J203:AC203" si="38">SUM(J185:J202)</f>
        <v>52615</v>
      </c>
      <c r="K203" s="284">
        <f t="shared" si="38"/>
        <v>52205</v>
      </c>
      <c r="L203" s="284">
        <f t="shared" si="38"/>
        <v>51087</v>
      </c>
      <c r="M203" s="284">
        <f t="shared" si="38"/>
        <v>34426</v>
      </c>
      <c r="N203" s="284">
        <f t="shared" si="38"/>
        <v>3337</v>
      </c>
      <c r="O203" s="284">
        <f t="shared" si="38"/>
        <v>12503</v>
      </c>
      <c r="P203" s="284">
        <f t="shared" si="38"/>
        <v>821</v>
      </c>
      <c r="Q203" s="284">
        <f t="shared" si="38"/>
        <v>1118</v>
      </c>
      <c r="R203" s="284">
        <f t="shared" si="38"/>
        <v>410</v>
      </c>
      <c r="S203" s="285">
        <f t="shared" si="38"/>
        <v>0</v>
      </c>
      <c r="T203" s="285">
        <f t="shared" si="38"/>
        <v>106082</v>
      </c>
      <c r="U203" s="285">
        <f t="shared" si="38"/>
        <v>105369</v>
      </c>
      <c r="V203" s="285">
        <f t="shared" si="38"/>
        <v>103452</v>
      </c>
      <c r="W203" s="285">
        <f t="shared" si="38"/>
        <v>75811</v>
      </c>
      <c r="X203" s="285">
        <f t="shared" si="38"/>
        <v>6017</v>
      </c>
      <c r="Y203" s="285">
        <f t="shared" si="38"/>
        <v>20163</v>
      </c>
      <c r="Z203" s="285">
        <f t="shared" si="38"/>
        <v>1461</v>
      </c>
      <c r="AA203" s="285">
        <f t="shared" si="38"/>
        <v>1917</v>
      </c>
      <c r="AB203" s="285">
        <f t="shared" si="38"/>
        <v>713</v>
      </c>
      <c r="AC203" s="285">
        <f t="shared" si="38"/>
        <v>0</v>
      </c>
      <c r="AD203" s="90">
        <f t="shared" si="4"/>
        <v>2.0161931008267606</v>
      </c>
      <c r="AE203" s="90">
        <f t="shared" si="4"/>
        <v>2.018369887941768</v>
      </c>
      <c r="AF203" s="90">
        <f t="shared" si="4"/>
        <v>2.0250161489224263</v>
      </c>
      <c r="AG203" s="90">
        <f t="shared" si="4"/>
        <v>2.2021437285772381</v>
      </c>
      <c r="AH203" s="90">
        <f t="shared" si="4"/>
        <v>1.8031165717710518</v>
      </c>
      <c r="AI203" s="90">
        <f t="shared" si="4"/>
        <v>1.6126529632888107</v>
      </c>
      <c r="AJ203" s="90">
        <f t="shared" si="4"/>
        <v>1.779537149817296</v>
      </c>
      <c r="AK203" s="90">
        <f t="shared" si="4"/>
        <v>1.7146690518783543</v>
      </c>
      <c r="AL203" s="90">
        <f t="shared" si="4"/>
        <v>1.7390243902439024</v>
      </c>
      <c r="AM203" s="285">
        <f t="shared" ref="AM203" si="39">SUM(AM185:AM202)</f>
        <v>0</v>
      </c>
    </row>
    <row r="204" spans="7:39">
      <c r="H204" s="178" t="s">
        <v>561</v>
      </c>
      <c r="J204" s="90">
        <f t="shared" ref="J204:AC204" si="40">J6-J203</f>
        <v>0</v>
      </c>
      <c r="K204" s="90">
        <f t="shared" si="40"/>
        <v>0</v>
      </c>
      <c r="L204" s="90">
        <f t="shared" si="40"/>
        <v>0</v>
      </c>
      <c r="M204" s="90">
        <f t="shared" si="40"/>
        <v>0</v>
      </c>
      <c r="N204" s="90">
        <f t="shared" si="40"/>
        <v>0</v>
      </c>
      <c r="O204" s="90">
        <f t="shared" si="40"/>
        <v>0</v>
      </c>
      <c r="P204" s="90">
        <f t="shared" si="40"/>
        <v>0</v>
      </c>
      <c r="Q204" s="90">
        <f t="shared" si="40"/>
        <v>0</v>
      </c>
      <c r="R204" s="90">
        <f t="shared" si="40"/>
        <v>0</v>
      </c>
      <c r="S204" s="90" t="e">
        <f t="shared" si="40"/>
        <v>#VALUE!</v>
      </c>
      <c r="T204" s="90">
        <f t="shared" si="40"/>
        <v>0</v>
      </c>
      <c r="U204" s="90">
        <f t="shared" si="40"/>
        <v>0</v>
      </c>
      <c r="V204" s="90">
        <f t="shared" si="40"/>
        <v>0</v>
      </c>
      <c r="W204" s="90">
        <f t="shared" si="40"/>
        <v>0</v>
      </c>
      <c r="X204" s="90">
        <f t="shared" si="40"/>
        <v>0</v>
      </c>
      <c r="Y204" s="90">
        <f t="shared" si="40"/>
        <v>0</v>
      </c>
      <c r="Z204" s="90">
        <f t="shared" si="40"/>
        <v>0</v>
      </c>
      <c r="AA204" s="90">
        <f t="shared" si="40"/>
        <v>0</v>
      </c>
      <c r="AB204" s="90">
        <f t="shared" si="40"/>
        <v>0</v>
      </c>
      <c r="AC204" s="90" t="e">
        <f t="shared" si="40"/>
        <v>#VALUE!</v>
      </c>
      <c r="AD204" s="90" t="s">
        <v>588</v>
      </c>
      <c r="AE204" s="90" t="s">
        <v>588</v>
      </c>
      <c r="AF204" s="90" t="s">
        <v>588</v>
      </c>
      <c r="AG204" s="90" t="s">
        <v>588</v>
      </c>
      <c r="AH204" s="90" t="s">
        <v>588</v>
      </c>
      <c r="AI204" s="90" t="s">
        <v>588</v>
      </c>
      <c r="AJ204" s="90" t="s">
        <v>588</v>
      </c>
      <c r="AK204" s="90" t="s">
        <v>588</v>
      </c>
      <c r="AL204" s="90" t="s">
        <v>588</v>
      </c>
      <c r="AM204" s="90" t="e">
        <f t="shared" ref="AM204" si="41">AM6-AM203</f>
        <v>#VALUE!</v>
      </c>
    </row>
  </sheetData>
  <phoneticPr fontId="1"/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S2639"/>
  <sheetViews>
    <sheetView tabSelected="1" zoomScale="80" zoomScaleNormal="80" workbookViewId="0">
      <selection activeCell="T13" sqref="T13"/>
    </sheetView>
  </sheetViews>
  <sheetFormatPr defaultRowHeight="10.5"/>
  <cols>
    <col min="1" max="1" width="1.625" style="137" customWidth="1"/>
    <col min="2" max="2" width="11.625" style="137" customWidth="1"/>
    <col min="3" max="7" width="7.625" style="137" customWidth="1"/>
    <col min="8" max="8" width="9.375" style="137" customWidth="1"/>
    <col min="9" max="9" width="9.375" style="137" bestFit="1" customWidth="1"/>
    <col min="10" max="10" width="2.625" style="137" customWidth="1"/>
    <col min="11" max="11" width="11.625" style="137" customWidth="1"/>
    <col min="12" max="15" width="7.625" style="137" customWidth="1"/>
    <col min="16" max="16" width="7.625" style="167" customWidth="1"/>
    <col min="17" max="18" width="9.375" style="137" customWidth="1"/>
    <col min="19" max="19" width="1.625" style="137" customWidth="1"/>
    <col min="20" max="257" width="9" style="137"/>
    <col min="258" max="258" width="9.625" style="137" customWidth="1"/>
    <col min="259" max="261" width="0" style="137" hidden="1" customWidth="1"/>
    <col min="262" max="265" width="6.625" style="137" customWidth="1"/>
    <col min="266" max="266" width="4.625" style="137" customWidth="1"/>
    <col min="267" max="267" width="9.75" style="137" customWidth="1"/>
    <col min="268" max="270" width="0" style="137" hidden="1" customWidth="1"/>
    <col min="271" max="274" width="6.625" style="137" customWidth="1"/>
    <col min="275" max="513" width="9" style="137"/>
    <col min="514" max="514" width="9.625" style="137" customWidth="1"/>
    <col min="515" max="517" width="0" style="137" hidden="1" customWidth="1"/>
    <col min="518" max="521" width="6.625" style="137" customWidth="1"/>
    <col min="522" max="522" width="4.625" style="137" customWidth="1"/>
    <col min="523" max="523" width="9.75" style="137" customWidth="1"/>
    <col min="524" max="526" width="0" style="137" hidden="1" customWidth="1"/>
    <col min="527" max="530" width="6.625" style="137" customWidth="1"/>
    <col min="531" max="769" width="9" style="137"/>
    <col min="770" max="770" width="9.625" style="137" customWidth="1"/>
    <col min="771" max="773" width="0" style="137" hidden="1" customWidth="1"/>
    <col min="774" max="777" width="6.625" style="137" customWidth="1"/>
    <col min="778" max="778" width="4.625" style="137" customWidth="1"/>
    <col min="779" max="779" width="9.75" style="137" customWidth="1"/>
    <col min="780" max="782" width="0" style="137" hidden="1" customWidth="1"/>
    <col min="783" max="786" width="6.625" style="137" customWidth="1"/>
    <col min="787" max="1025" width="9" style="137"/>
    <col min="1026" max="1026" width="9.625" style="137" customWidth="1"/>
    <col min="1027" max="1029" width="0" style="137" hidden="1" customWidth="1"/>
    <col min="1030" max="1033" width="6.625" style="137" customWidth="1"/>
    <col min="1034" max="1034" width="4.625" style="137" customWidth="1"/>
    <col min="1035" max="1035" width="9.75" style="137" customWidth="1"/>
    <col min="1036" max="1038" width="0" style="137" hidden="1" customWidth="1"/>
    <col min="1039" max="1042" width="6.625" style="137" customWidth="1"/>
    <col min="1043" max="1281" width="9" style="137"/>
    <col min="1282" max="1282" width="9.625" style="137" customWidth="1"/>
    <col min="1283" max="1285" width="0" style="137" hidden="1" customWidth="1"/>
    <col min="1286" max="1289" width="6.625" style="137" customWidth="1"/>
    <col min="1290" max="1290" width="4.625" style="137" customWidth="1"/>
    <col min="1291" max="1291" width="9.75" style="137" customWidth="1"/>
    <col min="1292" max="1294" width="0" style="137" hidden="1" customWidth="1"/>
    <col min="1295" max="1298" width="6.625" style="137" customWidth="1"/>
    <col min="1299" max="1537" width="9" style="137"/>
    <col min="1538" max="1538" width="9.625" style="137" customWidth="1"/>
    <col min="1539" max="1541" width="0" style="137" hidden="1" customWidth="1"/>
    <col min="1542" max="1545" width="6.625" style="137" customWidth="1"/>
    <col min="1546" max="1546" width="4.625" style="137" customWidth="1"/>
    <col min="1547" max="1547" width="9.75" style="137" customWidth="1"/>
    <col min="1548" max="1550" width="0" style="137" hidden="1" customWidth="1"/>
    <col min="1551" max="1554" width="6.625" style="137" customWidth="1"/>
    <col min="1555" max="1793" width="9" style="137"/>
    <col min="1794" max="1794" width="9.625" style="137" customWidth="1"/>
    <col min="1795" max="1797" width="0" style="137" hidden="1" customWidth="1"/>
    <col min="1798" max="1801" width="6.625" style="137" customWidth="1"/>
    <col min="1802" max="1802" width="4.625" style="137" customWidth="1"/>
    <col min="1803" max="1803" width="9.75" style="137" customWidth="1"/>
    <col min="1804" max="1806" width="0" style="137" hidden="1" customWidth="1"/>
    <col min="1807" max="1810" width="6.625" style="137" customWidth="1"/>
    <col min="1811" max="2049" width="9" style="137"/>
    <col min="2050" max="2050" width="9.625" style="137" customWidth="1"/>
    <col min="2051" max="2053" width="0" style="137" hidden="1" customWidth="1"/>
    <col min="2054" max="2057" width="6.625" style="137" customWidth="1"/>
    <col min="2058" max="2058" width="4.625" style="137" customWidth="1"/>
    <col min="2059" max="2059" width="9.75" style="137" customWidth="1"/>
    <col min="2060" max="2062" width="0" style="137" hidden="1" customWidth="1"/>
    <col min="2063" max="2066" width="6.625" style="137" customWidth="1"/>
    <col min="2067" max="2305" width="9" style="137"/>
    <col min="2306" max="2306" width="9.625" style="137" customWidth="1"/>
    <col min="2307" max="2309" width="0" style="137" hidden="1" customWidth="1"/>
    <col min="2310" max="2313" width="6.625" style="137" customWidth="1"/>
    <col min="2314" max="2314" width="4.625" style="137" customWidth="1"/>
    <col min="2315" max="2315" width="9.75" style="137" customWidth="1"/>
    <col min="2316" max="2318" width="0" style="137" hidden="1" customWidth="1"/>
    <col min="2319" max="2322" width="6.625" style="137" customWidth="1"/>
    <col min="2323" max="2561" width="9" style="137"/>
    <col min="2562" max="2562" width="9.625" style="137" customWidth="1"/>
    <col min="2563" max="2565" width="0" style="137" hidden="1" customWidth="1"/>
    <col min="2566" max="2569" width="6.625" style="137" customWidth="1"/>
    <col min="2570" max="2570" width="4.625" style="137" customWidth="1"/>
    <col min="2571" max="2571" width="9.75" style="137" customWidth="1"/>
    <col min="2572" max="2574" width="0" style="137" hidden="1" customWidth="1"/>
    <col min="2575" max="2578" width="6.625" style="137" customWidth="1"/>
    <col min="2579" max="2817" width="9" style="137"/>
    <col min="2818" max="2818" width="9.625" style="137" customWidth="1"/>
    <col min="2819" max="2821" width="0" style="137" hidden="1" customWidth="1"/>
    <col min="2822" max="2825" width="6.625" style="137" customWidth="1"/>
    <col min="2826" max="2826" width="4.625" style="137" customWidth="1"/>
    <col min="2827" max="2827" width="9.75" style="137" customWidth="1"/>
    <col min="2828" max="2830" width="0" style="137" hidden="1" customWidth="1"/>
    <col min="2831" max="2834" width="6.625" style="137" customWidth="1"/>
    <col min="2835" max="3073" width="9" style="137"/>
    <col min="3074" max="3074" width="9.625" style="137" customWidth="1"/>
    <col min="3075" max="3077" width="0" style="137" hidden="1" customWidth="1"/>
    <col min="3078" max="3081" width="6.625" style="137" customWidth="1"/>
    <col min="3082" max="3082" width="4.625" style="137" customWidth="1"/>
    <col min="3083" max="3083" width="9.75" style="137" customWidth="1"/>
    <col min="3084" max="3086" width="0" style="137" hidden="1" customWidth="1"/>
    <col min="3087" max="3090" width="6.625" style="137" customWidth="1"/>
    <col min="3091" max="3329" width="9" style="137"/>
    <col min="3330" max="3330" width="9.625" style="137" customWidth="1"/>
    <col min="3331" max="3333" width="0" style="137" hidden="1" customWidth="1"/>
    <col min="3334" max="3337" width="6.625" style="137" customWidth="1"/>
    <col min="3338" max="3338" width="4.625" style="137" customWidth="1"/>
    <col min="3339" max="3339" width="9.75" style="137" customWidth="1"/>
    <col min="3340" max="3342" width="0" style="137" hidden="1" customWidth="1"/>
    <col min="3343" max="3346" width="6.625" style="137" customWidth="1"/>
    <col min="3347" max="3585" width="9" style="137"/>
    <col min="3586" max="3586" width="9.625" style="137" customWidth="1"/>
    <col min="3587" max="3589" width="0" style="137" hidden="1" customWidth="1"/>
    <col min="3590" max="3593" width="6.625" style="137" customWidth="1"/>
    <col min="3594" max="3594" width="4.625" style="137" customWidth="1"/>
    <col min="3595" max="3595" width="9.75" style="137" customWidth="1"/>
    <col min="3596" max="3598" width="0" style="137" hidden="1" customWidth="1"/>
    <col min="3599" max="3602" width="6.625" style="137" customWidth="1"/>
    <col min="3603" max="3841" width="9" style="137"/>
    <col min="3842" max="3842" width="9.625" style="137" customWidth="1"/>
    <col min="3843" max="3845" width="0" style="137" hidden="1" customWidth="1"/>
    <col min="3846" max="3849" width="6.625" style="137" customWidth="1"/>
    <col min="3850" max="3850" width="4.625" style="137" customWidth="1"/>
    <col min="3851" max="3851" width="9.75" style="137" customWidth="1"/>
    <col min="3852" max="3854" width="0" style="137" hidden="1" customWidth="1"/>
    <col min="3855" max="3858" width="6.625" style="137" customWidth="1"/>
    <col min="3859" max="4097" width="9" style="137"/>
    <col min="4098" max="4098" width="9.625" style="137" customWidth="1"/>
    <col min="4099" max="4101" width="0" style="137" hidden="1" customWidth="1"/>
    <col min="4102" max="4105" width="6.625" style="137" customWidth="1"/>
    <col min="4106" max="4106" width="4.625" style="137" customWidth="1"/>
    <col min="4107" max="4107" width="9.75" style="137" customWidth="1"/>
    <col min="4108" max="4110" width="0" style="137" hidden="1" customWidth="1"/>
    <col min="4111" max="4114" width="6.625" style="137" customWidth="1"/>
    <col min="4115" max="4353" width="9" style="137"/>
    <col min="4354" max="4354" width="9.625" style="137" customWidth="1"/>
    <col min="4355" max="4357" width="0" style="137" hidden="1" customWidth="1"/>
    <col min="4358" max="4361" width="6.625" style="137" customWidth="1"/>
    <col min="4362" max="4362" width="4.625" style="137" customWidth="1"/>
    <col min="4363" max="4363" width="9.75" style="137" customWidth="1"/>
    <col min="4364" max="4366" width="0" style="137" hidden="1" customWidth="1"/>
    <col min="4367" max="4370" width="6.625" style="137" customWidth="1"/>
    <col min="4371" max="4609" width="9" style="137"/>
    <col min="4610" max="4610" width="9.625" style="137" customWidth="1"/>
    <col min="4611" max="4613" width="0" style="137" hidden="1" customWidth="1"/>
    <col min="4614" max="4617" width="6.625" style="137" customWidth="1"/>
    <col min="4618" max="4618" width="4.625" style="137" customWidth="1"/>
    <col min="4619" max="4619" width="9.75" style="137" customWidth="1"/>
    <col min="4620" max="4622" width="0" style="137" hidden="1" customWidth="1"/>
    <col min="4623" max="4626" width="6.625" style="137" customWidth="1"/>
    <col min="4627" max="4865" width="9" style="137"/>
    <col min="4866" max="4866" width="9.625" style="137" customWidth="1"/>
    <col min="4867" max="4869" width="0" style="137" hidden="1" customWidth="1"/>
    <col min="4870" max="4873" width="6.625" style="137" customWidth="1"/>
    <col min="4874" max="4874" width="4.625" style="137" customWidth="1"/>
    <col min="4875" max="4875" width="9.75" style="137" customWidth="1"/>
    <col min="4876" max="4878" width="0" style="137" hidden="1" customWidth="1"/>
    <col min="4879" max="4882" width="6.625" style="137" customWidth="1"/>
    <col min="4883" max="5121" width="9" style="137"/>
    <col min="5122" max="5122" width="9.625" style="137" customWidth="1"/>
    <col min="5123" max="5125" width="0" style="137" hidden="1" customWidth="1"/>
    <col min="5126" max="5129" width="6.625" style="137" customWidth="1"/>
    <col min="5130" max="5130" width="4.625" style="137" customWidth="1"/>
    <col min="5131" max="5131" width="9.75" style="137" customWidth="1"/>
    <col min="5132" max="5134" width="0" style="137" hidden="1" customWidth="1"/>
    <col min="5135" max="5138" width="6.625" style="137" customWidth="1"/>
    <col min="5139" max="5377" width="9" style="137"/>
    <col min="5378" max="5378" width="9.625" style="137" customWidth="1"/>
    <col min="5379" max="5381" width="0" style="137" hidden="1" customWidth="1"/>
    <col min="5382" max="5385" width="6.625" style="137" customWidth="1"/>
    <col min="5386" max="5386" width="4.625" style="137" customWidth="1"/>
    <col min="5387" max="5387" width="9.75" style="137" customWidth="1"/>
    <col min="5388" max="5390" width="0" style="137" hidden="1" customWidth="1"/>
    <col min="5391" max="5394" width="6.625" style="137" customWidth="1"/>
    <col min="5395" max="5633" width="9" style="137"/>
    <col min="5634" max="5634" width="9.625" style="137" customWidth="1"/>
    <col min="5635" max="5637" width="0" style="137" hidden="1" customWidth="1"/>
    <col min="5638" max="5641" width="6.625" style="137" customWidth="1"/>
    <col min="5642" max="5642" width="4.625" style="137" customWidth="1"/>
    <col min="5643" max="5643" width="9.75" style="137" customWidth="1"/>
    <col min="5644" max="5646" width="0" style="137" hidden="1" customWidth="1"/>
    <col min="5647" max="5650" width="6.625" style="137" customWidth="1"/>
    <col min="5651" max="5889" width="9" style="137"/>
    <col min="5890" max="5890" width="9.625" style="137" customWidth="1"/>
    <col min="5891" max="5893" width="0" style="137" hidden="1" customWidth="1"/>
    <col min="5894" max="5897" width="6.625" style="137" customWidth="1"/>
    <col min="5898" max="5898" width="4.625" style="137" customWidth="1"/>
    <col min="5899" max="5899" width="9.75" style="137" customWidth="1"/>
    <col min="5900" max="5902" width="0" style="137" hidden="1" customWidth="1"/>
    <col min="5903" max="5906" width="6.625" style="137" customWidth="1"/>
    <col min="5907" max="6145" width="9" style="137"/>
    <col min="6146" max="6146" width="9.625" style="137" customWidth="1"/>
    <col min="6147" max="6149" width="0" style="137" hidden="1" customWidth="1"/>
    <col min="6150" max="6153" width="6.625" style="137" customWidth="1"/>
    <col min="6154" max="6154" width="4.625" style="137" customWidth="1"/>
    <col min="6155" max="6155" width="9.75" style="137" customWidth="1"/>
    <col min="6156" max="6158" width="0" style="137" hidden="1" customWidth="1"/>
    <col min="6159" max="6162" width="6.625" style="137" customWidth="1"/>
    <col min="6163" max="6401" width="9" style="137"/>
    <col min="6402" max="6402" width="9.625" style="137" customWidth="1"/>
    <col min="6403" max="6405" width="0" style="137" hidden="1" customWidth="1"/>
    <col min="6406" max="6409" width="6.625" style="137" customWidth="1"/>
    <col min="6410" max="6410" width="4.625" style="137" customWidth="1"/>
    <col min="6411" max="6411" width="9.75" style="137" customWidth="1"/>
    <col min="6412" max="6414" width="0" style="137" hidden="1" customWidth="1"/>
    <col min="6415" max="6418" width="6.625" style="137" customWidth="1"/>
    <col min="6419" max="6657" width="9" style="137"/>
    <col min="6658" max="6658" width="9.625" style="137" customWidth="1"/>
    <col min="6659" max="6661" width="0" style="137" hidden="1" customWidth="1"/>
    <col min="6662" max="6665" width="6.625" style="137" customWidth="1"/>
    <col min="6666" max="6666" width="4.625" style="137" customWidth="1"/>
    <col min="6667" max="6667" width="9.75" style="137" customWidth="1"/>
    <col min="6668" max="6670" width="0" style="137" hidden="1" customWidth="1"/>
    <col min="6671" max="6674" width="6.625" style="137" customWidth="1"/>
    <col min="6675" max="6913" width="9" style="137"/>
    <col min="6914" max="6914" width="9.625" style="137" customWidth="1"/>
    <col min="6915" max="6917" width="0" style="137" hidden="1" customWidth="1"/>
    <col min="6918" max="6921" width="6.625" style="137" customWidth="1"/>
    <col min="6922" max="6922" width="4.625" style="137" customWidth="1"/>
    <col min="6923" max="6923" width="9.75" style="137" customWidth="1"/>
    <col min="6924" max="6926" width="0" style="137" hidden="1" customWidth="1"/>
    <col min="6927" max="6930" width="6.625" style="137" customWidth="1"/>
    <col min="6931" max="7169" width="9" style="137"/>
    <col min="7170" max="7170" width="9.625" style="137" customWidth="1"/>
    <col min="7171" max="7173" width="0" style="137" hidden="1" customWidth="1"/>
    <col min="7174" max="7177" width="6.625" style="137" customWidth="1"/>
    <col min="7178" max="7178" width="4.625" style="137" customWidth="1"/>
    <col min="7179" max="7179" width="9.75" style="137" customWidth="1"/>
    <col min="7180" max="7182" width="0" style="137" hidden="1" customWidth="1"/>
    <col min="7183" max="7186" width="6.625" style="137" customWidth="1"/>
    <col min="7187" max="7425" width="9" style="137"/>
    <col min="7426" max="7426" width="9.625" style="137" customWidth="1"/>
    <col min="7427" max="7429" width="0" style="137" hidden="1" customWidth="1"/>
    <col min="7430" max="7433" width="6.625" style="137" customWidth="1"/>
    <col min="7434" max="7434" width="4.625" style="137" customWidth="1"/>
    <col min="7435" max="7435" width="9.75" style="137" customWidth="1"/>
    <col min="7436" max="7438" width="0" style="137" hidden="1" customWidth="1"/>
    <col min="7439" max="7442" width="6.625" style="137" customWidth="1"/>
    <col min="7443" max="7681" width="9" style="137"/>
    <col min="7682" max="7682" width="9.625" style="137" customWidth="1"/>
    <col min="7683" max="7685" width="0" style="137" hidden="1" customWidth="1"/>
    <col min="7686" max="7689" width="6.625" style="137" customWidth="1"/>
    <col min="7690" max="7690" width="4.625" style="137" customWidth="1"/>
    <col min="7691" max="7691" width="9.75" style="137" customWidth="1"/>
    <col min="7692" max="7694" width="0" style="137" hidden="1" customWidth="1"/>
    <col min="7695" max="7698" width="6.625" style="137" customWidth="1"/>
    <col min="7699" max="7937" width="9" style="137"/>
    <col min="7938" max="7938" width="9.625" style="137" customWidth="1"/>
    <col min="7939" max="7941" width="0" style="137" hidden="1" customWidth="1"/>
    <col min="7942" max="7945" width="6.625" style="137" customWidth="1"/>
    <col min="7946" max="7946" width="4.625" style="137" customWidth="1"/>
    <col min="7947" max="7947" width="9.75" style="137" customWidth="1"/>
    <col min="7948" max="7950" width="0" style="137" hidden="1" customWidth="1"/>
    <col min="7951" max="7954" width="6.625" style="137" customWidth="1"/>
    <col min="7955" max="8193" width="9" style="137"/>
    <col min="8194" max="8194" width="9.625" style="137" customWidth="1"/>
    <col min="8195" max="8197" width="0" style="137" hidden="1" customWidth="1"/>
    <col min="8198" max="8201" width="6.625" style="137" customWidth="1"/>
    <col min="8202" max="8202" width="4.625" style="137" customWidth="1"/>
    <col min="8203" max="8203" width="9.75" style="137" customWidth="1"/>
    <col min="8204" max="8206" width="0" style="137" hidden="1" customWidth="1"/>
    <col min="8207" max="8210" width="6.625" style="137" customWidth="1"/>
    <col min="8211" max="8449" width="9" style="137"/>
    <col min="8450" max="8450" width="9.625" style="137" customWidth="1"/>
    <col min="8451" max="8453" width="0" style="137" hidden="1" customWidth="1"/>
    <col min="8454" max="8457" width="6.625" style="137" customWidth="1"/>
    <col min="8458" max="8458" width="4.625" style="137" customWidth="1"/>
    <col min="8459" max="8459" width="9.75" style="137" customWidth="1"/>
    <col min="8460" max="8462" width="0" style="137" hidden="1" customWidth="1"/>
    <col min="8463" max="8466" width="6.625" style="137" customWidth="1"/>
    <col min="8467" max="8705" width="9" style="137"/>
    <col min="8706" max="8706" width="9.625" style="137" customWidth="1"/>
    <col min="8707" max="8709" width="0" style="137" hidden="1" customWidth="1"/>
    <col min="8710" max="8713" width="6.625" style="137" customWidth="1"/>
    <col min="8714" max="8714" width="4.625" style="137" customWidth="1"/>
    <col min="8715" max="8715" width="9.75" style="137" customWidth="1"/>
    <col min="8716" max="8718" width="0" style="137" hidden="1" customWidth="1"/>
    <col min="8719" max="8722" width="6.625" style="137" customWidth="1"/>
    <col min="8723" max="8961" width="9" style="137"/>
    <col min="8962" max="8962" width="9.625" style="137" customWidth="1"/>
    <col min="8963" max="8965" width="0" style="137" hidden="1" customWidth="1"/>
    <col min="8966" max="8969" width="6.625" style="137" customWidth="1"/>
    <col min="8970" max="8970" width="4.625" style="137" customWidth="1"/>
    <col min="8971" max="8971" width="9.75" style="137" customWidth="1"/>
    <col min="8972" max="8974" width="0" style="137" hidden="1" customWidth="1"/>
    <col min="8975" max="8978" width="6.625" style="137" customWidth="1"/>
    <col min="8979" max="9217" width="9" style="137"/>
    <col min="9218" max="9218" width="9.625" style="137" customWidth="1"/>
    <col min="9219" max="9221" width="0" style="137" hidden="1" customWidth="1"/>
    <col min="9222" max="9225" width="6.625" style="137" customWidth="1"/>
    <col min="9226" max="9226" width="4.625" style="137" customWidth="1"/>
    <col min="9227" max="9227" width="9.75" style="137" customWidth="1"/>
    <col min="9228" max="9230" width="0" style="137" hidden="1" customWidth="1"/>
    <col min="9231" max="9234" width="6.625" style="137" customWidth="1"/>
    <col min="9235" max="9473" width="9" style="137"/>
    <col min="9474" max="9474" width="9.625" style="137" customWidth="1"/>
    <col min="9475" max="9477" width="0" style="137" hidden="1" customWidth="1"/>
    <col min="9478" max="9481" width="6.625" style="137" customWidth="1"/>
    <col min="9482" max="9482" width="4.625" style="137" customWidth="1"/>
    <col min="9483" max="9483" width="9.75" style="137" customWidth="1"/>
    <col min="9484" max="9486" width="0" style="137" hidden="1" customWidth="1"/>
    <col min="9487" max="9490" width="6.625" style="137" customWidth="1"/>
    <col min="9491" max="9729" width="9" style="137"/>
    <col min="9730" max="9730" width="9.625" style="137" customWidth="1"/>
    <col min="9731" max="9733" width="0" style="137" hidden="1" customWidth="1"/>
    <col min="9734" max="9737" width="6.625" style="137" customWidth="1"/>
    <col min="9738" max="9738" width="4.625" style="137" customWidth="1"/>
    <col min="9739" max="9739" width="9.75" style="137" customWidth="1"/>
    <col min="9740" max="9742" width="0" style="137" hidden="1" customWidth="1"/>
    <col min="9743" max="9746" width="6.625" style="137" customWidth="1"/>
    <col min="9747" max="9985" width="9" style="137"/>
    <col min="9986" max="9986" width="9.625" style="137" customWidth="1"/>
    <col min="9987" max="9989" width="0" style="137" hidden="1" customWidth="1"/>
    <col min="9990" max="9993" width="6.625" style="137" customWidth="1"/>
    <col min="9994" max="9994" width="4.625" style="137" customWidth="1"/>
    <col min="9995" max="9995" width="9.75" style="137" customWidth="1"/>
    <col min="9996" max="9998" width="0" style="137" hidden="1" customWidth="1"/>
    <col min="9999" max="10002" width="6.625" style="137" customWidth="1"/>
    <col min="10003" max="10241" width="9" style="137"/>
    <col min="10242" max="10242" width="9.625" style="137" customWidth="1"/>
    <col min="10243" max="10245" width="0" style="137" hidden="1" customWidth="1"/>
    <col min="10246" max="10249" width="6.625" style="137" customWidth="1"/>
    <col min="10250" max="10250" width="4.625" style="137" customWidth="1"/>
    <col min="10251" max="10251" width="9.75" style="137" customWidth="1"/>
    <col min="10252" max="10254" width="0" style="137" hidden="1" customWidth="1"/>
    <col min="10255" max="10258" width="6.625" style="137" customWidth="1"/>
    <col min="10259" max="10497" width="9" style="137"/>
    <col min="10498" max="10498" width="9.625" style="137" customWidth="1"/>
    <col min="10499" max="10501" width="0" style="137" hidden="1" customWidth="1"/>
    <col min="10502" max="10505" width="6.625" style="137" customWidth="1"/>
    <col min="10506" max="10506" width="4.625" style="137" customWidth="1"/>
    <col min="10507" max="10507" width="9.75" style="137" customWidth="1"/>
    <col min="10508" max="10510" width="0" style="137" hidden="1" customWidth="1"/>
    <col min="10511" max="10514" width="6.625" style="137" customWidth="1"/>
    <col min="10515" max="10753" width="9" style="137"/>
    <col min="10754" max="10754" width="9.625" style="137" customWidth="1"/>
    <col min="10755" max="10757" width="0" style="137" hidden="1" customWidth="1"/>
    <col min="10758" max="10761" width="6.625" style="137" customWidth="1"/>
    <col min="10762" max="10762" width="4.625" style="137" customWidth="1"/>
    <col min="10763" max="10763" width="9.75" style="137" customWidth="1"/>
    <col min="10764" max="10766" width="0" style="137" hidden="1" customWidth="1"/>
    <col min="10767" max="10770" width="6.625" style="137" customWidth="1"/>
    <col min="10771" max="11009" width="9" style="137"/>
    <col min="11010" max="11010" width="9.625" style="137" customWidth="1"/>
    <col min="11011" max="11013" width="0" style="137" hidden="1" customWidth="1"/>
    <col min="11014" max="11017" width="6.625" style="137" customWidth="1"/>
    <col min="11018" max="11018" width="4.625" style="137" customWidth="1"/>
    <col min="11019" max="11019" width="9.75" style="137" customWidth="1"/>
    <col min="11020" max="11022" width="0" style="137" hidden="1" customWidth="1"/>
    <col min="11023" max="11026" width="6.625" style="137" customWidth="1"/>
    <col min="11027" max="11265" width="9" style="137"/>
    <col min="11266" max="11266" width="9.625" style="137" customWidth="1"/>
    <col min="11267" max="11269" width="0" style="137" hidden="1" customWidth="1"/>
    <col min="11270" max="11273" width="6.625" style="137" customWidth="1"/>
    <col min="11274" max="11274" width="4.625" style="137" customWidth="1"/>
    <col min="11275" max="11275" width="9.75" style="137" customWidth="1"/>
    <col min="11276" max="11278" width="0" style="137" hidden="1" customWidth="1"/>
    <col min="11279" max="11282" width="6.625" style="137" customWidth="1"/>
    <col min="11283" max="11521" width="9" style="137"/>
    <col min="11522" max="11522" width="9.625" style="137" customWidth="1"/>
    <col min="11523" max="11525" width="0" style="137" hidden="1" customWidth="1"/>
    <col min="11526" max="11529" width="6.625" style="137" customWidth="1"/>
    <col min="11530" max="11530" width="4.625" style="137" customWidth="1"/>
    <col min="11531" max="11531" width="9.75" style="137" customWidth="1"/>
    <col min="11532" max="11534" width="0" style="137" hidden="1" customWidth="1"/>
    <col min="11535" max="11538" width="6.625" style="137" customWidth="1"/>
    <col min="11539" max="11777" width="9" style="137"/>
    <col min="11778" max="11778" width="9.625" style="137" customWidth="1"/>
    <col min="11779" max="11781" width="0" style="137" hidden="1" customWidth="1"/>
    <col min="11782" max="11785" width="6.625" style="137" customWidth="1"/>
    <col min="11786" max="11786" width="4.625" style="137" customWidth="1"/>
    <col min="11787" max="11787" width="9.75" style="137" customWidth="1"/>
    <col min="11788" max="11790" width="0" style="137" hidden="1" customWidth="1"/>
    <col min="11791" max="11794" width="6.625" style="137" customWidth="1"/>
    <col min="11795" max="12033" width="9" style="137"/>
    <col min="12034" max="12034" width="9.625" style="137" customWidth="1"/>
    <col min="12035" max="12037" width="0" style="137" hidden="1" customWidth="1"/>
    <col min="12038" max="12041" width="6.625" style="137" customWidth="1"/>
    <col min="12042" max="12042" width="4.625" style="137" customWidth="1"/>
    <col min="12043" max="12043" width="9.75" style="137" customWidth="1"/>
    <col min="12044" max="12046" width="0" style="137" hidden="1" customWidth="1"/>
    <col min="12047" max="12050" width="6.625" style="137" customWidth="1"/>
    <col min="12051" max="12289" width="9" style="137"/>
    <col min="12290" max="12290" width="9.625" style="137" customWidth="1"/>
    <col min="12291" max="12293" width="0" style="137" hidden="1" customWidth="1"/>
    <col min="12294" max="12297" width="6.625" style="137" customWidth="1"/>
    <col min="12298" max="12298" width="4.625" style="137" customWidth="1"/>
    <col min="12299" max="12299" width="9.75" style="137" customWidth="1"/>
    <col min="12300" max="12302" width="0" style="137" hidden="1" customWidth="1"/>
    <col min="12303" max="12306" width="6.625" style="137" customWidth="1"/>
    <col min="12307" max="12545" width="9" style="137"/>
    <col min="12546" max="12546" width="9.625" style="137" customWidth="1"/>
    <col min="12547" max="12549" width="0" style="137" hidden="1" customWidth="1"/>
    <col min="12550" max="12553" width="6.625" style="137" customWidth="1"/>
    <col min="12554" max="12554" width="4.625" style="137" customWidth="1"/>
    <col min="12555" max="12555" width="9.75" style="137" customWidth="1"/>
    <col min="12556" max="12558" width="0" style="137" hidden="1" customWidth="1"/>
    <col min="12559" max="12562" width="6.625" style="137" customWidth="1"/>
    <col min="12563" max="12801" width="9" style="137"/>
    <col min="12802" max="12802" width="9.625" style="137" customWidth="1"/>
    <col min="12803" max="12805" width="0" style="137" hidden="1" customWidth="1"/>
    <col min="12806" max="12809" width="6.625" style="137" customWidth="1"/>
    <col min="12810" max="12810" width="4.625" style="137" customWidth="1"/>
    <col min="12811" max="12811" width="9.75" style="137" customWidth="1"/>
    <col min="12812" max="12814" width="0" style="137" hidden="1" customWidth="1"/>
    <col min="12815" max="12818" width="6.625" style="137" customWidth="1"/>
    <col min="12819" max="13057" width="9" style="137"/>
    <col min="13058" max="13058" width="9.625" style="137" customWidth="1"/>
    <col min="13059" max="13061" width="0" style="137" hidden="1" customWidth="1"/>
    <col min="13062" max="13065" width="6.625" style="137" customWidth="1"/>
    <col min="13066" max="13066" width="4.625" style="137" customWidth="1"/>
    <col min="13067" max="13067" width="9.75" style="137" customWidth="1"/>
    <col min="13068" max="13070" width="0" style="137" hidden="1" customWidth="1"/>
    <col min="13071" max="13074" width="6.625" style="137" customWidth="1"/>
    <col min="13075" max="13313" width="9" style="137"/>
    <col min="13314" max="13314" width="9.625" style="137" customWidth="1"/>
    <col min="13315" max="13317" width="0" style="137" hidden="1" customWidth="1"/>
    <col min="13318" max="13321" width="6.625" style="137" customWidth="1"/>
    <col min="13322" max="13322" width="4.625" style="137" customWidth="1"/>
    <col min="13323" max="13323" width="9.75" style="137" customWidth="1"/>
    <col min="13324" max="13326" width="0" style="137" hidden="1" customWidth="1"/>
    <col min="13327" max="13330" width="6.625" style="137" customWidth="1"/>
    <col min="13331" max="13569" width="9" style="137"/>
    <col min="13570" max="13570" width="9.625" style="137" customWidth="1"/>
    <col min="13571" max="13573" width="0" style="137" hidden="1" customWidth="1"/>
    <col min="13574" max="13577" width="6.625" style="137" customWidth="1"/>
    <col min="13578" max="13578" width="4.625" style="137" customWidth="1"/>
    <col min="13579" max="13579" width="9.75" style="137" customWidth="1"/>
    <col min="13580" max="13582" width="0" style="137" hidden="1" customWidth="1"/>
    <col min="13583" max="13586" width="6.625" style="137" customWidth="1"/>
    <col min="13587" max="13825" width="9" style="137"/>
    <col min="13826" max="13826" width="9.625" style="137" customWidth="1"/>
    <col min="13827" max="13829" width="0" style="137" hidden="1" customWidth="1"/>
    <col min="13830" max="13833" width="6.625" style="137" customWidth="1"/>
    <col min="13834" max="13834" width="4.625" style="137" customWidth="1"/>
    <col min="13835" max="13835" width="9.75" style="137" customWidth="1"/>
    <col min="13836" max="13838" width="0" style="137" hidden="1" customWidth="1"/>
    <col min="13839" max="13842" width="6.625" style="137" customWidth="1"/>
    <col min="13843" max="14081" width="9" style="137"/>
    <col min="14082" max="14082" width="9.625" style="137" customWidth="1"/>
    <col min="14083" max="14085" width="0" style="137" hidden="1" customWidth="1"/>
    <col min="14086" max="14089" width="6.625" style="137" customWidth="1"/>
    <col min="14090" max="14090" width="4.625" style="137" customWidth="1"/>
    <col min="14091" max="14091" width="9.75" style="137" customWidth="1"/>
    <col min="14092" max="14094" width="0" style="137" hidden="1" customWidth="1"/>
    <col min="14095" max="14098" width="6.625" style="137" customWidth="1"/>
    <col min="14099" max="14337" width="9" style="137"/>
    <col min="14338" max="14338" width="9.625" style="137" customWidth="1"/>
    <col min="14339" max="14341" width="0" style="137" hidden="1" customWidth="1"/>
    <col min="14342" max="14345" width="6.625" style="137" customWidth="1"/>
    <col min="14346" max="14346" width="4.625" style="137" customWidth="1"/>
    <col min="14347" max="14347" width="9.75" style="137" customWidth="1"/>
    <col min="14348" max="14350" width="0" style="137" hidden="1" customWidth="1"/>
    <col min="14351" max="14354" width="6.625" style="137" customWidth="1"/>
    <col min="14355" max="14593" width="9" style="137"/>
    <col min="14594" max="14594" width="9.625" style="137" customWidth="1"/>
    <col min="14595" max="14597" width="0" style="137" hidden="1" customWidth="1"/>
    <col min="14598" max="14601" width="6.625" style="137" customWidth="1"/>
    <col min="14602" max="14602" width="4.625" style="137" customWidth="1"/>
    <col min="14603" max="14603" width="9.75" style="137" customWidth="1"/>
    <col min="14604" max="14606" width="0" style="137" hidden="1" customWidth="1"/>
    <col min="14607" max="14610" width="6.625" style="137" customWidth="1"/>
    <col min="14611" max="14849" width="9" style="137"/>
    <col min="14850" max="14850" width="9.625" style="137" customWidth="1"/>
    <col min="14851" max="14853" width="0" style="137" hidden="1" customWidth="1"/>
    <col min="14854" max="14857" width="6.625" style="137" customWidth="1"/>
    <col min="14858" max="14858" width="4.625" style="137" customWidth="1"/>
    <col min="14859" max="14859" width="9.75" style="137" customWidth="1"/>
    <col min="14860" max="14862" width="0" style="137" hidden="1" customWidth="1"/>
    <col min="14863" max="14866" width="6.625" style="137" customWidth="1"/>
    <col min="14867" max="15105" width="9" style="137"/>
    <col min="15106" max="15106" width="9.625" style="137" customWidth="1"/>
    <col min="15107" max="15109" width="0" style="137" hidden="1" customWidth="1"/>
    <col min="15110" max="15113" width="6.625" style="137" customWidth="1"/>
    <col min="15114" max="15114" width="4.625" style="137" customWidth="1"/>
    <col min="15115" max="15115" width="9.75" style="137" customWidth="1"/>
    <col min="15116" max="15118" width="0" style="137" hidden="1" customWidth="1"/>
    <col min="15119" max="15122" width="6.625" style="137" customWidth="1"/>
    <col min="15123" max="15361" width="9" style="137"/>
    <col min="15362" max="15362" width="9.625" style="137" customWidth="1"/>
    <col min="15363" max="15365" width="0" style="137" hidden="1" customWidth="1"/>
    <col min="15366" max="15369" width="6.625" style="137" customWidth="1"/>
    <col min="15370" max="15370" width="4.625" style="137" customWidth="1"/>
    <col min="15371" max="15371" width="9.75" style="137" customWidth="1"/>
    <col min="15372" max="15374" width="0" style="137" hidden="1" customWidth="1"/>
    <col min="15375" max="15378" width="6.625" style="137" customWidth="1"/>
    <col min="15379" max="15617" width="9" style="137"/>
    <col min="15618" max="15618" width="9.625" style="137" customWidth="1"/>
    <col min="15619" max="15621" width="0" style="137" hidden="1" customWidth="1"/>
    <col min="15622" max="15625" width="6.625" style="137" customWidth="1"/>
    <col min="15626" max="15626" width="4.625" style="137" customWidth="1"/>
    <col min="15627" max="15627" width="9.75" style="137" customWidth="1"/>
    <col min="15628" max="15630" width="0" style="137" hidden="1" customWidth="1"/>
    <col min="15631" max="15634" width="6.625" style="137" customWidth="1"/>
    <col min="15635" max="15873" width="9" style="137"/>
    <col min="15874" max="15874" width="9.625" style="137" customWidth="1"/>
    <col min="15875" max="15877" width="0" style="137" hidden="1" customWidth="1"/>
    <col min="15878" max="15881" width="6.625" style="137" customWidth="1"/>
    <col min="15882" max="15882" width="4.625" style="137" customWidth="1"/>
    <col min="15883" max="15883" width="9.75" style="137" customWidth="1"/>
    <col min="15884" max="15886" width="0" style="137" hidden="1" customWidth="1"/>
    <col min="15887" max="15890" width="6.625" style="137" customWidth="1"/>
    <col min="15891" max="16129" width="9" style="137"/>
    <col min="16130" max="16130" width="9.625" style="137" customWidth="1"/>
    <col min="16131" max="16133" width="0" style="137" hidden="1" customWidth="1"/>
    <col min="16134" max="16137" width="6.625" style="137" customWidth="1"/>
    <col min="16138" max="16138" width="4.625" style="137" customWidth="1"/>
    <col min="16139" max="16139" width="9.75" style="137" customWidth="1"/>
    <col min="16140" max="16142" width="0" style="137" hidden="1" customWidth="1"/>
    <col min="16143" max="16146" width="6.625" style="137" customWidth="1"/>
    <col min="16147" max="16384" width="9" style="137"/>
  </cols>
  <sheetData>
    <row r="1" spans="1:19" ht="18" customHeight="1">
      <c r="B1" s="494" t="s">
        <v>806</v>
      </c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136"/>
    </row>
    <row r="2" spans="1:19" s="139" customFormat="1" ht="14.45" customHeight="1">
      <c r="A2" s="138"/>
      <c r="B2" s="138" t="s">
        <v>85</v>
      </c>
      <c r="C2" s="138"/>
      <c r="D2" s="138"/>
      <c r="E2" s="138"/>
      <c r="F2" s="138"/>
      <c r="G2" s="138"/>
      <c r="H2" s="138"/>
      <c r="I2" s="138"/>
      <c r="J2" s="138"/>
      <c r="K2" s="138" t="s">
        <v>89</v>
      </c>
      <c r="L2" s="138"/>
      <c r="M2" s="138"/>
      <c r="N2" s="138"/>
      <c r="O2" s="138"/>
      <c r="P2" s="138"/>
      <c r="Q2" s="138"/>
      <c r="R2" s="138"/>
      <c r="S2" s="138"/>
    </row>
    <row r="3" spans="1:19" s="145" customFormat="1" ht="14.45" customHeight="1">
      <c r="A3" s="160"/>
      <c r="B3" s="491" t="s">
        <v>335</v>
      </c>
      <c r="C3" s="140"/>
      <c r="D3" s="140"/>
      <c r="E3" s="140"/>
      <c r="F3" s="140"/>
      <c r="G3" s="140"/>
      <c r="H3" s="141"/>
      <c r="I3" s="141"/>
      <c r="J3" s="142"/>
      <c r="K3" s="491" t="s">
        <v>335</v>
      </c>
      <c r="L3" s="140"/>
      <c r="M3" s="140"/>
      <c r="N3" s="140"/>
      <c r="O3" s="140"/>
      <c r="P3" s="143"/>
      <c r="Q3" s="141"/>
      <c r="R3" s="141"/>
      <c r="S3" s="144"/>
    </row>
    <row r="4" spans="1:19" s="145" customFormat="1" ht="14.45" customHeight="1">
      <c r="A4" s="160"/>
      <c r="B4" s="492"/>
      <c r="C4" s="146" t="s">
        <v>151</v>
      </c>
      <c r="D4" s="146" t="s">
        <v>86</v>
      </c>
      <c r="E4" s="146" t="s">
        <v>87</v>
      </c>
      <c r="F4" s="146" t="s">
        <v>410</v>
      </c>
      <c r="G4" s="146" t="s">
        <v>739</v>
      </c>
      <c r="H4" s="81" t="s">
        <v>509</v>
      </c>
      <c r="I4" s="147" t="s">
        <v>740</v>
      </c>
      <c r="J4" s="142"/>
      <c r="K4" s="492"/>
      <c r="L4" s="146" t="s">
        <v>151</v>
      </c>
      <c r="M4" s="146" t="s">
        <v>86</v>
      </c>
      <c r="N4" s="146" t="s">
        <v>87</v>
      </c>
      <c r="O4" s="146" t="s">
        <v>410</v>
      </c>
      <c r="P4" s="146" t="s">
        <v>739</v>
      </c>
      <c r="Q4" s="81" t="s">
        <v>508</v>
      </c>
      <c r="R4" s="147" t="s">
        <v>740</v>
      </c>
      <c r="S4" s="144"/>
    </row>
    <row r="5" spans="1:19" s="145" customFormat="1" ht="14.45" customHeight="1">
      <c r="A5" s="160"/>
      <c r="B5" s="493"/>
      <c r="C5" s="148"/>
      <c r="D5" s="148"/>
      <c r="E5" s="148"/>
      <c r="F5" s="148"/>
      <c r="G5" s="148"/>
      <c r="H5" s="149" t="s">
        <v>88</v>
      </c>
      <c r="I5" s="81" t="s">
        <v>511</v>
      </c>
      <c r="J5" s="142"/>
      <c r="K5" s="493"/>
      <c r="L5" s="148"/>
      <c r="M5" s="148"/>
      <c r="N5" s="148"/>
      <c r="O5" s="148"/>
      <c r="P5" s="148"/>
      <c r="Q5" s="149" t="s">
        <v>88</v>
      </c>
      <c r="R5" s="81" t="s">
        <v>511</v>
      </c>
      <c r="S5" s="144"/>
    </row>
    <row r="6" spans="1:19" s="180" customFormat="1" ht="14.45" customHeight="1">
      <c r="B6" s="186" t="s">
        <v>90</v>
      </c>
      <c r="C6" s="181">
        <v>150687</v>
      </c>
      <c r="D6" s="182">
        <v>142161</v>
      </c>
      <c r="E6" s="182">
        <v>131928</v>
      </c>
      <c r="F6" s="182">
        <v>121924</v>
      </c>
      <c r="G6" s="183">
        <v>111299</v>
      </c>
      <c r="H6" s="182">
        <v>-10625</v>
      </c>
      <c r="I6" s="184">
        <v>-8.7144450641383155</v>
      </c>
      <c r="J6" s="185"/>
      <c r="K6" s="186" t="s">
        <v>90</v>
      </c>
      <c r="L6" s="187">
        <v>1117</v>
      </c>
      <c r="M6" s="183">
        <v>941</v>
      </c>
      <c r="N6" s="183">
        <v>837</v>
      </c>
      <c r="O6" s="183">
        <v>751</v>
      </c>
      <c r="P6" s="183">
        <v>644</v>
      </c>
      <c r="Q6" s="182">
        <v>-107</v>
      </c>
      <c r="R6" s="184">
        <v>-14.247669773635153</v>
      </c>
      <c r="S6" s="184"/>
    </row>
    <row r="7" spans="1:19" s="145" customFormat="1" ht="14.45" customHeight="1">
      <c r="A7" s="160"/>
      <c r="B7" s="420" t="s">
        <v>91</v>
      </c>
      <c r="C7" s="150">
        <v>17398</v>
      </c>
      <c r="D7" s="151">
        <v>15082</v>
      </c>
      <c r="E7" s="151">
        <v>13105</v>
      </c>
      <c r="F7" s="151">
        <v>11171</v>
      </c>
      <c r="G7" s="151">
        <v>9169</v>
      </c>
      <c r="H7" s="151">
        <v>-2002</v>
      </c>
      <c r="I7" s="152">
        <v>-17.921403634410527</v>
      </c>
      <c r="J7" s="142"/>
      <c r="K7" s="154" t="s">
        <v>91</v>
      </c>
      <c r="L7" s="150">
        <v>71</v>
      </c>
      <c r="M7" s="151">
        <v>61</v>
      </c>
      <c r="N7" s="151">
        <v>57</v>
      </c>
      <c r="O7" s="151">
        <v>59</v>
      </c>
      <c r="P7" s="151">
        <v>38</v>
      </c>
      <c r="Q7" s="151">
        <v>-21</v>
      </c>
      <c r="R7" s="152">
        <v>-35.593220338983052</v>
      </c>
      <c r="S7" s="152"/>
    </row>
    <row r="8" spans="1:19" s="145" customFormat="1" ht="14.45" customHeight="1">
      <c r="A8" s="160"/>
      <c r="B8" s="155" t="s">
        <v>92</v>
      </c>
      <c r="C8" s="150">
        <v>98035</v>
      </c>
      <c r="D8" s="151">
        <v>88088</v>
      </c>
      <c r="E8" s="151">
        <v>77215</v>
      </c>
      <c r="F8" s="151">
        <v>65317</v>
      </c>
      <c r="G8" s="151">
        <v>55643</v>
      </c>
      <c r="H8" s="151">
        <v>-9674</v>
      </c>
      <c r="I8" s="152">
        <v>-14.810845568534992</v>
      </c>
      <c r="J8" s="142"/>
      <c r="K8" s="156" t="s">
        <v>92</v>
      </c>
      <c r="L8" s="150">
        <v>682</v>
      </c>
      <c r="M8" s="151">
        <v>532</v>
      </c>
      <c r="N8" s="151">
        <v>420</v>
      </c>
      <c r="O8" s="151">
        <v>317</v>
      </c>
      <c r="P8" s="151">
        <v>241</v>
      </c>
      <c r="Q8" s="151">
        <v>-76</v>
      </c>
      <c r="R8" s="152">
        <v>-23.974763406940063</v>
      </c>
      <c r="S8" s="152"/>
    </row>
    <row r="9" spans="1:19" s="145" customFormat="1" ht="14.45" customHeight="1">
      <c r="A9" s="160"/>
      <c r="B9" s="420" t="s">
        <v>93</v>
      </c>
      <c r="C9" s="150">
        <v>35253</v>
      </c>
      <c r="D9" s="151">
        <v>38984</v>
      </c>
      <c r="E9" s="151">
        <v>41607</v>
      </c>
      <c r="F9" s="151">
        <v>45240</v>
      </c>
      <c r="G9" s="151">
        <v>45426</v>
      </c>
      <c r="H9" s="151">
        <v>186</v>
      </c>
      <c r="I9" s="152">
        <v>0.41114058355437666</v>
      </c>
      <c r="J9" s="142"/>
      <c r="K9" s="154" t="s">
        <v>93</v>
      </c>
      <c r="L9" s="150">
        <v>364</v>
      </c>
      <c r="M9" s="151">
        <v>348</v>
      </c>
      <c r="N9" s="151">
        <v>360</v>
      </c>
      <c r="O9" s="151">
        <v>374</v>
      </c>
      <c r="P9" s="151">
        <v>364</v>
      </c>
      <c r="Q9" s="151">
        <v>-10</v>
      </c>
      <c r="R9" s="152">
        <v>-2.6737967914438503</v>
      </c>
      <c r="S9" s="152"/>
    </row>
    <row r="10" spans="1:19" s="145" customFormat="1" ht="14.45" customHeight="1">
      <c r="A10" s="160"/>
      <c r="B10" s="142"/>
      <c r="C10" s="150"/>
      <c r="D10" s="157"/>
      <c r="E10" s="157"/>
      <c r="F10" s="157"/>
      <c r="G10" s="157"/>
      <c r="H10" s="157"/>
      <c r="I10" s="158"/>
      <c r="J10" s="142"/>
      <c r="K10" s="159"/>
      <c r="L10" s="150"/>
      <c r="M10" s="157"/>
      <c r="N10" s="157"/>
      <c r="O10" s="157"/>
      <c r="P10" s="157"/>
      <c r="Q10" s="157"/>
      <c r="R10" s="158"/>
      <c r="S10" s="158"/>
    </row>
    <row r="11" spans="1:19" s="145" customFormat="1" ht="14.45" customHeight="1">
      <c r="A11" s="160"/>
      <c r="B11" s="142" t="s">
        <v>94</v>
      </c>
      <c r="C11" s="150">
        <v>5170</v>
      </c>
      <c r="D11" s="151">
        <v>4417</v>
      </c>
      <c r="E11" s="151">
        <v>3777</v>
      </c>
      <c r="F11" s="151">
        <v>3100</v>
      </c>
      <c r="G11" s="151">
        <v>2382</v>
      </c>
      <c r="H11" s="151">
        <v>-718</v>
      </c>
      <c r="I11" s="152">
        <v>-23.161290322580644</v>
      </c>
      <c r="J11" s="142"/>
      <c r="K11" s="159" t="s">
        <v>94</v>
      </c>
      <c r="L11" s="150">
        <v>13</v>
      </c>
      <c r="M11" s="151">
        <v>16</v>
      </c>
      <c r="N11" s="151">
        <v>16</v>
      </c>
      <c r="O11" s="151">
        <v>20</v>
      </c>
      <c r="P11" s="151">
        <v>3</v>
      </c>
      <c r="Q11" s="151">
        <v>-17</v>
      </c>
      <c r="R11" s="152">
        <v>-85</v>
      </c>
      <c r="S11" s="152"/>
    </row>
    <row r="12" spans="1:19" s="145" customFormat="1" ht="14.45" customHeight="1">
      <c r="A12" s="160"/>
      <c r="B12" s="142" t="s">
        <v>95</v>
      </c>
      <c r="C12" s="150">
        <v>5702</v>
      </c>
      <c r="D12" s="151">
        <v>5046</v>
      </c>
      <c r="E12" s="151">
        <v>4329</v>
      </c>
      <c r="F12" s="151">
        <v>3744</v>
      </c>
      <c r="G12" s="151">
        <v>3086</v>
      </c>
      <c r="H12" s="151">
        <v>-658</v>
      </c>
      <c r="I12" s="152">
        <v>-17.574786324786324</v>
      </c>
      <c r="J12" s="142"/>
      <c r="K12" s="159" t="s">
        <v>95</v>
      </c>
      <c r="L12" s="150">
        <v>26</v>
      </c>
      <c r="M12" s="151">
        <v>19</v>
      </c>
      <c r="N12" s="151">
        <v>24</v>
      </c>
      <c r="O12" s="151">
        <v>15</v>
      </c>
      <c r="P12" s="151">
        <v>17</v>
      </c>
      <c r="Q12" s="151">
        <v>2</v>
      </c>
      <c r="R12" s="152">
        <v>13.333333333333334</v>
      </c>
      <c r="S12" s="152"/>
    </row>
    <row r="13" spans="1:19" s="145" customFormat="1" ht="14.45" customHeight="1">
      <c r="A13" s="160"/>
      <c r="B13" s="142" t="s">
        <v>96</v>
      </c>
      <c r="C13" s="150">
        <v>6526</v>
      </c>
      <c r="D13" s="151">
        <v>5619</v>
      </c>
      <c r="E13" s="151">
        <v>4999</v>
      </c>
      <c r="F13" s="151">
        <v>4327</v>
      </c>
      <c r="G13" s="151">
        <v>3701</v>
      </c>
      <c r="H13" s="151">
        <v>-626</v>
      </c>
      <c r="I13" s="152">
        <v>-14.467298359140282</v>
      </c>
      <c r="J13" s="142"/>
      <c r="K13" s="159" t="s">
        <v>96</v>
      </c>
      <c r="L13" s="150">
        <v>32</v>
      </c>
      <c r="M13" s="151">
        <v>26</v>
      </c>
      <c r="N13" s="151">
        <v>17</v>
      </c>
      <c r="O13" s="151">
        <v>24</v>
      </c>
      <c r="P13" s="151">
        <v>18</v>
      </c>
      <c r="Q13" s="151">
        <v>-6</v>
      </c>
      <c r="R13" s="152">
        <v>-25</v>
      </c>
      <c r="S13" s="152"/>
    </row>
    <row r="14" spans="1:19" s="145" customFormat="1" ht="14.45" customHeight="1">
      <c r="A14" s="160"/>
      <c r="B14" s="142" t="s">
        <v>97</v>
      </c>
      <c r="C14" s="150">
        <v>8581</v>
      </c>
      <c r="D14" s="151">
        <v>6718</v>
      </c>
      <c r="E14" s="151">
        <v>5806</v>
      </c>
      <c r="F14" s="151">
        <v>5229</v>
      </c>
      <c r="G14" s="151">
        <v>4463</v>
      </c>
      <c r="H14" s="151">
        <v>-766</v>
      </c>
      <c r="I14" s="152">
        <v>-14.649072480397782</v>
      </c>
      <c r="J14" s="142"/>
      <c r="K14" s="159" t="s">
        <v>97</v>
      </c>
      <c r="L14" s="150">
        <v>65</v>
      </c>
      <c r="M14" s="151">
        <v>25</v>
      </c>
      <c r="N14" s="151">
        <v>17</v>
      </c>
      <c r="O14" s="151">
        <v>15</v>
      </c>
      <c r="P14" s="151">
        <v>23</v>
      </c>
      <c r="Q14" s="151">
        <v>8</v>
      </c>
      <c r="R14" s="152">
        <v>53.333333333333336</v>
      </c>
      <c r="S14" s="152"/>
    </row>
    <row r="15" spans="1:19" s="145" customFormat="1" ht="14.45" customHeight="1">
      <c r="A15" s="160"/>
      <c r="B15" s="142" t="s">
        <v>98</v>
      </c>
      <c r="C15" s="150">
        <v>9257</v>
      </c>
      <c r="D15" s="151">
        <v>7316</v>
      </c>
      <c r="E15" s="151">
        <v>5587</v>
      </c>
      <c r="F15" s="151">
        <v>4652</v>
      </c>
      <c r="G15" s="151">
        <v>4070</v>
      </c>
      <c r="H15" s="151">
        <v>-582</v>
      </c>
      <c r="I15" s="152">
        <v>-12.510748065348237</v>
      </c>
      <c r="J15" s="142"/>
      <c r="K15" s="159" t="s">
        <v>98</v>
      </c>
      <c r="L15" s="150">
        <v>62</v>
      </c>
      <c r="M15" s="151">
        <v>34</v>
      </c>
      <c r="N15" s="151">
        <v>8</v>
      </c>
      <c r="O15" s="151">
        <v>4</v>
      </c>
      <c r="P15" s="151">
        <v>9</v>
      </c>
      <c r="Q15" s="151">
        <v>5</v>
      </c>
      <c r="R15" s="152">
        <v>125</v>
      </c>
      <c r="S15" s="152"/>
    </row>
    <row r="16" spans="1:19" s="145" customFormat="1" ht="14.45" customHeight="1">
      <c r="A16" s="160"/>
      <c r="B16" s="142" t="s">
        <v>99</v>
      </c>
      <c r="C16" s="150">
        <v>9263</v>
      </c>
      <c r="D16" s="151">
        <v>7175</v>
      </c>
      <c r="E16" s="151">
        <v>5259</v>
      </c>
      <c r="F16" s="151">
        <v>4164</v>
      </c>
      <c r="G16" s="151">
        <v>3360</v>
      </c>
      <c r="H16" s="151">
        <v>-804</v>
      </c>
      <c r="I16" s="152">
        <v>-19.308357348703169</v>
      </c>
      <c r="J16" s="142"/>
      <c r="K16" s="159" t="s">
        <v>99</v>
      </c>
      <c r="L16" s="150">
        <v>46</v>
      </c>
      <c r="M16" s="151">
        <v>32</v>
      </c>
      <c r="N16" s="151">
        <v>23</v>
      </c>
      <c r="O16" s="151">
        <v>12</v>
      </c>
      <c r="P16" s="151">
        <v>7</v>
      </c>
      <c r="Q16" s="151">
        <v>-5</v>
      </c>
      <c r="R16" s="152">
        <v>-41.666666666666671</v>
      </c>
      <c r="S16" s="152"/>
    </row>
    <row r="17" spans="1:19" s="145" customFormat="1" ht="14.45" customHeight="1">
      <c r="A17" s="160"/>
      <c r="B17" s="142" t="s">
        <v>100</v>
      </c>
      <c r="C17" s="150">
        <v>8108</v>
      </c>
      <c r="D17" s="151">
        <v>8348</v>
      </c>
      <c r="E17" s="151">
        <v>6421</v>
      </c>
      <c r="F17" s="151">
        <v>4782</v>
      </c>
      <c r="G17" s="151">
        <v>3646</v>
      </c>
      <c r="H17" s="151">
        <v>-1136</v>
      </c>
      <c r="I17" s="152">
        <v>-23.755750731911334</v>
      </c>
      <c r="J17" s="142"/>
      <c r="K17" s="159" t="s">
        <v>100</v>
      </c>
      <c r="L17" s="150">
        <v>30</v>
      </c>
      <c r="M17" s="151">
        <v>32</v>
      </c>
      <c r="N17" s="151">
        <v>44</v>
      </c>
      <c r="O17" s="151">
        <v>24</v>
      </c>
      <c r="P17" s="151">
        <v>11</v>
      </c>
      <c r="Q17" s="151">
        <v>-13</v>
      </c>
      <c r="R17" s="152">
        <v>-54.166666666666664</v>
      </c>
      <c r="S17" s="152"/>
    </row>
    <row r="18" spans="1:19" s="145" customFormat="1" ht="14.45" customHeight="1">
      <c r="A18" s="160"/>
      <c r="B18" s="142" t="s">
        <v>118</v>
      </c>
      <c r="C18" s="150">
        <v>7814</v>
      </c>
      <c r="D18" s="151">
        <v>7704</v>
      </c>
      <c r="E18" s="151">
        <v>7959</v>
      </c>
      <c r="F18" s="151">
        <v>6173</v>
      </c>
      <c r="G18" s="151">
        <v>4532</v>
      </c>
      <c r="H18" s="151">
        <v>-1641</v>
      </c>
      <c r="I18" s="152">
        <v>-26.583508828770452</v>
      </c>
      <c r="J18" s="142"/>
      <c r="K18" s="159" t="s">
        <v>118</v>
      </c>
      <c r="L18" s="150">
        <v>28</v>
      </c>
      <c r="M18" s="151">
        <v>23</v>
      </c>
      <c r="N18" s="151">
        <v>41</v>
      </c>
      <c r="O18" s="151">
        <v>37</v>
      </c>
      <c r="P18" s="151">
        <v>24</v>
      </c>
      <c r="Q18" s="151">
        <v>-13</v>
      </c>
      <c r="R18" s="152">
        <v>-35.135135135135137</v>
      </c>
      <c r="S18" s="152"/>
    </row>
    <row r="19" spans="1:19" s="145" customFormat="1" ht="14.45" customHeight="1">
      <c r="A19" s="160"/>
      <c r="B19" s="142" t="s">
        <v>101</v>
      </c>
      <c r="C19" s="150">
        <v>7978</v>
      </c>
      <c r="D19" s="151">
        <v>7620</v>
      </c>
      <c r="E19" s="151">
        <v>7517</v>
      </c>
      <c r="F19" s="151">
        <v>7803</v>
      </c>
      <c r="G19" s="151">
        <v>6076</v>
      </c>
      <c r="H19" s="151">
        <v>-1727</v>
      </c>
      <c r="I19" s="152">
        <v>-22.132513135973344</v>
      </c>
      <c r="J19" s="142"/>
      <c r="K19" s="159" t="s">
        <v>101</v>
      </c>
      <c r="L19" s="150">
        <v>51</v>
      </c>
      <c r="M19" s="151">
        <v>28</v>
      </c>
      <c r="N19" s="151">
        <v>21</v>
      </c>
      <c r="O19" s="151">
        <v>37</v>
      </c>
      <c r="P19" s="151">
        <v>37</v>
      </c>
      <c r="Q19" s="151">
        <v>0</v>
      </c>
      <c r="R19" s="152">
        <v>0</v>
      </c>
      <c r="S19" s="152"/>
    </row>
    <row r="20" spans="1:19" s="145" customFormat="1" ht="14.45" customHeight="1">
      <c r="A20" s="160"/>
      <c r="B20" s="142" t="s">
        <v>102</v>
      </c>
      <c r="C20" s="150">
        <v>10882</v>
      </c>
      <c r="D20" s="151">
        <v>7779</v>
      </c>
      <c r="E20" s="151">
        <v>7456</v>
      </c>
      <c r="F20" s="151">
        <v>7399</v>
      </c>
      <c r="G20" s="151">
        <v>7642</v>
      </c>
      <c r="H20" s="151">
        <v>243</v>
      </c>
      <c r="I20" s="152">
        <v>3.2842275983240978</v>
      </c>
      <c r="J20" s="142"/>
      <c r="K20" s="159" t="s">
        <v>102</v>
      </c>
      <c r="L20" s="150">
        <v>99</v>
      </c>
      <c r="M20" s="151">
        <v>45</v>
      </c>
      <c r="N20" s="151">
        <v>27</v>
      </c>
      <c r="O20" s="151">
        <v>24</v>
      </c>
      <c r="P20" s="151">
        <v>33</v>
      </c>
      <c r="Q20" s="151">
        <v>9</v>
      </c>
      <c r="R20" s="152">
        <v>37.5</v>
      </c>
      <c r="S20" s="152"/>
    </row>
    <row r="21" spans="1:19" s="145" customFormat="1" ht="14.45" customHeight="1">
      <c r="A21" s="160"/>
      <c r="B21" s="142" t="s">
        <v>103</v>
      </c>
      <c r="C21" s="150">
        <v>13776</v>
      </c>
      <c r="D21" s="151">
        <v>10710</v>
      </c>
      <c r="E21" s="151">
        <v>7658</v>
      </c>
      <c r="F21" s="151">
        <v>7346</v>
      </c>
      <c r="G21" s="151">
        <v>7276</v>
      </c>
      <c r="H21" s="151">
        <v>-70</v>
      </c>
      <c r="I21" s="152">
        <v>-0.95289953716308196</v>
      </c>
      <c r="J21" s="142"/>
      <c r="K21" s="159" t="s">
        <v>103</v>
      </c>
      <c r="L21" s="150">
        <v>112</v>
      </c>
      <c r="M21" s="151">
        <v>97</v>
      </c>
      <c r="N21" s="151">
        <v>41</v>
      </c>
      <c r="O21" s="151">
        <v>28</v>
      </c>
      <c r="P21" s="151">
        <v>27</v>
      </c>
      <c r="Q21" s="151">
        <v>-1</v>
      </c>
      <c r="R21" s="152">
        <v>-3.5714285714285712</v>
      </c>
      <c r="S21" s="152"/>
    </row>
    <row r="22" spans="1:19" s="145" customFormat="1" ht="14.45" customHeight="1">
      <c r="A22" s="160"/>
      <c r="B22" s="142" t="s">
        <v>104</v>
      </c>
      <c r="C22" s="150">
        <v>11484</v>
      </c>
      <c r="D22" s="151">
        <v>13459</v>
      </c>
      <c r="E22" s="151">
        <v>10459</v>
      </c>
      <c r="F22" s="151">
        <v>7510</v>
      </c>
      <c r="G22" s="151">
        <v>7197</v>
      </c>
      <c r="H22" s="151">
        <v>-313</v>
      </c>
      <c r="I22" s="152">
        <v>-4.1677762982689748</v>
      </c>
      <c r="J22" s="142"/>
      <c r="K22" s="159" t="s">
        <v>104</v>
      </c>
      <c r="L22" s="150">
        <v>101</v>
      </c>
      <c r="M22" s="151">
        <v>111</v>
      </c>
      <c r="N22" s="151">
        <v>94</v>
      </c>
      <c r="O22" s="151">
        <v>43</v>
      </c>
      <c r="P22" s="151">
        <v>32</v>
      </c>
      <c r="Q22" s="151">
        <v>-11</v>
      </c>
      <c r="R22" s="152">
        <v>-25.581395348837212</v>
      </c>
      <c r="S22" s="152"/>
    </row>
    <row r="23" spans="1:19" s="145" customFormat="1" ht="14.45" customHeight="1">
      <c r="A23" s="160"/>
      <c r="B23" s="142" t="s">
        <v>105</v>
      </c>
      <c r="C23" s="150">
        <v>10892</v>
      </c>
      <c r="D23" s="151">
        <v>11259</v>
      </c>
      <c r="E23" s="151">
        <v>13093</v>
      </c>
      <c r="F23" s="151">
        <v>10259</v>
      </c>
      <c r="G23" s="151">
        <v>7381</v>
      </c>
      <c r="H23" s="151">
        <v>-2878</v>
      </c>
      <c r="I23" s="152">
        <v>-28.053416512330635</v>
      </c>
      <c r="J23" s="142"/>
      <c r="K23" s="159" t="s">
        <v>105</v>
      </c>
      <c r="L23" s="150">
        <v>88</v>
      </c>
      <c r="M23" s="151">
        <v>105</v>
      </c>
      <c r="N23" s="151">
        <v>104</v>
      </c>
      <c r="O23" s="151">
        <v>93</v>
      </c>
      <c r="P23" s="151">
        <v>38</v>
      </c>
      <c r="Q23" s="151">
        <v>-55</v>
      </c>
      <c r="R23" s="152">
        <v>-59.13978494623656</v>
      </c>
      <c r="S23" s="152"/>
    </row>
    <row r="24" spans="1:19" s="145" customFormat="1" ht="14.45" customHeight="1">
      <c r="A24" s="160"/>
      <c r="B24" s="142" t="s">
        <v>106</v>
      </c>
      <c r="C24" s="150">
        <v>11122</v>
      </c>
      <c r="D24" s="151">
        <v>10350</v>
      </c>
      <c r="E24" s="151">
        <v>10694</v>
      </c>
      <c r="F24" s="151">
        <v>12533</v>
      </c>
      <c r="G24" s="151">
        <v>9813</v>
      </c>
      <c r="H24" s="151">
        <v>-2720</v>
      </c>
      <c r="I24" s="152">
        <v>-21.702704859171789</v>
      </c>
      <c r="J24" s="142"/>
      <c r="K24" s="159" t="s">
        <v>106</v>
      </c>
      <c r="L24" s="150">
        <v>99</v>
      </c>
      <c r="M24" s="151">
        <v>82</v>
      </c>
      <c r="N24" s="151">
        <v>98</v>
      </c>
      <c r="O24" s="151">
        <v>104</v>
      </c>
      <c r="P24" s="151">
        <v>88</v>
      </c>
      <c r="Q24" s="151">
        <v>-16</v>
      </c>
      <c r="R24" s="152">
        <v>-15.384615384615385</v>
      </c>
      <c r="S24" s="152"/>
    </row>
    <row r="25" spans="1:19" s="145" customFormat="1" ht="14.45" customHeight="1">
      <c r="A25" s="160"/>
      <c r="B25" s="142" t="s">
        <v>107</v>
      </c>
      <c r="C25" s="150">
        <v>9467</v>
      </c>
      <c r="D25" s="151">
        <v>10220</v>
      </c>
      <c r="E25" s="151">
        <v>9506</v>
      </c>
      <c r="F25" s="151">
        <v>9903</v>
      </c>
      <c r="G25" s="151">
        <v>11527</v>
      </c>
      <c r="H25" s="151">
        <v>1624</v>
      </c>
      <c r="I25" s="152">
        <v>16.399070988589319</v>
      </c>
      <c r="J25" s="142"/>
      <c r="K25" s="159" t="s">
        <v>107</v>
      </c>
      <c r="L25" s="150">
        <v>88</v>
      </c>
      <c r="M25" s="151">
        <v>90</v>
      </c>
      <c r="N25" s="151">
        <v>70</v>
      </c>
      <c r="O25" s="151">
        <v>91</v>
      </c>
      <c r="P25" s="151">
        <v>99</v>
      </c>
      <c r="Q25" s="151">
        <v>8</v>
      </c>
      <c r="R25" s="152">
        <v>8.791208791208792</v>
      </c>
      <c r="S25" s="152"/>
    </row>
    <row r="26" spans="1:19" s="145" customFormat="1" ht="14.45" customHeight="1">
      <c r="A26" s="160"/>
      <c r="B26" s="142" t="s">
        <v>108</v>
      </c>
      <c r="C26" s="150">
        <v>7113</v>
      </c>
      <c r="D26" s="151">
        <v>8259</v>
      </c>
      <c r="E26" s="151">
        <v>8887</v>
      </c>
      <c r="F26" s="151">
        <v>8437</v>
      </c>
      <c r="G26" s="151">
        <v>8713</v>
      </c>
      <c r="H26" s="151">
        <v>276</v>
      </c>
      <c r="I26" s="152">
        <v>3.2713049662202205</v>
      </c>
      <c r="J26" s="142"/>
      <c r="K26" s="159" t="s">
        <v>108</v>
      </c>
      <c r="L26" s="150">
        <v>89</v>
      </c>
      <c r="M26" s="151">
        <v>71</v>
      </c>
      <c r="N26" s="151">
        <v>77</v>
      </c>
      <c r="O26" s="151">
        <v>63</v>
      </c>
      <c r="P26" s="151">
        <v>79</v>
      </c>
      <c r="Q26" s="151">
        <v>16</v>
      </c>
      <c r="R26" s="152">
        <v>25.396825396825395</v>
      </c>
      <c r="S26" s="152"/>
    </row>
    <row r="27" spans="1:19" s="145" customFormat="1" ht="14.45" customHeight="1">
      <c r="A27" s="160"/>
      <c r="B27" s="142" t="s">
        <v>109</v>
      </c>
      <c r="C27" s="150">
        <v>4223</v>
      </c>
      <c r="D27" s="151">
        <v>5625</v>
      </c>
      <c r="E27" s="151">
        <v>6627</v>
      </c>
      <c r="F27" s="151">
        <v>7233</v>
      </c>
      <c r="G27" s="151">
        <v>6895</v>
      </c>
      <c r="H27" s="151">
        <v>-338</v>
      </c>
      <c r="I27" s="152">
        <v>-4.6730264067468541</v>
      </c>
      <c r="J27" s="142"/>
      <c r="K27" s="159" t="s">
        <v>109</v>
      </c>
      <c r="L27" s="150">
        <v>61</v>
      </c>
      <c r="M27" s="151">
        <v>60</v>
      </c>
      <c r="N27" s="151">
        <v>57</v>
      </c>
      <c r="O27" s="151">
        <v>61</v>
      </c>
      <c r="P27" s="151">
        <v>44</v>
      </c>
      <c r="Q27" s="151">
        <v>-17</v>
      </c>
      <c r="R27" s="152">
        <v>-27.868852459016392</v>
      </c>
      <c r="S27" s="152"/>
    </row>
    <row r="28" spans="1:19" s="145" customFormat="1" ht="14.45" customHeight="1">
      <c r="A28" s="160"/>
      <c r="B28" s="142" t="s">
        <v>110</v>
      </c>
      <c r="C28" s="150">
        <v>3328</v>
      </c>
      <c r="D28" s="151">
        <v>4530</v>
      </c>
      <c r="E28" s="151">
        <v>5893</v>
      </c>
      <c r="F28" s="151">
        <v>7134</v>
      </c>
      <c r="G28" s="151">
        <v>8478</v>
      </c>
      <c r="H28" s="151">
        <v>1344</v>
      </c>
      <c r="I28" s="152">
        <v>18.839360807401178</v>
      </c>
      <c r="J28" s="142"/>
      <c r="K28" s="159" t="s">
        <v>110</v>
      </c>
      <c r="L28" s="150">
        <v>27</v>
      </c>
      <c r="M28" s="151">
        <v>45</v>
      </c>
      <c r="N28" s="151">
        <v>58</v>
      </c>
      <c r="O28" s="151">
        <v>55</v>
      </c>
      <c r="P28" s="151">
        <v>54</v>
      </c>
      <c r="Q28" s="151">
        <v>-1</v>
      </c>
      <c r="R28" s="152">
        <v>-1.8181818181818181</v>
      </c>
      <c r="S28" s="152"/>
    </row>
    <row r="29" spans="1:19" s="145" customFormat="1" ht="14.45" customHeight="1">
      <c r="A29" s="160"/>
      <c r="B29" s="423"/>
      <c r="C29" s="421"/>
      <c r="D29" s="422"/>
      <c r="E29" s="422"/>
      <c r="F29" s="422"/>
      <c r="G29" s="422"/>
      <c r="H29" s="151"/>
      <c r="I29" s="152"/>
      <c r="J29" s="142"/>
      <c r="K29" s="424"/>
      <c r="L29" s="421"/>
      <c r="M29" s="422"/>
      <c r="N29" s="422"/>
      <c r="O29" s="422"/>
      <c r="P29" s="422"/>
      <c r="Q29" s="151"/>
      <c r="R29" s="152"/>
      <c r="S29" s="152"/>
    </row>
    <row r="30" spans="1:19" s="145" customFormat="1" ht="14.45" customHeight="1">
      <c r="A30" s="160"/>
      <c r="B30" s="72" t="s">
        <v>815</v>
      </c>
      <c r="C30" s="160"/>
      <c r="D30" s="160"/>
      <c r="E30" s="160"/>
      <c r="F30" s="160"/>
      <c r="G30" s="160"/>
      <c r="H30" s="160"/>
      <c r="I30" s="160"/>
      <c r="J30" s="160"/>
      <c r="K30" s="160"/>
      <c r="L30" s="160"/>
      <c r="M30" s="160"/>
      <c r="N30" s="160"/>
      <c r="O30" s="160"/>
      <c r="P30" s="161"/>
      <c r="Q30" s="160"/>
      <c r="R30" s="160"/>
      <c r="S30" s="160"/>
    </row>
    <row r="31" spans="1:19" s="139" customFormat="1" ht="14.45" customHeight="1">
      <c r="A31" s="160"/>
      <c r="B31" s="160"/>
      <c r="C31" s="160"/>
      <c r="D31" s="160"/>
      <c r="E31" s="160"/>
      <c r="F31" s="160"/>
      <c r="G31" s="160"/>
      <c r="H31" s="160"/>
      <c r="I31" s="160"/>
      <c r="J31" s="160"/>
      <c r="K31" s="160"/>
      <c r="L31" s="160"/>
      <c r="M31" s="160"/>
      <c r="N31" s="160"/>
      <c r="O31" s="160"/>
      <c r="P31" s="161"/>
      <c r="Q31" s="160"/>
      <c r="R31" s="160"/>
      <c r="S31" s="160"/>
    </row>
    <row r="32" spans="1:19" s="145" customFormat="1" ht="14.45" customHeight="1">
      <c r="A32" s="138"/>
      <c r="B32" s="138" t="s">
        <v>614</v>
      </c>
      <c r="C32" s="138"/>
      <c r="D32" s="138"/>
      <c r="E32" s="138"/>
      <c r="F32" s="138"/>
      <c r="G32" s="138"/>
      <c r="H32" s="138"/>
      <c r="I32" s="138"/>
      <c r="J32" s="138"/>
      <c r="K32" s="138" t="s">
        <v>615</v>
      </c>
      <c r="L32" s="138"/>
      <c r="M32" s="138"/>
      <c r="N32" s="138"/>
      <c r="O32" s="138"/>
      <c r="P32" s="138"/>
      <c r="Q32" s="138"/>
      <c r="R32" s="138"/>
      <c r="S32" s="138"/>
    </row>
    <row r="33" spans="1:19" s="145" customFormat="1" ht="14.45" customHeight="1">
      <c r="A33" s="160"/>
      <c r="B33" s="491" t="s">
        <v>335</v>
      </c>
      <c r="C33" s="140"/>
      <c r="D33" s="140"/>
      <c r="E33" s="140"/>
      <c r="F33" s="140"/>
      <c r="G33" s="143"/>
      <c r="H33" s="141"/>
      <c r="I33" s="141"/>
      <c r="J33" s="142"/>
      <c r="K33" s="491" t="s">
        <v>335</v>
      </c>
      <c r="L33" s="140"/>
      <c r="M33" s="140"/>
      <c r="N33" s="140"/>
      <c r="O33" s="140"/>
      <c r="P33" s="140"/>
      <c r="Q33" s="141"/>
      <c r="R33" s="141"/>
      <c r="S33" s="144"/>
    </row>
    <row r="34" spans="1:19" s="145" customFormat="1" ht="14.45" customHeight="1">
      <c r="A34" s="160"/>
      <c r="B34" s="492"/>
      <c r="C34" s="146" t="s">
        <v>151</v>
      </c>
      <c r="D34" s="146" t="s">
        <v>86</v>
      </c>
      <c r="E34" s="146" t="s">
        <v>87</v>
      </c>
      <c r="F34" s="146" t="s">
        <v>410</v>
      </c>
      <c r="G34" s="146" t="s">
        <v>739</v>
      </c>
      <c r="H34" s="81" t="s">
        <v>509</v>
      </c>
      <c r="I34" s="147" t="s">
        <v>807</v>
      </c>
      <c r="J34" s="142"/>
      <c r="K34" s="492"/>
      <c r="L34" s="146" t="s">
        <v>151</v>
      </c>
      <c r="M34" s="146" t="s">
        <v>86</v>
      </c>
      <c r="N34" s="146" t="s">
        <v>87</v>
      </c>
      <c r="O34" s="146" t="s">
        <v>410</v>
      </c>
      <c r="P34" s="146" t="s">
        <v>739</v>
      </c>
      <c r="Q34" s="81" t="s">
        <v>509</v>
      </c>
      <c r="R34" s="147" t="s">
        <v>740</v>
      </c>
      <c r="S34" s="144"/>
    </row>
    <row r="35" spans="1:19" s="153" customFormat="1" ht="14.45" customHeight="1">
      <c r="A35" s="160"/>
      <c r="B35" s="493"/>
      <c r="C35" s="148"/>
      <c r="D35" s="148"/>
      <c r="E35" s="148"/>
      <c r="F35" s="148"/>
      <c r="G35" s="148"/>
      <c r="H35" s="149" t="s">
        <v>88</v>
      </c>
      <c r="I35" s="81" t="s">
        <v>511</v>
      </c>
      <c r="J35" s="142"/>
      <c r="K35" s="493"/>
      <c r="L35" s="148"/>
      <c r="M35" s="148"/>
      <c r="N35" s="148"/>
      <c r="O35" s="148"/>
      <c r="P35" s="148"/>
      <c r="Q35" s="149" t="s">
        <v>88</v>
      </c>
      <c r="R35" s="81" t="s">
        <v>511</v>
      </c>
      <c r="S35" s="144"/>
    </row>
    <row r="36" spans="1:19" s="180" customFormat="1" ht="14.45" customHeight="1">
      <c r="B36" s="188" t="s">
        <v>90</v>
      </c>
      <c r="C36" s="187">
        <v>68687</v>
      </c>
      <c r="D36" s="183">
        <v>64436</v>
      </c>
      <c r="E36" s="183">
        <v>59514</v>
      </c>
      <c r="F36" s="183">
        <v>54985</v>
      </c>
      <c r="G36" s="183">
        <v>50136</v>
      </c>
      <c r="H36" s="182">
        <v>-4849</v>
      </c>
      <c r="I36" s="184">
        <v>-8.8187687551150322</v>
      </c>
      <c r="J36" s="185"/>
      <c r="K36" s="186" t="s">
        <v>90</v>
      </c>
      <c r="L36" s="187">
        <v>504</v>
      </c>
      <c r="M36" s="183">
        <v>419</v>
      </c>
      <c r="N36" s="183">
        <v>375</v>
      </c>
      <c r="O36" s="183">
        <v>345</v>
      </c>
      <c r="P36" s="183">
        <v>300</v>
      </c>
      <c r="Q36" s="182">
        <v>-45</v>
      </c>
      <c r="R36" s="184">
        <v>-13.043478260869565</v>
      </c>
      <c r="S36" s="184"/>
    </row>
    <row r="37" spans="1:19" s="145" customFormat="1" ht="14.45" customHeight="1">
      <c r="A37" s="160"/>
      <c r="B37" s="420" t="s">
        <v>91</v>
      </c>
      <c r="C37" s="150">
        <v>8813</v>
      </c>
      <c r="D37" s="151">
        <v>7614</v>
      </c>
      <c r="E37" s="151">
        <v>6611</v>
      </c>
      <c r="F37" s="151">
        <v>5661</v>
      </c>
      <c r="G37" s="151">
        <v>4678</v>
      </c>
      <c r="H37" s="151">
        <v>-983</v>
      </c>
      <c r="I37" s="152">
        <v>-17.364423246776187</v>
      </c>
      <c r="J37" s="142"/>
      <c r="K37" s="154" t="s">
        <v>91</v>
      </c>
      <c r="L37" s="150">
        <v>38</v>
      </c>
      <c r="M37" s="151">
        <v>34</v>
      </c>
      <c r="N37" s="151">
        <v>34</v>
      </c>
      <c r="O37" s="151">
        <v>38</v>
      </c>
      <c r="P37" s="151">
        <v>23</v>
      </c>
      <c r="Q37" s="151">
        <v>-15</v>
      </c>
      <c r="R37" s="152">
        <v>-39.473684210526315</v>
      </c>
      <c r="S37" s="152"/>
    </row>
    <row r="38" spans="1:19" s="145" customFormat="1" ht="14.45" customHeight="1">
      <c r="A38" s="160"/>
      <c r="B38" s="155" t="s">
        <v>92</v>
      </c>
      <c r="C38" s="150">
        <v>45785</v>
      </c>
      <c r="D38" s="151">
        <v>41412</v>
      </c>
      <c r="E38" s="151">
        <v>36495</v>
      </c>
      <c r="F38" s="151">
        <v>31183</v>
      </c>
      <c r="G38" s="151">
        <v>26790</v>
      </c>
      <c r="H38" s="151">
        <v>-4393</v>
      </c>
      <c r="I38" s="152">
        <v>-14.087804252316968</v>
      </c>
      <c r="J38" s="142"/>
      <c r="K38" s="156" t="s">
        <v>92</v>
      </c>
      <c r="L38" s="150">
        <v>330</v>
      </c>
      <c r="M38" s="151">
        <v>247</v>
      </c>
      <c r="N38" s="151">
        <v>193</v>
      </c>
      <c r="O38" s="151">
        <v>151</v>
      </c>
      <c r="P38" s="151">
        <v>121</v>
      </c>
      <c r="Q38" s="151">
        <v>-30</v>
      </c>
      <c r="R38" s="152">
        <v>-19.867549668874172</v>
      </c>
      <c r="S38" s="152"/>
    </row>
    <row r="39" spans="1:19" s="145" customFormat="1" ht="14.45" customHeight="1">
      <c r="A39" s="160"/>
      <c r="B39" s="420" t="s">
        <v>93</v>
      </c>
      <c r="C39" s="150">
        <v>14088</v>
      </c>
      <c r="D39" s="151">
        <v>15406</v>
      </c>
      <c r="E39" s="151">
        <v>16407</v>
      </c>
      <c r="F39" s="151">
        <v>18020</v>
      </c>
      <c r="G39" s="151">
        <v>18009</v>
      </c>
      <c r="H39" s="151">
        <v>-11</v>
      </c>
      <c r="I39" s="152">
        <v>-6.1043285238623748E-2</v>
      </c>
      <c r="J39" s="142"/>
      <c r="K39" s="154" t="s">
        <v>93</v>
      </c>
      <c r="L39" s="150">
        <v>136</v>
      </c>
      <c r="M39" s="151">
        <v>138</v>
      </c>
      <c r="N39" s="151">
        <v>148</v>
      </c>
      <c r="O39" s="151">
        <v>155</v>
      </c>
      <c r="P39" s="151">
        <v>155</v>
      </c>
      <c r="Q39" s="151">
        <v>0</v>
      </c>
      <c r="R39" s="152">
        <v>0</v>
      </c>
      <c r="S39" s="152"/>
    </row>
    <row r="40" spans="1:19" s="145" customFormat="1" ht="14.45" customHeight="1">
      <c r="A40" s="160"/>
      <c r="B40" s="142"/>
      <c r="C40" s="150"/>
      <c r="D40" s="157"/>
      <c r="E40" s="157"/>
      <c r="F40" s="157"/>
      <c r="G40" s="157"/>
      <c r="H40" s="157"/>
      <c r="I40" s="158"/>
      <c r="J40" s="142"/>
      <c r="K40" s="159"/>
      <c r="L40" s="150"/>
      <c r="M40" s="157"/>
      <c r="N40" s="157"/>
      <c r="O40" s="157"/>
      <c r="P40" s="157"/>
      <c r="Q40" s="157"/>
      <c r="R40" s="158"/>
      <c r="S40" s="158"/>
    </row>
    <row r="41" spans="1:19" s="145" customFormat="1" ht="14.45" customHeight="1">
      <c r="A41" s="160"/>
      <c r="B41" s="142" t="s">
        <v>94</v>
      </c>
      <c r="C41" s="150">
        <v>2574</v>
      </c>
      <c r="D41" s="151">
        <v>2216</v>
      </c>
      <c r="E41" s="151">
        <v>1921</v>
      </c>
      <c r="F41" s="151">
        <v>1577</v>
      </c>
      <c r="G41" s="151">
        <v>1211</v>
      </c>
      <c r="H41" s="151">
        <v>-366</v>
      </c>
      <c r="I41" s="152">
        <v>-23.20862396956246</v>
      </c>
      <c r="J41" s="142"/>
      <c r="K41" s="159" t="s">
        <v>94</v>
      </c>
      <c r="L41" s="150">
        <v>6</v>
      </c>
      <c r="M41" s="151">
        <v>10</v>
      </c>
      <c r="N41" s="151">
        <v>11</v>
      </c>
      <c r="O41" s="151">
        <v>14</v>
      </c>
      <c r="P41" s="321" t="s">
        <v>313</v>
      </c>
      <c r="Q41" s="151">
        <v>-14</v>
      </c>
      <c r="R41" s="152" t="s">
        <v>512</v>
      </c>
      <c r="S41" s="152"/>
    </row>
    <row r="42" spans="1:19" s="145" customFormat="1" ht="14.45" customHeight="1">
      <c r="A42" s="160"/>
      <c r="B42" s="142" t="s">
        <v>95</v>
      </c>
      <c r="C42" s="150">
        <v>2902</v>
      </c>
      <c r="D42" s="151">
        <v>2542</v>
      </c>
      <c r="E42" s="151">
        <v>2190</v>
      </c>
      <c r="F42" s="151">
        <v>1917</v>
      </c>
      <c r="G42" s="151">
        <v>1570</v>
      </c>
      <c r="H42" s="151">
        <v>-347</v>
      </c>
      <c r="I42" s="152">
        <v>-18.101199791340637</v>
      </c>
      <c r="J42" s="142"/>
      <c r="K42" s="159" t="s">
        <v>95</v>
      </c>
      <c r="L42" s="150">
        <v>15</v>
      </c>
      <c r="M42" s="151">
        <v>9</v>
      </c>
      <c r="N42" s="151">
        <v>15</v>
      </c>
      <c r="O42" s="151">
        <v>10</v>
      </c>
      <c r="P42" s="321">
        <v>13</v>
      </c>
      <c r="Q42" s="151">
        <v>3</v>
      </c>
      <c r="R42" s="152">
        <v>30</v>
      </c>
      <c r="S42" s="152"/>
    </row>
    <row r="43" spans="1:19" s="145" customFormat="1" ht="14.45" customHeight="1">
      <c r="A43" s="160"/>
      <c r="B43" s="142" t="s">
        <v>96</v>
      </c>
      <c r="C43" s="150">
        <v>3337</v>
      </c>
      <c r="D43" s="151">
        <v>2856</v>
      </c>
      <c r="E43" s="151">
        <v>2500</v>
      </c>
      <c r="F43" s="151">
        <v>2167</v>
      </c>
      <c r="G43" s="151">
        <v>1897</v>
      </c>
      <c r="H43" s="151">
        <v>-270</v>
      </c>
      <c r="I43" s="152">
        <v>-12.459621596677433</v>
      </c>
      <c r="J43" s="142"/>
      <c r="K43" s="159" t="s">
        <v>96</v>
      </c>
      <c r="L43" s="150">
        <v>17</v>
      </c>
      <c r="M43" s="151">
        <v>15</v>
      </c>
      <c r="N43" s="151">
        <v>8</v>
      </c>
      <c r="O43" s="151">
        <v>14</v>
      </c>
      <c r="P43" s="321">
        <v>10</v>
      </c>
      <c r="Q43" s="151">
        <v>-4</v>
      </c>
      <c r="R43" s="152">
        <v>-28.571428571428569</v>
      </c>
      <c r="S43" s="152"/>
    </row>
    <row r="44" spans="1:19" s="145" customFormat="1" ht="14.45" customHeight="1">
      <c r="A44" s="160"/>
      <c r="B44" s="142" t="s">
        <v>97</v>
      </c>
      <c r="C44" s="150">
        <v>4345</v>
      </c>
      <c r="D44" s="151">
        <v>3445</v>
      </c>
      <c r="E44" s="151">
        <v>2991</v>
      </c>
      <c r="F44" s="151">
        <v>2672</v>
      </c>
      <c r="G44" s="151">
        <v>2287</v>
      </c>
      <c r="H44" s="151">
        <v>-385</v>
      </c>
      <c r="I44" s="152">
        <v>-14.408682634730537</v>
      </c>
      <c r="J44" s="142"/>
      <c r="K44" s="159" t="s">
        <v>97</v>
      </c>
      <c r="L44" s="150">
        <v>33</v>
      </c>
      <c r="M44" s="151">
        <v>11</v>
      </c>
      <c r="N44" s="151">
        <v>8</v>
      </c>
      <c r="O44" s="151">
        <v>8</v>
      </c>
      <c r="P44" s="321">
        <v>13</v>
      </c>
      <c r="Q44" s="151">
        <v>5</v>
      </c>
      <c r="R44" s="152">
        <v>62.5</v>
      </c>
      <c r="S44" s="152"/>
    </row>
    <row r="45" spans="1:19" s="145" customFormat="1" ht="14.45" customHeight="1">
      <c r="A45" s="160"/>
      <c r="B45" s="142" t="s">
        <v>98</v>
      </c>
      <c r="C45" s="150">
        <v>4451</v>
      </c>
      <c r="D45" s="151">
        <v>3583</v>
      </c>
      <c r="E45" s="151">
        <v>2761</v>
      </c>
      <c r="F45" s="151">
        <v>2330</v>
      </c>
      <c r="G45" s="151">
        <v>2010</v>
      </c>
      <c r="H45" s="151">
        <v>-320</v>
      </c>
      <c r="I45" s="152">
        <v>-13.733905579399142</v>
      </c>
      <c r="J45" s="142"/>
      <c r="K45" s="159" t="s">
        <v>98</v>
      </c>
      <c r="L45" s="150">
        <v>31</v>
      </c>
      <c r="M45" s="151">
        <v>15</v>
      </c>
      <c r="N45" s="151">
        <v>4</v>
      </c>
      <c r="O45" s="151">
        <v>1</v>
      </c>
      <c r="P45" s="321">
        <v>4</v>
      </c>
      <c r="Q45" s="151">
        <v>3</v>
      </c>
      <c r="R45" s="152">
        <v>300</v>
      </c>
      <c r="S45" s="152"/>
    </row>
    <row r="46" spans="1:19" s="145" customFormat="1" ht="14.45" customHeight="1">
      <c r="A46" s="160"/>
      <c r="B46" s="142" t="s">
        <v>99</v>
      </c>
      <c r="C46" s="150">
        <v>4395</v>
      </c>
      <c r="D46" s="151">
        <v>3432</v>
      </c>
      <c r="E46" s="151">
        <v>2568</v>
      </c>
      <c r="F46" s="151">
        <v>2047</v>
      </c>
      <c r="G46" s="151">
        <v>1656</v>
      </c>
      <c r="H46" s="151">
        <v>-391</v>
      </c>
      <c r="I46" s="152">
        <v>-19.101123595505616</v>
      </c>
      <c r="J46" s="142"/>
      <c r="K46" s="159" t="s">
        <v>99</v>
      </c>
      <c r="L46" s="150">
        <v>23</v>
      </c>
      <c r="M46" s="151">
        <v>14</v>
      </c>
      <c r="N46" s="151">
        <v>10</v>
      </c>
      <c r="O46" s="151">
        <v>4</v>
      </c>
      <c r="P46" s="321">
        <v>3</v>
      </c>
      <c r="Q46" s="151">
        <v>-1</v>
      </c>
      <c r="R46" s="152">
        <v>-25</v>
      </c>
      <c r="S46" s="152"/>
    </row>
    <row r="47" spans="1:19" s="145" customFormat="1" ht="14.45" customHeight="1">
      <c r="A47" s="160"/>
      <c r="B47" s="142" t="s">
        <v>100</v>
      </c>
      <c r="C47" s="150">
        <v>3819</v>
      </c>
      <c r="D47" s="151">
        <v>4034</v>
      </c>
      <c r="E47" s="151">
        <v>3123</v>
      </c>
      <c r="F47" s="151">
        <v>2363</v>
      </c>
      <c r="G47" s="151">
        <v>1828</v>
      </c>
      <c r="H47" s="151">
        <v>-535</v>
      </c>
      <c r="I47" s="152">
        <v>-22.640710960643251</v>
      </c>
      <c r="J47" s="142"/>
      <c r="K47" s="159" t="s">
        <v>100</v>
      </c>
      <c r="L47" s="150">
        <v>11</v>
      </c>
      <c r="M47" s="151">
        <v>15</v>
      </c>
      <c r="N47" s="151">
        <v>17</v>
      </c>
      <c r="O47" s="151">
        <v>14</v>
      </c>
      <c r="P47" s="321">
        <v>5</v>
      </c>
      <c r="Q47" s="151">
        <v>-9</v>
      </c>
      <c r="R47" s="152">
        <v>-64.285714285714292</v>
      </c>
      <c r="S47" s="152"/>
    </row>
    <row r="48" spans="1:19" s="145" customFormat="1" ht="14.45" customHeight="1">
      <c r="A48" s="160"/>
      <c r="B48" s="142" t="s">
        <v>118</v>
      </c>
      <c r="C48" s="150">
        <v>3608</v>
      </c>
      <c r="D48" s="151">
        <v>3605</v>
      </c>
      <c r="E48" s="151">
        <v>3837</v>
      </c>
      <c r="F48" s="151">
        <v>3003</v>
      </c>
      <c r="G48" s="151">
        <v>2221</v>
      </c>
      <c r="H48" s="151">
        <v>-782</v>
      </c>
      <c r="I48" s="152">
        <v>-26.040626040626041</v>
      </c>
      <c r="J48" s="142"/>
      <c r="K48" s="159" t="s">
        <v>118</v>
      </c>
      <c r="L48" s="150">
        <v>11</v>
      </c>
      <c r="M48" s="151">
        <v>10</v>
      </c>
      <c r="N48" s="151">
        <v>21</v>
      </c>
      <c r="O48" s="151">
        <v>17</v>
      </c>
      <c r="P48" s="321">
        <v>15</v>
      </c>
      <c r="Q48" s="151">
        <v>-2</v>
      </c>
      <c r="R48" s="152">
        <v>-11.76470588235294</v>
      </c>
      <c r="S48" s="152"/>
    </row>
    <row r="49" spans="1:19" s="145" customFormat="1" ht="14.45" customHeight="1">
      <c r="A49" s="160"/>
      <c r="B49" s="142" t="s">
        <v>101</v>
      </c>
      <c r="C49" s="150">
        <v>3760</v>
      </c>
      <c r="D49" s="151">
        <v>3541</v>
      </c>
      <c r="E49" s="151">
        <v>3500</v>
      </c>
      <c r="F49" s="151">
        <v>3751</v>
      </c>
      <c r="G49" s="151">
        <v>2938</v>
      </c>
      <c r="H49" s="151">
        <v>-813</v>
      </c>
      <c r="I49" s="152">
        <v>-21.674220207944547</v>
      </c>
      <c r="J49" s="142"/>
      <c r="K49" s="159" t="s">
        <v>101</v>
      </c>
      <c r="L49" s="150">
        <v>24</v>
      </c>
      <c r="M49" s="151">
        <v>10</v>
      </c>
      <c r="N49" s="151">
        <v>12</v>
      </c>
      <c r="O49" s="151">
        <v>18</v>
      </c>
      <c r="P49" s="321">
        <v>17</v>
      </c>
      <c r="Q49" s="151">
        <v>-1</v>
      </c>
      <c r="R49" s="152">
        <v>-5.5555555555555554</v>
      </c>
      <c r="S49" s="152"/>
    </row>
    <row r="50" spans="1:19" s="145" customFormat="1" ht="14.45" customHeight="1">
      <c r="A50" s="160"/>
      <c r="B50" s="142" t="s">
        <v>102</v>
      </c>
      <c r="C50" s="150">
        <v>4966</v>
      </c>
      <c r="D50" s="151">
        <v>3652</v>
      </c>
      <c r="E50" s="151">
        <v>3441</v>
      </c>
      <c r="F50" s="151">
        <v>3478</v>
      </c>
      <c r="G50" s="151">
        <v>3650</v>
      </c>
      <c r="H50" s="151">
        <v>172</v>
      </c>
      <c r="I50" s="152">
        <v>4.9453709028177109</v>
      </c>
      <c r="J50" s="142"/>
      <c r="K50" s="159" t="s">
        <v>102</v>
      </c>
      <c r="L50" s="150">
        <v>48</v>
      </c>
      <c r="M50" s="151">
        <v>22</v>
      </c>
      <c r="N50" s="151">
        <v>11</v>
      </c>
      <c r="O50" s="151">
        <v>14</v>
      </c>
      <c r="P50" s="321">
        <v>16</v>
      </c>
      <c r="Q50" s="151">
        <v>2</v>
      </c>
      <c r="R50" s="152">
        <v>14.285714285714285</v>
      </c>
      <c r="S50" s="152"/>
    </row>
    <row r="51" spans="1:19" s="145" customFormat="1" ht="14.45" customHeight="1">
      <c r="A51" s="160"/>
      <c r="B51" s="142" t="s">
        <v>103</v>
      </c>
      <c r="C51" s="150">
        <v>6337</v>
      </c>
      <c r="D51" s="151">
        <v>4874</v>
      </c>
      <c r="E51" s="151">
        <v>3589</v>
      </c>
      <c r="F51" s="151">
        <v>3378</v>
      </c>
      <c r="G51" s="151">
        <v>3418</v>
      </c>
      <c r="H51" s="151">
        <v>40</v>
      </c>
      <c r="I51" s="152">
        <v>1.1841326228537596</v>
      </c>
      <c r="J51" s="142"/>
      <c r="K51" s="159" t="s">
        <v>103</v>
      </c>
      <c r="L51" s="150">
        <v>45</v>
      </c>
      <c r="M51" s="151">
        <v>48</v>
      </c>
      <c r="N51" s="151">
        <v>20</v>
      </c>
      <c r="O51" s="151">
        <v>11</v>
      </c>
      <c r="P51" s="321">
        <v>14</v>
      </c>
      <c r="Q51" s="151">
        <v>3</v>
      </c>
      <c r="R51" s="152">
        <v>27.27272727272727</v>
      </c>
      <c r="S51" s="152"/>
    </row>
    <row r="52" spans="1:19" s="145" customFormat="1" ht="14.45" customHeight="1">
      <c r="A52" s="160"/>
      <c r="B52" s="142" t="s">
        <v>104</v>
      </c>
      <c r="C52" s="150">
        <v>5215</v>
      </c>
      <c r="D52" s="151">
        <v>6145</v>
      </c>
      <c r="E52" s="151">
        <v>4728</v>
      </c>
      <c r="F52" s="151">
        <v>3519</v>
      </c>
      <c r="G52" s="151">
        <v>3309</v>
      </c>
      <c r="H52" s="151">
        <v>-210</v>
      </c>
      <c r="I52" s="152">
        <v>-5.9676044330775788</v>
      </c>
      <c r="J52" s="142"/>
      <c r="K52" s="159" t="s">
        <v>104</v>
      </c>
      <c r="L52" s="150">
        <v>56</v>
      </c>
      <c r="M52" s="151">
        <v>49</v>
      </c>
      <c r="N52" s="151">
        <v>44</v>
      </c>
      <c r="O52" s="151">
        <v>21</v>
      </c>
      <c r="P52" s="321">
        <v>15</v>
      </c>
      <c r="Q52" s="151">
        <v>-6</v>
      </c>
      <c r="R52" s="152">
        <v>-28.571428571428569</v>
      </c>
      <c r="S52" s="152"/>
    </row>
    <row r="53" spans="1:19" s="145" customFormat="1" ht="14.45" customHeight="1">
      <c r="A53" s="160"/>
      <c r="B53" s="142" t="s">
        <v>105</v>
      </c>
      <c r="C53" s="150">
        <v>4889</v>
      </c>
      <c r="D53" s="151">
        <v>5101</v>
      </c>
      <c r="E53" s="151">
        <v>5957</v>
      </c>
      <c r="F53" s="151">
        <v>4642</v>
      </c>
      <c r="G53" s="151">
        <v>3473</v>
      </c>
      <c r="H53" s="151">
        <v>-1169</v>
      </c>
      <c r="I53" s="152">
        <v>-25.183110728134423</v>
      </c>
      <c r="J53" s="142"/>
      <c r="K53" s="159" t="s">
        <v>105</v>
      </c>
      <c r="L53" s="150">
        <v>48</v>
      </c>
      <c r="M53" s="151">
        <v>53</v>
      </c>
      <c r="N53" s="151">
        <v>46</v>
      </c>
      <c r="O53" s="151">
        <v>43</v>
      </c>
      <c r="P53" s="321">
        <v>19</v>
      </c>
      <c r="Q53" s="151">
        <v>-24</v>
      </c>
      <c r="R53" s="152">
        <v>-55.813953488372093</v>
      </c>
      <c r="S53" s="152"/>
    </row>
    <row r="54" spans="1:19" s="145" customFormat="1" ht="14.45" customHeight="1">
      <c r="A54" s="160"/>
      <c r="B54" s="142" t="s">
        <v>106</v>
      </c>
      <c r="C54" s="150">
        <v>5018</v>
      </c>
      <c r="D54" s="151">
        <v>4551</v>
      </c>
      <c r="E54" s="151">
        <v>4771</v>
      </c>
      <c r="F54" s="151">
        <v>5686</v>
      </c>
      <c r="G54" s="151">
        <v>4417</v>
      </c>
      <c r="H54" s="151">
        <v>-1269</v>
      </c>
      <c r="I54" s="152">
        <v>-22.31797397115723</v>
      </c>
      <c r="J54" s="142"/>
      <c r="K54" s="159" t="s">
        <v>106</v>
      </c>
      <c r="L54" s="150">
        <v>44</v>
      </c>
      <c r="M54" s="151">
        <v>46</v>
      </c>
      <c r="N54" s="151">
        <v>51</v>
      </c>
      <c r="O54" s="151">
        <v>45</v>
      </c>
      <c r="P54" s="321">
        <v>40</v>
      </c>
      <c r="Q54" s="151">
        <v>-5</v>
      </c>
      <c r="R54" s="152">
        <v>-11.111111111111111</v>
      </c>
      <c r="S54" s="152"/>
    </row>
    <row r="55" spans="1:19" s="145" customFormat="1" ht="14.45" customHeight="1">
      <c r="A55" s="160"/>
      <c r="B55" s="142" t="s">
        <v>107</v>
      </c>
      <c r="C55" s="150">
        <v>4009</v>
      </c>
      <c r="D55" s="151">
        <v>4442</v>
      </c>
      <c r="E55" s="151">
        <v>4014</v>
      </c>
      <c r="F55" s="151">
        <v>4271</v>
      </c>
      <c r="G55" s="151">
        <v>5033</v>
      </c>
      <c r="H55" s="151">
        <v>762</v>
      </c>
      <c r="I55" s="152">
        <v>17.841254975415595</v>
      </c>
      <c r="J55" s="142"/>
      <c r="K55" s="159" t="s">
        <v>107</v>
      </c>
      <c r="L55" s="150">
        <v>30</v>
      </c>
      <c r="M55" s="151">
        <v>38</v>
      </c>
      <c r="N55" s="151">
        <v>36</v>
      </c>
      <c r="O55" s="151">
        <v>47</v>
      </c>
      <c r="P55" s="321">
        <v>39</v>
      </c>
      <c r="Q55" s="151">
        <v>-8</v>
      </c>
      <c r="R55" s="152">
        <v>-17.021276595744681</v>
      </c>
      <c r="S55" s="152"/>
    </row>
    <row r="56" spans="1:19" s="145" customFormat="1" ht="14.45" customHeight="1">
      <c r="A56" s="160"/>
      <c r="B56" s="142" t="s">
        <v>108</v>
      </c>
      <c r="C56" s="150">
        <v>2624</v>
      </c>
      <c r="D56" s="151">
        <v>3290</v>
      </c>
      <c r="E56" s="151">
        <v>3683</v>
      </c>
      <c r="F56" s="151">
        <v>3393</v>
      </c>
      <c r="G56" s="151">
        <v>3561</v>
      </c>
      <c r="H56" s="151">
        <v>168</v>
      </c>
      <c r="I56" s="152">
        <v>4.9513704686118478</v>
      </c>
      <c r="J56" s="142"/>
      <c r="K56" s="159" t="s">
        <v>108</v>
      </c>
      <c r="L56" s="150">
        <v>33</v>
      </c>
      <c r="M56" s="151">
        <v>21</v>
      </c>
      <c r="N56" s="151">
        <v>32</v>
      </c>
      <c r="O56" s="151">
        <v>30</v>
      </c>
      <c r="P56" s="321">
        <v>41</v>
      </c>
      <c r="Q56" s="151">
        <v>11</v>
      </c>
      <c r="R56" s="152">
        <v>36.666666666666664</v>
      </c>
      <c r="S56" s="152"/>
    </row>
    <row r="57" spans="1:19" s="145" customFormat="1" ht="14.45" customHeight="1">
      <c r="A57" s="160"/>
      <c r="B57" s="142" t="s">
        <v>109</v>
      </c>
      <c r="C57" s="150">
        <v>1470</v>
      </c>
      <c r="D57" s="151">
        <v>1879</v>
      </c>
      <c r="E57" s="151">
        <v>2361</v>
      </c>
      <c r="F57" s="151">
        <v>2735</v>
      </c>
      <c r="G57" s="151">
        <v>2544</v>
      </c>
      <c r="H57" s="151">
        <v>-191</v>
      </c>
      <c r="I57" s="152">
        <v>-6.9835466179159047</v>
      </c>
      <c r="J57" s="142"/>
      <c r="K57" s="159" t="s">
        <v>109</v>
      </c>
      <c r="L57" s="150">
        <v>17</v>
      </c>
      <c r="M57" s="151">
        <v>16</v>
      </c>
      <c r="N57" s="151">
        <v>17</v>
      </c>
      <c r="O57" s="151">
        <v>23</v>
      </c>
      <c r="P57" s="321">
        <v>21</v>
      </c>
      <c r="Q57" s="151">
        <v>-2</v>
      </c>
      <c r="R57" s="152">
        <v>-8.695652173913043</v>
      </c>
      <c r="S57" s="152"/>
    </row>
    <row r="58" spans="1:19" s="145" customFormat="1" ht="14.45" customHeight="1">
      <c r="A58" s="160"/>
      <c r="B58" s="142" t="s">
        <v>110</v>
      </c>
      <c r="C58" s="150">
        <v>967</v>
      </c>
      <c r="D58" s="151">
        <v>1244</v>
      </c>
      <c r="E58" s="151">
        <v>1578</v>
      </c>
      <c r="F58" s="151">
        <v>1935</v>
      </c>
      <c r="G58" s="151">
        <v>2454</v>
      </c>
      <c r="H58" s="151">
        <v>519</v>
      </c>
      <c r="I58" s="152">
        <v>26.821705426356591</v>
      </c>
      <c r="J58" s="142"/>
      <c r="K58" s="159" t="s">
        <v>110</v>
      </c>
      <c r="L58" s="150">
        <v>12</v>
      </c>
      <c r="M58" s="151">
        <v>17</v>
      </c>
      <c r="N58" s="151">
        <v>12</v>
      </c>
      <c r="O58" s="151">
        <v>10</v>
      </c>
      <c r="P58" s="321">
        <v>14</v>
      </c>
      <c r="Q58" s="151">
        <v>4</v>
      </c>
      <c r="R58" s="152">
        <v>40</v>
      </c>
      <c r="S58" s="152"/>
    </row>
    <row r="59" spans="1:19" s="145" customFormat="1" ht="14.45" customHeight="1">
      <c r="A59" s="160"/>
      <c r="B59" s="423"/>
      <c r="C59" s="421"/>
      <c r="D59" s="422"/>
      <c r="E59" s="422"/>
      <c r="F59" s="422"/>
      <c r="G59" s="422"/>
      <c r="H59" s="151"/>
      <c r="I59" s="152"/>
      <c r="J59" s="142"/>
      <c r="K59" s="424"/>
      <c r="L59" s="421"/>
      <c r="M59" s="422"/>
      <c r="N59" s="422"/>
      <c r="O59" s="422"/>
      <c r="P59" s="425"/>
      <c r="Q59" s="151"/>
      <c r="R59" s="152"/>
      <c r="S59" s="160"/>
    </row>
    <row r="60" spans="1:19" s="139" customFormat="1" ht="14.45" customHeight="1">
      <c r="A60" s="160"/>
      <c r="B60" s="142"/>
      <c r="C60" s="151"/>
      <c r="D60" s="151"/>
      <c r="E60" s="151"/>
      <c r="F60" s="151"/>
      <c r="G60" s="151"/>
      <c r="H60" s="151"/>
      <c r="I60" s="152"/>
      <c r="J60" s="142"/>
      <c r="K60" s="142"/>
      <c r="L60" s="151"/>
      <c r="M60" s="151"/>
      <c r="N60" s="151"/>
      <c r="O60" s="151"/>
      <c r="P60" s="321"/>
      <c r="Q60" s="151"/>
      <c r="R60" s="152"/>
      <c r="S60" s="160"/>
    </row>
    <row r="61" spans="1:19" s="145" customFormat="1" ht="14.45" customHeight="1">
      <c r="A61" s="160"/>
      <c r="B61" s="160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1"/>
      <c r="Q61" s="160"/>
      <c r="R61" s="160"/>
      <c r="S61" s="160"/>
    </row>
    <row r="62" spans="1:19" s="145" customFormat="1" ht="14.45" customHeight="1">
      <c r="A62" s="138"/>
      <c r="B62" s="138" t="s">
        <v>616</v>
      </c>
      <c r="C62" s="138"/>
      <c r="D62" s="138"/>
      <c r="E62" s="138"/>
      <c r="F62" s="138"/>
      <c r="G62" s="138"/>
      <c r="H62" s="138"/>
      <c r="I62" s="138"/>
      <c r="J62" s="138"/>
      <c r="K62" s="138" t="s">
        <v>617</v>
      </c>
      <c r="L62" s="138"/>
      <c r="M62" s="138"/>
      <c r="N62" s="138"/>
      <c r="O62" s="138"/>
      <c r="P62" s="138"/>
      <c r="Q62" s="138"/>
      <c r="R62" s="138"/>
      <c r="S62" s="138"/>
    </row>
    <row r="63" spans="1:19" s="145" customFormat="1" ht="14.45" customHeight="1">
      <c r="A63" s="160"/>
      <c r="B63" s="491" t="s">
        <v>335</v>
      </c>
      <c r="C63" s="140"/>
      <c r="D63" s="140"/>
      <c r="E63" s="140"/>
      <c r="F63" s="140"/>
      <c r="G63" s="143"/>
      <c r="H63" s="141"/>
      <c r="I63" s="141"/>
      <c r="J63" s="142"/>
      <c r="K63" s="491" t="s">
        <v>335</v>
      </c>
      <c r="L63" s="140"/>
      <c r="M63" s="140"/>
      <c r="N63" s="140"/>
      <c r="O63" s="140"/>
      <c r="P63" s="140"/>
      <c r="Q63" s="141"/>
      <c r="R63" s="141"/>
      <c r="S63" s="144"/>
    </row>
    <row r="64" spans="1:19" s="153" customFormat="1" ht="14.45" customHeight="1">
      <c r="A64" s="160"/>
      <c r="B64" s="492"/>
      <c r="C64" s="146" t="s">
        <v>151</v>
      </c>
      <c r="D64" s="146" t="s">
        <v>86</v>
      </c>
      <c r="E64" s="146" t="s">
        <v>87</v>
      </c>
      <c r="F64" s="146" t="s">
        <v>410</v>
      </c>
      <c r="G64" s="146" t="s">
        <v>739</v>
      </c>
      <c r="H64" s="81" t="s">
        <v>509</v>
      </c>
      <c r="I64" s="147" t="s">
        <v>807</v>
      </c>
      <c r="J64" s="142"/>
      <c r="K64" s="492"/>
      <c r="L64" s="146" t="s">
        <v>151</v>
      </c>
      <c r="M64" s="146" t="s">
        <v>86</v>
      </c>
      <c r="N64" s="146" t="s">
        <v>87</v>
      </c>
      <c r="O64" s="146" t="s">
        <v>410</v>
      </c>
      <c r="P64" s="146" t="s">
        <v>739</v>
      </c>
      <c r="Q64" s="81" t="s">
        <v>509</v>
      </c>
      <c r="R64" s="147" t="s">
        <v>740</v>
      </c>
      <c r="S64" s="144"/>
    </row>
    <row r="65" spans="1:19" s="145" customFormat="1" ht="14.45" customHeight="1">
      <c r="A65" s="160"/>
      <c r="B65" s="493"/>
      <c r="C65" s="148"/>
      <c r="D65" s="148"/>
      <c r="E65" s="148"/>
      <c r="F65" s="148"/>
      <c r="G65" s="148"/>
      <c r="H65" s="149" t="s">
        <v>88</v>
      </c>
      <c r="I65" s="81" t="s">
        <v>511</v>
      </c>
      <c r="J65" s="142"/>
      <c r="K65" s="493"/>
      <c r="L65" s="148"/>
      <c r="M65" s="148"/>
      <c r="N65" s="148"/>
      <c r="O65" s="148"/>
      <c r="P65" s="148"/>
      <c r="Q65" s="149" t="s">
        <v>88</v>
      </c>
      <c r="R65" s="81" t="s">
        <v>511</v>
      </c>
      <c r="S65" s="144"/>
    </row>
    <row r="66" spans="1:19" s="180" customFormat="1" ht="14.45" customHeight="1">
      <c r="B66" s="188" t="s">
        <v>90</v>
      </c>
      <c r="C66" s="187">
        <v>82000</v>
      </c>
      <c r="D66" s="183">
        <v>77725</v>
      </c>
      <c r="E66" s="183">
        <v>72414</v>
      </c>
      <c r="F66" s="183">
        <v>66939</v>
      </c>
      <c r="G66" s="183">
        <v>61163</v>
      </c>
      <c r="H66" s="182">
        <v>-5776</v>
      </c>
      <c r="I66" s="184">
        <v>-8.628751549918583</v>
      </c>
      <c r="J66" s="185"/>
      <c r="K66" s="186" t="s">
        <v>90</v>
      </c>
      <c r="L66" s="187">
        <v>613</v>
      </c>
      <c r="M66" s="183">
        <v>522</v>
      </c>
      <c r="N66" s="183">
        <v>462</v>
      </c>
      <c r="O66" s="183">
        <v>406</v>
      </c>
      <c r="P66" s="183">
        <v>344</v>
      </c>
      <c r="Q66" s="182">
        <v>-62</v>
      </c>
      <c r="R66" s="184">
        <v>-15.270935960591133</v>
      </c>
      <c r="S66" s="184"/>
    </row>
    <row r="67" spans="1:19" s="145" customFormat="1" ht="14.45" customHeight="1">
      <c r="A67" s="160"/>
      <c r="B67" s="420" t="s">
        <v>91</v>
      </c>
      <c r="C67" s="150">
        <v>8585</v>
      </c>
      <c r="D67" s="151">
        <v>7468</v>
      </c>
      <c r="E67" s="151">
        <v>6494</v>
      </c>
      <c r="F67" s="151">
        <v>5510</v>
      </c>
      <c r="G67" s="151">
        <v>4491</v>
      </c>
      <c r="H67" s="151">
        <v>-1019</v>
      </c>
      <c r="I67" s="152">
        <v>-18.493647912885663</v>
      </c>
      <c r="J67" s="142"/>
      <c r="K67" s="154" t="s">
        <v>91</v>
      </c>
      <c r="L67" s="150">
        <v>33</v>
      </c>
      <c r="M67" s="151">
        <v>27</v>
      </c>
      <c r="N67" s="151">
        <v>23</v>
      </c>
      <c r="O67" s="151">
        <v>21</v>
      </c>
      <c r="P67" s="151">
        <v>15</v>
      </c>
      <c r="Q67" s="151">
        <v>-6</v>
      </c>
      <c r="R67" s="152">
        <v>-28.571428571428569</v>
      </c>
      <c r="S67" s="152"/>
    </row>
    <row r="68" spans="1:19" s="145" customFormat="1" ht="14.45" customHeight="1">
      <c r="A68" s="160"/>
      <c r="B68" s="155" t="s">
        <v>92</v>
      </c>
      <c r="C68" s="150">
        <v>52250</v>
      </c>
      <c r="D68" s="151">
        <v>46676</v>
      </c>
      <c r="E68" s="151">
        <v>40720</v>
      </c>
      <c r="F68" s="151">
        <v>34134</v>
      </c>
      <c r="G68" s="151">
        <v>28853</v>
      </c>
      <c r="H68" s="151">
        <v>-5281</v>
      </c>
      <c r="I68" s="152">
        <v>-15.471377512157966</v>
      </c>
      <c r="J68" s="142"/>
      <c r="K68" s="156" t="s">
        <v>92</v>
      </c>
      <c r="L68" s="150">
        <v>352</v>
      </c>
      <c r="M68" s="151">
        <v>285</v>
      </c>
      <c r="N68" s="151">
        <v>227</v>
      </c>
      <c r="O68" s="151">
        <v>166</v>
      </c>
      <c r="P68" s="151">
        <v>120</v>
      </c>
      <c r="Q68" s="151">
        <v>-46</v>
      </c>
      <c r="R68" s="152">
        <v>-27.710843373493976</v>
      </c>
      <c r="S68" s="152"/>
    </row>
    <row r="69" spans="1:19" s="145" customFormat="1" ht="14.45" customHeight="1">
      <c r="A69" s="160"/>
      <c r="B69" s="420" t="s">
        <v>93</v>
      </c>
      <c r="C69" s="150">
        <v>21165</v>
      </c>
      <c r="D69" s="151">
        <v>23578</v>
      </c>
      <c r="E69" s="151">
        <v>25200</v>
      </c>
      <c r="F69" s="151">
        <v>27220</v>
      </c>
      <c r="G69" s="151">
        <v>27417</v>
      </c>
      <c r="H69" s="151">
        <v>197</v>
      </c>
      <c r="I69" s="152">
        <v>0.7237325495958854</v>
      </c>
      <c r="J69" s="142"/>
      <c r="K69" s="154" t="s">
        <v>93</v>
      </c>
      <c r="L69" s="150">
        <v>228</v>
      </c>
      <c r="M69" s="151">
        <v>210</v>
      </c>
      <c r="N69" s="151">
        <v>212</v>
      </c>
      <c r="O69" s="151">
        <v>219</v>
      </c>
      <c r="P69" s="151">
        <v>209</v>
      </c>
      <c r="Q69" s="151">
        <v>-10</v>
      </c>
      <c r="R69" s="152">
        <v>-4.5662100456620998</v>
      </c>
      <c r="S69" s="152"/>
    </row>
    <row r="70" spans="1:19" s="145" customFormat="1" ht="14.45" customHeight="1">
      <c r="A70" s="160"/>
      <c r="B70" s="142"/>
      <c r="C70" s="150"/>
      <c r="D70" s="157"/>
      <c r="E70" s="157"/>
      <c r="F70" s="157"/>
      <c r="G70" s="157"/>
      <c r="H70" s="157"/>
      <c r="I70" s="158"/>
      <c r="J70" s="142"/>
      <c r="K70" s="159"/>
      <c r="L70" s="150"/>
      <c r="M70" s="157"/>
      <c r="N70" s="157"/>
      <c r="O70" s="157"/>
      <c r="P70" s="157"/>
      <c r="Q70" s="157"/>
      <c r="R70" s="158"/>
      <c r="S70" s="158"/>
    </row>
    <row r="71" spans="1:19" s="145" customFormat="1" ht="14.45" customHeight="1">
      <c r="A71" s="160"/>
      <c r="B71" s="142" t="s">
        <v>94</v>
      </c>
      <c r="C71" s="150">
        <v>2596</v>
      </c>
      <c r="D71" s="151">
        <v>2201</v>
      </c>
      <c r="E71" s="151">
        <v>1856</v>
      </c>
      <c r="F71" s="151">
        <v>1523</v>
      </c>
      <c r="G71" s="151">
        <v>1171</v>
      </c>
      <c r="H71" s="151">
        <v>-352</v>
      </c>
      <c r="I71" s="152">
        <v>-23.112278397898883</v>
      </c>
      <c r="J71" s="142"/>
      <c r="K71" s="159" t="s">
        <v>94</v>
      </c>
      <c r="L71" s="150">
        <v>7</v>
      </c>
      <c r="M71" s="151">
        <v>6</v>
      </c>
      <c r="N71" s="151">
        <v>5</v>
      </c>
      <c r="O71" s="151">
        <v>6</v>
      </c>
      <c r="P71" s="321">
        <v>3</v>
      </c>
      <c r="Q71" s="151">
        <v>-3</v>
      </c>
      <c r="R71" s="152">
        <v>-50</v>
      </c>
      <c r="S71" s="152"/>
    </row>
    <row r="72" spans="1:19" s="145" customFormat="1" ht="14.45" customHeight="1">
      <c r="A72" s="160"/>
      <c r="B72" s="142" t="s">
        <v>95</v>
      </c>
      <c r="C72" s="150">
        <v>2800</v>
      </c>
      <c r="D72" s="151">
        <v>2504</v>
      </c>
      <c r="E72" s="151">
        <v>2139</v>
      </c>
      <c r="F72" s="151">
        <v>1827</v>
      </c>
      <c r="G72" s="151">
        <v>1516</v>
      </c>
      <c r="H72" s="151">
        <v>-311</v>
      </c>
      <c r="I72" s="152">
        <v>-17.022441160372196</v>
      </c>
      <c r="J72" s="142"/>
      <c r="K72" s="159" t="s">
        <v>95</v>
      </c>
      <c r="L72" s="150">
        <v>11</v>
      </c>
      <c r="M72" s="151">
        <v>10</v>
      </c>
      <c r="N72" s="151">
        <v>9</v>
      </c>
      <c r="O72" s="151">
        <v>5</v>
      </c>
      <c r="P72" s="321">
        <v>4</v>
      </c>
      <c r="Q72" s="151">
        <v>-1</v>
      </c>
      <c r="R72" s="152">
        <v>-20</v>
      </c>
      <c r="S72" s="152"/>
    </row>
    <row r="73" spans="1:19" s="145" customFormat="1" ht="14.45" customHeight="1">
      <c r="A73" s="160"/>
      <c r="B73" s="142" t="s">
        <v>96</v>
      </c>
      <c r="C73" s="150">
        <v>3189</v>
      </c>
      <c r="D73" s="151">
        <v>2763</v>
      </c>
      <c r="E73" s="151">
        <v>2499</v>
      </c>
      <c r="F73" s="151">
        <v>2160</v>
      </c>
      <c r="G73" s="151">
        <v>1804</v>
      </c>
      <c r="H73" s="151">
        <v>-356</v>
      </c>
      <c r="I73" s="152">
        <v>-16.481481481481481</v>
      </c>
      <c r="J73" s="142"/>
      <c r="K73" s="159" t="s">
        <v>96</v>
      </c>
      <c r="L73" s="150">
        <v>15</v>
      </c>
      <c r="M73" s="151">
        <v>11</v>
      </c>
      <c r="N73" s="151">
        <v>9</v>
      </c>
      <c r="O73" s="151">
        <v>10</v>
      </c>
      <c r="P73" s="321">
        <v>8</v>
      </c>
      <c r="Q73" s="151">
        <v>-2</v>
      </c>
      <c r="R73" s="152">
        <v>-20</v>
      </c>
      <c r="S73" s="152"/>
    </row>
    <row r="74" spans="1:19" s="145" customFormat="1" ht="14.45" customHeight="1">
      <c r="A74" s="160"/>
      <c r="B74" s="142" t="s">
        <v>97</v>
      </c>
      <c r="C74" s="150">
        <v>4236</v>
      </c>
      <c r="D74" s="151">
        <v>3273</v>
      </c>
      <c r="E74" s="151">
        <v>2815</v>
      </c>
      <c r="F74" s="151">
        <v>2557</v>
      </c>
      <c r="G74" s="151">
        <v>2176</v>
      </c>
      <c r="H74" s="151">
        <v>-381</v>
      </c>
      <c r="I74" s="152">
        <v>-14.90027375831052</v>
      </c>
      <c r="J74" s="142"/>
      <c r="K74" s="159" t="s">
        <v>97</v>
      </c>
      <c r="L74" s="150">
        <v>32</v>
      </c>
      <c r="M74" s="151">
        <v>14</v>
      </c>
      <c r="N74" s="151">
        <v>9</v>
      </c>
      <c r="O74" s="151">
        <v>7</v>
      </c>
      <c r="P74" s="321">
        <v>10</v>
      </c>
      <c r="Q74" s="151">
        <v>3</v>
      </c>
      <c r="R74" s="152">
        <v>42.857142857142854</v>
      </c>
      <c r="S74" s="152"/>
    </row>
    <row r="75" spans="1:19" s="145" customFormat="1" ht="14.45" customHeight="1">
      <c r="A75" s="160"/>
      <c r="B75" s="142" t="s">
        <v>98</v>
      </c>
      <c r="C75" s="150">
        <v>4806</v>
      </c>
      <c r="D75" s="151">
        <v>3733</v>
      </c>
      <c r="E75" s="151">
        <v>2826</v>
      </c>
      <c r="F75" s="151">
        <v>2322</v>
      </c>
      <c r="G75" s="151">
        <v>2060</v>
      </c>
      <c r="H75" s="151">
        <v>-262</v>
      </c>
      <c r="I75" s="152">
        <v>-11.283376399655468</v>
      </c>
      <c r="J75" s="142"/>
      <c r="K75" s="159" t="s">
        <v>98</v>
      </c>
      <c r="L75" s="150">
        <v>31</v>
      </c>
      <c r="M75" s="151">
        <v>19</v>
      </c>
      <c r="N75" s="151">
        <v>4</v>
      </c>
      <c r="O75" s="151">
        <v>3</v>
      </c>
      <c r="P75" s="321">
        <v>5</v>
      </c>
      <c r="Q75" s="151">
        <v>2</v>
      </c>
      <c r="R75" s="152">
        <v>66.666666666666657</v>
      </c>
      <c r="S75" s="152"/>
    </row>
    <row r="76" spans="1:19" s="145" customFormat="1" ht="14.45" customHeight="1">
      <c r="A76" s="160"/>
      <c r="B76" s="142" t="s">
        <v>99</v>
      </c>
      <c r="C76" s="150">
        <v>4868</v>
      </c>
      <c r="D76" s="151">
        <v>3743</v>
      </c>
      <c r="E76" s="151">
        <v>2691</v>
      </c>
      <c r="F76" s="151">
        <v>2117</v>
      </c>
      <c r="G76" s="151">
        <v>1704</v>
      </c>
      <c r="H76" s="151">
        <v>-413</v>
      </c>
      <c r="I76" s="152">
        <v>-19.508738781294284</v>
      </c>
      <c r="J76" s="142"/>
      <c r="K76" s="159" t="s">
        <v>99</v>
      </c>
      <c r="L76" s="150">
        <v>23</v>
      </c>
      <c r="M76" s="151">
        <v>18</v>
      </c>
      <c r="N76" s="151">
        <v>13</v>
      </c>
      <c r="O76" s="151">
        <v>8</v>
      </c>
      <c r="P76" s="321">
        <v>4</v>
      </c>
      <c r="Q76" s="151">
        <v>-4</v>
      </c>
      <c r="R76" s="152">
        <v>-50</v>
      </c>
      <c r="S76" s="152"/>
    </row>
    <row r="77" spans="1:19" s="145" customFormat="1" ht="14.45" customHeight="1">
      <c r="A77" s="160"/>
      <c r="B77" s="142" t="s">
        <v>100</v>
      </c>
      <c r="C77" s="150">
        <v>4289</v>
      </c>
      <c r="D77" s="151">
        <v>4314</v>
      </c>
      <c r="E77" s="151">
        <v>3298</v>
      </c>
      <c r="F77" s="151">
        <v>2419</v>
      </c>
      <c r="G77" s="151">
        <v>1818</v>
      </c>
      <c r="H77" s="151">
        <v>-601</v>
      </c>
      <c r="I77" s="152">
        <v>-24.844977263331955</v>
      </c>
      <c r="J77" s="142"/>
      <c r="K77" s="159" t="s">
        <v>100</v>
      </c>
      <c r="L77" s="150">
        <v>19</v>
      </c>
      <c r="M77" s="151">
        <v>17</v>
      </c>
      <c r="N77" s="151">
        <v>27</v>
      </c>
      <c r="O77" s="151">
        <v>10</v>
      </c>
      <c r="P77" s="321">
        <v>6</v>
      </c>
      <c r="Q77" s="151">
        <v>-4</v>
      </c>
      <c r="R77" s="152">
        <v>-40</v>
      </c>
      <c r="S77" s="152"/>
    </row>
    <row r="78" spans="1:19" s="145" customFormat="1" ht="14.45" customHeight="1">
      <c r="A78" s="160"/>
      <c r="B78" s="142" t="s">
        <v>118</v>
      </c>
      <c r="C78" s="150">
        <v>4206</v>
      </c>
      <c r="D78" s="151">
        <v>4099</v>
      </c>
      <c r="E78" s="151">
        <v>4122</v>
      </c>
      <c r="F78" s="151">
        <v>3170</v>
      </c>
      <c r="G78" s="151">
        <v>2311</v>
      </c>
      <c r="H78" s="151">
        <v>-859</v>
      </c>
      <c r="I78" s="152">
        <v>-27.097791798107256</v>
      </c>
      <c r="J78" s="142"/>
      <c r="K78" s="159" t="s">
        <v>118</v>
      </c>
      <c r="L78" s="150">
        <v>17</v>
      </c>
      <c r="M78" s="151">
        <v>13</v>
      </c>
      <c r="N78" s="151">
        <v>20</v>
      </c>
      <c r="O78" s="151">
        <v>20</v>
      </c>
      <c r="P78" s="321">
        <v>9</v>
      </c>
      <c r="Q78" s="151">
        <v>-11</v>
      </c>
      <c r="R78" s="152">
        <v>-55.000000000000007</v>
      </c>
      <c r="S78" s="152"/>
    </row>
    <row r="79" spans="1:19" s="145" customFormat="1" ht="14.45" customHeight="1">
      <c r="A79" s="160"/>
      <c r="B79" s="142" t="s">
        <v>101</v>
      </c>
      <c r="C79" s="150">
        <v>4218</v>
      </c>
      <c r="D79" s="151">
        <v>4079</v>
      </c>
      <c r="E79" s="151">
        <v>4017</v>
      </c>
      <c r="F79" s="151">
        <v>4052</v>
      </c>
      <c r="G79" s="151">
        <v>3138</v>
      </c>
      <c r="H79" s="151">
        <v>-914</v>
      </c>
      <c r="I79" s="152">
        <v>-22.556762092793683</v>
      </c>
      <c r="J79" s="142"/>
      <c r="K79" s="159" t="s">
        <v>101</v>
      </c>
      <c r="L79" s="150">
        <v>27</v>
      </c>
      <c r="M79" s="151">
        <v>18</v>
      </c>
      <c r="N79" s="151">
        <v>9</v>
      </c>
      <c r="O79" s="151">
        <v>19</v>
      </c>
      <c r="P79" s="321">
        <v>20</v>
      </c>
      <c r="Q79" s="151">
        <v>1</v>
      </c>
      <c r="R79" s="152">
        <v>5.2631578947368416</v>
      </c>
      <c r="S79" s="152"/>
    </row>
    <row r="80" spans="1:19" s="145" customFormat="1" ht="14.45" customHeight="1">
      <c r="A80" s="160"/>
      <c r="B80" s="142" t="s">
        <v>102</v>
      </c>
      <c r="C80" s="150">
        <v>5916</v>
      </c>
      <c r="D80" s="151">
        <v>4127</v>
      </c>
      <c r="E80" s="151">
        <v>4015</v>
      </c>
      <c r="F80" s="151">
        <v>3921</v>
      </c>
      <c r="G80" s="151">
        <v>3992</v>
      </c>
      <c r="H80" s="151">
        <v>71</v>
      </c>
      <c r="I80" s="152">
        <v>1.8107625605712829</v>
      </c>
      <c r="J80" s="142"/>
      <c r="K80" s="159" t="s">
        <v>102</v>
      </c>
      <c r="L80" s="150">
        <v>51</v>
      </c>
      <c r="M80" s="151">
        <v>23</v>
      </c>
      <c r="N80" s="151">
        <v>16</v>
      </c>
      <c r="O80" s="151">
        <v>10</v>
      </c>
      <c r="P80" s="321">
        <v>17</v>
      </c>
      <c r="Q80" s="151">
        <v>7</v>
      </c>
      <c r="R80" s="152">
        <v>70</v>
      </c>
      <c r="S80" s="152"/>
    </row>
    <row r="81" spans="1:19" s="145" customFormat="1" ht="14.45" customHeight="1">
      <c r="A81" s="160"/>
      <c r="B81" s="142" t="s">
        <v>103</v>
      </c>
      <c r="C81" s="150">
        <v>7439</v>
      </c>
      <c r="D81" s="151">
        <v>5836</v>
      </c>
      <c r="E81" s="151">
        <v>4069</v>
      </c>
      <c r="F81" s="151">
        <v>3968</v>
      </c>
      <c r="G81" s="151">
        <v>3858</v>
      </c>
      <c r="H81" s="151">
        <v>-110</v>
      </c>
      <c r="I81" s="152">
        <v>-2.7721774193548385</v>
      </c>
      <c r="J81" s="142"/>
      <c r="K81" s="159" t="s">
        <v>103</v>
      </c>
      <c r="L81" s="150">
        <v>67</v>
      </c>
      <c r="M81" s="151">
        <v>49</v>
      </c>
      <c r="N81" s="151">
        <v>21</v>
      </c>
      <c r="O81" s="151">
        <v>17</v>
      </c>
      <c r="P81" s="321">
        <v>13</v>
      </c>
      <c r="Q81" s="151">
        <v>-4</v>
      </c>
      <c r="R81" s="152">
        <v>-23.52941176470588</v>
      </c>
      <c r="S81" s="152"/>
    </row>
    <row r="82" spans="1:19" s="145" customFormat="1" ht="14.45" customHeight="1">
      <c r="A82" s="160"/>
      <c r="B82" s="142" t="s">
        <v>104</v>
      </c>
      <c r="C82" s="150">
        <v>6269</v>
      </c>
      <c r="D82" s="151">
        <v>7314</v>
      </c>
      <c r="E82" s="151">
        <v>5731</v>
      </c>
      <c r="F82" s="151">
        <v>3991</v>
      </c>
      <c r="G82" s="151">
        <v>3888</v>
      </c>
      <c r="H82" s="151">
        <v>-103</v>
      </c>
      <c r="I82" s="152">
        <v>-2.580806815334503</v>
      </c>
      <c r="J82" s="142"/>
      <c r="K82" s="159" t="s">
        <v>104</v>
      </c>
      <c r="L82" s="150">
        <v>45</v>
      </c>
      <c r="M82" s="151">
        <v>62</v>
      </c>
      <c r="N82" s="151">
        <v>50</v>
      </c>
      <c r="O82" s="151">
        <v>22</v>
      </c>
      <c r="P82" s="321">
        <v>17</v>
      </c>
      <c r="Q82" s="151">
        <v>-5</v>
      </c>
      <c r="R82" s="152">
        <v>-22.727272727272727</v>
      </c>
      <c r="S82" s="152"/>
    </row>
    <row r="83" spans="1:19" s="145" customFormat="1" ht="14.45" customHeight="1">
      <c r="A83" s="160"/>
      <c r="B83" s="142" t="s">
        <v>105</v>
      </c>
      <c r="C83" s="150">
        <v>6003</v>
      </c>
      <c r="D83" s="151">
        <v>6158</v>
      </c>
      <c r="E83" s="151">
        <v>7136</v>
      </c>
      <c r="F83" s="151">
        <v>5617</v>
      </c>
      <c r="G83" s="151">
        <v>3908</v>
      </c>
      <c r="H83" s="151">
        <v>-1709</v>
      </c>
      <c r="I83" s="152">
        <v>-30.425494035962259</v>
      </c>
      <c r="J83" s="142"/>
      <c r="K83" s="159" t="s">
        <v>105</v>
      </c>
      <c r="L83" s="150">
        <v>40</v>
      </c>
      <c r="M83" s="151">
        <v>52</v>
      </c>
      <c r="N83" s="151">
        <v>58</v>
      </c>
      <c r="O83" s="151">
        <v>50</v>
      </c>
      <c r="P83" s="321">
        <v>19</v>
      </c>
      <c r="Q83" s="151">
        <v>-31</v>
      </c>
      <c r="R83" s="152">
        <v>-62</v>
      </c>
      <c r="S83" s="152"/>
    </row>
    <row r="84" spans="1:19" s="145" customFormat="1" ht="14.45" customHeight="1">
      <c r="A84" s="160"/>
      <c r="B84" s="142" t="s">
        <v>106</v>
      </c>
      <c r="C84" s="150">
        <v>6104</v>
      </c>
      <c r="D84" s="151">
        <v>5799</v>
      </c>
      <c r="E84" s="151">
        <v>5923</v>
      </c>
      <c r="F84" s="151">
        <v>6847</v>
      </c>
      <c r="G84" s="151">
        <v>5396</v>
      </c>
      <c r="H84" s="151">
        <v>-1451</v>
      </c>
      <c r="I84" s="152">
        <v>-21.191762815831751</v>
      </c>
      <c r="J84" s="142"/>
      <c r="K84" s="159" t="s">
        <v>106</v>
      </c>
      <c r="L84" s="150">
        <v>55</v>
      </c>
      <c r="M84" s="151">
        <v>36</v>
      </c>
      <c r="N84" s="151">
        <v>47</v>
      </c>
      <c r="O84" s="151">
        <v>59</v>
      </c>
      <c r="P84" s="321">
        <v>48</v>
      </c>
      <c r="Q84" s="151">
        <v>-11</v>
      </c>
      <c r="R84" s="152">
        <v>-18.64406779661017</v>
      </c>
      <c r="S84" s="152"/>
    </row>
    <row r="85" spans="1:19" s="145" customFormat="1" ht="14.45" customHeight="1">
      <c r="A85" s="160"/>
      <c r="B85" s="142" t="s">
        <v>107</v>
      </c>
      <c r="C85" s="150">
        <v>5458</v>
      </c>
      <c r="D85" s="151">
        <v>5778</v>
      </c>
      <c r="E85" s="151">
        <v>5492</v>
      </c>
      <c r="F85" s="151">
        <v>5632</v>
      </c>
      <c r="G85" s="151">
        <v>6494</v>
      </c>
      <c r="H85" s="151">
        <v>862</v>
      </c>
      <c r="I85" s="152">
        <v>15.305397727272727</v>
      </c>
      <c r="J85" s="142"/>
      <c r="K85" s="159" t="s">
        <v>107</v>
      </c>
      <c r="L85" s="150">
        <v>58</v>
      </c>
      <c r="M85" s="151">
        <v>52</v>
      </c>
      <c r="N85" s="151">
        <v>34</v>
      </c>
      <c r="O85" s="151">
        <v>44</v>
      </c>
      <c r="P85" s="321">
        <v>60</v>
      </c>
      <c r="Q85" s="151">
        <v>16</v>
      </c>
      <c r="R85" s="152">
        <v>36.363636363636367</v>
      </c>
      <c r="S85" s="152"/>
    </row>
    <row r="86" spans="1:19" s="145" customFormat="1" ht="14.45" customHeight="1">
      <c r="A86" s="160"/>
      <c r="B86" s="142" t="s">
        <v>108</v>
      </c>
      <c r="C86" s="150">
        <v>4489</v>
      </c>
      <c r="D86" s="151">
        <v>4969</v>
      </c>
      <c r="E86" s="151">
        <v>5204</v>
      </c>
      <c r="F86" s="151">
        <v>5044</v>
      </c>
      <c r="G86" s="151">
        <v>5152</v>
      </c>
      <c r="H86" s="151">
        <v>108</v>
      </c>
      <c r="I86" s="152">
        <v>2.141157811260904</v>
      </c>
      <c r="J86" s="142"/>
      <c r="K86" s="159" t="s">
        <v>108</v>
      </c>
      <c r="L86" s="150">
        <v>56</v>
      </c>
      <c r="M86" s="151">
        <v>50</v>
      </c>
      <c r="N86" s="151">
        <v>45</v>
      </c>
      <c r="O86" s="151">
        <v>33</v>
      </c>
      <c r="P86" s="321">
        <v>38</v>
      </c>
      <c r="Q86" s="151">
        <v>5</v>
      </c>
      <c r="R86" s="152">
        <v>15.151515151515152</v>
      </c>
      <c r="S86" s="152"/>
    </row>
    <row r="87" spans="1:19" s="145" customFormat="1" ht="14.45" customHeight="1">
      <c r="A87" s="160"/>
      <c r="B87" s="142" t="s">
        <v>109</v>
      </c>
      <c r="C87" s="150">
        <v>2753</v>
      </c>
      <c r="D87" s="151">
        <v>3746</v>
      </c>
      <c r="E87" s="151">
        <v>4266</v>
      </c>
      <c r="F87" s="151">
        <v>4498</v>
      </c>
      <c r="G87" s="151">
        <v>4351</v>
      </c>
      <c r="H87" s="151">
        <v>-147</v>
      </c>
      <c r="I87" s="152">
        <v>-3.268119164072921</v>
      </c>
      <c r="J87" s="142"/>
      <c r="K87" s="159" t="s">
        <v>109</v>
      </c>
      <c r="L87" s="150">
        <v>44</v>
      </c>
      <c r="M87" s="151">
        <v>44</v>
      </c>
      <c r="N87" s="151">
        <v>40</v>
      </c>
      <c r="O87" s="151">
        <v>38</v>
      </c>
      <c r="P87" s="321">
        <v>23</v>
      </c>
      <c r="Q87" s="151">
        <v>-15</v>
      </c>
      <c r="R87" s="152">
        <v>-39.473684210526315</v>
      </c>
      <c r="S87" s="152"/>
    </row>
    <row r="88" spans="1:19" s="145" customFormat="1" ht="14.45" customHeight="1">
      <c r="A88" s="160"/>
      <c r="B88" s="142" t="s">
        <v>110</v>
      </c>
      <c r="C88" s="150">
        <v>2361</v>
      </c>
      <c r="D88" s="151">
        <v>3286</v>
      </c>
      <c r="E88" s="151">
        <v>4315</v>
      </c>
      <c r="F88" s="151">
        <v>5199</v>
      </c>
      <c r="G88" s="151">
        <v>6024</v>
      </c>
      <c r="H88" s="151">
        <v>825</v>
      </c>
      <c r="I88" s="152">
        <v>15.868436237738026</v>
      </c>
      <c r="J88" s="142"/>
      <c r="K88" s="159" t="s">
        <v>110</v>
      </c>
      <c r="L88" s="150">
        <v>15</v>
      </c>
      <c r="M88" s="151">
        <v>28</v>
      </c>
      <c r="N88" s="151">
        <v>46</v>
      </c>
      <c r="O88" s="151">
        <v>45</v>
      </c>
      <c r="P88" s="321">
        <v>40</v>
      </c>
      <c r="Q88" s="151">
        <v>-5</v>
      </c>
      <c r="R88" s="152">
        <v>-11.111111111111111</v>
      </c>
      <c r="S88" s="152"/>
    </row>
    <row r="89" spans="1:19" s="139" customFormat="1" ht="14.45" customHeight="1">
      <c r="A89" s="160"/>
      <c r="B89" s="423"/>
      <c r="C89" s="421"/>
      <c r="D89" s="422"/>
      <c r="E89" s="422"/>
      <c r="F89" s="422"/>
      <c r="G89" s="422"/>
      <c r="H89" s="151"/>
      <c r="I89" s="152"/>
      <c r="J89" s="142"/>
      <c r="K89" s="423"/>
      <c r="L89" s="421"/>
      <c r="M89" s="422"/>
      <c r="N89" s="422"/>
      <c r="O89" s="422"/>
      <c r="P89" s="425"/>
      <c r="Q89" s="151"/>
      <c r="R89" s="152"/>
      <c r="S89" s="160"/>
    </row>
    <row r="90" spans="1:19" s="145" customFormat="1" ht="14.45" customHeight="1">
      <c r="A90" s="160"/>
      <c r="B90" s="142"/>
      <c r="C90" s="151"/>
      <c r="D90" s="151"/>
      <c r="E90" s="151"/>
      <c r="F90" s="151"/>
      <c r="G90" s="151"/>
      <c r="H90" s="151"/>
      <c r="I90" s="152"/>
      <c r="J90" s="142"/>
      <c r="K90" s="142"/>
      <c r="L90" s="151"/>
      <c r="M90" s="151"/>
      <c r="N90" s="151"/>
      <c r="O90" s="151"/>
      <c r="P90" s="321"/>
      <c r="Q90" s="151"/>
      <c r="R90" s="152"/>
      <c r="S90" s="160"/>
    </row>
    <row r="91" spans="1:19" s="145" customFormat="1" ht="14.45" customHeight="1">
      <c r="A91" s="160"/>
      <c r="B91" s="162"/>
      <c r="C91" s="162"/>
      <c r="D91" s="162"/>
      <c r="E91" s="162"/>
      <c r="F91" s="162"/>
      <c r="G91" s="162"/>
      <c r="H91" s="162"/>
      <c r="I91" s="162"/>
      <c r="J91" s="162"/>
      <c r="K91" s="162"/>
      <c r="L91" s="162"/>
      <c r="M91" s="162"/>
      <c r="N91" s="162"/>
      <c r="O91" s="162"/>
      <c r="P91" s="161"/>
      <c r="Q91" s="160"/>
      <c r="R91" s="160"/>
      <c r="S91" s="160"/>
    </row>
    <row r="92" spans="1:19" s="145" customFormat="1" ht="14.45" customHeight="1">
      <c r="A92" s="160"/>
      <c r="B92" s="162"/>
      <c r="C92" s="162"/>
      <c r="D92" s="162"/>
      <c r="E92" s="162"/>
      <c r="F92" s="162"/>
      <c r="G92" s="162"/>
      <c r="H92" s="162"/>
      <c r="I92" s="162"/>
      <c r="J92" s="162"/>
      <c r="K92" s="162"/>
      <c r="L92" s="162"/>
      <c r="M92" s="162"/>
      <c r="N92" s="162"/>
      <c r="O92" s="162"/>
      <c r="P92" s="161"/>
      <c r="Q92" s="160"/>
      <c r="R92" s="160"/>
      <c r="S92" s="160"/>
    </row>
    <row r="93" spans="1:19" s="153" customFormat="1" ht="14.45" customHeight="1">
      <c r="A93" s="138"/>
      <c r="B93" s="138" t="s">
        <v>180</v>
      </c>
      <c r="C93" s="138"/>
      <c r="D93" s="138"/>
      <c r="E93" s="138"/>
      <c r="F93" s="138"/>
      <c r="G93" s="138"/>
      <c r="H93" s="138"/>
      <c r="I93" s="138"/>
      <c r="J93" s="138"/>
      <c r="K93" s="138" t="s">
        <v>181</v>
      </c>
      <c r="L93" s="138"/>
      <c r="M93" s="138"/>
      <c r="N93" s="138"/>
      <c r="O93" s="138"/>
      <c r="P93" s="138"/>
      <c r="Q93" s="138"/>
      <c r="R93" s="138"/>
      <c r="S93" s="138"/>
    </row>
    <row r="94" spans="1:19" s="145" customFormat="1" ht="14.45" customHeight="1">
      <c r="A94" s="160"/>
      <c r="B94" s="491" t="s">
        <v>335</v>
      </c>
      <c r="C94" s="140"/>
      <c r="D94" s="140"/>
      <c r="E94" s="140"/>
      <c r="F94" s="140"/>
      <c r="G94" s="143"/>
      <c r="H94" s="141"/>
      <c r="I94" s="141"/>
      <c r="J94" s="142"/>
      <c r="K94" s="491" t="s">
        <v>335</v>
      </c>
      <c r="L94" s="140"/>
      <c r="M94" s="140"/>
      <c r="N94" s="140"/>
      <c r="O94" s="140"/>
      <c r="P94" s="143"/>
      <c r="Q94" s="141"/>
      <c r="R94" s="141"/>
      <c r="S94" s="144"/>
    </row>
    <row r="95" spans="1:19" s="145" customFormat="1" ht="14.45" customHeight="1">
      <c r="A95" s="160"/>
      <c r="B95" s="492"/>
      <c r="C95" s="146" t="s">
        <v>504</v>
      </c>
      <c r="D95" s="146" t="s">
        <v>505</v>
      </c>
      <c r="E95" s="146" t="s">
        <v>506</v>
      </c>
      <c r="F95" s="146" t="s">
        <v>410</v>
      </c>
      <c r="G95" s="146" t="s">
        <v>739</v>
      </c>
      <c r="H95" s="81" t="s">
        <v>508</v>
      </c>
      <c r="I95" s="147" t="s">
        <v>807</v>
      </c>
      <c r="J95" s="142"/>
      <c r="K95" s="492"/>
      <c r="L95" s="146" t="s">
        <v>504</v>
      </c>
      <c r="M95" s="146" t="s">
        <v>505</v>
      </c>
      <c r="N95" s="146" t="s">
        <v>506</v>
      </c>
      <c r="O95" s="146" t="s">
        <v>410</v>
      </c>
      <c r="P95" s="146" t="s">
        <v>739</v>
      </c>
      <c r="Q95" s="81" t="s">
        <v>508</v>
      </c>
      <c r="R95" s="147" t="s">
        <v>807</v>
      </c>
      <c r="S95" s="144"/>
    </row>
    <row r="96" spans="1:19" s="145" customFormat="1" ht="14.45" customHeight="1">
      <c r="A96" s="160"/>
      <c r="B96" s="493"/>
      <c r="C96" s="148"/>
      <c r="D96" s="148"/>
      <c r="E96" s="148"/>
      <c r="F96" s="148"/>
      <c r="G96" s="148"/>
      <c r="H96" s="149" t="s">
        <v>88</v>
      </c>
      <c r="I96" s="81" t="s">
        <v>511</v>
      </c>
      <c r="J96" s="142"/>
      <c r="K96" s="493"/>
      <c r="L96" s="148"/>
      <c r="M96" s="148"/>
      <c r="N96" s="148"/>
      <c r="O96" s="148"/>
      <c r="P96" s="148"/>
      <c r="Q96" s="149" t="s">
        <v>88</v>
      </c>
      <c r="R96" s="81" t="s">
        <v>511</v>
      </c>
      <c r="S96" s="144"/>
    </row>
    <row r="97" spans="1:19" s="180" customFormat="1" ht="14.45" customHeight="1">
      <c r="B97" s="188" t="s">
        <v>90</v>
      </c>
      <c r="C97" s="187">
        <v>488</v>
      </c>
      <c r="D97" s="183">
        <v>412</v>
      </c>
      <c r="E97" s="183">
        <v>378</v>
      </c>
      <c r="F97" s="183">
        <v>298</v>
      </c>
      <c r="G97" s="183">
        <v>223</v>
      </c>
      <c r="H97" s="182">
        <v>-75</v>
      </c>
      <c r="I97" s="184">
        <v>-25.167785234899331</v>
      </c>
      <c r="J97" s="185"/>
      <c r="K97" s="186" t="s">
        <v>90</v>
      </c>
      <c r="L97" s="187">
        <v>233</v>
      </c>
      <c r="M97" s="183">
        <v>209</v>
      </c>
      <c r="N97" s="183">
        <v>184</v>
      </c>
      <c r="O97" s="183">
        <v>152</v>
      </c>
      <c r="P97" s="183">
        <v>136</v>
      </c>
      <c r="Q97" s="182">
        <v>-16</v>
      </c>
      <c r="R97" s="184">
        <v>-10.526315789473683</v>
      </c>
      <c r="S97" s="184"/>
    </row>
    <row r="98" spans="1:19" s="145" customFormat="1" ht="14.45" customHeight="1">
      <c r="A98" s="160"/>
      <c r="B98" s="420" t="s">
        <v>91</v>
      </c>
      <c r="C98" s="150">
        <v>56</v>
      </c>
      <c r="D98" s="151">
        <v>29</v>
      </c>
      <c r="E98" s="151">
        <v>30</v>
      </c>
      <c r="F98" s="151">
        <v>14</v>
      </c>
      <c r="G98" s="151">
        <v>9</v>
      </c>
      <c r="H98" s="151">
        <v>-5</v>
      </c>
      <c r="I98" s="152">
        <v>-35.714285714285715</v>
      </c>
      <c r="J98" s="142"/>
      <c r="K98" s="154" t="s">
        <v>91</v>
      </c>
      <c r="L98" s="150">
        <v>11</v>
      </c>
      <c r="M98" s="151">
        <v>6</v>
      </c>
      <c r="N98" s="151">
        <v>3</v>
      </c>
      <c r="O98" s="151">
        <v>1</v>
      </c>
      <c r="P98" s="151">
        <v>2</v>
      </c>
      <c r="Q98" s="151">
        <v>1</v>
      </c>
      <c r="R98" s="152">
        <v>100</v>
      </c>
      <c r="S98" s="152"/>
    </row>
    <row r="99" spans="1:19" s="145" customFormat="1" ht="14.45" customHeight="1">
      <c r="A99" s="160"/>
      <c r="B99" s="420" t="s">
        <v>92</v>
      </c>
      <c r="C99" s="150">
        <v>268</v>
      </c>
      <c r="D99" s="151">
        <v>228</v>
      </c>
      <c r="E99" s="151">
        <v>201</v>
      </c>
      <c r="F99" s="151">
        <v>150</v>
      </c>
      <c r="G99" s="151">
        <v>98</v>
      </c>
      <c r="H99" s="151">
        <v>-52</v>
      </c>
      <c r="I99" s="152">
        <v>-34.666666666666671</v>
      </c>
      <c r="J99" s="142"/>
      <c r="K99" s="154" t="s">
        <v>92</v>
      </c>
      <c r="L99" s="150">
        <v>147</v>
      </c>
      <c r="M99" s="151">
        <v>119</v>
      </c>
      <c r="N99" s="151">
        <v>95</v>
      </c>
      <c r="O99" s="151">
        <v>57</v>
      </c>
      <c r="P99" s="151">
        <v>49</v>
      </c>
      <c r="Q99" s="151">
        <v>-8</v>
      </c>
      <c r="R99" s="152">
        <v>-14.035087719298245</v>
      </c>
      <c r="S99" s="152"/>
    </row>
    <row r="100" spans="1:19" s="145" customFormat="1" ht="14.45" customHeight="1">
      <c r="A100" s="160"/>
      <c r="B100" s="420" t="s">
        <v>93</v>
      </c>
      <c r="C100" s="150">
        <v>164</v>
      </c>
      <c r="D100" s="151">
        <v>155</v>
      </c>
      <c r="E100" s="151">
        <v>147</v>
      </c>
      <c r="F100" s="151">
        <v>134</v>
      </c>
      <c r="G100" s="151">
        <v>113</v>
      </c>
      <c r="H100" s="151">
        <v>-21</v>
      </c>
      <c r="I100" s="152">
        <v>-15.671641791044777</v>
      </c>
      <c r="J100" s="142"/>
      <c r="K100" s="154" t="s">
        <v>93</v>
      </c>
      <c r="L100" s="150">
        <v>75</v>
      </c>
      <c r="M100" s="151">
        <v>84</v>
      </c>
      <c r="N100" s="151">
        <v>86</v>
      </c>
      <c r="O100" s="151">
        <v>94</v>
      </c>
      <c r="P100" s="151">
        <v>85</v>
      </c>
      <c r="Q100" s="151">
        <v>-9</v>
      </c>
      <c r="R100" s="152">
        <v>-9.5744680851063837</v>
      </c>
      <c r="S100" s="152"/>
    </row>
    <row r="101" spans="1:19" s="145" customFormat="1" ht="14.45" customHeight="1">
      <c r="A101" s="160"/>
      <c r="B101" s="142"/>
      <c r="C101" s="150"/>
      <c r="D101" s="157"/>
      <c r="E101" s="157"/>
      <c r="F101" s="157"/>
      <c r="G101" s="157"/>
      <c r="H101" s="157"/>
      <c r="I101" s="158"/>
      <c r="J101" s="142"/>
      <c r="K101" s="159"/>
      <c r="L101" s="150"/>
      <c r="M101" s="157"/>
      <c r="N101" s="157"/>
      <c r="O101" s="157"/>
      <c r="P101" s="157"/>
      <c r="Q101" s="157"/>
      <c r="R101" s="158"/>
      <c r="S101" s="158"/>
    </row>
    <row r="102" spans="1:19" s="145" customFormat="1" ht="14.45" customHeight="1">
      <c r="A102" s="160"/>
      <c r="B102" s="142" t="s">
        <v>94</v>
      </c>
      <c r="C102" s="150">
        <v>8</v>
      </c>
      <c r="D102" s="151">
        <v>7</v>
      </c>
      <c r="E102" s="151">
        <v>13</v>
      </c>
      <c r="F102" s="151">
        <v>1</v>
      </c>
      <c r="G102" s="151">
        <v>2</v>
      </c>
      <c r="H102" s="151">
        <v>1</v>
      </c>
      <c r="I102" s="152">
        <v>100</v>
      </c>
      <c r="J102" s="142"/>
      <c r="K102" s="159" t="s">
        <v>94</v>
      </c>
      <c r="L102" s="150">
        <v>3</v>
      </c>
      <c r="M102" s="151">
        <v>1</v>
      </c>
      <c r="N102" s="151">
        <v>1</v>
      </c>
      <c r="O102" s="151" t="s">
        <v>313</v>
      </c>
      <c r="P102" s="151">
        <v>1</v>
      </c>
      <c r="Q102" s="151">
        <v>1</v>
      </c>
      <c r="R102" s="152" t="s">
        <v>513</v>
      </c>
      <c r="S102" s="152"/>
    </row>
    <row r="103" spans="1:19" s="145" customFormat="1" ht="14.45" customHeight="1">
      <c r="A103" s="160"/>
      <c r="B103" s="142" t="s">
        <v>95</v>
      </c>
      <c r="C103" s="150">
        <v>16</v>
      </c>
      <c r="D103" s="151">
        <v>8</v>
      </c>
      <c r="E103" s="151">
        <v>7</v>
      </c>
      <c r="F103" s="151">
        <v>7</v>
      </c>
      <c r="G103" s="151">
        <v>1</v>
      </c>
      <c r="H103" s="151">
        <v>-6</v>
      </c>
      <c r="I103" s="152">
        <v>-85.714285714285708</v>
      </c>
      <c r="J103" s="142"/>
      <c r="K103" s="159" t="s">
        <v>95</v>
      </c>
      <c r="L103" s="150">
        <v>4</v>
      </c>
      <c r="M103" s="151">
        <v>1</v>
      </c>
      <c r="N103" s="151" t="s">
        <v>313</v>
      </c>
      <c r="O103" s="151">
        <v>1</v>
      </c>
      <c r="P103" s="151" t="s">
        <v>313</v>
      </c>
      <c r="Q103" s="151">
        <v>-1</v>
      </c>
      <c r="R103" s="152" t="s">
        <v>512</v>
      </c>
      <c r="S103" s="152"/>
    </row>
    <row r="104" spans="1:19" s="145" customFormat="1" ht="14.45" customHeight="1">
      <c r="A104" s="160"/>
      <c r="B104" s="142" t="s">
        <v>96</v>
      </c>
      <c r="C104" s="150">
        <v>32</v>
      </c>
      <c r="D104" s="151">
        <v>14</v>
      </c>
      <c r="E104" s="151">
        <v>10</v>
      </c>
      <c r="F104" s="151">
        <v>6</v>
      </c>
      <c r="G104" s="151">
        <v>6</v>
      </c>
      <c r="H104" s="151">
        <v>0</v>
      </c>
      <c r="I104" s="152">
        <v>0</v>
      </c>
      <c r="J104" s="142"/>
      <c r="K104" s="159" t="s">
        <v>96</v>
      </c>
      <c r="L104" s="150">
        <v>4</v>
      </c>
      <c r="M104" s="151">
        <v>4</v>
      </c>
      <c r="N104" s="151">
        <v>2</v>
      </c>
      <c r="O104" s="151" t="s">
        <v>313</v>
      </c>
      <c r="P104" s="151">
        <v>1</v>
      </c>
      <c r="Q104" s="151">
        <v>1</v>
      </c>
      <c r="R104" s="152" t="s">
        <v>513</v>
      </c>
      <c r="S104" s="152"/>
    </row>
    <row r="105" spans="1:19" s="145" customFormat="1" ht="14.45" customHeight="1">
      <c r="A105" s="160"/>
      <c r="B105" s="142" t="s">
        <v>97</v>
      </c>
      <c r="C105" s="150">
        <v>23</v>
      </c>
      <c r="D105" s="151">
        <v>30</v>
      </c>
      <c r="E105" s="151">
        <v>15</v>
      </c>
      <c r="F105" s="151">
        <v>9</v>
      </c>
      <c r="G105" s="151">
        <v>5</v>
      </c>
      <c r="H105" s="151">
        <v>-4</v>
      </c>
      <c r="I105" s="152">
        <v>-44.444444444444443</v>
      </c>
      <c r="J105" s="142"/>
      <c r="K105" s="159" t="s">
        <v>97</v>
      </c>
      <c r="L105" s="150">
        <v>17</v>
      </c>
      <c r="M105" s="151">
        <v>4</v>
      </c>
      <c r="N105" s="151">
        <v>4</v>
      </c>
      <c r="O105" s="151">
        <v>2</v>
      </c>
      <c r="P105" s="151" t="s">
        <v>313</v>
      </c>
      <c r="Q105" s="151">
        <v>-2</v>
      </c>
      <c r="R105" s="152" t="s">
        <v>512</v>
      </c>
      <c r="S105" s="152"/>
    </row>
    <row r="106" spans="1:19" s="145" customFormat="1" ht="14.45" customHeight="1">
      <c r="A106" s="160"/>
      <c r="B106" s="142" t="s">
        <v>98</v>
      </c>
      <c r="C106" s="150">
        <v>17</v>
      </c>
      <c r="D106" s="151">
        <v>14</v>
      </c>
      <c r="E106" s="151">
        <v>22</v>
      </c>
      <c r="F106" s="151">
        <v>7</v>
      </c>
      <c r="G106" s="151">
        <v>2</v>
      </c>
      <c r="H106" s="151">
        <v>-5</v>
      </c>
      <c r="I106" s="152">
        <v>-71.428571428571431</v>
      </c>
      <c r="J106" s="142"/>
      <c r="K106" s="159" t="s">
        <v>98</v>
      </c>
      <c r="L106" s="150">
        <v>7</v>
      </c>
      <c r="M106" s="151">
        <v>10</v>
      </c>
      <c r="N106" s="151">
        <v>4</v>
      </c>
      <c r="O106" s="151">
        <v>2</v>
      </c>
      <c r="P106" s="151">
        <v>2</v>
      </c>
      <c r="Q106" s="151">
        <v>0</v>
      </c>
      <c r="R106" s="152">
        <v>0</v>
      </c>
      <c r="S106" s="152"/>
    </row>
    <row r="107" spans="1:19" s="145" customFormat="1" ht="14.45" customHeight="1">
      <c r="A107" s="160"/>
      <c r="B107" s="142" t="s">
        <v>99</v>
      </c>
      <c r="C107" s="150">
        <v>15</v>
      </c>
      <c r="D107" s="151">
        <v>9</v>
      </c>
      <c r="E107" s="151">
        <v>13</v>
      </c>
      <c r="F107" s="151">
        <v>10</v>
      </c>
      <c r="G107" s="151">
        <v>4</v>
      </c>
      <c r="H107" s="151">
        <v>-6</v>
      </c>
      <c r="I107" s="152">
        <v>-60</v>
      </c>
      <c r="J107" s="142"/>
      <c r="K107" s="159" t="s">
        <v>99</v>
      </c>
      <c r="L107" s="150">
        <v>6</v>
      </c>
      <c r="M107" s="151">
        <v>5</v>
      </c>
      <c r="N107" s="151">
        <v>7</v>
      </c>
      <c r="O107" s="151">
        <v>3</v>
      </c>
      <c r="P107" s="151">
        <v>2</v>
      </c>
      <c r="Q107" s="151">
        <v>-1</v>
      </c>
      <c r="R107" s="152">
        <v>-33.333333333333329</v>
      </c>
      <c r="S107" s="152"/>
    </row>
    <row r="108" spans="1:19" s="145" customFormat="1" ht="14.45" customHeight="1">
      <c r="A108" s="160"/>
      <c r="B108" s="142" t="s">
        <v>100</v>
      </c>
      <c r="C108" s="150">
        <v>15</v>
      </c>
      <c r="D108" s="151">
        <v>12</v>
      </c>
      <c r="E108" s="151">
        <v>13</v>
      </c>
      <c r="F108" s="151">
        <v>8</v>
      </c>
      <c r="G108" s="151">
        <v>6</v>
      </c>
      <c r="H108" s="151">
        <v>-2</v>
      </c>
      <c r="I108" s="152">
        <v>-25</v>
      </c>
      <c r="J108" s="142"/>
      <c r="K108" s="159" t="s">
        <v>100</v>
      </c>
      <c r="L108" s="150">
        <v>9</v>
      </c>
      <c r="M108" s="151">
        <v>9</v>
      </c>
      <c r="N108" s="151">
        <v>3</v>
      </c>
      <c r="O108" s="151">
        <v>7</v>
      </c>
      <c r="P108" s="151">
        <v>2</v>
      </c>
      <c r="Q108" s="151">
        <v>-5</v>
      </c>
      <c r="R108" s="152">
        <v>-71.428571428571431</v>
      </c>
      <c r="S108" s="152"/>
    </row>
    <row r="109" spans="1:19" s="145" customFormat="1" ht="14.45" customHeight="1">
      <c r="A109" s="160"/>
      <c r="B109" s="142" t="s">
        <v>118</v>
      </c>
      <c r="C109" s="150">
        <v>31</v>
      </c>
      <c r="D109" s="151">
        <v>14</v>
      </c>
      <c r="E109" s="151">
        <v>12</v>
      </c>
      <c r="F109" s="151">
        <v>10</v>
      </c>
      <c r="G109" s="151">
        <v>10</v>
      </c>
      <c r="H109" s="151">
        <v>0</v>
      </c>
      <c r="I109" s="152">
        <v>0</v>
      </c>
      <c r="J109" s="142"/>
      <c r="K109" s="159" t="s">
        <v>118</v>
      </c>
      <c r="L109" s="150">
        <v>4</v>
      </c>
      <c r="M109" s="151">
        <v>8</v>
      </c>
      <c r="N109" s="151">
        <v>4</v>
      </c>
      <c r="O109" s="151">
        <v>3</v>
      </c>
      <c r="P109" s="151">
        <v>7</v>
      </c>
      <c r="Q109" s="151">
        <v>4</v>
      </c>
      <c r="R109" s="152">
        <v>133.33333333333331</v>
      </c>
      <c r="S109" s="152"/>
    </row>
    <row r="110" spans="1:19" s="145" customFormat="1" ht="14.45" customHeight="1">
      <c r="A110" s="160"/>
      <c r="B110" s="142" t="s">
        <v>101</v>
      </c>
      <c r="C110" s="150">
        <v>28</v>
      </c>
      <c r="D110" s="151">
        <v>28</v>
      </c>
      <c r="E110" s="151">
        <v>14</v>
      </c>
      <c r="F110" s="151">
        <v>8</v>
      </c>
      <c r="G110" s="151">
        <v>6</v>
      </c>
      <c r="H110" s="151">
        <v>-2</v>
      </c>
      <c r="I110" s="152">
        <v>-25</v>
      </c>
      <c r="J110" s="142"/>
      <c r="K110" s="159" t="s">
        <v>101</v>
      </c>
      <c r="L110" s="150">
        <v>13</v>
      </c>
      <c r="M110" s="151">
        <v>2</v>
      </c>
      <c r="N110" s="151">
        <v>9</v>
      </c>
      <c r="O110" s="151">
        <v>4</v>
      </c>
      <c r="P110" s="151">
        <v>3</v>
      </c>
      <c r="Q110" s="151">
        <v>-1</v>
      </c>
      <c r="R110" s="152">
        <v>-25</v>
      </c>
      <c r="S110" s="152"/>
    </row>
    <row r="111" spans="1:19" s="145" customFormat="1" ht="14.45" customHeight="1">
      <c r="A111" s="160"/>
      <c r="B111" s="142" t="s">
        <v>102</v>
      </c>
      <c r="C111" s="150">
        <v>37</v>
      </c>
      <c r="D111" s="151">
        <v>27</v>
      </c>
      <c r="E111" s="151">
        <v>28</v>
      </c>
      <c r="F111" s="151">
        <v>14</v>
      </c>
      <c r="G111" s="151">
        <v>7</v>
      </c>
      <c r="H111" s="151">
        <v>-7</v>
      </c>
      <c r="I111" s="152">
        <v>-50</v>
      </c>
      <c r="J111" s="142"/>
      <c r="K111" s="159" t="s">
        <v>102</v>
      </c>
      <c r="L111" s="150">
        <v>14</v>
      </c>
      <c r="M111" s="151">
        <v>12</v>
      </c>
      <c r="N111" s="151">
        <v>5</v>
      </c>
      <c r="O111" s="151">
        <v>7</v>
      </c>
      <c r="P111" s="151">
        <v>4</v>
      </c>
      <c r="Q111" s="151">
        <v>-3</v>
      </c>
      <c r="R111" s="152">
        <v>-42.857142857142854</v>
      </c>
      <c r="S111" s="152"/>
    </row>
    <row r="112" spans="1:19" s="145" customFormat="1" ht="14.45" customHeight="1">
      <c r="A112" s="160"/>
      <c r="B112" s="142" t="s">
        <v>103</v>
      </c>
      <c r="C112" s="150">
        <v>32</v>
      </c>
      <c r="D112" s="151">
        <v>37</v>
      </c>
      <c r="E112" s="151">
        <v>25</v>
      </c>
      <c r="F112" s="151">
        <v>29</v>
      </c>
      <c r="G112" s="151">
        <v>12</v>
      </c>
      <c r="H112" s="151">
        <v>-17</v>
      </c>
      <c r="I112" s="152">
        <v>-58.620689655172406</v>
      </c>
      <c r="J112" s="142"/>
      <c r="K112" s="159" t="s">
        <v>103</v>
      </c>
      <c r="L112" s="150">
        <v>29</v>
      </c>
      <c r="M112" s="151">
        <v>14</v>
      </c>
      <c r="N112" s="151">
        <v>13</v>
      </c>
      <c r="O112" s="151">
        <v>3</v>
      </c>
      <c r="P112" s="151">
        <v>8</v>
      </c>
      <c r="Q112" s="151">
        <v>5</v>
      </c>
      <c r="R112" s="152">
        <v>166.66666666666669</v>
      </c>
      <c r="S112" s="152"/>
    </row>
    <row r="113" spans="1:19" s="145" customFormat="1" ht="14.45" customHeight="1">
      <c r="A113" s="160"/>
      <c r="B113" s="142" t="s">
        <v>104</v>
      </c>
      <c r="C113" s="150">
        <v>28</v>
      </c>
      <c r="D113" s="151">
        <v>28</v>
      </c>
      <c r="E113" s="151">
        <v>33</v>
      </c>
      <c r="F113" s="151">
        <v>23</v>
      </c>
      <c r="G113" s="151">
        <v>26</v>
      </c>
      <c r="H113" s="151">
        <v>3</v>
      </c>
      <c r="I113" s="152">
        <v>13.043478260869565</v>
      </c>
      <c r="J113" s="142"/>
      <c r="K113" s="159" t="s">
        <v>104</v>
      </c>
      <c r="L113" s="150">
        <v>26</v>
      </c>
      <c r="M113" s="151">
        <v>29</v>
      </c>
      <c r="N113" s="151">
        <v>13</v>
      </c>
      <c r="O113" s="151">
        <v>15</v>
      </c>
      <c r="P113" s="151">
        <v>5</v>
      </c>
      <c r="Q113" s="151">
        <v>-10</v>
      </c>
      <c r="R113" s="152">
        <v>-66.666666666666657</v>
      </c>
      <c r="S113" s="152"/>
    </row>
    <row r="114" spans="1:19" s="145" customFormat="1" ht="14.45" customHeight="1">
      <c r="A114" s="160"/>
      <c r="B114" s="142" t="s">
        <v>105</v>
      </c>
      <c r="C114" s="150">
        <v>42</v>
      </c>
      <c r="D114" s="151">
        <v>29</v>
      </c>
      <c r="E114" s="151">
        <v>26</v>
      </c>
      <c r="F114" s="151">
        <v>32</v>
      </c>
      <c r="G114" s="151">
        <v>20</v>
      </c>
      <c r="H114" s="151">
        <v>-12</v>
      </c>
      <c r="I114" s="152">
        <v>-37.5</v>
      </c>
      <c r="J114" s="142"/>
      <c r="K114" s="159" t="s">
        <v>105</v>
      </c>
      <c r="L114" s="150">
        <v>22</v>
      </c>
      <c r="M114" s="151">
        <v>26</v>
      </c>
      <c r="N114" s="151">
        <v>33</v>
      </c>
      <c r="O114" s="151">
        <v>11</v>
      </c>
      <c r="P114" s="151">
        <v>16</v>
      </c>
      <c r="Q114" s="151">
        <v>5</v>
      </c>
      <c r="R114" s="152">
        <v>45.454545454545453</v>
      </c>
      <c r="S114" s="152"/>
    </row>
    <row r="115" spans="1:19" s="145" customFormat="1" ht="14.45" customHeight="1">
      <c r="A115" s="160"/>
      <c r="B115" s="142" t="s">
        <v>106</v>
      </c>
      <c r="C115" s="150">
        <v>46</v>
      </c>
      <c r="D115" s="151">
        <v>38</v>
      </c>
      <c r="E115" s="151">
        <v>29</v>
      </c>
      <c r="F115" s="151">
        <v>26</v>
      </c>
      <c r="G115" s="151">
        <v>30</v>
      </c>
      <c r="H115" s="151">
        <v>4</v>
      </c>
      <c r="I115" s="152">
        <v>15.384615384615385</v>
      </c>
      <c r="J115" s="142"/>
      <c r="K115" s="159" t="s">
        <v>106</v>
      </c>
      <c r="L115" s="150">
        <v>17</v>
      </c>
      <c r="M115" s="151">
        <v>21</v>
      </c>
      <c r="N115" s="151">
        <v>26</v>
      </c>
      <c r="O115" s="151">
        <v>31</v>
      </c>
      <c r="P115" s="151">
        <v>12</v>
      </c>
      <c r="Q115" s="151">
        <v>-19</v>
      </c>
      <c r="R115" s="152">
        <v>-61.29032258064516</v>
      </c>
      <c r="S115" s="152"/>
    </row>
    <row r="116" spans="1:19" s="145" customFormat="1" ht="14.45" customHeight="1">
      <c r="A116" s="160"/>
      <c r="B116" s="142" t="s">
        <v>107</v>
      </c>
      <c r="C116" s="150">
        <v>51</v>
      </c>
      <c r="D116" s="151">
        <v>42</v>
      </c>
      <c r="E116" s="151">
        <v>33</v>
      </c>
      <c r="F116" s="151">
        <v>21</v>
      </c>
      <c r="G116" s="151">
        <v>20</v>
      </c>
      <c r="H116" s="151">
        <v>-1</v>
      </c>
      <c r="I116" s="152">
        <v>-4.7619047619047619</v>
      </c>
      <c r="J116" s="142"/>
      <c r="K116" s="159" t="s">
        <v>107</v>
      </c>
      <c r="L116" s="150">
        <v>16</v>
      </c>
      <c r="M116" s="151">
        <v>18</v>
      </c>
      <c r="N116" s="151">
        <v>20</v>
      </c>
      <c r="O116" s="151">
        <v>21</v>
      </c>
      <c r="P116" s="151">
        <v>29</v>
      </c>
      <c r="Q116" s="151">
        <v>8</v>
      </c>
      <c r="R116" s="152">
        <v>38.095238095238095</v>
      </c>
      <c r="S116" s="152"/>
    </row>
    <row r="117" spans="1:19" s="145" customFormat="1" ht="14.45" customHeight="1">
      <c r="A117" s="160"/>
      <c r="B117" s="142" t="s">
        <v>108</v>
      </c>
      <c r="C117" s="150">
        <v>30</v>
      </c>
      <c r="D117" s="151">
        <v>38</v>
      </c>
      <c r="E117" s="151">
        <v>36</v>
      </c>
      <c r="F117" s="151">
        <v>29</v>
      </c>
      <c r="G117" s="151">
        <v>18</v>
      </c>
      <c r="H117" s="151">
        <v>-11</v>
      </c>
      <c r="I117" s="152">
        <v>-37.931034482758619</v>
      </c>
      <c r="J117" s="142"/>
      <c r="K117" s="159" t="s">
        <v>108</v>
      </c>
      <c r="L117" s="150">
        <v>23</v>
      </c>
      <c r="M117" s="151">
        <v>14</v>
      </c>
      <c r="N117" s="151">
        <v>16</v>
      </c>
      <c r="O117" s="151">
        <v>16</v>
      </c>
      <c r="P117" s="151">
        <v>18</v>
      </c>
      <c r="Q117" s="151">
        <v>2</v>
      </c>
      <c r="R117" s="152">
        <v>12.5</v>
      </c>
      <c r="S117" s="152"/>
    </row>
    <row r="118" spans="1:19" s="139" customFormat="1" ht="14.45" customHeight="1">
      <c r="A118" s="160"/>
      <c r="B118" s="142" t="s">
        <v>109</v>
      </c>
      <c r="C118" s="150">
        <v>23</v>
      </c>
      <c r="D118" s="151">
        <v>23</v>
      </c>
      <c r="E118" s="151">
        <v>30</v>
      </c>
      <c r="F118" s="151">
        <v>27</v>
      </c>
      <c r="G118" s="151">
        <v>17</v>
      </c>
      <c r="H118" s="151">
        <v>-10</v>
      </c>
      <c r="I118" s="152">
        <v>-37.037037037037038</v>
      </c>
      <c r="J118" s="142"/>
      <c r="K118" s="159" t="s">
        <v>109</v>
      </c>
      <c r="L118" s="150">
        <v>11</v>
      </c>
      <c r="M118" s="151">
        <v>19</v>
      </c>
      <c r="N118" s="151">
        <v>13</v>
      </c>
      <c r="O118" s="151">
        <v>11</v>
      </c>
      <c r="P118" s="151">
        <v>16</v>
      </c>
      <c r="Q118" s="151">
        <v>5</v>
      </c>
      <c r="R118" s="152">
        <v>45.454545454545453</v>
      </c>
      <c r="S118" s="152"/>
    </row>
    <row r="119" spans="1:19" s="145" customFormat="1" ht="14.45" customHeight="1">
      <c r="A119" s="160"/>
      <c r="B119" s="142" t="s">
        <v>110</v>
      </c>
      <c r="C119" s="150">
        <v>14</v>
      </c>
      <c r="D119" s="151">
        <v>14</v>
      </c>
      <c r="E119" s="151">
        <v>19</v>
      </c>
      <c r="F119" s="151">
        <v>31</v>
      </c>
      <c r="G119" s="151">
        <v>28</v>
      </c>
      <c r="H119" s="151">
        <v>-3</v>
      </c>
      <c r="I119" s="152">
        <v>-9.67741935483871</v>
      </c>
      <c r="J119" s="142"/>
      <c r="K119" s="159" t="s">
        <v>110</v>
      </c>
      <c r="L119" s="150">
        <v>8</v>
      </c>
      <c r="M119" s="151">
        <v>12</v>
      </c>
      <c r="N119" s="151">
        <v>11</v>
      </c>
      <c r="O119" s="151">
        <v>15</v>
      </c>
      <c r="P119" s="151">
        <v>10</v>
      </c>
      <c r="Q119" s="151">
        <v>-5</v>
      </c>
      <c r="R119" s="152">
        <v>-33.333333333333329</v>
      </c>
      <c r="S119" s="152"/>
    </row>
    <row r="120" spans="1:19" s="145" customFormat="1" ht="14.45" customHeight="1">
      <c r="A120" s="160"/>
      <c r="B120" s="423"/>
      <c r="C120" s="421"/>
      <c r="D120" s="422"/>
      <c r="E120" s="422"/>
      <c r="F120" s="422"/>
      <c r="G120" s="422"/>
      <c r="H120" s="151"/>
      <c r="I120" s="152"/>
      <c r="J120" s="160"/>
      <c r="K120" s="423"/>
      <c r="L120" s="421"/>
      <c r="M120" s="422"/>
      <c r="N120" s="422"/>
      <c r="O120" s="422"/>
      <c r="P120" s="422"/>
      <c r="Q120" s="151"/>
      <c r="R120" s="152"/>
      <c r="S120" s="160"/>
    </row>
    <row r="121" spans="1:19" s="145" customFormat="1" ht="14.45" customHeight="1">
      <c r="A121" s="160"/>
      <c r="B121" s="142"/>
      <c r="C121" s="151"/>
      <c r="D121" s="151"/>
      <c r="E121" s="151"/>
      <c r="F121" s="151"/>
      <c r="G121" s="151"/>
      <c r="H121" s="151"/>
      <c r="I121" s="152"/>
      <c r="J121" s="160"/>
      <c r="K121" s="142"/>
      <c r="L121" s="151"/>
      <c r="M121" s="151"/>
      <c r="N121" s="151"/>
      <c r="O121" s="151"/>
      <c r="P121" s="151"/>
      <c r="Q121" s="151"/>
      <c r="R121" s="152"/>
      <c r="S121" s="160"/>
    </row>
    <row r="122" spans="1:19" s="153" customFormat="1" ht="14.45" customHeight="1">
      <c r="A122" s="160"/>
      <c r="B122" s="160"/>
      <c r="C122" s="160"/>
      <c r="D122" s="160"/>
      <c r="E122" s="160"/>
      <c r="F122" s="160"/>
      <c r="G122" s="161"/>
      <c r="H122" s="160"/>
      <c r="I122" s="160"/>
      <c r="J122" s="160"/>
      <c r="K122" s="160"/>
      <c r="L122" s="160"/>
      <c r="M122" s="160"/>
      <c r="N122" s="160"/>
      <c r="O122" s="160"/>
      <c r="P122" s="161"/>
      <c r="Q122" s="160"/>
      <c r="R122" s="160"/>
      <c r="S122" s="160"/>
    </row>
    <row r="123" spans="1:19" s="145" customFormat="1" ht="14.45" customHeight="1">
      <c r="A123" s="138"/>
      <c r="B123" s="138" t="s">
        <v>618</v>
      </c>
      <c r="C123" s="138"/>
      <c r="D123" s="138"/>
      <c r="E123" s="138"/>
      <c r="F123" s="138"/>
      <c r="G123" s="138"/>
      <c r="H123" s="138"/>
      <c r="I123" s="138"/>
      <c r="J123" s="138"/>
      <c r="K123" s="138" t="s">
        <v>619</v>
      </c>
      <c r="L123" s="138"/>
      <c r="M123" s="138"/>
      <c r="N123" s="138"/>
      <c r="O123" s="138"/>
      <c r="P123" s="138"/>
      <c r="Q123" s="138"/>
      <c r="R123" s="138"/>
      <c r="S123" s="138"/>
    </row>
    <row r="124" spans="1:19" s="145" customFormat="1" ht="14.45" customHeight="1">
      <c r="A124" s="160"/>
      <c r="B124" s="491" t="s">
        <v>335</v>
      </c>
      <c r="C124" s="140"/>
      <c r="D124" s="140"/>
      <c r="E124" s="140"/>
      <c r="F124" s="140"/>
      <c r="G124" s="143"/>
      <c r="H124" s="141"/>
      <c r="I124" s="141"/>
      <c r="J124" s="142"/>
      <c r="K124" s="491" t="s">
        <v>335</v>
      </c>
      <c r="L124" s="140"/>
      <c r="M124" s="140"/>
      <c r="N124" s="140"/>
      <c r="O124" s="140"/>
      <c r="P124" s="143"/>
      <c r="Q124" s="141"/>
      <c r="R124" s="141"/>
      <c r="S124" s="144"/>
    </row>
    <row r="125" spans="1:19" s="145" customFormat="1" ht="14.45" customHeight="1">
      <c r="A125" s="160"/>
      <c r="B125" s="492"/>
      <c r="C125" s="146" t="s">
        <v>504</v>
      </c>
      <c r="D125" s="146" t="s">
        <v>505</v>
      </c>
      <c r="E125" s="146" t="s">
        <v>506</v>
      </c>
      <c r="F125" s="146" t="s">
        <v>507</v>
      </c>
      <c r="G125" s="146" t="s">
        <v>739</v>
      </c>
      <c r="H125" s="81" t="s">
        <v>509</v>
      </c>
      <c r="I125" s="147" t="s">
        <v>807</v>
      </c>
      <c r="J125" s="142"/>
      <c r="K125" s="492"/>
      <c r="L125" s="146" t="s">
        <v>504</v>
      </c>
      <c r="M125" s="146" t="s">
        <v>505</v>
      </c>
      <c r="N125" s="146" t="s">
        <v>506</v>
      </c>
      <c r="O125" s="146" t="s">
        <v>507</v>
      </c>
      <c r="P125" s="146" t="s">
        <v>739</v>
      </c>
      <c r="Q125" s="81" t="s">
        <v>509</v>
      </c>
      <c r="R125" s="147" t="s">
        <v>807</v>
      </c>
      <c r="S125" s="144"/>
    </row>
    <row r="126" spans="1:19" s="145" customFormat="1" ht="14.45" customHeight="1">
      <c r="A126" s="160"/>
      <c r="B126" s="493"/>
      <c r="C126" s="148"/>
      <c r="D126" s="148"/>
      <c r="E126" s="148"/>
      <c r="F126" s="148"/>
      <c r="G126" s="148"/>
      <c r="H126" s="149" t="s">
        <v>88</v>
      </c>
      <c r="I126" s="81" t="s">
        <v>511</v>
      </c>
      <c r="J126" s="142"/>
      <c r="K126" s="493"/>
      <c r="L126" s="148"/>
      <c r="M126" s="148"/>
      <c r="N126" s="148"/>
      <c r="O126" s="148"/>
      <c r="P126" s="148"/>
      <c r="Q126" s="149" t="s">
        <v>88</v>
      </c>
      <c r="R126" s="81" t="s">
        <v>511</v>
      </c>
      <c r="S126" s="144"/>
    </row>
    <row r="127" spans="1:19" s="180" customFormat="1" ht="14.45" customHeight="1">
      <c r="B127" s="188" t="s">
        <v>90</v>
      </c>
      <c r="C127" s="187">
        <v>223</v>
      </c>
      <c r="D127" s="183">
        <v>194</v>
      </c>
      <c r="E127" s="183">
        <v>168</v>
      </c>
      <c r="F127" s="183">
        <v>123</v>
      </c>
      <c r="G127" s="183">
        <v>101</v>
      </c>
      <c r="H127" s="182">
        <v>-22</v>
      </c>
      <c r="I127" s="184">
        <v>-17.886178861788618</v>
      </c>
      <c r="J127" s="185"/>
      <c r="K127" s="186" t="s">
        <v>90</v>
      </c>
      <c r="L127" s="187">
        <v>110</v>
      </c>
      <c r="M127" s="183">
        <v>103</v>
      </c>
      <c r="N127" s="183">
        <v>89</v>
      </c>
      <c r="O127" s="183">
        <v>67</v>
      </c>
      <c r="P127" s="183">
        <v>62</v>
      </c>
      <c r="Q127" s="182">
        <v>-5</v>
      </c>
      <c r="R127" s="184">
        <v>-7.4626865671641784</v>
      </c>
      <c r="S127" s="184"/>
    </row>
    <row r="128" spans="1:19" s="145" customFormat="1" ht="14.45" customHeight="1">
      <c r="A128" s="160"/>
      <c r="B128" s="420" t="s">
        <v>91</v>
      </c>
      <c r="C128" s="150">
        <v>30</v>
      </c>
      <c r="D128" s="151">
        <v>13</v>
      </c>
      <c r="E128" s="151">
        <v>12</v>
      </c>
      <c r="F128" s="151">
        <v>5</v>
      </c>
      <c r="G128" s="151">
        <v>4</v>
      </c>
      <c r="H128" s="151">
        <v>-1</v>
      </c>
      <c r="I128" s="152">
        <v>-20</v>
      </c>
      <c r="J128" s="142"/>
      <c r="K128" s="154" t="s">
        <v>91</v>
      </c>
      <c r="L128" s="150">
        <v>8</v>
      </c>
      <c r="M128" s="151">
        <v>6</v>
      </c>
      <c r="N128" s="151">
        <v>2</v>
      </c>
      <c r="O128" s="151" t="s">
        <v>313</v>
      </c>
      <c r="P128" s="151" t="s">
        <v>313</v>
      </c>
      <c r="Q128" s="151" t="s">
        <v>313</v>
      </c>
      <c r="R128" s="152" t="s">
        <v>313</v>
      </c>
      <c r="S128" s="152"/>
    </row>
    <row r="129" spans="1:19" s="145" customFormat="1" ht="14.45" customHeight="1">
      <c r="A129" s="160"/>
      <c r="B129" s="420" t="s">
        <v>92</v>
      </c>
      <c r="C129" s="150">
        <v>127</v>
      </c>
      <c r="D129" s="151">
        <v>112</v>
      </c>
      <c r="E129" s="151">
        <v>98</v>
      </c>
      <c r="F129" s="151">
        <v>70</v>
      </c>
      <c r="G129" s="151">
        <v>46</v>
      </c>
      <c r="H129" s="151">
        <v>-24</v>
      </c>
      <c r="I129" s="152">
        <v>-34.285714285714285</v>
      </c>
      <c r="J129" s="142"/>
      <c r="K129" s="154" t="s">
        <v>92</v>
      </c>
      <c r="L129" s="150">
        <v>71</v>
      </c>
      <c r="M129" s="151">
        <v>60</v>
      </c>
      <c r="N129" s="151">
        <v>50</v>
      </c>
      <c r="O129" s="151">
        <v>28</v>
      </c>
      <c r="P129" s="151">
        <v>27</v>
      </c>
      <c r="Q129" s="151">
        <v>-1</v>
      </c>
      <c r="R129" s="152">
        <v>-3.5714285714285712</v>
      </c>
      <c r="S129" s="152"/>
    </row>
    <row r="130" spans="1:19" s="145" customFormat="1" ht="14.45" customHeight="1">
      <c r="A130" s="160"/>
      <c r="B130" s="420" t="s">
        <v>93</v>
      </c>
      <c r="C130" s="150">
        <v>66</v>
      </c>
      <c r="D130" s="151">
        <v>69</v>
      </c>
      <c r="E130" s="151">
        <v>58</v>
      </c>
      <c r="F130" s="151">
        <v>48</v>
      </c>
      <c r="G130" s="151">
        <v>49</v>
      </c>
      <c r="H130" s="151">
        <v>1</v>
      </c>
      <c r="I130" s="152">
        <v>2.083333333333333</v>
      </c>
      <c r="J130" s="142"/>
      <c r="K130" s="154" t="s">
        <v>93</v>
      </c>
      <c r="L130" s="150">
        <v>31</v>
      </c>
      <c r="M130" s="151">
        <v>37</v>
      </c>
      <c r="N130" s="151">
        <v>37</v>
      </c>
      <c r="O130" s="151">
        <v>39</v>
      </c>
      <c r="P130" s="151">
        <v>35</v>
      </c>
      <c r="Q130" s="151">
        <v>-4</v>
      </c>
      <c r="R130" s="152">
        <v>-10.256410256410255</v>
      </c>
      <c r="S130" s="152"/>
    </row>
    <row r="131" spans="1:19" s="145" customFormat="1" ht="14.45" customHeight="1">
      <c r="A131" s="160"/>
      <c r="B131" s="142"/>
      <c r="C131" s="150"/>
      <c r="D131" s="157"/>
      <c r="E131" s="157"/>
      <c r="F131" s="157"/>
      <c r="G131" s="157"/>
      <c r="H131" s="157"/>
      <c r="I131" s="158"/>
      <c r="J131" s="142"/>
      <c r="K131" s="159"/>
      <c r="L131" s="150"/>
      <c r="M131" s="157"/>
      <c r="N131" s="157"/>
      <c r="O131" s="157"/>
      <c r="P131" s="157"/>
      <c r="Q131" s="157"/>
      <c r="R131" s="158"/>
      <c r="S131" s="158"/>
    </row>
    <row r="132" spans="1:19" s="145" customFormat="1" ht="14.45" customHeight="1">
      <c r="A132" s="160"/>
      <c r="B132" s="142" t="s">
        <v>94</v>
      </c>
      <c r="C132" s="150">
        <v>3</v>
      </c>
      <c r="D132" s="151">
        <v>2</v>
      </c>
      <c r="E132" s="151">
        <v>8</v>
      </c>
      <c r="F132" s="151" t="s">
        <v>313</v>
      </c>
      <c r="G132" s="322">
        <v>2</v>
      </c>
      <c r="H132" s="151">
        <v>2</v>
      </c>
      <c r="I132" s="152" t="s">
        <v>513</v>
      </c>
      <c r="J132" s="142"/>
      <c r="K132" s="159" t="s">
        <v>94</v>
      </c>
      <c r="L132" s="150">
        <v>1</v>
      </c>
      <c r="M132" s="151">
        <v>1</v>
      </c>
      <c r="N132" s="151" t="s">
        <v>313</v>
      </c>
      <c r="O132" s="151" t="s">
        <v>313</v>
      </c>
      <c r="P132" s="322" t="s">
        <v>313</v>
      </c>
      <c r="Q132" s="151" t="s">
        <v>313</v>
      </c>
      <c r="R132" s="152" t="s">
        <v>313</v>
      </c>
      <c r="S132" s="152"/>
    </row>
    <row r="133" spans="1:19" s="145" customFormat="1" ht="14.45" customHeight="1">
      <c r="A133" s="160"/>
      <c r="B133" s="142" t="s">
        <v>95</v>
      </c>
      <c r="C133" s="150">
        <v>10</v>
      </c>
      <c r="D133" s="151">
        <v>2</v>
      </c>
      <c r="E133" s="151">
        <v>2</v>
      </c>
      <c r="F133" s="151">
        <v>3</v>
      </c>
      <c r="G133" s="322" t="s">
        <v>313</v>
      </c>
      <c r="H133" s="151">
        <v>-3</v>
      </c>
      <c r="I133" s="152" t="s">
        <v>512</v>
      </c>
      <c r="J133" s="142"/>
      <c r="K133" s="159" t="s">
        <v>95</v>
      </c>
      <c r="L133" s="150">
        <v>4</v>
      </c>
      <c r="M133" s="151">
        <v>1</v>
      </c>
      <c r="N133" s="151" t="s">
        <v>313</v>
      </c>
      <c r="O133" s="151" t="s">
        <v>313</v>
      </c>
      <c r="P133" s="322" t="s">
        <v>313</v>
      </c>
      <c r="Q133" s="151" t="s">
        <v>313</v>
      </c>
      <c r="R133" s="152" t="s">
        <v>313</v>
      </c>
      <c r="S133" s="152"/>
    </row>
    <row r="134" spans="1:19" s="145" customFormat="1" ht="14.45" customHeight="1">
      <c r="A134" s="160"/>
      <c r="B134" s="142" t="s">
        <v>96</v>
      </c>
      <c r="C134" s="150">
        <v>17</v>
      </c>
      <c r="D134" s="151">
        <v>9</v>
      </c>
      <c r="E134" s="151">
        <v>2</v>
      </c>
      <c r="F134" s="151">
        <v>2</v>
      </c>
      <c r="G134" s="322">
        <v>2</v>
      </c>
      <c r="H134" s="151">
        <v>0</v>
      </c>
      <c r="I134" s="152">
        <v>0</v>
      </c>
      <c r="J134" s="142"/>
      <c r="K134" s="159" t="s">
        <v>96</v>
      </c>
      <c r="L134" s="150">
        <v>3</v>
      </c>
      <c r="M134" s="151">
        <v>4</v>
      </c>
      <c r="N134" s="151">
        <v>2</v>
      </c>
      <c r="O134" s="151" t="s">
        <v>313</v>
      </c>
      <c r="P134" s="322" t="s">
        <v>313</v>
      </c>
      <c r="Q134" s="151" t="s">
        <v>313</v>
      </c>
      <c r="R134" s="152" t="s">
        <v>313</v>
      </c>
      <c r="S134" s="152"/>
    </row>
    <row r="135" spans="1:19" s="145" customFormat="1" ht="14.45" customHeight="1">
      <c r="A135" s="160"/>
      <c r="B135" s="142" t="s">
        <v>97</v>
      </c>
      <c r="C135" s="150">
        <v>11</v>
      </c>
      <c r="D135" s="151">
        <v>17</v>
      </c>
      <c r="E135" s="151">
        <v>9</v>
      </c>
      <c r="F135" s="151">
        <v>1</v>
      </c>
      <c r="G135" s="322">
        <v>2</v>
      </c>
      <c r="H135" s="151">
        <v>1</v>
      </c>
      <c r="I135" s="152">
        <v>100</v>
      </c>
      <c r="J135" s="142"/>
      <c r="K135" s="159" t="s">
        <v>97</v>
      </c>
      <c r="L135" s="150">
        <v>10</v>
      </c>
      <c r="M135" s="151">
        <v>3</v>
      </c>
      <c r="N135" s="151">
        <v>4</v>
      </c>
      <c r="O135" s="151">
        <v>2</v>
      </c>
      <c r="P135" s="322" t="s">
        <v>313</v>
      </c>
      <c r="Q135" s="151">
        <v>-2</v>
      </c>
      <c r="R135" s="152" t="s">
        <v>512</v>
      </c>
      <c r="S135" s="152"/>
    </row>
    <row r="136" spans="1:19" s="145" customFormat="1" ht="14.45" customHeight="1">
      <c r="A136" s="160"/>
      <c r="B136" s="142" t="s">
        <v>98</v>
      </c>
      <c r="C136" s="150">
        <v>6</v>
      </c>
      <c r="D136" s="151">
        <v>5</v>
      </c>
      <c r="E136" s="151">
        <v>10</v>
      </c>
      <c r="F136" s="151">
        <v>4</v>
      </c>
      <c r="G136" s="322">
        <v>1</v>
      </c>
      <c r="H136" s="151">
        <v>-3</v>
      </c>
      <c r="I136" s="152">
        <v>-75</v>
      </c>
      <c r="J136" s="142"/>
      <c r="K136" s="159" t="s">
        <v>98</v>
      </c>
      <c r="L136" s="150">
        <v>2</v>
      </c>
      <c r="M136" s="151">
        <v>5</v>
      </c>
      <c r="N136" s="151">
        <v>4</v>
      </c>
      <c r="O136" s="151">
        <v>2</v>
      </c>
      <c r="P136" s="322">
        <v>2</v>
      </c>
      <c r="Q136" s="151">
        <v>0</v>
      </c>
      <c r="R136" s="152">
        <v>0</v>
      </c>
      <c r="S136" s="152"/>
    </row>
    <row r="137" spans="1:19" s="145" customFormat="1" ht="14.45" customHeight="1">
      <c r="A137" s="160"/>
      <c r="B137" s="142" t="s">
        <v>99</v>
      </c>
      <c r="C137" s="150">
        <v>7</v>
      </c>
      <c r="D137" s="151">
        <v>3</v>
      </c>
      <c r="E137" s="151">
        <v>5</v>
      </c>
      <c r="F137" s="151">
        <v>7</v>
      </c>
      <c r="G137" s="322">
        <v>3</v>
      </c>
      <c r="H137" s="151">
        <v>-4</v>
      </c>
      <c r="I137" s="152">
        <v>-57.142857142857139</v>
      </c>
      <c r="J137" s="142"/>
      <c r="K137" s="159" t="s">
        <v>99</v>
      </c>
      <c r="L137" s="150">
        <v>4</v>
      </c>
      <c r="M137" s="151">
        <v>3</v>
      </c>
      <c r="N137" s="151">
        <v>4</v>
      </c>
      <c r="O137" s="151">
        <v>2</v>
      </c>
      <c r="P137" s="322">
        <v>2</v>
      </c>
      <c r="Q137" s="151">
        <v>0</v>
      </c>
      <c r="R137" s="152">
        <v>0</v>
      </c>
      <c r="S137" s="152"/>
    </row>
    <row r="138" spans="1:19" s="145" customFormat="1" ht="14.45" customHeight="1">
      <c r="A138" s="160"/>
      <c r="B138" s="142" t="s">
        <v>100</v>
      </c>
      <c r="C138" s="150">
        <v>8</v>
      </c>
      <c r="D138" s="151">
        <v>7</v>
      </c>
      <c r="E138" s="151">
        <v>5</v>
      </c>
      <c r="F138" s="151">
        <v>2</v>
      </c>
      <c r="G138" s="322">
        <v>5</v>
      </c>
      <c r="H138" s="151">
        <v>3</v>
      </c>
      <c r="I138" s="152">
        <v>150</v>
      </c>
      <c r="J138" s="142"/>
      <c r="K138" s="159" t="s">
        <v>100</v>
      </c>
      <c r="L138" s="150">
        <v>4</v>
      </c>
      <c r="M138" s="151">
        <v>5</v>
      </c>
      <c r="N138" s="151">
        <v>1</v>
      </c>
      <c r="O138" s="151">
        <v>4</v>
      </c>
      <c r="P138" s="322">
        <v>2</v>
      </c>
      <c r="Q138" s="151">
        <v>-2</v>
      </c>
      <c r="R138" s="152">
        <v>-50</v>
      </c>
      <c r="S138" s="152"/>
    </row>
    <row r="139" spans="1:19" s="145" customFormat="1" ht="14.45" customHeight="1">
      <c r="A139" s="160"/>
      <c r="B139" s="142" t="s">
        <v>118</v>
      </c>
      <c r="C139" s="150">
        <v>14</v>
      </c>
      <c r="D139" s="151">
        <v>6</v>
      </c>
      <c r="E139" s="151">
        <v>6</v>
      </c>
      <c r="F139" s="151">
        <v>4</v>
      </c>
      <c r="G139" s="322">
        <v>3</v>
      </c>
      <c r="H139" s="151">
        <v>-1</v>
      </c>
      <c r="I139" s="152">
        <v>-25</v>
      </c>
      <c r="J139" s="142"/>
      <c r="K139" s="159" t="s">
        <v>118</v>
      </c>
      <c r="L139" s="150">
        <v>3</v>
      </c>
      <c r="M139" s="151">
        <v>4</v>
      </c>
      <c r="N139" s="151">
        <v>2</v>
      </c>
      <c r="O139" s="151">
        <v>1</v>
      </c>
      <c r="P139" s="322">
        <v>5</v>
      </c>
      <c r="Q139" s="151">
        <v>4</v>
      </c>
      <c r="R139" s="152">
        <v>400</v>
      </c>
      <c r="S139" s="152"/>
    </row>
    <row r="140" spans="1:19" s="145" customFormat="1" ht="14.45" customHeight="1">
      <c r="A140" s="160"/>
      <c r="B140" s="142" t="s">
        <v>101</v>
      </c>
      <c r="C140" s="150">
        <v>13</v>
      </c>
      <c r="D140" s="151">
        <v>13</v>
      </c>
      <c r="E140" s="151">
        <v>6</v>
      </c>
      <c r="F140" s="151">
        <v>5</v>
      </c>
      <c r="G140" s="322">
        <v>2</v>
      </c>
      <c r="H140" s="151">
        <v>-3</v>
      </c>
      <c r="I140" s="152">
        <v>-60</v>
      </c>
      <c r="J140" s="142"/>
      <c r="K140" s="159" t="s">
        <v>101</v>
      </c>
      <c r="L140" s="150">
        <v>6</v>
      </c>
      <c r="M140" s="151">
        <v>2</v>
      </c>
      <c r="N140" s="151">
        <v>6</v>
      </c>
      <c r="O140" s="151">
        <v>2</v>
      </c>
      <c r="P140" s="322">
        <v>1</v>
      </c>
      <c r="Q140" s="151">
        <v>-1</v>
      </c>
      <c r="R140" s="152">
        <v>-50</v>
      </c>
      <c r="S140" s="152"/>
    </row>
    <row r="141" spans="1:19" s="145" customFormat="1" ht="14.45" customHeight="1">
      <c r="A141" s="160"/>
      <c r="B141" s="142" t="s">
        <v>102</v>
      </c>
      <c r="C141" s="150">
        <v>20</v>
      </c>
      <c r="D141" s="151">
        <v>14</v>
      </c>
      <c r="E141" s="151">
        <v>13</v>
      </c>
      <c r="F141" s="151">
        <v>4</v>
      </c>
      <c r="G141" s="322">
        <v>4</v>
      </c>
      <c r="H141" s="151">
        <v>0</v>
      </c>
      <c r="I141" s="152">
        <v>0</v>
      </c>
      <c r="J141" s="142"/>
      <c r="K141" s="159" t="s">
        <v>102</v>
      </c>
      <c r="L141" s="150">
        <v>5</v>
      </c>
      <c r="M141" s="151">
        <v>6</v>
      </c>
      <c r="N141" s="151">
        <v>3</v>
      </c>
      <c r="O141" s="151">
        <v>4</v>
      </c>
      <c r="P141" s="322">
        <v>2</v>
      </c>
      <c r="Q141" s="151">
        <v>-2</v>
      </c>
      <c r="R141" s="152">
        <v>-50</v>
      </c>
      <c r="S141" s="152"/>
    </row>
    <row r="142" spans="1:19" s="145" customFormat="1" ht="14.45" customHeight="1">
      <c r="A142" s="160"/>
      <c r="B142" s="142" t="s">
        <v>103</v>
      </c>
      <c r="C142" s="150">
        <v>17</v>
      </c>
      <c r="D142" s="151">
        <v>22</v>
      </c>
      <c r="E142" s="151">
        <v>12</v>
      </c>
      <c r="F142" s="151">
        <v>14</v>
      </c>
      <c r="G142" s="322">
        <v>4</v>
      </c>
      <c r="H142" s="151">
        <v>-10</v>
      </c>
      <c r="I142" s="152">
        <v>-71.428571428571431</v>
      </c>
      <c r="J142" s="142"/>
      <c r="K142" s="159" t="s">
        <v>103</v>
      </c>
      <c r="L142" s="150">
        <v>15</v>
      </c>
      <c r="M142" s="151">
        <v>5</v>
      </c>
      <c r="N142" s="151">
        <v>5</v>
      </c>
      <c r="O142" s="151">
        <v>1</v>
      </c>
      <c r="P142" s="322">
        <v>4</v>
      </c>
      <c r="Q142" s="151">
        <v>3</v>
      </c>
      <c r="R142" s="152">
        <v>300</v>
      </c>
      <c r="S142" s="152"/>
    </row>
    <row r="143" spans="1:19" s="145" customFormat="1" ht="14.45" customHeight="1">
      <c r="A143" s="160"/>
      <c r="B143" s="142" t="s">
        <v>104</v>
      </c>
      <c r="C143" s="150">
        <v>10</v>
      </c>
      <c r="D143" s="151">
        <v>15</v>
      </c>
      <c r="E143" s="151">
        <v>18</v>
      </c>
      <c r="F143" s="151">
        <v>11</v>
      </c>
      <c r="G143" s="322">
        <v>11</v>
      </c>
      <c r="H143" s="151">
        <v>0</v>
      </c>
      <c r="I143" s="152">
        <v>0</v>
      </c>
      <c r="J143" s="142"/>
      <c r="K143" s="159" t="s">
        <v>104</v>
      </c>
      <c r="L143" s="150">
        <v>12</v>
      </c>
      <c r="M143" s="151">
        <v>15</v>
      </c>
      <c r="N143" s="151">
        <v>4</v>
      </c>
      <c r="O143" s="151">
        <v>7</v>
      </c>
      <c r="P143" s="322">
        <v>2</v>
      </c>
      <c r="Q143" s="151">
        <v>-5</v>
      </c>
      <c r="R143" s="152">
        <v>-71.428571428571431</v>
      </c>
      <c r="S143" s="152"/>
    </row>
    <row r="144" spans="1:19" s="145" customFormat="1" ht="14.45" customHeight="1">
      <c r="A144" s="160"/>
      <c r="B144" s="142" t="s">
        <v>105</v>
      </c>
      <c r="C144" s="150">
        <v>21</v>
      </c>
      <c r="D144" s="151">
        <v>10</v>
      </c>
      <c r="E144" s="151">
        <v>14</v>
      </c>
      <c r="F144" s="151">
        <v>18</v>
      </c>
      <c r="G144" s="322">
        <v>11</v>
      </c>
      <c r="H144" s="151">
        <v>-7</v>
      </c>
      <c r="I144" s="152">
        <v>-38.888888888888893</v>
      </c>
      <c r="J144" s="142"/>
      <c r="K144" s="159" t="s">
        <v>105</v>
      </c>
      <c r="L144" s="150">
        <v>10</v>
      </c>
      <c r="M144" s="151">
        <v>12</v>
      </c>
      <c r="N144" s="151">
        <v>17</v>
      </c>
      <c r="O144" s="151">
        <v>3</v>
      </c>
      <c r="P144" s="322">
        <v>7</v>
      </c>
      <c r="Q144" s="151">
        <v>4</v>
      </c>
      <c r="R144" s="152">
        <v>133.33333333333331</v>
      </c>
      <c r="S144" s="152"/>
    </row>
    <row r="145" spans="1:19" s="145" customFormat="1" ht="14.45" customHeight="1">
      <c r="A145" s="160"/>
      <c r="B145" s="142" t="s">
        <v>106</v>
      </c>
      <c r="C145" s="150">
        <v>19</v>
      </c>
      <c r="D145" s="151">
        <v>20</v>
      </c>
      <c r="E145" s="151">
        <v>9</v>
      </c>
      <c r="F145" s="151">
        <v>13</v>
      </c>
      <c r="G145" s="322">
        <v>17</v>
      </c>
      <c r="H145" s="151">
        <v>4</v>
      </c>
      <c r="I145" s="152">
        <v>30.76923076923077</v>
      </c>
      <c r="J145" s="142"/>
      <c r="K145" s="159" t="s">
        <v>106</v>
      </c>
      <c r="L145" s="150">
        <v>6</v>
      </c>
      <c r="M145" s="151">
        <v>10</v>
      </c>
      <c r="N145" s="151">
        <v>12</v>
      </c>
      <c r="O145" s="151">
        <v>16</v>
      </c>
      <c r="P145" s="322">
        <v>3</v>
      </c>
      <c r="Q145" s="151">
        <v>-13</v>
      </c>
      <c r="R145" s="152">
        <v>-81.25</v>
      </c>
      <c r="S145" s="152"/>
    </row>
    <row r="146" spans="1:19" s="145" customFormat="1" ht="14.45" customHeight="1">
      <c r="A146" s="160"/>
      <c r="B146" s="142" t="s">
        <v>107</v>
      </c>
      <c r="C146" s="150">
        <v>22</v>
      </c>
      <c r="D146" s="151">
        <v>20</v>
      </c>
      <c r="E146" s="151">
        <v>17</v>
      </c>
      <c r="F146" s="151">
        <v>3</v>
      </c>
      <c r="G146" s="322">
        <v>9</v>
      </c>
      <c r="H146" s="151">
        <v>6</v>
      </c>
      <c r="I146" s="152">
        <v>200</v>
      </c>
      <c r="J146" s="142"/>
      <c r="K146" s="159" t="s">
        <v>107</v>
      </c>
      <c r="L146" s="150">
        <v>4</v>
      </c>
      <c r="M146" s="151">
        <v>7</v>
      </c>
      <c r="N146" s="151">
        <v>8</v>
      </c>
      <c r="O146" s="151">
        <v>8</v>
      </c>
      <c r="P146" s="322">
        <v>15</v>
      </c>
      <c r="Q146" s="151">
        <v>7</v>
      </c>
      <c r="R146" s="152">
        <v>87.5</v>
      </c>
      <c r="S146" s="152"/>
    </row>
    <row r="147" spans="1:19" s="139" customFormat="1" ht="14.45" customHeight="1">
      <c r="A147" s="160"/>
      <c r="B147" s="142" t="s">
        <v>108</v>
      </c>
      <c r="C147" s="150">
        <v>13</v>
      </c>
      <c r="D147" s="151">
        <v>15</v>
      </c>
      <c r="E147" s="151">
        <v>16</v>
      </c>
      <c r="F147" s="151">
        <v>15</v>
      </c>
      <c r="G147" s="322">
        <v>4</v>
      </c>
      <c r="H147" s="151">
        <v>-11</v>
      </c>
      <c r="I147" s="152">
        <v>-73.333333333333329</v>
      </c>
      <c r="J147" s="142"/>
      <c r="K147" s="159" t="s">
        <v>108</v>
      </c>
      <c r="L147" s="150">
        <v>14</v>
      </c>
      <c r="M147" s="151">
        <v>3</v>
      </c>
      <c r="N147" s="151">
        <v>7</v>
      </c>
      <c r="O147" s="151">
        <v>6</v>
      </c>
      <c r="P147" s="322">
        <v>6</v>
      </c>
      <c r="Q147" s="151">
        <v>0</v>
      </c>
      <c r="R147" s="152">
        <v>0</v>
      </c>
      <c r="S147" s="152"/>
    </row>
    <row r="148" spans="1:19" s="145" customFormat="1" ht="14.45" customHeight="1">
      <c r="A148" s="160"/>
      <c r="B148" s="142" t="s">
        <v>109</v>
      </c>
      <c r="C148" s="150">
        <v>7</v>
      </c>
      <c r="D148" s="151">
        <v>9</v>
      </c>
      <c r="E148" s="151">
        <v>9</v>
      </c>
      <c r="F148" s="151">
        <v>10</v>
      </c>
      <c r="G148" s="322">
        <v>9</v>
      </c>
      <c r="H148" s="151">
        <v>-1</v>
      </c>
      <c r="I148" s="152">
        <v>-10</v>
      </c>
      <c r="J148" s="142"/>
      <c r="K148" s="159" t="s">
        <v>109</v>
      </c>
      <c r="L148" s="150">
        <v>4</v>
      </c>
      <c r="M148" s="151">
        <v>12</v>
      </c>
      <c r="N148" s="151">
        <v>4</v>
      </c>
      <c r="O148" s="151">
        <v>5</v>
      </c>
      <c r="P148" s="322">
        <v>6</v>
      </c>
      <c r="Q148" s="151">
        <v>1</v>
      </c>
      <c r="R148" s="152">
        <v>20</v>
      </c>
      <c r="S148" s="152"/>
    </row>
    <row r="149" spans="1:19" s="145" customFormat="1" ht="14.45" customHeight="1">
      <c r="A149" s="160"/>
      <c r="B149" s="142" t="s">
        <v>110</v>
      </c>
      <c r="C149" s="150">
        <v>5</v>
      </c>
      <c r="D149" s="151">
        <v>5</v>
      </c>
      <c r="E149" s="151">
        <v>7</v>
      </c>
      <c r="F149" s="151">
        <v>7</v>
      </c>
      <c r="G149" s="322">
        <v>10</v>
      </c>
      <c r="H149" s="151">
        <v>3</v>
      </c>
      <c r="I149" s="152">
        <v>42.857142857142854</v>
      </c>
      <c r="J149" s="142"/>
      <c r="K149" s="159" t="s">
        <v>110</v>
      </c>
      <c r="L149" s="150">
        <v>3</v>
      </c>
      <c r="M149" s="151">
        <v>5</v>
      </c>
      <c r="N149" s="151">
        <v>6</v>
      </c>
      <c r="O149" s="151">
        <v>4</v>
      </c>
      <c r="P149" s="322">
        <v>5</v>
      </c>
      <c r="Q149" s="151">
        <v>1</v>
      </c>
      <c r="R149" s="152">
        <v>25</v>
      </c>
      <c r="S149" s="152"/>
    </row>
    <row r="150" spans="1:19" s="145" customFormat="1" ht="14.45" customHeight="1">
      <c r="A150" s="160"/>
      <c r="B150" s="423"/>
      <c r="C150" s="421"/>
      <c r="D150" s="422"/>
      <c r="E150" s="422"/>
      <c r="F150" s="422"/>
      <c r="G150" s="426"/>
      <c r="H150" s="151"/>
      <c r="I150" s="152"/>
      <c r="J150" s="160"/>
      <c r="K150" s="423"/>
      <c r="L150" s="421"/>
      <c r="M150" s="422"/>
      <c r="N150" s="422"/>
      <c r="O150" s="422"/>
      <c r="P150" s="426"/>
      <c r="Q150" s="151"/>
      <c r="R150" s="152"/>
      <c r="S150" s="160"/>
    </row>
    <row r="151" spans="1:19" s="153" customFormat="1" ht="14.45" customHeight="1">
      <c r="A151" s="160"/>
      <c r="B151" s="142"/>
      <c r="C151" s="151"/>
      <c r="D151" s="151"/>
      <c r="E151" s="151"/>
      <c r="F151" s="151"/>
      <c r="G151" s="322"/>
      <c r="H151" s="151"/>
      <c r="I151" s="152"/>
      <c r="J151" s="160"/>
      <c r="K151" s="142"/>
      <c r="L151" s="151"/>
      <c r="M151" s="151"/>
      <c r="N151" s="151"/>
      <c r="O151" s="151"/>
      <c r="P151" s="322"/>
      <c r="Q151" s="151"/>
      <c r="R151" s="152"/>
      <c r="S151" s="160"/>
    </row>
    <row r="152" spans="1:19" s="145" customFormat="1" ht="14.45" customHeight="1">
      <c r="A152" s="160"/>
      <c r="B152" s="160"/>
      <c r="C152" s="160"/>
      <c r="D152" s="160"/>
      <c r="E152" s="160"/>
      <c r="F152" s="160"/>
      <c r="G152" s="161"/>
      <c r="H152" s="160"/>
      <c r="I152" s="160"/>
      <c r="J152" s="160"/>
      <c r="K152" s="160"/>
      <c r="L152" s="160"/>
      <c r="M152" s="160"/>
      <c r="N152" s="160"/>
      <c r="O152" s="160"/>
      <c r="P152" s="161"/>
      <c r="Q152" s="160"/>
      <c r="R152" s="160"/>
      <c r="S152" s="160"/>
    </row>
    <row r="153" spans="1:19" s="145" customFormat="1" ht="14.45" customHeight="1">
      <c r="A153" s="138"/>
      <c r="B153" s="138" t="s">
        <v>620</v>
      </c>
      <c r="C153" s="138"/>
      <c r="D153" s="138"/>
      <c r="E153" s="138"/>
      <c r="F153" s="138"/>
      <c r="G153" s="138"/>
      <c r="H153" s="138"/>
      <c r="I153" s="138"/>
      <c r="J153" s="138"/>
      <c r="K153" s="138" t="s">
        <v>621</v>
      </c>
      <c r="L153" s="138"/>
      <c r="M153" s="138"/>
      <c r="N153" s="138"/>
      <c r="O153" s="138"/>
      <c r="P153" s="138"/>
      <c r="Q153" s="138"/>
      <c r="R153" s="138"/>
      <c r="S153" s="138"/>
    </row>
    <row r="154" spans="1:19" s="145" customFormat="1" ht="14.45" customHeight="1">
      <c r="A154" s="160"/>
      <c r="B154" s="491" t="s">
        <v>335</v>
      </c>
      <c r="C154" s="140"/>
      <c r="D154" s="140"/>
      <c r="E154" s="140"/>
      <c r="F154" s="140"/>
      <c r="G154" s="143"/>
      <c r="H154" s="141"/>
      <c r="I154" s="141"/>
      <c r="J154" s="142"/>
      <c r="K154" s="491" t="s">
        <v>335</v>
      </c>
      <c r="L154" s="140"/>
      <c r="M154" s="140"/>
      <c r="N154" s="140"/>
      <c r="O154" s="140"/>
      <c r="P154" s="143"/>
      <c r="Q154" s="141"/>
      <c r="R154" s="141"/>
      <c r="S154" s="144"/>
    </row>
    <row r="155" spans="1:19" s="145" customFormat="1" ht="14.45" customHeight="1">
      <c r="A155" s="160"/>
      <c r="B155" s="492"/>
      <c r="C155" s="146" t="s">
        <v>151</v>
      </c>
      <c r="D155" s="146" t="s">
        <v>86</v>
      </c>
      <c r="E155" s="146" t="s">
        <v>87</v>
      </c>
      <c r="F155" s="146" t="s">
        <v>410</v>
      </c>
      <c r="G155" s="146" t="s">
        <v>739</v>
      </c>
      <c r="H155" s="81" t="s">
        <v>509</v>
      </c>
      <c r="I155" s="147" t="s">
        <v>807</v>
      </c>
      <c r="J155" s="142"/>
      <c r="K155" s="492"/>
      <c r="L155" s="146" t="s">
        <v>151</v>
      </c>
      <c r="M155" s="146" t="s">
        <v>86</v>
      </c>
      <c r="N155" s="146" t="s">
        <v>87</v>
      </c>
      <c r="O155" s="146" t="s">
        <v>410</v>
      </c>
      <c r="P155" s="146" t="s">
        <v>739</v>
      </c>
      <c r="Q155" s="81" t="s">
        <v>509</v>
      </c>
      <c r="R155" s="147" t="s">
        <v>807</v>
      </c>
      <c r="S155" s="144"/>
    </row>
    <row r="156" spans="1:19" s="145" customFormat="1" ht="14.45" customHeight="1">
      <c r="A156" s="160"/>
      <c r="B156" s="493"/>
      <c r="C156" s="148"/>
      <c r="D156" s="148"/>
      <c r="E156" s="148"/>
      <c r="F156" s="148"/>
      <c r="G156" s="148"/>
      <c r="H156" s="149" t="s">
        <v>88</v>
      </c>
      <c r="I156" s="81" t="s">
        <v>511</v>
      </c>
      <c r="J156" s="142"/>
      <c r="K156" s="493"/>
      <c r="L156" s="148"/>
      <c r="M156" s="148"/>
      <c r="N156" s="148"/>
      <c r="O156" s="148"/>
      <c r="P156" s="148"/>
      <c r="Q156" s="149" t="s">
        <v>88</v>
      </c>
      <c r="R156" s="81" t="s">
        <v>511</v>
      </c>
      <c r="S156" s="144"/>
    </row>
    <row r="157" spans="1:19" s="180" customFormat="1" ht="14.45" customHeight="1">
      <c r="B157" s="188" t="s">
        <v>90</v>
      </c>
      <c r="C157" s="187">
        <v>265</v>
      </c>
      <c r="D157" s="183">
        <v>218</v>
      </c>
      <c r="E157" s="183">
        <v>210</v>
      </c>
      <c r="F157" s="183">
        <v>175</v>
      </c>
      <c r="G157" s="183">
        <v>122</v>
      </c>
      <c r="H157" s="182">
        <v>-53</v>
      </c>
      <c r="I157" s="184">
        <v>-30.285714285714288</v>
      </c>
      <c r="J157" s="185"/>
      <c r="K157" s="186" t="s">
        <v>90</v>
      </c>
      <c r="L157" s="187">
        <v>123</v>
      </c>
      <c r="M157" s="183">
        <v>106</v>
      </c>
      <c r="N157" s="183">
        <v>95</v>
      </c>
      <c r="O157" s="183">
        <v>85</v>
      </c>
      <c r="P157" s="183">
        <v>74</v>
      </c>
      <c r="Q157" s="182">
        <v>-11</v>
      </c>
      <c r="R157" s="184">
        <v>-12.941176470588237</v>
      </c>
      <c r="S157" s="184"/>
    </row>
    <row r="158" spans="1:19" s="145" customFormat="1" ht="14.45" customHeight="1">
      <c r="A158" s="160"/>
      <c r="B158" s="420" t="s">
        <v>91</v>
      </c>
      <c r="C158" s="150">
        <v>26</v>
      </c>
      <c r="D158" s="151">
        <v>16</v>
      </c>
      <c r="E158" s="151">
        <v>18</v>
      </c>
      <c r="F158" s="151">
        <v>9</v>
      </c>
      <c r="G158" s="151">
        <v>5</v>
      </c>
      <c r="H158" s="151">
        <v>-4</v>
      </c>
      <c r="I158" s="152">
        <v>-44.444444444444443</v>
      </c>
      <c r="J158" s="142"/>
      <c r="K158" s="154" t="s">
        <v>91</v>
      </c>
      <c r="L158" s="150">
        <v>3</v>
      </c>
      <c r="M158" s="151" t="s">
        <v>313</v>
      </c>
      <c r="N158" s="151">
        <v>1</v>
      </c>
      <c r="O158" s="151">
        <v>1</v>
      </c>
      <c r="P158" s="151">
        <v>2</v>
      </c>
      <c r="Q158" s="151">
        <v>1</v>
      </c>
      <c r="R158" s="152">
        <v>100</v>
      </c>
      <c r="S158" s="152"/>
    </row>
    <row r="159" spans="1:19" s="145" customFormat="1" ht="14.45" customHeight="1">
      <c r="A159" s="160"/>
      <c r="B159" s="420" t="s">
        <v>92</v>
      </c>
      <c r="C159" s="150">
        <v>141</v>
      </c>
      <c r="D159" s="151">
        <v>116</v>
      </c>
      <c r="E159" s="151">
        <v>103</v>
      </c>
      <c r="F159" s="151">
        <v>80</v>
      </c>
      <c r="G159" s="151">
        <v>52</v>
      </c>
      <c r="H159" s="151">
        <v>-28</v>
      </c>
      <c r="I159" s="152">
        <v>-35</v>
      </c>
      <c r="J159" s="142"/>
      <c r="K159" s="154" t="s">
        <v>92</v>
      </c>
      <c r="L159" s="150">
        <v>76</v>
      </c>
      <c r="M159" s="151">
        <v>59</v>
      </c>
      <c r="N159" s="151">
        <v>45</v>
      </c>
      <c r="O159" s="151">
        <v>29</v>
      </c>
      <c r="P159" s="151">
        <v>22</v>
      </c>
      <c r="Q159" s="151">
        <v>-7</v>
      </c>
      <c r="R159" s="152">
        <v>-24.137931034482758</v>
      </c>
      <c r="S159" s="152"/>
    </row>
    <row r="160" spans="1:19" s="145" customFormat="1" ht="14.45" customHeight="1">
      <c r="A160" s="160"/>
      <c r="B160" s="420" t="s">
        <v>93</v>
      </c>
      <c r="C160" s="150">
        <v>98</v>
      </c>
      <c r="D160" s="151">
        <v>86</v>
      </c>
      <c r="E160" s="151">
        <v>89</v>
      </c>
      <c r="F160" s="151">
        <v>86</v>
      </c>
      <c r="G160" s="151">
        <v>64</v>
      </c>
      <c r="H160" s="151">
        <v>-22</v>
      </c>
      <c r="I160" s="152">
        <v>-25.581395348837212</v>
      </c>
      <c r="J160" s="142"/>
      <c r="K160" s="154" t="s">
        <v>93</v>
      </c>
      <c r="L160" s="150">
        <v>44</v>
      </c>
      <c r="M160" s="151">
        <v>47</v>
      </c>
      <c r="N160" s="151">
        <v>49</v>
      </c>
      <c r="O160" s="151">
        <v>55</v>
      </c>
      <c r="P160" s="151">
        <v>50</v>
      </c>
      <c r="Q160" s="151">
        <v>-5</v>
      </c>
      <c r="R160" s="152">
        <v>-9.0909090909090917</v>
      </c>
      <c r="S160" s="152"/>
    </row>
    <row r="161" spans="1:19" s="145" customFormat="1" ht="14.45" customHeight="1">
      <c r="A161" s="160"/>
      <c r="B161" s="142"/>
      <c r="C161" s="150"/>
      <c r="D161" s="157"/>
      <c r="E161" s="157"/>
      <c r="F161" s="157"/>
      <c r="G161" s="157"/>
      <c r="H161" s="157"/>
      <c r="I161" s="158"/>
      <c r="J161" s="142"/>
      <c r="K161" s="159"/>
      <c r="L161" s="150"/>
      <c r="M161" s="157"/>
      <c r="N161" s="157"/>
      <c r="O161" s="157"/>
      <c r="P161" s="157"/>
      <c r="Q161" s="157"/>
      <c r="R161" s="158"/>
      <c r="S161" s="158"/>
    </row>
    <row r="162" spans="1:19" s="145" customFormat="1" ht="14.45" customHeight="1">
      <c r="A162" s="160"/>
      <c r="B162" s="142" t="s">
        <v>94</v>
      </c>
      <c r="C162" s="150">
        <v>5</v>
      </c>
      <c r="D162" s="151">
        <v>5</v>
      </c>
      <c r="E162" s="151">
        <v>5</v>
      </c>
      <c r="F162" s="151">
        <v>1</v>
      </c>
      <c r="G162" s="322" t="s">
        <v>313</v>
      </c>
      <c r="H162" s="151">
        <v>-1</v>
      </c>
      <c r="I162" s="152" t="s">
        <v>512</v>
      </c>
      <c r="J162" s="142"/>
      <c r="K162" s="159" t="s">
        <v>94</v>
      </c>
      <c r="L162" s="150">
        <v>2</v>
      </c>
      <c r="M162" s="151" t="s">
        <v>313</v>
      </c>
      <c r="N162" s="151">
        <v>1</v>
      </c>
      <c r="O162" s="151" t="s">
        <v>313</v>
      </c>
      <c r="P162" s="322">
        <v>1</v>
      </c>
      <c r="Q162" s="151">
        <v>1</v>
      </c>
      <c r="R162" s="152" t="s">
        <v>513</v>
      </c>
      <c r="S162" s="152"/>
    </row>
    <row r="163" spans="1:19" s="145" customFormat="1" ht="14.45" customHeight="1">
      <c r="A163" s="160"/>
      <c r="B163" s="142" t="s">
        <v>95</v>
      </c>
      <c r="C163" s="150">
        <v>6</v>
      </c>
      <c r="D163" s="151">
        <v>6</v>
      </c>
      <c r="E163" s="151">
        <v>5</v>
      </c>
      <c r="F163" s="151">
        <v>4</v>
      </c>
      <c r="G163" s="322">
        <v>1</v>
      </c>
      <c r="H163" s="151">
        <v>-3</v>
      </c>
      <c r="I163" s="152">
        <v>-75</v>
      </c>
      <c r="J163" s="142"/>
      <c r="K163" s="159" t="s">
        <v>95</v>
      </c>
      <c r="L163" s="150" t="s">
        <v>313</v>
      </c>
      <c r="M163" s="151" t="s">
        <v>313</v>
      </c>
      <c r="N163" s="151" t="s">
        <v>313</v>
      </c>
      <c r="O163" s="151">
        <v>1</v>
      </c>
      <c r="P163" s="322" t="s">
        <v>313</v>
      </c>
      <c r="Q163" s="151">
        <v>-1</v>
      </c>
      <c r="R163" s="152" t="s">
        <v>512</v>
      </c>
      <c r="S163" s="152"/>
    </row>
    <row r="164" spans="1:19" s="145" customFormat="1" ht="14.45" customHeight="1">
      <c r="A164" s="160"/>
      <c r="B164" s="142" t="s">
        <v>96</v>
      </c>
      <c r="C164" s="150">
        <v>15</v>
      </c>
      <c r="D164" s="151">
        <v>5</v>
      </c>
      <c r="E164" s="151">
        <v>8</v>
      </c>
      <c r="F164" s="151">
        <v>4</v>
      </c>
      <c r="G164" s="322">
        <v>4</v>
      </c>
      <c r="H164" s="151">
        <v>0</v>
      </c>
      <c r="I164" s="152">
        <v>0</v>
      </c>
      <c r="J164" s="142"/>
      <c r="K164" s="159" t="s">
        <v>96</v>
      </c>
      <c r="L164" s="150">
        <v>1</v>
      </c>
      <c r="M164" s="151" t="s">
        <v>313</v>
      </c>
      <c r="N164" s="151" t="s">
        <v>313</v>
      </c>
      <c r="O164" s="151" t="s">
        <v>313</v>
      </c>
      <c r="P164" s="322">
        <v>1</v>
      </c>
      <c r="Q164" s="151">
        <v>1</v>
      </c>
      <c r="R164" s="152" t="s">
        <v>513</v>
      </c>
      <c r="S164" s="152"/>
    </row>
    <row r="165" spans="1:19" s="145" customFormat="1" ht="14.45" customHeight="1">
      <c r="A165" s="160"/>
      <c r="B165" s="142" t="s">
        <v>97</v>
      </c>
      <c r="C165" s="150">
        <v>12</v>
      </c>
      <c r="D165" s="151">
        <v>13</v>
      </c>
      <c r="E165" s="151">
        <v>6</v>
      </c>
      <c r="F165" s="151">
        <v>8</v>
      </c>
      <c r="G165" s="322">
        <v>3</v>
      </c>
      <c r="H165" s="151">
        <v>-5</v>
      </c>
      <c r="I165" s="152">
        <v>-62.5</v>
      </c>
      <c r="J165" s="142"/>
      <c r="K165" s="159" t="s">
        <v>97</v>
      </c>
      <c r="L165" s="150">
        <v>7</v>
      </c>
      <c r="M165" s="151">
        <v>1</v>
      </c>
      <c r="N165" s="151" t="s">
        <v>313</v>
      </c>
      <c r="O165" s="151" t="s">
        <v>313</v>
      </c>
      <c r="P165" s="322" t="s">
        <v>313</v>
      </c>
      <c r="Q165" s="151" t="s">
        <v>313</v>
      </c>
      <c r="R165" s="152" t="s">
        <v>313</v>
      </c>
      <c r="S165" s="152"/>
    </row>
    <row r="166" spans="1:19" s="145" customFormat="1" ht="14.45" customHeight="1">
      <c r="A166" s="160"/>
      <c r="B166" s="142" t="s">
        <v>98</v>
      </c>
      <c r="C166" s="150">
        <v>11</v>
      </c>
      <c r="D166" s="151">
        <v>9</v>
      </c>
      <c r="E166" s="151">
        <v>12</v>
      </c>
      <c r="F166" s="151">
        <v>3</v>
      </c>
      <c r="G166" s="322">
        <v>1</v>
      </c>
      <c r="H166" s="151">
        <v>-2</v>
      </c>
      <c r="I166" s="152">
        <v>-66.666666666666657</v>
      </c>
      <c r="J166" s="142"/>
      <c r="K166" s="159" t="s">
        <v>98</v>
      </c>
      <c r="L166" s="150">
        <v>5</v>
      </c>
      <c r="M166" s="151">
        <v>5</v>
      </c>
      <c r="N166" s="151" t="s">
        <v>313</v>
      </c>
      <c r="O166" s="151" t="s">
        <v>313</v>
      </c>
      <c r="P166" s="322" t="s">
        <v>313</v>
      </c>
      <c r="Q166" s="151" t="s">
        <v>313</v>
      </c>
      <c r="R166" s="152" t="s">
        <v>313</v>
      </c>
      <c r="S166" s="152"/>
    </row>
    <row r="167" spans="1:19" s="145" customFormat="1" ht="14.45" customHeight="1">
      <c r="A167" s="160"/>
      <c r="B167" s="142" t="s">
        <v>99</v>
      </c>
      <c r="C167" s="150">
        <v>8</v>
      </c>
      <c r="D167" s="151">
        <v>6</v>
      </c>
      <c r="E167" s="151">
        <v>8</v>
      </c>
      <c r="F167" s="151">
        <v>3</v>
      </c>
      <c r="G167" s="322">
        <v>1</v>
      </c>
      <c r="H167" s="151">
        <v>-2</v>
      </c>
      <c r="I167" s="152">
        <v>-66.666666666666657</v>
      </c>
      <c r="J167" s="142"/>
      <c r="K167" s="159" t="s">
        <v>99</v>
      </c>
      <c r="L167" s="150">
        <v>2</v>
      </c>
      <c r="M167" s="151">
        <v>2</v>
      </c>
      <c r="N167" s="151">
        <v>3</v>
      </c>
      <c r="O167" s="151">
        <v>1</v>
      </c>
      <c r="P167" s="322" t="s">
        <v>313</v>
      </c>
      <c r="Q167" s="151">
        <v>-1</v>
      </c>
      <c r="R167" s="152" t="s">
        <v>512</v>
      </c>
      <c r="S167" s="152"/>
    </row>
    <row r="168" spans="1:19" s="145" customFormat="1" ht="14.45" customHeight="1">
      <c r="A168" s="160"/>
      <c r="B168" s="142" t="s">
        <v>100</v>
      </c>
      <c r="C168" s="150">
        <v>7</v>
      </c>
      <c r="D168" s="151">
        <v>5</v>
      </c>
      <c r="E168" s="151">
        <v>8</v>
      </c>
      <c r="F168" s="151">
        <v>6</v>
      </c>
      <c r="G168" s="322">
        <v>1</v>
      </c>
      <c r="H168" s="151">
        <v>-5</v>
      </c>
      <c r="I168" s="152">
        <v>-83.333333333333343</v>
      </c>
      <c r="J168" s="142"/>
      <c r="K168" s="159" t="s">
        <v>100</v>
      </c>
      <c r="L168" s="150">
        <v>5</v>
      </c>
      <c r="M168" s="151">
        <v>4</v>
      </c>
      <c r="N168" s="151">
        <v>2</v>
      </c>
      <c r="O168" s="151">
        <v>3</v>
      </c>
      <c r="P168" s="322" t="s">
        <v>313</v>
      </c>
      <c r="Q168" s="151">
        <v>-3</v>
      </c>
      <c r="R168" s="152" t="s">
        <v>512</v>
      </c>
      <c r="S168" s="152"/>
    </row>
    <row r="169" spans="1:19" s="145" customFormat="1" ht="14.45" customHeight="1">
      <c r="A169" s="160"/>
      <c r="B169" s="142" t="s">
        <v>118</v>
      </c>
      <c r="C169" s="150">
        <v>17</v>
      </c>
      <c r="D169" s="151">
        <v>8</v>
      </c>
      <c r="E169" s="151">
        <v>6</v>
      </c>
      <c r="F169" s="151">
        <v>6</v>
      </c>
      <c r="G169" s="322">
        <v>7</v>
      </c>
      <c r="H169" s="151">
        <v>1</v>
      </c>
      <c r="I169" s="152">
        <v>16.666666666666664</v>
      </c>
      <c r="J169" s="142"/>
      <c r="K169" s="159" t="s">
        <v>118</v>
      </c>
      <c r="L169" s="150">
        <v>1</v>
      </c>
      <c r="M169" s="151">
        <v>4</v>
      </c>
      <c r="N169" s="151">
        <v>2</v>
      </c>
      <c r="O169" s="151">
        <v>2</v>
      </c>
      <c r="P169" s="322">
        <v>2</v>
      </c>
      <c r="Q169" s="151">
        <v>0</v>
      </c>
      <c r="R169" s="152">
        <v>0</v>
      </c>
      <c r="S169" s="152"/>
    </row>
    <row r="170" spans="1:19" s="145" customFormat="1" ht="14.45" customHeight="1">
      <c r="A170" s="160"/>
      <c r="B170" s="142" t="s">
        <v>101</v>
      </c>
      <c r="C170" s="150">
        <v>15</v>
      </c>
      <c r="D170" s="151">
        <v>15</v>
      </c>
      <c r="E170" s="151">
        <v>8</v>
      </c>
      <c r="F170" s="151">
        <v>3</v>
      </c>
      <c r="G170" s="322">
        <v>4</v>
      </c>
      <c r="H170" s="151">
        <v>1</v>
      </c>
      <c r="I170" s="152">
        <v>33.333333333333329</v>
      </c>
      <c r="J170" s="142"/>
      <c r="K170" s="159" t="s">
        <v>101</v>
      </c>
      <c r="L170" s="150">
        <v>7</v>
      </c>
      <c r="M170" s="151" t="s">
        <v>313</v>
      </c>
      <c r="N170" s="151">
        <v>3</v>
      </c>
      <c r="O170" s="151">
        <v>2</v>
      </c>
      <c r="P170" s="322">
        <v>2</v>
      </c>
      <c r="Q170" s="151">
        <v>0</v>
      </c>
      <c r="R170" s="152">
        <v>0</v>
      </c>
      <c r="S170" s="152"/>
    </row>
    <row r="171" spans="1:19" s="145" customFormat="1" ht="14.45" customHeight="1">
      <c r="A171" s="160"/>
      <c r="B171" s="142" t="s">
        <v>102</v>
      </c>
      <c r="C171" s="150">
        <v>17</v>
      </c>
      <c r="D171" s="151">
        <v>13</v>
      </c>
      <c r="E171" s="151">
        <v>15</v>
      </c>
      <c r="F171" s="151">
        <v>10</v>
      </c>
      <c r="G171" s="322">
        <v>3</v>
      </c>
      <c r="H171" s="151">
        <v>-7</v>
      </c>
      <c r="I171" s="152">
        <v>-70</v>
      </c>
      <c r="J171" s="142"/>
      <c r="K171" s="159" t="s">
        <v>102</v>
      </c>
      <c r="L171" s="150">
        <v>9</v>
      </c>
      <c r="M171" s="151">
        <v>6</v>
      </c>
      <c r="N171" s="151">
        <v>2</v>
      </c>
      <c r="O171" s="151">
        <v>3</v>
      </c>
      <c r="P171" s="322">
        <v>2</v>
      </c>
      <c r="Q171" s="151">
        <v>-1</v>
      </c>
      <c r="R171" s="152">
        <v>-33.333333333333329</v>
      </c>
      <c r="S171" s="152"/>
    </row>
    <row r="172" spans="1:19" s="145" customFormat="1" ht="14.45" customHeight="1">
      <c r="A172" s="160"/>
      <c r="B172" s="142" t="s">
        <v>103</v>
      </c>
      <c r="C172" s="150">
        <v>15</v>
      </c>
      <c r="D172" s="151">
        <v>15</v>
      </c>
      <c r="E172" s="151">
        <v>13</v>
      </c>
      <c r="F172" s="151">
        <v>15</v>
      </c>
      <c r="G172" s="322">
        <v>8</v>
      </c>
      <c r="H172" s="151">
        <v>-7</v>
      </c>
      <c r="I172" s="152">
        <v>-46.666666666666664</v>
      </c>
      <c r="J172" s="142"/>
      <c r="K172" s="159" t="s">
        <v>103</v>
      </c>
      <c r="L172" s="150">
        <v>14</v>
      </c>
      <c r="M172" s="151">
        <v>9</v>
      </c>
      <c r="N172" s="151">
        <v>8</v>
      </c>
      <c r="O172" s="151">
        <v>2</v>
      </c>
      <c r="P172" s="322">
        <v>4</v>
      </c>
      <c r="Q172" s="151">
        <v>2</v>
      </c>
      <c r="R172" s="152">
        <v>100</v>
      </c>
      <c r="S172" s="152"/>
    </row>
    <row r="173" spans="1:19" s="145" customFormat="1" ht="14.45" customHeight="1">
      <c r="A173" s="160"/>
      <c r="B173" s="142" t="s">
        <v>104</v>
      </c>
      <c r="C173" s="150">
        <v>18</v>
      </c>
      <c r="D173" s="151">
        <v>13</v>
      </c>
      <c r="E173" s="151">
        <v>15</v>
      </c>
      <c r="F173" s="151">
        <v>12</v>
      </c>
      <c r="G173" s="322">
        <v>15</v>
      </c>
      <c r="H173" s="151">
        <v>3</v>
      </c>
      <c r="I173" s="152">
        <v>25</v>
      </c>
      <c r="J173" s="142"/>
      <c r="K173" s="159" t="s">
        <v>104</v>
      </c>
      <c r="L173" s="150">
        <v>14</v>
      </c>
      <c r="M173" s="151">
        <v>14</v>
      </c>
      <c r="N173" s="151">
        <v>9</v>
      </c>
      <c r="O173" s="151">
        <v>8</v>
      </c>
      <c r="P173" s="322">
        <v>3</v>
      </c>
      <c r="Q173" s="151">
        <v>-5</v>
      </c>
      <c r="R173" s="152">
        <v>-62.5</v>
      </c>
      <c r="S173" s="152"/>
    </row>
    <row r="174" spans="1:19" s="145" customFormat="1" ht="14.45" customHeight="1">
      <c r="A174" s="160"/>
      <c r="B174" s="142" t="s">
        <v>105</v>
      </c>
      <c r="C174" s="150">
        <v>21</v>
      </c>
      <c r="D174" s="151">
        <v>19</v>
      </c>
      <c r="E174" s="151">
        <v>12</v>
      </c>
      <c r="F174" s="151">
        <v>14</v>
      </c>
      <c r="G174" s="322">
        <v>9</v>
      </c>
      <c r="H174" s="151">
        <v>-5</v>
      </c>
      <c r="I174" s="152">
        <v>-35.714285714285715</v>
      </c>
      <c r="J174" s="142"/>
      <c r="K174" s="159" t="s">
        <v>105</v>
      </c>
      <c r="L174" s="150">
        <v>12</v>
      </c>
      <c r="M174" s="151">
        <v>14</v>
      </c>
      <c r="N174" s="151">
        <v>16</v>
      </c>
      <c r="O174" s="151">
        <v>8</v>
      </c>
      <c r="P174" s="322">
        <v>9</v>
      </c>
      <c r="Q174" s="151">
        <v>1</v>
      </c>
      <c r="R174" s="152">
        <v>12.5</v>
      </c>
      <c r="S174" s="152"/>
    </row>
    <row r="175" spans="1:19" s="145" customFormat="1" ht="14.45" customHeight="1">
      <c r="A175" s="160"/>
      <c r="B175" s="142" t="s">
        <v>106</v>
      </c>
      <c r="C175" s="150">
        <v>27</v>
      </c>
      <c r="D175" s="151">
        <v>18</v>
      </c>
      <c r="E175" s="151">
        <v>20</v>
      </c>
      <c r="F175" s="151">
        <v>13</v>
      </c>
      <c r="G175" s="322">
        <v>13</v>
      </c>
      <c r="H175" s="151">
        <v>0</v>
      </c>
      <c r="I175" s="152">
        <v>0</v>
      </c>
      <c r="J175" s="142"/>
      <c r="K175" s="159" t="s">
        <v>106</v>
      </c>
      <c r="L175" s="150">
        <v>11</v>
      </c>
      <c r="M175" s="151">
        <v>11</v>
      </c>
      <c r="N175" s="151">
        <v>14</v>
      </c>
      <c r="O175" s="151">
        <v>15</v>
      </c>
      <c r="P175" s="322">
        <v>9</v>
      </c>
      <c r="Q175" s="151">
        <v>-6</v>
      </c>
      <c r="R175" s="152">
        <v>-40</v>
      </c>
      <c r="S175" s="152"/>
    </row>
    <row r="176" spans="1:19" s="139" customFormat="1" ht="14.45" customHeight="1">
      <c r="A176" s="160"/>
      <c r="B176" s="142" t="s">
        <v>107</v>
      </c>
      <c r="C176" s="150">
        <v>29</v>
      </c>
      <c r="D176" s="151">
        <v>22</v>
      </c>
      <c r="E176" s="151">
        <v>16</v>
      </c>
      <c r="F176" s="151">
        <v>18</v>
      </c>
      <c r="G176" s="322">
        <v>11</v>
      </c>
      <c r="H176" s="151">
        <v>-7</v>
      </c>
      <c r="I176" s="152">
        <v>-38.888888888888893</v>
      </c>
      <c r="J176" s="142"/>
      <c r="K176" s="159" t="s">
        <v>107</v>
      </c>
      <c r="L176" s="150">
        <v>12</v>
      </c>
      <c r="M176" s="151">
        <v>11</v>
      </c>
      <c r="N176" s="151">
        <v>12</v>
      </c>
      <c r="O176" s="151">
        <v>13</v>
      </c>
      <c r="P176" s="322">
        <v>14</v>
      </c>
      <c r="Q176" s="151">
        <v>1</v>
      </c>
      <c r="R176" s="152">
        <v>7.6923076923076925</v>
      </c>
      <c r="S176" s="152"/>
    </row>
    <row r="177" spans="1:19" s="145" customFormat="1" ht="14.45" customHeight="1">
      <c r="A177" s="160"/>
      <c r="B177" s="142" t="s">
        <v>108</v>
      </c>
      <c r="C177" s="150">
        <v>17</v>
      </c>
      <c r="D177" s="151">
        <v>23</v>
      </c>
      <c r="E177" s="151">
        <v>20</v>
      </c>
      <c r="F177" s="151">
        <v>14</v>
      </c>
      <c r="G177" s="322">
        <v>14</v>
      </c>
      <c r="H177" s="151">
        <v>0</v>
      </c>
      <c r="I177" s="152">
        <v>0</v>
      </c>
      <c r="J177" s="142"/>
      <c r="K177" s="159" t="s">
        <v>108</v>
      </c>
      <c r="L177" s="150">
        <v>9</v>
      </c>
      <c r="M177" s="151">
        <v>11</v>
      </c>
      <c r="N177" s="151">
        <v>9</v>
      </c>
      <c r="O177" s="151">
        <v>10</v>
      </c>
      <c r="P177" s="322">
        <v>12</v>
      </c>
      <c r="Q177" s="151">
        <v>2</v>
      </c>
      <c r="R177" s="152">
        <v>20</v>
      </c>
      <c r="S177" s="152"/>
    </row>
    <row r="178" spans="1:19" s="145" customFormat="1" ht="14.45" customHeight="1">
      <c r="A178" s="160"/>
      <c r="B178" s="142" t="s">
        <v>109</v>
      </c>
      <c r="C178" s="150">
        <v>16</v>
      </c>
      <c r="D178" s="151">
        <v>14</v>
      </c>
      <c r="E178" s="151">
        <v>21</v>
      </c>
      <c r="F178" s="151">
        <v>17</v>
      </c>
      <c r="G178" s="322">
        <v>8</v>
      </c>
      <c r="H178" s="151">
        <v>-9</v>
      </c>
      <c r="I178" s="152">
        <v>-52.941176470588239</v>
      </c>
      <c r="J178" s="142"/>
      <c r="K178" s="159" t="s">
        <v>109</v>
      </c>
      <c r="L178" s="150">
        <v>7</v>
      </c>
      <c r="M178" s="151">
        <v>7</v>
      </c>
      <c r="N178" s="151">
        <v>9</v>
      </c>
      <c r="O178" s="151">
        <v>6</v>
      </c>
      <c r="P178" s="322">
        <v>10</v>
      </c>
      <c r="Q178" s="151">
        <v>4</v>
      </c>
      <c r="R178" s="152">
        <v>66.666666666666657</v>
      </c>
      <c r="S178" s="152"/>
    </row>
    <row r="179" spans="1:19" s="145" customFormat="1" ht="14.45" customHeight="1">
      <c r="A179" s="160"/>
      <c r="B179" s="142" t="s">
        <v>110</v>
      </c>
      <c r="C179" s="150">
        <v>9</v>
      </c>
      <c r="D179" s="151">
        <v>9</v>
      </c>
      <c r="E179" s="151">
        <v>12</v>
      </c>
      <c r="F179" s="151">
        <v>24</v>
      </c>
      <c r="G179" s="322">
        <v>18</v>
      </c>
      <c r="H179" s="151">
        <v>-6</v>
      </c>
      <c r="I179" s="152">
        <v>-25</v>
      </c>
      <c r="J179" s="142"/>
      <c r="K179" s="159" t="s">
        <v>110</v>
      </c>
      <c r="L179" s="150">
        <v>5</v>
      </c>
      <c r="M179" s="151">
        <v>7</v>
      </c>
      <c r="N179" s="151">
        <v>5</v>
      </c>
      <c r="O179" s="151">
        <v>11</v>
      </c>
      <c r="P179" s="322">
        <v>5</v>
      </c>
      <c r="Q179" s="151">
        <v>-6</v>
      </c>
      <c r="R179" s="152">
        <v>-54.54545454545454</v>
      </c>
      <c r="S179" s="152"/>
    </row>
    <row r="180" spans="1:19" s="153" customFormat="1" ht="14.45" customHeight="1">
      <c r="A180" s="160"/>
      <c r="B180" s="423"/>
      <c r="C180" s="421"/>
      <c r="D180" s="422"/>
      <c r="E180" s="422"/>
      <c r="F180" s="422"/>
      <c r="G180" s="426"/>
      <c r="H180" s="151"/>
      <c r="I180" s="152"/>
      <c r="J180" s="160"/>
      <c r="K180" s="423"/>
      <c r="L180" s="421"/>
      <c r="M180" s="422"/>
      <c r="N180" s="422"/>
      <c r="O180" s="422"/>
      <c r="P180" s="426"/>
      <c r="Q180" s="151"/>
      <c r="R180" s="152"/>
      <c r="S180" s="160"/>
    </row>
    <row r="181" spans="1:19" s="145" customFormat="1" ht="14.45" customHeight="1">
      <c r="A181" s="160"/>
      <c r="B181" s="142"/>
      <c r="C181" s="151"/>
      <c r="D181" s="151"/>
      <c r="E181" s="151"/>
      <c r="F181" s="151"/>
      <c r="G181" s="322"/>
      <c r="H181" s="151"/>
      <c r="I181" s="152"/>
      <c r="J181" s="160"/>
      <c r="K181" s="142"/>
      <c r="L181" s="151"/>
      <c r="M181" s="151"/>
      <c r="N181" s="151"/>
      <c r="O181" s="151"/>
      <c r="P181" s="322"/>
      <c r="Q181" s="151"/>
      <c r="R181" s="152"/>
      <c r="S181" s="160"/>
    </row>
    <row r="182" spans="1:19" s="145" customFormat="1" ht="14.45" customHeight="1">
      <c r="A182" s="160"/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1"/>
      <c r="Q182" s="160"/>
      <c r="R182" s="160"/>
      <c r="S182" s="160"/>
    </row>
    <row r="183" spans="1:19" s="145" customFormat="1" ht="14.45" customHeight="1">
      <c r="A183" s="160"/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1"/>
      <c r="Q183" s="160"/>
      <c r="R183" s="160"/>
      <c r="S183" s="160"/>
    </row>
    <row r="184" spans="1:19" s="145" customFormat="1" ht="14.45" customHeight="1">
      <c r="A184" s="138"/>
      <c r="B184" s="138" t="s">
        <v>198</v>
      </c>
      <c r="C184" s="138"/>
      <c r="D184" s="138"/>
      <c r="E184" s="138"/>
      <c r="F184" s="138"/>
      <c r="G184" s="138"/>
      <c r="H184" s="138"/>
      <c r="I184" s="138"/>
      <c r="J184" s="138"/>
      <c r="K184" s="138" t="s">
        <v>199</v>
      </c>
      <c r="L184" s="138"/>
      <c r="M184" s="138"/>
      <c r="N184" s="138"/>
      <c r="O184" s="138"/>
      <c r="P184" s="138"/>
      <c r="Q184" s="138"/>
      <c r="R184" s="138"/>
      <c r="S184" s="138"/>
    </row>
    <row r="185" spans="1:19" s="145" customFormat="1" ht="14.45" customHeight="1">
      <c r="A185" s="160"/>
      <c r="B185" s="491" t="s">
        <v>335</v>
      </c>
      <c r="C185" s="140"/>
      <c r="D185" s="140"/>
      <c r="E185" s="140"/>
      <c r="F185" s="140"/>
      <c r="G185" s="143"/>
      <c r="H185" s="141"/>
      <c r="I185" s="141"/>
      <c r="J185" s="142"/>
      <c r="K185" s="491" t="s">
        <v>335</v>
      </c>
      <c r="L185" s="140"/>
      <c r="M185" s="140"/>
      <c r="N185" s="140"/>
      <c r="O185" s="140"/>
      <c r="P185" s="143"/>
      <c r="Q185" s="141"/>
      <c r="R185" s="141"/>
      <c r="S185" s="144"/>
    </row>
    <row r="186" spans="1:19" s="145" customFormat="1" ht="14.45" customHeight="1">
      <c r="A186" s="160"/>
      <c r="B186" s="492"/>
      <c r="C186" s="146" t="s">
        <v>151</v>
      </c>
      <c r="D186" s="146" t="s">
        <v>86</v>
      </c>
      <c r="E186" s="146" t="s">
        <v>87</v>
      </c>
      <c r="F186" s="146" t="s">
        <v>410</v>
      </c>
      <c r="G186" s="146" t="s">
        <v>739</v>
      </c>
      <c r="H186" s="81" t="s">
        <v>509</v>
      </c>
      <c r="I186" s="147" t="s">
        <v>807</v>
      </c>
      <c r="J186" s="142"/>
      <c r="K186" s="492"/>
      <c r="L186" s="146" t="s">
        <v>151</v>
      </c>
      <c r="M186" s="146" t="s">
        <v>86</v>
      </c>
      <c r="N186" s="146" t="s">
        <v>87</v>
      </c>
      <c r="O186" s="146" t="s">
        <v>410</v>
      </c>
      <c r="P186" s="146" t="s">
        <v>739</v>
      </c>
      <c r="Q186" s="81" t="s">
        <v>509</v>
      </c>
      <c r="R186" s="147" t="s">
        <v>807</v>
      </c>
      <c r="S186" s="144"/>
    </row>
    <row r="187" spans="1:19" s="145" customFormat="1" ht="14.45" customHeight="1">
      <c r="A187" s="160"/>
      <c r="B187" s="493"/>
      <c r="C187" s="148"/>
      <c r="D187" s="148"/>
      <c r="E187" s="148"/>
      <c r="F187" s="148"/>
      <c r="G187" s="148"/>
      <c r="H187" s="149" t="s">
        <v>88</v>
      </c>
      <c r="I187" s="81" t="s">
        <v>511</v>
      </c>
      <c r="J187" s="142"/>
      <c r="K187" s="493"/>
      <c r="L187" s="148"/>
      <c r="M187" s="148"/>
      <c r="N187" s="148"/>
      <c r="O187" s="148"/>
      <c r="P187" s="148"/>
      <c r="Q187" s="149" t="s">
        <v>88</v>
      </c>
      <c r="R187" s="81" t="s">
        <v>511</v>
      </c>
      <c r="S187" s="144"/>
    </row>
    <row r="188" spans="1:19" s="180" customFormat="1" ht="14.45" customHeight="1">
      <c r="B188" s="188" t="s">
        <v>90</v>
      </c>
      <c r="C188" s="187">
        <v>4398</v>
      </c>
      <c r="D188" s="183">
        <v>3966</v>
      </c>
      <c r="E188" s="183">
        <v>3535</v>
      </c>
      <c r="F188" s="183">
        <v>3181</v>
      </c>
      <c r="G188" s="183">
        <v>2642</v>
      </c>
      <c r="H188" s="182">
        <v>-539</v>
      </c>
      <c r="I188" s="184">
        <v>-16.94435712040239</v>
      </c>
      <c r="J188" s="185"/>
      <c r="K188" s="186" t="s">
        <v>90</v>
      </c>
      <c r="L188" s="187">
        <v>4840</v>
      </c>
      <c r="M188" s="183">
        <v>4436</v>
      </c>
      <c r="N188" s="183">
        <v>4066</v>
      </c>
      <c r="O188" s="183">
        <v>3700</v>
      </c>
      <c r="P188" s="183">
        <v>3348</v>
      </c>
      <c r="Q188" s="182">
        <v>-352</v>
      </c>
      <c r="R188" s="184">
        <v>-9.513513513513514</v>
      </c>
      <c r="S188" s="184"/>
    </row>
    <row r="189" spans="1:19" s="145" customFormat="1" ht="14.45" customHeight="1">
      <c r="A189" s="160"/>
      <c r="B189" s="420" t="s">
        <v>91</v>
      </c>
      <c r="C189" s="150">
        <v>525</v>
      </c>
      <c r="D189" s="151">
        <v>382</v>
      </c>
      <c r="E189" s="151">
        <v>314</v>
      </c>
      <c r="F189" s="151">
        <v>246</v>
      </c>
      <c r="G189" s="151">
        <v>160</v>
      </c>
      <c r="H189" s="151">
        <v>-86</v>
      </c>
      <c r="I189" s="152">
        <v>-34.959349593495936</v>
      </c>
      <c r="J189" s="142"/>
      <c r="K189" s="154" t="s">
        <v>91</v>
      </c>
      <c r="L189" s="150">
        <v>557</v>
      </c>
      <c r="M189" s="151">
        <v>499</v>
      </c>
      <c r="N189" s="151">
        <v>402</v>
      </c>
      <c r="O189" s="151">
        <v>320</v>
      </c>
      <c r="P189" s="151">
        <v>248</v>
      </c>
      <c r="Q189" s="151">
        <v>-72</v>
      </c>
      <c r="R189" s="152">
        <v>-22.5</v>
      </c>
      <c r="S189" s="152"/>
    </row>
    <row r="190" spans="1:19" s="145" customFormat="1" ht="14.45" customHeight="1">
      <c r="A190" s="160"/>
      <c r="B190" s="420" t="s">
        <v>92</v>
      </c>
      <c r="C190" s="150">
        <v>2773</v>
      </c>
      <c r="D190" s="151">
        <v>2372</v>
      </c>
      <c r="E190" s="151">
        <v>1971</v>
      </c>
      <c r="F190" s="151">
        <v>1505</v>
      </c>
      <c r="G190" s="151">
        <v>1061</v>
      </c>
      <c r="H190" s="151">
        <v>-444</v>
      </c>
      <c r="I190" s="152">
        <v>-29.501661129568106</v>
      </c>
      <c r="J190" s="142"/>
      <c r="K190" s="154" t="s">
        <v>92</v>
      </c>
      <c r="L190" s="150">
        <v>3074</v>
      </c>
      <c r="M190" s="151">
        <v>2635</v>
      </c>
      <c r="N190" s="151">
        <v>2226</v>
      </c>
      <c r="O190" s="151">
        <v>1835</v>
      </c>
      <c r="P190" s="151">
        <v>1511</v>
      </c>
      <c r="Q190" s="151">
        <v>-324</v>
      </c>
      <c r="R190" s="152">
        <v>-17.656675749318801</v>
      </c>
      <c r="S190" s="152"/>
    </row>
    <row r="191" spans="1:19" s="145" customFormat="1" ht="14.45" customHeight="1">
      <c r="A191" s="160"/>
      <c r="B191" s="420" t="s">
        <v>93</v>
      </c>
      <c r="C191" s="150">
        <v>1100</v>
      </c>
      <c r="D191" s="151">
        <v>1212</v>
      </c>
      <c r="E191" s="151">
        <v>1250</v>
      </c>
      <c r="F191" s="151">
        <v>1427</v>
      </c>
      <c r="G191" s="151">
        <v>1412</v>
      </c>
      <c r="H191" s="151">
        <v>-15</v>
      </c>
      <c r="I191" s="152">
        <v>-1.051156271899089</v>
      </c>
      <c r="J191" s="142"/>
      <c r="K191" s="154" t="s">
        <v>93</v>
      </c>
      <c r="L191" s="150">
        <v>1209</v>
      </c>
      <c r="M191" s="151">
        <v>1302</v>
      </c>
      <c r="N191" s="151">
        <v>1438</v>
      </c>
      <c r="O191" s="151">
        <v>1545</v>
      </c>
      <c r="P191" s="151">
        <v>1561</v>
      </c>
      <c r="Q191" s="151">
        <v>16</v>
      </c>
      <c r="R191" s="152">
        <v>1.035598705501618</v>
      </c>
      <c r="S191" s="152"/>
    </row>
    <row r="192" spans="1:19" s="145" customFormat="1" ht="14.45" customHeight="1">
      <c r="A192" s="160"/>
      <c r="B192" s="142"/>
      <c r="C192" s="150"/>
      <c r="D192" s="157"/>
      <c r="E192" s="157"/>
      <c r="F192" s="157"/>
      <c r="G192" s="157"/>
      <c r="H192" s="157"/>
      <c r="I192" s="158"/>
      <c r="J192" s="142"/>
      <c r="K192" s="159"/>
      <c r="L192" s="150"/>
      <c r="M192" s="157"/>
      <c r="N192" s="157"/>
      <c r="O192" s="157"/>
      <c r="P192" s="157"/>
      <c r="Q192" s="157"/>
      <c r="R192" s="158"/>
      <c r="S192" s="158"/>
    </row>
    <row r="193" spans="1:19" s="145" customFormat="1" ht="14.45" customHeight="1">
      <c r="A193" s="160"/>
      <c r="B193" s="142" t="s">
        <v>94</v>
      </c>
      <c r="C193" s="150">
        <v>152</v>
      </c>
      <c r="D193" s="151">
        <v>111</v>
      </c>
      <c r="E193" s="151">
        <v>82</v>
      </c>
      <c r="F193" s="151">
        <v>61</v>
      </c>
      <c r="G193" s="151">
        <v>23</v>
      </c>
      <c r="H193" s="151">
        <v>-38</v>
      </c>
      <c r="I193" s="152">
        <v>-62.295081967213115</v>
      </c>
      <c r="J193" s="142"/>
      <c r="K193" s="159" t="s">
        <v>94</v>
      </c>
      <c r="L193" s="150">
        <v>169</v>
      </c>
      <c r="M193" s="151">
        <v>125</v>
      </c>
      <c r="N193" s="151">
        <v>118</v>
      </c>
      <c r="O193" s="151">
        <v>79</v>
      </c>
      <c r="P193" s="151">
        <v>66</v>
      </c>
      <c r="Q193" s="151">
        <v>-13</v>
      </c>
      <c r="R193" s="152">
        <v>-16.455696202531644</v>
      </c>
      <c r="S193" s="152"/>
    </row>
    <row r="194" spans="1:19" s="145" customFormat="1" ht="14.45" customHeight="1">
      <c r="A194" s="160"/>
      <c r="B194" s="142" t="s">
        <v>95</v>
      </c>
      <c r="C194" s="150">
        <v>167</v>
      </c>
      <c r="D194" s="151">
        <v>129</v>
      </c>
      <c r="E194" s="151">
        <v>96</v>
      </c>
      <c r="F194" s="151">
        <v>92</v>
      </c>
      <c r="G194" s="151">
        <v>55</v>
      </c>
      <c r="H194" s="151">
        <v>-37</v>
      </c>
      <c r="I194" s="152">
        <v>-40.217391304347828</v>
      </c>
      <c r="J194" s="142"/>
      <c r="K194" s="159" t="s">
        <v>95</v>
      </c>
      <c r="L194" s="150">
        <v>195</v>
      </c>
      <c r="M194" s="151">
        <v>171</v>
      </c>
      <c r="N194" s="151">
        <v>122</v>
      </c>
      <c r="O194" s="151">
        <v>117</v>
      </c>
      <c r="P194" s="151">
        <v>78</v>
      </c>
      <c r="Q194" s="151">
        <v>-39</v>
      </c>
      <c r="R194" s="152">
        <v>-33.333333333333329</v>
      </c>
      <c r="S194" s="152"/>
    </row>
    <row r="195" spans="1:19" s="145" customFormat="1" ht="14.45" customHeight="1">
      <c r="A195" s="160"/>
      <c r="B195" s="142" t="s">
        <v>96</v>
      </c>
      <c r="C195" s="150">
        <v>206</v>
      </c>
      <c r="D195" s="151">
        <v>142</v>
      </c>
      <c r="E195" s="151">
        <v>136</v>
      </c>
      <c r="F195" s="151">
        <v>93</v>
      </c>
      <c r="G195" s="151">
        <v>82</v>
      </c>
      <c r="H195" s="151">
        <v>-11</v>
      </c>
      <c r="I195" s="152">
        <v>-11.827956989247312</v>
      </c>
      <c r="J195" s="142"/>
      <c r="K195" s="159" t="s">
        <v>96</v>
      </c>
      <c r="L195" s="150">
        <v>193</v>
      </c>
      <c r="M195" s="151">
        <v>203</v>
      </c>
      <c r="N195" s="151">
        <v>162</v>
      </c>
      <c r="O195" s="151">
        <v>124</v>
      </c>
      <c r="P195" s="151">
        <v>104</v>
      </c>
      <c r="Q195" s="151">
        <v>-20</v>
      </c>
      <c r="R195" s="152">
        <v>-16.129032258064516</v>
      </c>
      <c r="S195" s="152"/>
    </row>
    <row r="196" spans="1:19" s="145" customFormat="1" ht="14.45" customHeight="1">
      <c r="A196" s="160"/>
      <c r="B196" s="142" t="s">
        <v>97</v>
      </c>
      <c r="C196" s="150">
        <v>248</v>
      </c>
      <c r="D196" s="151">
        <v>167</v>
      </c>
      <c r="E196" s="151">
        <v>121</v>
      </c>
      <c r="F196" s="151">
        <v>126</v>
      </c>
      <c r="G196" s="151">
        <v>71</v>
      </c>
      <c r="H196" s="151">
        <v>-55</v>
      </c>
      <c r="I196" s="152">
        <v>-43.650793650793652</v>
      </c>
      <c r="J196" s="142"/>
      <c r="K196" s="159" t="s">
        <v>97</v>
      </c>
      <c r="L196" s="150">
        <v>229</v>
      </c>
      <c r="M196" s="151">
        <v>175</v>
      </c>
      <c r="N196" s="151">
        <v>173</v>
      </c>
      <c r="O196" s="151">
        <v>145</v>
      </c>
      <c r="P196" s="151">
        <v>117</v>
      </c>
      <c r="Q196" s="151">
        <v>-28</v>
      </c>
      <c r="R196" s="152">
        <v>-19.310344827586206</v>
      </c>
      <c r="S196" s="152"/>
    </row>
    <row r="197" spans="1:19" s="145" customFormat="1" ht="14.45" customHeight="1">
      <c r="A197" s="160"/>
      <c r="B197" s="142" t="s">
        <v>98</v>
      </c>
      <c r="C197" s="150">
        <v>270</v>
      </c>
      <c r="D197" s="151">
        <v>172</v>
      </c>
      <c r="E197" s="151">
        <v>127</v>
      </c>
      <c r="F197" s="151">
        <v>68</v>
      </c>
      <c r="G197" s="151">
        <v>64</v>
      </c>
      <c r="H197" s="151">
        <v>-4</v>
      </c>
      <c r="I197" s="152">
        <v>-5.8823529411764701</v>
      </c>
      <c r="J197" s="142"/>
      <c r="K197" s="159" t="s">
        <v>98</v>
      </c>
      <c r="L197" s="150">
        <v>245</v>
      </c>
      <c r="M197" s="151">
        <v>168</v>
      </c>
      <c r="N197" s="151">
        <v>137</v>
      </c>
      <c r="O197" s="151">
        <v>116</v>
      </c>
      <c r="P197" s="151">
        <v>99</v>
      </c>
      <c r="Q197" s="151">
        <v>-17</v>
      </c>
      <c r="R197" s="152">
        <v>-14.655172413793101</v>
      </c>
      <c r="S197" s="152"/>
    </row>
    <row r="198" spans="1:19" s="145" customFormat="1" ht="14.45" customHeight="1">
      <c r="A198" s="160"/>
      <c r="B198" s="142" t="s">
        <v>99</v>
      </c>
      <c r="C198" s="150">
        <v>261</v>
      </c>
      <c r="D198" s="151">
        <v>168</v>
      </c>
      <c r="E198" s="151">
        <v>125</v>
      </c>
      <c r="F198" s="151">
        <v>81</v>
      </c>
      <c r="G198" s="151">
        <v>41</v>
      </c>
      <c r="H198" s="151">
        <v>-40</v>
      </c>
      <c r="I198" s="152">
        <v>-49.382716049382715</v>
      </c>
      <c r="J198" s="142"/>
      <c r="K198" s="159" t="s">
        <v>99</v>
      </c>
      <c r="L198" s="150">
        <v>274</v>
      </c>
      <c r="M198" s="151">
        <v>198</v>
      </c>
      <c r="N198" s="151">
        <v>132</v>
      </c>
      <c r="O198" s="151">
        <v>97</v>
      </c>
      <c r="P198" s="151">
        <v>72</v>
      </c>
      <c r="Q198" s="151">
        <v>-25</v>
      </c>
      <c r="R198" s="152">
        <v>-25.773195876288657</v>
      </c>
      <c r="S198" s="152"/>
    </row>
    <row r="199" spans="1:19" s="145" customFormat="1" ht="14.45" customHeight="1">
      <c r="A199" s="160"/>
      <c r="B199" s="142" t="s">
        <v>100</v>
      </c>
      <c r="C199" s="150">
        <v>166</v>
      </c>
      <c r="D199" s="151">
        <v>222</v>
      </c>
      <c r="E199" s="151">
        <v>131</v>
      </c>
      <c r="F199" s="151">
        <v>101</v>
      </c>
      <c r="G199" s="151">
        <v>61</v>
      </c>
      <c r="H199" s="151">
        <v>-40</v>
      </c>
      <c r="I199" s="152">
        <v>-39.603960396039604</v>
      </c>
      <c r="J199" s="142"/>
      <c r="K199" s="159" t="s">
        <v>100</v>
      </c>
      <c r="L199" s="150">
        <v>249</v>
      </c>
      <c r="M199" s="151">
        <v>255</v>
      </c>
      <c r="N199" s="151">
        <v>160</v>
      </c>
      <c r="O199" s="151">
        <v>118</v>
      </c>
      <c r="P199" s="151">
        <v>71</v>
      </c>
      <c r="Q199" s="151">
        <v>-47</v>
      </c>
      <c r="R199" s="152">
        <v>-39.83050847457627</v>
      </c>
      <c r="S199" s="152"/>
    </row>
    <row r="200" spans="1:19" s="145" customFormat="1" ht="14.45" customHeight="1">
      <c r="A200" s="160"/>
      <c r="B200" s="142" t="s">
        <v>118</v>
      </c>
      <c r="C200" s="150">
        <v>162</v>
      </c>
      <c r="D200" s="151">
        <v>154</v>
      </c>
      <c r="E200" s="151">
        <v>192</v>
      </c>
      <c r="F200" s="151">
        <v>130</v>
      </c>
      <c r="G200" s="151">
        <v>80</v>
      </c>
      <c r="H200" s="151">
        <v>-50</v>
      </c>
      <c r="I200" s="152">
        <v>-38.461538461538467</v>
      </c>
      <c r="J200" s="142"/>
      <c r="K200" s="159" t="s">
        <v>118</v>
      </c>
      <c r="L200" s="150">
        <v>246</v>
      </c>
      <c r="M200" s="151">
        <v>239</v>
      </c>
      <c r="N200" s="151">
        <v>228</v>
      </c>
      <c r="O200" s="151">
        <v>167</v>
      </c>
      <c r="P200" s="151">
        <v>117</v>
      </c>
      <c r="Q200" s="151">
        <v>-50</v>
      </c>
      <c r="R200" s="152">
        <v>-29.940119760479039</v>
      </c>
      <c r="S200" s="152"/>
    </row>
    <row r="201" spans="1:19" s="145" customFormat="1" ht="14.45" customHeight="1">
      <c r="A201" s="160"/>
      <c r="B201" s="142" t="s">
        <v>101</v>
      </c>
      <c r="C201" s="150">
        <v>223</v>
      </c>
      <c r="D201" s="151">
        <v>156</v>
      </c>
      <c r="E201" s="151">
        <v>158</v>
      </c>
      <c r="F201" s="151">
        <v>192</v>
      </c>
      <c r="G201" s="151">
        <v>120</v>
      </c>
      <c r="H201" s="151">
        <v>-72</v>
      </c>
      <c r="I201" s="152">
        <v>-37.5</v>
      </c>
      <c r="J201" s="142"/>
      <c r="K201" s="159" t="s">
        <v>101</v>
      </c>
      <c r="L201" s="150">
        <v>229</v>
      </c>
      <c r="M201" s="151">
        <v>240</v>
      </c>
      <c r="N201" s="151">
        <v>229</v>
      </c>
      <c r="O201" s="151">
        <v>220</v>
      </c>
      <c r="P201" s="151">
        <v>154</v>
      </c>
      <c r="Q201" s="151">
        <v>-66</v>
      </c>
      <c r="R201" s="152">
        <v>-30</v>
      </c>
      <c r="S201" s="152"/>
    </row>
    <row r="202" spans="1:19" s="145" customFormat="1" ht="14.45" customHeight="1">
      <c r="A202" s="160"/>
      <c r="B202" s="142" t="s">
        <v>102</v>
      </c>
      <c r="C202" s="150">
        <v>346</v>
      </c>
      <c r="D202" s="151">
        <v>209</v>
      </c>
      <c r="E202" s="151">
        <v>140</v>
      </c>
      <c r="F202" s="151">
        <v>145</v>
      </c>
      <c r="G202" s="151">
        <v>186</v>
      </c>
      <c r="H202" s="151">
        <v>41</v>
      </c>
      <c r="I202" s="152">
        <v>28.27586206896552</v>
      </c>
      <c r="J202" s="142"/>
      <c r="K202" s="159" t="s">
        <v>102</v>
      </c>
      <c r="L202" s="150">
        <v>355</v>
      </c>
      <c r="M202" s="151">
        <v>217</v>
      </c>
      <c r="N202" s="151">
        <v>223</v>
      </c>
      <c r="O202" s="151">
        <v>234</v>
      </c>
      <c r="P202" s="151">
        <v>217</v>
      </c>
      <c r="Q202" s="151">
        <v>-17</v>
      </c>
      <c r="R202" s="152">
        <v>-7.2649572649572658</v>
      </c>
      <c r="S202" s="152"/>
    </row>
    <row r="203" spans="1:19" s="145" customFormat="1" ht="14.45" customHeight="1">
      <c r="A203" s="160"/>
      <c r="B203" s="142" t="s">
        <v>103</v>
      </c>
      <c r="C203" s="150">
        <v>450</v>
      </c>
      <c r="D203" s="151">
        <v>333</v>
      </c>
      <c r="E203" s="151">
        <v>209</v>
      </c>
      <c r="F203" s="151">
        <v>125</v>
      </c>
      <c r="G203" s="151">
        <v>135</v>
      </c>
      <c r="H203" s="151">
        <v>10</v>
      </c>
      <c r="I203" s="152">
        <v>8</v>
      </c>
      <c r="J203" s="142"/>
      <c r="K203" s="159" t="s">
        <v>103</v>
      </c>
      <c r="L203" s="150">
        <v>447</v>
      </c>
      <c r="M203" s="151">
        <v>334</v>
      </c>
      <c r="N203" s="151">
        <v>211</v>
      </c>
      <c r="O203" s="151">
        <v>223</v>
      </c>
      <c r="P203" s="151">
        <v>237</v>
      </c>
      <c r="Q203" s="151">
        <v>14</v>
      </c>
      <c r="R203" s="152">
        <v>6.2780269058295968</v>
      </c>
      <c r="S203" s="152"/>
    </row>
    <row r="204" spans="1:19" s="145" customFormat="1" ht="14.45" customHeight="1">
      <c r="A204" s="160"/>
      <c r="B204" s="142" t="s">
        <v>104</v>
      </c>
      <c r="C204" s="150">
        <v>327</v>
      </c>
      <c r="D204" s="151">
        <v>450</v>
      </c>
      <c r="E204" s="151">
        <v>345</v>
      </c>
      <c r="F204" s="151">
        <v>195</v>
      </c>
      <c r="G204" s="151">
        <v>119</v>
      </c>
      <c r="H204" s="151">
        <v>-76</v>
      </c>
      <c r="I204" s="152">
        <v>-38.974358974358978</v>
      </c>
      <c r="J204" s="142"/>
      <c r="K204" s="159" t="s">
        <v>104</v>
      </c>
      <c r="L204" s="150">
        <v>394</v>
      </c>
      <c r="M204" s="151">
        <v>434</v>
      </c>
      <c r="N204" s="151">
        <v>328</v>
      </c>
      <c r="O204" s="151">
        <v>211</v>
      </c>
      <c r="P204" s="151">
        <v>218</v>
      </c>
      <c r="Q204" s="151">
        <v>7</v>
      </c>
      <c r="R204" s="152">
        <v>3.3175355450236967</v>
      </c>
      <c r="S204" s="152"/>
    </row>
    <row r="205" spans="1:19" s="139" customFormat="1" ht="14.45" customHeight="1">
      <c r="A205" s="160"/>
      <c r="B205" s="142" t="s">
        <v>105</v>
      </c>
      <c r="C205" s="150">
        <v>320</v>
      </c>
      <c r="D205" s="151">
        <v>341</v>
      </c>
      <c r="E205" s="151">
        <v>423</v>
      </c>
      <c r="F205" s="151">
        <v>342</v>
      </c>
      <c r="G205" s="151">
        <v>184</v>
      </c>
      <c r="H205" s="151">
        <v>-158</v>
      </c>
      <c r="I205" s="152">
        <v>-46.198830409356724</v>
      </c>
      <c r="J205" s="142"/>
      <c r="K205" s="159" t="s">
        <v>105</v>
      </c>
      <c r="L205" s="150">
        <v>406</v>
      </c>
      <c r="M205" s="151">
        <v>375</v>
      </c>
      <c r="N205" s="151">
        <v>405</v>
      </c>
      <c r="O205" s="151">
        <v>304</v>
      </c>
      <c r="P205" s="151">
        <v>209</v>
      </c>
      <c r="Q205" s="151">
        <v>-95</v>
      </c>
      <c r="R205" s="152">
        <v>-31.25</v>
      </c>
      <c r="S205" s="152"/>
    </row>
    <row r="206" spans="1:19" s="145" customFormat="1" ht="14.45" customHeight="1">
      <c r="A206" s="160"/>
      <c r="B206" s="142" t="s">
        <v>106</v>
      </c>
      <c r="C206" s="150">
        <v>327</v>
      </c>
      <c r="D206" s="151">
        <v>321</v>
      </c>
      <c r="E206" s="151">
        <v>320</v>
      </c>
      <c r="F206" s="151">
        <v>386</v>
      </c>
      <c r="G206" s="151">
        <v>313</v>
      </c>
      <c r="H206" s="151">
        <v>-73</v>
      </c>
      <c r="I206" s="152">
        <v>-18.911917098445596</v>
      </c>
      <c r="J206" s="142"/>
      <c r="K206" s="159" t="s">
        <v>106</v>
      </c>
      <c r="L206" s="150">
        <v>396</v>
      </c>
      <c r="M206" s="151">
        <v>363</v>
      </c>
      <c r="N206" s="151">
        <v>353</v>
      </c>
      <c r="O206" s="151">
        <v>379</v>
      </c>
      <c r="P206" s="151">
        <v>295</v>
      </c>
      <c r="Q206" s="151">
        <v>-84</v>
      </c>
      <c r="R206" s="152">
        <v>-22.163588390501317</v>
      </c>
      <c r="S206" s="152"/>
    </row>
    <row r="207" spans="1:19" s="145" customFormat="1" ht="14.45" customHeight="1">
      <c r="A207" s="160"/>
      <c r="B207" s="142" t="s">
        <v>107</v>
      </c>
      <c r="C207" s="150">
        <v>291</v>
      </c>
      <c r="D207" s="151">
        <v>308</v>
      </c>
      <c r="E207" s="151">
        <v>304</v>
      </c>
      <c r="F207" s="151">
        <v>295</v>
      </c>
      <c r="G207" s="151">
        <v>351</v>
      </c>
      <c r="H207" s="151">
        <v>56</v>
      </c>
      <c r="I207" s="152">
        <v>18.983050847457626</v>
      </c>
      <c r="J207" s="142"/>
      <c r="K207" s="159" t="s">
        <v>107</v>
      </c>
      <c r="L207" s="150">
        <v>278</v>
      </c>
      <c r="M207" s="151">
        <v>343</v>
      </c>
      <c r="N207" s="151">
        <v>351</v>
      </c>
      <c r="O207" s="151">
        <v>335</v>
      </c>
      <c r="P207" s="151">
        <v>368</v>
      </c>
      <c r="Q207" s="151">
        <v>33</v>
      </c>
      <c r="R207" s="152">
        <v>9.8507462686567173</v>
      </c>
      <c r="S207" s="152"/>
    </row>
    <row r="208" spans="1:19" s="145" customFormat="1" ht="14.45" customHeight="1">
      <c r="A208" s="160"/>
      <c r="B208" s="142" t="s">
        <v>108</v>
      </c>
      <c r="C208" s="150">
        <v>229</v>
      </c>
      <c r="D208" s="151">
        <v>263</v>
      </c>
      <c r="E208" s="151">
        <v>261</v>
      </c>
      <c r="F208" s="151">
        <v>253</v>
      </c>
      <c r="G208" s="151">
        <v>250</v>
      </c>
      <c r="H208" s="151">
        <v>-3</v>
      </c>
      <c r="I208" s="152">
        <v>-1.1857707509881421</v>
      </c>
      <c r="J208" s="142"/>
      <c r="K208" s="159" t="s">
        <v>108</v>
      </c>
      <c r="L208" s="150">
        <v>237</v>
      </c>
      <c r="M208" s="151">
        <v>227</v>
      </c>
      <c r="N208" s="151">
        <v>312</v>
      </c>
      <c r="O208" s="151">
        <v>320</v>
      </c>
      <c r="P208" s="151">
        <v>319</v>
      </c>
      <c r="Q208" s="151">
        <v>-1</v>
      </c>
      <c r="R208" s="152">
        <v>-0.3125</v>
      </c>
      <c r="S208" s="152"/>
    </row>
    <row r="209" spans="1:19" s="153" customFormat="1" ht="14.45" customHeight="1">
      <c r="A209" s="160"/>
      <c r="B209" s="142" t="s">
        <v>109</v>
      </c>
      <c r="C209" s="150">
        <v>136</v>
      </c>
      <c r="D209" s="151">
        <v>177</v>
      </c>
      <c r="E209" s="151">
        <v>202</v>
      </c>
      <c r="F209" s="151">
        <v>229</v>
      </c>
      <c r="G209" s="151">
        <v>203</v>
      </c>
      <c r="H209" s="151">
        <v>-26</v>
      </c>
      <c r="I209" s="152">
        <v>-11.353711790393014</v>
      </c>
      <c r="J209" s="142"/>
      <c r="K209" s="159" t="s">
        <v>109</v>
      </c>
      <c r="L209" s="150">
        <v>135</v>
      </c>
      <c r="M209" s="151">
        <v>175</v>
      </c>
      <c r="N209" s="151">
        <v>183</v>
      </c>
      <c r="O209" s="151">
        <v>255</v>
      </c>
      <c r="P209" s="151">
        <v>275</v>
      </c>
      <c r="Q209" s="151">
        <v>20</v>
      </c>
      <c r="R209" s="152">
        <v>7.8431372549019605</v>
      </c>
      <c r="S209" s="152"/>
    </row>
    <row r="210" spans="1:19" s="145" customFormat="1" ht="14.45" customHeight="1">
      <c r="A210" s="160"/>
      <c r="B210" s="142" t="s">
        <v>110</v>
      </c>
      <c r="C210" s="150">
        <v>117</v>
      </c>
      <c r="D210" s="151">
        <v>143</v>
      </c>
      <c r="E210" s="151">
        <v>163</v>
      </c>
      <c r="F210" s="151">
        <v>264</v>
      </c>
      <c r="G210" s="151">
        <v>295</v>
      </c>
      <c r="H210" s="151">
        <v>31</v>
      </c>
      <c r="I210" s="152">
        <v>11.742424242424242</v>
      </c>
      <c r="J210" s="142"/>
      <c r="K210" s="159" t="s">
        <v>110</v>
      </c>
      <c r="L210" s="150">
        <v>163</v>
      </c>
      <c r="M210" s="151">
        <v>194</v>
      </c>
      <c r="N210" s="151">
        <v>239</v>
      </c>
      <c r="O210" s="151">
        <v>256</v>
      </c>
      <c r="P210" s="151">
        <v>304</v>
      </c>
      <c r="Q210" s="151">
        <v>48</v>
      </c>
      <c r="R210" s="152">
        <v>18.75</v>
      </c>
      <c r="S210" s="152"/>
    </row>
    <row r="211" spans="1:19" s="145" customFormat="1" ht="14.45" customHeight="1">
      <c r="A211" s="160"/>
      <c r="B211" s="423"/>
      <c r="C211" s="421"/>
      <c r="D211" s="422"/>
      <c r="E211" s="422"/>
      <c r="F211" s="422"/>
      <c r="G211" s="422"/>
      <c r="H211" s="151"/>
      <c r="I211" s="152"/>
      <c r="J211" s="160"/>
      <c r="K211" s="423"/>
      <c r="L211" s="421"/>
      <c r="M211" s="422"/>
      <c r="N211" s="422"/>
      <c r="O211" s="422"/>
      <c r="P211" s="422"/>
      <c r="Q211" s="151"/>
      <c r="R211" s="152"/>
      <c r="S211" s="160"/>
    </row>
    <row r="212" spans="1:19" s="145" customFormat="1" ht="14.45" customHeight="1">
      <c r="A212" s="160"/>
      <c r="B212" s="142"/>
      <c r="C212" s="151"/>
      <c r="D212" s="151"/>
      <c r="E212" s="151"/>
      <c r="F212" s="151"/>
      <c r="G212" s="151"/>
      <c r="H212" s="151"/>
      <c r="I212" s="152"/>
      <c r="J212" s="160"/>
      <c r="K212" s="142"/>
      <c r="L212" s="151"/>
      <c r="M212" s="151"/>
      <c r="N212" s="151"/>
      <c r="O212" s="151"/>
      <c r="P212" s="151"/>
      <c r="Q212" s="151"/>
      <c r="R212" s="152"/>
      <c r="S212" s="160"/>
    </row>
    <row r="213" spans="1:19" s="145" customFormat="1" ht="14.45" customHeight="1">
      <c r="A213" s="160"/>
      <c r="B213" s="160"/>
      <c r="C213" s="160"/>
      <c r="D213" s="160"/>
      <c r="E213" s="160"/>
      <c r="F213" s="160"/>
      <c r="G213" s="161"/>
      <c r="H213" s="160"/>
      <c r="I213" s="160"/>
      <c r="J213" s="160"/>
      <c r="K213" s="160"/>
      <c r="L213" s="160"/>
      <c r="M213" s="160"/>
      <c r="N213" s="160"/>
      <c r="O213" s="160"/>
      <c r="P213" s="161"/>
      <c r="Q213" s="160"/>
      <c r="R213" s="160"/>
      <c r="S213" s="160"/>
    </row>
    <row r="214" spans="1:19" s="145" customFormat="1" ht="14.45" customHeight="1">
      <c r="A214" s="138"/>
      <c r="B214" s="138" t="s">
        <v>622</v>
      </c>
      <c r="C214" s="138"/>
      <c r="D214" s="138"/>
      <c r="E214" s="138"/>
      <c r="F214" s="138"/>
      <c r="G214" s="138"/>
      <c r="H214" s="138"/>
      <c r="I214" s="138"/>
      <c r="J214" s="138"/>
      <c r="K214" s="138" t="s">
        <v>623</v>
      </c>
      <c r="L214" s="138"/>
      <c r="M214" s="138"/>
      <c r="N214" s="138"/>
      <c r="O214" s="138"/>
      <c r="P214" s="138"/>
      <c r="Q214" s="138"/>
      <c r="R214" s="138"/>
      <c r="S214" s="138"/>
    </row>
    <row r="215" spans="1:19" s="145" customFormat="1" ht="14.45" customHeight="1">
      <c r="A215" s="160"/>
      <c r="B215" s="491" t="s">
        <v>335</v>
      </c>
      <c r="C215" s="140"/>
      <c r="D215" s="140"/>
      <c r="E215" s="140"/>
      <c r="F215" s="140"/>
      <c r="G215" s="143"/>
      <c r="H215" s="141"/>
      <c r="I215" s="141"/>
      <c r="J215" s="142"/>
      <c r="K215" s="491" t="s">
        <v>335</v>
      </c>
      <c r="L215" s="140"/>
      <c r="M215" s="140"/>
      <c r="N215" s="140"/>
      <c r="O215" s="140"/>
      <c r="P215" s="143"/>
      <c r="Q215" s="141"/>
      <c r="R215" s="141"/>
      <c r="S215" s="144"/>
    </row>
    <row r="216" spans="1:19" s="145" customFormat="1" ht="14.45" customHeight="1">
      <c r="A216" s="160"/>
      <c r="B216" s="492"/>
      <c r="C216" s="146" t="s">
        <v>151</v>
      </c>
      <c r="D216" s="146" t="s">
        <v>86</v>
      </c>
      <c r="E216" s="146" t="s">
        <v>87</v>
      </c>
      <c r="F216" s="146" t="s">
        <v>410</v>
      </c>
      <c r="G216" s="146" t="s">
        <v>739</v>
      </c>
      <c r="H216" s="81" t="s">
        <v>509</v>
      </c>
      <c r="I216" s="147" t="s">
        <v>807</v>
      </c>
      <c r="J216" s="142"/>
      <c r="K216" s="492"/>
      <c r="L216" s="146" t="s">
        <v>151</v>
      </c>
      <c r="M216" s="146" t="s">
        <v>86</v>
      </c>
      <c r="N216" s="146" t="s">
        <v>87</v>
      </c>
      <c r="O216" s="146" t="s">
        <v>410</v>
      </c>
      <c r="P216" s="146" t="s">
        <v>739</v>
      </c>
      <c r="Q216" s="81" t="s">
        <v>509</v>
      </c>
      <c r="R216" s="147" t="s">
        <v>807</v>
      </c>
      <c r="S216" s="144"/>
    </row>
    <row r="217" spans="1:19" s="145" customFormat="1" ht="14.45" customHeight="1">
      <c r="A217" s="160"/>
      <c r="B217" s="493"/>
      <c r="C217" s="148"/>
      <c r="D217" s="148"/>
      <c r="E217" s="148"/>
      <c r="F217" s="148"/>
      <c r="G217" s="148"/>
      <c r="H217" s="149" t="s">
        <v>88</v>
      </c>
      <c r="I217" s="81" t="s">
        <v>511</v>
      </c>
      <c r="J217" s="142"/>
      <c r="K217" s="493"/>
      <c r="L217" s="148"/>
      <c r="M217" s="148"/>
      <c r="N217" s="148"/>
      <c r="O217" s="148"/>
      <c r="P217" s="148"/>
      <c r="Q217" s="149" t="s">
        <v>88</v>
      </c>
      <c r="R217" s="81" t="s">
        <v>511</v>
      </c>
      <c r="S217" s="144"/>
    </row>
    <row r="218" spans="1:19" s="180" customFormat="1" ht="14.45" customHeight="1">
      <c r="B218" s="188" t="s">
        <v>90</v>
      </c>
      <c r="C218" s="187">
        <v>2015</v>
      </c>
      <c r="D218" s="183">
        <v>1778</v>
      </c>
      <c r="E218" s="183">
        <v>1602</v>
      </c>
      <c r="F218" s="183">
        <v>1425</v>
      </c>
      <c r="G218" s="183">
        <v>1185</v>
      </c>
      <c r="H218" s="182">
        <v>-240</v>
      </c>
      <c r="I218" s="184">
        <v>-16.842105263157894</v>
      </c>
      <c r="J218" s="185"/>
      <c r="K218" s="186" t="s">
        <v>90</v>
      </c>
      <c r="L218" s="187">
        <v>2190</v>
      </c>
      <c r="M218" s="183">
        <v>1997</v>
      </c>
      <c r="N218" s="183">
        <v>1794</v>
      </c>
      <c r="O218" s="183">
        <v>1624</v>
      </c>
      <c r="P218" s="183">
        <v>1446</v>
      </c>
      <c r="Q218" s="182">
        <v>-178</v>
      </c>
      <c r="R218" s="184">
        <v>-10.960591133004927</v>
      </c>
      <c r="S218" s="184"/>
    </row>
    <row r="219" spans="1:19" s="145" customFormat="1" ht="14.45" customHeight="1">
      <c r="A219" s="160"/>
      <c r="B219" s="420" t="s">
        <v>91</v>
      </c>
      <c r="C219" s="150">
        <v>289</v>
      </c>
      <c r="D219" s="151">
        <v>197</v>
      </c>
      <c r="E219" s="151">
        <v>157</v>
      </c>
      <c r="F219" s="151">
        <v>124</v>
      </c>
      <c r="G219" s="151">
        <v>86</v>
      </c>
      <c r="H219" s="151">
        <v>-38</v>
      </c>
      <c r="I219" s="152">
        <v>-30.64516129032258</v>
      </c>
      <c r="J219" s="142"/>
      <c r="K219" s="154" t="s">
        <v>91</v>
      </c>
      <c r="L219" s="150">
        <v>284</v>
      </c>
      <c r="M219" s="151">
        <v>237</v>
      </c>
      <c r="N219" s="151">
        <v>196</v>
      </c>
      <c r="O219" s="151">
        <v>169</v>
      </c>
      <c r="P219" s="151">
        <v>113</v>
      </c>
      <c r="Q219" s="151">
        <v>-56</v>
      </c>
      <c r="R219" s="152">
        <v>-33.136094674556219</v>
      </c>
      <c r="S219" s="152"/>
    </row>
    <row r="220" spans="1:19" s="145" customFormat="1" ht="14.45" customHeight="1">
      <c r="A220" s="160"/>
      <c r="B220" s="420" t="s">
        <v>92</v>
      </c>
      <c r="C220" s="150">
        <v>1290</v>
      </c>
      <c r="D220" s="151">
        <v>1102</v>
      </c>
      <c r="E220" s="151">
        <v>937</v>
      </c>
      <c r="F220" s="151">
        <v>723</v>
      </c>
      <c r="G220" s="151">
        <v>527</v>
      </c>
      <c r="H220" s="151">
        <v>-196</v>
      </c>
      <c r="I220" s="152">
        <v>-27.109266943291839</v>
      </c>
      <c r="J220" s="142"/>
      <c r="K220" s="154" t="s">
        <v>92</v>
      </c>
      <c r="L220" s="150">
        <v>1444</v>
      </c>
      <c r="M220" s="151">
        <v>1249</v>
      </c>
      <c r="N220" s="151">
        <v>1022</v>
      </c>
      <c r="O220" s="151">
        <v>856</v>
      </c>
      <c r="P220" s="151">
        <v>732</v>
      </c>
      <c r="Q220" s="151">
        <v>-124</v>
      </c>
      <c r="R220" s="152">
        <v>-14.485981308411214</v>
      </c>
      <c r="S220" s="152"/>
    </row>
    <row r="221" spans="1:19" s="145" customFormat="1" ht="14.45" customHeight="1">
      <c r="A221" s="160"/>
      <c r="B221" s="420" t="s">
        <v>93</v>
      </c>
      <c r="C221" s="150">
        <v>436</v>
      </c>
      <c r="D221" s="151">
        <v>479</v>
      </c>
      <c r="E221" s="151">
        <v>508</v>
      </c>
      <c r="F221" s="151">
        <v>576</v>
      </c>
      <c r="G221" s="151">
        <v>568</v>
      </c>
      <c r="H221" s="151">
        <v>-8</v>
      </c>
      <c r="I221" s="152">
        <v>-1.3888888888888888</v>
      </c>
      <c r="J221" s="142"/>
      <c r="K221" s="154" t="s">
        <v>93</v>
      </c>
      <c r="L221" s="150">
        <v>462</v>
      </c>
      <c r="M221" s="151">
        <v>511</v>
      </c>
      <c r="N221" s="151">
        <v>576</v>
      </c>
      <c r="O221" s="151">
        <v>599</v>
      </c>
      <c r="P221" s="151">
        <v>584</v>
      </c>
      <c r="Q221" s="151">
        <v>-15</v>
      </c>
      <c r="R221" s="152">
        <v>-2.5041736227045077</v>
      </c>
      <c r="S221" s="152"/>
    </row>
    <row r="222" spans="1:19" s="145" customFormat="1" ht="14.45" customHeight="1">
      <c r="A222" s="160"/>
      <c r="B222" s="142"/>
      <c r="C222" s="150"/>
      <c r="D222" s="157"/>
      <c r="E222" s="157"/>
      <c r="F222" s="157"/>
      <c r="G222" s="157"/>
      <c r="H222" s="157"/>
      <c r="I222" s="158"/>
      <c r="J222" s="142"/>
      <c r="K222" s="159"/>
      <c r="L222" s="150"/>
      <c r="M222" s="157"/>
      <c r="N222" s="157"/>
      <c r="O222" s="157"/>
      <c r="P222" s="157"/>
      <c r="Q222" s="157"/>
      <c r="R222" s="158"/>
      <c r="S222" s="158"/>
    </row>
    <row r="223" spans="1:19" s="145" customFormat="1" ht="14.45" customHeight="1">
      <c r="A223" s="160"/>
      <c r="B223" s="142" t="s">
        <v>94</v>
      </c>
      <c r="C223" s="150">
        <v>83</v>
      </c>
      <c r="D223" s="151">
        <v>45</v>
      </c>
      <c r="E223" s="151">
        <v>40</v>
      </c>
      <c r="F223" s="151">
        <v>30</v>
      </c>
      <c r="G223" s="151">
        <v>9</v>
      </c>
      <c r="H223" s="151">
        <v>-21</v>
      </c>
      <c r="I223" s="152">
        <v>-70</v>
      </c>
      <c r="J223" s="142"/>
      <c r="K223" s="159" t="s">
        <v>94</v>
      </c>
      <c r="L223" s="150">
        <v>84</v>
      </c>
      <c r="M223" s="151">
        <v>60</v>
      </c>
      <c r="N223" s="151">
        <v>52</v>
      </c>
      <c r="O223" s="151">
        <v>44</v>
      </c>
      <c r="P223" s="151">
        <v>30</v>
      </c>
      <c r="Q223" s="151">
        <v>-14</v>
      </c>
      <c r="R223" s="152">
        <v>-31.818181818181817</v>
      </c>
      <c r="S223" s="152"/>
    </row>
    <row r="224" spans="1:19" s="145" customFormat="1" ht="14.45" customHeight="1">
      <c r="A224" s="160"/>
      <c r="B224" s="142" t="s">
        <v>95</v>
      </c>
      <c r="C224" s="150">
        <v>88</v>
      </c>
      <c r="D224" s="151">
        <v>69</v>
      </c>
      <c r="E224" s="151">
        <v>42</v>
      </c>
      <c r="F224" s="151">
        <v>51</v>
      </c>
      <c r="G224" s="151">
        <v>30</v>
      </c>
      <c r="H224" s="151">
        <v>-21</v>
      </c>
      <c r="I224" s="152">
        <v>-41.17647058823529</v>
      </c>
      <c r="J224" s="142"/>
      <c r="K224" s="159" t="s">
        <v>95</v>
      </c>
      <c r="L224" s="150">
        <v>98</v>
      </c>
      <c r="M224" s="151">
        <v>80</v>
      </c>
      <c r="N224" s="151">
        <v>67</v>
      </c>
      <c r="O224" s="151">
        <v>57</v>
      </c>
      <c r="P224" s="151">
        <v>35</v>
      </c>
      <c r="Q224" s="151">
        <v>-22</v>
      </c>
      <c r="R224" s="152">
        <v>-38.596491228070171</v>
      </c>
      <c r="S224" s="152"/>
    </row>
    <row r="225" spans="1:19" s="145" customFormat="1" ht="14.45" customHeight="1">
      <c r="A225" s="160"/>
      <c r="B225" s="142" t="s">
        <v>96</v>
      </c>
      <c r="C225" s="150">
        <v>118</v>
      </c>
      <c r="D225" s="151">
        <v>83</v>
      </c>
      <c r="E225" s="151">
        <v>75</v>
      </c>
      <c r="F225" s="151">
        <v>43</v>
      </c>
      <c r="G225" s="151">
        <v>47</v>
      </c>
      <c r="H225" s="151">
        <v>4</v>
      </c>
      <c r="I225" s="152">
        <v>9.3023255813953494</v>
      </c>
      <c r="J225" s="142"/>
      <c r="K225" s="159" t="s">
        <v>96</v>
      </c>
      <c r="L225" s="150">
        <v>102</v>
      </c>
      <c r="M225" s="151">
        <v>97</v>
      </c>
      <c r="N225" s="151">
        <v>77</v>
      </c>
      <c r="O225" s="151">
        <v>68</v>
      </c>
      <c r="P225" s="151">
        <v>48</v>
      </c>
      <c r="Q225" s="151">
        <v>-20</v>
      </c>
      <c r="R225" s="152">
        <v>-29.411764705882355</v>
      </c>
      <c r="S225" s="152"/>
    </row>
    <row r="226" spans="1:19" s="145" customFormat="1" ht="14.45" customHeight="1">
      <c r="A226" s="160"/>
      <c r="B226" s="142" t="s">
        <v>97</v>
      </c>
      <c r="C226" s="150">
        <v>131</v>
      </c>
      <c r="D226" s="151">
        <v>87</v>
      </c>
      <c r="E226" s="151">
        <v>65</v>
      </c>
      <c r="F226" s="151">
        <v>64</v>
      </c>
      <c r="G226" s="151">
        <v>34</v>
      </c>
      <c r="H226" s="151">
        <v>-30</v>
      </c>
      <c r="I226" s="152">
        <v>-46.875</v>
      </c>
      <c r="J226" s="142"/>
      <c r="K226" s="159" t="s">
        <v>97</v>
      </c>
      <c r="L226" s="150">
        <v>110</v>
      </c>
      <c r="M226" s="151">
        <v>82</v>
      </c>
      <c r="N226" s="151">
        <v>71</v>
      </c>
      <c r="O226" s="151">
        <v>65</v>
      </c>
      <c r="P226" s="151">
        <v>66</v>
      </c>
      <c r="Q226" s="151">
        <v>1</v>
      </c>
      <c r="R226" s="152">
        <v>1.5384615384615385</v>
      </c>
      <c r="S226" s="152"/>
    </row>
    <row r="227" spans="1:19" s="145" customFormat="1" ht="14.45" customHeight="1">
      <c r="A227" s="160"/>
      <c r="B227" s="142" t="s">
        <v>98</v>
      </c>
      <c r="C227" s="150">
        <v>122</v>
      </c>
      <c r="D227" s="151">
        <v>89</v>
      </c>
      <c r="E227" s="151">
        <v>68</v>
      </c>
      <c r="F227" s="151">
        <v>36</v>
      </c>
      <c r="G227" s="151">
        <v>37</v>
      </c>
      <c r="H227" s="151">
        <v>1</v>
      </c>
      <c r="I227" s="152">
        <v>2.7777777777777777</v>
      </c>
      <c r="J227" s="142"/>
      <c r="K227" s="159" t="s">
        <v>98</v>
      </c>
      <c r="L227" s="150">
        <v>143</v>
      </c>
      <c r="M227" s="151">
        <v>82</v>
      </c>
      <c r="N227" s="151">
        <v>70</v>
      </c>
      <c r="O227" s="151">
        <v>51</v>
      </c>
      <c r="P227" s="151">
        <v>49</v>
      </c>
      <c r="Q227" s="151">
        <v>-2</v>
      </c>
      <c r="R227" s="152">
        <v>-3.9215686274509802</v>
      </c>
      <c r="S227" s="152"/>
    </row>
    <row r="228" spans="1:19" s="145" customFormat="1" ht="14.45" customHeight="1">
      <c r="A228" s="160"/>
      <c r="B228" s="142" t="s">
        <v>99</v>
      </c>
      <c r="C228" s="150">
        <v>133</v>
      </c>
      <c r="D228" s="151">
        <v>80</v>
      </c>
      <c r="E228" s="151">
        <v>67</v>
      </c>
      <c r="F228" s="151">
        <v>38</v>
      </c>
      <c r="G228" s="151">
        <v>22</v>
      </c>
      <c r="H228" s="151">
        <v>-16</v>
      </c>
      <c r="I228" s="152">
        <v>-42.105263157894733</v>
      </c>
      <c r="J228" s="142"/>
      <c r="K228" s="159" t="s">
        <v>99</v>
      </c>
      <c r="L228" s="150">
        <v>130</v>
      </c>
      <c r="M228" s="151">
        <v>107</v>
      </c>
      <c r="N228" s="151">
        <v>63</v>
      </c>
      <c r="O228" s="151">
        <v>45</v>
      </c>
      <c r="P228" s="151">
        <v>27</v>
      </c>
      <c r="Q228" s="151">
        <v>-18</v>
      </c>
      <c r="R228" s="152">
        <v>-40</v>
      </c>
      <c r="S228" s="152"/>
    </row>
    <row r="229" spans="1:19" s="145" customFormat="1" ht="14.45" customHeight="1">
      <c r="A229" s="160"/>
      <c r="B229" s="142" t="s">
        <v>100</v>
      </c>
      <c r="C229" s="150">
        <v>80</v>
      </c>
      <c r="D229" s="151">
        <v>123</v>
      </c>
      <c r="E229" s="151">
        <v>63</v>
      </c>
      <c r="F229" s="151">
        <v>51</v>
      </c>
      <c r="G229" s="151">
        <v>25</v>
      </c>
      <c r="H229" s="151">
        <v>-26</v>
      </c>
      <c r="I229" s="152">
        <v>-50.980392156862742</v>
      </c>
      <c r="J229" s="142"/>
      <c r="K229" s="159" t="s">
        <v>100</v>
      </c>
      <c r="L229" s="150">
        <v>103</v>
      </c>
      <c r="M229" s="151">
        <v>125</v>
      </c>
      <c r="N229" s="151">
        <v>89</v>
      </c>
      <c r="O229" s="151">
        <v>55</v>
      </c>
      <c r="P229" s="151">
        <v>35</v>
      </c>
      <c r="Q229" s="151">
        <v>-20</v>
      </c>
      <c r="R229" s="152">
        <v>-36.363636363636367</v>
      </c>
      <c r="S229" s="152"/>
    </row>
    <row r="230" spans="1:19" s="145" customFormat="1" ht="14.45" customHeight="1">
      <c r="A230" s="160"/>
      <c r="B230" s="142" t="s">
        <v>118</v>
      </c>
      <c r="C230" s="150">
        <v>62</v>
      </c>
      <c r="D230" s="151">
        <v>67</v>
      </c>
      <c r="E230" s="151">
        <v>107</v>
      </c>
      <c r="F230" s="151">
        <v>65</v>
      </c>
      <c r="G230" s="151">
        <v>42</v>
      </c>
      <c r="H230" s="151">
        <v>-23</v>
      </c>
      <c r="I230" s="152">
        <v>-35.384615384615387</v>
      </c>
      <c r="J230" s="142"/>
      <c r="K230" s="159" t="s">
        <v>118</v>
      </c>
      <c r="L230" s="150">
        <v>108</v>
      </c>
      <c r="M230" s="151">
        <v>109</v>
      </c>
      <c r="N230" s="151">
        <v>109</v>
      </c>
      <c r="O230" s="151">
        <v>85</v>
      </c>
      <c r="P230" s="151">
        <v>54</v>
      </c>
      <c r="Q230" s="151">
        <v>-31</v>
      </c>
      <c r="R230" s="152">
        <v>-36.470588235294116</v>
      </c>
      <c r="S230" s="152"/>
    </row>
    <row r="231" spans="1:19" s="145" customFormat="1" ht="14.45" customHeight="1">
      <c r="A231" s="160"/>
      <c r="B231" s="142" t="s">
        <v>101</v>
      </c>
      <c r="C231" s="150">
        <v>110</v>
      </c>
      <c r="D231" s="151">
        <v>58</v>
      </c>
      <c r="E231" s="151">
        <v>77</v>
      </c>
      <c r="F231" s="151">
        <v>93</v>
      </c>
      <c r="G231" s="151">
        <v>59</v>
      </c>
      <c r="H231" s="151">
        <v>-34</v>
      </c>
      <c r="I231" s="152">
        <v>-36.55913978494624</v>
      </c>
      <c r="J231" s="142"/>
      <c r="K231" s="159" t="s">
        <v>101</v>
      </c>
      <c r="L231" s="150">
        <v>111</v>
      </c>
      <c r="M231" s="151">
        <v>111</v>
      </c>
      <c r="N231" s="151">
        <v>103</v>
      </c>
      <c r="O231" s="151">
        <v>109</v>
      </c>
      <c r="P231" s="151">
        <v>77</v>
      </c>
      <c r="Q231" s="151">
        <v>-32</v>
      </c>
      <c r="R231" s="152">
        <v>-29.357798165137616</v>
      </c>
      <c r="S231" s="152"/>
    </row>
    <row r="232" spans="1:19" s="145" customFormat="1" ht="14.45" customHeight="1">
      <c r="A232" s="160"/>
      <c r="B232" s="142" t="s">
        <v>102</v>
      </c>
      <c r="C232" s="150">
        <v>151</v>
      </c>
      <c r="D232" s="151">
        <v>100</v>
      </c>
      <c r="E232" s="151">
        <v>56</v>
      </c>
      <c r="F232" s="151">
        <v>72</v>
      </c>
      <c r="G232" s="151">
        <v>98</v>
      </c>
      <c r="H232" s="151">
        <v>26</v>
      </c>
      <c r="I232" s="152">
        <v>36.111111111111107</v>
      </c>
      <c r="J232" s="142"/>
      <c r="K232" s="159" t="s">
        <v>102</v>
      </c>
      <c r="L232" s="150">
        <v>165</v>
      </c>
      <c r="M232" s="151">
        <v>108</v>
      </c>
      <c r="N232" s="151">
        <v>98</v>
      </c>
      <c r="O232" s="151">
        <v>108</v>
      </c>
      <c r="P232" s="151">
        <v>103</v>
      </c>
      <c r="Q232" s="151">
        <v>-5</v>
      </c>
      <c r="R232" s="152">
        <v>-4.6296296296296298</v>
      </c>
      <c r="S232" s="152"/>
    </row>
    <row r="233" spans="1:19" s="145" customFormat="1" ht="14.45" customHeight="1">
      <c r="A233" s="160"/>
      <c r="B233" s="142" t="s">
        <v>103</v>
      </c>
      <c r="C233" s="150">
        <v>193</v>
      </c>
      <c r="D233" s="151">
        <v>144</v>
      </c>
      <c r="E233" s="151">
        <v>98</v>
      </c>
      <c r="F233" s="151">
        <v>51</v>
      </c>
      <c r="G233" s="151">
        <v>73</v>
      </c>
      <c r="H233" s="151">
        <v>22</v>
      </c>
      <c r="I233" s="152">
        <v>43.137254901960787</v>
      </c>
      <c r="J233" s="142"/>
      <c r="K233" s="159" t="s">
        <v>103</v>
      </c>
      <c r="L233" s="150">
        <v>200</v>
      </c>
      <c r="M233" s="151">
        <v>144</v>
      </c>
      <c r="N233" s="151">
        <v>103</v>
      </c>
      <c r="O233" s="151">
        <v>103</v>
      </c>
      <c r="P233" s="151">
        <v>112</v>
      </c>
      <c r="Q233" s="151">
        <v>9</v>
      </c>
      <c r="R233" s="152">
        <v>8.7378640776699026</v>
      </c>
      <c r="S233" s="152"/>
    </row>
    <row r="234" spans="1:19" s="139" customFormat="1" ht="14.45" customHeight="1">
      <c r="A234" s="160"/>
      <c r="B234" s="142" t="s">
        <v>104</v>
      </c>
      <c r="C234" s="150">
        <v>154</v>
      </c>
      <c r="D234" s="151">
        <v>192</v>
      </c>
      <c r="E234" s="151">
        <v>155</v>
      </c>
      <c r="F234" s="151">
        <v>97</v>
      </c>
      <c r="G234" s="151">
        <v>49</v>
      </c>
      <c r="H234" s="151">
        <v>-48</v>
      </c>
      <c r="I234" s="152">
        <v>-49.484536082474229</v>
      </c>
      <c r="J234" s="142"/>
      <c r="K234" s="159" t="s">
        <v>104</v>
      </c>
      <c r="L234" s="150">
        <v>193</v>
      </c>
      <c r="M234" s="151">
        <v>192</v>
      </c>
      <c r="N234" s="151">
        <v>138</v>
      </c>
      <c r="O234" s="151">
        <v>106</v>
      </c>
      <c r="P234" s="151">
        <v>106</v>
      </c>
      <c r="Q234" s="151">
        <v>0</v>
      </c>
      <c r="R234" s="152">
        <v>0</v>
      </c>
      <c r="S234" s="152"/>
    </row>
    <row r="235" spans="1:19" s="145" customFormat="1" ht="14.45" customHeight="1">
      <c r="A235" s="160"/>
      <c r="B235" s="142" t="s">
        <v>105</v>
      </c>
      <c r="C235" s="150">
        <v>154</v>
      </c>
      <c r="D235" s="151">
        <v>162</v>
      </c>
      <c r="E235" s="151">
        <v>181</v>
      </c>
      <c r="F235" s="151">
        <v>156</v>
      </c>
      <c r="G235" s="151">
        <v>88</v>
      </c>
      <c r="H235" s="151">
        <v>-68</v>
      </c>
      <c r="I235" s="152">
        <v>-43.589743589743591</v>
      </c>
      <c r="J235" s="142"/>
      <c r="K235" s="159" t="s">
        <v>105</v>
      </c>
      <c r="L235" s="150">
        <v>181</v>
      </c>
      <c r="M235" s="151">
        <v>189</v>
      </c>
      <c r="N235" s="151">
        <v>178</v>
      </c>
      <c r="O235" s="151">
        <v>129</v>
      </c>
      <c r="P235" s="151">
        <v>103</v>
      </c>
      <c r="Q235" s="151">
        <v>-26</v>
      </c>
      <c r="R235" s="152">
        <v>-20.155038759689923</v>
      </c>
      <c r="S235" s="152"/>
    </row>
    <row r="236" spans="1:19" s="145" customFormat="1" ht="14.45" customHeight="1">
      <c r="A236" s="160"/>
      <c r="B236" s="142" t="s">
        <v>106</v>
      </c>
      <c r="C236" s="150">
        <v>144</v>
      </c>
      <c r="D236" s="151">
        <v>150</v>
      </c>
      <c r="E236" s="151">
        <v>153</v>
      </c>
      <c r="F236" s="151">
        <v>164</v>
      </c>
      <c r="G236" s="151">
        <v>134</v>
      </c>
      <c r="H236" s="151">
        <v>-30</v>
      </c>
      <c r="I236" s="152">
        <v>-18.292682926829269</v>
      </c>
      <c r="J236" s="142"/>
      <c r="K236" s="159" t="s">
        <v>106</v>
      </c>
      <c r="L236" s="150">
        <v>193</v>
      </c>
      <c r="M236" s="151">
        <v>160</v>
      </c>
      <c r="N236" s="151">
        <v>175</v>
      </c>
      <c r="O236" s="151">
        <v>163</v>
      </c>
      <c r="P236" s="151">
        <v>125</v>
      </c>
      <c r="Q236" s="151">
        <v>-38</v>
      </c>
      <c r="R236" s="152">
        <v>-23.312883435582819</v>
      </c>
      <c r="S236" s="152"/>
    </row>
    <row r="237" spans="1:19" s="145" customFormat="1" ht="14.45" customHeight="1">
      <c r="A237" s="160"/>
      <c r="B237" s="142" t="s">
        <v>107</v>
      </c>
      <c r="C237" s="150">
        <v>124</v>
      </c>
      <c r="D237" s="151">
        <v>128</v>
      </c>
      <c r="E237" s="151">
        <v>132</v>
      </c>
      <c r="F237" s="151">
        <v>137</v>
      </c>
      <c r="G237" s="151">
        <v>144</v>
      </c>
      <c r="H237" s="151">
        <v>7</v>
      </c>
      <c r="I237" s="152">
        <v>5.1094890510948909</v>
      </c>
      <c r="J237" s="142"/>
      <c r="K237" s="159" t="s">
        <v>107</v>
      </c>
      <c r="L237" s="150">
        <v>119</v>
      </c>
      <c r="M237" s="151">
        <v>163</v>
      </c>
      <c r="N237" s="151">
        <v>140</v>
      </c>
      <c r="O237" s="151">
        <v>160</v>
      </c>
      <c r="P237" s="151">
        <v>157</v>
      </c>
      <c r="Q237" s="151">
        <v>-3</v>
      </c>
      <c r="R237" s="152">
        <v>-1.875</v>
      </c>
      <c r="S237" s="152"/>
    </row>
    <row r="238" spans="1:19" s="153" customFormat="1" ht="14.45" customHeight="1">
      <c r="A238" s="160"/>
      <c r="B238" s="142" t="s">
        <v>108</v>
      </c>
      <c r="C238" s="150">
        <v>76</v>
      </c>
      <c r="D238" s="151">
        <v>104</v>
      </c>
      <c r="E238" s="151">
        <v>104</v>
      </c>
      <c r="F238" s="151">
        <v>102</v>
      </c>
      <c r="G238" s="151">
        <v>117</v>
      </c>
      <c r="H238" s="151">
        <v>15</v>
      </c>
      <c r="I238" s="152">
        <v>14.705882352941178</v>
      </c>
      <c r="J238" s="142"/>
      <c r="K238" s="159" t="s">
        <v>108</v>
      </c>
      <c r="L238" s="150">
        <v>78</v>
      </c>
      <c r="M238" s="151">
        <v>91</v>
      </c>
      <c r="N238" s="151">
        <v>144</v>
      </c>
      <c r="O238" s="151">
        <v>118</v>
      </c>
      <c r="P238" s="151">
        <v>143</v>
      </c>
      <c r="Q238" s="151">
        <v>25</v>
      </c>
      <c r="R238" s="152">
        <v>21.1864406779661</v>
      </c>
      <c r="S238" s="152"/>
    </row>
    <row r="239" spans="1:19" s="145" customFormat="1" ht="14.45" customHeight="1">
      <c r="A239" s="160"/>
      <c r="B239" s="142" t="s">
        <v>109</v>
      </c>
      <c r="C239" s="150">
        <v>54</v>
      </c>
      <c r="D239" s="151">
        <v>55</v>
      </c>
      <c r="E239" s="151">
        <v>76</v>
      </c>
      <c r="F239" s="151">
        <v>90</v>
      </c>
      <c r="G239" s="151">
        <v>75</v>
      </c>
      <c r="H239" s="151">
        <v>-15</v>
      </c>
      <c r="I239" s="152">
        <v>-16.666666666666664</v>
      </c>
      <c r="J239" s="142"/>
      <c r="K239" s="159" t="s">
        <v>109</v>
      </c>
      <c r="L239" s="150">
        <v>40</v>
      </c>
      <c r="M239" s="151">
        <v>54</v>
      </c>
      <c r="N239" s="151">
        <v>61</v>
      </c>
      <c r="O239" s="151">
        <v>100</v>
      </c>
      <c r="P239" s="151">
        <v>85</v>
      </c>
      <c r="Q239" s="151">
        <v>-15</v>
      </c>
      <c r="R239" s="152">
        <v>-15</v>
      </c>
      <c r="S239" s="152"/>
    </row>
    <row r="240" spans="1:19" s="145" customFormat="1" ht="14.45" customHeight="1">
      <c r="A240" s="160"/>
      <c r="B240" s="142" t="s">
        <v>110</v>
      </c>
      <c r="C240" s="150">
        <v>38</v>
      </c>
      <c r="D240" s="151">
        <v>42</v>
      </c>
      <c r="E240" s="151">
        <v>43</v>
      </c>
      <c r="F240" s="151">
        <v>83</v>
      </c>
      <c r="G240" s="151">
        <v>98</v>
      </c>
      <c r="H240" s="151">
        <v>15</v>
      </c>
      <c r="I240" s="152">
        <v>18.072289156626507</v>
      </c>
      <c r="J240" s="142"/>
      <c r="K240" s="159" t="s">
        <v>110</v>
      </c>
      <c r="L240" s="150">
        <v>32</v>
      </c>
      <c r="M240" s="151">
        <v>43</v>
      </c>
      <c r="N240" s="151">
        <v>56</v>
      </c>
      <c r="O240" s="151">
        <v>58</v>
      </c>
      <c r="P240" s="151">
        <v>74</v>
      </c>
      <c r="Q240" s="151">
        <v>16</v>
      </c>
      <c r="R240" s="152">
        <v>27.586206896551722</v>
      </c>
      <c r="S240" s="152"/>
    </row>
    <row r="241" spans="1:19" s="145" customFormat="1" ht="14.45" customHeight="1">
      <c r="A241" s="160"/>
      <c r="B241" s="423"/>
      <c r="C241" s="421"/>
      <c r="D241" s="422"/>
      <c r="E241" s="422"/>
      <c r="F241" s="422"/>
      <c r="G241" s="422"/>
      <c r="H241" s="151"/>
      <c r="I241" s="152"/>
      <c r="J241" s="160"/>
      <c r="K241" s="423"/>
      <c r="L241" s="421"/>
      <c r="M241" s="422"/>
      <c r="N241" s="422"/>
      <c r="O241" s="422"/>
      <c r="P241" s="422"/>
      <c r="Q241" s="151"/>
      <c r="R241" s="152"/>
      <c r="S241" s="160"/>
    </row>
    <row r="242" spans="1:19" s="145" customFormat="1" ht="14.45" customHeight="1">
      <c r="A242" s="160"/>
      <c r="B242" s="142"/>
      <c r="C242" s="151"/>
      <c r="D242" s="151"/>
      <c r="E242" s="151"/>
      <c r="F242" s="151"/>
      <c r="G242" s="151"/>
      <c r="H242" s="151"/>
      <c r="I242" s="152"/>
      <c r="J242" s="160"/>
      <c r="K242" s="142"/>
      <c r="L242" s="151"/>
      <c r="M242" s="151"/>
      <c r="N242" s="151"/>
      <c r="O242" s="151"/>
      <c r="P242" s="151"/>
      <c r="Q242" s="151"/>
      <c r="R242" s="152"/>
      <c r="S242" s="160"/>
    </row>
    <row r="243" spans="1:19" s="145" customFormat="1" ht="14.45" customHeight="1">
      <c r="A243" s="160"/>
      <c r="B243" s="160"/>
      <c r="C243" s="160"/>
      <c r="D243" s="160"/>
      <c r="E243" s="160"/>
      <c r="F243" s="160"/>
      <c r="G243" s="161"/>
      <c r="H243" s="160"/>
      <c r="I243" s="160"/>
      <c r="J243" s="160"/>
      <c r="K243" s="160"/>
      <c r="L243" s="160"/>
      <c r="M243" s="160"/>
      <c r="N243" s="160"/>
      <c r="O243" s="160"/>
      <c r="P243" s="161"/>
      <c r="Q243" s="160"/>
      <c r="R243" s="160"/>
      <c r="S243" s="160"/>
    </row>
    <row r="244" spans="1:19" s="145" customFormat="1" ht="14.45" customHeight="1">
      <c r="A244" s="138"/>
      <c r="B244" s="138" t="s">
        <v>624</v>
      </c>
      <c r="C244" s="138"/>
      <c r="D244" s="138"/>
      <c r="E244" s="138"/>
      <c r="F244" s="138"/>
      <c r="G244" s="138"/>
      <c r="H244" s="138"/>
      <c r="I244" s="138"/>
      <c r="J244" s="138"/>
      <c r="K244" s="138" t="s">
        <v>625</v>
      </c>
      <c r="L244" s="138"/>
      <c r="M244" s="138"/>
      <c r="N244" s="138"/>
      <c r="O244" s="138"/>
      <c r="P244" s="138"/>
      <c r="Q244" s="138"/>
      <c r="R244" s="138"/>
      <c r="S244" s="138"/>
    </row>
    <row r="245" spans="1:19" s="145" customFormat="1" ht="14.45" customHeight="1">
      <c r="A245" s="160"/>
      <c r="B245" s="491" t="s">
        <v>335</v>
      </c>
      <c r="C245" s="140"/>
      <c r="D245" s="140"/>
      <c r="E245" s="140"/>
      <c r="F245" s="140"/>
      <c r="G245" s="143"/>
      <c r="H245" s="141"/>
      <c r="I245" s="141"/>
      <c r="J245" s="142"/>
      <c r="K245" s="491" t="s">
        <v>335</v>
      </c>
      <c r="L245" s="140"/>
      <c r="M245" s="140"/>
      <c r="N245" s="140"/>
      <c r="O245" s="140"/>
      <c r="P245" s="143"/>
      <c r="Q245" s="141"/>
      <c r="R245" s="141"/>
      <c r="S245" s="144"/>
    </row>
    <row r="246" spans="1:19" s="145" customFormat="1" ht="14.45" customHeight="1">
      <c r="A246" s="160"/>
      <c r="B246" s="492"/>
      <c r="C246" s="146" t="s">
        <v>151</v>
      </c>
      <c r="D246" s="146" t="s">
        <v>86</v>
      </c>
      <c r="E246" s="146" t="s">
        <v>87</v>
      </c>
      <c r="F246" s="146" t="s">
        <v>410</v>
      </c>
      <c r="G246" s="146" t="s">
        <v>739</v>
      </c>
      <c r="H246" s="81" t="s">
        <v>509</v>
      </c>
      <c r="I246" s="147" t="s">
        <v>807</v>
      </c>
      <c r="J246" s="142"/>
      <c r="K246" s="492"/>
      <c r="L246" s="146" t="s">
        <v>151</v>
      </c>
      <c r="M246" s="146" t="s">
        <v>86</v>
      </c>
      <c r="N246" s="146" t="s">
        <v>87</v>
      </c>
      <c r="O246" s="146" t="s">
        <v>410</v>
      </c>
      <c r="P246" s="146" t="s">
        <v>739</v>
      </c>
      <c r="Q246" s="81" t="s">
        <v>509</v>
      </c>
      <c r="R246" s="147" t="s">
        <v>807</v>
      </c>
      <c r="S246" s="144"/>
    </row>
    <row r="247" spans="1:19" s="145" customFormat="1" ht="14.45" customHeight="1">
      <c r="A247" s="160"/>
      <c r="B247" s="493"/>
      <c r="C247" s="148"/>
      <c r="D247" s="148"/>
      <c r="E247" s="148"/>
      <c r="F247" s="148"/>
      <c r="G247" s="148"/>
      <c r="H247" s="149" t="s">
        <v>88</v>
      </c>
      <c r="I247" s="81" t="s">
        <v>511</v>
      </c>
      <c r="J247" s="142"/>
      <c r="K247" s="493"/>
      <c r="L247" s="148"/>
      <c r="M247" s="148"/>
      <c r="N247" s="148"/>
      <c r="O247" s="148"/>
      <c r="P247" s="148"/>
      <c r="Q247" s="149" t="s">
        <v>88</v>
      </c>
      <c r="R247" s="81" t="s">
        <v>511</v>
      </c>
      <c r="S247" s="144"/>
    </row>
    <row r="248" spans="1:19" s="180" customFormat="1" ht="14.45" customHeight="1">
      <c r="B248" s="188" t="s">
        <v>90</v>
      </c>
      <c r="C248" s="187">
        <v>2383</v>
      </c>
      <c r="D248" s="183">
        <v>2188</v>
      </c>
      <c r="E248" s="183">
        <v>1933</v>
      </c>
      <c r="F248" s="183">
        <v>1756</v>
      </c>
      <c r="G248" s="183">
        <v>1457</v>
      </c>
      <c r="H248" s="182">
        <v>-299</v>
      </c>
      <c r="I248" s="184">
        <v>-17.027334851936217</v>
      </c>
      <c r="J248" s="185"/>
      <c r="K248" s="186" t="s">
        <v>90</v>
      </c>
      <c r="L248" s="187">
        <v>2650</v>
      </c>
      <c r="M248" s="183">
        <v>2439</v>
      </c>
      <c r="N248" s="183">
        <v>2272</v>
      </c>
      <c r="O248" s="183">
        <v>2076</v>
      </c>
      <c r="P248" s="183">
        <v>1902</v>
      </c>
      <c r="Q248" s="182">
        <v>-174</v>
      </c>
      <c r="R248" s="184">
        <v>-8.3815028901734099</v>
      </c>
      <c r="S248" s="184"/>
    </row>
    <row r="249" spans="1:19" s="145" customFormat="1" ht="14.45" customHeight="1">
      <c r="A249" s="160"/>
      <c r="B249" s="420" t="s">
        <v>91</v>
      </c>
      <c r="C249" s="150">
        <v>236</v>
      </c>
      <c r="D249" s="151">
        <v>185</v>
      </c>
      <c r="E249" s="151">
        <v>157</v>
      </c>
      <c r="F249" s="151">
        <v>122</v>
      </c>
      <c r="G249" s="151">
        <v>74</v>
      </c>
      <c r="H249" s="151">
        <v>-48</v>
      </c>
      <c r="I249" s="152">
        <v>-39.344262295081968</v>
      </c>
      <c r="J249" s="142"/>
      <c r="K249" s="154" t="s">
        <v>91</v>
      </c>
      <c r="L249" s="150">
        <v>273</v>
      </c>
      <c r="M249" s="151">
        <v>262</v>
      </c>
      <c r="N249" s="151">
        <v>206</v>
      </c>
      <c r="O249" s="151">
        <v>151</v>
      </c>
      <c r="P249" s="151">
        <v>135</v>
      </c>
      <c r="Q249" s="151">
        <v>-16</v>
      </c>
      <c r="R249" s="152">
        <v>-10.596026490066226</v>
      </c>
      <c r="S249" s="152"/>
    </row>
    <row r="250" spans="1:19" s="145" customFormat="1" ht="14.45" customHeight="1">
      <c r="A250" s="160"/>
      <c r="B250" s="420" t="s">
        <v>92</v>
      </c>
      <c r="C250" s="150">
        <v>1483</v>
      </c>
      <c r="D250" s="151">
        <v>1270</v>
      </c>
      <c r="E250" s="151">
        <v>1034</v>
      </c>
      <c r="F250" s="151">
        <v>782</v>
      </c>
      <c r="G250" s="151">
        <v>534</v>
      </c>
      <c r="H250" s="151">
        <v>-248</v>
      </c>
      <c r="I250" s="152">
        <v>-31.713554987212277</v>
      </c>
      <c r="J250" s="142"/>
      <c r="K250" s="154" t="s">
        <v>92</v>
      </c>
      <c r="L250" s="150">
        <v>1630</v>
      </c>
      <c r="M250" s="151">
        <v>1386</v>
      </c>
      <c r="N250" s="151">
        <v>1204</v>
      </c>
      <c r="O250" s="151">
        <v>979</v>
      </c>
      <c r="P250" s="151">
        <v>779</v>
      </c>
      <c r="Q250" s="151">
        <v>-200</v>
      </c>
      <c r="R250" s="152">
        <v>-20.429009193054139</v>
      </c>
      <c r="S250" s="152"/>
    </row>
    <row r="251" spans="1:19" s="145" customFormat="1" ht="14.45" customHeight="1">
      <c r="A251" s="160"/>
      <c r="B251" s="420" t="s">
        <v>93</v>
      </c>
      <c r="C251" s="150">
        <v>664</v>
      </c>
      <c r="D251" s="151">
        <v>733</v>
      </c>
      <c r="E251" s="151">
        <v>742</v>
      </c>
      <c r="F251" s="151">
        <v>851</v>
      </c>
      <c r="G251" s="151">
        <v>844</v>
      </c>
      <c r="H251" s="151">
        <v>-7</v>
      </c>
      <c r="I251" s="152">
        <v>-0.82256169212690955</v>
      </c>
      <c r="J251" s="142"/>
      <c r="K251" s="154" t="s">
        <v>93</v>
      </c>
      <c r="L251" s="150">
        <v>747</v>
      </c>
      <c r="M251" s="151">
        <v>791</v>
      </c>
      <c r="N251" s="151">
        <v>862</v>
      </c>
      <c r="O251" s="151">
        <v>946</v>
      </c>
      <c r="P251" s="151">
        <v>977</v>
      </c>
      <c r="Q251" s="151">
        <v>31</v>
      </c>
      <c r="R251" s="152">
        <v>3.2769556025369981</v>
      </c>
      <c r="S251" s="152"/>
    </row>
    <row r="252" spans="1:19" s="145" customFormat="1" ht="14.45" customHeight="1">
      <c r="A252" s="160"/>
      <c r="B252" s="142"/>
      <c r="C252" s="150"/>
      <c r="D252" s="157"/>
      <c r="E252" s="157"/>
      <c r="F252" s="157"/>
      <c r="G252" s="157"/>
      <c r="H252" s="157"/>
      <c r="I252" s="158"/>
      <c r="J252" s="142"/>
      <c r="K252" s="159"/>
      <c r="L252" s="150"/>
      <c r="M252" s="157"/>
      <c r="N252" s="157"/>
      <c r="O252" s="157"/>
      <c r="P252" s="157"/>
      <c r="Q252" s="157"/>
      <c r="R252" s="158"/>
      <c r="S252" s="158"/>
    </row>
    <row r="253" spans="1:19" s="145" customFormat="1" ht="14.45" customHeight="1">
      <c r="A253" s="160"/>
      <c r="B253" s="142" t="s">
        <v>94</v>
      </c>
      <c r="C253" s="150">
        <v>69</v>
      </c>
      <c r="D253" s="151">
        <v>66</v>
      </c>
      <c r="E253" s="151">
        <v>42</v>
      </c>
      <c r="F253" s="151">
        <v>31</v>
      </c>
      <c r="G253" s="151">
        <v>14</v>
      </c>
      <c r="H253" s="151">
        <v>-17</v>
      </c>
      <c r="I253" s="152">
        <v>-54.838709677419352</v>
      </c>
      <c r="J253" s="142"/>
      <c r="K253" s="159" t="s">
        <v>94</v>
      </c>
      <c r="L253" s="150">
        <v>85</v>
      </c>
      <c r="M253" s="151">
        <v>65</v>
      </c>
      <c r="N253" s="151">
        <v>66</v>
      </c>
      <c r="O253" s="151">
        <v>35</v>
      </c>
      <c r="P253" s="151">
        <v>36</v>
      </c>
      <c r="Q253" s="151">
        <v>1</v>
      </c>
      <c r="R253" s="152">
        <v>2.8571428571428572</v>
      </c>
      <c r="S253" s="152"/>
    </row>
    <row r="254" spans="1:19" s="145" customFormat="1" ht="14.45" customHeight="1">
      <c r="A254" s="160"/>
      <c r="B254" s="142" t="s">
        <v>95</v>
      </c>
      <c r="C254" s="150">
        <v>79</v>
      </c>
      <c r="D254" s="151">
        <v>60</v>
      </c>
      <c r="E254" s="151">
        <v>54</v>
      </c>
      <c r="F254" s="151">
        <v>41</v>
      </c>
      <c r="G254" s="151">
        <v>25</v>
      </c>
      <c r="H254" s="151">
        <v>-16</v>
      </c>
      <c r="I254" s="152">
        <v>-39.024390243902438</v>
      </c>
      <c r="J254" s="142"/>
      <c r="K254" s="159" t="s">
        <v>95</v>
      </c>
      <c r="L254" s="150">
        <v>97</v>
      </c>
      <c r="M254" s="151">
        <v>91</v>
      </c>
      <c r="N254" s="151">
        <v>55</v>
      </c>
      <c r="O254" s="151">
        <v>60</v>
      </c>
      <c r="P254" s="151">
        <v>43</v>
      </c>
      <c r="Q254" s="151">
        <v>-17</v>
      </c>
      <c r="R254" s="152">
        <v>-28.333333333333332</v>
      </c>
      <c r="S254" s="152"/>
    </row>
    <row r="255" spans="1:19" s="145" customFormat="1" ht="14.45" customHeight="1">
      <c r="A255" s="160"/>
      <c r="B255" s="142" t="s">
        <v>96</v>
      </c>
      <c r="C255" s="150">
        <v>88</v>
      </c>
      <c r="D255" s="151">
        <v>59</v>
      </c>
      <c r="E255" s="151">
        <v>61</v>
      </c>
      <c r="F255" s="151">
        <v>50</v>
      </c>
      <c r="G255" s="151">
        <v>35</v>
      </c>
      <c r="H255" s="151">
        <v>-15</v>
      </c>
      <c r="I255" s="152">
        <v>-30</v>
      </c>
      <c r="J255" s="142"/>
      <c r="K255" s="159" t="s">
        <v>96</v>
      </c>
      <c r="L255" s="150">
        <v>91</v>
      </c>
      <c r="M255" s="151">
        <v>106</v>
      </c>
      <c r="N255" s="151">
        <v>85</v>
      </c>
      <c r="O255" s="151">
        <v>56</v>
      </c>
      <c r="P255" s="151">
        <v>56</v>
      </c>
      <c r="Q255" s="151">
        <v>0</v>
      </c>
      <c r="R255" s="152">
        <v>0</v>
      </c>
      <c r="S255" s="152"/>
    </row>
    <row r="256" spans="1:19" s="145" customFormat="1" ht="14.45" customHeight="1">
      <c r="A256" s="160"/>
      <c r="B256" s="142" t="s">
        <v>97</v>
      </c>
      <c r="C256" s="150">
        <v>117</v>
      </c>
      <c r="D256" s="151">
        <v>80</v>
      </c>
      <c r="E256" s="151">
        <v>56</v>
      </c>
      <c r="F256" s="151">
        <v>62</v>
      </c>
      <c r="G256" s="151">
        <v>37</v>
      </c>
      <c r="H256" s="151">
        <v>-25</v>
      </c>
      <c r="I256" s="152">
        <v>-40.322580645161288</v>
      </c>
      <c r="J256" s="142"/>
      <c r="K256" s="159" t="s">
        <v>97</v>
      </c>
      <c r="L256" s="150">
        <v>119</v>
      </c>
      <c r="M256" s="151">
        <v>93</v>
      </c>
      <c r="N256" s="151">
        <v>102</v>
      </c>
      <c r="O256" s="151">
        <v>80</v>
      </c>
      <c r="P256" s="151">
        <v>51</v>
      </c>
      <c r="Q256" s="151">
        <v>-29</v>
      </c>
      <c r="R256" s="152">
        <v>-36.25</v>
      </c>
      <c r="S256" s="152"/>
    </row>
    <row r="257" spans="1:19" s="145" customFormat="1" ht="14.45" customHeight="1">
      <c r="A257" s="160"/>
      <c r="B257" s="142" t="s">
        <v>98</v>
      </c>
      <c r="C257" s="150">
        <v>148</v>
      </c>
      <c r="D257" s="151">
        <v>83</v>
      </c>
      <c r="E257" s="151">
        <v>59</v>
      </c>
      <c r="F257" s="151">
        <v>32</v>
      </c>
      <c r="G257" s="151">
        <v>27</v>
      </c>
      <c r="H257" s="151">
        <v>-5</v>
      </c>
      <c r="I257" s="152">
        <v>-15.625</v>
      </c>
      <c r="J257" s="142"/>
      <c r="K257" s="159" t="s">
        <v>98</v>
      </c>
      <c r="L257" s="150">
        <v>102</v>
      </c>
      <c r="M257" s="151">
        <v>86</v>
      </c>
      <c r="N257" s="151">
        <v>67</v>
      </c>
      <c r="O257" s="151">
        <v>65</v>
      </c>
      <c r="P257" s="151">
        <v>50</v>
      </c>
      <c r="Q257" s="151">
        <v>-15</v>
      </c>
      <c r="R257" s="152">
        <v>-23.076923076923077</v>
      </c>
      <c r="S257" s="152"/>
    </row>
    <row r="258" spans="1:19" s="145" customFormat="1" ht="14.45" customHeight="1">
      <c r="A258" s="160"/>
      <c r="B258" s="142" t="s">
        <v>99</v>
      </c>
      <c r="C258" s="150">
        <v>128</v>
      </c>
      <c r="D258" s="151">
        <v>88</v>
      </c>
      <c r="E258" s="151">
        <v>58</v>
      </c>
      <c r="F258" s="151">
        <v>43</v>
      </c>
      <c r="G258" s="151">
        <v>19</v>
      </c>
      <c r="H258" s="151">
        <v>-24</v>
      </c>
      <c r="I258" s="152">
        <v>-55.813953488372093</v>
      </c>
      <c r="J258" s="142"/>
      <c r="K258" s="159" t="s">
        <v>99</v>
      </c>
      <c r="L258" s="150">
        <v>144</v>
      </c>
      <c r="M258" s="151">
        <v>91</v>
      </c>
      <c r="N258" s="151">
        <v>69</v>
      </c>
      <c r="O258" s="151">
        <v>52</v>
      </c>
      <c r="P258" s="151">
        <v>45</v>
      </c>
      <c r="Q258" s="151">
        <v>-7</v>
      </c>
      <c r="R258" s="152">
        <v>-13.461538461538462</v>
      </c>
      <c r="S258" s="152"/>
    </row>
    <row r="259" spans="1:19" s="145" customFormat="1" ht="14.45" customHeight="1">
      <c r="A259" s="160"/>
      <c r="B259" s="142" t="s">
        <v>100</v>
      </c>
      <c r="C259" s="150">
        <v>86</v>
      </c>
      <c r="D259" s="151">
        <v>99</v>
      </c>
      <c r="E259" s="151">
        <v>68</v>
      </c>
      <c r="F259" s="151">
        <v>50</v>
      </c>
      <c r="G259" s="151">
        <v>36</v>
      </c>
      <c r="H259" s="151">
        <v>-14</v>
      </c>
      <c r="I259" s="152">
        <v>-28.000000000000004</v>
      </c>
      <c r="J259" s="142"/>
      <c r="K259" s="159" t="s">
        <v>100</v>
      </c>
      <c r="L259" s="150">
        <v>146</v>
      </c>
      <c r="M259" s="151">
        <v>130</v>
      </c>
      <c r="N259" s="151">
        <v>71</v>
      </c>
      <c r="O259" s="151">
        <v>63</v>
      </c>
      <c r="P259" s="151">
        <v>36</v>
      </c>
      <c r="Q259" s="151">
        <v>-27</v>
      </c>
      <c r="R259" s="152">
        <v>-42.857142857142854</v>
      </c>
      <c r="S259" s="152"/>
    </row>
    <row r="260" spans="1:19" s="145" customFormat="1" ht="14.45" customHeight="1">
      <c r="A260" s="160"/>
      <c r="B260" s="142" t="s">
        <v>118</v>
      </c>
      <c r="C260" s="150">
        <v>100</v>
      </c>
      <c r="D260" s="151">
        <v>87</v>
      </c>
      <c r="E260" s="151">
        <v>85</v>
      </c>
      <c r="F260" s="151">
        <v>65</v>
      </c>
      <c r="G260" s="151">
        <v>38</v>
      </c>
      <c r="H260" s="151">
        <v>-27</v>
      </c>
      <c r="I260" s="152">
        <v>-41.53846153846154</v>
      </c>
      <c r="J260" s="142"/>
      <c r="K260" s="159" t="s">
        <v>118</v>
      </c>
      <c r="L260" s="150">
        <v>138</v>
      </c>
      <c r="M260" s="151">
        <v>130</v>
      </c>
      <c r="N260" s="151">
        <v>119</v>
      </c>
      <c r="O260" s="151">
        <v>82</v>
      </c>
      <c r="P260" s="151">
        <v>63</v>
      </c>
      <c r="Q260" s="151">
        <v>-19</v>
      </c>
      <c r="R260" s="152">
        <v>-23.170731707317074</v>
      </c>
      <c r="S260" s="152"/>
    </row>
    <row r="261" spans="1:19" s="145" customFormat="1" ht="14.45" customHeight="1">
      <c r="A261" s="160"/>
      <c r="B261" s="142" t="s">
        <v>101</v>
      </c>
      <c r="C261" s="150">
        <v>113</v>
      </c>
      <c r="D261" s="151">
        <v>98</v>
      </c>
      <c r="E261" s="151">
        <v>81</v>
      </c>
      <c r="F261" s="151">
        <v>99</v>
      </c>
      <c r="G261" s="151">
        <v>61</v>
      </c>
      <c r="H261" s="151">
        <v>-38</v>
      </c>
      <c r="I261" s="152">
        <v>-38.383838383838381</v>
      </c>
      <c r="J261" s="142"/>
      <c r="K261" s="159" t="s">
        <v>101</v>
      </c>
      <c r="L261" s="150">
        <v>118</v>
      </c>
      <c r="M261" s="151">
        <v>129</v>
      </c>
      <c r="N261" s="151">
        <v>126</v>
      </c>
      <c r="O261" s="151">
        <v>111</v>
      </c>
      <c r="P261" s="151">
        <v>77</v>
      </c>
      <c r="Q261" s="151">
        <v>-34</v>
      </c>
      <c r="R261" s="152">
        <v>-30.630630630630627</v>
      </c>
      <c r="S261" s="152"/>
    </row>
    <row r="262" spans="1:19" s="145" customFormat="1" ht="14.45" customHeight="1">
      <c r="A262" s="160"/>
      <c r="B262" s="142" t="s">
        <v>102</v>
      </c>
      <c r="C262" s="150">
        <v>195</v>
      </c>
      <c r="D262" s="151">
        <v>109</v>
      </c>
      <c r="E262" s="151">
        <v>84</v>
      </c>
      <c r="F262" s="151">
        <v>73</v>
      </c>
      <c r="G262" s="151">
        <v>88</v>
      </c>
      <c r="H262" s="151">
        <v>15</v>
      </c>
      <c r="I262" s="152">
        <v>20.547945205479451</v>
      </c>
      <c r="J262" s="142"/>
      <c r="K262" s="159" t="s">
        <v>102</v>
      </c>
      <c r="L262" s="150">
        <v>190</v>
      </c>
      <c r="M262" s="151">
        <v>109</v>
      </c>
      <c r="N262" s="151">
        <v>125</v>
      </c>
      <c r="O262" s="151">
        <v>126</v>
      </c>
      <c r="P262" s="151">
        <v>114</v>
      </c>
      <c r="Q262" s="151">
        <v>-12</v>
      </c>
      <c r="R262" s="152">
        <v>-9.5238095238095237</v>
      </c>
      <c r="S262" s="152"/>
    </row>
    <row r="263" spans="1:19" s="139" customFormat="1" ht="14.45" customHeight="1">
      <c r="A263" s="160"/>
      <c r="B263" s="142" t="s">
        <v>103</v>
      </c>
      <c r="C263" s="150">
        <v>257</v>
      </c>
      <c r="D263" s="151">
        <v>189</v>
      </c>
      <c r="E263" s="151">
        <v>111</v>
      </c>
      <c r="F263" s="151">
        <v>74</v>
      </c>
      <c r="G263" s="151">
        <v>62</v>
      </c>
      <c r="H263" s="151">
        <v>-12</v>
      </c>
      <c r="I263" s="152">
        <v>-16.216216216216218</v>
      </c>
      <c r="J263" s="142"/>
      <c r="K263" s="159" t="s">
        <v>103</v>
      </c>
      <c r="L263" s="150">
        <v>247</v>
      </c>
      <c r="M263" s="151">
        <v>190</v>
      </c>
      <c r="N263" s="151">
        <v>108</v>
      </c>
      <c r="O263" s="151">
        <v>120</v>
      </c>
      <c r="P263" s="151">
        <v>125</v>
      </c>
      <c r="Q263" s="151">
        <v>5</v>
      </c>
      <c r="R263" s="152">
        <v>4.1666666666666661</v>
      </c>
      <c r="S263" s="152"/>
    </row>
    <row r="264" spans="1:19" s="145" customFormat="1" ht="14.45" customHeight="1">
      <c r="A264" s="160"/>
      <c r="B264" s="142" t="s">
        <v>104</v>
      </c>
      <c r="C264" s="150">
        <v>173</v>
      </c>
      <c r="D264" s="151">
        <v>258</v>
      </c>
      <c r="E264" s="151">
        <v>190</v>
      </c>
      <c r="F264" s="151">
        <v>98</v>
      </c>
      <c r="G264" s="151">
        <v>70</v>
      </c>
      <c r="H264" s="151">
        <v>-28</v>
      </c>
      <c r="I264" s="152">
        <v>-28.571428571428569</v>
      </c>
      <c r="J264" s="142"/>
      <c r="K264" s="159" t="s">
        <v>104</v>
      </c>
      <c r="L264" s="150">
        <v>201</v>
      </c>
      <c r="M264" s="151">
        <v>242</v>
      </c>
      <c r="N264" s="151">
        <v>190</v>
      </c>
      <c r="O264" s="151">
        <v>105</v>
      </c>
      <c r="P264" s="151">
        <v>112</v>
      </c>
      <c r="Q264" s="151">
        <v>7</v>
      </c>
      <c r="R264" s="152">
        <v>6.666666666666667</v>
      </c>
      <c r="S264" s="152"/>
    </row>
    <row r="265" spans="1:19" s="145" customFormat="1" ht="14.45" customHeight="1">
      <c r="A265" s="160"/>
      <c r="B265" s="142" t="s">
        <v>105</v>
      </c>
      <c r="C265" s="150">
        <v>166</v>
      </c>
      <c r="D265" s="151">
        <v>179</v>
      </c>
      <c r="E265" s="151">
        <v>242</v>
      </c>
      <c r="F265" s="151">
        <v>186</v>
      </c>
      <c r="G265" s="151">
        <v>96</v>
      </c>
      <c r="H265" s="151">
        <v>-90</v>
      </c>
      <c r="I265" s="152">
        <v>-48.387096774193552</v>
      </c>
      <c r="J265" s="142"/>
      <c r="K265" s="159" t="s">
        <v>105</v>
      </c>
      <c r="L265" s="150">
        <v>225</v>
      </c>
      <c r="M265" s="151">
        <v>186</v>
      </c>
      <c r="N265" s="151">
        <v>227</v>
      </c>
      <c r="O265" s="151">
        <v>175</v>
      </c>
      <c r="P265" s="151">
        <v>106</v>
      </c>
      <c r="Q265" s="151">
        <v>-69</v>
      </c>
      <c r="R265" s="152">
        <v>-39.428571428571431</v>
      </c>
      <c r="S265" s="152"/>
    </row>
    <row r="266" spans="1:19" s="145" customFormat="1" ht="14.45" customHeight="1">
      <c r="A266" s="160"/>
      <c r="B266" s="142" t="s">
        <v>106</v>
      </c>
      <c r="C266" s="150">
        <v>183</v>
      </c>
      <c r="D266" s="151">
        <v>171</v>
      </c>
      <c r="E266" s="151">
        <v>167</v>
      </c>
      <c r="F266" s="151">
        <v>222</v>
      </c>
      <c r="G266" s="151">
        <v>179</v>
      </c>
      <c r="H266" s="151">
        <v>-43</v>
      </c>
      <c r="I266" s="152">
        <v>-19.36936936936937</v>
      </c>
      <c r="J266" s="142"/>
      <c r="K266" s="159" t="s">
        <v>106</v>
      </c>
      <c r="L266" s="150">
        <v>203</v>
      </c>
      <c r="M266" s="151">
        <v>203</v>
      </c>
      <c r="N266" s="151">
        <v>178</v>
      </c>
      <c r="O266" s="151">
        <v>216</v>
      </c>
      <c r="P266" s="151">
        <v>170</v>
      </c>
      <c r="Q266" s="151">
        <v>-46</v>
      </c>
      <c r="R266" s="152">
        <v>-21.296296296296298</v>
      </c>
      <c r="S266" s="152"/>
    </row>
    <row r="267" spans="1:19" s="153" customFormat="1" ht="14.45" customHeight="1">
      <c r="A267" s="160"/>
      <c r="B267" s="142" t="s">
        <v>107</v>
      </c>
      <c r="C267" s="150">
        <v>167</v>
      </c>
      <c r="D267" s="151">
        <v>180</v>
      </c>
      <c r="E267" s="151">
        <v>172</v>
      </c>
      <c r="F267" s="151">
        <v>158</v>
      </c>
      <c r="G267" s="151">
        <v>207</v>
      </c>
      <c r="H267" s="151">
        <v>49</v>
      </c>
      <c r="I267" s="152">
        <v>31.0126582278481</v>
      </c>
      <c r="J267" s="142"/>
      <c r="K267" s="159" t="s">
        <v>107</v>
      </c>
      <c r="L267" s="150">
        <v>159</v>
      </c>
      <c r="M267" s="151">
        <v>180</v>
      </c>
      <c r="N267" s="151">
        <v>211</v>
      </c>
      <c r="O267" s="151">
        <v>175</v>
      </c>
      <c r="P267" s="151">
        <v>211</v>
      </c>
      <c r="Q267" s="151">
        <v>36</v>
      </c>
      <c r="R267" s="152">
        <v>20.571428571428569</v>
      </c>
      <c r="S267" s="152"/>
    </row>
    <row r="268" spans="1:19" s="145" customFormat="1" ht="14.45" customHeight="1">
      <c r="A268" s="160"/>
      <c r="B268" s="142" t="s">
        <v>108</v>
      </c>
      <c r="C268" s="150">
        <v>153</v>
      </c>
      <c r="D268" s="151">
        <v>159</v>
      </c>
      <c r="E268" s="151">
        <v>157</v>
      </c>
      <c r="F268" s="151">
        <v>151</v>
      </c>
      <c r="G268" s="151">
        <v>133</v>
      </c>
      <c r="H268" s="151">
        <v>-18</v>
      </c>
      <c r="I268" s="152">
        <v>-11.920529801324504</v>
      </c>
      <c r="J268" s="142"/>
      <c r="K268" s="159" t="s">
        <v>108</v>
      </c>
      <c r="L268" s="150">
        <v>159</v>
      </c>
      <c r="M268" s="151">
        <v>136</v>
      </c>
      <c r="N268" s="151">
        <v>168</v>
      </c>
      <c r="O268" s="151">
        <v>202</v>
      </c>
      <c r="P268" s="151">
        <v>176</v>
      </c>
      <c r="Q268" s="151">
        <v>-26</v>
      </c>
      <c r="R268" s="152">
        <v>-12.871287128712872</v>
      </c>
      <c r="S268" s="152"/>
    </row>
    <row r="269" spans="1:19" s="145" customFormat="1" ht="14.45" customHeight="1">
      <c r="A269" s="160"/>
      <c r="B269" s="142" t="s">
        <v>109</v>
      </c>
      <c r="C269" s="150">
        <v>82</v>
      </c>
      <c r="D269" s="151">
        <v>122</v>
      </c>
      <c r="E269" s="151">
        <v>126</v>
      </c>
      <c r="F269" s="151">
        <v>139</v>
      </c>
      <c r="G269" s="151">
        <v>128</v>
      </c>
      <c r="H269" s="151">
        <v>-11</v>
      </c>
      <c r="I269" s="152">
        <v>-7.9136690647482011</v>
      </c>
      <c r="J269" s="142"/>
      <c r="K269" s="159" t="s">
        <v>109</v>
      </c>
      <c r="L269" s="150">
        <v>95</v>
      </c>
      <c r="M269" s="151">
        <v>121</v>
      </c>
      <c r="N269" s="151">
        <v>122</v>
      </c>
      <c r="O269" s="151">
        <v>155</v>
      </c>
      <c r="P269" s="151">
        <v>190</v>
      </c>
      <c r="Q269" s="151">
        <v>35</v>
      </c>
      <c r="R269" s="152">
        <v>22.58064516129032</v>
      </c>
      <c r="S269" s="152"/>
    </row>
    <row r="270" spans="1:19" s="145" customFormat="1" ht="14.45" customHeight="1">
      <c r="A270" s="160"/>
      <c r="B270" s="142" t="s">
        <v>110</v>
      </c>
      <c r="C270" s="150">
        <v>79</v>
      </c>
      <c r="D270" s="151">
        <v>101</v>
      </c>
      <c r="E270" s="151">
        <v>120</v>
      </c>
      <c r="F270" s="151">
        <v>181</v>
      </c>
      <c r="G270" s="151">
        <v>197</v>
      </c>
      <c r="H270" s="151">
        <v>16</v>
      </c>
      <c r="I270" s="152">
        <v>8.8397790055248606</v>
      </c>
      <c r="J270" s="142"/>
      <c r="K270" s="159" t="s">
        <v>110</v>
      </c>
      <c r="L270" s="150">
        <v>131</v>
      </c>
      <c r="M270" s="151">
        <v>151</v>
      </c>
      <c r="N270" s="151">
        <v>183</v>
      </c>
      <c r="O270" s="151">
        <v>198</v>
      </c>
      <c r="P270" s="151">
        <v>230</v>
      </c>
      <c r="Q270" s="151">
        <v>32</v>
      </c>
      <c r="R270" s="152">
        <v>16.161616161616163</v>
      </c>
      <c r="S270" s="152"/>
    </row>
    <row r="271" spans="1:19" s="145" customFormat="1" ht="14.45" customHeight="1">
      <c r="A271" s="160"/>
      <c r="B271" s="423"/>
      <c r="C271" s="421"/>
      <c r="D271" s="422"/>
      <c r="E271" s="422"/>
      <c r="F271" s="422"/>
      <c r="G271" s="422"/>
      <c r="H271" s="151"/>
      <c r="I271" s="152"/>
      <c r="J271" s="160"/>
      <c r="K271" s="423"/>
      <c r="L271" s="421"/>
      <c r="M271" s="422"/>
      <c r="N271" s="422"/>
      <c r="O271" s="422"/>
      <c r="P271" s="422"/>
      <c r="Q271" s="151"/>
      <c r="R271" s="152"/>
      <c r="S271" s="160"/>
    </row>
    <row r="272" spans="1:19" s="145" customFormat="1" ht="14.45" customHeight="1">
      <c r="A272" s="160"/>
      <c r="B272" s="142"/>
      <c r="C272" s="151"/>
      <c r="D272" s="151"/>
      <c r="E272" s="151"/>
      <c r="F272" s="151"/>
      <c r="G272" s="151"/>
      <c r="H272" s="151"/>
      <c r="I272" s="152"/>
      <c r="J272" s="160"/>
      <c r="K272" s="142"/>
      <c r="L272" s="151"/>
      <c r="M272" s="151"/>
      <c r="N272" s="151"/>
      <c r="O272" s="151"/>
      <c r="P272" s="151"/>
      <c r="Q272" s="151"/>
      <c r="R272" s="152"/>
      <c r="S272" s="160"/>
    </row>
    <row r="273" spans="1:19" s="145" customFormat="1" ht="14.45" customHeight="1">
      <c r="A273" s="160"/>
      <c r="B273" s="162"/>
      <c r="C273" s="162"/>
      <c r="D273" s="162"/>
      <c r="E273" s="162"/>
      <c r="F273" s="162"/>
      <c r="G273" s="162"/>
      <c r="H273" s="162"/>
      <c r="I273" s="162"/>
      <c r="J273" s="162"/>
      <c r="K273" s="162"/>
      <c r="L273" s="162"/>
      <c r="M273" s="162"/>
      <c r="N273" s="162"/>
      <c r="O273" s="162"/>
      <c r="P273" s="161"/>
      <c r="Q273" s="160"/>
      <c r="R273" s="160"/>
      <c r="S273" s="160"/>
    </row>
    <row r="274" spans="1:19" s="145" customFormat="1" ht="14.45" customHeight="1">
      <c r="A274" s="160"/>
      <c r="B274" s="162"/>
      <c r="C274" s="162"/>
      <c r="D274" s="162"/>
      <c r="E274" s="162"/>
      <c r="F274" s="162"/>
      <c r="G274" s="162"/>
      <c r="H274" s="162"/>
      <c r="I274" s="162"/>
      <c r="J274" s="162"/>
      <c r="K274" s="162"/>
      <c r="L274" s="162"/>
      <c r="M274" s="162"/>
      <c r="N274" s="162"/>
      <c r="O274" s="162"/>
      <c r="P274" s="161"/>
      <c r="Q274" s="160"/>
      <c r="R274" s="160"/>
      <c r="S274" s="160"/>
    </row>
    <row r="275" spans="1:19" s="145" customFormat="1" ht="14.45" customHeight="1">
      <c r="A275" s="138"/>
      <c r="B275" s="138" t="s">
        <v>215</v>
      </c>
      <c r="C275" s="138"/>
      <c r="D275" s="138"/>
      <c r="E275" s="138"/>
      <c r="F275" s="138"/>
      <c r="G275" s="138"/>
      <c r="H275" s="138"/>
      <c r="I275" s="138"/>
      <c r="J275" s="138"/>
      <c r="K275" s="138" t="s">
        <v>216</v>
      </c>
      <c r="L275" s="138"/>
      <c r="M275" s="138"/>
      <c r="N275" s="138"/>
      <c r="O275" s="138"/>
      <c r="P275" s="138"/>
      <c r="Q275" s="138"/>
      <c r="R275" s="138"/>
      <c r="S275" s="138"/>
    </row>
    <row r="276" spans="1:19" s="145" customFormat="1" ht="14.45" customHeight="1">
      <c r="A276" s="160"/>
      <c r="B276" s="491" t="s">
        <v>335</v>
      </c>
      <c r="C276" s="140"/>
      <c r="D276" s="140"/>
      <c r="E276" s="140"/>
      <c r="F276" s="140"/>
      <c r="G276" s="143"/>
      <c r="H276" s="141"/>
      <c r="I276" s="141"/>
      <c r="J276" s="142"/>
      <c r="K276" s="491" t="s">
        <v>335</v>
      </c>
      <c r="L276" s="140"/>
      <c r="M276" s="140"/>
      <c r="N276" s="140"/>
      <c r="O276" s="140"/>
      <c r="P276" s="143"/>
      <c r="Q276" s="141"/>
      <c r="R276" s="141"/>
      <c r="S276" s="144"/>
    </row>
    <row r="277" spans="1:19" s="145" customFormat="1" ht="14.45" customHeight="1">
      <c r="A277" s="160"/>
      <c r="B277" s="492"/>
      <c r="C277" s="146" t="s">
        <v>151</v>
      </c>
      <c r="D277" s="146" t="s">
        <v>86</v>
      </c>
      <c r="E277" s="146" t="s">
        <v>87</v>
      </c>
      <c r="F277" s="146" t="s">
        <v>410</v>
      </c>
      <c r="G277" s="146" t="s">
        <v>739</v>
      </c>
      <c r="H277" s="81" t="s">
        <v>509</v>
      </c>
      <c r="I277" s="147" t="s">
        <v>807</v>
      </c>
      <c r="J277" s="142"/>
      <c r="K277" s="492"/>
      <c r="L277" s="146" t="s">
        <v>151</v>
      </c>
      <c r="M277" s="146" t="s">
        <v>86</v>
      </c>
      <c r="N277" s="146" t="s">
        <v>87</v>
      </c>
      <c r="O277" s="146" t="s">
        <v>410</v>
      </c>
      <c r="P277" s="146" t="s">
        <v>739</v>
      </c>
      <c r="Q277" s="81" t="s">
        <v>509</v>
      </c>
      <c r="R277" s="147" t="s">
        <v>807</v>
      </c>
      <c r="S277" s="144"/>
    </row>
    <row r="278" spans="1:19" s="145" customFormat="1" ht="14.45" customHeight="1">
      <c r="A278" s="160"/>
      <c r="B278" s="493"/>
      <c r="C278" s="148"/>
      <c r="D278" s="148"/>
      <c r="E278" s="148"/>
      <c r="F278" s="148"/>
      <c r="G278" s="148"/>
      <c r="H278" s="149" t="s">
        <v>88</v>
      </c>
      <c r="I278" s="81" t="s">
        <v>511</v>
      </c>
      <c r="J278" s="142"/>
      <c r="K278" s="493"/>
      <c r="L278" s="148"/>
      <c r="M278" s="148"/>
      <c r="N278" s="148"/>
      <c r="O278" s="148"/>
      <c r="P278" s="148"/>
      <c r="Q278" s="149" t="s">
        <v>88</v>
      </c>
      <c r="R278" s="81" t="s">
        <v>511</v>
      </c>
      <c r="S278" s="144"/>
    </row>
    <row r="279" spans="1:19" s="180" customFormat="1" ht="14.45" customHeight="1">
      <c r="B279" s="188" t="s">
        <v>90</v>
      </c>
      <c r="C279" s="187">
        <v>8314</v>
      </c>
      <c r="D279" s="183">
        <v>7813</v>
      </c>
      <c r="E279" s="183">
        <v>7128</v>
      </c>
      <c r="F279" s="183">
        <v>6310</v>
      </c>
      <c r="G279" s="183">
        <v>5330</v>
      </c>
      <c r="H279" s="182">
        <v>-980</v>
      </c>
      <c r="I279" s="184">
        <v>-15.530903328050712</v>
      </c>
      <c r="J279" s="185"/>
      <c r="K279" s="186" t="s">
        <v>90</v>
      </c>
      <c r="L279" s="187">
        <v>4857</v>
      </c>
      <c r="M279" s="183">
        <v>4741</v>
      </c>
      <c r="N279" s="183">
        <v>4409</v>
      </c>
      <c r="O279" s="183">
        <v>4117</v>
      </c>
      <c r="P279" s="183">
        <v>3684</v>
      </c>
      <c r="Q279" s="182">
        <v>-433</v>
      </c>
      <c r="R279" s="184">
        <v>-10.517367014816614</v>
      </c>
      <c r="S279" s="184"/>
    </row>
    <row r="280" spans="1:19" s="145" customFormat="1" ht="14.45" customHeight="1">
      <c r="A280" s="160"/>
      <c r="B280" s="420" t="s">
        <v>91</v>
      </c>
      <c r="C280" s="150">
        <v>774</v>
      </c>
      <c r="D280" s="151">
        <v>772</v>
      </c>
      <c r="E280" s="151">
        <v>694</v>
      </c>
      <c r="F280" s="151">
        <v>583</v>
      </c>
      <c r="G280" s="151">
        <v>406</v>
      </c>
      <c r="H280" s="151">
        <v>-177</v>
      </c>
      <c r="I280" s="152">
        <v>-30.360205831903947</v>
      </c>
      <c r="J280" s="142"/>
      <c r="K280" s="154" t="s">
        <v>91</v>
      </c>
      <c r="L280" s="150">
        <v>730</v>
      </c>
      <c r="M280" s="151">
        <v>630</v>
      </c>
      <c r="N280" s="151">
        <v>548</v>
      </c>
      <c r="O280" s="151">
        <v>469</v>
      </c>
      <c r="P280" s="151">
        <v>337</v>
      </c>
      <c r="Q280" s="151">
        <v>-132</v>
      </c>
      <c r="R280" s="152">
        <v>-28.14498933901919</v>
      </c>
      <c r="S280" s="152"/>
    </row>
    <row r="281" spans="1:19" s="145" customFormat="1" ht="14.45" customHeight="1">
      <c r="A281" s="160"/>
      <c r="B281" s="420" t="s">
        <v>92</v>
      </c>
      <c r="C281" s="150">
        <v>5478</v>
      </c>
      <c r="D281" s="151">
        <v>4674</v>
      </c>
      <c r="E281" s="151">
        <v>4037</v>
      </c>
      <c r="F281" s="151">
        <v>3252</v>
      </c>
      <c r="G281" s="151">
        <v>2449</v>
      </c>
      <c r="H281" s="151">
        <v>-803</v>
      </c>
      <c r="I281" s="152">
        <v>-24.692496924969248</v>
      </c>
      <c r="J281" s="142"/>
      <c r="K281" s="154" t="s">
        <v>92</v>
      </c>
      <c r="L281" s="150">
        <v>3380</v>
      </c>
      <c r="M281" s="151">
        <v>3154</v>
      </c>
      <c r="N281" s="151">
        <v>2726</v>
      </c>
      <c r="O281" s="151">
        <v>2300</v>
      </c>
      <c r="P281" s="151">
        <v>1946</v>
      </c>
      <c r="Q281" s="151">
        <v>-354</v>
      </c>
      <c r="R281" s="152">
        <v>-15.391304347826088</v>
      </c>
      <c r="S281" s="152"/>
    </row>
    <row r="282" spans="1:19" s="145" customFormat="1" ht="14.45" customHeight="1">
      <c r="A282" s="160"/>
      <c r="B282" s="420" t="s">
        <v>93</v>
      </c>
      <c r="C282" s="150">
        <v>2062</v>
      </c>
      <c r="D282" s="151">
        <v>2367</v>
      </c>
      <c r="E282" s="151">
        <v>2396</v>
      </c>
      <c r="F282" s="151">
        <v>2470</v>
      </c>
      <c r="G282" s="151">
        <v>2461</v>
      </c>
      <c r="H282" s="151">
        <v>-9</v>
      </c>
      <c r="I282" s="152">
        <v>-0.36437246963562753</v>
      </c>
      <c r="J282" s="142"/>
      <c r="K282" s="154" t="s">
        <v>93</v>
      </c>
      <c r="L282" s="150">
        <v>747</v>
      </c>
      <c r="M282" s="151">
        <v>957</v>
      </c>
      <c r="N282" s="151">
        <v>1135</v>
      </c>
      <c r="O282" s="151">
        <v>1348</v>
      </c>
      <c r="P282" s="151">
        <v>1393</v>
      </c>
      <c r="Q282" s="151">
        <v>45</v>
      </c>
      <c r="R282" s="152">
        <v>3.3382789317507418</v>
      </c>
      <c r="S282" s="152"/>
    </row>
    <row r="283" spans="1:19" s="145" customFormat="1" ht="14.45" customHeight="1">
      <c r="A283" s="160"/>
      <c r="B283" s="142"/>
      <c r="C283" s="150"/>
      <c r="D283" s="157"/>
      <c r="E283" s="157"/>
      <c r="F283" s="157"/>
      <c r="G283" s="157"/>
      <c r="H283" s="157"/>
      <c r="I283" s="158"/>
      <c r="J283" s="142"/>
      <c r="K283" s="159"/>
      <c r="L283" s="150"/>
      <c r="M283" s="157"/>
      <c r="N283" s="157"/>
      <c r="O283" s="157"/>
      <c r="P283" s="157"/>
      <c r="Q283" s="157"/>
      <c r="R283" s="158"/>
      <c r="S283" s="158"/>
    </row>
    <row r="284" spans="1:19" s="145" customFormat="1" ht="14.45" customHeight="1">
      <c r="A284" s="160"/>
      <c r="B284" s="142" t="s">
        <v>94</v>
      </c>
      <c r="C284" s="150">
        <v>246</v>
      </c>
      <c r="D284" s="151">
        <v>262</v>
      </c>
      <c r="E284" s="151">
        <v>207</v>
      </c>
      <c r="F284" s="151">
        <v>184</v>
      </c>
      <c r="G284" s="151">
        <v>106</v>
      </c>
      <c r="H284" s="151">
        <v>-78</v>
      </c>
      <c r="I284" s="152">
        <v>-42.391304347826086</v>
      </c>
      <c r="J284" s="142"/>
      <c r="K284" s="159" t="s">
        <v>94</v>
      </c>
      <c r="L284" s="150">
        <v>200</v>
      </c>
      <c r="M284" s="151">
        <v>177</v>
      </c>
      <c r="N284" s="151">
        <v>140</v>
      </c>
      <c r="O284" s="151">
        <v>100</v>
      </c>
      <c r="P284" s="151">
        <v>63</v>
      </c>
      <c r="Q284" s="151">
        <v>-37</v>
      </c>
      <c r="R284" s="152">
        <v>-37</v>
      </c>
      <c r="S284" s="152"/>
    </row>
    <row r="285" spans="1:19" s="145" customFormat="1" ht="14.45" customHeight="1">
      <c r="A285" s="160"/>
      <c r="B285" s="142" t="s">
        <v>95</v>
      </c>
      <c r="C285" s="150">
        <v>247</v>
      </c>
      <c r="D285" s="151">
        <v>246</v>
      </c>
      <c r="E285" s="151">
        <v>249</v>
      </c>
      <c r="F285" s="151">
        <v>171</v>
      </c>
      <c r="G285" s="151">
        <v>145</v>
      </c>
      <c r="H285" s="151">
        <v>-26</v>
      </c>
      <c r="I285" s="152">
        <v>-15.204678362573098</v>
      </c>
      <c r="J285" s="142"/>
      <c r="K285" s="159" t="s">
        <v>95</v>
      </c>
      <c r="L285" s="150">
        <v>248</v>
      </c>
      <c r="M285" s="151">
        <v>208</v>
      </c>
      <c r="N285" s="151">
        <v>192</v>
      </c>
      <c r="O285" s="151">
        <v>157</v>
      </c>
      <c r="P285" s="151">
        <v>109</v>
      </c>
      <c r="Q285" s="151">
        <v>-48</v>
      </c>
      <c r="R285" s="152">
        <v>-30.573248407643312</v>
      </c>
      <c r="S285" s="152"/>
    </row>
    <row r="286" spans="1:19" s="145" customFormat="1" ht="14.45" customHeight="1">
      <c r="A286" s="160"/>
      <c r="B286" s="142" t="s">
        <v>96</v>
      </c>
      <c r="C286" s="150">
        <v>281</v>
      </c>
      <c r="D286" s="151">
        <v>264</v>
      </c>
      <c r="E286" s="151">
        <v>238</v>
      </c>
      <c r="F286" s="151">
        <v>228</v>
      </c>
      <c r="G286" s="151">
        <v>155</v>
      </c>
      <c r="H286" s="151">
        <v>-73</v>
      </c>
      <c r="I286" s="152">
        <v>-32.017543859649123</v>
      </c>
      <c r="J286" s="142"/>
      <c r="K286" s="159" t="s">
        <v>96</v>
      </c>
      <c r="L286" s="150">
        <v>282</v>
      </c>
      <c r="M286" s="151">
        <v>245</v>
      </c>
      <c r="N286" s="151">
        <v>216</v>
      </c>
      <c r="O286" s="151">
        <v>212</v>
      </c>
      <c r="P286" s="151">
        <v>165</v>
      </c>
      <c r="Q286" s="151">
        <v>-47</v>
      </c>
      <c r="R286" s="152">
        <v>-22.169811320754718</v>
      </c>
      <c r="S286" s="152"/>
    </row>
    <row r="287" spans="1:19" s="145" customFormat="1" ht="14.45" customHeight="1">
      <c r="A287" s="160"/>
      <c r="B287" s="142" t="s">
        <v>97</v>
      </c>
      <c r="C287" s="150">
        <v>428</v>
      </c>
      <c r="D287" s="151">
        <v>265</v>
      </c>
      <c r="E287" s="151">
        <v>264</v>
      </c>
      <c r="F287" s="151">
        <v>226</v>
      </c>
      <c r="G287" s="151">
        <v>192</v>
      </c>
      <c r="H287" s="151">
        <v>-34</v>
      </c>
      <c r="I287" s="152">
        <v>-15.044247787610621</v>
      </c>
      <c r="J287" s="142"/>
      <c r="K287" s="159" t="s">
        <v>97</v>
      </c>
      <c r="L287" s="150">
        <v>298</v>
      </c>
      <c r="M287" s="151">
        <v>273</v>
      </c>
      <c r="N287" s="151">
        <v>234</v>
      </c>
      <c r="O287" s="151">
        <v>213</v>
      </c>
      <c r="P287" s="151">
        <v>194</v>
      </c>
      <c r="Q287" s="151">
        <v>-19</v>
      </c>
      <c r="R287" s="152">
        <v>-8.92018779342723</v>
      </c>
      <c r="S287" s="152"/>
    </row>
    <row r="288" spans="1:19" s="145" customFormat="1" ht="14.45" customHeight="1">
      <c r="A288" s="160"/>
      <c r="B288" s="142" t="s">
        <v>98</v>
      </c>
      <c r="C288" s="150">
        <v>475</v>
      </c>
      <c r="D288" s="151">
        <v>345</v>
      </c>
      <c r="E288" s="151">
        <v>242</v>
      </c>
      <c r="F288" s="151">
        <v>212</v>
      </c>
      <c r="G288" s="151">
        <v>132</v>
      </c>
      <c r="H288" s="151">
        <v>-80</v>
      </c>
      <c r="I288" s="152">
        <v>-37.735849056603776</v>
      </c>
      <c r="J288" s="142"/>
      <c r="K288" s="159" t="s">
        <v>98</v>
      </c>
      <c r="L288" s="150">
        <v>276</v>
      </c>
      <c r="M288" s="151">
        <v>232</v>
      </c>
      <c r="N288" s="151">
        <v>162</v>
      </c>
      <c r="O288" s="151">
        <v>142</v>
      </c>
      <c r="P288" s="151">
        <v>136</v>
      </c>
      <c r="Q288" s="151">
        <v>-6</v>
      </c>
      <c r="R288" s="152">
        <v>-4.225352112676056</v>
      </c>
      <c r="S288" s="152"/>
    </row>
    <row r="289" spans="1:19" s="145" customFormat="1" ht="14.45" customHeight="1">
      <c r="A289" s="160"/>
      <c r="B289" s="142" t="s">
        <v>99</v>
      </c>
      <c r="C289" s="150">
        <v>595</v>
      </c>
      <c r="D289" s="151">
        <v>438</v>
      </c>
      <c r="E289" s="151">
        <v>284</v>
      </c>
      <c r="F289" s="151">
        <v>210</v>
      </c>
      <c r="G289" s="151">
        <v>127</v>
      </c>
      <c r="H289" s="151">
        <v>-83</v>
      </c>
      <c r="I289" s="152">
        <v>-39.523809523809526</v>
      </c>
      <c r="J289" s="142"/>
      <c r="K289" s="159" t="s">
        <v>99</v>
      </c>
      <c r="L289" s="150">
        <v>312</v>
      </c>
      <c r="M289" s="151">
        <v>231</v>
      </c>
      <c r="N289" s="151">
        <v>154</v>
      </c>
      <c r="O289" s="151">
        <v>112</v>
      </c>
      <c r="P289" s="151">
        <v>79</v>
      </c>
      <c r="Q289" s="151">
        <v>-33</v>
      </c>
      <c r="R289" s="152">
        <v>-29.464285714285715</v>
      </c>
      <c r="S289" s="152"/>
    </row>
    <row r="290" spans="1:19" s="145" customFormat="1" ht="14.45" customHeight="1">
      <c r="A290" s="160"/>
      <c r="B290" s="142" t="s">
        <v>100</v>
      </c>
      <c r="C290" s="150">
        <v>453</v>
      </c>
      <c r="D290" s="151">
        <v>466</v>
      </c>
      <c r="E290" s="151">
        <v>364</v>
      </c>
      <c r="F290" s="151">
        <v>273</v>
      </c>
      <c r="G290" s="151">
        <v>161</v>
      </c>
      <c r="H290" s="151">
        <v>-112</v>
      </c>
      <c r="I290" s="152">
        <v>-41.025641025641022</v>
      </c>
      <c r="J290" s="142"/>
      <c r="K290" s="159" t="s">
        <v>100</v>
      </c>
      <c r="L290" s="150">
        <v>305</v>
      </c>
      <c r="M290" s="151">
        <v>295</v>
      </c>
      <c r="N290" s="151">
        <v>216</v>
      </c>
      <c r="O290" s="151">
        <v>137</v>
      </c>
      <c r="P290" s="151">
        <v>96</v>
      </c>
      <c r="Q290" s="151">
        <v>-41</v>
      </c>
      <c r="R290" s="152">
        <v>-29.927007299270077</v>
      </c>
      <c r="S290" s="152"/>
    </row>
    <row r="291" spans="1:19" s="145" customFormat="1" ht="14.45" customHeight="1">
      <c r="A291" s="160"/>
      <c r="B291" s="142" t="s">
        <v>118</v>
      </c>
      <c r="C291" s="150">
        <v>424</v>
      </c>
      <c r="D291" s="151">
        <v>411</v>
      </c>
      <c r="E291" s="151">
        <v>419</v>
      </c>
      <c r="F291" s="151">
        <v>302</v>
      </c>
      <c r="G291" s="151">
        <v>217</v>
      </c>
      <c r="H291" s="151">
        <v>-85</v>
      </c>
      <c r="I291" s="152">
        <v>-28.14569536423841</v>
      </c>
      <c r="J291" s="142"/>
      <c r="K291" s="159" t="s">
        <v>118</v>
      </c>
      <c r="L291" s="150">
        <v>347</v>
      </c>
      <c r="M291" s="151">
        <v>297</v>
      </c>
      <c r="N291" s="151">
        <v>267</v>
      </c>
      <c r="O291" s="151">
        <v>211</v>
      </c>
      <c r="P291" s="151">
        <v>124</v>
      </c>
      <c r="Q291" s="151">
        <v>-87</v>
      </c>
      <c r="R291" s="152">
        <v>-41.232227488151658</v>
      </c>
      <c r="S291" s="152"/>
    </row>
    <row r="292" spans="1:19" s="139" customFormat="1" ht="14.45" customHeight="1">
      <c r="A292" s="160"/>
      <c r="B292" s="142" t="s">
        <v>101</v>
      </c>
      <c r="C292" s="150">
        <v>375</v>
      </c>
      <c r="D292" s="151">
        <v>404</v>
      </c>
      <c r="E292" s="151">
        <v>370</v>
      </c>
      <c r="F292" s="151">
        <v>396</v>
      </c>
      <c r="G292" s="151">
        <v>269</v>
      </c>
      <c r="H292" s="151">
        <v>-127</v>
      </c>
      <c r="I292" s="152">
        <v>-32.070707070707073</v>
      </c>
      <c r="J292" s="142"/>
      <c r="K292" s="159" t="s">
        <v>101</v>
      </c>
      <c r="L292" s="150">
        <v>296</v>
      </c>
      <c r="M292" s="151">
        <v>340</v>
      </c>
      <c r="N292" s="151">
        <v>304</v>
      </c>
      <c r="O292" s="151">
        <v>270</v>
      </c>
      <c r="P292" s="151">
        <v>211</v>
      </c>
      <c r="Q292" s="151">
        <v>-59</v>
      </c>
      <c r="R292" s="152">
        <v>-21.851851851851851</v>
      </c>
      <c r="S292" s="152"/>
    </row>
    <row r="293" spans="1:19" s="145" customFormat="1" ht="14.45" customHeight="1">
      <c r="A293" s="160"/>
      <c r="B293" s="142" t="s">
        <v>102</v>
      </c>
      <c r="C293" s="150">
        <v>617</v>
      </c>
      <c r="D293" s="151">
        <v>364</v>
      </c>
      <c r="E293" s="151">
        <v>418</v>
      </c>
      <c r="F293" s="151">
        <v>351</v>
      </c>
      <c r="G293" s="151">
        <v>365</v>
      </c>
      <c r="H293" s="151">
        <v>14</v>
      </c>
      <c r="I293" s="152">
        <v>3.9886039886039883</v>
      </c>
      <c r="J293" s="142"/>
      <c r="K293" s="159" t="s">
        <v>102</v>
      </c>
      <c r="L293" s="150">
        <v>373</v>
      </c>
      <c r="M293" s="151">
        <v>291</v>
      </c>
      <c r="N293" s="151">
        <v>327</v>
      </c>
      <c r="O293" s="151">
        <v>299</v>
      </c>
      <c r="P293" s="151">
        <v>276</v>
      </c>
      <c r="Q293" s="151">
        <v>-23</v>
      </c>
      <c r="R293" s="152">
        <v>-7.6923076923076925</v>
      </c>
      <c r="S293" s="152"/>
    </row>
    <row r="294" spans="1:19" s="145" customFormat="1" ht="14.45" customHeight="1">
      <c r="A294" s="160"/>
      <c r="B294" s="142" t="s">
        <v>103</v>
      </c>
      <c r="C294" s="150">
        <v>785</v>
      </c>
      <c r="D294" s="151">
        <v>609</v>
      </c>
      <c r="E294" s="151">
        <v>365</v>
      </c>
      <c r="F294" s="151">
        <v>385</v>
      </c>
      <c r="G294" s="151">
        <v>322</v>
      </c>
      <c r="H294" s="151">
        <v>-63</v>
      </c>
      <c r="I294" s="152">
        <v>-16.363636363636363</v>
      </c>
      <c r="J294" s="142"/>
      <c r="K294" s="159" t="s">
        <v>103</v>
      </c>
      <c r="L294" s="150">
        <v>474</v>
      </c>
      <c r="M294" s="151">
        <v>378</v>
      </c>
      <c r="N294" s="151">
        <v>267</v>
      </c>
      <c r="O294" s="151">
        <v>308</v>
      </c>
      <c r="P294" s="151">
        <v>283</v>
      </c>
      <c r="Q294" s="151">
        <v>-25</v>
      </c>
      <c r="R294" s="152">
        <v>-8.1168831168831161</v>
      </c>
      <c r="S294" s="152"/>
    </row>
    <row r="295" spans="1:19" s="145" customFormat="1" ht="14.45" customHeight="1">
      <c r="A295" s="160"/>
      <c r="B295" s="142" t="s">
        <v>104</v>
      </c>
      <c r="C295" s="150">
        <v>663</v>
      </c>
      <c r="D295" s="151">
        <v>728</v>
      </c>
      <c r="E295" s="151">
        <v>593</v>
      </c>
      <c r="F295" s="151">
        <v>348</v>
      </c>
      <c r="G295" s="151">
        <v>348</v>
      </c>
      <c r="H295" s="151">
        <v>0</v>
      </c>
      <c r="I295" s="152">
        <v>0</v>
      </c>
      <c r="J295" s="142"/>
      <c r="K295" s="159" t="s">
        <v>104</v>
      </c>
      <c r="L295" s="150">
        <v>378</v>
      </c>
      <c r="M295" s="151">
        <v>454</v>
      </c>
      <c r="N295" s="151">
        <v>346</v>
      </c>
      <c r="O295" s="151">
        <v>262</v>
      </c>
      <c r="P295" s="151">
        <v>290</v>
      </c>
      <c r="Q295" s="151">
        <v>28</v>
      </c>
      <c r="R295" s="152">
        <v>10.687022900763358</v>
      </c>
      <c r="S295" s="152"/>
    </row>
    <row r="296" spans="1:19" s="153" customFormat="1" ht="14.45" customHeight="1">
      <c r="A296" s="160"/>
      <c r="B296" s="142" t="s">
        <v>105</v>
      </c>
      <c r="C296" s="150">
        <v>663</v>
      </c>
      <c r="D296" s="151">
        <v>644</v>
      </c>
      <c r="E296" s="151">
        <v>718</v>
      </c>
      <c r="F296" s="151">
        <v>549</v>
      </c>
      <c r="G296" s="151">
        <v>316</v>
      </c>
      <c r="H296" s="151">
        <v>-233</v>
      </c>
      <c r="I296" s="152">
        <v>-42.440801457194901</v>
      </c>
      <c r="J296" s="142"/>
      <c r="K296" s="159" t="s">
        <v>105</v>
      </c>
      <c r="L296" s="150">
        <v>321</v>
      </c>
      <c r="M296" s="151">
        <v>363</v>
      </c>
      <c r="N296" s="151">
        <v>449</v>
      </c>
      <c r="O296" s="151">
        <v>346</v>
      </c>
      <c r="P296" s="151">
        <v>257</v>
      </c>
      <c r="Q296" s="151">
        <v>-89</v>
      </c>
      <c r="R296" s="152">
        <v>-25.722543352601157</v>
      </c>
      <c r="S296" s="152"/>
    </row>
    <row r="297" spans="1:19" s="145" customFormat="1" ht="14.45" customHeight="1">
      <c r="A297" s="160"/>
      <c r="B297" s="142" t="s">
        <v>106</v>
      </c>
      <c r="C297" s="150">
        <v>649</v>
      </c>
      <c r="D297" s="151">
        <v>622</v>
      </c>
      <c r="E297" s="151">
        <v>601</v>
      </c>
      <c r="F297" s="151">
        <v>675</v>
      </c>
      <c r="G297" s="151">
        <v>529</v>
      </c>
      <c r="H297" s="151">
        <v>-146</v>
      </c>
      <c r="I297" s="152">
        <v>-21.62962962962963</v>
      </c>
      <c r="J297" s="142"/>
      <c r="K297" s="159" t="s">
        <v>106</v>
      </c>
      <c r="L297" s="150">
        <v>285</v>
      </c>
      <c r="M297" s="151">
        <v>315</v>
      </c>
      <c r="N297" s="151">
        <v>356</v>
      </c>
      <c r="O297" s="151">
        <v>427</v>
      </c>
      <c r="P297" s="151">
        <v>343</v>
      </c>
      <c r="Q297" s="151">
        <v>-84</v>
      </c>
      <c r="R297" s="152">
        <v>-19.672131147540984</v>
      </c>
      <c r="S297" s="152"/>
    </row>
    <row r="298" spans="1:19" s="145" customFormat="1" ht="14.45" customHeight="1">
      <c r="A298" s="160"/>
      <c r="B298" s="142" t="s">
        <v>107</v>
      </c>
      <c r="C298" s="150">
        <v>542</v>
      </c>
      <c r="D298" s="151">
        <v>580</v>
      </c>
      <c r="E298" s="151">
        <v>557</v>
      </c>
      <c r="F298" s="151">
        <v>545</v>
      </c>
      <c r="G298" s="151">
        <v>599</v>
      </c>
      <c r="H298" s="151">
        <v>54</v>
      </c>
      <c r="I298" s="152">
        <v>9.9082568807339459</v>
      </c>
      <c r="J298" s="142"/>
      <c r="K298" s="159" t="s">
        <v>107</v>
      </c>
      <c r="L298" s="150">
        <v>205</v>
      </c>
      <c r="M298" s="151">
        <v>255</v>
      </c>
      <c r="N298" s="151">
        <v>295</v>
      </c>
      <c r="O298" s="151">
        <v>329</v>
      </c>
      <c r="P298" s="151">
        <v>381</v>
      </c>
      <c r="Q298" s="151">
        <v>52</v>
      </c>
      <c r="R298" s="152">
        <v>15.805471124620061</v>
      </c>
      <c r="S298" s="152"/>
    </row>
    <row r="299" spans="1:19" s="145" customFormat="1" ht="14.45" customHeight="1">
      <c r="A299" s="160"/>
      <c r="B299" s="142" t="s">
        <v>108</v>
      </c>
      <c r="C299" s="150">
        <v>429</v>
      </c>
      <c r="D299" s="151">
        <v>492</v>
      </c>
      <c r="E299" s="151">
        <v>497</v>
      </c>
      <c r="F299" s="151">
        <v>484</v>
      </c>
      <c r="G299" s="151">
        <v>497</v>
      </c>
      <c r="H299" s="151">
        <v>13</v>
      </c>
      <c r="I299" s="152">
        <v>2.6859504132231407</v>
      </c>
      <c r="J299" s="142"/>
      <c r="K299" s="159" t="s">
        <v>108</v>
      </c>
      <c r="L299" s="150">
        <v>136</v>
      </c>
      <c r="M299" s="151">
        <v>190</v>
      </c>
      <c r="N299" s="151">
        <v>217</v>
      </c>
      <c r="O299" s="151">
        <v>263</v>
      </c>
      <c r="P299" s="151">
        <v>279</v>
      </c>
      <c r="Q299" s="151">
        <v>16</v>
      </c>
      <c r="R299" s="152">
        <v>6.083650190114068</v>
      </c>
      <c r="S299" s="152"/>
    </row>
    <row r="300" spans="1:19" s="145" customFormat="1" ht="14.45" customHeight="1">
      <c r="A300" s="160"/>
      <c r="B300" s="142" t="s">
        <v>109</v>
      </c>
      <c r="C300" s="150">
        <v>250</v>
      </c>
      <c r="D300" s="151">
        <v>366</v>
      </c>
      <c r="E300" s="151">
        <v>379</v>
      </c>
      <c r="F300" s="151">
        <v>363</v>
      </c>
      <c r="G300" s="151">
        <v>386</v>
      </c>
      <c r="H300" s="151">
        <v>23</v>
      </c>
      <c r="I300" s="152">
        <v>6.336088154269973</v>
      </c>
      <c r="J300" s="142"/>
      <c r="K300" s="159" t="s">
        <v>109</v>
      </c>
      <c r="L300" s="150">
        <v>81</v>
      </c>
      <c r="M300" s="151">
        <v>116</v>
      </c>
      <c r="N300" s="151">
        <v>152</v>
      </c>
      <c r="O300" s="151">
        <v>165</v>
      </c>
      <c r="P300" s="151">
        <v>223</v>
      </c>
      <c r="Q300" s="151">
        <v>58</v>
      </c>
      <c r="R300" s="152">
        <v>35.151515151515149</v>
      </c>
      <c r="S300" s="152"/>
    </row>
    <row r="301" spans="1:19" s="145" customFormat="1" ht="14.45" customHeight="1">
      <c r="A301" s="160"/>
      <c r="B301" s="142" t="s">
        <v>110</v>
      </c>
      <c r="C301" s="150">
        <v>192</v>
      </c>
      <c r="D301" s="151">
        <v>307</v>
      </c>
      <c r="E301" s="151">
        <v>362</v>
      </c>
      <c r="F301" s="151">
        <v>403</v>
      </c>
      <c r="G301" s="151">
        <v>450</v>
      </c>
      <c r="H301" s="151">
        <v>47</v>
      </c>
      <c r="I301" s="152">
        <v>11.662531017369728</v>
      </c>
      <c r="J301" s="142"/>
      <c r="K301" s="159" t="s">
        <v>110</v>
      </c>
      <c r="L301" s="150">
        <v>40</v>
      </c>
      <c r="M301" s="151">
        <v>81</v>
      </c>
      <c r="N301" s="151">
        <v>115</v>
      </c>
      <c r="O301" s="151">
        <v>164</v>
      </c>
      <c r="P301" s="151">
        <v>167</v>
      </c>
      <c r="Q301" s="151">
        <v>3</v>
      </c>
      <c r="R301" s="152">
        <v>1.8292682926829267</v>
      </c>
      <c r="S301" s="152"/>
    </row>
    <row r="302" spans="1:19" s="145" customFormat="1" ht="14.45" customHeight="1">
      <c r="A302" s="160"/>
      <c r="B302" s="423"/>
      <c r="C302" s="427"/>
      <c r="D302" s="422"/>
      <c r="E302" s="422"/>
      <c r="F302" s="422"/>
      <c r="G302" s="422"/>
      <c r="H302" s="151"/>
      <c r="I302" s="152"/>
      <c r="J302" s="160"/>
      <c r="K302" s="423"/>
      <c r="L302" s="421"/>
      <c r="M302" s="422"/>
      <c r="N302" s="422"/>
      <c r="O302" s="422"/>
      <c r="P302" s="422"/>
      <c r="Q302" s="151"/>
      <c r="R302" s="152"/>
      <c r="S302" s="160"/>
    </row>
    <row r="303" spans="1:19" s="145" customFormat="1" ht="14.45" customHeight="1">
      <c r="A303" s="160"/>
      <c r="B303" s="142"/>
      <c r="C303" s="324"/>
      <c r="D303" s="151"/>
      <c r="E303" s="151"/>
      <c r="F303" s="151"/>
      <c r="G303" s="151"/>
      <c r="H303" s="151"/>
      <c r="I303" s="152"/>
      <c r="J303" s="160"/>
      <c r="K303" s="142"/>
      <c r="L303" s="151"/>
      <c r="M303" s="151"/>
      <c r="N303" s="151"/>
      <c r="O303" s="151"/>
      <c r="P303" s="151"/>
      <c r="Q303" s="151"/>
      <c r="R303" s="152"/>
      <c r="S303" s="160"/>
    </row>
    <row r="304" spans="1:19" s="145" customFormat="1" ht="14.45" customHeight="1">
      <c r="A304" s="160"/>
      <c r="B304" s="160"/>
      <c r="C304" s="160"/>
      <c r="D304" s="160"/>
      <c r="E304" s="160"/>
      <c r="F304" s="160"/>
      <c r="G304" s="161"/>
      <c r="H304" s="160"/>
      <c r="I304" s="160"/>
      <c r="J304" s="160"/>
      <c r="K304" s="160"/>
      <c r="L304" s="160"/>
      <c r="M304" s="160"/>
      <c r="N304" s="160"/>
      <c r="O304" s="160"/>
      <c r="P304" s="161"/>
      <c r="Q304" s="160"/>
      <c r="R304" s="160"/>
      <c r="S304" s="160"/>
    </row>
    <row r="305" spans="1:19" s="145" customFormat="1" ht="14.45" customHeight="1">
      <c r="A305" s="138"/>
      <c r="B305" s="138" t="s">
        <v>626</v>
      </c>
      <c r="C305" s="138"/>
      <c r="D305" s="138"/>
      <c r="E305" s="138"/>
      <c r="F305" s="138"/>
      <c r="G305" s="138"/>
      <c r="H305" s="138"/>
      <c r="I305" s="138"/>
      <c r="J305" s="138"/>
      <c r="K305" s="138" t="s">
        <v>627</v>
      </c>
      <c r="L305" s="138"/>
      <c r="M305" s="138"/>
      <c r="N305" s="138"/>
      <c r="O305" s="138"/>
      <c r="P305" s="138"/>
      <c r="Q305" s="138"/>
      <c r="R305" s="138"/>
      <c r="S305" s="138"/>
    </row>
    <row r="306" spans="1:19" s="145" customFormat="1" ht="14.45" customHeight="1">
      <c r="A306" s="160"/>
      <c r="B306" s="491" t="s">
        <v>335</v>
      </c>
      <c r="C306" s="140"/>
      <c r="D306" s="140"/>
      <c r="E306" s="140"/>
      <c r="F306" s="140"/>
      <c r="G306" s="143"/>
      <c r="H306" s="141"/>
      <c r="I306" s="141"/>
      <c r="J306" s="142"/>
      <c r="K306" s="491" t="s">
        <v>335</v>
      </c>
      <c r="L306" s="140"/>
      <c r="M306" s="140"/>
      <c r="N306" s="140"/>
      <c r="O306" s="140"/>
      <c r="P306" s="143"/>
      <c r="Q306" s="141"/>
      <c r="R306" s="141"/>
      <c r="S306" s="144"/>
    </row>
    <row r="307" spans="1:19" s="145" customFormat="1" ht="14.45" customHeight="1">
      <c r="A307" s="160"/>
      <c r="B307" s="492"/>
      <c r="C307" s="146" t="s">
        <v>151</v>
      </c>
      <c r="D307" s="146" t="s">
        <v>86</v>
      </c>
      <c r="E307" s="146" t="s">
        <v>87</v>
      </c>
      <c r="F307" s="146" t="s">
        <v>410</v>
      </c>
      <c r="G307" s="146" t="s">
        <v>739</v>
      </c>
      <c r="H307" s="81" t="s">
        <v>509</v>
      </c>
      <c r="I307" s="147" t="s">
        <v>807</v>
      </c>
      <c r="J307" s="142"/>
      <c r="K307" s="492"/>
      <c r="L307" s="146" t="s">
        <v>151</v>
      </c>
      <c r="M307" s="146" t="s">
        <v>86</v>
      </c>
      <c r="N307" s="146" t="s">
        <v>87</v>
      </c>
      <c r="O307" s="146" t="s">
        <v>410</v>
      </c>
      <c r="P307" s="146" t="s">
        <v>739</v>
      </c>
      <c r="Q307" s="81" t="s">
        <v>509</v>
      </c>
      <c r="R307" s="147" t="s">
        <v>807</v>
      </c>
      <c r="S307" s="144"/>
    </row>
    <row r="308" spans="1:19" s="145" customFormat="1" ht="14.45" customHeight="1">
      <c r="A308" s="160"/>
      <c r="B308" s="493"/>
      <c r="C308" s="148"/>
      <c r="D308" s="148"/>
      <c r="E308" s="148"/>
      <c r="F308" s="148"/>
      <c r="G308" s="148"/>
      <c r="H308" s="149" t="s">
        <v>88</v>
      </c>
      <c r="I308" s="81" t="s">
        <v>511</v>
      </c>
      <c r="J308" s="142"/>
      <c r="K308" s="493"/>
      <c r="L308" s="148"/>
      <c r="M308" s="148"/>
      <c r="N308" s="148"/>
      <c r="O308" s="148"/>
      <c r="P308" s="148"/>
      <c r="Q308" s="149" t="s">
        <v>88</v>
      </c>
      <c r="R308" s="81" t="s">
        <v>511</v>
      </c>
      <c r="S308" s="144"/>
    </row>
    <row r="309" spans="1:19" s="180" customFormat="1" ht="14.45" customHeight="1">
      <c r="B309" s="188" t="s">
        <v>90</v>
      </c>
      <c r="C309" s="187">
        <v>3838</v>
      </c>
      <c r="D309" s="183">
        <v>3553</v>
      </c>
      <c r="E309" s="183">
        <v>3241</v>
      </c>
      <c r="F309" s="183">
        <v>2848</v>
      </c>
      <c r="G309" s="183">
        <v>2387</v>
      </c>
      <c r="H309" s="182">
        <v>-461</v>
      </c>
      <c r="I309" s="184">
        <v>-16.186797752808989</v>
      </c>
      <c r="J309" s="185"/>
      <c r="K309" s="186" t="s">
        <v>90</v>
      </c>
      <c r="L309" s="187">
        <v>2252</v>
      </c>
      <c r="M309" s="183">
        <v>2198</v>
      </c>
      <c r="N309" s="183">
        <v>2042</v>
      </c>
      <c r="O309" s="183">
        <v>1899</v>
      </c>
      <c r="P309" s="183">
        <v>1712</v>
      </c>
      <c r="Q309" s="182">
        <v>-187</v>
      </c>
      <c r="R309" s="184">
        <v>-9.8472880463401786</v>
      </c>
      <c r="S309" s="184"/>
    </row>
    <row r="310" spans="1:19" s="145" customFormat="1" ht="14.45" customHeight="1">
      <c r="A310" s="160"/>
      <c r="B310" s="420" t="s">
        <v>91</v>
      </c>
      <c r="C310" s="150">
        <v>396</v>
      </c>
      <c r="D310" s="151">
        <v>399</v>
      </c>
      <c r="E310" s="151">
        <v>359</v>
      </c>
      <c r="F310" s="151">
        <v>299</v>
      </c>
      <c r="G310" s="151">
        <v>203</v>
      </c>
      <c r="H310" s="151">
        <v>-96</v>
      </c>
      <c r="I310" s="152">
        <v>-32.107023411371237</v>
      </c>
      <c r="J310" s="142"/>
      <c r="K310" s="154" t="s">
        <v>91</v>
      </c>
      <c r="L310" s="150">
        <v>360</v>
      </c>
      <c r="M310" s="151">
        <v>326</v>
      </c>
      <c r="N310" s="151">
        <v>289</v>
      </c>
      <c r="O310" s="151">
        <v>253</v>
      </c>
      <c r="P310" s="151">
        <v>176</v>
      </c>
      <c r="Q310" s="151">
        <v>-77</v>
      </c>
      <c r="R310" s="152">
        <v>-30.434782608695656</v>
      </c>
      <c r="S310" s="152"/>
    </row>
    <row r="311" spans="1:19" s="145" customFormat="1" ht="14.45" customHeight="1">
      <c r="A311" s="160"/>
      <c r="B311" s="420" t="s">
        <v>92</v>
      </c>
      <c r="C311" s="150">
        <v>2600</v>
      </c>
      <c r="D311" s="151">
        <v>2224</v>
      </c>
      <c r="E311" s="151">
        <v>1938</v>
      </c>
      <c r="F311" s="151">
        <v>1565</v>
      </c>
      <c r="G311" s="151">
        <v>1193</v>
      </c>
      <c r="H311" s="151">
        <v>-372</v>
      </c>
      <c r="I311" s="152">
        <v>-23.769968051118212</v>
      </c>
      <c r="J311" s="142"/>
      <c r="K311" s="154" t="s">
        <v>92</v>
      </c>
      <c r="L311" s="150">
        <v>1568</v>
      </c>
      <c r="M311" s="151">
        <v>1476</v>
      </c>
      <c r="N311" s="151">
        <v>1276</v>
      </c>
      <c r="O311" s="151">
        <v>1064</v>
      </c>
      <c r="P311" s="151">
        <v>939</v>
      </c>
      <c r="Q311" s="151">
        <v>-125</v>
      </c>
      <c r="R311" s="152">
        <v>-11.74812030075188</v>
      </c>
      <c r="S311" s="152"/>
    </row>
    <row r="312" spans="1:19" s="145" customFormat="1" ht="14.45" customHeight="1">
      <c r="A312" s="160"/>
      <c r="B312" s="420" t="s">
        <v>93</v>
      </c>
      <c r="C312" s="150">
        <v>842</v>
      </c>
      <c r="D312" s="151">
        <v>930</v>
      </c>
      <c r="E312" s="151">
        <v>943</v>
      </c>
      <c r="F312" s="151">
        <v>980</v>
      </c>
      <c r="G312" s="151">
        <v>981</v>
      </c>
      <c r="H312" s="151">
        <v>1</v>
      </c>
      <c r="I312" s="152">
        <v>0.10204081632653061</v>
      </c>
      <c r="J312" s="142"/>
      <c r="K312" s="154" t="s">
        <v>93</v>
      </c>
      <c r="L312" s="150">
        <v>324</v>
      </c>
      <c r="M312" s="151">
        <v>396</v>
      </c>
      <c r="N312" s="151">
        <v>477</v>
      </c>
      <c r="O312" s="151">
        <v>582</v>
      </c>
      <c r="P312" s="151">
        <v>593</v>
      </c>
      <c r="Q312" s="151">
        <v>11</v>
      </c>
      <c r="R312" s="152">
        <v>1.8900343642611683</v>
      </c>
      <c r="S312" s="152"/>
    </row>
    <row r="313" spans="1:19" s="145" customFormat="1" ht="14.45" customHeight="1">
      <c r="A313" s="160"/>
      <c r="B313" s="142"/>
      <c r="C313" s="150"/>
      <c r="D313" s="157"/>
      <c r="E313" s="157"/>
      <c r="F313" s="157"/>
      <c r="G313" s="157"/>
      <c r="H313" s="157"/>
      <c r="I313" s="158"/>
      <c r="J313" s="142"/>
      <c r="K313" s="159"/>
      <c r="L313" s="150"/>
      <c r="M313" s="157"/>
      <c r="N313" s="157"/>
      <c r="O313" s="157"/>
      <c r="P313" s="157"/>
      <c r="Q313" s="157"/>
      <c r="R313" s="158"/>
      <c r="S313" s="158"/>
    </row>
    <row r="314" spans="1:19" s="145" customFormat="1" ht="14.45" customHeight="1">
      <c r="A314" s="160"/>
      <c r="B314" s="142" t="s">
        <v>94</v>
      </c>
      <c r="C314" s="150">
        <v>132</v>
      </c>
      <c r="D314" s="151">
        <v>134</v>
      </c>
      <c r="E314" s="151">
        <v>101</v>
      </c>
      <c r="F314" s="151">
        <v>97</v>
      </c>
      <c r="G314" s="151">
        <v>52</v>
      </c>
      <c r="H314" s="151">
        <v>-45</v>
      </c>
      <c r="I314" s="152">
        <v>-46.391752577319586</v>
      </c>
      <c r="J314" s="142"/>
      <c r="K314" s="159" t="s">
        <v>94</v>
      </c>
      <c r="L314" s="150">
        <v>93</v>
      </c>
      <c r="M314" s="151">
        <v>99</v>
      </c>
      <c r="N314" s="151">
        <v>77</v>
      </c>
      <c r="O314" s="151">
        <v>54</v>
      </c>
      <c r="P314" s="151">
        <v>39</v>
      </c>
      <c r="Q314" s="151">
        <v>-15</v>
      </c>
      <c r="R314" s="152">
        <v>-27.777777777777779</v>
      </c>
      <c r="S314" s="152"/>
    </row>
    <row r="315" spans="1:19" s="145" customFormat="1" ht="14.45" customHeight="1">
      <c r="A315" s="160"/>
      <c r="B315" s="142" t="s">
        <v>95</v>
      </c>
      <c r="C315" s="150">
        <v>121</v>
      </c>
      <c r="D315" s="151">
        <v>145</v>
      </c>
      <c r="E315" s="151">
        <v>125</v>
      </c>
      <c r="F315" s="151">
        <v>85</v>
      </c>
      <c r="G315" s="151">
        <v>73</v>
      </c>
      <c r="H315" s="151">
        <v>-12</v>
      </c>
      <c r="I315" s="152">
        <v>-14.117647058823529</v>
      </c>
      <c r="J315" s="142"/>
      <c r="K315" s="159" t="s">
        <v>95</v>
      </c>
      <c r="L315" s="150">
        <v>121</v>
      </c>
      <c r="M315" s="151">
        <v>102</v>
      </c>
      <c r="N315" s="151">
        <v>107</v>
      </c>
      <c r="O315" s="151">
        <v>84</v>
      </c>
      <c r="P315" s="151">
        <v>53</v>
      </c>
      <c r="Q315" s="151">
        <v>-31</v>
      </c>
      <c r="R315" s="152">
        <v>-36.904761904761905</v>
      </c>
      <c r="S315" s="152"/>
    </row>
    <row r="316" spans="1:19" s="145" customFormat="1" ht="14.45" customHeight="1">
      <c r="A316" s="160"/>
      <c r="B316" s="142" t="s">
        <v>96</v>
      </c>
      <c r="C316" s="150">
        <v>143</v>
      </c>
      <c r="D316" s="151">
        <v>120</v>
      </c>
      <c r="E316" s="151">
        <v>133</v>
      </c>
      <c r="F316" s="151">
        <v>117</v>
      </c>
      <c r="G316" s="151">
        <v>78</v>
      </c>
      <c r="H316" s="151">
        <v>-39</v>
      </c>
      <c r="I316" s="152">
        <v>-33.333333333333329</v>
      </c>
      <c r="J316" s="142"/>
      <c r="K316" s="159" t="s">
        <v>96</v>
      </c>
      <c r="L316" s="150">
        <v>146</v>
      </c>
      <c r="M316" s="151">
        <v>125</v>
      </c>
      <c r="N316" s="151">
        <v>105</v>
      </c>
      <c r="O316" s="151">
        <v>115</v>
      </c>
      <c r="P316" s="151">
        <v>84</v>
      </c>
      <c r="Q316" s="151">
        <v>-31</v>
      </c>
      <c r="R316" s="152">
        <v>-26.956521739130434</v>
      </c>
      <c r="S316" s="152"/>
    </row>
    <row r="317" spans="1:19" s="145" customFormat="1" ht="14.45" customHeight="1">
      <c r="A317" s="160"/>
      <c r="B317" s="142" t="s">
        <v>97</v>
      </c>
      <c r="C317" s="150">
        <v>206</v>
      </c>
      <c r="D317" s="151">
        <v>129</v>
      </c>
      <c r="E317" s="151">
        <v>123</v>
      </c>
      <c r="F317" s="151">
        <v>118</v>
      </c>
      <c r="G317" s="151">
        <v>94</v>
      </c>
      <c r="H317" s="151">
        <v>-24</v>
      </c>
      <c r="I317" s="152">
        <v>-20.33898305084746</v>
      </c>
      <c r="J317" s="142"/>
      <c r="K317" s="159" t="s">
        <v>97</v>
      </c>
      <c r="L317" s="150">
        <v>142</v>
      </c>
      <c r="M317" s="151">
        <v>138</v>
      </c>
      <c r="N317" s="151">
        <v>121</v>
      </c>
      <c r="O317" s="151">
        <v>96</v>
      </c>
      <c r="P317" s="151">
        <v>103</v>
      </c>
      <c r="Q317" s="151">
        <v>7</v>
      </c>
      <c r="R317" s="152">
        <v>7.291666666666667</v>
      </c>
      <c r="S317" s="152"/>
    </row>
    <row r="318" spans="1:19" s="145" customFormat="1" ht="14.45" customHeight="1">
      <c r="A318" s="160"/>
      <c r="B318" s="142" t="s">
        <v>98</v>
      </c>
      <c r="C318" s="150">
        <v>230</v>
      </c>
      <c r="D318" s="151">
        <v>167</v>
      </c>
      <c r="E318" s="151">
        <v>119</v>
      </c>
      <c r="F318" s="151">
        <v>101</v>
      </c>
      <c r="G318" s="151">
        <v>71</v>
      </c>
      <c r="H318" s="151">
        <v>-30</v>
      </c>
      <c r="I318" s="152">
        <v>-29.702970297029701</v>
      </c>
      <c r="J318" s="142"/>
      <c r="K318" s="159" t="s">
        <v>98</v>
      </c>
      <c r="L318" s="150">
        <v>120</v>
      </c>
      <c r="M318" s="151">
        <v>105</v>
      </c>
      <c r="N318" s="151">
        <v>74</v>
      </c>
      <c r="O318" s="151">
        <v>62</v>
      </c>
      <c r="P318" s="151">
        <v>56</v>
      </c>
      <c r="Q318" s="151">
        <v>-6</v>
      </c>
      <c r="R318" s="152">
        <v>-9.67741935483871</v>
      </c>
      <c r="S318" s="152"/>
    </row>
    <row r="319" spans="1:19" s="145" customFormat="1" ht="14.45" customHeight="1">
      <c r="A319" s="160"/>
      <c r="B319" s="142" t="s">
        <v>99</v>
      </c>
      <c r="C319" s="150">
        <v>301</v>
      </c>
      <c r="D319" s="151">
        <v>216</v>
      </c>
      <c r="E319" s="151">
        <v>136</v>
      </c>
      <c r="F319" s="151">
        <v>99</v>
      </c>
      <c r="G319" s="151">
        <v>64</v>
      </c>
      <c r="H319" s="151">
        <v>-35</v>
      </c>
      <c r="I319" s="152">
        <v>-35.353535353535356</v>
      </c>
      <c r="J319" s="142"/>
      <c r="K319" s="159" t="s">
        <v>99</v>
      </c>
      <c r="L319" s="150">
        <v>145</v>
      </c>
      <c r="M319" s="151">
        <v>108</v>
      </c>
      <c r="N319" s="151">
        <v>70</v>
      </c>
      <c r="O319" s="151">
        <v>53</v>
      </c>
      <c r="P319" s="151">
        <v>43</v>
      </c>
      <c r="Q319" s="151">
        <v>-10</v>
      </c>
      <c r="R319" s="152">
        <v>-18.867924528301888</v>
      </c>
      <c r="S319" s="152"/>
    </row>
    <row r="320" spans="1:19" s="145" customFormat="1" ht="14.45" customHeight="1">
      <c r="A320" s="160"/>
      <c r="B320" s="142" t="s">
        <v>100</v>
      </c>
      <c r="C320" s="150">
        <v>214</v>
      </c>
      <c r="D320" s="151">
        <v>224</v>
      </c>
      <c r="E320" s="151">
        <v>177</v>
      </c>
      <c r="F320" s="151">
        <v>137</v>
      </c>
      <c r="G320" s="151">
        <v>79</v>
      </c>
      <c r="H320" s="151">
        <v>-58</v>
      </c>
      <c r="I320" s="152">
        <v>-42.335766423357661</v>
      </c>
      <c r="J320" s="142"/>
      <c r="K320" s="159" t="s">
        <v>100</v>
      </c>
      <c r="L320" s="150">
        <v>137</v>
      </c>
      <c r="M320" s="151">
        <v>142</v>
      </c>
      <c r="N320" s="151">
        <v>103</v>
      </c>
      <c r="O320" s="151">
        <v>59</v>
      </c>
      <c r="P320" s="151">
        <v>48</v>
      </c>
      <c r="Q320" s="151">
        <v>-11</v>
      </c>
      <c r="R320" s="152">
        <v>-18.64406779661017</v>
      </c>
      <c r="S320" s="152"/>
    </row>
    <row r="321" spans="1:19" s="139" customFormat="1" ht="14.45" customHeight="1">
      <c r="A321" s="160"/>
      <c r="B321" s="142" t="s">
        <v>118</v>
      </c>
      <c r="C321" s="150">
        <v>198</v>
      </c>
      <c r="D321" s="151">
        <v>192</v>
      </c>
      <c r="E321" s="151">
        <v>202</v>
      </c>
      <c r="F321" s="151">
        <v>144</v>
      </c>
      <c r="G321" s="151">
        <v>104</v>
      </c>
      <c r="H321" s="151">
        <v>-40</v>
      </c>
      <c r="I321" s="152">
        <v>-27.777777777777779</v>
      </c>
      <c r="J321" s="142"/>
      <c r="K321" s="159" t="s">
        <v>118</v>
      </c>
      <c r="L321" s="150">
        <v>168</v>
      </c>
      <c r="M321" s="151">
        <v>133</v>
      </c>
      <c r="N321" s="151">
        <v>130</v>
      </c>
      <c r="O321" s="151">
        <v>107</v>
      </c>
      <c r="P321" s="151">
        <v>63</v>
      </c>
      <c r="Q321" s="151">
        <v>-44</v>
      </c>
      <c r="R321" s="152">
        <v>-41.121495327102799</v>
      </c>
      <c r="S321" s="152"/>
    </row>
    <row r="322" spans="1:19" s="145" customFormat="1" ht="14.45" customHeight="1">
      <c r="A322" s="160"/>
      <c r="B322" s="142" t="s">
        <v>101</v>
      </c>
      <c r="C322" s="150">
        <v>169</v>
      </c>
      <c r="D322" s="151">
        <v>186</v>
      </c>
      <c r="E322" s="151">
        <v>177</v>
      </c>
      <c r="F322" s="151">
        <v>196</v>
      </c>
      <c r="G322" s="151">
        <v>131</v>
      </c>
      <c r="H322" s="151">
        <v>-65</v>
      </c>
      <c r="I322" s="152">
        <v>-33.163265306122447</v>
      </c>
      <c r="J322" s="142"/>
      <c r="K322" s="159" t="s">
        <v>101</v>
      </c>
      <c r="L322" s="150">
        <v>144</v>
      </c>
      <c r="M322" s="151">
        <v>164</v>
      </c>
      <c r="N322" s="151">
        <v>136</v>
      </c>
      <c r="O322" s="151">
        <v>125</v>
      </c>
      <c r="P322" s="151">
        <v>108</v>
      </c>
      <c r="Q322" s="151">
        <v>-17</v>
      </c>
      <c r="R322" s="152">
        <v>-13.600000000000001</v>
      </c>
      <c r="S322" s="152"/>
    </row>
    <row r="323" spans="1:19" s="145" customFormat="1" ht="14.45" customHeight="1">
      <c r="A323" s="160"/>
      <c r="B323" s="142" t="s">
        <v>102</v>
      </c>
      <c r="C323" s="150">
        <v>294</v>
      </c>
      <c r="D323" s="151">
        <v>171</v>
      </c>
      <c r="E323" s="151">
        <v>199</v>
      </c>
      <c r="F323" s="151">
        <v>166</v>
      </c>
      <c r="G323" s="151">
        <v>176</v>
      </c>
      <c r="H323" s="151">
        <v>10</v>
      </c>
      <c r="I323" s="152">
        <v>6.024096385542169</v>
      </c>
      <c r="J323" s="142"/>
      <c r="K323" s="159" t="s">
        <v>102</v>
      </c>
      <c r="L323" s="150">
        <v>156</v>
      </c>
      <c r="M323" s="151">
        <v>138</v>
      </c>
      <c r="N323" s="151">
        <v>157</v>
      </c>
      <c r="O323" s="151">
        <v>143</v>
      </c>
      <c r="P323" s="151">
        <v>130</v>
      </c>
      <c r="Q323" s="151">
        <v>-13</v>
      </c>
      <c r="R323" s="152">
        <v>-9.0909090909090917</v>
      </c>
      <c r="S323" s="152"/>
    </row>
    <row r="324" spans="1:19" s="145" customFormat="1" ht="14.45" customHeight="1">
      <c r="A324" s="160"/>
      <c r="B324" s="142" t="s">
        <v>103</v>
      </c>
      <c r="C324" s="150">
        <v>375</v>
      </c>
      <c r="D324" s="151">
        <v>288</v>
      </c>
      <c r="E324" s="151">
        <v>172</v>
      </c>
      <c r="F324" s="151">
        <v>180</v>
      </c>
      <c r="G324" s="151">
        <v>160</v>
      </c>
      <c r="H324" s="151">
        <v>-20</v>
      </c>
      <c r="I324" s="152">
        <v>-11.111111111111111</v>
      </c>
      <c r="J324" s="142"/>
      <c r="K324" s="159" t="s">
        <v>103</v>
      </c>
      <c r="L324" s="150">
        <v>226</v>
      </c>
      <c r="M324" s="151">
        <v>166</v>
      </c>
      <c r="N324" s="151">
        <v>128</v>
      </c>
      <c r="O324" s="151">
        <v>147</v>
      </c>
      <c r="P324" s="151">
        <v>129</v>
      </c>
      <c r="Q324" s="151">
        <v>-18</v>
      </c>
      <c r="R324" s="152">
        <v>-12.244897959183673</v>
      </c>
      <c r="S324" s="152"/>
    </row>
    <row r="325" spans="1:19" s="153" customFormat="1" ht="14.45" customHeight="1">
      <c r="A325" s="160"/>
      <c r="B325" s="142" t="s">
        <v>104</v>
      </c>
      <c r="C325" s="150">
        <v>312</v>
      </c>
      <c r="D325" s="151">
        <v>346</v>
      </c>
      <c r="E325" s="151">
        <v>286</v>
      </c>
      <c r="F325" s="151">
        <v>164</v>
      </c>
      <c r="G325" s="151">
        <v>161</v>
      </c>
      <c r="H325" s="151">
        <v>-3</v>
      </c>
      <c r="I325" s="152">
        <v>-1.8292682926829267</v>
      </c>
      <c r="J325" s="142"/>
      <c r="K325" s="159" t="s">
        <v>104</v>
      </c>
      <c r="L325" s="150">
        <v>181</v>
      </c>
      <c r="M325" s="151">
        <v>209</v>
      </c>
      <c r="N325" s="151">
        <v>148</v>
      </c>
      <c r="O325" s="151">
        <v>128</v>
      </c>
      <c r="P325" s="151">
        <v>133</v>
      </c>
      <c r="Q325" s="151">
        <v>5</v>
      </c>
      <c r="R325" s="152">
        <v>3.90625</v>
      </c>
      <c r="S325" s="152"/>
    </row>
    <row r="326" spans="1:19" s="145" customFormat="1" ht="14.45" customHeight="1">
      <c r="A326" s="160"/>
      <c r="B326" s="142" t="s">
        <v>105</v>
      </c>
      <c r="C326" s="150">
        <v>301</v>
      </c>
      <c r="D326" s="151">
        <v>305</v>
      </c>
      <c r="E326" s="151">
        <v>347</v>
      </c>
      <c r="F326" s="151">
        <v>260</v>
      </c>
      <c r="G326" s="151">
        <v>153</v>
      </c>
      <c r="H326" s="151">
        <v>-107</v>
      </c>
      <c r="I326" s="152">
        <v>-41.153846153846153</v>
      </c>
      <c r="J326" s="142"/>
      <c r="K326" s="159" t="s">
        <v>105</v>
      </c>
      <c r="L326" s="150">
        <v>149</v>
      </c>
      <c r="M326" s="151">
        <v>173</v>
      </c>
      <c r="N326" s="151">
        <v>209</v>
      </c>
      <c r="O326" s="151">
        <v>144</v>
      </c>
      <c r="P326" s="151">
        <v>126</v>
      </c>
      <c r="Q326" s="151">
        <v>-18</v>
      </c>
      <c r="R326" s="152">
        <v>-12.5</v>
      </c>
      <c r="S326" s="152"/>
    </row>
    <row r="327" spans="1:19" s="145" customFormat="1" ht="14.45" customHeight="1">
      <c r="A327" s="160"/>
      <c r="B327" s="142" t="s">
        <v>106</v>
      </c>
      <c r="C327" s="150">
        <v>320</v>
      </c>
      <c r="D327" s="151">
        <v>279</v>
      </c>
      <c r="E327" s="151">
        <v>276</v>
      </c>
      <c r="F327" s="151">
        <v>319</v>
      </c>
      <c r="G327" s="151">
        <v>248</v>
      </c>
      <c r="H327" s="151">
        <v>-71</v>
      </c>
      <c r="I327" s="152">
        <v>-22.257053291536049</v>
      </c>
      <c r="J327" s="142"/>
      <c r="K327" s="159" t="s">
        <v>106</v>
      </c>
      <c r="L327" s="150">
        <v>129</v>
      </c>
      <c r="M327" s="151">
        <v>143</v>
      </c>
      <c r="N327" s="151">
        <v>168</v>
      </c>
      <c r="O327" s="151">
        <v>201</v>
      </c>
      <c r="P327" s="151">
        <v>150</v>
      </c>
      <c r="Q327" s="151">
        <v>-51</v>
      </c>
      <c r="R327" s="152">
        <v>-25.373134328358208</v>
      </c>
      <c r="S327" s="152"/>
    </row>
    <row r="328" spans="1:19" s="145" customFormat="1" ht="14.45" customHeight="1">
      <c r="A328" s="160"/>
      <c r="B328" s="142" t="s">
        <v>107</v>
      </c>
      <c r="C328" s="150">
        <v>232</v>
      </c>
      <c r="D328" s="151">
        <v>272</v>
      </c>
      <c r="E328" s="151">
        <v>239</v>
      </c>
      <c r="F328" s="151">
        <v>242</v>
      </c>
      <c r="G328" s="151">
        <v>264</v>
      </c>
      <c r="H328" s="151">
        <v>22</v>
      </c>
      <c r="I328" s="152">
        <v>9.0909090909090917</v>
      </c>
      <c r="J328" s="142"/>
      <c r="K328" s="159" t="s">
        <v>107</v>
      </c>
      <c r="L328" s="150">
        <v>85</v>
      </c>
      <c r="M328" s="151">
        <v>114</v>
      </c>
      <c r="N328" s="151">
        <v>131</v>
      </c>
      <c r="O328" s="151">
        <v>153</v>
      </c>
      <c r="P328" s="151">
        <v>172</v>
      </c>
      <c r="Q328" s="151">
        <v>19</v>
      </c>
      <c r="R328" s="152">
        <v>12.418300653594772</v>
      </c>
      <c r="S328" s="152"/>
    </row>
    <row r="329" spans="1:19" s="145" customFormat="1" ht="14.45" customHeight="1">
      <c r="A329" s="160"/>
      <c r="B329" s="142" t="s">
        <v>108</v>
      </c>
      <c r="C329" s="150">
        <v>156</v>
      </c>
      <c r="D329" s="151">
        <v>193</v>
      </c>
      <c r="E329" s="151">
        <v>210</v>
      </c>
      <c r="F329" s="151">
        <v>192</v>
      </c>
      <c r="G329" s="151">
        <v>208</v>
      </c>
      <c r="H329" s="151">
        <v>16</v>
      </c>
      <c r="I329" s="152">
        <v>8.3333333333333321</v>
      </c>
      <c r="J329" s="142"/>
      <c r="K329" s="159" t="s">
        <v>108</v>
      </c>
      <c r="L329" s="150">
        <v>53</v>
      </c>
      <c r="M329" s="151">
        <v>73</v>
      </c>
      <c r="N329" s="151">
        <v>91</v>
      </c>
      <c r="O329" s="151">
        <v>110</v>
      </c>
      <c r="P329" s="151">
        <v>124</v>
      </c>
      <c r="Q329" s="151">
        <v>14</v>
      </c>
      <c r="R329" s="152">
        <v>12.727272727272727</v>
      </c>
      <c r="S329" s="152"/>
    </row>
    <row r="330" spans="1:19" s="145" customFormat="1" ht="14.45" customHeight="1">
      <c r="A330" s="160"/>
      <c r="B330" s="142" t="s">
        <v>109</v>
      </c>
      <c r="C330" s="150">
        <v>82</v>
      </c>
      <c r="D330" s="151">
        <v>113</v>
      </c>
      <c r="E330" s="151">
        <v>124</v>
      </c>
      <c r="F330" s="151">
        <v>135</v>
      </c>
      <c r="G330" s="151">
        <v>138</v>
      </c>
      <c r="H330" s="151">
        <v>3</v>
      </c>
      <c r="I330" s="152">
        <v>2.2222222222222223</v>
      </c>
      <c r="J330" s="142"/>
      <c r="K330" s="159" t="s">
        <v>109</v>
      </c>
      <c r="L330" s="150">
        <v>37</v>
      </c>
      <c r="M330" s="151">
        <v>38</v>
      </c>
      <c r="N330" s="151">
        <v>58</v>
      </c>
      <c r="O330" s="151">
        <v>68</v>
      </c>
      <c r="P330" s="151">
        <v>86</v>
      </c>
      <c r="Q330" s="151">
        <v>18</v>
      </c>
      <c r="R330" s="152">
        <v>26.47058823529412</v>
      </c>
      <c r="S330" s="152"/>
    </row>
    <row r="331" spans="1:19" s="145" customFormat="1" ht="14.45" customHeight="1">
      <c r="A331" s="160"/>
      <c r="B331" s="142" t="s">
        <v>110</v>
      </c>
      <c r="C331" s="150">
        <v>52</v>
      </c>
      <c r="D331" s="151">
        <v>73</v>
      </c>
      <c r="E331" s="151">
        <v>94</v>
      </c>
      <c r="F331" s="151">
        <v>92</v>
      </c>
      <c r="G331" s="151">
        <v>123</v>
      </c>
      <c r="H331" s="151">
        <v>31</v>
      </c>
      <c r="I331" s="152">
        <v>33.695652173913047</v>
      </c>
      <c r="J331" s="142"/>
      <c r="K331" s="159" t="s">
        <v>110</v>
      </c>
      <c r="L331" s="150">
        <v>20</v>
      </c>
      <c r="M331" s="151">
        <v>28</v>
      </c>
      <c r="N331" s="151">
        <v>29</v>
      </c>
      <c r="O331" s="151">
        <v>50</v>
      </c>
      <c r="P331" s="151">
        <v>61</v>
      </c>
      <c r="Q331" s="151">
        <v>11</v>
      </c>
      <c r="R331" s="152">
        <v>22</v>
      </c>
      <c r="S331" s="152"/>
    </row>
    <row r="332" spans="1:19" s="145" customFormat="1" ht="14.45" customHeight="1">
      <c r="A332" s="160"/>
      <c r="B332" s="423"/>
      <c r="C332" s="427"/>
      <c r="D332" s="422"/>
      <c r="E332" s="422"/>
      <c r="F332" s="422"/>
      <c r="G332" s="422"/>
      <c r="H332" s="151"/>
      <c r="I332" s="152"/>
      <c r="J332" s="160"/>
      <c r="K332" s="423"/>
      <c r="L332" s="421"/>
      <c r="M332" s="422"/>
      <c r="N332" s="422"/>
      <c r="O332" s="422"/>
      <c r="P332" s="422"/>
      <c r="Q332" s="151"/>
      <c r="R332" s="152"/>
      <c r="S332" s="160"/>
    </row>
    <row r="333" spans="1:19" s="145" customFormat="1" ht="14.45" customHeight="1">
      <c r="A333" s="160"/>
      <c r="B333" s="142"/>
      <c r="C333" s="324"/>
      <c r="D333" s="151"/>
      <c r="E333" s="151"/>
      <c r="F333" s="151"/>
      <c r="G333" s="151"/>
      <c r="H333" s="151"/>
      <c r="I333" s="152"/>
      <c r="J333" s="160"/>
      <c r="K333" s="142"/>
      <c r="L333" s="151"/>
      <c r="M333" s="151"/>
      <c r="N333" s="151"/>
      <c r="O333" s="151"/>
      <c r="P333" s="151"/>
      <c r="Q333" s="151"/>
      <c r="R333" s="152"/>
      <c r="S333" s="160"/>
    </row>
    <row r="334" spans="1:19" s="145" customFormat="1" ht="14.45" customHeight="1">
      <c r="A334" s="160"/>
      <c r="B334" s="160"/>
      <c r="C334" s="160"/>
      <c r="D334" s="160"/>
      <c r="E334" s="160"/>
      <c r="F334" s="160"/>
      <c r="G334" s="161"/>
      <c r="H334" s="160"/>
      <c r="I334" s="160"/>
      <c r="J334" s="160"/>
      <c r="K334" s="160"/>
      <c r="L334" s="160"/>
      <c r="M334" s="160"/>
      <c r="N334" s="160"/>
      <c r="O334" s="160"/>
      <c r="P334" s="161"/>
      <c r="Q334" s="160"/>
      <c r="R334" s="160"/>
      <c r="S334" s="160"/>
    </row>
    <row r="335" spans="1:19" s="145" customFormat="1" ht="14.45" customHeight="1">
      <c r="A335" s="138"/>
      <c r="B335" s="138" t="s">
        <v>628</v>
      </c>
      <c r="C335" s="138"/>
      <c r="D335" s="138"/>
      <c r="E335" s="138"/>
      <c r="F335" s="138"/>
      <c r="G335" s="138"/>
      <c r="H335" s="138"/>
      <c r="I335" s="138"/>
      <c r="J335" s="138"/>
      <c r="K335" s="138" t="s">
        <v>629</v>
      </c>
      <c r="L335" s="138"/>
      <c r="M335" s="138"/>
      <c r="N335" s="138"/>
      <c r="O335" s="138"/>
      <c r="P335" s="138"/>
      <c r="Q335" s="138"/>
      <c r="R335" s="138"/>
      <c r="S335" s="138"/>
    </row>
    <row r="336" spans="1:19" s="145" customFormat="1" ht="14.45" customHeight="1">
      <c r="A336" s="160"/>
      <c r="B336" s="491" t="s">
        <v>335</v>
      </c>
      <c r="C336" s="140"/>
      <c r="D336" s="140"/>
      <c r="E336" s="140"/>
      <c r="F336" s="140"/>
      <c r="G336" s="143"/>
      <c r="H336" s="141"/>
      <c r="I336" s="141"/>
      <c r="J336" s="142"/>
      <c r="K336" s="491" t="s">
        <v>335</v>
      </c>
      <c r="L336" s="140"/>
      <c r="M336" s="140"/>
      <c r="N336" s="140"/>
      <c r="O336" s="140"/>
      <c r="P336" s="143"/>
      <c r="Q336" s="141"/>
      <c r="R336" s="141"/>
      <c r="S336" s="144"/>
    </row>
    <row r="337" spans="1:19" s="145" customFormat="1" ht="14.45" customHeight="1">
      <c r="A337" s="160"/>
      <c r="B337" s="492"/>
      <c r="C337" s="146" t="s">
        <v>151</v>
      </c>
      <c r="D337" s="146" t="s">
        <v>86</v>
      </c>
      <c r="E337" s="146" t="s">
        <v>87</v>
      </c>
      <c r="F337" s="146" t="s">
        <v>410</v>
      </c>
      <c r="G337" s="146" t="s">
        <v>739</v>
      </c>
      <c r="H337" s="81" t="s">
        <v>509</v>
      </c>
      <c r="I337" s="147" t="s">
        <v>807</v>
      </c>
      <c r="J337" s="142"/>
      <c r="K337" s="492"/>
      <c r="L337" s="146" t="s">
        <v>151</v>
      </c>
      <c r="M337" s="146" t="s">
        <v>86</v>
      </c>
      <c r="N337" s="146" t="s">
        <v>87</v>
      </c>
      <c r="O337" s="146" t="s">
        <v>410</v>
      </c>
      <c r="P337" s="146" t="s">
        <v>739</v>
      </c>
      <c r="Q337" s="81" t="s">
        <v>509</v>
      </c>
      <c r="R337" s="147" t="s">
        <v>807</v>
      </c>
      <c r="S337" s="144"/>
    </row>
    <row r="338" spans="1:19" s="145" customFormat="1" ht="14.45" customHeight="1">
      <c r="A338" s="160"/>
      <c r="B338" s="493"/>
      <c r="C338" s="148"/>
      <c r="D338" s="148"/>
      <c r="E338" s="148"/>
      <c r="F338" s="148"/>
      <c r="G338" s="148"/>
      <c r="H338" s="149" t="s">
        <v>88</v>
      </c>
      <c r="I338" s="81" t="s">
        <v>511</v>
      </c>
      <c r="J338" s="142"/>
      <c r="K338" s="493"/>
      <c r="L338" s="148"/>
      <c r="M338" s="148"/>
      <c r="N338" s="148"/>
      <c r="O338" s="148"/>
      <c r="P338" s="148"/>
      <c r="Q338" s="149" t="s">
        <v>88</v>
      </c>
      <c r="R338" s="81" t="s">
        <v>511</v>
      </c>
      <c r="S338" s="144"/>
    </row>
    <row r="339" spans="1:19" s="180" customFormat="1" ht="14.45" customHeight="1">
      <c r="B339" s="188" t="s">
        <v>90</v>
      </c>
      <c r="C339" s="187">
        <v>4476</v>
      </c>
      <c r="D339" s="183">
        <v>4260</v>
      </c>
      <c r="E339" s="183">
        <v>3887</v>
      </c>
      <c r="F339" s="183">
        <v>3462</v>
      </c>
      <c r="G339" s="183">
        <v>2943</v>
      </c>
      <c r="H339" s="182">
        <v>-519</v>
      </c>
      <c r="I339" s="184">
        <v>-14.991334488734836</v>
      </c>
      <c r="J339" s="185"/>
      <c r="K339" s="186" t="s">
        <v>90</v>
      </c>
      <c r="L339" s="187">
        <v>2605</v>
      </c>
      <c r="M339" s="183">
        <v>2543</v>
      </c>
      <c r="N339" s="183">
        <v>2367</v>
      </c>
      <c r="O339" s="183">
        <v>2218</v>
      </c>
      <c r="P339" s="183">
        <v>1972</v>
      </c>
      <c r="Q339" s="182">
        <v>-246</v>
      </c>
      <c r="R339" s="184">
        <v>-11.09107303877367</v>
      </c>
      <c r="S339" s="184"/>
    </row>
    <row r="340" spans="1:19" s="145" customFormat="1" ht="14.45" customHeight="1">
      <c r="A340" s="160"/>
      <c r="B340" s="420" t="s">
        <v>91</v>
      </c>
      <c r="C340" s="150">
        <v>378</v>
      </c>
      <c r="D340" s="151">
        <v>373</v>
      </c>
      <c r="E340" s="151">
        <v>335</v>
      </c>
      <c r="F340" s="151">
        <v>284</v>
      </c>
      <c r="G340" s="151">
        <v>203</v>
      </c>
      <c r="H340" s="151">
        <v>-81</v>
      </c>
      <c r="I340" s="152">
        <v>-28.52112676056338</v>
      </c>
      <c r="J340" s="142"/>
      <c r="K340" s="154" t="s">
        <v>91</v>
      </c>
      <c r="L340" s="150">
        <v>370</v>
      </c>
      <c r="M340" s="151">
        <v>304</v>
      </c>
      <c r="N340" s="151">
        <v>259</v>
      </c>
      <c r="O340" s="151">
        <v>216</v>
      </c>
      <c r="P340" s="151">
        <v>161</v>
      </c>
      <c r="Q340" s="151">
        <v>-55</v>
      </c>
      <c r="R340" s="152">
        <v>-25.462962962962965</v>
      </c>
      <c r="S340" s="152"/>
    </row>
    <row r="341" spans="1:19" s="145" customFormat="1" ht="14.45" customHeight="1">
      <c r="A341" s="160"/>
      <c r="B341" s="420" t="s">
        <v>92</v>
      </c>
      <c r="C341" s="150">
        <v>2878</v>
      </c>
      <c r="D341" s="151">
        <v>2450</v>
      </c>
      <c r="E341" s="151">
        <v>2099</v>
      </c>
      <c r="F341" s="151">
        <v>1687</v>
      </c>
      <c r="G341" s="151">
        <v>1256</v>
      </c>
      <c r="H341" s="151">
        <v>-431</v>
      </c>
      <c r="I341" s="152">
        <v>-25.548310610551273</v>
      </c>
      <c r="J341" s="142"/>
      <c r="K341" s="154" t="s">
        <v>92</v>
      </c>
      <c r="L341" s="150">
        <v>1812</v>
      </c>
      <c r="M341" s="151">
        <v>1678</v>
      </c>
      <c r="N341" s="151">
        <v>1450</v>
      </c>
      <c r="O341" s="151">
        <v>1236</v>
      </c>
      <c r="P341" s="151">
        <v>1007</v>
      </c>
      <c r="Q341" s="151">
        <v>-229</v>
      </c>
      <c r="R341" s="152">
        <v>-18.527508090614887</v>
      </c>
      <c r="S341" s="152"/>
    </row>
    <row r="342" spans="1:19" s="145" customFormat="1" ht="14.45" customHeight="1">
      <c r="A342" s="160"/>
      <c r="B342" s="420" t="s">
        <v>93</v>
      </c>
      <c r="C342" s="150">
        <v>1220</v>
      </c>
      <c r="D342" s="151">
        <v>1437</v>
      </c>
      <c r="E342" s="151">
        <v>1453</v>
      </c>
      <c r="F342" s="151">
        <v>1490</v>
      </c>
      <c r="G342" s="151">
        <v>1480</v>
      </c>
      <c r="H342" s="151">
        <v>-10</v>
      </c>
      <c r="I342" s="152">
        <v>-0.67114093959731547</v>
      </c>
      <c r="J342" s="142"/>
      <c r="K342" s="154" t="s">
        <v>93</v>
      </c>
      <c r="L342" s="150">
        <v>423</v>
      </c>
      <c r="M342" s="151">
        <v>561</v>
      </c>
      <c r="N342" s="151">
        <v>658</v>
      </c>
      <c r="O342" s="151">
        <v>766</v>
      </c>
      <c r="P342" s="151">
        <v>800</v>
      </c>
      <c r="Q342" s="151">
        <v>34</v>
      </c>
      <c r="R342" s="152">
        <v>4.4386422976501301</v>
      </c>
      <c r="S342" s="152"/>
    </row>
    <row r="343" spans="1:19" s="145" customFormat="1" ht="14.45" customHeight="1">
      <c r="A343" s="160"/>
      <c r="B343" s="142"/>
      <c r="C343" s="150"/>
      <c r="D343" s="157"/>
      <c r="E343" s="157"/>
      <c r="F343" s="157"/>
      <c r="G343" s="157"/>
      <c r="H343" s="157"/>
      <c r="I343" s="158"/>
      <c r="J343" s="142"/>
      <c r="K343" s="159"/>
      <c r="L343" s="150"/>
      <c r="M343" s="157"/>
      <c r="N343" s="157"/>
      <c r="O343" s="157"/>
      <c r="P343" s="157"/>
      <c r="Q343" s="157"/>
      <c r="R343" s="158"/>
      <c r="S343" s="158"/>
    </row>
    <row r="344" spans="1:19" s="145" customFormat="1" ht="14.45" customHeight="1">
      <c r="A344" s="160"/>
      <c r="B344" s="142" t="s">
        <v>94</v>
      </c>
      <c r="C344" s="150">
        <v>114</v>
      </c>
      <c r="D344" s="151">
        <v>128</v>
      </c>
      <c r="E344" s="151">
        <v>106</v>
      </c>
      <c r="F344" s="151">
        <v>87</v>
      </c>
      <c r="G344" s="151">
        <v>54</v>
      </c>
      <c r="H344" s="151">
        <v>-33</v>
      </c>
      <c r="I344" s="152">
        <v>-37.931034482758619</v>
      </c>
      <c r="J344" s="142"/>
      <c r="K344" s="159" t="s">
        <v>94</v>
      </c>
      <c r="L344" s="150">
        <v>107</v>
      </c>
      <c r="M344" s="151">
        <v>78</v>
      </c>
      <c r="N344" s="151">
        <v>63</v>
      </c>
      <c r="O344" s="151">
        <v>46</v>
      </c>
      <c r="P344" s="151">
        <v>24</v>
      </c>
      <c r="Q344" s="151">
        <v>-22</v>
      </c>
      <c r="R344" s="152">
        <v>-47.826086956521742</v>
      </c>
      <c r="S344" s="152"/>
    </row>
    <row r="345" spans="1:19" s="145" customFormat="1" ht="14.45" customHeight="1">
      <c r="A345" s="160"/>
      <c r="B345" s="142" t="s">
        <v>95</v>
      </c>
      <c r="C345" s="150">
        <v>126</v>
      </c>
      <c r="D345" s="151">
        <v>101</v>
      </c>
      <c r="E345" s="151">
        <v>124</v>
      </c>
      <c r="F345" s="151">
        <v>86</v>
      </c>
      <c r="G345" s="151">
        <v>72</v>
      </c>
      <c r="H345" s="151">
        <v>-14</v>
      </c>
      <c r="I345" s="152">
        <v>-16.279069767441861</v>
      </c>
      <c r="J345" s="142"/>
      <c r="K345" s="159" t="s">
        <v>95</v>
      </c>
      <c r="L345" s="150">
        <v>127</v>
      </c>
      <c r="M345" s="151">
        <v>106</v>
      </c>
      <c r="N345" s="151">
        <v>85</v>
      </c>
      <c r="O345" s="151">
        <v>73</v>
      </c>
      <c r="P345" s="151">
        <v>56</v>
      </c>
      <c r="Q345" s="151">
        <v>-17</v>
      </c>
      <c r="R345" s="152">
        <v>-23.287671232876711</v>
      </c>
      <c r="S345" s="152"/>
    </row>
    <row r="346" spans="1:19" s="145" customFormat="1" ht="14.45" customHeight="1">
      <c r="A346" s="160"/>
      <c r="B346" s="142" t="s">
        <v>96</v>
      </c>
      <c r="C346" s="150">
        <v>138</v>
      </c>
      <c r="D346" s="151">
        <v>144</v>
      </c>
      <c r="E346" s="151">
        <v>105</v>
      </c>
      <c r="F346" s="151">
        <v>111</v>
      </c>
      <c r="G346" s="151">
        <v>77</v>
      </c>
      <c r="H346" s="151">
        <v>-34</v>
      </c>
      <c r="I346" s="152">
        <v>-30.630630630630627</v>
      </c>
      <c r="J346" s="142"/>
      <c r="K346" s="159" t="s">
        <v>96</v>
      </c>
      <c r="L346" s="150">
        <v>136</v>
      </c>
      <c r="M346" s="151">
        <v>120</v>
      </c>
      <c r="N346" s="151">
        <v>111</v>
      </c>
      <c r="O346" s="151">
        <v>97</v>
      </c>
      <c r="P346" s="151">
        <v>81</v>
      </c>
      <c r="Q346" s="151">
        <v>-16</v>
      </c>
      <c r="R346" s="152">
        <v>-16.494845360824741</v>
      </c>
      <c r="S346" s="152"/>
    </row>
    <row r="347" spans="1:19" s="145" customFormat="1" ht="14.45" customHeight="1">
      <c r="A347" s="160"/>
      <c r="B347" s="142" t="s">
        <v>97</v>
      </c>
      <c r="C347" s="150">
        <v>222</v>
      </c>
      <c r="D347" s="151">
        <v>136</v>
      </c>
      <c r="E347" s="151">
        <v>141</v>
      </c>
      <c r="F347" s="151">
        <v>108</v>
      </c>
      <c r="G347" s="151">
        <v>98</v>
      </c>
      <c r="H347" s="151">
        <v>-10</v>
      </c>
      <c r="I347" s="152">
        <v>-9.2592592592592595</v>
      </c>
      <c r="J347" s="142"/>
      <c r="K347" s="159" t="s">
        <v>97</v>
      </c>
      <c r="L347" s="150">
        <v>156</v>
      </c>
      <c r="M347" s="151">
        <v>135</v>
      </c>
      <c r="N347" s="151">
        <v>113</v>
      </c>
      <c r="O347" s="151">
        <v>117</v>
      </c>
      <c r="P347" s="151">
        <v>91</v>
      </c>
      <c r="Q347" s="151">
        <v>-26</v>
      </c>
      <c r="R347" s="152">
        <v>-22.222222222222221</v>
      </c>
      <c r="S347" s="152"/>
    </row>
    <row r="348" spans="1:19" s="145" customFormat="1" ht="14.45" customHeight="1">
      <c r="A348" s="160"/>
      <c r="B348" s="142" t="s">
        <v>98</v>
      </c>
      <c r="C348" s="150">
        <v>245</v>
      </c>
      <c r="D348" s="151">
        <v>178</v>
      </c>
      <c r="E348" s="151">
        <v>123</v>
      </c>
      <c r="F348" s="151">
        <v>111</v>
      </c>
      <c r="G348" s="151">
        <v>61</v>
      </c>
      <c r="H348" s="151">
        <v>-50</v>
      </c>
      <c r="I348" s="152">
        <v>-45.045045045045043</v>
      </c>
      <c r="J348" s="142"/>
      <c r="K348" s="159" t="s">
        <v>98</v>
      </c>
      <c r="L348" s="150">
        <v>156</v>
      </c>
      <c r="M348" s="151">
        <v>127</v>
      </c>
      <c r="N348" s="151">
        <v>88</v>
      </c>
      <c r="O348" s="151">
        <v>80</v>
      </c>
      <c r="P348" s="151">
        <v>80</v>
      </c>
      <c r="Q348" s="151">
        <v>0</v>
      </c>
      <c r="R348" s="152">
        <v>0</v>
      </c>
      <c r="S348" s="152"/>
    </row>
    <row r="349" spans="1:19" s="145" customFormat="1" ht="14.45" customHeight="1">
      <c r="A349" s="160"/>
      <c r="B349" s="142" t="s">
        <v>99</v>
      </c>
      <c r="C349" s="150">
        <v>294</v>
      </c>
      <c r="D349" s="151">
        <v>222</v>
      </c>
      <c r="E349" s="151">
        <v>148</v>
      </c>
      <c r="F349" s="151">
        <v>111</v>
      </c>
      <c r="G349" s="151">
        <v>63</v>
      </c>
      <c r="H349" s="151">
        <v>-48</v>
      </c>
      <c r="I349" s="152">
        <v>-43.243243243243242</v>
      </c>
      <c r="J349" s="142"/>
      <c r="K349" s="159" t="s">
        <v>99</v>
      </c>
      <c r="L349" s="150">
        <v>167</v>
      </c>
      <c r="M349" s="151">
        <v>123</v>
      </c>
      <c r="N349" s="151">
        <v>84</v>
      </c>
      <c r="O349" s="151">
        <v>59</v>
      </c>
      <c r="P349" s="151">
        <v>36</v>
      </c>
      <c r="Q349" s="151">
        <v>-23</v>
      </c>
      <c r="R349" s="152">
        <v>-38.983050847457626</v>
      </c>
      <c r="S349" s="152"/>
    </row>
    <row r="350" spans="1:19" s="139" customFormat="1" ht="14.45" customHeight="1">
      <c r="A350" s="160"/>
      <c r="B350" s="142" t="s">
        <v>100</v>
      </c>
      <c r="C350" s="150">
        <v>239</v>
      </c>
      <c r="D350" s="151">
        <v>242</v>
      </c>
      <c r="E350" s="151">
        <v>187</v>
      </c>
      <c r="F350" s="151">
        <v>136</v>
      </c>
      <c r="G350" s="151">
        <v>82</v>
      </c>
      <c r="H350" s="151">
        <v>-54</v>
      </c>
      <c r="I350" s="152">
        <v>-39.705882352941174</v>
      </c>
      <c r="J350" s="142"/>
      <c r="K350" s="159" t="s">
        <v>100</v>
      </c>
      <c r="L350" s="150">
        <v>168</v>
      </c>
      <c r="M350" s="151">
        <v>153</v>
      </c>
      <c r="N350" s="151">
        <v>113</v>
      </c>
      <c r="O350" s="151">
        <v>78</v>
      </c>
      <c r="P350" s="151">
        <v>48</v>
      </c>
      <c r="Q350" s="151">
        <v>-30</v>
      </c>
      <c r="R350" s="152">
        <v>-38.461538461538467</v>
      </c>
      <c r="S350" s="152"/>
    </row>
    <row r="351" spans="1:19" s="145" customFormat="1" ht="14.45" customHeight="1">
      <c r="A351" s="160"/>
      <c r="B351" s="142" t="s">
        <v>118</v>
      </c>
      <c r="C351" s="150">
        <v>226</v>
      </c>
      <c r="D351" s="151">
        <v>219</v>
      </c>
      <c r="E351" s="151">
        <v>217</v>
      </c>
      <c r="F351" s="151">
        <v>158</v>
      </c>
      <c r="G351" s="151">
        <v>113</v>
      </c>
      <c r="H351" s="151">
        <v>-45</v>
      </c>
      <c r="I351" s="152">
        <v>-28.481012658227851</v>
      </c>
      <c r="J351" s="142"/>
      <c r="K351" s="159" t="s">
        <v>118</v>
      </c>
      <c r="L351" s="150">
        <v>179</v>
      </c>
      <c r="M351" s="151">
        <v>164</v>
      </c>
      <c r="N351" s="151">
        <v>137</v>
      </c>
      <c r="O351" s="151">
        <v>104</v>
      </c>
      <c r="P351" s="151">
        <v>61</v>
      </c>
      <c r="Q351" s="151">
        <v>-43</v>
      </c>
      <c r="R351" s="152">
        <v>-41.346153846153847</v>
      </c>
      <c r="S351" s="152"/>
    </row>
    <row r="352" spans="1:19" s="145" customFormat="1" ht="14.45" customHeight="1">
      <c r="A352" s="160"/>
      <c r="B352" s="142" t="s">
        <v>101</v>
      </c>
      <c r="C352" s="150">
        <v>206</v>
      </c>
      <c r="D352" s="151">
        <v>218</v>
      </c>
      <c r="E352" s="151">
        <v>193</v>
      </c>
      <c r="F352" s="151">
        <v>200</v>
      </c>
      <c r="G352" s="151">
        <v>138</v>
      </c>
      <c r="H352" s="151">
        <v>-62</v>
      </c>
      <c r="I352" s="152">
        <v>-31</v>
      </c>
      <c r="J352" s="142"/>
      <c r="K352" s="159" t="s">
        <v>101</v>
      </c>
      <c r="L352" s="150">
        <v>152</v>
      </c>
      <c r="M352" s="151">
        <v>176</v>
      </c>
      <c r="N352" s="151">
        <v>168</v>
      </c>
      <c r="O352" s="151">
        <v>145</v>
      </c>
      <c r="P352" s="151">
        <v>103</v>
      </c>
      <c r="Q352" s="151">
        <v>-42</v>
      </c>
      <c r="R352" s="152">
        <v>-28.965517241379313</v>
      </c>
      <c r="S352" s="152"/>
    </row>
    <row r="353" spans="1:19" s="145" customFormat="1" ht="14.45" customHeight="1">
      <c r="A353" s="160"/>
      <c r="B353" s="142" t="s">
        <v>102</v>
      </c>
      <c r="C353" s="150">
        <v>323</v>
      </c>
      <c r="D353" s="151">
        <v>193</v>
      </c>
      <c r="E353" s="151">
        <v>219</v>
      </c>
      <c r="F353" s="151">
        <v>185</v>
      </c>
      <c r="G353" s="151">
        <v>189</v>
      </c>
      <c r="H353" s="151">
        <v>4</v>
      </c>
      <c r="I353" s="152">
        <v>2.1621621621621623</v>
      </c>
      <c r="J353" s="142"/>
      <c r="K353" s="159" t="s">
        <v>102</v>
      </c>
      <c r="L353" s="150">
        <v>217</v>
      </c>
      <c r="M353" s="151">
        <v>153</v>
      </c>
      <c r="N353" s="151">
        <v>170</v>
      </c>
      <c r="O353" s="151">
        <v>156</v>
      </c>
      <c r="P353" s="151">
        <v>146</v>
      </c>
      <c r="Q353" s="151">
        <v>-10</v>
      </c>
      <c r="R353" s="152">
        <v>-6.4102564102564097</v>
      </c>
      <c r="S353" s="152"/>
    </row>
    <row r="354" spans="1:19" s="153" customFormat="1" ht="14.45" customHeight="1">
      <c r="A354" s="160"/>
      <c r="B354" s="142" t="s">
        <v>103</v>
      </c>
      <c r="C354" s="150">
        <v>410</v>
      </c>
      <c r="D354" s="151">
        <v>321</v>
      </c>
      <c r="E354" s="151">
        <v>193</v>
      </c>
      <c r="F354" s="151">
        <v>205</v>
      </c>
      <c r="G354" s="151">
        <v>162</v>
      </c>
      <c r="H354" s="151">
        <v>-43</v>
      </c>
      <c r="I354" s="152">
        <v>-20.975609756097562</v>
      </c>
      <c r="J354" s="142"/>
      <c r="K354" s="159" t="s">
        <v>103</v>
      </c>
      <c r="L354" s="150">
        <v>248</v>
      </c>
      <c r="M354" s="151">
        <v>212</v>
      </c>
      <c r="N354" s="151">
        <v>139</v>
      </c>
      <c r="O354" s="151">
        <v>161</v>
      </c>
      <c r="P354" s="151">
        <v>154</v>
      </c>
      <c r="Q354" s="151">
        <v>-7</v>
      </c>
      <c r="R354" s="152">
        <v>-4.3478260869565215</v>
      </c>
      <c r="S354" s="152"/>
    </row>
    <row r="355" spans="1:19" s="145" customFormat="1" ht="14.45" customHeight="1">
      <c r="A355" s="160"/>
      <c r="B355" s="142" t="s">
        <v>104</v>
      </c>
      <c r="C355" s="150">
        <v>351</v>
      </c>
      <c r="D355" s="151">
        <v>382</v>
      </c>
      <c r="E355" s="151">
        <v>307</v>
      </c>
      <c r="F355" s="151">
        <v>184</v>
      </c>
      <c r="G355" s="151">
        <v>187</v>
      </c>
      <c r="H355" s="151">
        <v>3</v>
      </c>
      <c r="I355" s="152">
        <v>1.6304347826086956</v>
      </c>
      <c r="J355" s="142"/>
      <c r="K355" s="159" t="s">
        <v>104</v>
      </c>
      <c r="L355" s="150">
        <v>197</v>
      </c>
      <c r="M355" s="151">
        <v>245</v>
      </c>
      <c r="N355" s="151">
        <v>198</v>
      </c>
      <c r="O355" s="151">
        <v>134</v>
      </c>
      <c r="P355" s="151">
        <v>157</v>
      </c>
      <c r="Q355" s="151">
        <v>23</v>
      </c>
      <c r="R355" s="152">
        <v>17.164179104477611</v>
      </c>
      <c r="S355" s="152"/>
    </row>
    <row r="356" spans="1:19" s="145" customFormat="1" ht="14.45" customHeight="1">
      <c r="A356" s="160"/>
      <c r="B356" s="142" t="s">
        <v>105</v>
      </c>
      <c r="C356" s="150">
        <v>362</v>
      </c>
      <c r="D356" s="151">
        <v>339</v>
      </c>
      <c r="E356" s="151">
        <v>371</v>
      </c>
      <c r="F356" s="151">
        <v>289</v>
      </c>
      <c r="G356" s="151">
        <v>163</v>
      </c>
      <c r="H356" s="151">
        <v>-126</v>
      </c>
      <c r="I356" s="152">
        <v>-43.598615916955019</v>
      </c>
      <c r="J356" s="142"/>
      <c r="K356" s="159" t="s">
        <v>105</v>
      </c>
      <c r="L356" s="150">
        <v>172</v>
      </c>
      <c r="M356" s="151">
        <v>190</v>
      </c>
      <c r="N356" s="151">
        <v>240</v>
      </c>
      <c r="O356" s="151">
        <v>202</v>
      </c>
      <c r="P356" s="151">
        <v>131</v>
      </c>
      <c r="Q356" s="151">
        <v>-71</v>
      </c>
      <c r="R356" s="152">
        <v>-35.148514851485146</v>
      </c>
      <c r="S356" s="152"/>
    </row>
    <row r="357" spans="1:19" s="145" customFormat="1" ht="14.45" customHeight="1">
      <c r="A357" s="160"/>
      <c r="B357" s="142" t="s">
        <v>106</v>
      </c>
      <c r="C357" s="150">
        <v>329</v>
      </c>
      <c r="D357" s="151">
        <v>343</v>
      </c>
      <c r="E357" s="151">
        <v>325</v>
      </c>
      <c r="F357" s="151">
        <v>356</v>
      </c>
      <c r="G357" s="151">
        <v>281</v>
      </c>
      <c r="H357" s="151">
        <v>-75</v>
      </c>
      <c r="I357" s="152">
        <v>-21.067415730337078</v>
      </c>
      <c r="J357" s="142"/>
      <c r="K357" s="159" t="s">
        <v>106</v>
      </c>
      <c r="L357" s="150">
        <v>156</v>
      </c>
      <c r="M357" s="151">
        <v>172</v>
      </c>
      <c r="N357" s="151">
        <v>188</v>
      </c>
      <c r="O357" s="151">
        <v>226</v>
      </c>
      <c r="P357" s="151">
        <v>193</v>
      </c>
      <c r="Q357" s="151">
        <v>-33</v>
      </c>
      <c r="R357" s="152">
        <v>-14.601769911504425</v>
      </c>
      <c r="S357" s="152"/>
    </row>
    <row r="358" spans="1:19" s="145" customFormat="1" ht="14.45" customHeight="1">
      <c r="A358" s="160"/>
      <c r="B358" s="142" t="s">
        <v>107</v>
      </c>
      <c r="C358" s="150">
        <v>310</v>
      </c>
      <c r="D358" s="151">
        <v>308</v>
      </c>
      <c r="E358" s="151">
        <v>318</v>
      </c>
      <c r="F358" s="151">
        <v>303</v>
      </c>
      <c r="G358" s="151">
        <v>335</v>
      </c>
      <c r="H358" s="151">
        <v>32</v>
      </c>
      <c r="I358" s="152">
        <v>10.561056105610561</v>
      </c>
      <c r="J358" s="142"/>
      <c r="K358" s="159" t="s">
        <v>107</v>
      </c>
      <c r="L358" s="150">
        <v>120</v>
      </c>
      <c r="M358" s="151">
        <v>141</v>
      </c>
      <c r="N358" s="151">
        <v>164</v>
      </c>
      <c r="O358" s="151">
        <v>176</v>
      </c>
      <c r="P358" s="151">
        <v>209</v>
      </c>
      <c r="Q358" s="151">
        <v>33</v>
      </c>
      <c r="R358" s="152">
        <v>18.75</v>
      </c>
      <c r="S358" s="152"/>
    </row>
    <row r="359" spans="1:19" s="145" customFormat="1" ht="14.45" customHeight="1">
      <c r="A359" s="160"/>
      <c r="B359" s="142" t="s">
        <v>108</v>
      </c>
      <c r="C359" s="150">
        <v>273</v>
      </c>
      <c r="D359" s="151">
        <v>299</v>
      </c>
      <c r="E359" s="151">
        <v>287</v>
      </c>
      <c r="F359" s="151">
        <v>292</v>
      </c>
      <c r="G359" s="151">
        <v>289</v>
      </c>
      <c r="H359" s="151">
        <v>-3</v>
      </c>
      <c r="I359" s="152">
        <v>-1.0273972602739725</v>
      </c>
      <c r="J359" s="142"/>
      <c r="K359" s="159" t="s">
        <v>108</v>
      </c>
      <c r="L359" s="150">
        <v>83</v>
      </c>
      <c r="M359" s="151">
        <v>117</v>
      </c>
      <c r="N359" s="151">
        <v>126</v>
      </c>
      <c r="O359" s="151">
        <v>153</v>
      </c>
      <c r="P359" s="151">
        <v>155</v>
      </c>
      <c r="Q359" s="151">
        <v>2</v>
      </c>
      <c r="R359" s="152">
        <v>1.3071895424836601</v>
      </c>
      <c r="S359" s="152"/>
    </row>
    <row r="360" spans="1:19" s="145" customFormat="1" ht="14.45" customHeight="1">
      <c r="A360" s="160"/>
      <c r="B360" s="142" t="s">
        <v>109</v>
      </c>
      <c r="C360" s="150">
        <v>168</v>
      </c>
      <c r="D360" s="151">
        <v>253</v>
      </c>
      <c r="E360" s="151">
        <v>255</v>
      </c>
      <c r="F360" s="151">
        <v>228</v>
      </c>
      <c r="G360" s="151">
        <v>248</v>
      </c>
      <c r="H360" s="151">
        <v>20</v>
      </c>
      <c r="I360" s="152">
        <v>8.7719298245614024</v>
      </c>
      <c r="J360" s="142"/>
      <c r="K360" s="159" t="s">
        <v>109</v>
      </c>
      <c r="L360" s="150">
        <v>44</v>
      </c>
      <c r="M360" s="151">
        <v>78</v>
      </c>
      <c r="N360" s="151">
        <v>94</v>
      </c>
      <c r="O360" s="151">
        <v>97</v>
      </c>
      <c r="P360" s="151">
        <v>137</v>
      </c>
      <c r="Q360" s="151">
        <v>40</v>
      </c>
      <c r="R360" s="152">
        <v>41.237113402061851</v>
      </c>
      <c r="S360" s="152"/>
    </row>
    <row r="361" spans="1:19" s="145" customFormat="1" ht="14.45" customHeight="1">
      <c r="A361" s="160"/>
      <c r="B361" s="142" t="s">
        <v>110</v>
      </c>
      <c r="C361" s="150">
        <v>140</v>
      </c>
      <c r="D361" s="151">
        <v>234</v>
      </c>
      <c r="E361" s="151">
        <v>268</v>
      </c>
      <c r="F361" s="151">
        <v>311</v>
      </c>
      <c r="G361" s="151">
        <v>327</v>
      </c>
      <c r="H361" s="151">
        <v>16</v>
      </c>
      <c r="I361" s="152">
        <v>5.144694533762058</v>
      </c>
      <c r="J361" s="142"/>
      <c r="K361" s="159" t="s">
        <v>110</v>
      </c>
      <c r="L361" s="150">
        <v>20</v>
      </c>
      <c r="M361" s="151">
        <v>53</v>
      </c>
      <c r="N361" s="151">
        <v>86</v>
      </c>
      <c r="O361" s="151">
        <v>114</v>
      </c>
      <c r="P361" s="151">
        <v>106</v>
      </c>
      <c r="Q361" s="151">
        <v>-8</v>
      </c>
      <c r="R361" s="152">
        <v>-7.0175438596491224</v>
      </c>
      <c r="S361" s="152"/>
    </row>
    <row r="362" spans="1:19" s="145" customFormat="1" ht="14.45" customHeight="1">
      <c r="A362" s="160"/>
      <c r="B362" s="423"/>
      <c r="C362" s="427"/>
      <c r="D362" s="422"/>
      <c r="E362" s="422"/>
      <c r="F362" s="422"/>
      <c r="G362" s="422"/>
      <c r="H362" s="151"/>
      <c r="I362" s="152"/>
      <c r="J362" s="160"/>
      <c r="K362" s="423"/>
      <c r="L362" s="427"/>
      <c r="M362" s="422"/>
      <c r="N362" s="422"/>
      <c r="O362" s="422"/>
      <c r="P362" s="422"/>
      <c r="Q362" s="151"/>
      <c r="R362" s="152"/>
      <c r="S362" s="160"/>
    </row>
    <row r="363" spans="1:19" s="145" customFormat="1" ht="14.45" customHeight="1">
      <c r="A363" s="160"/>
      <c r="B363" s="142"/>
      <c r="C363" s="324"/>
      <c r="D363" s="151"/>
      <c r="E363" s="151"/>
      <c r="F363" s="151"/>
      <c r="G363" s="151"/>
      <c r="H363" s="151"/>
      <c r="I363" s="152"/>
      <c r="J363" s="160"/>
      <c r="K363" s="142"/>
      <c r="L363" s="324"/>
      <c r="M363" s="151"/>
      <c r="N363" s="151"/>
      <c r="O363" s="151"/>
      <c r="P363" s="151"/>
      <c r="Q363" s="151"/>
      <c r="R363" s="152"/>
      <c r="S363" s="160"/>
    </row>
    <row r="364" spans="1:19" s="145" customFormat="1" ht="14.45" customHeight="1">
      <c r="A364" s="160"/>
      <c r="B364" s="162"/>
      <c r="C364" s="162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1"/>
      <c r="Q364" s="160"/>
      <c r="R364" s="160"/>
      <c r="S364" s="160"/>
    </row>
    <row r="365" spans="1:19" s="145" customFormat="1" ht="14.45" customHeight="1">
      <c r="A365" s="160"/>
      <c r="B365" s="162"/>
      <c r="C365" s="162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1"/>
      <c r="Q365" s="160"/>
      <c r="R365" s="160"/>
      <c r="S365" s="160"/>
    </row>
    <row r="366" spans="1:19" s="145" customFormat="1" ht="14.45" customHeight="1">
      <c r="A366" s="138"/>
      <c r="B366" s="138" t="s">
        <v>218</v>
      </c>
      <c r="C366" s="138"/>
      <c r="D366" s="138"/>
      <c r="E366" s="138"/>
      <c r="F366" s="138"/>
      <c r="G366" s="138"/>
      <c r="H366" s="138"/>
      <c r="I366" s="138"/>
      <c r="J366" s="138"/>
      <c r="K366" s="138" t="s">
        <v>219</v>
      </c>
      <c r="L366" s="138"/>
      <c r="M366" s="138"/>
      <c r="N366" s="138"/>
      <c r="O366" s="138"/>
      <c r="P366" s="138"/>
      <c r="Q366" s="138"/>
      <c r="R366" s="138"/>
      <c r="S366" s="138"/>
    </row>
    <row r="367" spans="1:19" s="145" customFormat="1" ht="14.45" customHeight="1">
      <c r="A367" s="160"/>
      <c r="B367" s="491" t="s">
        <v>335</v>
      </c>
      <c r="C367" s="140"/>
      <c r="D367" s="140"/>
      <c r="E367" s="140"/>
      <c r="F367" s="140"/>
      <c r="G367" s="143"/>
      <c r="H367" s="141"/>
      <c r="I367" s="141"/>
      <c r="J367" s="142"/>
      <c r="K367" s="491" t="s">
        <v>335</v>
      </c>
      <c r="L367" s="140"/>
      <c r="M367" s="140"/>
      <c r="N367" s="140"/>
      <c r="O367" s="140"/>
      <c r="P367" s="143"/>
      <c r="Q367" s="141"/>
      <c r="R367" s="141"/>
      <c r="S367" s="144"/>
    </row>
    <row r="368" spans="1:19" s="145" customFormat="1" ht="14.45" customHeight="1">
      <c r="A368" s="160"/>
      <c r="B368" s="492"/>
      <c r="C368" s="146" t="s">
        <v>151</v>
      </c>
      <c r="D368" s="146" t="s">
        <v>86</v>
      </c>
      <c r="E368" s="146" t="s">
        <v>87</v>
      </c>
      <c r="F368" s="146" t="s">
        <v>410</v>
      </c>
      <c r="G368" s="146" t="s">
        <v>739</v>
      </c>
      <c r="H368" s="81" t="s">
        <v>509</v>
      </c>
      <c r="I368" s="147" t="s">
        <v>807</v>
      </c>
      <c r="J368" s="142"/>
      <c r="K368" s="492"/>
      <c r="L368" s="146" t="s">
        <v>151</v>
      </c>
      <c r="M368" s="146" t="s">
        <v>86</v>
      </c>
      <c r="N368" s="146" t="s">
        <v>87</v>
      </c>
      <c r="O368" s="146" t="s">
        <v>410</v>
      </c>
      <c r="P368" s="146" t="s">
        <v>739</v>
      </c>
      <c r="Q368" s="81" t="s">
        <v>509</v>
      </c>
      <c r="R368" s="147" t="s">
        <v>807</v>
      </c>
      <c r="S368" s="144"/>
    </row>
    <row r="369" spans="1:19" s="145" customFormat="1" ht="14.45" customHeight="1">
      <c r="A369" s="160"/>
      <c r="B369" s="493"/>
      <c r="C369" s="148"/>
      <c r="D369" s="148"/>
      <c r="E369" s="148"/>
      <c r="F369" s="148"/>
      <c r="G369" s="148"/>
      <c r="H369" s="149" t="s">
        <v>88</v>
      </c>
      <c r="I369" s="81" t="s">
        <v>511</v>
      </c>
      <c r="J369" s="142"/>
      <c r="K369" s="493"/>
      <c r="L369" s="148"/>
      <c r="M369" s="148"/>
      <c r="N369" s="148"/>
      <c r="O369" s="148"/>
      <c r="P369" s="148"/>
      <c r="Q369" s="149" t="s">
        <v>88</v>
      </c>
      <c r="R369" s="81" t="s">
        <v>511</v>
      </c>
      <c r="S369" s="144"/>
    </row>
    <row r="370" spans="1:19" s="180" customFormat="1" ht="14.45" customHeight="1">
      <c r="B370" s="188" t="s">
        <v>90</v>
      </c>
      <c r="C370" s="187">
        <v>997</v>
      </c>
      <c r="D370" s="183">
        <v>912</v>
      </c>
      <c r="E370" s="183">
        <v>785</v>
      </c>
      <c r="F370" s="183">
        <v>713</v>
      </c>
      <c r="G370" s="183">
        <v>640</v>
      </c>
      <c r="H370" s="182">
        <v>-73</v>
      </c>
      <c r="I370" s="184">
        <v>-10.238429172510518</v>
      </c>
      <c r="J370" s="185"/>
      <c r="K370" s="186" t="s">
        <v>90</v>
      </c>
      <c r="L370" s="187">
        <v>1730</v>
      </c>
      <c r="M370" s="183">
        <v>1479</v>
      </c>
      <c r="N370" s="183">
        <v>1307</v>
      </c>
      <c r="O370" s="183">
        <v>1076</v>
      </c>
      <c r="P370" s="183">
        <v>896</v>
      </c>
      <c r="Q370" s="182">
        <v>-180</v>
      </c>
      <c r="R370" s="184">
        <v>-16.728624535315987</v>
      </c>
      <c r="S370" s="184"/>
    </row>
    <row r="371" spans="1:19" s="145" customFormat="1" ht="14.45" customHeight="1">
      <c r="A371" s="160"/>
      <c r="B371" s="420" t="s">
        <v>91</v>
      </c>
      <c r="C371" s="150">
        <v>144</v>
      </c>
      <c r="D371" s="151">
        <v>112</v>
      </c>
      <c r="E371" s="151">
        <v>74</v>
      </c>
      <c r="F371" s="151">
        <v>51</v>
      </c>
      <c r="G371" s="151">
        <v>38</v>
      </c>
      <c r="H371" s="151">
        <v>-13</v>
      </c>
      <c r="I371" s="152">
        <v>-25.490196078431371</v>
      </c>
      <c r="J371" s="142"/>
      <c r="K371" s="154" t="s">
        <v>91</v>
      </c>
      <c r="L371" s="150">
        <v>207</v>
      </c>
      <c r="M371" s="151">
        <v>144</v>
      </c>
      <c r="N371" s="151">
        <v>117</v>
      </c>
      <c r="O371" s="151">
        <v>83</v>
      </c>
      <c r="P371" s="151">
        <v>54</v>
      </c>
      <c r="Q371" s="151">
        <v>-29</v>
      </c>
      <c r="R371" s="152">
        <v>-34.939759036144579</v>
      </c>
      <c r="S371" s="152"/>
    </row>
    <row r="372" spans="1:19" s="145" customFormat="1" ht="14.45" customHeight="1">
      <c r="A372" s="160"/>
      <c r="B372" s="420" t="s">
        <v>92</v>
      </c>
      <c r="C372" s="150">
        <v>633</v>
      </c>
      <c r="D372" s="151">
        <v>552</v>
      </c>
      <c r="E372" s="151">
        <v>455</v>
      </c>
      <c r="F372" s="151">
        <v>375</v>
      </c>
      <c r="G372" s="151">
        <v>325</v>
      </c>
      <c r="H372" s="151">
        <v>-50</v>
      </c>
      <c r="I372" s="152">
        <v>-13.333333333333334</v>
      </c>
      <c r="J372" s="142"/>
      <c r="K372" s="154" t="s">
        <v>92</v>
      </c>
      <c r="L372" s="150">
        <v>1124</v>
      </c>
      <c r="M372" s="151">
        <v>905</v>
      </c>
      <c r="N372" s="151">
        <v>747</v>
      </c>
      <c r="O372" s="151">
        <v>539</v>
      </c>
      <c r="P372" s="151">
        <v>415</v>
      </c>
      <c r="Q372" s="151">
        <v>-124</v>
      </c>
      <c r="R372" s="152">
        <v>-23.005565862708721</v>
      </c>
      <c r="S372" s="152"/>
    </row>
    <row r="373" spans="1:19" s="145" customFormat="1" ht="14.45" customHeight="1">
      <c r="A373" s="160"/>
      <c r="B373" s="420" t="s">
        <v>93</v>
      </c>
      <c r="C373" s="150">
        <v>220</v>
      </c>
      <c r="D373" s="151">
        <v>248</v>
      </c>
      <c r="E373" s="151">
        <v>256</v>
      </c>
      <c r="F373" s="151">
        <v>287</v>
      </c>
      <c r="G373" s="151">
        <v>274</v>
      </c>
      <c r="H373" s="151">
        <v>-13</v>
      </c>
      <c r="I373" s="152">
        <v>-4.529616724738676</v>
      </c>
      <c r="J373" s="142"/>
      <c r="K373" s="154" t="s">
        <v>93</v>
      </c>
      <c r="L373" s="150">
        <v>399</v>
      </c>
      <c r="M373" s="151">
        <v>430</v>
      </c>
      <c r="N373" s="151">
        <v>443</v>
      </c>
      <c r="O373" s="151">
        <v>454</v>
      </c>
      <c r="P373" s="151">
        <v>425</v>
      </c>
      <c r="Q373" s="151">
        <v>-29</v>
      </c>
      <c r="R373" s="152">
        <v>-6.3876651982378849</v>
      </c>
      <c r="S373" s="152"/>
    </row>
    <row r="374" spans="1:19" s="145" customFormat="1" ht="14.45" customHeight="1">
      <c r="A374" s="160"/>
      <c r="B374" s="142"/>
      <c r="C374" s="150"/>
      <c r="D374" s="157"/>
      <c r="E374" s="157"/>
      <c r="F374" s="157"/>
      <c r="G374" s="157"/>
      <c r="H374" s="157"/>
      <c r="I374" s="158"/>
      <c r="J374" s="142"/>
      <c r="K374" s="159"/>
      <c r="L374" s="150"/>
      <c r="M374" s="157"/>
      <c r="N374" s="157"/>
      <c r="O374" s="157"/>
      <c r="P374" s="157"/>
      <c r="Q374" s="157"/>
      <c r="R374" s="158"/>
      <c r="S374" s="158"/>
    </row>
    <row r="375" spans="1:19" s="145" customFormat="1" ht="14.45" customHeight="1">
      <c r="A375" s="160"/>
      <c r="B375" s="142" t="s">
        <v>94</v>
      </c>
      <c r="C375" s="150">
        <v>37</v>
      </c>
      <c r="D375" s="151">
        <v>25</v>
      </c>
      <c r="E375" s="151">
        <v>16</v>
      </c>
      <c r="F375" s="151">
        <v>11</v>
      </c>
      <c r="G375" s="151">
        <v>6</v>
      </c>
      <c r="H375" s="151">
        <v>-5</v>
      </c>
      <c r="I375" s="152">
        <v>-45.454545454545453</v>
      </c>
      <c r="J375" s="142"/>
      <c r="K375" s="159" t="s">
        <v>94</v>
      </c>
      <c r="L375" s="150">
        <v>59</v>
      </c>
      <c r="M375" s="151">
        <v>45</v>
      </c>
      <c r="N375" s="151">
        <v>40</v>
      </c>
      <c r="O375" s="151">
        <v>22</v>
      </c>
      <c r="P375" s="151">
        <v>12</v>
      </c>
      <c r="Q375" s="151">
        <v>-10</v>
      </c>
      <c r="R375" s="152">
        <v>-45.454545454545453</v>
      </c>
      <c r="S375" s="152"/>
    </row>
    <row r="376" spans="1:19" s="145" customFormat="1" ht="14.45" customHeight="1">
      <c r="A376" s="160"/>
      <c r="B376" s="142" t="s">
        <v>95</v>
      </c>
      <c r="C376" s="150">
        <v>50</v>
      </c>
      <c r="D376" s="151">
        <v>35</v>
      </c>
      <c r="E376" s="151">
        <v>26</v>
      </c>
      <c r="F376" s="151">
        <v>15</v>
      </c>
      <c r="G376" s="151">
        <v>14</v>
      </c>
      <c r="H376" s="151">
        <v>-1</v>
      </c>
      <c r="I376" s="152">
        <v>-6.666666666666667</v>
      </c>
      <c r="J376" s="142"/>
      <c r="K376" s="159" t="s">
        <v>95</v>
      </c>
      <c r="L376" s="150">
        <v>61</v>
      </c>
      <c r="M376" s="151">
        <v>49</v>
      </c>
      <c r="N376" s="151">
        <v>36</v>
      </c>
      <c r="O376" s="151">
        <v>30</v>
      </c>
      <c r="P376" s="151">
        <v>20</v>
      </c>
      <c r="Q376" s="151">
        <v>-10</v>
      </c>
      <c r="R376" s="152">
        <v>-33.333333333333329</v>
      </c>
      <c r="S376" s="152"/>
    </row>
    <row r="377" spans="1:19" s="145" customFormat="1" ht="14.45" customHeight="1">
      <c r="A377" s="160"/>
      <c r="B377" s="142" t="s">
        <v>96</v>
      </c>
      <c r="C377" s="150">
        <v>57</v>
      </c>
      <c r="D377" s="151">
        <v>52</v>
      </c>
      <c r="E377" s="151">
        <v>32</v>
      </c>
      <c r="F377" s="151">
        <v>25</v>
      </c>
      <c r="G377" s="151">
        <v>18</v>
      </c>
      <c r="H377" s="151">
        <v>-7</v>
      </c>
      <c r="I377" s="152">
        <v>-28.000000000000004</v>
      </c>
      <c r="J377" s="142"/>
      <c r="K377" s="159" t="s">
        <v>96</v>
      </c>
      <c r="L377" s="150">
        <v>87</v>
      </c>
      <c r="M377" s="151">
        <v>50</v>
      </c>
      <c r="N377" s="151">
        <v>41</v>
      </c>
      <c r="O377" s="151">
        <v>31</v>
      </c>
      <c r="P377" s="151">
        <v>22</v>
      </c>
      <c r="Q377" s="151">
        <v>-9</v>
      </c>
      <c r="R377" s="152">
        <v>-29.032258064516132</v>
      </c>
      <c r="S377" s="152"/>
    </row>
    <row r="378" spans="1:19" s="145" customFormat="1" ht="14.45" customHeight="1">
      <c r="A378" s="160"/>
      <c r="B378" s="142" t="s">
        <v>97</v>
      </c>
      <c r="C378" s="150">
        <v>70</v>
      </c>
      <c r="D378" s="151">
        <v>51</v>
      </c>
      <c r="E378" s="151">
        <v>41</v>
      </c>
      <c r="F378" s="151">
        <v>28</v>
      </c>
      <c r="G378" s="151">
        <v>33</v>
      </c>
      <c r="H378" s="151">
        <v>5</v>
      </c>
      <c r="I378" s="152">
        <v>17.857142857142858</v>
      </c>
      <c r="J378" s="142"/>
      <c r="K378" s="159" t="s">
        <v>97</v>
      </c>
      <c r="L378" s="150">
        <v>106</v>
      </c>
      <c r="M378" s="151">
        <v>74</v>
      </c>
      <c r="N378" s="151">
        <v>47</v>
      </c>
      <c r="O378" s="151">
        <v>36</v>
      </c>
      <c r="P378" s="151">
        <v>21</v>
      </c>
      <c r="Q378" s="151">
        <v>-15</v>
      </c>
      <c r="R378" s="152">
        <v>-41.666666666666671</v>
      </c>
      <c r="S378" s="152"/>
    </row>
    <row r="379" spans="1:19" s="139" customFormat="1" ht="14.45" customHeight="1">
      <c r="A379" s="160"/>
      <c r="B379" s="142" t="s">
        <v>98</v>
      </c>
      <c r="C379" s="150">
        <v>46</v>
      </c>
      <c r="D379" s="151">
        <v>36</v>
      </c>
      <c r="E379" s="151">
        <v>25</v>
      </c>
      <c r="F379" s="151">
        <v>25</v>
      </c>
      <c r="G379" s="151">
        <v>24</v>
      </c>
      <c r="H379" s="151">
        <v>-1</v>
      </c>
      <c r="I379" s="152">
        <v>-4</v>
      </c>
      <c r="J379" s="142"/>
      <c r="K379" s="159" t="s">
        <v>98</v>
      </c>
      <c r="L379" s="150">
        <v>90</v>
      </c>
      <c r="M379" s="151">
        <v>69</v>
      </c>
      <c r="N379" s="151">
        <v>44</v>
      </c>
      <c r="O379" s="151">
        <v>38</v>
      </c>
      <c r="P379" s="151">
        <v>21</v>
      </c>
      <c r="Q379" s="151">
        <v>-17</v>
      </c>
      <c r="R379" s="152">
        <v>-44.736842105263158</v>
      </c>
      <c r="S379" s="152"/>
    </row>
    <row r="380" spans="1:19" s="145" customFormat="1" ht="14.45" customHeight="1">
      <c r="A380" s="160"/>
      <c r="B380" s="142" t="s">
        <v>99</v>
      </c>
      <c r="C380" s="150">
        <v>54</v>
      </c>
      <c r="D380" s="151">
        <v>46</v>
      </c>
      <c r="E380" s="151">
        <v>29</v>
      </c>
      <c r="F380" s="151">
        <v>27</v>
      </c>
      <c r="G380" s="151">
        <v>17</v>
      </c>
      <c r="H380" s="151">
        <v>-10</v>
      </c>
      <c r="I380" s="152">
        <v>-37.037037037037038</v>
      </c>
      <c r="J380" s="142"/>
      <c r="K380" s="159" t="s">
        <v>99</v>
      </c>
      <c r="L380" s="150">
        <v>99</v>
      </c>
      <c r="M380" s="151">
        <v>80</v>
      </c>
      <c r="N380" s="151">
        <v>58</v>
      </c>
      <c r="O380" s="151">
        <v>28</v>
      </c>
      <c r="P380" s="151">
        <v>31</v>
      </c>
      <c r="Q380" s="151">
        <v>3</v>
      </c>
      <c r="R380" s="152">
        <v>10.714285714285714</v>
      </c>
      <c r="S380" s="152"/>
    </row>
    <row r="381" spans="1:19" s="145" customFormat="1" ht="14.45" customHeight="1">
      <c r="A381" s="160"/>
      <c r="B381" s="142" t="s">
        <v>100</v>
      </c>
      <c r="C381" s="150">
        <v>52</v>
      </c>
      <c r="D381" s="151">
        <v>57</v>
      </c>
      <c r="E381" s="151">
        <v>28</v>
      </c>
      <c r="F381" s="151">
        <v>19</v>
      </c>
      <c r="G381" s="151">
        <v>22</v>
      </c>
      <c r="H381" s="151">
        <v>3</v>
      </c>
      <c r="I381" s="152">
        <v>15.789473684210526</v>
      </c>
      <c r="J381" s="142"/>
      <c r="K381" s="159" t="s">
        <v>100</v>
      </c>
      <c r="L381" s="150">
        <v>100</v>
      </c>
      <c r="M381" s="151">
        <v>76</v>
      </c>
      <c r="N381" s="151">
        <v>64</v>
      </c>
      <c r="O381" s="151">
        <v>36</v>
      </c>
      <c r="P381" s="151">
        <v>16</v>
      </c>
      <c r="Q381" s="151">
        <v>-20</v>
      </c>
      <c r="R381" s="152">
        <v>-55.555555555555557</v>
      </c>
      <c r="S381" s="152"/>
    </row>
    <row r="382" spans="1:19" s="145" customFormat="1" ht="14.45" customHeight="1">
      <c r="A382" s="160"/>
      <c r="B382" s="142" t="s">
        <v>118</v>
      </c>
      <c r="C382" s="150">
        <v>50</v>
      </c>
      <c r="D382" s="151">
        <v>55</v>
      </c>
      <c r="E382" s="151">
        <v>47</v>
      </c>
      <c r="F382" s="151">
        <v>27</v>
      </c>
      <c r="G382" s="151">
        <v>23</v>
      </c>
      <c r="H382" s="151">
        <v>-4</v>
      </c>
      <c r="I382" s="152">
        <v>-14.814814814814813</v>
      </c>
      <c r="J382" s="142"/>
      <c r="K382" s="159" t="s">
        <v>118</v>
      </c>
      <c r="L382" s="150">
        <v>94</v>
      </c>
      <c r="M382" s="151">
        <v>83</v>
      </c>
      <c r="N382" s="151">
        <v>61</v>
      </c>
      <c r="O382" s="151">
        <v>48</v>
      </c>
      <c r="P382" s="151">
        <v>33</v>
      </c>
      <c r="Q382" s="151">
        <v>-15</v>
      </c>
      <c r="R382" s="152">
        <v>-31.25</v>
      </c>
      <c r="S382" s="152"/>
    </row>
    <row r="383" spans="1:19" s="153" customFormat="1" ht="14.45" customHeight="1">
      <c r="A383" s="160"/>
      <c r="B383" s="142" t="s">
        <v>101</v>
      </c>
      <c r="C383" s="150">
        <v>54</v>
      </c>
      <c r="D383" s="151">
        <v>50</v>
      </c>
      <c r="E383" s="151">
        <v>52</v>
      </c>
      <c r="F383" s="151">
        <v>44</v>
      </c>
      <c r="G383" s="151">
        <v>31</v>
      </c>
      <c r="H383" s="151">
        <v>-13</v>
      </c>
      <c r="I383" s="152">
        <v>-29.545454545454547</v>
      </c>
      <c r="J383" s="142"/>
      <c r="K383" s="159" t="s">
        <v>101</v>
      </c>
      <c r="L383" s="150">
        <v>90</v>
      </c>
      <c r="M383" s="151">
        <v>68</v>
      </c>
      <c r="N383" s="151">
        <v>67</v>
      </c>
      <c r="O383" s="151">
        <v>54</v>
      </c>
      <c r="P383" s="151">
        <v>50</v>
      </c>
      <c r="Q383" s="151">
        <v>-4</v>
      </c>
      <c r="R383" s="152">
        <v>-7.4074074074074066</v>
      </c>
      <c r="S383" s="152"/>
    </row>
    <row r="384" spans="1:19" s="145" customFormat="1" ht="14.45" customHeight="1">
      <c r="A384" s="160"/>
      <c r="B384" s="142" t="s">
        <v>102</v>
      </c>
      <c r="C384" s="150">
        <v>71</v>
      </c>
      <c r="D384" s="151">
        <v>42</v>
      </c>
      <c r="E384" s="151">
        <v>44</v>
      </c>
      <c r="F384" s="151">
        <v>47</v>
      </c>
      <c r="G384" s="151">
        <v>41</v>
      </c>
      <c r="H384" s="151">
        <v>-6</v>
      </c>
      <c r="I384" s="152">
        <v>-12.76595744680851</v>
      </c>
      <c r="J384" s="142"/>
      <c r="K384" s="159" t="s">
        <v>102</v>
      </c>
      <c r="L384" s="150">
        <v>114</v>
      </c>
      <c r="M384" s="151">
        <v>79</v>
      </c>
      <c r="N384" s="151">
        <v>72</v>
      </c>
      <c r="O384" s="151">
        <v>56</v>
      </c>
      <c r="P384" s="151">
        <v>51</v>
      </c>
      <c r="Q384" s="151">
        <v>-5</v>
      </c>
      <c r="R384" s="152">
        <v>-8.9285714285714288</v>
      </c>
      <c r="S384" s="152"/>
    </row>
    <row r="385" spans="1:19" s="145" customFormat="1" ht="14.45" customHeight="1">
      <c r="A385" s="160"/>
      <c r="B385" s="142" t="s">
        <v>103</v>
      </c>
      <c r="C385" s="150">
        <v>89</v>
      </c>
      <c r="D385" s="151">
        <v>65</v>
      </c>
      <c r="E385" s="151">
        <v>49</v>
      </c>
      <c r="F385" s="151">
        <v>51</v>
      </c>
      <c r="G385" s="151">
        <v>42</v>
      </c>
      <c r="H385" s="151">
        <v>-9</v>
      </c>
      <c r="I385" s="152">
        <v>-17.647058823529413</v>
      </c>
      <c r="J385" s="142"/>
      <c r="K385" s="159" t="s">
        <v>103</v>
      </c>
      <c r="L385" s="150">
        <v>169</v>
      </c>
      <c r="M385" s="151">
        <v>115</v>
      </c>
      <c r="N385" s="151">
        <v>79</v>
      </c>
      <c r="O385" s="151">
        <v>69</v>
      </c>
      <c r="P385" s="151">
        <v>53</v>
      </c>
      <c r="Q385" s="151">
        <v>-16</v>
      </c>
      <c r="R385" s="152">
        <v>-23.188405797101449</v>
      </c>
      <c r="S385" s="152"/>
    </row>
    <row r="386" spans="1:19" s="145" customFormat="1" ht="14.45" customHeight="1">
      <c r="A386" s="160"/>
      <c r="B386" s="142" t="s">
        <v>104</v>
      </c>
      <c r="C386" s="150">
        <v>70</v>
      </c>
      <c r="D386" s="151">
        <v>86</v>
      </c>
      <c r="E386" s="151">
        <v>61</v>
      </c>
      <c r="F386" s="151">
        <v>44</v>
      </c>
      <c r="G386" s="151">
        <v>44</v>
      </c>
      <c r="H386" s="151">
        <v>0</v>
      </c>
      <c r="I386" s="152">
        <v>0</v>
      </c>
      <c r="J386" s="142"/>
      <c r="K386" s="159" t="s">
        <v>104</v>
      </c>
      <c r="L386" s="150">
        <v>117</v>
      </c>
      <c r="M386" s="151">
        <v>148</v>
      </c>
      <c r="N386" s="151">
        <v>115</v>
      </c>
      <c r="O386" s="151">
        <v>76</v>
      </c>
      <c r="P386" s="151">
        <v>63</v>
      </c>
      <c r="Q386" s="151">
        <v>-13</v>
      </c>
      <c r="R386" s="152">
        <v>-17.105263157894736</v>
      </c>
      <c r="S386" s="152"/>
    </row>
    <row r="387" spans="1:19" s="145" customFormat="1" ht="14.45" customHeight="1">
      <c r="A387" s="160"/>
      <c r="B387" s="142" t="s">
        <v>105</v>
      </c>
      <c r="C387" s="150">
        <v>77</v>
      </c>
      <c r="D387" s="151">
        <v>64</v>
      </c>
      <c r="E387" s="151">
        <v>79</v>
      </c>
      <c r="F387" s="151">
        <v>63</v>
      </c>
      <c r="G387" s="151">
        <v>48</v>
      </c>
      <c r="H387" s="151">
        <v>-15</v>
      </c>
      <c r="I387" s="152">
        <v>-23.809523809523807</v>
      </c>
      <c r="J387" s="142"/>
      <c r="K387" s="159" t="s">
        <v>105</v>
      </c>
      <c r="L387" s="150">
        <v>145</v>
      </c>
      <c r="M387" s="151">
        <v>113</v>
      </c>
      <c r="N387" s="151">
        <v>140</v>
      </c>
      <c r="O387" s="151">
        <v>98</v>
      </c>
      <c r="P387" s="151">
        <v>76</v>
      </c>
      <c r="Q387" s="151">
        <v>-22</v>
      </c>
      <c r="R387" s="152">
        <v>-22.448979591836736</v>
      </c>
      <c r="S387" s="152"/>
    </row>
    <row r="388" spans="1:19" s="145" customFormat="1" ht="14.45" customHeight="1">
      <c r="A388" s="160"/>
      <c r="B388" s="142" t="s">
        <v>106</v>
      </c>
      <c r="C388" s="150">
        <v>78</v>
      </c>
      <c r="D388" s="151">
        <v>73</v>
      </c>
      <c r="E388" s="151">
        <v>63</v>
      </c>
      <c r="F388" s="151">
        <v>80</v>
      </c>
      <c r="G388" s="151">
        <v>55</v>
      </c>
      <c r="H388" s="151">
        <v>-25</v>
      </c>
      <c r="I388" s="152">
        <v>-31.25</v>
      </c>
      <c r="J388" s="142"/>
      <c r="K388" s="159" t="s">
        <v>106</v>
      </c>
      <c r="L388" s="150">
        <v>128</v>
      </c>
      <c r="M388" s="151">
        <v>136</v>
      </c>
      <c r="N388" s="151">
        <v>103</v>
      </c>
      <c r="O388" s="151">
        <v>131</v>
      </c>
      <c r="P388" s="151">
        <v>96</v>
      </c>
      <c r="Q388" s="151">
        <v>-35</v>
      </c>
      <c r="R388" s="152">
        <v>-26.717557251908396</v>
      </c>
      <c r="S388" s="152"/>
    </row>
    <row r="389" spans="1:19" s="145" customFormat="1" ht="14.45" customHeight="1">
      <c r="A389" s="160"/>
      <c r="B389" s="142" t="s">
        <v>107</v>
      </c>
      <c r="C389" s="150">
        <v>64</v>
      </c>
      <c r="D389" s="151">
        <v>69</v>
      </c>
      <c r="E389" s="151">
        <v>73</v>
      </c>
      <c r="F389" s="151">
        <v>66</v>
      </c>
      <c r="G389" s="151">
        <v>71</v>
      </c>
      <c r="H389" s="151">
        <v>5</v>
      </c>
      <c r="I389" s="152">
        <v>7.5757575757575761</v>
      </c>
      <c r="J389" s="142"/>
      <c r="K389" s="159" t="s">
        <v>107</v>
      </c>
      <c r="L389" s="150">
        <v>112</v>
      </c>
      <c r="M389" s="151">
        <v>117</v>
      </c>
      <c r="N389" s="151">
        <v>120</v>
      </c>
      <c r="O389" s="151">
        <v>91</v>
      </c>
      <c r="P389" s="151">
        <v>110</v>
      </c>
      <c r="Q389" s="151">
        <v>19</v>
      </c>
      <c r="R389" s="152">
        <v>20.87912087912088</v>
      </c>
      <c r="S389" s="152"/>
    </row>
    <row r="390" spans="1:19" s="145" customFormat="1" ht="14.45" customHeight="1">
      <c r="A390" s="160"/>
      <c r="B390" s="142" t="s">
        <v>108</v>
      </c>
      <c r="C390" s="150">
        <v>35</v>
      </c>
      <c r="D390" s="151">
        <v>52</v>
      </c>
      <c r="E390" s="151">
        <v>53</v>
      </c>
      <c r="F390" s="151">
        <v>64</v>
      </c>
      <c r="G390" s="151">
        <v>61</v>
      </c>
      <c r="H390" s="151">
        <v>-3</v>
      </c>
      <c r="I390" s="152">
        <v>-4.6875</v>
      </c>
      <c r="J390" s="142"/>
      <c r="K390" s="159" t="s">
        <v>108</v>
      </c>
      <c r="L390" s="150">
        <v>86</v>
      </c>
      <c r="M390" s="151">
        <v>91</v>
      </c>
      <c r="N390" s="151">
        <v>101</v>
      </c>
      <c r="O390" s="151">
        <v>103</v>
      </c>
      <c r="P390" s="151">
        <v>75</v>
      </c>
      <c r="Q390" s="151">
        <v>-28</v>
      </c>
      <c r="R390" s="152">
        <v>-27.184466019417474</v>
      </c>
      <c r="S390" s="152"/>
    </row>
    <row r="391" spans="1:19" s="145" customFormat="1" ht="14.45" customHeight="1">
      <c r="A391" s="160"/>
      <c r="B391" s="142" t="s">
        <v>109</v>
      </c>
      <c r="C391" s="150">
        <v>23</v>
      </c>
      <c r="D391" s="151">
        <v>28</v>
      </c>
      <c r="E391" s="151">
        <v>42</v>
      </c>
      <c r="F391" s="151">
        <v>38</v>
      </c>
      <c r="G391" s="151">
        <v>48</v>
      </c>
      <c r="H391" s="151">
        <v>10</v>
      </c>
      <c r="I391" s="152">
        <v>26.315789473684209</v>
      </c>
      <c r="J391" s="142"/>
      <c r="K391" s="159" t="s">
        <v>109</v>
      </c>
      <c r="L391" s="150">
        <v>41</v>
      </c>
      <c r="M391" s="151">
        <v>55</v>
      </c>
      <c r="N391" s="151">
        <v>68</v>
      </c>
      <c r="O391" s="151">
        <v>71</v>
      </c>
      <c r="P391" s="151">
        <v>77</v>
      </c>
      <c r="Q391" s="151">
        <v>6</v>
      </c>
      <c r="R391" s="152">
        <v>8.4507042253521121</v>
      </c>
      <c r="S391" s="152"/>
    </row>
    <row r="392" spans="1:19" s="145" customFormat="1" ht="14.45" customHeight="1">
      <c r="A392" s="160"/>
      <c r="B392" s="142" t="s">
        <v>110</v>
      </c>
      <c r="C392" s="150">
        <v>20</v>
      </c>
      <c r="D392" s="151">
        <v>26</v>
      </c>
      <c r="E392" s="151">
        <v>25</v>
      </c>
      <c r="F392" s="151">
        <v>39</v>
      </c>
      <c r="G392" s="151">
        <v>39</v>
      </c>
      <c r="H392" s="151">
        <v>0</v>
      </c>
      <c r="I392" s="152">
        <v>0</v>
      </c>
      <c r="J392" s="142"/>
      <c r="K392" s="159" t="s">
        <v>110</v>
      </c>
      <c r="L392" s="150">
        <v>32</v>
      </c>
      <c r="M392" s="151">
        <v>31</v>
      </c>
      <c r="N392" s="151">
        <v>51</v>
      </c>
      <c r="O392" s="151">
        <v>58</v>
      </c>
      <c r="P392" s="151">
        <v>67</v>
      </c>
      <c r="Q392" s="151">
        <v>9</v>
      </c>
      <c r="R392" s="152">
        <v>15.517241379310345</v>
      </c>
      <c r="S392" s="152"/>
    </row>
    <row r="393" spans="1:19" s="145" customFormat="1" ht="14.45" customHeight="1">
      <c r="A393" s="160"/>
      <c r="B393" s="423"/>
      <c r="C393" s="427"/>
      <c r="D393" s="422"/>
      <c r="E393" s="422"/>
      <c r="F393" s="422"/>
      <c r="G393" s="422"/>
      <c r="H393" s="151"/>
      <c r="I393" s="152"/>
      <c r="J393" s="160"/>
      <c r="K393" s="423"/>
      <c r="L393" s="427"/>
      <c r="M393" s="422"/>
      <c r="N393" s="422"/>
      <c r="O393" s="422"/>
      <c r="P393" s="422"/>
      <c r="Q393" s="151"/>
      <c r="R393" s="152"/>
      <c r="S393" s="160"/>
    </row>
    <row r="394" spans="1:19" s="145" customFormat="1" ht="14.45" customHeight="1">
      <c r="A394" s="160"/>
      <c r="B394" s="142"/>
      <c r="C394" s="324"/>
      <c r="D394" s="151"/>
      <c r="E394" s="151"/>
      <c r="F394" s="151"/>
      <c r="G394" s="151"/>
      <c r="H394" s="151"/>
      <c r="I394" s="152"/>
      <c r="J394" s="160"/>
      <c r="K394" s="142"/>
      <c r="L394" s="324"/>
      <c r="M394" s="151"/>
      <c r="N394" s="151"/>
      <c r="O394" s="151"/>
      <c r="P394" s="151"/>
      <c r="Q394" s="151"/>
      <c r="R394" s="152"/>
      <c r="S394" s="160"/>
    </row>
    <row r="395" spans="1:19" s="145" customFormat="1" ht="14.45" customHeight="1">
      <c r="A395" s="160"/>
      <c r="B395" s="160"/>
      <c r="C395" s="160"/>
      <c r="D395" s="160"/>
      <c r="E395" s="160"/>
      <c r="F395" s="160"/>
      <c r="G395" s="161"/>
      <c r="H395" s="160"/>
      <c r="I395" s="160"/>
      <c r="J395" s="160"/>
      <c r="K395" s="160"/>
      <c r="L395" s="160"/>
      <c r="M395" s="160"/>
      <c r="N395" s="160"/>
      <c r="O395" s="160"/>
      <c r="P395" s="161"/>
      <c r="Q395" s="160"/>
      <c r="R395" s="160"/>
      <c r="S395" s="160"/>
    </row>
    <row r="396" spans="1:19" s="145" customFormat="1" ht="14.45" customHeight="1">
      <c r="A396" s="138"/>
      <c r="B396" s="138" t="s">
        <v>630</v>
      </c>
      <c r="C396" s="138"/>
      <c r="D396" s="138"/>
      <c r="E396" s="138"/>
      <c r="F396" s="138"/>
      <c r="G396" s="138"/>
      <c r="H396" s="138"/>
      <c r="I396" s="138"/>
      <c r="J396" s="138"/>
      <c r="K396" s="138" t="s">
        <v>631</v>
      </c>
      <c r="L396" s="138"/>
      <c r="M396" s="138"/>
      <c r="N396" s="138"/>
      <c r="O396" s="138"/>
      <c r="P396" s="138"/>
      <c r="Q396" s="138"/>
      <c r="R396" s="138"/>
      <c r="S396" s="138"/>
    </row>
    <row r="397" spans="1:19" s="145" customFormat="1" ht="14.45" customHeight="1">
      <c r="A397" s="160"/>
      <c r="B397" s="491" t="s">
        <v>335</v>
      </c>
      <c r="C397" s="140"/>
      <c r="D397" s="140"/>
      <c r="E397" s="140"/>
      <c r="F397" s="140"/>
      <c r="G397" s="143"/>
      <c r="H397" s="141"/>
      <c r="I397" s="141"/>
      <c r="J397" s="142"/>
      <c r="K397" s="491" t="s">
        <v>335</v>
      </c>
      <c r="L397" s="140"/>
      <c r="M397" s="140"/>
      <c r="N397" s="140"/>
      <c r="O397" s="140"/>
      <c r="P397" s="143"/>
      <c r="Q397" s="141"/>
      <c r="R397" s="141"/>
      <c r="S397" s="144"/>
    </row>
    <row r="398" spans="1:19" s="145" customFormat="1" ht="14.45" customHeight="1">
      <c r="A398" s="160"/>
      <c r="B398" s="492"/>
      <c r="C398" s="146" t="s">
        <v>151</v>
      </c>
      <c r="D398" s="146" t="s">
        <v>86</v>
      </c>
      <c r="E398" s="146" t="s">
        <v>87</v>
      </c>
      <c r="F398" s="146" t="s">
        <v>410</v>
      </c>
      <c r="G398" s="146" t="s">
        <v>739</v>
      </c>
      <c r="H398" s="81" t="s">
        <v>509</v>
      </c>
      <c r="I398" s="147" t="s">
        <v>807</v>
      </c>
      <c r="J398" s="142"/>
      <c r="K398" s="492"/>
      <c r="L398" s="146" t="s">
        <v>151</v>
      </c>
      <c r="M398" s="146" t="s">
        <v>86</v>
      </c>
      <c r="N398" s="146" t="s">
        <v>87</v>
      </c>
      <c r="O398" s="146" t="s">
        <v>410</v>
      </c>
      <c r="P398" s="146" t="s">
        <v>739</v>
      </c>
      <c r="Q398" s="81" t="s">
        <v>509</v>
      </c>
      <c r="R398" s="147" t="s">
        <v>807</v>
      </c>
      <c r="S398" s="144"/>
    </row>
    <row r="399" spans="1:19" s="145" customFormat="1" ht="14.45" customHeight="1">
      <c r="A399" s="160"/>
      <c r="B399" s="493"/>
      <c r="C399" s="148"/>
      <c r="D399" s="148"/>
      <c r="E399" s="148"/>
      <c r="F399" s="148"/>
      <c r="G399" s="148"/>
      <c r="H399" s="149" t="s">
        <v>88</v>
      </c>
      <c r="I399" s="81" t="s">
        <v>511</v>
      </c>
      <c r="J399" s="142"/>
      <c r="K399" s="493"/>
      <c r="L399" s="148"/>
      <c r="M399" s="148"/>
      <c r="N399" s="148"/>
      <c r="O399" s="148"/>
      <c r="P399" s="148"/>
      <c r="Q399" s="149" t="s">
        <v>88</v>
      </c>
      <c r="R399" s="81" t="s">
        <v>511</v>
      </c>
      <c r="S399" s="144"/>
    </row>
    <row r="400" spans="1:19" s="180" customFormat="1" ht="14.45" customHeight="1">
      <c r="B400" s="188" t="s">
        <v>90</v>
      </c>
      <c r="C400" s="187">
        <v>466</v>
      </c>
      <c r="D400" s="183">
        <v>411</v>
      </c>
      <c r="E400" s="183">
        <v>344</v>
      </c>
      <c r="F400" s="183">
        <v>298</v>
      </c>
      <c r="G400" s="183">
        <v>283</v>
      </c>
      <c r="H400" s="182">
        <v>-15</v>
      </c>
      <c r="I400" s="184">
        <v>-5.0335570469798654</v>
      </c>
      <c r="J400" s="185"/>
      <c r="K400" s="186" t="s">
        <v>90</v>
      </c>
      <c r="L400" s="187">
        <v>831</v>
      </c>
      <c r="M400" s="183">
        <v>679</v>
      </c>
      <c r="N400" s="183">
        <v>589</v>
      </c>
      <c r="O400" s="183">
        <v>473</v>
      </c>
      <c r="P400" s="183">
        <v>409</v>
      </c>
      <c r="Q400" s="182">
        <v>-64</v>
      </c>
      <c r="R400" s="184">
        <v>-13.530655391120508</v>
      </c>
      <c r="S400" s="184"/>
    </row>
    <row r="401" spans="1:19" s="145" customFormat="1" ht="14.45" customHeight="1">
      <c r="A401" s="160"/>
      <c r="B401" s="420" t="s">
        <v>91</v>
      </c>
      <c r="C401" s="150">
        <v>80</v>
      </c>
      <c r="D401" s="151">
        <v>56</v>
      </c>
      <c r="E401" s="151">
        <v>34</v>
      </c>
      <c r="F401" s="151">
        <v>27</v>
      </c>
      <c r="G401" s="151">
        <v>22</v>
      </c>
      <c r="H401" s="151">
        <v>-5</v>
      </c>
      <c r="I401" s="152">
        <v>-18.518518518518519</v>
      </c>
      <c r="J401" s="142"/>
      <c r="K401" s="154" t="s">
        <v>91</v>
      </c>
      <c r="L401" s="150">
        <v>121</v>
      </c>
      <c r="M401" s="151">
        <v>74</v>
      </c>
      <c r="N401" s="151">
        <v>61</v>
      </c>
      <c r="O401" s="151">
        <v>37</v>
      </c>
      <c r="P401" s="151">
        <v>29</v>
      </c>
      <c r="Q401" s="151">
        <v>-8</v>
      </c>
      <c r="R401" s="152">
        <v>-21.621621621621621</v>
      </c>
      <c r="S401" s="152"/>
    </row>
    <row r="402" spans="1:19" s="145" customFormat="1" ht="14.45" customHeight="1">
      <c r="A402" s="160"/>
      <c r="B402" s="420" t="s">
        <v>92</v>
      </c>
      <c r="C402" s="150">
        <v>299</v>
      </c>
      <c r="D402" s="151">
        <v>258</v>
      </c>
      <c r="E402" s="151">
        <v>203</v>
      </c>
      <c r="F402" s="151">
        <v>165</v>
      </c>
      <c r="G402" s="151">
        <v>153</v>
      </c>
      <c r="H402" s="151">
        <v>-12</v>
      </c>
      <c r="I402" s="152">
        <v>-7.2727272727272725</v>
      </c>
      <c r="J402" s="142"/>
      <c r="K402" s="154" t="s">
        <v>92</v>
      </c>
      <c r="L402" s="150">
        <v>536</v>
      </c>
      <c r="M402" s="151">
        <v>419</v>
      </c>
      <c r="N402" s="151">
        <v>349</v>
      </c>
      <c r="O402" s="151">
        <v>248</v>
      </c>
      <c r="P402" s="151">
        <v>189</v>
      </c>
      <c r="Q402" s="151">
        <v>-59</v>
      </c>
      <c r="R402" s="152">
        <v>-23.790322580645164</v>
      </c>
      <c r="S402" s="152"/>
    </row>
    <row r="403" spans="1:19" s="145" customFormat="1" ht="14.45" customHeight="1">
      <c r="A403" s="160"/>
      <c r="B403" s="420" t="s">
        <v>93</v>
      </c>
      <c r="C403" s="150">
        <v>87</v>
      </c>
      <c r="D403" s="151">
        <v>97</v>
      </c>
      <c r="E403" s="151">
        <v>107</v>
      </c>
      <c r="F403" s="151">
        <v>106</v>
      </c>
      <c r="G403" s="151">
        <v>106</v>
      </c>
      <c r="H403" s="151">
        <v>0</v>
      </c>
      <c r="I403" s="152">
        <v>0</v>
      </c>
      <c r="J403" s="142"/>
      <c r="K403" s="154" t="s">
        <v>93</v>
      </c>
      <c r="L403" s="150">
        <v>174</v>
      </c>
      <c r="M403" s="151">
        <v>186</v>
      </c>
      <c r="N403" s="151">
        <v>179</v>
      </c>
      <c r="O403" s="151">
        <v>188</v>
      </c>
      <c r="P403" s="151">
        <v>189</v>
      </c>
      <c r="Q403" s="151">
        <v>1</v>
      </c>
      <c r="R403" s="152">
        <v>0.53191489361702127</v>
      </c>
      <c r="S403" s="152"/>
    </row>
    <row r="404" spans="1:19" s="145" customFormat="1" ht="14.45" customHeight="1">
      <c r="A404" s="160"/>
      <c r="B404" s="142"/>
      <c r="C404" s="150"/>
      <c r="D404" s="157"/>
      <c r="E404" s="157"/>
      <c r="F404" s="157"/>
      <c r="G404" s="157"/>
      <c r="H404" s="157"/>
      <c r="I404" s="158"/>
      <c r="J404" s="142"/>
      <c r="K404" s="159"/>
      <c r="L404" s="150"/>
      <c r="M404" s="157"/>
      <c r="N404" s="157"/>
      <c r="O404" s="157"/>
      <c r="P404" s="157"/>
      <c r="Q404" s="157"/>
      <c r="R404" s="158"/>
      <c r="S404" s="158"/>
    </row>
    <row r="405" spans="1:19" s="145" customFormat="1" ht="14.45" customHeight="1">
      <c r="A405" s="160"/>
      <c r="B405" s="142" t="s">
        <v>94</v>
      </c>
      <c r="C405" s="150">
        <v>21</v>
      </c>
      <c r="D405" s="151">
        <v>10</v>
      </c>
      <c r="E405" s="151">
        <v>10</v>
      </c>
      <c r="F405" s="151">
        <v>5</v>
      </c>
      <c r="G405" s="151">
        <v>2</v>
      </c>
      <c r="H405" s="151">
        <v>-3</v>
      </c>
      <c r="I405" s="152">
        <v>-60</v>
      </c>
      <c r="J405" s="142"/>
      <c r="K405" s="159" t="s">
        <v>94</v>
      </c>
      <c r="L405" s="150">
        <v>37</v>
      </c>
      <c r="M405" s="151">
        <v>19</v>
      </c>
      <c r="N405" s="151">
        <v>21</v>
      </c>
      <c r="O405" s="151">
        <v>9</v>
      </c>
      <c r="P405" s="151">
        <v>7</v>
      </c>
      <c r="Q405" s="151">
        <v>-2</v>
      </c>
      <c r="R405" s="152">
        <v>-22.222222222222221</v>
      </c>
      <c r="S405" s="152"/>
    </row>
    <row r="406" spans="1:19" s="145" customFormat="1" ht="14.45" customHeight="1">
      <c r="A406" s="160"/>
      <c r="B406" s="142" t="s">
        <v>95</v>
      </c>
      <c r="C406" s="150">
        <v>26</v>
      </c>
      <c r="D406" s="151">
        <v>16</v>
      </c>
      <c r="E406" s="151">
        <v>12</v>
      </c>
      <c r="F406" s="151">
        <v>11</v>
      </c>
      <c r="G406" s="151">
        <v>7</v>
      </c>
      <c r="H406" s="151">
        <v>-4</v>
      </c>
      <c r="I406" s="152">
        <v>-36.363636363636367</v>
      </c>
      <c r="J406" s="142"/>
      <c r="K406" s="159" t="s">
        <v>95</v>
      </c>
      <c r="L406" s="150">
        <v>39</v>
      </c>
      <c r="M406" s="151">
        <v>29</v>
      </c>
      <c r="N406" s="151">
        <v>17</v>
      </c>
      <c r="O406" s="151">
        <v>16</v>
      </c>
      <c r="P406" s="151">
        <v>9</v>
      </c>
      <c r="Q406" s="151">
        <v>-7</v>
      </c>
      <c r="R406" s="152">
        <v>-43.75</v>
      </c>
      <c r="S406" s="152"/>
    </row>
    <row r="407" spans="1:19" s="145" customFormat="1" ht="14.45" customHeight="1">
      <c r="A407" s="160"/>
      <c r="B407" s="142" t="s">
        <v>96</v>
      </c>
      <c r="C407" s="150">
        <v>33</v>
      </c>
      <c r="D407" s="151">
        <v>30</v>
      </c>
      <c r="E407" s="151">
        <v>12</v>
      </c>
      <c r="F407" s="151">
        <v>11</v>
      </c>
      <c r="G407" s="151">
        <v>13</v>
      </c>
      <c r="H407" s="151">
        <v>2</v>
      </c>
      <c r="I407" s="152">
        <v>18.181818181818183</v>
      </c>
      <c r="J407" s="142"/>
      <c r="K407" s="159" t="s">
        <v>96</v>
      </c>
      <c r="L407" s="150">
        <v>45</v>
      </c>
      <c r="M407" s="151">
        <v>26</v>
      </c>
      <c r="N407" s="151">
        <v>23</v>
      </c>
      <c r="O407" s="151">
        <v>12</v>
      </c>
      <c r="P407" s="151">
        <v>13</v>
      </c>
      <c r="Q407" s="151">
        <v>1</v>
      </c>
      <c r="R407" s="152">
        <v>8.3333333333333321</v>
      </c>
      <c r="S407" s="152"/>
    </row>
    <row r="408" spans="1:19" s="139" customFormat="1" ht="14.45" customHeight="1">
      <c r="A408" s="160"/>
      <c r="B408" s="142" t="s">
        <v>97</v>
      </c>
      <c r="C408" s="150">
        <v>38</v>
      </c>
      <c r="D408" s="151">
        <v>26</v>
      </c>
      <c r="E408" s="151">
        <v>21</v>
      </c>
      <c r="F408" s="151">
        <v>12</v>
      </c>
      <c r="G408" s="151">
        <v>18</v>
      </c>
      <c r="H408" s="151">
        <v>6</v>
      </c>
      <c r="I408" s="152">
        <v>50</v>
      </c>
      <c r="J408" s="142"/>
      <c r="K408" s="159" t="s">
        <v>97</v>
      </c>
      <c r="L408" s="150">
        <v>54</v>
      </c>
      <c r="M408" s="151">
        <v>40</v>
      </c>
      <c r="N408" s="151">
        <v>24</v>
      </c>
      <c r="O408" s="151">
        <v>20</v>
      </c>
      <c r="P408" s="151">
        <v>9</v>
      </c>
      <c r="Q408" s="151">
        <v>-11</v>
      </c>
      <c r="R408" s="152">
        <v>-55.000000000000007</v>
      </c>
      <c r="S408" s="152"/>
    </row>
    <row r="409" spans="1:19" s="145" customFormat="1" ht="14.45" customHeight="1">
      <c r="A409" s="160"/>
      <c r="B409" s="142" t="s">
        <v>98</v>
      </c>
      <c r="C409" s="150">
        <v>28</v>
      </c>
      <c r="D409" s="151">
        <v>17</v>
      </c>
      <c r="E409" s="151">
        <v>14</v>
      </c>
      <c r="F409" s="151">
        <v>14</v>
      </c>
      <c r="G409" s="151">
        <v>14</v>
      </c>
      <c r="H409" s="151">
        <v>0</v>
      </c>
      <c r="I409" s="152">
        <v>0</v>
      </c>
      <c r="J409" s="142"/>
      <c r="K409" s="159" t="s">
        <v>98</v>
      </c>
      <c r="L409" s="150">
        <v>47</v>
      </c>
      <c r="M409" s="151">
        <v>35</v>
      </c>
      <c r="N409" s="151">
        <v>24</v>
      </c>
      <c r="O409" s="151">
        <v>18</v>
      </c>
      <c r="P409" s="151">
        <v>14</v>
      </c>
      <c r="Q409" s="151">
        <v>-4</v>
      </c>
      <c r="R409" s="152">
        <v>-22.222222222222221</v>
      </c>
      <c r="S409" s="152"/>
    </row>
    <row r="410" spans="1:19" s="145" customFormat="1" ht="14.45" customHeight="1">
      <c r="A410" s="160"/>
      <c r="B410" s="142" t="s">
        <v>99</v>
      </c>
      <c r="C410" s="150">
        <v>25</v>
      </c>
      <c r="D410" s="151">
        <v>29</v>
      </c>
      <c r="E410" s="151">
        <v>12</v>
      </c>
      <c r="F410" s="151">
        <v>12</v>
      </c>
      <c r="G410" s="151">
        <v>12</v>
      </c>
      <c r="H410" s="151">
        <v>0</v>
      </c>
      <c r="I410" s="152">
        <v>0</v>
      </c>
      <c r="J410" s="142"/>
      <c r="K410" s="159" t="s">
        <v>99</v>
      </c>
      <c r="L410" s="150">
        <v>51</v>
      </c>
      <c r="M410" s="151">
        <v>39</v>
      </c>
      <c r="N410" s="151">
        <v>32</v>
      </c>
      <c r="O410" s="151">
        <v>18</v>
      </c>
      <c r="P410" s="151">
        <v>21</v>
      </c>
      <c r="Q410" s="151">
        <v>3</v>
      </c>
      <c r="R410" s="152">
        <v>16.666666666666664</v>
      </c>
      <c r="S410" s="152"/>
    </row>
    <row r="411" spans="1:19" s="145" customFormat="1" ht="14.45" customHeight="1">
      <c r="A411" s="160"/>
      <c r="B411" s="142" t="s">
        <v>100</v>
      </c>
      <c r="C411" s="150">
        <v>21</v>
      </c>
      <c r="D411" s="151">
        <v>23</v>
      </c>
      <c r="E411" s="151">
        <v>16</v>
      </c>
      <c r="F411" s="151">
        <v>9</v>
      </c>
      <c r="G411" s="151">
        <v>9</v>
      </c>
      <c r="H411" s="151">
        <v>0</v>
      </c>
      <c r="I411" s="152">
        <v>0</v>
      </c>
      <c r="J411" s="142"/>
      <c r="K411" s="159" t="s">
        <v>100</v>
      </c>
      <c r="L411" s="150">
        <v>48</v>
      </c>
      <c r="M411" s="151">
        <v>31</v>
      </c>
      <c r="N411" s="151">
        <v>30</v>
      </c>
      <c r="O411" s="151">
        <v>22</v>
      </c>
      <c r="P411" s="151">
        <v>10</v>
      </c>
      <c r="Q411" s="151">
        <v>-12</v>
      </c>
      <c r="R411" s="152">
        <v>-54.54545454545454</v>
      </c>
      <c r="S411" s="152"/>
    </row>
    <row r="412" spans="1:19" s="145" customFormat="1" ht="14.45" customHeight="1">
      <c r="A412" s="160"/>
      <c r="B412" s="142" t="s">
        <v>118</v>
      </c>
      <c r="C412" s="150">
        <v>18</v>
      </c>
      <c r="D412" s="151">
        <v>28</v>
      </c>
      <c r="E412" s="151">
        <v>19</v>
      </c>
      <c r="F412" s="151">
        <v>15</v>
      </c>
      <c r="G412" s="151">
        <v>12</v>
      </c>
      <c r="H412" s="151">
        <v>-3</v>
      </c>
      <c r="I412" s="152">
        <v>-20</v>
      </c>
      <c r="J412" s="142"/>
      <c r="K412" s="159" t="s">
        <v>118</v>
      </c>
      <c r="L412" s="150">
        <v>40</v>
      </c>
      <c r="M412" s="151">
        <v>42</v>
      </c>
      <c r="N412" s="151">
        <v>24</v>
      </c>
      <c r="O412" s="151">
        <v>19</v>
      </c>
      <c r="P412" s="151">
        <v>13</v>
      </c>
      <c r="Q412" s="151">
        <v>-6</v>
      </c>
      <c r="R412" s="152">
        <v>-31.578947368421051</v>
      </c>
      <c r="S412" s="152"/>
    </row>
    <row r="413" spans="1:19" s="145" customFormat="1" ht="14.45" customHeight="1">
      <c r="A413" s="160"/>
      <c r="B413" s="142" t="s">
        <v>101</v>
      </c>
      <c r="C413" s="150">
        <v>31</v>
      </c>
      <c r="D413" s="151">
        <v>19</v>
      </c>
      <c r="E413" s="151">
        <v>24</v>
      </c>
      <c r="F413" s="151">
        <v>16</v>
      </c>
      <c r="G413" s="151">
        <v>15</v>
      </c>
      <c r="H413" s="151">
        <v>-1</v>
      </c>
      <c r="I413" s="152">
        <v>-6.25</v>
      </c>
      <c r="J413" s="142"/>
      <c r="K413" s="159" t="s">
        <v>101</v>
      </c>
      <c r="L413" s="150">
        <v>37</v>
      </c>
      <c r="M413" s="151">
        <v>32</v>
      </c>
      <c r="N413" s="151">
        <v>32</v>
      </c>
      <c r="O413" s="151">
        <v>23</v>
      </c>
      <c r="P413" s="151">
        <v>27</v>
      </c>
      <c r="Q413" s="151">
        <v>4</v>
      </c>
      <c r="R413" s="152">
        <v>17.391304347826086</v>
      </c>
      <c r="S413" s="152"/>
    </row>
    <row r="414" spans="1:19" s="145" customFormat="1" ht="14.45" customHeight="1">
      <c r="A414" s="160"/>
      <c r="B414" s="142" t="s">
        <v>102</v>
      </c>
      <c r="C414" s="150">
        <v>31</v>
      </c>
      <c r="D414" s="151">
        <v>22</v>
      </c>
      <c r="E414" s="151">
        <v>20</v>
      </c>
      <c r="F414" s="151">
        <v>20</v>
      </c>
      <c r="G414" s="151">
        <v>15</v>
      </c>
      <c r="H414" s="151">
        <v>-5</v>
      </c>
      <c r="I414" s="152">
        <v>-25</v>
      </c>
      <c r="J414" s="142"/>
      <c r="K414" s="159" t="s">
        <v>102</v>
      </c>
      <c r="L414" s="150">
        <v>57</v>
      </c>
      <c r="M414" s="151">
        <v>28</v>
      </c>
      <c r="N414" s="151">
        <v>32</v>
      </c>
      <c r="O414" s="151">
        <v>25</v>
      </c>
      <c r="P414" s="151">
        <v>17</v>
      </c>
      <c r="Q414" s="151">
        <v>-8</v>
      </c>
      <c r="R414" s="152">
        <v>-32</v>
      </c>
      <c r="S414" s="152"/>
    </row>
    <row r="415" spans="1:19" s="145" customFormat="1" ht="14.45" customHeight="1">
      <c r="A415" s="160"/>
      <c r="B415" s="142" t="s">
        <v>103</v>
      </c>
      <c r="C415" s="150">
        <v>36</v>
      </c>
      <c r="D415" s="151">
        <v>30</v>
      </c>
      <c r="E415" s="151">
        <v>26</v>
      </c>
      <c r="F415" s="151">
        <v>20</v>
      </c>
      <c r="G415" s="151">
        <v>18</v>
      </c>
      <c r="H415" s="151">
        <v>-2</v>
      </c>
      <c r="I415" s="152">
        <v>-10</v>
      </c>
      <c r="J415" s="142"/>
      <c r="K415" s="159" t="s">
        <v>103</v>
      </c>
      <c r="L415" s="150">
        <v>84</v>
      </c>
      <c r="M415" s="151">
        <v>56</v>
      </c>
      <c r="N415" s="151">
        <v>27</v>
      </c>
      <c r="O415" s="151">
        <v>30</v>
      </c>
      <c r="P415" s="151">
        <v>23</v>
      </c>
      <c r="Q415" s="151">
        <v>-7</v>
      </c>
      <c r="R415" s="152">
        <v>-23.333333333333332</v>
      </c>
      <c r="S415" s="152"/>
    </row>
    <row r="416" spans="1:19" s="145" customFormat="1" ht="14.45" customHeight="1">
      <c r="A416" s="160"/>
      <c r="B416" s="142" t="s">
        <v>104</v>
      </c>
      <c r="C416" s="150">
        <v>37</v>
      </c>
      <c r="D416" s="151">
        <v>31</v>
      </c>
      <c r="E416" s="151">
        <v>28</v>
      </c>
      <c r="F416" s="151">
        <v>22</v>
      </c>
      <c r="G416" s="151">
        <v>16</v>
      </c>
      <c r="H416" s="151">
        <v>-6</v>
      </c>
      <c r="I416" s="152">
        <v>-27.27272727272727</v>
      </c>
      <c r="J416" s="142"/>
      <c r="K416" s="159" t="s">
        <v>104</v>
      </c>
      <c r="L416" s="150">
        <v>47</v>
      </c>
      <c r="M416" s="151">
        <v>70</v>
      </c>
      <c r="N416" s="151">
        <v>58</v>
      </c>
      <c r="O416" s="151">
        <v>25</v>
      </c>
      <c r="P416" s="151">
        <v>28</v>
      </c>
      <c r="Q416" s="151">
        <v>3</v>
      </c>
      <c r="R416" s="152">
        <v>12</v>
      </c>
      <c r="S416" s="152"/>
    </row>
    <row r="417" spans="1:19" s="145" customFormat="1" ht="14.45" customHeight="1">
      <c r="A417" s="160"/>
      <c r="B417" s="142" t="s">
        <v>105</v>
      </c>
      <c r="C417" s="150">
        <v>34</v>
      </c>
      <c r="D417" s="151">
        <v>33</v>
      </c>
      <c r="E417" s="151">
        <v>23</v>
      </c>
      <c r="F417" s="151">
        <v>25</v>
      </c>
      <c r="G417" s="151">
        <v>24</v>
      </c>
      <c r="H417" s="151">
        <v>-1</v>
      </c>
      <c r="I417" s="152">
        <v>-4</v>
      </c>
      <c r="J417" s="142"/>
      <c r="K417" s="159" t="s">
        <v>105</v>
      </c>
      <c r="L417" s="150">
        <v>71</v>
      </c>
      <c r="M417" s="151">
        <v>46</v>
      </c>
      <c r="N417" s="151">
        <v>66</v>
      </c>
      <c r="O417" s="151">
        <v>48</v>
      </c>
      <c r="P417" s="151">
        <v>27</v>
      </c>
      <c r="Q417" s="151">
        <v>-21</v>
      </c>
      <c r="R417" s="152">
        <v>-43.75</v>
      </c>
      <c r="S417" s="152"/>
    </row>
    <row r="418" spans="1:19" s="145" customFormat="1" ht="14.45" customHeight="1">
      <c r="A418" s="160"/>
      <c r="B418" s="142" t="s">
        <v>106</v>
      </c>
      <c r="C418" s="150">
        <v>35</v>
      </c>
      <c r="D418" s="151">
        <v>31</v>
      </c>
      <c r="E418" s="151">
        <v>31</v>
      </c>
      <c r="F418" s="151">
        <v>27</v>
      </c>
      <c r="G418" s="151">
        <v>25</v>
      </c>
      <c r="H418" s="151">
        <v>-2</v>
      </c>
      <c r="I418" s="152">
        <v>-7.4074074074074066</v>
      </c>
      <c r="J418" s="142"/>
      <c r="K418" s="159" t="s">
        <v>106</v>
      </c>
      <c r="L418" s="150">
        <v>56</v>
      </c>
      <c r="M418" s="151">
        <v>65</v>
      </c>
      <c r="N418" s="151">
        <v>43</v>
      </c>
      <c r="O418" s="151">
        <v>62</v>
      </c>
      <c r="P418" s="151">
        <v>47</v>
      </c>
      <c r="Q418" s="151">
        <v>-15</v>
      </c>
      <c r="R418" s="152">
        <v>-24.193548387096776</v>
      </c>
      <c r="S418" s="152"/>
    </row>
    <row r="419" spans="1:19" s="145" customFormat="1" ht="14.45" customHeight="1">
      <c r="A419" s="160"/>
      <c r="B419" s="142" t="s">
        <v>107</v>
      </c>
      <c r="C419" s="150">
        <v>29</v>
      </c>
      <c r="D419" s="151">
        <v>31</v>
      </c>
      <c r="E419" s="151">
        <v>30</v>
      </c>
      <c r="F419" s="151">
        <v>33</v>
      </c>
      <c r="G419" s="151">
        <v>23</v>
      </c>
      <c r="H419" s="151">
        <v>-10</v>
      </c>
      <c r="I419" s="152">
        <v>-30.303030303030305</v>
      </c>
      <c r="J419" s="142"/>
      <c r="K419" s="159" t="s">
        <v>107</v>
      </c>
      <c r="L419" s="150">
        <v>57</v>
      </c>
      <c r="M419" s="151">
        <v>48</v>
      </c>
      <c r="N419" s="151">
        <v>53</v>
      </c>
      <c r="O419" s="151">
        <v>40</v>
      </c>
      <c r="P419" s="151">
        <v>56</v>
      </c>
      <c r="Q419" s="151">
        <v>16</v>
      </c>
      <c r="R419" s="152">
        <v>40</v>
      </c>
      <c r="S419" s="152"/>
    </row>
    <row r="420" spans="1:19" s="145" customFormat="1" ht="14.45" customHeight="1">
      <c r="A420" s="160"/>
      <c r="B420" s="142" t="s">
        <v>108</v>
      </c>
      <c r="C420" s="150">
        <v>14</v>
      </c>
      <c r="D420" s="151">
        <v>20</v>
      </c>
      <c r="E420" s="151">
        <v>22</v>
      </c>
      <c r="F420" s="151">
        <v>23</v>
      </c>
      <c r="G420" s="151">
        <v>30</v>
      </c>
      <c r="H420" s="151">
        <v>7</v>
      </c>
      <c r="I420" s="152">
        <v>30.434782608695656</v>
      </c>
      <c r="J420" s="142"/>
      <c r="K420" s="159" t="s">
        <v>108</v>
      </c>
      <c r="L420" s="150">
        <v>33</v>
      </c>
      <c r="M420" s="151">
        <v>38</v>
      </c>
      <c r="N420" s="151">
        <v>44</v>
      </c>
      <c r="O420" s="151">
        <v>38</v>
      </c>
      <c r="P420" s="151">
        <v>31</v>
      </c>
      <c r="Q420" s="151">
        <v>-7</v>
      </c>
      <c r="R420" s="152">
        <v>-18.421052631578945</v>
      </c>
      <c r="S420" s="152"/>
    </row>
    <row r="421" spans="1:19" s="145" customFormat="1" ht="14.45" customHeight="1">
      <c r="A421" s="160"/>
      <c r="B421" s="142" t="s">
        <v>109</v>
      </c>
      <c r="C421" s="150">
        <v>7</v>
      </c>
      <c r="D421" s="151">
        <v>10</v>
      </c>
      <c r="E421" s="151">
        <v>17</v>
      </c>
      <c r="F421" s="151">
        <v>11</v>
      </c>
      <c r="G421" s="151">
        <v>19</v>
      </c>
      <c r="H421" s="151">
        <v>8</v>
      </c>
      <c r="I421" s="152">
        <v>72.727272727272734</v>
      </c>
      <c r="J421" s="142"/>
      <c r="K421" s="159" t="s">
        <v>109</v>
      </c>
      <c r="L421" s="150">
        <v>19</v>
      </c>
      <c r="M421" s="151">
        <v>22</v>
      </c>
      <c r="N421" s="151">
        <v>21</v>
      </c>
      <c r="O421" s="151">
        <v>33</v>
      </c>
      <c r="P421" s="151">
        <v>28</v>
      </c>
      <c r="Q421" s="151">
        <v>-5</v>
      </c>
      <c r="R421" s="152">
        <v>-15.151515151515152</v>
      </c>
      <c r="S421" s="152"/>
    </row>
    <row r="422" spans="1:19" s="145" customFormat="1" ht="14.45" customHeight="1">
      <c r="A422" s="160"/>
      <c r="B422" s="142" t="s">
        <v>110</v>
      </c>
      <c r="C422" s="150">
        <v>2</v>
      </c>
      <c r="D422" s="151">
        <v>5</v>
      </c>
      <c r="E422" s="151">
        <v>7</v>
      </c>
      <c r="F422" s="151">
        <v>12</v>
      </c>
      <c r="G422" s="151">
        <v>9</v>
      </c>
      <c r="H422" s="151">
        <v>-3</v>
      </c>
      <c r="I422" s="152">
        <v>-25</v>
      </c>
      <c r="J422" s="142"/>
      <c r="K422" s="159" t="s">
        <v>110</v>
      </c>
      <c r="L422" s="150">
        <v>9</v>
      </c>
      <c r="M422" s="151">
        <v>13</v>
      </c>
      <c r="N422" s="151">
        <v>18</v>
      </c>
      <c r="O422" s="151">
        <v>15</v>
      </c>
      <c r="P422" s="151">
        <v>27</v>
      </c>
      <c r="Q422" s="151">
        <v>12</v>
      </c>
      <c r="R422" s="152">
        <v>80</v>
      </c>
      <c r="S422" s="152"/>
    </row>
    <row r="423" spans="1:19" s="145" customFormat="1" ht="14.45" customHeight="1">
      <c r="A423" s="160"/>
      <c r="B423" s="423"/>
      <c r="C423" s="427"/>
      <c r="D423" s="422"/>
      <c r="E423" s="422"/>
      <c r="F423" s="422"/>
      <c r="G423" s="422"/>
      <c r="H423" s="151"/>
      <c r="I423" s="152"/>
      <c r="J423" s="160"/>
      <c r="K423" s="423"/>
      <c r="L423" s="427"/>
      <c r="M423" s="422"/>
      <c r="N423" s="422"/>
      <c r="O423" s="422"/>
      <c r="P423" s="422"/>
      <c r="Q423" s="151"/>
      <c r="R423" s="152"/>
      <c r="S423" s="160"/>
    </row>
    <row r="424" spans="1:19" s="145" customFormat="1" ht="14.45" customHeight="1">
      <c r="A424" s="160"/>
      <c r="B424" s="142"/>
      <c r="C424" s="324"/>
      <c r="D424" s="151"/>
      <c r="E424" s="151"/>
      <c r="F424" s="151"/>
      <c r="G424" s="151"/>
      <c r="H424" s="151"/>
      <c r="I424" s="152"/>
      <c r="J424" s="160"/>
      <c r="K424" s="142"/>
      <c r="L424" s="324"/>
      <c r="M424" s="151"/>
      <c r="N424" s="151"/>
      <c r="O424" s="151"/>
      <c r="P424" s="151"/>
      <c r="Q424" s="151"/>
      <c r="R424" s="152"/>
      <c r="S424" s="160"/>
    </row>
    <row r="425" spans="1:19" s="145" customFormat="1" ht="14.45" customHeight="1">
      <c r="A425" s="160"/>
      <c r="B425" s="160"/>
      <c r="C425" s="160"/>
      <c r="D425" s="160"/>
      <c r="E425" s="160"/>
      <c r="F425" s="160"/>
      <c r="G425" s="161"/>
      <c r="H425" s="160"/>
      <c r="I425" s="160"/>
      <c r="J425" s="160"/>
      <c r="K425" s="160"/>
      <c r="L425" s="160"/>
      <c r="M425" s="160"/>
      <c r="N425" s="160"/>
      <c r="O425" s="160"/>
      <c r="P425" s="161"/>
      <c r="Q425" s="160"/>
      <c r="R425" s="160"/>
      <c r="S425" s="160"/>
    </row>
    <row r="426" spans="1:19" s="145" customFormat="1" ht="14.45" customHeight="1">
      <c r="A426" s="138"/>
      <c r="B426" s="138" t="s">
        <v>632</v>
      </c>
      <c r="C426" s="138"/>
      <c r="D426" s="138"/>
      <c r="E426" s="138"/>
      <c r="F426" s="138"/>
      <c r="G426" s="138"/>
      <c r="H426" s="138"/>
      <c r="I426" s="138"/>
      <c r="J426" s="138"/>
      <c r="K426" s="138" t="s">
        <v>633</v>
      </c>
      <c r="L426" s="138"/>
      <c r="M426" s="138"/>
      <c r="N426" s="138"/>
      <c r="O426" s="138"/>
      <c r="P426" s="138"/>
      <c r="Q426" s="138"/>
      <c r="R426" s="138"/>
      <c r="S426" s="138"/>
    </row>
    <row r="427" spans="1:19" s="145" customFormat="1" ht="14.45" customHeight="1">
      <c r="A427" s="160"/>
      <c r="B427" s="491" t="s">
        <v>335</v>
      </c>
      <c r="C427" s="140"/>
      <c r="D427" s="140"/>
      <c r="E427" s="140"/>
      <c r="F427" s="140"/>
      <c r="G427" s="143"/>
      <c r="H427" s="141"/>
      <c r="I427" s="141"/>
      <c r="J427" s="142"/>
      <c r="K427" s="491" t="s">
        <v>335</v>
      </c>
      <c r="L427" s="140"/>
      <c r="M427" s="140"/>
      <c r="N427" s="140"/>
      <c r="O427" s="140"/>
      <c r="P427" s="143"/>
      <c r="Q427" s="141"/>
      <c r="R427" s="141"/>
      <c r="S427" s="144"/>
    </row>
    <row r="428" spans="1:19" s="145" customFormat="1" ht="14.45" customHeight="1">
      <c r="A428" s="160"/>
      <c r="B428" s="492"/>
      <c r="C428" s="146" t="s">
        <v>151</v>
      </c>
      <c r="D428" s="146" t="s">
        <v>86</v>
      </c>
      <c r="E428" s="146" t="s">
        <v>87</v>
      </c>
      <c r="F428" s="146" t="s">
        <v>410</v>
      </c>
      <c r="G428" s="146" t="s">
        <v>739</v>
      </c>
      <c r="H428" s="81" t="s">
        <v>509</v>
      </c>
      <c r="I428" s="147" t="s">
        <v>807</v>
      </c>
      <c r="J428" s="142"/>
      <c r="K428" s="492"/>
      <c r="L428" s="146" t="s">
        <v>151</v>
      </c>
      <c r="M428" s="146" t="s">
        <v>86</v>
      </c>
      <c r="N428" s="146" t="s">
        <v>87</v>
      </c>
      <c r="O428" s="146" t="s">
        <v>410</v>
      </c>
      <c r="P428" s="146" t="s">
        <v>739</v>
      </c>
      <c r="Q428" s="81" t="s">
        <v>509</v>
      </c>
      <c r="R428" s="147" t="s">
        <v>807</v>
      </c>
      <c r="S428" s="144"/>
    </row>
    <row r="429" spans="1:19" s="145" customFormat="1" ht="14.45" customHeight="1">
      <c r="A429" s="160"/>
      <c r="B429" s="493"/>
      <c r="C429" s="148"/>
      <c r="D429" s="148"/>
      <c r="E429" s="148"/>
      <c r="F429" s="148"/>
      <c r="G429" s="148"/>
      <c r="H429" s="149" t="s">
        <v>88</v>
      </c>
      <c r="I429" s="81" t="s">
        <v>511</v>
      </c>
      <c r="J429" s="142"/>
      <c r="K429" s="493"/>
      <c r="L429" s="148"/>
      <c r="M429" s="148"/>
      <c r="N429" s="148"/>
      <c r="O429" s="148"/>
      <c r="P429" s="148"/>
      <c r="Q429" s="149" t="s">
        <v>88</v>
      </c>
      <c r="R429" s="81" t="s">
        <v>511</v>
      </c>
      <c r="S429" s="144"/>
    </row>
    <row r="430" spans="1:19" s="180" customFormat="1" ht="14.45" customHeight="1">
      <c r="B430" s="188" t="s">
        <v>90</v>
      </c>
      <c r="C430" s="187">
        <v>531</v>
      </c>
      <c r="D430" s="183">
        <v>501</v>
      </c>
      <c r="E430" s="183">
        <v>441</v>
      </c>
      <c r="F430" s="183">
        <v>415</v>
      </c>
      <c r="G430" s="183">
        <v>357</v>
      </c>
      <c r="H430" s="182">
        <v>-58</v>
      </c>
      <c r="I430" s="184">
        <v>-13.975903614457833</v>
      </c>
      <c r="J430" s="185"/>
      <c r="K430" s="186" t="s">
        <v>90</v>
      </c>
      <c r="L430" s="187">
        <v>899</v>
      </c>
      <c r="M430" s="183">
        <v>800</v>
      </c>
      <c r="N430" s="183">
        <v>718</v>
      </c>
      <c r="O430" s="183">
        <v>603</v>
      </c>
      <c r="P430" s="183">
        <v>487</v>
      </c>
      <c r="Q430" s="182">
        <v>-116</v>
      </c>
      <c r="R430" s="184">
        <v>-19.237147595356554</v>
      </c>
      <c r="S430" s="184"/>
    </row>
    <row r="431" spans="1:19" s="145" customFormat="1" ht="14.45" customHeight="1">
      <c r="A431" s="160"/>
      <c r="B431" s="420" t="s">
        <v>91</v>
      </c>
      <c r="C431" s="150">
        <v>64</v>
      </c>
      <c r="D431" s="151">
        <v>56</v>
      </c>
      <c r="E431" s="151">
        <v>40</v>
      </c>
      <c r="F431" s="151">
        <v>24</v>
      </c>
      <c r="G431" s="151">
        <v>16</v>
      </c>
      <c r="H431" s="151">
        <v>-8</v>
      </c>
      <c r="I431" s="152">
        <v>-33.333333333333329</v>
      </c>
      <c r="J431" s="142"/>
      <c r="K431" s="154" t="s">
        <v>91</v>
      </c>
      <c r="L431" s="150">
        <v>86</v>
      </c>
      <c r="M431" s="151">
        <v>70</v>
      </c>
      <c r="N431" s="151">
        <v>56</v>
      </c>
      <c r="O431" s="151">
        <v>46</v>
      </c>
      <c r="P431" s="151">
        <v>25</v>
      </c>
      <c r="Q431" s="151">
        <v>-21</v>
      </c>
      <c r="R431" s="152">
        <v>-45.652173913043477</v>
      </c>
      <c r="S431" s="152"/>
    </row>
    <row r="432" spans="1:19" s="145" customFormat="1" ht="14.45" customHeight="1">
      <c r="A432" s="160"/>
      <c r="B432" s="420" t="s">
        <v>92</v>
      </c>
      <c r="C432" s="150">
        <v>334</v>
      </c>
      <c r="D432" s="151">
        <v>294</v>
      </c>
      <c r="E432" s="151">
        <v>252</v>
      </c>
      <c r="F432" s="151">
        <v>210</v>
      </c>
      <c r="G432" s="151">
        <v>172</v>
      </c>
      <c r="H432" s="151">
        <v>-38</v>
      </c>
      <c r="I432" s="152">
        <v>-18.095238095238095</v>
      </c>
      <c r="J432" s="142"/>
      <c r="K432" s="154" t="s">
        <v>92</v>
      </c>
      <c r="L432" s="150">
        <v>588</v>
      </c>
      <c r="M432" s="151">
        <v>486</v>
      </c>
      <c r="N432" s="151">
        <v>398</v>
      </c>
      <c r="O432" s="151">
        <v>291</v>
      </c>
      <c r="P432" s="151">
        <v>226</v>
      </c>
      <c r="Q432" s="151">
        <v>-65</v>
      </c>
      <c r="R432" s="152">
        <v>-22.336769759450174</v>
      </c>
      <c r="S432" s="152"/>
    </row>
    <row r="433" spans="1:19" s="145" customFormat="1" ht="14.45" customHeight="1">
      <c r="A433" s="160"/>
      <c r="B433" s="420" t="s">
        <v>93</v>
      </c>
      <c r="C433" s="150">
        <v>133</v>
      </c>
      <c r="D433" s="151">
        <v>151</v>
      </c>
      <c r="E433" s="151">
        <v>149</v>
      </c>
      <c r="F433" s="151">
        <v>181</v>
      </c>
      <c r="G433" s="151">
        <v>168</v>
      </c>
      <c r="H433" s="151">
        <v>-13</v>
      </c>
      <c r="I433" s="152">
        <v>-7.1823204419889501</v>
      </c>
      <c r="J433" s="142"/>
      <c r="K433" s="154" t="s">
        <v>93</v>
      </c>
      <c r="L433" s="150">
        <v>225</v>
      </c>
      <c r="M433" s="151">
        <v>244</v>
      </c>
      <c r="N433" s="151">
        <v>264</v>
      </c>
      <c r="O433" s="151">
        <v>266</v>
      </c>
      <c r="P433" s="151">
        <v>236</v>
      </c>
      <c r="Q433" s="151">
        <v>-30</v>
      </c>
      <c r="R433" s="152">
        <v>-11.278195488721805</v>
      </c>
      <c r="S433" s="152"/>
    </row>
    <row r="434" spans="1:19" s="145" customFormat="1" ht="14.45" customHeight="1">
      <c r="A434" s="160"/>
      <c r="B434" s="142"/>
      <c r="C434" s="150"/>
      <c r="D434" s="157"/>
      <c r="E434" s="157"/>
      <c r="F434" s="157"/>
      <c r="G434" s="157"/>
      <c r="H434" s="157"/>
      <c r="I434" s="158"/>
      <c r="J434" s="142"/>
      <c r="K434" s="159"/>
      <c r="L434" s="150"/>
      <c r="M434" s="157"/>
      <c r="N434" s="157"/>
      <c r="O434" s="157"/>
      <c r="P434" s="157"/>
      <c r="Q434" s="157"/>
      <c r="R434" s="158"/>
      <c r="S434" s="158"/>
    </row>
    <row r="435" spans="1:19" s="145" customFormat="1" ht="14.45" customHeight="1">
      <c r="A435" s="160"/>
      <c r="B435" s="142" t="s">
        <v>94</v>
      </c>
      <c r="C435" s="150">
        <v>16</v>
      </c>
      <c r="D435" s="151">
        <v>15</v>
      </c>
      <c r="E435" s="151">
        <v>6</v>
      </c>
      <c r="F435" s="151">
        <v>6</v>
      </c>
      <c r="G435" s="151">
        <v>4</v>
      </c>
      <c r="H435" s="151">
        <v>-2</v>
      </c>
      <c r="I435" s="152">
        <v>-33.333333333333329</v>
      </c>
      <c r="J435" s="142"/>
      <c r="K435" s="159" t="s">
        <v>94</v>
      </c>
      <c r="L435" s="150">
        <v>22</v>
      </c>
      <c r="M435" s="151">
        <v>26</v>
      </c>
      <c r="N435" s="151">
        <v>19</v>
      </c>
      <c r="O435" s="151">
        <v>13</v>
      </c>
      <c r="P435" s="151">
        <v>5</v>
      </c>
      <c r="Q435" s="151">
        <v>-8</v>
      </c>
      <c r="R435" s="152">
        <v>-61.53846153846154</v>
      </c>
      <c r="S435" s="152"/>
    </row>
    <row r="436" spans="1:19" s="145" customFormat="1" ht="14.45" customHeight="1">
      <c r="A436" s="160"/>
      <c r="B436" s="142" t="s">
        <v>95</v>
      </c>
      <c r="C436" s="150">
        <v>24</v>
      </c>
      <c r="D436" s="151">
        <v>19</v>
      </c>
      <c r="E436" s="151">
        <v>14</v>
      </c>
      <c r="F436" s="151">
        <v>4</v>
      </c>
      <c r="G436" s="151">
        <v>7</v>
      </c>
      <c r="H436" s="151">
        <v>3</v>
      </c>
      <c r="I436" s="152">
        <v>75</v>
      </c>
      <c r="J436" s="142"/>
      <c r="K436" s="159" t="s">
        <v>95</v>
      </c>
      <c r="L436" s="150">
        <v>22</v>
      </c>
      <c r="M436" s="151">
        <v>20</v>
      </c>
      <c r="N436" s="151">
        <v>19</v>
      </c>
      <c r="O436" s="151">
        <v>14</v>
      </c>
      <c r="P436" s="151">
        <v>11</v>
      </c>
      <c r="Q436" s="151">
        <v>-3</v>
      </c>
      <c r="R436" s="152">
        <v>-21.428571428571427</v>
      </c>
      <c r="S436" s="152"/>
    </row>
    <row r="437" spans="1:19" s="139" customFormat="1" ht="14.45" customHeight="1">
      <c r="A437" s="160"/>
      <c r="B437" s="142" t="s">
        <v>96</v>
      </c>
      <c r="C437" s="150">
        <v>24</v>
      </c>
      <c r="D437" s="151">
        <v>22</v>
      </c>
      <c r="E437" s="151">
        <v>20</v>
      </c>
      <c r="F437" s="151">
        <v>14</v>
      </c>
      <c r="G437" s="151">
        <v>5</v>
      </c>
      <c r="H437" s="151">
        <v>-9</v>
      </c>
      <c r="I437" s="152">
        <v>-64.285714285714292</v>
      </c>
      <c r="J437" s="142"/>
      <c r="K437" s="159" t="s">
        <v>96</v>
      </c>
      <c r="L437" s="150">
        <v>42</v>
      </c>
      <c r="M437" s="151">
        <v>24</v>
      </c>
      <c r="N437" s="151">
        <v>18</v>
      </c>
      <c r="O437" s="151">
        <v>19</v>
      </c>
      <c r="P437" s="151">
        <v>9</v>
      </c>
      <c r="Q437" s="151">
        <v>-10</v>
      </c>
      <c r="R437" s="152">
        <v>-52.631578947368418</v>
      </c>
      <c r="S437" s="152"/>
    </row>
    <row r="438" spans="1:19" s="145" customFormat="1" ht="14.45" customHeight="1">
      <c r="A438" s="160"/>
      <c r="B438" s="142" t="s">
        <v>97</v>
      </c>
      <c r="C438" s="150">
        <v>32</v>
      </c>
      <c r="D438" s="151">
        <v>25</v>
      </c>
      <c r="E438" s="151">
        <v>20</v>
      </c>
      <c r="F438" s="151">
        <v>16</v>
      </c>
      <c r="G438" s="151">
        <v>15</v>
      </c>
      <c r="H438" s="151">
        <v>-1</v>
      </c>
      <c r="I438" s="152">
        <v>-6.25</v>
      </c>
      <c r="J438" s="142"/>
      <c r="K438" s="159" t="s">
        <v>97</v>
      </c>
      <c r="L438" s="150">
        <v>52</v>
      </c>
      <c r="M438" s="151">
        <v>34</v>
      </c>
      <c r="N438" s="151">
        <v>23</v>
      </c>
      <c r="O438" s="151">
        <v>16</v>
      </c>
      <c r="P438" s="151">
        <v>12</v>
      </c>
      <c r="Q438" s="151">
        <v>-4</v>
      </c>
      <c r="R438" s="152">
        <v>-25</v>
      </c>
      <c r="S438" s="152"/>
    </row>
    <row r="439" spans="1:19" s="145" customFormat="1" ht="14.45" customHeight="1">
      <c r="A439" s="160"/>
      <c r="B439" s="142" t="s">
        <v>98</v>
      </c>
      <c r="C439" s="150">
        <v>18</v>
      </c>
      <c r="D439" s="151">
        <v>19</v>
      </c>
      <c r="E439" s="151">
        <v>11</v>
      </c>
      <c r="F439" s="151">
        <v>11</v>
      </c>
      <c r="G439" s="151">
        <v>10</v>
      </c>
      <c r="H439" s="151">
        <v>-1</v>
      </c>
      <c r="I439" s="152">
        <v>-9.0909090909090917</v>
      </c>
      <c r="J439" s="142"/>
      <c r="K439" s="159" t="s">
        <v>98</v>
      </c>
      <c r="L439" s="150">
        <v>43</v>
      </c>
      <c r="M439" s="151">
        <v>34</v>
      </c>
      <c r="N439" s="151">
        <v>20</v>
      </c>
      <c r="O439" s="151">
        <v>20</v>
      </c>
      <c r="P439" s="151">
        <v>7</v>
      </c>
      <c r="Q439" s="151">
        <v>-13</v>
      </c>
      <c r="R439" s="152">
        <v>-65</v>
      </c>
      <c r="S439" s="152"/>
    </row>
    <row r="440" spans="1:19" s="145" customFormat="1" ht="14.45" customHeight="1">
      <c r="A440" s="160"/>
      <c r="B440" s="142" t="s">
        <v>99</v>
      </c>
      <c r="C440" s="150">
        <v>29</v>
      </c>
      <c r="D440" s="151">
        <v>17</v>
      </c>
      <c r="E440" s="151">
        <v>17</v>
      </c>
      <c r="F440" s="151">
        <v>15</v>
      </c>
      <c r="G440" s="151">
        <v>5</v>
      </c>
      <c r="H440" s="151">
        <v>-10</v>
      </c>
      <c r="I440" s="152">
        <v>-66.666666666666657</v>
      </c>
      <c r="J440" s="142"/>
      <c r="K440" s="159" t="s">
        <v>99</v>
      </c>
      <c r="L440" s="150">
        <v>48</v>
      </c>
      <c r="M440" s="151">
        <v>41</v>
      </c>
      <c r="N440" s="151">
        <v>26</v>
      </c>
      <c r="O440" s="151">
        <v>10</v>
      </c>
      <c r="P440" s="151">
        <v>10</v>
      </c>
      <c r="Q440" s="151">
        <v>0</v>
      </c>
      <c r="R440" s="152">
        <v>0</v>
      </c>
      <c r="S440" s="152"/>
    </row>
    <row r="441" spans="1:19" s="153" customFormat="1" ht="14.45" customHeight="1">
      <c r="A441" s="160"/>
      <c r="B441" s="142" t="s">
        <v>100</v>
      </c>
      <c r="C441" s="150">
        <v>31</v>
      </c>
      <c r="D441" s="151">
        <v>34</v>
      </c>
      <c r="E441" s="151">
        <v>12</v>
      </c>
      <c r="F441" s="151">
        <v>10</v>
      </c>
      <c r="G441" s="151">
        <v>13</v>
      </c>
      <c r="H441" s="151">
        <v>3</v>
      </c>
      <c r="I441" s="152">
        <v>30</v>
      </c>
      <c r="J441" s="142"/>
      <c r="K441" s="159" t="s">
        <v>100</v>
      </c>
      <c r="L441" s="150">
        <v>52</v>
      </c>
      <c r="M441" s="151">
        <v>45</v>
      </c>
      <c r="N441" s="151">
        <v>34</v>
      </c>
      <c r="O441" s="151">
        <v>14</v>
      </c>
      <c r="P441" s="151">
        <v>6</v>
      </c>
      <c r="Q441" s="151">
        <v>-8</v>
      </c>
      <c r="R441" s="152">
        <v>-57.142857142857139</v>
      </c>
      <c r="S441" s="152"/>
    </row>
    <row r="442" spans="1:19" s="145" customFormat="1" ht="14.45" customHeight="1">
      <c r="A442" s="160"/>
      <c r="B442" s="142" t="s">
        <v>118</v>
      </c>
      <c r="C442" s="150">
        <v>32</v>
      </c>
      <c r="D442" s="151">
        <v>27</v>
      </c>
      <c r="E442" s="151">
        <v>28</v>
      </c>
      <c r="F442" s="151">
        <v>12</v>
      </c>
      <c r="G442" s="151">
        <v>11</v>
      </c>
      <c r="H442" s="151">
        <v>-1</v>
      </c>
      <c r="I442" s="152">
        <v>-8.3333333333333321</v>
      </c>
      <c r="J442" s="142"/>
      <c r="K442" s="159" t="s">
        <v>118</v>
      </c>
      <c r="L442" s="150">
        <v>54</v>
      </c>
      <c r="M442" s="151">
        <v>41</v>
      </c>
      <c r="N442" s="151">
        <v>37</v>
      </c>
      <c r="O442" s="151">
        <v>29</v>
      </c>
      <c r="P442" s="151">
        <v>20</v>
      </c>
      <c r="Q442" s="151">
        <v>-9</v>
      </c>
      <c r="R442" s="152">
        <v>-31.03448275862069</v>
      </c>
      <c r="S442" s="152"/>
    </row>
    <row r="443" spans="1:19" s="145" customFormat="1" ht="14.45" customHeight="1">
      <c r="A443" s="160"/>
      <c r="B443" s="142" t="s">
        <v>101</v>
      </c>
      <c r="C443" s="150">
        <v>23</v>
      </c>
      <c r="D443" s="151">
        <v>31</v>
      </c>
      <c r="E443" s="151">
        <v>28</v>
      </c>
      <c r="F443" s="151">
        <v>28</v>
      </c>
      <c r="G443" s="151">
        <v>16</v>
      </c>
      <c r="H443" s="151">
        <v>-12</v>
      </c>
      <c r="I443" s="152">
        <v>-42.857142857142854</v>
      </c>
      <c r="J443" s="142"/>
      <c r="K443" s="159" t="s">
        <v>101</v>
      </c>
      <c r="L443" s="150">
        <v>53</v>
      </c>
      <c r="M443" s="151">
        <v>36</v>
      </c>
      <c r="N443" s="151">
        <v>35</v>
      </c>
      <c r="O443" s="151">
        <v>31</v>
      </c>
      <c r="P443" s="151">
        <v>23</v>
      </c>
      <c r="Q443" s="151">
        <v>-8</v>
      </c>
      <c r="R443" s="152">
        <v>-25.806451612903224</v>
      </c>
      <c r="S443" s="152"/>
    </row>
    <row r="444" spans="1:19" s="145" customFormat="1" ht="14.45" customHeight="1">
      <c r="A444" s="160"/>
      <c r="B444" s="142" t="s">
        <v>102</v>
      </c>
      <c r="C444" s="150">
        <v>40</v>
      </c>
      <c r="D444" s="151">
        <v>20</v>
      </c>
      <c r="E444" s="151">
        <v>24</v>
      </c>
      <c r="F444" s="151">
        <v>27</v>
      </c>
      <c r="G444" s="151">
        <v>26</v>
      </c>
      <c r="H444" s="151">
        <v>-1</v>
      </c>
      <c r="I444" s="152">
        <v>-3.7037037037037033</v>
      </c>
      <c r="J444" s="142"/>
      <c r="K444" s="159" t="s">
        <v>102</v>
      </c>
      <c r="L444" s="150">
        <v>57</v>
      </c>
      <c r="M444" s="151">
        <v>51</v>
      </c>
      <c r="N444" s="151">
        <v>40</v>
      </c>
      <c r="O444" s="151">
        <v>31</v>
      </c>
      <c r="P444" s="151">
        <v>34</v>
      </c>
      <c r="Q444" s="151">
        <v>3</v>
      </c>
      <c r="R444" s="152">
        <v>9.67741935483871</v>
      </c>
      <c r="S444" s="152"/>
    </row>
    <row r="445" spans="1:19" s="145" customFormat="1" ht="14.45" customHeight="1">
      <c r="A445" s="160"/>
      <c r="B445" s="142" t="s">
        <v>103</v>
      </c>
      <c r="C445" s="150">
        <v>53</v>
      </c>
      <c r="D445" s="151">
        <v>35</v>
      </c>
      <c r="E445" s="151">
        <v>23</v>
      </c>
      <c r="F445" s="151">
        <v>31</v>
      </c>
      <c r="G445" s="151">
        <v>24</v>
      </c>
      <c r="H445" s="151">
        <v>-7</v>
      </c>
      <c r="I445" s="152">
        <v>-22.58064516129032</v>
      </c>
      <c r="J445" s="142"/>
      <c r="K445" s="159" t="s">
        <v>103</v>
      </c>
      <c r="L445" s="150">
        <v>85</v>
      </c>
      <c r="M445" s="151">
        <v>59</v>
      </c>
      <c r="N445" s="151">
        <v>52</v>
      </c>
      <c r="O445" s="151">
        <v>39</v>
      </c>
      <c r="P445" s="151">
        <v>30</v>
      </c>
      <c r="Q445" s="151">
        <v>-9</v>
      </c>
      <c r="R445" s="152">
        <v>-23.076923076923077</v>
      </c>
      <c r="S445" s="152"/>
    </row>
    <row r="446" spans="1:19" s="145" customFormat="1" ht="14.45" customHeight="1">
      <c r="A446" s="160"/>
      <c r="B446" s="142" t="s">
        <v>104</v>
      </c>
      <c r="C446" s="150">
        <v>33</v>
      </c>
      <c r="D446" s="151">
        <v>55</v>
      </c>
      <c r="E446" s="151">
        <v>33</v>
      </c>
      <c r="F446" s="151">
        <v>22</v>
      </c>
      <c r="G446" s="151">
        <v>28</v>
      </c>
      <c r="H446" s="151">
        <v>6</v>
      </c>
      <c r="I446" s="152">
        <v>27.27272727272727</v>
      </c>
      <c r="J446" s="142"/>
      <c r="K446" s="159" t="s">
        <v>104</v>
      </c>
      <c r="L446" s="150">
        <v>70</v>
      </c>
      <c r="M446" s="151">
        <v>78</v>
      </c>
      <c r="N446" s="151">
        <v>57</v>
      </c>
      <c r="O446" s="151">
        <v>51</v>
      </c>
      <c r="P446" s="151">
        <v>35</v>
      </c>
      <c r="Q446" s="151">
        <v>-16</v>
      </c>
      <c r="R446" s="152">
        <v>-31.372549019607842</v>
      </c>
      <c r="S446" s="152"/>
    </row>
    <row r="447" spans="1:19" s="145" customFormat="1" ht="14.45" customHeight="1">
      <c r="A447" s="160"/>
      <c r="B447" s="142" t="s">
        <v>105</v>
      </c>
      <c r="C447" s="150">
        <v>43</v>
      </c>
      <c r="D447" s="151">
        <v>31</v>
      </c>
      <c r="E447" s="151">
        <v>56</v>
      </c>
      <c r="F447" s="151">
        <v>38</v>
      </c>
      <c r="G447" s="151">
        <v>24</v>
      </c>
      <c r="H447" s="151">
        <v>-14</v>
      </c>
      <c r="I447" s="152">
        <v>-36.84210526315789</v>
      </c>
      <c r="J447" s="142"/>
      <c r="K447" s="159" t="s">
        <v>105</v>
      </c>
      <c r="L447" s="150">
        <v>74</v>
      </c>
      <c r="M447" s="151">
        <v>67</v>
      </c>
      <c r="N447" s="151">
        <v>74</v>
      </c>
      <c r="O447" s="151">
        <v>50</v>
      </c>
      <c r="P447" s="151">
        <v>49</v>
      </c>
      <c r="Q447" s="151">
        <v>-1</v>
      </c>
      <c r="R447" s="152">
        <v>-2</v>
      </c>
      <c r="S447" s="152"/>
    </row>
    <row r="448" spans="1:19" s="145" customFormat="1" ht="14.45" customHeight="1">
      <c r="A448" s="160"/>
      <c r="B448" s="142" t="s">
        <v>106</v>
      </c>
      <c r="C448" s="150">
        <v>43</v>
      </c>
      <c r="D448" s="151">
        <v>42</v>
      </c>
      <c r="E448" s="151">
        <v>32</v>
      </c>
      <c r="F448" s="151">
        <v>53</v>
      </c>
      <c r="G448" s="151">
        <v>30</v>
      </c>
      <c r="H448" s="151">
        <v>-23</v>
      </c>
      <c r="I448" s="152">
        <v>-43.39622641509434</v>
      </c>
      <c r="J448" s="142"/>
      <c r="K448" s="159" t="s">
        <v>106</v>
      </c>
      <c r="L448" s="150">
        <v>72</v>
      </c>
      <c r="M448" s="151">
        <v>71</v>
      </c>
      <c r="N448" s="151">
        <v>60</v>
      </c>
      <c r="O448" s="151">
        <v>69</v>
      </c>
      <c r="P448" s="151">
        <v>49</v>
      </c>
      <c r="Q448" s="151">
        <v>-20</v>
      </c>
      <c r="R448" s="152">
        <v>-28.985507246376812</v>
      </c>
      <c r="S448" s="152"/>
    </row>
    <row r="449" spans="1:19" s="145" customFormat="1" ht="14.45" customHeight="1">
      <c r="A449" s="160"/>
      <c r="B449" s="142" t="s">
        <v>107</v>
      </c>
      <c r="C449" s="150">
        <v>35</v>
      </c>
      <c r="D449" s="151">
        <v>38</v>
      </c>
      <c r="E449" s="151">
        <v>43</v>
      </c>
      <c r="F449" s="151">
        <v>33</v>
      </c>
      <c r="G449" s="151">
        <v>48</v>
      </c>
      <c r="H449" s="151">
        <v>15</v>
      </c>
      <c r="I449" s="152">
        <v>45.454545454545453</v>
      </c>
      <c r="J449" s="142"/>
      <c r="K449" s="159" t="s">
        <v>107</v>
      </c>
      <c r="L449" s="150">
        <v>55</v>
      </c>
      <c r="M449" s="151">
        <v>69</v>
      </c>
      <c r="N449" s="151">
        <v>67</v>
      </c>
      <c r="O449" s="151">
        <v>51</v>
      </c>
      <c r="P449" s="151">
        <v>54</v>
      </c>
      <c r="Q449" s="151">
        <v>3</v>
      </c>
      <c r="R449" s="152">
        <v>5.8823529411764701</v>
      </c>
      <c r="S449" s="152"/>
    </row>
    <row r="450" spans="1:19" s="145" customFormat="1" ht="14.45" customHeight="1">
      <c r="A450" s="160"/>
      <c r="B450" s="142" t="s">
        <v>108</v>
      </c>
      <c r="C450" s="150">
        <v>21</v>
      </c>
      <c r="D450" s="151">
        <v>32</v>
      </c>
      <c r="E450" s="151">
        <v>31</v>
      </c>
      <c r="F450" s="151">
        <v>41</v>
      </c>
      <c r="G450" s="151">
        <v>31</v>
      </c>
      <c r="H450" s="151">
        <v>-10</v>
      </c>
      <c r="I450" s="152">
        <v>-24.390243902439025</v>
      </c>
      <c r="J450" s="142"/>
      <c r="K450" s="159" t="s">
        <v>108</v>
      </c>
      <c r="L450" s="150">
        <v>53</v>
      </c>
      <c r="M450" s="151">
        <v>53</v>
      </c>
      <c r="N450" s="151">
        <v>57</v>
      </c>
      <c r="O450" s="151">
        <v>65</v>
      </c>
      <c r="P450" s="151">
        <v>44</v>
      </c>
      <c r="Q450" s="151">
        <v>-21</v>
      </c>
      <c r="R450" s="152">
        <v>-32.307692307692307</v>
      </c>
      <c r="S450" s="152"/>
    </row>
    <row r="451" spans="1:19" s="145" customFormat="1" ht="14.45" customHeight="1">
      <c r="A451" s="160"/>
      <c r="B451" s="142" t="s">
        <v>109</v>
      </c>
      <c r="C451" s="150">
        <v>16</v>
      </c>
      <c r="D451" s="151">
        <v>18</v>
      </c>
      <c r="E451" s="151">
        <v>25</v>
      </c>
      <c r="F451" s="151">
        <v>27</v>
      </c>
      <c r="G451" s="151">
        <v>29</v>
      </c>
      <c r="H451" s="151">
        <v>2</v>
      </c>
      <c r="I451" s="152">
        <v>7.4074074074074066</v>
      </c>
      <c r="J451" s="142"/>
      <c r="K451" s="159" t="s">
        <v>109</v>
      </c>
      <c r="L451" s="150">
        <v>22</v>
      </c>
      <c r="M451" s="151">
        <v>33</v>
      </c>
      <c r="N451" s="151">
        <v>47</v>
      </c>
      <c r="O451" s="151">
        <v>38</v>
      </c>
      <c r="P451" s="151">
        <v>49</v>
      </c>
      <c r="Q451" s="151">
        <v>11</v>
      </c>
      <c r="R451" s="152">
        <v>28.947368421052634</v>
      </c>
      <c r="S451" s="152"/>
    </row>
    <row r="452" spans="1:19" s="145" customFormat="1" ht="14.45" customHeight="1">
      <c r="A452" s="160"/>
      <c r="B452" s="142" t="s">
        <v>110</v>
      </c>
      <c r="C452" s="150">
        <v>18</v>
      </c>
      <c r="D452" s="151">
        <v>21</v>
      </c>
      <c r="E452" s="151">
        <v>18</v>
      </c>
      <c r="F452" s="151">
        <v>27</v>
      </c>
      <c r="G452" s="151">
        <v>30</v>
      </c>
      <c r="H452" s="151">
        <v>3</v>
      </c>
      <c r="I452" s="152">
        <v>11.111111111111111</v>
      </c>
      <c r="J452" s="142"/>
      <c r="K452" s="159" t="s">
        <v>110</v>
      </c>
      <c r="L452" s="150">
        <v>23</v>
      </c>
      <c r="M452" s="151">
        <v>18</v>
      </c>
      <c r="N452" s="151">
        <v>33</v>
      </c>
      <c r="O452" s="151">
        <v>43</v>
      </c>
      <c r="P452" s="151">
        <v>40</v>
      </c>
      <c r="Q452" s="151">
        <v>-3</v>
      </c>
      <c r="R452" s="152">
        <v>-6.9767441860465116</v>
      </c>
      <c r="S452" s="152"/>
    </row>
    <row r="453" spans="1:19" s="145" customFormat="1" ht="14.45" customHeight="1">
      <c r="A453" s="160"/>
      <c r="B453" s="423"/>
      <c r="C453" s="427"/>
      <c r="D453" s="422"/>
      <c r="E453" s="422"/>
      <c r="F453" s="422"/>
      <c r="G453" s="422"/>
      <c r="H453" s="151"/>
      <c r="I453" s="152"/>
      <c r="J453" s="160"/>
      <c r="K453" s="423"/>
      <c r="L453" s="427"/>
      <c r="M453" s="422"/>
      <c r="N453" s="422"/>
      <c r="O453" s="422"/>
      <c r="P453" s="422"/>
      <c r="Q453" s="151"/>
      <c r="R453" s="152"/>
      <c r="S453" s="160"/>
    </row>
    <row r="454" spans="1:19" s="145" customFormat="1" ht="14.45" customHeight="1">
      <c r="A454" s="160"/>
      <c r="B454" s="142"/>
      <c r="C454" s="324"/>
      <c r="D454" s="151"/>
      <c r="E454" s="151"/>
      <c r="F454" s="151"/>
      <c r="G454" s="151"/>
      <c r="H454" s="151"/>
      <c r="I454" s="152"/>
      <c r="J454" s="160"/>
      <c r="K454" s="142"/>
      <c r="L454" s="324"/>
      <c r="M454" s="151"/>
      <c r="N454" s="151"/>
      <c r="O454" s="151"/>
      <c r="P454" s="151"/>
      <c r="Q454" s="151"/>
      <c r="R454" s="152"/>
      <c r="S454" s="160"/>
    </row>
    <row r="455" spans="1:19" s="145" customFormat="1" ht="14.45" customHeight="1">
      <c r="A455" s="160"/>
      <c r="B455" s="162"/>
      <c r="C455" s="162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1"/>
      <c r="Q455" s="160"/>
      <c r="R455" s="160"/>
      <c r="S455" s="160"/>
    </row>
    <row r="456" spans="1:19" s="145" customFormat="1" ht="14.45" customHeight="1">
      <c r="A456" s="160"/>
      <c r="B456" s="162"/>
      <c r="C456" s="162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1"/>
      <c r="Q456" s="160"/>
      <c r="R456" s="160"/>
      <c r="S456" s="160"/>
    </row>
    <row r="457" spans="1:19" s="145" customFormat="1" ht="14.45" customHeight="1">
      <c r="A457" s="138"/>
      <c r="B457" s="138" t="s">
        <v>226</v>
      </c>
      <c r="C457" s="138"/>
      <c r="D457" s="138"/>
      <c r="E457" s="138"/>
      <c r="F457" s="138"/>
      <c r="G457" s="138"/>
      <c r="H457" s="138"/>
      <c r="I457" s="138"/>
      <c r="J457" s="138"/>
      <c r="K457" s="138" t="s">
        <v>227</v>
      </c>
      <c r="L457" s="138"/>
      <c r="M457" s="138"/>
      <c r="N457" s="138"/>
      <c r="O457" s="138"/>
      <c r="P457" s="138"/>
      <c r="Q457" s="138"/>
      <c r="R457" s="138"/>
      <c r="S457" s="138"/>
    </row>
    <row r="458" spans="1:19" s="145" customFormat="1" ht="14.45" customHeight="1">
      <c r="A458" s="160"/>
      <c r="B458" s="491" t="s">
        <v>335</v>
      </c>
      <c r="C458" s="140"/>
      <c r="D458" s="140"/>
      <c r="E458" s="140"/>
      <c r="F458" s="140"/>
      <c r="G458" s="143"/>
      <c r="H458" s="141"/>
      <c r="I458" s="141"/>
      <c r="J458" s="142"/>
      <c r="K458" s="491" t="s">
        <v>335</v>
      </c>
      <c r="L458" s="140"/>
      <c r="M458" s="140"/>
      <c r="N458" s="140"/>
      <c r="O458" s="140"/>
      <c r="P458" s="143"/>
      <c r="Q458" s="141"/>
      <c r="R458" s="141"/>
      <c r="S458" s="144"/>
    </row>
    <row r="459" spans="1:19" s="145" customFormat="1" ht="14.45" customHeight="1">
      <c r="A459" s="160"/>
      <c r="B459" s="492"/>
      <c r="C459" s="146" t="s">
        <v>151</v>
      </c>
      <c r="D459" s="146" t="s">
        <v>86</v>
      </c>
      <c r="E459" s="146" t="s">
        <v>87</v>
      </c>
      <c r="F459" s="146" t="s">
        <v>410</v>
      </c>
      <c r="G459" s="146" t="s">
        <v>739</v>
      </c>
      <c r="H459" s="81" t="s">
        <v>509</v>
      </c>
      <c r="I459" s="147" t="s">
        <v>807</v>
      </c>
      <c r="J459" s="142"/>
      <c r="K459" s="492"/>
      <c r="L459" s="146" t="s">
        <v>151</v>
      </c>
      <c r="M459" s="146" t="s">
        <v>86</v>
      </c>
      <c r="N459" s="146" t="s">
        <v>87</v>
      </c>
      <c r="O459" s="146" t="s">
        <v>410</v>
      </c>
      <c r="P459" s="146" t="s">
        <v>739</v>
      </c>
      <c r="Q459" s="81" t="s">
        <v>509</v>
      </c>
      <c r="R459" s="147" t="s">
        <v>807</v>
      </c>
      <c r="S459" s="144"/>
    </row>
    <row r="460" spans="1:19" s="145" customFormat="1" ht="14.45" customHeight="1">
      <c r="A460" s="160"/>
      <c r="B460" s="493"/>
      <c r="C460" s="148"/>
      <c r="D460" s="148"/>
      <c r="E460" s="148"/>
      <c r="F460" s="148"/>
      <c r="G460" s="148"/>
      <c r="H460" s="149" t="s">
        <v>88</v>
      </c>
      <c r="I460" s="81" t="s">
        <v>511</v>
      </c>
      <c r="J460" s="142"/>
      <c r="K460" s="493"/>
      <c r="L460" s="148"/>
      <c r="M460" s="148"/>
      <c r="N460" s="148"/>
      <c r="O460" s="148"/>
      <c r="P460" s="148"/>
      <c r="Q460" s="149" t="s">
        <v>88</v>
      </c>
      <c r="R460" s="81" t="s">
        <v>511</v>
      </c>
      <c r="S460" s="144"/>
    </row>
    <row r="461" spans="1:19" s="180" customFormat="1" ht="14.45" customHeight="1">
      <c r="B461" s="188" t="s">
        <v>90</v>
      </c>
      <c r="C461" s="187">
        <v>2288</v>
      </c>
      <c r="D461" s="183">
        <v>2066</v>
      </c>
      <c r="E461" s="183">
        <v>1741</v>
      </c>
      <c r="F461" s="183">
        <v>1574</v>
      </c>
      <c r="G461" s="183">
        <v>1354</v>
      </c>
      <c r="H461" s="182">
        <v>-220</v>
      </c>
      <c r="I461" s="184">
        <v>-13.977128335451081</v>
      </c>
      <c r="J461" s="185"/>
      <c r="K461" s="186" t="s">
        <v>90</v>
      </c>
      <c r="L461" s="187">
        <v>1720</v>
      </c>
      <c r="M461" s="183">
        <v>1616</v>
      </c>
      <c r="N461" s="183">
        <v>1334</v>
      </c>
      <c r="O461" s="183">
        <v>1087</v>
      </c>
      <c r="P461" s="183">
        <v>1035</v>
      </c>
      <c r="Q461" s="182">
        <v>-52</v>
      </c>
      <c r="R461" s="184">
        <v>-4.7838086476540944</v>
      </c>
      <c r="S461" s="184"/>
    </row>
    <row r="462" spans="1:19" s="145" customFormat="1" ht="14.45" customHeight="1">
      <c r="A462" s="160"/>
      <c r="B462" s="420" t="s">
        <v>91</v>
      </c>
      <c r="C462" s="150">
        <v>204</v>
      </c>
      <c r="D462" s="151">
        <v>169</v>
      </c>
      <c r="E462" s="151">
        <v>134</v>
      </c>
      <c r="F462" s="151">
        <v>142</v>
      </c>
      <c r="G462" s="151">
        <v>109</v>
      </c>
      <c r="H462" s="151">
        <v>-33</v>
      </c>
      <c r="I462" s="152">
        <v>-23.239436619718308</v>
      </c>
      <c r="J462" s="142"/>
      <c r="K462" s="154" t="s">
        <v>91</v>
      </c>
      <c r="L462" s="150">
        <v>142</v>
      </c>
      <c r="M462" s="151">
        <v>120</v>
      </c>
      <c r="N462" s="151">
        <v>97</v>
      </c>
      <c r="O462" s="151">
        <v>74</v>
      </c>
      <c r="P462" s="151">
        <v>79</v>
      </c>
      <c r="Q462" s="151">
        <v>5</v>
      </c>
      <c r="R462" s="152">
        <v>6.756756756756757</v>
      </c>
      <c r="S462" s="152"/>
    </row>
    <row r="463" spans="1:19" s="145" customFormat="1" ht="14.45" customHeight="1">
      <c r="A463" s="160"/>
      <c r="B463" s="420" t="s">
        <v>92</v>
      </c>
      <c r="C463" s="150">
        <v>1407</v>
      </c>
      <c r="D463" s="151">
        <v>1196</v>
      </c>
      <c r="E463" s="151">
        <v>942</v>
      </c>
      <c r="F463" s="151">
        <v>798</v>
      </c>
      <c r="G463" s="151">
        <v>646</v>
      </c>
      <c r="H463" s="151">
        <v>-152</v>
      </c>
      <c r="I463" s="152">
        <v>-19.047619047619047</v>
      </c>
      <c r="J463" s="142"/>
      <c r="K463" s="154" t="s">
        <v>92</v>
      </c>
      <c r="L463" s="150">
        <v>999</v>
      </c>
      <c r="M463" s="151">
        <v>869</v>
      </c>
      <c r="N463" s="151">
        <v>688</v>
      </c>
      <c r="O463" s="151">
        <v>507</v>
      </c>
      <c r="P463" s="151">
        <v>493</v>
      </c>
      <c r="Q463" s="151">
        <v>-14</v>
      </c>
      <c r="R463" s="152">
        <v>-2.7613412228796843</v>
      </c>
      <c r="S463" s="152"/>
    </row>
    <row r="464" spans="1:19" s="145" customFormat="1" ht="14.45" customHeight="1">
      <c r="A464" s="160"/>
      <c r="B464" s="420" t="s">
        <v>93</v>
      </c>
      <c r="C464" s="150">
        <v>677</v>
      </c>
      <c r="D464" s="151">
        <v>701</v>
      </c>
      <c r="E464" s="151">
        <v>665</v>
      </c>
      <c r="F464" s="151">
        <v>634</v>
      </c>
      <c r="G464" s="151">
        <v>594</v>
      </c>
      <c r="H464" s="151">
        <v>-40</v>
      </c>
      <c r="I464" s="152">
        <v>-6.309148264984227</v>
      </c>
      <c r="J464" s="142"/>
      <c r="K464" s="154" t="s">
        <v>93</v>
      </c>
      <c r="L464" s="150">
        <v>579</v>
      </c>
      <c r="M464" s="151">
        <v>627</v>
      </c>
      <c r="N464" s="151">
        <v>549</v>
      </c>
      <c r="O464" s="151">
        <v>506</v>
      </c>
      <c r="P464" s="151">
        <v>462</v>
      </c>
      <c r="Q464" s="151">
        <v>-44</v>
      </c>
      <c r="R464" s="152">
        <v>-8.695652173913043</v>
      </c>
      <c r="S464" s="152"/>
    </row>
    <row r="465" spans="1:19" s="145" customFormat="1" ht="14.45" customHeight="1">
      <c r="A465" s="160"/>
      <c r="B465" s="142"/>
      <c r="C465" s="150"/>
      <c r="D465" s="157"/>
      <c r="E465" s="157"/>
      <c r="F465" s="157"/>
      <c r="G465" s="157"/>
      <c r="H465" s="157"/>
      <c r="I465" s="158"/>
      <c r="J465" s="142"/>
      <c r="K465" s="159"/>
      <c r="L465" s="150"/>
      <c r="M465" s="157"/>
      <c r="N465" s="157"/>
      <c r="O465" s="157"/>
      <c r="P465" s="157"/>
      <c r="Q465" s="157"/>
      <c r="R465" s="158"/>
      <c r="S465" s="158"/>
    </row>
    <row r="466" spans="1:19" s="139" customFormat="1" ht="14.45" customHeight="1">
      <c r="A466" s="160"/>
      <c r="B466" s="142" t="s">
        <v>94</v>
      </c>
      <c r="C466" s="150">
        <v>41</v>
      </c>
      <c r="D466" s="151">
        <v>61</v>
      </c>
      <c r="E466" s="151">
        <v>29</v>
      </c>
      <c r="F466" s="151">
        <v>34</v>
      </c>
      <c r="G466" s="151">
        <v>34</v>
      </c>
      <c r="H466" s="151">
        <v>0</v>
      </c>
      <c r="I466" s="152">
        <v>0</v>
      </c>
      <c r="J466" s="142"/>
      <c r="K466" s="159" t="s">
        <v>94</v>
      </c>
      <c r="L466" s="150">
        <v>30</v>
      </c>
      <c r="M466" s="151">
        <v>33</v>
      </c>
      <c r="N466" s="151">
        <v>37</v>
      </c>
      <c r="O466" s="151">
        <v>17</v>
      </c>
      <c r="P466" s="151">
        <v>22</v>
      </c>
      <c r="Q466" s="151">
        <v>5</v>
      </c>
      <c r="R466" s="152">
        <v>29.411764705882355</v>
      </c>
      <c r="S466" s="152"/>
    </row>
    <row r="467" spans="1:19" s="145" customFormat="1" ht="14.45" customHeight="1">
      <c r="A467" s="160"/>
      <c r="B467" s="142" t="s">
        <v>95</v>
      </c>
      <c r="C467" s="150">
        <v>73</v>
      </c>
      <c r="D467" s="151">
        <v>39</v>
      </c>
      <c r="E467" s="151">
        <v>53</v>
      </c>
      <c r="F467" s="151">
        <v>43</v>
      </c>
      <c r="G467" s="151">
        <v>32</v>
      </c>
      <c r="H467" s="151">
        <v>-11</v>
      </c>
      <c r="I467" s="152">
        <v>-25.581395348837212</v>
      </c>
      <c r="J467" s="142"/>
      <c r="K467" s="159" t="s">
        <v>95</v>
      </c>
      <c r="L467" s="150">
        <v>47</v>
      </c>
      <c r="M467" s="151">
        <v>36</v>
      </c>
      <c r="N467" s="151">
        <v>25</v>
      </c>
      <c r="O467" s="151">
        <v>30</v>
      </c>
      <c r="P467" s="151">
        <v>25</v>
      </c>
      <c r="Q467" s="151">
        <v>-5</v>
      </c>
      <c r="R467" s="152">
        <v>-16.666666666666664</v>
      </c>
      <c r="S467" s="152"/>
    </row>
    <row r="468" spans="1:19" s="145" customFormat="1" ht="14.45" customHeight="1">
      <c r="A468" s="160"/>
      <c r="B468" s="142" t="s">
        <v>96</v>
      </c>
      <c r="C468" s="150">
        <v>90</v>
      </c>
      <c r="D468" s="151">
        <v>69</v>
      </c>
      <c r="E468" s="151">
        <v>52</v>
      </c>
      <c r="F468" s="151">
        <v>65</v>
      </c>
      <c r="G468" s="151">
        <v>43</v>
      </c>
      <c r="H468" s="151">
        <v>-22</v>
      </c>
      <c r="I468" s="152">
        <v>-33.846153846153847</v>
      </c>
      <c r="J468" s="142"/>
      <c r="K468" s="159" t="s">
        <v>96</v>
      </c>
      <c r="L468" s="150">
        <v>65</v>
      </c>
      <c r="M468" s="151">
        <v>51</v>
      </c>
      <c r="N468" s="151">
        <v>35</v>
      </c>
      <c r="O468" s="151">
        <v>27</v>
      </c>
      <c r="P468" s="151">
        <v>32</v>
      </c>
      <c r="Q468" s="151">
        <v>5</v>
      </c>
      <c r="R468" s="152">
        <v>18.518518518518519</v>
      </c>
      <c r="S468" s="152"/>
    </row>
    <row r="469" spans="1:19" s="145" customFormat="1" ht="14.45" customHeight="1">
      <c r="A469" s="160"/>
      <c r="B469" s="142" t="s">
        <v>97</v>
      </c>
      <c r="C469" s="150">
        <v>123</v>
      </c>
      <c r="D469" s="151">
        <v>85</v>
      </c>
      <c r="E469" s="151">
        <v>60</v>
      </c>
      <c r="F469" s="151">
        <v>52</v>
      </c>
      <c r="G469" s="151">
        <v>54</v>
      </c>
      <c r="H469" s="151">
        <v>2</v>
      </c>
      <c r="I469" s="152">
        <v>3.8461538461538463</v>
      </c>
      <c r="J469" s="142"/>
      <c r="K469" s="159" t="s">
        <v>97</v>
      </c>
      <c r="L469" s="150">
        <v>62</v>
      </c>
      <c r="M469" s="151">
        <v>63</v>
      </c>
      <c r="N469" s="151">
        <v>42</v>
      </c>
      <c r="O469" s="151">
        <v>33</v>
      </c>
      <c r="P469" s="151">
        <v>30</v>
      </c>
      <c r="Q469" s="151">
        <v>-3</v>
      </c>
      <c r="R469" s="152">
        <v>-9.0909090909090917</v>
      </c>
      <c r="S469" s="152"/>
    </row>
    <row r="470" spans="1:19" s="153" customFormat="1" ht="14.45" customHeight="1">
      <c r="A470" s="160"/>
      <c r="B470" s="142" t="s">
        <v>98</v>
      </c>
      <c r="C470" s="150">
        <v>109</v>
      </c>
      <c r="D470" s="151">
        <v>98</v>
      </c>
      <c r="E470" s="151">
        <v>51</v>
      </c>
      <c r="F470" s="151">
        <v>48</v>
      </c>
      <c r="G470" s="151">
        <v>35</v>
      </c>
      <c r="H470" s="151">
        <v>-13</v>
      </c>
      <c r="I470" s="152">
        <v>-27.083333333333332</v>
      </c>
      <c r="J470" s="142"/>
      <c r="K470" s="159" t="s">
        <v>98</v>
      </c>
      <c r="L470" s="150">
        <v>81</v>
      </c>
      <c r="M470" s="151">
        <v>56</v>
      </c>
      <c r="N470" s="151">
        <v>40</v>
      </c>
      <c r="O470" s="151">
        <v>31</v>
      </c>
      <c r="P470" s="151">
        <v>25</v>
      </c>
      <c r="Q470" s="151">
        <v>-6</v>
      </c>
      <c r="R470" s="152">
        <v>-19.35483870967742</v>
      </c>
      <c r="S470" s="152"/>
    </row>
    <row r="471" spans="1:19" s="145" customFormat="1" ht="14.45" customHeight="1">
      <c r="A471" s="160"/>
      <c r="B471" s="142" t="s">
        <v>99</v>
      </c>
      <c r="C471" s="150">
        <v>100</v>
      </c>
      <c r="D471" s="151">
        <v>87</v>
      </c>
      <c r="E471" s="151">
        <v>68</v>
      </c>
      <c r="F471" s="151">
        <v>37</v>
      </c>
      <c r="G471" s="151">
        <v>38</v>
      </c>
      <c r="H471" s="151">
        <v>1</v>
      </c>
      <c r="I471" s="152">
        <v>2.7027027027027026</v>
      </c>
      <c r="J471" s="142"/>
      <c r="K471" s="159" t="s">
        <v>99</v>
      </c>
      <c r="L471" s="150">
        <v>94</v>
      </c>
      <c r="M471" s="151">
        <v>75</v>
      </c>
      <c r="N471" s="151">
        <v>42</v>
      </c>
      <c r="O471" s="151">
        <v>31</v>
      </c>
      <c r="P471" s="151">
        <v>41</v>
      </c>
      <c r="Q471" s="151">
        <v>10</v>
      </c>
      <c r="R471" s="152">
        <v>32.258064516129032</v>
      </c>
      <c r="S471" s="152"/>
    </row>
    <row r="472" spans="1:19" s="145" customFormat="1" ht="14.45" customHeight="1">
      <c r="A472" s="160"/>
      <c r="B472" s="142" t="s">
        <v>100</v>
      </c>
      <c r="C472" s="150">
        <v>105</v>
      </c>
      <c r="D472" s="151">
        <v>83</v>
      </c>
      <c r="E472" s="151">
        <v>70</v>
      </c>
      <c r="F472" s="151">
        <v>53</v>
      </c>
      <c r="G472" s="151">
        <v>47</v>
      </c>
      <c r="H472" s="151">
        <v>-6</v>
      </c>
      <c r="I472" s="152">
        <v>-11.320754716981133</v>
      </c>
      <c r="J472" s="142"/>
      <c r="K472" s="159" t="s">
        <v>100</v>
      </c>
      <c r="L472" s="150">
        <v>72</v>
      </c>
      <c r="M472" s="151">
        <v>76</v>
      </c>
      <c r="N472" s="151">
        <v>48</v>
      </c>
      <c r="O472" s="151">
        <v>37</v>
      </c>
      <c r="P472" s="151">
        <v>30</v>
      </c>
      <c r="Q472" s="151">
        <v>-7</v>
      </c>
      <c r="R472" s="152">
        <v>-18.918918918918919</v>
      </c>
      <c r="S472" s="152"/>
    </row>
    <row r="473" spans="1:19" s="145" customFormat="1" ht="14.45" customHeight="1">
      <c r="A473" s="160"/>
      <c r="B473" s="142" t="s">
        <v>118</v>
      </c>
      <c r="C473" s="150">
        <v>112</v>
      </c>
      <c r="D473" s="151">
        <v>95</v>
      </c>
      <c r="E473" s="151">
        <v>71</v>
      </c>
      <c r="F473" s="151">
        <v>78</v>
      </c>
      <c r="G473" s="151">
        <v>47</v>
      </c>
      <c r="H473" s="151">
        <v>-31</v>
      </c>
      <c r="I473" s="152">
        <v>-39.743589743589745</v>
      </c>
      <c r="J473" s="142"/>
      <c r="K473" s="159" t="s">
        <v>118</v>
      </c>
      <c r="L473" s="150">
        <v>68</v>
      </c>
      <c r="M473" s="151">
        <v>60</v>
      </c>
      <c r="N473" s="151">
        <v>79</v>
      </c>
      <c r="O473" s="151">
        <v>35</v>
      </c>
      <c r="P473" s="151">
        <v>44</v>
      </c>
      <c r="Q473" s="151">
        <v>9</v>
      </c>
      <c r="R473" s="152">
        <v>25.714285714285712</v>
      </c>
      <c r="S473" s="152"/>
    </row>
    <row r="474" spans="1:19" s="145" customFormat="1" ht="14.45" customHeight="1">
      <c r="A474" s="160"/>
      <c r="B474" s="142" t="s">
        <v>101</v>
      </c>
      <c r="C474" s="150">
        <v>120</v>
      </c>
      <c r="D474" s="151">
        <v>108</v>
      </c>
      <c r="E474" s="151">
        <v>91</v>
      </c>
      <c r="F474" s="151">
        <v>80</v>
      </c>
      <c r="G474" s="151">
        <v>68</v>
      </c>
      <c r="H474" s="151">
        <v>-12</v>
      </c>
      <c r="I474" s="152">
        <v>-15</v>
      </c>
      <c r="J474" s="142"/>
      <c r="K474" s="159" t="s">
        <v>101</v>
      </c>
      <c r="L474" s="150">
        <v>69</v>
      </c>
      <c r="M474" s="151">
        <v>76</v>
      </c>
      <c r="N474" s="151">
        <v>51</v>
      </c>
      <c r="O474" s="151">
        <v>64</v>
      </c>
      <c r="P474" s="151">
        <v>49</v>
      </c>
      <c r="Q474" s="151">
        <v>-15</v>
      </c>
      <c r="R474" s="152">
        <v>-23.4375</v>
      </c>
      <c r="S474" s="152"/>
    </row>
    <row r="475" spans="1:19" s="145" customFormat="1" ht="14.45" customHeight="1">
      <c r="A475" s="160"/>
      <c r="B475" s="142" t="s">
        <v>102</v>
      </c>
      <c r="C475" s="150">
        <v>160</v>
      </c>
      <c r="D475" s="151">
        <v>124</v>
      </c>
      <c r="E475" s="151">
        <v>107</v>
      </c>
      <c r="F475" s="151">
        <v>90</v>
      </c>
      <c r="G475" s="151">
        <v>73</v>
      </c>
      <c r="H475" s="151">
        <v>-17</v>
      </c>
      <c r="I475" s="152">
        <v>-18.888888888888889</v>
      </c>
      <c r="J475" s="142"/>
      <c r="K475" s="159" t="s">
        <v>102</v>
      </c>
      <c r="L475" s="150">
        <v>98</v>
      </c>
      <c r="M475" s="151">
        <v>72</v>
      </c>
      <c r="N475" s="151">
        <v>72</v>
      </c>
      <c r="O475" s="151">
        <v>53</v>
      </c>
      <c r="P475" s="151">
        <v>73</v>
      </c>
      <c r="Q475" s="151">
        <v>20</v>
      </c>
      <c r="R475" s="152">
        <v>37.735849056603776</v>
      </c>
      <c r="S475" s="152"/>
    </row>
    <row r="476" spans="1:19" s="145" customFormat="1" ht="14.45" customHeight="1">
      <c r="A476" s="160"/>
      <c r="B476" s="142" t="s">
        <v>103</v>
      </c>
      <c r="C476" s="150">
        <v>202</v>
      </c>
      <c r="D476" s="151">
        <v>159</v>
      </c>
      <c r="E476" s="151">
        <v>104</v>
      </c>
      <c r="F476" s="151">
        <v>111</v>
      </c>
      <c r="G476" s="151">
        <v>94</v>
      </c>
      <c r="H476" s="151">
        <v>-17</v>
      </c>
      <c r="I476" s="152">
        <v>-15.315315315315313</v>
      </c>
      <c r="J476" s="142"/>
      <c r="K476" s="159" t="s">
        <v>103</v>
      </c>
      <c r="L476" s="150">
        <v>154</v>
      </c>
      <c r="M476" s="151">
        <v>105</v>
      </c>
      <c r="N476" s="151">
        <v>79</v>
      </c>
      <c r="O476" s="151">
        <v>58</v>
      </c>
      <c r="P476" s="151">
        <v>51</v>
      </c>
      <c r="Q476" s="151">
        <v>-7</v>
      </c>
      <c r="R476" s="152">
        <v>-12.068965517241379</v>
      </c>
      <c r="S476" s="152"/>
    </row>
    <row r="477" spans="1:19" s="145" customFormat="1" ht="14.45" customHeight="1">
      <c r="A477" s="160"/>
      <c r="B477" s="142" t="s">
        <v>104</v>
      </c>
      <c r="C477" s="150">
        <v>185</v>
      </c>
      <c r="D477" s="151">
        <v>188</v>
      </c>
      <c r="E477" s="151">
        <v>142</v>
      </c>
      <c r="F477" s="151">
        <v>102</v>
      </c>
      <c r="G477" s="151">
        <v>98</v>
      </c>
      <c r="H477" s="151">
        <v>-4</v>
      </c>
      <c r="I477" s="152">
        <v>-3.9215686274509802</v>
      </c>
      <c r="J477" s="142"/>
      <c r="K477" s="159" t="s">
        <v>104</v>
      </c>
      <c r="L477" s="150">
        <v>148</v>
      </c>
      <c r="M477" s="151">
        <v>152</v>
      </c>
      <c r="N477" s="151">
        <v>90</v>
      </c>
      <c r="O477" s="151">
        <v>78</v>
      </c>
      <c r="P477" s="151">
        <v>63</v>
      </c>
      <c r="Q477" s="151">
        <v>-15</v>
      </c>
      <c r="R477" s="152">
        <v>-19.230769230769234</v>
      </c>
      <c r="S477" s="152"/>
    </row>
    <row r="478" spans="1:19" s="145" customFormat="1" ht="14.45" customHeight="1">
      <c r="A478" s="160"/>
      <c r="B478" s="142" t="s">
        <v>105</v>
      </c>
      <c r="C478" s="150">
        <v>191</v>
      </c>
      <c r="D478" s="151">
        <v>169</v>
      </c>
      <c r="E478" s="151">
        <v>178</v>
      </c>
      <c r="F478" s="151">
        <v>147</v>
      </c>
      <c r="G478" s="151">
        <v>92</v>
      </c>
      <c r="H478" s="151">
        <v>-55</v>
      </c>
      <c r="I478" s="152">
        <v>-37.414965986394563</v>
      </c>
      <c r="J478" s="142"/>
      <c r="K478" s="159" t="s">
        <v>105</v>
      </c>
      <c r="L478" s="150">
        <v>153</v>
      </c>
      <c r="M478" s="151">
        <v>134</v>
      </c>
      <c r="N478" s="151">
        <v>145</v>
      </c>
      <c r="O478" s="151">
        <v>87</v>
      </c>
      <c r="P478" s="151">
        <v>87</v>
      </c>
      <c r="Q478" s="151">
        <v>0</v>
      </c>
      <c r="R478" s="152">
        <v>0</v>
      </c>
      <c r="S478" s="152"/>
    </row>
    <row r="479" spans="1:19" s="145" customFormat="1" ht="14.45" customHeight="1">
      <c r="A479" s="160"/>
      <c r="B479" s="142" t="s">
        <v>106</v>
      </c>
      <c r="C479" s="150">
        <v>217</v>
      </c>
      <c r="D479" s="151">
        <v>183</v>
      </c>
      <c r="E479" s="151">
        <v>155</v>
      </c>
      <c r="F479" s="151">
        <v>160</v>
      </c>
      <c r="G479" s="151">
        <v>135</v>
      </c>
      <c r="H479" s="151">
        <v>-25</v>
      </c>
      <c r="I479" s="152">
        <v>-15.625</v>
      </c>
      <c r="J479" s="142"/>
      <c r="K479" s="159" t="s">
        <v>106</v>
      </c>
      <c r="L479" s="150">
        <v>185</v>
      </c>
      <c r="M479" s="151">
        <v>150</v>
      </c>
      <c r="N479" s="151">
        <v>122</v>
      </c>
      <c r="O479" s="151">
        <v>134</v>
      </c>
      <c r="P479" s="151">
        <v>75</v>
      </c>
      <c r="Q479" s="151">
        <v>-59</v>
      </c>
      <c r="R479" s="152">
        <v>-44.029850746268657</v>
      </c>
      <c r="S479" s="152"/>
    </row>
    <row r="480" spans="1:19" s="145" customFormat="1" ht="14.45" customHeight="1">
      <c r="A480" s="160"/>
      <c r="B480" s="142" t="s">
        <v>107</v>
      </c>
      <c r="C480" s="150">
        <v>216</v>
      </c>
      <c r="D480" s="151">
        <v>188</v>
      </c>
      <c r="E480" s="151">
        <v>159</v>
      </c>
      <c r="F480" s="151">
        <v>130</v>
      </c>
      <c r="G480" s="151">
        <v>148</v>
      </c>
      <c r="H480" s="151">
        <v>18</v>
      </c>
      <c r="I480" s="152">
        <v>13.846153846153847</v>
      </c>
      <c r="J480" s="142"/>
      <c r="K480" s="159" t="s">
        <v>107</v>
      </c>
      <c r="L480" s="150">
        <v>148</v>
      </c>
      <c r="M480" s="151">
        <v>168</v>
      </c>
      <c r="N480" s="151">
        <v>133</v>
      </c>
      <c r="O480" s="151">
        <v>107</v>
      </c>
      <c r="P480" s="151">
        <v>128</v>
      </c>
      <c r="Q480" s="151">
        <v>21</v>
      </c>
      <c r="R480" s="152">
        <v>19.626168224299064</v>
      </c>
      <c r="S480" s="152"/>
    </row>
    <row r="481" spans="1:19" s="145" customFormat="1" ht="14.45" customHeight="1">
      <c r="A481" s="160"/>
      <c r="B481" s="142" t="s">
        <v>108</v>
      </c>
      <c r="C481" s="150">
        <v>132</v>
      </c>
      <c r="D481" s="151">
        <v>176</v>
      </c>
      <c r="E481" s="151">
        <v>156</v>
      </c>
      <c r="F481" s="151">
        <v>130</v>
      </c>
      <c r="G481" s="151">
        <v>106</v>
      </c>
      <c r="H481" s="151">
        <v>-24</v>
      </c>
      <c r="I481" s="152">
        <v>-18.461538461538463</v>
      </c>
      <c r="J481" s="142"/>
      <c r="K481" s="159" t="s">
        <v>108</v>
      </c>
      <c r="L481" s="150">
        <v>118</v>
      </c>
      <c r="M481" s="151">
        <v>132</v>
      </c>
      <c r="N481" s="151">
        <v>135</v>
      </c>
      <c r="O481" s="151">
        <v>103</v>
      </c>
      <c r="P481" s="151">
        <v>90</v>
      </c>
      <c r="Q481" s="151">
        <v>-13</v>
      </c>
      <c r="R481" s="152">
        <v>-12.621359223300971</v>
      </c>
      <c r="S481" s="152"/>
    </row>
    <row r="482" spans="1:19" s="145" customFormat="1" ht="14.45" customHeight="1">
      <c r="A482" s="160"/>
      <c r="B482" s="142" t="s">
        <v>109</v>
      </c>
      <c r="C482" s="150">
        <v>69</v>
      </c>
      <c r="D482" s="151">
        <v>96</v>
      </c>
      <c r="E482" s="151">
        <v>126</v>
      </c>
      <c r="F482" s="151">
        <v>126</v>
      </c>
      <c r="G482" s="151">
        <v>101</v>
      </c>
      <c r="H482" s="151">
        <v>-25</v>
      </c>
      <c r="I482" s="152">
        <v>-19.841269841269842</v>
      </c>
      <c r="J482" s="142"/>
      <c r="K482" s="159" t="s">
        <v>109</v>
      </c>
      <c r="L482" s="150">
        <v>70</v>
      </c>
      <c r="M482" s="151">
        <v>90</v>
      </c>
      <c r="N482" s="151">
        <v>86</v>
      </c>
      <c r="O482" s="151">
        <v>93</v>
      </c>
      <c r="P482" s="151">
        <v>80</v>
      </c>
      <c r="Q482" s="151">
        <v>-13</v>
      </c>
      <c r="R482" s="152">
        <v>-13.978494623655912</v>
      </c>
      <c r="S482" s="152"/>
    </row>
    <row r="483" spans="1:19" s="145" customFormat="1" ht="14.45" customHeight="1">
      <c r="A483" s="160"/>
      <c r="B483" s="142" t="s">
        <v>110</v>
      </c>
      <c r="C483" s="150">
        <v>43</v>
      </c>
      <c r="D483" s="151">
        <v>58</v>
      </c>
      <c r="E483" s="151">
        <v>69</v>
      </c>
      <c r="F483" s="151">
        <v>88</v>
      </c>
      <c r="G483" s="151">
        <v>104</v>
      </c>
      <c r="H483" s="151">
        <v>16</v>
      </c>
      <c r="I483" s="152">
        <v>18.181818181818183</v>
      </c>
      <c r="J483" s="142"/>
      <c r="K483" s="159" t="s">
        <v>110</v>
      </c>
      <c r="L483" s="150">
        <v>58</v>
      </c>
      <c r="M483" s="151">
        <v>87</v>
      </c>
      <c r="N483" s="151">
        <v>73</v>
      </c>
      <c r="O483" s="151">
        <v>69</v>
      </c>
      <c r="P483" s="151">
        <v>89</v>
      </c>
      <c r="Q483" s="151">
        <v>20</v>
      </c>
      <c r="R483" s="152">
        <v>28.985507246376812</v>
      </c>
      <c r="S483" s="152"/>
    </row>
    <row r="484" spans="1:19" s="145" customFormat="1" ht="14.45" customHeight="1">
      <c r="A484" s="160"/>
      <c r="B484" s="423"/>
      <c r="C484" s="427"/>
      <c r="D484" s="422"/>
      <c r="E484" s="422"/>
      <c r="F484" s="422"/>
      <c r="G484" s="422"/>
      <c r="H484" s="151"/>
      <c r="I484" s="152"/>
      <c r="J484" s="160"/>
      <c r="K484" s="423"/>
      <c r="L484" s="427"/>
      <c r="M484" s="422"/>
      <c r="N484" s="422"/>
      <c r="O484" s="422"/>
      <c r="P484" s="422"/>
      <c r="Q484" s="151"/>
      <c r="R484" s="152"/>
      <c r="S484" s="160"/>
    </row>
    <row r="485" spans="1:19" s="145" customFormat="1" ht="14.45" customHeight="1">
      <c r="A485" s="160"/>
      <c r="B485" s="142"/>
      <c r="C485" s="324"/>
      <c r="D485" s="151"/>
      <c r="E485" s="151"/>
      <c r="F485" s="151"/>
      <c r="G485" s="151"/>
      <c r="H485" s="151"/>
      <c r="I485" s="152"/>
      <c r="J485" s="160"/>
      <c r="K485" s="142"/>
      <c r="L485" s="324"/>
      <c r="M485" s="151"/>
      <c r="N485" s="151"/>
      <c r="O485" s="151"/>
      <c r="P485" s="151"/>
      <c r="Q485" s="151"/>
      <c r="R485" s="152"/>
      <c r="S485" s="160"/>
    </row>
    <row r="486" spans="1:19" s="145" customFormat="1" ht="14.45" customHeight="1">
      <c r="A486" s="160"/>
      <c r="B486" s="160"/>
      <c r="C486" s="160"/>
      <c r="D486" s="160"/>
      <c r="E486" s="160"/>
      <c r="F486" s="160"/>
      <c r="G486" s="161"/>
      <c r="H486" s="160"/>
      <c r="I486" s="160"/>
      <c r="J486" s="160"/>
      <c r="K486" s="160"/>
      <c r="L486" s="160"/>
      <c r="M486" s="160"/>
      <c r="N486" s="160"/>
      <c r="O486" s="160"/>
      <c r="P486" s="161"/>
      <c r="Q486" s="160"/>
      <c r="R486" s="160"/>
      <c r="S486" s="160"/>
    </row>
    <row r="487" spans="1:19" s="145" customFormat="1" ht="14.45" customHeight="1">
      <c r="A487" s="138"/>
      <c r="B487" s="138" t="s">
        <v>634</v>
      </c>
      <c r="C487" s="138"/>
      <c r="D487" s="138"/>
      <c r="E487" s="138"/>
      <c r="F487" s="138"/>
      <c r="G487" s="138"/>
      <c r="H487" s="138"/>
      <c r="I487" s="138"/>
      <c r="J487" s="138"/>
      <c r="K487" s="138" t="s">
        <v>635</v>
      </c>
      <c r="L487" s="138"/>
      <c r="M487" s="138"/>
      <c r="N487" s="138"/>
      <c r="O487" s="138"/>
      <c r="P487" s="138"/>
      <c r="Q487" s="138"/>
      <c r="R487" s="138"/>
      <c r="S487" s="138"/>
    </row>
    <row r="488" spans="1:19" s="145" customFormat="1" ht="14.45" customHeight="1">
      <c r="A488" s="160"/>
      <c r="B488" s="491" t="s">
        <v>335</v>
      </c>
      <c r="C488" s="140"/>
      <c r="D488" s="140"/>
      <c r="E488" s="140"/>
      <c r="F488" s="140"/>
      <c r="G488" s="143"/>
      <c r="H488" s="141"/>
      <c r="I488" s="141"/>
      <c r="J488" s="142"/>
      <c r="K488" s="491" t="s">
        <v>335</v>
      </c>
      <c r="L488" s="140"/>
      <c r="M488" s="140"/>
      <c r="N488" s="140"/>
      <c r="O488" s="140"/>
      <c r="P488" s="143"/>
      <c r="Q488" s="141"/>
      <c r="R488" s="141"/>
      <c r="S488" s="144"/>
    </row>
    <row r="489" spans="1:19" s="145" customFormat="1" ht="14.45" customHeight="1">
      <c r="A489" s="160"/>
      <c r="B489" s="492"/>
      <c r="C489" s="146" t="s">
        <v>151</v>
      </c>
      <c r="D489" s="146" t="s">
        <v>86</v>
      </c>
      <c r="E489" s="146" t="s">
        <v>87</v>
      </c>
      <c r="F489" s="146" t="s">
        <v>410</v>
      </c>
      <c r="G489" s="146" t="s">
        <v>739</v>
      </c>
      <c r="H489" s="81" t="s">
        <v>509</v>
      </c>
      <c r="I489" s="147" t="s">
        <v>807</v>
      </c>
      <c r="J489" s="142"/>
      <c r="K489" s="492"/>
      <c r="L489" s="146" t="s">
        <v>151</v>
      </c>
      <c r="M489" s="146" t="s">
        <v>86</v>
      </c>
      <c r="N489" s="146" t="s">
        <v>87</v>
      </c>
      <c r="O489" s="146" t="s">
        <v>410</v>
      </c>
      <c r="P489" s="146" t="s">
        <v>739</v>
      </c>
      <c r="Q489" s="81" t="s">
        <v>509</v>
      </c>
      <c r="R489" s="147" t="s">
        <v>807</v>
      </c>
      <c r="S489" s="144"/>
    </row>
    <row r="490" spans="1:19" s="145" customFormat="1" ht="14.45" customHeight="1">
      <c r="A490" s="160"/>
      <c r="B490" s="493"/>
      <c r="C490" s="148"/>
      <c r="D490" s="148"/>
      <c r="E490" s="148"/>
      <c r="F490" s="148"/>
      <c r="G490" s="148"/>
      <c r="H490" s="149" t="s">
        <v>88</v>
      </c>
      <c r="I490" s="81" t="s">
        <v>511</v>
      </c>
      <c r="J490" s="142"/>
      <c r="K490" s="493"/>
      <c r="L490" s="148"/>
      <c r="M490" s="148"/>
      <c r="N490" s="148"/>
      <c r="O490" s="148"/>
      <c r="P490" s="148"/>
      <c r="Q490" s="149" t="s">
        <v>88</v>
      </c>
      <c r="R490" s="81" t="s">
        <v>511</v>
      </c>
      <c r="S490" s="144"/>
    </row>
    <row r="491" spans="1:19" s="180" customFormat="1" ht="14.45" customHeight="1">
      <c r="B491" s="188" t="s">
        <v>90</v>
      </c>
      <c r="C491" s="187">
        <v>1001</v>
      </c>
      <c r="D491" s="183">
        <v>917</v>
      </c>
      <c r="E491" s="183">
        <v>774</v>
      </c>
      <c r="F491" s="183">
        <v>695</v>
      </c>
      <c r="G491" s="183">
        <v>613</v>
      </c>
      <c r="H491" s="182">
        <v>-82</v>
      </c>
      <c r="I491" s="184">
        <v>-11.798561151079138</v>
      </c>
      <c r="J491" s="185"/>
      <c r="K491" s="186" t="s">
        <v>90</v>
      </c>
      <c r="L491" s="187">
        <v>748</v>
      </c>
      <c r="M491" s="183">
        <v>688</v>
      </c>
      <c r="N491" s="183">
        <v>583</v>
      </c>
      <c r="O491" s="183">
        <v>486</v>
      </c>
      <c r="P491" s="183">
        <v>457</v>
      </c>
      <c r="Q491" s="182">
        <v>-29</v>
      </c>
      <c r="R491" s="184">
        <v>-5.9670781893004117</v>
      </c>
      <c r="S491" s="184"/>
    </row>
    <row r="492" spans="1:19" s="145" customFormat="1" ht="14.45" customHeight="1">
      <c r="A492" s="160"/>
      <c r="B492" s="420" t="s">
        <v>91</v>
      </c>
      <c r="C492" s="150">
        <v>100</v>
      </c>
      <c r="D492" s="151">
        <v>87</v>
      </c>
      <c r="E492" s="151">
        <v>62</v>
      </c>
      <c r="F492" s="151">
        <v>63</v>
      </c>
      <c r="G492" s="151">
        <v>56</v>
      </c>
      <c r="H492" s="151">
        <v>-7</v>
      </c>
      <c r="I492" s="152">
        <v>-11.111111111111111</v>
      </c>
      <c r="J492" s="142"/>
      <c r="K492" s="154" t="s">
        <v>91</v>
      </c>
      <c r="L492" s="150">
        <v>64</v>
      </c>
      <c r="M492" s="151">
        <v>59</v>
      </c>
      <c r="N492" s="151">
        <v>41</v>
      </c>
      <c r="O492" s="151">
        <v>31</v>
      </c>
      <c r="P492" s="151">
        <v>39</v>
      </c>
      <c r="Q492" s="151">
        <v>8</v>
      </c>
      <c r="R492" s="152">
        <v>25.806451612903224</v>
      </c>
      <c r="S492" s="152"/>
    </row>
    <row r="493" spans="1:19" s="145" customFormat="1" ht="14.45" customHeight="1">
      <c r="A493" s="160"/>
      <c r="B493" s="420" t="s">
        <v>92</v>
      </c>
      <c r="C493" s="150">
        <v>620</v>
      </c>
      <c r="D493" s="151">
        <v>554</v>
      </c>
      <c r="E493" s="151">
        <v>447</v>
      </c>
      <c r="F493" s="151">
        <v>376</v>
      </c>
      <c r="G493" s="151">
        <v>305</v>
      </c>
      <c r="H493" s="151">
        <v>-71</v>
      </c>
      <c r="I493" s="152">
        <v>-18.882978723404257</v>
      </c>
      <c r="J493" s="142"/>
      <c r="K493" s="154" t="s">
        <v>92</v>
      </c>
      <c r="L493" s="150">
        <v>451</v>
      </c>
      <c r="M493" s="151">
        <v>391</v>
      </c>
      <c r="N493" s="151">
        <v>321</v>
      </c>
      <c r="O493" s="151">
        <v>246</v>
      </c>
      <c r="P493" s="151">
        <v>237</v>
      </c>
      <c r="Q493" s="151">
        <v>-9</v>
      </c>
      <c r="R493" s="152">
        <v>-3.6585365853658534</v>
      </c>
      <c r="S493" s="152"/>
    </row>
    <row r="494" spans="1:19" s="145" customFormat="1" ht="14.45" customHeight="1">
      <c r="A494" s="160"/>
      <c r="B494" s="420" t="s">
        <v>93</v>
      </c>
      <c r="C494" s="150">
        <v>281</v>
      </c>
      <c r="D494" s="151">
        <v>276</v>
      </c>
      <c r="E494" s="151">
        <v>265</v>
      </c>
      <c r="F494" s="151">
        <v>256</v>
      </c>
      <c r="G494" s="151">
        <v>249</v>
      </c>
      <c r="H494" s="151">
        <v>-7</v>
      </c>
      <c r="I494" s="152">
        <v>-2.734375</v>
      </c>
      <c r="J494" s="142"/>
      <c r="K494" s="154" t="s">
        <v>93</v>
      </c>
      <c r="L494" s="150">
        <v>233</v>
      </c>
      <c r="M494" s="151">
        <v>238</v>
      </c>
      <c r="N494" s="151">
        <v>221</v>
      </c>
      <c r="O494" s="151">
        <v>209</v>
      </c>
      <c r="P494" s="151">
        <v>180</v>
      </c>
      <c r="Q494" s="151">
        <v>-29</v>
      </c>
      <c r="R494" s="152">
        <v>-13.875598086124402</v>
      </c>
      <c r="S494" s="152"/>
    </row>
    <row r="495" spans="1:19" s="139" customFormat="1" ht="14.45" customHeight="1">
      <c r="A495" s="160"/>
      <c r="B495" s="142"/>
      <c r="C495" s="150"/>
      <c r="D495" s="157"/>
      <c r="E495" s="157"/>
      <c r="F495" s="157"/>
      <c r="G495" s="157"/>
      <c r="H495" s="157"/>
      <c r="I495" s="158"/>
      <c r="J495" s="142"/>
      <c r="K495" s="159"/>
      <c r="L495" s="150"/>
      <c r="M495" s="157"/>
      <c r="N495" s="157"/>
      <c r="O495" s="157"/>
      <c r="P495" s="157"/>
      <c r="Q495" s="157"/>
      <c r="R495" s="158"/>
      <c r="S495" s="158"/>
    </row>
    <row r="496" spans="1:19" s="145" customFormat="1" ht="14.45" customHeight="1">
      <c r="A496" s="160"/>
      <c r="B496" s="142" t="s">
        <v>94</v>
      </c>
      <c r="C496" s="150">
        <v>20</v>
      </c>
      <c r="D496" s="151">
        <v>26</v>
      </c>
      <c r="E496" s="151">
        <v>15</v>
      </c>
      <c r="F496" s="151">
        <v>14</v>
      </c>
      <c r="G496" s="151">
        <v>18</v>
      </c>
      <c r="H496" s="151">
        <v>4</v>
      </c>
      <c r="I496" s="152">
        <v>28.571428571428569</v>
      </c>
      <c r="J496" s="142"/>
      <c r="K496" s="159" t="s">
        <v>94</v>
      </c>
      <c r="L496" s="150">
        <v>12</v>
      </c>
      <c r="M496" s="151">
        <v>12</v>
      </c>
      <c r="N496" s="151">
        <v>15</v>
      </c>
      <c r="O496" s="151">
        <v>6</v>
      </c>
      <c r="P496" s="151">
        <v>9</v>
      </c>
      <c r="Q496" s="151">
        <v>3</v>
      </c>
      <c r="R496" s="152">
        <v>50</v>
      </c>
      <c r="S496" s="152"/>
    </row>
    <row r="497" spans="1:19" s="145" customFormat="1" ht="14.45" customHeight="1">
      <c r="A497" s="160"/>
      <c r="B497" s="142" t="s">
        <v>95</v>
      </c>
      <c r="C497" s="150">
        <v>41</v>
      </c>
      <c r="D497" s="151">
        <v>21</v>
      </c>
      <c r="E497" s="151">
        <v>20</v>
      </c>
      <c r="F497" s="151">
        <v>21</v>
      </c>
      <c r="G497" s="151">
        <v>15</v>
      </c>
      <c r="H497" s="151">
        <v>-6</v>
      </c>
      <c r="I497" s="152">
        <v>-28.571428571428569</v>
      </c>
      <c r="J497" s="142"/>
      <c r="K497" s="159" t="s">
        <v>95</v>
      </c>
      <c r="L497" s="150">
        <v>21</v>
      </c>
      <c r="M497" s="151">
        <v>21</v>
      </c>
      <c r="N497" s="151">
        <v>9</v>
      </c>
      <c r="O497" s="151">
        <v>16</v>
      </c>
      <c r="P497" s="151">
        <v>8</v>
      </c>
      <c r="Q497" s="151">
        <v>-8</v>
      </c>
      <c r="R497" s="152">
        <v>-50</v>
      </c>
      <c r="S497" s="152"/>
    </row>
    <row r="498" spans="1:19" s="145" customFormat="1" ht="14.45" customHeight="1">
      <c r="A498" s="160"/>
      <c r="B498" s="142" t="s">
        <v>96</v>
      </c>
      <c r="C498" s="150">
        <v>39</v>
      </c>
      <c r="D498" s="151">
        <v>40</v>
      </c>
      <c r="E498" s="151">
        <v>27</v>
      </c>
      <c r="F498" s="151">
        <v>28</v>
      </c>
      <c r="G498" s="151">
        <v>23</v>
      </c>
      <c r="H498" s="151">
        <v>-5</v>
      </c>
      <c r="I498" s="152">
        <v>-17.857142857142858</v>
      </c>
      <c r="J498" s="142"/>
      <c r="K498" s="159" t="s">
        <v>96</v>
      </c>
      <c r="L498" s="150">
        <v>31</v>
      </c>
      <c r="M498" s="151">
        <v>26</v>
      </c>
      <c r="N498" s="151">
        <v>17</v>
      </c>
      <c r="O498" s="151">
        <v>9</v>
      </c>
      <c r="P498" s="151">
        <v>22</v>
      </c>
      <c r="Q498" s="151">
        <v>13</v>
      </c>
      <c r="R498" s="152">
        <v>144.44444444444443</v>
      </c>
      <c r="S498" s="152"/>
    </row>
    <row r="499" spans="1:19" s="153" customFormat="1" ht="14.45" customHeight="1">
      <c r="A499" s="160"/>
      <c r="B499" s="142" t="s">
        <v>97</v>
      </c>
      <c r="C499" s="150">
        <v>54</v>
      </c>
      <c r="D499" s="151">
        <v>35</v>
      </c>
      <c r="E499" s="151">
        <v>32</v>
      </c>
      <c r="F499" s="151">
        <v>24</v>
      </c>
      <c r="G499" s="151">
        <v>25</v>
      </c>
      <c r="H499" s="151">
        <v>1</v>
      </c>
      <c r="I499" s="152">
        <v>4.1666666666666661</v>
      </c>
      <c r="J499" s="142"/>
      <c r="K499" s="159" t="s">
        <v>97</v>
      </c>
      <c r="L499" s="150">
        <v>28</v>
      </c>
      <c r="M499" s="151">
        <v>28</v>
      </c>
      <c r="N499" s="151">
        <v>19</v>
      </c>
      <c r="O499" s="151">
        <v>17</v>
      </c>
      <c r="P499" s="151">
        <v>7</v>
      </c>
      <c r="Q499" s="151">
        <v>-10</v>
      </c>
      <c r="R499" s="152">
        <v>-58.82352941176471</v>
      </c>
      <c r="S499" s="152"/>
    </row>
    <row r="500" spans="1:19" s="145" customFormat="1" ht="14.45" customHeight="1">
      <c r="A500" s="160"/>
      <c r="B500" s="142" t="s">
        <v>98</v>
      </c>
      <c r="C500" s="150">
        <v>49</v>
      </c>
      <c r="D500" s="151">
        <v>45</v>
      </c>
      <c r="E500" s="151">
        <v>24</v>
      </c>
      <c r="F500" s="151">
        <v>25</v>
      </c>
      <c r="G500" s="151">
        <v>14</v>
      </c>
      <c r="H500" s="151">
        <v>-11</v>
      </c>
      <c r="I500" s="152">
        <v>-44</v>
      </c>
      <c r="J500" s="142"/>
      <c r="K500" s="159" t="s">
        <v>98</v>
      </c>
      <c r="L500" s="150">
        <v>41</v>
      </c>
      <c r="M500" s="151">
        <v>25</v>
      </c>
      <c r="N500" s="151">
        <v>16</v>
      </c>
      <c r="O500" s="151">
        <v>12</v>
      </c>
      <c r="P500" s="151">
        <v>14</v>
      </c>
      <c r="Q500" s="151">
        <v>2</v>
      </c>
      <c r="R500" s="152">
        <v>16.666666666666664</v>
      </c>
      <c r="S500" s="152"/>
    </row>
    <row r="501" spans="1:19" s="145" customFormat="1" ht="14.45" customHeight="1">
      <c r="A501" s="160"/>
      <c r="B501" s="142" t="s">
        <v>99</v>
      </c>
      <c r="C501" s="150">
        <v>39</v>
      </c>
      <c r="D501" s="151">
        <v>43</v>
      </c>
      <c r="E501" s="151">
        <v>28</v>
      </c>
      <c r="F501" s="151">
        <v>18</v>
      </c>
      <c r="G501" s="151">
        <v>22</v>
      </c>
      <c r="H501" s="151">
        <v>4</v>
      </c>
      <c r="I501" s="152">
        <v>22.222222222222221</v>
      </c>
      <c r="J501" s="142"/>
      <c r="K501" s="159" t="s">
        <v>99</v>
      </c>
      <c r="L501" s="150">
        <v>50</v>
      </c>
      <c r="M501" s="151">
        <v>38</v>
      </c>
      <c r="N501" s="151">
        <v>23</v>
      </c>
      <c r="O501" s="151">
        <v>16</v>
      </c>
      <c r="P501" s="151">
        <v>19</v>
      </c>
      <c r="Q501" s="151">
        <v>3</v>
      </c>
      <c r="R501" s="152">
        <v>18.75</v>
      </c>
      <c r="S501" s="152"/>
    </row>
    <row r="502" spans="1:19" s="145" customFormat="1" ht="14.45" customHeight="1">
      <c r="A502" s="160"/>
      <c r="B502" s="142" t="s">
        <v>100</v>
      </c>
      <c r="C502" s="150">
        <v>43</v>
      </c>
      <c r="D502" s="151">
        <v>42</v>
      </c>
      <c r="E502" s="151">
        <v>39</v>
      </c>
      <c r="F502" s="151">
        <v>20</v>
      </c>
      <c r="G502" s="151">
        <v>24</v>
      </c>
      <c r="H502" s="151">
        <v>4</v>
      </c>
      <c r="I502" s="152">
        <v>20</v>
      </c>
      <c r="J502" s="142"/>
      <c r="K502" s="159" t="s">
        <v>100</v>
      </c>
      <c r="L502" s="150">
        <v>32</v>
      </c>
      <c r="M502" s="151">
        <v>37</v>
      </c>
      <c r="N502" s="151">
        <v>27</v>
      </c>
      <c r="O502" s="151">
        <v>21</v>
      </c>
      <c r="P502" s="151">
        <v>15</v>
      </c>
      <c r="Q502" s="151">
        <v>-6</v>
      </c>
      <c r="R502" s="152">
        <v>-28.571428571428569</v>
      </c>
      <c r="S502" s="152"/>
    </row>
    <row r="503" spans="1:19" s="145" customFormat="1" ht="14.45" customHeight="1">
      <c r="A503" s="160"/>
      <c r="B503" s="142" t="s">
        <v>118</v>
      </c>
      <c r="C503" s="150">
        <v>54</v>
      </c>
      <c r="D503" s="151">
        <v>42</v>
      </c>
      <c r="E503" s="151">
        <v>34</v>
      </c>
      <c r="F503" s="151">
        <v>41</v>
      </c>
      <c r="G503" s="151">
        <v>23</v>
      </c>
      <c r="H503" s="151">
        <v>-18</v>
      </c>
      <c r="I503" s="152">
        <v>-43.902439024390247</v>
      </c>
      <c r="J503" s="142"/>
      <c r="K503" s="159" t="s">
        <v>118</v>
      </c>
      <c r="L503" s="150">
        <v>27</v>
      </c>
      <c r="M503" s="151">
        <v>27</v>
      </c>
      <c r="N503" s="151">
        <v>39</v>
      </c>
      <c r="O503" s="151">
        <v>21</v>
      </c>
      <c r="P503" s="151">
        <v>22</v>
      </c>
      <c r="Q503" s="151">
        <v>1</v>
      </c>
      <c r="R503" s="152">
        <v>4.7619047619047619</v>
      </c>
      <c r="S503" s="152"/>
    </row>
    <row r="504" spans="1:19" s="145" customFormat="1" ht="14.45" customHeight="1">
      <c r="A504" s="160"/>
      <c r="B504" s="142" t="s">
        <v>101</v>
      </c>
      <c r="C504" s="150">
        <v>58</v>
      </c>
      <c r="D504" s="151">
        <v>54</v>
      </c>
      <c r="E504" s="151">
        <v>47</v>
      </c>
      <c r="F504" s="151">
        <v>36</v>
      </c>
      <c r="G504" s="151">
        <v>32</v>
      </c>
      <c r="H504" s="151">
        <v>-4</v>
      </c>
      <c r="I504" s="152">
        <v>-11.111111111111111</v>
      </c>
      <c r="J504" s="142"/>
      <c r="K504" s="159" t="s">
        <v>101</v>
      </c>
      <c r="L504" s="150">
        <v>31</v>
      </c>
      <c r="M504" s="151">
        <v>33</v>
      </c>
      <c r="N504" s="151">
        <v>23</v>
      </c>
      <c r="O504" s="151">
        <v>33</v>
      </c>
      <c r="P504" s="151">
        <v>29</v>
      </c>
      <c r="Q504" s="151">
        <v>-4</v>
      </c>
      <c r="R504" s="152">
        <v>-12.121212121212121</v>
      </c>
      <c r="S504" s="152"/>
    </row>
    <row r="505" spans="1:19" s="145" customFormat="1" ht="14.45" customHeight="1">
      <c r="A505" s="160"/>
      <c r="B505" s="142" t="s">
        <v>102</v>
      </c>
      <c r="C505" s="150">
        <v>68</v>
      </c>
      <c r="D505" s="151">
        <v>58</v>
      </c>
      <c r="E505" s="151">
        <v>48</v>
      </c>
      <c r="F505" s="151">
        <v>46</v>
      </c>
      <c r="G505" s="151">
        <v>35</v>
      </c>
      <c r="H505" s="151">
        <v>-11</v>
      </c>
      <c r="I505" s="152">
        <v>-23.913043478260871</v>
      </c>
      <c r="J505" s="142"/>
      <c r="K505" s="159" t="s">
        <v>102</v>
      </c>
      <c r="L505" s="150">
        <v>42</v>
      </c>
      <c r="M505" s="151">
        <v>34</v>
      </c>
      <c r="N505" s="151">
        <v>34</v>
      </c>
      <c r="O505" s="151">
        <v>25</v>
      </c>
      <c r="P505" s="151">
        <v>40</v>
      </c>
      <c r="Q505" s="151">
        <v>15</v>
      </c>
      <c r="R505" s="152">
        <v>60</v>
      </c>
      <c r="S505" s="152"/>
    </row>
    <row r="506" spans="1:19" s="145" customFormat="1" ht="14.45" customHeight="1">
      <c r="A506" s="160"/>
      <c r="B506" s="142" t="s">
        <v>103</v>
      </c>
      <c r="C506" s="150">
        <v>97</v>
      </c>
      <c r="D506" s="151">
        <v>75</v>
      </c>
      <c r="E506" s="151">
        <v>49</v>
      </c>
      <c r="F506" s="151">
        <v>53</v>
      </c>
      <c r="G506" s="151">
        <v>44</v>
      </c>
      <c r="H506" s="151">
        <v>-9</v>
      </c>
      <c r="I506" s="152">
        <v>-16.981132075471699</v>
      </c>
      <c r="J506" s="142"/>
      <c r="K506" s="159" t="s">
        <v>103</v>
      </c>
      <c r="L506" s="150">
        <v>67</v>
      </c>
      <c r="M506" s="151">
        <v>45</v>
      </c>
      <c r="N506" s="151">
        <v>39</v>
      </c>
      <c r="O506" s="151">
        <v>24</v>
      </c>
      <c r="P506" s="151">
        <v>20</v>
      </c>
      <c r="Q506" s="151">
        <v>-4</v>
      </c>
      <c r="R506" s="152">
        <v>-16.666666666666664</v>
      </c>
      <c r="S506" s="152"/>
    </row>
    <row r="507" spans="1:19" s="145" customFormat="1" ht="14.45" customHeight="1">
      <c r="A507" s="160"/>
      <c r="B507" s="142" t="s">
        <v>104</v>
      </c>
      <c r="C507" s="150">
        <v>79</v>
      </c>
      <c r="D507" s="151">
        <v>89</v>
      </c>
      <c r="E507" s="151">
        <v>61</v>
      </c>
      <c r="F507" s="151">
        <v>45</v>
      </c>
      <c r="G507" s="151">
        <v>47</v>
      </c>
      <c r="H507" s="151">
        <v>2</v>
      </c>
      <c r="I507" s="152">
        <v>4.4444444444444446</v>
      </c>
      <c r="J507" s="142"/>
      <c r="K507" s="159" t="s">
        <v>104</v>
      </c>
      <c r="L507" s="150">
        <v>70</v>
      </c>
      <c r="M507" s="151">
        <v>62</v>
      </c>
      <c r="N507" s="151">
        <v>38</v>
      </c>
      <c r="O507" s="151">
        <v>39</v>
      </c>
      <c r="P507" s="151">
        <v>28</v>
      </c>
      <c r="Q507" s="151">
        <v>-11</v>
      </c>
      <c r="R507" s="152">
        <v>-28.205128205128204</v>
      </c>
      <c r="S507" s="152"/>
    </row>
    <row r="508" spans="1:19" s="145" customFormat="1" ht="14.45" customHeight="1">
      <c r="A508" s="160"/>
      <c r="B508" s="142" t="s">
        <v>105</v>
      </c>
      <c r="C508" s="150">
        <v>79</v>
      </c>
      <c r="D508" s="151">
        <v>71</v>
      </c>
      <c r="E508" s="151">
        <v>85</v>
      </c>
      <c r="F508" s="151">
        <v>68</v>
      </c>
      <c r="G508" s="151">
        <v>39</v>
      </c>
      <c r="H508" s="151">
        <v>-29</v>
      </c>
      <c r="I508" s="152">
        <v>-42.647058823529413</v>
      </c>
      <c r="J508" s="142"/>
      <c r="K508" s="159" t="s">
        <v>105</v>
      </c>
      <c r="L508" s="150">
        <v>63</v>
      </c>
      <c r="M508" s="151">
        <v>62</v>
      </c>
      <c r="N508" s="151">
        <v>63</v>
      </c>
      <c r="O508" s="151">
        <v>38</v>
      </c>
      <c r="P508" s="151">
        <v>43</v>
      </c>
      <c r="Q508" s="151">
        <v>5</v>
      </c>
      <c r="R508" s="152">
        <v>13.157894736842104</v>
      </c>
      <c r="S508" s="152"/>
    </row>
    <row r="509" spans="1:19" s="145" customFormat="1" ht="14.45" customHeight="1">
      <c r="A509" s="160"/>
      <c r="B509" s="142" t="s">
        <v>106</v>
      </c>
      <c r="C509" s="150">
        <v>94</v>
      </c>
      <c r="D509" s="151">
        <v>69</v>
      </c>
      <c r="E509" s="151">
        <v>67</v>
      </c>
      <c r="F509" s="151">
        <v>75</v>
      </c>
      <c r="G509" s="151">
        <v>61</v>
      </c>
      <c r="H509" s="151">
        <v>-14</v>
      </c>
      <c r="I509" s="152">
        <v>-18.666666666666668</v>
      </c>
      <c r="J509" s="142"/>
      <c r="K509" s="159" t="s">
        <v>106</v>
      </c>
      <c r="L509" s="150">
        <v>81</v>
      </c>
      <c r="M509" s="151">
        <v>60</v>
      </c>
      <c r="N509" s="151">
        <v>50</v>
      </c>
      <c r="O509" s="151">
        <v>60</v>
      </c>
      <c r="P509" s="151">
        <v>31</v>
      </c>
      <c r="Q509" s="151">
        <v>-29</v>
      </c>
      <c r="R509" s="152">
        <v>-48.333333333333336</v>
      </c>
      <c r="S509" s="152"/>
    </row>
    <row r="510" spans="1:19" s="145" customFormat="1" ht="14.45" customHeight="1">
      <c r="A510" s="160"/>
      <c r="B510" s="142" t="s">
        <v>107</v>
      </c>
      <c r="C510" s="150">
        <v>99</v>
      </c>
      <c r="D510" s="151">
        <v>80</v>
      </c>
      <c r="E510" s="151">
        <v>62</v>
      </c>
      <c r="F510" s="151">
        <v>52</v>
      </c>
      <c r="G510" s="151">
        <v>70</v>
      </c>
      <c r="H510" s="151">
        <v>18</v>
      </c>
      <c r="I510" s="152">
        <v>34.615384615384613</v>
      </c>
      <c r="J510" s="142"/>
      <c r="K510" s="159" t="s">
        <v>107</v>
      </c>
      <c r="L510" s="150">
        <v>68</v>
      </c>
      <c r="M510" s="151">
        <v>69</v>
      </c>
      <c r="N510" s="151">
        <v>53</v>
      </c>
      <c r="O510" s="151">
        <v>44</v>
      </c>
      <c r="P510" s="151">
        <v>55</v>
      </c>
      <c r="Q510" s="151">
        <v>11</v>
      </c>
      <c r="R510" s="152">
        <v>25</v>
      </c>
      <c r="S510" s="152"/>
    </row>
    <row r="511" spans="1:19" s="145" customFormat="1" ht="14.45" customHeight="1">
      <c r="A511" s="160"/>
      <c r="B511" s="142" t="s">
        <v>108</v>
      </c>
      <c r="C511" s="150">
        <v>50</v>
      </c>
      <c r="D511" s="151">
        <v>78</v>
      </c>
      <c r="E511" s="151">
        <v>63</v>
      </c>
      <c r="F511" s="151">
        <v>51</v>
      </c>
      <c r="G511" s="151">
        <v>40</v>
      </c>
      <c r="H511" s="151">
        <v>-11</v>
      </c>
      <c r="I511" s="152">
        <v>-21.568627450980394</v>
      </c>
      <c r="J511" s="142"/>
      <c r="K511" s="159" t="s">
        <v>108</v>
      </c>
      <c r="L511" s="150">
        <v>44</v>
      </c>
      <c r="M511" s="151">
        <v>57</v>
      </c>
      <c r="N511" s="151">
        <v>58</v>
      </c>
      <c r="O511" s="151">
        <v>41</v>
      </c>
      <c r="P511" s="151">
        <v>34</v>
      </c>
      <c r="Q511" s="151">
        <v>-7</v>
      </c>
      <c r="R511" s="152">
        <v>-17.073170731707318</v>
      </c>
      <c r="S511" s="152"/>
    </row>
    <row r="512" spans="1:19" s="145" customFormat="1" ht="14.45" customHeight="1">
      <c r="A512" s="160"/>
      <c r="B512" s="142" t="s">
        <v>109</v>
      </c>
      <c r="C512" s="150">
        <v>26</v>
      </c>
      <c r="D512" s="151">
        <v>34</v>
      </c>
      <c r="E512" s="151">
        <v>49</v>
      </c>
      <c r="F512" s="151">
        <v>49</v>
      </c>
      <c r="G512" s="151">
        <v>41</v>
      </c>
      <c r="H512" s="151">
        <v>-8</v>
      </c>
      <c r="I512" s="152">
        <v>-16.326530612244898</v>
      </c>
      <c r="J512" s="142"/>
      <c r="K512" s="159" t="s">
        <v>109</v>
      </c>
      <c r="L512" s="150">
        <v>20</v>
      </c>
      <c r="M512" s="151">
        <v>28</v>
      </c>
      <c r="N512" s="151">
        <v>38</v>
      </c>
      <c r="O512" s="151">
        <v>37</v>
      </c>
      <c r="P512" s="151">
        <v>30</v>
      </c>
      <c r="Q512" s="151">
        <v>-7</v>
      </c>
      <c r="R512" s="152">
        <v>-18.918918918918919</v>
      </c>
      <c r="S512" s="152"/>
    </row>
    <row r="513" spans="1:19" s="145" customFormat="1" ht="14.45" customHeight="1">
      <c r="A513" s="160"/>
      <c r="B513" s="142" t="s">
        <v>110</v>
      </c>
      <c r="C513" s="150">
        <v>12</v>
      </c>
      <c r="D513" s="151">
        <v>15</v>
      </c>
      <c r="E513" s="151">
        <v>24</v>
      </c>
      <c r="F513" s="151">
        <v>29</v>
      </c>
      <c r="G513" s="151">
        <v>37</v>
      </c>
      <c r="H513" s="151">
        <v>8</v>
      </c>
      <c r="I513" s="152">
        <v>27.586206896551722</v>
      </c>
      <c r="J513" s="142"/>
      <c r="K513" s="159" t="s">
        <v>110</v>
      </c>
      <c r="L513" s="150">
        <v>20</v>
      </c>
      <c r="M513" s="151">
        <v>24</v>
      </c>
      <c r="N513" s="151">
        <v>22</v>
      </c>
      <c r="O513" s="151">
        <v>27</v>
      </c>
      <c r="P513" s="151">
        <v>30</v>
      </c>
      <c r="Q513" s="151">
        <v>3</v>
      </c>
      <c r="R513" s="152">
        <v>11.111111111111111</v>
      </c>
      <c r="S513" s="152"/>
    </row>
    <row r="514" spans="1:19" s="145" customFormat="1" ht="14.45" customHeight="1">
      <c r="A514" s="160"/>
      <c r="B514" s="423"/>
      <c r="C514" s="427"/>
      <c r="D514" s="422"/>
      <c r="E514" s="422"/>
      <c r="F514" s="422"/>
      <c r="G514" s="422"/>
      <c r="H514" s="151"/>
      <c r="I514" s="152"/>
      <c r="J514" s="160"/>
      <c r="K514" s="423"/>
      <c r="L514" s="427"/>
      <c r="M514" s="422"/>
      <c r="N514" s="422"/>
      <c r="O514" s="422"/>
      <c r="P514" s="422"/>
      <c r="Q514" s="151"/>
      <c r="R514" s="152"/>
      <c r="S514" s="160"/>
    </row>
    <row r="515" spans="1:19" s="145" customFormat="1" ht="14.45" customHeight="1">
      <c r="A515" s="160"/>
      <c r="B515" s="142"/>
      <c r="C515" s="324"/>
      <c r="D515" s="151"/>
      <c r="E515" s="151"/>
      <c r="F515" s="151"/>
      <c r="G515" s="151"/>
      <c r="H515" s="151"/>
      <c r="I515" s="152"/>
      <c r="J515" s="160"/>
      <c r="K515" s="142"/>
      <c r="L515" s="324"/>
      <c r="M515" s="151"/>
      <c r="N515" s="151"/>
      <c r="O515" s="151"/>
      <c r="P515" s="151"/>
      <c r="Q515" s="151"/>
      <c r="R515" s="152"/>
      <c r="S515" s="160"/>
    </row>
    <row r="516" spans="1:19" s="145" customFormat="1" ht="14.45" customHeight="1">
      <c r="A516" s="160"/>
      <c r="B516" s="160"/>
      <c r="C516" s="160"/>
      <c r="D516" s="160"/>
      <c r="E516" s="160"/>
      <c r="F516" s="160"/>
      <c r="G516" s="161"/>
      <c r="H516" s="160"/>
      <c r="I516" s="160"/>
      <c r="J516" s="160"/>
      <c r="K516" s="160"/>
      <c r="L516" s="160"/>
      <c r="M516" s="160"/>
      <c r="N516" s="160"/>
      <c r="O516" s="160"/>
      <c r="P516" s="161"/>
      <c r="Q516" s="160"/>
      <c r="R516" s="160"/>
      <c r="S516" s="160"/>
    </row>
    <row r="517" spans="1:19" s="145" customFormat="1" ht="14.45" customHeight="1">
      <c r="A517" s="138"/>
      <c r="B517" s="138" t="s">
        <v>636</v>
      </c>
      <c r="C517" s="138"/>
      <c r="D517" s="138"/>
      <c r="E517" s="138"/>
      <c r="F517" s="138"/>
      <c r="G517" s="138"/>
      <c r="H517" s="138"/>
      <c r="I517" s="138"/>
      <c r="J517" s="138"/>
      <c r="K517" s="138" t="s">
        <v>637</v>
      </c>
      <c r="L517" s="138"/>
      <c r="M517" s="138"/>
      <c r="N517" s="138"/>
      <c r="O517" s="138"/>
      <c r="P517" s="138"/>
      <c r="Q517" s="138"/>
      <c r="R517" s="138"/>
      <c r="S517" s="138"/>
    </row>
    <row r="518" spans="1:19" s="145" customFormat="1" ht="14.45" customHeight="1">
      <c r="A518" s="160"/>
      <c r="B518" s="491" t="s">
        <v>335</v>
      </c>
      <c r="C518" s="140"/>
      <c r="D518" s="140"/>
      <c r="E518" s="140"/>
      <c r="F518" s="140"/>
      <c r="G518" s="143"/>
      <c r="H518" s="141"/>
      <c r="I518" s="141"/>
      <c r="J518" s="142"/>
      <c r="K518" s="491" t="s">
        <v>335</v>
      </c>
      <c r="L518" s="140"/>
      <c r="M518" s="140"/>
      <c r="N518" s="140"/>
      <c r="O518" s="140"/>
      <c r="P518" s="143"/>
      <c r="Q518" s="141"/>
      <c r="R518" s="141"/>
      <c r="S518" s="144"/>
    </row>
    <row r="519" spans="1:19" s="145" customFormat="1" ht="14.45" customHeight="1">
      <c r="A519" s="160"/>
      <c r="B519" s="492"/>
      <c r="C519" s="146" t="s">
        <v>151</v>
      </c>
      <c r="D519" s="146" t="s">
        <v>86</v>
      </c>
      <c r="E519" s="146" t="s">
        <v>87</v>
      </c>
      <c r="F519" s="146" t="s">
        <v>410</v>
      </c>
      <c r="G519" s="146" t="s">
        <v>739</v>
      </c>
      <c r="H519" s="81" t="s">
        <v>509</v>
      </c>
      <c r="I519" s="147" t="s">
        <v>807</v>
      </c>
      <c r="J519" s="142"/>
      <c r="K519" s="492"/>
      <c r="L519" s="146" t="s">
        <v>151</v>
      </c>
      <c r="M519" s="146" t="s">
        <v>86</v>
      </c>
      <c r="N519" s="146" t="s">
        <v>87</v>
      </c>
      <c r="O519" s="146" t="s">
        <v>410</v>
      </c>
      <c r="P519" s="146" t="s">
        <v>739</v>
      </c>
      <c r="Q519" s="81" t="s">
        <v>509</v>
      </c>
      <c r="R519" s="147" t="s">
        <v>807</v>
      </c>
      <c r="S519" s="144"/>
    </row>
    <row r="520" spans="1:19" s="145" customFormat="1" ht="14.45" customHeight="1">
      <c r="A520" s="160"/>
      <c r="B520" s="493"/>
      <c r="C520" s="148"/>
      <c r="D520" s="148"/>
      <c r="E520" s="148"/>
      <c r="F520" s="148"/>
      <c r="G520" s="148"/>
      <c r="H520" s="149" t="s">
        <v>88</v>
      </c>
      <c r="I520" s="81" t="s">
        <v>511</v>
      </c>
      <c r="J520" s="142"/>
      <c r="K520" s="493"/>
      <c r="L520" s="148"/>
      <c r="M520" s="148"/>
      <c r="N520" s="148"/>
      <c r="O520" s="148"/>
      <c r="P520" s="148"/>
      <c r="Q520" s="149" t="s">
        <v>88</v>
      </c>
      <c r="R520" s="81" t="s">
        <v>511</v>
      </c>
      <c r="S520" s="144"/>
    </row>
    <row r="521" spans="1:19" s="180" customFormat="1" ht="14.45" customHeight="1">
      <c r="B521" s="188" t="s">
        <v>90</v>
      </c>
      <c r="C521" s="187">
        <v>1287</v>
      </c>
      <c r="D521" s="183">
        <v>1149</v>
      </c>
      <c r="E521" s="183">
        <v>967</v>
      </c>
      <c r="F521" s="183">
        <v>879</v>
      </c>
      <c r="G521" s="183">
        <v>741</v>
      </c>
      <c r="H521" s="182">
        <v>-138</v>
      </c>
      <c r="I521" s="184">
        <v>-15.699658703071673</v>
      </c>
      <c r="J521" s="185"/>
      <c r="K521" s="186" t="s">
        <v>90</v>
      </c>
      <c r="L521" s="187">
        <v>972</v>
      </c>
      <c r="M521" s="183">
        <v>928</v>
      </c>
      <c r="N521" s="183">
        <v>751</v>
      </c>
      <c r="O521" s="183">
        <v>601</v>
      </c>
      <c r="P521" s="183">
        <v>578</v>
      </c>
      <c r="Q521" s="182">
        <v>-23</v>
      </c>
      <c r="R521" s="184">
        <v>-3.8269550748752081</v>
      </c>
      <c r="S521" s="184"/>
    </row>
    <row r="522" spans="1:19" s="145" customFormat="1" ht="14.45" customHeight="1">
      <c r="A522" s="160"/>
      <c r="B522" s="420" t="s">
        <v>91</v>
      </c>
      <c r="C522" s="150">
        <v>104</v>
      </c>
      <c r="D522" s="151">
        <v>82</v>
      </c>
      <c r="E522" s="151">
        <v>72</v>
      </c>
      <c r="F522" s="151">
        <v>79</v>
      </c>
      <c r="G522" s="151">
        <v>53</v>
      </c>
      <c r="H522" s="151">
        <v>-26</v>
      </c>
      <c r="I522" s="152">
        <v>-32.911392405063289</v>
      </c>
      <c r="J522" s="142"/>
      <c r="K522" s="154" t="s">
        <v>91</v>
      </c>
      <c r="L522" s="150">
        <v>78</v>
      </c>
      <c r="M522" s="151">
        <v>61</v>
      </c>
      <c r="N522" s="151">
        <v>56</v>
      </c>
      <c r="O522" s="151">
        <v>43</v>
      </c>
      <c r="P522" s="151">
        <v>40</v>
      </c>
      <c r="Q522" s="151">
        <v>-3</v>
      </c>
      <c r="R522" s="152">
        <v>-6.9767441860465116</v>
      </c>
      <c r="S522" s="152"/>
    </row>
    <row r="523" spans="1:19" s="145" customFormat="1" ht="14.45" customHeight="1">
      <c r="A523" s="160"/>
      <c r="B523" s="420" t="s">
        <v>92</v>
      </c>
      <c r="C523" s="150">
        <v>787</v>
      </c>
      <c r="D523" s="151">
        <v>642</v>
      </c>
      <c r="E523" s="151">
        <v>495</v>
      </c>
      <c r="F523" s="151">
        <v>422</v>
      </c>
      <c r="G523" s="151">
        <v>341</v>
      </c>
      <c r="H523" s="151">
        <v>-81</v>
      </c>
      <c r="I523" s="152">
        <v>-19.194312796208532</v>
      </c>
      <c r="J523" s="142"/>
      <c r="K523" s="154" t="s">
        <v>92</v>
      </c>
      <c r="L523" s="150">
        <v>548</v>
      </c>
      <c r="M523" s="151">
        <v>478</v>
      </c>
      <c r="N523" s="151">
        <v>367</v>
      </c>
      <c r="O523" s="151">
        <v>261</v>
      </c>
      <c r="P523" s="151">
        <v>256</v>
      </c>
      <c r="Q523" s="151">
        <v>-5</v>
      </c>
      <c r="R523" s="152">
        <v>-1.9157088122605364</v>
      </c>
      <c r="S523" s="152"/>
    </row>
    <row r="524" spans="1:19" s="139" customFormat="1" ht="14.45" customHeight="1">
      <c r="A524" s="160"/>
      <c r="B524" s="420" t="s">
        <v>93</v>
      </c>
      <c r="C524" s="150">
        <v>396</v>
      </c>
      <c r="D524" s="151">
        <v>425</v>
      </c>
      <c r="E524" s="151">
        <v>400</v>
      </c>
      <c r="F524" s="151">
        <v>378</v>
      </c>
      <c r="G524" s="151">
        <v>345</v>
      </c>
      <c r="H524" s="151">
        <v>-33</v>
      </c>
      <c r="I524" s="152">
        <v>-8.7301587301587293</v>
      </c>
      <c r="J524" s="142"/>
      <c r="K524" s="154" t="s">
        <v>93</v>
      </c>
      <c r="L524" s="150">
        <v>346</v>
      </c>
      <c r="M524" s="151">
        <v>389</v>
      </c>
      <c r="N524" s="151">
        <v>328</v>
      </c>
      <c r="O524" s="151">
        <v>297</v>
      </c>
      <c r="P524" s="151">
        <v>282</v>
      </c>
      <c r="Q524" s="151">
        <v>-15</v>
      </c>
      <c r="R524" s="152">
        <v>-5.0505050505050502</v>
      </c>
      <c r="S524" s="152"/>
    </row>
    <row r="525" spans="1:19" s="145" customFormat="1" ht="14.45" customHeight="1">
      <c r="A525" s="160"/>
      <c r="B525" s="142"/>
      <c r="C525" s="150"/>
      <c r="D525" s="157"/>
      <c r="E525" s="157"/>
      <c r="F525" s="157"/>
      <c r="G525" s="157"/>
      <c r="H525" s="157"/>
      <c r="I525" s="158"/>
      <c r="J525" s="142"/>
      <c r="K525" s="159"/>
      <c r="L525" s="150"/>
      <c r="M525" s="157"/>
      <c r="N525" s="157"/>
      <c r="O525" s="157"/>
      <c r="P525" s="157"/>
      <c r="Q525" s="157"/>
      <c r="R525" s="158"/>
      <c r="S525" s="158"/>
    </row>
    <row r="526" spans="1:19" s="145" customFormat="1" ht="14.45" customHeight="1">
      <c r="A526" s="160"/>
      <c r="B526" s="142" t="s">
        <v>94</v>
      </c>
      <c r="C526" s="150">
        <v>21</v>
      </c>
      <c r="D526" s="151">
        <v>35</v>
      </c>
      <c r="E526" s="151">
        <v>14</v>
      </c>
      <c r="F526" s="151">
        <v>20</v>
      </c>
      <c r="G526" s="151">
        <v>16</v>
      </c>
      <c r="H526" s="151">
        <v>-4</v>
      </c>
      <c r="I526" s="152">
        <v>-20</v>
      </c>
      <c r="J526" s="142"/>
      <c r="K526" s="159" t="s">
        <v>94</v>
      </c>
      <c r="L526" s="150">
        <v>18</v>
      </c>
      <c r="M526" s="151">
        <v>21</v>
      </c>
      <c r="N526" s="151">
        <v>22</v>
      </c>
      <c r="O526" s="151">
        <v>11</v>
      </c>
      <c r="P526" s="151">
        <v>13</v>
      </c>
      <c r="Q526" s="151">
        <v>2</v>
      </c>
      <c r="R526" s="152">
        <v>18.181818181818183</v>
      </c>
      <c r="S526" s="152"/>
    </row>
    <row r="527" spans="1:19" s="145" customFormat="1" ht="14.45" customHeight="1">
      <c r="A527" s="160"/>
      <c r="B527" s="142" t="s">
        <v>95</v>
      </c>
      <c r="C527" s="150">
        <v>32</v>
      </c>
      <c r="D527" s="151">
        <v>18</v>
      </c>
      <c r="E527" s="151">
        <v>33</v>
      </c>
      <c r="F527" s="151">
        <v>22</v>
      </c>
      <c r="G527" s="151">
        <v>17</v>
      </c>
      <c r="H527" s="151">
        <v>-5</v>
      </c>
      <c r="I527" s="152">
        <v>-22.727272727272727</v>
      </c>
      <c r="J527" s="142"/>
      <c r="K527" s="159" t="s">
        <v>95</v>
      </c>
      <c r="L527" s="150">
        <v>26</v>
      </c>
      <c r="M527" s="151">
        <v>15</v>
      </c>
      <c r="N527" s="151">
        <v>16</v>
      </c>
      <c r="O527" s="151">
        <v>14</v>
      </c>
      <c r="P527" s="151">
        <v>17</v>
      </c>
      <c r="Q527" s="151">
        <v>3</v>
      </c>
      <c r="R527" s="152">
        <v>21.428571428571427</v>
      </c>
      <c r="S527" s="152"/>
    </row>
    <row r="528" spans="1:19" s="153" customFormat="1" ht="14.45" customHeight="1">
      <c r="A528" s="160"/>
      <c r="B528" s="142" t="s">
        <v>96</v>
      </c>
      <c r="C528" s="150">
        <v>51</v>
      </c>
      <c r="D528" s="151">
        <v>29</v>
      </c>
      <c r="E528" s="151">
        <v>25</v>
      </c>
      <c r="F528" s="151">
        <v>37</v>
      </c>
      <c r="G528" s="151">
        <v>20</v>
      </c>
      <c r="H528" s="151">
        <v>-17</v>
      </c>
      <c r="I528" s="152">
        <v>-45.945945945945951</v>
      </c>
      <c r="J528" s="142"/>
      <c r="K528" s="159" t="s">
        <v>96</v>
      </c>
      <c r="L528" s="150">
        <v>34</v>
      </c>
      <c r="M528" s="151">
        <v>25</v>
      </c>
      <c r="N528" s="151">
        <v>18</v>
      </c>
      <c r="O528" s="151">
        <v>18</v>
      </c>
      <c r="P528" s="151">
        <v>10</v>
      </c>
      <c r="Q528" s="151">
        <v>-8</v>
      </c>
      <c r="R528" s="152">
        <v>-44.444444444444443</v>
      </c>
      <c r="S528" s="152"/>
    </row>
    <row r="529" spans="1:19" s="145" customFormat="1" ht="14.45" customHeight="1">
      <c r="A529" s="160"/>
      <c r="B529" s="142" t="s">
        <v>97</v>
      </c>
      <c r="C529" s="150">
        <v>69</v>
      </c>
      <c r="D529" s="151">
        <v>50</v>
      </c>
      <c r="E529" s="151">
        <v>28</v>
      </c>
      <c r="F529" s="151">
        <v>28</v>
      </c>
      <c r="G529" s="151">
        <v>29</v>
      </c>
      <c r="H529" s="151">
        <v>1</v>
      </c>
      <c r="I529" s="152">
        <v>3.5714285714285712</v>
      </c>
      <c r="J529" s="142"/>
      <c r="K529" s="159" t="s">
        <v>97</v>
      </c>
      <c r="L529" s="150">
        <v>34</v>
      </c>
      <c r="M529" s="151">
        <v>35</v>
      </c>
      <c r="N529" s="151">
        <v>23</v>
      </c>
      <c r="O529" s="151">
        <v>16</v>
      </c>
      <c r="P529" s="151">
        <v>23</v>
      </c>
      <c r="Q529" s="151">
        <v>7</v>
      </c>
      <c r="R529" s="152">
        <v>43.75</v>
      </c>
      <c r="S529" s="152"/>
    </row>
    <row r="530" spans="1:19" s="145" customFormat="1" ht="14.45" customHeight="1">
      <c r="A530" s="160"/>
      <c r="B530" s="142" t="s">
        <v>98</v>
      </c>
      <c r="C530" s="150">
        <v>60</v>
      </c>
      <c r="D530" s="151">
        <v>53</v>
      </c>
      <c r="E530" s="151">
        <v>27</v>
      </c>
      <c r="F530" s="151">
        <v>23</v>
      </c>
      <c r="G530" s="151">
        <v>21</v>
      </c>
      <c r="H530" s="151">
        <v>-2</v>
      </c>
      <c r="I530" s="152">
        <v>-8.695652173913043</v>
      </c>
      <c r="J530" s="142"/>
      <c r="K530" s="159" t="s">
        <v>98</v>
      </c>
      <c r="L530" s="150">
        <v>40</v>
      </c>
      <c r="M530" s="151">
        <v>31</v>
      </c>
      <c r="N530" s="151">
        <v>24</v>
      </c>
      <c r="O530" s="151">
        <v>19</v>
      </c>
      <c r="P530" s="151">
        <v>11</v>
      </c>
      <c r="Q530" s="151">
        <v>-8</v>
      </c>
      <c r="R530" s="152">
        <v>-42.105263157894733</v>
      </c>
      <c r="S530" s="152"/>
    </row>
    <row r="531" spans="1:19" s="145" customFormat="1" ht="14.45" customHeight="1">
      <c r="A531" s="160"/>
      <c r="B531" s="142" t="s">
        <v>99</v>
      </c>
      <c r="C531" s="150">
        <v>61</v>
      </c>
      <c r="D531" s="151">
        <v>44</v>
      </c>
      <c r="E531" s="151">
        <v>40</v>
      </c>
      <c r="F531" s="151">
        <v>19</v>
      </c>
      <c r="G531" s="151">
        <v>16</v>
      </c>
      <c r="H531" s="151">
        <v>-3</v>
      </c>
      <c r="I531" s="152">
        <v>-15.789473684210526</v>
      </c>
      <c r="J531" s="142"/>
      <c r="K531" s="159" t="s">
        <v>99</v>
      </c>
      <c r="L531" s="150">
        <v>44</v>
      </c>
      <c r="M531" s="151">
        <v>37</v>
      </c>
      <c r="N531" s="151">
        <v>19</v>
      </c>
      <c r="O531" s="151">
        <v>15</v>
      </c>
      <c r="P531" s="151">
        <v>22</v>
      </c>
      <c r="Q531" s="151">
        <v>7</v>
      </c>
      <c r="R531" s="152">
        <v>46.666666666666664</v>
      </c>
      <c r="S531" s="152"/>
    </row>
    <row r="532" spans="1:19" s="145" customFormat="1" ht="14.45" customHeight="1">
      <c r="A532" s="160"/>
      <c r="B532" s="142" t="s">
        <v>100</v>
      </c>
      <c r="C532" s="150">
        <v>62</v>
      </c>
      <c r="D532" s="151">
        <v>41</v>
      </c>
      <c r="E532" s="151">
        <v>31</v>
      </c>
      <c r="F532" s="151">
        <v>33</v>
      </c>
      <c r="G532" s="151">
        <v>23</v>
      </c>
      <c r="H532" s="151">
        <v>-10</v>
      </c>
      <c r="I532" s="152">
        <v>-30.303030303030305</v>
      </c>
      <c r="J532" s="142"/>
      <c r="K532" s="159" t="s">
        <v>100</v>
      </c>
      <c r="L532" s="150">
        <v>40</v>
      </c>
      <c r="M532" s="151">
        <v>39</v>
      </c>
      <c r="N532" s="151">
        <v>21</v>
      </c>
      <c r="O532" s="151">
        <v>16</v>
      </c>
      <c r="P532" s="151">
        <v>15</v>
      </c>
      <c r="Q532" s="151">
        <v>-1</v>
      </c>
      <c r="R532" s="152">
        <v>-6.25</v>
      </c>
      <c r="S532" s="152"/>
    </row>
    <row r="533" spans="1:19" s="145" customFormat="1" ht="14.45" customHeight="1">
      <c r="A533" s="160"/>
      <c r="B533" s="142" t="s">
        <v>118</v>
      </c>
      <c r="C533" s="150">
        <v>58</v>
      </c>
      <c r="D533" s="151">
        <v>53</v>
      </c>
      <c r="E533" s="151">
        <v>37</v>
      </c>
      <c r="F533" s="151">
        <v>37</v>
      </c>
      <c r="G533" s="151">
        <v>24</v>
      </c>
      <c r="H533" s="151">
        <v>-13</v>
      </c>
      <c r="I533" s="152">
        <v>-35.135135135135137</v>
      </c>
      <c r="J533" s="142"/>
      <c r="K533" s="159" t="s">
        <v>118</v>
      </c>
      <c r="L533" s="150">
        <v>41</v>
      </c>
      <c r="M533" s="151">
        <v>33</v>
      </c>
      <c r="N533" s="151">
        <v>40</v>
      </c>
      <c r="O533" s="151">
        <v>14</v>
      </c>
      <c r="P533" s="151">
        <v>22</v>
      </c>
      <c r="Q533" s="151">
        <v>8</v>
      </c>
      <c r="R533" s="152">
        <v>57.142857142857139</v>
      </c>
      <c r="S533" s="152"/>
    </row>
    <row r="534" spans="1:19" s="145" customFormat="1" ht="14.45" customHeight="1">
      <c r="A534" s="160"/>
      <c r="B534" s="142" t="s">
        <v>101</v>
      </c>
      <c r="C534" s="150">
        <v>62</v>
      </c>
      <c r="D534" s="151">
        <v>54</v>
      </c>
      <c r="E534" s="151">
        <v>44</v>
      </c>
      <c r="F534" s="151">
        <v>44</v>
      </c>
      <c r="G534" s="151">
        <v>36</v>
      </c>
      <c r="H534" s="151">
        <v>-8</v>
      </c>
      <c r="I534" s="152">
        <v>-18.181818181818183</v>
      </c>
      <c r="J534" s="142"/>
      <c r="K534" s="159" t="s">
        <v>101</v>
      </c>
      <c r="L534" s="150">
        <v>38</v>
      </c>
      <c r="M534" s="151">
        <v>43</v>
      </c>
      <c r="N534" s="151">
        <v>28</v>
      </c>
      <c r="O534" s="151">
        <v>31</v>
      </c>
      <c r="P534" s="151">
        <v>20</v>
      </c>
      <c r="Q534" s="151">
        <v>-11</v>
      </c>
      <c r="R534" s="152">
        <v>-35.483870967741936</v>
      </c>
      <c r="S534" s="152"/>
    </row>
    <row r="535" spans="1:19" s="145" customFormat="1" ht="14.45" customHeight="1">
      <c r="A535" s="160"/>
      <c r="B535" s="142" t="s">
        <v>102</v>
      </c>
      <c r="C535" s="150">
        <v>92</v>
      </c>
      <c r="D535" s="151">
        <v>66</v>
      </c>
      <c r="E535" s="151">
        <v>59</v>
      </c>
      <c r="F535" s="151">
        <v>44</v>
      </c>
      <c r="G535" s="151">
        <v>38</v>
      </c>
      <c r="H535" s="151">
        <v>-6</v>
      </c>
      <c r="I535" s="152">
        <v>-13.636363636363635</v>
      </c>
      <c r="J535" s="142"/>
      <c r="K535" s="159" t="s">
        <v>102</v>
      </c>
      <c r="L535" s="150">
        <v>56</v>
      </c>
      <c r="M535" s="151">
        <v>38</v>
      </c>
      <c r="N535" s="151">
        <v>38</v>
      </c>
      <c r="O535" s="151">
        <v>28</v>
      </c>
      <c r="P535" s="151">
        <v>33</v>
      </c>
      <c r="Q535" s="151">
        <v>5</v>
      </c>
      <c r="R535" s="152">
        <v>17.857142857142858</v>
      </c>
      <c r="S535" s="152"/>
    </row>
    <row r="536" spans="1:19" s="145" customFormat="1" ht="14.45" customHeight="1">
      <c r="A536" s="160"/>
      <c r="B536" s="142" t="s">
        <v>103</v>
      </c>
      <c r="C536" s="150">
        <v>105</v>
      </c>
      <c r="D536" s="151">
        <v>84</v>
      </c>
      <c r="E536" s="151">
        <v>55</v>
      </c>
      <c r="F536" s="151">
        <v>58</v>
      </c>
      <c r="G536" s="151">
        <v>50</v>
      </c>
      <c r="H536" s="151">
        <v>-8</v>
      </c>
      <c r="I536" s="152">
        <v>-13.793103448275861</v>
      </c>
      <c r="J536" s="142"/>
      <c r="K536" s="159" t="s">
        <v>103</v>
      </c>
      <c r="L536" s="150">
        <v>87</v>
      </c>
      <c r="M536" s="151">
        <v>60</v>
      </c>
      <c r="N536" s="151">
        <v>40</v>
      </c>
      <c r="O536" s="151">
        <v>34</v>
      </c>
      <c r="P536" s="151">
        <v>31</v>
      </c>
      <c r="Q536" s="151">
        <v>-3</v>
      </c>
      <c r="R536" s="152">
        <v>-8.8235294117647065</v>
      </c>
      <c r="S536" s="152"/>
    </row>
    <row r="537" spans="1:19" s="145" customFormat="1" ht="14.45" customHeight="1">
      <c r="A537" s="160"/>
      <c r="B537" s="142" t="s">
        <v>104</v>
      </c>
      <c r="C537" s="150">
        <v>106</v>
      </c>
      <c r="D537" s="151">
        <v>99</v>
      </c>
      <c r="E537" s="151">
        <v>81</v>
      </c>
      <c r="F537" s="151">
        <v>57</v>
      </c>
      <c r="G537" s="151">
        <v>51</v>
      </c>
      <c r="H537" s="151">
        <v>-6</v>
      </c>
      <c r="I537" s="152">
        <v>-10.526315789473683</v>
      </c>
      <c r="J537" s="142"/>
      <c r="K537" s="159" t="s">
        <v>104</v>
      </c>
      <c r="L537" s="150">
        <v>78</v>
      </c>
      <c r="M537" s="151">
        <v>90</v>
      </c>
      <c r="N537" s="151">
        <v>52</v>
      </c>
      <c r="O537" s="151">
        <v>39</v>
      </c>
      <c r="P537" s="151">
        <v>35</v>
      </c>
      <c r="Q537" s="151">
        <v>-4</v>
      </c>
      <c r="R537" s="152">
        <v>-10.256410256410255</v>
      </c>
      <c r="S537" s="152"/>
    </row>
    <row r="538" spans="1:19" s="145" customFormat="1" ht="14.45" customHeight="1">
      <c r="A538" s="160"/>
      <c r="B538" s="142" t="s">
        <v>105</v>
      </c>
      <c r="C538" s="150">
        <v>112</v>
      </c>
      <c r="D538" s="151">
        <v>98</v>
      </c>
      <c r="E538" s="151">
        <v>93</v>
      </c>
      <c r="F538" s="151">
        <v>79</v>
      </c>
      <c r="G538" s="151">
        <v>53</v>
      </c>
      <c r="H538" s="151">
        <v>-26</v>
      </c>
      <c r="I538" s="152">
        <v>-32.911392405063289</v>
      </c>
      <c r="J538" s="142"/>
      <c r="K538" s="159" t="s">
        <v>105</v>
      </c>
      <c r="L538" s="150">
        <v>90</v>
      </c>
      <c r="M538" s="151">
        <v>72</v>
      </c>
      <c r="N538" s="151">
        <v>82</v>
      </c>
      <c r="O538" s="151">
        <v>49</v>
      </c>
      <c r="P538" s="151">
        <v>44</v>
      </c>
      <c r="Q538" s="151">
        <v>-5</v>
      </c>
      <c r="R538" s="152">
        <v>-10.204081632653061</v>
      </c>
      <c r="S538" s="152"/>
    </row>
    <row r="539" spans="1:19" s="145" customFormat="1" ht="14.45" customHeight="1">
      <c r="A539" s="160"/>
      <c r="B539" s="142" t="s">
        <v>106</v>
      </c>
      <c r="C539" s="150">
        <v>123</v>
      </c>
      <c r="D539" s="151">
        <v>114</v>
      </c>
      <c r="E539" s="151">
        <v>88</v>
      </c>
      <c r="F539" s="151">
        <v>85</v>
      </c>
      <c r="G539" s="151">
        <v>74</v>
      </c>
      <c r="H539" s="151">
        <v>-11</v>
      </c>
      <c r="I539" s="152">
        <v>-12.941176470588237</v>
      </c>
      <c r="J539" s="142"/>
      <c r="K539" s="159" t="s">
        <v>106</v>
      </c>
      <c r="L539" s="150">
        <v>104</v>
      </c>
      <c r="M539" s="151">
        <v>90</v>
      </c>
      <c r="N539" s="151">
        <v>72</v>
      </c>
      <c r="O539" s="151">
        <v>74</v>
      </c>
      <c r="P539" s="151">
        <v>44</v>
      </c>
      <c r="Q539" s="151">
        <v>-30</v>
      </c>
      <c r="R539" s="152">
        <v>-40.54054054054054</v>
      </c>
      <c r="S539" s="152"/>
    </row>
    <row r="540" spans="1:19" s="145" customFormat="1" ht="14.45" customHeight="1">
      <c r="A540" s="160"/>
      <c r="B540" s="142" t="s">
        <v>107</v>
      </c>
      <c r="C540" s="150">
        <v>117</v>
      </c>
      <c r="D540" s="151">
        <v>108</v>
      </c>
      <c r="E540" s="151">
        <v>97</v>
      </c>
      <c r="F540" s="151">
        <v>78</v>
      </c>
      <c r="G540" s="151">
        <v>78</v>
      </c>
      <c r="H540" s="151">
        <v>0</v>
      </c>
      <c r="I540" s="152">
        <v>0</v>
      </c>
      <c r="J540" s="142"/>
      <c r="K540" s="159" t="s">
        <v>107</v>
      </c>
      <c r="L540" s="150">
        <v>80</v>
      </c>
      <c r="M540" s="151">
        <v>99</v>
      </c>
      <c r="N540" s="151">
        <v>80</v>
      </c>
      <c r="O540" s="151">
        <v>63</v>
      </c>
      <c r="P540" s="151">
        <v>73</v>
      </c>
      <c r="Q540" s="151">
        <v>10</v>
      </c>
      <c r="R540" s="152">
        <v>15.873015873015872</v>
      </c>
      <c r="S540" s="152"/>
    </row>
    <row r="541" spans="1:19" s="145" customFormat="1" ht="14.45" customHeight="1">
      <c r="A541" s="160"/>
      <c r="B541" s="142" t="s">
        <v>108</v>
      </c>
      <c r="C541" s="150">
        <v>82</v>
      </c>
      <c r="D541" s="151">
        <v>98</v>
      </c>
      <c r="E541" s="151">
        <v>93</v>
      </c>
      <c r="F541" s="151">
        <v>79</v>
      </c>
      <c r="G541" s="151">
        <v>66</v>
      </c>
      <c r="H541" s="151">
        <v>-13</v>
      </c>
      <c r="I541" s="152">
        <v>-16.455696202531644</v>
      </c>
      <c r="J541" s="142"/>
      <c r="K541" s="159" t="s">
        <v>108</v>
      </c>
      <c r="L541" s="150">
        <v>74</v>
      </c>
      <c r="M541" s="151">
        <v>75</v>
      </c>
      <c r="N541" s="151">
        <v>77</v>
      </c>
      <c r="O541" s="151">
        <v>62</v>
      </c>
      <c r="P541" s="151">
        <v>56</v>
      </c>
      <c r="Q541" s="151">
        <v>-6</v>
      </c>
      <c r="R541" s="152">
        <v>-9.67741935483871</v>
      </c>
      <c r="S541" s="152"/>
    </row>
    <row r="542" spans="1:19" s="145" customFormat="1" ht="14.45" customHeight="1">
      <c r="A542" s="160"/>
      <c r="B542" s="142" t="s">
        <v>109</v>
      </c>
      <c r="C542" s="150">
        <v>43</v>
      </c>
      <c r="D542" s="151">
        <v>62</v>
      </c>
      <c r="E542" s="151">
        <v>77</v>
      </c>
      <c r="F542" s="151">
        <v>77</v>
      </c>
      <c r="G542" s="151">
        <v>60</v>
      </c>
      <c r="H542" s="151">
        <v>-17</v>
      </c>
      <c r="I542" s="152">
        <v>-22.077922077922079</v>
      </c>
      <c r="J542" s="142"/>
      <c r="K542" s="159" t="s">
        <v>109</v>
      </c>
      <c r="L542" s="150">
        <v>50</v>
      </c>
      <c r="M542" s="151">
        <v>62</v>
      </c>
      <c r="N542" s="151">
        <v>48</v>
      </c>
      <c r="O542" s="151">
        <v>56</v>
      </c>
      <c r="P542" s="151">
        <v>50</v>
      </c>
      <c r="Q542" s="151">
        <v>-6</v>
      </c>
      <c r="R542" s="152">
        <v>-10.714285714285714</v>
      </c>
      <c r="S542" s="152"/>
    </row>
    <row r="543" spans="1:19" s="145" customFormat="1" ht="14.45" customHeight="1">
      <c r="A543" s="160"/>
      <c r="B543" s="142" t="s">
        <v>110</v>
      </c>
      <c r="C543" s="150">
        <v>31</v>
      </c>
      <c r="D543" s="151">
        <v>43</v>
      </c>
      <c r="E543" s="151">
        <v>45</v>
      </c>
      <c r="F543" s="151">
        <v>59</v>
      </c>
      <c r="G543" s="151">
        <v>67</v>
      </c>
      <c r="H543" s="151">
        <v>8</v>
      </c>
      <c r="I543" s="152">
        <v>13.559322033898304</v>
      </c>
      <c r="J543" s="142"/>
      <c r="K543" s="159" t="s">
        <v>110</v>
      </c>
      <c r="L543" s="150">
        <v>38</v>
      </c>
      <c r="M543" s="151">
        <v>63</v>
      </c>
      <c r="N543" s="151">
        <v>51</v>
      </c>
      <c r="O543" s="151">
        <v>42</v>
      </c>
      <c r="P543" s="151">
        <v>59</v>
      </c>
      <c r="Q543" s="151">
        <v>17</v>
      </c>
      <c r="R543" s="152">
        <v>40.476190476190474</v>
      </c>
      <c r="S543" s="152"/>
    </row>
    <row r="544" spans="1:19" s="145" customFormat="1" ht="14.45" customHeight="1">
      <c r="A544" s="160"/>
      <c r="B544" s="423"/>
      <c r="C544" s="427"/>
      <c r="D544" s="422"/>
      <c r="E544" s="422"/>
      <c r="F544" s="422"/>
      <c r="G544" s="422"/>
      <c r="H544" s="151"/>
      <c r="I544" s="152"/>
      <c r="J544" s="160"/>
      <c r="K544" s="423"/>
      <c r="L544" s="427"/>
      <c r="M544" s="422"/>
      <c r="N544" s="422"/>
      <c r="O544" s="422"/>
      <c r="P544" s="422"/>
      <c r="Q544" s="151"/>
      <c r="R544" s="152"/>
      <c r="S544" s="160"/>
    </row>
    <row r="545" spans="1:19" s="145" customFormat="1" ht="14.45" customHeight="1">
      <c r="A545" s="160"/>
      <c r="B545" s="142"/>
      <c r="C545" s="324"/>
      <c r="D545" s="151"/>
      <c r="E545" s="151"/>
      <c r="F545" s="151"/>
      <c r="G545" s="151"/>
      <c r="H545" s="151"/>
      <c r="I545" s="152"/>
      <c r="J545" s="160"/>
      <c r="K545" s="142"/>
      <c r="L545" s="324"/>
      <c r="M545" s="151"/>
      <c r="N545" s="151"/>
      <c r="O545" s="151"/>
      <c r="P545" s="151"/>
      <c r="Q545" s="151"/>
      <c r="R545" s="152"/>
      <c r="S545" s="160"/>
    </row>
    <row r="546" spans="1:19" s="145" customFormat="1" ht="14.45" customHeight="1">
      <c r="A546" s="160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1"/>
      <c r="Q546" s="160"/>
      <c r="R546" s="160"/>
      <c r="S546" s="160"/>
    </row>
    <row r="547" spans="1:19" s="145" customFormat="1" ht="14.45" customHeight="1">
      <c r="A547" s="160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1"/>
      <c r="Q547" s="160"/>
      <c r="R547" s="160"/>
      <c r="S547" s="160"/>
    </row>
    <row r="548" spans="1:19" s="145" customFormat="1" ht="14.45" customHeight="1">
      <c r="A548" s="138"/>
      <c r="B548" s="138" t="s">
        <v>238</v>
      </c>
      <c r="C548" s="138"/>
      <c r="D548" s="138"/>
      <c r="E548" s="138"/>
      <c r="F548" s="138"/>
      <c r="G548" s="138"/>
      <c r="H548" s="138"/>
      <c r="I548" s="138"/>
      <c r="J548" s="138"/>
      <c r="K548" s="138" t="s">
        <v>239</v>
      </c>
      <c r="L548" s="138"/>
      <c r="M548" s="138"/>
      <c r="N548" s="138"/>
      <c r="O548" s="138"/>
      <c r="P548" s="138"/>
      <c r="Q548" s="138"/>
      <c r="R548" s="138"/>
      <c r="S548" s="138"/>
    </row>
    <row r="549" spans="1:19" s="145" customFormat="1" ht="14.45" customHeight="1">
      <c r="A549" s="160"/>
      <c r="B549" s="491" t="s">
        <v>335</v>
      </c>
      <c r="C549" s="140"/>
      <c r="D549" s="140"/>
      <c r="E549" s="140"/>
      <c r="F549" s="140"/>
      <c r="G549" s="143"/>
      <c r="H549" s="141"/>
      <c r="I549" s="141"/>
      <c r="J549" s="142"/>
      <c r="K549" s="491" t="s">
        <v>335</v>
      </c>
      <c r="L549" s="140"/>
      <c r="M549" s="140"/>
      <c r="N549" s="140"/>
      <c r="O549" s="140"/>
      <c r="P549" s="143"/>
      <c r="Q549" s="141"/>
      <c r="R549" s="141"/>
      <c r="S549" s="144"/>
    </row>
    <row r="550" spans="1:19" s="145" customFormat="1" ht="14.45" customHeight="1">
      <c r="A550" s="160"/>
      <c r="B550" s="492"/>
      <c r="C550" s="146" t="s">
        <v>151</v>
      </c>
      <c r="D550" s="146" t="s">
        <v>86</v>
      </c>
      <c r="E550" s="146" t="s">
        <v>87</v>
      </c>
      <c r="F550" s="146" t="s">
        <v>410</v>
      </c>
      <c r="G550" s="146" t="s">
        <v>739</v>
      </c>
      <c r="H550" s="81" t="s">
        <v>509</v>
      </c>
      <c r="I550" s="147" t="s">
        <v>807</v>
      </c>
      <c r="J550" s="142"/>
      <c r="K550" s="492"/>
      <c r="L550" s="146" t="s">
        <v>151</v>
      </c>
      <c r="M550" s="146" t="s">
        <v>86</v>
      </c>
      <c r="N550" s="146" t="s">
        <v>87</v>
      </c>
      <c r="O550" s="146" t="s">
        <v>410</v>
      </c>
      <c r="P550" s="146" t="s">
        <v>739</v>
      </c>
      <c r="Q550" s="81" t="s">
        <v>509</v>
      </c>
      <c r="R550" s="147" t="s">
        <v>807</v>
      </c>
      <c r="S550" s="144"/>
    </row>
    <row r="551" spans="1:19" s="145" customFormat="1" ht="14.45" customHeight="1">
      <c r="A551" s="160"/>
      <c r="B551" s="493"/>
      <c r="C551" s="148"/>
      <c r="D551" s="148"/>
      <c r="E551" s="148"/>
      <c r="F551" s="148"/>
      <c r="G551" s="148"/>
      <c r="H551" s="149" t="s">
        <v>88</v>
      </c>
      <c r="I551" s="81" t="s">
        <v>511</v>
      </c>
      <c r="J551" s="142"/>
      <c r="K551" s="493"/>
      <c r="L551" s="148"/>
      <c r="M551" s="148"/>
      <c r="N551" s="148"/>
      <c r="O551" s="148"/>
      <c r="P551" s="148"/>
      <c r="Q551" s="149" t="s">
        <v>88</v>
      </c>
      <c r="R551" s="81" t="s">
        <v>511</v>
      </c>
      <c r="S551" s="144"/>
    </row>
    <row r="552" spans="1:19" s="180" customFormat="1" ht="14.45" customHeight="1">
      <c r="B552" s="188" t="s">
        <v>90</v>
      </c>
      <c r="C552" s="187">
        <v>1000</v>
      </c>
      <c r="D552" s="183">
        <v>840</v>
      </c>
      <c r="E552" s="183">
        <v>717</v>
      </c>
      <c r="F552" s="183">
        <v>654</v>
      </c>
      <c r="G552" s="183">
        <v>564</v>
      </c>
      <c r="H552" s="182">
        <v>-90</v>
      </c>
      <c r="I552" s="184">
        <v>-13.761467889908257</v>
      </c>
      <c r="J552" s="185"/>
      <c r="K552" s="186" t="s">
        <v>90</v>
      </c>
      <c r="L552" s="187">
        <v>1083</v>
      </c>
      <c r="M552" s="183">
        <v>1015</v>
      </c>
      <c r="N552" s="183">
        <v>871</v>
      </c>
      <c r="O552" s="183">
        <v>738</v>
      </c>
      <c r="P552" s="183">
        <v>643</v>
      </c>
      <c r="Q552" s="182">
        <v>-95</v>
      </c>
      <c r="R552" s="184">
        <v>-12.872628726287264</v>
      </c>
      <c r="S552" s="184"/>
    </row>
    <row r="553" spans="1:19" s="139" customFormat="1" ht="14.45" customHeight="1">
      <c r="A553" s="160"/>
      <c r="B553" s="420" t="s">
        <v>91</v>
      </c>
      <c r="C553" s="150">
        <v>86</v>
      </c>
      <c r="D553" s="151">
        <v>68</v>
      </c>
      <c r="E553" s="151">
        <v>62</v>
      </c>
      <c r="F553" s="151">
        <v>50</v>
      </c>
      <c r="G553" s="151">
        <v>49</v>
      </c>
      <c r="H553" s="151">
        <v>-1</v>
      </c>
      <c r="I553" s="152">
        <v>-2</v>
      </c>
      <c r="J553" s="142"/>
      <c r="K553" s="154" t="s">
        <v>91</v>
      </c>
      <c r="L553" s="150">
        <v>103</v>
      </c>
      <c r="M553" s="151">
        <v>115</v>
      </c>
      <c r="N553" s="151">
        <v>79</v>
      </c>
      <c r="O553" s="151">
        <v>61</v>
      </c>
      <c r="P553" s="151">
        <v>35</v>
      </c>
      <c r="Q553" s="151">
        <v>-26</v>
      </c>
      <c r="R553" s="152">
        <v>-42.622950819672127</v>
      </c>
      <c r="S553" s="152"/>
    </row>
    <row r="554" spans="1:19" s="145" customFormat="1" ht="14.45" customHeight="1">
      <c r="A554" s="160"/>
      <c r="B554" s="420" t="s">
        <v>92</v>
      </c>
      <c r="C554" s="150">
        <v>618</v>
      </c>
      <c r="D554" s="151">
        <v>504</v>
      </c>
      <c r="E554" s="151">
        <v>388</v>
      </c>
      <c r="F554" s="151">
        <v>328</v>
      </c>
      <c r="G554" s="151">
        <v>279</v>
      </c>
      <c r="H554" s="151">
        <v>-49</v>
      </c>
      <c r="I554" s="152">
        <v>-14.939024390243901</v>
      </c>
      <c r="J554" s="142"/>
      <c r="K554" s="154" t="s">
        <v>92</v>
      </c>
      <c r="L554" s="150">
        <v>632</v>
      </c>
      <c r="M554" s="151">
        <v>553</v>
      </c>
      <c r="N554" s="151">
        <v>448</v>
      </c>
      <c r="O554" s="151">
        <v>359</v>
      </c>
      <c r="P554" s="151">
        <v>306</v>
      </c>
      <c r="Q554" s="151">
        <v>-53</v>
      </c>
      <c r="R554" s="152">
        <v>-14.763231197771587</v>
      </c>
      <c r="S554" s="152"/>
    </row>
    <row r="555" spans="1:19" s="145" customFormat="1" ht="14.45" customHeight="1">
      <c r="A555" s="160"/>
      <c r="B555" s="420" t="s">
        <v>93</v>
      </c>
      <c r="C555" s="150">
        <v>296</v>
      </c>
      <c r="D555" s="151">
        <v>268</v>
      </c>
      <c r="E555" s="151">
        <v>267</v>
      </c>
      <c r="F555" s="151">
        <v>274</v>
      </c>
      <c r="G555" s="151">
        <v>234</v>
      </c>
      <c r="H555" s="151">
        <v>-40</v>
      </c>
      <c r="I555" s="152">
        <v>-14.5985401459854</v>
      </c>
      <c r="J555" s="142"/>
      <c r="K555" s="154" t="s">
        <v>93</v>
      </c>
      <c r="L555" s="150">
        <v>348</v>
      </c>
      <c r="M555" s="151">
        <v>347</v>
      </c>
      <c r="N555" s="151">
        <v>344</v>
      </c>
      <c r="O555" s="151">
        <v>317</v>
      </c>
      <c r="P555" s="151">
        <v>302</v>
      </c>
      <c r="Q555" s="151">
        <v>-15</v>
      </c>
      <c r="R555" s="152">
        <v>-4.7318611987381702</v>
      </c>
      <c r="S555" s="152"/>
    </row>
    <row r="556" spans="1:19" s="145" customFormat="1" ht="14.45" customHeight="1">
      <c r="A556" s="160"/>
      <c r="B556" s="142"/>
      <c r="C556" s="150"/>
      <c r="D556" s="157"/>
      <c r="E556" s="157"/>
      <c r="F556" s="157"/>
      <c r="G556" s="157"/>
      <c r="H556" s="157"/>
      <c r="I556" s="158"/>
      <c r="J556" s="142"/>
      <c r="K556" s="159"/>
      <c r="L556" s="150"/>
      <c r="M556" s="157"/>
      <c r="N556" s="157"/>
      <c r="O556" s="157"/>
      <c r="P556" s="157"/>
      <c r="Q556" s="157"/>
      <c r="R556" s="158"/>
      <c r="S556" s="158"/>
    </row>
    <row r="557" spans="1:19" s="153" customFormat="1" ht="14.45" customHeight="1">
      <c r="A557" s="160"/>
      <c r="B557" s="142" t="s">
        <v>94</v>
      </c>
      <c r="C557" s="150">
        <v>33</v>
      </c>
      <c r="D557" s="151">
        <v>17</v>
      </c>
      <c r="E557" s="151">
        <v>17</v>
      </c>
      <c r="F557" s="151">
        <v>13</v>
      </c>
      <c r="G557" s="151">
        <v>21</v>
      </c>
      <c r="H557" s="151">
        <v>8</v>
      </c>
      <c r="I557" s="152">
        <v>61.53846153846154</v>
      </c>
      <c r="J557" s="142"/>
      <c r="K557" s="159" t="s">
        <v>94</v>
      </c>
      <c r="L557" s="150">
        <v>26</v>
      </c>
      <c r="M557" s="151">
        <v>33</v>
      </c>
      <c r="N557" s="151">
        <v>17</v>
      </c>
      <c r="O557" s="151">
        <v>9</v>
      </c>
      <c r="P557" s="151">
        <v>9</v>
      </c>
      <c r="Q557" s="151">
        <v>0</v>
      </c>
      <c r="R557" s="152">
        <v>0</v>
      </c>
      <c r="S557" s="152"/>
    </row>
    <row r="558" spans="1:19" s="145" customFormat="1" ht="14.45" customHeight="1">
      <c r="A558" s="160"/>
      <c r="B558" s="142" t="s">
        <v>95</v>
      </c>
      <c r="C558" s="150">
        <v>26</v>
      </c>
      <c r="D558" s="151">
        <v>26</v>
      </c>
      <c r="E558" s="151">
        <v>20</v>
      </c>
      <c r="F558" s="151">
        <v>13</v>
      </c>
      <c r="G558" s="151">
        <v>15</v>
      </c>
      <c r="H558" s="151">
        <v>2</v>
      </c>
      <c r="I558" s="152">
        <v>15.384615384615385</v>
      </c>
      <c r="J558" s="142"/>
      <c r="K558" s="159" t="s">
        <v>95</v>
      </c>
      <c r="L558" s="150">
        <v>37</v>
      </c>
      <c r="M558" s="151">
        <v>34</v>
      </c>
      <c r="N558" s="151">
        <v>32</v>
      </c>
      <c r="O558" s="151">
        <v>23</v>
      </c>
      <c r="P558" s="151">
        <v>8</v>
      </c>
      <c r="Q558" s="151">
        <v>-15</v>
      </c>
      <c r="R558" s="152">
        <v>-65.217391304347828</v>
      </c>
      <c r="S558" s="152"/>
    </row>
    <row r="559" spans="1:19" s="145" customFormat="1" ht="14.45" customHeight="1">
      <c r="A559" s="160"/>
      <c r="B559" s="142" t="s">
        <v>96</v>
      </c>
      <c r="C559" s="150">
        <v>27</v>
      </c>
      <c r="D559" s="151">
        <v>25</v>
      </c>
      <c r="E559" s="151">
        <v>25</v>
      </c>
      <c r="F559" s="151">
        <v>24</v>
      </c>
      <c r="G559" s="151">
        <v>13</v>
      </c>
      <c r="H559" s="151">
        <v>-11</v>
      </c>
      <c r="I559" s="152">
        <v>-45.833333333333329</v>
      </c>
      <c r="J559" s="142"/>
      <c r="K559" s="159" t="s">
        <v>96</v>
      </c>
      <c r="L559" s="150">
        <v>40</v>
      </c>
      <c r="M559" s="151">
        <v>48</v>
      </c>
      <c r="N559" s="151">
        <v>30</v>
      </c>
      <c r="O559" s="151">
        <v>29</v>
      </c>
      <c r="P559" s="151">
        <v>18</v>
      </c>
      <c r="Q559" s="151">
        <v>-11</v>
      </c>
      <c r="R559" s="152">
        <v>-37.931034482758619</v>
      </c>
      <c r="S559" s="152"/>
    </row>
    <row r="560" spans="1:19" s="145" customFormat="1" ht="14.45" customHeight="1">
      <c r="A560" s="160"/>
      <c r="B560" s="142" t="s">
        <v>97</v>
      </c>
      <c r="C560" s="150">
        <v>49</v>
      </c>
      <c r="D560" s="151">
        <v>27</v>
      </c>
      <c r="E560" s="151">
        <v>28</v>
      </c>
      <c r="F560" s="151">
        <v>24</v>
      </c>
      <c r="G560" s="151">
        <v>14</v>
      </c>
      <c r="H560" s="151">
        <v>-10</v>
      </c>
      <c r="I560" s="152">
        <v>-41.666666666666671</v>
      </c>
      <c r="J560" s="142"/>
      <c r="K560" s="159" t="s">
        <v>97</v>
      </c>
      <c r="L560" s="150">
        <v>38</v>
      </c>
      <c r="M560" s="151">
        <v>34</v>
      </c>
      <c r="N560" s="151">
        <v>37</v>
      </c>
      <c r="O560" s="151">
        <v>30</v>
      </c>
      <c r="P560" s="151">
        <v>30</v>
      </c>
      <c r="Q560" s="151">
        <v>0</v>
      </c>
      <c r="R560" s="152">
        <v>0</v>
      </c>
      <c r="S560" s="152"/>
    </row>
    <row r="561" spans="1:19" s="145" customFormat="1" ht="14.45" customHeight="1">
      <c r="A561" s="160"/>
      <c r="B561" s="142" t="s">
        <v>98</v>
      </c>
      <c r="C561" s="150">
        <v>47</v>
      </c>
      <c r="D561" s="151">
        <v>30</v>
      </c>
      <c r="E561" s="151">
        <v>23</v>
      </c>
      <c r="F561" s="151">
        <v>29</v>
      </c>
      <c r="G561" s="151">
        <v>17</v>
      </c>
      <c r="H561" s="151">
        <v>-12</v>
      </c>
      <c r="I561" s="152">
        <v>-41.379310344827587</v>
      </c>
      <c r="J561" s="142"/>
      <c r="K561" s="159" t="s">
        <v>98</v>
      </c>
      <c r="L561" s="150">
        <v>41</v>
      </c>
      <c r="M561" s="151">
        <v>27</v>
      </c>
      <c r="N561" s="151">
        <v>26</v>
      </c>
      <c r="O561" s="151">
        <v>21</v>
      </c>
      <c r="P561" s="151">
        <v>17</v>
      </c>
      <c r="Q561" s="151">
        <v>-4</v>
      </c>
      <c r="R561" s="152">
        <v>-19.047619047619047</v>
      </c>
      <c r="S561" s="152"/>
    </row>
    <row r="562" spans="1:19" s="145" customFormat="1" ht="14.45" customHeight="1">
      <c r="A562" s="160"/>
      <c r="B562" s="142" t="s">
        <v>99</v>
      </c>
      <c r="C562" s="150">
        <v>46</v>
      </c>
      <c r="D562" s="151">
        <v>28</v>
      </c>
      <c r="E562" s="151">
        <v>22</v>
      </c>
      <c r="F562" s="151">
        <v>30</v>
      </c>
      <c r="G562" s="151">
        <v>39</v>
      </c>
      <c r="H562" s="151">
        <v>9</v>
      </c>
      <c r="I562" s="152">
        <v>30</v>
      </c>
      <c r="J562" s="142"/>
      <c r="K562" s="159" t="s">
        <v>99</v>
      </c>
      <c r="L562" s="150">
        <v>49</v>
      </c>
      <c r="M562" s="151">
        <v>44</v>
      </c>
      <c r="N562" s="151">
        <v>23</v>
      </c>
      <c r="O562" s="151">
        <v>15</v>
      </c>
      <c r="P562" s="151">
        <v>11</v>
      </c>
      <c r="Q562" s="151">
        <v>-4</v>
      </c>
      <c r="R562" s="152">
        <v>-26.666666666666668</v>
      </c>
      <c r="S562" s="152"/>
    </row>
    <row r="563" spans="1:19" s="145" customFormat="1" ht="14.45" customHeight="1">
      <c r="A563" s="160"/>
      <c r="B563" s="142" t="s">
        <v>100</v>
      </c>
      <c r="C563" s="150">
        <v>41</v>
      </c>
      <c r="D563" s="151">
        <v>33</v>
      </c>
      <c r="E563" s="151">
        <v>29</v>
      </c>
      <c r="F563" s="151">
        <v>26</v>
      </c>
      <c r="G563" s="151">
        <v>27</v>
      </c>
      <c r="H563" s="151">
        <v>1</v>
      </c>
      <c r="I563" s="152">
        <v>3.8461538461538463</v>
      </c>
      <c r="J563" s="142"/>
      <c r="K563" s="159" t="s">
        <v>100</v>
      </c>
      <c r="L563" s="150">
        <v>45</v>
      </c>
      <c r="M563" s="151">
        <v>50</v>
      </c>
      <c r="N563" s="151">
        <v>35</v>
      </c>
      <c r="O563" s="151">
        <v>19</v>
      </c>
      <c r="P563" s="151">
        <v>14</v>
      </c>
      <c r="Q563" s="151">
        <v>-5</v>
      </c>
      <c r="R563" s="152">
        <v>-26.315789473684209</v>
      </c>
      <c r="S563" s="152"/>
    </row>
    <row r="564" spans="1:19" s="145" customFormat="1" ht="14.45" customHeight="1">
      <c r="A564" s="160"/>
      <c r="B564" s="142" t="s">
        <v>118</v>
      </c>
      <c r="C564" s="150">
        <v>39</v>
      </c>
      <c r="D564" s="151">
        <v>37</v>
      </c>
      <c r="E564" s="151">
        <v>28</v>
      </c>
      <c r="F564" s="151">
        <v>30</v>
      </c>
      <c r="G564" s="151">
        <v>23</v>
      </c>
      <c r="H564" s="151">
        <v>-7</v>
      </c>
      <c r="I564" s="152">
        <v>-23.333333333333332</v>
      </c>
      <c r="J564" s="142"/>
      <c r="K564" s="159" t="s">
        <v>118</v>
      </c>
      <c r="L564" s="150">
        <v>70</v>
      </c>
      <c r="M564" s="151">
        <v>44</v>
      </c>
      <c r="N564" s="151">
        <v>46</v>
      </c>
      <c r="O564" s="151">
        <v>24</v>
      </c>
      <c r="P564" s="151">
        <v>17</v>
      </c>
      <c r="Q564" s="151">
        <v>-7</v>
      </c>
      <c r="R564" s="152">
        <v>-29.166666666666668</v>
      </c>
      <c r="S564" s="152"/>
    </row>
    <row r="565" spans="1:19" s="145" customFormat="1" ht="14.45" customHeight="1">
      <c r="A565" s="160"/>
      <c r="B565" s="142" t="s">
        <v>101</v>
      </c>
      <c r="C565" s="150">
        <v>56</v>
      </c>
      <c r="D565" s="151">
        <v>43</v>
      </c>
      <c r="E565" s="151">
        <v>27</v>
      </c>
      <c r="F565" s="151">
        <v>29</v>
      </c>
      <c r="G565" s="151">
        <v>27</v>
      </c>
      <c r="H565" s="151">
        <v>-2</v>
      </c>
      <c r="I565" s="152">
        <v>-6.8965517241379306</v>
      </c>
      <c r="J565" s="142"/>
      <c r="K565" s="159" t="s">
        <v>101</v>
      </c>
      <c r="L565" s="150">
        <v>46</v>
      </c>
      <c r="M565" s="151">
        <v>74</v>
      </c>
      <c r="N565" s="151">
        <v>41</v>
      </c>
      <c r="O565" s="151">
        <v>46</v>
      </c>
      <c r="P565" s="151">
        <v>27</v>
      </c>
      <c r="Q565" s="151">
        <v>-19</v>
      </c>
      <c r="R565" s="152">
        <v>-41.304347826086953</v>
      </c>
      <c r="S565" s="152"/>
    </row>
    <row r="566" spans="1:19" s="145" customFormat="1" ht="14.45" customHeight="1">
      <c r="A566" s="160"/>
      <c r="B566" s="142" t="s">
        <v>102</v>
      </c>
      <c r="C566" s="150">
        <v>74</v>
      </c>
      <c r="D566" s="151">
        <v>55</v>
      </c>
      <c r="E566" s="151">
        <v>39</v>
      </c>
      <c r="F566" s="151">
        <v>31</v>
      </c>
      <c r="G566" s="151">
        <v>24</v>
      </c>
      <c r="H566" s="151">
        <v>-7</v>
      </c>
      <c r="I566" s="152">
        <v>-22.58064516129032</v>
      </c>
      <c r="J566" s="142"/>
      <c r="K566" s="159" t="s">
        <v>102</v>
      </c>
      <c r="L566" s="150">
        <v>63</v>
      </c>
      <c r="M566" s="151">
        <v>40</v>
      </c>
      <c r="N566" s="151">
        <v>63</v>
      </c>
      <c r="O566" s="151">
        <v>45</v>
      </c>
      <c r="P566" s="151">
        <v>42</v>
      </c>
      <c r="Q566" s="151">
        <v>-3</v>
      </c>
      <c r="R566" s="152">
        <v>-6.666666666666667</v>
      </c>
      <c r="S566" s="152"/>
    </row>
    <row r="567" spans="1:19" s="145" customFormat="1" ht="14.45" customHeight="1">
      <c r="A567" s="160"/>
      <c r="B567" s="142" t="s">
        <v>103</v>
      </c>
      <c r="C567" s="150">
        <v>106</v>
      </c>
      <c r="D567" s="151">
        <v>74</v>
      </c>
      <c r="E567" s="151">
        <v>50</v>
      </c>
      <c r="F567" s="151">
        <v>31</v>
      </c>
      <c r="G567" s="151">
        <v>32</v>
      </c>
      <c r="H567" s="151">
        <v>1</v>
      </c>
      <c r="I567" s="152">
        <v>3.225806451612903</v>
      </c>
      <c r="J567" s="142"/>
      <c r="K567" s="159" t="s">
        <v>103</v>
      </c>
      <c r="L567" s="150">
        <v>101</v>
      </c>
      <c r="M567" s="151">
        <v>64</v>
      </c>
      <c r="N567" s="151">
        <v>39</v>
      </c>
      <c r="O567" s="151">
        <v>64</v>
      </c>
      <c r="P567" s="151">
        <v>44</v>
      </c>
      <c r="Q567" s="151">
        <v>-20</v>
      </c>
      <c r="R567" s="152">
        <v>-31.25</v>
      </c>
      <c r="S567" s="152"/>
    </row>
    <row r="568" spans="1:19" s="145" customFormat="1" ht="14.45" customHeight="1">
      <c r="A568" s="160"/>
      <c r="B568" s="142" t="s">
        <v>104</v>
      </c>
      <c r="C568" s="150">
        <v>81</v>
      </c>
      <c r="D568" s="151">
        <v>98</v>
      </c>
      <c r="E568" s="151">
        <v>57</v>
      </c>
      <c r="F568" s="151">
        <v>44</v>
      </c>
      <c r="G568" s="151">
        <v>32</v>
      </c>
      <c r="H568" s="151">
        <v>-12</v>
      </c>
      <c r="I568" s="152">
        <v>-27.27272727272727</v>
      </c>
      <c r="J568" s="142"/>
      <c r="K568" s="159" t="s">
        <v>104</v>
      </c>
      <c r="L568" s="150">
        <v>82</v>
      </c>
      <c r="M568" s="151">
        <v>89</v>
      </c>
      <c r="N568" s="151">
        <v>54</v>
      </c>
      <c r="O568" s="151">
        <v>43</v>
      </c>
      <c r="P568" s="151">
        <v>61</v>
      </c>
      <c r="Q568" s="151">
        <v>18</v>
      </c>
      <c r="R568" s="152">
        <v>41.860465116279073</v>
      </c>
      <c r="S568" s="152"/>
    </row>
    <row r="569" spans="1:19" s="145" customFormat="1" ht="14.45" customHeight="1">
      <c r="A569" s="160"/>
      <c r="B569" s="142" t="s">
        <v>105</v>
      </c>
      <c r="C569" s="150">
        <v>79</v>
      </c>
      <c r="D569" s="151">
        <v>79</v>
      </c>
      <c r="E569" s="151">
        <v>85</v>
      </c>
      <c r="F569" s="151">
        <v>54</v>
      </c>
      <c r="G569" s="151">
        <v>44</v>
      </c>
      <c r="H569" s="151">
        <v>-10</v>
      </c>
      <c r="I569" s="152">
        <v>-18.518518518518519</v>
      </c>
      <c r="J569" s="142"/>
      <c r="K569" s="159" t="s">
        <v>105</v>
      </c>
      <c r="L569" s="150">
        <v>97</v>
      </c>
      <c r="M569" s="151">
        <v>87</v>
      </c>
      <c r="N569" s="151">
        <v>84</v>
      </c>
      <c r="O569" s="151">
        <v>52</v>
      </c>
      <c r="P569" s="151">
        <v>43</v>
      </c>
      <c r="Q569" s="151">
        <v>-9</v>
      </c>
      <c r="R569" s="152">
        <v>-17.307692307692307</v>
      </c>
      <c r="S569" s="152"/>
    </row>
    <row r="570" spans="1:19" s="145" customFormat="1" ht="14.45" customHeight="1">
      <c r="A570" s="160"/>
      <c r="B570" s="142" t="s">
        <v>106</v>
      </c>
      <c r="C570" s="150">
        <v>102</v>
      </c>
      <c r="D570" s="151">
        <v>67</v>
      </c>
      <c r="E570" s="151">
        <v>66</v>
      </c>
      <c r="F570" s="151">
        <v>73</v>
      </c>
      <c r="G570" s="151">
        <v>51</v>
      </c>
      <c r="H570" s="151">
        <v>-22</v>
      </c>
      <c r="I570" s="152">
        <v>-30.136986301369863</v>
      </c>
      <c r="J570" s="142"/>
      <c r="K570" s="159" t="s">
        <v>106</v>
      </c>
      <c r="L570" s="150">
        <v>113</v>
      </c>
      <c r="M570" s="151">
        <v>90</v>
      </c>
      <c r="N570" s="151">
        <v>87</v>
      </c>
      <c r="O570" s="151">
        <v>75</v>
      </c>
      <c r="P570" s="151">
        <v>53</v>
      </c>
      <c r="Q570" s="151">
        <v>-22</v>
      </c>
      <c r="R570" s="152">
        <v>-29.333333333333332</v>
      </c>
      <c r="S570" s="152"/>
    </row>
    <row r="571" spans="1:19" s="145" customFormat="1" ht="14.45" customHeight="1">
      <c r="A571" s="160"/>
      <c r="B571" s="142" t="s">
        <v>107</v>
      </c>
      <c r="C571" s="150">
        <v>69</v>
      </c>
      <c r="D571" s="151">
        <v>87</v>
      </c>
      <c r="E571" s="151">
        <v>59</v>
      </c>
      <c r="F571" s="151">
        <v>57</v>
      </c>
      <c r="G571" s="151">
        <v>58</v>
      </c>
      <c r="H571" s="151">
        <v>1</v>
      </c>
      <c r="I571" s="152">
        <v>1.7543859649122806</v>
      </c>
      <c r="J571" s="142"/>
      <c r="K571" s="159" t="s">
        <v>107</v>
      </c>
      <c r="L571" s="150">
        <v>90</v>
      </c>
      <c r="M571" s="151">
        <v>99</v>
      </c>
      <c r="N571" s="151">
        <v>80</v>
      </c>
      <c r="O571" s="151">
        <v>77</v>
      </c>
      <c r="P571" s="151">
        <v>73</v>
      </c>
      <c r="Q571" s="151">
        <v>-4</v>
      </c>
      <c r="R571" s="152">
        <v>-5.1948051948051948</v>
      </c>
      <c r="S571" s="152"/>
    </row>
    <row r="572" spans="1:19" s="145" customFormat="1" ht="14.45" customHeight="1">
      <c r="A572" s="160"/>
      <c r="B572" s="142" t="s">
        <v>108</v>
      </c>
      <c r="C572" s="150">
        <v>55</v>
      </c>
      <c r="D572" s="151">
        <v>48</v>
      </c>
      <c r="E572" s="151">
        <v>65</v>
      </c>
      <c r="F572" s="151">
        <v>52</v>
      </c>
      <c r="G572" s="151">
        <v>45</v>
      </c>
      <c r="H572" s="151">
        <v>-7</v>
      </c>
      <c r="I572" s="152">
        <v>-13.461538461538462</v>
      </c>
      <c r="J572" s="142"/>
      <c r="K572" s="159" t="s">
        <v>108</v>
      </c>
      <c r="L572" s="150">
        <v>81</v>
      </c>
      <c r="M572" s="151">
        <v>70</v>
      </c>
      <c r="N572" s="151">
        <v>89</v>
      </c>
      <c r="O572" s="151">
        <v>65</v>
      </c>
      <c r="P572" s="151">
        <v>72</v>
      </c>
      <c r="Q572" s="151">
        <v>7</v>
      </c>
      <c r="R572" s="152">
        <v>10.76923076923077</v>
      </c>
      <c r="S572" s="152"/>
    </row>
    <row r="573" spans="1:19" s="145" customFormat="1" ht="14.45" customHeight="1">
      <c r="A573" s="160"/>
      <c r="B573" s="142" t="s">
        <v>109</v>
      </c>
      <c r="C573" s="150">
        <v>43</v>
      </c>
      <c r="D573" s="151">
        <v>34</v>
      </c>
      <c r="E573" s="151">
        <v>35</v>
      </c>
      <c r="F573" s="151">
        <v>51</v>
      </c>
      <c r="G573" s="151">
        <v>40</v>
      </c>
      <c r="H573" s="151">
        <v>-11</v>
      </c>
      <c r="I573" s="152">
        <v>-21.568627450980394</v>
      </c>
      <c r="J573" s="142"/>
      <c r="K573" s="159" t="s">
        <v>109</v>
      </c>
      <c r="L573" s="150">
        <v>43</v>
      </c>
      <c r="M573" s="151">
        <v>57</v>
      </c>
      <c r="N573" s="151">
        <v>45</v>
      </c>
      <c r="O573" s="151">
        <v>59</v>
      </c>
      <c r="P573" s="151">
        <v>52</v>
      </c>
      <c r="Q573" s="151">
        <v>-7</v>
      </c>
      <c r="R573" s="152">
        <v>-11.864406779661017</v>
      </c>
      <c r="S573" s="152"/>
    </row>
    <row r="574" spans="1:19" s="145" customFormat="1" ht="14.45" customHeight="1">
      <c r="A574" s="160"/>
      <c r="B574" s="142" t="s">
        <v>110</v>
      </c>
      <c r="C574" s="150">
        <v>27</v>
      </c>
      <c r="D574" s="151">
        <v>32</v>
      </c>
      <c r="E574" s="151">
        <v>42</v>
      </c>
      <c r="F574" s="151">
        <v>41</v>
      </c>
      <c r="G574" s="151">
        <v>40</v>
      </c>
      <c r="H574" s="151">
        <v>-1</v>
      </c>
      <c r="I574" s="152">
        <v>-2.4390243902439024</v>
      </c>
      <c r="J574" s="142"/>
      <c r="K574" s="159" t="s">
        <v>110</v>
      </c>
      <c r="L574" s="150">
        <v>21</v>
      </c>
      <c r="M574" s="151">
        <v>31</v>
      </c>
      <c r="N574" s="151">
        <v>43</v>
      </c>
      <c r="O574" s="151">
        <v>41</v>
      </c>
      <c r="P574" s="151">
        <v>52</v>
      </c>
      <c r="Q574" s="151">
        <v>11</v>
      </c>
      <c r="R574" s="152">
        <v>26.829268292682929</v>
      </c>
      <c r="S574" s="152"/>
    </row>
    <row r="575" spans="1:19" s="145" customFormat="1" ht="14.45" customHeight="1">
      <c r="A575" s="160"/>
      <c r="B575" s="423"/>
      <c r="C575" s="427"/>
      <c r="D575" s="422"/>
      <c r="E575" s="422"/>
      <c r="F575" s="422"/>
      <c r="G575" s="422"/>
      <c r="H575" s="151"/>
      <c r="I575" s="152"/>
      <c r="J575" s="160"/>
      <c r="K575" s="423"/>
      <c r="L575" s="427"/>
      <c r="M575" s="422"/>
      <c r="N575" s="422"/>
      <c r="O575" s="422"/>
      <c r="P575" s="422"/>
      <c r="Q575" s="151"/>
      <c r="R575" s="152"/>
      <c r="S575" s="160"/>
    </row>
    <row r="576" spans="1:19" s="145" customFormat="1" ht="14.45" customHeight="1">
      <c r="A576" s="160"/>
      <c r="B576" s="142"/>
      <c r="C576" s="324"/>
      <c r="D576" s="151"/>
      <c r="E576" s="151"/>
      <c r="F576" s="151"/>
      <c r="G576" s="151"/>
      <c r="H576" s="151"/>
      <c r="I576" s="152"/>
      <c r="J576" s="160"/>
      <c r="K576" s="142"/>
      <c r="L576" s="324"/>
      <c r="M576" s="151"/>
      <c r="N576" s="151"/>
      <c r="O576" s="151"/>
      <c r="P576" s="151"/>
      <c r="Q576" s="151"/>
      <c r="R576" s="152"/>
      <c r="S576" s="160"/>
    </row>
    <row r="577" spans="1:19" s="145" customFormat="1" ht="14.45" customHeight="1">
      <c r="A577" s="160"/>
      <c r="B577" s="160"/>
      <c r="C577" s="160"/>
      <c r="D577" s="160"/>
      <c r="E577" s="160"/>
      <c r="F577" s="160"/>
      <c r="G577" s="161"/>
      <c r="H577" s="160"/>
      <c r="I577" s="160"/>
      <c r="J577" s="160"/>
      <c r="K577" s="160"/>
      <c r="L577" s="160"/>
      <c r="M577" s="160"/>
      <c r="N577" s="160"/>
      <c r="O577" s="160"/>
      <c r="P577" s="161"/>
      <c r="Q577" s="160"/>
      <c r="R577" s="160"/>
      <c r="S577" s="160"/>
    </row>
    <row r="578" spans="1:19" s="145" customFormat="1" ht="14.45" customHeight="1">
      <c r="A578" s="138"/>
      <c r="B578" s="138" t="s">
        <v>638</v>
      </c>
      <c r="C578" s="138"/>
      <c r="D578" s="138"/>
      <c r="E578" s="138"/>
      <c r="F578" s="138"/>
      <c r="G578" s="138"/>
      <c r="H578" s="138"/>
      <c r="I578" s="138"/>
      <c r="J578" s="138"/>
      <c r="K578" s="138" t="s">
        <v>639</v>
      </c>
      <c r="L578" s="138"/>
      <c r="M578" s="138"/>
      <c r="N578" s="138"/>
      <c r="O578" s="138"/>
      <c r="P578" s="138"/>
      <c r="Q578" s="138"/>
      <c r="R578" s="138"/>
      <c r="S578" s="138"/>
    </row>
    <row r="579" spans="1:19" s="145" customFormat="1" ht="14.45" customHeight="1">
      <c r="A579" s="160"/>
      <c r="B579" s="491" t="s">
        <v>335</v>
      </c>
      <c r="C579" s="140"/>
      <c r="D579" s="140"/>
      <c r="E579" s="140"/>
      <c r="F579" s="140"/>
      <c r="G579" s="143"/>
      <c r="H579" s="141"/>
      <c r="I579" s="141"/>
      <c r="J579" s="142"/>
      <c r="K579" s="491" t="s">
        <v>335</v>
      </c>
      <c r="L579" s="140"/>
      <c r="M579" s="140"/>
      <c r="N579" s="140"/>
      <c r="O579" s="140"/>
      <c r="P579" s="143"/>
      <c r="Q579" s="141"/>
      <c r="R579" s="141"/>
      <c r="S579" s="144"/>
    </row>
    <row r="580" spans="1:19" s="145" customFormat="1" ht="14.45" customHeight="1">
      <c r="A580" s="160"/>
      <c r="B580" s="492"/>
      <c r="C580" s="146" t="s">
        <v>151</v>
      </c>
      <c r="D580" s="146" t="s">
        <v>86</v>
      </c>
      <c r="E580" s="146" t="s">
        <v>87</v>
      </c>
      <c r="F580" s="146" t="s">
        <v>410</v>
      </c>
      <c r="G580" s="146" t="s">
        <v>739</v>
      </c>
      <c r="H580" s="81" t="s">
        <v>509</v>
      </c>
      <c r="I580" s="147" t="s">
        <v>807</v>
      </c>
      <c r="J580" s="142"/>
      <c r="K580" s="492"/>
      <c r="L580" s="146" t="s">
        <v>151</v>
      </c>
      <c r="M580" s="146" t="s">
        <v>86</v>
      </c>
      <c r="N580" s="146" t="s">
        <v>87</v>
      </c>
      <c r="O580" s="146" t="s">
        <v>410</v>
      </c>
      <c r="P580" s="146" t="s">
        <v>739</v>
      </c>
      <c r="Q580" s="81" t="s">
        <v>509</v>
      </c>
      <c r="R580" s="147" t="s">
        <v>807</v>
      </c>
      <c r="S580" s="144"/>
    </row>
    <row r="581" spans="1:19" s="145" customFormat="1" ht="14.45" customHeight="1">
      <c r="A581" s="160"/>
      <c r="B581" s="493"/>
      <c r="C581" s="148"/>
      <c r="D581" s="148"/>
      <c r="E581" s="148"/>
      <c r="F581" s="148"/>
      <c r="G581" s="148"/>
      <c r="H581" s="149" t="s">
        <v>88</v>
      </c>
      <c r="I581" s="81" t="s">
        <v>511</v>
      </c>
      <c r="J581" s="142"/>
      <c r="K581" s="493"/>
      <c r="L581" s="148"/>
      <c r="M581" s="148"/>
      <c r="N581" s="148"/>
      <c r="O581" s="148"/>
      <c r="P581" s="148"/>
      <c r="Q581" s="149" t="s">
        <v>88</v>
      </c>
      <c r="R581" s="81" t="s">
        <v>511</v>
      </c>
      <c r="S581" s="144"/>
    </row>
    <row r="582" spans="1:19" s="189" customFormat="1" ht="14.45" customHeight="1">
      <c r="A582" s="180"/>
      <c r="B582" s="188" t="s">
        <v>90</v>
      </c>
      <c r="C582" s="187">
        <v>461</v>
      </c>
      <c r="D582" s="183">
        <v>398</v>
      </c>
      <c r="E582" s="183">
        <v>319</v>
      </c>
      <c r="F582" s="183">
        <v>292</v>
      </c>
      <c r="G582" s="183">
        <v>258</v>
      </c>
      <c r="H582" s="182">
        <v>-34</v>
      </c>
      <c r="I582" s="184">
        <v>-11.643835616438356</v>
      </c>
      <c r="J582" s="185"/>
      <c r="K582" s="186" t="s">
        <v>90</v>
      </c>
      <c r="L582" s="187">
        <v>482</v>
      </c>
      <c r="M582" s="183">
        <v>453</v>
      </c>
      <c r="N582" s="183">
        <v>385</v>
      </c>
      <c r="O582" s="183">
        <v>313</v>
      </c>
      <c r="P582" s="183">
        <v>273</v>
      </c>
      <c r="Q582" s="182">
        <v>-40</v>
      </c>
      <c r="R582" s="184">
        <v>-12.779552715654951</v>
      </c>
      <c r="S582" s="184"/>
    </row>
    <row r="583" spans="1:19" s="145" customFormat="1" ht="14.45" customHeight="1">
      <c r="A583" s="160"/>
      <c r="B583" s="420" t="s">
        <v>91</v>
      </c>
      <c r="C583" s="150">
        <v>47</v>
      </c>
      <c r="D583" s="151">
        <v>37</v>
      </c>
      <c r="E583" s="151">
        <v>28</v>
      </c>
      <c r="F583" s="151">
        <v>28</v>
      </c>
      <c r="G583" s="151">
        <v>22</v>
      </c>
      <c r="H583" s="151">
        <v>-6</v>
      </c>
      <c r="I583" s="152">
        <v>-21.428571428571427</v>
      </c>
      <c r="J583" s="142"/>
      <c r="K583" s="154" t="s">
        <v>91</v>
      </c>
      <c r="L583" s="150">
        <v>52</v>
      </c>
      <c r="M583" s="151">
        <v>54</v>
      </c>
      <c r="N583" s="151">
        <v>40</v>
      </c>
      <c r="O583" s="151">
        <v>30</v>
      </c>
      <c r="P583" s="151">
        <v>21</v>
      </c>
      <c r="Q583" s="151">
        <v>-9</v>
      </c>
      <c r="R583" s="152">
        <v>-30</v>
      </c>
      <c r="S583" s="152"/>
    </row>
    <row r="584" spans="1:19" s="145" customFormat="1" ht="14.45" customHeight="1">
      <c r="A584" s="160"/>
      <c r="B584" s="420" t="s">
        <v>92</v>
      </c>
      <c r="C584" s="150">
        <v>300</v>
      </c>
      <c r="D584" s="151">
        <v>258</v>
      </c>
      <c r="E584" s="151">
        <v>183</v>
      </c>
      <c r="F584" s="151">
        <v>164</v>
      </c>
      <c r="G584" s="151">
        <v>141</v>
      </c>
      <c r="H584" s="151">
        <v>-23</v>
      </c>
      <c r="I584" s="152">
        <v>-14.02439024390244</v>
      </c>
      <c r="J584" s="142"/>
      <c r="K584" s="154" t="s">
        <v>92</v>
      </c>
      <c r="L584" s="150">
        <v>289</v>
      </c>
      <c r="M584" s="151">
        <v>264</v>
      </c>
      <c r="N584" s="151">
        <v>204</v>
      </c>
      <c r="O584" s="151">
        <v>157</v>
      </c>
      <c r="P584" s="151">
        <v>134</v>
      </c>
      <c r="Q584" s="151">
        <v>-23</v>
      </c>
      <c r="R584" s="152">
        <v>-14.64968152866242</v>
      </c>
      <c r="S584" s="152"/>
    </row>
    <row r="585" spans="1:19" s="145" customFormat="1" ht="14.45" customHeight="1">
      <c r="A585" s="160"/>
      <c r="B585" s="420" t="s">
        <v>93</v>
      </c>
      <c r="C585" s="150">
        <v>114</v>
      </c>
      <c r="D585" s="151">
        <v>103</v>
      </c>
      <c r="E585" s="151">
        <v>108</v>
      </c>
      <c r="F585" s="151">
        <v>99</v>
      </c>
      <c r="G585" s="151">
        <v>93</v>
      </c>
      <c r="H585" s="151">
        <v>-6</v>
      </c>
      <c r="I585" s="152">
        <v>-6.0606060606060606</v>
      </c>
      <c r="J585" s="142"/>
      <c r="K585" s="154" t="s">
        <v>93</v>
      </c>
      <c r="L585" s="150">
        <v>141</v>
      </c>
      <c r="M585" s="151">
        <v>135</v>
      </c>
      <c r="N585" s="151">
        <v>141</v>
      </c>
      <c r="O585" s="151">
        <v>125</v>
      </c>
      <c r="P585" s="151">
        <v>118</v>
      </c>
      <c r="Q585" s="151">
        <v>-7</v>
      </c>
      <c r="R585" s="152">
        <v>-5.6000000000000005</v>
      </c>
      <c r="S585" s="152"/>
    </row>
    <row r="586" spans="1:19" s="153" customFormat="1" ht="14.45" customHeight="1">
      <c r="A586" s="160"/>
      <c r="B586" s="142"/>
      <c r="C586" s="150"/>
      <c r="D586" s="157"/>
      <c r="E586" s="157"/>
      <c r="F586" s="157"/>
      <c r="G586" s="157"/>
      <c r="H586" s="157"/>
      <c r="I586" s="158"/>
      <c r="J586" s="142"/>
      <c r="K586" s="159"/>
      <c r="L586" s="150"/>
      <c r="M586" s="157"/>
      <c r="N586" s="157"/>
      <c r="O586" s="157"/>
      <c r="P586" s="157"/>
      <c r="Q586" s="157"/>
      <c r="R586" s="158"/>
      <c r="S586" s="158"/>
    </row>
    <row r="587" spans="1:19" s="145" customFormat="1" ht="14.45" customHeight="1">
      <c r="A587" s="160"/>
      <c r="B587" s="142" t="s">
        <v>94</v>
      </c>
      <c r="C587" s="150">
        <v>17</v>
      </c>
      <c r="D587" s="151">
        <v>11</v>
      </c>
      <c r="E587" s="151">
        <v>4</v>
      </c>
      <c r="F587" s="151">
        <v>9</v>
      </c>
      <c r="G587" s="151">
        <v>10</v>
      </c>
      <c r="H587" s="151">
        <v>1</v>
      </c>
      <c r="I587" s="152">
        <v>11.111111111111111</v>
      </c>
      <c r="J587" s="142"/>
      <c r="K587" s="159" t="s">
        <v>94</v>
      </c>
      <c r="L587" s="150">
        <v>11</v>
      </c>
      <c r="M587" s="151">
        <v>18</v>
      </c>
      <c r="N587" s="151">
        <v>9</v>
      </c>
      <c r="O587" s="151">
        <v>3</v>
      </c>
      <c r="P587" s="151">
        <v>6</v>
      </c>
      <c r="Q587" s="151">
        <v>3</v>
      </c>
      <c r="R587" s="152">
        <v>100</v>
      </c>
      <c r="S587" s="152"/>
    </row>
    <row r="588" spans="1:19" s="145" customFormat="1" ht="14.45" customHeight="1">
      <c r="A588" s="160"/>
      <c r="B588" s="142" t="s">
        <v>95</v>
      </c>
      <c r="C588" s="150">
        <v>14</v>
      </c>
      <c r="D588" s="151">
        <v>11</v>
      </c>
      <c r="E588" s="151">
        <v>15</v>
      </c>
      <c r="F588" s="151">
        <v>3</v>
      </c>
      <c r="G588" s="151">
        <v>8</v>
      </c>
      <c r="H588" s="151">
        <v>5</v>
      </c>
      <c r="I588" s="152">
        <v>166.66666666666669</v>
      </c>
      <c r="J588" s="142"/>
      <c r="K588" s="159" t="s">
        <v>95</v>
      </c>
      <c r="L588" s="150">
        <v>18</v>
      </c>
      <c r="M588" s="151">
        <v>14</v>
      </c>
      <c r="N588" s="151">
        <v>19</v>
      </c>
      <c r="O588" s="151">
        <v>12</v>
      </c>
      <c r="P588" s="151">
        <v>4</v>
      </c>
      <c r="Q588" s="151">
        <v>-8</v>
      </c>
      <c r="R588" s="152">
        <v>-66.666666666666657</v>
      </c>
      <c r="S588" s="152"/>
    </row>
    <row r="589" spans="1:19" s="145" customFormat="1" ht="14.45" customHeight="1">
      <c r="A589" s="160"/>
      <c r="B589" s="142" t="s">
        <v>96</v>
      </c>
      <c r="C589" s="150">
        <v>16</v>
      </c>
      <c r="D589" s="151">
        <v>15</v>
      </c>
      <c r="E589" s="151">
        <v>9</v>
      </c>
      <c r="F589" s="151">
        <v>16</v>
      </c>
      <c r="G589" s="151">
        <v>4</v>
      </c>
      <c r="H589" s="151">
        <v>-12</v>
      </c>
      <c r="I589" s="152">
        <v>-75</v>
      </c>
      <c r="J589" s="142"/>
      <c r="K589" s="159" t="s">
        <v>96</v>
      </c>
      <c r="L589" s="150">
        <v>23</v>
      </c>
      <c r="M589" s="151">
        <v>22</v>
      </c>
      <c r="N589" s="151">
        <v>12</v>
      </c>
      <c r="O589" s="151">
        <v>15</v>
      </c>
      <c r="P589" s="151">
        <v>11</v>
      </c>
      <c r="Q589" s="151">
        <v>-4</v>
      </c>
      <c r="R589" s="152">
        <v>-26.666666666666668</v>
      </c>
      <c r="S589" s="152"/>
    </row>
    <row r="590" spans="1:19" s="145" customFormat="1" ht="14.45" customHeight="1">
      <c r="A590" s="160"/>
      <c r="B590" s="142" t="s">
        <v>97</v>
      </c>
      <c r="C590" s="150">
        <v>28</v>
      </c>
      <c r="D590" s="151">
        <v>17</v>
      </c>
      <c r="E590" s="151">
        <v>16</v>
      </c>
      <c r="F590" s="151">
        <v>12</v>
      </c>
      <c r="G590" s="151">
        <v>8</v>
      </c>
      <c r="H590" s="151">
        <v>-4</v>
      </c>
      <c r="I590" s="152">
        <v>-33.333333333333329</v>
      </c>
      <c r="J590" s="142"/>
      <c r="K590" s="159" t="s">
        <v>97</v>
      </c>
      <c r="L590" s="150">
        <v>26</v>
      </c>
      <c r="M590" s="151">
        <v>17</v>
      </c>
      <c r="N590" s="151">
        <v>16</v>
      </c>
      <c r="O590" s="151">
        <v>11</v>
      </c>
      <c r="P590" s="151">
        <v>14</v>
      </c>
      <c r="Q590" s="151">
        <v>3</v>
      </c>
      <c r="R590" s="152">
        <v>27.27272727272727</v>
      </c>
      <c r="S590" s="152"/>
    </row>
    <row r="591" spans="1:19" s="145" customFormat="1" ht="14.45" customHeight="1">
      <c r="A591" s="160"/>
      <c r="B591" s="142" t="s">
        <v>98</v>
      </c>
      <c r="C591" s="150">
        <v>28</v>
      </c>
      <c r="D591" s="151">
        <v>15</v>
      </c>
      <c r="E591" s="151">
        <v>10</v>
      </c>
      <c r="F591" s="151">
        <v>17</v>
      </c>
      <c r="G591" s="151">
        <v>9</v>
      </c>
      <c r="H591" s="151">
        <v>-8</v>
      </c>
      <c r="I591" s="152">
        <v>-47.058823529411761</v>
      </c>
      <c r="J591" s="142"/>
      <c r="K591" s="159" t="s">
        <v>98</v>
      </c>
      <c r="L591" s="150">
        <v>18</v>
      </c>
      <c r="M591" s="151">
        <v>14</v>
      </c>
      <c r="N591" s="151">
        <v>11</v>
      </c>
      <c r="O591" s="151">
        <v>7</v>
      </c>
      <c r="P591" s="151">
        <v>5</v>
      </c>
      <c r="Q591" s="151">
        <v>-2</v>
      </c>
      <c r="R591" s="152">
        <v>-28.571428571428569</v>
      </c>
      <c r="S591" s="152"/>
    </row>
    <row r="592" spans="1:19" s="145" customFormat="1" ht="14.45" customHeight="1">
      <c r="A592" s="160"/>
      <c r="B592" s="142" t="s">
        <v>99</v>
      </c>
      <c r="C592" s="150">
        <v>19</v>
      </c>
      <c r="D592" s="151">
        <v>16</v>
      </c>
      <c r="E592" s="151">
        <v>11</v>
      </c>
      <c r="F592" s="151">
        <v>15</v>
      </c>
      <c r="G592" s="151">
        <v>20</v>
      </c>
      <c r="H592" s="151">
        <v>5</v>
      </c>
      <c r="I592" s="152">
        <v>33.333333333333329</v>
      </c>
      <c r="J592" s="142"/>
      <c r="K592" s="159" t="s">
        <v>99</v>
      </c>
      <c r="L592" s="150">
        <v>23</v>
      </c>
      <c r="M592" s="151">
        <v>24</v>
      </c>
      <c r="N592" s="151">
        <v>10</v>
      </c>
      <c r="O592" s="151">
        <v>7</v>
      </c>
      <c r="P592" s="151">
        <v>2</v>
      </c>
      <c r="Q592" s="151">
        <v>-5</v>
      </c>
      <c r="R592" s="152">
        <v>-71.428571428571431</v>
      </c>
      <c r="S592" s="152"/>
    </row>
    <row r="593" spans="1:19" s="145" customFormat="1" ht="14.45" customHeight="1">
      <c r="A593" s="160"/>
      <c r="B593" s="142" t="s">
        <v>100</v>
      </c>
      <c r="C593" s="150">
        <v>17</v>
      </c>
      <c r="D593" s="151">
        <v>17</v>
      </c>
      <c r="E593" s="151">
        <v>14</v>
      </c>
      <c r="F593" s="151">
        <v>15</v>
      </c>
      <c r="G593" s="151">
        <v>12</v>
      </c>
      <c r="H593" s="151">
        <v>-3</v>
      </c>
      <c r="I593" s="152">
        <v>-20</v>
      </c>
      <c r="J593" s="142"/>
      <c r="K593" s="159" t="s">
        <v>100</v>
      </c>
      <c r="L593" s="150">
        <v>20</v>
      </c>
      <c r="M593" s="151">
        <v>27</v>
      </c>
      <c r="N593" s="151">
        <v>20</v>
      </c>
      <c r="O593" s="151">
        <v>5</v>
      </c>
      <c r="P593" s="151">
        <v>5</v>
      </c>
      <c r="Q593" s="151">
        <v>0</v>
      </c>
      <c r="R593" s="152">
        <v>0</v>
      </c>
      <c r="S593" s="152"/>
    </row>
    <row r="594" spans="1:19" s="145" customFormat="1" ht="14.45" customHeight="1">
      <c r="A594" s="160"/>
      <c r="B594" s="142" t="s">
        <v>118</v>
      </c>
      <c r="C594" s="150">
        <v>17</v>
      </c>
      <c r="D594" s="151">
        <v>17</v>
      </c>
      <c r="E594" s="151">
        <v>14</v>
      </c>
      <c r="F594" s="151">
        <v>12</v>
      </c>
      <c r="G594" s="151">
        <v>18</v>
      </c>
      <c r="H594" s="151">
        <v>6</v>
      </c>
      <c r="I594" s="152">
        <v>50</v>
      </c>
      <c r="J594" s="142"/>
      <c r="K594" s="159" t="s">
        <v>118</v>
      </c>
      <c r="L594" s="150">
        <v>32</v>
      </c>
      <c r="M594" s="151">
        <v>22</v>
      </c>
      <c r="N594" s="151">
        <v>22</v>
      </c>
      <c r="O594" s="151">
        <v>12</v>
      </c>
      <c r="P594" s="151">
        <v>6</v>
      </c>
      <c r="Q594" s="151">
        <v>-6</v>
      </c>
      <c r="R594" s="152">
        <v>-50</v>
      </c>
      <c r="S594" s="152"/>
    </row>
    <row r="595" spans="1:19" s="145" customFormat="1" ht="14.45" customHeight="1">
      <c r="A595" s="160"/>
      <c r="B595" s="142" t="s">
        <v>101</v>
      </c>
      <c r="C595" s="150">
        <v>28</v>
      </c>
      <c r="D595" s="151">
        <v>20</v>
      </c>
      <c r="E595" s="151">
        <v>9</v>
      </c>
      <c r="F595" s="151">
        <v>11</v>
      </c>
      <c r="G595" s="151">
        <v>13</v>
      </c>
      <c r="H595" s="151">
        <v>2</v>
      </c>
      <c r="I595" s="152">
        <v>18.181818181818183</v>
      </c>
      <c r="J595" s="142"/>
      <c r="K595" s="159" t="s">
        <v>101</v>
      </c>
      <c r="L595" s="150">
        <v>25</v>
      </c>
      <c r="M595" s="151">
        <v>31</v>
      </c>
      <c r="N595" s="151">
        <v>22</v>
      </c>
      <c r="O595" s="151">
        <v>21</v>
      </c>
      <c r="P595" s="151">
        <v>12</v>
      </c>
      <c r="Q595" s="151">
        <v>-9</v>
      </c>
      <c r="R595" s="152">
        <v>-42.857142857142854</v>
      </c>
      <c r="S595" s="152"/>
    </row>
    <row r="596" spans="1:19" s="145" customFormat="1" ht="14.45" customHeight="1">
      <c r="A596" s="160"/>
      <c r="B596" s="142" t="s">
        <v>102</v>
      </c>
      <c r="C596" s="150">
        <v>38</v>
      </c>
      <c r="D596" s="151">
        <v>26</v>
      </c>
      <c r="E596" s="151">
        <v>17</v>
      </c>
      <c r="F596" s="151">
        <v>15</v>
      </c>
      <c r="G596" s="151">
        <v>8</v>
      </c>
      <c r="H596" s="151">
        <v>-7</v>
      </c>
      <c r="I596" s="152">
        <v>-46.666666666666664</v>
      </c>
      <c r="J596" s="142"/>
      <c r="K596" s="159" t="s">
        <v>102</v>
      </c>
      <c r="L596" s="150">
        <v>25</v>
      </c>
      <c r="M596" s="151">
        <v>22</v>
      </c>
      <c r="N596" s="151">
        <v>23</v>
      </c>
      <c r="O596" s="151">
        <v>23</v>
      </c>
      <c r="P596" s="151">
        <v>19</v>
      </c>
      <c r="Q596" s="151">
        <v>-4</v>
      </c>
      <c r="R596" s="152">
        <v>-17.391304347826086</v>
      </c>
      <c r="S596" s="152"/>
    </row>
    <row r="597" spans="1:19" s="145" customFormat="1" ht="14.45" customHeight="1">
      <c r="A597" s="160"/>
      <c r="B597" s="142" t="s">
        <v>103</v>
      </c>
      <c r="C597" s="150">
        <v>49</v>
      </c>
      <c r="D597" s="151">
        <v>41</v>
      </c>
      <c r="E597" s="151">
        <v>25</v>
      </c>
      <c r="F597" s="151">
        <v>15</v>
      </c>
      <c r="G597" s="151">
        <v>14</v>
      </c>
      <c r="H597" s="151">
        <v>-1</v>
      </c>
      <c r="I597" s="152">
        <v>-6.666666666666667</v>
      </c>
      <c r="J597" s="142"/>
      <c r="K597" s="159" t="s">
        <v>103</v>
      </c>
      <c r="L597" s="150">
        <v>44</v>
      </c>
      <c r="M597" s="151">
        <v>28</v>
      </c>
      <c r="N597" s="151">
        <v>23</v>
      </c>
      <c r="O597" s="151">
        <v>22</v>
      </c>
      <c r="P597" s="151">
        <v>24</v>
      </c>
      <c r="Q597" s="151">
        <v>2</v>
      </c>
      <c r="R597" s="152">
        <v>9.0909090909090917</v>
      </c>
      <c r="S597" s="152"/>
    </row>
    <row r="598" spans="1:19" s="145" customFormat="1" ht="14.45" customHeight="1">
      <c r="A598" s="160"/>
      <c r="B598" s="142" t="s">
        <v>104</v>
      </c>
      <c r="C598" s="150">
        <v>42</v>
      </c>
      <c r="D598" s="151">
        <v>49</v>
      </c>
      <c r="E598" s="151">
        <v>32</v>
      </c>
      <c r="F598" s="151">
        <v>20</v>
      </c>
      <c r="G598" s="151">
        <v>17</v>
      </c>
      <c r="H598" s="151">
        <v>-3</v>
      </c>
      <c r="I598" s="152">
        <v>-15</v>
      </c>
      <c r="J598" s="142"/>
      <c r="K598" s="159" t="s">
        <v>104</v>
      </c>
      <c r="L598" s="150">
        <v>38</v>
      </c>
      <c r="M598" s="151">
        <v>37</v>
      </c>
      <c r="N598" s="151">
        <v>22</v>
      </c>
      <c r="O598" s="151">
        <v>26</v>
      </c>
      <c r="P598" s="151">
        <v>23</v>
      </c>
      <c r="Q598" s="151">
        <v>-3</v>
      </c>
      <c r="R598" s="152">
        <v>-11.538461538461538</v>
      </c>
      <c r="S598" s="152"/>
    </row>
    <row r="599" spans="1:19" s="145" customFormat="1" ht="14.45" customHeight="1">
      <c r="A599" s="160"/>
      <c r="B599" s="142" t="s">
        <v>105</v>
      </c>
      <c r="C599" s="150">
        <v>34</v>
      </c>
      <c r="D599" s="151">
        <v>40</v>
      </c>
      <c r="E599" s="151">
        <v>35</v>
      </c>
      <c r="F599" s="151">
        <v>32</v>
      </c>
      <c r="G599" s="151">
        <v>22</v>
      </c>
      <c r="H599" s="151">
        <v>-10</v>
      </c>
      <c r="I599" s="152">
        <v>-31.25</v>
      </c>
      <c r="J599" s="142"/>
      <c r="K599" s="159" t="s">
        <v>105</v>
      </c>
      <c r="L599" s="150">
        <v>38</v>
      </c>
      <c r="M599" s="151">
        <v>42</v>
      </c>
      <c r="N599" s="151">
        <v>35</v>
      </c>
      <c r="O599" s="151">
        <v>23</v>
      </c>
      <c r="P599" s="151">
        <v>24</v>
      </c>
      <c r="Q599" s="151">
        <v>1</v>
      </c>
      <c r="R599" s="152">
        <v>4.3478260869565215</v>
      </c>
      <c r="S599" s="152"/>
    </row>
    <row r="600" spans="1:19" s="145" customFormat="1" ht="14.45" customHeight="1">
      <c r="A600" s="160"/>
      <c r="B600" s="142" t="s">
        <v>106</v>
      </c>
      <c r="C600" s="150">
        <v>44</v>
      </c>
      <c r="D600" s="151">
        <v>28</v>
      </c>
      <c r="E600" s="151">
        <v>28</v>
      </c>
      <c r="F600" s="151">
        <v>26</v>
      </c>
      <c r="G600" s="151">
        <v>29</v>
      </c>
      <c r="H600" s="151">
        <v>3</v>
      </c>
      <c r="I600" s="152">
        <v>11.538461538461538</v>
      </c>
      <c r="J600" s="142"/>
      <c r="K600" s="159" t="s">
        <v>106</v>
      </c>
      <c r="L600" s="150">
        <v>50</v>
      </c>
      <c r="M600" s="151">
        <v>36</v>
      </c>
      <c r="N600" s="151">
        <v>41</v>
      </c>
      <c r="O600" s="151">
        <v>30</v>
      </c>
      <c r="P600" s="151">
        <v>24</v>
      </c>
      <c r="Q600" s="151">
        <v>-6</v>
      </c>
      <c r="R600" s="152">
        <v>-20</v>
      </c>
      <c r="S600" s="152"/>
    </row>
    <row r="601" spans="1:19" s="145" customFormat="1" ht="14.45" customHeight="1">
      <c r="A601" s="160"/>
      <c r="B601" s="142" t="s">
        <v>107</v>
      </c>
      <c r="C601" s="150">
        <v>29</v>
      </c>
      <c r="D601" s="151">
        <v>33</v>
      </c>
      <c r="E601" s="151">
        <v>24</v>
      </c>
      <c r="F601" s="151">
        <v>23</v>
      </c>
      <c r="G601" s="151">
        <v>24</v>
      </c>
      <c r="H601" s="151">
        <v>1</v>
      </c>
      <c r="I601" s="152">
        <v>4.3478260869565215</v>
      </c>
      <c r="J601" s="142"/>
      <c r="K601" s="159" t="s">
        <v>107</v>
      </c>
      <c r="L601" s="150">
        <v>39</v>
      </c>
      <c r="M601" s="151">
        <v>41</v>
      </c>
      <c r="N601" s="151">
        <v>29</v>
      </c>
      <c r="O601" s="151">
        <v>34</v>
      </c>
      <c r="P601" s="151">
        <v>29</v>
      </c>
      <c r="Q601" s="151">
        <v>-5</v>
      </c>
      <c r="R601" s="152">
        <v>-14.705882352941178</v>
      </c>
      <c r="S601" s="152"/>
    </row>
    <row r="602" spans="1:19" s="145" customFormat="1" ht="14.45" customHeight="1">
      <c r="A602" s="160"/>
      <c r="B602" s="142" t="s">
        <v>108</v>
      </c>
      <c r="C602" s="150">
        <v>17</v>
      </c>
      <c r="D602" s="151">
        <v>19</v>
      </c>
      <c r="E602" s="151">
        <v>24</v>
      </c>
      <c r="F602" s="151">
        <v>20</v>
      </c>
      <c r="G602" s="151">
        <v>14</v>
      </c>
      <c r="H602" s="151">
        <v>-6</v>
      </c>
      <c r="I602" s="152">
        <v>-30</v>
      </c>
      <c r="J602" s="142"/>
      <c r="K602" s="159" t="s">
        <v>108</v>
      </c>
      <c r="L602" s="150">
        <v>31</v>
      </c>
      <c r="M602" s="151">
        <v>29</v>
      </c>
      <c r="N602" s="151">
        <v>38</v>
      </c>
      <c r="O602" s="151">
        <v>20</v>
      </c>
      <c r="P602" s="151">
        <v>30</v>
      </c>
      <c r="Q602" s="151">
        <v>10</v>
      </c>
      <c r="R602" s="152">
        <v>50</v>
      </c>
      <c r="S602" s="152"/>
    </row>
    <row r="603" spans="1:19" s="145" customFormat="1" ht="14.45" customHeight="1">
      <c r="A603" s="160"/>
      <c r="B603" s="142" t="s">
        <v>109</v>
      </c>
      <c r="C603" s="150">
        <v>18</v>
      </c>
      <c r="D603" s="151">
        <v>10</v>
      </c>
      <c r="E603" s="151">
        <v>17</v>
      </c>
      <c r="F603" s="151">
        <v>14</v>
      </c>
      <c r="G603" s="151">
        <v>15</v>
      </c>
      <c r="H603" s="151">
        <v>1</v>
      </c>
      <c r="I603" s="152">
        <v>7.1428571428571423</v>
      </c>
      <c r="J603" s="142"/>
      <c r="K603" s="159" t="s">
        <v>109</v>
      </c>
      <c r="L603" s="150">
        <v>16</v>
      </c>
      <c r="M603" s="151">
        <v>20</v>
      </c>
      <c r="N603" s="151">
        <v>18</v>
      </c>
      <c r="O603" s="151">
        <v>23</v>
      </c>
      <c r="P603" s="151">
        <v>13</v>
      </c>
      <c r="Q603" s="151">
        <v>-10</v>
      </c>
      <c r="R603" s="152">
        <v>-43.478260869565219</v>
      </c>
      <c r="S603" s="152"/>
    </row>
    <row r="604" spans="1:19" s="145" customFormat="1" ht="14.45" customHeight="1">
      <c r="A604" s="160"/>
      <c r="B604" s="142" t="s">
        <v>110</v>
      </c>
      <c r="C604" s="150">
        <v>6</v>
      </c>
      <c r="D604" s="151">
        <v>13</v>
      </c>
      <c r="E604" s="151">
        <v>15</v>
      </c>
      <c r="F604" s="151">
        <v>16</v>
      </c>
      <c r="G604" s="151">
        <v>11</v>
      </c>
      <c r="H604" s="151">
        <v>-5</v>
      </c>
      <c r="I604" s="152">
        <v>-31.25</v>
      </c>
      <c r="J604" s="142"/>
      <c r="K604" s="159" t="s">
        <v>110</v>
      </c>
      <c r="L604" s="150">
        <v>5</v>
      </c>
      <c r="M604" s="151">
        <v>9</v>
      </c>
      <c r="N604" s="151">
        <v>15</v>
      </c>
      <c r="O604" s="151">
        <v>18</v>
      </c>
      <c r="P604" s="151">
        <v>22</v>
      </c>
      <c r="Q604" s="151">
        <v>4</v>
      </c>
      <c r="R604" s="152">
        <v>22.222222222222221</v>
      </c>
      <c r="S604" s="152"/>
    </row>
    <row r="605" spans="1:19" s="145" customFormat="1" ht="14.45" customHeight="1">
      <c r="A605" s="160"/>
      <c r="B605" s="423"/>
      <c r="C605" s="427"/>
      <c r="D605" s="422"/>
      <c r="E605" s="422"/>
      <c r="F605" s="422"/>
      <c r="G605" s="422"/>
      <c r="H605" s="151"/>
      <c r="I605" s="152"/>
      <c r="J605" s="160"/>
      <c r="K605" s="423"/>
      <c r="L605" s="427"/>
      <c r="M605" s="422"/>
      <c r="N605" s="422"/>
      <c r="O605" s="422"/>
      <c r="P605" s="422"/>
      <c r="Q605" s="151"/>
      <c r="R605" s="152"/>
      <c r="S605" s="160"/>
    </row>
    <row r="606" spans="1:19" s="145" customFormat="1" ht="14.45" customHeight="1">
      <c r="A606" s="160"/>
      <c r="B606" s="142"/>
      <c r="C606" s="324"/>
      <c r="D606" s="151"/>
      <c r="E606" s="151"/>
      <c r="F606" s="151"/>
      <c r="G606" s="151"/>
      <c r="H606" s="151"/>
      <c r="I606" s="152"/>
      <c r="J606" s="160"/>
      <c r="K606" s="142"/>
      <c r="L606" s="324"/>
      <c r="M606" s="151"/>
      <c r="N606" s="151"/>
      <c r="O606" s="151"/>
      <c r="P606" s="151"/>
      <c r="Q606" s="151"/>
      <c r="R606" s="152"/>
      <c r="S606" s="160"/>
    </row>
    <row r="607" spans="1:19" s="145" customFormat="1" ht="14.45" customHeight="1">
      <c r="A607" s="160"/>
      <c r="B607" s="160"/>
      <c r="C607" s="160"/>
      <c r="D607" s="160"/>
      <c r="E607" s="160"/>
      <c r="F607" s="160"/>
      <c r="G607" s="161"/>
      <c r="H607" s="160"/>
      <c r="I607" s="160"/>
      <c r="J607" s="160"/>
      <c r="K607" s="160"/>
      <c r="L607" s="160"/>
      <c r="M607" s="160"/>
      <c r="N607" s="160"/>
      <c r="O607" s="160"/>
      <c r="P607" s="161"/>
      <c r="Q607" s="160"/>
      <c r="R607" s="160"/>
      <c r="S607" s="160"/>
    </row>
    <row r="608" spans="1:19" s="145" customFormat="1" ht="14.45" customHeight="1">
      <c r="A608" s="138"/>
      <c r="B608" s="138" t="s">
        <v>640</v>
      </c>
      <c r="C608" s="138"/>
      <c r="D608" s="138"/>
      <c r="E608" s="138"/>
      <c r="F608" s="138"/>
      <c r="G608" s="138"/>
      <c r="H608" s="138"/>
      <c r="I608" s="138"/>
      <c r="J608" s="138"/>
      <c r="K608" s="138" t="s">
        <v>641</v>
      </c>
      <c r="L608" s="138"/>
      <c r="M608" s="138"/>
      <c r="N608" s="138"/>
      <c r="O608" s="138"/>
      <c r="P608" s="138"/>
      <c r="Q608" s="138"/>
      <c r="R608" s="138"/>
      <c r="S608" s="138"/>
    </row>
    <row r="609" spans="1:19" s="145" customFormat="1" ht="14.45" customHeight="1">
      <c r="A609" s="160"/>
      <c r="B609" s="491" t="s">
        <v>335</v>
      </c>
      <c r="C609" s="140"/>
      <c r="D609" s="140"/>
      <c r="E609" s="140"/>
      <c r="F609" s="140"/>
      <c r="G609" s="143"/>
      <c r="H609" s="141"/>
      <c r="I609" s="141"/>
      <c r="J609" s="142"/>
      <c r="K609" s="491" t="s">
        <v>335</v>
      </c>
      <c r="L609" s="140"/>
      <c r="M609" s="140"/>
      <c r="N609" s="140"/>
      <c r="O609" s="140"/>
      <c r="P609" s="143"/>
      <c r="Q609" s="141"/>
      <c r="R609" s="141"/>
      <c r="S609" s="144"/>
    </row>
    <row r="610" spans="1:19" s="145" customFormat="1" ht="14.45" customHeight="1">
      <c r="A610" s="160"/>
      <c r="B610" s="492"/>
      <c r="C610" s="146" t="s">
        <v>151</v>
      </c>
      <c r="D610" s="146" t="s">
        <v>86</v>
      </c>
      <c r="E610" s="146" t="s">
        <v>87</v>
      </c>
      <c r="F610" s="146" t="s">
        <v>410</v>
      </c>
      <c r="G610" s="146" t="s">
        <v>739</v>
      </c>
      <c r="H610" s="81" t="s">
        <v>509</v>
      </c>
      <c r="I610" s="147" t="s">
        <v>807</v>
      </c>
      <c r="J610" s="142"/>
      <c r="K610" s="492"/>
      <c r="L610" s="146" t="s">
        <v>151</v>
      </c>
      <c r="M610" s="146" t="s">
        <v>86</v>
      </c>
      <c r="N610" s="146" t="s">
        <v>87</v>
      </c>
      <c r="O610" s="146" t="s">
        <v>410</v>
      </c>
      <c r="P610" s="146" t="s">
        <v>739</v>
      </c>
      <c r="Q610" s="81" t="s">
        <v>509</v>
      </c>
      <c r="R610" s="147" t="s">
        <v>807</v>
      </c>
      <c r="S610" s="144"/>
    </row>
    <row r="611" spans="1:19" s="139" customFormat="1" ht="14.45" customHeight="1">
      <c r="A611" s="160"/>
      <c r="B611" s="493"/>
      <c r="C611" s="148"/>
      <c r="D611" s="148"/>
      <c r="E611" s="148"/>
      <c r="F611" s="148"/>
      <c r="G611" s="148"/>
      <c r="H611" s="149" t="s">
        <v>88</v>
      </c>
      <c r="I611" s="81" t="s">
        <v>511</v>
      </c>
      <c r="J611" s="142"/>
      <c r="K611" s="493"/>
      <c r="L611" s="148"/>
      <c r="M611" s="148"/>
      <c r="N611" s="148"/>
      <c r="O611" s="148"/>
      <c r="P611" s="148"/>
      <c r="Q611" s="149" t="s">
        <v>88</v>
      </c>
      <c r="R611" s="81" t="s">
        <v>511</v>
      </c>
      <c r="S611" s="144"/>
    </row>
    <row r="612" spans="1:19" s="180" customFormat="1" ht="14.45" customHeight="1">
      <c r="B612" s="188" t="s">
        <v>90</v>
      </c>
      <c r="C612" s="187">
        <v>539</v>
      </c>
      <c r="D612" s="183">
        <v>442</v>
      </c>
      <c r="E612" s="183">
        <v>398</v>
      </c>
      <c r="F612" s="183">
        <v>362</v>
      </c>
      <c r="G612" s="183">
        <v>306</v>
      </c>
      <c r="H612" s="182">
        <v>-56</v>
      </c>
      <c r="I612" s="184">
        <v>-15.469613259668508</v>
      </c>
      <c r="J612" s="185"/>
      <c r="K612" s="186" t="s">
        <v>90</v>
      </c>
      <c r="L612" s="187">
        <v>601</v>
      </c>
      <c r="M612" s="183">
        <v>562</v>
      </c>
      <c r="N612" s="183">
        <v>486</v>
      </c>
      <c r="O612" s="183">
        <v>425</v>
      </c>
      <c r="P612" s="183">
        <v>370</v>
      </c>
      <c r="Q612" s="182">
        <v>-55</v>
      </c>
      <c r="R612" s="184">
        <v>-12.941176470588237</v>
      </c>
      <c r="S612" s="184"/>
    </row>
    <row r="613" spans="1:19" s="145" customFormat="1" ht="14.45" customHeight="1">
      <c r="A613" s="160"/>
      <c r="B613" s="420" t="s">
        <v>91</v>
      </c>
      <c r="C613" s="150">
        <v>39</v>
      </c>
      <c r="D613" s="151">
        <v>31</v>
      </c>
      <c r="E613" s="151">
        <v>34</v>
      </c>
      <c r="F613" s="151">
        <v>22</v>
      </c>
      <c r="G613" s="151">
        <v>27</v>
      </c>
      <c r="H613" s="151">
        <v>5</v>
      </c>
      <c r="I613" s="152">
        <v>22.727272727272727</v>
      </c>
      <c r="J613" s="142"/>
      <c r="K613" s="154" t="s">
        <v>91</v>
      </c>
      <c r="L613" s="150">
        <v>51</v>
      </c>
      <c r="M613" s="151">
        <v>61</v>
      </c>
      <c r="N613" s="151">
        <v>39</v>
      </c>
      <c r="O613" s="151">
        <v>31</v>
      </c>
      <c r="P613" s="151">
        <v>14</v>
      </c>
      <c r="Q613" s="151">
        <v>-17</v>
      </c>
      <c r="R613" s="152">
        <v>-54.838709677419352</v>
      </c>
      <c r="S613" s="152"/>
    </row>
    <row r="614" spans="1:19" s="145" customFormat="1" ht="14.45" customHeight="1">
      <c r="A614" s="160"/>
      <c r="B614" s="420" t="s">
        <v>92</v>
      </c>
      <c r="C614" s="150">
        <v>318</v>
      </c>
      <c r="D614" s="151">
        <v>246</v>
      </c>
      <c r="E614" s="151">
        <v>205</v>
      </c>
      <c r="F614" s="151">
        <v>164</v>
      </c>
      <c r="G614" s="151">
        <v>138</v>
      </c>
      <c r="H614" s="151">
        <v>-26</v>
      </c>
      <c r="I614" s="152">
        <v>-15.853658536585366</v>
      </c>
      <c r="J614" s="142"/>
      <c r="K614" s="154" t="s">
        <v>92</v>
      </c>
      <c r="L614" s="150">
        <v>343</v>
      </c>
      <c r="M614" s="151">
        <v>289</v>
      </c>
      <c r="N614" s="151">
        <v>244</v>
      </c>
      <c r="O614" s="151">
        <v>202</v>
      </c>
      <c r="P614" s="151">
        <v>172</v>
      </c>
      <c r="Q614" s="151">
        <v>-30</v>
      </c>
      <c r="R614" s="152">
        <v>-14.85148514851485</v>
      </c>
      <c r="S614" s="152"/>
    </row>
    <row r="615" spans="1:19" s="153" customFormat="1" ht="14.45" customHeight="1">
      <c r="A615" s="160"/>
      <c r="B615" s="420" t="s">
        <v>93</v>
      </c>
      <c r="C615" s="150">
        <v>182</v>
      </c>
      <c r="D615" s="151">
        <v>165</v>
      </c>
      <c r="E615" s="151">
        <v>159</v>
      </c>
      <c r="F615" s="151">
        <v>175</v>
      </c>
      <c r="G615" s="151">
        <v>141</v>
      </c>
      <c r="H615" s="151">
        <v>-34</v>
      </c>
      <c r="I615" s="152">
        <v>-19.428571428571427</v>
      </c>
      <c r="J615" s="142"/>
      <c r="K615" s="154" t="s">
        <v>93</v>
      </c>
      <c r="L615" s="150">
        <v>207</v>
      </c>
      <c r="M615" s="151">
        <v>212</v>
      </c>
      <c r="N615" s="151">
        <v>203</v>
      </c>
      <c r="O615" s="151">
        <v>192</v>
      </c>
      <c r="P615" s="151">
        <v>184</v>
      </c>
      <c r="Q615" s="151">
        <v>-8</v>
      </c>
      <c r="R615" s="152">
        <v>-4.1666666666666661</v>
      </c>
      <c r="S615" s="152"/>
    </row>
    <row r="616" spans="1:19" s="145" customFormat="1" ht="14.45" customHeight="1">
      <c r="A616" s="160"/>
      <c r="B616" s="142"/>
      <c r="C616" s="150"/>
      <c r="D616" s="157"/>
      <c r="E616" s="157"/>
      <c r="F616" s="157"/>
      <c r="G616" s="157"/>
      <c r="H616" s="157"/>
      <c r="I616" s="158"/>
      <c r="J616" s="142"/>
      <c r="K616" s="159"/>
      <c r="L616" s="150"/>
      <c r="M616" s="157"/>
      <c r="N616" s="157"/>
      <c r="O616" s="157"/>
      <c r="P616" s="157"/>
      <c r="Q616" s="157"/>
      <c r="R616" s="158"/>
      <c r="S616" s="158"/>
    </row>
    <row r="617" spans="1:19" s="145" customFormat="1" ht="14.45" customHeight="1">
      <c r="A617" s="160"/>
      <c r="B617" s="142" t="s">
        <v>94</v>
      </c>
      <c r="C617" s="150">
        <v>16</v>
      </c>
      <c r="D617" s="151">
        <v>6</v>
      </c>
      <c r="E617" s="151">
        <v>13</v>
      </c>
      <c r="F617" s="151">
        <v>4</v>
      </c>
      <c r="G617" s="151">
        <v>11</v>
      </c>
      <c r="H617" s="151">
        <v>7</v>
      </c>
      <c r="I617" s="152">
        <v>175</v>
      </c>
      <c r="J617" s="142"/>
      <c r="K617" s="159" t="s">
        <v>94</v>
      </c>
      <c r="L617" s="150">
        <v>15</v>
      </c>
      <c r="M617" s="151">
        <v>15</v>
      </c>
      <c r="N617" s="151">
        <v>8</v>
      </c>
      <c r="O617" s="151">
        <v>6</v>
      </c>
      <c r="P617" s="151">
        <v>3</v>
      </c>
      <c r="Q617" s="151">
        <v>-3</v>
      </c>
      <c r="R617" s="152">
        <v>-50</v>
      </c>
      <c r="S617" s="152"/>
    </row>
    <row r="618" spans="1:19" s="145" customFormat="1" ht="14.45" customHeight="1">
      <c r="A618" s="160"/>
      <c r="B618" s="142" t="s">
        <v>95</v>
      </c>
      <c r="C618" s="150">
        <v>12</v>
      </c>
      <c r="D618" s="151">
        <v>15</v>
      </c>
      <c r="E618" s="151">
        <v>5</v>
      </c>
      <c r="F618" s="151">
        <v>10</v>
      </c>
      <c r="G618" s="151">
        <v>7</v>
      </c>
      <c r="H618" s="151">
        <v>-3</v>
      </c>
      <c r="I618" s="152">
        <v>-30</v>
      </c>
      <c r="J618" s="142"/>
      <c r="K618" s="159" t="s">
        <v>95</v>
      </c>
      <c r="L618" s="150">
        <v>19</v>
      </c>
      <c r="M618" s="151">
        <v>20</v>
      </c>
      <c r="N618" s="151">
        <v>13</v>
      </c>
      <c r="O618" s="151">
        <v>11</v>
      </c>
      <c r="P618" s="151">
        <v>4</v>
      </c>
      <c r="Q618" s="151">
        <v>-7</v>
      </c>
      <c r="R618" s="152">
        <v>-63.636363636363633</v>
      </c>
      <c r="S618" s="152"/>
    </row>
    <row r="619" spans="1:19" s="145" customFormat="1" ht="14.45" customHeight="1">
      <c r="A619" s="160"/>
      <c r="B619" s="142" t="s">
        <v>96</v>
      </c>
      <c r="C619" s="150">
        <v>11</v>
      </c>
      <c r="D619" s="151">
        <v>10</v>
      </c>
      <c r="E619" s="151">
        <v>16</v>
      </c>
      <c r="F619" s="151">
        <v>8</v>
      </c>
      <c r="G619" s="151">
        <v>9</v>
      </c>
      <c r="H619" s="151">
        <v>1</v>
      </c>
      <c r="I619" s="152">
        <v>12.5</v>
      </c>
      <c r="J619" s="142"/>
      <c r="K619" s="159" t="s">
        <v>96</v>
      </c>
      <c r="L619" s="150">
        <v>17</v>
      </c>
      <c r="M619" s="151">
        <v>26</v>
      </c>
      <c r="N619" s="151">
        <v>18</v>
      </c>
      <c r="O619" s="151">
        <v>14</v>
      </c>
      <c r="P619" s="151">
        <v>7</v>
      </c>
      <c r="Q619" s="151">
        <v>-7</v>
      </c>
      <c r="R619" s="152">
        <v>-50</v>
      </c>
      <c r="S619" s="152"/>
    </row>
    <row r="620" spans="1:19" s="145" customFormat="1" ht="14.45" customHeight="1">
      <c r="A620" s="160"/>
      <c r="B620" s="142" t="s">
        <v>97</v>
      </c>
      <c r="C620" s="150">
        <v>21</v>
      </c>
      <c r="D620" s="151">
        <v>10</v>
      </c>
      <c r="E620" s="151">
        <v>12</v>
      </c>
      <c r="F620" s="151">
        <v>12</v>
      </c>
      <c r="G620" s="151">
        <v>6</v>
      </c>
      <c r="H620" s="151">
        <v>-6</v>
      </c>
      <c r="I620" s="152">
        <v>-50</v>
      </c>
      <c r="J620" s="142"/>
      <c r="K620" s="159" t="s">
        <v>97</v>
      </c>
      <c r="L620" s="150">
        <v>12</v>
      </c>
      <c r="M620" s="151">
        <v>17</v>
      </c>
      <c r="N620" s="151">
        <v>21</v>
      </c>
      <c r="O620" s="151">
        <v>19</v>
      </c>
      <c r="P620" s="151">
        <v>16</v>
      </c>
      <c r="Q620" s="151">
        <v>-3</v>
      </c>
      <c r="R620" s="152">
        <v>-15.789473684210526</v>
      </c>
      <c r="S620" s="152"/>
    </row>
    <row r="621" spans="1:19" s="145" customFormat="1" ht="14.45" customHeight="1">
      <c r="A621" s="160"/>
      <c r="B621" s="142" t="s">
        <v>98</v>
      </c>
      <c r="C621" s="150">
        <v>19</v>
      </c>
      <c r="D621" s="151">
        <v>15</v>
      </c>
      <c r="E621" s="151">
        <v>13</v>
      </c>
      <c r="F621" s="151">
        <v>12</v>
      </c>
      <c r="G621" s="151">
        <v>8</v>
      </c>
      <c r="H621" s="151">
        <v>-4</v>
      </c>
      <c r="I621" s="152">
        <v>-33.333333333333329</v>
      </c>
      <c r="J621" s="142"/>
      <c r="K621" s="159" t="s">
        <v>98</v>
      </c>
      <c r="L621" s="150">
        <v>23</v>
      </c>
      <c r="M621" s="151">
        <v>13</v>
      </c>
      <c r="N621" s="151">
        <v>15</v>
      </c>
      <c r="O621" s="151">
        <v>14</v>
      </c>
      <c r="P621" s="151">
        <v>12</v>
      </c>
      <c r="Q621" s="151">
        <v>-2</v>
      </c>
      <c r="R621" s="152">
        <v>-14.285714285714285</v>
      </c>
      <c r="S621" s="152"/>
    </row>
    <row r="622" spans="1:19" s="145" customFormat="1" ht="14.45" customHeight="1">
      <c r="A622" s="160"/>
      <c r="B622" s="142" t="s">
        <v>99</v>
      </c>
      <c r="C622" s="150">
        <v>27</v>
      </c>
      <c r="D622" s="151">
        <v>12</v>
      </c>
      <c r="E622" s="151">
        <v>11</v>
      </c>
      <c r="F622" s="151">
        <v>15</v>
      </c>
      <c r="G622" s="151">
        <v>19</v>
      </c>
      <c r="H622" s="151">
        <v>4</v>
      </c>
      <c r="I622" s="152">
        <v>26.666666666666668</v>
      </c>
      <c r="J622" s="142"/>
      <c r="K622" s="159" t="s">
        <v>99</v>
      </c>
      <c r="L622" s="150">
        <v>26</v>
      </c>
      <c r="M622" s="151">
        <v>20</v>
      </c>
      <c r="N622" s="151">
        <v>13</v>
      </c>
      <c r="O622" s="151">
        <v>8</v>
      </c>
      <c r="P622" s="151">
        <v>9</v>
      </c>
      <c r="Q622" s="151">
        <v>1</v>
      </c>
      <c r="R622" s="152">
        <v>12.5</v>
      </c>
      <c r="S622" s="152"/>
    </row>
    <row r="623" spans="1:19" s="145" customFormat="1" ht="14.45" customHeight="1">
      <c r="A623" s="160"/>
      <c r="B623" s="142" t="s">
        <v>100</v>
      </c>
      <c r="C623" s="150">
        <v>24</v>
      </c>
      <c r="D623" s="151">
        <v>16</v>
      </c>
      <c r="E623" s="151">
        <v>15</v>
      </c>
      <c r="F623" s="151">
        <v>11</v>
      </c>
      <c r="G623" s="151">
        <v>15</v>
      </c>
      <c r="H623" s="151">
        <v>4</v>
      </c>
      <c r="I623" s="152">
        <v>36.363636363636367</v>
      </c>
      <c r="J623" s="142"/>
      <c r="K623" s="159" t="s">
        <v>100</v>
      </c>
      <c r="L623" s="150">
        <v>25</v>
      </c>
      <c r="M623" s="151">
        <v>23</v>
      </c>
      <c r="N623" s="151">
        <v>15</v>
      </c>
      <c r="O623" s="151">
        <v>14</v>
      </c>
      <c r="P623" s="151">
        <v>9</v>
      </c>
      <c r="Q623" s="151">
        <v>-5</v>
      </c>
      <c r="R623" s="152">
        <v>-35.714285714285715</v>
      </c>
      <c r="S623" s="152"/>
    </row>
    <row r="624" spans="1:19" s="145" customFormat="1" ht="14.45" customHeight="1">
      <c r="A624" s="160"/>
      <c r="B624" s="142" t="s">
        <v>118</v>
      </c>
      <c r="C624" s="150">
        <v>22</v>
      </c>
      <c r="D624" s="151">
        <v>20</v>
      </c>
      <c r="E624" s="151">
        <v>14</v>
      </c>
      <c r="F624" s="151">
        <v>18</v>
      </c>
      <c r="G624" s="151">
        <v>5</v>
      </c>
      <c r="H624" s="151">
        <v>-13</v>
      </c>
      <c r="I624" s="152">
        <v>-72.222222222222214</v>
      </c>
      <c r="J624" s="142"/>
      <c r="K624" s="159" t="s">
        <v>118</v>
      </c>
      <c r="L624" s="150">
        <v>38</v>
      </c>
      <c r="M624" s="151">
        <v>22</v>
      </c>
      <c r="N624" s="151">
        <v>24</v>
      </c>
      <c r="O624" s="151">
        <v>12</v>
      </c>
      <c r="P624" s="151">
        <v>11</v>
      </c>
      <c r="Q624" s="151">
        <v>-1</v>
      </c>
      <c r="R624" s="152">
        <v>-8.3333333333333321</v>
      </c>
      <c r="S624" s="152"/>
    </row>
    <row r="625" spans="1:19" s="145" customFormat="1" ht="14.45" customHeight="1">
      <c r="A625" s="160"/>
      <c r="B625" s="142" t="s">
        <v>101</v>
      </c>
      <c r="C625" s="150">
        <v>28</v>
      </c>
      <c r="D625" s="151">
        <v>23</v>
      </c>
      <c r="E625" s="151">
        <v>18</v>
      </c>
      <c r="F625" s="151">
        <v>18</v>
      </c>
      <c r="G625" s="151">
        <v>14</v>
      </c>
      <c r="H625" s="151">
        <v>-4</v>
      </c>
      <c r="I625" s="152">
        <v>-22.222222222222221</v>
      </c>
      <c r="J625" s="142"/>
      <c r="K625" s="159" t="s">
        <v>101</v>
      </c>
      <c r="L625" s="150">
        <v>21</v>
      </c>
      <c r="M625" s="151">
        <v>43</v>
      </c>
      <c r="N625" s="151">
        <v>19</v>
      </c>
      <c r="O625" s="151">
        <v>25</v>
      </c>
      <c r="P625" s="151">
        <v>15</v>
      </c>
      <c r="Q625" s="151">
        <v>-10</v>
      </c>
      <c r="R625" s="152">
        <v>-40</v>
      </c>
      <c r="S625" s="152"/>
    </row>
    <row r="626" spans="1:19" s="145" customFormat="1" ht="14.45" customHeight="1">
      <c r="A626" s="160"/>
      <c r="B626" s="142" t="s">
        <v>102</v>
      </c>
      <c r="C626" s="150">
        <v>36</v>
      </c>
      <c r="D626" s="151">
        <v>29</v>
      </c>
      <c r="E626" s="151">
        <v>22</v>
      </c>
      <c r="F626" s="151">
        <v>16</v>
      </c>
      <c r="G626" s="151">
        <v>16</v>
      </c>
      <c r="H626" s="151">
        <v>0</v>
      </c>
      <c r="I626" s="152">
        <v>0</v>
      </c>
      <c r="J626" s="142"/>
      <c r="K626" s="159" t="s">
        <v>102</v>
      </c>
      <c r="L626" s="150">
        <v>38</v>
      </c>
      <c r="M626" s="151">
        <v>18</v>
      </c>
      <c r="N626" s="151">
        <v>40</v>
      </c>
      <c r="O626" s="151">
        <v>22</v>
      </c>
      <c r="P626" s="151">
        <v>23</v>
      </c>
      <c r="Q626" s="151">
        <v>1</v>
      </c>
      <c r="R626" s="152">
        <v>4.5454545454545459</v>
      </c>
      <c r="S626" s="152"/>
    </row>
    <row r="627" spans="1:19" s="145" customFormat="1" ht="14.45" customHeight="1">
      <c r="A627" s="160"/>
      <c r="B627" s="142" t="s">
        <v>103</v>
      </c>
      <c r="C627" s="150">
        <v>57</v>
      </c>
      <c r="D627" s="151">
        <v>33</v>
      </c>
      <c r="E627" s="151">
        <v>25</v>
      </c>
      <c r="F627" s="151">
        <v>16</v>
      </c>
      <c r="G627" s="151">
        <v>18</v>
      </c>
      <c r="H627" s="151">
        <v>2</v>
      </c>
      <c r="I627" s="152">
        <v>12.5</v>
      </c>
      <c r="J627" s="142"/>
      <c r="K627" s="159" t="s">
        <v>103</v>
      </c>
      <c r="L627" s="150">
        <v>57</v>
      </c>
      <c r="M627" s="151">
        <v>36</v>
      </c>
      <c r="N627" s="151">
        <v>16</v>
      </c>
      <c r="O627" s="151">
        <v>42</v>
      </c>
      <c r="P627" s="151">
        <v>20</v>
      </c>
      <c r="Q627" s="151">
        <v>-22</v>
      </c>
      <c r="R627" s="152">
        <v>-52.380952380952387</v>
      </c>
      <c r="S627" s="152"/>
    </row>
    <row r="628" spans="1:19" s="145" customFormat="1" ht="14.45" customHeight="1">
      <c r="A628" s="160"/>
      <c r="B628" s="142" t="s">
        <v>104</v>
      </c>
      <c r="C628" s="150">
        <v>39</v>
      </c>
      <c r="D628" s="151">
        <v>49</v>
      </c>
      <c r="E628" s="151">
        <v>25</v>
      </c>
      <c r="F628" s="151">
        <v>24</v>
      </c>
      <c r="G628" s="151">
        <v>15</v>
      </c>
      <c r="H628" s="151">
        <v>-9</v>
      </c>
      <c r="I628" s="152">
        <v>-37.5</v>
      </c>
      <c r="J628" s="142"/>
      <c r="K628" s="159" t="s">
        <v>104</v>
      </c>
      <c r="L628" s="150">
        <v>44</v>
      </c>
      <c r="M628" s="151">
        <v>52</v>
      </c>
      <c r="N628" s="151">
        <v>32</v>
      </c>
      <c r="O628" s="151">
        <v>17</v>
      </c>
      <c r="P628" s="151">
        <v>38</v>
      </c>
      <c r="Q628" s="151">
        <v>21</v>
      </c>
      <c r="R628" s="152">
        <v>123.52941176470588</v>
      </c>
      <c r="S628" s="152"/>
    </row>
    <row r="629" spans="1:19" s="145" customFormat="1" ht="14.45" customHeight="1">
      <c r="A629" s="160"/>
      <c r="B629" s="142" t="s">
        <v>105</v>
      </c>
      <c r="C629" s="150">
        <v>45</v>
      </c>
      <c r="D629" s="151">
        <v>39</v>
      </c>
      <c r="E629" s="151">
        <v>50</v>
      </c>
      <c r="F629" s="151">
        <v>22</v>
      </c>
      <c r="G629" s="151">
        <v>22</v>
      </c>
      <c r="H629" s="151">
        <v>0</v>
      </c>
      <c r="I629" s="152">
        <v>0</v>
      </c>
      <c r="J629" s="142"/>
      <c r="K629" s="159" t="s">
        <v>105</v>
      </c>
      <c r="L629" s="150">
        <v>59</v>
      </c>
      <c r="M629" s="151">
        <v>45</v>
      </c>
      <c r="N629" s="151">
        <v>49</v>
      </c>
      <c r="O629" s="151">
        <v>29</v>
      </c>
      <c r="P629" s="151">
        <v>19</v>
      </c>
      <c r="Q629" s="151">
        <v>-10</v>
      </c>
      <c r="R629" s="152">
        <v>-34.482758620689658</v>
      </c>
      <c r="S629" s="152"/>
    </row>
    <row r="630" spans="1:19" s="145" customFormat="1" ht="14.45" customHeight="1">
      <c r="A630" s="160"/>
      <c r="B630" s="142" t="s">
        <v>106</v>
      </c>
      <c r="C630" s="150">
        <v>58</v>
      </c>
      <c r="D630" s="151">
        <v>39</v>
      </c>
      <c r="E630" s="151">
        <v>38</v>
      </c>
      <c r="F630" s="151">
        <v>47</v>
      </c>
      <c r="G630" s="151">
        <v>22</v>
      </c>
      <c r="H630" s="151">
        <v>-25</v>
      </c>
      <c r="I630" s="152">
        <v>-53.191489361702125</v>
      </c>
      <c r="J630" s="142"/>
      <c r="K630" s="159" t="s">
        <v>106</v>
      </c>
      <c r="L630" s="150">
        <v>63</v>
      </c>
      <c r="M630" s="151">
        <v>54</v>
      </c>
      <c r="N630" s="151">
        <v>46</v>
      </c>
      <c r="O630" s="151">
        <v>45</v>
      </c>
      <c r="P630" s="151">
        <v>29</v>
      </c>
      <c r="Q630" s="151">
        <v>-16</v>
      </c>
      <c r="R630" s="152">
        <v>-35.555555555555557</v>
      </c>
      <c r="S630" s="152"/>
    </row>
    <row r="631" spans="1:19" s="145" customFormat="1" ht="14.45" customHeight="1">
      <c r="A631" s="160"/>
      <c r="B631" s="142" t="s">
        <v>107</v>
      </c>
      <c r="C631" s="150">
        <v>40</v>
      </c>
      <c r="D631" s="151">
        <v>54</v>
      </c>
      <c r="E631" s="151">
        <v>35</v>
      </c>
      <c r="F631" s="151">
        <v>34</v>
      </c>
      <c r="G631" s="151">
        <v>34</v>
      </c>
      <c r="H631" s="151">
        <v>0</v>
      </c>
      <c r="I631" s="152">
        <v>0</v>
      </c>
      <c r="J631" s="142"/>
      <c r="K631" s="159" t="s">
        <v>107</v>
      </c>
      <c r="L631" s="150">
        <v>51</v>
      </c>
      <c r="M631" s="151">
        <v>58</v>
      </c>
      <c r="N631" s="151">
        <v>51</v>
      </c>
      <c r="O631" s="151">
        <v>43</v>
      </c>
      <c r="P631" s="151">
        <v>44</v>
      </c>
      <c r="Q631" s="151">
        <v>1</v>
      </c>
      <c r="R631" s="152">
        <v>2.3255813953488373</v>
      </c>
      <c r="S631" s="152"/>
    </row>
    <row r="632" spans="1:19" s="145" customFormat="1" ht="14.45" customHeight="1">
      <c r="A632" s="160"/>
      <c r="B632" s="142" t="s">
        <v>108</v>
      </c>
      <c r="C632" s="150">
        <v>38</v>
      </c>
      <c r="D632" s="151">
        <v>29</v>
      </c>
      <c r="E632" s="151">
        <v>41</v>
      </c>
      <c r="F632" s="151">
        <v>32</v>
      </c>
      <c r="G632" s="151">
        <v>31</v>
      </c>
      <c r="H632" s="151">
        <v>-1</v>
      </c>
      <c r="I632" s="152">
        <v>-3.125</v>
      </c>
      <c r="J632" s="142"/>
      <c r="K632" s="159" t="s">
        <v>108</v>
      </c>
      <c r="L632" s="150">
        <v>50</v>
      </c>
      <c r="M632" s="151">
        <v>41</v>
      </c>
      <c r="N632" s="151">
        <v>51</v>
      </c>
      <c r="O632" s="151">
        <v>45</v>
      </c>
      <c r="P632" s="151">
        <v>42</v>
      </c>
      <c r="Q632" s="151">
        <v>-3</v>
      </c>
      <c r="R632" s="152">
        <v>-6.666666666666667</v>
      </c>
      <c r="S632" s="152"/>
    </row>
    <row r="633" spans="1:19" s="145" customFormat="1" ht="14.45" customHeight="1">
      <c r="A633" s="160"/>
      <c r="B633" s="142" t="s">
        <v>109</v>
      </c>
      <c r="C633" s="150">
        <v>25</v>
      </c>
      <c r="D633" s="151">
        <v>24</v>
      </c>
      <c r="E633" s="151">
        <v>18</v>
      </c>
      <c r="F633" s="151">
        <v>37</v>
      </c>
      <c r="G633" s="151">
        <v>25</v>
      </c>
      <c r="H633" s="151">
        <v>-12</v>
      </c>
      <c r="I633" s="152">
        <v>-32.432432432432435</v>
      </c>
      <c r="J633" s="142"/>
      <c r="K633" s="159" t="s">
        <v>109</v>
      </c>
      <c r="L633" s="150">
        <v>27</v>
      </c>
      <c r="M633" s="151">
        <v>37</v>
      </c>
      <c r="N633" s="151">
        <v>27</v>
      </c>
      <c r="O633" s="151">
        <v>36</v>
      </c>
      <c r="P633" s="151">
        <v>39</v>
      </c>
      <c r="Q633" s="151">
        <v>3</v>
      </c>
      <c r="R633" s="152">
        <v>8.3333333333333321</v>
      </c>
      <c r="S633" s="152"/>
    </row>
    <row r="634" spans="1:19" s="145" customFormat="1" ht="14.45" customHeight="1">
      <c r="A634" s="160"/>
      <c r="B634" s="142" t="s">
        <v>110</v>
      </c>
      <c r="C634" s="150">
        <v>21</v>
      </c>
      <c r="D634" s="151">
        <v>19</v>
      </c>
      <c r="E634" s="151">
        <v>27</v>
      </c>
      <c r="F634" s="151">
        <v>25</v>
      </c>
      <c r="G634" s="151">
        <v>29</v>
      </c>
      <c r="H634" s="151">
        <v>4</v>
      </c>
      <c r="I634" s="152">
        <v>16</v>
      </c>
      <c r="J634" s="142"/>
      <c r="K634" s="159" t="s">
        <v>110</v>
      </c>
      <c r="L634" s="150">
        <v>16</v>
      </c>
      <c r="M634" s="151">
        <v>22</v>
      </c>
      <c r="N634" s="151">
        <v>28</v>
      </c>
      <c r="O634" s="151">
        <v>23</v>
      </c>
      <c r="P634" s="151">
        <v>30</v>
      </c>
      <c r="Q634" s="151">
        <v>7</v>
      </c>
      <c r="R634" s="152">
        <v>30.434782608695656</v>
      </c>
      <c r="S634" s="152"/>
    </row>
    <row r="635" spans="1:19" s="145" customFormat="1" ht="14.45" customHeight="1">
      <c r="A635" s="160"/>
      <c r="B635" s="423"/>
      <c r="C635" s="427"/>
      <c r="D635" s="422"/>
      <c r="E635" s="422"/>
      <c r="F635" s="422"/>
      <c r="G635" s="422"/>
      <c r="H635" s="151"/>
      <c r="I635" s="152"/>
      <c r="J635" s="160"/>
      <c r="K635" s="423"/>
      <c r="L635" s="427"/>
      <c r="M635" s="422"/>
      <c r="N635" s="422"/>
      <c r="O635" s="422"/>
      <c r="P635" s="422"/>
      <c r="Q635" s="151"/>
      <c r="R635" s="152"/>
      <c r="S635" s="160"/>
    </row>
    <row r="636" spans="1:19" s="145" customFormat="1" ht="14.45" customHeight="1">
      <c r="A636" s="160"/>
      <c r="B636" s="142"/>
      <c r="C636" s="324"/>
      <c r="D636" s="151"/>
      <c r="E636" s="151"/>
      <c r="F636" s="151"/>
      <c r="G636" s="151"/>
      <c r="H636" s="151"/>
      <c r="I636" s="152"/>
      <c r="J636" s="160"/>
      <c r="K636" s="142"/>
      <c r="L636" s="324"/>
      <c r="M636" s="151"/>
      <c r="N636" s="151"/>
      <c r="O636" s="151"/>
      <c r="P636" s="151"/>
      <c r="Q636" s="151"/>
      <c r="R636" s="152"/>
      <c r="S636" s="160"/>
    </row>
    <row r="637" spans="1:19" s="145" customFormat="1" ht="14.45" customHeight="1">
      <c r="A637" s="160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1"/>
      <c r="Q637" s="160"/>
      <c r="R637" s="160"/>
      <c r="S637" s="160"/>
    </row>
    <row r="638" spans="1:19" s="145" customFormat="1" ht="14.45" customHeight="1">
      <c r="A638" s="160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1"/>
      <c r="Q638" s="160"/>
      <c r="R638" s="160"/>
      <c r="S638" s="160"/>
    </row>
    <row r="639" spans="1:19" s="145" customFormat="1" ht="14.45" customHeight="1">
      <c r="A639" s="138"/>
      <c r="B639" s="138" t="s">
        <v>247</v>
      </c>
      <c r="C639" s="138"/>
      <c r="D639" s="138"/>
      <c r="E639" s="138"/>
      <c r="F639" s="138"/>
      <c r="G639" s="138"/>
      <c r="H639" s="138"/>
      <c r="I639" s="138"/>
      <c r="J639" s="138"/>
      <c r="K639" s="138" t="s">
        <v>248</v>
      </c>
      <c r="L639" s="138"/>
      <c r="M639" s="138"/>
      <c r="N639" s="138"/>
      <c r="O639" s="138"/>
      <c r="P639" s="138"/>
      <c r="Q639" s="138"/>
      <c r="R639" s="138"/>
      <c r="S639" s="138"/>
    </row>
    <row r="640" spans="1:19" s="139" customFormat="1" ht="14.45" customHeight="1">
      <c r="A640" s="160"/>
      <c r="B640" s="491" t="s">
        <v>335</v>
      </c>
      <c r="C640" s="140"/>
      <c r="D640" s="140"/>
      <c r="E640" s="140"/>
      <c r="F640" s="140"/>
      <c r="G640" s="143"/>
      <c r="H640" s="141"/>
      <c r="I640" s="141"/>
      <c r="J640" s="142"/>
      <c r="K640" s="491" t="s">
        <v>335</v>
      </c>
      <c r="L640" s="140"/>
      <c r="M640" s="140"/>
      <c r="N640" s="140"/>
      <c r="O640" s="140"/>
      <c r="P640" s="143"/>
      <c r="Q640" s="141"/>
      <c r="R640" s="141"/>
      <c r="S640" s="144"/>
    </row>
    <row r="641" spans="1:19" s="145" customFormat="1" ht="14.45" customHeight="1">
      <c r="A641" s="160"/>
      <c r="B641" s="492"/>
      <c r="C641" s="146" t="s">
        <v>151</v>
      </c>
      <c r="D641" s="146" t="s">
        <v>86</v>
      </c>
      <c r="E641" s="146" t="s">
        <v>87</v>
      </c>
      <c r="F641" s="146" t="s">
        <v>410</v>
      </c>
      <c r="G641" s="146" t="s">
        <v>739</v>
      </c>
      <c r="H641" s="81" t="s">
        <v>509</v>
      </c>
      <c r="I641" s="147" t="s">
        <v>807</v>
      </c>
      <c r="J641" s="142"/>
      <c r="K641" s="492"/>
      <c r="L641" s="146" t="s">
        <v>151</v>
      </c>
      <c r="M641" s="146" t="s">
        <v>86</v>
      </c>
      <c r="N641" s="146" t="s">
        <v>87</v>
      </c>
      <c r="O641" s="146" t="s">
        <v>410</v>
      </c>
      <c r="P641" s="146" t="s">
        <v>739</v>
      </c>
      <c r="Q641" s="81" t="s">
        <v>509</v>
      </c>
      <c r="R641" s="147" t="s">
        <v>807</v>
      </c>
      <c r="S641" s="144"/>
    </row>
    <row r="642" spans="1:19" s="145" customFormat="1" ht="14.45" customHeight="1">
      <c r="A642" s="160"/>
      <c r="B642" s="493"/>
      <c r="C642" s="148"/>
      <c r="D642" s="148"/>
      <c r="E642" s="148"/>
      <c r="F642" s="148"/>
      <c r="G642" s="148"/>
      <c r="H642" s="149" t="s">
        <v>88</v>
      </c>
      <c r="I642" s="81" t="s">
        <v>511</v>
      </c>
      <c r="J642" s="142"/>
      <c r="K642" s="493"/>
      <c r="L642" s="148"/>
      <c r="M642" s="148"/>
      <c r="N642" s="148"/>
      <c r="O642" s="148"/>
      <c r="P642" s="148"/>
      <c r="Q642" s="149" t="s">
        <v>88</v>
      </c>
      <c r="R642" s="81" t="s">
        <v>511</v>
      </c>
      <c r="S642" s="144"/>
    </row>
    <row r="643" spans="1:19" s="180" customFormat="1" ht="14.45" customHeight="1">
      <c r="B643" s="188" t="s">
        <v>90</v>
      </c>
      <c r="C643" s="187">
        <v>1830</v>
      </c>
      <c r="D643" s="183">
        <v>1597</v>
      </c>
      <c r="E643" s="183">
        <v>1407</v>
      </c>
      <c r="F643" s="183">
        <v>1179</v>
      </c>
      <c r="G643" s="183">
        <v>941</v>
      </c>
      <c r="H643" s="182">
        <v>-238</v>
      </c>
      <c r="I643" s="184">
        <v>-20.186598812553012</v>
      </c>
      <c r="J643" s="185"/>
      <c r="K643" s="186" t="s">
        <v>90</v>
      </c>
      <c r="L643" s="187">
        <v>2701</v>
      </c>
      <c r="M643" s="183">
        <v>2480</v>
      </c>
      <c r="N643" s="183">
        <v>2170</v>
      </c>
      <c r="O643" s="183">
        <v>1920</v>
      </c>
      <c r="P643" s="183">
        <v>1578</v>
      </c>
      <c r="Q643" s="182">
        <v>-342</v>
      </c>
      <c r="R643" s="184">
        <v>-17.8125</v>
      </c>
      <c r="S643" s="184"/>
    </row>
    <row r="644" spans="1:19" s="153" customFormat="1" ht="14.45" customHeight="1">
      <c r="A644" s="160"/>
      <c r="B644" s="420" t="s">
        <v>91</v>
      </c>
      <c r="C644" s="150">
        <v>151</v>
      </c>
      <c r="D644" s="151">
        <v>107</v>
      </c>
      <c r="E644" s="151">
        <v>101</v>
      </c>
      <c r="F644" s="151">
        <v>86</v>
      </c>
      <c r="G644" s="151">
        <v>67</v>
      </c>
      <c r="H644" s="151">
        <v>-19</v>
      </c>
      <c r="I644" s="152">
        <v>-22.093023255813954</v>
      </c>
      <c r="J644" s="142"/>
      <c r="K644" s="154" t="s">
        <v>91</v>
      </c>
      <c r="L644" s="150">
        <v>465</v>
      </c>
      <c r="M644" s="151">
        <v>351</v>
      </c>
      <c r="N644" s="151">
        <v>261</v>
      </c>
      <c r="O644" s="151">
        <v>222</v>
      </c>
      <c r="P644" s="151">
        <v>130</v>
      </c>
      <c r="Q644" s="151">
        <v>-92</v>
      </c>
      <c r="R644" s="152">
        <v>-41.441441441441441</v>
      </c>
      <c r="S644" s="152"/>
    </row>
    <row r="645" spans="1:19" s="145" customFormat="1" ht="14.45" customHeight="1">
      <c r="A645" s="160"/>
      <c r="B645" s="420" t="s">
        <v>92</v>
      </c>
      <c r="C645" s="150">
        <v>1139</v>
      </c>
      <c r="D645" s="151">
        <v>897</v>
      </c>
      <c r="E645" s="151">
        <v>760</v>
      </c>
      <c r="F645" s="151">
        <v>552</v>
      </c>
      <c r="G645" s="151">
        <v>421</v>
      </c>
      <c r="H645" s="151">
        <v>-131</v>
      </c>
      <c r="I645" s="152">
        <v>-23.731884057971016</v>
      </c>
      <c r="J645" s="142"/>
      <c r="K645" s="154" t="s">
        <v>92</v>
      </c>
      <c r="L645" s="150">
        <v>1722</v>
      </c>
      <c r="M645" s="151">
        <v>1549</v>
      </c>
      <c r="N645" s="151">
        <v>1336</v>
      </c>
      <c r="O645" s="151">
        <v>1057</v>
      </c>
      <c r="P645" s="151">
        <v>784</v>
      </c>
      <c r="Q645" s="151">
        <v>-273</v>
      </c>
      <c r="R645" s="152">
        <v>-25.827814569536422</v>
      </c>
      <c r="S645" s="152"/>
    </row>
    <row r="646" spans="1:19" s="145" customFormat="1" ht="14.45" customHeight="1">
      <c r="A646" s="160"/>
      <c r="B646" s="420" t="s">
        <v>93</v>
      </c>
      <c r="C646" s="150">
        <v>540</v>
      </c>
      <c r="D646" s="151">
        <v>593</v>
      </c>
      <c r="E646" s="151">
        <v>546</v>
      </c>
      <c r="F646" s="151">
        <v>539</v>
      </c>
      <c r="G646" s="151">
        <v>452</v>
      </c>
      <c r="H646" s="151">
        <v>-87</v>
      </c>
      <c r="I646" s="152">
        <v>-16.14100185528757</v>
      </c>
      <c r="J646" s="142"/>
      <c r="K646" s="154" t="s">
        <v>93</v>
      </c>
      <c r="L646" s="150">
        <v>514</v>
      </c>
      <c r="M646" s="151">
        <v>580</v>
      </c>
      <c r="N646" s="151">
        <v>573</v>
      </c>
      <c r="O646" s="151">
        <v>640</v>
      </c>
      <c r="P646" s="151">
        <v>660</v>
      </c>
      <c r="Q646" s="151">
        <v>20</v>
      </c>
      <c r="R646" s="152">
        <v>3.125</v>
      </c>
      <c r="S646" s="152"/>
    </row>
    <row r="647" spans="1:19" s="145" customFormat="1" ht="14.45" customHeight="1">
      <c r="A647" s="160"/>
      <c r="B647" s="142"/>
      <c r="C647" s="150"/>
      <c r="D647" s="157"/>
      <c r="E647" s="157"/>
      <c r="F647" s="157"/>
      <c r="G647" s="157"/>
      <c r="H647" s="157"/>
      <c r="I647" s="158"/>
      <c r="J647" s="142"/>
      <c r="K647" s="159"/>
      <c r="L647" s="150"/>
      <c r="M647" s="157"/>
      <c r="N647" s="157"/>
      <c r="O647" s="157"/>
      <c r="P647" s="157"/>
      <c r="Q647" s="157"/>
      <c r="R647" s="158"/>
      <c r="S647" s="158"/>
    </row>
    <row r="648" spans="1:19" s="145" customFormat="1" ht="14.45" customHeight="1">
      <c r="A648" s="160"/>
      <c r="B648" s="142" t="s">
        <v>94</v>
      </c>
      <c r="C648" s="150">
        <v>34</v>
      </c>
      <c r="D648" s="151">
        <v>24</v>
      </c>
      <c r="E648" s="151">
        <v>26</v>
      </c>
      <c r="F648" s="151">
        <v>26</v>
      </c>
      <c r="G648" s="151">
        <v>16</v>
      </c>
      <c r="H648" s="151">
        <v>-10</v>
      </c>
      <c r="I648" s="152">
        <v>-38.461538461538467</v>
      </c>
      <c r="J648" s="142"/>
      <c r="K648" s="159" t="s">
        <v>94</v>
      </c>
      <c r="L648" s="150">
        <v>133</v>
      </c>
      <c r="M648" s="151">
        <v>99</v>
      </c>
      <c r="N648" s="151">
        <v>87</v>
      </c>
      <c r="O648" s="151">
        <v>57</v>
      </c>
      <c r="P648" s="151">
        <v>27</v>
      </c>
      <c r="Q648" s="151">
        <v>-30</v>
      </c>
      <c r="R648" s="152">
        <v>-52.631578947368418</v>
      </c>
      <c r="S648" s="152"/>
    </row>
    <row r="649" spans="1:19" s="145" customFormat="1" ht="14.45" customHeight="1">
      <c r="A649" s="160"/>
      <c r="B649" s="142" t="s">
        <v>95</v>
      </c>
      <c r="C649" s="150">
        <v>50</v>
      </c>
      <c r="D649" s="151">
        <v>36</v>
      </c>
      <c r="E649" s="151">
        <v>25</v>
      </c>
      <c r="F649" s="151">
        <v>28</v>
      </c>
      <c r="G649" s="151">
        <v>26</v>
      </c>
      <c r="H649" s="151">
        <v>-2</v>
      </c>
      <c r="I649" s="152">
        <v>-7.1428571428571423</v>
      </c>
      <c r="J649" s="142"/>
      <c r="K649" s="159" t="s">
        <v>95</v>
      </c>
      <c r="L649" s="150">
        <v>158</v>
      </c>
      <c r="M649" s="151">
        <v>111</v>
      </c>
      <c r="N649" s="151">
        <v>87</v>
      </c>
      <c r="O649" s="151">
        <v>78</v>
      </c>
      <c r="P649" s="151">
        <v>39</v>
      </c>
      <c r="Q649" s="151">
        <v>-39</v>
      </c>
      <c r="R649" s="152">
        <v>-50</v>
      </c>
      <c r="S649" s="152"/>
    </row>
    <row r="650" spans="1:19" s="145" customFormat="1" ht="14.45" customHeight="1">
      <c r="A650" s="160"/>
      <c r="B650" s="142" t="s">
        <v>96</v>
      </c>
      <c r="C650" s="150">
        <v>67</v>
      </c>
      <c r="D650" s="151">
        <v>47</v>
      </c>
      <c r="E650" s="151">
        <v>50</v>
      </c>
      <c r="F650" s="151">
        <v>32</v>
      </c>
      <c r="G650" s="151">
        <v>25</v>
      </c>
      <c r="H650" s="151">
        <v>-7</v>
      </c>
      <c r="I650" s="152">
        <v>-21.875</v>
      </c>
      <c r="J650" s="142"/>
      <c r="K650" s="159" t="s">
        <v>96</v>
      </c>
      <c r="L650" s="150">
        <v>174</v>
      </c>
      <c r="M650" s="151">
        <v>141</v>
      </c>
      <c r="N650" s="151">
        <v>87</v>
      </c>
      <c r="O650" s="151">
        <v>87</v>
      </c>
      <c r="P650" s="151">
        <v>64</v>
      </c>
      <c r="Q650" s="151">
        <v>-23</v>
      </c>
      <c r="R650" s="152">
        <v>-26.436781609195403</v>
      </c>
      <c r="S650" s="152"/>
    </row>
    <row r="651" spans="1:19" s="145" customFormat="1" ht="14.45" customHeight="1">
      <c r="A651" s="160"/>
      <c r="B651" s="142" t="s">
        <v>97</v>
      </c>
      <c r="C651" s="150">
        <v>79</v>
      </c>
      <c r="D651" s="151">
        <v>51</v>
      </c>
      <c r="E651" s="151">
        <v>46</v>
      </c>
      <c r="F651" s="151">
        <v>41</v>
      </c>
      <c r="G651" s="151">
        <v>31</v>
      </c>
      <c r="H651" s="151">
        <v>-10</v>
      </c>
      <c r="I651" s="152">
        <v>-24.390243902439025</v>
      </c>
      <c r="J651" s="142"/>
      <c r="K651" s="159" t="s">
        <v>97</v>
      </c>
      <c r="L651" s="150">
        <v>203</v>
      </c>
      <c r="M651" s="151">
        <v>150</v>
      </c>
      <c r="N651" s="151">
        <v>108</v>
      </c>
      <c r="O651" s="151">
        <v>79</v>
      </c>
      <c r="P651" s="151">
        <v>62</v>
      </c>
      <c r="Q651" s="151">
        <v>-17</v>
      </c>
      <c r="R651" s="152">
        <v>-21.518987341772153</v>
      </c>
      <c r="S651" s="152"/>
    </row>
    <row r="652" spans="1:19" s="145" customFormat="1" ht="14.45" customHeight="1">
      <c r="A652" s="160"/>
      <c r="B652" s="142" t="s">
        <v>98</v>
      </c>
      <c r="C652" s="150">
        <v>94</v>
      </c>
      <c r="D652" s="151">
        <v>60</v>
      </c>
      <c r="E652" s="151">
        <v>39</v>
      </c>
      <c r="F652" s="151">
        <v>31</v>
      </c>
      <c r="G652" s="151">
        <v>22</v>
      </c>
      <c r="H652" s="151">
        <v>-9</v>
      </c>
      <c r="I652" s="152">
        <v>-29.032258064516132</v>
      </c>
      <c r="J652" s="142"/>
      <c r="K652" s="159" t="s">
        <v>98</v>
      </c>
      <c r="L652" s="150">
        <v>144</v>
      </c>
      <c r="M652" s="151">
        <v>159</v>
      </c>
      <c r="N652" s="151">
        <v>108</v>
      </c>
      <c r="O652" s="151">
        <v>54</v>
      </c>
      <c r="P652" s="151">
        <v>39</v>
      </c>
      <c r="Q652" s="151">
        <v>-15</v>
      </c>
      <c r="R652" s="152">
        <v>-27.777777777777779</v>
      </c>
      <c r="S652" s="152"/>
    </row>
    <row r="653" spans="1:19" s="145" customFormat="1" ht="14.45" customHeight="1">
      <c r="A653" s="160"/>
      <c r="B653" s="142" t="s">
        <v>99</v>
      </c>
      <c r="C653" s="150">
        <v>80</v>
      </c>
      <c r="D653" s="151">
        <v>52</v>
      </c>
      <c r="E653" s="151">
        <v>49</v>
      </c>
      <c r="F653" s="151">
        <v>20</v>
      </c>
      <c r="G653" s="151">
        <v>19</v>
      </c>
      <c r="H653" s="151">
        <v>-1</v>
      </c>
      <c r="I653" s="152">
        <v>-5</v>
      </c>
      <c r="J653" s="142"/>
      <c r="K653" s="159" t="s">
        <v>99</v>
      </c>
      <c r="L653" s="150">
        <v>154</v>
      </c>
      <c r="M653" s="151">
        <v>136</v>
      </c>
      <c r="N653" s="151">
        <v>102</v>
      </c>
      <c r="O653" s="151">
        <v>91</v>
      </c>
      <c r="P653" s="151">
        <v>43</v>
      </c>
      <c r="Q653" s="151">
        <v>-48</v>
      </c>
      <c r="R653" s="152">
        <v>-52.747252747252752</v>
      </c>
      <c r="S653" s="152"/>
    </row>
    <row r="654" spans="1:19" s="145" customFormat="1" ht="14.45" customHeight="1">
      <c r="A654" s="160"/>
      <c r="B654" s="142" t="s">
        <v>100</v>
      </c>
      <c r="C654" s="150">
        <v>94</v>
      </c>
      <c r="D654" s="151">
        <v>69</v>
      </c>
      <c r="E654" s="151">
        <v>45</v>
      </c>
      <c r="F654" s="151">
        <v>35</v>
      </c>
      <c r="G654" s="151">
        <v>22</v>
      </c>
      <c r="H654" s="151">
        <v>-13</v>
      </c>
      <c r="I654" s="152">
        <v>-37.142857142857146</v>
      </c>
      <c r="J654" s="142"/>
      <c r="K654" s="159" t="s">
        <v>100</v>
      </c>
      <c r="L654" s="150">
        <v>143</v>
      </c>
      <c r="M654" s="151">
        <v>119</v>
      </c>
      <c r="N654" s="151">
        <v>125</v>
      </c>
      <c r="O654" s="151">
        <v>87</v>
      </c>
      <c r="P654" s="151">
        <v>61</v>
      </c>
      <c r="Q654" s="151">
        <v>-26</v>
      </c>
      <c r="R654" s="152">
        <v>-29.885057471264371</v>
      </c>
      <c r="S654" s="152"/>
    </row>
    <row r="655" spans="1:19" s="145" customFormat="1" ht="14.45" customHeight="1">
      <c r="A655" s="160"/>
      <c r="B655" s="142" t="s">
        <v>118</v>
      </c>
      <c r="C655" s="150">
        <v>78</v>
      </c>
      <c r="D655" s="151">
        <v>91</v>
      </c>
      <c r="E655" s="151">
        <v>60</v>
      </c>
      <c r="F655" s="151">
        <v>47</v>
      </c>
      <c r="G655" s="151">
        <v>36</v>
      </c>
      <c r="H655" s="151">
        <v>-11</v>
      </c>
      <c r="I655" s="152">
        <v>-23.404255319148938</v>
      </c>
      <c r="J655" s="142"/>
      <c r="K655" s="159" t="s">
        <v>118</v>
      </c>
      <c r="L655" s="150">
        <v>163</v>
      </c>
      <c r="M655" s="151">
        <v>126</v>
      </c>
      <c r="N655" s="151">
        <v>105</v>
      </c>
      <c r="O655" s="151">
        <v>96</v>
      </c>
      <c r="P655" s="151">
        <v>71</v>
      </c>
      <c r="Q655" s="151">
        <v>-25</v>
      </c>
      <c r="R655" s="152">
        <v>-26.041666666666668</v>
      </c>
      <c r="S655" s="152"/>
    </row>
    <row r="656" spans="1:19" s="145" customFormat="1" ht="14.45" customHeight="1">
      <c r="A656" s="160"/>
      <c r="B656" s="142" t="s">
        <v>101</v>
      </c>
      <c r="C656" s="150">
        <v>70</v>
      </c>
      <c r="D656" s="151">
        <v>72</v>
      </c>
      <c r="E656" s="151">
        <v>95</v>
      </c>
      <c r="F656" s="151">
        <v>59</v>
      </c>
      <c r="G656" s="151">
        <v>46</v>
      </c>
      <c r="H656" s="151">
        <v>-13</v>
      </c>
      <c r="I656" s="152">
        <v>-22.033898305084744</v>
      </c>
      <c r="J656" s="142"/>
      <c r="K656" s="159" t="s">
        <v>101</v>
      </c>
      <c r="L656" s="150">
        <v>168</v>
      </c>
      <c r="M656" s="151">
        <v>146</v>
      </c>
      <c r="N656" s="151">
        <v>108</v>
      </c>
      <c r="O656" s="151">
        <v>95</v>
      </c>
      <c r="P656" s="151">
        <v>72</v>
      </c>
      <c r="Q656" s="151">
        <v>-23</v>
      </c>
      <c r="R656" s="152">
        <v>-24.210526315789473</v>
      </c>
      <c r="S656" s="152"/>
    </row>
    <row r="657" spans="1:19" s="145" customFormat="1" ht="14.45" customHeight="1">
      <c r="A657" s="160"/>
      <c r="B657" s="142" t="s">
        <v>102</v>
      </c>
      <c r="C657" s="150">
        <v>129</v>
      </c>
      <c r="D657" s="151">
        <v>70</v>
      </c>
      <c r="E657" s="151">
        <v>72</v>
      </c>
      <c r="F657" s="151">
        <v>88</v>
      </c>
      <c r="G657" s="151">
        <v>45</v>
      </c>
      <c r="H657" s="151">
        <v>-43</v>
      </c>
      <c r="I657" s="152">
        <v>-48.863636363636367</v>
      </c>
      <c r="J657" s="142"/>
      <c r="K657" s="159" t="s">
        <v>102</v>
      </c>
      <c r="L657" s="150">
        <v>218</v>
      </c>
      <c r="M657" s="151">
        <v>158</v>
      </c>
      <c r="N657" s="151">
        <v>134</v>
      </c>
      <c r="O657" s="151">
        <v>112</v>
      </c>
      <c r="P657" s="151">
        <v>84</v>
      </c>
      <c r="Q657" s="151">
        <v>-28</v>
      </c>
      <c r="R657" s="152">
        <v>-25</v>
      </c>
      <c r="S657" s="152"/>
    </row>
    <row r="658" spans="1:19" s="145" customFormat="1" ht="14.45" customHeight="1">
      <c r="A658" s="160"/>
      <c r="B658" s="142" t="s">
        <v>103</v>
      </c>
      <c r="C658" s="150">
        <v>182</v>
      </c>
      <c r="D658" s="151">
        <v>125</v>
      </c>
      <c r="E658" s="151">
        <v>71</v>
      </c>
      <c r="F658" s="151">
        <v>65</v>
      </c>
      <c r="G658" s="151">
        <v>76</v>
      </c>
      <c r="H658" s="151">
        <v>11</v>
      </c>
      <c r="I658" s="152">
        <v>16.923076923076923</v>
      </c>
      <c r="J658" s="142"/>
      <c r="K658" s="159" t="s">
        <v>103</v>
      </c>
      <c r="L658" s="150">
        <v>197</v>
      </c>
      <c r="M658" s="151">
        <v>200</v>
      </c>
      <c r="N658" s="151">
        <v>138</v>
      </c>
      <c r="O658" s="151">
        <v>122</v>
      </c>
      <c r="P658" s="151">
        <v>104</v>
      </c>
      <c r="Q658" s="151">
        <v>-18</v>
      </c>
      <c r="R658" s="152">
        <v>-14.754098360655737</v>
      </c>
      <c r="S658" s="152"/>
    </row>
    <row r="659" spans="1:19" s="145" customFormat="1" ht="14.45" customHeight="1">
      <c r="A659" s="160"/>
      <c r="B659" s="142" t="s">
        <v>104</v>
      </c>
      <c r="C659" s="150">
        <v>142</v>
      </c>
      <c r="D659" s="151">
        <v>175</v>
      </c>
      <c r="E659" s="151">
        <v>124</v>
      </c>
      <c r="F659" s="151">
        <v>58</v>
      </c>
      <c r="G659" s="151">
        <v>65</v>
      </c>
      <c r="H659" s="151">
        <v>7</v>
      </c>
      <c r="I659" s="152">
        <v>12.068965517241379</v>
      </c>
      <c r="J659" s="142"/>
      <c r="K659" s="159" t="s">
        <v>104</v>
      </c>
      <c r="L659" s="150">
        <v>165</v>
      </c>
      <c r="M659" s="151">
        <v>205</v>
      </c>
      <c r="N659" s="151">
        <v>201</v>
      </c>
      <c r="O659" s="151">
        <v>135</v>
      </c>
      <c r="P659" s="151">
        <v>125</v>
      </c>
      <c r="Q659" s="151">
        <v>-10</v>
      </c>
      <c r="R659" s="152">
        <v>-7.4074074074074066</v>
      </c>
      <c r="S659" s="152"/>
    </row>
    <row r="660" spans="1:19" s="145" customFormat="1" ht="14.45" customHeight="1">
      <c r="A660" s="160"/>
      <c r="B660" s="142" t="s">
        <v>105</v>
      </c>
      <c r="C660" s="150">
        <v>191</v>
      </c>
      <c r="D660" s="151">
        <v>132</v>
      </c>
      <c r="E660" s="151">
        <v>159</v>
      </c>
      <c r="F660" s="151">
        <v>108</v>
      </c>
      <c r="G660" s="151">
        <v>59</v>
      </c>
      <c r="H660" s="151">
        <v>-49</v>
      </c>
      <c r="I660" s="152">
        <v>-45.370370370370374</v>
      </c>
      <c r="J660" s="142"/>
      <c r="K660" s="159" t="s">
        <v>105</v>
      </c>
      <c r="L660" s="150">
        <v>167</v>
      </c>
      <c r="M660" s="151">
        <v>150</v>
      </c>
      <c r="N660" s="151">
        <v>207</v>
      </c>
      <c r="O660" s="151">
        <v>186</v>
      </c>
      <c r="P660" s="151">
        <v>123</v>
      </c>
      <c r="Q660" s="151">
        <v>-63</v>
      </c>
      <c r="R660" s="152">
        <v>-33.87096774193548</v>
      </c>
      <c r="S660" s="152"/>
    </row>
    <row r="661" spans="1:19" s="145" customFormat="1" ht="14.45" customHeight="1">
      <c r="A661" s="160"/>
      <c r="B661" s="142" t="s">
        <v>106</v>
      </c>
      <c r="C661" s="150">
        <v>187</v>
      </c>
      <c r="D661" s="151">
        <v>167</v>
      </c>
      <c r="E661" s="151">
        <v>123</v>
      </c>
      <c r="F661" s="151">
        <v>133</v>
      </c>
      <c r="G661" s="151">
        <v>95</v>
      </c>
      <c r="H661" s="151">
        <v>-38</v>
      </c>
      <c r="I661" s="152">
        <v>-28.571428571428569</v>
      </c>
      <c r="J661" s="142"/>
      <c r="K661" s="159" t="s">
        <v>106</v>
      </c>
      <c r="L661" s="150">
        <v>171</v>
      </c>
      <c r="M661" s="151">
        <v>161</v>
      </c>
      <c r="N661" s="151">
        <v>147</v>
      </c>
      <c r="O661" s="151">
        <v>199</v>
      </c>
      <c r="P661" s="151">
        <v>170</v>
      </c>
      <c r="Q661" s="151">
        <v>-29</v>
      </c>
      <c r="R661" s="152">
        <v>-14.572864321608039</v>
      </c>
      <c r="S661" s="152"/>
    </row>
    <row r="662" spans="1:19" s="145" customFormat="1" ht="14.45" customHeight="1">
      <c r="A662" s="160"/>
      <c r="B662" s="142" t="s">
        <v>107</v>
      </c>
      <c r="C662" s="150">
        <v>160</v>
      </c>
      <c r="D662" s="151">
        <v>159</v>
      </c>
      <c r="E662" s="151">
        <v>138</v>
      </c>
      <c r="F662" s="151">
        <v>118</v>
      </c>
      <c r="G662" s="151">
        <v>114</v>
      </c>
      <c r="H662" s="151">
        <v>-4</v>
      </c>
      <c r="I662" s="152">
        <v>-3.3898305084745761</v>
      </c>
      <c r="J662" s="142"/>
      <c r="K662" s="159" t="s">
        <v>107</v>
      </c>
      <c r="L662" s="150">
        <v>145</v>
      </c>
      <c r="M662" s="151">
        <v>162</v>
      </c>
      <c r="N662" s="151">
        <v>153</v>
      </c>
      <c r="O662" s="151">
        <v>132</v>
      </c>
      <c r="P662" s="151">
        <v>185</v>
      </c>
      <c r="Q662" s="151">
        <v>53</v>
      </c>
      <c r="R662" s="152">
        <v>40.151515151515149</v>
      </c>
      <c r="S662" s="152"/>
    </row>
    <row r="663" spans="1:19" s="145" customFormat="1" ht="14.45" customHeight="1">
      <c r="A663" s="160"/>
      <c r="B663" s="142" t="s">
        <v>108</v>
      </c>
      <c r="C663" s="150">
        <v>95</v>
      </c>
      <c r="D663" s="151">
        <v>138</v>
      </c>
      <c r="E663" s="151">
        <v>123</v>
      </c>
      <c r="F663" s="151">
        <v>113</v>
      </c>
      <c r="G663" s="151">
        <v>82</v>
      </c>
      <c r="H663" s="151">
        <v>-31</v>
      </c>
      <c r="I663" s="152">
        <v>-27.43362831858407</v>
      </c>
      <c r="J663" s="142"/>
      <c r="K663" s="159" t="s">
        <v>108</v>
      </c>
      <c r="L663" s="150">
        <v>109</v>
      </c>
      <c r="M663" s="151">
        <v>127</v>
      </c>
      <c r="N663" s="151">
        <v>129</v>
      </c>
      <c r="O663" s="151">
        <v>133</v>
      </c>
      <c r="P663" s="151">
        <v>115</v>
      </c>
      <c r="Q663" s="151">
        <v>-18</v>
      </c>
      <c r="R663" s="152">
        <v>-13.533834586466165</v>
      </c>
      <c r="S663" s="152"/>
    </row>
    <row r="664" spans="1:19" s="145" customFormat="1" ht="14.45" customHeight="1">
      <c r="A664" s="160"/>
      <c r="B664" s="142" t="s">
        <v>109</v>
      </c>
      <c r="C664" s="150">
        <v>60</v>
      </c>
      <c r="D664" s="151">
        <v>81</v>
      </c>
      <c r="E664" s="151">
        <v>98</v>
      </c>
      <c r="F664" s="151">
        <v>96</v>
      </c>
      <c r="G664" s="151">
        <v>77</v>
      </c>
      <c r="H664" s="151">
        <v>-19</v>
      </c>
      <c r="I664" s="152">
        <v>-19.791666666666664</v>
      </c>
      <c r="J664" s="142"/>
      <c r="K664" s="159" t="s">
        <v>109</v>
      </c>
      <c r="L664" s="150">
        <v>61</v>
      </c>
      <c r="M664" s="151">
        <v>77</v>
      </c>
      <c r="N664" s="151">
        <v>88</v>
      </c>
      <c r="O664" s="151">
        <v>94</v>
      </c>
      <c r="P664" s="151">
        <v>99</v>
      </c>
      <c r="Q664" s="151">
        <v>5</v>
      </c>
      <c r="R664" s="152">
        <v>5.3191489361702127</v>
      </c>
      <c r="S664" s="152"/>
    </row>
    <row r="665" spans="1:19" s="145" customFormat="1" ht="14.45" customHeight="1">
      <c r="A665" s="160"/>
      <c r="B665" s="142" t="s">
        <v>110</v>
      </c>
      <c r="C665" s="150">
        <v>38</v>
      </c>
      <c r="D665" s="151">
        <v>48</v>
      </c>
      <c r="E665" s="151">
        <v>64</v>
      </c>
      <c r="F665" s="151">
        <v>79</v>
      </c>
      <c r="G665" s="151">
        <v>84</v>
      </c>
      <c r="H665" s="151">
        <v>5</v>
      </c>
      <c r="I665" s="152">
        <v>6.3291139240506329</v>
      </c>
      <c r="J665" s="142"/>
      <c r="K665" s="159" t="s">
        <v>110</v>
      </c>
      <c r="L665" s="150">
        <v>28</v>
      </c>
      <c r="M665" s="151">
        <v>53</v>
      </c>
      <c r="N665" s="151">
        <v>56</v>
      </c>
      <c r="O665" s="151">
        <v>82</v>
      </c>
      <c r="P665" s="151">
        <v>91</v>
      </c>
      <c r="Q665" s="151">
        <v>9</v>
      </c>
      <c r="R665" s="152">
        <v>10.975609756097562</v>
      </c>
      <c r="S665" s="152"/>
    </row>
    <row r="666" spans="1:19" s="145" customFormat="1" ht="14.45" customHeight="1">
      <c r="A666" s="160"/>
      <c r="B666" s="423"/>
      <c r="C666" s="427"/>
      <c r="D666" s="422"/>
      <c r="E666" s="422"/>
      <c r="F666" s="422"/>
      <c r="G666" s="422"/>
      <c r="H666" s="151"/>
      <c r="I666" s="152"/>
      <c r="J666" s="160"/>
      <c r="K666" s="423"/>
      <c r="L666" s="427"/>
      <c r="M666" s="422"/>
      <c r="N666" s="422"/>
      <c r="O666" s="422"/>
      <c r="P666" s="422"/>
      <c r="Q666" s="151"/>
      <c r="R666" s="152"/>
      <c r="S666" s="160"/>
    </row>
    <row r="667" spans="1:19" s="145" customFormat="1" ht="14.45" customHeight="1">
      <c r="A667" s="160"/>
      <c r="B667" s="142"/>
      <c r="C667" s="324"/>
      <c r="D667" s="151"/>
      <c r="E667" s="151"/>
      <c r="F667" s="151"/>
      <c r="G667" s="151"/>
      <c r="H667" s="151"/>
      <c r="I667" s="152"/>
      <c r="J667" s="160"/>
      <c r="K667" s="142"/>
      <c r="L667" s="324"/>
      <c r="M667" s="151"/>
      <c r="N667" s="151"/>
      <c r="O667" s="151"/>
      <c r="P667" s="151"/>
      <c r="Q667" s="151"/>
      <c r="R667" s="152"/>
      <c r="S667" s="160"/>
    </row>
    <row r="668" spans="1:19" s="145" customFormat="1" ht="14.45" customHeight="1">
      <c r="A668" s="160"/>
      <c r="B668" s="160"/>
      <c r="C668" s="160"/>
      <c r="D668" s="160"/>
      <c r="E668" s="160"/>
      <c r="F668" s="160"/>
      <c r="G668" s="161"/>
      <c r="H668" s="160"/>
      <c r="I668" s="160"/>
      <c r="J668" s="160"/>
      <c r="K668" s="160"/>
      <c r="L668" s="160"/>
      <c r="M668" s="160"/>
      <c r="N668" s="160"/>
      <c r="O668" s="160"/>
      <c r="P668" s="161"/>
      <c r="Q668" s="160"/>
      <c r="R668" s="160"/>
      <c r="S668" s="160"/>
    </row>
    <row r="669" spans="1:19" s="139" customFormat="1" ht="14.45" customHeight="1">
      <c r="A669" s="138"/>
      <c r="B669" s="138" t="s">
        <v>642</v>
      </c>
      <c r="C669" s="138"/>
      <c r="D669" s="138"/>
      <c r="E669" s="138"/>
      <c r="F669" s="138"/>
      <c r="G669" s="138"/>
      <c r="H669" s="138"/>
      <c r="I669" s="138"/>
      <c r="J669" s="138"/>
      <c r="K669" s="138" t="s">
        <v>643</v>
      </c>
      <c r="L669" s="138"/>
      <c r="M669" s="138"/>
      <c r="N669" s="138"/>
      <c r="O669" s="138"/>
      <c r="P669" s="138"/>
      <c r="Q669" s="138"/>
      <c r="R669" s="138"/>
      <c r="S669" s="138"/>
    </row>
    <row r="670" spans="1:19" s="145" customFormat="1" ht="14.45" customHeight="1">
      <c r="A670" s="160"/>
      <c r="B670" s="491" t="s">
        <v>335</v>
      </c>
      <c r="C670" s="140"/>
      <c r="D670" s="140"/>
      <c r="E670" s="140"/>
      <c r="F670" s="140"/>
      <c r="G670" s="143"/>
      <c r="H670" s="141"/>
      <c r="I670" s="141"/>
      <c r="J670" s="142"/>
      <c r="K670" s="491" t="s">
        <v>335</v>
      </c>
      <c r="L670" s="140"/>
      <c r="M670" s="140"/>
      <c r="N670" s="140"/>
      <c r="O670" s="140"/>
      <c r="P670" s="143"/>
      <c r="Q670" s="141"/>
      <c r="R670" s="141"/>
      <c r="S670" s="144"/>
    </row>
    <row r="671" spans="1:19" s="145" customFormat="1" ht="14.45" customHeight="1">
      <c r="A671" s="160"/>
      <c r="B671" s="492"/>
      <c r="C671" s="146" t="s">
        <v>151</v>
      </c>
      <c r="D671" s="146" t="s">
        <v>86</v>
      </c>
      <c r="E671" s="146" t="s">
        <v>87</v>
      </c>
      <c r="F671" s="146" t="s">
        <v>410</v>
      </c>
      <c r="G671" s="146" t="s">
        <v>739</v>
      </c>
      <c r="H671" s="81" t="s">
        <v>509</v>
      </c>
      <c r="I671" s="147" t="s">
        <v>807</v>
      </c>
      <c r="J671" s="142"/>
      <c r="K671" s="492"/>
      <c r="L671" s="146" t="s">
        <v>151</v>
      </c>
      <c r="M671" s="146" t="s">
        <v>86</v>
      </c>
      <c r="N671" s="146" t="s">
        <v>87</v>
      </c>
      <c r="O671" s="146" t="s">
        <v>410</v>
      </c>
      <c r="P671" s="146" t="s">
        <v>739</v>
      </c>
      <c r="Q671" s="81" t="s">
        <v>509</v>
      </c>
      <c r="R671" s="147" t="s">
        <v>807</v>
      </c>
      <c r="S671" s="144"/>
    </row>
    <row r="672" spans="1:19" s="145" customFormat="1" ht="14.45" customHeight="1">
      <c r="A672" s="160"/>
      <c r="B672" s="493"/>
      <c r="C672" s="148"/>
      <c r="D672" s="148"/>
      <c r="E672" s="148"/>
      <c r="F672" s="148"/>
      <c r="G672" s="148"/>
      <c r="H672" s="149" t="s">
        <v>88</v>
      </c>
      <c r="I672" s="81" t="s">
        <v>511</v>
      </c>
      <c r="J672" s="142"/>
      <c r="K672" s="493"/>
      <c r="L672" s="148"/>
      <c r="M672" s="148"/>
      <c r="N672" s="148"/>
      <c r="O672" s="148"/>
      <c r="P672" s="148"/>
      <c r="Q672" s="149" t="s">
        <v>88</v>
      </c>
      <c r="R672" s="81" t="s">
        <v>511</v>
      </c>
      <c r="S672" s="144"/>
    </row>
    <row r="673" spans="1:19" s="180" customFormat="1" ht="14.45" customHeight="1">
      <c r="B673" s="188" t="s">
        <v>90</v>
      </c>
      <c r="C673" s="187">
        <v>828</v>
      </c>
      <c r="D673" s="183">
        <v>720</v>
      </c>
      <c r="E673" s="183">
        <v>646</v>
      </c>
      <c r="F673" s="183">
        <v>541</v>
      </c>
      <c r="G673" s="183">
        <v>425</v>
      </c>
      <c r="H673" s="182">
        <v>-116</v>
      </c>
      <c r="I673" s="184">
        <v>-21.441774491682068</v>
      </c>
      <c r="J673" s="185"/>
      <c r="K673" s="186" t="s">
        <v>90</v>
      </c>
      <c r="L673" s="187">
        <v>1234</v>
      </c>
      <c r="M673" s="183">
        <v>1092</v>
      </c>
      <c r="N673" s="183">
        <v>947</v>
      </c>
      <c r="O673" s="183">
        <v>826</v>
      </c>
      <c r="P673" s="183">
        <v>675</v>
      </c>
      <c r="Q673" s="182">
        <v>-151</v>
      </c>
      <c r="R673" s="184">
        <v>-18.280871670702179</v>
      </c>
      <c r="S673" s="184"/>
    </row>
    <row r="674" spans="1:19" s="145" customFormat="1" ht="14.45" customHeight="1">
      <c r="A674" s="160"/>
      <c r="B674" s="420" t="s">
        <v>91</v>
      </c>
      <c r="C674" s="150">
        <v>81</v>
      </c>
      <c r="D674" s="151">
        <v>59</v>
      </c>
      <c r="E674" s="151">
        <v>56</v>
      </c>
      <c r="F674" s="151">
        <v>47</v>
      </c>
      <c r="G674" s="151">
        <v>30</v>
      </c>
      <c r="H674" s="151">
        <v>-17</v>
      </c>
      <c r="I674" s="152">
        <v>-36.170212765957451</v>
      </c>
      <c r="J674" s="142"/>
      <c r="K674" s="154" t="s">
        <v>91</v>
      </c>
      <c r="L674" s="150">
        <v>231</v>
      </c>
      <c r="M674" s="151">
        <v>176</v>
      </c>
      <c r="N674" s="151">
        <v>125</v>
      </c>
      <c r="O674" s="151">
        <v>108</v>
      </c>
      <c r="P674" s="151">
        <v>65</v>
      </c>
      <c r="Q674" s="151">
        <v>-43</v>
      </c>
      <c r="R674" s="152">
        <v>-39.814814814814817</v>
      </c>
      <c r="S674" s="152"/>
    </row>
    <row r="675" spans="1:19" s="145" customFormat="1" ht="14.45" customHeight="1">
      <c r="A675" s="160"/>
      <c r="B675" s="420" t="s">
        <v>92</v>
      </c>
      <c r="C675" s="150">
        <v>530</v>
      </c>
      <c r="D675" s="151">
        <v>421</v>
      </c>
      <c r="E675" s="151">
        <v>372</v>
      </c>
      <c r="F675" s="151">
        <v>277</v>
      </c>
      <c r="G675" s="151">
        <v>210</v>
      </c>
      <c r="H675" s="151">
        <v>-67</v>
      </c>
      <c r="I675" s="152">
        <v>-24.187725631768952</v>
      </c>
      <c r="J675" s="142"/>
      <c r="K675" s="154" t="s">
        <v>92</v>
      </c>
      <c r="L675" s="150">
        <v>783</v>
      </c>
      <c r="M675" s="151">
        <v>680</v>
      </c>
      <c r="N675" s="151">
        <v>600</v>
      </c>
      <c r="O675" s="151">
        <v>474</v>
      </c>
      <c r="P675" s="151">
        <v>345</v>
      </c>
      <c r="Q675" s="151">
        <v>-129</v>
      </c>
      <c r="R675" s="152">
        <v>-27.215189873417721</v>
      </c>
      <c r="S675" s="152"/>
    </row>
    <row r="676" spans="1:19" s="145" customFormat="1" ht="14.45" customHeight="1">
      <c r="A676" s="160"/>
      <c r="B676" s="420" t="s">
        <v>93</v>
      </c>
      <c r="C676" s="150">
        <v>217</v>
      </c>
      <c r="D676" s="151">
        <v>240</v>
      </c>
      <c r="E676" s="151">
        <v>218</v>
      </c>
      <c r="F676" s="151">
        <v>215</v>
      </c>
      <c r="G676" s="151">
        <v>184</v>
      </c>
      <c r="H676" s="151">
        <v>-31</v>
      </c>
      <c r="I676" s="152">
        <v>-14.418604651162791</v>
      </c>
      <c r="J676" s="142"/>
      <c r="K676" s="154" t="s">
        <v>93</v>
      </c>
      <c r="L676" s="150">
        <v>220</v>
      </c>
      <c r="M676" s="151">
        <v>236</v>
      </c>
      <c r="N676" s="151">
        <v>222</v>
      </c>
      <c r="O676" s="151">
        <v>243</v>
      </c>
      <c r="P676" s="151">
        <v>262</v>
      </c>
      <c r="Q676" s="151">
        <v>19</v>
      </c>
      <c r="R676" s="152">
        <v>7.8189300411522638</v>
      </c>
      <c r="S676" s="152"/>
    </row>
    <row r="677" spans="1:19" s="145" customFormat="1" ht="14.45" customHeight="1">
      <c r="A677" s="160"/>
      <c r="B677" s="142"/>
      <c r="C677" s="150"/>
      <c r="D677" s="157"/>
      <c r="E677" s="157"/>
      <c r="F677" s="157"/>
      <c r="G677" s="157"/>
      <c r="H677" s="157"/>
      <c r="I677" s="158"/>
      <c r="J677" s="142"/>
      <c r="K677" s="159"/>
      <c r="L677" s="150"/>
      <c r="M677" s="157"/>
      <c r="N677" s="157"/>
      <c r="O677" s="157"/>
      <c r="P677" s="157"/>
      <c r="Q677" s="157"/>
      <c r="R677" s="158"/>
      <c r="S677" s="158"/>
    </row>
    <row r="678" spans="1:19" s="145" customFormat="1" ht="14.45" customHeight="1">
      <c r="A678" s="160"/>
      <c r="B678" s="142" t="s">
        <v>94</v>
      </c>
      <c r="C678" s="150">
        <v>18</v>
      </c>
      <c r="D678" s="151">
        <v>15</v>
      </c>
      <c r="E678" s="151">
        <v>16</v>
      </c>
      <c r="F678" s="151">
        <v>15</v>
      </c>
      <c r="G678" s="151">
        <v>2</v>
      </c>
      <c r="H678" s="151">
        <v>-13</v>
      </c>
      <c r="I678" s="152">
        <v>-86.666666666666671</v>
      </c>
      <c r="J678" s="142"/>
      <c r="K678" s="159" t="s">
        <v>94</v>
      </c>
      <c r="L678" s="150">
        <v>64</v>
      </c>
      <c r="M678" s="151">
        <v>48</v>
      </c>
      <c r="N678" s="151">
        <v>45</v>
      </c>
      <c r="O678" s="151">
        <v>26</v>
      </c>
      <c r="P678" s="151">
        <v>15</v>
      </c>
      <c r="Q678" s="151">
        <v>-11</v>
      </c>
      <c r="R678" s="152">
        <v>-42.307692307692307</v>
      </c>
      <c r="S678" s="152"/>
    </row>
    <row r="679" spans="1:19" s="145" customFormat="1" ht="14.45" customHeight="1">
      <c r="A679" s="160"/>
      <c r="B679" s="142" t="s">
        <v>95</v>
      </c>
      <c r="C679" s="150">
        <v>26</v>
      </c>
      <c r="D679" s="151">
        <v>18</v>
      </c>
      <c r="E679" s="151">
        <v>13</v>
      </c>
      <c r="F679" s="151">
        <v>14</v>
      </c>
      <c r="G679" s="151">
        <v>15</v>
      </c>
      <c r="H679" s="151">
        <v>1</v>
      </c>
      <c r="I679" s="152">
        <v>7.1428571428571423</v>
      </c>
      <c r="J679" s="142"/>
      <c r="K679" s="159" t="s">
        <v>95</v>
      </c>
      <c r="L679" s="150">
        <v>84</v>
      </c>
      <c r="M679" s="151">
        <v>59</v>
      </c>
      <c r="N679" s="151">
        <v>33</v>
      </c>
      <c r="O679" s="151">
        <v>43</v>
      </c>
      <c r="P679" s="151">
        <v>17</v>
      </c>
      <c r="Q679" s="151">
        <v>-26</v>
      </c>
      <c r="R679" s="152">
        <v>-60.465116279069761</v>
      </c>
      <c r="S679" s="152"/>
    </row>
    <row r="680" spans="1:19" s="145" customFormat="1" ht="14.45" customHeight="1">
      <c r="A680" s="160"/>
      <c r="B680" s="142" t="s">
        <v>96</v>
      </c>
      <c r="C680" s="150">
        <v>37</v>
      </c>
      <c r="D680" s="151">
        <v>26</v>
      </c>
      <c r="E680" s="151">
        <v>27</v>
      </c>
      <c r="F680" s="151">
        <v>18</v>
      </c>
      <c r="G680" s="151">
        <v>13</v>
      </c>
      <c r="H680" s="151">
        <v>-5</v>
      </c>
      <c r="I680" s="152">
        <v>-27.777777777777779</v>
      </c>
      <c r="J680" s="142"/>
      <c r="K680" s="159" t="s">
        <v>96</v>
      </c>
      <c r="L680" s="150">
        <v>83</v>
      </c>
      <c r="M680" s="151">
        <v>69</v>
      </c>
      <c r="N680" s="151">
        <v>47</v>
      </c>
      <c r="O680" s="151">
        <v>39</v>
      </c>
      <c r="P680" s="151">
        <v>33</v>
      </c>
      <c r="Q680" s="151">
        <v>-6</v>
      </c>
      <c r="R680" s="152">
        <v>-15.384615384615385</v>
      </c>
      <c r="S680" s="152"/>
    </row>
    <row r="681" spans="1:19" s="145" customFormat="1" ht="14.45" customHeight="1">
      <c r="A681" s="160"/>
      <c r="B681" s="142" t="s">
        <v>97</v>
      </c>
      <c r="C681" s="150">
        <v>40</v>
      </c>
      <c r="D681" s="151">
        <v>28</v>
      </c>
      <c r="E681" s="151">
        <v>28</v>
      </c>
      <c r="F681" s="151">
        <v>21</v>
      </c>
      <c r="G681" s="151">
        <v>13</v>
      </c>
      <c r="H681" s="151">
        <v>-8</v>
      </c>
      <c r="I681" s="152">
        <v>-38.095238095238095</v>
      </c>
      <c r="J681" s="142"/>
      <c r="K681" s="159" t="s">
        <v>97</v>
      </c>
      <c r="L681" s="150">
        <v>107</v>
      </c>
      <c r="M681" s="151">
        <v>70</v>
      </c>
      <c r="N681" s="151">
        <v>54</v>
      </c>
      <c r="O681" s="151">
        <v>47</v>
      </c>
      <c r="P681" s="151">
        <v>25</v>
      </c>
      <c r="Q681" s="151">
        <v>-22</v>
      </c>
      <c r="R681" s="152">
        <v>-46.808510638297875</v>
      </c>
      <c r="S681" s="152"/>
    </row>
    <row r="682" spans="1:19" s="145" customFormat="1" ht="14.45" customHeight="1">
      <c r="A682" s="160"/>
      <c r="B682" s="142" t="s">
        <v>98</v>
      </c>
      <c r="C682" s="150">
        <v>43</v>
      </c>
      <c r="D682" s="151">
        <v>27</v>
      </c>
      <c r="E682" s="151">
        <v>20</v>
      </c>
      <c r="F682" s="151">
        <v>19</v>
      </c>
      <c r="G682" s="151">
        <v>8</v>
      </c>
      <c r="H682" s="151">
        <v>-11</v>
      </c>
      <c r="I682" s="152">
        <v>-57.894736842105267</v>
      </c>
      <c r="J682" s="142"/>
      <c r="K682" s="159" t="s">
        <v>98</v>
      </c>
      <c r="L682" s="150">
        <v>70</v>
      </c>
      <c r="M682" s="151">
        <v>81</v>
      </c>
      <c r="N682" s="151">
        <v>45</v>
      </c>
      <c r="O682" s="151">
        <v>24</v>
      </c>
      <c r="P682" s="151">
        <v>20</v>
      </c>
      <c r="Q682" s="151">
        <v>-4</v>
      </c>
      <c r="R682" s="152">
        <v>-16.666666666666664</v>
      </c>
      <c r="S682" s="152"/>
    </row>
    <row r="683" spans="1:19" s="145" customFormat="1" ht="14.45" customHeight="1">
      <c r="A683" s="160"/>
      <c r="B683" s="142" t="s">
        <v>99</v>
      </c>
      <c r="C683" s="150">
        <v>42</v>
      </c>
      <c r="D683" s="151">
        <v>23</v>
      </c>
      <c r="E683" s="151">
        <v>28</v>
      </c>
      <c r="F683" s="151">
        <v>10</v>
      </c>
      <c r="G683" s="151">
        <v>11</v>
      </c>
      <c r="H683" s="151">
        <v>1</v>
      </c>
      <c r="I683" s="152">
        <v>10</v>
      </c>
      <c r="J683" s="142"/>
      <c r="K683" s="159" t="s">
        <v>99</v>
      </c>
      <c r="L683" s="150">
        <v>62</v>
      </c>
      <c r="M683" s="151">
        <v>62</v>
      </c>
      <c r="N683" s="151">
        <v>56</v>
      </c>
      <c r="O683" s="151">
        <v>45</v>
      </c>
      <c r="P683" s="151">
        <v>21</v>
      </c>
      <c r="Q683" s="151">
        <v>-24</v>
      </c>
      <c r="R683" s="152">
        <v>-53.333333333333336</v>
      </c>
      <c r="S683" s="152"/>
    </row>
    <row r="684" spans="1:19" s="145" customFormat="1" ht="14.45" customHeight="1">
      <c r="A684" s="160"/>
      <c r="B684" s="142" t="s">
        <v>100</v>
      </c>
      <c r="C684" s="150">
        <v>45</v>
      </c>
      <c r="D684" s="151">
        <v>36</v>
      </c>
      <c r="E684" s="151">
        <v>21</v>
      </c>
      <c r="F684" s="151">
        <v>20</v>
      </c>
      <c r="G684" s="151">
        <v>14</v>
      </c>
      <c r="H684" s="151">
        <v>-6</v>
      </c>
      <c r="I684" s="152">
        <v>-30</v>
      </c>
      <c r="J684" s="142"/>
      <c r="K684" s="159" t="s">
        <v>100</v>
      </c>
      <c r="L684" s="150">
        <v>74</v>
      </c>
      <c r="M684" s="151">
        <v>45</v>
      </c>
      <c r="N684" s="151">
        <v>61</v>
      </c>
      <c r="O684" s="151">
        <v>42</v>
      </c>
      <c r="P684" s="151">
        <v>36</v>
      </c>
      <c r="Q684" s="151">
        <v>-6</v>
      </c>
      <c r="R684" s="152">
        <v>-14.285714285714285</v>
      </c>
      <c r="S684" s="152"/>
    </row>
    <row r="685" spans="1:19" s="145" customFormat="1" ht="14.45" customHeight="1">
      <c r="A685" s="160"/>
      <c r="B685" s="142" t="s">
        <v>118</v>
      </c>
      <c r="C685" s="150">
        <v>42</v>
      </c>
      <c r="D685" s="151">
        <v>45</v>
      </c>
      <c r="E685" s="151">
        <v>28</v>
      </c>
      <c r="F685" s="151">
        <v>20</v>
      </c>
      <c r="G685" s="151">
        <v>24</v>
      </c>
      <c r="H685" s="151">
        <v>4</v>
      </c>
      <c r="I685" s="152">
        <v>20</v>
      </c>
      <c r="J685" s="142"/>
      <c r="K685" s="159" t="s">
        <v>118</v>
      </c>
      <c r="L685" s="150">
        <v>59</v>
      </c>
      <c r="M685" s="151">
        <v>50</v>
      </c>
      <c r="N685" s="151">
        <v>41</v>
      </c>
      <c r="O685" s="151">
        <v>43</v>
      </c>
      <c r="P685" s="151">
        <v>30</v>
      </c>
      <c r="Q685" s="151">
        <v>-13</v>
      </c>
      <c r="R685" s="152">
        <v>-30.232558139534881</v>
      </c>
      <c r="S685" s="152"/>
    </row>
    <row r="686" spans="1:19" s="145" customFormat="1" ht="14.45" customHeight="1">
      <c r="A686" s="160"/>
      <c r="B686" s="142" t="s">
        <v>101</v>
      </c>
      <c r="C686" s="150">
        <v>36</v>
      </c>
      <c r="D686" s="151">
        <v>40</v>
      </c>
      <c r="E686" s="151">
        <v>47</v>
      </c>
      <c r="F686" s="151">
        <v>31</v>
      </c>
      <c r="G686" s="151">
        <v>19</v>
      </c>
      <c r="H686" s="151">
        <v>-12</v>
      </c>
      <c r="I686" s="152">
        <v>-38.70967741935484</v>
      </c>
      <c r="J686" s="142"/>
      <c r="K686" s="159" t="s">
        <v>101</v>
      </c>
      <c r="L686" s="150">
        <v>85</v>
      </c>
      <c r="M686" s="151">
        <v>52</v>
      </c>
      <c r="N686" s="151">
        <v>41</v>
      </c>
      <c r="O686" s="151">
        <v>35</v>
      </c>
      <c r="P686" s="151">
        <v>34</v>
      </c>
      <c r="Q686" s="151">
        <v>-1</v>
      </c>
      <c r="R686" s="152">
        <v>-2.8571428571428572</v>
      </c>
      <c r="S686" s="152"/>
    </row>
    <row r="687" spans="1:19" s="145" customFormat="1" ht="14.45" customHeight="1">
      <c r="A687" s="160"/>
      <c r="B687" s="142" t="s">
        <v>102</v>
      </c>
      <c r="C687" s="150">
        <v>54</v>
      </c>
      <c r="D687" s="151">
        <v>37</v>
      </c>
      <c r="E687" s="151">
        <v>39</v>
      </c>
      <c r="F687" s="151">
        <v>44</v>
      </c>
      <c r="G687" s="151">
        <v>24</v>
      </c>
      <c r="H687" s="151">
        <v>-20</v>
      </c>
      <c r="I687" s="152">
        <v>-45.454545454545453</v>
      </c>
      <c r="J687" s="142"/>
      <c r="K687" s="159" t="s">
        <v>102</v>
      </c>
      <c r="L687" s="150">
        <v>99</v>
      </c>
      <c r="M687" s="151">
        <v>78</v>
      </c>
      <c r="N687" s="151">
        <v>52</v>
      </c>
      <c r="O687" s="151">
        <v>38</v>
      </c>
      <c r="P687" s="151">
        <v>35</v>
      </c>
      <c r="Q687" s="151">
        <v>-3</v>
      </c>
      <c r="R687" s="152">
        <v>-7.8947368421052628</v>
      </c>
      <c r="S687" s="152"/>
    </row>
    <row r="688" spans="1:19" s="145" customFormat="1" ht="14.45" customHeight="1">
      <c r="A688" s="160"/>
      <c r="B688" s="142" t="s">
        <v>103</v>
      </c>
      <c r="C688" s="150">
        <v>82</v>
      </c>
      <c r="D688" s="151">
        <v>54</v>
      </c>
      <c r="E688" s="151">
        <v>35</v>
      </c>
      <c r="F688" s="151">
        <v>34</v>
      </c>
      <c r="G688" s="151">
        <v>39</v>
      </c>
      <c r="H688" s="151">
        <v>5</v>
      </c>
      <c r="I688" s="152">
        <v>14.705882352941178</v>
      </c>
      <c r="J688" s="142"/>
      <c r="K688" s="159" t="s">
        <v>103</v>
      </c>
      <c r="L688" s="150">
        <v>87</v>
      </c>
      <c r="M688" s="151">
        <v>89</v>
      </c>
      <c r="N688" s="151">
        <v>64</v>
      </c>
      <c r="O688" s="151">
        <v>49</v>
      </c>
      <c r="P688" s="151">
        <v>40</v>
      </c>
      <c r="Q688" s="151">
        <v>-9</v>
      </c>
      <c r="R688" s="152">
        <v>-18.367346938775512</v>
      </c>
      <c r="S688" s="152"/>
    </row>
    <row r="689" spans="1:19" s="145" customFormat="1" ht="14.45" customHeight="1">
      <c r="A689" s="160"/>
      <c r="B689" s="142" t="s">
        <v>104</v>
      </c>
      <c r="C689" s="150">
        <v>60</v>
      </c>
      <c r="D689" s="151">
        <v>77</v>
      </c>
      <c r="E689" s="151">
        <v>56</v>
      </c>
      <c r="F689" s="151">
        <v>29</v>
      </c>
      <c r="G689" s="151">
        <v>31</v>
      </c>
      <c r="H689" s="151">
        <v>2</v>
      </c>
      <c r="I689" s="152">
        <v>6.8965517241379306</v>
      </c>
      <c r="J689" s="142"/>
      <c r="K689" s="159" t="s">
        <v>104</v>
      </c>
      <c r="L689" s="150">
        <v>73</v>
      </c>
      <c r="M689" s="151">
        <v>90</v>
      </c>
      <c r="N689" s="151">
        <v>94</v>
      </c>
      <c r="O689" s="151">
        <v>62</v>
      </c>
      <c r="P689" s="151">
        <v>50</v>
      </c>
      <c r="Q689" s="151">
        <v>-12</v>
      </c>
      <c r="R689" s="152">
        <v>-19.35483870967742</v>
      </c>
      <c r="S689" s="152"/>
    </row>
    <row r="690" spans="1:19" s="145" customFormat="1" ht="14.45" customHeight="1">
      <c r="A690" s="160"/>
      <c r="B690" s="142" t="s">
        <v>105</v>
      </c>
      <c r="C690" s="150">
        <v>86</v>
      </c>
      <c r="D690" s="151">
        <v>54</v>
      </c>
      <c r="E690" s="151">
        <v>70</v>
      </c>
      <c r="F690" s="151">
        <v>49</v>
      </c>
      <c r="G690" s="151">
        <v>27</v>
      </c>
      <c r="H690" s="151">
        <v>-22</v>
      </c>
      <c r="I690" s="152">
        <v>-44.897959183673471</v>
      </c>
      <c r="J690" s="142"/>
      <c r="K690" s="159" t="s">
        <v>105</v>
      </c>
      <c r="L690" s="150">
        <v>67</v>
      </c>
      <c r="M690" s="151">
        <v>63</v>
      </c>
      <c r="N690" s="151">
        <v>92</v>
      </c>
      <c r="O690" s="151">
        <v>89</v>
      </c>
      <c r="P690" s="151">
        <v>54</v>
      </c>
      <c r="Q690" s="151">
        <v>-35</v>
      </c>
      <c r="R690" s="152">
        <v>-39.325842696629216</v>
      </c>
      <c r="S690" s="152"/>
    </row>
    <row r="691" spans="1:19" s="145" customFormat="1" ht="14.45" customHeight="1">
      <c r="A691" s="160"/>
      <c r="B691" s="142" t="s">
        <v>106</v>
      </c>
      <c r="C691" s="150">
        <v>86</v>
      </c>
      <c r="D691" s="151">
        <v>73</v>
      </c>
      <c r="E691" s="151">
        <v>51</v>
      </c>
      <c r="F691" s="151">
        <v>56</v>
      </c>
      <c r="G691" s="151">
        <v>45</v>
      </c>
      <c r="H691" s="151">
        <v>-11</v>
      </c>
      <c r="I691" s="152">
        <v>-19.642857142857142</v>
      </c>
      <c r="J691" s="142"/>
      <c r="K691" s="159" t="s">
        <v>106</v>
      </c>
      <c r="L691" s="150">
        <v>78</v>
      </c>
      <c r="M691" s="151">
        <v>64</v>
      </c>
      <c r="N691" s="151">
        <v>65</v>
      </c>
      <c r="O691" s="151">
        <v>90</v>
      </c>
      <c r="P691" s="151">
        <v>80</v>
      </c>
      <c r="Q691" s="151">
        <v>-10</v>
      </c>
      <c r="R691" s="152">
        <v>-11.111111111111111</v>
      </c>
      <c r="S691" s="152"/>
    </row>
    <row r="692" spans="1:19" s="145" customFormat="1" ht="14.45" customHeight="1">
      <c r="A692" s="160"/>
      <c r="B692" s="142" t="s">
        <v>107</v>
      </c>
      <c r="C692" s="150">
        <v>75</v>
      </c>
      <c r="D692" s="151">
        <v>76</v>
      </c>
      <c r="E692" s="151">
        <v>60</v>
      </c>
      <c r="F692" s="151">
        <v>46</v>
      </c>
      <c r="G692" s="151">
        <v>47</v>
      </c>
      <c r="H692" s="151">
        <v>1</v>
      </c>
      <c r="I692" s="152">
        <v>2.1739130434782608</v>
      </c>
      <c r="J692" s="142"/>
      <c r="K692" s="159" t="s">
        <v>107</v>
      </c>
      <c r="L692" s="150">
        <v>61</v>
      </c>
      <c r="M692" s="151">
        <v>67</v>
      </c>
      <c r="N692" s="151">
        <v>59</v>
      </c>
      <c r="O692" s="151">
        <v>55</v>
      </c>
      <c r="P692" s="151">
        <v>81</v>
      </c>
      <c r="Q692" s="151">
        <v>26</v>
      </c>
      <c r="R692" s="152">
        <v>47.272727272727273</v>
      </c>
      <c r="S692" s="152"/>
    </row>
    <row r="693" spans="1:19" s="145" customFormat="1" ht="14.45" customHeight="1">
      <c r="A693" s="160"/>
      <c r="B693" s="142" t="s">
        <v>108</v>
      </c>
      <c r="C693" s="150">
        <v>24</v>
      </c>
      <c r="D693" s="151">
        <v>59</v>
      </c>
      <c r="E693" s="151">
        <v>55</v>
      </c>
      <c r="F693" s="151">
        <v>45</v>
      </c>
      <c r="G693" s="151">
        <v>29</v>
      </c>
      <c r="H693" s="151">
        <v>-16</v>
      </c>
      <c r="I693" s="152">
        <v>-35.555555555555557</v>
      </c>
      <c r="J693" s="142"/>
      <c r="K693" s="159" t="s">
        <v>108</v>
      </c>
      <c r="L693" s="150">
        <v>50</v>
      </c>
      <c r="M693" s="151">
        <v>53</v>
      </c>
      <c r="N693" s="151">
        <v>50</v>
      </c>
      <c r="O693" s="151">
        <v>46</v>
      </c>
      <c r="P693" s="151">
        <v>47</v>
      </c>
      <c r="Q693" s="151">
        <v>1</v>
      </c>
      <c r="R693" s="152">
        <v>2.1739130434782608</v>
      </c>
      <c r="S693" s="152"/>
    </row>
    <row r="694" spans="1:19" s="145" customFormat="1" ht="14.45" customHeight="1">
      <c r="A694" s="160"/>
      <c r="B694" s="142" t="s">
        <v>109</v>
      </c>
      <c r="C694" s="150">
        <v>17</v>
      </c>
      <c r="D694" s="151">
        <v>17</v>
      </c>
      <c r="E694" s="151">
        <v>38</v>
      </c>
      <c r="F694" s="151">
        <v>40</v>
      </c>
      <c r="G694" s="151">
        <v>28</v>
      </c>
      <c r="H694" s="151">
        <v>-12</v>
      </c>
      <c r="I694" s="152">
        <v>-30</v>
      </c>
      <c r="J694" s="142"/>
      <c r="K694" s="159" t="s">
        <v>109</v>
      </c>
      <c r="L694" s="150">
        <v>21</v>
      </c>
      <c r="M694" s="151">
        <v>36</v>
      </c>
      <c r="N694" s="151">
        <v>32</v>
      </c>
      <c r="O694" s="151">
        <v>29</v>
      </c>
      <c r="P694" s="151">
        <v>30</v>
      </c>
      <c r="Q694" s="151">
        <v>1</v>
      </c>
      <c r="R694" s="152">
        <v>3.4482758620689653</v>
      </c>
      <c r="S694" s="152"/>
    </row>
    <row r="695" spans="1:19" s="145" customFormat="1" ht="14.45" customHeight="1">
      <c r="A695" s="160"/>
      <c r="B695" s="142" t="s">
        <v>110</v>
      </c>
      <c r="C695" s="150">
        <v>15</v>
      </c>
      <c r="D695" s="151">
        <v>15</v>
      </c>
      <c r="E695" s="151">
        <v>14</v>
      </c>
      <c r="F695" s="151">
        <v>28</v>
      </c>
      <c r="G695" s="151">
        <v>35</v>
      </c>
      <c r="H695" s="151">
        <v>7</v>
      </c>
      <c r="I695" s="152">
        <v>25</v>
      </c>
      <c r="J695" s="142"/>
      <c r="K695" s="159" t="s">
        <v>110</v>
      </c>
      <c r="L695" s="150">
        <v>10</v>
      </c>
      <c r="M695" s="151">
        <v>16</v>
      </c>
      <c r="N695" s="151">
        <v>16</v>
      </c>
      <c r="O695" s="151">
        <v>23</v>
      </c>
      <c r="P695" s="151">
        <v>24</v>
      </c>
      <c r="Q695" s="151">
        <v>1</v>
      </c>
      <c r="R695" s="152">
        <v>4.3478260869565215</v>
      </c>
      <c r="S695" s="152"/>
    </row>
    <row r="696" spans="1:19" s="145" customFormat="1" ht="14.45" customHeight="1">
      <c r="A696" s="160"/>
      <c r="B696" s="423"/>
      <c r="C696" s="427"/>
      <c r="D696" s="422"/>
      <c r="E696" s="422"/>
      <c r="F696" s="422"/>
      <c r="G696" s="422"/>
      <c r="H696" s="151"/>
      <c r="I696" s="152"/>
      <c r="J696" s="160"/>
      <c r="K696" s="423"/>
      <c r="L696" s="427"/>
      <c r="M696" s="422"/>
      <c r="N696" s="422"/>
      <c r="O696" s="422"/>
      <c r="P696" s="422"/>
      <c r="Q696" s="151"/>
      <c r="R696" s="152"/>
      <c r="S696" s="160"/>
    </row>
    <row r="697" spans="1:19" s="145" customFormat="1" ht="14.45" customHeight="1">
      <c r="A697" s="160"/>
      <c r="B697" s="142"/>
      <c r="C697" s="324"/>
      <c r="D697" s="151"/>
      <c r="E697" s="151"/>
      <c r="F697" s="151"/>
      <c r="G697" s="151"/>
      <c r="H697" s="151"/>
      <c r="I697" s="152"/>
      <c r="J697" s="160"/>
      <c r="K697" s="142"/>
      <c r="L697" s="324"/>
      <c r="M697" s="151"/>
      <c r="N697" s="151"/>
      <c r="O697" s="151"/>
      <c r="P697" s="151"/>
      <c r="Q697" s="151"/>
      <c r="R697" s="152"/>
      <c r="S697" s="160"/>
    </row>
    <row r="698" spans="1:19" s="139" customFormat="1" ht="14.45" customHeight="1">
      <c r="A698" s="160"/>
      <c r="B698" s="160"/>
      <c r="C698" s="160"/>
      <c r="D698" s="160"/>
      <c r="E698" s="160"/>
      <c r="F698" s="160"/>
      <c r="G698" s="161"/>
      <c r="H698" s="160"/>
      <c r="I698" s="160"/>
      <c r="J698" s="160"/>
      <c r="K698" s="160"/>
      <c r="L698" s="160"/>
      <c r="M698" s="160"/>
      <c r="N698" s="160"/>
      <c r="O698" s="160"/>
      <c r="P698" s="161"/>
      <c r="Q698" s="160"/>
      <c r="R698" s="160"/>
      <c r="S698" s="160"/>
    </row>
    <row r="699" spans="1:19" s="145" customFormat="1" ht="14.45" customHeight="1">
      <c r="A699" s="138"/>
      <c r="B699" s="138" t="s">
        <v>644</v>
      </c>
      <c r="C699" s="138"/>
      <c r="D699" s="138"/>
      <c r="E699" s="138"/>
      <c r="F699" s="138"/>
      <c r="G699" s="138"/>
      <c r="H699" s="138"/>
      <c r="I699" s="138"/>
      <c r="J699" s="138"/>
      <c r="K699" s="138" t="s">
        <v>645</v>
      </c>
      <c r="L699" s="138"/>
      <c r="M699" s="138"/>
      <c r="N699" s="138"/>
      <c r="O699" s="138"/>
      <c r="P699" s="138"/>
      <c r="Q699" s="138"/>
      <c r="R699" s="138"/>
      <c r="S699" s="138"/>
    </row>
    <row r="700" spans="1:19" s="145" customFormat="1" ht="14.45" customHeight="1">
      <c r="A700" s="160"/>
      <c r="B700" s="491" t="s">
        <v>335</v>
      </c>
      <c r="C700" s="140"/>
      <c r="D700" s="140"/>
      <c r="E700" s="140"/>
      <c r="F700" s="140"/>
      <c r="G700" s="143"/>
      <c r="H700" s="141"/>
      <c r="I700" s="141"/>
      <c r="J700" s="142"/>
      <c r="K700" s="491" t="s">
        <v>335</v>
      </c>
      <c r="L700" s="140"/>
      <c r="M700" s="140"/>
      <c r="N700" s="140"/>
      <c r="O700" s="140"/>
      <c r="P700" s="143"/>
      <c r="Q700" s="141"/>
      <c r="R700" s="141"/>
      <c r="S700" s="144"/>
    </row>
    <row r="701" spans="1:19" s="145" customFormat="1" ht="14.45" customHeight="1">
      <c r="A701" s="160"/>
      <c r="B701" s="492"/>
      <c r="C701" s="146" t="s">
        <v>151</v>
      </c>
      <c r="D701" s="146" t="s">
        <v>86</v>
      </c>
      <c r="E701" s="146" t="s">
        <v>87</v>
      </c>
      <c r="F701" s="146" t="s">
        <v>410</v>
      </c>
      <c r="G701" s="146" t="s">
        <v>739</v>
      </c>
      <c r="H701" s="81" t="s">
        <v>509</v>
      </c>
      <c r="I701" s="147" t="s">
        <v>807</v>
      </c>
      <c r="J701" s="142"/>
      <c r="K701" s="492"/>
      <c r="L701" s="146" t="s">
        <v>151</v>
      </c>
      <c r="M701" s="146" t="s">
        <v>86</v>
      </c>
      <c r="N701" s="146" t="s">
        <v>87</v>
      </c>
      <c r="O701" s="146" t="s">
        <v>410</v>
      </c>
      <c r="P701" s="146" t="s">
        <v>739</v>
      </c>
      <c r="Q701" s="81" t="s">
        <v>509</v>
      </c>
      <c r="R701" s="147" t="s">
        <v>807</v>
      </c>
      <c r="S701" s="144"/>
    </row>
    <row r="702" spans="1:19" s="153" customFormat="1" ht="14.45" customHeight="1">
      <c r="A702" s="160"/>
      <c r="B702" s="493"/>
      <c r="C702" s="148"/>
      <c r="D702" s="148"/>
      <c r="E702" s="148"/>
      <c r="F702" s="148"/>
      <c r="G702" s="148"/>
      <c r="H702" s="149" t="s">
        <v>88</v>
      </c>
      <c r="I702" s="81" t="s">
        <v>511</v>
      </c>
      <c r="J702" s="142"/>
      <c r="K702" s="493"/>
      <c r="L702" s="148"/>
      <c r="M702" s="148"/>
      <c r="N702" s="148"/>
      <c r="O702" s="148"/>
      <c r="P702" s="148"/>
      <c r="Q702" s="149" t="s">
        <v>88</v>
      </c>
      <c r="R702" s="81" t="s">
        <v>511</v>
      </c>
      <c r="S702" s="144"/>
    </row>
    <row r="703" spans="1:19" s="180" customFormat="1" ht="14.45" customHeight="1">
      <c r="B703" s="188" t="s">
        <v>90</v>
      </c>
      <c r="C703" s="187">
        <v>1002</v>
      </c>
      <c r="D703" s="183">
        <v>877</v>
      </c>
      <c r="E703" s="183">
        <v>761</v>
      </c>
      <c r="F703" s="183">
        <v>638</v>
      </c>
      <c r="G703" s="183">
        <v>516</v>
      </c>
      <c r="H703" s="182">
        <v>-122</v>
      </c>
      <c r="I703" s="184">
        <v>-19.122257053291534</v>
      </c>
      <c r="J703" s="185"/>
      <c r="K703" s="186" t="s">
        <v>90</v>
      </c>
      <c r="L703" s="187">
        <v>1467</v>
      </c>
      <c r="M703" s="183">
        <v>1388</v>
      </c>
      <c r="N703" s="183">
        <v>1223</v>
      </c>
      <c r="O703" s="183">
        <v>1094</v>
      </c>
      <c r="P703" s="183">
        <v>903</v>
      </c>
      <c r="Q703" s="182">
        <v>-191</v>
      </c>
      <c r="R703" s="184">
        <v>-17.45886654478976</v>
      </c>
      <c r="S703" s="184"/>
    </row>
    <row r="704" spans="1:19" s="145" customFormat="1" ht="14.45" customHeight="1">
      <c r="A704" s="160"/>
      <c r="B704" s="420" t="s">
        <v>91</v>
      </c>
      <c r="C704" s="150">
        <v>70</v>
      </c>
      <c r="D704" s="151">
        <v>48</v>
      </c>
      <c r="E704" s="151">
        <v>45</v>
      </c>
      <c r="F704" s="151">
        <v>39</v>
      </c>
      <c r="G704" s="151">
        <v>37</v>
      </c>
      <c r="H704" s="151">
        <v>-2</v>
      </c>
      <c r="I704" s="152">
        <v>-5.1282051282051277</v>
      </c>
      <c r="J704" s="142"/>
      <c r="K704" s="154" t="s">
        <v>91</v>
      </c>
      <c r="L704" s="150">
        <v>234</v>
      </c>
      <c r="M704" s="151">
        <v>175</v>
      </c>
      <c r="N704" s="151">
        <v>136</v>
      </c>
      <c r="O704" s="151">
        <v>114</v>
      </c>
      <c r="P704" s="151">
        <v>65</v>
      </c>
      <c r="Q704" s="151">
        <v>-49</v>
      </c>
      <c r="R704" s="152">
        <v>-42.982456140350877</v>
      </c>
      <c r="S704" s="152"/>
    </row>
    <row r="705" spans="1:19" s="145" customFormat="1" ht="14.45" customHeight="1">
      <c r="A705" s="160"/>
      <c r="B705" s="420" t="s">
        <v>92</v>
      </c>
      <c r="C705" s="150">
        <v>609</v>
      </c>
      <c r="D705" s="151">
        <v>476</v>
      </c>
      <c r="E705" s="151">
        <v>388</v>
      </c>
      <c r="F705" s="151">
        <v>275</v>
      </c>
      <c r="G705" s="151">
        <v>211</v>
      </c>
      <c r="H705" s="151">
        <v>-64</v>
      </c>
      <c r="I705" s="152">
        <v>-23.272727272727273</v>
      </c>
      <c r="J705" s="142"/>
      <c r="K705" s="154" t="s">
        <v>92</v>
      </c>
      <c r="L705" s="150">
        <v>939</v>
      </c>
      <c r="M705" s="151">
        <v>869</v>
      </c>
      <c r="N705" s="151">
        <v>736</v>
      </c>
      <c r="O705" s="151">
        <v>583</v>
      </c>
      <c r="P705" s="151">
        <v>439</v>
      </c>
      <c r="Q705" s="151">
        <v>-144</v>
      </c>
      <c r="R705" s="152">
        <v>-24.69982847341338</v>
      </c>
      <c r="S705" s="152"/>
    </row>
    <row r="706" spans="1:19" s="145" customFormat="1" ht="14.45" customHeight="1">
      <c r="A706" s="160"/>
      <c r="B706" s="420" t="s">
        <v>93</v>
      </c>
      <c r="C706" s="150">
        <v>323</v>
      </c>
      <c r="D706" s="151">
        <v>353</v>
      </c>
      <c r="E706" s="151">
        <v>328</v>
      </c>
      <c r="F706" s="151">
        <v>324</v>
      </c>
      <c r="G706" s="151">
        <v>268</v>
      </c>
      <c r="H706" s="151">
        <v>-56</v>
      </c>
      <c r="I706" s="152">
        <v>-17.283950617283949</v>
      </c>
      <c r="J706" s="142"/>
      <c r="K706" s="154" t="s">
        <v>93</v>
      </c>
      <c r="L706" s="150">
        <v>294</v>
      </c>
      <c r="M706" s="151">
        <v>344</v>
      </c>
      <c r="N706" s="151">
        <v>351</v>
      </c>
      <c r="O706" s="151">
        <v>397</v>
      </c>
      <c r="P706" s="151">
        <v>398</v>
      </c>
      <c r="Q706" s="151">
        <v>1</v>
      </c>
      <c r="R706" s="152">
        <v>0.25188916876574308</v>
      </c>
      <c r="S706" s="152"/>
    </row>
    <row r="707" spans="1:19" s="145" customFormat="1" ht="14.45" customHeight="1">
      <c r="A707" s="160"/>
      <c r="B707" s="142"/>
      <c r="C707" s="150"/>
      <c r="D707" s="157"/>
      <c r="E707" s="157"/>
      <c r="F707" s="157"/>
      <c r="G707" s="157"/>
      <c r="H707" s="157"/>
      <c r="I707" s="158"/>
      <c r="J707" s="142"/>
      <c r="K707" s="159"/>
      <c r="L707" s="150"/>
      <c r="M707" s="157"/>
      <c r="N707" s="157"/>
      <c r="O707" s="157"/>
      <c r="P707" s="157"/>
      <c r="Q707" s="157"/>
      <c r="R707" s="158"/>
      <c r="S707" s="158"/>
    </row>
    <row r="708" spans="1:19" s="145" customFormat="1" ht="14.45" customHeight="1">
      <c r="A708" s="160"/>
      <c r="B708" s="142" t="s">
        <v>94</v>
      </c>
      <c r="C708" s="150">
        <v>16</v>
      </c>
      <c r="D708" s="151">
        <v>9</v>
      </c>
      <c r="E708" s="151">
        <v>10</v>
      </c>
      <c r="F708" s="151">
        <v>11</v>
      </c>
      <c r="G708" s="151">
        <v>14</v>
      </c>
      <c r="H708" s="151">
        <v>3</v>
      </c>
      <c r="I708" s="152">
        <v>27.27272727272727</v>
      </c>
      <c r="J708" s="142"/>
      <c r="K708" s="159" t="s">
        <v>94</v>
      </c>
      <c r="L708" s="150">
        <v>69</v>
      </c>
      <c r="M708" s="151">
        <v>51</v>
      </c>
      <c r="N708" s="151">
        <v>42</v>
      </c>
      <c r="O708" s="151">
        <v>31</v>
      </c>
      <c r="P708" s="151">
        <v>12</v>
      </c>
      <c r="Q708" s="151">
        <v>-19</v>
      </c>
      <c r="R708" s="152">
        <v>-61.29032258064516</v>
      </c>
      <c r="S708" s="152"/>
    </row>
    <row r="709" spans="1:19" s="145" customFormat="1" ht="14.45" customHeight="1">
      <c r="A709" s="160"/>
      <c r="B709" s="142" t="s">
        <v>95</v>
      </c>
      <c r="C709" s="150">
        <v>24</v>
      </c>
      <c r="D709" s="151">
        <v>18</v>
      </c>
      <c r="E709" s="151">
        <v>12</v>
      </c>
      <c r="F709" s="151">
        <v>14</v>
      </c>
      <c r="G709" s="151">
        <v>11</v>
      </c>
      <c r="H709" s="151">
        <v>-3</v>
      </c>
      <c r="I709" s="152">
        <v>-21.428571428571427</v>
      </c>
      <c r="J709" s="142"/>
      <c r="K709" s="159" t="s">
        <v>95</v>
      </c>
      <c r="L709" s="150">
        <v>74</v>
      </c>
      <c r="M709" s="151">
        <v>52</v>
      </c>
      <c r="N709" s="151">
        <v>54</v>
      </c>
      <c r="O709" s="151">
        <v>35</v>
      </c>
      <c r="P709" s="151">
        <v>22</v>
      </c>
      <c r="Q709" s="151">
        <v>-13</v>
      </c>
      <c r="R709" s="152">
        <v>-37.142857142857146</v>
      </c>
      <c r="S709" s="152"/>
    </row>
    <row r="710" spans="1:19" s="145" customFormat="1" ht="14.45" customHeight="1">
      <c r="A710" s="160"/>
      <c r="B710" s="142" t="s">
        <v>96</v>
      </c>
      <c r="C710" s="150">
        <v>30</v>
      </c>
      <c r="D710" s="151">
        <v>21</v>
      </c>
      <c r="E710" s="151">
        <v>23</v>
      </c>
      <c r="F710" s="151">
        <v>14</v>
      </c>
      <c r="G710" s="151">
        <v>12</v>
      </c>
      <c r="H710" s="151">
        <v>-2</v>
      </c>
      <c r="I710" s="152">
        <v>-14.285714285714285</v>
      </c>
      <c r="J710" s="142"/>
      <c r="K710" s="159" t="s">
        <v>96</v>
      </c>
      <c r="L710" s="150">
        <v>91</v>
      </c>
      <c r="M710" s="151">
        <v>72</v>
      </c>
      <c r="N710" s="151">
        <v>40</v>
      </c>
      <c r="O710" s="151">
        <v>48</v>
      </c>
      <c r="P710" s="151">
        <v>31</v>
      </c>
      <c r="Q710" s="151">
        <v>-17</v>
      </c>
      <c r="R710" s="152">
        <v>-35.416666666666671</v>
      </c>
      <c r="S710" s="152"/>
    </row>
    <row r="711" spans="1:19" s="145" customFormat="1" ht="14.45" customHeight="1">
      <c r="A711" s="160"/>
      <c r="B711" s="142" t="s">
        <v>97</v>
      </c>
      <c r="C711" s="150">
        <v>39</v>
      </c>
      <c r="D711" s="151">
        <v>23</v>
      </c>
      <c r="E711" s="151">
        <v>18</v>
      </c>
      <c r="F711" s="151">
        <v>20</v>
      </c>
      <c r="G711" s="151">
        <v>18</v>
      </c>
      <c r="H711" s="151">
        <v>-2</v>
      </c>
      <c r="I711" s="152">
        <v>-10</v>
      </c>
      <c r="J711" s="142"/>
      <c r="K711" s="159" t="s">
        <v>97</v>
      </c>
      <c r="L711" s="150">
        <v>96</v>
      </c>
      <c r="M711" s="151">
        <v>80</v>
      </c>
      <c r="N711" s="151">
        <v>54</v>
      </c>
      <c r="O711" s="151">
        <v>32</v>
      </c>
      <c r="P711" s="151">
        <v>37</v>
      </c>
      <c r="Q711" s="151">
        <v>5</v>
      </c>
      <c r="R711" s="152">
        <v>15.625</v>
      </c>
      <c r="S711" s="152"/>
    </row>
    <row r="712" spans="1:19" s="145" customFormat="1" ht="14.45" customHeight="1">
      <c r="A712" s="160"/>
      <c r="B712" s="142" t="s">
        <v>98</v>
      </c>
      <c r="C712" s="150">
        <v>51</v>
      </c>
      <c r="D712" s="151">
        <v>33</v>
      </c>
      <c r="E712" s="151">
        <v>19</v>
      </c>
      <c r="F712" s="151">
        <v>12</v>
      </c>
      <c r="G712" s="151">
        <v>14</v>
      </c>
      <c r="H712" s="151">
        <v>2</v>
      </c>
      <c r="I712" s="152">
        <v>16.666666666666664</v>
      </c>
      <c r="J712" s="142"/>
      <c r="K712" s="159" t="s">
        <v>98</v>
      </c>
      <c r="L712" s="150">
        <v>74</v>
      </c>
      <c r="M712" s="151">
        <v>78</v>
      </c>
      <c r="N712" s="151">
        <v>63</v>
      </c>
      <c r="O712" s="151">
        <v>30</v>
      </c>
      <c r="P712" s="151">
        <v>19</v>
      </c>
      <c r="Q712" s="151">
        <v>-11</v>
      </c>
      <c r="R712" s="152">
        <v>-36.666666666666664</v>
      </c>
      <c r="S712" s="152"/>
    </row>
    <row r="713" spans="1:19" s="145" customFormat="1" ht="14.45" customHeight="1">
      <c r="A713" s="160"/>
      <c r="B713" s="142" t="s">
        <v>99</v>
      </c>
      <c r="C713" s="150">
        <v>38</v>
      </c>
      <c r="D713" s="151">
        <v>29</v>
      </c>
      <c r="E713" s="151">
        <v>21</v>
      </c>
      <c r="F713" s="151">
        <v>10</v>
      </c>
      <c r="G713" s="151">
        <v>8</v>
      </c>
      <c r="H713" s="151">
        <v>-2</v>
      </c>
      <c r="I713" s="152">
        <v>-20</v>
      </c>
      <c r="J713" s="142"/>
      <c r="K713" s="159" t="s">
        <v>99</v>
      </c>
      <c r="L713" s="150">
        <v>92</v>
      </c>
      <c r="M713" s="151">
        <v>74</v>
      </c>
      <c r="N713" s="151">
        <v>46</v>
      </c>
      <c r="O713" s="151">
        <v>46</v>
      </c>
      <c r="P713" s="151">
        <v>22</v>
      </c>
      <c r="Q713" s="151">
        <v>-24</v>
      </c>
      <c r="R713" s="152">
        <v>-52.173913043478258</v>
      </c>
      <c r="S713" s="152"/>
    </row>
    <row r="714" spans="1:19" s="145" customFormat="1" ht="14.45" customHeight="1">
      <c r="A714" s="160"/>
      <c r="B714" s="142" t="s">
        <v>100</v>
      </c>
      <c r="C714" s="150">
        <v>49</v>
      </c>
      <c r="D714" s="151">
        <v>33</v>
      </c>
      <c r="E714" s="151">
        <v>24</v>
      </c>
      <c r="F714" s="151">
        <v>15</v>
      </c>
      <c r="G714" s="151">
        <v>8</v>
      </c>
      <c r="H714" s="151">
        <v>-7</v>
      </c>
      <c r="I714" s="152">
        <v>-46.666666666666664</v>
      </c>
      <c r="J714" s="142"/>
      <c r="K714" s="159" t="s">
        <v>100</v>
      </c>
      <c r="L714" s="150">
        <v>69</v>
      </c>
      <c r="M714" s="151">
        <v>74</v>
      </c>
      <c r="N714" s="151">
        <v>64</v>
      </c>
      <c r="O714" s="151">
        <v>45</v>
      </c>
      <c r="P714" s="151">
        <v>25</v>
      </c>
      <c r="Q714" s="151">
        <v>-20</v>
      </c>
      <c r="R714" s="152">
        <v>-44.444444444444443</v>
      </c>
      <c r="S714" s="152"/>
    </row>
    <row r="715" spans="1:19" s="145" customFormat="1" ht="14.45" customHeight="1">
      <c r="A715" s="160"/>
      <c r="B715" s="142" t="s">
        <v>118</v>
      </c>
      <c r="C715" s="150">
        <v>36</v>
      </c>
      <c r="D715" s="151">
        <v>46</v>
      </c>
      <c r="E715" s="151">
        <v>32</v>
      </c>
      <c r="F715" s="151">
        <v>27</v>
      </c>
      <c r="G715" s="151">
        <v>12</v>
      </c>
      <c r="H715" s="151">
        <v>-15</v>
      </c>
      <c r="I715" s="152">
        <v>-55.555555555555557</v>
      </c>
      <c r="J715" s="142"/>
      <c r="K715" s="159" t="s">
        <v>118</v>
      </c>
      <c r="L715" s="150">
        <v>104</v>
      </c>
      <c r="M715" s="151">
        <v>76</v>
      </c>
      <c r="N715" s="151">
        <v>64</v>
      </c>
      <c r="O715" s="151">
        <v>53</v>
      </c>
      <c r="P715" s="151">
        <v>41</v>
      </c>
      <c r="Q715" s="151">
        <v>-12</v>
      </c>
      <c r="R715" s="152">
        <v>-22.641509433962266</v>
      </c>
      <c r="S715" s="152"/>
    </row>
    <row r="716" spans="1:19" s="145" customFormat="1" ht="14.45" customHeight="1">
      <c r="A716" s="160"/>
      <c r="B716" s="142" t="s">
        <v>101</v>
      </c>
      <c r="C716" s="150">
        <v>34</v>
      </c>
      <c r="D716" s="151">
        <v>32</v>
      </c>
      <c r="E716" s="151">
        <v>48</v>
      </c>
      <c r="F716" s="151">
        <v>28</v>
      </c>
      <c r="G716" s="151">
        <v>27</v>
      </c>
      <c r="H716" s="151">
        <v>-1</v>
      </c>
      <c r="I716" s="152">
        <v>-3.5714285714285712</v>
      </c>
      <c r="J716" s="142"/>
      <c r="K716" s="159" t="s">
        <v>101</v>
      </c>
      <c r="L716" s="150">
        <v>83</v>
      </c>
      <c r="M716" s="151">
        <v>94</v>
      </c>
      <c r="N716" s="151">
        <v>67</v>
      </c>
      <c r="O716" s="151">
        <v>60</v>
      </c>
      <c r="P716" s="151">
        <v>38</v>
      </c>
      <c r="Q716" s="151">
        <v>-22</v>
      </c>
      <c r="R716" s="152">
        <v>-36.666666666666664</v>
      </c>
      <c r="S716" s="152"/>
    </row>
    <row r="717" spans="1:19" s="145" customFormat="1" ht="14.45" customHeight="1">
      <c r="A717" s="160"/>
      <c r="B717" s="142" t="s">
        <v>102</v>
      </c>
      <c r="C717" s="150">
        <v>75</v>
      </c>
      <c r="D717" s="151">
        <v>33</v>
      </c>
      <c r="E717" s="151">
        <v>33</v>
      </c>
      <c r="F717" s="151">
        <v>44</v>
      </c>
      <c r="G717" s="151">
        <v>21</v>
      </c>
      <c r="H717" s="151">
        <v>-23</v>
      </c>
      <c r="I717" s="152">
        <v>-52.272727272727273</v>
      </c>
      <c r="J717" s="142"/>
      <c r="K717" s="159" t="s">
        <v>102</v>
      </c>
      <c r="L717" s="150">
        <v>119</v>
      </c>
      <c r="M717" s="151">
        <v>80</v>
      </c>
      <c r="N717" s="151">
        <v>82</v>
      </c>
      <c r="O717" s="151">
        <v>74</v>
      </c>
      <c r="P717" s="151">
        <v>49</v>
      </c>
      <c r="Q717" s="151">
        <v>-25</v>
      </c>
      <c r="R717" s="152">
        <v>-33.783783783783782</v>
      </c>
      <c r="S717" s="152"/>
    </row>
    <row r="718" spans="1:19" s="145" customFormat="1" ht="14.45" customHeight="1">
      <c r="A718" s="160"/>
      <c r="B718" s="142" t="s">
        <v>103</v>
      </c>
      <c r="C718" s="150">
        <v>100</v>
      </c>
      <c r="D718" s="151">
        <v>71</v>
      </c>
      <c r="E718" s="151">
        <v>36</v>
      </c>
      <c r="F718" s="151">
        <v>31</v>
      </c>
      <c r="G718" s="151">
        <v>37</v>
      </c>
      <c r="H718" s="151">
        <v>6</v>
      </c>
      <c r="I718" s="152">
        <v>19.35483870967742</v>
      </c>
      <c r="J718" s="142"/>
      <c r="K718" s="159" t="s">
        <v>103</v>
      </c>
      <c r="L718" s="150">
        <v>110</v>
      </c>
      <c r="M718" s="151">
        <v>111</v>
      </c>
      <c r="N718" s="151">
        <v>74</v>
      </c>
      <c r="O718" s="151">
        <v>73</v>
      </c>
      <c r="P718" s="151">
        <v>64</v>
      </c>
      <c r="Q718" s="151">
        <v>-9</v>
      </c>
      <c r="R718" s="152">
        <v>-12.328767123287671</v>
      </c>
      <c r="S718" s="152"/>
    </row>
    <row r="719" spans="1:19" s="145" customFormat="1" ht="14.45" customHeight="1">
      <c r="A719" s="160"/>
      <c r="B719" s="142" t="s">
        <v>104</v>
      </c>
      <c r="C719" s="150">
        <v>82</v>
      </c>
      <c r="D719" s="151">
        <v>98</v>
      </c>
      <c r="E719" s="151">
        <v>68</v>
      </c>
      <c r="F719" s="151">
        <v>29</v>
      </c>
      <c r="G719" s="151">
        <v>34</v>
      </c>
      <c r="H719" s="151">
        <v>5</v>
      </c>
      <c r="I719" s="152">
        <v>17.241379310344829</v>
      </c>
      <c r="J719" s="142"/>
      <c r="K719" s="159" t="s">
        <v>104</v>
      </c>
      <c r="L719" s="150">
        <v>92</v>
      </c>
      <c r="M719" s="151">
        <v>115</v>
      </c>
      <c r="N719" s="151">
        <v>107</v>
      </c>
      <c r="O719" s="151">
        <v>73</v>
      </c>
      <c r="P719" s="151">
        <v>75</v>
      </c>
      <c r="Q719" s="151">
        <v>2</v>
      </c>
      <c r="R719" s="152">
        <v>2.7397260273972601</v>
      </c>
      <c r="S719" s="152"/>
    </row>
    <row r="720" spans="1:19" s="145" customFormat="1" ht="14.45" customHeight="1">
      <c r="A720" s="160"/>
      <c r="B720" s="142" t="s">
        <v>105</v>
      </c>
      <c r="C720" s="150">
        <v>105</v>
      </c>
      <c r="D720" s="151">
        <v>78</v>
      </c>
      <c r="E720" s="151">
        <v>89</v>
      </c>
      <c r="F720" s="151">
        <v>59</v>
      </c>
      <c r="G720" s="151">
        <v>32</v>
      </c>
      <c r="H720" s="151">
        <v>-27</v>
      </c>
      <c r="I720" s="152">
        <v>-45.762711864406782</v>
      </c>
      <c r="J720" s="142"/>
      <c r="K720" s="159" t="s">
        <v>105</v>
      </c>
      <c r="L720" s="150">
        <v>100</v>
      </c>
      <c r="M720" s="151">
        <v>87</v>
      </c>
      <c r="N720" s="151">
        <v>115</v>
      </c>
      <c r="O720" s="151">
        <v>97</v>
      </c>
      <c r="P720" s="151">
        <v>69</v>
      </c>
      <c r="Q720" s="151">
        <v>-28</v>
      </c>
      <c r="R720" s="152">
        <v>-28.865979381443296</v>
      </c>
      <c r="S720" s="152"/>
    </row>
    <row r="721" spans="1:19" s="145" customFormat="1" ht="14.45" customHeight="1">
      <c r="A721" s="160"/>
      <c r="B721" s="142" t="s">
        <v>106</v>
      </c>
      <c r="C721" s="150">
        <v>101</v>
      </c>
      <c r="D721" s="151">
        <v>94</v>
      </c>
      <c r="E721" s="151">
        <v>72</v>
      </c>
      <c r="F721" s="151">
        <v>77</v>
      </c>
      <c r="G721" s="151">
        <v>50</v>
      </c>
      <c r="H721" s="151">
        <v>-27</v>
      </c>
      <c r="I721" s="152">
        <v>-35.064935064935064</v>
      </c>
      <c r="J721" s="142"/>
      <c r="K721" s="159" t="s">
        <v>106</v>
      </c>
      <c r="L721" s="150">
        <v>93</v>
      </c>
      <c r="M721" s="151">
        <v>97</v>
      </c>
      <c r="N721" s="151">
        <v>82</v>
      </c>
      <c r="O721" s="151">
        <v>109</v>
      </c>
      <c r="P721" s="151">
        <v>90</v>
      </c>
      <c r="Q721" s="151">
        <v>-19</v>
      </c>
      <c r="R721" s="152">
        <v>-17.431192660550458</v>
      </c>
      <c r="S721" s="152"/>
    </row>
    <row r="722" spans="1:19" s="145" customFormat="1" ht="14.45" customHeight="1">
      <c r="A722" s="160"/>
      <c r="B722" s="142" t="s">
        <v>107</v>
      </c>
      <c r="C722" s="150">
        <v>85</v>
      </c>
      <c r="D722" s="151">
        <v>83</v>
      </c>
      <c r="E722" s="151">
        <v>78</v>
      </c>
      <c r="F722" s="151">
        <v>72</v>
      </c>
      <c r="G722" s="151">
        <v>67</v>
      </c>
      <c r="H722" s="151">
        <v>-5</v>
      </c>
      <c r="I722" s="152">
        <v>-6.9444444444444446</v>
      </c>
      <c r="J722" s="142"/>
      <c r="K722" s="159" t="s">
        <v>107</v>
      </c>
      <c r="L722" s="150">
        <v>84</v>
      </c>
      <c r="M722" s="151">
        <v>95</v>
      </c>
      <c r="N722" s="151">
        <v>94</v>
      </c>
      <c r="O722" s="151">
        <v>77</v>
      </c>
      <c r="P722" s="151">
        <v>104</v>
      </c>
      <c r="Q722" s="151">
        <v>27</v>
      </c>
      <c r="R722" s="152">
        <v>35.064935064935064</v>
      </c>
      <c r="S722" s="152"/>
    </row>
    <row r="723" spans="1:19" s="145" customFormat="1" ht="14.45" customHeight="1">
      <c r="A723" s="160"/>
      <c r="B723" s="142" t="s">
        <v>108</v>
      </c>
      <c r="C723" s="150">
        <v>71</v>
      </c>
      <c r="D723" s="151">
        <v>79</v>
      </c>
      <c r="E723" s="151">
        <v>68</v>
      </c>
      <c r="F723" s="151">
        <v>68</v>
      </c>
      <c r="G723" s="151">
        <v>53</v>
      </c>
      <c r="H723" s="151">
        <v>-15</v>
      </c>
      <c r="I723" s="152">
        <v>-22.058823529411764</v>
      </c>
      <c r="J723" s="142"/>
      <c r="K723" s="159" t="s">
        <v>108</v>
      </c>
      <c r="L723" s="150">
        <v>59</v>
      </c>
      <c r="M723" s="151">
        <v>74</v>
      </c>
      <c r="N723" s="151">
        <v>79</v>
      </c>
      <c r="O723" s="151">
        <v>87</v>
      </c>
      <c r="P723" s="151">
        <v>68</v>
      </c>
      <c r="Q723" s="151">
        <v>-19</v>
      </c>
      <c r="R723" s="152">
        <v>-21.839080459770116</v>
      </c>
      <c r="S723" s="152"/>
    </row>
    <row r="724" spans="1:19" s="145" customFormat="1" ht="14.45" customHeight="1">
      <c r="A724" s="160"/>
      <c r="B724" s="142" t="s">
        <v>109</v>
      </c>
      <c r="C724" s="150">
        <v>43</v>
      </c>
      <c r="D724" s="151">
        <v>64</v>
      </c>
      <c r="E724" s="151">
        <v>60</v>
      </c>
      <c r="F724" s="151">
        <v>56</v>
      </c>
      <c r="G724" s="151">
        <v>49</v>
      </c>
      <c r="H724" s="151">
        <v>-7</v>
      </c>
      <c r="I724" s="152">
        <v>-12.5</v>
      </c>
      <c r="J724" s="142"/>
      <c r="K724" s="159" t="s">
        <v>109</v>
      </c>
      <c r="L724" s="150">
        <v>40</v>
      </c>
      <c r="M724" s="151">
        <v>41</v>
      </c>
      <c r="N724" s="151">
        <v>56</v>
      </c>
      <c r="O724" s="151">
        <v>65</v>
      </c>
      <c r="P724" s="151">
        <v>69</v>
      </c>
      <c r="Q724" s="151">
        <v>4</v>
      </c>
      <c r="R724" s="152">
        <v>6.1538461538461542</v>
      </c>
      <c r="S724" s="152"/>
    </row>
    <row r="725" spans="1:19" s="145" customFormat="1" ht="14.45" customHeight="1">
      <c r="A725" s="160"/>
      <c r="B725" s="142" t="s">
        <v>110</v>
      </c>
      <c r="C725" s="150">
        <v>23</v>
      </c>
      <c r="D725" s="151">
        <v>33</v>
      </c>
      <c r="E725" s="151">
        <v>50</v>
      </c>
      <c r="F725" s="151">
        <v>51</v>
      </c>
      <c r="G725" s="151">
        <v>49</v>
      </c>
      <c r="H725" s="151">
        <v>-2</v>
      </c>
      <c r="I725" s="152">
        <v>-3.9215686274509802</v>
      </c>
      <c r="J725" s="142"/>
      <c r="K725" s="159" t="s">
        <v>110</v>
      </c>
      <c r="L725" s="150">
        <v>18</v>
      </c>
      <c r="M725" s="151">
        <v>37</v>
      </c>
      <c r="N725" s="151">
        <v>40</v>
      </c>
      <c r="O725" s="151">
        <v>59</v>
      </c>
      <c r="P725" s="151">
        <v>67</v>
      </c>
      <c r="Q725" s="151">
        <v>8</v>
      </c>
      <c r="R725" s="152">
        <v>13.559322033898304</v>
      </c>
      <c r="S725" s="152"/>
    </row>
    <row r="726" spans="1:19" s="145" customFormat="1" ht="14.45" customHeight="1">
      <c r="A726" s="160"/>
      <c r="B726" s="423"/>
      <c r="C726" s="427"/>
      <c r="D726" s="422"/>
      <c r="E726" s="422"/>
      <c r="F726" s="422"/>
      <c r="G726" s="422"/>
      <c r="H726" s="151"/>
      <c r="I726" s="152"/>
      <c r="J726" s="160"/>
      <c r="K726" s="423"/>
      <c r="L726" s="427"/>
      <c r="M726" s="422"/>
      <c r="N726" s="422"/>
      <c r="O726" s="422"/>
      <c r="P726" s="422"/>
      <c r="Q726" s="151"/>
      <c r="R726" s="152"/>
      <c r="S726" s="160"/>
    </row>
    <row r="727" spans="1:19" s="139" customFormat="1" ht="14.45" customHeight="1">
      <c r="A727" s="160"/>
      <c r="B727" s="142"/>
      <c r="C727" s="324"/>
      <c r="D727" s="151"/>
      <c r="E727" s="151"/>
      <c r="F727" s="151"/>
      <c r="G727" s="151"/>
      <c r="H727" s="151"/>
      <c r="I727" s="152"/>
      <c r="J727" s="160"/>
      <c r="K727" s="142"/>
      <c r="L727" s="324"/>
      <c r="M727" s="151"/>
      <c r="N727" s="151"/>
      <c r="O727" s="151"/>
      <c r="P727" s="151"/>
      <c r="Q727" s="151"/>
      <c r="R727" s="152"/>
      <c r="S727" s="160"/>
    </row>
    <row r="728" spans="1:19" s="145" customFormat="1" ht="14.45" customHeight="1">
      <c r="A728" s="160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1"/>
      <c r="Q728" s="160"/>
      <c r="R728" s="160"/>
      <c r="S728" s="160"/>
    </row>
    <row r="729" spans="1:19" s="145" customFormat="1" ht="14.45" customHeight="1">
      <c r="A729" s="160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1"/>
      <c r="Q729" s="160"/>
      <c r="R729" s="160"/>
      <c r="S729" s="160"/>
    </row>
    <row r="730" spans="1:19" s="145" customFormat="1" ht="14.45" customHeight="1">
      <c r="A730" s="138"/>
      <c r="B730" s="138" t="s">
        <v>249</v>
      </c>
      <c r="C730" s="138"/>
      <c r="D730" s="138"/>
      <c r="E730" s="138"/>
      <c r="F730" s="138"/>
      <c r="G730" s="138"/>
      <c r="H730" s="138"/>
      <c r="I730" s="138"/>
      <c r="J730" s="138"/>
      <c r="K730" s="138" t="s">
        <v>250</v>
      </c>
      <c r="L730" s="138"/>
      <c r="M730" s="138"/>
      <c r="N730" s="138"/>
      <c r="O730" s="138"/>
      <c r="P730" s="138"/>
      <c r="Q730" s="138"/>
      <c r="R730" s="138"/>
      <c r="S730" s="138"/>
    </row>
    <row r="731" spans="1:19" s="153" customFormat="1" ht="14.45" customHeight="1">
      <c r="A731" s="160"/>
      <c r="B731" s="491" t="s">
        <v>335</v>
      </c>
      <c r="C731" s="140"/>
      <c r="D731" s="140"/>
      <c r="E731" s="140"/>
      <c r="F731" s="140"/>
      <c r="G731" s="143"/>
      <c r="H731" s="141"/>
      <c r="I731" s="141"/>
      <c r="J731" s="142"/>
      <c r="K731" s="491" t="s">
        <v>335</v>
      </c>
      <c r="L731" s="140"/>
      <c r="M731" s="140"/>
      <c r="N731" s="140"/>
      <c r="O731" s="140"/>
      <c r="P731" s="143"/>
      <c r="Q731" s="141"/>
      <c r="R731" s="141"/>
      <c r="S731" s="144"/>
    </row>
    <row r="732" spans="1:19" s="145" customFormat="1" ht="14.45" customHeight="1">
      <c r="A732" s="160"/>
      <c r="B732" s="492"/>
      <c r="C732" s="146" t="s">
        <v>151</v>
      </c>
      <c r="D732" s="146" t="s">
        <v>86</v>
      </c>
      <c r="E732" s="146" t="s">
        <v>87</v>
      </c>
      <c r="F732" s="146" t="s">
        <v>410</v>
      </c>
      <c r="G732" s="146" t="s">
        <v>739</v>
      </c>
      <c r="H732" s="81" t="s">
        <v>509</v>
      </c>
      <c r="I732" s="147" t="s">
        <v>807</v>
      </c>
      <c r="J732" s="142"/>
      <c r="K732" s="492"/>
      <c r="L732" s="146" t="s">
        <v>151</v>
      </c>
      <c r="M732" s="146" t="s">
        <v>86</v>
      </c>
      <c r="N732" s="146" t="s">
        <v>87</v>
      </c>
      <c r="O732" s="146" t="s">
        <v>410</v>
      </c>
      <c r="P732" s="146" t="s">
        <v>739</v>
      </c>
      <c r="Q732" s="81" t="s">
        <v>509</v>
      </c>
      <c r="R732" s="147" t="s">
        <v>807</v>
      </c>
      <c r="S732" s="144"/>
    </row>
    <row r="733" spans="1:19" s="145" customFormat="1" ht="14.45" customHeight="1">
      <c r="A733" s="160"/>
      <c r="B733" s="493"/>
      <c r="C733" s="148"/>
      <c r="D733" s="148"/>
      <c r="E733" s="148"/>
      <c r="F733" s="148"/>
      <c r="G733" s="148"/>
      <c r="H733" s="149" t="s">
        <v>88</v>
      </c>
      <c r="I733" s="81" t="s">
        <v>511</v>
      </c>
      <c r="J733" s="142"/>
      <c r="K733" s="493"/>
      <c r="L733" s="148"/>
      <c r="M733" s="148"/>
      <c r="N733" s="148"/>
      <c r="O733" s="148"/>
      <c r="P733" s="148"/>
      <c r="Q733" s="149" t="s">
        <v>88</v>
      </c>
      <c r="R733" s="81" t="s">
        <v>511</v>
      </c>
      <c r="S733" s="144"/>
    </row>
    <row r="734" spans="1:19" s="180" customFormat="1" ht="14.45" customHeight="1">
      <c r="B734" s="188" t="s">
        <v>90</v>
      </c>
      <c r="C734" s="187">
        <v>4157</v>
      </c>
      <c r="D734" s="183">
        <v>3868</v>
      </c>
      <c r="E734" s="183">
        <v>3481</v>
      </c>
      <c r="F734" s="183">
        <v>3221</v>
      </c>
      <c r="G734" s="183">
        <v>2871</v>
      </c>
      <c r="H734" s="182">
        <v>-350</v>
      </c>
      <c r="I734" s="184">
        <v>-10.866190624029805</v>
      </c>
      <c r="J734" s="185"/>
      <c r="K734" s="186" t="s">
        <v>90</v>
      </c>
      <c r="L734" s="187">
        <v>4149</v>
      </c>
      <c r="M734" s="183">
        <v>3823</v>
      </c>
      <c r="N734" s="183">
        <v>3384</v>
      </c>
      <c r="O734" s="183">
        <v>2908</v>
      </c>
      <c r="P734" s="183">
        <v>2497</v>
      </c>
      <c r="Q734" s="182">
        <v>-411</v>
      </c>
      <c r="R734" s="184">
        <v>-14.133425034387894</v>
      </c>
      <c r="S734" s="184"/>
    </row>
    <row r="735" spans="1:19" s="145" customFormat="1" ht="14.45" customHeight="1">
      <c r="A735" s="160"/>
      <c r="B735" s="420" t="s">
        <v>91</v>
      </c>
      <c r="C735" s="150">
        <v>482</v>
      </c>
      <c r="D735" s="151">
        <v>393</v>
      </c>
      <c r="E735" s="151">
        <v>309</v>
      </c>
      <c r="F735" s="151">
        <v>246</v>
      </c>
      <c r="G735" s="151">
        <v>203</v>
      </c>
      <c r="H735" s="151">
        <v>-43</v>
      </c>
      <c r="I735" s="152">
        <v>-17.479674796747968</v>
      </c>
      <c r="J735" s="142"/>
      <c r="K735" s="154" t="s">
        <v>91</v>
      </c>
      <c r="L735" s="150">
        <v>569</v>
      </c>
      <c r="M735" s="151">
        <v>413</v>
      </c>
      <c r="N735" s="151">
        <v>321</v>
      </c>
      <c r="O735" s="151">
        <v>229</v>
      </c>
      <c r="P735" s="151">
        <v>164</v>
      </c>
      <c r="Q735" s="151">
        <v>-65</v>
      </c>
      <c r="R735" s="152">
        <v>-28.384279475982531</v>
      </c>
      <c r="S735" s="152"/>
    </row>
    <row r="736" spans="1:19" s="145" customFormat="1" ht="14.45" customHeight="1">
      <c r="A736" s="160"/>
      <c r="B736" s="420" t="s">
        <v>92</v>
      </c>
      <c r="C736" s="150">
        <v>2622</v>
      </c>
      <c r="D736" s="151">
        <v>2303</v>
      </c>
      <c r="E736" s="151">
        <v>1947</v>
      </c>
      <c r="F736" s="151">
        <v>1627</v>
      </c>
      <c r="G736" s="151">
        <v>1317</v>
      </c>
      <c r="H736" s="151">
        <v>-310</v>
      </c>
      <c r="I736" s="152">
        <v>-19.053472649047325</v>
      </c>
      <c r="J736" s="142"/>
      <c r="K736" s="154" t="s">
        <v>92</v>
      </c>
      <c r="L736" s="150">
        <v>2566</v>
      </c>
      <c r="M736" s="151">
        <v>2308</v>
      </c>
      <c r="N736" s="151">
        <v>1968</v>
      </c>
      <c r="O736" s="151">
        <v>1578</v>
      </c>
      <c r="P736" s="151">
        <v>1264</v>
      </c>
      <c r="Q736" s="151">
        <v>-314</v>
      </c>
      <c r="R736" s="152">
        <v>-19.898605830164765</v>
      </c>
      <c r="S736" s="152"/>
    </row>
    <row r="737" spans="1:19" s="145" customFormat="1" ht="14.45" customHeight="1">
      <c r="A737" s="160"/>
      <c r="B737" s="420" t="s">
        <v>93</v>
      </c>
      <c r="C737" s="150">
        <v>1053</v>
      </c>
      <c r="D737" s="151">
        <v>1172</v>
      </c>
      <c r="E737" s="151">
        <v>1225</v>
      </c>
      <c r="F737" s="151">
        <v>1346</v>
      </c>
      <c r="G737" s="151">
        <v>1340</v>
      </c>
      <c r="H737" s="151">
        <v>-6</v>
      </c>
      <c r="I737" s="152">
        <v>-0.44576523031203563</v>
      </c>
      <c r="J737" s="142"/>
      <c r="K737" s="154" t="s">
        <v>93</v>
      </c>
      <c r="L737" s="150">
        <v>1014</v>
      </c>
      <c r="M737" s="151">
        <v>1102</v>
      </c>
      <c r="N737" s="151">
        <v>1095</v>
      </c>
      <c r="O737" s="151">
        <v>1101</v>
      </c>
      <c r="P737" s="151">
        <v>1065</v>
      </c>
      <c r="Q737" s="151">
        <v>-36</v>
      </c>
      <c r="R737" s="152">
        <v>-3.2697547683923704</v>
      </c>
      <c r="S737" s="152"/>
    </row>
    <row r="738" spans="1:19" s="145" customFormat="1" ht="14.45" customHeight="1">
      <c r="A738" s="160"/>
      <c r="B738" s="142"/>
      <c r="C738" s="150"/>
      <c r="D738" s="157"/>
      <c r="E738" s="157"/>
      <c r="F738" s="157"/>
      <c r="G738" s="157"/>
      <c r="H738" s="157"/>
      <c r="I738" s="158"/>
      <c r="J738" s="142"/>
      <c r="K738" s="159"/>
      <c r="L738" s="150"/>
      <c r="M738" s="157"/>
      <c r="N738" s="157"/>
      <c r="O738" s="157"/>
      <c r="P738" s="157"/>
      <c r="Q738" s="157"/>
      <c r="R738" s="158"/>
      <c r="S738" s="158"/>
    </row>
    <row r="739" spans="1:19" s="145" customFormat="1" ht="14.45" customHeight="1">
      <c r="A739" s="160"/>
      <c r="B739" s="142" t="s">
        <v>94</v>
      </c>
      <c r="C739" s="150">
        <v>113</v>
      </c>
      <c r="D739" s="151">
        <v>101</v>
      </c>
      <c r="E739" s="151">
        <v>68</v>
      </c>
      <c r="F739" s="151">
        <v>71</v>
      </c>
      <c r="G739" s="151">
        <v>54</v>
      </c>
      <c r="H739" s="151">
        <v>-17</v>
      </c>
      <c r="I739" s="152">
        <v>-23.943661971830984</v>
      </c>
      <c r="J739" s="142"/>
      <c r="K739" s="159" t="s">
        <v>94</v>
      </c>
      <c r="L739" s="150">
        <v>180</v>
      </c>
      <c r="M739" s="151">
        <v>97</v>
      </c>
      <c r="N739" s="151">
        <v>82</v>
      </c>
      <c r="O739" s="151">
        <v>67</v>
      </c>
      <c r="P739" s="151">
        <v>40</v>
      </c>
      <c r="Q739" s="151">
        <v>-27</v>
      </c>
      <c r="R739" s="152">
        <v>-40.298507462686565</v>
      </c>
      <c r="S739" s="152"/>
    </row>
    <row r="740" spans="1:19" s="145" customFormat="1" ht="14.45" customHeight="1">
      <c r="A740" s="160"/>
      <c r="B740" s="142" t="s">
        <v>95</v>
      </c>
      <c r="C740" s="150">
        <v>170</v>
      </c>
      <c r="D740" s="151">
        <v>130</v>
      </c>
      <c r="E740" s="151">
        <v>106</v>
      </c>
      <c r="F740" s="151">
        <v>69</v>
      </c>
      <c r="G740" s="151">
        <v>67</v>
      </c>
      <c r="H740" s="151">
        <v>-2</v>
      </c>
      <c r="I740" s="152">
        <v>-2.8985507246376812</v>
      </c>
      <c r="J740" s="142"/>
      <c r="K740" s="159" t="s">
        <v>95</v>
      </c>
      <c r="L740" s="150">
        <v>177</v>
      </c>
      <c r="M740" s="151">
        <v>154</v>
      </c>
      <c r="N740" s="151">
        <v>99</v>
      </c>
      <c r="O740" s="151">
        <v>69</v>
      </c>
      <c r="P740" s="151">
        <v>60</v>
      </c>
      <c r="Q740" s="151">
        <v>-9</v>
      </c>
      <c r="R740" s="152">
        <v>-13.043478260869565</v>
      </c>
      <c r="S740" s="152"/>
    </row>
    <row r="741" spans="1:19" s="145" customFormat="1" ht="14.45" customHeight="1">
      <c r="A741" s="160"/>
      <c r="B741" s="142" t="s">
        <v>96</v>
      </c>
      <c r="C741" s="150">
        <v>199</v>
      </c>
      <c r="D741" s="151">
        <v>162</v>
      </c>
      <c r="E741" s="151">
        <v>135</v>
      </c>
      <c r="F741" s="151">
        <v>106</v>
      </c>
      <c r="G741" s="151">
        <v>82</v>
      </c>
      <c r="H741" s="151">
        <v>-24</v>
      </c>
      <c r="I741" s="152">
        <v>-22.641509433962266</v>
      </c>
      <c r="J741" s="142"/>
      <c r="K741" s="159" t="s">
        <v>96</v>
      </c>
      <c r="L741" s="150">
        <v>212</v>
      </c>
      <c r="M741" s="151">
        <v>162</v>
      </c>
      <c r="N741" s="151">
        <v>140</v>
      </c>
      <c r="O741" s="151">
        <v>93</v>
      </c>
      <c r="P741" s="151">
        <v>64</v>
      </c>
      <c r="Q741" s="151">
        <v>-29</v>
      </c>
      <c r="R741" s="152">
        <v>-31.182795698924732</v>
      </c>
      <c r="S741" s="152"/>
    </row>
    <row r="742" spans="1:19" s="145" customFormat="1" ht="14.45" customHeight="1">
      <c r="A742" s="160"/>
      <c r="B742" s="142" t="s">
        <v>97</v>
      </c>
      <c r="C742" s="150">
        <v>242</v>
      </c>
      <c r="D742" s="151">
        <v>180</v>
      </c>
      <c r="E742" s="151">
        <v>161</v>
      </c>
      <c r="F742" s="151">
        <v>124</v>
      </c>
      <c r="G742" s="151">
        <v>90</v>
      </c>
      <c r="H742" s="151">
        <v>-34</v>
      </c>
      <c r="I742" s="152">
        <v>-27.419354838709676</v>
      </c>
      <c r="J742" s="142"/>
      <c r="K742" s="159" t="s">
        <v>97</v>
      </c>
      <c r="L742" s="150">
        <v>203</v>
      </c>
      <c r="M742" s="151">
        <v>197</v>
      </c>
      <c r="N742" s="151">
        <v>146</v>
      </c>
      <c r="O742" s="151">
        <v>127</v>
      </c>
      <c r="P742" s="151">
        <v>86</v>
      </c>
      <c r="Q742" s="151">
        <v>-41</v>
      </c>
      <c r="R742" s="152">
        <v>-32.283464566929133</v>
      </c>
      <c r="S742" s="152"/>
    </row>
    <row r="743" spans="1:19" s="145" customFormat="1" ht="14.45" customHeight="1">
      <c r="A743" s="160"/>
      <c r="B743" s="142" t="s">
        <v>98</v>
      </c>
      <c r="C743" s="150">
        <v>237</v>
      </c>
      <c r="D743" s="151">
        <v>172</v>
      </c>
      <c r="E743" s="151">
        <v>125</v>
      </c>
      <c r="F743" s="151">
        <v>107</v>
      </c>
      <c r="G743" s="151">
        <v>90</v>
      </c>
      <c r="H743" s="151">
        <v>-17</v>
      </c>
      <c r="I743" s="152">
        <v>-15.887850467289718</v>
      </c>
      <c r="J743" s="142"/>
      <c r="K743" s="159" t="s">
        <v>98</v>
      </c>
      <c r="L743" s="150">
        <v>210</v>
      </c>
      <c r="M743" s="151">
        <v>182</v>
      </c>
      <c r="N743" s="151">
        <v>141</v>
      </c>
      <c r="O743" s="151">
        <v>90</v>
      </c>
      <c r="P743" s="151">
        <v>84</v>
      </c>
      <c r="Q743" s="151">
        <v>-6</v>
      </c>
      <c r="R743" s="152">
        <v>-6.666666666666667</v>
      </c>
      <c r="S743" s="152"/>
    </row>
    <row r="744" spans="1:19" s="145" customFormat="1" ht="14.45" customHeight="1">
      <c r="A744" s="160"/>
      <c r="B744" s="142" t="s">
        <v>99</v>
      </c>
      <c r="C744" s="150">
        <v>188</v>
      </c>
      <c r="D744" s="151">
        <v>180</v>
      </c>
      <c r="E744" s="151">
        <v>124</v>
      </c>
      <c r="F744" s="151">
        <v>107</v>
      </c>
      <c r="G744" s="151">
        <v>72</v>
      </c>
      <c r="H744" s="151">
        <v>-35</v>
      </c>
      <c r="I744" s="152">
        <v>-32.710280373831772</v>
      </c>
      <c r="J744" s="142"/>
      <c r="K744" s="159" t="s">
        <v>99</v>
      </c>
      <c r="L744" s="150">
        <v>244</v>
      </c>
      <c r="M744" s="151">
        <v>176</v>
      </c>
      <c r="N744" s="151">
        <v>133</v>
      </c>
      <c r="O744" s="151">
        <v>106</v>
      </c>
      <c r="P744" s="151">
        <v>72</v>
      </c>
      <c r="Q744" s="151">
        <v>-34</v>
      </c>
      <c r="R744" s="152">
        <v>-32.075471698113205</v>
      </c>
      <c r="S744" s="152"/>
    </row>
    <row r="745" spans="1:19" s="145" customFormat="1" ht="14.45" customHeight="1">
      <c r="A745" s="160"/>
      <c r="B745" s="142" t="s">
        <v>100</v>
      </c>
      <c r="C745" s="150">
        <v>206</v>
      </c>
      <c r="D745" s="151">
        <v>188</v>
      </c>
      <c r="E745" s="151">
        <v>143</v>
      </c>
      <c r="F745" s="151">
        <v>115</v>
      </c>
      <c r="G745" s="151">
        <v>93</v>
      </c>
      <c r="H745" s="151">
        <v>-22</v>
      </c>
      <c r="I745" s="152">
        <v>-19.130434782608695</v>
      </c>
      <c r="J745" s="142"/>
      <c r="K745" s="159" t="s">
        <v>100</v>
      </c>
      <c r="L745" s="150">
        <v>223</v>
      </c>
      <c r="M745" s="151">
        <v>197</v>
      </c>
      <c r="N745" s="151">
        <v>153</v>
      </c>
      <c r="O745" s="151">
        <v>101</v>
      </c>
      <c r="P745" s="151">
        <v>87</v>
      </c>
      <c r="Q745" s="151">
        <v>-14</v>
      </c>
      <c r="R745" s="152">
        <v>-13.861386138613863</v>
      </c>
      <c r="S745" s="152"/>
    </row>
    <row r="746" spans="1:19" s="145" customFormat="1" ht="14.45" customHeight="1">
      <c r="A746" s="160"/>
      <c r="B746" s="142" t="s">
        <v>118</v>
      </c>
      <c r="C746" s="150">
        <v>217</v>
      </c>
      <c r="D746" s="151">
        <v>203</v>
      </c>
      <c r="E746" s="151">
        <v>162</v>
      </c>
      <c r="F746" s="151">
        <v>163</v>
      </c>
      <c r="G746" s="151">
        <v>117</v>
      </c>
      <c r="H746" s="151">
        <v>-46</v>
      </c>
      <c r="I746" s="152">
        <v>-28.220858895705518</v>
      </c>
      <c r="J746" s="142"/>
      <c r="K746" s="159" t="s">
        <v>118</v>
      </c>
      <c r="L746" s="150">
        <v>248</v>
      </c>
      <c r="M746" s="151">
        <v>198</v>
      </c>
      <c r="N746" s="151">
        <v>193</v>
      </c>
      <c r="O746" s="151">
        <v>119</v>
      </c>
      <c r="P746" s="151">
        <v>94</v>
      </c>
      <c r="Q746" s="151">
        <v>-25</v>
      </c>
      <c r="R746" s="152">
        <v>-21.008403361344538</v>
      </c>
      <c r="S746" s="152"/>
    </row>
    <row r="747" spans="1:19" s="145" customFormat="1" ht="14.45" customHeight="1">
      <c r="A747" s="160"/>
      <c r="B747" s="142" t="s">
        <v>101</v>
      </c>
      <c r="C747" s="150">
        <v>240</v>
      </c>
      <c r="D747" s="151">
        <v>218</v>
      </c>
      <c r="E747" s="151">
        <v>205</v>
      </c>
      <c r="F747" s="151">
        <v>161</v>
      </c>
      <c r="G747" s="151">
        <v>140</v>
      </c>
      <c r="H747" s="151">
        <v>-21</v>
      </c>
      <c r="I747" s="152">
        <v>-13.043478260869565</v>
      </c>
      <c r="J747" s="142"/>
      <c r="K747" s="159" t="s">
        <v>101</v>
      </c>
      <c r="L747" s="150">
        <v>231</v>
      </c>
      <c r="M747" s="151">
        <v>223</v>
      </c>
      <c r="N747" s="151">
        <v>172</v>
      </c>
      <c r="O747" s="151">
        <v>193</v>
      </c>
      <c r="P747" s="151">
        <v>109</v>
      </c>
      <c r="Q747" s="151">
        <v>-84</v>
      </c>
      <c r="R747" s="152">
        <v>-43.523316062176164</v>
      </c>
      <c r="S747" s="152"/>
    </row>
    <row r="748" spans="1:19" s="145" customFormat="1" ht="14.45" customHeight="1">
      <c r="A748" s="160"/>
      <c r="B748" s="142" t="s">
        <v>102</v>
      </c>
      <c r="C748" s="150">
        <v>281</v>
      </c>
      <c r="D748" s="151">
        <v>225</v>
      </c>
      <c r="E748" s="151">
        <v>219</v>
      </c>
      <c r="F748" s="151">
        <v>189</v>
      </c>
      <c r="G748" s="151">
        <v>139</v>
      </c>
      <c r="H748" s="151">
        <v>-50</v>
      </c>
      <c r="I748" s="152">
        <v>-26.455026455026452</v>
      </c>
      <c r="J748" s="142"/>
      <c r="K748" s="159" t="s">
        <v>102</v>
      </c>
      <c r="L748" s="150">
        <v>276</v>
      </c>
      <c r="M748" s="151">
        <v>228</v>
      </c>
      <c r="N748" s="151">
        <v>202</v>
      </c>
      <c r="O748" s="151">
        <v>160</v>
      </c>
      <c r="P748" s="151">
        <v>174</v>
      </c>
      <c r="Q748" s="151">
        <v>14</v>
      </c>
      <c r="R748" s="152">
        <v>8.75</v>
      </c>
      <c r="S748" s="152"/>
    </row>
    <row r="749" spans="1:19" s="145" customFormat="1" ht="14.45" customHeight="1">
      <c r="A749" s="160"/>
      <c r="B749" s="142" t="s">
        <v>103</v>
      </c>
      <c r="C749" s="150">
        <v>380</v>
      </c>
      <c r="D749" s="151">
        <v>260</v>
      </c>
      <c r="E749" s="151">
        <v>214</v>
      </c>
      <c r="F749" s="151">
        <v>207</v>
      </c>
      <c r="G749" s="151">
        <v>176</v>
      </c>
      <c r="H749" s="151">
        <v>-31</v>
      </c>
      <c r="I749" s="152">
        <v>-14.975845410628018</v>
      </c>
      <c r="J749" s="142"/>
      <c r="K749" s="159" t="s">
        <v>103</v>
      </c>
      <c r="L749" s="150">
        <v>348</v>
      </c>
      <c r="M749" s="151">
        <v>283</v>
      </c>
      <c r="N749" s="151">
        <v>237</v>
      </c>
      <c r="O749" s="151">
        <v>195</v>
      </c>
      <c r="P749" s="151">
        <v>154</v>
      </c>
      <c r="Q749" s="151">
        <v>-41</v>
      </c>
      <c r="R749" s="152">
        <v>-21.025641025641026</v>
      </c>
      <c r="S749" s="152"/>
    </row>
    <row r="750" spans="1:19" s="145" customFormat="1" ht="14.45" customHeight="1">
      <c r="A750" s="160"/>
      <c r="B750" s="142" t="s">
        <v>104</v>
      </c>
      <c r="C750" s="150">
        <v>305</v>
      </c>
      <c r="D750" s="151">
        <v>363</v>
      </c>
      <c r="E750" s="151">
        <v>250</v>
      </c>
      <c r="F750" s="151">
        <v>218</v>
      </c>
      <c r="G750" s="151">
        <v>197</v>
      </c>
      <c r="H750" s="151">
        <v>-21</v>
      </c>
      <c r="I750" s="152">
        <v>-9.6330275229357802</v>
      </c>
      <c r="J750" s="142"/>
      <c r="K750" s="159" t="s">
        <v>104</v>
      </c>
      <c r="L750" s="150">
        <v>284</v>
      </c>
      <c r="M750" s="151">
        <v>340</v>
      </c>
      <c r="N750" s="151">
        <v>266</v>
      </c>
      <c r="O750" s="151">
        <v>226</v>
      </c>
      <c r="P750" s="151">
        <v>188</v>
      </c>
      <c r="Q750" s="151">
        <v>-38</v>
      </c>
      <c r="R750" s="152">
        <v>-16.814159292035399</v>
      </c>
      <c r="S750" s="152"/>
    </row>
    <row r="751" spans="1:19" s="145" customFormat="1" ht="14.45" customHeight="1">
      <c r="A751" s="160"/>
      <c r="B751" s="142" t="s">
        <v>105</v>
      </c>
      <c r="C751" s="150">
        <v>326</v>
      </c>
      <c r="D751" s="151">
        <v>314</v>
      </c>
      <c r="E751" s="151">
        <v>344</v>
      </c>
      <c r="F751" s="151">
        <v>236</v>
      </c>
      <c r="G751" s="151">
        <v>203</v>
      </c>
      <c r="H751" s="151">
        <v>-33</v>
      </c>
      <c r="I751" s="152">
        <v>-13.983050847457626</v>
      </c>
      <c r="J751" s="142"/>
      <c r="K751" s="159" t="s">
        <v>105</v>
      </c>
      <c r="L751" s="150">
        <v>299</v>
      </c>
      <c r="M751" s="151">
        <v>284</v>
      </c>
      <c r="N751" s="151">
        <v>325</v>
      </c>
      <c r="O751" s="151">
        <v>261</v>
      </c>
      <c r="P751" s="151">
        <v>216</v>
      </c>
      <c r="Q751" s="151">
        <v>-45</v>
      </c>
      <c r="R751" s="152">
        <v>-17.241379310344829</v>
      </c>
      <c r="S751" s="152"/>
    </row>
    <row r="752" spans="1:19" s="145" customFormat="1" ht="14.45" customHeight="1">
      <c r="A752" s="160"/>
      <c r="B752" s="142" t="s">
        <v>106</v>
      </c>
      <c r="C752" s="150">
        <v>328</v>
      </c>
      <c r="D752" s="151">
        <v>302</v>
      </c>
      <c r="E752" s="151">
        <v>288</v>
      </c>
      <c r="F752" s="151">
        <v>325</v>
      </c>
      <c r="G752" s="151">
        <v>235</v>
      </c>
      <c r="H752" s="151">
        <v>-90</v>
      </c>
      <c r="I752" s="152">
        <v>-27.692307692307693</v>
      </c>
      <c r="J752" s="142"/>
      <c r="K752" s="159" t="s">
        <v>106</v>
      </c>
      <c r="L752" s="150">
        <v>364</v>
      </c>
      <c r="M752" s="151">
        <v>290</v>
      </c>
      <c r="N752" s="151">
        <v>282</v>
      </c>
      <c r="O752" s="151">
        <v>309</v>
      </c>
      <c r="P752" s="151">
        <v>236</v>
      </c>
      <c r="Q752" s="151">
        <v>-73</v>
      </c>
      <c r="R752" s="152">
        <v>-23.624595469255663</v>
      </c>
      <c r="S752" s="152"/>
    </row>
    <row r="753" spans="1:19" s="145" customFormat="1" ht="14.45" customHeight="1">
      <c r="A753" s="160"/>
      <c r="B753" s="142" t="s">
        <v>107</v>
      </c>
      <c r="C753" s="150">
        <v>288</v>
      </c>
      <c r="D753" s="151">
        <v>296</v>
      </c>
      <c r="E753" s="151">
        <v>272</v>
      </c>
      <c r="F753" s="151">
        <v>274</v>
      </c>
      <c r="G753" s="151">
        <v>315</v>
      </c>
      <c r="H753" s="151">
        <v>41</v>
      </c>
      <c r="I753" s="152">
        <v>14.963503649635038</v>
      </c>
      <c r="J753" s="142"/>
      <c r="K753" s="159" t="s">
        <v>107</v>
      </c>
      <c r="L753" s="150">
        <v>318</v>
      </c>
      <c r="M753" s="151">
        <v>320</v>
      </c>
      <c r="N753" s="151">
        <v>248</v>
      </c>
      <c r="O753" s="151">
        <v>248</v>
      </c>
      <c r="P753" s="151">
        <v>275</v>
      </c>
      <c r="Q753" s="151">
        <v>27</v>
      </c>
      <c r="R753" s="152">
        <v>10.887096774193548</v>
      </c>
      <c r="S753" s="152"/>
    </row>
    <row r="754" spans="1:19" s="145" customFormat="1" ht="14.45" customHeight="1">
      <c r="A754" s="160"/>
      <c r="B754" s="142" t="s">
        <v>108</v>
      </c>
      <c r="C754" s="150">
        <v>206</v>
      </c>
      <c r="D754" s="151">
        <v>257</v>
      </c>
      <c r="E754" s="151">
        <v>273</v>
      </c>
      <c r="F754" s="151">
        <v>247</v>
      </c>
      <c r="G754" s="151">
        <v>250</v>
      </c>
      <c r="H754" s="151">
        <v>3</v>
      </c>
      <c r="I754" s="152">
        <v>1.214574898785425</v>
      </c>
      <c r="J754" s="142"/>
      <c r="K754" s="159" t="s">
        <v>108</v>
      </c>
      <c r="L754" s="150">
        <v>189</v>
      </c>
      <c r="M754" s="151">
        <v>265</v>
      </c>
      <c r="N754" s="151">
        <v>265</v>
      </c>
      <c r="O754" s="151">
        <v>209</v>
      </c>
      <c r="P754" s="151">
        <v>217</v>
      </c>
      <c r="Q754" s="151">
        <v>8</v>
      </c>
      <c r="R754" s="152">
        <v>3.8277511961722488</v>
      </c>
      <c r="S754" s="152"/>
    </row>
    <row r="755" spans="1:19" s="145" customFormat="1" ht="14.45" customHeight="1">
      <c r="A755" s="160"/>
      <c r="B755" s="142" t="s">
        <v>109</v>
      </c>
      <c r="C755" s="150">
        <v>123</v>
      </c>
      <c r="D755" s="151">
        <v>166</v>
      </c>
      <c r="E755" s="151">
        <v>207</v>
      </c>
      <c r="F755" s="151">
        <v>244</v>
      </c>
      <c r="G755" s="151">
        <v>210</v>
      </c>
      <c r="H755" s="151">
        <v>-34</v>
      </c>
      <c r="I755" s="152">
        <v>-13.934426229508196</v>
      </c>
      <c r="J755" s="142"/>
      <c r="K755" s="159" t="s">
        <v>109</v>
      </c>
      <c r="L755" s="150">
        <v>95</v>
      </c>
      <c r="M755" s="151">
        <v>146</v>
      </c>
      <c r="N755" s="151">
        <v>185</v>
      </c>
      <c r="O755" s="151">
        <v>197</v>
      </c>
      <c r="P755" s="151">
        <v>158</v>
      </c>
      <c r="Q755" s="151">
        <v>-39</v>
      </c>
      <c r="R755" s="152">
        <v>-19.796954314720814</v>
      </c>
      <c r="S755" s="152"/>
    </row>
    <row r="756" spans="1:19" s="139" customFormat="1" ht="14.45" customHeight="1">
      <c r="A756" s="160"/>
      <c r="B756" s="142" t="s">
        <v>110</v>
      </c>
      <c r="C756" s="150">
        <v>108</v>
      </c>
      <c r="D756" s="151">
        <v>151</v>
      </c>
      <c r="E756" s="151">
        <v>185</v>
      </c>
      <c r="F756" s="151">
        <v>256</v>
      </c>
      <c r="G756" s="151">
        <v>330</v>
      </c>
      <c r="H756" s="151">
        <v>74</v>
      </c>
      <c r="I756" s="152">
        <v>28.90625</v>
      </c>
      <c r="J756" s="142"/>
      <c r="K756" s="159" t="s">
        <v>110</v>
      </c>
      <c r="L756" s="150">
        <v>48</v>
      </c>
      <c r="M756" s="151">
        <v>81</v>
      </c>
      <c r="N756" s="151">
        <v>115</v>
      </c>
      <c r="O756" s="151">
        <v>138</v>
      </c>
      <c r="P756" s="151">
        <v>179</v>
      </c>
      <c r="Q756" s="151">
        <v>41</v>
      </c>
      <c r="R756" s="152">
        <v>29.710144927536231</v>
      </c>
      <c r="S756" s="152"/>
    </row>
    <row r="757" spans="1:19" s="145" customFormat="1" ht="14.45" customHeight="1">
      <c r="A757" s="160"/>
      <c r="B757" s="423"/>
      <c r="C757" s="427"/>
      <c r="D757" s="422"/>
      <c r="E757" s="422"/>
      <c r="F757" s="422"/>
      <c r="G757" s="422"/>
      <c r="H757" s="151"/>
      <c r="I757" s="152"/>
      <c r="J757" s="160"/>
      <c r="K757" s="423"/>
      <c r="L757" s="427"/>
      <c r="M757" s="422"/>
      <c r="N757" s="422"/>
      <c r="O757" s="422"/>
      <c r="P757" s="422"/>
      <c r="Q757" s="151"/>
      <c r="R757" s="152"/>
      <c r="S757" s="160"/>
    </row>
    <row r="758" spans="1:19" s="145" customFormat="1" ht="14.45" customHeight="1">
      <c r="A758" s="160"/>
      <c r="B758" s="142"/>
      <c r="C758" s="324"/>
      <c r="D758" s="151"/>
      <c r="E758" s="151"/>
      <c r="F758" s="151"/>
      <c r="G758" s="151"/>
      <c r="H758" s="151"/>
      <c r="I758" s="152"/>
      <c r="J758" s="160"/>
      <c r="K758" s="142"/>
      <c r="L758" s="324"/>
      <c r="M758" s="151"/>
      <c r="N758" s="151"/>
      <c r="O758" s="151"/>
      <c r="P758" s="151"/>
      <c r="Q758" s="151"/>
      <c r="R758" s="152"/>
      <c r="S758" s="160"/>
    </row>
    <row r="759" spans="1:19" s="145" customFormat="1" ht="14.45" customHeight="1">
      <c r="A759" s="160"/>
      <c r="B759" s="160"/>
      <c r="C759" s="160"/>
      <c r="D759" s="160"/>
      <c r="E759" s="160"/>
      <c r="F759" s="160"/>
      <c r="G759" s="161"/>
      <c r="H759" s="160"/>
      <c r="I759" s="160"/>
      <c r="J759" s="160"/>
      <c r="K759" s="160"/>
      <c r="L759" s="160"/>
      <c r="M759" s="160"/>
      <c r="N759" s="160"/>
      <c r="O759" s="160"/>
      <c r="P759" s="161"/>
      <c r="Q759" s="160"/>
      <c r="R759" s="160"/>
      <c r="S759" s="160"/>
    </row>
    <row r="760" spans="1:19" s="153" customFormat="1" ht="14.45" customHeight="1">
      <c r="A760" s="138"/>
      <c r="B760" s="138" t="s">
        <v>646</v>
      </c>
      <c r="C760" s="138"/>
      <c r="D760" s="138"/>
      <c r="E760" s="138"/>
      <c r="F760" s="138"/>
      <c r="G760" s="138"/>
      <c r="H760" s="138"/>
      <c r="I760" s="138"/>
      <c r="J760" s="138"/>
      <c r="K760" s="138" t="s">
        <v>647</v>
      </c>
      <c r="L760" s="138"/>
      <c r="M760" s="138"/>
      <c r="N760" s="138"/>
      <c r="O760" s="138"/>
      <c r="P760" s="138"/>
      <c r="Q760" s="138"/>
      <c r="R760" s="138"/>
      <c r="S760" s="138"/>
    </row>
    <row r="761" spans="1:19" s="145" customFormat="1" ht="14.45" customHeight="1">
      <c r="A761" s="160"/>
      <c r="B761" s="491" t="s">
        <v>335</v>
      </c>
      <c r="C761" s="140"/>
      <c r="D761" s="140"/>
      <c r="E761" s="140"/>
      <c r="F761" s="140"/>
      <c r="G761" s="143"/>
      <c r="H761" s="141"/>
      <c r="I761" s="141"/>
      <c r="J761" s="142"/>
      <c r="K761" s="491" t="s">
        <v>335</v>
      </c>
      <c r="L761" s="140"/>
      <c r="M761" s="140"/>
      <c r="N761" s="140"/>
      <c r="O761" s="140"/>
      <c r="P761" s="143"/>
      <c r="Q761" s="141"/>
      <c r="R761" s="141"/>
      <c r="S761" s="144"/>
    </row>
    <row r="762" spans="1:19" s="145" customFormat="1" ht="14.45" customHeight="1">
      <c r="A762" s="160"/>
      <c r="B762" s="492"/>
      <c r="C762" s="146" t="s">
        <v>151</v>
      </c>
      <c r="D762" s="146" t="s">
        <v>86</v>
      </c>
      <c r="E762" s="146" t="s">
        <v>87</v>
      </c>
      <c r="F762" s="146" t="s">
        <v>410</v>
      </c>
      <c r="G762" s="146" t="s">
        <v>739</v>
      </c>
      <c r="H762" s="81" t="s">
        <v>509</v>
      </c>
      <c r="I762" s="147" t="s">
        <v>807</v>
      </c>
      <c r="J762" s="142"/>
      <c r="K762" s="492"/>
      <c r="L762" s="146" t="s">
        <v>151</v>
      </c>
      <c r="M762" s="146" t="s">
        <v>86</v>
      </c>
      <c r="N762" s="146" t="s">
        <v>87</v>
      </c>
      <c r="O762" s="146" t="s">
        <v>410</v>
      </c>
      <c r="P762" s="146" t="s">
        <v>739</v>
      </c>
      <c r="Q762" s="81" t="s">
        <v>509</v>
      </c>
      <c r="R762" s="147" t="s">
        <v>807</v>
      </c>
      <c r="S762" s="144"/>
    </row>
    <row r="763" spans="1:19" s="145" customFormat="1" ht="14.45" customHeight="1">
      <c r="A763" s="160"/>
      <c r="B763" s="493"/>
      <c r="C763" s="148"/>
      <c r="D763" s="148"/>
      <c r="E763" s="148"/>
      <c r="F763" s="148"/>
      <c r="G763" s="148"/>
      <c r="H763" s="149" t="s">
        <v>88</v>
      </c>
      <c r="I763" s="81" t="s">
        <v>511</v>
      </c>
      <c r="J763" s="142"/>
      <c r="K763" s="493"/>
      <c r="L763" s="148"/>
      <c r="M763" s="148"/>
      <c r="N763" s="148"/>
      <c r="O763" s="148"/>
      <c r="P763" s="148"/>
      <c r="Q763" s="149" t="s">
        <v>88</v>
      </c>
      <c r="R763" s="81" t="s">
        <v>511</v>
      </c>
      <c r="S763" s="144"/>
    </row>
    <row r="764" spans="1:19" s="180" customFormat="1" ht="14.45" customHeight="1">
      <c r="B764" s="188" t="s">
        <v>90</v>
      </c>
      <c r="C764" s="187">
        <v>1843</v>
      </c>
      <c r="D764" s="183">
        <v>1694</v>
      </c>
      <c r="E764" s="183">
        <v>1515</v>
      </c>
      <c r="F764" s="183">
        <v>1409</v>
      </c>
      <c r="G764" s="183">
        <v>1276</v>
      </c>
      <c r="H764" s="182">
        <v>-133</v>
      </c>
      <c r="I764" s="184">
        <v>-9.4393186657203678</v>
      </c>
      <c r="J764" s="185"/>
      <c r="K764" s="186" t="s">
        <v>90</v>
      </c>
      <c r="L764" s="187">
        <v>1879</v>
      </c>
      <c r="M764" s="183">
        <v>1749</v>
      </c>
      <c r="N764" s="183">
        <v>1548</v>
      </c>
      <c r="O764" s="183">
        <v>1319</v>
      </c>
      <c r="P764" s="183">
        <v>1127</v>
      </c>
      <c r="Q764" s="182">
        <v>-192</v>
      </c>
      <c r="R764" s="184">
        <v>-14.556482183472328</v>
      </c>
      <c r="S764" s="184"/>
    </row>
    <row r="765" spans="1:19" s="145" customFormat="1" ht="14.45" customHeight="1">
      <c r="A765" s="160"/>
      <c r="B765" s="420" t="s">
        <v>91</v>
      </c>
      <c r="C765" s="150">
        <v>234</v>
      </c>
      <c r="D765" s="151">
        <v>181</v>
      </c>
      <c r="E765" s="151">
        <v>147</v>
      </c>
      <c r="F765" s="151">
        <v>135</v>
      </c>
      <c r="G765" s="151">
        <v>113</v>
      </c>
      <c r="H765" s="151">
        <v>-22</v>
      </c>
      <c r="I765" s="152">
        <v>-16.296296296296298</v>
      </c>
      <c r="J765" s="142"/>
      <c r="K765" s="154" t="s">
        <v>91</v>
      </c>
      <c r="L765" s="150">
        <v>277</v>
      </c>
      <c r="M765" s="151">
        <v>217</v>
      </c>
      <c r="N765" s="151">
        <v>168</v>
      </c>
      <c r="O765" s="151">
        <v>117</v>
      </c>
      <c r="P765" s="151">
        <v>85</v>
      </c>
      <c r="Q765" s="151">
        <v>-32</v>
      </c>
      <c r="R765" s="152">
        <v>-27.350427350427353</v>
      </c>
      <c r="S765" s="152"/>
    </row>
    <row r="766" spans="1:19" s="145" customFormat="1" ht="14.45" customHeight="1">
      <c r="A766" s="160"/>
      <c r="B766" s="420" t="s">
        <v>92</v>
      </c>
      <c r="C766" s="150">
        <v>1213</v>
      </c>
      <c r="D766" s="151">
        <v>1073</v>
      </c>
      <c r="E766" s="151">
        <v>913</v>
      </c>
      <c r="F766" s="151">
        <v>760</v>
      </c>
      <c r="G766" s="151">
        <v>635</v>
      </c>
      <c r="H766" s="151">
        <v>-125</v>
      </c>
      <c r="I766" s="152">
        <v>-16.447368421052634</v>
      </c>
      <c r="J766" s="142"/>
      <c r="K766" s="154" t="s">
        <v>92</v>
      </c>
      <c r="L766" s="150">
        <v>1171</v>
      </c>
      <c r="M766" s="151">
        <v>1071</v>
      </c>
      <c r="N766" s="151">
        <v>938</v>
      </c>
      <c r="O766" s="151">
        <v>761</v>
      </c>
      <c r="P766" s="151">
        <v>619</v>
      </c>
      <c r="Q766" s="151">
        <v>-142</v>
      </c>
      <c r="R766" s="152">
        <v>-18.659658344283837</v>
      </c>
      <c r="S766" s="152"/>
    </row>
    <row r="767" spans="1:19" s="145" customFormat="1" ht="14.45" customHeight="1">
      <c r="A767" s="160"/>
      <c r="B767" s="420" t="s">
        <v>93</v>
      </c>
      <c r="C767" s="150">
        <v>396</v>
      </c>
      <c r="D767" s="151">
        <v>440</v>
      </c>
      <c r="E767" s="151">
        <v>455</v>
      </c>
      <c r="F767" s="151">
        <v>512</v>
      </c>
      <c r="G767" s="151">
        <v>522</v>
      </c>
      <c r="H767" s="151">
        <v>10</v>
      </c>
      <c r="I767" s="152">
        <v>1.953125</v>
      </c>
      <c r="J767" s="142"/>
      <c r="K767" s="154" t="s">
        <v>93</v>
      </c>
      <c r="L767" s="150">
        <v>431</v>
      </c>
      <c r="M767" s="151">
        <v>461</v>
      </c>
      <c r="N767" s="151">
        <v>442</v>
      </c>
      <c r="O767" s="151">
        <v>441</v>
      </c>
      <c r="P767" s="151">
        <v>420</v>
      </c>
      <c r="Q767" s="151">
        <v>-21</v>
      </c>
      <c r="R767" s="152">
        <v>-4.7619047619047619</v>
      </c>
      <c r="S767" s="152"/>
    </row>
    <row r="768" spans="1:19" s="145" customFormat="1" ht="14.45" customHeight="1">
      <c r="A768" s="160"/>
      <c r="B768" s="142"/>
      <c r="C768" s="150"/>
      <c r="D768" s="157"/>
      <c r="E768" s="157"/>
      <c r="F768" s="157"/>
      <c r="G768" s="157"/>
      <c r="H768" s="157"/>
      <c r="I768" s="158"/>
      <c r="J768" s="142"/>
      <c r="K768" s="159"/>
      <c r="L768" s="150"/>
      <c r="M768" s="157"/>
      <c r="N768" s="157"/>
      <c r="O768" s="157"/>
      <c r="P768" s="157"/>
      <c r="Q768" s="157"/>
      <c r="R768" s="158"/>
      <c r="S768" s="158"/>
    </row>
    <row r="769" spans="1:19" s="145" customFormat="1" ht="14.45" customHeight="1">
      <c r="A769" s="160"/>
      <c r="B769" s="142" t="s">
        <v>94</v>
      </c>
      <c r="C769" s="150">
        <v>55</v>
      </c>
      <c r="D769" s="151">
        <v>54</v>
      </c>
      <c r="E769" s="151">
        <v>33</v>
      </c>
      <c r="F769" s="151">
        <v>43</v>
      </c>
      <c r="G769" s="151">
        <v>26</v>
      </c>
      <c r="H769" s="151">
        <v>-17</v>
      </c>
      <c r="I769" s="152">
        <v>-39.534883720930232</v>
      </c>
      <c r="J769" s="142"/>
      <c r="K769" s="159" t="s">
        <v>94</v>
      </c>
      <c r="L769" s="150">
        <v>97</v>
      </c>
      <c r="M769" s="151">
        <v>44</v>
      </c>
      <c r="N769" s="151">
        <v>50</v>
      </c>
      <c r="O769" s="151">
        <v>30</v>
      </c>
      <c r="P769" s="151">
        <v>21</v>
      </c>
      <c r="Q769" s="151">
        <v>-9</v>
      </c>
      <c r="R769" s="152">
        <v>-30</v>
      </c>
      <c r="S769" s="152"/>
    </row>
    <row r="770" spans="1:19" s="145" customFormat="1" ht="14.45" customHeight="1">
      <c r="A770" s="160"/>
      <c r="B770" s="142" t="s">
        <v>95</v>
      </c>
      <c r="C770" s="150">
        <v>81</v>
      </c>
      <c r="D770" s="151">
        <v>53</v>
      </c>
      <c r="E770" s="151">
        <v>54</v>
      </c>
      <c r="F770" s="151">
        <v>35</v>
      </c>
      <c r="G770" s="151">
        <v>43</v>
      </c>
      <c r="H770" s="151">
        <v>8</v>
      </c>
      <c r="I770" s="152">
        <v>22.857142857142858</v>
      </c>
      <c r="J770" s="142"/>
      <c r="K770" s="159" t="s">
        <v>95</v>
      </c>
      <c r="L770" s="150">
        <v>89</v>
      </c>
      <c r="M770" s="151">
        <v>81</v>
      </c>
      <c r="N770" s="151">
        <v>44</v>
      </c>
      <c r="O770" s="151">
        <v>45</v>
      </c>
      <c r="P770" s="151">
        <v>28</v>
      </c>
      <c r="Q770" s="151">
        <v>-17</v>
      </c>
      <c r="R770" s="152">
        <v>-37.777777777777779</v>
      </c>
      <c r="S770" s="152"/>
    </row>
    <row r="771" spans="1:19" s="145" customFormat="1" ht="14.45" customHeight="1">
      <c r="A771" s="160"/>
      <c r="B771" s="142" t="s">
        <v>96</v>
      </c>
      <c r="C771" s="150">
        <v>98</v>
      </c>
      <c r="D771" s="151">
        <v>74</v>
      </c>
      <c r="E771" s="151">
        <v>60</v>
      </c>
      <c r="F771" s="151">
        <v>57</v>
      </c>
      <c r="G771" s="151">
        <v>44</v>
      </c>
      <c r="H771" s="151">
        <v>-13</v>
      </c>
      <c r="I771" s="152">
        <v>-22.807017543859647</v>
      </c>
      <c r="J771" s="142"/>
      <c r="K771" s="159" t="s">
        <v>96</v>
      </c>
      <c r="L771" s="150">
        <v>91</v>
      </c>
      <c r="M771" s="151">
        <v>92</v>
      </c>
      <c r="N771" s="151">
        <v>74</v>
      </c>
      <c r="O771" s="151">
        <v>42</v>
      </c>
      <c r="P771" s="151">
        <v>36</v>
      </c>
      <c r="Q771" s="151">
        <v>-6</v>
      </c>
      <c r="R771" s="152">
        <v>-14.285714285714285</v>
      </c>
      <c r="S771" s="152"/>
    </row>
    <row r="772" spans="1:19" s="145" customFormat="1" ht="14.45" customHeight="1">
      <c r="A772" s="160"/>
      <c r="B772" s="142" t="s">
        <v>97</v>
      </c>
      <c r="C772" s="150">
        <v>109</v>
      </c>
      <c r="D772" s="151">
        <v>89</v>
      </c>
      <c r="E772" s="151">
        <v>72</v>
      </c>
      <c r="F772" s="151">
        <v>50</v>
      </c>
      <c r="G772" s="151">
        <v>50</v>
      </c>
      <c r="H772" s="151">
        <v>0</v>
      </c>
      <c r="I772" s="152">
        <v>0</v>
      </c>
      <c r="J772" s="142"/>
      <c r="K772" s="159" t="s">
        <v>97</v>
      </c>
      <c r="L772" s="150">
        <v>98</v>
      </c>
      <c r="M772" s="151">
        <v>85</v>
      </c>
      <c r="N772" s="151">
        <v>79</v>
      </c>
      <c r="O772" s="151">
        <v>69</v>
      </c>
      <c r="P772" s="151">
        <v>35</v>
      </c>
      <c r="Q772" s="151">
        <v>-34</v>
      </c>
      <c r="R772" s="152">
        <v>-49.275362318840585</v>
      </c>
      <c r="S772" s="152"/>
    </row>
    <row r="773" spans="1:19" s="145" customFormat="1" ht="14.45" customHeight="1">
      <c r="A773" s="160"/>
      <c r="B773" s="142" t="s">
        <v>98</v>
      </c>
      <c r="C773" s="150">
        <v>111</v>
      </c>
      <c r="D773" s="151">
        <v>70</v>
      </c>
      <c r="E773" s="151">
        <v>60</v>
      </c>
      <c r="F773" s="151">
        <v>45</v>
      </c>
      <c r="G773" s="151">
        <v>37</v>
      </c>
      <c r="H773" s="151">
        <v>-8</v>
      </c>
      <c r="I773" s="152">
        <v>-17.777777777777779</v>
      </c>
      <c r="J773" s="142"/>
      <c r="K773" s="159" t="s">
        <v>98</v>
      </c>
      <c r="L773" s="150">
        <v>99</v>
      </c>
      <c r="M773" s="151">
        <v>82</v>
      </c>
      <c r="N773" s="151">
        <v>57</v>
      </c>
      <c r="O773" s="151">
        <v>50</v>
      </c>
      <c r="P773" s="151">
        <v>48</v>
      </c>
      <c r="Q773" s="151">
        <v>-2</v>
      </c>
      <c r="R773" s="152">
        <v>-4</v>
      </c>
      <c r="S773" s="152"/>
    </row>
    <row r="774" spans="1:19" s="145" customFormat="1" ht="14.45" customHeight="1">
      <c r="A774" s="160"/>
      <c r="B774" s="142" t="s">
        <v>99</v>
      </c>
      <c r="C774" s="150">
        <v>91</v>
      </c>
      <c r="D774" s="151">
        <v>84</v>
      </c>
      <c r="E774" s="151">
        <v>56</v>
      </c>
      <c r="F774" s="151">
        <v>53</v>
      </c>
      <c r="G774" s="151">
        <v>35</v>
      </c>
      <c r="H774" s="151">
        <v>-18</v>
      </c>
      <c r="I774" s="152">
        <v>-33.962264150943398</v>
      </c>
      <c r="J774" s="142"/>
      <c r="K774" s="159" t="s">
        <v>99</v>
      </c>
      <c r="L774" s="150">
        <v>116</v>
      </c>
      <c r="M774" s="151">
        <v>85</v>
      </c>
      <c r="N774" s="151">
        <v>59</v>
      </c>
      <c r="O774" s="151">
        <v>45</v>
      </c>
      <c r="P774" s="151">
        <v>43</v>
      </c>
      <c r="Q774" s="151">
        <v>-2</v>
      </c>
      <c r="R774" s="152">
        <v>-4.4444444444444446</v>
      </c>
      <c r="S774" s="152"/>
    </row>
    <row r="775" spans="1:19" s="145" customFormat="1" ht="14.45" customHeight="1">
      <c r="A775" s="160"/>
      <c r="B775" s="142" t="s">
        <v>100</v>
      </c>
      <c r="C775" s="150">
        <v>104</v>
      </c>
      <c r="D775" s="151">
        <v>94</v>
      </c>
      <c r="E775" s="151">
        <v>68</v>
      </c>
      <c r="F775" s="151">
        <v>49</v>
      </c>
      <c r="G775" s="151">
        <v>46</v>
      </c>
      <c r="H775" s="151">
        <v>-3</v>
      </c>
      <c r="I775" s="152">
        <v>-6.1224489795918364</v>
      </c>
      <c r="J775" s="142"/>
      <c r="K775" s="159" t="s">
        <v>100</v>
      </c>
      <c r="L775" s="150">
        <v>100</v>
      </c>
      <c r="M775" s="151">
        <v>99</v>
      </c>
      <c r="N775" s="151">
        <v>82</v>
      </c>
      <c r="O775" s="151">
        <v>50</v>
      </c>
      <c r="P775" s="151">
        <v>45</v>
      </c>
      <c r="Q775" s="151">
        <v>-5</v>
      </c>
      <c r="R775" s="152">
        <v>-10</v>
      </c>
      <c r="S775" s="152"/>
    </row>
    <row r="776" spans="1:19" s="145" customFormat="1" ht="14.45" customHeight="1">
      <c r="A776" s="160"/>
      <c r="B776" s="142" t="s">
        <v>118</v>
      </c>
      <c r="C776" s="150">
        <v>96</v>
      </c>
      <c r="D776" s="151">
        <v>104</v>
      </c>
      <c r="E776" s="151">
        <v>72</v>
      </c>
      <c r="F776" s="151">
        <v>85</v>
      </c>
      <c r="G776" s="151">
        <v>50</v>
      </c>
      <c r="H776" s="151">
        <v>-35</v>
      </c>
      <c r="I776" s="152">
        <v>-41.17647058823529</v>
      </c>
      <c r="J776" s="142"/>
      <c r="K776" s="159" t="s">
        <v>118</v>
      </c>
      <c r="L776" s="150">
        <v>107</v>
      </c>
      <c r="M776" s="151">
        <v>98</v>
      </c>
      <c r="N776" s="151">
        <v>98</v>
      </c>
      <c r="O776" s="151">
        <v>62</v>
      </c>
      <c r="P776" s="151">
        <v>46</v>
      </c>
      <c r="Q776" s="151">
        <v>-16</v>
      </c>
      <c r="R776" s="152">
        <v>-25.806451612903224</v>
      </c>
      <c r="S776" s="152"/>
    </row>
    <row r="777" spans="1:19" s="145" customFormat="1" ht="14.45" customHeight="1">
      <c r="A777" s="160"/>
      <c r="B777" s="142" t="s">
        <v>101</v>
      </c>
      <c r="C777" s="150">
        <v>107</v>
      </c>
      <c r="D777" s="151">
        <v>97</v>
      </c>
      <c r="E777" s="151">
        <v>107</v>
      </c>
      <c r="F777" s="151">
        <v>74</v>
      </c>
      <c r="G777" s="151">
        <v>78</v>
      </c>
      <c r="H777" s="151">
        <v>4</v>
      </c>
      <c r="I777" s="152">
        <v>5.4054054054054053</v>
      </c>
      <c r="J777" s="142"/>
      <c r="K777" s="159" t="s">
        <v>101</v>
      </c>
      <c r="L777" s="150">
        <v>122</v>
      </c>
      <c r="M777" s="151">
        <v>100</v>
      </c>
      <c r="N777" s="151">
        <v>84</v>
      </c>
      <c r="O777" s="151">
        <v>96</v>
      </c>
      <c r="P777" s="151">
        <v>55</v>
      </c>
      <c r="Q777" s="151">
        <v>-41</v>
      </c>
      <c r="R777" s="152">
        <v>-42.708333333333329</v>
      </c>
      <c r="S777" s="152"/>
    </row>
    <row r="778" spans="1:19" s="145" customFormat="1" ht="14.45" customHeight="1">
      <c r="A778" s="160"/>
      <c r="B778" s="142" t="s">
        <v>102</v>
      </c>
      <c r="C778" s="150">
        <v>127</v>
      </c>
      <c r="D778" s="151">
        <v>105</v>
      </c>
      <c r="E778" s="151">
        <v>96</v>
      </c>
      <c r="F778" s="151">
        <v>99</v>
      </c>
      <c r="G778" s="151">
        <v>64</v>
      </c>
      <c r="H778" s="151">
        <v>-35</v>
      </c>
      <c r="I778" s="152">
        <v>-35.353535353535356</v>
      </c>
      <c r="J778" s="142"/>
      <c r="K778" s="159" t="s">
        <v>102</v>
      </c>
      <c r="L778" s="150">
        <v>118</v>
      </c>
      <c r="M778" s="151">
        <v>116</v>
      </c>
      <c r="N778" s="151">
        <v>97</v>
      </c>
      <c r="O778" s="151">
        <v>78</v>
      </c>
      <c r="P778" s="151">
        <v>86</v>
      </c>
      <c r="Q778" s="151">
        <v>8</v>
      </c>
      <c r="R778" s="152">
        <v>10.256410256410255</v>
      </c>
      <c r="S778" s="152"/>
    </row>
    <row r="779" spans="1:19" s="145" customFormat="1" ht="14.45" customHeight="1">
      <c r="A779" s="160"/>
      <c r="B779" s="142" t="s">
        <v>103</v>
      </c>
      <c r="C779" s="150">
        <v>192</v>
      </c>
      <c r="D779" s="151">
        <v>113</v>
      </c>
      <c r="E779" s="151">
        <v>101</v>
      </c>
      <c r="F779" s="151">
        <v>94</v>
      </c>
      <c r="G779" s="151">
        <v>93</v>
      </c>
      <c r="H779" s="151">
        <v>-1</v>
      </c>
      <c r="I779" s="152">
        <v>-1.0638297872340425</v>
      </c>
      <c r="J779" s="142"/>
      <c r="K779" s="159" t="s">
        <v>103</v>
      </c>
      <c r="L779" s="150">
        <v>161</v>
      </c>
      <c r="M779" s="151">
        <v>128</v>
      </c>
      <c r="N779" s="151">
        <v>121</v>
      </c>
      <c r="O779" s="151">
        <v>84</v>
      </c>
      <c r="P779" s="151">
        <v>72</v>
      </c>
      <c r="Q779" s="151">
        <v>-12</v>
      </c>
      <c r="R779" s="152">
        <v>-14.285714285714285</v>
      </c>
      <c r="S779" s="152"/>
    </row>
    <row r="780" spans="1:19" s="145" customFormat="1" ht="14.45" customHeight="1">
      <c r="A780" s="160"/>
      <c r="B780" s="142" t="s">
        <v>104</v>
      </c>
      <c r="C780" s="150">
        <v>136</v>
      </c>
      <c r="D780" s="151">
        <v>179</v>
      </c>
      <c r="E780" s="151">
        <v>111</v>
      </c>
      <c r="F780" s="151">
        <v>101</v>
      </c>
      <c r="G780" s="151">
        <v>87</v>
      </c>
      <c r="H780" s="151">
        <v>-14</v>
      </c>
      <c r="I780" s="152">
        <v>-13.861386138613863</v>
      </c>
      <c r="J780" s="142"/>
      <c r="K780" s="159" t="s">
        <v>104</v>
      </c>
      <c r="L780" s="150">
        <v>119</v>
      </c>
      <c r="M780" s="151">
        <v>153</v>
      </c>
      <c r="N780" s="151">
        <v>117</v>
      </c>
      <c r="O780" s="151">
        <v>113</v>
      </c>
      <c r="P780" s="151">
        <v>81</v>
      </c>
      <c r="Q780" s="151">
        <v>-32</v>
      </c>
      <c r="R780" s="152">
        <v>-28.318584070796462</v>
      </c>
      <c r="S780" s="152"/>
    </row>
    <row r="781" spans="1:19" s="145" customFormat="1" ht="14.45" customHeight="1">
      <c r="A781" s="160"/>
      <c r="B781" s="142" t="s">
        <v>105</v>
      </c>
      <c r="C781" s="150">
        <v>140</v>
      </c>
      <c r="D781" s="151">
        <v>138</v>
      </c>
      <c r="E781" s="151">
        <v>170</v>
      </c>
      <c r="F781" s="151">
        <v>110</v>
      </c>
      <c r="G781" s="151">
        <v>95</v>
      </c>
      <c r="H781" s="151">
        <v>-15</v>
      </c>
      <c r="I781" s="152">
        <v>-13.636363636363635</v>
      </c>
      <c r="J781" s="142"/>
      <c r="K781" s="159" t="s">
        <v>105</v>
      </c>
      <c r="L781" s="150">
        <v>131</v>
      </c>
      <c r="M781" s="151">
        <v>125</v>
      </c>
      <c r="N781" s="151">
        <v>144</v>
      </c>
      <c r="O781" s="151">
        <v>114</v>
      </c>
      <c r="P781" s="151">
        <v>108</v>
      </c>
      <c r="Q781" s="151">
        <v>-6</v>
      </c>
      <c r="R781" s="152">
        <v>-5.2631578947368416</v>
      </c>
      <c r="S781" s="152"/>
    </row>
    <row r="782" spans="1:19" s="145" customFormat="1" ht="14.45" customHeight="1">
      <c r="A782" s="160"/>
      <c r="B782" s="142" t="s">
        <v>106</v>
      </c>
      <c r="C782" s="150">
        <v>149</v>
      </c>
      <c r="D782" s="151">
        <v>129</v>
      </c>
      <c r="E782" s="151">
        <v>124</v>
      </c>
      <c r="F782" s="151">
        <v>159</v>
      </c>
      <c r="G782" s="151">
        <v>108</v>
      </c>
      <c r="H782" s="151">
        <v>-51</v>
      </c>
      <c r="I782" s="152">
        <v>-32.075471698113205</v>
      </c>
      <c r="J782" s="142"/>
      <c r="K782" s="159" t="s">
        <v>106</v>
      </c>
      <c r="L782" s="150">
        <v>163</v>
      </c>
      <c r="M782" s="151">
        <v>123</v>
      </c>
      <c r="N782" s="151">
        <v>124</v>
      </c>
      <c r="O782" s="151">
        <v>140</v>
      </c>
      <c r="P782" s="151">
        <v>101</v>
      </c>
      <c r="Q782" s="151">
        <v>-39</v>
      </c>
      <c r="R782" s="152">
        <v>-27.857142857142858</v>
      </c>
      <c r="S782" s="152"/>
    </row>
    <row r="783" spans="1:19" s="145" customFormat="1" ht="14.45" customHeight="1">
      <c r="A783" s="160"/>
      <c r="B783" s="142" t="s">
        <v>107</v>
      </c>
      <c r="C783" s="150">
        <v>117</v>
      </c>
      <c r="D783" s="151">
        <v>123</v>
      </c>
      <c r="E783" s="151">
        <v>109</v>
      </c>
      <c r="F783" s="151">
        <v>112</v>
      </c>
      <c r="G783" s="151">
        <v>157</v>
      </c>
      <c r="H783" s="151">
        <v>45</v>
      </c>
      <c r="I783" s="152">
        <v>40.178571428571431</v>
      </c>
      <c r="J783" s="142"/>
      <c r="K783" s="159" t="s">
        <v>107</v>
      </c>
      <c r="L783" s="150">
        <v>148</v>
      </c>
      <c r="M783" s="151">
        <v>144</v>
      </c>
      <c r="N783" s="151">
        <v>98</v>
      </c>
      <c r="O783" s="151">
        <v>105</v>
      </c>
      <c r="P783" s="151">
        <v>120</v>
      </c>
      <c r="Q783" s="151">
        <v>15</v>
      </c>
      <c r="R783" s="152">
        <v>14.285714285714285</v>
      </c>
      <c r="S783" s="152"/>
    </row>
    <row r="784" spans="1:19" s="145" customFormat="1" ht="14.45" customHeight="1">
      <c r="A784" s="160"/>
      <c r="B784" s="142" t="s">
        <v>108</v>
      </c>
      <c r="C784" s="150">
        <v>77</v>
      </c>
      <c r="D784" s="151">
        <v>101</v>
      </c>
      <c r="E784" s="151">
        <v>100</v>
      </c>
      <c r="F784" s="151">
        <v>96</v>
      </c>
      <c r="G784" s="151">
        <v>99</v>
      </c>
      <c r="H784" s="151">
        <v>3</v>
      </c>
      <c r="I784" s="152">
        <v>3.125</v>
      </c>
      <c r="J784" s="142"/>
      <c r="K784" s="159" t="s">
        <v>108</v>
      </c>
      <c r="L784" s="150">
        <v>75</v>
      </c>
      <c r="M784" s="151">
        <v>116</v>
      </c>
      <c r="N784" s="151">
        <v>111</v>
      </c>
      <c r="O784" s="151">
        <v>81</v>
      </c>
      <c r="P784" s="151">
        <v>88</v>
      </c>
      <c r="Q784" s="151">
        <v>7</v>
      </c>
      <c r="R784" s="152">
        <v>8.6419753086419746</v>
      </c>
      <c r="S784" s="152"/>
    </row>
    <row r="785" spans="1:19" s="139" customFormat="1" ht="14.45" customHeight="1">
      <c r="A785" s="160"/>
      <c r="B785" s="142" t="s">
        <v>109</v>
      </c>
      <c r="C785" s="150">
        <v>35</v>
      </c>
      <c r="D785" s="151">
        <v>55</v>
      </c>
      <c r="E785" s="151">
        <v>76</v>
      </c>
      <c r="F785" s="151">
        <v>74</v>
      </c>
      <c r="G785" s="151">
        <v>74</v>
      </c>
      <c r="H785" s="151">
        <v>0</v>
      </c>
      <c r="I785" s="152">
        <v>0</v>
      </c>
      <c r="J785" s="142"/>
      <c r="K785" s="159" t="s">
        <v>109</v>
      </c>
      <c r="L785" s="150">
        <v>38</v>
      </c>
      <c r="M785" s="151">
        <v>53</v>
      </c>
      <c r="N785" s="151">
        <v>74</v>
      </c>
      <c r="O785" s="151">
        <v>75</v>
      </c>
      <c r="P785" s="151">
        <v>53</v>
      </c>
      <c r="Q785" s="151">
        <v>-22</v>
      </c>
      <c r="R785" s="152">
        <v>-29.333333333333332</v>
      </c>
      <c r="S785" s="152"/>
    </row>
    <row r="786" spans="1:19" s="145" customFormat="1" ht="14.45" customHeight="1">
      <c r="A786" s="160"/>
      <c r="B786" s="142" t="s">
        <v>110</v>
      </c>
      <c r="C786" s="150">
        <v>18</v>
      </c>
      <c r="D786" s="151">
        <v>32</v>
      </c>
      <c r="E786" s="151">
        <v>46</v>
      </c>
      <c r="F786" s="151">
        <v>71</v>
      </c>
      <c r="G786" s="151">
        <v>84</v>
      </c>
      <c r="H786" s="151">
        <v>13</v>
      </c>
      <c r="I786" s="152">
        <v>18.30985915492958</v>
      </c>
      <c r="J786" s="142"/>
      <c r="K786" s="159" t="s">
        <v>110</v>
      </c>
      <c r="L786" s="150">
        <v>7</v>
      </c>
      <c r="M786" s="151">
        <v>25</v>
      </c>
      <c r="N786" s="151">
        <v>35</v>
      </c>
      <c r="O786" s="151">
        <v>40</v>
      </c>
      <c r="P786" s="151">
        <v>58</v>
      </c>
      <c r="Q786" s="151">
        <v>18</v>
      </c>
      <c r="R786" s="152">
        <v>45</v>
      </c>
      <c r="S786" s="152"/>
    </row>
    <row r="787" spans="1:19" s="145" customFormat="1" ht="14.45" customHeight="1">
      <c r="A787" s="160"/>
      <c r="B787" s="423"/>
      <c r="C787" s="427"/>
      <c r="D787" s="422"/>
      <c r="E787" s="422"/>
      <c r="F787" s="422"/>
      <c r="G787" s="422"/>
      <c r="H787" s="151"/>
      <c r="I787" s="152"/>
      <c r="J787" s="160"/>
      <c r="K787" s="423"/>
      <c r="L787" s="427"/>
      <c r="M787" s="422"/>
      <c r="N787" s="422"/>
      <c r="O787" s="422"/>
      <c r="P787" s="422"/>
      <c r="Q787" s="151"/>
      <c r="R787" s="152"/>
      <c r="S787" s="160"/>
    </row>
    <row r="788" spans="1:19" s="145" customFormat="1" ht="14.45" customHeight="1">
      <c r="A788" s="160"/>
      <c r="B788" s="142"/>
      <c r="C788" s="324"/>
      <c r="D788" s="151"/>
      <c r="E788" s="151"/>
      <c r="F788" s="151"/>
      <c r="G788" s="151"/>
      <c r="H788" s="151"/>
      <c r="I788" s="152"/>
      <c r="J788" s="160"/>
      <c r="K788" s="142"/>
      <c r="L788" s="324"/>
      <c r="M788" s="151"/>
      <c r="N788" s="151"/>
      <c r="O788" s="151"/>
      <c r="P788" s="151"/>
      <c r="Q788" s="151"/>
      <c r="R788" s="152"/>
      <c r="S788" s="160"/>
    </row>
    <row r="789" spans="1:19" s="153" customFormat="1" ht="14.45" customHeight="1">
      <c r="A789" s="160"/>
      <c r="B789" s="160"/>
      <c r="C789" s="160"/>
      <c r="D789" s="160"/>
      <c r="E789" s="160"/>
      <c r="F789" s="160"/>
      <c r="G789" s="161"/>
      <c r="H789" s="160"/>
      <c r="I789" s="160"/>
      <c r="J789" s="160"/>
      <c r="K789" s="160"/>
      <c r="L789" s="160"/>
      <c r="M789" s="160"/>
      <c r="N789" s="160"/>
      <c r="O789" s="160"/>
      <c r="P789" s="161"/>
      <c r="Q789" s="160"/>
      <c r="R789" s="160"/>
      <c r="S789" s="160"/>
    </row>
    <row r="790" spans="1:19" s="145" customFormat="1" ht="14.45" customHeight="1">
      <c r="A790" s="138"/>
      <c r="B790" s="138" t="s">
        <v>648</v>
      </c>
      <c r="C790" s="138"/>
      <c r="D790" s="138"/>
      <c r="E790" s="138"/>
      <c r="F790" s="138"/>
      <c r="G790" s="138"/>
      <c r="H790" s="138"/>
      <c r="I790" s="138"/>
      <c r="J790" s="138"/>
      <c r="K790" s="138" t="s">
        <v>649</v>
      </c>
      <c r="L790" s="138"/>
      <c r="M790" s="138"/>
      <c r="N790" s="138"/>
      <c r="O790" s="138"/>
      <c r="P790" s="138"/>
      <c r="Q790" s="138"/>
      <c r="R790" s="138"/>
      <c r="S790" s="138"/>
    </row>
    <row r="791" spans="1:19" s="145" customFormat="1" ht="14.45" customHeight="1">
      <c r="A791" s="160"/>
      <c r="B791" s="491" t="s">
        <v>335</v>
      </c>
      <c r="C791" s="140"/>
      <c r="D791" s="140"/>
      <c r="E791" s="140"/>
      <c r="F791" s="140"/>
      <c r="G791" s="143"/>
      <c r="H791" s="141"/>
      <c r="I791" s="141"/>
      <c r="J791" s="142"/>
      <c r="K791" s="491" t="s">
        <v>335</v>
      </c>
      <c r="L791" s="140"/>
      <c r="M791" s="140"/>
      <c r="N791" s="140"/>
      <c r="O791" s="140"/>
      <c r="P791" s="143"/>
      <c r="Q791" s="141"/>
      <c r="R791" s="141"/>
      <c r="S791" s="144"/>
    </row>
    <row r="792" spans="1:19" s="145" customFormat="1" ht="14.45" customHeight="1">
      <c r="A792" s="160"/>
      <c r="B792" s="492"/>
      <c r="C792" s="146" t="s">
        <v>151</v>
      </c>
      <c r="D792" s="146" t="s">
        <v>86</v>
      </c>
      <c r="E792" s="146" t="s">
        <v>87</v>
      </c>
      <c r="F792" s="146" t="s">
        <v>410</v>
      </c>
      <c r="G792" s="146" t="s">
        <v>739</v>
      </c>
      <c r="H792" s="81" t="s">
        <v>509</v>
      </c>
      <c r="I792" s="147" t="s">
        <v>807</v>
      </c>
      <c r="J792" s="142"/>
      <c r="K792" s="492"/>
      <c r="L792" s="146" t="s">
        <v>151</v>
      </c>
      <c r="M792" s="146" t="s">
        <v>86</v>
      </c>
      <c r="N792" s="146" t="s">
        <v>87</v>
      </c>
      <c r="O792" s="146" t="s">
        <v>410</v>
      </c>
      <c r="P792" s="146" t="s">
        <v>739</v>
      </c>
      <c r="Q792" s="81" t="s">
        <v>509</v>
      </c>
      <c r="R792" s="147" t="s">
        <v>807</v>
      </c>
      <c r="S792" s="144"/>
    </row>
    <row r="793" spans="1:19" s="145" customFormat="1" ht="14.45" customHeight="1">
      <c r="A793" s="160"/>
      <c r="B793" s="493"/>
      <c r="C793" s="148"/>
      <c r="D793" s="148"/>
      <c r="E793" s="148"/>
      <c r="F793" s="148"/>
      <c r="G793" s="148"/>
      <c r="H793" s="149" t="s">
        <v>88</v>
      </c>
      <c r="I793" s="81" t="s">
        <v>511</v>
      </c>
      <c r="J793" s="142"/>
      <c r="K793" s="493"/>
      <c r="L793" s="148"/>
      <c r="M793" s="148"/>
      <c r="N793" s="148"/>
      <c r="O793" s="148"/>
      <c r="P793" s="148"/>
      <c r="Q793" s="149" t="s">
        <v>88</v>
      </c>
      <c r="R793" s="81" t="s">
        <v>511</v>
      </c>
      <c r="S793" s="144"/>
    </row>
    <row r="794" spans="1:19" s="180" customFormat="1" ht="14.45" customHeight="1">
      <c r="B794" s="188" t="s">
        <v>90</v>
      </c>
      <c r="C794" s="187">
        <v>2314</v>
      </c>
      <c r="D794" s="183">
        <v>2174</v>
      </c>
      <c r="E794" s="183">
        <v>1966</v>
      </c>
      <c r="F794" s="183">
        <v>1812</v>
      </c>
      <c r="G794" s="183">
        <v>1595</v>
      </c>
      <c r="H794" s="182">
        <v>-217</v>
      </c>
      <c r="I794" s="184">
        <v>-11.975717439293598</v>
      </c>
      <c r="J794" s="185"/>
      <c r="K794" s="186" t="s">
        <v>90</v>
      </c>
      <c r="L794" s="187">
        <v>2270</v>
      </c>
      <c r="M794" s="183">
        <v>2074</v>
      </c>
      <c r="N794" s="183">
        <v>1836</v>
      </c>
      <c r="O794" s="183">
        <v>1589</v>
      </c>
      <c r="P794" s="183">
        <v>1370</v>
      </c>
      <c r="Q794" s="182">
        <v>-219</v>
      </c>
      <c r="R794" s="184">
        <v>-13.782252989301448</v>
      </c>
      <c r="S794" s="184"/>
    </row>
    <row r="795" spans="1:19" s="145" customFormat="1" ht="14.45" customHeight="1">
      <c r="A795" s="160"/>
      <c r="B795" s="420" t="s">
        <v>91</v>
      </c>
      <c r="C795" s="150">
        <v>248</v>
      </c>
      <c r="D795" s="151">
        <v>212</v>
      </c>
      <c r="E795" s="151">
        <v>162</v>
      </c>
      <c r="F795" s="151">
        <v>111</v>
      </c>
      <c r="G795" s="151">
        <v>90</v>
      </c>
      <c r="H795" s="151">
        <v>-21</v>
      </c>
      <c r="I795" s="152">
        <v>-18.918918918918919</v>
      </c>
      <c r="J795" s="142"/>
      <c r="K795" s="154" t="s">
        <v>91</v>
      </c>
      <c r="L795" s="150">
        <v>292</v>
      </c>
      <c r="M795" s="151">
        <v>196</v>
      </c>
      <c r="N795" s="151">
        <v>153</v>
      </c>
      <c r="O795" s="151">
        <v>112</v>
      </c>
      <c r="P795" s="151">
        <v>79</v>
      </c>
      <c r="Q795" s="151">
        <v>-33</v>
      </c>
      <c r="R795" s="152">
        <v>-29.464285714285715</v>
      </c>
      <c r="S795" s="152"/>
    </row>
    <row r="796" spans="1:19" s="145" customFormat="1" ht="14.45" customHeight="1">
      <c r="A796" s="160"/>
      <c r="B796" s="420" t="s">
        <v>92</v>
      </c>
      <c r="C796" s="150">
        <v>1409</v>
      </c>
      <c r="D796" s="151">
        <v>1230</v>
      </c>
      <c r="E796" s="151">
        <v>1034</v>
      </c>
      <c r="F796" s="151">
        <v>867</v>
      </c>
      <c r="G796" s="151">
        <v>682</v>
      </c>
      <c r="H796" s="151">
        <v>-185</v>
      </c>
      <c r="I796" s="152">
        <v>-21.337946943483278</v>
      </c>
      <c r="J796" s="142"/>
      <c r="K796" s="154" t="s">
        <v>92</v>
      </c>
      <c r="L796" s="150">
        <v>1395</v>
      </c>
      <c r="M796" s="151">
        <v>1237</v>
      </c>
      <c r="N796" s="151">
        <v>1030</v>
      </c>
      <c r="O796" s="151">
        <v>817</v>
      </c>
      <c r="P796" s="151">
        <v>645</v>
      </c>
      <c r="Q796" s="151">
        <v>-172</v>
      </c>
      <c r="R796" s="152">
        <v>-21.052631578947366</v>
      </c>
      <c r="S796" s="152"/>
    </row>
    <row r="797" spans="1:19" s="145" customFormat="1" ht="14.45" customHeight="1">
      <c r="A797" s="160"/>
      <c r="B797" s="420" t="s">
        <v>93</v>
      </c>
      <c r="C797" s="150">
        <v>657</v>
      </c>
      <c r="D797" s="151">
        <v>732</v>
      </c>
      <c r="E797" s="151">
        <v>770</v>
      </c>
      <c r="F797" s="151">
        <v>834</v>
      </c>
      <c r="G797" s="151">
        <v>818</v>
      </c>
      <c r="H797" s="151">
        <v>-16</v>
      </c>
      <c r="I797" s="152">
        <v>-1.9184652278177456</v>
      </c>
      <c r="J797" s="142"/>
      <c r="K797" s="154" t="s">
        <v>93</v>
      </c>
      <c r="L797" s="150">
        <v>583</v>
      </c>
      <c r="M797" s="151">
        <v>641</v>
      </c>
      <c r="N797" s="151">
        <v>653</v>
      </c>
      <c r="O797" s="151">
        <v>660</v>
      </c>
      <c r="P797" s="151">
        <v>645</v>
      </c>
      <c r="Q797" s="151">
        <v>-15</v>
      </c>
      <c r="R797" s="152">
        <v>-2.2727272727272729</v>
      </c>
      <c r="S797" s="152"/>
    </row>
    <row r="798" spans="1:19" s="145" customFormat="1" ht="14.45" customHeight="1">
      <c r="A798" s="160"/>
      <c r="B798" s="142"/>
      <c r="C798" s="150"/>
      <c r="D798" s="157"/>
      <c r="E798" s="157"/>
      <c r="F798" s="157"/>
      <c r="G798" s="157"/>
      <c r="H798" s="157"/>
      <c r="I798" s="158"/>
      <c r="J798" s="142"/>
      <c r="K798" s="159"/>
      <c r="L798" s="150"/>
      <c r="M798" s="157"/>
      <c r="N798" s="157"/>
      <c r="O798" s="157"/>
      <c r="P798" s="157"/>
      <c r="Q798" s="157"/>
      <c r="R798" s="158"/>
      <c r="S798" s="158"/>
    </row>
    <row r="799" spans="1:19" s="145" customFormat="1" ht="14.45" customHeight="1">
      <c r="A799" s="160"/>
      <c r="B799" s="142" t="s">
        <v>94</v>
      </c>
      <c r="C799" s="150">
        <v>58</v>
      </c>
      <c r="D799" s="151">
        <v>47</v>
      </c>
      <c r="E799" s="151">
        <v>35</v>
      </c>
      <c r="F799" s="151">
        <v>28</v>
      </c>
      <c r="G799" s="151">
        <v>28</v>
      </c>
      <c r="H799" s="151">
        <v>0</v>
      </c>
      <c r="I799" s="152">
        <v>0</v>
      </c>
      <c r="J799" s="142"/>
      <c r="K799" s="159" t="s">
        <v>94</v>
      </c>
      <c r="L799" s="150">
        <v>83</v>
      </c>
      <c r="M799" s="151">
        <v>53</v>
      </c>
      <c r="N799" s="151">
        <v>32</v>
      </c>
      <c r="O799" s="151">
        <v>37</v>
      </c>
      <c r="P799" s="151">
        <v>19</v>
      </c>
      <c r="Q799" s="151">
        <v>-18</v>
      </c>
      <c r="R799" s="152">
        <v>-48.648648648648653</v>
      </c>
      <c r="S799" s="152"/>
    </row>
    <row r="800" spans="1:19" s="145" customFormat="1" ht="14.45" customHeight="1">
      <c r="A800" s="160"/>
      <c r="B800" s="142" t="s">
        <v>95</v>
      </c>
      <c r="C800" s="150">
        <v>89</v>
      </c>
      <c r="D800" s="151">
        <v>77</v>
      </c>
      <c r="E800" s="151">
        <v>52</v>
      </c>
      <c r="F800" s="151">
        <v>34</v>
      </c>
      <c r="G800" s="151">
        <v>24</v>
      </c>
      <c r="H800" s="151">
        <v>-10</v>
      </c>
      <c r="I800" s="152">
        <v>-29.411764705882355</v>
      </c>
      <c r="J800" s="142"/>
      <c r="K800" s="159" t="s">
        <v>95</v>
      </c>
      <c r="L800" s="150">
        <v>88</v>
      </c>
      <c r="M800" s="151">
        <v>73</v>
      </c>
      <c r="N800" s="151">
        <v>55</v>
      </c>
      <c r="O800" s="151">
        <v>24</v>
      </c>
      <c r="P800" s="151">
        <v>32</v>
      </c>
      <c r="Q800" s="151">
        <v>8</v>
      </c>
      <c r="R800" s="152">
        <v>33.333333333333329</v>
      </c>
      <c r="S800" s="152"/>
    </row>
    <row r="801" spans="1:19" s="145" customFormat="1" ht="14.45" customHeight="1">
      <c r="A801" s="160"/>
      <c r="B801" s="142" t="s">
        <v>96</v>
      </c>
      <c r="C801" s="150">
        <v>101</v>
      </c>
      <c r="D801" s="151">
        <v>88</v>
      </c>
      <c r="E801" s="151">
        <v>75</v>
      </c>
      <c r="F801" s="151">
        <v>49</v>
      </c>
      <c r="G801" s="151">
        <v>38</v>
      </c>
      <c r="H801" s="151">
        <v>-11</v>
      </c>
      <c r="I801" s="152">
        <v>-22.448979591836736</v>
      </c>
      <c r="J801" s="142"/>
      <c r="K801" s="159" t="s">
        <v>96</v>
      </c>
      <c r="L801" s="150">
        <v>121</v>
      </c>
      <c r="M801" s="151">
        <v>70</v>
      </c>
      <c r="N801" s="151">
        <v>66</v>
      </c>
      <c r="O801" s="151">
        <v>51</v>
      </c>
      <c r="P801" s="151">
        <v>28</v>
      </c>
      <c r="Q801" s="151">
        <v>-23</v>
      </c>
      <c r="R801" s="152">
        <v>-45.098039215686278</v>
      </c>
      <c r="S801" s="152"/>
    </row>
    <row r="802" spans="1:19" s="145" customFormat="1" ht="14.45" customHeight="1">
      <c r="A802" s="160"/>
      <c r="B802" s="142" t="s">
        <v>97</v>
      </c>
      <c r="C802" s="150">
        <v>133</v>
      </c>
      <c r="D802" s="151">
        <v>91</v>
      </c>
      <c r="E802" s="151">
        <v>89</v>
      </c>
      <c r="F802" s="151">
        <v>74</v>
      </c>
      <c r="G802" s="151">
        <v>40</v>
      </c>
      <c r="H802" s="151">
        <v>-34</v>
      </c>
      <c r="I802" s="152">
        <v>-45.945945945945951</v>
      </c>
      <c r="J802" s="142"/>
      <c r="K802" s="159" t="s">
        <v>97</v>
      </c>
      <c r="L802" s="150">
        <v>105</v>
      </c>
      <c r="M802" s="151">
        <v>112</v>
      </c>
      <c r="N802" s="151">
        <v>67</v>
      </c>
      <c r="O802" s="151">
        <v>58</v>
      </c>
      <c r="P802" s="151">
        <v>51</v>
      </c>
      <c r="Q802" s="151">
        <v>-7</v>
      </c>
      <c r="R802" s="152">
        <v>-12.068965517241379</v>
      </c>
      <c r="S802" s="152"/>
    </row>
    <row r="803" spans="1:19" s="145" customFormat="1" ht="14.45" customHeight="1">
      <c r="A803" s="160"/>
      <c r="B803" s="142" t="s">
        <v>98</v>
      </c>
      <c r="C803" s="150">
        <v>126</v>
      </c>
      <c r="D803" s="151">
        <v>102</v>
      </c>
      <c r="E803" s="151">
        <v>65</v>
      </c>
      <c r="F803" s="151">
        <v>62</v>
      </c>
      <c r="G803" s="151">
        <v>53</v>
      </c>
      <c r="H803" s="151">
        <v>-9</v>
      </c>
      <c r="I803" s="152">
        <v>-14.516129032258066</v>
      </c>
      <c r="J803" s="142"/>
      <c r="K803" s="159" t="s">
        <v>98</v>
      </c>
      <c r="L803" s="150">
        <v>111</v>
      </c>
      <c r="M803" s="151">
        <v>100</v>
      </c>
      <c r="N803" s="151">
        <v>84</v>
      </c>
      <c r="O803" s="151">
        <v>40</v>
      </c>
      <c r="P803" s="151">
        <v>36</v>
      </c>
      <c r="Q803" s="151">
        <v>-4</v>
      </c>
      <c r="R803" s="152">
        <v>-10</v>
      </c>
      <c r="S803" s="152"/>
    </row>
    <row r="804" spans="1:19" s="145" customFormat="1" ht="14.45" customHeight="1">
      <c r="A804" s="160"/>
      <c r="B804" s="142" t="s">
        <v>99</v>
      </c>
      <c r="C804" s="150">
        <v>97</v>
      </c>
      <c r="D804" s="151">
        <v>96</v>
      </c>
      <c r="E804" s="151">
        <v>68</v>
      </c>
      <c r="F804" s="151">
        <v>54</v>
      </c>
      <c r="G804" s="151">
        <v>37</v>
      </c>
      <c r="H804" s="151">
        <v>-17</v>
      </c>
      <c r="I804" s="152">
        <v>-31.481481481481481</v>
      </c>
      <c r="J804" s="142"/>
      <c r="K804" s="159" t="s">
        <v>99</v>
      </c>
      <c r="L804" s="150">
        <v>128</v>
      </c>
      <c r="M804" s="151">
        <v>91</v>
      </c>
      <c r="N804" s="151">
        <v>74</v>
      </c>
      <c r="O804" s="151">
        <v>61</v>
      </c>
      <c r="P804" s="151">
        <v>29</v>
      </c>
      <c r="Q804" s="151">
        <v>-32</v>
      </c>
      <c r="R804" s="152">
        <v>-52.459016393442624</v>
      </c>
      <c r="S804" s="152"/>
    </row>
    <row r="805" spans="1:19" s="145" customFormat="1" ht="14.45" customHeight="1">
      <c r="A805" s="160"/>
      <c r="B805" s="142" t="s">
        <v>100</v>
      </c>
      <c r="C805" s="150">
        <v>102</v>
      </c>
      <c r="D805" s="151">
        <v>94</v>
      </c>
      <c r="E805" s="151">
        <v>75</v>
      </c>
      <c r="F805" s="151">
        <v>66</v>
      </c>
      <c r="G805" s="151">
        <v>47</v>
      </c>
      <c r="H805" s="151">
        <v>-19</v>
      </c>
      <c r="I805" s="152">
        <v>-28.787878787878789</v>
      </c>
      <c r="J805" s="142"/>
      <c r="K805" s="159" t="s">
        <v>100</v>
      </c>
      <c r="L805" s="150">
        <v>123</v>
      </c>
      <c r="M805" s="151">
        <v>98</v>
      </c>
      <c r="N805" s="151">
        <v>71</v>
      </c>
      <c r="O805" s="151">
        <v>51</v>
      </c>
      <c r="P805" s="151">
        <v>42</v>
      </c>
      <c r="Q805" s="151">
        <v>-9</v>
      </c>
      <c r="R805" s="152">
        <v>-17.647058823529413</v>
      </c>
      <c r="S805" s="152"/>
    </row>
    <row r="806" spans="1:19" s="145" customFormat="1" ht="14.45" customHeight="1">
      <c r="A806" s="160"/>
      <c r="B806" s="142" t="s">
        <v>118</v>
      </c>
      <c r="C806" s="150">
        <v>121</v>
      </c>
      <c r="D806" s="151">
        <v>99</v>
      </c>
      <c r="E806" s="151">
        <v>90</v>
      </c>
      <c r="F806" s="151">
        <v>78</v>
      </c>
      <c r="G806" s="151">
        <v>67</v>
      </c>
      <c r="H806" s="151">
        <v>-11</v>
      </c>
      <c r="I806" s="152">
        <v>-14.102564102564102</v>
      </c>
      <c r="J806" s="142"/>
      <c r="K806" s="159" t="s">
        <v>118</v>
      </c>
      <c r="L806" s="150">
        <v>141</v>
      </c>
      <c r="M806" s="151">
        <v>100</v>
      </c>
      <c r="N806" s="151">
        <v>95</v>
      </c>
      <c r="O806" s="151">
        <v>57</v>
      </c>
      <c r="P806" s="151">
        <v>48</v>
      </c>
      <c r="Q806" s="151">
        <v>-9</v>
      </c>
      <c r="R806" s="152">
        <v>-15.789473684210526</v>
      </c>
      <c r="S806" s="152"/>
    </row>
    <row r="807" spans="1:19" s="145" customFormat="1" ht="14.45" customHeight="1">
      <c r="A807" s="160"/>
      <c r="B807" s="142" t="s">
        <v>101</v>
      </c>
      <c r="C807" s="150">
        <v>133</v>
      </c>
      <c r="D807" s="151">
        <v>121</v>
      </c>
      <c r="E807" s="151">
        <v>98</v>
      </c>
      <c r="F807" s="151">
        <v>87</v>
      </c>
      <c r="G807" s="151">
        <v>62</v>
      </c>
      <c r="H807" s="151">
        <v>-25</v>
      </c>
      <c r="I807" s="152">
        <v>-28.735632183908045</v>
      </c>
      <c r="J807" s="142"/>
      <c r="K807" s="159" t="s">
        <v>101</v>
      </c>
      <c r="L807" s="150">
        <v>109</v>
      </c>
      <c r="M807" s="151">
        <v>123</v>
      </c>
      <c r="N807" s="151">
        <v>88</v>
      </c>
      <c r="O807" s="151">
        <v>97</v>
      </c>
      <c r="P807" s="151">
        <v>54</v>
      </c>
      <c r="Q807" s="151">
        <v>-43</v>
      </c>
      <c r="R807" s="152">
        <v>-44.329896907216494</v>
      </c>
      <c r="S807" s="152"/>
    </row>
    <row r="808" spans="1:19" s="145" customFormat="1" ht="14.45" customHeight="1">
      <c r="A808" s="160"/>
      <c r="B808" s="142" t="s">
        <v>102</v>
      </c>
      <c r="C808" s="150">
        <v>154</v>
      </c>
      <c r="D808" s="151">
        <v>120</v>
      </c>
      <c r="E808" s="151">
        <v>123</v>
      </c>
      <c r="F808" s="151">
        <v>90</v>
      </c>
      <c r="G808" s="151">
        <v>75</v>
      </c>
      <c r="H808" s="151">
        <v>-15</v>
      </c>
      <c r="I808" s="152">
        <v>-16.666666666666664</v>
      </c>
      <c r="J808" s="142"/>
      <c r="K808" s="159" t="s">
        <v>102</v>
      </c>
      <c r="L808" s="150">
        <v>158</v>
      </c>
      <c r="M808" s="151">
        <v>112</v>
      </c>
      <c r="N808" s="151">
        <v>105</v>
      </c>
      <c r="O808" s="151">
        <v>82</v>
      </c>
      <c r="P808" s="151">
        <v>88</v>
      </c>
      <c r="Q808" s="151">
        <v>6</v>
      </c>
      <c r="R808" s="152">
        <v>7.3170731707317067</v>
      </c>
      <c r="S808" s="152"/>
    </row>
    <row r="809" spans="1:19" s="145" customFormat="1" ht="14.45" customHeight="1">
      <c r="A809" s="160"/>
      <c r="B809" s="142" t="s">
        <v>103</v>
      </c>
      <c r="C809" s="150">
        <v>188</v>
      </c>
      <c r="D809" s="151">
        <v>147</v>
      </c>
      <c r="E809" s="151">
        <v>113</v>
      </c>
      <c r="F809" s="151">
        <v>113</v>
      </c>
      <c r="G809" s="151">
        <v>83</v>
      </c>
      <c r="H809" s="151">
        <v>-30</v>
      </c>
      <c r="I809" s="152">
        <v>-26.548672566371685</v>
      </c>
      <c r="J809" s="142"/>
      <c r="K809" s="159" t="s">
        <v>103</v>
      </c>
      <c r="L809" s="150">
        <v>187</v>
      </c>
      <c r="M809" s="151">
        <v>155</v>
      </c>
      <c r="N809" s="151">
        <v>116</v>
      </c>
      <c r="O809" s="151">
        <v>111</v>
      </c>
      <c r="P809" s="151">
        <v>82</v>
      </c>
      <c r="Q809" s="151">
        <v>-29</v>
      </c>
      <c r="R809" s="152">
        <v>-26.126126126126124</v>
      </c>
      <c r="S809" s="152"/>
    </row>
    <row r="810" spans="1:19" s="145" customFormat="1" ht="14.45" customHeight="1">
      <c r="A810" s="160"/>
      <c r="B810" s="142" t="s">
        <v>104</v>
      </c>
      <c r="C810" s="150">
        <v>169</v>
      </c>
      <c r="D810" s="151">
        <v>184</v>
      </c>
      <c r="E810" s="151">
        <v>139</v>
      </c>
      <c r="F810" s="151">
        <v>117</v>
      </c>
      <c r="G810" s="151">
        <v>110</v>
      </c>
      <c r="H810" s="151">
        <v>-7</v>
      </c>
      <c r="I810" s="152">
        <v>-5.982905982905983</v>
      </c>
      <c r="J810" s="142"/>
      <c r="K810" s="159" t="s">
        <v>104</v>
      </c>
      <c r="L810" s="150">
        <v>165</v>
      </c>
      <c r="M810" s="151">
        <v>187</v>
      </c>
      <c r="N810" s="151">
        <v>149</v>
      </c>
      <c r="O810" s="151">
        <v>113</v>
      </c>
      <c r="P810" s="151">
        <v>107</v>
      </c>
      <c r="Q810" s="151">
        <v>-6</v>
      </c>
      <c r="R810" s="152">
        <v>-5.3097345132743365</v>
      </c>
      <c r="S810" s="152"/>
    </row>
    <row r="811" spans="1:19" s="145" customFormat="1" ht="14.45" customHeight="1">
      <c r="A811" s="160"/>
      <c r="B811" s="142" t="s">
        <v>105</v>
      </c>
      <c r="C811" s="150">
        <v>186</v>
      </c>
      <c r="D811" s="151">
        <v>176</v>
      </c>
      <c r="E811" s="151">
        <v>174</v>
      </c>
      <c r="F811" s="151">
        <v>126</v>
      </c>
      <c r="G811" s="151">
        <v>108</v>
      </c>
      <c r="H811" s="151">
        <v>-18</v>
      </c>
      <c r="I811" s="152">
        <v>-14.285714285714285</v>
      </c>
      <c r="J811" s="142"/>
      <c r="K811" s="159" t="s">
        <v>105</v>
      </c>
      <c r="L811" s="150">
        <v>168</v>
      </c>
      <c r="M811" s="151">
        <v>159</v>
      </c>
      <c r="N811" s="151">
        <v>181</v>
      </c>
      <c r="O811" s="151">
        <v>147</v>
      </c>
      <c r="P811" s="151">
        <v>108</v>
      </c>
      <c r="Q811" s="151">
        <v>-39</v>
      </c>
      <c r="R811" s="152">
        <v>-26.530612244897959</v>
      </c>
      <c r="S811" s="152"/>
    </row>
    <row r="812" spans="1:19" s="145" customFormat="1" ht="14.45" customHeight="1">
      <c r="A812" s="160"/>
      <c r="B812" s="142" t="s">
        <v>106</v>
      </c>
      <c r="C812" s="150">
        <v>179</v>
      </c>
      <c r="D812" s="151">
        <v>173</v>
      </c>
      <c r="E812" s="151">
        <v>164</v>
      </c>
      <c r="F812" s="151">
        <v>166</v>
      </c>
      <c r="G812" s="151">
        <v>127</v>
      </c>
      <c r="H812" s="151">
        <v>-39</v>
      </c>
      <c r="I812" s="152">
        <v>-23.493975903614459</v>
      </c>
      <c r="J812" s="142"/>
      <c r="K812" s="159" t="s">
        <v>106</v>
      </c>
      <c r="L812" s="150">
        <v>201</v>
      </c>
      <c r="M812" s="151">
        <v>167</v>
      </c>
      <c r="N812" s="151">
        <v>158</v>
      </c>
      <c r="O812" s="151">
        <v>169</v>
      </c>
      <c r="P812" s="151">
        <v>135</v>
      </c>
      <c r="Q812" s="151">
        <v>-34</v>
      </c>
      <c r="R812" s="152">
        <v>-20.118343195266274</v>
      </c>
      <c r="S812" s="152"/>
    </row>
    <row r="813" spans="1:19" s="145" customFormat="1" ht="14.45" customHeight="1">
      <c r="A813" s="160"/>
      <c r="B813" s="142" t="s">
        <v>107</v>
      </c>
      <c r="C813" s="150">
        <v>171</v>
      </c>
      <c r="D813" s="151">
        <v>173</v>
      </c>
      <c r="E813" s="151">
        <v>163</v>
      </c>
      <c r="F813" s="151">
        <v>162</v>
      </c>
      <c r="G813" s="151">
        <v>158</v>
      </c>
      <c r="H813" s="151">
        <v>-4</v>
      </c>
      <c r="I813" s="152">
        <v>-2.4691358024691357</v>
      </c>
      <c r="J813" s="142"/>
      <c r="K813" s="159" t="s">
        <v>107</v>
      </c>
      <c r="L813" s="150">
        <v>170</v>
      </c>
      <c r="M813" s="151">
        <v>176</v>
      </c>
      <c r="N813" s="151">
        <v>150</v>
      </c>
      <c r="O813" s="151">
        <v>143</v>
      </c>
      <c r="P813" s="151">
        <v>155</v>
      </c>
      <c r="Q813" s="151">
        <v>12</v>
      </c>
      <c r="R813" s="152">
        <v>8.3916083916083917</v>
      </c>
      <c r="S813" s="152"/>
    </row>
    <row r="814" spans="1:19" s="139" customFormat="1" ht="14.45" customHeight="1">
      <c r="A814" s="160"/>
      <c r="B814" s="142" t="s">
        <v>108</v>
      </c>
      <c r="C814" s="150">
        <v>129</v>
      </c>
      <c r="D814" s="151">
        <v>156</v>
      </c>
      <c r="E814" s="151">
        <v>173</v>
      </c>
      <c r="F814" s="151">
        <v>151</v>
      </c>
      <c r="G814" s="151">
        <v>151</v>
      </c>
      <c r="H814" s="151">
        <v>0</v>
      </c>
      <c r="I814" s="152">
        <v>0</v>
      </c>
      <c r="J814" s="142"/>
      <c r="K814" s="159" t="s">
        <v>108</v>
      </c>
      <c r="L814" s="150">
        <v>114</v>
      </c>
      <c r="M814" s="151">
        <v>149</v>
      </c>
      <c r="N814" s="151">
        <v>154</v>
      </c>
      <c r="O814" s="151">
        <v>128</v>
      </c>
      <c r="P814" s="151">
        <v>129</v>
      </c>
      <c r="Q814" s="151">
        <v>1</v>
      </c>
      <c r="R814" s="152">
        <v>0.78125</v>
      </c>
      <c r="S814" s="152"/>
    </row>
    <row r="815" spans="1:19" s="145" customFormat="1" ht="14.45" customHeight="1">
      <c r="A815" s="160"/>
      <c r="B815" s="142" t="s">
        <v>109</v>
      </c>
      <c r="C815" s="150">
        <v>88</v>
      </c>
      <c r="D815" s="151">
        <v>111</v>
      </c>
      <c r="E815" s="151">
        <v>131</v>
      </c>
      <c r="F815" s="151">
        <v>170</v>
      </c>
      <c r="G815" s="151">
        <v>136</v>
      </c>
      <c r="H815" s="151">
        <v>-34</v>
      </c>
      <c r="I815" s="152">
        <v>-20</v>
      </c>
      <c r="J815" s="142"/>
      <c r="K815" s="159" t="s">
        <v>109</v>
      </c>
      <c r="L815" s="150">
        <v>57</v>
      </c>
      <c r="M815" s="151">
        <v>93</v>
      </c>
      <c r="N815" s="151">
        <v>111</v>
      </c>
      <c r="O815" s="151">
        <v>122</v>
      </c>
      <c r="P815" s="151">
        <v>105</v>
      </c>
      <c r="Q815" s="151">
        <v>-17</v>
      </c>
      <c r="R815" s="152">
        <v>-13.934426229508196</v>
      </c>
      <c r="S815" s="152"/>
    </row>
    <row r="816" spans="1:19" s="145" customFormat="1" ht="14.45" customHeight="1">
      <c r="A816" s="160"/>
      <c r="B816" s="142" t="s">
        <v>110</v>
      </c>
      <c r="C816" s="150">
        <v>90</v>
      </c>
      <c r="D816" s="151">
        <v>119</v>
      </c>
      <c r="E816" s="151">
        <v>139</v>
      </c>
      <c r="F816" s="151">
        <v>185</v>
      </c>
      <c r="G816" s="151">
        <v>246</v>
      </c>
      <c r="H816" s="151">
        <v>61</v>
      </c>
      <c r="I816" s="152">
        <v>32.972972972972975</v>
      </c>
      <c r="J816" s="142"/>
      <c r="K816" s="159" t="s">
        <v>110</v>
      </c>
      <c r="L816" s="150">
        <v>41</v>
      </c>
      <c r="M816" s="151">
        <v>56</v>
      </c>
      <c r="N816" s="151">
        <v>80</v>
      </c>
      <c r="O816" s="151">
        <v>98</v>
      </c>
      <c r="P816" s="151">
        <v>121</v>
      </c>
      <c r="Q816" s="151">
        <v>23</v>
      </c>
      <c r="R816" s="152">
        <v>23.469387755102041</v>
      </c>
      <c r="S816" s="152"/>
    </row>
    <row r="817" spans="1:19" s="145" customFormat="1" ht="14.45" customHeight="1">
      <c r="A817" s="160"/>
      <c r="B817" s="423"/>
      <c r="C817" s="427"/>
      <c r="D817" s="422"/>
      <c r="E817" s="422"/>
      <c r="F817" s="422"/>
      <c r="G817" s="422"/>
      <c r="H817" s="151"/>
      <c r="I817" s="152"/>
      <c r="J817" s="160"/>
      <c r="K817" s="423"/>
      <c r="L817" s="427"/>
      <c r="M817" s="422"/>
      <c r="N817" s="422"/>
      <c r="O817" s="422"/>
      <c r="P817" s="422"/>
      <c r="Q817" s="151"/>
      <c r="R817" s="152"/>
      <c r="S817" s="160"/>
    </row>
    <row r="818" spans="1:19" s="153" customFormat="1" ht="14.45" customHeight="1">
      <c r="A818" s="160"/>
      <c r="B818" s="142"/>
      <c r="C818" s="324"/>
      <c r="D818" s="151"/>
      <c r="E818" s="151"/>
      <c r="F818" s="151"/>
      <c r="G818" s="151"/>
      <c r="H818" s="151"/>
      <c r="I818" s="152"/>
      <c r="J818" s="160"/>
      <c r="K818" s="433" t="s">
        <v>514</v>
      </c>
      <c r="L818" s="428"/>
      <c r="M818" s="429"/>
      <c r="N818" s="429"/>
      <c r="O818" s="151"/>
      <c r="P818" s="151"/>
      <c r="Q818" s="151"/>
      <c r="R818" s="152"/>
      <c r="S818" s="160"/>
    </row>
    <row r="819" spans="1:19" s="145" customFormat="1" ht="14.45" customHeight="1">
      <c r="A819" s="160"/>
      <c r="B819" s="162"/>
      <c r="C819" s="162"/>
      <c r="D819" s="162"/>
      <c r="E819" s="162"/>
      <c r="F819" s="162"/>
      <c r="G819" s="162"/>
      <c r="H819" s="162"/>
      <c r="I819" s="162"/>
      <c r="J819" s="162"/>
      <c r="K819" s="162"/>
      <c r="L819" s="162"/>
      <c r="M819" s="162"/>
      <c r="N819" s="162"/>
      <c r="O819" s="162"/>
      <c r="P819" s="161"/>
      <c r="Q819" s="160"/>
      <c r="R819" s="160"/>
      <c r="S819" s="160"/>
    </row>
    <row r="820" spans="1:19" s="145" customFormat="1" ht="14.45" customHeight="1">
      <c r="A820" s="160"/>
      <c r="B820" s="162"/>
      <c r="C820" s="162"/>
      <c r="D820" s="162"/>
      <c r="E820" s="162"/>
      <c r="F820" s="162"/>
      <c r="G820" s="162"/>
      <c r="H820" s="162"/>
      <c r="I820" s="162"/>
      <c r="J820" s="162"/>
      <c r="K820" s="162"/>
      <c r="L820" s="162"/>
      <c r="M820" s="162"/>
      <c r="N820" s="162"/>
      <c r="O820" s="162"/>
      <c r="P820" s="161"/>
      <c r="Q820" s="160"/>
      <c r="R820" s="160"/>
      <c r="S820" s="160"/>
    </row>
    <row r="821" spans="1:19" s="145" customFormat="1" ht="14.45" customHeight="1">
      <c r="A821" s="138"/>
      <c r="B821" s="138" t="s">
        <v>251</v>
      </c>
      <c r="C821" s="138"/>
      <c r="D821" s="138"/>
      <c r="E821" s="138"/>
      <c r="F821" s="138"/>
      <c r="G821" s="138"/>
      <c r="H821" s="138"/>
      <c r="I821" s="138"/>
      <c r="J821" s="138"/>
      <c r="K821" s="138" t="s">
        <v>252</v>
      </c>
      <c r="L821" s="138"/>
      <c r="M821" s="138"/>
      <c r="N821" s="138"/>
      <c r="O821" s="138"/>
      <c r="P821" s="138"/>
      <c r="Q821" s="138"/>
      <c r="R821" s="138"/>
      <c r="S821" s="138"/>
    </row>
    <row r="822" spans="1:19" s="145" customFormat="1" ht="14.45" customHeight="1">
      <c r="A822" s="160"/>
      <c r="B822" s="491" t="s">
        <v>335</v>
      </c>
      <c r="C822" s="140"/>
      <c r="D822" s="140"/>
      <c r="E822" s="140"/>
      <c r="F822" s="140"/>
      <c r="G822" s="143"/>
      <c r="H822" s="141"/>
      <c r="I822" s="141"/>
      <c r="J822" s="142"/>
      <c r="K822" s="491" t="s">
        <v>335</v>
      </c>
      <c r="L822" s="140"/>
      <c r="M822" s="140"/>
      <c r="N822" s="140"/>
      <c r="O822" s="140"/>
      <c r="P822" s="143"/>
      <c r="Q822" s="141"/>
      <c r="R822" s="141"/>
      <c r="S822" s="144"/>
    </row>
    <row r="823" spans="1:19" s="145" customFormat="1" ht="14.45" customHeight="1">
      <c r="A823" s="160"/>
      <c r="B823" s="492"/>
      <c r="C823" s="146" t="s">
        <v>151</v>
      </c>
      <c r="D823" s="146" t="s">
        <v>86</v>
      </c>
      <c r="E823" s="146" t="s">
        <v>87</v>
      </c>
      <c r="F823" s="146" t="s">
        <v>410</v>
      </c>
      <c r="G823" s="146" t="s">
        <v>739</v>
      </c>
      <c r="H823" s="81" t="s">
        <v>509</v>
      </c>
      <c r="I823" s="147" t="s">
        <v>807</v>
      </c>
      <c r="J823" s="142"/>
      <c r="K823" s="492"/>
      <c r="L823" s="146" t="s">
        <v>151</v>
      </c>
      <c r="M823" s="146" t="s">
        <v>86</v>
      </c>
      <c r="N823" s="146" t="s">
        <v>87</v>
      </c>
      <c r="O823" s="146" t="s">
        <v>410</v>
      </c>
      <c r="P823" s="146" t="s">
        <v>739</v>
      </c>
      <c r="Q823" s="81" t="s">
        <v>509</v>
      </c>
      <c r="R823" s="147" t="s">
        <v>807</v>
      </c>
      <c r="S823" s="144"/>
    </row>
    <row r="824" spans="1:19" s="145" customFormat="1" ht="14.45" customHeight="1">
      <c r="A824" s="160"/>
      <c r="B824" s="493"/>
      <c r="C824" s="148"/>
      <c r="D824" s="148"/>
      <c r="E824" s="148"/>
      <c r="F824" s="148"/>
      <c r="G824" s="148"/>
      <c r="H824" s="149" t="s">
        <v>88</v>
      </c>
      <c r="I824" s="81" t="s">
        <v>511</v>
      </c>
      <c r="J824" s="142"/>
      <c r="K824" s="493"/>
      <c r="L824" s="148"/>
      <c r="M824" s="148"/>
      <c r="N824" s="148"/>
      <c r="O824" s="148"/>
      <c r="P824" s="148"/>
      <c r="Q824" s="149" t="s">
        <v>88</v>
      </c>
      <c r="R824" s="81" t="s">
        <v>511</v>
      </c>
      <c r="S824" s="144"/>
    </row>
    <row r="825" spans="1:19" s="180" customFormat="1" ht="14.45" customHeight="1">
      <c r="B825" s="188" t="s">
        <v>90</v>
      </c>
      <c r="C825" s="187">
        <v>1283</v>
      </c>
      <c r="D825" s="183">
        <v>1406</v>
      </c>
      <c r="E825" s="183">
        <v>1588</v>
      </c>
      <c r="F825" s="183">
        <v>1594</v>
      </c>
      <c r="G825" s="183">
        <v>1590</v>
      </c>
      <c r="H825" s="182">
        <v>-4</v>
      </c>
      <c r="I825" s="184">
        <v>-0.25094102885821828</v>
      </c>
      <c r="J825" s="185"/>
      <c r="K825" s="186" t="s">
        <v>90</v>
      </c>
      <c r="L825" s="187">
        <v>5591</v>
      </c>
      <c r="M825" s="183">
        <v>5084</v>
      </c>
      <c r="N825" s="183">
        <v>4853</v>
      </c>
      <c r="O825" s="183">
        <v>4662</v>
      </c>
      <c r="P825" s="183">
        <v>4418</v>
      </c>
      <c r="Q825" s="182">
        <v>-244</v>
      </c>
      <c r="R825" s="184">
        <v>-5.2338052338052341</v>
      </c>
      <c r="S825" s="184"/>
    </row>
    <row r="826" spans="1:19" s="145" customFormat="1" ht="14.45" customHeight="1">
      <c r="A826" s="160"/>
      <c r="B826" s="420" t="s">
        <v>91</v>
      </c>
      <c r="C826" s="150">
        <v>110</v>
      </c>
      <c r="D826" s="151">
        <v>114</v>
      </c>
      <c r="E826" s="151">
        <v>156</v>
      </c>
      <c r="F826" s="151">
        <v>151</v>
      </c>
      <c r="G826" s="151">
        <v>122</v>
      </c>
      <c r="H826" s="151">
        <v>-29</v>
      </c>
      <c r="I826" s="152">
        <v>-19.205298013245034</v>
      </c>
      <c r="J826" s="142"/>
      <c r="K826" s="154" t="s">
        <v>91</v>
      </c>
      <c r="L826" s="150">
        <v>439</v>
      </c>
      <c r="M826" s="151">
        <v>390</v>
      </c>
      <c r="N826" s="151">
        <v>368</v>
      </c>
      <c r="O826" s="151">
        <v>296</v>
      </c>
      <c r="P826" s="151">
        <v>253</v>
      </c>
      <c r="Q826" s="151">
        <v>-43</v>
      </c>
      <c r="R826" s="152">
        <v>-14.527027027027026</v>
      </c>
      <c r="S826" s="152"/>
    </row>
    <row r="827" spans="1:19" s="145" customFormat="1" ht="14.45" customHeight="1">
      <c r="A827" s="160"/>
      <c r="B827" s="420" t="s">
        <v>92</v>
      </c>
      <c r="C827" s="150">
        <v>825</v>
      </c>
      <c r="D827" s="151">
        <v>889</v>
      </c>
      <c r="E827" s="151">
        <v>1006</v>
      </c>
      <c r="F827" s="151">
        <v>942</v>
      </c>
      <c r="G827" s="151">
        <v>894</v>
      </c>
      <c r="H827" s="151">
        <v>-48</v>
      </c>
      <c r="I827" s="152">
        <v>-5.095541401273886</v>
      </c>
      <c r="J827" s="142"/>
      <c r="K827" s="154" t="s">
        <v>92</v>
      </c>
      <c r="L827" s="150">
        <v>3467</v>
      </c>
      <c r="M827" s="151">
        <v>2953</v>
      </c>
      <c r="N827" s="151">
        <v>2619</v>
      </c>
      <c r="O827" s="151">
        <v>2404</v>
      </c>
      <c r="P827" s="151">
        <v>2094</v>
      </c>
      <c r="Q827" s="151">
        <v>-310</v>
      </c>
      <c r="R827" s="152">
        <v>-12.895174708818635</v>
      </c>
      <c r="S827" s="152"/>
    </row>
    <row r="828" spans="1:19" s="145" customFormat="1" ht="14.45" customHeight="1">
      <c r="A828" s="160"/>
      <c r="B828" s="420" t="s">
        <v>93</v>
      </c>
      <c r="C828" s="150">
        <v>348</v>
      </c>
      <c r="D828" s="151">
        <v>403</v>
      </c>
      <c r="E828" s="151">
        <v>426</v>
      </c>
      <c r="F828" s="151">
        <v>495</v>
      </c>
      <c r="G828" s="151">
        <v>532</v>
      </c>
      <c r="H828" s="151">
        <v>37</v>
      </c>
      <c r="I828" s="152">
        <v>7.474747474747474</v>
      </c>
      <c r="J828" s="142"/>
      <c r="K828" s="154" t="s">
        <v>93</v>
      </c>
      <c r="L828" s="150">
        <v>1685</v>
      </c>
      <c r="M828" s="151">
        <v>1741</v>
      </c>
      <c r="N828" s="151">
        <v>1866</v>
      </c>
      <c r="O828" s="151">
        <v>1919</v>
      </c>
      <c r="P828" s="151">
        <v>1964</v>
      </c>
      <c r="Q828" s="151">
        <v>45</v>
      </c>
      <c r="R828" s="152">
        <v>2.3449713392391871</v>
      </c>
      <c r="S828" s="152"/>
    </row>
    <row r="829" spans="1:19" s="145" customFormat="1" ht="14.45" customHeight="1">
      <c r="A829" s="160"/>
      <c r="B829" s="142"/>
      <c r="C829" s="150"/>
      <c r="D829" s="157"/>
      <c r="E829" s="157"/>
      <c r="F829" s="157"/>
      <c r="G829" s="157"/>
      <c r="H829" s="157"/>
      <c r="I829" s="158"/>
      <c r="J829" s="142"/>
      <c r="K829" s="159"/>
      <c r="L829" s="150"/>
      <c r="M829" s="157"/>
      <c r="N829" s="157"/>
      <c r="O829" s="157"/>
      <c r="P829" s="157"/>
      <c r="Q829" s="157"/>
      <c r="R829" s="158"/>
      <c r="S829" s="158"/>
    </row>
    <row r="830" spans="1:19" s="145" customFormat="1" ht="14.45" customHeight="1">
      <c r="A830" s="160"/>
      <c r="B830" s="142" t="s">
        <v>94</v>
      </c>
      <c r="C830" s="150">
        <v>36</v>
      </c>
      <c r="D830" s="151">
        <v>45</v>
      </c>
      <c r="E830" s="151">
        <v>62</v>
      </c>
      <c r="F830" s="151">
        <v>39</v>
      </c>
      <c r="G830" s="151">
        <v>26</v>
      </c>
      <c r="H830" s="151">
        <v>-13</v>
      </c>
      <c r="I830" s="152">
        <v>-33.333333333333329</v>
      </c>
      <c r="J830" s="142"/>
      <c r="K830" s="159" t="s">
        <v>94</v>
      </c>
      <c r="L830" s="150">
        <v>144</v>
      </c>
      <c r="M830" s="151">
        <v>136</v>
      </c>
      <c r="N830" s="151">
        <v>112</v>
      </c>
      <c r="O830" s="151">
        <v>86</v>
      </c>
      <c r="P830" s="151">
        <v>79</v>
      </c>
      <c r="Q830" s="151">
        <v>-7</v>
      </c>
      <c r="R830" s="152">
        <v>-8.1395348837209305</v>
      </c>
      <c r="S830" s="152"/>
    </row>
    <row r="831" spans="1:19" s="145" customFormat="1" ht="14.45" customHeight="1">
      <c r="A831" s="160"/>
      <c r="B831" s="142" t="s">
        <v>95</v>
      </c>
      <c r="C831" s="150">
        <v>33</v>
      </c>
      <c r="D831" s="151">
        <v>38</v>
      </c>
      <c r="E831" s="151">
        <v>59</v>
      </c>
      <c r="F831" s="151">
        <v>48</v>
      </c>
      <c r="G831" s="151">
        <v>40</v>
      </c>
      <c r="H831" s="151">
        <v>-8</v>
      </c>
      <c r="I831" s="152">
        <v>-16.666666666666664</v>
      </c>
      <c r="J831" s="142"/>
      <c r="K831" s="159" t="s">
        <v>95</v>
      </c>
      <c r="L831" s="150">
        <v>123</v>
      </c>
      <c r="M831" s="151">
        <v>127</v>
      </c>
      <c r="N831" s="151">
        <v>125</v>
      </c>
      <c r="O831" s="151">
        <v>101</v>
      </c>
      <c r="P831" s="151">
        <v>82</v>
      </c>
      <c r="Q831" s="151">
        <v>-19</v>
      </c>
      <c r="R831" s="152">
        <v>-18.811881188118811</v>
      </c>
      <c r="S831" s="152"/>
    </row>
    <row r="832" spans="1:19" s="145" customFormat="1" ht="14.45" customHeight="1">
      <c r="A832" s="160"/>
      <c r="B832" s="142" t="s">
        <v>96</v>
      </c>
      <c r="C832" s="150">
        <v>41</v>
      </c>
      <c r="D832" s="151">
        <v>31</v>
      </c>
      <c r="E832" s="151">
        <v>35</v>
      </c>
      <c r="F832" s="151">
        <v>64</v>
      </c>
      <c r="G832" s="151">
        <v>56</v>
      </c>
      <c r="H832" s="151">
        <v>-8</v>
      </c>
      <c r="I832" s="152">
        <v>-12.5</v>
      </c>
      <c r="J832" s="142"/>
      <c r="K832" s="159" t="s">
        <v>96</v>
      </c>
      <c r="L832" s="150">
        <v>172</v>
      </c>
      <c r="M832" s="151">
        <v>127</v>
      </c>
      <c r="N832" s="151">
        <v>131</v>
      </c>
      <c r="O832" s="151">
        <v>109</v>
      </c>
      <c r="P832" s="151">
        <v>92</v>
      </c>
      <c r="Q832" s="151">
        <v>-17</v>
      </c>
      <c r="R832" s="152">
        <v>-15.596330275229359</v>
      </c>
      <c r="S832" s="152"/>
    </row>
    <row r="833" spans="1:19" s="145" customFormat="1" ht="14.45" customHeight="1">
      <c r="A833" s="160"/>
      <c r="B833" s="142" t="s">
        <v>97</v>
      </c>
      <c r="C833" s="150">
        <v>79</v>
      </c>
      <c r="D833" s="151">
        <v>52</v>
      </c>
      <c r="E833" s="151">
        <v>36</v>
      </c>
      <c r="F833" s="151">
        <v>55</v>
      </c>
      <c r="G833" s="151">
        <v>67</v>
      </c>
      <c r="H833" s="151">
        <v>12</v>
      </c>
      <c r="I833" s="152">
        <v>21.818181818181817</v>
      </c>
      <c r="J833" s="142"/>
      <c r="K833" s="159" t="s">
        <v>97</v>
      </c>
      <c r="L833" s="150">
        <v>201</v>
      </c>
      <c r="M833" s="151">
        <v>192</v>
      </c>
      <c r="N833" s="151">
        <v>150</v>
      </c>
      <c r="O833" s="151">
        <v>152</v>
      </c>
      <c r="P833" s="151">
        <v>119</v>
      </c>
      <c r="Q833" s="151">
        <v>-33</v>
      </c>
      <c r="R833" s="152">
        <v>-21.710526315789476</v>
      </c>
      <c r="S833" s="152"/>
    </row>
    <row r="834" spans="1:19" s="145" customFormat="1" ht="14.45" customHeight="1">
      <c r="A834" s="160"/>
      <c r="B834" s="142" t="s">
        <v>98</v>
      </c>
      <c r="C834" s="150">
        <v>67</v>
      </c>
      <c r="D834" s="151">
        <v>75</v>
      </c>
      <c r="E834" s="151">
        <v>67</v>
      </c>
      <c r="F834" s="151">
        <v>64</v>
      </c>
      <c r="G834" s="151">
        <v>64</v>
      </c>
      <c r="H834" s="151">
        <v>0</v>
      </c>
      <c r="I834" s="152">
        <v>0</v>
      </c>
      <c r="J834" s="142"/>
      <c r="K834" s="159" t="s">
        <v>98</v>
      </c>
      <c r="L834" s="150">
        <v>370</v>
      </c>
      <c r="M834" s="151">
        <v>227</v>
      </c>
      <c r="N834" s="151">
        <v>214</v>
      </c>
      <c r="O834" s="151">
        <v>228</v>
      </c>
      <c r="P834" s="151">
        <v>190</v>
      </c>
      <c r="Q834" s="151">
        <v>-38</v>
      </c>
      <c r="R834" s="152">
        <v>-16.666666666666664</v>
      </c>
      <c r="S834" s="152"/>
    </row>
    <row r="835" spans="1:19" s="145" customFormat="1" ht="14.45" customHeight="1">
      <c r="A835" s="160"/>
      <c r="B835" s="142" t="s">
        <v>99</v>
      </c>
      <c r="C835" s="150">
        <v>93</v>
      </c>
      <c r="D835" s="151">
        <v>69</v>
      </c>
      <c r="E835" s="151">
        <v>79</v>
      </c>
      <c r="F835" s="151">
        <v>70</v>
      </c>
      <c r="G835" s="151">
        <v>48</v>
      </c>
      <c r="H835" s="151">
        <v>-22</v>
      </c>
      <c r="I835" s="152">
        <v>-31.428571428571427</v>
      </c>
      <c r="J835" s="142"/>
      <c r="K835" s="159" t="s">
        <v>99</v>
      </c>
      <c r="L835" s="150">
        <v>366</v>
      </c>
      <c r="M835" s="151">
        <v>277</v>
      </c>
      <c r="N835" s="151">
        <v>185</v>
      </c>
      <c r="O835" s="151">
        <v>205</v>
      </c>
      <c r="P835" s="151">
        <v>175</v>
      </c>
      <c r="Q835" s="151">
        <v>-30</v>
      </c>
      <c r="R835" s="152">
        <v>-14.634146341463413</v>
      </c>
      <c r="S835" s="152"/>
    </row>
    <row r="836" spans="1:19" s="145" customFormat="1" ht="14.45" customHeight="1">
      <c r="A836" s="160"/>
      <c r="B836" s="142" t="s">
        <v>100</v>
      </c>
      <c r="C836" s="150">
        <v>85</v>
      </c>
      <c r="D836" s="151">
        <v>99</v>
      </c>
      <c r="E836" s="151">
        <v>93</v>
      </c>
      <c r="F836" s="151">
        <v>65</v>
      </c>
      <c r="G836" s="151">
        <v>58</v>
      </c>
      <c r="H836" s="151">
        <v>-7</v>
      </c>
      <c r="I836" s="152">
        <v>-10.76923076923077</v>
      </c>
      <c r="J836" s="142"/>
      <c r="K836" s="159" t="s">
        <v>100</v>
      </c>
      <c r="L836" s="150">
        <v>304</v>
      </c>
      <c r="M836" s="151">
        <v>297</v>
      </c>
      <c r="N836" s="151">
        <v>234</v>
      </c>
      <c r="O836" s="151">
        <v>179</v>
      </c>
      <c r="P836" s="151">
        <v>162</v>
      </c>
      <c r="Q836" s="151">
        <v>-17</v>
      </c>
      <c r="R836" s="152">
        <v>-9.4972067039106136</v>
      </c>
      <c r="S836" s="152"/>
    </row>
    <row r="837" spans="1:19" s="145" customFormat="1" ht="14.45" customHeight="1">
      <c r="A837" s="160"/>
      <c r="B837" s="142" t="s">
        <v>118</v>
      </c>
      <c r="C837" s="150">
        <v>51</v>
      </c>
      <c r="D837" s="151">
        <v>86</v>
      </c>
      <c r="E837" s="151">
        <v>131</v>
      </c>
      <c r="F837" s="151">
        <v>91</v>
      </c>
      <c r="G837" s="151">
        <v>80</v>
      </c>
      <c r="H837" s="151">
        <v>-11</v>
      </c>
      <c r="I837" s="152">
        <v>-12.087912087912088</v>
      </c>
      <c r="J837" s="142"/>
      <c r="K837" s="159" t="s">
        <v>118</v>
      </c>
      <c r="L837" s="150">
        <v>223</v>
      </c>
      <c r="M837" s="151">
        <v>239</v>
      </c>
      <c r="N837" s="151">
        <v>276</v>
      </c>
      <c r="O837" s="151">
        <v>218</v>
      </c>
      <c r="P837" s="151">
        <v>165</v>
      </c>
      <c r="Q837" s="151">
        <v>-53</v>
      </c>
      <c r="R837" s="152">
        <v>-24.311926605504588</v>
      </c>
      <c r="S837" s="152"/>
    </row>
    <row r="838" spans="1:19" s="145" customFormat="1" ht="14.45" customHeight="1">
      <c r="A838" s="160"/>
      <c r="B838" s="142" t="s">
        <v>101</v>
      </c>
      <c r="C838" s="150">
        <v>60</v>
      </c>
      <c r="D838" s="151">
        <v>78</v>
      </c>
      <c r="E838" s="151">
        <v>117</v>
      </c>
      <c r="F838" s="151">
        <v>135</v>
      </c>
      <c r="G838" s="151">
        <v>99</v>
      </c>
      <c r="H838" s="151">
        <v>-36</v>
      </c>
      <c r="I838" s="152">
        <v>-26.666666666666668</v>
      </c>
      <c r="J838" s="142"/>
      <c r="K838" s="159" t="s">
        <v>101</v>
      </c>
      <c r="L838" s="150">
        <v>235</v>
      </c>
      <c r="M838" s="151">
        <v>207</v>
      </c>
      <c r="N838" s="151">
        <v>260</v>
      </c>
      <c r="O838" s="151">
        <v>259</v>
      </c>
      <c r="P838" s="151">
        <v>235</v>
      </c>
      <c r="Q838" s="151">
        <v>-24</v>
      </c>
      <c r="R838" s="152">
        <v>-9.2664092664092657</v>
      </c>
      <c r="S838" s="152"/>
    </row>
    <row r="839" spans="1:19" s="145" customFormat="1" ht="14.45" customHeight="1">
      <c r="A839" s="160"/>
      <c r="B839" s="142" t="s">
        <v>102</v>
      </c>
      <c r="C839" s="150">
        <v>91</v>
      </c>
      <c r="D839" s="151">
        <v>92</v>
      </c>
      <c r="E839" s="151">
        <v>93</v>
      </c>
      <c r="F839" s="151">
        <v>119</v>
      </c>
      <c r="G839" s="151">
        <v>133</v>
      </c>
      <c r="H839" s="151">
        <v>14</v>
      </c>
      <c r="I839" s="152">
        <v>11.76470588235294</v>
      </c>
      <c r="J839" s="142"/>
      <c r="K839" s="159" t="s">
        <v>102</v>
      </c>
      <c r="L839" s="150">
        <v>390</v>
      </c>
      <c r="M839" s="151">
        <v>235</v>
      </c>
      <c r="N839" s="151">
        <v>220</v>
      </c>
      <c r="O839" s="151">
        <v>291</v>
      </c>
      <c r="P839" s="151">
        <v>268</v>
      </c>
      <c r="Q839" s="151">
        <v>-23</v>
      </c>
      <c r="R839" s="152">
        <v>-7.9037800687285218</v>
      </c>
      <c r="S839" s="152"/>
    </row>
    <row r="840" spans="1:19" s="145" customFormat="1" ht="14.45" customHeight="1">
      <c r="A840" s="160"/>
      <c r="B840" s="142" t="s">
        <v>103</v>
      </c>
      <c r="C840" s="150">
        <v>111</v>
      </c>
      <c r="D840" s="151">
        <v>108</v>
      </c>
      <c r="E840" s="151">
        <v>96</v>
      </c>
      <c r="F840" s="151">
        <v>95</v>
      </c>
      <c r="G840" s="151">
        <v>124</v>
      </c>
      <c r="H840" s="151">
        <v>29</v>
      </c>
      <c r="I840" s="152">
        <v>30.526315789473685</v>
      </c>
      <c r="J840" s="142"/>
      <c r="K840" s="159" t="s">
        <v>103</v>
      </c>
      <c r="L840" s="150">
        <v>492</v>
      </c>
      <c r="M840" s="151">
        <v>373</v>
      </c>
      <c r="N840" s="151">
        <v>264</v>
      </c>
      <c r="O840" s="151">
        <v>245</v>
      </c>
      <c r="P840" s="151">
        <v>262</v>
      </c>
      <c r="Q840" s="151">
        <v>17</v>
      </c>
      <c r="R840" s="152">
        <v>6.9387755102040813</v>
      </c>
      <c r="S840" s="152"/>
    </row>
    <row r="841" spans="1:19" s="145" customFormat="1" ht="14.45" customHeight="1">
      <c r="A841" s="160"/>
      <c r="B841" s="142" t="s">
        <v>104</v>
      </c>
      <c r="C841" s="150">
        <v>86</v>
      </c>
      <c r="D841" s="151">
        <v>134</v>
      </c>
      <c r="E841" s="151">
        <v>140</v>
      </c>
      <c r="F841" s="151">
        <v>98</v>
      </c>
      <c r="G841" s="151">
        <v>111</v>
      </c>
      <c r="H841" s="151">
        <v>13</v>
      </c>
      <c r="I841" s="152">
        <v>13.26530612244898</v>
      </c>
      <c r="J841" s="142"/>
      <c r="K841" s="159" t="s">
        <v>104</v>
      </c>
      <c r="L841" s="150">
        <v>459</v>
      </c>
      <c r="M841" s="151">
        <v>468</v>
      </c>
      <c r="N841" s="151">
        <v>379</v>
      </c>
      <c r="O841" s="151">
        <v>264</v>
      </c>
      <c r="P841" s="151">
        <v>248</v>
      </c>
      <c r="Q841" s="151">
        <v>-16</v>
      </c>
      <c r="R841" s="152">
        <v>-6.0606060606060606</v>
      </c>
      <c r="S841" s="152"/>
    </row>
    <row r="842" spans="1:19" s="145" customFormat="1" ht="14.45" customHeight="1">
      <c r="A842" s="160"/>
      <c r="B842" s="142" t="s">
        <v>105</v>
      </c>
      <c r="C842" s="150">
        <v>102</v>
      </c>
      <c r="D842" s="151">
        <v>96</v>
      </c>
      <c r="E842" s="151">
        <v>154</v>
      </c>
      <c r="F842" s="151">
        <v>150</v>
      </c>
      <c r="G842" s="151">
        <v>110</v>
      </c>
      <c r="H842" s="151">
        <v>-40</v>
      </c>
      <c r="I842" s="152">
        <v>-26.666666666666668</v>
      </c>
      <c r="J842" s="142"/>
      <c r="K842" s="159" t="s">
        <v>105</v>
      </c>
      <c r="L842" s="150">
        <v>427</v>
      </c>
      <c r="M842" s="151">
        <v>438</v>
      </c>
      <c r="N842" s="151">
        <v>437</v>
      </c>
      <c r="O842" s="151">
        <v>363</v>
      </c>
      <c r="P842" s="151">
        <v>270</v>
      </c>
      <c r="Q842" s="151">
        <v>-93</v>
      </c>
      <c r="R842" s="152">
        <v>-25.619834710743799</v>
      </c>
      <c r="S842" s="152"/>
    </row>
    <row r="843" spans="1:19" s="139" customFormat="1" ht="14.45" customHeight="1">
      <c r="A843" s="160"/>
      <c r="B843" s="142" t="s">
        <v>106</v>
      </c>
      <c r="C843" s="150">
        <v>102</v>
      </c>
      <c r="D843" s="151">
        <v>111</v>
      </c>
      <c r="E843" s="151">
        <v>103</v>
      </c>
      <c r="F843" s="151">
        <v>167</v>
      </c>
      <c r="G843" s="151">
        <v>153</v>
      </c>
      <c r="H843" s="151">
        <v>-14</v>
      </c>
      <c r="I843" s="152">
        <v>-8.3832335329341312</v>
      </c>
      <c r="J843" s="142"/>
      <c r="K843" s="159" t="s">
        <v>106</v>
      </c>
      <c r="L843" s="150">
        <v>439</v>
      </c>
      <c r="M843" s="151">
        <v>398</v>
      </c>
      <c r="N843" s="151">
        <v>433</v>
      </c>
      <c r="O843" s="151">
        <v>450</v>
      </c>
      <c r="P843" s="151">
        <v>369</v>
      </c>
      <c r="Q843" s="151">
        <v>-81</v>
      </c>
      <c r="R843" s="152">
        <v>-18</v>
      </c>
      <c r="S843" s="152"/>
    </row>
    <row r="844" spans="1:19" s="145" customFormat="1" ht="14.45" customHeight="1">
      <c r="A844" s="160"/>
      <c r="B844" s="142" t="s">
        <v>107</v>
      </c>
      <c r="C844" s="150">
        <v>89</v>
      </c>
      <c r="D844" s="151">
        <v>101</v>
      </c>
      <c r="E844" s="151">
        <v>111</v>
      </c>
      <c r="F844" s="151">
        <v>96</v>
      </c>
      <c r="G844" s="151">
        <v>152</v>
      </c>
      <c r="H844" s="151">
        <v>56</v>
      </c>
      <c r="I844" s="152">
        <v>58.333333333333336</v>
      </c>
      <c r="J844" s="142"/>
      <c r="K844" s="159" t="s">
        <v>107</v>
      </c>
      <c r="L844" s="150">
        <v>423</v>
      </c>
      <c r="M844" s="151">
        <v>408</v>
      </c>
      <c r="N844" s="151">
        <v>361</v>
      </c>
      <c r="O844" s="151">
        <v>420</v>
      </c>
      <c r="P844" s="151">
        <v>420</v>
      </c>
      <c r="Q844" s="151">
        <v>0</v>
      </c>
      <c r="R844" s="152">
        <v>0</v>
      </c>
      <c r="S844" s="152"/>
    </row>
    <row r="845" spans="1:19" s="145" customFormat="1" ht="14.45" customHeight="1">
      <c r="A845" s="160"/>
      <c r="B845" s="142" t="s">
        <v>108</v>
      </c>
      <c r="C845" s="150">
        <v>76</v>
      </c>
      <c r="D845" s="151">
        <v>81</v>
      </c>
      <c r="E845" s="151">
        <v>97</v>
      </c>
      <c r="F845" s="151">
        <v>96</v>
      </c>
      <c r="G845" s="151">
        <v>88</v>
      </c>
      <c r="H845" s="151">
        <v>-8</v>
      </c>
      <c r="I845" s="152">
        <v>-8.3333333333333321</v>
      </c>
      <c r="J845" s="142"/>
      <c r="K845" s="159" t="s">
        <v>108</v>
      </c>
      <c r="L845" s="150">
        <v>365</v>
      </c>
      <c r="M845" s="151">
        <v>375</v>
      </c>
      <c r="N845" s="151">
        <v>371</v>
      </c>
      <c r="O845" s="151">
        <v>333</v>
      </c>
      <c r="P845" s="151">
        <v>382</v>
      </c>
      <c r="Q845" s="151">
        <v>49</v>
      </c>
      <c r="R845" s="152">
        <v>14.714714714714713</v>
      </c>
      <c r="S845" s="152"/>
    </row>
    <row r="846" spans="1:19" s="145" customFormat="1" ht="14.45" customHeight="1">
      <c r="A846" s="160"/>
      <c r="B846" s="142" t="s">
        <v>109</v>
      </c>
      <c r="C846" s="150">
        <v>42</v>
      </c>
      <c r="D846" s="151">
        <v>63</v>
      </c>
      <c r="E846" s="151">
        <v>61</v>
      </c>
      <c r="F846" s="151">
        <v>71</v>
      </c>
      <c r="G846" s="151">
        <v>81</v>
      </c>
      <c r="H846" s="151">
        <v>10</v>
      </c>
      <c r="I846" s="152">
        <v>14.084507042253522</v>
      </c>
      <c r="J846" s="142"/>
      <c r="K846" s="159" t="s">
        <v>109</v>
      </c>
      <c r="L846" s="150">
        <v>220</v>
      </c>
      <c r="M846" s="151">
        <v>285</v>
      </c>
      <c r="N846" s="151">
        <v>333</v>
      </c>
      <c r="O846" s="151">
        <v>345</v>
      </c>
      <c r="P846" s="151">
        <v>288</v>
      </c>
      <c r="Q846" s="151">
        <v>-57</v>
      </c>
      <c r="R846" s="152">
        <v>-16.521739130434781</v>
      </c>
      <c r="S846" s="152"/>
    </row>
    <row r="847" spans="1:19" s="153" customFormat="1" ht="14.45" customHeight="1">
      <c r="A847" s="160"/>
      <c r="B847" s="142" t="s">
        <v>110</v>
      </c>
      <c r="C847" s="150">
        <v>39</v>
      </c>
      <c r="D847" s="151">
        <v>47</v>
      </c>
      <c r="E847" s="151">
        <v>54</v>
      </c>
      <c r="F847" s="151">
        <v>65</v>
      </c>
      <c r="G847" s="151">
        <v>58</v>
      </c>
      <c r="H847" s="151">
        <v>-7</v>
      </c>
      <c r="I847" s="152">
        <v>-10.76923076923077</v>
      </c>
      <c r="J847" s="142"/>
      <c r="K847" s="159" t="s">
        <v>110</v>
      </c>
      <c r="L847" s="150">
        <v>238</v>
      </c>
      <c r="M847" s="151">
        <v>275</v>
      </c>
      <c r="N847" s="151">
        <v>368</v>
      </c>
      <c r="O847" s="151">
        <v>371</v>
      </c>
      <c r="P847" s="151">
        <v>505</v>
      </c>
      <c r="Q847" s="151">
        <v>134</v>
      </c>
      <c r="R847" s="152">
        <v>36.118598382749326</v>
      </c>
      <c r="S847" s="152"/>
    </row>
    <row r="848" spans="1:19" s="145" customFormat="1" ht="14.45" customHeight="1">
      <c r="A848" s="160"/>
      <c r="B848" s="423"/>
      <c r="C848" s="427"/>
      <c r="D848" s="422"/>
      <c r="E848" s="422"/>
      <c r="F848" s="422"/>
      <c r="G848" s="422"/>
      <c r="H848" s="151"/>
      <c r="I848" s="152"/>
      <c r="J848" s="160"/>
      <c r="K848" s="423"/>
      <c r="L848" s="427"/>
      <c r="M848" s="422"/>
      <c r="N848" s="422"/>
      <c r="O848" s="422"/>
      <c r="P848" s="422"/>
      <c r="Q848" s="151"/>
      <c r="R848" s="152"/>
      <c r="S848" s="160"/>
    </row>
    <row r="849" spans="1:19" s="145" customFormat="1" ht="14.45" customHeight="1">
      <c r="A849" s="160"/>
      <c r="B849" s="160"/>
      <c r="C849" s="160"/>
      <c r="D849" s="160"/>
      <c r="E849" s="160"/>
      <c r="F849" s="160"/>
      <c r="G849" s="161"/>
      <c r="H849" s="160"/>
      <c r="I849" s="160"/>
      <c r="J849" s="160"/>
      <c r="K849" s="160"/>
      <c r="L849" s="160"/>
      <c r="M849" s="160"/>
      <c r="N849" s="160"/>
      <c r="O849" s="160"/>
      <c r="P849" s="161"/>
      <c r="Q849" s="160"/>
      <c r="R849" s="160"/>
      <c r="S849" s="160"/>
    </row>
    <row r="850" spans="1:19" s="145" customFormat="1" ht="14.45" customHeight="1">
      <c r="A850" s="160"/>
      <c r="B850" s="160"/>
      <c r="C850" s="160"/>
      <c r="D850" s="160"/>
      <c r="E850" s="160"/>
      <c r="F850" s="160"/>
      <c r="G850" s="161"/>
      <c r="H850" s="160"/>
      <c r="I850" s="160"/>
      <c r="J850" s="160"/>
      <c r="K850" s="160"/>
      <c r="L850" s="160"/>
      <c r="M850" s="160"/>
      <c r="N850" s="160"/>
      <c r="O850" s="160"/>
      <c r="P850" s="161"/>
      <c r="Q850" s="160"/>
      <c r="R850" s="160"/>
      <c r="S850" s="160"/>
    </row>
    <row r="851" spans="1:19" s="145" customFormat="1" ht="14.45" customHeight="1">
      <c r="A851" s="138"/>
      <c r="B851" s="138" t="s">
        <v>650</v>
      </c>
      <c r="C851" s="138"/>
      <c r="D851" s="138"/>
      <c r="E851" s="138"/>
      <c r="F851" s="138"/>
      <c r="G851" s="138"/>
      <c r="H851" s="138"/>
      <c r="I851" s="138"/>
      <c r="J851" s="138"/>
      <c r="K851" s="138" t="s">
        <v>651</v>
      </c>
      <c r="L851" s="138"/>
      <c r="M851" s="138"/>
      <c r="N851" s="138"/>
      <c r="O851" s="138"/>
      <c r="P851" s="138"/>
      <c r="Q851" s="138"/>
      <c r="R851" s="138"/>
      <c r="S851" s="138"/>
    </row>
    <row r="852" spans="1:19" s="145" customFormat="1" ht="14.45" customHeight="1">
      <c r="A852" s="160"/>
      <c r="B852" s="491" t="s">
        <v>335</v>
      </c>
      <c r="C852" s="140"/>
      <c r="D852" s="140"/>
      <c r="E852" s="140"/>
      <c r="F852" s="140"/>
      <c r="G852" s="143"/>
      <c r="H852" s="141"/>
      <c r="I852" s="141"/>
      <c r="J852" s="142"/>
      <c r="K852" s="491" t="s">
        <v>335</v>
      </c>
      <c r="L852" s="140"/>
      <c r="M852" s="140"/>
      <c r="N852" s="140"/>
      <c r="O852" s="140"/>
      <c r="P852" s="143"/>
      <c r="Q852" s="141"/>
      <c r="R852" s="141"/>
      <c r="S852" s="144"/>
    </row>
    <row r="853" spans="1:19" s="145" customFormat="1" ht="14.45" customHeight="1">
      <c r="A853" s="160"/>
      <c r="B853" s="492"/>
      <c r="C853" s="146" t="s">
        <v>151</v>
      </c>
      <c r="D853" s="146" t="s">
        <v>86</v>
      </c>
      <c r="E853" s="146" t="s">
        <v>87</v>
      </c>
      <c r="F853" s="146" t="s">
        <v>410</v>
      </c>
      <c r="G853" s="146" t="s">
        <v>739</v>
      </c>
      <c r="H853" s="81" t="s">
        <v>509</v>
      </c>
      <c r="I853" s="147" t="s">
        <v>807</v>
      </c>
      <c r="J853" s="142"/>
      <c r="K853" s="492"/>
      <c r="L853" s="146" t="s">
        <v>151</v>
      </c>
      <c r="M853" s="146" t="s">
        <v>86</v>
      </c>
      <c r="N853" s="146" t="s">
        <v>87</v>
      </c>
      <c r="O853" s="146" t="s">
        <v>410</v>
      </c>
      <c r="P853" s="146" t="s">
        <v>739</v>
      </c>
      <c r="Q853" s="81" t="s">
        <v>509</v>
      </c>
      <c r="R853" s="147" t="s">
        <v>807</v>
      </c>
      <c r="S853" s="144"/>
    </row>
    <row r="854" spans="1:19" s="145" customFormat="1" ht="14.45" customHeight="1">
      <c r="A854" s="160"/>
      <c r="B854" s="493"/>
      <c r="C854" s="148"/>
      <c r="D854" s="148"/>
      <c r="E854" s="148"/>
      <c r="F854" s="148"/>
      <c r="G854" s="148"/>
      <c r="H854" s="149" t="s">
        <v>88</v>
      </c>
      <c r="I854" s="81" t="s">
        <v>511</v>
      </c>
      <c r="J854" s="142"/>
      <c r="K854" s="493"/>
      <c r="L854" s="148"/>
      <c r="M854" s="148"/>
      <c r="N854" s="148"/>
      <c r="O854" s="148"/>
      <c r="P854" s="148"/>
      <c r="Q854" s="149" t="s">
        <v>88</v>
      </c>
      <c r="R854" s="81" t="s">
        <v>511</v>
      </c>
      <c r="S854" s="144"/>
    </row>
    <row r="855" spans="1:19" s="180" customFormat="1" ht="14.45" customHeight="1">
      <c r="B855" s="188" t="s">
        <v>90</v>
      </c>
      <c r="C855" s="187">
        <v>547</v>
      </c>
      <c r="D855" s="183">
        <v>605</v>
      </c>
      <c r="E855" s="183">
        <v>696</v>
      </c>
      <c r="F855" s="183">
        <v>699</v>
      </c>
      <c r="G855" s="183">
        <v>697</v>
      </c>
      <c r="H855" s="182">
        <v>-2</v>
      </c>
      <c r="I855" s="184">
        <v>-0.28612303290414876</v>
      </c>
      <c r="J855" s="185"/>
      <c r="K855" s="186" t="s">
        <v>90</v>
      </c>
      <c r="L855" s="187">
        <v>2397</v>
      </c>
      <c r="M855" s="183">
        <v>2161</v>
      </c>
      <c r="N855" s="183">
        <v>2043</v>
      </c>
      <c r="O855" s="183">
        <v>2011</v>
      </c>
      <c r="P855" s="183">
        <v>1876</v>
      </c>
      <c r="Q855" s="182">
        <v>-135</v>
      </c>
      <c r="R855" s="184">
        <v>-6.713078070611636</v>
      </c>
      <c r="S855" s="184"/>
    </row>
    <row r="856" spans="1:19" s="145" customFormat="1" ht="14.45" customHeight="1">
      <c r="A856" s="160"/>
      <c r="B856" s="420" t="s">
        <v>91</v>
      </c>
      <c r="C856" s="150">
        <v>57</v>
      </c>
      <c r="D856" s="151">
        <v>58</v>
      </c>
      <c r="E856" s="151">
        <v>73</v>
      </c>
      <c r="F856" s="151">
        <v>74</v>
      </c>
      <c r="G856" s="151">
        <v>63</v>
      </c>
      <c r="H856" s="151">
        <v>-11</v>
      </c>
      <c r="I856" s="152">
        <v>-14.864864864864865</v>
      </c>
      <c r="J856" s="142"/>
      <c r="K856" s="154" t="s">
        <v>91</v>
      </c>
      <c r="L856" s="150">
        <v>213</v>
      </c>
      <c r="M856" s="151">
        <v>183</v>
      </c>
      <c r="N856" s="151">
        <v>167</v>
      </c>
      <c r="O856" s="151">
        <v>140</v>
      </c>
      <c r="P856" s="151">
        <v>120</v>
      </c>
      <c r="Q856" s="151">
        <v>-20</v>
      </c>
      <c r="R856" s="152">
        <v>-14.285714285714285</v>
      </c>
      <c r="S856" s="152"/>
    </row>
    <row r="857" spans="1:19" s="145" customFormat="1" ht="14.45" customHeight="1">
      <c r="A857" s="160"/>
      <c r="B857" s="420" t="s">
        <v>92</v>
      </c>
      <c r="C857" s="150">
        <v>369</v>
      </c>
      <c r="D857" s="151">
        <v>404</v>
      </c>
      <c r="E857" s="151">
        <v>467</v>
      </c>
      <c r="F857" s="151">
        <v>434</v>
      </c>
      <c r="G857" s="151">
        <v>407</v>
      </c>
      <c r="H857" s="151">
        <v>-27</v>
      </c>
      <c r="I857" s="152">
        <v>-6.2211981566820276</v>
      </c>
      <c r="J857" s="142"/>
      <c r="K857" s="154" t="s">
        <v>92</v>
      </c>
      <c r="L857" s="150">
        <v>1589</v>
      </c>
      <c r="M857" s="151">
        <v>1372</v>
      </c>
      <c r="N857" s="151">
        <v>1223</v>
      </c>
      <c r="O857" s="151">
        <v>1163</v>
      </c>
      <c r="P857" s="151">
        <v>1002</v>
      </c>
      <c r="Q857" s="151">
        <v>-161</v>
      </c>
      <c r="R857" s="152">
        <v>-13.843508168529665</v>
      </c>
      <c r="S857" s="152"/>
    </row>
    <row r="858" spans="1:19" s="145" customFormat="1" ht="14.45" customHeight="1">
      <c r="A858" s="160"/>
      <c r="B858" s="420" t="s">
        <v>93</v>
      </c>
      <c r="C858" s="150">
        <v>121</v>
      </c>
      <c r="D858" s="151">
        <v>143</v>
      </c>
      <c r="E858" s="151">
        <v>156</v>
      </c>
      <c r="F858" s="151">
        <v>186</v>
      </c>
      <c r="G858" s="151">
        <v>203</v>
      </c>
      <c r="H858" s="151">
        <v>17</v>
      </c>
      <c r="I858" s="152">
        <v>9.1397849462365599</v>
      </c>
      <c r="J858" s="142"/>
      <c r="K858" s="154" t="s">
        <v>93</v>
      </c>
      <c r="L858" s="150">
        <v>595</v>
      </c>
      <c r="M858" s="151">
        <v>606</v>
      </c>
      <c r="N858" s="151">
        <v>653</v>
      </c>
      <c r="O858" s="151">
        <v>682</v>
      </c>
      <c r="P858" s="151">
        <v>687</v>
      </c>
      <c r="Q858" s="151">
        <v>5</v>
      </c>
      <c r="R858" s="152">
        <v>0.73313782991202348</v>
      </c>
      <c r="S858" s="152"/>
    </row>
    <row r="859" spans="1:19" s="145" customFormat="1" ht="14.45" customHeight="1">
      <c r="A859" s="160"/>
      <c r="B859" s="142"/>
      <c r="C859" s="150"/>
      <c r="D859" s="157"/>
      <c r="E859" s="157"/>
      <c r="F859" s="157"/>
      <c r="G859" s="157"/>
      <c r="H859" s="157"/>
      <c r="I859" s="158"/>
      <c r="J859" s="142"/>
      <c r="K859" s="159"/>
      <c r="L859" s="150"/>
      <c r="M859" s="157"/>
      <c r="N859" s="157"/>
      <c r="O859" s="157"/>
      <c r="P859" s="157"/>
      <c r="Q859" s="157"/>
      <c r="R859" s="158"/>
      <c r="S859" s="158"/>
    </row>
    <row r="860" spans="1:19" s="145" customFormat="1" ht="14.45" customHeight="1">
      <c r="A860" s="160"/>
      <c r="B860" s="142" t="s">
        <v>94</v>
      </c>
      <c r="C860" s="150">
        <v>16</v>
      </c>
      <c r="D860" s="151">
        <v>20</v>
      </c>
      <c r="E860" s="151">
        <v>29</v>
      </c>
      <c r="F860" s="151">
        <v>24</v>
      </c>
      <c r="G860" s="151">
        <v>17</v>
      </c>
      <c r="H860" s="151">
        <v>-7</v>
      </c>
      <c r="I860" s="152">
        <v>-29.166666666666668</v>
      </c>
      <c r="J860" s="142"/>
      <c r="K860" s="159" t="s">
        <v>94</v>
      </c>
      <c r="L860" s="150">
        <v>65</v>
      </c>
      <c r="M860" s="151">
        <v>60</v>
      </c>
      <c r="N860" s="151">
        <v>54</v>
      </c>
      <c r="O860" s="151">
        <v>47</v>
      </c>
      <c r="P860" s="151">
        <v>33</v>
      </c>
      <c r="Q860" s="151">
        <v>-14</v>
      </c>
      <c r="R860" s="152">
        <v>-29.787234042553191</v>
      </c>
      <c r="S860" s="152"/>
    </row>
    <row r="861" spans="1:19" s="145" customFormat="1" ht="14.45" customHeight="1">
      <c r="A861" s="160"/>
      <c r="B861" s="142" t="s">
        <v>95</v>
      </c>
      <c r="C861" s="150">
        <v>21</v>
      </c>
      <c r="D861" s="151">
        <v>18</v>
      </c>
      <c r="E861" s="151">
        <v>27</v>
      </c>
      <c r="F861" s="151">
        <v>22</v>
      </c>
      <c r="G861" s="151">
        <v>22</v>
      </c>
      <c r="H861" s="151">
        <v>0</v>
      </c>
      <c r="I861" s="152">
        <v>0</v>
      </c>
      <c r="J861" s="142"/>
      <c r="K861" s="159" t="s">
        <v>95</v>
      </c>
      <c r="L861" s="150">
        <v>70</v>
      </c>
      <c r="M861" s="151">
        <v>56</v>
      </c>
      <c r="N861" s="151">
        <v>53</v>
      </c>
      <c r="O861" s="151">
        <v>47</v>
      </c>
      <c r="P861" s="151">
        <v>45</v>
      </c>
      <c r="Q861" s="151">
        <v>-2</v>
      </c>
      <c r="R861" s="152">
        <v>-4.2553191489361701</v>
      </c>
      <c r="S861" s="152"/>
    </row>
    <row r="862" spans="1:19" s="145" customFormat="1" ht="14.45" customHeight="1">
      <c r="A862" s="160"/>
      <c r="B862" s="142" t="s">
        <v>96</v>
      </c>
      <c r="C862" s="150">
        <v>20</v>
      </c>
      <c r="D862" s="151">
        <v>20</v>
      </c>
      <c r="E862" s="151">
        <v>17</v>
      </c>
      <c r="F862" s="151">
        <v>28</v>
      </c>
      <c r="G862" s="151">
        <v>24</v>
      </c>
      <c r="H862" s="151">
        <v>-4</v>
      </c>
      <c r="I862" s="152">
        <v>-14.285714285714285</v>
      </c>
      <c r="J862" s="142"/>
      <c r="K862" s="159" t="s">
        <v>96</v>
      </c>
      <c r="L862" s="150">
        <v>78</v>
      </c>
      <c r="M862" s="151">
        <v>67</v>
      </c>
      <c r="N862" s="151">
        <v>60</v>
      </c>
      <c r="O862" s="151">
        <v>46</v>
      </c>
      <c r="P862" s="151">
        <v>42</v>
      </c>
      <c r="Q862" s="151">
        <v>-4</v>
      </c>
      <c r="R862" s="152">
        <v>-8.695652173913043</v>
      </c>
      <c r="S862" s="152"/>
    </row>
    <row r="863" spans="1:19" s="145" customFormat="1" ht="14.45" customHeight="1">
      <c r="A863" s="160"/>
      <c r="B863" s="142" t="s">
        <v>97</v>
      </c>
      <c r="C863" s="150">
        <v>36</v>
      </c>
      <c r="D863" s="151">
        <v>27</v>
      </c>
      <c r="E863" s="151">
        <v>23</v>
      </c>
      <c r="F863" s="151">
        <v>33</v>
      </c>
      <c r="G863" s="151">
        <v>31</v>
      </c>
      <c r="H863" s="151">
        <v>-2</v>
      </c>
      <c r="I863" s="152">
        <v>-6.0606060606060606</v>
      </c>
      <c r="J863" s="142"/>
      <c r="K863" s="159" t="s">
        <v>97</v>
      </c>
      <c r="L863" s="150">
        <v>88</v>
      </c>
      <c r="M863" s="151">
        <v>91</v>
      </c>
      <c r="N863" s="151">
        <v>77</v>
      </c>
      <c r="O863" s="151">
        <v>76</v>
      </c>
      <c r="P863" s="151">
        <v>48</v>
      </c>
      <c r="Q863" s="151">
        <v>-28</v>
      </c>
      <c r="R863" s="152">
        <v>-36.84210526315789</v>
      </c>
      <c r="S863" s="152"/>
    </row>
    <row r="864" spans="1:19" s="145" customFormat="1" ht="14.45" customHeight="1">
      <c r="A864" s="160"/>
      <c r="B864" s="142" t="s">
        <v>98</v>
      </c>
      <c r="C864" s="150">
        <v>27</v>
      </c>
      <c r="D864" s="151">
        <v>31</v>
      </c>
      <c r="E864" s="151">
        <v>30</v>
      </c>
      <c r="F864" s="151">
        <v>29</v>
      </c>
      <c r="G864" s="151">
        <v>26</v>
      </c>
      <c r="H864" s="151">
        <v>-3</v>
      </c>
      <c r="I864" s="152">
        <v>-10.344827586206897</v>
      </c>
      <c r="J864" s="142"/>
      <c r="K864" s="159" t="s">
        <v>98</v>
      </c>
      <c r="L864" s="150">
        <v>177</v>
      </c>
      <c r="M864" s="151">
        <v>105</v>
      </c>
      <c r="N864" s="151">
        <v>98</v>
      </c>
      <c r="O864" s="151">
        <v>128</v>
      </c>
      <c r="P864" s="151">
        <v>94</v>
      </c>
      <c r="Q864" s="151">
        <v>-34</v>
      </c>
      <c r="R864" s="152">
        <v>-26.5625</v>
      </c>
      <c r="S864" s="152"/>
    </row>
    <row r="865" spans="1:19" s="145" customFormat="1" ht="14.45" customHeight="1">
      <c r="A865" s="160"/>
      <c r="B865" s="142" t="s">
        <v>99</v>
      </c>
      <c r="C865" s="150">
        <v>48</v>
      </c>
      <c r="D865" s="151">
        <v>35</v>
      </c>
      <c r="E865" s="151">
        <v>43</v>
      </c>
      <c r="F865" s="151">
        <v>38</v>
      </c>
      <c r="G865" s="151">
        <v>24</v>
      </c>
      <c r="H865" s="151">
        <v>-14</v>
      </c>
      <c r="I865" s="152">
        <v>-36.84210526315789</v>
      </c>
      <c r="J865" s="142"/>
      <c r="K865" s="159" t="s">
        <v>99</v>
      </c>
      <c r="L865" s="150">
        <v>171</v>
      </c>
      <c r="M865" s="151">
        <v>123</v>
      </c>
      <c r="N865" s="151">
        <v>91</v>
      </c>
      <c r="O865" s="151">
        <v>98</v>
      </c>
      <c r="P865" s="151">
        <v>88</v>
      </c>
      <c r="Q865" s="151">
        <v>-10</v>
      </c>
      <c r="R865" s="152">
        <v>-10.204081632653061</v>
      </c>
      <c r="S865" s="152"/>
    </row>
    <row r="866" spans="1:19" s="145" customFormat="1" ht="14.45" customHeight="1">
      <c r="A866" s="160"/>
      <c r="B866" s="142" t="s">
        <v>100</v>
      </c>
      <c r="C866" s="150">
        <v>44</v>
      </c>
      <c r="D866" s="151">
        <v>48</v>
      </c>
      <c r="E866" s="151">
        <v>41</v>
      </c>
      <c r="F866" s="151">
        <v>33</v>
      </c>
      <c r="G866" s="151">
        <v>28</v>
      </c>
      <c r="H866" s="151">
        <v>-5</v>
      </c>
      <c r="I866" s="152">
        <v>-15.151515151515152</v>
      </c>
      <c r="J866" s="142"/>
      <c r="K866" s="159" t="s">
        <v>100</v>
      </c>
      <c r="L866" s="150">
        <v>149</v>
      </c>
      <c r="M866" s="151">
        <v>140</v>
      </c>
      <c r="N866" s="151">
        <v>112</v>
      </c>
      <c r="O866" s="151">
        <v>91</v>
      </c>
      <c r="P866" s="151">
        <v>77</v>
      </c>
      <c r="Q866" s="151">
        <v>-14</v>
      </c>
      <c r="R866" s="152">
        <v>-15.384615384615385</v>
      </c>
      <c r="S866" s="152"/>
    </row>
    <row r="867" spans="1:19" s="145" customFormat="1" ht="14.45" customHeight="1">
      <c r="A867" s="160"/>
      <c r="B867" s="142" t="s">
        <v>118</v>
      </c>
      <c r="C867" s="150">
        <v>18</v>
      </c>
      <c r="D867" s="151">
        <v>45</v>
      </c>
      <c r="E867" s="151">
        <v>66</v>
      </c>
      <c r="F867" s="151">
        <v>45</v>
      </c>
      <c r="G867" s="151">
        <v>38</v>
      </c>
      <c r="H867" s="151">
        <v>-7</v>
      </c>
      <c r="I867" s="152">
        <v>-15.555555555555555</v>
      </c>
      <c r="J867" s="142"/>
      <c r="K867" s="159" t="s">
        <v>118</v>
      </c>
      <c r="L867" s="150">
        <v>115</v>
      </c>
      <c r="M867" s="151">
        <v>122</v>
      </c>
      <c r="N867" s="151">
        <v>128</v>
      </c>
      <c r="O867" s="151">
        <v>115</v>
      </c>
      <c r="P867" s="151">
        <v>87</v>
      </c>
      <c r="Q867" s="151">
        <v>-28</v>
      </c>
      <c r="R867" s="152">
        <v>-24.347826086956523</v>
      </c>
      <c r="S867" s="152"/>
    </row>
    <row r="868" spans="1:19" s="145" customFormat="1" ht="14.45" customHeight="1">
      <c r="A868" s="160"/>
      <c r="B868" s="142" t="s">
        <v>101</v>
      </c>
      <c r="C868" s="150">
        <v>21</v>
      </c>
      <c r="D868" s="151">
        <v>34</v>
      </c>
      <c r="E868" s="151">
        <v>57</v>
      </c>
      <c r="F868" s="151">
        <v>63</v>
      </c>
      <c r="G868" s="151">
        <v>44</v>
      </c>
      <c r="H868" s="151">
        <v>-19</v>
      </c>
      <c r="I868" s="152">
        <v>-30.158730158730158</v>
      </c>
      <c r="J868" s="142"/>
      <c r="K868" s="159" t="s">
        <v>101</v>
      </c>
      <c r="L868" s="150">
        <v>106</v>
      </c>
      <c r="M868" s="151">
        <v>101</v>
      </c>
      <c r="N868" s="151">
        <v>137</v>
      </c>
      <c r="O868" s="151">
        <v>130</v>
      </c>
      <c r="P868" s="151">
        <v>115</v>
      </c>
      <c r="Q868" s="151">
        <v>-15</v>
      </c>
      <c r="R868" s="152">
        <v>-11.538461538461538</v>
      </c>
      <c r="S868" s="152"/>
    </row>
    <row r="869" spans="1:19" s="145" customFormat="1" ht="14.45" customHeight="1">
      <c r="A869" s="160"/>
      <c r="B869" s="142" t="s">
        <v>102</v>
      </c>
      <c r="C869" s="150">
        <v>35</v>
      </c>
      <c r="D869" s="151">
        <v>32</v>
      </c>
      <c r="E869" s="151">
        <v>41</v>
      </c>
      <c r="F869" s="151">
        <v>53</v>
      </c>
      <c r="G869" s="151">
        <v>65</v>
      </c>
      <c r="H869" s="151">
        <v>12</v>
      </c>
      <c r="I869" s="152">
        <v>22.641509433962266</v>
      </c>
      <c r="J869" s="142"/>
      <c r="K869" s="159" t="s">
        <v>102</v>
      </c>
      <c r="L869" s="150">
        <v>180</v>
      </c>
      <c r="M869" s="151">
        <v>107</v>
      </c>
      <c r="N869" s="151">
        <v>98</v>
      </c>
      <c r="O869" s="151">
        <v>141</v>
      </c>
      <c r="P869" s="151">
        <v>131</v>
      </c>
      <c r="Q869" s="151">
        <v>-10</v>
      </c>
      <c r="R869" s="152">
        <v>-7.0921985815602842</v>
      </c>
      <c r="S869" s="152"/>
    </row>
    <row r="870" spans="1:19" s="145" customFormat="1" ht="14.45" customHeight="1">
      <c r="A870" s="160"/>
      <c r="B870" s="142" t="s">
        <v>103</v>
      </c>
      <c r="C870" s="150">
        <v>53</v>
      </c>
      <c r="D870" s="151">
        <v>45</v>
      </c>
      <c r="E870" s="151">
        <v>40</v>
      </c>
      <c r="F870" s="151">
        <v>44</v>
      </c>
      <c r="G870" s="151">
        <v>60</v>
      </c>
      <c r="H870" s="151">
        <v>16</v>
      </c>
      <c r="I870" s="152">
        <v>36.363636363636367</v>
      </c>
      <c r="J870" s="142"/>
      <c r="K870" s="159" t="s">
        <v>103</v>
      </c>
      <c r="L870" s="150">
        <v>219</v>
      </c>
      <c r="M870" s="151">
        <v>174</v>
      </c>
      <c r="N870" s="151">
        <v>127</v>
      </c>
      <c r="O870" s="151">
        <v>109</v>
      </c>
      <c r="P870" s="151">
        <v>128</v>
      </c>
      <c r="Q870" s="151">
        <v>19</v>
      </c>
      <c r="R870" s="152">
        <v>17.431192660550458</v>
      </c>
      <c r="S870" s="152"/>
    </row>
    <row r="871" spans="1:19" s="145" customFormat="1" ht="14.45" customHeight="1">
      <c r="A871" s="160"/>
      <c r="B871" s="142" t="s">
        <v>104</v>
      </c>
      <c r="C871" s="150">
        <v>39</v>
      </c>
      <c r="D871" s="151">
        <v>64</v>
      </c>
      <c r="E871" s="151">
        <v>56</v>
      </c>
      <c r="F871" s="151">
        <v>38</v>
      </c>
      <c r="G871" s="151">
        <v>48</v>
      </c>
      <c r="H871" s="151">
        <v>10</v>
      </c>
      <c r="I871" s="152">
        <v>26.315789473684209</v>
      </c>
      <c r="J871" s="142"/>
      <c r="K871" s="159" t="s">
        <v>104</v>
      </c>
      <c r="L871" s="150">
        <v>206</v>
      </c>
      <c r="M871" s="151">
        <v>210</v>
      </c>
      <c r="N871" s="151">
        <v>173</v>
      </c>
      <c r="O871" s="151">
        <v>123</v>
      </c>
      <c r="P871" s="151">
        <v>106</v>
      </c>
      <c r="Q871" s="151">
        <v>-17</v>
      </c>
      <c r="R871" s="152">
        <v>-13.821138211382115</v>
      </c>
      <c r="S871" s="152"/>
    </row>
    <row r="872" spans="1:19" s="139" customFormat="1" ht="14.45" customHeight="1">
      <c r="A872" s="160"/>
      <c r="B872" s="142" t="s">
        <v>105</v>
      </c>
      <c r="C872" s="150">
        <v>48</v>
      </c>
      <c r="D872" s="151">
        <v>43</v>
      </c>
      <c r="E872" s="151">
        <v>70</v>
      </c>
      <c r="F872" s="151">
        <v>58</v>
      </c>
      <c r="G872" s="151">
        <v>43</v>
      </c>
      <c r="H872" s="151">
        <v>-15</v>
      </c>
      <c r="I872" s="152">
        <v>-25.862068965517242</v>
      </c>
      <c r="J872" s="142"/>
      <c r="K872" s="159" t="s">
        <v>105</v>
      </c>
      <c r="L872" s="150">
        <v>178</v>
      </c>
      <c r="M872" s="151">
        <v>199</v>
      </c>
      <c r="N872" s="151">
        <v>182</v>
      </c>
      <c r="O872" s="151">
        <v>152</v>
      </c>
      <c r="P872" s="151">
        <v>128</v>
      </c>
      <c r="Q872" s="151">
        <v>-24</v>
      </c>
      <c r="R872" s="152">
        <v>-15.789473684210526</v>
      </c>
      <c r="S872" s="152"/>
    </row>
    <row r="873" spans="1:19" s="145" customFormat="1" ht="14.45" customHeight="1">
      <c r="A873" s="160"/>
      <c r="B873" s="142" t="s">
        <v>106</v>
      </c>
      <c r="C873" s="150">
        <v>32</v>
      </c>
      <c r="D873" s="151">
        <v>50</v>
      </c>
      <c r="E873" s="151">
        <v>41</v>
      </c>
      <c r="F873" s="151">
        <v>72</v>
      </c>
      <c r="G873" s="151">
        <v>61</v>
      </c>
      <c r="H873" s="151">
        <v>-11</v>
      </c>
      <c r="I873" s="152">
        <v>-15.277777777777779</v>
      </c>
      <c r="J873" s="142"/>
      <c r="K873" s="159" t="s">
        <v>106</v>
      </c>
      <c r="L873" s="150">
        <v>178</v>
      </c>
      <c r="M873" s="151">
        <v>164</v>
      </c>
      <c r="N873" s="151">
        <v>190</v>
      </c>
      <c r="O873" s="151">
        <v>195</v>
      </c>
      <c r="P873" s="151">
        <v>163</v>
      </c>
      <c r="Q873" s="151">
        <v>-32</v>
      </c>
      <c r="R873" s="152">
        <v>-16.410256410256409</v>
      </c>
      <c r="S873" s="152"/>
    </row>
    <row r="874" spans="1:19" s="145" customFormat="1" ht="14.45" customHeight="1">
      <c r="A874" s="160"/>
      <c r="B874" s="142" t="s">
        <v>107</v>
      </c>
      <c r="C874" s="150">
        <v>37</v>
      </c>
      <c r="D874" s="151">
        <v>33</v>
      </c>
      <c r="E874" s="151">
        <v>49</v>
      </c>
      <c r="F874" s="151">
        <v>37</v>
      </c>
      <c r="G874" s="151">
        <v>66</v>
      </c>
      <c r="H874" s="151">
        <v>29</v>
      </c>
      <c r="I874" s="152">
        <v>78.378378378378372</v>
      </c>
      <c r="J874" s="142"/>
      <c r="K874" s="159" t="s">
        <v>107</v>
      </c>
      <c r="L874" s="150">
        <v>171</v>
      </c>
      <c r="M874" s="151">
        <v>149</v>
      </c>
      <c r="N874" s="151">
        <v>136</v>
      </c>
      <c r="O874" s="151">
        <v>172</v>
      </c>
      <c r="P874" s="151">
        <v>164</v>
      </c>
      <c r="Q874" s="151">
        <v>-8</v>
      </c>
      <c r="R874" s="152">
        <v>-4.6511627906976747</v>
      </c>
      <c r="S874" s="152"/>
    </row>
    <row r="875" spans="1:19" s="145" customFormat="1" ht="14.45" customHeight="1">
      <c r="A875" s="160"/>
      <c r="B875" s="142" t="s">
        <v>108</v>
      </c>
      <c r="C875" s="150">
        <v>23</v>
      </c>
      <c r="D875" s="151">
        <v>32</v>
      </c>
      <c r="E875" s="151">
        <v>29</v>
      </c>
      <c r="F875" s="151">
        <v>37</v>
      </c>
      <c r="G875" s="151">
        <v>33</v>
      </c>
      <c r="H875" s="151">
        <v>-4</v>
      </c>
      <c r="I875" s="152">
        <v>-10.810810810810811</v>
      </c>
      <c r="J875" s="142"/>
      <c r="K875" s="159" t="s">
        <v>108</v>
      </c>
      <c r="L875" s="150">
        <v>121</v>
      </c>
      <c r="M875" s="151">
        <v>142</v>
      </c>
      <c r="N875" s="151">
        <v>132</v>
      </c>
      <c r="O875" s="151">
        <v>122</v>
      </c>
      <c r="P875" s="151">
        <v>142</v>
      </c>
      <c r="Q875" s="151">
        <v>20</v>
      </c>
      <c r="R875" s="152">
        <v>16.393442622950818</v>
      </c>
      <c r="S875" s="152"/>
    </row>
    <row r="876" spans="1:19" s="153" customFormat="1" ht="14.45" customHeight="1">
      <c r="A876" s="160"/>
      <c r="B876" s="142" t="s">
        <v>109</v>
      </c>
      <c r="C876" s="150">
        <v>18</v>
      </c>
      <c r="D876" s="151">
        <v>18</v>
      </c>
      <c r="E876" s="151">
        <v>22</v>
      </c>
      <c r="F876" s="151">
        <v>22</v>
      </c>
      <c r="G876" s="151">
        <v>31</v>
      </c>
      <c r="H876" s="151">
        <v>9</v>
      </c>
      <c r="I876" s="152">
        <v>40.909090909090914</v>
      </c>
      <c r="J876" s="142"/>
      <c r="K876" s="159" t="s">
        <v>109</v>
      </c>
      <c r="L876" s="150">
        <v>60</v>
      </c>
      <c r="M876" s="151">
        <v>83</v>
      </c>
      <c r="N876" s="151">
        <v>118</v>
      </c>
      <c r="O876" s="151">
        <v>105</v>
      </c>
      <c r="P876" s="151">
        <v>93</v>
      </c>
      <c r="Q876" s="151">
        <v>-12</v>
      </c>
      <c r="R876" s="152">
        <v>-11.428571428571429</v>
      </c>
      <c r="S876" s="152"/>
    </row>
    <row r="877" spans="1:19" s="145" customFormat="1" ht="14.45" customHeight="1">
      <c r="A877" s="160"/>
      <c r="B877" s="142" t="s">
        <v>110</v>
      </c>
      <c r="C877" s="150">
        <v>11</v>
      </c>
      <c r="D877" s="151">
        <v>10</v>
      </c>
      <c r="E877" s="151">
        <v>15</v>
      </c>
      <c r="F877" s="151">
        <v>18</v>
      </c>
      <c r="G877" s="151">
        <v>12</v>
      </c>
      <c r="H877" s="151">
        <v>-6</v>
      </c>
      <c r="I877" s="152">
        <v>-33.333333333333329</v>
      </c>
      <c r="J877" s="142"/>
      <c r="K877" s="159" t="s">
        <v>110</v>
      </c>
      <c r="L877" s="150">
        <v>65</v>
      </c>
      <c r="M877" s="151">
        <v>68</v>
      </c>
      <c r="N877" s="151">
        <v>77</v>
      </c>
      <c r="O877" s="151">
        <v>88</v>
      </c>
      <c r="P877" s="151">
        <v>125</v>
      </c>
      <c r="Q877" s="151">
        <v>37</v>
      </c>
      <c r="R877" s="152">
        <v>42.045454545454547</v>
      </c>
      <c r="S877" s="152"/>
    </row>
    <row r="878" spans="1:19" s="145" customFormat="1" ht="14.45" customHeight="1">
      <c r="A878" s="160"/>
      <c r="B878" s="423"/>
      <c r="C878" s="427"/>
      <c r="D878" s="422"/>
      <c r="E878" s="422"/>
      <c r="F878" s="422"/>
      <c r="G878" s="422"/>
      <c r="H878" s="151"/>
      <c r="I878" s="152"/>
      <c r="J878" s="160"/>
      <c r="K878" s="423"/>
      <c r="L878" s="427"/>
      <c r="M878" s="422"/>
      <c r="N878" s="422"/>
      <c r="O878" s="422"/>
      <c r="P878" s="422"/>
      <c r="Q878" s="151"/>
      <c r="R878" s="152"/>
      <c r="S878" s="160"/>
    </row>
    <row r="879" spans="1:19" s="145" customFormat="1" ht="14.45" customHeight="1">
      <c r="A879" s="160"/>
      <c r="B879" s="160"/>
      <c r="C879" s="160"/>
      <c r="D879" s="160"/>
      <c r="E879" s="160"/>
      <c r="F879" s="160"/>
      <c r="G879" s="161"/>
      <c r="H879" s="160"/>
      <c r="I879" s="160"/>
      <c r="J879" s="160"/>
      <c r="K879" s="160"/>
      <c r="L879" s="160"/>
      <c r="M879" s="160"/>
      <c r="N879" s="160"/>
      <c r="O879" s="160"/>
      <c r="P879" s="161"/>
      <c r="Q879" s="160"/>
      <c r="R879" s="160"/>
      <c r="S879" s="160"/>
    </row>
    <row r="880" spans="1:19" s="145" customFormat="1" ht="14.45" customHeight="1">
      <c r="A880" s="160"/>
      <c r="B880" s="160"/>
      <c r="C880" s="160"/>
      <c r="D880" s="160"/>
      <c r="E880" s="160"/>
      <c r="F880" s="160"/>
      <c r="G880" s="161"/>
      <c r="H880" s="160"/>
      <c r="I880" s="160"/>
      <c r="J880" s="160"/>
      <c r="K880" s="160"/>
      <c r="L880" s="160"/>
      <c r="M880" s="160"/>
      <c r="N880" s="160"/>
      <c r="O880" s="160"/>
      <c r="P880" s="161"/>
      <c r="Q880" s="160"/>
      <c r="R880" s="160"/>
      <c r="S880" s="160"/>
    </row>
    <row r="881" spans="1:19" s="145" customFormat="1" ht="14.45" customHeight="1">
      <c r="A881" s="138"/>
      <c r="B881" s="138" t="s">
        <v>652</v>
      </c>
      <c r="C881" s="138"/>
      <c r="D881" s="138"/>
      <c r="E881" s="138"/>
      <c r="F881" s="138"/>
      <c r="G881" s="138"/>
      <c r="H881" s="138"/>
      <c r="I881" s="138"/>
      <c r="J881" s="138"/>
      <c r="K881" s="138" t="s">
        <v>653</v>
      </c>
      <c r="L881" s="138"/>
      <c r="M881" s="138"/>
      <c r="N881" s="138"/>
      <c r="O881" s="138"/>
      <c r="P881" s="138"/>
      <c r="Q881" s="138"/>
      <c r="R881" s="138"/>
      <c r="S881" s="138"/>
    </row>
    <row r="882" spans="1:19" s="145" customFormat="1" ht="14.45" customHeight="1">
      <c r="A882" s="160"/>
      <c r="B882" s="491" t="s">
        <v>335</v>
      </c>
      <c r="C882" s="140"/>
      <c r="D882" s="140"/>
      <c r="E882" s="140"/>
      <c r="F882" s="140"/>
      <c r="G882" s="143"/>
      <c r="H882" s="141"/>
      <c r="I882" s="141"/>
      <c r="J882" s="142"/>
      <c r="K882" s="491" t="s">
        <v>335</v>
      </c>
      <c r="L882" s="140"/>
      <c r="M882" s="140"/>
      <c r="N882" s="140"/>
      <c r="O882" s="140"/>
      <c r="P882" s="143"/>
      <c r="Q882" s="141"/>
      <c r="R882" s="141"/>
      <c r="S882" s="144"/>
    </row>
    <row r="883" spans="1:19" s="145" customFormat="1" ht="14.45" customHeight="1">
      <c r="A883" s="160"/>
      <c r="B883" s="492"/>
      <c r="C883" s="146" t="s">
        <v>151</v>
      </c>
      <c r="D883" s="146" t="s">
        <v>86</v>
      </c>
      <c r="E883" s="146" t="s">
        <v>87</v>
      </c>
      <c r="F883" s="146" t="s">
        <v>410</v>
      </c>
      <c r="G883" s="146" t="s">
        <v>739</v>
      </c>
      <c r="H883" s="81" t="s">
        <v>509</v>
      </c>
      <c r="I883" s="147" t="s">
        <v>807</v>
      </c>
      <c r="J883" s="142"/>
      <c r="K883" s="492"/>
      <c r="L883" s="146" t="s">
        <v>151</v>
      </c>
      <c r="M883" s="146" t="s">
        <v>86</v>
      </c>
      <c r="N883" s="146" t="s">
        <v>87</v>
      </c>
      <c r="O883" s="146" t="s">
        <v>410</v>
      </c>
      <c r="P883" s="146" t="s">
        <v>739</v>
      </c>
      <c r="Q883" s="81" t="s">
        <v>509</v>
      </c>
      <c r="R883" s="147" t="s">
        <v>807</v>
      </c>
      <c r="S883" s="144"/>
    </row>
    <row r="884" spans="1:19" s="145" customFormat="1" ht="14.45" customHeight="1">
      <c r="A884" s="160"/>
      <c r="B884" s="493"/>
      <c r="C884" s="148"/>
      <c r="D884" s="148"/>
      <c r="E884" s="148"/>
      <c r="F884" s="148"/>
      <c r="G884" s="148"/>
      <c r="H884" s="149" t="s">
        <v>88</v>
      </c>
      <c r="I884" s="81" t="s">
        <v>511</v>
      </c>
      <c r="J884" s="142"/>
      <c r="K884" s="493"/>
      <c r="L884" s="148"/>
      <c r="M884" s="148"/>
      <c r="N884" s="148"/>
      <c r="O884" s="148"/>
      <c r="P884" s="148"/>
      <c r="Q884" s="149" t="s">
        <v>88</v>
      </c>
      <c r="R884" s="81" t="s">
        <v>511</v>
      </c>
      <c r="S884" s="144"/>
    </row>
    <row r="885" spans="1:19" s="180" customFormat="1" ht="14.45" customHeight="1">
      <c r="B885" s="188" t="s">
        <v>90</v>
      </c>
      <c r="C885" s="187">
        <v>736</v>
      </c>
      <c r="D885" s="183">
        <v>801</v>
      </c>
      <c r="E885" s="183">
        <v>892</v>
      </c>
      <c r="F885" s="183">
        <v>895</v>
      </c>
      <c r="G885" s="183">
        <v>893</v>
      </c>
      <c r="H885" s="182">
        <v>-2</v>
      </c>
      <c r="I885" s="184">
        <v>-0.22346368715083798</v>
      </c>
      <c r="J885" s="185"/>
      <c r="K885" s="186" t="s">
        <v>90</v>
      </c>
      <c r="L885" s="187">
        <v>3194</v>
      </c>
      <c r="M885" s="183">
        <v>2923</v>
      </c>
      <c r="N885" s="183">
        <v>2810</v>
      </c>
      <c r="O885" s="183">
        <v>2651</v>
      </c>
      <c r="P885" s="183">
        <v>2542</v>
      </c>
      <c r="Q885" s="182">
        <v>-109</v>
      </c>
      <c r="R885" s="184">
        <v>-4.1116559788758957</v>
      </c>
      <c r="S885" s="184"/>
    </row>
    <row r="886" spans="1:19" s="145" customFormat="1" ht="14.45" customHeight="1">
      <c r="A886" s="160"/>
      <c r="B886" s="420" t="s">
        <v>91</v>
      </c>
      <c r="C886" s="150">
        <v>53</v>
      </c>
      <c r="D886" s="151">
        <v>56</v>
      </c>
      <c r="E886" s="151">
        <v>83</v>
      </c>
      <c r="F886" s="151">
        <v>77</v>
      </c>
      <c r="G886" s="151">
        <v>59</v>
      </c>
      <c r="H886" s="151">
        <v>-18</v>
      </c>
      <c r="I886" s="152">
        <v>-23.376623376623375</v>
      </c>
      <c r="J886" s="142"/>
      <c r="K886" s="154" t="s">
        <v>91</v>
      </c>
      <c r="L886" s="150">
        <v>226</v>
      </c>
      <c r="M886" s="151">
        <v>207</v>
      </c>
      <c r="N886" s="151">
        <v>201</v>
      </c>
      <c r="O886" s="151">
        <v>156</v>
      </c>
      <c r="P886" s="151">
        <v>133</v>
      </c>
      <c r="Q886" s="151">
        <v>-23</v>
      </c>
      <c r="R886" s="152">
        <v>-14.743589743589745</v>
      </c>
      <c r="S886" s="152"/>
    </row>
    <row r="887" spans="1:19" s="145" customFormat="1" ht="14.45" customHeight="1">
      <c r="A887" s="160"/>
      <c r="B887" s="420" t="s">
        <v>92</v>
      </c>
      <c r="C887" s="150">
        <v>456</v>
      </c>
      <c r="D887" s="151">
        <v>485</v>
      </c>
      <c r="E887" s="151">
        <v>539</v>
      </c>
      <c r="F887" s="151">
        <v>508</v>
      </c>
      <c r="G887" s="151">
        <v>487</v>
      </c>
      <c r="H887" s="151">
        <v>-21</v>
      </c>
      <c r="I887" s="152">
        <v>-4.1338582677165361</v>
      </c>
      <c r="J887" s="142"/>
      <c r="K887" s="154" t="s">
        <v>92</v>
      </c>
      <c r="L887" s="150">
        <v>1878</v>
      </c>
      <c r="M887" s="151">
        <v>1581</v>
      </c>
      <c r="N887" s="151">
        <v>1396</v>
      </c>
      <c r="O887" s="151">
        <v>1241</v>
      </c>
      <c r="P887" s="151">
        <v>1092</v>
      </c>
      <c r="Q887" s="151">
        <v>-149</v>
      </c>
      <c r="R887" s="152">
        <v>-12.006446414182111</v>
      </c>
      <c r="S887" s="152"/>
    </row>
    <row r="888" spans="1:19" s="145" customFormat="1" ht="14.45" customHeight="1">
      <c r="A888" s="160"/>
      <c r="B888" s="420" t="s">
        <v>93</v>
      </c>
      <c r="C888" s="150">
        <v>227</v>
      </c>
      <c r="D888" s="151">
        <v>260</v>
      </c>
      <c r="E888" s="151">
        <v>270</v>
      </c>
      <c r="F888" s="151">
        <v>309</v>
      </c>
      <c r="G888" s="151">
        <v>329</v>
      </c>
      <c r="H888" s="151">
        <v>20</v>
      </c>
      <c r="I888" s="152">
        <v>6.4724919093851128</v>
      </c>
      <c r="J888" s="142"/>
      <c r="K888" s="154" t="s">
        <v>93</v>
      </c>
      <c r="L888" s="150">
        <v>1090</v>
      </c>
      <c r="M888" s="151">
        <v>1135</v>
      </c>
      <c r="N888" s="151">
        <v>1213</v>
      </c>
      <c r="O888" s="151">
        <v>1237</v>
      </c>
      <c r="P888" s="151">
        <v>1277</v>
      </c>
      <c r="Q888" s="151">
        <v>40</v>
      </c>
      <c r="R888" s="152">
        <v>3.2336297493936947</v>
      </c>
      <c r="S888" s="152"/>
    </row>
    <row r="889" spans="1:19" s="145" customFormat="1" ht="14.45" customHeight="1">
      <c r="A889" s="160"/>
      <c r="B889" s="142"/>
      <c r="C889" s="150"/>
      <c r="D889" s="157"/>
      <c r="E889" s="157"/>
      <c r="F889" s="157"/>
      <c r="G889" s="157"/>
      <c r="H889" s="157"/>
      <c r="I889" s="158"/>
      <c r="J889" s="142"/>
      <c r="K889" s="159"/>
      <c r="L889" s="150"/>
      <c r="M889" s="157"/>
      <c r="N889" s="157"/>
      <c r="O889" s="157"/>
      <c r="P889" s="157"/>
      <c r="Q889" s="157"/>
      <c r="R889" s="158"/>
      <c r="S889" s="158"/>
    </row>
    <row r="890" spans="1:19" s="145" customFormat="1" ht="14.45" customHeight="1">
      <c r="A890" s="160"/>
      <c r="B890" s="142" t="s">
        <v>94</v>
      </c>
      <c r="C890" s="150">
        <v>20</v>
      </c>
      <c r="D890" s="151">
        <v>25</v>
      </c>
      <c r="E890" s="151">
        <v>33</v>
      </c>
      <c r="F890" s="151">
        <v>15</v>
      </c>
      <c r="G890" s="151">
        <v>9</v>
      </c>
      <c r="H890" s="151">
        <v>-6</v>
      </c>
      <c r="I890" s="152">
        <v>-40</v>
      </c>
      <c r="J890" s="142"/>
      <c r="K890" s="159" t="s">
        <v>94</v>
      </c>
      <c r="L890" s="150">
        <v>79</v>
      </c>
      <c r="M890" s="151">
        <v>76</v>
      </c>
      <c r="N890" s="151">
        <v>58</v>
      </c>
      <c r="O890" s="151">
        <v>39</v>
      </c>
      <c r="P890" s="151">
        <v>46</v>
      </c>
      <c r="Q890" s="151">
        <v>7</v>
      </c>
      <c r="R890" s="152">
        <v>17.948717948717949</v>
      </c>
      <c r="S890" s="152"/>
    </row>
    <row r="891" spans="1:19" s="145" customFormat="1" ht="14.45" customHeight="1">
      <c r="A891" s="160"/>
      <c r="B891" s="142" t="s">
        <v>95</v>
      </c>
      <c r="C891" s="150">
        <v>12</v>
      </c>
      <c r="D891" s="151">
        <v>20</v>
      </c>
      <c r="E891" s="151">
        <v>32</v>
      </c>
      <c r="F891" s="151">
        <v>26</v>
      </c>
      <c r="G891" s="151">
        <v>18</v>
      </c>
      <c r="H891" s="151">
        <v>-8</v>
      </c>
      <c r="I891" s="152">
        <v>-30.76923076923077</v>
      </c>
      <c r="J891" s="142"/>
      <c r="K891" s="159" t="s">
        <v>95</v>
      </c>
      <c r="L891" s="150">
        <v>53</v>
      </c>
      <c r="M891" s="151">
        <v>71</v>
      </c>
      <c r="N891" s="151">
        <v>72</v>
      </c>
      <c r="O891" s="151">
        <v>54</v>
      </c>
      <c r="P891" s="151">
        <v>37</v>
      </c>
      <c r="Q891" s="151">
        <v>-17</v>
      </c>
      <c r="R891" s="152">
        <v>-31.481481481481481</v>
      </c>
      <c r="S891" s="152"/>
    </row>
    <row r="892" spans="1:19" s="145" customFormat="1" ht="14.45" customHeight="1">
      <c r="A892" s="160"/>
      <c r="B892" s="142" t="s">
        <v>96</v>
      </c>
      <c r="C892" s="150">
        <v>21</v>
      </c>
      <c r="D892" s="151">
        <v>11</v>
      </c>
      <c r="E892" s="151">
        <v>18</v>
      </c>
      <c r="F892" s="151">
        <v>36</v>
      </c>
      <c r="G892" s="151">
        <v>32</v>
      </c>
      <c r="H892" s="151">
        <v>-4</v>
      </c>
      <c r="I892" s="152">
        <v>-11.111111111111111</v>
      </c>
      <c r="J892" s="142"/>
      <c r="K892" s="159" t="s">
        <v>96</v>
      </c>
      <c r="L892" s="150">
        <v>94</v>
      </c>
      <c r="M892" s="151">
        <v>60</v>
      </c>
      <c r="N892" s="151">
        <v>71</v>
      </c>
      <c r="O892" s="151">
        <v>63</v>
      </c>
      <c r="P892" s="151">
        <v>50</v>
      </c>
      <c r="Q892" s="151">
        <v>-13</v>
      </c>
      <c r="R892" s="152">
        <v>-20.634920634920633</v>
      </c>
      <c r="S892" s="152"/>
    </row>
    <row r="893" spans="1:19" s="145" customFormat="1" ht="14.45" customHeight="1">
      <c r="A893" s="160"/>
      <c r="B893" s="142" t="s">
        <v>97</v>
      </c>
      <c r="C893" s="150">
        <v>43</v>
      </c>
      <c r="D893" s="151">
        <v>25</v>
      </c>
      <c r="E893" s="151">
        <v>13</v>
      </c>
      <c r="F893" s="151">
        <v>22</v>
      </c>
      <c r="G893" s="151">
        <v>36</v>
      </c>
      <c r="H893" s="151">
        <v>14</v>
      </c>
      <c r="I893" s="152">
        <v>63.636363636363633</v>
      </c>
      <c r="J893" s="142"/>
      <c r="K893" s="159" t="s">
        <v>97</v>
      </c>
      <c r="L893" s="150">
        <v>113</v>
      </c>
      <c r="M893" s="151">
        <v>101</v>
      </c>
      <c r="N893" s="151">
        <v>73</v>
      </c>
      <c r="O893" s="151">
        <v>76</v>
      </c>
      <c r="P893" s="151">
        <v>71</v>
      </c>
      <c r="Q893" s="151">
        <v>-5</v>
      </c>
      <c r="R893" s="152">
        <v>-6.5789473684210522</v>
      </c>
      <c r="S893" s="152"/>
    </row>
    <row r="894" spans="1:19" s="145" customFormat="1" ht="14.45" customHeight="1">
      <c r="A894" s="160"/>
      <c r="B894" s="142" t="s">
        <v>98</v>
      </c>
      <c r="C894" s="150">
        <v>40</v>
      </c>
      <c r="D894" s="151">
        <v>44</v>
      </c>
      <c r="E894" s="151">
        <v>37</v>
      </c>
      <c r="F894" s="151">
        <v>35</v>
      </c>
      <c r="G894" s="151">
        <v>38</v>
      </c>
      <c r="H894" s="151">
        <v>3</v>
      </c>
      <c r="I894" s="152">
        <v>8.5714285714285712</v>
      </c>
      <c r="J894" s="142"/>
      <c r="K894" s="159" t="s">
        <v>98</v>
      </c>
      <c r="L894" s="150">
        <v>193</v>
      </c>
      <c r="M894" s="151">
        <v>122</v>
      </c>
      <c r="N894" s="151">
        <v>116</v>
      </c>
      <c r="O894" s="151">
        <v>100</v>
      </c>
      <c r="P894" s="151">
        <v>96</v>
      </c>
      <c r="Q894" s="151">
        <v>-4</v>
      </c>
      <c r="R894" s="152">
        <v>-4</v>
      </c>
      <c r="S894" s="152"/>
    </row>
    <row r="895" spans="1:19" s="145" customFormat="1" ht="14.45" customHeight="1">
      <c r="A895" s="160"/>
      <c r="B895" s="142" t="s">
        <v>99</v>
      </c>
      <c r="C895" s="150">
        <v>45</v>
      </c>
      <c r="D895" s="151">
        <v>34</v>
      </c>
      <c r="E895" s="151">
        <v>36</v>
      </c>
      <c r="F895" s="151">
        <v>32</v>
      </c>
      <c r="G895" s="151">
        <v>24</v>
      </c>
      <c r="H895" s="151">
        <v>-8</v>
      </c>
      <c r="I895" s="152">
        <v>-25</v>
      </c>
      <c r="J895" s="142"/>
      <c r="K895" s="159" t="s">
        <v>99</v>
      </c>
      <c r="L895" s="150">
        <v>195</v>
      </c>
      <c r="M895" s="151">
        <v>154</v>
      </c>
      <c r="N895" s="151">
        <v>94</v>
      </c>
      <c r="O895" s="151">
        <v>107</v>
      </c>
      <c r="P895" s="151">
        <v>87</v>
      </c>
      <c r="Q895" s="151">
        <v>-20</v>
      </c>
      <c r="R895" s="152">
        <v>-18.691588785046729</v>
      </c>
      <c r="S895" s="152"/>
    </row>
    <row r="896" spans="1:19" s="145" customFormat="1" ht="14.45" customHeight="1">
      <c r="A896" s="160"/>
      <c r="B896" s="142" t="s">
        <v>100</v>
      </c>
      <c r="C896" s="150">
        <v>41</v>
      </c>
      <c r="D896" s="151">
        <v>51</v>
      </c>
      <c r="E896" s="151">
        <v>52</v>
      </c>
      <c r="F896" s="151">
        <v>32</v>
      </c>
      <c r="G896" s="151">
        <v>30</v>
      </c>
      <c r="H896" s="151">
        <v>-2</v>
      </c>
      <c r="I896" s="152">
        <v>-6.25</v>
      </c>
      <c r="J896" s="142"/>
      <c r="K896" s="159" t="s">
        <v>100</v>
      </c>
      <c r="L896" s="150">
        <v>155</v>
      </c>
      <c r="M896" s="151">
        <v>157</v>
      </c>
      <c r="N896" s="151">
        <v>122</v>
      </c>
      <c r="O896" s="151">
        <v>88</v>
      </c>
      <c r="P896" s="151">
        <v>85</v>
      </c>
      <c r="Q896" s="151">
        <v>-3</v>
      </c>
      <c r="R896" s="152">
        <v>-3.4090909090909087</v>
      </c>
      <c r="S896" s="152"/>
    </row>
    <row r="897" spans="1:19" s="145" customFormat="1" ht="14.45" customHeight="1">
      <c r="A897" s="160"/>
      <c r="B897" s="142" t="s">
        <v>118</v>
      </c>
      <c r="C897" s="150">
        <v>33</v>
      </c>
      <c r="D897" s="151">
        <v>41</v>
      </c>
      <c r="E897" s="151">
        <v>65</v>
      </c>
      <c r="F897" s="151">
        <v>46</v>
      </c>
      <c r="G897" s="151">
        <v>42</v>
      </c>
      <c r="H897" s="151">
        <v>-4</v>
      </c>
      <c r="I897" s="152">
        <v>-8.695652173913043</v>
      </c>
      <c r="J897" s="142"/>
      <c r="K897" s="159" t="s">
        <v>118</v>
      </c>
      <c r="L897" s="150">
        <v>108</v>
      </c>
      <c r="M897" s="151">
        <v>117</v>
      </c>
      <c r="N897" s="151">
        <v>148</v>
      </c>
      <c r="O897" s="151">
        <v>103</v>
      </c>
      <c r="P897" s="151">
        <v>78</v>
      </c>
      <c r="Q897" s="151">
        <v>-25</v>
      </c>
      <c r="R897" s="152">
        <v>-24.271844660194176</v>
      </c>
      <c r="S897" s="152"/>
    </row>
    <row r="898" spans="1:19" s="145" customFormat="1" ht="14.45" customHeight="1">
      <c r="A898" s="160"/>
      <c r="B898" s="142" t="s">
        <v>101</v>
      </c>
      <c r="C898" s="150">
        <v>39</v>
      </c>
      <c r="D898" s="151">
        <v>44</v>
      </c>
      <c r="E898" s="151">
        <v>60</v>
      </c>
      <c r="F898" s="151">
        <v>72</v>
      </c>
      <c r="G898" s="151">
        <v>55</v>
      </c>
      <c r="H898" s="151">
        <v>-17</v>
      </c>
      <c r="I898" s="152">
        <v>-23.611111111111111</v>
      </c>
      <c r="J898" s="142"/>
      <c r="K898" s="159" t="s">
        <v>101</v>
      </c>
      <c r="L898" s="150">
        <v>129</v>
      </c>
      <c r="M898" s="151">
        <v>106</v>
      </c>
      <c r="N898" s="151">
        <v>123</v>
      </c>
      <c r="O898" s="151">
        <v>129</v>
      </c>
      <c r="P898" s="151">
        <v>120</v>
      </c>
      <c r="Q898" s="151">
        <v>-9</v>
      </c>
      <c r="R898" s="152">
        <v>-6.9767441860465116</v>
      </c>
      <c r="S898" s="152"/>
    </row>
    <row r="899" spans="1:19" s="145" customFormat="1" ht="14.45" customHeight="1">
      <c r="A899" s="160"/>
      <c r="B899" s="142" t="s">
        <v>102</v>
      </c>
      <c r="C899" s="150">
        <v>56</v>
      </c>
      <c r="D899" s="151">
        <v>60</v>
      </c>
      <c r="E899" s="151">
        <v>52</v>
      </c>
      <c r="F899" s="151">
        <v>66</v>
      </c>
      <c r="G899" s="151">
        <v>68</v>
      </c>
      <c r="H899" s="151">
        <v>2</v>
      </c>
      <c r="I899" s="152">
        <v>3.0303030303030303</v>
      </c>
      <c r="J899" s="142"/>
      <c r="K899" s="159" t="s">
        <v>102</v>
      </c>
      <c r="L899" s="150">
        <v>210</v>
      </c>
      <c r="M899" s="151">
        <v>128</v>
      </c>
      <c r="N899" s="151">
        <v>122</v>
      </c>
      <c r="O899" s="151">
        <v>150</v>
      </c>
      <c r="P899" s="151">
        <v>137</v>
      </c>
      <c r="Q899" s="151">
        <v>-13</v>
      </c>
      <c r="R899" s="152">
        <v>-8.6666666666666679</v>
      </c>
      <c r="S899" s="152"/>
    </row>
    <row r="900" spans="1:19" s="145" customFormat="1" ht="14.45" customHeight="1">
      <c r="A900" s="160"/>
      <c r="B900" s="142" t="s">
        <v>103</v>
      </c>
      <c r="C900" s="150">
        <v>58</v>
      </c>
      <c r="D900" s="151">
        <v>63</v>
      </c>
      <c r="E900" s="151">
        <v>56</v>
      </c>
      <c r="F900" s="151">
        <v>51</v>
      </c>
      <c r="G900" s="151">
        <v>64</v>
      </c>
      <c r="H900" s="151">
        <v>13</v>
      </c>
      <c r="I900" s="152">
        <v>25.490196078431371</v>
      </c>
      <c r="J900" s="142"/>
      <c r="K900" s="159" t="s">
        <v>103</v>
      </c>
      <c r="L900" s="150">
        <v>273</v>
      </c>
      <c r="M900" s="151">
        <v>199</v>
      </c>
      <c r="N900" s="151">
        <v>137</v>
      </c>
      <c r="O900" s="151">
        <v>136</v>
      </c>
      <c r="P900" s="151">
        <v>134</v>
      </c>
      <c r="Q900" s="151">
        <v>-2</v>
      </c>
      <c r="R900" s="152">
        <v>-1.4705882352941175</v>
      </c>
      <c r="S900" s="152"/>
    </row>
    <row r="901" spans="1:19" s="139" customFormat="1" ht="14.45" customHeight="1">
      <c r="A901" s="160"/>
      <c r="B901" s="142" t="s">
        <v>104</v>
      </c>
      <c r="C901" s="150">
        <v>47</v>
      </c>
      <c r="D901" s="151">
        <v>70</v>
      </c>
      <c r="E901" s="151">
        <v>84</v>
      </c>
      <c r="F901" s="151">
        <v>60</v>
      </c>
      <c r="G901" s="151">
        <v>63</v>
      </c>
      <c r="H901" s="151">
        <v>3</v>
      </c>
      <c r="I901" s="152">
        <v>5</v>
      </c>
      <c r="J901" s="142"/>
      <c r="K901" s="159" t="s">
        <v>104</v>
      </c>
      <c r="L901" s="150">
        <v>253</v>
      </c>
      <c r="M901" s="151">
        <v>258</v>
      </c>
      <c r="N901" s="151">
        <v>206</v>
      </c>
      <c r="O901" s="151">
        <v>141</v>
      </c>
      <c r="P901" s="151">
        <v>142</v>
      </c>
      <c r="Q901" s="151">
        <v>1</v>
      </c>
      <c r="R901" s="152">
        <v>0.70921985815602839</v>
      </c>
      <c r="S901" s="152"/>
    </row>
    <row r="902" spans="1:19" s="145" customFormat="1" ht="14.45" customHeight="1">
      <c r="A902" s="160"/>
      <c r="B902" s="142" t="s">
        <v>105</v>
      </c>
      <c r="C902" s="150">
        <v>54</v>
      </c>
      <c r="D902" s="151">
        <v>53</v>
      </c>
      <c r="E902" s="151">
        <v>84</v>
      </c>
      <c r="F902" s="151">
        <v>92</v>
      </c>
      <c r="G902" s="151">
        <v>67</v>
      </c>
      <c r="H902" s="151">
        <v>-25</v>
      </c>
      <c r="I902" s="152">
        <v>-27.173913043478258</v>
      </c>
      <c r="J902" s="142"/>
      <c r="K902" s="159" t="s">
        <v>105</v>
      </c>
      <c r="L902" s="150">
        <v>249</v>
      </c>
      <c r="M902" s="151">
        <v>239</v>
      </c>
      <c r="N902" s="151">
        <v>255</v>
      </c>
      <c r="O902" s="151">
        <v>211</v>
      </c>
      <c r="P902" s="151">
        <v>142</v>
      </c>
      <c r="Q902" s="151">
        <v>-69</v>
      </c>
      <c r="R902" s="152">
        <v>-32.70142180094787</v>
      </c>
      <c r="S902" s="152"/>
    </row>
    <row r="903" spans="1:19" s="145" customFormat="1" ht="14.45" customHeight="1">
      <c r="A903" s="160"/>
      <c r="B903" s="142" t="s">
        <v>106</v>
      </c>
      <c r="C903" s="150">
        <v>70</v>
      </c>
      <c r="D903" s="151">
        <v>61</v>
      </c>
      <c r="E903" s="151">
        <v>62</v>
      </c>
      <c r="F903" s="151">
        <v>95</v>
      </c>
      <c r="G903" s="151">
        <v>92</v>
      </c>
      <c r="H903" s="151">
        <v>-3</v>
      </c>
      <c r="I903" s="152">
        <v>-3.1578947368421053</v>
      </c>
      <c r="J903" s="142"/>
      <c r="K903" s="159" t="s">
        <v>106</v>
      </c>
      <c r="L903" s="150">
        <v>261</v>
      </c>
      <c r="M903" s="151">
        <v>234</v>
      </c>
      <c r="N903" s="151">
        <v>243</v>
      </c>
      <c r="O903" s="151">
        <v>255</v>
      </c>
      <c r="P903" s="151">
        <v>206</v>
      </c>
      <c r="Q903" s="151">
        <v>-49</v>
      </c>
      <c r="R903" s="152">
        <v>-19.215686274509807</v>
      </c>
      <c r="S903" s="152"/>
    </row>
    <row r="904" spans="1:19" s="145" customFormat="1" ht="14.45" customHeight="1">
      <c r="A904" s="160"/>
      <c r="B904" s="142" t="s">
        <v>107</v>
      </c>
      <c r="C904" s="150">
        <v>52</v>
      </c>
      <c r="D904" s="151">
        <v>68</v>
      </c>
      <c r="E904" s="151">
        <v>62</v>
      </c>
      <c r="F904" s="151">
        <v>59</v>
      </c>
      <c r="G904" s="151">
        <v>86</v>
      </c>
      <c r="H904" s="151">
        <v>27</v>
      </c>
      <c r="I904" s="152">
        <v>45.762711864406782</v>
      </c>
      <c r="J904" s="142"/>
      <c r="K904" s="159" t="s">
        <v>107</v>
      </c>
      <c r="L904" s="150">
        <v>252</v>
      </c>
      <c r="M904" s="151">
        <v>259</v>
      </c>
      <c r="N904" s="151">
        <v>225</v>
      </c>
      <c r="O904" s="151">
        <v>248</v>
      </c>
      <c r="P904" s="151">
        <v>256</v>
      </c>
      <c r="Q904" s="151">
        <v>8</v>
      </c>
      <c r="R904" s="152">
        <v>3.225806451612903</v>
      </c>
      <c r="S904" s="152"/>
    </row>
    <row r="905" spans="1:19" s="153" customFormat="1" ht="14.45" customHeight="1">
      <c r="A905" s="160"/>
      <c r="B905" s="142" t="s">
        <v>108</v>
      </c>
      <c r="C905" s="150">
        <v>53</v>
      </c>
      <c r="D905" s="151">
        <v>49</v>
      </c>
      <c r="E905" s="151">
        <v>68</v>
      </c>
      <c r="F905" s="151">
        <v>59</v>
      </c>
      <c r="G905" s="151">
        <v>55</v>
      </c>
      <c r="H905" s="151">
        <v>-4</v>
      </c>
      <c r="I905" s="152">
        <v>-6.7796610169491522</v>
      </c>
      <c r="J905" s="142"/>
      <c r="K905" s="159" t="s">
        <v>108</v>
      </c>
      <c r="L905" s="150">
        <v>244</v>
      </c>
      <c r="M905" s="151">
        <v>233</v>
      </c>
      <c r="N905" s="151">
        <v>239</v>
      </c>
      <c r="O905" s="151">
        <v>211</v>
      </c>
      <c r="P905" s="151">
        <v>240</v>
      </c>
      <c r="Q905" s="151">
        <v>29</v>
      </c>
      <c r="R905" s="152">
        <v>13.744075829383887</v>
      </c>
      <c r="S905" s="152"/>
    </row>
    <row r="906" spans="1:19" s="145" customFormat="1" ht="14.45" customHeight="1">
      <c r="A906" s="160"/>
      <c r="B906" s="142" t="s">
        <v>109</v>
      </c>
      <c r="C906" s="150">
        <v>24</v>
      </c>
      <c r="D906" s="151">
        <v>45</v>
      </c>
      <c r="E906" s="151">
        <v>39</v>
      </c>
      <c r="F906" s="151">
        <v>49</v>
      </c>
      <c r="G906" s="151">
        <v>50</v>
      </c>
      <c r="H906" s="151">
        <v>1</v>
      </c>
      <c r="I906" s="152">
        <v>2.0408163265306123</v>
      </c>
      <c r="J906" s="142"/>
      <c r="K906" s="159" t="s">
        <v>109</v>
      </c>
      <c r="L906" s="150">
        <v>160</v>
      </c>
      <c r="M906" s="151">
        <v>202</v>
      </c>
      <c r="N906" s="151">
        <v>215</v>
      </c>
      <c r="O906" s="151">
        <v>240</v>
      </c>
      <c r="P906" s="151">
        <v>195</v>
      </c>
      <c r="Q906" s="151">
        <v>-45</v>
      </c>
      <c r="R906" s="152">
        <v>-18.75</v>
      </c>
      <c r="S906" s="152"/>
    </row>
    <row r="907" spans="1:19" s="145" customFormat="1" ht="14.45" customHeight="1">
      <c r="A907" s="160"/>
      <c r="B907" s="142" t="s">
        <v>110</v>
      </c>
      <c r="C907" s="150">
        <v>28</v>
      </c>
      <c r="D907" s="151">
        <v>37</v>
      </c>
      <c r="E907" s="151">
        <v>39</v>
      </c>
      <c r="F907" s="151">
        <v>47</v>
      </c>
      <c r="G907" s="151">
        <v>46</v>
      </c>
      <c r="H907" s="151">
        <v>-1</v>
      </c>
      <c r="I907" s="152">
        <v>-2.1276595744680851</v>
      </c>
      <c r="J907" s="142"/>
      <c r="K907" s="159" t="s">
        <v>110</v>
      </c>
      <c r="L907" s="150">
        <v>173</v>
      </c>
      <c r="M907" s="151">
        <v>207</v>
      </c>
      <c r="N907" s="151">
        <v>291</v>
      </c>
      <c r="O907" s="151">
        <v>283</v>
      </c>
      <c r="P907" s="151">
        <v>380</v>
      </c>
      <c r="Q907" s="151">
        <v>97</v>
      </c>
      <c r="R907" s="152">
        <v>34.275618374558306</v>
      </c>
      <c r="S907" s="152"/>
    </row>
    <row r="908" spans="1:19" s="145" customFormat="1" ht="14.45" customHeight="1">
      <c r="A908" s="160"/>
      <c r="B908" s="423"/>
      <c r="C908" s="427"/>
      <c r="D908" s="422"/>
      <c r="E908" s="422"/>
      <c r="F908" s="422"/>
      <c r="G908" s="422"/>
      <c r="H908" s="151"/>
      <c r="I908" s="152"/>
      <c r="J908" s="160"/>
      <c r="K908" s="423"/>
      <c r="L908" s="427"/>
      <c r="M908" s="422"/>
      <c r="N908" s="422"/>
      <c r="O908" s="422"/>
      <c r="P908" s="422"/>
      <c r="Q908" s="151"/>
      <c r="R908" s="152"/>
      <c r="S908" s="160"/>
    </row>
    <row r="909" spans="1:19" s="145" customFormat="1" ht="14.45" customHeight="1">
      <c r="A909" s="160"/>
      <c r="B909" s="162"/>
      <c r="C909" s="162"/>
      <c r="D909" s="162"/>
      <c r="E909" s="162"/>
      <c r="F909" s="162"/>
      <c r="G909" s="162"/>
      <c r="H909" s="162"/>
      <c r="I909" s="162"/>
      <c r="J909" s="162"/>
      <c r="K909" s="162"/>
      <c r="L909" s="162"/>
      <c r="M909" s="162"/>
      <c r="N909" s="162"/>
      <c r="O909" s="162"/>
      <c r="P909" s="161"/>
      <c r="Q909" s="160"/>
      <c r="R909" s="160"/>
      <c r="S909" s="160"/>
    </row>
    <row r="910" spans="1:19" s="145" customFormat="1" ht="14.45" customHeight="1">
      <c r="A910" s="160"/>
      <c r="B910" s="162"/>
      <c r="C910" s="162"/>
      <c r="D910" s="162"/>
      <c r="E910" s="162"/>
      <c r="F910" s="162"/>
      <c r="G910" s="162"/>
      <c r="H910" s="162"/>
      <c r="I910" s="162"/>
      <c r="J910" s="162"/>
      <c r="K910" s="162"/>
      <c r="L910" s="162"/>
      <c r="M910" s="162"/>
      <c r="N910" s="162"/>
      <c r="O910" s="162"/>
      <c r="P910" s="161"/>
      <c r="Q910" s="160"/>
      <c r="R910" s="160"/>
      <c r="S910" s="160"/>
    </row>
    <row r="911" spans="1:19" s="145" customFormat="1" ht="14.45" customHeight="1">
      <c r="A911" s="160"/>
      <c r="B911" s="162"/>
      <c r="C911" s="162"/>
      <c r="D911" s="162"/>
      <c r="E911" s="162"/>
      <c r="F911" s="162"/>
      <c r="G911" s="162"/>
      <c r="H911" s="162"/>
      <c r="I911" s="162"/>
      <c r="J911" s="162"/>
      <c r="K911" s="162"/>
      <c r="L911" s="162"/>
      <c r="M911" s="162"/>
      <c r="N911" s="162"/>
      <c r="O911" s="162"/>
      <c r="P911" s="161"/>
      <c r="Q911" s="160"/>
      <c r="R911" s="160"/>
      <c r="S911" s="160"/>
    </row>
    <row r="912" spans="1:19" s="145" customFormat="1" ht="14.45" customHeight="1">
      <c r="A912" s="138"/>
      <c r="B912" s="138" t="s">
        <v>253</v>
      </c>
      <c r="C912" s="138"/>
      <c r="D912" s="138"/>
      <c r="E912" s="138"/>
      <c r="F912" s="138"/>
      <c r="G912" s="138"/>
      <c r="H912" s="138"/>
      <c r="I912" s="138"/>
      <c r="J912" s="138"/>
      <c r="K912" s="138" t="s">
        <v>254</v>
      </c>
      <c r="L912" s="138"/>
      <c r="M912" s="138"/>
      <c r="N912" s="138"/>
      <c r="O912" s="138"/>
      <c r="P912" s="138"/>
      <c r="Q912" s="138"/>
      <c r="R912" s="138"/>
      <c r="S912" s="138"/>
    </row>
    <row r="913" spans="1:19" s="145" customFormat="1" ht="14.45" customHeight="1">
      <c r="A913" s="160"/>
      <c r="B913" s="491" t="s">
        <v>335</v>
      </c>
      <c r="C913" s="140"/>
      <c r="D913" s="140"/>
      <c r="E913" s="140"/>
      <c r="F913" s="140"/>
      <c r="G913" s="143"/>
      <c r="H913" s="141"/>
      <c r="I913" s="141"/>
      <c r="J913" s="142"/>
      <c r="K913" s="491" t="s">
        <v>335</v>
      </c>
      <c r="L913" s="140"/>
      <c r="M913" s="140"/>
      <c r="N913" s="140"/>
      <c r="O913" s="140"/>
      <c r="P913" s="143"/>
      <c r="Q913" s="141"/>
      <c r="R913" s="141"/>
      <c r="S913" s="144"/>
    </row>
    <row r="914" spans="1:19" s="145" customFormat="1" ht="14.45" customHeight="1">
      <c r="A914" s="160"/>
      <c r="B914" s="492"/>
      <c r="C914" s="146" t="s">
        <v>151</v>
      </c>
      <c r="D914" s="146" t="s">
        <v>86</v>
      </c>
      <c r="E914" s="146" t="s">
        <v>87</v>
      </c>
      <c r="F914" s="146" t="s">
        <v>410</v>
      </c>
      <c r="G914" s="146" t="s">
        <v>739</v>
      </c>
      <c r="H914" s="81" t="s">
        <v>509</v>
      </c>
      <c r="I914" s="147" t="s">
        <v>807</v>
      </c>
      <c r="J914" s="142"/>
      <c r="K914" s="492"/>
      <c r="L914" s="146" t="s">
        <v>151</v>
      </c>
      <c r="M914" s="146" t="s">
        <v>86</v>
      </c>
      <c r="N914" s="146" t="s">
        <v>87</v>
      </c>
      <c r="O914" s="146" t="s">
        <v>410</v>
      </c>
      <c r="P914" s="146" t="s">
        <v>739</v>
      </c>
      <c r="Q914" s="81" t="s">
        <v>509</v>
      </c>
      <c r="R914" s="147" t="s">
        <v>807</v>
      </c>
      <c r="S914" s="144"/>
    </row>
    <row r="915" spans="1:19" s="145" customFormat="1" ht="14.45" customHeight="1">
      <c r="A915" s="160"/>
      <c r="B915" s="493"/>
      <c r="C915" s="148"/>
      <c r="D915" s="148"/>
      <c r="E915" s="148"/>
      <c r="F915" s="148"/>
      <c r="G915" s="148"/>
      <c r="H915" s="149" t="s">
        <v>88</v>
      </c>
      <c r="I915" s="81" t="s">
        <v>511</v>
      </c>
      <c r="J915" s="142"/>
      <c r="K915" s="493"/>
      <c r="L915" s="148"/>
      <c r="M915" s="148"/>
      <c r="N915" s="148"/>
      <c r="O915" s="148"/>
      <c r="P915" s="148"/>
      <c r="Q915" s="149" t="s">
        <v>88</v>
      </c>
      <c r="R915" s="81" t="s">
        <v>511</v>
      </c>
      <c r="S915" s="144"/>
    </row>
    <row r="916" spans="1:19" s="180" customFormat="1" ht="14.45" customHeight="1">
      <c r="B916" s="188" t="s">
        <v>90</v>
      </c>
      <c r="C916" s="187">
        <v>3441</v>
      </c>
      <c r="D916" s="183">
        <v>3226</v>
      </c>
      <c r="E916" s="183">
        <v>2988</v>
      </c>
      <c r="F916" s="183">
        <v>3035</v>
      </c>
      <c r="G916" s="183">
        <v>2919</v>
      </c>
      <c r="H916" s="182">
        <v>-116</v>
      </c>
      <c r="I916" s="184">
        <v>-3.8220757825370675</v>
      </c>
      <c r="J916" s="185"/>
      <c r="K916" s="186" t="s">
        <v>90</v>
      </c>
      <c r="L916" s="187">
        <v>6605</v>
      </c>
      <c r="M916" s="183">
        <v>6007</v>
      </c>
      <c r="N916" s="183">
        <v>5559</v>
      </c>
      <c r="O916" s="183">
        <v>5280</v>
      </c>
      <c r="P916" s="183">
        <v>4801</v>
      </c>
      <c r="Q916" s="182">
        <v>-479</v>
      </c>
      <c r="R916" s="184">
        <v>-9.0719696969696972</v>
      </c>
      <c r="S916" s="184"/>
    </row>
    <row r="917" spans="1:19" s="145" customFormat="1" ht="14.45" customHeight="1">
      <c r="A917" s="160"/>
      <c r="B917" s="420" t="s">
        <v>91</v>
      </c>
      <c r="C917" s="150">
        <v>355</v>
      </c>
      <c r="D917" s="151">
        <v>312</v>
      </c>
      <c r="E917" s="151">
        <v>306</v>
      </c>
      <c r="F917" s="151">
        <v>294</v>
      </c>
      <c r="G917" s="151">
        <v>288</v>
      </c>
      <c r="H917" s="151">
        <v>-6</v>
      </c>
      <c r="I917" s="152">
        <v>-2.0408163265306123</v>
      </c>
      <c r="J917" s="142"/>
      <c r="K917" s="154" t="s">
        <v>91</v>
      </c>
      <c r="L917" s="150">
        <v>713</v>
      </c>
      <c r="M917" s="151">
        <v>615</v>
      </c>
      <c r="N917" s="151">
        <v>573</v>
      </c>
      <c r="O917" s="151">
        <v>502</v>
      </c>
      <c r="P917" s="151">
        <v>397</v>
      </c>
      <c r="Q917" s="151">
        <v>-105</v>
      </c>
      <c r="R917" s="152">
        <v>-20.916334661354583</v>
      </c>
      <c r="S917" s="152"/>
    </row>
    <row r="918" spans="1:19" s="145" customFormat="1" ht="14.45" customHeight="1">
      <c r="A918" s="160"/>
      <c r="B918" s="420" t="s">
        <v>92</v>
      </c>
      <c r="C918" s="150">
        <v>2356</v>
      </c>
      <c r="D918" s="151">
        <v>2137</v>
      </c>
      <c r="E918" s="151">
        <v>1840</v>
      </c>
      <c r="F918" s="151">
        <v>1774</v>
      </c>
      <c r="G918" s="151">
        <v>1549</v>
      </c>
      <c r="H918" s="151">
        <v>-225</v>
      </c>
      <c r="I918" s="152">
        <v>-12.683201803833146</v>
      </c>
      <c r="J918" s="142"/>
      <c r="K918" s="154" t="s">
        <v>92</v>
      </c>
      <c r="L918" s="150">
        <v>4460</v>
      </c>
      <c r="M918" s="151">
        <v>3853</v>
      </c>
      <c r="N918" s="151">
        <v>3430</v>
      </c>
      <c r="O918" s="151">
        <v>3076</v>
      </c>
      <c r="P918" s="151">
        <v>2585</v>
      </c>
      <c r="Q918" s="151">
        <v>-491</v>
      </c>
      <c r="R918" s="152">
        <v>-15.962288686605982</v>
      </c>
      <c r="S918" s="152"/>
    </row>
    <row r="919" spans="1:19" s="145" customFormat="1" ht="14.45" customHeight="1">
      <c r="A919" s="160"/>
      <c r="B919" s="420" t="s">
        <v>93</v>
      </c>
      <c r="C919" s="150">
        <v>730</v>
      </c>
      <c r="D919" s="151">
        <v>777</v>
      </c>
      <c r="E919" s="151">
        <v>842</v>
      </c>
      <c r="F919" s="151">
        <v>952</v>
      </c>
      <c r="G919" s="151">
        <v>990</v>
      </c>
      <c r="H919" s="151">
        <v>38</v>
      </c>
      <c r="I919" s="152">
        <v>3.9915966386554618</v>
      </c>
      <c r="J919" s="142"/>
      <c r="K919" s="154" t="s">
        <v>93</v>
      </c>
      <c r="L919" s="150">
        <v>1432</v>
      </c>
      <c r="M919" s="151">
        <v>1539</v>
      </c>
      <c r="N919" s="151">
        <v>1556</v>
      </c>
      <c r="O919" s="151">
        <v>1688</v>
      </c>
      <c r="P919" s="151">
        <v>1646</v>
      </c>
      <c r="Q919" s="151">
        <v>-42</v>
      </c>
      <c r="R919" s="152">
        <v>-2.4881516587677726</v>
      </c>
      <c r="S919" s="152"/>
    </row>
    <row r="920" spans="1:19" s="145" customFormat="1" ht="14.45" customHeight="1">
      <c r="A920" s="160"/>
      <c r="B920" s="142"/>
      <c r="C920" s="150"/>
      <c r="D920" s="157"/>
      <c r="E920" s="157"/>
      <c r="F920" s="157"/>
      <c r="G920" s="157"/>
      <c r="H920" s="157"/>
      <c r="I920" s="158"/>
      <c r="J920" s="142"/>
      <c r="K920" s="159"/>
      <c r="L920" s="150"/>
      <c r="M920" s="157"/>
      <c r="N920" s="157"/>
      <c r="O920" s="157"/>
      <c r="P920" s="157"/>
      <c r="Q920" s="157"/>
      <c r="R920" s="158"/>
      <c r="S920" s="158"/>
    </row>
    <row r="921" spans="1:19" s="145" customFormat="1" ht="14.45" customHeight="1">
      <c r="A921" s="160"/>
      <c r="B921" s="142" t="s">
        <v>94</v>
      </c>
      <c r="C921" s="150">
        <v>81</v>
      </c>
      <c r="D921" s="151">
        <v>91</v>
      </c>
      <c r="E921" s="151">
        <v>87</v>
      </c>
      <c r="F921" s="151">
        <v>75</v>
      </c>
      <c r="G921" s="151">
        <v>73</v>
      </c>
      <c r="H921" s="151">
        <v>-2</v>
      </c>
      <c r="I921" s="152">
        <v>-2.666666666666667</v>
      </c>
      <c r="J921" s="142"/>
      <c r="K921" s="159" t="s">
        <v>94</v>
      </c>
      <c r="L921" s="150">
        <v>251</v>
      </c>
      <c r="M921" s="151">
        <v>174</v>
      </c>
      <c r="N921" s="151">
        <v>197</v>
      </c>
      <c r="O921" s="151">
        <v>150</v>
      </c>
      <c r="P921" s="151">
        <v>110</v>
      </c>
      <c r="Q921" s="151">
        <v>-40</v>
      </c>
      <c r="R921" s="152">
        <v>-26.666666666666668</v>
      </c>
      <c r="S921" s="152"/>
    </row>
    <row r="922" spans="1:19" s="145" customFormat="1" ht="14.45" customHeight="1">
      <c r="A922" s="160"/>
      <c r="B922" s="142" t="s">
        <v>95</v>
      </c>
      <c r="C922" s="150">
        <v>108</v>
      </c>
      <c r="D922" s="151">
        <v>111</v>
      </c>
      <c r="E922" s="151">
        <v>99</v>
      </c>
      <c r="F922" s="151">
        <v>124</v>
      </c>
      <c r="G922" s="151">
        <v>81</v>
      </c>
      <c r="H922" s="151">
        <v>-43</v>
      </c>
      <c r="I922" s="152">
        <v>-34.677419354838712</v>
      </c>
      <c r="J922" s="142"/>
      <c r="K922" s="159" t="s">
        <v>95</v>
      </c>
      <c r="L922" s="150">
        <v>233</v>
      </c>
      <c r="M922" s="151">
        <v>218</v>
      </c>
      <c r="N922" s="151">
        <v>172</v>
      </c>
      <c r="O922" s="151">
        <v>188</v>
      </c>
      <c r="P922" s="151">
        <v>134</v>
      </c>
      <c r="Q922" s="151">
        <v>-54</v>
      </c>
      <c r="R922" s="152">
        <v>-28.723404255319153</v>
      </c>
      <c r="S922" s="152"/>
    </row>
    <row r="923" spans="1:19" s="145" customFormat="1" ht="14.45" customHeight="1">
      <c r="A923" s="160"/>
      <c r="B923" s="142" t="s">
        <v>96</v>
      </c>
      <c r="C923" s="150">
        <v>166</v>
      </c>
      <c r="D923" s="151">
        <v>110</v>
      </c>
      <c r="E923" s="151">
        <v>120</v>
      </c>
      <c r="F923" s="151">
        <v>95</v>
      </c>
      <c r="G923" s="151">
        <v>134</v>
      </c>
      <c r="H923" s="151">
        <v>39</v>
      </c>
      <c r="I923" s="152">
        <v>41.05263157894737</v>
      </c>
      <c r="J923" s="142"/>
      <c r="K923" s="159" t="s">
        <v>96</v>
      </c>
      <c r="L923" s="150">
        <v>229</v>
      </c>
      <c r="M923" s="151">
        <v>223</v>
      </c>
      <c r="N923" s="151">
        <v>204</v>
      </c>
      <c r="O923" s="151">
        <v>164</v>
      </c>
      <c r="P923" s="151">
        <v>153</v>
      </c>
      <c r="Q923" s="151">
        <v>-11</v>
      </c>
      <c r="R923" s="152">
        <v>-6.7073170731707323</v>
      </c>
      <c r="S923" s="152"/>
    </row>
    <row r="924" spans="1:19" s="145" customFormat="1" ht="14.45" customHeight="1">
      <c r="A924" s="160"/>
      <c r="B924" s="142" t="s">
        <v>97</v>
      </c>
      <c r="C924" s="150">
        <v>243</v>
      </c>
      <c r="D924" s="151">
        <v>190</v>
      </c>
      <c r="E924" s="151">
        <v>129</v>
      </c>
      <c r="F924" s="151">
        <v>160</v>
      </c>
      <c r="G924" s="151">
        <v>122</v>
      </c>
      <c r="H924" s="151">
        <v>-38</v>
      </c>
      <c r="I924" s="152">
        <v>-23.75</v>
      </c>
      <c r="J924" s="142"/>
      <c r="K924" s="159" t="s">
        <v>97</v>
      </c>
      <c r="L924" s="150">
        <v>458</v>
      </c>
      <c r="M924" s="151">
        <v>350</v>
      </c>
      <c r="N924" s="151">
        <v>345</v>
      </c>
      <c r="O924" s="151">
        <v>316</v>
      </c>
      <c r="P924" s="151">
        <v>262</v>
      </c>
      <c r="Q924" s="151">
        <v>-54</v>
      </c>
      <c r="R924" s="152">
        <v>-17.088607594936708</v>
      </c>
      <c r="S924" s="152"/>
    </row>
    <row r="925" spans="1:19" s="145" customFormat="1" ht="14.45" customHeight="1">
      <c r="A925" s="160"/>
      <c r="B925" s="142" t="s">
        <v>98</v>
      </c>
      <c r="C925" s="150">
        <v>313</v>
      </c>
      <c r="D925" s="151">
        <v>256</v>
      </c>
      <c r="E925" s="151">
        <v>192</v>
      </c>
      <c r="F925" s="151">
        <v>190</v>
      </c>
      <c r="G925" s="151">
        <v>176</v>
      </c>
      <c r="H925" s="151">
        <v>-14</v>
      </c>
      <c r="I925" s="152">
        <v>-7.3684210526315779</v>
      </c>
      <c r="J925" s="142"/>
      <c r="K925" s="159" t="s">
        <v>98</v>
      </c>
      <c r="L925" s="150">
        <v>645</v>
      </c>
      <c r="M925" s="151">
        <v>518</v>
      </c>
      <c r="N925" s="151">
        <v>426</v>
      </c>
      <c r="O925" s="151">
        <v>438</v>
      </c>
      <c r="P925" s="151">
        <v>352</v>
      </c>
      <c r="Q925" s="151">
        <v>-86</v>
      </c>
      <c r="R925" s="152">
        <v>-19.634703196347029</v>
      </c>
      <c r="S925" s="152"/>
    </row>
    <row r="926" spans="1:19" s="145" customFormat="1" ht="14.45" customHeight="1">
      <c r="A926" s="160"/>
      <c r="B926" s="142" t="s">
        <v>99</v>
      </c>
      <c r="C926" s="150">
        <v>218</v>
      </c>
      <c r="D926" s="151">
        <v>163</v>
      </c>
      <c r="E926" s="151">
        <v>137</v>
      </c>
      <c r="F926" s="151">
        <v>120</v>
      </c>
      <c r="G926" s="151">
        <v>111</v>
      </c>
      <c r="H926" s="151">
        <v>-9</v>
      </c>
      <c r="I926" s="152">
        <v>-7.5</v>
      </c>
      <c r="J926" s="142"/>
      <c r="K926" s="159" t="s">
        <v>99</v>
      </c>
      <c r="L926" s="150">
        <v>490</v>
      </c>
      <c r="M926" s="151">
        <v>310</v>
      </c>
      <c r="N926" s="151">
        <v>222</v>
      </c>
      <c r="O926" s="151">
        <v>196</v>
      </c>
      <c r="P926" s="151">
        <v>159</v>
      </c>
      <c r="Q926" s="151">
        <v>-37</v>
      </c>
      <c r="R926" s="152">
        <v>-18.877551020408163</v>
      </c>
      <c r="S926" s="152"/>
    </row>
    <row r="927" spans="1:19" s="145" customFormat="1" ht="14.45" customHeight="1">
      <c r="A927" s="160"/>
      <c r="B927" s="142" t="s">
        <v>100</v>
      </c>
      <c r="C927" s="150">
        <v>176</v>
      </c>
      <c r="D927" s="151">
        <v>168</v>
      </c>
      <c r="E927" s="151">
        <v>116</v>
      </c>
      <c r="F927" s="151">
        <v>143</v>
      </c>
      <c r="G927" s="151">
        <v>109</v>
      </c>
      <c r="H927" s="151">
        <v>-34</v>
      </c>
      <c r="I927" s="152">
        <v>-23.776223776223777</v>
      </c>
      <c r="J927" s="142"/>
      <c r="K927" s="159" t="s">
        <v>100</v>
      </c>
      <c r="L927" s="150">
        <v>389</v>
      </c>
      <c r="M927" s="151">
        <v>415</v>
      </c>
      <c r="N927" s="151">
        <v>291</v>
      </c>
      <c r="O927" s="151">
        <v>198</v>
      </c>
      <c r="P927" s="151">
        <v>148</v>
      </c>
      <c r="Q927" s="151">
        <v>-50</v>
      </c>
      <c r="R927" s="152">
        <v>-25.252525252525253</v>
      </c>
      <c r="S927" s="152"/>
    </row>
    <row r="928" spans="1:19" s="145" customFormat="1" ht="14.45" customHeight="1">
      <c r="A928" s="160"/>
      <c r="B928" s="142" t="s">
        <v>118</v>
      </c>
      <c r="C928" s="150">
        <v>164</v>
      </c>
      <c r="D928" s="151">
        <v>182</v>
      </c>
      <c r="E928" s="151">
        <v>200</v>
      </c>
      <c r="F928" s="151">
        <v>153</v>
      </c>
      <c r="G928" s="151">
        <v>137</v>
      </c>
      <c r="H928" s="151">
        <v>-16</v>
      </c>
      <c r="I928" s="152">
        <v>-10.457516339869281</v>
      </c>
      <c r="J928" s="142"/>
      <c r="K928" s="159" t="s">
        <v>118</v>
      </c>
      <c r="L928" s="150">
        <v>363</v>
      </c>
      <c r="M928" s="151">
        <v>326</v>
      </c>
      <c r="N928" s="151">
        <v>419</v>
      </c>
      <c r="O928" s="151">
        <v>283</v>
      </c>
      <c r="P928" s="151">
        <v>201</v>
      </c>
      <c r="Q928" s="151">
        <v>-82</v>
      </c>
      <c r="R928" s="152">
        <v>-28.975265017667844</v>
      </c>
      <c r="S928" s="152"/>
    </row>
    <row r="929" spans="1:19" s="145" customFormat="1" ht="14.45" customHeight="1">
      <c r="A929" s="160"/>
      <c r="B929" s="142" t="s">
        <v>101</v>
      </c>
      <c r="C929" s="150">
        <v>209</v>
      </c>
      <c r="D929" s="151">
        <v>184</v>
      </c>
      <c r="E929" s="151">
        <v>168</v>
      </c>
      <c r="F929" s="151">
        <v>198</v>
      </c>
      <c r="G929" s="151">
        <v>157</v>
      </c>
      <c r="H929" s="151">
        <v>-41</v>
      </c>
      <c r="I929" s="152">
        <v>-20.707070707070706</v>
      </c>
      <c r="J929" s="142"/>
      <c r="K929" s="159" t="s">
        <v>101</v>
      </c>
      <c r="L929" s="150">
        <v>327</v>
      </c>
      <c r="M929" s="151">
        <v>341</v>
      </c>
      <c r="N929" s="151">
        <v>319</v>
      </c>
      <c r="O929" s="151">
        <v>394</v>
      </c>
      <c r="P929" s="151">
        <v>253</v>
      </c>
      <c r="Q929" s="151">
        <v>-141</v>
      </c>
      <c r="R929" s="152">
        <v>-35.786802030456855</v>
      </c>
      <c r="S929" s="152"/>
    </row>
    <row r="930" spans="1:19" s="139" customFormat="1" ht="14.45" customHeight="1">
      <c r="A930" s="160"/>
      <c r="B930" s="142" t="s">
        <v>102</v>
      </c>
      <c r="C930" s="150">
        <v>246</v>
      </c>
      <c r="D930" s="151">
        <v>199</v>
      </c>
      <c r="E930" s="151">
        <v>163</v>
      </c>
      <c r="F930" s="151">
        <v>170</v>
      </c>
      <c r="G930" s="151">
        <v>195</v>
      </c>
      <c r="H930" s="151">
        <v>25</v>
      </c>
      <c r="I930" s="152">
        <v>14.705882352941178</v>
      </c>
      <c r="J930" s="142"/>
      <c r="K930" s="159" t="s">
        <v>102</v>
      </c>
      <c r="L930" s="150">
        <v>401</v>
      </c>
      <c r="M930" s="151">
        <v>298</v>
      </c>
      <c r="N930" s="151">
        <v>287</v>
      </c>
      <c r="O930" s="151">
        <v>325</v>
      </c>
      <c r="P930" s="151">
        <v>356</v>
      </c>
      <c r="Q930" s="151">
        <v>31</v>
      </c>
      <c r="R930" s="152">
        <v>9.5384615384615383</v>
      </c>
      <c r="S930" s="152"/>
    </row>
    <row r="931" spans="1:19" s="145" customFormat="1" ht="14.45" customHeight="1">
      <c r="A931" s="160"/>
      <c r="B931" s="142" t="s">
        <v>103</v>
      </c>
      <c r="C931" s="150">
        <v>315</v>
      </c>
      <c r="D931" s="151">
        <v>252</v>
      </c>
      <c r="E931" s="151">
        <v>191</v>
      </c>
      <c r="F931" s="151">
        <v>180</v>
      </c>
      <c r="G931" s="151">
        <v>177</v>
      </c>
      <c r="H931" s="151">
        <v>-3</v>
      </c>
      <c r="I931" s="152">
        <v>-1.6666666666666667</v>
      </c>
      <c r="J931" s="142"/>
      <c r="K931" s="159" t="s">
        <v>103</v>
      </c>
      <c r="L931" s="150">
        <v>512</v>
      </c>
      <c r="M931" s="151">
        <v>387</v>
      </c>
      <c r="N931" s="151">
        <v>275</v>
      </c>
      <c r="O931" s="151">
        <v>296</v>
      </c>
      <c r="P931" s="151">
        <v>321</v>
      </c>
      <c r="Q931" s="151">
        <v>25</v>
      </c>
      <c r="R931" s="152">
        <v>8.4459459459459456</v>
      </c>
      <c r="S931" s="152"/>
    </row>
    <row r="932" spans="1:19" s="145" customFormat="1" ht="14.45" customHeight="1">
      <c r="A932" s="160"/>
      <c r="B932" s="142" t="s">
        <v>104</v>
      </c>
      <c r="C932" s="150">
        <v>257</v>
      </c>
      <c r="D932" s="151">
        <v>296</v>
      </c>
      <c r="E932" s="151">
        <v>251</v>
      </c>
      <c r="F932" s="151">
        <v>195</v>
      </c>
      <c r="G932" s="151">
        <v>177</v>
      </c>
      <c r="H932" s="151">
        <v>-18</v>
      </c>
      <c r="I932" s="152">
        <v>-9.2307692307692317</v>
      </c>
      <c r="J932" s="142"/>
      <c r="K932" s="159" t="s">
        <v>104</v>
      </c>
      <c r="L932" s="150">
        <v>467</v>
      </c>
      <c r="M932" s="151">
        <v>496</v>
      </c>
      <c r="N932" s="151">
        <v>375</v>
      </c>
      <c r="O932" s="151">
        <v>269</v>
      </c>
      <c r="P932" s="151">
        <v>287</v>
      </c>
      <c r="Q932" s="151">
        <v>18</v>
      </c>
      <c r="R932" s="152">
        <v>6.6914498141263934</v>
      </c>
      <c r="S932" s="152"/>
    </row>
    <row r="933" spans="1:19" s="145" customFormat="1" ht="14.45" customHeight="1">
      <c r="A933" s="160"/>
      <c r="B933" s="142" t="s">
        <v>105</v>
      </c>
      <c r="C933" s="150">
        <v>215</v>
      </c>
      <c r="D933" s="151">
        <v>247</v>
      </c>
      <c r="E933" s="151">
        <v>293</v>
      </c>
      <c r="F933" s="151">
        <v>265</v>
      </c>
      <c r="G933" s="151">
        <v>188</v>
      </c>
      <c r="H933" s="151">
        <v>-77</v>
      </c>
      <c r="I933" s="152">
        <v>-29.056603773584904</v>
      </c>
      <c r="J933" s="142"/>
      <c r="K933" s="159" t="s">
        <v>105</v>
      </c>
      <c r="L933" s="150">
        <v>408</v>
      </c>
      <c r="M933" s="151">
        <v>412</v>
      </c>
      <c r="N933" s="151">
        <v>471</v>
      </c>
      <c r="O933" s="151">
        <v>361</v>
      </c>
      <c r="P933" s="151">
        <v>246</v>
      </c>
      <c r="Q933" s="151">
        <v>-115</v>
      </c>
      <c r="R933" s="152">
        <v>-31.855955678670362</v>
      </c>
      <c r="S933" s="152"/>
    </row>
    <row r="934" spans="1:19" s="153" customFormat="1" ht="14.45" customHeight="1">
      <c r="A934" s="160"/>
      <c r="B934" s="142" t="s">
        <v>106</v>
      </c>
      <c r="C934" s="150">
        <v>216</v>
      </c>
      <c r="D934" s="151">
        <v>196</v>
      </c>
      <c r="E934" s="151">
        <v>237</v>
      </c>
      <c r="F934" s="151">
        <v>278</v>
      </c>
      <c r="G934" s="151">
        <v>236</v>
      </c>
      <c r="H934" s="151">
        <v>-42</v>
      </c>
      <c r="I934" s="152">
        <v>-15.107913669064748</v>
      </c>
      <c r="J934" s="142"/>
      <c r="K934" s="159" t="s">
        <v>106</v>
      </c>
      <c r="L934" s="150">
        <v>449</v>
      </c>
      <c r="M934" s="151">
        <v>382</v>
      </c>
      <c r="N934" s="151">
        <v>381</v>
      </c>
      <c r="O934" s="151">
        <v>465</v>
      </c>
      <c r="P934" s="151">
        <v>335</v>
      </c>
      <c r="Q934" s="151">
        <v>-130</v>
      </c>
      <c r="R934" s="152">
        <v>-27.956989247311824</v>
      </c>
      <c r="S934" s="152"/>
    </row>
    <row r="935" spans="1:19" s="145" customFormat="1" ht="14.45" customHeight="1">
      <c r="A935" s="160"/>
      <c r="B935" s="142" t="s">
        <v>107</v>
      </c>
      <c r="C935" s="150">
        <v>202</v>
      </c>
      <c r="D935" s="151">
        <v>216</v>
      </c>
      <c r="E935" s="151">
        <v>185</v>
      </c>
      <c r="F935" s="151">
        <v>215</v>
      </c>
      <c r="G935" s="151">
        <v>248</v>
      </c>
      <c r="H935" s="151">
        <v>33</v>
      </c>
      <c r="I935" s="152">
        <v>15.348837209302326</v>
      </c>
      <c r="J935" s="142"/>
      <c r="K935" s="159" t="s">
        <v>107</v>
      </c>
      <c r="L935" s="150">
        <v>390</v>
      </c>
      <c r="M935" s="151">
        <v>413</v>
      </c>
      <c r="N935" s="151">
        <v>340</v>
      </c>
      <c r="O935" s="151">
        <v>358</v>
      </c>
      <c r="P935" s="151">
        <v>417</v>
      </c>
      <c r="Q935" s="151">
        <v>59</v>
      </c>
      <c r="R935" s="152">
        <v>16.480446927374302</v>
      </c>
      <c r="S935" s="152"/>
    </row>
    <row r="936" spans="1:19" s="145" customFormat="1" ht="14.45" customHeight="1">
      <c r="A936" s="160"/>
      <c r="B936" s="142" t="s">
        <v>108</v>
      </c>
      <c r="C936" s="150">
        <v>149</v>
      </c>
      <c r="D936" s="151">
        <v>173</v>
      </c>
      <c r="E936" s="151">
        <v>185</v>
      </c>
      <c r="F936" s="151">
        <v>170</v>
      </c>
      <c r="G936" s="151">
        <v>205</v>
      </c>
      <c r="H936" s="151">
        <v>35</v>
      </c>
      <c r="I936" s="152">
        <v>20.588235294117645</v>
      </c>
      <c r="J936" s="142"/>
      <c r="K936" s="159" t="s">
        <v>108</v>
      </c>
      <c r="L936" s="150">
        <v>291</v>
      </c>
      <c r="M936" s="151">
        <v>343</v>
      </c>
      <c r="N936" s="151">
        <v>362</v>
      </c>
      <c r="O936" s="151">
        <v>326</v>
      </c>
      <c r="P936" s="151">
        <v>316</v>
      </c>
      <c r="Q936" s="151">
        <v>-10</v>
      </c>
      <c r="R936" s="152">
        <v>-3.0674846625766872</v>
      </c>
      <c r="S936" s="152"/>
    </row>
    <row r="937" spans="1:19" s="145" customFormat="1" ht="14.45" customHeight="1">
      <c r="A937" s="160"/>
      <c r="B937" s="142" t="s">
        <v>109</v>
      </c>
      <c r="C937" s="150">
        <v>90</v>
      </c>
      <c r="D937" s="151">
        <v>118</v>
      </c>
      <c r="E937" s="151">
        <v>141</v>
      </c>
      <c r="F937" s="151">
        <v>155</v>
      </c>
      <c r="G937" s="151">
        <v>137</v>
      </c>
      <c r="H937" s="151">
        <v>-18</v>
      </c>
      <c r="I937" s="152">
        <v>-11.612903225806452</v>
      </c>
      <c r="J937" s="142"/>
      <c r="K937" s="159" t="s">
        <v>109</v>
      </c>
      <c r="L937" s="150">
        <v>182</v>
      </c>
      <c r="M937" s="151">
        <v>238</v>
      </c>
      <c r="N937" s="151">
        <v>258</v>
      </c>
      <c r="O937" s="151">
        <v>279</v>
      </c>
      <c r="P937" s="151">
        <v>274</v>
      </c>
      <c r="Q937" s="151">
        <v>-5</v>
      </c>
      <c r="R937" s="152">
        <v>-1.7921146953405016</v>
      </c>
      <c r="S937" s="152"/>
    </row>
    <row r="938" spans="1:19" s="145" customFormat="1" ht="14.45" customHeight="1">
      <c r="A938" s="160"/>
      <c r="B938" s="142" t="s">
        <v>110</v>
      </c>
      <c r="C938" s="150">
        <v>73</v>
      </c>
      <c r="D938" s="151">
        <v>74</v>
      </c>
      <c r="E938" s="151">
        <v>94</v>
      </c>
      <c r="F938" s="151">
        <v>134</v>
      </c>
      <c r="G938" s="151">
        <v>164</v>
      </c>
      <c r="H938" s="151">
        <v>30</v>
      </c>
      <c r="I938" s="152">
        <v>22.388059701492537</v>
      </c>
      <c r="J938" s="142"/>
      <c r="K938" s="159" t="s">
        <v>110</v>
      </c>
      <c r="L938" s="150">
        <v>120</v>
      </c>
      <c r="M938" s="151">
        <v>163</v>
      </c>
      <c r="N938" s="151">
        <v>215</v>
      </c>
      <c r="O938" s="151">
        <v>260</v>
      </c>
      <c r="P938" s="151">
        <v>304</v>
      </c>
      <c r="Q938" s="151">
        <v>44</v>
      </c>
      <c r="R938" s="152">
        <v>16.923076923076923</v>
      </c>
      <c r="S938" s="152"/>
    </row>
    <row r="939" spans="1:19" s="145" customFormat="1" ht="14.45" customHeight="1">
      <c r="A939" s="160"/>
      <c r="B939" s="423"/>
      <c r="C939" s="427"/>
      <c r="D939" s="422"/>
      <c r="E939" s="422"/>
      <c r="F939" s="422"/>
      <c r="G939" s="422"/>
      <c r="H939" s="151"/>
      <c r="I939" s="152"/>
      <c r="J939" s="160"/>
      <c r="K939" s="423"/>
      <c r="L939" s="427"/>
      <c r="M939" s="422"/>
      <c r="N939" s="422"/>
      <c r="O939" s="422"/>
      <c r="P939" s="422"/>
      <c r="Q939" s="151"/>
      <c r="R939" s="152"/>
      <c r="S939" s="160"/>
    </row>
    <row r="940" spans="1:19" s="145" customFormat="1" ht="14.45" customHeight="1">
      <c r="A940" s="160"/>
      <c r="B940" s="160"/>
      <c r="C940" s="160"/>
      <c r="D940" s="160"/>
      <c r="E940" s="160"/>
      <c r="F940" s="160"/>
      <c r="G940" s="161"/>
      <c r="H940" s="160"/>
      <c r="I940" s="160"/>
      <c r="J940" s="160"/>
      <c r="K940" s="160"/>
      <c r="L940" s="160"/>
      <c r="M940" s="160"/>
      <c r="N940" s="160"/>
      <c r="O940" s="160"/>
      <c r="P940" s="161"/>
      <c r="Q940" s="160"/>
      <c r="R940" s="160"/>
      <c r="S940" s="160"/>
    </row>
    <row r="941" spans="1:19" s="145" customFormat="1" ht="14.45" customHeight="1">
      <c r="A941" s="160"/>
      <c r="B941" s="160"/>
      <c r="C941" s="160"/>
      <c r="D941" s="160"/>
      <c r="E941" s="160"/>
      <c r="F941" s="160"/>
      <c r="G941" s="161"/>
      <c r="H941" s="160"/>
      <c r="I941" s="160"/>
      <c r="J941" s="160"/>
      <c r="K941" s="160"/>
      <c r="L941" s="160"/>
      <c r="M941" s="160"/>
      <c r="N941" s="160"/>
      <c r="O941" s="160"/>
      <c r="P941" s="161"/>
      <c r="Q941" s="160"/>
      <c r="R941" s="160"/>
      <c r="S941" s="160"/>
    </row>
    <row r="942" spans="1:19" s="145" customFormat="1" ht="14.45" customHeight="1">
      <c r="A942" s="138"/>
      <c r="B942" s="138" t="s">
        <v>654</v>
      </c>
      <c r="C942" s="138"/>
      <c r="D942" s="138"/>
      <c r="E942" s="138"/>
      <c r="F942" s="138"/>
      <c r="G942" s="138"/>
      <c r="H942" s="138"/>
      <c r="I942" s="138"/>
      <c r="J942" s="138"/>
      <c r="K942" s="138" t="s">
        <v>655</v>
      </c>
      <c r="L942" s="138"/>
      <c r="M942" s="138"/>
      <c r="N942" s="138"/>
      <c r="O942" s="138"/>
      <c r="P942" s="138"/>
      <c r="Q942" s="138"/>
      <c r="R942" s="138"/>
      <c r="S942" s="138"/>
    </row>
    <row r="943" spans="1:19" s="145" customFormat="1" ht="14.45" customHeight="1">
      <c r="A943" s="160"/>
      <c r="B943" s="491" t="s">
        <v>335</v>
      </c>
      <c r="C943" s="140"/>
      <c r="D943" s="140"/>
      <c r="E943" s="140"/>
      <c r="F943" s="140"/>
      <c r="G943" s="143"/>
      <c r="H943" s="141"/>
      <c r="I943" s="141"/>
      <c r="J943" s="142"/>
      <c r="K943" s="491" t="s">
        <v>335</v>
      </c>
      <c r="L943" s="140"/>
      <c r="M943" s="140"/>
      <c r="N943" s="140"/>
      <c r="O943" s="140"/>
      <c r="P943" s="143"/>
      <c r="Q943" s="141"/>
      <c r="R943" s="141"/>
      <c r="S943" s="144"/>
    </row>
    <row r="944" spans="1:19" s="145" customFormat="1" ht="14.45" customHeight="1">
      <c r="A944" s="160"/>
      <c r="B944" s="492"/>
      <c r="C944" s="146" t="s">
        <v>151</v>
      </c>
      <c r="D944" s="146" t="s">
        <v>86</v>
      </c>
      <c r="E944" s="146" t="s">
        <v>87</v>
      </c>
      <c r="F944" s="146" t="s">
        <v>410</v>
      </c>
      <c r="G944" s="146" t="s">
        <v>739</v>
      </c>
      <c r="H944" s="81" t="s">
        <v>509</v>
      </c>
      <c r="I944" s="147" t="s">
        <v>807</v>
      </c>
      <c r="J944" s="142"/>
      <c r="K944" s="492"/>
      <c r="L944" s="146" t="s">
        <v>151</v>
      </c>
      <c r="M944" s="146" t="s">
        <v>86</v>
      </c>
      <c r="N944" s="146" t="s">
        <v>87</v>
      </c>
      <c r="O944" s="146" t="s">
        <v>410</v>
      </c>
      <c r="P944" s="146" t="s">
        <v>739</v>
      </c>
      <c r="Q944" s="81" t="s">
        <v>509</v>
      </c>
      <c r="R944" s="147" t="s">
        <v>807</v>
      </c>
      <c r="S944" s="144"/>
    </row>
    <row r="945" spans="1:19" s="145" customFormat="1" ht="14.45" customHeight="1">
      <c r="A945" s="160"/>
      <c r="B945" s="493"/>
      <c r="C945" s="148"/>
      <c r="D945" s="148"/>
      <c r="E945" s="148"/>
      <c r="F945" s="148"/>
      <c r="G945" s="148"/>
      <c r="H945" s="149" t="s">
        <v>88</v>
      </c>
      <c r="I945" s="81" t="s">
        <v>511</v>
      </c>
      <c r="J945" s="142"/>
      <c r="K945" s="493"/>
      <c r="L945" s="148"/>
      <c r="M945" s="148"/>
      <c r="N945" s="148"/>
      <c r="O945" s="148"/>
      <c r="P945" s="148"/>
      <c r="Q945" s="149" t="s">
        <v>88</v>
      </c>
      <c r="R945" s="81" t="s">
        <v>511</v>
      </c>
      <c r="S945" s="144"/>
    </row>
    <row r="946" spans="1:19" s="180" customFormat="1" ht="14.45" customHeight="1">
      <c r="B946" s="188" t="s">
        <v>90</v>
      </c>
      <c r="C946" s="187">
        <v>1542</v>
      </c>
      <c r="D946" s="183">
        <v>1475</v>
      </c>
      <c r="E946" s="183">
        <v>1352</v>
      </c>
      <c r="F946" s="183">
        <v>1365</v>
      </c>
      <c r="G946" s="183">
        <v>1324</v>
      </c>
      <c r="H946" s="182">
        <v>-41</v>
      </c>
      <c r="I946" s="184">
        <v>-3.0036630036630036</v>
      </c>
      <c r="J946" s="185"/>
      <c r="K946" s="186" t="s">
        <v>90</v>
      </c>
      <c r="L946" s="187">
        <v>3117</v>
      </c>
      <c r="M946" s="183">
        <v>2830</v>
      </c>
      <c r="N946" s="183">
        <v>2593</v>
      </c>
      <c r="O946" s="183">
        <v>2541</v>
      </c>
      <c r="P946" s="183">
        <v>2315</v>
      </c>
      <c r="Q946" s="182">
        <v>-226</v>
      </c>
      <c r="R946" s="184">
        <v>-8.89413616686344</v>
      </c>
      <c r="S946" s="184"/>
    </row>
    <row r="947" spans="1:19" s="145" customFormat="1" ht="14.45" customHeight="1">
      <c r="A947" s="160"/>
      <c r="B947" s="420" t="s">
        <v>91</v>
      </c>
      <c r="C947" s="150">
        <v>175</v>
      </c>
      <c r="D947" s="151">
        <v>163</v>
      </c>
      <c r="E947" s="151">
        <v>161</v>
      </c>
      <c r="F947" s="151">
        <v>141</v>
      </c>
      <c r="G947" s="151">
        <v>151</v>
      </c>
      <c r="H947" s="151">
        <v>10</v>
      </c>
      <c r="I947" s="152">
        <v>7.0921985815602842</v>
      </c>
      <c r="J947" s="142"/>
      <c r="K947" s="154" t="s">
        <v>91</v>
      </c>
      <c r="L947" s="150">
        <v>356</v>
      </c>
      <c r="M947" s="151">
        <v>303</v>
      </c>
      <c r="N947" s="151">
        <v>294</v>
      </c>
      <c r="O947" s="151">
        <v>257</v>
      </c>
      <c r="P947" s="151">
        <v>209</v>
      </c>
      <c r="Q947" s="151">
        <v>-48</v>
      </c>
      <c r="R947" s="152">
        <v>-18.677042801556421</v>
      </c>
      <c r="S947" s="152"/>
    </row>
    <row r="948" spans="1:19" s="145" customFormat="1" ht="14.45" customHeight="1">
      <c r="A948" s="160"/>
      <c r="B948" s="420" t="s">
        <v>92</v>
      </c>
      <c r="C948" s="150">
        <v>1071</v>
      </c>
      <c r="D948" s="151">
        <v>1011</v>
      </c>
      <c r="E948" s="151">
        <v>857</v>
      </c>
      <c r="F948" s="151">
        <v>846</v>
      </c>
      <c r="G948" s="151">
        <v>725</v>
      </c>
      <c r="H948" s="151">
        <v>-121</v>
      </c>
      <c r="I948" s="152">
        <v>-14.302600472813239</v>
      </c>
      <c r="J948" s="142"/>
      <c r="K948" s="154" t="s">
        <v>92</v>
      </c>
      <c r="L948" s="150">
        <v>2203</v>
      </c>
      <c r="M948" s="151">
        <v>1922</v>
      </c>
      <c r="N948" s="151">
        <v>1705</v>
      </c>
      <c r="O948" s="151">
        <v>1592</v>
      </c>
      <c r="P948" s="151">
        <v>1312</v>
      </c>
      <c r="Q948" s="151">
        <v>-280</v>
      </c>
      <c r="R948" s="152">
        <v>-17.587939698492463</v>
      </c>
      <c r="S948" s="152"/>
    </row>
    <row r="949" spans="1:19" s="145" customFormat="1" ht="14.45" customHeight="1">
      <c r="A949" s="160"/>
      <c r="B949" s="420" t="s">
        <v>93</v>
      </c>
      <c r="C949" s="150">
        <v>296</v>
      </c>
      <c r="D949" s="151">
        <v>301</v>
      </c>
      <c r="E949" s="151">
        <v>334</v>
      </c>
      <c r="F949" s="151">
        <v>372</v>
      </c>
      <c r="G949" s="151">
        <v>398</v>
      </c>
      <c r="H949" s="151">
        <v>26</v>
      </c>
      <c r="I949" s="152">
        <v>6.9892473118279561</v>
      </c>
      <c r="J949" s="142"/>
      <c r="K949" s="154" t="s">
        <v>93</v>
      </c>
      <c r="L949" s="150">
        <v>558</v>
      </c>
      <c r="M949" s="151">
        <v>605</v>
      </c>
      <c r="N949" s="151">
        <v>594</v>
      </c>
      <c r="O949" s="151">
        <v>682</v>
      </c>
      <c r="P949" s="151">
        <v>685</v>
      </c>
      <c r="Q949" s="151">
        <v>3</v>
      </c>
      <c r="R949" s="152">
        <v>0.43988269794721413</v>
      </c>
      <c r="S949" s="152"/>
    </row>
    <row r="950" spans="1:19" s="145" customFormat="1" ht="14.45" customHeight="1">
      <c r="A950" s="160"/>
      <c r="B950" s="142"/>
      <c r="C950" s="150"/>
      <c r="D950" s="157"/>
      <c r="E950" s="157"/>
      <c r="F950" s="157"/>
      <c r="G950" s="157"/>
      <c r="H950" s="157"/>
      <c r="I950" s="158"/>
      <c r="J950" s="142"/>
      <c r="K950" s="159"/>
      <c r="L950" s="150"/>
      <c r="M950" s="157"/>
      <c r="N950" s="157"/>
      <c r="O950" s="157"/>
      <c r="P950" s="157"/>
      <c r="Q950" s="157"/>
      <c r="R950" s="158"/>
      <c r="S950" s="158"/>
    </row>
    <row r="951" spans="1:19" s="145" customFormat="1" ht="14.45" customHeight="1">
      <c r="A951" s="160"/>
      <c r="B951" s="142" t="s">
        <v>94</v>
      </c>
      <c r="C951" s="150">
        <v>37</v>
      </c>
      <c r="D951" s="151">
        <v>52</v>
      </c>
      <c r="E951" s="151">
        <v>42</v>
      </c>
      <c r="F951" s="151">
        <v>37</v>
      </c>
      <c r="G951" s="151">
        <v>41</v>
      </c>
      <c r="H951" s="151">
        <v>4</v>
      </c>
      <c r="I951" s="152">
        <v>10.810810810810811</v>
      </c>
      <c r="J951" s="142"/>
      <c r="K951" s="159" t="s">
        <v>94</v>
      </c>
      <c r="L951" s="150">
        <v>124</v>
      </c>
      <c r="M951" s="151">
        <v>83</v>
      </c>
      <c r="N951" s="151">
        <v>112</v>
      </c>
      <c r="O951" s="151">
        <v>69</v>
      </c>
      <c r="P951" s="151">
        <v>53</v>
      </c>
      <c r="Q951" s="151">
        <v>-16</v>
      </c>
      <c r="R951" s="152">
        <v>-23.188405797101449</v>
      </c>
      <c r="S951" s="152"/>
    </row>
    <row r="952" spans="1:19" s="145" customFormat="1" ht="14.45" customHeight="1">
      <c r="A952" s="160"/>
      <c r="B952" s="142" t="s">
        <v>95</v>
      </c>
      <c r="C952" s="150">
        <v>51</v>
      </c>
      <c r="D952" s="151">
        <v>60</v>
      </c>
      <c r="E952" s="151">
        <v>55</v>
      </c>
      <c r="F952" s="151">
        <v>60</v>
      </c>
      <c r="G952" s="151">
        <v>45</v>
      </c>
      <c r="H952" s="151">
        <v>-15</v>
      </c>
      <c r="I952" s="152">
        <v>-25</v>
      </c>
      <c r="J952" s="142"/>
      <c r="K952" s="159" t="s">
        <v>95</v>
      </c>
      <c r="L952" s="150">
        <v>118</v>
      </c>
      <c r="M952" s="151">
        <v>106</v>
      </c>
      <c r="N952" s="151">
        <v>82</v>
      </c>
      <c r="O952" s="151">
        <v>109</v>
      </c>
      <c r="P952" s="151">
        <v>67</v>
      </c>
      <c r="Q952" s="151">
        <v>-42</v>
      </c>
      <c r="R952" s="152">
        <v>-38.532110091743121</v>
      </c>
      <c r="S952" s="152"/>
    </row>
    <row r="953" spans="1:19" s="145" customFormat="1" ht="14.45" customHeight="1">
      <c r="A953" s="160"/>
      <c r="B953" s="142" t="s">
        <v>96</v>
      </c>
      <c r="C953" s="150">
        <v>87</v>
      </c>
      <c r="D953" s="151">
        <v>51</v>
      </c>
      <c r="E953" s="151">
        <v>64</v>
      </c>
      <c r="F953" s="151">
        <v>44</v>
      </c>
      <c r="G953" s="151">
        <v>65</v>
      </c>
      <c r="H953" s="151">
        <v>21</v>
      </c>
      <c r="I953" s="152">
        <v>47.727272727272727</v>
      </c>
      <c r="J953" s="142"/>
      <c r="K953" s="159" t="s">
        <v>96</v>
      </c>
      <c r="L953" s="150">
        <v>114</v>
      </c>
      <c r="M953" s="151">
        <v>114</v>
      </c>
      <c r="N953" s="151">
        <v>100</v>
      </c>
      <c r="O953" s="151">
        <v>79</v>
      </c>
      <c r="P953" s="151">
        <v>89</v>
      </c>
      <c r="Q953" s="151">
        <v>10</v>
      </c>
      <c r="R953" s="152">
        <v>12.658227848101266</v>
      </c>
      <c r="S953" s="152"/>
    </row>
    <row r="954" spans="1:19" s="145" customFormat="1" ht="14.45" customHeight="1">
      <c r="A954" s="160"/>
      <c r="B954" s="142" t="s">
        <v>97</v>
      </c>
      <c r="C954" s="150">
        <v>123</v>
      </c>
      <c r="D954" s="151">
        <v>102</v>
      </c>
      <c r="E954" s="151">
        <v>61</v>
      </c>
      <c r="F954" s="151">
        <v>80</v>
      </c>
      <c r="G954" s="151">
        <v>55</v>
      </c>
      <c r="H954" s="151">
        <v>-25</v>
      </c>
      <c r="I954" s="152">
        <v>-31.25</v>
      </c>
      <c r="J954" s="142"/>
      <c r="K954" s="159" t="s">
        <v>97</v>
      </c>
      <c r="L954" s="150">
        <v>263</v>
      </c>
      <c r="M954" s="151">
        <v>193</v>
      </c>
      <c r="N954" s="151">
        <v>196</v>
      </c>
      <c r="O954" s="151">
        <v>172</v>
      </c>
      <c r="P954" s="151">
        <v>136</v>
      </c>
      <c r="Q954" s="151">
        <v>-36</v>
      </c>
      <c r="R954" s="152">
        <v>-20.930232558139537</v>
      </c>
      <c r="S954" s="152"/>
    </row>
    <row r="955" spans="1:19" s="145" customFormat="1" ht="14.45" customHeight="1">
      <c r="A955" s="160"/>
      <c r="B955" s="142" t="s">
        <v>98</v>
      </c>
      <c r="C955" s="150">
        <v>154</v>
      </c>
      <c r="D955" s="151">
        <v>153</v>
      </c>
      <c r="E955" s="151">
        <v>106</v>
      </c>
      <c r="F955" s="151">
        <v>99</v>
      </c>
      <c r="G955" s="151">
        <v>104</v>
      </c>
      <c r="H955" s="151">
        <v>5</v>
      </c>
      <c r="I955" s="152">
        <v>5.0505050505050502</v>
      </c>
      <c r="J955" s="142"/>
      <c r="K955" s="159" t="s">
        <v>98</v>
      </c>
      <c r="L955" s="150">
        <v>340</v>
      </c>
      <c r="M955" s="151">
        <v>293</v>
      </c>
      <c r="N955" s="151">
        <v>232</v>
      </c>
      <c r="O955" s="151">
        <v>269</v>
      </c>
      <c r="P955" s="151">
        <v>207</v>
      </c>
      <c r="Q955" s="151">
        <v>-62</v>
      </c>
      <c r="R955" s="152">
        <v>-23.048327137546469</v>
      </c>
      <c r="S955" s="152"/>
    </row>
    <row r="956" spans="1:19" s="145" customFormat="1" ht="14.45" customHeight="1">
      <c r="A956" s="160"/>
      <c r="B956" s="142" t="s">
        <v>99</v>
      </c>
      <c r="C956" s="150">
        <v>106</v>
      </c>
      <c r="D956" s="151">
        <v>79</v>
      </c>
      <c r="E956" s="151">
        <v>78</v>
      </c>
      <c r="F956" s="151">
        <v>59</v>
      </c>
      <c r="G956" s="151">
        <v>57</v>
      </c>
      <c r="H956" s="151">
        <v>-2</v>
      </c>
      <c r="I956" s="152">
        <v>-3.3898305084745761</v>
      </c>
      <c r="J956" s="142"/>
      <c r="K956" s="159" t="s">
        <v>99</v>
      </c>
      <c r="L956" s="150">
        <v>247</v>
      </c>
      <c r="M956" s="151">
        <v>159</v>
      </c>
      <c r="N956" s="151">
        <v>110</v>
      </c>
      <c r="O956" s="151">
        <v>109</v>
      </c>
      <c r="P956" s="151">
        <v>82</v>
      </c>
      <c r="Q956" s="151">
        <v>-27</v>
      </c>
      <c r="R956" s="152">
        <v>-24.770642201834864</v>
      </c>
      <c r="S956" s="152"/>
    </row>
    <row r="957" spans="1:19" s="145" customFormat="1" ht="14.45" customHeight="1">
      <c r="A957" s="160"/>
      <c r="B957" s="142" t="s">
        <v>100</v>
      </c>
      <c r="C957" s="150">
        <v>82</v>
      </c>
      <c r="D957" s="151">
        <v>80</v>
      </c>
      <c r="E957" s="151">
        <v>53</v>
      </c>
      <c r="F957" s="151">
        <v>72</v>
      </c>
      <c r="G957" s="151">
        <v>50</v>
      </c>
      <c r="H957" s="151">
        <v>-22</v>
      </c>
      <c r="I957" s="152">
        <v>-30.555555555555557</v>
      </c>
      <c r="J957" s="142"/>
      <c r="K957" s="159" t="s">
        <v>100</v>
      </c>
      <c r="L957" s="150">
        <v>200</v>
      </c>
      <c r="M957" s="151">
        <v>211</v>
      </c>
      <c r="N957" s="151">
        <v>135</v>
      </c>
      <c r="O957" s="151">
        <v>99</v>
      </c>
      <c r="P957" s="151">
        <v>82</v>
      </c>
      <c r="Q957" s="151">
        <v>-17</v>
      </c>
      <c r="R957" s="152">
        <v>-17.171717171717169</v>
      </c>
      <c r="S957" s="152"/>
    </row>
    <row r="958" spans="1:19" s="145" customFormat="1" ht="14.45" customHeight="1">
      <c r="A958" s="160"/>
      <c r="B958" s="142" t="s">
        <v>118</v>
      </c>
      <c r="C958" s="150">
        <v>72</v>
      </c>
      <c r="D958" s="151">
        <v>76</v>
      </c>
      <c r="E958" s="151">
        <v>93</v>
      </c>
      <c r="F958" s="151">
        <v>75</v>
      </c>
      <c r="G958" s="151">
        <v>60</v>
      </c>
      <c r="H958" s="151">
        <v>-15</v>
      </c>
      <c r="I958" s="152">
        <v>-20</v>
      </c>
      <c r="J958" s="142"/>
      <c r="K958" s="159" t="s">
        <v>118</v>
      </c>
      <c r="L958" s="150">
        <v>174</v>
      </c>
      <c r="M958" s="151">
        <v>154</v>
      </c>
      <c r="N958" s="151">
        <v>210</v>
      </c>
      <c r="O958" s="151">
        <v>131</v>
      </c>
      <c r="P958" s="151">
        <v>95</v>
      </c>
      <c r="Q958" s="151">
        <v>-36</v>
      </c>
      <c r="R958" s="152">
        <v>-27.480916030534353</v>
      </c>
      <c r="S958" s="152"/>
    </row>
    <row r="959" spans="1:19" s="139" customFormat="1" ht="14.45" customHeight="1">
      <c r="A959" s="160"/>
      <c r="B959" s="142" t="s">
        <v>101</v>
      </c>
      <c r="C959" s="150">
        <v>92</v>
      </c>
      <c r="D959" s="151">
        <v>85</v>
      </c>
      <c r="E959" s="151">
        <v>72</v>
      </c>
      <c r="F959" s="151">
        <v>85</v>
      </c>
      <c r="G959" s="151">
        <v>78</v>
      </c>
      <c r="H959" s="151">
        <v>-7</v>
      </c>
      <c r="I959" s="152">
        <v>-8.235294117647058</v>
      </c>
      <c r="J959" s="142"/>
      <c r="K959" s="159" t="s">
        <v>101</v>
      </c>
      <c r="L959" s="150">
        <v>166</v>
      </c>
      <c r="M959" s="151">
        <v>174</v>
      </c>
      <c r="N959" s="151">
        <v>155</v>
      </c>
      <c r="O959" s="151">
        <v>206</v>
      </c>
      <c r="P959" s="151">
        <v>124</v>
      </c>
      <c r="Q959" s="151">
        <v>-82</v>
      </c>
      <c r="R959" s="152">
        <v>-39.805825242718448</v>
      </c>
      <c r="S959" s="152"/>
    </row>
    <row r="960" spans="1:19" s="145" customFormat="1" ht="14.45" customHeight="1">
      <c r="A960" s="160"/>
      <c r="B960" s="142" t="s">
        <v>102</v>
      </c>
      <c r="C960" s="150">
        <v>111</v>
      </c>
      <c r="D960" s="151">
        <v>88</v>
      </c>
      <c r="E960" s="151">
        <v>75</v>
      </c>
      <c r="F960" s="151">
        <v>71</v>
      </c>
      <c r="G960" s="151">
        <v>89</v>
      </c>
      <c r="H960" s="151">
        <v>18</v>
      </c>
      <c r="I960" s="152">
        <v>25.352112676056336</v>
      </c>
      <c r="J960" s="142"/>
      <c r="K960" s="159" t="s">
        <v>102</v>
      </c>
      <c r="L960" s="150">
        <v>178</v>
      </c>
      <c r="M960" s="151">
        <v>147</v>
      </c>
      <c r="N960" s="151">
        <v>140</v>
      </c>
      <c r="O960" s="151">
        <v>161</v>
      </c>
      <c r="P960" s="151">
        <v>178</v>
      </c>
      <c r="Q960" s="151">
        <v>17</v>
      </c>
      <c r="R960" s="152">
        <v>10.559006211180124</v>
      </c>
      <c r="S960" s="152"/>
    </row>
    <row r="961" spans="1:19" s="145" customFormat="1" ht="14.45" customHeight="1">
      <c r="A961" s="160"/>
      <c r="B961" s="142" t="s">
        <v>103</v>
      </c>
      <c r="C961" s="150">
        <v>132</v>
      </c>
      <c r="D961" s="151">
        <v>112</v>
      </c>
      <c r="E961" s="151">
        <v>85</v>
      </c>
      <c r="F961" s="151">
        <v>87</v>
      </c>
      <c r="G961" s="151">
        <v>77</v>
      </c>
      <c r="H961" s="151">
        <v>-10</v>
      </c>
      <c r="I961" s="152">
        <v>-11.494252873563218</v>
      </c>
      <c r="J961" s="142"/>
      <c r="K961" s="159" t="s">
        <v>103</v>
      </c>
      <c r="L961" s="150">
        <v>239</v>
      </c>
      <c r="M961" s="151">
        <v>169</v>
      </c>
      <c r="N961" s="151">
        <v>135</v>
      </c>
      <c r="O961" s="151">
        <v>145</v>
      </c>
      <c r="P961" s="151">
        <v>158</v>
      </c>
      <c r="Q961" s="151">
        <v>13</v>
      </c>
      <c r="R961" s="152">
        <v>8.9655172413793096</v>
      </c>
      <c r="S961" s="152"/>
    </row>
    <row r="962" spans="1:19" s="145" customFormat="1" ht="14.45" customHeight="1">
      <c r="A962" s="160"/>
      <c r="B962" s="142" t="s">
        <v>104</v>
      </c>
      <c r="C962" s="150">
        <v>114</v>
      </c>
      <c r="D962" s="151">
        <v>125</v>
      </c>
      <c r="E962" s="151">
        <v>113</v>
      </c>
      <c r="F962" s="151">
        <v>89</v>
      </c>
      <c r="G962" s="151">
        <v>77</v>
      </c>
      <c r="H962" s="151">
        <v>-12</v>
      </c>
      <c r="I962" s="152">
        <v>-13.48314606741573</v>
      </c>
      <c r="J962" s="142"/>
      <c r="K962" s="159" t="s">
        <v>104</v>
      </c>
      <c r="L962" s="150">
        <v>214</v>
      </c>
      <c r="M962" s="151">
        <v>242</v>
      </c>
      <c r="N962" s="151">
        <v>168</v>
      </c>
      <c r="O962" s="151">
        <v>132</v>
      </c>
      <c r="P962" s="151">
        <v>129</v>
      </c>
      <c r="Q962" s="151">
        <v>-3</v>
      </c>
      <c r="R962" s="152">
        <v>-2.2727272727272729</v>
      </c>
      <c r="S962" s="152"/>
    </row>
    <row r="963" spans="1:19" s="153" customFormat="1" ht="14.45" customHeight="1">
      <c r="A963" s="160"/>
      <c r="B963" s="142" t="s">
        <v>105</v>
      </c>
      <c r="C963" s="150">
        <v>85</v>
      </c>
      <c r="D963" s="151">
        <v>111</v>
      </c>
      <c r="E963" s="151">
        <v>121</v>
      </c>
      <c r="F963" s="151">
        <v>129</v>
      </c>
      <c r="G963" s="151">
        <v>78</v>
      </c>
      <c r="H963" s="151">
        <v>-51</v>
      </c>
      <c r="I963" s="152">
        <v>-39.534883720930232</v>
      </c>
      <c r="J963" s="142"/>
      <c r="K963" s="159" t="s">
        <v>105</v>
      </c>
      <c r="L963" s="150">
        <v>182</v>
      </c>
      <c r="M963" s="151">
        <v>180</v>
      </c>
      <c r="N963" s="151">
        <v>224</v>
      </c>
      <c r="O963" s="151">
        <v>168</v>
      </c>
      <c r="P963" s="151">
        <v>121</v>
      </c>
      <c r="Q963" s="151">
        <v>-47</v>
      </c>
      <c r="R963" s="152">
        <v>-27.976190476190478</v>
      </c>
      <c r="S963" s="152"/>
    </row>
    <row r="964" spans="1:19" s="145" customFormat="1" ht="14.45" customHeight="1">
      <c r="A964" s="160"/>
      <c r="B964" s="142" t="s">
        <v>106</v>
      </c>
      <c r="C964" s="150">
        <v>101</v>
      </c>
      <c r="D964" s="151">
        <v>79</v>
      </c>
      <c r="E964" s="151">
        <v>105</v>
      </c>
      <c r="F964" s="151">
        <v>119</v>
      </c>
      <c r="G964" s="151">
        <v>108</v>
      </c>
      <c r="H964" s="151">
        <v>-11</v>
      </c>
      <c r="I964" s="152">
        <v>-9.2436974789915975</v>
      </c>
      <c r="J964" s="142"/>
      <c r="K964" s="159" t="s">
        <v>106</v>
      </c>
      <c r="L964" s="150">
        <v>182</v>
      </c>
      <c r="M964" s="151">
        <v>164</v>
      </c>
      <c r="N964" s="151">
        <v>167</v>
      </c>
      <c r="O964" s="151">
        <v>225</v>
      </c>
      <c r="P964" s="151">
        <v>147</v>
      </c>
      <c r="Q964" s="151">
        <v>-78</v>
      </c>
      <c r="R964" s="152">
        <v>-34.666666666666671</v>
      </c>
      <c r="S964" s="152"/>
    </row>
    <row r="965" spans="1:19" s="145" customFormat="1" ht="14.45" customHeight="1">
      <c r="A965" s="160"/>
      <c r="B965" s="142" t="s">
        <v>107</v>
      </c>
      <c r="C965" s="150">
        <v>86</v>
      </c>
      <c r="D965" s="151">
        <v>93</v>
      </c>
      <c r="E965" s="151">
        <v>73</v>
      </c>
      <c r="F965" s="151">
        <v>90</v>
      </c>
      <c r="G965" s="151">
        <v>106</v>
      </c>
      <c r="H965" s="151">
        <v>16</v>
      </c>
      <c r="I965" s="152">
        <v>17.777777777777779</v>
      </c>
      <c r="J965" s="142"/>
      <c r="K965" s="159" t="s">
        <v>107</v>
      </c>
      <c r="L965" s="150">
        <v>161</v>
      </c>
      <c r="M965" s="151">
        <v>169</v>
      </c>
      <c r="N965" s="151">
        <v>140</v>
      </c>
      <c r="O965" s="151">
        <v>148</v>
      </c>
      <c r="P965" s="151">
        <v>202</v>
      </c>
      <c r="Q965" s="151">
        <v>54</v>
      </c>
      <c r="R965" s="152">
        <v>36.486486486486484</v>
      </c>
      <c r="S965" s="152"/>
    </row>
    <row r="966" spans="1:19" s="145" customFormat="1" ht="14.45" customHeight="1">
      <c r="A966" s="160"/>
      <c r="B966" s="142" t="s">
        <v>108</v>
      </c>
      <c r="C966" s="150">
        <v>57</v>
      </c>
      <c r="D966" s="151">
        <v>69</v>
      </c>
      <c r="E966" s="151">
        <v>81</v>
      </c>
      <c r="F966" s="151">
        <v>63</v>
      </c>
      <c r="G966" s="151">
        <v>84</v>
      </c>
      <c r="H966" s="151">
        <v>21</v>
      </c>
      <c r="I966" s="152">
        <v>33.333333333333329</v>
      </c>
      <c r="J966" s="142"/>
      <c r="K966" s="159" t="s">
        <v>108</v>
      </c>
      <c r="L966" s="150">
        <v>110</v>
      </c>
      <c r="M966" s="151">
        <v>135</v>
      </c>
      <c r="N966" s="151">
        <v>142</v>
      </c>
      <c r="O966" s="151">
        <v>135</v>
      </c>
      <c r="P966" s="151">
        <v>131</v>
      </c>
      <c r="Q966" s="151">
        <v>-4</v>
      </c>
      <c r="R966" s="152">
        <v>-2.9629629629629632</v>
      </c>
      <c r="S966" s="152"/>
    </row>
    <row r="967" spans="1:19" s="145" customFormat="1" ht="14.45" customHeight="1">
      <c r="A967" s="160"/>
      <c r="B967" s="142" t="s">
        <v>109</v>
      </c>
      <c r="C967" s="150">
        <v>29</v>
      </c>
      <c r="D967" s="151">
        <v>40</v>
      </c>
      <c r="E967" s="151">
        <v>50</v>
      </c>
      <c r="F967" s="151">
        <v>61</v>
      </c>
      <c r="G967" s="151">
        <v>49</v>
      </c>
      <c r="H967" s="151">
        <v>-12</v>
      </c>
      <c r="I967" s="152">
        <v>-19.672131147540984</v>
      </c>
      <c r="J967" s="142"/>
      <c r="K967" s="159" t="s">
        <v>109</v>
      </c>
      <c r="L967" s="150">
        <v>70</v>
      </c>
      <c r="M967" s="151">
        <v>81</v>
      </c>
      <c r="N967" s="151">
        <v>86</v>
      </c>
      <c r="O967" s="151">
        <v>105</v>
      </c>
      <c r="P967" s="151">
        <v>109</v>
      </c>
      <c r="Q967" s="151">
        <v>4</v>
      </c>
      <c r="R967" s="152">
        <v>3.8095238095238098</v>
      </c>
      <c r="S967" s="152"/>
    </row>
    <row r="968" spans="1:19" s="145" customFormat="1" ht="14.45" customHeight="1">
      <c r="A968" s="160"/>
      <c r="B968" s="142" t="s">
        <v>110</v>
      </c>
      <c r="C968" s="150">
        <v>23</v>
      </c>
      <c r="D968" s="151">
        <v>20</v>
      </c>
      <c r="E968" s="151">
        <v>25</v>
      </c>
      <c r="F968" s="151">
        <v>39</v>
      </c>
      <c r="G968" s="151">
        <v>51</v>
      </c>
      <c r="H968" s="151">
        <v>12</v>
      </c>
      <c r="I968" s="152">
        <v>30.76923076923077</v>
      </c>
      <c r="J968" s="142"/>
      <c r="K968" s="159" t="s">
        <v>110</v>
      </c>
      <c r="L968" s="150">
        <v>35</v>
      </c>
      <c r="M968" s="151">
        <v>56</v>
      </c>
      <c r="N968" s="151">
        <v>59</v>
      </c>
      <c r="O968" s="151">
        <v>69</v>
      </c>
      <c r="P968" s="151">
        <v>96</v>
      </c>
      <c r="Q968" s="151">
        <v>27</v>
      </c>
      <c r="R968" s="152">
        <v>39.130434782608695</v>
      </c>
      <c r="S968" s="152"/>
    </row>
    <row r="969" spans="1:19" s="145" customFormat="1" ht="14.45" customHeight="1">
      <c r="A969" s="160"/>
      <c r="B969" s="423"/>
      <c r="C969" s="427"/>
      <c r="D969" s="422"/>
      <c r="E969" s="422"/>
      <c r="F969" s="422"/>
      <c r="G969" s="422"/>
      <c r="H969" s="151"/>
      <c r="I969" s="152"/>
      <c r="J969" s="160"/>
      <c r="K969" s="423"/>
      <c r="L969" s="427"/>
      <c r="M969" s="422"/>
      <c r="N969" s="422"/>
      <c r="O969" s="422"/>
      <c r="P969" s="422"/>
      <c r="Q969" s="151"/>
      <c r="R969" s="152"/>
      <c r="S969" s="160"/>
    </row>
    <row r="970" spans="1:19" s="145" customFormat="1" ht="14.45" customHeight="1">
      <c r="A970" s="160"/>
      <c r="B970" s="160"/>
      <c r="C970" s="160"/>
      <c r="D970" s="160"/>
      <c r="E970" s="160"/>
      <c r="F970" s="160"/>
      <c r="G970" s="161"/>
      <c r="H970" s="160"/>
      <c r="I970" s="160"/>
      <c r="J970" s="160"/>
      <c r="K970" s="160"/>
      <c r="L970" s="160"/>
      <c r="M970" s="160"/>
      <c r="N970" s="160"/>
      <c r="O970" s="160"/>
      <c r="P970" s="161"/>
      <c r="Q970" s="160"/>
      <c r="R970" s="160"/>
      <c r="S970" s="160"/>
    </row>
    <row r="971" spans="1:19" s="145" customFormat="1" ht="14.45" customHeight="1">
      <c r="A971" s="160"/>
      <c r="B971" s="160"/>
      <c r="C971" s="160"/>
      <c r="D971" s="160"/>
      <c r="E971" s="160"/>
      <c r="F971" s="160"/>
      <c r="G971" s="161"/>
      <c r="H971" s="160"/>
      <c r="I971" s="160"/>
      <c r="J971" s="160"/>
      <c r="K971" s="160"/>
      <c r="L971" s="160"/>
      <c r="M971" s="160"/>
      <c r="N971" s="160"/>
      <c r="O971" s="160"/>
      <c r="P971" s="161"/>
      <c r="Q971" s="160"/>
      <c r="R971" s="160"/>
      <c r="S971" s="160"/>
    </row>
    <row r="972" spans="1:19" s="145" customFormat="1" ht="14.45" customHeight="1">
      <c r="A972" s="138"/>
      <c r="B972" s="138" t="s">
        <v>656</v>
      </c>
      <c r="C972" s="138"/>
      <c r="D972" s="138"/>
      <c r="E972" s="138"/>
      <c r="F972" s="138"/>
      <c r="G972" s="138"/>
      <c r="H972" s="138"/>
      <c r="I972" s="138"/>
      <c r="J972" s="138"/>
      <c r="K972" s="138" t="s">
        <v>657</v>
      </c>
      <c r="L972" s="138"/>
      <c r="M972" s="138"/>
      <c r="N972" s="138"/>
      <c r="O972" s="138"/>
      <c r="P972" s="138"/>
      <c r="Q972" s="138"/>
      <c r="R972" s="138"/>
      <c r="S972" s="138"/>
    </row>
    <row r="973" spans="1:19" s="145" customFormat="1" ht="14.45" customHeight="1">
      <c r="A973" s="160"/>
      <c r="B973" s="491" t="s">
        <v>335</v>
      </c>
      <c r="C973" s="140"/>
      <c r="D973" s="140"/>
      <c r="E973" s="140"/>
      <c r="F973" s="140"/>
      <c r="G973" s="143"/>
      <c r="H973" s="141"/>
      <c r="I973" s="141"/>
      <c r="J973" s="142"/>
      <c r="K973" s="491" t="s">
        <v>335</v>
      </c>
      <c r="L973" s="140"/>
      <c r="M973" s="140"/>
      <c r="N973" s="140"/>
      <c r="O973" s="140"/>
      <c r="P973" s="143"/>
      <c r="Q973" s="141"/>
      <c r="R973" s="141"/>
      <c r="S973" s="144"/>
    </row>
    <row r="974" spans="1:19" s="145" customFormat="1" ht="14.45" customHeight="1">
      <c r="A974" s="160"/>
      <c r="B974" s="492"/>
      <c r="C974" s="146" t="s">
        <v>151</v>
      </c>
      <c r="D974" s="146" t="s">
        <v>86</v>
      </c>
      <c r="E974" s="146" t="s">
        <v>87</v>
      </c>
      <c r="F974" s="146" t="s">
        <v>410</v>
      </c>
      <c r="G974" s="146" t="s">
        <v>739</v>
      </c>
      <c r="H974" s="81" t="s">
        <v>509</v>
      </c>
      <c r="I974" s="147" t="s">
        <v>807</v>
      </c>
      <c r="J974" s="142"/>
      <c r="K974" s="492"/>
      <c r="L974" s="146" t="s">
        <v>151</v>
      </c>
      <c r="M974" s="146" t="s">
        <v>86</v>
      </c>
      <c r="N974" s="146" t="s">
        <v>87</v>
      </c>
      <c r="O974" s="146" t="s">
        <v>410</v>
      </c>
      <c r="P974" s="146" t="s">
        <v>739</v>
      </c>
      <c r="Q974" s="81" t="s">
        <v>509</v>
      </c>
      <c r="R974" s="147" t="s">
        <v>807</v>
      </c>
      <c r="S974" s="144"/>
    </row>
    <row r="975" spans="1:19" s="145" customFormat="1" ht="14.45" customHeight="1">
      <c r="A975" s="160"/>
      <c r="B975" s="493"/>
      <c r="C975" s="148"/>
      <c r="D975" s="148"/>
      <c r="E975" s="148"/>
      <c r="F975" s="148"/>
      <c r="G975" s="148"/>
      <c r="H975" s="149" t="s">
        <v>88</v>
      </c>
      <c r="I975" s="81" t="s">
        <v>511</v>
      </c>
      <c r="J975" s="142"/>
      <c r="K975" s="493"/>
      <c r="L975" s="148"/>
      <c r="M975" s="148"/>
      <c r="N975" s="148"/>
      <c r="O975" s="148"/>
      <c r="P975" s="148"/>
      <c r="Q975" s="149" t="s">
        <v>88</v>
      </c>
      <c r="R975" s="81" t="s">
        <v>511</v>
      </c>
      <c r="S975" s="144"/>
    </row>
    <row r="976" spans="1:19" s="180" customFormat="1" ht="14.45" customHeight="1">
      <c r="B976" s="188" t="s">
        <v>90</v>
      </c>
      <c r="C976" s="187">
        <v>1899</v>
      </c>
      <c r="D976" s="183">
        <v>1751</v>
      </c>
      <c r="E976" s="183">
        <v>1636</v>
      </c>
      <c r="F976" s="183">
        <v>1670</v>
      </c>
      <c r="G976" s="183">
        <v>1595</v>
      </c>
      <c r="H976" s="182">
        <v>-75</v>
      </c>
      <c r="I976" s="184">
        <v>-4.4910179640718564</v>
      </c>
      <c r="J976" s="185"/>
      <c r="K976" s="186" t="s">
        <v>90</v>
      </c>
      <c r="L976" s="187">
        <v>3488</v>
      </c>
      <c r="M976" s="183">
        <v>3177</v>
      </c>
      <c r="N976" s="183">
        <v>2966</v>
      </c>
      <c r="O976" s="183">
        <v>2739</v>
      </c>
      <c r="P976" s="183">
        <v>2486</v>
      </c>
      <c r="Q976" s="182">
        <v>-253</v>
      </c>
      <c r="R976" s="184">
        <v>-9.236947791164658</v>
      </c>
      <c r="S976" s="184"/>
    </row>
    <row r="977" spans="1:19" s="145" customFormat="1" ht="14.45" customHeight="1">
      <c r="A977" s="160"/>
      <c r="B977" s="420" t="s">
        <v>91</v>
      </c>
      <c r="C977" s="150">
        <v>180</v>
      </c>
      <c r="D977" s="151">
        <v>149</v>
      </c>
      <c r="E977" s="151">
        <v>145</v>
      </c>
      <c r="F977" s="151">
        <v>153</v>
      </c>
      <c r="G977" s="151">
        <v>137</v>
      </c>
      <c r="H977" s="151">
        <v>-16</v>
      </c>
      <c r="I977" s="152">
        <v>-10.457516339869281</v>
      </c>
      <c r="J977" s="142"/>
      <c r="K977" s="154" t="s">
        <v>91</v>
      </c>
      <c r="L977" s="150">
        <v>357</v>
      </c>
      <c r="M977" s="151">
        <v>312</v>
      </c>
      <c r="N977" s="151">
        <v>279</v>
      </c>
      <c r="O977" s="151">
        <v>245</v>
      </c>
      <c r="P977" s="151">
        <v>188</v>
      </c>
      <c r="Q977" s="151">
        <v>-57</v>
      </c>
      <c r="R977" s="152">
        <v>-23.26530612244898</v>
      </c>
      <c r="S977" s="152"/>
    </row>
    <row r="978" spans="1:19" s="145" customFormat="1" ht="14.45" customHeight="1">
      <c r="A978" s="160"/>
      <c r="B978" s="420" t="s">
        <v>92</v>
      </c>
      <c r="C978" s="150">
        <v>1285</v>
      </c>
      <c r="D978" s="151">
        <v>1126</v>
      </c>
      <c r="E978" s="151">
        <v>983</v>
      </c>
      <c r="F978" s="151">
        <v>928</v>
      </c>
      <c r="G978" s="151">
        <v>824</v>
      </c>
      <c r="H978" s="151">
        <v>-104</v>
      </c>
      <c r="I978" s="152">
        <v>-11.206896551724139</v>
      </c>
      <c r="J978" s="142"/>
      <c r="K978" s="154" t="s">
        <v>92</v>
      </c>
      <c r="L978" s="150">
        <v>2257</v>
      </c>
      <c r="M978" s="151">
        <v>1931</v>
      </c>
      <c r="N978" s="151">
        <v>1725</v>
      </c>
      <c r="O978" s="151">
        <v>1484</v>
      </c>
      <c r="P978" s="151">
        <v>1273</v>
      </c>
      <c r="Q978" s="151">
        <v>-211</v>
      </c>
      <c r="R978" s="152">
        <v>-14.218328840970351</v>
      </c>
      <c r="S978" s="152"/>
    </row>
    <row r="979" spans="1:19" s="145" customFormat="1" ht="14.45" customHeight="1">
      <c r="A979" s="160"/>
      <c r="B979" s="420" t="s">
        <v>93</v>
      </c>
      <c r="C979" s="150">
        <v>434</v>
      </c>
      <c r="D979" s="151">
        <v>476</v>
      </c>
      <c r="E979" s="151">
        <v>508</v>
      </c>
      <c r="F979" s="151">
        <v>580</v>
      </c>
      <c r="G979" s="151">
        <v>592</v>
      </c>
      <c r="H979" s="151">
        <v>12</v>
      </c>
      <c r="I979" s="152">
        <v>2.0689655172413794</v>
      </c>
      <c r="J979" s="142"/>
      <c r="K979" s="154" t="s">
        <v>93</v>
      </c>
      <c r="L979" s="150">
        <v>874</v>
      </c>
      <c r="M979" s="151">
        <v>934</v>
      </c>
      <c r="N979" s="151">
        <v>962</v>
      </c>
      <c r="O979" s="151">
        <v>1006</v>
      </c>
      <c r="P979" s="151">
        <v>961</v>
      </c>
      <c r="Q979" s="151">
        <v>-45</v>
      </c>
      <c r="R979" s="152">
        <v>-4.4731610337972167</v>
      </c>
      <c r="S979" s="152"/>
    </row>
    <row r="980" spans="1:19" s="145" customFormat="1" ht="14.45" customHeight="1">
      <c r="A980" s="160"/>
      <c r="B980" s="142"/>
      <c r="C980" s="150"/>
      <c r="D980" s="157"/>
      <c r="E980" s="157"/>
      <c r="F980" s="157"/>
      <c r="G980" s="157"/>
      <c r="H980" s="157"/>
      <c r="I980" s="158"/>
      <c r="J980" s="142"/>
      <c r="K980" s="159"/>
      <c r="L980" s="150"/>
      <c r="M980" s="157"/>
      <c r="N980" s="157"/>
      <c r="O980" s="157"/>
      <c r="P980" s="157"/>
      <c r="Q980" s="157"/>
      <c r="R980" s="158"/>
      <c r="S980" s="158"/>
    </row>
    <row r="981" spans="1:19" s="145" customFormat="1" ht="14.45" customHeight="1">
      <c r="A981" s="160"/>
      <c r="B981" s="142" t="s">
        <v>94</v>
      </c>
      <c r="C981" s="150">
        <v>44</v>
      </c>
      <c r="D981" s="151">
        <v>39</v>
      </c>
      <c r="E981" s="151">
        <v>45</v>
      </c>
      <c r="F981" s="151">
        <v>38</v>
      </c>
      <c r="G981" s="151">
        <v>32</v>
      </c>
      <c r="H981" s="151">
        <v>-6</v>
      </c>
      <c r="I981" s="152">
        <v>-15.789473684210526</v>
      </c>
      <c r="J981" s="142"/>
      <c r="K981" s="159" t="s">
        <v>94</v>
      </c>
      <c r="L981" s="150">
        <v>127</v>
      </c>
      <c r="M981" s="151">
        <v>91</v>
      </c>
      <c r="N981" s="151">
        <v>85</v>
      </c>
      <c r="O981" s="151">
        <v>81</v>
      </c>
      <c r="P981" s="151">
        <v>57</v>
      </c>
      <c r="Q981" s="151">
        <v>-24</v>
      </c>
      <c r="R981" s="152">
        <v>-29.629629629629626</v>
      </c>
      <c r="S981" s="152"/>
    </row>
    <row r="982" spans="1:19" s="145" customFormat="1" ht="14.45" customHeight="1">
      <c r="A982" s="160"/>
      <c r="B982" s="142" t="s">
        <v>95</v>
      </c>
      <c r="C982" s="150">
        <v>57</v>
      </c>
      <c r="D982" s="151">
        <v>51</v>
      </c>
      <c r="E982" s="151">
        <v>44</v>
      </c>
      <c r="F982" s="151">
        <v>64</v>
      </c>
      <c r="G982" s="151">
        <v>36</v>
      </c>
      <c r="H982" s="151">
        <v>-28</v>
      </c>
      <c r="I982" s="152">
        <v>-43.75</v>
      </c>
      <c r="J982" s="142"/>
      <c r="K982" s="159" t="s">
        <v>95</v>
      </c>
      <c r="L982" s="150">
        <v>115</v>
      </c>
      <c r="M982" s="151">
        <v>112</v>
      </c>
      <c r="N982" s="151">
        <v>90</v>
      </c>
      <c r="O982" s="151">
        <v>79</v>
      </c>
      <c r="P982" s="151">
        <v>67</v>
      </c>
      <c r="Q982" s="151">
        <v>-12</v>
      </c>
      <c r="R982" s="152">
        <v>-15.18987341772152</v>
      </c>
      <c r="S982" s="152"/>
    </row>
    <row r="983" spans="1:19" s="145" customFormat="1" ht="14.45" customHeight="1">
      <c r="A983" s="160"/>
      <c r="B983" s="142" t="s">
        <v>96</v>
      </c>
      <c r="C983" s="150">
        <v>79</v>
      </c>
      <c r="D983" s="151">
        <v>59</v>
      </c>
      <c r="E983" s="151">
        <v>56</v>
      </c>
      <c r="F983" s="151">
        <v>51</v>
      </c>
      <c r="G983" s="151">
        <v>69</v>
      </c>
      <c r="H983" s="151">
        <v>18</v>
      </c>
      <c r="I983" s="152">
        <v>35.294117647058826</v>
      </c>
      <c r="J983" s="142"/>
      <c r="K983" s="159" t="s">
        <v>96</v>
      </c>
      <c r="L983" s="150">
        <v>115</v>
      </c>
      <c r="M983" s="151">
        <v>109</v>
      </c>
      <c r="N983" s="151">
        <v>104</v>
      </c>
      <c r="O983" s="151">
        <v>85</v>
      </c>
      <c r="P983" s="151">
        <v>64</v>
      </c>
      <c r="Q983" s="151">
        <v>-21</v>
      </c>
      <c r="R983" s="152">
        <v>-24.705882352941178</v>
      </c>
      <c r="S983" s="152"/>
    </row>
    <row r="984" spans="1:19" s="145" customFormat="1" ht="14.45" customHeight="1">
      <c r="A984" s="160"/>
      <c r="B984" s="142" t="s">
        <v>97</v>
      </c>
      <c r="C984" s="150">
        <v>120</v>
      </c>
      <c r="D984" s="151">
        <v>88</v>
      </c>
      <c r="E984" s="151">
        <v>68</v>
      </c>
      <c r="F984" s="151">
        <v>80</v>
      </c>
      <c r="G984" s="151">
        <v>67</v>
      </c>
      <c r="H984" s="151">
        <v>-13</v>
      </c>
      <c r="I984" s="152">
        <v>-16.25</v>
      </c>
      <c r="J984" s="142"/>
      <c r="K984" s="159" t="s">
        <v>97</v>
      </c>
      <c r="L984" s="150">
        <v>195</v>
      </c>
      <c r="M984" s="151">
        <v>157</v>
      </c>
      <c r="N984" s="151">
        <v>149</v>
      </c>
      <c r="O984" s="151">
        <v>144</v>
      </c>
      <c r="P984" s="151">
        <v>126</v>
      </c>
      <c r="Q984" s="151">
        <v>-18</v>
      </c>
      <c r="R984" s="152">
        <v>-12.5</v>
      </c>
      <c r="S984" s="152"/>
    </row>
    <row r="985" spans="1:19" s="145" customFormat="1" ht="14.45" customHeight="1">
      <c r="A985" s="160"/>
      <c r="B985" s="142" t="s">
        <v>98</v>
      </c>
      <c r="C985" s="150">
        <v>159</v>
      </c>
      <c r="D985" s="151">
        <v>103</v>
      </c>
      <c r="E985" s="151">
        <v>86</v>
      </c>
      <c r="F985" s="151">
        <v>91</v>
      </c>
      <c r="G985" s="151">
        <v>72</v>
      </c>
      <c r="H985" s="151">
        <v>-19</v>
      </c>
      <c r="I985" s="152">
        <v>-20.87912087912088</v>
      </c>
      <c r="J985" s="142"/>
      <c r="K985" s="159" t="s">
        <v>98</v>
      </c>
      <c r="L985" s="150">
        <v>305</v>
      </c>
      <c r="M985" s="151">
        <v>225</v>
      </c>
      <c r="N985" s="151">
        <v>194</v>
      </c>
      <c r="O985" s="151">
        <v>169</v>
      </c>
      <c r="P985" s="151">
        <v>145</v>
      </c>
      <c r="Q985" s="151">
        <v>-24</v>
      </c>
      <c r="R985" s="152">
        <v>-14.201183431952662</v>
      </c>
      <c r="S985" s="152"/>
    </row>
    <row r="986" spans="1:19" s="145" customFormat="1" ht="14.45" customHeight="1">
      <c r="A986" s="160"/>
      <c r="B986" s="142" t="s">
        <v>99</v>
      </c>
      <c r="C986" s="150">
        <v>112</v>
      </c>
      <c r="D986" s="151">
        <v>84</v>
      </c>
      <c r="E986" s="151">
        <v>59</v>
      </c>
      <c r="F986" s="151">
        <v>61</v>
      </c>
      <c r="G986" s="151">
        <v>54</v>
      </c>
      <c r="H986" s="151">
        <v>-7</v>
      </c>
      <c r="I986" s="152">
        <v>-11.475409836065573</v>
      </c>
      <c r="J986" s="142"/>
      <c r="K986" s="159" t="s">
        <v>99</v>
      </c>
      <c r="L986" s="150">
        <v>243</v>
      </c>
      <c r="M986" s="151">
        <v>151</v>
      </c>
      <c r="N986" s="151">
        <v>112</v>
      </c>
      <c r="O986" s="151">
        <v>87</v>
      </c>
      <c r="P986" s="151">
        <v>77</v>
      </c>
      <c r="Q986" s="151">
        <v>-10</v>
      </c>
      <c r="R986" s="152">
        <v>-11.494252873563218</v>
      </c>
      <c r="S986" s="152"/>
    </row>
    <row r="987" spans="1:19" s="145" customFormat="1" ht="14.45" customHeight="1">
      <c r="A987" s="160"/>
      <c r="B987" s="142" t="s">
        <v>100</v>
      </c>
      <c r="C987" s="150">
        <v>94</v>
      </c>
      <c r="D987" s="151">
        <v>88</v>
      </c>
      <c r="E987" s="151">
        <v>63</v>
      </c>
      <c r="F987" s="151">
        <v>71</v>
      </c>
      <c r="G987" s="151">
        <v>59</v>
      </c>
      <c r="H987" s="151">
        <v>-12</v>
      </c>
      <c r="I987" s="152">
        <v>-16.901408450704224</v>
      </c>
      <c r="J987" s="142"/>
      <c r="K987" s="159" t="s">
        <v>100</v>
      </c>
      <c r="L987" s="150">
        <v>189</v>
      </c>
      <c r="M987" s="151">
        <v>204</v>
      </c>
      <c r="N987" s="151">
        <v>156</v>
      </c>
      <c r="O987" s="151">
        <v>99</v>
      </c>
      <c r="P987" s="151">
        <v>66</v>
      </c>
      <c r="Q987" s="151">
        <v>-33</v>
      </c>
      <c r="R987" s="152">
        <v>-33.333333333333329</v>
      </c>
      <c r="S987" s="152"/>
    </row>
    <row r="988" spans="1:19" s="139" customFormat="1" ht="14.45" customHeight="1">
      <c r="A988" s="160"/>
      <c r="B988" s="142" t="s">
        <v>118</v>
      </c>
      <c r="C988" s="150">
        <v>92</v>
      </c>
      <c r="D988" s="151">
        <v>106</v>
      </c>
      <c r="E988" s="151">
        <v>107</v>
      </c>
      <c r="F988" s="151">
        <v>78</v>
      </c>
      <c r="G988" s="151">
        <v>77</v>
      </c>
      <c r="H988" s="151">
        <v>-1</v>
      </c>
      <c r="I988" s="152">
        <v>-1.2820512820512819</v>
      </c>
      <c r="J988" s="142"/>
      <c r="K988" s="159" t="s">
        <v>118</v>
      </c>
      <c r="L988" s="150">
        <v>189</v>
      </c>
      <c r="M988" s="151">
        <v>172</v>
      </c>
      <c r="N988" s="151">
        <v>209</v>
      </c>
      <c r="O988" s="151">
        <v>152</v>
      </c>
      <c r="P988" s="151">
        <v>106</v>
      </c>
      <c r="Q988" s="151">
        <v>-46</v>
      </c>
      <c r="R988" s="152">
        <v>-30.263157894736842</v>
      </c>
      <c r="S988" s="152"/>
    </row>
    <row r="989" spans="1:19" s="145" customFormat="1" ht="14.45" customHeight="1">
      <c r="A989" s="160"/>
      <c r="B989" s="142" t="s">
        <v>101</v>
      </c>
      <c r="C989" s="150">
        <v>117</v>
      </c>
      <c r="D989" s="151">
        <v>99</v>
      </c>
      <c r="E989" s="151">
        <v>96</v>
      </c>
      <c r="F989" s="151">
        <v>113</v>
      </c>
      <c r="G989" s="151">
        <v>79</v>
      </c>
      <c r="H989" s="151">
        <v>-34</v>
      </c>
      <c r="I989" s="152">
        <v>-30.088495575221241</v>
      </c>
      <c r="J989" s="142"/>
      <c r="K989" s="159" t="s">
        <v>101</v>
      </c>
      <c r="L989" s="150">
        <v>161</v>
      </c>
      <c r="M989" s="151">
        <v>167</v>
      </c>
      <c r="N989" s="151">
        <v>164</v>
      </c>
      <c r="O989" s="151">
        <v>188</v>
      </c>
      <c r="P989" s="151">
        <v>129</v>
      </c>
      <c r="Q989" s="151">
        <v>-59</v>
      </c>
      <c r="R989" s="152">
        <v>-31.382978723404253</v>
      </c>
      <c r="S989" s="152"/>
    </row>
    <row r="990" spans="1:19" s="145" customFormat="1" ht="14.45" customHeight="1">
      <c r="A990" s="160"/>
      <c r="B990" s="142" t="s">
        <v>102</v>
      </c>
      <c r="C990" s="150">
        <v>135</v>
      </c>
      <c r="D990" s="151">
        <v>111</v>
      </c>
      <c r="E990" s="151">
        <v>88</v>
      </c>
      <c r="F990" s="151">
        <v>99</v>
      </c>
      <c r="G990" s="151">
        <v>106</v>
      </c>
      <c r="H990" s="151">
        <v>7</v>
      </c>
      <c r="I990" s="152">
        <v>7.0707070707070701</v>
      </c>
      <c r="J990" s="142"/>
      <c r="K990" s="159" t="s">
        <v>102</v>
      </c>
      <c r="L990" s="150">
        <v>223</v>
      </c>
      <c r="M990" s="151">
        <v>151</v>
      </c>
      <c r="N990" s="151">
        <v>147</v>
      </c>
      <c r="O990" s="151">
        <v>164</v>
      </c>
      <c r="P990" s="151">
        <v>178</v>
      </c>
      <c r="Q990" s="151">
        <v>14</v>
      </c>
      <c r="R990" s="152">
        <v>8.536585365853659</v>
      </c>
      <c r="S990" s="152"/>
    </row>
    <row r="991" spans="1:19" s="145" customFormat="1" ht="14.45" customHeight="1">
      <c r="A991" s="160"/>
      <c r="B991" s="142" t="s">
        <v>103</v>
      </c>
      <c r="C991" s="150">
        <v>183</v>
      </c>
      <c r="D991" s="151">
        <v>140</v>
      </c>
      <c r="E991" s="151">
        <v>106</v>
      </c>
      <c r="F991" s="151">
        <v>93</v>
      </c>
      <c r="G991" s="151">
        <v>100</v>
      </c>
      <c r="H991" s="151">
        <v>7</v>
      </c>
      <c r="I991" s="152">
        <v>7.5268817204301079</v>
      </c>
      <c r="J991" s="142"/>
      <c r="K991" s="159" t="s">
        <v>103</v>
      </c>
      <c r="L991" s="150">
        <v>273</v>
      </c>
      <c r="M991" s="151">
        <v>218</v>
      </c>
      <c r="N991" s="151">
        <v>140</v>
      </c>
      <c r="O991" s="151">
        <v>151</v>
      </c>
      <c r="P991" s="151">
        <v>163</v>
      </c>
      <c r="Q991" s="151">
        <v>12</v>
      </c>
      <c r="R991" s="152">
        <v>7.9470198675496695</v>
      </c>
      <c r="S991" s="152"/>
    </row>
    <row r="992" spans="1:19" s="153" customFormat="1" ht="14.45" customHeight="1">
      <c r="A992" s="160"/>
      <c r="B992" s="142" t="s">
        <v>104</v>
      </c>
      <c r="C992" s="150">
        <v>143</v>
      </c>
      <c r="D992" s="151">
        <v>171</v>
      </c>
      <c r="E992" s="151">
        <v>138</v>
      </c>
      <c r="F992" s="151">
        <v>106</v>
      </c>
      <c r="G992" s="151">
        <v>100</v>
      </c>
      <c r="H992" s="151">
        <v>-6</v>
      </c>
      <c r="I992" s="152">
        <v>-5.6603773584905666</v>
      </c>
      <c r="J992" s="142"/>
      <c r="K992" s="159" t="s">
        <v>104</v>
      </c>
      <c r="L992" s="150">
        <v>253</v>
      </c>
      <c r="M992" s="151">
        <v>254</v>
      </c>
      <c r="N992" s="151">
        <v>207</v>
      </c>
      <c r="O992" s="151">
        <v>137</v>
      </c>
      <c r="P992" s="151">
        <v>158</v>
      </c>
      <c r="Q992" s="151">
        <v>21</v>
      </c>
      <c r="R992" s="152">
        <v>15.328467153284672</v>
      </c>
      <c r="S992" s="152"/>
    </row>
    <row r="993" spans="1:19" s="145" customFormat="1" ht="14.45" customHeight="1">
      <c r="A993" s="160"/>
      <c r="B993" s="142" t="s">
        <v>105</v>
      </c>
      <c r="C993" s="150">
        <v>130</v>
      </c>
      <c r="D993" s="151">
        <v>136</v>
      </c>
      <c r="E993" s="151">
        <v>172</v>
      </c>
      <c r="F993" s="151">
        <v>136</v>
      </c>
      <c r="G993" s="151">
        <v>110</v>
      </c>
      <c r="H993" s="151">
        <v>-26</v>
      </c>
      <c r="I993" s="152">
        <v>-19.117647058823529</v>
      </c>
      <c r="J993" s="142"/>
      <c r="K993" s="159" t="s">
        <v>105</v>
      </c>
      <c r="L993" s="150">
        <v>226</v>
      </c>
      <c r="M993" s="151">
        <v>232</v>
      </c>
      <c r="N993" s="151">
        <v>247</v>
      </c>
      <c r="O993" s="151">
        <v>193</v>
      </c>
      <c r="P993" s="151">
        <v>125</v>
      </c>
      <c r="Q993" s="151">
        <v>-68</v>
      </c>
      <c r="R993" s="152">
        <v>-35.233160621761655</v>
      </c>
      <c r="S993" s="152"/>
    </row>
    <row r="994" spans="1:19" s="145" customFormat="1" ht="14.45" customHeight="1">
      <c r="A994" s="160"/>
      <c r="B994" s="142" t="s">
        <v>106</v>
      </c>
      <c r="C994" s="150">
        <v>115</v>
      </c>
      <c r="D994" s="151">
        <v>117</v>
      </c>
      <c r="E994" s="151">
        <v>132</v>
      </c>
      <c r="F994" s="151">
        <v>159</v>
      </c>
      <c r="G994" s="151">
        <v>128</v>
      </c>
      <c r="H994" s="151">
        <v>-31</v>
      </c>
      <c r="I994" s="152">
        <v>-19.49685534591195</v>
      </c>
      <c r="J994" s="142"/>
      <c r="K994" s="159" t="s">
        <v>106</v>
      </c>
      <c r="L994" s="150">
        <v>267</v>
      </c>
      <c r="M994" s="151">
        <v>218</v>
      </c>
      <c r="N994" s="151">
        <v>214</v>
      </c>
      <c r="O994" s="151">
        <v>240</v>
      </c>
      <c r="P994" s="151">
        <v>188</v>
      </c>
      <c r="Q994" s="151">
        <v>-52</v>
      </c>
      <c r="R994" s="152">
        <v>-21.666666666666668</v>
      </c>
      <c r="S994" s="152"/>
    </row>
    <row r="995" spans="1:19" s="145" customFormat="1" ht="14.45" customHeight="1">
      <c r="A995" s="160"/>
      <c r="B995" s="142" t="s">
        <v>107</v>
      </c>
      <c r="C995" s="150">
        <v>116</v>
      </c>
      <c r="D995" s="151">
        <v>123</v>
      </c>
      <c r="E995" s="151">
        <v>112</v>
      </c>
      <c r="F995" s="151">
        <v>125</v>
      </c>
      <c r="G995" s="151">
        <v>142</v>
      </c>
      <c r="H995" s="151">
        <v>17</v>
      </c>
      <c r="I995" s="152">
        <v>13.600000000000001</v>
      </c>
      <c r="J995" s="142"/>
      <c r="K995" s="159" t="s">
        <v>107</v>
      </c>
      <c r="L995" s="150">
        <v>229</v>
      </c>
      <c r="M995" s="151">
        <v>244</v>
      </c>
      <c r="N995" s="151">
        <v>200</v>
      </c>
      <c r="O995" s="151">
        <v>210</v>
      </c>
      <c r="P995" s="151">
        <v>215</v>
      </c>
      <c r="Q995" s="151">
        <v>5</v>
      </c>
      <c r="R995" s="152">
        <v>2.3809523809523809</v>
      </c>
      <c r="S995" s="152"/>
    </row>
    <row r="996" spans="1:19" s="145" customFormat="1" ht="14.45" customHeight="1">
      <c r="A996" s="160"/>
      <c r="B996" s="142" t="s">
        <v>108</v>
      </c>
      <c r="C996" s="150">
        <v>92</v>
      </c>
      <c r="D996" s="151">
        <v>104</v>
      </c>
      <c r="E996" s="151">
        <v>104</v>
      </c>
      <c r="F996" s="151">
        <v>107</v>
      </c>
      <c r="G996" s="151">
        <v>121</v>
      </c>
      <c r="H996" s="151">
        <v>14</v>
      </c>
      <c r="I996" s="152">
        <v>13.084112149532709</v>
      </c>
      <c r="J996" s="142"/>
      <c r="K996" s="159" t="s">
        <v>108</v>
      </c>
      <c r="L996" s="150">
        <v>181</v>
      </c>
      <c r="M996" s="151">
        <v>208</v>
      </c>
      <c r="N996" s="151">
        <v>220</v>
      </c>
      <c r="O996" s="151">
        <v>191</v>
      </c>
      <c r="P996" s="151">
        <v>185</v>
      </c>
      <c r="Q996" s="151">
        <v>-6</v>
      </c>
      <c r="R996" s="152">
        <v>-3.1413612565445024</v>
      </c>
      <c r="S996" s="152"/>
    </row>
    <row r="997" spans="1:19" s="145" customFormat="1" ht="14.45" customHeight="1">
      <c r="A997" s="160"/>
      <c r="B997" s="142" t="s">
        <v>109</v>
      </c>
      <c r="C997" s="150">
        <v>61</v>
      </c>
      <c r="D997" s="151">
        <v>78</v>
      </c>
      <c r="E997" s="151">
        <v>91</v>
      </c>
      <c r="F997" s="151">
        <v>94</v>
      </c>
      <c r="G997" s="151">
        <v>88</v>
      </c>
      <c r="H997" s="151">
        <v>-6</v>
      </c>
      <c r="I997" s="152">
        <v>-6.3829787234042552</v>
      </c>
      <c r="J997" s="142"/>
      <c r="K997" s="159" t="s">
        <v>109</v>
      </c>
      <c r="L997" s="150">
        <v>112</v>
      </c>
      <c r="M997" s="151">
        <v>157</v>
      </c>
      <c r="N997" s="151">
        <v>172</v>
      </c>
      <c r="O997" s="151">
        <v>174</v>
      </c>
      <c r="P997" s="151">
        <v>165</v>
      </c>
      <c r="Q997" s="151">
        <v>-9</v>
      </c>
      <c r="R997" s="152">
        <v>-5.1724137931034484</v>
      </c>
      <c r="S997" s="152"/>
    </row>
    <row r="998" spans="1:19" s="145" customFormat="1" ht="14.45" customHeight="1">
      <c r="A998" s="160"/>
      <c r="B998" s="142" t="s">
        <v>110</v>
      </c>
      <c r="C998" s="150">
        <v>50</v>
      </c>
      <c r="D998" s="151">
        <v>54</v>
      </c>
      <c r="E998" s="151">
        <v>69</v>
      </c>
      <c r="F998" s="151">
        <v>95</v>
      </c>
      <c r="G998" s="151">
        <v>113</v>
      </c>
      <c r="H998" s="151">
        <v>18</v>
      </c>
      <c r="I998" s="152">
        <v>18.947368421052634</v>
      </c>
      <c r="J998" s="142"/>
      <c r="K998" s="159" t="s">
        <v>110</v>
      </c>
      <c r="L998" s="150">
        <v>85</v>
      </c>
      <c r="M998" s="151">
        <v>107</v>
      </c>
      <c r="N998" s="151">
        <v>156</v>
      </c>
      <c r="O998" s="151">
        <v>191</v>
      </c>
      <c r="P998" s="151">
        <v>208</v>
      </c>
      <c r="Q998" s="151">
        <v>17</v>
      </c>
      <c r="R998" s="152">
        <v>8.9005235602094235</v>
      </c>
      <c r="S998" s="152"/>
    </row>
    <row r="999" spans="1:19" s="145" customFormat="1" ht="14.45" customHeight="1">
      <c r="A999" s="160"/>
      <c r="B999" s="423"/>
      <c r="C999" s="427"/>
      <c r="D999" s="422"/>
      <c r="E999" s="422"/>
      <c r="F999" s="422"/>
      <c r="G999" s="422"/>
      <c r="H999" s="151"/>
      <c r="I999" s="152"/>
      <c r="J999" s="160"/>
      <c r="K999" s="423"/>
      <c r="L999" s="427"/>
      <c r="M999" s="422"/>
      <c r="N999" s="422"/>
      <c r="O999" s="422"/>
      <c r="P999" s="422"/>
      <c r="Q999" s="151"/>
      <c r="R999" s="152"/>
      <c r="S999" s="160"/>
    </row>
    <row r="1000" spans="1:19" s="145" customFormat="1" ht="14.45" customHeight="1">
      <c r="A1000" s="160"/>
      <c r="B1000" s="162"/>
      <c r="C1000" s="162"/>
      <c r="D1000" s="162"/>
      <c r="E1000" s="162"/>
      <c r="F1000" s="162"/>
      <c r="G1000" s="162"/>
      <c r="H1000" s="162"/>
      <c r="I1000" s="162"/>
      <c r="J1000" s="162"/>
      <c r="K1000" s="162"/>
      <c r="L1000" s="162"/>
      <c r="M1000" s="162"/>
      <c r="N1000" s="162"/>
      <c r="O1000" s="162"/>
      <c r="P1000" s="161"/>
      <c r="Q1000" s="160"/>
      <c r="R1000" s="160"/>
      <c r="S1000" s="160"/>
    </row>
    <row r="1001" spans="1:19" s="145" customFormat="1" ht="14.45" customHeight="1">
      <c r="A1001" s="160"/>
      <c r="B1001" s="162"/>
      <c r="C1001" s="162"/>
      <c r="D1001" s="162"/>
      <c r="E1001" s="162"/>
      <c r="F1001" s="162"/>
      <c r="G1001" s="162"/>
      <c r="H1001" s="162"/>
      <c r="I1001" s="162"/>
      <c r="J1001" s="162"/>
      <c r="K1001" s="162"/>
      <c r="L1001" s="162"/>
      <c r="M1001" s="162"/>
      <c r="N1001" s="162"/>
      <c r="O1001" s="162"/>
      <c r="P1001" s="161"/>
      <c r="Q1001" s="160"/>
      <c r="R1001" s="160"/>
      <c r="S1001" s="160"/>
    </row>
    <row r="1002" spans="1:19" s="145" customFormat="1" ht="14.45" customHeight="1">
      <c r="A1002" s="160"/>
      <c r="B1002" s="162"/>
      <c r="C1002" s="162"/>
      <c r="D1002" s="162"/>
      <c r="E1002" s="162"/>
      <c r="F1002" s="162"/>
      <c r="G1002" s="162"/>
      <c r="H1002" s="162"/>
      <c r="I1002" s="162"/>
      <c r="J1002" s="162"/>
      <c r="K1002" s="162"/>
      <c r="L1002" s="162"/>
      <c r="M1002" s="162"/>
      <c r="N1002" s="162"/>
      <c r="O1002" s="162"/>
      <c r="P1002" s="161"/>
      <c r="Q1002" s="160"/>
      <c r="R1002" s="160"/>
      <c r="S1002" s="160"/>
    </row>
    <row r="1003" spans="1:19" s="145" customFormat="1" ht="14.45" customHeight="1">
      <c r="A1003" s="138"/>
      <c r="B1003" s="138" t="s">
        <v>255</v>
      </c>
      <c r="C1003" s="138"/>
      <c r="D1003" s="138"/>
      <c r="E1003" s="138"/>
      <c r="F1003" s="138"/>
      <c r="G1003" s="138"/>
      <c r="H1003" s="138"/>
      <c r="I1003" s="138"/>
      <c r="J1003" s="138"/>
      <c r="K1003" s="163" t="s">
        <v>113</v>
      </c>
      <c r="L1003" s="138"/>
      <c r="M1003" s="138"/>
      <c r="N1003" s="138"/>
      <c r="O1003" s="138"/>
      <c r="P1003" s="138"/>
      <c r="Q1003" s="138"/>
      <c r="R1003" s="138"/>
      <c r="S1003" s="138"/>
    </row>
    <row r="1004" spans="1:19" s="145" customFormat="1" ht="14.45" customHeight="1">
      <c r="A1004" s="160"/>
      <c r="B1004" s="491" t="s">
        <v>335</v>
      </c>
      <c r="C1004" s="140"/>
      <c r="D1004" s="140"/>
      <c r="E1004" s="140"/>
      <c r="F1004" s="140"/>
      <c r="G1004" s="143"/>
      <c r="H1004" s="141"/>
      <c r="I1004" s="141"/>
      <c r="J1004" s="142"/>
      <c r="K1004" s="491" t="s">
        <v>335</v>
      </c>
      <c r="L1004" s="140"/>
      <c r="M1004" s="140"/>
      <c r="N1004" s="140"/>
      <c r="O1004" s="140"/>
      <c r="P1004" s="143"/>
      <c r="Q1004" s="141"/>
      <c r="R1004" s="141"/>
      <c r="S1004" s="144"/>
    </row>
    <row r="1005" spans="1:19" s="145" customFormat="1" ht="14.45" customHeight="1">
      <c r="A1005" s="160"/>
      <c r="B1005" s="492"/>
      <c r="C1005" s="146" t="s">
        <v>151</v>
      </c>
      <c r="D1005" s="146" t="s">
        <v>86</v>
      </c>
      <c r="E1005" s="146" t="s">
        <v>87</v>
      </c>
      <c r="F1005" s="146" t="s">
        <v>410</v>
      </c>
      <c r="G1005" s="146" t="s">
        <v>739</v>
      </c>
      <c r="H1005" s="81" t="s">
        <v>509</v>
      </c>
      <c r="I1005" s="147" t="s">
        <v>807</v>
      </c>
      <c r="J1005" s="142"/>
      <c r="K1005" s="492"/>
      <c r="L1005" s="146" t="s">
        <v>151</v>
      </c>
      <c r="M1005" s="146" t="s">
        <v>86</v>
      </c>
      <c r="N1005" s="146" t="s">
        <v>87</v>
      </c>
      <c r="O1005" s="146" t="s">
        <v>410</v>
      </c>
      <c r="P1005" s="146" t="s">
        <v>739</v>
      </c>
      <c r="Q1005" s="81" t="s">
        <v>509</v>
      </c>
      <c r="R1005" s="147" t="s">
        <v>807</v>
      </c>
      <c r="S1005" s="144"/>
    </row>
    <row r="1006" spans="1:19" s="145" customFormat="1" ht="14.45" customHeight="1">
      <c r="A1006" s="160"/>
      <c r="B1006" s="493"/>
      <c r="C1006" s="148"/>
      <c r="D1006" s="148"/>
      <c r="E1006" s="148"/>
      <c r="F1006" s="148"/>
      <c r="G1006" s="148"/>
      <c r="H1006" s="149" t="s">
        <v>88</v>
      </c>
      <c r="I1006" s="81" t="s">
        <v>511</v>
      </c>
      <c r="J1006" s="142"/>
      <c r="K1006" s="493"/>
      <c r="L1006" s="148"/>
      <c r="M1006" s="148"/>
      <c r="N1006" s="148"/>
      <c r="O1006" s="148"/>
      <c r="P1006" s="148"/>
      <c r="Q1006" s="149" t="s">
        <v>88</v>
      </c>
      <c r="R1006" s="81" t="s">
        <v>511</v>
      </c>
      <c r="S1006" s="144"/>
    </row>
    <row r="1007" spans="1:19" s="180" customFormat="1" ht="14.45" customHeight="1">
      <c r="B1007" s="188" t="s">
        <v>90</v>
      </c>
      <c r="C1007" s="187">
        <v>4394</v>
      </c>
      <c r="D1007" s="183">
        <v>3999</v>
      </c>
      <c r="E1007" s="183">
        <v>3675</v>
      </c>
      <c r="F1007" s="183">
        <v>3404</v>
      </c>
      <c r="G1007" s="183">
        <v>2991</v>
      </c>
      <c r="H1007" s="182">
        <v>-413</v>
      </c>
      <c r="I1007" s="184">
        <v>-12.132784958871916</v>
      </c>
      <c r="J1007" s="185"/>
      <c r="K1007" s="186" t="s">
        <v>90</v>
      </c>
      <c r="L1007" s="187">
        <v>5276</v>
      </c>
      <c r="M1007" s="183">
        <v>5105</v>
      </c>
      <c r="N1007" s="183">
        <v>4708</v>
      </c>
      <c r="O1007" s="183">
        <v>4333</v>
      </c>
      <c r="P1007" s="183">
        <v>4097</v>
      </c>
      <c r="Q1007" s="182">
        <v>-236</v>
      </c>
      <c r="R1007" s="184">
        <v>-5.4465728132933302</v>
      </c>
      <c r="S1007" s="184"/>
    </row>
    <row r="1008" spans="1:19" s="145" customFormat="1" ht="14.45" customHeight="1">
      <c r="A1008" s="160"/>
      <c r="B1008" s="420" t="s">
        <v>91</v>
      </c>
      <c r="C1008" s="150">
        <v>480</v>
      </c>
      <c r="D1008" s="151">
        <v>417</v>
      </c>
      <c r="E1008" s="151">
        <v>375</v>
      </c>
      <c r="F1008" s="151">
        <v>352</v>
      </c>
      <c r="G1008" s="151">
        <v>278</v>
      </c>
      <c r="H1008" s="151">
        <v>-74</v>
      </c>
      <c r="I1008" s="152">
        <v>-21.022727272727273</v>
      </c>
      <c r="J1008" s="142"/>
      <c r="K1008" s="154" t="s">
        <v>91</v>
      </c>
      <c r="L1008" s="150">
        <v>427</v>
      </c>
      <c r="M1008" s="151">
        <v>380</v>
      </c>
      <c r="N1008" s="151">
        <v>370</v>
      </c>
      <c r="O1008" s="151">
        <v>346</v>
      </c>
      <c r="P1008" s="151">
        <v>299</v>
      </c>
      <c r="Q1008" s="151">
        <v>-47</v>
      </c>
      <c r="R1008" s="152">
        <v>-13.583815028901732</v>
      </c>
      <c r="S1008" s="152"/>
    </row>
    <row r="1009" spans="1:19" s="145" customFormat="1" ht="14.45" customHeight="1">
      <c r="A1009" s="160"/>
      <c r="B1009" s="420" t="s">
        <v>92</v>
      </c>
      <c r="C1009" s="150">
        <v>2858</v>
      </c>
      <c r="D1009" s="151">
        <v>2484</v>
      </c>
      <c r="E1009" s="151">
        <v>2107</v>
      </c>
      <c r="F1009" s="151">
        <v>1748</v>
      </c>
      <c r="G1009" s="151">
        <v>1410</v>
      </c>
      <c r="H1009" s="151">
        <v>-338</v>
      </c>
      <c r="I1009" s="152">
        <v>-19.336384439359268</v>
      </c>
      <c r="J1009" s="142"/>
      <c r="K1009" s="154" t="s">
        <v>92</v>
      </c>
      <c r="L1009" s="150">
        <v>3308</v>
      </c>
      <c r="M1009" s="151">
        <v>3079</v>
      </c>
      <c r="N1009" s="151">
        <v>2715</v>
      </c>
      <c r="O1009" s="151">
        <v>2304</v>
      </c>
      <c r="P1009" s="151">
        <v>2084</v>
      </c>
      <c r="Q1009" s="151">
        <v>-220</v>
      </c>
      <c r="R1009" s="152">
        <v>-9.5486111111111107</v>
      </c>
      <c r="S1009" s="152"/>
    </row>
    <row r="1010" spans="1:19" s="145" customFormat="1" ht="14.45" customHeight="1">
      <c r="A1010" s="160"/>
      <c r="B1010" s="420" t="s">
        <v>93</v>
      </c>
      <c r="C1010" s="150">
        <v>1056</v>
      </c>
      <c r="D1010" s="151">
        <v>1098</v>
      </c>
      <c r="E1010" s="151">
        <v>1193</v>
      </c>
      <c r="F1010" s="151">
        <v>1297</v>
      </c>
      <c r="G1010" s="151">
        <v>1287</v>
      </c>
      <c r="H1010" s="151">
        <v>-10</v>
      </c>
      <c r="I1010" s="152">
        <v>-0.77101002313030076</v>
      </c>
      <c r="J1010" s="142"/>
      <c r="K1010" s="154" t="s">
        <v>93</v>
      </c>
      <c r="L1010" s="150">
        <v>1541</v>
      </c>
      <c r="M1010" s="151">
        <v>1646</v>
      </c>
      <c r="N1010" s="151">
        <v>1623</v>
      </c>
      <c r="O1010" s="151">
        <v>1673</v>
      </c>
      <c r="P1010" s="151">
        <v>1590</v>
      </c>
      <c r="Q1010" s="151">
        <v>-83</v>
      </c>
      <c r="R1010" s="152">
        <v>-4.961147638971906</v>
      </c>
      <c r="S1010" s="152"/>
    </row>
    <row r="1011" spans="1:19" s="145" customFormat="1" ht="14.45" customHeight="1">
      <c r="A1011" s="160"/>
      <c r="B1011" s="142"/>
      <c r="C1011" s="150"/>
      <c r="D1011" s="157"/>
      <c r="E1011" s="157"/>
      <c r="F1011" s="157"/>
      <c r="G1011" s="157"/>
      <c r="H1011" s="157"/>
      <c r="I1011" s="158"/>
      <c r="J1011" s="142"/>
      <c r="K1011" s="159"/>
      <c r="L1011" s="150"/>
      <c r="M1011" s="157"/>
      <c r="N1011" s="157"/>
      <c r="O1011" s="157"/>
      <c r="P1011" s="157"/>
      <c r="Q1011" s="157"/>
      <c r="R1011" s="158"/>
      <c r="S1011" s="158"/>
    </row>
    <row r="1012" spans="1:19" s="145" customFormat="1" ht="14.45" customHeight="1">
      <c r="A1012" s="160"/>
      <c r="B1012" s="142" t="s">
        <v>94</v>
      </c>
      <c r="C1012" s="150">
        <v>158</v>
      </c>
      <c r="D1012" s="151">
        <v>137</v>
      </c>
      <c r="E1012" s="151">
        <v>115</v>
      </c>
      <c r="F1012" s="151">
        <v>102</v>
      </c>
      <c r="G1012" s="151">
        <v>71</v>
      </c>
      <c r="H1012" s="151">
        <v>-31</v>
      </c>
      <c r="I1012" s="152">
        <v>-30.392156862745097</v>
      </c>
      <c r="J1012" s="142"/>
      <c r="K1012" s="159" t="s">
        <v>94</v>
      </c>
      <c r="L1012" s="150">
        <v>113</v>
      </c>
      <c r="M1012" s="151">
        <v>99</v>
      </c>
      <c r="N1012" s="151">
        <v>121</v>
      </c>
      <c r="O1012" s="151">
        <v>106</v>
      </c>
      <c r="P1012" s="151">
        <v>61</v>
      </c>
      <c r="Q1012" s="151">
        <v>-45</v>
      </c>
      <c r="R1012" s="152">
        <v>-42.452830188679243</v>
      </c>
      <c r="S1012" s="152"/>
    </row>
    <row r="1013" spans="1:19" s="145" customFormat="1" ht="14.45" customHeight="1">
      <c r="A1013" s="160"/>
      <c r="B1013" s="142" t="s">
        <v>95</v>
      </c>
      <c r="C1013" s="150">
        <v>153</v>
      </c>
      <c r="D1013" s="151">
        <v>138</v>
      </c>
      <c r="E1013" s="151">
        <v>123</v>
      </c>
      <c r="F1013" s="151">
        <v>127</v>
      </c>
      <c r="G1013" s="151">
        <v>85</v>
      </c>
      <c r="H1013" s="151">
        <v>-42</v>
      </c>
      <c r="I1013" s="152">
        <v>-33.070866141732289</v>
      </c>
      <c r="J1013" s="142"/>
      <c r="K1013" s="159" t="s">
        <v>95</v>
      </c>
      <c r="L1013" s="150">
        <v>139</v>
      </c>
      <c r="M1013" s="151">
        <v>125</v>
      </c>
      <c r="N1013" s="151">
        <v>123</v>
      </c>
      <c r="O1013" s="151">
        <v>118</v>
      </c>
      <c r="P1013" s="151">
        <v>121</v>
      </c>
      <c r="Q1013" s="151">
        <v>3</v>
      </c>
      <c r="R1013" s="152">
        <v>2.5423728813559325</v>
      </c>
      <c r="S1013" s="152"/>
    </row>
    <row r="1014" spans="1:19" s="145" customFormat="1" ht="14.45" customHeight="1">
      <c r="A1014" s="160"/>
      <c r="B1014" s="142" t="s">
        <v>96</v>
      </c>
      <c r="C1014" s="150">
        <v>169</v>
      </c>
      <c r="D1014" s="151">
        <v>142</v>
      </c>
      <c r="E1014" s="151">
        <v>137</v>
      </c>
      <c r="F1014" s="151">
        <v>123</v>
      </c>
      <c r="G1014" s="151">
        <v>122</v>
      </c>
      <c r="H1014" s="151">
        <v>-1</v>
      </c>
      <c r="I1014" s="152">
        <v>-0.81300813008130091</v>
      </c>
      <c r="J1014" s="142"/>
      <c r="K1014" s="159" t="s">
        <v>96</v>
      </c>
      <c r="L1014" s="150">
        <v>175</v>
      </c>
      <c r="M1014" s="151">
        <v>156</v>
      </c>
      <c r="N1014" s="151">
        <v>126</v>
      </c>
      <c r="O1014" s="151">
        <v>122</v>
      </c>
      <c r="P1014" s="151">
        <v>117</v>
      </c>
      <c r="Q1014" s="151">
        <v>-5</v>
      </c>
      <c r="R1014" s="152">
        <v>-4.0983606557377046</v>
      </c>
      <c r="S1014" s="152"/>
    </row>
    <row r="1015" spans="1:19" s="145" customFormat="1" ht="14.45" customHeight="1">
      <c r="A1015" s="160"/>
      <c r="B1015" s="142" t="s">
        <v>97</v>
      </c>
      <c r="C1015" s="150">
        <v>266</v>
      </c>
      <c r="D1015" s="151">
        <v>179</v>
      </c>
      <c r="E1015" s="151">
        <v>155</v>
      </c>
      <c r="F1015" s="151">
        <v>136</v>
      </c>
      <c r="G1015" s="151">
        <v>122</v>
      </c>
      <c r="H1015" s="151">
        <v>-14</v>
      </c>
      <c r="I1015" s="152">
        <v>-10.294117647058822</v>
      </c>
      <c r="J1015" s="142"/>
      <c r="K1015" s="159" t="s">
        <v>97</v>
      </c>
      <c r="L1015" s="150">
        <v>212</v>
      </c>
      <c r="M1015" s="151">
        <v>194</v>
      </c>
      <c r="N1015" s="151">
        <v>164</v>
      </c>
      <c r="O1015" s="151">
        <v>139</v>
      </c>
      <c r="P1015" s="151">
        <v>122</v>
      </c>
      <c r="Q1015" s="151">
        <v>-17</v>
      </c>
      <c r="R1015" s="152">
        <v>-12.23021582733813</v>
      </c>
      <c r="S1015" s="152"/>
    </row>
    <row r="1016" spans="1:19" s="145" customFormat="1" ht="14.45" customHeight="1">
      <c r="A1016" s="160"/>
      <c r="B1016" s="142" t="s">
        <v>98</v>
      </c>
      <c r="C1016" s="150">
        <v>306</v>
      </c>
      <c r="D1016" s="151">
        <v>180</v>
      </c>
      <c r="E1016" s="151">
        <v>119</v>
      </c>
      <c r="F1016" s="151">
        <v>99</v>
      </c>
      <c r="G1016" s="151">
        <v>94</v>
      </c>
      <c r="H1016" s="151">
        <v>-5</v>
      </c>
      <c r="I1016" s="152">
        <v>-5.0505050505050502</v>
      </c>
      <c r="J1016" s="142"/>
      <c r="K1016" s="159" t="s">
        <v>98</v>
      </c>
      <c r="L1016" s="150">
        <v>288</v>
      </c>
      <c r="M1016" s="151">
        <v>256</v>
      </c>
      <c r="N1016" s="151">
        <v>193</v>
      </c>
      <c r="O1016" s="151">
        <v>186</v>
      </c>
      <c r="P1016" s="151">
        <v>180</v>
      </c>
      <c r="Q1016" s="151">
        <v>-6</v>
      </c>
      <c r="R1016" s="152">
        <v>-3.225806451612903</v>
      </c>
      <c r="S1016" s="152"/>
    </row>
    <row r="1017" spans="1:19" s="139" customFormat="1" ht="14.45" customHeight="1">
      <c r="A1017" s="160"/>
      <c r="B1017" s="142" t="s">
        <v>99</v>
      </c>
      <c r="C1017" s="150">
        <v>297</v>
      </c>
      <c r="D1017" s="151">
        <v>215</v>
      </c>
      <c r="E1017" s="151">
        <v>117</v>
      </c>
      <c r="F1017" s="151">
        <v>110</v>
      </c>
      <c r="G1017" s="151">
        <v>79</v>
      </c>
      <c r="H1017" s="151">
        <v>-31</v>
      </c>
      <c r="I1017" s="152">
        <v>-28.18181818181818</v>
      </c>
      <c r="J1017" s="142"/>
      <c r="K1017" s="159" t="s">
        <v>99</v>
      </c>
      <c r="L1017" s="150">
        <v>317</v>
      </c>
      <c r="M1017" s="151">
        <v>235</v>
      </c>
      <c r="N1017" s="151">
        <v>192</v>
      </c>
      <c r="O1017" s="151">
        <v>170</v>
      </c>
      <c r="P1017" s="151">
        <v>168</v>
      </c>
      <c r="Q1017" s="151">
        <v>-2</v>
      </c>
      <c r="R1017" s="152">
        <v>-1.1764705882352942</v>
      </c>
      <c r="S1017" s="152"/>
    </row>
    <row r="1018" spans="1:19" s="145" customFormat="1" ht="14.45" customHeight="1">
      <c r="A1018" s="160"/>
      <c r="B1018" s="142" t="s">
        <v>100</v>
      </c>
      <c r="C1018" s="150">
        <v>222</v>
      </c>
      <c r="D1018" s="151">
        <v>252</v>
      </c>
      <c r="E1018" s="151">
        <v>203</v>
      </c>
      <c r="F1018" s="151">
        <v>123</v>
      </c>
      <c r="G1018" s="151">
        <v>82</v>
      </c>
      <c r="H1018" s="151">
        <v>-41</v>
      </c>
      <c r="I1018" s="152">
        <v>-33.333333333333329</v>
      </c>
      <c r="J1018" s="142"/>
      <c r="K1018" s="159" t="s">
        <v>100</v>
      </c>
      <c r="L1018" s="150">
        <v>255</v>
      </c>
      <c r="M1018" s="151">
        <v>293</v>
      </c>
      <c r="N1018" s="151">
        <v>236</v>
      </c>
      <c r="O1018" s="151">
        <v>173</v>
      </c>
      <c r="P1018" s="151">
        <v>166</v>
      </c>
      <c r="Q1018" s="151">
        <v>-7</v>
      </c>
      <c r="R1018" s="152">
        <v>-4.0462427745664744</v>
      </c>
      <c r="S1018" s="152"/>
    </row>
    <row r="1019" spans="1:19" s="145" customFormat="1" ht="14.45" customHeight="1">
      <c r="A1019" s="160"/>
      <c r="B1019" s="142" t="s">
        <v>118</v>
      </c>
      <c r="C1019" s="150">
        <v>167</v>
      </c>
      <c r="D1019" s="151">
        <v>205</v>
      </c>
      <c r="E1019" s="151">
        <v>245</v>
      </c>
      <c r="F1019" s="151">
        <v>187</v>
      </c>
      <c r="G1019" s="151">
        <v>106</v>
      </c>
      <c r="H1019" s="151">
        <v>-81</v>
      </c>
      <c r="I1019" s="152">
        <v>-43.315508021390379</v>
      </c>
      <c r="J1019" s="142"/>
      <c r="K1019" s="159" t="s">
        <v>118</v>
      </c>
      <c r="L1019" s="150">
        <v>229</v>
      </c>
      <c r="M1019" s="151">
        <v>248</v>
      </c>
      <c r="N1019" s="151">
        <v>277</v>
      </c>
      <c r="O1019" s="151">
        <v>220</v>
      </c>
      <c r="P1019" s="151">
        <v>150</v>
      </c>
      <c r="Q1019" s="151">
        <v>-70</v>
      </c>
      <c r="R1019" s="152">
        <v>-31.818181818181817</v>
      </c>
      <c r="S1019" s="152"/>
    </row>
    <row r="1020" spans="1:19" s="145" customFormat="1" ht="14.45" customHeight="1">
      <c r="A1020" s="160"/>
      <c r="B1020" s="142" t="s">
        <v>101</v>
      </c>
      <c r="C1020" s="150">
        <v>214</v>
      </c>
      <c r="D1020" s="151">
        <v>177</v>
      </c>
      <c r="E1020" s="151">
        <v>194</v>
      </c>
      <c r="F1020" s="151">
        <v>241</v>
      </c>
      <c r="G1020" s="151">
        <v>175</v>
      </c>
      <c r="H1020" s="151">
        <v>-66</v>
      </c>
      <c r="I1020" s="152">
        <v>-27.385892116182575</v>
      </c>
      <c r="J1020" s="142"/>
      <c r="K1020" s="159" t="s">
        <v>101</v>
      </c>
      <c r="L1020" s="150">
        <v>232</v>
      </c>
      <c r="M1020" s="151">
        <v>255</v>
      </c>
      <c r="N1020" s="151">
        <v>238</v>
      </c>
      <c r="O1020" s="151">
        <v>285</v>
      </c>
      <c r="P1020" s="151">
        <v>235</v>
      </c>
      <c r="Q1020" s="151">
        <v>-50</v>
      </c>
      <c r="R1020" s="152">
        <v>-17.543859649122805</v>
      </c>
      <c r="S1020" s="152"/>
    </row>
    <row r="1021" spans="1:19" s="153" customFormat="1" ht="14.45" customHeight="1">
      <c r="A1021" s="160"/>
      <c r="B1021" s="142" t="s">
        <v>102</v>
      </c>
      <c r="C1021" s="150">
        <v>318</v>
      </c>
      <c r="D1021" s="151">
        <v>200</v>
      </c>
      <c r="E1021" s="151">
        <v>185</v>
      </c>
      <c r="F1021" s="151">
        <v>194</v>
      </c>
      <c r="G1021" s="151">
        <v>219</v>
      </c>
      <c r="H1021" s="151">
        <v>25</v>
      </c>
      <c r="I1021" s="152">
        <v>12.886597938144329</v>
      </c>
      <c r="J1021" s="142"/>
      <c r="K1021" s="159" t="s">
        <v>102</v>
      </c>
      <c r="L1021" s="150">
        <v>362</v>
      </c>
      <c r="M1021" s="151">
        <v>262</v>
      </c>
      <c r="N1021" s="151">
        <v>268</v>
      </c>
      <c r="O1021" s="151">
        <v>237</v>
      </c>
      <c r="P1021" s="151">
        <v>300</v>
      </c>
      <c r="Q1021" s="151">
        <v>63</v>
      </c>
      <c r="R1021" s="152">
        <v>26.582278481012654</v>
      </c>
      <c r="S1021" s="152"/>
    </row>
    <row r="1022" spans="1:19" s="145" customFormat="1" ht="14.45" customHeight="1">
      <c r="A1022" s="160"/>
      <c r="B1022" s="142" t="s">
        <v>103</v>
      </c>
      <c r="C1022" s="150">
        <v>388</v>
      </c>
      <c r="D1022" s="151">
        <v>322</v>
      </c>
      <c r="E1022" s="151">
        <v>193</v>
      </c>
      <c r="F1022" s="151">
        <v>174</v>
      </c>
      <c r="G1022" s="151">
        <v>179</v>
      </c>
      <c r="H1022" s="151">
        <v>5</v>
      </c>
      <c r="I1022" s="152">
        <v>2.8735632183908044</v>
      </c>
      <c r="J1022" s="142"/>
      <c r="K1022" s="159" t="s">
        <v>103</v>
      </c>
      <c r="L1022" s="150">
        <v>528</v>
      </c>
      <c r="M1022" s="151">
        <v>385</v>
      </c>
      <c r="N1022" s="151">
        <v>265</v>
      </c>
      <c r="O1022" s="151">
        <v>298</v>
      </c>
      <c r="P1022" s="151">
        <v>243</v>
      </c>
      <c r="Q1022" s="151">
        <v>-55</v>
      </c>
      <c r="R1022" s="152">
        <v>-18.456375838926174</v>
      </c>
      <c r="S1022" s="152"/>
    </row>
    <row r="1023" spans="1:19" s="145" customFormat="1" ht="14.45" customHeight="1">
      <c r="A1023" s="160"/>
      <c r="B1023" s="142" t="s">
        <v>104</v>
      </c>
      <c r="C1023" s="150">
        <v>376</v>
      </c>
      <c r="D1023" s="151">
        <v>391</v>
      </c>
      <c r="E1023" s="151">
        <v>307</v>
      </c>
      <c r="F1023" s="151">
        <v>182</v>
      </c>
      <c r="G1023" s="151">
        <v>175</v>
      </c>
      <c r="H1023" s="151">
        <v>-7</v>
      </c>
      <c r="I1023" s="152">
        <v>-3.8461538461538463</v>
      </c>
      <c r="J1023" s="142"/>
      <c r="K1023" s="159" t="s">
        <v>104</v>
      </c>
      <c r="L1023" s="150">
        <v>444</v>
      </c>
      <c r="M1023" s="151">
        <v>516</v>
      </c>
      <c r="N1023" s="151">
        <v>368</v>
      </c>
      <c r="O1023" s="151">
        <v>233</v>
      </c>
      <c r="P1023" s="151">
        <v>276</v>
      </c>
      <c r="Q1023" s="151">
        <v>43</v>
      </c>
      <c r="R1023" s="152">
        <v>18.454935622317599</v>
      </c>
      <c r="S1023" s="152"/>
    </row>
    <row r="1024" spans="1:19" s="145" customFormat="1" ht="14.45" customHeight="1">
      <c r="A1024" s="160"/>
      <c r="B1024" s="142" t="s">
        <v>105</v>
      </c>
      <c r="C1024" s="150">
        <v>304</v>
      </c>
      <c r="D1024" s="151">
        <v>363</v>
      </c>
      <c r="E1024" s="151">
        <v>389</v>
      </c>
      <c r="F1024" s="151">
        <v>302</v>
      </c>
      <c r="G1024" s="151">
        <v>179</v>
      </c>
      <c r="H1024" s="151">
        <v>-123</v>
      </c>
      <c r="I1024" s="152">
        <v>-40.728476821192054</v>
      </c>
      <c r="J1024" s="142"/>
      <c r="K1024" s="159" t="s">
        <v>105</v>
      </c>
      <c r="L1024" s="150">
        <v>441</v>
      </c>
      <c r="M1024" s="151">
        <v>435</v>
      </c>
      <c r="N1024" s="151">
        <v>514</v>
      </c>
      <c r="O1024" s="151">
        <v>363</v>
      </c>
      <c r="P1024" s="151">
        <v>244</v>
      </c>
      <c r="Q1024" s="151">
        <v>-119</v>
      </c>
      <c r="R1024" s="152">
        <v>-32.782369146005507</v>
      </c>
      <c r="S1024" s="152"/>
    </row>
    <row r="1025" spans="1:19" s="145" customFormat="1" ht="14.45" customHeight="1">
      <c r="A1025" s="160"/>
      <c r="B1025" s="142" t="s">
        <v>106</v>
      </c>
      <c r="C1025" s="150">
        <v>308</v>
      </c>
      <c r="D1025" s="151">
        <v>281</v>
      </c>
      <c r="E1025" s="151">
        <v>341</v>
      </c>
      <c r="F1025" s="151">
        <v>386</v>
      </c>
      <c r="G1025" s="151">
        <v>286</v>
      </c>
      <c r="H1025" s="151">
        <v>-100</v>
      </c>
      <c r="I1025" s="152">
        <v>-25.906735751295333</v>
      </c>
      <c r="J1025" s="142"/>
      <c r="K1025" s="159" t="s">
        <v>106</v>
      </c>
      <c r="L1025" s="150">
        <v>468</v>
      </c>
      <c r="M1025" s="151">
        <v>421</v>
      </c>
      <c r="N1025" s="151">
        <v>373</v>
      </c>
      <c r="O1025" s="151">
        <v>462</v>
      </c>
      <c r="P1025" s="151">
        <v>352</v>
      </c>
      <c r="Q1025" s="151">
        <v>-110</v>
      </c>
      <c r="R1025" s="152">
        <v>-23.809523809523807</v>
      </c>
      <c r="S1025" s="152"/>
    </row>
    <row r="1026" spans="1:19" s="145" customFormat="1" ht="14.45" customHeight="1">
      <c r="A1026" s="160"/>
      <c r="B1026" s="142" t="s">
        <v>107</v>
      </c>
      <c r="C1026" s="150">
        <v>311</v>
      </c>
      <c r="D1026" s="151">
        <v>283</v>
      </c>
      <c r="E1026" s="151">
        <v>273</v>
      </c>
      <c r="F1026" s="151">
        <v>317</v>
      </c>
      <c r="G1026" s="151">
        <v>352</v>
      </c>
      <c r="H1026" s="151">
        <v>35</v>
      </c>
      <c r="I1026" s="152">
        <v>11.041009463722396</v>
      </c>
      <c r="J1026" s="142"/>
      <c r="K1026" s="159" t="s">
        <v>107</v>
      </c>
      <c r="L1026" s="150">
        <v>388</v>
      </c>
      <c r="M1026" s="151">
        <v>428</v>
      </c>
      <c r="N1026" s="151">
        <v>380</v>
      </c>
      <c r="O1026" s="151">
        <v>338</v>
      </c>
      <c r="P1026" s="151">
        <v>438</v>
      </c>
      <c r="Q1026" s="151">
        <v>100</v>
      </c>
      <c r="R1026" s="152">
        <v>29.585798816568047</v>
      </c>
      <c r="S1026" s="152"/>
    </row>
    <row r="1027" spans="1:19" s="145" customFormat="1" ht="14.45" customHeight="1">
      <c r="A1027" s="160"/>
      <c r="B1027" s="142" t="s">
        <v>108</v>
      </c>
      <c r="C1027" s="150">
        <v>249</v>
      </c>
      <c r="D1027" s="151">
        <v>258</v>
      </c>
      <c r="E1027" s="151">
        <v>227</v>
      </c>
      <c r="F1027" s="151">
        <v>236</v>
      </c>
      <c r="G1027" s="151">
        <v>262</v>
      </c>
      <c r="H1027" s="151">
        <v>26</v>
      </c>
      <c r="I1027" s="152">
        <v>11.016949152542372</v>
      </c>
      <c r="J1027" s="142"/>
      <c r="K1027" s="159" t="s">
        <v>108</v>
      </c>
      <c r="L1027" s="150">
        <v>334</v>
      </c>
      <c r="M1027" s="151">
        <v>350</v>
      </c>
      <c r="N1027" s="151">
        <v>351</v>
      </c>
      <c r="O1027" s="151">
        <v>312</v>
      </c>
      <c r="P1027" s="151">
        <v>270</v>
      </c>
      <c r="Q1027" s="151">
        <v>-42</v>
      </c>
      <c r="R1027" s="152">
        <v>-13.461538461538462</v>
      </c>
      <c r="S1027" s="152"/>
    </row>
    <row r="1028" spans="1:19" s="145" customFormat="1" ht="14.45" customHeight="1">
      <c r="A1028" s="160"/>
      <c r="B1028" s="142" t="s">
        <v>109</v>
      </c>
      <c r="C1028" s="150">
        <v>106</v>
      </c>
      <c r="D1028" s="151">
        <v>181</v>
      </c>
      <c r="E1028" s="151">
        <v>194</v>
      </c>
      <c r="F1028" s="151">
        <v>180</v>
      </c>
      <c r="G1028" s="151">
        <v>194</v>
      </c>
      <c r="H1028" s="151">
        <v>14</v>
      </c>
      <c r="I1028" s="152">
        <v>7.7777777777777777</v>
      </c>
      <c r="J1028" s="142"/>
      <c r="K1028" s="159" t="s">
        <v>109</v>
      </c>
      <c r="L1028" s="150">
        <v>202</v>
      </c>
      <c r="M1028" s="151">
        <v>248</v>
      </c>
      <c r="N1028" s="151">
        <v>283</v>
      </c>
      <c r="O1028" s="151">
        <v>275</v>
      </c>
      <c r="P1028" s="151">
        <v>251</v>
      </c>
      <c r="Q1028" s="151">
        <v>-24</v>
      </c>
      <c r="R1028" s="152">
        <v>-8.7272727272727284</v>
      </c>
      <c r="S1028" s="152"/>
    </row>
    <row r="1029" spans="1:19" s="145" customFormat="1" ht="14.45" customHeight="1">
      <c r="A1029" s="160"/>
      <c r="B1029" s="142" t="s">
        <v>110</v>
      </c>
      <c r="C1029" s="150">
        <v>82</v>
      </c>
      <c r="D1029" s="151">
        <v>95</v>
      </c>
      <c r="E1029" s="151">
        <v>158</v>
      </c>
      <c r="F1029" s="151">
        <v>178</v>
      </c>
      <c r="G1029" s="151">
        <v>193</v>
      </c>
      <c r="H1029" s="151">
        <v>15</v>
      </c>
      <c r="I1029" s="152">
        <v>8.4269662921348321</v>
      </c>
      <c r="J1029" s="142"/>
      <c r="K1029" s="159" t="s">
        <v>110</v>
      </c>
      <c r="L1029" s="150">
        <v>149</v>
      </c>
      <c r="M1029" s="151">
        <v>199</v>
      </c>
      <c r="N1029" s="151">
        <v>236</v>
      </c>
      <c r="O1029" s="151">
        <v>286</v>
      </c>
      <c r="P1029" s="151">
        <v>279</v>
      </c>
      <c r="Q1029" s="151">
        <v>-7</v>
      </c>
      <c r="R1029" s="152">
        <v>-2.4475524475524475</v>
      </c>
      <c r="S1029" s="152"/>
    </row>
    <row r="1030" spans="1:19" s="145" customFormat="1" ht="14.45" customHeight="1">
      <c r="A1030" s="160"/>
      <c r="B1030" s="423"/>
      <c r="C1030" s="427"/>
      <c r="D1030" s="422"/>
      <c r="E1030" s="422"/>
      <c r="F1030" s="422"/>
      <c r="G1030" s="422"/>
      <c r="H1030" s="151"/>
      <c r="I1030" s="152"/>
      <c r="J1030" s="160"/>
      <c r="K1030" s="423"/>
      <c r="L1030" s="427"/>
      <c r="M1030" s="422"/>
      <c r="N1030" s="422"/>
      <c r="O1030" s="422"/>
      <c r="P1030" s="422"/>
      <c r="Q1030" s="151"/>
      <c r="R1030" s="152"/>
      <c r="S1030" s="160"/>
    </row>
    <row r="1031" spans="1:19" s="145" customFormat="1" ht="14.45" customHeight="1">
      <c r="A1031" s="160"/>
      <c r="B1031" s="160"/>
      <c r="C1031" s="160"/>
      <c r="D1031" s="160"/>
      <c r="E1031" s="160"/>
      <c r="F1031" s="160"/>
      <c r="G1031" s="161"/>
      <c r="H1031" s="160"/>
      <c r="I1031" s="160"/>
      <c r="J1031" s="160"/>
      <c r="K1031" s="160"/>
      <c r="L1031" s="160"/>
      <c r="M1031" s="160"/>
      <c r="N1031" s="160"/>
      <c r="O1031" s="160"/>
      <c r="P1031" s="161"/>
      <c r="Q1031" s="160"/>
      <c r="R1031" s="160"/>
      <c r="S1031" s="160"/>
    </row>
    <row r="1032" spans="1:19" s="145" customFormat="1" ht="14.45" customHeight="1">
      <c r="A1032" s="160"/>
      <c r="B1032" s="160"/>
      <c r="C1032" s="160"/>
      <c r="D1032" s="160"/>
      <c r="E1032" s="160"/>
      <c r="F1032" s="160"/>
      <c r="G1032" s="161"/>
      <c r="H1032" s="160"/>
      <c r="I1032" s="160"/>
      <c r="J1032" s="160"/>
      <c r="K1032" s="160"/>
      <c r="L1032" s="160"/>
      <c r="M1032" s="160"/>
      <c r="N1032" s="160"/>
      <c r="O1032" s="160"/>
      <c r="P1032" s="161"/>
      <c r="Q1032" s="160"/>
      <c r="R1032" s="160"/>
      <c r="S1032" s="160"/>
    </row>
    <row r="1033" spans="1:19" s="145" customFormat="1" ht="14.45" customHeight="1">
      <c r="A1033" s="138"/>
      <c r="B1033" s="138" t="s">
        <v>658</v>
      </c>
      <c r="C1033" s="138"/>
      <c r="D1033" s="138"/>
      <c r="E1033" s="138"/>
      <c r="F1033" s="138"/>
      <c r="G1033" s="138"/>
      <c r="H1033" s="138"/>
      <c r="I1033" s="138"/>
      <c r="J1033" s="138"/>
      <c r="K1033" s="138" t="s">
        <v>659</v>
      </c>
      <c r="L1033" s="138"/>
      <c r="M1033" s="138"/>
      <c r="N1033" s="138"/>
      <c r="O1033" s="138"/>
      <c r="P1033" s="138"/>
      <c r="Q1033" s="138"/>
      <c r="R1033" s="138"/>
      <c r="S1033" s="138"/>
    </row>
    <row r="1034" spans="1:19" s="145" customFormat="1" ht="14.45" customHeight="1">
      <c r="A1034" s="160"/>
      <c r="B1034" s="491" t="s">
        <v>335</v>
      </c>
      <c r="C1034" s="140"/>
      <c r="D1034" s="140"/>
      <c r="E1034" s="140"/>
      <c r="F1034" s="140"/>
      <c r="G1034" s="143"/>
      <c r="H1034" s="141"/>
      <c r="I1034" s="141"/>
      <c r="J1034" s="142"/>
      <c r="K1034" s="491" t="s">
        <v>335</v>
      </c>
      <c r="L1034" s="140"/>
      <c r="M1034" s="140"/>
      <c r="N1034" s="140"/>
      <c r="O1034" s="140"/>
      <c r="P1034" s="143"/>
      <c r="Q1034" s="141"/>
      <c r="R1034" s="141"/>
      <c r="S1034" s="144"/>
    </row>
    <row r="1035" spans="1:19" s="145" customFormat="1" ht="14.45" customHeight="1">
      <c r="A1035" s="160"/>
      <c r="B1035" s="492"/>
      <c r="C1035" s="146" t="s">
        <v>151</v>
      </c>
      <c r="D1035" s="146" t="s">
        <v>86</v>
      </c>
      <c r="E1035" s="146" t="s">
        <v>87</v>
      </c>
      <c r="F1035" s="146" t="s">
        <v>410</v>
      </c>
      <c r="G1035" s="146" t="s">
        <v>739</v>
      </c>
      <c r="H1035" s="81" t="s">
        <v>509</v>
      </c>
      <c r="I1035" s="147" t="s">
        <v>807</v>
      </c>
      <c r="J1035" s="142"/>
      <c r="K1035" s="492"/>
      <c r="L1035" s="146" t="s">
        <v>151</v>
      </c>
      <c r="M1035" s="146" t="s">
        <v>86</v>
      </c>
      <c r="N1035" s="146" t="s">
        <v>87</v>
      </c>
      <c r="O1035" s="146" t="s">
        <v>410</v>
      </c>
      <c r="P1035" s="146" t="s">
        <v>739</v>
      </c>
      <c r="Q1035" s="81" t="s">
        <v>509</v>
      </c>
      <c r="R1035" s="147" t="s">
        <v>807</v>
      </c>
      <c r="S1035" s="144"/>
    </row>
    <row r="1036" spans="1:19" s="145" customFormat="1" ht="14.45" customHeight="1">
      <c r="A1036" s="160"/>
      <c r="B1036" s="493"/>
      <c r="C1036" s="148"/>
      <c r="D1036" s="148"/>
      <c r="E1036" s="148"/>
      <c r="F1036" s="148"/>
      <c r="G1036" s="148"/>
      <c r="H1036" s="149" t="s">
        <v>88</v>
      </c>
      <c r="I1036" s="81" t="s">
        <v>511</v>
      </c>
      <c r="J1036" s="142"/>
      <c r="K1036" s="493"/>
      <c r="L1036" s="148"/>
      <c r="M1036" s="148"/>
      <c r="N1036" s="148"/>
      <c r="O1036" s="148"/>
      <c r="P1036" s="148"/>
      <c r="Q1036" s="149" t="s">
        <v>88</v>
      </c>
      <c r="R1036" s="81" t="s">
        <v>511</v>
      </c>
      <c r="S1036" s="144"/>
    </row>
    <row r="1037" spans="1:19" s="180" customFormat="1" ht="14.45" customHeight="1">
      <c r="B1037" s="188" t="s">
        <v>90</v>
      </c>
      <c r="C1037" s="187">
        <v>2022</v>
      </c>
      <c r="D1037" s="183">
        <v>1813</v>
      </c>
      <c r="E1037" s="183">
        <v>1657</v>
      </c>
      <c r="F1037" s="183">
        <v>1537</v>
      </c>
      <c r="G1037" s="183">
        <v>1343</v>
      </c>
      <c r="H1037" s="182">
        <v>-194</v>
      </c>
      <c r="I1037" s="184">
        <v>-12.62199089134678</v>
      </c>
      <c r="J1037" s="185"/>
      <c r="K1037" s="186" t="s">
        <v>90</v>
      </c>
      <c r="L1037" s="187">
        <v>2173</v>
      </c>
      <c r="M1037" s="183">
        <v>2110</v>
      </c>
      <c r="N1037" s="183">
        <v>1966</v>
      </c>
      <c r="O1037" s="183">
        <v>1817</v>
      </c>
      <c r="P1037" s="183">
        <v>1759</v>
      </c>
      <c r="Q1037" s="182">
        <v>-58</v>
      </c>
      <c r="R1037" s="184">
        <v>-3.1920748486516235</v>
      </c>
      <c r="S1037" s="184"/>
    </row>
    <row r="1038" spans="1:19" s="145" customFormat="1" ht="14.45" customHeight="1">
      <c r="A1038" s="160"/>
      <c r="B1038" s="420" t="s">
        <v>91</v>
      </c>
      <c r="C1038" s="150">
        <v>250</v>
      </c>
      <c r="D1038" s="151">
        <v>204</v>
      </c>
      <c r="E1038" s="151">
        <v>188</v>
      </c>
      <c r="F1038" s="151">
        <v>182</v>
      </c>
      <c r="G1038" s="151">
        <v>136</v>
      </c>
      <c r="H1038" s="151">
        <v>-46</v>
      </c>
      <c r="I1038" s="152">
        <v>-25.274725274725274</v>
      </c>
      <c r="J1038" s="142"/>
      <c r="K1038" s="154" t="s">
        <v>91</v>
      </c>
      <c r="L1038" s="150">
        <v>211</v>
      </c>
      <c r="M1038" s="151">
        <v>185</v>
      </c>
      <c r="N1038" s="151">
        <v>191</v>
      </c>
      <c r="O1038" s="151">
        <v>158</v>
      </c>
      <c r="P1038" s="151">
        <v>148</v>
      </c>
      <c r="Q1038" s="151">
        <v>-10</v>
      </c>
      <c r="R1038" s="152">
        <v>-6.3291139240506329</v>
      </c>
      <c r="S1038" s="152"/>
    </row>
    <row r="1039" spans="1:19" s="145" customFormat="1" ht="14.45" customHeight="1">
      <c r="A1039" s="160"/>
      <c r="B1039" s="420" t="s">
        <v>92</v>
      </c>
      <c r="C1039" s="150">
        <v>1347</v>
      </c>
      <c r="D1039" s="151">
        <v>1166</v>
      </c>
      <c r="E1039" s="151">
        <v>989</v>
      </c>
      <c r="F1039" s="151">
        <v>819</v>
      </c>
      <c r="G1039" s="151">
        <v>662</v>
      </c>
      <c r="H1039" s="151">
        <v>-157</v>
      </c>
      <c r="I1039" s="152">
        <v>-19.169719169719173</v>
      </c>
      <c r="J1039" s="142"/>
      <c r="K1039" s="154" t="s">
        <v>92</v>
      </c>
      <c r="L1039" s="150">
        <v>1414</v>
      </c>
      <c r="M1039" s="151">
        <v>1349</v>
      </c>
      <c r="N1039" s="151">
        <v>1209</v>
      </c>
      <c r="O1039" s="151">
        <v>1057</v>
      </c>
      <c r="P1039" s="151">
        <v>964</v>
      </c>
      <c r="Q1039" s="151">
        <v>-93</v>
      </c>
      <c r="R1039" s="152">
        <v>-8.7984862819299909</v>
      </c>
      <c r="S1039" s="152"/>
    </row>
    <row r="1040" spans="1:19" s="145" customFormat="1" ht="14.45" customHeight="1">
      <c r="A1040" s="160"/>
      <c r="B1040" s="420" t="s">
        <v>93</v>
      </c>
      <c r="C1040" s="150">
        <v>425</v>
      </c>
      <c r="D1040" s="151">
        <v>443</v>
      </c>
      <c r="E1040" s="151">
        <v>480</v>
      </c>
      <c r="F1040" s="151">
        <v>532</v>
      </c>
      <c r="G1040" s="151">
        <v>534</v>
      </c>
      <c r="H1040" s="151">
        <v>2</v>
      </c>
      <c r="I1040" s="152">
        <v>0.37593984962406013</v>
      </c>
      <c r="J1040" s="142"/>
      <c r="K1040" s="154" t="s">
        <v>93</v>
      </c>
      <c r="L1040" s="150">
        <v>548</v>
      </c>
      <c r="M1040" s="151">
        <v>576</v>
      </c>
      <c r="N1040" s="151">
        <v>566</v>
      </c>
      <c r="O1040" s="151">
        <v>596</v>
      </c>
      <c r="P1040" s="151">
        <v>576</v>
      </c>
      <c r="Q1040" s="151">
        <v>-20</v>
      </c>
      <c r="R1040" s="152">
        <v>-3.3557046979865772</v>
      </c>
      <c r="S1040" s="152"/>
    </row>
    <row r="1041" spans="1:19" s="145" customFormat="1" ht="14.45" customHeight="1">
      <c r="A1041" s="160"/>
      <c r="B1041" s="142"/>
      <c r="C1041" s="150"/>
      <c r="D1041" s="157"/>
      <c r="E1041" s="157"/>
      <c r="F1041" s="157"/>
      <c r="G1041" s="157"/>
      <c r="H1041" s="157"/>
      <c r="I1041" s="158"/>
      <c r="J1041" s="142"/>
      <c r="K1041" s="159"/>
      <c r="L1041" s="150"/>
      <c r="M1041" s="157"/>
      <c r="N1041" s="157"/>
      <c r="O1041" s="157"/>
      <c r="P1041" s="157"/>
      <c r="Q1041" s="157"/>
      <c r="R1041" s="158"/>
      <c r="S1041" s="158"/>
    </row>
    <row r="1042" spans="1:19" s="145" customFormat="1" ht="14.45" customHeight="1">
      <c r="A1042" s="160"/>
      <c r="B1042" s="142" t="s">
        <v>94</v>
      </c>
      <c r="C1042" s="150">
        <v>80</v>
      </c>
      <c r="D1042" s="151">
        <v>62</v>
      </c>
      <c r="E1042" s="151">
        <v>60</v>
      </c>
      <c r="F1042" s="151">
        <v>53</v>
      </c>
      <c r="G1042" s="151">
        <v>33</v>
      </c>
      <c r="H1042" s="151">
        <v>-20</v>
      </c>
      <c r="I1042" s="152">
        <v>-37.735849056603776</v>
      </c>
      <c r="J1042" s="142"/>
      <c r="K1042" s="159" t="s">
        <v>94</v>
      </c>
      <c r="L1042" s="150">
        <v>56</v>
      </c>
      <c r="M1042" s="151">
        <v>48</v>
      </c>
      <c r="N1042" s="151">
        <v>55</v>
      </c>
      <c r="O1042" s="151">
        <v>53</v>
      </c>
      <c r="P1042" s="151">
        <v>30</v>
      </c>
      <c r="Q1042" s="151">
        <v>-23</v>
      </c>
      <c r="R1042" s="152">
        <v>-43.39622641509434</v>
      </c>
      <c r="S1042" s="152"/>
    </row>
    <row r="1043" spans="1:19" s="145" customFormat="1" ht="14.45" customHeight="1">
      <c r="A1043" s="160"/>
      <c r="B1043" s="142" t="s">
        <v>95</v>
      </c>
      <c r="C1043" s="150">
        <v>79</v>
      </c>
      <c r="D1043" s="151">
        <v>72</v>
      </c>
      <c r="E1043" s="151">
        <v>60</v>
      </c>
      <c r="F1043" s="151">
        <v>68</v>
      </c>
      <c r="G1043" s="151">
        <v>42</v>
      </c>
      <c r="H1043" s="151">
        <v>-26</v>
      </c>
      <c r="I1043" s="152">
        <v>-38.235294117647058</v>
      </c>
      <c r="J1043" s="142"/>
      <c r="K1043" s="159" t="s">
        <v>95</v>
      </c>
      <c r="L1043" s="150">
        <v>66</v>
      </c>
      <c r="M1043" s="151">
        <v>63</v>
      </c>
      <c r="N1043" s="151">
        <v>70</v>
      </c>
      <c r="O1043" s="151">
        <v>50</v>
      </c>
      <c r="P1043" s="151">
        <v>67</v>
      </c>
      <c r="Q1043" s="151">
        <v>17</v>
      </c>
      <c r="R1043" s="152">
        <v>34</v>
      </c>
      <c r="S1043" s="152"/>
    </row>
    <row r="1044" spans="1:19" s="145" customFormat="1" ht="14.45" customHeight="1">
      <c r="A1044" s="160"/>
      <c r="B1044" s="142" t="s">
        <v>96</v>
      </c>
      <c r="C1044" s="150">
        <v>91</v>
      </c>
      <c r="D1044" s="151">
        <v>70</v>
      </c>
      <c r="E1044" s="151">
        <v>68</v>
      </c>
      <c r="F1044" s="151">
        <v>61</v>
      </c>
      <c r="G1044" s="151">
        <v>61</v>
      </c>
      <c r="H1044" s="151">
        <v>0</v>
      </c>
      <c r="I1044" s="152">
        <v>0</v>
      </c>
      <c r="J1044" s="142"/>
      <c r="K1044" s="159" t="s">
        <v>96</v>
      </c>
      <c r="L1044" s="150">
        <v>89</v>
      </c>
      <c r="M1044" s="151">
        <v>74</v>
      </c>
      <c r="N1044" s="151">
        <v>66</v>
      </c>
      <c r="O1044" s="151">
        <v>55</v>
      </c>
      <c r="P1044" s="151">
        <v>51</v>
      </c>
      <c r="Q1044" s="151">
        <v>-4</v>
      </c>
      <c r="R1044" s="152">
        <v>-7.2727272727272725</v>
      </c>
      <c r="S1044" s="152"/>
    </row>
    <row r="1045" spans="1:19" s="145" customFormat="1" ht="14.45" customHeight="1">
      <c r="A1045" s="160"/>
      <c r="B1045" s="142" t="s">
        <v>97</v>
      </c>
      <c r="C1045" s="150">
        <v>163</v>
      </c>
      <c r="D1045" s="151">
        <v>105</v>
      </c>
      <c r="E1045" s="151">
        <v>84</v>
      </c>
      <c r="F1045" s="151">
        <v>71</v>
      </c>
      <c r="G1045" s="151">
        <v>64</v>
      </c>
      <c r="H1045" s="151">
        <v>-7</v>
      </c>
      <c r="I1045" s="152">
        <v>-9.8591549295774641</v>
      </c>
      <c r="J1045" s="142"/>
      <c r="K1045" s="159" t="s">
        <v>97</v>
      </c>
      <c r="L1045" s="150">
        <v>92</v>
      </c>
      <c r="M1045" s="151">
        <v>94</v>
      </c>
      <c r="N1045" s="151">
        <v>70</v>
      </c>
      <c r="O1045" s="151">
        <v>67</v>
      </c>
      <c r="P1045" s="151">
        <v>58</v>
      </c>
      <c r="Q1045" s="151">
        <v>-9</v>
      </c>
      <c r="R1045" s="152">
        <v>-13.432835820895523</v>
      </c>
      <c r="S1045" s="152"/>
    </row>
    <row r="1046" spans="1:19" s="139" customFormat="1" ht="14.45" customHeight="1">
      <c r="A1046" s="160"/>
      <c r="B1046" s="142" t="s">
        <v>98</v>
      </c>
      <c r="C1046" s="150">
        <v>150</v>
      </c>
      <c r="D1046" s="151">
        <v>96</v>
      </c>
      <c r="E1046" s="151">
        <v>70</v>
      </c>
      <c r="F1046" s="151">
        <v>47</v>
      </c>
      <c r="G1046" s="151">
        <v>50</v>
      </c>
      <c r="H1046" s="151">
        <v>3</v>
      </c>
      <c r="I1046" s="152">
        <v>6.3829787234042552</v>
      </c>
      <c r="J1046" s="142"/>
      <c r="K1046" s="159" t="s">
        <v>98</v>
      </c>
      <c r="L1046" s="150">
        <v>134</v>
      </c>
      <c r="M1046" s="151">
        <v>94</v>
      </c>
      <c r="N1046" s="151">
        <v>102</v>
      </c>
      <c r="O1046" s="151">
        <v>86</v>
      </c>
      <c r="P1046" s="151">
        <v>84</v>
      </c>
      <c r="Q1046" s="151">
        <v>-2</v>
      </c>
      <c r="R1046" s="152">
        <v>-2.3255813953488373</v>
      </c>
      <c r="S1046" s="152"/>
    </row>
    <row r="1047" spans="1:19" s="145" customFormat="1" ht="14.45" customHeight="1">
      <c r="A1047" s="160"/>
      <c r="B1047" s="142" t="s">
        <v>99</v>
      </c>
      <c r="C1047" s="150">
        <v>143</v>
      </c>
      <c r="D1047" s="151">
        <v>109</v>
      </c>
      <c r="E1047" s="151">
        <v>59</v>
      </c>
      <c r="F1047" s="151">
        <v>61</v>
      </c>
      <c r="G1047" s="151">
        <v>39</v>
      </c>
      <c r="H1047" s="151">
        <v>-22</v>
      </c>
      <c r="I1047" s="152">
        <v>-36.065573770491802</v>
      </c>
      <c r="J1047" s="142"/>
      <c r="K1047" s="159" t="s">
        <v>99</v>
      </c>
      <c r="L1047" s="150">
        <v>142</v>
      </c>
      <c r="M1047" s="151">
        <v>101</v>
      </c>
      <c r="N1047" s="151">
        <v>86</v>
      </c>
      <c r="O1047" s="151">
        <v>91</v>
      </c>
      <c r="P1047" s="151">
        <v>72</v>
      </c>
      <c r="Q1047" s="151">
        <v>-19</v>
      </c>
      <c r="R1047" s="152">
        <v>-20.87912087912088</v>
      </c>
      <c r="S1047" s="152"/>
    </row>
    <row r="1048" spans="1:19" s="145" customFormat="1" ht="14.45" customHeight="1">
      <c r="A1048" s="160"/>
      <c r="B1048" s="142" t="s">
        <v>100</v>
      </c>
      <c r="C1048" s="150">
        <v>97</v>
      </c>
      <c r="D1048" s="151">
        <v>116</v>
      </c>
      <c r="E1048" s="151">
        <v>98</v>
      </c>
      <c r="F1048" s="151">
        <v>71</v>
      </c>
      <c r="G1048" s="151">
        <v>48</v>
      </c>
      <c r="H1048" s="151">
        <v>-23</v>
      </c>
      <c r="I1048" s="152">
        <v>-32.394366197183103</v>
      </c>
      <c r="J1048" s="142"/>
      <c r="K1048" s="159" t="s">
        <v>100</v>
      </c>
      <c r="L1048" s="150">
        <v>109</v>
      </c>
      <c r="M1048" s="151">
        <v>147</v>
      </c>
      <c r="N1048" s="151">
        <v>104</v>
      </c>
      <c r="O1048" s="151">
        <v>80</v>
      </c>
      <c r="P1048" s="151">
        <v>92</v>
      </c>
      <c r="Q1048" s="151">
        <v>12</v>
      </c>
      <c r="R1048" s="152">
        <v>15</v>
      </c>
      <c r="S1048" s="152"/>
    </row>
    <row r="1049" spans="1:19" s="145" customFormat="1" ht="14.45" customHeight="1">
      <c r="A1049" s="160"/>
      <c r="B1049" s="142" t="s">
        <v>118</v>
      </c>
      <c r="C1049" s="150">
        <v>69</v>
      </c>
      <c r="D1049" s="151">
        <v>89</v>
      </c>
      <c r="E1049" s="151">
        <v>111</v>
      </c>
      <c r="F1049" s="151">
        <v>87</v>
      </c>
      <c r="G1049" s="151">
        <v>57</v>
      </c>
      <c r="H1049" s="151">
        <v>-30</v>
      </c>
      <c r="I1049" s="152">
        <v>-34.482758620689658</v>
      </c>
      <c r="J1049" s="142"/>
      <c r="K1049" s="159" t="s">
        <v>118</v>
      </c>
      <c r="L1049" s="150">
        <v>96</v>
      </c>
      <c r="M1049" s="151">
        <v>106</v>
      </c>
      <c r="N1049" s="151">
        <v>130</v>
      </c>
      <c r="O1049" s="151">
        <v>101</v>
      </c>
      <c r="P1049" s="151">
        <v>72</v>
      </c>
      <c r="Q1049" s="151">
        <v>-29</v>
      </c>
      <c r="R1049" s="152">
        <v>-28.71287128712871</v>
      </c>
      <c r="S1049" s="152"/>
    </row>
    <row r="1050" spans="1:19" s="153" customFormat="1" ht="14.45" customHeight="1">
      <c r="A1050" s="160"/>
      <c r="B1050" s="142" t="s">
        <v>101</v>
      </c>
      <c r="C1050" s="150">
        <v>90</v>
      </c>
      <c r="D1050" s="151">
        <v>79</v>
      </c>
      <c r="E1050" s="151">
        <v>82</v>
      </c>
      <c r="F1050" s="151">
        <v>111</v>
      </c>
      <c r="G1050" s="151">
        <v>80</v>
      </c>
      <c r="H1050" s="151">
        <v>-31</v>
      </c>
      <c r="I1050" s="152">
        <v>-27.927927927927925</v>
      </c>
      <c r="J1050" s="142"/>
      <c r="K1050" s="159" t="s">
        <v>101</v>
      </c>
      <c r="L1050" s="150">
        <v>104</v>
      </c>
      <c r="M1050" s="151">
        <v>105</v>
      </c>
      <c r="N1050" s="151">
        <v>103</v>
      </c>
      <c r="O1050" s="151">
        <v>127</v>
      </c>
      <c r="P1050" s="151">
        <v>110</v>
      </c>
      <c r="Q1050" s="151">
        <v>-17</v>
      </c>
      <c r="R1050" s="152">
        <v>-13.385826771653544</v>
      </c>
      <c r="S1050" s="152"/>
    </row>
    <row r="1051" spans="1:19" s="145" customFormat="1" ht="14.45" customHeight="1">
      <c r="A1051" s="160"/>
      <c r="B1051" s="142" t="s">
        <v>102</v>
      </c>
      <c r="C1051" s="150">
        <v>153</v>
      </c>
      <c r="D1051" s="151">
        <v>81</v>
      </c>
      <c r="E1051" s="151">
        <v>78</v>
      </c>
      <c r="F1051" s="151">
        <v>81</v>
      </c>
      <c r="G1051" s="151">
        <v>100</v>
      </c>
      <c r="H1051" s="151">
        <v>19</v>
      </c>
      <c r="I1051" s="152">
        <v>23.456790123456788</v>
      </c>
      <c r="J1051" s="142"/>
      <c r="K1051" s="159" t="s">
        <v>102</v>
      </c>
      <c r="L1051" s="150">
        <v>152</v>
      </c>
      <c r="M1051" s="151">
        <v>125</v>
      </c>
      <c r="N1051" s="151">
        <v>108</v>
      </c>
      <c r="O1051" s="151">
        <v>109</v>
      </c>
      <c r="P1051" s="151">
        <v>135</v>
      </c>
      <c r="Q1051" s="151">
        <v>26</v>
      </c>
      <c r="R1051" s="152">
        <v>23.853211009174313</v>
      </c>
      <c r="S1051" s="152"/>
    </row>
    <row r="1052" spans="1:19" s="145" customFormat="1" ht="14.45" customHeight="1">
      <c r="A1052" s="160"/>
      <c r="B1052" s="142" t="s">
        <v>103</v>
      </c>
      <c r="C1052" s="150">
        <v>168</v>
      </c>
      <c r="D1052" s="151">
        <v>154</v>
      </c>
      <c r="E1052" s="151">
        <v>78</v>
      </c>
      <c r="F1052" s="151">
        <v>69</v>
      </c>
      <c r="G1052" s="151">
        <v>76</v>
      </c>
      <c r="H1052" s="151">
        <v>7</v>
      </c>
      <c r="I1052" s="152">
        <v>10.144927536231885</v>
      </c>
      <c r="J1052" s="142"/>
      <c r="K1052" s="159" t="s">
        <v>103</v>
      </c>
      <c r="L1052" s="150">
        <v>234</v>
      </c>
      <c r="M1052" s="151">
        <v>165</v>
      </c>
      <c r="N1052" s="151">
        <v>127</v>
      </c>
      <c r="O1052" s="151">
        <v>125</v>
      </c>
      <c r="P1052" s="151">
        <v>108</v>
      </c>
      <c r="Q1052" s="151">
        <v>-17</v>
      </c>
      <c r="R1052" s="152">
        <v>-13.600000000000001</v>
      </c>
      <c r="S1052" s="152"/>
    </row>
    <row r="1053" spans="1:19" s="145" customFormat="1" ht="14.45" customHeight="1">
      <c r="A1053" s="160"/>
      <c r="B1053" s="142" t="s">
        <v>104</v>
      </c>
      <c r="C1053" s="150">
        <v>178</v>
      </c>
      <c r="D1053" s="151">
        <v>174</v>
      </c>
      <c r="E1053" s="151">
        <v>152</v>
      </c>
      <c r="F1053" s="151">
        <v>77</v>
      </c>
      <c r="G1053" s="151">
        <v>68</v>
      </c>
      <c r="H1053" s="151">
        <v>-9</v>
      </c>
      <c r="I1053" s="152">
        <v>-11.688311688311687</v>
      </c>
      <c r="J1053" s="142"/>
      <c r="K1053" s="159" t="s">
        <v>104</v>
      </c>
      <c r="L1053" s="150">
        <v>183</v>
      </c>
      <c r="M1053" s="151">
        <v>224</v>
      </c>
      <c r="N1053" s="151">
        <v>160</v>
      </c>
      <c r="O1053" s="151">
        <v>116</v>
      </c>
      <c r="P1053" s="151">
        <v>112</v>
      </c>
      <c r="Q1053" s="151">
        <v>-4</v>
      </c>
      <c r="R1053" s="152">
        <v>-3.4482758620689653</v>
      </c>
      <c r="S1053" s="152"/>
    </row>
    <row r="1054" spans="1:19" s="145" customFormat="1" ht="14.45" customHeight="1">
      <c r="A1054" s="160"/>
      <c r="B1054" s="142" t="s">
        <v>105</v>
      </c>
      <c r="C1054" s="150">
        <v>136</v>
      </c>
      <c r="D1054" s="151">
        <v>163</v>
      </c>
      <c r="E1054" s="151">
        <v>177</v>
      </c>
      <c r="F1054" s="151">
        <v>144</v>
      </c>
      <c r="G1054" s="151">
        <v>80</v>
      </c>
      <c r="H1054" s="151">
        <v>-64</v>
      </c>
      <c r="I1054" s="152">
        <v>-44.444444444444443</v>
      </c>
      <c r="J1054" s="142"/>
      <c r="K1054" s="159" t="s">
        <v>105</v>
      </c>
      <c r="L1054" s="150">
        <v>168</v>
      </c>
      <c r="M1054" s="151">
        <v>188</v>
      </c>
      <c r="N1054" s="151">
        <v>219</v>
      </c>
      <c r="O1054" s="151">
        <v>155</v>
      </c>
      <c r="P1054" s="151">
        <v>121</v>
      </c>
      <c r="Q1054" s="151">
        <v>-34</v>
      </c>
      <c r="R1054" s="152">
        <v>-21.935483870967744</v>
      </c>
      <c r="S1054" s="152"/>
    </row>
    <row r="1055" spans="1:19" s="145" customFormat="1" ht="14.45" customHeight="1">
      <c r="A1055" s="160"/>
      <c r="B1055" s="142" t="s">
        <v>106</v>
      </c>
      <c r="C1055" s="150">
        <v>143</v>
      </c>
      <c r="D1055" s="151">
        <v>126</v>
      </c>
      <c r="E1055" s="151">
        <v>155</v>
      </c>
      <c r="F1055" s="151">
        <v>171</v>
      </c>
      <c r="G1055" s="151">
        <v>139</v>
      </c>
      <c r="H1055" s="151">
        <v>-32</v>
      </c>
      <c r="I1055" s="152">
        <v>-18.71345029239766</v>
      </c>
      <c r="J1055" s="142"/>
      <c r="K1055" s="159" t="s">
        <v>106</v>
      </c>
      <c r="L1055" s="150">
        <v>184</v>
      </c>
      <c r="M1055" s="151">
        <v>158</v>
      </c>
      <c r="N1055" s="151">
        <v>145</v>
      </c>
      <c r="O1055" s="151">
        <v>198</v>
      </c>
      <c r="P1055" s="151">
        <v>147</v>
      </c>
      <c r="Q1055" s="151">
        <v>-51</v>
      </c>
      <c r="R1055" s="152">
        <v>-25.757575757575758</v>
      </c>
      <c r="S1055" s="152"/>
    </row>
    <row r="1056" spans="1:19" s="145" customFormat="1" ht="14.45" customHeight="1">
      <c r="A1056" s="160"/>
      <c r="B1056" s="142" t="s">
        <v>107</v>
      </c>
      <c r="C1056" s="150">
        <v>118</v>
      </c>
      <c r="D1056" s="151">
        <v>120</v>
      </c>
      <c r="E1056" s="151">
        <v>117</v>
      </c>
      <c r="F1056" s="151">
        <v>142</v>
      </c>
      <c r="G1056" s="151">
        <v>151</v>
      </c>
      <c r="H1056" s="151">
        <v>9</v>
      </c>
      <c r="I1056" s="152">
        <v>6.3380281690140841</v>
      </c>
      <c r="J1056" s="142"/>
      <c r="K1056" s="159" t="s">
        <v>107</v>
      </c>
      <c r="L1056" s="150">
        <v>135</v>
      </c>
      <c r="M1056" s="151">
        <v>153</v>
      </c>
      <c r="N1056" s="151">
        <v>143</v>
      </c>
      <c r="O1056" s="151">
        <v>135</v>
      </c>
      <c r="P1056" s="151">
        <v>178</v>
      </c>
      <c r="Q1056" s="151">
        <v>43</v>
      </c>
      <c r="R1056" s="152">
        <v>31.851851851851855</v>
      </c>
      <c r="S1056" s="152"/>
    </row>
    <row r="1057" spans="1:19" s="145" customFormat="1" ht="14.45" customHeight="1">
      <c r="A1057" s="160"/>
      <c r="B1057" s="142" t="s">
        <v>108</v>
      </c>
      <c r="C1057" s="150">
        <v>90</v>
      </c>
      <c r="D1057" s="151">
        <v>99</v>
      </c>
      <c r="E1057" s="151">
        <v>94</v>
      </c>
      <c r="F1057" s="151">
        <v>98</v>
      </c>
      <c r="G1057" s="151">
        <v>110</v>
      </c>
      <c r="H1057" s="151">
        <v>12</v>
      </c>
      <c r="I1057" s="152">
        <v>12.244897959183673</v>
      </c>
      <c r="J1057" s="142"/>
      <c r="K1057" s="159" t="s">
        <v>108</v>
      </c>
      <c r="L1057" s="150">
        <v>108</v>
      </c>
      <c r="M1057" s="151">
        <v>117</v>
      </c>
      <c r="N1057" s="151">
        <v>116</v>
      </c>
      <c r="O1057" s="151">
        <v>107</v>
      </c>
      <c r="P1057" s="151">
        <v>98</v>
      </c>
      <c r="Q1057" s="151">
        <v>-9</v>
      </c>
      <c r="R1057" s="152">
        <v>-8.4112149532710276</v>
      </c>
      <c r="S1057" s="152"/>
    </row>
    <row r="1058" spans="1:19" s="145" customFormat="1" ht="14.45" customHeight="1">
      <c r="A1058" s="160"/>
      <c r="B1058" s="142" t="s">
        <v>109</v>
      </c>
      <c r="C1058" s="150">
        <v>41</v>
      </c>
      <c r="D1058" s="151">
        <v>65</v>
      </c>
      <c r="E1058" s="151">
        <v>67</v>
      </c>
      <c r="F1058" s="151">
        <v>73</v>
      </c>
      <c r="G1058" s="151">
        <v>74</v>
      </c>
      <c r="H1058" s="151">
        <v>1</v>
      </c>
      <c r="I1058" s="152">
        <v>1.3698630136986301</v>
      </c>
      <c r="J1058" s="142"/>
      <c r="K1058" s="159" t="s">
        <v>109</v>
      </c>
      <c r="L1058" s="150">
        <v>78</v>
      </c>
      <c r="M1058" s="151">
        <v>85</v>
      </c>
      <c r="N1058" s="151">
        <v>82</v>
      </c>
      <c r="O1058" s="151">
        <v>79</v>
      </c>
      <c r="P1058" s="151">
        <v>80</v>
      </c>
      <c r="Q1058" s="151">
        <v>1</v>
      </c>
      <c r="R1058" s="152">
        <v>1.2658227848101267</v>
      </c>
      <c r="S1058" s="152"/>
    </row>
    <row r="1059" spans="1:19" s="145" customFormat="1" ht="14.45" customHeight="1">
      <c r="A1059" s="160"/>
      <c r="B1059" s="142" t="s">
        <v>110</v>
      </c>
      <c r="C1059" s="150">
        <v>33</v>
      </c>
      <c r="D1059" s="151">
        <v>33</v>
      </c>
      <c r="E1059" s="151">
        <v>47</v>
      </c>
      <c r="F1059" s="151">
        <v>48</v>
      </c>
      <c r="G1059" s="151">
        <v>60</v>
      </c>
      <c r="H1059" s="151">
        <v>12</v>
      </c>
      <c r="I1059" s="152">
        <v>25</v>
      </c>
      <c r="J1059" s="142"/>
      <c r="K1059" s="159" t="s">
        <v>110</v>
      </c>
      <c r="L1059" s="150">
        <v>43</v>
      </c>
      <c r="M1059" s="151">
        <v>63</v>
      </c>
      <c r="N1059" s="151">
        <v>80</v>
      </c>
      <c r="O1059" s="151">
        <v>77</v>
      </c>
      <c r="P1059" s="151">
        <v>73</v>
      </c>
      <c r="Q1059" s="151">
        <v>-4</v>
      </c>
      <c r="R1059" s="152">
        <v>-5.1948051948051948</v>
      </c>
      <c r="S1059" s="152"/>
    </row>
    <row r="1060" spans="1:19" s="145" customFormat="1" ht="14.45" customHeight="1">
      <c r="A1060" s="160"/>
      <c r="B1060" s="423"/>
      <c r="C1060" s="427"/>
      <c r="D1060" s="422"/>
      <c r="E1060" s="422"/>
      <c r="F1060" s="422"/>
      <c r="G1060" s="422"/>
      <c r="H1060" s="151"/>
      <c r="I1060" s="152"/>
      <c r="J1060" s="160"/>
      <c r="K1060" s="423"/>
      <c r="L1060" s="427"/>
      <c r="M1060" s="422"/>
      <c r="N1060" s="422"/>
      <c r="O1060" s="422"/>
      <c r="P1060" s="422"/>
      <c r="Q1060" s="151"/>
      <c r="R1060" s="152"/>
      <c r="S1060" s="160"/>
    </row>
    <row r="1061" spans="1:19" s="145" customFormat="1" ht="14.45" customHeight="1">
      <c r="A1061" s="160"/>
      <c r="B1061" s="160"/>
      <c r="C1061" s="160"/>
      <c r="D1061" s="160"/>
      <c r="E1061" s="160"/>
      <c r="F1061" s="160"/>
      <c r="G1061" s="161"/>
      <c r="H1061" s="160"/>
      <c r="I1061" s="160"/>
      <c r="J1061" s="160"/>
      <c r="K1061" s="160"/>
      <c r="L1061" s="160"/>
      <c r="M1061" s="160"/>
      <c r="N1061" s="160"/>
      <c r="O1061" s="160"/>
      <c r="P1061" s="161"/>
      <c r="Q1061" s="160"/>
      <c r="R1061" s="160"/>
      <c r="S1061" s="160"/>
    </row>
    <row r="1062" spans="1:19" s="145" customFormat="1" ht="14.45" customHeight="1">
      <c r="A1062" s="160"/>
      <c r="B1062" s="160"/>
      <c r="C1062" s="160"/>
      <c r="D1062" s="160"/>
      <c r="E1062" s="160"/>
      <c r="F1062" s="160"/>
      <c r="G1062" s="161"/>
      <c r="H1062" s="160"/>
      <c r="I1062" s="160"/>
      <c r="J1062" s="160"/>
      <c r="K1062" s="160"/>
      <c r="L1062" s="160"/>
      <c r="M1062" s="160"/>
      <c r="N1062" s="160"/>
      <c r="O1062" s="160"/>
      <c r="P1062" s="161"/>
      <c r="Q1062" s="160"/>
      <c r="R1062" s="160"/>
      <c r="S1062" s="160"/>
    </row>
    <row r="1063" spans="1:19" s="145" customFormat="1" ht="14.45" customHeight="1">
      <c r="A1063" s="138"/>
      <c r="B1063" s="138" t="s">
        <v>660</v>
      </c>
      <c r="C1063" s="138"/>
      <c r="D1063" s="138"/>
      <c r="E1063" s="138"/>
      <c r="F1063" s="138"/>
      <c r="G1063" s="138"/>
      <c r="H1063" s="138"/>
      <c r="I1063" s="138"/>
      <c r="J1063" s="138"/>
      <c r="K1063" s="138" t="s">
        <v>661</v>
      </c>
      <c r="L1063" s="138"/>
      <c r="M1063" s="138"/>
      <c r="N1063" s="138"/>
      <c r="O1063" s="138"/>
      <c r="P1063" s="138"/>
      <c r="Q1063" s="138"/>
      <c r="R1063" s="138"/>
      <c r="S1063" s="138"/>
    </row>
    <row r="1064" spans="1:19" s="145" customFormat="1" ht="14.45" customHeight="1">
      <c r="A1064" s="160"/>
      <c r="B1064" s="491" t="s">
        <v>335</v>
      </c>
      <c r="C1064" s="140"/>
      <c r="D1064" s="140"/>
      <c r="E1064" s="140"/>
      <c r="F1064" s="140"/>
      <c r="G1064" s="143"/>
      <c r="H1064" s="141"/>
      <c r="I1064" s="141"/>
      <c r="J1064" s="142"/>
      <c r="K1064" s="491" t="s">
        <v>335</v>
      </c>
      <c r="L1064" s="140"/>
      <c r="M1064" s="140"/>
      <c r="N1064" s="140"/>
      <c r="O1064" s="140"/>
      <c r="P1064" s="143"/>
      <c r="Q1064" s="141"/>
      <c r="R1064" s="141"/>
      <c r="S1064" s="144"/>
    </row>
    <row r="1065" spans="1:19" s="145" customFormat="1" ht="14.45" customHeight="1">
      <c r="A1065" s="160"/>
      <c r="B1065" s="492"/>
      <c r="C1065" s="146" t="s">
        <v>151</v>
      </c>
      <c r="D1065" s="146" t="s">
        <v>86</v>
      </c>
      <c r="E1065" s="146" t="s">
        <v>87</v>
      </c>
      <c r="F1065" s="146" t="s">
        <v>410</v>
      </c>
      <c r="G1065" s="146" t="s">
        <v>739</v>
      </c>
      <c r="H1065" s="81" t="s">
        <v>509</v>
      </c>
      <c r="I1065" s="147" t="s">
        <v>807</v>
      </c>
      <c r="J1065" s="142"/>
      <c r="K1065" s="492"/>
      <c r="L1065" s="146" t="s">
        <v>151</v>
      </c>
      <c r="M1065" s="146" t="s">
        <v>86</v>
      </c>
      <c r="N1065" s="146" t="s">
        <v>87</v>
      </c>
      <c r="O1065" s="146" t="s">
        <v>410</v>
      </c>
      <c r="P1065" s="146" t="s">
        <v>739</v>
      </c>
      <c r="Q1065" s="81" t="s">
        <v>509</v>
      </c>
      <c r="R1065" s="147" t="s">
        <v>807</v>
      </c>
      <c r="S1065" s="144"/>
    </row>
    <row r="1066" spans="1:19" s="145" customFormat="1" ht="14.45" customHeight="1">
      <c r="A1066" s="160"/>
      <c r="B1066" s="493"/>
      <c r="C1066" s="148"/>
      <c r="D1066" s="148"/>
      <c r="E1066" s="148"/>
      <c r="F1066" s="148"/>
      <c r="G1066" s="148"/>
      <c r="H1066" s="149" t="s">
        <v>88</v>
      </c>
      <c r="I1066" s="81" t="s">
        <v>511</v>
      </c>
      <c r="J1066" s="142"/>
      <c r="K1066" s="493"/>
      <c r="L1066" s="148"/>
      <c r="M1066" s="148"/>
      <c r="N1066" s="148"/>
      <c r="O1066" s="148"/>
      <c r="P1066" s="148"/>
      <c r="Q1066" s="149" t="s">
        <v>88</v>
      </c>
      <c r="R1066" s="81" t="s">
        <v>511</v>
      </c>
      <c r="S1066" s="144"/>
    </row>
    <row r="1067" spans="1:19" s="180" customFormat="1" ht="14.45" customHeight="1">
      <c r="B1067" s="188" t="s">
        <v>90</v>
      </c>
      <c r="C1067" s="187">
        <v>2372</v>
      </c>
      <c r="D1067" s="183">
        <v>2186</v>
      </c>
      <c r="E1067" s="183">
        <v>2018</v>
      </c>
      <c r="F1067" s="183">
        <v>1867</v>
      </c>
      <c r="G1067" s="183">
        <v>1648</v>
      </c>
      <c r="H1067" s="182">
        <v>-219</v>
      </c>
      <c r="I1067" s="184">
        <v>-11.730048205677559</v>
      </c>
      <c r="J1067" s="185"/>
      <c r="K1067" s="186" t="s">
        <v>90</v>
      </c>
      <c r="L1067" s="187">
        <v>3103</v>
      </c>
      <c r="M1067" s="183">
        <v>2995</v>
      </c>
      <c r="N1067" s="183">
        <v>2742</v>
      </c>
      <c r="O1067" s="183">
        <v>2516</v>
      </c>
      <c r="P1067" s="183">
        <v>2338</v>
      </c>
      <c r="Q1067" s="182">
        <v>-178</v>
      </c>
      <c r="R1067" s="184">
        <v>-7.0747217806041336</v>
      </c>
      <c r="S1067" s="184"/>
    </row>
    <row r="1068" spans="1:19" s="145" customFormat="1" ht="14.45" customHeight="1">
      <c r="A1068" s="160"/>
      <c r="B1068" s="420" t="s">
        <v>91</v>
      </c>
      <c r="C1068" s="150">
        <v>230</v>
      </c>
      <c r="D1068" s="151">
        <v>213</v>
      </c>
      <c r="E1068" s="151">
        <v>187</v>
      </c>
      <c r="F1068" s="151">
        <v>170</v>
      </c>
      <c r="G1068" s="151">
        <v>142</v>
      </c>
      <c r="H1068" s="151">
        <v>-28</v>
      </c>
      <c r="I1068" s="152">
        <v>-16.470588235294116</v>
      </c>
      <c r="J1068" s="142"/>
      <c r="K1068" s="154" t="s">
        <v>91</v>
      </c>
      <c r="L1068" s="150">
        <v>216</v>
      </c>
      <c r="M1068" s="151">
        <v>195</v>
      </c>
      <c r="N1068" s="151">
        <v>179</v>
      </c>
      <c r="O1068" s="151">
        <v>188</v>
      </c>
      <c r="P1068" s="151">
        <v>151</v>
      </c>
      <c r="Q1068" s="151">
        <v>-37</v>
      </c>
      <c r="R1068" s="152">
        <v>-19.680851063829788</v>
      </c>
      <c r="S1068" s="152"/>
    </row>
    <row r="1069" spans="1:19" s="145" customFormat="1" ht="14.45" customHeight="1">
      <c r="A1069" s="160"/>
      <c r="B1069" s="420" t="s">
        <v>92</v>
      </c>
      <c r="C1069" s="150">
        <v>1511</v>
      </c>
      <c r="D1069" s="151">
        <v>1318</v>
      </c>
      <c r="E1069" s="151">
        <v>1118</v>
      </c>
      <c r="F1069" s="151">
        <v>929</v>
      </c>
      <c r="G1069" s="151">
        <v>748</v>
      </c>
      <c r="H1069" s="151">
        <v>-181</v>
      </c>
      <c r="I1069" s="152">
        <v>-19.483315392895587</v>
      </c>
      <c r="J1069" s="142"/>
      <c r="K1069" s="154" t="s">
        <v>92</v>
      </c>
      <c r="L1069" s="150">
        <v>1894</v>
      </c>
      <c r="M1069" s="151">
        <v>1730</v>
      </c>
      <c r="N1069" s="151">
        <v>1506</v>
      </c>
      <c r="O1069" s="151">
        <v>1247</v>
      </c>
      <c r="P1069" s="151">
        <v>1120</v>
      </c>
      <c r="Q1069" s="151">
        <v>-127</v>
      </c>
      <c r="R1069" s="152">
        <v>-10.184442662389735</v>
      </c>
      <c r="S1069" s="152"/>
    </row>
    <row r="1070" spans="1:19" s="145" customFormat="1" ht="14.45" customHeight="1">
      <c r="A1070" s="160"/>
      <c r="B1070" s="420" t="s">
        <v>93</v>
      </c>
      <c r="C1070" s="150">
        <v>631</v>
      </c>
      <c r="D1070" s="151">
        <v>655</v>
      </c>
      <c r="E1070" s="151">
        <v>713</v>
      </c>
      <c r="F1070" s="151">
        <v>765</v>
      </c>
      <c r="G1070" s="151">
        <v>753</v>
      </c>
      <c r="H1070" s="151">
        <v>-12</v>
      </c>
      <c r="I1070" s="152">
        <v>-1.5686274509803921</v>
      </c>
      <c r="J1070" s="142"/>
      <c r="K1070" s="154" t="s">
        <v>93</v>
      </c>
      <c r="L1070" s="150">
        <v>993</v>
      </c>
      <c r="M1070" s="151">
        <v>1070</v>
      </c>
      <c r="N1070" s="151">
        <v>1057</v>
      </c>
      <c r="O1070" s="151">
        <v>1077</v>
      </c>
      <c r="P1070" s="151">
        <v>1014</v>
      </c>
      <c r="Q1070" s="151">
        <v>-63</v>
      </c>
      <c r="R1070" s="152">
        <v>-5.8495821727019495</v>
      </c>
      <c r="S1070" s="152"/>
    </row>
    <row r="1071" spans="1:19" s="145" customFormat="1" ht="14.45" customHeight="1">
      <c r="A1071" s="160"/>
      <c r="B1071" s="142"/>
      <c r="C1071" s="150"/>
      <c r="D1071" s="157"/>
      <c r="E1071" s="157"/>
      <c r="F1071" s="157"/>
      <c r="G1071" s="157"/>
      <c r="H1071" s="157"/>
      <c r="I1071" s="158"/>
      <c r="J1071" s="142"/>
      <c r="K1071" s="159"/>
      <c r="L1071" s="150"/>
      <c r="M1071" s="157"/>
      <c r="N1071" s="157"/>
      <c r="O1071" s="157"/>
      <c r="P1071" s="157"/>
      <c r="Q1071" s="157"/>
      <c r="R1071" s="158"/>
      <c r="S1071" s="158"/>
    </row>
    <row r="1072" spans="1:19" s="145" customFormat="1" ht="14.45" customHeight="1">
      <c r="A1072" s="160"/>
      <c r="B1072" s="142" t="s">
        <v>94</v>
      </c>
      <c r="C1072" s="150">
        <v>78</v>
      </c>
      <c r="D1072" s="151">
        <v>75</v>
      </c>
      <c r="E1072" s="151">
        <v>55</v>
      </c>
      <c r="F1072" s="151">
        <v>49</v>
      </c>
      <c r="G1072" s="151">
        <v>38</v>
      </c>
      <c r="H1072" s="151">
        <v>-11</v>
      </c>
      <c r="I1072" s="152">
        <v>-22.448979591836736</v>
      </c>
      <c r="J1072" s="142"/>
      <c r="K1072" s="159" t="s">
        <v>94</v>
      </c>
      <c r="L1072" s="150">
        <v>57</v>
      </c>
      <c r="M1072" s="151">
        <v>51</v>
      </c>
      <c r="N1072" s="151">
        <v>66</v>
      </c>
      <c r="O1072" s="151">
        <v>53</v>
      </c>
      <c r="P1072" s="151">
        <v>31</v>
      </c>
      <c r="Q1072" s="151">
        <v>-22</v>
      </c>
      <c r="R1072" s="152">
        <v>-41.509433962264154</v>
      </c>
      <c r="S1072" s="152"/>
    </row>
    <row r="1073" spans="1:19" s="145" customFormat="1" ht="14.45" customHeight="1">
      <c r="A1073" s="160"/>
      <c r="B1073" s="142" t="s">
        <v>95</v>
      </c>
      <c r="C1073" s="150">
        <v>74</v>
      </c>
      <c r="D1073" s="151">
        <v>66</v>
      </c>
      <c r="E1073" s="151">
        <v>63</v>
      </c>
      <c r="F1073" s="151">
        <v>59</v>
      </c>
      <c r="G1073" s="151">
        <v>43</v>
      </c>
      <c r="H1073" s="151">
        <v>-16</v>
      </c>
      <c r="I1073" s="152">
        <v>-27.118644067796609</v>
      </c>
      <c r="J1073" s="142"/>
      <c r="K1073" s="159" t="s">
        <v>95</v>
      </c>
      <c r="L1073" s="150">
        <v>73</v>
      </c>
      <c r="M1073" s="151">
        <v>62</v>
      </c>
      <c r="N1073" s="151">
        <v>53</v>
      </c>
      <c r="O1073" s="151">
        <v>68</v>
      </c>
      <c r="P1073" s="151">
        <v>54</v>
      </c>
      <c r="Q1073" s="151">
        <v>-14</v>
      </c>
      <c r="R1073" s="152">
        <v>-20.588235294117645</v>
      </c>
      <c r="S1073" s="152"/>
    </row>
    <row r="1074" spans="1:19" s="145" customFormat="1" ht="14.45" customHeight="1">
      <c r="A1074" s="160"/>
      <c r="B1074" s="142" t="s">
        <v>96</v>
      </c>
      <c r="C1074" s="150">
        <v>78</v>
      </c>
      <c r="D1074" s="151">
        <v>72</v>
      </c>
      <c r="E1074" s="151">
        <v>69</v>
      </c>
      <c r="F1074" s="151">
        <v>62</v>
      </c>
      <c r="G1074" s="151">
        <v>61</v>
      </c>
      <c r="H1074" s="151">
        <v>-1</v>
      </c>
      <c r="I1074" s="152">
        <v>-1.6129032258064515</v>
      </c>
      <c r="J1074" s="142"/>
      <c r="K1074" s="159" t="s">
        <v>96</v>
      </c>
      <c r="L1074" s="150">
        <v>86</v>
      </c>
      <c r="M1074" s="151">
        <v>82</v>
      </c>
      <c r="N1074" s="151">
        <v>60</v>
      </c>
      <c r="O1074" s="151">
        <v>67</v>
      </c>
      <c r="P1074" s="151">
        <v>66</v>
      </c>
      <c r="Q1074" s="151">
        <v>-1</v>
      </c>
      <c r="R1074" s="152">
        <v>-1.4925373134328357</v>
      </c>
      <c r="S1074" s="152"/>
    </row>
    <row r="1075" spans="1:19" s="139" customFormat="1" ht="14.45" customHeight="1">
      <c r="A1075" s="160"/>
      <c r="B1075" s="142" t="s">
        <v>97</v>
      </c>
      <c r="C1075" s="150">
        <v>103</v>
      </c>
      <c r="D1075" s="151">
        <v>74</v>
      </c>
      <c r="E1075" s="151">
        <v>71</v>
      </c>
      <c r="F1075" s="151">
        <v>65</v>
      </c>
      <c r="G1075" s="151">
        <v>58</v>
      </c>
      <c r="H1075" s="151">
        <v>-7</v>
      </c>
      <c r="I1075" s="152">
        <v>-10.76923076923077</v>
      </c>
      <c r="J1075" s="142"/>
      <c r="K1075" s="159" t="s">
        <v>97</v>
      </c>
      <c r="L1075" s="150">
        <v>120</v>
      </c>
      <c r="M1075" s="151">
        <v>100</v>
      </c>
      <c r="N1075" s="151">
        <v>94</v>
      </c>
      <c r="O1075" s="151">
        <v>72</v>
      </c>
      <c r="P1075" s="151">
        <v>64</v>
      </c>
      <c r="Q1075" s="151">
        <v>-8</v>
      </c>
      <c r="R1075" s="152">
        <v>-11.111111111111111</v>
      </c>
      <c r="S1075" s="152"/>
    </row>
    <row r="1076" spans="1:19" s="145" customFormat="1" ht="14.45" customHeight="1">
      <c r="A1076" s="160"/>
      <c r="B1076" s="142" t="s">
        <v>98</v>
      </c>
      <c r="C1076" s="150">
        <v>156</v>
      </c>
      <c r="D1076" s="151">
        <v>84</v>
      </c>
      <c r="E1076" s="151">
        <v>49</v>
      </c>
      <c r="F1076" s="151">
        <v>52</v>
      </c>
      <c r="G1076" s="151">
        <v>44</v>
      </c>
      <c r="H1076" s="151">
        <v>-8</v>
      </c>
      <c r="I1076" s="152">
        <v>-15.384615384615385</v>
      </c>
      <c r="J1076" s="142"/>
      <c r="K1076" s="159" t="s">
        <v>98</v>
      </c>
      <c r="L1076" s="150">
        <v>154</v>
      </c>
      <c r="M1076" s="151">
        <v>162</v>
      </c>
      <c r="N1076" s="151">
        <v>91</v>
      </c>
      <c r="O1076" s="151">
        <v>100</v>
      </c>
      <c r="P1076" s="151">
        <v>96</v>
      </c>
      <c r="Q1076" s="151">
        <v>-4</v>
      </c>
      <c r="R1076" s="152">
        <v>-4</v>
      </c>
      <c r="S1076" s="152"/>
    </row>
    <row r="1077" spans="1:19" s="145" customFormat="1" ht="14.45" customHeight="1">
      <c r="A1077" s="160"/>
      <c r="B1077" s="142" t="s">
        <v>99</v>
      </c>
      <c r="C1077" s="150">
        <v>154</v>
      </c>
      <c r="D1077" s="151">
        <v>106</v>
      </c>
      <c r="E1077" s="151">
        <v>58</v>
      </c>
      <c r="F1077" s="151">
        <v>49</v>
      </c>
      <c r="G1077" s="151">
        <v>40</v>
      </c>
      <c r="H1077" s="151">
        <v>-9</v>
      </c>
      <c r="I1077" s="152">
        <v>-18.367346938775512</v>
      </c>
      <c r="J1077" s="142"/>
      <c r="K1077" s="159" t="s">
        <v>99</v>
      </c>
      <c r="L1077" s="150">
        <v>175</v>
      </c>
      <c r="M1077" s="151">
        <v>134</v>
      </c>
      <c r="N1077" s="151">
        <v>106</v>
      </c>
      <c r="O1077" s="151">
        <v>79</v>
      </c>
      <c r="P1077" s="151">
        <v>96</v>
      </c>
      <c r="Q1077" s="151">
        <v>17</v>
      </c>
      <c r="R1077" s="152">
        <v>21.518987341772153</v>
      </c>
      <c r="S1077" s="152"/>
    </row>
    <row r="1078" spans="1:19" s="145" customFormat="1" ht="14.45" customHeight="1">
      <c r="A1078" s="160"/>
      <c r="B1078" s="142" t="s">
        <v>100</v>
      </c>
      <c r="C1078" s="150">
        <v>125</v>
      </c>
      <c r="D1078" s="151">
        <v>136</v>
      </c>
      <c r="E1078" s="151">
        <v>105</v>
      </c>
      <c r="F1078" s="151">
        <v>52</v>
      </c>
      <c r="G1078" s="151">
        <v>34</v>
      </c>
      <c r="H1078" s="151">
        <v>-18</v>
      </c>
      <c r="I1078" s="152">
        <v>-34.615384615384613</v>
      </c>
      <c r="J1078" s="142"/>
      <c r="K1078" s="159" t="s">
        <v>100</v>
      </c>
      <c r="L1078" s="150">
        <v>146</v>
      </c>
      <c r="M1078" s="151">
        <v>146</v>
      </c>
      <c r="N1078" s="151">
        <v>132</v>
      </c>
      <c r="O1078" s="151">
        <v>93</v>
      </c>
      <c r="P1078" s="151">
        <v>74</v>
      </c>
      <c r="Q1078" s="151">
        <v>-19</v>
      </c>
      <c r="R1078" s="152">
        <v>-20.43010752688172</v>
      </c>
      <c r="S1078" s="152"/>
    </row>
    <row r="1079" spans="1:19" s="153" customFormat="1" ht="14.45" customHeight="1">
      <c r="A1079" s="160"/>
      <c r="B1079" s="142" t="s">
        <v>118</v>
      </c>
      <c r="C1079" s="150">
        <v>98</v>
      </c>
      <c r="D1079" s="151">
        <v>116</v>
      </c>
      <c r="E1079" s="151">
        <v>134</v>
      </c>
      <c r="F1079" s="151">
        <v>100</v>
      </c>
      <c r="G1079" s="151">
        <v>49</v>
      </c>
      <c r="H1079" s="151">
        <v>-51</v>
      </c>
      <c r="I1079" s="152">
        <v>-51</v>
      </c>
      <c r="J1079" s="142"/>
      <c r="K1079" s="159" t="s">
        <v>118</v>
      </c>
      <c r="L1079" s="150">
        <v>133</v>
      </c>
      <c r="M1079" s="151">
        <v>142</v>
      </c>
      <c r="N1079" s="151">
        <v>147</v>
      </c>
      <c r="O1079" s="151">
        <v>119</v>
      </c>
      <c r="P1079" s="151">
        <v>78</v>
      </c>
      <c r="Q1079" s="151">
        <v>-41</v>
      </c>
      <c r="R1079" s="152">
        <v>-34.45378151260504</v>
      </c>
      <c r="S1079" s="152"/>
    </row>
    <row r="1080" spans="1:19" s="145" customFormat="1" ht="14.45" customHeight="1">
      <c r="A1080" s="160"/>
      <c r="B1080" s="142" t="s">
        <v>101</v>
      </c>
      <c r="C1080" s="150">
        <v>124</v>
      </c>
      <c r="D1080" s="151">
        <v>98</v>
      </c>
      <c r="E1080" s="151">
        <v>112</v>
      </c>
      <c r="F1080" s="151">
        <v>130</v>
      </c>
      <c r="G1080" s="151">
        <v>95</v>
      </c>
      <c r="H1080" s="151">
        <v>-35</v>
      </c>
      <c r="I1080" s="152">
        <v>-26.923076923076923</v>
      </c>
      <c r="J1080" s="142"/>
      <c r="K1080" s="159" t="s">
        <v>101</v>
      </c>
      <c r="L1080" s="150">
        <v>128</v>
      </c>
      <c r="M1080" s="151">
        <v>150</v>
      </c>
      <c r="N1080" s="151">
        <v>135</v>
      </c>
      <c r="O1080" s="151">
        <v>158</v>
      </c>
      <c r="P1080" s="151">
        <v>125</v>
      </c>
      <c r="Q1080" s="151">
        <v>-33</v>
      </c>
      <c r="R1080" s="152">
        <v>-20.88607594936709</v>
      </c>
      <c r="S1080" s="152"/>
    </row>
    <row r="1081" spans="1:19" s="145" customFormat="1" ht="14.45" customHeight="1">
      <c r="A1081" s="160"/>
      <c r="B1081" s="142" t="s">
        <v>102</v>
      </c>
      <c r="C1081" s="150">
        <v>165</v>
      </c>
      <c r="D1081" s="151">
        <v>119</v>
      </c>
      <c r="E1081" s="151">
        <v>107</v>
      </c>
      <c r="F1081" s="151">
        <v>113</v>
      </c>
      <c r="G1081" s="151">
        <v>119</v>
      </c>
      <c r="H1081" s="151">
        <v>6</v>
      </c>
      <c r="I1081" s="152">
        <v>5.3097345132743365</v>
      </c>
      <c r="J1081" s="142"/>
      <c r="K1081" s="159" t="s">
        <v>102</v>
      </c>
      <c r="L1081" s="150">
        <v>210</v>
      </c>
      <c r="M1081" s="151">
        <v>137</v>
      </c>
      <c r="N1081" s="151">
        <v>160</v>
      </c>
      <c r="O1081" s="151">
        <v>128</v>
      </c>
      <c r="P1081" s="151">
        <v>165</v>
      </c>
      <c r="Q1081" s="151">
        <v>37</v>
      </c>
      <c r="R1081" s="152">
        <v>28.90625</v>
      </c>
      <c r="S1081" s="152"/>
    </row>
    <row r="1082" spans="1:19" s="145" customFormat="1" ht="14.45" customHeight="1">
      <c r="A1082" s="160"/>
      <c r="B1082" s="142" t="s">
        <v>103</v>
      </c>
      <c r="C1082" s="150">
        <v>220</v>
      </c>
      <c r="D1082" s="151">
        <v>168</v>
      </c>
      <c r="E1082" s="151">
        <v>115</v>
      </c>
      <c r="F1082" s="151">
        <v>105</v>
      </c>
      <c r="G1082" s="151">
        <v>103</v>
      </c>
      <c r="H1082" s="151">
        <v>-2</v>
      </c>
      <c r="I1082" s="152">
        <v>-1.9047619047619049</v>
      </c>
      <c r="J1082" s="142"/>
      <c r="K1082" s="159" t="s">
        <v>103</v>
      </c>
      <c r="L1082" s="150">
        <v>294</v>
      </c>
      <c r="M1082" s="151">
        <v>220</v>
      </c>
      <c r="N1082" s="151">
        <v>138</v>
      </c>
      <c r="O1082" s="151">
        <v>173</v>
      </c>
      <c r="P1082" s="151">
        <v>135</v>
      </c>
      <c r="Q1082" s="151">
        <v>-38</v>
      </c>
      <c r="R1082" s="152">
        <v>-21.965317919075144</v>
      </c>
      <c r="S1082" s="152"/>
    </row>
    <row r="1083" spans="1:19" s="145" customFormat="1" ht="14.45" customHeight="1">
      <c r="A1083" s="160"/>
      <c r="B1083" s="142" t="s">
        <v>104</v>
      </c>
      <c r="C1083" s="150">
        <v>198</v>
      </c>
      <c r="D1083" s="151">
        <v>217</v>
      </c>
      <c r="E1083" s="151">
        <v>155</v>
      </c>
      <c r="F1083" s="151">
        <v>105</v>
      </c>
      <c r="G1083" s="151">
        <v>107</v>
      </c>
      <c r="H1083" s="151">
        <v>2</v>
      </c>
      <c r="I1083" s="152">
        <v>1.9047619047619049</v>
      </c>
      <c r="J1083" s="142"/>
      <c r="K1083" s="159" t="s">
        <v>104</v>
      </c>
      <c r="L1083" s="150">
        <v>261</v>
      </c>
      <c r="M1083" s="151">
        <v>292</v>
      </c>
      <c r="N1083" s="151">
        <v>208</v>
      </c>
      <c r="O1083" s="151">
        <v>117</v>
      </c>
      <c r="P1083" s="151">
        <v>164</v>
      </c>
      <c r="Q1083" s="151">
        <v>47</v>
      </c>
      <c r="R1083" s="152">
        <v>40.17094017094017</v>
      </c>
      <c r="S1083" s="152"/>
    </row>
    <row r="1084" spans="1:19" s="145" customFormat="1" ht="14.45" customHeight="1">
      <c r="A1084" s="160"/>
      <c r="B1084" s="142" t="s">
        <v>105</v>
      </c>
      <c r="C1084" s="150">
        <v>168</v>
      </c>
      <c r="D1084" s="151">
        <v>200</v>
      </c>
      <c r="E1084" s="151">
        <v>212</v>
      </c>
      <c r="F1084" s="151">
        <v>158</v>
      </c>
      <c r="G1084" s="151">
        <v>99</v>
      </c>
      <c r="H1084" s="151">
        <v>-59</v>
      </c>
      <c r="I1084" s="152">
        <v>-37.341772151898731</v>
      </c>
      <c r="J1084" s="142"/>
      <c r="K1084" s="159" t="s">
        <v>105</v>
      </c>
      <c r="L1084" s="150">
        <v>273</v>
      </c>
      <c r="M1084" s="151">
        <v>247</v>
      </c>
      <c r="N1084" s="151">
        <v>295</v>
      </c>
      <c r="O1084" s="151">
        <v>208</v>
      </c>
      <c r="P1084" s="151">
        <v>123</v>
      </c>
      <c r="Q1084" s="151">
        <v>-85</v>
      </c>
      <c r="R1084" s="152">
        <v>-40.865384615384613</v>
      </c>
      <c r="S1084" s="152"/>
    </row>
    <row r="1085" spans="1:19" s="145" customFormat="1" ht="14.45" customHeight="1">
      <c r="A1085" s="160"/>
      <c r="B1085" s="142" t="s">
        <v>106</v>
      </c>
      <c r="C1085" s="150">
        <v>165</v>
      </c>
      <c r="D1085" s="151">
        <v>155</v>
      </c>
      <c r="E1085" s="151">
        <v>186</v>
      </c>
      <c r="F1085" s="151">
        <v>215</v>
      </c>
      <c r="G1085" s="151">
        <v>147</v>
      </c>
      <c r="H1085" s="151">
        <v>-68</v>
      </c>
      <c r="I1085" s="152">
        <v>-31.627906976744185</v>
      </c>
      <c r="J1085" s="142"/>
      <c r="K1085" s="159" t="s">
        <v>106</v>
      </c>
      <c r="L1085" s="150">
        <v>284</v>
      </c>
      <c r="M1085" s="151">
        <v>263</v>
      </c>
      <c r="N1085" s="151">
        <v>228</v>
      </c>
      <c r="O1085" s="151">
        <v>264</v>
      </c>
      <c r="P1085" s="151">
        <v>205</v>
      </c>
      <c r="Q1085" s="151">
        <v>-59</v>
      </c>
      <c r="R1085" s="152">
        <v>-22.348484848484848</v>
      </c>
      <c r="S1085" s="152"/>
    </row>
    <row r="1086" spans="1:19" s="145" customFormat="1" ht="14.45" customHeight="1">
      <c r="A1086" s="160"/>
      <c r="B1086" s="142" t="s">
        <v>107</v>
      </c>
      <c r="C1086" s="150">
        <v>193</v>
      </c>
      <c r="D1086" s="151">
        <v>163</v>
      </c>
      <c r="E1086" s="151">
        <v>156</v>
      </c>
      <c r="F1086" s="151">
        <v>175</v>
      </c>
      <c r="G1086" s="151">
        <v>201</v>
      </c>
      <c r="H1086" s="151">
        <v>26</v>
      </c>
      <c r="I1086" s="152">
        <v>14.857142857142858</v>
      </c>
      <c r="J1086" s="142"/>
      <c r="K1086" s="159" t="s">
        <v>107</v>
      </c>
      <c r="L1086" s="150">
        <v>253</v>
      </c>
      <c r="M1086" s="151">
        <v>275</v>
      </c>
      <c r="N1086" s="151">
        <v>237</v>
      </c>
      <c r="O1086" s="151">
        <v>203</v>
      </c>
      <c r="P1086" s="151">
        <v>260</v>
      </c>
      <c r="Q1086" s="151">
        <v>57</v>
      </c>
      <c r="R1086" s="152">
        <v>28.078817733990146</v>
      </c>
      <c r="S1086" s="152"/>
    </row>
    <row r="1087" spans="1:19" s="145" customFormat="1" ht="14.45" customHeight="1">
      <c r="A1087" s="160"/>
      <c r="B1087" s="142" t="s">
        <v>108</v>
      </c>
      <c r="C1087" s="150">
        <v>159</v>
      </c>
      <c r="D1087" s="151">
        <v>159</v>
      </c>
      <c r="E1087" s="151">
        <v>133</v>
      </c>
      <c r="F1087" s="151">
        <v>138</v>
      </c>
      <c r="G1087" s="151">
        <v>152</v>
      </c>
      <c r="H1087" s="151">
        <v>14</v>
      </c>
      <c r="I1087" s="152">
        <v>10.144927536231885</v>
      </c>
      <c r="J1087" s="142"/>
      <c r="K1087" s="159" t="s">
        <v>108</v>
      </c>
      <c r="L1087" s="150">
        <v>226</v>
      </c>
      <c r="M1087" s="151">
        <v>233</v>
      </c>
      <c r="N1087" s="151">
        <v>235</v>
      </c>
      <c r="O1087" s="151">
        <v>205</v>
      </c>
      <c r="P1087" s="151">
        <v>172</v>
      </c>
      <c r="Q1087" s="151">
        <v>-33</v>
      </c>
      <c r="R1087" s="152">
        <v>-16.097560975609756</v>
      </c>
      <c r="S1087" s="152"/>
    </row>
    <row r="1088" spans="1:19" s="145" customFormat="1" ht="14.45" customHeight="1">
      <c r="A1088" s="160"/>
      <c r="B1088" s="142" t="s">
        <v>109</v>
      </c>
      <c r="C1088" s="150">
        <v>65</v>
      </c>
      <c r="D1088" s="151">
        <v>116</v>
      </c>
      <c r="E1088" s="151">
        <v>127</v>
      </c>
      <c r="F1088" s="151">
        <v>107</v>
      </c>
      <c r="G1088" s="151">
        <v>120</v>
      </c>
      <c r="H1088" s="151">
        <v>13</v>
      </c>
      <c r="I1088" s="152">
        <v>12.149532710280374</v>
      </c>
      <c r="J1088" s="142"/>
      <c r="K1088" s="159" t="s">
        <v>109</v>
      </c>
      <c r="L1088" s="150">
        <v>124</v>
      </c>
      <c r="M1088" s="151">
        <v>163</v>
      </c>
      <c r="N1088" s="151">
        <v>201</v>
      </c>
      <c r="O1088" s="151">
        <v>196</v>
      </c>
      <c r="P1088" s="151">
        <v>171</v>
      </c>
      <c r="Q1088" s="151">
        <v>-25</v>
      </c>
      <c r="R1088" s="152">
        <v>-12.755102040816327</v>
      </c>
      <c r="S1088" s="152"/>
    </row>
    <row r="1089" spans="1:19" s="145" customFormat="1" ht="14.45" customHeight="1">
      <c r="A1089" s="160"/>
      <c r="B1089" s="142" t="s">
        <v>110</v>
      </c>
      <c r="C1089" s="150">
        <v>49</v>
      </c>
      <c r="D1089" s="151">
        <v>62</v>
      </c>
      <c r="E1089" s="151">
        <v>111</v>
      </c>
      <c r="F1089" s="151">
        <v>130</v>
      </c>
      <c r="G1089" s="151">
        <v>133</v>
      </c>
      <c r="H1089" s="151">
        <v>3</v>
      </c>
      <c r="I1089" s="152">
        <v>2.3076923076923079</v>
      </c>
      <c r="J1089" s="142"/>
      <c r="K1089" s="159" t="s">
        <v>110</v>
      </c>
      <c r="L1089" s="150">
        <v>106</v>
      </c>
      <c r="M1089" s="151">
        <v>136</v>
      </c>
      <c r="N1089" s="151">
        <v>156</v>
      </c>
      <c r="O1089" s="151">
        <v>209</v>
      </c>
      <c r="P1089" s="151">
        <v>206</v>
      </c>
      <c r="Q1089" s="151">
        <v>-3</v>
      </c>
      <c r="R1089" s="152">
        <v>-1.4354066985645932</v>
      </c>
      <c r="S1089" s="152"/>
    </row>
    <row r="1090" spans="1:19" s="145" customFormat="1" ht="14.45" customHeight="1">
      <c r="A1090" s="160"/>
      <c r="B1090" s="423"/>
      <c r="C1090" s="427"/>
      <c r="D1090" s="422"/>
      <c r="E1090" s="422"/>
      <c r="F1090" s="422"/>
      <c r="G1090" s="422"/>
      <c r="H1090" s="151"/>
      <c r="I1090" s="152"/>
      <c r="J1090" s="160"/>
      <c r="K1090" s="423"/>
      <c r="L1090" s="427"/>
      <c r="M1090" s="422"/>
      <c r="N1090" s="422"/>
      <c r="O1090" s="422"/>
      <c r="P1090" s="422"/>
      <c r="Q1090" s="151"/>
      <c r="R1090" s="152"/>
      <c r="S1090" s="160"/>
    </row>
    <row r="1091" spans="1:19" s="145" customFormat="1" ht="14.45" customHeight="1">
      <c r="A1091" s="160"/>
      <c r="B1091" s="162"/>
      <c r="C1091" s="162"/>
      <c r="D1091" s="162"/>
      <c r="E1091" s="162"/>
      <c r="F1091" s="162"/>
      <c r="G1091" s="162"/>
      <c r="H1091" s="162"/>
      <c r="I1091" s="162"/>
      <c r="J1091" s="162"/>
      <c r="K1091" s="142" t="s">
        <v>336</v>
      </c>
      <c r="L1091" s="162"/>
      <c r="M1091" s="162"/>
      <c r="N1091" s="162"/>
      <c r="O1091" s="162"/>
      <c r="P1091" s="161"/>
      <c r="Q1091" s="160"/>
      <c r="R1091" s="160"/>
      <c r="S1091" s="160"/>
    </row>
    <row r="1092" spans="1:19" s="145" customFormat="1" ht="14.45" customHeight="1">
      <c r="A1092" s="160"/>
      <c r="B1092" s="162"/>
      <c r="C1092" s="162"/>
      <c r="D1092" s="162"/>
      <c r="E1092" s="162"/>
      <c r="F1092" s="162"/>
      <c r="G1092" s="162"/>
      <c r="H1092" s="162"/>
      <c r="I1092" s="162"/>
      <c r="J1092" s="162"/>
      <c r="K1092" s="142"/>
      <c r="L1092" s="162"/>
      <c r="M1092" s="162"/>
      <c r="N1092" s="162"/>
      <c r="O1092" s="162"/>
      <c r="P1092" s="161"/>
      <c r="Q1092" s="160"/>
      <c r="R1092" s="160"/>
      <c r="S1092" s="160"/>
    </row>
    <row r="1093" spans="1:19" s="145" customFormat="1" ht="14.45" customHeight="1">
      <c r="A1093" s="160"/>
      <c r="B1093" s="162"/>
      <c r="C1093" s="162"/>
      <c r="D1093" s="162"/>
      <c r="E1093" s="162"/>
      <c r="F1093" s="162"/>
      <c r="G1093" s="162"/>
      <c r="H1093" s="162"/>
      <c r="I1093" s="162"/>
      <c r="J1093" s="162"/>
      <c r="K1093" s="142"/>
      <c r="L1093" s="162"/>
      <c r="M1093" s="162"/>
      <c r="N1093" s="162"/>
      <c r="O1093" s="162"/>
      <c r="P1093" s="161"/>
      <c r="Q1093" s="160"/>
      <c r="R1093" s="160"/>
      <c r="S1093" s="160"/>
    </row>
    <row r="1094" spans="1:19" s="145" customFormat="1" ht="14.45" customHeight="1">
      <c r="A1094" s="138"/>
      <c r="B1094" s="138" t="s">
        <v>256</v>
      </c>
      <c r="C1094" s="138"/>
      <c r="D1094" s="138"/>
      <c r="E1094" s="138"/>
      <c r="F1094" s="138"/>
      <c r="G1094" s="138"/>
      <c r="H1094" s="138"/>
      <c r="I1094" s="138"/>
      <c r="J1094" s="138"/>
      <c r="K1094" s="138" t="s">
        <v>257</v>
      </c>
      <c r="L1094" s="138"/>
      <c r="M1094" s="138"/>
      <c r="N1094" s="138"/>
      <c r="O1094" s="138"/>
      <c r="P1094" s="138"/>
      <c r="Q1094" s="138"/>
      <c r="R1094" s="138"/>
      <c r="S1094" s="138"/>
    </row>
    <row r="1095" spans="1:19" s="145" customFormat="1" ht="14.45" customHeight="1">
      <c r="A1095" s="160"/>
      <c r="B1095" s="491" t="s">
        <v>335</v>
      </c>
      <c r="C1095" s="140"/>
      <c r="D1095" s="140"/>
      <c r="E1095" s="140"/>
      <c r="F1095" s="140"/>
      <c r="G1095" s="143"/>
      <c r="H1095" s="141"/>
      <c r="I1095" s="141"/>
      <c r="J1095" s="142"/>
      <c r="K1095" s="491" t="s">
        <v>335</v>
      </c>
      <c r="L1095" s="140"/>
      <c r="M1095" s="140"/>
      <c r="N1095" s="140"/>
      <c r="O1095" s="140"/>
      <c r="P1095" s="143"/>
      <c r="Q1095" s="141"/>
      <c r="R1095" s="141"/>
      <c r="S1095" s="144"/>
    </row>
    <row r="1096" spans="1:19" s="145" customFormat="1" ht="14.45" customHeight="1">
      <c r="A1096" s="160"/>
      <c r="B1096" s="492"/>
      <c r="C1096" s="146" t="s">
        <v>151</v>
      </c>
      <c r="D1096" s="146" t="s">
        <v>86</v>
      </c>
      <c r="E1096" s="146" t="s">
        <v>87</v>
      </c>
      <c r="F1096" s="146" t="s">
        <v>410</v>
      </c>
      <c r="G1096" s="146" t="s">
        <v>739</v>
      </c>
      <c r="H1096" s="81" t="s">
        <v>509</v>
      </c>
      <c r="I1096" s="147" t="s">
        <v>807</v>
      </c>
      <c r="J1096" s="142"/>
      <c r="K1096" s="492"/>
      <c r="L1096" s="146" t="s">
        <v>151</v>
      </c>
      <c r="M1096" s="146" t="s">
        <v>86</v>
      </c>
      <c r="N1096" s="146" t="s">
        <v>87</v>
      </c>
      <c r="O1096" s="146" t="s">
        <v>410</v>
      </c>
      <c r="P1096" s="146" t="s">
        <v>739</v>
      </c>
      <c r="Q1096" s="81" t="s">
        <v>509</v>
      </c>
      <c r="R1096" s="147" t="s">
        <v>807</v>
      </c>
      <c r="S1096" s="144"/>
    </row>
    <row r="1097" spans="1:19" s="145" customFormat="1" ht="14.45" customHeight="1">
      <c r="A1097" s="160"/>
      <c r="B1097" s="493"/>
      <c r="C1097" s="148"/>
      <c r="D1097" s="148"/>
      <c r="E1097" s="148"/>
      <c r="F1097" s="148"/>
      <c r="G1097" s="148"/>
      <c r="H1097" s="149" t="s">
        <v>88</v>
      </c>
      <c r="I1097" s="81" t="s">
        <v>511</v>
      </c>
      <c r="J1097" s="142"/>
      <c r="K1097" s="493"/>
      <c r="L1097" s="148"/>
      <c r="M1097" s="148"/>
      <c r="N1097" s="148"/>
      <c r="O1097" s="148"/>
      <c r="P1097" s="148"/>
      <c r="Q1097" s="149" t="s">
        <v>88</v>
      </c>
      <c r="R1097" s="81" t="s">
        <v>511</v>
      </c>
      <c r="S1097" s="144"/>
    </row>
    <row r="1098" spans="1:19" s="180" customFormat="1" ht="14.45" customHeight="1">
      <c r="B1098" s="188" t="s">
        <v>90</v>
      </c>
      <c r="C1098" s="187">
        <v>866</v>
      </c>
      <c r="D1098" s="183">
        <v>785</v>
      </c>
      <c r="E1098" s="183">
        <v>763</v>
      </c>
      <c r="F1098" s="183">
        <v>666</v>
      </c>
      <c r="G1098" s="183">
        <v>637</v>
      </c>
      <c r="H1098" s="182">
        <v>-29</v>
      </c>
      <c r="I1098" s="184">
        <v>-4.3543543543543537</v>
      </c>
      <c r="J1098" s="185"/>
      <c r="K1098" s="186" t="s">
        <v>90</v>
      </c>
      <c r="L1098" s="187">
        <v>677</v>
      </c>
      <c r="M1098" s="183">
        <v>581</v>
      </c>
      <c r="N1098" s="183">
        <v>576</v>
      </c>
      <c r="O1098" s="183">
        <v>686</v>
      </c>
      <c r="P1098" s="183">
        <v>589</v>
      </c>
      <c r="Q1098" s="182">
        <v>-97</v>
      </c>
      <c r="R1098" s="184">
        <v>-14.139941690962099</v>
      </c>
      <c r="S1098" s="184"/>
    </row>
    <row r="1099" spans="1:19" s="145" customFormat="1" ht="14.45" customHeight="1">
      <c r="A1099" s="160"/>
      <c r="B1099" s="420" t="s">
        <v>91</v>
      </c>
      <c r="C1099" s="150">
        <v>61</v>
      </c>
      <c r="D1099" s="151">
        <v>43</v>
      </c>
      <c r="E1099" s="151">
        <v>44</v>
      </c>
      <c r="F1099" s="151">
        <v>36</v>
      </c>
      <c r="G1099" s="151">
        <v>30</v>
      </c>
      <c r="H1099" s="151">
        <v>-6</v>
      </c>
      <c r="I1099" s="152">
        <v>-16.666666666666664</v>
      </c>
      <c r="J1099" s="142"/>
      <c r="K1099" s="154" t="s">
        <v>91</v>
      </c>
      <c r="L1099" s="150">
        <v>58</v>
      </c>
      <c r="M1099" s="151">
        <v>50</v>
      </c>
      <c r="N1099" s="151">
        <v>51</v>
      </c>
      <c r="O1099" s="151">
        <v>48</v>
      </c>
      <c r="P1099" s="151">
        <v>32</v>
      </c>
      <c r="Q1099" s="151">
        <v>-16</v>
      </c>
      <c r="R1099" s="152">
        <v>-33.333333333333329</v>
      </c>
      <c r="S1099" s="152"/>
    </row>
    <row r="1100" spans="1:19" s="145" customFormat="1" ht="14.45" customHeight="1">
      <c r="A1100" s="160"/>
      <c r="B1100" s="420" t="s">
        <v>92</v>
      </c>
      <c r="C1100" s="150">
        <v>568</v>
      </c>
      <c r="D1100" s="151">
        <v>503</v>
      </c>
      <c r="E1100" s="151">
        <v>462</v>
      </c>
      <c r="F1100" s="151">
        <v>360</v>
      </c>
      <c r="G1100" s="151">
        <v>315</v>
      </c>
      <c r="H1100" s="151">
        <v>-45</v>
      </c>
      <c r="I1100" s="152">
        <v>-12.5</v>
      </c>
      <c r="J1100" s="142"/>
      <c r="K1100" s="154" t="s">
        <v>92</v>
      </c>
      <c r="L1100" s="150">
        <v>457</v>
      </c>
      <c r="M1100" s="151">
        <v>386</v>
      </c>
      <c r="N1100" s="151">
        <v>377</v>
      </c>
      <c r="O1100" s="151">
        <v>445</v>
      </c>
      <c r="P1100" s="151">
        <v>363</v>
      </c>
      <c r="Q1100" s="151">
        <v>-82</v>
      </c>
      <c r="R1100" s="152">
        <v>-18.426966292134832</v>
      </c>
      <c r="S1100" s="152"/>
    </row>
    <row r="1101" spans="1:19" s="145" customFormat="1" ht="14.45" customHeight="1">
      <c r="A1101" s="160"/>
      <c r="B1101" s="420" t="s">
        <v>93</v>
      </c>
      <c r="C1101" s="150">
        <v>237</v>
      </c>
      <c r="D1101" s="151">
        <v>239</v>
      </c>
      <c r="E1101" s="151">
        <v>257</v>
      </c>
      <c r="F1101" s="151">
        <v>270</v>
      </c>
      <c r="G1101" s="151">
        <v>282</v>
      </c>
      <c r="H1101" s="151">
        <v>12</v>
      </c>
      <c r="I1101" s="152">
        <v>4.4444444444444446</v>
      </c>
      <c r="J1101" s="142"/>
      <c r="K1101" s="154" t="s">
        <v>93</v>
      </c>
      <c r="L1101" s="150">
        <v>162</v>
      </c>
      <c r="M1101" s="151">
        <v>145</v>
      </c>
      <c r="N1101" s="151">
        <v>148</v>
      </c>
      <c r="O1101" s="151">
        <v>189</v>
      </c>
      <c r="P1101" s="151">
        <v>180</v>
      </c>
      <c r="Q1101" s="151">
        <v>-9</v>
      </c>
      <c r="R1101" s="152">
        <v>-4.7619047619047619</v>
      </c>
      <c r="S1101" s="152"/>
    </row>
    <row r="1102" spans="1:19" s="145" customFormat="1" ht="14.45" customHeight="1">
      <c r="A1102" s="160"/>
      <c r="B1102" s="142"/>
      <c r="C1102" s="150"/>
      <c r="D1102" s="157"/>
      <c r="E1102" s="157"/>
      <c r="F1102" s="157"/>
      <c r="G1102" s="157"/>
      <c r="H1102" s="157"/>
      <c r="I1102" s="158"/>
      <c r="J1102" s="142"/>
      <c r="K1102" s="159"/>
      <c r="L1102" s="150"/>
      <c r="M1102" s="157"/>
      <c r="N1102" s="157"/>
      <c r="O1102" s="157"/>
      <c r="P1102" s="157"/>
      <c r="Q1102" s="157"/>
      <c r="R1102" s="158"/>
      <c r="S1102" s="158"/>
    </row>
    <row r="1103" spans="1:19" s="145" customFormat="1" ht="14.45" customHeight="1">
      <c r="A1103" s="160"/>
      <c r="B1103" s="142" t="s">
        <v>94</v>
      </c>
      <c r="C1103" s="150">
        <v>21</v>
      </c>
      <c r="D1103" s="151">
        <v>10</v>
      </c>
      <c r="E1103" s="151">
        <v>20</v>
      </c>
      <c r="F1103" s="151">
        <v>6</v>
      </c>
      <c r="G1103" s="151">
        <v>7</v>
      </c>
      <c r="H1103" s="151">
        <v>1</v>
      </c>
      <c r="I1103" s="152">
        <v>16.666666666666664</v>
      </c>
      <c r="J1103" s="142"/>
      <c r="K1103" s="159" t="s">
        <v>94</v>
      </c>
      <c r="L1103" s="150">
        <v>17</v>
      </c>
      <c r="M1103" s="151">
        <v>23</v>
      </c>
      <c r="N1103" s="151">
        <v>22</v>
      </c>
      <c r="O1103" s="151">
        <v>14</v>
      </c>
      <c r="P1103" s="151">
        <v>15</v>
      </c>
      <c r="Q1103" s="151">
        <v>1</v>
      </c>
      <c r="R1103" s="152">
        <v>7.1428571428571423</v>
      </c>
      <c r="S1103" s="152"/>
    </row>
    <row r="1104" spans="1:19" s="145" customFormat="1" ht="14.45" customHeight="1">
      <c r="A1104" s="160"/>
      <c r="B1104" s="142" t="s">
        <v>95</v>
      </c>
      <c r="C1104" s="150">
        <v>14</v>
      </c>
      <c r="D1104" s="151">
        <v>18</v>
      </c>
      <c r="E1104" s="151">
        <v>8</v>
      </c>
      <c r="F1104" s="151">
        <v>18</v>
      </c>
      <c r="G1104" s="151">
        <v>5</v>
      </c>
      <c r="H1104" s="151">
        <v>-13</v>
      </c>
      <c r="I1104" s="152">
        <v>-72.222222222222214</v>
      </c>
      <c r="J1104" s="142"/>
      <c r="K1104" s="159" t="s">
        <v>95</v>
      </c>
      <c r="L1104" s="150">
        <v>16</v>
      </c>
      <c r="M1104" s="151">
        <v>12</v>
      </c>
      <c r="N1104" s="151">
        <v>16</v>
      </c>
      <c r="O1104" s="151">
        <v>20</v>
      </c>
      <c r="P1104" s="151">
        <v>5</v>
      </c>
      <c r="Q1104" s="151">
        <v>-15</v>
      </c>
      <c r="R1104" s="152">
        <v>-75</v>
      </c>
      <c r="S1104" s="152"/>
    </row>
    <row r="1105" spans="1:19" s="145" customFormat="1" ht="14.45" customHeight="1">
      <c r="A1105" s="160"/>
      <c r="B1105" s="142" t="s">
        <v>96</v>
      </c>
      <c r="C1105" s="150">
        <v>26</v>
      </c>
      <c r="D1105" s="151">
        <v>15</v>
      </c>
      <c r="E1105" s="151">
        <v>16</v>
      </c>
      <c r="F1105" s="151">
        <v>12</v>
      </c>
      <c r="G1105" s="151">
        <v>18</v>
      </c>
      <c r="H1105" s="151">
        <v>6</v>
      </c>
      <c r="I1105" s="152">
        <v>50</v>
      </c>
      <c r="J1105" s="142"/>
      <c r="K1105" s="159" t="s">
        <v>96</v>
      </c>
      <c r="L1105" s="150">
        <v>25</v>
      </c>
      <c r="M1105" s="151">
        <v>15</v>
      </c>
      <c r="N1105" s="151">
        <v>13</v>
      </c>
      <c r="O1105" s="151">
        <v>14</v>
      </c>
      <c r="P1105" s="151">
        <v>12</v>
      </c>
      <c r="Q1105" s="151">
        <v>-2</v>
      </c>
      <c r="R1105" s="152">
        <v>-14.285714285714285</v>
      </c>
      <c r="S1105" s="152"/>
    </row>
    <row r="1106" spans="1:19" s="145" customFormat="1" ht="14.45" customHeight="1">
      <c r="A1106" s="160"/>
      <c r="B1106" s="142" t="s">
        <v>97</v>
      </c>
      <c r="C1106" s="150">
        <v>39</v>
      </c>
      <c r="D1106" s="151">
        <v>27</v>
      </c>
      <c r="E1106" s="151">
        <v>20</v>
      </c>
      <c r="F1106" s="151">
        <v>20</v>
      </c>
      <c r="G1106" s="151">
        <v>15</v>
      </c>
      <c r="H1106" s="151">
        <v>-5</v>
      </c>
      <c r="I1106" s="152">
        <v>-25</v>
      </c>
      <c r="J1106" s="142"/>
      <c r="K1106" s="159" t="s">
        <v>97</v>
      </c>
      <c r="L1106" s="150">
        <v>50</v>
      </c>
      <c r="M1106" s="151">
        <v>36</v>
      </c>
      <c r="N1106" s="151">
        <v>25</v>
      </c>
      <c r="O1106" s="151">
        <v>25</v>
      </c>
      <c r="P1106" s="151">
        <v>14</v>
      </c>
      <c r="Q1106" s="151">
        <v>-11</v>
      </c>
      <c r="R1106" s="152">
        <v>-44</v>
      </c>
      <c r="S1106" s="152"/>
    </row>
    <row r="1107" spans="1:19" s="145" customFormat="1" ht="14.45" customHeight="1">
      <c r="A1107" s="160"/>
      <c r="B1107" s="142" t="s">
        <v>98</v>
      </c>
      <c r="C1107" s="150">
        <v>39</v>
      </c>
      <c r="D1107" s="151">
        <v>55</v>
      </c>
      <c r="E1107" s="151">
        <v>35</v>
      </c>
      <c r="F1107" s="151">
        <v>21</v>
      </c>
      <c r="G1107" s="151">
        <v>31</v>
      </c>
      <c r="H1107" s="151">
        <v>10</v>
      </c>
      <c r="I1107" s="152">
        <v>47.619047619047613</v>
      </c>
      <c r="J1107" s="142"/>
      <c r="K1107" s="159" t="s">
        <v>98</v>
      </c>
      <c r="L1107" s="150">
        <v>59</v>
      </c>
      <c r="M1107" s="151">
        <v>44</v>
      </c>
      <c r="N1107" s="151">
        <v>37</v>
      </c>
      <c r="O1107" s="151">
        <v>34</v>
      </c>
      <c r="P1107" s="151">
        <v>46</v>
      </c>
      <c r="Q1107" s="151">
        <v>12</v>
      </c>
      <c r="R1107" s="152">
        <v>35.294117647058826</v>
      </c>
      <c r="S1107" s="152"/>
    </row>
    <row r="1108" spans="1:19" s="153" customFormat="1" ht="14.45" customHeight="1">
      <c r="A1108" s="160"/>
      <c r="B1108" s="142" t="s">
        <v>99</v>
      </c>
      <c r="C1108" s="150">
        <v>42</v>
      </c>
      <c r="D1108" s="151">
        <v>36</v>
      </c>
      <c r="E1108" s="151">
        <v>43</v>
      </c>
      <c r="F1108" s="151">
        <v>30</v>
      </c>
      <c r="G1108" s="151">
        <v>29</v>
      </c>
      <c r="H1108" s="151">
        <v>-1</v>
      </c>
      <c r="I1108" s="152">
        <v>-3.3333333333333335</v>
      </c>
      <c r="J1108" s="142"/>
      <c r="K1108" s="159" t="s">
        <v>99</v>
      </c>
      <c r="L1108" s="150">
        <v>48</v>
      </c>
      <c r="M1108" s="151">
        <v>54</v>
      </c>
      <c r="N1108" s="151">
        <v>42</v>
      </c>
      <c r="O1108" s="151">
        <v>47</v>
      </c>
      <c r="P1108" s="151">
        <v>39</v>
      </c>
      <c r="Q1108" s="151">
        <v>-8</v>
      </c>
      <c r="R1108" s="152">
        <v>-17.021276595744681</v>
      </c>
      <c r="S1108" s="152"/>
    </row>
    <row r="1109" spans="1:19" s="145" customFormat="1" ht="14.45" customHeight="1">
      <c r="A1109" s="160"/>
      <c r="B1109" s="142" t="s">
        <v>100</v>
      </c>
      <c r="C1109" s="150">
        <v>50</v>
      </c>
      <c r="D1109" s="151">
        <v>34</v>
      </c>
      <c r="E1109" s="151">
        <v>46</v>
      </c>
      <c r="F1109" s="151">
        <v>25</v>
      </c>
      <c r="G1109" s="151">
        <v>22</v>
      </c>
      <c r="H1109" s="151">
        <v>-3</v>
      </c>
      <c r="I1109" s="152">
        <v>-12</v>
      </c>
      <c r="J1109" s="142"/>
      <c r="K1109" s="159" t="s">
        <v>100</v>
      </c>
      <c r="L1109" s="150">
        <v>27</v>
      </c>
      <c r="M1109" s="151">
        <v>27</v>
      </c>
      <c r="N1109" s="151">
        <v>45</v>
      </c>
      <c r="O1109" s="151">
        <v>63</v>
      </c>
      <c r="P1109" s="151">
        <v>27</v>
      </c>
      <c r="Q1109" s="151">
        <v>-36</v>
      </c>
      <c r="R1109" s="152">
        <v>-57.142857142857139</v>
      </c>
      <c r="S1109" s="152"/>
    </row>
    <row r="1110" spans="1:19" s="145" customFormat="1" ht="14.45" customHeight="1">
      <c r="A1110" s="160"/>
      <c r="B1110" s="142" t="s">
        <v>118</v>
      </c>
      <c r="C1110" s="150">
        <v>56</v>
      </c>
      <c r="D1110" s="151">
        <v>38</v>
      </c>
      <c r="E1110" s="151">
        <v>37</v>
      </c>
      <c r="F1110" s="151">
        <v>36</v>
      </c>
      <c r="G1110" s="151">
        <v>25</v>
      </c>
      <c r="H1110" s="151">
        <v>-11</v>
      </c>
      <c r="I1110" s="152">
        <v>-30.555555555555557</v>
      </c>
      <c r="J1110" s="142"/>
      <c r="K1110" s="159" t="s">
        <v>118</v>
      </c>
      <c r="L1110" s="150">
        <v>28</v>
      </c>
      <c r="M1110" s="151">
        <v>30</v>
      </c>
      <c r="N1110" s="151">
        <v>33</v>
      </c>
      <c r="O1110" s="151">
        <v>57</v>
      </c>
      <c r="P1110" s="151">
        <v>35</v>
      </c>
      <c r="Q1110" s="151">
        <v>-22</v>
      </c>
      <c r="R1110" s="152">
        <v>-38.596491228070171</v>
      </c>
      <c r="S1110" s="152"/>
    </row>
    <row r="1111" spans="1:19" s="145" customFormat="1" ht="14.45" customHeight="1">
      <c r="A1111" s="160"/>
      <c r="B1111" s="142" t="s">
        <v>101</v>
      </c>
      <c r="C1111" s="150">
        <v>36</v>
      </c>
      <c r="D1111" s="151">
        <v>39</v>
      </c>
      <c r="E1111" s="151">
        <v>37</v>
      </c>
      <c r="F1111" s="151">
        <v>41</v>
      </c>
      <c r="G1111" s="151">
        <v>39</v>
      </c>
      <c r="H1111" s="151">
        <v>-2</v>
      </c>
      <c r="I1111" s="152">
        <v>-4.8780487804878048</v>
      </c>
      <c r="J1111" s="142"/>
      <c r="K1111" s="159" t="s">
        <v>101</v>
      </c>
      <c r="L1111" s="150">
        <v>33</v>
      </c>
      <c r="M1111" s="151">
        <v>22</v>
      </c>
      <c r="N1111" s="151">
        <v>39</v>
      </c>
      <c r="O1111" s="151">
        <v>49</v>
      </c>
      <c r="P1111" s="151">
        <v>45</v>
      </c>
      <c r="Q1111" s="151">
        <v>-4</v>
      </c>
      <c r="R1111" s="152">
        <v>-8.1632653061224492</v>
      </c>
      <c r="S1111" s="152"/>
    </row>
    <row r="1112" spans="1:19" s="145" customFormat="1" ht="14.45" customHeight="1">
      <c r="A1112" s="160"/>
      <c r="B1112" s="142" t="s">
        <v>102</v>
      </c>
      <c r="C1112" s="150">
        <v>70</v>
      </c>
      <c r="D1112" s="151">
        <v>27</v>
      </c>
      <c r="E1112" s="151">
        <v>44</v>
      </c>
      <c r="F1112" s="151">
        <v>38</v>
      </c>
      <c r="G1112" s="151">
        <v>40</v>
      </c>
      <c r="H1112" s="151">
        <v>2</v>
      </c>
      <c r="I1112" s="152">
        <v>5.2631578947368416</v>
      </c>
      <c r="J1112" s="142"/>
      <c r="K1112" s="159" t="s">
        <v>102</v>
      </c>
      <c r="L1112" s="150">
        <v>48</v>
      </c>
      <c r="M1112" s="151">
        <v>25</v>
      </c>
      <c r="N1112" s="151">
        <v>23</v>
      </c>
      <c r="O1112" s="151">
        <v>35</v>
      </c>
      <c r="P1112" s="151">
        <v>43</v>
      </c>
      <c r="Q1112" s="151">
        <v>8</v>
      </c>
      <c r="R1112" s="152">
        <v>22.857142857142858</v>
      </c>
      <c r="S1112" s="152"/>
    </row>
    <row r="1113" spans="1:19" s="145" customFormat="1" ht="14.45" customHeight="1">
      <c r="A1113" s="160"/>
      <c r="B1113" s="142" t="s">
        <v>103</v>
      </c>
      <c r="C1113" s="150">
        <v>92</v>
      </c>
      <c r="D1113" s="151">
        <v>70</v>
      </c>
      <c r="E1113" s="151">
        <v>26</v>
      </c>
      <c r="F1113" s="151">
        <v>37</v>
      </c>
      <c r="G1113" s="151">
        <v>39</v>
      </c>
      <c r="H1113" s="151">
        <v>2</v>
      </c>
      <c r="I1113" s="152">
        <v>5.4054054054054053</v>
      </c>
      <c r="J1113" s="142"/>
      <c r="K1113" s="159" t="s">
        <v>103</v>
      </c>
      <c r="L1113" s="150">
        <v>77</v>
      </c>
      <c r="M1113" s="151">
        <v>38</v>
      </c>
      <c r="N1113" s="151">
        <v>35</v>
      </c>
      <c r="O1113" s="151">
        <v>41</v>
      </c>
      <c r="P1113" s="151">
        <v>36</v>
      </c>
      <c r="Q1113" s="151">
        <v>-5</v>
      </c>
      <c r="R1113" s="152">
        <v>-12.195121951219512</v>
      </c>
      <c r="S1113" s="152"/>
    </row>
    <row r="1114" spans="1:19" s="145" customFormat="1" ht="14.45" customHeight="1">
      <c r="A1114" s="160"/>
      <c r="B1114" s="142" t="s">
        <v>104</v>
      </c>
      <c r="C1114" s="150">
        <v>83</v>
      </c>
      <c r="D1114" s="151">
        <v>94</v>
      </c>
      <c r="E1114" s="151">
        <v>78</v>
      </c>
      <c r="F1114" s="151">
        <v>37</v>
      </c>
      <c r="G1114" s="151">
        <v>38</v>
      </c>
      <c r="H1114" s="151">
        <v>1</v>
      </c>
      <c r="I1114" s="152">
        <v>2.7027027027027026</v>
      </c>
      <c r="J1114" s="142"/>
      <c r="K1114" s="159" t="s">
        <v>104</v>
      </c>
      <c r="L1114" s="150">
        <v>43</v>
      </c>
      <c r="M1114" s="151">
        <v>66</v>
      </c>
      <c r="N1114" s="151">
        <v>30</v>
      </c>
      <c r="O1114" s="151">
        <v>50</v>
      </c>
      <c r="P1114" s="151">
        <v>40</v>
      </c>
      <c r="Q1114" s="151">
        <v>-10</v>
      </c>
      <c r="R1114" s="152">
        <v>-20</v>
      </c>
      <c r="S1114" s="152"/>
    </row>
    <row r="1115" spans="1:19" s="145" customFormat="1" ht="14.45" customHeight="1">
      <c r="A1115" s="160"/>
      <c r="B1115" s="142" t="s">
        <v>105</v>
      </c>
      <c r="C1115" s="150">
        <v>61</v>
      </c>
      <c r="D1115" s="151">
        <v>83</v>
      </c>
      <c r="E1115" s="151">
        <v>96</v>
      </c>
      <c r="F1115" s="151">
        <v>75</v>
      </c>
      <c r="G1115" s="151">
        <v>37</v>
      </c>
      <c r="H1115" s="151">
        <v>-38</v>
      </c>
      <c r="I1115" s="152">
        <v>-50.666666666666671</v>
      </c>
      <c r="J1115" s="142"/>
      <c r="K1115" s="159" t="s">
        <v>105</v>
      </c>
      <c r="L1115" s="150">
        <v>44</v>
      </c>
      <c r="M1115" s="151">
        <v>44</v>
      </c>
      <c r="N1115" s="151">
        <v>68</v>
      </c>
      <c r="O1115" s="151">
        <v>44</v>
      </c>
      <c r="P1115" s="151">
        <v>38</v>
      </c>
      <c r="Q1115" s="151">
        <v>-6</v>
      </c>
      <c r="R1115" s="152">
        <v>-13.636363636363635</v>
      </c>
      <c r="S1115" s="152"/>
    </row>
    <row r="1116" spans="1:19" s="145" customFormat="1" ht="14.45" customHeight="1">
      <c r="A1116" s="160"/>
      <c r="B1116" s="142" t="s">
        <v>106</v>
      </c>
      <c r="C1116" s="150">
        <v>73</v>
      </c>
      <c r="D1116" s="151">
        <v>58</v>
      </c>
      <c r="E1116" s="151">
        <v>78</v>
      </c>
      <c r="F1116" s="151">
        <v>89</v>
      </c>
      <c r="G1116" s="151">
        <v>65</v>
      </c>
      <c r="H1116" s="151">
        <v>-24</v>
      </c>
      <c r="I1116" s="152">
        <v>-26.966292134831459</v>
      </c>
      <c r="J1116" s="142"/>
      <c r="K1116" s="159" t="s">
        <v>106</v>
      </c>
      <c r="L1116" s="150">
        <v>53</v>
      </c>
      <c r="M1116" s="151">
        <v>39</v>
      </c>
      <c r="N1116" s="151">
        <v>40</v>
      </c>
      <c r="O1116" s="151">
        <v>69</v>
      </c>
      <c r="P1116" s="151">
        <v>40</v>
      </c>
      <c r="Q1116" s="151">
        <v>-29</v>
      </c>
      <c r="R1116" s="152">
        <v>-42.028985507246375</v>
      </c>
      <c r="S1116" s="152"/>
    </row>
    <row r="1117" spans="1:19" s="145" customFormat="1" ht="14.45" customHeight="1">
      <c r="A1117" s="160"/>
      <c r="B1117" s="142" t="s">
        <v>107</v>
      </c>
      <c r="C1117" s="150">
        <v>58</v>
      </c>
      <c r="D1117" s="151">
        <v>73</v>
      </c>
      <c r="E1117" s="151">
        <v>54</v>
      </c>
      <c r="F1117" s="151">
        <v>69</v>
      </c>
      <c r="G1117" s="151">
        <v>76</v>
      </c>
      <c r="H1117" s="151">
        <v>7</v>
      </c>
      <c r="I1117" s="152">
        <v>10.144927536231885</v>
      </c>
      <c r="J1117" s="142"/>
      <c r="K1117" s="159" t="s">
        <v>107</v>
      </c>
      <c r="L1117" s="150">
        <v>58</v>
      </c>
      <c r="M1117" s="151">
        <v>41</v>
      </c>
      <c r="N1117" s="151">
        <v>33</v>
      </c>
      <c r="O1117" s="151">
        <v>41</v>
      </c>
      <c r="P1117" s="151">
        <v>57</v>
      </c>
      <c r="Q1117" s="151">
        <v>16</v>
      </c>
      <c r="R1117" s="152">
        <v>39.024390243902438</v>
      </c>
      <c r="S1117" s="152"/>
    </row>
    <row r="1118" spans="1:19" s="145" customFormat="1" ht="14.45" customHeight="1">
      <c r="A1118" s="160"/>
      <c r="B1118" s="142" t="s">
        <v>108</v>
      </c>
      <c r="C1118" s="150">
        <v>49</v>
      </c>
      <c r="D1118" s="151">
        <v>45</v>
      </c>
      <c r="E1118" s="151">
        <v>62</v>
      </c>
      <c r="F1118" s="151">
        <v>38</v>
      </c>
      <c r="G1118" s="151">
        <v>63</v>
      </c>
      <c r="H1118" s="151">
        <v>25</v>
      </c>
      <c r="I1118" s="152">
        <v>65.789473684210535</v>
      </c>
      <c r="J1118" s="142"/>
      <c r="K1118" s="159" t="s">
        <v>108</v>
      </c>
      <c r="L1118" s="150">
        <v>20</v>
      </c>
      <c r="M1118" s="151">
        <v>39</v>
      </c>
      <c r="N1118" s="151">
        <v>34</v>
      </c>
      <c r="O1118" s="151">
        <v>28</v>
      </c>
      <c r="P1118" s="151">
        <v>30</v>
      </c>
      <c r="Q1118" s="151">
        <v>2</v>
      </c>
      <c r="R1118" s="152">
        <v>7.1428571428571423</v>
      </c>
      <c r="S1118" s="152"/>
    </row>
    <row r="1119" spans="1:19" s="145" customFormat="1" ht="14.45" customHeight="1">
      <c r="A1119" s="160"/>
      <c r="B1119" s="142" t="s">
        <v>109</v>
      </c>
      <c r="C1119" s="150">
        <v>38</v>
      </c>
      <c r="D1119" s="151">
        <v>32</v>
      </c>
      <c r="E1119" s="151">
        <v>34</v>
      </c>
      <c r="F1119" s="151">
        <v>43</v>
      </c>
      <c r="G1119" s="151">
        <v>29</v>
      </c>
      <c r="H1119" s="151">
        <v>-14</v>
      </c>
      <c r="I1119" s="152">
        <v>-32.558139534883722</v>
      </c>
      <c r="J1119" s="142"/>
      <c r="K1119" s="159" t="s">
        <v>109</v>
      </c>
      <c r="L1119" s="150">
        <v>16</v>
      </c>
      <c r="M1119" s="151">
        <v>12</v>
      </c>
      <c r="N1119" s="151">
        <v>30</v>
      </c>
      <c r="O1119" s="151">
        <v>29</v>
      </c>
      <c r="P1119" s="151">
        <v>26</v>
      </c>
      <c r="Q1119" s="151">
        <v>-3</v>
      </c>
      <c r="R1119" s="152">
        <v>-10.344827586206897</v>
      </c>
      <c r="S1119" s="152"/>
    </row>
    <row r="1120" spans="1:19" s="145" customFormat="1" ht="14.45" customHeight="1">
      <c r="A1120" s="160"/>
      <c r="B1120" s="142" t="s">
        <v>110</v>
      </c>
      <c r="C1120" s="150">
        <v>19</v>
      </c>
      <c r="D1120" s="151">
        <v>31</v>
      </c>
      <c r="E1120" s="151">
        <v>29</v>
      </c>
      <c r="F1120" s="151">
        <v>31</v>
      </c>
      <c r="G1120" s="151">
        <v>49</v>
      </c>
      <c r="H1120" s="151">
        <v>18</v>
      </c>
      <c r="I1120" s="152">
        <v>58.064516129032263</v>
      </c>
      <c r="J1120" s="142"/>
      <c r="K1120" s="159" t="s">
        <v>110</v>
      </c>
      <c r="L1120" s="150">
        <v>15</v>
      </c>
      <c r="M1120" s="151">
        <v>14</v>
      </c>
      <c r="N1120" s="151">
        <v>11</v>
      </c>
      <c r="O1120" s="151">
        <v>22</v>
      </c>
      <c r="P1120" s="151">
        <v>27</v>
      </c>
      <c r="Q1120" s="151">
        <v>5</v>
      </c>
      <c r="R1120" s="152">
        <v>22.727272727272727</v>
      </c>
      <c r="S1120" s="152"/>
    </row>
    <row r="1121" spans="1:19" s="145" customFormat="1" ht="14.45" customHeight="1">
      <c r="A1121" s="160"/>
      <c r="B1121" s="423"/>
      <c r="C1121" s="427"/>
      <c r="D1121" s="422"/>
      <c r="E1121" s="422"/>
      <c r="F1121" s="422"/>
      <c r="G1121" s="422"/>
      <c r="H1121" s="151"/>
      <c r="I1121" s="152"/>
      <c r="J1121" s="160"/>
      <c r="K1121" s="423"/>
      <c r="L1121" s="427"/>
      <c r="M1121" s="422"/>
      <c r="N1121" s="422"/>
      <c r="O1121" s="422"/>
      <c r="P1121" s="422"/>
      <c r="Q1121" s="151"/>
      <c r="R1121" s="152"/>
      <c r="S1121" s="160"/>
    </row>
    <row r="1122" spans="1:19" s="145" customFormat="1" ht="14.45" customHeight="1">
      <c r="A1122" s="160"/>
      <c r="B1122" s="160"/>
      <c r="C1122" s="160"/>
      <c r="D1122" s="160"/>
      <c r="E1122" s="160"/>
      <c r="F1122" s="160"/>
      <c r="G1122" s="160"/>
      <c r="H1122" s="160"/>
      <c r="I1122" s="160"/>
      <c r="J1122" s="160"/>
      <c r="K1122" s="160"/>
      <c r="L1122" s="160"/>
      <c r="M1122" s="160"/>
      <c r="N1122" s="160"/>
      <c r="O1122" s="160"/>
      <c r="P1122" s="161"/>
      <c r="Q1122" s="160"/>
      <c r="R1122" s="160"/>
      <c r="S1122" s="160"/>
    </row>
    <row r="1123" spans="1:19" s="145" customFormat="1" ht="14.45" customHeight="1">
      <c r="A1123" s="160"/>
      <c r="B1123" s="160"/>
      <c r="C1123" s="160"/>
      <c r="D1123" s="160"/>
      <c r="E1123" s="160"/>
      <c r="F1123" s="160"/>
      <c r="G1123" s="160"/>
      <c r="H1123" s="160"/>
      <c r="I1123" s="160"/>
      <c r="J1123" s="160"/>
      <c r="K1123" s="160"/>
      <c r="L1123" s="160"/>
      <c r="M1123" s="160"/>
      <c r="N1123" s="160"/>
      <c r="O1123" s="160"/>
      <c r="P1123" s="161"/>
      <c r="Q1123" s="160"/>
      <c r="R1123" s="160"/>
      <c r="S1123" s="160"/>
    </row>
    <row r="1124" spans="1:19" s="145" customFormat="1" ht="14.45" customHeight="1">
      <c r="A1124" s="138"/>
      <c r="B1124" s="138" t="s">
        <v>662</v>
      </c>
      <c r="C1124" s="138"/>
      <c r="D1124" s="138"/>
      <c r="E1124" s="138"/>
      <c r="F1124" s="138"/>
      <c r="G1124" s="138"/>
      <c r="H1124" s="138"/>
      <c r="I1124" s="138"/>
      <c r="J1124" s="138"/>
      <c r="K1124" s="138" t="s">
        <v>663</v>
      </c>
      <c r="L1124" s="138"/>
      <c r="M1124" s="138"/>
      <c r="N1124" s="138"/>
      <c r="O1124" s="138"/>
      <c r="P1124" s="138"/>
      <c r="Q1124" s="138"/>
      <c r="R1124" s="138"/>
      <c r="S1124" s="138"/>
    </row>
    <row r="1125" spans="1:19" s="145" customFormat="1" ht="14.45" customHeight="1">
      <c r="A1125" s="160"/>
      <c r="B1125" s="491" t="s">
        <v>335</v>
      </c>
      <c r="C1125" s="140"/>
      <c r="D1125" s="140"/>
      <c r="E1125" s="140"/>
      <c r="F1125" s="140"/>
      <c r="G1125" s="143"/>
      <c r="H1125" s="141"/>
      <c r="I1125" s="141"/>
      <c r="J1125" s="142"/>
      <c r="K1125" s="491" t="s">
        <v>335</v>
      </c>
      <c r="L1125" s="140"/>
      <c r="M1125" s="140"/>
      <c r="N1125" s="140"/>
      <c r="O1125" s="140"/>
      <c r="P1125" s="143"/>
      <c r="Q1125" s="141"/>
      <c r="R1125" s="141"/>
      <c r="S1125" s="144"/>
    </row>
    <row r="1126" spans="1:19" s="145" customFormat="1" ht="14.45" customHeight="1">
      <c r="A1126" s="160"/>
      <c r="B1126" s="492"/>
      <c r="C1126" s="146" t="s">
        <v>151</v>
      </c>
      <c r="D1126" s="146" t="s">
        <v>86</v>
      </c>
      <c r="E1126" s="146" t="s">
        <v>87</v>
      </c>
      <c r="F1126" s="146" t="s">
        <v>410</v>
      </c>
      <c r="G1126" s="146" t="s">
        <v>739</v>
      </c>
      <c r="H1126" s="81" t="s">
        <v>509</v>
      </c>
      <c r="I1126" s="147" t="s">
        <v>807</v>
      </c>
      <c r="J1126" s="142"/>
      <c r="K1126" s="492"/>
      <c r="L1126" s="146" t="s">
        <v>151</v>
      </c>
      <c r="M1126" s="146" t="s">
        <v>86</v>
      </c>
      <c r="N1126" s="146" t="s">
        <v>87</v>
      </c>
      <c r="O1126" s="146" t="s">
        <v>410</v>
      </c>
      <c r="P1126" s="146" t="s">
        <v>739</v>
      </c>
      <c r="Q1126" s="81" t="s">
        <v>509</v>
      </c>
      <c r="R1126" s="147" t="s">
        <v>807</v>
      </c>
      <c r="S1126" s="144"/>
    </row>
    <row r="1127" spans="1:19" s="145" customFormat="1" ht="14.45" customHeight="1">
      <c r="A1127" s="160"/>
      <c r="B1127" s="493"/>
      <c r="C1127" s="148"/>
      <c r="D1127" s="148"/>
      <c r="E1127" s="148"/>
      <c r="F1127" s="148"/>
      <c r="G1127" s="148"/>
      <c r="H1127" s="149" t="s">
        <v>88</v>
      </c>
      <c r="I1127" s="81" t="s">
        <v>511</v>
      </c>
      <c r="J1127" s="142"/>
      <c r="K1127" s="493"/>
      <c r="L1127" s="148"/>
      <c r="M1127" s="148"/>
      <c r="N1127" s="148"/>
      <c r="O1127" s="148"/>
      <c r="P1127" s="148"/>
      <c r="Q1127" s="149" t="s">
        <v>88</v>
      </c>
      <c r="R1127" s="81" t="s">
        <v>511</v>
      </c>
      <c r="S1127" s="144"/>
    </row>
    <row r="1128" spans="1:19" s="180" customFormat="1" ht="14.45" customHeight="1">
      <c r="B1128" s="188" t="s">
        <v>90</v>
      </c>
      <c r="C1128" s="187">
        <v>362</v>
      </c>
      <c r="D1128" s="183">
        <v>333</v>
      </c>
      <c r="E1128" s="183">
        <v>340</v>
      </c>
      <c r="F1128" s="183">
        <v>281</v>
      </c>
      <c r="G1128" s="183">
        <v>264</v>
      </c>
      <c r="H1128" s="182">
        <v>-17</v>
      </c>
      <c r="I1128" s="184">
        <v>-6.0498220640569391</v>
      </c>
      <c r="J1128" s="185"/>
      <c r="K1128" s="186" t="s">
        <v>90</v>
      </c>
      <c r="L1128" s="187">
        <v>281</v>
      </c>
      <c r="M1128" s="183">
        <v>252</v>
      </c>
      <c r="N1128" s="183">
        <v>240</v>
      </c>
      <c r="O1128" s="183">
        <v>306</v>
      </c>
      <c r="P1128" s="183">
        <v>265</v>
      </c>
      <c r="Q1128" s="182">
        <v>-41</v>
      </c>
      <c r="R1128" s="184">
        <v>-13.398692810457517</v>
      </c>
      <c r="S1128" s="184"/>
    </row>
    <row r="1129" spans="1:19" s="145" customFormat="1" ht="14.45" customHeight="1">
      <c r="A1129" s="160"/>
      <c r="B1129" s="420" t="s">
        <v>91</v>
      </c>
      <c r="C1129" s="150">
        <v>35</v>
      </c>
      <c r="D1129" s="151">
        <v>30</v>
      </c>
      <c r="E1129" s="151">
        <v>27</v>
      </c>
      <c r="F1129" s="151">
        <v>19</v>
      </c>
      <c r="G1129" s="151">
        <v>10</v>
      </c>
      <c r="H1129" s="151">
        <v>-9</v>
      </c>
      <c r="I1129" s="152">
        <v>-47.368421052631575</v>
      </c>
      <c r="J1129" s="142"/>
      <c r="K1129" s="154" t="s">
        <v>91</v>
      </c>
      <c r="L1129" s="150">
        <v>33</v>
      </c>
      <c r="M1129" s="151">
        <v>31</v>
      </c>
      <c r="N1129" s="151">
        <v>22</v>
      </c>
      <c r="O1129" s="151">
        <v>24</v>
      </c>
      <c r="P1129" s="151">
        <v>16</v>
      </c>
      <c r="Q1129" s="151">
        <v>-8</v>
      </c>
      <c r="R1129" s="152">
        <v>-33.333333333333329</v>
      </c>
      <c r="S1129" s="152"/>
    </row>
    <row r="1130" spans="1:19" s="145" customFormat="1" ht="14.45" customHeight="1">
      <c r="A1130" s="160"/>
      <c r="B1130" s="420" t="s">
        <v>92</v>
      </c>
      <c r="C1130" s="150">
        <v>244</v>
      </c>
      <c r="D1130" s="151">
        <v>222</v>
      </c>
      <c r="E1130" s="151">
        <v>221</v>
      </c>
      <c r="F1130" s="151">
        <v>165</v>
      </c>
      <c r="G1130" s="151">
        <v>149</v>
      </c>
      <c r="H1130" s="151">
        <v>-16</v>
      </c>
      <c r="I1130" s="152">
        <v>-9.6969696969696972</v>
      </c>
      <c r="J1130" s="142"/>
      <c r="K1130" s="154" t="s">
        <v>92</v>
      </c>
      <c r="L1130" s="150">
        <v>191</v>
      </c>
      <c r="M1130" s="151">
        <v>168</v>
      </c>
      <c r="N1130" s="151">
        <v>168</v>
      </c>
      <c r="O1130" s="151">
        <v>209</v>
      </c>
      <c r="P1130" s="151">
        <v>170</v>
      </c>
      <c r="Q1130" s="151">
        <v>-39</v>
      </c>
      <c r="R1130" s="152">
        <v>-18.660287081339714</v>
      </c>
      <c r="S1130" s="152"/>
    </row>
    <row r="1131" spans="1:19" s="145" customFormat="1" ht="14.45" customHeight="1">
      <c r="A1131" s="160"/>
      <c r="B1131" s="420" t="s">
        <v>93</v>
      </c>
      <c r="C1131" s="150">
        <v>83</v>
      </c>
      <c r="D1131" s="151">
        <v>81</v>
      </c>
      <c r="E1131" s="151">
        <v>92</v>
      </c>
      <c r="F1131" s="151">
        <v>97</v>
      </c>
      <c r="G1131" s="151">
        <v>100</v>
      </c>
      <c r="H1131" s="151">
        <v>3</v>
      </c>
      <c r="I1131" s="152">
        <v>3.0927835051546393</v>
      </c>
      <c r="J1131" s="142"/>
      <c r="K1131" s="154" t="s">
        <v>93</v>
      </c>
      <c r="L1131" s="150">
        <v>57</v>
      </c>
      <c r="M1131" s="151">
        <v>53</v>
      </c>
      <c r="N1131" s="151">
        <v>50</v>
      </c>
      <c r="O1131" s="151">
        <v>71</v>
      </c>
      <c r="P1131" s="151">
        <v>71</v>
      </c>
      <c r="Q1131" s="151">
        <v>0</v>
      </c>
      <c r="R1131" s="152">
        <v>0</v>
      </c>
      <c r="S1131" s="152"/>
    </row>
    <row r="1132" spans="1:19" s="145" customFormat="1" ht="14.45" customHeight="1">
      <c r="A1132" s="160"/>
      <c r="B1132" s="142"/>
      <c r="C1132" s="150"/>
      <c r="D1132" s="157"/>
      <c r="E1132" s="157"/>
      <c r="F1132" s="157"/>
      <c r="G1132" s="157"/>
      <c r="H1132" s="157"/>
      <c r="I1132" s="158"/>
      <c r="J1132" s="142"/>
      <c r="K1132" s="159"/>
      <c r="L1132" s="150"/>
      <c r="M1132" s="157"/>
      <c r="N1132" s="157"/>
      <c r="O1132" s="157"/>
      <c r="P1132" s="157"/>
      <c r="Q1132" s="157"/>
      <c r="R1132" s="158"/>
      <c r="S1132" s="158"/>
    </row>
    <row r="1133" spans="1:19" s="139" customFormat="1" ht="14.45" customHeight="1">
      <c r="A1133" s="160"/>
      <c r="B1133" s="142" t="s">
        <v>94</v>
      </c>
      <c r="C1133" s="150">
        <v>11</v>
      </c>
      <c r="D1133" s="151">
        <v>8</v>
      </c>
      <c r="E1133" s="151">
        <v>11</v>
      </c>
      <c r="F1133" s="151">
        <v>1</v>
      </c>
      <c r="G1133" s="151">
        <v>2</v>
      </c>
      <c r="H1133" s="151">
        <v>1</v>
      </c>
      <c r="I1133" s="152">
        <v>100</v>
      </c>
      <c r="J1133" s="142"/>
      <c r="K1133" s="159" t="s">
        <v>94</v>
      </c>
      <c r="L1133" s="150">
        <v>9</v>
      </c>
      <c r="M1133" s="151">
        <v>17</v>
      </c>
      <c r="N1133" s="151">
        <v>9</v>
      </c>
      <c r="O1133" s="151">
        <v>7</v>
      </c>
      <c r="P1133" s="151">
        <v>7</v>
      </c>
      <c r="Q1133" s="151">
        <v>0</v>
      </c>
      <c r="R1133" s="152">
        <v>0</v>
      </c>
      <c r="S1133" s="152"/>
    </row>
    <row r="1134" spans="1:19" s="145" customFormat="1" ht="14.45" customHeight="1">
      <c r="A1134" s="160"/>
      <c r="B1134" s="142" t="s">
        <v>95</v>
      </c>
      <c r="C1134" s="150">
        <v>10</v>
      </c>
      <c r="D1134" s="151">
        <v>11</v>
      </c>
      <c r="E1134" s="151">
        <v>5</v>
      </c>
      <c r="F1134" s="151">
        <v>10</v>
      </c>
      <c r="G1134" s="151" t="s">
        <v>313</v>
      </c>
      <c r="H1134" s="151">
        <v>-10</v>
      </c>
      <c r="I1134" s="152" t="s">
        <v>512</v>
      </c>
      <c r="J1134" s="142"/>
      <c r="K1134" s="159" t="s">
        <v>95</v>
      </c>
      <c r="L1134" s="150">
        <v>7</v>
      </c>
      <c r="M1134" s="151">
        <v>6</v>
      </c>
      <c r="N1134" s="151">
        <v>8</v>
      </c>
      <c r="O1134" s="151">
        <v>7</v>
      </c>
      <c r="P1134" s="151">
        <v>5</v>
      </c>
      <c r="Q1134" s="151">
        <v>-2</v>
      </c>
      <c r="R1134" s="152">
        <v>-28.571428571428569</v>
      </c>
      <c r="S1134" s="152"/>
    </row>
    <row r="1135" spans="1:19" s="145" customFormat="1" ht="14.45" customHeight="1">
      <c r="A1135" s="160"/>
      <c r="B1135" s="142" t="s">
        <v>96</v>
      </c>
      <c r="C1135" s="150">
        <v>14</v>
      </c>
      <c r="D1135" s="151">
        <v>11</v>
      </c>
      <c r="E1135" s="151">
        <v>11</v>
      </c>
      <c r="F1135" s="151">
        <v>8</v>
      </c>
      <c r="G1135" s="151">
        <v>8</v>
      </c>
      <c r="H1135" s="151">
        <v>0</v>
      </c>
      <c r="I1135" s="152">
        <v>0</v>
      </c>
      <c r="J1135" s="142"/>
      <c r="K1135" s="159" t="s">
        <v>96</v>
      </c>
      <c r="L1135" s="150">
        <v>17</v>
      </c>
      <c r="M1135" s="151">
        <v>8</v>
      </c>
      <c r="N1135" s="151">
        <v>5</v>
      </c>
      <c r="O1135" s="151">
        <v>10</v>
      </c>
      <c r="P1135" s="151">
        <v>4</v>
      </c>
      <c r="Q1135" s="151">
        <v>-6</v>
      </c>
      <c r="R1135" s="152">
        <v>-60</v>
      </c>
      <c r="S1135" s="152"/>
    </row>
    <row r="1136" spans="1:19" s="145" customFormat="1" ht="14.45" customHeight="1">
      <c r="A1136" s="160"/>
      <c r="B1136" s="142" t="s">
        <v>97</v>
      </c>
      <c r="C1136" s="150">
        <v>18</v>
      </c>
      <c r="D1136" s="151">
        <v>16</v>
      </c>
      <c r="E1136" s="151">
        <v>14</v>
      </c>
      <c r="F1136" s="151">
        <v>11</v>
      </c>
      <c r="G1136" s="151">
        <v>9</v>
      </c>
      <c r="H1136" s="151">
        <v>-2</v>
      </c>
      <c r="I1136" s="152">
        <v>-18.181818181818183</v>
      </c>
      <c r="J1136" s="142"/>
      <c r="K1136" s="159" t="s">
        <v>97</v>
      </c>
      <c r="L1136" s="150">
        <v>18</v>
      </c>
      <c r="M1136" s="151">
        <v>16</v>
      </c>
      <c r="N1136" s="151">
        <v>11</v>
      </c>
      <c r="O1136" s="151">
        <v>10</v>
      </c>
      <c r="P1136" s="151">
        <v>8</v>
      </c>
      <c r="Q1136" s="151">
        <v>-2</v>
      </c>
      <c r="R1136" s="152">
        <v>-20</v>
      </c>
      <c r="S1136" s="152"/>
    </row>
    <row r="1137" spans="1:19" s="153" customFormat="1" ht="14.45" customHeight="1">
      <c r="A1137" s="160"/>
      <c r="B1137" s="142" t="s">
        <v>98</v>
      </c>
      <c r="C1137" s="150">
        <v>21</v>
      </c>
      <c r="D1137" s="151">
        <v>29</v>
      </c>
      <c r="E1137" s="151">
        <v>20</v>
      </c>
      <c r="F1137" s="151">
        <v>9</v>
      </c>
      <c r="G1137" s="151">
        <v>22</v>
      </c>
      <c r="H1137" s="151">
        <v>13</v>
      </c>
      <c r="I1137" s="152">
        <v>144.44444444444443</v>
      </c>
      <c r="J1137" s="142"/>
      <c r="K1137" s="159" t="s">
        <v>98</v>
      </c>
      <c r="L1137" s="150">
        <v>22</v>
      </c>
      <c r="M1137" s="151">
        <v>22</v>
      </c>
      <c r="N1137" s="151">
        <v>15</v>
      </c>
      <c r="O1137" s="151">
        <v>16</v>
      </c>
      <c r="P1137" s="151">
        <v>20</v>
      </c>
      <c r="Q1137" s="151">
        <v>4</v>
      </c>
      <c r="R1137" s="152">
        <v>25</v>
      </c>
      <c r="S1137" s="152"/>
    </row>
    <row r="1138" spans="1:19" s="145" customFormat="1" ht="14.45" customHeight="1">
      <c r="A1138" s="160"/>
      <c r="B1138" s="142" t="s">
        <v>99</v>
      </c>
      <c r="C1138" s="150">
        <v>17</v>
      </c>
      <c r="D1138" s="151">
        <v>22</v>
      </c>
      <c r="E1138" s="151">
        <v>22</v>
      </c>
      <c r="F1138" s="151">
        <v>16</v>
      </c>
      <c r="G1138" s="151">
        <v>13</v>
      </c>
      <c r="H1138" s="151">
        <v>-3</v>
      </c>
      <c r="I1138" s="152">
        <v>-18.75</v>
      </c>
      <c r="J1138" s="142"/>
      <c r="K1138" s="159" t="s">
        <v>99</v>
      </c>
      <c r="L1138" s="150">
        <v>21</v>
      </c>
      <c r="M1138" s="151">
        <v>23</v>
      </c>
      <c r="N1138" s="151">
        <v>19</v>
      </c>
      <c r="O1138" s="151">
        <v>17</v>
      </c>
      <c r="P1138" s="151">
        <v>19</v>
      </c>
      <c r="Q1138" s="151">
        <v>2</v>
      </c>
      <c r="R1138" s="152">
        <v>11.76470588235294</v>
      </c>
      <c r="S1138" s="152"/>
    </row>
    <row r="1139" spans="1:19" s="145" customFormat="1" ht="14.45" customHeight="1">
      <c r="A1139" s="160"/>
      <c r="B1139" s="142" t="s">
        <v>100</v>
      </c>
      <c r="C1139" s="150">
        <v>24</v>
      </c>
      <c r="D1139" s="151">
        <v>16</v>
      </c>
      <c r="E1139" s="151">
        <v>23</v>
      </c>
      <c r="F1139" s="151">
        <v>14</v>
      </c>
      <c r="G1139" s="151">
        <v>10</v>
      </c>
      <c r="H1139" s="151">
        <v>-4</v>
      </c>
      <c r="I1139" s="152">
        <v>-28.571428571428569</v>
      </c>
      <c r="J1139" s="142"/>
      <c r="K1139" s="159" t="s">
        <v>100</v>
      </c>
      <c r="L1139" s="150">
        <v>12</v>
      </c>
      <c r="M1139" s="151">
        <v>11</v>
      </c>
      <c r="N1139" s="151">
        <v>24</v>
      </c>
      <c r="O1139" s="151">
        <v>29</v>
      </c>
      <c r="P1139" s="151">
        <v>12</v>
      </c>
      <c r="Q1139" s="151">
        <v>-17</v>
      </c>
      <c r="R1139" s="152">
        <v>-58.620689655172406</v>
      </c>
      <c r="S1139" s="152"/>
    </row>
    <row r="1140" spans="1:19" s="145" customFormat="1" ht="14.45" customHeight="1">
      <c r="A1140" s="160"/>
      <c r="B1140" s="142" t="s">
        <v>118</v>
      </c>
      <c r="C1140" s="150">
        <v>28</v>
      </c>
      <c r="D1140" s="151">
        <v>16</v>
      </c>
      <c r="E1140" s="151">
        <v>19</v>
      </c>
      <c r="F1140" s="151">
        <v>15</v>
      </c>
      <c r="G1140" s="151">
        <v>11</v>
      </c>
      <c r="H1140" s="151">
        <v>-4</v>
      </c>
      <c r="I1140" s="152">
        <v>-26.666666666666668</v>
      </c>
      <c r="J1140" s="142"/>
      <c r="K1140" s="159" t="s">
        <v>118</v>
      </c>
      <c r="L1140" s="150">
        <v>12</v>
      </c>
      <c r="M1140" s="151">
        <v>16</v>
      </c>
      <c r="N1140" s="151">
        <v>10</v>
      </c>
      <c r="O1140" s="151">
        <v>29</v>
      </c>
      <c r="P1140" s="151">
        <v>14</v>
      </c>
      <c r="Q1140" s="151">
        <v>-15</v>
      </c>
      <c r="R1140" s="152">
        <v>-51.724137931034484</v>
      </c>
      <c r="S1140" s="152"/>
    </row>
    <row r="1141" spans="1:19" s="145" customFormat="1" ht="14.45" customHeight="1">
      <c r="A1141" s="160"/>
      <c r="B1141" s="142" t="s">
        <v>101</v>
      </c>
      <c r="C1141" s="150">
        <v>14</v>
      </c>
      <c r="D1141" s="151">
        <v>16</v>
      </c>
      <c r="E1141" s="151">
        <v>14</v>
      </c>
      <c r="F1141" s="151">
        <v>19</v>
      </c>
      <c r="G1141" s="151">
        <v>20</v>
      </c>
      <c r="H1141" s="151">
        <v>1</v>
      </c>
      <c r="I1141" s="152">
        <v>5.2631578947368416</v>
      </c>
      <c r="J1141" s="142"/>
      <c r="K1141" s="159" t="s">
        <v>101</v>
      </c>
      <c r="L1141" s="150">
        <v>15</v>
      </c>
      <c r="M1141" s="151">
        <v>5</v>
      </c>
      <c r="N1141" s="151">
        <v>23</v>
      </c>
      <c r="O1141" s="151">
        <v>25</v>
      </c>
      <c r="P1141" s="151">
        <v>22</v>
      </c>
      <c r="Q1141" s="151">
        <v>-3</v>
      </c>
      <c r="R1141" s="152">
        <v>-12</v>
      </c>
      <c r="S1141" s="152"/>
    </row>
    <row r="1142" spans="1:19" s="145" customFormat="1" ht="14.45" customHeight="1">
      <c r="A1142" s="160"/>
      <c r="B1142" s="142" t="s">
        <v>102</v>
      </c>
      <c r="C1142" s="150">
        <v>22</v>
      </c>
      <c r="D1142" s="151">
        <v>9</v>
      </c>
      <c r="E1142" s="151">
        <v>23</v>
      </c>
      <c r="F1142" s="151">
        <v>16</v>
      </c>
      <c r="G1142" s="151">
        <v>15</v>
      </c>
      <c r="H1142" s="151">
        <v>-1</v>
      </c>
      <c r="I1142" s="152">
        <v>-6.25</v>
      </c>
      <c r="J1142" s="142"/>
      <c r="K1142" s="159" t="s">
        <v>102</v>
      </c>
      <c r="L1142" s="150">
        <v>24</v>
      </c>
      <c r="M1142" s="151">
        <v>13</v>
      </c>
      <c r="N1142" s="151">
        <v>9</v>
      </c>
      <c r="O1142" s="151">
        <v>17</v>
      </c>
      <c r="P1142" s="151">
        <v>20</v>
      </c>
      <c r="Q1142" s="151">
        <v>3</v>
      </c>
      <c r="R1142" s="152">
        <v>17.647058823529413</v>
      </c>
      <c r="S1142" s="152"/>
    </row>
    <row r="1143" spans="1:19" s="145" customFormat="1" ht="14.45" customHeight="1">
      <c r="A1143" s="160"/>
      <c r="B1143" s="142" t="s">
        <v>103</v>
      </c>
      <c r="C1143" s="150">
        <v>43</v>
      </c>
      <c r="D1143" s="151">
        <v>27</v>
      </c>
      <c r="E1143" s="151">
        <v>10</v>
      </c>
      <c r="F1143" s="151">
        <v>19</v>
      </c>
      <c r="G1143" s="151">
        <v>15</v>
      </c>
      <c r="H1143" s="151">
        <v>-4</v>
      </c>
      <c r="I1143" s="152">
        <v>-21.052631578947366</v>
      </c>
      <c r="J1143" s="142"/>
      <c r="K1143" s="159" t="s">
        <v>103</v>
      </c>
      <c r="L1143" s="150">
        <v>31</v>
      </c>
      <c r="M1143" s="151">
        <v>20</v>
      </c>
      <c r="N1143" s="151">
        <v>17</v>
      </c>
      <c r="O1143" s="151">
        <v>18</v>
      </c>
      <c r="P1143" s="151">
        <v>14</v>
      </c>
      <c r="Q1143" s="151">
        <v>-4</v>
      </c>
      <c r="R1143" s="152">
        <v>-22.222222222222221</v>
      </c>
      <c r="S1143" s="152"/>
    </row>
    <row r="1144" spans="1:19" s="145" customFormat="1" ht="14.45" customHeight="1">
      <c r="A1144" s="160"/>
      <c r="B1144" s="142" t="s">
        <v>104</v>
      </c>
      <c r="C1144" s="150">
        <v>31</v>
      </c>
      <c r="D1144" s="151">
        <v>40</v>
      </c>
      <c r="E1144" s="151">
        <v>31</v>
      </c>
      <c r="F1144" s="151">
        <v>15</v>
      </c>
      <c r="G1144" s="151">
        <v>19</v>
      </c>
      <c r="H1144" s="151">
        <v>4</v>
      </c>
      <c r="I1144" s="152">
        <v>26.666666666666668</v>
      </c>
      <c r="J1144" s="142"/>
      <c r="K1144" s="159" t="s">
        <v>104</v>
      </c>
      <c r="L1144" s="150">
        <v>15</v>
      </c>
      <c r="M1144" s="151">
        <v>25</v>
      </c>
      <c r="N1144" s="151">
        <v>13</v>
      </c>
      <c r="O1144" s="151">
        <v>28</v>
      </c>
      <c r="P1144" s="151">
        <v>21</v>
      </c>
      <c r="Q1144" s="151">
        <v>-7</v>
      </c>
      <c r="R1144" s="152">
        <v>-25</v>
      </c>
      <c r="S1144" s="152"/>
    </row>
    <row r="1145" spans="1:19" s="145" customFormat="1" ht="14.45" customHeight="1">
      <c r="A1145" s="160"/>
      <c r="B1145" s="142" t="s">
        <v>105</v>
      </c>
      <c r="C1145" s="150">
        <v>26</v>
      </c>
      <c r="D1145" s="151">
        <v>31</v>
      </c>
      <c r="E1145" s="151">
        <v>45</v>
      </c>
      <c r="F1145" s="151">
        <v>31</v>
      </c>
      <c r="G1145" s="151">
        <v>15</v>
      </c>
      <c r="H1145" s="151">
        <v>-16</v>
      </c>
      <c r="I1145" s="152">
        <v>-51.612903225806448</v>
      </c>
      <c r="J1145" s="142"/>
      <c r="K1145" s="159" t="s">
        <v>105</v>
      </c>
      <c r="L1145" s="150">
        <v>21</v>
      </c>
      <c r="M1145" s="151">
        <v>17</v>
      </c>
      <c r="N1145" s="151">
        <v>27</v>
      </c>
      <c r="O1145" s="151">
        <v>20</v>
      </c>
      <c r="P1145" s="151">
        <v>20</v>
      </c>
      <c r="Q1145" s="151">
        <v>0</v>
      </c>
      <c r="R1145" s="152">
        <v>0</v>
      </c>
      <c r="S1145" s="152"/>
    </row>
    <row r="1146" spans="1:19" s="145" customFormat="1" ht="14.45" customHeight="1">
      <c r="A1146" s="160"/>
      <c r="B1146" s="142" t="s">
        <v>106</v>
      </c>
      <c r="C1146" s="150">
        <v>27</v>
      </c>
      <c r="D1146" s="151">
        <v>23</v>
      </c>
      <c r="E1146" s="151">
        <v>33</v>
      </c>
      <c r="F1146" s="151">
        <v>41</v>
      </c>
      <c r="G1146" s="151">
        <v>26</v>
      </c>
      <c r="H1146" s="151">
        <v>-15</v>
      </c>
      <c r="I1146" s="152">
        <v>-36.585365853658537</v>
      </c>
      <c r="J1146" s="142"/>
      <c r="K1146" s="159" t="s">
        <v>106</v>
      </c>
      <c r="L1146" s="150">
        <v>15</v>
      </c>
      <c r="M1146" s="151">
        <v>17</v>
      </c>
      <c r="N1146" s="151">
        <v>13</v>
      </c>
      <c r="O1146" s="151">
        <v>26</v>
      </c>
      <c r="P1146" s="151">
        <v>19</v>
      </c>
      <c r="Q1146" s="151">
        <v>-7</v>
      </c>
      <c r="R1146" s="152">
        <v>-26.923076923076923</v>
      </c>
      <c r="S1146" s="152"/>
    </row>
    <row r="1147" spans="1:19" s="145" customFormat="1" ht="14.45" customHeight="1">
      <c r="A1147" s="160"/>
      <c r="B1147" s="142" t="s">
        <v>107</v>
      </c>
      <c r="C1147" s="150">
        <v>18</v>
      </c>
      <c r="D1147" s="151">
        <v>25</v>
      </c>
      <c r="E1147" s="151">
        <v>19</v>
      </c>
      <c r="F1147" s="151">
        <v>26</v>
      </c>
      <c r="G1147" s="151">
        <v>35</v>
      </c>
      <c r="H1147" s="151">
        <v>9</v>
      </c>
      <c r="I1147" s="152">
        <v>34.615384615384613</v>
      </c>
      <c r="J1147" s="142"/>
      <c r="K1147" s="159" t="s">
        <v>107</v>
      </c>
      <c r="L1147" s="150">
        <v>25</v>
      </c>
      <c r="M1147" s="151">
        <v>13</v>
      </c>
      <c r="N1147" s="151">
        <v>12</v>
      </c>
      <c r="O1147" s="151">
        <v>14</v>
      </c>
      <c r="P1147" s="151">
        <v>22</v>
      </c>
      <c r="Q1147" s="151">
        <v>8</v>
      </c>
      <c r="R1147" s="152">
        <v>57.142857142857139</v>
      </c>
      <c r="S1147" s="152"/>
    </row>
    <row r="1148" spans="1:19" s="145" customFormat="1" ht="14.45" customHeight="1">
      <c r="A1148" s="160"/>
      <c r="B1148" s="142" t="s">
        <v>108</v>
      </c>
      <c r="C1148" s="150">
        <v>19</v>
      </c>
      <c r="D1148" s="151">
        <v>11</v>
      </c>
      <c r="E1148" s="151">
        <v>21</v>
      </c>
      <c r="F1148" s="151">
        <v>13</v>
      </c>
      <c r="G1148" s="151">
        <v>23</v>
      </c>
      <c r="H1148" s="151">
        <v>10</v>
      </c>
      <c r="I1148" s="152">
        <v>76.923076923076934</v>
      </c>
      <c r="J1148" s="142"/>
      <c r="K1148" s="159" t="s">
        <v>108</v>
      </c>
      <c r="L1148" s="150">
        <v>6</v>
      </c>
      <c r="M1148" s="151">
        <v>17</v>
      </c>
      <c r="N1148" s="151">
        <v>11</v>
      </c>
      <c r="O1148" s="151">
        <v>12</v>
      </c>
      <c r="P1148" s="151">
        <v>9</v>
      </c>
      <c r="Q1148" s="151">
        <v>-3</v>
      </c>
      <c r="R1148" s="152">
        <v>-25</v>
      </c>
      <c r="S1148" s="152"/>
    </row>
    <row r="1149" spans="1:19" s="145" customFormat="1" ht="14.45" customHeight="1">
      <c r="A1149" s="160"/>
      <c r="B1149" s="142" t="s">
        <v>109</v>
      </c>
      <c r="C1149" s="150">
        <v>15</v>
      </c>
      <c r="D1149" s="151">
        <v>11</v>
      </c>
      <c r="E1149" s="151">
        <v>9</v>
      </c>
      <c r="F1149" s="151">
        <v>9</v>
      </c>
      <c r="G1149" s="151">
        <v>8</v>
      </c>
      <c r="H1149" s="151">
        <v>-1</v>
      </c>
      <c r="I1149" s="152">
        <v>-11.111111111111111</v>
      </c>
      <c r="J1149" s="142"/>
      <c r="K1149" s="159" t="s">
        <v>109</v>
      </c>
      <c r="L1149" s="150">
        <v>5</v>
      </c>
      <c r="M1149" s="151">
        <v>3</v>
      </c>
      <c r="N1149" s="151">
        <v>12</v>
      </c>
      <c r="O1149" s="151">
        <v>11</v>
      </c>
      <c r="P1149" s="151">
        <v>13</v>
      </c>
      <c r="Q1149" s="151">
        <v>2</v>
      </c>
      <c r="R1149" s="152">
        <v>18.181818181818183</v>
      </c>
      <c r="S1149" s="152"/>
    </row>
    <row r="1150" spans="1:19" s="145" customFormat="1" ht="14.45" customHeight="1">
      <c r="A1150" s="160"/>
      <c r="B1150" s="142" t="s">
        <v>110</v>
      </c>
      <c r="C1150" s="150">
        <v>4</v>
      </c>
      <c r="D1150" s="151">
        <v>11</v>
      </c>
      <c r="E1150" s="151">
        <v>10</v>
      </c>
      <c r="F1150" s="151">
        <v>8</v>
      </c>
      <c r="G1150" s="151">
        <v>8</v>
      </c>
      <c r="H1150" s="151">
        <v>0</v>
      </c>
      <c r="I1150" s="152">
        <v>0</v>
      </c>
      <c r="J1150" s="142"/>
      <c r="K1150" s="159" t="s">
        <v>110</v>
      </c>
      <c r="L1150" s="150">
        <v>6</v>
      </c>
      <c r="M1150" s="151">
        <v>3</v>
      </c>
      <c r="N1150" s="151">
        <v>2</v>
      </c>
      <c r="O1150" s="151">
        <v>8</v>
      </c>
      <c r="P1150" s="151">
        <v>8</v>
      </c>
      <c r="Q1150" s="151">
        <v>0</v>
      </c>
      <c r="R1150" s="152">
        <v>0</v>
      </c>
      <c r="S1150" s="152"/>
    </row>
    <row r="1151" spans="1:19" s="145" customFormat="1" ht="14.45" customHeight="1">
      <c r="A1151" s="160"/>
      <c r="B1151" s="423"/>
      <c r="C1151" s="427"/>
      <c r="D1151" s="422"/>
      <c r="E1151" s="422"/>
      <c r="F1151" s="422"/>
      <c r="G1151" s="422"/>
      <c r="H1151" s="151"/>
      <c r="I1151" s="152"/>
      <c r="J1151" s="142"/>
      <c r="K1151" s="423"/>
      <c r="L1151" s="427"/>
      <c r="M1151" s="422"/>
      <c r="N1151" s="422"/>
      <c r="O1151" s="422"/>
      <c r="P1151" s="422"/>
      <c r="Q1151" s="151"/>
      <c r="R1151" s="152"/>
      <c r="S1151" s="152"/>
    </row>
    <row r="1152" spans="1:19" s="145" customFormat="1" ht="14.45" customHeight="1">
      <c r="A1152" s="160"/>
      <c r="B1152" s="142"/>
      <c r="C1152" s="151"/>
      <c r="D1152" s="151"/>
      <c r="E1152" s="151"/>
      <c r="F1152" s="151"/>
      <c r="G1152" s="151"/>
      <c r="H1152" s="151"/>
      <c r="I1152" s="152"/>
      <c r="J1152" s="160"/>
      <c r="K1152" s="142"/>
      <c r="L1152" s="151"/>
      <c r="M1152" s="151"/>
      <c r="N1152" s="151"/>
      <c r="O1152" s="151"/>
      <c r="P1152" s="151"/>
      <c r="Q1152" s="151"/>
      <c r="R1152" s="152"/>
      <c r="S1152" s="160"/>
    </row>
    <row r="1153" spans="1:19" s="145" customFormat="1" ht="14.45" customHeight="1">
      <c r="A1153" s="160"/>
      <c r="B1153" s="142"/>
      <c r="C1153" s="151"/>
      <c r="D1153" s="151"/>
      <c r="E1153" s="151"/>
      <c r="F1153" s="151"/>
      <c r="G1153" s="151"/>
      <c r="H1153" s="151"/>
      <c r="I1153" s="152"/>
      <c r="J1153" s="160"/>
      <c r="K1153" s="142"/>
      <c r="L1153" s="151"/>
      <c r="M1153" s="151"/>
      <c r="N1153" s="151"/>
      <c r="O1153" s="151"/>
      <c r="P1153" s="151"/>
      <c r="Q1153" s="151"/>
      <c r="R1153" s="152"/>
      <c r="S1153" s="160"/>
    </row>
    <row r="1154" spans="1:19" s="145" customFormat="1" ht="14.45" customHeight="1">
      <c r="A1154" s="160"/>
      <c r="B1154" s="138" t="s">
        <v>291</v>
      </c>
      <c r="C1154" s="138"/>
      <c r="D1154" s="138"/>
      <c r="E1154" s="138"/>
      <c r="F1154" s="138"/>
      <c r="G1154" s="138"/>
      <c r="H1154" s="138"/>
      <c r="I1154" s="138"/>
      <c r="J1154" s="138"/>
      <c r="K1154" s="138" t="s">
        <v>290</v>
      </c>
      <c r="L1154" s="160"/>
      <c r="M1154" s="160"/>
      <c r="N1154" s="160"/>
      <c r="O1154" s="160"/>
      <c r="P1154" s="138"/>
      <c r="Q1154" s="160"/>
      <c r="R1154" s="160"/>
      <c r="S1154" s="160"/>
    </row>
    <row r="1155" spans="1:19" s="145" customFormat="1" ht="14.45" customHeight="1">
      <c r="A1155" s="160"/>
      <c r="B1155" s="491" t="s">
        <v>335</v>
      </c>
      <c r="C1155" s="140"/>
      <c r="D1155" s="140"/>
      <c r="E1155" s="140"/>
      <c r="F1155" s="140"/>
      <c r="G1155" s="143"/>
      <c r="H1155" s="141"/>
      <c r="I1155" s="141"/>
      <c r="J1155" s="142"/>
      <c r="K1155" s="491" t="s">
        <v>335</v>
      </c>
      <c r="L1155" s="140"/>
      <c r="M1155" s="140"/>
      <c r="N1155" s="140"/>
      <c r="O1155" s="140"/>
      <c r="P1155" s="143"/>
      <c r="Q1155" s="141"/>
      <c r="R1155" s="141"/>
      <c r="S1155" s="144"/>
    </row>
    <row r="1156" spans="1:19" s="145" customFormat="1" ht="14.45" customHeight="1">
      <c r="A1156" s="160"/>
      <c r="B1156" s="492"/>
      <c r="C1156" s="146" t="s">
        <v>151</v>
      </c>
      <c r="D1156" s="146" t="s">
        <v>86</v>
      </c>
      <c r="E1156" s="146" t="s">
        <v>87</v>
      </c>
      <c r="F1156" s="146" t="s">
        <v>410</v>
      </c>
      <c r="G1156" s="146" t="s">
        <v>739</v>
      </c>
      <c r="H1156" s="81" t="s">
        <v>509</v>
      </c>
      <c r="I1156" s="147" t="s">
        <v>807</v>
      </c>
      <c r="J1156" s="142"/>
      <c r="K1156" s="492"/>
      <c r="L1156" s="146" t="s">
        <v>151</v>
      </c>
      <c r="M1156" s="146" t="s">
        <v>86</v>
      </c>
      <c r="N1156" s="146" t="s">
        <v>87</v>
      </c>
      <c r="O1156" s="146" t="s">
        <v>410</v>
      </c>
      <c r="P1156" s="146" t="s">
        <v>739</v>
      </c>
      <c r="Q1156" s="81" t="s">
        <v>509</v>
      </c>
      <c r="R1156" s="147" t="s">
        <v>807</v>
      </c>
      <c r="S1156" s="144"/>
    </row>
    <row r="1157" spans="1:19" s="145" customFormat="1" ht="14.45" customHeight="1">
      <c r="A1157" s="160"/>
      <c r="B1157" s="493"/>
      <c r="C1157" s="148"/>
      <c r="D1157" s="148"/>
      <c r="E1157" s="148"/>
      <c r="F1157" s="148"/>
      <c r="G1157" s="148"/>
      <c r="H1157" s="149" t="s">
        <v>88</v>
      </c>
      <c r="I1157" s="81" t="s">
        <v>511</v>
      </c>
      <c r="J1157" s="142"/>
      <c r="K1157" s="493"/>
      <c r="L1157" s="148"/>
      <c r="M1157" s="148"/>
      <c r="N1157" s="148"/>
      <c r="O1157" s="148"/>
      <c r="P1157" s="148"/>
      <c r="Q1157" s="149" t="s">
        <v>88</v>
      </c>
      <c r="R1157" s="81" t="s">
        <v>511</v>
      </c>
      <c r="S1157" s="144"/>
    </row>
    <row r="1158" spans="1:19" s="180" customFormat="1" ht="14.45" customHeight="1">
      <c r="B1158" s="188" t="s">
        <v>90</v>
      </c>
      <c r="C1158" s="187">
        <v>504</v>
      </c>
      <c r="D1158" s="183">
        <v>452</v>
      </c>
      <c r="E1158" s="183">
        <v>423</v>
      </c>
      <c r="F1158" s="183">
        <v>385</v>
      </c>
      <c r="G1158" s="183">
        <v>373</v>
      </c>
      <c r="H1158" s="182">
        <v>-12</v>
      </c>
      <c r="I1158" s="184">
        <v>-3.116883116883117</v>
      </c>
      <c r="J1158" s="185"/>
      <c r="K1158" s="186" t="s">
        <v>90</v>
      </c>
      <c r="L1158" s="187">
        <v>396</v>
      </c>
      <c r="M1158" s="183">
        <v>329</v>
      </c>
      <c r="N1158" s="183">
        <v>336</v>
      </c>
      <c r="O1158" s="183">
        <v>380</v>
      </c>
      <c r="P1158" s="183">
        <v>324</v>
      </c>
      <c r="Q1158" s="182">
        <v>-56</v>
      </c>
      <c r="R1158" s="184">
        <v>-14.736842105263156</v>
      </c>
      <c r="S1158" s="184"/>
    </row>
    <row r="1159" spans="1:19" s="145" customFormat="1" ht="14.45" customHeight="1">
      <c r="A1159" s="160"/>
      <c r="B1159" s="420" t="s">
        <v>91</v>
      </c>
      <c r="C1159" s="150">
        <v>26</v>
      </c>
      <c r="D1159" s="151">
        <v>13</v>
      </c>
      <c r="E1159" s="151">
        <v>17</v>
      </c>
      <c r="F1159" s="151">
        <v>17</v>
      </c>
      <c r="G1159" s="151">
        <v>20</v>
      </c>
      <c r="H1159" s="151">
        <v>3</v>
      </c>
      <c r="I1159" s="152">
        <v>17.647058823529413</v>
      </c>
      <c r="J1159" s="142"/>
      <c r="K1159" s="154" t="s">
        <v>91</v>
      </c>
      <c r="L1159" s="150">
        <v>25</v>
      </c>
      <c r="M1159" s="151">
        <v>19</v>
      </c>
      <c r="N1159" s="151">
        <v>29</v>
      </c>
      <c r="O1159" s="151">
        <v>24</v>
      </c>
      <c r="P1159" s="151">
        <v>16</v>
      </c>
      <c r="Q1159" s="151">
        <v>-8</v>
      </c>
      <c r="R1159" s="152">
        <v>-33.333333333333329</v>
      </c>
      <c r="S1159" s="152"/>
    </row>
    <row r="1160" spans="1:19" s="145" customFormat="1" ht="14.45" customHeight="1">
      <c r="A1160" s="160"/>
      <c r="B1160" s="420" t="s">
        <v>92</v>
      </c>
      <c r="C1160" s="150">
        <v>324</v>
      </c>
      <c r="D1160" s="151">
        <v>281</v>
      </c>
      <c r="E1160" s="151">
        <v>241</v>
      </c>
      <c r="F1160" s="151">
        <v>195</v>
      </c>
      <c r="G1160" s="151">
        <v>166</v>
      </c>
      <c r="H1160" s="151">
        <v>-29</v>
      </c>
      <c r="I1160" s="152">
        <v>-14.871794871794872</v>
      </c>
      <c r="J1160" s="142"/>
      <c r="K1160" s="154" t="s">
        <v>92</v>
      </c>
      <c r="L1160" s="150">
        <v>266</v>
      </c>
      <c r="M1160" s="151">
        <v>218</v>
      </c>
      <c r="N1160" s="151">
        <v>209</v>
      </c>
      <c r="O1160" s="151">
        <v>236</v>
      </c>
      <c r="P1160" s="151">
        <v>193</v>
      </c>
      <c r="Q1160" s="151">
        <v>-43</v>
      </c>
      <c r="R1160" s="152">
        <v>-18.220338983050848</v>
      </c>
      <c r="S1160" s="152"/>
    </row>
    <row r="1161" spans="1:19" s="145" customFormat="1" ht="14.45" customHeight="1">
      <c r="A1161" s="160"/>
      <c r="B1161" s="420" t="s">
        <v>93</v>
      </c>
      <c r="C1161" s="150">
        <v>154</v>
      </c>
      <c r="D1161" s="151">
        <v>158</v>
      </c>
      <c r="E1161" s="151">
        <v>165</v>
      </c>
      <c r="F1161" s="151">
        <v>173</v>
      </c>
      <c r="G1161" s="151">
        <v>182</v>
      </c>
      <c r="H1161" s="151">
        <v>9</v>
      </c>
      <c r="I1161" s="152">
        <v>5.202312138728324</v>
      </c>
      <c r="J1161" s="142"/>
      <c r="K1161" s="154" t="s">
        <v>93</v>
      </c>
      <c r="L1161" s="150">
        <v>105</v>
      </c>
      <c r="M1161" s="151">
        <v>92</v>
      </c>
      <c r="N1161" s="151">
        <v>98</v>
      </c>
      <c r="O1161" s="151">
        <v>118</v>
      </c>
      <c r="P1161" s="151">
        <v>109</v>
      </c>
      <c r="Q1161" s="151">
        <v>-9</v>
      </c>
      <c r="R1161" s="152">
        <v>-7.6271186440677967</v>
      </c>
      <c r="S1161" s="152"/>
    </row>
    <row r="1162" spans="1:19" s="139" customFormat="1" ht="14.45" customHeight="1">
      <c r="A1162" s="160"/>
      <c r="B1162" s="142"/>
      <c r="C1162" s="150"/>
      <c r="D1162" s="157"/>
      <c r="E1162" s="157"/>
      <c r="F1162" s="157"/>
      <c r="G1162" s="157"/>
      <c r="H1162" s="157"/>
      <c r="I1162" s="158"/>
      <c r="J1162" s="142"/>
      <c r="K1162" s="159"/>
      <c r="L1162" s="150"/>
      <c r="M1162" s="157"/>
      <c r="N1162" s="157"/>
      <c r="O1162" s="157"/>
      <c r="P1162" s="157"/>
      <c r="Q1162" s="157"/>
      <c r="R1162" s="158"/>
      <c r="S1162" s="158"/>
    </row>
    <row r="1163" spans="1:19" s="145" customFormat="1" ht="14.45" customHeight="1">
      <c r="A1163" s="160"/>
      <c r="B1163" s="142" t="s">
        <v>94</v>
      </c>
      <c r="C1163" s="150">
        <v>10</v>
      </c>
      <c r="D1163" s="151">
        <v>2</v>
      </c>
      <c r="E1163" s="151">
        <v>9</v>
      </c>
      <c r="F1163" s="151">
        <v>5</v>
      </c>
      <c r="G1163" s="151">
        <v>5</v>
      </c>
      <c r="H1163" s="151">
        <v>0</v>
      </c>
      <c r="I1163" s="152">
        <v>0</v>
      </c>
      <c r="J1163" s="142"/>
      <c r="K1163" s="159" t="s">
        <v>94</v>
      </c>
      <c r="L1163" s="150">
        <v>8</v>
      </c>
      <c r="M1163" s="151">
        <v>6</v>
      </c>
      <c r="N1163" s="151">
        <v>13</v>
      </c>
      <c r="O1163" s="151">
        <v>7</v>
      </c>
      <c r="P1163" s="151">
        <v>8</v>
      </c>
      <c r="Q1163" s="151">
        <v>1</v>
      </c>
      <c r="R1163" s="152">
        <v>14.285714285714285</v>
      </c>
      <c r="S1163" s="152"/>
    </row>
    <row r="1164" spans="1:19" s="145" customFormat="1" ht="14.45" customHeight="1">
      <c r="A1164" s="160"/>
      <c r="B1164" s="142" t="s">
        <v>95</v>
      </c>
      <c r="C1164" s="150">
        <v>4</v>
      </c>
      <c r="D1164" s="151">
        <v>7</v>
      </c>
      <c r="E1164" s="151">
        <v>3</v>
      </c>
      <c r="F1164" s="151">
        <v>8</v>
      </c>
      <c r="G1164" s="151">
        <v>5</v>
      </c>
      <c r="H1164" s="151">
        <v>-3</v>
      </c>
      <c r="I1164" s="152">
        <v>-37.5</v>
      </c>
      <c r="J1164" s="142"/>
      <c r="K1164" s="159" t="s">
        <v>95</v>
      </c>
      <c r="L1164" s="150">
        <v>9</v>
      </c>
      <c r="M1164" s="151">
        <v>6</v>
      </c>
      <c r="N1164" s="151">
        <v>8</v>
      </c>
      <c r="O1164" s="151">
        <v>13</v>
      </c>
      <c r="P1164" s="151" t="s">
        <v>313</v>
      </c>
      <c r="Q1164" s="151">
        <v>-13</v>
      </c>
      <c r="R1164" s="152" t="s">
        <v>512</v>
      </c>
      <c r="S1164" s="152"/>
    </row>
    <row r="1165" spans="1:19" s="145" customFormat="1" ht="14.45" customHeight="1">
      <c r="A1165" s="160"/>
      <c r="B1165" s="142" t="s">
        <v>96</v>
      </c>
      <c r="C1165" s="150">
        <v>12</v>
      </c>
      <c r="D1165" s="151">
        <v>4</v>
      </c>
      <c r="E1165" s="151">
        <v>5</v>
      </c>
      <c r="F1165" s="151">
        <v>4</v>
      </c>
      <c r="G1165" s="151">
        <v>10</v>
      </c>
      <c r="H1165" s="151">
        <v>6</v>
      </c>
      <c r="I1165" s="152">
        <v>150</v>
      </c>
      <c r="J1165" s="142"/>
      <c r="K1165" s="159" t="s">
        <v>96</v>
      </c>
      <c r="L1165" s="150">
        <v>8</v>
      </c>
      <c r="M1165" s="151">
        <v>7</v>
      </c>
      <c r="N1165" s="151">
        <v>8</v>
      </c>
      <c r="O1165" s="151">
        <v>4</v>
      </c>
      <c r="P1165" s="151">
        <v>8</v>
      </c>
      <c r="Q1165" s="151">
        <v>4</v>
      </c>
      <c r="R1165" s="152">
        <v>100</v>
      </c>
      <c r="S1165" s="152"/>
    </row>
    <row r="1166" spans="1:19" s="153" customFormat="1" ht="14.45" customHeight="1">
      <c r="A1166" s="160"/>
      <c r="B1166" s="142" t="s">
        <v>97</v>
      </c>
      <c r="C1166" s="150">
        <v>21</v>
      </c>
      <c r="D1166" s="151">
        <v>11</v>
      </c>
      <c r="E1166" s="151">
        <v>6</v>
      </c>
      <c r="F1166" s="151">
        <v>9</v>
      </c>
      <c r="G1166" s="151">
        <v>6</v>
      </c>
      <c r="H1166" s="151">
        <v>-3</v>
      </c>
      <c r="I1166" s="152">
        <v>-33.333333333333329</v>
      </c>
      <c r="J1166" s="142"/>
      <c r="K1166" s="159" t="s">
        <v>97</v>
      </c>
      <c r="L1166" s="150">
        <v>32</v>
      </c>
      <c r="M1166" s="151">
        <v>20</v>
      </c>
      <c r="N1166" s="151">
        <v>14</v>
      </c>
      <c r="O1166" s="151">
        <v>15</v>
      </c>
      <c r="P1166" s="151">
        <v>6</v>
      </c>
      <c r="Q1166" s="151">
        <v>-9</v>
      </c>
      <c r="R1166" s="152">
        <v>-60</v>
      </c>
      <c r="S1166" s="152"/>
    </row>
    <row r="1167" spans="1:19" s="145" customFormat="1" ht="14.45" customHeight="1">
      <c r="A1167" s="160"/>
      <c r="B1167" s="142" t="s">
        <v>98</v>
      </c>
      <c r="C1167" s="150">
        <v>18</v>
      </c>
      <c r="D1167" s="151">
        <v>26</v>
      </c>
      <c r="E1167" s="151">
        <v>15</v>
      </c>
      <c r="F1167" s="151">
        <v>12</v>
      </c>
      <c r="G1167" s="151">
        <v>9</v>
      </c>
      <c r="H1167" s="151">
        <v>-3</v>
      </c>
      <c r="I1167" s="152">
        <v>-25</v>
      </c>
      <c r="J1167" s="142"/>
      <c r="K1167" s="159" t="s">
        <v>98</v>
      </c>
      <c r="L1167" s="150">
        <v>37</v>
      </c>
      <c r="M1167" s="151">
        <v>22</v>
      </c>
      <c r="N1167" s="151">
        <v>22</v>
      </c>
      <c r="O1167" s="151">
        <v>18</v>
      </c>
      <c r="P1167" s="151">
        <v>26</v>
      </c>
      <c r="Q1167" s="151">
        <v>8</v>
      </c>
      <c r="R1167" s="152">
        <v>44.444444444444443</v>
      </c>
      <c r="S1167" s="152"/>
    </row>
    <row r="1168" spans="1:19" s="145" customFormat="1" ht="14.45" customHeight="1">
      <c r="A1168" s="160"/>
      <c r="B1168" s="142" t="s">
        <v>99</v>
      </c>
      <c r="C1168" s="150">
        <v>25</v>
      </c>
      <c r="D1168" s="151">
        <v>14</v>
      </c>
      <c r="E1168" s="151">
        <v>21</v>
      </c>
      <c r="F1168" s="151">
        <v>14</v>
      </c>
      <c r="G1168" s="151">
        <v>16</v>
      </c>
      <c r="H1168" s="151">
        <v>2</v>
      </c>
      <c r="I1168" s="152">
        <v>14.285714285714285</v>
      </c>
      <c r="J1168" s="142"/>
      <c r="K1168" s="159" t="s">
        <v>99</v>
      </c>
      <c r="L1168" s="150">
        <v>27</v>
      </c>
      <c r="M1168" s="151">
        <v>31</v>
      </c>
      <c r="N1168" s="151">
        <v>23</v>
      </c>
      <c r="O1168" s="151">
        <v>30</v>
      </c>
      <c r="P1168" s="151">
        <v>20</v>
      </c>
      <c r="Q1168" s="151">
        <v>-10</v>
      </c>
      <c r="R1168" s="152">
        <v>-33.333333333333329</v>
      </c>
      <c r="S1168" s="152"/>
    </row>
    <row r="1169" spans="1:19" s="145" customFormat="1" ht="14.45" customHeight="1">
      <c r="A1169" s="160"/>
      <c r="B1169" s="142" t="s">
        <v>100</v>
      </c>
      <c r="C1169" s="150">
        <v>26</v>
      </c>
      <c r="D1169" s="151">
        <v>18</v>
      </c>
      <c r="E1169" s="151">
        <v>23</v>
      </c>
      <c r="F1169" s="151">
        <v>11</v>
      </c>
      <c r="G1169" s="151">
        <v>12</v>
      </c>
      <c r="H1169" s="151">
        <v>1</v>
      </c>
      <c r="I1169" s="152">
        <v>9.0909090909090917</v>
      </c>
      <c r="J1169" s="142"/>
      <c r="K1169" s="159" t="s">
        <v>100</v>
      </c>
      <c r="L1169" s="150">
        <v>15</v>
      </c>
      <c r="M1169" s="151">
        <v>16</v>
      </c>
      <c r="N1169" s="151">
        <v>21</v>
      </c>
      <c r="O1169" s="151">
        <v>34</v>
      </c>
      <c r="P1169" s="151">
        <v>15</v>
      </c>
      <c r="Q1169" s="151">
        <v>-19</v>
      </c>
      <c r="R1169" s="152">
        <v>-55.882352941176471</v>
      </c>
      <c r="S1169" s="152"/>
    </row>
    <row r="1170" spans="1:19" s="145" customFormat="1" ht="14.45" customHeight="1">
      <c r="A1170" s="160"/>
      <c r="B1170" s="142" t="s">
        <v>118</v>
      </c>
      <c r="C1170" s="150">
        <v>28</v>
      </c>
      <c r="D1170" s="151">
        <v>22</v>
      </c>
      <c r="E1170" s="151">
        <v>18</v>
      </c>
      <c r="F1170" s="151">
        <v>21</v>
      </c>
      <c r="G1170" s="151">
        <v>14</v>
      </c>
      <c r="H1170" s="151">
        <v>-7</v>
      </c>
      <c r="I1170" s="152">
        <v>-33.333333333333329</v>
      </c>
      <c r="J1170" s="142"/>
      <c r="K1170" s="159" t="s">
        <v>118</v>
      </c>
      <c r="L1170" s="150">
        <v>16</v>
      </c>
      <c r="M1170" s="151">
        <v>14</v>
      </c>
      <c r="N1170" s="151">
        <v>23</v>
      </c>
      <c r="O1170" s="151">
        <v>28</v>
      </c>
      <c r="P1170" s="151">
        <v>21</v>
      </c>
      <c r="Q1170" s="151">
        <v>-7</v>
      </c>
      <c r="R1170" s="152">
        <v>-25</v>
      </c>
      <c r="S1170" s="152"/>
    </row>
    <row r="1171" spans="1:19" s="145" customFormat="1" ht="14.45" customHeight="1">
      <c r="A1171" s="160"/>
      <c r="B1171" s="142" t="s">
        <v>101</v>
      </c>
      <c r="C1171" s="150">
        <v>22</v>
      </c>
      <c r="D1171" s="151">
        <v>23</v>
      </c>
      <c r="E1171" s="151">
        <v>23</v>
      </c>
      <c r="F1171" s="151">
        <v>22</v>
      </c>
      <c r="G1171" s="151">
        <v>19</v>
      </c>
      <c r="H1171" s="151">
        <v>-3</v>
      </c>
      <c r="I1171" s="152">
        <v>-13.636363636363635</v>
      </c>
      <c r="J1171" s="142"/>
      <c r="K1171" s="159" t="s">
        <v>101</v>
      </c>
      <c r="L1171" s="150">
        <v>18</v>
      </c>
      <c r="M1171" s="151">
        <v>17</v>
      </c>
      <c r="N1171" s="151">
        <v>16</v>
      </c>
      <c r="O1171" s="151">
        <v>24</v>
      </c>
      <c r="P1171" s="151">
        <v>23</v>
      </c>
      <c r="Q1171" s="151">
        <v>-1</v>
      </c>
      <c r="R1171" s="152">
        <v>-4.1666666666666661</v>
      </c>
      <c r="S1171" s="152"/>
    </row>
    <row r="1172" spans="1:19" s="145" customFormat="1" ht="14.45" customHeight="1">
      <c r="A1172" s="160"/>
      <c r="B1172" s="142" t="s">
        <v>102</v>
      </c>
      <c r="C1172" s="150">
        <v>48</v>
      </c>
      <c r="D1172" s="151">
        <v>18</v>
      </c>
      <c r="E1172" s="151">
        <v>21</v>
      </c>
      <c r="F1172" s="151">
        <v>22</v>
      </c>
      <c r="G1172" s="151">
        <v>25</v>
      </c>
      <c r="H1172" s="151">
        <v>3</v>
      </c>
      <c r="I1172" s="152">
        <v>13.636363636363635</v>
      </c>
      <c r="J1172" s="142"/>
      <c r="K1172" s="159" t="s">
        <v>102</v>
      </c>
      <c r="L1172" s="150">
        <v>24</v>
      </c>
      <c r="M1172" s="151">
        <v>12</v>
      </c>
      <c r="N1172" s="151">
        <v>14</v>
      </c>
      <c r="O1172" s="151">
        <v>18</v>
      </c>
      <c r="P1172" s="151">
        <v>23</v>
      </c>
      <c r="Q1172" s="151">
        <v>5</v>
      </c>
      <c r="R1172" s="152">
        <v>27.777777777777779</v>
      </c>
      <c r="S1172" s="152"/>
    </row>
    <row r="1173" spans="1:19" s="145" customFormat="1" ht="14.45" customHeight="1">
      <c r="A1173" s="160"/>
      <c r="B1173" s="142" t="s">
        <v>103</v>
      </c>
      <c r="C1173" s="150">
        <v>49</v>
      </c>
      <c r="D1173" s="151">
        <v>43</v>
      </c>
      <c r="E1173" s="151">
        <v>16</v>
      </c>
      <c r="F1173" s="151">
        <v>18</v>
      </c>
      <c r="G1173" s="151">
        <v>24</v>
      </c>
      <c r="H1173" s="151">
        <v>6</v>
      </c>
      <c r="I1173" s="152">
        <v>33.333333333333329</v>
      </c>
      <c r="J1173" s="142"/>
      <c r="K1173" s="159" t="s">
        <v>103</v>
      </c>
      <c r="L1173" s="150">
        <v>46</v>
      </c>
      <c r="M1173" s="151">
        <v>18</v>
      </c>
      <c r="N1173" s="151">
        <v>18</v>
      </c>
      <c r="O1173" s="151">
        <v>23</v>
      </c>
      <c r="P1173" s="151">
        <v>22</v>
      </c>
      <c r="Q1173" s="151">
        <v>-1</v>
      </c>
      <c r="R1173" s="152">
        <v>-4.3478260869565215</v>
      </c>
      <c r="S1173" s="152"/>
    </row>
    <row r="1174" spans="1:19" s="145" customFormat="1" ht="14.45" customHeight="1">
      <c r="A1174" s="160"/>
      <c r="B1174" s="142" t="s">
        <v>104</v>
      </c>
      <c r="C1174" s="150">
        <v>52</v>
      </c>
      <c r="D1174" s="151">
        <v>54</v>
      </c>
      <c r="E1174" s="151">
        <v>47</v>
      </c>
      <c r="F1174" s="151">
        <v>22</v>
      </c>
      <c r="G1174" s="151">
        <v>19</v>
      </c>
      <c r="H1174" s="151">
        <v>-3</v>
      </c>
      <c r="I1174" s="152">
        <v>-13.636363636363635</v>
      </c>
      <c r="J1174" s="142"/>
      <c r="K1174" s="159" t="s">
        <v>104</v>
      </c>
      <c r="L1174" s="150">
        <v>28</v>
      </c>
      <c r="M1174" s="151">
        <v>41</v>
      </c>
      <c r="N1174" s="151">
        <v>17</v>
      </c>
      <c r="O1174" s="151">
        <v>22</v>
      </c>
      <c r="P1174" s="151">
        <v>19</v>
      </c>
      <c r="Q1174" s="151">
        <v>-3</v>
      </c>
      <c r="R1174" s="152">
        <v>-13.636363636363635</v>
      </c>
      <c r="S1174" s="152"/>
    </row>
    <row r="1175" spans="1:19" s="145" customFormat="1" ht="14.45" customHeight="1">
      <c r="A1175" s="160"/>
      <c r="B1175" s="142" t="s">
        <v>105</v>
      </c>
      <c r="C1175" s="150">
        <v>35</v>
      </c>
      <c r="D1175" s="151">
        <v>52</v>
      </c>
      <c r="E1175" s="151">
        <v>51</v>
      </c>
      <c r="F1175" s="151">
        <v>44</v>
      </c>
      <c r="G1175" s="151">
        <v>22</v>
      </c>
      <c r="H1175" s="151">
        <v>-22</v>
      </c>
      <c r="I1175" s="152">
        <v>-50</v>
      </c>
      <c r="J1175" s="142"/>
      <c r="K1175" s="159" t="s">
        <v>105</v>
      </c>
      <c r="L1175" s="150">
        <v>23</v>
      </c>
      <c r="M1175" s="151">
        <v>27</v>
      </c>
      <c r="N1175" s="151">
        <v>41</v>
      </c>
      <c r="O1175" s="151">
        <v>24</v>
      </c>
      <c r="P1175" s="151">
        <v>18</v>
      </c>
      <c r="Q1175" s="151">
        <v>-6</v>
      </c>
      <c r="R1175" s="152">
        <v>-25</v>
      </c>
      <c r="S1175" s="152"/>
    </row>
    <row r="1176" spans="1:19" s="145" customFormat="1" ht="14.45" customHeight="1">
      <c r="A1176" s="160"/>
      <c r="B1176" s="142" t="s">
        <v>106</v>
      </c>
      <c r="C1176" s="150">
        <v>46</v>
      </c>
      <c r="D1176" s="151">
        <v>35</v>
      </c>
      <c r="E1176" s="151">
        <v>45</v>
      </c>
      <c r="F1176" s="151">
        <v>48</v>
      </c>
      <c r="G1176" s="151">
        <v>39</v>
      </c>
      <c r="H1176" s="151">
        <v>-9</v>
      </c>
      <c r="I1176" s="152">
        <v>-18.75</v>
      </c>
      <c r="J1176" s="142"/>
      <c r="K1176" s="159" t="s">
        <v>106</v>
      </c>
      <c r="L1176" s="150">
        <v>38</v>
      </c>
      <c r="M1176" s="151">
        <v>22</v>
      </c>
      <c r="N1176" s="151">
        <v>27</v>
      </c>
      <c r="O1176" s="151">
        <v>43</v>
      </c>
      <c r="P1176" s="151">
        <v>21</v>
      </c>
      <c r="Q1176" s="151">
        <v>-22</v>
      </c>
      <c r="R1176" s="152">
        <v>-51.162790697674424</v>
      </c>
      <c r="S1176" s="152"/>
    </row>
    <row r="1177" spans="1:19" s="145" customFormat="1" ht="14.45" customHeight="1">
      <c r="A1177" s="160"/>
      <c r="B1177" s="142" t="s">
        <v>107</v>
      </c>
      <c r="C1177" s="150">
        <v>40</v>
      </c>
      <c r="D1177" s="151">
        <v>48</v>
      </c>
      <c r="E1177" s="151">
        <v>35</v>
      </c>
      <c r="F1177" s="151">
        <v>43</v>
      </c>
      <c r="G1177" s="151">
        <v>41</v>
      </c>
      <c r="H1177" s="151">
        <v>-2</v>
      </c>
      <c r="I1177" s="152">
        <v>-4.6511627906976747</v>
      </c>
      <c r="J1177" s="142"/>
      <c r="K1177" s="159" t="s">
        <v>107</v>
      </c>
      <c r="L1177" s="150">
        <v>33</v>
      </c>
      <c r="M1177" s="151">
        <v>28</v>
      </c>
      <c r="N1177" s="151">
        <v>21</v>
      </c>
      <c r="O1177" s="151">
        <v>27</v>
      </c>
      <c r="P1177" s="151">
        <v>35</v>
      </c>
      <c r="Q1177" s="151">
        <v>8</v>
      </c>
      <c r="R1177" s="152">
        <v>29.629629629629626</v>
      </c>
      <c r="S1177" s="152"/>
    </row>
    <row r="1178" spans="1:19" s="145" customFormat="1" ht="14.45" customHeight="1">
      <c r="A1178" s="160"/>
      <c r="B1178" s="142" t="s">
        <v>108</v>
      </c>
      <c r="C1178" s="150">
        <v>30</v>
      </c>
      <c r="D1178" s="151">
        <v>34</v>
      </c>
      <c r="E1178" s="151">
        <v>41</v>
      </c>
      <c r="F1178" s="151">
        <v>25</v>
      </c>
      <c r="G1178" s="151">
        <v>40</v>
      </c>
      <c r="H1178" s="151">
        <v>15</v>
      </c>
      <c r="I1178" s="152">
        <v>60</v>
      </c>
      <c r="J1178" s="142"/>
      <c r="K1178" s="159" t="s">
        <v>108</v>
      </c>
      <c r="L1178" s="150">
        <v>14</v>
      </c>
      <c r="M1178" s="151">
        <v>22</v>
      </c>
      <c r="N1178" s="151">
        <v>23</v>
      </c>
      <c r="O1178" s="151">
        <v>16</v>
      </c>
      <c r="P1178" s="151">
        <v>21</v>
      </c>
      <c r="Q1178" s="151">
        <v>5</v>
      </c>
      <c r="R1178" s="152">
        <v>31.25</v>
      </c>
      <c r="S1178" s="152"/>
    </row>
    <row r="1179" spans="1:19" s="145" customFormat="1" ht="14.45" customHeight="1">
      <c r="A1179" s="160"/>
      <c r="B1179" s="142" t="s">
        <v>109</v>
      </c>
      <c r="C1179" s="150">
        <v>23</v>
      </c>
      <c r="D1179" s="151">
        <v>21</v>
      </c>
      <c r="E1179" s="151">
        <v>25</v>
      </c>
      <c r="F1179" s="151">
        <v>34</v>
      </c>
      <c r="G1179" s="151">
        <v>21</v>
      </c>
      <c r="H1179" s="151">
        <v>-13</v>
      </c>
      <c r="I1179" s="152">
        <v>-38.235294117647058</v>
      </c>
      <c r="J1179" s="142"/>
      <c r="K1179" s="159" t="s">
        <v>109</v>
      </c>
      <c r="L1179" s="150">
        <v>11</v>
      </c>
      <c r="M1179" s="151">
        <v>9</v>
      </c>
      <c r="N1179" s="151">
        <v>18</v>
      </c>
      <c r="O1179" s="151">
        <v>18</v>
      </c>
      <c r="P1179" s="151">
        <v>13</v>
      </c>
      <c r="Q1179" s="151">
        <v>-5</v>
      </c>
      <c r="R1179" s="152">
        <v>-27.777777777777779</v>
      </c>
      <c r="S1179" s="152"/>
    </row>
    <row r="1180" spans="1:19" s="145" customFormat="1" ht="14.45" customHeight="1">
      <c r="A1180" s="160"/>
      <c r="B1180" s="142" t="s">
        <v>110</v>
      </c>
      <c r="C1180" s="150">
        <v>15</v>
      </c>
      <c r="D1180" s="151">
        <v>20</v>
      </c>
      <c r="E1180" s="151">
        <v>19</v>
      </c>
      <c r="F1180" s="151">
        <v>23</v>
      </c>
      <c r="G1180" s="151">
        <v>41</v>
      </c>
      <c r="H1180" s="151">
        <v>18</v>
      </c>
      <c r="I1180" s="152">
        <v>78.260869565217391</v>
      </c>
      <c r="J1180" s="142"/>
      <c r="K1180" s="159" t="s">
        <v>110</v>
      </c>
      <c r="L1180" s="150">
        <v>9</v>
      </c>
      <c r="M1180" s="151">
        <v>11</v>
      </c>
      <c r="N1180" s="151">
        <v>9</v>
      </c>
      <c r="O1180" s="151">
        <v>14</v>
      </c>
      <c r="P1180" s="151">
        <v>19</v>
      </c>
      <c r="Q1180" s="151">
        <v>5</v>
      </c>
      <c r="R1180" s="152">
        <v>35.714285714285715</v>
      </c>
      <c r="S1180" s="152"/>
    </row>
    <row r="1181" spans="1:19" s="145" customFormat="1" ht="14.45" customHeight="1">
      <c r="A1181" s="160"/>
      <c r="B1181" s="423"/>
      <c r="C1181" s="427"/>
      <c r="D1181" s="422"/>
      <c r="E1181" s="422"/>
      <c r="F1181" s="422"/>
      <c r="G1181" s="422"/>
      <c r="H1181" s="151"/>
      <c r="I1181" s="152"/>
      <c r="J1181" s="160"/>
      <c r="K1181" s="423"/>
      <c r="L1181" s="427"/>
      <c r="M1181" s="422"/>
      <c r="N1181" s="422"/>
      <c r="O1181" s="422"/>
      <c r="P1181" s="422"/>
      <c r="Q1181" s="151"/>
      <c r="R1181" s="152"/>
      <c r="S1181" s="160"/>
    </row>
    <row r="1182" spans="1:19" s="145" customFormat="1" ht="14.45" customHeight="1">
      <c r="A1182" s="160"/>
      <c r="B1182" s="162"/>
      <c r="C1182" s="162"/>
      <c r="D1182" s="162"/>
      <c r="E1182" s="162"/>
      <c r="F1182" s="162"/>
      <c r="G1182" s="162"/>
      <c r="H1182" s="162"/>
      <c r="I1182" s="162"/>
      <c r="J1182" s="162"/>
      <c r="K1182" s="162"/>
      <c r="L1182" s="162"/>
      <c r="M1182" s="162"/>
      <c r="N1182" s="162"/>
      <c r="O1182" s="162"/>
      <c r="P1182" s="161"/>
      <c r="Q1182" s="160"/>
      <c r="R1182" s="160"/>
      <c r="S1182" s="160"/>
    </row>
    <row r="1183" spans="1:19" s="145" customFormat="1" ht="14.45" customHeight="1">
      <c r="A1183" s="160"/>
      <c r="B1183" s="162"/>
      <c r="C1183" s="162"/>
      <c r="D1183" s="162"/>
      <c r="E1183" s="162"/>
      <c r="F1183" s="162"/>
      <c r="G1183" s="162"/>
      <c r="H1183" s="162"/>
      <c r="I1183" s="162"/>
      <c r="J1183" s="162"/>
      <c r="K1183" s="162"/>
      <c r="L1183" s="162"/>
      <c r="M1183" s="162"/>
      <c r="N1183" s="162"/>
      <c r="O1183" s="162"/>
      <c r="P1183" s="161"/>
      <c r="Q1183" s="160"/>
      <c r="R1183" s="160"/>
      <c r="S1183" s="160"/>
    </row>
    <row r="1184" spans="1:19" s="145" customFormat="1" ht="14.45" customHeight="1">
      <c r="A1184" s="160"/>
      <c r="B1184" s="162"/>
      <c r="C1184" s="162"/>
      <c r="D1184" s="162"/>
      <c r="E1184" s="162"/>
      <c r="F1184" s="162"/>
      <c r="G1184" s="162"/>
      <c r="H1184" s="162"/>
      <c r="I1184" s="162"/>
      <c r="J1184" s="162"/>
      <c r="K1184" s="162"/>
      <c r="L1184" s="162"/>
      <c r="M1184" s="162"/>
      <c r="N1184" s="162"/>
      <c r="O1184" s="162"/>
      <c r="P1184" s="161"/>
      <c r="Q1184" s="160"/>
      <c r="R1184" s="160"/>
      <c r="S1184" s="160"/>
    </row>
    <row r="1185" spans="1:19" s="145" customFormat="1" ht="14.45" customHeight="1">
      <c r="A1185" s="138"/>
      <c r="B1185" s="164" t="s">
        <v>139</v>
      </c>
      <c r="C1185" s="138"/>
      <c r="D1185" s="138"/>
      <c r="E1185" s="138"/>
      <c r="F1185" s="138"/>
      <c r="G1185" s="138"/>
      <c r="H1185" s="138"/>
      <c r="I1185" s="138"/>
      <c r="J1185" s="138"/>
      <c r="K1185" s="138" t="s">
        <v>258</v>
      </c>
      <c r="L1185" s="138"/>
      <c r="M1185" s="138"/>
      <c r="N1185" s="138"/>
      <c r="O1185" s="138"/>
      <c r="P1185" s="138"/>
      <c r="Q1185" s="138"/>
      <c r="R1185" s="138"/>
      <c r="S1185" s="138"/>
    </row>
    <row r="1186" spans="1:19" s="145" customFormat="1" ht="14.45" customHeight="1">
      <c r="A1186" s="160"/>
      <c r="B1186" s="491" t="s">
        <v>335</v>
      </c>
      <c r="C1186" s="140"/>
      <c r="D1186" s="140"/>
      <c r="E1186" s="140"/>
      <c r="F1186" s="140"/>
      <c r="G1186" s="143"/>
      <c r="H1186" s="141"/>
      <c r="I1186" s="141"/>
      <c r="J1186" s="142"/>
      <c r="K1186" s="491" t="s">
        <v>335</v>
      </c>
      <c r="L1186" s="140"/>
      <c r="M1186" s="140"/>
      <c r="N1186" s="140"/>
      <c r="O1186" s="140"/>
      <c r="P1186" s="143"/>
      <c r="Q1186" s="141"/>
      <c r="R1186" s="141"/>
      <c r="S1186" s="144"/>
    </row>
    <row r="1187" spans="1:19" s="145" customFormat="1" ht="14.45" customHeight="1">
      <c r="A1187" s="160"/>
      <c r="B1187" s="492"/>
      <c r="C1187" s="146" t="s">
        <v>151</v>
      </c>
      <c r="D1187" s="146" t="s">
        <v>86</v>
      </c>
      <c r="E1187" s="146" t="s">
        <v>87</v>
      </c>
      <c r="F1187" s="146" t="s">
        <v>410</v>
      </c>
      <c r="G1187" s="146" t="s">
        <v>739</v>
      </c>
      <c r="H1187" s="81" t="s">
        <v>509</v>
      </c>
      <c r="I1187" s="147" t="s">
        <v>807</v>
      </c>
      <c r="J1187" s="142"/>
      <c r="K1187" s="492"/>
      <c r="L1187" s="146" t="s">
        <v>151</v>
      </c>
      <c r="M1187" s="146" t="s">
        <v>86</v>
      </c>
      <c r="N1187" s="146" t="s">
        <v>87</v>
      </c>
      <c r="O1187" s="146" t="s">
        <v>410</v>
      </c>
      <c r="P1187" s="146" t="s">
        <v>739</v>
      </c>
      <c r="Q1187" s="81" t="s">
        <v>509</v>
      </c>
      <c r="R1187" s="147" t="s">
        <v>807</v>
      </c>
      <c r="S1187" s="144"/>
    </row>
    <row r="1188" spans="1:19" s="145" customFormat="1" ht="14.45" customHeight="1">
      <c r="A1188" s="160"/>
      <c r="B1188" s="493"/>
      <c r="C1188" s="148"/>
      <c r="D1188" s="148"/>
      <c r="E1188" s="148"/>
      <c r="F1188" s="148"/>
      <c r="G1188" s="148"/>
      <c r="H1188" s="149" t="s">
        <v>88</v>
      </c>
      <c r="I1188" s="81" t="s">
        <v>511</v>
      </c>
      <c r="J1188" s="142"/>
      <c r="K1188" s="493"/>
      <c r="L1188" s="148"/>
      <c r="M1188" s="148"/>
      <c r="N1188" s="148"/>
      <c r="O1188" s="148"/>
      <c r="P1188" s="148"/>
      <c r="Q1188" s="149" t="s">
        <v>88</v>
      </c>
      <c r="R1188" s="81" t="s">
        <v>511</v>
      </c>
      <c r="S1188" s="144"/>
    </row>
    <row r="1189" spans="1:19" s="180" customFormat="1" ht="14.45" customHeight="1">
      <c r="B1189" s="188" t="s">
        <v>90</v>
      </c>
      <c r="C1189" s="187">
        <v>705</v>
      </c>
      <c r="D1189" s="183">
        <v>671</v>
      </c>
      <c r="E1189" s="183">
        <v>606</v>
      </c>
      <c r="F1189" s="183">
        <v>583</v>
      </c>
      <c r="G1189" s="183">
        <v>494</v>
      </c>
      <c r="H1189" s="182">
        <v>-89</v>
      </c>
      <c r="I1189" s="184">
        <v>-15.265866209262436</v>
      </c>
      <c r="J1189" s="185"/>
      <c r="K1189" s="186" t="s">
        <v>90</v>
      </c>
      <c r="L1189" s="187">
        <v>15</v>
      </c>
      <c r="M1189" s="183" t="s">
        <v>404</v>
      </c>
      <c r="N1189" s="183" t="s">
        <v>337</v>
      </c>
      <c r="O1189" s="325" t="s">
        <v>337</v>
      </c>
      <c r="P1189" s="183" t="s">
        <v>337</v>
      </c>
      <c r="Q1189" s="182" t="s">
        <v>337</v>
      </c>
      <c r="R1189" s="184" t="s">
        <v>337</v>
      </c>
      <c r="S1189" s="184"/>
    </row>
    <row r="1190" spans="1:19" s="145" customFormat="1" ht="14.45" customHeight="1">
      <c r="A1190" s="160"/>
      <c r="B1190" s="420" t="s">
        <v>91</v>
      </c>
      <c r="C1190" s="150">
        <v>63</v>
      </c>
      <c r="D1190" s="151">
        <v>54</v>
      </c>
      <c r="E1190" s="151">
        <v>59</v>
      </c>
      <c r="F1190" s="151">
        <v>55</v>
      </c>
      <c r="G1190" s="151">
        <v>26</v>
      </c>
      <c r="H1190" s="151">
        <v>-29</v>
      </c>
      <c r="I1190" s="152">
        <v>-52.72727272727272</v>
      </c>
      <c r="J1190" s="142"/>
      <c r="K1190" s="154" t="s">
        <v>91</v>
      </c>
      <c r="L1190" s="150" t="s">
        <v>313</v>
      </c>
      <c r="M1190" s="151" t="s">
        <v>337</v>
      </c>
      <c r="N1190" s="324" t="s">
        <v>337</v>
      </c>
      <c r="O1190" s="151" t="s">
        <v>337</v>
      </c>
      <c r="P1190" s="151" t="s">
        <v>337</v>
      </c>
      <c r="Q1190" s="151" t="s">
        <v>337</v>
      </c>
      <c r="R1190" s="152" t="s">
        <v>337</v>
      </c>
      <c r="S1190" s="152"/>
    </row>
    <row r="1191" spans="1:19" s="139" customFormat="1" ht="14.45" customHeight="1">
      <c r="A1191" s="160"/>
      <c r="B1191" s="420" t="s">
        <v>92</v>
      </c>
      <c r="C1191" s="150">
        <v>455</v>
      </c>
      <c r="D1191" s="151">
        <v>434</v>
      </c>
      <c r="E1191" s="151">
        <v>358</v>
      </c>
      <c r="F1191" s="151">
        <v>326</v>
      </c>
      <c r="G1191" s="151">
        <v>277</v>
      </c>
      <c r="H1191" s="151">
        <v>-49</v>
      </c>
      <c r="I1191" s="152">
        <v>-15.030674846625766</v>
      </c>
      <c r="J1191" s="142"/>
      <c r="K1191" s="154" t="s">
        <v>92</v>
      </c>
      <c r="L1191" s="150">
        <v>10</v>
      </c>
      <c r="M1191" s="151" t="s">
        <v>337</v>
      </c>
      <c r="N1191" s="151" t="s">
        <v>337</v>
      </c>
      <c r="O1191" s="151" t="s">
        <v>337</v>
      </c>
      <c r="P1191" s="151" t="s">
        <v>337</v>
      </c>
      <c r="Q1191" s="151" t="s">
        <v>337</v>
      </c>
      <c r="R1191" s="152" t="s">
        <v>337</v>
      </c>
      <c r="S1191" s="152"/>
    </row>
    <row r="1192" spans="1:19" s="145" customFormat="1" ht="14.45" customHeight="1">
      <c r="A1192" s="160"/>
      <c r="B1192" s="420" t="s">
        <v>93</v>
      </c>
      <c r="C1192" s="150">
        <v>187</v>
      </c>
      <c r="D1192" s="151">
        <v>183</v>
      </c>
      <c r="E1192" s="151">
        <v>189</v>
      </c>
      <c r="F1192" s="151">
        <v>192</v>
      </c>
      <c r="G1192" s="151">
        <v>176</v>
      </c>
      <c r="H1192" s="151">
        <v>-16</v>
      </c>
      <c r="I1192" s="152">
        <v>-8.3333333333333321</v>
      </c>
      <c r="J1192" s="142"/>
      <c r="K1192" s="154" t="s">
        <v>93</v>
      </c>
      <c r="L1192" s="150">
        <v>5</v>
      </c>
      <c r="M1192" s="151" t="s">
        <v>337</v>
      </c>
      <c r="N1192" s="151" t="s">
        <v>337</v>
      </c>
      <c r="O1192" s="151" t="s">
        <v>337</v>
      </c>
      <c r="P1192" s="151" t="s">
        <v>337</v>
      </c>
      <c r="Q1192" s="151" t="s">
        <v>337</v>
      </c>
      <c r="R1192" s="152" t="s">
        <v>337</v>
      </c>
      <c r="S1192" s="152"/>
    </row>
    <row r="1193" spans="1:19" s="145" customFormat="1" ht="14.45" customHeight="1">
      <c r="A1193" s="160"/>
      <c r="B1193" s="142"/>
      <c r="C1193" s="150"/>
      <c r="D1193" s="157"/>
      <c r="E1193" s="157"/>
      <c r="F1193" s="157"/>
      <c r="G1193" s="157"/>
      <c r="H1193" s="157"/>
      <c r="I1193" s="158"/>
      <c r="J1193" s="142"/>
      <c r="K1193" s="159"/>
      <c r="L1193" s="150"/>
      <c r="M1193" s="157"/>
      <c r="N1193" s="157"/>
      <c r="O1193" s="157"/>
      <c r="P1193" s="157"/>
      <c r="Q1193" s="157"/>
      <c r="R1193" s="158"/>
      <c r="S1193" s="158"/>
    </row>
    <row r="1194" spans="1:19" s="145" customFormat="1" ht="14.45" customHeight="1">
      <c r="A1194" s="160"/>
      <c r="B1194" s="142" t="s">
        <v>94</v>
      </c>
      <c r="C1194" s="150">
        <v>27</v>
      </c>
      <c r="D1194" s="151">
        <v>19</v>
      </c>
      <c r="E1194" s="151">
        <v>19</v>
      </c>
      <c r="F1194" s="151">
        <v>17</v>
      </c>
      <c r="G1194" s="151">
        <v>7</v>
      </c>
      <c r="H1194" s="151">
        <v>-10</v>
      </c>
      <c r="I1194" s="152">
        <v>-58.82352941176471</v>
      </c>
      <c r="J1194" s="142"/>
      <c r="K1194" s="159" t="s">
        <v>94</v>
      </c>
      <c r="L1194" s="323" t="s">
        <v>313</v>
      </c>
      <c r="M1194" s="151" t="s">
        <v>337</v>
      </c>
      <c r="N1194" s="324" t="s">
        <v>337</v>
      </c>
      <c r="O1194" s="151" t="s">
        <v>337</v>
      </c>
      <c r="P1194" s="151" t="s">
        <v>337</v>
      </c>
      <c r="Q1194" s="151" t="s">
        <v>337</v>
      </c>
      <c r="R1194" s="152" t="s">
        <v>337</v>
      </c>
      <c r="S1194" s="152"/>
    </row>
    <row r="1195" spans="1:19" s="153" customFormat="1" ht="14.45" customHeight="1">
      <c r="A1195" s="160"/>
      <c r="B1195" s="142" t="s">
        <v>95</v>
      </c>
      <c r="C1195" s="150">
        <v>14</v>
      </c>
      <c r="D1195" s="151">
        <v>22</v>
      </c>
      <c r="E1195" s="151">
        <v>16</v>
      </c>
      <c r="F1195" s="151">
        <v>22</v>
      </c>
      <c r="G1195" s="151">
        <v>7</v>
      </c>
      <c r="H1195" s="151">
        <v>-15</v>
      </c>
      <c r="I1195" s="152">
        <v>-68.181818181818173</v>
      </c>
      <c r="J1195" s="142"/>
      <c r="K1195" s="159" t="s">
        <v>95</v>
      </c>
      <c r="L1195" s="150" t="s">
        <v>313</v>
      </c>
      <c r="M1195" s="324" t="s">
        <v>337</v>
      </c>
      <c r="N1195" s="324" t="s">
        <v>337</v>
      </c>
      <c r="O1195" s="151" t="s">
        <v>337</v>
      </c>
      <c r="P1195" s="151" t="s">
        <v>337</v>
      </c>
      <c r="Q1195" s="151" t="s">
        <v>337</v>
      </c>
      <c r="R1195" s="152" t="s">
        <v>337</v>
      </c>
      <c r="S1195" s="152"/>
    </row>
    <row r="1196" spans="1:19" s="145" customFormat="1" ht="14.45" customHeight="1">
      <c r="A1196" s="160"/>
      <c r="B1196" s="142" t="s">
        <v>96</v>
      </c>
      <c r="C1196" s="150">
        <v>22</v>
      </c>
      <c r="D1196" s="151">
        <v>13</v>
      </c>
      <c r="E1196" s="151">
        <v>24</v>
      </c>
      <c r="F1196" s="151">
        <v>16</v>
      </c>
      <c r="G1196" s="151">
        <v>12</v>
      </c>
      <c r="H1196" s="151">
        <v>-4</v>
      </c>
      <c r="I1196" s="152">
        <v>-25</v>
      </c>
      <c r="J1196" s="142"/>
      <c r="K1196" s="159" t="s">
        <v>96</v>
      </c>
      <c r="L1196" s="150" t="s">
        <v>313</v>
      </c>
      <c r="M1196" s="151" t="s">
        <v>337</v>
      </c>
      <c r="N1196" s="324" t="s">
        <v>337</v>
      </c>
      <c r="O1196" s="151" t="s">
        <v>337</v>
      </c>
      <c r="P1196" s="151" t="s">
        <v>337</v>
      </c>
      <c r="Q1196" s="151" t="s">
        <v>337</v>
      </c>
      <c r="R1196" s="152" t="s">
        <v>337</v>
      </c>
      <c r="S1196" s="152"/>
    </row>
    <row r="1197" spans="1:19" s="145" customFormat="1" ht="14.45" customHeight="1">
      <c r="A1197" s="160"/>
      <c r="B1197" s="142" t="s">
        <v>97</v>
      </c>
      <c r="C1197" s="150">
        <v>36</v>
      </c>
      <c r="D1197" s="151">
        <v>24</v>
      </c>
      <c r="E1197" s="151">
        <v>15</v>
      </c>
      <c r="F1197" s="151">
        <v>22</v>
      </c>
      <c r="G1197" s="151">
        <v>19</v>
      </c>
      <c r="H1197" s="151">
        <v>-3</v>
      </c>
      <c r="I1197" s="152">
        <v>-13.636363636363635</v>
      </c>
      <c r="J1197" s="142"/>
      <c r="K1197" s="159" t="s">
        <v>97</v>
      </c>
      <c r="L1197" s="150">
        <v>2</v>
      </c>
      <c r="M1197" s="151" t="s">
        <v>337</v>
      </c>
      <c r="N1197" s="151" t="s">
        <v>337</v>
      </c>
      <c r="O1197" s="151" t="s">
        <v>337</v>
      </c>
      <c r="P1197" s="151" t="s">
        <v>337</v>
      </c>
      <c r="Q1197" s="151" t="s">
        <v>337</v>
      </c>
      <c r="R1197" s="152" t="s">
        <v>337</v>
      </c>
      <c r="S1197" s="152"/>
    </row>
    <row r="1198" spans="1:19" s="145" customFormat="1" ht="14.45" customHeight="1">
      <c r="A1198" s="160"/>
      <c r="B1198" s="142" t="s">
        <v>98</v>
      </c>
      <c r="C1198" s="150">
        <v>46</v>
      </c>
      <c r="D1198" s="151">
        <v>45</v>
      </c>
      <c r="E1198" s="151">
        <v>28</v>
      </c>
      <c r="F1198" s="151">
        <v>25</v>
      </c>
      <c r="G1198" s="151">
        <v>21</v>
      </c>
      <c r="H1198" s="151">
        <v>-4</v>
      </c>
      <c r="I1198" s="152">
        <v>-16</v>
      </c>
      <c r="J1198" s="142"/>
      <c r="K1198" s="159" t="s">
        <v>98</v>
      </c>
      <c r="L1198" s="150">
        <v>1</v>
      </c>
      <c r="M1198" s="151" t="s">
        <v>337</v>
      </c>
      <c r="N1198" s="151" t="s">
        <v>337</v>
      </c>
      <c r="O1198" s="151" t="s">
        <v>337</v>
      </c>
      <c r="P1198" s="151" t="s">
        <v>337</v>
      </c>
      <c r="Q1198" s="151" t="s">
        <v>337</v>
      </c>
      <c r="R1198" s="152" t="s">
        <v>337</v>
      </c>
      <c r="S1198" s="152"/>
    </row>
    <row r="1199" spans="1:19" s="145" customFormat="1" ht="14.45" customHeight="1">
      <c r="A1199" s="160"/>
      <c r="B1199" s="142" t="s">
        <v>99</v>
      </c>
      <c r="C1199" s="150">
        <v>53</v>
      </c>
      <c r="D1199" s="151">
        <v>49</v>
      </c>
      <c r="E1199" s="151">
        <v>43</v>
      </c>
      <c r="F1199" s="151">
        <v>27</v>
      </c>
      <c r="G1199" s="151">
        <v>25</v>
      </c>
      <c r="H1199" s="151">
        <v>-2</v>
      </c>
      <c r="I1199" s="152">
        <v>-7.4074074074074066</v>
      </c>
      <c r="J1199" s="142"/>
      <c r="K1199" s="159" t="s">
        <v>99</v>
      </c>
      <c r="L1199" s="150" t="s">
        <v>313</v>
      </c>
      <c r="M1199" s="324" t="s">
        <v>337</v>
      </c>
      <c r="N1199" s="324" t="s">
        <v>337</v>
      </c>
      <c r="O1199" s="151" t="s">
        <v>337</v>
      </c>
      <c r="P1199" s="151" t="s">
        <v>337</v>
      </c>
      <c r="Q1199" s="151" t="s">
        <v>337</v>
      </c>
      <c r="R1199" s="152" t="s">
        <v>337</v>
      </c>
      <c r="S1199" s="152"/>
    </row>
    <row r="1200" spans="1:19" s="145" customFormat="1" ht="14.45" customHeight="1">
      <c r="A1200" s="160"/>
      <c r="B1200" s="142" t="s">
        <v>100</v>
      </c>
      <c r="C1200" s="150">
        <v>33</v>
      </c>
      <c r="D1200" s="151">
        <v>55</v>
      </c>
      <c r="E1200" s="151">
        <v>39</v>
      </c>
      <c r="F1200" s="151">
        <v>36</v>
      </c>
      <c r="G1200" s="151">
        <v>23</v>
      </c>
      <c r="H1200" s="151">
        <v>-13</v>
      </c>
      <c r="I1200" s="152">
        <v>-36.111111111111107</v>
      </c>
      <c r="J1200" s="142"/>
      <c r="K1200" s="159" t="s">
        <v>100</v>
      </c>
      <c r="L1200" s="150" t="s">
        <v>313</v>
      </c>
      <c r="M1200" s="151" t="s">
        <v>337</v>
      </c>
      <c r="N1200" s="324" t="s">
        <v>337</v>
      </c>
      <c r="O1200" s="151" t="s">
        <v>337</v>
      </c>
      <c r="P1200" s="151" t="s">
        <v>337</v>
      </c>
      <c r="Q1200" s="151" t="s">
        <v>337</v>
      </c>
      <c r="R1200" s="152" t="s">
        <v>337</v>
      </c>
      <c r="S1200" s="152"/>
    </row>
    <row r="1201" spans="1:19" s="145" customFormat="1" ht="14.45" customHeight="1">
      <c r="A1201" s="160"/>
      <c r="B1201" s="142" t="s">
        <v>118</v>
      </c>
      <c r="C1201" s="150">
        <v>49</v>
      </c>
      <c r="D1201" s="151">
        <v>45</v>
      </c>
      <c r="E1201" s="151">
        <v>37</v>
      </c>
      <c r="F1201" s="151">
        <v>39</v>
      </c>
      <c r="G1201" s="151">
        <v>21</v>
      </c>
      <c r="H1201" s="151">
        <v>-18</v>
      </c>
      <c r="I1201" s="152">
        <v>-46.153846153846153</v>
      </c>
      <c r="J1201" s="142"/>
      <c r="K1201" s="159" t="s">
        <v>118</v>
      </c>
      <c r="L1201" s="323" t="s">
        <v>313</v>
      </c>
      <c r="M1201" s="151" t="s">
        <v>337</v>
      </c>
      <c r="N1201" s="324" t="s">
        <v>337</v>
      </c>
      <c r="O1201" s="151" t="s">
        <v>337</v>
      </c>
      <c r="P1201" s="151" t="s">
        <v>337</v>
      </c>
      <c r="Q1201" s="151" t="s">
        <v>337</v>
      </c>
      <c r="R1201" s="152" t="s">
        <v>337</v>
      </c>
      <c r="S1201" s="152"/>
    </row>
    <row r="1202" spans="1:19" s="145" customFormat="1" ht="14.45" customHeight="1">
      <c r="A1202" s="160"/>
      <c r="B1202" s="142" t="s">
        <v>101</v>
      </c>
      <c r="C1202" s="150">
        <v>24</v>
      </c>
      <c r="D1202" s="151">
        <v>35</v>
      </c>
      <c r="E1202" s="151">
        <v>44</v>
      </c>
      <c r="F1202" s="151">
        <v>38</v>
      </c>
      <c r="G1202" s="151">
        <v>25</v>
      </c>
      <c r="H1202" s="151">
        <v>-13</v>
      </c>
      <c r="I1202" s="152">
        <v>-34.210526315789473</v>
      </c>
      <c r="J1202" s="142"/>
      <c r="K1202" s="159" t="s">
        <v>101</v>
      </c>
      <c r="L1202" s="150">
        <v>1</v>
      </c>
      <c r="M1202" s="324" t="s">
        <v>337</v>
      </c>
      <c r="N1202" s="151" t="s">
        <v>337</v>
      </c>
      <c r="O1202" s="151" t="s">
        <v>337</v>
      </c>
      <c r="P1202" s="151" t="s">
        <v>337</v>
      </c>
      <c r="Q1202" s="151" t="s">
        <v>337</v>
      </c>
      <c r="R1202" s="152" t="s">
        <v>337</v>
      </c>
      <c r="S1202" s="152"/>
    </row>
    <row r="1203" spans="1:19" s="145" customFormat="1" ht="14.45" customHeight="1">
      <c r="A1203" s="160"/>
      <c r="B1203" s="142" t="s">
        <v>102</v>
      </c>
      <c r="C1203" s="150">
        <v>38</v>
      </c>
      <c r="D1203" s="151">
        <v>25</v>
      </c>
      <c r="E1203" s="151">
        <v>32</v>
      </c>
      <c r="F1203" s="151">
        <v>42</v>
      </c>
      <c r="G1203" s="151">
        <v>41</v>
      </c>
      <c r="H1203" s="151">
        <v>-1</v>
      </c>
      <c r="I1203" s="152">
        <v>-2.3809523809523809</v>
      </c>
      <c r="J1203" s="142"/>
      <c r="K1203" s="159" t="s">
        <v>102</v>
      </c>
      <c r="L1203" s="150" t="s">
        <v>313</v>
      </c>
      <c r="M1203" s="151" t="s">
        <v>337</v>
      </c>
      <c r="N1203" s="324" t="s">
        <v>337</v>
      </c>
      <c r="O1203" s="151" t="s">
        <v>337</v>
      </c>
      <c r="P1203" s="151" t="s">
        <v>337</v>
      </c>
      <c r="Q1203" s="151" t="s">
        <v>337</v>
      </c>
      <c r="R1203" s="152" t="s">
        <v>337</v>
      </c>
      <c r="S1203" s="152"/>
    </row>
    <row r="1204" spans="1:19" s="145" customFormat="1" ht="14.45" customHeight="1">
      <c r="A1204" s="160"/>
      <c r="B1204" s="142" t="s">
        <v>103</v>
      </c>
      <c r="C1204" s="150">
        <v>66</v>
      </c>
      <c r="D1204" s="151">
        <v>38</v>
      </c>
      <c r="E1204" s="151">
        <v>26</v>
      </c>
      <c r="F1204" s="151">
        <v>33</v>
      </c>
      <c r="G1204" s="151">
        <v>41</v>
      </c>
      <c r="H1204" s="151">
        <v>8</v>
      </c>
      <c r="I1204" s="152">
        <v>24.242424242424242</v>
      </c>
      <c r="J1204" s="142"/>
      <c r="K1204" s="159" t="s">
        <v>103</v>
      </c>
      <c r="L1204" s="150">
        <v>3</v>
      </c>
      <c r="M1204" s="151" t="s">
        <v>337</v>
      </c>
      <c r="N1204" s="151" t="s">
        <v>337</v>
      </c>
      <c r="O1204" s="151" t="s">
        <v>337</v>
      </c>
      <c r="P1204" s="151" t="s">
        <v>337</v>
      </c>
      <c r="Q1204" s="151" t="s">
        <v>337</v>
      </c>
      <c r="R1204" s="152" t="s">
        <v>337</v>
      </c>
      <c r="S1204" s="152"/>
    </row>
    <row r="1205" spans="1:19" s="145" customFormat="1" ht="14.45" customHeight="1">
      <c r="A1205" s="160"/>
      <c r="B1205" s="142" t="s">
        <v>104</v>
      </c>
      <c r="C1205" s="150">
        <v>49</v>
      </c>
      <c r="D1205" s="151">
        <v>66</v>
      </c>
      <c r="E1205" s="151">
        <v>35</v>
      </c>
      <c r="F1205" s="151">
        <v>25</v>
      </c>
      <c r="G1205" s="151">
        <v>32</v>
      </c>
      <c r="H1205" s="151">
        <v>7</v>
      </c>
      <c r="I1205" s="152">
        <v>28.000000000000004</v>
      </c>
      <c r="J1205" s="142"/>
      <c r="K1205" s="159" t="s">
        <v>104</v>
      </c>
      <c r="L1205" s="150">
        <v>2</v>
      </c>
      <c r="M1205" s="151" t="s">
        <v>337</v>
      </c>
      <c r="N1205" s="151" t="s">
        <v>337</v>
      </c>
      <c r="O1205" s="151" t="s">
        <v>337</v>
      </c>
      <c r="P1205" s="151" t="s">
        <v>337</v>
      </c>
      <c r="Q1205" s="151" t="s">
        <v>337</v>
      </c>
      <c r="R1205" s="152" t="s">
        <v>337</v>
      </c>
      <c r="S1205" s="152"/>
    </row>
    <row r="1206" spans="1:19" s="145" customFormat="1" ht="14.45" customHeight="1">
      <c r="A1206" s="160"/>
      <c r="B1206" s="142" t="s">
        <v>105</v>
      </c>
      <c r="C1206" s="150">
        <v>61</v>
      </c>
      <c r="D1206" s="151">
        <v>52</v>
      </c>
      <c r="E1206" s="151">
        <v>59</v>
      </c>
      <c r="F1206" s="151">
        <v>39</v>
      </c>
      <c r="G1206" s="151">
        <v>29</v>
      </c>
      <c r="H1206" s="151">
        <v>-10</v>
      </c>
      <c r="I1206" s="152">
        <v>-25.641025641025639</v>
      </c>
      <c r="J1206" s="142"/>
      <c r="K1206" s="159" t="s">
        <v>105</v>
      </c>
      <c r="L1206" s="150">
        <v>1</v>
      </c>
      <c r="M1206" s="151" t="s">
        <v>337</v>
      </c>
      <c r="N1206" s="151" t="s">
        <v>337</v>
      </c>
      <c r="O1206" s="151" t="s">
        <v>337</v>
      </c>
      <c r="P1206" s="151" t="s">
        <v>337</v>
      </c>
      <c r="Q1206" s="151" t="s">
        <v>337</v>
      </c>
      <c r="R1206" s="152" t="s">
        <v>337</v>
      </c>
      <c r="S1206" s="152"/>
    </row>
    <row r="1207" spans="1:19" s="145" customFormat="1" ht="14.45" customHeight="1">
      <c r="A1207" s="160"/>
      <c r="B1207" s="142" t="s">
        <v>106</v>
      </c>
      <c r="C1207" s="150">
        <v>52</v>
      </c>
      <c r="D1207" s="151">
        <v>52</v>
      </c>
      <c r="E1207" s="151">
        <v>44</v>
      </c>
      <c r="F1207" s="151">
        <v>55</v>
      </c>
      <c r="G1207" s="151">
        <v>27</v>
      </c>
      <c r="H1207" s="151">
        <v>-28</v>
      </c>
      <c r="I1207" s="152">
        <v>-50.909090909090907</v>
      </c>
      <c r="J1207" s="142"/>
      <c r="K1207" s="159" t="s">
        <v>106</v>
      </c>
      <c r="L1207" s="150" t="s">
        <v>313</v>
      </c>
      <c r="M1207" s="151" t="s">
        <v>337</v>
      </c>
      <c r="N1207" s="324" t="s">
        <v>337</v>
      </c>
      <c r="O1207" s="151" t="s">
        <v>337</v>
      </c>
      <c r="P1207" s="151" t="s">
        <v>337</v>
      </c>
      <c r="Q1207" s="151" t="s">
        <v>337</v>
      </c>
      <c r="R1207" s="152" t="s">
        <v>337</v>
      </c>
      <c r="S1207" s="152"/>
    </row>
    <row r="1208" spans="1:19" s="145" customFormat="1" ht="14.45" customHeight="1">
      <c r="A1208" s="160"/>
      <c r="B1208" s="142" t="s">
        <v>107</v>
      </c>
      <c r="C1208" s="150">
        <v>55</v>
      </c>
      <c r="D1208" s="151">
        <v>52</v>
      </c>
      <c r="E1208" s="151">
        <v>46</v>
      </c>
      <c r="F1208" s="151">
        <v>42</v>
      </c>
      <c r="G1208" s="151">
        <v>46</v>
      </c>
      <c r="H1208" s="151">
        <v>4</v>
      </c>
      <c r="I1208" s="152">
        <v>9.5238095238095237</v>
      </c>
      <c r="J1208" s="142"/>
      <c r="K1208" s="159" t="s">
        <v>107</v>
      </c>
      <c r="L1208" s="323">
        <v>4</v>
      </c>
      <c r="M1208" s="151" t="s">
        <v>337</v>
      </c>
      <c r="N1208" s="151" t="s">
        <v>337</v>
      </c>
      <c r="O1208" s="151" t="s">
        <v>337</v>
      </c>
      <c r="P1208" s="151" t="s">
        <v>337</v>
      </c>
      <c r="Q1208" s="151" t="s">
        <v>337</v>
      </c>
      <c r="R1208" s="152" t="s">
        <v>337</v>
      </c>
      <c r="S1208" s="152"/>
    </row>
    <row r="1209" spans="1:19" s="145" customFormat="1" ht="14.45" customHeight="1">
      <c r="A1209" s="160"/>
      <c r="B1209" s="142" t="s">
        <v>108</v>
      </c>
      <c r="C1209" s="150">
        <v>37</v>
      </c>
      <c r="D1209" s="151">
        <v>40</v>
      </c>
      <c r="E1209" s="151">
        <v>44</v>
      </c>
      <c r="F1209" s="151">
        <v>41</v>
      </c>
      <c r="G1209" s="151">
        <v>33</v>
      </c>
      <c r="H1209" s="151">
        <v>-8</v>
      </c>
      <c r="I1209" s="152">
        <v>-19.512195121951219</v>
      </c>
      <c r="J1209" s="142"/>
      <c r="K1209" s="159" t="s">
        <v>108</v>
      </c>
      <c r="L1209" s="323">
        <v>1</v>
      </c>
      <c r="M1209" s="324" t="s">
        <v>337</v>
      </c>
      <c r="N1209" s="151" t="s">
        <v>337</v>
      </c>
      <c r="O1209" s="151" t="s">
        <v>337</v>
      </c>
      <c r="P1209" s="151" t="s">
        <v>337</v>
      </c>
      <c r="Q1209" s="151" t="s">
        <v>337</v>
      </c>
      <c r="R1209" s="152" t="s">
        <v>337</v>
      </c>
      <c r="S1209" s="152"/>
    </row>
    <row r="1210" spans="1:19" s="145" customFormat="1" ht="14.45" customHeight="1">
      <c r="A1210" s="160"/>
      <c r="B1210" s="142" t="s">
        <v>109</v>
      </c>
      <c r="C1210" s="150">
        <v>27</v>
      </c>
      <c r="D1210" s="151">
        <v>20</v>
      </c>
      <c r="E1210" s="151">
        <v>33</v>
      </c>
      <c r="F1210" s="151">
        <v>30</v>
      </c>
      <c r="G1210" s="151">
        <v>39</v>
      </c>
      <c r="H1210" s="151">
        <v>9</v>
      </c>
      <c r="I1210" s="152">
        <v>30</v>
      </c>
      <c r="J1210" s="142"/>
      <c r="K1210" s="159" t="s">
        <v>109</v>
      </c>
      <c r="L1210" s="323" t="s">
        <v>313</v>
      </c>
      <c r="M1210" s="324" t="s">
        <v>337</v>
      </c>
      <c r="N1210" s="324" t="s">
        <v>337</v>
      </c>
      <c r="O1210" s="151" t="s">
        <v>337</v>
      </c>
      <c r="P1210" s="151" t="s">
        <v>337</v>
      </c>
      <c r="Q1210" s="151" t="s">
        <v>337</v>
      </c>
      <c r="R1210" s="152" t="s">
        <v>337</v>
      </c>
      <c r="S1210" s="152"/>
    </row>
    <row r="1211" spans="1:19" s="145" customFormat="1" ht="14.45" customHeight="1">
      <c r="A1211" s="160"/>
      <c r="B1211" s="142" t="s">
        <v>110</v>
      </c>
      <c r="C1211" s="150">
        <v>16</v>
      </c>
      <c r="D1211" s="151">
        <v>19</v>
      </c>
      <c r="E1211" s="151">
        <v>22</v>
      </c>
      <c r="F1211" s="151">
        <v>24</v>
      </c>
      <c r="G1211" s="151">
        <v>31</v>
      </c>
      <c r="H1211" s="151">
        <v>7</v>
      </c>
      <c r="I1211" s="152">
        <v>29.166666666666668</v>
      </c>
      <c r="J1211" s="142"/>
      <c r="K1211" s="159" t="s">
        <v>110</v>
      </c>
      <c r="L1211" s="323" t="s">
        <v>313</v>
      </c>
      <c r="M1211" s="324" t="s">
        <v>337</v>
      </c>
      <c r="N1211" s="324" t="s">
        <v>337</v>
      </c>
      <c r="O1211" s="151" t="s">
        <v>337</v>
      </c>
      <c r="P1211" s="151" t="s">
        <v>337</v>
      </c>
      <c r="Q1211" s="151" t="s">
        <v>337</v>
      </c>
      <c r="R1211" s="152" t="s">
        <v>337</v>
      </c>
      <c r="S1211" s="152"/>
    </row>
    <row r="1212" spans="1:19" s="145" customFormat="1" ht="14.45" customHeight="1">
      <c r="A1212" s="160"/>
      <c r="B1212" s="423"/>
      <c r="C1212" s="427"/>
      <c r="D1212" s="422"/>
      <c r="E1212" s="422"/>
      <c r="F1212" s="422"/>
      <c r="G1212" s="422"/>
      <c r="H1212" s="151"/>
      <c r="I1212" s="152"/>
      <c r="J1212" s="160"/>
      <c r="K1212" s="423"/>
      <c r="L1212" s="427"/>
      <c r="M1212" s="422"/>
      <c r="N1212" s="422"/>
      <c r="O1212" s="422"/>
      <c r="P1212" s="422"/>
      <c r="Q1212" s="151"/>
      <c r="R1212" s="152"/>
      <c r="S1212" s="160"/>
    </row>
    <row r="1213" spans="1:19" s="145" customFormat="1" ht="14.45" customHeight="1">
      <c r="A1213" s="160"/>
      <c r="B1213" s="160"/>
      <c r="C1213" s="160"/>
      <c r="D1213" s="160"/>
      <c r="E1213" s="160"/>
      <c r="F1213" s="160"/>
      <c r="G1213" s="161"/>
      <c r="H1213" s="160"/>
      <c r="I1213" s="160"/>
      <c r="J1213" s="160"/>
      <c r="K1213" s="160"/>
      <c r="L1213" s="160"/>
      <c r="M1213" s="160"/>
      <c r="N1213" s="160"/>
      <c r="O1213" s="160"/>
      <c r="P1213" s="161"/>
      <c r="Q1213" s="160"/>
      <c r="R1213" s="160"/>
      <c r="S1213" s="160"/>
    </row>
    <row r="1214" spans="1:19" s="145" customFormat="1" ht="14.45" customHeight="1">
      <c r="A1214" s="160"/>
      <c r="B1214" s="160"/>
      <c r="C1214" s="160"/>
      <c r="D1214" s="160"/>
      <c r="E1214" s="160"/>
      <c r="F1214" s="160"/>
      <c r="G1214" s="161"/>
      <c r="H1214" s="160"/>
      <c r="I1214" s="160"/>
      <c r="J1214" s="160"/>
      <c r="K1214" s="160"/>
      <c r="L1214" s="160"/>
      <c r="M1214" s="160"/>
      <c r="N1214" s="160"/>
      <c r="O1214" s="160"/>
      <c r="P1214" s="161"/>
      <c r="Q1214" s="160"/>
      <c r="R1214" s="160"/>
      <c r="S1214" s="160"/>
    </row>
    <row r="1215" spans="1:19" s="145" customFormat="1" ht="14.45" customHeight="1">
      <c r="A1215" s="138"/>
      <c r="B1215" s="138" t="s">
        <v>664</v>
      </c>
      <c r="C1215" s="138"/>
      <c r="D1215" s="138"/>
      <c r="E1215" s="138"/>
      <c r="F1215" s="138"/>
      <c r="G1215" s="138"/>
      <c r="H1215" s="138"/>
      <c r="I1215" s="138"/>
      <c r="J1215" s="138"/>
      <c r="K1215" s="138" t="s">
        <v>665</v>
      </c>
      <c r="L1215" s="138"/>
      <c r="M1215" s="138"/>
      <c r="N1215" s="138"/>
      <c r="O1215" s="138"/>
      <c r="P1215" s="138"/>
      <c r="Q1215" s="138"/>
      <c r="R1215" s="138"/>
      <c r="S1215" s="138"/>
    </row>
    <row r="1216" spans="1:19" s="145" customFormat="1" ht="14.45" customHeight="1">
      <c r="A1216" s="160"/>
      <c r="B1216" s="491" t="s">
        <v>335</v>
      </c>
      <c r="C1216" s="140"/>
      <c r="D1216" s="140"/>
      <c r="E1216" s="140"/>
      <c r="F1216" s="140"/>
      <c r="G1216" s="143"/>
      <c r="H1216" s="141"/>
      <c r="I1216" s="141"/>
      <c r="J1216" s="142"/>
      <c r="K1216" s="491" t="s">
        <v>335</v>
      </c>
      <c r="L1216" s="140"/>
      <c r="M1216" s="140"/>
      <c r="N1216" s="140"/>
      <c r="O1216" s="140"/>
      <c r="P1216" s="143"/>
      <c r="Q1216" s="141"/>
      <c r="R1216" s="141"/>
      <c r="S1216" s="144"/>
    </row>
    <row r="1217" spans="1:19" s="145" customFormat="1" ht="14.45" customHeight="1">
      <c r="A1217" s="160"/>
      <c r="B1217" s="492"/>
      <c r="C1217" s="146" t="s">
        <v>151</v>
      </c>
      <c r="D1217" s="146" t="s">
        <v>86</v>
      </c>
      <c r="E1217" s="146" t="s">
        <v>87</v>
      </c>
      <c r="F1217" s="146" t="s">
        <v>410</v>
      </c>
      <c r="G1217" s="146" t="s">
        <v>739</v>
      </c>
      <c r="H1217" s="81" t="s">
        <v>509</v>
      </c>
      <c r="I1217" s="147" t="s">
        <v>807</v>
      </c>
      <c r="J1217" s="142"/>
      <c r="K1217" s="492"/>
      <c r="L1217" s="146" t="s">
        <v>151</v>
      </c>
      <c r="M1217" s="146" t="s">
        <v>86</v>
      </c>
      <c r="N1217" s="146" t="s">
        <v>87</v>
      </c>
      <c r="O1217" s="146" t="s">
        <v>410</v>
      </c>
      <c r="P1217" s="146" t="s">
        <v>739</v>
      </c>
      <c r="Q1217" s="81" t="s">
        <v>509</v>
      </c>
      <c r="R1217" s="147" t="s">
        <v>807</v>
      </c>
      <c r="S1217" s="144"/>
    </row>
    <row r="1218" spans="1:19" s="145" customFormat="1" ht="14.45" customHeight="1">
      <c r="A1218" s="160"/>
      <c r="B1218" s="493"/>
      <c r="C1218" s="148"/>
      <c r="D1218" s="148"/>
      <c r="E1218" s="148"/>
      <c r="F1218" s="148"/>
      <c r="G1218" s="148"/>
      <c r="H1218" s="149" t="s">
        <v>88</v>
      </c>
      <c r="I1218" s="81" t="s">
        <v>511</v>
      </c>
      <c r="J1218" s="142"/>
      <c r="K1218" s="493"/>
      <c r="L1218" s="148"/>
      <c r="M1218" s="148"/>
      <c r="N1218" s="148"/>
      <c r="O1218" s="148"/>
      <c r="P1218" s="148"/>
      <c r="Q1218" s="149" t="s">
        <v>88</v>
      </c>
      <c r="R1218" s="81" t="s">
        <v>511</v>
      </c>
      <c r="S1218" s="144"/>
    </row>
    <row r="1219" spans="1:19" s="180" customFormat="1" ht="14.45" customHeight="1">
      <c r="B1219" s="188" t="s">
        <v>90</v>
      </c>
      <c r="C1219" s="187">
        <v>307</v>
      </c>
      <c r="D1219" s="183">
        <v>302</v>
      </c>
      <c r="E1219" s="183">
        <v>274</v>
      </c>
      <c r="F1219" s="183">
        <v>266</v>
      </c>
      <c r="G1219" s="183">
        <v>223</v>
      </c>
      <c r="H1219" s="182">
        <v>-43</v>
      </c>
      <c r="I1219" s="184">
        <v>-16.165413533834585</v>
      </c>
      <c r="J1219" s="185"/>
      <c r="K1219" s="186" t="s">
        <v>90</v>
      </c>
      <c r="L1219" s="187">
        <v>7</v>
      </c>
      <c r="M1219" s="183" t="s">
        <v>405</v>
      </c>
      <c r="N1219" s="183" t="s">
        <v>337</v>
      </c>
      <c r="O1219" s="325" t="s">
        <v>337</v>
      </c>
      <c r="P1219" s="183" t="s">
        <v>337</v>
      </c>
      <c r="Q1219" s="182" t="s">
        <v>337</v>
      </c>
      <c r="R1219" s="184" t="s">
        <v>337</v>
      </c>
      <c r="S1219" s="184"/>
    </row>
    <row r="1220" spans="1:19" s="139" customFormat="1" ht="14.45" customHeight="1">
      <c r="A1220" s="160"/>
      <c r="B1220" s="420" t="s">
        <v>91</v>
      </c>
      <c r="C1220" s="150">
        <v>35</v>
      </c>
      <c r="D1220" s="151">
        <v>27</v>
      </c>
      <c r="E1220" s="151">
        <v>27</v>
      </c>
      <c r="F1220" s="151">
        <v>28</v>
      </c>
      <c r="G1220" s="151">
        <v>12</v>
      </c>
      <c r="H1220" s="151">
        <v>-16</v>
      </c>
      <c r="I1220" s="152">
        <v>-57.142857142857139</v>
      </c>
      <c r="J1220" s="142"/>
      <c r="K1220" s="154" t="s">
        <v>91</v>
      </c>
      <c r="L1220" s="150" t="s">
        <v>313</v>
      </c>
      <c r="M1220" s="151" t="s">
        <v>337</v>
      </c>
      <c r="N1220" s="324" t="s">
        <v>337</v>
      </c>
      <c r="O1220" s="151" t="s">
        <v>337</v>
      </c>
      <c r="P1220" s="151" t="s">
        <v>337</v>
      </c>
      <c r="Q1220" s="151" t="s">
        <v>337</v>
      </c>
      <c r="R1220" s="152" t="s">
        <v>337</v>
      </c>
      <c r="S1220" s="152"/>
    </row>
    <row r="1221" spans="1:19" s="145" customFormat="1" ht="14.45" customHeight="1">
      <c r="A1221" s="160"/>
      <c r="B1221" s="420" t="s">
        <v>92</v>
      </c>
      <c r="C1221" s="150">
        <v>204</v>
      </c>
      <c r="D1221" s="151">
        <v>203</v>
      </c>
      <c r="E1221" s="151">
        <v>180</v>
      </c>
      <c r="F1221" s="151">
        <v>156</v>
      </c>
      <c r="G1221" s="151">
        <v>133</v>
      </c>
      <c r="H1221" s="151">
        <v>-23</v>
      </c>
      <c r="I1221" s="152">
        <v>-14.743589743589745</v>
      </c>
      <c r="J1221" s="142"/>
      <c r="K1221" s="154" t="s">
        <v>92</v>
      </c>
      <c r="L1221" s="150">
        <v>5</v>
      </c>
      <c r="M1221" s="151" t="s">
        <v>337</v>
      </c>
      <c r="N1221" s="151" t="s">
        <v>337</v>
      </c>
      <c r="O1221" s="151" t="s">
        <v>337</v>
      </c>
      <c r="P1221" s="151" t="s">
        <v>337</v>
      </c>
      <c r="Q1221" s="151" t="s">
        <v>337</v>
      </c>
      <c r="R1221" s="152" t="s">
        <v>337</v>
      </c>
      <c r="S1221" s="152"/>
    </row>
    <row r="1222" spans="1:19" s="145" customFormat="1" ht="14.45" customHeight="1">
      <c r="A1222" s="160"/>
      <c r="B1222" s="420" t="s">
        <v>93</v>
      </c>
      <c r="C1222" s="150">
        <v>68</v>
      </c>
      <c r="D1222" s="151">
        <v>72</v>
      </c>
      <c r="E1222" s="151">
        <v>67</v>
      </c>
      <c r="F1222" s="151">
        <v>80</v>
      </c>
      <c r="G1222" s="151">
        <v>69</v>
      </c>
      <c r="H1222" s="151">
        <v>-11</v>
      </c>
      <c r="I1222" s="152">
        <v>-13.750000000000002</v>
      </c>
      <c r="J1222" s="142"/>
      <c r="K1222" s="154" t="s">
        <v>93</v>
      </c>
      <c r="L1222" s="150">
        <v>2</v>
      </c>
      <c r="M1222" s="151" t="s">
        <v>337</v>
      </c>
      <c r="N1222" s="151" t="s">
        <v>337</v>
      </c>
      <c r="O1222" s="151" t="s">
        <v>337</v>
      </c>
      <c r="P1222" s="151" t="s">
        <v>337</v>
      </c>
      <c r="Q1222" s="151" t="s">
        <v>337</v>
      </c>
      <c r="R1222" s="152" t="s">
        <v>337</v>
      </c>
      <c r="S1222" s="152"/>
    </row>
    <row r="1223" spans="1:19" s="145" customFormat="1" ht="14.45" customHeight="1">
      <c r="A1223" s="160"/>
      <c r="B1223" s="142"/>
      <c r="C1223" s="150"/>
      <c r="D1223" s="157"/>
      <c r="E1223" s="157"/>
      <c r="F1223" s="157"/>
      <c r="G1223" s="157"/>
      <c r="H1223" s="157"/>
      <c r="I1223" s="158"/>
      <c r="J1223" s="142"/>
      <c r="K1223" s="159"/>
      <c r="L1223" s="150"/>
      <c r="M1223" s="157"/>
      <c r="N1223" s="157"/>
      <c r="O1223" s="157"/>
      <c r="P1223" s="157"/>
      <c r="Q1223" s="157"/>
      <c r="R1223" s="157"/>
      <c r="S1223" s="158"/>
    </row>
    <row r="1224" spans="1:19" s="153" customFormat="1" ht="14.45" customHeight="1">
      <c r="A1224" s="160"/>
      <c r="B1224" s="142" t="s">
        <v>94</v>
      </c>
      <c r="C1224" s="150">
        <v>17</v>
      </c>
      <c r="D1224" s="151">
        <v>7</v>
      </c>
      <c r="E1224" s="151">
        <v>10</v>
      </c>
      <c r="F1224" s="151">
        <v>7</v>
      </c>
      <c r="G1224" s="151">
        <v>4</v>
      </c>
      <c r="H1224" s="151">
        <v>-3</v>
      </c>
      <c r="I1224" s="152">
        <v>-42.857142857142854</v>
      </c>
      <c r="J1224" s="142"/>
      <c r="K1224" s="159" t="s">
        <v>94</v>
      </c>
      <c r="L1224" s="323" t="s">
        <v>313</v>
      </c>
      <c r="M1224" s="324" t="s">
        <v>337</v>
      </c>
      <c r="N1224" s="151" t="s">
        <v>337</v>
      </c>
      <c r="O1224" s="151" t="s">
        <v>337</v>
      </c>
      <c r="P1224" s="151" t="s">
        <v>337</v>
      </c>
      <c r="Q1224" s="151" t="s">
        <v>337</v>
      </c>
      <c r="R1224" s="152" t="s">
        <v>337</v>
      </c>
      <c r="S1224" s="152"/>
    </row>
    <row r="1225" spans="1:19" s="145" customFormat="1" ht="14.45" customHeight="1">
      <c r="A1225" s="160"/>
      <c r="B1225" s="142" t="s">
        <v>95</v>
      </c>
      <c r="C1225" s="150">
        <v>8</v>
      </c>
      <c r="D1225" s="151">
        <v>12</v>
      </c>
      <c r="E1225" s="151">
        <v>5</v>
      </c>
      <c r="F1225" s="151">
        <v>14</v>
      </c>
      <c r="G1225" s="151">
        <v>2</v>
      </c>
      <c r="H1225" s="151">
        <v>-12</v>
      </c>
      <c r="I1225" s="152">
        <v>-85.714285714285708</v>
      </c>
      <c r="J1225" s="142"/>
      <c r="K1225" s="159" t="s">
        <v>95</v>
      </c>
      <c r="L1225" s="150" t="s">
        <v>313</v>
      </c>
      <c r="M1225" s="324" t="s">
        <v>337</v>
      </c>
      <c r="N1225" s="151" t="s">
        <v>337</v>
      </c>
      <c r="O1225" s="151" t="s">
        <v>337</v>
      </c>
      <c r="P1225" s="151" t="s">
        <v>337</v>
      </c>
      <c r="Q1225" s="151" t="s">
        <v>337</v>
      </c>
      <c r="R1225" s="152" t="s">
        <v>337</v>
      </c>
      <c r="S1225" s="152"/>
    </row>
    <row r="1226" spans="1:19" s="145" customFormat="1" ht="14.45" customHeight="1">
      <c r="A1226" s="160"/>
      <c r="B1226" s="142" t="s">
        <v>96</v>
      </c>
      <c r="C1226" s="150">
        <v>10</v>
      </c>
      <c r="D1226" s="151">
        <v>8</v>
      </c>
      <c r="E1226" s="151">
        <v>12</v>
      </c>
      <c r="F1226" s="151">
        <v>7</v>
      </c>
      <c r="G1226" s="151">
        <v>6</v>
      </c>
      <c r="H1226" s="151">
        <v>-1</v>
      </c>
      <c r="I1226" s="152">
        <v>-14.285714285714285</v>
      </c>
      <c r="J1226" s="142"/>
      <c r="K1226" s="159" t="s">
        <v>96</v>
      </c>
      <c r="L1226" s="150" t="s">
        <v>313</v>
      </c>
      <c r="M1226" s="151" t="s">
        <v>337</v>
      </c>
      <c r="N1226" s="151" t="s">
        <v>337</v>
      </c>
      <c r="O1226" s="151" t="s">
        <v>337</v>
      </c>
      <c r="P1226" s="151" t="s">
        <v>337</v>
      </c>
      <c r="Q1226" s="151" t="s">
        <v>337</v>
      </c>
      <c r="R1226" s="152" t="s">
        <v>337</v>
      </c>
      <c r="S1226" s="152"/>
    </row>
    <row r="1227" spans="1:19" s="145" customFormat="1" ht="14.45" customHeight="1">
      <c r="A1227" s="160"/>
      <c r="B1227" s="142" t="s">
        <v>97</v>
      </c>
      <c r="C1227" s="150">
        <v>15</v>
      </c>
      <c r="D1227" s="151">
        <v>10</v>
      </c>
      <c r="E1227" s="151">
        <v>11</v>
      </c>
      <c r="F1227" s="151">
        <v>11</v>
      </c>
      <c r="G1227" s="151">
        <v>6</v>
      </c>
      <c r="H1227" s="151">
        <v>-5</v>
      </c>
      <c r="I1227" s="152">
        <v>-45.454545454545453</v>
      </c>
      <c r="J1227" s="142"/>
      <c r="K1227" s="159" t="s">
        <v>97</v>
      </c>
      <c r="L1227" s="323">
        <v>1</v>
      </c>
      <c r="M1227" s="151" t="s">
        <v>337</v>
      </c>
      <c r="N1227" s="151" t="s">
        <v>337</v>
      </c>
      <c r="O1227" s="151" t="s">
        <v>337</v>
      </c>
      <c r="P1227" s="151" t="s">
        <v>337</v>
      </c>
      <c r="Q1227" s="151" t="s">
        <v>337</v>
      </c>
      <c r="R1227" s="152" t="s">
        <v>337</v>
      </c>
      <c r="S1227" s="152"/>
    </row>
    <row r="1228" spans="1:19" s="145" customFormat="1" ht="14.45" customHeight="1">
      <c r="A1228" s="160"/>
      <c r="B1228" s="142" t="s">
        <v>98</v>
      </c>
      <c r="C1228" s="150">
        <v>13</v>
      </c>
      <c r="D1228" s="151">
        <v>20</v>
      </c>
      <c r="E1228" s="151">
        <v>13</v>
      </c>
      <c r="F1228" s="151">
        <v>7</v>
      </c>
      <c r="G1228" s="151">
        <v>9</v>
      </c>
      <c r="H1228" s="151">
        <v>2</v>
      </c>
      <c r="I1228" s="152">
        <v>28.571428571428569</v>
      </c>
      <c r="J1228" s="142"/>
      <c r="K1228" s="159" t="s">
        <v>98</v>
      </c>
      <c r="L1228" s="150">
        <v>1</v>
      </c>
      <c r="M1228" s="324" t="s">
        <v>337</v>
      </c>
      <c r="N1228" s="151" t="s">
        <v>337</v>
      </c>
      <c r="O1228" s="151" t="s">
        <v>337</v>
      </c>
      <c r="P1228" s="151" t="s">
        <v>337</v>
      </c>
      <c r="Q1228" s="151" t="s">
        <v>337</v>
      </c>
      <c r="R1228" s="152" t="s">
        <v>337</v>
      </c>
      <c r="S1228" s="152"/>
    </row>
    <row r="1229" spans="1:19" s="145" customFormat="1" ht="14.45" customHeight="1">
      <c r="A1229" s="160"/>
      <c r="B1229" s="142" t="s">
        <v>99</v>
      </c>
      <c r="C1229" s="150">
        <v>27</v>
      </c>
      <c r="D1229" s="151">
        <v>16</v>
      </c>
      <c r="E1229" s="151">
        <v>22</v>
      </c>
      <c r="F1229" s="151">
        <v>10</v>
      </c>
      <c r="G1229" s="151">
        <v>14</v>
      </c>
      <c r="H1229" s="151">
        <v>4</v>
      </c>
      <c r="I1229" s="152">
        <v>40</v>
      </c>
      <c r="J1229" s="142"/>
      <c r="K1229" s="159" t="s">
        <v>99</v>
      </c>
      <c r="L1229" s="150" t="s">
        <v>313</v>
      </c>
      <c r="M1229" s="324" t="s">
        <v>337</v>
      </c>
      <c r="N1229" s="151" t="s">
        <v>337</v>
      </c>
      <c r="O1229" s="151" t="s">
        <v>337</v>
      </c>
      <c r="P1229" s="151" t="s">
        <v>337</v>
      </c>
      <c r="Q1229" s="151" t="s">
        <v>337</v>
      </c>
      <c r="R1229" s="152" t="s">
        <v>337</v>
      </c>
      <c r="S1229" s="152"/>
    </row>
    <row r="1230" spans="1:19" s="145" customFormat="1" ht="14.45" customHeight="1">
      <c r="A1230" s="160"/>
      <c r="B1230" s="142" t="s">
        <v>100</v>
      </c>
      <c r="C1230" s="150">
        <v>16</v>
      </c>
      <c r="D1230" s="151">
        <v>32</v>
      </c>
      <c r="E1230" s="151">
        <v>21</v>
      </c>
      <c r="F1230" s="151">
        <v>18</v>
      </c>
      <c r="G1230" s="151">
        <v>7</v>
      </c>
      <c r="H1230" s="151">
        <v>-11</v>
      </c>
      <c r="I1230" s="152">
        <v>-61.111111111111114</v>
      </c>
      <c r="J1230" s="142"/>
      <c r="K1230" s="159" t="s">
        <v>100</v>
      </c>
      <c r="L1230" s="323" t="s">
        <v>313</v>
      </c>
      <c r="M1230" s="151" t="s">
        <v>337</v>
      </c>
      <c r="N1230" s="151" t="s">
        <v>337</v>
      </c>
      <c r="O1230" s="151" t="s">
        <v>337</v>
      </c>
      <c r="P1230" s="151" t="s">
        <v>337</v>
      </c>
      <c r="Q1230" s="151" t="s">
        <v>337</v>
      </c>
      <c r="R1230" s="152" t="s">
        <v>337</v>
      </c>
      <c r="S1230" s="152"/>
    </row>
    <row r="1231" spans="1:19" s="145" customFormat="1" ht="14.45" customHeight="1">
      <c r="A1231" s="160"/>
      <c r="B1231" s="142" t="s">
        <v>118</v>
      </c>
      <c r="C1231" s="150">
        <v>24</v>
      </c>
      <c r="D1231" s="151">
        <v>26</v>
      </c>
      <c r="E1231" s="151">
        <v>20</v>
      </c>
      <c r="F1231" s="151">
        <v>18</v>
      </c>
      <c r="G1231" s="151">
        <v>13</v>
      </c>
      <c r="H1231" s="151">
        <v>-5</v>
      </c>
      <c r="I1231" s="152">
        <v>-27.777777777777779</v>
      </c>
      <c r="J1231" s="142"/>
      <c r="K1231" s="159" t="s">
        <v>118</v>
      </c>
      <c r="L1231" s="323" t="s">
        <v>313</v>
      </c>
      <c r="M1231" s="151" t="s">
        <v>337</v>
      </c>
      <c r="N1231" s="151" t="s">
        <v>337</v>
      </c>
      <c r="O1231" s="151" t="s">
        <v>337</v>
      </c>
      <c r="P1231" s="151" t="s">
        <v>337</v>
      </c>
      <c r="Q1231" s="151" t="s">
        <v>337</v>
      </c>
      <c r="R1231" s="152" t="s">
        <v>337</v>
      </c>
      <c r="S1231" s="152"/>
    </row>
    <row r="1232" spans="1:19" s="145" customFormat="1" ht="14.45" customHeight="1">
      <c r="A1232" s="160"/>
      <c r="B1232" s="142" t="s">
        <v>101</v>
      </c>
      <c r="C1232" s="150">
        <v>11</v>
      </c>
      <c r="D1232" s="151">
        <v>17</v>
      </c>
      <c r="E1232" s="151">
        <v>21</v>
      </c>
      <c r="F1232" s="151">
        <v>27</v>
      </c>
      <c r="G1232" s="151">
        <v>9</v>
      </c>
      <c r="H1232" s="151">
        <v>-18</v>
      </c>
      <c r="I1232" s="152">
        <v>-66.666666666666657</v>
      </c>
      <c r="J1232" s="142"/>
      <c r="K1232" s="159" t="s">
        <v>101</v>
      </c>
      <c r="L1232" s="323" t="s">
        <v>313</v>
      </c>
      <c r="M1232" s="151" t="s">
        <v>337</v>
      </c>
      <c r="N1232" s="151" t="s">
        <v>337</v>
      </c>
      <c r="O1232" s="151" t="s">
        <v>337</v>
      </c>
      <c r="P1232" s="151" t="s">
        <v>337</v>
      </c>
      <c r="Q1232" s="151" t="s">
        <v>337</v>
      </c>
      <c r="R1232" s="152" t="s">
        <v>337</v>
      </c>
      <c r="S1232" s="152"/>
    </row>
    <row r="1233" spans="1:19" s="145" customFormat="1" ht="14.45" customHeight="1">
      <c r="A1233" s="160"/>
      <c r="B1233" s="142" t="s">
        <v>102</v>
      </c>
      <c r="C1233" s="150">
        <v>16</v>
      </c>
      <c r="D1233" s="151">
        <v>10</v>
      </c>
      <c r="E1233" s="151">
        <v>17</v>
      </c>
      <c r="F1233" s="151">
        <v>24</v>
      </c>
      <c r="G1233" s="151">
        <v>21</v>
      </c>
      <c r="H1233" s="151">
        <v>-3</v>
      </c>
      <c r="I1233" s="152">
        <v>-12.5</v>
      </c>
      <c r="J1233" s="142"/>
      <c r="K1233" s="159" t="s">
        <v>102</v>
      </c>
      <c r="L1233" s="150" t="s">
        <v>313</v>
      </c>
      <c r="M1233" s="151" t="s">
        <v>337</v>
      </c>
      <c r="N1233" s="151" t="s">
        <v>337</v>
      </c>
      <c r="O1233" s="151" t="s">
        <v>337</v>
      </c>
      <c r="P1233" s="151" t="s">
        <v>337</v>
      </c>
      <c r="Q1233" s="151" t="s">
        <v>337</v>
      </c>
      <c r="R1233" s="152" t="s">
        <v>337</v>
      </c>
      <c r="S1233" s="152"/>
    </row>
    <row r="1234" spans="1:19" s="145" customFormat="1" ht="14.45" customHeight="1">
      <c r="A1234" s="160"/>
      <c r="B1234" s="142" t="s">
        <v>103</v>
      </c>
      <c r="C1234" s="150">
        <v>31</v>
      </c>
      <c r="D1234" s="151">
        <v>18</v>
      </c>
      <c r="E1234" s="151">
        <v>12</v>
      </c>
      <c r="F1234" s="151">
        <v>16</v>
      </c>
      <c r="G1234" s="151">
        <v>23</v>
      </c>
      <c r="H1234" s="151">
        <v>7</v>
      </c>
      <c r="I1234" s="152">
        <v>43.75</v>
      </c>
      <c r="J1234" s="142"/>
      <c r="K1234" s="159" t="s">
        <v>103</v>
      </c>
      <c r="L1234" s="150">
        <v>1</v>
      </c>
      <c r="M1234" s="151" t="s">
        <v>337</v>
      </c>
      <c r="N1234" s="151" t="s">
        <v>337</v>
      </c>
      <c r="O1234" s="151" t="s">
        <v>337</v>
      </c>
      <c r="P1234" s="151" t="s">
        <v>337</v>
      </c>
      <c r="Q1234" s="151" t="s">
        <v>337</v>
      </c>
      <c r="R1234" s="152" t="s">
        <v>337</v>
      </c>
      <c r="S1234" s="152"/>
    </row>
    <row r="1235" spans="1:19" s="145" customFormat="1" ht="14.45" customHeight="1">
      <c r="A1235" s="160"/>
      <c r="B1235" s="142" t="s">
        <v>104</v>
      </c>
      <c r="C1235" s="150">
        <v>24</v>
      </c>
      <c r="D1235" s="151">
        <v>30</v>
      </c>
      <c r="E1235" s="151">
        <v>13</v>
      </c>
      <c r="F1235" s="151">
        <v>12</v>
      </c>
      <c r="G1235" s="151">
        <v>16</v>
      </c>
      <c r="H1235" s="151">
        <v>4</v>
      </c>
      <c r="I1235" s="152">
        <v>33.333333333333329</v>
      </c>
      <c r="J1235" s="142"/>
      <c r="K1235" s="159" t="s">
        <v>104</v>
      </c>
      <c r="L1235" s="150">
        <v>2</v>
      </c>
      <c r="M1235" s="151" t="s">
        <v>337</v>
      </c>
      <c r="N1235" s="151" t="s">
        <v>337</v>
      </c>
      <c r="O1235" s="151" t="s">
        <v>337</v>
      </c>
      <c r="P1235" s="151" t="s">
        <v>337</v>
      </c>
      <c r="Q1235" s="151" t="s">
        <v>337</v>
      </c>
      <c r="R1235" s="152" t="s">
        <v>337</v>
      </c>
      <c r="S1235" s="152"/>
    </row>
    <row r="1236" spans="1:19" s="145" customFormat="1" ht="14.45" customHeight="1">
      <c r="A1236" s="160"/>
      <c r="B1236" s="142" t="s">
        <v>105</v>
      </c>
      <c r="C1236" s="150">
        <v>27</v>
      </c>
      <c r="D1236" s="151">
        <v>24</v>
      </c>
      <c r="E1236" s="151">
        <v>30</v>
      </c>
      <c r="F1236" s="151">
        <v>13</v>
      </c>
      <c r="G1236" s="151">
        <v>15</v>
      </c>
      <c r="H1236" s="151">
        <v>2</v>
      </c>
      <c r="I1236" s="152">
        <v>15.384615384615385</v>
      </c>
      <c r="J1236" s="142"/>
      <c r="K1236" s="159" t="s">
        <v>105</v>
      </c>
      <c r="L1236" s="150" t="s">
        <v>313</v>
      </c>
      <c r="M1236" s="151" t="s">
        <v>337</v>
      </c>
      <c r="N1236" s="151" t="s">
        <v>337</v>
      </c>
      <c r="O1236" s="151" t="s">
        <v>337</v>
      </c>
      <c r="P1236" s="151" t="s">
        <v>337</v>
      </c>
      <c r="Q1236" s="151" t="s">
        <v>337</v>
      </c>
      <c r="R1236" s="152" t="s">
        <v>337</v>
      </c>
      <c r="S1236" s="152"/>
    </row>
    <row r="1237" spans="1:19" s="145" customFormat="1" ht="14.45" customHeight="1">
      <c r="A1237" s="160"/>
      <c r="B1237" s="142" t="s">
        <v>106</v>
      </c>
      <c r="C1237" s="150">
        <v>18</v>
      </c>
      <c r="D1237" s="151">
        <v>25</v>
      </c>
      <c r="E1237" s="151">
        <v>18</v>
      </c>
      <c r="F1237" s="151">
        <v>27</v>
      </c>
      <c r="G1237" s="151">
        <v>11</v>
      </c>
      <c r="H1237" s="151">
        <v>-16</v>
      </c>
      <c r="I1237" s="152">
        <v>-59.259259259259252</v>
      </c>
      <c r="J1237" s="142"/>
      <c r="K1237" s="159" t="s">
        <v>106</v>
      </c>
      <c r="L1237" s="150" t="s">
        <v>313</v>
      </c>
      <c r="M1237" s="151" t="s">
        <v>337</v>
      </c>
      <c r="N1237" s="151" t="s">
        <v>337</v>
      </c>
      <c r="O1237" s="151" t="s">
        <v>337</v>
      </c>
      <c r="P1237" s="151" t="s">
        <v>337</v>
      </c>
      <c r="Q1237" s="151" t="s">
        <v>337</v>
      </c>
      <c r="R1237" s="152" t="s">
        <v>337</v>
      </c>
      <c r="S1237" s="152"/>
    </row>
    <row r="1238" spans="1:19" s="145" customFormat="1" ht="14.45" customHeight="1">
      <c r="A1238" s="160"/>
      <c r="B1238" s="142" t="s">
        <v>107</v>
      </c>
      <c r="C1238" s="150">
        <v>22</v>
      </c>
      <c r="D1238" s="151">
        <v>20</v>
      </c>
      <c r="E1238" s="151">
        <v>19</v>
      </c>
      <c r="F1238" s="151">
        <v>16</v>
      </c>
      <c r="G1238" s="151">
        <v>19</v>
      </c>
      <c r="H1238" s="151">
        <v>3</v>
      </c>
      <c r="I1238" s="152">
        <v>18.75</v>
      </c>
      <c r="J1238" s="142"/>
      <c r="K1238" s="159" t="s">
        <v>107</v>
      </c>
      <c r="L1238" s="323">
        <v>1</v>
      </c>
      <c r="M1238" s="151" t="s">
        <v>337</v>
      </c>
      <c r="N1238" s="151" t="s">
        <v>337</v>
      </c>
      <c r="O1238" s="151" t="s">
        <v>337</v>
      </c>
      <c r="P1238" s="151" t="s">
        <v>337</v>
      </c>
      <c r="Q1238" s="151" t="s">
        <v>337</v>
      </c>
      <c r="R1238" s="152" t="s">
        <v>337</v>
      </c>
      <c r="S1238" s="152"/>
    </row>
    <row r="1239" spans="1:19" s="145" customFormat="1" ht="14.45" customHeight="1">
      <c r="A1239" s="160"/>
      <c r="B1239" s="142" t="s">
        <v>108</v>
      </c>
      <c r="C1239" s="150">
        <v>14</v>
      </c>
      <c r="D1239" s="151">
        <v>14</v>
      </c>
      <c r="E1239" s="151">
        <v>15</v>
      </c>
      <c r="F1239" s="151">
        <v>19</v>
      </c>
      <c r="G1239" s="151">
        <v>14</v>
      </c>
      <c r="H1239" s="151">
        <v>-5</v>
      </c>
      <c r="I1239" s="152">
        <v>-26.315789473684209</v>
      </c>
      <c r="J1239" s="142"/>
      <c r="K1239" s="159" t="s">
        <v>108</v>
      </c>
      <c r="L1239" s="323">
        <v>1</v>
      </c>
      <c r="M1239" s="151" t="s">
        <v>337</v>
      </c>
      <c r="N1239" s="151" t="s">
        <v>337</v>
      </c>
      <c r="O1239" s="151" t="s">
        <v>337</v>
      </c>
      <c r="P1239" s="151" t="s">
        <v>337</v>
      </c>
      <c r="Q1239" s="151" t="s">
        <v>337</v>
      </c>
      <c r="R1239" s="152" t="s">
        <v>337</v>
      </c>
      <c r="S1239" s="152"/>
    </row>
    <row r="1240" spans="1:19" s="145" customFormat="1" ht="14.45" customHeight="1">
      <c r="A1240" s="160"/>
      <c r="B1240" s="142" t="s">
        <v>109</v>
      </c>
      <c r="C1240" s="150">
        <v>9</v>
      </c>
      <c r="D1240" s="151">
        <v>6</v>
      </c>
      <c r="E1240" s="151">
        <v>10</v>
      </c>
      <c r="F1240" s="151">
        <v>12</v>
      </c>
      <c r="G1240" s="151">
        <v>15</v>
      </c>
      <c r="H1240" s="151">
        <v>3</v>
      </c>
      <c r="I1240" s="152">
        <v>25</v>
      </c>
      <c r="J1240" s="142"/>
      <c r="K1240" s="159" t="s">
        <v>109</v>
      </c>
      <c r="L1240" s="323" t="s">
        <v>313</v>
      </c>
      <c r="M1240" s="151" t="s">
        <v>337</v>
      </c>
      <c r="N1240" s="151" t="s">
        <v>337</v>
      </c>
      <c r="O1240" s="151" t="s">
        <v>337</v>
      </c>
      <c r="P1240" s="151" t="s">
        <v>337</v>
      </c>
      <c r="Q1240" s="151" t="s">
        <v>337</v>
      </c>
      <c r="R1240" s="152" t="s">
        <v>337</v>
      </c>
      <c r="S1240" s="152"/>
    </row>
    <row r="1241" spans="1:19" s="145" customFormat="1" ht="14.45" customHeight="1">
      <c r="A1241" s="160"/>
      <c r="B1241" s="142" t="s">
        <v>110</v>
      </c>
      <c r="C1241" s="150">
        <v>5</v>
      </c>
      <c r="D1241" s="151">
        <v>7</v>
      </c>
      <c r="E1241" s="151">
        <v>5</v>
      </c>
      <c r="F1241" s="151">
        <v>6</v>
      </c>
      <c r="G1241" s="151">
        <v>10</v>
      </c>
      <c r="H1241" s="151">
        <v>4</v>
      </c>
      <c r="I1241" s="152">
        <v>66.666666666666657</v>
      </c>
      <c r="J1241" s="142"/>
      <c r="K1241" s="159" t="s">
        <v>110</v>
      </c>
      <c r="L1241" s="323" t="s">
        <v>313</v>
      </c>
      <c r="M1241" s="151" t="s">
        <v>337</v>
      </c>
      <c r="N1241" s="151" t="s">
        <v>337</v>
      </c>
      <c r="O1241" s="151" t="s">
        <v>337</v>
      </c>
      <c r="P1241" s="151" t="s">
        <v>337</v>
      </c>
      <c r="Q1241" s="151" t="s">
        <v>337</v>
      </c>
      <c r="R1241" s="152" t="s">
        <v>337</v>
      </c>
      <c r="S1241" s="152"/>
    </row>
    <row r="1242" spans="1:19" s="145" customFormat="1" ht="14.45" customHeight="1">
      <c r="A1242" s="160"/>
      <c r="B1242" s="423"/>
      <c r="C1242" s="427"/>
      <c r="D1242" s="422"/>
      <c r="E1242" s="422"/>
      <c r="F1242" s="422"/>
      <c r="G1242" s="422"/>
      <c r="H1242" s="151"/>
      <c r="I1242" s="152"/>
      <c r="J1242" s="160"/>
      <c r="K1242" s="423"/>
      <c r="L1242" s="427"/>
      <c r="M1242" s="422"/>
      <c r="N1242" s="422"/>
      <c r="O1242" s="422"/>
      <c r="P1242" s="422"/>
      <c r="Q1242" s="151"/>
      <c r="R1242" s="152"/>
      <c r="S1242" s="160"/>
    </row>
    <row r="1243" spans="1:19" s="145" customFormat="1" ht="14.45" customHeight="1">
      <c r="A1243" s="160"/>
      <c r="B1243" s="160"/>
      <c r="C1243" s="160"/>
      <c r="D1243" s="160"/>
      <c r="E1243" s="160"/>
      <c r="F1243" s="160"/>
      <c r="G1243" s="161"/>
      <c r="H1243" s="160"/>
      <c r="I1243" s="160"/>
      <c r="J1243" s="160"/>
      <c r="K1243" s="160"/>
      <c r="L1243" s="160"/>
      <c r="M1243" s="160"/>
      <c r="N1243" s="160"/>
      <c r="O1243" s="160"/>
      <c r="P1243" s="161"/>
      <c r="Q1243" s="160"/>
      <c r="R1243" s="160"/>
      <c r="S1243" s="160"/>
    </row>
    <row r="1244" spans="1:19" s="145" customFormat="1" ht="14.45" customHeight="1">
      <c r="A1244" s="160"/>
      <c r="B1244" s="160"/>
      <c r="C1244" s="160"/>
      <c r="D1244" s="160"/>
      <c r="E1244" s="160"/>
      <c r="F1244" s="160"/>
      <c r="G1244" s="161"/>
      <c r="H1244" s="160"/>
      <c r="I1244" s="160"/>
      <c r="J1244" s="160"/>
      <c r="K1244" s="160"/>
      <c r="L1244" s="160"/>
      <c r="M1244" s="160"/>
      <c r="N1244" s="160"/>
      <c r="O1244" s="160"/>
      <c r="P1244" s="161"/>
      <c r="Q1244" s="160"/>
      <c r="R1244" s="160"/>
      <c r="S1244" s="160"/>
    </row>
    <row r="1245" spans="1:19" s="145" customFormat="1" ht="14.45" customHeight="1">
      <c r="A1245" s="138"/>
      <c r="B1245" s="138" t="s">
        <v>666</v>
      </c>
      <c r="C1245" s="138"/>
      <c r="D1245" s="138"/>
      <c r="E1245" s="138"/>
      <c r="F1245" s="138"/>
      <c r="G1245" s="138"/>
      <c r="H1245" s="138"/>
      <c r="I1245" s="138"/>
      <c r="J1245" s="138"/>
      <c r="K1245" s="138" t="s">
        <v>667</v>
      </c>
      <c r="L1245" s="138"/>
      <c r="M1245" s="138"/>
      <c r="N1245" s="138"/>
      <c r="O1245" s="138"/>
      <c r="P1245" s="138"/>
      <c r="Q1245" s="138"/>
      <c r="R1245" s="138"/>
      <c r="S1245" s="138"/>
    </row>
    <row r="1246" spans="1:19" s="145" customFormat="1" ht="14.45" customHeight="1">
      <c r="A1246" s="160"/>
      <c r="B1246" s="491" t="s">
        <v>335</v>
      </c>
      <c r="C1246" s="140"/>
      <c r="D1246" s="140"/>
      <c r="E1246" s="140"/>
      <c r="F1246" s="140"/>
      <c r="G1246" s="143"/>
      <c r="H1246" s="141"/>
      <c r="I1246" s="141"/>
      <c r="J1246" s="142"/>
      <c r="K1246" s="491" t="s">
        <v>335</v>
      </c>
      <c r="L1246" s="140"/>
      <c r="M1246" s="140"/>
      <c r="N1246" s="140"/>
      <c r="O1246" s="140"/>
      <c r="P1246" s="143"/>
      <c r="Q1246" s="141"/>
      <c r="R1246" s="141"/>
      <c r="S1246" s="144"/>
    </row>
    <row r="1247" spans="1:19" s="145" customFormat="1" ht="14.45" customHeight="1">
      <c r="A1247" s="160"/>
      <c r="B1247" s="492"/>
      <c r="C1247" s="146" t="s">
        <v>151</v>
      </c>
      <c r="D1247" s="146" t="s">
        <v>86</v>
      </c>
      <c r="E1247" s="146" t="s">
        <v>87</v>
      </c>
      <c r="F1247" s="146" t="s">
        <v>410</v>
      </c>
      <c r="G1247" s="146" t="s">
        <v>739</v>
      </c>
      <c r="H1247" s="81" t="s">
        <v>509</v>
      </c>
      <c r="I1247" s="147" t="s">
        <v>807</v>
      </c>
      <c r="J1247" s="142"/>
      <c r="K1247" s="492"/>
      <c r="L1247" s="146" t="s">
        <v>151</v>
      </c>
      <c r="M1247" s="146" t="s">
        <v>86</v>
      </c>
      <c r="N1247" s="146" t="s">
        <v>87</v>
      </c>
      <c r="O1247" s="146" t="s">
        <v>410</v>
      </c>
      <c r="P1247" s="146" t="s">
        <v>739</v>
      </c>
      <c r="Q1247" s="81" t="s">
        <v>509</v>
      </c>
      <c r="R1247" s="147" t="s">
        <v>807</v>
      </c>
      <c r="S1247" s="144"/>
    </row>
    <row r="1248" spans="1:19" s="145" customFormat="1" ht="14.45" customHeight="1">
      <c r="A1248" s="160"/>
      <c r="B1248" s="493"/>
      <c r="C1248" s="148"/>
      <c r="D1248" s="148"/>
      <c r="E1248" s="148"/>
      <c r="F1248" s="148"/>
      <c r="G1248" s="148"/>
      <c r="H1248" s="149" t="s">
        <v>88</v>
      </c>
      <c r="I1248" s="81" t="s">
        <v>511</v>
      </c>
      <c r="J1248" s="142"/>
      <c r="K1248" s="493"/>
      <c r="L1248" s="148"/>
      <c r="M1248" s="148"/>
      <c r="N1248" s="148"/>
      <c r="O1248" s="148"/>
      <c r="P1248" s="148"/>
      <c r="Q1248" s="149" t="s">
        <v>88</v>
      </c>
      <c r="R1248" s="81" t="s">
        <v>511</v>
      </c>
      <c r="S1248" s="144"/>
    </row>
    <row r="1249" spans="1:19" s="189" customFormat="1" ht="14.45" customHeight="1">
      <c r="A1249" s="180"/>
      <c r="B1249" s="188" t="s">
        <v>90</v>
      </c>
      <c r="C1249" s="187">
        <v>398</v>
      </c>
      <c r="D1249" s="183">
        <v>369</v>
      </c>
      <c r="E1249" s="183">
        <v>332</v>
      </c>
      <c r="F1249" s="183">
        <v>317</v>
      </c>
      <c r="G1249" s="183">
        <v>271</v>
      </c>
      <c r="H1249" s="182">
        <v>-46</v>
      </c>
      <c r="I1249" s="184">
        <v>-14.511041009463725</v>
      </c>
      <c r="J1249" s="185"/>
      <c r="K1249" s="186" t="s">
        <v>90</v>
      </c>
      <c r="L1249" s="187">
        <v>8</v>
      </c>
      <c r="M1249" s="183" t="s">
        <v>406</v>
      </c>
      <c r="N1249" s="183" t="s">
        <v>337</v>
      </c>
      <c r="O1249" s="325" t="s">
        <v>337</v>
      </c>
      <c r="P1249" s="183" t="s">
        <v>337</v>
      </c>
      <c r="Q1249" s="182" t="s">
        <v>337</v>
      </c>
      <c r="R1249" s="184" t="s">
        <v>337</v>
      </c>
      <c r="S1249" s="184"/>
    </row>
    <row r="1250" spans="1:19" s="145" customFormat="1" ht="14.45" customHeight="1">
      <c r="A1250" s="160"/>
      <c r="B1250" s="420" t="s">
        <v>91</v>
      </c>
      <c r="C1250" s="150">
        <v>28</v>
      </c>
      <c r="D1250" s="151">
        <v>27</v>
      </c>
      <c r="E1250" s="151">
        <v>32</v>
      </c>
      <c r="F1250" s="151">
        <v>27</v>
      </c>
      <c r="G1250" s="151">
        <v>14</v>
      </c>
      <c r="H1250" s="151">
        <v>-13</v>
      </c>
      <c r="I1250" s="152">
        <v>-48.148148148148145</v>
      </c>
      <c r="J1250" s="142"/>
      <c r="K1250" s="154" t="s">
        <v>91</v>
      </c>
      <c r="L1250" s="150" t="s">
        <v>313</v>
      </c>
      <c r="M1250" s="151" t="s">
        <v>337</v>
      </c>
      <c r="N1250" s="151" t="s">
        <v>337</v>
      </c>
      <c r="O1250" s="151" t="s">
        <v>337</v>
      </c>
      <c r="P1250" s="151" t="s">
        <v>337</v>
      </c>
      <c r="Q1250" s="151" t="s">
        <v>337</v>
      </c>
      <c r="R1250" s="152" t="s">
        <v>337</v>
      </c>
      <c r="S1250" s="152"/>
    </row>
    <row r="1251" spans="1:19" s="145" customFormat="1" ht="14.45" customHeight="1">
      <c r="A1251" s="160"/>
      <c r="B1251" s="420" t="s">
        <v>92</v>
      </c>
      <c r="C1251" s="150">
        <v>251</v>
      </c>
      <c r="D1251" s="151">
        <v>231</v>
      </c>
      <c r="E1251" s="151">
        <v>178</v>
      </c>
      <c r="F1251" s="151">
        <v>170</v>
      </c>
      <c r="G1251" s="151">
        <v>144</v>
      </c>
      <c r="H1251" s="151">
        <v>-26</v>
      </c>
      <c r="I1251" s="152">
        <v>-15.294117647058824</v>
      </c>
      <c r="J1251" s="142"/>
      <c r="K1251" s="154" t="s">
        <v>92</v>
      </c>
      <c r="L1251" s="150">
        <v>5</v>
      </c>
      <c r="M1251" s="151" t="s">
        <v>337</v>
      </c>
      <c r="N1251" s="151" t="s">
        <v>337</v>
      </c>
      <c r="O1251" s="151" t="s">
        <v>337</v>
      </c>
      <c r="P1251" s="151" t="s">
        <v>337</v>
      </c>
      <c r="Q1251" s="151" t="s">
        <v>337</v>
      </c>
      <c r="R1251" s="152" t="s">
        <v>337</v>
      </c>
      <c r="S1251" s="152"/>
    </row>
    <row r="1252" spans="1:19" s="145" customFormat="1" ht="14.45" customHeight="1">
      <c r="A1252" s="160"/>
      <c r="B1252" s="420" t="s">
        <v>93</v>
      </c>
      <c r="C1252" s="150">
        <v>119</v>
      </c>
      <c r="D1252" s="151">
        <v>111</v>
      </c>
      <c r="E1252" s="151">
        <v>122</v>
      </c>
      <c r="F1252" s="151">
        <v>112</v>
      </c>
      <c r="G1252" s="151">
        <v>107</v>
      </c>
      <c r="H1252" s="151">
        <v>-5</v>
      </c>
      <c r="I1252" s="152">
        <v>-4.4642857142857144</v>
      </c>
      <c r="J1252" s="142"/>
      <c r="K1252" s="154" t="s">
        <v>93</v>
      </c>
      <c r="L1252" s="323">
        <v>3</v>
      </c>
      <c r="M1252" s="151" t="s">
        <v>337</v>
      </c>
      <c r="N1252" s="151" t="s">
        <v>337</v>
      </c>
      <c r="O1252" s="151" t="s">
        <v>337</v>
      </c>
      <c r="P1252" s="151" t="s">
        <v>337</v>
      </c>
      <c r="Q1252" s="151" t="s">
        <v>337</v>
      </c>
      <c r="R1252" s="152" t="s">
        <v>337</v>
      </c>
      <c r="S1252" s="152"/>
    </row>
    <row r="1253" spans="1:19" s="145" customFormat="1" ht="14.45" customHeight="1">
      <c r="A1253" s="160"/>
      <c r="B1253" s="142"/>
      <c r="C1253" s="150"/>
      <c r="D1253" s="157"/>
      <c r="E1253" s="157"/>
      <c r="F1253" s="157"/>
      <c r="G1253" s="157"/>
      <c r="H1253" s="157"/>
      <c r="I1253" s="158"/>
      <c r="J1253" s="142"/>
      <c r="K1253" s="159"/>
      <c r="L1253" s="150"/>
      <c r="M1253" s="157"/>
      <c r="N1253" s="157"/>
      <c r="O1253" s="157"/>
      <c r="P1253" s="157"/>
      <c r="Q1253" s="157"/>
      <c r="R1253" s="157"/>
      <c r="S1253" s="158"/>
    </row>
    <row r="1254" spans="1:19" s="145" customFormat="1" ht="14.45" customHeight="1">
      <c r="A1254" s="160"/>
      <c r="B1254" s="142" t="s">
        <v>94</v>
      </c>
      <c r="C1254" s="150">
        <v>10</v>
      </c>
      <c r="D1254" s="151">
        <v>12</v>
      </c>
      <c r="E1254" s="151">
        <v>9</v>
      </c>
      <c r="F1254" s="151">
        <v>10</v>
      </c>
      <c r="G1254" s="151">
        <v>3</v>
      </c>
      <c r="H1254" s="151">
        <v>-7</v>
      </c>
      <c r="I1254" s="152">
        <v>-70</v>
      </c>
      <c r="J1254" s="142"/>
      <c r="K1254" s="159" t="s">
        <v>94</v>
      </c>
      <c r="L1254" s="323" t="s">
        <v>313</v>
      </c>
      <c r="M1254" s="151" t="s">
        <v>337</v>
      </c>
      <c r="N1254" s="151" t="s">
        <v>337</v>
      </c>
      <c r="O1254" s="151" t="s">
        <v>337</v>
      </c>
      <c r="P1254" s="151" t="s">
        <v>337</v>
      </c>
      <c r="Q1254" s="151" t="s">
        <v>337</v>
      </c>
      <c r="R1254" s="152" t="s">
        <v>337</v>
      </c>
      <c r="S1254" s="152"/>
    </row>
    <row r="1255" spans="1:19" s="145" customFormat="1" ht="14.45" customHeight="1">
      <c r="A1255" s="160"/>
      <c r="B1255" s="142" t="s">
        <v>95</v>
      </c>
      <c r="C1255" s="150">
        <v>6</v>
      </c>
      <c r="D1255" s="151">
        <v>10</v>
      </c>
      <c r="E1255" s="151">
        <v>11</v>
      </c>
      <c r="F1255" s="151">
        <v>8</v>
      </c>
      <c r="G1255" s="151">
        <v>5</v>
      </c>
      <c r="H1255" s="151">
        <v>-3</v>
      </c>
      <c r="I1255" s="152">
        <v>-37.5</v>
      </c>
      <c r="J1255" s="142"/>
      <c r="K1255" s="159" t="s">
        <v>95</v>
      </c>
      <c r="L1255" s="150" t="s">
        <v>313</v>
      </c>
      <c r="M1255" s="151" t="s">
        <v>337</v>
      </c>
      <c r="N1255" s="151" t="s">
        <v>337</v>
      </c>
      <c r="O1255" s="151" t="s">
        <v>337</v>
      </c>
      <c r="P1255" s="151" t="s">
        <v>337</v>
      </c>
      <c r="Q1255" s="151" t="s">
        <v>337</v>
      </c>
      <c r="R1255" s="152" t="s">
        <v>337</v>
      </c>
      <c r="S1255" s="152"/>
    </row>
    <row r="1256" spans="1:19" s="145" customFormat="1" ht="14.45" customHeight="1">
      <c r="A1256" s="160"/>
      <c r="B1256" s="142" t="s">
        <v>96</v>
      </c>
      <c r="C1256" s="150">
        <v>12</v>
      </c>
      <c r="D1256" s="151">
        <v>5</v>
      </c>
      <c r="E1256" s="151">
        <v>12</v>
      </c>
      <c r="F1256" s="151">
        <v>9</v>
      </c>
      <c r="G1256" s="151">
        <v>6</v>
      </c>
      <c r="H1256" s="151">
        <v>-3</v>
      </c>
      <c r="I1256" s="152">
        <v>-33.333333333333329</v>
      </c>
      <c r="J1256" s="142"/>
      <c r="K1256" s="159" t="s">
        <v>96</v>
      </c>
      <c r="L1256" s="150" t="s">
        <v>313</v>
      </c>
      <c r="M1256" s="151" t="s">
        <v>337</v>
      </c>
      <c r="N1256" s="151" t="s">
        <v>337</v>
      </c>
      <c r="O1256" s="151" t="s">
        <v>337</v>
      </c>
      <c r="P1256" s="151" t="s">
        <v>337</v>
      </c>
      <c r="Q1256" s="151" t="s">
        <v>337</v>
      </c>
      <c r="R1256" s="152" t="s">
        <v>337</v>
      </c>
      <c r="S1256" s="152"/>
    </row>
    <row r="1257" spans="1:19" s="145" customFormat="1" ht="14.45" customHeight="1">
      <c r="A1257" s="160"/>
      <c r="B1257" s="142" t="s">
        <v>97</v>
      </c>
      <c r="C1257" s="150">
        <v>21</v>
      </c>
      <c r="D1257" s="151">
        <v>14</v>
      </c>
      <c r="E1257" s="151">
        <v>4</v>
      </c>
      <c r="F1257" s="151">
        <v>11</v>
      </c>
      <c r="G1257" s="151">
        <v>13</v>
      </c>
      <c r="H1257" s="151">
        <v>2</v>
      </c>
      <c r="I1257" s="152">
        <v>18.181818181818183</v>
      </c>
      <c r="J1257" s="142"/>
      <c r="K1257" s="159" t="s">
        <v>97</v>
      </c>
      <c r="L1257" s="150">
        <v>1</v>
      </c>
      <c r="M1257" s="151" t="s">
        <v>337</v>
      </c>
      <c r="N1257" s="151" t="s">
        <v>337</v>
      </c>
      <c r="O1257" s="151" t="s">
        <v>337</v>
      </c>
      <c r="P1257" s="151" t="s">
        <v>337</v>
      </c>
      <c r="Q1257" s="151" t="s">
        <v>337</v>
      </c>
      <c r="R1257" s="152" t="s">
        <v>337</v>
      </c>
      <c r="S1257" s="152"/>
    </row>
    <row r="1258" spans="1:19" s="145" customFormat="1" ht="14.45" customHeight="1">
      <c r="A1258" s="160"/>
      <c r="B1258" s="142" t="s">
        <v>98</v>
      </c>
      <c r="C1258" s="150">
        <v>33</v>
      </c>
      <c r="D1258" s="151">
        <v>25</v>
      </c>
      <c r="E1258" s="151">
        <v>15</v>
      </c>
      <c r="F1258" s="151">
        <v>18</v>
      </c>
      <c r="G1258" s="151">
        <v>12</v>
      </c>
      <c r="H1258" s="151">
        <v>-6</v>
      </c>
      <c r="I1258" s="152">
        <v>-33.333333333333329</v>
      </c>
      <c r="J1258" s="142"/>
      <c r="K1258" s="159" t="s">
        <v>98</v>
      </c>
      <c r="L1258" s="150" t="s">
        <v>313</v>
      </c>
      <c r="M1258" s="151" t="s">
        <v>337</v>
      </c>
      <c r="N1258" s="151" t="s">
        <v>337</v>
      </c>
      <c r="O1258" s="151" t="s">
        <v>337</v>
      </c>
      <c r="P1258" s="151" t="s">
        <v>337</v>
      </c>
      <c r="Q1258" s="151" t="s">
        <v>337</v>
      </c>
      <c r="R1258" s="152" t="s">
        <v>337</v>
      </c>
      <c r="S1258" s="152"/>
    </row>
    <row r="1259" spans="1:19" s="145" customFormat="1" ht="14.45" customHeight="1">
      <c r="A1259" s="160"/>
      <c r="B1259" s="142" t="s">
        <v>99</v>
      </c>
      <c r="C1259" s="150">
        <v>26</v>
      </c>
      <c r="D1259" s="151">
        <v>33</v>
      </c>
      <c r="E1259" s="151">
        <v>21</v>
      </c>
      <c r="F1259" s="151">
        <v>17</v>
      </c>
      <c r="G1259" s="151">
        <v>11</v>
      </c>
      <c r="H1259" s="151">
        <v>-6</v>
      </c>
      <c r="I1259" s="152">
        <v>-35.294117647058826</v>
      </c>
      <c r="J1259" s="142"/>
      <c r="K1259" s="159" t="s">
        <v>99</v>
      </c>
      <c r="L1259" s="323" t="s">
        <v>313</v>
      </c>
      <c r="M1259" s="151" t="s">
        <v>337</v>
      </c>
      <c r="N1259" s="151" t="s">
        <v>337</v>
      </c>
      <c r="O1259" s="151" t="s">
        <v>337</v>
      </c>
      <c r="P1259" s="151" t="s">
        <v>337</v>
      </c>
      <c r="Q1259" s="151" t="s">
        <v>337</v>
      </c>
      <c r="R1259" s="152" t="s">
        <v>337</v>
      </c>
      <c r="S1259" s="152"/>
    </row>
    <row r="1260" spans="1:19" s="145" customFormat="1" ht="14.45" customHeight="1">
      <c r="A1260" s="160"/>
      <c r="B1260" s="142" t="s">
        <v>100</v>
      </c>
      <c r="C1260" s="150">
        <v>17</v>
      </c>
      <c r="D1260" s="151">
        <v>23</v>
      </c>
      <c r="E1260" s="151">
        <v>18</v>
      </c>
      <c r="F1260" s="151">
        <v>18</v>
      </c>
      <c r="G1260" s="151">
        <v>16</v>
      </c>
      <c r="H1260" s="151">
        <v>-2</v>
      </c>
      <c r="I1260" s="152">
        <v>-11.111111111111111</v>
      </c>
      <c r="J1260" s="142"/>
      <c r="K1260" s="159" t="s">
        <v>100</v>
      </c>
      <c r="L1260" s="150" t="s">
        <v>313</v>
      </c>
      <c r="M1260" s="151" t="s">
        <v>337</v>
      </c>
      <c r="N1260" s="151" t="s">
        <v>337</v>
      </c>
      <c r="O1260" s="151" t="s">
        <v>337</v>
      </c>
      <c r="P1260" s="151" t="s">
        <v>337</v>
      </c>
      <c r="Q1260" s="151" t="s">
        <v>337</v>
      </c>
      <c r="R1260" s="152" t="s">
        <v>337</v>
      </c>
      <c r="S1260" s="152"/>
    </row>
    <row r="1261" spans="1:19" s="145" customFormat="1" ht="14.45" customHeight="1">
      <c r="A1261" s="160"/>
      <c r="B1261" s="142" t="s">
        <v>118</v>
      </c>
      <c r="C1261" s="150">
        <v>25</v>
      </c>
      <c r="D1261" s="151">
        <v>19</v>
      </c>
      <c r="E1261" s="151">
        <v>17</v>
      </c>
      <c r="F1261" s="151">
        <v>21</v>
      </c>
      <c r="G1261" s="151">
        <v>8</v>
      </c>
      <c r="H1261" s="151">
        <v>-13</v>
      </c>
      <c r="I1261" s="152">
        <v>-61.904761904761905</v>
      </c>
      <c r="J1261" s="142"/>
      <c r="K1261" s="159" t="s">
        <v>118</v>
      </c>
      <c r="L1261" s="323" t="s">
        <v>313</v>
      </c>
      <c r="M1261" s="151" t="s">
        <v>337</v>
      </c>
      <c r="N1261" s="151" t="s">
        <v>337</v>
      </c>
      <c r="O1261" s="151" t="s">
        <v>337</v>
      </c>
      <c r="P1261" s="151" t="s">
        <v>337</v>
      </c>
      <c r="Q1261" s="151" t="s">
        <v>337</v>
      </c>
      <c r="R1261" s="152" t="s">
        <v>337</v>
      </c>
      <c r="S1261" s="152"/>
    </row>
    <row r="1262" spans="1:19" s="145" customFormat="1" ht="14.45" customHeight="1">
      <c r="A1262" s="160"/>
      <c r="B1262" s="142" t="s">
        <v>101</v>
      </c>
      <c r="C1262" s="150">
        <v>13</v>
      </c>
      <c r="D1262" s="151">
        <v>18</v>
      </c>
      <c r="E1262" s="151">
        <v>23</v>
      </c>
      <c r="F1262" s="151">
        <v>11</v>
      </c>
      <c r="G1262" s="151">
        <v>16</v>
      </c>
      <c r="H1262" s="151">
        <v>5</v>
      </c>
      <c r="I1262" s="152">
        <v>45.454545454545453</v>
      </c>
      <c r="J1262" s="142"/>
      <c r="K1262" s="159" t="s">
        <v>101</v>
      </c>
      <c r="L1262" s="150">
        <v>1</v>
      </c>
      <c r="M1262" s="151" t="s">
        <v>337</v>
      </c>
      <c r="N1262" s="151" t="s">
        <v>337</v>
      </c>
      <c r="O1262" s="151" t="s">
        <v>337</v>
      </c>
      <c r="P1262" s="151" t="s">
        <v>337</v>
      </c>
      <c r="Q1262" s="151" t="s">
        <v>337</v>
      </c>
      <c r="R1262" s="152" t="s">
        <v>337</v>
      </c>
      <c r="S1262" s="152"/>
    </row>
    <row r="1263" spans="1:19" s="145" customFormat="1" ht="14.45" customHeight="1">
      <c r="A1263" s="160"/>
      <c r="B1263" s="142" t="s">
        <v>102</v>
      </c>
      <c r="C1263" s="150">
        <v>22</v>
      </c>
      <c r="D1263" s="151">
        <v>15</v>
      </c>
      <c r="E1263" s="151">
        <v>15</v>
      </c>
      <c r="F1263" s="151">
        <v>18</v>
      </c>
      <c r="G1263" s="151">
        <v>20</v>
      </c>
      <c r="H1263" s="151">
        <v>2</v>
      </c>
      <c r="I1263" s="152">
        <v>11.111111111111111</v>
      </c>
      <c r="J1263" s="142"/>
      <c r="K1263" s="159" t="s">
        <v>102</v>
      </c>
      <c r="L1263" s="150" t="s">
        <v>313</v>
      </c>
      <c r="M1263" s="151" t="s">
        <v>337</v>
      </c>
      <c r="N1263" s="151" t="s">
        <v>337</v>
      </c>
      <c r="O1263" s="151" t="s">
        <v>337</v>
      </c>
      <c r="P1263" s="151" t="s">
        <v>337</v>
      </c>
      <c r="Q1263" s="151" t="s">
        <v>337</v>
      </c>
      <c r="R1263" s="152" t="s">
        <v>337</v>
      </c>
      <c r="S1263" s="152"/>
    </row>
    <row r="1264" spans="1:19" s="145" customFormat="1" ht="14.45" customHeight="1">
      <c r="A1264" s="160"/>
      <c r="B1264" s="142" t="s">
        <v>103</v>
      </c>
      <c r="C1264" s="150">
        <v>35</v>
      </c>
      <c r="D1264" s="151">
        <v>20</v>
      </c>
      <c r="E1264" s="151">
        <v>14</v>
      </c>
      <c r="F1264" s="151">
        <v>17</v>
      </c>
      <c r="G1264" s="151">
        <v>18</v>
      </c>
      <c r="H1264" s="151">
        <v>1</v>
      </c>
      <c r="I1264" s="152">
        <v>5.8823529411764701</v>
      </c>
      <c r="J1264" s="142"/>
      <c r="K1264" s="159" t="s">
        <v>103</v>
      </c>
      <c r="L1264" s="150">
        <v>2</v>
      </c>
      <c r="M1264" s="151" t="s">
        <v>337</v>
      </c>
      <c r="N1264" s="151" t="s">
        <v>337</v>
      </c>
      <c r="O1264" s="151" t="s">
        <v>337</v>
      </c>
      <c r="P1264" s="151" t="s">
        <v>337</v>
      </c>
      <c r="Q1264" s="151" t="s">
        <v>337</v>
      </c>
      <c r="R1264" s="152" t="s">
        <v>337</v>
      </c>
      <c r="S1264" s="152"/>
    </row>
    <row r="1265" spans="1:19" s="145" customFormat="1" ht="14.45" customHeight="1">
      <c r="A1265" s="160"/>
      <c r="B1265" s="142" t="s">
        <v>104</v>
      </c>
      <c r="C1265" s="150">
        <v>25</v>
      </c>
      <c r="D1265" s="151">
        <v>36</v>
      </c>
      <c r="E1265" s="151">
        <v>22</v>
      </c>
      <c r="F1265" s="151">
        <v>13</v>
      </c>
      <c r="G1265" s="151">
        <v>16</v>
      </c>
      <c r="H1265" s="151">
        <v>3</v>
      </c>
      <c r="I1265" s="152">
        <v>23.076923076923077</v>
      </c>
      <c r="J1265" s="142"/>
      <c r="K1265" s="159" t="s">
        <v>104</v>
      </c>
      <c r="L1265" s="323" t="s">
        <v>313</v>
      </c>
      <c r="M1265" s="151" t="s">
        <v>337</v>
      </c>
      <c r="N1265" s="151" t="s">
        <v>337</v>
      </c>
      <c r="O1265" s="151" t="s">
        <v>337</v>
      </c>
      <c r="P1265" s="151" t="s">
        <v>337</v>
      </c>
      <c r="Q1265" s="151" t="s">
        <v>337</v>
      </c>
      <c r="R1265" s="152" t="s">
        <v>337</v>
      </c>
      <c r="S1265" s="152"/>
    </row>
    <row r="1266" spans="1:19" s="145" customFormat="1" ht="14.45" customHeight="1">
      <c r="A1266" s="160"/>
      <c r="B1266" s="142" t="s">
        <v>105</v>
      </c>
      <c r="C1266" s="150">
        <v>34</v>
      </c>
      <c r="D1266" s="151">
        <v>28</v>
      </c>
      <c r="E1266" s="151">
        <v>29</v>
      </c>
      <c r="F1266" s="151">
        <v>26</v>
      </c>
      <c r="G1266" s="151">
        <v>14</v>
      </c>
      <c r="H1266" s="151">
        <v>-12</v>
      </c>
      <c r="I1266" s="152">
        <v>-46.153846153846153</v>
      </c>
      <c r="J1266" s="142"/>
      <c r="K1266" s="159" t="s">
        <v>105</v>
      </c>
      <c r="L1266" s="150">
        <v>1</v>
      </c>
      <c r="M1266" s="151" t="s">
        <v>337</v>
      </c>
      <c r="N1266" s="151" t="s">
        <v>337</v>
      </c>
      <c r="O1266" s="151" t="s">
        <v>337</v>
      </c>
      <c r="P1266" s="151" t="s">
        <v>337</v>
      </c>
      <c r="Q1266" s="151" t="s">
        <v>337</v>
      </c>
      <c r="R1266" s="152" t="s">
        <v>337</v>
      </c>
      <c r="S1266" s="152"/>
    </row>
    <row r="1267" spans="1:19" s="145" customFormat="1" ht="14.45" customHeight="1">
      <c r="A1267" s="160"/>
      <c r="B1267" s="142" t="s">
        <v>106</v>
      </c>
      <c r="C1267" s="150">
        <v>34</v>
      </c>
      <c r="D1267" s="151">
        <v>27</v>
      </c>
      <c r="E1267" s="151">
        <v>26</v>
      </c>
      <c r="F1267" s="151">
        <v>28</v>
      </c>
      <c r="G1267" s="151">
        <v>16</v>
      </c>
      <c r="H1267" s="151">
        <v>-12</v>
      </c>
      <c r="I1267" s="152">
        <v>-42.857142857142854</v>
      </c>
      <c r="J1267" s="142"/>
      <c r="K1267" s="159" t="s">
        <v>106</v>
      </c>
      <c r="L1267" s="323" t="s">
        <v>313</v>
      </c>
      <c r="M1267" s="151" t="s">
        <v>337</v>
      </c>
      <c r="N1267" s="151" t="s">
        <v>337</v>
      </c>
      <c r="O1267" s="151" t="s">
        <v>337</v>
      </c>
      <c r="P1267" s="151" t="s">
        <v>337</v>
      </c>
      <c r="Q1267" s="151" t="s">
        <v>337</v>
      </c>
      <c r="R1267" s="152" t="s">
        <v>337</v>
      </c>
      <c r="S1267" s="152"/>
    </row>
    <row r="1268" spans="1:19" s="145" customFormat="1" ht="14.45" customHeight="1">
      <c r="A1268" s="160"/>
      <c r="B1268" s="142" t="s">
        <v>107</v>
      </c>
      <c r="C1268" s="150">
        <v>33</v>
      </c>
      <c r="D1268" s="151">
        <v>32</v>
      </c>
      <c r="E1268" s="151">
        <v>27</v>
      </c>
      <c r="F1268" s="151">
        <v>26</v>
      </c>
      <c r="G1268" s="151">
        <v>27</v>
      </c>
      <c r="H1268" s="151">
        <v>1</v>
      </c>
      <c r="I1268" s="152">
        <v>3.8461538461538463</v>
      </c>
      <c r="J1268" s="142"/>
      <c r="K1268" s="159" t="s">
        <v>107</v>
      </c>
      <c r="L1268" s="323">
        <v>3</v>
      </c>
      <c r="M1268" s="151" t="s">
        <v>337</v>
      </c>
      <c r="N1268" s="151" t="s">
        <v>337</v>
      </c>
      <c r="O1268" s="151" t="s">
        <v>337</v>
      </c>
      <c r="P1268" s="151" t="s">
        <v>337</v>
      </c>
      <c r="Q1268" s="151" t="s">
        <v>337</v>
      </c>
      <c r="R1268" s="152" t="s">
        <v>337</v>
      </c>
      <c r="S1268" s="152"/>
    </row>
    <row r="1269" spans="1:19" s="145" customFormat="1" ht="14.45" customHeight="1">
      <c r="A1269" s="160"/>
      <c r="B1269" s="142" t="s">
        <v>108</v>
      </c>
      <c r="C1269" s="150">
        <v>23</v>
      </c>
      <c r="D1269" s="151">
        <v>26</v>
      </c>
      <c r="E1269" s="151">
        <v>29</v>
      </c>
      <c r="F1269" s="151">
        <v>22</v>
      </c>
      <c r="G1269" s="151">
        <v>19</v>
      </c>
      <c r="H1269" s="151">
        <v>-3</v>
      </c>
      <c r="I1269" s="152">
        <v>-13.636363636363635</v>
      </c>
      <c r="J1269" s="142"/>
      <c r="K1269" s="159" t="s">
        <v>108</v>
      </c>
      <c r="L1269" s="323" t="s">
        <v>313</v>
      </c>
      <c r="M1269" s="151" t="s">
        <v>337</v>
      </c>
      <c r="N1269" s="151" t="s">
        <v>337</v>
      </c>
      <c r="O1269" s="151" t="s">
        <v>337</v>
      </c>
      <c r="P1269" s="151" t="s">
        <v>337</v>
      </c>
      <c r="Q1269" s="151" t="s">
        <v>337</v>
      </c>
      <c r="R1269" s="152" t="s">
        <v>337</v>
      </c>
      <c r="S1269" s="152"/>
    </row>
    <row r="1270" spans="1:19" s="145" customFormat="1" ht="14.45" customHeight="1">
      <c r="A1270" s="160"/>
      <c r="B1270" s="142" t="s">
        <v>109</v>
      </c>
      <c r="C1270" s="150">
        <v>18</v>
      </c>
      <c r="D1270" s="151">
        <v>14</v>
      </c>
      <c r="E1270" s="151">
        <v>23</v>
      </c>
      <c r="F1270" s="151">
        <v>18</v>
      </c>
      <c r="G1270" s="151">
        <v>24</v>
      </c>
      <c r="H1270" s="151">
        <v>6</v>
      </c>
      <c r="I1270" s="152">
        <v>33.333333333333329</v>
      </c>
      <c r="J1270" s="142"/>
      <c r="K1270" s="159" t="s">
        <v>109</v>
      </c>
      <c r="L1270" s="323" t="s">
        <v>313</v>
      </c>
      <c r="M1270" s="151" t="s">
        <v>337</v>
      </c>
      <c r="N1270" s="151" t="s">
        <v>337</v>
      </c>
      <c r="O1270" s="151" t="s">
        <v>337</v>
      </c>
      <c r="P1270" s="151" t="s">
        <v>337</v>
      </c>
      <c r="Q1270" s="151" t="s">
        <v>337</v>
      </c>
      <c r="R1270" s="152" t="s">
        <v>337</v>
      </c>
      <c r="S1270" s="152"/>
    </row>
    <row r="1271" spans="1:19" s="145" customFormat="1" ht="14.45" customHeight="1">
      <c r="A1271" s="160"/>
      <c r="B1271" s="142" t="s">
        <v>110</v>
      </c>
      <c r="C1271" s="150">
        <v>11</v>
      </c>
      <c r="D1271" s="151">
        <v>12</v>
      </c>
      <c r="E1271" s="151">
        <v>17</v>
      </c>
      <c r="F1271" s="151">
        <v>18</v>
      </c>
      <c r="G1271" s="151">
        <v>21</v>
      </c>
      <c r="H1271" s="151">
        <v>3</v>
      </c>
      <c r="I1271" s="152">
        <v>16.666666666666664</v>
      </c>
      <c r="J1271" s="142"/>
      <c r="K1271" s="159" t="s">
        <v>110</v>
      </c>
      <c r="L1271" s="323" t="s">
        <v>313</v>
      </c>
      <c r="M1271" s="151" t="s">
        <v>337</v>
      </c>
      <c r="N1271" s="151" t="s">
        <v>337</v>
      </c>
      <c r="O1271" s="151" t="s">
        <v>337</v>
      </c>
      <c r="P1271" s="151" t="s">
        <v>337</v>
      </c>
      <c r="Q1271" s="151" t="s">
        <v>337</v>
      </c>
      <c r="R1271" s="152" t="s">
        <v>337</v>
      </c>
      <c r="S1271" s="152"/>
    </row>
    <row r="1272" spans="1:19" s="145" customFormat="1" ht="14.45" customHeight="1">
      <c r="A1272" s="160"/>
      <c r="B1272" s="423"/>
      <c r="C1272" s="427"/>
      <c r="D1272" s="422"/>
      <c r="E1272" s="422"/>
      <c r="F1272" s="422"/>
      <c r="G1272" s="422"/>
      <c r="H1272" s="151"/>
      <c r="I1272" s="152"/>
      <c r="J1272" s="160"/>
      <c r="K1272" s="423"/>
      <c r="L1272" s="427"/>
      <c r="M1272" s="422"/>
      <c r="N1272" s="422"/>
      <c r="O1272" s="422"/>
      <c r="P1272" s="422"/>
      <c r="Q1272" s="151"/>
      <c r="R1272" s="152"/>
      <c r="S1272" s="160"/>
    </row>
    <row r="1273" spans="1:19" s="145" customFormat="1" ht="14.45" customHeight="1">
      <c r="A1273" s="160"/>
      <c r="B1273" s="162"/>
      <c r="C1273" s="162"/>
      <c r="D1273" s="162"/>
      <c r="E1273" s="162"/>
      <c r="F1273" s="162"/>
      <c r="G1273" s="162"/>
      <c r="H1273" s="162"/>
      <c r="I1273" s="162"/>
      <c r="J1273" s="162"/>
      <c r="K1273" s="142" t="s">
        <v>401</v>
      </c>
      <c r="L1273" s="162"/>
      <c r="M1273" s="162"/>
      <c r="N1273" s="162"/>
      <c r="O1273" s="162"/>
      <c r="P1273" s="161"/>
      <c r="Q1273" s="160"/>
      <c r="R1273" s="160"/>
      <c r="S1273" s="160"/>
    </row>
    <row r="1274" spans="1:19" s="145" customFormat="1" ht="14.45" customHeight="1">
      <c r="A1274" s="160"/>
      <c r="B1274" s="162"/>
      <c r="C1274" s="162"/>
      <c r="D1274" s="162"/>
      <c r="E1274" s="162"/>
      <c r="F1274" s="162"/>
      <c r="G1274" s="162"/>
      <c r="H1274" s="162"/>
      <c r="I1274" s="162"/>
      <c r="J1274" s="162"/>
      <c r="K1274" s="142"/>
      <c r="L1274" s="162"/>
      <c r="M1274" s="162"/>
      <c r="N1274" s="162"/>
      <c r="O1274" s="162"/>
      <c r="P1274" s="161"/>
      <c r="Q1274" s="160"/>
      <c r="R1274" s="160"/>
      <c r="S1274" s="160"/>
    </row>
    <row r="1275" spans="1:19" s="145" customFormat="1" ht="14.45" customHeight="1">
      <c r="A1275" s="160"/>
      <c r="B1275" s="162"/>
      <c r="C1275" s="162"/>
      <c r="D1275" s="162"/>
      <c r="E1275" s="162"/>
      <c r="F1275" s="162"/>
      <c r="G1275" s="162"/>
      <c r="H1275" s="162"/>
      <c r="I1275" s="162"/>
      <c r="J1275" s="162"/>
      <c r="K1275" s="142"/>
      <c r="L1275" s="162"/>
      <c r="M1275" s="162"/>
      <c r="N1275" s="162"/>
      <c r="O1275" s="162"/>
      <c r="P1275" s="161"/>
      <c r="Q1275" s="160"/>
      <c r="R1275" s="160"/>
      <c r="S1275" s="160"/>
    </row>
    <row r="1276" spans="1:19" s="145" customFormat="1" ht="14.45" customHeight="1">
      <c r="A1276" s="138"/>
      <c r="B1276" s="138" t="s">
        <v>259</v>
      </c>
      <c r="C1276" s="138"/>
      <c r="D1276" s="138"/>
      <c r="E1276" s="138"/>
      <c r="F1276" s="138"/>
      <c r="G1276" s="138"/>
      <c r="H1276" s="138"/>
      <c r="I1276" s="138"/>
      <c r="J1276" s="138"/>
      <c r="K1276" s="138" t="s">
        <v>260</v>
      </c>
      <c r="L1276" s="138"/>
      <c r="M1276" s="138"/>
      <c r="N1276" s="138"/>
      <c r="O1276" s="138"/>
      <c r="P1276" s="138"/>
      <c r="Q1276" s="138"/>
      <c r="R1276" s="138"/>
      <c r="S1276" s="138"/>
    </row>
    <row r="1277" spans="1:19" s="145" customFormat="1" ht="14.45" customHeight="1">
      <c r="A1277" s="160"/>
      <c r="B1277" s="491" t="s">
        <v>335</v>
      </c>
      <c r="C1277" s="140"/>
      <c r="D1277" s="140"/>
      <c r="E1277" s="140"/>
      <c r="F1277" s="140"/>
      <c r="G1277" s="143"/>
      <c r="H1277" s="141"/>
      <c r="I1277" s="141"/>
      <c r="J1277" s="142"/>
      <c r="K1277" s="491" t="s">
        <v>335</v>
      </c>
      <c r="L1277" s="140"/>
      <c r="M1277" s="140"/>
      <c r="N1277" s="140"/>
      <c r="O1277" s="140"/>
      <c r="P1277" s="143"/>
      <c r="Q1277" s="141"/>
      <c r="R1277" s="141"/>
      <c r="S1277" s="144"/>
    </row>
    <row r="1278" spans="1:19" s="139" customFormat="1" ht="14.45" customHeight="1">
      <c r="A1278" s="160"/>
      <c r="B1278" s="492"/>
      <c r="C1278" s="146" t="s">
        <v>151</v>
      </c>
      <c r="D1278" s="146" t="s">
        <v>86</v>
      </c>
      <c r="E1278" s="146" t="s">
        <v>87</v>
      </c>
      <c r="F1278" s="146" t="s">
        <v>410</v>
      </c>
      <c r="G1278" s="146" t="s">
        <v>739</v>
      </c>
      <c r="H1278" s="81" t="s">
        <v>509</v>
      </c>
      <c r="I1278" s="147" t="s">
        <v>807</v>
      </c>
      <c r="J1278" s="142"/>
      <c r="K1278" s="492"/>
      <c r="L1278" s="146" t="s">
        <v>151</v>
      </c>
      <c r="M1278" s="146" t="s">
        <v>86</v>
      </c>
      <c r="N1278" s="146" t="s">
        <v>87</v>
      </c>
      <c r="O1278" s="146" t="s">
        <v>410</v>
      </c>
      <c r="P1278" s="146" t="s">
        <v>739</v>
      </c>
      <c r="Q1278" s="81" t="s">
        <v>509</v>
      </c>
      <c r="R1278" s="147" t="s">
        <v>807</v>
      </c>
      <c r="S1278" s="144"/>
    </row>
    <row r="1279" spans="1:19" s="145" customFormat="1" ht="14.45" customHeight="1">
      <c r="A1279" s="160"/>
      <c r="B1279" s="493"/>
      <c r="C1279" s="148"/>
      <c r="D1279" s="148"/>
      <c r="E1279" s="148"/>
      <c r="F1279" s="148"/>
      <c r="G1279" s="148"/>
      <c r="H1279" s="149" t="s">
        <v>88</v>
      </c>
      <c r="I1279" s="81" t="s">
        <v>511</v>
      </c>
      <c r="J1279" s="142"/>
      <c r="K1279" s="493"/>
      <c r="L1279" s="148"/>
      <c r="M1279" s="148"/>
      <c r="N1279" s="148"/>
      <c r="O1279" s="148"/>
      <c r="P1279" s="148"/>
      <c r="Q1279" s="149" t="s">
        <v>88</v>
      </c>
      <c r="R1279" s="81" t="s">
        <v>511</v>
      </c>
      <c r="S1279" s="144"/>
    </row>
    <row r="1280" spans="1:19" s="180" customFormat="1" ht="14.45" customHeight="1">
      <c r="B1280" s="188" t="s">
        <v>90</v>
      </c>
      <c r="C1280" s="187">
        <v>136</v>
      </c>
      <c r="D1280" s="183">
        <v>124</v>
      </c>
      <c r="E1280" s="183">
        <v>82</v>
      </c>
      <c r="F1280" s="183">
        <v>71</v>
      </c>
      <c r="G1280" s="183">
        <v>50</v>
      </c>
      <c r="H1280" s="182">
        <v>-21</v>
      </c>
      <c r="I1280" s="184">
        <v>-29.577464788732392</v>
      </c>
      <c r="J1280" s="185"/>
      <c r="K1280" s="186" t="s">
        <v>90</v>
      </c>
      <c r="L1280" s="187">
        <v>6658</v>
      </c>
      <c r="M1280" s="183">
        <v>6080</v>
      </c>
      <c r="N1280" s="183">
        <v>5651</v>
      </c>
      <c r="O1280" s="183">
        <v>5021</v>
      </c>
      <c r="P1280" s="183">
        <v>4699</v>
      </c>
      <c r="Q1280" s="182">
        <v>-322</v>
      </c>
      <c r="R1280" s="184">
        <v>-6.4130651264688314</v>
      </c>
      <c r="S1280" s="184"/>
    </row>
    <row r="1281" spans="1:19" s="145" customFormat="1" ht="14.45" customHeight="1">
      <c r="A1281" s="160"/>
      <c r="B1281" s="420" t="s">
        <v>91</v>
      </c>
      <c r="C1281" s="150">
        <v>7</v>
      </c>
      <c r="D1281" s="151">
        <v>9</v>
      </c>
      <c r="E1281" s="151">
        <v>4</v>
      </c>
      <c r="F1281" s="151">
        <v>2</v>
      </c>
      <c r="G1281" s="151">
        <v>3</v>
      </c>
      <c r="H1281" s="151">
        <v>1</v>
      </c>
      <c r="I1281" s="152">
        <v>50</v>
      </c>
      <c r="J1281" s="142"/>
      <c r="K1281" s="154" t="s">
        <v>91</v>
      </c>
      <c r="L1281" s="150">
        <v>640</v>
      </c>
      <c r="M1281" s="151">
        <v>557</v>
      </c>
      <c r="N1281" s="151">
        <v>534</v>
      </c>
      <c r="O1281" s="151">
        <v>449</v>
      </c>
      <c r="P1281" s="151">
        <v>390</v>
      </c>
      <c r="Q1281" s="151">
        <v>-59</v>
      </c>
      <c r="R1281" s="152">
        <v>-13.140311804008908</v>
      </c>
      <c r="S1281" s="152"/>
    </row>
    <row r="1282" spans="1:19" s="145" customFormat="1" ht="14.45" customHeight="1">
      <c r="A1282" s="160"/>
      <c r="B1282" s="420" t="s">
        <v>92</v>
      </c>
      <c r="C1282" s="150">
        <v>76</v>
      </c>
      <c r="D1282" s="151">
        <v>60</v>
      </c>
      <c r="E1282" s="151">
        <v>42</v>
      </c>
      <c r="F1282" s="151">
        <v>30</v>
      </c>
      <c r="G1282" s="151">
        <v>24</v>
      </c>
      <c r="H1282" s="151">
        <v>-6</v>
      </c>
      <c r="I1282" s="152">
        <v>-20</v>
      </c>
      <c r="J1282" s="142"/>
      <c r="K1282" s="154" t="s">
        <v>92</v>
      </c>
      <c r="L1282" s="150">
        <v>4316</v>
      </c>
      <c r="M1282" s="151">
        <v>3804</v>
      </c>
      <c r="N1282" s="151">
        <v>3336</v>
      </c>
      <c r="O1282" s="151">
        <v>2648</v>
      </c>
      <c r="P1282" s="151">
        <v>2328</v>
      </c>
      <c r="Q1282" s="151">
        <v>-320</v>
      </c>
      <c r="R1282" s="152">
        <v>-12.084592145015106</v>
      </c>
      <c r="S1282" s="152"/>
    </row>
    <row r="1283" spans="1:19" s="145" customFormat="1" ht="14.45" customHeight="1">
      <c r="A1283" s="160"/>
      <c r="B1283" s="420" t="s">
        <v>93</v>
      </c>
      <c r="C1283" s="150">
        <v>53</v>
      </c>
      <c r="D1283" s="151">
        <v>55</v>
      </c>
      <c r="E1283" s="151">
        <v>36</v>
      </c>
      <c r="F1283" s="151">
        <v>39</v>
      </c>
      <c r="G1283" s="151">
        <v>21</v>
      </c>
      <c r="H1283" s="151">
        <v>-18</v>
      </c>
      <c r="I1283" s="152">
        <v>-46.153846153846153</v>
      </c>
      <c r="J1283" s="142"/>
      <c r="K1283" s="154" t="s">
        <v>93</v>
      </c>
      <c r="L1283" s="150">
        <v>1702</v>
      </c>
      <c r="M1283" s="151">
        <v>1719</v>
      </c>
      <c r="N1283" s="151">
        <v>1781</v>
      </c>
      <c r="O1283" s="151">
        <v>1912</v>
      </c>
      <c r="P1283" s="151">
        <v>1912</v>
      </c>
      <c r="Q1283" s="151">
        <v>0</v>
      </c>
      <c r="R1283" s="152">
        <v>0</v>
      </c>
      <c r="S1283" s="152"/>
    </row>
    <row r="1284" spans="1:19" s="145" customFormat="1" ht="14.45" customHeight="1">
      <c r="A1284" s="160"/>
      <c r="B1284" s="142"/>
      <c r="C1284" s="150"/>
      <c r="D1284" s="157"/>
      <c r="E1284" s="157"/>
      <c r="F1284" s="157"/>
      <c r="G1284" s="157"/>
      <c r="H1284" s="157"/>
      <c r="I1284" s="158"/>
      <c r="J1284" s="142"/>
      <c r="K1284" s="159"/>
      <c r="L1284" s="150"/>
      <c r="M1284" s="157"/>
      <c r="N1284" s="157"/>
      <c r="O1284" s="157"/>
      <c r="P1284" s="157"/>
      <c r="Q1284" s="157"/>
      <c r="R1284" s="158"/>
      <c r="S1284" s="158"/>
    </row>
    <row r="1285" spans="1:19" s="145" customFormat="1" ht="14.45" customHeight="1">
      <c r="A1285" s="160"/>
      <c r="B1285" s="142" t="s">
        <v>94</v>
      </c>
      <c r="C1285" s="150">
        <v>3</v>
      </c>
      <c r="D1285" s="151">
        <v>2</v>
      </c>
      <c r="E1285" s="151" t="s">
        <v>313</v>
      </c>
      <c r="F1285" s="151" t="s">
        <v>313</v>
      </c>
      <c r="G1285" s="151">
        <v>3</v>
      </c>
      <c r="H1285" s="151">
        <v>3</v>
      </c>
      <c r="I1285" s="152" t="s">
        <v>513</v>
      </c>
      <c r="J1285" s="142"/>
      <c r="K1285" s="159" t="s">
        <v>94</v>
      </c>
      <c r="L1285" s="150">
        <v>194</v>
      </c>
      <c r="M1285" s="151">
        <v>172</v>
      </c>
      <c r="N1285" s="151">
        <v>165</v>
      </c>
      <c r="O1285" s="151">
        <v>127</v>
      </c>
      <c r="P1285" s="151">
        <v>94</v>
      </c>
      <c r="Q1285" s="151">
        <v>-33</v>
      </c>
      <c r="R1285" s="152">
        <v>-25.984251968503933</v>
      </c>
      <c r="S1285" s="152"/>
    </row>
    <row r="1286" spans="1:19" s="145" customFormat="1" ht="14.45" customHeight="1">
      <c r="A1286" s="160"/>
      <c r="B1286" s="142" t="s">
        <v>95</v>
      </c>
      <c r="C1286" s="150">
        <v>2</v>
      </c>
      <c r="D1286" s="151">
        <v>2</v>
      </c>
      <c r="E1286" s="151">
        <v>2</v>
      </c>
      <c r="F1286" s="151" t="s">
        <v>313</v>
      </c>
      <c r="G1286" s="151" t="s">
        <v>313</v>
      </c>
      <c r="H1286" s="151" t="s">
        <v>313</v>
      </c>
      <c r="I1286" s="152" t="s">
        <v>313</v>
      </c>
      <c r="J1286" s="142"/>
      <c r="K1286" s="159" t="s">
        <v>95</v>
      </c>
      <c r="L1286" s="150">
        <v>196</v>
      </c>
      <c r="M1286" s="151">
        <v>188</v>
      </c>
      <c r="N1286" s="151">
        <v>187</v>
      </c>
      <c r="O1286" s="151">
        <v>144</v>
      </c>
      <c r="P1286" s="151">
        <v>135</v>
      </c>
      <c r="Q1286" s="151">
        <v>-9</v>
      </c>
      <c r="R1286" s="152">
        <v>-6.25</v>
      </c>
      <c r="S1286" s="152"/>
    </row>
    <row r="1287" spans="1:19" s="145" customFormat="1" ht="14.45" customHeight="1">
      <c r="A1287" s="160"/>
      <c r="B1287" s="142" t="s">
        <v>96</v>
      </c>
      <c r="C1287" s="150">
        <v>2</v>
      </c>
      <c r="D1287" s="151">
        <v>5</v>
      </c>
      <c r="E1287" s="151">
        <v>2</v>
      </c>
      <c r="F1287" s="151">
        <v>2</v>
      </c>
      <c r="G1287" s="151" t="s">
        <v>313</v>
      </c>
      <c r="H1287" s="151">
        <v>-2</v>
      </c>
      <c r="I1287" s="152" t="s">
        <v>512</v>
      </c>
      <c r="J1287" s="142"/>
      <c r="K1287" s="159" t="s">
        <v>96</v>
      </c>
      <c r="L1287" s="150">
        <v>250</v>
      </c>
      <c r="M1287" s="151">
        <v>197</v>
      </c>
      <c r="N1287" s="151">
        <v>182</v>
      </c>
      <c r="O1287" s="151">
        <v>178</v>
      </c>
      <c r="P1287" s="151">
        <v>161</v>
      </c>
      <c r="Q1287" s="151">
        <v>-17</v>
      </c>
      <c r="R1287" s="152">
        <v>-9.5505617977528079</v>
      </c>
      <c r="S1287" s="152"/>
    </row>
    <row r="1288" spans="1:19" s="145" customFormat="1" ht="14.45" customHeight="1">
      <c r="A1288" s="160"/>
      <c r="B1288" s="142" t="s">
        <v>97</v>
      </c>
      <c r="C1288" s="150">
        <v>2</v>
      </c>
      <c r="D1288" s="151">
        <v>3</v>
      </c>
      <c r="E1288" s="151">
        <v>5</v>
      </c>
      <c r="F1288" s="151" t="s">
        <v>313</v>
      </c>
      <c r="G1288" s="151">
        <v>2</v>
      </c>
      <c r="H1288" s="151">
        <v>2</v>
      </c>
      <c r="I1288" s="152" t="s">
        <v>513</v>
      </c>
      <c r="J1288" s="142"/>
      <c r="K1288" s="159" t="s">
        <v>97</v>
      </c>
      <c r="L1288" s="150">
        <v>395</v>
      </c>
      <c r="M1288" s="151">
        <v>266</v>
      </c>
      <c r="N1288" s="151">
        <v>194</v>
      </c>
      <c r="O1288" s="151">
        <v>184</v>
      </c>
      <c r="P1288" s="151">
        <v>193</v>
      </c>
      <c r="Q1288" s="151">
        <v>9</v>
      </c>
      <c r="R1288" s="152">
        <v>4.8913043478260869</v>
      </c>
      <c r="S1288" s="152"/>
    </row>
    <row r="1289" spans="1:19" s="145" customFormat="1" ht="14.45" customHeight="1">
      <c r="A1289" s="160"/>
      <c r="B1289" s="142" t="s">
        <v>98</v>
      </c>
      <c r="C1289" s="150">
        <v>5</v>
      </c>
      <c r="D1289" s="151">
        <v>3</v>
      </c>
      <c r="E1289" s="151">
        <v>1</v>
      </c>
      <c r="F1289" s="151">
        <v>2</v>
      </c>
      <c r="G1289" s="151">
        <v>1</v>
      </c>
      <c r="H1289" s="151">
        <v>-1</v>
      </c>
      <c r="I1289" s="152">
        <v>-50</v>
      </c>
      <c r="J1289" s="142"/>
      <c r="K1289" s="159" t="s">
        <v>98</v>
      </c>
      <c r="L1289" s="150">
        <v>463</v>
      </c>
      <c r="M1289" s="151">
        <v>309</v>
      </c>
      <c r="N1289" s="151">
        <v>264</v>
      </c>
      <c r="O1289" s="151">
        <v>180</v>
      </c>
      <c r="P1289" s="151">
        <v>170</v>
      </c>
      <c r="Q1289" s="151">
        <v>-10</v>
      </c>
      <c r="R1289" s="152">
        <v>-5.5555555555555554</v>
      </c>
      <c r="S1289" s="152"/>
    </row>
    <row r="1290" spans="1:19" s="145" customFormat="1" ht="14.45" customHeight="1">
      <c r="A1290" s="160"/>
      <c r="B1290" s="142" t="s">
        <v>99</v>
      </c>
      <c r="C1290" s="150">
        <v>7</v>
      </c>
      <c r="D1290" s="151">
        <v>2</v>
      </c>
      <c r="E1290" s="151">
        <v>1</v>
      </c>
      <c r="F1290" s="151">
        <v>2</v>
      </c>
      <c r="G1290" s="151">
        <v>1</v>
      </c>
      <c r="H1290" s="151">
        <v>-1</v>
      </c>
      <c r="I1290" s="152">
        <v>-50</v>
      </c>
      <c r="J1290" s="142"/>
      <c r="K1290" s="159" t="s">
        <v>99</v>
      </c>
      <c r="L1290" s="150">
        <v>413</v>
      </c>
      <c r="M1290" s="151">
        <v>396</v>
      </c>
      <c r="N1290" s="151">
        <v>248</v>
      </c>
      <c r="O1290" s="151">
        <v>182</v>
      </c>
      <c r="P1290" s="151">
        <v>135</v>
      </c>
      <c r="Q1290" s="151">
        <v>-47</v>
      </c>
      <c r="R1290" s="152">
        <v>-25.824175824175828</v>
      </c>
      <c r="S1290" s="152"/>
    </row>
    <row r="1291" spans="1:19" s="145" customFormat="1" ht="14.45" customHeight="1">
      <c r="A1291" s="160"/>
      <c r="B1291" s="142" t="s">
        <v>100</v>
      </c>
      <c r="C1291" s="150">
        <v>6</v>
      </c>
      <c r="D1291" s="151">
        <v>6</v>
      </c>
      <c r="E1291" s="151" t="s">
        <v>313</v>
      </c>
      <c r="F1291" s="151">
        <v>4</v>
      </c>
      <c r="G1291" s="151">
        <v>1</v>
      </c>
      <c r="H1291" s="151">
        <v>-3</v>
      </c>
      <c r="I1291" s="152">
        <v>-75</v>
      </c>
      <c r="J1291" s="142"/>
      <c r="K1291" s="159" t="s">
        <v>100</v>
      </c>
      <c r="L1291" s="150">
        <v>359</v>
      </c>
      <c r="M1291" s="151">
        <v>383</v>
      </c>
      <c r="N1291" s="151">
        <v>320</v>
      </c>
      <c r="O1291" s="151">
        <v>215</v>
      </c>
      <c r="P1291" s="151">
        <v>136</v>
      </c>
      <c r="Q1291" s="151">
        <v>-79</v>
      </c>
      <c r="R1291" s="152">
        <v>-36.744186046511629</v>
      </c>
      <c r="S1291" s="152"/>
    </row>
    <row r="1292" spans="1:19" s="145" customFormat="1" ht="14.45" customHeight="1">
      <c r="A1292" s="160"/>
      <c r="B1292" s="142" t="s">
        <v>118</v>
      </c>
      <c r="C1292" s="150">
        <v>8</v>
      </c>
      <c r="D1292" s="151">
        <v>3</v>
      </c>
      <c r="E1292" s="151">
        <v>3</v>
      </c>
      <c r="F1292" s="151" t="s">
        <v>313</v>
      </c>
      <c r="G1292" s="151">
        <v>4</v>
      </c>
      <c r="H1292" s="151">
        <v>4</v>
      </c>
      <c r="I1292" s="152" t="s">
        <v>513</v>
      </c>
      <c r="J1292" s="142"/>
      <c r="K1292" s="159" t="s">
        <v>118</v>
      </c>
      <c r="L1292" s="150">
        <v>302</v>
      </c>
      <c r="M1292" s="151">
        <v>321</v>
      </c>
      <c r="N1292" s="151">
        <v>342</v>
      </c>
      <c r="O1292" s="151">
        <v>301</v>
      </c>
      <c r="P1292" s="151">
        <v>185</v>
      </c>
      <c r="Q1292" s="151">
        <v>-116</v>
      </c>
      <c r="R1292" s="152">
        <v>-38.538205980066451</v>
      </c>
      <c r="S1292" s="152"/>
    </row>
    <row r="1293" spans="1:19" s="145" customFormat="1" ht="14.45" customHeight="1">
      <c r="A1293" s="160"/>
      <c r="B1293" s="142" t="s">
        <v>101</v>
      </c>
      <c r="C1293" s="150">
        <v>2</v>
      </c>
      <c r="D1293" s="151">
        <v>5</v>
      </c>
      <c r="E1293" s="151">
        <v>4</v>
      </c>
      <c r="F1293" s="151">
        <v>4</v>
      </c>
      <c r="G1293" s="151" t="s">
        <v>313</v>
      </c>
      <c r="H1293" s="151">
        <v>-4</v>
      </c>
      <c r="I1293" s="152" t="s">
        <v>512</v>
      </c>
      <c r="J1293" s="142"/>
      <c r="K1293" s="159" t="s">
        <v>101</v>
      </c>
      <c r="L1293" s="150">
        <v>342</v>
      </c>
      <c r="M1293" s="151">
        <v>292</v>
      </c>
      <c r="N1293" s="151">
        <v>315</v>
      </c>
      <c r="O1293" s="151">
        <v>310</v>
      </c>
      <c r="P1293" s="151">
        <v>293</v>
      </c>
      <c r="Q1293" s="151">
        <v>-17</v>
      </c>
      <c r="R1293" s="152">
        <v>-5.4838709677419359</v>
      </c>
      <c r="S1293" s="152"/>
    </row>
    <row r="1294" spans="1:19" s="145" customFormat="1" ht="14.45" customHeight="1">
      <c r="A1294" s="160"/>
      <c r="B1294" s="142" t="s">
        <v>102</v>
      </c>
      <c r="C1294" s="150">
        <v>9</v>
      </c>
      <c r="D1294" s="151">
        <v>5</v>
      </c>
      <c r="E1294" s="151">
        <v>4</v>
      </c>
      <c r="F1294" s="151">
        <v>3</v>
      </c>
      <c r="G1294" s="151">
        <v>4</v>
      </c>
      <c r="H1294" s="151">
        <v>1</v>
      </c>
      <c r="I1294" s="152">
        <v>33.333333333333329</v>
      </c>
      <c r="J1294" s="142"/>
      <c r="K1294" s="159" t="s">
        <v>102</v>
      </c>
      <c r="L1294" s="150">
        <v>455</v>
      </c>
      <c r="M1294" s="151">
        <v>332</v>
      </c>
      <c r="N1294" s="151">
        <v>315</v>
      </c>
      <c r="O1294" s="151">
        <v>279</v>
      </c>
      <c r="P1294" s="151">
        <v>316</v>
      </c>
      <c r="Q1294" s="151">
        <v>37</v>
      </c>
      <c r="R1294" s="152">
        <v>13.261648745519713</v>
      </c>
      <c r="S1294" s="152"/>
    </row>
    <row r="1295" spans="1:19" s="145" customFormat="1" ht="14.45" customHeight="1">
      <c r="A1295" s="160"/>
      <c r="B1295" s="142" t="s">
        <v>103</v>
      </c>
      <c r="C1295" s="150">
        <v>15</v>
      </c>
      <c r="D1295" s="151">
        <v>9</v>
      </c>
      <c r="E1295" s="151">
        <v>4</v>
      </c>
      <c r="F1295" s="151">
        <v>3</v>
      </c>
      <c r="G1295" s="151">
        <v>3</v>
      </c>
      <c r="H1295" s="151">
        <v>0</v>
      </c>
      <c r="I1295" s="152">
        <v>0</v>
      </c>
      <c r="J1295" s="142"/>
      <c r="K1295" s="159" t="s">
        <v>103</v>
      </c>
      <c r="L1295" s="150">
        <v>631</v>
      </c>
      <c r="M1295" s="151">
        <v>414</v>
      </c>
      <c r="N1295" s="151">
        <v>334</v>
      </c>
      <c r="O1295" s="151">
        <v>289</v>
      </c>
      <c r="P1295" s="151">
        <v>305</v>
      </c>
      <c r="Q1295" s="151">
        <v>16</v>
      </c>
      <c r="R1295" s="152">
        <v>5.5363321799307963</v>
      </c>
      <c r="S1295" s="152"/>
    </row>
    <row r="1296" spans="1:19" s="145" customFormat="1" ht="14.45" customHeight="1">
      <c r="A1296" s="160"/>
      <c r="B1296" s="142" t="s">
        <v>104</v>
      </c>
      <c r="C1296" s="150">
        <v>7</v>
      </c>
      <c r="D1296" s="151">
        <v>14</v>
      </c>
      <c r="E1296" s="151">
        <v>9</v>
      </c>
      <c r="F1296" s="151">
        <v>4</v>
      </c>
      <c r="G1296" s="151">
        <v>2</v>
      </c>
      <c r="H1296" s="151">
        <v>-2</v>
      </c>
      <c r="I1296" s="152">
        <v>-50</v>
      </c>
      <c r="J1296" s="142"/>
      <c r="K1296" s="159" t="s">
        <v>104</v>
      </c>
      <c r="L1296" s="150">
        <v>493</v>
      </c>
      <c r="M1296" s="151">
        <v>609</v>
      </c>
      <c r="N1296" s="151">
        <v>408</v>
      </c>
      <c r="O1296" s="151">
        <v>315</v>
      </c>
      <c r="P1296" s="151">
        <v>286</v>
      </c>
      <c r="Q1296" s="151">
        <v>-29</v>
      </c>
      <c r="R1296" s="152">
        <v>-9.2063492063492074</v>
      </c>
      <c r="S1296" s="152"/>
    </row>
    <row r="1297" spans="1:19" s="145" customFormat="1" ht="14.45" customHeight="1">
      <c r="A1297" s="160"/>
      <c r="B1297" s="142" t="s">
        <v>105</v>
      </c>
      <c r="C1297" s="150">
        <v>15</v>
      </c>
      <c r="D1297" s="151">
        <v>10</v>
      </c>
      <c r="E1297" s="151">
        <v>11</v>
      </c>
      <c r="F1297" s="151">
        <v>8</v>
      </c>
      <c r="G1297" s="151">
        <v>6</v>
      </c>
      <c r="H1297" s="151">
        <v>-2</v>
      </c>
      <c r="I1297" s="152">
        <v>-25</v>
      </c>
      <c r="J1297" s="142"/>
      <c r="K1297" s="159" t="s">
        <v>105</v>
      </c>
      <c r="L1297" s="150">
        <v>463</v>
      </c>
      <c r="M1297" s="151">
        <v>482</v>
      </c>
      <c r="N1297" s="151">
        <v>596</v>
      </c>
      <c r="O1297" s="151">
        <v>393</v>
      </c>
      <c r="P1297" s="151">
        <v>309</v>
      </c>
      <c r="Q1297" s="151">
        <v>-84</v>
      </c>
      <c r="R1297" s="152">
        <v>-21.374045801526716</v>
      </c>
      <c r="S1297" s="152"/>
    </row>
    <row r="1298" spans="1:19" s="145" customFormat="1" ht="14.45" customHeight="1">
      <c r="A1298" s="160"/>
      <c r="B1298" s="142" t="s">
        <v>106</v>
      </c>
      <c r="C1298" s="150">
        <v>16</v>
      </c>
      <c r="D1298" s="151">
        <v>13</v>
      </c>
      <c r="E1298" s="151">
        <v>10</v>
      </c>
      <c r="F1298" s="151">
        <v>12</v>
      </c>
      <c r="G1298" s="151">
        <v>6</v>
      </c>
      <c r="H1298" s="151">
        <v>-6</v>
      </c>
      <c r="I1298" s="152">
        <v>-50</v>
      </c>
      <c r="J1298" s="142"/>
      <c r="K1298" s="159" t="s">
        <v>106</v>
      </c>
      <c r="L1298" s="150">
        <v>512</v>
      </c>
      <c r="M1298" s="151">
        <v>425</v>
      </c>
      <c r="N1298" s="151">
        <v>452</v>
      </c>
      <c r="O1298" s="151">
        <v>552</v>
      </c>
      <c r="P1298" s="151">
        <v>391</v>
      </c>
      <c r="Q1298" s="151">
        <v>-161</v>
      </c>
      <c r="R1298" s="152">
        <v>-29.166666666666668</v>
      </c>
      <c r="S1298" s="152"/>
    </row>
    <row r="1299" spans="1:19" s="145" customFormat="1" ht="14.45" customHeight="1">
      <c r="A1299" s="160"/>
      <c r="B1299" s="142" t="s">
        <v>107</v>
      </c>
      <c r="C1299" s="150">
        <v>6</v>
      </c>
      <c r="D1299" s="151">
        <v>13</v>
      </c>
      <c r="E1299" s="151">
        <v>12</v>
      </c>
      <c r="F1299" s="151">
        <v>9</v>
      </c>
      <c r="G1299" s="151">
        <v>6</v>
      </c>
      <c r="H1299" s="151">
        <v>-3</v>
      </c>
      <c r="I1299" s="152">
        <v>-33.333333333333329</v>
      </c>
      <c r="J1299" s="142"/>
      <c r="K1299" s="159" t="s">
        <v>107</v>
      </c>
      <c r="L1299" s="150">
        <v>476</v>
      </c>
      <c r="M1299" s="151">
        <v>442</v>
      </c>
      <c r="N1299" s="151">
        <v>383</v>
      </c>
      <c r="O1299" s="151">
        <v>408</v>
      </c>
      <c r="P1299" s="151">
        <v>510</v>
      </c>
      <c r="Q1299" s="151">
        <v>102</v>
      </c>
      <c r="R1299" s="152">
        <v>25</v>
      </c>
      <c r="S1299" s="152"/>
    </row>
    <row r="1300" spans="1:19" s="145" customFormat="1" ht="14.45" customHeight="1">
      <c r="A1300" s="160"/>
      <c r="B1300" s="142" t="s">
        <v>108</v>
      </c>
      <c r="C1300" s="150">
        <v>12</v>
      </c>
      <c r="D1300" s="151">
        <v>9</v>
      </c>
      <c r="E1300" s="151">
        <v>5</v>
      </c>
      <c r="F1300" s="151">
        <v>11</v>
      </c>
      <c r="G1300" s="151">
        <v>3</v>
      </c>
      <c r="H1300" s="151">
        <v>-8</v>
      </c>
      <c r="I1300" s="152">
        <v>-72.727272727272734</v>
      </c>
      <c r="J1300" s="142"/>
      <c r="K1300" s="159" t="s">
        <v>108</v>
      </c>
      <c r="L1300" s="150">
        <v>361</v>
      </c>
      <c r="M1300" s="151">
        <v>401</v>
      </c>
      <c r="N1300" s="151">
        <v>393</v>
      </c>
      <c r="O1300" s="151">
        <v>338</v>
      </c>
      <c r="P1300" s="151">
        <v>362</v>
      </c>
      <c r="Q1300" s="151">
        <v>24</v>
      </c>
      <c r="R1300" s="152">
        <v>7.1005917159763312</v>
      </c>
      <c r="S1300" s="152"/>
    </row>
    <row r="1301" spans="1:19" s="145" customFormat="1" ht="14.45" customHeight="1">
      <c r="A1301" s="160"/>
      <c r="B1301" s="142" t="s">
        <v>109</v>
      </c>
      <c r="C1301" s="150">
        <v>12</v>
      </c>
      <c r="D1301" s="151">
        <v>8</v>
      </c>
      <c r="E1301" s="151">
        <v>4</v>
      </c>
      <c r="F1301" s="151">
        <v>5</v>
      </c>
      <c r="G1301" s="151">
        <v>5</v>
      </c>
      <c r="H1301" s="151">
        <v>0</v>
      </c>
      <c r="I1301" s="152">
        <v>0</v>
      </c>
      <c r="J1301" s="142"/>
      <c r="K1301" s="159" t="s">
        <v>109</v>
      </c>
      <c r="L1301" s="150">
        <v>221</v>
      </c>
      <c r="M1301" s="151">
        <v>271</v>
      </c>
      <c r="N1301" s="151">
        <v>304</v>
      </c>
      <c r="O1301" s="151">
        <v>335</v>
      </c>
      <c r="P1301" s="151">
        <v>282</v>
      </c>
      <c r="Q1301" s="151">
        <v>-53</v>
      </c>
      <c r="R1301" s="152">
        <v>-15.82089552238806</v>
      </c>
      <c r="S1301" s="152"/>
    </row>
    <row r="1302" spans="1:19" s="145" customFormat="1" ht="14.45" customHeight="1">
      <c r="A1302" s="160"/>
      <c r="B1302" s="142" t="s">
        <v>110</v>
      </c>
      <c r="C1302" s="150">
        <v>7</v>
      </c>
      <c r="D1302" s="151">
        <v>12</v>
      </c>
      <c r="E1302" s="151">
        <v>5</v>
      </c>
      <c r="F1302" s="151">
        <v>2</v>
      </c>
      <c r="G1302" s="151">
        <v>1</v>
      </c>
      <c r="H1302" s="151">
        <v>-1</v>
      </c>
      <c r="I1302" s="152">
        <v>-50</v>
      </c>
      <c r="J1302" s="142"/>
      <c r="K1302" s="159" t="s">
        <v>110</v>
      </c>
      <c r="L1302" s="150">
        <v>132</v>
      </c>
      <c r="M1302" s="151">
        <v>180</v>
      </c>
      <c r="N1302" s="151">
        <v>249</v>
      </c>
      <c r="O1302" s="151">
        <v>279</v>
      </c>
      <c r="P1302" s="151">
        <v>367</v>
      </c>
      <c r="Q1302" s="151">
        <v>88</v>
      </c>
      <c r="R1302" s="152">
        <v>31.541218637992831</v>
      </c>
      <c r="S1302" s="152"/>
    </row>
    <row r="1303" spans="1:19" s="145" customFormat="1" ht="14.45" customHeight="1">
      <c r="A1303" s="160"/>
      <c r="B1303" s="423"/>
      <c r="C1303" s="427"/>
      <c r="D1303" s="422"/>
      <c r="E1303" s="422"/>
      <c r="F1303" s="422"/>
      <c r="G1303" s="422"/>
      <c r="H1303" s="151"/>
      <c r="I1303" s="152"/>
      <c r="J1303" s="160"/>
      <c r="K1303" s="423"/>
      <c r="L1303" s="427"/>
      <c r="M1303" s="422"/>
      <c r="N1303" s="422"/>
      <c r="O1303" s="422"/>
      <c r="P1303" s="422"/>
      <c r="Q1303" s="151"/>
      <c r="R1303" s="152"/>
      <c r="S1303" s="160"/>
    </row>
    <row r="1304" spans="1:19" s="145" customFormat="1" ht="14.45" customHeight="1">
      <c r="A1304" s="160"/>
      <c r="B1304" s="160"/>
      <c r="C1304" s="160"/>
      <c r="D1304" s="160"/>
      <c r="E1304" s="160"/>
      <c r="F1304" s="160"/>
      <c r="G1304" s="161"/>
      <c r="H1304" s="160"/>
      <c r="I1304" s="160"/>
      <c r="J1304" s="160"/>
      <c r="K1304" s="160"/>
      <c r="L1304" s="160"/>
      <c r="M1304" s="430"/>
      <c r="N1304" s="160"/>
      <c r="O1304" s="160"/>
      <c r="P1304" s="161"/>
      <c r="Q1304" s="160"/>
      <c r="R1304" s="160"/>
      <c r="S1304" s="160"/>
    </row>
    <row r="1305" spans="1:19" s="145" customFormat="1" ht="14.45" customHeight="1">
      <c r="A1305" s="160"/>
      <c r="B1305" s="160"/>
      <c r="C1305" s="160"/>
      <c r="D1305" s="160"/>
      <c r="E1305" s="160"/>
      <c r="F1305" s="160"/>
      <c r="G1305" s="161"/>
      <c r="H1305" s="160"/>
      <c r="I1305" s="160"/>
      <c r="J1305" s="160"/>
      <c r="K1305" s="160"/>
      <c r="L1305" s="160"/>
      <c r="M1305" s="160"/>
      <c r="N1305" s="160"/>
      <c r="O1305" s="160"/>
      <c r="P1305" s="161"/>
      <c r="Q1305" s="160"/>
      <c r="R1305" s="160"/>
      <c r="S1305" s="160"/>
    </row>
    <row r="1306" spans="1:19" s="145" customFormat="1" ht="14.45" customHeight="1">
      <c r="A1306" s="138"/>
      <c r="B1306" s="138" t="s">
        <v>668</v>
      </c>
      <c r="C1306" s="138"/>
      <c r="D1306" s="138"/>
      <c r="E1306" s="138"/>
      <c r="F1306" s="138"/>
      <c r="G1306" s="138"/>
      <c r="H1306" s="138"/>
      <c r="I1306" s="138"/>
      <c r="J1306" s="138"/>
      <c r="K1306" s="138" t="s">
        <v>669</v>
      </c>
      <c r="L1306" s="138"/>
      <c r="M1306" s="138"/>
      <c r="N1306" s="138"/>
      <c r="O1306" s="138"/>
      <c r="P1306" s="138"/>
      <c r="Q1306" s="138"/>
      <c r="R1306" s="138"/>
      <c r="S1306" s="138"/>
    </row>
    <row r="1307" spans="1:19" s="139" customFormat="1" ht="14.45" customHeight="1">
      <c r="A1307" s="160"/>
      <c r="B1307" s="491" t="s">
        <v>335</v>
      </c>
      <c r="C1307" s="140"/>
      <c r="D1307" s="140"/>
      <c r="E1307" s="140"/>
      <c r="F1307" s="140"/>
      <c r="G1307" s="143"/>
      <c r="H1307" s="141"/>
      <c r="I1307" s="141"/>
      <c r="J1307" s="142"/>
      <c r="K1307" s="491" t="s">
        <v>335</v>
      </c>
      <c r="L1307" s="140"/>
      <c r="M1307" s="140"/>
      <c r="N1307" s="140"/>
      <c r="O1307" s="140"/>
      <c r="P1307" s="143"/>
      <c r="Q1307" s="141"/>
      <c r="R1307" s="141"/>
      <c r="S1307" s="144"/>
    </row>
    <row r="1308" spans="1:19" s="145" customFormat="1" ht="14.45" customHeight="1">
      <c r="A1308" s="160"/>
      <c r="B1308" s="492"/>
      <c r="C1308" s="146" t="s">
        <v>151</v>
      </c>
      <c r="D1308" s="146" t="s">
        <v>86</v>
      </c>
      <c r="E1308" s="146" t="s">
        <v>87</v>
      </c>
      <c r="F1308" s="146" t="s">
        <v>410</v>
      </c>
      <c r="G1308" s="146" t="s">
        <v>739</v>
      </c>
      <c r="H1308" s="81" t="s">
        <v>509</v>
      </c>
      <c r="I1308" s="147" t="s">
        <v>807</v>
      </c>
      <c r="J1308" s="142"/>
      <c r="K1308" s="492"/>
      <c r="L1308" s="146" t="s">
        <v>151</v>
      </c>
      <c r="M1308" s="146" t="s">
        <v>86</v>
      </c>
      <c r="N1308" s="146" t="s">
        <v>87</v>
      </c>
      <c r="O1308" s="146" t="s">
        <v>410</v>
      </c>
      <c r="P1308" s="146" t="s">
        <v>739</v>
      </c>
      <c r="Q1308" s="81" t="s">
        <v>509</v>
      </c>
      <c r="R1308" s="147" t="s">
        <v>807</v>
      </c>
      <c r="S1308" s="144"/>
    </row>
    <row r="1309" spans="1:19" s="145" customFormat="1" ht="14.45" customHeight="1">
      <c r="A1309" s="160"/>
      <c r="B1309" s="493"/>
      <c r="C1309" s="148"/>
      <c r="D1309" s="148"/>
      <c r="E1309" s="148"/>
      <c r="F1309" s="148"/>
      <c r="G1309" s="148"/>
      <c r="H1309" s="149" t="s">
        <v>88</v>
      </c>
      <c r="I1309" s="81" t="s">
        <v>511</v>
      </c>
      <c r="J1309" s="142"/>
      <c r="K1309" s="493"/>
      <c r="L1309" s="148"/>
      <c r="M1309" s="148"/>
      <c r="N1309" s="148"/>
      <c r="O1309" s="148"/>
      <c r="P1309" s="148"/>
      <c r="Q1309" s="149" t="s">
        <v>88</v>
      </c>
      <c r="R1309" s="81" t="s">
        <v>511</v>
      </c>
      <c r="S1309" s="144"/>
    </row>
    <row r="1310" spans="1:19" s="180" customFormat="1" ht="14.45" customHeight="1">
      <c r="B1310" s="188" t="s">
        <v>90</v>
      </c>
      <c r="C1310" s="187">
        <v>54</v>
      </c>
      <c r="D1310" s="183">
        <v>51</v>
      </c>
      <c r="E1310" s="183">
        <v>31</v>
      </c>
      <c r="F1310" s="183">
        <v>28</v>
      </c>
      <c r="G1310" s="183">
        <v>22</v>
      </c>
      <c r="H1310" s="182">
        <v>-6</v>
      </c>
      <c r="I1310" s="184">
        <v>-21.428571428571427</v>
      </c>
      <c r="J1310" s="185"/>
      <c r="K1310" s="186" t="s">
        <v>90</v>
      </c>
      <c r="L1310" s="187">
        <v>2898</v>
      </c>
      <c r="M1310" s="183">
        <v>2667</v>
      </c>
      <c r="N1310" s="183">
        <v>2477</v>
      </c>
      <c r="O1310" s="183">
        <v>2210</v>
      </c>
      <c r="P1310" s="183">
        <v>2059</v>
      </c>
      <c r="Q1310" s="182">
        <v>-151</v>
      </c>
      <c r="R1310" s="184">
        <v>-6.8325791855203617</v>
      </c>
      <c r="S1310" s="184"/>
    </row>
    <row r="1311" spans="1:19" s="153" customFormat="1" ht="14.45" customHeight="1">
      <c r="A1311" s="160"/>
      <c r="B1311" s="420" t="s">
        <v>91</v>
      </c>
      <c r="C1311" s="150">
        <v>4</v>
      </c>
      <c r="D1311" s="151">
        <v>5</v>
      </c>
      <c r="E1311" s="151">
        <v>2</v>
      </c>
      <c r="F1311" s="151">
        <v>1</v>
      </c>
      <c r="G1311" s="151">
        <v>2</v>
      </c>
      <c r="H1311" s="151">
        <v>1</v>
      </c>
      <c r="I1311" s="152">
        <v>100</v>
      </c>
      <c r="J1311" s="142"/>
      <c r="K1311" s="154" t="s">
        <v>91</v>
      </c>
      <c r="L1311" s="150">
        <v>331</v>
      </c>
      <c r="M1311" s="151">
        <v>293</v>
      </c>
      <c r="N1311" s="151">
        <v>258</v>
      </c>
      <c r="O1311" s="151">
        <v>246</v>
      </c>
      <c r="P1311" s="151">
        <v>212</v>
      </c>
      <c r="Q1311" s="151">
        <v>-34</v>
      </c>
      <c r="R1311" s="152">
        <v>-13.821138211382115</v>
      </c>
      <c r="S1311" s="152"/>
    </row>
    <row r="1312" spans="1:19" s="145" customFormat="1" ht="14.45" customHeight="1">
      <c r="A1312" s="160"/>
      <c r="B1312" s="420" t="s">
        <v>92</v>
      </c>
      <c r="C1312" s="150">
        <v>32</v>
      </c>
      <c r="D1312" s="151">
        <v>29</v>
      </c>
      <c r="E1312" s="151">
        <v>19</v>
      </c>
      <c r="F1312" s="151">
        <v>13</v>
      </c>
      <c r="G1312" s="151">
        <v>11</v>
      </c>
      <c r="H1312" s="151">
        <v>-2</v>
      </c>
      <c r="I1312" s="152">
        <v>-15.384615384615385</v>
      </c>
      <c r="J1312" s="142"/>
      <c r="K1312" s="154" t="s">
        <v>92</v>
      </c>
      <c r="L1312" s="150">
        <v>1915</v>
      </c>
      <c r="M1312" s="151">
        <v>1714</v>
      </c>
      <c r="N1312" s="151">
        <v>1537</v>
      </c>
      <c r="O1312" s="151">
        <v>1198</v>
      </c>
      <c r="P1312" s="151">
        <v>1076</v>
      </c>
      <c r="Q1312" s="151">
        <v>-122</v>
      </c>
      <c r="R1312" s="152">
        <v>-10.183639398998331</v>
      </c>
      <c r="S1312" s="152"/>
    </row>
    <row r="1313" spans="1:19" s="145" customFormat="1" ht="14.45" customHeight="1">
      <c r="A1313" s="160"/>
      <c r="B1313" s="420" t="s">
        <v>93</v>
      </c>
      <c r="C1313" s="150">
        <v>18</v>
      </c>
      <c r="D1313" s="151">
        <v>17</v>
      </c>
      <c r="E1313" s="151">
        <v>10</v>
      </c>
      <c r="F1313" s="151">
        <v>14</v>
      </c>
      <c r="G1313" s="151">
        <v>8</v>
      </c>
      <c r="H1313" s="151">
        <v>-6</v>
      </c>
      <c r="I1313" s="152">
        <v>-42.857142857142854</v>
      </c>
      <c r="J1313" s="142"/>
      <c r="K1313" s="154" t="s">
        <v>93</v>
      </c>
      <c r="L1313" s="150">
        <v>652</v>
      </c>
      <c r="M1313" s="151">
        <v>660</v>
      </c>
      <c r="N1313" s="151">
        <v>682</v>
      </c>
      <c r="O1313" s="151">
        <v>757</v>
      </c>
      <c r="P1313" s="151">
        <v>722</v>
      </c>
      <c r="Q1313" s="151">
        <v>-35</v>
      </c>
      <c r="R1313" s="152">
        <v>-4.6235138705416112</v>
      </c>
      <c r="S1313" s="152"/>
    </row>
    <row r="1314" spans="1:19" s="145" customFormat="1" ht="14.45" customHeight="1">
      <c r="A1314" s="160"/>
      <c r="B1314" s="142"/>
      <c r="C1314" s="150"/>
      <c r="D1314" s="157"/>
      <c r="E1314" s="157"/>
      <c r="F1314" s="157"/>
      <c r="G1314" s="157"/>
      <c r="H1314" s="157"/>
      <c r="I1314" s="158"/>
      <c r="J1314" s="142"/>
      <c r="K1314" s="159"/>
      <c r="L1314" s="150"/>
      <c r="M1314" s="157"/>
      <c r="N1314" s="157"/>
      <c r="O1314" s="157"/>
      <c r="P1314" s="157"/>
      <c r="Q1314" s="157"/>
      <c r="R1314" s="158"/>
      <c r="S1314" s="158"/>
    </row>
    <row r="1315" spans="1:19" s="145" customFormat="1" ht="14.45" customHeight="1">
      <c r="A1315" s="160"/>
      <c r="B1315" s="142" t="s">
        <v>94</v>
      </c>
      <c r="C1315" s="150">
        <v>2</v>
      </c>
      <c r="D1315" s="151">
        <v>1</v>
      </c>
      <c r="E1315" s="151" t="s">
        <v>313</v>
      </c>
      <c r="F1315" s="151" t="s">
        <v>313</v>
      </c>
      <c r="G1315" s="151">
        <v>2</v>
      </c>
      <c r="H1315" s="151">
        <v>2</v>
      </c>
      <c r="I1315" s="152" t="s">
        <v>513</v>
      </c>
      <c r="J1315" s="142"/>
      <c r="K1315" s="159" t="s">
        <v>94</v>
      </c>
      <c r="L1315" s="150">
        <v>89</v>
      </c>
      <c r="M1315" s="151">
        <v>91</v>
      </c>
      <c r="N1315" s="151">
        <v>86</v>
      </c>
      <c r="O1315" s="151">
        <v>78</v>
      </c>
      <c r="P1315" s="151">
        <v>46</v>
      </c>
      <c r="Q1315" s="151">
        <v>-32</v>
      </c>
      <c r="R1315" s="152">
        <v>-41.025641025641022</v>
      </c>
      <c r="S1315" s="152"/>
    </row>
    <row r="1316" spans="1:19" s="145" customFormat="1" ht="14.45" customHeight="1">
      <c r="A1316" s="160"/>
      <c r="B1316" s="142" t="s">
        <v>95</v>
      </c>
      <c r="C1316" s="150">
        <v>1</v>
      </c>
      <c r="D1316" s="151">
        <v>1</v>
      </c>
      <c r="E1316" s="151">
        <v>1</v>
      </c>
      <c r="F1316" s="151" t="s">
        <v>313</v>
      </c>
      <c r="G1316" s="151" t="s">
        <v>313</v>
      </c>
      <c r="H1316" s="151" t="s">
        <v>313</v>
      </c>
      <c r="I1316" s="152" t="s">
        <v>313</v>
      </c>
      <c r="J1316" s="142"/>
      <c r="K1316" s="159" t="s">
        <v>95</v>
      </c>
      <c r="L1316" s="150">
        <v>103</v>
      </c>
      <c r="M1316" s="151">
        <v>92</v>
      </c>
      <c r="N1316" s="151">
        <v>90</v>
      </c>
      <c r="O1316" s="151">
        <v>78</v>
      </c>
      <c r="P1316" s="151">
        <v>83</v>
      </c>
      <c r="Q1316" s="151">
        <v>5</v>
      </c>
      <c r="R1316" s="152">
        <v>6.4102564102564097</v>
      </c>
      <c r="S1316" s="152"/>
    </row>
    <row r="1317" spans="1:19" s="145" customFormat="1" ht="14.45" customHeight="1">
      <c r="A1317" s="160"/>
      <c r="B1317" s="142" t="s">
        <v>96</v>
      </c>
      <c r="C1317" s="150">
        <v>1</v>
      </c>
      <c r="D1317" s="151">
        <v>3</v>
      </c>
      <c r="E1317" s="151">
        <v>1</v>
      </c>
      <c r="F1317" s="151">
        <v>1</v>
      </c>
      <c r="G1317" s="151" t="s">
        <v>313</v>
      </c>
      <c r="H1317" s="151">
        <v>-1</v>
      </c>
      <c r="I1317" s="152" t="s">
        <v>512</v>
      </c>
      <c r="J1317" s="142"/>
      <c r="K1317" s="159" t="s">
        <v>96</v>
      </c>
      <c r="L1317" s="150">
        <v>139</v>
      </c>
      <c r="M1317" s="151">
        <v>110</v>
      </c>
      <c r="N1317" s="151">
        <v>82</v>
      </c>
      <c r="O1317" s="151">
        <v>90</v>
      </c>
      <c r="P1317" s="151">
        <v>83</v>
      </c>
      <c r="Q1317" s="151">
        <v>-7</v>
      </c>
      <c r="R1317" s="152">
        <v>-7.7777777777777777</v>
      </c>
      <c r="S1317" s="152"/>
    </row>
    <row r="1318" spans="1:19" s="145" customFormat="1" ht="14.45" customHeight="1">
      <c r="A1318" s="160"/>
      <c r="B1318" s="142" t="s">
        <v>97</v>
      </c>
      <c r="C1318" s="150">
        <v>1</v>
      </c>
      <c r="D1318" s="151">
        <v>3</v>
      </c>
      <c r="E1318" s="151">
        <v>3</v>
      </c>
      <c r="F1318" s="151" t="s">
        <v>313</v>
      </c>
      <c r="G1318" s="151">
        <v>1</v>
      </c>
      <c r="H1318" s="151">
        <v>1</v>
      </c>
      <c r="I1318" s="152" t="s">
        <v>513</v>
      </c>
      <c r="J1318" s="142"/>
      <c r="K1318" s="159" t="s">
        <v>97</v>
      </c>
      <c r="L1318" s="150">
        <v>168</v>
      </c>
      <c r="M1318" s="151">
        <v>141</v>
      </c>
      <c r="N1318" s="151">
        <v>106</v>
      </c>
      <c r="O1318" s="151">
        <v>89</v>
      </c>
      <c r="P1318" s="151">
        <v>91</v>
      </c>
      <c r="Q1318" s="151">
        <v>2</v>
      </c>
      <c r="R1318" s="152">
        <v>2.2471910112359552</v>
      </c>
      <c r="S1318" s="152"/>
    </row>
    <row r="1319" spans="1:19" s="145" customFormat="1" ht="14.45" customHeight="1">
      <c r="A1319" s="160"/>
      <c r="B1319" s="142" t="s">
        <v>98</v>
      </c>
      <c r="C1319" s="150">
        <v>2</v>
      </c>
      <c r="D1319" s="151">
        <v>2</v>
      </c>
      <c r="E1319" s="151">
        <v>1</v>
      </c>
      <c r="F1319" s="151">
        <v>1</v>
      </c>
      <c r="G1319" s="151">
        <v>1</v>
      </c>
      <c r="H1319" s="151">
        <v>0</v>
      </c>
      <c r="I1319" s="152">
        <v>0</v>
      </c>
      <c r="J1319" s="142"/>
      <c r="K1319" s="159" t="s">
        <v>98</v>
      </c>
      <c r="L1319" s="150">
        <v>205</v>
      </c>
      <c r="M1319" s="151">
        <v>130</v>
      </c>
      <c r="N1319" s="151">
        <v>119</v>
      </c>
      <c r="O1319" s="151">
        <v>89</v>
      </c>
      <c r="P1319" s="151">
        <v>64</v>
      </c>
      <c r="Q1319" s="151">
        <v>-25</v>
      </c>
      <c r="R1319" s="152">
        <v>-28.08988764044944</v>
      </c>
      <c r="S1319" s="152"/>
    </row>
    <row r="1320" spans="1:19" s="145" customFormat="1" ht="14.45" customHeight="1">
      <c r="A1320" s="160"/>
      <c r="B1320" s="142" t="s">
        <v>99</v>
      </c>
      <c r="C1320" s="150">
        <v>2</v>
      </c>
      <c r="D1320" s="151">
        <v>2</v>
      </c>
      <c r="E1320" s="151" t="s">
        <v>313</v>
      </c>
      <c r="F1320" s="151" t="s">
        <v>313</v>
      </c>
      <c r="G1320" s="151">
        <v>1</v>
      </c>
      <c r="H1320" s="151">
        <v>1</v>
      </c>
      <c r="I1320" s="152" t="s">
        <v>513</v>
      </c>
      <c r="J1320" s="142"/>
      <c r="K1320" s="159" t="s">
        <v>99</v>
      </c>
      <c r="L1320" s="150">
        <v>197</v>
      </c>
      <c r="M1320" s="151">
        <v>174</v>
      </c>
      <c r="N1320" s="151">
        <v>122</v>
      </c>
      <c r="O1320" s="151">
        <v>89</v>
      </c>
      <c r="P1320" s="151">
        <v>75</v>
      </c>
      <c r="Q1320" s="151">
        <v>-14</v>
      </c>
      <c r="R1320" s="152">
        <v>-15.730337078651685</v>
      </c>
      <c r="S1320" s="152"/>
    </row>
    <row r="1321" spans="1:19" s="145" customFormat="1" ht="14.45" customHeight="1">
      <c r="A1321" s="160"/>
      <c r="B1321" s="142" t="s">
        <v>100</v>
      </c>
      <c r="C1321" s="150">
        <v>2</v>
      </c>
      <c r="D1321" s="151">
        <v>3</v>
      </c>
      <c r="E1321" s="151" t="s">
        <v>313</v>
      </c>
      <c r="F1321" s="151">
        <v>3</v>
      </c>
      <c r="G1321" s="151">
        <v>1</v>
      </c>
      <c r="H1321" s="151">
        <v>-2</v>
      </c>
      <c r="I1321" s="152">
        <v>-66.666666666666657</v>
      </c>
      <c r="J1321" s="142"/>
      <c r="K1321" s="159" t="s">
        <v>100</v>
      </c>
      <c r="L1321" s="150">
        <v>161</v>
      </c>
      <c r="M1321" s="151">
        <v>193</v>
      </c>
      <c r="N1321" s="151">
        <v>150</v>
      </c>
      <c r="O1321" s="151">
        <v>104</v>
      </c>
      <c r="P1321" s="151">
        <v>69</v>
      </c>
      <c r="Q1321" s="151">
        <v>-35</v>
      </c>
      <c r="R1321" s="152">
        <v>-33.653846153846153</v>
      </c>
      <c r="S1321" s="152"/>
    </row>
    <row r="1322" spans="1:19" s="145" customFormat="1" ht="14.45" customHeight="1">
      <c r="A1322" s="160"/>
      <c r="B1322" s="142" t="s">
        <v>118</v>
      </c>
      <c r="C1322" s="150">
        <v>5</v>
      </c>
      <c r="D1322" s="151">
        <v>1</v>
      </c>
      <c r="E1322" s="151">
        <v>1</v>
      </c>
      <c r="F1322" s="151" t="s">
        <v>313</v>
      </c>
      <c r="G1322" s="151">
        <v>2</v>
      </c>
      <c r="H1322" s="151">
        <v>2</v>
      </c>
      <c r="I1322" s="152" t="s">
        <v>513</v>
      </c>
      <c r="J1322" s="142"/>
      <c r="K1322" s="159" t="s">
        <v>118</v>
      </c>
      <c r="L1322" s="150">
        <v>128</v>
      </c>
      <c r="M1322" s="151">
        <v>146</v>
      </c>
      <c r="N1322" s="151">
        <v>173</v>
      </c>
      <c r="O1322" s="151">
        <v>129</v>
      </c>
      <c r="P1322" s="151">
        <v>80</v>
      </c>
      <c r="Q1322" s="151">
        <v>-49</v>
      </c>
      <c r="R1322" s="152">
        <v>-37.984496124031011</v>
      </c>
      <c r="S1322" s="152"/>
    </row>
    <row r="1323" spans="1:19" s="145" customFormat="1" ht="14.45" customHeight="1">
      <c r="A1323" s="160"/>
      <c r="B1323" s="142" t="s">
        <v>101</v>
      </c>
      <c r="C1323" s="150">
        <v>1</v>
      </c>
      <c r="D1323" s="151">
        <v>3</v>
      </c>
      <c r="E1323" s="151">
        <v>1</v>
      </c>
      <c r="F1323" s="151">
        <v>1</v>
      </c>
      <c r="G1323" s="151" t="s">
        <v>313</v>
      </c>
      <c r="H1323" s="151">
        <v>-1</v>
      </c>
      <c r="I1323" s="152" t="s">
        <v>512</v>
      </c>
      <c r="J1323" s="142"/>
      <c r="K1323" s="159" t="s">
        <v>101</v>
      </c>
      <c r="L1323" s="150">
        <v>157</v>
      </c>
      <c r="M1323" s="151">
        <v>116</v>
      </c>
      <c r="N1323" s="151">
        <v>139</v>
      </c>
      <c r="O1323" s="151">
        <v>151</v>
      </c>
      <c r="P1323" s="151">
        <v>130</v>
      </c>
      <c r="Q1323" s="151">
        <v>-21</v>
      </c>
      <c r="R1323" s="152">
        <v>-13.90728476821192</v>
      </c>
      <c r="S1323" s="152"/>
    </row>
    <row r="1324" spans="1:19" s="145" customFormat="1" ht="14.45" customHeight="1">
      <c r="A1324" s="160"/>
      <c r="B1324" s="142" t="s">
        <v>102</v>
      </c>
      <c r="C1324" s="150">
        <v>5</v>
      </c>
      <c r="D1324" s="151">
        <v>2</v>
      </c>
      <c r="E1324" s="151">
        <v>3</v>
      </c>
      <c r="F1324" s="151">
        <v>1</v>
      </c>
      <c r="G1324" s="151">
        <v>1</v>
      </c>
      <c r="H1324" s="151">
        <v>0</v>
      </c>
      <c r="I1324" s="152">
        <v>0</v>
      </c>
      <c r="J1324" s="142"/>
      <c r="K1324" s="159" t="s">
        <v>102</v>
      </c>
      <c r="L1324" s="150">
        <v>190</v>
      </c>
      <c r="M1324" s="151">
        <v>154</v>
      </c>
      <c r="N1324" s="151">
        <v>134</v>
      </c>
      <c r="O1324" s="151">
        <v>130</v>
      </c>
      <c r="P1324" s="151">
        <v>156</v>
      </c>
      <c r="Q1324" s="151">
        <v>26</v>
      </c>
      <c r="R1324" s="152">
        <v>20</v>
      </c>
      <c r="S1324" s="152"/>
    </row>
    <row r="1325" spans="1:19" s="145" customFormat="1" ht="14.45" customHeight="1">
      <c r="A1325" s="160"/>
      <c r="B1325" s="142" t="s">
        <v>103</v>
      </c>
      <c r="C1325" s="150">
        <v>6</v>
      </c>
      <c r="D1325" s="151">
        <v>4</v>
      </c>
      <c r="E1325" s="151">
        <v>1</v>
      </c>
      <c r="F1325" s="151">
        <v>2</v>
      </c>
      <c r="G1325" s="151">
        <v>1</v>
      </c>
      <c r="H1325" s="151">
        <v>-1</v>
      </c>
      <c r="I1325" s="152">
        <v>-50</v>
      </c>
      <c r="J1325" s="142"/>
      <c r="K1325" s="159" t="s">
        <v>103</v>
      </c>
      <c r="L1325" s="150">
        <v>298</v>
      </c>
      <c r="M1325" s="151">
        <v>161</v>
      </c>
      <c r="N1325" s="151">
        <v>151</v>
      </c>
      <c r="O1325" s="151">
        <v>123</v>
      </c>
      <c r="P1325" s="151">
        <v>144</v>
      </c>
      <c r="Q1325" s="151">
        <v>21</v>
      </c>
      <c r="R1325" s="152">
        <v>17.073170731707318</v>
      </c>
      <c r="S1325" s="152"/>
    </row>
    <row r="1326" spans="1:19" s="145" customFormat="1" ht="14.45" customHeight="1">
      <c r="A1326" s="160"/>
      <c r="B1326" s="142" t="s">
        <v>104</v>
      </c>
      <c r="C1326" s="150">
        <v>2</v>
      </c>
      <c r="D1326" s="151">
        <v>5</v>
      </c>
      <c r="E1326" s="151">
        <v>5</v>
      </c>
      <c r="F1326" s="151">
        <v>1</v>
      </c>
      <c r="G1326" s="151">
        <v>1</v>
      </c>
      <c r="H1326" s="151">
        <v>0</v>
      </c>
      <c r="I1326" s="152">
        <v>0</v>
      </c>
      <c r="J1326" s="142"/>
      <c r="K1326" s="159" t="s">
        <v>104</v>
      </c>
      <c r="L1326" s="150">
        <v>217</v>
      </c>
      <c r="M1326" s="151">
        <v>290</v>
      </c>
      <c r="N1326" s="151">
        <v>161</v>
      </c>
      <c r="O1326" s="151">
        <v>140</v>
      </c>
      <c r="P1326" s="151">
        <v>130</v>
      </c>
      <c r="Q1326" s="151">
        <v>-10</v>
      </c>
      <c r="R1326" s="152">
        <v>-7.1428571428571423</v>
      </c>
      <c r="S1326" s="152"/>
    </row>
    <row r="1327" spans="1:19" s="145" customFormat="1" ht="14.45" customHeight="1">
      <c r="A1327" s="160"/>
      <c r="B1327" s="142" t="s">
        <v>105</v>
      </c>
      <c r="C1327" s="150">
        <v>6</v>
      </c>
      <c r="D1327" s="151">
        <v>4</v>
      </c>
      <c r="E1327" s="151">
        <v>4</v>
      </c>
      <c r="F1327" s="151">
        <v>4</v>
      </c>
      <c r="G1327" s="151">
        <v>2</v>
      </c>
      <c r="H1327" s="151">
        <v>-2</v>
      </c>
      <c r="I1327" s="152">
        <v>-50</v>
      </c>
      <c r="J1327" s="142"/>
      <c r="K1327" s="159" t="s">
        <v>105</v>
      </c>
      <c r="L1327" s="150">
        <v>194</v>
      </c>
      <c r="M1327" s="151">
        <v>209</v>
      </c>
      <c r="N1327" s="151">
        <v>282</v>
      </c>
      <c r="O1327" s="151">
        <v>154</v>
      </c>
      <c r="P1327" s="151">
        <v>137</v>
      </c>
      <c r="Q1327" s="151">
        <v>-17</v>
      </c>
      <c r="R1327" s="152">
        <v>-11.038961038961039</v>
      </c>
      <c r="S1327" s="152"/>
    </row>
    <row r="1328" spans="1:19" s="145" customFormat="1" ht="14.45" customHeight="1">
      <c r="A1328" s="160"/>
      <c r="B1328" s="142" t="s">
        <v>106</v>
      </c>
      <c r="C1328" s="150">
        <v>7</v>
      </c>
      <c r="D1328" s="151">
        <v>3</v>
      </c>
      <c r="E1328" s="151">
        <v>4</v>
      </c>
      <c r="F1328" s="151">
        <v>5</v>
      </c>
      <c r="G1328" s="151">
        <v>3</v>
      </c>
      <c r="H1328" s="151">
        <v>-2</v>
      </c>
      <c r="I1328" s="152">
        <v>-40</v>
      </c>
      <c r="J1328" s="142"/>
      <c r="K1328" s="159" t="s">
        <v>106</v>
      </c>
      <c r="L1328" s="150">
        <v>224</v>
      </c>
      <c r="M1328" s="151">
        <v>174</v>
      </c>
      <c r="N1328" s="151">
        <v>199</v>
      </c>
      <c r="O1328" s="151">
        <v>260</v>
      </c>
      <c r="P1328" s="151">
        <v>156</v>
      </c>
      <c r="Q1328" s="151">
        <v>-104</v>
      </c>
      <c r="R1328" s="152">
        <v>-40</v>
      </c>
      <c r="S1328" s="152"/>
    </row>
    <row r="1329" spans="1:19" s="145" customFormat="1" ht="14.45" customHeight="1">
      <c r="A1329" s="160"/>
      <c r="B1329" s="142" t="s">
        <v>107</v>
      </c>
      <c r="C1329" s="150">
        <v>3</v>
      </c>
      <c r="D1329" s="151">
        <v>6</v>
      </c>
      <c r="E1329" s="151">
        <v>3</v>
      </c>
      <c r="F1329" s="151">
        <v>3</v>
      </c>
      <c r="G1329" s="151">
        <v>2</v>
      </c>
      <c r="H1329" s="151">
        <v>-1</v>
      </c>
      <c r="I1329" s="152">
        <v>-33.333333333333329</v>
      </c>
      <c r="J1329" s="142"/>
      <c r="K1329" s="159" t="s">
        <v>107</v>
      </c>
      <c r="L1329" s="150">
        <v>189</v>
      </c>
      <c r="M1329" s="151">
        <v>187</v>
      </c>
      <c r="N1329" s="151">
        <v>148</v>
      </c>
      <c r="O1329" s="151">
        <v>171</v>
      </c>
      <c r="P1329" s="151">
        <v>224</v>
      </c>
      <c r="Q1329" s="151">
        <v>53</v>
      </c>
      <c r="R1329" s="152">
        <v>30.994152046783626</v>
      </c>
      <c r="S1329" s="152"/>
    </row>
    <row r="1330" spans="1:19" s="145" customFormat="1" ht="14.45" customHeight="1">
      <c r="A1330" s="160"/>
      <c r="B1330" s="142" t="s">
        <v>108</v>
      </c>
      <c r="C1330" s="150">
        <v>2</v>
      </c>
      <c r="D1330" s="151">
        <v>3</v>
      </c>
      <c r="E1330" s="151">
        <v>2</v>
      </c>
      <c r="F1330" s="151">
        <v>4</v>
      </c>
      <c r="G1330" s="151">
        <v>1</v>
      </c>
      <c r="H1330" s="151">
        <v>-3</v>
      </c>
      <c r="I1330" s="152">
        <v>-75</v>
      </c>
      <c r="J1330" s="142"/>
      <c r="K1330" s="159" t="s">
        <v>108</v>
      </c>
      <c r="L1330" s="150">
        <v>130</v>
      </c>
      <c r="M1330" s="151">
        <v>157</v>
      </c>
      <c r="N1330" s="151">
        <v>155</v>
      </c>
      <c r="O1330" s="151">
        <v>130</v>
      </c>
      <c r="P1330" s="151">
        <v>139</v>
      </c>
      <c r="Q1330" s="151">
        <v>9</v>
      </c>
      <c r="R1330" s="152">
        <v>6.9230769230769234</v>
      </c>
      <c r="S1330" s="152"/>
    </row>
    <row r="1331" spans="1:19" s="145" customFormat="1" ht="14.45" customHeight="1">
      <c r="A1331" s="160"/>
      <c r="B1331" s="142" t="s">
        <v>109</v>
      </c>
      <c r="C1331" s="150">
        <v>3</v>
      </c>
      <c r="D1331" s="151">
        <v>2</v>
      </c>
      <c r="E1331" s="151" t="s">
        <v>313</v>
      </c>
      <c r="F1331" s="151">
        <v>2</v>
      </c>
      <c r="G1331" s="151">
        <v>2</v>
      </c>
      <c r="H1331" s="151">
        <v>0</v>
      </c>
      <c r="I1331" s="152">
        <v>0</v>
      </c>
      <c r="J1331" s="142"/>
      <c r="K1331" s="159" t="s">
        <v>109</v>
      </c>
      <c r="L1331" s="150">
        <v>64</v>
      </c>
      <c r="M1331" s="151">
        <v>92</v>
      </c>
      <c r="N1331" s="151">
        <v>111</v>
      </c>
      <c r="O1331" s="151">
        <v>126</v>
      </c>
      <c r="P1331" s="151">
        <v>98</v>
      </c>
      <c r="Q1331" s="151">
        <v>-28</v>
      </c>
      <c r="R1331" s="152">
        <v>-22.222222222222221</v>
      </c>
      <c r="S1331" s="152"/>
    </row>
    <row r="1332" spans="1:19" s="145" customFormat="1" ht="14.45" customHeight="1">
      <c r="A1332" s="160"/>
      <c r="B1332" s="142" t="s">
        <v>110</v>
      </c>
      <c r="C1332" s="150">
        <v>3</v>
      </c>
      <c r="D1332" s="151">
        <v>3</v>
      </c>
      <c r="E1332" s="151">
        <v>1</v>
      </c>
      <c r="F1332" s="151" t="s">
        <v>313</v>
      </c>
      <c r="G1332" s="151" t="s">
        <v>313</v>
      </c>
      <c r="H1332" s="151" t="s">
        <v>313</v>
      </c>
      <c r="I1332" s="152" t="s">
        <v>313</v>
      </c>
      <c r="J1332" s="142"/>
      <c r="K1332" s="159" t="s">
        <v>110</v>
      </c>
      <c r="L1332" s="150">
        <v>45</v>
      </c>
      <c r="M1332" s="151">
        <v>50</v>
      </c>
      <c r="N1332" s="151">
        <v>69</v>
      </c>
      <c r="O1332" s="151">
        <v>70</v>
      </c>
      <c r="P1332" s="151">
        <v>105</v>
      </c>
      <c r="Q1332" s="151">
        <v>35</v>
      </c>
      <c r="R1332" s="152">
        <v>50</v>
      </c>
      <c r="S1332" s="152"/>
    </row>
    <row r="1333" spans="1:19" s="145" customFormat="1" ht="14.45" customHeight="1">
      <c r="A1333" s="160"/>
      <c r="B1333" s="423"/>
      <c r="C1333" s="427"/>
      <c r="D1333" s="422"/>
      <c r="E1333" s="422"/>
      <c r="F1333" s="422"/>
      <c r="G1333" s="422"/>
      <c r="H1333" s="151"/>
      <c r="I1333" s="152"/>
      <c r="J1333" s="160"/>
      <c r="K1333" s="423"/>
      <c r="L1333" s="427"/>
      <c r="M1333" s="422"/>
      <c r="N1333" s="422"/>
      <c r="O1333" s="422"/>
      <c r="P1333" s="422"/>
      <c r="Q1333" s="151"/>
      <c r="R1333" s="152"/>
      <c r="S1333" s="160"/>
    </row>
    <row r="1334" spans="1:19" s="145" customFormat="1" ht="14.45" customHeight="1">
      <c r="A1334" s="160"/>
      <c r="B1334" s="160"/>
      <c r="C1334" s="160"/>
      <c r="D1334" s="160"/>
      <c r="E1334" s="160"/>
      <c r="F1334" s="160"/>
      <c r="G1334" s="161"/>
      <c r="H1334" s="160"/>
      <c r="I1334" s="160"/>
      <c r="J1334" s="160"/>
      <c r="K1334" s="160"/>
      <c r="L1334" s="160"/>
      <c r="M1334" s="160"/>
      <c r="N1334" s="160"/>
      <c r="O1334" s="160"/>
      <c r="P1334" s="161"/>
      <c r="Q1334" s="160"/>
      <c r="R1334" s="160"/>
      <c r="S1334" s="160"/>
    </row>
    <row r="1335" spans="1:19" s="145" customFormat="1" ht="14.45" customHeight="1">
      <c r="A1335" s="160"/>
      <c r="B1335" s="160"/>
      <c r="C1335" s="160"/>
      <c r="D1335" s="160"/>
      <c r="E1335" s="160"/>
      <c r="F1335" s="160"/>
      <c r="G1335" s="161"/>
      <c r="H1335" s="160"/>
      <c r="I1335" s="160"/>
      <c r="J1335" s="160"/>
      <c r="K1335" s="160"/>
      <c r="L1335" s="160"/>
      <c r="M1335" s="160"/>
      <c r="N1335" s="160"/>
      <c r="O1335" s="160"/>
      <c r="P1335" s="161"/>
      <c r="Q1335" s="160"/>
      <c r="R1335" s="160"/>
      <c r="S1335" s="160"/>
    </row>
    <row r="1336" spans="1:19" s="139" customFormat="1" ht="14.45" customHeight="1">
      <c r="A1336" s="138"/>
      <c r="B1336" s="138" t="s">
        <v>670</v>
      </c>
      <c r="C1336" s="138"/>
      <c r="D1336" s="138"/>
      <c r="E1336" s="138"/>
      <c r="F1336" s="138"/>
      <c r="G1336" s="138"/>
      <c r="H1336" s="138"/>
      <c r="I1336" s="138"/>
      <c r="J1336" s="138"/>
      <c r="K1336" s="138" t="s">
        <v>671</v>
      </c>
      <c r="L1336" s="138"/>
      <c r="M1336" s="138"/>
      <c r="N1336" s="138"/>
      <c r="O1336" s="138"/>
      <c r="P1336" s="138"/>
      <c r="Q1336" s="138"/>
      <c r="R1336" s="138"/>
      <c r="S1336" s="138"/>
    </row>
    <row r="1337" spans="1:19" s="145" customFormat="1" ht="14.45" customHeight="1">
      <c r="A1337" s="160"/>
      <c r="B1337" s="491" t="s">
        <v>335</v>
      </c>
      <c r="C1337" s="140"/>
      <c r="D1337" s="140"/>
      <c r="E1337" s="140"/>
      <c r="F1337" s="140"/>
      <c r="G1337" s="143"/>
      <c r="H1337" s="141"/>
      <c r="I1337" s="141"/>
      <c r="J1337" s="142"/>
      <c r="K1337" s="491" t="s">
        <v>335</v>
      </c>
      <c r="L1337" s="140"/>
      <c r="M1337" s="140"/>
      <c r="N1337" s="140"/>
      <c r="O1337" s="140"/>
      <c r="P1337" s="143"/>
      <c r="Q1337" s="141"/>
      <c r="R1337" s="141"/>
      <c r="S1337" s="144"/>
    </row>
    <row r="1338" spans="1:19" s="145" customFormat="1" ht="14.45" customHeight="1">
      <c r="A1338" s="160"/>
      <c r="B1338" s="492"/>
      <c r="C1338" s="146" t="s">
        <v>151</v>
      </c>
      <c r="D1338" s="146" t="s">
        <v>86</v>
      </c>
      <c r="E1338" s="146" t="s">
        <v>87</v>
      </c>
      <c r="F1338" s="146" t="s">
        <v>410</v>
      </c>
      <c r="G1338" s="146" t="s">
        <v>739</v>
      </c>
      <c r="H1338" s="81" t="s">
        <v>509</v>
      </c>
      <c r="I1338" s="147" t="s">
        <v>807</v>
      </c>
      <c r="J1338" s="142"/>
      <c r="K1338" s="492"/>
      <c r="L1338" s="146" t="s">
        <v>151</v>
      </c>
      <c r="M1338" s="146" t="s">
        <v>86</v>
      </c>
      <c r="N1338" s="146" t="s">
        <v>87</v>
      </c>
      <c r="O1338" s="146" t="s">
        <v>410</v>
      </c>
      <c r="P1338" s="146" t="s">
        <v>739</v>
      </c>
      <c r="Q1338" s="81" t="s">
        <v>509</v>
      </c>
      <c r="R1338" s="147" t="s">
        <v>807</v>
      </c>
      <c r="S1338" s="144"/>
    </row>
    <row r="1339" spans="1:19" s="145" customFormat="1" ht="14.45" customHeight="1">
      <c r="A1339" s="160"/>
      <c r="B1339" s="493"/>
      <c r="C1339" s="148"/>
      <c r="D1339" s="148"/>
      <c r="E1339" s="148"/>
      <c r="F1339" s="148"/>
      <c r="G1339" s="148"/>
      <c r="H1339" s="149" t="s">
        <v>88</v>
      </c>
      <c r="I1339" s="81" t="s">
        <v>511</v>
      </c>
      <c r="J1339" s="142"/>
      <c r="K1339" s="493"/>
      <c r="L1339" s="148"/>
      <c r="M1339" s="148"/>
      <c r="N1339" s="148"/>
      <c r="O1339" s="148"/>
      <c r="P1339" s="148"/>
      <c r="Q1339" s="149" t="s">
        <v>88</v>
      </c>
      <c r="R1339" s="81" t="s">
        <v>511</v>
      </c>
      <c r="S1339" s="144"/>
    </row>
    <row r="1340" spans="1:19" s="180" customFormat="1" ht="14.45" customHeight="1">
      <c r="B1340" s="188" t="s">
        <v>90</v>
      </c>
      <c r="C1340" s="187">
        <v>82</v>
      </c>
      <c r="D1340" s="183">
        <v>73</v>
      </c>
      <c r="E1340" s="183">
        <v>51</v>
      </c>
      <c r="F1340" s="183">
        <v>43</v>
      </c>
      <c r="G1340" s="183">
        <v>28</v>
      </c>
      <c r="H1340" s="182">
        <v>-15</v>
      </c>
      <c r="I1340" s="184">
        <v>-34.883720930232556</v>
      </c>
      <c r="J1340" s="185"/>
      <c r="K1340" s="186" t="s">
        <v>90</v>
      </c>
      <c r="L1340" s="187">
        <v>3760</v>
      </c>
      <c r="M1340" s="183">
        <v>3413</v>
      </c>
      <c r="N1340" s="183">
        <v>3174</v>
      </c>
      <c r="O1340" s="183">
        <v>2811</v>
      </c>
      <c r="P1340" s="183">
        <v>2640</v>
      </c>
      <c r="Q1340" s="182">
        <v>-171</v>
      </c>
      <c r="R1340" s="184">
        <v>-6.0832443970117396</v>
      </c>
      <c r="S1340" s="184"/>
    </row>
    <row r="1341" spans="1:19" s="145" customFormat="1" ht="14.45" customHeight="1">
      <c r="A1341" s="160"/>
      <c r="B1341" s="420" t="s">
        <v>91</v>
      </c>
      <c r="C1341" s="150">
        <v>3</v>
      </c>
      <c r="D1341" s="151">
        <v>4</v>
      </c>
      <c r="E1341" s="151">
        <v>2</v>
      </c>
      <c r="F1341" s="151">
        <v>1</v>
      </c>
      <c r="G1341" s="151">
        <v>1</v>
      </c>
      <c r="H1341" s="151">
        <v>0</v>
      </c>
      <c r="I1341" s="152">
        <v>0</v>
      </c>
      <c r="J1341" s="142"/>
      <c r="K1341" s="154" t="s">
        <v>91</v>
      </c>
      <c r="L1341" s="150">
        <v>309</v>
      </c>
      <c r="M1341" s="151">
        <v>264</v>
      </c>
      <c r="N1341" s="151">
        <v>276</v>
      </c>
      <c r="O1341" s="151">
        <v>203</v>
      </c>
      <c r="P1341" s="151">
        <v>178</v>
      </c>
      <c r="Q1341" s="151">
        <v>-25</v>
      </c>
      <c r="R1341" s="152">
        <v>-12.315270935960591</v>
      </c>
      <c r="S1341" s="152"/>
    </row>
    <row r="1342" spans="1:19" s="145" customFormat="1" ht="14.45" customHeight="1">
      <c r="A1342" s="160"/>
      <c r="B1342" s="420" t="s">
        <v>92</v>
      </c>
      <c r="C1342" s="150">
        <v>44</v>
      </c>
      <c r="D1342" s="151">
        <v>31</v>
      </c>
      <c r="E1342" s="151">
        <v>23</v>
      </c>
      <c r="F1342" s="151">
        <v>17</v>
      </c>
      <c r="G1342" s="151">
        <v>13</v>
      </c>
      <c r="H1342" s="151">
        <v>-4</v>
      </c>
      <c r="I1342" s="152">
        <v>-23.52941176470588</v>
      </c>
      <c r="J1342" s="142"/>
      <c r="K1342" s="154" t="s">
        <v>92</v>
      </c>
      <c r="L1342" s="150">
        <v>2401</v>
      </c>
      <c r="M1342" s="151">
        <v>2090</v>
      </c>
      <c r="N1342" s="151">
        <v>1799</v>
      </c>
      <c r="O1342" s="151">
        <v>1450</v>
      </c>
      <c r="P1342" s="151">
        <v>1252</v>
      </c>
      <c r="Q1342" s="151">
        <v>-198</v>
      </c>
      <c r="R1342" s="152">
        <v>-13.655172413793103</v>
      </c>
      <c r="S1342" s="152"/>
    </row>
    <row r="1343" spans="1:19" s="145" customFormat="1" ht="14.45" customHeight="1">
      <c r="A1343" s="160"/>
      <c r="B1343" s="420" t="s">
        <v>93</v>
      </c>
      <c r="C1343" s="150">
        <v>35</v>
      </c>
      <c r="D1343" s="151">
        <v>38</v>
      </c>
      <c r="E1343" s="151">
        <v>26</v>
      </c>
      <c r="F1343" s="151">
        <v>25</v>
      </c>
      <c r="G1343" s="151">
        <v>13</v>
      </c>
      <c r="H1343" s="151">
        <v>-12</v>
      </c>
      <c r="I1343" s="152">
        <v>-48</v>
      </c>
      <c r="J1343" s="142"/>
      <c r="K1343" s="154" t="s">
        <v>93</v>
      </c>
      <c r="L1343" s="150">
        <v>1050</v>
      </c>
      <c r="M1343" s="151">
        <v>1059</v>
      </c>
      <c r="N1343" s="151">
        <v>1099</v>
      </c>
      <c r="O1343" s="151">
        <v>1155</v>
      </c>
      <c r="P1343" s="151">
        <v>1190</v>
      </c>
      <c r="Q1343" s="151">
        <v>35</v>
      </c>
      <c r="R1343" s="152">
        <v>3.0303030303030303</v>
      </c>
      <c r="S1343" s="152"/>
    </row>
    <row r="1344" spans="1:19" s="145" customFormat="1" ht="14.45" customHeight="1">
      <c r="A1344" s="160"/>
      <c r="B1344" s="142"/>
      <c r="C1344" s="150"/>
      <c r="D1344" s="157"/>
      <c r="E1344" s="157"/>
      <c r="F1344" s="157"/>
      <c r="G1344" s="157"/>
      <c r="H1344" s="157"/>
      <c r="I1344" s="158"/>
      <c r="J1344" s="142"/>
      <c r="K1344" s="159"/>
      <c r="L1344" s="150"/>
      <c r="M1344" s="157"/>
      <c r="N1344" s="157"/>
      <c r="O1344" s="157"/>
      <c r="P1344" s="157"/>
      <c r="Q1344" s="157"/>
      <c r="R1344" s="158"/>
      <c r="S1344" s="158"/>
    </row>
    <row r="1345" spans="1:19" s="145" customFormat="1" ht="14.45" customHeight="1">
      <c r="A1345" s="160"/>
      <c r="B1345" s="142" t="s">
        <v>94</v>
      </c>
      <c r="C1345" s="150">
        <v>1</v>
      </c>
      <c r="D1345" s="151">
        <v>1</v>
      </c>
      <c r="E1345" s="151" t="s">
        <v>313</v>
      </c>
      <c r="F1345" s="151" t="s">
        <v>313</v>
      </c>
      <c r="G1345" s="151">
        <v>1</v>
      </c>
      <c r="H1345" s="151">
        <v>1</v>
      </c>
      <c r="I1345" s="152" t="s">
        <v>513</v>
      </c>
      <c r="J1345" s="142"/>
      <c r="K1345" s="159" t="s">
        <v>94</v>
      </c>
      <c r="L1345" s="150">
        <v>105</v>
      </c>
      <c r="M1345" s="151">
        <v>81</v>
      </c>
      <c r="N1345" s="151">
        <v>79</v>
      </c>
      <c r="O1345" s="151">
        <v>49</v>
      </c>
      <c r="P1345" s="151">
        <v>48</v>
      </c>
      <c r="Q1345" s="151">
        <v>-1</v>
      </c>
      <c r="R1345" s="152">
        <v>-2.0408163265306123</v>
      </c>
      <c r="S1345" s="152"/>
    </row>
    <row r="1346" spans="1:19" s="145" customFormat="1" ht="14.45" customHeight="1">
      <c r="A1346" s="160"/>
      <c r="B1346" s="142" t="s">
        <v>95</v>
      </c>
      <c r="C1346" s="150">
        <v>1</v>
      </c>
      <c r="D1346" s="151">
        <v>1</v>
      </c>
      <c r="E1346" s="151">
        <v>1</v>
      </c>
      <c r="F1346" s="151" t="s">
        <v>313</v>
      </c>
      <c r="G1346" s="151" t="s">
        <v>313</v>
      </c>
      <c r="H1346" s="151" t="s">
        <v>313</v>
      </c>
      <c r="I1346" s="152" t="s">
        <v>313</v>
      </c>
      <c r="J1346" s="142"/>
      <c r="K1346" s="159" t="s">
        <v>95</v>
      </c>
      <c r="L1346" s="150">
        <v>93</v>
      </c>
      <c r="M1346" s="151">
        <v>96</v>
      </c>
      <c r="N1346" s="151">
        <v>97</v>
      </c>
      <c r="O1346" s="151">
        <v>66</v>
      </c>
      <c r="P1346" s="151">
        <v>52</v>
      </c>
      <c r="Q1346" s="151">
        <v>-14</v>
      </c>
      <c r="R1346" s="152">
        <v>-21.212121212121211</v>
      </c>
      <c r="S1346" s="152"/>
    </row>
    <row r="1347" spans="1:19" s="145" customFormat="1" ht="14.45" customHeight="1">
      <c r="A1347" s="160"/>
      <c r="B1347" s="142" t="s">
        <v>96</v>
      </c>
      <c r="C1347" s="150">
        <v>1</v>
      </c>
      <c r="D1347" s="151">
        <v>2</v>
      </c>
      <c r="E1347" s="151">
        <v>1</v>
      </c>
      <c r="F1347" s="151">
        <v>1</v>
      </c>
      <c r="G1347" s="151" t="s">
        <v>313</v>
      </c>
      <c r="H1347" s="151">
        <v>-1</v>
      </c>
      <c r="I1347" s="152" t="s">
        <v>512</v>
      </c>
      <c r="J1347" s="142"/>
      <c r="K1347" s="159" t="s">
        <v>96</v>
      </c>
      <c r="L1347" s="150">
        <v>111</v>
      </c>
      <c r="M1347" s="151">
        <v>87</v>
      </c>
      <c r="N1347" s="151">
        <v>100</v>
      </c>
      <c r="O1347" s="151">
        <v>88</v>
      </c>
      <c r="P1347" s="151">
        <v>78</v>
      </c>
      <c r="Q1347" s="151">
        <v>-10</v>
      </c>
      <c r="R1347" s="152">
        <v>-11.363636363636363</v>
      </c>
      <c r="S1347" s="152"/>
    </row>
    <row r="1348" spans="1:19" s="145" customFormat="1" ht="14.45" customHeight="1">
      <c r="A1348" s="160"/>
      <c r="B1348" s="142" t="s">
        <v>97</v>
      </c>
      <c r="C1348" s="150">
        <v>1</v>
      </c>
      <c r="D1348" s="151" t="s">
        <v>313</v>
      </c>
      <c r="E1348" s="151">
        <v>2</v>
      </c>
      <c r="F1348" s="151" t="s">
        <v>313</v>
      </c>
      <c r="G1348" s="151">
        <v>1</v>
      </c>
      <c r="H1348" s="151">
        <v>1</v>
      </c>
      <c r="I1348" s="152" t="s">
        <v>513</v>
      </c>
      <c r="J1348" s="142"/>
      <c r="K1348" s="159" t="s">
        <v>97</v>
      </c>
      <c r="L1348" s="150">
        <v>227</v>
      </c>
      <c r="M1348" s="151">
        <v>125</v>
      </c>
      <c r="N1348" s="151">
        <v>88</v>
      </c>
      <c r="O1348" s="151">
        <v>95</v>
      </c>
      <c r="P1348" s="151">
        <v>102</v>
      </c>
      <c r="Q1348" s="151">
        <v>7</v>
      </c>
      <c r="R1348" s="152">
        <v>7.3684210526315779</v>
      </c>
      <c r="S1348" s="152"/>
    </row>
    <row r="1349" spans="1:19" s="145" customFormat="1" ht="14.45" customHeight="1">
      <c r="A1349" s="160"/>
      <c r="B1349" s="142" t="s">
        <v>98</v>
      </c>
      <c r="C1349" s="150">
        <v>3</v>
      </c>
      <c r="D1349" s="151">
        <v>1</v>
      </c>
      <c r="E1349" s="151" t="s">
        <v>313</v>
      </c>
      <c r="F1349" s="151">
        <v>1</v>
      </c>
      <c r="G1349" s="151" t="s">
        <v>313</v>
      </c>
      <c r="H1349" s="151">
        <v>-1</v>
      </c>
      <c r="I1349" s="152" t="s">
        <v>512</v>
      </c>
      <c r="J1349" s="142"/>
      <c r="K1349" s="159" t="s">
        <v>98</v>
      </c>
      <c r="L1349" s="150">
        <v>258</v>
      </c>
      <c r="M1349" s="151">
        <v>179</v>
      </c>
      <c r="N1349" s="151">
        <v>145</v>
      </c>
      <c r="O1349" s="151">
        <v>91</v>
      </c>
      <c r="P1349" s="151">
        <v>106</v>
      </c>
      <c r="Q1349" s="151">
        <v>15</v>
      </c>
      <c r="R1349" s="152">
        <v>16.483516483516482</v>
      </c>
      <c r="S1349" s="152"/>
    </row>
    <row r="1350" spans="1:19" s="145" customFormat="1" ht="14.45" customHeight="1">
      <c r="A1350" s="160"/>
      <c r="B1350" s="142" t="s">
        <v>99</v>
      </c>
      <c r="C1350" s="150">
        <v>5</v>
      </c>
      <c r="D1350" s="151" t="s">
        <v>313</v>
      </c>
      <c r="E1350" s="151">
        <v>1</v>
      </c>
      <c r="F1350" s="151">
        <v>2</v>
      </c>
      <c r="G1350" s="151" t="s">
        <v>313</v>
      </c>
      <c r="H1350" s="151">
        <v>-2</v>
      </c>
      <c r="I1350" s="152" t="s">
        <v>512</v>
      </c>
      <c r="J1350" s="142"/>
      <c r="K1350" s="159" t="s">
        <v>99</v>
      </c>
      <c r="L1350" s="150">
        <v>216</v>
      </c>
      <c r="M1350" s="151">
        <v>222</v>
      </c>
      <c r="N1350" s="151">
        <v>126</v>
      </c>
      <c r="O1350" s="151">
        <v>93</v>
      </c>
      <c r="P1350" s="151">
        <v>60</v>
      </c>
      <c r="Q1350" s="151">
        <v>-33</v>
      </c>
      <c r="R1350" s="152">
        <v>-35.483870967741936</v>
      </c>
      <c r="S1350" s="152"/>
    </row>
    <row r="1351" spans="1:19" s="145" customFormat="1" ht="14.45" customHeight="1">
      <c r="A1351" s="160"/>
      <c r="B1351" s="142" t="s">
        <v>100</v>
      </c>
      <c r="C1351" s="150">
        <v>4</v>
      </c>
      <c r="D1351" s="151">
        <v>3</v>
      </c>
      <c r="E1351" s="151" t="s">
        <v>313</v>
      </c>
      <c r="F1351" s="151">
        <v>1</v>
      </c>
      <c r="G1351" s="151" t="s">
        <v>313</v>
      </c>
      <c r="H1351" s="151">
        <v>-1</v>
      </c>
      <c r="I1351" s="152" t="s">
        <v>512</v>
      </c>
      <c r="J1351" s="142"/>
      <c r="K1351" s="159" t="s">
        <v>100</v>
      </c>
      <c r="L1351" s="150">
        <v>198</v>
      </c>
      <c r="M1351" s="151">
        <v>190</v>
      </c>
      <c r="N1351" s="151">
        <v>170</v>
      </c>
      <c r="O1351" s="151">
        <v>111</v>
      </c>
      <c r="P1351" s="151">
        <v>67</v>
      </c>
      <c r="Q1351" s="151">
        <v>-44</v>
      </c>
      <c r="R1351" s="152">
        <v>-39.63963963963964</v>
      </c>
      <c r="S1351" s="152"/>
    </row>
    <row r="1352" spans="1:19" s="145" customFormat="1" ht="14.45" customHeight="1">
      <c r="A1352" s="160"/>
      <c r="B1352" s="142" t="s">
        <v>118</v>
      </c>
      <c r="C1352" s="150">
        <v>3</v>
      </c>
      <c r="D1352" s="151">
        <v>2</v>
      </c>
      <c r="E1352" s="151">
        <v>2</v>
      </c>
      <c r="F1352" s="151" t="s">
        <v>313</v>
      </c>
      <c r="G1352" s="151">
        <v>2</v>
      </c>
      <c r="H1352" s="151">
        <v>2</v>
      </c>
      <c r="I1352" s="152" t="s">
        <v>513</v>
      </c>
      <c r="J1352" s="142"/>
      <c r="K1352" s="159" t="s">
        <v>118</v>
      </c>
      <c r="L1352" s="150">
        <v>174</v>
      </c>
      <c r="M1352" s="151">
        <v>175</v>
      </c>
      <c r="N1352" s="151">
        <v>169</v>
      </c>
      <c r="O1352" s="151">
        <v>172</v>
      </c>
      <c r="P1352" s="151">
        <v>105</v>
      </c>
      <c r="Q1352" s="151">
        <v>-67</v>
      </c>
      <c r="R1352" s="152">
        <v>-38.953488372093027</v>
      </c>
      <c r="S1352" s="152"/>
    </row>
    <row r="1353" spans="1:19" s="145" customFormat="1" ht="14.45" customHeight="1">
      <c r="A1353" s="160"/>
      <c r="B1353" s="142" t="s">
        <v>101</v>
      </c>
      <c r="C1353" s="150">
        <v>1</v>
      </c>
      <c r="D1353" s="151">
        <v>2</v>
      </c>
      <c r="E1353" s="151">
        <v>3</v>
      </c>
      <c r="F1353" s="151">
        <v>3</v>
      </c>
      <c r="G1353" s="151" t="s">
        <v>313</v>
      </c>
      <c r="H1353" s="151">
        <v>-3</v>
      </c>
      <c r="I1353" s="152" t="s">
        <v>512</v>
      </c>
      <c r="J1353" s="142"/>
      <c r="K1353" s="159" t="s">
        <v>101</v>
      </c>
      <c r="L1353" s="150">
        <v>185</v>
      </c>
      <c r="M1353" s="151">
        <v>176</v>
      </c>
      <c r="N1353" s="151">
        <v>176</v>
      </c>
      <c r="O1353" s="151">
        <v>159</v>
      </c>
      <c r="P1353" s="151">
        <v>163</v>
      </c>
      <c r="Q1353" s="151">
        <v>4</v>
      </c>
      <c r="R1353" s="152">
        <v>2.5157232704402519</v>
      </c>
      <c r="S1353" s="152"/>
    </row>
    <row r="1354" spans="1:19" s="145" customFormat="1" ht="14.45" customHeight="1">
      <c r="A1354" s="160"/>
      <c r="B1354" s="142" t="s">
        <v>102</v>
      </c>
      <c r="C1354" s="150">
        <v>4</v>
      </c>
      <c r="D1354" s="151">
        <v>3</v>
      </c>
      <c r="E1354" s="151">
        <v>1</v>
      </c>
      <c r="F1354" s="151">
        <v>2</v>
      </c>
      <c r="G1354" s="151">
        <v>3</v>
      </c>
      <c r="H1354" s="151">
        <v>1</v>
      </c>
      <c r="I1354" s="152">
        <v>50</v>
      </c>
      <c r="J1354" s="142"/>
      <c r="K1354" s="159" t="s">
        <v>102</v>
      </c>
      <c r="L1354" s="150">
        <v>265</v>
      </c>
      <c r="M1354" s="151">
        <v>178</v>
      </c>
      <c r="N1354" s="151">
        <v>181</v>
      </c>
      <c r="O1354" s="151">
        <v>149</v>
      </c>
      <c r="P1354" s="151">
        <v>160</v>
      </c>
      <c r="Q1354" s="151">
        <v>11</v>
      </c>
      <c r="R1354" s="152">
        <v>7.3825503355704702</v>
      </c>
      <c r="S1354" s="152"/>
    </row>
    <row r="1355" spans="1:19" s="145" customFormat="1" ht="14.45" customHeight="1">
      <c r="A1355" s="160"/>
      <c r="B1355" s="142" t="s">
        <v>103</v>
      </c>
      <c r="C1355" s="150">
        <v>9</v>
      </c>
      <c r="D1355" s="151">
        <v>5</v>
      </c>
      <c r="E1355" s="151">
        <v>3</v>
      </c>
      <c r="F1355" s="151">
        <v>1</v>
      </c>
      <c r="G1355" s="151">
        <v>2</v>
      </c>
      <c r="H1355" s="151">
        <v>1</v>
      </c>
      <c r="I1355" s="152">
        <v>100</v>
      </c>
      <c r="J1355" s="142"/>
      <c r="K1355" s="159" t="s">
        <v>103</v>
      </c>
      <c r="L1355" s="150">
        <v>333</v>
      </c>
      <c r="M1355" s="151">
        <v>253</v>
      </c>
      <c r="N1355" s="151">
        <v>183</v>
      </c>
      <c r="O1355" s="151">
        <v>166</v>
      </c>
      <c r="P1355" s="151">
        <v>161</v>
      </c>
      <c r="Q1355" s="151">
        <v>-5</v>
      </c>
      <c r="R1355" s="152">
        <v>-3.0120481927710845</v>
      </c>
      <c r="S1355" s="152"/>
    </row>
    <row r="1356" spans="1:19" s="145" customFormat="1" ht="14.45" customHeight="1">
      <c r="A1356" s="160"/>
      <c r="B1356" s="142" t="s">
        <v>104</v>
      </c>
      <c r="C1356" s="150">
        <v>5</v>
      </c>
      <c r="D1356" s="151">
        <v>9</v>
      </c>
      <c r="E1356" s="151">
        <v>4</v>
      </c>
      <c r="F1356" s="151">
        <v>3</v>
      </c>
      <c r="G1356" s="151">
        <v>1</v>
      </c>
      <c r="H1356" s="151">
        <v>-2</v>
      </c>
      <c r="I1356" s="152">
        <v>-66.666666666666657</v>
      </c>
      <c r="J1356" s="142"/>
      <c r="K1356" s="159" t="s">
        <v>104</v>
      </c>
      <c r="L1356" s="150">
        <v>276</v>
      </c>
      <c r="M1356" s="151">
        <v>319</v>
      </c>
      <c r="N1356" s="151">
        <v>247</v>
      </c>
      <c r="O1356" s="151">
        <v>175</v>
      </c>
      <c r="P1356" s="151">
        <v>156</v>
      </c>
      <c r="Q1356" s="151">
        <v>-19</v>
      </c>
      <c r="R1356" s="152">
        <v>-10.857142857142858</v>
      </c>
      <c r="S1356" s="152"/>
    </row>
    <row r="1357" spans="1:19" s="145" customFormat="1" ht="14.45" customHeight="1">
      <c r="A1357" s="160"/>
      <c r="B1357" s="142" t="s">
        <v>105</v>
      </c>
      <c r="C1357" s="150">
        <v>9</v>
      </c>
      <c r="D1357" s="151">
        <v>6</v>
      </c>
      <c r="E1357" s="151">
        <v>7</v>
      </c>
      <c r="F1357" s="151">
        <v>4</v>
      </c>
      <c r="G1357" s="151">
        <v>4</v>
      </c>
      <c r="H1357" s="151">
        <v>0</v>
      </c>
      <c r="I1357" s="152">
        <v>0</v>
      </c>
      <c r="J1357" s="142"/>
      <c r="K1357" s="159" t="s">
        <v>105</v>
      </c>
      <c r="L1357" s="150">
        <v>269</v>
      </c>
      <c r="M1357" s="151">
        <v>273</v>
      </c>
      <c r="N1357" s="151">
        <v>314</v>
      </c>
      <c r="O1357" s="151">
        <v>239</v>
      </c>
      <c r="P1357" s="151">
        <v>172</v>
      </c>
      <c r="Q1357" s="151">
        <v>-67</v>
      </c>
      <c r="R1357" s="152">
        <v>-28.03347280334728</v>
      </c>
      <c r="S1357" s="152"/>
    </row>
    <row r="1358" spans="1:19" s="145" customFormat="1" ht="14.45" customHeight="1">
      <c r="A1358" s="160"/>
      <c r="B1358" s="142" t="s">
        <v>106</v>
      </c>
      <c r="C1358" s="150">
        <v>9</v>
      </c>
      <c r="D1358" s="151">
        <v>10</v>
      </c>
      <c r="E1358" s="151">
        <v>6</v>
      </c>
      <c r="F1358" s="151">
        <v>7</v>
      </c>
      <c r="G1358" s="151">
        <v>3</v>
      </c>
      <c r="H1358" s="151">
        <v>-4</v>
      </c>
      <c r="I1358" s="152">
        <v>-57.142857142857139</v>
      </c>
      <c r="J1358" s="142"/>
      <c r="K1358" s="159" t="s">
        <v>106</v>
      </c>
      <c r="L1358" s="150">
        <v>288</v>
      </c>
      <c r="M1358" s="151">
        <v>251</v>
      </c>
      <c r="N1358" s="151">
        <v>253</v>
      </c>
      <c r="O1358" s="151">
        <v>292</v>
      </c>
      <c r="P1358" s="151">
        <v>235</v>
      </c>
      <c r="Q1358" s="151">
        <v>-57</v>
      </c>
      <c r="R1358" s="152">
        <v>-19.520547945205479</v>
      </c>
      <c r="S1358" s="152"/>
    </row>
    <row r="1359" spans="1:19" s="145" customFormat="1" ht="14.45" customHeight="1">
      <c r="A1359" s="160"/>
      <c r="B1359" s="142" t="s">
        <v>107</v>
      </c>
      <c r="C1359" s="150">
        <v>3</v>
      </c>
      <c r="D1359" s="151">
        <v>7</v>
      </c>
      <c r="E1359" s="151">
        <v>9</v>
      </c>
      <c r="F1359" s="151">
        <v>6</v>
      </c>
      <c r="G1359" s="151">
        <v>4</v>
      </c>
      <c r="H1359" s="151">
        <v>-2</v>
      </c>
      <c r="I1359" s="152">
        <v>-33.333333333333329</v>
      </c>
      <c r="J1359" s="142"/>
      <c r="K1359" s="159" t="s">
        <v>107</v>
      </c>
      <c r="L1359" s="150">
        <v>287</v>
      </c>
      <c r="M1359" s="151">
        <v>255</v>
      </c>
      <c r="N1359" s="151">
        <v>235</v>
      </c>
      <c r="O1359" s="151">
        <v>237</v>
      </c>
      <c r="P1359" s="151">
        <v>286</v>
      </c>
      <c r="Q1359" s="151">
        <v>49</v>
      </c>
      <c r="R1359" s="152">
        <v>20.675105485232066</v>
      </c>
      <c r="S1359" s="152"/>
    </row>
    <row r="1360" spans="1:19" s="145" customFormat="1" ht="14.45" customHeight="1">
      <c r="A1360" s="160"/>
      <c r="B1360" s="142" t="s">
        <v>108</v>
      </c>
      <c r="C1360" s="150">
        <v>10</v>
      </c>
      <c r="D1360" s="151">
        <v>6</v>
      </c>
      <c r="E1360" s="151">
        <v>3</v>
      </c>
      <c r="F1360" s="151">
        <v>7</v>
      </c>
      <c r="G1360" s="151">
        <v>2</v>
      </c>
      <c r="H1360" s="151">
        <v>-5</v>
      </c>
      <c r="I1360" s="152">
        <v>-71.428571428571431</v>
      </c>
      <c r="J1360" s="142"/>
      <c r="K1360" s="159" t="s">
        <v>108</v>
      </c>
      <c r="L1360" s="150">
        <v>231</v>
      </c>
      <c r="M1360" s="151">
        <v>244</v>
      </c>
      <c r="N1360" s="151">
        <v>238</v>
      </c>
      <c r="O1360" s="151">
        <v>208</v>
      </c>
      <c r="P1360" s="151">
        <v>223</v>
      </c>
      <c r="Q1360" s="151">
        <v>15</v>
      </c>
      <c r="R1360" s="152">
        <v>7.2115384615384608</v>
      </c>
      <c r="S1360" s="152"/>
    </row>
    <row r="1361" spans="1:19" s="145" customFormat="1" ht="14.45" customHeight="1">
      <c r="A1361" s="160"/>
      <c r="B1361" s="142" t="s">
        <v>109</v>
      </c>
      <c r="C1361" s="150">
        <v>9</v>
      </c>
      <c r="D1361" s="151">
        <v>6</v>
      </c>
      <c r="E1361" s="151">
        <v>4</v>
      </c>
      <c r="F1361" s="151">
        <v>3</v>
      </c>
      <c r="G1361" s="151">
        <v>3</v>
      </c>
      <c r="H1361" s="151">
        <v>0</v>
      </c>
      <c r="I1361" s="152">
        <v>0</v>
      </c>
      <c r="J1361" s="142"/>
      <c r="K1361" s="159" t="s">
        <v>109</v>
      </c>
      <c r="L1361" s="150">
        <v>157</v>
      </c>
      <c r="M1361" s="151">
        <v>179</v>
      </c>
      <c r="N1361" s="151">
        <v>193</v>
      </c>
      <c r="O1361" s="151">
        <v>209</v>
      </c>
      <c r="P1361" s="151">
        <v>184</v>
      </c>
      <c r="Q1361" s="151">
        <v>-25</v>
      </c>
      <c r="R1361" s="152">
        <v>-11.961722488038278</v>
      </c>
      <c r="S1361" s="152"/>
    </row>
    <row r="1362" spans="1:19" s="145" customFormat="1" ht="14.45" customHeight="1">
      <c r="A1362" s="160"/>
      <c r="B1362" s="142" t="s">
        <v>110</v>
      </c>
      <c r="C1362" s="150">
        <v>4</v>
      </c>
      <c r="D1362" s="151">
        <v>9</v>
      </c>
      <c r="E1362" s="151">
        <v>4</v>
      </c>
      <c r="F1362" s="151">
        <v>2</v>
      </c>
      <c r="G1362" s="151">
        <v>1</v>
      </c>
      <c r="H1362" s="151">
        <v>-1</v>
      </c>
      <c r="I1362" s="152">
        <v>-50</v>
      </c>
      <c r="J1362" s="142"/>
      <c r="K1362" s="159" t="s">
        <v>110</v>
      </c>
      <c r="L1362" s="150">
        <v>87</v>
      </c>
      <c r="M1362" s="151">
        <v>130</v>
      </c>
      <c r="N1362" s="151">
        <v>180</v>
      </c>
      <c r="O1362" s="151">
        <v>209</v>
      </c>
      <c r="P1362" s="151">
        <v>262</v>
      </c>
      <c r="Q1362" s="151">
        <v>53</v>
      </c>
      <c r="R1362" s="152">
        <v>25.358851674641148</v>
      </c>
      <c r="S1362" s="152"/>
    </row>
    <row r="1363" spans="1:19" s="145" customFormat="1" ht="14.45" customHeight="1">
      <c r="A1363" s="160"/>
      <c r="B1363" s="423"/>
      <c r="C1363" s="427"/>
      <c r="D1363" s="422"/>
      <c r="E1363" s="422"/>
      <c r="F1363" s="422"/>
      <c r="G1363" s="422"/>
      <c r="H1363" s="151"/>
      <c r="I1363" s="152"/>
      <c r="J1363" s="160"/>
      <c r="K1363" s="423"/>
      <c r="L1363" s="427"/>
      <c r="M1363" s="422"/>
      <c r="N1363" s="422"/>
      <c r="O1363" s="422"/>
      <c r="P1363" s="422"/>
      <c r="Q1363" s="151"/>
      <c r="R1363" s="152"/>
      <c r="S1363" s="160"/>
    </row>
    <row r="1364" spans="1:19" s="145" customFormat="1" ht="14.45" customHeight="1">
      <c r="A1364" s="160"/>
      <c r="B1364" s="142" t="s">
        <v>338</v>
      </c>
      <c r="C1364" s="162"/>
      <c r="D1364" s="162"/>
      <c r="E1364" s="162"/>
      <c r="F1364" s="162"/>
      <c r="G1364" s="162"/>
      <c r="H1364" s="162"/>
      <c r="I1364" s="162"/>
      <c r="J1364" s="162"/>
      <c r="K1364" s="162"/>
      <c r="L1364" s="162"/>
      <c r="M1364" s="162"/>
      <c r="N1364" s="162"/>
      <c r="O1364" s="162"/>
      <c r="P1364" s="161"/>
      <c r="Q1364" s="160"/>
      <c r="R1364" s="160"/>
      <c r="S1364" s="160"/>
    </row>
    <row r="1365" spans="1:19" s="139" customFormat="1" ht="14.45" customHeight="1">
      <c r="A1365" s="160"/>
      <c r="B1365" s="142"/>
      <c r="C1365" s="162"/>
      <c r="D1365" s="162"/>
      <c r="E1365" s="162"/>
      <c r="F1365" s="162"/>
      <c r="G1365" s="162"/>
      <c r="H1365" s="162"/>
      <c r="I1365" s="162"/>
      <c r="J1365" s="162"/>
      <c r="K1365" s="162"/>
      <c r="L1365" s="162"/>
      <c r="M1365" s="162"/>
      <c r="N1365" s="162"/>
      <c r="O1365" s="162"/>
      <c r="P1365" s="161"/>
      <c r="Q1365" s="160"/>
      <c r="R1365" s="160"/>
      <c r="S1365" s="160"/>
    </row>
    <row r="1366" spans="1:19" s="145" customFormat="1" ht="14.45" customHeight="1">
      <c r="A1366" s="160"/>
      <c r="B1366" s="142"/>
      <c r="C1366" s="162"/>
      <c r="D1366" s="162"/>
      <c r="E1366" s="162"/>
      <c r="F1366" s="162"/>
      <c r="G1366" s="162"/>
      <c r="H1366" s="162"/>
      <c r="I1366" s="162"/>
      <c r="J1366" s="162"/>
      <c r="K1366" s="162"/>
      <c r="L1366" s="162"/>
      <c r="M1366" s="162"/>
      <c r="N1366" s="162"/>
      <c r="O1366" s="162"/>
      <c r="P1366" s="161"/>
      <c r="Q1366" s="160"/>
      <c r="R1366" s="160"/>
      <c r="S1366" s="160"/>
    </row>
    <row r="1367" spans="1:19" s="145" customFormat="1" ht="14.45" customHeight="1">
      <c r="A1367" s="138"/>
      <c r="B1367" s="138" t="s">
        <v>261</v>
      </c>
      <c r="C1367" s="138"/>
      <c r="D1367" s="138"/>
      <c r="E1367" s="138"/>
      <c r="F1367" s="138"/>
      <c r="G1367" s="138"/>
      <c r="H1367" s="138"/>
      <c r="I1367" s="138"/>
      <c r="J1367" s="138"/>
      <c r="K1367" s="138" t="s">
        <v>262</v>
      </c>
      <c r="L1367" s="138"/>
      <c r="M1367" s="138"/>
      <c r="N1367" s="138"/>
      <c r="O1367" s="138"/>
      <c r="P1367" s="138"/>
      <c r="Q1367" s="138"/>
      <c r="R1367" s="138"/>
      <c r="S1367" s="138"/>
    </row>
    <row r="1368" spans="1:19" s="145" customFormat="1" ht="14.45" customHeight="1">
      <c r="A1368" s="160"/>
      <c r="B1368" s="491" t="s">
        <v>335</v>
      </c>
      <c r="C1368" s="140"/>
      <c r="D1368" s="140"/>
      <c r="E1368" s="140"/>
      <c r="F1368" s="140"/>
      <c r="G1368" s="143"/>
      <c r="H1368" s="141"/>
      <c r="I1368" s="141"/>
      <c r="J1368" s="142"/>
      <c r="K1368" s="491" t="s">
        <v>335</v>
      </c>
      <c r="L1368" s="140"/>
      <c r="M1368" s="140"/>
      <c r="N1368" s="140"/>
      <c r="O1368" s="140"/>
      <c r="P1368" s="143"/>
      <c r="Q1368" s="141"/>
      <c r="R1368" s="141"/>
      <c r="S1368" s="144"/>
    </row>
    <row r="1369" spans="1:19" s="153" customFormat="1" ht="14.45" customHeight="1">
      <c r="A1369" s="160"/>
      <c r="B1369" s="492"/>
      <c r="C1369" s="146" t="s">
        <v>151</v>
      </c>
      <c r="D1369" s="146" t="s">
        <v>86</v>
      </c>
      <c r="E1369" s="146" t="s">
        <v>87</v>
      </c>
      <c r="F1369" s="146" t="s">
        <v>410</v>
      </c>
      <c r="G1369" s="146" t="s">
        <v>739</v>
      </c>
      <c r="H1369" s="81" t="s">
        <v>509</v>
      </c>
      <c r="I1369" s="147" t="s">
        <v>807</v>
      </c>
      <c r="J1369" s="142"/>
      <c r="K1369" s="492"/>
      <c r="L1369" s="146" t="s">
        <v>151</v>
      </c>
      <c r="M1369" s="146" t="s">
        <v>86</v>
      </c>
      <c r="N1369" s="146" t="s">
        <v>87</v>
      </c>
      <c r="O1369" s="146" t="s">
        <v>410</v>
      </c>
      <c r="P1369" s="146" t="s">
        <v>739</v>
      </c>
      <c r="Q1369" s="81" t="s">
        <v>509</v>
      </c>
      <c r="R1369" s="147" t="s">
        <v>807</v>
      </c>
      <c r="S1369" s="144"/>
    </row>
    <row r="1370" spans="1:19" s="145" customFormat="1" ht="14.45" customHeight="1">
      <c r="A1370" s="160"/>
      <c r="B1370" s="493"/>
      <c r="C1370" s="148"/>
      <c r="D1370" s="148"/>
      <c r="E1370" s="148"/>
      <c r="F1370" s="148"/>
      <c r="G1370" s="148"/>
      <c r="H1370" s="149" t="s">
        <v>88</v>
      </c>
      <c r="I1370" s="81" t="s">
        <v>511</v>
      </c>
      <c r="J1370" s="142"/>
      <c r="K1370" s="493"/>
      <c r="L1370" s="148"/>
      <c r="M1370" s="148"/>
      <c r="N1370" s="148"/>
      <c r="O1370" s="148"/>
      <c r="P1370" s="148"/>
      <c r="Q1370" s="149" t="s">
        <v>88</v>
      </c>
      <c r="R1370" s="81" t="s">
        <v>511</v>
      </c>
      <c r="S1370" s="144"/>
    </row>
    <row r="1371" spans="1:19" s="180" customFormat="1" ht="14.45" customHeight="1">
      <c r="B1371" s="188" t="s">
        <v>90</v>
      </c>
      <c r="C1371" s="187">
        <v>2708</v>
      </c>
      <c r="D1371" s="183">
        <v>2630</v>
      </c>
      <c r="E1371" s="183">
        <v>2416</v>
      </c>
      <c r="F1371" s="183">
        <v>2266</v>
      </c>
      <c r="G1371" s="183">
        <v>2032</v>
      </c>
      <c r="H1371" s="182">
        <v>-234</v>
      </c>
      <c r="I1371" s="184">
        <v>-10.326566637246248</v>
      </c>
      <c r="J1371" s="185"/>
      <c r="K1371" s="186" t="s">
        <v>90</v>
      </c>
      <c r="L1371" s="187">
        <v>948</v>
      </c>
      <c r="M1371" s="183">
        <v>828</v>
      </c>
      <c r="N1371" s="183">
        <v>738</v>
      </c>
      <c r="O1371" s="183">
        <v>673</v>
      </c>
      <c r="P1371" s="183">
        <v>621</v>
      </c>
      <c r="Q1371" s="182">
        <v>-52</v>
      </c>
      <c r="R1371" s="184">
        <v>-7.7265973254086182</v>
      </c>
      <c r="S1371" s="184"/>
    </row>
    <row r="1372" spans="1:19" s="145" customFormat="1" ht="14.45" customHeight="1">
      <c r="A1372" s="160"/>
      <c r="B1372" s="420" t="s">
        <v>91</v>
      </c>
      <c r="C1372" s="150">
        <v>285</v>
      </c>
      <c r="D1372" s="151">
        <v>295</v>
      </c>
      <c r="E1372" s="151">
        <v>266</v>
      </c>
      <c r="F1372" s="151">
        <v>264</v>
      </c>
      <c r="G1372" s="151">
        <v>196</v>
      </c>
      <c r="H1372" s="151">
        <v>-68</v>
      </c>
      <c r="I1372" s="152">
        <v>-25.757575757575758</v>
      </c>
      <c r="J1372" s="142"/>
      <c r="K1372" s="154" t="s">
        <v>91</v>
      </c>
      <c r="L1372" s="150">
        <v>92</v>
      </c>
      <c r="M1372" s="151">
        <v>84</v>
      </c>
      <c r="N1372" s="151">
        <v>73</v>
      </c>
      <c r="O1372" s="151">
        <v>68</v>
      </c>
      <c r="P1372" s="151">
        <v>40</v>
      </c>
      <c r="Q1372" s="151">
        <v>-28</v>
      </c>
      <c r="R1372" s="152">
        <v>-41.17647058823529</v>
      </c>
      <c r="S1372" s="152"/>
    </row>
    <row r="1373" spans="1:19" s="145" customFormat="1" ht="14.45" customHeight="1">
      <c r="A1373" s="160"/>
      <c r="B1373" s="420" t="s">
        <v>92</v>
      </c>
      <c r="C1373" s="150">
        <v>1745</v>
      </c>
      <c r="D1373" s="151">
        <v>1630</v>
      </c>
      <c r="E1373" s="151">
        <v>1413</v>
      </c>
      <c r="F1373" s="151">
        <v>1218</v>
      </c>
      <c r="G1373" s="151">
        <v>1086</v>
      </c>
      <c r="H1373" s="151">
        <v>-132</v>
      </c>
      <c r="I1373" s="152">
        <v>-10.83743842364532</v>
      </c>
      <c r="J1373" s="142"/>
      <c r="K1373" s="154" t="s">
        <v>92</v>
      </c>
      <c r="L1373" s="150">
        <v>585</v>
      </c>
      <c r="M1373" s="151">
        <v>489</v>
      </c>
      <c r="N1373" s="151">
        <v>411</v>
      </c>
      <c r="O1373" s="151">
        <v>346</v>
      </c>
      <c r="P1373" s="151">
        <v>317</v>
      </c>
      <c r="Q1373" s="151">
        <v>-29</v>
      </c>
      <c r="R1373" s="152">
        <v>-8.3815028901734099</v>
      </c>
      <c r="S1373" s="152"/>
    </row>
    <row r="1374" spans="1:19" s="145" customFormat="1" ht="14.45" customHeight="1">
      <c r="A1374" s="160"/>
      <c r="B1374" s="420" t="s">
        <v>93</v>
      </c>
      <c r="C1374" s="150">
        <v>678</v>
      </c>
      <c r="D1374" s="151">
        <v>705</v>
      </c>
      <c r="E1374" s="151">
        <v>737</v>
      </c>
      <c r="F1374" s="151">
        <v>778</v>
      </c>
      <c r="G1374" s="151">
        <v>735</v>
      </c>
      <c r="H1374" s="151">
        <v>-43</v>
      </c>
      <c r="I1374" s="152">
        <v>-5.5269922879177376</v>
      </c>
      <c r="J1374" s="142"/>
      <c r="K1374" s="154" t="s">
        <v>93</v>
      </c>
      <c r="L1374" s="150">
        <v>271</v>
      </c>
      <c r="M1374" s="151">
        <v>255</v>
      </c>
      <c r="N1374" s="151">
        <v>254</v>
      </c>
      <c r="O1374" s="151">
        <v>258</v>
      </c>
      <c r="P1374" s="151">
        <v>259</v>
      </c>
      <c r="Q1374" s="151">
        <v>1</v>
      </c>
      <c r="R1374" s="152">
        <v>0.38759689922480622</v>
      </c>
      <c r="S1374" s="152"/>
    </row>
    <row r="1375" spans="1:19" s="145" customFormat="1" ht="14.45" customHeight="1">
      <c r="A1375" s="160"/>
      <c r="B1375" s="142"/>
      <c r="C1375" s="150"/>
      <c r="D1375" s="157"/>
      <c r="E1375" s="157"/>
      <c r="F1375" s="157"/>
      <c r="G1375" s="157"/>
      <c r="H1375" s="157"/>
      <c r="I1375" s="158"/>
      <c r="J1375" s="142"/>
      <c r="K1375" s="159"/>
      <c r="L1375" s="150"/>
      <c r="M1375" s="157"/>
      <c r="N1375" s="157"/>
      <c r="O1375" s="157"/>
      <c r="P1375" s="157"/>
      <c r="Q1375" s="157"/>
      <c r="R1375" s="158"/>
      <c r="S1375" s="158"/>
    </row>
    <row r="1376" spans="1:19" s="145" customFormat="1" ht="14.45" customHeight="1">
      <c r="A1376" s="160"/>
      <c r="B1376" s="142" t="s">
        <v>94</v>
      </c>
      <c r="C1376" s="150">
        <v>70</v>
      </c>
      <c r="D1376" s="151">
        <v>85</v>
      </c>
      <c r="E1376" s="151">
        <v>82</v>
      </c>
      <c r="F1376" s="151">
        <v>80</v>
      </c>
      <c r="G1376" s="151">
        <v>39</v>
      </c>
      <c r="H1376" s="151">
        <v>-41</v>
      </c>
      <c r="I1376" s="152">
        <v>-51.249999999999993</v>
      </c>
      <c r="J1376" s="142"/>
      <c r="K1376" s="159" t="s">
        <v>94</v>
      </c>
      <c r="L1376" s="150">
        <v>34</v>
      </c>
      <c r="M1376" s="151">
        <v>31</v>
      </c>
      <c r="N1376" s="151">
        <v>25</v>
      </c>
      <c r="O1376" s="151">
        <v>27</v>
      </c>
      <c r="P1376" s="151">
        <v>8</v>
      </c>
      <c r="Q1376" s="151">
        <v>-19</v>
      </c>
      <c r="R1376" s="152">
        <v>-70.370370370370367</v>
      </c>
      <c r="S1376" s="152"/>
    </row>
    <row r="1377" spans="1:19" s="145" customFormat="1" ht="14.45" customHeight="1">
      <c r="A1377" s="160"/>
      <c r="B1377" s="142" t="s">
        <v>95</v>
      </c>
      <c r="C1377" s="150">
        <v>98</v>
      </c>
      <c r="D1377" s="151">
        <v>94</v>
      </c>
      <c r="E1377" s="151">
        <v>101</v>
      </c>
      <c r="F1377" s="151">
        <v>84</v>
      </c>
      <c r="G1377" s="151">
        <v>69</v>
      </c>
      <c r="H1377" s="151">
        <v>-15</v>
      </c>
      <c r="I1377" s="152">
        <v>-17.857142857142858</v>
      </c>
      <c r="J1377" s="142"/>
      <c r="K1377" s="159" t="s">
        <v>95</v>
      </c>
      <c r="L1377" s="150">
        <v>27</v>
      </c>
      <c r="M1377" s="151">
        <v>28</v>
      </c>
      <c r="N1377" s="151">
        <v>20</v>
      </c>
      <c r="O1377" s="151">
        <v>19</v>
      </c>
      <c r="P1377" s="151">
        <v>15</v>
      </c>
      <c r="Q1377" s="151">
        <v>-4</v>
      </c>
      <c r="R1377" s="152">
        <v>-21.052631578947366</v>
      </c>
      <c r="S1377" s="152"/>
    </row>
    <row r="1378" spans="1:19" s="145" customFormat="1" ht="14.45" customHeight="1">
      <c r="A1378" s="160"/>
      <c r="B1378" s="142" t="s">
        <v>96</v>
      </c>
      <c r="C1378" s="150">
        <v>117</v>
      </c>
      <c r="D1378" s="151">
        <v>116</v>
      </c>
      <c r="E1378" s="151">
        <v>83</v>
      </c>
      <c r="F1378" s="151">
        <v>100</v>
      </c>
      <c r="G1378" s="151">
        <v>88</v>
      </c>
      <c r="H1378" s="151">
        <v>-12</v>
      </c>
      <c r="I1378" s="152">
        <v>-12</v>
      </c>
      <c r="J1378" s="142"/>
      <c r="K1378" s="159" t="s">
        <v>96</v>
      </c>
      <c r="L1378" s="150">
        <v>31</v>
      </c>
      <c r="M1378" s="151">
        <v>25</v>
      </c>
      <c r="N1378" s="151">
        <v>28</v>
      </c>
      <c r="O1378" s="151">
        <v>22</v>
      </c>
      <c r="P1378" s="151">
        <v>17</v>
      </c>
      <c r="Q1378" s="151">
        <v>-5</v>
      </c>
      <c r="R1378" s="152">
        <v>-22.727272727272727</v>
      </c>
      <c r="S1378" s="152"/>
    </row>
    <row r="1379" spans="1:19" s="145" customFormat="1" ht="14.45" customHeight="1">
      <c r="A1379" s="160"/>
      <c r="B1379" s="142" t="s">
        <v>97</v>
      </c>
      <c r="C1379" s="150">
        <v>139</v>
      </c>
      <c r="D1379" s="151">
        <v>111</v>
      </c>
      <c r="E1379" s="151">
        <v>108</v>
      </c>
      <c r="F1379" s="151">
        <v>95</v>
      </c>
      <c r="G1379" s="151">
        <v>97</v>
      </c>
      <c r="H1379" s="151">
        <v>2</v>
      </c>
      <c r="I1379" s="152">
        <v>2.1052631578947367</v>
      </c>
      <c r="J1379" s="142"/>
      <c r="K1379" s="159" t="s">
        <v>97</v>
      </c>
      <c r="L1379" s="150">
        <v>46</v>
      </c>
      <c r="M1379" s="151">
        <v>30</v>
      </c>
      <c r="N1379" s="151">
        <v>25</v>
      </c>
      <c r="O1379" s="151">
        <v>22</v>
      </c>
      <c r="P1379" s="151">
        <v>24</v>
      </c>
      <c r="Q1379" s="151">
        <v>2</v>
      </c>
      <c r="R1379" s="152">
        <v>9.0909090909090917</v>
      </c>
      <c r="S1379" s="152"/>
    </row>
    <row r="1380" spans="1:19" s="145" customFormat="1" ht="14.45" customHeight="1">
      <c r="A1380" s="160"/>
      <c r="B1380" s="142" t="s">
        <v>98</v>
      </c>
      <c r="C1380" s="150">
        <v>165</v>
      </c>
      <c r="D1380" s="151">
        <v>118</v>
      </c>
      <c r="E1380" s="151">
        <v>83</v>
      </c>
      <c r="F1380" s="151">
        <v>82</v>
      </c>
      <c r="G1380" s="151">
        <v>75</v>
      </c>
      <c r="H1380" s="151">
        <v>-7</v>
      </c>
      <c r="I1380" s="152">
        <v>-8.536585365853659</v>
      </c>
      <c r="J1380" s="142"/>
      <c r="K1380" s="159" t="s">
        <v>98</v>
      </c>
      <c r="L1380" s="150">
        <v>54</v>
      </c>
      <c r="M1380" s="151">
        <v>33</v>
      </c>
      <c r="N1380" s="151">
        <v>28</v>
      </c>
      <c r="O1380" s="151">
        <v>19</v>
      </c>
      <c r="P1380" s="151">
        <v>21</v>
      </c>
      <c r="Q1380" s="151">
        <v>2</v>
      </c>
      <c r="R1380" s="152">
        <v>10.526315789473683</v>
      </c>
      <c r="S1380" s="152"/>
    </row>
    <row r="1381" spans="1:19" s="145" customFormat="1" ht="14.45" customHeight="1">
      <c r="A1381" s="160"/>
      <c r="B1381" s="142" t="s">
        <v>99</v>
      </c>
      <c r="C1381" s="150">
        <v>172</v>
      </c>
      <c r="D1381" s="151">
        <v>157</v>
      </c>
      <c r="E1381" s="151">
        <v>120</v>
      </c>
      <c r="F1381" s="151">
        <v>93</v>
      </c>
      <c r="G1381" s="151">
        <v>44</v>
      </c>
      <c r="H1381" s="151">
        <v>-49</v>
      </c>
      <c r="I1381" s="152">
        <v>-52.688172043010752</v>
      </c>
      <c r="J1381" s="142"/>
      <c r="K1381" s="159" t="s">
        <v>99</v>
      </c>
      <c r="L1381" s="150">
        <v>61</v>
      </c>
      <c r="M1381" s="151">
        <v>50</v>
      </c>
      <c r="N1381" s="151">
        <v>28</v>
      </c>
      <c r="O1381" s="151">
        <v>29</v>
      </c>
      <c r="P1381" s="151">
        <v>27</v>
      </c>
      <c r="Q1381" s="151">
        <v>-2</v>
      </c>
      <c r="R1381" s="152">
        <v>-6.8965517241379306</v>
      </c>
      <c r="S1381" s="152"/>
    </row>
    <row r="1382" spans="1:19" s="145" customFormat="1" ht="14.45" customHeight="1">
      <c r="A1382" s="160"/>
      <c r="B1382" s="142" t="s">
        <v>100</v>
      </c>
      <c r="C1382" s="150">
        <v>133</v>
      </c>
      <c r="D1382" s="151">
        <v>162</v>
      </c>
      <c r="E1382" s="151">
        <v>145</v>
      </c>
      <c r="F1382" s="151">
        <v>126</v>
      </c>
      <c r="G1382" s="151">
        <v>61</v>
      </c>
      <c r="H1382" s="151">
        <v>-65</v>
      </c>
      <c r="I1382" s="152">
        <v>-51.587301587301596</v>
      </c>
      <c r="J1382" s="142"/>
      <c r="K1382" s="159" t="s">
        <v>100</v>
      </c>
      <c r="L1382" s="150">
        <v>42</v>
      </c>
      <c r="M1382" s="151">
        <v>51</v>
      </c>
      <c r="N1382" s="151">
        <v>44</v>
      </c>
      <c r="O1382" s="151">
        <v>35</v>
      </c>
      <c r="P1382" s="151">
        <v>32</v>
      </c>
      <c r="Q1382" s="151">
        <v>-3</v>
      </c>
      <c r="R1382" s="152">
        <v>-8.5714285714285712</v>
      </c>
      <c r="S1382" s="152"/>
    </row>
    <row r="1383" spans="1:19" s="145" customFormat="1" ht="14.45" customHeight="1">
      <c r="A1383" s="160"/>
      <c r="B1383" s="142" t="s">
        <v>118</v>
      </c>
      <c r="C1383" s="150">
        <v>141</v>
      </c>
      <c r="D1383" s="151">
        <v>163</v>
      </c>
      <c r="E1383" s="151">
        <v>152</v>
      </c>
      <c r="F1383" s="151">
        <v>123</v>
      </c>
      <c r="G1383" s="151">
        <v>109</v>
      </c>
      <c r="H1383" s="151">
        <v>-14</v>
      </c>
      <c r="I1383" s="152">
        <v>-11.38211382113821</v>
      </c>
      <c r="J1383" s="142"/>
      <c r="K1383" s="159" t="s">
        <v>118</v>
      </c>
      <c r="L1383" s="150">
        <v>45</v>
      </c>
      <c r="M1383" s="151">
        <v>46</v>
      </c>
      <c r="N1383" s="151">
        <v>38</v>
      </c>
      <c r="O1383" s="151">
        <v>44</v>
      </c>
      <c r="P1383" s="151">
        <v>21</v>
      </c>
      <c r="Q1383" s="151">
        <v>-23</v>
      </c>
      <c r="R1383" s="152">
        <v>-52.272727272727273</v>
      </c>
      <c r="S1383" s="152"/>
    </row>
    <row r="1384" spans="1:19" s="145" customFormat="1" ht="14.45" customHeight="1">
      <c r="A1384" s="160"/>
      <c r="B1384" s="142" t="s">
        <v>101</v>
      </c>
      <c r="C1384" s="150">
        <v>143</v>
      </c>
      <c r="D1384" s="151">
        <v>131</v>
      </c>
      <c r="E1384" s="151">
        <v>146</v>
      </c>
      <c r="F1384" s="151">
        <v>153</v>
      </c>
      <c r="G1384" s="151">
        <v>130</v>
      </c>
      <c r="H1384" s="151">
        <v>-23</v>
      </c>
      <c r="I1384" s="152">
        <v>-15.032679738562091</v>
      </c>
      <c r="J1384" s="142"/>
      <c r="K1384" s="159" t="s">
        <v>101</v>
      </c>
      <c r="L1384" s="150">
        <v>46</v>
      </c>
      <c r="M1384" s="151">
        <v>39</v>
      </c>
      <c r="N1384" s="151">
        <v>33</v>
      </c>
      <c r="O1384" s="151">
        <v>34</v>
      </c>
      <c r="P1384" s="151">
        <v>40</v>
      </c>
      <c r="Q1384" s="151">
        <v>6</v>
      </c>
      <c r="R1384" s="152">
        <v>17.647058823529413</v>
      </c>
      <c r="S1384" s="152"/>
    </row>
    <row r="1385" spans="1:19" s="145" customFormat="1" ht="14.45" customHeight="1">
      <c r="A1385" s="160"/>
      <c r="B1385" s="142" t="s">
        <v>102</v>
      </c>
      <c r="C1385" s="150">
        <v>167</v>
      </c>
      <c r="D1385" s="151">
        <v>134</v>
      </c>
      <c r="E1385" s="151">
        <v>124</v>
      </c>
      <c r="F1385" s="151">
        <v>141</v>
      </c>
      <c r="G1385" s="151">
        <v>163</v>
      </c>
      <c r="H1385" s="151">
        <v>22</v>
      </c>
      <c r="I1385" s="152">
        <v>15.602836879432624</v>
      </c>
      <c r="J1385" s="142"/>
      <c r="K1385" s="159" t="s">
        <v>102</v>
      </c>
      <c r="L1385" s="150">
        <v>62</v>
      </c>
      <c r="M1385" s="151">
        <v>34</v>
      </c>
      <c r="N1385" s="151">
        <v>35</v>
      </c>
      <c r="O1385" s="151">
        <v>32</v>
      </c>
      <c r="P1385" s="151">
        <v>42</v>
      </c>
      <c r="Q1385" s="151">
        <v>10</v>
      </c>
      <c r="R1385" s="152">
        <v>31.25</v>
      </c>
      <c r="S1385" s="152"/>
    </row>
    <row r="1386" spans="1:19" s="145" customFormat="1" ht="14.45" customHeight="1">
      <c r="A1386" s="160"/>
      <c r="B1386" s="142" t="s">
        <v>103</v>
      </c>
      <c r="C1386" s="150">
        <v>262</v>
      </c>
      <c r="D1386" s="151">
        <v>173</v>
      </c>
      <c r="E1386" s="151">
        <v>132</v>
      </c>
      <c r="F1386" s="151">
        <v>123</v>
      </c>
      <c r="G1386" s="151">
        <v>146</v>
      </c>
      <c r="H1386" s="151">
        <v>23</v>
      </c>
      <c r="I1386" s="152">
        <v>18.699186991869919</v>
      </c>
      <c r="J1386" s="142"/>
      <c r="K1386" s="159" t="s">
        <v>103</v>
      </c>
      <c r="L1386" s="150">
        <v>80</v>
      </c>
      <c r="M1386" s="151">
        <v>60</v>
      </c>
      <c r="N1386" s="151">
        <v>46</v>
      </c>
      <c r="O1386" s="151">
        <v>30</v>
      </c>
      <c r="P1386" s="151">
        <v>33</v>
      </c>
      <c r="Q1386" s="151">
        <v>3</v>
      </c>
      <c r="R1386" s="152">
        <v>10</v>
      </c>
      <c r="S1386" s="152"/>
    </row>
    <row r="1387" spans="1:19" s="145" customFormat="1" ht="14.45" customHeight="1">
      <c r="A1387" s="160"/>
      <c r="B1387" s="142" t="s">
        <v>104</v>
      </c>
      <c r="C1387" s="150">
        <v>227</v>
      </c>
      <c r="D1387" s="151">
        <v>258</v>
      </c>
      <c r="E1387" s="151">
        <v>150</v>
      </c>
      <c r="F1387" s="151">
        <v>130</v>
      </c>
      <c r="G1387" s="151">
        <v>118</v>
      </c>
      <c r="H1387" s="151">
        <v>-12</v>
      </c>
      <c r="I1387" s="152">
        <v>-9.2307692307692317</v>
      </c>
      <c r="J1387" s="142"/>
      <c r="K1387" s="159" t="s">
        <v>104</v>
      </c>
      <c r="L1387" s="150">
        <v>75</v>
      </c>
      <c r="M1387" s="151">
        <v>78</v>
      </c>
      <c r="N1387" s="151">
        <v>63</v>
      </c>
      <c r="O1387" s="151">
        <v>45</v>
      </c>
      <c r="P1387" s="151">
        <v>34</v>
      </c>
      <c r="Q1387" s="151">
        <v>-11</v>
      </c>
      <c r="R1387" s="152">
        <v>-24.444444444444443</v>
      </c>
      <c r="S1387" s="152"/>
    </row>
    <row r="1388" spans="1:19" s="145" customFormat="1" ht="14.45" customHeight="1">
      <c r="A1388" s="160"/>
      <c r="B1388" s="142" t="s">
        <v>105</v>
      </c>
      <c r="C1388" s="150">
        <v>196</v>
      </c>
      <c r="D1388" s="151">
        <v>223</v>
      </c>
      <c r="E1388" s="151">
        <v>253</v>
      </c>
      <c r="F1388" s="151">
        <v>152</v>
      </c>
      <c r="G1388" s="151">
        <v>143</v>
      </c>
      <c r="H1388" s="151">
        <v>-9</v>
      </c>
      <c r="I1388" s="152">
        <v>-5.9210526315789469</v>
      </c>
      <c r="J1388" s="142"/>
      <c r="K1388" s="159" t="s">
        <v>105</v>
      </c>
      <c r="L1388" s="150">
        <v>74</v>
      </c>
      <c r="M1388" s="151">
        <v>68</v>
      </c>
      <c r="N1388" s="151">
        <v>71</v>
      </c>
      <c r="O1388" s="151">
        <v>56</v>
      </c>
      <c r="P1388" s="151">
        <v>43</v>
      </c>
      <c r="Q1388" s="151">
        <v>-13</v>
      </c>
      <c r="R1388" s="152">
        <v>-23.214285714285715</v>
      </c>
      <c r="S1388" s="152"/>
    </row>
    <row r="1389" spans="1:19" s="145" customFormat="1" ht="14.45" customHeight="1">
      <c r="A1389" s="160"/>
      <c r="B1389" s="142" t="s">
        <v>106</v>
      </c>
      <c r="C1389" s="150">
        <v>215</v>
      </c>
      <c r="D1389" s="151">
        <v>190</v>
      </c>
      <c r="E1389" s="151">
        <v>203</v>
      </c>
      <c r="F1389" s="151">
        <v>230</v>
      </c>
      <c r="G1389" s="151">
        <v>147</v>
      </c>
      <c r="H1389" s="151">
        <v>-83</v>
      </c>
      <c r="I1389" s="152">
        <v>-36.086956521739133</v>
      </c>
      <c r="J1389" s="142"/>
      <c r="K1389" s="159" t="s">
        <v>106</v>
      </c>
      <c r="L1389" s="150">
        <v>65</v>
      </c>
      <c r="M1389" s="151">
        <v>61</v>
      </c>
      <c r="N1389" s="151">
        <v>58</v>
      </c>
      <c r="O1389" s="151">
        <v>68</v>
      </c>
      <c r="P1389" s="151">
        <v>55</v>
      </c>
      <c r="Q1389" s="151">
        <v>-13</v>
      </c>
      <c r="R1389" s="152">
        <v>-19.117647058823529</v>
      </c>
      <c r="S1389" s="152"/>
    </row>
    <row r="1390" spans="1:19" s="145" customFormat="1" ht="14.45" customHeight="1">
      <c r="A1390" s="160"/>
      <c r="B1390" s="142" t="s">
        <v>107</v>
      </c>
      <c r="C1390" s="150">
        <v>176</v>
      </c>
      <c r="D1390" s="151">
        <v>200</v>
      </c>
      <c r="E1390" s="151">
        <v>173</v>
      </c>
      <c r="F1390" s="151">
        <v>189</v>
      </c>
      <c r="G1390" s="151">
        <v>216</v>
      </c>
      <c r="H1390" s="151">
        <v>27</v>
      </c>
      <c r="I1390" s="152">
        <v>14.285714285714285</v>
      </c>
      <c r="J1390" s="142"/>
      <c r="K1390" s="159" t="s">
        <v>107</v>
      </c>
      <c r="L1390" s="150">
        <v>65</v>
      </c>
      <c r="M1390" s="151">
        <v>60</v>
      </c>
      <c r="N1390" s="151">
        <v>65</v>
      </c>
      <c r="O1390" s="151">
        <v>54</v>
      </c>
      <c r="P1390" s="151">
        <v>62</v>
      </c>
      <c r="Q1390" s="151">
        <v>8</v>
      </c>
      <c r="R1390" s="152">
        <v>14.814814814814813</v>
      </c>
      <c r="S1390" s="152"/>
    </row>
    <row r="1391" spans="1:19" s="145" customFormat="1" ht="14.45" customHeight="1">
      <c r="A1391" s="160"/>
      <c r="B1391" s="142" t="s">
        <v>108</v>
      </c>
      <c r="C1391" s="150">
        <v>157</v>
      </c>
      <c r="D1391" s="151">
        <v>154</v>
      </c>
      <c r="E1391" s="151">
        <v>177</v>
      </c>
      <c r="F1391" s="151">
        <v>143</v>
      </c>
      <c r="G1391" s="151">
        <v>157</v>
      </c>
      <c r="H1391" s="151">
        <v>14</v>
      </c>
      <c r="I1391" s="152">
        <v>9.79020979020979</v>
      </c>
      <c r="J1391" s="142"/>
      <c r="K1391" s="159" t="s">
        <v>108</v>
      </c>
      <c r="L1391" s="150">
        <v>69</v>
      </c>
      <c r="M1391" s="151">
        <v>55</v>
      </c>
      <c r="N1391" s="151">
        <v>48</v>
      </c>
      <c r="O1391" s="151">
        <v>52</v>
      </c>
      <c r="P1391" s="151">
        <v>54</v>
      </c>
      <c r="Q1391" s="151">
        <v>2</v>
      </c>
      <c r="R1391" s="152">
        <v>3.8461538461538463</v>
      </c>
      <c r="S1391" s="152"/>
    </row>
    <row r="1392" spans="1:19" s="145" customFormat="1" ht="14.45" customHeight="1">
      <c r="A1392" s="160"/>
      <c r="B1392" s="142" t="s">
        <v>109</v>
      </c>
      <c r="C1392" s="150">
        <v>83</v>
      </c>
      <c r="D1392" s="151">
        <v>96</v>
      </c>
      <c r="E1392" s="151">
        <v>112</v>
      </c>
      <c r="F1392" s="151">
        <v>131</v>
      </c>
      <c r="G1392" s="151">
        <v>112</v>
      </c>
      <c r="H1392" s="151">
        <v>-19</v>
      </c>
      <c r="I1392" s="152">
        <v>-14.503816793893129</v>
      </c>
      <c r="J1392" s="142"/>
      <c r="K1392" s="159" t="s">
        <v>109</v>
      </c>
      <c r="L1392" s="150">
        <v>43</v>
      </c>
      <c r="M1392" s="151">
        <v>38</v>
      </c>
      <c r="N1392" s="151">
        <v>52</v>
      </c>
      <c r="O1392" s="151">
        <v>41</v>
      </c>
      <c r="P1392" s="151">
        <v>49</v>
      </c>
      <c r="Q1392" s="151">
        <v>8</v>
      </c>
      <c r="R1392" s="152">
        <v>19.512195121951219</v>
      </c>
      <c r="S1392" s="152"/>
    </row>
    <row r="1393" spans="1:19" s="145" customFormat="1" ht="14.45" customHeight="1">
      <c r="A1393" s="160"/>
      <c r="B1393" s="142" t="s">
        <v>110</v>
      </c>
      <c r="C1393" s="150">
        <v>47</v>
      </c>
      <c r="D1393" s="151">
        <v>65</v>
      </c>
      <c r="E1393" s="151">
        <v>72</v>
      </c>
      <c r="F1393" s="151">
        <v>85</v>
      </c>
      <c r="G1393" s="151">
        <v>103</v>
      </c>
      <c r="H1393" s="151">
        <v>18</v>
      </c>
      <c r="I1393" s="152">
        <v>21.176470588235293</v>
      </c>
      <c r="J1393" s="142"/>
      <c r="K1393" s="159" t="s">
        <v>110</v>
      </c>
      <c r="L1393" s="150">
        <v>29</v>
      </c>
      <c r="M1393" s="151">
        <v>41</v>
      </c>
      <c r="N1393" s="151">
        <v>31</v>
      </c>
      <c r="O1393" s="151">
        <v>43</v>
      </c>
      <c r="P1393" s="151">
        <v>39</v>
      </c>
      <c r="Q1393" s="151">
        <v>-4</v>
      </c>
      <c r="R1393" s="152">
        <v>-9.3023255813953494</v>
      </c>
      <c r="S1393" s="152"/>
    </row>
    <row r="1394" spans="1:19" s="139" customFormat="1" ht="14.45" customHeight="1">
      <c r="A1394" s="160"/>
      <c r="B1394" s="423"/>
      <c r="C1394" s="427"/>
      <c r="D1394" s="422"/>
      <c r="E1394" s="422"/>
      <c r="F1394" s="422"/>
      <c r="G1394" s="422"/>
      <c r="H1394" s="151"/>
      <c r="I1394" s="152"/>
      <c r="J1394" s="160"/>
      <c r="K1394" s="423"/>
      <c r="L1394" s="427"/>
      <c r="M1394" s="422"/>
      <c r="N1394" s="422"/>
      <c r="O1394" s="422"/>
      <c r="P1394" s="422"/>
      <c r="Q1394" s="151"/>
      <c r="R1394" s="152"/>
      <c r="S1394" s="160"/>
    </row>
    <row r="1395" spans="1:19" s="145" customFormat="1" ht="14.45" customHeight="1">
      <c r="A1395" s="160"/>
      <c r="B1395" s="160"/>
      <c r="C1395" s="160"/>
      <c r="D1395" s="160"/>
      <c r="E1395" s="160"/>
      <c r="F1395" s="160"/>
      <c r="G1395" s="161"/>
      <c r="H1395" s="160"/>
      <c r="I1395" s="160"/>
      <c r="J1395" s="160"/>
      <c r="K1395" s="160"/>
      <c r="L1395" s="160"/>
      <c r="M1395" s="160"/>
      <c r="N1395" s="160"/>
      <c r="O1395" s="160"/>
      <c r="P1395" s="161"/>
      <c r="Q1395" s="160"/>
      <c r="R1395" s="160"/>
      <c r="S1395" s="160"/>
    </row>
    <row r="1396" spans="1:19" s="145" customFormat="1" ht="14.45" customHeight="1">
      <c r="A1396" s="160"/>
      <c r="B1396" s="160"/>
      <c r="C1396" s="160"/>
      <c r="D1396" s="160"/>
      <c r="E1396" s="160"/>
      <c r="F1396" s="160"/>
      <c r="G1396" s="161"/>
      <c r="H1396" s="160"/>
      <c r="I1396" s="160"/>
      <c r="J1396" s="160"/>
      <c r="K1396" s="160"/>
      <c r="L1396" s="160"/>
      <c r="M1396" s="160"/>
      <c r="N1396" s="160"/>
      <c r="O1396" s="160"/>
      <c r="P1396" s="161"/>
      <c r="Q1396" s="160"/>
      <c r="R1396" s="160"/>
      <c r="S1396" s="160"/>
    </row>
    <row r="1397" spans="1:19" s="145" customFormat="1" ht="14.45" customHeight="1">
      <c r="A1397" s="138"/>
      <c r="B1397" s="138" t="s">
        <v>672</v>
      </c>
      <c r="C1397" s="138"/>
      <c r="D1397" s="138"/>
      <c r="E1397" s="138"/>
      <c r="F1397" s="138"/>
      <c r="G1397" s="138"/>
      <c r="H1397" s="138"/>
      <c r="I1397" s="138"/>
      <c r="J1397" s="138"/>
      <c r="K1397" s="138" t="s">
        <v>673</v>
      </c>
      <c r="L1397" s="138"/>
      <c r="M1397" s="138"/>
      <c r="N1397" s="138"/>
      <c r="O1397" s="138"/>
      <c r="P1397" s="138"/>
      <c r="Q1397" s="138"/>
      <c r="R1397" s="138"/>
      <c r="S1397" s="138"/>
    </row>
    <row r="1398" spans="1:19" s="153" customFormat="1" ht="14.45" customHeight="1">
      <c r="A1398" s="160"/>
      <c r="B1398" s="491" t="s">
        <v>335</v>
      </c>
      <c r="C1398" s="140"/>
      <c r="D1398" s="140"/>
      <c r="E1398" s="140"/>
      <c r="F1398" s="140"/>
      <c r="G1398" s="143"/>
      <c r="H1398" s="141"/>
      <c r="I1398" s="141"/>
      <c r="J1398" s="142"/>
      <c r="K1398" s="491" t="s">
        <v>335</v>
      </c>
      <c r="L1398" s="140"/>
      <c r="M1398" s="140"/>
      <c r="N1398" s="140"/>
      <c r="O1398" s="140"/>
      <c r="P1398" s="143"/>
      <c r="Q1398" s="141"/>
      <c r="R1398" s="141"/>
      <c r="S1398" s="144"/>
    </row>
    <row r="1399" spans="1:19" s="145" customFormat="1" ht="14.45" customHeight="1">
      <c r="A1399" s="160"/>
      <c r="B1399" s="492"/>
      <c r="C1399" s="146" t="s">
        <v>151</v>
      </c>
      <c r="D1399" s="146" t="s">
        <v>86</v>
      </c>
      <c r="E1399" s="146" t="s">
        <v>87</v>
      </c>
      <c r="F1399" s="146" t="s">
        <v>410</v>
      </c>
      <c r="G1399" s="146" t="s">
        <v>739</v>
      </c>
      <c r="H1399" s="81" t="s">
        <v>509</v>
      </c>
      <c r="I1399" s="147" t="s">
        <v>807</v>
      </c>
      <c r="J1399" s="142"/>
      <c r="K1399" s="492"/>
      <c r="L1399" s="146" t="s">
        <v>151</v>
      </c>
      <c r="M1399" s="146" t="s">
        <v>86</v>
      </c>
      <c r="N1399" s="146" t="s">
        <v>87</v>
      </c>
      <c r="O1399" s="146" t="s">
        <v>410</v>
      </c>
      <c r="P1399" s="146" t="s">
        <v>739</v>
      </c>
      <c r="Q1399" s="81" t="s">
        <v>509</v>
      </c>
      <c r="R1399" s="147" t="s">
        <v>807</v>
      </c>
      <c r="S1399" s="144"/>
    </row>
    <row r="1400" spans="1:19" s="145" customFormat="1" ht="14.45" customHeight="1">
      <c r="A1400" s="160"/>
      <c r="B1400" s="493"/>
      <c r="C1400" s="148"/>
      <c r="D1400" s="148"/>
      <c r="E1400" s="148"/>
      <c r="F1400" s="148"/>
      <c r="G1400" s="148"/>
      <c r="H1400" s="149" t="s">
        <v>88</v>
      </c>
      <c r="I1400" s="81" t="s">
        <v>511</v>
      </c>
      <c r="J1400" s="142"/>
      <c r="K1400" s="493"/>
      <c r="L1400" s="148"/>
      <c r="M1400" s="148"/>
      <c r="N1400" s="148"/>
      <c r="O1400" s="148"/>
      <c r="P1400" s="148"/>
      <c r="Q1400" s="149" t="s">
        <v>88</v>
      </c>
      <c r="R1400" s="81" t="s">
        <v>511</v>
      </c>
      <c r="S1400" s="144"/>
    </row>
    <row r="1401" spans="1:19" s="180" customFormat="1" ht="14.45" customHeight="1">
      <c r="B1401" s="188" t="s">
        <v>90</v>
      </c>
      <c r="C1401" s="187">
        <v>1236</v>
      </c>
      <c r="D1401" s="183">
        <v>1210</v>
      </c>
      <c r="E1401" s="183">
        <v>1109</v>
      </c>
      <c r="F1401" s="183">
        <v>1058</v>
      </c>
      <c r="G1401" s="183">
        <v>966</v>
      </c>
      <c r="H1401" s="182">
        <v>-92</v>
      </c>
      <c r="I1401" s="184">
        <v>-8.695652173913043</v>
      </c>
      <c r="J1401" s="185"/>
      <c r="K1401" s="186" t="s">
        <v>90</v>
      </c>
      <c r="L1401" s="187">
        <v>403</v>
      </c>
      <c r="M1401" s="183">
        <v>359</v>
      </c>
      <c r="N1401" s="183">
        <v>314</v>
      </c>
      <c r="O1401" s="183">
        <v>300</v>
      </c>
      <c r="P1401" s="183">
        <v>289</v>
      </c>
      <c r="Q1401" s="182">
        <v>-11</v>
      </c>
      <c r="R1401" s="184">
        <v>-3.6666666666666665</v>
      </c>
      <c r="S1401" s="184"/>
    </row>
    <row r="1402" spans="1:19" s="145" customFormat="1" ht="14.45" customHeight="1">
      <c r="A1402" s="160"/>
      <c r="B1402" s="420" t="s">
        <v>91</v>
      </c>
      <c r="C1402" s="150">
        <v>149</v>
      </c>
      <c r="D1402" s="151">
        <v>150</v>
      </c>
      <c r="E1402" s="151">
        <v>127</v>
      </c>
      <c r="F1402" s="151">
        <v>139</v>
      </c>
      <c r="G1402" s="151">
        <v>108</v>
      </c>
      <c r="H1402" s="151">
        <v>-31</v>
      </c>
      <c r="I1402" s="152">
        <v>-22.302158273381295</v>
      </c>
      <c r="J1402" s="142"/>
      <c r="K1402" s="154" t="s">
        <v>91</v>
      </c>
      <c r="L1402" s="150">
        <v>38</v>
      </c>
      <c r="M1402" s="151">
        <v>38</v>
      </c>
      <c r="N1402" s="151">
        <v>35</v>
      </c>
      <c r="O1402" s="151">
        <v>34</v>
      </c>
      <c r="P1402" s="151">
        <v>25</v>
      </c>
      <c r="Q1402" s="151">
        <v>-9</v>
      </c>
      <c r="R1402" s="152">
        <v>-26.47058823529412</v>
      </c>
      <c r="S1402" s="152"/>
    </row>
    <row r="1403" spans="1:19" s="145" customFormat="1" ht="14.45" customHeight="1">
      <c r="A1403" s="160"/>
      <c r="B1403" s="420" t="s">
        <v>92</v>
      </c>
      <c r="C1403" s="150">
        <v>813</v>
      </c>
      <c r="D1403" s="151">
        <v>777</v>
      </c>
      <c r="E1403" s="151">
        <v>679</v>
      </c>
      <c r="F1403" s="151">
        <v>586</v>
      </c>
      <c r="G1403" s="151">
        <v>529</v>
      </c>
      <c r="H1403" s="151">
        <v>-57</v>
      </c>
      <c r="I1403" s="152">
        <v>-9.7269624573378834</v>
      </c>
      <c r="J1403" s="142"/>
      <c r="K1403" s="154" t="s">
        <v>92</v>
      </c>
      <c r="L1403" s="150">
        <v>267</v>
      </c>
      <c r="M1403" s="151">
        <v>227</v>
      </c>
      <c r="N1403" s="151">
        <v>183</v>
      </c>
      <c r="O1403" s="151">
        <v>155</v>
      </c>
      <c r="P1403" s="151">
        <v>151</v>
      </c>
      <c r="Q1403" s="151">
        <v>-4</v>
      </c>
      <c r="R1403" s="152">
        <v>-2.5806451612903225</v>
      </c>
      <c r="S1403" s="152"/>
    </row>
    <row r="1404" spans="1:19" s="145" customFormat="1" ht="14.45" customHeight="1">
      <c r="A1404" s="160"/>
      <c r="B1404" s="420" t="s">
        <v>93</v>
      </c>
      <c r="C1404" s="150">
        <v>274</v>
      </c>
      <c r="D1404" s="151">
        <v>283</v>
      </c>
      <c r="E1404" s="151">
        <v>303</v>
      </c>
      <c r="F1404" s="151">
        <v>331</v>
      </c>
      <c r="G1404" s="151">
        <v>317</v>
      </c>
      <c r="H1404" s="151">
        <v>-14</v>
      </c>
      <c r="I1404" s="152">
        <v>-4.2296072507552873</v>
      </c>
      <c r="J1404" s="142"/>
      <c r="K1404" s="154" t="s">
        <v>93</v>
      </c>
      <c r="L1404" s="150">
        <v>98</v>
      </c>
      <c r="M1404" s="151">
        <v>94</v>
      </c>
      <c r="N1404" s="151">
        <v>96</v>
      </c>
      <c r="O1404" s="151">
        <v>111</v>
      </c>
      <c r="P1404" s="151">
        <v>110</v>
      </c>
      <c r="Q1404" s="151">
        <v>-1</v>
      </c>
      <c r="R1404" s="152">
        <v>-0.90090090090090091</v>
      </c>
      <c r="S1404" s="152"/>
    </row>
    <row r="1405" spans="1:19" s="145" customFormat="1" ht="14.45" customHeight="1">
      <c r="A1405" s="160"/>
      <c r="B1405" s="142"/>
      <c r="C1405" s="150"/>
      <c r="D1405" s="157"/>
      <c r="E1405" s="157"/>
      <c r="F1405" s="157"/>
      <c r="G1405" s="157"/>
      <c r="H1405" s="157"/>
      <c r="I1405" s="158"/>
      <c r="J1405" s="142"/>
      <c r="K1405" s="159"/>
      <c r="L1405" s="150"/>
      <c r="M1405" s="157"/>
      <c r="N1405" s="157"/>
      <c r="O1405" s="157"/>
      <c r="P1405" s="157"/>
      <c r="Q1405" s="157"/>
      <c r="R1405" s="158"/>
      <c r="S1405" s="158"/>
    </row>
    <row r="1406" spans="1:19" s="145" customFormat="1" ht="14.45" customHeight="1">
      <c r="A1406" s="160"/>
      <c r="B1406" s="142" t="s">
        <v>94</v>
      </c>
      <c r="C1406" s="150">
        <v>32</v>
      </c>
      <c r="D1406" s="151">
        <v>41</v>
      </c>
      <c r="E1406" s="151">
        <v>44</v>
      </c>
      <c r="F1406" s="151">
        <v>50</v>
      </c>
      <c r="G1406" s="151">
        <v>24</v>
      </c>
      <c r="H1406" s="151">
        <v>-26</v>
      </c>
      <c r="I1406" s="152">
        <v>-52</v>
      </c>
      <c r="J1406" s="142"/>
      <c r="K1406" s="159" t="s">
        <v>94</v>
      </c>
      <c r="L1406" s="150">
        <v>13</v>
      </c>
      <c r="M1406" s="151">
        <v>18</v>
      </c>
      <c r="N1406" s="151">
        <v>11</v>
      </c>
      <c r="O1406" s="151">
        <v>12</v>
      </c>
      <c r="P1406" s="151">
        <v>7</v>
      </c>
      <c r="Q1406" s="151">
        <v>-5</v>
      </c>
      <c r="R1406" s="152">
        <v>-41.666666666666671</v>
      </c>
      <c r="S1406" s="152"/>
    </row>
    <row r="1407" spans="1:19" s="145" customFormat="1" ht="14.45" customHeight="1">
      <c r="A1407" s="160"/>
      <c r="B1407" s="142" t="s">
        <v>95</v>
      </c>
      <c r="C1407" s="150">
        <v>53</v>
      </c>
      <c r="D1407" s="151">
        <v>45</v>
      </c>
      <c r="E1407" s="151">
        <v>45</v>
      </c>
      <c r="F1407" s="151">
        <v>42</v>
      </c>
      <c r="G1407" s="151">
        <v>35</v>
      </c>
      <c r="H1407" s="151">
        <v>-7</v>
      </c>
      <c r="I1407" s="152">
        <v>-16.666666666666664</v>
      </c>
      <c r="J1407" s="142"/>
      <c r="K1407" s="159" t="s">
        <v>95</v>
      </c>
      <c r="L1407" s="150">
        <v>11</v>
      </c>
      <c r="M1407" s="151">
        <v>11</v>
      </c>
      <c r="N1407" s="151">
        <v>14</v>
      </c>
      <c r="O1407" s="151">
        <v>9</v>
      </c>
      <c r="P1407" s="151">
        <v>8</v>
      </c>
      <c r="Q1407" s="151">
        <v>-1</v>
      </c>
      <c r="R1407" s="152">
        <v>-11.111111111111111</v>
      </c>
      <c r="S1407" s="152"/>
    </row>
    <row r="1408" spans="1:19" s="145" customFormat="1" ht="14.45" customHeight="1">
      <c r="A1408" s="160"/>
      <c r="B1408" s="142" t="s">
        <v>96</v>
      </c>
      <c r="C1408" s="150">
        <v>64</v>
      </c>
      <c r="D1408" s="151">
        <v>64</v>
      </c>
      <c r="E1408" s="151">
        <v>38</v>
      </c>
      <c r="F1408" s="151">
        <v>47</v>
      </c>
      <c r="G1408" s="151">
        <v>49</v>
      </c>
      <c r="H1408" s="151">
        <v>2</v>
      </c>
      <c r="I1408" s="152">
        <v>4.2553191489361701</v>
      </c>
      <c r="J1408" s="142"/>
      <c r="K1408" s="159" t="s">
        <v>96</v>
      </c>
      <c r="L1408" s="150">
        <v>14</v>
      </c>
      <c r="M1408" s="151">
        <v>9</v>
      </c>
      <c r="N1408" s="151">
        <v>10</v>
      </c>
      <c r="O1408" s="151">
        <v>13</v>
      </c>
      <c r="P1408" s="151">
        <v>10</v>
      </c>
      <c r="Q1408" s="151">
        <v>-3</v>
      </c>
      <c r="R1408" s="152">
        <v>-23.076923076923077</v>
      </c>
      <c r="S1408" s="152"/>
    </row>
    <row r="1409" spans="1:19" s="145" customFormat="1" ht="14.45" customHeight="1">
      <c r="A1409" s="160"/>
      <c r="B1409" s="142" t="s">
        <v>97</v>
      </c>
      <c r="C1409" s="150">
        <v>78</v>
      </c>
      <c r="D1409" s="151">
        <v>62</v>
      </c>
      <c r="E1409" s="151">
        <v>59</v>
      </c>
      <c r="F1409" s="151">
        <v>43</v>
      </c>
      <c r="G1409" s="151">
        <v>44</v>
      </c>
      <c r="H1409" s="151">
        <v>1</v>
      </c>
      <c r="I1409" s="152">
        <v>2.3255813953488373</v>
      </c>
      <c r="J1409" s="142"/>
      <c r="K1409" s="159" t="s">
        <v>97</v>
      </c>
      <c r="L1409" s="150">
        <v>28</v>
      </c>
      <c r="M1409" s="151">
        <v>13</v>
      </c>
      <c r="N1409" s="151">
        <v>13</v>
      </c>
      <c r="O1409" s="151">
        <v>8</v>
      </c>
      <c r="P1409" s="151">
        <v>16</v>
      </c>
      <c r="Q1409" s="151">
        <v>8</v>
      </c>
      <c r="R1409" s="152">
        <v>100</v>
      </c>
      <c r="S1409" s="152"/>
    </row>
    <row r="1410" spans="1:19" s="145" customFormat="1" ht="14.45" customHeight="1">
      <c r="A1410" s="160"/>
      <c r="B1410" s="142" t="s">
        <v>98</v>
      </c>
      <c r="C1410" s="150">
        <v>71</v>
      </c>
      <c r="D1410" s="151">
        <v>61</v>
      </c>
      <c r="E1410" s="151">
        <v>43</v>
      </c>
      <c r="F1410" s="151">
        <v>39</v>
      </c>
      <c r="G1410" s="151">
        <v>31</v>
      </c>
      <c r="H1410" s="151">
        <v>-8</v>
      </c>
      <c r="I1410" s="152">
        <v>-20.512820512820511</v>
      </c>
      <c r="J1410" s="142"/>
      <c r="K1410" s="159" t="s">
        <v>98</v>
      </c>
      <c r="L1410" s="150">
        <v>24</v>
      </c>
      <c r="M1410" s="151">
        <v>20</v>
      </c>
      <c r="N1410" s="151">
        <v>13</v>
      </c>
      <c r="O1410" s="151">
        <v>9</v>
      </c>
      <c r="P1410" s="151">
        <v>9</v>
      </c>
      <c r="Q1410" s="151">
        <v>0</v>
      </c>
      <c r="R1410" s="152">
        <v>0</v>
      </c>
      <c r="S1410" s="152"/>
    </row>
    <row r="1411" spans="1:19" s="145" customFormat="1" ht="14.45" customHeight="1">
      <c r="A1411" s="160"/>
      <c r="B1411" s="142" t="s">
        <v>99</v>
      </c>
      <c r="C1411" s="150">
        <v>89</v>
      </c>
      <c r="D1411" s="151">
        <v>73</v>
      </c>
      <c r="E1411" s="151">
        <v>60</v>
      </c>
      <c r="F1411" s="151">
        <v>41</v>
      </c>
      <c r="G1411" s="151">
        <v>28</v>
      </c>
      <c r="H1411" s="151">
        <v>-13</v>
      </c>
      <c r="I1411" s="152">
        <v>-31.707317073170731</v>
      </c>
      <c r="J1411" s="142"/>
      <c r="K1411" s="159" t="s">
        <v>99</v>
      </c>
      <c r="L1411" s="150">
        <v>28</v>
      </c>
      <c r="M1411" s="151">
        <v>26</v>
      </c>
      <c r="N1411" s="151">
        <v>14</v>
      </c>
      <c r="O1411" s="151">
        <v>15</v>
      </c>
      <c r="P1411" s="151">
        <v>14</v>
      </c>
      <c r="Q1411" s="151">
        <v>-1</v>
      </c>
      <c r="R1411" s="152">
        <v>-6.666666666666667</v>
      </c>
      <c r="S1411" s="152"/>
    </row>
    <row r="1412" spans="1:19" s="145" customFormat="1" ht="14.45" customHeight="1">
      <c r="A1412" s="160"/>
      <c r="B1412" s="142" t="s">
        <v>100</v>
      </c>
      <c r="C1412" s="150">
        <v>69</v>
      </c>
      <c r="D1412" s="151">
        <v>73</v>
      </c>
      <c r="E1412" s="151">
        <v>71</v>
      </c>
      <c r="F1412" s="151">
        <v>77</v>
      </c>
      <c r="G1412" s="151">
        <v>24</v>
      </c>
      <c r="H1412" s="151">
        <v>-53</v>
      </c>
      <c r="I1412" s="152">
        <v>-68.831168831168839</v>
      </c>
      <c r="J1412" s="142"/>
      <c r="K1412" s="159" t="s">
        <v>100</v>
      </c>
      <c r="L1412" s="150">
        <v>16</v>
      </c>
      <c r="M1412" s="151">
        <v>17</v>
      </c>
      <c r="N1412" s="151">
        <v>17</v>
      </c>
      <c r="O1412" s="151">
        <v>20</v>
      </c>
      <c r="P1412" s="151">
        <v>15</v>
      </c>
      <c r="Q1412" s="151">
        <v>-5</v>
      </c>
      <c r="R1412" s="152">
        <v>-25</v>
      </c>
      <c r="S1412" s="152"/>
    </row>
    <row r="1413" spans="1:19" s="145" customFormat="1" ht="14.45" customHeight="1">
      <c r="A1413" s="160"/>
      <c r="B1413" s="142" t="s">
        <v>118</v>
      </c>
      <c r="C1413" s="150">
        <v>60</v>
      </c>
      <c r="D1413" s="151">
        <v>88</v>
      </c>
      <c r="E1413" s="151">
        <v>69</v>
      </c>
      <c r="F1413" s="151">
        <v>59</v>
      </c>
      <c r="G1413" s="151">
        <v>57</v>
      </c>
      <c r="H1413" s="151">
        <v>-2</v>
      </c>
      <c r="I1413" s="152">
        <v>-3.3898305084745761</v>
      </c>
      <c r="J1413" s="142"/>
      <c r="K1413" s="159" t="s">
        <v>118</v>
      </c>
      <c r="L1413" s="150">
        <v>21</v>
      </c>
      <c r="M1413" s="151">
        <v>21</v>
      </c>
      <c r="N1413" s="151">
        <v>14</v>
      </c>
      <c r="O1413" s="151">
        <v>20</v>
      </c>
      <c r="P1413" s="151">
        <v>11</v>
      </c>
      <c r="Q1413" s="151">
        <v>-9</v>
      </c>
      <c r="R1413" s="152">
        <v>-45</v>
      </c>
      <c r="S1413" s="152"/>
    </row>
    <row r="1414" spans="1:19" s="145" customFormat="1" ht="14.45" customHeight="1">
      <c r="A1414" s="160"/>
      <c r="B1414" s="142" t="s">
        <v>101</v>
      </c>
      <c r="C1414" s="150">
        <v>62</v>
      </c>
      <c r="D1414" s="151">
        <v>61</v>
      </c>
      <c r="E1414" s="151">
        <v>77</v>
      </c>
      <c r="F1414" s="151">
        <v>72</v>
      </c>
      <c r="G1414" s="151">
        <v>66</v>
      </c>
      <c r="H1414" s="151">
        <v>-6</v>
      </c>
      <c r="I1414" s="152">
        <v>-8.3333333333333321</v>
      </c>
      <c r="J1414" s="142"/>
      <c r="K1414" s="159" t="s">
        <v>101</v>
      </c>
      <c r="L1414" s="150">
        <v>19</v>
      </c>
      <c r="M1414" s="151">
        <v>20</v>
      </c>
      <c r="N1414" s="151">
        <v>12</v>
      </c>
      <c r="O1414" s="151">
        <v>15</v>
      </c>
      <c r="P1414" s="151">
        <v>21</v>
      </c>
      <c r="Q1414" s="151">
        <v>6</v>
      </c>
      <c r="R1414" s="152">
        <v>40</v>
      </c>
      <c r="S1414" s="152"/>
    </row>
    <row r="1415" spans="1:19" s="145" customFormat="1" ht="14.45" customHeight="1">
      <c r="A1415" s="160"/>
      <c r="B1415" s="142" t="s">
        <v>102</v>
      </c>
      <c r="C1415" s="150">
        <v>75</v>
      </c>
      <c r="D1415" s="151">
        <v>58</v>
      </c>
      <c r="E1415" s="151">
        <v>57</v>
      </c>
      <c r="F1415" s="151">
        <v>79</v>
      </c>
      <c r="G1415" s="151">
        <v>80</v>
      </c>
      <c r="H1415" s="151">
        <v>1</v>
      </c>
      <c r="I1415" s="152">
        <v>1.2658227848101267</v>
      </c>
      <c r="J1415" s="142"/>
      <c r="K1415" s="159" t="s">
        <v>102</v>
      </c>
      <c r="L1415" s="150">
        <v>23</v>
      </c>
      <c r="M1415" s="151">
        <v>13</v>
      </c>
      <c r="N1415" s="151">
        <v>19</v>
      </c>
      <c r="O1415" s="151">
        <v>12</v>
      </c>
      <c r="P1415" s="151">
        <v>17</v>
      </c>
      <c r="Q1415" s="151">
        <v>5</v>
      </c>
      <c r="R1415" s="152">
        <v>41.666666666666671</v>
      </c>
      <c r="S1415" s="152"/>
    </row>
    <row r="1416" spans="1:19" s="145" customFormat="1" ht="14.45" customHeight="1">
      <c r="A1416" s="160"/>
      <c r="B1416" s="142" t="s">
        <v>103</v>
      </c>
      <c r="C1416" s="150">
        <v>131</v>
      </c>
      <c r="D1416" s="151">
        <v>81</v>
      </c>
      <c r="E1416" s="151">
        <v>53</v>
      </c>
      <c r="F1416" s="151">
        <v>54</v>
      </c>
      <c r="G1416" s="151">
        <v>78</v>
      </c>
      <c r="H1416" s="151">
        <v>24</v>
      </c>
      <c r="I1416" s="152">
        <v>44.444444444444443</v>
      </c>
      <c r="J1416" s="142"/>
      <c r="K1416" s="159" t="s">
        <v>103</v>
      </c>
      <c r="L1416" s="150">
        <v>39</v>
      </c>
      <c r="M1416" s="151">
        <v>26</v>
      </c>
      <c r="N1416" s="151">
        <v>19</v>
      </c>
      <c r="O1416" s="151">
        <v>15</v>
      </c>
      <c r="P1416" s="151">
        <v>13</v>
      </c>
      <c r="Q1416" s="151">
        <v>-2</v>
      </c>
      <c r="R1416" s="152">
        <v>-13.333333333333334</v>
      </c>
      <c r="S1416" s="152"/>
    </row>
    <row r="1417" spans="1:19" s="145" customFormat="1" ht="14.45" customHeight="1">
      <c r="A1417" s="160"/>
      <c r="B1417" s="142" t="s">
        <v>104</v>
      </c>
      <c r="C1417" s="150">
        <v>96</v>
      </c>
      <c r="D1417" s="151">
        <v>129</v>
      </c>
      <c r="E1417" s="151">
        <v>65</v>
      </c>
      <c r="F1417" s="151">
        <v>58</v>
      </c>
      <c r="G1417" s="151">
        <v>56</v>
      </c>
      <c r="H1417" s="151">
        <v>-2</v>
      </c>
      <c r="I1417" s="152">
        <v>-3.4482758620689653</v>
      </c>
      <c r="J1417" s="142"/>
      <c r="K1417" s="159" t="s">
        <v>104</v>
      </c>
      <c r="L1417" s="150">
        <v>35</v>
      </c>
      <c r="M1417" s="151">
        <v>37</v>
      </c>
      <c r="N1417" s="151">
        <v>23</v>
      </c>
      <c r="O1417" s="151">
        <v>21</v>
      </c>
      <c r="P1417" s="151">
        <v>18</v>
      </c>
      <c r="Q1417" s="151">
        <v>-3</v>
      </c>
      <c r="R1417" s="152">
        <v>-14.285714285714285</v>
      </c>
      <c r="S1417" s="152"/>
    </row>
    <row r="1418" spans="1:19" s="145" customFormat="1" ht="14.45" customHeight="1">
      <c r="A1418" s="160"/>
      <c r="B1418" s="142" t="s">
        <v>105</v>
      </c>
      <c r="C1418" s="150">
        <v>82</v>
      </c>
      <c r="D1418" s="151">
        <v>91</v>
      </c>
      <c r="E1418" s="151">
        <v>125</v>
      </c>
      <c r="F1418" s="151">
        <v>64</v>
      </c>
      <c r="G1418" s="151">
        <v>65</v>
      </c>
      <c r="H1418" s="151">
        <v>1</v>
      </c>
      <c r="I1418" s="152">
        <v>1.5625</v>
      </c>
      <c r="J1418" s="142"/>
      <c r="K1418" s="159" t="s">
        <v>105</v>
      </c>
      <c r="L1418" s="150">
        <v>34</v>
      </c>
      <c r="M1418" s="151">
        <v>34</v>
      </c>
      <c r="N1418" s="151">
        <v>39</v>
      </c>
      <c r="O1418" s="151">
        <v>20</v>
      </c>
      <c r="P1418" s="151">
        <v>17</v>
      </c>
      <c r="Q1418" s="151">
        <v>-3</v>
      </c>
      <c r="R1418" s="152">
        <v>-15</v>
      </c>
      <c r="S1418" s="152"/>
    </row>
    <row r="1419" spans="1:19" s="145" customFormat="1" ht="14.45" customHeight="1">
      <c r="A1419" s="160"/>
      <c r="B1419" s="142" t="s">
        <v>106</v>
      </c>
      <c r="C1419" s="150">
        <v>97</v>
      </c>
      <c r="D1419" s="151">
        <v>80</v>
      </c>
      <c r="E1419" s="151">
        <v>87</v>
      </c>
      <c r="F1419" s="151">
        <v>113</v>
      </c>
      <c r="G1419" s="151">
        <v>63</v>
      </c>
      <c r="H1419" s="151">
        <v>-50</v>
      </c>
      <c r="I1419" s="152">
        <v>-44.247787610619469</v>
      </c>
      <c r="J1419" s="142"/>
      <c r="K1419" s="159" t="s">
        <v>106</v>
      </c>
      <c r="L1419" s="150">
        <v>24</v>
      </c>
      <c r="M1419" s="151">
        <v>24</v>
      </c>
      <c r="N1419" s="151">
        <v>31</v>
      </c>
      <c r="O1419" s="151">
        <v>35</v>
      </c>
      <c r="P1419" s="151">
        <v>22</v>
      </c>
      <c r="Q1419" s="151">
        <v>-13</v>
      </c>
      <c r="R1419" s="152">
        <v>-37.142857142857146</v>
      </c>
      <c r="S1419" s="152"/>
    </row>
    <row r="1420" spans="1:19" s="145" customFormat="1" ht="14.45" customHeight="1">
      <c r="A1420" s="160"/>
      <c r="B1420" s="142" t="s">
        <v>107</v>
      </c>
      <c r="C1420" s="150">
        <v>80</v>
      </c>
      <c r="D1420" s="151">
        <v>90</v>
      </c>
      <c r="E1420" s="151">
        <v>73</v>
      </c>
      <c r="F1420" s="151">
        <v>76</v>
      </c>
      <c r="G1420" s="151">
        <v>104</v>
      </c>
      <c r="H1420" s="151">
        <v>28</v>
      </c>
      <c r="I1420" s="152">
        <v>36.84210526315789</v>
      </c>
      <c r="J1420" s="142"/>
      <c r="K1420" s="159" t="s">
        <v>107</v>
      </c>
      <c r="L1420" s="150">
        <v>25</v>
      </c>
      <c r="M1420" s="151">
        <v>22</v>
      </c>
      <c r="N1420" s="151">
        <v>25</v>
      </c>
      <c r="O1420" s="151">
        <v>29</v>
      </c>
      <c r="P1420" s="151">
        <v>30</v>
      </c>
      <c r="Q1420" s="151">
        <v>1</v>
      </c>
      <c r="R1420" s="152">
        <v>3.4482758620689653</v>
      </c>
      <c r="S1420" s="152"/>
    </row>
    <row r="1421" spans="1:19" s="145" customFormat="1" ht="14.45" customHeight="1">
      <c r="A1421" s="160"/>
      <c r="B1421" s="142" t="s">
        <v>108</v>
      </c>
      <c r="C1421" s="150">
        <v>58</v>
      </c>
      <c r="D1421" s="151">
        <v>72</v>
      </c>
      <c r="E1421" s="151">
        <v>78</v>
      </c>
      <c r="F1421" s="151">
        <v>56</v>
      </c>
      <c r="G1421" s="151">
        <v>67</v>
      </c>
      <c r="H1421" s="151">
        <v>11</v>
      </c>
      <c r="I1421" s="152">
        <v>19.642857142857142</v>
      </c>
      <c r="J1421" s="142"/>
      <c r="K1421" s="159" t="s">
        <v>108</v>
      </c>
      <c r="L1421" s="150">
        <v>26</v>
      </c>
      <c r="M1421" s="151">
        <v>19</v>
      </c>
      <c r="N1421" s="151">
        <v>15</v>
      </c>
      <c r="O1421" s="151">
        <v>21</v>
      </c>
      <c r="P1421" s="151">
        <v>25</v>
      </c>
      <c r="Q1421" s="151">
        <v>4</v>
      </c>
      <c r="R1421" s="152">
        <v>19.047619047619047</v>
      </c>
      <c r="S1421" s="152"/>
    </row>
    <row r="1422" spans="1:19" s="145" customFormat="1" ht="14.45" customHeight="1">
      <c r="A1422" s="160"/>
      <c r="B1422" s="142" t="s">
        <v>109</v>
      </c>
      <c r="C1422" s="150">
        <v>27</v>
      </c>
      <c r="D1422" s="151">
        <v>25</v>
      </c>
      <c r="E1422" s="151">
        <v>49</v>
      </c>
      <c r="F1422" s="151">
        <v>55</v>
      </c>
      <c r="G1422" s="151">
        <v>41</v>
      </c>
      <c r="H1422" s="151">
        <v>-14</v>
      </c>
      <c r="I1422" s="152">
        <v>-25.454545454545453</v>
      </c>
      <c r="J1422" s="142"/>
      <c r="K1422" s="159" t="s">
        <v>109</v>
      </c>
      <c r="L1422" s="150">
        <v>13</v>
      </c>
      <c r="M1422" s="151">
        <v>16</v>
      </c>
      <c r="N1422" s="151">
        <v>14</v>
      </c>
      <c r="O1422" s="151">
        <v>13</v>
      </c>
      <c r="P1422" s="151">
        <v>21</v>
      </c>
      <c r="Q1422" s="151">
        <v>8</v>
      </c>
      <c r="R1422" s="152">
        <v>61.53846153846154</v>
      </c>
      <c r="S1422" s="152"/>
    </row>
    <row r="1423" spans="1:19" s="139" customFormat="1" ht="14.45" customHeight="1">
      <c r="A1423" s="160"/>
      <c r="B1423" s="142" t="s">
        <v>110</v>
      </c>
      <c r="C1423" s="150">
        <v>12</v>
      </c>
      <c r="D1423" s="151">
        <v>16</v>
      </c>
      <c r="E1423" s="151">
        <v>16</v>
      </c>
      <c r="F1423" s="151">
        <v>31</v>
      </c>
      <c r="G1423" s="151">
        <v>42</v>
      </c>
      <c r="H1423" s="151">
        <v>11</v>
      </c>
      <c r="I1423" s="152">
        <v>35.483870967741936</v>
      </c>
      <c r="J1423" s="142"/>
      <c r="K1423" s="159" t="s">
        <v>110</v>
      </c>
      <c r="L1423" s="150">
        <v>10</v>
      </c>
      <c r="M1423" s="151">
        <v>13</v>
      </c>
      <c r="N1423" s="151">
        <v>11</v>
      </c>
      <c r="O1423" s="151">
        <v>13</v>
      </c>
      <c r="P1423" s="151">
        <v>12</v>
      </c>
      <c r="Q1423" s="151">
        <v>-1</v>
      </c>
      <c r="R1423" s="152">
        <v>-7.6923076923076925</v>
      </c>
      <c r="S1423" s="152"/>
    </row>
    <row r="1424" spans="1:19" s="145" customFormat="1" ht="14.45" customHeight="1">
      <c r="A1424" s="160"/>
      <c r="B1424" s="423"/>
      <c r="C1424" s="427"/>
      <c r="D1424" s="422"/>
      <c r="E1424" s="422"/>
      <c r="F1424" s="422"/>
      <c r="G1424" s="422"/>
      <c r="H1424" s="151"/>
      <c r="I1424" s="152"/>
      <c r="J1424" s="160"/>
      <c r="K1424" s="423"/>
      <c r="L1424" s="427"/>
      <c r="M1424" s="422"/>
      <c r="N1424" s="422"/>
      <c r="O1424" s="422"/>
      <c r="P1424" s="422"/>
      <c r="Q1424" s="151"/>
      <c r="R1424" s="152"/>
      <c r="S1424" s="160"/>
    </row>
    <row r="1425" spans="1:19" s="145" customFormat="1" ht="14.45" customHeight="1">
      <c r="A1425" s="160"/>
      <c r="B1425" s="160"/>
      <c r="C1425" s="160"/>
      <c r="D1425" s="160"/>
      <c r="E1425" s="160"/>
      <c r="F1425" s="160"/>
      <c r="G1425" s="161"/>
      <c r="H1425" s="160"/>
      <c r="I1425" s="160"/>
      <c r="J1425" s="160"/>
      <c r="K1425" s="160"/>
      <c r="L1425" s="160"/>
      <c r="M1425" s="160"/>
      <c r="N1425" s="160"/>
      <c r="O1425" s="160"/>
      <c r="P1425" s="161"/>
      <c r="Q1425" s="160"/>
      <c r="R1425" s="160"/>
      <c r="S1425" s="160"/>
    </row>
    <row r="1426" spans="1:19" s="145" customFormat="1" ht="14.45" customHeight="1">
      <c r="A1426" s="160"/>
      <c r="B1426" s="160"/>
      <c r="C1426" s="160"/>
      <c r="D1426" s="160"/>
      <c r="E1426" s="160"/>
      <c r="F1426" s="160"/>
      <c r="G1426" s="161"/>
      <c r="H1426" s="160"/>
      <c r="I1426" s="160"/>
      <c r="J1426" s="160"/>
      <c r="K1426" s="160"/>
      <c r="L1426" s="160"/>
      <c r="M1426" s="160"/>
      <c r="N1426" s="160"/>
      <c r="O1426" s="160"/>
      <c r="P1426" s="161"/>
      <c r="Q1426" s="160"/>
      <c r="R1426" s="160"/>
      <c r="S1426" s="160"/>
    </row>
    <row r="1427" spans="1:19" s="153" customFormat="1" ht="14.45" customHeight="1">
      <c r="A1427" s="138"/>
      <c r="B1427" s="138" t="s">
        <v>674</v>
      </c>
      <c r="C1427" s="138"/>
      <c r="D1427" s="138"/>
      <c r="E1427" s="138"/>
      <c r="F1427" s="138"/>
      <c r="G1427" s="138"/>
      <c r="H1427" s="138"/>
      <c r="I1427" s="138"/>
      <c r="J1427" s="138"/>
      <c r="K1427" s="138" t="s">
        <v>675</v>
      </c>
      <c r="L1427" s="138"/>
      <c r="M1427" s="138"/>
      <c r="N1427" s="138"/>
      <c r="O1427" s="138"/>
      <c r="P1427" s="138"/>
      <c r="Q1427" s="138"/>
      <c r="R1427" s="138"/>
      <c r="S1427" s="138"/>
    </row>
    <row r="1428" spans="1:19" s="145" customFormat="1" ht="14.45" customHeight="1">
      <c r="A1428" s="160"/>
      <c r="B1428" s="491" t="s">
        <v>335</v>
      </c>
      <c r="C1428" s="140"/>
      <c r="D1428" s="140"/>
      <c r="E1428" s="140"/>
      <c r="F1428" s="140"/>
      <c r="G1428" s="143"/>
      <c r="H1428" s="141"/>
      <c r="I1428" s="141"/>
      <c r="J1428" s="142"/>
      <c r="K1428" s="491" t="s">
        <v>335</v>
      </c>
      <c r="L1428" s="140"/>
      <c r="M1428" s="140"/>
      <c r="N1428" s="140"/>
      <c r="O1428" s="140"/>
      <c r="P1428" s="143"/>
      <c r="Q1428" s="141"/>
      <c r="R1428" s="141"/>
      <c r="S1428" s="144"/>
    </row>
    <row r="1429" spans="1:19" s="145" customFormat="1" ht="14.45" customHeight="1">
      <c r="A1429" s="160"/>
      <c r="B1429" s="492"/>
      <c r="C1429" s="146" t="s">
        <v>151</v>
      </c>
      <c r="D1429" s="146" t="s">
        <v>86</v>
      </c>
      <c r="E1429" s="146" t="s">
        <v>87</v>
      </c>
      <c r="F1429" s="146" t="s">
        <v>410</v>
      </c>
      <c r="G1429" s="146" t="s">
        <v>739</v>
      </c>
      <c r="H1429" s="81" t="s">
        <v>509</v>
      </c>
      <c r="I1429" s="147" t="s">
        <v>807</v>
      </c>
      <c r="J1429" s="142"/>
      <c r="K1429" s="492"/>
      <c r="L1429" s="146" t="s">
        <v>151</v>
      </c>
      <c r="M1429" s="146" t="s">
        <v>86</v>
      </c>
      <c r="N1429" s="146" t="s">
        <v>87</v>
      </c>
      <c r="O1429" s="146" t="s">
        <v>410</v>
      </c>
      <c r="P1429" s="146" t="s">
        <v>739</v>
      </c>
      <c r="Q1429" s="81" t="s">
        <v>509</v>
      </c>
      <c r="R1429" s="147" t="s">
        <v>807</v>
      </c>
      <c r="S1429" s="144"/>
    </row>
    <row r="1430" spans="1:19" s="145" customFormat="1" ht="14.45" customHeight="1">
      <c r="A1430" s="160"/>
      <c r="B1430" s="493"/>
      <c r="C1430" s="148"/>
      <c r="D1430" s="148"/>
      <c r="E1430" s="148"/>
      <c r="F1430" s="148"/>
      <c r="G1430" s="148"/>
      <c r="H1430" s="149" t="s">
        <v>88</v>
      </c>
      <c r="I1430" s="81" t="s">
        <v>511</v>
      </c>
      <c r="J1430" s="142"/>
      <c r="K1430" s="493"/>
      <c r="L1430" s="148"/>
      <c r="M1430" s="148"/>
      <c r="N1430" s="148"/>
      <c r="O1430" s="148"/>
      <c r="P1430" s="148"/>
      <c r="Q1430" s="149" t="s">
        <v>88</v>
      </c>
      <c r="R1430" s="81" t="s">
        <v>511</v>
      </c>
      <c r="S1430" s="144"/>
    </row>
    <row r="1431" spans="1:19" s="180" customFormat="1" ht="14.45" customHeight="1">
      <c r="B1431" s="188" t="s">
        <v>90</v>
      </c>
      <c r="C1431" s="187">
        <v>1472</v>
      </c>
      <c r="D1431" s="183">
        <v>1420</v>
      </c>
      <c r="E1431" s="183">
        <v>1307</v>
      </c>
      <c r="F1431" s="183">
        <v>1208</v>
      </c>
      <c r="G1431" s="183">
        <v>1066</v>
      </c>
      <c r="H1431" s="182">
        <v>-142</v>
      </c>
      <c r="I1431" s="184">
        <v>-11.754966887417218</v>
      </c>
      <c r="J1431" s="185"/>
      <c r="K1431" s="186" t="s">
        <v>90</v>
      </c>
      <c r="L1431" s="187">
        <v>545</v>
      </c>
      <c r="M1431" s="183">
        <v>469</v>
      </c>
      <c r="N1431" s="183">
        <v>424</v>
      </c>
      <c r="O1431" s="183">
        <v>373</v>
      </c>
      <c r="P1431" s="183">
        <v>332</v>
      </c>
      <c r="Q1431" s="182">
        <v>-41</v>
      </c>
      <c r="R1431" s="184">
        <v>-10.991957104557642</v>
      </c>
      <c r="S1431" s="184"/>
    </row>
    <row r="1432" spans="1:19" s="145" customFormat="1" ht="14.45" customHeight="1">
      <c r="A1432" s="160"/>
      <c r="B1432" s="420" t="s">
        <v>91</v>
      </c>
      <c r="C1432" s="150">
        <v>136</v>
      </c>
      <c r="D1432" s="151">
        <v>145</v>
      </c>
      <c r="E1432" s="151">
        <v>139</v>
      </c>
      <c r="F1432" s="151">
        <v>125</v>
      </c>
      <c r="G1432" s="151">
        <v>88</v>
      </c>
      <c r="H1432" s="151">
        <v>-37</v>
      </c>
      <c r="I1432" s="152">
        <v>-29.599999999999998</v>
      </c>
      <c r="J1432" s="142"/>
      <c r="K1432" s="154" t="s">
        <v>91</v>
      </c>
      <c r="L1432" s="150">
        <v>54</v>
      </c>
      <c r="M1432" s="151">
        <v>46</v>
      </c>
      <c r="N1432" s="151">
        <v>38</v>
      </c>
      <c r="O1432" s="151">
        <v>34</v>
      </c>
      <c r="P1432" s="151">
        <v>15</v>
      </c>
      <c r="Q1432" s="151">
        <v>-19</v>
      </c>
      <c r="R1432" s="152">
        <v>-55.882352941176471</v>
      </c>
      <c r="S1432" s="152"/>
    </row>
    <row r="1433" spans="1:19" s="145" customFormat="1" ht="14.45" customHeight="1">
      <c r="A1433" s="160"/>
      <c r="B1433" s="420" t="s">
        <v>92</v>
      </c>
      <c r="C1433" s="150">
        <v>932</v>
      </c>
      <c r="D1433" s="151">
        <v>853</v>
      </c>
      <c r="E1433" s="151">
        <v>734</v>
      </c>
      <c r="F1433" s="151">
        <v>632</v>
      </c>
      <c r="G1433" s="151">
        <v>557</v>
      </c>
      <c r="H1433" s="151">
        <v>-75</v>
      </c>
      <c r="I1433" s="152">
        <v>-11.867088607594937</v>
      </c>
      <c r="J1433" s="142"/>
      <c r="K1433" s="154" t="s">
        <v>92</v>
      </c>
      <c r="L1433" s="150">
        <v>318</v>
      </c>
      <c r="M1433" s="151">
        <v>262</v>
      </c>
      <c r="N1433" s="151">
        <v>228</v>
      </c>
      <c r="O1433" s="151">
        <v>191</v>
      </c>
      <c r="P1433" s="151">
        <v>166</v>
      </c>
      <c r="Q1433" s="151">
        <v>-25</v>
      </c>
      <c r="R1433" s="152">
        <v>-13.089005235602095</v>
      </c>
      <c r="S1433" s="152"/>
    </row>
    <row r="1434" spans="1:19" s="145" customFormat="1" ht="14.45" customHeight="1">
      <c r="A1434" s="160"/>
      <c r="B1434" s="420" t="s">
        <v>93</v>
      </c>
      <c r="C1434" s="150">
        <v>404</v>
      </c>
      <c r="D1434" s="151">
        <v>422</v>
      </c>
      <c r="E1434" s="151">
        <v>434</v>
      </c>
      <c r="F1434" s="151">
        <v>447</v>
      </c>
      <c r="G1434" s="151">
        <v>418</v>
      </c>
      <c r="H1434" s="151">
        <v>-29</v>
      </c>
      <c r="I1434" s="152">
        <v>-6.4876957494407153</v>
      </c>
      <c r="J1434" s="142"/>
      <c r="K1434" s="154" t="s">
        <v>93</v>
      </c>
      <c r="L1434" s="150">
        <v>173</v>
      </c>
      <c r="M1434" s="151">
        <v>161</v>
      </c>
      <c r="N1434" s="151">
        <v>158</v>
      </c>
      <c r="O1434" s="151">
        <v>147</v>
      </c>
      <c r="P1434" s="151">
        <v>149</v>
      </c>
      <c r="Q1434" s="151">
        <v>2</v>
      </c>
      <c r="R1434" s="152">
        <v>1.3605442176870748</v>
      </c>
      <c r="S1434" s="152"/>
    </row>
    <row r="1435" spans="1:19" s="145" customFormat="1" ht="14.45" customHeight="1">
      <c r="A1435" s="160"/>
      <c r="B1435" s="142"/>
      <c r="C1435" s="150"/>
      <c r="D1435" s="157"/>
      <c r="E1435" s="157"/>
      <c r="F1435" s="157"/>
      <c r="G1435" s="157"/>
      <c r="H1435" s="157"/>
      <c r="I1435" s="158"/>
      <c r="J1435" s="142"/>
      <c r="K1435" s="159"/>
      <c r="L1435" s="150"/>
      <c r="M1435" s="157"/>
      <c r="N1435" s="157"/>
      <c r="O1435" s="157"/>
      <c r="P1435" s="157"/>
      <c r="Q1435" s="157"/>
      <c r="R1435" s="158"/>
      <c r="S1435" s="158"/>
    </row>
    <row r="1436" spans="1:19" s="145" customFormat="1" ht="14.45" customHeight="1">
      <c r="A1436" s="160"/>
      <c r="B1436" s="142" t="s">
        <v>94</v>
      </c>
      <c r="C1436" s="150">
        <v>38</v>
      </c>
      <c r="D1436" s="151">
        <v>44</v>
      </c>
      <c r="E1436" s="151">
        <v>38</v>
      </c>
      <c r="F1436" s="151">
        <v>30</v>
      </c>
      <c r="G1436" s="151">
        <v>15</v>
      </c>
      <c r="H1436" s="151">
        <v>-15</v>
      </c>
      <c r="I1436" s="152">
        <v>-50</v>
      </c>
      <c r="J1436" s="142"/>
      <c r="K1436" s="159" t="s">
        <v>94</v>
      </c>
      <c r="L1436" s="150">
        <v>21</v>
      </c>
      <c r="M1436" s="151">
        <v>13</v>
      </c>
      <c r="N1436" s="151">
        <v>14</v>
      </c>
      <c r="O1436" s="151">
        <v>15</v>
      </c>
      <c r="P1436" s="151">
        <v>1</v>
      </c>
      <c r="Q1436" s="151">
        <v>-14</v>
      </c>
      <c r="R1436" s="152">
        <v>-93.333333333333329</v>
      </c>
      <c r="S1436" s="152"/>
    </row>
    <row r="1437" spans="1:19" s="145" customFormat="1" ht="14.45" customHeight="1">
      <c r="A1437" s="160"/>
      <c r="B1437" s="142" t="s">
        <v>95</v>
      </c>
      <c r="C1437" s="150">
        <v>45</v>
      </c>
      <c r="D1437" s="151">
        <v>49</v>
      </c>
      <c r="E1437" s="151">
        <v>56</v>
      </c>
      <c r="F1437" s="151">
        <v>42</v>
      </c>
      <c r="G1437" s="151">
        <v>34</v>
      </c>
      <c r="H1437" s="151">
        <v>-8</v>
      </c>
      <c r="I1437" s="152">
        <v>-19.047619047619047</v>
      </c>
      <c r="J1437" s="142"/>
      <c r="K1437" s="159" t="s">
        <v>95</v>
      </c>
      <c r="L1437" s="150">
        <v>16</v>
      </c>
      <c r="M1437" s="151">
        <v>17</v>
      </c>
      <c r="N1437" s="151">
        <v>6</v>
      </c>
      <c r="O1437" s="151">
        <v>10</v>
      </c>
      <c r="P1437" s="151">
        <v>7</v>
      </c>
      <c r="Q1437" s="151">
        <v>-3</v>
      </c>
      <c r="R1437" s="152">
        <v>-30</v>
      </c>
      <c r="S1437" s="152"/>
    </row>
    <row r="1438" spans="1:19" s="145" customFormat="1" ht="14.45" customHeight="1">
      <c r="A1438" s="160"/>
      <c r="B1438" s="142" t="s">
        <v>96</v>
      </c>
      <c r="C1438" s="150">
        <v>53</v>
      </c>
      <c r="D1438" s="151">
        <v>52</v>
      </c>
      <c r="E1438" s="151">
        <v>45</v>
      </c>
      <c r="F1438" s="151">
        <v>53</v>
      </c>
      <c r="G1438" s="151">
        <v>39</v>
      </c>
      <c r="H1438" s="151">
        <v>-14</v>
      </c>
      <c r="I1438" s="152">
        <v>-26.415094339622641</v>
      </c>
      <c r="J1438" s="142"/>
      <c r="K1438" s="159" t="s">
        <v>96</v>
      </c>
      <c r="L1438" s="150">
        <v>17</v>
      </c>
      <c r="M1438" s="151">
        <v>16</v>
      </c>
      <c r="N1438" s="151">
        <v>18</v>
      </c>
      <c r="O1438" s="151">
        <v>9</v>
      </c>
      <c r="P1438" s="151">
        <v>7</v>
      </c>
      <c r="Q1438" s="151">
        <v>-2</v>
      </c>
      <c r="R1438" s="152">
        <v>-22.222222222222221</v>
      </c>
      <c r="S1438" s="152"/>
    </row>
    <row r="1439" spans="1:19" s="145" customFormat="1" ht="14.45" customHeight="1">
      <c r="A1439" s="160"/>
      <c r="B1439" s="142" t="s">
        <v>97</v>
      </c>
      <c r="C1439" s="150">
        <v>61</v>
      </c>
      <c r="D1439" s="151">
        <v>49</v>
      </c>
      <c r="E1439" s="151">
        <v>49</v>
      </c>
      <c r="F1439" s="151">
        <v>52</v>
      </c>
      <c r="G1439" s="151">
        <v>53</v>
      </c>
      <c r="H1439" s="151">
        <v>1</v>
      </c>
      <c r="I1439" s="152">
        <v>1.9230769230769231</v>
      </c>
      <c r="J1439" s="142"/>
      <c r="K1439" s="159" t="s">
        <v>97</v>
      </c>
      <c r="L1439" s="150">
        <v>18</v>
      </c>
      <c r="M1439" s="151">
        <v>17</v>
      </c>
      <c r="N1439" s="151">
        <v>12</v>
      </c>
      <c r="O1439" s="151">
        <v>14</v>
      </c>
      <c r="P1439" s="151">
        <v>8</v>
      </c>
      <c r="Q1439" s="151">
        <v>-6</v>
      </c>
      <c r="R1439" s="152">
        <v>-42.857142857142854</v>
      </c>
      <c r="S1439" s="152"/>
    </row>
    <row r="1440" spans="1:19" s="145" customFormat="1" ht="14.45" customHeight="1">
      <c r="A1440" s="160"/>
      <c r="B1440" s="142" t="s">
        <v>98</v>
      </c>
      <c r="C1440" s="150">
        <v>94</v>
      </c>
      <c r="D1440" s="151">
        <v>57</v>
      </c>
      <c r="E1440" s="151">
        <v>40</v>
      </c>
      <c r="F1440" s="151">
        <v>43</v>
      </c>
      <c r="G1440" s="151">
        <v>44</v>
      </c>
      <c r="H1440" s="151">
        <v>1</v>
      </c>
      <c r="I1440" s="152">
        <v>2.3255813953488373</v>
      </c>
      <c r="J1440" s="142"/>
      <c r="K1440" s="159" t="s">
        <v>98</v>
      </c>
      <c r="L1440" s="150">
        <v>30</v>
      </c>
      <c r="M1440" s="151">
        <v>13</v>
      </c>
      <c r="N1440" s="151">
        <v>15</v>
      </c>
      <c r="O1440" s="151">
        <v>10</v>
      </c>
      <c r="P1440" s="151">
        <v>12</v>
      </c>
      <c r="Q1440" s="151">
        <v>2</v>
      </c>
      <c r="R1440" s="152">
        <v>20</v>
      </c>
      <c r="S1440" s="152"/>
    </row>
    <row r="1441" spans="1:19" s="145" customFormat="1" ht="14.45" customHeight="1">
      <c r="A1441" s="160"/>
      <c r="B1441" s="142" t="s">
        <v>99</v>
      </c>
      <c r="C1441" s="150">
        <v>83</v>
      </c>
      <c r="D1441" s="151">
        <v>84</v>
      </c>
      <c r="E1441" s="151">
        <v>60</v>
      </c>
      <c r="F1441" s="151">
        <v>52</v>
      </c>
      <c r="G1441" s="151">
        <v>16</v>
      </c>
      <c r="H1441" s="151">
        <v>-36</v>
      </c>
      <c r="I1441" s="152">
        <v>-69.230769230769226</v>
      </c>
      <c r="J1441" s="142"/>
      <c r="K1441" s="159" t="s">
        <v>99</v>
      </c>
      <c r="L1441" s="150">
        <v>33</v>
      </c>
      <c r="M1441" s="151">
        <v>24</v>
      </c>
      <c r="N1441" s="151">
        <v>14</v>
      </c>
      <c r="O1441" s="151">
        <v>14</v>
      </c>
      <c r="P1441" s="151">
        <v>13</v>
      </c>
      <c r="Q1441" s="151">
        <v>-1</v>
      </c>
      <c r="R1441" s="152">
        <v>-7.1428571428571423</v>
      </c>
      <c r="S1441" s="152"/>
    </row>
    <row r="1442" spans="1:19" s="145" customFormat="1" ht="14.45" customHeight="1">
      <c r="A1442" s="160"/>
      <c r="B1442" s="142" t="s">
        <v>100</v>
      </c>
      <c r="C1442" s="150">
        <v>64</v>
      </c>
      <c r="D1442" s="151">
        <v>89</v>
      </c>
      <c r="E1442" s="151">
        <v>74</v>
      </c>
      <c r="F1442" s="151">
        <v>49</v>
      </c>
      <c r="G1442" s="151">
        <v>37</v>
      </c>
      <c r="H1442" s="151">
        <v>-12</v>
      </c>
      <c r="I1442" s="152">
        <v>-24.489795918367346</v>
      </c>
      <c r="J1442" s="142"/>
      <c r="K1442" s="159" t="s">
        <v>100</v>
      </c>
      <c r="L1442" s="150">
        <v>26</v>
      </c>
      <c r="M1442" s="151">
        <v>34</v>
      </c>
      <c r="N1442" s="151">
        <v>27</v>
      </c>
      <c r="O1442" s="151">
        <v>15</v>
      </c>
      <c r="P1442" s="151">
        <v>17</v>
      </c>
      <c r="Q1442" s="151">
        <v>2</v>
      </c>
      <c r="R1442" s="152">
        <v>13.333333333333334</v>
      </c>
      <c r="S1442" s="152"/>
    </row>
    <row r="1443" spans="1:19" s="145" customFormat="1" ht="14.45" customHeight="1">
      <c r="A1443" s="160"/>
      <c r="B1443" s="142" t="s">
        <v>118</v>
      </c>
      <c r="C1443" s="150">
        <v>81</v>
      </c>
      <c r="D1443" s="151">
        <v>75</v>
      </c>
      <c r="E1443" s="151">
        <v>83</v>
      </c>
      <c r="F1443" s="151">
        <v>64</v>
      </c>
      <c r="G1443" s="151">
        <v>52</v>
      </c>
      <c r="H1443" s="151">
        <v>-12</v>
      </c>
      <c r="I1443" s="152">
        <v>-18.75</v>
      </c>
      <c r="J1443" s="142"/>
      <c r="K1443" s="159" t="s">
        <v>118</v>
      </c>
      <c r="L1443" s="150">
        <v>24</v>
      </c>
      <c r="M1443" s="151">
        <v>25</v>
      </c>
      <c r="N1443" s="151">
        <v>24</v>
      </c>
      <c r="O1443" s="151">
        <v>24</v>
      </c>
      <c r="P1443" s="151">
        <v>10</v>
      </c>
      <c r="Q1443" s="151">
        <v>-14</v>
      </c>
      <c r="R1443" s="152">
        <v>-58.333333333333336</v>
      </c>
      <c r="S1443" s="152"/>
    </row>
    <row r="1444" spans="1:19" s="145" customFormat="1" ht="14.45" customHeight="1">
      <c r="A1444" s="160"/>
      <c r="B1444" s="142" t="s">
        <v>101</v>
      </c>
      <c r="C1444" s="150">
        <v>81</v>
      </c>
      <c r="D1444" s="151">
        <v>70</v>
      </c>
      <c r="E1444" s="151">
        <v>69</v>
      </c>
      <c r="F1444" s="151">
        <v>81</v>
      </c>
      <c r="G1444" s="151">
        <v>64</v>
      </c>
      <c r="H1444" s="151">
        <v>-17</v>
      </c>
      <c r="I1444" s="152">
        <v>-20.987654320987652</v>
      </c>
      <c r="J1444" s="142"/>
      <c r="K1444" s="159" t="s">
        <v>101</v>
      </c>
      <c r="L1444" s="150">
        <v>27</v>
      </c>
      <c r="M1444" s="151">
        <v>19</v>
      </c>
      <c r="N1444" s="151">
        <v>21</v>
      </c>
      <c r="O1444" s="151">
        <v>19</v>
      </c>
      <c r="P1444" s="151">
        <v>19</v>
      </c>
      <c r="Q1444" s="151">
        <v>0</v>
      </c>
      <c r="R1444" s="152">
        <v>0</v>
      </c>
      <c r="S1444" s="152"/>
    </row>
    <row r="1445" spans="1:19" s="145" customFormat="1" ht="14.45" customHeight="1">
      <c r="A1445" s="160"/>
      <c r="B1445" s="142" t="s">
        <v>102</v>
      </c>
      <c r="C1445" s="150">
        <v>92</v>
      </c>
      <c r="D1445" s="151">
        <v>76</v>
      </c>
      <c r="E1445" s="151">
        <v>67</v>
      </c>
      <c r="F1445" s="151">
        <v>62</v>
      </c>
      <c r="G1445" s="151">
        <v>83</v>
      </c>
      <c r="H1445" s="151">
        <v>21</v>
      </c>
      <c r="I1445" s="152">
        <v>33.87096774193548</v>
      </c>
      <c r="J1445" s="142"/>
      <c r="K1445" s="159" t="s">
        <v>102</v>
      </c>
      <c r="L1445" s="150">
        <v>39</v>
      </c>
      <c r="M1445" s="151">
        <v>21</v>
      </c>
      <c r="N1445" s="151">
        <v>16</v>
      </c>
      <c r="O1445" s="151">
        <v>20</v>
      </c>
      <c r="P1445" s="151">
        <v>25</v>
      </c>
      <c r="Q1445" s="151">
        <v>5</v>
      </c>
      <c r="R1445" s="152">
        <v>25</v>
      </c>
      <c r="S1445" s="152"/>
    </row>
    <row r="1446" spans="1:19" s="145" customFormat="1" ht="14.45" customHeight="1">
      <c r="A1446" s="160"/>
      <c r="B1446" s="142" t="s">
        <v>103</v>
      </c>
      <c r="C1446" s="150">
        <v>131</v>
      </c>
      <c r="D1446" s="151">
        <v>92</v>
      </c>
      <c r="E1446" s="151">
        <v>79</v>
      </c>
      <c r="F1446" s="151">
        <v>69</v>
      </c>
      <c r="G1446" s="151">
        <v>68</v>
      </c>
      <c r="H1446" s="151">
        <v>-1</v>
      </c>
      <c r="I1446" s="152">
        <v>-1.4492753623188406</v>
      </c>
      <c r="J1446" s="142"/>
      <c r="K1446" s="159" t="s">
        <v>103</v>
      </c>
      <c r="L1446" s="150">
        <v>41</v>
      </c>
      <c r="M1446" s="151">
        <v>34</v>
      </c>
      <c r="N1446" s="151">
        <v>27</v>
      </c>
      <c r="O1446" s="151">
        <v>15</v>
      </c>
      <c r="P1446" s="151">
        <v>20</v>
      </c>
      <c r="Q1446" s="151">
        <v>5</v>
      </c>
      <c r="R1446" s="152">
        <v>33.333333333333329</v>
      </c>
      <c r="S1446" s="152"/>
    </row>
    <row r="1447" spans="1:19" s="145" customFormat="1" ht="14.45" customHeight="1">
      <c r="A1447" s="160"/>
      <c r="B1447" s="142" t="s">
        <v>104</v>
      </c>
      <c r="C1447" s="150">
        <v>131</v>
      </c>
      <c r="D1447" s="151">
        <v>129</v>
      </c>
      <c r="E1447" s="151">
        <v>85</v>
      </c>
      <c r="F1447" s="151">
        <v>72</v>
      </c>
      <c r="G1447" s="151">
        <v>62</v>
      </c>
      <c r="H1447" s="151">
        <v>-10</v>
      </c>
      <c r="I1447" s="152">
        <v>-13.888888888888889</v>
      </c>
      <c r="J1447" s="142"/>
      <c r="K1447" s="159" t="s">
        <v>104</v>
      </c>
      <c r="L1447" s="150">
        <v>40</v>
      </c>
      <c r="M1447" s="151">
        <v>41</v>
      </c>
      <c r="N1447" s="151">
        <v>40</v>
      </c>
      <c r="O1447" s="151">
        <v>24</v>
      </c>
      <c r="P1447" s="151">
        <v>16</v>
      </c>
      <c r="Q1447" s="151">
        <v>-8</v>
      </c>
      <c r="R1447" s="152">
        <v>-33.333333333333329</v>
      </c>
      <c r="S1447" s="152"/>
    </row>
    <row r="1448" spans="1:19" s="145" customFormat="1" ht="14.45" customHeight="1">
      <c r="A1448" s="160"/>
      <c r="B1448" s="142" t="s">
        <v>105</v>
      </c>
      <c r="C1448" s="150">
        <v>114</v>
      </c>
      <c r="D1448" s="151">
        <v>132</v>
      </c>
      <c r="E1448" s="151">
        <v>128</v>
      </c>
      <c r="F1448" s="151">
        <v>88</v>
      </c>
      <c r="G1448" s="151">
        <v>78</v>
      </c>
      <c r="H1448" s="151">
        <v>-10</v>
      </c>
      <c r="I1448" s="152">
        <v>-11.363636363636363</v>
      </c>
      <c r="J1448" s="142"/>
      <c r="K1448" s="159" t="s">
        <v>105</v>
      </c>
      <c r="L1448" s="150">
        <v>40</v>
      </c>
      <c r="M1448" s="151">
        <v>34</v>
      </c>
      <c r="N1448" s="151">
        <v>32</v>
      </c>
      <c r="O1448" s="151">
        <v>36</v>
      </c>
      <c r="P1448" s="151">
        <v>26</v>
      </c>
      <c r="Q1448" s="151">
        <v>-10</v>
      </c>
      <c r="R1448" s="152">
        <v>-27.777777777777779</v>
      </c>
      <c r="S1448" s="152"/>
    </row>
    <row r="1449" spans="1:19" s="145" customFormat="1" ht="14.45" customHeight="1">
      <c r="A1449" s="160"/>
      <c r="B1449" s="142" t="s">
        <v>106</v>
      </c>
      <c r="C1449" s="150">
        <v>118</v>
      </c>
      <c r="D1449" s="151">
        <v>110</v>
      </c>
      <c r="E1449" s="151">
        <v>116</v>
      </c>
      <c r="F1449" s="151">
        <v>117</v>
      </c>
      <c r="G1449" s="151">
        <v>84</v>
      </c>
      <c r="H1449" s="151">
        <v>-33</v>
      </c>
      <c r="I1449" s="152">
        <v>-28.205128205128204</v>
      </c>
      <c r="J1449" s="142"/>
      <c r="K1449" s="159" t="s">
        <v>106</v>
      </c>
      <c r="L1449" s="150">
        <v>41</v>
      </c>
      <c r="M1449" s="151">
        <v>37</v>
      </c>
      <c r="N1449" s="151">
        <v>27</v>
      </c>
      <c r="O1449" s="151">
        <v>33</v>
      </c>
      <c r="P1449" s="151">
        <v>33</v>
      </c>
      <c r="Q1449" s="151">
        <v>0</v>
      </c>
      <c r="R1449" s="152">
        <v>0</v>
      </c>
      <c r="S1449" s="152"/>
    </row>
    <row r="1450" spans="1:19" s="145" customFormat="1" ht="14.45" customHeight="1">
      <c r="A1450" s="160"/>
      <c r="B1450" s="142" t="s">
        <v>107</v>
      </c>
      <c r="C1450" s="150">
        <v>96</v>
      </c>
      <c r="D1450" s="151">
        <v>110</v>
      </c>
      <c r="E1450" s="151">
        <v>100</v>
      </c>
      <c r="F1450" s="151">
        <v>113</v>
      </c>
      <c r="G1450" s="151">
        <v>112</v>
      </c>
      <c r="H1450" s="151">
        <v>-1</v>
      </c>
      <c r="I1450" s="152">
        <v>-0.88495575221238942</v>
      </c>
      <c r="J1450" s="142"/>
      <c r="K1450" s="159" t="s">
        <v>107</v>
      </c>
      <c r="L1450" s="150">
        <v>40</v>
      </c>
      <c r="M1450" s="151">
        <v>38</v>
      </c>
      <c r="N1450" s="151">
        <v>40</v>
      </c>
      <c r="O1450" s="151">
        <v>25</v>
      </c>
      <c r="P1450" s="151">
        <v>32</v>
      </c>
      <c r="Q1450" s="151">
        <v>7</v>
      </c>
      <c r="R1450" s="152">
        <v>28.000000000000004</v>
      </c>
      <c r="S1450" s="152"/>
    </row>
    <row r="1451" spans="1:19" s="145" customFormat="1" ht="14.45" customHeight="1">
      <c r="A1451" s="160"/>
      <c r="B1451" s="142" t="s">
        <v>108</v>
      </c>
      <c r="C1451" s="150">
        <v>99</v>
      </c>
      <c r="D1451" s="151">
        <v>82</v>
      </c>
      <c r="E1451" s="151">
        <v>99</v>
      </c>
      <c r="F1451" s="151">
        <v>87</v>
      </c>
      <c r="G1451" s="151">
        <v>90</v>
      </c>
      <c r="H1451" s="151">
        <v>3</v>
      </c>
      <c r="I1451" s="152">
        <v>3.4482758620689653</v>
      </c>
      <c r="J1451" s="142"/>
      <c r="K1451" s="159" t="s">
        <v>108</v>
      </c>
      <c r="L1451" s="150">
        <v>43</v>
      </c>
      <c r="M1451" s="151">
        <v>36</v>
      </c>
      <c r="N1451" s="151">
        <v>33</v>
      </c>
      <c r="O1451" s="151">
        <v>31</v>
      </c>
      <c r="P1451" s="151">
        <v>29</v>
      </c>
      <c r="Q1451" s="151">
        <v>-2</v>
      </c>
      <c r="R1451" s="152">
        <v>-6.4516129032258061</v>
      </c>
      <c r="S1451" s="152"/>
    </row>
    <row r="1452" spans="1:19" s="139" customFormat="1" ht="14.45" customHeight="1">
      <c r="A1452" s="160"/>
      <c r="B1452" s="142" t="s">
        <v>109</v>
      </c>
      <c r="C1452" s="150">
        <v>56</v>
      </c>
      <c r="D1452" s="151">
        <v>71</v>
      </c>
      <c r="E1452" s="151">
        <v>63</v>
      </c>
      <c r="F1452" s="151">
        <v>76</v>
      </c>
      <c r="G1452" s="151">
        <v>71</v>
      </c>
      <c r="H1452" s="151">
        <v>-5</v>
      </c>
      <c r="I1452" s="152">
        <v>-6.5789473684210522</v>
      </c>
      <c r="J1452" s="142"/>
      <c r="K1452" s="159" t="s">
        <v>109</v>
      </c>
      <c r="L1452" s="150">
        <v>30</v>
      </c>
      <c r="M1452" s="151">
        <v>22</v>
      </c>
      <c r="N1452" s="151">
        <v>38</v>
      </c>
      <c r="O1452" s="151">
        <v>28</v>
      </c>
      <c r="P1452" s="151">
        <v>28</v>
      </c>
      <c r="Q1452" s="151">
        <v>0</v>
      </c>
      <c r="R1452" s="152">
        <v>0</v>
      </c>
      <c r="S1452" s="152"/>
    </row>
    <row r="1453" spans="1:19" s="145" customFormat="1" ht="14.45" customHeight="1">
      <c r="A1453" s="160"/>
      <c r="B1453" s="142" t="s">
        <v>110</v>
      </c>
      <c r="C1453" s="150">
        <v>35</v>
      </c>
      <c r="D1453" s="151">
        <v>49</v>
      </c>
      <c r="E1453" s="151">
        <v>56</v>
      </c>
      <c r="F1453" s="151">
        <v>54</v>
      </c>
      <c r="G1453" s="151">
        <v>61</v>
      </c>
      <c r="H1453" s="151">
        <v>7</v>
      </c>
      <c r="I1453" s="152">
        <v>12.962962962962962</v>
      </c>
      <c r="J1453" s="142"/>
      <c r="K1453" s="159" t="s">
        <v>110</v>
      </c>
      <c r="L1453" s="150">
        <v>19</v>
      </c>
      <c r="M1453" s="151">
        <v>28</v>
      </c>
      <c r="N1453" s="151">
        <v>20</v>
      </c>
      <c r="O1453" s="151">
        <v>30</v>
      </c>
      <c r="P1453" s="151">
        <v>27</v>
      </c>
      <c r="Q1453" s="151">
        <v>-3</v>
      </c>
      <c r="R1453" s="152">
        <v>-10</v>
      </c>
      <c r="S1453" s="152"/>
    </row>
    <row r="1454" spans="1:19" s="145" customFormat="1" ht="14.45" customHeight="1">
      <c r="A1454" s="160"/>
      <c r="B1454" s="423"/>
      <c r="C1454" s="427"/>
      <c r="D1454" s="422"/>
      <c r="E1454" s="422"/>
      <c r="F1454" s="422"/>
      <c r="G1454" s="422"/>
      <c r="H1454" s="151"/>
      <c r="I1454" s="152"/>
      <c r="J1454" s="160"/>
      <c r="K1454" s="423"/>
      <c r="L1454" s="427"/>
      <c r="M1454" s="422"/>
      <c r="N1454" s="422"/>
      <c r="O1454" s="422"/>
      <c r="P1454" s="422"/>
      <c r="Q1454" s="151"/>
      <c r="R1454" s="152"/>
      <c r="S1454" s="160"/>
    </row>
    <row r="1455" spans="1:19" s="145" customFormat="1" ht="14.45" customHeight="1">
      <c r="A1455" s="160"/>
      <c r="B1455" s="162"/>
      <c r="C1455" s="162"/>
      <c r="D1455" s="162"/>
      <c r="E1455" s="162"/>
      <c r="F1455" s="162"/>
      <c r="G1455" s="162"/>
      <c r="H1455" s="162"/>
      <c r="I1455" s="162"/>
      <c r="J1455" s="162"/>
      <c r="K1455" s="162"/>
      <c r="L1455" s="162"/>
      <c r="M1455" s="162"/>
      <c r="N1455" s="162"/>
      <c r="O1455" s="162"/>
      <c r="P1455" s="161"/>
      <c r="Q1455" s="160"/>
      <c r="R1455" s="160"/>
      <c r="S1455" s="160"/>
    </row>
    <row r="1456" spans="1:19" s="153" customFormat="1" ht="14.45" customHeight="1">
      <c r="A1456" s="160"/>
      <c r="B1456" s="162"/>
      <c r="C1456" s="162"/>
      <c r="D1456" s="162"/>
      <c r="E1456" s="162"/>
      <c r="F1456" s="162"/>
      <c r="G1456" s="162"/>
      <c r="H1456" s="162"/>
      <c r="I1456" s="162"/>
      <c r="J1456" s="162"/>
      <c r="K1456" s="162"/>
      <c r="L1456" s="162"/>
      <c r="M1456" s="162"/>
      <c r="N1456" s="162"/>
      <c r="O1456" s="162"/>
      <c r="P1456" s="161"/>
      <c r="Q1456" s="160"/>
      <c r="R1456" s="160"/>
      <c r="S1456" s="160"/>
    </row>
    <row r="1457" spans="1:19" s="145" customFormat="1" ht="14.45" customHeight="1">
      <c r="A1457" s="160"/>
      <c r="B1457" s="162"/>
      <c r="C1457" s="162"/>
      <c r="D1457" s="162"/>
      <c r="E1457" s="162"/>
      <c r="F1457" s="162"/>
      <c r="G1457" s="162"/>
      <c r="H1457" s="162"/>
      <c r="I1457" s="162"/>
      <c r="J1457" s="162"/>
      <c r="K1457" s="162"/>
      <c r="L1457" s="162"/>
      <c r="M1457" s="162"/>
      <c r="N1457" s="162"/>
      <c r="O1457" s="162"/>
      <c r="P1457" s="161"/>
      <c r="Q1457" s="160"/>
      <c r="R1457" s="160"/>
      <c r="S1457" s="160"/>
    </row>
    <row r="1458" spans="1:19" s="145" customFormat="1" ht="14.45" customHeight="1">
      <c r="A1458" s="138"/>
      <c r="B1458" s="138" t="s">
        <v>263</v>
      </c>
      <c r="C1458" s="138"/>
      <c r="D1458" s="138"/>
      <c r="E1458" s="138"/>
      <c r="F1458" s="138"/>
      <c r="G1458" s="138"/>
      <c r="H1458" s="138"/>
      <c r="I1458" s="138"/>
      <c r="J1458" s="138"/>
      <c r="K1458" s="138" t="s">
        <v>264</v>
      </c>
      <c r="L1458" s="138"/>
      <c r="M1458" s="138"/>
      <c r="N1458" s="138"/>
      <c r="O1458" s="138"/>
      <c r="P1458" s="138"/>
      <c r="Q1458" s="138"/>
      <c r="R1458" s="138"/>
      <c r="S1458" s="138"/>
    </row>
    <row r="1459" spans="1:19" s="145" customFormat="1" ht="14.45" customHeight="1">
      <c r="A1459" s="160"/>
      <c r="B1459" s="491" t="s">
        <v>335</v>
      </c>
      <c r="C1459" s="140"/>
      <c r="D1459" s="140"/>
      <c r="E1459" s="140"/>
      <c r="F1459" s="140"/>
      <c r="G1459" s="143"/>
      <c r="H1459" s="141"/>
      <c r="I1459" s="141"/>
      <c r="J1459" s="142"/>
      <c r="K1459" s="491" t="s">
        <v>335</v>
      </c>
      <c r="L1459" s="140"/>
      <c r="M1459" s="140"/>
      <c r="N1459" s="140"/>
      <c r="O1459" s="140"/>
      <c r="P1459" s="143"/>
      <c r="Q1459" s="141"/>
      <c r="R1459" s="141"/>
      <c r="S1459" s="144"/>
    </row>
    <row r="1460" spans="1:19" s="145" customFormat="1" ht="14.45" customHeight="1">
      <c r="A1460" s="160"/>
      <c r="B1460" s="492"/>
      <c r="C1460" s="146" t="s">
        <v>151</v>
      </c>
      <c r="D1460" s="146" t="s">
        <v>86</v>
      </c>
      <c r="E1460" s="146" t="s">
        <v>87</v>
      </c>
      <c r="F1460" s="146" t="s">
        <v>410</v>
      </c>
      <c r="G1460" s="146" t="s">
        <v>739</v>
      </c>
      <c r="H1460" s="81" t="s">
        <v>509</v>
      </c>
      <c r="I1460" s="147" t="s">
        <v>807</v>
      </c>
      <c r="J1460" s="142"/>
      <c r="K1460" s="492"/>
      <c r="L1460" s="146" t="s">
        <v>151</v>
      </c>
      <c r="M1460" s="146" t="s">
        <v>86</v>
      </c>
      <c r="N1460" s="146" t="s">
        <v>87</v>
      </c>
      <c r="O1460" s="146" t="s">
        <v>410</v>
      </c>
      <c r="P1460" s="146" t="s">
        <v>739</v>
      </c>
      <c r="Q1460" s="81" t="s">
        <v>509</v>
      </c>
      <c r="R1460" s="147" t="s">
        <v>807</v>
      </c>
      <c r="S1460" s="144"/>
    </row>
    <row r="1461" spans="1:19" s="145" customFormat="1" ht="14.45" customHeight="1">
      <c r="A1461" s="160"/>
      <c r="B1461" s="493"/>
      <c r="C1461" s="148"/>
      <c r="D1461" s="148"/>
      <c r="E1461" s="148"/>
      <c r="F1461" s="148"/>
      <c r="G1461" s="148"/>
      <c r="H1461" s="149" t="s">
        <v>88</v>
      </c>
      <c r="I1461" s="81" t="s">
        <v>511</v>
      </c>
      <c r="J1461" s="142"/>
      <c r="K1461" s="493"/>
      <c r="L1461" s="148"/>
      <c r="M1461" s="148"/>
      <c r="N1461" s="148"/>
      <c r="O1461" s="148"/>
      <c r="P1461" s="148"/>
      <c r="Q1461" s="149" t="s">
        <v>88</v>
      </c>
      <c r="R1461" s="81" t="s">
        <v>511</v>
      </c>
      <c r="S1461" s="144"/>
    </row>
    <row r="1462" spans="1:19" s="180" customFormat="1" ht="14.45" customHeight="1">
      <c r="B1462" s="188" t="s">
        <v>90</v>
      </c>
      <c r="C1462" s="187">
        <v>1089</v>
      </c>
      <c r="D1462" s="183">
        <v>1158</v>
      </c>
      <c r="E1462" s="183">
        <v>1075</v>
      </c>
      <c r="F1462" s="183">
        <v>989</v>
      </c>
      <c r="G1462" s="183">
        <v>998</v>
      </c>
      <c r="H1462" s="182">
        <v>9</v>
      </c>
      <c r="I1462" s="184">
        <v>0.91001011122345798</v>
      </c>
      <c r="J1462" s="185"/>
      <c r="K1462" s="186" t="s">
        <v>90</v>
      </c>
      <c r="L1462" s="326" t="s">
        <v>408</v>
      </c>
      <c r="M1462" s="325" t="s">
        <v>409</v>
      </c>
      <c r="N1462" s="325" t="s">
        <v>313</v>
      </c>
      <c r="O1462" s="325" t="s">
        <v>313</v>
      </c>
      <c r="P1462" s="183" t="s">
        <v>313</v>
      </c>
      <c r="Q1462" s="182" t="s">
        <v>313</v>
      </c>
      <c r="R1462" s="184" t="s">
        <v>313</v>
      </c>
      <c r="S1462" s="184"/>
    </row>
    <row r="1463" spans="1:19" s="145" customFormat="1" ht="14.45" customHeight="1">
      <c r="A1463" s="160"/>
      <c r="B1463" s="420" t="s">
        <v>91</v>
      </c>
      <c r="C1463" s="150">
        <v>113</v>
      </c>
      <c r="D1463" s="151">
        <v>128</v>
      </c>
      <c r="E1463" s="151">
        <v>108</v>
      </c>
      <c r="F1463" s="151">
        <v>83</v>
      </c>
      <c r="G1463" s="151">
        <v>71</v>
      </c>
      <c r="H1463" s="151">
        <v>-12</v>
      </c>
      <c r="I1463" s="152">
        <v>-14.457831325301203</v>
      </c>
      <c r="J1463" s="142"/>
      <c r="K1463" s="154" t="s">
        <v>91</v>
      </c>
      <c r="L1463" s="150" t="s">
        <v>337</v>
      </c>
      <c r="M1463" s="151" t="s">
        <v>337</v>
      </c>
      <c r="N1463" s="151" t="s">
        <v>313</v>
      </c>
      <c r="O1463" s="151" t="s">
        <v>313</v>
      </c>
      <c r="P1463" s="151" t="s">
        <v>313</v>
      </c>
      <c r="Q1463" s="151" t="s">
        <v>313</v>
      </c>
      <c r="R1463" s="152" t="s">
        <v>313</v>
      </c>
      <c r="S1463" s="152"/>
    </row>
    <row r="1464" spans="1:19" s="145" customFormat="1" ht="14.45" customHeight="1">
      <c r="A1464" s="160"/>
      <c r="B1464" s="420" t="s">
        <v>92</v>
      </c>
      <c r="C1464" s="150">
        <v>721</v>
      </c>
      <c r="D1464" s="151">
        <v>771</v>
      </c>
      <c r="E1464" s="151">
        <v>656</v>
      </c>
      <c r="F1464" s="151">
        <v>556</v>
      </c>
      <c r="G1464" s="151">
        <v>528</v>
      </c>
      <c r="H1464" s="151">
        <v>-28</v>
      </c>
      <c r="I1464" s="152">
        <v>-5.0359712230215825</v>
      </c>
      <c r="J1464" s="142"/>
      <c r="K1464" s="154" t="s">
        <v>92</v>
      </c>
      <c r="L1464" s="150" t="s">
        <v>337</v>
      </c>
      <c r="M1464" s="151" t="s">
        <v>337</v>
      </c>
      <c r="N1464" s="151" t="s">
        <v>313</v>
      </c>
      <c r="O1464" s="151" t="s">
        <v>313</v>
      </c>
      <c r="P1464" s="151" t="s">
        <v>313</v>
      </c>
      <c r="Q1464" s="151" t="s">
        <v>313</v>
      </c>
      <c r="R1464" s="152" t="s">
        <v>313</v>
      </c>
      <c r="S1464" s="152"/>
    </row>
    <row r="1465" spans="1:19" s="145" customFormat="1" ht="14.45" customHeight="1">
      <c r="A1465" s="160"/>
      <c r="B1465" s="420" t="s">
        <v>93</v>
      </c>
      <c r="C1465" s="150">
        <v>255</v>
      </c>
      <c r="D1465" s="151">
        <v>259</v>
      </c>
      <c r="E1465" s="151">
        <v>311</v>
      </c>
      <c r="F1465" s="151">
        <v>347</v>
      </c>
      <c r="G1465" s="151">
        <v>393</v>
      </c>
      <c r="H1465" s="151">
        <v>46</v>
      </c>
      <c r="I1465" s="152">
        <v>13.256484149855908</v>
      </c>
      <c r="J1465" s="142"/>
      <c r="K1465" s="154" t="s">
        <v>93</v>
      </c>
      <c r="L1465" s="150" t="s">
        <v>337</v>
      </c>
      <c r="M1465" s="151" t="s">
        <v>337</v>
      </c>
      <c r="N1465" s="151" t="s">
        <v>313</v>
      </c>
      <c r="O1465" s="151" t="s">
        <v>313</v>
      </c>
      <c r="P1465" s="151" t="s">
        <v>313</v>
      </c>
      <c r="Q1465" s="151" t="s">
        <v>313</v>
      </c>
      <c r="R1465" s="152" t="s">
        <v>313</v>
      </c>
      <c r="S1465" s="152"/>
    </row>
    <row r="1466" spans="1:19" s="145" customFormat="1" ht="14.45" customHeight="1">
      <c r="A1466" s="160"/>
      <c r="B1466" s="142"/>
      <c r="C1466" s="150"/>
      <c r="D1466" s="157"/>
      <c r="E1466" s="157"/>
      <c r="F1466" s="157"/>
      <c r="G1466" s="157"/>
      <c r="H1466" s="157"/>
      <c r="I1466" s="158"/>
      <c r="J1466" s="142"/>
      <c r="K1466" s="159"/>
      <c r="L1466" s="150"/>
      <c r="M1466" s="157"/>
      <c r="N1466" s="157"/>
      <c r="O1466" s="157"/>
      <c r="P1466" s="157"/>
      <c r="Q1466" s="157"/>
      <c r="R1466" s="158"/>
      <c r="S1466" s="158"/>
    </row>
    <row r="1467" spans="1:19" s="145" customFormat="1" ht="14.45" customHeight="1">
      <c r="A1467" s="160"/>
      <c r="B1467" s="142" t="s">
        <v>94</v>
      </c>
      <c r="C1467" s="150">
        <v>28</v>
      </c>
      <c r="D1467" s="151">
        <v>45</v>
      </c>
      <c r="E1467" s="151">
        <v>35</v>
      </c>
      <c r="F1467" s="151">
        <v>23</v>
      </c>
      <c r="G1467" s="151">
        <v>26</v>
      </c>
      <c r="H1467" s="151">
        <v>3</v>
      </c>
      <c r="I1467" s="152">
        <v>13.043478260869565</v>
      </c>
      <c r="J1467" s="142"/>
      <c r="K1467" s="159" t="s">
        <v>94</v>
      </c>
      <c r="L1467" s="150" t="s">
        <v>337</v>
      </c>
      <c r="M1467" s="151" t="s">
        <v>337</v>
      </c>
      <c r="N1467" s="151" t="s">
        <v>313</v>
      </c>
      <c r="O1467" s="151" t="s">
        <v>313</v>
      </c>
      <c r="P1467" s="151" t="s">
        <v>313</v>
      </c>
      <c r="Q1467" s="151" t="s">
        <v>313</v>
      </c>
      <c r="R1467" s="152" t="s">
        <v>313</v>
      </c>
      <c r="S1467" s="152"/>
    </row>
    <row r="1468" spans="1:19" s="145" customFormat="1" ht="14.45" customHeight="1">
      <c r="A1468" s="160"/>
      <c r="B1468" s="142" t="s">
        <v>95</v>
      </c>
      <c r="C1468" s="150">
        <v>46</v>
      </c>
      <c r="D1468" s="151">
        <v>38</v>
      </c>
      <c r="E1468" s="151">
        <v>38</v>
      </c>
      <c r="F1468" s="151">
        <v>30</v>
      </c>
      <c r="G1468" s="151">
        <v>21</v>
      </c>
      <c r="H1468" s="151">
        <v>-9</v>
      </c>
      <c r="I1468" s="152">
        <v>-30</v>
      </c>
      <c r="J1468" s="142"/>
      <c r="K1468" s="159" t="s">
        <v>95</v>
      </c>
      <c r="L1468" s="150" t="s">
        <v>337</v>
      </c>
      <c r="M1468" s="151" t="s">
        <v>337</v>
      </c>
      <c r="N1468" s="151" t="s">
        <v>313</v>
      </c>
      <c r="O1468" s="151" t="s">
        <v>313</v>
      </c>
      <c r="P1468" s="151" t="s">
        <v>313</v>
      </c>
      <c r="Q1468" s="151" t="s">
        <v>313</v>
      </c>
      <c r="R1468" s="152" t="s">
        <v>313</v>
      </c>
      <c r="S1468" s="152"/>
    </row>
    <row r="1469" spans="1:19" s="145" customFormat="1" ht="14.45" customHeight="1">
      <c r="A1469" s="160"/>
      <c r="B1469" s="142" t="s">
        <v>96</v>
      </c>
      <c r="C1469" s="150">
        <v>39</v>
      </c>
      <c r="D1469" s="151">
        <v>45</v>
      </c>
      <c r="E1469" s="151">
        <v>35</v>
      </c>
      <c r="F1469" s="151">
        <v>30</v>
      </c>
      <c r="G1469" s="151">
        <v>24</v>
      </c>
      <c r="H1469" s="151">
        <v>-6</v>
      </c>
      <c r="I1469" s="152">
        <v>-20</v>
      </c>
      <c r="J1469" s="142"/>
      <c r="K1469" s="159" t="s">
        <v>96</v>
      </c>
      <c r="L1469" s="150" t="s">
        <v>337</v>
      </c>
      <c r="M1469" s="151" t="s">
        <v>337</v>
      </c>
      <c r="N1469" s="151" t="s">
        <v>313</v>
      </c>
      <c r="O1469" s="151" t="s">
        <v>313</v>
      </c>
      <c r="P1469" s="151" t="s">
        <v>313</v>
      </c>
      <c r="Q1469" s="151" t="s">
        <v>313</v>
      </c>
      <c r="R1469" s="152" t="s">
        <v>313</v>
      </c>
      <c r="S1469" s="152"/>
    </row>
    <row r="1470" spans="1:19" s="145" customFormat="1" ht="14.45" customHeight="1">
      <c r="A1470" s="160"/>
      <c r="B1470" s="142" t="s">
        <v>97</v>
      </c>
      <c r="C1470" s="150">
        <v>54</v>
      </c>
      <c r="D1470" s="151">
        <v>44</v>
      </c>
      <c r="E1470" s="151">
        <v>41</v>
      </c>
      <c r="F1470" s="151">
        <v>32</v>
      </c>
      <c r="G1470" s="151">
        <v>28</v>
      </c>
      <c r="H1470" s="151">
        <v>-4</v>
      </c>
      <c r="I1470" s="152">
        <v>-12.5</v>
      </c>
      <c r="J1470" s="142"/>
      <c r="K1470" s="159" t="s">
        <v>97</v>
      </c>
      <c r="L1470" s="150" t="s">
        <v>337</v>
      </c>
      <c r="M1470" s="151" t="s">
        <v>337</v>
      </c>
      <c r="N1470" s="151" t="s">
        <v>313</v>
      </c>
      <c r="O1470" s="151" t="s">
        <v>313</v>
      </c>
      <c r="P1470" s="151" t="s">
        <v>313</v>
      </c>
      <c r="Q1470" s="151" t="s">
        <v>313</v>
      </c>
      <c r="R1470" s="152" t="s">
        <v>313</v>
      </c>
      <c r="S1470" s="152"/>
    </row>
    <row r="1471" spans="1:19" s="145" customFormat="1" ht="14.45" customHeight="1">
      <c r="A1471" s="160"/>
      <c r="B1471" s="142" t="s">
        <v>98</v>
      </c>
      <c r="C1471" s="150">
        <v>61</v>
      </c>
      <c r="D1471" s="151">
        <v>53</v>
      </c>
      <c r="E1471" s="151">
        <v>39</v>
      </c>
      <c r="F1471" s="151">
        <v>38</v>
      </c>
      <c r="G1471" s="151">
        <v>30</v>
      </c>
      <c r="H1471" s="151">
        <v>-8</v>
      </c>
      <c r="I1471" s="152">
        <v>-21.052631578947366</v>
      </c>
      <c r="J1471" s="142"/>
      <c r="K1471" s="159" t="s">
        <v>98</v>
      </c>
      <c r="L1471" s="150" t="s">
        <v>337</v>
      </c>
      <c r="M1471" s="151" t="s">
        <v>337</v>
      </c>
      <c r="N1471" s="151" t="s">
        <v>313</v>
      </c>
      <c r="O1471" s="151" t="s">
        <v>313</v>
      </c>
      <c r="P1471" s="151" t="s">
        <v>313</v>
      </c>
      <c r="Q1471" s="151" t="s">
        <v>313</v>
      </c>
      <c r="R1471" s="152" t="s">
        <v>313</v>
      </c>
      <c r="S1471" s="152"/>
    </row>
    <row r="1472" spans="1:19" s="145" customFormat="1" ht="14.45" customHeight="1">
      <c r="A1472" s="160"/>
      <c r="B1472" s="142" t="s">
        <v>99</v>
      </c>
      <c r="C1472" s="150">
        <v>85</v>
      </c>
      <c r="D1472" s="151">
        <v>58</v>
      </c>
      <c r="E1472" s="151">
        <v>35</v>
      </c>
      <c r="F1472" s="151">
        <v>27</v>
      </c>
      <c r="G1472" s="151">
        <v>35</v>
      </c>
      <c r="H1472" s="151">
        <v>8</v>
      </c>
      <c r="I1472" s="152">
        <v>29.629629629629626</v>
      </c>
      <c r="J1472" s="142"/>
      <c r="K1472" s="159" t="s">
        <v>99</v>
      </c>
      <c r="L1472" s="150" t="s">
        <v>337</v>
      </c>
      <c r="M1472" s="151" t="s">
        <v>337</v>
      </c>
      <c r="N1472" s="151" t="s">
        <v>313</v>
      </c>
      <c r="O1472" s="151" t="s">
        <v>313</v>
      </c>
      <c r="P1472" s="151" t="s">
        <v>313</v>
      </c>
      <c r="Q1472" s="151" t="s">
        <v>313</v>
      </c>
      <c r="R1472" s="152" t="s">
        <v>313</v>
      </c>
      <c r="S1472" s="152"/>
    </row>
    <row r="1473" spans="1:19" s="145" customFormat="1" ht="14.45" customHeight="1">
      <c r="A1473" s="160"/>
      <c r="B1473" s="142" t="s">
        <v>100</v>
      </c>
      <c r="C1473" s="150">
        <v>64</v>
      </c>
      <c r="D1473" s="151">
        <v>87</v>
      </c>
      <c r="E1473" s="151">
        <v>44</v>
      </c>
      <c r="F1473" s="151">
        <v>36</v>
      </c>
      <c r="G1473" s="151">
        <v>61</v>
      </c>
      <c r="H1473" s="151">
        <v>25</v>
      </c>
      <c r="I1473" s="152">
        <v>69.444444444444443</v>
      </c>
      <c r="J1473" s="142"/>
      <c r="K1473" s="159" t="s">
        <v>100</v>
      </c>
      <c r="L1473" s="150" t="s">
        <v>337</v>
      </c>
      <c r="M1473" s="151" t="s">
        <v>337</v>
      </c>
      <c r="N1473" s="151" t="s">
        <v>313</v>
      </c>
      <c r="O1473" s="151" t="s">
        <v>313</v>
      </c>
      <c r="P1473" s="151" t="s">
        <v>313</v>
      </c>
      <c r="Q1473" s="151" t="s">
        <v>313</v>
      </c>
      <c r="R1473" s="152" t="s">
        <v>313</v>
      </c>
      <c r="S1473" s="152"/>
    </row>
    <row r="1474" spans="1:19" s="145" customFormat="1" ht="14.45" customHeight="1">
      <c r="A1474" s="160"/>
      <c r="B1474" s="142" t="s">
        <v>118</v>
      </c>
      <c r="C1474" s="150">
        <v>55</v>
      </c>
      <c r="D1474" s="151">
        <v>80</v>
      </c>
      <c r="E1474" s="151">
        <v>80</v>
      </c>
      <c r="F1474" s="151">
        <v>36</v>
      </c>
      <c r="G1474" s="151">
        <v>29</v>
      </c>
      <c r="H1474" s="151">
        <v>-7</v>
      </c>
      <c r="I1474" s="152">
        <v>-19.444444444444446</v>
      </c>
      <c r="J1474" s="142"/>
      <c r="K1474" s="159" t="s">
        <v>118</v>
      </c>
      <c r="L1474" s="150" t="s">
        <v>337</v>
      </c>
      <c r="M1474" s="151" t="s">
        <v>337</v>
      </c>
      <c r="N1474" s="151" t="s">
        <v>313</v>
      </c>
      <c r="O1474" s="151" t="s">
        <v>313</v>
      </c>
      <c r="P1474" s="151" t="s">
        <v>313</v>
      </c>
      <c r="Q1474" s="151" t="s">
        <v>313</v>
      </c>
      <c r="R1474" s="152" t="s">
        <v>313</v>
      </c>
      <c r="S1474" s="152"/>
    </row>
    <row r="1475" spans="1:19" s="145" customFormat="1" ht="14.45" customHeight="1">
      <c r="A1475" s="160"/>
      <c r="B1475" s="142" t="s">
        <v>101</v>
      </c>
      <c r="C1475" s="150">
        <v>66</v>
      </c>
      <c r="D1475" s="151">
        <v>59</v>
      </c>
      <c r="E1475" s="151">
        <v>76</v>
      </c>
      <c r="F1475" s="151">
        <v>75</v>
      </c>
      <c r="G1475" s="151">
        <v>44</v>
      </c>
      <c r="H1475" s="151">
        <v>-31</v>
      </c>
      <c r="I1475" s="152">
        <v>-41.333333333333336</v>
      </c>
      <c r="J1475" s="142"/>
      <c r="K1475" s="159" t="s">
        <v>101</v>
      </c>
      <c r="L1475" s="150" t="s">
        <v>337</v>
      </c>
      <c r="M1475" s="151" t="s">
        <v>337</v>
      </c>
      <c r="N1475" s="151" t="s">
        <v>313</v>
      </c>
      <c r="O1475" s="151" t="s">
        <v>313</v>
      </c>
      <c r="P1475" s="151" t="s">
        <v>313</v>
      </c>
      <c r="Q1475" s="151" t="s">
        <v>313</v>
      </c>
      <c r="R1475" s="152" t="s">
        <v>313</v>
      </c>
      <c r="S1475" s="152"/>
    </row>
    <row r="1476" spans="1:19" s="145" customFormat="1" ht="14.45" customHeight="1">
      <c r="A1476" s="160"/>
      <c r="B1476" s="142" t="s">
        <v>102</v>
      </c>
      <c r="C1476" s="150">
        <v>82</v>
      </c>
      <c r="D1476" s="151">
        <v>71</v>
      </c>
      <c r="E1476" s="151">
        <v>59</v>
      </c>
      <c r="F1476" s="151">
        <v>76</v>
      </c>
      <c r="G1476" s="151">
        <v>82</v>
      </c>
      <c r="H1476" s="151">
        <v>6</v>
      </c>
      <c r="I1476" s="152">
        <v>7.8947368421052628</v>
      </c>
      <c r="J1476" s="142"/>
      <c r="K1476" s="159" t="s">
        <v>102</v>
      </c>
      <c r="L1476" s="150" t="s">
        <v>337</v>
      </c>
      <c r="M1476" s="151" t="s">
        <v>337</v>
      </c>
      <c r="N1476" s="151" t="s">
        <v>313</v>
      </c>
      <c r="O1476" s="151" t="s">
        <v>313</v>
      </c>
      <c r="P1476" s="151" t="s">
        <v>313</v>
      </c>
      <c r="Q1476" s="151" t="s">
        <v>313</v>
      </c>
      <c r="R1476" s="152" t="s">
        <v>313</v>
      </c>
      <c r="S1476" s="152"/>
    </row>
    <row r="1477" spans="1:19" s="145" customFormat="1" ht="14.45" customHeight="1">
      <c r="A1477" s="160"/>
      <c r="B1477" s="142" t="s">
        <v>103</v>
      </c>
      <c r="C1477" s="150">
        <v>104</v>
      </c>
      <c r="D1477" s="151">
        <v>98</v>
      </c>
      <c r="E1477" s="151">
        <v>77</v>
      </c>
      <c r="F1477" s="151">
        <v>61</v>
      </c>
      <c r="G1477" s="151">
        <v>77</v>
      </c>
      <c r="H1477" s="151">
        <v>16</v>
      </c>
      <c r="I1477" s="152">
        <v>26.229508196721312</v>
      </c>
      <c r="J1477" s="142"/>
      <c r="K1477" s="159" t="s">
        <v>103</v>
      </c>
      <c r="L1477" s="150" t="s">
        <v>337</v>
      </c>
      <c r="M1477" s="151" t="s">
        <v>337</v>
      </c>
      <c r="N1477" s="151" t="s">
        <v>313</v>
      </c>
      <c r="O1477" s="151" t="s">
        <v>313</v>
      </c>
      <c r="P1477" s="151" t="s">
        <v>313</v>
      </c>
      <c r="Q1477" s="151" t="s">
        <v>313</v>
      </c>
      <c r="R1477" s="152" t="s">
        <v>313</v>
      </c>
      <c r="S1477" s="152"/>
    </row>
    <row r="1478" spans="1:19" s="145" customFormat="1" ht="14.45" customHeight="1">
      <c r="A1478" s="160"/>
      <c r="B1478" s="142" t="s">
        <v>104</v>
      </c>
      <c r="C1478" s="150">
        <v>95</v>
      </c>
      <c r="D1478" s="151">
        <v>112</v>
      </c>
      <c r="E1478" s="151">
        <v>94</v>
      </c>
      <c r="F1478" s="151">
        <v>72</v>
      </c>
      <c r="G1478" s="151">
        <v>60</v>
      </c>
      <c r="H1478" s="151">
        <v>-12</v>
      </c>
      <c r="I1478" s="152">
        <v>-16.666666666666664</v>
      </c>
      <c r="J1478" s="142"/>
      <c r="K1478" s="159" t="s">
        <v>104</v>
      </c>
      <c r="L1478" s="150" t="s">
        <v>337</v>
      </c>
      <c r="M1478" s="151" t="s">
        <v>337</v>
      </c>
      <c r="N1478" s="151" t="s">
        <v>313</v>
      </c>
      <c r="O1478" s="151" t="s">
        <v>313</v>
      </c>
      <c r="P1478" s="151" t="s">
        <v>313</v>
      </c>
      <c r="Q1478" s="151" t="s">
        <v>313</v>
      </c>
      <c r="R1478" s="152" t="s">
        <v>313</v>
      </c>
      <c r="S1478" s="152"/>
    </row>
    <row r="1479" spans="1:19" s="145" customFormat="1" ht="14.45" customHeight="1">
      <c r="A1479" s="160"/>
      <c r="B1479" s="142" t="s">
        <v>105</v>
      </c>
      <c r="C1479" s="150">
        <v>55</v>
      </c>
      <c r="D1479" s="151">
        <v>109</v>
      </c>
      <c r="E1479" s="151">
        <v>111</v>
      </c>
      <c r="F1479" s="151">
        <v>103</v>
      </c>
      <c r="G1479" s="151">
        <v>82</v>
      </c>
      <c r="H1479" s="151">
        <v>-21</v>
      </c>
      <c r="I1479" s="152">
        <v>-20.388349514563107</v>
      </c>
      <c r="J1479" s="142"/>
      <c r="K1479" s="159" t="s">
        <v>105</v>
      </c>
      <c r="L1479" s="150" t="s">
        <v>337</v>
      </c>
      <c r="M1479" s="151" t="s">
        <v>337</v>
      </c>
      <c r="N1479" s="151" t="s">
        <v>313</v>
      </c>
      <c r="O1479" s="151" t="s">
        <v>313</v>
      </c>
      <c r="P1479" s="151" t="s">
        <v>313</v>
      </c>
      <c r="Q1479" s="151" t="s">
        <v>313</v>
      </c>
      <c r="R1479" s="152" t="s">
        <v>313</v>
      </c>
      <c r="S1479" s="152"/>
    </row>
    <row r="1480" spans="1:19" s="145" customFormat="1" ht="14.45" customHeight="1">
      <c r="A1480" s="160"/>
      <c r="B1480" s="142" t="s">
        <v>106</v>
      </c>
      <c r="C1480" s="150">
        <v>67</v>
      </c>
      <c r="D1480" s="151">
        <v>63</v>
      </c>
      <c r="E1480" s="151">
        <v>107</v>
      </c>
      <c r="F1480" s="151">
        <v>110</v>
      </c>
      <c r="G1480" s="151">
        <v>103</v>
      </c>
      <c r="H1480" s="151">
        <v>-7</v>
      </c>
      <c r="I1480" s="152">
        <v>-6.3636363636363633</v>
      </c>
      <c r="J1480" s="142"/>
      <c r="K1480" s="159" t="s">
        <v>106</v>
      </c>
      <c r="L1480" s="150" t="s">
        <v>337</v>
      </c>
      <c r="M1480" s="151" t="s">
        <v>337</v>
      </c>
      <c r="N1480" s="151" t="s">
        <v>313</v>
      </c>
      <c r="O1480" s="151" t="s">
        <v>313</v>
      </c>
      <c r="P1480" s="151" t="s">
        <v>313</v>
      </c>
      <c r="Q1480" s="151" t="s">
        <v>313</v>
      </c>
      <c r="R1480" s="152" t="s">
        <v>313</v>
      </c>
      <c r="S1480" s="152"/>
    </row>
    <row r="1481" spans="1:19" s="139" customFormat="1" ht="14.45" customHeight="1">
      <c r="A1481" s="160"/>
      <c r="B1481" s="142" t="s">
        <v>107</v>
      </c>
      <c r="C1481" s="150">
        <v>71</v>
      </c>
      <c r="D1481" s="151">
        <v>66</v>
      </c>
      <c r="E1481" s="151">
        <v>53</v>
      </c>
      <c r="F1481" s="151">
        <v>93</v>
      </c>
      <c r="G1481" s="151">
        <v>99</v>
      </c>
      <c r="H1481" s="151">
        <v>6</v>
      </c>
      <c r="I1481" s="152">
        <v>6.4516129032258061</v>
      </c>
      <c r="J1481" s="142"/>
      <c r="K1481" s="159" t="s">
        <v>107</v>
      </c>
      <c r="L1481" s="150" t="s">
        <v>337</v>
      </c>
      <c r="M1481" s="151" t="s">
        <v>337</v>
      </c>
      <c r="N1481" s="151" t="s">
        <v>313</v>
      </c>
      <c r="O1481" s="151" t="s">
        <v>313</v>
      </c>
      <c r="P1481" s="151" t="s">
        <v>313</v>
      </c>
      <c r="Q1481" s="151" t="s">
        <v>313</v>
      </c>
      <c r="R1481" s="152" t="s">
        <v>313</v>
      </c>
      <c r="S1481" s="152"/>
    </row>
    <row r="1482" spans="1:19" s="145" customFormat="1" ht="14.45" customHeight="1">
      <c r="A1482" s="160"/>
      <c r="B1482" s="142" t="s">
        <v>108</v>
      </c>
      <c r="C1482" s="150">
        <v>51</v>
      </c>
      <c r="D1482" s="151">
        <v>65</v>
      </c>
      <c r="E1482" s="151">
        <v>60</v>
      </c>
      <c r="F1482" s="151">
        <v>45</v>
      </c>
      <c r="G1482" s="151">
        <v>82</v>
      </c>
      <c r="H1482" s="151">
        <v>37</v>
      </c>
      <c r="I1482" s="152">
        <v>82.222222222222214</v>
      </c>
      <c r="J1482" s="142"/>
      <c r="K1482" s="159" t="s">
        <v>108</v>
      </c>
      <c r="L1482" s="150" t="s">
        <v>337</v>
      </c>
      <c r="M1482" s="151" t="s">
        <v>337</v>
      </c>
      <c r="N1482" s="151" t="s">
        <v>313</v>
      </c>
      <c r="O1482" s="151" t="s">
        <v>313</v>
      </c>
      <c r="P1482" s="151" t="s">
        <v>313</v>
      </c>
      <c r="Q1482" s="151" t="s">
        <v>313</v>
      </c>
      <c r="R1482" s="152" t="s">
        <v>313</v>
      </c>
      <c r="S1482" s="152"/>
    </row>
    <row r="1483" spans="1:19" s="145" customFormat="1" ht="14.45" customHeight="1">
      <c r="A1483" s="160"/>
      <c r="B1483" s="142" t="s">
        <v>109</v>
      </c>
      <c r="C1483" s="150">
        <v>45</v>
      </c>
      <c r="D1483" s="151">
        <v>35</v>
      </c>
      <c r="E1483" s="151">
        <v>55</v>
      </c>
      <c r="F1483" s="151">
        <v>52</v>
      </c>
      <c r="G1483" s="151">
        <v>45</v>
      </c>
      <c r="H1483" s="151">
        <v>-7</v>
      </c>
      <c r="I1483" s="152">
        <v>-13.461538461538462</v>
      </c>
      <c r="J1483" s="142"/>
      <c r="K1483" s="159" t="s">
        <v>109</v>
      </c>
      <c r="L1483" s="150" t="s">
        <v>337</v>
      </c>
      <c r="M1483" s="151" t="s">
        <v>337</v>
      </c>
      <c r="N1483" s="151" t="s">
        <v>313</v>
      </c>
      <c r="O1483" s="151" t="s">
        <v>313</v>
      </c>
      <c r="P1483" s="151" t="s">
        <v>313</v>
      </c>
      <c r="Q1483" s="151" t="s">
        <v>313</v>
      </c>
      <c r="R1483" s="152" t="s">
        <v>313</v>
      </c>
      <c r="S1483" s="152"/>
    </row>
    <row r="1484" spans="1:19" s="145" customFormat="1" ht="14.45" customHeight="1">
      <c r="A1484" s="160"/>
      <c r="B1484" s="142" t="s">
        <v>110</v>
      </c>
      <c r="C1484" s="150">
        <v>21</v>
      </c>
      <c r="D1484" s="151">
        <v>30</v>
      </c>
      <c r="E1484" s="151">
        <v>36</v>
      </c>
      <c r="F1484" s="151">
        <v>47</v>
      </c>
      <c r="G1484" s="151">
        <v>64</v>
      </c>
      <c r="H1484" s="151">
        <v>17</v>
      </c>
      <c r="I1484" s="152">
        <v>36.170212765957451</v>
      </c>
      <c r="J1484" s="142"/>
      <c r="K1484" s="159" t="s">
        <v>110</v>
      </c>
      <c r="L1484" s="150" t="s">
        <v>337</v>
      </c>
      <c r="M1484" s="151" t="s">
        <v>337</v>
      </c>
      <c r="N1484" s="151" t="s">
        <v>313</v>
      </c>
      <c r="O1484" s="151" t="s">
        <v>313</v>
      </c>
      <c r="P1484" s="151" t="s">
        <v>313</v>
      </c>
      <c r="Q1484" s="151" t="s">
        <v>313</v>
      </c>
      <c r="R1484" s="152" t="s">
        <v>313</v>
      </c>
      <c r="S1484" s="152"/>
    </row>
    <row r="1485" spans="1:19" s="153" customFormat="1" ht="14.45" customHeight="1">
      <c r="A1485" s="160"/>
      <c r="B1485" s="423"/>
      <c r="C1485" s="427"/>
      <c r="D1485" s="422"/>
      <c r="E1485" s="422"/>
      <c r="F1485" s="422"/>
      <c r="G1485" s="422"/>
      <c r="H1485" s="151"/>
      <c r="I1485" s="152"/>
      <c r="J1485" s="160"/>
      <c r="K1485" s="423"/>
      <c r="L1485" s="427"/>
      <c r="M1485" s="422"/>
      <c r="N1485" s="422"/>
      <c r="O1485" s="422"/>
      <c r="P1485" s="422"/>
      <c r="Q1485" s="151"/>
      <c r="R1485" s="152"/>
      <c r="S1485" s="160"/>
    </row>
    <row r="1486" spans="1:19" s="145" customFormat="1" ht="14.45" customHeight="1">
      <c r="A1486" s="160"/>
      <c r="B1486" s="160"/>
      <c r="C1486" s="160"/>
      <c r="D1486" s="160"/>
      <c r="E1486" s="160"/>
      <c r="F1486" s="160"/>
      <c r="G1486" s="161"/>
      <c r="H1486" s="160"/>
      <c r="I1486" s="160"/>
      <c r="J1486" s="160"/>
      <c r="K1486" s="160"/>
      <c r="L1486" s="160"/>
      <c r="M1486" s="160"/>
      <c r="N1486" s="160"/>
      <c r="O1486" s="160"/>
      <c r="P1486" s="161"/>
      <c r="Q1486" s="160"/>
      <c r="R1486" s="160"/>
      <c r="S1486" s="160"/>
    </row>
    <row r="1487" spans="1:19" s="145" customFormat="1" ht="14.45" customHeight="1">
      <c r="A1487" s="160"/>
      <c r="B1487" s="160"/>
      <c r="C1487" s="160"/>
      <c r="D1487" s="160"/>
      <c r="E1487" s="160"/>
      <c r="F1487" s="160"/>
      <c r="G1487" s="161"/>
      <c r="H1487" s="160"/>
      <c r="I1487" s="160"/>
      <c r="J1487" s="160"/>
      <c r="K1487" s="160"/>
      <c r="L1487" s="160"/>
      <c r="M1487" s="160"/>
      <c r="N1487" s="160"/>
      <c r="O1487" s="160"/>
      <c r="P1487" s="161"/>
      <c r="Q1487" s="160"/>
      <c r="R1487" s="160"/>
      <c r="S1487" s="160"/>
    </row>
    <row r="1488" spans="1:19" s="145" customFormat="1" ht="14.45" customHeight="1">
      <c r="A1488" s="138"/>
      <c r="B1488" s="138" t="s">
        <v>265</v>
      </c>
      <c r="C1488" s="138"/>
      <c r="D1488" s="138"/>
      <c r="E1488" s="138"/>
      <c r="F1488" s="138"/>
      <c r="G1488" s="138"/>
      <c r="H1488" s="138"/>
      <c r="I1488" s="138"/>
      <c r="J1488" s="138"/>
      <c r="K1488" s="138" t="s">
        <v>676</v>
      </c>
      <c r="L1488" s="138"/>
      <c r="M1488" s="138"/>
      <c r="N1488" s="138"/>
      <c r="O1488" s="138"/>
      <c r="P1488" s="138"/>
      <c r="Q1488" s="138"/>
      <c r="R1488" s="138"/>
      <c r="S1488" s="138"/>
    </row>
    <row r="1489" spans="1:19" s="145" customFormat="1" ht="14.45" customHeight="1">
      <c r="A1489" s="160"/>
      <c r="B1489" s="491" t="s">
        <v>335</v>
      </c>
      <c r="C1489" s="140"/>
      <c r="D1489" s="140"/>
      <c r="E1489" s="140"/>
      <c r="F1489" s="140"/>
      <c r="G1489" s="143"/>
      <c r="H1489" s="141"/>
      <c r="I1489" s="141"/>
      <c r="J1489" s="142"/>
      <c r="K1489" s="491" t="s">
        <v>335</v>
      </c>
      <c r="L1489" s="140"/>
      <c r="M1489" s="140"/>
      <c r="N1489" s="140"/>
      <c r="O1489" s="140"/>
      <c r="P1489" s="143"/>
      <c r="Q1489" s="141"/>
      <c r="R1489" s="141"/>
      <c r="S1489" s="144"/>
    </row>
    <row r="1490" spans="1:19" s="145" customFormat="1" ht="14.45" customHeight="1">
      <c r="A1490" s="160"/>
      <c r="B1490" s="492"/>
      <c r="C1490" s="146" t="s">
        <v>151</v>
      </c>
      <c r="D1490" s="146" t="s">
        <v>86</v>
      </c>
      <c r="E1490" s="146" t="s">
        <v>87</v>
      </c>
      <c r="F1490" s="146" t="s">
        <v>410</v>
      </c>
      <c r="G1490" s="146" t="s">
        <v>739</v>
      </c>
      <c r="H1490" s="81" t="s">
        <v>509</v>
      </c>
      <c r="I1490" s="147" t="s">
        <v>807</v>
      </c>
      <c r="J1490" s="142"/>
      <c r="K1490" s="492"/>
      <c r="L1490" s="146" t="s">
        <v>151</v>
      </c>
      <c r="M1490" s="146" t="s">
        <v>86</v>
      </c>
      <c r="N1490" s="146" t="s">
        <v>87</v>
      </c>
      <c r="O1490" s="146" t="s">
        <v>410</v>
      </c>
      <c r="P1490" s="146" t="s">
        <v>739</v>
      </c>
      <c r="Q1490" s="81" t="s">
        <v>509</v>
      </c>
      <c r="R1490" s="147" t="s">
        <v>807</v>
      </c>
      <c r="S1490" s="144"/>
    </row>
    <row r="1491" spans="1:19" s="145" customFormat="1" ht="14.45" customHeight="1">
      <c r="A1491" s="160"/>
      <c r="B1491" s="493"/>
      <c r="C1491" s="148"/>
      <c r="D1491" s="148"/>
      <c r="E1491" s="148"/>
      <c r="F1491" s="148"/>
      <c r="G1491" s="148"/>
      <c r="H1491" s="149" t="s">
        <v>88</v>
      </c>
      <c r="I1491" s="81" t="s">
        <v>511</v>
      </c>
      <c r="J1491" s="142"/>
      <c r="K1491" s="493"/>
      <c r="L1491" s="148"/>
      <c r="M1491" s="148"/>
      <c r="N1491" s="148"/>
      <c r="O1491" s="148"/>
      <c r="P1491" s="148"/>
      <c r="Q1491" s="149" t="s">
        <v>88</v>
      </c>
      <c r="R1491" s="81" t="s">
        <v>511</v>
      </c>
      <c r="S1491" s="144"/>
    </row>
    <row r="1492" spans="1:19" s="180" customFormat="1" ht="14.45" customHeight="1">
      <c r="B1492" s="188" t="s">
        <v>90</v>
      </c>
      <c r="C1492" s="187">
        <v>454</v>
      </c>
      <c r="D1492" s="183">
        <v>498</v>
      </c>
      <c r="E1492" s="183">
        <v>466</v>
      </c>
      <c r="F1492" s="183">
        <v>425</v>
      </c>
      <c r="G1492" s="183">
        <v>442</v>
      </c>
      <c r="H1492" s="182">
        <v>17</v>
      </c>
      <c r="I1492" s="184">
        <v>4</v>
      </c>
      <c r="J1492" s="185"/>
      <c r="K1492" s="186" t="s">
        <v>90</v>
      </c>
      <c r="L1492" s="326" t="s">
        <v>313</v>
      </c>
      <c r="M1492" s="325" t="s">
        <v>407</v>
      </c>
      <c r="N1492" s="325" t="s">
        <v>313</v>
      </c>
      <c r="O1492" s="325" t="s">
        <v>313</v>
      </c>
      <c r="P1492" s="183" t="s">
        <v>313</v>
      </c>
      <c r="Q1492" s="182" t="s">
        <v>313</v>
      </c>
      <c r="R1492" s="184" t="s">
        <v>313</v>
      </c>
      <c r="S1492" s="184"/>
    </row>
    <row r="1493" spans="1:19" s="145" customFormat="1" ht="14.45" customHeight="1">
      <c r="A1493" s="160"/>
      <c r="B1493" s="420" t="s">
        <v>91</v>
      </c>
      <c r="C1493" s="150">
        <v>53</v>
      </c>
      <c r="D1493" s="151">
        <v>63</v>
      </c>
      <c r="E1493" s="151">
        <v>53</v>
      </c>
      <c r="F1493" s="151">
        <v>41</v>
      </c>
      <c r="G1493" s="151">
        <v>36</v>
      </c>
      <c r="H1493" s="151">
        <v>-5</v>
      </c>
      <c r="I1493" s="152">
        <v>-12.195121951219512</v>
      </c>
      <c r="J1493" s="142"/>
      <c r="K1493" s="154" t="s">
        <v>91</v>
      </c>
      <c r="L1493" s="150" t="s">
        <v>313</v>
      </c>
      <c r="M1493" s="151" t="s">
        <v>337</v>
      </c>
      <c r="N1493" s="151" t="s">
        <v>313</v>
      </c>
      <c r="O1493" s="151" t="s">
        <v>313</v>
      </c>
      <c r="P1493" s="151" t="s">
        <v>313</v>
      </c>
      <c r="Q1493" s="151" t="s">
        <v>313</v>
      </c>
      <c r="R1493" s="152" t="s">
        <v>313</v>
      </c>
      <c r="S1493" s="152"/>
    </row>
    <row r="1494" spans="1:19" s="145" customFormat="1" ht="14.45" customHeight="1">
      <c r="A1494" s="160"/>
      <c r="B1494" s="420" t="s">
        <v>92</v>
      </c>
      <c r="C1494" s="150">
        <v>310</v>
      </c>
      <c r="D1494" s="151">
        <v>338</v>
      </c>
      <c r="E1494" s="151">
        <v>289</v>
      </c>
      <c r="F1494" s="151">
        <v>254</v>
      </c>
      <c r="G1494" s="151">
        <v>252</v>
      </c>
      <c r="H1494" s="151">
        <v>-2</v>
      </c>
      <c r="I1494" s="152">
        <v>-0.78740157480314954</v>
      </c>
      <c r="J1494" s="142"/>
      <c r="K1494" s="154" t="s">
        <v>92</v>
      </c>
      <c r="L1494" s="150" t="s">
        <v>313</v>
      </c>
      <c r="M1494" s="151" t="s">
        <v>337</v>
      </c>
      <c r="N1494" s="151" t="s">
        <v>313</v>
      </c>
      <c r="O1494" s="151" t="s">
        <v>313</v>
      </c>
      <c r="P1494" s="151" t="s">
        <v>313</v>
      </c>
      <c r="Q1494" s="151" t="s">
        <v>313</v>
      </c>
      <c r="R1494" s="152" t="s">
        <v>313</v>
      </c>
      <c r="S1494" s="152"/>
    </row>
    <row r="1495" spans="1:19" s="145" customFormat="1" ht="14.45" customHeight="1">
      <c r="A1495" s="160"/>
      <c r="B1495" s="420" t="s">
        <v>93</v>
      </c>
      <c r="C1495" s="150">
        <v>91</v>
      </c>
      <c r="D1495" s="151">
        <v>97</v>
      </c>
      <c r="E1495" s="151">
        <v>124</v>
      </c>
      <c r="F1495" s="151">
        <v>128</v>
      </c>
      <c r="G1495" s="151">
        <v>151</v>
      </c>
      <c r="H1495" s="151">
        <v>23</v>
      </c>
      <c r="I1495" s="152">
        <v>17.96875</v>
      </c>
      <c r="J1495" s="142"/>
      <c r="K1495" s="154" t="s">
        <v>93</v>
      </c>
      <c r="L1495" s="150" t="s">
        <v>313</v>
      </c>
      <c r="M1495" s="151" t="s">
        <v>337</v>
      </c>
      <c r="N1495" s="151" t="s">
        <v>313</v>
      </c>
      <c r="O1495" s="151" t="s">
        <v>313</v>
      </c>
      <c r="P1495" s="151" t="s">
        <v>313</v>
      </c>
      <c r="Q1495" s="151" t="s">
        <v>313</v>
      </c>
      <c r="R1495" s="152" t="s">
        <v>313</v>
      </c>
      <c r="S1495" s="152"/>
    </row>
    <row r="1496" spans="1:19" s="145" customFormat="1" ht="14.45" customHeight="1">
      <c r="A1496" s="160"/>
      <c r="B1496" s="142"/>
      <c r="C1496" s="150"/>
      <c r="D1496" s="157"/>
      <c r="E1496" s="157"/>
      <c r="F1496" s="157"/>
      <c r="G1496" s="157"/>
      <c r="H1496" s="157"/>
      <c r="I1496" s="158"/>
      <c r="J1496" s="142"/>
      <c r="K1496" s="159"/>
      <c r="L1496" s="150"/>
      <c r="M1496" s="157"/>
      <c r="N1496" s="157"/>
      <c r="O1496" s="157"/>
      <c r="P1496" s="157"/>
      <c r="Q1496" s="157"/>
      <c r="R1496" s="158"/>
      <c r="S1496" s="158"/>
    </row>
    <row r="1497" spans="1:19" s="145" customFormat="1" ht="14.45" customHeight="1">
      <c r="A1497" s="160"/>
      <c r="B1497" s="142" t="s">
        <v>94</v>
      </c>
      <c r="C1497" s="150">
        <v>12</v>
      </c>
      <c r="D1497" s="151">
        <v>22</v>
      </c>
      <c r="E1497" s="151">
        <v>18</v>
      </c>
      <c r="F1497" s="151">
        <v>11</v>
      </c>
      <c r="G1497" s="151">
        <v>16</v>
      </c>
      <c r="H1497" s="151">
        <v>5</v>
      </c>
      <c r="I1497" s="152">
        <v>45.454545454545453</v>
      </c>
      <c r="J1497" s="142"/>
      <c r="K1497" s="159" t="s">
        <v>94</v>
      </c>
      <c r="L1497" s="150" t="s">
        <v>313</v>
      </c>
      <c r="M1497" s="151" t="s">
        <v>337</v>
      </c>
      <c r="N1497" s="151" t="s">
        <v>313</v>
      </c>
      <c r="O1497" s="151" t="s">
        <v>313</v>
      </c>
      <c r="P1497" s="151" t="s">
        <v>313</v>
      </c>
      <c r="Q1497" s="151" t="s">
        <v>313</v>
      </c>
      <c r="R1497" s="152" t="s">
        <v>313</v>
      </c>
      <c r="S1497" s="152"/>
    </row>
    <row r="1498" spans="1:19" s="145" customFormat="1" ht="14.45" customHeight="1">
      <c r="A1498" s="160"/>
      <c r="B1498" s="142" t="s">
        <v>95</v>
      </c>
      <c r="C1498" s="150">
        <v>22</v>
      </c>
      <c r="D1498" s="151">
        <v>18</v>
      </c>
      <c r="E1498" s="151">
        <v>18</v>
      </c>
      <c r="F1498" s="151">
        <v>14</v>
      </c>
      <c r="G1498" s="151">
        <v>8</v>
      </c>
      <c r="H1498" s="151">
        <v>-6</v>
      </c>
      <c r="I1498" s="152">
        <v>-42.857142857142854</v>
      </c>
      <c r="J1498" s="142"/>
      <c r="K1498" s="159" t="s">
        <v>95</v>
      </c>
      <c r="L1498" s="150" t="s">
        <v>313</v>
      </c>
      <c r="M1498" s="151" t="s">
        <v>337</v>
      </c>
      <c r="N1498" s="151" t="s">
        <v>313</v>
      </c>
      <c r="O1498" s="151" t="s">
        <v>313</v>
      </c>
      <c r="P1498" s="151" t="s">
        <v>313</v>
      </c>
      <c r="Q1498" s="151" t="s">
        <v>313</v>
      </c>
      <c r="R1498" s="152" t="s">
        <v>313</v>
      </c>
      <c r="S1498" s="152"/>
    </row>
    <row r="1499" spans="1:19" s="145" customFormat="1" ht="14.45" customHeight="1">
      <c r="A1499" s="160"/>
      <c r="B1499" s="142" t="s">
        <v>96</v>
      </c>
      <c r="C1499" s="150">
        <v>19</v>
      </c>
      <c r="D1499" s="151">
        <v>23</v>
      </c>
      <c r="E1499" s="151">
        <v>17</v>
      </c>
      <c r="F1499" s="151">
        <v>16</v>
      </c>
      <c r="G1499" s="151">
        <v>12</v>
      </c>
      <c r="H1499" s="151">
        <v>-4</v>
      </c>
      <c r="I1499" s="152">
        <v>-25</v>
      </c>
      <c r="J1499" s="142"/>
      <c r="K1499" s="159" t="s">
        <v>96</v>
      </c>
      <c r="L1499" s="150" t="s">
        <v>313</v>
      </c>
      <c r="M1499" s="151" t="s">
        <v>337</v>
      </c>
      <c r="N1499" s="151" t="s">
        <v>313</v>
      </c>
      <c r="O1499" s="151" t="s">
        <v>313</v>
      </c>
      <c r="P1499" s="151" t="s">
        <v>313</v>
      </c>
      <c r="Q1499" s="151" t="s">
        <v>313</v>
      </c>
      <c r="R1499" s="152" t="s">
        <v>313</v>
      </c>
      <c r="S1499" s="152"/>
    </row>
    <row r="1500" spans="1:19" s="145" customFormat="1" ht="14.45" customHeight="1">
      <c r="A1500" s="160"/>
      <c r="B1500" s="142" t="s">
        <v>97</v>
      </c>
      <c r="C1500" s="150">
        <v>18</v>
      </c>
      <c r="D1500" s="151">
        <v>19</v>
      </c>
      <c r="E1500" s="151">
        <v>21</v>
      </c>
      <c r="F1500" s="151">
        <v>13</v>
      </c>
      <c r="G1500" s="151">
        <v>14</v>
      </c>
      <c r="H1500" s="151">
        <v>1</v>
      </c>
      <c r="I1500" s="152">
        <v>7.6923076923076925</v>
      </c>
      <c r="J1500" s="142"/>
      <c r="K1500" s="159" t="s">
        <v>97</v>
      </c>
      <c r="L1500" s="150" t="s">
        <v>313</v>
      </c>
      <c r="M1500" s="151" t="s">
        <v>337</v>
      </c>
      <c r="N1500" s="151" t="s">
        <v>313</v>
      </c>
      <c r="O1500" s="151" t="s">
        <v>313</v>
      </c>
      <c r="P1500" s="151" t="s">
        <v>313</v>
      </c>
      <c r="Q1500" s="151" t="s">
        <v>313</v>
      </c>
      <c r="R1500" s="152" t="s">
        <v>313</v>
      </c>
      <c r="S1500" s="152"/>
    </row>
    <row r="1501" spans="1:19" s="145" customFormat="1" ht="14.45" customHeight="1">
      <c r="A1501" s="160"/>
      <c r="B1501" s="142" t="s">
        <v>98</v>
      </c>
      <c r="C1501" s="150">
        <v>25</v>
      </c>
      <c r="D1501" s="151">
        <v>20</v>
      </c>
      <c r="E1501" s="151">
        <v>22</v>
      </c>
      <c r="F1501" s="151">
        <v>20</v>
      </c>
      <c r="G1501" s="151">
        <v>14</v>
      </c>
      <c r="H1501" s="151">
        <v>-6</v>
      </c>
      <c r="I1501" s="152">
        <v>-30</v>
      </c>
      <c r="J1501" s="142"/>
      <c r="K1501" s="159" t="s">
        <v>98</v>
      </c>
      <c r="L1501" s="150" t="s">
        <v>313</v>
      </c>
      <c r="M1501" s="151" t="s">
        <v>337</v>
      </c>
      <c r="N1501" s="151" t="s">
        <v>313</v>
      </c>
      <c r="O1501" s="151" t="s">
        <v>313</v>
      </c>
      <c r="P1501" s="151" t="s">
        <v>313</v>
      </c>
      <c r="Q1501" s="151" t="s">
        <v>313</v>
      </c>
      <c r="R1501" s="152" t="s">
        <v>313</v>
      </c>
      <c r="S1501" s="152"/>
    </row>
    <row r="1502" spans="1:19" s="145" customFormat="1" ht="14.45" customHeight="1">
      <c r="A1502" s="160"/>
      <c r="B1502" s="142" t="s">
        <v>99</v>
      </c>
      <c r="C1502" s="150">
        <v>38</v>
      </c>
      <c r="D1502" s="151">
        <v>31</v>
      </c>
      <c r="E1502" s="151">
        <v>13</v>
      </c>
      <c r="F1502" s="151">
        <v>14</v>
      </c>
      <c r="G1502" s="151">
        <v>24</v>
      </c>
      <c r="H1502" s="151">
        <v>10</v>
      </c>
      <c r="I1502" s="152">
        <v>71.428571428571431</v>
      </c>
      <c r="J1502" s="142"/>
      <c r="K1502" s="159" t="s">
        <v>99</v>
      </c>
      <c r="L1502" s="150" t="s">
        <v>313</v>
      </c>
      <c r="M1502" s="151" t="s">
        <v>337</v>
      </c>
      <c r="N1502" s="151" t="s">
        <v>313</v>
      </c>
      <c r="O1502" s="151" t="s">
        <v>313</v>
      </c>
      <c r="P1502" s="151" t="s">
        <v>313</v>
      </c>
      <c r="Q1502" s="151" t="s">
        <v>313</v>
      </c>
      <c r="R1502" s="152" t="s">
        <v>313</v>
      </c>
      <c r="S1502" s="152"/>
    </row>
    <row r="1503" spans="1:19" s="145" customFormat="1" ht="14.45" customHeight="1">
      <c r="A1503" s="160"/>
      <c r="B1503" s="142" t="s">
        <v>100</v>
      </c>
      <c r="C1503" s="150">
        <v>24</v>
      </c>
      <c r="D1503" s="151">
        <v>37</v>
      </c>
      <c r="E1503" s="151">
        <v>18</v>
      </c>
      <c r="F1503" s="151">
        <v>16</v>
      </c>
      <c r="G1503" s="151">
        <v>33</v>
      </c>
      <c r="H1503" s="151">
        <v>17</v>
      </c>
      <c r="I1503" s="152">
        <v>106.25</v>
      </c>
      <c r="J1503" s="142"/>
      <c r="K1503" s="159" t="s">
        <v>100</v>
      </c>
      <c r="L1503" s="150" t="s">
        <v>313</v>
      </c>
      <c r="M1503" s="151" t="s">
        <v>337</v>
      </c>
      <c r="N1503" s="151" t="s">
        <v>313</v>
      </c>
      <c r="O1503" s="151" t="s">
        <v>313</v>
      </c>
      <c r="P1503" s="151" t="s">
        <v>313</v>
      </c>
      <c r="Q1503" s="151" t="s">
        <v>313</v>
      </c>
      <c r="R1503" s="152" t="s">
        <v>313</v>
      </c>
      <c r="S1503" s="152"/>
    </row>
    <row r="1504" spans="1:19" s="145" customFormat="1" ht="14.45" customHeight="1">
      <c r="A1504" s="160"/>
      <c r="B1504" s="142" t="s">
        <v>118</v>
      </c>
      <c r="C1504" s="150">
        <v>22</v>
      </c>
      <c r="D1504" s="151">
        <v>38</v>
      </c>
      <c r="E1504" s="151">
        <v>40</v>
      </c>
      <c r="F1504" s="151">
        <v>15</v>
      </c>
      <c r="G1504" s="151">
        <v>13</v>
      </c>
      <c r="H1504" s="151">
        <v>-2</v>
      </c>
      <c r="I1504" s="152">
        <v>-13.333333333333334</v>
      </c>
      <c r="J1504" s="142"/>
      <c r="K1504" s="159" t="s">
        <v>118</v>
      </c>
      <c r="L1504" s="150" t="s">
        <v>313</v>
      </c>
      <c r="M1504" s="151" t="s">
        <v>337</v>
      </c>
      <c r="N1504" s="151" t="s">
        <v>313</v>
      </c>
      <c r="O1504" s="151" t="s">
        <v>313</v>
      </c>
      <c r="P1504" s="151" t="s">
        <v>313</v>
      </c>
      <c r="Q1504" s="151" t="s">
        <v>313</v>
      </c>
      <c r="R1504" s="152" t="s">
        <v>313</v>
      </c>
      <c r="S1504" s="152"/>
    </row>
    <row r="1505" spans="1:19" s="145" customFormat="1" ht="14.45" customHeight="1">
      <c r="A1505" s="160"/>
      <c r="B1505" s="142" t="s">
        <v>101</v>
      </c>
      <c r="C1505" s="150">
        <v>26</v>
      </c>
      <c r="D1505" s="151">
        <v>23</v>
      </c>
      <c r="E1505" s="151">
        <v>37</v>
      </c>
      <c r="F1505" s="151">
        <v>35</v>
      </c>
      <c r="G1505" s="151">
        <v>18</v>
      </c>
      <c r="H1505" s="151">
        <v>-17</v>
      </c>
      <c r="I1505" s="152">
        <v>-48.571428571428569</v>
      </c>
      <c r="J1505" s="142"/>
      <c r="K1505" s="159" t="s">
        <v>101</v>
      </c>
      <c r="L1505" s="150" t="s">
        <v>313</v>
      </c>
      <c r="M1505" s="151" t="s">
        <v>337</v>
      </c>
      <c r="N1505" s="151" t="s">
        <v>313</v>
      </c>
      <c r="O1505" s="151" t="s">
        <v>313</v>
      </c>
      <c r="P1505" s="151" t="s">
        <v>313</v>
      </c>
      <c r="Q1505" s="151" t="s">
        <v>313</v>
      </c>
      <c r="R1505" s="152" t="s">
        <v>313</v>
      </c>
      <c r="S1505" s="152"/>
    </row>
    <row r="1506" spans="1:19" s="145" customFormat="1" ht="14.45" customHeight="1">
      <c r="A1506" s="160"/>
      <c r="B1506" s="142" t="s">
        <v>102</v>
      </c>
      <c r="C1506" s="150">
        <v>45</v>
      </c>
      <c r="D1506" s="151">
        <v>28</v>
      </c>
      <c r="E1506" s="151">
        <v>21</v>
      </c>
      <c r="F1506" s="151">
        <v>36</v>
      </c>
      <c r="G1506" s="151">
        <v>40</v>
      </c>
      <c r="H1506" s="151">
        <v>4</v>
      </c>
      <c r="I1506" s="152">
        <v>11.111111111111111</v>
      </c>
      <c r="J1506" s="142"/>
      <c r="K1506" s="159" t="s">
        <v>102</v>
      </c>
      <c r="L1506" s="150" t="s">
        <v>313</v>
      </c>
      <c r="M1506" s="151" t="s">
        <v>337</v>
      </c>
      <c r="N1506" s="151" t="s">
        <v>313</v>
      </c>
      <c r="O1506" s="151" t="s">
        <v>313</v>
      </c>
      <c r="P1506" s="151" t="s">
        <v>313</v>
      </c>
      <c r="Q1506" s="151" t="s">
        <v>313</v>
      </c>
      <c r="R1506" s="152" t="s">
        <v>313</v>
      </c>
      <c r="S1506" s="152"/>
    </row>
    <row r="1507" spans="1:19" s="145" customFormat="1" ht="14.45" customHeight="1">
      <c r="A1507" s="160"/>
      <c r="B1507" s="142" t="s">
        <v>103</v>
      </c>
      <c r="C1507" s="150">
        <v>43</v>
      </c>
      <c r="D1507" s="151">
        <v>48</v>
      </c>
      <c r="E1507" s="151">
        <v>29</v>
      </c>
      <c r="F1507" s="151">
        <v>25</v>
      </c>
      <c r="G1507" s="151">
        <v>32</v>
      </c>
      <c r="H1507" s="151">
        <v>7</v>
      </c>
      <c r="I1507" s="152">
        <v>28.000000000000004</v>
      </c>
      <c r="J1507" s="142"/>
      <c r="K1507" s="159" t="s">
        <v>103</v>
      </c>
      <c r="L1507" s="150" t="s">
        <v>313</v>
      </c>
      <c r="M1507" s="151" t="s">
        <v>337</v>
      </c>
      <c r="N1507" s="151" t="s">
        <v>313</v>
      </c>
      <c r="O1507" s="151" t="s">
        <v>313</v>
      </c>
      <c r="P1507" s="151" t="s">
        <v>313</v>
      </c>
      <c r="Q1507" s="151" t="s">
        <v>313</v>
      </c>
      <c r="R1507" s="152" t="s">
        <v>313</v>
      </c>
      <c r="S1507" s="152"/>
    </row>
    <row r="1508" spans="1:19" s="145" customFormat="1" ht="14.45" customHeight="1">
      <c r="A1508" s="160"/>
      <c r="B1508" s="142" t="s">
        <v>104</v>
      </c>
      <c r="C1508" s="150">
        <v>39</v>
      </c>
      <c r="D1508" s="151">
        <v>45</v>
      </c>
      <c r="E1508" s="151">
        <v>44</v>
      </c>
      <c r="F1508" s="151">
        <v>26</v>
      </c>
      <c r="G1508" s="151">
        <v>26</v>
      </c>
      <c r="H1508" s="151">
        <v>0</v>
      </c>
      <c r="I1508" s="152">
        <v>0</v>
      </c>
      <c r="J1508" s="142"/>
      <c r="K1508" s="159" t="s">
        <v>104</v>
      </c>
      <c r="L1508" s="150" t="s">
        <v>313</v>
      </c>
      <c r="M1508" s="151" t="s">
        <v>337</v>
      </c>
      <c r="N1508" s="151" t="s">
        <v>313</v>
      </c>
      <c r="O1508" s="151" t="s">
        <v>313</v>
      </c>
      <c r="P1508" s="151" t="s">
        <v>313</v>
      </c>
      <c r="Q1508" s="151" t="s">
        <v>313</v>
      </c>
      <c r="R1508" s="152" t="s">
        <v>313</v>
      </c>
      <c r="S1508" s="152"/>
    </row>
    <row r="1509" spans="1:19" s="145" customFormat="1" ht="14.45" customHeight="1">
      <c r="A1509" s="160"/>
      <c r="B1509" s="142" t="s">
        <v>105</v>
      </c>
      <c r="C1509" s="150">
        <v>30</v>
      </c>
      <c r="D1509" s="151">
        <v>49</v>
      </c>
      <c r="E1509" s="151">
        <v>44</v>
      </c>
      <c r="F1509" s="151">
        <v>54</v>
      </c>
      <c r="G1509" s="151">
        <v>38</v>
      </c>
      <c r="H1509" s="151">
        <v>-16</v>
      </c>
      <c r="I1509" s="152">
        <v>-29.629629629629626</v>
      </c>
      <c r="J1509" s="142"/>
      <c r="K1509" s="159" t="s">
        <v>105</v>
      </c>
      <c r="L1509" s="150" t="s">
        <v>313</v>
      </c>
      <c r="M1509" s="151" t="s">
        <v>337</v>
      </c>
      <c r="N1509" s="151" t="s">
        <v>313</v>
      </c>
      <c r="O1509" s="151" t="s">
        <v>313</v>
      </c>
      <c r="P1509" s="151" t="s">
        <v>313</v>
      </c>
      <c r="Q1509" s="151" t="s">
        <v>313</v>
      </c>
      <c r="R1509" s="152" t="s">
        <v>313</v>
      </c>
      <c r="S1509" s="152"/>
    </row>
    <row r="1510" spans="1:19" s="139" customFormat="1" ht="14.45" customHeight="1">
      <c r="A1510" s="160"/>
      <c r="B1510" s="142" t="s">
        <v>106</v>
      </c>
      <c r="C1510" s="150">
        <v>24</v>
      </c>
      <c r="D1510" s="151">
        <v>34</v>
      </c>
      <c r="E1510" s="151">
        <v>50</v>
      </c>
      <c r="F1510" s="151">
        <v>41</v>
      </c>
      <c r="G1510" s="151">
        <v>47</v>
      </c>
      <c r="H1510" s="151">
        <v>6</v>
      </c>
      <c r="I1510" s="152">
        <v>14.634146341463413</v>
      </c>
      <c r="J1510" s="142"/>
      <c r="K1510" s="159" t="s">
        <v>106</v>
      </c>
      <c r="L1510" s="150" t="s">
        <v>313</v>
      </c>
      <c r="M1510" s="151" t="s">
        <v>337</v>
      </c>
      <c r="N1510" s="151" t="s">
        <v>313</v>
      </c>
      <c r="O1510" s="151" t="s">
        <v>313</v>
      </c>
      <c r="P1510" s="151" t="s">
        <v>313</v>
      </c>
      <c r="Q1510" s="151" t="s">
        <v>313</v>
      </c>
      <c r="R1510" s="152" t="s">
        <v>313</v>
      </c>
      <c r="S1510" s="152"/>
    </row>
    <row r="1511" spans="1:19" s="145" customFormat="1" ht="14.45" customHeight="1">
      <c r="A1511" s="160"/>
      <c r="B1511" s="142" t="s">
        <v>107</v>
      </c>
      <c r="C1511" s="150">
        <v>28</v>
      </c>
      <c r="D1511" s="151">
        <v>21</v>
      </c>
      <c r="E1511" s="151">
        <v>31</v>
      </c>
      <c r="F1511" s="151">
        <v>42</v>
      </c>
      <c r="G1511" s="151">
        <v>36</v>
      </c>
      <c r="H1511" s="151">
        <v>-6</v>
      </c>
      <c r="I1511" s="152">
        <v>-14.285714285714285</v>
      </c>
      <c r="J1511" s="142"/>
      <c r="K1511" s="159" t="s">
        <v>107</v>
      </c>
      <c r="L1511" s="150" t="s">
        <v>313</v>
      </c>
      <c r="M1511" s="151" t="s">
        <v>337</v>
      </c>
      <c r="N1511" s="151" t="s">
        <v>313</v>
      </c>
      <c r="O1511" s="151" t="s">
        <v>313</v>
      </c>
      <c r="P1511" s="151" t="s">
        <v>313</v>
      </c>
      <c r="Q1511" s="151" t="s">
        <v>313</v>
      </c>
      <c r="R1511" s="152" t="s">
        <v>313</v>
      </c>
      <c r="S1511" s="152"/>
    </row>
    <row r="1512" spans="1:19" s="145" customFormat="1" ht="14.45" customHeight="1">
      <c r="A1512" s="160"/>
      <c r="B1512" s="142" t="s">
        <v>108</v>
      </c>
      <c r="C1512" s="150">
        <v>12</v>
      </c>
      <c r="D1512" s="151">
        <v>25</v>
      </c>
      <c r="E1512" s="151">
        <v>18</v>
      </c>
      <c r="F1512" s="151">
        <v>23</v>
      </c>
      <c r="G1512" s="151">
        <v>39</v>
      </c>
      <c r="H1512" s="151">
        <v>16</v>
      </c>
      <c r="I1512" s="152">
        <v>69.565217391304344</v>
      </c>
      <c r="J1512" s="142"/>
      <c r="K1512" s="159" t="s">
        <v>108</v>
      </c>
      <c r="L1512" s="150" t="s">
        <v>313</v>
      </c>
      <c r="M1512" s="151" t="s">
        <v>337</v>
      </c>
      <c r="N1512" s="151" t="s">
        <v>313</v>
      </c>
      <c r="O1512" s="151" t="s">
        <v>313</v>
      </c>
      <c r="P1512" s="151" t="s">
        <v>313</v>
      </c>
      <c r="Q1512" s="151" t="s">
        <v>313</v>
      </c>
      <c r="R1512" s="152" t="s">
        <v>313</v>
      </c>
      <c r="S1512" s="152"/>
    </row>
    <row r="1513" spans="1:19" s="145" customFormat="1" ht="14.45" customHeight="1">
      <c r="A1513" s="160"/>
      <c r="B1513" s="142" t="s">
        <v>109</v>
      </c>
      <c r="C1513" s="150">
        <v>20</v>
      </c>
      <c r="D1513" s="151">
        <v>7</v>
      </c>
      <c r="E1513" s="151">
        <v>19</v>
      </c>
      <c r="F1513" s="151">
        <v>13</v>
      </c>
      <c r="G1513" s="151">
        <v>19</v>
      </c>
      <c r="H1513" s="151">
        <v>6</v>
      </c>
      <c r="I1513" s="152">
        <v>46.153846153846153</v>
      </c>
      <c r="J1513" s="142"/>
      <c r="K1513" s="159" t="s">
        <v>109</v>
      </c>
      <c r="L1513" s="150" t="s">
        <v>313</v>
      </c>
      <c r="M1513" s="151" t="s">
        <v>337</v>
      </c>
      <c r="N1513" s="151" t="s">
        <v>313</v>
      </c>
      <c r="O1513" s="151" t="s">
        <v>313</v>
      </c>
      <c r="P1513" s="151" t="s">
        <v>313</v>
      </c>
      <c r="Q1513" s="151" t="s">
        <v>313</v>
      </c>
      <c r="R1513" s="152" t="s">
        <v>313</v>
      </c>
      <c r="S1513" s="152"/>
    </row>
    <row r="1514" spans="1:19" s="153" customFormat="1" ht="14.45" customHeight="1">
      <c r="A1514" s="160"/>
      <c r="B1514" s="142" t="s">
        <v>110</v>
      </c>
      <c r="C1514" s="150">
        <v>7</v>
      </c>
      <c r="D1514" s="151">
        <v>10</v>
      </c>
      <c r="E1514" s="151">
        <v>6</v>
      </c>
      <c r="F1514" s="151">
        <v>9</v>
      </c>
      <c r="G1514" s="151">
        <v>10</v>
      </c>
      <c r="H1514" s="151">
        <v>1</v>
      </c>
      <c r="I1514" s="152">
        <v>11.111111111111111</v>
      </c>
      <c r="J1514" s="142"/>
      <c r="K1514" s="159" t="s">
        <v>110</v>
      </c>
      <c r="L1514" s="150" t="s">
        <v>313</v>
      </c>
      <c r="M1514" s="151" t="s">
        <v>337</v>
      </c>
      <c r="N1514" s="151" t="s">
        <v>313</v>
      </c>
      <c r="O1514" s="151" t="s">
        <v>313</v>
      </c>
      <c r="P1514" s="151" t="s">
        <v>313</v>
      </c>
      <c r="Q1514" s="151" t="s">
        <v>313</v>
      </c>
      <c r="R1514" s="152" t="s">
        <v>313</v>
      </c>
      <c r="S1514" s="152"/>
    </row>
    <row r="1515" spans="1:19" s="145" customFormat="1" ht="14.45" customHeight="1">
      <c r="A1515" s="160"/>
      <c r="B1515" s="423"/>
      <c r="C1515" s="427"/>
      <c r="D1515" s="422"/>
      <c r="E1515" s="422"/>
      <c r="F1515" s="422"/>
      <c r="G1515" s="422"/>
      <c r="H1515" s="151"/>
      <c r="I1515" s="152"/>
      <c r="J1515" s="160"/>
      <c r="K1515" s="423"/>
      <c r="L1515" s="427"/>
      <c r="M1515" s="422"/>
      <c r="N1515" s="422"/>
      <c r="O1515" s="422"/>
      <c r="P1515" s="422"/>
      <c r="Q1515" s="422"/>
      <c r="R1515" s="152"/>
      <c r="S1515" s="160"/>
    </row>
    <row r="1516" spans="1:19" s="145" customFormat="1" ht="14.45" customHeight="1">
      <c r="A1516" s="160"/>
      <c r="B1516" s="160"/>
      <c r="C1516" s="160"/>
      <c r="D1516" s="160"/>
      <c r="E1516" s="160"/>
      <c r="F1516" s="160"/>
      <c r="G1516" s="161"/>
      <c r="H1516" s="160"/>
      <c r="I1516" s="160"/>
      <c r="J1516" s="160"/>
      <c r="K1516" s="160"/>
      <c r="L1516" s="160"/>
      <c r="M1516" s="160"/>
      <c r="N1516" s="160"/>
      <c r="O1516" s="160"/>
      <c r="P1516" s="161"/>
      <c r="Q1516" s="160"/>
      <c r="R1516" s="160"/>
      <c r="S1516" s="160"/>
    </row>
    <row r="1517" spans="1:19" s="145" customFormat="1" ht="14.45" customHeight="1">
      <c r="A1517" s="160"/>
      <c r="B1517" s="160"/>
      <c r="C1517" s="160"/>
      <c r="D1517" s="160"/>
      <c r="E1517" s="160"/>
      <c r="F1517" s="160"/>
      <c r="G1517" s="161"/>
      <c r="H1517" s="160"/>
      <c r="I1517" s="160"/>
      <c r="J1517" s="160"/>
      <c r="K1517" s="160"/>
      <c r="L1517" s="160"/>
      <c r="M1517" s="160"/>
      <c r="N1517" s="160"/>
      <c r="O1517" s="160"/>
      <c r="P1517" s="161"/>
      <c r="Q1517" s="160"/>
      <c r="R1517" s="160"/>
      <c r="S1517" s="160"/>
    </row>
    <row r="1518" spans="1:19" s="145" customFormat="1" ht="14.45" customHeight="1">
      <c r="A1518" s="138"/>
      <c r="B1518" s="138" t="s">
        <v>266</v>
      </c>
      <c r="C1518" s="138"/>
      <c r="D1518" s="138"/>
      <c r="E1518" s="138"/>
      <c r="F1518" s="138"/>
      <c r="G1518" s="138"/>
      <c r="H1518" s="138"/>
      <c r="I1518" s="138"/>
      <c r="J1518" s="138"/>
      <c r="K1518" s="138" t="s">
        <v>677</v>
      </c>
      <c r="L1518" s="138"/>
      <c r="M1518" s="138"/>
      <c r="N1518" s="138"/>
      <c r="O1518" s="138"/>
      <c r="P1518" s="138"/>
      <c r="Q1518" s="138"/>
      <c r="R1518" s="138"/>
      <c r="S1518" s="138"/>
    </row>
    <row r="1519" spans="1:19" s="145" customFormat="1" ht="14.45" customHeight="1">
      <c r="A1519" s="160"/>
      <c r="B1519" s="491" t="s">
        <v>335</v>
      </c>
      <c r="C1519" s="140"/>
      <c r="D1519" s="140"/>
      <c r="E1519" s="140"/>
      <c r="F1519" s="140"/>
      <c r="G1519" s="143"/>
      <c r="H1519" s="141"/>
      <c r="I1519" s="141"/>
      <c r="J1519" s="142"/>
      <c r="K1519" s="491" t="s">
        <v>335</v>
      </c>
      <c r="L1519" s="140"/>
      <c r="M1519" s="140"/>
      <c r="N1519" s="140"/>
      <c r="O1519" s="140"/>
      <c r="P1519" s="143"/>
      <c r="Q1519" s="141"/>
      <c r="R1519" s="141"/>
      <c r="S1519" s="144"/>
    </row>
    <row r="1520" spans="1:19" s="145" customFormat="1" ht="14.45" customHeight="1">
      <c r="A1520" s="160"/>
      <c r="B1520" s="492"/>
      <c r="C1520" s="146" t="s">
        <v>151</v>
      </c>
      <c r="D1520" s="146" t="s">
        <v>86</v>
      </c>
      <c r="E1520" s="146" t="s">
        <v>87</v>
      </c>
      <c r="F1520" s="146" t="s">
        <v>410</v>
      </c>
      <c r="G1520" s="146" t="s">
        <v>739</v>
      </c>
      <c r="H1520" s="81" t="s">
        <v>509</v>
      </c>
      <c r="I1520" s="147" t="s">
        <v>807</v>
      </c>
      <c r="J1520" s="142"/>
      <c r="K1520" s="492"/>
      <c r="L1520" s="146" t="s">
        <v>151</v>
      </c>
      <c r="M1520" s="146" t="s">
        <v>86</v>
      </c>
      <c r="N1520" s="146" t="s">
        <v>87</v>
      </c>
      <c r="O1520" s="146" t="s">
        <v>410</v>
      </c>
      <c r="P1520" s="146" t="s">
        <v>739</v>
      </c>
      <c r="Q1520" s="81" t="s">
        <v>509</v>
      </c>
      <c r="R1520" s="147" t="s">
        <v>807</v>
      </c>
      <c r="S1520" s="144"/>
    </row>
    <row r="1521" spans="1:19" s="145" customFormat="1" ht="14.45" customHeight="1">
      <c r="A1521" s="160"/>
      <c r="B1521" s="493"/>
      <c r="C1521" s="148"/>
      <c r="D1521" s="148"/>
      <c r="E1521" s="148"/>
      <c r="F1521" s="148"/>
      <c r="G1521" s="148"/>
      <c r="H1521" s="149" t="s">
        <v>88</v>
      </c>
      <c r="I1521" s="81" t="s">
        <v>511</v>
      </c>
      <c r="J1521" s="142"/>
      <c r="K1521" s="493"/>
      <c r="L1521" s="148"/>
      <c r="M1521" s="148"/>
      <c r="N1521" s="148"/>
      <c r="O1521" s="148"/>
      <c r="P1521" s="148"/>
      <c r="Q1521" s="149" t="s">
        <v>88</v>
      </c>
      <c r="R1521" s="81" t="s">
        <v>511</v>
      </c>
      <c r="S1521" s="144"/>
    </row>
    <row r="1522" spans="1:19" s="180" customFormat="1" ht="14.45" customHeight="1">
      <c r="B1522" s="188" t="s">
        <v>90</v>
      </c>
      <c r="C1522" s="187">
        <v>635</v>
      </c>
      <c r="D1522" s="183">
        <v>660</v>
      </c>
      <c r="E1522" s="183">
        <v>609</v>
      </c>
      <c r="F1522" s="183">
        <v>564</v>
      </c>
      <c r="G1522" s="183">
        <v>556</v>
      </c>
      <c r="H1522" s="182">
        <v>-8</v>
      </c>
      <c r="I1522" s="184">
        <v>-1.4184397163120568</v>
      </c>
      <c r="J1522" s="185"/>
      <c r="K1522" s="186" t="s">
        <v>90</v>
      </c>
      <c r="L1522" s="326" t="s">
        <v>408</v>
      </c>
      <c r="M1522" s="325" t="s">
        <v>408</v>
      </c>
      <c r="N1522" s="325" t="s">
        <v>313</v>
      </c>
      <c r="O1522" s="325" t="s">
        <v>313</v>
      </c>
      <c r="P1522" s="183" t="s">
        <v>313</v>
      </c>
      <c r="Q1522" s="182" t="s">
        <v>313</v>
      </c>
      <c r="R1522" s="184" t="s">
        <v>313</v>
      </c>
      <c r="S1522" s="184"/>
    </row>
    <row r="1523" spans="1:19" s="145" customFormat="1" ht="14.45" customHeight="1">
      <c r="A1523" s="160"/>
      <c r="B1523" s="420" t="s">
        <v>91</v>
      </c>
      <c r="C1523" s="150">
        <v>60</v>
      </c>
      <c r="D1523" s="151">
        <v>65</v>
      </c>
      <c r="E1523" s="151">
        <v>55</v>
      </c>
      <c r="F1523" s="151">
        <v>42</v>
      </c>
      <c r="G1523" s="151">
        <v>35</v>
      </c>
      <c r="H1523" s="151">
        <v>-7</v>
      </c>
      <c r="I1523" s="152">
        <v>-16.666666666666664</v>
      </c>
      <c r="J1523" s="142"/>
      <c r="K1523" s="154" t="s">
        <v>91</v>
      </c>
      <c r="L1523" s="150" t="s">
        <v>337</v>
      </c>
      <c r="M1523" s="151" t="s">
        <v>337</v>
      </c>
      <c r="N1523" s="151" t="s">
        <v>313</v>
      </c>
      <c r="O1523" s="151" t="s">
        <v>313</v>
      </c>
      <c r="P1523" s="151" t="s">
        <v>313</v>
      </c>
      <c r="Q1523" s="151" t="s">
        <v>313</v>
      </c>
      <c r="R1523" s="152" t="s">
        <v>313</v>
      </c>
      <c r="S1523" s="152"/>
    </row>
    <row r="1524" spans="1:19" s="145" customFormat="1" ht="14.45" customHeight="1">
      <c r="A1524" s="160"/>
      <c r="B1524" s="420" t="s">
        <v>92</v>
      </c>
      <c r="C1524" s="150">
        <v>411</v>
      </c>
      <c r="D1524" s="151">
        <v>433</v>
      </c>
      <c r="E1524" s="151">
        <v>367</v>
      </c>
      <c r="F1524" s="151">
        <v>302</v>
      </c>
      <c r="G1524" s="151">
        <v>276</v>
      </c>
      <c r="H1524" s="151">
        <v>-26</v>
      </c>
      <c r="I1524" s="152">
        <v>-8.6092715231788084</v>
      </c>
      <c r="J1524" s="142"/>
      <c r="K1524" s="154" t="s">
        <v>92</v>
      </c>
      <c r="L1524" s="150" t="s">
        <v>337</v>
      </c>
      <c r="M1524" s="151" t="s">
        <v>337</v>
      </c>
      <c r="N1524" s="151" t="s">
        <v>313</v>
      </c>
      <c r="O1524" s="151" t="s">
        <v>313</v>
      </c>
      <c r="P1524" s="151" t="s">
        <v>313</v>
      </c>
      <c r="Q1524" s="151" t="s">
        <v>313</v>
      </c>
      <c r="R1524" s="152" t="s">
        <v>313</v>
      </c>
      <c r="S1524" s="152"/>
    </row>
    <row r="1525" spans="1:19" s="145" customFormat="1" ht="14.45" customHeight="1">
      <c r="A1525" s="160"/>
      <c r="B1525" s="420" t="s">
        <v>93</v>
      </c>
      <c r="C1525" s="150">
        <v>164</v>
      </c>
      <c r="D1525" s="151">
        <v>162</v>
      </c>
      <c r="E1525" s="151">
        <v>187</v>
      </c>
      <c r="F1525" s="151">
        <v>219</v>
      </c>
      <c r="G1525" s="151">
        <v>242</v>
      </c>
      <c r="H1525" s="151">
        <v>23</v>
      </c>
      <c r="I1525" s="152">
        <v>10.50228310502283</v>
      </c>
      <c r="J1525" s="142"/>
      <c r="K1525" s="154" t="s">
        <v>93</v>
      </c>
      <c r="L1525" s="150" t="s">
        <v>337</v>
      </c>
      <c r="M1525" s="151" t="s">
        <v>337</v>
      </c>
      <c r="N1525" s="151" t="s">
        <v>313</v>
      </c>
      <c r="O1525" s="151" t="s">
        <v>313</v>
      </c>
      <c r="P1525" s="151" t="s">
        <v>313</v>
      </c>
      <c r="Q1525" s="151" t="s">
        <v>313</v>
      </c>
      <c r="R1525" s="152" t="s">
        <v>313</v>
      </c>
      <c r="S1525" s="152"/>
    </row>
    <row r="1526" spans="1:19" s="145" customFormat="1" ht="14.45" customHeight="1">
      <c r="A1526" s="160"/>
      <c r="B1526" s="142"/>
      <c r="C1526" s="150"/>
      <c r="D1526" s="157"/>
      <c r="E1526" s="157"/>
      <c r="F1526" s="157"/>
      <c r="G1526" s="157"/>
      <c r="H1526" s="157"/>
      <c r="I1526" s="158"/>
      <c r="J1526" s="142"/>
      <c r="K1526" s="159"/>
      <c r="L1526" s="150"/>
      <c r="M1526" s="157"/>
      <c r="N1526" s="157"/>
      <c r="O1526" s="157"/>
      <c r="P1526" s="157"/>
      <c r="Q1526" s="157"/>
      <c r="R1526" s="158"/>
      <c r="S1526" s="158"/>
    </row>
    <row r="1527" spans="1:19" s="145" customFormat="1" ht="14.45" customHeight="1">
      <c r="A1527" s="160"/>
      <c r="B1527" s="142" t="s">
        <v>94</v>
      </c>
      <c r="C1527" s="150">
        <v>16</v>
      </c>
      <c r="D1527" s="151">
        <v>23</v>
      </c>
      <c r="E1527" s="151">
        <v>17</v>
      </c>
      <c r="F1527" s="151">
        <v>12</v>
      </c>
      <c r="G1527" s="151">
        <v>10</v>
      </c>
      <c r="H1527" s="151">
        <v>-2</v>
      </c>
      <c r="I1527" s="152">
        <v>-16.666666666666664</v>
      </c>
      <c r="J1527" s="142"/>
      <c r="K1527" s="159" t="s">
        <v>94</v>
      </c>
      <c r="L1527" s="150" t="s">
        <v>337</v>
      </c>
      <c r="M1527" s="151" t="s">
        <v>337</v>
      </c>
      <c r="N1527" s="151" t="s">
        <v>313</v>
      </c>
      <c r="O1527" s="151" t="s">
        <v>313</v>
      </c>
      <c r="P1527" s="151" t="s">
        <v>313</v>
      </c>
      <c r="Q1527" s="151" t="s">
        <v>313</v>
      </c>
      <c r="R1527" s="152" t="s">
        <v>313</v>
      </c>
      <c r="S1527" s="152"/>
    </row>
    <row r="1528" spans="1:19" s="145" customFormat="1" ht="14.45" customHeight="1">
      <c r="A1528" s="160"/>
      <c r="B1528" s="142" t="s">
        <v>95</v>
      </c>
      <c r="C1528" s="150">
        <v>24</v>
      </c>
      <c r="D1528" s="151">
        <v>20</v>
      </c>
      <c r="E1528" s="151">
        <v>20</v>
      </c>
      <c r="F1528" s="151">
        <v>16</v>
      </c>
      <c r="G1528" s="151">
        <v>13</v>
      </c>
      <c r="H1528" s="151">
        <v>-3</v>
      </c>
      <c r="I1528" s="152">
        <v>-18.75</v>
      </c>
      <c r="J1528" s="142"/>
      <c r="K1528" s="159" t="s">
        <v>95</v>
      </c>
      <c r="L1528" s="150" t="s">
        <v>337</v>
      </c>
      <c r="M1528" s="151" t="s">
        <v>337</v>
      </c>
      <c r="N1528" s="151" t="s">
        <v>313</v>
      </c>
      <c r="O1528" s="151" t="s">
        <v>313</v>
      </c>
      <c r="P1528" s="151" t="s">
        <v>313</v>
      </c>
      <c r="Q1528" s="151" t="s">
        <v>313</v>
      </c>
      <c r="R1528" s="152" t="s">
        <v>313</v>
      </c>
      <c r="S1528" s="152"/>
    </row>
    <row r="1529" spans="1:19" s="145" customFormat="1" ht="14.45" customHeight="1">
      <c r="A1529" s="160"/>
      <c r="B1529" s="142" t="s">
        <v>96</v>
      </c>
      <c r="C1529" s="150">
        <v>20</v>
      </c>
      <c r="D1529" s="151">
        <v>22</v>
      </c>
      <c r="E1529" s="151">
        <v>18</v>
      </c>
      <c r="F1529" s="151">
        <v>14</v>
      </c>
      <c r="G1529" s="151">
        <v>12</v>
      </c>
      <c r="H1529" s="151">
        <v>-2</v>
      </c>
      <c r="I1529" s="152">
        <v>-14.285714285714285</v>
      </c>
      <c r="J1529" s="142"/>
      <c r="K1529" s="159" t="s">
        <v>96</v>
      </c>
      <c r="L1529" s="150" t="s">
        <v>337</v>
      </c>
      <c r="M1529" s="151" t="s">
        <v>337</v>
      </c>
      <c r="N1529" s="151" t="s">
        <v>313</v>
      </c>
      <c r="O1529" s="151" t="s">
        <v>313</v>
      </c>
      <c r="P1529" s="151" t="s">
        <v>313</v>
      </c>
      <c r="Q1529" s="151" t="s">
        <v>313</v>
      </c>
      <c r="R1529" s="152" t="s">
        <v>313</v>
      </c>
      <c r="S1529" s="152"/>
    </row>
    <row r="1530" spans="1:19" s="145" customFormat="1" ht="14.45" customHeight="1">
      <c r="A1530" s="160"/>
      <c r="B1530" s="142" t="s">
        <v>97</v>
      </c>
      <c r="C1530" s="150">
        <v>36</v>
      </c>
      <c r="D1530" s="151">
        <v>25</v>
      </c>
      <c r="E1530" s="151">
        <v>20</v>
      </c>
      <c r="F1530" s="151">
        <v>19</v>
      </c>
      <c r="G1530" s="151">
        <v>14</v>
      </c>
      <c r="H1530" s="151">
        <v>-5</v>
      </c>
      <c r="I1530" s="152">
        <v>-26.315789473684209</v>
      </c>
      <c r="J1530" s="142"/>
      <c r="K1530" s="159" t="s">
        <v>97</v>
      </c>
      <c r="L1530" s="150" t="s">
        <v>337</v>
      </c>
      <c r="M1530" s="151" t="s">
        <v>337</v>
      </c>
      <c r="N1530" s="151" t="s">
        <v>313</v>
      </c>
      <c r="O1530" s="151" t="s">
        <v>313</v>
      </c>
      <c r="P1530" s="151" t="s">
        <v>313</v>
      </c>
      <c r="Q1530" s="151" t="s">
        <v>313</v>
      </c>
      <c r="R1530" s="152" t="s">
        <v>313</v>
      </c>
      <c r="S1530" s="152"/>
    </row>
    <row r="1531" spans="1:19" s="145" customFormat="1" ht="14.45" customHeight="1">
      <c r="A1531" s="160"/>
      <c r="B1531" s="142" t="s">
        <v>98</v>
      </c>
      <c r="C1531" s="150">
        <v>36</v>
      </c>
      <c r="D1531" s="151">
        <v>33</v>
      </c>
      <c r="E1531" s="151">
        <v>17</v>
      </c>
      <c r="F1531" s="151">
        <v>18</v>
      </c>
      <c r="G1531" s="151">
        <v>16</v>
      </c>
      <c r="H1531" s="151">
        <v>-2</v>
      </c>
      <c r="I1531" s="152">
        <v>-11.111111111111111</v>
      </c>
      <c r="J1531" s="142"/>
      <c r="K1531" s="159" t="s">
        <v>98</v>
      </c>
      <c r="L1531" s="150" t="s">
        <v>337</v>
      </c>
      <c r="M1531" s="151" t="s">
        <v>337</v>
      </c>
      <c r="N1531" s="151" t="s">
        <v>313</v>
      </c>
      <c r="O1531" s="151" t="s">
        <v>313</v>
      </c>
      <c r="P1531" s="151" t="s">
        <v>313</v>
      </c>
      <c r="Q1531" s="151" t="s">
        <v>313</v>
      </c>
      <c r="R1531" s="152" t="s">
        <v>313</v>
      </c>
      <c r="S1531" s="152"/>
    </row>
    <row r="1532" spans="1:19" s="145" customFormat="1" ht="14.45" customHeight="1">
      <c r="A1532" s="160"/>
      <c r="B1532" s="142" t="s">
        <v>99</v>
      </c>
      <c r="C1532" s="150">
        <v>47</v>
      </c>
      <c r="D1532" s="151">
        <v>27</v>
      </c>
      <c r="E1532" s="151">
        <v>22</v>
      </c>
      <c r="F1532" s="151">
        <v>13</v>
      </c>
      <c r="G1532" s="151">
        <v>11</v>
      </c>
      <c r="H1532" s="151">
        <v>-2</v>
      </c>
      <c r="I1532" s="152">
        <v>-15.384615384615385</v>
      </c>
      <c r="J1532" s="142"/>
      <c r="K1532" s="159" t="s">
        <v>99</v>
      </c>
      <c r="L1532" s="150" t="s">
        <v>337</v>
      </c>
      <c r="M1532" s="151" t="s">
        <v>337</v>
      </c>
      <c r="N1532" s="151" t="s">
        <v>313</v>
      </c>
      <c r="O1532" s="151" t="s">
        <v>313</v>
      </c>
      <c r="P1532" s="151" t="s">
        <v>313</v>
      </c>
      <c r="Q1532" s="151" t="s">
        <v>313</v>
      </c>
      <c r="R1532" s="152" t="s">
        <v>313</v>
      </c>
      <c r="S1532" s="152"/>
    </row>
    <row r="1533" spans="1:19" s="145" customFormat="1" ht="14.45" customHeight="1">
      <c r="A1533" s="160"/>
      <c r="B1533" s="142" t="s">
        <v>100</v>
      </c>
      <c r="C1533" s="150">
        <v>40</v>
      </c>
      <c r="D1533" s="151">
        <v>50</v>
      </c>
      <c r="E1533" s="151">
        <v>26</v>
      </c>
      <c r="F1533" s="151">
        <v>20</v>
      </c>
      <c r="G1533" s="151">
        <v>28</v>
      </c>
      <c r="H1533" s="151">
        <v>8</v>
      </c>
      <c r="I1533" s="152">
        <v>40</v>
      </c>
      <c r="J1533" s="142"/>
      <c r="K1533" s="159" t="s">
        <v>100</v>
      </c>
      <c r="L1533" s="150" t="s">
        <v>337</v>
      </c>
      <c r="M1533" s="151" t="s">
        <v>337</v>
      </c>
      <c r="N1533" s="151" t="s">
        <v>313</v>
      </c>
      <c r="O1533" s="151" t="s">
        <v>313</v>
      </c>
      <c r="P1533" s="151" t="s">
        <v>313</v>
      </c>
      <c r="Q1533" s="151" t="s">
        <v>313</v>
      </c>
      <c r="R1533" s="152" t="s">
        <v>313</v>
      </c>
      <c r="S1533" s="152"/>
    </row>
    <row r="1534" spans="1:19" s="145" customFormat="1" ht="14.45" customHeight="1">
      <c r="A1534" s="160"/>
      <c r="B1534" s="142" t="s">
        <v>118</v>
      </c>
      <c r="C1534" s="150">
        <v>33</v>
      </c>
      <c r="D1534" s="151">
        <v>42</v>
      </c>
      <c r="E1534" s="151">
        <v>40</v>
      </c>
      <c r="F1534" s="151">
        <v>21</v>
      </c>
      <c r="G1534" s="151">
        <v>16</v>
      </c>
      <c r="H1534" s="151">
        <v>-5</v>
      </c>
      <c r="I1534" s="152">
        <v>-23.809523809523807</v>
      </c>
      <c r="J1534" s="142"/>
      <c r="K1534" s="159" t="s">
        <v>118</v>
      </c>
      <c r="L1534" s="150" t="s">
        <v>337</v>
      </c>
      <c r="M1534" s="151" t="s">
        <v>337</v>
      </c>
      <c r="N1534" s="151" t="s">
        <v>313</v>
      </c>
      <c r="O1534" s="151" t="s">
        <v>313</v>
      </c>
      <c r="P1534" s="151" t="s">
        <v>313</v>
      </c>
      <c r="Q1534" s="151" t="s">
        <v>313</v>
      </c>
      <c r="R1534" s="152" t="s">
        <v>313</v>
      </c>
      <c r="S1534" s="152"/>
    </row>
    <row r="1535" spans="1:19" s="145" customFormat="1" ht="14.45" customHeight="1">
      <c r="A1535" s="160"/>
      <c r="B1535" s="142" t="s">
        <v>101</v>
      </c>
      <c r="C1535" s="150">
        <v>40</v>
      </c>
      <c r="D1535" s="151">
        <v>36</v>
      </c>
      <c r="E1535" s="151">
        <v>39</v>
      </c>
      <c r="F1535" s="151">
        <v>40</v>
      </c>
      <c r="G1535" s="151">
        <v>26</v>
      </c>
      <c r="H1535" s="151">
        <v>-14</v>
      </c>
      <c r="I1535" s="152">
        <v>-35</v>
      </c>
      <c r="J1535" s="142"/>
      <c r="K1535" s="159" t="s">
        <v>101</v>
      </c>
      <c r="L1535" s="150" t="s">
        <v>337</v>
      </c>
      <c r="M1535" s="151" t="s">
        <v>337</v>
      </c>
      <c r="N1535" s="151" t="s">
        <v>313</v>
      </c>
      <c r="O1535" s="151" t="s">
        <v>313</v>
      </c>
      <c r="P1535" s="151" t="s">
        <v>313</v>
      </c>
      <c r="Q1535" s="151" t="s">
        <v>313</v>
      </c>
      <c r="R1535" s="152" t="s">
        <v>313</v>
      </c>
      <c r="S1535" s="152"/>
    </row>
    <row r="1536" spans="1:19" s="145" customFormat="1" ht="14.45" customHeight="1">
      <c r="A1536" s="160"/>
      <c r="B1536" s="142" t="s">
        <v>102</v>
      </c>
      <c r="C1536" s="150">
        <v>37</v>
      </c>
      <c r="D1536" s="151">
        <v>43</v>
      </c>
      <c r="E1536" s="151">
        <v>38</v>
      </c>
      <c r="F1536" s="151">
        <v>40</v>
      </c>
      <c r="G1536" s="151">
        <v>42</v>
      </c>
      <c r="H1536" s="151">
        <v>2</v>
      </c>
      <c r="I1536" s="152">
        <v>5</v>
      </c>
      <c r="J1536" s="142"/>
      <c r="K1536" s="159" t="s">
        <v>102</v>
      </c>
      <c r="L1536" s="150" t="s">
        <v>337</v>
      </c>
      <c r="M1536" s="151" t="s">
        <v>337</v>
      </c>
      <c r="N1536" s="151" t="s">
        <v>313</v>
      </c>
      <c r="O1536" s="151" t="s">
        <v>313</v>
      </c>
      <c r="P1536" s="151" t="s">
        <v>313</v>
      </c>
      <c r="Q1536" s="151" t="s">
        <v>313</v>
      </c>
      <c r="R1536" s="152" t="s">
        <v>313</v>
      </c>
      <c r="S1536" s="152"/>
    </row>
    <row r="1537" spans="1:19" s="145" customFormat="1" ht="14.45" customHeight="1">
      <c r="A1537" s="160"/>
      <c r="B1537" s="142" t="s">
        <v>103</v>
      </c>
      <c r="C1537" s="150">
        <v>61</v>
      </c>
      <c r="D1537" s="151">
        <v>50</v>
      </c>
      <c r="E1537" s="151">
        <v>48</v>
      </c>
      <c r="F1537" s="151">
        <v>36</v>
      </c>
      <c r="G1537" s="151">
        <v>45</v>
      </c>
      <c r="H1537" s="151">
        <v>9</v>
      </c>
      <c r="I1537" s="152">
        <v>25</v>
      </c>
      <c r="J1537" s="142"/>
      <c r="K1537" s="159" t="s">
        <v>103</v>
      </c>
      <c r="L1537" s="150" t="s">
        <v>337</v>
      </c>
      <c r="M1537" s="151" t="s">
        <v>337</v>
      </c>
      <c r="N1537" s="151" t="s">
        <v>313</v>
      </c>
      <c r="O1537" s="151" t="s">
        <v>313</v>
      </c>
      <c r="P1537" s="151" t="s">
        <v>313</v>
      </c>
      <c r="Q1537" s="151" t="s">
        <v>313</v>
      </c>
      <c r="R1537" s="152" t="s">
        <v>313</v>
      </c>
      <c r="S1537" s="152"/>
    </row>
    <row r="1538" spans="1:19" s="145" customFormat="1" ht="14.45" customHeight="1">
      <c r="A1538" s="160"/>
      <c r="B1538" s="142" t="s">
        <v>104</v>
      </c>
      <c r="C1538" s="150">
        <v>56</v>
      </c>
      <c r="D1538" s="151">
        <v>67</v>
      </c>
      <c r="E1538" s="151">
        <v>50</v>
      </c>
      <c r="F1538" s="151">
        <v>46</v>
      </c>
      <c r="G1538" s="151">
        <v>34</v>
      </c>
      <c r="H1538" s="151">
        <v>-12</v>
      </c>
      <c r="I1538" s="152">
        <v>-26.086956521739129</v>
      </c>
      <c r="J1538" s="142"/>
      <c r="K1538" s="159" t="s">
        <v>104</v>
      </c>
      <c r="L1538" s="150" t="s">
        <v>337</v>
      </c>
      <c r="M1538" s="151" t="s">
        <v>337</v>
      </c>
      <c r="N1538" s="151" t="s">
        <v>313</v>
      </c>
      <c r="O1538" s="151" t="s">
        <v>313</v>
      </c>
      <c r="P1538" s="151" t="s">
        <v>313</v>
      </c>
      <c r="Q1538" s="151" t="s">
        <v>313</v>
      </c>
      <c r="R1538" s="152" t="s">
        <v>313</v>
      </c>
      <c r="S1538" s="152"/>
    </row>
    <row r="1539" spans="1:19" s="139" customFormat="1" ht="14.45" customHeight="1">
      <c r="A1539" s="160"/>
      <c r="B1539" s="142" t="s">
        <v>105</v>
      </c>
      <c r="C1539" s="150">
        <v>25</v>
      </c>
      <c r="D1539" s="151">
        <v>60</v>
      </c>
      <c r="E1539" s="151">
        <v>67</v>
      </c>
      <c r="F1539" s="151">
        <v>49</v>
      </c>
      <c r="G1539" s="151">
        <v>44</v>
      </c>
      <c r="H1539" s="151">
        <v>-5</v>
      </c>
      <c r="I1539" s="152">
        <v>-10.204081632653061</v>
      </c>
      <c r="J1539" s="142"/>
      <c r="K1539" s="159" t="s">
        <v>105</v>
      </c>
      <c r="L1539" s="150" t="s">
        <v>337</v>
      </c>
      <c r="M1539" s="151" t="s">
        <v>337</v>
      </c>
      <c r="N1539" s="151" t="s">
        <v>313</v>
      </c>
      <c r="O1539" s="151" t="s">
        <v>313</v>
      </c>
      <c r="P1539" s="151" t="s">
        <v>313</v>
      </c>
      <c r="Q1539" s="151" t="s">
        <v>313</v>
      </c>
      <c r="R1539" s="152" t="s">
        <v>313</v>
      </c>
      <c r="S1539" s="152"/>
    </row>
    <row r="1540" spans="1:19" s="145" customFormat="1" ht="14.45" customHeight="1">
      <c r="A1540" s="160"/>
      <c r="B1540" s="142" t="s">
        <v>106</v>
      </c>
      <c r="C1540" s="150">
        <v>43</v>
      </c>
      <c r="D1540" s="151">
        <v>29</v>
      </c>
      <c r="E1540" s="151">
        <v>57</v>
      </c>
      <c r="F1540" s="151">
        <v>69</v>
      </c>
      <c r="G1540" s="151">
        <v>56</v>
      </c>
      <c r="H1540" s="151">
        <v>-13</v>
      </c>
      <c r="I1540" s="152">
        <v>-18.840579710144929</v>
      </c>
      <c r="J1540" s="142"/>
      <c r="K1540" s="159" t="s">
        <v>106</v>
      </c>
      <c r="L1540" s="150" t="s">
        <v>337</v>
      </c>
      <c r="M1540" s="151" t="s">
        <v>337</v>
      </c>
      <c r="N1540" s="151" t="s">
        <v>313</v>
      </c>
      <c r="O1540" s="151" t="s">
        <v>313</v>
      </c>
      <c r="P1540" s="151" t="s">
        <v>313</v>
      </c>
      <c r="Q1540" s="151" t="s">
        <v>313</v>
      </c>
      <c r="R1540" s="152" t="s">
        <v>313</v>
      </c>
      <c r="S1540" s="152"/>
    </row>
    <row r="1541" spans="1:19" s="145" customFormat="1" ht="14.45" customHeight="1">
      <c r="A1541" s="160"/>
      <c r="B1541" s="142" t="s">
        <v>107</v>
      </c>
      <c r="C1541" s="150">
        <v>43</v>
      </c>
      <c r="D1541" s="151">
        <v>45</v>
      </c>
      <c r="E1541" s="151">
        <v>22</v>
      </c>
      <c r="F1541" s="151">
        <v>51</v>
      </c>
      <c r="G1541" s="151">
        <v>63</v>
      </c>
      <c r="H1541" s="151">
        <v>12</v>
      </c>
      <c r="I1541" s="152">
        <v>23.52941176470588</v>
      </c>
      <c r="J1541" s="142"/>
      <c r="K1541" s="159" t="s">
        <v>107</v>
      </c>
      <c r="L1541" s="150" t="s">
        <v>337</v>
      </c>
      <c r="M1541" s="151" t="s">
        <v>337</v>
      </c>
      <c r="N1541" s="151" t="s">
        <v>313</v>
      </c>
      <c r="O1541" s="151" t="s">
        <v>313</v>
      </c>
      <c r="P1541" s="151" t="s">
        <v>313</v>
      </c>
      <c r="Q1541" s="151" t="s">
        <v>313</v>
      </c>
      <c r="R1541" s="152" t="s">
        <v>313</v>
      </c>
      <c r="S1541" s="152"/>
    </row>
    <row r="1542" spans="1:19" s="145" customFormat="1" ht="14.45" customHeight="1">
      <c r="A1542" s="160"/>
      <c r="B1542" s="142" t="s">
        <v>108</v>
      </c>
      <c r="C1542" s="150">
        <v>39</v>
      </c>
      <c r="D1542" s="151">
        <v>40</v>
      </c>
      <c r="E1542" s="151">
        <v>42</v>
      </c>
      <c r="F1542" s="151">
        <v>22</v>
      </c>
      <c r="G1542" s="151">
        <v>43</v>
      </c>
      <c r="H1542" s="151">
        <v>21</v>
      </c>
      <c r="I1542" s="152">
        <v>95.454545454545453</v>
      </c>
      <c r="J1542" s="142"/>
      <c r="K1542" s="159" t="s">
        <v>108</v>
      </c>
      <c r="L1542" s="150" t="s">
        <v>337</v>
      </c>
      <c r="M1542" s="151" t="s">
        <v>337</v>
      </c>
      <c r="N1542" s="151" t="s">
        <v>313</v>
      </c>
      <c r="O1542" s="151" t="s">
        <v>313</v>
      </c>
      <c r="P1542" s="151" t="s">
        <v>313</v>
      </c>
      <c r="Q1542" s="151" t="s">
        <v>313</v>
      </c>
      <c r="R1542" s="152" t="s">
        <v>313</v>
      </c>
      <c r="S1542" s="152"/>
    </row>
    <row r="1543" spans="1:19" s="153" customFormat="1" ht="14.45" customHeight="1">
      <c r="A1543" s="160"/>
      <c r="B1543" s="142" t="s">
        <v>109</v>
      </c>
      <c r="C1543" s="150">
        <v>25</v>
      </c>
      <c r="D1543" s="151">
        <v>28</v>
      </c>
      <c r="E1543" s="151">
        <v>36</v>
      </c>
      <c r="F1543" s="151">
        <v>39</v>
      </c>
      <c r="G1543" s="151">
        <v>26</v>
      </c>
      <c r="H1543" s="151">
        <v>-13</v>
      </c>
      <c r="I1543" s="152">
        <v>-33.333333333333329</v>
      </c>
      <c r="J1543" s="142"/>
      <c r="K1543" s="159" t="s">
        <v>109</v>
      </c>
      <c r="L1543" s="150" t="s">
        <v>337</v>
      </c>
      <c r="M1543" s="151" t="s">
        <v>337</v>
      </c>
      <c r="N1543" s="151" t="s">
        <v>313</v>
      </c>
      <c r="O1543" s="151" t="s">
        <v>313</v>
      </c>
      <c r="P1543" s="151" t="s">
        <v>313</v>
      </c>
      <c r="Q1543" s="151" t="s">
        <v>313</v>
      </c>
      <c r="R1543" s="152" t="s">
        <v>313</v>
      </c>
      <c r="S1543" s="152"/>
    </row>
    <row r="1544" spans="1:19" s="145" customFormat="1" ht="14.45" customHeight="1">
      <c r="A1544" s="160"/>
      <c r="B1544" s="142" t="s">
        <v>110</v>
      </c>
      <c r="C1544" s="150">
        <v>14</v>
      </c>
      <c r="D1544" s="151">
        <v>20</v>
      </c>
      <c r="E1544" s="151">
        <v>30</v>
      </c>
      <c r="F1544" s="151">
        <v>38</v>
      </c>
      <c r="G1544" s="151">
        <v>54</v>
      </c>
      <c r="H1544" s="151">
        <v>16</v>
      </c>
      <c r="I1544" s="152">
        <v>42.105263157894733</v>
      </c>
      <c r="J1544" s="142"/>
      <c r="K1544" s="159" t="s">
        <v>110</v>
      </c>
      <c r="L1544" s="150" t="s">
        <v>337</v>
      </c>
      <c r="M1544" s="151" t="s">
        <v>337</v>
      </c>
      <c r="N1544" s="151" t="s">
        <v>313</v>
      </c>
      <c r="O1544" s="151" t="s">
        <v>313</v>
      </c>
      <c r="P1544" s="151" t="s">
        <v>313</v>
      </c>
      <c r="Q1544" s="151" t="s">
        <v>313</v>
      </c>
      <c r="R1544" s="152" t="s">
        <v>313</v>
      </c>
      <c r="S1544" s="152"/>
    </row>
    <row r="1545" spans="1:19" s="145" customFormat="1" ht="14.45" customHeight="1">
      <c r="A1545" s="160"/>
      <c r="B1545" s="423"/>
      <c r="C1545" s="427"/>
      <c r="D1545" s="422"/>
      <c r="E1545" s="422"/>
      <c r="F1545" s="422"/>
      <c r="G1545" s="422"/>
      <c r="H1545" s="151"/>
      <c r="I1545" s="152"/>
      <c r="J1545" s="160"/>
      <c r="K1545" s="423"/>
      <c r="L1545" s="427"/>
      <c r="M1545" s="422"/>
      <c r="N1545" s="422"/>
      <c r="O1545" s="422"/>
      <c r="P1545" s="422"/>
      <c r="Q1545" s="151"/>
      <c r="R1545" s="152"/>
      <c r="S1545" s="160"/>
    </row>
    <row r="1546" spans="1:19" s="145" customFormat="1" ht="14.45" customHeight="1">
      <c r="A1546" s="160"/>
      <c r="B1546" s="162"/>
      <c r="C1546" s="162"/>
      <c r="D1546" s="162"/>
      <c r="E1546" s="162"/>
      <c r="F1546" s="162"/>
      <c r="G1546" s="162"/>
      <c r="H1546" s="162"/>
      <c r="I1546" s="162"/>
      <c r="J1546" s="162"/>
      <c r="K1546" s="142" t="s">
        <v>400</v>
      </c>
      <c r="L1546" s="162"/>
      <c r="M1546" s="162"/>
      <c r="N1546" s="162"/>
      <c r="O1546" s="162"/>
      <c r="P1546" s="161"/>
      <c r="Q1546" s="160"/>
      <c r="R1546" s="160"/>
      <c r="S1546" s="160"/>
    </row>
    <row r="1547" spans="1:19" s="145" customFormat="1" ht="14.45" customHeight="1">
      <c r="A1547" s="160"/>
      <c r="B1547" s="162"/>
      <c r="C1547" s="162"/>
      <c r="D1547" s="162"/>
      <c r="E1547" s="162"/>
      <c r="F1547" s="162"/>
      <c r="G1547" s="162"/>
      <c r="H1547" s="162"/>
      <c r="I1547" s="162"/>
      <c r="J1547" s="162"/>
      <c r="K1547" s="142"/>
      <c r="L1547" s="162"/>
      <c r="M1547" s="162"/>
      <c r="N1547" s="162"/>
      <c r="O1547" s="162"/>
      <c r="P1547" s="161"/>
      <c r="Q1547" s="160"/>
      <c r="R1547" s="160"/>
      <c r="S1547" s="160"/>
    </row>
    <row r="1548" spans="1:19" s="145" customFormat="1" ht="14.45" customHeight="1">
      <c r="A1548" s="160"/>
      <c r="B1548" s="162"/>
      <c r="C1548" s="162"/>
      <c r="D1548" s="162"/>
      <c r="E1548" s="162"/>
      <c r="F1548" s="162"/>
      <c r="G1548" s="162"/>
      <c r="H1548" s="162"/>
      <c r="I1548" s="162"/>
      <c r="J1548" s="162"/>
      <c r="K1548" s="142"/>
      <c r="L1548" s="162"/>
      <c r="M1548" s="162"/>
      <c r="N1548" s="162"/>
      <c r="O1548" s="162"/>
      <c r="P1548" s="161"/>
      <c r="Q1548" s="160"/>
      <c r="R1548" s="160"/>
      <c r="S1548" s="160"/>
    </row>
    <row r="1549" spans="1:19" s="145" customFormat="1" ht="14.45" customHeight="1">
      <c r="A1549" s="138"/>
      <c r="B1549" s="138" t="s">
        <v>267</v>
      </c>
      <c r="C1549" s="138"/>
      <c r="D1549" s="138"/>
      <c r="E1549" s="138"/>
      <c r="F1549" s="138"/>
      <c r="G1549" s="138"/>
      <c r="H1549" s="138"/>
      <c r="I1549" s="138"/>
      <c r="J1549" s="138"/>
      <c r="K1549" s="138" t="s">
        <v>268</v>
      </c>
      <c r="L1549" s="138"/>
      <c r="M1549" s="138"/>
      <c r="N1549" s="138"/>
      <c r="O1549" s="138"/>
      <c r="P1549" s="138"/>
      <c r="Q1549" s="138"/>
      <c r="R1549" s="138"/>
      <c r="S1549" s="138"/>
    </row>
    <row r="1550" spans="1:19" s="145" customFormat="1" ht="14.45" customHeight="1">
      <c r="A1550" s="160"/>
      <c r="B1550" s="491" t="s">
        <v>335</v>
      </c>
      <c r="C1550" s="140"/>
      <c r="D1550" s="140"/>
      <c r="E1550" s="140"/>
      <c r="F1550" s="140"/>
      <c r="G1550" s="143"/>
      <c r="H1550" s="141"/>
      <c r="I1550" s="141"/>
      <c r="J1550" s="142"/>
      <c r="K1550" s="491" t="s">
        <v>335</v>
      </c>
      <c r="L1550" s="140"/>
      <c r="M1550" s="140"/>
      <c r="N1550" s="140"/>
      <c r="O1550" s="140"/>
      <c r="P1550" s="143"/>
      <c r="Q1550" s="141"/>
      <c r="R1550" s="141"/>
      <c r="S1550" s="144"/>
    </row>
    <row r="1551" spans="1:19" s="145" customFormat="1" ht="14.45" customHeight="1">
      <c r="A1551" s="160"/>
      <c r="B1551" s="492"/>
      <c r="C1551" s="146" t="s">
        <v>151</v>
      </c>
      <c r="D1551" s="146" t="s">
        <v>86</v>
      </c>
      <c r="E1551" s="146" t="s">
        <v>87</v>
      </c>
      <c r="F1551" s="146" t="s">
        <v>410</v>
      </c>
      <c r="G1551" s="146" t="s">
        <v>739</v>
      </c>
      <c r="H1551" s="81" t="s">
        <v>509</v>
      </c>
      <c r="I1551" s="147" t="s">
        <v>807</v>
      </c>
      <c r="J1551" s="142"/>
      <c r="K1551" s="492"/>
      <c r="L1551" s="146" t="s">
        <v>151</v>
      </c>
      <c r="M1551" s="146" t="s">
        <v>86</v>
      </c>
      <c r="N1551" s="146" t="s">
        <v>87</v>
      </c>
      <c r="O1551" s="146" t="s">
        <v>410</v>
      </c>
      <c r="P1551" s="146" t="s">
        <v>739</v>
      </c>
      <c r="Q1551" s="81" t="s">
        <v>509</v>
      </c>
      <c r="R1551" s="147" t="s">
        <v>807</v>
      </c>
      <c r="S1551" s="144"/>
    </row>
    <row r="1552" spans="1:19" s="145" customFormat="1" ht="14.45" customHeight="1">
      <c r="A1552" s="160"/>
      <c r="B1552" s="493"/>
      <c r="C1552" s="148"/>
      <c r="D1552" s="148"/>
      <c r="E1552" s="148"/>
      <c r="F1552" s="148"/>
      <c r="G1552" s="148"/>
      <c r="H1552" s="149" t="s">
        <v>88</v>
      </c>
      <c r="I1552" s="81" t="s">
        <v>511</v>
      </c>
      <c r="J1552" s="142"/>
      <c r="K1552" s="493"/>
      <c r="L1552" s="148"/>
      <c r="M1552" s="148"/>
      <c r="N1552" s="148"/>
      <c r="O1552" s="148"/>
      <c r="P1552" s="148"/>
      <c r="Q1552" s="149" t="s">
        <v>88</v>
      </c>
      <c r="R1552" s="81" t="s">
        <v>511</v>
      </c>
      <c r="S1552" s="144"/>
    </row>
    <row r="1553" spans="1:19" s="180" customFormat="1" ht="14.45" customHeight="1">
      <c r="B1553" s="188" t="s">
        <v>90</v>
      </c>
      <c r="C1553" s="187">
        <v>454</v>
      </c>
      <c r="D1553" s="183">
        <v>394</v>
      </c>
      <c r="E1553" s="183">
        <v>367</v>
      </c>
      <c r="F1553" s="183">
        <v>357</v>
      </c>
      <c r="G1553" s="183">
        <v>322</v>
      </c>
      <c r="H1553" s="182">
        <v>-35</v>
      </c>
      <c r="I1553" s="184">
        <v>-9.8039215686274517</v>
      </c>
      <c r="J1553" s="185"/>
      <c r="K1553" s="186" t="s">
        <v>90</v>
      </c>
      <c r="L1553" s="187">
        <v>1320</v>
      </c>
      <c r="M1553" s="183">
        <v>1270</v>
      </c>
      <c r="N1553" s="183">
        <v>1162</v>
      </c>
      <c r="O1553" s="183">
        <v>1108</v>
      </c>
      <c r="P1553" s="183">
        <v>1001</v>
      </c>
      <c r="Q1553" s="182">
        <v>-107</v>
      </c>
      <c r="R1553" s="184">
        <v>-9.6570397111913362</v>
      </c>
      <c r="S1553" s="184"/>
    </row>
    <row r="1554" spans="1:19" s="145" customFormat="1" ht="14.45" customHeight="1">
      <c r="A1554" s="160"/>
      <c r="B1554" s="420" t="s">
        <v>91</v>
      </c>
      <c r="C1554" s="150">
        <v>38</v>
      </c>
      <c r="D1554" s="151">
        <v>40</v>
      </c>
      <c r="E1554" s="151">
        <v>32</v>
      </c>
      <c r="F1554" s="151">
        <v>43</v>
      </c>
      <c r="G1554" s="151">
        <v>43</v>
      </c>
      <c r="H1554" s="151">
        <v>0</v>
      </c>
      <c r="I1554" s="152">
        <v>0</v>
      </c>
      <c r="J1554" s="142"/>
      <c r="K1554" s="154" t="s">
        <v>91</v>
      </c>
      <c r="L1554" s="150">
        <v>110</v>
      </c>
      <c r="M1554" s="151">
        <v>102</v>
      </c>
      <c r="N1554" s="151">
        <v>81</v>
      </c>
      <c r="O1554" s="151">
        <v>64</v>
      </c>
      <c r="P1554" s="151">
        <v>59</v>
      </c>
      <c r="Q1554" s="151">
        <v>-5</v>
      </c>
      <c r="R1554" s="152">
        <v>-7.8125</v>
      </c>
      <c r="S1554" s="152"/>
    </row>
    <row r="1555" spans="1:19" s="145" customFormat="1" ht="14.45" customHeight="1">
      <c r="A1555" s="160"/>
      <c r="B1555" s="420" t="s">
        <v>92</v>
      </c>
      <c r="C1555" s="150">
        <v>293</v>
      </c>
      <c r="D1555" s="151">
        <v>236</v>
      </c>
      <c r="E1555" s="151">
        <v>220</v>
      </c>
      <c r="F1555" s="151">
        <v>204</v>
      </c>
      <c r="G1555" s="151">
        <v>152</v>
      </c>
      <c r="H1555" s="151">
        <v>-52</v>
      </c>
      <c r="I1555" s="152">
        <v>-25.490196078431371</v>
      </c>
      <c r="J1555" s="142"/>
      <c r="K1555" s="154" t="s">
        <v>92</v>
      </c>
      <c r="L1555" s="150">
        <v>859</v>
      </c>
      <c r="M1555" s="151">
        <v>701</v>
      </c>
      <c r="N1555" s="151">
        <v>610</v>
      </c>
      <c r="O1555" s="151">
        <v>514</v>
      </c>
      <c r="P1555" s="151">
        <v>410</v>
      </c>
      <c r="Q1555" s="151">
        <v>-104</v>
      </c>
      <c r="R1555" s="152">
        <v>-20.233463035019454</v>
      </c>
      <c r="S1555" s="152"/>
    </row>
    <row r="1556" spans="1:19" s="145" customFormat="1" ht="14.45" customHeight="1">
      <c r="A1556" s="160"/>
      <c r="B1556" s="420" t="s">
        <v>93</v>
      </c>
      <c r="C1556" s="150">
        <v>123</v>
      </c>
      <c r="D1556" s="151">
        <v>118</v>
      </c>
      <c r="E1556" s="151">
        <v>115</v>
      </c>
      <c r="F1556" s="151">
        <v>107</v>
      </c>
      <c r="G1556" s="151">
        <v>125</v>
      </c>
      <c r="H1556" s="151">
        <v>18</v>
      </c>
      <c r="I1556" s="152">
        <v>16.822429906542055</v>
      </c>
      <c r="J1556" s="142"/>
      <c r="K1556" s="154" t="s">
        <v>93</v>
      </c>
      <c r="L1556" s="150">
        <v>351</v>
      </c>
      <c r="M1556" s="151">
        <v>467</v>
      </c>
      <c r="N1556" s="151">
        <v>471</v>
      </c>
      <c r="O1556" s="151">
        <v>527</v>
      </c>
      <c r="P1556" s="151">
        <v>521</v>
      </c>
      <c r="Q1556" s="151">
        <v>-6</v>
      </c>
      <c r="R1556" s="152">
        <v>-1.1385199240986716</v>
      </c>
      <c r="S1556" s="152"/>
    </row>
    <row r="1557" spans="1:19" s="145" customFormat="1" ht="14.45" customHeight="1">
      <c r="A1557" s="160"/>
      <c r="B1557" s="142"/>
      <c r="C1557" s="150"/>
      <c r="D1557" s="157"/>
      <c r="E1557" s="157"/>
      <c r="F1557" s="157"/>
      <c r="G1557" s="157"/>
      <c r="H1557" s="157"/>
      <c r="I1557" s="158"/>
      <c r="J1557" s="142"/>
      <c r="K1557" s="159"/>
      <c r="L1557" s="150"/>
      <c r="M1557" s="157"/>
      <c r="N1557" s="157"/>
      <c r="O1557" s="157"/>
      <c r="P1557" s="157"/>
      <c r="Q1557" s="157"/>
      <c r="R1557" s="158"/>
      <c r="S1557" s="158"/>
    </row>
    <row r="1558" spans="1:19" s="145" customFormat="1" ht="14.45" customHeight="1">
      <c r="A1558" s="160"/>
      <c r="B1558" s="142" t="s">
        <v>94</v>
      </c>
      <c r="C1558" s="150">
        <v>12</v>
      </c>
      <c r="D1558" s="151">
        <v>21</v>
      </c>
      <c r="E1558" s="151">
        <v>11</v>
      </c>
      <c r="F1558" s="151">
        <v>15</v>
      </c>
      <c r="G1558" s="151">
        <v>6</v>
      </c>
      <c r="H1558" s="151">
        <v>-9</v>
      </c>
      <c r="I1558" s="152">
        <v>-60</v>
      </c>
      <c r="J1558" s="142"/>
      <c r="K1558" s="159" t="s">
        <v>94</v>
      </c>
      <c r="L1558" s="150">
        <v>25</v>
      </c>
      <c r="M1558" s="151">
        <v>23</v>
      </c>
      <c r="N1558" s="151">
        <v>24</v>
      </c>
      <c r="O1558" s="151">
        <v>11</v>
      </c>
      <c r="P1558" s="151">
        <v>14</v>
      </c>
      <c r="Q1558" s="151">
        <v>3</v>
      </c>
      <c r="R1558" s="152">
        <v>27.27272727272727</v>
      </c>
      <c r="S1558" s="152"/>
    </row>
    <row r="1559" spans="1:19" s="145" customFormat="1" ht="14.45" customHeight="1">
      <c r="A1559" s="160"/>
      <c r="B1559" s="142" t="s">
        <v>95</v>
      </c>
      <c r="C1559" s="150">
        <v>9</v>
      </c>
      <c r="D1559" s="151">
        <v>11</v>
      </c>
      <c r="E1559" s="151">
        <v>13</v>
      </c>
      <c r="F1559" s="151">
        <v>17</v>
      </c>
      <c r="G1559" s="151">
        <v>17</v>
      </c>
      <c r="H1559" s="151">
        <v>0</v>
      </c>
      <c r="I1559" s="152">
        <v>0</v>
      </c>
      <c r="J1559" s="142"/>
      <c r="K1559" s="159" t="s">
        <v>95</v>
      </c>
      <c r="L1559" s="150">
        <v>40</v>
      </c>
      <c r="M1559" s="151">
        <v>36</v>
      </c>
      <c r="N1559" s="151">
        <v>27</v>
      </c>
      <c r="O1559" s="151">
        <v>20</v>
      </c>
      <c r="P1559" s="151">
        <v>23</v>
      </c>
      <c r="Q1559" s="151">
        <v>3</v>
      </c>
      <c r="R1559" s="152">
        <v>15</v>
      </c>
      <c r="S1559" s="152"/>
    </row>
    <row r="1560" spans="1:19" s="145" customFormat="1" ht="14.45" customHeight="1">
      <c r="A1560" s="160"/>
      <c r="B1560" s="142" t="s">
        <v>96</v>
      </c>
      <c r="C1560" s="150">
        <v>17</v>
      </c>
      <c r="D1560" s="151">
        <v>8</v>
      </c>
      <c r="E1560" s="151">
        <v>8</v>
      </c>
      <c r="F1560" s="151">
        <v>11</v>
      </c>
      <c r="G1560" s="151">
        <v>20</v>
      </c>
      <c r="H1560" s="151">
        <v>9</v>
      </c>
      <c r="I1560" s="152">
        <v>81.818181818181827</v>
      </c>
      <c r="J1560" s="142"/>
      <c r="K1560" s="159" t="s">
        <v>96</v>
      </c>
      <c r="L1560" s="150">
        <v>45</v>
      </c>
      <c r="M1560" s="151">
        <v>43</v>
      </c>
      <c r="N1560" s="151">
        <v>30</v>
      </c>
      <c r="O1560" s="151">
        <v>33</v>
      </c>
      <c r="P1560" s="151">
        <v>22</v>
      </c>
      <c r="Q1560" s="151">
        <v>-11</v>
      </c>
      <c r="R1560" s="152">
        <v>-33.333333333333329</v>
      </c>
      <c r="S1560" s="152"/>
    </row>
    <row r="1561" spans="1:19" s="145" customFormat="1" ht="14.45" customHeight="1">
      <c r="A1561" s="160"/>
      <c r="B1561" s="142" t="s">
        <v>97</v>
      </c>
      <c r="C1561" s="150">
        <v>38</v>
      </c>
      <c r="D1561" s="151">
        <v>11</v>
      </c>
      <c r="E1561" s="151">
        <v>19</v>
      </c>
      <c r="F1561" s="151">
        <v>17</v>
      </c>
      <c r="G1561" s="151">
        <v>15</v>
      </c>
      <c r="H1561" s="151">
        <v>-2</v>
      </c>
      <c r="I1561" s="152">
        <v>-11.76470588235294</v>
      </c>
      <c r="J1561" s="142"/>
      <c r="K1561" s="159" t="s">
        <v>97</v>
      </c>
      <c r="L1561" s="150">
        <v>62</v>
      </c>
      <c r="M1561" s="151">
        <v>47</v>
      </c>
      <c r="N1561" s="151">
        <v>36</v>
      </c>
      <c r="O1561" s="151">
        <v>28</v>
      </c>
      <c r="P1561" s="151">
        <v>24</v>
      </c>
      <c r="Q1561" s="151">
        <v>-4</v>
      </c>
      <c r="R1561" s="152">
        <v>-14.285714285714285</v>
      </c>
      <c r="S1561" s="152"/>
    </row>
    <row r="1562" spans="1:19" s="145" customFormat="1" ht="14.45" customHeight="1">
      <c r="A1562" s="160"/>
      <c r="B1562" s="142" t="s">
        <v>98</v>
      </c>
      <c r="C1562" s="150">
        <v>28</v>
      </c>
      <c r="D1562" s="151">
        <v>27</v>
      </c>
      <c r="E1562" s="151">
        <v>9</v>
      </c>
      <c r="F1562" s="151">
        <v>7</v>
      </c>
      <c r="G1562" s="151">
        <v>9</v>
      </c>
      <c r="H1562" s="151">
        <v>2</v>
      </c>
      <c r="I1562" s="152">
        <v>28.571428571428569</v>
      </c>
      <c r="J1562" s="142"/>
      <c r="K1562" s="159" t="s">
        <v>98</v>
      </c>
      <c r="L1562" s="150">
        <v>67</v>
      </c>
      <c r="M1562" s="151">
        <v>40</v>
      </c>
      <c r="N1562" s="151">
        <v>36</v>
      </c>
      <c r="O1562" s="151">
        <v>40</v>
      </c>
      <c r="P1562" s="151">
        <v>27</v>
      </c>
      <c r="Q1562" s="151">
        <v>-13</v>
      </c>
      <c r="R1562" s="152">
        <v>-32.5</v>
      </c>
      <c r="S1562" s="152"/>
    </row>
    <row r="1563" spans="1:19" s="145" customFormat="1" ht="14.45" customHeight="1">
      <c r="A1563" s="160"/>
      <c r="B1563" s="142" t="s">
        <v>99</v>
      </c>
      <c r="C1563" s="150">
        <v>22</v>
      </c>
      <c r="D1563" s="151">
        <v>16</v>
      </c>
      <c r="E1563" s="151">
        <v>19</v>
      </c>
      <c r="F1563" s="151">
        <v>16</v>
      </c>
      <c r="G1563" s="151">
        <v>5</v>
      </c>
      <c r="H1563" s="151">
        <v>-11</v>
      </c>
      <c r="I1563" s="152">
        <v>-68.75</v>
      </c>
      <c r="J1563" s="142"/>
      <c r="K1563" s="159" t="s">
        <v>99</v>
      </c>
      <c r="L1563" s="150">
        <v>78</v>
      </c>
      <c r="M1563" s="151">
        <v>34</v>
      </c>
      <c r="N1563" s="151">
        <v>35</v>
      </c>
      <c r="O1563" s="151">
        <v>38</v>
      </c>
      <c r="P1563" s="151">
        <v>26</v>
      </c>
      <c r="Q1563" s="151">
        <v>-12</v>
      </c>
      <c r="R1563" s="152">
        <v>-31.578947368421051</v>
      </c>
      <c r="S1563" s="152"/>
    </row>
    <row r="1564" spans="1:19" s="145" customFormat="1" ht="14.45" customHeight="1">
      <c r="A1564" s="160"/>
      <c r="B1564" s="142" t="s">
        <v>100</v>
      </c>
      <c r="C1564" s="150">
        <v>23</v>
      </c>
      <c r="D1564" s="151">
        <v>28</v>
      </c>
      <c r="E1564" s="151">
        <v>17</v>
      </c>
      <c r="F1564" s="151">
        <v>20</v>
      </c>
      <c r="G1564" s="151">
        <v>6</v>
      </c>
      <c r="H1564" s="151">
        <v>-14</v>
      </c>
      <c r="I1564" s="152">
        <v>-70</v>
      </c>
      <c r="J1564" s="142"/>
      <c r="K1564" s="159" t="s">
        <v>100</v>
      </c>
      <c r="L1564" s="150">
        <v>55</v>
      </c>
      <c r="M1564" s="151">
        <v>69</v>
      </c>
      <c r="N1564" s="151">
        <v>38</v>
      </c>
      <c r="O1564" s="151">
        <v>23</v>
      </c>
      <c r="P1564" s="151">
        <v>31</v>
      </c>
      <c r="Q1564" s="151">
        <v>8</v>
      </c>
      <c r="R1564" s="152">
        <v>34.782608695652172</v>
      </c>
      <c r="S1564" s="152"/>
    </row>
    <row r="1565" spans="1:19" s="145" customFormat="1" ht="14.45" customHeight="1">
      <c r="A1565" s="160"/>
      <c r="B1565" s="142" t="s">
        <v>118</v>
      </c>
      <c r="C1565" s="150">
        <v>19</v>
      </c>
      <c r="D1565" s="151">
        <v>21</v>
      </c>
      <c r="E1565" s="151">
        <v>17</v>
      </c>
      <c r="F1565" s="151">
        <v>24</v>
      </c>
      <c r="G1565" s="151">
        <v>19</v>
      </c>
      <c r="H1565" s="151">
        <v>-5</v>
      </c>
      <c r="I1565" s="152">
        <v>-20.833333333333336</v>
      </c>
      <c r="J1565" s="142"/>
      <c r="K1565" s="159" t="s">
        <v>118</v>
      </c>
      <c r="L1565" s="150">
        <v>58</v>
      </c>
      <c r="M1565" s="151">
        <v>50</v>
      </c>
      <c r="N1565" s="151">
        <v>67</v>
      </c>
      <c r="O1565" s="151">
        <v>36</v>
      </c>
      <c r="P1565" s="151">
        <v>22</v>
      </c>
      <c r="Q1565" s="151">
        <v>-14</v>
      </c>
      <c r="R1565" s="152">
        <v>-38.888888888888893</v>
      </c>
      <c r="S1565" s="152"/>
    </row>
    <row r="1566" spans="1:19" s="145" customFormat="1" ht="14.45" customHeight="1">
      <c r="A1566" s="160"/>
      <c r="B1566" s="142" t="s">
        <v>101</v>
      </c>
      <c r="C1566" s="150">
        <v>23</v>
      </c>
      <c r="D1566" s="151">
        <v>16</v>
      </c>
      <c r="E1566" s="151">
        <v>19</v>
      </c>
      <c r="F1566" s="151">
        <v>20</v>
      </c>
      <c r="G1566" s="151">
        <v>30</v>
      </c>
      <c r="H1566" s="151">
        <v>10</v>
      </c>
      <c r="I1566" s="152">
        <v>50</v>
      </c>
      <c r="J1566" s="142"/>
      <c r="K1566" s="159" t="s">
        <v>101</v>
      </c>
      <c r="L1566" s="150">
        <v>73</v>
      </c>
      <c r="M1566" s="151">
        <v>58</v>
      </c>
      <c r="N1566" s="151">
        <v>56</v>
      </c>
      <c r="O1566" s="151">
        <v>62</v>
      </c>
      <c r="P1566" s="151">
        <v>44</v>
      </c>
      <c r="Q1566" s="151">
        <v>-18</v>
      </c>
      <c r="R1566" s="152">
        <v>-29.032258064516132</v>
      </c>
      <c r="S1566" s="152"/>
    </row>
    <row r="1567" spans="1:19" s="145" customFormat="1" ht="14.45" customHeight="1">
      <c r="A1567" s="160"/>
      <c r="B1567" s="142" t="s">
        <v>102</v>
      </c>
      <c r="C1567" s="150">
        <v>38</v>
      </c>
      <c r="D1567" s="151">
        <v>22</v>
      </c>
      <c r="E1567" s="151">
        <v>17</v>
      </c>
      <c r="F1567" s="151">
        <v>16</v>
      </c>
      <c r="G1567" s="151">
        <v>13</v>
      </c>
      <c r="H1567" s="151">
        <v>-3</v>
      </c>
      <c r="I1567" s="152">
        <v>-18.75</v>
      </c>
      <c r="J1567" s="142"/>
      <c r="K1567" s="159" t="s">
        <v>102</v>
      </c>
      <c r="L1567" s="150">
        <v>106</v>
      </c>
      <c r="M1567" s="151">
        <v>74</v>
      </c>
      <c r="N1567" s="151">
        <v>56</v>
      </c>
      <c r="O1567" s="151">
        <v>63</v>
      </c>
      <c r="P1567" s="151">
        <v>58</v>
      </c>
      <c r="Q1567" s="151">
        <v>-5</v>
      </c>
      <c r="R1567" s="152">
        <v>-7.9365079365079358</v>
      </c>
      <c r="S1567" s="152"/>
    </row>
    <row r="1568" spans="1:19" s="139" customFormat="1" ht="14.45" customHeight="1">
      <c r="A1568" s="160"/>
      <c r="B1568" s="142" t="s">
        <v>103</v>
      </c>
      <c r="C1568" s="150">
        <v>45</v>
      </c>
      <c r="D1568" s="151">
        <v>38</v>
      </c>
      <c r="E1568" s="151">
        <v>26</v>
      </c>
      <c r="F1568" s="151">
        <v>16</v>
      </c>
      <c r="G1568" s="151">
        <v>17</v>
      </c>
      <c r="H1568" s="151">
        <v>1</v>
      </c>
      <c r="I1568" s="152">
        <v>6.25</v>
      </c>
      <c r="J1568" s="142"/>
      <c r="K1568" s="159" t="s">
        <v>103</v>
      </c>
      <c r="L1568" s="150">
        <v>145</v>
      </c>
      <c r="M1568" s="151">
        <v>103</v>
      </c>
      <c r="N1568" s="151">
        <v>66</v>
      </c>
      <c r="O1568" s="151">
        <v>58</v>
      </c>
      <c r="P1568" s="151">
        <v>57</v>
      </c>
      <c r="Q1568" s="151">
        <v>-1</v>
      </c>
      <c r="R1568" s="152">
        <v>-1.7241379310344827</v>
      </c>
      <c r="S1568" s="152"/>
    </row>
    <row r="1569" spans="1:19" s="145" customFormat="1" ht="14.45" customHeight="1">
      <c r="A1569" s="160"/>
      <c r="B1569" s="142" t="s">
        <v>104</v>
      </c>
      <c r="C1569" s="150">
        <v>22</v>
      </c>
      <c r="D1569" s="151">
        <v>34</v>
      </c>
      <c r="E1569" s="151">
        <v>42</v>
      </c>
      <c r="F1569" s="151">
        <v>27</v>
      </c>
      <c r="G1569" s="151">
        <v>15</v>
      </c>
      <c r="H1569" s="151">
        <v>-12</v>
      </c>
      <c r="I1569" s="152">
        <v>-44.444444444444443</v>
      </c>
      <c r="J1569" s="142"/>
      <c r="K1569" s="159" t="s">
        <v>104</v>
      </c>
      <c r="L1569" s="150">
        <v>98</v>
      </c>
      <c r="M1569" s="151">
        <v>133</v>
      </c>
      <c r="N1569" s="151">
        <v>97</v>
      </c>
      <c r="O1569" s="151">
        <v>66</v>
      </c>
      <c r="P1569" s="151">
        <v>55</v>
      </c>
      <c r="Q1569" s="151">
        <v>-11</v>
      </c>
      <c r="R1569" s="152">
        <v>-16.666666666666664</v>
      </c>
      <c r="S1569" s="152"/>
    </row>
    <row r="1570" spans="1:19" s="145" customFormat="1" ht="14.45" customHeight="1">
      <c r="A1570" s="160"/>
      <c r="B1570" s="142" t="s">
        <v>105</v>
      </c>
      <c r="C1570" s="150">
        <v>35</v>
      </c>
      <c r="D1570" s="151">
        <v>23</v>
      </c>
      <c r="E1570" s="151">
        <v>35</v>
      </c>
      <c r="F1570" s="151">
        <v>41</v>
      </c>
      <c r="G1570" s="151">
        <v>23</v>
      </c>
      <c r="H1570" s="151">
        <v>-18</v>
      </c>
      <c r="I1570" s="152">
        <v>-43.902439024390247</v>
      </c>
      <c r="J1570" s="142"/>
      <c r="K1570" s="159" t="s">
        <v>105</v>
      </c>
      <c r="L1570" s="150">
        <v>117</v>
      </c>
      <c r="M1570" s="151">
        <v>93</v>
      </c>
      <c r="N1570" s="151">
        <v>123</v>
      </c>
      <c r="O1570" s="151">
        <v>100</v>
      </c>
      <c r="P1570" s="151">
        <v>66</v>
      </c>
      <c r="Q1570" s="151">
        <v>-34</v>
      </c>
      <c r="R1570" s="152">
        <v>-34</v>
      </c>
      <c r="S1570" s="152"/>
    </row>
    <row r="1571" spans="1:19" s="145" customFormat="1" ht="14.45" customHeight="1">
      <c r="A1571" s="160"/>
      <c r="B1571" s="142" t="s">
        <v>106</v>
      </c>
      <c r="C1571" s="150">
        <v>39</v>
      </c>
      <c r="D1571" s="151">
        <v>41</v>
      </c>
      <c r="E1571" s="151">
        <v>23</v>
      </c>
      <c r="F1571" s="151">
        <v>37</v>
      </c>
      <c r="G1571" s="151">
        <v>38</v>
      </c>
      <c r="H1571" s="151">
        <v>1</v>
      </c>
      <c r="I1571" s="152">
        <v>2.7027027027027026</v>
      </c>
      <c r="J1571" s="142"/>
      <c r="K1571" s="159" t="s">
        <v>106</v>
      </c>
      <c r="L1571" s="150">
        <v>101</v>
      </c>
      <c r="M1571" s="151">
        <v>113</v>
      </c>
      <c r="N1571" s="151">
        <v>83</v>
      </c>
      <c r="O1571" s="151">
        <v>115</v>
      </c>
      <c r="P1571" s="151">
        <v>100</v>
      </c>
      <c r="Q1571" s="151">
        <v>-15</v>
      </c>
      <c r="R1571" s="152">
        <v>-13.043478260869565</v>
      </c>
      <c r="S1571" s="152"/>
    </row>
    <row r="1572" spans="1:19" s="153" customFormat="1" ht="14.45" customHeight="1">
      <c r="A1572" s="160"/>
      <c r="B1572" s="142" t="s">
        <v>107</v>
      </c>
      <c r="C1572" s="150">
        <v>32</v>
      </c>
      <c r="D1572" s="151">
        <v>29</v>
      </c>
      <c r="E1572" s="151">
        <v>34</v>
      </c>
      <c r="F1572" s="151">
        <v>19</v>
      </c>
      <c r="G1572" s="151">
        <v>31</v>
      </c>
      <c r="H1572" s="151">
        <v>12</v>
      </c>
      <c r="I1572" s="152">
        <v>63.157894736842103</v>
      </c>
      <c r="J1572" s="142"/>
      <c r="K1572" s="159" t="s">
        <v>107</v>
      </c>
      <c r="L1572" s="150">
        <v>106</v>
      </c>
      <c r="M1572" s="151">
        <v>101</v>
      </c>
      <c r="N1572" s="151">
        <v>103</v>
      </c>
      <c r="O1572" s="151">
        <v>88</v>
      </c>
      <c r="P1572" s="151">
        <v>107</v>
      </c>
      <c r="Q1572" s="151">
        <v>19</v>
      </c>
      <c r="R1572" s="152">
        <v>21.59090909090909</v>
      </c>
      <c r="S1572" s="152"/>
    </row>
    <row r="1573" spans="1:19" s="145" customFormat="1" ht="14.45" customHeight="1">
      <c r="A1573" s="160"/>
      <c r="B1573" s="142" t="s">
        <v>108</v>
      </c>
      <c r="C1573" s="150">
        <v>26</v>
      </c>
      <c r="D1573" s="151">
        <v>25</v>
      </c>
      <c r="E1573" s="151">
        <v>22</v>
      </c>
      <c r="F1573" s="151">
        <v>22</v>
      </c>
      <c r="G1573" s="151">
        <v>18</v>
      </c>
      <c r="H1573" s="151">
        <v>-4</v>
      </c>
      <c r="I1573" s="152">
        <v>-18.181818181818183</v>
      </c>
      <c r="J1573" s="142"/>
      <c r="K1573" s="159" t="s">
        <v>108</v>
      </c>
      <c r="L1573" s="150">
        <v>75</v>
      </c>
      <c r="M1573" s="151">
        <v>115</v>
      </c>
      <c r="N1573" s="151">
        <v>85</v>
      </c>
      <c r="O1573" s="151">
        <v>97</v>
      </c>
      <c r="P1573" s="151">
        <v>85</v>
      </c>
      <c r="Q1573" s="151">
        <v>-12</v>
      </c>
      <c r="R1573" s="152">
        <v>-12.371134020618557</v>
      </c>
      <c r="S1573" s="152"/>
    </row>
    <row r="1574" spans="1:19" s="145" customFormat="1" ht="14.45" customHeight="1">
      <c r="A1574" s="160"/>
      <c r="B1574" s="142" t="s">
        <v>109</v>
      </c>
      <c r="C1574" s="150">
        <v>15</v>
      </c>
      <c r="D1574" s="151">
        <v>15</v>
      </c>
      <c r="E1574" s="151">
        <v>16</v>
      </c>
      <c r="F1574" s="151">
        <v>17</v>
      </c>
      <c r="G1574" s="151">
        <v>17</v>
      </c>
      <c r="H1574" s="151">
        <v>0</v>
      </c>
      <c r="I1574" s="152">
        <v>0</v>
      </c>
      <c r="J1574" s="142"/>
      <c r="K1574" s="159" t="s">
        <v>109</v>
      </c>
      <c r="L1574" s="150">
        <v>36</v>
      </c>
      <c r="M1574" s="151">
        <v>79</v>
      </c>
      <c r="N1574" s="151">
        <v>102</v>
      </c>
      <c r="O1574" s="151">
        <v>95</v>
      </c>
      <c r="P1574" s="151">
        <v>87</v>
      </c>
      <c r="Q1574" s="151">
        <v>-8</v>
      </c>
      <c r="R1574" s="152">
        <v>-8.4210526315789469</v>
      </c>
      <c r="S1574" s="152"/>
    </row>
    <row r="1575" spans="1:19" s="145" customFormat="1" ht="14.45" customHeight="1">
      <c r="A1575" s="160"/>
      <c r="B1575" s="142" t="s">
        <v>110</v>
      </c>
      <c r="C1575" s="150">
        <v>11</v>
      </c>
      <c r="D1575" s="151">
        <v>8</v>
      </c>
      <c r="E1575" s="151">
        <v>20</v>
      </c>
      <c r="F1575" s="151">
        <v>12</v>
      </c>
      <c r="G1575" s="151">
        <v>21</v>
      </c>
      <c r="H1575" s="151">
        <v>9</v>
      </c>
      <c r="I1575" s="152">
        <v>75</v>
      </c>
      <c r="J1575" s="142"/>
      <c r="K1575" s="159" t="s">
        <v>110</v>
      </c>
      <c r="L1575" s="150">
        <v>33</v>
      </c>
      <c r="M1575" s="151">
        <v>59</v>
      </c>
      <c r="N1575" s="151">
        <v>98</v>
      </c>
      <c r="O1575" s="151">
        <v>132</v>
      </c>
      <c r="P1575" s="151">
        <v>142</v>
      </c>
      <c r="Q1575" s="151">
        <v>10</v>
      </c>
      <c r="R1575" s="152">
        <v>7.5757575757575761</v>
      </c>
      <c r="S1575" s="152"/>
    </row>
    <row r="1576" spans="1:19" s="145" customFormat="1" ht="14.45" customHeight="1">
      <c r="A1576" s="160"/>
      <c r="B1576" s="423"/>
      <c r="C1576" s="427"/>
      <c r="D1576" s="422"/>
      <c r="E1576" s="422"/>
      <c r="F1576" s="422"/>
      <c r="G1576" s="422"/>
      <c r="H1576" s="151"/>
      <c r="I1576" s="152"/>
      <c r="J1576" s="160"/>
      <c r="K1576" s="423"/>
      <c r="L1576" s="427"/>
      <c r="M1576" s="422"/>
      <c r="N1576" s="422"/>
      <c r="O1576" s="422"/>
      <c r="P1576" s="422"/>
      <c r="Q1576" s="151"/>
      <c r="R1576" s="152"/>
      <c r="S1576" s="160"/>
    </row>
    <row r="1577" spans="1:19" s="145" customFormat="1" ht="14.45" customHeight="1">
      <c r="A1577" s="160"/>
      <c r="B1577" s="160"/>
      <c r="C1577" s="160"/>
      <c r="D1577" s="160"/>
      <c r="E1577" s="160"/>
      <c r="F1577" s="160"/>
      <c r="G1577" s="161"/>
      <c r="H1577" s="160"/>
      <c r="I1577" s="160"/>
      <c r="J1577" s="160"/>
      <c r="K1577" s="160"/>
      <c r="L1577" s="160"/>
      <c r="M1577" s="160"/>
      <c r="N1577" s="160"/>
      <c r="O1577" s="160"/>
      <c r="P1577" s="161"/>
      <c r="Q1577" s="160"/>
      <c r="R1577" s="160"/>
      <c r="S1577" s="160"/>
    </row>
    <row r="1578" spans="1:19" s="145" customFormat="1" ht="14.45" customHeight="1">
      <c r="A1578" s="160"/>
      <c r="B1578" s="160"/>
      <c r="C1578" s="160"/>
      <c r="D1578" s="160"/>
      <c r="E1578" s="160"/>
      <c r="F1578" s="160"/>
      <c r="G1578" s="161"/>
      <c r="H1578" s="160"/>
      <c r="I1578" s="160"/>
      <c r="J1578" s="160"/>
      <c r="K1578" s="160"/>
      <c r="L1578" s="160"/>
      <c r="M1578" s="160"/>
      <c r="N1578" s="160"/>
      <c r="O1578" s="160"/>
      <c r="P1578" s="161"/>
      <c r="Q1578" s="160"/>
      <c r="R1578" s="160"/>
      <c r="S1578" s="160"/>
    </row>
    <row r="1579" spans="1:19" s="145" customFormat="1" ht="14.45" customHeight="1">
      <c r="A1579" s="138"/>
      <c r="B1579" s="138" t="s">
        <v>678</v>
      </c>
      <c r="C1579" s="138"/>
      <c r="D1579" s="138"/>
      <c r="E1579" s="138"/>
      <c r="F1579" s="138"/>
      <c r="G1579" s="138"/>
      <c r="H1579" s="138"/>
      <c r="I1579" s="138"/>
      <c r="J1579" s="138"/>
      <c r="K1579" s="138" t="s">
        <v>679</v>
      </c>
      <c r="L1579" s="138"/>
      <c r="M1579" s="138"/>
      <c r="N1579" s="138"/>
      <c r="O1579" s="138"/>
      <c r="P1579" s="138"/>
      <c r="Q1579" s="138"/>
      <c r="R1579" s="138"/>
      <c r="S1579" s="138"/>
    </row>
    <row r="1580" spans="1:19" s="145" customFormat="1" ht="14.45" customHeight="1">
      <c r="A1580" s="160"/>
      <c r="B1580" s="491" t="s">
        <v>335</v>
      </c>
      <c r="C1580" s="140"/>
      <c r="D1580" s="140"/>
      <c r="E1580" s="140"/>
      <c r="F1580" s="140"/>
      <c r="G1580" s="143"/>
      <c r="H1580" s="141"/>
      <c r="I1580" s="141"/>
      <c r="J1580" s="142"/>
      <c r="K1580" s="491" t="s">
        <v>335</v>
      </c>
      <c r="L1580" s="140"/>
      <c r="M1580" s="140"/>
      <c r="N1580" s="140"/>
      <c r="O1580" s="140"/>
      <c r="P1580" s="143"/>
      <c r="Q1580" s="141"/>
      <c r="R1580" s="141"/>
      <c r="S1580" s="144"/>
    </row>
    <row r="1581" spans="1:19" s="145" customFormat="1" ht="14.45" customHeight="1">
      <c r="A1581" s="160"/>
      <c r="B1581" s="492"/>
      <c r="C1581" s="146" t="s">
        <v>151</v>
      </c>
      <c r="D1581" s="146" t="s">
        <v>86</v>
      </c>
      <c r="E1581" s="146" t="s">
        <v>87</v>
      </c>
      <c r="F1581" s="146" t="s">
        <v>410</v>
      </c>
      <c r="G1581" s="146" t="s">
        <v>739</v>
      </c>
      <c r="H1581" s="81" t="s">
        <v>509</v>
      </c>
      <c r="I1581" s="147" t="s">
        <v>807</v>
      </c>
      <c r="J1581" s="142"/>
      <c r="K1581" s="492"/>
      <c r="L1581" s="146" t="s">
        <v>151</v>
      </c>
      <c r="M1581" s="146" t="s">
        <v>86</v>
      </c>
      <c r="N1581" s="146" t="s">
        <v>87</v>
      </c>
      <c r="O1581" s="146" t="s">
        <v>410</v>
      </c>
      <c r="P1581" s="146" t="s">
        <v>739</v>
      </c>
      <c r="Q1581" s="81" t="s">
        <v>509</v>
      </c>
      <c r="R1581" s="147" t="s">
        <v>807</v>
      </c>
      <c r="S1581" s="144"/>
    </row>
    <row r="1582" spans="1:19" s="145" customFormat="1" ht="14.45" customHeight="1">
      <c r="A1582" s="160"/>
      <c r="B1582" s="493"/>
      <c r="C1582" s="148"/>
      <c r="D1582" s="148"/>
      <c r="E1582" s="148"/>
      <c r="F1582" s="148"/>
      <c r="G1582" s="148"/>
      <c r="H1582" s="149" t="s">
        <v>88</v>
      </c>
      <c r="I1582" s="81" t="s">
        <v>511</v>
      </c>
      <c r="J1582" s="142"/>
      <c r="K1582" s="493"/>
      <c r="L1582" s="148"/>
      <c r="M1582" s="148"/>
      <c r="N1582" s="148"/>
      <c r="O1582" s="148"/>
      <c r="P1582" s="148"/>
      <c r="Q1582" s="149" t="s">
        <v>88</v>
      </c>
      <c r="R1582" s="81" t="s">
        <v>511</v>
      </c>
      <c r="S1582" s="144"/>
    </row>
    <row r="1583" spans="1:19" s="180" customFormat="1" ht="14.45" customHeight="1">
      <c r="B1583" s="188" t="s">
        <v>90</v>
      </c>
      <c r="C1583" s="187">
        <v>206</v>
      </c>
      <c r="D1583" s="183">
        <v>184</v>
      </c>
      <c r="E1583" s="183">
        <v>177</v>
      </c>
      <c r="F1583" s="183">
        <v>163</v>
      </c>
      <c r="G1583" s="183">
        <v>149</v>
      </c>
      <c r="H1583" s="182">
        <v>-14</v>
      </c>
      <c r="I1583" s="184">
        <v>-8.5889570552147241</v>
      </c>
      <c r="J1583" s="185"/>
      <c r="K1583" s="186" t="s">
        <v>90</v>
      </c>
      <c r="L1583" s="187">
        <v>593</v>
      </c>
      <c r="M1583" s="183">
        <v>550</v>
      </c>
      <c r="N1583" s="183">
        <v>479</v>
      </c>
      <c r="O1583" s="183">
        <v>439</v>
      </c>
      <c r="P1583" s="183">
        <v>403</v>
      </c>
      <c r="Q1583" s="182">
        <v>-36</v>
      </c>
      <c r="R1583" s="184">
        <v>-8.2004555808656043</v>
      </c>
      <c r="S1583" s="184"/>
    </row>
    <row r="1584" spans="1:19" s="145" customFormat="1" ht="14.45" customHeight="1">
      <c r="A1584" s="160"/>
      <c r="B1584" s="420" t="s">
        <v>91</v>
      </c>
      <c r="C1584" s="150">
        <v>23</v>
      </c>
      <c r="D1584" s="151">
        <v>22</v>
      </c>
      <c r="E1584" s="151">
        <v>18</v>
      </c>
      <c r="F1584" s="151">
        <v>18</v>
      </c>
      <c r="G1584" s="151">
        <v>23</v>
      </c>
      <c r="H1584" s="151">
        <v>5</v>
      </c>
      <c r="I1584" s="152">
        <v>27.777777777777779</v>
      </c>
      <c r="J1584" s="142"/>
      <c r="K1584" s="154" t="s">
        <v>91</v>
      </c>
      <c r="L1584" s="150">
        <v>55</v>
      </c>
      <c r="M1584" s="151">
        <v>48</v>
      </c>
      <c r="N1584" s="151">
        <v>32</v>
      </c>
      <c r="O1584" s="151">
        <v>26</v>
      </c>
      <c r="P1584" s="151">
        <v>25</v>
      </c>
      <c r="Q1584" s="151">
        <v>-1</v>
      </c>
      <c r="R1584" s="152">
        <v>-3.8461538461538463</v>
      </c>
      <c r="S1584" s="152"/>
    </row>
    <row r="1585" spans="1:19" s="145" customFormat="1" ht="14.45" customHeight="1">
      <c r="A1585" s="160"/>
      <c r="B1585" s="420" t="s">
        <v>92</v>
      </c>
      <c r="C1585" s="150">
        <v>129</v>
      </c>
      <c r="D1585" s="151">
        <v>110</v>
      </c>
      <c r="E1585" s="151">
        <v>111</v>
      </c>
      <c r="F1585" s="151">
        <v>101</v>
      </c>
      <c r="G1585" s="151">
        <v>71</v>
      </c>
      <c r="H1585" s="151">
        <v>-30</v>
      </c>
      <c r="I1585" s="152">
        <v>-29.702970297029701</v>
      </c>
      <c r="J1585" s="142"/>
      <c r="K1585" s="154" t="s">
        <v>92</v>
      </c>
      <c r="L1585" s="150">
        <v>403</v>
      </c>
      <c r="M1585" s="151">
        <v>322</v>
      </c>
      <c r="N1585" s="151">
        <v>288</v>
      </c>
      <c r="O1585" s="151">
        <v>231</v>
      </c>
      <c r="P1585" s="151">
        <v>191</v>
      </c>
      <c r="Q1585" s="151">
        <v>-40</v>
      </c>
      <c r="R1585" s="152">
        <v>-17.316017316017316</v>
      </c>
      <c r="S1585" s="152"/>
    </row>
    <row r="1586" spans="1:19" s="145" customFormat="1" ht="14.45" customHeight="1">
      <c r="A1586" s="160"/>
      <c r="B1586" s="420" t="s">
        <v>93</v>
      </c>
      <c r="C1586" s="150">
        <v>54</v>
      </c>
      <c r="D1586" s="151">
        <v>52</v>
      </c>
      <c r="E1586" s="151">
        <v>48</v>
      </c>
      <c r="F1586" s="151">
        <v>43</v>
      </c>
      <c r="G1586" s="151">
        <v>53</v>
      </c>
      <c r="H1586" s="151">
        <v>10</v>
      </c>
      <c r="I1586" s="152">
        <v>23.255813953488371</v>
      </c>
      <c r="J1586" s="142"/>
      <c r="K1586" s="154" t="s">
        <v>93</v>
      </c>
      <c r="L1586" s="150">
        <v>135</v>
      </c>
      <c r="M1586" s="151">
        <v>180</v>
      </c>
      <c r="N1586" s="151">
        <v>159</v>
      </c>
      <c r="O1586" s="151">
        <v>180</v>
      </c>
      <c r="P1586" s="151">
        <v>180</v>
      </c>
      <c r="Q1586" s="151">
        <v>0</v>
      </c>
      <c r="R1586" s="152">
        <v>0</v>
      </c>
      <c r="S1586" s="152"/>
    </row>
    <row r="1587" spans="1:19" s="145" customFormat="1" ht="14.45" customHeight="1">
      <c r="A1587" s="160"/>
      <c r="B1587" s="142"/>
      <c r="C1587" s="150"/>
      <c r="D1587" s="157"/>
      <c r="E1587" s="157"/>
      <c r="F1587" s="157"/>
      <c r="G1587" s="157"/>
      <c r="H1587" s="157"/>
      <c r="I1587" s="158"/>
      <c r="J1587" s="142"/>
      <c r="K1587" s="159"/>
      <c r="L1587" s="150"/>
      <c r="M1587" s="157"/>
      <c r="N1587" s="157"/>
      <c r="O1587" s="157"/>
      <c r="P1587" s="157"/>
      <c r="Q1587" s="157"/>
      <c r="R1587" s="158"/>
      <c r="S1587" s="158"/>
    </row>
    <row r="1588" spans="1:19" s="145" customFormat="1" ht="14.45" customHeight="1">
      <c r="A1588" s="160"/>
      <c r="B1588" s="142" t="s">
        <v>94</v>
      </c>
      <c r="C1588" s="150">
        <v>7</v>
      </c>
      <c r="D1588" s="151">
        <v>11</v>
      </c>
      <c r="E1588" s="151">
        <v>6</v>
      </c>
      <c r="F1588" s="151">
        <v>8</v>
      </c>
      <c r="G1588" s="151">
        <v>4</v>
      </c>
      <c r="H1588" s="151">
        <v>-4</v>
      </c>
      <c r="I1588" s="152">
        <v>-50</v>
      </c>
      <c r="J1588" s="142"/>
      <c r="K1588" s="159" t="s">
        <v>94</v>
      </c>
      <c r="L1588" s="150">
        <v>8</v>
      </c>
      <c r="M1588" s="151">
        <v>12</v>
      </c>
      <c r="N1588" s="151">
        <v>7</v>
      </c>
      <c r="O1588" s="151">
        <v>7</v>
      </c>
      <c r="P1588" s="151">
        <v>6</v>
      </c>
      <c r="Q1588" s="151">
        <v>-1</v>
      </c>
      <c r="R1588" s="152">
        <v>-14.285714285714285</v>
      </c>
      <c r="S1588" s="152"/>
    </row>
    <row r="1589" spans="1:19" s="145" customFormat="1" ht="14.45" customHeight="1">
      <c r="A1589" s="160"/>
      <c r="B1589" s="142" t="s">
        <v>95</v>
      </c>
      <c r="C1589" s="150">
        <v>4</v>
      </c>
      <c r="D1589" s="151">
        <v>7</v>
      </c>
      <c r="E1589" s="151">
        <v>7</v>
      </c>
      <c r="F1589" s="151">
        <v>8</v>
      </c>
      <c r="G1589" s="151">
        <v>9</v>
      </c>
      <c r="H1589" s="151">
        <v>1</v>
      </c>
      <c r="I1589" s="152">
        <v>12.5</v>
      </c>
      <c r="J1589" s="142"/>
      <c r="K1589" s="159" t="s">
        <v>95</v>
      </c>
      <c r="L1589" s="150">
        <v>19</v>
      </c>
      <c r="M1589" s="151">
        <v>15</v>
      </c>
      <c r="N1589" s="151">
        <v>11</v>
      </c>
      <c r="O1589" s="151">
        <v>6</v>
      </c>
      <c r="P1589" s="151">
        <v>12</v>
      </c>
      <c r="Q1589" s="151">
        <v>6</v>
      </c>
      <c r="R1589" s="152">
        <v>100</v>
      </c>
      <c r="S1589" s="152"/>
    </row>
    <row r="1590" spans="1:19" s="145" customFormat="1" ht="14.45" customHeight="1">
      <c r="A1590" s="160"/>
      <c r="B1590" s="142" t="s">
        <v>96</v>
      </c>
      <c r="C1590" s="150">
        <v>12</v>
      </c>
      <c r="D1590" s="151">
        <v>4</v>
      </c>
      <c r="E1590" s="151">
        <v>5</v>
      </c>
      <c r="F1590" s="151">
        <v>2</v>
      </c>
      <c r="G1590" s="151">
        <v>10</v>
      </c>
      <c r="H1590" s="151">
        <v>8</v>
      </c>
      <c r="I1590" s="152">
        <v>400</v>
      </c>
      <c r="J1590" s="142"/>
      <c r="K1590" s="159" t="s">
        <v>96</v>
      </c>
      <c r="L1590" s="150">
        <v>28</v>
      </c>
      <c r="M1590" s="151">
        <v>21</v>
      </c>
      <c r="N1590" s="151">
        <v>14</v>
      </c>
      <c r="O1590" s="151">
        <v>13</v>
      </c>
      <c r="P1590" s="151">
        <v>7</v>
      </c>
      <c r="Q1590" s="151">
        <v>-6</v>
      </c>
      <c r="R1590" s="152">
        <v>-46.153846153846153</v>
      </c>
      <c r="S1590" s="152"/>
    </row>
    <row r="1591" spans="1:19" s="145" customFormat="1" ht="14.45" customHeight="1">
      <c r="A1591" s="160"/>
      <c r="B1591" s="142" t="s">
        <v>97</v>
      </c>
      <c r="C1591" s="150">
        <v>15</v>
      </c>
      <c r="D1591" s="151">
        <v>7</v>
      </c>
      <c r="E1591" s="151">
        <v>12</v>
      </c>
      <c r="F1591" s="151">
        <v>13</v>
      </c>
      <c r="G1591" s="151">
        <v>9</v>
      </c>
      <c r="H1591" s="151">
        <v>-4</v>
      </c>
      <c r="I1591" s="152">
        <v>-30.76923076923077</v>
      </c>
      <c r="J1591" s="142"/>
      <c r="K1591" s="159" t="s">
        <v>97</v>
      </c>
      <c r="L1591" s="150">
        <v>36</v>
      </c>
      <c r="M1591" s="151">
        <v>28</v>
      </c>
      <c r="N1591" s="151">
        <v>19</v>
      </c>
      <c r="O1591" s="151">
        <v>12</v>
      </c>
      <c r="P1591" s="151">
        <v>10</v>
      </c>
      <c r="Q1591" s="151">
        <v>-2</v>
      </c>
      <c r="R1591" s="152">
        <v>-16.666666666666664</v>
      </c>
      <c r="S1591" s="152"/>
    </row>
    <row r="1592" spans="1:19" s="145" customFormat="1" ht="14.45" customHeight="1">
      <c r="A1592" s="160"/>
      <c r="B1592" s="142" t="s">
        <v>98</v>
      </c>
      <c r="C1592" s="150">
        <v>11</v>
      </c>
      <c r="D1592" s="151">
        <v>14</v>
      </c>
      <c r="E1592" s="151">
        <v>5</v>
      </c>
      <c r="F1592" s="151">
        <v>5</v>
      </c>
      <c r="G1592" s="151">
        <v>5</v>
      </c>
      <c r="H1592" s="151">
        <v>0</v>
      </c>
      <c r="I1592" s="152">
        <v>0</v>
      </c>
      <c r="J1592" s="142"/>
      <c r="K1592" s="159" t="s">
        <v>98</v>
      </c>
      <c r="L1592" s="150">
        <v>34</v>
      </c>
      <c r="M1592" s="151">
        <v>19</v>
      </c>
      <c r="N1592" s="151">
        <v>21</v>
      </c>
      <c r="O1592" s="151">
        <v>20</v>
      </c>
      <c r="P1592" s="151">
        <v>14</v>
      </c>
      <c r="Q1592" s="151">
        <v>-6</v>
      </c>
      <c r="R1592" s="152">
        <v>-30</v>
      </c>
      <c r="S1592" s="152"/>
    </row>
    <row r="1593" spans="1:19" s="145" customFormat="1" ht="14.45" customHeight="1">
      <c r="A1593" s="160"/>
      <c r="B1593" s="142" t="s">
        <v>99</v>
      </c>
      <c r="C1593" s="150">
        <v>11</v>
      </c>
      <c r="D1593" s="151">
        <v>9</v>
      </c>
      <c r="E1593" s="151">
        <v>10</v>
      </c>
      <c r="F1593" s="151">
        <v>11</v>
      </c>
      <c r="G1593" s="151">
        <v>3</v>
      </c>
      <c r="H1593" s="151">
        <v>-8</v>
      </c>
      <c r="I1593" s="152">
        <v>-72.727272727272734</v>
      </c>
      <c r="J1593" s="142"/>
      <c r="K1593" s="159" t="s">
        <v>99</v>
      </c>
      <c r="L1593" s="150">
        <v>40</v>
      </c>
      <c r="M1593" s="151">
        <v>15</v>
      </c>
      <c r="N1593" s="151">
        <v>20</v>
      </c>
      <c r="O1593" s="151">
        <v>19</v>
      </c>
      <c r="P1593" s="151">
        <v>15</v>
      </c>
      <c r="Q1593" s="151">
        <v>-4</v>
      </c>
      <c r="R1593" s="152">
        <v>-21.052631578947366</v>
      </c>
      <c r="S1593" s="152"/>
    </row>
    <row r="1594" spans="1:19" s="145" customFormat="1" ht="14.45" customHeight="1">
      <c r="A1594" s="160"/>
      <c r="B1594" s="142" t="s">
        <v>100</v>
      </c>
      <c r="C1594" s="150">
        <v>15</v>
      </c>
      <c r="D1594" s="151">
        <v>11</v>
      </c>
      <c r="E1594" s="151">
        <v>10</v>
      </c>
      <c r="F1594" s="151">
        <v>9</v>
      </c>
      <c r="G1594" s="151">
        <v>4</v>
      </c>
      <c r="H1594" s="151">
        <v>-5</v>
      </c>
      <c r="I1594" s="152">
        <v>-55.555555555555557</v>
      </c>
      <c r="J1594" s="142"/>
      <c r="K1594" s="159" t="s">
        <v>100</v>
      </c>
      <c r="L1594" s="150">
        <v>27</v>
      </c>
      <c r="M1594" s="151">
        <v>34</v>
      </c>
      <c r="N1594" s="151">
        <v>20</v>
      </c>
      <c r="O1594" s="151">
        <v>11</v>
      </c>
      <c r="P1594" s="151">
        <v>17</v>
      </c>
      <c r="Q1594" s="151">
        <v>6</v>
      </c>
      <c r="R1594" s="152">
        <v>54.54545454545454</v>
      </c>
      <c r="S1594" s="152"/>
    </row>
    <row r="1595" spans="1:19" s="145" customFormat="1" ht="14.45" customHeight="1">
      <c r="A1595" s="160"/>
      <c r="B1595" s="142" t="s">
        <v>118</v>
      </c>
      <c r="C1595" s="150">
        <v>8</v>
      </c>
      <c r="D1595" s="151">
        <v>13</v>
      </c>
      <c r="E1595" s="151">
        <v>5</v>
      </c>
      <c r="F1595" s="151">
        <v>10</v>
      </c>
      <c r="G1595" s="151">
        <v>9</v>
      </c>
      <c r="H1595" s="151">
        <v>-1</v>
      </c>
      <c r="I1595" s="152">
        <v>-10</v>
      </c>
      <c r="J1595" s="142"/>
      <c r="K1595" s="159" t="s">
        <v>118</v>
      </c>
      <c r="L1595" s="150">
        <v>26</v>
      </c>
      <c r="M1595" s="151">
        <v>20</v>
      </c>
      <c r="N1595" s="151">
        <v>37</v>
      </c>
      <c r="O1595" s="151">
        <v>18</v>
      </c>
      <c r="P1595" s="151">
        <v>11</v>
      </c>
      <c r="Q1595" s="151">
        <v>-7</v>
      </c>
      <c r="R1595" s="152">
        <v>-38.888888888888893</v>
      </c>
      <c r="S1595" s="152"/>
    </row>
    <row r="1596" spans="1:19" s="145" customFormat="1" ht="14.45" customHeight="1">
      <c r="A1596" s="160"/>
      <c r="B1596" s="142" t="s">
        <v>101</v>
      </c>
      <c r="C1596" s="150">
        <v>12</v>
      </c>
      <c r="D1596" s="151">
        <v>6</v>
      </c>
      <c r="E1596" s="151">
        <v>11</v>
      </c>
      <c r="F1596" s="151">
        <v>11</v>
      </c>
      <c r="G1596" s="151">
        <v>15</v>
      </c>
      <c r="H1596" s="151">
        <v>4</v>
      </c>
      <c r="I1596" s="152">
        <v>36.363636363636367</v>
      </c>
      <c r="J1596" s="142"/>
      <c r="K1596" s="159" t="s">
        <v>101</v>
      </c>
      <c r="L1596" s="150">
        <v>28</v>
      </c>
      <c r="M1596" s="151">
        <v>28</v>
      </c>
      <c r="N1596" s="151">
        <v>22</v>
      </c>
      <c r="O1596" s="151">
        <v>33</v>
      </c>
      <c r="P1596" s="151">
        <v>19</v>
      </c>
      <c r="Q1596" s="151">
        <v>-14</v>
      </c>
      <c r="R1596" s="152">
        <v>-42.424242424242422</v>
      </c>
      <c r="S1596" s="152"/>
    </row>
    <row r="1597" spans="1:19" s="139" customFormat="1" ht="14.45" customHeight="1">
      <c r="A1597" s="160"/>
      <c r="B1597" s="142" t="s">
        <v>102</v>
      </c>
      <c r="C1597" s="150">
        <v>17</v>
      </c>
      <c r="D1597" s="151">
        <v>9</v>
      </c>
      <c r="E1597" s="151">
        <v>6</v>
      </c>
      <c r="F1597" s="151">
        <v>7</v>
      </c>
      <c r="G1597" s="151">
        <v>5</v>
      </c>
      <c r="H1597" s="151">
        <v>-2</v>
      </c>
      <c r="I1597" s="152">
        <v>-28.571428571428569</v>
      </c>
      <c r="J1597" s="142"/>
      <c r="K1597" s="159" t="s">
        <v>102</v>
      </c>
      <c r="L1597" s="150">
        <v>51</v>
      </c>
      <c r="M1597" s="151">
        <v>31</v>
      </c>
      <c r="N1597" s="151">
        <v>23</v>
      </c>
      <c r="O1597" s="151">
        <v>25</v>
      </c>
      <c r="P1597" s="151">
        <v>28</v>
      </c>
      <c r="Q1597" s="151">
        <v>3</v>
      </c>
      <c r="R1597" s="152">
        <v>12</v>
      </c>
      <c r="S1597" s="152"/>
    </row>
    <row r="1598" spans="1:19" s="145" customFormat="1" ht="14.45" customHeight="1">
      <c r="A1598" s="160"/>
      <c r="B1598" s="142" t="s">
        <v>103</v>
      </c>
      <c r="C1598" s="150">
        <v>20</v>
      </c>
      <c r="D1598" s="151">
        <v>18</v>
      </c>
      <c r="E1598" s="151">
        <v>12</v>
      </c>
      <c r="F1598" s="151">
        <v>6</v>
      </c>
      <c r="G1598" s="151">
        <v>7</v>
      </c>
      <c r="H1598" s="151">
        <v>1</v>
      </c>
      <c r="I1598" s="152">
        <v>16.666666666666664</v>
      </c>
      <c r="J1598" s="142"/>
      <c r="K1598" s="159" t="s">
        <v>103</v>
      </c>
      <c r="L1598" s="150">
        <v>59</v>
      </c>
      <c r="M1598" s="151">
        <v>51</v>
      </c>
      <c r="N1598" s="151">
        <v>28</v>
      </c>
      <c r="O1598" s="151">
        <v>22</v>
      </c>
      <c r="P1598" s="151">
        <v>25</v>
      </c>
      <c r="Q1598" s="151">
        <v>3</v>
      </c>
      <c r="R1598" s="152">
        <v>13.636363636363635</v>
      </c>
      <c r="S1598" s="152"/>
    </row>
    <row r="1599" spans="1:19" s="145" customFormat="1" ht="14.45" customHeight="1">
      <c r="A1599" s="160"/>
      <c r="B1599" s="142" t="s">
        <v>104</v>
      </c>
      <c r="C1599" s="150">
        <v>8</v>
      </c>
      <c r="D1599" s="151">
        <v>15</v>
      </c>
      <c r="E1599" s="151">
        <v>21</v>
      </c>
      <c r="F1599" s="151">
        <v>10</v>
      </c>
      <c r="G1599" s="151">
        <v>7</v>
      </c>
      <c r="H1599" s="151">
        <v>-3</v>
      </c>
      <c r="I1599" s="152">
        <v>-30</v>
      </c>
      <c r="J1599" s="142"/>
      <c r="K1599" s="159" t="s">
        <v>104</v>
      </c>
      <c r="L1599" s="150">
        <v>39</v>
      </c>
      <c r="M1599" s="151">
        <v>59</v>
      </c>
      <c r="N1599" s="151">
        <v>49</v>
      </c>
      <c r="O1599" s="151">
        <v>26</v>
      </c>
      <c r="P1599" s="151">
        <v>22</v>
      </c>
      <c r="Q1599" s="151">
        <v>-4</v>
      </c>
      <c r="R1599" s="152">
        <v>-15.384615384615385</v>
      </c>
      <c r="S1599" s="152"/>
    </row>
    <row r="1600" spans="1:19" s="145" customFormat="1" ht="14.45" customHeight="1">
      <c r="A1600" s="160"/>
      <c r="B1600" s="142" t="s">
        <v>105</v>
      </c>
      <c r="C1600" s="150">
        <v>12</v>
      </c>
      <c r="D1600" s="151">
        <v>8</v>
      </c>
      <c r="E1600" s="151">
        <v>19</v>
      </c>
      <c r="F1600" s="151">
        <v>19</v>
      </c>
      <c r="G1600" s="151">
        <v>7</v>
      </c>
      <c r="H1600" s="151">
        <v>-12</v>
      </c>
      <c r="I1600" s="152">
        <v>-63.157894736842103</v>
      </c>
      <c r="J1600" s="142"/>
      <c r="K1600" s="159" t="s">
        <v>105</v>
      </c>
      <c r="L1600" s="150">
        <v>63</v>
      </c>
      <c r="M1600" s="151">
        <v>37</v>
      </c>
      <c r="N1600" s="151">
        <v>49</v>
      </c>
      <c r="O1600" s="151">
        <v>45</v>
      </c>
      <c r="P1600" s="151">
        <v>30</v>
      </c>
      <c r="Q1600" s="151">
        <v>-15</v>
      </c>
      <c r="R1600" s="152">
        <v>-33.333333333333329</v>
      </c>
      <c r="S1600" s="152"/>
    </row>
    <row r="1601" spans="1:19" s="153" customFormat="1" ht="14.45" customHeight="1">
      <c r="A1601" s="160"/>
      <c r="B1601" s="142" t="s">
        <v>106</v>
      </c>
      <c r="C1601" s="150">
        <v>18</v>
      </c>
      <c r="D1601" s="151">
        <v>15</v>
      </c>
      <c r="E1601" s="151">
        <v>10</v>
      </c>
      <c r="F1601" s="151">
        <v>19</v>
      </c>
      <c r="G1601" s="151">
        <v>16</v>
      </c>
      <c r="H1601" s="151">
        <v>-3</v>
      </c>
      <c r="I1601" s="152">
        <v>-15.789473684210526</v>
      </c>
      <c r="J1601" s="142"/>
      <c r="K1601" s="159" t="s">
        <v>106</v>
      </c>
      <c r="L1601" s="150">
        <v>43</v>
      </c>
      <c r="M1601" s="151">
        <v>58</v>
      </c>
      <c r="N1601" s="151">
        <v>30</v>
      </c>
      <c r="O1601" s="151">
        <v>45</v>
      </c>
      <c r="P1601" s="151">
        <v>42</v>
      </c>
      <c r="Q1601" s="151">
        <v>-3</v>
      </c>
      <c r="R1601" s="152">
        <v>-6.666666666666667</v>
      </c>
      <c r="S1601" s="152"/>
    </row>
    <row r="1602" spans="1:19" s="145" customFormat="1" ht="14.45" customHeight="1">
      <c r="A1602" s="160"/>
      <c r="B1602" s="142" t="s">
        <v>107</v>
      </c>
      <c r="C1602" s="150">
        <v>17</v>
      </c>
      <c r="D1602" s="151">
        <v>15</v>
      </c>
      <c r="E1602" s="151">
        <v>11</v>
      </c>
      <c r="F1602" s="151">
        <v>7</v>
      </c>
      <c r="G1602" s="151">
        <v>19</v>
      </c>
      <c r="H1602" s="151">
        <v>12</v>
      </c>
      <c r="I1602" s="152">
        <v>171.42857142857142</v>
      </c>
      <c r="J1602" s="142"/>
      <c r="K1602" s="159" t="s">
        <v>107</v>
      </c>
      <c r="L1602" s="150">
        <v>40</v>
      </c>
      <c r="M1602" s="151">
        <v>38</v>
      </c>
      <c r="N1602" s="151">
        <v>49</v>
      </c>
      <c r="O1602" s="151">
        <v>34</v>
      </c>
      <c r="P1602" s="151">
        <v>45</v>
      </c>
      <c r="Q1602" s="151">
        <v>11</v>
      </c>
      <c r="R1602" s="152">
        <v>32.352941176470587</v>
      </c>
      <c r="S1602" s="152"/>
    </row>
    <row r="1603" spans="1:19" s="145" customFormat="1" ht="14.45" customHeight="1">
      <c r="A1603" s="160"/>
      <c r="B1603" s="142" t="s">
        <v>108</v>
      </c>
      <c r="C1603" s="150">
        <v>8</v>
      </c>
      <c r="D1603" s="151">
        <v>12</v>
      </c>
      <c r="E1603" s="151">
        <v>10</v>
      </c>
      <c r="F1603" s="151">
        <v>5</v>
      </c>
      <c r="G1603" s="151">
        <v>7</v>
      </c>
      <c r="H1603" s="151">
        <v>2</v>
      </c>
      <c r="I1603" s="152">
        <v>40</v>
      </c>
      <c r="J1603" s="142"/>
      <c r="K1603" s="159" t="s">
        <v>108</v>
      </c>
      <c r="L1603" s="150">
        <v>25</v>
      </c>
      <c r="M1603" s="151">
        <v>41</v>
      </c>
      <c r="N1603" s="151">
        <v>28</v>
      </c>
      <c r="O1603" s="151">
        <v>46</v>
      </c>
      <c r="P1603" s="151">
        <v>31</v>
      </c>
      <c r="Q1603" s="151">
        <v>-15</v>
      </c>
      <c r="R1603" s="152">
        <v>-32.608695652173914</v>
      </c>
      <c r="S1603" s="152"/>
    </row>
    <row r="1604" spans="1:19" s="145" customFormat="1" ht="14.45" customHeight="1">
      <c r="A1604" s="160"/>
      <c r="B1604" s="142" t="s">
        <v>109</v>
      </c>
      <c r="C1604" s="150">
        <v>7</v>
      </c>
      <c r="D1604" s="151">
        <v>6</v>
      </c>
      <c r="E1604" s="151">
        <v>9</v>
      </c>
      <c r="F1604" s="151">
        <v>6</v>
      </c>
      <c r="G1604" s="151">
        <v>4</v>
      </c>
      <c r="H1604" s="151">
        <v>-2</v>
      </c>
      <c r="I1604" s="152">
        <v>-33.333333333333329</v>
      </c>
      <c r="J1604" s="142"/>
      <c r="K1604" s="159" t="s">
        <v>109</v>
      </c>
      <c r="L1604" s="150">
        <v>13</v>
      </c>
      <c r="M1604" s="151">
        <v>22</v>
      </c>
      <c r="N1604" s="151">
        <v>29</v>
      </c>
      <c r="O1604" s="151">
        <v>27</v>
      </c>
      <c r="P1604" s="151">
        <v>29</v>
      </c>
      <c r="Q1604" s="151">
        <v>2</v>
      </c>
      <c r="R1604" s="152">
        <v>7.4074074074074066</v>
      </c>
      <c r="S1604" s="152"/>
    </row>
    <row r="1605" spans="1:19" s="145" customFormat="1" ht="14.45" customHeight="1">
      <c r="A1605" s="160"/>
      <c r="B1605" s="142" t="s">
        <v>110</v>
      </c>
      <c r="C1605" s="150">
        <v>4</v>
      </c>
      <c r="D1605" s="151">
        <v>4</v>
      </c>
      <c r="E1605" s="151">
        <v>8</v>
      </c>
      <c r="F1605" s="151">
        <v>6</v>
      </c>
      <c r="G1605" s="151">
        <v>7</v>
      </c>
      <c r="H1605" s="151">
        <v>1</v>
      </c>
      <c r="I1605" s="152">
        <v>16.666666666666664</v>
      </c>
      <c r="J1605" s="142"/>
      <c r="K1605" s="159" t="s">
        <v>110</v>
      </c>
      <c r="L1605" s="150">
        <v>14</v>
      </c>
      <c r="M1605" s="151">
        <v>21</v>
      </c>
      <c r="N1605" s="151">
        <v>23</v>
      </c>
      <c r="O1605" s="151">
        <v>28</v>
      </c>
      <c r="P1605" s="151">
        <v>33</v>
      </c>
      <c r="Q1605" s="151">
        <v>5</v>
      </c>
      <c r="R1605" s="152">
        <v>17.857142857142858</v>
      </c>
      <c r="S1605" s="152"/>
    </row>
    <row r="1606" spans="1:19" s="145" customFormat="1" ht="14.45" customHeight="1">
      <c r="A1606" s="160"/>
      <c r="B1606" s="423"/>
      <c r="C1606" s="427"/>
      <c r="D1606" s="422"/>
      <c r="E1606" s="422"/>
      <c r="F1606" s="422"/>
      <c r="G1606" s="422"/>
      <c r="H1606" s="151"/>
      <c r="I1606" s="152"/>
      <c r="J1606" s="160"/>
      <c r="K1606" s="423"/>
      <c r="L1606" s="427"/>
      <c r="M1606" s="422"/>
      <c r="N1606" s="422"/>
      <c r="O1606" s="422"/>
      <c r="P1606" s="422"/>
      <c r="Q1606" s="151"/>
      <c r="R1606" s="152"/>
      <c r="S1606" s="160"/>
    </row>
    <row r="1607" spans="1:19" s="145" customFormat="1" ht="14.45" customHeight="1">
      <c r="A1607" s="160"/>
      <c r="B1607" s="160"/>
      <c r="C1607" s="160"/>
      <c r="D1607" s="160"/>
      <c r="E1607" s="160"/>
      <c r="F1607" s="160"/>
      <c r="G1607" s="161"/>
      <c r="H1607" s="160"/>
      <c r="I1607" s="160"/>
      <c r="J1607" s="160"/>
      <c r="K1607" s="160"/>
      <c r="L1607" s="160"/>
      <c r="M1607" s="160"/>
      <c r="N1607" s="160"/>
      <c r="O1607" s="160"/>
      <c r="P1607" s="161"/>
      <c r="Q1607" s="160"/>
      <c r="R1607" s="160"/>
      <c r="S1607" s="160"/>
    </row>
    <row r="1608" spans="1:19" s="145" customFormat="1" ht="14.45" customHeight="1">
      <c r="A1608" s="160"/>
      <c r="B1608" s="160"/>
      <c r="C1608" s="160"/>
      <c r="D1608" s="160"/>
      <c r="E1608" s="160"/>
      <c r="F1608" s="160"/>
      <c r="G1608" s="161"/>
      <c r="H1608" s="160"/>
      <c r="I1608" s="160"/>
      <c r="J1608" s="160"/>
      <c r="K1608" s="160"/>
      <c r="L1608" s="160"/>
      <c r="M1608" s="160"/>
      <c r="N1608" s="160"/>
      <c r="O1608" s="160"/>
      <c r="P1608" s="161"/>
      <c r="Q1608" s="160"/>
      <c r="R1608" s="160"/>
      <c r="S1608" s="160"/>
    </row>
    <row r="1609" spans="1:19" s="145" customFormat="1" ht="14.45" customHeight="1">
      <c r="A1609" s="138"/>
      <c r="B1609" s="138" t="s">
        <v>680</v>
      </c>
      <c r="C1609" s="138"/>
      <c r="D1609" s="138"/>
      <c r="E1609" s="138"/>
      <c r="F1609" s="138"/>
      <c r="G1609" s="138"/>
      <c r="H1609" s="138"/>
      <c r="I1609" s="138"/>
      <c r="J1609" s="138"/>
      <c r="K1609" s="138" t="s">
        <v>681</v>
      </c>
      <c r="L1609" s="138"/>
      <c r="M1609" s="138"/>
      <c r="N1609" s="138"/>
      <c r="O1609" s="138"/>
      <c r="P1609" s="138"/>
      <c r="Q1609" s="138"/>
      <c r="R1609" s="138"/>
      <c r="S1609" s="138"/>
    </row>
    <row r="1610" spans="1:19" s="145" customFormat="1" ht="14.45" customHeight="1">
      <c r="A1610" s="160"/>
      <c r="B1610" s="491" t="s">
        <v>335</v>
      </c>
      <c r="C1610" s="140"/>
      <c r="D1610" s="140"/>
      <c r="E1610" s="140"/>
      <c r="F1610" s="140"/>
      <c r="G1610" s="143"/>
      <c r="H1610" s="141"/>
      <c r="I1610" s="141"/>
      <c r="J1610" s="142"/>
      <c r="K1610" s="491" t="s">
        <v>335</v>
      </c>
      <c r="L1610" s="140"/>
      <c r="M1610" s="140"/>
      <c r="N1610" s="140"/>
      <c r="O1610" s="140"/>
      <c r="P1610" s="143"/>
      <c r="Q1610" s="141"/>
      <c r="R1610" s="141"/>
      <c r="S1610" s="144"/>
    </row>
    <row r="1611" spans="1:19" s="145" customFormat="1" ht="14.45" customHeight="1">
      <c r="A1611" s="160"/>
      <c r="B1611" s="492"/>
      <c r="C1611" s="146" t="s">
        <v>151</v>
      </c>
      <c r="D1611" s="146" t="s">
        <v>86</v>
      </c>
      <c r="E1611" s="146" t="s">
        <v>87</v>
      </c>
      <c r="F1611" s="146" t="s">
        <v>410</v>
      </c>
      <c r="G1611" s="146" t="s">
        <v>739</v>
      </c>
      <c r="H1611" s="81" t="s">
        <v>509</v>
      </c>
      <c r="I1611" s="147" t="s">
        <v>807</v>
      </c>
      <c r="J1611" s="142"/>
      <c r="K1611" s="492"/>
      <c r="L1611" s="146" t="s">
        <v>151</v>
      </c>
      <c r="M1611" s="146" t="s">
        <v>86</v>
      </c>
      <c r="N1611" s="146" t="s">
        <v>87</v>
      </c>
      <c r="O1611" s="146" t="s">
        <v>410</v>
      </c>
      <c r="P1611" s="146" t="s">
        <v>739</v>
      </c>
      <c r="Q1611" s="81" t="s">
        <v>509</v>
      </c>
      <c r="R1611" s="147" t="s">
        <v>807</v>
      </c>
      <c r="S1611" s="144"/>
    </row>
    <row r="1612" spans="1:19" s="145" customFormat="1" ht="14.45" customHeight="1">
      <c r="A1612" s="160"/>
      <c r="B1612" s="493"/>
      <c r="C1612" s="148"/>
      <c r="D1612" s="148"/>
      <c r="E1612" s="148"/>
      <c r="F1612" s="148"/>
      <c r="G1612" s="148"/>
      <c r="H1612" s="149" t="s">
        <v>88</v>
      </c>
      <c r="I1612" s="81" t="s">
        <v>511</v>
      </c>
      <c r="J1612" s="142"/>
      <c r="K1612" s="493"/>
      <c r="L1612" s="148"/>
      <c r="M1612" s="148"/>
      <c r="N1612" s="148"/>
      <c r="O1612" s="148"/>
      <c r="P1612" s="148"/>
      <c r="Q1612" s="149" t="s">
        <v>88</v>
      </c>
      <c r="R1612" s="81" t="s">
        <v>511</v>
      </c>
      <c r="S1612" s="144"/>
    </row>
    <row r="1613" spans="1:19" s="180" customFormat="1" ht="14.45" customHeight="1">
      <c r="B1613" s="188" t="s">
        <v>90</v>
      </c>
      <c r="C1613" s="187">
        <v>248</v>
      </c>
      <c r="D1613" s="183">
        <v>210</v>
      </c>
      <c r="E1613" s="183">
        <v>190</v>
      </c>
      <c r="F1613" s="183">
        <v>194</v>
      </c>
      <c r="G1613" s="183">
        <v>173</v>
      </c>
      <c r="H1613" s="182">
        <v>-21</v>
      </c>
      <c r="I1613" s="184">
        <v>-10.824742268041238</v>
      </c>
      <c r="J1613" s="185"/>
      <c r="K1613" s="186" t="s">
        <v>90</v>
      </c>
      <c r="L1613" s="187">
        <v>727</v>
      </c>
      <c r="M1613" s="183">
        <v>720</v>
      </c>
      <c r="N1613" s="183">
        <v>683</v>
      </c>
      <c r="O1613" s="183">
        <v>669</v>
      </c>
      <c r="P1613" s="183">
        <v>598</v>
      </c>
      <c r="Q1613" s="182">
        <v>-71</v>
      </c>
      <c r="R1613" s="184">
        <v>-10.612855007473842</v>
      </c>
      <c r="S1613" s="184"/>
    </row>
    <row r="1614" spans="1:19" s="145" customFormat="1" ht="14.45" customHeight="1">
      <c r="A1614" s="160"/>
      <c r="B1614" s="420" t="s">
        <v>91</v>
      </c>
      <c r="C1614" s="150">
        <v>15</v>
      </c>
      <c r="D1614" s="151">
        <v>18</v>
      </c>
      <c r="E1614" s="151">
        <v>14</v>
      </c>
      <c r="F1614" s="151">
        <v>25</v>
      </c>
      <c r="G1614" s="151">
        <v>20</v>
      </c>
      <c r="H1614" s="151">
        <v>-5</v>
      </c>
      <c r="I1614" s="152">
        <v>-20</v>
      </c>
      <c r="J1614" s="142"/>
      <c r="K1614" s="154" t="s">
        <v>91</v>
      </c>
      <c r="L1614" s="150">
        <v>55</v>
      </c>
      <c r="M1614" s="151">
        <v>54</v>
      </c>
      <c r="N1614" s="151">
        <v>49</v>
      </c>
      <c r="O1614" s="151">
        <v>38</v>
      </c>
      <c r="P1614" s="151">
        <v>34</v>
      </c>
      <c r="Q1614" s="151">
        <v>-4</v>
      </c>
      <c r="R1614" s="152">
        <v>-10.526315789473683</v>
      </c>
      <c r="S1614" s="152"/>
    </row>
    <row r="1615" spans="1:19" s="145" customFormat="1" ht="14.45" customHeight="1">
      <c r="A1615" s="160"/>
      <c r="B1615" s="420" t="s">
        <v>92</v>
      </c>
      <c r="C1615" s="150">
        <v>164</v>
      </c>
      <c r="D1615" s="151">
        <v>126</v>
      </c>
      <c r="E1615" s="151">
        <v>109</v>
      </c>
      <c r="F1615" s="151">
        <v>103</v>
      </c>
      <c r="G1615" s="151">
        <v>81</v>
      </c>
      <c r="H1615" s="151">
        <v>-22</v>
      </c>
      <c r="I1615" s="152">
        <v>-21.359223300970871</v>
      </c>
      <c r="J1615" s="142"/>
      <c r="K1615" s="154" t="s">
        <v>92</v>
      </c>
      <c r="L1615" s="150">
        <v>456</v>
      </c>
      <c r="M1615" s="151">
        <v>379</v>
      </c>
      <c r="N1615" s="151">
        <v>322</v>
      </c>
      <c r="O1615" s="151">
        <v>283</v>
      </c>
      <c r="P1615" s="151">
        <v>219</v>
      </c>
      <c r="Q1615" s="151">
        <v>-64</v>
      </c>
      <c r="R1615" s="152">
        <v>-22.614840989399294</v>
      </c>
      <c r="S1615" s="152"/>
    </row>
    <row r="1616" spans="1:19" s="145" customFormat="1" ht="14.45" customHeight="1">
      <c r="A1616" s="160"/>
      <c r="B1616" s="420" t="s">
        <v>93</v>
      </c>
      <c r="C1616" s="150">
        <v>69</v>
      </c>
      <c r="D1616" s="151">
        <v>66</v>
      </c>
      <c r="E1616" s="151">
        <v>67</v>
      </c>
      <c r="F1616" s="151">
        <v>64</v>
      </c>
      <c r="G1616" s="151">
        <v>72</v>
      </c>
      <c r="H1616" s="151">
        <v>8</v>
      </c>
      <c r="I1616" s="152">
        <v>12.5</v>
      </c>
      <c r="J1616" s="142"/>
      <c r="K1616" s="154" t="s">
        <v>93</v>
      </c>
      <c r="L1616" s="150">
        <v>216</v>
      </c>
      <c r="M1616" s="151">
        <v>287</v>
      </c>
      <c r="N1616" s="151">
        <v>312</v>
      </c>
      <c r="O1616" s="151">
        <v>347</v>
      </c>
      <c r="P1616" s="151">
        <v>341</v>
      </c>
      <c r="Q1616" s="151">
        <v>-6</v>
      </c>
      <c r="R1616" s="152">
        <v>-1.7291066282420751</v>
      </c>
      <c r="S1616" s="152"/>
    </row>
    <row r="1617" spans="1:19" s="145" customFormat="1" ht="14.45" customHeight="1">
      <c r="A1617" s="160"/>
      <c r="B1617" s="142"/>
      <c r="C1617" s="150"/>
      <c r="D1617" s="157"/>
      <c r="E1617" s="157"/>
      <c r="F1617" s="157"/>
      <c r="G1617" s="157"/>
      <c r="H1617" s="157"/>
      <c r="I1617" s="158"/>
      <c r="J1617" s="142"/>
      <c r="K1617" s="159"/>
      <c r="L1617" s="150"/>
      <c r="M1617" s="157"/>
      <c r="N1617" s="157"/>
      <c r="O1617" s="157"/>
      <c r="P1617" s="157"/>
      <c r="Q1617" s="157"/>
      <c r="R1617" s="158"/>
      <c r="S1617" s="158"/>
    </row>
    <row r="1618" spans="1:19" s="145" customFormat="1" ht="14.45" customHeight="1">
      <c r="A1618" s="160"/>
      <c r="B1618" s="142" t="s">
        <v>94</v>
      </c>
      <c r="C1618" s="150">
        <v>5</v>
      </c>
      <c r="D1618" s="151">
        <v>10</v>
      </c>
      <c r="E1618" s="151">
        <v>5</v>
      </c>
      <c r="F1618" s="151">
        <v>7</v>
      </c>
      <c r="G1618" s="151">
        <v>2</v>
      </c>
      <c r="H1618" s="151">
        <v>-5</v>
      </c>
      <c r="I1618" s="152">
        <v>-71.428571428571431</v>
      </c>
      <c r="J1618" s="142"/>
      <c r="K1618" s="159" t="s">
        <v>94</v>
      </c>
      <c r="L1618" s="150">
        <v>17</v>
      </c>
      <c r="M1618" s="151">
        <v>11</v>
      </c>
      <c r="N1618" s="151">
        <v>17</v>
      </c>
      <c r="O1618" s="151">
        <v>4</v>
      </c>
      <c r="P1618" s="151">
        <v>8</v>
      </c>
      <c r="Q1618" s="151">
        <v>4</v>
      </c>
      <c r="R1618" s="152">
        <v>100</v>
      </c>
      <c r="S1618" s="152"/>
    </row>
    <row r="1619" spans="1:19" s="145" customFormat="1" ht="14.45" customHeight="1">
      <c r="A1619" s="160"/>
      <c r="B1619" s="142" t="s">
        <v>95</v>
      </c>
      <c r="C1619" s="150">
        <v>5</v>
      </c>
      <c r="D1619" s="151">
        <v>4</v>
      </c>
      <c r="E1619" s="151">
        <v>6</v>
      </c>
      <c r="F1619" s="151">
        <v>9</v>
      </c>
      <c r="G1619" s="151">
        <v>8</v>
      </c>
      <c r="H1619" s="151">
        <v>-1</v>
      </c>
      <c r="I1619" s="152">
        <v>-11.111111111111111</v>
      </c>
      <c r="J1619" s="142"/>
      <c r="K1619" s="159" t="s">
        <v>95</v>
      </c>
      <c r="L1619" s="150">
        <v>21</v>
      </c>
      <c r="M1619" s="151">
        <v>21</v>
      </c>
      <c r="N1619" s="151">
        <v>16</v>
      </c>
      <c r="O1619" s="151">
        <v>14</v>
      </c>
      <c r="P1619" s="151">
        <v>11</v>
      </c>
      <c r="Q1619" s="151">
        <v>-3</v>
      </c>
      <c r="R1619" s="152">
        <v>-21.428571428571427</v>
      </c>
      <c r="S1619" s="152"/>
    </row>
    <row r="1620" spans="1:19" s="145" customFormat="1" ht="14.45" customHeight="1">
      <c r="A1620" s="160"/>
      <c r="B1620" s="142" t="s">
        <v>96</v>
      </c>
      <c r="C1620" s="150">
        <v>5</v>
      </c>
      <c r="D1620" s="151">
        <v>4</v>
      </c>
      <c r="E1620" s="151">
        <v>3</v>
      </c>
      <c r="F1620" s="151">
        <v>9</v>
      </c>
      <c r="G1620" s="151">
        <v>10</v>
      </c>
      <c r="H1620" s="151">
        <v>1</v>
      </c>
      <c r="I1620" s="152">
        <v>11.111111111111111</v>
      </c>
      <c r="J1620" s="142"/>
      <c r="K1620" s="159" t="s">
        <v>96</v>
      </c>
      <c r="L1620" s="150">
        <v>17</v>
      </c>
      <c r="M1620" s="151">
        <v>22</v>
      </c>
      <c r="N1620" s="151">
        <v>16</v>
      </c>
      <c r="O1620" s="151">
        <v>20</v>
      </c>
      <c r="P1620" s="151">
        <v>15</v>
      </c>
      <c r="Q1620" s="151">
        <v>-5</v>
      </c>
      <c r="R1620" s="152">
        <v>-25</v>
      </c>
      <c r="S1620" s="152"/>
    </row>
    <row r="1621" spans="1:19" s="145" customFormat="1" ht="14.45" customHeight="1">
      <c r="A1621" s="160"/>
      <c r="B1621" s="142" t="s">
        <v>97</v>
      </c>
      <c r="C1621" s="150">
        <v>23</v>
      </c>
      <c r="D1621" s="151">
        <v>4</v>
      </c>
      <c r="E1621" s="151">
        <v>7</v>
      </c>
      <c r="F1621" s="151">
        <v>4</v>
      </c>
      <c r="G1621" s="151">
        <v>6</v>
      </c>
      <c r="H1621" s="151">
        <v>2</v>
      </c>
      <c r="I1621" s="152">
        <v>50</v>
      </c>
      <c r="J1621" s="142"/>
      <c r="K1621" s="159" t="s">
        <v>97</v>
      </c>
      <c r="L1621" s="150">
        <v>26</v>
      </c>
      <c r="M1621" s="151">
        <v>19</v>
      </c>
      <c r="N1621" s="151">
        <v>17</v>
      </c>
      <c r="O1621" s="151">
        <v>16</v>
      </c>
      <c r="P1621" s="151">
        <v>14</v>
      </c>
      <c r="Q1621" s="151">
        <v>-2</v>
      </c>
      <c r="R1621" s="152">
        <v>-12.5</v>
      </c>
      <c r="S1621" s="152"/>
    </row>
    <row r="1622" spans="1:19" s="145" customFormat="1" ht="14.45" customHeight="1">
      <c r="A1622" s="160"/>
      <c r="B1622" s="142" t="s">
        <v>98</v>
      </c>
      <c r="C1622" s="150">
        <v>17</v>
      </c>
      <c r="D1622" s="151">
        <v>13</v>
      </c>
      <c r="E1622" s="151">
        <v>4</v>
      </c>
      <c r="F1622" s="151">
        <v>2</v>
      </c>
      <c r="G1622" s="151">
        <v>4</v>
      </c>
      <c r="H1622" s="151">
        <v>2</v>
      </c>
      <c r="I1622" s="152">
        <v>100</v>
      </c>
      <c r="J1622" s="142"/>
      <c r="K1622" s="159" t="s">
        <v>98</v>
      </c>
      <c r="L1622" s="150">
        <v>33</v>
      </c>
      <c r="M1622" s="151">
        <v>21</v>
      </c>
      <c r="N1622" s="151">
        <v>15</v>
      </c>
      <c r="O1622" s="151">
        <v>20</v>
      </c>
      <c r="P1622" s="151">
        <v>13</v>
      </c>
      <c r="Q1622" s="151">
        <v>-7</v>
      </c>
      <c r="R1622" s="152">
        <v>-35</v>
      </c>
      <c r="S1622" s="152"/>
    </row>
    <row r="1623" spans="1:19" s="145" customFormat="1" ht="14.45" customHeight="1">
      <c r="A1623" s="160"/>
      <c r="B1623" s="142" t="s">
        <v>99</v>
      </c>
      <c r="C1623" s="150">
        <v>11</v>
      </c>
      <c r="D1623" s="151">
        <v>7</v>
      </c>
      <c r="E1623" s="151">
        <v>9</v>
      </c>
      <c r="F1623" s="151">
        <v>5</v>
      </c>
      <c r="G1623" s="151">
        <v>2</v>
      </c>
      <c r="H1623" s="151">
        <v>-3</v>
      </c>
      <c r="I1623" s="152">
        <v>-60</v>
      </c>
      <c r="J1623" s="142"/>
      <c r="K1623" s="159" t="s">
        <v>99</v>
      </c>
      <c r="L1623" s="150">
        <v>38</v>
      </c>
      <c r="M1623" s="151">
        <v>19</v>
      </c>
      <c r="N1623" s="151">
        <v>15</v>
      </c>
      <c r="O1623" s="151">
        <v>19</v>
      </c>
      <c r="P1623" s="151">
        <v>11</v>
      </c>
      <c r="Q1623" s="151">
        <v>-8</v>
      </c>
      <c r="R1623" s="152">
        <v>-42.105263157894733</v>
      </c>
      <c r="S1623" s="152"/>
    </row>
    <row r="1624" spans="1:19" s="145" customFormat="1" ht="14.45" customHeight="1">
      <c r="A1624" s="160"/>
      <c r="B1624" s="142" t="s">
        <v>100</v>
      </c>
      <c r="C1624" s="150">
        <v>8</v>
      </c>
      <c r="D1624" s="151">
        <v>17</v>
      </c>
      <c r="E1624" s="151">
        <v>7</v>
      </c>
      <c r="F1624" s="151">
        <v>11</v>
      </c>
      <c r="G1624" s="151">
        <v>2</v>
      </c>
      <c r="H1624" s="151">
        <v>-9</v>
      </c>
      <c r="I1624" s="152">
        <v>-81.818181818181827</v>
      </c>
      <c r="J1624" s="142"/>
      <c r="K1624" s="159" t="s">
        <v>100</v>
      </c>
      <c r="L1624" s="150">
        <v>28</v>
      </c>
      <c r="M1624" s="151">
        <v>35</v>
      </c>
      <c r="N1624" s="151">
        <v>18</v>
      </c>
      <c r="O1624" s="151">
        <v>12</v>
      </c>
      <c r="P1624" s="151">
        <v>14</v>
      </c>
      <c r="Q1624" s="151">
        <v>2</v>
      </c>
      <c r="R1624" s="152">
        <v>16.666666666666664</v>
      </c>
      <c r="S1624" s="152"/>
    </row>
    <row r="1625" spans="1:19" s="145" customFormat="1" ht="14.45" customHeight="1">
      <c r="A1625" s="160"/>
      <c r="B1625" s="142" t="s">
        <v>118</v>
      </c>
      <c r="C1625" s="150">
        <v>11</v>
      </c>
      <c r="D1625" s="151">
        <v>8</v>
      </c>
      <c r="E1625" s="151">
        <v>12</v>
      </c>
      <c r="F1625" s="151">
        <v>14</v>
      </c>
      <c r="G1625" s="151">
        <v>10</v>
      </c>
      <c r="H1625" s="151">
        <v>-4</v>
      </c>
      <c r="I1625" s="152">
        <v>-28.571428571428569</v>
      </c>
      <c r="J1625" s="142"/>
      <c r="K1625" s="159" t="s">
        <v>118</v>
      </c>
      <c r="L1625" s="150">
        <v>32</v>
      </c>
      <c r="M1625" s="151">
        <v>30</v>
      </c>
      <c r="N1625" s="151">
        <v>30</v>
      </c>
      <c r="O1625" s="151">
        <v>18</v>
      </c>
      <c r="P1625" s="151">
        <v>11</v>
      </c>
      <c r="Q1625" s="151">
        <v>-7</v>
      </c>
      <c r="R1625" s="152">
        <v>-38.888888888888893</v>
      </c>
      <c r="S1625" s="152"/>
    </row>
    <row r="1626" spans="1:19" s="139" customFormat="1" ht="14.45" customHeight="1">
      <c r="A1626" s="160"/>
      <c r="B1626" s="142" t="s">
        <v>101</v>
      </c>
      <c r="C1626" s="150">
        <v>11</v>
      </c>
      <c r="D1626" s="151">
        <v>10</v>
      </c>
      <c r="E1626" s="151">
        <v>8</v>
      </c>
      <c r="F1626" s="151">
        <v>9</v>
      </c>
      <c r="G1626" s="151">
        <v>15</v>
      </c>
      <c r="H1626" s="151">
        <v>6</v>
      </c>
      <c r="I1626" s="152">
        <v>66.666666666666657</v>
      </c>
      <c r="J1626" s="142"/>
      <c r="K1626" s="159" t="s">
        <v>101</v>
      </c>
      <c r="L1626" s="150">
        <v>45</v>
      </c>
      <c r="M1626" s="151">
        <v>30</v>
      </c>
      <c r="N1626" s="151">
        <v>34</v>
      </c>
      <c r="O1626" s="151">
        <v>29</v>
      </c>
      <c r="P1626" s="151">
        <v>25</v>
      </c>
      <c r="Q1626" s="151">
        <v>-4</v>
      </c>
      <c r="R1626" s="152">
        <v>-13.793103448275861</v>
      </c>
      <c r="S1626" s="152"/>
    </row>
    <row r="1627" spans="1:19" s="145" customFormat="1" ht="14.45" customHeight="1">
      <c r="A1627" s="160"/>
      <c r="B1627" s="142" t="s">
        <v>102</v>
      </c>
      <c r="C1627" s="150">
        <v>21</v>
      </c>
      <c r="D1627" s="151">
        <v>13</v>
      </c>
      <c r="E1627" s="151">
        <v>11</v>
      </c>
      <c r="F1627" s="151">
        <v>9</v>
      </c>
      <c r="G1627" s="151">
        <v>8</v>
      </c>
      <c r="H1627" s="151">
        <v>-1</v>
      </c>
      <c r="I1627" s="152">
        <v>-11.111111111111111</v>
      </c>
      <c r="J1627" s="142"/>
      <c r="K1627" s="159" t="s">
        <v>102</v>
      </c>
      <c r="L1627" s="150">
        <v>55</v>
      </c>
      <c r="M1627" s="151">
        <v>43</v>
      </c>
      <c r="N1627" s="151">
        <v>33</v>
      </c>
      <c r="O1627" s="151">
        <v>38</v>
      </c>
      <c r="P1627" s="151">
        <v>30</v>
      </c>
      <c r="Q1627" s="151">
        <v>-8</v>
      </c>
      <c r="R1627" s="152">
        <v>-21.052631578947366</v>
      </c>
      <c r="S1627" s="152"/>
    </row>
    <row r="1628" spans="1:19" s="145" customFormat="1" ht="14.45" customHeight="1">
      <c r="A1628" s="160"/>
      <c r="B1628" s="142" t="s">
        <v>103</v>
      </c>
      <c r="C1628" s="150">
        <v>25</v>
      </c>
      <c r="D1628" s="151">
        <v>20</v>
      </c>
      <c r="E1628" s="151">
        <v>14</v>
      </c>
      <c r="F1628" s="151">
        <v>10</v>
      </c>
      <c r="G1628" s="151">
        <v>10</v>
      </c>
      <c r="H1628" s="151">
        <v>0</v>
      </c>
      <c r="I1628" s="152">
        <v>0</v>
      </c>
      <c r="J1628" s="142"/>
      <c r="K1628" s="159" t="s">
        <v>103</v>
      </c>
      <c r="L1628" s="150">
        <v>86</v>
      </c>
      <c r="M1628" s="151">
        <v>52</v>
      </c>
      <c r="N1628" s="151">
        <v>38</v>
      </c>
      <c r="O1628" s="151">
        <v>36</v>
      </c>
      <c r="P1628" s="151">
        <v>32</v>
      </c>
      <c r="Q1628" s="151">
        <v>-4</v>
      </c>
      <c r="R1628" s="152">
        <v>-11.111111111111111</v>
      </c>
      <c r="S1628" s="152"/>
    </row>
    <row r="1629" spans="1:19" s="145" customFormat="1" ht="14.45" customHeight="1">
      <c r="A1629" s="160"/>
      <c r="B1629" s="142" t="s">
        <v>104</v>
      </c>
      <c r="C1629" s="150">
        <v>14</v>
      </c>
      <c r="D1629" s="151">
        <v>19</v>
      </c>
      <c r="E1629" s="151">
        <v>21</v>
      </c>
      <c r="F1629" s="151">
        <v>17</v>
      </c>
      <c r="G1629" s="151">
        <v>8</v>
      </c>
      <c r="H1629" s="151">
        <v>-9</v>
      </c>
      <c r="I1629" s="152">
        <v>-52.941176470588239</v>
      </c>
      <c r="J1629" s="142"/>
      <c r="K1629" s="159" t="s">
        <v>104</v>
      </c>
      <c r="L1629" s="150">
        <v>59</v>
      </c>
      <c r="M1629" s="151">
        <v>74</v>
      </c>
      <c r="N1629" s="151">
        <v>48</v>
      </c>
      <c r="O1629" s="151">
        <v>40</v>
      </c>
      <c r="P1629" s="151">
        <v>33</v>
      </c>
      <c r="Q1629" s="151">
        <v>-7</v>
      </c>
      <c r="R1629" s="152">
        <v>-17.5</v>
      </c>
      <c r="S1629" s="152"/>
    </row>
    <row r="1630" spans="1:19" s="153" customFormat="1" ht="14.45" customHeight="1">
      <c r="A1630" s="160"/>
      <c r="B1630" s="142" t="s">
        <v>105</v>
      </c>
      <c r="C1630" s="150">
        <v>23</v>
      </c>
      <c r="D1630" s="151">
        <v>15</v>
      </c>
      <c r="E1630" s="151">
        <v>16</v>
      </c>
      <c r="F1630" s="151">
        <v>22</v>
      </c>
      <c r="G1630" s="151">
        <v>16</v>
      </c>
      <c r="H1630" s="151">
        <v>-6</v>
      </c>
      <c r="I1630" s="152">
        <v>-27.27272727272727</v>
      </c>
      <c r="J1630" s="142"/>
      <c r="K1630" s="159" t="s">
        <v>105</v>
      </c>
      <c r="L1630" s="150">
        <v>54</v>
      </c>
      <c r="M1630" s="151">
        <v>56</v>
      </c>
      <c r="N1630" s="151">
        <v>74</v>
      </c>
      <c r="O1630" s="151">
        <v>55</v>
      </c>
      <c r="P1630" s="151">
        <v>36</v>
      </c>
      <c r="Q1630" s="151">
        <v>-19</v>
      </c>
      <c r="R1630" s="152">
        <v>-34.545454545454547</v>
      </c>
      <c r="S1630" s="152"/>
    </row>
    <row r="1631" spans="1:19" s="145" customFormat="1" ht="14.45" customHeight="1">
      <c r="A1631" s="160"/>
      <c r="B1631" s="142" t="s">
        <v>106</v>
      </c>
      <c r="C1631" s="150">
        <v>21</v>
      </c>
      <c r="D1631" s="151">
        <v>26</v>
      </c>
      <c r="E1631" s="151">
        <v>13</v>
      </c>
      <c r="F1631" s="151">
        <v>18</v>
      </c>
      <c r="G1631" s="151">
        <v>22</v>
      </c>
      <c r="H1631" s="151">
        <v>4</v>
      </c>
      <c r="I1631" s="152">
        <v>22.222222222222221</v>
      </c>
      <c r="J1631" s="142"/>
      <c r="K1631" s="159" t="s">
        <v>106</v>
      </c>
      <c r="L1631" s="150">
        <v>58</v>
      </c>
      <c r="M1631" s="151">
        <v>55</v>
      </c>
      <c r="N1631" s="151">
        <v>53</v>
      </c>
      <c r="O1631" s="151">
        <v>70</v>
      </c>
      <c r="P1631" s="151">
        <v>58</v>
      </c>
      <c r="Q1631" s="151">
        <v>-12</v>
      </c>
      <c r="R1631" s="152">
        <v>-17.142857142857142</v>
      </c>
      <c r="S1631" s="152"/>
    </row>
    <row r="1632" spans="1:19" s="145" customFormat="1" ht="14.45" customHeight="1">
      <c r="A1632" s="160"/>
      <c r="B1632" s="142" t="s">
        <v>107</v>
      </c>
      <c r="C1632" s="150">
        <v>15</v>
      </c>
      <c r="D1632" s="151">
        <v>14</v>
      </c>
      <c r="E1632" s="151">
        <v>23</v>
      </c>
      <c r="F1632" s="151">
        <v>12</v>
      </c>
      <c r="G1632" s="151">
        <v>12</v>
      </c>
      <c r="H1632" s="151">
        <v>0</v>
      </c>
      <c r="I1632" s="152">
        <v>0</v>
      </c>
      <c r="J1632" s="142"/>
      <c r="K1632" s="159" t="s">
        <v>107</v>
      </c>
      <c r="L1632" s="150">
        <v>66</v>
      </c>
      <c r="M1632" s="151">
        <v>63</v>
      </c>
      <c r="N1632" s="151">
        <v>54</v>
      </c>
      <c r="O1632" s="151">
        <v>54</v>
      </c>
      <c r="P1632" s="151">
        <v>62</v>
      </c>
      <c r="Q1632" s="151">
        <v>8</v>
      </c>
      <c r="R1632" s="152">
        <v>14.814814814814813</v>
      </c>
      <c r="S1632" s="152"/>
    </row>
    <row r="1633" spans="1:19" s="145" customFormat="1" ht="14.45" customHeight="1">
      <c r="A1633" s="160"/>
      <c r="B1633" s="142" t="s">
        <v>108</v>
      </c>
      <c r="C1633" s="150">
        <v>18</v>
      </c>
      <c r="D1633" s="151">
        <v>13</v>
      </c>
      <c r="E1633" s="151">
        <v>12</v>
      </c>
      <c r="F1633" s="151">
        <v>17</v>
      </c>
      <c r="G1633" s="151">
        <v>11</v>
      </c>
      <c r="H1633" s="151">
        <v>-6</v>
      </c>
      <c r="I1633" s="152">
        <v>-35.294117647058826</v>
      </c>
      <c r="J1633" s="142"/>
      <c r="K1633" s="159" t="s">
        <v>108</v>
      </c>
      <c r="L1633" s="150">
        <v>50</v>
      </c>
      <c r="M1633" s="151">
        <v>74</v>
      </c>
      <c r="N1633" s="151">
        <v>57</v>
      </c>
      <c r="O1633" s="151">
        <v>51</v>
      </c>
      <c r="P1633" s="151">
        <v>54</v>
      </c>
      <c r="Q1633" s="151">
        <v>3</v>
      </c>
      <c r="R1633" s="152">
        <v>5.8823529411764701</v>
      </c>
      <c r="S1633" s="152"/>
    </row>
    <row r="1634" spans="1:19" s="145" customFormat="1" ht="14.45" customHeight="1">
      <c r="A1634" s="160"/>
      <c r="B1634" s="142" t="s">
        <v>109</v>
      </c>
      <c r="C1634" s="150">
        <v>8</v>
      </c>
      <c r="D1634" s="151">
        <v>9</v>
      </c>
      <c r="E1634" s="151">
        <v>7</v>
      </c>
      <c r="F1634" s="151">
        <v>11</v>
      </c>
      <c r="G1634" s="151">
        <v>13</v>
      </c>
      <c r="H1634" s="151">
        <v>2</v>
      </c>
      <c r="I1634" s="152">
        <v>18.181818181818183</v>
      </c>
      <c r="J1634" s="142"/>
      <c r="K1634" s="159" t="s">
        <v>109</v>
      </c>
      <c r="L1634" s="150">
        <v>23</v>
      </c>
      <c r="M1634" s="151">
        <v>57</v>
      </c>
      <c r="N1634" s="151">
        <v>73</v>
      </c>
      <c r="O1634" s="151">
        <v>68</v>
      </c>
      <c r="P1634" s="151">
        <v>58</v>
      </c>
      <c r="Q1634" s="151">
        <v>-10</v>
      </c>
      <c r="R1634" s="152">
        <v>-14.705882352941178</v>
      </c>
      <c r="S1634" s="152"/>
    </row>
    <row r="1635" spans="1:19" s="145" customFormat="1" ht="14.45" customHeight="1">
      <c r="A1635" s="160"/>
      <c r="B1635" s="142" t="s">
        <v>110</v>
      </c>
      <c r="C1635" s="150">
        <v>7</v>
      </c>
      <c r="D1635" s="151">
        <v>4</v>
      </c>
      <c r="E1635" s="151">
        <v>12</v>
      </c>
      <c r="F1635" s="151">
        <v>6</v>
      </c>
      <c r="G1635" s="151">
        <v>14</v>
      </c>
      <c r="H1635" s="151">
        <v>8</v>
      </c>
      <c r="I1635" s="152">
        <v>133.33333333333331</v>
      </c>
      <c r="J1635" s="142"/>
      <c r="K1635" s="159" t="s">
        <v>110</v>
      </c>
      <c r="L1635" s="150">
        <v>19</v>
      </c>
      <c r="M1635" s="151">
        <v>38</v>
      </c>
      <c r="N1635" s="151">
        <v>75</v>
      </c>
      <c r="O1635" s="151">
        <v>104</v>
      </c>
      <c r="P1635" s="151">
        <v>109</v>
      </c>
      <c r="Q1635" s="151">
        <v>5</v>
      </c>
      <c r="R1635" s="152">
        <v>4.8076923076923084</v>
      </c>
      <c r="S1635" s="152"/>
    </row>
    <row r="1636" spans="1:19" s="145" customFormat="1" ht="14.45" customHeight="1">
      <c r="A1636" s="160"/>
      <c r="B1636" s="423"/>
      <c r="C1636" s="427"/>
      <c r="D1636" s="422"/>
      <c r="E1636" s="422"/>
      <c r="F1636" s="422"/>
      <c r="G1636" s="422"/>
      <c r="H1636" s="151"/>
      <c r="I1636" s="152"/>
      <c r="J1636" s="160"/>
      <c r="K1636" s="423"/>
      <c r="L1636" s="427"/>
      <c r="M1636" s="422"/>
      <c r="N1636" s="422"/>
      <c r="O1636" s="422"/>
      <c r="P1636" s="422"/>
      <c r="Q1636" s="151"/>
      <c r="R1636" s="152"/>
      <c r="S1636" s="160"/>
    </row>
    <row r="1637" spans="1:19" s="145" customFormat="1" ht="14.45" customHeight="1">
      <c r="A1637" s="160"/>
      <c r="B1637" s="162"/>
      <c r="C1637" s="162"/>
      <c r="D1637" s="162"/>
      <c r="E1637" s="162"/>
      <c r="F1637" s="162"/>
      <c r="G1637" s="162"/>
      <c r="H1637" s="162"/>
      <c r="I1637" s="162"/>
      <c r="J1637" s="162"/>
      <c r="K1637" s="162"/>
      <c r="L1637" s="162"/>
      <c r="M1637" s="162"/>
      <c r="N1637" s="162"/>
      <c r="O1637" s="162"/>
      <c r="P1637" s="161"/>
      <c r="Q1637" s="160"/>
      <c r="R1637" s="160"/>
      <c r="S1637" s="160"/>
    </row>
    <row r="1638" spans="1:19" s="145" customFormat="1" ht="14.45" customHeight="1">
      <c r="A1638" s="160"/>
      <c r="B1638" s="162"/>
      <c r="C1638" s="162"/>
      <c r="D1638" s="162"/>
      <c r="E1638" s="162"/>
      <c r="F1638" s="162"/>
      <c r="G1638" s="162"/>
      <c r="H1638" s="162"/>
      <c r="I1638" s="162"/>
      <c r="J1638" s="162"/>
      <c r="K1638" s="162"/>
      <c r="L1638" s="162"/>
      <c r="M1638" s="162"/>
      <c r="N1638" s="162"/>
      <c r="O1638" s="162"/>
      <c r="P1638" s="161"/>
      <c r="Q1638" s="160"/>
      <c r="R1638" s="160"/>
      <c r="S1638" s="160"/>
    </row>
    <row r="1639" spans="1:19" s="145" customFormat="1" ht="14.45" customHeight="1">
      <c r="A1639" s="160"/>
      <c r="B1639" s="162"/>
      <c r="C1639" s="162"/>
      <c r="D1639" s="162"/>
      <c r="E1639" s="162"/>
      <c r="F1639" s="162"/>
      <c r="G1639" s="162"/>
      <c r="H1639" s="162"/>
      <c r="I1639" s="162"/>
      <c r="J1639" s="162"/>
      <c r="K1639" s="162"/>
      <c r="L1639" s="162"/>
      <c r="M1639" s="162"/>
      <c r="N1639" s="162"/>
      <c r="O1639" s="162"/>
      <c r="P1639" s="161"/>
      <c r="Q1639" s="160"/>
      <c r="R1639" s="160"/>
      <c r="S1639" s="160"/>
    </row>
    <row r="1640" spans="1:19" s="145" customFormat="1" ht="14.45" customHeight="1">
      <c r="A1640" s="138"/>
      <c r="B1640" s="138" t="s">
        <v>269</v>
      </c>
      <c r="C1640" s="138"/>
      <c r="D1640" s="138"/>
      <c r="E1640" s="138"/>
      <c r="F1640" s="138"/>
      <c r="G1640" s="138"/>
      <c r="H1640" s="138"/>
      <c r="I1640" s="138"/>
      <c r="J1640" s="138"/>
      <c r="K1640" s="138" t="s">
        <v>270</v>
      </c>
      <c r="L1640" s="138"/>
      <c r="M1640" s="138"/>
      <c r="N1640" s="138"/>
      <c r="O1640" s="138"/>
      <c r="P1640" s="138"/>
      <c r="Q1640" s="138"/>
      <c r="R1640" s="138"/>
      <c r="S1640" s="138"/>
    </row>
    <row r="1641" spans="1:19" s="145" customFormat="1" ht="14.45" customHeight="1">
      <c r="A1641" s="160"/>
      <c r="B1641" s="491" t="s">
        <v>335</v>
      </c>
      <c r="C1641" s="140"/>
      <c r="D1641" s="140"/>
      <c r="E1641" s="140"/>
      <c r="F1641" s="140"/>
      <c r="G1641" s="143"/>
      <c r="H1641" s="141"/>
      <c r="I1641" s="141"/>
      <c r="J1641" s="142"/>
      <c r="K1641" s="491" t="s">
        <v>335</v>
      </c>
      <c r="L1641" s="140"/>
      <c r="M1641" s="140"/>
      <c r="N1641" s="140"/>
      <c r="O1641" s="140"/>
      <c r="P1641" s="143"/>
      <c r="Q1641" s="141"/>
      <c r="R1641" s="141"/>
      <c r="S1641" s="144"/>
    </row>
    <row r="1642" spans="1:19" s="145" customFormat="1" ht="14.45" customHeight="1">
      <c r="A1642" s="160"/>
      <c r="B1642" s="492"/>
      <c r="C1642" s="146" t="s">
        <v>151</v>
      </c>
      <c r="D1642" s="146" t="s">
        <v>86</v>
      </c>
      <c r="E1642" s="146" t="s">
        <v>87</v>
      </c>
      <c r="F1642" s="146" t="s">
        <v>410</v>
      </c>
      <c r="G1642" s="146" t="s">
        <v>739</v>
      </c>
      <c r="H1642" s="81" t="s">
        <v>509</v>
      </c>
      <c r="I1642" s="147" t="s">
        <v>807</v>
      </c>
      <c r="J1642" s="142"/>
      <c r="K1642" s="492"/>
      <c r="L1642" s="146" t="s">
        <v>151</v>
      </c>
      <c r="M1642" s="146" t="s">
        <v>86</v>
      </c>
      <c r="N1642" s="146" t="s">
        <v>87</v>
      </c>
      <c r="O1642" s="146" t="s">
        <v>410</v>
      </c>
      <c r="P1642" s="146" t="s">
        <v>739</v>
      </c>
      <c r="Q1642" s="81" t="s">
        <v>509</v>
      </c>
      <c r="R1642" s="147" t="s">
        <v>807</v>
      </c>
      <c r="S1642" s="144"/>
    </row>
    <row r="1643" spans="1:19" s="145" customFormat="1" ht="14.45" customHeight="1">
      <c r="A1643" s="160"/>
      <c r="B1643" s="493"/>
      <c r="C1643" s="148"/>
      <c r="D1643" s="148"/>
      <c r="E1643" s="148"/>
      <c r="F1643" s="148"/>
      <c r="G1643" s="148"/>
      <c r="H1643" s="149" t="s">
        <v>88</v>
      </c>
      <c r="I1643" s="81" t="s">
        <v>511</v>
      </c>
      <c r="J1643" s="142"/>
      <c r="K1643" s="493"/>
      <c r="L1643" s="148"/>
      <c r="M1643" s="148"/>
      <c r="N1643" s="148"/>
      <c r="O1643" s="148"/>
      <c r="P1643" s="148"/>
      <c r="Q1643" s="149" t="s">
        <v>88</v>
      </c>
      <c r="R1643" s="81" t="s">
        <v>511</v>
      </c>
      <c r="S1643" s="144"/>
    </row>
    <row r="1644" spans="1:19" s="180" customFormat="1" ht="14.45" customHeight="1">
      <c r="B1644" s="188" t="s">
        <v>90</v>
      </c>
      <c r="C1644" s="187">
        <v>6507</v>
      </c>
      <c r="D1644" s="183">
        <v>5895</v>
      </c>
      <c r="E1644" s="183">
        <v>5223</v>
      </c>
      <c r="F1644" s="183">
        <v>4749</v>
      </c>
      <c r="G1644" s="183">
        <v>4118</v>
      </c>
      <c r="H1644" s="182">
        <v>-631</v>
      </c>
      <c r="I1644" s="184">
        <v>-13.28700779111392</v>
      </c>
      <c r="J1644" s="185"/>
      <c r="K1644" s="186" t="s">
        <v>90</v>
      </c>
      <c r="L1644" s="187">
        <v>3001</v>
      </c>
      <c r="M1644" s="183">
        <v>2801</v>
      </c>
      <c r="N1644" s="183">
        <v>2485</v>
      </c>
      <c r="O1644" s="183">
        <v>2132</v>
      </c>
      <c r="P1644" s="183">
        <v>1832</v>
      </c>
      <c r="Q1644" s="182">
        <v>-300</v>
      </c>
      <c r="R1644" s="184">
        <v>-14.071294559099437</v>
      </c>
      <c r="S1644" s="184"/>
    </row>
    <row r="1645" spans="1:19" s="145" customFormat="1" ht="14.45" customHeight="1">
      <c r="A1645" s="160"/>
      <c r="B1645" s="420" t="s">
        <v>91</v>
      </c>
      <c r="C1645" s="150">
        <v>669</v>
      </c>
      <c r="D1645" s="151">
        <v>573</v>
      </c>
      <c r="E1645" s="151">
        <v>472</v>
      </c>
      <c r="F1645" s="151">
        <v>404</v>
      </c>
      <c r="G1645" s="151">
        <v>338</v>
      </c>
      <c r="H1645" s="151">
        <v>-66</v>
      </c>
      <c r="I1645" s="152">
        <v>-16.336633663366339</v>
      </c>
      <c r="J1645" s="142"/>
      <c r="K1645" s="154" t="s">
        <v>91</v>
      </c>
      <c r="L1645" s="150">
        <v>329</v>
      </c>
      <c r="M1645" s="151">
        <v>299</v>
      </c>
      <c r="N1645" s="151">
        <v>210</v>
      </c>
      <c r="O1645" s="151">
        <v>143</v>
      </c>
      <c r="P1645" s="151">
        <v>89</v>
      </c>
      <c r="Q1645" s="151">
        <v>-54</v>
      </c>
      <c r="R1645" s="152">
        <v>-37.76223776223776</v>
      </c>
      <c r="S1645" s="152"/>
    </row>
    <row r="1646" spans="1:19" s="145" customFormat="1" ht="14.45" customHeight="1">
      <c r="A1646" s="160"/>
      <c r="B1646" s="420" t="s">
        <v>92</v>
      </c>
      <c r="C1646" s="150">
        <v>4116</v>
      </c>
      <c r="D1646" s="151">
        <v>3515</v>
      </c>
      <c r="E1646" s="151">
        <v>2896</v>
      </c>
      <c r="F1646" s="151">
        <v>2341</v>
      </c>
      <c r="G1646" s="151">
        <v>1931</v>
      </c>
      <c r="H1646" s="151">
        <v>-410</v>
      </c>
      <c r="I1646" s="152">
        <v>-17.513882956001709</v>
      </c>
      <c r="J1646" s="142"/>
      <c r="K1646" s="154" t="s">
        <v>92</v>
      </c>
      <c r="L1646" s="150">
        <v>2045</v>
      </c>
      <c r="M1646" s="151">
        <v>1741</v>
      </c>
      <c r="N1646" s="151">
        <v>1435</v>
      </c>
      <c r="O1646" s="151">
        <v>1129</v>
      </c>
      <c r="P1646" s="151">
        <v>884</v>
      </c>
      <c r="Q1646" s="151">
        <v>-245</v>
      </c>
      <c r="R1646" s="152">
        <v>-21.70062001771479</v>
      </c>
      <c r="S1646" s="152"/>
    </row>
    <row r="1647" spans="1:19" s="145" customFormat="1" ht="14.45" customHeight="1">
      <c r="A1647" s="160"/>
      <c r="B1647" s="420" t="s">
        <v>93</v>
      </c>
      <c r="C1647" s="150">
        <v>1722</v>
      </c>
      <c r="D1647" s="151">
        <v>1807</v>
      </c>
      <c r="E1647" s="151">
        <v>1855</v>
      </c>
      <c r="F1647" s="151">
        <v>2002</v>
      </c>
      <c r="G1647" s="151">
        <v>1798</v>
      </c>
      <c r="H1647" s="151">
        <v>-204</v>
      </c>
      <c r="I1647" s="152">
        <v>-10.18981018981019</v>
      </c>
      <c r="J1647" s="142"/>
      <c r="K1647" s="154" t="s">
        <v>93</v>
      </c>
      <c r="L1647" s="150">
        <v>627</v>
      </c>
      <c r="M1647" s="151">
        <v>761</v>
      </c>
      <c r="N1647" s="151">
        <v>840</v>
      </c>
      <c r="O1647" s="151">
        <v>860</v>
      </c>
      <c r="P1647" s="151">
        <v>852</v>
      </c>
      <c r="Q1647" s="151">
        <v>-8</v>
      </c>
      <c r="R1647" s="152">
        <v>-0.93023255813953487</v>
      </c>
      <c r="S1647" s="152"/>
    </row>
    <row r="1648" spans="1:19" s="145" customFormat="1" ht="14.45" customHeight="1">
      <c r="A1648" s="160"/>
      <c r="B1648" s="142"/>
      <c r="C1648" s="150"/>
      <c r="D1648" s="157"/>
      <c r="E1648" s="157"/>
      <c r="F1648" s="157"/>
      <c r="G1648" s="157"/>
      <c r="H1648" s="157"/>
      <c r="I1648" s="158"/>
      <c r="J1648" s="142"/>
      <c r="K1648" s="159"/>
      <c r="L1648" s="150"/>
      <c r="M1648" s="157"/>
      <c r="N1648" s="157"/>
      <c r="O1648" s="157"/>
      <c r="P1648" s="157"/>
      <c r="Q1648" s="157"/>
      <c r="R1648" s="158"/>
      <c r="S1648" s="158"/>
    </row>
    <row r="1649" spans="1:19" s="145" customFormat="1" ht="14.45" customHeight="1">
      <c r="A1649" s="160"/>
      <c r="B1649" s="142" t="s">
        <v>94</v>
      </c>
      <c r="C1649" s="150">
        <v>194</v>
      </c>
      <c r="D1649" s="151">
        <v>201</v>
      </c>
      <c r="E1649" s="151">
        <v>155</v>
      </c>
      <c r="F1649" s="151">
        <v>116</v>
      </c>
      <c r="G1649" s="151">
        <v>88</v>
      </c>
      <c r="H1649" s="151">
        <v>-28</v>
      </c>
      <c r="I1649" s="152">
        <v>-24.137931034482758</v>
      </c>
      <c r="J1649" s="142"/>
      <c r="K1649" s="159" t="s">
        <v>94</v>
      </c>
      <c r="L1649" s="150">
        <v>106</v>
      </c>
      <c r="M1649" s="151">
        <v>70</v>
      </c>
      <c r="N1649" s="151">
        <v>40</v>
      </c>
      <c r="O1649" s="151">
        <v>31</v>
      </c>
      <c r="P1649" s="151">
        <v>20</v>
      </c>
      <c r="Q1649" s="151">
        <v>-11</v>
      </c>
      <c r="R1649" s="152">
        <v>-35.483870967741936</v>
      </c>
      <c r="S1649" s="152"/>
    </row>
    <row r="1650" spans="1:19" s="145" customFormat="1" ht="14.45" customHeight="1">
      <c r="A1650" s="160"/>
      <c r="B1650" s="142" t="s">
        <v>95</v>
      </c>
      <c r="C1650" s="150">
        <v>225</v>
      </c>
      <c r="D1650" s="151">
        <v>166</v>
      </c>
      <c r="E1650" s="151">
        <v>161</v>
      </c>
      <c r="F1650" s="151">
        <v>141</v>
      </c>
      <c r="G1650" s="151">
        <v>116</v>
      </c>
      <c r="H1650" s="151">
        <v>-25</v>
      </c>
      <c r="I1650" s="152">
        <v>-17.730496453900709</v>
      </c>
      <c r="J1650" s="142"/>
      <c r="K1650" s="159" t="s">
        <v>95</v>
      </c>
      <c r="L1650" s="150">
        <v>118</v>
      </c>
      <c r="M1650" s="151">
        <v>110</v>
      </c>
      <c r="N1650" s="151">
        <v>62</v>
      </c>
      <c r="O1650" s="151">
        <v>45</v>
      </c>
      <c r="P1650" s="151">
        <v>30</v>
      </c>
      <c r="Q1650" s="151">
        <v>-15</v>
      </c>
      <c r="R1650" s="152">
        <v>-33.333333333333329</v>
      </c>
      <c r="S1650" s="152"/>
    </row>
    <row r="1651" spans="1:19" s="145" customFormat="1" ht="14.45" customHeight="1">
      <c r="A1651" s="160"/>
      <c r="B1651" s="142" t="s">
        <v>96</v>
      </c>
      <c r="C1651" s="150">
        <v>250</v>
      </c>
      <c r="D1651" s="151">
        <v>206</v>
      </c>
      <c r="E1651" s="151">
        <v>156</v>
      </c>
      <c r="F1651" s="151">
        <v>147</v>
      </c>
      <c r="G1651" s="151">
        <v>134</v>
      </c>
      <c r="H1651" s="151">
        <v>-13</v>
      </c>
      <c r="I1651" s="152">
        <v>-8.8435374149659864</v>
      </c>
      <c r="J1651" s="142"/>
      <c r="K1651" s="159" t="s">
        <v>96</v>
      </c>
      <c r="L1651" s="150">
        <v>105</v>
      </c>
      <c r="M1651" s="151">
        <v>119</v>
      </c>
      <c r="N1651" s="151">
        <v>108</v>
      </c>
      <c r="O1651" s="151">
        <v>67</v>
      </c>
      <c r="P1651" s="151">
        <v>39</v>
      </c>
      <c r="Q1651" s="151">
        <v>-28</v>
      </c>
      <c r="R1651" s="152">
        <v>-41.791044776119399</v>
      </c>
      <c r="S1651" s="152"/>
    </row>
    <row r="1652" spans="1:19" s="145" customFormat="1" ht="14.45" customHeight="1">
      <c r="A1652" s="160"/>
      <c r="B1652" s="142" t="s">
        <v>97</v>
      </c>
      <c r="C1652" s="150">
        <v>294</v>
      </c>
      <c r="D1652" s="151">
        <v>236</v>
      </c>
      <c r="E1652" s="151">
        <v>186</v>
      </c>
      <c r="F1652" s="151">
        <v>139</v>
      </c>
      <c r="G1652" s="151">
        <v>127</v>
      </c>
      <c r="H1652" s="151">
        <v>-12</v>
      </c>
      <c r="I1652" s="152">
        <v>-8.6330935251798557</v>
      </c>
      <c r="J1652" s="142"/>
      <c r="K1652" s="159" t="s">
        <v>97</v>
      </c>
      <c r="L1652" s="150">
        <v>176</v>
      </c>
      <c r="M1652" s="151">
        <v>101</v>
      </c>
      <c r="N1652" s="151">
        <v>107</v>
      </c>
      <c r="O1652" s="151">
        <v>104</v>
      </c>
      <c r="P1652" s="151">
        <v>56</v>
      </c>
      <c r="Q1652" s="151">
        <v>-48</v>
      </c>
      <c r="R1652" s="152">
        <v>-46.153846153846153</v>
      </c>
      <c r="S1652" s="152"/>
    </row>
    <row r="1653" spans="1:19" s="145" customFormat="1" ht="14.45" customHeight="1">
      <c r="A1653" s="160"/>
      <c r="B1653" s="142" t="s">
        <v>98</v>
      </c>
      <c r="C1653" s="150">
        <v>319</v>
      </c>
      <c r="D1653" s="151">
        <v>227</v>
      </c>
      <c r="E1653" s="151">
        <v>151</v>
      </c>
      <c r="F1653" s="151">
        <v>140</v>
      </c>
      <c r="G1653" s="151">
        <v>112</v>
      </c>
      <c r="H1653" s="151">
        <v>-28</v>
      </c>
      <c r="I1653" s="152">
        <v>-20</v>
      </c>
      <c r="J1653" s="142"/>
      <c r="K1653" s="159" t="s">
        <v>98</v>
      </c>
      <c r="L1653" s="150">
        <v>162</v>
      </c>
      <c r="M1653" s="151">
        <v>119</v>
      </c>
      <c r="N1653" s="151">
        <v>65</v>
      </c>
      <c r="O1653" s="151">
        <v>81</v>
      </c>
      <c r="P1653" s="151">
        <v>69</v>
      </c>
      <c r="Q1653" s="151">
        <v>-12</v>
      </c>
      <c r="R1653" s="152">
        <v>-14.814814814814813</v>
      </c>
      <c r="S1653" s="152"/>
    </row>
    <row r="1654" spans="1:19" s="145" customFormat="1" ht="14.45" customHeight="1">
      <c r="A1654" s="160"/>
      <c r="B1654" s="142" t="s">
        <v>99</v>
      </c>
      <c r="C1654" s="150">
        <v>448</v>
      </c>
      <c r="D1654" s="151">
        <v>294</v>
      </c>
      <c r="E1654" s="151">
        <v>202</v>
      </c>
      <c r="F1654" s="151">
        <v>149</v>
      </c>
      <c r="G1654" s="151">
        <v>107</v>
      </c>
      <c r="H1654" s="151">
        <v>-42</v>
      </c>
      <c r="I1654" s="152">
        <v>-28.187919463087248</v>
      </c>
      <c r="J1654" s="142"/>
      <c r="K1654" s="159" t="s">
        <v>99</v>
      </c>
      <c r="L1654" s="150">
        <v>167</v>
      </c>
      <c r="M1654" s="151">
        <v>134</v>
      </c>
      <c r="N1654" s="151">
        <v>79</v>
      </c>
      <c r="O1654" s="151">
        <v>38</v>
      </c>
      <c r="P1654" s="151">
        <v>52</v>
      </c>
      <c r="Q1654" s="151">
        <v>14</v>
      </c>
      <c r="R1654" s="152">
        <v>36.84210526315789</v>
      </c>
      <c r="S1654" s="152"/>
    </row>
    <row r="1655" spans="1:19" s="139" customFormat="1" ht="14.45" customHeight="1">
      <c r="A1655" s="160"/>
      <c r="B1655" s="142" t="s">
        <v>100</v>
      </c>
      <c r="C1655" s="150">
        <v>356</v>
      </c>
      <c r="D1655" s="151">
        <v>388</v>
      </c>
      <c r="E1655" s="151">
        <v>273</v>
      </c>
      <c r="F1655" s="151">
        <v>178</v>
      </c>
      <c r="G1655" s="151">
        <v>131</v>
      </c>
      <c r="H1655" s="151">
        <v>-47</v>
      </c>
      <c r="I1655" s="152">
        <v>-26.40449438202247</v>
      </c>
      <c r="J1655" s="142"/>
      <c r="K1655" s="159" t="s">
        <v>100</v>
      </c>
      <c r="L1655" s="150">
        <v>172</v>
      </c>
      <c r="M1655" s="151">
        <v>129</v>
      </c>
      <c r="N1655" s="151">
        <v>117</v>
      </c>
      <c r="O1655" s="151">
        <v>51</v>
      </c>
      <c r="P1655" s="151">
        <v>38</v>
      </c>
      <c r="Q1655" s="151">
        <v>-13</v>
      </c>
      <c r="R1655" s="152">
        <v>-25.490196078431371</v>
      </c>
      <c r="S1655" s="152"/>
    </row>
    <row r="1656" spans="1:19" s="145" customFormat="1" ht="14.45" customHeight="1">
      <c r="A1656" s="160"/>
      <c r="B1656" s="142" t="s">
        <v>118</v>
      </c>
      <c r="C1656" s="150">
        <v>319</v>
      </c>
      <c r="D1656" s="151">
        <v>311</v>
      </c>
      <c r="E1656" s="151">
        <v>333</v>
      </c>
      <c r="F1656" s="151">
        <v>242</v>
      </c>
      <c r="G1656" s="151">
        <v>157</v>
      </c>
      <c r="H1656" s="151">
        <v>-85</v>
      </c>
      <c r="I1656" s="152">
        <v>-35.123966942148762</v>
      </c>
      <c r="J1656" s="142"/>
      <c r="K1656" s="159" t="s">
        <v>118</v>
      </c>
      <c r="L1656" s="150">
        <v>148</v>
      </c>
      <c r="M1656" s="151">
        <v>168</v>
      </c>
      <c r="N1656" s="151">
        <v>135</v>
      </c>
      <c r="O1656" s="151">
        <v>109</v>
      </c>
      <c r="P1656" s="151">
        <v>46</v>
      </c>
      <c r="Q1656" s="151">
        <v>-63</v>
      </c>
      <c r="R1656" s="152">
        <v>-57.798165137614674</v>
      </c>
      <c r="S1656" s="152"/>
    </row>
    <row r="1657" spans="1:19" s="145" customFormat="1" ht="14.45" customHeight="1">
      <c r="A1657" s="160"/>
      <c r="B1657" s="142" t="s">
        <v>101</v>
      </c>
      <c r="C1657" s="150">
        <v>291</v>
      </c>
      <c r="D1657" s="151">
        <v>309</v>
      </c>
      <c r="E1657" s="151">
        <v>285</v>
      </c>
      <c r="F1657" s="151">
        <v>301</v>
      </c>
      <c r="G1657" s="151">
        <v>219</v>
      </c>
      <c r="H1657" s="151">
        <v>-82</v>
      </c>
      <c r="I1657" s="152">
        <v>-27.242524916943523</v>
      </c>
      <c r="J1657" s="142"/>
      <c r="K1657" s="159" t="s">
        <v>101</v>
      </c>
      <c r="L1657" s="150">
        <v>143</v>
      </c>
      <c r="M1657" s="151">
        <v>144</v>
      </c>
      <c r="N1657" s="151">
        <v>149</v>
      </c>
      <c r="O1657" s="151">
        <v>133</v>
      </c>
      <c r="P1657" s="151">
        <v>101</v>
      </c>
      <c r="Q1657" s="151">
        <v>-32</v>
      </c>
      <c r="R1657" s="152">
        <v>-24.060150375939848</v>
      </c>
      <c r="S1657" s="152"/>
    </row>
    <row r="1658" spans="1:19" s="145" customFormat="1" ht="14.45" customHeight="1">
      <c r="A1658" s="160"/>
      <c r="B1658" s="142" t="s">
        <v>102</v>
      </c>
      <c r="C1658" s="150">
        <v>419</v>
      </c>
      <c r="D1658" s="151">
        <v>272</v>
      </c>
      <c r="E1658" s="151">
        <v>283</v>
      </c>
      <c r="F1658" s="151">
        <v>280</v>
      </c>
      <c r="G1658" s="151">
        <v>284</v>
      </c>
      <c r="H1658" s="151">
        <v>4</v>
      </c>
      <c r="I1658" s="152">
        <v>1.4285714285714286</v>
      </c>
      <c r="J1658" s="142"/>
      <c r="K1658" s="159" t="s">
        <v>102</v>
      </c>
      <c r="L1658" s="150">
        <v>243</v>
      </c>
      <c r="M1658" s="151">
        <v>143</v>
      </c>
      <c r="N1658" s="151">
        <v>131</v>
      </c>
      <c r="O1658" s="151">
        <v>132</v>
      </c>
      <c r="P1658" s="151">
        <v>136</v>
      </c>
      <c r="Q1658" s="151">
        <v>4</v>
      </c>
      <c r="R1658" s="152">
        <v>3.0303030303030303</v>
      </c>
      <c r="S1658" s="152"/>
    </row>
    <row r="1659" spans="1:19" s="153" customFormat="1" ht="14.45" customHeight="1">
      <c r="A1659" s="160"/>
      <c r="B1659" s="142" t="s">
        <v>103</v>
      </c>
      <c r="C1659" s="150">
        <v>583</v>
      </c>
      <c r="D1659" s="151">
        <v>408</v>
      </c>
      <c r="E1659" s="151">
        <v>264</v>
      </c>
      <c r="F1659" s="151">
        <v>285</v>
      </c>
      <c r="G1659" s="151">
        <v>276</v>
      </c>
      <c r="H1659" s="151">
        <v>-9</v>
      </c>
      <c r="I1659" s="152">
        <v>-3.1578947368421053</v>
      </c>
      <c r="J1659" s="142"/>
      <c r="K1659" s="159" t="s">
        <v>103</v>
      </c>
      <c r="L1659" s="150">
        <v>293</v>
      </c>
      <c r="M1659" s="151">
        <v>253</v>
      </c>
      <c r="N1659" s="151">
        <v>142</v>
      </c>
      <c r="O1659" s="151">
        <v>125</v>
      </c>
      <c r="P1659" s="151">
        <v>124</v>
      </c>
      <c r="Q1659" s="151">
        <v>-1</v>
      </c>
      <c r="R1659" s="152">
        <v>-0.8</v>
      </c>
      <c r="S1659" s="152"/>
    </row>
    <row r="1660" spans="1:19" s="145" customFormat="1" ht="14.45" customHeight="1">
      <c r="A1660" s="160"/>
      <c r="B1660" s="142" t="s">
        <v>104</v>
      </c>
      <c r="C1660" s="150">
        <v>546</v>
      </c>
      <c r="D1660" s="151">
        <v>573</v>
      </c>
      <c r="E1660" s="151">
        <v>394</v>
      </c>
      <c r="F1660" s="151">
        <v>257</v>
      </c>
      <c r="G1660" s="151">
        <v>266</v>
      </c>
      <c r="H1660" s="151">
        <v>9</v>
      </c>
      <c r="I1660" s="152">
        <v>3.5019455252918288</v>
      </c>
      <c r="J1660" s="142"/>
      <c r="K1660" s="159" t="s">
        <v>104</v>
      </c>
      <c r="L1660" s="150">
        <v>279</v>
      </c>
      <c r="M1660" s="151">
        <v>281</v>
      </c>
      <c r="N1660" s="151">
        <v>236</v>
      </c>
      <c r="O1660" s="151">
        <v>144</v>
      </c>
      <c r="P1660" s="151">
        <v>135</v>
      </c>
      <c r="Q1660" s="151">
        <v>-9</v>
      </c>
      <c r="R1660" s="152">
        <v>-6.25</v>
      </c>
      <c r="S1660" s="152"/>
    </row>
    <row r="1661" spans="1:19" s="145" customFormat="1" ht="14.45" customHeight="1">
      <c r="A1661" s="160"/>
      <c r="B1661" s="142" t="s">
        <v>105</v>
      </c>
      <c r="C1661" s="150">
        <v>541</v>
      </c>
      <c r="D1661" s="151">
        <v>497</v>
      </c>
      <c r="E1661" s="151">
        <v>525</v>
      </c>
      <c r="F1661" s="151">
        <v>370</v>
      </c>
      <c r="G1661" s="151">
        <v>252</v>
      </c>
      <c r="H1661" s="151">
        <v>-118</v>
      </c>
      <c r="I1661" s="152">
        <v>-31.891891891891895</v>
      </c>
      <c r="J1661" s="142"/>
      <c r="K1661" s="159" t="s">
        <v>105</v>
      </c>
      <c r="L1661" s="150">
        <v>262</v>
      </c>
      <c r="M1661" s="151">
        <v>269</v>
      </c>
      <c r="N1661" s="151">
        <v>274</v>
      </c>
      <c r="O1661" s="151">
        <v>212</v>
      </c>
      <c r="P1661" s="151">
        <v>127</v>
      </c>
      <c r="Q1661" s="151">
        <v>-85</v>
      </c>
      <c r="R1661" s="152">
        <v>-40.094339622641513</v>
      </c>
      <c r="S1661" s="152"/>
    </row>
    <row r="1662" spans="1:19" s="145" customFormat="1" ht="14.45" customHeight="1">
      <c r="A1662" s="160"/>
      <c r="B1662" s="142" t="s">
        <v>106</v>
      </c>
      <c r="C1662" s="150">
        <v>541</v>
      </c>
      <c r="D1662" s="151">
        <v>492</v>
      </c>
      <c r="E1662" s="151">
        <v>474</v>
      </c>
      <c r="F1662" s="151">
        <v>510</v>
      </c>
      <c r="G1662" s="151">
        <v>344</v>
      </c>
      <c r="H1662" s="151">
        <v>-166</v>
      </c>
      <c r="I1662" s="152">
        <v>-32.549019607843135</v>
      </c>
      <c r="J1662" s="142"/>
      <c r="K1662" s="159" t="s">
        <v>106</v>
      </c>
      <c r="L1662" s="150">
        <v>238</v>
      </c>
      <c r="M1662" s="151">
        <v>241</v>
      </c>
      <c r="N1662" s="151">
        <v>239</v>
      </c>
      <c r="O1662" s="151">
        <v>235</v>
      </c>
      <c r="P1662" s="151">
        <v>198</v>
      </c>
      <c r="Q1662" s="151">
        <v>-37</v>
      </c>
      <c r="R1662" s="152">
        <v>-15.74468085106383</v>
      </c>
      <c r="S1662" s="152"/>
    </row>
    <row r="1663" spans="1:19" s="145" customFormat="1" ht="14.45" customHeight="1">
      <c r="A1663" s="160"/>
      <c r="B1663" s="142" t="s">
        <v>107</v>
      </c>
      <c r="C1663" s="150">
        <v>477</v>
      </c>
      <c r="D1663" s="151">
        <v>500</v>
      </c>
      <c r="E1663" s="151">
        <v>441</v>
      </c>
      <c r="F1663" s="151">
        <v>417</v>
      </c>
      <c r="G1663" s="151">
        <v>443</v>
      </c>
      <c r="H1663" s="151">
        <v>26</v>
      </c>
      <c r="I1663" s="152">
        <v>6.2350119904076742</v>
      </c>
      <c r="J1663" s="142"/>
      <c r="K1663" s="159" t="s">
        <v>107</v>
      </c>
      <c r="L1663" s="150">
        <v>163</v>
      </c>
      <c r="M1663" s="151">
        <v>217</v>
      </c>
      <c r="N1663" s="151">
        <v>213</v>
      </c>
      <c r="O1663" s="151">
        <v>207</v>
      </c>
      <c r="P1663" s="151">
        <v>212</v>
      </c>
      <c r="Q1663" s="151">
        <v>5</v>
      </c>
      <c r="R1663" s="152">
        <v>2.4154589371980677</v>
      </c>
      <c r="S1663" s="152"/>
    </row>
    <row r="1664" spans="1:19" s="145" customFormat="1" ht="14.45" customHeight="1">
      <c r="A1664" s="160"/>
      <c r="B1664" s="142" t="s">
        <v>108</v>
      </c>
      <c r="C1664" s="150">
        <v>333</v>
      </c>
      <c r="D1664" s="151">
        <v>394</v>
      </c>
      <c r="E1664" s="151">
        <v>416</v>
      </c>
      <c r="F1664" s="151">
        <v>403</v>
      </c>
      <c r="G1664" s="151">
        <v>355</v>
      </c>
      <c r="H1664" s="151">
        <v>-48</v>
      </c>
      <c r="I1664" s="152">
        <v>-11.910669975186105</v>
      </c>
      <c r="J1664" s="142"/>
      <c r="K1664" s="159" t="s">
        <v>108</v>
      </c>
      <c r="L1664" s="150">
        <v>129</v>
      </c>
      <c r="M1664" s="151">
        <v>151</v>
      </c>
      <c r="N1664" s="151">
        <v>192</v>
      </c>
      <c r="O1664" s="151">
        <v>184</v>
      </c>
      <c r="P1664" s="151">
        <v>174</v>
      </c>
      <c r="Q1664" s="151">
        <v>-10</v>
      </c>
      <c r="R1664" s="152">
        <v>-5.4347826086956523</v>
      </c>
      <c r="S1664" s="152"/>
    </row>
    <row r="1665" spans="1:19" s="145" customFormat="1" ht="14.45" customHeight="1">
      <c r="A1665" s="160"/>
      <c r="B1665" s="142" t="s">
        <v>109</v>
      </c>
      <c r="C1665" s="150">
        <v>215</v>
      </c>
      <c r="D1665" s="151">
        <v>245</v>
      </c>
      <c r="E1665" s="151">
        <v>308</v>
      </c>
      <c r="F1665" s="151">
        <v>344</v>
      </c>
      <c r="G1665" s="151">
        <v>306</v>
      </c>
      <c r="H1665" s="151">
        <v>-38</v>
      </c>
      <c r="I1665" s="152">
        <v>-11.046511627906977</v>
      </c>
      <c r="J1665" s="142"/>
      <c r="K1665" s="159" t="s">
        <v>109</v>
      </c>
      <c r="L1665" s="150">
        <v>58</v>
      </c>
      <c r="M1665" s="151">
        <v>95</v>
      </c>
      <c r="N1665" s="151">
        <v>120</v>
      </c>
      <c r="O1665" s="151">
        <v>136</v>
      </c>
      <c r="P1665" s="151">
        <v>142</v>
      </c>
      <c r="Q1665" s="151">
        <v>6</v>
      </c>
      <c r="R1665" s="152">
        <v>4.4117647058823533</v>
      </c>
      <c r="S1665" s="152"/>
    </row>
    <row r="1666" spans="1:19" s="145" customFormat="1" ht="14.45" customHeight="1">
      <c r="A1666" s="160"/>
      <c r="B1666" s="142" t="s">
        <v>110</v>
      </c>
      <c r="C1666" s="150">
        <v>156</v>
      </c>
      <c r="D1666" s="151">
        <v>176</v>
      </c>
      <c r="E1666" s="151">
        <v>216</v>
      </c>
      <c r="F1666" s="151">
        <v>328</v>
      </c>
      <c r="G1666" s="151">
        <v>350</v>
      </c>
      <c r="H1666" s="151">
        <v>22</v>
      </c>
      <c r="I1666" s="152">
        <v>6.7073170731707323</v>
      </c>
      <c r="J1666" s="142"/>
      <c r="K1666" s="159" t="s">
        <v>110</v>
      </c>
      <c r="L1666" s="150">
        <v>39</v>
      </c>
      <c r="M1666" s="151">
        <v>57</v>
      </c>
      <c r="N1666" s="151">
        <v>76</v>
      </c>
      <c r="O1666" s="151">
        <v>98</v>
      </c>
      <c r="P1666" s="151">
        <v>126</v>
      </c>
      <c r="Q1666" s="151">
        <v>28</v>
      </c>
      <c r="R1666" s="152">
        <v>28.571428571428569</v>
      </c>
      <c r="S1666" s="152"/>
    </row>
    <row r="1667" spans="1:19" s="145" customFormat="1" ht="14.45" customHeight="1">
      <c r="A1667" s="160"/>
      <c r="B1667" s="423"/>
      <c r="C1667" s="427"/>
      <c r="D1667" s="422"/>
      <c r="E1667" s="422"/>
      <c r="F1667" s="422"/>
      <c r="G1667" s="422"/>
      <c r="H1667" s="151"/>
      <c r="I1667" s="152"/>
      <c r="J1667" s="160"/>
      <c r="K1667" s="423"/>
      <c r="L1667" s="427"/>
      <c r="M1667" s="422"/>
      <c r="N1667" s="422"/>
      <c r="O1667" s="422"/>
      <c r="P1667" s="422"/>
      <c r="Q1667" s="151"/>
      <c r="R1667" s="152"/>
      <c r="S1667" s="160"/>
    </row>
    <row r="1668" spans="1:19" s="145" customFormat="1" ht="14.45" customHeight="1">
      <c r="A1668" s="160"/>
      <c r="B1668" s="160"/>
      <c r="C1668" s="160"/>
      <c r="D1668" s="160"/>
      <c r="E1668" s="160"/>
      <c r="F1668" s="160"/>
      <c r="G1668" s="161"/>
      <c r="H1668" s="160"/>
      <c r="I1668" s="160"/>
      <c r="J1668" s="160"/>
      <c r="K1668" s="160"/>
      <c r="L1668" s="160"/>
      <c r="M1668" s="160"/>
      <c r="N1668" s="160"/>
      <c r="O1668" s="160"/>
      <c r="P1668" s="161"/>
      <c r="Q1668" s="160"/>
      <c r="R1668" s="160"/>
      <c r="S1668" s="160"/>
    </row>
    <row r="1669" spans="1:19" s="145" customFormat="1" ht="14.45" customHeight="1">
      <c r="A1669" s="160"/>
      <c r="B1669" s="160"/>
      <c r="C1669" s="160"/>
      <c r="D1669" s="160"/>
      <c r="E1669" s="160"/>
      <c r="F1669" s="160"/>
      <c r="G1669" s="161"/>
      <c r="H1669" s="160"/>
      <c r="I1669" s="160"/>
      <c r="J1669" s="160"/>
      <c r="K1669" s="160"/>
      <c r="L1669" s="160"/>
      <c r="M1669" s="160"/>
      <c r="N1669" s="160"/>
      <c r="O1669" s="160"/>
      <c r="P1669" s="161"/>
      <c r="Q1669" s="160"/>
      <c r="R1669" s="160"/>
      <c r="S1669" s="160"/>
    </row>
    <row r="1670" spans="1:19" s="145" customFormat="1" ht="14.45" customHeight="1">
      <c r="A1670" s="138"/>
      <c r="B1670" s="138" t="s">
        <v>682</v>
      </c>
      <c r="C1670" s="138"/>
      <c r="D1670" s="138"/>
      <c r="E1670" s="138"/>
      <c r="F1670" s="138"/>
      <c r="G1670" s="138"/>
      <c r="H1670" s="138"/>
      <c r="I1670" s="138"/>
      <c r="J1670" s="138"/>
      <c r="K1670" s="138" t="s">
        <v>683</v>
      </c>
      <c r="L1670" s="138"/>
      <c r="M1670" s="138"/>
      <c r="N1670" s="138"/>
      <c r="O1670" s="138"/>
      <c r="P1670" s="138"/>
      <c r="Q1670" s="138"/>
      <c r="R1670" s="138"/>
      <c r="S1670" s="138"/>
    </row>
    <row r="1671" spans="1:19" s="145" customFormat="1" ht="14.45" customHeight="1">
      <c r="A1671" s="160"/>
      <c r="B1671" s="491" t="s">
        <v>335</v>
      </c>
      <c r="C1671" s="140"/>
      <c r="D1671" s="140"/>
      <c r="E1671" s="140"/>
      <c r="F1671" s="140"/>
      <c r="G1671" s="143"/>
      <c r="H1671" s="141"/>
      <c r="I1671" s="141"/>
      <c r="J1671" s="142"/>
      <c r="K1671" s="491" t="s">
        <v>335</v>
      </c>
      <c r="L1671" s="140"/>
      <c r="M1671" s="140"/>
      <c r="N1671" s="140"/>
      <c r="O1671" s="140"/>
      <c r="P1671" s="143"/>
      <c r="Q1671" s="141"/>
      <c r="R1671" s="141"/>
      <c r="S1671" s="144"/>
    </row>
    <row r="1672" spans="1:19" s="145" customFormat="1" ht="14.45" customHeight="1">
      <c r="A1672" s="160"/>
      <c r="B1672" s="492"/>
      <c r="C1672" s="146" t="s">
        <v>151</v>
      </c>
      <c r="D1672" s="146" t="s">
        <v>86</v>
      </c>
      <c r="E1672" s="146" t="s">
        <v>87</v>
      </c>
      <c r="F1672" s="146" t="s">
        <v>410</v>
      </c>
      <c r="G1672" s="146" t="s">
        <v>739</v>
      </c>
      <c r="H1672" s="81" t="s">
        <v>509</v>
      </c>
      <c r="I1672" s="147" t="s">
        <v>807</v>
      </c>
      <c r="J1672" s="142"/>
      <c r="K1672" s="492"/>
      <c r="L1672" s="146" t="s">
        <v>151</v>
      </c>
      <c r="M1672" s="146" t="s">
        <v>86</v>
      </c>
      <c r="N1672" s="146" t="s">
        <v>87</v>
      </c>
      <c r="O1672" s="146" t="s">
        <v>410</v>
      </c>
      <c r="P1672" s="146" t="s">
        <v>739</v>
      </c>
      <c r="Q1672" s="81" t="s">
        <v>509</v>
      </c>
      <c r="R1672" s="147" t="s">
        <v>807</v>
      </c>
      <c r="S1672" s="144"/>
    </row>
    <row r="1673" spans="1:19" s="145" customFormat="1" ht="14.45" customHeight="1">
      <c r="A1673" s="160"/>
      <c r="B1673" s="493"/>
      <c r="C1673" s="148"/>
      <c r="D1673" s="148"/>
      <c r="E1673" s="148"/>
      <c r="F1673" s="148"/>
      <c r="G1673" s="148"/>
      <c r="H1673" s="149" t="s">
        <v>88</v>
      </c>
      <c r="I1673" s="81" t="s">
        <v>511</v>
      </c>
      <c r="J1673" s="142"/>
      <c r="K1673" s="493"/>
      <c r="L1673" s="148"/>
      <c r="M1673" s="148"/>
      <c r="N1673" s="148"/>
      <c r="O1673" s="148"/>
      <c r="P1673" s="148"/>
      <c r="Q1673" s="149" t="s">
        <v>88</v>
      </c>
      <c r="R1673" s="81" t="s">
        <v>511</v>
      </c>
      <c r="S1673" s="144"/>
    </row>
    <row r="1674" spans="1:19" s="180" customFormat="1" ht="14.45" customHeight="1">
      <c r="B1674" s="188" t="s">
        <v>90</v>
      </c>
      <c r="C1674" s="187">
        <v>2955</v>
      </c>
      <c r="D1674" s="183">
        <v>2661</v>
      </c>
      <c r="E1674" s="183">
        <v>2350</v>
      </c>
      <c r="F1674" s="183">
        <v>2138</v>
      </c>
      <c r="G1674" s="183">
        <v>1821</v>
      </c>
      <c r="H1674" s="182">
        <v>-317</v>
      </c>
      <c r="I1674" s="184">
        <v>-14.826941066417213</v>
      </c>
      <c r="J1674" s="185"/>
      <c r="K1674" s="186" t="s">
        <v>90</v>
      </c>
      <c r="L1674" s="187">
        <v>1402</v>
      </c>
      <c r="M1674" s="183">
        <v>1300</v>
      </c>
      <c r="N1674" s="183">
        <v>1148</v>
      </c>
      <c r="O1674" s="183">
        <v>971</v>
      </c>
      <c r="P1674" s="183">
        <v>860</v>
      </c>
      <c r="Q1674" s="182">
        <v>-111</v>
      </c>
      <c r="R1674" s="184">
        <v>-11.431513903192585</v>
      </c>
      <c r="S1674" s="184"/>
    </row>
    <row r="1675" spans="1:19" s="145" customFormat="1" ht="14.45" customHeight="1">
      <c r="A1675" s="160"/>
      <c r="B1675" s="420" t="s">
        <v>91</v>
      </c>
      <c r="C1675" s="150">
        <v>315</v>
      </c>
      <c r="D1675" s="151">
        <v>272</v>
      </c>
      <c r="E1675" s="151">
        <v>239</v>
      </c>
      <c r="F1675" s="151">
        <v>215</v>
      </c>
      <c r="G1675" s="151">
        <v>186</v>
      </c>
      <c r="H1675" s="151">
        <v>-29</v>
      </c>
      <c r="I1675" s="152">
        <v>-13.488372093023257</v>
      </c>
      <c r="J1675" s="142"/>
      <c r="K1675" s="154" t="s">
        <v>91</v>
      </c>
      <c r="L1675" s="150">
        <v>167</v>
      </c>
      <c r="M1675" s="151">
        <v>143</v>
      </c>
      <c r="N1675" s="151">
        <v>103</v>
      </c>
      <c r="O1675" s="151">
        <v>66</v>
      </c>
      <c r="P1675" s="151">
        <v>45</v>
      </c>
      <c r="Q1675" s="151">
        <v>-21</v>
      </c>
      <c r="R1675" s="152">
        <v>-31.818181818181817</v>
      </c>
      <c r="S1675" s="152"/>
    </row>
    <row r="1676" spans="1:19" s="145" customFormat="1" ht="14.45" customHeight="1">
      <c r="A1676" s="160"/>
      <c r="B1676" s="420" t="s">
        <v>92</v>
      </c>
      <c r="C1676" s="150">
        <v>1921</v>
      </c>
      <c r="D1676" s="151">
        <v>1636</v>
      </c>
      <c r="E1676" s="151">
        <v>1358</v>
      </c>
      <c r="F1676" s="151">
        <v>1109</v>
      </c>
      <c r="G1676" s="151">
        <v>920</v>
      </c>
      <c r="H1676" s="151">
        <v>-189</v>
      </c>
      <c r="I1676" s="152">
        <v>-17.042380522993689</v>
      </c>
      <c r="J1676" s="142"/>
      <c r="K1676" s="154" t="s">
        <v>92</v>
      </c>
      <c r="L1676" s="150">
        <v>957</v>
      </c>
      <c r="M1676" s="151">
        <v>824</v>
      </c>
      <c r="N1676" s="151">
        <v>673</v>
      </c>
      <c r="O1676" s="151">
        <v>530</v>
      </c>
      <c r="P1676" s="151">
        <v>435</v>
      </c>
      <c r="Q1676" s="151">
        <v>-95</v>
      </c>
      <c r="R1676" s="152">
        <v>-17.924528301886792</v>
      </c>
      <c r="S1676" s="152"/>
    </row>
    <row r="1677" spans="1:19" s="145" customFormat="1" ht="14.45" customHeight="1">
      <c r="A1677" s="160"/>
      <c r="B1677" s="420" t="s">
        <v>93</v>
      </c>
      <c r="C1677" s="150">
        <v>719</v>
      </c>
      <c r="D1677" s="151">
        <v>753</v>
      </c>
      <c r="E1677" s="151">
        <v>753</v>
      </c>
      <c r="F1677" s="151">
        <v>813</v>
      </c>
      <c r="G1677" s="151">
        <v>683</v>
      </c>
      <c r="H1677" s="151">
        <v>-130</v>
      </c>
      <c r="I1677" s="152">
        <v>-15.990159901599016</v>
      </c>
      <c r="J1677" s="142"/>
      <c r="K1677" s="154" t="s">
        <v>93</v>
      </c>
      <c r="L1677" s="150">
        <v>278</v>
      </c>
      <c r="M1677" s="151">
        <v>333</v>
      </c>
      <c r="N1677" s="151">
        <v>372</v>
      </c>
      <c r="O1677" s="151">
        <v>375</v>
      </c>
      <c r="P1677" s="151">
        <v>373</v>
      </c>
      <c r="Q1677" s="151">
        <v>-2</v>
      </c>
      <c r="R1677" s="152">
        <v>-0.53333333333333333</v>
      </c>
      <c r="S1677" s="152"/>
    </row>
    <row r="1678" spans="1:19" s="145" customFormat="1" ht="14.45" customHeight="1">
      <c r="A1678" s="160"/>
      <c r="B1678" s="142"/>
      <c r="C1678" s="150"/>
      <c r="D1678" s="157"/>
      <c r="E1678" s="157"/>
      <c r="F1678" s="157"/>
      <c r="G1678" s="157"/>
      <c r="H1678" s="157"/>
      <c r="I1678" s="158"/>
      <c r="J1678" s="142"/>
      <c r="K1678" s="159"/>
      <c r="L1678" s="150"/>
      <c r="M1678" s="157"/>
      <c r="N1678" s="157"/>
      <c r="O1678" s="157"/>
      <c r="P1678" s="157"/>
      <c r="Q1678" s="157"/>
      <c r="R1678" s="158"/>
      <c r="S1678" s="158"/>
    </row>
    <row r="1679" spans="1:19" s="145" customFormat="1" ht="14.45" customHeight="1">
      <c r="A1679" s="160"/>
      <c r="B1679" s="142" t="s">
        <v>94</v>
      </c>
      <c r="C1679" s="150">
        <v>98</v>
      </c>
      <c r="D1679" s="151">
        <v>100</v>
      </c>
      <c r="E1679" s="151">
        <v>83</v>
      </c>
      <c r="F1679" s="151">
        <v>62</v>
      </c>
      <c r="G1679" s="151">
        <v>50</v>
      </c>
      <c r="H1679" s="151">
        <v>-12</v>
      </c>
      <c r="I1679" s="152">
        <v>-19.35483870967742</v>
      </c>
      <c r="J1679" s="142"/>
      <c r="K1679" s="159" t="s">
        <v>94</v>
      </c>
      <c r="L1679" s="150">
        <v>61</v>
      </c>
      <c r="M1679" s="151">
        <v>32</v>
      </c>
      <c r="N1679" s="151">
        <v>23</v>
      </c>
      <c r="O1679" s="151">
        <v>17</v>
      </c>
      <c r="P1679" s="151">
        <v>11</v>
      </c>
      <c r="Q1679" s="151">
        <v>-6</v>
      </c>
      <c r="R1679" s="152">
        <v>-35.294117647058826</v>
      </c>
      <c r="S1679" s="152"/>
    </row>
    <row r="1680" spans="1:19" s="145" customFormat="1" ht="14.45" customHeight="1">
      <c r="A1680" s="160"/>
      <c r="B1680" s="142" t="s">
        <v>95</v>
      </c>
      <c r="C1680" s="150">
        <v>101</v>
      </c>
      <c r="D1680" s="151">
        <v>74</v>
      </c>
      <c r="E1680" s="151">
        <v>87</v>
      </c>
      <c r="F1680" s="151">
        <v>74</v>
      </c>
      <c r="G1680" s="151">
        <v>64</v>
      </c>
      <c r="H1680" s="151">
        <v>-10</v>
      </c>
      <c r="I1680" s="152">
        <v>-13.513513513513514</v>
      </c>
      <c r="J1680" s="142"/>
      <c r="K1680" s="159" t="s">
        <v>95</v>
      </c>
      <c r="L1680" s="150">
        <v>54</v>
      </c>
      <c r="M1680" s="151">
        <v>59</v>
      </c>
      <c r="N1680" s="151">
        <v>24</v>
      </c>
      <c r="O1680" s="151">
        <v>22</v>
      </c>
      <c r="P1680" s="151">
        <v>16</v>
      </c>
      <c r="Q1680" s="151">
        <v>-6</v>
      </c>
      <c r="R1680" s="152">
        <v>-27.27272727272727</v>
      </c>
      <c r="S1680" s="152"/>
    </row>
    <row r="1681" spans="1:19" s="145" customFormat="1" ht="14.45" customHeight="1">
      <c r="A1681" s="160"/>
      <c r="B1681" s="142" t="s">
        <v>96</v>
      </c>
      <c r="C1681" s="150">
        <v>116</v>
      </c>
      <c r="D1681" s="151">
        <v>98</v>
      </c>
      <c r="E1681" s="151">
        <v>69</v>
      </c>
      <c r="F1681" s="151">
        <v>79</v>
      </c>
      <c r="G1681" s="151">
        <v>72</v>
      </c>
      <c r="H1681" s="151">
        <v>-7</v>
      </c>
      <c r="I1681" s="152">
        <v>-8.8607594936708853</v>
      </c>
      <c r="J1681" s="142"/>
      <c r="K1681" s="159" t="s">
        <v>96</v>
      </c>
      <c r="L1681" s="150">
        <v>52</v>
      </c>
      <c r="M1681" s="151">
        <v>52</v>
      </c>
      <c r="N1681" s="151">
        <v>56</v>
      </c>
      <c r="O1681" s="151">
        <v>27</v>
      </c>
      <c r="P1681" s="151">
        <v>18</v>
      </c>
      <c r="Q1681" s="151">
        <v>-9</v>
      </c>
      <c r="R1681" s="152">
        <v>-33.333333333333329</v>
      </c>
      <c r="S1681" s="152"/>
    </row>
    <row r="1682" spans="1:19" s="145" customFormat="1" ht="14.45" customHeight="1">
      <c r="A1682" s="160"/>
      <c r="B1682" s="142" t="s">
        <v>97</v>
      </c>
      <c r="C1682" s="150">
        <v>168</v>
      </c>
      <c r="D1682" s="151">
        <v>107</v>
      </c>
      <c r="E1682" s="151">
        <v>92</v>
      </c>
      <c r="F1682" s="151">
        <v>56</v>
      </c>
      <c r="G1682" s="151">
        <v>66</v>
      </c>
      <c r="H1682" s="151">
        <v>10</v>
      </c>
      <c r="I1682" s="152">
        <v>17.857142857142858</v>
      </c>
      <c r="J1682" s="142"/>
      <c r="K1682" s="159" t="s">
        <v>97</v>
      </c>
      <c r="L1682" s="150">
        <v>80</v>
      </c>
      <c r="M1682" s="151">
        <v>55</v>
      </c>
      <c r="N1682" s="151">
        <v>48</v>
      </c>
      <c r="O1682" s="151">
        <v>50</v>
      </c>
      <c r="P1682" s="151">
        <v>22</v>
      </c>
      <c r="Q1682" s="151">
        <v>-28</v>
      </c>
      <c r="R1682" s="152">
        <v>-56.000000000000007</v>
      </c>
      <c r="S1682" s="152"/>
    </row>
    <row r="1683" spans="1:19" s="145" customFormat="1" ht="14.45" customHeight="1">
      <c r="A1683" s="160"/>
      <c r="B1683" s="142" t="s">
        <v>98</v>
      </c>
      <c r="C1683" s="150">
        <v>164</v>
      </c>
      <c r="D1683" s="151">
        <v>122</v>
      </c>
      <c r="E1683" s="151">
        <v>57</v>
      </c>
      <c r="F1683" s="151">
        <v>64</v>
      </c>
      <c r="G1683" s="151">
        <v>42</v>
      </c>
      <c r="H1683" s="151">
        <v>-22</v>
      </c>
      <c r="I1683" s="152">
        <v>-34.375</v>
      </c>
      <c r="J1683" s="142"/>
      <c r="K1683" s="159" t="s">
        <v>98</v>
      </c>
      <c r="L1683" s="150">
        <v>83</v>
      </c>
      <c r="M1683" s="151">
        <v>49</v>
      </c>
      <c r="N1683" s="151">
        <v>30</v>
      </c>
      <c r="O1683" s="151">
        <v>35</v>
      </c>
      <c r="P1683" s="151">
        <v>34</v>
      </c>
      <c r="Q1683" s="151">
        <v>-1</v>
      </c>
      <c r="R1683" s="152">
        <v>-2.8571428571428572</v>
      </c>
      <c r="S1683" s="152"/>
    </row>
    <row r="1684" spans="1:19" s="139" customFormat="1" ht="14.45" customHeight="1">
      <c r="A1684" s="160"/>
      <c r="B1684" s="142" t="s">
        <v>99</v>
      </c>
      <c r="C1684" s="150">
        <v>198</v>
      </c>
      <c r="D1684" s="151">
        <v>144</v>
      </c>
      <c r="E1684" s="151">
        <v>100</v>
      </c>
      <c r="F1684" s="151">
        <v>67</v>
      </c>
      <c r="G1684" s="151">
        <v>49</v>
      </c>
      <c r="H1684" s="151">
        <v>-18</v>
      </c>
      <c r="I1684" s="152">
        <v>-26.865671641791046</v>
      </c>
      <c r="J1684" s="142"/>
      <c r="K1684" s="159" t="s">
        <v>99</v>
      </c>
      <c r="L1684" s="150">
        <v>70</v>
      </c>
      <c r="M1684" s="151">
        <v>67</v>
      </c>
      <c r="N1684" s="151">
        <v>36</v>
      </c>
      <c r="O1684" s="151">
        <v>14</v>
      </c>
      <c r="P1684" s="151">
        <v>28</v>
      </c>
      <c r="Q1684" s="151">
        <v>14</v>
      </c>
      <c r="R1684" s="152">
        <v>100</v>
      </c>
      <c r="S1684" s="152"/>
    </row>
    <row r="1685" spans="1:19" s="145" customFormat="1" ht="14.45" customHeight="1">
      <c r="A1685" s="160"/>
      <c r="B1685" s="142" t="s">
        <v>100</v>
      </c>
      <c r="C1685" s="150">
        <v>179</v>
      </c>
      <c r="D1685" s="151">
        <v>185</v>
      </c>
      <c r="E1685" s="151">
        <v>147</v>
      </c>
      <c r="F1685" s="151">
        <v>87</v>
      </c>
      <c r="G1685" s="151">
        <v>63</v>
      </c>
      <c r="H1685" s="151">
        <v>-24</v>
      </c>
      <c r="I1685" s="152">
        <v>-27.586206896551722</v>
      </c>
      <c r="J1685" s="142"/>
      <c r="K1685" s="159" t="s">
        <v>100</v>
      </c>
      <c r="L1685" s="150">
        <v>79</v>
      </c>
      <c r="M1685" s="151">
        <v>57</v>
      </c>
      <c r="N1685" s="151">
        <v>59</v>
      </c>
      <c r="O1685" s="151">
        <v>30</v>
      </c>
      <c r="P1685" s="151">
        <v>15</v>
      </c>
      <c r="Q1685" s="151">
        <v>-15</v>
      </c>
      <c r="R1685" s="152">
        <v>-50</v>
      </c>
      <c r="S1685" s="152"/>
    </row>
    <row r="1686" spans="1:19" s="145" customFormat="1" ht="14.45" customHeight="1">
      <c r="A1686" s="160"/>
      <c r="B1686" s="142" t="s">
        <v>118</v>
      </c>
      <c r="C1686" s="150">
        <v>146</v>
      </c>
      <c r="D1686" s="151">
        <v>146</v>
      </c>
      <c r="E1686" s="151">
        <v>167</v>
      </c>
      <c r="F1686" s="151">
        <v>131</v>
      </c>
      <c r="G1686" s="151">
        <v>85</v>
      </c>
      <c r="H1686" s="151">
        <v>-46</v>
      </c>
      <c r="I1686" s="152">
        <v>-35.114503816793892</v>
      </c>
      <c r="J1686" s="142"/>
      <c r="K1686" s="159" t="s">
        <v>118</v>
      </c>
      <c r="L1686" s="150">
        <v>82</v>
      </c>
      <c r="M1686" s="151">
        <v>77</v>
      </c>
      <c r="N1686" s="151">
        <v>64</v>
      </c>
      <c r="O1686" s="151">
        <v>50</v>
      </c>
      <c r="P1686" s="151">
        <v>26</v>
      </c>
      <c r="Q1686" s="151">
        <v>-24</v>
      </c>
      <c r="R1686" s="152">
        <v>-48</v>
      </c>
      <c r="S1686" s="152"/>
    </row>
    <row r="1687" spans="1:19" s="145" customFormat="1" ht="14.45" customHeight="1">
      <c r="A1687" s="160"/>
      <c r="B1687" s="142" t="s">
        <v>101</v>
      </c>
      <c r="C1687" s="150">
        <v>140</v>
      </c>
      <c r="D1687" s="151">
        <v>153</v>
      </c>
      <c r="E1687" s="151">
        <v>128</v>
      </c>
      <c r="F1687" s="151">
        <v>153</v>
      </c>
      <c r="G1687" s="151">
        <v>104</v>
      </c>
      <c r="H1687" s="151">
        <v>-49</v>
      </c>
      <c r="I1687" s="152">
        <v>-32.026143790849673</v>
      </c>
      <c r="J1687" s="142"/>
      <c r="K1687" s="159" t="s">
        <v>101</v>
      </c>
      <c r="L1687" s="150">
        <v>59</v>
      </c>
      <c r="M1687" s="151">
        <v>78</v>
      </c>
      <c r="N1687" s="151">
        <v>62</v>
      </c>
      <c r="O1687" s="151">
        <v>62</v>
      </c>
      <c r="P1687" s="151">
        <v>52</v>
      </c>
      <c r="Q1687" s="151">
        <v>-10</v>
      </c>
      <c r="R1687" s="152">
        <v>-16.129032258064516</v>
      </c>
      <c r="S1687" s="152"/>
    </row>
    <row r="1688" spans="1:19" s="153" customFormat="1" ht="14.45" customHeight="1">
      <c r="A1688" s="160"/>
      <c r="B1688" s="142" t="s">
        <v>102</v>
      </c>
      <c r="C1688" s="150">
        <v>191</v>
      </c>
      <c r="D1688" s="151">
        <v>126</v>
      </c>
      <c r="E1688" s="151">
        <v>135</v>
      </c>
      <c r="F1688" s="151">
        <v>130</v>
      </c>
      <c r="G1688" s="151">
        <v>137</v>
      </c>
      <c r="H1688" s="151">
        <v>7</v>
      </c>
      <c r="I1688" s="152">
        <v>5.384615384615385</v>
      </c>
      <c r="J1688" s="142"/>
      <c r="K1688" s="159" t="s">
        <v>102</v>
      </c>
      <c r="L1688" s="150">
        <v>108</v>
      </c>
      <c r="M1688" s="151">
        <v>58</v>
      </c>
      <c r="N1688" s="151">
        <v>68</v>
      </c>
      <c r="O1688" s="151">
        <v>59</v>
      </c>
      <c r="P1688" s="151">
        <v>66</v>
      </c>
      <c r="Q1688" s="151">
        <v>7</v>
      </c>
      <c r="R1688" s="152">
        <v>11.864406779661017</v>
      </c>
      <c r="S1688" s="152"/>
    </row>
    <row r="1689" spans="1:19" s="145" customFormat="1" ht="14.45" customHeight="1">
      <c r="A1689" s="160"/>
      <c r="B1689" s="142" t="s">
        <v>103</v>
      </c>
      <c r="C1689" s="150">
        <v>255</v>
      </c>
      <c r="D1689" s="151">
        <v>182</v>
      </c>
      <c r="E1689" s="151">
        <v>123</v>
      </c>
      <c r="F1689" s="151">
        <v>135</v>
      </c>
      <c r="G1689" s="151">
        <v>129</v>
      </c>
      <c r="H1689" s="151">
        <v>-6</v>
      </c>
      <c r="I1689" s="152">
        <v>-4.4444444444444446</v>
      </c>
      <c r="J1689" s="142"/>
      <c r="K1689" s="159" t="s">
        <v>103</v>
      </c>
      <c r="L1689" s="150">
        <v>146</v>
      </c>
      <c r="M1689" s="151">
        <v>111</v>
      </c>
      <c r="N1689" s="151">
        <v>60</v>
      </c>
      <c r="O1689" s="151">
        <v>61</v>
      </c>
      <c r="P1689" s="151">
        <v>60</v>
      </c>
      <c r="Q1689" s="151">
        <v>-1</v>
      </c>
      <c r="R1689" s="152">
        <v>-1.639344262295082</v>
      </c>
      <c r="S1689" s="152"/>
    </row>
    <row r="1690" spans="1:19" s="145" customFormat="1" ht="14.45" customHeight="1">
      <c r="A1690" s="160"/>
      <c r="B1690" s="142" t="s">
        <v>104</v>
      </c>
      <c r="C1690" s="150">
        <v>234</v>
      </c>
      <c r="D1690" s="151">
        <v>255</v>
      </c>
      <c r="E1690" s="151">
        <v>180</v>
      </c>
      <c r="F1690" s="151">
        <v>120</v>
      </c>
      <c r="G1690" s="151">
        <v>121</v>
      </c>
      <c r="H1690" s="151">
        <v>1</v>
      </c>
      <c r="I1690" s="152">
        <v>0.83333333333333337</v>
      </c>
      <c r="J1690" s="142"/>
      <c r="K1690" s="159" t="s">
        <v>104</v>
      </c>
      <c r="L1690" s="150">
        <v>130</v>
      </c>
      <c r="M1690" s="151">
        <v>145</v>
      </c>
      <c r="N1690" s="151">
        <v>106</v>
      </c>
      <c r="O1690" s="151">
        <v>66</v>
      </c>
      <c r="P1690" s="151">
        <v>70</v>
      </c>
      <c r="Q1690" s="151">
        <v>4</v>
      </c>
      <c r="R1690" s="152">
        <v>6.0606060606060606</v>
      </c>
      <c r="S1690" s="152"/>
    </row>
    <row r="1691" spans="1:19" s="145" customFormat="1" ht="14.45" customHeight="1">
      <c r="A1691" s="160"/>
      <c r="B1691" s="142" t="s">
        <v>105</v>
      </c>
      <c r="C1691" s="150">
        <v>246</v>
      </c>
      <c r="D1691" s="151">
        <v>216</v>
      </c>
      <c r="E1691" s="151">
        <v>229</v>
      </c>
      <c r="F1691" s="151">
        <v>166</v>
      </c>
      <c r="G1691" s="151">
        <v>124</v>
      </c>
      <c r="H1691" s="151">
        <v>-42</v>
      </c>
      <c r="I1691" s="152">
        <v>-25.301204819277107</v>
      </c>
      <c r="J1691" s="142"/>
      <c r="K1691" s="159" t="s">
        <v>105</v>
      </c>
      <c r="L1691" s="150">
        <v>120</v>
      </c>
      <c r="M1691" s="151">
        <v>127</v>
      </c>
      <c r="N1691" s="151">
        <v>140</v>
      </c>
      <c r="O1691" s="151">
        <v>103</v>
      </c>
      <c r="P1691" s="151">
        <v>62</v>
      </c>
      <c r="Q1691" s="151">
        <v>-41</v>
      </c>
      <c r="R1691" s="152">
        <v>-39.805825242718448</v>
      </c>
      <c r="S1691" s="152"/>
    </row>
    <row r="1692" spans="1:19" s="145" customFormat="1" ht="14.45" customHeight="1">
      <c r="A1692" s="160"/>
      <c r="B1692" s="142" t="s">
        <v>106</v>
      </c>
      <c r="C1692" s="150">
        <v>259</v>
      </c>
      <c r="D1692" s="151">
        <v>219</v>
      </c>
      <c r="E1692" s="151">
        <v>197</v>
      </c>
      <c r="F1692" s="151">
        <v>225</v>
      </c>
      <c r="G1692" s="151">
        <v>152</v>
      </c>
      <c r="H1692" s="151">
        <v>-73</v>
      </c>
      <c r="I1692" s="152">
        <v>-32.444444444444443</v>
      </c>
      <c r="J1692" s="142"/>
      <c r="K1692" s="159" t="s">
        <v>106</v>
      </c>
      <c r="L1692" s="150">
        <v>114</v>
      </c>
      <c r="M1692" s="151">
        <v>110</v>
      </c>
      <c r="N1692" s="151">
        <v>108</v>
      </c>
      <c r="O1692" s="151">
        <v>114</v>
      </c>
      <c r="P1692" s="151">
        <v>95</v>
      </c>
      <c r="Q1692" s="151">
        <v>-19</v>
      </c>
      <c r="R1692" s="152">
        <v>-16.666666666666664</v>
      </c>
      <c r="S1692" s="152"/>
    </row>
    <row r="1693" spans="1:19" s="145" customFormat="1" ht="14.45" customHeight="1">
      <c r="A1693" s="160"/>
      <c r="B1693" s="142" t="s">
        <v>107</v>
      </c>
      <c r="C1693" s="150">
        <v>209</v>
      </c>
      <c r="D1693" s="151">
        <v>234</v>
      </c>
      <c r="E1693" s="151">
        <v>189</v>
      </c>
      <c r="F1693" s="151">
        <v>169</v>
      </c>
      <c r="G1693" s="151">
        <v>185</v>
      </c>
      <c r="H1693" s="151">
        <v>16</v>
      </c>
      <c r="I1693" s="152">
        <v>9.4674556213017755</v>
      </c>
      <c r="J1693" s="142"/>
      <c r="K1693" s="159" t="s">
        <v>107</v>
      </c>
      <c r="L1693" s="150">
        <v>78</v>
      </c>
      <c r="M1693" s="151">
        <v>102</v>
      </c>
      <c r="N1693" s="151">
        <v>97</v>
      </c>
      <c r="O1693" s="151">
        <v>88</v>
      </c>
      <c r="P1693" s="151">
        <v>99</v>
      </c>
      <c r="Q1693" s="151">
        <v>11</v>
      </c>
      <c r="R1693" s="152">
        <v>12.5</v>
      </c>
      <c r="S1693" s="152"/>
    </row>
    <row r="1694" spans="1:19" s="145" customFormat="1" ht="14.45" customHeight="1">
      <c r="A1694" s="160"/>
      <c r="B1694" s="142" t="s">
        <v>108</v>
      </c>
      <c r="C1694" s="150">
        <v>129</v>
      </c>
      <c r="D1694" s="151">
        <v>167</v>
      </c>
      <c r="E1694" s="151">
        <v>193</v>
      </c>
      <c r="F1694" s="151">
        <v>169</v>
      </c>
      <c r="G1694" s="151">
        <v>132</v>
      </c>
      <c r="H1694" s="151">
        <v>-37</v>
      </c>
      <c r="I1694" s="152">
        <v>-21.893491124260358</v>
      </c>
      <c r="J1694" s="142"/>
      <c r="K1694" s="159" t="s">
        <v>108</v>
      </c>
      <c r="L1694" s="150">
        <v>51</v>
      </c>
      <c r="M1694" s="151">
        <v>71</v>
      </c>
      <c r="N1694" s="151">
        <v>91</v>
      </c>
      <c r="O1694" s="151">
        <v>81</v>
      </c>
      <c r="P1694" s="151">
        <v>70</v>
      </c>
      <c r="Q1694" s="151">
        <v>-11</v>
      </c>
      <c r="R1694" s="152">
        <v>-13.580246913580247</v>
      </c>
      <c r="S1694" s="152"/>
    </row>
    <row r="1695" spans="1:19" s="145" customFormat="1" ht="14.45" customHeight="1">
      <c r="A1695" s="160"/>
      <c r="B1695" s="142" t="s">
        <v>109</v>
      </c>
      <c r="C1695" s="150">
        <v>73</v>
      </c>
      <c r="D1695" s="151">
        <v>92</v>
      </c>
      <c r="E1695" s="151">
        <v>118</v>
      </c>
      <c r="F1695" s="151">
        <v>143</v>
      </c>
      <c r="G1695" s="151">
        <v>122</v>
      </c>
      <c r="H1695" s="151">
        <v>-21</v>
      </c>
      <c r="I1695" s="152">
        <v>-14.685314685314685</v>
      </c>
      <c r="J1695" s="142"/>
      <c r="K1695" s="159" t="s">
        <v>109</v>
      </c>
      <c r="L1695" s="150">
        <v>21</v>
      </c>
      <c r="M1695" s="151">
        <v>32</v>
      </c>
      <c r="N1695" s="151">
        <v>54</v>
      </c>
      <c r="O1695" s="151">
        <v>62</v>
      </c>
      <c r="P1695" s="151">
        <v>57</v>
      </c>
      <c r="Q1695" s="151">
        <v>-5</v>
      </c>
      <c r="R1695" s="152">
        <v>-8.064516129032258</v>
      </c>
      <c r="S1695" s="152"/>
    </row>
    <row r="1696" spans="1:19" s="145" customFormat="1" ht="14.45" customHeight="1">
      <c r="A1696" s="160"/>
      <c r="B1696" s="142" t="s">
        <v>110</v>
      </c>
      <c r="C1696" s="150">
        <v>49</v>
      </c>
      <c r="D1696" s="151">
        <v>41</v>
      </c>
      <c r="E1696" s="151">
        <v>56</v>
      </c>
      <c r="F1696" s="151">
        <v>107</v>
      </c>
      <c r="G1696" s="151">
        <v>92</v>
      </c>
      <c r="H1696" s="151">
        <v>-15</v>
      </c>
      <c r="I1696" s="152">
        <v>-14.018691588785046</v>
      </c>
      <c r="J1696" s="142"/>
      <c r="K1696" s="159" t="s">
        <v>110</v>
      </c>
      <c r="L1696" s="150">
        <v>14</v>
      </c>
      <c r="M1696" s="151">
        <v>18</v>
      </c>
      <c r="N1696" s="151">
        <v>22</v>
      </c>
      <c r="O1696" s="151">
        <v>30</v>
      </c>
      <c r="P1696" s="151">
        <v>52</v>
      </c>
      <c r="Q1696" s="151">
        <v>22</v>
      </c>
      <c r="R1696" s="152">
        <v>73.333333333333329</v>
      </c>
      <c r="S1696" s="152"/>
    </row>
    <row r="1697" spans="1:19" s="145" customFormat="1" ht="14.45" customHeight="1">
      <c r="A1697" s="160"/>
      <c r="B1697" s="423"/>
      <c r="C1697" s="427"/>
      <c r="D1697" s="422"/>
      <c r="E1697" s="422"/>
      <c r="F1697" s="422"/>
      <c r="G1697" s="422"/>
      <c r="H1697" s="151"/>
      <c r="I1697" s="152"/>
      <c r="J1697" s="160"/>
      <c r="K1697" s="423"/>
      <c r="L1697" s="427"/>
      <c r="M1697" s="422"/>
      <c r="N1697" s="422"/>
      <c r="O1697" s="422"/>
      <c r="P1697" s="422"/>
      <c r="Q1697" s="151"/>
      <c r="R1697" s="152"/>
      <c r="S1697" s="160"/>
    </row>
    <row r="1698" spans="1:19" s="145" customFormat="1" ht="14.45" customHeight="1">
      <c r="A1698" s="160"/>
      <c r="B1698" s="160"/>
      <c r="C1698" s="160"/>
      <c r="D1698" s="160"/>
      <c r="E1698" s="160"/>
      <c r="F1698" s="160"/>
      <c r="G1698" s="161"/>
      <c r="H1698" s="160"/>
      <c r="I1698" s="160"/>
      <c r="J1698" s="160"/>
      <c r="K1698" s="160"/>
      <c r="L1698" s="160"/>
      <c r="M1698" s="160"/>
      <c r="N1698" s="160"/>
      <c r="O1698" s="160"/>
      <c r="P1698" s="161"/>
      <c r="Q1698" s="160"/>
      <c r="R1698" s="160"/>
      <c r="S1698" s="160"/>
    </row>
    <row r="1699" spans="1:19" s="145" customFormat="1" ht="14.45" customHeight="1">
      <c r="A1699" s="160"/>
      <c r="B1699" s="160"/>
      <c r="C1699" s="160"/>
      <c r="D1699" s="160"/>
      <c r="E1699" s="160"/>
      <c r="F1699" s="160"/>
      <c r="G1699" s="161"/>
      <c r="H1699" s="160"/>
      <c r="I1699" s="160"/>
      <c r="J1699" s="160"/>
      <c r="K1699" s="160"/>
      <c r="L1699" s="160"/>
      <c r="M1699" s="160"/>
      <c r="N1699" s="160"/>
      <c r="O1699" s="160"/>
      <c r="P1699" s="161"/>
      <c r="Q1699" s="160"/>
      <c r="R1699" s="160"/>
      <c r="S1699" s="160"/>
    </row>
    <row r="1700" spans="1:19" s="145" customFormat="1" ht="14.45" customHeight="1">
      <c r="A1700" s="138"/>
      <c r="B1700" s="138" t="s">
        <v>684</v>
      </c>
      <c r="C1700" s="138"/>
      <c r="D1700" s="138"/>
      <c r="E1700" s="138"/>
      <c r="F1700" s="138"/>
      <c r="G1700" s="138"/>
      <c r="H1700" s="138"/>
      <c r="I1700" s="138"/>
      <c r="J1700" s="138"/>
      <c r="K1700" s="138" t="s">
        <v>685</v>
      </c>
      <c r="L1700" s="138"/>
      <c r="M1700" s="138"/>
      <c r="N1700" s="138"/>
      <c r="O1700" s="138"/>
      <c r="P1700" s="138"/>
      <c r="Q1700" s="138"/>
      <c r="R1700" s="138"/>
      <c r="S1700" s="138"/>
    </row>
    <row r="1701" spans="1:19" s="145" customFormat="1" ht="14.45" customHeight="1">
      <c r="A1701" s="160"/>
      <c r="B1701" s="491" t="s">
        <v>335</v>
      </c>
      <c r="C1701" s="140"/>
      <c r="D1701" s="140"/>
      <c r="E1701" s="140"/>
      <c r="F1701" s="140"/>
      <c r="G1701" s="143"/>
      <c r="H1701" s="141"/>
      <c r="I1701" s="141"/>
      <c r="J1701" s="142"/>
      <c r="K1701" s="491" t="s">
        <v>335</v>
      </c>
      <c r="L1701" s="140"/>
      <c r="M1701" s="140"/>
      <c r="N1701" s="140"/>
      <c r="O1701" s="140"/>
      <c r="P1701" s="143"/>
      <c r="Q1701" s="141"/>
      <c r="R1701" s="141"/>
      <c r="S1701" s="144"/>
    </row>
    <row r="1702" spans="1:19" s="145" customFormat="1" ht="14.45" customHeight="1">
      <c r="A1702" s="160"/>
      <c r="B1702" s="492"/>
      <c r="C1702" s="146" t="s">
        <v>151</v>
      </c>
      <c r="D1702" s="146" t="s">
        <v>86</v>
      </c>
      <c r="E1702" s="146" t="s">
        <v>87</v>
      </c>
      <c r="F1702" s="146" t="s">
        <v>410</v>
      </c>
      <c r="G1702" s="146" t="s">
        <v>739</v>
      </c>
      <c r="H1702" s="81" t="s">
        <v>509</v>
      </c>
      <c r="I1702" s="147" t="s">
        <v>807</v>
      </c>
      <c r="J1702" s="142"/>
      <c r="K1702" s="492"/>
      <c r="L1702" s="146" t="s">
        <v>151</v>
      </c>
      <c r="M1702" s="146" t="s">
        <v>86</v>
      </c>
      <c r="N1702" s="146" t="s">
        <v>87</v>
      </c>
      <c r="O1702" s="146" t="s">
        <v>410</v>
      </c>
      <c r="P1702" s="146" t="s">
        <v>739</v>
      </c>
      <c r="Q1702" s="81" t="s">
        <v>509</v>
      </c>
      <c r="R1702" s="147" t="s">
        <v>807</v>
      </c>
      <c r="S1702" s="144"/>
    </row>
    <row r="1703" spans="1:19" s="145" customFormat="1" ht="14.45" customHeight="1">
      <c r="A1703" s="160"/>
      <c r="B1703" s="493"/>
      <c r="C1703" s="148"/>
      <c r="D1703" s="148"/>
      <c r="E1703" s="148"/>
      <c r="F1703" s="148"/>
      <c r="G1703" s="148"/>
      <c r="H1703" s="149" t="s">
        <v>88</v>
      </c>
      <c r="I1703" s="81" t="s">
        <v>511</v>
      </c>
      <c r="J1703" s="142"/>
      <c r="K1703" s="493"/>
      <c r="L1703" s="148"/>
      <c r="M1703" s="148"/>
      <c r="N1703" s="148"/>
      <c r="O1703" s="148"/>
      <c r="P1703" s="148"/>
      <c r="Q1703" s="149" t="s">
        <v>88</v>
      </c>
      <c r="R1703" s="81" t="s">
        <v>511</v>
      </c>
      <c r="S1703" s="144"/>
    </row>
    <row r="1704" spans="1:19" s="180" customFormat="1" ht="14.45" customHeight="1">
      <c r="B1704" s="188" t="s">
        <v>90</v>
      </c>
      <c r="C1704" s="187">
        <v>3552</v>
      </c>
      <c r="D1704" s="183">
        <v>3234</v>
      </c>
      <c r="E1704" s="183">
        <v>2873</v>
      </c>
      <c r="F1704" s="183">
        <v>2611</v>
      </c>
      <c r="G1704" s="183">
        <v>2297</v>
      </c>
      <c r="H1704" s="182">
        <v>-314</v>
      </c>
      <c r="I1704" s="184">
        <v>-12.026043661432402</v>
      </c>
      <c r="J1704" s="185"/>
      <c r="K1704" s="186" t="s">
        <v>90</v>
      </c>
      <c r="L1704" s="187">
        <v>1599</v>
      </c>
      <c r="M1704" s="183">
        <v>1501</v>
      </c>
      <c r="N1704" s="183">
        <v>1337</v>
      </c>
      <c r="O1704" s="183">
        <v>1161</v>
      </c>
      <c r="P1704" s="183">
        <v>972</v>
      </c>
      <c r="Q1704" s="182">
        <v>-189</v>
      </c>
      <c r="R1704" s="184">
        <v>-16.279069767441861</v>
      </c>
      <c r="S1704" s="184"/>
    </row>
    <row r="1705" spans="1:19" s="145" customFormat="1" ht="14.45" customHeight="1">
      <c r="A1705" s="160"/>
      <c r="B1705" s="420" t="s">
        <v>91</v>
      </c>
      <c r="C1705" s="150">
        <v>354</v>
      </c>
      <c r="D1705" s="151">
        <v>301</v>
      </c>
      <c r="E1705" s="151">
        <v>233</v>
      </c>
      <c r="F1705" s="151">
        <v>189</v>
      </c>
      <c r="G1705" s="151">
        <v>152</v>
      </c>
      <c r="H1705" s="151">
        <v>-37</v>
      </c>
      <c r="I1705" s="152">
        <v>-19.576719576719576</v>
      </c>
      <c r="J1705" s="142"/>
      <c r="K1705" s="154" t="s">
        <v>91</v>
      </c>
      <c r="L1705" s="150">
        <v>162</v>
      </c>
      <c r="M1705" s="151">
        <v>156</v>
      </c>
      <c r="N1705" s="151">
        <v>107</v>
      </c>
      <c r="O1705" s="151">
        <v>77</v>
      </c>
      <c r="P1705" s="151">
        <v>44</v>
      </c>
      <c r="Q1705" s="151">
        <v>-33</v>
      </c>
      <c r="R1705" s="152">
        <v>-42.857142857142854</v>
      </c>
      <c r="S1705" s="152"/>
    </row>
    <row r="1706" spans="1:19" s="145" customFormat="1" ht="14.45" customHeight="1">
      <c r="A1706" s="160"/>
      <c r="B1706" s="420" t="s">
        <v>92</v>
      </c>
      <c r="C1706" s="150">
        <v>2195</v>
      </c>
      <c r="D1706" s="151">
        <v>1879</v>
      </c>
      <c r="E1706" s="151">
        <v>1538</v>
      </c>
      <c r="F1706" s="151">
        <v>1232</v>
      </c>
      <c r="G1706" s="151">
        <v>1011</v>
      </c>
      <c r="H1706" s="151">
        <v>-221</v>
      </c>
      <c r="I1706" s="152">
        <v>-17.938311688311689</v>
      </c>
      <c r="J1706" s="142"/>
      <c r="K1706" s="154" t="s">
        <v>92</v>
      </c>
      <c r="L1706" s="150">
        <v>1088</v>
      </c>
      <c r="M1706" s="151">
        <v>917</v>
      </c>
      <c r="N1706" s="151">
        <v>762</v>
      </c>
      <c r="O1706" s="151">
        <v>599</v>
      </c>
      <c r="P1706" s="151">
        <v>449</v>
      </c>
      <c r="Q1706" s="151">
        <v>-150</v>
      </c>
      <c r="R1706" s="152">
        <v>-25.041736227045075</v>
      </c>
      <c r="S1706" s="152"/>
    </row>
    <row r="1707" spans="1:19" s="145" customFormat="1" ht="14.45" customHeight="1">
      <c r="A1707" s="160"/>
      <c r="B1707" s="420" t="s">
        <v>93</v>
      </c>
      <c r="C1707" s="150">
        <v>1003</v>
      </c>
      <c r="D1707" s="151">
        <v>1054</v>
      </c>
      <c r="E1707" s="151">
        <v>1102</v>
      </c>
      <c r="F1707" s="151">
        <v>1189</v>
      </c>
      <c r="G1707" s="151">
        <v>1115</v>
      </c>
      <c r="H1707" s="151">
        <v>-74</v>
      </c>
      <c r="I1707" s="152">
        <v>-6.2237174095878887</v>
      </c>
      <c r="J1707" s="142"/>
      <c r="K1707" s="154" t="s">
        <v>93</v>
      </c>
      <c r="L1707" s="150">
        <v>349</v>
      </c>
      <c r="M1707" s="151">
        <v>428</v>
      </c>
      <c r="N1707" s="151">
        <v>468</v>
      </c>
      <c r="O1707" s="151">
        <v>485</v>
      </c>
      <c r="P1707" s="151">
        <v>479</v>
      </c>
      <c r="Q1707" s="151">
        <v>-6</v>
      </c>
      <c r="R1707" s="152">
        <v>-1.2371134020618557</v>
      </c>
      <c r="S1707" s="152"/>
    </row>
    <row r="1708" spans="1:19" s="145" customFormat="1" ht="14.45" customHeight="1">
      <c r="A1708" s="160"/>
      <c r="B1708" s="142"/>
      <c r="C1708" s="150"/>
      <c r="D1708" s="157"/>
      <c r="E1708" s="157"/>
      <c r="F1708" s="157"/>
      <c r="G1708" s="157"/>
      <c r="H1708" s="157"/>
      <c r="I1708" s="158"/>
      <c r="J1708" s="142"/>
      <c r="K1708" s="159"/>
      <c r="L1708" s="150"/>
      <c r="M1708" s="157"/>
      <c r="N1708" s="157"/>
      <c r="O1708" s="157"/>
      <c r="P1708" s="157"/>
      <c r="Q1708" s="157"/>
      <c r="R1708" s="158"/>
      <c r="S1708" s="158"/>
    </row>
    <row r="1709" spans="1:19" s="145" customFormat="1" ht="14.45" customHeight="1">
      <c r="A1709" s="160"/>
      <c r="B1709" s="142" t="s">
        <v>94</v>
      </c>
      <c r="C1709" s="150">
        <v>96</v>
      </c>
      <c r="D1709" s="151">
        <v>101</v>
      </c>
      <c r="E1709" s="151">
        <v>72</v>
      </c>
      <c r="F1709" s="151">
        <v>54</v>
      </c>
      <c r="G1709" s="151">
        <v>38</v>
      </c>
      <c r="H1709" s="151">
        <v>-16</v>
      </c>
      <c r="I1709" s="152">
        <v>-29.629629629629626</v>
      </c>
      <c r="J1709" s="142"/>
      <c r="K1709" s="159" t="s">
        <v>94</v>
      </c>
      <c r="L1709" s="150">
        <v>45</v>
      </c>
      <c r="M1709" s="151">
        <v>38</v>
      </c>
      <c r="N1709" s="151">
        <v>17</v>
      </c>
      <c r="O1709" s="151">
        <v>14</v>
      </c>
      <c r="P1709" s="151">
        <v>9</v>
      </c>
      <c r="Q1709" s="151">
        <v>-5</v>
      </c>
      <c r="R1709" s="152">
        <v>-35.714285714285715</v>
      </c>
      <c r="S1709" s="152"/>
    </row>
    <row r="1710" spans="1:19" s="145" customFormat="1" ht="14.45" customHeight="1">
      <c r="A1710" s="160"/>
      <c r="B1710" s="142" t="s">
        <v>95</v>
      </c>
      <c r="C1710" s="150">
        <v>124</v>
      </c>
      <c r="D1710" s="151">
        <v>92</v>
      </c>
      <c r="E1710" s="151">
        <v>74</v>
      </c>
      <c r="F1710" s="151">
        <v>67</v>
      </c>
      <c r="G1710" s="151">
        <v>52</v>
      </c>
      <c r="H1710" s="151">
        <v>-15</v>
      </c>
      <c r="I1710" s="152">
        <v>-22.388059701492537</v>
      </c>
      <c r="J1710" s="142"/>
      <c r="K1710" s="159" t="s">
        <v>95</v>
      </c>
      <c r="L1710" s="150">
        <v>64</v>
      </c>
      <c r="M1710" s="151">
        <v>51</v>
      </c>
      <c r="N1710" s="151">
        <v>38</v>
      </c>
      <c r="O1710" s="151">
        <v>23</v>
      </c>
      <c r="P1710" s="151">
        <v>14</v>
      </c>
      <c r="Q1710" s="151">
        <v>-9</v>
      </c>
      <c r="R1710" s="152">
        <v>-39.130434782608695</v>
      </c>
      <c r="S1710" s="152"/>
    </row>
    <row r="1711" spans="1:19" s="145" customFormat="1" ht="14.45" customHeight="1">
      <c r="A1711" s="160"/>
      <c r="B1711" s="142" t="s">
        <v>96</v>
      </c>
      <c r="C1711" s="150">
        <v>134</v>
      </c>
      <c r="D1711" s="151">
        <v>108</v>
      </c>
      <c r="E1711" s="151">
        <v>87</v>
      </c>
      <c r="F1711" s="151">
        <v>68</v>
      </c>
      <c r="G1711" s="151">
        <v>62</v>
      </c>
      <c r="H1711" s="151">
        <v>-6</v>
      </c>
      <c r="I1711" s="152">
        <v>-8.8235294117647065</v>
      </c>
      <c r="J1711" s="142"/>
      <c r="K1711" s="159" t="s">
        <v>96</v>
      </c>
      <c r="L1711" s="150">
        <v>53</v>
      </c>
      <c r="M1711" s="151">
        <v>67</v>
      </c>
      <c r="N1711" s="151">
        <v>52</v>
      </c>
      <c r="O1711" s="151">
        <v>40</v>
      </c>
      <c r="P1711" s="151">
        <v>21</v>
      </c>
      <c r="Q1711" s="151">
        <v>-19</v>
      </c>
      <c r="R1711" s="152">
        <v>-47.5</v>
      </c>
      <c r="S1711" s="152"/>
    </row>
    <row r="1712" spans="1:19" s="145" customFormat="1" ht="14.45" customHeight="1">
      <c r="A1712" s="160"/>
      <c r="B1712" s="142" t="s">
        <v>97</v>
      </c>
      <c r="C1712" s="150">
        <v>126</v>
      </c>
      <c r="D1712" s="151">
        <v>129</v>
      </c>
      <c r="E1712" s="151">
        <v>94</v>
      </c>
      <c r="F1712" s="151">
        <v>83</v>
      </c>
      <c r="G1712" s="151">
        <v>61</v>
      </c>
      <c r="H1712" s="151">
        <v>-22</v>
      </c>
      <c r="I1712" s="152">
        <v>-26.506024096385545</v>
      </c>
      <c r="J1712" s="142"/>
      <c r="K1712" s="159" t="s">
        <v>97</v>
      </c>
      <c r="L1712" s="150">
        <v>96</v>
      </c>
      <c r="M1712" s="151">
        <v>46</v>
      </c>
      <c r="N1712" s="151">
        <v>59</v>
      </c>
      <c r="O1712" s="151">
        <v>54</v>
      </c>
      <c r="P1712" s="151">
        <v>34</v>
      </c>
      <c r="Q1712" s="151">
        <v>-20</v>
      </c>
      <c r="R1712" s="152">
        <v>-37.037037037037038</v>
      </c>
      <c r="S1712" s="152"/>
    </row>
    <row r="1713" spans="1:19" s="139" customFormat="1" ht="14.45" customHeight="1">
      <c r="A1713" s="160"/>
      <c r="B1713" s="142" t="s">
        <v>98</v>
      </c>
      <c r="C1713" s="150">
        <v>155</v>
      </c>
      <c r="D1713" s="151">
        <v>105</v>
      </c>
      <c r="E1713" s="151">
        <v>94</v>
      </c>
      <c r="F1713" s="151">
        <v>76</v>
      </c>
      <c r="G1713" s="151">
        <v>70</v>
      </c>
      <c r="H1713" s="151">
        <v>-6</v>
      </c>
      <c r="I1713" s="152">
        <v>-7.8947368421052628</v>
      </c>
      <c r="J1713" s="142"/>
      <c r="K1713" s="159" t="s">
        <v>98</v>
      </c>
      <c r="L1713" s="150">
        <v>79</v>
      </c>
      <c r="M1713" s="151">
        <v>70</v>
      </c>
      <c r="N1713" s="151">
        <v>35</v>
      </c>
      <c r="O1713" s="151">
        <v>46</v>
      </c>
      <c r="P1713" s="151">
        <v>35</v>
      </c>
      <c r="Q1713" s="151">
        <v>-11</v>
      </c>
      <c r="R1713" s="152">
        <v>-23.913043478260871</v>
      </c>
      <c r="S1713" s="152"/>
    </row>
    <row r="1714" spans="1:19" s="145" customFormat="1" ht="14.45" customHeight="1">
      <c r="A1714" s="160"/>
      <c r="B1714" s="142" t="s">
        <v>99</v>
      </c>
      <c r="C1714" s="150">
        <v>250</v>
      </c>
      <c r="D1714" s="151">
        <v>150</v>
      </c>
      <c r="E1714" s="151">
        <v>102</v>
      </c>
      <c r="F1714" s="151">
        <v>82</v>
      </c>
      <c r="G1714" s="151">
        <v>58</v>
      </c>
      <c r="H1714" s="151">
        <v>-24</v>
      </c>
      <c r="I1714" s="152">
        <v>-29.268292682926827</v>
      </c>
      <c r="J1714" s="142"/>
      <c r="K1714" s="159" t="s">
        <v>99</v>
      </c>
      <c r="L1714" s="150">
        <v>97</v>
      </c>
      <c r="M1714" s="151">
        <v>67</v>
      </c>
      <c r="N1714" s="151">
        <v>43</v>
      </c>
      <c r="O1714" s="151">
        <v>24</v>
      </c>
      <c r="P1714" s="151">
        <v>24</v>
      </c>
      <c r="Q1714" s="151">
        <v>0</v>
      </c>
      <c r="R1714" s="152">
        <v>0</v>
      </c>
      <c r="S1714" s="152"/>
    </row>
    <row r="1715" spans="1:19" s="145" customFormat="1" ht="14.45" customHeight="1">
      <c r="A1715" s="160"/>
      <c r="B1715" s="142" t="s">
        <v>100</v>
      </c>
      <c r="C1715" s="150">
        <v>177</v>
      </c>
      <c r="D1715" s="151">
        <v>203</v>
      </c>
      <c r="E1715" s="151">
        <v>126</v>
      </c>
      <c r="F1715" s="151">
        <v>91</v>
      </c>
      <c r="G1715" s="151">
        <v>68</v>
      </c>
      <c r="H1715" s="151">
        <v>-23</v>
      </c>
      <c r="I1715" s="152">
        <v>-25.274725274725274</v>
      </c>
      <c r="J1715" s="142"/>
      <c r="K1715" s="159" t="s">
        <v>100</v>
      </c>
      <c r="L1715" s="150">
        <v>93</v>
      </c>
      <c r="M1715" s="151">
        <v>72</v>
      </c>
      <c r="N1715" s="151">
        <v>58</v>
      </c>
      <c r="O1715" s="151">
        <v>21</v>
      </c>
      <c r="P1715" s="151">
        <v>23</v>
      </c>
      <c r="Q1715" s="151">
        <v>2</v>
      </c>
      <c r="R1715" s="152">
        <v>9.5238095238095237</v>
      </c>
      <c r="S1715" s="152"/>
    </row>
    <row r="1716" spans="1:19" s="145" customFormat="1" ht="14.45" customHeight="1">
      <c r="A1716" s="160"/>
      <c r="B1716" s="142" t="s">
        <v>118</v>
      </c>
      <c r="C1716" s="150">
        <v>173</v>
      </c>
      <c r="D1716" s="151">
        <v>165</v>
      </c>
      <c r="E1716" s="151">
        <v>166</v>
      </c>
      <c r="F1716" s="151">
        <v>111</v>
      </c>
      <c r="G1716" s="151">
        <v>72</v>
      </c>
      <c r="H1716" s="151">
        <v>-39</v>
      </c>
      <c r="I1716" s="152">
        <v>-35.135135135135137</v>
      </c>
      <c r="J1716" s="142"/>
      <c r="K1716" s="159" t="s">
        <v>118</v>
      </c>
      <c r="L1716" s="150">
        <v>66</v>
      </c>
      <c r="M1716" s="151">
        <v>91</v>
      </c>
      <c r="N1716" s="151">
        <v>71</v>
      </c>
      <c r="O1716" s="151">
        <v>59</v>
      </c>
      <c r="P1716" s="151">
        <v>20</v>
      </c>
      <c r="Q1716" s="151">
        <v>-39</v>
      </c>
      <c r="R1716" s="152">
        <v>-66.101694915254242</v>
      </c>
      <c r="S1716" s="152"/>
    </row>
    <row r="1717" spans="1:19" s="153" customFormat="1" ht="14.45" customHeight="1">
      <c r="A1717" s="160"/>
      <c r="B1717" s="142" t="s">
        <v>101</v>
      </c>
      <c r="C1717" s="150">
        <v>151</v>
      </c>
      <c r="D1717" s="151">
        <v>156</v>
      </c>
      <c r="E1717" s="151">
        <v>157</v>
      </c>
      <c r="F1717" s="151">
        <v>148</v>
      </c>
      <c r="G1717" s="151">
        <v>115</v>
      </c>
      <c r="H1717" s="151">
        <v>-33</v>
      </c>
      <c r="I1717" s="152">
        <v>-22.297297297297298</v>
      </c>
      <c r="J1717" s="142"/>
      <c r="K1717" s="159" t="s">
        <v>101</v>
      </c>
      <c r="L1717" s="150">
        <v>84</v>
      </c>
      <c r="M1717" s="151">
        <v>66</v>
      </c>
      <c r="N1717" s="151">
        <v>87</v>
      </c>
      <c r="O1717" s="151">
        <v>71</v>
      </c>
      <c r="P1717" s="151">
        <v>49</v>
      </c>
      <c r="Q1717" s="151">
        <v>-22</v>
      </c>
      <c r="R1717" s="152">
        <v>-30.985915492957744</v>
      </c>
      <c r="S1717" s="152"/>
    </row>
    <row r="1718" spans="1:19" s="145" customFormat="1" ht="14.45" customHeight="1">
      <c r="A1718" s="160"/>
      <c r="B1718" s="142" t="s">
        <v>102</v>
      </c>
      <c r="C1718" s="150">
        <v>228</v>
      </c>
      <c r="D1718" s="151">
        <v>146</v>
      </c>
      <c r="E1718" s="151">
        <v>148</v>
      </c>
      <c r="F1718" s="151">
        <v>150</v>
      </c>
      <c r="G1718" s="151">
        <v>147</v>
      </c>
      <c r="H1718" s="151">
        <v>-3</v>
      </c>
      <c r="I1718" s="152">
        <v>-2</v>
      </c>
      <c r="J1718" s="142"/>
      <c r="K1718" s="159" t="s">
        <v>102</v>
      </c>
      <c r="L1718" s="150">
        <v>135</v>
      </c>
      <c r="M1718" s="151">
        <v>85</v>
      </c>
      <c r="N1718" s="151">
        <v>63</v>
      </c>
      <c r="O1718" s="151">
        <v>73</v>
      </c>
      <c r="P1718" s="151">
        <v>70</v>
      </c>
      <c r="Q1718" s="151">
        <v>-3</v>
      </c>
      <c r="R1718" s="152">
        <v>-4.10958904109589</v>
      </c>
      <c r="S1718" s="152"/>
    </row>
    <row r="1719" spans="1:19" s="145" customFormat="1" ht="14.45" customHeight="1">
      <c r="A1719" s="160"/>
      <c r="B1719" s="142" t="s">
        <v>103</v>
      </c>
      <c r="C1719" s="150">
        <v>328</v>
      </c>
      <c r="D1719" s="151">
        <v>226</v>
      </c>
      <c r="E1719" s="151">
        <v>141</v>
      </c>
      <c r="F1719" s="151">
        <v>150</v>
      </c>
      <c r="G1719" s="151">
        <v>147</v>
      </c>
      <c r="H1719" s="151">
        <v>-3</v>
      </c>
      <c r="I1719" s="152">
        <v>-2</v>
      </c>
      <c r="J1719" s="142"/>
      <c r="K1719" s="159" t="s">
        <v>103</v>
      </c>
      <c r="L1719" s="150">
        <v>147</v>
      </c>
      <c r="M1719" s="151">
        <v>142</v>
      </c>
      <c r="N1719" s="151">
        <v>82</v>
      </c>
      <c r="O1719" s="151">
        <v>64</v>
      </c>
      <c r="P1719" s="151">
        <v>64</v>
      </c>
      <c r="Q1719" s="151">
        <v>0</v>
      </c>
      <c r="R1719" s="152">
        <v>0</v>
      </c>
      <c r="S1719" s="152"/>
    </row>
    <row r="1720" spans="1:19" s="145" customFormat="1" ht="14.45" customHeight="1">
      <c r="A1720" s="160"/>
      <c r="B1720" s="142" t="s">
        <v>104</v>
      </c>
      <c r="C1720" s="150">
        <v>312</v>
      </c>
      <c r="D1720" s="151">
        <v>318</v>
      </c>
      <c r="E1720" s="151">
        <v>214</v>
      </c>
      <c r="F1720" s="151">
        <v>137</v>
      </c>
      <c r="G1720" s="151">
        <v>145</v>
      </c>
      <c r="H1720" s="151">
        <v>8</v>
      </c>
      <c r="I1720" s="152">
        <v>5.8394160583941606</v>
      </c>
      <c r="J1720" s="142"/>
      <c r="K1720" s="159" t="s">
        <v>104</v>
      </c>
      <c r="L1720" s="150">
        <v>149</v>
      </c>
      <c r="M1720" s="151">
        <v>136</v>
      </c>
      <c r="N1720" s="151">
        <v>130</v>
      </c>
      <c r="O1720" s="151">
        <v>78</v>
      </c>
      <c r="P1720" s="151">
        <v>65</v>
      </c>
      <c r="Q1720" s="151">
        <v>-13</v>
      </c>
      <c r="R1720" s="152">
        <v>-16.666666666666664</v>
      </c>
      <c r="S1720" s="152"/>
    </row>
    <row r="1721" spans="1:19" s="145" customFormat="1" ht="14.45" customHeight="1">
      <c r="A1721" s="160"/>
      <c r="B1721" s="142" t="s">
        <v>105</v>
      </c>
      <c r="C1721" s="150">
        <v>295</v>
      </c>
      <c r="D1721" s="151">
        <v>281</v>
      </c>
      <c r="E1721" s="151">
        <v>296</v>
      </c>
      <c r="F1721" s="151">
        <v>204</v>
      </c>
      <c r="G1721" s="151">
        <v>128</v>
      </c>
      <c r="H1721" s="151">
        <v>-76</v>
      </c>
      <c r="I1721" s="152">
        <v>-37.254901960784316</v>
      </c>
      <c r="J1721" s="142"/>
      <c r="K1721" s="159" t="s">
        <v>105</v>
      </c>
      <c r="L1721" s="150">
        <v>142</v>
      </c>
      <c r="M1721" s="151">
        <v>142</v>
      </c>
      <c r="N1721" s="151">
        <v>134</v>
      </c>
      <c r="O1721" s="151">
        <v>109</v>
      </c>
      <c r="P1721" s="151">
        <v>65</v>
      </c>
      <c r="Q1721" s="151">
        <v>-44</v>
      </c>
      <c r="R1721" s="152">
        <v>-40.366972477064223</v>
      </c>
      <c r="S1721" s="152"/>
    </row>
    <row r="1722" spans="1:19" s="145" customFormat="1" ht="14.45" customHeight="1">
      <c r="A1722" s="160"/>
      <c r="B1722" s="142" t="s">
        <v>106</v>
      </c>
      <c r="C1722" s="150">
        <v>282</v>
      </c>
      <c r="D1722" s="151">
        <v>273</v>
      </c>
      <c r="E1722" s="151">
        <v>277</v>
      </c>
      <c r="F1722" s="151">
        <v>285</v>
      </c>
      <c r="G1722" s="151">
        <v>192</v>
      </c>
      <c r="H1722" s="151">
        <v>-93</v>
      </c>
      <c r="I1722" s="152">
        <v>-32.631578947368425</v>
      </c>
      <c r="J1722" s="142"/>
      <c r="K1722" s="159" t="s">
        <v>106</v>
      </c>
      <c r="L1722" s="150">
        <v>124</v>
      </c>
      <c r="M1722" s="151">
        <v>131</v>
      </c>
      <c r="N1722" s="151">
        <v>131</v>
      </c>
      <c r="O1722" s="151">
        <v>121</v>
      </c>
      <c r="P1722" s="151">
        <v>103</v>
      </c>
      <c r="Q1722" s="151">
        <v>-18</v>
      </c>
      <c r="R1722" s="152">
        <v>-14.87603305785124</v>
      </c>
      <c r="S1722" s="152"/>
    </row>
    <row r="1723" spans="1:19" s="145" customFormat="1" ht="14.45" customHeight="1">
      <c r="A1723" s="160"/>
      <c r="B1723" s="142" t="s">
        <v>107</v>
      </c>
      <c r="C1723" s="150">
        <v>268</v>
      </c>
      <c r="D1723" s="151">
        <v>266</v>
      </c>
      <c r="E1723" s="151">
        <v>252</v>
      </c>
      <c r="F1723" s="151">
        <v>248</v>
      </c>
      <c r="G1723" s="151">
        <v>258</v>
      </c>
      <c r="H1723" s="151">
        <v>10</v>
      </c>
      <c r="I1723" s="152">
        <v>4.032258064516129</v>
      </c>
      <c r="J1723" s="142"/>
      <c r="K1723" s="159" t="s">
        <v>107</v>
      </c>
      <c r="L1723" s="150">
        <v>85</v>
      </c>
      <c r="M1723" s="151">
        <v>115</v>
      </c>
      <c r="N1723" s="151">
        <v>116</v>
      </c>
      <c r="O1723" s="151">
        <v>119</v>
      </c>
      <c r="P1723" s="151">
        <v>113</v>
      </c>
      <c r="Q1723" s="151">
        <v>-6</v>
      </c>
      <c r="R1723" s="152">
        <v>-5.0420168067226889</v>
      </c>
      <c r="S1723" s="152"/>
    </row>
    <row r="1724" spans="1:19" s="145" customFormat="1" ht="14.45" customHeight="1">
      <c r="A1724" s="160"/>
      <c r="B1724" s="142" t="s">
        <v>108</v>
      </c>
      <c r="C1724" s="150">
        <v>204</v>
      </c>
      <c r="D1724" s="151">
        <v>227</v>
      </c>
      <c r="E1724" s="151">
        <v>223</v>
      </c>
      <c r="F1724" s="151">
        <v>234</v>
      </c>
      <c r="G1724" s="151">
        <v>223</v>
      </c>
      <c r="H1724" s="151">
        <v>-11</v>
      </c>
      <c r="I1724" s="152">
        <v>-4.700854700854701</v>
      </c>
      <c r="J1724" s="142"/>
      <c r="K1724" s="159" t="s">
        <v>108</v>
      </c>
      <c r="L1724" s="150">
        <v>78</v>
      </c>
      <c r="M1724" s="151">
        <v>80</v>
      </c>
      <c r="N1724" s="151">
        <v>101</v>
      </c>
      <c r="O1724" s="151">
        <v>103</v>
      </c>
      <c r="P1724" s="151">
        <v>104</v>
      </c>
      <c r="Q1724" s="151">
        <v>1</v>
      </c>
      <c r="R1724" s="152">
        <v>0.97087378640776689</v>
      </c>
      <c r="S1724" s="152"/>
    </row>
    <row r="1725" spans="1:19" s="145" customFormat="1" ht="14.45" customHeight="1">
      <c r="A1725" s="160"/>
      <c r="B1725" s="142" t="s">
        <v>109</v>
      </c>
      <c r="C1725" s="150">
        <v>142</v>
      </c>
      <c r="D1725" s="151">
        <v>153</v>
      </c>
      <c r="E1725" s="151">
        <v>190</v>
      </c>
      <c r="F1725" s="151">
        <v>201</v>
      </c>
      <c r="G1725" s="151">
        <v>184</v>
      </c>
      <c r="H1725" s="151">
        <v>-17</v>
      </c>
      <c r="I1725" s="152">
        <v>-8.4577114427860707</v>
      </c>
      <c r="J1725" s="142"/>
      <c r="K1725" s="159" t="s">
        <v>109</v>
      </c>
      <c r="L1725" s="150">
        <v>37</v>
      </c>
      <c r="M1725" s="151">
        <v>63</v>
      </c>
      <c r="N1725" s="151">
        <v>66</v>
      </c>
      <c r="O1725" s="151">
        <v>74</v>
      </c>
      <c r="P1725" s="151">
        <v>85</v>
      </c>
      <c r="Q1725" s="151">
        <v>11</v>
      </c>
      <c r="R1725" s="152">
        <v>14.864864864864865</v>
      </c>
      <c r="S1725" s="152"/>
    </row>
    <row r="1726" spans="1:19" s="145" customFormat="1" ht="14.45" customHeight="1">
      <c r="A1726" s="160"/>
      <c r="B1726" s="142" t="s">
        <v>110</v>
      </c>
      <c r="C1726" s="150">
        <v>107</v>
      </c>
      <c r="D1726" s="151">
        <v>135</v>
      </c>
      <c r="E1726" s="151">
        <v>160</v>
      </c>
      <c r="F1726" s="151">
        <v>221</v>
      </c>
      <c r="G1726" s="151">
        <v>258</v>
      </c>
      <c r="H1726" s="151">
        <v>37</v>
      </c>
      <c r="I1726" s="152">
        <v>16.742081447963798</v>
      </c>
      <c r="J1726" s="142"/>
      <c r="K1726" s="159" t="s">
        <v>110</v>
      </c>
      <c r="L1726" s="150">
        <v>25</v>
      </c>
      <c r="M1726" s="151">
        <v>39</v>
      </c>
      <c r="N1726" s="151">
        <v>54</v>
      </c>
      <c r="O1726" s="151">
        <v>68</v>
      </c>
      <c r="P1726" s="151">
        <v>74</v>
      </c>
      <c r="Q1726" s="151">
        <v>6</v>
      </c>
      <c r="R1726" s="152">
        <v>8.8235294117647065</v>
      </c>
      <c r="S1726" s="152"/>
    </row>
    <row r="1727" spans="1:19" s="145" customFormat="1" ht="14.45" customHeight="1">
      <c r="A1727" s="160"/>
      <c r="B1727" s="423"/>
      <c r="C1727" s="427"/>
      <c r="D1727" s="422"/>
      <c r="E1727" s="422"/>
      <c r="F1727" s="422"/>
      <c r="G1727" s="422"/>
      <c r="H1727" s="151"/>
      <c r="I1727" s="152"/>
      <c r="J1727" s="160"/>
      <c r="K1727" s="423"/>
      <c r="L1727" s="427"/>
      <c r="M1727" s="422"/>
      <c r="N1727" s="422"/>
      <c r="O1727" s="422"/>
      <c r="P1727" s="422"/>
      <c r="Q1727" s="151"/>
      <c r="R1727" s="152"/>
      <c r="S1727" s="160"/>
    </row>
    <row r="1728" spans="1:19" s="145" customFormat="1" ht="14.45" customHeight="1">
      <c r="A1728" s="160"/>
      <c r="B1728" s="431"/>
      <c r="C1728" s="431"/>
      <c r="D1728" s="431"/>
      <c r="E1728" s="162"/>
      <c r="F1728" s="162"/>
      <c r="G1728" s="162"/>
      <c r="H1728" s="162"/>
      <c r="I1728" s="162"/>
      <c r="J1728" s="162"/>
      <c r="K1728" s="162"/>
      <c r="L1728" s="162"/>
      <c r="M1728" s="162"/>
      <c r="N1728" s="162"/>
      <c r="O1728" s="162"/>
      <c r="P1728" s="161"/>
      <c r="Q1728" s="160"/>
      <c r="R1728" s="160"/>
      <c r="S1728" s="160"/>
    </row>
    <row r="1729" spans="1:19" s="145" customFormat="1" ht="14.45" customHeight="1">
      <c r="A1729" s="160"/>
      <c r="B1729" s="162"/>
      <c r="C1729" s="162"/>
      <c r="D1729" s="162"/>
      <c r="E1729" s="162"/>
      <c r="F1729" s="162"/>
      <c r="G1729" s="162"/>
      <c r="H1729" s="162"/>
      <c r="I1729" s="162"/>
      <c r="J1729" s="162"/>
      <c r="K1729" s="162"/>
      <c r="L1729" s="162"/>
      <c r="M1729" s="162"/>
      <c r="N1729" s="162"/>
      <c r="O1729" s="162"/>
      <c r="P1729" s="161"/>
      <c r="Q1729" s="160"/>
      <c r="R1729" s="160"/>
      <c r="S1729" s="160"/>
    </row>
    <row r="1730" spans="1:19" s="145" customFormat="1" ht="14.45" customHeight="1">
      <c r="A1730" s="160"/>
      <c r="B1730" s="162"/>
      <c r="C1730" s="162"/>
      <c r="D1730" s="162"/>
      <c r="E1730" s="162"/>
      <c r="F1730" s="162"/>
      <c r="G1730" s="162"/>
      <c r="H1730" s="162"/>
      <c r="I1730" s="162"/>
      <c r="J1730" s="162"/>
      <c r="K1730" s="162"/>
      <c r="L1730" s="162"/>
      <c r="M1730" s="162"/>
      <c r="N1730" s="162"/>
      <c r="O1730" s="162"/>
      <c r="P1730" s="161"/>
      <c r="Q1730" s="160"/>
      <c r="R1730" s="160"/>
      <c r="S1730" s="160"/>
    </row>
    <row r="1731" spans="1:19" s="145" customFormat="1" ht="14.45" customHeight="1">
      <c r="A1731" s="138"/>
      <c r="B1731" s="138" t="s">
        <v>271</v>
      </c>
      <c r="C1731" s="138"/>
      <c r="D1731" s="138"/>
      <c r="E1731" s="138"/>
      <c r="F1731" s="138"/>
      <c r="G1731" s="138"/>
      <c r="H1731" s="138"/>
      <c r="I1731" s="138"/>
      <c r="J1731" s="138"/>
      <c r="K1731" s="138" t="s">
        <v>272</v>
      </c>
      <c r="L1731" s="138"/>
      <c r="M1731" s="138"/>
      <c r="N1731" s="138"/>
      <c r="O1731" s="138"/>
      <c r="P1731" s="138"/>
      <c r="Q1731" s="138"/>
      <c r="R1731" s="138"/>
      <c r="S1731" s="138"/>
    </row>
    <row r="1732" spans="1:19" s="145" customFormat="1" ht="14.45" customHeight="1">
      <c r="A1732" s="160"/>
      <c r="B1732" s="491" t="s">
        <v>335</v>
      </c>
      <c r="C1732" s="140"/>
      <c r="D1732" s="140"/>
      <c r="E1732" s="140"/>
      <c r="F1732" s="140"/>
      <c r="G1732" s="143"/>
      <c r="H1732" s="141"/>
      <c r="I1732" s="141"/>
      <c r="J1732" s="142"/>
      <c r="K1732" s="491" t="s">
        <v>335</v>
      </c>
      <c r="L1732" s="140"/>
      <c r="M1732" s="140"/>
      <c r="N1732" s="140"/>
      <c r="O1732" s="140"/>
      <c r="P1732" s="143"/>
      <c r="Q1732" s="141"/>
      <c r="R1732" s="141"/>
      <c r="S1732" s="144"/>
    </row>
    <row r="1733" spans="1:19" s="145" customFormat="1" ht="14.45" customHeight="1">
      <c r="A1733" s="160"/>
      <c r="B1733" s="492"/>
      <c r="C1733" s="146" t="s">
        <v>151</v>
      </c>
      <c r="D1733" s="146" t="s">
        <v>86</v>
      </c>
      <c r="E1733" s="146" t="s">
        <v>87</v>
      </c>
      <c r="F1733" s="146" t="s">
        <v>410</v>
      </c>
      <c r="G1733" s="146" t="s">
        <v>739</v>
      </c>
      <c r="H1733" s="81" t="s">
        <v>509</v>
      </c>
      <c r="I1733" s="147" t="s">
        <v>807</v>
      </c>
      <c r="J1733" s="142"/>
      <c r="K1733" s="492"/>
      <c r="L1733" s="146" t="s">
        <v>151</v>
      </c>
      <c r="M1733" s="146" t="s">
        <v>86</v>
      </c>
      <c r="N1733" s="146" t="s">
        <v>87</v>
      </c>
      <c r="O1733" s="146" t="s">
        <v>410</v>
      </c>
      <c r="P1733" s="146" t="s">
        <v>739</v>
      </c>
      <c r="Q1733" s="81" t="s">
        <v>509</v>
      </c>
      <c r="R1733" s="147" t="s">
        <v>807</v>
      </c>
      <c r="S1733" s="144"/>
    </row>
    <row r="1734" spans="1:19" s="145" customFormat="1" ht="14.45" customHeight="1">
      <c r="A1734" s="160"/>
      <c r="B1734" s="493"/>
      <c r="C1734" s="148"/>
      <c r="D1734" s="148"/>
      <c r="E1734" s="148"/>
      <c r="F1734" s="148"/>
      <c r="G1734" s="148"/>
      <c r="H1734" s="149" t="s">
        <v>88</v>
      </c>
      <c r="I1734" s="81" t="s">
        <v>511</v>
      </c>
      <c r="J1734" s="142"/>
      <c r="K1734" s="493"/>
      <c r="L1734" s="148"/>
      <c r="M1734" s="148"/>
      <c r="N1734" s="148"/>
      <c r="O1734" s="148"/>
      <c r="P1734" s="148"/>
      <c r="Q1734" s="149" t="s">
        <v>88</v>
      </c>
      <c r="R1734" s="81" t="s">
        <v>511</v>
      </c>
      <c r="S1734" s="144"/>
    </row>
    <row r="1735" spans="1:19" s="180" customFormat="1" ht="14.45" customHeight="1">
      <c r="B1735" s="188" t="s">
        <v>90</v>
      </c>
      <c r="C1735" s="187">
        <v>1655</v>
      </c>
      <c r="D1735" s="183">
        <v>1495</v>
      </c>
      <c r="E1735" s="183">
        <v>1377</v>
      </c>
      <c r="F1735" s="183">
        <v>1195</v>
      </c>
      <c r="G1735" s="183">
        <v>1100</v>
      </c>
      <c r="H1735" s="182">
        <v>-95</v>
      </c>
      <c r="I1735" s="184">
        <v>-7.9497907949790791</v>
      </c>
      <c r="J1735" s="185"/>
      <c r="K1735" s="186" t="s">
        <v>90</v>
      </c>
      <c r="L1735" s="187">
        <v>2609</v>
      </c>
      <c r="M1735" s="183">
        <v>2272</v>
      </c>
      <c r="N1735" s="183">
        <v>1912</v>
      </c>
      <c r="O1735" s="183">
        <v>1761</v>
      </c>
      <c r="P1735" s="183">
        <v>1583</v>
      </c>
      <c r="Q1735" s="182">
        <v>-178</v>
      </c>
      <c r="R1735" s="184">
        <v>-10.107893242475866</v>
      </c>
      <c r="S1735" s="184"/>
    </row>
    <row r="1736" spans="1:19" s="145" customFormat="1" ht="14.45" customHeight="1">
      <c r="A1736" s="160"/>
      <c r="B1736" s="420" t="s">
        <v>91</v>
      </c>
      <c r="C1736" s="150">
        <v>186</v>
      </c>
      <c r="D1736" s="151">
        <v>132</v>
      </c>
      <c r="E1736" s="151">
        <v>93</v>
      </c>
      <c r="F1736" s="151">
        <v>77</v>
      </c>
      <c r="G1736" s="151">
        <v>71</v>
      </c>
      <c r="H1736" s="151">
        <v>-6</v>
      </c>
      <c r="I1736" s="152">
        <v>-7.7922077922077921</v>
      </c>
      <c r="J1736" s="142"/>
      <c r="K1736" s="154" t="s">
        <v>91</v>
      </c>
      <c r="L1736" s="150">
        <v>274</v>
      </c>
      <c r="M1736" s="151">
        <v>195</v>
      </c>
      <c r="N1736" s="151">
        <v>135</v>
      </c>
      <c r="O1736" s="151">
        <v>146</v>
      </c>
      <c r="P1736" s="151">
        <v>126</v>
      </c>
      <c r="Q1736" s="151">
        <v>-20</v>
      </c>
      <c r="R1736" s="152">
        <v>-13.698630136986301</v>
      </c>
      <c r="S1736" s="152"/>
    </row>
    <row r="1737" spans="1:19" s="145" customFormat="1" ht="14.45" customHeight="1">
      <c r="A1737" s="160"/>
      <c r="B1737" s="420" t="s">
        <v>92</v>
      </c>
      <c r="C1737" s="150">
        <v>1034</v>
      </c>
      <c r="D1737" s="151">
        <v>876</v>
      </c>
      <c r="E1737" s="151">
        <v>776</v>
      </c>
      <c r="F1737" s="151">
        <v>635</v>
      </c>
      <c r="G1737" s="151">
        <v>533</v>
      </c>
      <c r="H1737" s="151">
        <v>-102</v>
      </c>
      <c r="I1737" s="152">
        <v>-16.062992125984252</v>
      </c>
      <c r="J1737" s="142"/>
      <c r="K1737" s="154" t="s">
        <v>92</v>
      </c>
      <c r="L1737" s="150">
        <v>1557</v>
      </c>
      <c r="M1737" s="151">
        <v>1274</v>
      </c>
      <c r="N1737" s="151">
        <v>966</v>
      </c>
      <c r="O1737" s="151">
        <v>805</v>
      </c>
      <c r="P1737" s="151">
        <v>660</v>
      </c>
      <c r="Q1737" s="151">
        <v>-145</v>
      </c>
      <c r="R1737" s="152">
        <v>-18.012422360248447</v>
      </c>
      <c r="S1737" s="152"/>
    </row>
    <row r="1738" spans="1:19" s="145" customFormat="1" ht="14.45" customHeight="1">
      <c r="A1738" s="160"/>
      <c r="B1738" s="420" t="s">
        <v>93</v>
      </c>
      <c r="C1738" s="150">
        <v>435</v>
      </c>
      <c r="D1738" s="151">
        <v>487</v>
      </c>
      <c r="E1738" s="151">
        <v>508</v>
      </c>
      <c r="F1738" s="151">
        <v>482</v>
      </c>
      <c r="G1738" s="151">
        <v>493</v>
      </c>
      <c r="H1738" s="151">
        <v>11</v>
      </c>
      <c r="I1738" s="152">
        <v>2.2821576763485476</v>
      </c>
      <c r="J1738" s="142"/>
      <c r="K1738" s="154" t="s">
        <v>93</v>
      </c>
      <c r="L1738" s="150">
        <v>778</v>
      </c>
      <c r="M1738" s="151">
        <v>796</v>
      </c>
      <c r="N1738" s="151">
        <v>811</v>
      </c>
      <c r="O1738" s="151">
        <v>810</v>
      </c>
      <c r="P1738" s="151">
        <v>791</v>
      </c>
      <c r="Q1738" s="151">
        <v>-19</v>
      </c>
      <c r="R1738" s="152">
        <v>-2.3456790123456792</v>
      </c>
      <c r="S1738" s="152"/>
    </row>
    <row r="1739" spans="1:19" s="145" customFormat="1" ht="14.45" customHeight="1">
      <c r="A1739" s="160"/>
      <c r="B1739" s="142"/>
      <c r="C1739" s="150"/>
      <c r="D1739" s="157"/>
      <c r="E1739" s="157"/>
      <c r="F1739" s="157"/>
      <c r="G1739" s="157"/>
      <c r="H1739" s="157"/>
      <c r="I1739" s="158"/>
      <c r="J1739" s="142"/>
      <c r="K1739" s="159"/>
      <c r="L1739" s="150"/>
      <c r="M1739" s="157"/>
      <c r="N1739" s="157"/>
      <c r="O1739" s="157"/>
      <c r="P1739" s="157"/>
      <c r="Q1739" s="157"/>
      <c r="R1739" s="158"/>
      <c r="S1739" s="158"/>
    </row>
    <row r="1740" spans="1:19" s="145" customFormat="1" ht="14.45" customHeight="1">
      <c r="A1740" s="160"/>
      <c r="B1740" s="142" t="s">
        <v>94</v>
      </c>
      <c r="C1740" s="150">
        <v>46</v>
      </c>
      <c r="D1740" s="151">
        <v>30</v>
      </c>
      <c r="E1740" s="151">
        <v>26</v>
      </c>
      <c r="F1740" s="151">
        <v>31</v>
      </c>
      <c r="G1740" s="151">
        <v>21</v>
      </c>
      <c r="H1740" s="151">
        <v>-10</v>
      </c>
      <c r="I1740" s="152">
        <v>-32.258064516129032</v>
      </c>
      <c r="J1740" s="142"/>
      <c r="K1740" s="159" t="s">
        <v>94</v>
      </c>
      <c r="L1740" s="150">
        <v>76</v>
      </c>
      <c r="M1740" s="151">
        <v>49</v>
      </c>
      <c r="N1740" s="151">
        <v>41</v>
      </c>
      <c r="O1740" s="151">
        <v>47</v>
      </c>
      <c r="P1740" s="151">
        <v>36</v>
      </c>
      <c r="Q1740" s="151">
        <v>-11</v>
      </c>
      <c r="R1740" s="152">
        <v>-23.404255319148938</v>
      </c>
      <c r="S1740" s="152"/>
    </row>
    <row r="1741" spans="1:19" s="145" customFormat="1" ht="14.45" customHeight="1">
      <c r="A1741" s="160"/>
      <c r="B1741" s="142" t="s">
        <v>95</v>
      </c>
      <c r="C1741" s="150">
        <v>70</v>
      </c>
      <c r="D1741" s="151">
        <v>38</v>
      </c>
      <c r="E1741" s="151">
        <v>26</v>
      </c>
      <c r="F1741" s="151">
        <v>19</v>
      </c>
      <c r="G1741" s="151">
        <v>28</v>
      </c>
      <c r="H1741" s="151">
        <v>9</v>
      </c>
      <c r="I1741" s="152">
        <v>47.368421052631575</v>
      </c>
      <c r="J1741" s="142"/>
      <c r="K1741" s="159" t="s">
        <v>95</v>
      </c>
      <c r="L1741" s="150">
        <v>98</v>
      </c>
      <c r="M1741" s="151">
        <v>66</v>
      </c>
      <c r="N1741" s="151">
        <v>37</v>
      </c>
      <c r="O1741" s="151">
        <v>44</v>
      </c>
      <c r="P1741" s="151">
        <v>43</v>
      </c>
      <c r="Q1741" s="151">
        <v>-1</v>
      </c>
      <c r="R1741" s="152">
        <v>-2.2727272727272729</v>
      </c>
      <c r="S1741" s="152"/>
    </row>
    <row r="1742" spans="1:19" s="139" customFormat="1" ht="14.45" customHeight="1">
      <c r="A1742" s="160"/>
      <c r="B1742" s="142" t="s">
        <v>96</v>
      </c>
      <c r="C1742" s="150">
        <v>70</v>
      </c>
      <c r="D1742" s="151">
        <v>64</v>
      </c>
      <c r="E1742" s="151">
        <v>41</v>
      </c>
      <c r="F1742" s="151">
        <v>27</v>
      </c>
      <c r="G1742" s="151">
        <v>22</v>
      </c>
      <c r="H1742" s="151">
        <v>-5</v>
      </c>
      <c r="I1742" s="152">
        <v>-18.518518518518519</v>
      </c>
      <c r="J1742" s="142"/>
      <c r="K1742" s="159" t="s">
        <v>96</v>
      </c>
      <c r="L1742" s="150">
        <v>100</v>
      </c>
      <c r="M1742" s="151">
        <v>80</v>
      </c>
      <c r="N1742" s="151">
        <v>57</v>
      </c>
      <c r="O1742" s="151">
        <v>55</v>
      </c>
      <c r="P1742" s="151">
        <v>47</v>
      </c>
      <c r="Q1742" s="151">
        <v>-8</v>
      </c>
      <c r="R1742" s="152">
        <v>-14.545454545454545</v>
      </c>
      <c r="S1742" s="152"/>
    </row>
    <row r="1743" spans="1:19" s="145" customFormat="1" ht="14.45" customHeight="1">
      <c r="A1743" s="160"/>
      <c r="B1743" s="142" t="s">
        <v>97</v>
      </c>
      <c r="C1743" s="150">
        <v>73</v>
      </c>
      <c r="D1743" s="151">
        <v>64</v>
      </c>
      <c r="E1743" s="151">
        <v>62</v>
      </c>
      <c r="F1743" s="151">
        <v>35</v>
      </c>
      <c r="G1743" s="151">
        <v>37</v>
      </c>
      <c r="H1743" s="151">
        <v>2</v>
      </c>
      <c r="I1743" s="152">
        <v>5.7142857142857144</v>
      </c>
      <c r="J1743" s="142"/>
      <c r="K1743" s="159" t="s">
        <v>97</v>
      </c>
      <c r="L1743" s="150">
        <v>114</v>
      </c>
      <c r="M1743" s="151">
        <v>97</v>
      </c>
      <c r="N1743" s="151">
        <v>60</v>
      </c>
      <c r="O1743" s="151">
        <v>61</v>
      </c>
      <c r="P1743" s="151">
        <v>64</v>
      </c>
      <c r="Q1743" s="151">
        <v>3</v>
      </c>
      <c r="R1743" s="152">
        <v>4.918032786885246</v>
      </c>
      <c r="S1743" s="152"/>
    </row>
    <row r="1744" spans="1:19" s="145" customFormat="1" ht="14.45" customHeight="1">
      <c r="A1744" s="160"/>
      <c r="B1744" s="142" t="s">
        <v>98</v>
      </c>
      <c r="C1744" s="150">
        <v>69</v>
      </c>
      <c r="D1744" s="151">
        <v>55</v>
      </c>
      <c r="E1744" s="151">
        <v>31</v>
      </c>
      <c r="F1744" s="151">
        <v>45</v>
      </c>
      <c r="G1744" s="151">
        <v>28</v>
      </c>
      <c r="H1744" s="151">
        <v>-17</v>
      </c>
      <c r="I1744" s="152">
        <v>-37.777777777777779</v>
      </c>
      <c r="J1744" s="142"/>
      <c r="K1744" s="159" t="s">
        <v>98</v>
      </c>
      <c r="L1744" s="150">
        <v>108</v>
      </c>
      <c r="M1744" s="151">
        <v>70</v>
      </c>
      <c r="N1744" s="151">
        <v>62</v>
      </c>
      <c r="O1744" s="151">
        <v>44</v>
      </c>
      <c r="P1744" s="151">
        <v>31</v>
      </c>
      <c r="Q1744" s="151">
        <v>-13</v>
      </c>
      <c r="R1744" s="152">
        <v>-29.545454545454547</v>
      </c>
      <c r="S1744" s="152"/>
    </row>
    <row r="1745" spans="1:19" s="145" customFormat="1" ht="14.45" customHeight="1">
      <c r="A1745" s="160"/>
      <c r="B1745" s="142" t="s">
        <v>99</v>
      </c>
      <c r="C1745" s="150">
        <v>71</v>
      </c>
      <c r="D1745" s="151">
        <v>52</v>
      </c>
      <c r="E1745" s="151">
        <v>59</v>
      </c>
      <c r="F1745" s="151">
        <v>31</v>
      </c>
      <c r="G1745" s="151">
        <v>47</v>
      </c>
      <c r="H1745" s="151">
        <v>16</v>
      </c>
      <c r="I1745" s="152">
        <v>51.612903225806448</v>
      </c>
      <c r="J1745" s="142"/>
      <c r="K1745" s="159" t="s">
        <v>99</v>
      </c>
      <c r="L1745" s="150">
        <v>139</v>
      </c>
      <c r="M1745" s="151">
        <v>101</v>
      </c>
      <c r="N1745" s="151">
        <v>59</v>
      </c>
      <c r="O1745" s="151">
        <v>43</v>
      </c>
      <c r="P1745" s="151">
        <v>24</v>
      </c>
      <c r="Q1745" s="151">
        <v>-19</v>
      </c>
      <c r="R1745" s="152">
        <v>-44.186046511627907</v>
      </c>
      <c r="S1745" s="152"/>
    </row>
    <row r="1746" spans="1:19" s="153" customFormat="1" ht="14.45" customHeight="1">
      <c r="A1746" s="160"/>
      <c r="B1746" s="142" t="s">
        <v>100</v>
      </c>
      <c r="C1746" s="150">
        <v>91</v>
      </c>
      <c r="D1746" s="151">
        <v>64</v>
      </c>
      <c r="E1746" s="151">
        <v>64</v>
      </c>
      <c r="F1746" s="151">
        <v>55</v>
      </c>
      <c r="G1746" s="151">
        <v>30</v>
      </c>
      <c r="H1746" s="151">
        <v>-25</v>
      </c>
      <c r="I1746" s="152">
        <v>-45.454545454545453</v>
      </c>
      <c r="J1746" s="142"/>
      <c r="K1746" s="159" t="s">
        <v>100</v>
      </c>
      <c r="L1746" s="150">
        <v>150</v>
      </c>
      <c r="M1746" s="151">
        <v>96</v>
      </c>
      <c r="N1746" s="151">
        <v>76</v>
      </c>
      <c r="O1746" s="151">
        <v>66</v>
      </c>
      <c r="P1746" s="151">
        <v>42</v>
      </c>
      <c r="Q1746" s="151">
        <v>-24</v>
      </c>
      <c r="R1746" s="152">
        <v>-36.363636363636367</v>
      </c>
      <c r="S1746" s="152"/>
    </row>
    <row r="1747" spans="1:19" s="145" customFormat="1" ht="14.45" customHeight="1">
      <c r="A1747" s="160"/>
      <c r="B1747" s="142" t="s">
        <v>118</v>
      </c>
      <c r="C1747" s="150">
        <v>97</v>
      </c>
      <c r="D1747" s="151">
        <v>89</v>
      </c>
      <c r="E1747" s="151">
        <v>68</v>
      </c>
      <c r="F1747" s="151">
        <v>62</v>
      </c>
      <c r="G1747" s="151">
        <v>44</v>
      </c>
      <c r="H1747" s="151">
        <v>-18</v>
      </c>
      <c r="I1747" s="152">
        <v>-29.032258064516132</v>
      </c>
      <c r="J1747" s="142"/>
      <c r="K1747" s="159" t="s">
        <v>118</v>
      </c>
      <c r="L1747" s="150">
        <v>134</v>
      </c>
      <c r="M1747" s="151">
        <v>114</v>
      </c>
      <c r="N1747" s="151">
        <v>83</v>
      </c>
      <c r="O1747" s="151">
        <v>65</v>
      </c>
      <c r="P1747" s="151">
        <v>61</v>
      </c>
      <c r="Q1747" s="151">
        <v>-4</v>
      </c>
      <c r="R1747" s="152">
        <v>-6.1538461538461542</v>
      </c>
      <c r="S1747" s="152"/>
    </row>
    <row r="1748" spans="1:19" s="145" customFormat="1" ht="14.45" customHeight="1">
      <c r="A1748" s="160"/>
      <c r="B1748" s="142" t="s">
        <v>101</v>
      </c>
      <c r="C1748" s="150">
        <v>77</v>
      </c>
      <c r="D1748" s="151">
        <v>87</v>
      </c>
      <c r="E1748" s="151">
        <v>76</v>
      </c>
      <c r="F1748" s="151">
        <v>64</v>
      </c>
      <c r="G1748" s="151">
        <v>51</v>
      </c>
      <c r="H1748" s="151">
        <v>-13</v>
      </c>
      <c r="I1748" s="152">
        <v>-20.3125</v>
      </c>
      <c r="J1748" s="142"/>
      <c r="K1748" s="159" t="s">
        <v>101</v>
      </c>
      <c r="L1748" s="150">
        <v>129</v>
      </c>
      <c r="M1748" s="151">
        <v>113</v>
      </c>
      <c r="N1748" s="151">
        <v>92</v>
      </c>
      <c r="O1748" s="151">
        <v>93</v>
      </c>
      <c r="P1748" s="151">
        <v>72</v>
      </c>
      <c r="Q1748" s="151">
        <v>-21</v>
      </c>
      <c r="R1748" s="152">
        <v>-22.58064516129032</v>
      </c>
      <c r="S1748" s="152"/>
    </row>
    <row r="1749" spans="1:19" s="145" customFormat="1" ht="14.45" customHeight="1">
      <c r="A1749" s="160"/>
      <c r="B1749" s="142" t="s">
        <v>102</v>
      </c>
      <c r="C1749" s="150">
        <v>129</v>
      </c>
      <c r="D1749" s="151">
        <v>76</v>
      </c>
      <c r="E1749" s="151">
        <v>95</v>
      </c>
      <c r="F1749" s="151">
        <v>73</v>
      </c>
      <c r="G1749" s="151">
        <v>63</v>
      </c>
      <c r="H1749" s="151">
        <v>-10</v>
      </c>
      <c r="I1749" s="152">
        <v>-13.698630136986301</v>
      </c>
      <c r="J1749" s="142"/>
      <c r="K1749" s="159" t="s">
        <v>102</v>
      </c>
      <c r="L1749" s="150">
        <v>168</v>
      </c>
      <c r="M1749" s="151">
        <v>127</v>
      </c>
      <c r="N1749" s="151">
        <v>84</v>
      </c>
      <c r="O1749" s="151">
        <v>87</v>
      </c>
      <c r="P1749" s="151">
        <v>85</v>
      </c>
      <c r="Q1749" s="151">
        <v>-2</v>
      </c>
      <c r="R1749" s="152">
        <v>-2.2988505747126435</v>
      </c>
      <c r="S1749" s="152"/>
    </row>
    <row r="1750" spans="1:19" s="145" customFormat="1" ht="14.45" customHeight="1">
      <c r="A1750" s="160"/>
      <c r="B1750" s="142" t="s">
        <v>103</v>
      </c>
      <c r="C1750" s="150">
        <v>134</v>
      </c>
      <c r="D1750" s="151">
        <v>129</v>
      </c>
      <c r="E1750" s="151">
        <v>70</v>
      </c>
      <c r="F1750" s="151">
        <v>85</v>
      </c>
      <c r="G1750" s="151">
        <v>81</v>
      </c>
      <c r="H1750" s="151">
        <v>-4</v>
      </c>
      <c r="I1750" s="152">
        <v>-4.7058823529411766</v>
      </c>
      <c r="J1750" s="142"/>
      <c r="K1750" s="159" t="s">
        <v>103</v>
      </c>
      <c r="L1750" s="150">
        <v>225</v>
      </c>
      <c r="M1750" s="151">
        <v>159</v>
      </c>
      <c r="N1750" s="151">
        <v>121</v>
      </c>
      <c r="O1750" s="151">
        <v>93</v>
      </c>
      <c r="P1750" s="151">
        <v>91</v>
      </c>
      <c r="Q1750" s="151">
        <v>-2</v>
      </c>
      <c r="R1750" s="152">
        <v>-2.1505376344086025</v>
      </c>
      <c r="S1750" s="152"/>
    </row>
    <row r="1751" spans="1:19" s="145" customFormat="1" ht="14.45" customHeight="1">
      <c r="A1751" s="160"/>
      <c r="B1751" s="142" t="s">
        <v>104</v>
      </c>
      <c r="C1751" s="150">
        <v>136</v>
      </c>
      <c r="D1751" s="151">
        <v>131</v>
      </c>
      <c r="E1751" s="151">
        <v>123</v>
      </c>
      <c r="F1751" s="151">
        <v>71</v>
      </c>
      <c r="G1751" s="151">
        <v>81</v>
      </c>
      <c r="H1751" s="151">
        <v>10</v>
      </c>
      <c r="I1751" s="152">
        <v>14.084507042253522</v>
      </c>
      <c r="J1751" s="142"/>
      <c r="K1751" s="159" t="s">
        <v>104</v>
      </c>
      <c r="L1751" s="150">
        <v>198</v>
      </c>
      <c r="M1751" s="151">
        <v>208</v>
      </c>
      <c r="N1751" s="151">
        <v>142</v>
      </c>
      <c r="O1751" s="151">
        <v>108</v>
      </c>
      <c r="P1751" s="151">
        <v>87</v>
      </c>
      <c r="Q1751" s="151">
        <v>-21</v>
      </c>
      <c r="R1751" s="152">
        <v>-19.444444444444446</v>
      </c>
      <c r="S1751" s="152"/>
    </row>
    <row r="1752" spans="1:19" s="145" customFormat="1" ht="14.45" customHeight="1">
      <c r="A1752" s="160"/>
      <c r="B1752" s="142" t="s">
        <v>105</v>
      </c>
      <c r="C1752" s="150">
        <v>157</v>
      </c>
      <c r="D1752" s="151">
        <v>129</v>
      </c>
      <c r="E1752" s="151">
        <v>128</v>
      </c>
      <c r="F1752" s="151">
        <v>114</v>
      </c>
      <c r="G1752" s="151">
        <v>71</v>
      </c>
      <c r="H1752" s="151">
        <v>-43</v>
      </c>
      <c r="I1752" s="152">
        <v>-37.719298245614034</v>
      </c>
      <c r="J1752" s="142"/>
      <c r="K1752" s="159" t="s">
        <v>105</v>
      </c>
      <c r="L1752" s="150">
        <v>192</v>
      </c>
      <c r="M1752" s="151">
        <v>189</v>
      </c>
      <c r="N1752" s="151">
        <v>187</v>
      </c>
      <c r="O1752" s="151">
        <v>145</v>
      </c>
      <c r="P1752" s="151">
        <v>103</v>
      </c>
      <c r="Q1752" s="151">
        <v>-42</v>
      </c>
      <c r="R1752" s="152">
        <v>-28.965517241379313</v>
      </c>
      <c r="S1752" s="152"/>
    </row>
    <row r="1753" spans="1:19" s="145" customFormat="1" ht="14.45" customHeight="1">
      <c r="A1753" s="160"/>
      <c r="B1753" s="142" t="s">
        <v>106</v>
      </c>
      <c r="C1753" s="150">
        <v>139</v>
      </c>
      <c r="D1753" s="151">
        <v>147</v>
      </c>
      <c r="E1753" s="151">
        <v>117</v>
      </c>
      <c r="F1753" s="151">
        <v>124</v>
      </c>
      <c r="G1753" s="151">
        <v>117</v>
      </c>
      <c r="H1753" s="151">
        <v>-7</v>
      </c>
      <c r="I1753" s="152">
        <v>-5.6451612903225801</v>
      </c>
      <c r="J1753" s="142"/>
      <c r="K1753" s="159" t="s">
        <v>106</v>
      </c>
      <c r="L1753" s="150">
        <v>228</v>
      </c>
      <c r="M1753" s="151">
        <v>187</v>
      </c>
      <c r="N1753" s="151">
        <v>185</v>
      </c>
      <c r="O1753" s="151">
        <v>181</v>
      </c>
      <c r="P1753" s="151">
        <v>131</v>
      </c>
      <c r="Q1753" s="151">
        <v>-50</v>
      </c>
      <c r="R1753" s="152">
        <v>-27.624309392265197</v>
      </c>
      <c r="S1753" s="152"/>
    </row>
    <row r="1754" spans="1:19" s="145" customFormat="1" ht="14.45" customHeight="1">
      <c r="A1754" s="160"/>
      <c r="B1754" s="142" t="s">
        <v>107</v>
      </c>
      <c r="C1754" s="150">
        <v>128</v>
      </c>
      <c r="D1754" s="151">
        <v>132</v>
      </c>
      <c r="E1754" s="151">
        <v>127</v>
      </c>
      <c r="F1754" s="151">
        <v>108</v>
      </c>
      <c r="G1754" s="151">
        <v>118</v>
      </c>
      <c r="H1754" s="151">
        <v>10</v>
      </c>
      <c r="I1754" s="152">
        <v>9.2592592592592595</v>
      </c>
      <c r="J1754" s="142"/>
      <c r="K1754" s="159" t="s">
        <v>107</v>
      </c>
      <c r="L1754" s="150">
        <v>186</v>
      </c>
      <c r="M1754" s="151">
        <v>212</v>
      </c>
      <c r="N1754" s="151">
        <v>173</v>
      </c>
      <c r="O1754" s="151">
        <v>159</v>
      </c>
      <c r="P1754" s="151">
        <v>160</v>
      </c>
      <c r="Q1754" s="151">
        <v>1</v>
      </c>
      <c r="R1754" s="152">
        <v>0.62893081761006298</v>
      </c>
      <c r="S1754" s="152"/>
    </row>
    <row r="1755" spans="1:19" s="145" customFormat="1" ht="14.45" customHeight="1">
      <c r="A1755" s="160"/>
      <c r="B1755" s="142" t="s">
        <v>108</v>
      </c>
      <c r="C1755" s="150">
        <v>94</v>
      </c>
      <c r="D1755" s="151">
        <v>106</v>
      </c>
      <c r="E1755" s="151">
        <v>126</v>
      </c>
      <c r="F1755" s="151">
        <v>110</v>
      </c>
      <c r="G1755" s="151">
        <v>96</v>
      </c>
      <c r="H1755" s="151">
        <v>-14</v>
      </c>
      <c r="I1755" s="152">
        <v>-12.727272727272727</v>
      </c>
      <c r="J1755" s="142"/>
      <c r="K1755" s="159" t="s">
        <v>108</v>
      </c>
      <c r="L1755" s="150">
        <v>141</v>
      </c>
      <c r="M1755" s="151">
        <v>154</v>
      </c>
      <c r="N1755" s="151">
        <v>186</v>
      </c>
      <c r="O1755" s="151">
        <v>153</v>
      </c>
      <c r="P1755" s="151">
        <v>147</v>
      </c>
      <c r="Q1755" s="151">
        <v>-6</v>
      </c>
      <c r="R1755" s="152">
        <v>-3.9215686274509802</v>
      </c>
      <c r="S1755" s="152"/>
    </row>
    <row r="1756" spans="1:19" s="145" customFormat="1" ht="14.45" customHeight="1">
      <c r="A1756" s="160"/>
      <c r="B1756" s="142" t="s">
        <v>109</v>
      </c>
      <c r="C1756" s="150">
        <v>44</v>
      </c>
      <c r="D1756" s="151">
        <v>68</v>
      </c>
      <c r="E1756" s="151">
        <v>82</v>
      </c>
      <c r="F1756" s="151">
        <v>93</v>
      </c>
      <c r="G1756" s="151">
        <v>82</v>
      </c>
      <c r="H1756" s="151">
        <v>-11</v>
      </c>
      <c r="I1756" s="152">
        <v>-11.827956989247312</v>
      </c>
      <c r="J1756" s="142"/>
      <c r="K1756" s="159" t="s">
        <v>109</v>
      </c>
      <c r="L1756" s="150">
        <v>104</v>
      </c>
      <c r="M1756" s="151">
        <v>119</v>
      </c>
      <c r="N1756" s="151">
        <v>137</v>
      </c>
      <c r="O1756" s="151">
        <v>148</v>
      </c>
      <c r="P1756" s="151">
        <v>129</v>
      </c>
      <c r="Q1756" s="151">
        <v>-19</v>
      </c>
      <c r="R1756" s="152">
        <v>-12.837837837837837</v>
      </c>
      <c r="S1756" s="152"/>
    </row>
    <row r="1757" spans="1:19" s="145" customFormat="1" ht="14.45" customHeight="1">
      <c r="A1757" s="160"/>
      <c r="B1757" s="142" t="s">
        <v>110</v>
      </c>
      <c r="C1757" s="150">
        <v>30</v>
      </c>
      <c r="D1757" s="151">
        <v>34</v>
      </c>
      <c r="E1757" s="151">
        <v>56</v>
      </c>
      <c r="F1757" s="151">
        <v>47</v>
      </c>
      <c r="G1757" s="151">
        <v>80</v>
      </c>
      <c r="H1757" s="151">
        <v>33</v>
      </c>
      <c r="I1757" s="152">
        <v>70.212765957446805</v>
      </c>
      <c r="J1757" s="142"/>
      <c r="K1757" s="159" t="s">
        <v>110</v>
      </c>
      <c r="L1757" s="150">
        <v>119</v>
      </c>
      <c r="M1757" s="151">
        <v>124</v>
      </c>
      <c r="N1757" s="151">
        <v>130</v>
      </c>
      <c r="O1757" s="151">
        <v>169</v>
      </c>
      <c r="P1757" s="151">
        <v>224</v>
      </c>
      <c r="Q1757" s="151">
        <v>55</v>
      </c>
      <c r="R1757" s="152">
        <v>32.544378698224854</v>
      </c>
      <c r="S1757" s="152"/>
    </row>
    <row r="1758" spans="1:19" s="145" customFormat="1" ht="14.45" customHeight="1">
      <c r="A1758" s="160"/>
      <c r="B1758" s="423"/>
      <c r="C1758" s="427"/>
      <c r="D1758" s="422"/>
      <c r="E1758" s="422"/>
      <c r="F1758" s="422"/>
      <c r="G1758" s="422"/>
      <c r="H1758" s="151"/>
      <c r="I1758" s="152"/>
      <c r="J1758" s="160"/>
      <c r="K1758" s="424"/>
      <c r="L1758" s="432"/>
      <c r="M1758" s="422"/>
      <c r="N1758" s="422"/>
      <c r="O1758" s="422"/>
      <c r="P1758" s="422"/>
      <c r="Q1758" s="151"/>
      <c r="R1758" s="152"/>
      <c r="S1758" s="160"/>
    </row>
    <row r="1759" spans="1:19" s="145" customFormat="1" ht="14.45" customHeight="1">
      <c r="A1759" s="160"/>
      <c r="B1759" s="160"/>
      <c r="C1759" s="160"/>
      <c r="D1759" s="160"/>
      <c r="E1759" s="160"/>
      <c r="F1759" s="160"/>
      <c r="G1759" s="161"/>
      <c r="H1759" s="160"/>
      <c r="I1759" s="160"/>
      <c r="J1759" s="160"/>
      <c r="K1759" s="160"/>
      <c r="L1759" s="160"/>
      <c r="M1759" s="160"/>
      <c r="N1759" s="160"/>
      <c r="O1759" s="160"/>
      <c r="P1759" s="161"/>
      <c r="Q1759" s="160"/>
      <c r="R1759" s="160"/>
      <c r="S1759" s="160"/>
    </row>
    <row r="1760" spans="1:19" s="145" customFormat="1" ht="14.45" customHeight="1">
      <c r="A1760" s="160"/>
      <c r="B1760" s="160"/>
      <c r="C1760" s="160"/>
      <c r="D1760" s="160"/>
      <c r="E1760" s="160"/>
      <c r="F1760" s="160"/>
      <c r="G1760" s="161"/>
      <c r="H1760" s="160"/>
      <c r="I1760" s="160"/>
      <c r="J1760" s="160"/>
      <c r="K1760" s="160"/>
      <c r="L1760" s="160"/>
      <c r="M1760" s="160"/>
      <c r="N1760" s="160"/>
      <c r="O1760" s="160"/>
      <c r="P1760" s="161"/>
      <c r="Q1760" s="160"/>
      <c r="R1760" s="160"/>
      <c r="S1760" s="160"/>
    </row>
    <row r="1761" spans="1:19" s="145" customFormat="1" ht="14.45" customHeight="1">
      <c r="A1761" s="138"/>
      <c r="B1761" s="138" t="s">
        <v>686</v>
      </c>
      <c r="C1761" s="138"/>
      <c r="D1761" s="138"/>
      <c r="E1761" s="138"/>
      <c r="F1761" s="138"/>
      <c r="G1761" s="138"/>
      <c r="H1761" s="138"/>
      <c r="I1761" s="138"/>
      <c r="J1761" s="138"/>
      <c r="K1761" s="138" t="s">
        <v>687</v>
      </c>
      <c r="L1761" s="138"/>
      <c r="M1761" s="138"/>
      <c r="N1761" s="138"/>
      <c r="O1761" s="138"/>
      <c r="P1761" s="138"/>
      <c r="Q1761" s="138"/>
      <c r="R1761" s="138"/>
      <c r="S1761" s="138"/>
    </row>
    <row r="1762" spans="1:19" s="145" customFormat="1" ht="14.45" customHeight="1">
      <c r="A1762" s="160"/>
      <c r="B1762" s="491" t="s">
        <v>335</v>
      </c>
      <c r="C1762" s="140"/>
      <c r="D1762" s="140"/>
      <c r="E1762" s="140"/>
      <c r="F1762" s="140"/>
      <c r="G1762" s="143"/>
      <c r="H1762" s="141"/>
      <c r="I1762" s="141"/>
      <c r="J1762" s="142"/>
      <c r="K1762" s="491" t="s">
        <v>335</v>
      </c>
      <c r="L1762" s="140"/>
      <c r="M1762" s="140"/>
      <c r="N1762" s="140"/>
      <c r="O1762" s="140"/>
      <c r="P1762" s="143"/>
      <c r="Q1762" s="141"/>
      <c r="R1762" s="141"/>
      <c r="S1762" s="144"/>
    </row>
    <row r="1763" spans="1:19" s="145" customFormat="1" ht="14.45" customHeight="1">
      <c r="A1763" s="160"/>
      <c r="B1763" s="492"/>
      <c r="C1763" s="146" t="s">
        <v>151</v>
      </c>
      <c r="D1763" s="146" t="s">
        <v>86</v>
      </c>
      <c r="E1763" s="146" t="s">
        <v>87</v>
      </c>
      <c r="F1763" s="146" t="s">
        <v>410</v>
      </c>
      <c r="G1763" s="146" t="s">
        <v>739</v>
      </c>
      <c r="H1763" s="81" t="s">
        <v>509</v>
      </c>
      <c r="I1763" s="147" t="s">
        <v>807</v>
      </c>
      <c r="J1763" s="142"/>
      <c r="K1763" s="492"/>
      <c r="L1763" s="146" t="s">
        <v>151</v>
      </c>
      <c r="M1763" s="146" t="s">
        <v>86</v>
      </c>
      <c r="N1763" s="146" t="s">
        <v>87</v>
      </c>
      <c r="O1763" s="146" t="s">
        <v>410</v>
      </c>
      <c r="P1763" s="146" t="s">
        <v>739</v>
      </c>
      <c r="Q1763" s="81" t="s">
        <v>509</v>
      </c>
      <c r="R1763" s="147" t="s">
        <v>807</v>
      </c>
      <c r="S1763" s="144"/>
    </row>
    <row r="1764" spans="1:19" s="145" customFormat="1" ht="14.45" customHeight="1">
      <c r="A1764" s="160"/>
      <c r="B1764" s="493"/>
      <c r="C1764" s="148"/>
      <c r="D1764" s="148"/>
      <c r="E1764" s="148"/>
      <c r="F1764" s="148"/>
      <c r="G1764" s="148"/>
      <c r="H1764" s="149" t="s">
        <v>88</v>
      </c>
      <c r="I1764" s="81" t="s">
        <v>511</v>
      </c>
      <c r="J1764" s="142"/>
      <c r="K1764" s="493"/>
      <c r="L1764" s="148"/>
      <c r="M1764" s="148"/>
      <c r="N1764" s="148"/>
      <c r="O1764" s="148"/>
      <c r="P1764" s="148"/>
      <c r="Q1764" s="149" t="s">
        <v>88</v>
      </c>
      <c r="R1764" s="81" t="s">
        <v>511</v>
      </c>
      <c r="S1764" s="144"/>
    </row>
    <row r="1765" spans="1:19" s="180" customFormat="1" ht="14.45" customHeight="1">
      <c r="B1765" s="188" t="s">
        <v>90</v>
      </c>
      <c r="C1765" s="187">
        <v>733</v>
      </c>
      <c r="D1765" s="183">
        <v>662</v>
      </c>
      <c r="E1765" s="183">
        <v>606</v>
      </c>
      <c r="F1765" s="183">
        <v>530</v>
      </c>
      <c r="G1765" s="183">
        <v>470</v>
      </c>
      <c r="H1765" s="182">
        <v>-60</v>
      </c>
      <c r="I1765" s="184">
        <v>-11.320754716981133</v>
      </c>
      <c r="J1765" s="185"/>
      <c r="K1765" s="186" t="s">
        <v>90</v>
      </c>
      <c r="L1765" s="187">
        <v>1207</v>
      </c>
      <c r="M1765" s="183">
        <v>1037</v>
      </c>
      <c r="N1765" s="183">
        <v>878</v>
      </c>
      <c r="O1765" s="183">
        <v>807</v>
      </c>
      <c r="P1765" s="183">
        <v>705</v>
      </c>
      <c r="Q1765" s="182">
        <v>-102</v>
      </c>
      <c r="R1765" s="184">
        <v>-12.639405204460965</v>
      </c>
      <c r="S1765" s="184"/>
    </row>
    <row r="1766" spans="1:19" s="145" customFormat="1" ht="14.45" customHeight="1">
      <c r="A1766" s="160"/>
      <c r="B1766" s="420" t="s">
        <v>91</v>
      </c>
      <c r="C1766" s="150">
        <v>85</v>
      </c>
      <c r="D1766" s="151">
        <v>67</v>
      </c>
      <c r="E1766" s="151">
        <v>50</v>
      </c>
      <c r="F1766" s="151">
        <v>42</v>
      </c>
      <c r="G1766" s="151">
        <v>29</v>
      </c>
      <c r="H1766" s="151">
        <v>-13</v>
      </c>
      <c r="I1766" s="152">
        <v>-30.952380952380953</v>
      </c>
      <c r="J1766" s="142"/>
      <c r="K1766" s="154" t="s">
        <v>91</v>
      </c>
      <c r="L1766" s="150">
        <v>149</v>
      </c>
      <c r="M1766" s="151">
        <v>91</v>
      </c>
      <c r="N1766" s="151">
        <v>68</v>
      </c>
      <c r="O1766" s="151">
        <v>73</v>
      </c>
      <c r="P1766" s="151">
        <v>70</v>
      </c>
      <c r="Q1766" s="151">
        <v>-3</v>
      </c>
      <c r="R1766" s="152">
        <v>-4.10958904109589</v>
      </c>
      <c r="S1766" s="152"/>
    </row>
    <row r="1767" spans="1:19" s="145" customFormat="1" ht="14.45" customHeight="1">
      <c r="A1767" s="160"/>
      <c r="B1767" s="420" t="s">
        <v>92</v>
      </c>
      <c r="C1767" s="150">
        <v>463</v>
      </c>
      <c r="D1767" s="151">
        <v>389</v>
      </c>
      <c r="E1767" s="151">
        <v>349</v>
      </c>
      <c r="F1767" s="151">
        <v>286</v>
      </c>
      <c r="G1767" s="151">
        <v>244</v>
      </c>
      <c r="H1767" s="151">
        <v>-42</v>
      </c>
      <c r="I1767" s="152">
        <v>-14.685314685314685</v>
      </c>
      <c r="J1767" s="142"/>
      <c r="K1767" s="154" t="s">
        <v>92</v>
      </c>
      <c r="L1767" s="150">
        <v>731</v>
      </c>
      <c r="M1767" s="151">
        <v>612</v>
      </c>
      <c r="N1767" s="151">
        <v>472</v>
      </c>
      <c r="O1767" s="151">
        <v>402</v>
      </c>
      <c r="P1767" s="151">
        <v>328</v>
      </c>
      <c r="Q1767" s="151">
        <v>-74</v>
      </c>
      <c r="R1767" s="152">
        <v>-18.407960199004975</v>
      </c>
      <c r="S1767" s="152"/>
    </row>
    <row r="1768" spans="1:19" s="145" customFormat="1" ht="14.45" customHeight="1">
      <c r="A1768" s="160"/>
      <c r="B1768" s="420" t="s">
        <v>93</v>
      </c>
      <c r="C1768" s="150">
        <v>185</v>
      </c>
      <c r="D1768" s="151">
        <v>206</v>
      </c>
      <c r="E1768" s="151">
        <v>207</v>
      </c>
      <c r="F1768" s="151">
        <v>201</v>
      </c>
      <c r="G1768" s="151">
        <v>195</v>
      </c>
      <c r="H1768" s="151">
        <v>-6</v>
      </c>
      <c r="I1768" s="152">
        <v>-2.9850746268656714</v>
      </c>
      <c r="J1768" s="142"/>
      <c r="K1768" s="154" t="s">
        <v>93</v>
      </c>
      <c r="L1768" s="150">
        <v>327</v>
      </c>
      <c r="M1768" s="151">
        <v>330</v>
      </c>
      <c r="N1768" s="151">
        <v>338</v>
      </c>
      <c r="O1768" s="151">
        <v>332</v>
      </c>
      <c r="P1768" s="151">
        <v>304</v>
      </c>
      <c r="Q1768" s="151">
        <v>-28</v>
      </c>
      <c r="R1768" s="152">
        <v>-8.4337349397590362</v>
      </c>
      <c r="S1768" s="152"/>
    </row>
    <row r="1769" spans="1:19" s="145" customFormat="1" ht="14.45" customHeight="1">
      <c r="A1769" s="160"/>
      <c r="B1769" s="142"/>
      <c r="C1769" s="150"/>
      <c r="D1769" s="157"/>
      <c r="E1769" s="157"/>
      <c r="F1769" s="157"/>
      <c r="G1769" s="157"/>
      <c r="H1769" s="157"/>
      <c r="I1769" s="158"/>
      <c r="J1769" s="142"/>
      <c r="K1769" s="159"/>
      <c r="L1769" s="150"/>
      <c r="M1769" s="157"/>
      <c r="N1769" s="157"/>
      <c r="O1769" s="157"/>
      <c r="P1769" s="157"/>
      <c r="Q1769" s="157"/>
      <c r="R1769" s="158"/>
      <c r="S1769" s="158"/>
    </row>
    <row r="1770" spans="1:19" s="145" customFormat="1" ht="14.45" customHeight="1">
      <c r="A1770" s="160"/>
      <c r="B1770" s="142" t="s">
        <v>94</v>
      </c>
      <c r="C1770" s="150">
        <v>19</v>
      </c>
      <c r="D1770" s="151">
        <v>16</v>
      </c>
      <c r="E1770" s="151">
        <v>14</v>
      </c>
      <c r="F1770" s="151">
        <v>15</v>
      </c>
      <c r="G1770" s="151">
        <v>8</v>
      </c>
      <c r="H1770" s="151">
        <v>-7</v>
      </c>
      <c r="I1770" s="152">
        <v>-46.666666666666664</v>
      </c>
      <c r="J1770" s="142"/>
      <c r="K1770" s="159" t="s">
        <v>94</v>
      </c>
      <c r="L1770" s="150">
        <v>39</v>
      </c>
      <c r="M1770" s="151">
        <v>22</v>
      </c>
      <c r="N1770" s="151">
        <v>23</v>
      </c>
      <c r="O1770" s="151">
        <v>28</v>
      </c>
      <c r="P1770" s="151">
        <v>19</v>
      </c>
      <c r="Q1770" s="151">
        <v>-9</v>
      </c>
      <c r="R1770" s="152">
        <v>-32.142857142857146</v>
      </c>
      <c r="S1770" s="152"/>
    </row>
    <row r="1771" spans="1:19" s="145" customFormat="1" ht="14.45" customHeight="1">
      <c r="A1771" s="160"/>
      <c r="B1771" s="142" t="s">
        <v>95</v>
      </c>
      <c r="C1771" s="150">
        <v>34</v>
      </c>
      <c r="D1771" s="151">
        <v>17</v>
      </c>
      <c r="E1771" s="151">
        <v>18</v>
      </c>
      <c r="F1771" s="151">
        <v>8</v>
      </c>
      <c r="G1771" s="151">
        <v>11</v>
      </c>
      <c r="H1771" s="151">
        <v>3</v>
      </c>
      <c r="I1771" s="152">
        <v>37.5</v>
      </c>
      <c r="J1771" s="142"/>
      <c r="K1771" s="159" t="s">
        <v>95</v>
      </c>
      <c r="L1771" s="150">
        <v>51</v>
      </c>
      <c r="M1771" s="151">
        <v>33</v>
      </c>
      <c r="N1771" s="151">
        <v>18</v>
      </c>
      <c r="O1771" s="151">
        <v>23</v>
      </c>
      <c r="P1771" s="151">
        <v>27</v>
      </c>
      <c r="Q1771" s="151">
        <v>4</v>
      </c>
      <c r="R1771" s="152">
        <v>17.391304347826086</v>
      </c>
      <c r="S1771" s="152"/>
    </row>
    <row r="1772" spans="1:19" s="145" customFormat="1" ht="14.45" customHeight="1">
      <c r="A1772" s="160"/>
      <c r="B1772" s="142" t="s">
        <v>96</v>
      </c>
      <c r="C1772" s="150">
        <v>32</v>
      </c>
      <c r="D1772" s="151">
        <v>34</v>
      </c>
      <c r="E1772" s="151">
        <v>18</v>
      </c>
      <c r="F1772" s="151">
        <v>19</v>
      </c>
      <c r="G1772" s="151">
        <v>10</v>
      </c>
      <c r="H1772" s="151">
        <v>-9</v>
      </c>
      <c r="I1772" s="152">
        <v>-47.368421052631575</v>
      </c>
      <c r="J1772" s="142"/>
      <c r="K1772" s="159" t="s">
        <v>96</v>
      </c>
      <c r="L1772" s="150">
        <v>59</v>
      </c>
      <c r="M1772" s="151">
        <v>36</v>
      </c>
      <c r="N1772" s="151">
        <v>27</v>
      </c>
      <c r="O1772" s="151">
        <v>22</v>
      </c>
      <c r="P1772" s="151">
        <v>24</v>
      </c>
      <c r="Q1772" s="151">
        <v>2</v>
      </c>
      <c r="R1772" s="152">
        <v>9.0909090909090917</v>
      </c>
      <c r="S1772" s="152"/>
    </row>
    <row r="1773" spans="1:19" s="145" customFormat="1" ht="14.45" customHeight="1">
      <c r="A1773" s="160"/>
      <c r="B1773" s="142" t="s">
        <v>97</v>
      </c>
      <c r="C1773" s="150">
        <v>31</v>
      </c>
      <c r="D1773" s="151">
        <v>28</v>
      </c>
      <c r="E1773" s="151">
        <v>33</v>
      </c>
      <c r="F1773" s="151">
        <v>17</v>
      </c>
      <c r="G1773" s="151">
        <v>22</v>
      </c>
      <c r="H1773" s="151">
        <v>5</v>
      </c>
      <c r="I1773" s="152">
        <v>29.411764705882355</v>
      </c>
      <c r="J1773" s="142"/>
      <c r="K1773" s="159" t="s">
        <v>97</v>
      </c>
      <c r="L1773" s="150">
        <v>53</v>
      </c>
      <c r="M1773" s="151">
        <v>53</v>
      </c>
      <c r="N1773" s="151">
        <v>35</v>
      </c>
      <c r="O1773" s="151">
        <v>33</v>
      </c>
      <c r="P1773" s="151">
        <v>37</v>
      </c>
      <c r="Q1773" s="151">
        <v>4</v>
      </c>
      <c r="R1773" s="152">
        <v>12.121212121212121</v>
      </c>
      <c r="S1773" s="152"/>
    </row>
    <row r="1774" spans="1:19" s="145" customFormat="1" ht="14.45" customHeight="1">
      <c r="A1774" s="160"/>
      <c r="B1774" s="142" t="s">
        <v>98</v>
      </c>
      <c r="C1774" s="150">
        <v>28</v>
      </c>
      <c r="D1774" s="151">
        <v>23</v>
      </c>
      <c r="E1774" s="151">
        <v>16</v>
      </c>
      <c r="F1774" s="151">
        <v>22</v>
      </c>
      <c r="G1774" s="151">
        <v>13</v>
      </c>
      <c r="H1774" s="151">
        <v>-9</v>
      </c>
      <c r="I1774" s="152">
        <v>-40.909090909090914</v>
      </c>
      <c r="J1774" s="142"/>
      <c r="K1774" s="159" t="s">
        <v>98</v>
      </c>
      <c r="L1774" s="150">
        <v>48</v>
      </c>
      <c r="M1774" s="151">
        <v>31</v>
      </c>
      <c r="N1774" s="151">
        <v>30</v>
      </c>
      <c r="O1774" s="151">
        <v>24</v>
      </c>
      <c r="P1774" s="151">
        <v>15</v>
      </c>
      <c r="Q1774" s="151">
        <v>-9</v>
      </c>
      <c r="R1774" s="152">
        <v>-37.5</v>
      </c>
      <c r="S1774" s="152"/>
    </row>
    <row r="1775" spans="1:19" s="153" customFormat="1" ht="14.45" customHeight="1">
      <c r="A1775" s="160"/>
      <c r="B1775" s="142" t="s">
        <v>99</v>
      </c>
      <c r="C1775" s="150">
        <v>33</v>
      </c>
      <c r="D1775" s="151">
        <v>18</v>
      </c>
      <c r="E1775" s="151">
        <v>26</v>
      </c>
      <c r="F1775" s="151">
        <v>14</v>
      </c>
      <c r="G1775" s="151">
        <v>24</v>
      </c>
      <c r="H1775" s="151">
        <v>10</v>
      </c>
      <c r="I1775" s="152">
        <v>71.428571428571431</v>
      </c>
      <c r="J1775" s="142"/>
      <c r="K1775" s="159" t="s">
        <v>99</v>
      </c>
      <c r="L1775" s="150">
        <v>64</v>
      </c>
      <c r="M1775" s="151">
        <v>52</v>
      </c>
      <c r="N1775" s="151">
        <v>30</v>
      </c>
      <c r="O1775" s="151">
        <v>27</v>
      </c>
      <c r="P1775" s="151">
        <v>12</v>
      </c>
      <c r="Q1775" s="151">
        <v>-15</v>
      </c>
      <c r="R1775" s="152">
        <v>-55.555555555555557</v>
      </c>
      <c r="S1775" s="152"/>
    </row>
    <row r="1776" spans="1:19" s="145" customFormat="1" ht="14.45" customHeight="1">
      <c r="A1776" s="160"/>
      <c r="B1776" s="142" t="s">
        <v>100</v>
      </c>
      <c r="C1776" s="150">
        <v>41</v>
      </c>
      <c r="D1776" s="151">
        <v>28</v>
      </c>
      <c r="E1776" s="151">
        <v>30</v>
      </c>
      <c r="F1776" s="151">
        <v>26</v>
      </c>
      <c r="G1776" s="151">
        <v>13</v>
      </c>
      <c r="H1776" s="151">
        <v>-13</v>
      </c>
      <c r="I1776" s="152">
        <v>-50</v>
      </c>
      <c r="J1776" s="142"/>
      <c r="K1776" s="159" t="s">
        <v>100</v>
      </c>
      <c r="L1776" s="150">
        <v>73</v>
      </c>
      <c r="M1776" s="151">
        <v>49</v>
      </c>
      <c r="N1776" s="151">
        <v>38</v>
      </c>
      <c r="O1776" s="151">
        <v>32</v>
      </c>
      <c r="P1776" s="151">
        <v>26</v>
      </c>
      <c r="Q1776" s="151">
        <v>-6</v>
      </c>
      <c r="R1776" s="152">
        <v>-18.75</v>
      </c>
      <c r="S1776" s="152"/>
    </row>
    <row r="1777" spans="1:19" s="145" customFormat="1" ht="14.45" customHeight="1">
      <c r="A1777" s="160"/>
      <c r="B1777" s="142" t="s">
        <v>118</v>
      </c>
      <c r="C1777" s="150">
        <v>49</v>
      </c>
      <c r="D1777" s="151">
        <v>40</v>
      </c>
      <c r="E1777" s="151">
        <v>30</v>
      </c>
      <c r="F1777" s="151">
        <v>32</v>
      </c>
      <c r="G1777" s="151">
        <v>19</v>
      </c>
      <c r="H1777" s="151">
        <v>-13</v>
      </c>
      <c r="I1777" s="152">
        <v>-40.625</v>
      </c>
      <c r="J1777" s="142"/>
      <c r="K1777" s="159" t="s">
        <v>118</v>
      </c>
      <c r="L1777" s="150">
        <v>69</v>
      </c>
      <c r="M1777" s="151">
        <v>50</v>
      </c>
      <c r="N1777" s="151">
        <v>42</v>
      </c>
      <c r="O1777" s="151">
        <v>32</v>
      </c>
      <c r="P1777" s="151">
        <v>27</v>
      </c>
      <c r="Q1777" s="151">
        <v>-5</v>
      </c>
      <c r="R1777" s="152">
        <v>-15.625</v>
      </c>
      <c r="S1777" s="152"/>
    </row>
    <row r="1778" spans="1:19" s="145" customFormat="1" ht="14.45" customHeight="1">
      <c r="A1778" s="160"/>
      <c r="B1778" s="142" t="s">
        <v>101</v>
      </c>
      <c r="C1778" s="150">
        <v>36</v>
      </c>
      <c r="D1778" s="151">
        <v>38</v>
      </c>
      <c r="E1778" s="151">
        <v>29</v>
      </c>
      <c r="F1778" s="151">
        <v>25</v>
      </c>
      <c r="G1778" s="151">
        <v>26</v>
      </c>
      <c r="H1778" s="151">
        <v>1</v>
      </c>
      <c r="I1778" s="152">
        <v>4</v>
      </c>
      <c r="J1778" s="142"/>
      <c r="K1778" s="159" t="s">
        <v>101</v>
      </c>
      <c r="L1778" s="150">
        <v>58</v>
      </c>
      <c r="M1778" s="151">
        <v>56</v>
      </c>
      <c r="N1778" s="151">
        <v>45</v>
      </c>
      <c r="O1778" s="151">
        <v>46</v>
      </c>
      <c r="P1778" s="151">
        <v>34</v>
      </c>
      <c r="Q1778" s="151">
        <v>-12</v>
      </c>
      <c r="R1778" s="152">
        <v>-26.086956521739129</v>
      </c>
      <c r="S1778" s="152"/>
    </row>
    <row r="1779" spans="1:19" s="145" customFormat="1" ht="14.45" customHeight="1">
      <c r="A1779" s="160"/>
      <c r="B1779" s="142" t="s">
        <v>102</v>
      </c>
      <c r="C1779" s="150">
        <v>54</v>
      </c>
      <c r="D1779" s="151">
        <v>42</v>
      </c>
      <c r="E1779" s="151">
        <v>41</v>
      </c>
      <c r="F1779" s="151">
        <v>33</v>
      </c>
      <c r="G1779" s="151">
        <v>25</v>
      </c>
      <c r="H1779" s="151">
        <v>-8</v>
      </c>
      <c r="I1779" s="152">
        <v>-24.242424242424242</v>
      </c>
      <c r="J1779" s="142"/>
      <c r="K1779" s="159" t="s">
        <v>102</v>
      </c>
      <c r="L1779" s="150">
        <v>76</v>
      </c>
      <c r="M1779" s="151">
        <v>63</v>
      </c>
      <c r="N1779" s="151">
        <v>39</v>
      </c>
      <c r="O1779" s="151">
        <v>44</v>
      </c>
      <c r="P1779" s="151">
        <v>45</v>
      </c>
      <c r="Q1779" s="151">
        <v>1</v>
      </c>
      <c r="R1779" s="152">
        <v>2.2727272727272729</v>
      </c>
      <c r="S1779" s="152"/>
    </row>
    <row r="1780" spans="1:19" s="145" customFormat="1" ht="14.45" customHeight="1">
      <c r="A1780" s="160"/>
      <c r="B1780" s="142" t="s">
        <v>103</v>
      </c>
      <c r="C1780" s="150">
        <v>66</v>
      </c>
      <c r="D1780" s="151">
        <v>55</v>
      </c>
      <c r="E1780" s="151">
        <v>38</v>
      </c>
      <c r="F1780" s="151">
        <v>37</v>
      </c>
      <c r="G1780" s="151">
        <v>32</v>
      </c>
      <c r="H1780" s="151">
        <v>-5</v>
      </c>
      <c r="I1780" s="152">
        <v>-13.513513513513514</v>
      </c>
      <c r="J1780" s="142"/>
      <c r="K1780" s="159" t="s">
        <v>103</v>
      </c>
      <c r="L1780" s="150">
        <v>111</v>
      </c>
      <c r="M1780" s="151">
        <v>69</v>
      </c>
      <c r="N1780" s="151">
        <v>57</v>
      </c>
      <c r="O1780" s="151">
        <v>45</v>
      </c>
      <c r="P1780" s="151">
        <v>40</v>
      </c>
      <c r="Q1780" s="151">
        <v>-5</v>
      </c>
      <c r="R1780" s="152">
        <v>-11.111111111111111</v>
      </c>
      <c r="S1780" s="152"/>
    </row>
    <row r="1781" spans="1:19" s="145" customFormat="1" ht="14.45" customHeight="1">
      <c r="A1781" s="160"/>
      <c r="B1781" s="142" t="s">
        <v>104</v>
      </c>
      <c r="C1781" s="150">
        <v>56</v>
      </c>
      <c r="D1781" s="151">
        <v>63</v>
      </c>
      <c r="E1781" s="151">
        <v>47</v>
      </c>
      <c r="F1781" s="151">
        <v>34</v>
      </c>
      <c r="G1781" s="151">
        <v>37</v>
      </c>
      <c r="H1781" s="151">
        <v>3</v>
      </c>
      <c r="I1781" s="152">
        <v>8.8235294117647065</v>
      </c>
      <c r="J1781" s="142"/>
      <c r="K1781" s="159" t="s">
        <v>104</v>
      </c>
      <c r="L1781" s="150">
        <v>86</v>
      </c>
      <c r="M1781" s="151">
        <v>105</v>
      </c>
      <c r="N1781" s="151">
        <v>66</v>
      </c>
      <c r="O1781" s="151">
        <v>51</v>
      </c>
      <c r="P1781" s="151">
        <v>41</v>
      </c>
      <c r="Q1781" s="151">
        <v>-10</v>
      </c>
      <c r="R1781" s="152">
        <v>-19.607843137254903</v>
      </c>
      <c r="S1781" s="152"/>
    </row>
    <row r="1782" spans="1:19" s="145" customFormat="1" ht="14.45" customHeight="1">
      <c r="A1782" s="160"/>
      <c r="B1782" s="142" t="s">
        <v>105</v>
      </c>
      <c r="C1782" s="150">
        <v>69</v>
      </c>
      <c r="D1782" s="151">
        <v>54</v>
      </c>
      <c r="E1782" s="151">
        <v>59</v>
      </c>
      <c r="F1782" s="151">
        <v>46</v>
      </c>
      <c r="G1782" s="151">
        <v>33</v>
      </c>
      <c r="H1782" s="151">
        <v>-13</v>
      </c>
      <c r="I1782" s="152">
        <v>-28.260869565217391</v>
      </c>
      <c r="J1782" s="142"/>
      <c r="K1782" s="159" t="s">
        <v>105</v>
      </c>
      <c r="L1782" s="150">
        <v>93</v>
      </c>
      <c r="M1782" s="151">
        <v>84</v>
      </c>
      <c r="N1782" s="151">
        <v>90</v>
      </c>
      <c r="O1782" s="151">
        <v>68</v>
      </c>
      <c r="P1782" s="151">
        <v>51</v>
      </c>
      <c r="Q1782" s="151">
        <v>-17</v>
      </c>
      <c r="R1782" s="152">
        <v>-25</v>
      </c>
      <c r="S1782" s="152"/>
    </row>
    <row r="1783" spans="1:19" s="145" customFormat="1" ht="14.45" customHeight="1">
      <c r="A1783" s="160"/>
      <c r="B1783" s="142" t="s">
        <v>106</v>
      </c>
      <c r="C1783" s="150">
        <v>71</v>
      </c>
      <c r="D1783" s="151">
        <v>65</v>
      </c>
      <c r="E1783" s="151">
        <v>45</v>
      </c>
      <c r="F1783" s="151">
        <v>58</v>
      </c>
      <c r="G1783" s="151">
        <v>47</v>
      </c>
      <c r="H1783" s="151">
        <v>-11</v>
      </c>
      <c r="I1783" s="152">
        <v>-18.96551724137931</v>
      </c>
      <c r="J1783" s="142"/>
      <c r="K1783" s="159" t="s">
        <v>106</v>
      </c>
      <c r="L1783" s="150">
        <v>111</v>
      </c>
      <c r="M1783" s="151">
        <v>86</v>
      </c>
      <c r="N1783" s="151">
        <v>85</v>
      </c>
      <c r="O1783" s="151">
        <v>86</v>
      </c>
      <c r="P1783" s="151">
        <v>62</v>
      </c>
      <c r="Q1783" s="151">
        <v>-24</v>
      </c>
      <c r="R1783" s="152">
        <v>-27.906976744186046</v>
      </c>
      <c r="S1783" s="152"/>
    </row>
    <row r="1784" spans="1:19" s="145" customFormat="1" ht="14.45" customHeight="1">
      <c r="A1784" s="160"/>
      <c r="B1784" s="142" t="s">
        <v>107</v>
      </c>
      <c r="C1784" s="150">
        <v>49</v>
      </c>
      <c r="D1784" s="151">
        <v>63</v>
      </c>
      <c r="E1784" s="151">
        <v>56</v>
      </c>
      <c r="F1784" s="151">
        <v>40</v>
      </c>
      <c r="G1784" s="151">
        <v>49</v>
      </c>
      <c r="H1784" s="151">
        <v>9</v>
      </c>
      <c r="I1784" s="152">
        <v>22.5</v>
      </c>
      <c r="J1784" s="142"/>
      <c r="K1784" s="159" t="s">
        <v>107</v>
      </c>
      <c r="L1784" s="150">
        <v>90</v>
      </c>
      <c r="M1784" s="151">
        <v>98</v>
      </c>
      <c r="N1784" s="151">
        <v>75</v>
      </c>
      <c r="O1784" s="151">
        <v>74</v>
      </c>
      <c r="P1784" s="151">
        <v>75</v>
      </c>
      <c r="Q1784" s="151">
        <v>1</v>
      </c>
      <c r="R1784" s="152">
        <v>1.3513513513513513</v>
      </c>
      <c r="S1784" s="152"/>
    </row>
    <row r="1785" spans="1:19" s="145" customFormat="1" ht="14.45" customHeight="1">
      <c r="A1785" s="160"/>
      <c r="B1785" s="142" t="s">
        <v>108</v>
      </c>
      <c r="C1785" s="150">
        <v>37</v>
      </c>
      <c r="D1785" s="151">
        <v>38</v>
      </c>
      <c r="E1785" s="151">
        <v>60</v>
      </c>
      <c r="F1785" s="151">
        <v>48</v>
      </c>
      <c r="G1785" s="151">
        <v>37</v>
      </c>
      <c r="H1785" s="151">
        <v>-11</v>
      </c>
      <c r="I1785" s="152">
        <v>-22.916666666666664</v>
      </c>
      <c r="J1785" s="142"/>
      <c r="K1785" s="159" t="s">
        <v>108</v>
      </c>
      <c r="L1785" s="150">
        <v>46</v>
      </c>
      <c r="M1785" s="151">
        <v>71</v>
      </c>
      <c r="N1785" s="151">
        <v>84</v>
      </c>
      <c r="O1785" s="151">
        <v>59</v>
      </c>
      <c r="P1785" s="151">
        <v>61</v>
      </c>
      <c r="Q1785" s="151">
        <v>2</v>
      </c>
      <c r="R1785" s="152">
        <v>3.3898305084745761</v>
      </c>
      <c r="S1785" s="152"/>
    </row>
    <row r="1786" spans="1:19" s="145" customFormat="1" ht="14.45" customHeight="1">
      <c r="A1786" s="160"/>
      <c r="B1786" s="142" t="s">
        <v>109</v>
      </c>
      <c r="C1786" s="150">
        <v>18</v>
      </c>
      <c r="D1786" s="151">
        <v>25</v>
      </c>
      <c r="E1786" s="151">
        <v>26</v>
      </c>
      <c r="F1786" s="151">
        <v>43</v>
      </c>
      <c r="G1786" s="151">
        <v>33</v>
      </c>
      <c r="H1786" s="151">
        <v>-10</v>
      </c>
      <c r="I1786" s="152">
        <v>-23.255813953488371</v>
      </c>
      <c r="J1786" s="142"/>
      <c r="K1786" s="159" t="s">
        <v>109</v>
      </c>
      <c r="L1786" s="150">
        <v>37</v>
      </c>
      <c r="M1786" s="151">
        <v>42</v>
      </c>
      <c r="N1786" s="151">
        <v>53</v>
      </c>
      <c r="O1786" s="151">
        <v>64</v>
      </c>
      <c r="P1786" s="151">
        <v>44</v>
      </c>
      <c r="Q1786" s="151">
        <v>-20</v>
      </c>
      <c r="R1786" s="152">
        <v>-31.25</v>
      </c>
      <c r="S1786" s="152"/>
    </row>
    <row r="1787" spans="1:19" s="145" customFormat="1" ht="14.45" customHeight="1">
      <c r="A1787" s="160"/>
      <c r="B1787" s="142" t="s">
        <v>110</v>
      </c>
      <c r="C1787" s="150">
        <v>10</v>
      </c>
      <c r="D1787" s="151">
        <v>15</v>
      </c>
      <c r="E1787" s="151">
        <v>20</v>
      </c>
      <c r="F1787" s="151">
        <v>12</v>
      </c>
      <c r="G1787" s="151">
        <v>29</v>
      </c>
      <c r="H1787" s="151">
        <v>17</v>
      </c>
      <c r="I1787" s="152">
        <v>141.66666666666669</v>
      </c>
      <c r="J1787" s="142"/>
      <c r="K1787" s="159" t="s">
        <v>110</v>
      </c>
      <c r="L1787" s="150">
        <v>43</v>
      </c>
      <c r="M1787" s="151">
        <v>33</v>
      </c>
      <c r="N1787" s="151">
        <v>41</v>
      </c>
      <c r="O1787" s="151">
        <v>49</v>
      </c>
      <c r="P1787" s="151">
        <v>62</v>
      </c>
      <c r="Q1787" s="151">
        <v>13</v>
      </c>
      <c r="R1787" s="152">
        <v>26.530612244897959</v>
      </c>
      <c r="S1787" s="152"/>
    </row>
    <row r="1788" spans="1:19" s="145" customFormat="1" ht="14.45" customHeight="1">
      <c r="A1788" s="160"/>
      <c r="B1788" s="423"/>
      <c r="C1788" s="427"/>
      <c r="D1788" s="422"/>
      <c r="E1788" s="422"/>
      <c r="F1788" s="422"/>
      <c r="G1788" s="422"/>
      <c r="H1788" s="151"/>
      <c r="I1788" s="152"/>
      <c r="J1788" s="142"/>
      <c r="K1788" s="424"/>
      <c r="L1788" s="422"/>
      <c r="M1788" s="422"/>
      <c r="N1788" s="422"/>
      <c r="O1788" s="422"/>
      <c r="P1788" s="422"/>
      <c r="Q1788" s="151"/>
      <c r="R1788" s="152"/>
      <c r="S1788" s="160"/>
    </row>
    <row r="1789" spans="1:19" s="145" customFormat="1" ht="14.45" customHeight="1">
      <c r="A1789" s="160"/>
      <c r="B1789" s="160"/>
      <c r="C1789" s="160"/>
      <c r="D1789" s="160"/>
      <c r="E1789" s="160"/>
      <c r="F1789" s="160"/>
      <c r="G1789" s="161"/>
      <c r="H1789" s="160"/>
      <c r="I1789" s="160"/>
      <c r="J1789" s="160"/>
      <c r="K1789" s="160"/>
      <c r="L1789" s="160"/>
      <c r="M1789" s="160"/>
      <c r="N1789" s="160"/>
      <c r="O1789" s="160"/>
      <c r="P1789" s="161"/>
      <c r="Q1789" s="160"/>
      <c r="R1789" s="160"/>
      <c r="S1789" s="160"/>
    </row>
    <row r="1790" spans="1:19" s="145" customFormat="1" ht="14.45" customHeight="1">
      <c r="A1790" s="160"/>
      <c r="B1790" s="160"/>
      <c r="C1790" s="160"/>
      <c r="D1790" s="160"/>
      <c r="E1790" s="160"/>
      <c r="F1790" s="160"/>
      <c r="G1790" s="161"/>
      <c r="H1790" s="160"/>
      <c r="I1790" s="160"/>
      <c r="J1790" s="160"/>
      <c r="K1790" s="160"/>
      <c r="L1790" s="160"/>
      <c r="M1790" s="160"/>
      <c r="N1790" s="160"/>
      <c r="O1790" s="160"/>
      <c r="P1790" s="161"/>
      <c r="Q1790" s="160"/>
      <c r="R1790" s="160"/>
      <c r="S1790" s="160"/>
    </row>
    <row r="1791" spans="1:19" s="145" customFormat="1" ht="14.45" customHeight="1">
      <c r="A1791" s="138"/>
      <c r="B1791" s="138" t="s">
        <v>688</v>
      </c>
      <c r="C1791" s="138"/>
      <c r="D1791" s="138"/>
      <c r="E1791" s="138"/>
      <c r="F1791" s="138"/>
      <c r="G1791" s="138"/>
      <c r="H1791" s="138"/>
      <c r="I1791" s="138"/>
      <c r="J1791" s="138"/>
      <c r="K1791" s="138" t="s">
        <v>689</v>
      </c>
      <c r="L1791" s="138"/>
      <c r="M1791" s="138"/>
      <c r="N1791" s="138"/>
      <c r="O1791" s="138"/>
      <c r="P1791" s="138"/>
      <c r="Q1791" s="138"/>
      <c r="R1791" s="138"/>
      <c r="S1791" s="138"/>
    </row>
    <row r="1792" spans="1:19" s="145" customFormat="1" ht="14.45" customHeight="1">
      <c r="A1792" s="160"/>
      <c r="B1792" s="491" t="s">
        <v>335</v>
      </c>
      <c r="C1792" s="140"/>
      <c r="D1792" s="140"/>
      <c r="E1792" s="140"/>
      <c r="F1792" s="140"/>
      <c r="G1792" s="143"/>
      <c r="H1792" s="141"/>
      <c r="I1792" s="141"/>
      <c r="J1792" s="142"/>
      <c r="K1792" s="491" t="s">
        <v>335</v>
      </c>
      <c r="L1792" s="140"/>
      <c r="M1792" s="140"/>
      <c r="N1792" s="140"/>
      <c r="O1792" s="140"/>
      <c r="P1792" s="143"/>
      <c r="Q1792" s="141"/>
      <c r="R1792" s="141"/>
      <c r="S1792" s="144"/>
    </row>
    <row r="1793" spans="1:19" s="145" customFormat="1" ht="14.45" customHeight="1">
      <c r="A1793" s="160"/>
      <c r="B1793" s="492"/>
      <c r="C1793" s="146" t="s">
        <v>151</v>
      </c>
      <c r="D1793" s="146" t="s">
        <v>86</v>
      </c>
      <c r="E1793" s="146" t="s">
        <v>87</v>
      </c>
      <c r="F1793" s="146" t="s">
        <v>410</v>
      </c>
      <c r="G1793" s="146" t="s">
        <v>739</v>
      </c>
      <c r="H1793" s="81" t="s">
        <v>509</v>
      </c>
      <c r="I1793" s="147" t="s">
        <v>807</v>
      </c>
      <c r="J1793" s="142"/>
      <c r="K1793" s="492"/>
      <c r="L1793" s="146" t="s">
        <v>151</v>
      </c>
      <c r="M1793" s="146" t="s">
        <v>86</v>
      </c>
      <c r="N1793" s="146" t="s">
        <v>87</v>
      </c>
      <c r="O1793" s="146" t="s">
        <v>410</v>
      </c>
      <c r="P1793" s="146" t="s">
        <v>739</v>
      </c>
      <c r="Q1793" s="81" t="s">
        <v>509</v>
      </c>
      <c r="R1793" s="147" t="s">
        <v>807</v>
      </c>
      <c r="S1793" s="144"/>
    </row>
    <row r="1794" spans="1:19" s="145" customFormat="1" ht="14.45" customHeight="1">
      <c r="A1794" s="160"/>
      <c r="B1794" s="493"/>
      <c r="C1794" s="148"/>
      <c r="D1794" s="148"/>
      <c r="E1794" s="148"/>
      <c r="F1794" s="148"/>
      <c r="G1794" s="148"/>
      <c r="H1794" s="149" t="s">
        <v>88</v>
      </c>
      <c r="I1794" s="81" t="s">
        <v>511</v>
      </c>
      <c r="J1794" s="142"/>
      <c r="K1794" s="493"/>
      <c r="L1794" s="148"/>
      <c r="M1794" s="148"/>
      <c r="N1794" s="148"/>
      <c r="O1794" s="148"/>
      <c r="P1794" s="148"/>
      <c r="Q1794" s="149" t="s">
        <v>88</v>
      </c>
      <c r="R1794" s="81" t="s">
        <v>511</v>
      </c>
      <c r="S1794" s="144"/>
    </row>
    <row r="1795" spans="1:19" s="180" customFormat="1" ht="14.45" customHeight="1">
      <c r="B1795" s="188" t="s">
        <v>90</v>
      </c>
      <c r="C1795" s="187">
        <v>922</v>
      </c>
      <c r="D1795" s="183">
        <v>833</v>
      </c>
      <c r="E1795" s="183">
        <v>771</v>
      </c>
      <c r="F1795" s="183">
        <v>665</v>
      </c>
      <c r="G1795" s="183">
        <v>630</v>
      </c>
      <c r="H1795" s="182">
        <v>-35</v>
      </c>
      <c r="I1795" s="184">
        <v>-5.2631578947368416</v>
      </c>
      <c r="J1795" s="185"/>
      <c r="K1795" s="186" t="s">
        <v>90</v>
      </c>
      <c r="L1795" s="187">
        <v>1402</v>
      </c>
      <c r="M1795" s="183">
        <v>1235</v>
      </c>
      <c r="N1795" s="183">
        <v>1034</v>
      </c>
      <c r="O1795" s="183">
        <v>954</v>
      </c>
      <c r="P1795" s="183">
        <v>878</v>
      </c>
      <c r="Q1795" s="182">
        <v>-76</v>
      </c>
      <c r="R1795" s="184">
        <v>-7.9664570230607969</v>
      </c>
      <c r="S1795" s="184"/>
    </row>
    <row r="1796" spans="1:19" s="145" customFormat="1" ht="14.45" customHeight="1">
      <c r="A1796" s="160"/>
      <c r="B1796" s="420" t="s">
        <v>91</v>
      </c>
      <c r="C1796" s="150">
        <v>101</v>
      </c>
      <c r="D1796" s="151">
        <v>65</v>
      </c>
      <c r="E1796" s="151">
        <v>43</v>
      </c>
      <c r="F1796" s="151">
        <v>35</v>
      </c>
      <c r="G1796" s="151">
        <v>42</v>
      </c>
      <c r="H1796" s="151">
        <v>7</v>
      </c>
      <c r="I1796" s="152">
        <v>20</v>
      </c>
      <c r="J1796" s="142"/>
      <c r="K1796" s="154" t="s">
        <v>91</v>
      </c>
      <c r="L1796" s="150">
        <v>125</v>
      </c>
      <c r="M1796" s="151">
        <v>104</v>
      </c>
      <c r="N1796" s="151">
        <v>67</v>
      </c>
      <c r="O1796" s="151">
        <v>73</v>
      </c>
      <c r="P1796" s="151">
        <v>56</v>
      </c>
      <c r="Q1796" s="151">
        <v>-17</v>
      </c>
      <c r="R1796" s="152">
        <v>-23.287671232876711</v>
      </c>
      <c r="S1796" s="152"/>
    </row>
    <row r="1797" spans="1:19" s="145" customFormat="1" ht="14.45" customHeight="1">
      <c r="A1797" s="160"/>
      <c r="B1797" s="420" t="s">
        <v>92</v>
      </c>
      <c r="C1797" s="150">
        <v>571</v>
      </c>
      <c r="D1797" s="151">
        <v>487</v>
      </c>
      <c r="E1797" s="151">
        <v>427</v>
      </c>
      <c r="F1797" s="151">
        <v>349</v>
      </c>
      <c r="G1797" s="151">
        <v>289</v>
      </c>
      <c r="H1797" s="151">
        <v>-60</v>
      </c>
      <c r="I1797" s="152">
        <v>-17.191977077363894</v>
      </c>
      <c r="J1797" s="142"/>
      <c r="K1797" s="154" t="s">
        <v>92</v>
      </c>
      <c r="L1797" s="150">
        <v>826</v>
      </c>
      <c r="M1797" s="151">
        <v>662</v>
      </c>
      <c r="N1797" s="151">
        <v>494</v>
      </c>
      <c r="O1797" s="151">
        <v>403</v>
      </c>
      <c r="P1797" s="151">
        <v>332</v>
      </c>
      <c r="Q1797" s="151">
        <v>-71</v>
      </c>
      <c r="R1797" s="152">
        <v>-17.617866004962778</v>
      </c>
      <c r="S1797" s="152"/>
    </row>
    <row r="1798" spans="1:19" s="145" customFormat="1" ht="14.45" customHeight="1">
      <c r="A1798" s="160"/>
      <c r="B1798" s="420" t="s">
        <v>93</v>
      </c>
      <c r="C1798" s="150">
        <v>250</v>
      </c>
      <c r="D1798" s="151">
        <v>281</v>
      </c>
      <c r="E1798" s="151">
        <v>301</v>
      </c>
      <c r="F1798" s="151">
        <v>281</v>
      </c>
      <c r="G1798" s="151">
        <v>298</v>
      </c>
      <c r="H1798" s="151">
        <v>17</v>
      </c>
      <c r="I1798" s="152">
        <v>6.0498220640569391</v>
      </c>
      <c r="J1798" s="142"/>
      <c r="K1798" s="154" t="s">
        <v>93</v>
      </c>
      <c r="L1798" s="150">
        <v>451</v>
      </c>
      <c r="M1798" s="151">
        <v>466</v>
      </c>
      <c r="N1798" s="151">
        <v>473</v>
      </c>
      <c r="O1798" s="151">
        <v>478</v>
      </c>
      <c r="P1798" s="151">
        <v>487</v>
      </c>
      <c r="Q1798" s="151">
        <v>9</v>
      </c>
      <c r="R1798" s="152">
        <v>1.882845188284519</v>
      </c>
      <c r="S1798" s="152"/>
    </row>
    <row r="1799" spans="1:19" s="145" customFormat="1" ht="14.45" customHeight="1">
      <c r="A1799" s="160"/>
      <c r="B1799" s="142"/>
      <c r="C1799" s="150"/>
      <c r="D1799" s="157"/>
      <c r="E1799" s="157"/>
      <c r="F1799" s="157"/>
      <c r="G1799" s="157"/>
      <c r="H1799" s="157"/>
      <c r="I1799" s="158"/>
      <c r="J1799" s="142"/>
      <c r="K1799" s="159"/>
      <c r="L1799" s="150"/>
      <c r="M1799" s="157"/>
      <c r="N1799" s="157"/>
      <c r="O1799" s="157"/>
      <c r="P1799" s="157"/>
      <c r="Q1799" s="157"/>
      <c r="R1799" s="158"/>
      <c r="S1799" s="158"/>
    </row>
    <row r="1800" spans="1:19" s="139" customFormat="1" ht="14.45" customHeight="1">
      <c r="A1800" s="160"/>
      <c r="B1800" s="142" t="s">
        <v>94</v>
      </c>
      <c r="C1800" s="150">
        <v>27</v>
      </c>
      <c r="D1800" s="151">
        <v>14</v>
      </c>
      <c r="E1800" s="151">
        <v>12</v>
      </c>
      <c r="F1800" s="151">
        <v>16</v>
      </c>
      <c r="G1800" s="151">
        <v>13</v>
      </c>
      <c r="H1800" s="151">
        <v>-3</v>
      </c>
      <c r="I1800" s="152">
        <v>-18.75</v>
      </c>
      <c r="J1800" s="142"/>
      <c r="K1800" s="159" t="s">
        <v>94</v>
      </c>
      <c r="L1800" s="150">
        <v>37</v>
      </c>
      <c r="M1800" s="151">
        <v>27</v>
      </c>
      <c r="N1800" s="151">
        <v>18</v>
      </c>
      <c r="O1800" s="151">
        <v>19</v>
      </c>
      <c r="P1800" s="151">
        <v>17</v>
      </c>
      <c r="Q1800" s="151">
        <v>-2</v>
      </c>
      <c r="R1800" s="152">
        <v>-10.526315789473683</v>
      </c>
      <c r="S1800" s="152"/>
    </row>
    <row r="1801" spans="1:19" s="145" customFormat="1" ht="14.45" customHeight="1">
      <c r="A1801" s="160"/>
      <c r="B1801" s="142" t="s">
        <v>95</v>
      </c>
      <c r="C1801" s="150">
        <v>36</v>
      </c>
      <c r="D1801" s="151">
        <v>21</v>
      </c>
      <c r="E1801" s="151">
        <v>8</v>
      </c>
      <c r="F1801" s="151">
        <v>11</v>
      </c>
      <c r="G1801" s="151">
        <v>17</v>
      </c>
      <c r="H1801" s="151">
        <v>6</v>
      </c>
      <c r="I1801" s="152">
        <v>54.54545454545454</v>
      </c>
      <c r="J1801" s="142"/>
      <c r="K1801" s="159" t="s">
        <v>95</v>
      </c>
      <c r="L1801" s="150">
        <v>47</v>
      </c>
      <c r="M1801" s="151">
        <v>33</v>
      </c>
      <c r="N1801" s="151">
        <v>19</v>
      </c>
      <c r="O1801" s="151">
        <v>21</v>
      </c>
      <c r="P1801" s="151">
        <v>16</v>
      </c>
      <c r="Q1801" s="151">
        <v>-5</v>
      </c>
      <c r="R1801" s="152">
        <v>-23.809523809523807</v>
      </c>
      <c r="S1801" s="152"/>
    </row>
    <row r="1802" spans="1:19" s="145" customFormat="1" ht="14.45" customHeight="1">
      <c r="A1802" s="160"/>
      <c r="B1802" s="142" t="s">
        <v>96</v>
      </c>
      <c r="C1802" s="150">
        <v>38</v>
      </c>
      <c r="D1802" s="151">
        <v>30</v>
      </c>
      <c r="E1802" s="151">
        <v>23</v>
      </c>
      <c r="F1802" s="151">
        <v>8</v>
      </c>
      <c r="G1802" s="151">
        <v>12</v>
      </c>
      <c r="H1802" s="151">
        <v>4</v>
      </c>
      <c r="I1802" s="152">
        <v>50</v>
      </c>
      <c r="J1802" s="142"/>
      <c r="K1802" s="159" t="s">
        <v>96</v>
      </c>
      <c r="L1802" s="150">
        <v>41</v>
      </c>
      <c r="M1802" s="151">
        <v>44</v>
      </c>
      <c r="N1802" s="151">
        <v>30</v>
      </c>
      <c r="O1802" s="151">
        <v>33</v>
      </c>
      <c r="P1802" s="151">
        <v>23</v>
      </c>
      <c r="Q1802" s="151">
        <v>-10</v>
      </c>
      <c r="R1802" s="152">
        <v>-30.303030303030305</v>
      </c>
      <c r="S1802" s="152"/>
    </row>
    <row r="1803" spans="1:19" s="145" customFormat="1" ht="14.45" customHeight="1">
      <c r="A1803" s="160"/>
      <c r="B1803" s="142" t="s">
        <v>97</v>
      </c>
      <c r="C1803" s="150">
        <v>42</v>
      </c>
      <c r="D1803" s="151">
        <v>36</v>
      </c>
      <c r="E1803" s="151">
        <v>29</v>
      </c>
      <c r="F1803" s="151">
        <v>18</v>
      </c>
      <c r="G1803" s="151">
        <v>15</v>
      </c>
      <c r="H1803" s="151">
        <v>-3</v>
      </c>
      <c r="I1803" s="152">
        <v>-16.666666666666664</v>
      </c>
      <c r="J1803" s="142"/>
      <c r="K1803" s="159" t="s">
        <v>97</v>
      </c>
      <c r="L1803" s="150">
        <v>61</v>
      </c>
      <c r="M1803" s="151">
        <v>44</v>
      </c>
      <c r="N1803" s="151">
        <v>25</v>
      </c>
      <c r="O1803" s="151">
        <v>28</v>
      </c>
      <c r="P1803" s="151">
        <v>27</v>
      </c>
      <c r="Q1803" s="151">
        <v>-1</v>
      </c>
      <c r="R1803" s="152">
        <v>-3.5714285714285712</v>
      </c>
      <c r="S1803" s="152"/>
    </row>
    <row r="1804" spans="1:19" s="153" customFormat="1" ht="14.45" customHeight="1">
      <c r="A1804" s="160"/>
      <c r="B1804" s="142" t="s">
        <v>98</v>
      </c>
      <c r="C1804" s="150">
        <v>41</v>
      </c>
      <c r="D1804" s="151">
        <v>32</v>
      </c>
      <c r="E1804" s="151">
        <v>15</v>
      </c>
      <c r="F1804" s="151">
        <v>23</v>
      </c>
      <c r="G1804" s="151">
        <v>15</v>
      </c>
      <c r="H1804" s="151">
        <v>-8</v>
      </c>
      <c r="I1804" s="152">
        <v>-34.782608695652172</v>
      </c>
      <c r="J1804" s="142"/>
      <c r="K1804" s="159" t="s">
        <v>98</v>
      </c>
      <c r="L1804" s="150">
        <v>60</v>
      </c>
      <c r="M1804" s="151">
        <v>39</v>
      </c>
      <c r="N1804" s="151">
        <v>32</v>
      </c>
      <c r="O1804" s="151">
        <v>20</v>
      </c>
      <c r="P1804" s="151">
        <v>16</v>
      </c>
      <c r="Q1804" s="151">
        <v>-4</v>
      </c>
      <c r="R1804" s="152">
        <v>-20</v>
      </c>
      <c r="S1804" s="152"/>
    </row>
    <row r="1805" spans="1:19" s="145" customFormat="1" ht="14.45" customHeight="1">
      <c r="A1805" s="160"/>
      <c r="B1805" s="142" t="s">
        <v>99</v>
      </c>
      <c r="C1805" s="150">
        <v>38</v>
      </c>
      <c r="D1805" s="151">
        <v>34</v>
      </c>
      <c r="E1805" s="151">
        <v>33</v>
      </c>
      <c r="F1805" s="151">
        <v>17</v>
      </c>
      <c r="G1805" s="151">
        <v>23</v>
      </c>
      <c r="H1805" s="151">
        <v>6</v>
      </c>
      <c r="I1805" s="152">
        <v>35.294117647058826</v>
      </c>
      <c r="J1805" s="142"/>
      <c r="K1805" s="159" t="s">
        <v>99</v>
      </c>
      <c r="L1805" s="150">
        <v>75</v>
      </c>
      <c r="M1805" s="151">
        <v>49</v>
      </c>
      <c r="N1805" s="151">
        <v>29</v>
      </c>
      <c r="O1805" s="151">
        <v>16</v>
      </c>
      <c r="P1805" s="151">
        <v>12</v>
      </c>
      <c r="Q1805" s="151">
        <v>-4</v>
      </c>
      <c r="R1805" s="152">
        <v>-25</v>
      </c>
      <c r="S1805" s="152"/>
    </row>
    <row r="1806" spans="1:19" s="145" customFormat="1" ht="14.45" customHeight="1">
      <c r="A1806" s="160"/>
      <c r="B1806" s="142" t="s">
        <v>100</v>
      </c>
      <c r="C1806" s="150">
        <v>50</v>
      </c>
      <c r="D1806" s="151">
        <v>36</v>
      </c>
      <c r="E1806" s="151">
        <v>34</v>
      </c>
      <c r="F1806" s="151">
        <v>29</v>
      </c>
      <c r="G1806" s="151">
        <v>17</v>
      </c>
      <c r="H1806" s="151">
        <v>-12</v>
      </c>
      <c r="I1806" s="152">
        <v>-41.379310344827587</v>
      </c>
      <c r="J1806" s="142"/>
      <c r="K1806" s="159" t="s">
        <v>100</v>
      </c>
      <c r="L1806" s="150">
        <v>77</v>
      </c>
      <c r="M1806" s="151">
        <v>47</v>
      </c>
      <c r="N1806" s="151">
        <v>38</v>
      </c>
      <c r="O1806" s="151">
        <v>34</v>
      </c>
      <c r="P1806" s="151">
        <v>16</v>
      </c>
      <c r="Q1806" s="151">
        <v>-18</v>
      </c>
      <c r="R1806" s="152">
        <v>-52.941176470588239</v>
      </c>
      <c r="S1806" s="152"/>
    </row>
    <row r="1807" spans="1:19" s="145" customFormat="1" ht="14.45" customHeight="1">
      <c r="A1807" s="160"/>
      <c r="B1807" s="142" t="s">
        <v>118</v>
      </c>
      <c r="C1807" s="150">
        <v>48</v>
      </c>
      <c r="D1807" s="151">
        <v>49</v>
      </c>
      <c r="E1807" s="151">
        <v>38</v>
      </c>
      <c r="F1807" s="151">
        <v>30</v>
      </c>
      <c r="G1807" s="151">
        <v>25</v>
      </c>
      <c r="H1807" s="151">
        <v>-5</v>
      </c>
      <c r="I1807" s="152">
        <v>-16.666666666666664</v>
      </c>
      <c r="J1807" s="142"/>
      <c r="K1807" s="159" t="s">
        <v>118</v>
      </c>
      <c r="L1807" s="150">
        <v>65</v>
      </c>
      <c r="M1807" s="151">
        <v>64</v>
      </c>
      <c r="N1807" s="151">
        <v>41</v>
      </c>
      <c r="O1807" s="151">
        <v>33</v>
      </c>
      <c r="P1807" s="151">
        <v>34</v>
      </c>
      <c r="Q1807" s="151">
        <v>1</v>
      </c>
      <c r="R1807" s="152">
        <v>3.0303030303030303</v>
      </c>
      <c r="S1807" s="152"/>
    </row>
    <row r="1808" spans="1:19" s="145" customFormat="1" ht="14.45" customHeight="1">
      <c r="A1808" s="160"/>
      <c r="B1808" s="142" t="s">
        <v>101</v>
      </c>
      <c r="C1808" s="150">
        <v>41</v>
      </c>
      <c r="D1808" s="151">
        <v>49</v>
      </c>
      <c r="E1808" s="151">
        <v>47</v>
      </c>
      <c r="F1808" s="151">
        <v>39</v>
      </c>
      <c r="G1808" s="151">
        <v>25</v>
      </c>
      <c r="H1808" s="151">
        <v>-14</v>
      </c>
      <c r="I1808" s="152">
        <v>-35.897435897435898</v>
      </c>
      <c r="J1808" s="142"/>
      <c r="K1808" s="159" t="s">
        <v>101</v>
      </c>
      <c r="L1808" s="150">
        <v>71</v>
      </c>
      <c r="M1808" s="151">
        <v>57</v>
      </c>
      <c r="N1808" s="151">
        <v>47</v>
      </c>
      <c r="O1808" s="151">
        <v>47</v>
      </c>
      <c r="P1808" s="151">
        <v>38</v>
      </c>
      <c r="Q1808" s="151">
        <v>-9</v>
      </c>
      <c r="R1808" s="152">
        <v>-19.148936170212767</v>
      </c>
      <c r="S1808" s="152"/>
    </row>
    <row r="1809" spans="1:19" s="145" customFormat="1" ht="14.45" customHeight="1">
      <c r="A1809" s="160"/>
      <c r="B1809" s="142" t="s">
        <v>102</v>
      </c>
      <c r="C1809" s="150">
        <v>75</v>
      </c>
      <c r="D1809" s="151">
        <v>34</v>
      </c>
      <c r="E1809" s="151">
        <v>54</v>
      </c>
      <c r="F1809" s="151">
        <v>40</v>
      </c>
      <c r="G1809" s="151">
        <v>38</v>
      </c>
      <c r="H1809" s="151">
        <v>-2</v>
      </c>
      <c r="I1809" s="152">
        <v>-5</v>
      </c>
      <c r="J1809" s="142"/>
      <c r="K1809" s="159" t="s">
        <v>102</v>
      </c>
      <c r="L1809" s="150">
        <v>92</v>
      </c>
      <c r="M1809" s="151">
        <v>64</v>
      </c>
      <c r="N1809" s="151">
        <v>45</v>
      </c>
      <c r="O1809" s="151">
        <v>43</v>
      </c>
      <c r="P1809" s="151">
        <v>40</v>
      </c>
      <c r="Q1809" s="151">
        <v>-3</v>
      </c>
      <c r="R1809" s="152">
        <v>-6.9767441860465116</v>
      </c>
      <c r="S1809" s="152"/>
    </row>
    <row r="1810" spans="1:19" s="145" customFormat="1" ht="14.45" customHeight="1">
      <c r="A1810" s="160"/>
      <c r="B1810" s="142" t="s">
        <v>103</v>
      </c>
      <c r="C1810" s="150">
        <v>68</v>
      </c>
      <c r="D1810" s="151">
        <v>74</v>
      </c>
      <c r="E1810" s="151">
        <v>32</v>
      </c>
      <c r="F1810" s="151">
        <v>48</v>
      </c>
      <c r="G1810" s="151">
        <v>49</v>
      </c>
      <c r="H1810" s="151">
        <v>1</v>
      </c>
      <c r="I1810" s="152">
        <v>2.083333333333333</v>
      </c>
      <c r="J1810" s="142"/>
      <c r="K1810" s="159" t="s">
        <v>103</v>
      </c>
      <c r="L1810" s="150">
        <v>114</v>
      </c>
      <c r="M1810" s="151">
        <v>90</v>
      </c>
      <c r="N1810" s="151">
        <v>64</v>
      </c>
      <c r="O1810" s="151">
        <v>48</v>
      </c>
      <c r="P1810" s="151">
        <v>51</v>
      </c>
      <c r="Q1810" s="151">
        <v>3</v>
      </c>
      <c r="R1810" s="152">
        <v>6.25</v>
      </c>
      <c r="S1810" s="152"/>
    </row>
    <row r="1811" spans="1:19" s="145" customFormat="1" ht="14.45" customHeight="1">
      <c r="A1811" s="160"/>
      <c r="B1811" s="142" t="s">
        <v>104</v>
      </c>
      <c r="C1811" s="150">
        <v>80</v>
      </c>
      <c r="D1811" s="151">
        <v>68</v>
      </c>
      <c r="E1811" s="151">
        <v>76</v>
      </c>
      <c r="F1811" s="151">
        <v>37</v>
      </c>
      <c r="G1811" s="151">
        <v>44</v>
      </c>
      <c r="H1811" s="151">
        <v>7</v>
      </c>
      <c r="I1811" s="152">
        <v>18.918918918918919</v>
      </c>
      <c r="J1811" s="142"/>
      <c r="K1811" s="159" t="s">
        <v>104</v>
      </c>
      <c r="L1811" s="150">
        <v>112</v>
      </c>
      <c r="M1811" s="151">
        <v>103</v>
      </c>
      <c r="N1811" s="151">
        <v>76</v>
      </c>
      <c r="O1811" s="151">
        <v>57</v>
      </c>
      <c r="P1811" s="151">
        <v>46</v>
      </c>
      <c r="Q1811" s="151">
        <v>-11</v>
      </c>
      <c r="R1811" s="152">
        <v>-19.298245614035086</v>
      </c>
      <c r="S1811" s="152"/>
    </row>
    <row r="1812" spans="1:19" s="145" customFormat="1" ht="14.45" customHeight="1">
      <c r="A1812" s="160"/>
      <c r="B1812" s="142" t="s">
        <v>105</v>
      </c>
      <c r="C1812" s="150">
        <v>88</v>
      </c>
      <c r="D1812" s="151">
        <v>75</v>
      </c>
      <c r="E1812" s="151">
        <v>69</v>
      </c>
      <c r="F1812" s="151">
        <v>68</v>
      </c>
      <c r="G1812" s="151">
        <v>38</v>
      </c>
      <c r="H1812" s="151">
        <v>-30</v>
      </c>
      <c r="I1812" s="152">
        <v>-44.117647058823529</v>
      </c>
      <c r="J1812" s="142"/>
      <c r="K1812" s="159" t="s">
        <v>105</v>
      </c>
      <c r="L1812" s="150">
        <v>99</v>
      </c>
      <c r="M1812" s="151">
        <v>105</v>
      </c>
      <c r="N1812" s="151">
        <v>97</v>
      </c>
      <c r="O1812" s="151">
        <v>77</v>
      </c>
      <c r="P1812" s="151">
        <v>52</v>
      </c>
      <c r="Q1812" s="151">
        <v>-25</v>
      </c>
      <c r="R1812" s="152">
        <v>-32.467532467532465</v>
      </c>
      <c r="S1812" s="152"/>
    </row>
    <row r="1813" spans="1:19" s="145" customFormat="1" ht="14.45" customHeight="1">
      <c r="A1813" s="160"/>
      <c r="B1813" s="142" t="s">
        <v>106</v>
      </c>
      <c r="C1813" s="150">
        <v>68</v>
      </c>
      <c r="D1813" s="151">
        <v>82</v>
      </c>
      <c r="E1813" s="151">
        <v>72</v>
      </c>
      <c r="F1813" s="151">
        <v>66</v>
      </c>
      <c r="G1813" s="151">
        <v>70</v>
      </c>
      <c r="H1813" s="151">
        <v>4</v>
      </c>
      <c r="I1813" s="152">
        <v>6.0606060606060606</v>
      </c>
      <c r="J1813" s="142"/>
      <c r="K1813" s="159" t="s">
        <v>106</v>
      </c>
      <c r="L1813" s="150">
        <v>117</v>
      </c>
      <c r="M1813" s="151">
        <v>101</v>
      </c>
      <c r="N1813" s="151">
        <v>100</v>
      </c>
      <c r="O1813" s="151">
        <v>95</v>
      </c>
      <c r="P1813" s="151">
        <v>69</v>
      </c>
      <c r="Q1813" s="151">
        <v>-26</v>
      </c>
      <c r="R1813" s="152">
        <v>-27.368421052631582</v>
      </c>
      <c r="S1813" s="152"/>
    </row>
    <row r="1814" spans="1:19" s="145" customFormat="1" ht="14.45" customHeight="1">
      <c r="A1814" s="160"/>
      <c r="B1814" s="142" t="s">
        <v>107</v>
      </c>
      <c r="C1814" s="150">
        <v>79</v>
      </c>
      <c r="D1814" s="151">
        <v>69</v>
      </c>
      <c r="E1814" s="151">
        <v>71</v>
      </c>
      <c r="F1814" s="151">
        <v>68</v>
      </c>
      <c r="G1814" s="151">
        <v>69</v>
      </c>
      <c r="H1814" s="151">
        <v>1</v>
      </c>
      <c r="I1814" s="152">
        <v>1.4705882352941175</v>
      </c>
      <c r="J1814" s="142"/>
      <c r="K1814" s="159" t="s">
        <v>107</v>
      </c>
      <c r="L1814" s="150">
        <v>96</v>
      </c>
      <c r="M1814" s="151">
        <v>114</v>
      </c>
      <c r="N1814" s="151">
        <v>98</v>
      </c>
      <c r="O1814" s="151">
        <v>85</v>
      </c>
      <c r="P1814" s="151">
        <v>85</v>
      </c>
      <c r="Q1814" s="151">
        <v>0</v>
      </c>
      <c r="R1814" s="152">
        <v>0</v>
      </c>
      <c r="S1814" s="152"/>
    </row>
    <row r="1815" spans="1:19" s="145" customFormat="1" ht="14.45" customHeight="1">
      <c r="A1815" s="160"/>
      <c r="B1815" s="142" t="s">
        <v>108</v>
      </c>
      <c r="C1815" s="150">
        <v>57</v>
      </c>
      <c r="D1815" s="151">
        <v>68</v>
      </c>
      <c r="E1815" s="151">
        <v>66</v>
      </c>
      <c r="F1815" s="151">
        <v>62</v>
      </c>
      <c r="G1815" s="151">
        <v>59</v>
      </c>
      <c r="H1815" s="151">
        <v>-3</v>
      </c>
      <c r="I1815" s="152">
        <v>-4.838709677419355</v>
      </c>
      <c r="J1815" s="142"/>
      <c r="K1815" s="159" t="s">
        <v>108</v>
      </c>
      <c r="L1815" s="150">
        <v>95</v>
      </c>
      <c r="M1815" s="151">
        <v>83</v>
      </c>
      <c r="N1815" s="151">
        <v>102</v>
      </c>
      <c r="O1815" s="151">
        <v>94</v>
      </c>
      <c r="P1815" s="151">
        <v>86</v>
      </c>
      <c r="Q1815" s="151">
        <v>-8</v>
      </c>
      <c r="R1815" s="152">
        <v>-8.5106382978723403</v>
      </c>
      <c r="S1815" s="152"/>
    </row>
    <row r="1816" spans="1:19" s="145" customFormat="1" ht="14.45" customHeight="1">
      <c r="A1816" s="160"/>
      <c r="B1816" s="142" t="s">
        <v>109</v>
      </c>
      <c r="C1816" s="150">
        <v>26</v>
      </c>
      <c r="D1816" s="151">
        <v>43</v>
      </c>
      <c r="E1816" s="151">
        <v>56</v>
      </c>
      <c r="F1816" s="151">
        <v>50</v>
      </c>
      <c r="G1816" s="151">
        <v>49</v>
      </c>
      <c r="H1816" s="151">
        <v>-1</v>
      </c>
      <c r="I1816" s="152">
        <v>-2</v>
      </c>
      <c r="J1816" s="142"/>
      <c r="K1816" s="159" t="s">
        <v>109</v>
      </c>
      <c r="L1816" s="150">
        <v>67</v>
      </c>
      <c r="M1816" s="151">
        <v>77</v>
      </c>
      <c r="N1816" s="151">
        <v>84</v>
      </c>
      <c r="O1816" s="151">
        <v>84</v>
      </c>
      <c r="P1816" s="151">
        <v>85</v>
      </c>
      <c r="Q1816" s="151">
        <v>1</v>
      </c>
      <c r="R1816" s="152">
        <v>1.1904761904761905</v>
      </c>
      <c r="S1816" s="152"/>
    </row>
    <row r="1817" spans="1:19" s="145" customFormat="1" ht="14.45" customHeight="1">
      <c r="A1817" s="160"/>
      <c r="B1817" s="142" t="s">
        <v>110</v>
      </c>
      <c r="C1817" s="150">
        <v>20</v>
      </c>
      <c r="D1817" s="151">
        <v>19</v>
      </c>
      <c r="E1817" s="151">
        <v>36</v>
      </c>
      <c r="F1817" s="151">
        <v>35</v>
      </c>
      <c r="G1817" s="151">
        <v>51</v>
      </c>
      <c r="H1817" s="151">
        <v>16</v>
      </c>
      <c r="I1817" s="152">
        <v>45.714285714285715</v>
      </c>
      <c r="J1817" s="142"/>
      <c r="K1817" s="159" t="s">
        <v>110</v>
      </c>
      <c r="L1817" s="150">
        <v>76</v>
      </c>
      <c r="M1817" s="151">
        <v>91</v>
      </c>
      <c r="N1817" s="151">
        <v>89</v>
      </c>
      <c r="O1817" s="151">
        <v>120</v>
      </c>
      <c r="P1817" s="151">
        <v>162</v>
      </c>
      <c r="Q1817" s="151">
        <v>42</v>
      </c>
      <c r="R1817" s="152">
        <v>35</v>
      </c>
      <c r="S1817" s="152"/>
    </row>
    <row r="1818" spans="1:19" s="145" customFormat="1" ht="14.45" customHeight="1">
      <c r="A1818" s="160"/>
      <c r="B1818" s="423"/>
      <c r="C1818" s="427"/>
      <c r="D1818" s="422"/>
      <c r="E1818" s="422"/>
      <c r="F1818" s="422"/>
      <c r="G1818" s="422"/>
      <c r="H1818" s="151"/>
      <c r="I1818" s="152"/>
      <c r="J1818" s="142"/>
      <c r="K1818" s="424"/>
      <c r="L1818" s="422"/>
      <c r="M1818" s="422"/>
      <c r="N1818" s="422"/>
      <c r="O1818" s="422"/>
      <c r="P1818" s="422"/>
      <c r="Q1818" s="151"/>
      <c r="R1818" s="152"/>
      <c r="S1818" s="160"/>
    </row>
    <row r="1819" spans="1:19" s="145" customFormat="1" ht="14.45" customHeight="1">
      <c r="A1819" s="160"/>
      <c r="B1819" s="162"/>
      <c r="C1819" s="162"/>
      <c r="D1819" s="162"/>
      <c r="E1819" s="162"/>
      <c r="F1819" s="162"/>
      <c r="G1819" s="162"/>
      <c r="H1819" s="162"/>
      <c r="I1819" s="162"/>
      <c r="J1819" s="162"/>
      <c r="K1819" s="162"/>
      <c r="L1819" s="162"/>
      <c r="M1819" s="162"/>
      <c r="N1819" s="162"/>
      <c r="O1819" s="162"/>
      <c r="P1819" s="161"/>
      <c r="Q1819" s="160"/>
      <c r="R1819" s="160"/>
      <c r="S1819" s="160"/>
    </row>
    <row r="1820" spans="1:19" s="145" customFormat="1" ht="14.45" customHeight="1">
      <c r="A1820" s="160"/>
      <c r="B1820" s="162"/>
      <c r="C1820" s="162"/>
      <c r="D1820" s="162"/>
      <c r="E1820" s="162"/>
      <c r="F1820" s="162"/>
      <c r="G1820" s="162"/>
      <c r="H1820" s="162"/>
      <c r="I1820" s="162"/>
      <c r="J1820" s="162"/>
      <c r="K1820" s="162"/>
      <c r="L1820" s="162"/>
      <c r="M1820" s="162"/>
      <c r="N1820" s="162"/>
      <c r="O1820" s="162"/>
      <c r="P1820" s="161"/>
      <c r="Q1820" s="160"/>
      <c r="R1820" s="160"/>
      <c r="S1820" s="160"/>
    </row>
    <row r="1821" spans="1:19" s="145" customFormat="1" ht="14.45" customHeight="1">
      <c r="A1821" s="160"/>
      <c r="B1821" s="162"/>
      <c r="C1821" s="162"/>
      <c r="D1821" s="162"/>
      <c r="E1821" s="162"/>
      <c r="F1821" s="162"/>
      <c r="G1821" s="162"/>
      <c r="H1821" s="162"/>
      <c r="I1821" s="162"/>
      <c r="J1821" s="162"/>
      <c r="K1821" s="162"/>
      <c r="L1821" s="162"/>
      <c r="M1821" s="162"/>
      <c r="N1821" s="162"/>
      <c r="O1821" s="162"/>
      <c r="P1821" s="161"/>
      <c r="Q1821" s="160"/>
      <c r="R1821" s="160"/>
      <c r="S1821" s="160"/>
    </row>
    <row r="1822" spans="1:19" s="145" customFormat="1" ht="14.45" customHeight="1">
      <c r="A1822" s="138"/>
      <c r="B1822" s="138" t="s">
        <v>273</v>
      </c>
      <c r="C1822" s="138"/>
      <c r="D1822" s="138"/>
      <c r="E1822" s="138"/>
      <c r="F1822" s="138"/>
      <c r="G1822" s="138"/>
      <c r="H1822" s="138"/>
      <c r="I1822" s="138"/>
      <c r="J1822" s="138"/>
      <c r="K1822" s="138" t="s">
        <v>274</v>
      </c>
      <c r="L1822" s="138"/>
      <c r="M1822" s="138"/>
      <c r="N1822" s="138"/>
      <c r="O1822" s="138"/>
      <c r="P1822" s="138"/>
      <c r="Q1822" s="138"/>
      <c r="R1822" s="138"/>
      <c r="S1822" s="138"/>
    </row>
    <row r="1823" spans="1:19" s="145" customFormat="1" ht="14.45" customHeight="1">
      <c r="A1823" s="160"/>
      <c r="B1823" s="491" t="s">
        <v>335</v>
      </c>
      <c r="C1823" s="140"/>
      <c r="D1823" s="140"/>
      <c r="E1823" s="140"/>
      <c r="F1823" s="140"/>
      <c r="G1823" s="143"/>
      <c r="H1823" s="141"/>
      <c r="I1823" s="141"/>
      <c r="J1823" s="142"/>
      <c r="K1823" s="491" t="s">
        <v>335</v>
      </c>
      <c r="L1823" s="140"/>
      <c r="M1823" s="140"/>
      <c r="N1823" s="140"/>
      <c r="O1823" s="140"/>
      <c r="P1823" s="143"/>
      <c r="Q1823" s="141"/>
      <c r="R1823" s="141"/>
      <c r="S1823" s="144"/>
    </row>
    <row r="1824" spans="1:19" s="145" customFormat="1" ht="14.45" customHeight="1">
      <c r="A1824" s="160"/>
      <c r="B1824" s="492"/>
      <c r="C1824" s="146" t="s">
        <v>151</v>
      </c>
      <c r="D1824" s="146" t="s">
        <v>86</v>
      </c>
      <c r="E1824" s="146" t="s">
        <v>87</v>
      </c>
      <c r="F1824" s="146" t="s">
        <v>410</v>
      </c>
      <c r="G1824" s="146" t="s">
        <v>739</v>
      </c>
      <c r="H1824" s="81" t="s">
        <v>509</v>
      </c>
      <c r="I1824" s="147" t="s">
        <v>807</v>
      </c>
      <c r="J1824" s="142"/>
      <c r="K1824" s="492"/>
      <c r="L1824" s="146" t="s">
        <v>151</v>
      </c>
      <c r="M1824" s="146" t="s">
        <v>86</v>
      </c>
      <c r="N1824" s="146" t="s">
        <v>87</v>
      </c>
      <c r="O1824" s="146" t="s">
        <v>410</v>
      </c>
      <c r="P1824" s="146" t="s">
        <v>739</v>
      </c>
      <c r="Q1824" s="81" t="s">
        <v>509</v>
      </c>
      <c r="R1824" s="147" t="s">
        <v>807</v>
      </c>
      <c r="S1824" s="144"/>
    </row>
    <row r="1825" spans="1:19" s="145" customFormat="1" ht="14.45" customHeight="1">
      <c r="A1825" s="160"/>
      <c r="B1825" s="493"/>
      <c r="C1825" s="148"/>
      <c r="D1825" s="148"/>
      <c r="E1825" s="148"/>
      <c r="F1825" s="148"/>
      <c r="G1825" s="148"/>
      <c r="H1825" s="149" t="s">
        <v>88</v>
      </c>
      <c r="I1825" s="81" t="s">
        <v>511</v>
      </c>
      <c r="J1825" s="142"/>
      <c r="K1825" s="493"/>
      <c r="L1825" s="148"/>
      <c r="M1825" s="148"/>
      <c r="N1825" s="148"/>
      <c r="O1825" s="148"/>
      <c r="P1825" s="148"/>
      <c r="Q1825" s="149" t="s">
        <v>88</v>
      </c>
      <c r="R1825" s="81" t="s">
        <v>511</v>
      </c>
      <c r="S1825" s="144"/>
    </row>
    <row r="1826" spans="1:19" s="180" customFormat="1" ht="14.45" customHeight="1">
      <c r="B1826" s="188" t="s">
        <v>90</v>
      </c>
      <c r="C1826" s="187">
        <v>1106</v>
      </c>
      <c r="D1826" s="183">
        <v>1018</v>
      </c>
      <c r="E1826" s="183">
        <v>1023</v>
      </c>
      <c r="F1826" s="183">
        <v>990</v>
      </c>
      <c r="G1826" s="183">
        <v>1054</v>
      </c>
      <c r="H1826" s="182">
        <v>64</v>
      </c>
      <c r="I1826" s="184">
        <v>6.4646464646464645</v>
      </c>
      <c r="J1826" s="185"/>
      <c r="K1826" s="186" t="s">
        <v>90</v>
      </c>
      <c r="L1826" s="187">
        <v>998</v>
      </c>
      <c r="M1826" s="183">
        <v>1117</v>
      </c>
      <c r="N1826" s="183">
        <v>1003</v>
      </c>
      <c r="O1826" s="183">
        <v>961</v>
      </c>
      <c r="P1826" s="183">
        <v>986</v>
      </c>
      <c r="Q1826" s="182">
        <v>25</v>
      </c>
      <c r="R1826" s="184">
        <v>2.6014568158168574</v>
      </c>
      <c r="S1826" s="184"/>
    </row>
    <row r="1827" spans="1:19" s="145" customFormat="1" ht="14.45" customHeight="1">
      <c r="A1827" s="160"/>
      <c r="B1827" s="420" t="s">
        <v>91</v>
      </c>
      <c r="C1827" s="150">
        <v>100</v>
      </c>
      <c r="D1827" s="151">
        <v>75</v>
      </c>
      <c r="E1827" s="151">
        <v>80</v>
      </c>
      <c r="F1827" s="151">
        <v>94</v>
      </c>
      <c r="G1827" s="151">
        <v>109</v>
      </c>
      <c r="H1827" s="151">
        <v>15</v>
      </c>
      <c r="I1827" s="152">
        <v>15.957446808510639</v>
      </c>
      <c r="J1827" s="142"/>
      <c r="K1827" s="154" t="s">
        <v>91</v>
      </c>
      <c r="L1827" s="150">
        <v>135</v>
      </c>
      <c r="M1827" s="151">
        <v>140</v>
      </c>
      <c r="N1827" s="151">
        <v>111</v>
      </c>
      <c r="O1827" s="151">
        <v>78</v>
      </c>
      <c r="P1827" s="151">
        <v>78</v>
      </c>
      <c r="Q1827" s="151">
        <v>0</v>
      </c>
      <c r="R1827" s="152">
        <v>0</v>
      </c>
      <c r="S1827" s="152"/>
    </row>
    <row r="1828" spans="1:19" s="145" customFormat="1" ht="14.45" customHeight="1">
      <c r="A1828" s="160"/>
      <c r="B1828" s="420" t="s">
        <v>92</v>
      </c>
      <c r="C1828" s="150">
        <v>702</v>
      </c>
      <c r="D1828" s="151">
        <v>639</v>
      </c>
      <c r="E1828" s="151">
        <v>622</v>
      </c>
      <c r="F1828" s="151">
        <v>572</v>
      </c>
      <c r="G1828" s="151">
        <v>587</v>
      </c>
      <c r="H1828" s="151">
        <v>15</v>
      </c>
      <c r="I1828" s="152">
        <v>2.6223776223776225</v>
      </c>
      <c r="J1828" s="142"/>
      <c r="K1828" s="154" t="s">
        <v>92</v>
      </c>
      <c r="L1828" s="150">
        <v>678</v>
      </c>
      <c r="M1828" s="151">
        <v>702</v>
      </c>
      <c r="N1828" s="151">
        <v>592</v>
      </c>
      <c r="O1828" s="151">
        <v>568</v>
      </c>
      <c r="P1828" s="151">
        <v>562</v>
      </c>
      <c r="Q1828" s="151">
        <v>-6</v>
      </c>
      <c r="R1828" s="152">
        <v>-1.056338028169014</v>
      </c>
      <c r="S1828" s="152"/>
    </row>
    <row r="1829" spans="1:19" s="139" customFormat="1" ht="14.45" customHeight="1">
      <c r="A1829" s="160"/>
      <c r="B1829" s="420" t="s">
        <v>93</v>
      </c>
      <c r="C1829" s="150">
        <v>303</v>
      </c>
      <c r="D1829" s="151">
        <v>304</v>
      </c>
      <c r="E1829" s="151">
        <v>321</v>
      </c>
      <c r="F1829" s="151">
        <v>322</v>
      </c>
      <c r="G1829" s="151">
        <v>334</v>
      </c>
      <c r="H1829" s="151">
        <v>12</v>
      </c>
      <c r="I1829" s="152">
        <v>3.7267080745341614</v>
      </c>
      <c r="J1829" s="142"/>
      <c r="K1829" s="154" t="s">
        <v>93</v>
      </c>
      <c r="L1829" s="150">
        <v>185</v>
      </c>
      <c r="M1829" s="151">
        <v>275</v>
      </c>
      <c r="N1829" s="151">
        <v>300</v>
      </c>
      <c r="O1829" s="151">
        <v>314</v>
      </c>
      <c r="P1829" s="151">
        <v>321</v>
      </c>
      <c r="Q1829" s="151">
        <v>7</v>
      </c>
      <c r="R1829" s="152">
        <v>2.2292993630573248</v>
      </c>
      <c r="S1829" s="152"/>
    </row>
    <row r="1830" spans="1:19" s="145" customFormat="1" ht="14.45" customHeight="1">
      <c r="A1830" s="160"/>
      <c r="B1830" s="142"/>
      <c r="C1830" s="150"/>
      <c r="D1830" s="157"/>
      <c r="E1830" s="157"/>
      <c r="F1830" s="157"/>
      <c r="G1830" s="157"/>
      <c r="H1830" s="157"/>
      <c r="I1830" s="158"/>
      <c r="J1830" s="142"/>
      <c r="K1830" s="159"/>
      <c r="L1830" s="150"/>
      <c r="M1830" s="157"/>
      <c r="N1830" s="157"/>
      <c r="O1830" s="157"/>
      <c r="P1830" s="157"/>
      <c r="Q1830" s="157"/>
      <c r="R1830" s="158"/>
      <c r="S1830" s="158"/>
    </row>
    <row r="1831" spans="1:19" s="145" customFormat="1" ht="14.45" customHeight="1">
      <c r="A1831" s="160"/>
      <c r="B1831" s="142" t="s">
        <v>94</v>
      </c>
      <c r="C1831" s="150">
        <v>24</v>
      </c>
      <c r="D1831" s="151">
        <v>19</v>
      </c>
      <c r="E1831" s="151">
        <v>26</v>
      </c>
      <c r="F1831" s="151">
        <v>44</v>
      </c>
      <c r="G1831" s="151">
        <v>53</v>
      </c>
      <c r="H1831" s="151">
        <v>9</v>
      </c>
      <c r="I1831" s="152">
        <v>20.454545454545457</v>
      </c>
      <c r="J1831" s="142"/>
      <c r="K1831" s="159" t="s">
        <v>94</v>
      </c>
      <c r="L1831" s="150">
        <v>57</v>
      </c>
      <c r="M1831" s="151">
        <v>59</v>
      </c>
      <c r="N1831" s="151">
        <v>31</v>
      </c>
      <c r="O1831" s="151">
        <v>19</v>
      </c>
      <c r="P1831" s="151">
        <v>29</v>
      </c>
      <c r="Q1831" s="151">
        <v>10</v>
      </c>
      <c r="R1831" s="152">
        <v>52.631578947368418</v>
      </c>
      <c r="S1831" s="152"/>
    </row>
    <row r="1832" spans="1:19" s="145" customFormat="1" ht="14.45" customHeight="1">
      <c r="A1832" s="160"/>
      <c r="B1832" s="142" t="s">
        <v>95</v>
      </c>
      <c r="C1832" s="150">
        <v>31</v>
      </c>
      <c r="D1832" s="151">
        <v>23</v>
      </c>
      <c r="E1832" s="151">
        <v>26</v>
      </c>
      <c r="F1832" s="151">
        <v>22</v>
      </c>
      <c r="G1832" s="151">
        <v>33</v>
      </c>
      <c r="H1832" s="151">
        <v>11</v>
      </c>
      <c r="I1832" s="152">
        <v>50</v>
      </c>
      <c r="J1832" s="142"/>
      <c r="K1832" s="159" t="s">
        <v>95</v>
      </c>
      <c r="L1832" s="150">
        <v>42</v>
      </c>
      <c r="M1832" s="151">
        <v>43</v>
      </c>
      <c r="N1832" s="151">
        <v>41</v>
      </c>
      <c r="O1832" s="151">
        <v>25</v>
      </c>
      <c r="P1832" s="151">
        <v>19</v>
      </c>
      <c r="Q1832" s="151">
        <v>-6</v>
      </c>
      <c r="R1832" s="152">
        <v>-24</v>
      </c>
      <c r="S1832" s="152"/>
    </row>
    <row r="1833" spans="1:19" s="153" customFormat="1" ht="14.45" customHeight="1">
      <c r="A1833" s="160"/>
      <c r="B1833" s="142" t="s">
        <v>96</v>
      </c>
      <c r="C1833" s="150">
        <v>45</v>
      </c>
      <c r="D1833" s="151">
        <v>33</v>
      </c>
      <c r="E1833" s="151">
        <v>28</v>
      </c>
      <c r="F1833" s="151">
        <v>28</v>
      </c>
      <c r="G1833" s="151">
        <v>23</v>
      </c>
      <c r="H1833" s="151">
        <v>-5</v>
      </c>
      <c r="I1833" s="152">
        <v>-17.857142857142858</v>
      </c>
      <c r="J1833" s="142"/>
      <c r="K1833" s="159" t="s">
        <v>96</v>
      </c>
      <c r="L1833" s="150">
        <v>36</v>
      </c>
      <c r="M1833" s="151">
        <v>38</v>
      </c>
      <c r="N1833" s="151">
        <v>39</v>
      </c>
      <c r="O1833" s="151">
        <v>34</v>
      </c>
      <c r="P1833" s="151">
        <v>30</v>
      </c>
      <c r="Q1833" s="151">
        <v>-4</v>
      </c>
      <c r="R1833" s="152">
        <v>-11.76470588235294</v>
      </c>
      <c r="S1833" s="152"/>
    </row>
    <row r="1834" spans="1:19" s="145" customFormat="1" ht="14.45" customHeight="1">
      <c r="A1834" s="160"/>
      <c r="B1834" s="142" t="s">
        <v>97</v>
      </c>
      <c r="C1834" s="150">
        <v>52</v>
      </c>
      <c r="D1834" s="151">
        <v>46</v>
      </c>
      <c r="E1834" s="151">
        <v>33</v>
      </c>
      <c r="F1834" s="151">
        <v>25</v>
      </c>
      <c r="G1834" s="151">
        <v>36</v>
      </c>
      <c r="H1834" s="151">
        <v>11</v>
      </c>
      <c r="I1834" s="152">
        <v>44</v>
      </c>
      <c r="J1834" s="142"/>
      <c r="K1834" s="159" t="s">
        <v>97</v>
      </c>
      <c r="L1834" s="150">
        <v>51</v>
      </c>
      <c r="M1834" s="151">
        <v>38</v>
      </c>
      <c r="N1834" s="151">
        <v>38</v>
      </c>
      <c r="O1834" s="151">
        <v>42</v>
      </c>
      <c r="P1834" s="151">
        <v>43</v>
      </c>
      <c r="Q1834" s="151">
        <v>1</v>
      </c>
      <c r="R1834" s="152">
        <v>2.3809523809523809</v>
      </c>
      <c r="S1834" s="152"/>
    </row>
    <row r="1835" spans="1:19" s="145" customFormat="1" ht="14.45" customHeight="1">
      <c r="A1835" s="160"/>
      <c r="B1835" s="142" t="s">
        <v>98</v>
      </c>
      <c r="C1835" s="150">
        <v>73</v>
      </c>
      <c r="D1835" s="151">
        <v>53</v>
      </c>
      <c r="E1835" s="151">
        <v>64</v>
      </c>
      <c r="F1835" s="151">
        <v>41</v>
      </c>
      <c r="G1835" s="151">
        <v>49</v>
      </c>
      <c r="H1835" s="151">
        <v>8</v>
      </c>
      <c r="I1835" s="152">
        <v>19.512195121951219</v>
      </c>
      <c r="J1835" s="142"/>
      <c r="K1835" s="159" t="s">
        <v>98</v>
      </c>
      <c r="L1835" s="150">
        <v>64</v>
      </c>
      <c r="M1835" s="151">
        <v>60</v>
      </c>
      <c r="N1835" s="151">
        <v>36</v>
      </c>
      <c r="O1835" s="151">
        <v>60</v>
      </c>
      <c r="P1835" s="151">
        <v>65</v>
      </c>
      <c r="Q1835" s="151">
        <v>5</v>
      </c>
      <c r="R1835" s="152">
        <v>8.3333333333333321</v>
      </c>
      <c r="S1835" s="152"/>
    </row>
    <row r="1836" spans="1:19" s="145" customFormat="1" ht="14.45" customHeight="1">
      <c r="A1836" s="160"/>
      <c r="B1836" s="142" t="s">
        <v>99</v>
      </c>
      <c r="C1836" s="150">
        <v>59</v>
      </c>
      <c r="D1836" s="151">
        <v>49</v>
      </c>
      <c r="E1836" s="151">
        <v>67</v>
      </c>
      <c r="F1836" s="151">
        <v>65</v>
      </c>
      <c r="G1836" s="151">
        <v>61</v>
      </c>
      <c r="H1836" s="151">
        <v>-4</v>
      </c>
      <c r="I1836" s="152">
        <v>-6.1538461538461542</v>
      </c>
      <c r="J1836" s="142"/>
      <c r="K1836" s="159" t="s">
        <v>99</v>
      </c>
      <c r="L1836" s="150">
        <v>71</v>
      </c>
      <c r="M1836" s="151">
        <v>71</v>
      </c>
      <c r="N1836" s="151">
        <v>50</v>
      </c>
      <c r="O1836" s="151">
        <v>39</v>
      </c>
      <c r="P1836" s="151">
        <v>70</v>
      </c>
      <c r="Q1836" s="151">
        <v>31</v>
      </c>
      <c r="R1836" s="152">
        <v>79.487179487179489</v>
      </c>
      <c r="S1836" s="152"/>
    </row>
    <row r="1837" spans="1:19" s="145" customFormat="1" ht="14.45" customHeight="1">
      <c r="A1837" s="160"/>
      <c r="B1837" s="142" t="s">
        <v>100</v>
      </c>
      <c r="C1837" s="150">
        <v>62</v>
      </c>
      <c r="D1837" s="151">
        <v>56</v>
      </c>
      <c r="E1837" s="151">
        <v>66</v>
      </c>
      <c r="F1837" s="151">
        <v>65</v>
      </c>
      <c r="G1837" s="151">
        <v>87</v>
      </c>
      <c r="H1837" s="151">
        <v>22</v>
      </c>
      <c r="I1837" s="152">
        <v>33.846153846153847</v>
      </c>
      <c r="J1837" s="142"/>
      <c r="K1837" s="159" t="s">
        <v>100</v>
      </c>
      <c r="L1837" s="150">
        <v>106</v>
      </c>
      <c r="M1837" s="151">
        <v>75</v>
      </c>
      <c r="N1837" s="151">
        <v>55</v>
      </c>
      <c r="O1837" s="151">
        <v>47</v>
      </c>
      <c r="P1837" s="151">
        <v>41</v>
      </c>
      <c r="Q1837" s="151">
        <v>-6</v>
      </c>
      <c r="R1837" s="152">
        <v>-12.76595744680851</v>
      </c>
      <c r="S1837" s="152"/>
    </row>
    <row r="1838" spans="1:19" s="145" customFormat="1" ht="14.45" customHeight="1">
      <c r="A1838" s="160"/>
      <c r="B1838" s="142" t="s">
        <v>118</v>
      </c>
      <c r="C1838" s="150">
        <v>51</v>
      </c>
      <c r="D1838" s="151">
        <v>46</v>
      </c>
      <c r="E1838" s="151">
        <v>54</v>
      </c>
      <c r="F1838" s="151">
        <v>63</v>
      </c>
      <c r="G1838" s="151">
        <v>50</v>
      </c>
      <c r="H1838" s="151">
        <v>-13</v>
      </c>
      <c r="I1838" s="152">
        <v>-20.634920634920633</v>
      </c>
      <c r="J1838" s="142"/>
      <c r="K1838" s="159" t="s">
        <v>118</v>
      </c>
      <c r="L1838" s="150">
        <v>49</v>
      </c>
      <c r="M1838" s="151">
        <v>95</v>
      </c>
      <c r="N1838" s="151">
        <v>60</v>
      </c>
      <c r="O1838" s="151">
        <v>51</v>
      </c>
      <c r="P1838" s="151">
        <v>44</v>
      </c>
      <c r="Q1838" s="151">
        <v>-7</v>
      </c>
      <c r="R1838" s="152">
        <v>-13.725490196078432</v>
      </c>
      <c r="S1838" s="152"/>
    </row>
    <row r="1839" spans="1:19" s="145" customFormat="1" ht="14.45" customHeight="1">
      <c r="A1839" s="160"/>
      <c r="B1839" s="142" t="s">
        <v>101</v>
      </c>
      <c r="C1839" s="150">
        <v>51</v>
      </c>
      <c r="D1839" s="151">
        <v>48</v>
      </c>
      <c r="E1839" s="151">
        <v>57</v>
      </c>
      <c r="F1839" s="151">
        <v>58</v>
      </c>
      <c r="G1839" s="151">
        <v>61</v>
      </c>
      <c r="H1839" s="151">
        <v>3</v>
      </c>
      <c r="I1839" s="152">
        <v>5.1724137931034484</v>
      </c>
      <c r="J1839" s="142"/>
      <c r="K1839" s="159" t="s">
        <v>101</v>
      </c>
      <c r="L1839" s="150">
        <v>51</v>
      </c>
      <c r="M1839" s="151">
        <v>47</v>
      </c>
      <c r="N1839" s="151">
        <v>82</v>
      </c>
      <c r="O1839" s="151">
        <v>49</v>
      </c>
      <c r="P1839" s="151">
        <v>48</v>
      </c>
      <c r="Q1839" s="151">
        <v>-1</v>
      </c>
      <c r="R1839" s="152">
        <v>-2.0408163265306123</v>
      </c>
      <c r="S1839" s="152"/>
    </row>
    <row r="1840" spans="1:19" s="145" customFormat="1" ht="14.45" customHeight="1">
      <c r="A1840" s="160"/>
      <c r="B1840" s="142" t="s">
        <v>102</v>
      </c>
      <c r="C1840" s="150">
        <v>80</v>
      </c>
      <c r="D1840" s="151">
        <v>53</v>
      </c>
      <c r="E1840" s="151">
        <v>47</v>
      </c>
      <c r="F1840" s="151">
        <v>53</v>
      </c>
      <c r="G1840" s="151">
        <v>70</v>
      </c>
      <c r="H1840" s="151">
        <v>17</v>
      </c>
      <c r="I1840" s="152">
        <v>32.075471698113205</v>
      </c>
      <c r="J1840" s="142"/>
      <c r="K1840" s="159" t="s">
        <v>102</v>
      </c>
      <c r="L1840" s="150">
        <v>75</v>
      </c>
      <c r="M1840" s="151">
        <v>51</v>
      </c>
      <c r="N1840" s="151">
        <v>54</v>
      </c>
      <c r="O1840" s="151">
        <v>88</v>
      </c>
      <c r="P1840" s="151">
        <v>61</v>
      </c>
      <c r="Q1840" s="151">
        <v>-27</v>
      </c>
      <c r="R1840" s="152">
        <v>-30.681818181818183</v>
      </c>
      <c r="S1840" s="152"/>
    </row>
    <row r="1841" spans="1:19" s="145" customFormat="1" ht="14.45" customHeight="1">
      <c r="A1841" s="160"/>
      <c r="B1841" s="142" t="s">
        <v>103</v>
      </c>
      <c r="C1841" s="150">
        <v>100</v>
      </c>
      <c r="D1841" s="151">
        <v>85</v>
      </c>
      <c r="E1841" s="151">
        <v>53</v>
      </c>
      <c r="F1841" s="151">
        <v>52</v>
      </c>
      <c r="G1841" s="151">
        <v>64</v>
      </c>
      <c r="H1841" s="151">
        <v>12</v>
      </c>
      <c r="I1841" s="152">
        <v>23.076923076923077</v>
      </c>
      <c r="J1841" s="142"/>
      <c r="K1841" s="159" t="s">
        <v>103</v>
      </c>
      <c r="L1841" s="150">
        <v>79</v>
      </c>
      <c r="M1841" s="151">
        <v>88</v>
      </c>
      <c r="N1841" s="151">
        <v>51</v>
      </c>
      <c r="O1841" s="151">
        <v>60</v>
      </c>
      <c r="P1841" s="151">
        <v>89</v>
      </c>
      <c r="Q1841" s="151">
        <v>29</v>
      </c>
      <c r="R1841" s="152">
        <v>48.333333333333336</v>
      </c>
      <c r="S1841" s="152"/>
    </row>
    <row r="1842" spans="1:19" s="145" customFormat="1" ht="14.45" customHeight="1">
      <c r="A1842" s="160"/>
      <c r="B1842" s="142" t="s">
        <v>104</v>
      </c>
      <c r="C1842" s="150">
        <v>112</v>
      </c>
      <c r="D1842" s="151">
        <v>101</v>
      </c>
      <c r="E1842" s="151">
        <v>87</v>
      </c>
      <c r="F1842" s="151">
        <v>60</v>
      </c>
      <c r="G1842" s="151">
        <v>53</v>
      </c>
      <c r="H1842" s="151">
        <v>-7</v>
      </c>
      <c r="I1842" s="152">
        <v>-11.666666666666666</v>
      </c>
      <c r="J1842" s="142"/>
      <c r="K1842" s="159" t="s">
        <v>104</v>
      </c>
      <c r="L1842" s="150">
        <v>72</v>
      </c>
      <c r="M1842" s="151">
        <v>92</v>
      </c>
      <c r="N1842" s="151">
        <v>83</v>
      </c>
      <c r="O1842" s="151">
        <v>53</v>
      </c>
      <c r="P1842" s="151">
        <v>58</v>
      </c>
      <c r="Q1842" s="151">
        <v>5</v>
      </c>
      <c r="R1842" s="152">
        <v>9.433962264150944</v>
      </c>
      <c r="S1842" s="152"/>
    </row>
    <row r="1843" spans="1:19" s="145" customFormat="1" ht="14.45" customHeight="1">
      <c r="A1843" s="160"/>
      <c r="B1843" s="142" t="s">
        <v>105</v>
      </c>
      <c r="C1843" s="150">
        <v>62</v>
      </c>
      <c r="D1843" s="151">
        <v>102</v>
      </c>
      <c r="E1843" s="151">
        <v>94</v>
      </c>
      <c r="F1843" s="151">
        <v>90</v>
      </c>
      <c r="G1843" s="151">
        <v>56</v>
      </c>
      <c r="H1843" s="151">
        <v>-34</v>
      </c>
      <c r="I1843" s="152">
        <v>-37.777777777777779</v>
      </c>
      <c r="J1843" s="142"/>
      <c r="K1843" s="159" t="s">
        <v>105</v>
      </c>
      <c r="L1843" s="150">
        <v>60</v>
      </c>
      <c r="M1843" s="151">
        <v>85</v>
      </c>
      <c r="N1843" s="151">
        <v>83</v>
      </c>
      <c r="O1843" s="151">
        <v>79</v>
      </c>
      <c r="P1843" s="151">
        <v>43</v>
      </c>
      <c r="Q1843" s="151">
        <v>-36</v>
      </c>
      <c r="R1843" s="152">
        <v>-45.569620253164558</v>
      </c>
      <c r="S1843" s="152"/>
    </row>
    <row r="1844" spans="1:19" s="145" customFormat="1" ht="14.45" customHeight="1">
      <c r="A1844" s="160"/>
      <c r="B1844" s="142" t="s">
        <v>106</v>
      </c>
      <c r="C1844" s="150">
        <v>93</v>
      </c>
      <c r="D1844" s="151">
        <v>65</v>
      </c>
      <c r="E1844" s="151">
        <v>98</v>
      </c>
      <c r="F1844" s="151">
        <v>78</v>
      </c>
      <c r="G1844" s="151">
        <v>90</v>
      </c>
      <c r="H1844" s="151">
        <v>12</v>
      </c>
      <c r="I1844" s="152">
        <v>15.384615384615385</v>
      </c>
      <c r="J1844" s="142"/>
      <c r="K1844" s="159" t="s">
        <v>106</v>
      </c>
      <c r="L1844" s="150">
        <v>57</v>
      </c>
      <c r="M1844" s="151">
        <v>87</v>
      </c>
      <c r="N1844" s="151">
        <v>83</v>
      </c>
      <c r="O1844" s="151">
        <v>83</v>
      </c>
      <c r="P1844" s="151">
        <v>82</v>
      </c>
      <c r="Q1844" s="151">
        <v>-1</v>
      </c>
      <c r="R1844" s="152">
        <v>-1.2048192771084338</v>
      </c>
      <c r="S1844" s="152"/>
    </row>
    <row r="1845" spans="1:19" s="145" customFormat="1" ht="14.45" customHeight="1">
      <c r="A1845" s="160"/>
      <c r="B1845" s="142" t="s">
        <v>107</v>
      </c>
      <c r="C1845" s="150">
        <v>74</v>
      </c>
      <c r="D1845" s="151">
        <v>85</v>
      </c>
      <c r="E1845" s="151">
        <v>53</v>
      </c>
      <c r="F1845" s="151">
        <v>93</v>
      </c>
      <c r="G1845" s="151">
        <v>79</v>
      </c>
      <c r="H1845" s="151">
        <v>-14</v>
      </c>
      <c r="I1845" s="152">
        <v>-15.053763440860216</v>
      </c>
      <c r="J1845" s="142"/>
      <c r="K1845" s="159" t="s">
        <v>107</v>
      </c>
      <c r="L1845" s="150">
        <v>54</v>
      </c>
      <c r="M1845" s="151">
        <v>76</v>
      </c>
      <c r="N1845" s="151">
        <v>79</v>
      </c>
      <c r="O1845" s="151">
        <v>77</v>
      </c>
      <c r="P1845" s="151">
        <v>75</v>
      </c>
      <c r="Q1845" s="151">
        <v>-2</v>
      </c>
      <c r="R1845" s="152">
        <v>-2.5974025974025974</v>
      </c>
      <c r="S1845" s="152"/>
    </row>
    <row r="1846" spans="1:19" s="145" customFormat="1" ht="14.45" customHeight="1">
      <c r="A1846" s="160"/>
      <c r="B1846" s="142" t="s">
        <v>108</v>
      </c>
      <c r="C1846" s="150">
        <v>65</v>
      </c>
      <c r="D1846" s="151">
        <v>75</v>
      </c>
      <c r="E1846" s="151">
        <v>72</v>
      </c>
      <c r="F1846" s="151">
        <v>46</v>
      </c>
      <c r="G1846" s="151">
        <v>74</v>
      </c>
      <c r="H1846" s="151">
        <v>28</v>
      </c>
      <c r="I1846" s="152">
        <v>60.869565217391312</v>
      </c>
      <c r="J1846" s="142"/>
      <c r="K1846" s="159" t="s">
        <v>108</v>
      </c>
      <c r="L1846" s="150">
        <v>34</v>
      </c>
      <c r="M1846" s="151">
        <v>55</v>
      </c>
      <c r="N1846" s="151">
        <v>65</v>
      </c>
      <c r="O1846" s="151">
        <v>64</v>
      </c>
      <c r="P1846" s="151">
        <v>63</v>
      </c>
      <c r="Q1846" s="151">
        <v>-1</v>
      </c>
      <c r="R1846" s="152">
        <v>-1.5625</v>
      </c>
      <c r="S1846" s="152"/>
    </row>
    <row r="1847" spans="1:19" s="145" customFormat="1" ht="14.45" customHeight="1">
      <c r="A1847" s="160"/>
      <c r="B1847" s="142" t="s">
        <v>109</v>
      </c>
      <c r="C1847" s="150">
        <v>39</v>
      </c>
      <c r="D1847" s="151">
        <v>47</v>
      </c>
      <c r="E1847" s="151">
        <v>58</v>
      </c>
      <c r="F1847" s="151">
        <v>52</v>
      </c>
      <c r="G1847" s="151">
        <v>35</v>
      </c>
      <c r="H1847" s="151">
        <v>-17</v>
      </c>
      <c r="I1847" s="152">
        <v>-32.692307692307693</v>
      </c>
      <c r="J1847" s="142"/>
      <c r="K1847" s="159" t="s">
        <v>109</v>
      </c>
      <c r="L1847" s="150">
        <v>26</v>
      </c>
      <c r="M1847" s="151">
        <v>31</v>
      </c>
      <c r="N1847" s="151">
        <v>45</v>
      </c>
      <c r="O1847" s="151">
        <v>54</v>
      </c>
      <c r="P1847" s="151">
        <v>51</v>
      </c>
      <c r="Q1847" s="151">
        <v>-3</v>
      </c>
      <c r="R1847" s="152">
        <v>-5.5555555555555554</v>
      </c>
      <c r="S1847" s="152"/>
    </row>
    <row r="1848" spans="1:19" s="145" customFormat="1" ht="14.45" customHeight="1">
      <c r="A1848" s="160"/>
      <c r="B1848" s="142" t="s">
        <v>110</v>
      </c>
      <c r="C1848" s="150">
        <v>32</v>
      </c>
      <c r="D1848" s="151">
        <v>32</v>
      </c>
      <c r="E1848" s="151">
        <v>40</v>
      </c>
      <c r="F1848" s="151">
        <v>53</v>
      </c>
      <c r="G1848" s="151">
        <v>56</v>
      </c>
      <c r="H1848" s="151">
        <v>3</v>
      </c>
      <c r="I1848" s="152">
        <v>5.6603773584905666</v>
      </c>
      <c r="J1848" s="142"/>
      <c r="K1848" s="159" t="s">
        <v>110</v>
      </c>
      <c r="L1848" s="150">
        <v>14</v>
      </c>
      <c r="M1848" s="151">
        <v>26</v>
      </c>
      <c r="N1848" s="151">
        <v>28</v>
      </c>
      <c r="O1848" s="151">
        <v>36</v>
      </c>
      <c r="P1848" s="151">
        <v>50</v>
      </c>
      <c r="Q1848" s="151">
        <v>14</v>
      </c>
      <c r="R1848" s="152">
        <v>38.888888888888893</v>
      </c>
      <c r="S1848" s="152"/>
    </row>
    <row r="1849" spans="1:19" s="145" customFormat="1" ht="14.45" customHeight="1">
      <c r="A1849" s="160"/>
      <c r="B1849" s="423"/>
      <c r="C1849" s="421"/>
      <c r="D1849" s="422"/>
      <c r="E1849" s="422"/>
      <c r="F1849" s="422"/>
      <c r="G1849" s="422"/>
      <c r="H1849" s="151"/>
      <c r="I1849" s="152"/>
      <c r="J1849" s="142"/>
      <c r="K1849" s="423"/>
      <c r="L1849" s="427"/>
      <c r="M1849" s="422"/>
      <c r="N1849" s="422"/>
      <c r="O1849" s="422"/>
      <c r="P1849" s="422"/>
      <c r="Q1849" s="151"/>
      <c r="R1849" s="152"/>
      <c r="S1849" s="160"/>
    </row>
    <row r="1850" spans="1:19" s="145" customFormat="1" ht="14.45" customHeight="1">
      <c r="A1850" s="160"/>
      <c r="B1850" s="160"/>
      <c r="C1850" s="160"/>
      <c r="D1850" s="160"/>
      <c r="E1850" s="160"/>
      <c r="F1850" s="160"/>
      <c r="G1850" s="161"/>
      <c r="H1850" s="160"/>
      <c r="I1850" s="160"/>
      <c r="J1850" s="160"/>
      <c r="K1850" s="160"/>
      <c r="L1850" s="160"/>
      <c r="M1850" s="160"/>
      <c r="N1850" s="160"/>
      <c r="O1850" s="160"/>
      <c r="P1850" s="161"/>
      <c r="Q1850" s="160"/>
      <c r="R1850" s="160"/>
      <c r="S1850" s="160"/>
    </row>
    <row r="1851" spans="1:19" s="145" customFormat="1" ht="14.45" customHeight="1">
      <c r="A1851" s="160"/>
      <c r="B1851" s="160"/>
      <c r="C1851" s="160"/>
      <c r="D1851" s="160"/>
      <c r="E1851" s="160"/>
      <c r="F1851" s="160"/>
      <c r="G1851" s="161"/>
      <c r="H1851" s="160"/>
      <c r="I1851" s="160"/>
      <c r="J1851" s="160"/>
      <c r="K1851" s="160"/>
      <c r="L1851" s="160"/>
      <c r="M1851" s="160"/>
      <c r="N1851" s="160"/>
      <c r="O1851" s="160"/>
      <c r="P1851" s="161"/>
      <c r="Q1851" s="160"/>
      <c r="R1851" s="160"/>
      <c r="S1851" s="160"/>
    </row>
    <row r="1852" spans="1:19" s="145" customFormat="1" ht="14.45" customHeight="1">
      <c r="A1852" s="160"/>
      <c r="B1852" s="138" t="s">
        <v>690</v>
      </c>
      <c r="C1852" s="138"/>
      <c r="D1852" s="138"/>
      <c r="E1852" s="138"/>
      <c r="F1852" s="138"/>
      <c r="G1852" s="142"/>
      <c r="H1852" s="165"/>
      <c r="I1852" s="165"/>
      <c r="J1852" s="142"/>
      <c r="K1852" s="138" t="s">
        <v>691</v>
      </c>
      <c r="L1852" s="138"/>
      <c r="M1852" s="138"/>
      <c r="N1852" s="138"/>
      <c r="O1852" s="138"/>
      <c r="P1852" s="142"/>
      <c r="Q1852" s="165"/>
      <c r="R1852" s="165"/>
      <c r="S1852" s="144"/>
    </row>
    <row r="1853" spans="1:19" s="145" customFormat="1" ht="14.45" customHeight="1">
      <c r="A1853" s="160"/>
      <c r="B1853" s="491" t="s">
        <v>335</v>
      </c>
      <c r="C1853" s="140"/>
      <c r="D1853" s="140"/>
      <c r="E1853" s="140"/>
      <c r="F1853" s="140"/>
      <c r="G1853" s="143"/>
      <c r="H1853" s="141"/>
      <c r="I1853" s="141"/>
      <c r="J1853" s="142"/>
      <c r="K1853" s="491" t="s">
        <v>335</v>
      </c>
      <c r="L1853" s="140"/>
      <c r="M1853" s="140"/>
      <c r="N1853" s="140"/>
      <c r="O1853" s="140"/>
      <c r="P1853" s="143"/>
      <c r="Q1853" s="141"/>
      <c r="R1853" s="141"/>
      <c r="S1853" s="144"/>
    </row>
    <row r="1854" spans="1:19" s="145" customFormat="1" ht="14.45" customHeight="1">
      <c r="A1854" s="160"/>
      <c r="B1854" s="492"/>
      <c r="C1854" s="146" t="s">
        <v>151</v>
      </c>
      <c r="D1854" s="146" t="s">
        <v>86</v>
      </c>
      <c r="E1854" s="146" t="s">
        <v>87</v>
      </c>
      <c r="F1854" s="146" t="s">
        <v>410</v>
      </c>
      <c r="G1854" s="146" t="s">
        <v>739</v>
      </c>
      <c r="H1854" s="81" t="s">
        <v>509</v>
      </c>
      <c r="I1854" s="147" t="s">
        <v>807</v>
      </c>
      <c r="J1854" s="142"/>
      <c r="K1854" s="492"/>
      <c r="L1854" s="146" t="s">
        <v>151</v>
      </c>
      <c r="M1854" s="146" t="s">
        <v>86</v>
      </c>
      <c r="N1854" s="146" t="s">
        <v>87</v>
      </c>
      <c r="O1854" s="146" t="s">
        <v>410</v>
      </c>
      <c r="P1854" s="146" t="s">
        <v>739</v>
      </c>
      <c r="Q1854" s="81" t="s">
        <v>509</v>
      </c>
      <c r="R1854" s="147" t="s">
        <v>807</v>
      </c>
      <c r="S1854" s="144"/>
    </row>
    <row r="1855" spans="1:19" s="145" customFormat="1" ht="14.45" customHeight="1">
      <c r="A1855" s="160"/>
      <c r="B1855" s="493"/>
      <c r="C1855" s="148"/>
      <c r="D1855" s="148"/>
      <c r="E1855" s="148"/>
      <c r="F1855" s="148"/>
      <c r="G1855" s="148"/>
      <c r="H1855" s="149" t="s">
        <v>88</v>
      </c>
      <c r="I1855" s="81" t="s">
        <v>511</v>
      </c>
      <c r="J1855" s="142"/>
      <c r="K1855" s="493"/>
      <c r="L1855" s="148"/>
      <c r="M1855" s="148"/>
      <c r="N1855" s="148"/>
      <c r="O1855" s="148"/>
      <c r="P1855" s="148"/>
      <c r="Q1855" s="149" t="s">
        <v>88</v>
      </c>
      <c r="R1855" s="81" t="s">
        <v>511</v>
      </c>
      <c r="S1855" s="144"/>
    </row>
    <row r="1856" spans="1:19" s="180" customFormat="1" ht="14.45" customHeight="1">
      <c r="B1856" s="188" t="s">
        <v>90</v>
      </c>
      <c r="C1856" s="187">
        <v>519</v>
      </c>
      <c r="D1856" s="183">
        <v>452</v>
      </c>
      <c r="E1856" s="183">
        <v>451</v>
      </c>
      <c r="F1856" s="183">
        <v>453</v>
      </c>
      <c r="G1856" s="183">
        <v>508</v>
      </c>
      <c r="H1856" s="182">
        <v>55</v>
      </c>
      <c r="I1856" s="184">
        <v>12.141280353200882</v>
      </c>
      <c r="J1856" s="185"/>
      <c r="K1856" s="186" t="s">
        <v>90</v>
      </c>
      <c r="L1856" s="187">
        <v>464</v>
      </c>
      <c r="M1856" s="183">
        <v>518</v>
      </c>
      <c r="N1856" s="183">
        <v>455</v>
      </c>
      <c r="O1856" s="183">
        <v>432</v>
      </c>
      <c r="P1856" s="183">
        <v>448</v>
      </c>
      <c r="Q1856" s="182">
        <v>16</v>
      </c>
      <c r="R1856" s="184">
        <v>3.7037037037037033</v>
      </c>
      <c r="S1856" s="184"/>
    </row>
    <row r="1857" spans="1:19" s="145" customFormat="1" ht="14.45" customHeight="1">
      <c r="A1857" s="160"/>
      <c r="B1857" s="420" t="s">
        <v>91</v>
      </c>
      <c r="C1857" s="150">
        <v>53</v>
      </c>
      <c r="D1857" s="151">
        <v>32</v>
      </c>
      <c r="E1857" s="151">
        <v>40</v>
      </c>
      <c r="F1857" s="151">
        <v>45</v>
      </c>
      <c r="G1857" s="151">
        <v>59</v>
      </c>
      <c r="H1857" s="151">
        <v>14</v>
      </c>
      <c r="I1857" s="152">
        <v>31.111111111111111</v>
      </c>
      <c r="J1857" s="142"/>
      <c r="K1857" s="154" t="s">
        <v>91</v>
      </c>
      <c r="L1857" s="150">
        <v>66</v>
      </c>
      <c r="M1857" s="151">
        <v>77</v>
      </c>
      <c r="N1857" s="151">
        <v>61</v>
      </c>
      <c r="O1857" s="151">
        <v>41</v>
      </c>
      <c r="P1857" s="151">
        <v>36</v>
      </c>
      <c r="Q1857" s="151">
        <v>-5</v>
      </c>
      <c r="R1857" s="152">
        <v>-12.195121951219512</v>
      </c>
      <c r="S1857" s="152"/>
    </row>
    <row r="1858" spans="1:19" s="139" customFormat="1" ht="14.45" customHeight="1">
      <c r="A1858" s="160"/>
      <c r="B1858" s="420" t="s">
        <v>92</v>
      </c>
      <c r="C1858" s="150">
        <v>349</v>
      </c>
      <c r="D1858" s="151">
        <v>307</v>
      </c>
      <c r="E1858" s="151">
        <v>287</v>
      </c>
      <c r="F1858" s="151">
        <v>283</v>
      </c>
      <c r="G1858" s="151">
        <v>295</v>
      </c>
      <c r="H1858" s="151">
        <v>12</v>
      </c>
      <c r="I1858" s="152">
        <v>4.2402826855123674</v>
      </c>
      <c r="J1858" s="142"/>
      <c r="K1858" s="154" t="s">
        <v>92</v>
      </c>
      <c r="L1858" s="150">
        <v>324</v>
      </c>
      <c r="M1858" s="151">
        <v>332</v>
      </c>
      <c r="N1858" s="151">
        <v>274</v>
      </c>
      <c r="O1858" s="151">
        <v>258</v>
      </c>
      <c r="P1858" s="151">
        <v>262</v>
      </c>
      <c r="Q1858" s="151">
        <v>4</v>
      </c>
      <c r="R1858" s="152">
        <v>1.5503875968992249</v>
      </c>
      <c r="S1858" s="152"/>
    </row>
    <row r="1859" spans="1:19" s="145" customFormat="1" ht="14.45" customHeight="1">
      <c r="A1859" s="160"/>
      <c r="B1859" s="420" t="s">
        <v>93</v>
      </c>
      <c r="C1859" s="150">
        <v>116</v>
      </c>
      <c r="D1859" s="151">
        <v>113</v>
      </c>
      <c r="E1859" s="151">
        <v>124</v>
      </c>
      <c r="F1859" s="151">
        <v>124</v>
      </c>
      <c r="G1859" s="151">
        <v>140</v>
      </c>
      <c r="H1859" s="151">
        <v>16</v>
      </c>
      <c r="I1859" s="152">
        <v>12.903225806451612</v>
      </c>
      <c r="J1859" s="142"/>
      <c r="K1859" s="154" t="s">
        <v>93</v>
      </c>
      <c r="L1859" s="150">
        <v>74</v>
      </c>
      <c r="M1859" s="151">
        <v>109</v>
      </c>
      <c r="N1859" s="151">
        <v>120</v>
      </c>
      <c r="O1859" s="151">
        <v>132</v>
      </c>
      <c r="P1859" s="151">
        <v>134</v>
      </c>
      <c r="Q1859" s="151">
        <v>2</v>
      </c>
      <c r="R1859" s="152">
        <v>1.5151515151515151</v>
      </c>
      <c r="S1859" s="152"/>
    </row>
    <row r="1860" spans="1:19" s="145" customFormat="1" ht="14.45" customHeight="1">
      <c r="A1860" s="160"/>
      <c r="B1860" s="142"/>
      <c r="C1860" s="150"/>
      <c r="D1860" s="157"/>
      <c r="E1860" s="157"/>
      <c r="F1860" s="157"/>
      <c r="G1860" s="157"/>
      <c r="H1860" s="157"/>
      <c r="I1860" s="158"/>
      <c r="J1860" s="142"/>
      <c r="K1860" s="159"/>
      <c r="L1860" s="150"/>
      <c r="M1860" s="157"/>
      <c r="N1860" s="157"/>
      <c r="O1860" s="157"/>
      <c r="P1860" s="157"/>
      <c r="Q1860" s="157"/>
      <c r="R1860" s="158"/>
      <c r="S1860" s="158"/>
    </row>
    <row r="1861" spans="1:19" s="145" customFormat="1" ht="14.45" customHeight="1">
      <c r="A1861" s="160"/>
      <c r="B1861" s="142" t="s">
        <v>94</v>
      </c>
      <c r="C1861" s="150">
        <v>13</v>
      </c>
      <c r="D1861" s="151">
        <v>6</v>
      </c>
      <c r="E1861" s="151">
        <v>12</v>
      </c>
      <c r="F1861" s="151">
        <v>21</v>
      </c>
      <c r="G1861" s="151">
        <v>31</v>
      </c>
      <c r="H1861" s="151">
        <v>10</v>
      </c>
      <c r="I1861" s="152">
        <v>47.619047619047613</v>
      </c>
      <c r="J1861" s="142"/>
      <c r="K1861" s="159" t="s">
        <v>94</v>
      </c>
      <c r="L1861" s="150">
        <v>32</v>
      </c>
      <c r="M1861" s="151">
        <v>36</v>
      </c>
      <c r="N1861" s="151">
        <v>17</v>
      </c>
      <c r="O1861" s="151">
        <v>7</v>
      </c>
      <c r="P1861" s="151">
        <v>14</v>
      </c>
      <c r="Q1861" s="151">
        <v>7</v>
      </c>
      <c r="R1861" s="152">
        <v>100</v>
      </c>
      <c r="S1861" s="152"/>
    </row>
    <row r="1862" spans="1:19" s="153" customFormat="1" ht="14.45" customHeight="1">
      <c r="A1862" s="160"/>
      <c r="B1862" s="142" t="s">
        <v>95</v>
      </c>
      <c r="C1862" s="150">
        <v>17</v>
      </c>
      <c r="D1862" s="151">
        <v>10</v>
      </c>
      <c r="E1862" s="151">
        <v>13</v>
      </c>
      <c r="F1862" s="151">
        <v>10</v>
      </c>
      <c r="G1862" s="151">
        <v>16</v>
      </c>
      <c r="H1862" s="151">
        <v>6</v>
      </c>
      <c r="I1862" s="152">
        <v>60</v>
      </c>
      <c r="J1862" s="142"/>
      <c r="K1862" s="159" t="s">
        <v>95</v>
      </c>
      <c r="L1862" s="150">
        <v>18</v>
      </c>
      <c r="M1862" s="151">
        <v>24</v>
      </c>
      <c r="N1862" s="151">
        <v>24</v>
      </c>
      <c r="O1862" s="151">
        <v>13</v>
      </c>
      <c r="P1862" s="151">
        <v>9</v>
      </c>
      <c r="Q1862" s="151">
        <v>-4</v>
      </c>
      <c r="R1862" s="152">
        <v>-30.76923076923077</v>
      </c>
      <c r="S1862" s="152"/>
    </row>
    <row r="1863" spans="1:19" s="145" customFormat="1" ht="14.45" customHeight="1">
      <c r="A1863" s="160"/>
      <c r="B1863" s="142" t="s">
        <v>96</v>
      </c>
      <c r="C1863" s="150">
        <v>23</v>
      </c>
      <c r="D1863" s="151">
        <v>16</v>
      </c>
      <c r="E1863" s="151">
        <v>15</v>
      </c>
      <c r="F1863" s="151">
        <v>14</v>
      </c>
      <c r="G1863" s="151">
        <v>12</v>
      </c>
      <c r="H1863" s="151">
        <v>-2</v>
      </c>
      <c r="I1863" s="152">
        <v>-14.285714285714285</v>
      </c>
      <c r="J1863" s="142"/>
      <c r="K1863" s="159" t="s">
        <v>96</v>
      </c>
      <c r="L1863" s="150">
        <v>16</v>
      </c>
      <c r="M1863" s="151">
        <v>17</v>
      </c>
      <c r="N1863" s="151">
        <v>20</v>
      </c>
      <c r="O1863" s="151">
        <v>21</v>
      </c>
      <c r="P1863" s="151">
        <v>13</v>
      </c>
      <c r="Q1863" s="151">
        <v>-8</v>
      </c>
      <c r="R1863" s="152">
        <v>-38.095238095238095</v>
      </c>
      <c r="S1863" s="152"/>
    </row>
    <row r="1864" spans="1:19" s="145" customFormat="1" ht="14.45" customHeight="1">
      <c r="A1864" s="160"/>
      <c r="B1864" s="142" t="s">
        <v>97</v>
      </c>
      <c r="C1864" s="150">
        <v>26</v>
      </c>
      <c r="D1864" s="151">
        <v>24</v>
      </c>
      <c r="E1864" s="151">
        <v>13</v>
      </c>
      <c r="F1864" s="151">
        <v>13</v>
      </c>
      <c r="G1864" s="151">
        <v>20</v>
      </c>
      <c r="H1864" s="151">
        <v>7</v>
      </c>
      <c r="I1864" s="152">
        <v>53.846153846153847</v>
      </c>
      <c r="J1864" s="142"/>
      <c r="K1864" s="159" t="s">
        <v>97</v>
      </c>
      <c r="L1864" s="150">
        <v>27</v>
      </c>
      <c r="M1864" s="151">
        <v>15</v>
      </c>
      <c r="N1864" s="151">
        <v>20</v>
      </c>
      <c r="O1864" s="151">
        <v>22</v>
      </c>
      <c r="P1864" s="151">
        <v>28</v>
      </c>
      <c r="Q1864" s="151">
        <v>6</v>
      </c>
      <c r="R1864" s="152">
        <v>27.27272727272727</v>
      </c>
      <c r="S1864" s="152"/>
    </row>
    <row r="1865" spans="1:19" s="145" customFormat="1" ht="14.45" customHeight="1">
      <c r="A1865" s="160"/>
      <c r="B1865" s="142" t="s">
        <v>98</v>
      </c>
      <c r="C1865" s="150">
        <v>46</v>
      </c>
      <c r="D1865" s="151">
        <v>22</v>
      </c>
      <c r="E1865" s="151">
        <v>28</v>
      </c>
      <c r="F1865" s="151">
        <v>16</v>
      </c>
      <c r="G1865" s="151">
        <v>23</v>
      </c>
      <c r="H1865" s="151">
        <v>7</v>
      </c>
      <c r="I1865" s="152">
        <v>43.75</v>
      </c>
      <c r="J1865" s="142"/>
      <c r="K1865" s="159" t="s">
        <v>98</v>
      </c>
      <c r="L1865" s="150">
        <v>26</v>
      </c>
      <c r="M1865" s="151">
        <v>30</v>
      </c>
      <c r="N1865" s="151">
        <v>13</v>
      </c>
      <c r="O1865" s="151">
        <v>20</v>
      </c>
      <c r="P1865" s="151">
        <v>26</v>
      </c>
      <c r="Q1865" s="151">
        <v>6</v>
      </c>
      <c r="R1865" s="152">
        <v>30</v>
      </c>
      <c r="S1865" s="152"/>
    </row>
    <row r="1866" spans="1:19" s="145" customFormat="1" ht="14.45" customHeight="1">
      <c r="A1866" s="160"/>
      <c r="B1866" s="142" t="s">
        <v>99</v>
      </c>
      <c r="C1866" s="150">
        <v>23</v>
      </c>
      <c r="D1866" s="151">
        <v>29</v>
      </c>
      <c r="E1866" s="151">
        <v>31</v>
      </c>
      <c r="F1866" s="151">
        <v>32</v>
      </c>
      <c r="G1866" s="151">
        <v>32</v>
      </c>
      <c r="H1866" s="151">
        <v>0</v>
      </c>
      <c r="I1866" s="152">
        <v>0</v>
      </c>
      <c r="J1866" s="142"/>
      <c r="K1866" s="159" t="s">
        <v>99</v>
      </c>
      <c r="L1866" s="150">
        <v>34</v>
      </c>
      <c r="M1866" s="151">
        <v>35</v>
      </c>
      <c r="N1866" s="151">
        <v>25</v>
      </c>
      <c r="O1866" s="151">
        <v>14</v>
      </c>
      <c r="P1866" s="151">
        <v>28</v>
      </c>
      <c r="Q1866" s="151">
        <v>14</v>
      </c>
      <c r="R1866" s="152">
        <v>100</v>
      </c>
      <c r="S1866" s="152"/>
    </row>
    <row r="1867" spans="1:19" s="145" customFormat="1" ht="14.45" customHeight="1">
      <c r="A1867" s="160"/>
      <c r="B1867" s="142" t="s">
        <v>100</v>
      </c>
      <c r="C1867" s="150">
        <v>31</v>
      </c>
      <c r="D1867" s="151">
        <v>21</v>
      </c>
      <c r="E1867" s="151">
        <v>39</v>
      </c>
      <c r="F1867" s="151">
        <v>34</v>
      </c>
      <c r="G1867" s="151">
        <v>41</v>
      </c>
      <c r="H1867" s="151">
        <v>7</v>
      </c>
      <c r="I1867" s="152">
        <v>20.588235294117645</v>
      </c>
      <c r="J1867" s="142"/>
      <c r="K1867" s="159" t="s">
        <v>100</v>
      </c>
      <c r="L1867" s="150">
        <v>54</v>
      </c>
      <c r="M1867" s="151">
        <v>37</v>
      </c>
      <c r="N1867" s="151">
        <v>27</v>
      </c>
      <c r="O1867" s="151">
        <v>23</v>
      </c>
      <c r="P1867" s="151">
        <v>17</v>
      </c>
      <c r="Q1867" s="151">
        <v>-6</v>
      </c>
      <c r="R1867" s="152">
        <v>-26.086956521739129</v>
      </c>
      <c r="S1867" s="152"/>
    </row>
    <row r="1868" spans="1:19" s="145" customFormat="1" ht="14.45" customHeight="1">
      <c r="A1868" s="160"/>
      <c r="B1868" s="142" t="s">
        <v>118</v>
      </c>
      <c r="C1868" s="150">
        <v>28</v>
      </c>
      <c r="D1868" s="151">
        <v>23</v>
      </c>
      <c r="E1868" s="151">
        <v>20</v>
      </c>
      <c r="F1868" s="151">
        <v>34</v>
      </c>
      <c r="G1868" s="151">
        <v>25</v>
      </c>
      <c r="H1868" s="151">
        <v>-9</v>
      </c>
      <c r="I1868" s="152">
        <v>-26.47058823529412</v>
      </c>
      <c r="J1868" s="142"/>
      <c r="K1868" s="159" t="s">
        <v>118</v>
      </c>
      <c r="L1868" s="150">
        <v>25</v>
      </c>
      <c r="M1868" s="151">
        <v>48</v>
      </c>
      <c r="N1868" s="151">
        <v>28</v>
      </c>
      <c r="O1868" s="151">
        <v>27</v>
      </c>
      <c r="P1868" s="151">
        <v>25</v>
      </c>
      <c r="Q1868" s="151">
        <v>-2</v>
      </c>
      <c r="R1868" s="152">
        <v>-7.4074074074074066</v>
      </c>
      <c r="S1868" s="152"/>
    </row>
    <row r="1869" spans="1:19" s="145" customFormat="1" ht="14.45" customHeight="1">
      <c r="A1869" s="160"/>
      <c r="B1869" s="142" t="s">
        <v>101</v>
      </c>
      <c r="C1869" s="150">
        <v>24</v>
      </c>
      <c r="D1869" s="151">
        <v>28</v>
      </c>
      <c r="E1869" s="151">
        <v>27</v>
      </c>
      <c r="F1869" s="151">
        <v>32</v>
      </c>
      <c r="G1869" s="151">
        <v>30</v>
      </c>
      <c r="H1869" s="151">
        <v>-2</v>
      </c>
      <c r="I1869" s="152">
        <v>-6.25</v>
      </c>
      <c r="J1869" s="142"/>
      <c r="K1869" s="159" t="s">
        <v>101</v>
      </c>
      <c r="L1869" s="150">
        <v>25</v>
      </c>
      <c r="M1869" s="151">
        <v>20</v>
      </c>
      <c r="N1869" s="151">
        <v>38</v>
      </c>
      <c r="O1869" s="151">
        <v>22</v>
      </c>
      <c r="P1869" s="151">
        <v>22</v>
      </c>
      <c r="Q1869" s="151">
        <v>0</v>
      </c>
      <c r="R1869" s="152">
        <v>0</v>
      </c>
      <c r="S1869" s="152"/>
    </row>
    <row r="1870" spans="1:19" s="145" customFormat="1" ht="14.45" customHeight="1">
      <c r="A1870" s="160"/>
      <c r="B1870" s="142" t="s">
        <v>102</v>
      </c>
      <c r="C1870" s="150">
        <v>35</v>
      </c>
      <c r="D1870" s="151">
        <v>24</v>
      </c>
      <c r="E1870" s="151">
        <v>23</v>
      </c>
      <c r="F1870" s="151">
        <v>26</v>
      </c>
      <c r="G1870" s="151">
        <v>36</v>
      </c>
      <c r="H1870" s="151">
        <v>10</v>
      </c>
      <c r="I1870" s="152">
        <v>38.461538461538467</v>
      </c>
      <c r="J1870" s="142"/>
      <c r="K1870" s="159" t="s">
        <v>102</v>
      </c>
      <c r="L1870" s="150">
        <v>36</v>
      </c>
      <c r="M1870" s="151">
        <v>23</v>
      </c>
      <c r="N1870" s="151">
        <v>23</v>
      </c>
      <c r="O1870" s="151">
        <v>42</v>
      </c>
      <c r="P1870" s="151">
        <v>28</v>
      </c>
      <c r="Q1870" s="151">
        <v>-14</v>
      </c>
      <c r="R1870" s="152">
        <v>-33.333333333333329</v>
      </c>
      <c r="S1870" s="152"/>
    </row>
    <row r="1871" spans="1:19" s="145" customFormat="1" ht="14.45" customHeight="1">
      <c r="A1871" s="160"/>
      <c r="B1871" s="142" t="s">
        <v>103</v>
      </c>
      <c r="C1871" s="150">
        <v>51</v>
      </c>
      <c r="D1871" s="151">
        <v>38</v>
      </c>
      <c r="E1871" s="151">
        <v>26</v>
      </c>
      <c r="F1871" s="151">
        <v>26</v>
      </c>
      <c r="G1871" s="151">
        <v>34</v>
      </c>
      <c r="H1871" s="151">
        <v>8</v>
      </c>
      <c r="I1871" s="152">
        <v>30.76923076923077</v>
      </c>
      <c r="J1871" s="142"/>
      <c r="K1871" s="159" t="s">
        <v>103</v>
      </c>
      <c r="L1871" s="150">
        <v>39</v>
      </c>
      <c r="M1871" s="151">
        <v>44</v>
      </c>
      <c r="N1871" s="151">
        <v>26</v>
      </c>
      <c r="O1871" s="151">
        <v>30</v>
      </c>
      <c r="P1871" s="151">
        <v>39</v>
      </c>
      <c r="Q1871" s="151">
        <v>9</v>
      </c>
      <c r="R1871" s="152">
        <v>30</v>
      </c>
      <c r="S1871" s="152"/>
    </row>
    <row r="1872" spans="1:19" s="145" customFormat="1" ht="14.45" customHeight="1">
      <c r="A1872" s="160"/>
      <c r="B1872" s="142" t="s">
        <v>104</v>
      </c>
      <c r="C1872" s="150">
        <v>56</v>
      </c>
      <c r="D1872" s="151">
        <v>50</v>
      </c>
      <c r="E1872" s="151">
        <v>35</v>
      </c>
      <c r="F1872" s="151">
        <v>28</v>
      </c>
      <c r="G1872" s="151">
        <v>29</v>
      </c>
      <c r="H1872" s="151">
        <v>1</v>
      </c>
      <c r="I1872" s="152">
        <v>3.5714285714285712</v>
      </c>
      <c r="J1872" s="142"/>
      <c r="K1872" s="159" t="s">
        <v>104</v>
      </c>
      <c r="L1872" s="150">
        <v>33</v>
      </c>
      <c r="M1872" s="151">
        <v>39</v>
      </c>
      <c r="N1872" s="151">
        <v>38</v>
      </c>
      <c r="O1872" s="151">
        <v>25</v>
      </c>
      <c r="P1872" s="151">
        <v>30</v>
      </c>
      <c r="Q1872" s="151">
        <v>5</v>
      </c>
      <c r="R1872" s="152">
        <v>20</v>
      </c>
      <c r="S1872" s="152"/>
    </row>
    <row r="1873" spans="1:19" s="145" customFormat="1" ht="14.45" customHeight="1">
      <c r="A1873" s="160"/>
      <c r="B1873" s="142" t="s">
        <v>105</v>
      </c>
      <c r="C1873" s="150">
        <v>29</v>
      </c>
      <c r="D1873" s="151">
        <v>48</v>
      </c>
      <c r="E1873" s="151">
        <v>45</v>
      </c>
      <c r="F1873" s="151">
        <v>42</v>
      </c>
      <c r="G1873" s="151">
        <v>25</v>
      </c>
      <c r="H1873" s="151">
        <v>-17</v>
      </c>
      <c r="I1873" s="152">
        <v>-40.476190476190474</v>
      </c>
      <c r="J1873" s="142"/>
      <c r="K1873" s="159" t="s">
        <v>105</v>
      </c>
      <c r="L1873" s="150">
        <v>25</v>
      </c>
      <c r="M1873" s="151">
        <v>41</v>
      </c>
      <c r="N1873" s="151">
        <v>36</v>
      </c>
      <c r="O1873" s="151">
        <v>33</v>
      </c>
      <c r="P1873" s="151">
        <v>19</v>
      </c>
      <c r="Q1873" s="151">
        <v>-14</v>
      </c>
      <c r="R1873" s="152">
        <v>-42.424242424242422</v>
      </c>
      <c r="S1873" s="152"/>
    </row>
    <row r="1874" spans="1:19" s="145" customFormat="1" ht="14.45" customHeight="1">
      <c r="A1874" s="160"/>
      <c r="B1874" s="142" t="s">
        <v>106</v>
      </c>
      <c r="C1874" s="150">
        <v>37</v>
      </c>
      <c r="D1874" s="151">
        <v>29</v>
      </c>
      <c r="E1874" s="151">
        <v>42</v>
      </c>
      <c r="F1874" s="151">
        <v>39</v>
      </c>
      <c r="G1874" s="151">
        <v>44</v>
      </c>
      <c r="H1874" s="151">
        <v>5</v>
      </c>
      <c r="I1874" s="152">
        <v>12.820512820512819</v>
      </c>
      <c r="J1874" s="142"/>
      <c r="K1874" s="159" t="s">
        <v>106</v>
      </c>
      <c r="L1874" s="150">
        <v>27</v>
      </c>
      <c r="M1874" s="151">
        <v>33</v>
      </c>
      <c r="N1874" s="151">
        <v>39</v>
      </c>
      <c r="O1874" s="151">
        <v>37</v>
      </c>
      <c r="P1874" s="151">
        <v>35</v>
      </c>
      <c r="Q1874" s="151">
        <v>-2</v>
      </c>
      <c r="R1874" s="152">
        <v>-5.4054054054054053</v>
      </c>
      <c r="S1874" s="152"/>
    </row>
    <row r="1875" spans="1:19" s="145" customFormat="1" ht="14.45" customHeight="1">
      <c r="A1875" s="160"/>
      <c r="B1875" s="142" t="s">
        <v>107</v>
      </c>
      <c r="C1875" s="150">
        <v>30</v>
      </c>
      <c r="D1875" s="151">
        <v>32</v>
      </c>
      <c r="E1875" s="151">
        <v>22</v>
      </c>
      <c r="F1875" s="151">
        <v>38</v>
      </c>
      <c r="G1875" s="151">
        <v>39</v>
      </c>
      <c r="H1875" s="151">
        <v>1</v>
      </c>
      <c r="I1875" s="152">
        <v>2.6315789473684208</v>
      </c>
      <c r="J1875" s="142"/>
      <c r="K1875" s="159" t="s">
        <v>107</v>
      </c>
      <c r="L1875" s="150">
        <v>19</v>
      </c>
      <c r="M1875" s="151">
        <v>36</v>
      </c>
      <c r="N1875" s="151">
        <v>26</v>
      </c>
      <c r="O1875" s="151">
        <v>38</v>
      </c>
      <c r="P1875" s="151">
        <v>34</v>
      </c>
      <c r="Q1875" s="151">
        <v>-4</v>
      </c>
      <c r="R1875" s="152">
        <v>-10.526315789473683</v>
      </c>
      <c r="S1875" s="152"/>
    </row>
    <row r="1876" spans="1:19" s="145" customFormat="1" ht="14.45" customHeight="1">
      <c r="A1876" s="160"/>
      <c r="B1876" s="142" t="s">
        <v>108</v>
      </c>
      <c r="C1876" s="150">
        <v>25</v>
      </c>
      <c r="D1876" s="151">
        <v>30</v>
      </c>
      <c r="E1876" s="151">
        <v>26</v>
      </c>
      <c r="F1876" s="151">
        <v>18</v>
      </c>
      <c r="G1876" s="151">
        <v>32</v>
      </c>
      <c r="H1876" s="151">
        <v>14</v>
      </c>
      <c r="I1876" s="152">
        <v>77.777777777777786</v>
      </c>
      <c r="J1876" s="142"/>
      <c r="K1876" s="159" t="s">
        <v>108</v>
      </c>
      <c r="L1876" s="150">
        <v>12</v>
      </c>
      <c r="M1876" s="151">
        <v>20</v>
      </c>
      <c r="N1876" s="151">
        <v>29</v>
      </c>
      <c r="O1876" s="151">
        <v>22</v>
      </c>
      <c r="P1876" s="151">
        <v>26</v>
      </c>
      <c r="Q1876" s="151">
        <v>4</v>
      </c>
      <c r="R1876" s="152">
        <v>18.181818181818183</v>
      </c>
      <c r="S1876" s="152"/>
    </row>
    <row r="1877" spans="1:19" s="145" customFormat="1" ht="14.45" customHeight="1">
      <c r="A1877" s="160"/>
      <c r="B1877" s="142" t="s">
        <v>109</v>
      </c>
      <c r="C1877" s="150">
        <v>17</v>
      </c>
      <c r="D1877" s="151">
        <v>15</v>
      </c>
      <c r="E1877" s="151">
        <v>24</v>
      </c>
      <c r="F1877" s="151">
        <v>14</v>
      </c>
      <c r="G1877" s="151">
        <v>10</v>
      </c>
      <c r="H1877" s="151">
        <v>-4</v>
      </c>
      <c r="I1877" s="152">
        <v>-28.571428571428569</v>
      </c>
      <c r="J1877" s="142"/>
      <c r="K1877" s="159" t="s">
        <v>109</v>
      </c>
      <c r="L1877" s="150">
        <v>11</v>
      </c>
      <c r="M1877" s="151">
        <v>11</v>
      </c>
      <c r="N1877" s="151">
        <v>15</v>
      </c>
      <c r="O1877" s="151">
        <v>23</v>
      </c>
      <c r="P1877" s="151">
        <v>15</v>
      </c>
      <c r="Q1877" s="151">
        <v>-8</v>
      </c>
      <c r="R1877" s="152">
        <v>-34.782608695652172</v>
      </c>
      <c r="S1877" s="152"/>
    </row>
    <row r="1878" spans="1:19" s="145" customFormat="1" ht="14.45" customHeight="1">
      <c r="A1878" s="160"/>
      <c r="B1878" s="142" t="s">
        <v>110</v>
      </c>
      <c r="C1878" s="150">
        <v>7</v>
      </c>
      <c r="D1878" s="151">
        <v>7</v>
      </c>
      <c r="E1878" s="151">
        <v>10</v>
      </c>
      <c r="F1878" s="151">
        <v>15</v>
      </c>
      <c r="G1878" s="151">
        <v>15</v>
      </c>
      <c r="H1878" s="151">
        <v>0</v>
      </c>
      <c r="I1878" s="152">
        <v>0</v>
      </c>
      <c r="J1878" s="142"/>
      <c r="K1878" s="159" t="s">
        <v>110</v>
      </c>
      <c r="L1878" s="150">
        <v>5</v>
      </c>
      <c r="M1878" s="151">
        <v>9</v>
      </c>
      <c r="N1878" s="151">
        <v>11</v>
      </c>
      <c r="O1878" s="151">
        <v>12</v>
      </c>
      <c r="P1878" s="151">
        <v>24</v>
      </c>
      <c r="Q1878" s="151">
        <v>12</v>
      </c>
      <c r="R1878" s="152">
        <v>100</v>
      </c>
      <c r="S1878" s="152"/>
    </row>
    <row r="1879" spans="1:19" s="145" customFormat="1" ht="14.45" customHeight="1">
      <c r="A1879" s="160"/>
      <c r="B1879" s="423"/>
      <c r="C1879" s="421"/>
      <c r="D1879" s="422"/>
      <c r="E1879" s="422"/>
      <c r="F1879" s="422"/>
      <c r="G1879" s="422"/>
      <c r="H1879" s="151"/>
      <c r="I1879" s="152"/>
      <c r="J1879" s="142"/>
      <c r="K1879" s="423"/>
      <c r="L1879" s="427"/>
      <c r="M1879" s="422"/>
      <c r="N1879" s="422"/>
      <c r="O1879" s="422"/>
      <c r="P1879" s="422"/>
      <c r="Q1879" s="151"/>
      <c r="R1879" s="152"/>
      <c r="S1879" s="160"/>
    </row>
    <row r="1880" spans="1:19" s="145" customFormat="1" ht="14.45" customHeight="1">
      <c r="A1880" s="160"/>
      <c r="B1880" s="160"/>
      <c r="C1880" s="160"/>
      <c r="D1880" s="160"/>
      <c r="E1880" s="160"/>
      <c r="F1880" s="160"/>
      <c r="G1880" s="161"/>
      <c r="H1880" s="160"/>
      <c r="I1880" s="160"/>
      <c r="J1880" s="160"/>
      <c r="K1880" s="160"/>
      <c r="L1880" s="160"/>
      <c r="M1880" s="160"/>
      <c r="N1880" s="160"/>
      <c r="O1880" s="160"/>
      <c r="P1880" s="161"/>
      <c r="Q1880" s="160"/>
      <c r="R1880" s="160"/>
      <c r="S1880" s="160"/>
    </row>
    <row r="1881" spans="1:19" s="145" customFormat="1" ht="14.45" customHeight="1">
      <c r="A1881" s="160"/>
      <c r="B1881" s="160"/>
      <c r="C1881" s="160"/>
      <c r="D1881" s="160"/>
      <c r="E1881" s="160"/>
      <c r="F1881" s="160"/>
      <c r="G1881" s="161"/>
      <c r="H1881" s="160"/>
      <c r="I1881" s="160"/>
      <c r="J1881" s="160"/>
      <c r="K1881" s="160"/>
      <c r="L1881" s="160"/>
      <c r="M1881" s="160"/>
      <c r="N1881" s="160"/>
      <c r="O1881" s="160"/>
      <c r="P1881" s="161"/>
      <c r="Q1881" s="160"/>
      <c r="R1881" s="160"/>
      <c r="S1881" s="160"/>
    </row>
    <row r="1882" spans="1:19" s="145" customFormat="1" ht="14.45" customHeight="1">
      <c r="A1882" s="138"/>
      <c r="B1882" s="138" t="s">
        <v>692</v>
      </c>
      <c r="C1882" s="138"/>
      <c r="D1882" s="138"/>
      <c r="E1882" s="138"/>
      <c r="F1882" s="138"/>
      <c r="G1882" s="138"/>
      <c r="H1882" s="138"/>
      <c r="I1882" s="138"/>
      <c r="J1882" s="138"/>
      <c r="K1882" s="138" t="s">
        <v>693</v>
      </c>
      <c r="L1882" s="138"/>
      <c r="M1882" s="138"/>
      <c r="N1882" s="138"/>
      <c r="O1882" s="138"/>
      <c r="P1882" s="138"/>
      <c r="Q1882" s="138"/>
      <c r="R1882" s="138"/>
      <c r="S1882" s="138"/>
    </row>
    <row r="1883" spans="1:19" s="145" customFormat="1" ht="14.45" customHeight="1">
      <c r="A1883" s="160"/>
      <c r="B1883" s="491" t="s">
        <v>335</v>
      </c>
      <c r="C1883" s="140"/>
      <c r="D1883" s="140"/>
      <c r="E1883" s="140"/>
      <c r="F1883" s="140"/>
      <c r="G1883" s="143"/>
      <c r="H1883" s="141"/>
      <c r="I1883" s="141"/>
      <c r="J1883" s="142"/>
      <c r="K1883" s="491" t="s">
        <v>335</v>
      </c>
      <c r="L1883" s="140"/>
      <c r="M1883" s="140"/>
      <c r="N1883" s="140"/>
      <c r="O1883" s="140"/>
      <c r="P1883" s="143"/>
      <c r="Q1883" s="141"/>
      <c r="R1883" s="141"/>
      <c r="S1883" s="144"/>
    </row>
    <row r="1884" spans="1:19" s="145" customFormat="1" ht="14.45" customHeight="1">
      <c r="A1884" s="160"/>
      <c r="B1884" s="492"/>
      <c r="C1884" s="146" t="s">
        <v>151</v>
      </c>
      <c r="D1884" s="146" t="s">
        <v>86</v>
      </c>
      <c r="E1884" s="146" t="s">
        <v>87</v>
      </c>
      <c r="F1884" s="146" t="s">
        <v>410</v>
      </c>
      <c r="G1884" s="146" t="s">
        <v>739</v>
      </c>
      <c r="H1884" s="81" t="s">
        <v>509</v>
      </c>
      <c r="I1884" s="147" t="s">
        <v>807</v>
      </c>
      <c r="J1884" s="142"/>
      <c r="K1884" s="492"/>
      <c r="L1884" s="146" t="s">
        <v>151</v>
      </c>
      <c r="M1884" s="146" t="s">
        <v>86</v>
      </c>
      <c r="N1884" s="146" t="s">
        <v>87</v>
      </c>
      <c r="O1884" s="146" t="s">
        <v>410</v>
      </c>
      <c r="P1884" s="146" t="s">
        <v>739</v>
      </c>
      <c r="Q1884" s="81" t="s">
        <v>509</v>
      </c>
      <c r="R1884" s="147" t="s">
        <v>807</v>
      </c>
      <c r="S1884" s="144"/>
    </row>
    <row r="1885" spans="1:19" s="145" customFormat="1" ht="14.45" customHeight="1">
      <c r="A1885" s="160"/>
      <c r="B1885" s="493"/>
      <c r="C1885" s="148"/>
      <c r="D1885" s="148"/>
      <c r="E1885" s="148"/>
      <c r="F1885" s="148"/>
      <c r="G1885" s="148"/>
      <c r="H1885" s="149" t="s">
        <v>88</v>
      </c>
      <c r="I1885" s="81" t="s">
        <v>511</v>
      </c>
      <c r="J1885" s="142"/>
      <c r="K1885" s="493"/>
      <c r="L1885" s="148"/>
      <c r="M1885" s="148"/>
      <c r="N1885" s="148"/>
      <c r="O1885" s="148"/>
      <c r="P1885" s="148"/>
      <c r="Q1885" s="149" t="s">
        <v>88</v>
      </c>
      <c r="R1885" s="81" t="s">
        <v>511</v>
      </c>
      <c r="S1885" s="144"/>
    </row>
    <row r="1886" spans="1:19" s="180" customFormat="1" ht="14.45" customHeight="1">
      <c r="B1886" s="188" t="s">
        <v>90</v>
      </c>
      <c r="C1886" s="187">
        <v>587</v>
      </c>
      <c r="D1886" s="183">
        <v>566</v>
      </c>
      <c r="E1886" s="183">
        <v>572</v>
      </c>
      <c r="F1886" s="183">
        <v>537</v>
      </c>
      <c r="G1886" s="183">
        <v>546</v>
      </c>
      <c r="H1886" s="182">
        <v>9</v>
      </c>
      <c r="I1886" s="184">
        <v>1.6759776536312849</v>
      </c>
      <c r="J1886" s="185"/>
      <c r="K1886" s="186" t="s">
        <v>90</v>
      </c>
      <c r="L1886" s="187">
        <v>534</v>
      </c>
      <c r="M1886" s="183">
        <v>599</v>
      </c>
      <c r="N1886" s="183">
        <v>548</v>
      </c>
      <c r="O1886" s="183">
        <v>529</v>
      </c>
      <c r="P1886" s="183">
        <v>538</v>
      </c>
      <c r="Q1886" s="182">
        <v>9</v>
      </c>
      <c r="R1886" s="184">
        <v>1.7013232514177694</v>
      </c>
      <c r="S1886" s="184"/>
    </row>
    <row r="1887" spans="1:19" s="139" customFormat="1" ht="14.45" customHeight="1">
      <c r="A1887" s="160"/>
      <c r="B1887" s="420" t="s">
        <v>91</v>
      </c>
      <c r="C1887" s="150">
        <v>47</v>
      </c>
      <c r="D1887" s="151">
        <v>43</v>
      </c>
      <c r="E1887" s="151">
        <v>40</v>
      </c>
      <c r="F1887" s="151">
        <v>49</v>
      </c>
      <c r="G1887" s="151">
        <v>50</v>
      </c>
      <c r="H1887" s="151">
        <v>1</v>
      </c>
      <c r="I1887" s="152">
        <v>2.0408163265306123</v>
      </c>
      <c r="J1887" s="142"/>
      <c r="K1887" s="154" t="s">
        <v>91</v>
      </c>
      <c r="L1887" s="150">
        <v>69</v>
      </c>
      <c r="M1887" s="151">
        <v>63</v>
      </c>
      <c r="N1887" s="151">
        <v>50</v>
      </c>
      <c r="O1887" s="151">
        <v>37</v>
      </c>
      <c r="P1887" s="151">
        <v>42</v>
      </c>
      <c r="Q1887" s="151">
        <v>5</v>
      </c>
      <c r="R1887" s="152">
        <v>13.513513513513514</v>
      </c>
      <c r="S1887" s="152"/>
    </row>
    <row r="1888" spans="1:19" s="145" customFormat="1" ht="14.45" customHeight="1">
      <c r="A1888" s="160"/>
      <c r="B1888" s="420" t="s">
        <v>92</v>
      </c>
      <c r="C1888" s="150">
        <v>353</v>
      </c>
      <c r="D1888" s="151">
        <v>332</v>
      </c>
      <c r="E1888" s="151">
        <v>335</v>
      </c>
      <c r="F1888" s="151">
        <v>289</v>
      </c>
      <c r="G1888" s="151">
        <v>292</v>
      </c>
      <c r="H1888" s="151">
        <v>3</v>
      </c>
      <c r="I1888" s="152">
        <v>1.0380622837370241</v>
      </c>
      <c r="J1888" s="142"/>
      <c r="K1888" s="154" t="s">
        <v>92</v>
      </c>
      <c r="L1888" s="150">
        <v>354</v>
      </c>
      <c r="M1888" s="151">
        <v>370</v>
      </c>
      <c r="N1888" s="151">
        <v>318</v>
      </c>
      <c r="O1888" s="151">
        <v>310</v>
      </c>
      <c r="P1888" s="151">
        <v>300</v>
      </c>
      <c r="Q1888" s="151">
        <v>-10</v>
      </c>
      <c r="R1888" s="152">
        <v>-3.225806451612903</v>
      </c>
      <c r="S1888" s="152"/>
    </row>
    <row r="1889" spans="1:19" s="145" customFormat="1" ht="14.45" customHeight="1">
      <c r="A1889" s="160"/>
      <c r="B1889" s="420" t="s">
        <v>93</v>
      </c>
      <c r="C1889" s="150">
        <v>187</v>
      </c>
      <c r="D1889" s="151">
        <v>191</v>
      </c>
      <c r="E1889" s="151">
        <v>197</v>
      </c>
      <c r="F1889" s="151">
        <v>198</v>
      </c>
      <c r="G1889" s="151">
        <v>194</v>
      </c>
      <c r="H1889" s="151">
        <v>-4</v>
      </c>
      <c r="I1889" s="152">
        <v>-2.0202020202020203</v>
      </c>
      <c r="J1889" s="142"/>
      <c r="K1889" s="154" t="s">
        <v>93</v>
      </c>
      <c r="L1889" s="150">
        <v>111</v>
      </c>
      <c r="M1889" s="151">
        <v>166</v>
      </c>
      <c r="N1889" s="151">
        <v>180</v>
      </c>
      <c r="O1889" s="151">
        <v>182</v>
      </c>
      <c r="P1889" s="151">
        <v>187</v>
      </c>
      <c r="Q1889" s="151">
        <v>5</v>
      </c>
      <c r="R1889" s="152">
        <v>2.7472527472527473</v>
      </c>
      <c r="S1889" s="152"/>
    </row>
    <row r="1890" spans="1:19" s="145" customFormat="1" ht="14.45" customHeight="1">
      <c r="A1890" s="160"/>
      <c r="B1890" s="142"/>
      <c r="C1890" s="150"/>
      <c r="D1890" s="157"/>
      <c r="E1890" s="157"/>
      <c r="F1890" s="157"/>
      <c r="G1890" s="157"/>
      <c r="H1890" s="157"/>
      <c r="I1890" s="158"/>
      <c r="J1890" s="142"/>
      <c r="K1890" s="159"/>
      <c r="L1890" s="150"/>
      <c r="M1890" s="157"/>
      <c r="N1890" s="157"/>
      <c r="O1890" s="157"/>
      <c r="P1890" s="157"/>
      <c r="Q1890" s="157"/>
      <c r="R1890" s="158"/>
      <c r="S1890" s="158"/>
    </row>
    <row r="1891" spans="1:19" s="153" customFormat="1" ht="14.45" customHeight="1">
      <c r="A1891" s="160"/>
      <c r="B1891" s="142" t="s">
        <v>94</v>
      </c>
      <c r="C1891" s="150">
        <v>11</v>
      </c>
      <c r="D1891" s="151">
        <v>13</v>
      </c>
      <c r="E1891" s="151">
        <v>14</v>
      </c>
      <c r="F1891" s="151">
        <v>23</v>
      </c>
      <c r="G1891" s="151">
        <v>22</v>
      </c>
      <c r="H1891" s="151">
        <v>-1</v>
      </c>
      <c r="I1891" s="152">
        <v>-4.3478260869565215</v>
      </c>
      <c r="J1891" s="142"/>
      <c r="K1891" s="159" t="s">
        <v>94</v>
      </c>
      <c r="L1891" s="150">
        <v>25</v>
      </c>
      <c r="M1891" s="151">
        <v>23</v>
      </c>
      <c r="N1891" s="151">
        <v>14</v>
      </c>
      <c r="O1891" s="151">
        <v>12</v>
      </c>
      <c r="P1891" s="151">
        <v>15</v>
      </c>
      <c r="Q1891" s="151">
        <v>3</v>
      </c>
      <c r="R1891" s="152">
        <v>25</v>
      </c>
      <c r="S1891" s="152"/>
    </row>
    <row r="1892" spans="1:19" s="145" customFormat="1" ht="14.45" customHeight="1">
      <c r="A1892" s="160"/>
      <c r="B1892" s="142" t="s">
        <v>95</v>
      </c>
      <c r="C1892" s="150">
        <v>14</v>
      </c>
      <c r="D1892" s="151">
        <v>13</v>
      </c>
      <c r="E1892" s="151">
        <v>13</v>
      </c>
      <c r="F1892" s="151">
        <v>12</v>
      </c>
      <c r="G1892" s="151">
        <v>17</v>
      </c>
      <c r="H1892" s="151">
        <v>5</v>
      </c>
      <c r="I1892" s="152">
        <v>41.666666666666671</v>
      </c>
      <c r="J1892" s="142"/>
      <c r="K1892" s="159" t="s">
        <v>95</v>
      </c>
      <c r="L1892" s="150">
        <v>24</v>
      </c>
      <c r="M1892" s="151">
        <v>19</v>
      </c>
      <c r="N1892" s="151">
        <v>17</v>
      </c>
      <c r="O1892" s="151">
        <v>12</v>
      </c>
      <c r="P1892" s="151">
        <v>10</v>
      </c>
      <c r="Q1892" s="151">
        <v>-2</v>
      </c>
      <c r="R1892" s="152">
        <v>-16.666666666666664</v>
      </c>
      <c r="S1892" s="152"/>
    </row>
    <row r="1893" spans="1:19" s="145" customFormat="1" ht="14.45" customHeight="1">
      <c r="A1893" s="160"/>
      <c r="B1893" s="142" t="s">
        <v>96</v>
      </c>
      <c r="C1893" s="150">
        <v>22</v>
      </c>
      <c r="D1893" s="151">
        <v>17</v>
      </c>
      <c r="E1893" s="151">
        <v>13</v>
      </c>
      <c r="F1893" s="151">
        <v>14</v>
      </c>
      <c r="G1893" s="151">
        <v>11</v>
      </c>
      <c r="H1893" s="151">
        <v>-3</v>
      </c>
      <c r="I1893" s="152">
        <v>-21.428571428571427</v>
      </c>
      <c r="J1893" s="142"/>
      <c r="K1893" s="159" t="s">
        <v>96</v>
      </c>
      <c r="L1893" s="150">
        <v>20</v>
      </c>
      <c r="M1893" s="151">
        <v>21</v>
      </c>
      <c r="N1893" s="151">
        <v>19</v>
      </c>
      <c r="O1893" s="151">
        <v>13</v>
      </c>
      <c r="P1893" s="151">
        <v>17</v>
      </c>
      <c r="Q1893" s="151">
        <v>4</v>
      </c>
      <c r="R1893" s="152">
        <v>30.76923076923077</v>
      </c>
      <c r="S1893" s="152"/>
    </row>
    <row r="1894" spans="1:19" s="145" customFormat="1" ht="14.45" customHeight="1">
      <c r="A1894" s="160"/>
      <c r="B1894" s="142" t="s">
        <v>97</v>
      </c>
      <c r="C1894" s="150">
        <v>26</v>
      </c>
      <c r="D1894" s="151">
        <v>22</v>
      </c>
      <c r="E1894" s="151">
        <v>20</v>
      </c>
      <c r="F1894" s="151">
        <v>12</v>
      </c>
      <c r="G1894" s="151">
        <v>16</v>
      </c>
      <c r="H1894" s="151">
        <v>4</v>
      </c>
      <c r="I1894" s="152">
        <v>33.333333333333329</v>
      </c>
      <c r="J1894" s="142"/>
      <c r="K1894" s="159" t="s">
        <v>97</v>
      </c>
      <c r="L1894" s="150">
        <v>24</v>
      </c>
      <c r="M1894" s="151">
        <v>23</v>
      </c>
      <c r="N1894" s="151">
        <v>18</v>
      </c>
      <c r="O1894" s="151">
        <v>20</v>
      </c>
      <c r="P1894" s="151">
        <v>15</v>
      </c>
      <c r="Q1894" s="151">
        <v>-5</v>
      </c>
      <c r="R1894" s="152">
        <v>-25</v>
      </c>
      <c r="S1894" s="152"/>
    </row>
    <row r="1895" spans="1:19" s="145" customFormat="1" ht="14.45" customHeight="1">
      <c r="A1895" s="160"/>
      <c r="B1895" s="142" t="s">
        <v>98</v>
      </c>
      <c r="C1895" s="150">
        <v>27</v>
      </c>
      <c r="D1895" s="151">
        <v>31</v>
      </c>
      <c r="E1895" s="151">
        <v>36</v>
      </c>
      <c r="F1895" s="151">
        <v>25</v>
      </c>
      <c r="G1895" s="151">
        <v>26</v>
      </c>
      <c r="H1895" s="151">
        <v>1</v>
      </c>
      <c r="I1895" s="152">
        <v>4</v>
      </c>
      <c r="J1895" s="142"/>
      <c r="K1895" s="159" t="s">
        <v>98</v>
      </c>
      <c r="L1895" s="150">
        <v>38</v>
      </c>
      <c r="M1895" s="151">
        <v>30</v>
      </c>
      <c r="N1895" s="151">
        <v>23</v>
      </c>
      <c r="O1895" s="151">
        <v>40</v>
      </c>
      <c r="P1895" s="151">
        <v>39</v>
      </c>
      <c r="Q1895" s="151">
        <v>-1</v>
      </c>
      <c r="R1895" s="152">
        <v>-2.5</v>
      </c>
      <c r="S1895" s="152"/>
    </row>
    <row r="1896" spans="1:19" s="145" customFormat="1" ht="14.45" customHeight="1">
      <c r="A1896" s="160"/>
      <c r="B1896" s="142" t="s">
        <v>99</v>
      </c>
      <c r="C1896" s="150">
        <v>36</v>
      </c>
      <c r="D1896" s="151">
        <v>20</v>
      </c>
      <c r="E1896" s="151">
        <v>36</v>
      </c>
      <c r="F1896" s="151">
        <v>33</v>
      </c>
      <c r="G1896" s="151">
        <v>29</v>
      </c>
      <c r="H1896" s="151">
        <v>-4</v>
      </c>
      <c r="I1896" s="152">
        <v>-12.121212121212121</v>
      </c>
      <c r="J1896" s="142"/>
      <c r="K1896" s="159" t="s">
        <v>99</v>
      </c>
      <c r="L1896" s="150">
        <v>37</v>
      </c>
      <c r="M1896" s="151">
        <v>36</v>
      </c>
      <c r="N1896" s="151">
        <v>25</v>
      </c>
      <c r="O1896" s="151">
        <v>25</v>
      </c>
      <c r="P1896" s="151">
        <v>42</v>
      </c>
      <c r="Q1896" s="151">
        <v>17</v>
      </c>
      <c r="R1896" s="152">
        <v>68</v>
      </c>
      <c r="S1896" s="152"/>
    </row>
    <row r="1897" spans="1:19" s="145" customFormat="1" ht="14.45" customHeight="1">
      <c r="A1897" s="160"/>
      <c r="B1897" s="142" t="s">
        <v>100</v>
      </c>
      <c r="C1897" s="150">
        <v>31</v>
      </c>
      <c r="D1897" s="151">
        <v>35</v>
      </c>
      <c r="E1897" s="151">
        <v>27</v>
      </c>
      <c r="F1897" s="151">
        <v>31</v>
      </c>
      <c r="G1897" s="151">
        <v>46</v>
      </c>
      <c r="H1897" s="151">
        <v>15</v>
      </c>
      <c r="I1897" s="152">
        <v>48.387096774193552</v>
      </c>
      <c r="J1897" s="142"/>
      <c r="K1897" s="159" t="s">
        <v>100</v>
      </c>
      <c r="L1897" s="150">
        <v>52</v>
      </c>
      <c r="M1897" s="151">
        <v>38</v>
      </c>
      <c r="N1897" s="151">
        <v>28</v>
      </c>
      <c r="O1897" s="151">
        <v>24</v>
      </c>
      <c r="P1897" s="151">
        <v>24</v>
      </c>
      <c r="Q1897" s="151">
        <v>0</v>
      </c>
      <c r="R1897" s="152">
        <v>0</v>
      </c>
      <c r="S1897" s="152"/>
    </row>
    <row r="1898" spans="1:19" s="145" customFormat="1" ht="14.45" customHeight="1">
      <c r="A1898" s="160"/>
      <c r="B1898" s="142" t="s">
        <v>118</v>
      </c>
      <c r="C1898" s="150">
        <v>23</v>
      </c>
      <c r="D1898" s="151">
        <v>23</v>
      </c>
      <c r="E1898" s="151">
        <v>34</v>
      </c>
      <c r="F1898" s="151">
        <v>29</v>
      </c>
      <c r="G1898" s="151">
        <v>25</v>
      </c>
      <c r="H1898" s="151">
        <v>-4</v>
      </c>
      <c r="I1898" s="152">
        <v>-13.793103448275861</v>
      </c>
      <c r="J1898" s="142"/>
      <c r="K1898" s="159" t="s">
        <v>118</v>
      </c>
      <c r="L1898" s="150">
        <v>24</v>
      </c>
      <c r="M1898" s="151">
        <v>47</v>
      </c>
      <c r="N1898" s="151">
        <v>32</v>
      </c>
      <c r="O1898" s="151">
        <v>24</v>
      </c>
      <c r="P1898" s="151">
        <v>19</v>
      </c>
      <c r="Q1898" s="151">
        <v>-5</v>
      </c>
      <c r="R1898" s="152">
        <v>-20.833333333333336</v>
      </c>
      <c r="S1898" s="152"/>
    </row>
    <row r="1899" spans="1:19" s="145" customFormat="1" ht="14.45" customHeight="1">
      <c r="A1899" s="160"/>
      <c r="B1899" s="142" t="s">
        <v>101</v>
      </c>
      <c r="C1899" s="150">
        <v>27</v>
      </c>
      <c r="D1899" s="151">
        <v>20</v>
      </c>
      <c r="E1899" s="151">
        <v>30</v>
      </c>
      <c r="F1899" s="151">
        <v>26</v>
      </c>
      <c r="G1899" s="151">
        <v>31</v>
      </c>
      <c r="H1899" s="151">
        <v>5</v>
      </c>
      <c r="I1899" s="152">
        <v>19.230769230769234</v>
      </c>
      <c r="J1899" s="142"/>
      <c r="K1899" s="159" t="s">
        <v>101</v>
      </c>
      <c r="L1899" s="150">
        <v>26</v>
      </c>
      <c r="M1899" s="151">
        <v>27</v>
      </c>
      <c r="N1899" s="151">
        <v>44</v>
      </c>
      <c r="O1899" s="151">
        <v>27</v>
      </c>
      <c r="P1899" s="151">
        <v>26</v>
      </c>
      <c r="Q1899" s="151">
        <v>-1</v>
      </c>
      <c r="R1899" s="152">
        <v>-3.7037037037037033</v>
      </c>
      <c r="S1899" s="152"/>
    </row>
    <row r="1900" spans="1:19" s="145" customFormat="1" ht="14.45" customHeight="1">
      <c r="A1900" s="160"/>
      <c r="B1900" s="142" t="s">
        <v>102</v>
      </c>
      <c r="C1900" s="150">
        <v>45</v>
      </c>
      <c r="D1900" s="151">
        <v>29</v>
      </c>
      <c r="E1900" s="151">
        <v>24</v>
      </c>
      <c r="F1900" s="151">
        <v>27</v>
      </c>
      <c r="G1900" s="151">
        <v>34</v>
      </c>
      <c r="H1900" s="151">
        <v>7</v>
      </c>
      <c r="I1900" s="152">
        <v>25.925925925925924</v>
      </c>
      <c r="J1900" s="142"/>
      <c r="K1900" s="159" t="s">
        <v>102</v>
      </c>
      <c r="L1900" s="150">
        <v>39</v>
      </c>
      <c r="M1900" s="151">
        <v>28</v>
      </c>
      <c r="N1900" s="151">
        <v>31</v>
      </c>
      <c r="O1900" s="151">
        <v>46</v>
      </c>
      <c r="P1900" s="151">
        <v>33</v>
      </c>
      <c r="Q1900" s="151">
        <v>-13</v>
      </c>
      <c r="R1900" s="152">
        <v>-28.260869565217391</v>
      </c>
      <c r="S1900" s="152"/>
    </row>
    <row r="1901" spans="1:19" s="145" customFormat="1" ht="14.45" customHeight="1">
      <c r="A1901" s="160"/>
      <c r="B1901" s="142" t="s">
        <v>103</v>
      </c>
      <c r="C1901" s="150">
        <v>49</v>
      </c>
      <c r="D1901" s="151">
        <v>47</v>
      </c>
      <c r="E1901" s="151">
        <v>27</v>
      </c>
      <c r="F1901" s="151">
        <v>26</v>
      </c>
      <c r="G1901" s="151">
        <v>30</v>
      </c>
      <c r="H1901" s="151">
        <v>4</v>
      </c>
      <c r="I1901" s="152">
        <v>15.384615384615385</v>
      </c>
      <c r="J1901" s="142"/>
      <c r="K1901" s="159" t="s">
        <v>103</v>
      </c>
      <c r="L1901" s="150">
        <v>40</v>
      </c>
      <c r="M1901" s="151">
        <v>44</v>
      </c>
      <c r="N1901" s="151">
        <v>25</v>
      </c>
      <c r="O1901" s="151">
        <v>30</v>
      </c>
      <c r="P1901" s="151">
        <v>50</v>
      </c>
      <c r="Q1901" s="151">
        <v>20</v>
      </c>
      <c r="R1901" s="152">
        <v>66.666666666666657</v>
      </c>
      <c r="S1901" s="152"/>
    </row>
    <row r="1902" spans="1:19" s="145" customFormat="1" ht="14.45" customHeight="1">
      <c r="A1902" s="160"/>
      <c r="B1902" s="142" t="s">
        <v>104</v>
      </c>
      <c r="C1902" s="150">
        <v>56</v>
      </c>
      <c r="D1902" s="151">
        <v>51</v>
      </c>
      <c r="E1902" s="151">
        <v>52</v>
      </c>
      <c r="F1902" s="151">
        <v>32</v>
      </c>
      <c r="G1902" s="151">
        <v>24</v>
      </c>
      <c r="H1902" s="151">
        <v>-8</v>
      </c>
      <c r="I1902" s="152">
        <v>-25</v>
      </c>
      <c r="J1902" s="142"/>
      <c r="K1902" s="159" t="s">
        <v>104</v>
      </c>
      <c r="L1902" s="150">
        <v>39</v>
      </c>
      <c r="M1902" s="151">
        <v>53</v>
      </c>
      <c r="N1902" s="151">
        <v>45</v>
      </c>
      <c r="O1902" s="151">
        <v>28</v>
      </c>
      <c r="P1902" s="151">
        <v>28</v>
      </c>
      <c r="Q1902" s="151">
        <v>0</v>
      </c>
      <c r="R1902" s="152">
        <v>0</v>
      </c>
      <c r="S1902" s="152"/>
    </row>
    <row r="1903" spans="1:19" s="145" customFormat="1" ht="14.45" customHeight="1">
      <c r="A1903" s="160"/>
      <c r="B1903" s="142" t="s">
        <v>105</v>
      </c>
      <c r="C1903" s="150">
        <v>33</v>
      </c>
      <c r="D1903" s="151">
        <v>54</v>
      </c>
      <c r="E1903" s="151">
        <v>49</v>
      </c>
      <c r="F1903" s="151">
        <v>48</v>
      </c>
      <c r="G1903" s="151">
        <v>31</v>
      </c>
      <c r="H1903" s="151">
        <v>-17</v>
      </c>
      <c r="I1903" s="152">
        <v>-35.416666666666671</v>
      </c>
      <c r="J1903" s="142"/>
      <c r="K1903" s="159" t="s">
        <v>105</v>
      </c>
      <c r="L1903" s="150">
        <v>35</v>
      </c>
      <c r="M1903" s="151">
        <v>44</v>
      </c>
      <c r="N1903" s="151">
        <v>47</v>
      </c>
      <c r="O1903" s="151">
        <v>46</v>
      </c>
      <c r="P1903" s="151">
        <v>24</v>
      </c>
      <c r="Q1903" s="151">
        <v>-22</v>
      </c>
      <c r="R1903" s="152">
        <v>-47.826086956521742</v>
      </c>
      <c r="S1903" s="152"/>
    </row>
    <row r="1904" spans="1:19" s="145" customFormat="1" ht="14.45" customHeight="1">
      <c r="A1904" s="160"/>
      <c r="B1904" s="142" t="s">
        <v>106</v>
      </c>
      <c r="C1904" s="150">
        <v>56</v>
      </c>
      <c r="D1904" s="151">
        <v>36</v>
      </c>
      <c r="E1904" s="151">
        <v>56</v>
      </c>
      <c r="F1904" s="151">
        <v>39</v>
      </c>
      <c r="G1904" s="151">
        <v>46</v>
      </c>
      <c r="H1904" s="151">
        <v>7</v>
      </c>
      <c r="I1904" s="152">
        <v>17.948717948717949</v>
      </c>
      <c r="J1904" s="142"/>
      <c r="K1904" s="159" t="s">
        <v>106</v>
      </c>
      <c r="L1904" s="150">
        <v>30</v>
      </c>
      <c r="M1904" s="151">
        <v>54</v>
      </c>
      <c r="N1904" s="151">
        <v>44</v>
      </c>
      <c r="O1904" s="151">
        <v>46</v>
      </c>
      <c r="P1904" s="151">
        <v>47</v>
      </c>
      <c r="Q1904" s="151">
        <v>1</v>
      </c>
      <c r="R1904" s="152">
        <v>2.1739130434782608</v>
      </c>
      <c r="S1904" s="152"/>
    </row>
    <row r="1905" spans="1:19" s="145" customFormat="1" ht="14.45" customHeight="1">
      <c r="A1905" s="160"/>
      <c r="B1905" s="142" t="s">
        <v>107</v>
      </c>
      <c r="C1905" s="150">
        <v>44</v>
      </c>
      <c r="D1905" s="151">
        <v>53</v>
      </c>
      <c r="E1905" s="151">
        <v>31</v>
      </c>
      <c r="F1905" s="151">
        <v>55</v>
      </c>
      <c r="G1905" s="151">
        <v>40</v>
      </c>
      <c r="H1905" s="151">
        <v>-15</v>
      </c>
      <c r="I1905" s="152">
        <v>-27.27272727272727</v>
      </c>
      <c r="J1905" s="142"/>
      <c r="K1905" s="159" t="s">
        <v>107</v>
      </c>
      <c r="L1905" s="150">
        <v>35</v>
      </c>
      <c r="M1905" s="151">
        <v>40</v>
      </c>
      <c r="N1905" s="151">
        <v>53</v>
      </c>
      <c r="O1905" s="151">
        <v>39</v>
      </c>
      <c r="P1905" s="151">
        <v>41</v>
      </c>
      <c r="Q1905" s="151">
        <v>2</v>
      </c>
      <c r="R1905" s="152">
        <v>5.1282051282051277</v>
      </c>
      <c r="S1905" s="152"/>
    </row>
    <row r="1906" spans="1:19" s="145" customFormat="1" ht="14.45" customHeight="1">
      <c r="A1906" s="160"/>
      <c r="B1906" s="142" t="s">
        <v>108</v>
      </c>
      <c r="C1906" s="150">
        <v>40</v>
      </c>
      <c r="D1906" s="151">
        <v>45</v>
      </c>
      <c r="E1906" s="151">
        <v>46</v>
      </c>
      <c r="F1906" s="151">
        <v>28</v>
      </c>
      <c r="G1906" s="151">
        <v>42</v>
      </c>
      <c r="H1906" s="151">
        <v>14</v>
      </c>
      <c r="I1906" s="152">
        <v>50</v>
      </c>
      <c r="J1906" s="142"/>
      <c r="K1906" s="159" t="s">
        <v>108</v>
      </c>
      <c r="L1906" s="150">
        <v>22</v>
      </c>
      <c r="M1906" s="151">
        <v>35</v>
      </c>
      <c r="N1906" s="151">
        <v>36</v>
      </c>
      <c r="O1906" s="151">
        <v>42</v>
      </c>
      <c r="P1906" s="151">
        <v>37</v>
      </c>
      <c r="Q1906" s="151">
        <v>-5</v>
      </c>
      <c r="R1906" s="152">
        <v>-11.904761904761903</v>
      </c>
      <c r="S1906" s="152"/>
    </row>
    <row r="1907" spans="1:19" s="145" customFormat="1" ht="14.45" customHeight="1">
      <c r="A1907" s="160"/>
      <c r="B1907" s="142" t="s">
        <v>109</v>
      </c>
      <c r="C1907" s="150">
        <v>22</v>
      </c>
      <c r="D1907" s="151">
        <v>32</v>
      </c>
      <c r="E1907" s="151">
        <v>34</v>
      </c>
      <c r="F1907" s="151">
        <v>38</v>
      </c>
      <c r="G1907" s="151">
        <v>25</v>
      </c>
      <c r="H1907" s="151">
        <v>-13</v>
      </c>
      <c r="I1907" s="152">
        <v>-34.210526315789473</v>
      </c>
      <c r="J1907" s="142"/>
      <c r="K1907" s="159" t="s">
        <v>109</v>
      </c>
      <c r="L1907" s="150">
        <v>15</v>
      </c>
      <c r="M1907" s="151">
        <v>20</v>
      </c>
      <c r="N1907" s="151">
        <v>30</v>
      </c>
      <c r="O1907" s="151">
        <v>31</v>
      </c>
      <c r="P1907" s="151">
        <v>36</v>
      </c>
      <c r="Q1907" s="151">
        <v>5</v>
      </c>
      <c r="R1907" s="152">
        <v>16.129032258064516</v>
      </c>
      <c r="S1907" s="152"/>
    </row>
    <row r="1908" spans="1:19" s="145" customFormat="1" ht="14.45" customHeight="1">
      <c r="A1908" s="160"/>
      <c r="B1908" s="142" t="s">
        <v>110</v>
      </c>
      <c r="C1908" s="150">
        <v>25</v>
      </c>
      <c r="D1908" s="151">
        <v>25</v>
      </c>
      <c r="E1908" s="151">
        <v>30</v>
      </c>
      <c r="F1908" s="151">
        <v>38</v>
      </c>
      <c r="G1908" s="151">
        <v>41</v>
      </c>
      <c r="H1908" s="151">
        <v>3</v>
      </c>
      <c r="I1908" s="152">
        <v>7.8947368421052628</v>
      </c>
      <c r="J1908" s="142"/>
      <c r="K1908" s="159" t="s">
        <v>110</v>
      </c>
      <c r="L1908" s="150">
        <v>9</v>
      </c>
      <c r="M1908" s="151">
        <v>17</v>
      </c>
      <c r="N1908" s="151">
        <v>17</v>
      </c>
      <c r="O1908" s="151">
        <v>24</v>
      </c>
      <c r="P1908" s="151">
        <v>26</v>
      </c>
      <c r="Q1908" s="151">
        <v>2</v>
      </c>
      <c r="R1908" s="152">
        <v>8.3333333333333321</v>
      </c>
      <c r="S1908" s="152"/>
    </row>
    <row r="1909" spans="1:19" s="145" customFormat="1" ht="14.45" customHeight="1">
      <c r="A1909" s="160"/>
      <c r="B1909" s="423"/>
      <c r="C1909" s="421"/>
      <c r="D1909" s="422"/>
      <c r="E1909" s="422"/>
      <c r="F1909" s="422"/>
      <c r="G1909" s="422"/>
      <c r="H1909" s="151"/>
      <c r="I1909" s="152"/>
      <c r="J1909" s="160"/>
      <c r="K1909" s="423"/>
      <c r="L1909" s="427"/>
      <c r="M1909" s="422"/>
      <c r="N1909" s="422"/>
      <c r="O1909" s="422"/>
      <c r="P1909" s="422"/>
      <c r="Q1909" s="151"/>
      <c r="R1909" s="152"/>
      <c r="S1909" s="160"/>
    </row>
    <row r="1910" spans="1:19" s="145" customFormat="1" ht="14.45" customHeight="1">
      <c r="A1910" s="160"/>
      <c r="B1910" s="162"/>
      <c r="C1910" s="162"/>
      <c r="D1910" s="162"/>
      <c r="E1910" s="162"/>
      <c r="F1910" s="162"/>
      <c r="G1910" s="162"/>
      <c r="H1910" s="162"/>
      <c r="I1910" s="162"/>
      <c r="J1910" s="162"/>
      <c r="K1910" s="162"/>
      <c r="L1910" s="162"/>
      <c r="M1910" s="162"/>
      <c r="N1910" s="162"/>
      <c r="O1910" s="162"/>
      <c r="P1910" s="161"/>
      <c r="Q1910" s="160"/>
      <c r="R1910" s="160"/>
      <c r="S1910" s="160"/>
    </row>
    <row r="1911" spans="1:19" s="145" customFormat="1" ht="14.45" customHeight="1">
      <c r="A1911" s="160"/>
      <c r="B1911" s="162"/>
      <c r="C1911" s="162"/>
      <c r="D1911" s="162"/>
      <c r="E1911" s="162"/>
      <c r="F1911" s="162"/>
      <c r="G1911" s="162"/>
      <c r="H1911" s="162"/>
      <c r="I1911" s="162"/>
      <c r="J1911" s="162"/>
      <c r="K1911" s="162"/>
      <c r="L1911" s="162"/>
      <c r="M1911" s="162"/>
      <c r="N1911" s="162"/>
      <c r="O1911" s="162"/>
      <c r="P1911" s="161"/>
      <c r="Q1911" s="160"/>
      <c r="R1911" s="160"/>
      <c r="S1911" s="160"/>
    </row>
    <row r="1912" spans="1:19" s="145" customFormat="1" ht="14.45" customHeight="1">
      <c r="A1912" s="160"/>
      <c r="B1912" s="162"/>
      <c r="C1912" s="162"/>
      <c r="D1912" s="162"/>
      <c r="E1912" s="162"/>
      <c r="F1912" s="162"/>
      <c r="G1912" s="162"/>
      <c r="H1912" s="162"/>
      <c r="I1912" s="162"/>
      <c r="J1912" s="162"/>
      <c r="K1912" s="162"/>
      <c r="L1912" s="162"/>
      <c r="M1912" s="162"/>
      <c r="N1912" s="162"/>
      <c r="O1912" s="162"/>
      <c r="P1912" s="161"/>
      <c r="Q1912" s="160"/>
      <c r="R1912" s="160"/>
      <c r="S1912" s="160"/>
    </row>
    <row r="1913" spans="1:19" s="145" customFormat="1" ht="14.45" customHeight="1">
      <c r="A1913" s="138"/>
      <c r="B1913" s="138" t="s">
        <v>275</v>
      </c>
      <c r="C1913" s="138"/>
      <c r="D1913" s="138"/>
      <c r="E1913" s="138"/>
      <c r="F1913" s="138"/>
      <c r="G1913" s="138"/>
      <c r="H1913" s="138"/>
      <c r="I1913" s="138"/>
      <c r="J1913" s="138"/>
      <c r="K1913" s="138" t="s">
        <v>276</v>
      </c>
      <c r="L1913" s="138"/>
      <c r="M1913" s="138"/>
      <c r="N1913" s="138"/>
      <c r="O1913" s="138"/>
      <c r="P1913" s="138"/>
      <c r="Q1913" s="138"/>
      <c r="R1913" s="138"/>
      <c r="S1913" s="138"/>
    </row>
    <row r="1914" spans="1:19" s="145" customFormat="1" ht="14.45" customHeight="1">
      <c r="A1914" s="160"/>
      <c r="B1914" s="491" t="s">
        <v>335</v>
      </c>
      <c r="C1914" s="140"/>
      <c r="D1914" s="140"/>
      <c r="E1914" s="140"/>
      <c r="F1914" s="140"/>
      <c r="G1914" s="143"/>
      <c r="H1914" s="141"/>
      <c r="I1914" s="141"/>
      <c r="J1914" s="142"/>
      <c r="K1914" s="491" t="s">
        <v>335</v>
      </c>
      <c r="L1914" s="140"/>
      <c r="M1914" s="140"/>
      <c r="N1914" s="140"/>
      <c r="O1914" s="140"/>
      <c r="P1914" s="143"/>
      <c r="Q1914" s="141"/>
      <c r="R1914" s="141"/>
      <c r="S1914" s="144"/>
    </row>
    <row r="1915" spans="1:19" s="145" customFormat="1" ht="14.45" customHeight="1">
      <c r="A1915" s="160"/>
      <c r="B1915" s="492"/>
      <c r="C1915" s="146" t="s">
        <v>151</v>
      </c>
      <c r="D1915" s="146" t="s">
        <v>86</v>
      </c>
      <c r="E1915" s="146" t="s">
        <v>87</v>
      </c>
      <c r="F1915" s="146" t="s">
        <v>410</v>
      </c>
      <c r="G1915" s="146" t="s">
        <v>739</v>
      </c>
      <c r="H1915" s="81" t="s">
        <v>509</v>
      </c>
      <c r="I1915" s="147" t="s">
        <v>807</v>
      </c>
      <c r="J1915" s="142"/>
      <c r="K1915" s="492"/>
      <c r="L1915" s="146" t="s">
        <v>151</v>
      </c>
      <c r="M1915" s="146" t="s">
        <v>86</v>
      </c>
      <c r="N1915" s="146" t="s">
        <v>87</v>
      </c>
      <c r="O1915" s="146" t="s">
        <v>410</v>
      </c>
      <c r="P1915" s="146" t="s">
        <v>739</v>
      </c>
      <c r="Q1915" s="81" t="s">
        <v>509</v>
      </c>
      <c r="R1915" s="147" t="s">
        <v>807</v>
      </c>
      <c r="S1915" s="144"/>
    </row>
    <row r="1916" spans="1:19" s="139" customFormat="1" ht="14.45" customHeight="1">
      <c r="A1916" s="160"/>
      <c r="B1916" s="493"/>
      <c r="C1916" s="148"/>
      <c r="D1916" s="148"/>
      <c r="E1916" s="148"/>
      <c r="F1916" s="148"/>
      <c r="G1916" s="148"/>
      <c r="H1916" s="149" t="s">
        <v>88</v>
      </c>
      <c r="I1916" s="81" t="s">
        <v>511</v>
      </c>
      <c r="J1916" s="142"/>
      <c r="K1916" s="493"/>
      <c r="L1916" s="148"/>
      <c r="M1916" s="148"/>
      <c r="N1916" s="148"/>
      <c r="O1916" s="148"/>
      <c r="P1916" s="148"/>
      <c r="Q1916" s="149" t="s">
        <v>88</v>
      </c>
      <c r="R1916" s="81" t="s">
        <v>511</v>
      </c>
      <c r="S1916" s="144"/>
    </row>
    <row r="1917" spans="1:19" s="180" customFormat="1" ht="14.45" customHeight="1">
      <c r="B1917" s="188" t="s">
        <v>90</v>
      </c>
      <c r="C1917" s="187">
        <v>3612</v>
      </c>
      <c r="D1917" s="183">
        <v>3325</v>
      </c>
      <c r="E1917" s="183">
        <v>2952</v>
      </c>
      <c r="F1917" s="183">
        <v>2746</v>
      </c>
      <c r="G1917" s="183">
        <v>2461</v>
      </c>
      <c r="H1917" s="182">
        <v>-285</v>
      </c>
      <c r="I1917" s="184">
        <v>-10.378732702112163</v>
      </c>
      <c r="J1917" s="185"/>
      <c r="K1917" s="186" t="s">
        <v>90</v>
      </c>
      <c r="L1917" s="187">
        <v>139</v>
      </c>
      <c r="M1917" s="183">
        <v>222</v>
      </c>
      <c r="N1917" s="183">
        <v>961</v>
      </c>
      <c r="O1917" s="183">
        <v>1004</v>
      </c>
      <c r="P1917" s="183">
        <v>1100</v>
      </c>
      <c r="Q1917" s="182">
        <v>96</v>
      </c>
      <c r="R1917" s="184">
        <v>9.5617529880478092</v>
      </c>
      <c r="S1917" s="184"/>
    </row>
    <row r="1918" spans="1:19" s="145" customFormat="1" ht="14.45" customHeight="1">
      <c r="A1918" s="160"/>
      <c r="B1918" s="420" t="s">
        <v>91</v>
      </c>
      <c r="C1918" s="150">
        <v>385</v>
      </c>
      <c r="D1918" s="151">
        <v>337</v>
      </c>
      <c r="E1918" s="151">
        <v>283</v>
      </c>
      <c r="F1918" s="151">
        <v>255</v>
      </c>
      <c r="G1918" s="151">
        <v>210</v>
      </c>
      <c r="H1918" s="151">
        <v>-45</v>
      </c>
      <c r="I1918" s="152">
        <v>-17.647058823529413</v>
      </c>
      <c r="J1918" s="142"/>
      <c r="K1918" s="154" t="s">
        <v>91</v>
      </c>
      <c r="L1918" s="150">
        <v>7</v>
      </c>
      <c r="M1918" s="151">
        <v>8</v>
      </c>
      <c r="N1918" s="151">
        <v>77</v>
      </c>
      <c r="O1918" s="151">
        <v>65</v>
      </c>
      <c r="P1918" s="151">
        <v>55</v>
      </c>
      <c r="Q1918" s="151">
        <v>-10</v>
      </c>
      <c r="R1918" s="152">
        <v>-15.384615384615385</v>
      </c>
      <c r="S1918" s="152"/>
    </row>
    <row r="1919" spans="1:19" s="145" customFormat="1" ht="14.45" customHeight="1">
      <c r="A1919" s="160"/>
      <c r="B1919" s="420" t="s">
        <v>92</v>
      </c>
      <c r="C1919" s="150">
        <v>2338</v>
      </c>
      <c r="D1919" s="151">
        <v>2013</v>
      </c>
      <c r="E1919" s="151">
        <v>1659</v>
      </c>
      <c r="F1919" s="151">
        <v>1408</v>
      </c>
      <c r="G1919" s="151">
        <v>1199</v>
      </c>
      <c r="H1919" s="151">
        <v>-209</v>
      </c>
      <c r="I1919" s="152">
        <v>-14.84375</v>
      </c>
      <c r="J1919" s="142"/>
      <c r="K1919" s="154" t="s">
        <v>92</v>
      </c>
      <c r="L1919" s="150">
        <v>130</v>
      </c>
      <c r="M1919" s="151">
        <v>209</v>
      </c>
      <c r="N1919" s="151">
        <v>650</v>
      </c>
      <c r="O1919" s="151">
        <v>546</v>
      </c>
      <c r="P1919" s="151">
        <v>575</v>
      </c>
      <c r="Q1919" s="151">
        <v>29</v>
      </c>
      <c r="R1919" s="152">
        <v>5.3113553113553111</v>
      </c>
      <c r="S1919" s="152"/>
    </row>
    <row r="1920" spans="1:19" s="153" customFormat="1" ht="14.45" customHeight="1">
      <c r="A1920" s="160"/>
      <c r="B1920" s="420" t="s">
        <v>93</v>
      </c>
      <c r="C1920" s="150">
        <v>889</v>
      </c>
      <c r="D1920" s="151">
        <v>975</v>
      </c>
      <c r="E1920" s="151">
        <v>1010</v>
      </c>
      <c r="F1920" s="151">
        <v>1078</v>
      </c>
      <c r="G1920" s="151">
        <v>1033</v>
      </c>
      <c r="H1920" s="151">
        <v>-45</v>
      </c>
      <c r="I1920" s="152">
        <v>-4.1743970315398888</v>
      </c>
      <c r="J1920" s="142"/>
      <c r="K1920" s="154" t="s">
        <v>93</v>
      </c>
      <c r="L1920" s="150">
        <v>2</v>
      </c>
      <c r="M1920" s="151">
        <v>5</v>
      </c>
      <c r="N1920" s="151">
        <v>234</v>
      </c>
      <c r="O1920" s="151">
        <v>391</v>
      </c>
      <c r="P1920" s="151">
        <v>468</v>
      </c>
      <c r="Q1920" s="151">
        <v>77</v>
      </c>
      <c r="R1920" s="152">
        <v>19.693094629156011</v>
      </c>
      <c r="S1920" s="152"/>
    </row>
    <row r="1921" spans="1:19" s="145" customFormat="1" ht="14.45" customHeight="1">
      <c r="A1921" s="160"/>
      <c r="B1921" s="142"/>
      <c r="C1921" s="150"/>
      <c r="D1921" s="157"/>
      <c r="E1921" s="157"/>
      <c r="F1921" s="157"/>
      <c r="G1921" s="157"/>
      <c r="H1921" s="157"/>
      <c r="I1921" s="158"/>
      <c r="J1921" s="142"/>
      <c r="K1921" s="159"/>
      <c r="L1921" s="150"/>
      <c r="M1921" s="157"/>
      <c r="N1921" s="157"/>
      <c r="O1921" s="157"/>
      <c r="P1921" s="157"/>
      <c r="Q1921" s="157"/>
      <c r="R1921" s="158"/>
      <c r="S1921" s="158"/>
    </row>
    <row r="1922" spans="1:19" s="145" customFormat="1" ht="14.45" customHeight="1">
      <c r="A1922" s="160"/>
      <c r="B1922" s="142" t="s">
        <v>94</v>
      </c>
      <c r="C1922" s="150">
        <v>113</v>
      </c>
      <c r="D1922" s="151">
        <v>105</v>
      </c>
      <c r="E1922" s="151">
        <v>78</v>
      </c>
      <c r="F1922" s="151">
        <v>68</v>
      </c>
      <c r="G1922" s="151">
        <v>57</v>
      </c>
      <c r="H1922" s="151">
        <v>-11</v>
      </c>
      <c r="I1922" s="152">
        <v>-16.176470588235293</v>
      </c>
      <c r="J1922" s="142"/>
      <c r="K1922" s="159" t="s">
        <v>94</v>
      </c>
      <c r="L1922" s="150">
        <v>7</v>
      </c>
      <c r="M1922" s="151">
        <v>6</v>
      </c>
      <c r="N1922" s="151">
        <v>32</v>
      </c>
      <c r="O1922" s="151">
        <v>17</v>
      </c>
      <c r="P1922" s="151">
        <v>8</v>
      </c>
      <c r="Q1922" s="151">
        <v>-9</v>
      </c>
      <c r="R1922" s="152">
        <v>-52.941176470588239</v>
      </c>
      <c r="S1922" s="152"/>
    </row>
    <row r="1923" spans="1:19" s="145" customFormat="1" ht="14.45" customHeight="1">
      <c r="A1923" s="160"/>
      <c r="B1923" s="142" t="s">
        <v>95</v>
      </c>
      <c r="C1923" s="150">
        <v>137</v>
      </c>
      <c r="D1923" s="151">
        <v>99</v>
      </c>
      <c r="E1923" s="151">
        <v>107</v>
      </c>
      <c r="F1923" s="151">
        <v>85</v>
      </c>
      <c r="G1923" s="151">
        <v>69</v>
      </c>
      <c r="H1923" s="151">
        <v>-16</v>
      </c>
      <c r="I1923" s="152">
        <v>-18.823529411764707</v>
      </c>
      <c r="J1923" s="142"/>
      <c r="K1923" s="159" t="s">
        <v>95</v>
      </c>
      <c r="L1923" s="150" t="s">
        <v>313</v>
      </c>
      <c r="M1923" s="151">
        <v>2</v>
      </c>
      <c r="N1923" s="151">
        <v>27</v>
      </c>
      <c r="O1923" s="151">
        <v>26</v>
      </c>
      <c r="P1923" s="151">
        <v>14</v>
      </c>
      <c r="Q1923" s="151">
        <v>-12</v>
      </c>
      <c r="R1923" s="152">
        <v>-46.153846153846153</v>
      </c>
      <c r="S1923" s="152"/>
    </row>
    <row r="1924" spans="1:19" s="145" customFormat="1" ht="14.45" customHeight="1">
      <c r="A1924" s="160"/>
      <c r="B1924" s="142" t="s">
        <v>96</v>
      </c>
      <c r="C1924" s="150">
        <v>135</v>
      </c>
      <c r="D1924" s="151">
        <v>133</v>
      </c>
      <c r="E1924" s="151">
        <v>98</v>
      </c>
      <c r="F1924" s="151">
        <v>102</v>
      </c>
      <c r="G1924" s="151">
        <v>84</v>
      </c>
      <c r="H1924" s="151">
        <v>-18</v>
      </c>
      <c r="I1924" s="152">
        <v>-17.647058823529413</v>
      </c>
      <c r="J1924" s="142"/>
      <c r="K1924" s="159" t="s">
        <v>96</v>
      </c>
      <c r="L1924" s="150" t="s">
        <v>313</v>
      </c>
      <c r="M1924" s="151" t="s">
        <v>313</v>
      </c>
      <c r="N1924" s="151">
        <v>18</v>
      </c>
      <c r="O1924" s="151">
        <v>22</v>
      </c>
      <c r="P1924" s="151">
        <v>33</v>
      </c>
      <c r="Q1924" s="151">
        <v>11</v>
      </c>
      <c r="R1924" s="152">
        <v>50</v>
      </c>
      <c r="S1924" s="152"/>
    </row>
    <row r="1925" spans="1:19" s="145" customFormat="1" ht="14.45" customHeight="1">
      <c r="A1925" s="160"/>
      <c r="B1925" s="142" t="s">
        <v>97</v>
      </c>
      <c r="C1925" s="150">
        <v>168</v>
      </c>
      <c r="D1925" s="151">
        <v>168</v>
      </c>
      <c r="E1925" s="151">
        <v>151</v>
      </c>
      <c r="F1925" s="151">
        <v>125</v>
      </c>
      <c r="G1925" s="151">
        <v>114</v>
      </c>
      <c r="H1925" s="151">
        <v>-11</v>
      </c>
      <c r="I1925" s="152">
        <v>-8.7999999999999989</v>
      </c>
      <c r="J1925" s="142"/>
      <c r="K1925" s="159" t="s">
        <v>97</v>
      </c>
      <c r="L1925" s="150">
        <v>2</v>
      </c>
      <c r="M1925" s="151">
        <v>1</v>
      </c>
      <c r="N1925" s="151">
        <v>22</v>
      </c>
      <c r="O1925" s="151">
        <v>18</v>
      </c>
      <c r="P1925" s="151">
        <v>35</v>
      </c>
      <c r="Q1925" s="151">
        <v>17</v>
      </c>
      <c r="R1925" s="152">
        <v>94.444444444444443</v>
      </c>
      <c r="S1925" s="152"/>
    </row>
    <row r="1926" spans="1:19" s="145" customFormat="1" ht="14.45" customHeight="1">
      <c r="A1926" s="160"/>
      <c r="B1926" s="142" t="s">
        <v>98</v>
      </c>
      <c r="C1926" s="150">
        <v>203</v>
      </c>
      <c r="D1926" s="151">
        <v>120</v>
      </c>
      <c r="E1926" s="151">
        <v>113</v>
      </c>
      <c r="F1926" s="151">
        <v>94</v>
      </c>
      <c r="G1926" s="151">
        <v>67</v>
      </c>
      <c r="H1926" s="151">
        <v>-27</v>
      </c>
      <c r="I1926" s="152">
        <v>-28.723404255319153</v>
      </c>
      <c r="J1926" s="142"/>
      <c r="K1926" s="159" t="s">
        <v>98</v>
      </c>
      <c r="L1926" s="150">
        <v>27</v>
      </c>
      <c r="M1926" s="151">
        <v>57</v>
      </c>
      <c r="N1926" s="151">
        <v>68</v>
      </c>
      <c r="O1926" s="151">
        <v>44</v>
      </c>
      <c r="P1926" s="151">
        <v>50</v>
      </c>
      <c r="Q1926" s="151">
        <v>6</v>
      </c>
      <c r="R1926" s="152">
        <v>13.636363636363635</v>
      </c>
      <c r="S1926" s="152"/>
    </row>
    <row r="1927" spans="1:19" s="145" customFormat="1" ht="14.45" customHeight="1">
      <c r="A1927" s="160"/>
      <c r="B1927" s="142" t="s">
        <v>99</v>
      </c>
      <c r="C1927" s="150">
        <v>254</v>
      </c>
      <c r="D1927" s="151">
        <v>156</v>
      </c>
      <c r="E1927" s="151">
        <v>100</v>
      </c>
      <c r="F1927" s="151">
        <v>96</v>
      </c>
      <c r="G1927" s="151">
        <v>71</v>
      </c>
      <c r="H1927" s="151">
        <v>-25</v>
      </c>
      <c r="I1927" s="152">
        <v>-26.041666666666668</v>
      </c>
      <c r="J1927" s="142"/>
      <c r="K1927" s="159" t="s">
        <v>99</v>
      </c>
      <c r="L1927" s="150">
        <v>41</v>
      </c>
      <c r="M1927" s="151">
        <v>60</v>
      </c>
      <c r="N1927" s="151">
        <v>71</v>
      </c>
      <c r="O1927" s="151">
        <v>66</v>
      </c>
      <c r="P1927" s="151">
        <v>31</v>
      </c>
      <c r="Q1927" s="151">
        <v>-35</v>
      </c>
      <c r="R1927" s="152">
        <v>-53.030303030303031</v>
      </c>
      <c r="S1927" s="152"/>
    </row>
    <row r="1928" spans="1:19" s="145" customFormat="1" ht="14.45" customHeight="1">
      <c r="A1928" s="160"/>
      <c r="B1928" s="142" t="s">
        <v>100</v>
      </c>
      <c r="C1928" s="150">
        <v>190</v>
      </c>
      <c r="D1928" s="151">
        <v>206</v>
      </c>
      <c r="E1928" s="151">
        <v>130</v>
      </c>
      <c r="F1928" s="151">
        <v>94</v>
      </c>
      <c r="G1928" s="151">
        <v>69</v>
      </c>
      <c r="H1928" s="151">
        <v>-25</v>
      </c>
      <c r="I1928" s="152">
        <v>-26.595744680851062</v>
      </c>
      <c r="J1928" s="142"/>
      <c r="K1928" s="159" t="s">
        <v>100</v>
      </c>
      <c r="L1928" s="150">
        <v>17</v>
      </c>
      <c r="M1928" s="151">
        <v>54</v>
      </c>
      <c r="N1928" s="151">
        <v>66</v>
      </c>
      <c r="O1928" s="151">
        <v>41</v>
      </c>
      <c r="P1928" s="151">
        <v>49</v>
      </c>
      <c r="Q1928" s="151">
        <v>8</v>
      </c>
      <c r="R1928" s="152">
        <v>19.512195121951219</v>
      </c>
      <c r="S1928" s="152"/>
    </row>
    <row r="1929" spans="1:19" s="145" customFormat="1" ht="14.45" customHeight="1">
      <c r="A1929" s="160"/>
      <c r="B1929" s="142" t="s">
        <v>118</v>
      </c>
      <c r="C1929" s="150">
        <v>177</v>
      </c>
      <c r="D1929" s="151">
        <v>176</v>
      </c>
      <c r="E1929" s="151">
        <v>194</v>
      </c>
      <c r="F1929" s="151">
        <v>141</v>
      </c>
      <c r="G1929" s="151">
        <v>95</v>
      </c>
      <c r="H1929" s="151">
        <v>-46</v>
      </c>
      <c r="I1929" s="152">
        <v>-32.62411347517731</v>
      </c>
      <c r="J1929" s="142"/>
      <c r="K1929" s="159" t="s">
        <v>118</v>
      </c>
      <c r="L1929" s="150">
        <v>8</v>
      </c>
      <c r="M1929" s="151">
        <v>11</v>
      </c>
      <c r="N1929" s="151">
        <v>82</v>
      </c>
      <c r="O1929" s="151">
        <v>52</v>
      </c>
      <c r="P1929" s="151">
        <v>43</v>
      </c>
      <c r="Q1929" s="151">
        <v>-9</v>
      </c>
      <c r="R1929" s="152">
        <v>-17.307692307692307</v>
      </c>
      <c r="S1929" s="152"/>
    </row>
    <row r="1930" spans="1:19" s="145" customFormat="1" ht="14.45" customHeight="1">
      <c r="A1930" s="160"/>
      <c r="B1930" s="142" t="s">
        <v>101</v>
      </c>
      <c r="C1930" s="150">
        <v>181</v>
      </c>
      <c r="D1930" s="151">
        <v>173</v>
      </c>
      <c r="E1930" s="151">
        <v>156</v>
      </c>
      <c r="F1930" s="151">
        <v>177</v>
      </c>
      <c r="G1930" s="151">
        <v>139</v>
      </c>
      <c r="H1930" s="151">
        <v>-38</v>
      </c>
      <c r="I1930" s="152">
        <v>-21.468926553672315</v>
      </c>
      <c r="J1930" s="142"/>
      <c r="K1930" s="159" t="s">
        <v>101</v>
      </c>
      <c r="L1930" s="150">
        <v>10</v>
      </c>
      <c r="M1930" s="151">
        <v>5</v>
      </c>
      <c r="N1930" s="151">
        <v>62</v>
      </c>
      <c r="O1930" s="151">
        <v>77</v>
      </c>
      <c r="P1930" s="151">
        <v>57</v>
      </c>
      <c r="Q1930" s="151">
        <v>-20</v>
      </c>
      <c r="R1930" s="152">
        <v>-25.97402597402597</v>
      </c>
      <c r="S1930" s="152"/>
    </row>
    <row r="1931" spans="1:19" s="145" customFormat="1" ht="14.45" customHeight="1">
      <c r="A1931" s="160"/>
      <c r="B1931" s="142" t="s">
        <v>102</v>
      </c>
      <c r="C1931" s="150">
        <v>238</v>
      </c>
      <c r="D1931" s="151">
        <v>179</v>
      </c>
      <c r="E1931" s="151">
        <v>172</v>
      </c>
      <c r="F1931" s="151">
        <v>163</v>
      </c>
      <c r="G1931" s="151">
        <v>178</v>
      </c>
      <c r="H1931" s="151">
        <v>15</v>
      </c>
      <c r="I1931" s="152">
        <v>9.2024539877300615</v>
      </c>
      <c r="J1931" s="142"/>
      <c r="K1931" s="159" t="s">
        <v>102</v>
      </c>
      <c r="L1931" s="150">
        <v>10</v>
      </c>
      <c r="M1931" s="151">
        <v>6</v>
      </c>
      <c r="N1931" s="151">
        <v>61</v>
      </c>
      <c r="O1931" s="151">
        <v>60</v>
      </c>
      <c r="P1931" s="151">
        <v>80</v>
      </c>
      <c r="Q1931" s="151">
        <v>20</v>
      </c>
      <c r="R1931" s="152">
        <v>33.333333333333329</v>
      </c>
      <c r="S1931" s="152"/>
    </row>
    <row r="1932" spans="1:19" s="145" customFormat="1" ht="14.45" customHeight="1">
      <c r="A1932" s="160"/>
      <c r="B1932" s="142" t="s">
        <v>103</v>
      </c>
      <c r="C1932" s="150">
        <v>339</v>
      </c>
      <c r="D1932" s="151">
        <v>212</v>
      </c>
      <c r="E1932" s="151">
        <v>174</v>
      </c>
      <c r="F1932" s="151">
        <v>161</v>
      </c>
      <c r="G1932" s="151">
        <v>164</v>
      </c>
      <c r="H1932" s="151">
        <v>3</v>
      </c>
      <c r="I1932" s="152">
        <v>1.8633540372670807</v>
      </c>
      <c r="J1932" s="142"/>
      <c r="K1932" s="159" t="s">
        <v>103</v>
      </c>
      <c r="L1932" s="150">
        <v>8</v>
      </c>
      <c r="M1932" s="151">
        <v>10</v>
      </c>
      <c r="N1932" s="151">
        <v>57</v>
      </c>
      <c r="O1932" s="151">
        <v>48</v>
      </c>
      <c r="P1932" s="151">
        <v>74</v>
      </c>
      <c r="Q1932" s="151">
        <v>26</v>
      </c>
      <c r="R1932" s="152">
        <v>54.166666666666664</v>
      </c>
      <c r="S1932" s="152"/>
    </row>
    <row r="1933" spans="1:19" s="145" customFormat="1" ht="14.45" customHeight="1">
      <c r="A1933" s="160"/>
      <c r="B1933" s="142" t="s">
        <v>104</v>
      </c>
      <c r="C1933" s="150">
        <v>307</v>
      </c>
      <c r="D1933" s="151">
        <v>327</v>
      </c>
      <c r="E1933" s="151">
        <v>200</v>
      </c>
      <c r="F1933" s="151">
        <v>152</v>
      </c>
      <c r="G1933" s="151">
        <v>150</v>
      </c>
      <c r="H1933" s="151">
        <v>-2</v>
      </c>
      <c r="I1933" s="152">
        <v>-1.3157894736842104</v>
      </c>
      <c r="J1933" s="142"/>
      <c r="K1933" s="159" t="s">
        <v>104</v>
      </c>
      <c r="L1933" s="150">
        <v>6</v>
      </c>
      <c r="M1933" s="151">
        <v>2</v>
      </c>
      <c r="N1933" s="151">
        <v>53</v>
      </c>
      <c r="O1933" s="151">
        <v>62</v>
      </c>
      <c r="P1933" s="151">
        <v>77</v>
      </c>
      <c r="Q1933" s="151">
        <v>15</v>
      </c>
      <c r="R1933" s="152">
        <v>24.193548387096776</v>
      </c>
      <c r="S1933" s="152"/>
    </row>
    <row r="1934" spans="1:19" s="145" customFormat="1" ht="14.45" customHeight="1">
      <c r="A1934" s="160"/>
      <c r="B1934" s="142" t="s">
        <v>105</v>
      </c>
      <c r="C1934" s="150">
        <v>281</v>
      </c>
      <c r="D1934" s="151">
        <v>296</v>
      </c>
      <c r="E1934" s="151">
        <v>269</v>
      </c>
      <c r="F1934" s="151">
        <v>205</v>
      </c>
      <c r="G1934" s="151">
        <v>152</v>
      </c>
      <c r="H1934" s="151">
        <v>-53</v>
      </c>
      <c r="I1934" s="152">
        <v>-25.853658536585368</v>
      </c>
      <c r="J1934" s="142"/>
      <c r="K1934" s="159" t="s">
        <v>105</v>
      </c>
      <c r="L1934" s="150">
        <v>1</v>
      </c>
      <c r="M1934" s="151">
        <v>3</v>
      </c>
      <c r="N1934" s="151">
        <v>108</v>
      </c>
      <c r="O1934" s="151">
        <v>78</v>
      </c>
      <c r="P1934" s="151">
        <v>79</v>
      </c>
      <c r="Q1934" s="151">
        <v>1</v>
      </c>
      <c r="R1934" s="152">
        <v>1.2820512820512819</v>
      </c>
      <c r="S1934" s="152"/>
    </row>
    <row r="1935" spans="1:19" s="145" customFormat="1" ht="14.45" customHeight="1">
      <c r="A1935" s="160"/>
      <c r="B1935" s="142" t="s">
        <v>106</v>
      </c>
      <c r="C1935" s="150">
        <v>316</v>
      </c>
      <c r="D1935" s="151">
        <v>275</v>
      </c>
      <c r="E1935" s="151">
        <v>245</v>
      </c>
      <c r="F1935" s="151">
        <v>263</v>
      </c>
      <c r="G1935" s="151">
        <v>186</v>
      </c>
      <c r="H1935" s="151">
        <v>-77</v>
      </c>
      <c r="I1935" s="152">
        <v>-29.277566539923956</v>
      </c>
      <c r="J1935" s="142"/>
      <c r="K1935" s="159" t="s">
        <v>106</v>
      </c>
      <c r="L1935" s="150">
        <v>1</v>
      </c>
      <c r="M1935" s="151">
        <v>2</v>
      </c>
      <c r="N1935" s="151">
        <v>71</v>
      </c>
      <c r="O1935" s="151">
        <v>117</v>
      </c>
      <c r="P1935" s="151">
        <v>100</v>
      </c>
      <c r="Q1935" s="151">
        <v>-17</v>
      </c>
      <c r="R1935" s="152">
        <v>-14.529914529914532</v>
      </c>
      <c r="S1935" s="152"/>
    </row>
    <row r="1936" spans="1:19" s="145" customFormat="1" ht="14.45" customHeight="1">
      <c r="A1936" s="160"/>
      <c r="B1936" s="142" t="s">
        <v>107</v>
      </c>
      <c r="C1936" s="150">
        <v>250</v>
      </c>
      <c r="D1936" s="151">
        <v>283</v>
      </c>
      <c r="E1936" s="151">
        <v>222</v>
      </c>
      <c r="F1936" s="151">
        <v>235</v>
      </c>
      <c r="G1936" s="151">
        <v>242</v>
      </c>
      <c r="H1936" s="151">
        <v>7</v>
      </c>
      <c r="I1936" s="152">
        <v>2.9787234042553195</v>
      </c>
      <c r="J1936" s="142"/>
      <c r="K1936" s="159" t="s">
        <v>107</v>
      </c>
      <c r="L1936" s="150" t="s">
        <v>313</v>
      </c>
      <c r="M1936" s="151" t="s">
        <v>313</v>
      </c>
      <c r="N1936" s="151">
        <v>60</v>
      </c>
      <c r="O1936" s="151">
        <v>79</v>
      </c>
      <c r="P1936" s="151">
        <v>138</v>
      </c>
      <c r="Q1936" s="151">
        <v>59</v>
      </c>
      <c r="R1936" s="152">
        <v>74.683544303797461</v>
      </c>
      <c r="S1936" s="152"/>
    </row>
    <row r="1937" spans="1:19" s="145" customFormat="1" ht="14.45" customHeight="1">
      <c r="A1937" s="160"/>
      <c r="B1937" s="142" t="s">
        <v>108</v>
      </c>
      <c r="C1937" s="150">
        <v>155</v>
      </c>
      <c r="D1937" s="151">
        <v>217</v>
      </c>
      <c r="E1937" s="151">
        <v>228</v>
      </c>
      <c r="F1937" s="151">
        <v>208</v>
      </c>
      <c r="G1937" s="151">
        <v>210</v>
      </c>
      <c r="H1937" s="151">
        <v>2</v>
      </c>
      <c r="I1937" s="152">
        <v>0.96153846153846156</v>
      </c>
      <c r="J1937" s="142"/>
      <c r="K1937" s="159" t="s">
        <v>108</v>
      </c>
      <c r="L1937" s="150">
        <v>1</v>
      </c>
      <c r="M1937" s="151">
        <v>2</v>
      </c>
      <c r="N1937" s="151">
        <v>48</v>
      </c>
      <c r="O1937" s="151">
        <v>68</v>
      </c>
      <c r="P1937" s="151">
        <v>70</v>
      </c>
      <c r="Q1937" s="151">
        <v>2</v>
      </c>
      <c r="R1937" s="152">
        <v>2.9411764705882351</v>
      </c>
      <c r="S1937" s="152"/>
    </row>
    <row r="1938" spans="1:19" s="145" customFormat="1" ht="14.45" customHeight="1">
      <c r="A1938" s="160"/>
      <c r="B1938" s="142" t="s">
        <v>109</v>
      </c>
      <c r="C1938" s="150">
        <v>103</v>
      </c>
      <c r="D1938" s="151">
        <v>114</v>
      </c>
      <c r="E1938" s="151">
        <v>167</v>
      </c>
      <c r="F1938" s="151">
        <v>189</v>
      </c>
      <c r="G1938" s="151">
        <v>166</v>
      </c>
      <c r="H1938" s="151">
        <v>-23</v>
      </c>
      <c r="I1938" s="152">
        <v>-12.169312169312169</v>
      </c>
      <c r="J1938" s="142"/>
      <c r="K1938" s="159" t="s">
        <v>109</v>
      </c>
      <c r="L1938" s="150" t="s">
        <v>313</v>
      </c>
      <c r="M1938" s="151">
        <v>1</v>
      </c>
      <c r="N1938" s="151">
        <v>32</v>
      </c>
      <c r="O1938" s="151">
        <v>63</v>
      </c>
      <c r="P1938" s="151">
        <v>64</v>
      </c>
      <c r="Q1938" s="151">
        <v>1</v>
      </c>
      <c r="R1938" s="152">
        <v>1.5873015873015872</v>
      </c>
      <c r="S1938" s="152"/>
    </row>
    <row r="1939" spans="1:19" s="145" customFormat="1" ht="14.45" customHeight="1">
      <c r="A1939" s="160"/>
      <c r="B1939" s="142" t="s">
        <v>110</v>
      </c>
      <c r="C1939" s="150">
        <v>65</v>
      </c>
      <c r="D1939" s="151">
        <v>86</v>
      </c>
      <c r="E1939" s="151">
        <v>148</v>
      </c>
      <c r="F1939" s="151">
        <v>183</v>
      </c>
      <c r="G1939" s="151">
        <v>229</v>
      </c>
      <c r="H1939" s="151">
        <v>46</v>
      </c>
      <c r="I1939" s="152">
        <v>25.136612021857925</v>
      </c>
      <c r="J1939" s="142"/>
      <c r="K1939" s="159" t="s">
        <v>110</v>
      </c>
      <c r="L1939" s="150" t="s">
        <v>313</v>
      </c>
      <c r="M1939" s="151" t="s">
        <v>313</v>
      </c>
      <c r="N1939" s="151">
        <v>23</v>
      </c>
      <c r="O1939" s="151">
        <v>64</v>
      </c>
      <c r="P1939" s="151">
        <v>96</v>
      </c>
      <c r="Q1939" s="151">
        <v>32</v>
      </c>
      <c r="R1939" s="152">
        <v>50</v>
      </c>
      <c r="S1939" s="152"/>
    </row>
    <row r="1940" spans="1:19" s="145" customFormat="1" ht="14.45" customHeight="1">
      <c r="A1940" s="160"/>
      <c r="B1940" s="423"/>
      <c r="C1940" s="427"/>
      <c r="D1940" s="422"/>
      <c r="E1940" s="422"/>
      <c r="F1940" s="422"/>
      <c r="G1940" s="422"/>
      <c r="H1940" s="151"/>
      <c r="I1940" s="152"/>
      <c r="J1940" s="160"/>
      <c r="K1940" s="423"/>
      <c r="L1940" s="427"/>
      <c r="M1940" s="422"/>
      <c r="N1940" s="422"/>
      <c r="O1940" s="422"/>
      <c r="P1940" s="422"/>
      <c r="Q1940" s="151"/>
      <c r="R1940" s="152"/>
      <c r="S1940" s="160"/>
    </row>
    <row r="1941" spans="1:19" s="145" customFormat="1" ht="14.45" customHeight="1">
      <c r="A1941" s="160"/>
      <c r="B1941" s="160"/>
      <c r="C1941" s="160"/>
      <c r="D1941" s="160"/>
      <c r="E1941" s="160"/>
      <c r="F1941" s="160"/>
      <c r="G1941" s="161"/>
      <c r="H1941" s="160"/>
      <c r="I1941" s="160"/>
      <c r="J1941" s="160"/>
      <c r="K1941" s="160"/>
      <c r="L1941" s="160"/>
      <c r="M1941" s="160"/>
      <c r="N1941" s="160"/>
      <c r="O1941" s="160"/>
      <c r="P1941" s="161"/>
      <c r="Q1941" s="160"/>
      <c r="R1941" s="160"/>
      <c r="S1941" s="160"/>
    </row>
    <row r="1942" spans="1:19" s="145" customFormat="1" ht="14.45" customHeight="1">
      <c r="A1942" s="160"/>
      <c r="B1942" s="160"/>
      <c r="C1942" s="160"/>
      <c r="D1942" s="160"/>
      <c r="E1942" s="160"/>
      <c r="F1942" s="160"/>
      <c r="G1942" s="161"/>
      <c r="H1942" s="160"/>
      <c r="I1942" s="160"/>
      <c r="J1942" s="160"/>
      <c r="K1942" s="160"/>
      <c r="L1942" s="160"/>
      <c r="M1942" s="160"/>
      <c r="N1942" s="160"/>
      <c r="O1942" s="160"/>
      <c r="P1942" s="161"/>
      <c r="Q1942" s="160"/>
      <c r="R1942" s="160"/>
      <c r="S1942" s="160"/>
    </row>
    <row r="1943" spans="1:19" s="145" customFormat="1" ht="14.45" customHeight="1">
      <c r="A1943" s="138"/>
      <c r="B1943" s="138" t="s">
        <v>694</v>
      </c>
      <c r="C1943" s="138"/>
      <c r="D1943" s="138"/>
      <c r="E1943" s="138"/>
      <c r="F1943" s="138"/>
      <c r="G1943" s="138"/>
      <c r="H1943" s="138"/>
      <c r="I1943" s="138"/>
      <c r="J1943" s="138"/>
      <c r="K1943" s="138" t="s">
        <v>695</v>
      </c>
      <c r="L1943" s="138"/>
      <c r="M1943" s="138"/>
      <c r="N1943" s="138"/>
      <c r="O1943" s="138"/>
      <c r="P1943" s="138"/>
      <c r="Q1943" s="138"/>
      <c r="R1943" s="138"/>
      <c r="S1943" s="138"/>
    </row>
    <row r="1944" spans="1:19" s="145" customFormat="1" ht="14.45" customHeight="1">
      <c r="A1944" s="160"/>
      <c r="B1944" s="491" t="s">
        <v>335</v>
      </c>
      <c r="C1944" s="140"/>
      <c r="D1944" s="140"/>
      <c r="E1944" s="140"/>
      <c r="F1944" s="140"/>
      <c r="G1944" s="143"/>
      <c r="H1944" s="141"/>
      <c r="I1944" s="141"/>
      <c r="J1944" s="142"/>
      <c r="K1944" s="491" t="s">
        <v>335</v>
      </c>
      <c r="L1944" s="140"/>
      <c r="M1944" s="140"/>
      <c r="N1944" s="140"/>
      <c r="O1944" s="140"/>
      <c r="P1944" s="143"/>
      <c r="Q1944" s="141"/>
      <c r="R1944" s="141"/>
      <c r="S1944" s="144"/>
    </row>
    <row r="1945" spans="1:19" s="139" customFormat="1" ht="14.45" customHeight="1">
      <c r="A1945" s="160"/>
      <c r="B1945" s="492"/>
      <c r="C1945" s="146" t="s">
        <v>151</v>
      </c>
      <c r="D1945" s="146" t="s">
        <v>86</v>
      </c>
      <c r="E1945" s="146" t="s">
        <v>87</v>
      </c>
      <c r="F1945" s="146" t="s">
        <v>410</v>
      </c>
      <c r="G1945" s="146" t="s">
        <v>739</v>
      </c>
      <c r="H1945" s="81" t="s">
        <v>509</v>
      </c>
      <c r="I1945" s="147" t="s">
        <v>807</v>
      </c>
      <c r="J1945" s="142"/>
      <c r="K1945" s="492"/>
      <c r="L1945" s="146" t="s">
        <v>151</v>
      </c>
      <c r="M1945" s="146" t="s">
        <v>86</v>
      </c>
      <c r="N1945" s="146" t="s">
        <v>87</v>
      </c>
      <c r="O1945" s="146" t="s">
        <v>410</v>
      </c>
      <c r="P1945" s="146" t="s">
        <v>739</v>
      </c>
      <c r="Q1945" s="81" t="s">
        <v>509</v>
      </c>
      <c r="R1945" s="147" t="s">
        <v>807</v>
      </c>
      <c r="S1945" s="144"/>
    </row>
    <row r="1946" spans="1:19" s="145" customFormat="1" ht="14.45" customHeight="1">
      <c r="A1946" s="160"/>
      <c r="B1946" s="493"/>
      <c r="C1946" s="148"/>
      <c r="D1946" s="148"/>
      <c r="E1946" s="148"/>
      <c r="F1946" s="148"/>
      <c r="G1946" s="148"/>
      <c r="H1946" s="149" t="s">
        <v>88</v>
      </c>
      <c r="I1946" s="81" t="s">
        <v>511</v>
      </c>
      <c r="J1946" s="142"/>
      <c r="K1946" s="493"/>
      <c r="L1946" s="148"/>
      <c r="M1946" s="148"/>
      <c r="N1946" s="148"/>
      <c r="O1946" s="148"/>
      <c r="P1946" s="148"/>
      <c r="Q1946" s="149" t="s">
        <v>88</v>
      </c>
      <c r="R1946" s="81" t="s">
        <v>511</v>
      </c>
      <c r="S1946" s="144"/>
    </row>
    <row r="1947" spans="1:19" s="180" customFormat="1" ht="14.45" customHeight="1">
      <c r="B1947" s="188" t="s">
        <v>90</v>
      </c>
      <c r="C1947" s="187">
        <v>1647</v>
      </c>
      <c r="D1947" s="183">
        <v>1526</v>
      </c>
      <c r="E1947" s="183">
        <v>1370</v>
      </c>
      <c r="F1947" s="183">
        <v>1234</v>
      </c>
      <c r="G1947" s="183">
        <v>1089</v>
      </c>
      <c r="H1947" s="182">
        <v>-145</v>
      </c>
      <c r="I1947" s="184">
        <v>-11.750405186385738</v>
      </c>
      <c r="J1947" s="185"/>
      <c r="K1947" s="186" t="s">
        <v>90</v>
      </c>
      <c r="L1947" s="187">
        <v>96</v>
      </c>
      <c r="M1947" s="183">
        <v>128</v>
      </c>
      <c r="N1947" s="183">
        <v>417</v>
      </c>
      <c r="O1947" s="183">
        <v>422</v>
      </c>
      <c r="P1947" s="183">
        <v>490</v>
      </c>
      <c r="Q1947" s="182">
        <v>68</v>
      </c>
      <c r="R1947" s="184">
        <v>16.113744075829384</v>
      </c>
      <c r="S1947" s="184"/>
    </row>
    <row r="1948" spans="1:19" s="145" customFormat="1" ht="14.45" customHeight="1">
      <c r="A1948" s="160"/>
      <c r="B1948" s="420" t="s">
        <v>91</v>
      </c>
      <c r="C1948" s="150">
        <v>197</v>
      </c>
      <c r="D1948" s="151">
        <v>180</v>
      </c>
      <c r="E1948" s="151">
        <v>157</v>
      </c>
      <c r="F1948" s="151">
        <v>127</v>
      </c>
      <c r="G1948" s="151">
        <v>109</v>
      </c>
      <c r="H1948" s="151">
        <v>-18</v>
      </c>
      <c r="I1948" s="152">
        <v>-14.173228346456693</v>
      </c>
      <c r="J1948" s="142"/>
      <c r="K1948" s="154" t="s">
        <v>91</v>
      </c>
      <c r="L1948" s="150">
        <v>4</v>
      </c>
      <c r="M1948" s="151">
        <v>6</v>
      </c>
      <c r="N1948" s="151">
        <v>38</v>
      </c>
      <c r="O1948" s="151">
        <v>34</v>
      </c>
      <c r="P1948" s="151">
        <v>31</v>
      </c>
      <c r="Q1948" s="151">
        <v>-3</v>
      </c>
      <c r="R1948" s="152">
        <v>-8.8235294117647065</v>
      </c>
      <c r="S1948" s="152"/>
    </row>
    <row r="1949" spans="1:19" s="153" customFormat="1" ht="14.45" customHeight="1">
      <c r="A1949" s="160"/>
      <c r="B1949" s="420" t="s">
        <v>92</v>
      </c>
      <c r="C1949" s="150">
        <v>1086</v>
      </c>
      <c r="D1949" s="151">
        <v>943</v>
      </c>
      <c r="E1949" s="151">
        <v>811</v>
      </c>
      <c r="F1949" s="151">
        <v>700</v>
      </c>
      <c r="G1949" s="151">
        <v>579</v>
      </c>
      <c r="H1949" s="151">
        <v>-121</v>
      </c>
      <c r="I1949" s="152">
        <v>-17.285714285714285</v>
      </c>
      <c r="J1949" s="142"/>
      <c r="K1949" s="154" t="s">
        <v>92</v>
      </c>
      <c r="L1949" s="150">
        <v>91</v>
      </c>
      <c r="M1949" s="151">
        <v>119</v>
      </c>
      <c r="N1949" s="151">
        <v>295</v>
      </c>
      <c r="O1949" s="151">
        <v>244</v>
      </c>
      <c r="P1949" s="151">
        <v>282</v>
      </c>
      <c r="Q1949" s="151">
        <v>38</v>
      </c>
      <c r="R1949" s="152">
        <v>15.573770491803279</v>
      </c>
      <c r="S1949" s="152"/>
    </row>
    <row r="1950" spans="1:19" s="145" customFormat="1" ht="14.45" customHeight="1">
      <c r="A1950" s="160"/>
      <c r="B1950" s="420" t="s">
        <v>93</v>
      </c>
      <c r="C1950" s="150">
        <v>364</v>
      </c>
      <c r="D1950" s="151">
        <v>403</v>
      </c>
      <c r="E1950" s="151">
        <v>402</v>
      </c>
      <c r="F1950" s="151">
        <v>405</v>
      </c>
      <c r="G1950" s="151">
        <v>391</v>
      </c>
      <c r="H1950" s="151">
        <v>-14</v>
      </c>
      <c r="I1950" s="152">
        <v>-3.4567901234567899</v>
      </c>
      <c r="J1950" s="142"/>
      <c r="K1950" s="154" t="s">
        <v>93</v>
      </c>
      <c r="L1950" s="150">
        <v>1</v>
      </c>
      <c r="M1950" s="151">
        <v>3</v>
      </c>
      <c r="N1950" s="151">
        <v>84</v>
      </c>
      <c r="O1950" s="151">
        <v>143</v>
      </c>
      <c r="P1950" s="151">
        <v>175</v>
      </c>
      <c r="Q1950" s="151">
        <v>32</v>
      </c>
      <c r="R1950" s="152">
        <v>22.377622377622377</v>
      </c>
      <c r="S1950" s="152"/>
    </row>
    <row r="1951" spans="1:19" s="145" customFormat="1" ht="14.45" customHeight="1">
      <c r="A1951" s="160"/>
      <c r="B1951" s="142"/>
      <c r="C1951" s="150"/>
      <c r="D1951" s="157"/>
      <c r="E1951" s="157"/>
      <c r="F1951" s="157"/>
      <c r="G1951" s="157"/>
      <c r="H1951" s="157"/>
      <c r="I1951" s="158"/>
      <c r="J1951" s="142"/>
      <c r="K1951" s="159"/>
      <c r="L1951" s="150"/>
      <c r="M1951" s="157"/>
      <c r="N1951" s="157"/>
      <c r="O1951" s="157"/>
      <c r="P1951" s="157"/>
      <c r="Q1951" s="157"/>
      <c r="R1951" s="158"/>
      <c r="S1951" s="158"/>
    </row>
    <row r="1952" spans="1:19" s="145" customFormat="1" ht="14.45" customHeight="1">
      <c r="A1952" s="160"/>
      <c r="B1952" s="142" t="s">
        <v>94</v>
      </c>
      <c r="C1952" s="150">
        <v>53</v>
      </c>
      <c r="D1952" s="151">
        <v>60</v>
      </c>
      <c r="E1952" s="151">
        <v>46</v>
      </c>
      <c r="F1952" s="151">
        <v>27</v>
      </c>
      <c r="G1952" s="151">
        <v>30</v>
      </c>
      <c r="H1952" s="151">
        <v>3</v>
      </c>
      <c r="I1952" s="152">
        <v>11.111111111111111</v>
      </c>
      <c r="J1952" s="142"/>
      <c r="K1952" s="159" t="s">
        <v>94</v>
      </c>
      <c r="L1952" s="150">
        <v>4</v>
      </c>
      <c r="M1952" s="151">
        <v>4</v>
      </c>
      <c r="N1952" s="151">
        <v>16</v>
      </c>
      <c r="O1952" s="151">
        <v>7</v>
      </c>
      <c r="P1952" s="151">
        <v>4</v>
      </c>
      <c r="Q1952" s="151">
        <v>-3</v>
      </c>
      <c r="R1952" s="152">
        <v>-42.857142857142854</v>
      </c>
      <c r="S1952" s="152"/>
    </row>
    <row r="1953" spans="1:19" s="145" customFormat="1" ht="14.45" customHeight="1">
      <c r="A1953" s="160"/>
      <c r="B1953" s="142" t="s">
        <v>95</v>
      </c>
      <c r="C1953" s="150">
        <v>72</v>
      </c>
      <c r="D1953" s="151">
        <v>50</v>
      </c>
      <c r="E1953" s="151">
        <v>60</v>
      </c>
      <c r="F1953" s="151">
        <v>48</v>
      </c>
      <c r="G1953" s="151">
        <v>30</v>
      </c>
      <c r="H1953" s="151">
        <v>-18</v>
      </c>
      <c r="I1953" s="152">
        <v>-37.5</v>
      </c>
      <c r="J1953" s="142"/>
      <c r="K1953" s="159" t="s">
        <v>95</v>
      </c>
      <c r="L1953" s="150" t="s">
        <v>313</v>
      </c>
      <c r="M1953" s="151">
        <v>2</v>
      </c>
      <c r="N1953" s="151">
        <v>12</v>
      </c>
      <c r="O1953" s="151">
        <v>15</v>
      </c>
      <c r="P1953" s="151">
        <v>7</v>
      </c>
      <c r="Q1953" s="151">
        <v>-8</v>
      </c>
      <c r="R1953" s="152">
        <v>-53.333333333333336</v>
      </c>
      <c r="S1953" s="152"/>
    </row>
    <row r="1954" spans="1:19" s="145" customFormat="1" ht="14.45" customHeight="1">
      <c r="A1954" s="160"/>
      <c r="B1954" s="142" t="s">
        <v>96</v>
      </c>
      <c r="C1954" s="150">
        <v>72</v>
      </c>
      <c r="D1954" s="151">
        <v>70</v>
      </c>
      <c r="E1954" s="151">
        <v>51</v>
      </c>
      <c r="F1954" s="151">
        <v>52</v>
      </c>
      <c r="G1954" s="151">
        <v>49</v>
      </c>
      <c r="H1954" s="151">
        <v>-3</v>
      </c>
      <c r="I1954" s="152">
        <v>-5.7692307692307692</v>
      </c>
      <c r="J1954" s="142"/>
      <c r="K1954" s="159" t="s">
        <v>96</v>
      </c>
      <c r="L1954" s="150" t="s">
        <v>313</v>
      </c>
      <c r="M1954" s="151" t="s">
        <v>313</v>
      </c>
      <c r="N1954" s="151">
        <v>10</v>
      </c>
      <c r="O1954" s="151">
        <v>12</v>
      </c>
      <c r="P1954" s="151">
        <v>20</v>
      </c>
      <c r="Q1954" s="151">
        <v>8</v>
      </c>
      <c r="R1954" s="152">
        <v>66.666666666666657</v>
      </c>
      <c r="S1954" s="152"/>
    </row>
    <row r="1955" spans="1:19" s="145" customFormat="1" ht="14.45" customHeight="1">
      <c r="A1955" s="160"/>
      <c r="B1955" s="142" t="s">
        <v>97</v>
      </c>
      <c r="C1955" s="150">
        <v>84</v>
      </c>
      <c r="D1955" s="151">
        <v>98</v>
      </c>
      <c r="E1955" s="151">
        <v>86</v>
      </c>
      <c r="F1955" s="151">
        <v>81</v>
      </c>
      <c r="G1955" s="151">
        <v>68</v>
      </c>
      <c r="H1955" s="151">
        <v>-13</v>
      </c>
      <c r="I1955" s="152">
        <v>-16.049382716049383</v>
      </c>
      <c r="J1955" s="142"/>
      <c r="K1955" s="159" t="s">
        <v>97</v>
      </c>
      <c r="L1955" s="150">
        <v>2</v>
      </c>
      <c r="M1955" s="151">
        <v>1</v>
      </c>
      <c r="N1955" s="151">
        <v>11</v>
      </c>
      <c r="O1955" s="151">
        <v>8</v>
      </c>
      <c r="P1955" s="151">
        <v>21</v>
      </c>
      <c r="Q1955" s="151">
        <v>13</v>
      </c>
      <c r="R1955" s="152">
        <v>162.5</v>
      </c>
      <c r="S1955" s="152"/>
    </row>
    <row r="1956" spans="1:19" s="145" customFormat="1" ht="14.45" customHeight="1">
      <c r="A1956" s="160"/>
      <c r="B1956" s="142" t="s">
        <v>98</v>
      </c>
      <c r="C1956" s="150">
        <v>97</v>
      </c>
      <c r="D1956" s="151">
        <v>47</v>
      </c>
      <c r="E1956" s="151">
        <v>54</v>
      </c>
      <c r="F1956" s="151">
        <v>49</v>
      </c>
      <c r="G1956" s="151">
        <v>33</v>
      </c>
      <c r="H1956" s="151">
        <v>-16</v>
      </c>
      <c r="I1956" s="152">
        <v>-32.653061224489797</v>
      </c>
      <c r="J1956" s="142"/>
      <c r="K1956" s="159" t="s">
        <v>98</v>
      </c>
      <c r="L1956" s="150">
        <v>17</v>
      </c>
      <c r="M1956" s="151">
        <v>25</v>
      </c>
      <c r="N1956" s="151">
        <v>23</v>
      </c>
      <c r="O1956" s="151">
        <v>21</v>
      </c>
      <c r="P1956" s="151">
        <v>24</v>
      </c>
      <c r="Q1956" s="151">
        <v>3</v>
      </c>
      <c r="R1956" s="152">
        <v>14.285714285714285</v>
      </c>
      <c r="S1956" s="152"/>
    </row>
    <row r="1957" spans="1:19" s="145" customFormat="1" ht="14.45" customHeight="1">
      <c r="A1957" s="160"/>
      <c r="B1957" s="142" t="s">
        <v>99</v>
      </c>
      <c r="C1957" s="150">
        <v>114</v>
      </c>
      <c r="D1957" s="151">
        <v>75</v>
      </c>
      <c r="E1957" s="151">
        <v>45</v>
      </c>
      <c r="F1957" s="151">
        <v>47</v>
      </c>
      <c r="G1957" s="151">
        <v>37</v>
      </c>
      <c r="H1957" s="151">
        <v>-10</v>
      </c>
      <c r="I1957" s="152">
        <v>-21.276595744680851</v>
      </c>
      <c r="J1957" s="142"/>
      <c r="K1957" s="159" t="s">
        <v>99</v>
      </c>
      <c r="L1957" s="150">
        <v>25</v>
      </c>
      <c r="M1957" s="151">
        <v>32</v>
      </c>
      <c r="N1957" s="151">
        <v>32</v>
      </c>
      <c r="O1957" s="151">
        <v>31</v>
      </c>
      <c r="P1957" s="151">
        <v>18</v>
      </c>
      <c r="Q1957" s="151">
        <v>-13</v>
      </c>
      <c r="R1957" s="152">
        <v>-41.935483870967744</v>
      </c>
      <c r="S1957" s="152"/>
    </row>
    <row r="1958" spans="1:19" s="145" customFormat="1" ht="14.45" customHeight="1">
      <c r="A1958" s="160"/>
      <c r="B1958" s="142" t="s">
        <v>100</v>
      </c>
      <c r="C1958" s="150">
        <v>95</v>
      </c>
      <c r="D1958" s="151">
        <v>95</v>
      </c>
      <c r="E1958" s="151">
        <v>68</v>
      </c>
      <c r="F1958" s="151">
        <v>42</v>
      </c>
      <c r="G1958" s="151">
        <v>29</v>
      </c>
      <c r="H1958" s="151">
        <v>-13</v>
      </c>
      <c r="I1958" s="152">
        <v>-30.952380952380953</v>
      </c>
      <c r="J1958" s="142"/>
      <c r="K1958" s="159" t="s">
        <v>100</v>
      </c>
      <c r="L1958" s="150">
        <v>11</v>
      </c>
      <c r="M1958" s="151">
        <v>34</v>
      </c>
      <c r="N1958" s="151">
        <v>37</v>
      </c>
      <c r="O1958" s="151">
        <v>18</v>
      </c>
      <c r="P1958" s="151">
        <v>27</v>
      </c>
      <c r="Q1958" s="151">
        <v>9</v>
      </c>
      <c r="R1958" s="152">
        <v>50</v>
      </c>
      <c r="S1958" s="152"/>
    </row>
    <row r="1959" spans="1:19" s="145" customFormat="1" ht="14.45" customHeight="1">
      <c r="A1959" s="160"/>
      <c r="B1959" s="142" t="s">
        <v>118</v>
      </c>
      <c r="C1959" s="150">
        <v>96</v>
      </c>
      <c r="D1959" s="151">
        <v>88</v>
      </c>
      <c r="E1959" s="151">
        <v>89</v>
      </c>
      <c r="F1959" s="151">
        <v>75</v>
      </c>
      <c r="G1959" s="151">
        <v>46</v>
      </c>
      <c r="H1959" s="151">
        <v>-29</v>
      </c>
      <c r="I1959" s="152">
        <v>-38.666666666666664</v>
      </c>
      <c r="J1959" s="142"/>
      <c r="K1959" s="159" t="s">
        <v>118</v>
      </c>
      <c r="L1959" s="150">
        <v>6</v>
      </c>
      <c r="M1959" s="151">
        <v>7</v>
      </c>
      <c r="N1959" s="151">
        <v>36</v>
      </c>
      <c r="O1959" s="151">
        <v>29</v>
      </c>
      <c r="P1959" s="151">
        <v>20</v>
      </c>
      <c r="Q1959" s="151">
        <v>-9</v>
      </c>
      <c r="R1959" s="152">
        <v>-31.03448275862069</v>
      </c>
      <c r="S1959" s="152"/>
    </row>
    <row r="1960" spans="1:19" s="145" customFormat="1" ht="14.45" customHeight="1">
      <c r="A1960" s="160"/>
      <c r="B1960" s="142" t="s">
        <v>101</v>
      </c>
      <c r="C1960" s="150">
        <v>89</v>
      </c>
      <c r="D1960" s="151">
        <v>86</v>
      </c>
      <c r="E1960" s="151">
        <v>72</v>
      </c>
      <c r="F1960" s="151">
        <v>82</v>
      </c>
      <c r="G1960" s="151">
        <v>63</v>
      </c>
      <c r="H1960" s="151">
        <v>-19</v>
      </c>
      <c r="I1960" s="152">
        <v>-23.170731707317074</v>
      </c>
      <c r="J1960" s="142"/>
      <c r="K1960" s="159" t="s">
        <v>101</v>
      </c>
      <c r="L1960" s="150">
        <v>9</v>
      </c>
      <c r="M1960" s="151">
        <v>4</v>
      </c>
      <c r="N1960" s="151">
        <v>31</v>
      </c>
      <c r="O1960" s="151">
        <v>34</v>
      </c>
      <c r="P1960" s="151">
        <v>34</v>
      </c>
      <c r="Q1960" s="151">
        <v>0</v>
      </c>
      <c r="R1960" s="152">
        <v>0</v>
      </c>
      <c r="S1960" s="152"/>
    </row>
    <row r="1961" spans="1:19" s="145" customFormat="1" ht="14.45" customHeight="1">
      <c r="A1961" s="160"/>
      <c r="B1961" s="142" t="s">
        <v>102</v>
      </c>
      <c r="C1961" s="150">
        <v>104</v>
      </c>
      <c r="D1961" s="151">
        <v>89</v>
      </c>
      <c r="E1961" s="151">
        <v>86</v>
      </c>
      <c r="F1961" s="151">
        <v>79</v>
      </c>
      <c r="G1961" s="151">
        <v>84</v>
      </c>
      <c r="H1961" s="151">
        <v>5</v>
      </c>
      <c r="I1961" s="152">
        <v>6.3291139240506329</v>
      </c>
      <c r="J1961" s="142"/>
      <c r="K1961" s="159" t="s">
        <v>102</v>
      </c>
      <c r="L1961" s="150">
        <v>8</v>
      </c>
      <c r="M1961" s="151">
        <v>6</v>
      </c>
      <c r="N1961" s="151">
        <v>34</v>
      </c>
      <c r="O1961" s="151">
        <v>29</v>
      </c>
      <c r="P1961" s="151">
        <v>35</v>
      </c>
      <c r="Q1961" s="151">
        <v>6</v>
      </c>
      <c r="R1961" s="152">
        <v>20.689655172413794</v>
      </c>
      <c r="S1961" s="152"/>
    </row>
    <row r="1962" spans="1:19" s="145" customFormat="1" ht="14.45" customHeight="1">
      <c r="A1962" s="160"/>
      <c r="B1962" s="142" t="s">
        <v>103</v>
      </c>
      <c r="C1962" s="150">
        <v>160</v>
      </c>
      <c r="D1962" s="151">
        <v>99</v>
      </c>
      <c r="E1962" s="151">
        <v>96</v>
      </c>
      <c r="F1962" s="151">
        <v>78</v>
      </c>
      <c r="G1962" s="151">
        <v>72</v>
      </c>
      <c r="H1962" s="151">
        <v>-6</v>
      </c>
      <c r="I1962" s="152">
        <v>-7.6923076923076925</v>
      </c>
      <c r="J1962" s="142"/>
      <c r="K1962" s="159" t="s">
        <v>103</v>
      </c>
      <c r="L1962" s="150">
        <v>8</v>
      </c>
      <c r="M1962" s="151">
        <v>6</v>
      </c>
      <c r="N1962" s="151">
        <v>17</v>
      </c>
      <c r="O1962" s="151">
        <v>24</v>
      </c>
      <c r="P1962" s="151">
        <v>33</v>
      </c>
      <c r="Q1962" s="151">
        <v>9</v>
      </c>
      <c r="R1962" s="152">
        <v>37.5</v>
      </c>
      <c r="S1962" s="152"/>
    </row>
    <row r="1963" spans="1:19" s="145" customFormat="1" ht="14.45" customHeight="1">
      <c r="A1963" s="160"/>
      <c r="B1963" s="142" t="s">
        <v>104</v>
      </c>
      <c r="C1963" s="150">
        <v>129</v>
      </c>
      <c r="D1963" s="151">
        <v>146</v>
      </c>
      <c r="E1963" s="151">
        <v>94</v>
      </c>
      <c r="F1963" s="151">
        <v>73</v>
      </c>
      <c r="G1963" s="151">
        <v>75</v>
      </c>
      <c r="H1963" s="151">
        <v>2</v>
      </c>
      <c r="I1963" s="152">
        <v>2.7397260273972601</v>
      </c>
      <c r="J1963" s="142"/>
      <c r="K1963" s="159" t="s">
        <v>104</v>
      </c>
      <c r="L1963" s="150">
        <v>5</v>
      </c>
      <c r="M1963" s="151">
        <v>2</v>
      </c>
      <c r="N1963" s="151">
        <v>24</v>
      </c>
      <c r="O1963" s="151">
        <v>23</v>
      </c>
      <c r="P1963" s="151">
        <v>40</v>
      </c>
      <c r="Q1963" s="151">
        <v>17</v>
      </c>
      <c r="R1963" s="152">
        <v>73.91304347826086</v>
      </c>
      <c r="S1963" s="152"/>
    </row>
    <row r="1964" spans="1:19" s="145" customFormat="1" ht="14.45" customHeight="1">
      <c r="A1964" s="160"/>
      <c r="B1964" s="142" t="s">
        <v>105</v>
      </c>
      <c r="C1964" s="150">
        <v>118</v>
      </c>
      <c r="D1964" s="151">
        <v>120</v>
      </c>
      <c r="E1964" s="151">
        <v>121</v>
      </c>
      <c r="F1964" s="151">
        <v>94</v>
      </c>
      <c r="G1964" s="151">
        <v>72</v>
      </c>
      <c r="H1964" s="151">
        <v>-22</v>
      </c>
      <c r="I1964" s="152">
        <v>-23.404255319148938</v>
      </c>
      <c r="J1964" s="142"/>
      <c r="K1964" s="159" t="s">
        <v>105</v>
      </c>
      <c r="L1964" s="150" t="s">
        <v>313</v>
      </c>
      <c r="M1964" s="151">
        <v>2</v>
      </c>
      <c r="N1964" s="151">
        <v>50</v>
      </c>
      <c r="O1964" s="151">
        <v>27</v>
      </c>
      <c r="P1964" s="151">
        <v>30</v>
      </c>
      <c r="Q1964" s="151">
        <v>3</v>
      </c>
      <c r="R1964" s="152">
        <v>11.111111111111111</v>
      </c>
      <c r="S1964" s="152"/>
    </row>
    <row r="1965" spans="1:19" s="145" customFormat="1" ht="14.45" customHeight="1">
      <c r="A1965" s="160"/>
      <c r="B1965" s="142" t="s">
        <v>106</v>
      </c>
      <c r="C1965" s="150">
        <v>143</v>
      </c>
      <c r="D1965" s="151">
        <v>115</v>
      </c>
      <c r="E1965" s="151">
        <v>98</v>
      </c>
      <c r="F1965" s="151">
        <v>119</v>
      </c>
      <c r="G1965" s="151">
        <v>82</v>
      </c>
      <c r="H1965" s="151">
        <v>-37</v>
      </c>
      <c r="I1965" s="152">
        <v>-31.092436974789916</v>
      </c>
      <c r="J1965" s="142"/>
      <c r="K1965" s="159" t="s">
        <v>106</v>
      </c>
      <c r="L1965" s="150">
        <v>1</v>
      </c>
      <c r="M1965" s="151">
        <v>1</v>
      </c>
      <c r="N1965" s="151">
        <v>26</v>
      </c>
      <c r="O1965" s="151">
        <v>53</v>
      </c>
      <c r="P1965" s="151">
        <v>41</v>
      </c>
      <c r="Q1965" s="151">
        <v>-12</v>
      </c>
      <c r="R1965" s="152">
        <v>-22.641509433962266</v>
      </c>
      <c r="S1965" s="152"/>
    </row>
    <row r="1966" spans="1:19" s="145" customFormat="1" ht="14.45" customHeight="1">
      <c r="A1966" s="160"/>
      <c r="B1966" s="142" t="s">
        <v>107</v>
      </c>
      <c r="C1966" s="150">
        <v>112</v>
      </c>
      <c r="D1966" s="151">
        <v>128</v>
      </c>
      <c r="E1966" s="151">
        <v>90</v>
      </c>
      <c r="F1966" s="151">
        <v>89</v>
      </c>
      <c r="G1966" s="151">
        <v>99</v>
      </c>
      <c r="H1966" s="151">
        <v>10</v>
      </c>
      <c r="I1966" s="152">
        <v>11.235955056179774</v>
      </c>
      <c r="J1966" s="142"/>
      <c r="K1966" s="159" t="s">
        <v>107</v>
      </c>
      <c r="L1966" s="150" t="s">
        <v>313</v>
      </c>
      <c r="M1966" s="151" t="s">
        <v>313</v>
      </c>
      <c r="N1966" s="151">
        <v>21</v>
      </c>
      <c r="O1966" s="151">
        <v>22</v>
      </c>
      <c r="P1966" s="151">
        <v>57</v>
      </c>
      <c r="Q1966" s="151">
        <v>35</v>
      </c>
      <c r="R1966" s="152">
        <v>159.09090909090909</v>
      </c>
      <c r="S1966" s="152"/>
    </row>
    <row r="1967" spans="1:19" s="145" customFormat="1" ht="14.45" customHeight="1">
      <c r="A1967" s="160"/>
      <c r="B1967" s="142" t="s">
        <v>108</v>
      </c>
      <c r="C1967" s="150">
        <v>55</v>
      </c>
      <c r="D1967" s="151">
        <v>94</v>
      </c>
      <c r="E1967" s="151">
        <v>98</v>
      </c>
      <c r="F1967" s="151">
        <v>78</v>
      </c>
      <c r="G1967" s="151">
        <v>78</v>
      </c>
      <c r="H1967" s="151">
        <v>0</v>
      </c>
      <c r="I1967" s="152">
        <v>0</v>
      </c>
      <c r="J1967" s="142"/>
      <c r="K1967" s="159" t="s">
        <v>108</v>
      </c>
      <c r="L1967" s="150" t="s">
        <v>313</v>
      </c>
      <c r="M1967" s="151">
        <v>1</v>
      </c>
      <c r="N1967" s="151">
        <v>17</v>
      </c>
      <c r="O1967" s="151">
        <v>27</v>
      </c>
      <c r="P1967" s="151">
        <v>20</v>
      </c>
      <c r="Q1967" s="151">
        <v>-7</v>
      </c>
      <c r="R1967" s="152">
        <v>-25.925925925925924</v>
      </c>
      <c r="S1967" s="152"/>
    </row>
    <row r="1968" spans="1:19" s="145" customFormat="1" ht="14.45" customHeight="1">
      <c r="A1968" s="160"/>
      <c r="B1968" s="142" t="s">
        <v>109</v>
      </c>
      <c r="C1968" s="150">
        <v>35</v>
      </c>
      <c r="D1968" s="151">
        <v>41</v>
      </c>
      <c r="E1968" s="151">
        <v>66</v>
      </c>
      <c r="F1968" s="151">
        <v>69</v>
      </c>
      <c r="G1968" s="151">
        <v>65</v>
      </c>
      <c r="H1968" s="151">
        <v>-4</v>
      </c>
      <c r="I1968" s="152">
        <v>-5.7971014492753623</v>
      </c>
      <c r="J1968" s="142"/>
      <c r="K1968" s="159" t="s">
        <v>109</v>
      </c>
      <c r="L1968" s="150" t="s">
        <v>313</v>
      </c>
      <c r="M1968" s="151">
        <v>1</v>
      </c>
      <c r="N1968" s="151">
        <v>11</v>
      </c>
      <c r="O1968" s="151">
        <v>21</v>
      </c>
      <c r="P1968" s="151">
        <v>27</v>
      </c>
      <c r="Q1968" s="151">
        <v>6</v>
      </c>
      <c r="R1968" s="152">
        <v>28.571428571428569</v>
      </c>
      <c r="S1968" s="152"/>
    </row>
    <row r="1969" spans="1:19" s="145" customFormat="1" ht="14.45" customHeight="1">
      <c r="A1969" s="160"/>
      <c r="B1969" s="142" t="s">
        <v>110</v>
      </c>
      <c r="C1969" s="150">
        <v>19</v>
      </c>
      <c r="D1969" s="151">
        <v>25</v>
      </c>
      <c r="E1969" s="151">
        <v>50</v>
      </c>
      <c r="F1969" s="151">
        <v>50</v>
      </c>
      <c r="G1969" s="151">
        <v>67</v>
      </c>
      <c r="H1969" s="151">
        <v>17</v>
      </c>
      <c r="I1969" s="152">
        <v>34</v>
      </c>
      <c r="J1969" s="142"/>
      <c r="K1969" s="159" t="s">
        <v>110</v>
      </c>
      <c r="L1969" s="150" t="s">
        <v>313</v>
      </c>
      <c r="M1969" s="151" t="s">
        <v>313</v>
      </c>
      <c r="N1969" s="151">
        <v>9</v>
      </c>
      <c r="O1969" s="151">
        <v>20</v>
      </c>
      <c r="P1969" s="151">
        <v>30</v>
      </c>
      <c r="Q1969" s="151">
        <v>10</v>
      </c>
      <c r="R1969" s="152">
        <v>50</v>
      </c>
      <c r="S1969" s="152"/>
    </row>
    <row r="1970" spans="1:19" s="145" customFormat="1" ht="14.45" customHeight="1">
      <c r="A1970" s="160"/>
      <c r="B1970" s="423"/>
      <c r="C1970" s="427"/>
      <c r="D1970" s="422"/>
      <c r="E1970" s="422"/>
      <c r="F1970" s="422"/>
      <c r="G1970" s="422"/>
      <c r="H1970" s="151"/>
      <c r="I1970" s="152"/>
      <c r="J1970" s="160"/>
      <c r="K1970" s="423"/>
      <c r="L1970" s="427"/>
      <c r="M1970" s="422"/>
      <c r="N1970" s="422"/>
      <c r="O1970" s="422"/>
      <c r="P1970" s="422"/>
      <c r="Q1970" s="151"/>
      <c r="R1970" s="152"/>
      <c r="S1970" s="160"/>
    </row>
    <row r="1971" spans="1:19" s="145" customFormat="1" ht="14.45" customHeight="1">
      <c r="A1971" s="160"/>
      <c r="B1971" s="160"/>
      <c r="C1971" s="160"/>
      <c r="D1971" s="160"/>
      <c r="E1971" s="160"/>
      <c r="F1971" s="160"/>
      <c r="G1971" s="161"/>
      <c r="H1971" s="160"/>
      <c r="I1971" s="160"/>
      <c r="J1971" s="160"/>
      <c r="K1971" s="160"/>
      <c r="L1971" s="160"/>
      <c r="M1971" s="160"/>
      <c r="N1971" s="160"/>
      <c r="O1971" s="160"/>
      <c r="P1971" s="161"/>
      <c r="Q1971" s="160"/>
      <c r="R1971" s="160"/>
      <c r="S1971" s="160"/>
    </row>
    <row r="1972" spans="1:19" s="145" customFormat="1" ht="14.45" customHeight="1">
      <c r="A1972" s="160"/>
      <c r="B1972" s="160"/>
      <c r="C1972" s="160"/>
      <c r="D1972" s="160"/>
      <c r="E1972" s="160"/>
      <c r="F1972" s="160"/>
      <c r="G1972" s="161"/>
      <c r="H1972" s="160"/>
      <c r="I1972" s="160"/>
      <c r="J1972" s="160"/>
      <c r="K1972" s="160"/>
      <c r="L1972" s="160"/>
      <c r="M1972" s="160"/>
      <c r="N1972" s="160"/>
      <c r="O1972" s="160"/>
      <c r="P1972" s="161"/>
      <c r="Q1972" s="160"/>
      <c r="R1972" s="160"/>
      <c r="S1972" s="160"/>
    </row>
    <row r="1973" spans="1:19" s="145" customFormat="1" ht="14.45" customHeight="1">
      <c r="A1973" s="138"/>
      <c r="B1973" s="138" t="s">
        <v>696</v>
      </c>
      <c r="C1973" s="138"/>
      <c r="D1973" s="138"/>
      <c r="E1973" s="138"/>
      <c r="F1973" s="138"/>
      <c r="G1973" s="138"/>
      <c r="H1973" s="138"/>
      <c r="I1973" s="138"/>
      <c r="J1973" s="138"/>
      <c r="K1973" s="138" t="s">
        <v>697</v>
      </c>
      <c r="L1973" s="138"/>
      <c r="M1973" s="138"/>
      <c r="N1973" s="138"/>
      <c r="O1973" s="138"/>
      <c r="P1973" s="138"/>
      <c r="Q1973" s="138"/>
      <c r="R1973" s="138"/>
      <c r="S1973" s="138"/>
    </row>
    <row r="1974" spans="1:19" s="139" customFormat="1" ht="14.45" customHeight="1">
      <c r="A1974" s="160"/>
      <c r="B1974" s="491" t="s">
        <v>335</v>
      </c>
      <c r="C1974" s="140"/>
      <c r="D1974" s="140"/>
      <c r="E1974" s="140"/>
      <c r="F1974" s="140"/>
      <c r="G1974" s="143"/>
      <c r="H1974" s="141"/>
      <c r="I1974" s="141"/>
      <c r="J1974" s="142"/>
      <c r="K1974" s="491" t="s">
        <v>335</v>
      </c>
      <c r="L1974" s="140"/>
      <c r="M1974" s="140"/>
      <c r="N1974" s="140"/>
      <c r="O1974" s="140"/>
      <c r="P1974" s="143"/>
      <c r="Q1974" s="141"/>
      <c r="R1974" s="141"/>
      <c r="S1974" s="144"/>
    </row>
    <row r="1975" spans="1:19" s="145" customFormat="1" ht="14.45" customHeight="1">
      <c r="A1975" s="160"/>
      <c r="B1975" s="492"/>
      <c r="C1975" s="146" t="s">
        <v>151</v>
      </c>
      <c r="D1975" s="146" t="s">
        <v>86</v>
      </c>
      <c r="E1975" s="146" t="s">
        <v>87</v>
      </c>
      <c r="F1975" s="146" t="s">
        <v>410</v>
      </c>
      <c r="G1975" s="146" t="s">
        <v>739</v>
      </c>
      <c r="H1975" s="81" t="s">
        <v>509</v>
      </c>
      <c r="I1975" s="147" t="s">
        <v>807</v>
      </c>
      <c r="J1975" s="142"/>
      <c r="K1975" s="492"/>
      <c r="L1975" s="146" t="s">
        <v>151</v>
      </c>
      <c r="M1975" s="146" t="s">
        <v>86</v>
      </c>
      <c r="N1975" s="146" t="s">
        <v>87</v>
      </c>
      <c r="O1975" s="146" t="s">
        <v>410</v>
      </c>
      <c r="P1975" s="146" t="s">
        <v>739</v>
      </c>
      <c r="Q1975" s="81" t="s">
        <v>509</v>
      </c>
      <c r="R1975" s="147" t="s">
        <v>807</v>
      </c>
      <c r="S1975" s="144"/>
    </row>
    <row r="1976" spans="1:19" s="145" customFormat="1" ht="14.45" customHeight="1">
      <c r="A1976" s="160"/>
      <c r="B1976" s="493"/>
      <c r="C1976" s="148"/>
      <c r="D1976" s="148"/>
      <c r="E1976" s="148"/>
      <c r="F1976" s="148"/>
      <c r="G1976" s="148"/>
      <c r="H1976" s="149" t="s">
        <v>88</v>
      </c>
      <c r="I1976" s="81" t="s">
        <v>511</v>
      </c>
      <c r="J1976" s="142"/>
      <c r="K1976" s="493"/>
      <c r="L1976" s="148"/>
      <c r="M1976" s="148"/>
      <c r="N1976" s="148"/>
      <c r="O1976" s="148"/>
      <c r="P1976" s="148"/>
      <c r="Q1976" s="149" t="s">
        <v>88</v>
      </c>
      <c r="R1976" s="81" t="s">
        <v>511</v>
      </c>
      <c r="S1976" s="144"/>
    </row>
    <row r="1977" spans="1:19" s="180" customFormat="1" ht="14.45" customHeight="1">
      <c r="B1977" s="188" t="s">
        <v>90</v>
      </c>
      <c r="C1977" s="187">
        <v>1965</v>
      </c>
      <c r="D1977" s="183">
        <v>1799</v>
      </c>
      <c r="E1977" s="183">
        <v>1582</v>
      </c>
      <c r="F1977" s="183">
        <v>1512</v>
      </c>
      <c r="G1977" s="183">
        <v>1372</v>
      </c>
      <c r="H1977" s="182">
        <v>-140</v>
      </c>
      <c r="I1977" s="184">
        <v>-9.2592592592592595</v>
      </c>
      <c r="J1977" s="185"/>
      <c r="K1977" s="186" t="s">
        <v>90</v>
      </c>
      <c r="L1977" s="187">
        <v>43</v>
      </c>
      <c r="M1977" s="183">
        <v>94</v>
      </c>
      <c r="N1977" s="183">
        <v>544</v>
      </c>
      <c r="O1977" s="183">
        <v>582</v>
      </c>
      <c r="P1977" s="183">
        <v>610</v>
      </c>
      <c r="Q1977" s="182">
        <v>28</v>
      </c>
      <c r="R1977" s="184">
        <v>4.8109965635738838</v>
      </c>
      <c r="S1977" s="184"/>
    </row>
    <row r="1978" spans="1:19" s="153" customFormat="1" ht="14.45" customHeight="1">
      <c r="A1978" s="160"/>
      <c r="B1978" s="420" t="s">
        <v>91</v>
      </c>
      <c r="C1978" s="150">
        <v>188</v>
      </c>
      <c r="D1978" s="151">
        <v>157</v>
      </c>
      <c r="E1978" s="151">
        <v>126</v>
      </c>
      <c r="F1978" s="151">
        <v>128</v>
      </c>
      <c r="G1978" s="151">
        <v>101</v>
      </c>
      <c r="H1978" s="151">
        <v>-27</v>
      </c>
      <c r="I1978" s="152">
        <v>-21.09375</v>
      </c>
      <c r="J1978" s="142"/>
      <c r="K1978" s="154" t="s">
        <v>91</v>
      </c>
      <c r="L1978" s="150">
        <v>3</v>
      </c>
      <c r="M1978" s="151">
        <v>2</v>
      </c>
      <c r="N1978" s="151">
        <v>39</v>
      </c>
      <c r="O1978" s="151">
        <v>31</v>
      </c>
      <c r="P1978" s="151">
        <v>24</v>
      </c>
      <c r="Q1978" s="151">
        <v>-7</v>
      </c>
      <c r="R1978" s="152">
        <v>-22.58064516129032</v>
      </c>
      <c r="S1978" s="152"/>
    </row>
    <row r="1979" spans="1:19" s="145" customFormat="1" ht="14.45" customHeight="1">
      <c r="A1979" s="160"/>
      <c r="B1979" s="420" t="s">
        <v>92</v>
      </c>
      <c r="C1979" s="150">
        <v>1252</v>
      </c>
      <c r="D1979" s="151">
        <v>1070</v>
      </c>
      <c r="E1979" s="151">
        <v>848</v>
      </c>
      <c r="F1979" s="151">
        <v>708</v>
      </c>
      <c r="G1979" s="151">
        <v>620</v>
      </c>
      <c r="H1979" s="151">
        <v>-88</v>
      </c>
      <c r="I1979" s="152">
        <v>-12.429378531073446</v>
      </c>
      <c r="J1979" s="142"/>
      <c r="K1979" s="154" t="s">
        <v>92</v>
      </c>
      <c r="L1979" s="150">
        <v>39</v>
      </c>
      <c r="M1979" s="151">
        <v>90</v>
      </c>
      <c r="N1979" s="151">
        <v>355</v>
      </c>
      <c r="O1979" s="151">
        <v>302</v>
      </c>
      <c r="P1979" s="151">
        <v>293</v>
      </c>
      <c r="Q1979" s="151">
        <v>-9</v>
      </c>
      <c r="R1979" s="152">
        <v>-2.9801324503311259</v>
      </c>
      <c r="S1979" s="152"/>
    </row>
    <row r="1980" spans="1:19" s="145" customFormat="1" ht="14.45" customHeight="1">
      <c r="A1980" s="160"/>
      <c r="B1980" s="420" t="s">
        <v>93</v>
      </c>
      <c r="C1980" s="150">
        <v>525</v>
      </c>
      <c r="D1980" s="151">
        <v>572</v>
      </c>
      <c r="E1980" s="151">
        <v>608</v>
      </c>
      <c r="F1980" s="151">
        <v>673</v>
      </c>
      <c r="G1980" s="151">
        <v>642</v>
      </c>
      <c r="H1980" s="151">
        <v>-31</v>
      </c>
      <c r="I1980" s="152">
        <v>-4.606240713224369</v>
      </c>
      <c r="J1980" s="142"/>
      <c r="K1980" s="154" t="s">
        <v>93</v>
      </c>
      <c r="L1980" s="150">
        <v>1</v>
      </c>
      <c r="M1980" s="151">
        <v>2</v>
      </c>
      <c r="N1980" s="151">
        <v>150</v>
      </c>
      <c r="O1980" s="151">
        <v>248</v>
      </c>
      <c r="P1980" s="151">
        <v>293</v>
      </c>
      <c r="Q1980" s="151">
        <v>45</v>
      </c>
      <c r="R1980" s="152">
        <v>18.14516129032258</v>
      </c>
      <c r="S1980" s="152"/>
    </row>
    <row r="1981" spans="1:19" s="145" customFormat="1" ht="14.45" customHeight="1">
      <c r="A1981" s="160"/>
      <c r="B1981" s="142"/>
      <c r="C1981" s="150"/>
      <c r="D1981" s="157"/>
      <c r="E1981" s="157"/>
      <c r="F1981" s="157"/>
      <c r="G1981" s="157"/>
      <c r="H1981" s="157"/>
      <c r="I1981" s="158"/>
      <c r="J1981" s="142"/>
      <c r="K1981" s="159"/>
      <c r="L1981" s="150"/>
      <c r="M1981" s="157"/>
      <c r="N1981" s="157"/>
      <c r="O1981" s="157"/>
      <c r="P1981" s="157"/>
      <c r="Q1981" s="157"/>
      <c r="R1981" s="158"/>
      <c r="S1981" s="158"/>
    </row>
    <row r="1982" spans="1:19" s="145" customFormat="1" ht="14.45" customHeight="1">
      <c r="A1982" s="160"/>
      <c r="B1982" s="142" t="s">
        <v>94</v>
      </c>
      <c r="C1982" s="150">
        <v>60</v>
      </c>
      <c r="D1982" s="151">
        <v>45</v>
      </c>
      <c r="E1982" s="151">
        <v>32</v>
      </c>
      <c r="F1982" s="151">
        <v>41</v>
      </c>
      <c r="G1982" s="151">
        <v>27</v>
      </c>
      <c r="H1982" s="151">
        <v>-14</v>
      </c>
      <c r="I1982" s="152">
        <v>-34.146341463414636</v>
      </c>
      <c r="J1982" s="142"/>
      <c r="K1982" s="159" t="s">
        <v>94</v>
      </c>
      <c r="L1982" s="150">
        <v>3</v>
      </c>
      <c r="M1982" s="151">
        <v>2</v>
      </c>
      <c r="N1982" s="151">
        <v>16</v>
      </c>
      <c r="O1982" s="151">
        <v>10</v>
      </c>
      <c r="P1982" s="151">
        <v>4</v>
      </c>
      <c r="Q1982" s="151">
        <v>-6</v>
      </c>
      <c r="R1982" s="152">
        <v>-60</v>
      </c>
      <c r="S1982" s="152"/>
    </row>
    <row r="1983" spans="1:19" s="145" customFormat="1" ht="14.45" customHeight="1">
      <c r="A1983" s="160"/>
      <c r="B1983" s="142" t="s">
        <v>95</v>
      </c>
      <c r="C1983" s="150">
        <v>65</v>
      </c>
      <c r="D1983" s="151">
        <v>49</v>
      </c>
      <c r="E1983" s="151">
        <v>47</v>
      </c>
      <c r="F1983" s="151">
        <v>37</v>
      </c>
      <c r="G1983" s="151">
        <v>39</v>
      </c>
      <c r="H1983" s="151">
        <v>2</v>
      </c>
      <c r="I1983" s="152">
        <v>5.4054054054054053</v>
      </c>
      <c r="J1983" s="142"/>
      <c r="K1983" s="159" t="s">
        <v>95</v>
      </c>
      <c r="L1983" s="150" t="s">
        <v>313</v>
      </c>
      <c r="M1983" s="151" t="s">
        <v>313</v>
      </c>
      <c r="N1983" s="151">
        <v>15</v>
      </c>
      <c r="O1983" s="151">
        <v>11</v>
      </c>
      <c r="P1983" s="151">
        <v>7</v>
      </c>
      <c r="Q1983" s="151">
        <v>-4</v>
      </c>
      <c r="R1983" s="152">
        <v>-36.363636363636367</v>
      </c>
      <c r="S1983" s="152"/>
    </row>
    <row r="1984" spans="1:19" s="145" customFormat="1" ht="14.45" customHeight="1">
      <c r="A1984" s="160"/>
      <c r="B1984" s="142" t="s">
        <v>96</v>
      </c>
      <c r="C1984" s="150">
        <v>63</v>
      </c>
      <c r="D1984" s="151">
        <v>63</v>
      </c>
      <c r="E1984" s="151">
        <v>47</v>
      </c>
      <c r="F1984" s="151">
        <v>50</v>
      </c>
      <c r="G1984" s="151">
        <v>35</v>
      </c>
      <c r="H1984" s="151">
        <v>-15</v>
      </c>
      <c r="I1984" s="152">
        <v>-30</v>
      </c>
      <c r="J1984" s="142"/>
      <c r="K1984" s="159" t="s">
        <v>96</v>
      </c>
      <c r="L1984" s="150" t="s">
        <v>313</v>
      </c>
      <c r="M1984" s="151" t="s">
        <v>313</v>
      </c>
      <c r="N1984" s="151">
        <v>8</v>
      </c>
      <c r="O1984" s="151">
        <v>10</v>
      </c>
      <c r="P1984" s="151">
        <v>13</v>
      </c>
      <c r="Q1984" s="151">
        <v>3</v>
      </c>
      <c r="R1984" s="152">
        <v>30</v>
      </c>
      <c r="S1984" s="152"/>
    </row>
    <row r="1985" spans="1:19" s="145" customFormat="1" ht="14.45" customHeight="1">
      <c r="A1985" s="160"/>
      <c r="B1985" s="142" t="s">
        <v>97</v>
      </c>
      <c r="C1985" s="150">
        <v>84</v>
      </c>
      <c r="D1985" s="151">
        <v>70</v>
      </c>
      <c r="E1985" s="151">
        <v>65</v>
      </c>
      <c r="F1985" s="151">
        <v>44</v>
      </c>
      <c r="G1985" s="151">
        <v>46</v>
      </c>
      <c r="H1985" s="151">
        <v>2</v>
      </c>
      <c r="I1985" s="152">
        <v>4.5454545454545459</v>
      </c>
      <c r="J1985" s="142"/>
      <c r="K1985" s="159" t="s">
        <v>97</v>
      </c>
      <c r="L1985" s="150" t="s">
        <v>313</v>
      </c>
      <c r="M1985" s="151" t="s">
        <v>313</v>
      </c>
      <c r="N1985" s="151">
        <v>11</v>
      </c>
      <c r="O1985" s="151">
        <v>10</v>
      </c>
      <c r="P1985" s="151">
        <v>14</v>
      </c>
      <c r="Q1985" s="151">
        <v>4</v>
      </c>
      <c r="R1985" s="152">
        <v>40</v>
      </c>
      <c r="S1985" s="152"/>
    </row>
    <row r="1986" spans="1:19" s="145" customFormat="1" ht="14.45" customHeight="1">
      <c r="A1986" s="160"/>
      <c r="B1986" s="142" t="s">
        <v>98</v>
      </c>
      <c r="C1986" s="150">
        <v>106</v>
      </c>
      <c r="D1986" s="151">
        <v>73</v>
      </c>
      <c r="E1986" s="151">
        <v>59</v>
      </c>
      <c r="F1986" s="151">
        <v>45</v>
      </c>
      <c r="G1986" s="151">
        <v>34</v>
      </c>
      <c r="H1986" s="151">
        <v>-11</v>
      </c>
      <c r="I1986" s="152">
        <v>-24.444444444444443</v>
      </c>
      <c r="J1986" s="142"/>
      <c r="K1986" s="159" t="s">
        <v>98</v>
      </c>
      <c r="L1986" s="150">
        <v>10</v>
      </c>
      <c r="M1986" s="151">
        <v>32</v>
      </c>
      <c r="N1986" s="151">
        <v>45</v>
      </c>
      <c r="O1986" s="151">
        <v>23</v>
      </c>
      <c r="P1986" s="151">
        <v>26</v>
      </c>
      <c r="Q1986" s="151">
        <v>3</v>
      </c>
      <c r="R1986" s="152">
        <v>13.043478260869565</v>
      </c>
      <c r="S1986" s="152"/>
    </row>
    <row r="1987" spans="1:19" s="145" customFormat="1" ht="14.45" customHeight="1">
      <c r="A1987" s="160"/>
      <c r="B1987" s="142" t="s">
        <v>99</v>
      </c>
      <c r="C1987" s="150">
        <v>140</v>
      </c>
      <c r="D1987" s="151">
        <v>81</v>
      </c>
      <c r="E1987" s="151">
        <v>55</v>
      </c>
      <c r="F1987" s="151">
        <v>49</v>
      </c>
      <c r="G1987" s="151">
        <v>34</v>
      </c>
      <c r="H1987" s="151">
        <v>-15</v>
      </c>
      <c r="I1987" s="152">
        <v>-30.612244897959183</v>
      </c>
      <c r="J1987" s="142"/>
      <c r="K1987" s="159" t="s">
        <v>99</v>
      </c>
      <c r="L1987" s="150">
        <v>16</v>
      </c>
      <c r="M1987" s="151">
        <v>28</v>
      </c>
      <c r="N1987" s="151">
        <v>39</v>
      </c>
      <c r="O1987" s="151">
        <v>35</v>
      </c>
      <c r="P1987" s="151">
        <v>13</v>
      </c>
      <c r="Q1987" s="151">
        <v>-22</v>
      </c>
      <c r="R1987" s="152">
        <v>-62.857142857142854</v>
      </c>
      <c r="S1987" s="152"/>
    </row>
    <row r="1988" spans="1:19" s="145" customFormat="1" ht="14.45" customHeight="1">
      <c r="A1988" s="160"/>
      <c r="B1988" s="142" t="s">
        <v>100</v>
      </c>
      <c r="C1988" s="150">
        <v>95</v>
      </c>
      <c r="D1988" s="151">
        <v>111</v>
      </c>
      <c r="E1988" s="151">
        <v>62</v>
      </c>
      <c r="F1988" s="151">
        <v>52</v>
      </c>
      <c r="G1988" s="151">
        <v>40</v>
      </c>
      <c r="H1988" s="151">
        <v>-12</v>
      </c>
      <c r="I1988" s="152">
        <v>-23.076923076923077</v>
      </c>
      <c r="J1988" s="142"/>
      <c r="K1988" s="159" t="s">
        <v>100</v>
      </c>
      <c r="L1988" s="150">
        <v>6</v>
      </c>
      <c r="M1988" s="151">
        <v>20</v>
      </c>
      <c r="N1988" s="151">
        <v>29</v>
      </c>
      <c r="O1988" s="151">
        <v>23</v>
      </c>
      <c r="P1988" s="151">
        <v>22</v>
      </c>
      <c r="Q1988" s="151">
        <v>-1</v>
      </c>
      <c r="R1988" s="152">
        <v>-4.3478260869565215</v>
      </c>
      <c r="S1988" s="152"/>
    </row>
    <row r="1989" spans="1:19" s="145" customFormat="1" ht="14.45" customHeight="1">
      <c r="A1989" s="160"/>
      <c r="B1989" s="142" t="s">
        <v>118</v>
      </c>
      <c r="C1989" s="150">
        <v>81</v>
      </c>
      <c r="D1989" s="151">
        <v>88</v>
      </c>
      <c r="E1989" s="151">
        <v>105</v>
      </c>
      <c r="F1989" s="151">
        <v>66</v>
      </c>
      <c r="G1989" s="151">
        <v>49</v>
      </c>
      <c r="H1989" s="151">
        <v>-17</v>
      </c>
      <c r="I1989" s="152">
        <v>-25.757575757575758</v>
      </c>
      <c r="J1989" s="142"/>
      <c r="K1989" s="159" t="s">
        <v>118</v>
      </c>
      <c r="L1989" s="150">
        <v>2</v>
      </c>
      <c r="M1989" s="151">
        <v>4</v>
      </c>
      <c r="N1989" s="151">
        <v>46</v>
      </c>
      <c r="O1989" s="151">
        <v>23</v>
      </c>
      <c r="P1989" s="151">
        <v>23</v>
      </c>
      <c r="Q1989" s="151">
        <v>0</v>
      </c>
      <c r="R1989" s="152">
        <v>0</v>
      </c>
      <c r="S1989" s="152"/>
    </row>
    <row r="1990" spans="1:19" s="145" customFormat="1" ht="14.45" customHeight="1">
      <c r="A1990" s="160"/>
      <c r="B1990" s="142" t="s">
        <v>101</v>
      </c>
      <c r="C1990" s="150">
        <v>92</v>
      </c>
      <c r="D1990" s="151">
        <v>87</v>
      </c>
      <c r="E1990" s="151">
        <v>84</v>
      </c>
      <c r="F1990" s="151">
        <v>95</v>
      </c>
      <c r="G1990" s="151">
        <v>76</v>
      </c>
      <c r="H1990" s="151">
        <v>-19</v>
      </c>
      <c r="I1990" s="152">
        <v>-20</v>
      </c>
      <c r="J1990" s="142"/>
      <c r="K1990" s="159" t="s">
        <v>101</v>
      </c>
      <c r="L1990" s="150">
        <v>1</v>
      </c>
      <c r="M1990" s="151">
        <v>1</v>
      </c>
      <c r="N1990" s="151">
        <v>31</v>
      </c>
      <c r="O1990" s="151">
        <v>43</v>
      </c>
      <c r="P1990" s="151">
        <v>23</v>
      </c>
      <c r="Q1990" s="151">
        <v>-20</v>
      </c>
      <c r="R1990" s="152">
        <v>-46.511627906976742</v>
      </c>
      <c r="S1990" s="152"/>
    </row>
    <row r="1991" spans="1:19" s="145" customFormat="1" ht="14.45" customHeight="1">
      <c r="A1991" s="160"/>
      <c r="B1991" s="142" t="s">
        <v>102</v>
      </c>
      <c r="C1991" s="150">
        <v>134</v>
      </c>
      <c r="D1991" s="151">
        <v>90</v>
      </c>
      <c r="E1991" s="151">
        <v>86</v>
      </c>
      <c r="F1991" s="151">
        <v>84</v>
      </c>
      <c r="G1991" s="151">
        <v>94</v>
      </c>
      <c r="H1991" s="151">
        <v>10</v>
      </c>
      <c r="I1991" s="152">
        <v>11.904761904761903</v>
      </c>
      <c r="J1991" s="142"/>
      <c r="K1991" s="159" t="s">
        <v>102</v>
      </c>
      <c r="L1991" s="150">
        <v>2</v>
      </c>
      <c r="M1991" s="151" t="s">
        <v>313</v>
      </c>
      <c r="N1991" s="151">
        <v>27</v>
      </c>
      <c r="O1991" s="151">
        <v>31</v>
      </c>
      <c r="P1991" s="151">
        <v>45</v>
      </c>
      <c r="Q1991" s="151">
        <v>14</v>
      </c>
      <c r="R1991" s="152">
        <v>45.161290322580641</v>
      </c>
      <c r="S1991" s="152"/>
    </row>
    <row r="1992" spans="1:19" s="145" customFormat="1" ht="14.45" customHeight="1">
      <c r="A1992" s="160"/>
      <c r="B1992" s="142" t="s">
        <v>103</v>
      </c>
      <c r="C1992" s="150">
        <v>179</v>
      </c>
      <c r="D1992" s="151">
        <v>113</v>
      </c>
      <c r="E1992" s="151">
        <v>78</v>
      </c>
      <c r="F1992" s="151">
        <v>83</v>
      </c>
      <c r="G1992" s="151">
        <v>92</v>
      </c>
      <c r="H1992" s="151">
        <v>9</v>
      </c>
      <c r="I1992" s="152">
        <v>10.843373493975903</v>
      </c>
      <c r="J1992" s="142"/>
      <c r="K1992" s="159" t="s">
        <v>103</v>
      </c>
      <c r="L1992" s="150" t="s">
        <v>313</v>
      </c>
      <c r="M1992" s="151">
        <v>4</v>
      </c>
      <c r="N1992" s="151">
        <v>40</v>
      </c>
      <c r="O1992" s="151">
        <v>24</v>
      </c>
      <c r="P1992" s="151">
        <v>41</v>
      </c>
      <c r="Q1992" s="151">
        <v>17</v>
      </c>
      <c r="R1992" s="152">
        <v>70.833333333333343</v>
      </c>
      <c r="S1992" s="152"/>
    </row>
    <row r="1993" spans="1:19" s="145" customFormat="1" ht="14.45" customHeight="1">
      <c r="A1993" s="160"/>
      <c r="B1993" s="142" t="s">
        <v>104</v>
      </c>
      <c r="C1993" s="150">
        <v>178</v>
      </c>
      <c r="D1993" s="151">
        <v>181</v>
      </c>
      <c r="E1993" s="151">
        <v>106</v>
      </c>
      <c r="F1993" s="151">
        <v>79</v>
      </c>
      <c r="G1993" s="151">
        <v>75</v>
      </c>
      <c r="H1993" s="151">
        <v>-4</v>
      </c>
      <c r="I1993" s="152">
        <v>-5.0632911392405067</v>
      </c>
      <c r="J1993" s="142"/>
      <c r="K1993" s="159" t="s">
        <v>104</v>
      </c>
      <c r="L1993" s="150">
        <v>1</v>
      </c>
      <c r="M1993" s="151" t="s">
        <v>313</v>
      </c>
      <c r="N1993" s="151">
        <v>29</v>
      </c>
      <c r="O1993" s="151">
        <v>39</v>
      </c>
      <c r="P1993" s="151">
        <v>37</v>
      </c>
      <c r="Q1993" s="151">
        <v>-2</v>
      </c>
      <c r="R1993" s="152">
        <v>-5.1282051282051277</v>
      </c>
      <c r="S1993" s="152"/>
    </row>
    <row r="1994" spans="1:19" s="145" customFormat="1" ht="14.45" customHeight="1">
      <c r="A1994" s="160"/>
      <c r="B1994" s="142" t="s">
        <v>105</v>
      </c>
      <c r="C1994" s="150">
        <v>163</v>
      </c>
      <c r="D1994" s="151">
        <v>176</v>
      </c>
      <c r="E1994" s="151">
        <v>148</v>
      </c>
      <c r="F1994" s="151">
        <v>111</v>
      </c>
      <c r="G1994" s="151">
        <v>80</v>
      </c>
      <c r="H1994" s="151">
        <v>-31</v>
      </c>
      <c r="I1994" s="152">
        <v>-27.927927927927925</v>
      </c>
      <c r="J1994" s="142"/>
      <c r="K1994" s="159" t="s">
        <v>105</v>
      </c>
      <c r="L1994" s="150">
        <v>1</v>
      </c>
      <c r="M1994" s="151">
        <v>1</v>
      </c>
      <c r="N1994" s="151">
        <v>58</v>
      </c>
      <c r="O1994" s="151">
        <v>51</v>
      </c>
      <c r="P1994" s="151">
        <v>49</v>
      </c>
      <c r="Q1994" s="151">
        <v>-2</v>
      </c>
      <c r="R1994" s="152">
        <v>-3.9215686274509802</v>
      </c>
      <c r="S1994" s="152"/>
    </row>
    <row r="1995" spans="1:19" s="145" customFormat="1" ht="14.45" customHeight="1">
      <c r="A1995" s="160"/>
      <c r="B1995" s="142" t="s">
        <v>106</v>
      </c>
      <c r="C1995" s="150">
        <v>173</v>
      </c>
      <c r="D1995" s="151">
        <v>160</v>
      </c>
      <c r="E1995" s="151">
        <v>147</v>
      </c>
      <c r="F1995" s="151">
        <v>144</v>
      </c>
      <c r="G1995" s="151">
        <v>104</v>
      </c>
      <c r="H1995" s="151">
        <v>-40</v>
      </c>
      <c r="I1995" s="152">
        <v>-27.777777777777779</v>
      </c>
      <c r="J1995" s="142"/>
      <c r="K1995" s="159" t="s">
        <v>106</v>
      </c>
      <c r="L1995" s="150" t="s">
        <v>313</v>
      </c>
      <c r="M1995" s="151">
        <v>1</v>
      </c>
      <c r="N1995" s="151">
        <v>45</v>
      </c>
      <c r="O1995" s="151">
        <v>64</v>
      </c>
      <c r="P1995" s="151">
        <v>59</v>
      </c>
      <c r="Q1995" s="151">
        <v>-5</v>
      </c>
      <c r="R1995" s="152">
        <v>-7.8125</v>
      </c>
      <c r="S1995" s="152"/>
    </row>
    <row r="1996" spans="1:19" s="145" customFormat="1" ht="14.45" customHeight="1">
      <c r="A1996" s="160"/>
      <c r="B1996" s="142" t="s">
        <v>107</v>
      </c>
      <c r="C1996" s="150">
        <v>138</v>
      </c>
      <c r="D1996" s="151">
        <v>155</v>
      </c>
      <c r="E1996" s="151">
        <v>132</v>
      </c>
      <c r="F1996" s="151">
        <v>146</v>
      </c>
      <c r="G1996" s="151">
        <v>143</v>
      </c>
      <c r="H1996" s="151">
        <v>-3</v>
      </c>
      <c r="I1996" s="152">
        <v>-2.054794520547945</v>
      </c>
      <c r="J1996" s="142"/>
      <c r="K1996" s="159" t="s">
        <v>107</v>
      </c>
      <c r="L1996" s="150" t="s">
        <v>313</v>
      </c>
      <c r="M1996" s="151" t="s">
        <v>313</v>
      </c>
      <c r="N1996" s="151">
        <v>39</v>
      </c>
      <c r="O1996" s="151">
        <v>57</v>
      </c>
      <c r="P1996" s="151">
        <v>81</v>
      </c>
      <c r="Q1996" s="151">
        <v>24</v>
      </c>
      <c r="R1996" s="152">
        <v>42.105263157894733</v>
      </c>
      <c r="S1996" s="152"/>
    </row>
    <row r="1997" spans="1:19" s="145" customFormat="1" ht="14.45" customHeight="1">
      <c r="A1997" s="160"/>
      <c r="B1997" s="142" t="s">
        <v>108</v>
      </c>
      <c r="C1997" s="150">
        <v>100</v>
      </c>
      <c r="D1997" s="151">
        <v>123</v>
      </c>
      <c r="E1997" s="151">
        <v>130</v>
      </c>
      <c r="F1997" s="151">
        <v>130</v>
      </c>
      <c r="G1997" s="151">
        <v>132</v>
      </c>
      <c r="H1997" s="151">
        <v>2</v>
      </c>
      <c r="I1997" s="152">
        <v>1.5384615384615385</v>
      </c>
      <c r="J1997" s="142"/>
      <c r="K1997" s="159" t="s">
        <v>108</v>
      </c>
      <c r="L1997" s="150">
        <v>1</v>
      </c>
      <c r="M1997" s="151">
        <v>1</v>
      </c>
      <c r="N1997" s="151">
        <v>31</v>
      </c>
      <c r="O1997" s="151">
        <v>41</v>
      </c>
      <c r="P1997" s="151">
        <v>50</v>
      </c>
      <c r="Q1997" s="151">
        <v>9</v>
      </c>
      <c r="R1997" s="152">
        <v>21.951219512195124</v>
      </c>
      <c r="S1997" s="152"/>
    </row>
    <row r="1998" spans="1:19" s="145" customFormat="1" ht="14.45" customHeight="1">
      <c r="A1998" s="160"/>
      <c r="B1998" s="142" t="s">
        <v>109</v>
      </c>
      <c r="C1998" s="150">
        <v>68</v>
      </c>
      <c r="D1998" s="151">
        <v>73</v>
      </c>
      <c r="E1998" s="151">
        <v>101</v>
      </c>
      <c r="F1998" s="151">
        <v>120</v>
      </c>
      <c r="G1998" s="151">
        <v>101</v>
      </c>
      <c r="H1998" s="151">
        <v>-19</v>
      </c>
      <c r="I1998" s="152">
        <v>-15.833333333333332</v>
      </c>
      <c r="J1998" s="142"/>
      <c r="K1998" s="159" t="s">
        <v>109</v>
      </c>
      <c r="L1998" s="150" t="s">
        <v>313</v>
      </c>
      <c r="M1998" s="151" t="s">
        <v>313</v>
      </c>
      <c r="N1998" s="151">
        <v>21</v>
      </c>
      <c r="O1998" s="151">
        <v>42</v>
      </c>
      <c r="P1998" s="151">
        <v>37</v>
      </c>
      <c r="Q1998" s="151">
        <v>-5</v>
      </c>
      <c r="R1998" s="152">
        <v>-11.904761904761903</v>
      </c>
      <c r="S1998" s="152"/>
    </row>
    <row r="1999" spans="1:19" s="145" customFormat="1" ht="14.45" customHeight="1">
      <c r="A1999" s="160"/>
      <c r="B1999" s="142" t="s">
        <v>110</v>
      </c>
      <c r="C1999" s="150">
        <v>46</v>
      </c>
      <c r="D1999" s="151">
        <v>61</v>
      </c>
      <c r="E1999" s="151">
        <v>98</v>
      </c>
      <c r="F1999" s="151">
        <v>133</v>
      </c>
      <c r="G1999" s="151">
        <v>162</v>
      </c>
      <c r="H1999" s="151">
        <v>29</v>
      </c>
      <c r="I1999" s="152">
        <v>21.804511278195488</v>
      </c>
      <c r="J1999" s="142"/>
      <c r="K1999" s="159" t="s">
        <v>110</v>
      </c>
      <c r="L1999" s="150" t="s">
        <v>313</v>
      </c>
      <c r="M1999" s="151" t="s">
        <v>313</v>
      </c>
      <c r="N1999" s="151">
        <v>14</v>
      </c>
      <c r="O1999" s="151">
        <v>44</v>
      </c>
      <c r="P1999" s="151">
        <v>66</v>
      </c>
      <c r="Q1999" s="151">
        <v>22</v>
      </c>
      <c r="R1999" s="152">
        <v>50</v>
      </c>
      <c r="S1999" s="152"/>
    </row>
    <row r="2000" spans="1:19" s="145" customFormat="1" ht="14.45" customHeight="1">
      <c r="A2000" s="160"/>
      <c r="B2000" s="423"/>
      <c r="C2000" s="427"/>
      <c r="D2000" s="422"/>
      <c r="E2000" s="422"/>
      <c r="F2000" s="422"/>
      <c r="G2000" s="422"/>
      <c r="H2000" s="151"/>
      <c r="I2000" s="152"/>
      <c r="J2000" s="160"/>
      <c r="K2000" s="423"/>
      <c r="L2000" s="427"/>
      <c r="M2000" s="422"/>
      <c r="N2000" s="422"/>
      <c r="O2000" s="422"/>
      <c r="P2000" s="422"/>
      <c r="Q2000" s="151"/>
      <c r="R2000" s="152"/>
      <c r="S2000" s="160"/>
    </row>
    <row r="2001" spans="1:19" s="145" customFormat="1" ht="14.45" customHeight="1">
      <c r="A2001" s="160"/>
      <c r="B2001" s="162"/>
      <c r="C2001" s="162"/>
      <c r="D2001" s="162"/>
      <c r="E2001" s="162"/>
      <c r="F2001" s="162"/>
      <c r="G2001" s="162"/>
      <c r="H2001" s="162"/>
      <c r="I2001" s="162"/>
      <c r="J2001" s="162"/>
      <c r="K2001" s="162"/>
      <c r="L2001" s="162"/>
      <c r="M2001" s="162"/>
      <c r="N2001" s="162"/>
      <c r="O2001" s="162"/>
      <c r="P2001" s="161"/>
      <c r="Q2001" s="160"/>
      <c r="R2001" s="160"/>
      <c r="S2001" s="160"/>
    </row>
    <row r="2002" spans="1:19" s="145" customFormat="1" ht="14.45" customHeight="1">
      <c r="A2002" s="160"/>
      <c r="B2002" s="162"/>
      <c r="C2002" s="162"/>
      <c r="D2002" s="162"/>
      <c r="E2002" s="162"/>
      <c r="F2002" s="162"/>
      <c r="G2002" s="162"/>
      <c r="H2002" s="162"/>
      <c r="I2002" s="162"/>
      <c r="J2002" s="162"/>
      <c r="K2002" s="162"/>
      <c r="L2002" s="162"/>
      <c r="M2002" s="162"/>
      <c r="N2002" s="162"/>
      <c r="O2002" s="162"/>
      <c r="P2002" s="161"/>
      <c r="Q2002" s="160"/>
      <c r="R2002" s="160"/>
      <c r="S2002" s="160"/>
    </row>
    <row r="2003" spans="1:19" s="139" customFormat="1" ht="14.45" customHeight="1">
      <c r="A2003" s="160"/>
      <c r="B2003" s="162"/>
      <c r="C2003" s="162"/>
      <c r="D2003" s="162"/>
      <c r="E2003" s="162"/>
      <c r="F2003" s="162"/>
      <c r="G2003" s="162"/>
      <c r="H2003" s="162"/>
      <c r="I2003" s="162"/>
      <c r="J2003" s="162"/>
      <c r="K2003" s="162"/>
      <c r="L2003" s="162"/>
      <c r="M2003" s="162"/>
      <c r="N2003" s="162"/>
      <c r="O2003" s="162"/>
      <c r="P2003" s="161"/>
      <c r="Q2003" s="160"/>
      <c r="R2003" s="160"/>
      <c r="S2003" s="160"/>
    </row>
    <row r="2004" spans="1:19" s="145" customFormat="1" ht="14.45" customHeight="1">
      <c r="A2004" s="138"/>
      <c r="B2004" s="138" t="s">
        <v>277</v>
      </c>
      <c r="C2004" s="138"/>
      <c r="D2004" s="138"/>
      <c r="E2004" s="138"/>
      <c r="F2004" s="138"/>
      <c r="G2004" s="138"/>
      <c r="H2004" s="138"/>
      <c r="I2004" s="138"/>
      <c r="J2004" s="138"/>
      <c r="K2004" s="138" t="s">
        <v>278</v>
      </c>
      <c r="L2004" s="138"/>
      <c r="M2004" s="138"/>
      <c r="N2004" s="138"/>
      <c r="O2004" s="138"/>
      <c r="P2004" s="138"/>
      <c r="Q2004" s="138"/>
      <c r="R2004" s="138"/>
      <c r="S2004" s="138"/>
    </row>
    <row r="2005" spans="1:19" s="145" customFormat="1" ht="14.45" customHeight="1">
      <c r="A2005" s="160"/>
      <c r="B2005" s="491" t="s">
        <v>335</v>
      </c>
      <c r="C2005" s="140"/>
      <c r="D2005" s="140"/>
      <c r="E2005" s="140"/>
      <c r="F2005" s="140"/>
      <c r="G2005" s="143"/>
      <c r="H2005" s="141"/>
      <c r="I2005" s="141"/>
      <c r="J2005" s="142"/>
      <c r="K2005" s="491" t="s">
        <v>335</v>
      </c>
      <c r="L2005" s="140"/>
      <c r="M2005" s="140"/>
      <c r="N2005" s="140"/>
      <c r="O2005" s="140"/>
      <c r="P2005" s="143"/>
      <c r="Q2005" s="141"/>
      <c r="R2005" s="141"/>
      <c r="S2005" s="144"/>
    </row>
    <row r="2006" spans="1:19" s="145" customFormat="1" ht="14.45" customHeight="1">
      <c r="A2006" s="160"/>
      <c r="B2006" s="492"/>
      <c r="C2006" s="146" t="s">
        <v>151</v>
      </c>
      <c r="D2006" s="146" t="s">
        <v>86</v>
      </c>
      <c r="E2006" s="146" t="s">
        <v>87</v>
      </c>
      <c r="F2006" s="146" t="s">
        <v>410</v>
      </c>
      <c r="G2006" s="146" t="s">
        <v>739</v>
      </c>
      <c r="H2006" s="81" t="s">
        <v>509</v>
      </c>
      <c r="I2006" s="147" t="s">
        <v>807</v>
      </c>
      <c r="J2006" s="142"/>
      <c r="K2006" s="492"/>
      <c r="L2006" s="146" t="s">
        <v>151</v>
      </c>
      <c r="M2006" s="146" t="s">
        <v>86</v>
      </c>
      <c r="N2006" s="146" t="s">
        <v>87</v>
      </c>
      <c r="O2006" s="146" t="s">
        <v>410</v>
      </c>
      <c r="P2006" s="146" t="s">
        <v>739</v>
      </c>
      <c r="Q2006" s="81" t="s">
        <v>509</v>
      </c>
      <c r="R2006" s="147" t="s">
        <v>807</v>
      </c>
      <c r="S2006" s="144"/>
    </row>
    <row r="2007" spans="1:19" s="153" customFormat="1" ht="14.45" customHeight="1">
      <c r="A2007" s="160"/>
      <c r="B2007" s="493"/>
      <c r="C2007" s="148"/>
      <c r="D2007" s="148"/>
      <c r="E2007" s="148"/>
      <c r="F2007" s="148"/>
      <c r="G2007" s="148"/>
      <c r="H2007" s="149" t="s">
        <v>88</v>
      </c>
      <c r="I2007" s="81" t="s">
        <v>511</v>
      </c>
      <c r="J2007" s="142"/>
      <c r="K2007" s="493"/>
      <c r="L2007" s="148"/>
      <c r="M2007" s="148"/>
      <c r="N2007" s="148"/>
      <c r="O2007" s="148"/>
      <c r="P2007" s="148"/>
      <c r="Q2007" s="149" t="s">
        <v>88</v>
      </c>
      <c r="R2007" s="81" t="s">
        <v>511</v>
      </c>
      <c r="S2007" s="144"/>
    </row>
    <row r="2008" spans="1:19" s="180" customFormat="1" ht="14.45" customHeight="1">
      <c r="B2008" s="188" t="s">
        <v>90</v>
      </c>
      <c r="C2008" s="187">
        <v>237</v>
      </c>
      <c r="D2008" s="183">
        <v>181</v>
      </c>
      <c r="E2008" s="183">
        <v>162</v>
      </c>
      <c r="F2008" s="183">
        <v>136</v>
      </c>
      <c r="G2008" s="183">
        <v>114</v>
      </c>
      <c r="H2008" s="182">
        <v>-22</v>
      </c>
      <c r="I2008" s="184">
        <v>-16.176470588235293</v>
      </c>
      <c r="J2008" s="185"/>
      <c r="K2008" s="186" t="s">
        <v>90</v>
      </c>
      <c r="L2008" s="187">
        <v>12255</v>
      </c>
      <c r="M2008" s="183">
        <v>11906</v>
      </c>
      <c r="N2008" s="183">
        <v>11064</v>
      </c>
      <c r="O2008" s="183">
        <v>10261</v>
      </c>
      <c r="P2008" s="183">
        <v>9307</v>
      </c>
      <c r="Q2008" s="182">
        <v>-954</v>
      </c>
      <c r="R2008" s="184">
        <v>-9.2973394406003322</v>
      </c>
      <c r="S2008" s="184"/>
    </row>
    <row r="2009" spans="1:19" s="145" customFormat="1" ht="14.45" customHeight="1">
      <c r="A2009" s="160"/>
      <c r="B2009" s="420" t="s">
        <v>91</v>
      </c>
      <c r="C2009" s="150">
        <v>16</v>
      </c>
      <c r="D2009" s="151">
        <v>11</v>
      </c>
      <c r="E2009" s="151">
        <v>10</v>
      </c>
      <c r="F2009" s="151">
        <v>11</v>
      </c>
      <c r="G2009" s="151">
        <v>8</v>
      </c>
      <c r="H2009" s="151">
        <v>-3</v>
      </c>
      <c r="I2009" s="152">
        <v>-27.27272727272727</v>
      </c>
      <c r="J2009" s="142"/>
      <c r="K2009" s="154" t="s">
        <v>91</v>
      </c>
      <c r="L2009" s="150">
        <v>1730</v>
      </c>
      <c r="M2009" s="151">
        <v>1602</v>
      </c>
      <c r="N2009" s="151">
        <v>1363</v>
      </c>
      <c r="O2009" s="151">
        <v>1104</v>
      </c>
      <c r="P2009" s="151">
        <v>870</v>
      </c>
      <c r="Q2009" s="151">
        <v>-234</v>
      </c>
      <c r="R2009" s="152">
        <v>-21.195652173913043</v>
      </c>
      <c r="S2009" s="152"/>
    </row>
    <row r="2010" spans="1:19" s="145" customFormat="1" ht="14.45" customHeight="1">
      <c r="A2010" s="160"/>
      <c r="B2010" s="420" t="s">
        <v>92</v>
      </c>
      <c r="C2010" s="150">
        <v>144</v>
      </c>
      <c r="D2010" s="151">
        <v>113</v>
      </c>
      <c r="E2010" s="151">
        <v>96</v>
      </c>
      <c r="F2010" s="151">
        <v>70</v>
      </c>
      <c r="G2010" s="151">
        <v>58</v>
      </c>
      <c r="H2010" s="151">
        <v>-12</v>
      </c>
      <c r="I2010" s="152">
        <v>-17.142857142857142</v>
      </c>
      <c r="J2010" s="142"/>
      <c r="K2010" s="154" t="s">
        <v>92</v>
      </c>
      <c r="L2010" s="150">
        <v>8338</v>
      </c>
      <c r="M2010" s="151">
        <v>7702</v>
      </c>
      <c r="N2010" s="151">
        <v>6839</v>
      </c>
      <c r="O2010" s="151">
        <v>5937</v>
      </c>
      <c r="P2010" s="151">
        <v>5066</v>
      </c>
      <c r="Q2010" s="151">
        <v>-871</v>
      </c>
      <c r="R2010" s="152">
        <v>-14.670709112346303</v>
      </c>
      <c r="S2010" s="152"/>
    </row>
    <row r="2011" spans="1:19" s="145" customFormat="1" ht="14.45" customHeight="1">
      <c r="A2011" s="160"/>
      <c r="B2011" s="420" t="s">
        <v>93</v>
      </c>
      <c r="C2011" s="150">
        <v>77</v>
      </c>
      <c r="D2011" s="151">
        <v>57</v>
      </c>
      <c r="E2011" s="151">
        <v>56</v>
      </c>
      <c r="F2011" s="151">
        <v>55</v>
      </c>
      <c r="G2011" s="151">
        <v>48</v>
      </c>
      <c r="H2011" s="151">
        <v>-7</v>
      </c>
      <c r="I2011" s="152">
        <v>-12.727272727272727</v>
      </c>
      <c r="J2011" s="142"/>
      <c r="K2011" s="154" t="s">
        <v>93</v>
      </c>
      <c r="L2011" s="150">
        <v>2187</v>
      </c>
      <c r="M2011" s="151">
        <v>2602</v>
      </c>
      <c r="N2011" s="151">
        <v>2862</v>
      </c>
      <c r="O2011" s="151">
        <v>3215</v>
      </c>
      <c r="P2011" s="151">
        <v>3341</v>
      </c>
      <c r="Q2011" s="151">
        <v>126</v>
      </c>
      <c r="R2011" s="152">
        <v>3.9191290824261276</v>
      </c>
      <c r="S2011" s="152"/>
    </row>
    <row r="2012" spans="1:19" s="145" customFormat="1" ht="14.45" customHeight="1">
      <c r="A2012" s="160"/>
      <c r="B2012" s="142"/>
      <c r="C2012" s="150"/>
      <c r="D2012" s="157"/>
      <c r="E2012" s="157"/>
      <c r="F2012" s="157"/>
      <c r="G2012" s="157"/>
      <c r="H2012" s="157"/>
      <c r="I2012" s="158"/>
      <c r="J2012" s="142"/>
      <c r="K2012" s="159"/>
      <c r="L2012" s="150"/>
      <c r="M2012" s="157"/>
      <c r="N2012" s="157"/>
      <c r="O2012" s="157"/>
      <c r="P2012" s="157"/>
      <c r="Q2012" s="157"/>
      <c r="R2012" s="158"/>
      <c r="S2012" s="158"/>
    </row>
    <row r="2013" spans="1:19" s="145" customFormat="1" ht="14.45" customHeight="1">
      <c r="A2013" s="160"/>
      <c r="B2013" s="142" t="s">
        <v>94</v>
      </c>
      <c r="C2013" s="150">
        <v>3</v>
      </c>
      <c r="D2013" s="151">
        <v>3</v>
      </c>
      <c r="E2013" s="151">
        <v>3</v>
      </c>
      <c r="F2013" s="151">
        <v>5</v>
      </c>
      <c r="G2013" s="151">
        <v>2</v>
      </c>
      <c r="H2013" s="151">
        <v>-3</v>
      </c>
      <c r="I2013" s="152">
        <v>-60</v>
      </c>
      <c r="J2013" s="142"/>
      <c r="K2013" s="159" t="s">
        <v>94</v>
      </c>
      <c r="L2013" s="150">
        <v>548</v>
      </c>
      <c r="M2013" s="151">
        <v>486</v>
      </c>
      <c r="N2013" s="151">
        <v>391</v>
      </c>
      <c r="O2013" s="151">
        <v>308</v>
      </c>
      <c r="P2013" s="151">
        <v>223</v>
      </c>
      <c r="Q2013" s="151">
        <v>-85</v>
      </c>
      <c r="R2013" s="152">
        <v>-27.597402597402599</v>
      </c>
      <c r="S2013" s="152"/>
    </row>
    <row r="2014" spans="1:19" s="145" customFormat="1" ht="14.45" customHeight="1">
      <c r="A2014" s="160"/>
      <c r="B2014" s="142" t="s">
        <v>95</v>
      </c>
      <c r="C2014" s="150">
        <v>4</v>
      </c>
      <c r="D2014" s="151">
        <v>4</v>
      </c>
      <c r="E2014" s="151">
        <v>2</v>
      </c>
      <c r="F2014" s="151">
        <v>3</v>
      </c>
      <c r="G2014" s="151">
        <v>4</v>
      </c>
      <c r="H2014" s="151">
        <v>1</v>
      </c>
      <c r="I2014" s="152">
        <v>33.333333333333329</v>
      </c>
      <c r="J2014" s="142"/>
      <c r="K2014" s="159" t="s">
        <v>95</v>
      </c>
      <c r="L2014" s="150">
        <v>594</v>
      </c>
      <c r="M2014" s="151">
        <v>542</v>
      </c>
      <c r="N2014" s="151">
        <v>431</v>
      </c>
      <c r="O2014" s="151">
        <v>349</v>
      </c>
      <c r="P2014" s="151">
        <v>289</v>
      </c>
      <c r="Q2014" s="151">
        <v>-60</v>
      </c>
      <c r="R2014" s="152">
        <v>-17.191977077363894</v>
      </c>
      <c r="S2014" s="152"/>
    </row>
    <row r="2015" spans="1:19" s="145" customFormat="1" ht="14.45" customHeight="1">
      <c r="A2015" s="160"/>
      <c r="B2015" s="142" t="s">
        <v>96</v>
      </c>
      <c r="C2015" s="150">
        <v>9</v>
      </c>
      <c r="D2015" s="151">
        <v>4</v>
      </c>
      <c r="E2015" s="151">
        <v>5</v>
      </c>
      <c r="F2015" s="151">
        <v>3</v>
      </c>
      <c r="G2015" s="151">
        <v>2</v>
      </c>
      <c r="H2015" s="151">
        <v>-1</v>
      </c>
      <c r="I2015" s="152">
        <v>-33.333333333333329</v>
      </c>
      <c r="J2015" s="142"/>
      <c r="K2015" s="159" t="s">
        <v>96</v>
      </c>
      <c r="L2015" s="150">
        <v>588</v>
      </c>
      <c r="M2015" s="151">
        <v>574</v>
      </c>
      <c r="N2015" s="151">
        <v>541</v>
      </c>
      <c r="O2015" s="151">
        <v>447</v>
      </c>
      <c r="P2015" s="151">
        <v>358</v>
      </c>
      <c r="Q2015" s="151">
        <v>-89</v>
      </c>
      <c r="R2015" s="152">
        <v>-19.910514541387027</v>
      </c>
      <c r="S2015" s="152"/>
    </row>
    <row r="2016" spans="1:19" s="145" customFormat="1" ht="14.45" customHeight="1">
      <c r="A2016" s="160"/>
      <c r="B2016" s="142" t="s">
        <v>97</v>
      </c>
      <c r="C2016" s="150">
        <v>11</v>
      </c>
      <c r="D2016" s="151">
        <v>8</v>
      </c>
      <c r="E2016" s="151">
        <v>6</v>
      </c>
      <c r="F2016" s="151">
        <v>1</v>
      </c>
      <c r="G2016" s="151">
        <v>2</v>
      </c>
      <c r="H2016" s="151">
        <v>1</v>
      </c>
      <c r="I2016" s="152">
        <v>100</v>
      </c>
      <c r="J2016" s="142"/>
      <c r="K2016" s="159" t="s">
        <v>97</v>
      </c>
      <c r="L2016" s="150">
        <v>778</v>
      </c>
      <c r="M2016" s="151">
        <v>618</v>
      </c>
      <c r="N2016" s="151">
        <v>593</v>
      </c>
      <c r="O2016" s="151">
        <v>573</v>
      </c>
      <c r="P2016" s="151">
        <v>450</v>
      </c>
      <c r="Q2016" s="151">
        <v>-123</v>
      </c>
      <c r="R2016" s="152">
        <v>-21.465968586387437</v>
      </c>
      <c r="S2016" s="152"/>
    </row>
    <row r="2017" spans="1:19" s="145" customFormat="1" ht="14.45" customHeight="1">
      <c r="A2017" s="160"/>
      <c r="B2017" s="142" t="s">
        <v>98</v>
      </c>
      <c r="C2017" s="150">
        <v>14</v>
      </c>
      <c r="D2017" s="151">
        <v>11</v>
      </c>
      <c r="E2017" s="151">
        <v>6</v>
      </c>
      <c r="F2017" s="151">
        <v>2</v>
      </c>
      <c r="G2017" s="151">
        <v>1</v>
      </c>
      <c r="H2017" s="151">
        <v>-1</v>
      </c>
      <c r="I2017" s="152">
        <v>-50</v>
      </c>
      <c r="J2017" s="142"/>
      <c r="K2017" s="159" t="s">
        <v>98</v>
      </c>
      <c r="L2017" s="150">
        <v>758</v>
      </c>
      <c r="M2017" s="151">
        <v>595</v>
      </c>
      <c r="N2017" s="151">
        <v>424</v>
      </c>
      <c r="O2017" s="151">
        <v>372</v>
      </c>
      <c r="P2017" s="151">
        <v>340</v>
      </c>
      <c r="Q2017" s="151">
        <v>-32</v>
      </c>
      <c r="R2017" s="152">
        <v>-8.6021505376344098</v>
      </c>
      <c r="S2017" s="152"/>
    </row>
    <row r="2018" spans="1:19" s="145" customFormat="1" ht="14.45" customHeight="1">
      <c r="A2018" s="160"/>
      <c r="B2018" s="142" t="s">
        <v>99</v>
      </c>
      <c r="C2018" s="150">
        <v>16</v>
      </c>
      <c r="D2018" s="151">
        <v>9</v>
      </c>
      <c r="E2018" s="151">
        <v>5</v>
      </c>
      <c r="F2018" s="151">
        <v>4</v>
      </c>
      <c r="G2018" s="151" t="s">
        <v>313</v>
      </c>
      <c r="H2018" s="151">
        <v>-4</v>
      </c>
      <c r="I2018" s="152" t="s">
        <v>512</v>
      </c>
      <c r="J2018" s="142"/>
      <c r="K2018" s="159" t="s">
        <v>99</v>
      </c>
      <c r="L2018" s="150">
        <v>864</v>
      </c>
      <c r="M2018" s="151">
        <v>684</v>
      </c>
      <c r="N2018" s="151">
        <v>503</v>
      </c>
      <c r="O2018" s="151">
        <v>344</v>
      </c>
      <c r="P2018" s="151">
        <v>286</v>
      </c>
      <c r="Q2018" s="151">
        <v>-58</v>
      </c>
      <c r="R2018" s="152">
        <v>-16.86046511627907</v>
      </c>
      <c r="S2018" s="152"/>
    </row>
    <row r="2019" spans="1:19" s="145" customFormat="1" ht="14.45" customHeight="1">
      <c r="A2019" s="160"/>
      <c r="B2019" s="142" t="s">
        <v>100</v>
      </c>
      <c r="C2019" s="150">
        <v>7</v>
      </c>
      <c r="D2019" s="151">
        <v>12</v>
      </c>
      <c r="E2019" s="151">
        <v>11</v>
      </c>
      <c r="F2019" s="151">
        <v>7</v>
      </c>
      <c r="G2019" s="151">
        <v>5</v>
      </c>
      <c r="H2019" s="151">
        <v>-2</v>
      </c>
      <c r="I2019" s="152">
        <v>-28.571428571428569</v>
      </c>
      <c r="J2019" s="142"/>
      <c r="K2019" s="159" t="s">
        <v>100</v>
      </c>
      <c r="L2019" s="150">
        <v>806</v>
      </c>
      <c r="M2019" s="151">
        <v>822</v>
      </c>
      <c r="N2019" s="151">
        <v>608</v>
      </c>
      <c r="O2019" s="151">
        <v>466</v>
      </c>
      <c r="P2019" s="151">
        <v>313</v>
      </c>
      <c r="Q2019" s="151">
        <v>-153</v>
      </c>
      <c r="R2019" s="152">
        <v>-32.832618025751067</v>
      </c>
      <c r="S2019" s="152"/>
    </row>
    <row r="2020" spans="1:19" s="145" customFormat="1" ht="14.45" customHeight="1">
      <c r="A2020" s="160"/>
      <c r="B2020" s="142" t="s">
        <v>118</v>
      </c>
      <c r="C2020" s="150">
        <v>8</v>
      </c>
      <c r="D2020" s="151">
        <v>9</v>
      </c>
      <c r="E2020" s="151">
        <v>9</v>
      </c>
      <c r="F2020" s="151">
        <v>10</v>
      </c>
      <c r="G2020" s="151">
        <v>4</v>
      </c>
      <c r="H2020" s="151">
        <v>-6</v>
      </c>
      <c r="I2020" s="152">
        <v>-60</v>
      </c>
      <c r="J2020" s="142"/>
      <c r="K2020" s="159" t="s">
        <v>118</v>
      </c>
      <c r="L2020" s="150">
        <v>757</v>
      </c>
      <c r="M2020" s="151">
        <v>764</v>
      </c>
      <c r="N2020" s="151">
        <v>747</v>
      </c>
      <c r="O2020" s="151">
        <v>554</v>
      </c>
      <c r="P2020" s="151">
        <v>423</v>
      </c>
      <c r="Q2020" s="151">
        <v>-131</v>
      </c>
      <c r="R2020" s="152">
        <v>-23.646209386281587</v>
      </c>
      <c r="S2020" s="152"/>
    </row>
    <row r="2021" spans="1:19" s="145" customFormat="1" ht="14.45" customHeight="1">
      <c r="A2021" s="160"/>
      <c r="B2021" s="142" t="s">
        <v>101</v>
      </c>
      <c r="C2021" s="150">
        <v>13</v>
      </c>
      <c r="D2021" s="151">
        <v>7</v>
      </c>
      <c r="E2021" s="151">
        <v>11</v>
      </c>
      <c r="F2021" s="151">
        <v>8</v>
      </c>
      <c r="G2021" s="151">
        <v>7</v>
      </c>
      <c r="H2021" s="151">
        <v>-1</v>
      </c>
      <c r="I2021" s="152">
        <v>-12.5</v>
      </c>
      <c r="J2021" s="142"/>
      <c r="K2021" s="159" t="s">
        <v>101</v>
      </c>
      <c r="L2021" s="150">
        <v>709</v>
      </c>
      <c r="M2021" s="151">
        <v>756</v>
      </c>
      <c r="N2021" s="151">
        <v>753</v>
      </c>
      <c r="O2021" s="151">
        <v>733</v>
      </c>
      <c r="P2021" s="151">
        <v>549</v>
      </c>
      <c r="Q2021" s="151">
        <v>-184</v>
      </c>
      <c r="R2021" s="152">
        <v>-25.102319236016374</v>
      </c>
      <c r="S2021" s="152"/>
    </row>
    <row r="2022" spans="1:19" s="145" customFormat="1" ht="14.45" customHeight="1">
      <c r="A2022" s="160"/>
      <c r="B2022" s="142" t="s">
        <v>102</v>
      </c>
      <c r="C2022" s="150">
        <v>12</v>
      </c>
      <c r="D2022" s="151">
        <v>10</v>
      </c>
      <c r="E2022" s="151">
        <v>11</v>
      </c>
      <c r="F2022" s="151">
        <v>6</v>
      </c>
      <c r="G2022" s="151">
        <v>8</v>
      </c>
      <c r="H2022" s="151">
        <v>2</v>
      </c>
      <c r="I2022" s="152">
        <v>33.333333333333329</v>
      </c>
      <c r="J2022" s="142"/>
      <c r="K2022" s="159" t="s">
        <v>102</v>
      </c>
      <c r="L2022" s="150">
        <v>874</v>
      </c>
      <c r="M2022" s="151">
        <v>681</v>
      </c>
      <c r="N2022" s="151">
        <v>708</v>
      </c>
      <c r="O2022" s="151">
        <v>717</v>
      </c>
      <c r="P2022" s="151">
        <v>690</v>
      </c>
      <c r="Q2022" s="151">
        <v>-27</v>
      </c>
      <c r="R2022" s="152">
        <v>-3.7656903765690379</v>
      </c>
      <c r="S2022" s="152"/>
    </row>
    <row r="2023" spans="1:19" s="145" customFormat="1" ht="14.45" customHeight="1">
      <c r="A2023" s="160"/>
      <c r="B2023" s="142" t="s">
        <v>103</v>
      </c>
      <c r="C2023" s="150">
        <v>27</v>
      </c>
      <c r="D2023" s="151">
        <v>8</v>
      </c>
      <c r="E2023" s="151">
        <v>9</v>
      </c>
      <c r="F2023" s="151">
        <v>12</v>
      </c>
      <c r="G2023" s="151">
        <v>6</v>
      </c>
      <c r="H2023" s="151">
        <v>-6</v>
      </c>
      <c r="I2023" s="152">
        <v>-50</v>
      </c>
      <c r="J2023" s="142"/>
      <c r="K2023" s="159" t="s">
        <v>103</v>
      </c>
      <c r="L2023" s="150">
        <v>1108</v>
      </c>
      <c r="M2023" s="151">
        <v>833</v>
      </c>
      <c r="N2023" s="151">
        <v>647</v>
      </c>
      <c r="O2023" s="151">
        <v>695</v>
      </c>
      <c r="P2023" s="151">
        <v>703</v>
      </c>
      <c r="Q2023" s="151">
        <v>8</v>
      </c>
      <c r="R2023" s="152">
        <v>1.1510791366906474</v>
      </c>
      <c r="S2023" s="152"/>
    </row>
    <row r="2024" spans="1:19" s="145" customFormat="1" ht="14.45" customHeight="1">
      <c r="A2024" s="160"/>
      <c r="B2024" s="142" t="s">
        <v>104</v>
      </c>
      <c r="C2024" s="150">
        <v>19</v>
      </c>
      <c r="D2024" s="151">
        <v>23</v>
      </c>
      <c r="E2024" s="151">
        <v>9</v>
      </c>
      <c r="F2024" s="151">
        <v>10</v>
      </c>
      <c r="G2024" s="151">
        <v>14</v>
      </c>
      <c r="H2024" s="151">
        <v>4</v>
      </c>
      <c r="I2024" s="152">
        <v>40</v>
      </c>
      <c r="J2024" s="142"/>
      <c r="K2024" s="159" t="s">
        <v>104</v>
      </c>
      <c r="L2024" s="150">
        <v>885</v>
      </c>
      <c r="M2024" s="151">
        <v>1077</v>
      </c>
      <c r="N2024" s="151">
        <v>821</v>
      </c>
      <c r="O2024" s="151">
        <v>650</v>
      </c>
      <c r="P2024" s="151">
        <v>674</v>
      </c>
      <c r="Q2024" s="151">
        <v>24</v>
      </c>
      <c r="R2024" s="152">
        <v>3.6923076923076925</v>
      </c>
      <c r="S2024" s="152"/>
    </row>
    <row r="2025" spans="1:19" s="145" customFormat="1" ht="14.45" customHeight="1">
      <c r="A2025" s="160"/>
      <c r="B2025" s="142" t="s">
        <v>105</v>
      </c>
      <c r="C2025" s="150">
        <v>17</v>
      </c>
      <c r="D2025" s="151">
        <v>16</v>
      </c>
      <c r="E2025" s="151">
        <v>19</v>
      </c>
      <c r="F2025" s="151">
        <v>10</v>
      </c>
      <c r="G2025" s="151">
        <v>11</v>
      </c>
      <c r="H2025" s="151">
        <v>1</v>
      </c>
      <c r="I2025" s="152">
        <v>10</v>
      </c>
      <c r="J2025" s="142"/>
      <c r="K2025" s="159" t="s">
        <v>105</v>
      </c>
      <c r="L2025" s="150">
        <v>799</v>
      </c>
      <c r="M2025" s="151">
        <v>872</v>
      </c>
      <c r="N2025" s="151">
        <v>1035</v>
      </c>
      <c r="O2025" s="151">
        <v>833</v>
      </c>
      <c r="P2025" s="151">
        <v>638</v>
      </c>
      <c r="Q2025" s="151">
        <v>-195</v>
      </c>
      <c r="R2025" s="152">
        <v>-23.409363745498197</v>
      </c>
      <c r="S2025" s="152"/>
    </row>
    <row r="2026" spans="1:19" s="145" customFormat="1" ht="14.45" customHeight="1">
      <c r="A2026" s="160"/>
      <c r="B2026" s="142" t="s">
        <v>106</v>
      </c>
      <c r="C2026" s="150">
        <v>26</v>
      </c>
      <c r="D2026" s="151">
        <v>12</v>
      </c>
      <c r="E2026" s="151">
        <v>16</v>
      </c>
      <c r="F2026" s="151">
        <v>17</v>
      </c>
      <c r="G2026" s="151">
        <v>8</v>
      </c>
      <c r="H2026" s="151">
        <v>-9</v>
      </c>
      <c r="I2026" s="152">
        <v>-52.941176470588239</v>
      </c>
      <c r="J2026" s="142"/>
      <c r="K2026" s="159" t="s">
        <v>106</v>
      </c>
      <c r="L2026" s="150">
        <v>764</v>
      </c>
      <c r="M2026" s="151">
        <v>766</v>
      </c>
      <c r="N2026" s="151">
        <v>823</v>
      </c>
      <c r="O2026" s="151">
        <v>1015</v>
      </c>
      <c r="P2026" s="151">
        <v>752</v>
      </c>
      <c r="Q2026" s="151">
        <v>-263</v>
      </c>
      <c r="R2026" s="152">
        <v>-25.911330049261082</v>
      </c>
      <c r="S2026" s="152"/>
    </row>
    <row r="2027" spans="1:19" s="145" customFormat="1" ht="14.45" customHeight="1">
      <c r="A2027" s="160"/>
      <c r="B2027" s="142" t="s">
        <v>107</v>
      </c>
      <c r="C2027" s="150">
        <v>24</v>
      </c>
      <c r="D2027" s="151">
        <v>18</v>
      </c>
      <c r="E2027" s="151">
        <v>9</v>
      </c>
      <c r="F2027" s="151">
        <v>13</v>
      </c>
      <c r="G2027" s="151">
        <v>15</v>
      </c>
      <c r="H2027" s="151">
        <v>2</v>
      </c>
      <c r="I2027" s="152">
        <v>15.384615384615385</v>
      </c>
      <c r="J2027" s="142"/>
      <c r="K2027" s="159" t="s">
        <v>107</v>
      </c>
      <c r="L2027" s="150">
        <v>626</v>
      </c>
      <c r="M2027" s="151">
        <v>710</v>
      </c>
      <c r="N2027" s="151">
        <v>690</v>
      </c>
      <c r="O2027" s="151">
        <v>765</v>
      </c>
      <c r="P2027" s="151">
        <v>935</v>
      </c>
      <c r="Q2027" s="151">
        <v>170</v>
      </c>
      <c r="R2027" s="152">
        <v>22.222222222222221</v>
      </c>
      <c r="S2027" s="152"/>
    </row>
    <row r="2028" spans="1:19" s="145" customFormat="1" ht="14.45" customHeight="1">
      <c r="A2028" s="160"/>
      <c r="B2028" s="142" t="s">
        <v>108</v>
      </c>
      <c r="C2028" s="150">
        <v>14</v>
      </c>
      <c r="D2028" s="151">
        <v>14</v>
      </c>
      <c r="E2028" s="151">
        <v>16</v>
      </c>
      <c r="F2028" s="151">
        <v>8</v>
      </c>
      <c r="G2028" s="151">
        <v>11</v>
      </c>
      <c r="H2028" s="151">
        <v>3</v>
      </c>
      <c r="I2028" s="152">
        <v>37.5</v>
      </c>
      <c r="J2028" s="142"/>
      <c r="K2028" s="159" t="s">
        <v>108</v>
      </c>
      <c r="L2028" s="150">
        <v>438</v>
      </c>
      <c r="M2028" s="151">
        <v>546</v>
      </c>
      <c r="N2028" s="151">
        <v>601</v>
      </c>
      <c r="O2028" s="151">
        <v>595</v>
      </c>
      <c r="P2028" s="151">
        <v>668</v>
      </c>
      <c r="Q2028" s="151">
        <v>73</v>
      </c>
      <c r="R2028" s="152">
        <v>12.268907563025209</v>
      </c>
      <c r="S2028" s="152"/>
    </row>
    <row r="2029" spans="1:19" s="145" customFormat="1" ht="14.45" customHeight="1">
      <c r="A2029" s="160"/>
      <c r="B2029" s="142" t="s">
        <v>109</v>
      </c>
      <c r="C2029" s="150">
        <v>4</v>
      </c>
      <c r="D2029" s="151">
        <v>7</v>
      </c>
      <c r="E2029" s="151">
        <v>10</v>
      </c>
      <c r="F2029" s="151">
        <v>11</v>
      </c>
      <c r="G2029" s="151">
        <v>7</v>
      </c>
      <c r="H2029" s="151">
        <v>-4</v>
      </c>
      <c r="I2029" s="152">
        <v>-36.363636363636367</v>
      </c>
      <c r="J2029" s="142"/>
      <c r="K2029" s="159" t="s">
        <v>109</v>
      </c>
      <c r="L2029" s="150">
        <v>219</v>
      </c>
      <c r="M2029" s="151">
        <v>358</v>
      </c>
      <c r="N2029" s="151">
        <v>409</v>
      </c>
      <c r="O2029" s="151">
        <v>445</v>
      </c>
      <c r="P2029" s="151">
        <v>481</v>
      </c>
      <c r="Q2029" s="151">
        <v>36</v>
      </c>
      <c r="R2029" s="152">
        <v>8.0898876404494384</v>
      </c>
      <c r="S2029" s="152"/>
    </row>
    <row r="2030" spans="1:19" s="145" customFormat="1" ht="14.45" customHeight="1">
      <c r="A2030" s="160"/>
      <c r="B2030" s="142" t="s">
        <v>110</v>
      </c>
      <c r="C2030" s="150">
        <v>9</v>
      </c>
      <c r="D2030" s="151">
        <v>6</v>
      </c>
      <c r="E2030" s="151">
        <v>5</v>
      </c>
      <c r="F2030" s="151">
        <v>6</v>
      </c>
      <c r="G2030" s="151">
        <v>7</v>
      </c>
      <c r="H2030" s="151">
        <v>1</v>
      </c>
      <c r="I2030" s="152">
        <v>16.666666666666664</v>
      </c>
      <c r="J2030" s="142"/>
      <c r="K2030" s="159" t="s">
        <v>110</v>
      </c>
      <c r="L2030" s="150">
        <v>140</v>
      </c>
      <c r="M2030" s="151">
        <v>222</v>
      </c>
      <c r="N2030" s="151">
        <v>339</v>
      </c>
      <c r="O2030" s="151">
        <v>395</v>
      </c>
      <c r="P2030" s="151">
        <v>505</v>
      </c>
      <c r="Q2030" s="151">
        <v>110</v>
      </c>
      <c r="R2030" s="152">
        <v>27.848101265822784</v>
      </c>
      <c r="S2030" s="152"/>
    </row>
    <row r="2031" spans="1:19" s="145" customFormat="1" ht="14.45" customHeight="1">
      <c r="A2031" s="160"/>
      <c r="B2031" s="423"/>
      <c r="C2031" s="427"/>
      <c r="D2031" s="422"/>
      <c r="E2031" s="422"/>
      <c r="F2031" s="422"/>
      <c r="G2031" s="422"/>
      <c r="H2031" s="151"/>
      <c r="I2031" s="152"/>
      <c r="J2031" s="160"/>
      <c r="K2031" s="423"/>
      <c r="L2031" s="427"/>
      <c r="M2031" s="422"/>
      <c r="N2031" s="422"/>
      <c r="O2031" s="422"/>
      <c r="P2031" s="422"/>
      <c r="Q2031" s="151"/>
      <c r="R2031" s="152"/>
      <c r="S2031" s="160"/>
    </row>
    <row r="2032" spans="1:19" s="139" customFormat="1" ht="14.45" customHeight="1">
      <c r="A2032" s="160"/>
      <c r="B2032" s="160"/>
      <c r="C2032" s="160"/>
      <c r="D2032" s="160"/>
      <c r="E2032" s="160"/>
      <c r="F2032" s="160"/>
      <c r="G2032" s="161"/>
      <c r="H2032" s="160"/>
      <c r="I2032" s="160"/>
      <c r="J2032" s="160"/>
      <c r="K2032" s="160"/>
      <c r="L2032" s="160"/>
      <c r="M2032" s="160"/>
      <c r="N2032" s="160"/>
      <c r="O2032" s="160"/>
      <c r="P2032" s="161"/>
      <c r="Q2032" s="160"/>
      <c r="R2032" s="160"/>
      <c r="S2032" s="160"/>
    </row>
    <row r="2033" spans="1:19" s="145" customFormat="1" ht="14.45" customHeight="1">
      <c r="A2033" s="160"/>
      <c r="B2033" s="160"/>
      <c r="C2033" s="160"/>
      <c r="D2033" s="160"/>
      <c r="E2033" s="160"/>
      <c r="F2033" s="160"/>
      <c r="G2033" s="161"/>
      <c r="H2033" s="160"/>
      <c r="I2033" s="160"/>
      <c r="J2033" s="160"/>
      <c r="K2033" s="160"/>
      <c r="L2033" s="160"/>
      <c r="M2033" s="160"/>
      <c r="N2033" s="160"/>
      <c r="O2033" s="160"/>
      <c r="P2033" s="161"/>
      <c r="Q2033" s="160"/>
      <c r="R2033" s="160"/>
      <c r="S2033" s="160"/>
    </row>
    <row r="2034" spans="1:19" s="145" customFormat="1" ht="14.45" customHeight="1">
      <c r="A2034" s="138"/>
      <c r="B2034" s="138" t="s">
        <v>698</v>
      </c>
      <c r="C2034" s="138"/>
      <c r="D2034" s="138"/>
      <c r="E2034" s="138"/>
      <c r="F2034" s="138"/>
      <c r="G2034" s="138"/>
      <c r="H2034" s="138"/>
      <c r="I2034" s="138"/>
      <c r="J2034" s="138"/>
      <c r="K2034" s="138" t="s">
        <v>699</v>
      </c>
      <c r="L2034" s="138"/>
      <c r="M2034" s="138"/>
      <c r="N2034" s="138"/>
      <c r="O2034" s="138"/>
      <c r="P2034" s="138"/>
      <c r="Q2034" s="138"/>
      <c r="R2034" s="138"/>
      <c r="S2034" s="138"/>
    </row>
    <row r="2035" spans="1:19" s="145" customFormat="1" ht="14.45" customHeight="1">
      <c r="A2035" s="160"/>
      <c r="B2035" s="491" t="s">
        <v>335</v>
      </c>
      <c r="C2035" s="140"/>
      <c r="D2035" s="140"/>
      <c r="E2035" s="140"/>
      <c r="F2035" s="140"/>
      <c r="G2035" s="143"/>
      <c r="H2035" s="141"/>
      <c r="I2035" s="141"/>
      <c r="J2035" s="142"/>
      <c r="K2035" s="491" t="s">
        <v>335</v>
      </c>
      <c r="L2035" s="140"/>
      <c r="M2035" s="140"/>
      <c r="N2035" s="140"/>
      <c r="O2035" s="140"/>
      <c r="P2035" s="143"/>
      <c r="Q2035" s="141"/>
      <c r="R2035" s="141"/>
      <c r="S2035" s="144"/>
    </row>
    <row r="2036" spans="1:19" s="153" customFormat="1" ht="14.45" customHeight="1">
      <c r="A2036" s="160"/>
      <c r="B2036" s="492"/>
      <c r="C2036" s="146" t="s">
        <v>151</v>
      </c>
      <c r="D2036" s="146" t="s">
        <v>86</v>
      </c>
      <c r="E2036" s="146" t="s">
        <v>87</v>
      </c>
      <c r="F2036" s="146" t="s">
        <v>410</v>
      </c>
      <c r="G2036" s="146" t="s">
        <v>739</v>
      </c>
      <c r="H2036" s="81" t="s">
        <v>509</v>
      </c>
      <c r="I2036" s="147" t="s">
        <v>807</v>
      </c>
      <c r="J2036" s="142"/>
      <c r="K2036" s="492"/>
      <c r="L2036" s="146" t="s">
        <v>151</v>
      </c>
      <c r="M2036" s="146" t="s">
        <v>86</v>
      </c>
      <c r="N2036" s="146" t="s">
        <v>87</v>
      </c>
      <c r="O2036" s="146" t="s">
        <v>410</v>
      </c>
      <c r="P2036" s="146" t="s">
        <v>739</v>
      </c>
      <c r="Q2036" s="81" t="s">
        <v>509</v>
      </c>
      <c r="R2036" s="147" t="s">
        <v>807</v>
      </c>
      <c r="S2036" s="144"/>
    </row>
    <row r="2037" spans="1:19" s="145" customFormat="1" ht="14.45" customHeight="1">
      <c r="A2037" s="160"/>
      <c r="B2037" s="493"/>
      <c r="C2037" s="148"/>
      <c r="D2037" s="148"/>
      <c r="E2037" s="148"/>
      <c r="F2037" s="148"/>
      <c r="G2037" s="148"/>
      <c r="H2037" s="149" t="s">
        <v>88</v>
      </c>
      <c r="I2037" s="81" t="s">
        <v>511</v>
      </c>
      <c r="J2037" s="142"/>
      <c r="K2037" s="493"/>
      <c r="L2037" s="148"/>
      <c r="M2037" s="148"/>
      <c r="N2037" s="148"/>
      <c r="O2037" s="148"/>
      <c r="P2037" s="148"/>
      <c r="Q2037" s="149" t="s">
        <v>88</v>
      </c>
      <c r="R2037" s="81" t="s">
        <v>511</v>
      </c>
      <c r="S2037" s="144"/>
    </row>
    <row r="2038" spans="1:19" s="180" customFormat="1" ht="14.45" customHeight="1">
      <c r="B2038" s="188" t="s">
        <v>90</v>
      </c>
      <c r="C2038" s="187">
        <v>117</v>
      </c>
      <c r="D2038" s="183">
        <v>89</v>
      </c>
      <c r="E2038" s="183">
        <v>80</v>
      </c>
      <c r="F2038" s="183">
        <v>66</v>
      </c>
      <c r="G2038" s="183">
        <v>53</v>
      </c>
      <c r="H2038" s="182">
        <v>-13</v>
      </c>
      <c r="I2038" s="184">
        <v>-19.696969696969695</v>
      </c>
      <c r="J2038" s="185"/>
      <c r="K2038" s="186" t="s">
        <v>90</v>
      </c>
      <c r="L2038" s="187">
        <v>5793</v>
      </c>
      <c r="M2038" s="183">
        <v>5588</v>
      </c>
      <c r="N2038" s="183">
        <v>5159</v>
      </c>
      <c r="O2038" s="183">
        <v>4814</v>
      </c>
      <c r="P2038" s="183">
        <v>4310</v>
      </c>
      <c r="Q2038" s="182">
        <v>-504</v>
      </c>
      <c r="R2038" s="184">
        <v>-10.469464063149148</v>
      </c>
      <c r="S2038" s="184"/>
    </row>
    <row r="2039" spans="1:19" s="145" customFormat="1" ht="14.45" customHeight="1">
      <c r="A2039" s="160"/>
      <c r="B2039" s="420" t="s">
        <v>91</v>
      </c>
      <c r="C2039" s="150">
        <v>11</v>
      </c>
      <c r="D2039" s="151">
        <v>7</v>
      </c>
      <c r="E2039" s="151">
        <v>6</v>
      </c>
      <c r="F2039" s="151">
        <v>5</v>
      </c>
      <c r="G2039" s="151">
        <v>4</v>
      </c>
      <c r="H2039" s="151">
        <v>-1</v>
      </c>
      <c r="I2039" s="152">
        <v>-20</v>
      </c>
      <c r="J2039" s="142"/>
      <c r="K2039" s="154" t="s">
        <v>91</v>
      </c>
      <c r="L2039" s="150">
        <v>898</v>
      </c>
      <c r="M2039" s="151">
        <v>840</v>
      </c>
      <c r="N2039" s="151">
        <v>713</v>
      </c>
      <c r="O2039" s="151">
        <v>569</v>
      </c>
      <c r="P2039" s="151">
        <v>456</v>
      </c>
      <c r="Q2039" s="151">
        <v>-113</v>
      </c>
      <c r="R2039" s="152">
        <v>-19.859402460456941</v>
      </c>
      <c r="S2039" s="152"/>
    </row>
    <row r="2040" spans="1:19" s="145" customFormat="1" ht="14.45" customHeight="1">
      <c r="A2040" s="160"/>
      <c r="B2040" s="420" t="s">
        <v>92</v>
      </c>
      <c r="C2040" s="150">
        <v>67</v>
      </c>
      <c r="D2040" s="151">
        <v>57</v>
      </c>
      <c r="E2040" s="151">
        <v>49</v>
      </c>
      <c r="F2040" s="151">
        <v>36</v>
      </c>
      <c r="G2040" s="151">
        <v>28</v>
      </c>
      <c r="H2040" s="151">
        <v>-8</v>
      </c>
      <c r="I2040" s="152">
        <v>-22.222222222222221</v>
      </c>
      <c r="J2040" s="142"/>
      <c r="K2040" s="154" t="s">
        <v>92</v>
      </c>
      <c r="L2040" s="150">
        <v>3973</v>
      </c>
      <c r="M2040" s="151">
        <v>3662</v>
      </c>
      <c r="N2040" s="151">
        <v>3284</v>
      </c>
      <c r="O2040" s="151">
        <v>2893</v>
      </c>
      <c r="P2040" s="151">
        <v>2465</v>
      </c>
      <c r="Q2040" s="151">
        <v>-428</v>
      </c>
      <c r="R2040" s="152">
        <v>-14.794331144141029</v>
      </c>
      <c r="S2040" s="152"/>
    </row>
    <row r="2041" spans="1:19" s="145" customFormat="1" ht="14.45" customHeight="1">
      <c r="A2041" s="160"/>
      <c r="B2041" s="420" t="s">
        <v>93</v>
      </c>
      <c r="C2041" s="150">
        <v>39</v>
      </c>
      <c r="D2041" s="151">
        <v>25</v>
      </c>
      <c r="E2041" s="151">
        <v>25</v>
      </c>
      <c r="F2041" s="151">
        <v>25</v>
      </c>
      <c r="G2041" s="151">
        <v>21</v>
      </c>
      <c r="H2041" s="151">
        <v>-4</v>
      </c>
      <c r="I2041" s="152">
        <v>-16</v>
      </c>
      <c r="J2041" s="142"/>
      <c r="K2041" s="154" t="s">
        <v>93</v>
      </c>
      <c r="L2041" s="150">
        <v>922</v>
      </c>
      <c r="M2041" s="151">
        <v>1086</v>
      </c>
      <c r="N2041" s="151">
        <v>1162</v>
      </c>
      <c r="O2041" s="151">
        <v>1347</v>
      </c>
      <c r="P2041" s="151">
        <v>1370</v>
      </c>
      <c r="Q2041" s="151">
        <v>23</v>
      </c>
      <c r="R2041" s="152">
        <v>1.7074981440237564</v>
      </c>
      <c r="S2041" s="152"/>
    </row>
    <row r="2042" spans="1:19" s="145" customFormat="1" ht="14.45" customHeight="1">
      <c r="A2042" s="160"/>
      <c r="B2042" s="142"/>
      <c r="C2042" s="150"/>
      <c r="D2042" s="157"/>
      <c r="E2042" s="157"/>
      <c r="F2042" s="157"/>
      <c r="G2042" s="157"/>
      <c r="H2042" s="157"/>
      <c r="I2042" s="158"/>
      <c r="J2042" s="142"/>
      <c r="K2042" s="159"/>
      <c r="L2042" s="150"/>
      <c r="M2042" s="157"/>
      <c r="N2042" s="157"/>
      <c r="O2042" s="157"/>
      <c r="P2042" s="157"/>
      <c r="Q2042" s="157"/>
      <c r="R2042" s="158"/>
      <c r="S2042" s="158"/>
    </row>
    <row r="2043" spans="1:19" s="145" customFormat="1" ht="14.45" customHeight="1">
      <c r="A2043" s="160"/>
      <c r="B2043" s="142" t="s">
        <v>94</v>
      </c>
      <c r="C2043" s="150">
        <v>2</v>
      </c>
      <c r="D2043" s="151">
        <v>2</v>
      </c>
      <c r="E2043" s="151">
        <v>2</v>
      </c>
      <c r="F2043" s="151">
        <v>2</v>
      </c>
      <c r="G2043" s="151">
        <v>2</v>
      </c>
      <c r="H2043" s="151">
        <v>0</v>
      </c>
      <c r="I2043" s="152">
        <v>0</v>
      </c>
      <c r="J2043" s="142"/>
      <c r="K2043" s="159" t="s">
        <v>94</v>
      </c>
      <c r="L2043" s="150">
        <v>272</v>
      </c>
      <c r="M2043" s="151">
        <v>242</v>
      </c>
      <c r="N2043" s="151">
        <v>209</v>
      </c>
      <c r="O2043" s="151">
        <v>144</v>
      </c>
      <c r="P2043" s="151">
        <v>122</v>
      </c>
      <c r="Q2043" s="151">
        <v>-22</v>
      </c>
      <c r="R2043" s="152">
        <v>-15.277777777777779</v>
      </c>
      <c r="S2043" s="152"/>
    </row>
    <row r="2044" spans="1:19" s="145" customFormat="1" ht="14.45" customHeight="1">
      <c r="A2044" s="160"/>
      <c r="B2044" s="142" t="s">
        <v>95</v>
      </c>
      <c r="C2044" s="150">
        <v>4</v>
      </c>
      <c r="D2044" s="151">
        <v>2</v>
      </c>
      <c r="E2044" s="151">
        <v>1</v>
      </c>
      <c r="F2044" s="151">
        <v>2</v>
      </c>
      <c r="G2044" s="151">
        <v>1</v>
      </c>
      <c r="H2044" s="151">
        <v>-1</v>
      </c>
      <c r="I2044" s="152">
        <v>-50</v>
      </c>
      <c r="J2044" s="142"/>
      <c r="K2044" s="159" t="s">
        <v>95</v>
      </c>
      <c r="L2044" s="150">
        <v>331</v>
      </c>
      <c r="M2044" s="151">
        <v>281</v>
      </c>
      <c r="N2044" s="151">
        <v>220</v>
      </c>
      <c r="O2044" s="151">
        <v>195</v>
      </c>
      <c r="P2044" s="151">
        <v>136</v>
      </c>
      <c r="Q2044" s="151">
        <v>-59</v>
      </c>
      <c r="R2044" s="152">
        <v>-30.256410256410255</v>
      </c>
      <c r="S2044" s="152"/>
    </row>
    <row r="2045" spans="1:19" s="145" customFormat="1" ht="14.45" customHeight="1">
      <c r="A2045" s="160"/>
      <c r="B2045" s="142" t="s">
        <v>96</v>
      </c>
      <c r="C2045" s="150">
        <v>5</v>
      </c>
      <c r="D2045" s="151">
        <v>3</v>
      </c>
      <c r="E2045" s="151">
        <v>3</v>
      </c>
      <c r="F2045" s="151">
        <v>1</v>
      </c>
      <c r="G2045" s="151">
        <v>1</v>
      </c>
      <c r="H2045" s="151">
        <v>0</v>
      </c>
      <c r="I2045" s="152">
        <v>0</v>
      </c>
      <c r="J2045" s="142"/>
      <c r="K2045" s="159" t="s">
        <v>96</v>
      </c>
      <c r="L2045" s="150">
        <v>295</v>
      </c>
      <c r="M2045" s="151">
        <v>317</v>
      </c>
      <c r="N2045" s="151">
        <v>284</v>
      </c>
      <c r="O2045" s="151">
        <v>230</v>
      </c>
      <c r="P2045" s="151">
        <v>198</v>
      </c>
      <c r="Q2045" s="151">
        <v>-32</v>
      </c>
      <c r="R2045" s="152">
        <v>-13.913043478260869</v>
      </c>
      <c r="S2045" s="152"/>
    </row>
    <row r="2046" spans="1:19" s="145" customFormat="1" ht="14.45" customHeight="1">
      <c r="A2046" s="160"/>
      <c r="B2046" s="142" t="s">
        <v>97</v>
      </c>
      <c r="C2046" s="150">
        <v>8</v>
      </c>
      <c r="D2046" s="151">
        <v>4</v>
      </c>
      <c r="E2046" s="151">
        <v>4</v>
      </c>
      <c r="F2046" s="151" t="s">
        <v>313</v>
      </c>
      <c r="G2046" s="151" t="s">
        <v>313</v>
      </c>
      <c r="H2046" s="151" t="s">
        <v>313</v>
      </c>
      <c r="I2046" s="152" t="s">
        <v>313</v>
      </c>
      <c r="J2046" s="142"/>
      <c r="K2046" s="159" t="s">
        <v>97</v>
      </c>
      <c r="L2046" s="150">
        <v>432</v>
      </c>
      <c r="M2046" s="151">
        <v>342</v>
      </c>
      <c r="N2046" s="151">
        <v>344</v>
      </c>
      <c r="O2046" s="151">
        <v>321</v>
      </c>
      <c r="P2046" s="151">
        <v>243</v>
      </c>
      <c r="Q2046" s="151">
        <v>-78</v>
      </c>
      <c r="R2046" s="152">
        <v>-24.299065420560748</v>
      </c>
      <c r="S2046" s="152"/>
    </row>
    <row r="2047" spans="1:19" s="145" customFormat="1" ht="14.45" customHeight="1">
      <c r="A2047" s="160"/>
      <c r="B2047" s="142" t="s">
        <v>98</v>
      </c>
      <c r="C2047" s="150">
        <v>7</v>
      </c>
      <c r="D2047" s="151">
        <v>9</v>
      </c>
      <c r="E2047" s="151">
        <v>3</v>
      </c>
      <c r="F2047" s="151">
        <v>2</v>
      </c>
      <c r="G2047" s="151" t="s">
        <v>313</v>
      </c>
      <c r="H2047" s="151">
        <v>-2</v>
      </c>
      <c r="I2047" s="152" t="s">
        <v>512</v>
      </c>
      <c r="J2047" s="142"/>
      <c r="K2047" s="159" t="s">
        <v>98</v>
      </c>
      <c r="L2047" s="150">
        <v>350</v>
      </c>
      <c r="M2047" s="151">
        <v>305</v>
      </c>
      <c r="N2047" s="151">
        <v>198</v>
      </c>
      <c r="O2047" s="151">
        <v>184</v>
      </c>
      <c r="P2047" s="151">
        <v>166</v>
      </c>
      <c r="Q2047" s="151">
        <v>-18</v>
      </c>
      <c r="R2047" s="152">
        <v>-9.7826086956521738</v>
      </c>
      <c r="S2047" s="152"/>
    </row>
    <row r="2048" spans="1:19" s="145" customFormat="1" ht="14.45" customHeight="1">
      <c r="A2048" s="160"/>
      <c r="B2048" s="142" t="s">
        <v>99</v>
      </c>
      <c r="C2048" s="150">
        <v>6</v>
      </c>
      <c r="D2048" s="151">
        <v>3</v>
      </c>
      <c r="E2048" s="151">
        <v>3</v>
      </c>
      <c r="F2048" s="151">
        <v>1</v>
      </c>
      <c r="G2048" s="151" t="s">
        <v>313</v>
      </c>
      <c r="H2048" s="151">
        <v>-1</v>
      </c>
      <c r="I2048" s="152" t="s">
        <v>512</v>
      </c>
      <c r="J2048" s="142"/>
      <c r="K2048" s="159" t="s">
        <v>99</v>
      </c>
      <c r="L2048" s="150">
        <v>419</v>
      </c>
      <c r="M2048" s="151">
        <v>320</v>
      </c>
      <c r="N2048" s="151">
        <v>252</v>
      </c>
      <c r="O2048" s="151">
        <v>170</v>
      </c>
      <c r="P2048" s="151">
        <v>136</v>
      </c>
      <c r="Q2048" s="151">
        <v>-34</v>
      </c>
      <c r="R2048" s="152">
        <v>-20</v>
      </c>
      <c r="S2048" s="152"/>
    </row>
    <row r="2049" spans="1:19" s="145" customFormat="1" ht="14.45" customHeight="1">
      <c r="A2049" s="160"/>
      <c r="B2049" s="142" t="s">
        <v>100</v>
      </c>
      <c r="C2049" s="150">
        <v>4</v>
      </c>
      <c r="D2049" s="151">
        <v>5</v>
      </c>
      <c r="E2049" s="151">
        <v>5</v>
      </c>
      <c r="F2049" s="151">
        <v>5</v>
      </c>
      <c r="G2049" s="151">
        <v>2</v>
      </c>
      <c r="H2049" s="151">
        <v>-3</v>
      </c>
      <c r="I2049" s="152">
        <v>-60</v>
      </c>
      <c r="J2049" s="142"/>
      <c r="K2049" s="159" t="s">
        <v>100</v>
      </c>
      <c r="L2049" s="150">
        <v>379</v>
      </c>
      <c r="M2049" s="151">
        <v>401</v>
      </c>
      <c r="N2049" s="151">
        <v>297</v>
      </c>
      <c r="O2049" s="151">
        <v>234</v>
      </c>
      <c r="P2049" s="151">
        <v>153</v>
      </c>
      <c r="Q2049" s="151">
        <v>-81</v>
      </c>
      <c r="R2049" s="152">
        <v>-34.615384615384613</v>
      </c>
      <c r="S2049" s="152"/>
    </row>
    <row r="2050" spans="1:19" s="145" customFormat="1" ht="14.45" customHeight="1">
      <c r="A2050" s="160"/>
      <c r="B2050" s="142" t="s">
        <v>118</v>
      </c>
      <c r="C2050" s="150">
        <v>2</v>
      </c>
      <c r="D2050" s="151">
        <v>5</v>
      </c>
      <c r="E2050" s="151">
        <v>4</v>
      </c>
      <c r="F2050" s="151">
        <v>5</v>
      </c>
      <c r="G2050" s="151">
        <v>1</v>
      </c>
      <c r="H2050" s="151">
        <v>-4</v>
      </c>
      <c r="I2050" s="152">
        <v>-80</v>
      </c>
      <c r="J2050" s="142"/>
      <c r="K2050" s="159" t="s">
        <v>118</v>
      </c>
      <c r="L2050" s="150">
        <v>363</v>
      </c>
      <c r="M2050" s="151">
        <v>357</v>
      </c>
      <c r="N2050" s="151">
        <v>375</v>
      </c>
      <c r="O2050" s="151">
        <v>273</v>
      </c>
      <c r="P2050" s="151">
        <v>209</v>
      </c>
      <c r="Q2050" s="151">
        <v>-64</v>
      </c>
      <c r="R2050" s="152">
        <v>-23.443223443223442</v>
      </c>
      <c r="S2050" s="152"/>
    </row>
    <row r="2051" spans="1:19" s="145" customFormat="1" ht="14.45" customHeight="1">
      <c r="A2051" s="160"/>
      <c r="B2051" s="142" t="s">
        <v>101</v>
      </c>
      <c r="C2051" s="150">
        <v>6</v>
      </c>
      <c r="D2051" s="151">
        <v>3</v>
      </c>
      <c r="E2051" s="151">
        <v>6</v>
      </c>
      <c r="F2051" s="151">
        <v>5</v>
      </c>
      <c r="G2051" s="151">
        <v>3</v>
      </c>
      <c r="H2051" s="151">
        <v>-2</v>
      </c>
      <c r="I2051" s="152">
        <v>-40</v>
      </c>
      <c r="J2051" s="142"/>
      <c r="K2051" s="159" t="s">
        <v>101</v>
      </c>
      <c r="L2051" s="150">
        <v>348</v>
      </c>
      <c r="M2051" s="151">
        <v>363</v>
      </c>
      <c r="N2051" s="151">
        <v>334</v>
      </c>
      <c r="O2051" s="151">
        <v>364</v>
      </c>
      <c r="P2051" s="151">
        <v>266</v>
      </c>
      <c r="Q2051" s="151">
        <v>-98</v>
      </c>
      <c r="R2051" s="152">
        <v>-26.923076923076923</v>
      </c>
      <c r="S2051" s="152"/>
    </row>
    <row r="2052" spans="1:19" s="145" customFormat="1" ht="14.45" customHeight="1">
      <c r="A2052" s="160"/>
      <c r="B2052" s="142" t="s">
        <v>102</v>
      </c>
      <c r="C2052" s="150">
        <v>5</v>
      </c>
      <c r="D2052" s="151">
        <v>5</v>
      </c>
      <c r="E2052" s="151">
        <v>7</v>
      </c>
      <c r="F2052" s="151">
        <v>2</v>
      </c>
      <c r="G2052" s="151">
        <v>6</v>
      </c>
      <c r="H2052" s="151">
        <v>4</v>
      </c>
      <c r="I2052" s="152">
        <v>200</v>
      </c>
      <c r="J2052" s="142"/>
      <c r="K2052" s="159" t="s">
        <v>102</v>
      </c>
      <c r="L2052" s="150">
        <v>416</v>
      </c>
      <c r="M2052" s="151">
        <v>325</v>
      </c>
      <c r="N2052" s="151">
        <v>341</v>
      </c>
      <c r="O2052" s="151">
        <v>326</v>
      </c>
      <c r="P2052" s="151">
        <v>332</v>
      </c>
      <c r="Q2052" s="151">
        <v>6</v>
      </c>
      <c r="R2052" s="152">
        <v>1.8404907975460123</v>
      </c>
      <c r="S2052" s="152"/>
    </row>
    <row r="2053" spans="1:19" s="145" customFormat="1" ht="14.45" customHeight="1">
      <c r="A2053" s="160"/>
      <c r="B2053" s="142" t="s">
        <v>103</v>
      </c>
      <c r="C2053" s="150">
        <v>14</v>
      </c>
      <c r="D2053" s="151">
        <v>3</v>
      </c>
      <c r="E2053" s="151">
        <v>4</v>
      </c>
      <c r="F2053" s="151">
        <v>7</v>
      </c>
      <c r="G2053" s="151">
        <v>2</v>
      </c>
      <c r="H2053" s="151">
        <v>-5</v>
      </c>
      <c r="I2053" s="152">
        <v>-71.428571428571431</v>
      </c>
      <c r="J2053" s="142"/>
      <c r="K2053" s="159" t="s">
        <v>103</v>
      </c>
      <c r="L2053" s="150">
        <v>508</v>
      </c>
      <c r="M2053" s="151">
        <v>386</v>
      </c>
      <c r="N2053" s="151">
        <v>309</v>
      </c>
      <c r="O2053" s="151">
        <v>331</v>
      </c>
      <c r="P2053" s="151">
        <v>328</v>
      </c>
      <c r="Q2053" s="151">
        <v>-3</v>
      </c>
      <c r="R2053" s="152">
        <v>-0.90634441087613304</v>
      </c>
      <c r="S2053" s="152"/>
    </row>
    <row r="2054" spans="1:19" s="145" customFormat="1" ht="14.45" customHeight="1">
      <c r="A2054" s="160"/>
      <c r="B2054" s="142" t="s">
        <v>104</v>
      </c>
      <c r="C2054" s="150">
        <v>8</v>
      </c>
      <c r="D2054" s="151">
        <v>12</v>
      </c>
      <c r="E2054" s="151">
        <v>3</v>
      </c>
      <c r="F2054" s="151">
        <v>6</v>
      </c>
      <c r="G2054" s="151">
        <v>8</v>
      </c>
      <c r="H2054" s="151">
        <v>2</v>
      </c>
      <c r="I2054" s="152">
        <v>33.333333333333329</v>
      </c>
      <c r="J2054" s="142"/>
      <c r="K2054" s="159" t="s">
        <v>104</v>
      </c>
      <c r="L2054" s="150">
        <v>387</v>
      </c>
      <c r="M2054" s="151">
        <v>493</v>
      </c>
      <c r="N2054" s="151">
        <v>364</v>
      </c>
      <c r="O2054" s="151">
        <v>308</v>
      </c>
      <c r="P2054" s="151">
        <v>320</v>
      </c>
      <c r="Q2054" s="151">
        <v>12</v>
      </c>
      <c r="R2054" s="152">
        <v>3.8961038961038961</v>
      </c>
      <c r="S2054" s="152"/>
    </row>
    <row r="2055" spans="1:19" s="145" customFormat="1" ht="14.45" customHeight="1">
      <c r="A2055" s="160"/>
      <c r="B2055" s="142" t="s">
        <v>105</v>
      </c>
      <c r="C2055" s="150">
        <v>7</v>
      </c>
      <c r="D2055" s="151">
        <v>8</v>
      </c>
      <c r="E2055" s="151">
        <v>10</v>
      </c>
      <c r="F2055" s="151">
        <v>3</v>
      </c>
      <c r="G2055" s="151">
        <v>6</v>
      </c>
      <c r="H2055" s="151">
        <v>3</v>
      </c>
      <c r="I2055" s="152">
        <v>100</v>
      </c>
      <c r="J2055" s="142"/>
      <c r="K2055" s="159" t="s">
        <v>105</v>
      </c>
      <c r="L2055" s="150">
        <v>371</v>
      </c>
      <c r="M2055" s="151">
        <v>370</v>
      </c>
      <c r="N2055" s="151">
        <v>470</v>
      </c>
      <c r="O2055" s="151">
        <v>382</v>
      </c>
      <c r="P2055" s="151">
        <v>312</v>
      </c>
      <c r="Q2055" s="151">
        <v>-70</v>
      </c>
      <c r="R2055" s="152">
        <v>-18.32460732984293</v>
      </c>
      <c r="S2055" s="152"/>
    </row>
    <row r="2056" spans="1:19" s="145" customFormat="1" ht="14.45" customHeight="1">
      <c r="A2056" s="160"/>
      <c r="B2056" s="142" t="s">
        <v>106</v>
      </c>
      <c r="C2056" s="150">
        <v>14</v>
      </c>
      <c r="D2056" s="151">
        <v>4</v>
      </c>
      <c r="E2056" s="151">
        <v>8</v>
      </c>
      <c r="F2056" s="151">
        <v>9</v>
      </c>
      <c r="G2056" s="151">
        <v>3</v>
      </c>
      <c r="H2056" s="151">
        <v>-6</v>
      </c>
      <c r="I2056" s="152">
        <v>-66.666666666666657</v>
      </c>
      <c r="J2056" s="142"/>
      <c r="K2056" s="159" t="s">
        <v>106</v>
      </c>
      <c r="L2056" s="150">
        <v>353</v>
      </c>
      <c r="M2056" s="151">
        <v>349</v>
      </c>
      <c r="N2056" s="151">
        <v>352</v>
      </c>
      <c r="O2056" s="151">
        <v>471</v>
      </c>
      <c r="P2056" s="151">
        <v>330</v>
      </c>
      <c r="Q2056" s="151">
        <v>-141</v>
      </c>
      <c r="R2056" s="152">
        <v>-29.936305732484076</v>
      </c>
      <c r="S2056" s="152"/>
    </row>
    <row r="2057" spans="1:19" s="145" customFormat="1" ht="14.45" customHeight="1">
      <c r="A2057" s="160"/>
      <c r="B2057" s="142" t="s">
        <v>107</v>
      </c>
      <c r="C2057" s="150">
        <v>12</v>
      </c>
      <c r="D2057" s="151">
        <v>9</v>
      </c>
      <c r="E2057" s="151">
        <v>3</v>
      </c>
      <c r="F2057" s="151">
        <v>5</v>
      </c>
      <c r="G2057" s="151">
        <v>8</v>
      </c>
      <c r="H2057" s="151">
        <v>3</v>
      </c>
      <c r="I2057" s="152">
        <v>60</v>
      </c>
      <c r="J2057" s="142"/>
      <c r="K2057" s="159" t="s">
        <v>107</v>
      </c>
      <c r="L2057" s="150">
        <v>260</v>
      </c>
      <c r="M2057" s="151">
        <v>320</v>
      </c>
      <c r="N2057" s="151">
        <v>302</v>
      </c>
      <c r="O2057" s="151">
        <v>320</v>
      </c>
      <c r="P2057" s="151">
        <v>420</v>
      </c>
      <c r="Q2057" s="151">
        <v>100</v>
      </c>
      <c r="R2057" s="152">
        <v>31.25</v>
      </c>
      <c r="S2057" s="152"/>
    </row>
    <row r="2058" spans="1:19" s="145" customFormat="1" ht="14.45" customHeight="1">
      <c r="A2058" s="160"/>
      <c r="B2058" s="142" t="s">
        <v>108</v>
      </c>
      <c r="C2058" s="150">
        <v>9</v>
      </c>
      <c r="D2058" s="151">
        <v>7</v>
      </c>
      <c r="E2058" s="151">
        <v>8</v>
      </c>
      <c r="F2058" s="151">
        <v>3</v>
      </c>
      <c r="G2058" s="151">
        <v>5</v>
      </c>
      <c r="H2058" s="151">
        <v>2</v>
      </c>
      <c r="I2058" s="152">
        <v>66.666666666666657</v>
      </c>
      <c r="J2058" s="142"/>
      <c r="K2058" s="159" t="s">
        <v>108</v>
      </c>
      <c r="L2058" s="150">
        <v>190</v>
      </c>
      <c r="M2058" s="151">
        <v>209</v>
      </c>
      <c r="N2058" s="151">
        <v>259</v>
      </c>
      <c r="O2058" s="151">
        <v>253</v>
      </c>
      <c r="P2058" s="151">
        <v>266</v>
      </c>
      <c r="Q2058" s="151">
        <v>13</v>
      </c>
      <c r="R2058" s="152">
        <v>5.1383399209486171</v>
      </c>
      <c r="S2058" s="152"/>
    </row>
    <row r="2059" spans="1:19" s="145" customFormat="1" ht="14.45" customHeight="1">
      <c r="A2059" s="160"/>
      <c r="B2059" s="142" t="s">
        <v>109</v>
      </c>
      <c r="C2059" s="150">
        <v>2</v>
      </c>
      <c r="D2059" s="151">
        <v>4</v>
      </c>
      <c r="E2059" s="151">
        <v>3</v>
      </c>
      <c r="F2059" s="151">
        <v>5</v>
      </c>
      <c r="G2059" s="151">
        <v>3</v>
      </c>
      <c r="H2059" s="151">
        <v>-2</v>
      </c>
      <c r="I2059" s="152">
        <v>-40</v>
      </c>
      <c r="J2059" s="142"/>
      <c r="K2059" s="159" t="s">
        <v>109</v>
      </c>
      <c r="L2059" s="150">
        <v>82</v>
      </c>
      <c r="M2059" s="151">
        <v>140</v>
      </c>
      <c r="N2059" s="151">
        <v>138</v>
      </c>
      <c r="O2059" s="151">
        <v>187</v>
      </c>
      <c r="P2059" s="151">
        <v>188</v>
      </c>
      <c r="Q2059" s="151">
        <v>1</v>
      </c>
      <c r="R2059" s="152">
        <v>0.53475935828876997</v>
      </c>
      <c r="S2059" s="152"/>
    </row>
    <row r="2060" spans="1:19" s="145" customFormat="1" ht="14.45" customHeight="1">
      <c r="A2060" s="160"/>
      <c r="B2060" s="142" t="s">
        <v>110</v>
      </c>
      <c r="C2060" s="150">
        <v>2</v>
      </c>
      <c r="D2060" s="151">
        <v>1</v>
      </c>
      <c r="E2060" s="151">
        <v>3</v>
      </c>
      <c r="F2060" s="151">
        <v>3</v>
      </c>
      <c r="G2060" s="151">
        <v>2</v>
      </c>
      <c r="H2060" s="151">
        <v>-1</v>
      </c>
      <c r="I2060" s="152">
        <v>-33.333333333333329</v>
      </c>
      <c r="J2060" s="142"/>
      <c r="K2060" s="159" t="s">
        <v>110</v>
      </c>
      <c r="L2060" s="150">
        <v>37</v>
      </c>
      <c r="M2060" s="151">
        <v>68</v>
      </c>
      <c r="N2060" s="151">
        <v>111</v>
      </c>
      <c r="O2060" s="151">
        <v>116</v>
      </c>
      <c r="P2060" s="151">
        <v>166</v>
      </c>
      <c r="Q2060" s="151">
        <v>50</v>
      </c>
      <c r="R2060" s="152">
        <v>43.103448275862064</v>
      </c>
      <c r="S2060" s="152"/>
    </row>
    <row r="2061" spans="1:19" s="139" customFormat="1" ht="14.45" customHeight="1">
      <c r="A2061" s="160"/>
      <c r="B2061" s="423"/>
      <c r="C2061" s="427"/>
      <c r="D2061" s="422"/>
      <c r="E2061" s="422"/>
      <c r="F2061" s="422"/>
      <c r="G2061" s="422"/>
      <c r="H2061" s="151"/>
      <c r="I2061" s="152"/>
      <c r="J2061" s="160"/>
      <c r="K2061" s="423"/>
      <c r="L2061" s="427"/>
      <c r="M2061" s="422"/>
      <c r="N2061" s="422"/>
      <c r="O2061" s="422"/>
      <c r="P2061" s="422"/>
      <c r="Q2061" s="151"/>
      <c r="R2061" s="152"/>
      <c r="S2061" s="160"/>
    </row>
    <row r="2062" spans="1:19" s="145" customFormat="1" ht="14.45" customHeight="1">
      <c r="A2062" s="160"/>
      <c r="B2062" s="160"/>
      <c r="C2062" s="160"/>
      <c r="D2062" s="160"/>
      <c r="E2062" s="160"/>
      <c r="F2062" s="160"/>
      <c r="G2062" s="161"/>
      <c r="H2062" s="160"/>
      <c r="I2062" s="160"/>
      <c r="J2062" s="160"/>
      <c r="K2062" s="160"/>
      <c r="L2062" s="160"/>
      <c r="M2062" s="160"/>
      <c r="N2062" s="160"/>
      <c r="O2062" s="160"/>
      <c r="P2062" s="161"/>
      <c r="Q2062" s="160"/>
      <c r="R2062" s="160"/>
      <c r="S2062" s="160"/>
    </row>
    <row r="2063" spans="1:19" s="145" customFormat="1" ht="14.45" customHeight="1">
      <c r="A2063" s="160"/>
      <c r="B2063" s="160"/>
      <c r="C2063" s="160"/>
      <c r="D2063" s="160"/>
      <c r="E2063" s="160"/>
      <c r="F2063" s="160"/>
      <c r="G2063" s="161"/>
      <c r="H2063" s="160"/>
      <c r="I2063" s="160"/>
      <c r="J2063" s="160"/>
      <c r="K2063" s="160"/>
      <c r="L2063" s="160"/>
      <c r="M2063" s="160"/>
      <c r="N2063" s="160"/>
      <c r="O2063" s="160"/>
      <c r="P2063" s="161"/>
      <c r="Q2063" s="160"/>
      <c r="R2063" s="160"/>
      <c r="S2063" s="160"/>
    </row>
    <row r="2064" spans="1:19" s="145" customFormat="1" ht="14.45" customHeight="1">
      <c r="A2064" s="138"/>
      <c r="B2064" s="138" t="s">
        <v>700</v>
      </c>
      <c r="C2064" s="138"/>
      <c r="D2064" s="138"/>
      <c r="E2064" s="138"/>
      <c r="F2064" s="138"/>
      <c r="G2064" s="138"/>
      <c r="H2064" s="138"/>
      <c r="I2064" s="138"/>
      <c r="J2064" s="138"/>
      <c r="K2064" s="138" t="s">
        <v>701</v>
      </c>
      <c r="L2064" s="138"/>
      <c r="M2064" s="138"/>
      <c r="N2064" s="138"/>
      <c r="O2064" s="138"/>
      <c r="P2064" s="138"/>
      <c r="Q2064" s="138"/>
      <c r="R2064" s="138"/>
      <c r="S2064" s="138"/>
    </row>
    <row r="2065" spans="1:19" s="153" customFormat="1" ht="14.45" customHeight="1">
      <c r="A2065" s="160"/>
      <c r="B2065" s="491" t="s">
        <v>335</v>
      </c>
      <c r="C2065" s="140"/>
      <c r="D2065" s="140"/>
      <c r="E2065" s="140"/>
      <c r="F2065" s="140"/>
      <c r="G2065" s="143"/>
      <c r="H2065" s="141"/>
      <c r="I2065" s="141"/>
      <c r="J2065" s="142"/>
      <c r="K2065" s="491" t="s">
        <v>335</v>
      </c>
      <c r="L2065" s="140"/>
      <c r="M2065" s="140"/>
      <c r="N2065" s="140"/>
      <c r="O2065" s="140"/>
      <c r="P2065" s="143"/>
      <c r="Q2065" s="141"/>
      <c r="R2065" s="141"/>
      <c r="S2065" s="144"/>
    </row>
    <row r="2066" spans="1:19" s="145" customFormat="1" ht="14.45" customHeight="1">
      <c r="A2066" s="160"/>
      <c r="B2066" s="492"/>
      <c r="C2066" s="146" t="s">
        <v>151</v>
      </c>
      <c r="D2066" s="146" t="s">
        <v>86</v>
      </c>
      <c r="E2066" s="146" t="s">
        <v>87</v>
      </c>
      <c r="F2066" s="146" t="s">
        <v>410</v>
      </c>
      <c r="G2066" s="146" t="s">
        <v>739</v>
      </c>
      <c r="H2066" s="81" t="s">
        <v>509</v>
      </c>
      <c r="I2066" s="147" t="s">
        <v>807</v>
      </c>
      <c r="J2066" s="142"/>
      <c r="K2066" s="492"/>
      <c r="L2066" s="146" t="s">
        <v>151</v>
      </c>
      <c r="M2066" s="146" t="s">
        <v>86</v>
      </c>
      <c r="N2066" s="146" t="s">
        <v>87</v>
      </c>
      <c r="O2066" s="146" t="s">
        <v>410</v>
      </c>
      <c r="P2066" s="146" t="s">
        <v>739</v>
      </c>
      <c r="Q2066" s="81" t="s">
        <v>509</v>
      </c>
      <c r="R2066" s="147" t="s">
        <v>807</v>
      </c>
      <c r="S2066" s="144"/>
    </row>
    <row r="2067" spans="1:19" s="145" customFormat="1" ht="14.45" customHeight="1">
      <c r="A2067" s="160"/>
      <c r="B2067" s="493"/>
      <c r="C2067" s="148"/>
      <c r="D2067" s="148"/>
      <c r="E2067" s="148"/>
      <c r="F2067" s="148"/>
      <c r="G2067" s="148"/>
      <c r="H2067" s="149" t="s">
        <v>88</v>
      </c>
      <c r="I2067" s="81" t="s">
        <v>511</v>
      </c>
      <c r="J2067" s="142"/>
      <c r="K2067" s="493"/>
      <c r="L2067" s="148"/>
      <c r="M2067" s="148"/>
      <c r="N2067" s="148"/>
      <c r="O2067" s="148"/>
      <c r="P2067" s="148"/>
      <c r="Q2067" s="149" t="s">
        <v>88</v>
      </c>
      <c r="R2067" s="81" t="s">
        <v>511</v>
      </c>
      <c r="S2067" s="144"/>
    </row>
    <row r="2068" spans="1:19" s="180" customFormat="1" ht="14.45" customHeight="1">
      <c r="B2068" s="188" t="s">
        <v>90</v>
      </c>
      <c r="C2068" s="187">
        <v>120</v>
      </c>
      <c r="D2068" s="183">
        <v>92</v>
      </c>
      <c r="E2068" s="183">
        <v>82</v>
      </c>
      <c r="F2068" s="183">
        <v>70</v>
      </c>
      <c r="G2068" s="183">
        <v>61</v>
      </c>
      <c r="H2068" s="182">
        <v>-9</v>
      </c>
      <c r="I2068" s="184">
        <v>-12.857142857142856</v>
      </c>
      <c r="J2068" s="185"/>
      <c r="K2068" s="186" t="s">
        <v>90</v>
      </c>
      <c r="L2068" s="187">
        <v>6462</v>
      </c>
      <c r="M2068" s="183">
        <v>6318</v>
      </c>
      <c r="N2068" s="183">
        <v>5905</v>
      </c>
      <c r="O2068" s="183">
        <v>5447</v>
      </c>
      <c r="P2068" s="183">
        <v>4997</v>
      </c>
      <c r="Q2068" s="182">
        <v>-450</v>
      </c>
      <c r="R2068" s="184">
        <v>-8.2614283091610066</v>
      </c>
      <c r="S2068" s="184"/>
    </row>
    <row r="2069" spans="1:19" s="145" customFormat="1" ht="14.45" customHeight="1">
      <c r="A2069" s="160"/>
      <c r="B2069" s="420" t="s">
        <v>91</v>
      </c>
      <c r="C2069" s="150">
        <v>5</v>
      </c>
      <c r="D2069" s="151">
        <v>4</v>
      </c>
      <c r="E2069" s="151">
        <v>4</v>
      </c>
      <c r="F2069" s="151">
        <v>6</v>
      </c>
      <c r="G2069" s="151">
        <v>4</v>
      </c>
      <c r="H2069" s="151">
        <v>-2</v>
      </c>
      <c r="I2069" s="152">
        <v>-33.333333333333329</v>
      </c>
      <c r="J2069" s="142"/>
      <c r="K2069" s="154" t="s">
        <v>91</v>
      </c>
      <c r="L2069" s="150">
        <v>832</v>
      </c>
      <c r="M2069" s="151">
        <v>762</v>
      </c>
      <c r="N2069" s="151">
        <v>650</v>
      </c>
      <c r="O2069" s="151">
        <v>535</v>
      </c>
      <c r="P2069" s="151">
        <v>414</v>
      </c>
      <c r="Q2069" s="151">
        <v>-121</v>
      </c>
      <c r="R2069" s="152">
        <v>-22.616822429906541</v>
      </c>
      <c r="S2069" s="152"/>
    </row>
    <row r="2070" spans="1:19" s="145" customFormat="1" ht="14.45" customHeight="1">
      <c r="A2070" s="160"/>
      <c r="B2070" s="420" t="s">
        <v>92</v>
      </c>
      <c r="C2070" s="150">
        <v>77</v>
      </c>
      <c r="D2070" s="151">
        <v>56</v>
      </c>
      <c r="E2070" s="151">
        <v>47</v>
      </c>
      <c r="F2070" s="151">
        <v>34</v>
      </c>
      <c r="G2070" s="151">
        <v>30</v>
      </c>
      <c r="H2070" s="151">
        <v>-4</v>
      </c>
      <c r="I2070" s="152">
        <v>-11.76470588235294</v>
      </c>
      <c r="J2070" s="142"/>
      <c r="K2070" s="154" t="s">
        <v>92</v>
      </c>
      <c r="L2070" s="150">
        <v>4365</v>
      </c>
      <c r="M2070" s="151">
        <v>4040</v>
      </c>
      <c r="N2070" s="151">
        <v>3555</v>
      </c>
      <c r="O2070" s="151">
        <v>3044</v>
      </c>
      <c r="P2070" s="151">
        <v>2601</v>
      </c>
      <c r="Q2070" s="151">
        <v>-443</v>
      </c>
      <c r="R2070" s="152">
        <v>-14.553219448094612</v>
      </c>
      <c r="S2070" s="152"/>
    </row>
    <row r="2071" spans="1:19" s="145" customFormat="1" ht="14.45" customHeight="1">
      <c r="A2071" s="160"/>
      <c r="B2071" s="420" t="s">
        <v>93</v>
      </c>
      <c r="C2071" s="150">
        <v>38</v>
      </c>
      <c r="D2071" s="151">
        <v>32</v>
      </c>
      <c r="E2071" s="151">
        <v>31</v>
      </c>
      <c r="F2071" s="151">
        <v>30</v>
      </c>
      <c r="G2071" s="151">
        <v>27</v>
      </c>
      <c r="H2071" s="151">
        <v>-3</v>
      </c>
      <c r="I2071" s="152">
        <v>-10</v>
      </c>
      <c r="J2071" s="142"/>
      <c r="K2071" s="154" t="s">
        <v>93</v>
      </c>
      <c r="L2071" s="150">
        <v>1265</v>
      </c>
      <c r="M2071" s="151">
        <v>1516</v>
      </c>
      <c r="N2071" s="151">
        <v>1700</v>
      </c>
      <c r="O2071" s="151">
        <v>1868</v>
      </c>
      <c r="P2071" s="151">
        <v>1971</v>
      </c>
      <c r="Q2071" s="151">
        <v>103</v>
      </c>
      <c r="R2071" s="152">
        <v>5.5139186295503215</v>
      </c>
      <c r="S2071" s="152"/>
    </row>
    <row r="2072" spans="1:19" s="145" customFormat="1" ht="14.45" customHeight="1">
      <c r="A2072" s="160"/>
      <c r="B2072" s="142"/>
      <c r="C2072" s="150"/>
      <c r="D2072" s="157"/>
      <c r="E2072" s="157"/>
      <c r="F2072" s="157"/>
      <c r="G2072" s="157"/>
      <c r="H2072" s="157"/>
      <c r="I2072" s="158"/>
      <c r="J2072" s="142"/>
      <c r="K2072" s="159"/>
      <c r="L2072" s="150"/>
      <c r="M2072" s="157"/>
      <c r="N2072" s="157"/>
      <c r="O2072" s="157"/>
      <c r="P2072" s="157"/>
      <c r="Q2072" s="157"/>
      <c r="R2072" s="158"/>
      <c r="S2072" s="158"/>
    </row>
    <row r="2073" spans="1:19" s="145" customFormat="1" ht="14.45" customHeight="1">
      <c r="A2073" s="160"/>
      <c r="B2073" s="142" t="s">
        <v>94</v>
      </c>
      <c r="C2073" s="150">
        <v>1</v>
      </c>
      <c r="D2073" s="151">
        <v>1</v>
      </c>
      <c r="E2073" s="151">
        <v>1</v>
      </c>
      <c r="F2073" s="151">
        <v>3</v>
      </c>
      <c r="G2073" s="151" t="s">
        <v>313</v>
      </c>
      <c r="H2073" s="151">
        <v>-3</v>
      </c>
      <c r="I2073" s="152" t="s">
        <v>512</v>
      </c>
      <c r="J2073" s="142"/>
      <c r="K2073" s="159" t="s">
        <v>94</v>
      </c>
      <c r="L2073" s="150">
        <v>276</v>
      </c>
      <c r="M2073" s="151">
        <v>244</v>
      </c>
      <c r="N2073" s="151">
        <v>182</v>
      </c>
      <c r="O2073" s="151">
        <v>164</v>
      </c>
      <c r="P2073" s="151">
        <v>101</v>
      </c>
      <c r="Q2073" s="151">
        <v>-63</v>
      </c>
      <c r="R2073" s="152">
        <v>-38.414634146341463</v>
      </c>
      <c r="S2073" s="152"/>
    </row>
    <row r="2074" spans="1:19" s="145" customFormat="1" ht="14.45" customHeight="1">
      <c r="A2074" s="160"/>
      <c r="B2074" s="142" t="s">
        <v>95</v>
      </c>
      <c r="C2074" s="150" t="s">
        <v>313</v>
      </c>
      <c r="D2074" s="151">
        <v>2</v>
      </c>
      <c r="E2074" s="151">
        <v>1</v>
      </c>
      <c r="F2074" s="151">
        <v>1</v>
      </c>
      <c r="G2074" s="151">
        <v>3</v>
      </c>
      <c r="H2074" s="151">
        <v>2</v>
      </c>
      <c r="I2074" s="152">
        <v>200</v>
      </c>
      <c r="J2074" s="142"/>
      <c r="K2074" s="159" t="s">
        <v>95</v>
      </c>
      <c r="L2074" s="150">
        <v>263</v>
      </c>
      <c r="M2074" s="151">
        <v>261</v>
      </c>
      <c r="N2074" s="151">
        <v>211</v>
      </c>
      <c r="O2074" s="151">
        <v>154</v>
      </c>
      <c r="P2074" s="151">
        <v>153</v>
      </c>
      <c r="Q2074" s="151">
        <v>-1</v>
      </c>
      <c r="R2074" s="152">
        <v>-0.64935064935064934</v>
      </c>
      <c r="S2074" s="152"/>
    </row>
    <row r="2075" spans="1:19" s="145" customFormat="1" ht="14.45" customHeight="1">
      <c r="A2075" s="160"/>
      <c r="B2075" s="142" t="s">
        <v>96</v>
      </c>
      <c r="C2075" s="150">
        <v>4</v>
      </c>
      <c r="D2075" s="151">
        <v>1</v>
      </c>
      <c r="E2075" s="151">
        <v>2</v>
      </c>
      <c r="F2075" s="151">
        <v>2</v>
      </c>
      <c r="G2075" s="151">
        <v>1</v>
      </c>
      <c r="H2075" s="151">
        <v>-1</v>
      </c>
      <c r="I2075" s="152">
        <v>-50</v>
      </c>
      <c r="J2075" s="142"/>
      <c r="K2075" s="159" t="s">
        <v>96</v>
      </c>
      <c r="L2075" s="150">
        <v>293</v>
      </c>
      <c r="M2075" s="151">
        <v>257</v>
      </c>
      <c r="N2075" s="151">
        <v>257</v>
      </c>
      <c r="O2075" s="151">
        <v>217</v>
      </c>
      <c r="P2075" s="151">
        <v>160</v>
      </c>
      <c r="Q2075" s="151">
        <v>-57</v>
      </c>
      <c r="R2075" s="152">
        <v>-26.267281105990779</v>
      </c>
      <c r="S2075" s="152"/>
    </row>
    <row r="2076" spans="1:19" s="145" customFormat="1" ht="14.45" customHeight="1">
      <c r="A2076" s="160"/>
      <c r="B2076" s="142" t="s">
        <v>97</v>
      </c>
      <c r="C2076" s="150">
        <v>3</v>
      </c>
      <c r="D2076" s="151">
        <v>4</v>
      </c>
      <c r="E2076" s="151">
        <v>2</v>
      </c>
      <c r="F2076" s="151">
        <v>1</v>
      </c>
      <c r="G2076" s="151">
        <v>2</v>
      </c>
      <c r="H2076" s="151">
        <v>1</v>
      </c>
      <c r="I2076" s="152">
        <v>100</v>
      </c>
      <c r="J2076" s="142"/>
      <c r="K2076" s="159" t="s">
        <v>97</v>
      </c>
      <c r="L2076" s="150">
        <v>346</v>
      </c>
      <c r="M2076" s="151">
        <v>276</v>
      </c>
      <c r="N2076" s="151">
        <v>249</v>
      </c>
      <c r="O2076" s="151">
        <v>252</v>
      </c>
      <c r="P2076" s="151">
        <v>207</v>
      </c>
      <c r="Q2076" s="151">
        <v>-45</v>
      </c>
      <c r="R2076" s="152">
        <v>-17.857142857142858</v>
      </c>
      <c r="S2076" s="152"/>
    </row>
    <row r="2077" spans="1:19" s="145" customFormat="1" ht="14.45" customHeight="1">
      <c r="A2077" s="160"/>
      <c r="B2077" s="142" t="s">
        <v>98</v>
      </c>
      <c r="C2077" s="150">
        <v>7</v>
      </c>
      <c r="D2077" s="151">
        <v>2</v>
      </c>
      <c r="E2077" s="151">
        <v>3</v>
      </c>
      <c r="F2077" s="151" t="s">
        <v>313</v>
      </c>
      <c r="G2077" s="151">
        <v>1</v>
      </c>
      <c r="H2077" s="151">
        <v>1</v>
      </c>
      <c r="I2077" s="152" t="s">
        <v>513</v>
      </c>
      <c r="J2077" s="142"/>
      <c r="K2077" s="159" t="s">
        <v>98</v>
      </c>
      <c r="L2077" s="150">
        <v>408</v>
      </c>
      <c r="M2077" s="151">
        <v>290</v>
      </c>
      <c r="N2077" s="151">
        <v>226</v>
      </c>
      <c r="O2077" s="151">
        <v>188</v>
      </c>
      <c r="P2077" s="151">
        <v>174</v>
      </c>
      <c r="Q2077" s="151">
        <v>-14</v>
      </c>
      <c r="R2077" s="152">
        <v>-7.4468085106382977</v>
      </c>
      <c r="S2077" s="152"/>
    </row>
    <row r="2078" spans="1:19" s="145" customFormat="1" ht="14.45" customHeight="1">
      <c r="A2078" s="160"/>
      <c r="B2078" s="142" t="s">
        <v>99</v>
      </c>
      <c r="C2078" s="150">
        <v>10</v>
      </c>
      <c r="D2078" s="151">
        <v>6</v>
      </c>
      <c r="E2078" s="151">
        <v>2</v>
      </c>
      <c r="F2078" s="151">
        <v>3</v>
      </c>
      <c r="G2078" s="151" t="s">
        <v>313</v>
      </c>
      <c r="H2078" s="151">
        <v>-3</v>
      </c>
      <c r="I2078" s="152" t="s">
        <v>512</v>
      </c>
      <c r="J2078" s="142"/>
      <c r="K2078" s="159" t="s">
        <v>99</v>
      </c>
      <c r="L2078" s="150">
        <v>445</v>
      </c>
      <c r="M2078" s="151">
        <v>364</v>
      </c>
      <c r="N2078" s="151">
        <v>251</v>
      </c>
      <c r="O2078" s="151">
        <v>174</v>
      </c>
      <c r="P2078" s="151">
        <v>150</v>
      </c>
      <c r="Q2078" s="151">
        <v>-24</v>
      </c>
      <c r="R2078" s="152">
        <v>-13.793103448275861</v>
      </c>
      <c r="S2078" s="152"/>
    </row>
    <row r="2079" spans="1:19" s="145" customFormat="1" ht="14.45" customHeight="1">
      <c r="A2079" s="160"/>
      <c r="B2079" s="142" t="s">
        <v>100</v>
      </c>
      <c r="C2079" s="150">
        <v>3</v>
      </c>
      <c r="D2079" s="151">
        <v>7</v>
      </c>
      <c r="E2079" s="151">
        <v>6</v>
      </c>
      <c r="F2079" s="151">
        <v>2</v>
      </c>
      <c r="G2079" s="151">
        <v>3</v>
      </c>
      <c r="H2079" s="151">
        <v>1</v>
      </c>
      <c r="I2079" s="152">
        <v>50</v>
      </c>
      <c r="J2079" s="142"/>
      <c r="K2079" s="159" t="s">
        <v>100</v>
      </c>
      <c r="L2079" s="150">
        <v>427</v>
      </c>
      <c r="M2079" s="151">
        <v>421</v>
      </c>
      <c r="N2079" s="151">
        <v>311</v>
      </c>
      <c r="O2079" s="151">
        <v>232</v>
      </c>
      <c r="P2079" s="151">
        <v>160</v>
      </c>
      <c r="Q2079" s="151">
        <v>-72</v>
      </c>
      <c r="R2079" s="152">
        <v>-31.03448275862069</v>
      </c>
      <c r="S2079" s="152"/>
    </row>
    <row r="2080" spans="1:19" s="145" customFormat="1" ht="14.45" customHeight="1">
      <c r="A2080" s="160"/>
      <c r="B2080" s="142" t="s">
        <v>118</v>
      </c>
      <c r="C2080" s="150">
        <v>6</v>
      </c>
      <c r="D2080" s="151">
        <v>4</v>
      </c>
      <c r="E2080" s="151">
        <v>5</v>
      </c>
      <c r="F2080" s="151">
        <v>5</v>
      </c>
      <c r="G2080" s="151">
        <v>3</v>
      </c>
      <c r="H2080" s="151">
        <v>-2</v>
      </c>
      <c r="I2080" s="152">
        <v>-40</v>
      </c>
      <c r="J2080" s="142"/>
      <c r="K2080" s="159" t="s">
        <v>118</v>
      </c>
      <c r="L2080" s="150">
        <v>394</v>
      </c>
      <c r="M2080" s="151">
        <v>407</v>
      </c>
      <c r="N2080" s="151">
        <v>372</v>
      </c>
      <c r="O2080" s="151">
        <v>281</v>
      </c>
      <c r="P2080" s="151">
        <v>214</v>
      </c>
      <c r="Q2080" s="151">
        <v>-67</v>
      </c>
      <c r="R2080" s="152">
        <v>-23.843416370106763</v>
      </c>
      <c r="S2080" s="152"/>
    </row>
    <row r="2081" spans="1:19" s="145" customFormat="1" ht="14.45" customHeight="1">
      <c r="A2081" s="160"/>
      <c r="B2081" s="142" t="s">
        <v>101</v>
      </c>
      <c r="C2081" s="150">
        <v>7</v>
      </c>
      <c r="D2081" s="151">
        <v>4</v>
      </c>
      <c r="E2081" s="151">
        <v>5</v>
      </c>
      <c r="F2081" s="151">
        <v>3</v>
      </c>
      <c r="G2081" s="151">
        <v>4</v>
      </c>
      <c r="H2081" s="151">
        <v>1</v>
      </c>
      <c r="I2081" s="152">
        <v>33.333333333333329</v>
      </c>
      <c r="J2081" s="142"/>
      <c r="K2081" s="159" t="s">
        <v>101</v>
      </c>
      <c r="L2081" s="150">
        <v>361</v>
      </c>
      <c r="M2081" s="151">
        <v>393</v>
      </c>
      <c r="N2081" s="151">
        <v>419</v>
      </c>
      <c r="O2081" s="151">
        <v>369</v>
      </c>
      <c r="P2081" s="151">
        <v>283</v>
      </c>
      <c r="Q2081" s="151">
        <v>-86</v>
      </c>
      <c r="R2081" s="152">
        <v>-23.306233062330623</v>
      </c>
      <c r="S2081" s="152"/>
    </row>
    <row r="2082" spans="1:19" s="145" customFormat="1" ht="14.45" customHeight="1">
      <c r="A2082" s="160"/>
      <c r="B2082" s="142" t="s">
        <v>102</v>
      </c>
      <c r="C2082" s="150">
        <v>7</v>
      </c>
      <c r="D2082" s="151">
        <v>5</v>
      </c>
      <c r="E2082" s="151">
        <v>4</v>
      </c>
      <c r="F2082" s="151">
        <v>4</v>
      </c>
      <c r="G2082" s="151">
        <v>2</v>
      </c>
      <c r="H2082" s="151">
        <v>-2</v>
      </c>
      <c r="I2082" s="152">
        <v>-50</v>
      </c>
      <c r="J2082" s="142"/>
      <c r="K2082" s="159" t="s">
        <v>102</v>
      </c>
      <c r="L2082" s="150">
        <v>458</v>
      </c>
      <c r="M2082" s="151">
        <v>356</v>
      </c>
      <c r="N2082" s="151">
        <v>367</v>
      </c>
      <c r="O2082" s="151">
        <v>391</v>
      </c>
      <c r="P2082" s="151">
        <v>358</v>
      </c>
      <c r="Q2082" s="151">
        <v>-33</v>
      </c>
      <c r="R2082" s="152">
        <v>-8.4398976982097178</v>
      </c>
      <c r="S2082" s="152"/>
    </row>
    <row r="2083" spans="1:19" s="145" customFormat="1" ht="14.45" customHeight="1">
      <c r="A2083" s="160"/>
      <c r="B2083" s="142" t="s">
        <v>103</v>
      </c>
      <c r="C2083" s="150">
        <v>13</v>
      </c>
      <c r="D2083" s="151">
        <v>5</v>
      </c>
      <c r="E2083" s="151">
        <v>5</v>
      </c>
      <c r="F2083" s="151">
        <v>5</v>
      </c>
      <c r="G2083" s="151">
        <v>4</v>
      </c>
      <c r="H2083" s="151">
        <v>-1</v>
      </c>
      <c r="I2083" s="152">
        <v>-20</v>
      </c>
      <c r="J2083" s="142"/>
      <c r="K2083" s="159" t="s">
        <v>103</v>
      </c>
      <c r="L2083" s="150">
        <v>600</v>
      </c>
      <c r="M2083" s="151">
        <v>447</v>
      </c>
      <c r="N2083" s="151">
        <v>338</v>
      </c>
      <c r="O2083" s="151">
        <v>364</v>
      </c>
      <c r="P2083" s="151">
        <v>375</v>
      </c>
      <c r="Q2083" s="151">
        <v>11</v>
      </c>
      <c r="R2083" s="152">
        <v>3.0219780219780219</v>
      </c>
      <c r="S2083" s="152"/>
    </row>
    <row r="2084" spans="1:19" s="145" customFormat="1" ht="14.45" customHeight="1">
      <c r="A2084" s="160"/>
      <c r="B2084" s="142" t="s">
        <v>104</v>
      </c>
      <c r="C2084" s="150">
        <v>11</v>
      </c>
      <c r="D2084" s="151">
        <v>11</v>
      </c>
      <c r="E2084" s="151">
        <v>6</v>
      </c>
      <c r="F2084" s="151">
        <v>4</v>
      </c>
      <c r="G2084" s="151">
        <v>6</v>
      </c>
      <c r="H2084" s="151">
        <v>2</v>
      </c>
      <c r="I2084" s="152">
        <v>50</v>
      </c>
      <c r="J2084" s="142"/>
      <c r="K2084" s="159" t="s">
        <v>104</v>
      </c>
      <c r="L2084" s="150">
        <v>498</v>
      </c>
      <c r="M2084" s="151">
        <v>584</v>
      </c>
      <c r="N2084" s="151">
        <v>457</v>
      </c>
      <c r="O2084" s="151">
        <v>342</v>
      </c>
      <c r="P2084" s="151">
        <v>354</v>
      </c>
      <c r="Q2084" s="151">
        <v>12</v>
      </c>
      <c r="R2084" s="152">
        <v>3.5087719298245612</v>
      </c>
      <c r="S2084" s="152"/>
    </row>
    <row r="2085" spans="1:19" s="145" customFormat="1" ht="14.45" customHeight="1">
      <c r="A2085" s="160"/>
      <c r="B2085" s="142" t="s">
        <v>105</v>
      </c>
      <c r="C2085" s="150">
        <v>10</v>
      </c>
      <c r="D2085" s="151">
        <v>8</v>
      </c>
      <c r="E2085" s="151">
        <v>9</v>
      </c>
      <c r="F2085" s="151">
        <v>7</v>
      </c>
      <c r="G2085" s="151">
        <v>5</v>
      </c>
      <c r="H2085" s="151">
        <v>-2</v>
      </c>
      <c r="I2085" s="152">
        <v>-28.571428571428569</v>
      </c>
      <c r="J2085" s="142"/>
      <c r="K2085" s="159" t="s">
        <v>105</v>
      </c>
      <c r="L2085" s="150">
        <v>428</v>
      </c>
      <c r="M2085" s="151">
        <v>502</v>
      </c>
      <c r="N2085" s="151">
        <v>565</v>
      </c>
      <c r="O2085" s="151">
        <v>451</v>
      </c>
      <c r="P2085" s="151">
        <v>326</v>
      </c>
      <c r="Q2085" s="151">
        <v>-125</v>
      </c>
      <c r="R2085" s="152">
        <v>-27.716186252771617</v>
      </c>
      <c r="S2085" s="152"/>
    </row>
    <row r="2086" spans="1:19" s="145" customFormat="1" ht="14.45" customHeight="1">
      <c r="A2086" s="160"/>
      <c r="B2086" s="142" t="s">
        <v>106</v>
      </c>
      <c r="C2086" s="150">
        <v>12</v>
      </c>
      <c r="D2086" s="151">
        <v>8</v>
      </c>
      <c r="E2086" s="151">
        <v>8</v>
      </c>
      <c r="F2086" s="151">
        <v>8</v>
      </c>
      <c r="G2086" s="151">
        <v>5</v>
      </c>
      <c r="H2086" s="151">
        <v>-3</v>
      </c>
      <c r="I2086" s="152">
        <v>-37.5</v>
      </c>
      <c r="J2086" s="142"/>
      <c r="K2086" s="159" t="s">
        <v>106</v>
      </c>
      <c r="L2086" s="150">
        <v>411</v>
      </c>
      <c r="M2086" s="151">
        <v>417</v>
      </c>
      <c r="N2086" s="151">
        <v>471</v>
      </c>
      <c r="O2086" s="151">
        <v>544</v>
      </c>
      <c r="P2086" s="151">
        <v>422</v>
      </c>
      <c r="Q2086" s="151">
        <v>-122</v>
      </c>
      <c r="R2086" s="152">
        <v>-22.426470588235293</v>
      </c>
      <c r="S2086" s="152"/>
    </row>
    <row r="2087" spans="1:19" s="145" customFormat="1" ht="14.45" customHeight="1">
      <c r="A2087" s="160"/>
      <c r="B2087" s="142" t="s">
        <v>107</v>
      </c>
      <c r="C2087" s="150">
        <v>12</v>
      </c>
      <c r="D2087" s="151">
        <v>9</v>
      </c>
      <c r="E2087" s="151">
        <v>6</v>
      </c>
      <c r="F2087" s="151">
        <v>8</v>
      </c>
      <c r="G2087" s="151">
        <v>7</v>
      </c>
      <c r="H2087" s="151">
        <v>-1</v>
      </c>
      <c r="I2087" s="152">
        <v>-12.5</v>
      </c>
      <c r="J2087" s="142"/>
      <c r="K2087" s="159" t="s">
        <v>107</v>
      </c>
      <c r="L2087" s="150">
        <v>366</v>
      </c>
      <c r="M2087" s="151">
        <v>390</v>
      </c>
      <c r="N2087" s="151">
        <v>388</v>
      </c>
      <c r="O2087" s="151">
        <v>445</v>
      </c>
      <c r="P2087" s="151">
        <v>515</v>
      </c>
      <c r="Q2087" s="151">
        <v>70</v>
      </c>
      <c r="R2087" s="152">
        <v>15.730337078651685</v>
      </c>
      <c r="S2087" s="152"/>
    </row>
    <row r="2088" spans="1:19" s="145" customFormat="1" ht="14.45" customHeight="1">
      <c r="A2088" s="160"/>
      <c r="B2088" s="142" t="s">
        <v>108</v>
      </c>
      <c r="C2088" s="150">
        <v>5</v>
      </c>
      <c r="D2088" s="151">
        <v>7</v>
      </c>
      <c r="E2088" s="151">
        <v>8</v>
      </c>
      <c r="F2088" s="151">
        <v>5</v>
      </c>
      <c r="G2088" s="151">
        <v>6</v>
      </c>
      <c r="H2088" s="151">
        <v>1</v>
      </c>
      <c r="I2088" s="152">
        <v>20</v>
      </c>
      <c r="J2088" s="142"/>
      <c r="K2088" s="159" t="s">
        <v>108</v>
      </c>
      <c r="L2088" s="150">
        <v>248</v>
      </c>
      <c r="M2088" s="151">
        <v>337</v>
      </c>
      <c r="N2088" s="151">
        <v>342</v>
      </c>
      <c r="O2088" s="151">
        <v>342</v>
      </c>
      <c r="P2088" s="151">
        <v>402</v>
      </c>
      <c r="Q2088" s="151">
        <v>60</v>
      </c>
      <c r="R2088" s="152">
        <v>17.543859649122805</v>
      </c>
      <c r="S2088" s="152"/>
    </row>
    <row r="2089" spans="1:19" s="145" customFormat="1" ht="14.45" customHeight="1">
      <c r="A2089" s="160"/>
      <c r="B2089" s="142" t="s">
        <v>109</v>
      </c>
      <c r="C2089" s="150">
        <v>2</v>
      </c>
      <c r="D2089" s="151">
        <v>3</v>
      </c>
      <c r="E2089" s="151">
        <v>7</v>
      </c>
      <c r="F2089" s="151">
        <v>6</v>
      </c>
      <c r="G2089" s="151">
        <v>4</v>
      </c>
      <c r="H2089" s="151">
        <v>-2</v>
      </c>
      <c r="I2089" s="152">
        <v>-33.333333333333329</v>
      </c>
      <c r="J2089" s="142"/>
      <c r="K2089" s="159" t="s">
        <v>109</v>
      </c>
      <c r="L2089" s="150">
        <v>137</v>
      </c>
      <c r="M2089" s="151">
        <v>218</v>
      </c>
      <c r="N2089" s="151">
        <v>271</v>
      </c>
      <c r="O2089" s="151">
        <v>258</v>
      </c>
      <c r="P2089" s="151">
        <v>293</v>
      </c>
      <c r="Q2089" s="151">
        <v>35</v>
      </c>
      <c r="R2089" s="152">
        <v>13.565891472868216</v>
      </c>
      <c r="S2089" s="152"/>
    </row>
    <row r="2090" spans="1:19" s="139" customFormat="1" ht="14.45" customHeight="1">
      <c r="A2090" s="160"/>
      <c r="B2090" s="142" t="s">
        <v>110</v>
      </c>
      <c r="C2090" s="150">
        <v>7</v>
      </c>
      <c r="D2090" s="151">
        <v>5</v>
      </c>
      <c r="E2090" s="151">
        <v>2</v>
      </c>
      <c r="F2090" s="151">
        <v>3</v>
      </c>
      <c r="G2090" s="151">
        <v>5</v>
      </c>
      <c r="H2090" s="151">
        <v>2</v>
      </c>
      <c r="I2090" s="152">
        <v>66.666666666666657</v>
      </c>
      <c r="J2090" s="142"/>
      <c r="K2090" s="159" t="s">
        <v>110</v>
      </c>
      <c r="L2090" s="150">
        <v>103</v>
      </c>
      <c r="M2090" s="151">
        <v>154</v>
      </c>
      <c r="N2090" s="151">
        <v>228</v>
      </c>
      <c r="O2090" s="151">
        <v>279</v>
      </c>
      <c r="P2090" s="151">
        <v>339</v>
      </c>
      <c r="Q2090" s="151">
        <v>60</v>
      </c>
      <c r="R2090" s="152">
        <v>21.50537634408602</v>
      </c>
      <c r="S2090" s="152"/>
    </row>
    <row r="2091" spans="1:19" s="145" customFormat="1" ht="14.45" customHeight="1">
      <c r="A2091" s="160"/>
      <c r="B2091" s="423"/>
      <c r="C2091" s="427"/>
      <c r="D2091" s="422"/>
      <c r="E2091" s="422"/>
      <c r="F2091" s="422"/>
      <c r="G2091" s="422"/>
      <c r="H2091" s="151"/>
      <c r="I2091" s="152"/>
      <c r="J2091" s="160"/>
      <c r="K2091" s="423"/>
      <c r="L2091" s="427"/>
      <c r="M2091" s="422"/>
      <c r="N2091" s="422"/>
      <c r="O2091" s="422"/>
      <c r="P2091" s="422"/>
      <c r="Q2091" s="151"/>
      <c r="R2091" s="152"/>
      <c r="S2091" s="160"/>
    </row>
    <row r="2092" spans="1:19" s="145" customFormat="1" ht="14.45" customHeight="1">
      <c r="A2092" s="160"/>
      <c r="B2092" s="162"/>
      <c r="C2092" s="162"/>
      <c r="D2092" s="162"/>
      <c r="E2092" s="162"/>
      <c r="F2092" s="162"/>
      <c r="G2092" s="162"/>
      <c r="H2092" s="162"/>
      <c r="I2092" s="162"/>
      <c r="J2092" s="162"/>
      <c r="K2092" s="162"/>
      <c r="L2092" s="162"/>
      <c r="M2092" s="162"/>
      <c r="N2092" s="162"/>
      <c r="O2092" s="162"/>
      <c r="P2092" s="161"/>
      <c r="Q2092" s="160"/>
      <c r="R2092" s="160"/>
      <c r="S2092" s="160"/>
    </row>
    <row r="2093" spans="1:19" s="145" customFormat="1" ht="14.45" customHeight="1">
      <c r="A2093" s="160"/>
      <c r="B2093" s="162"/>
      <c r="C2093" s="162"/>
      <c r="D2093" s="162"/>
      <c r="E2093" s="162"/>
      <c r="F2093" s="162"/>
      <c r="G2093" s="162"/>
      <c r="H2093" s="162"/>
      <c r="I2093" s="162"/>
      <c r="J2093" s="162"/>
      <c r="K2093" s="162"/>
      <c r="L2093" s="162"/>
      <c r="M2093" s="162"/>
      <c r="N2093" s="162"/>
      <c r="O2093" s="162"/>
      <c r="P2093" s="161"/>
      <c r="Q2093" s="160"/>
      <c r="R2093" s="160"/>
      <c r="S2093" s="160"/>
    </row>
    <row r="2094" spans="1:19" s="153" customFormat="1" ht="14.45" customHeight="1">
      <c r="A2094" s="160"/>
      <c r="B2094" s="162"/>
      <c r="C2094" s="162"/>
      <c r="D2094" s="162"/>
      <c r="E2094" s="162"/>
      <c r="F2094" s="162"/>
      <c r="G2094" s="162"/>
      <c r="H2094" s="162"/>
      <c r="I2094" s="162"/>
      <c r="J2094" s="162"/>
      <c r="K2094" s="162"/>
      <c r="L2094" s="162"/>
      <c r="M2094" s="162"/>
      <c r="N2094" s="162"/>
      <c r="O2094" s="162"/>
      <c r="P2094" s="161"/>
      <c r="Q2094" s="160"/>
      <c r="R2094" s="160"/>
      <c r="S2094" s="160"/>
    </row>
    <row r="2095" spans="1:19" s="145" customFormat="1" ht="14.45" customHeight="1">
      <c r="A2095" s="138"/>
      <c r="B2095" s="138" t="s">
        <v>279</v>
      </c>
      <c r="C2095" s="138"/>
      <c r="D2095" s="138"/>
      <c r="E2095" s="138"/>
      <c r="F2095" s="138"/>
      <c r="G2095" s="138"/>
      <c r="H2095" s="138"/>
      <c r="I2095" s="138"/>
      <c r="J2095" s="138"/>
      <c r="K2095" s="138" t="s">
        <v>280</v>
      </c>
      <c r="L2095" s="138"/>
      <c r="M2095" s="138"/>
      <c r="N2095" s="138"/>
      <c r="O2095" s="138"/>
      <c r="P2095" s="138"/>
      <c r="Q2095" s="138"/>
      <c r="R2095" s="138"/>
      <c r="S2095" s="138"/>
    </row>
    <row r="2096" spans="1:19" s="145" customFormat="1" ht="14.45" customHeight="1">
      <c r="A2096" s="160"/>
      <c r="B2096" s="491" t="s">
        <v>335</v>
      </c>
      <c r="C2096" s="140"/>
      <c r="D2096" s="140"/>
      <c r="E2096" s="140"/>
      <c r="F2096" s="140"/>
      <c r="G2096" s="143"/>
      <c r="H2096" s="141"/>
      <c r="I2096" s="141"/>
      <c r="J2096" s="142"/>
      <c r="K2096" s="491" t="s">
        <v>335</v>
      </c>
      <c r="L2096" s="140"/>
      <c r="M2096" s="140"/>
      <c r="N2096" s="140"/>
      <c r="O2096" s="140"/>
      <c r="P2096" s="143"/>
      <c r="Q2096" s="141"/>
      <c r="R2096" s="141"/>
      <c r="S2096" s="144"/>
    </row>
    <row r="2097" spans="1:19" s="145" customFormat="1" ht="14.45" customHeight="1">
      <c r="A2097" s="160"/>
      <c r="B2097" s="492"/>
      <c r="C2097" s="146" t="s">
        <v>151</v>
      </c>
      <c r="D2097" s="146" t="s">
        <v>86</v>
      </c>
      <c r="E2097" s="146" t="s">
        <v>87</v>
      </c>
      <c r="F2097" s="146" t="s">
        <v>410</v>
      </c>
      <c r="G2097" s="146" t="s">
        <v>739</v>
      </c>
      <c r="H2097" s="81" t="s">
        <v>509</v>
      </c>
      <c r="I2097" s="147" t="s">
        <v>807</v>
      </c>
      <c r="J2097" s="142"/>
      <c r="K2097" s="492"/>
      <c r="L2097" s="146" t="s">
        <v>151</v>
      </c>
      <c r="M2097" s="146" t="s">
        <v>86</v>
      </c>
      <c r="N2097" s="146" t="s">
        <v>87</v>
      </c>
      <c r="O2097" s="146" t="s">
        <v>410</v>
      </c>
      <c r="P2097" s="146" t="s">
        <v>739</v>
      </c>
      <c r="Q2097" s="81" t="s">
        <v>509</v>
      </c>
      <c r="R2097" s="147" t="s">
        <v>807</v>
      </c>
      <c r="S2097" s="144"/>
    </row>
    <row r="2098" spans="1:19" s="145" customFormat="1" ht="14.45" customHeight="1">
      <c r="A2098" s="160"/>
      <c r="B2098" s="493"/>
      <c r="C2098" s="148"/>
      <c r="D2098" s="148"/>
      <c r="E2098" s="148"/>
      <c r="F2098" s="148"/>
      <c r="G2098" s="148"/>
      <c r="H2098" s="149" t="s">
        <v>88</v>
      </c>
      <c r="I2098" s="81" t="s">
        <v>511</v>
      </c>
      <c r="J2098" s="142"/>
      <c r="K2098" s="493"/>
      <c r="L2098" s="148"/>
      <c r="M2098" s="148"/>
      <c r="N2098" s="148"/>
      <c r="O2098" s="148"/>
      <c r="P2098" s="148"/>
      <c r="Q2098" s="149" t="s">
        <v>88</v>
      </c>
      <c r="R2098" s="81" t="s">
        <v>511</v>
      </c>
      <c r="S2098" s="144"/>
    </row>
    <row r="2099" spans="1:19" s="180" customFormat="1" ht="14.45" customHeight="1">
      <c r="B2099" s="188" t="s">
        <v>90</v>
      </c>
      <c r="C2099" s="187">
        <v>3667</v>
      </c>
      <c r="D2099" s="183">
        <v>3903</v>
      </c>
      <c r="E2099" s="183">
        <v>3872</v>
      </c>
      <c r="F2099" s="183">
        <v>3659</v>
      </c>
      <c r="G2099" s="183">
        <v>3440</v>
      </c>
      <c r="H2099" s="182">
        <v>-219</v>
      </c>
      <c r="I2099" s="184">
        <v>-5.9852418693632146</v>
      </c>
      <c r="J2099" s="185"/>
      <c r="K2099" s="186" t="s">
        <v>90</v>
      </c>
      <c r="L2099" s="187">
        <v>2046</v>
      </c>
      <c r="M2099" s="183">
        <v>1890</v>
      </c>
      <c r="N2099" s="183">
        <v>1868</v>
      </c>
      <c r="O2099" s="183">
        <v>1757</v>
      </c>
      <c r="P2099" s="183">
        <v>1654</v>
      </c>
      <c r="Q2099" s="182">
        <v>-103</v>
      </c>
      <c r="R2099" s="184">
        <v>-5.8622652248150251</v>
      </c>
      <c r="S2099" s="184"/>
    </row>
    <row r="2100" spans="1:19" s="145" customFormat="1" ht="14.45" customHeight="1">
      <c r="A2100" s="160"/>
      <c r="B2100" s="420" t="s">
        <v>91</v>
      </c>
      <c r="C2100" s="150">
        <v>754</v>
      </c>
      <c r="D2100" s="151">
        <v>641</v>
      </c>
      <c r="E2100" s="151">
        <v>571</v>
      </c>
      <c r="F2100" s="151">
        <v>485</v>
      </c>
      <c r="G2100" s="151">
        <v>401</v>
      </c>
      <c r="H2100" s="151">
        <v>-84</v>
      </c>
      <c r="I2100" s="152">
        <v>-17.319587628865978</v>
      </c>
      <c r="J2100" s="142"/>
      <c r="K2100" s="154" t="s">
        <v>91</v>
      </c>
      <c r="L2100" s="150">
        <v>258</v>
      </c>
      <c r="M2100" s="151">
        <v>230</v>
      </c>
      <c r="N2100" s="151">
        <v>212</v>
      </c>
      <c r="O2100" s="151">
        <v>189</v>
      </c>
      <c r="P2100" s="151">
        <v>203</v>
      </c>
      <c r="Q2100" s="151">
        <v>14</v>
      </c>
      <c r="R2100" s="152">
        <v>7.4074074074074066</v>
      </c>
      <c r="S2100" s="152"/>
    </row>
    <row r="2101" spans="1:19" s="145" customFormat="1" ht="14.45" customHeight="1">
      <c r="A2101" s="160"/>
      <c r="B2101" s="420" t="s">
        <v>92</v>
      </c>
      <c r="C2101" s="150">
        <v>2583</v>
      </c>
      <c r="D2101" s="151">
        <v>2846</v>
      </c>
      <c r="E2101" s="151">
        <v>2656</v>
      </c>
      <c r="F2101" s="151">
        <v>2264</v>
      </c>
      <c r="G2101" s="151">
        <v>1903</v>
      </c>
      <c r="H2101" s="151">
        <v>-361</v>
      </c>
      <c r="I2101" s="152">
        <v>-15.945229681978798</v>
      </c>
      <c r="J2101" s="142"/>
      <c r="K2101" s="154" t="s">
        <v>92</v>
      </c>
      <c r="L2101" s="150">
        <v>1291</v>
      </c>
      <c r="M2101" s="151">
        <v>1113</v>
      </c>
      <c r="N2101" s="151">
        <v>1047</v>
      </c>
      <c r="O2101" s="151">
        <v>946</v>
      </c>
      <c r="P2101" s="151">
        <v>861</v>
      </c>
      <c r="Q2101" s="151">
        <v>-85</v>
      </c>
      <c r="R2101" s="152">
        <v>-8.9852008456659629</v>
      </c>
      <c r="S2101" s="152"/>
    </row>
    <row r="2102" spans="1:19" s="145" customFormat="1" ht="14.45" customHeight="1">
      <c r="A2102" s="160"/>
      <c r="B2102" s="420" t="s">
        <v>93</v>
      </c>
      <c r="C2102" s="150">
        <v>330</v>
      </c>
      <c r="D2102" s="151">
        <v>416</v>
      </c>
      <c r="E2102" s="151">
        <v>645</v>
      </c>
      <c r="F2102" s="151">
        <v>909</v>
      </c>
      <c r="G2102" s="151">
        <v>1135</v>
      </c>
      <c r="H2102" s="151">
        <v>226</v>
      </c>
      <c r="I2102" s="152">
        <v>24.862486248624862</v>
      </c>
      <c r="J2102" s="142"/>
      <c r="K2102" s="154" t="s">
        <v>93</v>
      </c>
      <c r="L2102" s="150">
        <v>497</v>
      </c>
      <c r="M2102" s="151">
        <v>547</v>
      </c>
      <c r="N2102" s="151">
        <v>609</v>
      </c>
      <c r="O2102" s="151">
        <v>620</v>
      </c>
      <c r="P2102" s="151">
        <v>586</v>
      </c>
      <c r="Q2102" s="151">
        <v>-34</v>
      </c>
      <c r="R2102" s="152">
        <v>-5.4838709677419359</v>
      </c>
      <c r="S2102" s="152"/>
    </row>
    <row r="2103" spans="1:19" s="145" customFormat="1" ht="14.45" customHeight="1">
      <c r="A2103" s="160"/>
      <c r="B2103" s="142"/>
      <c r="C2103" s="150"/>
      <c r="D2103" s="157"/>
      <c r="E2103" s="157"/>
      <c r="F2103" s="157"/>
      <c r="G2103" s="157"/>
      <c r="H2103" s="157"/>
      <c r="I2103" s="158"/>
      <c r="J2103" s="142"/>
      <c r="K2103" s="159"/>
      <c r="L2103" s="150"/>
      <c r="M2103" s="157"/>
      <c r="N2103" s="157"/>
      <c r="O2103" s="157"/>
      <c r="P2103" s="157"/>
      <c r="Q2103" s="157"/>
      <c r="R2103" s="158"/>
      <c r="S2103" s="158"/>
    </row>
    <row r="2104" spans="1:19" s="145" customFormat="1" ht="14.45" customHeight="1">
      <c r="A2104" s="160"/>
      <c r="B2104" s="142" t="s">
        <v>94</v>
      </c>
      <c r="C2104" s="150">
        <v>195</v>
      </c>
      <c r="D2104" s="151">
        <v>163</v>
      </c>
      <c r="E2104" s="151">
        <v>138</v>
      </c>
      <c r="F2104" s="151">
        <v>103</v>
      </c>
      <c r="G2104" s="151">
        <v>84</v>
      </c>
      <c r="H2104" s="151">
        <v>-19</v>
      </c>
      <c r="I2104" s="152">
        <v>-18.446601941747574</v>
      </c>
      <c r="J2104" s="142"/>
      <c r="K2104" s="159" t="s">
        <v>94</v>
      </c>
      <c r="L2104" s="150">
        <v>77</v>
      </c>
      <c r="M2104" s="151">
        <v>56</v>
      </c>
      <c r="N2104" s="151">
        <v>64</v>
      </c>
      <c r="O2104" s="151">
        <v>66</v>
      </c>
      <c r="P2104" s="151">
        <v>58</v>
      </c>
      <c r="Q2104" s="151">
        <v>-8</v>
      </c>
      <c r="R2104" s="152">
        <v>-12.121212121212121</v>
      </c>
      <c r="S2104" s="152"/>
    </row>
    <row r="2105" spans="1:19" s="145" customFormat="1" ht="14.45" customHeight="1">
      <c r="A2105" s="160"/>
      <c r="B2105" s="142" t="s">
        <v>95</v>
      </c>
      <c r="C2105" s="150">
        <v>224</v>
      </c>
      <c r="D2105" s="151">
        <v>231</v>
      </c>
      <c r="E2105" s="151">
        <v>200</v>
      </c>
      <c r="F2105" s="151">
        <v>180</v>
      </c>
      <c r="G2105" s="151">
        <v>134</v>
      </c>
      <c r="H2105" s="151">
        <v>-46</v>
      </c>
      <c r="I2105" s="152">
        <v>-25.555555555555554</v>
      </c>
      <c r="J2105" s="142"/>
      <c r="K2105" s="159" t="s">
        <v>95</v>
      </c>
      <c r="L2105" s="150">
        <v>93</v>
      </c>
      <c r="M2105" s="151">
        <v>89</v>
      </c>
      <c r="N2105" s="151">
        <v>67</v>
      </c>
      <c r="O2105" s="151">
        <v>57</v>
      </c>
      <c r="P2105" s="151">
        <v>74</v>
      </c>
      <c r="Q2105" s="151">
        <v>17</v>
      </c>
      <c r="R2105" s="152">
        <v>29.82456140350877</v>
      </c>
      <c r="S2105" s="152"/>
    </row>
    <row r="2106" spans="1:19" s="145" customFormat="1" ht="14.45" customHeight="1">
      <c r="A2106" s="160"/>
      <c r="B2106" s="142" t="s">
        <v>96</v>
      </c>
      <c r="C2106" s="150">
        <v>335</v>
      </c>
      <c r="D2106" s="151">
        <v>247</v>
      </c>
      <c r="E2106" s="151">
        <v>233</v>
      </c>
      <c r="F2106" s="151">
        <v>202</v>
      </c>
      <c r="G2106" s="151">
        <v>183</v>
      </c>
      <c r="H2106" s="151">
        <v>-19</v>
      </c>
      <c r="I2106" s="152">
        <v>-9.4059405940594054</v>
      </c>
      <c r="J2106" s="142"/>
      <c r="K2106" s="159" t="s">
        <v>96</v>
      </c>
      <c r="L2106" s="150">
        <v>88</v>
      </c>
      <c r="M2106" s="151">
        <v>85</v>
      </c>
      <c r="N2106" s="151">
        <v>81</v>
      </c>
      <c r="O2106" s="151">
        <v>66</v>
      </c>
      <c r="P2106" s="151">
        <v>71</v>
      </c>
      <c r="Q2106" s="151">
        <v>5</v>
      </c>
      <c r="R2106" s="152">
        <v>7.5757575757575761</v>
      </c>
      <c r="S2106" s="152"/>
    </row>
    <row r="2107" spans="1:19" s="145" customFormat="1" ht="14.45" customHeight="1">
      <c r="A2107" s="160"/>
      <c r="B2107" s="142" t="s">
        <v>97</v>
      </c>
      <c r="C2107" s="150">
        <v>363</v>
      </c>
      <c r="D2107" s="151">
        <v>312</v>
      </c>
      <c r="E2107" s="151">
        <v>222</v>
      </c>
      <c r="F2107" s="151">
        <v>201</v>
      </c>
      <c r="G2107" s="151">
        <v>188</v>
      </c>
      <c r="H2107" s="151">
        <v>-13</v>
      </c>
      <c r="I2107" s="152">
        <v>-6.467661691542288</v>
      </c>
      <c r="J2107" s="142"/>
      <c r="K2107" s="159" t="s">
        <v>97</v>
      </c>
      <c r="L2107" s="150">
        <v>111</v>
      </c>
      <c r="M2107" s="151">
        <v>80</v>
      </c>
      <c r="N2107" s="151">
        <v>84</v>
      </c>
      <c r="O2107" s="151">
        <v>74</v>
      </c>
      <c r="P2107" s="151">
        <v>63</v>
      </c>
      <c r="Q2107" s="151">
        <v>-11</v>
      </c>
      <c r="R2107" s="152">
        <v>-14.864864864864865</v>
      </c>
      <c r="S2107" s="152"/>
    </row>
    <row r="2108" spans="1:19" s="145" customFormat="1" ht="14.45" customHeight="1">
      <c r="A2108" s="160"/>
      <c r="B2108" s="142" t="s">
        <v>98</v>
      </c>
      <c r="C2108" s="150">
        <v>197</v>
      </c>
      <c r="D2108" s="151">
        <v>253</v>
      </c>
      <c r="E2108" s="151">
        <v>198</v>
      </c>
      <c r="F2108" s="151">
        <v>120</v>
      </c>
      <c r="G2108" s="151">
        <v>113</v>
      </c>
      <c r="H2108" s="151">
        <v>-7</v>
      </c>
      <c r="I2108" s="152">
        <v>-5.833333333333333</v>
      </c>
      <c r="J2108" s="142"/>
      <c r="K2108" s="159" t="s">
        <v>98</v>
      </c>
      <c r="L2108" s="150">
        <v>80</v>
      </c>
      <c r="M2108" s="151">
        <v>88</v>
      </c>
      <c r="N2108" s="151">
        <v>65</v>
      </c>
      <c r="O2108" s="151">
        <v>64</v>
      </c>
      <c r="P2108" s="151">
        <v>49</v>
      </c>
      <c r="Q2108" s="151">
        <v>-15</v>
      </c>
      <c r="R2108" s="152">
        <v>-23.4375</v>
      </c>
      <c r="S2108" s="152"/>
    </row>
    <row r="2109" spans="1:19" s="145" customFormat="1" ht="14.45" customHeight="1">
      <c r="A2109" s="160"/>
      <c r="B2109" s="142" t="s">
        <v>99</v>
      </c>
      <c r="C2109" s="150">
        <v>180</v>
      </c>
      <c r="D2109" s="151">
        <v>215</v>
      </c>
      <c r="E2109" s="151">
        <v>186</v>
      </c>
      <c r="F2109" s="151">
        <v>123</v>
      </c>
      <c r="G2109" s="151">
        <v>69</v>
      </c>
      <c r="H2109" s="151">
        <v>-54</v>
      </c>
      <c r="I2109" s="152">
        <v>-43.902439024390247</v>
      </c>
      <c r="J2109" s="142"/>
      <c r="K2109" s="159" t="s">
        <v>99</v>
      </c>
      <c r="L2109" s="150">
        <v>119</v>
      </c>
      <c r="M2109" s="151">
        <v>77</v>
      </c>
      <c r="N2109" s="151">
        <v>86</v>
      </c>
      <c r="O2109" s="151">
        <v>70</v>
      </c>
      <c r="P2109" s="151">
        <v>55</v>
      </c>
      <c r="Q2109" s="151">
        <v>-15</v>
      </c>
      <c r="R2109" s="152">
        <v>-21.428571428571427</v>
      </c>
      <c r="S2109" s="152"/>
    </row>
    <row r="2110" spans="1:19" s="145" customFormat="1" ht="14.45" customHeight="1">
      <c r="A2110" s="160"/>
      <c r="B2110" s="142" t="s">
        <v>100</v>
      </c>
      <c r="C2110" s="150">
        <v>191</v>
      </c>
      <c r="D2110" s="151">
        <v>244</v>
      </c>
      <c r="E2110" s="151">
        <v>213</v>
      </c>
      <c r="F2110" s="151">
        <v>153</v>
      </c>
      <c r="G2110" s="151">
        <v>99</v>
      </c>
      <c r="H2110" s="151">
        <v>-54</v>
      </c>
      <c r="I2110" s="152">
        <v>-35.294117647058826</v>
      </c>
      <c r="J2110" s="142"/>
      <c r="K2110" s="159" t="s">
        <v>100</v>
      </c>
      <c r="L2110" s="150">
        <v>108</v>
      </c>
      <c r="M2110" s="151">
        <v>109</v>
      </c>
      <c r="N2110" s="151">
        <v>96</v>
      </c>
      <c r="O2110" s="151">
        <v>79</v>
      </c>
      <c r="P2110" s="151">
        <v>65</v>
      </c>
      <c r="Q2110" s="151">
        <v>-14</v>
      </c>
      <c r="R2110" s="152">
        <v>-17.721518987341771</v>
      </c>
      <c r="S2110" s="152"/>
    </row>
    <row r="2111" spans="1:19" s="145" customFormat="1" ht="14.45" customHeight="1">
      <c r="A2111" s="160"/>
      <c r="B2111" s="142" t="s">
        <v>118</v>
      </c>
      <c r="C2111" s="150">
        <v>245</v>
      </c>
      <c r="D2111" s="151">
        <v>227</v>
      </c>
      <c r="E2111" s="151">
        <v>256</v>
      </c>
      <c r="F2111" s="151">
        <v>237</v>
      </c>
      <c r="G2111" s="151">
        <v>149</v>
      </c>
      <c r="H2111" s="151">
        <v>-88</v>
      </c>
      <c r="I2111" s="152">
        <v>-37.130801687763714</v>
      </c>
      <c r="J2111" s="142"/>
      <c r="K2111" s="159" t="s">
        <v>118</v>
      </c>
      <c r="L2111" s="150">
        <v>107</v>
      </c>
      <c r="M2111" s="151">
        <v>94</v>
      </c>
      <c r="N2111" s="151">
        <v>117</v>
      </c>
      <c r="O2111" s="151">
        <v>99</v>
      </c>
      <c r="P2111" s="151">
        <v>83</v>
      </c>
      <c r="Q2111" s="151">
        <v>-16</v>
      </c>
      <c r="R2111" s="152">
        <v>-16.161616161616163</v>
      </c>
      <c r="S2111" s="152"/>
    </row>
    <row r="2112" spans="1:19" s="145" customFormat="1" ht="14.45" customHeight="1">
      <c r="A2112" s="160"/>
      <c r="B2112" s="142" t="s">
        <v>101</v>
      </c>
      <c r="C2112" s="150">
        <v>383</v>
      </c>
      <c r="D2112" s="151">
        <v>262</v>
      </c>
      <c r="E2112" s="151">
        <v>237</v>
      </c>
      <c r="F2112" s="151">
        <v>256</v>
      </c>
      <c r="G2112" s="151">
        <v>244</v>
      </c>
      <c r="H2112" s="151">
        <v>-12</v>
      </c>
      <c r="I2112" s="152">
        <v>-4.6875</v>
      </c>
      <c r="J2112" s="142"/>
      <c r="K2112" s="159" t="s">
        <v>101</v>
      </c>
      <c r="L2112" s="150">
        <v>116</v>
      </c>
      <c r="M2112" s="151">
        <v>105</v>
      </c>
      <c r="N2112" s="151">
        <v>103</v>
      </c>
      <c r="O2112" s="151">
        <v>111</v>
      </c>
      <c r="P2112" s="151">
        <v>123</v>
      </c>
      <c r="Q2112" s="151">
        <v>12</v>
      </c>
      <c r="R2112" s="152">
        <v>10.810810810810811</v>
      </c>
      <c r="S2112" s="152"/>
    </row>
    <row r="2113" spans="1:19" s="145" customFormat="1" ht="14.45" customHeight="1">
      <c r="A2113" s="160"/>
      <c r="B2113" s="142" t="s">
        <v>102</v>
      </c>
      <c r="C2113" s="150">
        <v>399</v>
      </c>
      <c r="D2113" s="151">
        <v>366</v>
      </c>
      <c r="E2113" s="151">
        <v>245</v>
      </c>
      <c r="F2113" s="151">
        <v>230</v>
      </c>
      <c r="G2113" s="151">
        <v>268</v>
      </c>
      <c r="H2113" s="151">
        <v>38</v>
      </c>
      <c r="I2113" s="152">
        <v>16.521739130434781</v>
      </c>
      <c r="J2113" s="142"/>
      <c r="K2113" s="159" t="s">
        <v>102</v>
      </c>
      <c r="L2113" s="150">
        <v>151</v>
      </c>
      <c r="M2113" s="151">
        <v>119</v>
      </c>
      <c r="N2113" s="151">
        <v>103</v>
      </c>
      <c r="O2113" s="151">
        <v>110</v>
      </c>
      <c r="P2113" s="151">
        <v>106</v>
      </c>
      <c r="Q2113" s="151">
        <v>-4</v>
      </c>
      <c r="R2113" s="152">
        <v>-3.6363636363636362</v>
      </c>
      <c r="S2113" s="152"/>
    </row>
    <row r="2114" spans="1:19" s="145" customFormat="1" ht="14.45" customHeight="1">
      <c r="A2114" s="160"/>
      <c r="B2114" s="142" t="s">
        <v>103</v>
      </c>
      <c r="C2114" s="150">
        <v>328</v>
      </c>
      <c r="D2114" s="151">
        <v>412</v>
      </c>
      <c r="E2114" s="151">
        <v>343</v>
      </c>
      <c r="F2114" s="151">
        <v>233</v>
      </c>
      <c r="G2114" s="151">
        <v>223</v>
      </c>
      <c r="H2114" s="151">
        <v>-10</v>
      </c>
      <c r="I2114" s="152">
        <v>-4.2918454935622314</v>
      </c>
      <c r="J2114" s="142"/>
      <c r="K2114" s="159" t="s">
        <v>103</v>
      </c>
      <c r="L2114" s="150">
        <v>174</v>
      </c>
      <c r="M2114" s="151">
        <v>141</v>
      </c>
      <c r="N2114" s="151">
        <v>106</v>
      </c>
      <c r="O2114" s="151">
        <v>99</v>
      </c>
      <c r="P2114" s="151">
        <v>120</v>
      </c>
      <c r="Q2114" s="151">
        <v>21</v>
      </c>
      <c r="R2114" s="152">
        <v>21.212121212121211</v>
      </c>
      <c r="S2114" s="152"/>
    </row>
    <row r="2115" spans="1:19" s="145" customFormat="1" ht="14.45" customHeight="1">
      <c r="A2115" s="160"/>
      <c r="B2115" s="142" t="s">
        <v>104</v>
      </c>
      <c r="C2115" s="150">
        <v>183</v>
      </c>
      <c r="D2115" s="151">
        <v>354</v>
      </c>
      <c r="E2115" s="151">
        <v>395</v>
      </c>
      <c r="F2115" s="151">
        <v>322</v>
      </c>
      <c r="G2115" s="151">
        <v>238</v>
      </c>
      <c r="H2115" s="151">
        <v>-84</v>
      </c>
      <c r="I2115" s="152">
        <v>-26.086956521739129</v>
      </c>
      <c r="J2115" s="142"/>
      <c r="K2115" s="159" t="s">
        <v>104</v>
      </c>
      <c r="L2115" s="150">
        <v>152</v>
      </c>
      <c r="M2115" s="151">
        <v>155</v>
      </c>
      <c r="N2115" s="151">
        <v>136</v>
      </c>
      <c r="O2115" s="151">
        <v>105</v>
      </c>
      <c r="P2115" s="151">
        <v>101</v>
      </c>
      <c r="Q2115" s="151">
        <v>-4</v>
      </c>
      <c r="R2115" s="152">
        <v>-3.8095238095238098</v>
      </c>
      <c r="S2115" s="152"/>
    </row>
    <row r="2116" spans="1:19" s="145" customFormat="1" ht="14.45" customHeight="1">
      <c r="A2116" s="160"/>
      <c r="B2116" s="142" t="s">
        <v>105</v>
      </c>
      <c r="C2116" s="150">
        <v>114</v>
      </c>
      <c r="D2116" s="151">
        <v>201</v>
      </c>
      <c r="E2116" s="151">
        <v>361</v>
      </c>
      <c r="F2116" s="151">
        <v>389</v>
      </c>
      <c r="G2116" s="151">
        <v>312</v>
      </c>
      <c r="H2116" s="151">
        <v>-77</v>
      </c>
      <c r="I2116" s="152">
        <v>-19.794344473007712</v>
      </c>
      <c r="J2116" s="142"/>
      <c r="K2116" s="159" t="s">
        <v>105</v>
      </c>
      <c r="L2116" s="150">
        <v>173</v>
      </c>
      <c r="M2116" s="151">
        <v>145</v>
      </c>
      <c r="N2116" s="151">
        <v>151</v>
      </c>
      <c r="O2116" s="151">
        <v>135</v>
      </c>
      <c r="P2116" s="151">
        <v>96</v>
      </c>
      <c r="Q2116" s="151">
        <v>-39</v>
      </c>
      <c r="R2116" s="152">
        <v>-28.888888888888886</v>
      </c>
      <c r="S2116" s="152"/>
    </row>
    <row r="2117" spans="1:19" s="145" customFormat="1" ht="14.45" customHeight="1">
      <c r="A2117" s="160"/>
      <c r="B2117" s="142" t="s">
        <v>106</v>
      </c>
      <c r="C2117" s="150">
        <v>130</v>
      </c>
      <c r="D2117" s="151">
        <v>120</v>
      </c>
      <c r="E2117" s="151">
        <v>193</v>
      </c>
      <c r="F2117" s="151">
        <v>346</v>
      </c>
      <c r="G2117" s="151">
        <v>377</v>
      </c>
      <c r="H2117" s="151">
        <v>31</v>
      </c>
      <c r="I2117" s="152">
        <v>8.9595375722543356</v>
      </c>
      <c r="J2117" s="142"/>
      <c r="K2117" s="159" t="s">
        <v>106</v>
      </c>
      <c r="L2117" s="150">
        <v>159</v>
      </c>
      <c r="M2117" s="151">
        <v>167</v>
      </c>
      <c r="N2117" s="151">
        <v>152</v>
      </c>
      <c r="O2117" s="151">
        <v>146</v>
      </c>
      <c r="P2117" s="151">
        <v>123</v>
      </c>
      <c r="Q2117" s="151">
        <v>-23</v>
      </c>
      <c r="R2117" s="152">
        <v>-15.753424657534246</v>
      </c>
      <c r="S2117" s="152"/>
    </row>
    <row r="2118" spans="1:19" s="145" customFormat="1" ht="14.45" customHeight="1">
      <c r="A2118" s="160"/>
      <c r="B2118" s="142" t="s">
        <v>107</v>
      </c>
      <c r="C2118" s="150">
        <v>93</v>
      </c>
      <c r="D2118" s="151">
        <v>131</v>
      </c>
      <c r="E2118" s="151">
        <v>123</v>
      </c>
      <c r="F2118" s="151">
        <v>179</v>
      </c>
      <c r="G2118" s="151">
        <v>315</v>
      </c>
      <c r="H2118" s="151">
        <v>136</v>
      </c>
      <c r="I2118" s="152">
        <v>75.977653631284909</v>
      </c>
      <c r="J2118" s="142"/>
      <c r="K2118" s="159" t="s">
        <v>107</v>
      </c>
      <c r="L2118" s="150">
        <v>129</v>
      </c>
      <c r="M2118" s="151">
        <v>148</v>
      </c>
      <c r="N2118" s="151">
        <v>156</v>
      </c>
      <c r="O2118" s="151">
        <v>140</v>
      </c>
      <c r="P2118" s="151">
        <v>132</v>
      </c>
      <c r="Q2118" s="151">
        <v>-8</v>
      </c>
      <c r="R2118" s="152">
        <v>-5.7142857142857144</v>
      </c>
      <c r="S2118" s="152"/>
    </row>
    <row r="2119" spans="1:19" s="139" customFormat="1" ht="14.45" customHeight="1">
      <c r="A2119" s="160"/>
      <c r="B2119" s="142" t="s">
        <v>108</v>
      </c>
      <c r="C2119" s="150">
        <v>58</v>
      </c>
      <c r="D2119" s="151">
        <v>86</v>
      </c>
      <c r="E2119" s="151">
        <v>128</v>
      </c>
      <c r="F2119" s="151">
        <v>124</v>
      </c>
      <c r="G2119" s="151">
        <v>166</v>
      </c>
      <c r="H2119" s="151">
        <v>42</v>
      </c>
      <c r="I2119" s="152">
        <v>33.87096774193548</v>
      </c>
      <c r="J2119" s="142"/>
      <c r="K2119" s="159" t="s">
        <v>108</v>
      </c>
      <c r="L2119" s="150">
        <v>95</v>
      </c>
      <c r="M2119" s="151">
        <v>107</v>
      </c>
      <c r="N2119" s="151">
        <v>129</v>
      </c>
      <c r="O2119" s="151">
        <v>146</v>
      </c>
      <c r="P2119" s="151">
        <v>126</v>
      </c>
      <c r="Q2119" s="151">
        <v>-20</v>
      </c>
      <c r="R2119" s="152">
        <v>-13.698630136986301</v>
      </c>
      <c r="S2119" s="152"/>
    </row>
    <row r="2120" spans="1:19" s="145" customFormat="1" ht="14.45" customHeight="1">
      <c r="A2120" s="160"/>
      <c r="B2120" s="142" t="s">
        <v>109</v>
      </c>
      <c r="C2120" s="150">
        <v>31</v>
      </c>
      <c r="D2120" s="151">
        <v>39</v>
      </c>
      <c r="E2120" s="151">
        <v>89</v>
      </c>
      <c r="F2120" s="151">
        <v>123</v>
      </c>
      <c r="G2120" s="151">
        <v>99</v>
      </c>
      <c r="H2120" s="151">
        <v>-24</v>
      </c>
      <c r="I2120" s="152">
        <v>-19.512195121951219</v>
      </c>
      <c r="J2120" s="142"/>
      <c r="K2120" s="159" t="s">
        <v>109</v>
      </c>
      <c r="L2120" s="150">
        <v>67</v>
      </c>
      <c r="M2120" s="151">
        <v>69</v>
      </c>
      <c r="N2120" s="151">
        <v>84</v>
      </c>
      <c r="O2120" s="151">
        <v>102</v>
      </c>
      <c r="P2120" s="151">
        <v>113</v>
      </c>
      <c r="Q2120" s="151">
        <v>11</v>
      </c>
      <c r="R2120" s="152">
        <v>10.784313725490197</v>
      </c>
      <c r="S2120" s="152"/>
    </row>
    <row r="2121" spans="1:19" s="145" customFormat="1" ht="14.45" customHeight="1">
      <c r="A2121" s="160"/>
      <c r="B2121" s="142" t="s">
        <v>110</v>
      </c>
      <c r="C2121" s="150">
        <v>18</v>
      </c>
      <c r="D2121" s="151">
        <v>40</v>
      </c>
      <c r="E2121" s="151">
        <v>112</v>
      </c>
      <c r="F2121" s="151">
        <v>137</v>
      </c>
      <c r="G2121" s="151">
        <v>178</v>
      </c>
      <c r="H2121" s="151">
        <v>41</v>
      </c>
      <c r="I2121" s="152">
        <v>29.927007299270077</v>
      </c>
      <c r="J2121" s="142"/>
      <c r="K2121" s="159" t="s">
        <v>110</v>
      </c>
      <c r="L2121" s="150">
        <v>47</v>
      </c>
      <c r="M2121" s="151">
        <v>56</v>
      </c>
      <c r="N2121" s="151">
        <v>88</v>
      </c>
      <c r="O2121" s="151">
        <v>86</v>
      </c>
      <c r="P2121" s="151">
        <v>92</v>
      </c>
      <c r="Q2121" s="151">
        <v>6</v>
      </c>
      <c r="R2121" s="152">
        <v>6.9767441860465116</v>
      </c>
      <c r="S2121" s="152"/>
    </row>
    <row r="2122" spans="1:19" s="145" customFormat="1" ht="14.45" customHeight="1">
      <c r="A2122" s="160"/>
      <c r="B2122" s="423"/>
      <c r="C2122" s="427"/>
      <c r="D2122" s="422"/>
      <c r="E2122" s="422"/>
      <c r="F2122" s="422"/>
      <c r="G2122" s="422"/>
      <c r="H2122" s="151"/>
      <c r="I2122" s="152"/>
      <c r="J2122" s="160"/>
      <c r="K2122" s="423"/>
      <c r="L2122" s="427"/>
      <c r="M2122" s="422"/>
      <c r="N2122" s="422"/>
      <c r="O2122" s="422"/>
      <c r="P2122" s="422"/>
      <c r="Q2122" s="151"/>
      <c r="R2122" s="152"/>
      <c r="S2122" s="160"/>
    </row>
    <row r="2123" spans="1:19" s="153" customFormat="1" ht="14.45" customHeight="1">
      <c r="A2123" s="160"/>
      <c r="B2123" s="160"/>
      <c r="C2123" s="160"/>
      <c r="D2123" s="160"/>
      <c r="E2123" s="160"/>
      <c r="F2123" s="160"/>
      <c r="G2123" s="161"/>
      <c r="H2123" s="160"/>
      <c r="I2123" s="160"/>
      <c r="J2123" s="160"/>
      <c r="K2123" s="160"/>
      <c r="L2123" s="160"/>
      <c r="M2123" s="160"/>
      <c r="N2123" s="160"/>
      <c r="O2123" s="160"/>
      <c r="P2123" s="161"/>
      <c r="Q2123" s="160"/>
      <c r="R2123" s="160"/>
      <c r="S2123" s="160"/>
    </row>
    <row r="2124" spans="1:19" s="145" customFormat="1" ht="14.45" customHeight="1">
      <c r="A2124" s="160"/>
      <c r="B2124" s="160"/>
      <c r="C2124" s="160"/>
      <c r="D2124" s="160"/>
      <c r="E2124" s="160"/>
      <c r="F2124" s="160"/>
      <c r="G2124" s="161"/>
      <c r="H2124" s="160"/>
      <c r="I2124" s="160"/>
      <c r="J2124" s="160"/>
      <c r="K2124" s="160"/>
      <c r="L2124" s="160"/>
      <c r="M2124" s="160"/>
      <c r="N2124" s="160"/>
      <c r="O2124" s="160"/>
      <c r="P2124" s="161"/>
      <c r="Q2124" s="160"/>
      <c r="R2124" s="160"/>
      <c r="S2124" s="160"/>
    </row>
    <row r="2125" spans="1:19" s="145" customFormat="1" ht="14.45" customHeight="1">
      <c r="A2125" s="138"/>
      <c r="B2125" s="138" t="s">
        <v>702</v>
      </c>
      <c r="C2125" s="138"/>
      <c r="D2125" s="138"/>
      <c r="E2125" s="138"/>
      <c r="F2125" s="138"/>
      <c r="G2125" s="138"/>
      <c r="H2125" s="138"/>
      <c r="I2125" s="138"/>
      <c r="J2125" s="138"/>
      <c r="K2125" s="138" t="s">
        <v>703</v>
      </c>
      <c r="L2125" s="138"/>
      <c r="M2125" s="138"/>
      <c r="N2125" s="138"/>
      <c r="O2125" s="138"/>
      <c r="P2125" s="138"/>
      <c r="Q2125" s="138"/>
      <c r="R2125" s="138"/>
      <c r="S2125" s="138"/>
    </row>
    <row r="2126" spans="1:19" s="145" customFormat="1" ht="14.45" customHeight="1">
      <c r="A2126" s="160"/>
      <c r="B2126" s="491" t="s">
        <v>335</v>
      </c>
      <c r="C2126" s="140"/>
      <c r="D2126" s="140"/>
      <c r="E2126" s="140"/>
      <c r="F2126" s="140"/>
      <c r="G2126" s="143"/>
      <c r="H2126" s="141"/>
      <c r="I2126" s="141"/>
      <c r="J2126" s="142"/>
      <c r="K2126" s="491" t="s">
        <v>335</v>
      </c>
      <c r="L2126" s="140"/>
      <c r="M2126" s="140"/>
      <c r="N2126" s="140"/>
      <c r="O2126" s="140"/>
      <c r="P2126" s="143"/>
      <c r="Q2126" s="141"/>
      <c r="R2126" s="141"/>
      <c r="S2126" s="144"/>
    </row>
    <row r="2127" spans="1:19" s="145" customFormat="1" ht="14.45" customHeight="1">
      <c r="A2127" s="160"/>
      <c r="B2127" s="492"/>
      <c r="C2127" s="146" t="s">
        <v>151</v>
      </c>
      <c r="D2127" s="146" t="s">
        <v>86</v>
      </c>
      <c r="E2127" s="146" t="s">
        <v>87</v>
      </c>
      <c r="F2127" s="146" t="s">
        <v>410</v>
      </c>
      <c r="G2127" s="146" t="s">
        <v>739</v>
      </c>
      <c r="H2127" s="81" t="s">
        <v>509</v>
      </c>
      <c r="I2127" s="147" t="s">
        <v>807</v>
      </c>
      <c r="J2127" s="142"/>
      <c r="K2127" s="492"/>
      <c r="L2127" s="146" t="s">
        <v>151</v>
      </c>
      <c r="M2127" s="146" t="s">
        <v>86</v>
      </c>
      <c r="N2127" s="146" t="s">
        <v>87</v>
      </c>
      <c r="O2127" s="146" t="s">
        <v>410</v>
      </c>
      <c r="P2127" s="146" t="s">
        <v>739</v>
      </c>
      <c r="Q2127" s="81" t="s">
        <v>509</v>
      </c>
      <c r="R2127" s="147" t="s">
        <v>807</v>
      </c>
      <c r="S2127" s="144"/>
    </row>
    <row r="2128" spans="1:19" s="145" customFormat="1" ht="14.45" customHeight="1">
      <c r="A2128" s="160"/>
      <c r="B2128" s="493"/>
      <c r="C2128" s="148"/>
      <c r="D2128" s="148"/>
      <c r="E2128" s="148"/>
      <c r="F2128" s="148"/>
      <c r="G2128" s="148"/>
      <c r="H2128" s="149" t="s">
        <v>88</v>
      </c>
      <c r="I2128" s="81" t="s">
        <v>511</v>
      </c>
      <c r="J2128" s="142"/>
      <c r="K2128" s="493"/>
      <c r="L2128" s="148"/>
      <c r="M2128" s="148"/>
      <c r="N2128" s="148"/>
      <c r="O2128" s="148"/>
      <c r="P2128" s="148"/>
      <c r="Q2128" s="149" t="s">
        <v>88</v>
      </c>
      <c r="R2128" s="81" t="s">
        <v>511</v>
      </c>
      <c r="S2128" s="144"/>
    </row>
    <row r="2129" spans="1:19" s="180" customFormat="1" ht="14.45" customHeight="1">
      <c r="B2129" s="188" t="s">
        <v>90</v>
      </c>
      <c r="C2129" s="187">
        <v>1728</v>
      </c>
      <c r="D2129" s="183">
        <v>1819</v>
      </c>
      <c r="E2129" s="183">
        <v>1783</v>
      </c>
      <c r="F2129" s="183">
        <v>1663</v>
      </c>
      <c r="G2129" s="183">
        <v>1591</v>
      </c>
      <c r="H2129" s="182">
        <v>-72</v>
      </c>
      <c r="I2129" s="184">
        <v>-4.3295249549007817</v>
      </c>
      <c r="J2129" s="185"/>
      <c r="K2129" s="186" t="s">
        <v>90</v>
      </c>
      <c r="L2129" s="187">
        <v>954</v>
      </c>
      <c r="M2129" s="183">
        <v>875</v>
      </c>
      <c r="N2129" s="183">
        <v>869</v>
      </c>
      <c r="O2129" s="183">
        <v>793</v>
      </c>
      <c r="P2129" s="183">
        <v>726</v>
      </c>
      <c r="Q2129" s="182">
        <v>-67</v>
      </c>
      <c r="R2129" s="184">
        <v>-8.4489281210592679</v>
      </c>
      <c r="S2129" s="184"/>
    </row>
    <row r="2130" spans="1:19" s="145" customFormat="1" ht="14.45" customHeight="1">
      <c r="A2130" s="160"/>
      <c r="B2130" s="420" t="s">
        <v>91</v>
      </c>
      <c r="C2130" s="150">
        <v>381</v>
      </c>
      <c r="D2130" s="151">
        <v>316</v>
      </c>
      <c r="E2130" s="151">
        <v>278</v>
      </c>
      <c r="F2130" s="151">
        <v>249</v>
      </c>
      <c r="G2130" s="151">
        <v>197</v>
      </c>
      <c r="H2130" s="151">
        <v>-52</v>
      </c>
      <c r="I2130" s="152">
        <v>-20.883534136546185</v>
      </c>
      <c r="J2130" s="142"/>
      <c r="K2130" s="154" t="s">
        <v>91</v>
      </c>
      <c r="L2130" s="150">
        <v>129</v>
      </c>
      <c r="M2130" s="151">
        <v>107</v>
      </c>
      <c r="N2130" s="151">
        <v>114</v>
      </c>
      <c r="O2130" s="151">
        <v>90</v>
      </c>
      <c r="P2130" s="151">
        <v>86</v>
      </c>
      <c r="Q2130" s="151">
        <v>-4</v>
      </c>
      <c r="R2130" s="152">
        <v>-4.4444444444444446</v>
      </c>
      <c r="S2130" s="152"/>
    </row>
    <row r="2131" spans="1:19" s="145" customFormat="1" ht="14.45" customHeight="1">
      <c r="A2131" s="160"/>
      <c r="B2131" s="420" t="s">
        <v>92</v>
      </c>
      <c r="C2131" s="150">
        <v>1214</v>
      </c>
      <c r="D2131" s="151">
        <v>1336</v>
      </c>
      <c r="E2131" s="151">
        <v>1245</v>
      </c>
      <c r="F2131" s="151">
        <v>1030</v>
      </c>
      <c r="G2131" s="151">
        <v>908</v>
      </c>
      <c r="H2131" s="151">
        <v>-122</v>
      </c>
      <c r="I2131" s="152">
        <v>-11.844660194174757</v>
      </c>
      <c r="J2131" s="142"/>
      <c r="K2131" s="154" t="s">
        <v>92</v>
      </c>
      <c r="L2131" s="150">
        <v>614</v>
      </c>
      <c r="M2131" s="151">
        <v>533</v>
      </c>
      <c r="N2131" s="151">
        <v>495</v>
      </c>
      <c r="O2131" s="151">
        <v>445</v>
      </c>
      <c r="P2131" s="151">
        <v>407</v>
      </c>
      <c r="Q2131" s="151">
        <v>-38</v>
      </c>
      <c r="R2131" s="152">
        <v>-8.5393258426966288</v>
      </c>
      <c r="S2131" s="152"/>
    </row>
    <row r="2132" spans="1:19" s="145" customFormat="1" ht="14.45" customHeight="1">
      <c r="A2132" s="160"/>
      <c r="B2132" s="420" t="s">
        <v>93</v>
      </c>
      <c r="C2132" s="150">
        <v>133</v>
      </c>
      <c r="D2132" s="151">
        <v>167</v>
      </c>
      <c r="E2132" s="151">
        <v>260</v>
      </c>
      <c r="F2132" s="151">
        <v>383</v>
      </c>
      <c r="G2132" s="151">
        <v>485</v>
      </c>
      <c r="H2132" s="151">
        <v>102</v>
      </c>
      <c r="I2132" s="152">
        <v>26.631853785900784</v>
      </c>
      <c r="J2132" s="142"/>
      <c r="K2132" s="154" t="s">
        <v>93</v>
      </c>
      <c r="L2132" s="150">
        <v>211</v>
      </c>
      <c r="M2132" s="151">
        <v>235</v>
      </c>
      <c r="N2132" s="151">
        <v>260</v>
      </c>
      <c r="O2132" s="151">
        <v>256</v>
      </c>
      <c r="P2132" s="151">
        <v>230</v>
      </c>
      <c r="Q2132" s="151">
        <v>-26</v>
      </c>
      <c r="R2132" s="152">
        <v>-10.15625</v>
      </c>
      <c r="S2132" s="152"/>
    </row>
    <row r="2133" spans="1:19" s="145" customFormat="1" ht="14.45" customHeight="1">
      <c r="A2133" s="160"/>
      <c r="B2133" s="142"/>
      <c r="C2133" s="150"/>
      <c r="D2133" s="157"/>
      <c r="E2133" s="157"/>
      <c r="F2133" s="157"/>
      <c r="G2133" s="157"/>
      <c r="H2133" s="157"/>
      <c r="I2133" s="158"/>
      <c r="J2133" s="142"/>
      <c r="K2133" s="159"/>
      <c r="L2133" s="150"/>
      <c r="M2133" s="157"/>
      <c r="N2133" s="157"/>
      <c r="O2133" s="157"/>
      <c r="P2133" s="157"/>
      <c r="Q2133" s="157"/>
      <c r="R2133" s="158"/>
      <c r="S2133" s="158"/>
    </row>
    <row r="2134" spans="1:19" s="145" customFormat="1" ht="14.45" customHeight="1">
      <c r="A2134" s="160"/>
      <c r="B2134" s="142" t="s">
        <v>94</v>
      </c>
      <c r="C2134" s="150">
        <v>83</v>
      </c>
      <c r="D2134" s="151">
        <v>91</v>
      </c>
      <c r="E2134" s="151">
        <v>58</v>
      </c>
      <c r="F2134" s="151">
        <v>55</v>
      </c>
      <c r="G2134" s="151">
        <v>44</v>
      </c>
      <c r="H2134" s="151">
        <v>-11</v>
      </c>
      <c r="I2134" s="152">
        <v>-20</v>
      </c>
      <c r="J2134" s="142"/>
      <c r="K2134" s="159" t="s">
        <v>94</v>
      </c>
      <c r="L2134" s="150">
        <v>36</v>
      </c>
      <c r="M2134" s="151">
        <v>26</v>
      </c>
      <c r="N2134" s="151">
        <v>35</v>
      </c>
      <c r="O2134" s="151">
        <v>32</v>
      </c>
      <c r="P2134" s="151">
        <v>18</v>
      </c>
      <c r="Q2134" s="151">
        <v>-14</v>
      </c>
      <c r="R2134" s="152">
        <v>-43.75</v>
      </c>
      <c r="S2134" s="152"/>
    </row>
    <row r="2135" spans="1:19" s="145" customFormat="1" ht="14.45" customHeight="1">
      <c r="A2135" s="160"/>
      <c r="B2135" s="142" t="s">
        <v>95</v>
      </c>
      <c r="C2135" s="150">
        <v>113</v>
      </c>
      <c r="D2135" s="151">
        <v>108</v>
      </c>
      <c r="E2135" s="151">
        <v>113</v>
      </c>
      <c r="F2135" s="151">
        <v>79</v>
      </c>
      <c r="G2135" s="151">
        <v>69</v>
      </c>
      <c r="H2135" s="151">
        <v>-10</v>
      </c>
      <c r="I2135" s="152">
        <v>-12.658227848101266</v>
      </c>
      <c r="J2135" s="142"/>
      <c r="K2135" s="159" t="s">
        <v>95</v>
      </c>
      <c r="L2135" s="150">
        <v>47</v>
      </c>
      <c r="M2135" s="151">
        <v>37</v>
      </c>
      <c r="N2135" s="151">
        <v>39</v>
      </c>
      <c r="O2135" s="151">
        <v>27</v>
      </c>
      <c r="P2135" s="151">
        <v>33</v>
      </c>
      <c r="Q2135" s="151">
        <v>6</v>
      </c>
      <c r="R2135" s="152">
        <v>22.222222222222221</v>
      </c>
      <c r="S2135" s="152"/>
    </row>
    <row r="2136" spans="1:19" s="145" customFormat="1" ht="14.45" customHeight="1">
      <c r="A2136" s="160"/>
      <c r="B2136" s="142" t="s">
        <v>96</v>
      </c>
      <c r="C2136" s="150">
        <v>185</v>
      </c>
      <c r="D2136" s="151">
        <v>117</v>
      </c>
      <c r="E2136" s="151">
        <v>107</v>
      </c>
      <c r="F2136" s="151">
        <v>115</v>
      </c>
      <c r="G2136" s="151">
        <v>84</v>
      </c>
      <c r="H2136" s="151">
        <v>-31</v>
      </c>
      <c r="I2136" s="152">
        <v>-26.956521739130434</v>
      </c>
      <c r="J2136" s="142"/>
      <c r="K2136" s="159" t="s">
        <v>96</v>
      </c>
      <c r="L2136" s="150">
        <v>46</v>
      </c>
      <c r="M2136" s="151">
        <v>44</v>
      </c>
      <c r="N2136" s="151">
        <v>40</v>
      </c>
      <c r="O2136" s="151">
        <v>31</v>
      </c>
      <c r="P2136" s="151">
        <v>35</v>
      </c>
      <c r="Q2136" s="151">
        <v>4</v>
      </c>
      <c r="R2136" s="152">
        <v>12.903225806451612</v>
      </c>
      <c r="S2136" s="152"/>
    </row>
    <row r="2137" spans="1:19" s="145" customFormat="1" ht="14.45" customHeight="1">
      <c r="A2137" s="160"/>
      <c r="B2137" s="142" t="s">
        <v>97</v>
      </c>
      <c r="C2137" s="150">
        <v>181</v>
      </c>
      <c r="D2137" s="151">
        <v>160</v>
      </c>
      <c r="E2137" s="151">
        <v>107</v>
      </c>
      <c r="F2137" s="151">
        <v>92</v>
      </c>
      <c r="G2137" s="151">
        <v>105</v>
      </c>
      <c r="H2137" s="151">
        <v>13</v>
      </c>
      <c r="I2137" s="152">
        <v>14.130434782608695</v>
      </c>
      <c r="J2137" s="142"/>
      <c r="K2137" s="159" t="s">
        <v>97</v>
      </c>
      <c r="L2137" s="150">
        <v>64</v>
      </c>
      <c r="M2137" s="151">
        <v>41</v>
      </c>
      <c r="N2137" s="151">
        <v>44</v>
      </c>
      <c r="O2137" s="151">
        <v>33</v>
      </c>
      <c r="P2137" s="151">
        <v>29</v>
      </c>
      <c r="Q2137" s="151">
        <v>-4</v>
      </c>
      <c r="R2137" s="152">
        <v>-12.121212121212121</v>
      </c>
      <c r="S2137" s="152"/>
    </row>
    <row r="2138" spans="1:19" s="145" customFormat="1" ht="14.45" customHeight="1">
      <c r="A2138" s="160"/>
      <c r="B2138" s="142" t="s">
        <v>98</v>
      </c>
      <c r="C2138" s="150">
        <v>82</v>
      </c>
      <c r="D2138" s="151">
        <v>117</v>
      </c>
      <c r="E2138" s="151">
        <v>101</v>
      </c>
      <c r="F2138" s="151">
        <v>46</v>
      </c>
      <c r="G2138" s="151">
        <v>54</v>
      </c>
      <c r="H2138" s="151">
        <v>8</v>
      </c>
      <c r="I2138" s="152">
        <v>17.391304347826086</v>
      </c>
      <c r="J2138" s="142"/>
      <c r="K2138" s="159" t="s">
        <v>98</v>
      </c>
      <c r="L2138" s="150">
        <v>37</v>
      </c>
      <c r="M2138" s="151">
        <v>52</v>
      </c>
      <c r="N2138" s="151">
        <v>34</v>
      </c>
      <c r="O2138" s="151">
        <v>35</v>
      </c>
      <c r="P2138" s="151">
        <v>20</v>
      </c>
      <c r="Q2138" s="151">
        <v>-15</v>
      </c>
      <c r="R2138" s="152">
        <v>-42.857142857142854</v>
      </c>
      <c r="S2138" s="152"/>
    </row>
    <row r="2139" spans="1:19" s="145" customFormat="1" ht="14.45" customHeight="1">
      <c r="A2139" s="160"/>
      <c r="B2139" s="142" t="s">
        <v>99</v>
      </c>
      <c r="C2139" s="150">
        <v>74</v>
      </c>
      <c r="D2139" s="151">
        <v>88</v>
      </c>
      <c r="E2139" s="151">
        <v>87</v>
      </c>
      <c r="F2139" s="151">
        <v>55</v>
      </c>
      <c r="G2139" s="151">
        <v>36</v>
      </c>
      <c r="H2139" s="151">
        <v>-19</v>
      </c>
      <c r="I2139" s="152">
        <v>-34.545454545454547</v>
      </c>
      <c r="J2139" s="142"/>
      <c r="K2139" s="159" t="s">
        <v>99</v>
      </c>
      <c r="L2139" s="150">
        <v>51</v>
      </c>
      <c r="M2139" s="151">
        <v>34</v>
      </c>
      <c r="N2139" s="151">
        <v>40</v>
      </c>
      <c r="O2139" s="151">
        <v>34</v>
      </c>
      <c r="P2139" s="151">
        <v>26</v>
      </c>
      <c r="Q2139" s="151">
        <v>-8</v>
      </c>
      <c r="R2139" s="152">
        <v>-23.52941176470588</v>
      </c>
      <c r="S2139" s="152"/>
    </row>
    <row r="2140" spans="1:19" s="145" customFormat="1" ht="14.45" customHeight="1">
      <c r="A2140" s="160"/>
      <c r="B2140" s="142" t="s">
        <v>100</v>
      </c>
      <c r="C2140" s="150">
        <v>89</v>
      </c>
      <c r="D2140" s="151">
        <v>101</v>
      </c>
      <c r="E2140" s="151">
        <v>97</v>
      </c>
      <c r="F2140" s="151">
        <v>68</v>
      </c>
      <c r="G2140" s="151">
        <v>51</v>
      </c>
      <c r="H2140" s="151">
        <v>-17</v>
      </c>
      <c r="I2140" s="152">
        <v>-25</v>
      </c>
      <c r="J2140" s="142"/>
      <c r="K2140" s="159" t="s">
        <v>100</v>
      </c>
      <c r="L2140" s="150">
        <v>55</v>
      </c>
      <c r="M2140" s="151">
        <v>50</v>
      </c>
      <c r="N2140" s="151">
        <v>45</v>
      </c>
      <c r="O2140" s="151">
        <v>38</v>
      </c>
      <c r="P2140" s="151">
        <v>35</v>
      </c>
      <c r="Q2140" s="151">
        <v>-3</v>
      </c>
      <c r="R2140" s="152">
        <v>-7.8947368421052628</v>
      </c>
      <c r="S2140" s="152"/>
    </row>
    <row r="2141" spans="1:19" s="145" customFormat="1" ht="14.45" customHeight="1">
      <c r="A2141" s="160"/>
      <c r="B2141" s="142" t="s">
        <v>118</v>
      </c>
      <c r="C2141" s="150">
        <v>112</v>
      </c>
      <c r="D2141" s="151">
        <v>104</v>
      </c>
      <c r="E2141" s="151">
        <v>113</v>
      </c>
      <c r="F2141" s="151">
        <v>107</v>
      </c>
      <c r="G2141" s="151">
        <v>72</v>
      </c>
      <c r="H2141" s="151">
        <v>-35</v>
      </c>
      <c r="I2141" s="152">
        <v>-32.710280373831772</v>
      </c>
      <c r="J2141" s="142"/>
      <c r="K2141" s="159" t="s">
        <v>118</v>
      </c>
      <c r="L2141" s="150">
        <v>55</v>
      </c>
      <c r="M2141" s="151">
        <v>43</v>
      </c>
      <c r="N2141" s="151">
        <v>58</v>
      </c>
      <c r="O2141" s="151">
        <v>46</v>
      </c>
      <c r="P2141" s="151">
        <v>40</v>
      </c>
      <c r="Q2141" s="151">
        <v>-6</v>
      </c>
      <c r="R2141" s="152">
        <v>-13.043478260869565</v>
      </c>
      <c r="S2141" s="152"/>
    </row>
    <row r="2142" spans="1:19" s="145" customFormat="1" ht="14.45" customHeight="1">
      <c r="A2142" s="160"/>
      <c r="B2142" s="142" t="s">
        <v>101</v>
      </c>
      <c r="C2142" s="150">
        <v>175</v>
      </c>
      <c r="D2142" s="151">
        <v>126</v>
      </c>
      <c r="E2142" s="151">
        <v>106</v>
      </c>
      <c r="F2142" s="151">
        <v>111</v>
      </c>
      <c r="G2142" s="151">
        <v>115</v>
      </c>
      <c r="H2142" s="151">
        <v>4</v>
      </c>
      <c r="I2142" s="152">
        <v>3.6036036036036037</v>
      </c>
      <c r="J2142" s="142"/>
      <c r="K2142" s="159" t="s">
        <v>101</v>
      </c>
      <c r="L2142" s="150">
        <v>57</v>
      </c>
      <c r="M2142" s="151">
        <v>58</v>
      </c>
      <c r="N2142" s="151">
        <v>47</v>
      </c>
      <c r="O2142" s="151">
        <v>54</v>
      </c>
      <c r="P2142" s="151">
        <v>57</v>
      </c>
      <c r="Q2142" s="151">
        <v>3</v>
      </c>
      <c r="R2142" s="152">
        <v>5.5555555555555554</v>
      </c>
      <c r="S2142" s="152"/>
    </row>
    <row r="2143" spans="1:19" s="145" customFormat="1" ht="14.45" customHeight="1">
      <c r="A2143" s="160"/>
      <c r="B2143" s="142" t="s">
        <v>102</v>
      </c>
      <c r="C2143" s="150">
        <v>199</v>
      </c>
      <c r="D2143" s="151">
        <v>162</v>
      </c>
      <c r="E2143" s="151">
        <v>118</v>
      </c>
      <c r="F2143" s="151">
        <v>107</v>
      </c>
      <c r="G2143" s="151">
        <v>121</v>
      </c>
      <c r="H2143" s="151">
        <v>14</v>
      </c>
      <c r="I2143" s="152">
        <v>13.084112149532709</v>
      </c>
      <c r="J2143" s="142"/>
      <c r="K2143" s="159" t="s">
        <v>102</v>
      </c>
      <c r="L2143" s="150">
        <v>73</v>
      </c>
      <c r="M2143" s="151">
        <v>57</v>
      </c>
      <c r="N2143" s="151">
        <v>51</v>
      </c>
      <c r="O2143" s="151">
        <v>44</v>
      </c>
      <c r="P2143" s="151">
        <v>51</v>
      </c>
      <c r="Q2143" s="151">
        <v>7</v>
      </c>
      <c r="R2143" s="152">
        <v>15.909090909090908</v>
      </c>
      <c r="S2143" s="152"/>
    </row>
    <row r="2144" spans="1:19" s="145" customFormat="1" ht="14.45" customHeight="1">
      <c r="A2144" s="160"/>
      <c r="B2144" s="142" t="s">
        <v>103</v>
      </c>
      <c r="C2144" s="150">
        <v>155</v>
      </c>
      <c r="D2144" s="151">
        <v>202</v>
      </c>
      <c r="E2144" s="151">
        <v>145</v>
      </c>
      <c r="F2144" s="151">
        <v>112</v>
      </c>
      <c r="G2144" s="151">
        <v>107</v>
      </c>
      <c r="H2144" s="151">
        <v>-5</v>
      </c>
      <c r="I2144" s="152">
        <v>-4.4642857142857144</v>
      </c>
      <c r="J2144" s="142"/>
      <c r="K2144" s="159" t="s">
        <v>103</v>
      </c>
      <c r="L2144" s="150">
        <v>70</v>
      </c>
      <c r="M2144" s="151">
        <v>65</v>
      </c>
      <c r="N2144" s="151">
        <v>48</v>
      </c>
      <c r="O2144" s="151">
        <v>49</v>
      </c>
      <c r="P2144" s="151">
        <v>51</v>
      </c>
      <c r="Q2144" s="151">
        <v>2</v>
      </c>
      <c r="R2144" s="152">
        <v>4.0816326530612246</v>
      </c>
      <c r="S2144" s="152"/>
    </row>
    <row r="2145" spans="1:19" s="145" customFormat="1" ht="14.45" customHeight="1">
      <c r="A2145" s="160"/>
      <c r="B2145" s="142" t="s">
        <v>104</v>
      </c>
      <c r="C2145" s="150">
        <v>96</v>
      </c>
      <c r="D2145" s="151">
        <v>171</v>
      </c>
      <c r="E2145" s="151">
        <v>192</v>
      </c>
      <c r="F2145" s="151">
        <v>140</v>
      </c>
      <c r="G2145" s="151">
        <v>115</v>
      </c>
      <c r="H2145" s="151">
        <v>-25</v>
      </c>
      <c r="I2145" s="152">
        <v>-17.857142857142858</v>
      </c>
      <c r="J2145" s="142"/>
      <c r="K2145" s="159" t="s">
        <v>104</v>
      </c>
      <c r="L2145" s="150">
        <v>74</v>
      </c>
      <c r="M2145" s="151">
        <v>65</v>
      </c>
      <c r="N2145" s="151">
        <v>68</v>
      </c>
      <c r="O2145" s="151">
        <v>48</v>
      </c>
      <c r="P2145" s="151">
        <v>54</v>
      </c>
      <c r="Q2145" s="151">
        <v>6</v>
      </c>
      <c r="R2145" s="152">
        <v>12.5</v>
      </c>
      <c r="S2145" s="152"/>
    </row>
    <row r="2146" spans="1:19" s="145" customFormat="1" ht="14.45" customHeight="1">
      <c r="A2146" s="160"/>
      <c r="B2146" s="142" t="s">
        <v>105</v>
      </c>
      <c r="C2146" s="150">
        <v>51</v>
      </c>
      <c r="D2146" s="151">
        <v>105</v>
      </c>
      <c r="E2146" s="151">
        <v>179</v>
      </c>
      <c r="F2146" s="151">
        <v>192</v>
      </c>
      <c r="G2146" s="151">
        <v>132</v>
      </c>
      <c r="H2146" s="151">
        <v>-60</v>
      </c>
      <c r="I2146" s="152">
        <v>-31.25</v>
      </c>
      <c r="J2146" s="142"/>
      <c r="K2146" s="159" t="s">
        <v>105</v>
      </c>
      <c r="L2146" s="150">
        <v>78</v>
      </c>
      <c r="M2146" s="151">
        <v>68</v>
      </c>
      <c r="N2146" s="151">
        <v>60</v>
      </c>
      <c r="O2146" s="151">
        <v>64</v>
      </c>
      <c r="P2146" s="151">
        <v>44</v>
      </c>
      <c r="Q2146" s="151">
        <v>-20</v>
      </c>
      <c r="R2146" s="152">
        <v>-31.25</v>
      </c>
      <c r="S2146" s="152"/>
    </row>
    <row r="2147" spans="1:19" s="145" customFormat="1" ht="14.45" customHeight="1">
      <c r="A2147" s="160"/>
      <c r="B2147" s="142" t="s">
        <v>106</v>
      </c>
      <c r="C2147" s="150">
        <v>62</v>
      </c>
      <c r="D2147" s="151">
        <v>53</v>
      </c>
      <c r="E2147" s="151">
        <v>97</v>
      </c>
      <c r="F2147" s="151">
        <v>164</v>
      </c>
      <c r="G2147" s="151">
        <v>189</v>
      </c>
      <c r="H2147" s="151">
        <v>25</v>
      </c>
      <c r="I2147" s="152">
        <v>15.24390243902439</v>
      </c>
      <c r="J2147" s="142"/>
      <c r="K2147" s="159" t="s">
        <v>106</v>
      </c>
      <c r="L2147" s="150">
        <v>78</v>
      </c>
      <c r="M2147" s="151">
        <v>72</v>
      </c>
      <c r="N2147" s="151">
        <v>74</v>
      </c>
      <c r="O2147" s="151">
        <v>57</v>
      </c>
      <c r="P2147" s="151">
        <v>57</v>
      </c>
      <c r="Q2147" s="151">
        <v>0</v>
      </c>
      <c r="R2147" s="152">
        <v>0</v>
      </c>
      <c r="S2147" s="152"/>
    </row>
    <row r="2148" spans="1:19" s="139" customFormat="1" ht="14.45" customHeight="1">
      <c r="A2148" s="160"/>
      <c r="B2148" s="142" t="s">
        <v>107</v>
      </c>
      <c r="C2148" s="150">
        <v>41</v>
      </c>
      <c r="D2148" s="151">
        <v>62</v>
      </c>
      <c r="E2148" s="151">
        <v>53</v>
      </c>
      <c r="F2148" s="151">
        <v>88</v>
      </c>
      <c r="G2148" s="151">
        <v>145</v>
      </c>
      <c r="H2148" s="151">
        <v>57</v>
      </c>
      <c r="I2148" s="152">
        <v>64.772727272727266</v>
      </c>
      <c r="J2148" s="142"/>
      <c r="K2148" s="159" t="s">
        <v>107</v>
      </c>
      <c r="L2148" s="150">
        <v>58</v>
      </c>
      <c r="M2148" s="151">
        <v>70</v>
      </c>
      <c r="N2148" s="151">
        <v>68</v>
      </c>
      <c r="O2148" s="151">
        <v>65</v>
      </c>
      <c r="P2148" s="151">
        <v>49</v>
      </c>
      <c r="Q2148" s="151">
        <v>-16</v>
      </c>
      <c r="R2148" s="152">
        <v>-24.615384615384617</v>
      </c>
      <c r="S2148" s="152"/>
    </row>
    <row r="2149" spans="1:19" s="145" customFormat="1" ht="14.45" customHeight="1">
      <c r="A2149" s="160"/>
      <c r="B2149" s="142" t="s">
        <v>108</v>
      </c>
      <c r="C2149" s="150">
        <v>20</v>
      </c>
      <c r="D2149" s="151">
        <v>34</v>
      </c>
      <c r="E2149" s="151">
        <v>58</v>
      </c>
      <c r="F2149" s="151">
        <v>48</v>
      </c>
      <c r="G2149" s="151">
        <v>76</v>
      </c>
      <c r="H2149" s="151">
        <v>28</v>
      </c>
      <c r="I2149" s="152">
        <v>58.333333333333336</v>
      </c>
      <c r="J2149" s="142"/>
      <c r="K2149" s="159" t="s">
        <v>108</v>
      </c>
      <c r="L2149" s="150">
        <v>37</v>
      </c>
      <c r="M2149" s="151">
        <v>45</v>
      </c>
      <c r="N2149" s="151">
        <v>58</v>
      </c>
      <c r="O2149" s="151">
        <v>61</v>
      </c>
      <c r="P2149" s="151">
        <v>48</v>
      </c>
      <c r="Q2149" s="151">
        <v>-13</v>
      </c>
      <c r="R2149" s="152">
        <v>-21.311475409836063</v>
      </c>
      <c r="S2149" s="152"/>
    </row>
    <row r="2150" spans="1:19" s="145" customFormat="1" ht="14.45" customHeight="1">
      <c r="A2150" s="160"/>
      <c r="B2150" s="142" t="s">
        <v>109</v>
      </c>
      <c r="C2150" s="150">
        <v>5</v>
      </c>
      <c r="D2150" s="151">
        <v>11</v>
      </c>
      <c r="E2150" s="151">
        <v>28</v>
      </c>
      <c r="F2150" s="151">
        <v>45</v>
      </c>
      <c r="G2150" s="151">
        <v>34</v>
      </c>
      <c r="H2150" s="151">
        <v>-11</v>
      </c>
      <c r="I2150" s="152">
        <v>-24.444444444444443</v>
      </c>
      <c r="J2150" s="142"/>
      <c r="K2150" s="159" t="s">
        <v>109</v>
      </c>
      <c r="L2150" s="150">
        <v>24</v>
      </c>
      <c r="M2150" s="151">
        <v>29</v>
      </c>
      <c r="N2150" s="151">
        <v>34</v>
      </c>
      <c r="O2150" s="151">
        <v>48</v>
      </c>
      <c r="P2150" s="151">
        <v>40</v>
      </c>
      <c r="Q2150" s="151">
        <v>-8</v>
      </c>
      <c r="R2150" s="152">
        <v>-16.666666666666664</v>
      </c>
      <c r="S2150" s="152"/>
    </row>
    <row r="2151" spans="1:19" s="145" customFormat="1" ht="14.45" customHeight="1">
      <c r="A2151" s="160"/>
      <c r="B2151" s="142" t="s">
        <v>110</v>
      </c>
      <c r="C2151" s="150">
        <v>5</v>
      </c>
      <c r="D2151" s="151">
        <v>7</v>
      </c>
      <c r="E2151" s="151">
        <v>24</v>
      </c>
      <c r="F2151" s="151">
        <v>38</v>
      </c>
      <c r="G2151" s="151">
        <v>41</v>
      </c>
      <c r="H2151" s="151">
        <v>3</v>
      </c>
      <c r="I2151" s="152">
        <v>7.8947368421052628</v>
      </c>
      <c r="J2151" s="142"/>
      <c r="K2151" s="159" t="s">
        <v>110</v>
      </c>
      <c r="L2151" s="150">
        <v>14</v>
      </c>
      <c r="M2151" s="151">
        <v>19</v>
      </c>
      <c r="N2151" s="151">
        <v>26</v>
      </c>
      <c r="O2151" s="151">
        <v>25</v>
      </c>
      <c r="P2151" s="151">
        <v>36</v>
      </c>
      <c r="Q2151" s="151">
        <v>11</v>
      </c>
      <c r="R2151" s="152">
        <v>44</v>
      </c>
      <c r="S2151" s="152"/>
    </row>
    <row r="2152" spans="1:19" s="153" customFormat="1" ht="14.25" customHeight="1">
      <c r="A2152" s="160"/>
      <c r="B2152" s="423"/>
      <c r="C2152" s="427"/>
      <c r="D2152" s="422"/>
      <c r="E2152" s="422"/>
      <c r="F2152" s="422"/>
      <c r="G2152" s="422"/>
      <c r="H2152" s="151"/>
      <c r="I2152" s="152"/>
      <c r="J2152" s="160"/>
      <c r="K2152" s="423"/>
      <c r="L2152" s="427"/>
      <c r="M2152" s="422"/>
      <c r="N2152" s="422"/>
      <c r="O2152" s="422"/>
      <c r="P2152" s="422"/>
      <c r="Q2152" s="151"/>
      <c r="R2152" s="152"/>
      <c r="S2152" s="160"/>
    </row>
    <row r="2153" spans="1:19" s="145" customFormat="1" ht="14.45" customHeight="1">
      <c r="A2153" s="160"/>
      <c r="B2153" s="160"/>
      <c r="C2153" s="160"/>
      <c r="D2153" s="160"/>
      <c r="E2153" s="160"/>
      <c r="F2153" s="160"/>
      <c r="G2153" s="161"/>
      <c r="H2153" s="160"/>
      <c r="I2153" s="160"/>
      <c r="J2153" s="160"/>
      <c r="K2153" s="160"/>
      <c r="L2153" s="160"/>
      <c r="M2153" s="160"/>
      <c r="N2153" s="160"/>
      <c r="O2153" s="160"/>
      <c r="P2153" s="161"/>
      <c r="Q2153" s="160"/>
      <c r="R2153" s="160"/>
      <c r="S2153" s="160"/>
    </row>
    <row r="2154" spans="1:19" s="145" customFormat="1" ht="14.45" customHeight="1">
      <c r="A2154" s="160"/>
      <c r="B2154" s="160"/>
      <c r="C2154" s="160"/>
      <c r="D2154" s="160"/>
      <c r="E2154" s="160"/>
      <c r="F2154" s="160"/>
      <c r="G2154" s="161"/>
      <c r="H2154" s="160"/>
      <c r="I2154" s="160"/>
      <c r="J2154" s="160"/>
      <c r="K2154" s="160"/>
      <c r="L2154" s="160"/>
      <c r="M2154" s="160"/>
      <c r="N2154" s="160"/>
      <c r="O2154" s="160"/>
      <c r="P2154" s="161"/>
      <c r="Q2154" s="160"/>
      <c r="R2154" s="160"/>
      <c r="S2154" s="160"/>
    </row>
    <row r="2155" spans="1:19" s="145" customFormat="1" ht="14.45" customHeight="1">
      <c r="A2155" s="138"/>
      <c r="B2155" s="138" t="s">
        <v>704</v>
      </c>
      <c r="C2155" s="138"/>
      <c r="D2155" s="138"/>
      <c r="E2155" s="138"/>
      <c r="F2155" s="138"/>
      <c r="G2155" s="138"/>
      <c r="H2155" s="138"/>
      <c r="I2155" s="138"/>
      <c r="J2155" s="138"/>
      <c r="K2155" s="138" t="s">
        <v>705</v>
      </c>
      <c r="L2155" s="138"/>
      <c r="M2155" s="138"/>
      <c r="N2155" s="138"/>
      <c r="O2155" s="138"/>
      <c r="P2155" s="138"/>
      <c r="Q2155" s="138"/>
      <c r="R2155" s="138"/>
      <c r="S2155" s="138"/>
    </row>
    <row r="2156" spans="1:19" s="145" customFormat="1" ht="14.45" customHeight="1">
      <c r="A2156" s="160"/>
      <c r="B2156" s="491" t="s">
        <v>335</v>
      </c>
      <c r="C2156" s="140"/>
      <c r="D2156" s="140"/>
      <c r="E2156" s="140"/>
      <c r="F2156" s="140"/>
      <c r="G2156" s="143"/>
      <c r="H2156" s="141"/>
      <c r="I2156" s="141"/>
      <c r="J2156" s="142"/>
      <c r="K2156" s="491" t="s">
        <v>335</v>
      </c>
      <c r="L2156" s="140"/>
      <c r="M2156" s="140"/>
      <c r="N2156" s="140"/>
      <c r="O2156" s="140"/>
      <c r="P2156" s="143"/>
      <c r="Q2156" s="141"/>
      <c r="R2156" s="141"/>
      <c r="S2156" s="144"/>
    </row>
    <row r="2157" spans="1:19" s="145" customFormat="1" ht="14.45" customHeight="1">
      <c r="A2157" s="160"/>
      <c r="B2157" s="492"/>
      <c r="C2157" s="146" t="s">
        <v>151</v>
      </c>
      <c r="D2157" s="146" t="s">
        <v>86</v>
      </c>
      <c r="E2157" s="146" t="s">
        <v>87</v>
      </c>
      <c r="F2157" s="146" t="s">
        <v>410</v>
      </c>
      <c r="G2157" s="146" t="s">
        <v>739</v>
      </c>
      <c r="H2157" s="81" t="s">
        <v>509</v>
      </c>
      <c r="I2157" s="147" t="s">
        <v>807</v>
      </c>
      <c r="J2157" s="142"/>
      <c r="K2157" s="492"/>
      <c r="L2157" s="146" t="s">
        <v>151</v>
      </c>
      <c r="M2157" s="146" t="s">
        <v>86</v>
      </c>
      <c r="N2157" s="146" t="s">
        <v>87</v>
      </c>
      <c r="O2157" s="146" t="s">
        <v>410</v>
      </c>
      <c r="P2157" s="146" t="s">
        <v>739</v>
      </c>
      <c r="Q2157" s="81" t="s">
        <v>509</v>
      </c>
      <c r="R2157" s="147" t="s">
        <v>807</v>
      </c>
      <c r="S2157" s="144"/>
    </row>
    <row r="2158" spans="1:19" s="145" customFormat="1" ht="14.45" customHeight="1">
      <c r="A2158" s="160"/>
      <c r="B2158" s="493"/>
      <c r="C2158" s="148"/>
      <c r="D2158" s="148"/>
      <c r="E2158" s="148"/>
      <c r="F2158" s="148"/>
      <c r="G2158" s="148"/>
      <c r="H2158" s="149" t="s">
        <v>88</v>
      </c>
      <c r="I2158" s="81" t="s">
        <v>511</v>
      </c>
      <c r="J2158" s="142"/>
      <c r="K2158" s="493"/>
      <c r="L2158" s="148"/>
      <c r="M2158" s="148"/>
      <c r="N2158" s="148"/>
      <c r="O2158" s="148"/>
      <c r="P2158" s="148"/>
      <c r="Q2158" s="149" t="s">
        <v>88</v>
      </c>
      <c r="R2158" s="81" t="s">
        <v>511</v>
      </c>
      <c r="S2158" s="144"/>
    </row>
    <row r="2159" spans="1:19" s="180" customFormat="1" ht="14.45" customHeight="1">
      <c r="B2159" s="188" t="s">
        <v>90</v>
      </c>
      <c r="C2159" s="187">
        <v>1939</v>
      </c>
      <c r="D2159" s="183">
        <v>2084</v>
      </c>
      <c r="E2159" s="183">
        <v>2089</v>
      </c>
      <c r="F2159" s="183">
        <v>1996</v>
      </c>
      <c r="G2159" s="183">
        <v>1849</v>
      </c>
      <c r="H2159" s="182">
        <v>-147</v>
      </c>
      <c r="I2159" s="184">
        <v>-7.3647294589178358</v>
      </c>
      <c r="J2159" s="185"/>
      <c r="K2159" s="186" t="s">
        <v>90</v>
      </c>
      <c r="L2159" s="187">
        <v>1092</v>
      </c>
      <c r="M2159" s="183">
        <v>1015</v>
      </c>
      <c r="N2159" s="183">
        <v>999</v>
      </c>
      <c r="O2159" s="183">
        <v>964</v>
      </c>
      <c r="P2159" s="183">
        <v>928</v>
      </c>
      <c r="Q2159" s="182">
        <v>-36</v>
      </c>
      <c r="R2159" s="184">
        <v>-3.7344398340248963</v>
      </c>
      <c r="S2159" s="184"/>
    </row>
    <row r="2160" spans="1:19" s="145" customFormat="1" ht="14.45" customHeight="1">
      <c r="A2160" s="160"/>
      <c r="B2160" s="420" t="s">
        <v>91</v>
      </c>
      <c r="C2160" s="150">
        <v>373</v>
      </c>
      <c r="D2160" s="151">
        <v>325</v>
      </c>
      <c r="E2160" s="151">
        <v>293</v>
      </c>
      <c r="F2160" s="151">
        <v>236</v>
      </c>
      <c r="G2160" s="151">
        <v>204</v>
      </c>
      <c r="H2160" s="151">
        <v>-32</v>
      </c>
      <c r="I2160" s="152">
        <v>-13.559322033898304</v>
      </c>
      <c r="J2160" s="142"/>
      <c r="K2160" s="154" t="s">
        <v>91</v>
      </c>
      <c r="L2160" s="150">
        <v>129</v>
      </c>
      <c r="M2160" s="151">
        <v>123</v>
      </c>
      <c r="N2160" s="151">
        <v>98</v>
      </c>
      <c r="O2160" s="151">
        <v>99</v>
      </c>
      <c r="P2160" s="151">
        <v>117</v>
      </c>
      <c r="Q2160" s="151">
        <v>18</v>
      </c>
      <c r="R2160" s="152">
        <v>18.181818181818183</v>
      </c>
      <c r="S2160" s="152"/>
    </row>
    <row r="2161" spans="1:19" s="145" customFormat="1" ht="14.45" customHeight="1">
      <c r="A2161" s="160"/>
      <c r="B2161" s="420" t="s">
        <v>92</v>
      </c>
      <c r="C2161" s="150">
        <v>1369</v>
      </c>
      <c r="D2161" s="151">
        <v>1510</v>
      </c>
      <c r="E2161" s="151">
        <v>1411</v>
      </c>
      <c r="F2161" s="151">
        <v>1234</v>
      </c>
      <c r="G2161" s="151">
        <v>995</v>
      </c>
      <c r="H2161" s="151">
        <v>-239</v>
      </c>
      <c r="I2161" s="152">
        <v>-19.367909238249595</v>
      </c>
      <c r="J2161" s="142"/>
      <c r="K2161" s="154" t="s">
        <v>92</v>
      </c>
      <c r="L2161" s="150">
        <v>677</v>
      </c>
      <c r="M2161" s="151">
        <v>580</v>
      </c>
      <c r="N2161" s="151">
        <v>552</v>
      </c>
      <c r="O2161" s="151">
        <v>501</v>
      </c>
      <c r="P2161" s="151">
        <v>454</v>
      </c>
      <c r="Q2161" s="151">
        <v>-47</v>
      </c>
      <c r="R2161" s="152">
        <v>-9.3812375249500999</v>
      </c>
      <c r="S2161" s="152"/>
    </row>
    <row r="2162" spans="1:19" s="145" customFormat="1" ht="14.45" customHeight="1">
      <c r="A2162" s="160"/>
      <c r="B2162" s="420" t="s">
        <v>93</v>
      </c>
      <c r="C2162" s="150">
        <v>197</v>
      </c>
      <c r="D2162" s="151">
        <v>249</v>
      </c>
      <c r="E2162" s="151">
        <v>385</v>
      </c>
      <c r="F2162" s="151">
        <v>526</v>
      </c>
      <c r="G2162" s="151">
        <v>650</v>
      </c>
      <c r="H2162" s="151">
        <v>124</v>
      </c>
      <c r="I2162" s="152">
        <v>23.574144486692013</v>
      </c>
      <c r="J2162" s="142"/>
      <c r="K2162" s="154" t="s">
        <v>93</v>
      </c>
      <c r="L2162" s="150">
        <v>286</v>
      </c>
      <c r="M2162" s="151">
        <v>312</v>
      </c>
      <c r="N2162" s="151">
        <v>349</v>
      </c>
      <c r="O2162" s="151">
        <v>364</v>
      </c>
      <c r="P2162" s="151">
        <v>356</v>
      </c>
      <c r="Q2162" s="151">
        <v>-8</v>
      </c>
      <c r="R2162" s="152">
        <v>-2.197802197802198</v>
      </c>
      <c r="S2162" s="152"/>
    </row>
    <row r="2163" spans="1:19" s="145" customFormat="1" ht="14.45" customHeight="1">
      <c r="A2163" s="160"/>
      <c r="B2163" s="142"/>
      <c r="C2163" s="150"/>
      <c r="D2163" s="157"/>
      <c r="E2163" s="157"/>
      <c r="F2163" s="157"/>
      <c r="G2163" s="157"/>
      <c r="H2163" s="157"/>
      <c r="I2163" s="158"/>
      <c r="J2163" s="142"/>
      <c r="K2163" s="159"/>
      <c r="L2163" s="150"/>
      <c r="M2163" s="157"/>
      <c r="N2163" s="157"/>
      <c r="O2163" s="157"/>
      <c r="P2163" s="157"/>
      <c r="Q2163" s="157"/>
      <c r="R2163" s="158"/>
      <c r="S2163" s="158"/>
    </row>
    <row r="2164" spans="1:19" s="145" customFormat="1" ht="14.45" customHeight="1">
      <c r="A2164" s="160"/>
      <c r="B2164" s="142" t="s">
        <v>94</v>
      </c>
      <c r="C2164" s="150">
        <v>112</v>
      </c>
      <c r="D2164" s="151">
        <v>72</v>
      </c>
      <c r="E2164" s="151">
        <v>80</v>
      </c>
      <c r="F2164" s="151">
        <v>48</v>
      </c>
      <c r="G2164" s="151">
        <v>40</v>
      </c>
      <c r="H2164" s="151">
        <v>-8</v>
      </c>
      <c r="I2164" s="152">
        <v>-16.666666666666664</v>
      </c>
      <c r="J2164" s="142"/>
      <c r="K2164" s="159" t="s">
        <v>94</v>
      </c>
      <c r="L2164" s="150">
        <v>41</v>
      </c>
      <c r="M2164" s="151">
        <v>30</v>
      </c>
      <c r="N2164" s="151">
        <v>29</v>
      </c>
      <c r="O2164" s="151">
        <v>34</v>
      </c>
      <c r="P2164" s="151">
        <v>40</v>
      </c>
      <c r="Q2164" s="151">
        <v>6</v>
      </c>
      <c r="R2164" s="152">
        <v>17.647058823529413</v>
      </c>
      <c r="S2164" s="152"/>
    </row>
    <row r="2165" spans="1:19" s="145" customFormat="1" ht="14.45" customHeight="1">
      <c r="A2165" s="160"/>
      <c r="B2165" s="142" t="s">
        <v>95</v>
      </c>
      <c r="C2165" s="150">
        <v>111</v>
      </c>
      <c r="D2165" s="151">
        <v>123</v>
      </c>
      <c r="E2165" s="151">
        <v>87</v>
      </c>
      <c r="F2165" s="151">
        <v>101</v>
      </c>
      <c r="G2165" s="151">
        <v>65</v>
      </c>
      <c r="H2165" s="151">
        <v>-36</v>
      </c>
      <c r="I2165" s="152">
        <v>-35.64356435643564</v>
      </c>
      <c r="J2165" s="142"/>
      <c r="K2165" s="159" t="s">
        <v>95</v>
      </c>
      <c r="L2165" s="150">
        <v>46</v>
      </c>
      <c r="M2165" s="151">
        <v>52</v>
      </c>
      <c r="N2165" s="151">
        <v>28</v>
      </c>
      <c r="O2165" s="151">
        <v>30</v>
      </c>
      <c r="P2165" s="151">
        <v>41</v>
      </c>
      <c r="Q2165" s="151">
        <v>11</v>
      </c>
      <c r="R2165" s="152">
        <v>36.666666666666664</v>
      </c>
      <c r="S2165" s="152"/>
    </row>
    <row r="2166" spans="1:19" s="145" customFormat="1" ht="14.45" customHeight="1">
      <c r="A2166" s="160"/>
      <c r="B2166" s="142" t="s">
        <v>96</v>
      </c>
      <c r="C2166" s="150">
        <v>150</v>
      </c>
      <c r="D2166" s="151">
        <v>130</v>
      </c>
      <c r="E2166" s="151">
        <v>126</v>
      </c>
      <c r="F2166" s="151">
        <v>87</v>
      </c>
      <c r="G2166" s="151">
        <v>99</v>
      </c>
      <c r="H2166" s="151">
        <v>12</v>
      </c>
      <c r="I2166" s="152">
        <v>13.793103448275861</v>
      </c>
      <c r="J2166" s="142"/>
      <c r="K2166" s="159" t="s">
        <v>96</v>
      </c>
      <c r="L2166" s="150">
        <v>42</v>
      </c>
      <c r="M2166" s="151">
        <v>41</v>
      </c>
      <c r="N2166" s="151">
        <v>41</v>
      </c>
      <c r="O2166" s="151">
        <v>35</v>
      </c>
      <c r="P2166" s="151">
        <v>36</v>
      </c>
      <c r="Q2166" s="151">
        <v>1</v>
      </c>
      <c r="R2166" s="152">
        <v>2.8571428571428572</v>
      </c>
      <c r="S2166" s="152"/>
    </row>
    <row r="2167" spans="1:19" s="145" customFormat="1" ht="14.45" customHeight="1">
      <c r="A2167" s="160"/>
      <c r="B2167" s="142" t="s">
        <v>97</v>
      </c>
      <c r="C2167" s="150">
        <v>182</v>
      </c>
      <c r="D2167" s="151">
        <v>152</v>
      </c>
      <c r="E2167" s="151">
        <v>115</v>
      </c>
      <c r="F2167" s="151">
        <v>109</v>
      </c>
      <c r="G2167" s="151">
        <v>83</v>
      </c>
      <c r="H2167" s="151">
        <v>-26</v>
      </c>
      <c r="I2167" s="152">
        <v>-23.853211009174313</v>
      </c>
      <c r="J2167" s="142"/>
      <c r="K2167" s="159" t="s">
        <v>97</v>
      </c>
      <c r="L2167" s="150">
        <v>47</v>
      </c>
      <c r="M2167" s="151">
        <v>39</v>
      </c>
      <c r="N2167" s="151">
        <v>40</v>
      </c>
      <c r="O2167" s="151">
        <v>41</v>
      </c>
      <c r="P2167" s="151">
        <v>34</v>
      </c>
      <c r="Q2167" s="151">
        <v>-7</v>
      </c>
      <c r="R2167" s="152">
        <v>-17.073170731707318</v>
      </c>
      <c r="S2167" s="152"/>
    </row>
    <row r="2168" spans="1:19" s="145" customFormat="1" ht="14.45" customHeight="1">
      <c r="A2168" s="160"/>
      <c r="B2168" s="142" t="s">
        <v>98</v>
      </c>
      <c r="C2168" s="150">
        <v>115</v>
      </c>
      <c r="D2168" s="151">
        <v>136</v>
      </c>
      <c r="E2168" s="151">
        <v>97</v>
      </c>
      <c r="F2168" s="151">
        <v>74</v>
      </c>
      <c r="G2168" s="151">
        <v>59</v>
      </c>
      <c r="H2168" s="151">
        <v>-15</v>
      </c>
      <c r="I2168" s="152">
        <v>-20.27027027027027</v>
      </c>
      <c r="J2168" s="142"/>
      <c r="K2168" s="159" t="s">
        <v>98</v>
      </c>
      <c r="L2168" s="150">
        <v>43</v>
      </c>
      <c r="M2168" s="151">
        <v>36</v>
      </c>
      <c r="N2168" s="151">
        <v>31</v>
      </c>
      <c r="O2168" s="151">
        <v>29</v>
      </c>
      <c r="P2168" s="151">
        <v>29</v>
      </c>
      <c r="Q2168" s="151">
        <v>0</v>
      </c>
      <c r="R2168" s="152">
        <v>0</v>
      </c>
      <c r="S2168" s="152"/>
    </row>
    <row r="2169" spans="1:19" s="145" customFormat="1" ht="14.45" customHeight="1">
      <c r="A2169" s="160"/>
      <c r="B2169" s="142" t="s">
        <v>99</v>
      </c>
      <c r="C2169" s="150">
        <v>106</v>
      </c>
      <c r="D2169" s="151">
        <v>127</v>
      </c>
      <c r="E2169" s="151">
        <v>99</v>
      </c>
      <c r="F2169" s="151">
        <v>68</v>
      </c>
      <c r="G2169" s="151">
        <v>33</v>
      </c>
      <c r="H2169" s="151">
        <v>-35</v>
      </c>
      <c r="I2169" s="152">
        <v>-51.470588235294116</v>
      </c>
      <c r="J2169" s="142"/>
      <c r="K2169" s="159" t="s">
        <v>99</v>
      </c>
      <c r="L2169" s="150">
        <v>68</v>
      </c>
      <c r="M2169" s="151">
        <v>43</v>
      </c>
      <c r="N2169" s="151">
        <v>46</v>
      </c>
      <c r="O2169" s="151">
        <v>36</v>
      </c>
      <c r="P2169" s="151">
        <v>29</v>
      </c>
      <c r="Q2169" s="151">
        <v>-7</v>
      </c>
      <c r="R2169" s="152">
        <v>-19.444444444444446</v>
      </c>
      <c r="S2169" s="152"/>
    </row>
    <row r="2170" spans="1:19" s="145" customFormat="1" ht="14.45" customHeight="1">
      <c r="A2170" s="160"/>
      <c r="B2170" s="142" t="s">
        <v>100</v>
      </c>
      <c r="C2170" s="150">
        <v>102</v>
      </c>
      <c r="D2170" s="151">
        <v>143</v>
      </c>
      <c r="E2170" s="151">
        <v>116</v>
      </c>
      <c r="F2170" s="151">
        <v>85</v>
      </c>
      <c r="G2170" s="151">
        <v>48</v>
      </c>
      <c r="H2170" s="151">
        <v>-37</v>
      </c>
      <c r="I2170" s="152">
        <v>-43.529411764705884</v>
      </c>
      <c r="J2170" s="142"/>
      <c r="K2170" s="159" t="s">
        <v>100</v>
      </c>
      <c r="L2170" s="150">
        <v>53</v>
      </c>
      <c r="M2170" s="151">
        <v>59</v>
      </c>
      <c r="N2170" s="151">
        <v>51</v>
      </c>
      <c r="O2170" s="151">
        <v>41</v>
      </c>
      <c r="P2170" s="151">
        <v>30</v>
      </c>
      <c r="Q2170" s="151">
        <v>-11</v>
      </c>
      <c r="R2170" s="152">
        <v>-26.829268292682929</v>
      </c>
      <c r="S2170" s="152"/>
    </row>
    <row r="2171" spans="1:19" s="145" customFormat="1" ht="14.45" customHeight="1">
      <c r="A2171" s="160"/>
      <c r="B2171" s="142" t="s">
        <v>118</v>
      </c>
      <c r="C2171" s="150">
        <v>133</v>
      </c>
      <c r="D2171" s="151">
        <v>123</v>
      </c>
      <c r="E2171" s="151">
        <v>143</v>
      </c>
      <c r="F2171" s="151">
        <v>130</v>
      </c>
      <c r="G2171" s="151">
        <v>77</v>
      </c>
      <c r="H2171" s="151">
        <v>-53</v>
      </c>
      <c r="I2171" s="152">
        <v>-40.769230769230766</v>
      </c>
      <c r="J2171" s="142"/>
      <c r="K2171" s="159" t="s">
        <v>118</v>
      </c>
      <c r="L2171" s="150">
        <v>52</v>
      </c>
      <c r="M2171" s="151">
        <v>51</v>
      </c>
      <c r="N2171" s="151">
        <v>59</v>
      </c>
      <c r="O2171" s="151">
        <v>53</v>
      </c>
      <c r="P2171" s="151">
        <v>43</v>
      </c>
      <c r="Q2171" s="151">
        <v>-10</v>
      </c>
      <c r="R2171" s="152">
        <v>-18.867924528301888</v>
      </c>
      <c r="S2171" s="152"/>
    </row>
    <row r="2172" spans="1:19" s="145" customFormat="1" ht="14.45" customHeight="1">
      <c r="A2172" s="160"/>
      <c r="B2172" s="142" t="s">
        <v>101</v>
      </c>
      <c r="C2172" s="150">
        <v>208</v>
      </c>
      <c r="D2172" s="151">
        <v>136</v>
      </c>
      <c r="E2172" s="151">
        <v>131</v>
      </c>
      <c r="F2172" s="151">
        <v>145</v>
      </c>
      <c r="G2172" s="151">
        <v>129</v>
      </c>
      <c r="H2172" s="151">
        <v>-16</v>
      </c>
      <c r="I2172" s="152">
        <v>-11.03448275862069</v>
      </c>
      <c r="J2172" s="142"/>
      <c r="K2172" s="159" t="s">
        <v>101</v>
      </c>
      <c r="L2172" s="150">
        <v>59</v>
      </c>
      <c r="M2172" s="151">
        <v>47</v>
      </c>
      <c r="N2172" s="151">
        <v>56</v>
      </c>
      <c r="O2172" s="151">
        <v>57</v>
      </c>
      <c r="P2172" s="151">
        <v>66</v>
      </c>
      <c r="Q2172" s="151">
        <v>9</v>
      </c>
      <c r="R2172" s="152">
        <v>15.789473684210526</v>
      </c>
      <c r="S2172" s="152"/>
    </row>
    <row r="2173" spans="1:19" s="145" customFormat="1" ht="14.45" customHeight="1">
      <c r="A2173" s="160"/>
      <c r="B2173" s="142" t="s">
        <v>102</v>
      </c>
      <c r="C2173" s="150">
        <v>200</v>
      </c>
      <c r="D2173" s="151">
        <v>204</v>
      </c>
      <c r="E2173" s="151">
        <v>127</v>
      </c>
      <c r="F2173" s="151">
        <v>123</v>
      </c>
      <c r="G2173" s="151">
        <v>147</v>
      </c>
      <c r="H2173" s="151">
        <v>24</v>
      </c>
      <c r="I2173" s="152">
        <v>19.512195121951219</v>
      </c>
      <c r="J2173" s="142"/>
      <c r="K2173" s="159" t="s">
        <v>102</v>
      </c>
      <c r="L2173" s="150">
        <v>78</v>
      </c>
      <c r="M2173" s="151">
        <v>62</v>
      </c>
      <c r="N2173" s="151">
        <v>52</v>
      </c>
      <c r="O2173" s="151">
        <v>66</v>
      </c>
      <c r="P2173" s="151">
        <v>55</v>
      </c>
      <c r="Q2173" s="151">
        <v>-11</v>
      </c>
      <c r="R2173" s="152">
        <v>-16.666666666666664</v>
      </c>
      <c r="S2173" s="152"/>
    </row>
    <row r="2174" spans="1:19" s="145" customFormat="1" ht="14.45" customHeight="1">
      <c r="A2174" s="160"/>
      <c r="B2174" s="142" t="s">
        <v>103</v>
      </c>
      <c r="C2174" s="150">
        <v>173</v>
      </c>
      <c r="D2174" s="151">
        <v>210</v>
      </c>
      <c r="E2174" s="151">
        <v>198</v>
      </c>
      <c r="F2174" s="151">
        <v>121</v>
      </c>
      <c r="G2174" s="151">
        <v>116</v>
      </c>
      <c r="H2174" s="151">
        <v>-5</v>
      </c>
      <c r="I2174" s="152">
        <v>-4.1322314049586781</v>
      </c>
      <c r="J2174" s="142"/>
      <c r="K2174" s="159" t="s">
        <v>103</v>
      </c>
      <c r="L2174" s="150">
        <v>104</v>
      </c>
      <c r="M2174" s="151">
        <v>76</v>
      </c>
      <c r="N2174" s="151">
        <v>58</v>
      </c>
      <c r="O2174" s="151">
        <v>50</v>
      </c>
      <c r="P2174" s="151">
        <v>69</v>
      </c>
      <c r="Q2174" s="151">
        <v>19</v>
      </c>
      <c r="R2174" s="152">
        <v>38</v>
      </c>
      <c r="S2174" s="152"/>
    </row>
    <row r="2175" spans="1:19" s="145" customFormat="1" ht="14.45" customHeight="1">
      <c r="A2175" s="160"/>
      <c r="B2175" s="142" t="s">
        <v>104</v>
      </c>
      <c r="C2175" s="150">
        <v>87</v>
      </c>
      <c r="D2175" s="151">
        <v>183</v>
      </c>
      <c r="E2175" s="151">
        <v>203</v>
      </c>
      <c r="F2175" s="151">
        <v>182</v>
      </c>
      <c r="G2175" s="151">
        <v>123</v>
      </c>
      <c r="H2175" s="151">
        <v>-59</v>
      </c>
      <c r="I2175" s="152">
        <v>-32.417582417582416</v>
      </c>
      <c r="J2175" s="142"/>
      <c r="K2175" s="159" t="s">
        <v>104</v>
      </c>
      <c r="L2175" s="150">
        <v>78</v>
      </c>
      <c r="M2175" s="151">
        <v>90</v>
      </c>
      <c r="N2175" s="151">
        <v>68</v>
      </c>
      <c r="O2175" s="151">
        <v>57</v>
      </c>
      <c r="P2175" s="151">
        <v>47</v>
      </c>
      <c r="Q2175" s="151">
        <v>-10</v>
      </c>
      <c r="R2175" s="152">
        <v>-17.543859649122805</v>
      </c>
      <c r="S2175" s="152"/>
    </row>
    <row r="2176" spans="1:19" s="145" customFormat="1" ht="14.45" customHeight="1">
      <c r="A2176" s="160"/>
      <c r="B2176" s="142" t="s">
        <v>105</v>
      </c>
      <c r="C2176" s="150">
        <v>63</v>
      </c>
      <c r="D2176" s="151">
        <v>96</v>
      </c>
      <c r="E2176" s="151">
        <v>182</v>
      </c>
      <c r="F2176" s="151">
        <v>197</v>
      </c>
      <c r="G2176" s="151">
        <v>180</v>
      </c>
      <c r="H2176" s="151">
        <v>-17</v>
      </c>
      <c r="I2176" s="152">
        <v>-8.6294416243654819</v>
      </c>
      <c r="J2176" s="142"/>
      <c r="K2176" s="159" t="s">
        <v>105</v>
      </c>
      <c r="L2176" s="150">
        <v>95</v>
      </c>
      <c r="M2176" s="151">
        <v>77</v>
      </c>
      <c r="N2176" s="151">
        <v>91</v>
      </c>
      <c r="O2176" s="151">
        <v>71</v>
      </c>
      <c r="P2176" s="151">
        <v>52</v>
      </c>
      <c r="Q2176" s="151">
        <v>-19</v>
      </c>
      <c r="R2176" s="152">
        <v>-26.760563380281688</v>
      </c>
      <c r="S2176" s="152"/>
    </row>
    <row r="2177" spans="1:19" s="139" customFormat="1" ht="14.45" customHeight="1">
      <c r="A2177" s="160"/>
      <c r="B2177" s="142" t="s">
        <v>106</v>
      </c>
      <c r="C2177" s="150">
        <v>68</v>
      </c>
      <c r="D2177" s="151">
        <v>67</v>
      </c>
      <c r="E2177" s="151">
        <v>96</v>
      </c>
      <c r="F2177" s="151">
        <v>182</v>
      </c>
      <c r="G2177" s="151">
        <v>188</v>
      </c>
      <c r="H2177" s="151">
        <v>6</v>
      </c>
      <c r="I2177" s="152">
        <v>3.296703296703297</v>
      </c>
      <c r="J2177" s="142"/>
      <c r="K2177" s="159" t="s">
        <v>106</v>
      </c>
      <c r="L2177" s="150">
        <v>81</v>
      </c>
      <c r="M2177" s="151">
        <v>95</v>
      </c>
      <c r="N2177" s="151">
        <v>78</v>
      </c>
      <c r="O2177" s="151">
        <v>89</v>
      </c>
      <c r="P2177" s="151">
        <v>66</v>
      </c>
      <c r="Q2177" s="151">
        <v>-23</v>
      </c>
      <c r="R2177" s="152">
        <v>-25.842696629213485</v>
      </c>
      <c r="S2177" s="152"/>
    </row>
    <row r="2178" spans="1:19" s="145" customFormat="1" ht="14.45" customHeight="1">
      <c r="A2178" s="160"/>
      <c r="B2178" s="142" t="s">
        <v>107</v>
      </c>
      <c r="C2178" s="150">
        <v>52</v>
      </c>
      <c r="D2178" s="151">
        <v>69</v>
      </c>
      <c r="E2178" s="151">
        <v>70</v>
      </c>
      <c r="F2178" s="151">
        <v>91</v>
      </c>
      <c r="G2178" s="151">
        <v>170</v>
      </c>
      <c r="H2178" s="151">
        <v>79</v>
      </c>
      <c r="I2178" s="152">
        <v>86.813186813186817</v>
      </c>
      <c r="J2178" s="142"/>
      <c r="K2178" s="159" t="s">
        <v>107</v>
      </c>
      <c r="L2178" s="150">
        <v>71</v>
      </c>
      <c r="M2178" s="151">
        <v>78</v>
      </c>
      <c r="N2178" s="151">
        <v>88</v>
      </c>
      <c r="O2178" s="151">
        <v>75</v>
      </c>
      <c r="P2178" s="151">
        <v>83</v>
      </c>
      <c r="Q2178" s="151">
        <v>8</v>
      </c>
      <c r="R2178" s="152">
        <v>10.666666666666668</v>
      </c>
      <c r="S2178" s="152"/>
    </row>
    <row r="2179" spans="1:19" s="145" customFormat="1" ht="14.45" customHeight="1">
      <c r="A2179" s="160"/>
      <c r="B2179" s="142" t="s">
        <v>108</v>
      </c>
      <c r="C2179" s="150">
        <v>38</v>
      </c>
      <c r="D2179" s="151">
        <v>52</v>
      </c>
      <c r="E2179" s="151">
        <v>70</v>
      </c>
      <c r="F2179" s="151">
        <v>76</v>
      </c>
      <c r="G2179" s="151">
        <v>90</v>
      </c>
      <c r="H2179" s="151">
        <v>14</v>
      </c>
      <c r="I2179" s="152">
        <v>18.421052631578945</v>
      </c>
      <c r="J2179" s="142"/>
      <c r="K2179" s="159" t="s">
        <v>108</v>
      </c>
      <c r="L2179" s="150">
        <v>58</v>
      </c>
      <c r="M2179" s="151">
        <v>62</v>
      </c>
      <c r="N2179" s="151">
        <v>71</v>
      </c>
      <c r="O2179" s="151">
        <v>85</v>
      </c>
      <c r="P2179" s="151">
        <v>78</v>
      </c>
      <c r="Q2179" s="151">
        <v>-7</v>
      </c>
      <c r="R2179" s="152">
        <v>-8.235294117647058</v>
      </c>
      <c r="S2179" s="152"/>
    </row>
    <row r="2180" spans="1:19" s="145" customFormat="1" ht="14.45" customHeight="1">
      <c r="A2180" s="160"/>
      <c r="B2180" s="142" t="s">
        <v>109</v>
      </c>
      <c r="C2180" s="150">
        <v>26</v>
      </c>
      <c r="D2180" s="151">
        <v>28</v>
      </c>
      <c r="E2180" s="151">
        <v>61</v>
      </c>
      <c r="F2180" s="151">
        <v>78</v>
      </c>
      <c r="G2180" s="151">
        <v>65</v>
      </c>
      <c r="H2180" s="151">
        <v>-13</v>
      </c>
      <c r="I2180" s="152">
        <v>-16.666666666666664</v>
      </c>
      <c r="J2180" s="142"/>
      <c r="K2180" s="159" t="s">
        <v>109</v>
      </c>
      <c r="L2180" s="150">
        <v>43</v>
      </c>
      <c r="M2180" s="151">
        <v>40</v>
      </c>
      <c r="N2180" s="151">
        <v>50</v>
      </c>
      <c r="O2180" s="151">
        <v>54</v>
      </c>
      <c r="P2180" s="151">
        <v>73</v>
      </c>
      <c r="Q2180" s="151">
        <v>19</v>
      </c>
      <c r="R2180" s="152">
        <v>35.185185185185183</v>
      </c>
      <c r="S2180" s="152"/>
    </row>
    <row r="2181" spans="1:19" s="153" customFormat="1" ht="14.45" customHeight="1">
      <c r="A2181" s="160"/>
      <c r="B2181" s="142" t="s">
        <v>110</v>
      </c>
      <c r="C2181" s="150">
        <v>13</v>
      </c>
      <c r="D2181" s="151">
        <v>33</v>
      </c>
      <c r="E2181" s="151">
        <v>88</v>
      </c>
      <c r="F2181" s="151">
        <v>99</v>
      </c>
      <c r="G2181" s="151">
        <v>137</v>
      </c>
      <c r="H2181" s="151">
        <v>38</v>
      </c>
      <c r="I2181" s="152">
        <v>38.383838383838381</v>
      </c>
      <c r="J2181" s="142"/>
      <c r="K2181" s="159" t="s">
        <v>110</v>
      </c>
      <c r="L2181" s="150">
        <v>33</v>
      </c>
      <c r="M2181" s="151">
        <v>37</v>
      </c>
      <c r="N2181" s="151">
        <v>62</v>
      </c>
      <c r="O2181" s="151">
        <v>61</v>
      </c>
      <c r="P2181" s="151">
        <v>56</v>
      </c>
      <c r="Q2181" s="151">
        <v>-5</v>
      </c>
      <c r="R2181" s="152">
        <v>-8.1967213114754092</v>
      </c>
      <c r="S2181" s="152"/>
    </row>
    <row r="2182" spans="1:19" s="145" customFormat="1" ht="14.45" customHeight="1">
      <c r="A2182" s="160"/>
      <c r="B2182" s="423"/>
      <c r="C2182" s="427"/>
      <c r="D2182" s="422"/>
      <c r="E2182" s="422"/>
      <c r="F2182" s="422"/>
      <c r="G2182" s="422"/>
      <c r="H2182" s="151"/>
      <c r="I2182" s="152"/>
      <c r="J2182" s="160"/>
      <c r="K2182" s="423"/>
      <c r="L2182" s="427"/>
      <c r="M2182" s="422"/>
      <c r="N2182" s="422"/>
      <c r="O2182" s="422"/>
      <c r="P2182" s="422"/>
      <c r="Q2182" s="151"/>
      <c r="R2182" s="152"/>
      <c r="S2182" s="160"/>
    </row>
    <row r="2183" spans="1:19" s="145" customFormat="1" ht="14.45" customHeight="1">
      <c r="A2183" s="160"/>
      <c r="B2183" s="162"/>
      <c r="C2183" s="162"/>
      <c r="D2183" s="162"/>
      <c r="E2183" s="162"/>
      <c r="F2183" s="162"/>
      <c r="G2183" s="162"/>
      <c r="H2183" s="162"/>
      <c r="I2183" s="162"/>
      <c r="J2183" s="162"/>
      <c r="K2183" s="162"/>
      <c r="L2183" s="162"/>
      <c r="M2183" s="162"/>
      <c r="N2183" s="162"/>
      <c r="O2183" s="162"/>
      <c r="P2183" s="161"/>
      <c r="Q2183" s="160"/>
      <c r="R2183" s="160"/>
      <c r="S2183" s="160"/>
    </row>
    <row r="2184" spans="1:19" s="145" customFormat="1" ht="14.45" customHeight="1">
      <c r="A2184" s="160"/>
      <c r="B2184" s="162"/>
      <c r="C2184" s="162"/>
      <c r="D2184" s="162"/>
      <c r="E2184" s="162"/>
      <c r="F2184" s="162"/>
      <c r="G2184" s="162"/>
      <c r="H2184" s="162"/>
      <c r="I2184" s="162"/>
      <c r="J2184" s="162"/>
      <c r="K2184" s="162"/>
      <c r="L2184" s="162"/>
      <c r="M2184" s="162"/>
      <c r="N2184" s="162"/>
      <c r="O2184" s="162"/>
      <c r="P2184" s="161"/>
      <c r="Q2184" s="160"/>
      <c r="R2184" s="160"/>
      <c r="S2184" s="160"/>
    </row>
    <row r="2185" spans="1:19" s="145" customFormat="1" ht="14.45" customHeight="1">
      <c r="A2185" s="160"/>
      <c r="B2185" s="162"/>
      <c r="C2185" s="162"/>
      <c r="D2185" s="162"/>
      <c r="E2185" s="162"/>
      <c r="F2185" s="162"/>
      <c r="G2185" s="162"/>
      <c r="H2185" s="162"/>
      <c r="I2185" s="162"/>
      <c r="J2185" s="162"/>
      <c r="K2185" s="162"/>
      <c r="L2185" s="162"/>
      <c r="M2185" s="162"/>
      <c r="N2185" s="162"/>
      <c r="O2185" s="162"/>
      <c r="P2185" s="161"/>
      <c r="Q2185" s="160"/>
      <c r="R2185" s="160"/>
      <c r="S2185" s="160"/>
    </row>
    <row r="2186" spans="1:19" s="145" customFormat="1" ht="14.45" customHeight="1">
      <c r="A2186" s="138"/>
      <c r="B2186" s="138" t="s">
        <v>281</v>
      </c>
      <c r="C2186" s="138"/>
      <c r="D2186" s="138"/>
      <c r="E2186" s="138"/>
      <c r="F2186" s="138"/>
      <c r="G2186" s="138"/>
      <c r="H2186" s="138"/>
      <c r="I2186" s="138"/>
      <c r="J2186" s="138"/>
      <c r="K2186" s="138" t="s">
        <v>282</v>
      </c>
      <c r="L2186" s="138"/>
      <c r="M2186" s="138"/>
      <c r="N2186" s="138"/>
      <c r="O2186" s="138"/>
      <c r="P2186" s="138"/>
      <c r="Q2186" s="138"/>
      <c r="R2186" s="138"/>
      <c r="S2186" s="138"/>
    </row>
    <row r="2187" spans="1:19" s="145" customFormat="1" ht="14.45" customHeight="1">
      <c r="A2187" s="160"/>
      <c r="B2187" s="491" t="s">
        <v>335</v>
      </c>
      <c r="C2187" s="140"/>
      <c r="D2187" s="140"/>
      <c r="E2187" s="140"/>
      <c r="F2187" s="140"/>
      <c r="G2187" s="143"/>
      <c r="H2187" s="141"/>
      <c r="I2187" s="141"/>
      <c r="J2187" s="142"/>
      <c r="K2187" s="491" t="s">
        <v>335</v>
      </c>
      <c r="L2187" s="140"/>
      <c r="M2187" s="140"/>
      <c r="N2187" s="140"/>
      <c r="O2187" s="140"/>
      <c r="P2187" s="143"/>
      <c r="Q2187" s="141"/>
      <c r="R2187" s="141"/>
      <c r="S2187" s="144"/>
    </row>
    <row r="2188" spans="1:19" s="145" customFormat="1" ht="14.45" customHeight="1">
      <c r="A2188" s="160"/>
      <c r="B2188" s="492"/>
      <c r="C2188" s="146" t="s">
        <v>151</v>
      </c>
      <c r="D2188" s="146" t="s">
        <v>86</v>
      </c>
      <c r="E2188" s="146" t="s">
        <v>87</v>
      </c>
      <c r="F2188" s="146" t="s">
        <v>410</v>
      </c>
      <c r="G2188" s="146" t="s">
        <v>739</v>
      </c>
      <c r="H2188" s="81" t="s">
        <v>509</v>
      </c>
      <c r="I2188" s="147" t="s">
        <v>807</v>
      </c>
      <c r="J2188" s="142"/>
      <c r="K2188" s="492"/>
      <c r="L2188" s="146" t="s">
        <v>151</v>
      </c>
      <c r="M2188" s="146" t="s">
        <v>86</v>
      </c>
      <c r="N2188" s="146" t="s">
        <v>87</v>
      </c>
      <c r="O2188" s="146" t="s">
        <v>410</v>
      </c>
      <c r="P2188" s="146" t="s">
        <v>739</v>
      </c>
      <c r="Q2188" s="81" t="s">
        <v>509</v>
      </c>
      <c r="R2188" s="147" t="s">
        <v>807</v>
      </c>
      <c r="S2188" s="144"/>
    </row>
    <row r="2189" spans="1:19" s="145" customFormat="1" ht="14.45" customHeight="1">
      <c r="A2189" s="160"/>
      <c r="B2189" s="493"/>
      <c r="C2189" s="148"/>
      <c r="D2189" s="148"/>
      <c r="E2189" s="148"/>
      <c r="F2189" s="148"/>
      <c r="G2189" s="148"/>
      <c r="H2189" s="149" t="s">
        <v>88</v>
      </c>
      <c r="I2189" s="81" t="s">
        <v>511</v>
      </c>
      <c r="J2189" s="142"/>
      <c r="K2189" s="493"/>
      <c r="L2189" s="148"/>
      <c r="M2189" s="148"/>
      <c r="N2189" s="148"/>
      <c r="O2189" s="148"/>
      <c r="P2189" s="148"/>
      <c r="Q2189" s="149" t="s">
        <v>88</v>
      </c>
      <c r="R2189" s="81" t="s">
        <v>511</v>
      </c>
      <c r="S2189" s="144"/>
    </row>
    <row r="2190" spans="1:19" s="180" customFormat="1" ht="14.45" customHeight="1">
      <c r="B2190" s="188" t="s">
        <v>90</v>
      </c>
      <c r="C2190" s="187">
        <v>852</v>
      </c>
      <c r="D2190" s="183">
        <v>987</v>
      </c>
      <c r="E2190" s="183">
        <v>1024</v>
      </c>
      <c r="F2190" s="183">
        <v>1043</v>
      </c>
      <c r="G2190" s="183">
        <v>892</v>
      </c>
      <c r="H2190" s="182">
        <v>-151</v>
      </c>
      <c r="I2190" s="184">
        <v>-14.477468839884947</v>
      </c>
      <c r="J2190" s="185"/>
      <c r="K2190" s="186" t="s">
        <v>90</v>
      </c>
      <c r="L2190" s="187">
        <v>9804</v>
      </c>
      <c r="M2190" s="183">
        <v>9675</v>
      </c>
      <c r="N2190" s="183">
        <v>9144</v>
      </c>
      <c r="O2190" s="183">
        <v>8746</v>
      </c>
      <c r="P2190" s="183">
        <v>8325</v>
      </c>
      <c r="Q2190" s="182">
        <v>-421</v>
      </c>
      <c r="R2190" s="184">
        <v>-4.8136290875828953</v>
      </c>
      <c r="S2190" s="184"/>
    </row>
    <row r="2191" spans="1:19" s="145" customFormat="1" ht="14.45" customHeight="1">
      <c r="A2191" s="160"/>
      <c r="B2191" s="420" t="s">
        <v>91</v>
      </c>
      <c r="C2191" s="150">
        <v>118</v>
      </c>
      <c r="D2191" s="151">
        <v>83</v>
      </c>
      <c r="E2191" s="151">
        <v>73</v>
      </c>
      <c r="F2191" s="151">
        <v>55</v>
      </c>
      <c r="G2191" s="151">
        <v>39</v>
      </c>
      <c r="H2191" s="151">
        <v>-16</v>
      </c>
      <c r="I2191" s="152">
        <v>-29.09090909090909</v>
      </c>
      <c r="J2191" s="142"/>
      <c r="K2191" s="154" t="s">
        <v>91</v>
      </c>
      <c r="L2191" s="150">
        <v>1315</v>
      </c>
      <c r="M2191" s="151">
        <v>1156</v>
      </c>
      <c r="N2191" s="151">
        <v>951</v>
      </c>
      <c r="O2191" s="151">
        <v>847</v>
      </c>
      <c r="P2191" s="151">
        <v>785</v>
      </c>
      <c r="Q2191" s="151">
        <v>-62</v>
      </c>
      <c r="R2191" s="152">
        <v>-7.319952774498228</v>
      </c>
      <c r="S2191" s="152"/>
    </row>
    <row r="2192" spans="1:19" s="145" customFormat="1" ht="14.45" customHeight="1">
      <c r="A2192" s="160"/>
      <c r="B2192" s="420" t="s">
        <v>92</v>
      </c>
      <c r="C2192" s="150">
        <v>545</v>
      </c>
      <c r="D2192" s="151">
        <v>539</v>
      </c>
      <c r="E2192" s="151">
        <v>461</v>
      </c>
      <c r="F2192" s="151">
        <v>456</v>
      </c>
      <c r="G2192" s="151">
        <v>330</v>
      </c>
      <c r="H2192" s="151">
        <v>-126</v>
      </c>
      <c r="I2192" s="152">
        <v>-27.631578947368425</v>
      </c>
      <c r="J2192" s="142"/>
      <c r="K2192" s="154" t="s">
        <v>92</v>
      </c>
      <c r="L2192" s="150">
        <v>6187</v>
      </c>
      <c r="M2192" s="151">
        <v>5766</v>
      </c>
      <c r="N2192" s="151">
        <v>5118</v>
      </c>
      <c r="O2192" s="151">
        <v>4407</v>
      </c>
      <c r="P2192" s="151">
        <v>3929</v>
      </c>
      <c r="Q2192" s="151">
        <v>-478</v>
      </c>
      <c r="R2192" s="152">
        <v>-10.846380757885182</v>
      </c>
      <c r="S2192" s="152"/>
    </row>
    <row r="2193" spans="1:19" s="145" customFormat="1" ht="14.45" customHeight="1">
      <c r="A2193" s="160"/>
      <c r="B2193" s="420" t="s">
        <v>93</v>
      </c>
      <c r="C2193" s="150">
        <v>189</v>
      </c>
      <c r="D2193" s="151">
        <v>365</v>
      </c>
      <c r="E2193" s="151">
        <v>490</v>
      </c>
      <c r="F2193" s="151">
        <v>531</v>
      </c>
      <c r="G2193" s="151">
        <v>522</v>
      </c>
      <c r="H2193" s="151">
        <v>-9</v>
      </c>
      <c r="I2193" s="152">
        <v>-1.6949152542372881</v>
      </c>
      <c r="J2193" s="142"/>
      <c r="K2193" s="154" t="s">
        <v>93</v>
      </c>
      <c r="L2193" s="150">
        <v>2302</v>
      </c>
      <c r="M2193" s="151">
        <v>2753</v>
      </c>
      <c r="N2193" s="151">
        <v>3075</v>
      </c>
      <c r="O2193" s="151">
        <v>3485</v>
      </c>
      <c r="P2193" s="151">
        <v>3599</v>
      </c>
      <c r="Q2193" s="151">
        <v>114</v>
      </c>
      <c r="R2193" s="152">
        <v>3.27116212338594</v>
      </c>
      <c r="S2193" s="152"/>
    </row>
    <row r="2194" spans="1:19" s="145" customFormat="1" ht="14.45" customHeight="1">
      <c r="A2194" s="160"/>
      <c r="B2194" s="142"/>
      <c r="C2194" s="150"/>
      <c r="D2194" s="157"/>
      <c r="E2194" s="157"/>
      <c r="F2194" s="157"/>
      <c r="G2194" s="157"/>
      <c r="H2194" s="157"/>
      <c r="I2194" s="158"/>
      <c r="J2194" s="142"/>
      <c r="K2194" s="159"/>
      <c r="L2194" s="150"/>
      <c r="M2194" s="157"/>
      <c r="N2194" s="157"/>
      <c r="O2194" s="157"/>
      <c r="P2194" s="157"/>
      <c r="Q2194" s="157"/>
      <c r="R2194" s="158"/>
      <c r="S2194" s="158"/>
    </row>
    <row r="2195" spans="1:19" s="145" customFormat="1" ht="14.45" customHeight="1">
      <c r="A2195" s="160"/>
      <c r="B2195" s="142" t="s">
        <v>94</v>
      </c>
      <c r="C2195" s="150">
        <v>36</v>
      </c>
      <c r="D2195" s="151">
        <v>24</v>
      </c>
      <c r="E2195" s="151">
        <v>22</v>
      </c>
      <c r="F2195" s="151">
        <v>19</v>
      </c>
      <c r="G2195" s="151">
        <v>11</v>
      </c>
      <c r="H2195" s="151">
        <v>-8</v>
      </c>
      <c r="I2195" s="152">
        <v>-42.105263157894733</v>
      </c>
      <c r="J2195" s="142"/>
      <c r="K2195" s="159" t="s">
        <v>94</v>
      </c>
      <c r="L2195" s="150">
        <v>418</v>
      </c>
      <c r="M2195" s="151">
        <v>321</v>
      </c>
      <c r="N2195" s="151">
        <v>260</v>
      </c>
      <c r="O2195" s="151">
        <v>260</v>
      </c>
      <c r="P2195" s="151">
        <v>220</v>
      </c>
      <c r="Q2195" s="151">
        <v>-40</v>
      </c>
      <c r="R2195" s="152">
        <v>-15.384615384615385</v>
      </c>
      <c r="S2195" s="152"/>
    </row>
    <row r="2196" spans="1:19" s="145" customFormat="1" ht="14.45" customHeight="1">
      <c r="A2196" s="160"/>
      <c r="B2196" s="142" t="s">
        <v>95</v>
      </c>
      <c r="C2196" s="150">
        <v>34</v>
      </c>
      <c r="D2196" s="151">
        <v>33</v>
      </c>
      <c r="E2196" s="151">
        <v>21</v>
      </c>
      <c r="F2196" s="151">
        <v>17</v>
      </c>
      <c r="G2196" s="151">
        <v>14</v>
      </c>
      <c r="H2196" s="151">
        <v>-3</v>
      </c>
      <c r="I2196" s="152">
        <v>-17.647058823529413</v>
      </c>
      <c r="J2196" s="142"/>
      <c r="K2196" s="159" t="s">
        <v>95</v>
      </c>
      <c r="L2196" s="150">
        <v>440</v>
      </c>
      <c r="M2196" s="151">
        <v>395</v>
      </c>
      <c r="N2196" s="151">
        <v>307</v>
      </c>
      <c r="O2196" s="151">
        <v>271</v>
      </c>
      <c r="P2196" s="151">
        <v>289</v>
      </c>
      <c r="Q2196" s="151">
        <v>18</v>
      </c>
      <c r="R2196" s="152">
        <v>6.6420664206642073</v>
      </c>
      <c r="S2196" s="152"/>
    </row>
    <row r="2197" spans="1:19" s="145" customFormat="1" ht="14.45" customHeight="1">
      <c r="A2197" s="160"/>
      <c r="B2197" s="142" t="s">
        <v>96</v>
      </c>
      <c r="C2197" s="150">
        <v>48</v>
      </c>
      <c r="D2197" s="151">
        <v>26</v>
      </c>
      <c r="E2197" s="151">
        <v>30</v>
      </c>
      <c r="F2197" s="151">
        <v>19</v>
      </c>
      <c r="G2197" s="151">
        <v>14</v>
      </c>
      <c r="H2197" s="151">
        <v>-5</v>
      </c>
      <c r="I2197" s="152">
        <v>-26.315789473684209</v>
      </c>
      <c r="J2197" s="142"/>
      <c r="K2197" s="159" t="s">
        <v>96</v>
      </c>
      <c r="L2197" s="150">
        <v>457</v>
      </c>
      <c r="M2197" s="151">
        <v>440</v>
      </c>
      <c r="N2197" s="151">
        <v>384</v>
      </c>
      <c r="O2197" s="151">
        <v>316</v>
      </c>
      <c r="P2197" s="151">
        <v>276</v>
      </c>
      <c r="Q2197" s="151">
        <v>-40</v>
      </c>
      <c r="R2197" s="152">
        <v>-12.658227848101266</v>
      </c>
      <c r="S2197" s="152"/>
    </row>
    <row r="2198" spans="1:19" s="145" customFormat="1" ht="14.45" customHeight="1">
      <c r="A2198" s="160"/>
      <c r="B2198" s="142" t="s">
        <v>97</v>
      </c>
      <c r="C2198" s="150">
        <v>46</v>
      </c>
      <c r="D2198" s="151">
        <v>45</v>
      </c>
      <c r="E2198" s="151">
        <v>27</v>
      </c>
      <c r="F2198" s="151">
        <v>34</v>
      </c>
      <c r="G2198" s="151">
        <v>25</v>
      </c>
      <c r="H2198" s="151">
        <v>-9</v>
      </c>
      <c r="I2198" s="152">
        <v>-26.47058823529412</v>
      </c>
      <c r="J2198" s="142"/>
      <c r="K2198" s="159" t="s">
        <v>97</v>
      </c>
      <c r="L2198" s="150">
        <v>505</v>
      </c>
      <c r="M2198" s="151">
        <v>425</v>
      </c>
      <c r="N2198" s="151">
        <v>401</v>
      </c>
      <c r="O2198" s="151">
        <v>357</v>
      </c>
      <c r="P2198" s="151">
        <v>296</v>
      </c>
      <c r="Q2198" s="151">
        <v>-61</v>
      </c>
      <c r="R2198" s="152">
        <v>-17.086834733893557</v>
      </c>
      <c r="S2198" s="152"/>
    </row>
    <row r="2199" spans="1:19" s="145" customFormat="1" ht="14.45" customHeight="1">
      <c r="A2199" s="160"/>
      <c r="B2199" s="142" t="s">
        <v>98</v>
      </c>
      <c r="C2199" s="150">
        <v>36</v>
      </c>
      <c r="D2199" s="151">
        <v>26</v>
      </c>
      <c r="E2199" s="151">
        <v>27</v>
      </c>
      <c r="F2199" s="151">
        <v>15</v>
      </c>
      <c r="G2199" s="151">
        <v>17</v>
      </c>
      <c r="H2199" s="151">
        <v>2</v>
      </c>
      <c r="I2199" s="152">
        <v>13.333333333333334</v>
      </c>
      <c r="J2199" s="142"/>
      <c r="K2199" s="159" t="s">
        <v>98</v>
      </c>
      <c r="L2199" s="150">
        <v>565</v>
      </c>
      <c r="M2199" s="151">
        <v>409</v>
      </c>
      <c r="N2199" s="151">
        <v>312</v>
      </c>
      <c r="O2199" s="151">
        <v>312</v>
      </c>
      <c r="P2199" s="151">
        <v>283</v>
      </c>
      <c r="Q2199" s="151">
        <v>-29</v>
      </c>
      <c r="R2199" s="152">
        <v>-9.2948717948717956</v>
      </c>
      <c r="S2199" s="152"/>
    </row>
    <row r="2200" spans="1:19" s="145" customFormat="1" ht="14.45" customHeight="1">
      <c r="A2200" s="160"/>
      <c r="B2200" s="142" t="s">
        <v>99</v>
      </c>
      <c r="C2200" s="150">
        <v>43</v>
      </c>
      <c r="D2200" s="151">
        <v>25</v>
      </c>
      <c r="E2200" s="151">
        <v>18</v>
      </c>
      <c r="F2200" s="151">
        <v>25</v>
      </c>
      <c r="G2200" s="151">
        <v>12</v>
      </c>
      <c r="H2200" s="151">
        <v>-13</v>
      </c>
      <c r="I2200" s="152">
        <v>-52</v>
      </c>
      <c r="J2200" s="142"/>
      <c r="K2200" s="159" t="s">
        <v>99</v>
      </c>
      <c r="L2200" s="150">
        <v>629</v>
      </c>
      <c r="M2200" s="151">
        <v>515</v>
      </c>
      <c r="N2200" s="151">
        <v>342</v>
      </c>
      <c r="O2200" s="151">
        <v>294</v>
      </c>
      <c r="P2200" s="151">
        <v>277</v>
      </c>
      <c r="Q2200" s="151">
        <v>-17</v>
      </c>
      <c r="R2200" s="152">
        <v>-5.7823129251700678</v>
      </c>
      <c r="S2200" s="152"/>
    </row>
    <row r="2201" spans="1:19" s="145" customFormat="1" ht="14.45" customHeight="1">
      <c r="A2201" s="160"/>
      <c r="B2201" s="142" t="s">
        <v>100</v>
      </c>
      <c r="C2201" s="150">
        <v>54</v>
      </c>
      <c r="D2201" s="151">
        <v>42</v>
      </c>
      <c r="E2201" s="151">
        <v>21</v>
      </c>
      <c r="F2201" s="151">
        <v>22</v>
      </c>
      <c r="G2201" s="151">
        <v>18</v>
      </c>
      <c r="H2201" s="151">
        <v>-4</v>
      </c>
      <c r="I2201" s="152">
        <v>-18.181818181818183</v>
      </c>
      <c r="J2201" s="142"/>
      <c r="K2201" s="159" t="s">
        <v>100</v>
      </c>
      <c r="L2201" s="150">
        <v>505</v>
      </c>
      <c r="M2201" s="151">
        <v>608</v>
      </c>
      <c r="N2201" s="151">
        <v>452</v>
      </c>
      <c r="O2201" s="151">
        <v>311</v>
      </c>
      <c r="P2201" s="151">
        <v>278</v>
      </c>
      <c r="Q2201" s="151">
        <v>-33</v>
      </c>
      <c r="R2201" s="152">
        <v>-10.610932475884244</v>
      </c>
      <c r="S2201" s="152"/>
    </row>
    <row r="2202" spans="1:19" s="145" customFormat="1" ht="14.45" customHeight="1">
      <c r="A2202" s="160"/>
      <c r="B2202" s="142" t="s">
        <v>118</v>
      </c>
      <c r="C2202" s="150">
        <v>63</v>
      </c>
      <c r="D2202" s="151">
        <v>51</v>
      </c>
      <c r="E2202" s="151">
        <v>50</v>
      </c>
      <c r="F2202" s="151">
        <v>33</v>
      </c>
      <c r="G2202" s="151">
        <v>16</v>
      </c>
      <c r="H2202" s="151">
        <v>-17</v>
      </c>
      <c r="I2202" s="152">
        <v>-51.515151515151516</v>
      </c>
      <c r="J2202" s="142"/>
      <c r="K2202" s="159" t="s">
        <v>118</v>
      </c>
      <c r="L2202" s="150">
        <v>526</v>
      </c>
      <c r="M2202" s="151">
        <v>514</v>
      </c>
      <c r="N2202" s="151">
        <v>572</v>
      </c>
      <c r="O2202" s="151">
        <v>428</v>
      </c>
      <c r="P2202" s="151">
        <v>336</v>
      </c>
      <c r="Q2202" s="151">
        <v>-92</v>
      </c>
      <c r="R2202" s="152">
        <v>-21.495327102803738</v>
      </c>
      <c r="S2202" s="152"/>
    </row>
    <row r="2203" spans="1:19" s="145" customFormat="1" ht="14.45" customHeight="1">
      <c r="A2203" s="160"/>
      <c r="B2203" s="142" t="s">
        <v>101</v>
      </c>
      <c r="C2203" s="150">
        <v>53</v>
      </c>
      <c r="D2203" s="151">
        <v>57</v>
      </c>
      <c r="E2203" s="151">
        <v>46</v>
      </c>
      <c r="F2203" s="151">
        <v>49</v>
      </c>
      <c r="G2203" s="151">
        <v>25</v>
      </c>
      <c r="H2203" s="151">
        <v>-24</v>
      </c>
      <c r="I2203" s="152">
        <v>-48.979591836734691</v>
      </c>
      <c r="J2203" s="142"/>
      <c r="K2203" s="159" t="s">
        <v>101</v>
      </c>
      <c r="L2203" s="150">
        <v>526</v>
      </c>
      <c r="M2203" s="151">
        <v>500</v>
      </c>
      <c r="N2203" s="151">
        <v>493</v>
      </c>
      <c r="O2203" s="151">
        <v>547</v>
      </c>
      <c r="P2203" s="151">
        <v>433</v>
      </c>
      <c r="Q2203" s="151">
        <v>-114</v>
      </c>
      <c r="R2203" s="152">
        <v>-20.840950639853748</v>
      </c>
      <c r="S2203" s="152"/>
    </row>
    <row r="2204" spans="1:19" s="145" customFormat="1" ht="14.45" customHeight="1">
      <c r="A2204" s="160"/>
      <c r="B2204" s="142" t="s">
        <v>102</v>
      </c>
      <c r="C2204" s="150">
        <v>62</v>
      </c>
      <c r="D2204" s="151">
        <v>59</v>
      </c>
      <c r="E2204" s="151">
        <v>52</v>
      </c>
      <c r="F2204" s="151">
        <v>59</v>
      </c>
      <c r="G2204" s="151">
        <v>51</v>
      </c>
      <c r="H2204" s="151">
        <v>-8</v>
      </c>
      <c r="I2204" s="152">
        <v>-13.559322033898304</v>
      </c>
      <c r="J2204" s="142"/>
      <c r="K2204" s="159" t="s">
        <v>102</v>
      </c>
      <c r="L2204" s="150">
        <v>696</v>
      </c>
      <c r="M2204" s="151">
        <v>542</v>
      </c>
      <c r="N2204" s="151">
        <v>480</v>
      </c>
      <c r="O2204" s="151">
        <v>484</v>
      </c>
      <c r="P2204" s="151">
        <v>544</v>
      </c>
      <c r="Q2204" s="151">
        <v>60</v>
      </c>
      <c r="R2204" s="152">
        <v>12.396694214876034</v>
      </c>
      <c r="S2204" s="152"/>
    </row>
    <row r="2205" spans="1:19" s="145" customFormat="1" ht="14.45" customHeight="1">
      <c r="A2205" s="160"/>
      <c r="B2205" s="142" t="s">
        <v>103</v>
      </c>
      <c r="C2205" s="150">
        <v>57</v>
      </c>
      <c r="D2205" s="151">
        <v>70</v>
      </c>
      <c r="E2205" s="151">
        <v>64</v>
      </c>
      <c r="F2205" s="151">
        <v>64</v>
      </c>
      <c r="G2205" s="151">
        <v>47</v>
      </c>
      <c r="H2205" s="151">
        <v>-17</v>
      </c>
      <c r="I2205" s="152">
        <v>-26.5625</v>
      </c>
      <c r="J2205" s="142"/>
      <c r="K2205" s="159" t="s">
        <v>103</v>
      </c>
      <c r="L2205" s="150">
        <v>873</v>
      </c>
      <c r="M2205" s="151">
        <v>672</v>
      </c>
      <c r="N2205" s="151">
        <v>530</v>
      </c>
      <c r="O2205" s="151">
        <v>484</v>
      </c>
      <c r="P2205" s="151">
        <v>478</v>
      </c>
      <c r="Q2205" s="151">
        <v>-6</v>
      </c>
      <c r="R2205" s="152">
        <v>-1.2396694214876034</v>
      </c>
      <c r="S2205" s="152"/>
    </row>
    <row r="2206" spans="1:19" s="139" customFormat="1" ht="14.45" customHeight="1">
      <c r="A2206" s="160"/>
      <c r="B2206" s="142" t="s">
        <v>104</v>
      </c>
      <c r="C2206" s="150">
        <v>62</v>
      </c>
      <c r="D2206" s="151">
        <v>80</v>
      </c>
      <c r="E2206" s="151">
        <v>74</v>
      </c>
      <c r="F2206" s="151">
        <v>73</v>
      </c>
      <c r="G2206" s="151">
        <v>49</v>
      </c>
      <c r="H2206" s="151">
        <v>-24</v>
      </c>
      <c r="I2206" s="152">
        <v>-32.87671232876712</v>
      </c>
      <c r="J2206" s="142"/>
      <c r="K2206" s="159" t="s">
        <v>104</v>
      </c>
      <c r="L2206" s="150">
        <v>693</v>
      </c>
      <c r="M2206" s="151">
        <v>880</v>
      </c>
      <c r="N2206" s="151">
        <v>674</v>
      </c>
      <c r="O2206" s="151">
        <v>529</v>
      </c>
      <c r="P2206" s="151">
        <v>488</v>
      </c>
      <c r="Q2206" s="151">
        <v>-41</v>
      </c>
      <c r="R2206" s="152">
        <v>-7.7504725897920608</v>
      </c>
      <c r="S2206" s="152"/>
    </row>
    <row r="2207" spans="1:19" s="145" customFormat="1" ht="14.45" customHeight="1">
      <c r="A2207" s="160"/>
      <c r="B2207" s="142" t="s">
        <v>105</v>
      </c>
      <c r="C2207" s="150">
        <v>69</v>
      </c>
      <c r="D2207" s="151">
        <v>84</v>
      </c>
      <c r="E2207" s="151">
        <v>82</v>
      </c>
      <c r="F2207" s="151">
        <v>82</v>
      </c>
      <c r="G2207" s="151">
        <v>70</v>
      </c>
      <c r="H2207" s="151">
        <v>-12</v>
      </c>
      <c r="I2207" s="152">
        <v>-14.634146341463413</v>
      </c>
      <c r="J2207" s="142"/>
      <c r="K2207" s="159" t="s">
        <v>105</v>
      </c>
      <c r="L2207" s="150">
        <v>669</v>
      </c>
      <c r="M2207" s="151">
        <v>701</v>
      </c>
      <c r="N2207" s="151">
        <v>862</v>
      </c>
      <c r="O2207" s="151">
        <v>661</v>
      </c>
      <c r="P2207" s="151">
        <v>516</v>
      </c>
      <c r="Q2207" s="151">
        <v>-145</v>
      </c>
      <c r="R2207" s="152">
        <v>-21.936459909228443</v>
      </c>
      <c r="S2207" s="152"/>
    </row>
    <row r="2208" spans="1:19" s="145" customFormat="1" ht="14.45" customHeight="1">
      <c r="A2208" s="160"/>
      <c r="B2208" s="142" t="s">
        <v>106</v>
      </c>
      <c r="C2208" s="150">
        <v>59</v>
      </c>
      <c r="D2208" s="151">
        <v>75</v>
      </c>
      <c r="E2208" s="151">
        <v>75</v>
      </c>
      <c r="F2208" s="151">
        <v>90</v>
      </c>
      <c r="G2208" s="151">
        <v>77</v>
      </c>
      <c r="H2208" s="151">
        <v>-13</v>
      </c>
      <c r="I2208" s="152">
        <v>-14.444444444444443</v>
      </c>
      <c r="J2208" s="142"/>
      <c r="K2208" s="159" t="s">
        <v>106</v>
      </c>
      <c r="L2208" s="150">
        <v>671</v>
      </c>
      <c r="M2208" s="151">
        <v>647</v>
      </c>
      <c r="N2208" s="151">
        <v>702</v>
      </c>
      <c r="O2208" s="151">
        <v>855</v>
      </c>
      <c r="P2208" s="151">
        <v>669</v>
      </c>
      <c r="Q2208" s="151">
        <v>-186</v>
      </c>
      <c r="R2208" s="152">
        <v>-21.754385964912281</v>
      </c>
      <c r="S2208" s="152"/>
    </row>
    <row r="2209" spans="1:19" s="145" customFormat="1" ht="14.45" customHeight="1">
      <c r="A2209" s="160"/>
      <c r="B2209" s="142" t="s">
        <v>107</v>
      </c>
      <c r="C2209" s="150">
        <v>50</v>
      </c>
      <c r="D2209" s="151">
        <v>56</v>
      </c>
      <c r="E2209" s="151">
        <v>73</v>
      </c>
      <c r="F2209" s="151">
        <v>79</v>
      </c>
      <c r="G2209" s="151">
        <v>77</v>
      </c>
      <c r="H2209" s="151">
        <v>-2</v>
      </c>
      <c r="I2209" s="152">
        <v>-2.5316455696202533</v>
      </c>
      <c r="J2209" s="142"/>
      <c r="K2209" s="159" t="s">
        <v>107</v>
      </c>
      <c r="L2209" s="150">
        <v>539</v>
      </c>
      <c r="M2209" s="151">
        <v>666</v>
      </c>
      <c r="N2209" s="151">
        <v>618</v>
      </c>
      <c r="O2209" s="151">
        <v>684</v>
      </c>
      <c r="P2209" s="151">
        <v>844</v>
      </c>
      <c r="Q2209" s="151">
        <v>160</v>
      </c>
      <c r="R2209" s="152">
        <v>23.391812865497073</v>
      </c>
      <c r="S2209" s="152"/>
    </row>
    <row r="2210" spans="1:19" s="153" customFormat="1" ht="14.45" customHeight="1">
      <c r="A2210" s="160"/>
      <c r="B2210" s="142" t="s">
        <v>108</v>
      </c>
      <c r="C2210" s="150">
        <v>30</v>
      </c>
      <c r="D2210" s="151">
        <v>57</v>
      </c>
      <c r="E2210" s="151">
        <v>78</v>
      </c>
      <c r="F2210" s="151">
        <v>83</v>
      </c>
      <c r="G2210" s="151">
        <v>66</v>
      </c>
      <c r="H2210" s="151">
        <v>-17</v>
      </c>
      <c r="I2210" s="152">
        <v>-20.481927710843372</v>
      </c>
      <c r="J2210" s="142"/>
      <c r="K2210" s="159" t="s">
        <v>108</v>
      </c>
      <c r="L2210" s="150">
        <v>407</v>
      </c>
      <c r="M2210" s="151">
        <v>512</v>
      </c>
      <c r="N2210" s="151">
        <v>605</v>
      </c>
      <c r="O2210" s="151">
        <v>580</v>
      </c>
      <c r="P2210" s="151">
        <v>655</v>
      </c>
      <c r="Q2210" s="151">
        <v>75</v>
      </c>
      <c r="R2210" s="152">
        <v>12.931034482758621</v>
      </c>
      <c r="S2210" s="152"/>
    </row>
    <row r="2211" spans="1:19" s="145" customFormat="1" ht="14.45" customHeight="1">
      <c r="A2211" s="160"/>
      <c r="B2211" s="142" t="s">
        <v>109</v>
      </c>
      <c r="C2211" s="150">
        <v>24</v>
      </c>
      <c r="D2211" s="151">
        <v>81</v>
      </c>
      <c r="E2211" s="151">
        <v>87</v>
      </c>
      <c r="F2211" s="151">
        <v>94</v>
      </c>
      <c r="G2211" s="151">
        <v>84</v>
      </c>
      <c r="H2211" s="151">
        <v>-10</v>
      </c>
      <c r="I2211" s="152">
        <v>-10.638297872340425</v>
      </c>
      <c r="J2211" s="142"/>
      <c r="K2211" s="159" t="s">
        <v>109</v>
      </c>
      <c r="L2211" s="150">
        <v>281</v>
      </c>
      <c r="M2211" s="151">
        <v>402</v>
      </c>
      <c r="N2211" s="151">
        <v>485</v>
      </c>
      <c r="O2211" s="151">
        <v>586</v>
      </c>
      <c r="P2211" s="151">
        <v>525</v>
      </c>
      <c r="Q2211" s="151">
        <v>-61</v>
      </c>
      <c r="R2211" s="152">
        <v>-10.409556313993173</v>
      </c>
      <c r="S2211" s="152"/>
    </row>
    <row r="2212" spans="1:19" s="145" customFormat="1" ht="14.45" customHeight="1">
      <c r="A2212" s="160"/>
      <c r="B2212" s="142" t="s">
        <v>110</v>
      </c>
      <c r="C2212" s="150">
        <v>26</v>
      </c>
      <c r="D2212" s="151">
        <v>96</v>
      </c>
      <c r="E2212" s="151">
        <v>177</v>
      </c>
      <c r="F2212" s="151">
        <v>185</v>
      </c>
      <c r="G2212" s="151">
        <v>218</v>
      </c>
      <c r="H2212" s="151">
        <v>33</v>
      </c>
      <c r="I2212" s="152">
        <v>17.837837837837839</v>
      </c>
      <c r="J2212" s="142"/>
      <c r="K2212" s="159" t="s">
        <v>110</v>
      </c>
      <c r="L2212" s="150">
        <v>404</v>
      </c>
      <c r="M2212" s="151">
        <v>526</v>
      </c>
      <c r="N2212" s="151">
        <v>665</v>
      </c>
      <c r="O2212" s="151">
        <v>780</v>
      </c>
      <c r="P2212" s="151">
        <v>906</v>
      </c>
      <c r="Q2212" s="151">
        <v>126</v>
      </c>
      <c r="R2212" s="152">
        <v>16.153846153846153</v>
      </c>
      <c r="S2212" s="152"/>
    </row>
    <row r="2213" spans="1:19" s="145" customFormat="1" ht="14.45" customHeight="1">
      <c r="A2213" s="160"/>
      <c r="B2213" s="423"/>
      <c r="C2213" s="427"/>
      <c r="D2213" s="422"/>
      <c r="E2213" s="422"/>
      <c r="F2213" s="422"/>
      <c r="G2213" s="422"/>
      <c r="H2213" s="151"/>
      <c r="I2213" s="152"/>
      <c r="J2213" s="160"/>
      <c r="K2213" s="423"/>
      <c r="L2213" s="427"/>
      <c r="M2213" s="422"/>
      <c r="N2213" s="422"/>
      <c r="O2213" s="422"/>
      <c r="P2213" s="422"/>
      <c r="Q2213" s="151"/>
      <c r="R2213" s="152"/>
      <c r="S2213" s="160"/>
    </row>
    <row r="2214" spans="1:19" s="145" customFormat="1" ht="14.45" customHeight="1">
      <c r="A2214" s="160"/>
      <c r="B2214" s="160"/>
      <c r="C2214" s="160"/>
      <c r="D2214" s="160"/>
      <c r="E2214" s="160"/>
      <c r="F2214" s="160"/>
      <c r="G2214" s="161"/>
      <c r="H2214" s="160"/>
      <c r="I2214" s="160"/>
      <c r="J2214" s="160"/>
      <c r="K2214" s="160"/>
      <c r="L2214" s="160"/>
      <c r="M2214" s="160"/>
      <c r="N2214" s="160"/>
      <c r="O2214" s="160"/>
      <c r="P2214" s="161"/>
      <c r="Q2214" s="160"/>
      <c r="R2214" s="160"/>
      <c r="S2214" s="160"/>
    </row>
    <row r="2215" spans="1:19" s="145" customFormat="1" ht="14.45" customHeight="1">
      <c r="A2215" s="160"/>
      <c r="B2215" s="160"/>
      <c r="C2215" s="160"/>
      <c r="D2215" s="160"/>
      <c r="E2215" s="160"/>
      <c r="F2215" s="160"/>
      <c r="G2215" s="161"/>
      <c r="H2215" s="160"/>
      <c r="I2215" s="160"/>
      <c r="J2215" s="160"/>
      <c r="K2215" s="160"/>
      <c r="L2215" s="160"/>
      <c r="M2215" s="160"/>
      <c r="N2215" s="160"/>
      <c r="O2215" s="160"/>
      <c r="P2215" s="161"/>
      <c r="Q2215" s="160"/>
      <c r="R2215" s="160"/>
      <c r="S2215" s="160"/>
    </row>
    <row r="2216" spans="1:19" s="145" customFormat="1" ht="14.45" customHeight="1">
      <c r="A2216" s="138"/>
      <c r="B2216" s="138" t="s">
        <v>706</v>
      </c>
      <c r="C2216" s="138"/>
      <c r="D2216" s="138"/>
      <c r="E2216" s="138"/>
      <c r="F2216" s="138"/>
      <c r="G2216" s="138"/>
      <c r="H2216" s="138"/>
      <c r="I2216" s="138"/>
      <c r="J2216" s="138"/>
      <c r="K2216" s="138" t="s">
        <v>707</v>
      </c>
      <c r="L2216" s="138"/>
      <c r="M2216" s="138"/>
      <c r="N2216" s="138"/>
      <c r="O2216" s="138"/>
      <c r="P2216" s="138"/>
      <c r="Q2216" s="138"/>
      <c r="R2216" s="138"/>
      <c r="S2216" s="138"/>
    </row>
    <row r="2217" spans="1:19" s="145" customFormat="1" ht="14.45" customHeight="1">
      <c r="A2217" s="160"/>
      <c r="B2217" s="491" t="s">
        <v>335</v>
      </c>
      <c r="C2217" s="140"/>
      <c r="D2217" s="140"/>
      <c r="E2217" s="140"/>
      <c r="F2217" s="140"/>
      <c r="G2217" s="143"/>
      <c r="H2217" s="141"/>
      <c r="I2217" s="141"/>
      <c r="J2217" s="142"/>
      <c r="K2217" s="491" t="s">
        <v>335</v>
      </c>
      <c r="L2217" s="140"/>
      <c r="M2217" s="140"/>
      <c r="N2217" s="140"/>
      <c r="O2217" s="140"/>
      <c r="P2217" s="143"/>
      <c r="Q2217" s="141"/>
      <c r="R2217" s="141"/>
      <c r="S2217" s="144"/>
    </row>
    <row r="2218" spans="1:19" s="145" customFormat="1" ht="14.45" customHeight="1">
      <c r="A2218" s="160"/>
      <c r="B2218" s="492"/>
      <c r="C2218" s="146" t="s">
        <v>151</v>
      </c>
      <c r="D2218" s="146" t="s">
        <v>86</v>
      </c>
      <c r="E2218" s="146" t="s">
        <v>87</v>
      </c>
      <c r="F2218" s="146" t="s">
        <v>410</v>
      </c>
      <c r="G2218" s="146" t="s">
        <v>739</v>
      </c>
      <c r="H2218" s="81" t="s">
        <v>509</v>
      </c>
      <c r="I2218" s="147" t="s">
        <v>807</v>
      </c>
      <c r="J2218" s="142"/>
      <c r="K2218" s="492"/>
      <c r="L2218" s="146" t="s">
        <v>151</v>
      </c>
      <c r="M2218" s="146" t="s">
        <v>86</v>
      </c>
      <c r="N2218" s="146" t="s">
        <v>87</v>
      </c>
      <c r="O2218" s="146" t="s">
        <v>410</v>
      </c>
      <c r="P2218" s="146" t="s">
        <v>739</v>
      </c>
      <c r="Q2218" s="81" t="s">
        <v>509</v>
      </c>
      <c r="R2218" s="147" t="s">
        <v>807</v>
      </c>
      <c r="S2218" s="144"/>
    </row>
    <row r="2219" spans="1:19" s="145" customFormat="1" ht="14.45" customHeight="1">
      <c r="A2219" s="160"/>
      <c r="B2219" s="493"/>
      <c r="C2219" s="148"/>
      <c r="D2219" s="148"/>
      <c r="E2219" s="148"/>
      <c r="F2219" s="148"/>
      <c r="G2219" s="148"/>
      <c r="H2219" s="149" t="s">
        <v>88</v>
      </c>
      <c r="I2219" s="81" t="s">
        <v>511</v>
      </c>
      <c r="J2219" s="142"/>
      <c r="K2219" s="493"/>
      <c r="L2219" s="148"/>
      <c r="M2219" s="148"/>
      <c r="N2219" s="148"/>
      <c r="O2219" s="148"/>
      <c r="P2219" s="148"/>
      <c r="Q2219" s="149" t="s">
        <v>88</v>
      </c>
      <c r="R2219" s="81" t="s">
        <v>511</v>
      </c>
      <c r="S2219" s="144"/>
    </row>
    <row r="2220" spans="1:19" s="180" customFormat="1" ht="14.45" customHeight="1">
      <c r="B2220" s="188" t="s">
        <v>90</v>
      </c>
      <c r="C2220" s="187">
        <v>397</v>
      </c>
      <c r="D2220" s="183">
        <v>413</v>
      </c>
      <c r="E2220" s="183">
        <v>413</v>
      </c>
      <c r="F2220" s="183">
        <v>441</v>
      </c>
      <c r="G2220" s="183">
        <v>350</v>
      </c>
      <c r="H2220" s="182">
        <v>-91</v>
      </c>
      <c r="I2220" s="184">
        <v>-20.634920634920633</v>
      </c>
      <c r="J2220" s="185"/>
      <c r="K2220" s="186" t="s">
        <v>90</v>
      </c>
      <c r="L2220" s="187">
        <v>4428</v>
      </c>
      <c r="M2220" s="183">
        <v>4286</v>
      </c>
      <c r="N2220" s="183">
        <v>3955</v>
      </c>
      <c r="O2220" s="183">
        <v>3782</v>
      </c>
      <c r="P2220" s="183">
        <v>3572</v>
      </c>
      <c r="Q2220" s="182">
        <v>-210</v>
      </c>
      <c r="R2220" s="184">
        <v>-5.5526176626123744</v>
      </c>
      <c r="S2220" s="184"/>
    </row>
    <row r="2221" spans="1:19" s="145" customFormat="1" ht="14.45" customHeight="1">
      <c r="A2221" s="160"/>
      <c r="B2221" s="420" t="s">
        <v>91</v>
      </c>
      <c r="C2221" s="150">
        <v>61</v>
      </c>
      <c r="D2221" s="151">
        <v>37</v>
      </c>
      <c r="E2221" s="151">
        <v>40</v>
      </c>
      <c r="F2221" s="151">
        <v>25</v>
      </c>
      <c r="G2221" s="151">
        <v>19</v>
      </c>
      <c r="H2221" s="151">
        <v>-6</v>
      </c>
      <c r="I2221" s="152">
        <v>-24</v>
      </c>
      <c r="J2221" s="142"/>
      <c r="K2221" s="154" t="s">
        <v>91</v>
      </c>
      <c r="L2221" s="150">
        <v>660</v>
      </c>
      <c r="M2221" s="151">
        <v>581</v>
      </c>
      <c r="N2221" s="151">
        <v>455</v>
      </c>
      <c r="O2221" s="151">
        <v>409</v>
      </c>
      <c r="P2221" s="151">
        <v>389</v>
      </c>
      <c r="Q2221" s="151">
        <v>-20</v>
      </c>
      <c r="R2221" s="152">
        <v>-4.8899755501222497</v>
      </c>
      <c r="S2221" s="152"/>
    </row>
    <row r="2222" spans="1:19" s="145" customFormat="1" ht="14.45" customHeight="1">
      <c r="A2222" s="160"/>
      <c r="B2222" s="420" t="s">
        <v>92</v>
      </c>
      <c r="C2222" s="150">
        <v>257</v>
      </c>
      <c r="D2222" s="151">
        <v>268</v>
      </c>
      <c r="E2222" s="151">
        <v>222</v>
      </c>
      <c r="F2222" s="151">
        <v>243</v>
      </c>
      <c r="G2222" s="151">
        <v>170</v>
      </c>
      <c r="H2222" s="151">
        <v>-73</v>
      </c>
      <c r="I2222" s="152">
        <v>-30.041152263374489</v>
      </c>
      <c r="J2222" s="142"/>
      <c r="K2222" s="154" t="s">
        <v>92</v>
      </c>
      <c r="L2222" s="150">
        <v>2897</v>
      </c>
      <c r="M2222" s="151">
        <v>2661</v>
      </c>
      <c r="N2222" s="151">
        <v>2348</v>
      </c>
      <c r="O2222" s="151">
        <v>2032</v>
      </c>
      <c r="P2222" s="151">
        <v>1821</v>
      </c>
      <c r="Q2222" s="151">
        <v>-211</v>
      </c>
      <c r="R2222" s="152">
        <v>-10.383858267716535</v>
      </c>
      <c r="S2222" s="152"/>
    </row>
    <row r="2223" spans="1:19" s="145" customFormat="1" ht="14.45" customHeight="1">
      <c r="A2223" s="160"/>
      <c r="B2223" s="420" t="s">
        <v>93</v>
      </c>
      <c r="C2223" s="150">
        <v>79</v>
      </c>
      <c r="D2223" s="151">
        <v>108</v>
      </c>
      <c r="E2223" s="151">
        <v>151</v>
      </c>
      <c r="F2223" s="151">
        <v>172</v>
      </c>
      <c r="G2223" s="151">
        <v>160</v>
      </c>
      <c r="H2223" s="151">
        <v>-12</v>
      </c>
      <c r="I2223" s="152">
        <v>-6.9767441860465116</v>
      </c>
      <c r="J2223" s="142"/>
      <c r="K2223" s="154" t="s">
        <v>93</v>
      </c>
      <c r="L2223" s="150">
        <v>871</v>
      </c>
      <c r="M2223" s="151">
        <v>1044</v>
      </c>
      <c r="N2223" s="151">
        <v>1152</v>
      </c>
      <c r="O2223" s="151">
        <v>1336</v>
      </c>
      <c r="P2223" s="151">
        <v>1353</v>
      </c>
      <c r="Q2223" s="151">
        <v>17</v>
      </c>
      <c r="R2223" s="152">
        <v>1.2724550898203593</v>
      </c>
      <c r="S2223" s="152"/>
    </row>
    <row r="2224" spans="1:19" s="145" customFormat="1" ht="14.45" customHeight="1">
      <c r="A2224" s="160"/>
      <c r="B2224" s="142"/>
      <c r="C2224" s="150"/>
      <c r="D2224" s="157"/>
      <c r="E2224" s="157"/>
      <c r="F2224" s="157"/>
      <c r="G2224" s="157"/>
      <c r="H2224" s="157"/>
      <c r="I2224" s="158"/>
      <c r="J2224" s="142"/>
      <c r="K2224" s="159"/>
      <c r="L2224" s="150"/>
      <c r="M2224" s="157"/>
      <c r="N2224" s="157"/>
      <c r="O2224" s="157"/>
      <c r="P2224" s="157"/>
      <c r="Q2224" s="157"/>
      <c r="R2224" s="158"/>
      <c r="S2224" s="158"/>
    </row>
    <row r="2225" spans="1:19" s="145" customFormat="1" ht="14.45" customHeight="1">
      <c r="A2225" s="160"/>
      <c r="B2225" s="142" t="s">
        <v>94</v>
      </c>
      <c r="C2225" s="150">
        <v>22</v>
      </c>
      <c r="D2225" s="151">
        <v>13</v>
      </c>
      <c r="E2225" s="151">
        <v>13</v>
      </c>
      <c r="F2225" s="151">
        <v>6</v>
      </c>
      <c r="G2225" s="151">
        <v>7</v>
      </c>
      <c r="H2225" s="151">
        <v>1</v>
      </c>
      <c r="I2225" s="152">
        <v>16.666666666666664</v>
      </c>
      <c r="J2225" s="142"/>
      <c r="K2225" s="159" t="s">
        <v>94</v>
      </c>
      <c r="L2225" s="150">
        <v>204</v>
      </c>
      <c r="M2225" s="151">
        <v>164</v>
      </c>
      <c r="N2225" s="151">
        <v>119</v>
      </c>
      <c r="O2225" s="151">
        <v>125</v>
      </c>
      <c r="P2225" s="151">
        <v>117</v>
      </c>
      <c r="Q2225" s="151">
        <v>-8</v>
      </c>
      <c r="R2225" s="152">
        <v>-6.4</v>
      </c>
      <c r="S2225" s="152"/>
    </row>
    <row r="2226" spans="1:19" s="145" customFormat="1" ht="14.45" customHeight="1">
      <c r="A2226" s="160"/>
      <c r="B2226" s="142" t="s">
        <v>95</v>
      </c>
      <c r="C2226" s="150">
        <v>14</v>
      </c>
      <c r="D2226" s="151">
        <v>16</v>
      </c>
      <c r="E2226" s="151">
        <v>12</v>
      </c>
      <c r="F2226" s="151">
        <v>9</v>
      </c>
      <c r="G2226" s="151">
        <v>5</v>
      </c>
      <c r="H2226" s="151">
        <v>-4</v>
      </c>
      <c r="I2226" s="152">
        <v>-44.444444444444443</v>
      </c>
      <c r="J2226" s="142"/>
      <c r="K2226" s="159" t="s">
        <v>95</v>
      </c>
      <c r="L2226" s="150">
        <v>217</v>
      </c>
      <c r="M2226" s="151">
        <v>199</v>
      </c>
      <c r="N2226" s="151">
        <v>153</v>
      </c>
      <c r="O2226" s="151">
        <v>125</v>
      </c>
      <c r="P2226" s="151">
        <v>140</v>
      </c>
      <c r="Q2226" s="151">
        <v>15</v>
      </c>
      <c r="R2226" s="152">
        <v>12</v>
      </c>
      <c r="S2226" s="152"/>
    </row>
    <row r="2227" spans="1:19" s="145" customFormat="1" ht="14.45" customHeight="1">
      <c r="A2227" s="160"/>
      <c r="B2227" s="142" t="s">
        <v>96</v>
      </c>
      <c r="C2227" s="150">
        <v>25</v>
      </c>
      <c r="D2227" s="151">
        <v>8</v>
      </c>
      <c r="E2227" s="151">
        <v>15</v>
      </c>
      <c r="F2227" s="151">
        <v>10</v>
      </c>
      <c r="G2227" s="151">
        <v>7</v>
      </c>
      <c r="H2227" s="151">
        <v>-3</v>
      </c>
      <c r="I2227" s="152">
        <v>-30</v>
      </c>
      <c r="J2227" s="142"/>
      <c r="K2227" s="159" t="s">
        <v>96</v>
      </c>
      <c r="L2227" s="150">
        <v>239</v>
      </c>
      <c r="M2227" s="151">
        <v>218</v>
      </c>
      <c r="N2227" s="151">
        <v>183</v>
      </c>
      <c r="O2227" s="151">
        <v>159</v>
      </c>
      <c r="P2227" s="151">
        <v>132</v>
      </c>
      <c r="Q2227" s="151">
        <v>-27</v>
      </c>
      <c r="R2227" s="152">
        <v>-16.981132075471699</v>
      </c>
      <c r="S2227" s="152"/>
    </row>
    <row r="2228" spans="1:19" s="145" customFormat="1" ht="14.45" customHeight="1">
      <c r="A2228" s="160"/>
      <c r="B2228" s="142" t="s">
        <v>97</v>
      </c>
      <c r="C2228" s="150">
        <v>23</v>
      </c>
      <c r="D2228" s="151">
        <v>23</v>
      </c>
      <c r="E2228" s="151">
        <v>12</v>
      </c>
      <c r="F2228" s="151">
        <v>18</v>
      </c>
      <c r="G2228" s="151">
        <v>16</v>
      </c>
      <c r="H2228" s="151">
        <v>-2</v>
      </c>
      <c r="I2228" s="152">
        <v>-11.111111111111111</v>
      </c>
      <c r="J2228" s="142"/>
      <c r="K2228" s="159" t="s">
        <v>97</v>
      </c>
      <c r="L2228" s="150">
        <v>251</v>
      </c>
      <c r="M2228" s="151">
        <v>218</v>
      </c>
      <c r="N2228" s="151">
        <v>182</v>
      </c>
      <c r="O2228" s="151">
        <v>171</v>
      </c>
      <c r="P2228" s="151">
        <v>145</v>
      </c>
      <c r="Q2228" s="151">
        <v>-26</v>
      </c>
      <c r="R2228" s="152">
        <v>-15.204678362573098</v>
      </c>
      <c r="S2228" s="152"/>
    </row>
    <row r="2229" spans="1:19" s="145" customFormat="1" ht="14.45" customHeight="1">
      <c r="A2229" s="160"/>
      <c r="B2229" s="142" t="s">
        <v>98</v>
      </c>
      <c r="C2229" s="150">
        <v>18</v>
      </c>
      <c r="D2229" s="151">
        <v>16</v>
      </c>
      <c r="E2229" s="151">
        <v>13</v>
      </c>
      <c r="F2229" s="151">
        <v>5</v>
      </c>
      <c r="G2229" s="151">
        <v>8</v>
      </c>
      <c r="H2229" s="151">
        <v>3</v>
      </c>
      <c r="I2229" s="152">
        <v>60</v>
      </c>
      <c r="J2229" s="142"/>
      <c r="K2229" s="159" t="s">
        <v>98</v>
      </c>
      <c r="L2229" s="150">
        <v>250</v>
      </c>
      <c r="M2229" s="151">
        <v>179</v>
      </c>
      <c r="N2229" s="151">
        <v>152</v>
      </c>
      <c r="O2229" s="151">
        <v>140</v>
      </c>
      <c r="P2229" s="151">
        <v>130</v>
      </c>
      <c r="Q2229" s="151">
        <v>-10</v>
      </c>
      <c r="R2229" s="152">
        <v>-7.1428571428571423</v>
      </c>
      <c r="S2229" s="152"/>
    </row>
    <row r="2230" spans="1:19" s="145" customFormat="1" ht="14.45" customHeight="1">
      <c r="A2230" s="160"/>
      <c r="B2230" s="142" t="s">
        <v>99</v>
      </c>
      <c r="C2230" s="150">
        <v>16</v>
      </c>
      <c r="D2230" s="151">
        <v>11</v>
      </c>
      <c r="E2230" s="151">
        <v>9</v>
      </c>
      <c r="F2230" s="151">
        <v>15</v>
      </c>
      <c r="G2230" s="151">
        <v>5</v>
      </c>
      <c r="H2230" s="151">
        <v>-10</v>
      </c>
      <c r="I2230" s="152">
        <v>-66.666666666666657</v>
      </c>
      <c r="J2230" s="142"/>
      <c r="K2230" s="159" t="s">
        <v>99</v>
      </c>
      <c r="L2230" s="150">
        <v>300</v>
      </c>
      <c r="M2230" s="151">
        <v>226</v>
      </c>
      <c r="N2230" s="151">
        <v>152</v>
      </c>
      <c r="O2230" s="151">
        <v>146</v>
      </c>
      <c r="P2230" s="151">
        <v>116</v>
      </c>
      <c r="Q2230" s="151">
        <v>-30</v>
      </c>
      <c r="R2230" s="152">
        <v>-20.547945205479451</v>
      </c>
      <c r="S2230" s="152"/>
    </row>
    <row r="2231" spans="1:19" s="145" customFormat="1" ht="14.45" customHeight="1">
      <c r="A2231" s="160"/>
      <c r="B2231" s="142" t="s">
        <v>100</v>
      </c>
      <c r="C2231" s="150">
        <v>24</v>
      </c>
      <c r="D2231" s="151">
        <v>17</v>
      </c>
      <c r="E2231" s="151">
        <v>10</v>
      </c>
      <c r="F2231" s="151">
        <v>10</v>
      </c>
      <c r="G2231" s="151">
        <v>9</v>
      </c>
      <c r="H2231" s="151">
        <v>-1</v>
      </c>
      <c r="I2231" s="152">
        <v>-10</v>
      </c>
      <c r="J2231" s="142"/>
      <c r="K2231" s="159" t="s">
        <v>100</v>
      </c>
      <c r="L2231" s="150">
        <v>231</v>
      </c>
      <c r="M2231" s="151">
        <v>310</v>
      </c>
      <c r="N2231" s="151">
        <v>193</v>
      </c>
      <c r="O2231" s="151">
        <v>147</v>
      </c>
      <c r="P2231" s="151">
        <v>145</v>
      </c>
      <c r="Q2231" s="151">
        <v>-2</v>
      </c>
      <c r="R2231" s="152">
        <v>-1.3605442176870748</v>
      </c>
      <c r="S2231" s="152"/>
    </row>
    <row r="2232" spans="1:19" s="145" customFormat="1" ht="14.45" customHeight="1">
      <c r="A2232" s="160"/>
      <c r="B2232" s="142" t="s">
        <v>118</v>
      </c>
      <c r="C2232" s="150">
        <v>28</v>
      </c>
      <c r="D2232" s="151">
        <v>25</v>
      </c>
      <c r="E2232" s="151">
        <v>22</v>
      </c>
      <c r="F2232" s="151">
        <v>20</v>
      </c>
      <c r="G2232" s="151">
        <v>9</v>
      </c>
      <c r="H2232" s="151">
        <v>-11</v>
      </c>
      <c r="I2232" s="152">
        <v>-55.000000000000007</v>
      </c>
      <c r="J2232" s="142"/>
      <c r="K2232" s="159" t="s">
        <v>118</v>
      </c>
      <c r="L2232" s="150">
        <v>247</v>
      </c>
      <c r="M2232" s="151">
        <v>227</v>
      </c>
      <c r="N2232" s="151">
        <v>291</v>
      </c>
      <c r="O2232" s="151">
        <v>196</v>
      </c>
      <c r="P2232" s="151">
        <v>163</v>
      </c>
      <c r="Q2232" s="151">
        <v>-33</v>
      </c>
      <c r="R2232" s="152">
        <v>-16.836734693877549</v>
      </c>
      <c r="S2232" s="152"/>
    </row>
    <row r="2233" spans="1:19" s="145" customFormat="1" ht="14.45" customHeight="1">
      <c r="A2233" s="160"/>
      <c r="B2233" s="142" t="s">
        <v>101</v>
      </c>
      <c r="C2233" s="150">
        <v>24</v>
      </c>
      <c r="D2233" s="151">
        <v>27</v>
      </c>
      <c r="E2233" s="151">
        <v>21</v>
      </c>
      <c r="F2233" s="151">
        <v>26</v>
      </c>
      <c r="G2233" s="151">
        <v>13</v>
      </c>
      <c r="H2233" s="151">
        <v>-13</v>
      </c>
      <c r="I2233" s="152">
        <v>-50</v>
      </c>
      <c r="J2233" s="142"/>
      <c r="K2233" s="159" t="s">
        <v>101</v>
      </c>
      <c r="L2233" s="150">
        <v>249</v>
      </c>
      <c r="M2233" s="151">
        <v>226</v>
      </c>
      <c r="N2233" s="151">
        <v>221</v>
      </c>
      <c r="O2233" s="151">
        <v>268</v>
      </c>
      <c r="P2233" s="151">
        <v>200</v>
      </c>
      <c r="Q2233" s="151">
        <v>-68</v>
      </c>
      <c r="R2233" s="152">
        <v>-25.373134328358208</v>
      </c>
      <c r="S2233" s="152"/>
    </row>
    <row r="2234" spans="1:19" s="145" customFormat="1" ht="14.45" customHeight="1">
      <c r="A2234" s="160"/>
      <c r="B2234" s="142" t="s">
        <v>102</v>
      </c>
      <c r="C2234" s="150">
        <v>31</v>
      </c>
      <c r="D2234" s="151">
        <v>28</v>
      </c>
      <c r="E2234" s="151">
        <v>24</v>
      </c>
      <c r="F2234" s="151">
        <v>34</v>
      </c>
      <c r="G2234" s="151">
        <v>23</v>
      </c>
      <c r="H2234" s="151">
        <v>-11</v>
      </c>
      <c r="I2234" s="152">
        <v>-32.352941176470587</v>
      </c>
      <c r="J2234" s="142"/>
      <c r="K2234" s="159" t="s">
        <v>102</v>
      </c>
      <c r="L2234" s="150">
        <v>312</v>
      </c>
      <c r="M2234" s="151">
        <v>259</v>
      </c>
      <c r="N2234" s="151">
        <v>216</v>
      </c>
      <c r="O2234" s="151">
        <v>205</v>
      </c>
      <c r="P2234" s="151">
        <v>266</v>
      </c>
      <c r="Q2234" s="151">
        <v>61</v>
      </c>
      <c r="R2234" s="152">
        <v>29.756097560975608</v>
      </c>
      <c r="S2234" s="152"/>
    </row>
    <row r="2235" spans="1:19" s="139" customFormat="1" ht="14.45" customHeight="1">
      <c r="A2235" s="160"/>
      <c r="B2235" s="142" t="s">
        <v>103</v>
      </c>
      <c r="C2235" s="150">
        <v>25</v>
      </c>
      <c r="D2235" s="151">
        <v>35</v>
      </c>
      <c r="E2235" s="151">
        <v>33</v>
      </c>
      <c r="F2235" s="151">
        <v>33</v>
      </c>
      <c r="G2235" s="151">
        <v>25</v>
      </c>
      <c r="H2235" s="151">
        <v>-8</v>
      </c>
      <c r="I2235" s="152">
        <v>-24.242424242424242</v>
      </c>
      <c r="J2235" s="142"/>
      <c r="K2235" s="159" t="s">
        <v>103</v>
      </c>
      <c r="L2235" s="150">
        <v>416</v>
      </c>
      <c r="M2235" s="151">
        <v>301</v>
      </c>
      <c r="N2235" s="151">
        <v>251</v>
      </c>
      <c r="O2235" s="151">
        <v>218</v>
      </c>
      <c r="P2235" s="151">
        <v>199</v>
      </c>
      <c r="Q2235" s="151">
        <v>-19</v>
      </c>
      <c r="R2235" s="152">
        <v>-8.7155963302752291</v>
      </c>
      <c r="S2235" s="152"/>
    </row>
    <row r="2236" spans="1:19" s="145" customFormat="1" ht="14.45" customHeight="1">
      <c r="A2236" s="160"/>
      <c r="B2236" s="142" t="s">
        <v>104</v>
      </c>
      <c r="C2236" s="150">
        <v>30</v>
      </c>
      <c r="D2236" s="151">
        <v>42</v>
      </c>
      <c r="E2236" s="151">
        <v>40</v>
      </c>
      <c r="F2236" s="151">
        <v>38</v>
      </c>
      <c r="G2236" s="151">
        <v>27</v>
      </c>
      <c r="H2236" s="151">
        <v>-11</v>
      </c>
      <c r="I2236" s="152">
        <v>-28.947368421052634</v>
      </c>
      <c r="J2236" s="142"/>
      <c r="K2236" s="159" t="s">
        <v>104</v>
      </c>
      <c r="L2236" s="150">
        <v>319</v>
      </c>
      <c r="M2236" s="151">
        <v>395</v>
      </c>
      <c r="N2236" s="151">
        <v>294</v>
      </c>
      <c r="O2236" s="151">
        <v>247</v>
      </c>
      <c r="P2236" s="151">
        <v>220</v>
      </c>
      <c r="Q2236" s="151">
        <v>-27</v>
      </c>
      <c r="R2236" s="152">
        <v>-10.931174089068826</v>
      </c>
      <c r="S2236" s="152"/>
    </row>
    <row r="2237" spans="1:19" s="145" customFormat="1" ht="14.45" customHeight="1">
      <c r="A2237" s="160"/>
      <c r="B2237" s="142" t="s">
        <v>105</v>
      </c>
      <c r="C2237" s="150">
        <v>38</v>
      </c>
      <c r="D2237" s="151">
        <v>44</v>
      </c>
      <c r="E2237" s="151">
        <v>38</v>
      </c>
      <c r="F2237" s="151">
        <v>44</v>
      </c>
      <c r="G2237" s="151">
        <v>35</v>
      </c>
      <c r="H2237" s="151">
        <v>-9</v>
      </c>
      <c r="I2237" s="152">
        <v>-20.454545454545457</v>
      </c>
      <c r="J2237" s="142"/>
      <c r="K2237" s="159" t="s">
        <v>105</v>
      </c>
      <c r="L2237" s="150">
        <v>322</v>
      </c>
      <c r="M2237" s="151">
        <v>320</v>
      </c>
      <c r="N2237" s="151">
        <v>396</v>
      </c>
      <c r="O2237" s="151">
        <v>294</v>
      </c>
      <c r="P2237" s="151">
        <v>237</v>
      </c>
      <c r="Q2237" s="151">
        <v>-57</v>
      </c>
      <c r="R2237" s="152">
        <v>-19.387755102040817</v>
      </c>
      <c r="S2237" s="152"/>
    </row>
    <row r="2238" spans="1:19" s="145" customFormat="1" ht="14.45" customHeight="1">
      <c r="A2238" s="160"/>
      <c r="B2238" s="142" t="s">
        <v>106</v>
      </c>
      <c r="C2238" s="150">
        <v>27</v>
      </c>
      <c r="D2238" s="151">
        <v>39</v>
      </c>
      <c r="E2238" s="151">
        <v>38</v>
      </c>
      <c r="F2238" s="151">
        <v>46</v>
      </c>
      <c r="G2238" s="151">
        <v>40</v>
      </c>
      <c r="H2238" s="151">
        <v>-6</v>
      </c>
      <c r="I2238" s="152">
        <v>-13.043478260869565</v>
      </c>
      <c r="J2238" s="142"/>
      <c r="K2238" s="159" t="s">
        <v>106</v>
      </c>
      <c r="L2238" s="150">
        <v>321</v>
      </c>
      <c r="M2238" s="151">
        <v>306</v>
      </c>
      <c r="N2238" s="151">
        <v>316</v>
      </c>
      <c r="O2238" s="151">
        <v>385</v>
      </c>
      <c r="P2238" s="151">
        <v>301</v>
      </c>
      <c r="Q2238" s="151">
        <v>-84</v>
      </c>
      <c r="R2238" s="152">
        <v>-21.818181818181817</v>
      </c>
      <c r="S2238" s="152"/>
    </row>
    <row r="2239" spans="1:19" s="153" customFormat="1" ht="14.45" customHeight="1">
      <c r="A2239" s="160"/>
      <c r="B2239" s="142" t="s">
        <v>107</v>
      </c>
      <c r="C2239" s="150">
        <v>26</v>
      </c>
      <c r="D2239" s="151">
        <v>20</v>
      </c>
      <c r="E2239" s="151">
        <v>36</v>
      </c>
      <c r="F2239" s="151">
        <v>39</v>
      </c>
      <c r="G2239" s="151">
        <v>32</v>
      </c>
      <c r="H2239" s="151">
        <v>-7</v>
      </c>
      <c r="I2239" s="152">
        <v>-17.948717948717949</v>
      </c>
      <c r="J2239" s="142"/>
      <c r="K2239" s="159" t="s">
        <v>107</v>
      </c>
      <c r="L2239" s="150">
        <v>238</v>
      </c>
      <c r="M2239" s="151">
        <v>305</v>
      </c>
      <c r="N2239" s="151">
        <v>280</v>
      </c>
      <c r="O2239" s="151">
        <v>300</v>
      </c>
      <c r="P2239" s="151">
        <v>359</v>
      </c>
      <c r="Q2239" s="151">
        <v>59</v>
      </c>
      <c r="R2239" s="152">
        <v>19.666666666666664</v>
      </c>
      <c r="S2239" s="152"/>
    </row>
    <row r="2240" spans="1:19" s="145" customFormat="1" ht="14.45" customHeight="1">
      <c r="A2240" s="160"/>
      <c r="B2240" s="142" t="s">
        <v>108</v>
      </c>
      <c r="C2240" s="150">
        <v>12</v>
      </c>
      <c r="D2240" s="151">
        <v>18</v>
      </c>
      <c r="E2240" s="151">
        <v>27</v>
      </c>
      <c r="F2240" s="151">
        <v>37</v>
      </c>
      <c r="G2240" s="151">
        <v>26</v>
      </c>
      <c r="H2240" s="151">
        <v>-11</v>
      </c>
      <c r="I2240" s="152">
        <v>-29.72972972972973</v>
      </c>
      <c r="J2240" s="142"/>
      <c r="K2240" s="159" t="s">
        <v>108</v>
      </c>
      <c r="L2240" s="150">
        <v>142</v>
      </c>
      <c r="M2240" s="151">
        <v>210</v>
      </c>
      <c r="N2240" s="151">
        <v>257</v>
      </c>
      <c r="O2240" s="151">
        <v>235</v>
      </c>
      <c r="P2240" s="151">
        <v>269</v>
      </c>
      <c r="Q2240" s="151">
        <v>34</v>
      </c>
      <c r="R2240" s="152">
        <v>14.468085106382977</v>
      </c>
      <c r="S2240" s="152"/>
    </row>
    <row r="2241" spans="1:19" s="145" customFormat="1" ht="14.45" customHeight="1">
      <c r="A2241" s="160"/>
      <c r="B2241" s="142" t="s">
        <v>109</v>
      </c>
      <c r="C2241" s="150">
        <v>7</v>
      </c>
      <c r="D2241" s="151">
        <v>12</v>
      </c>
      <c r="E2241" s="151">
        <v>25</v>
      </c>
      <c r="F2241" s="151">
        <v>25</v>
      </c>
      <c r="G2241" s="151">
        <v>33</v>
      </c>
      <c r="H2241" s="151">
        <v>8</v>
      </c>
      <c r="I2241" s="152">
        <v>32</v>
      </c>
      <c r="J2241" s="142"/>
      <c r="K2241" s="159" t="s">
        <v>109</v>
      </c>
      <c r="L2241" s="150">
        <v>81</v>
      </c>
      <c r="M2241" s="151">
        <v>117</v>
      </c>
      <c r="N2241" s="151">
        <v>167</v>
      </c>
      <c r="O2241" s="151">
        <v>228</v>
      </c>
      <c r="P2241" s="151">
        <v>193</v>
      </c>
      <c r="Q2241" s="151">
        <v>-35</v>
      </c>
      <c r="R2241" s="152">
        <v>-15.350877192982457</v>
      </c>
      <c r="S2241" s="152"/>
    </row>
    <row r="2242" spans="1:19" s="145" customFormat="1" ht="14.45" customHeight="1">
      <c r="A2242" s="160"/>
      <c r="B2242" s="142" t="s">
        <v>110</v>
      </c>
      <c r="C2242" s="150">
        <v>7</v>
      </c>
      <c r="D2242" s="151">
        <v>19</v>
      </c>
      <c r="E2242" s="151">
        <v>25</v>
      </c>
      <c r="F2242" s="151">
        <v>25</v>
      </c>
      <c r="G2242" s="151">
        <v>29</v>
      </c>
      <c r="H2242" s="151">
        <v>4</v>
      </c>
      <c r="I2242" s="152">
        <v>16</v>
      </c>
      <c r="J2242" s="142"/>
      <c r="K2242" s="159" t="s">
        <v>110</v>
      </c>
      <c r="L2242" s="150">
        <v>89</v>
      </c>
      <c r="M2242" s="151">
        <v>106</v>
      </c>
      <c r="N2242" s="151">
        <v>132</v>
      </c>
      <c r="O2242" s="151">
        <v>188</v>
      </c>
      <c r="P2242" s="151">
        <v>231</v>
      </c>
      <c r="Q2242" s="151">
        <v>43</v>
      </c>
      <c r="R2242" s="152">
        <v>22.872340425531913</v>
      </c>
      <c r="S2242" s="152"/>
    </row>
    <row r="2243" spans="1:19" s="145" customFormat="1" ht="14.45" customHeight="1">
      <c r="A2243" s="160"/>
      <c r="B2243" s="423"/>
      <c r="C2243" s="427"/>
      <c r="D2243" s="422"/>
      <c r="E2243" s="422"/>
      <c r="F2243" s="422"/>
      <c r="G2243" s="422"/>
      <c r="H2243" s="151"/>
      <c r="I2243" s="152"/>
      <c r="J2243" s="160"/>
      <c r="K2243" s="423"/>
      <c r="L2243" s="427"/>
      <c r="M2243" s="422"/>
      <c r="N2243" s="422"/>
      <c r="O2243" s="422"/>
      <c r="P2243" s="422"/>
      <c r="Q2243" s="151"/>
      <c r="R2243" s="152"/>
      <c r="S2243" s="160"/>
    </row>
    <row r="2244" spans="1:19" s="145" customFormat="1" ht="14.45" customHeight="1">
      <c r="A2244" s="160"/>
      <c r="B2244" s="160"/>
      <c r="C2244" s="160"/>
      <c r="D2244" s="160"/>
      <c r="E2244" s="160"/>
      <c r="F2244" s="160"/>
      <c r="G2244" s="161"/>
      <c r="H2244" s="160"/>
      <c r="I2244" s="160"/>
      <c r="J2244" s="160"/>
      <c r="K2244" s="160"/>
      <c r="L2244" s="160"/>
      <c r="M2244" s="160"/>
      <c r="N2244" s="160"/>
      <c r="O2244" s="160"/>
      <c r="P2244" s="161"/>
      <c r="Q2244" s="160"/>
      <c r="R2244" s="160"/>
      <c r="S2244" s="160"/>
    </row>
    <row r="2245" spans="1:19" s="145" customFormat="1" ht="14.45" customHeight="1">
      <c r="A2245" s="160"/>
      <c r="B2245" s="160"/>
      <c r="C2245" s="160"/>
      <c r="D2245" s="160"/>
      <c r="E2245" s="160"/>
      <c r="F2245" s="160"/>
      <c r="G2245" s="161"/>
      <c r="H2245" s="160"/>
      <c r="I2245" s="160"/>
      <c r="J2245" s="160"/>
      <c r="K2245" s="160"/>
      <c r="L2245" s="160"/>
      <c r="M2245" s="160"/>
      <c r="N2245" s="160"/>
      <c r="O2245" s="160"/>
      <c r="P2245" s="161"/>
      <c r="Q2245" s="160"/>
      <c r="R2245" s="160"/>
      <c r="S2245" s="160"/>
    </row>
    <row r="2246" spans="1:19" s="145" customFormat="1" ht="14.45" customHeight="1">
      <c r="A2246" s="138"/>
      <c r="B2246" s="138" t="s">
        <v>708</v>
      </c>
      <c r="C2246" s="138"/>
      <c r="D2246" s="138"/>
      <c r="E2246" s="138"/>
      <c r="F2246" s="138"/>
      <c r="G2246" s="138"/>
      <c r="H2246" s="138"/>
      <c r="I2246" s="138"/>
      <c r="J2246" s="138"/>
      <c r="K2246" s="138" t="s">
        <v>709</v>
      </c>
      <c r="L2246" s="138"/>
      <c r="M2246" s="138"/>
      <c r="N2246" s="138"/>
      <c r="O2246" s="138"/>
      <c r="P2246" s="138"/>
      <c r="Q2246" s="138"/>
      <c r="R2246" s="138"/>
      <c r="S2246" s="138"/>
    </row>
    <row r="2247" spans="1:19" s="145" customFormat="1" ht="14.45" customHeight="1">
      <c r="A2247" s="160"/>
      <c r="B2247" s="491" t="s">
        <v>335</v>
      </c>
      <c r="C2247" s="140"/>
      <c r="D2247" s="140"/>
      <c r="E2247" s="140"/>
      <c r="F2247" s="140"/>
      <c r="G2247" s="143"/>
      <c r="H2247" s="141"/>
      <c r="I2247" s="141"/>
      <c r="J2247" s="142"/>
      <c r="K2247" s="491" t="s">
        <v>335</v>
      </c>
      <c r="L2247" s="140"/>
      <c r="M2247" s="140"/>
      <c r="N2247" s="140"/>
      <c r="O2247" s="140"/>
      <c r="P2247" s="143"/>
      <c r="Q2247" s="141"/>
      <c r="R2247" s="141"/>
      <c r="S2247" s="144"/>
    </row>
    <row r="2248" spans="1:19" s="145" customFormat="1" ht="14.45" customHeight="1">
      <c r="A2248" s="160"/>
      <c r="B2248" s="492"/>
      <c r="C2248" s="146" t="s">
        <v>151</v>
      </c>
      <c r="D2248" s="146" t="s">
        <v>86</v>
      </c>
      <c r="E2248" s="146" t="s">
        <v>87</v>
      </c>
      <c r="F2248" s="146" t="s">
        <v>410</v>
      </c>
      <c r="G2248" s="146" t="s">
        <v>739</v>
      </c>
      <c r="H2248" s="81" t="s">
        <v>509</v>
      </c>
      <c r="I2248" s="147" t="s">
        <v>807</v>
      </c>
      <c r="J2248" s="142"/>
      <c r="K2248" s="492"/>
      <c r="L2248" s="146" t="s">
        <v>151</v>
      </c>
      <c r="M2248" s="146" t="s">
        <v>86</v>
      </c>
      <c r="N2248" s="146" t="s">
        <v>87</v>
      </c>
      <c r="O2248" s="146" t="s">
        <v>410</v>
      </c>
      <c r="P2248" s="146" t="s">
        <v>739</v>
      </c>
      <c r="Q2248" s="81" t="s">
        <v>509</v>
      </c>
      <c r="R2248" s="147" t="s">
        <v>807</v>
      </c>
      <c r="S2248" s="144"/>
    </row>
    <row r="2249" spans="1:19" s="145" customFormat="1" ht="14.45" customHeight="1">
      <c r="A2249" s="160"/>
      <c r="B2249" s="493"/>
      <c r="C2249" s="148"/>
      <c r="D2249" s="148"/>
      <c r="E2249" s="148"/>
      <c r="F2249" s="148"/>
      <c r="G2249" s="148"/>
      <c r="H2249" s="149" t="s">
        <v>88</v>
      </c>
      <c r="I2249" s="81" t="s">
        <v>511</v>
      </c>
      <c r="J2249" s="142"/>
      <c r="K2249" s="493"/>
      <c r="L2249" s="148"/>
      <c r="M2249" s="148"/>
      <c r="N2249" s="148"/>
      <c r="O2249" s="148"/>
      <c r="P2249" s="148"/>
      <c r="Q2249" s="149" t="s">
        <v>88</v>
      </c>
      <c r="R2249" s="81" t="s">
        <v>511</v>
      </c>
      <c r="S2249" s="144"/>
    </row>
    <row r="2250" spans="1:19" s="180" customFormat="1" ht="14.45" customHeight="1">
      <c r="B2250" s="188" t="s">
        <v>90</v>
      </c>
      <c r="C2250" s="187">
        <v>455</v>
      </c>
      <c r="D2250" s="183">
        <v>574</v>
      </c>
      <c r="E2250" s="183">
        <v>611</v>
      </c>
      <c r="F2250" s="183">
        <v>602</v>
      </c>
      <c r="G2250" s="183">
        <v>542</v>
      </c>
      <c r="H2250" s="182">
        <v>-60</v>
      </c>
      <c r="I2250" s="184">
        <v>-9.9667774086378742</v>
      </c>
      <c r="J2250" s="185"/>
      <c r="K2250" s="186" t="s">
        <v>90</v>
      </c>
      <c r="L2250" s="187">
        <v>5376</v>
      </c>
      <c r="M2250" s="183">
        <v>5389</v>
      </c>
      <c r="N2250" s="183">
        <v>5189</v>
      </c>
      <c r="O2250" s="183">
        <v>4964</v>
      </c>
      <c r="P2250" s="183">
        <v>4753</v>
      </c>
      <c r="Q2250" s="182">
        <v>-211</v>
      </c>
      <c r="R2250" s="184">
        <v>-4.2506043513295735</v>
      </c>
      <c r="S2250" s="184"/>
    </row>
    <row r="2251" spans="1:19" s="145" customFormat="1" ht="14.45" customHeight="1">
      <c r="A2251" s="160"/>
      <c r="B2251" s="420" t="s">
        <v>91</v>
      </c>
      <c r="C2251" s="150">
        <v>57</v>
      </c>
      <c r="D2251" s="151">
        <v>46</v>
      </c>
      <c r="E2251" s="151">
        <v>33</v>
      </c>
      <c r="F2251" s="151">
        <v>30</v>
      </c>
      <c r="G2251" s="151">
        <v>20</v>
      </c>
      <c r="H2251" s="151">
        <v>-10</v>
      </c>
      <c r="I2251" s="152">
        <v>-33.333333333333329</v>
      </c>
      <c r="J2251" s="142"/>
      <c r="K2251" s="154" t="s">
        <v>91</v>
      </c>
      <c r="L2251" s="150">
        <v>655</v>
      </c>
      <c r="M2251" s="151">
        <v>575</v>
      </c>
      <c r="N2251" s="151">
        <v>496</v>
      </c>
      <c r="O2251" s="151">
        <v>438</v>
      </c>
      <c r="P2251" s="151">
        <v>396</v>
      </c>
      <c r="Q2251" s="151">
        <v>-42</v>
      </c>
      <c r="R2251" s="152">
        <v>-9.5890410958904102</v>
      </c>
      <c r="S2251" s="152"/>
    </row>
    <row r="2252" spans="1:19" s="145" customFormat="1" ht="14.45" customHeight="1">
      <c r="A2252" s="160"/>
      <c r="B2252" s="420" t="s">
        <v>92</v>
      </c>
      <c r="C2252" s="150">
        <v>288</v>
      </c>
      <c r="D2252" s="151">
        <v>271</v>
      </c>
      <c r="E2252" s="151">
        <v>239</v>
      </c>
      <c r="F2252" s="151">
        <v>213</v>
      </c>
      <c r="G2252" s="151">
        <v>160</v>
      </c>
      <c r="H2252" s="151">
        <v>-53</v>
      </c>
      <c r="I2252" s="152">
        <v>-24.88262910798122</v>
      </c>
      <c r="J2252" s="142"/>
      <c r="K2252" s="154" t="s">
        <v>92</v>
      </c>
      <c r="L2252" s="150">
        <v>3290</v>
      </c>
      <c r="M2252" s="151">
        <v>3105</v>
      </c>
      <c r="N2252" s="151">
        <v>2770</v>
      </c>
      <c r="O2252" s="151">
        <v>2375</v>
      </c>
      <c r="P2252" s="151">
        <v>2108</v>
      </c>
      <c r="Q2252" s="151">
        <v>-267</v>
      </c>
      <c r="R2252" s="152">
        <v>-11.242105263157894</v>
      </c>
      <c r="S2252" s="152"/>
    </row>
    <row r="2253" spans="1:19" s="145" customFormat="1" ht="14.45" customHeight="1">
      <c r="A2253" s="160"/>
      <c r="B2253" s="420" t="s">
        <v>93</v>
      </c>
      <c r="C2253" s="150">
        <v>110</v>
      </c>
      <c r="D2253" s="151">
        <v>257</v>
      </c>
      <c r="E2253" s="151">
        <v>339</v>
      </c>
      <c r="F2253" s="151">
        <v>359</v>
      </c>
      <c r="G2253" s="151">
        <v>362</v>
      </c>
      <c r="H2253" s="151">
        <v>3</v>
      </c>
      <c r="I2253" s="152">
        <v>0.83565459610027859</v>
      </c>
      <c r="J2253" s="142"/>
      <c r="K2253" s="154" t="s">
        <v>93</v>
      </c>
      <c r="L2253" s="150">
        <v>1431</v>
      </c>
      <c r="M2253" s="151">
        <v>1709</v>
      </c>
      <c r="N2253" s="151">
        <v>1923</v>
      </c>
      <c r="O2253" s="151">
        <v>2149</v>
      </c>
      <c r="P2253" s="151">
        <v>2246</v>
      </c>
      <c r="Q2253" s="151">
        <v>97</v>
      </c>
      <c r="R2253" s="152">
        <v>4.5137273150302466</v>
      </c>
      <c r="S2253" s="152"/>
    </row>
    <row r="2254" spans="1:19" s="145" customFormat="1" ht="14.45" customHeight="1">
      <c r="A2254" s="160"/>
      <c r="B2254" s="142"/>
      <c r="C2254" s="150"/>
      <c r="D2254" s="157"/>
      <c r="E2254" s="157"/>
      <c r="F2254" s="157"/>
      <c r="G2254" s="157"/>
      <c r="H2254" s="157"/>
      <c r="I2254" s="158"/>
      <c r="J2254" s="142"/>
      <c r="K2254" s="159"/>
      <c r="L2254" s="150"/>
      <c r="M2254" s="157"/>
      <c r="N2254" s="157"/>
      <c r="O2254" s="157"/>
      <c r="P2254" s="157"/>
      <c r="Q2254" s="157"/>
      <c r="R2254" s="158"/>
      <c r="S2254" s="158"/>
    </row>
    <row r="2255" spans="1:19" s="145" customFormat="1" ht="14.45" customHeight="1">
      <c r="A2255" s="160"/>
      <c r="B2255" s="142" t="s">
        <v>94</v>
      </c>
      <c r="C2255" s="150">
        <v>14</v>
      </c>
      <c r="D2255" s="151">
        <v>11</v>
      </c>
      <c r="E2255" s="151">
        <v>9</v>
      </c>
      <c r="F2255" s="151">
        <v>13</v>
      </c>
      <c r="G2255" s="151">
        <v>4</v>
      </c>
      <c r="H2255" s="151">
        <v>-9</v>
      </c>
      <c r="I2255" s="152">
        <v>-69.230769230769226</v>
      </c>
      <c r="J2255" s="142"/>
      <c r="K2255" s="159" t="s">
        <v>94</v>
      </c>
      <c r="L2255" s="150">
        <v>214</v>
      </c>
      <c r="M2255" s="151">
        <v>157</v>
      </c>
      <c r="N2255" s="151">
        <v>141</v>
      </c>
      <c r="O2255" s="151">
        <v>135</v>
      </c>
      <c r="P2255" s="151">
        <v>103</v>
      </c>
      <c r="Q2255" s="151">
        <v>-32</v>
      </c>
      <c r="R2255" s="152">
        <v>-23.703703703703706</v>
      </c>
      <c r="S2255" s="152"/>
    </row>
    <row r="2256" spans="1:19" s="145" customFormat="1" ht="14.45" customHeight="1">
      <c r="A2256" s="160"/>
      <c r="B2256" s="142" t="s">
        <v>95</v>
      </c>
      <c r="C2256" s="150">
        <v>20</v>
      </c>
      <c r="D2256" s="151">
        <v>17</v>
      </c>
      <c r="E2256" s="151">
        <v>9</v>
      </c>
      <c r="F2256" s="151">
        <v>8</v>
      </c>
      <c r="G2256" s="151">
        <v>9</v>
      </c>
      <c r="H2256" s="151">
        <v>1</v>
      </c>
      <c r="I2256" s="152">
        <v>12.5</v>
      </c>
      <c r="J2256" s="142"/>
      <c r="K2256" s="159" t="s">
        <v>95</v>
      </c>
      <c r="L2256" s="150">
        <v>223</v>
      </c>
      <c r="M2256" s="151">
        <v>196</v>
      </c>
      <c r="N2256" s="151">
        <v>154</v>
      </c>
      <c r="O2256" s="151">
        <v>146</v>
      </c>
      <c r="P2256" s="151">
        <v>149</v>
      </c>
      <c r="Q2256" s="151">
        <v>3</v>
      </c>
      <c r="R2256" s="152">
        <v>2.054794520547945</v>
      </c>
      <c r="S2256" s="152"/>
    </row>
    <row r="2257" spans="1:19" s="145" customFormat="1" ht="14.45" customHeight="1">
      <c r="A2257" s="160"/>
      <c r="B2257" s="142" t="s">
        <v>96</v>
      </c>
      <c r="C2257" s="150">
        <v>23</v>
      </c>
      <c r="D2257" s="151">
        <v>18</v>
      </c>
      <c r="E2257" s="151">
        <v>15</v>
      </c>
      <c r="F2257" s="151">
        <v>9</v>
      </c>
      <c r="G2257" s="151">
        <v>7</v>
      </c>
      <c r="H2257" s="151">
        <v>-2</v>
      </c>
      <c r="I2257" s="152">
        <v>-22.222222222222221</v>
      </c>
      <c r="J2257" s="142"/>
      <c r="K2257" s="159" t="s">
        <v>96</v>
      </c>
      <c r="L2257" s="150">
        <v>218</v>
      </c>
      <c r="M2257" s="151">
        <v>222</v>
      </c>
      <c r="N2257" s="151">
        <v>201</v>
      </c>
      <c r="O2257" s="151">
        <v>157</v>
      </c>
      <c r="P2257" s="151">
        <v>144</v>
      </c>
      <c r="Q2257" s="151">
        <v>-13</v>
      </c>
      <c r="R2257" s="152">
        <v>-8.2802547770700627</v>
      </c>
      <c r="S2257" s="152"/>
    </row>
    <row r="2258" spans="1:19" s="145" customFormat="1" ht="14.45" customHeight="1">
      <c r="A2258" s="160"/>
      <c r="B2258" s="142" t="s">
        <v>97</v>
      </c>
      <c r="C2258" s="150">
        <v>23</v>
      </c>
      <c r="D2258" s="151">
        <v>22</v>
      </c>
      <c r="E2258" s="151">
        <v>15</v>
      </c>
      <c r="F2258" s="151">
        <v>16</v>
      </c>
      <c r="G2258" s="151">
        <v>9</v>
      </c>
      <c r="H2258" s="151">
        <v>-7</v>
      </c>
      <c r="I2258" s="152">
        <v>-43.75</v>
      </c>
      <c r="J2258" s="142"/>
      <c r="K2258" s="159" t="s">
        <v>97</v>
      </c>
      <c r="L2258" s="150">
        <v>254</v>
      </c>
      <c r="M2258" s="151">
        <v>207</v>
      </c>
      <c r="N2258" s="151">
        <v>219</v>
      </c>
      <c r="O2258" s="151">
        <v>186</v>
      </c>
      <c r="P2258" s="151">
        <v>151</v>
      </c>
      <c r="Q2258" s="151">
        <v>-35</v>
      </c>
      <c r="R2258" s="152">
        <v>-18.817204301075268</v>
      </c>
      <c r="S2258" s="152"/>
    </row>
    <row r="2259" spans="1:19" s="145" customFormat="1" ht="14.45" customHeight="1">
      <c r="A2259" s="160"/>
      <c r="B2259" s="142" t="s">
        <v>98</v>
      </c>
      <c r="C2259" s="150">
        <v>18</v>
      </c>
      <c r="D2259" s="151">
        <v>10</v>
      </c>
      <c r="E2259" s="151">
        <v>14</v>
      </c>
      <c r="F2259" s="151">
        <v>10</v>
      </c>
      <c r="G2259" s="151">
        <v>9</v>
      </c>
      <c r="H2259" s="151">
        <v>-1</v>
      </c>
      <c r="I2259" s="152">
        <v>-10</v>
      </c>
      <c r="J2259" s="142"/>
      <c r="K2259" s="159" t="s">
        <v>98</v>
      </c>
      <c r="L2259" s="150">
        <v>315</v>
      </c>
      <c r="M2259" s="151">
        <v>230</v>
      </c>
      <c r="N2259" s="151">
        <v>160</v>
      </c>
      <c r="O2259" s="151">
        <v>172</v>
      </c>
      <c r="P2259" s="151">
        <v>153</v>
      </c>
      <c r="Q2259" s="151">
        <v>-19</v>
      </c>
      <c r="R2259" s="152">
        <v>-11.046511627906977</v>
      </c>
      <c r="S2259" s="152"/>
    </row>
    <row r="2260" spans="1:19" s="145" customFormat="1" ht="14.45" customHeight="1">
      <c r="A2260" s="160"/>
      <c r="B2260" s="142" t="s">
        <v>99</v>
      </c>
      <c r="C2260" s="150">
        <v>27</v>
      </c>
      <c r="D2260" s="151">
        <v>14</v>
      </c>
      <c r="E2260" s="151">
        <v>9</v>
      </c>
      <c r="F2260" s="151">
        <v>10</v>
      </c>
      <c r="G2260" s="151">
        <v>7</v>
      </c>
      <c r="H2260" s="151">
        <v>-3</v>
      </c>
      <c r="I2260" s="152">
        <v>-30</v>
      </c>
      <c r="J2260" s="142"/>
      <c r="K2260" s="159" t="s">
        <v>99</v>
      </c>
      <c r="L2260" s="150">
        <v>329</v>
      </c>
      <c r="M2260" s="151">
        <v>289</v>
      </c>
      <c r="N2260" s="151">
        <v>190</v>
      </c>
      <c r="O2260" s="151">
        <v>148</v>
      </c>
      <c r="P2260" s="151">
        <v>161</v>
      </c>
      <c r="Q2260" s="151">
        <v>13</v>
      </c>
      <c r="R2260" s="152">
        <v>8.7837837837837842</v>
      </c>
      <c r="S2260" s="152"/>
    </row>
    <row r="2261" spans="1:19" s="145" customFormat="1" ht="14.45" customHeight="1">
      <c r="A2261" s="160"/>
      <c r="B2261" s="142" t="s">
        <v>100</v>
      </c>
      <c r="C2261" s="150">
        <v>30</v>
      </c>
      <c r="D2261" s="151">
        <v>25</v>
      </c>
      <c r="E2261" s="151">
        <v>11</v>
      </c>
      <c r="F2261" s="151">
        <v>12</v>
      </c>
      <c r="G2261" s="151">
        <v>9</v>
      </c>
      <c r="H2261" s="151">
        <v>-3</v>
      </c>
      <c r="I2261" s="152">
        <v>-25</v>
      </c>
      <c r="J2261" s="142"/>
      <c r="K2261" s="159" t="s">
        <v>100</v>
      </c>
      <c r="L2261" s="150">
        <v>274</v>
      </c>
      <c r="M2261" s="151">
        <v>298</v>
      </c>
      <c r="N2261" s="151">
        <v>259</v>
      </c>
      <c r="O2261" s="151">
        <v>164</v>
      </c>
      <c r="P2261" s="151">
        <v>133</v>
      </c>
      <c r="Q2261" s="151">
        <v>-31</v>
      </c>
      <c r="R2261" s="152">
        <v>-18.902439024390244</v>
      </c>
      <c r="S2261" s="152"/>
    </row>
    <row r="2262" spans="1:19" s="145" customFormat="1" ht="14.45" customHeight="1">
      <c r="A2262" s="160"/>
      <c r="B2262" s="142" t="s">
        <v>118</v>
      </c>
      <c r="C2262" s="150">
        <v>35</v>
      </c>
      <c r="D2262" s="151">
        <v>26</v>
      </c>
      <c r="E2262" s="151">
        <v>28</v>
      </c>
      <c r="F2262" s="151">
        <v>13</v>
      </c>
      <c r="G2262" s="151">
        <v>7</v>
      </c>
      <c r="H2262" s="151">
        <v>-6</v>
      </c>
      <c r="I2262" s="152">
        <v>-46.153846153846153</v>
      </c>
      <c r="J2262" s="142"/>
      <c r="K2262" s="159" t="s">
        <v>118</v>
      </c>
      <c r="L2262" s="150">
        <v>279</v>
      </c>
      <c r="M2262" s="151">
        <v>287</v>
      </c>
      <c r="N2262" s="151">
        <v>281</v>
      </c>
      <c r="O2262" s="151">
        <v>232</v>
      </c>
      <c r="P2262" s="151">
        <v>173</v>
      </c>
      <c r="Q2262" s="151">
        <v>-59</v>
      </c>
      <c r="R2262" s="152">
        <v>-25.431034482758619</v>
      </c>
      <c r="S2262" s="152"/>
    </row>
    <row r="2263" spans="1:19" s="145" customFormat="1" ht="14.45" customHeight="1">
      <c r="A2263" s="160"/>
      <c r="B2263" s="142" t="s">
        <v>101</v>
      </c>
      <c r="C2263" s="150">
        <v>29</v>
      </c>
      <c r="D2263" s="151">
        <v>30</v>
      </c>
      <c r="E2263" s="151">
        <v>25</v>
      </c>
      <c r="F2263" s="151">
        <v>23</v>
      </c>
      <c r="G2263" s="151">
        <v>12</v>
      </c>
      <c r="H2263" s="151">
        <v>-11</v>
      </c>
      <c r="I2263" s="152">
        <v>-47.826086956521742</v>
      </c>
      <c r="J2263" s="142"/>
      <c r="K2263" s="159" t="s">
        <v>101</v>
      </c>
      <c r="L2263" s="150">
        <v>277</v>
      </c>
      <c r="M2263" s="151">
        <v>274</v>
      </c>
      <c r="N2263" s="151">
        <v>272</v>
      </c>
      <c r="O2263" s="151">
        <v>279</v>
      </c>
      <c r="P2263" s="151">
        <v>233</v>
      </c>
      <c r="Q2263" s="151">
        <v>-46</v>
      </c>
      <c r="R2263" s="152">
        <v>-16.487455197132618</v>
      </c>
      <c r="S2263" s="152"/>
    </row>
    <row r="2264" spans="1:19" s="139" customFormat="1" ht="14.45" customHeight="1">
      <c r="A2264" s="160"/>
      <c r="B2264" s="142" t="s">
        <v>102</v>
      </c>
      <c r="C2264" s="150">
        <v>31</v>
      </c>
      <c r="D2264" s="151">
        <v>31</v>
      </c>
      <c r="E2264" s="151">
        <v>28</v>
      </c>
      <c r="F2264" s="151">
        <v>25</v>
      </c>
      <c r="G2264" s="151">
        <v>28</v>
      </c>
      <c r="H2264" s="151">
        <v>3</v>
      </c>
      <c r="I2264" s="152">
        <v>12</v>
      </c>
      <c r="J2264" s="142"/>
      <c r="K2264" s="159" t="s">
        <v>102</v>
      </c>
      <c r="L2264" s="150">
        <v>384</v>
      </c>
      <c r="M2264" s="151">
        <v>283</v>
      </c>
      <c r="N2264" s="151">
        <v>264</v>
      </c>
      <c r="O2264" s="151">
        <v>279</v>
      </c>
      <c r="P2264" s="151">
        <v>278</v>
      </c>
      <c r="Q2264" s="151">
        <v>-1</v>
      </c>
      <c r="R2264" s="152">
        <v>-0.35842293906810035</v>
      </c>
      <c r="S2264" s="152"/>
    </row>
    <row r="2265" spans="1:19" s="145" customFormat="1" ht="14.45" customHeight="1">
      <c r="A2265" s="160"/>
      <c r="B2265" s="142" t="s">
        <v>103</v>
      </c>
      <c r="C2265" s="150">
        <v>32</v>
      </c>
      <c r="D2265" s="151">
        <v>35</v>
      </c>
      <c r="E2265" s="151">
        <v>31</v>
      </c>
      <c r="F2265" s="151">
        <v>31</v>
      </c>
      <c r="G2265" s="151">
        <v>22</v>
      </c>
      <c r="H2265" s="151">
        <v>-9</v>
      </c>
      <c r="I2265" s="152">
        <v>-29.032258064516132</v>
      </c>
      <c r="J2265" s="142"/>
      <c r="K2265" s="159" t="s">
        <v>103</v>
      </c>
      <c r="L2265" s="150">
        <v>457</v>
      </c>
      <c r="M2265" s="151">
        <v>371</v>
      </c>
      <c r="N2265" s="151">
        <v>279</v>
      </c>
      <c r="O2265" s="151">
        <v>266</v>
      </c>
      <c r="P2265" s="151">
        <v>279</v>
      </c>
      <c r="Q2265" s="151">
        <v>13</v>
      </c>
      <c r="R2265" s="152">
        <v>4.8872180451127818</v>
      </c>
      <c r="S2265" s="152"/>
    </row>
    <row r="2266" spans="1:19" s="145" customFormat="1" ht="14.45" customHeight="1">
      <c r="A2266" s="160"/>
      <c r="B2266" s="142" t="s">
        <v>104</v>
      </c>
      <c r="C2266" s="150">
        <v>32</v>
      </c>
      <c r="D2266" s="151">
        <v>38</v>
      </c>
      <c r="E2266" s="151">
        <v>34</v>
      </c>
      <c r="F2266" s="151">
        <v>35</v>
      </c>
      <c r="G2266" s="151">
        <v>22</v>
      </c>
      <c r="H2266" s="151">
        <v>-13</v>
      </c>
      <c r="I2266" s="152">
        <v>-37.142857142857146</v>
      </c>
      <c r="J2266" s="142"/>
      <c r="K2266" s="159" t="s">
        <v>104</v>
      </c>
      <c r="L2266" s="150">
        <v>374</v>
      </c>
      <c r="M2266" s="151">
        <v>485</v>
      </c>
      <c r="N2266" s="151">
        <v>380</v>
      </c>
      <c r="O2266" s="151">
        <v>282</v>
      </c>
      <c r="P2266" s="151">
        <v>268</v>
      </c>
      <c r="Q2266" s="151">
        <v>-14</v>
      </c>
      <c r="R2266" s="152">
        <v>-4.9645390070921991</v>
      </c>
      <c r="S2266" s="152"/>
    </row>
    <row r="2267" spans="1:19" s="145" customFormat="1" ht="14.45" customHeight="1">
      <c r="A2267" s="160"/>
      <c r="B2267" s="142" t="s">
        <v>105</v>
      </c>
      <c r="C2267" s="150">
        <v>31</v>
      </c>
      <c r="D2267" s="151">
        <v>40</v>
      </c>
      <c r="E2267" s="151">
        <v>44</v>
      </c>
      <c r="F2267" s="151">
        <v>38</v>
      </c>
      <c r="G2267" s="151">
        <v>35</v>
      </c>
      <c r="H2267" s="151">
        <v>-3</v>
      </c>
      <c r="I2267" s="152">
        <v>-7.8947368421052628</v>
      </c>
      <c r="J2267" s="142"/>
      <c r="K2267" s="159" t="s">
        <v>105</v>
      </c>
      <c r="L2267" s="150">
        <v>347</v>
      </c>
      <c r="M2267" s="151">
        <v>381</v>
      </c>
      <c r="N2267" s="151">
        <v>466</v>
      </c>
      <c r="O2267" s="151">
        <v>367</v>
      </c>
      <c r="P2267" s="151">
        <v>279</v>
      </c>
      <c r="Q2267" s="151">
        <v>-88</v>
      </c>
      <c r="R2267" s="152">
        <v>-23.978201634877383</v>
      </c>
      <c r="S2267" s="152"/>
    </row>
    <row r="2268" spans="1:19" s="153" customFormat="1" ht="14.45" customHeight="1">
      <c r="A2268" s="160"/>
      <c r="B2268" s="142" t="s">
        <v>106</v>
      </c>
      <c r="C2268" s="150">
        <v>32</v>
      </c>
      <c r="D2268" s="151">
        <v>36</v>
      </c>
      <c r="E2268" s="151">
        <v>37</v>
      </c>
      <c r="F2268" s="151">
        <v>44</v>
      </c>
      <c r="G2268" s="151">
        <v>37</v>
      </c>
      <c r="H2268" s="151">
        <v>-7</v>
      </c>
      <c r="I2268" s="152">
        <v>-15.909090909090908</v>
      </c>
      <c r="J2268" s="142"/>
      <c r="K2268" s="159" t="s">
        <v>106</v>
      </c>
      <c r="L2268" s="150">
        <v>350</v>
      </c>
      <c r="M2268" s="151">
        <v>341</v>
      </c>
      <c r="N2268" s="151">
        <v>386</v>
      </c>
      <c r="O2268" s="151">
        <v>470</v>
      </c>
      <c r="P2268" s="151">
        <v>368</v>
      </c>
      <c r="Q2268" s="151">
        <v>-102</v>
      </c>
      <c r="R2268" s="152">
        <v>-21.702127659574469</v>
      </c>
      <c r="S2268" s="152"/>
    </row>
    <row r="2269" spans="1:19" s="145" customFormat="1" ht="14.45" customHeight="1">
      <c r="A2269" s="160"/>
      <c r="B2269" s="142" t="s">
        <v>107</v>
      </c>
      <c r="C2269" s="150">
        <v>24</v>
      </c>
      <c r="D2269" s="151">
        <v>36</v>
      </c>
      <c r="E2269" s="151">
        <v>37</v>
      </c>
      <c r="F2269" s="151">
        <v>40</v>
      </c>
      <c r="G2269" s="151">
        <v>45</v>
      </c>
      <c r="H2269" s="151">
        <v>5</v>
      </c>
      <c r="I2269" s="152">
        <v>12.5</v>
      </c>
      <c r="J2269" s="142"/>
      <c r="K2269" s="159" t="s">
        <v>107</v>
      </c>
      <c r="L2269" s="150">
        <v>301</v>
      </c>
      <c r="M2269" s="151">
        <v>361</v>
      </c>
      <c r="N2269" s="151">
        <v>338</v>
      </c>
      <c r="O2269" s="151">
        <v>384</v>
      </c>
      <c r="P2269" s="151">
        <v>485</v>
      </c>
      <c r="Q2269" s="151">
        <v>101</v>
      </c>
      <c r="R2269" s="152">
        <v>26.302083333333332</v>
      </c>
      <c r="S2269" s="152"/>
    </row>
    <row r="2270" spans="1:19" s="145" customFormat="1" ht="14.45" customHeight="1">
      <c r="A2270" s="160"/>
      <c r="B2270" s="142" t="s">
        <v>108</v>
      </c>
      <c r="C2270" s="150">
        <v>18</v>
      </c>
      <c r="D2270" s="151">
        <v>39</v>
      </c>
      <c r="E2270" s="151">
        <v>51</v>
      </c>
      <c r="F2270" s="151">
        <v>46</v>
      </c>
      <c r="G2270" s="151">
        <v>40</v>
      </c>
      <c r="H2270" s="151">
        <v>-6</v>
      </c>
      <c r="I2270" s="152">
        <v>-13.043478260869565</v>
      </c>
      <c r="J2270" s="142"/>
      <c r="K2270" s="159" t="s">
        <v>108</v>
      </c>
      <c r="L2270" s="150">
        <v>265</v>
      </c>
      <c r="M2270" s="151">
        <v>302</v>
      </c>
      <c r="N2270" s="151">
        <v>348</v>
      </c>
      <c r="O2270" s="151">
        <v>345</v>
      </c>
      <c r="P2270" s="151">
        <v>386</v>
      </c>
      <c r="Q2270" s="151">
        <v>41</v>
      </c>
      <c r="R2270" s="152">
        <v>11.884057971014492</v>
      </c>
      <c r="S2270" s="152"/>
    </row>
    <row r="2271" spans="1:19" s="145" customFormat="1" ht="14.45" customHeight="1">
      <c r="A2271" s="160"/>
      <c r="B2271" s="142" t="s">
        <v>109</v>
      </c>
      <c r="C2271" s="150">
        <v>17</v>
      </c>
      <c r="D2271" s="151">
        <v>69</v>
      </c>
      <c r="E2271" s="151">
        <v>62</v>
      </c>
      <c r="F2271" s="151">
        <v>69</v>
      </c>
      <c r="G2271" s="151">
        <v>51</v>
      </c>
      <c r="H2271" s="151">
        <v>-18</v>
      </c>
      <c r="I2271" s="152">
        <v>-26.086956521739129</v>
      </c>
      <c r="J2271" s="142"/>
      <c r="K2271" s="159" t="s">
        <v>109</v>
      </c>
      <c r="L2271" s="150">
        <v>200</v>
      </c>
      <c r="M2271" s="151">
        <v>285</v>
      </c>
      <c r="N2271" s="151">
        <v>318</v>
      </c>
      <c r="O2271" s="151">
        <v>358</v>
      </c>
      <c r="P2271" s="151">
        <v>332</v>
      </c>
      <c r="Q2271" s="151">
        <v>-26</v>
      </c>
      <c r="R2271" s="152">
        <v>-7.2625698324022352</v>
      </c>
      <c r="S2271" s="152"/>
    </row>
    <row r="2272" spans="1:19" s="145" customFormat="1" ht="14.45" customHeight="1">
      <c r="A2272" s="160"/>
      <c r="B2272" s="142" t="s">
        <v>110</v>
      </c>
      <c r="C2272" s="150">
        <v>19</v>
      </c>
      <c r="D2272" s="151">
        <v>77</v>
      </c>
      <c r="E2272" s="151">
        <v>152</v>
      </c>
      <c r="F2272" s="151">
        <v>160</v>
      </c>
      <c r="G2272" s="151">
        <v>189</v>
      </c>
      <c r="H2272" s="151">
        <v>29</v>
      </c>
      <c r="I2272" s="152">
        <v>18.125</v>
      </c>
      <c r="J2272" s="142"/>
      <c r="K2272" s="159" t="s">
        <v>110</v>
      </c>
      <c r="L2272" s="150">
        <v>315</v>
      </c>
      <c r="M2272" s="151">
        <v>420</v>
      </c>
      <c r="N2272" s="151">
        <v>533</v>
      </c>
      <c r="O2272" s="151">
        <v>592</v>
      </c>
      <c r="P2272" s="151">
        <v>675</v>
      </c>
      <c r="Q2272" s="151">
        <v>83</v>
      </c>
      <c r="R2272" s="152">
        <v>14.020270270270272</v>
      </c>
      <c r="S2272" s="152"/>
    </row>
    <row r="2273" spans="1:19" s="145" customFormat="1" ht="14.45" customHeight="1">
      <c r="A2273" s="160"/>
      <c r="B2273" s="423"/>
      <c r="C2273" s="427"/>
      <c r="D2273" s="422"/>
      <c r="E2273" s="422"/>
      <c r="F2273" s="422"/>
      <c r="G2273" s="422"/>
      <c r="H2273" s="151"/>
      <c r="I2273" s="152"/>
      <c r="J2273" s="160"/>
      <c r="K2273" s="423"/>
      <c r="L2273" s="427"/>
      <c r="M2273" s="422"/>
      <c r="N2273" s="422"/>
      <c r="O2273" s="422"/>
      <c r="P2273" s="422"/>
      <c r="Q2273" s="151"/>
      <c r="R2273" s="152"/>
      <c r="S2273" s="160"/>
    </row>
    <row r="2274" spans="1:19" s="145" customFormat="1" ht="14.45" customHeight="1">
      <c r="A2274" s="160"/>
      <c r="B2274" s="162"/>
      <c r="C2274" s="162"/>
      <c r="D2274" s="162"/>
      <c r="E2274" s="162"/>
      <c r="F2274" s="162"/>
      <c r="G2274" s="162"/>
      <c r="H2274" s="162"/>
      <c r="I2274" s="162"/>
      <c r="J2274" s="162"/>
      <c r="K2274" s="162"/>
      <c r="L2274" s="162"/>
      <c r="M2274" s="162"/>
      <c r="N2274" s="162"/>
      <c r="O2274" s="162"/>
      <c r="P2274" s="161"/>
      <c r="Q2274" s="160"/>
      <c r="R2274" s="160"/>
      <c r="S2274" s="160"/>
    </row>
    <row r="2275" spans="1:19" s="145" customFormat="1" ht="14.45" customHeight="1">
      <c r="A2275" s="160"/>
      <c r="B2275" s="162"/>
      <c r="C2275" s="162"/>
      <c r="D2275" s="162"/>
      <c r="E2275" s="162"/>
      <c r="F2275" s="162"/>
      <c r="G2275" s="162"/>
      <c r="H2275" s="162"/>
      <c r="I2275" s="162"/>
      <c r="J2275" s="162"/>
      <c r="K2275" s="162"/>
      <c r="L2275" s="162"/>
      <c r="M2275" s="162"/>
      <c r="N2275" s="162"/>
      <c r="O2275" s="162"/>
      <c r="P2275" s="161"/>
      <c r="Q2275" s="160"/>
      <c r="R2275" s="160"/>
      <c r="S2275" s="160"/>
    </row>
    <row r="2276" spans="1:19" s="145" customFormat="1" ht="14.45" customHeight="1">
      <c r="A2276" s="160"/>
      <c r="B2276" s="162"/>
      <c r="C2276" s="162"/>
      <c r="D2276" s="162"/>
      <c r="E2276" s="162"/>
      <c r="F2276" s="162"/>
      <c r="G2276" s="162"/>
      <c r="H2276" s="162"/>
      <c r="I2276" s="162"/>
      <c r="J2276" s="162"/>
      <c r="K2276" s="162"/>
      <c r="L2276" s="162"/>
      <c r="M2276" s="162"/>
      <c r="N2276" s="162"/>
      <c r="O2276" s="162"/>
      <c r="P2276" s="161"/>
      <c r="Q2276" s="160"/>
      <c r="R2276" s="160"/>
      <c r="S2276" s="160"/>
    </row>
    <row r="2277" spans="1:19" s="145" customFormat="1" ht="14.45" customHeight="1">
      <c r="A2277" s="138"/>
      <c r="B2277" s="138" t="s">
        <v>283</v>
      </c>
      <c r="C2277" s="138"/>
      <c r="D2277" s="138"/>
      <c r="E2277" s="138"/>
      <c r="F2277" s="138"/>
      <c r="G2277" s="138"/>
      <c r="H2277" s="138"/>
      <c r="I2277" s="138"/>
      <c r="J2277" s="138"/>
      <c r="K2277" s="138" t="s">
        <v>284</v>
      </c>
      <c r="L2277" s="138"/>
      <c r="M2277" s="138"/>
      <c r="N2277" s="138"/>
      <c r="O2277" s="138"/>
      <c r="P2277" s="138"/>
      <c r="Q2277" s="138"/>
      <c r="R2277" s="138"/>
      <c r="S2277" s="138"/>
    </row>
    <row r="2278" spans="1:19" s="145" customFormat="1" ht="14.45" customHeight="1">
      <c r="A2278" s="160"/>
      <c r="B2278" s="491" t="s">
        <v>335</v>
      </c>
      <c r="C2278" s="140"/>
      <c r="D2278" s="140"/>
      <c r="E2278" s="140"/>
      <c r="F2278" s="140"/>
      <c r="G2278" s="143"/>
      <c r="H2278" s="141"/>
      <c r="I2278" s="141"/>
      <c r="J2278" s="142"/>
      <c r="K2278" s="491" t="s">
        <v>335</v>
      </c>
      <c r="L2278" s="140"/>
      <c r="M2278" s="140"/>
      <c r="N2278" s="140"/>
      <c r="O2278" s="140"/>
      <c r="P2278" s="143"/>
      <c r="Q2278" s="141"/>
      <c r="R2278" s="141"/>
      <c r="S2278" s="144"/>
    </row>
    <row r="2279" spans="1:19" s="145" customFormat="1" ht="14.45" customHeight="1">
      <c r="A2279" s="160"/>
      <c r="B2279" s="492"/>
      <c r="C2279" s="146" t="s">
        <v>151</v>
      </c>
      <c r="D2279" s="146" t="s">
        <v>86</v>
      </c>
      <c r="E2279" s="146" t="s">
        <v>87</v>
      </c>
      <c r="F2279" s="146" t="s">
        <v>410</v>
      </c>
      <c r="G2279" s="146" t="s">
        <v>739</v>
      </c>
      <c r="H2279" s="81" t="s">
        <v>509</v>
      </c>
      <c r="I2279" s="147" t="s">
        <v>807</v>
      </c>
      <c r="J2279" s="142"/>
      <c r="K2279" s="492"/>
      <c r="L2279" s="146" t="s">
        <v>151</v>
      </c>
      <c r="M2279" s="146" t="s">
        <v>86</v>
      </c>
      <c r="N2279" s="146" t="s">
        <v>87</v>
      </c>
      <c r="O2279" s="146" t="s">
        <v>410</v>
      </c>
      <c r="P2279" s="146" t="s">
        <v>739</v>
      </c>
      <c r="Q2279" s="81" t="s">
        <v>509</v>
      </c>
      <c r="R2279" s="147" t="s">
        <v>807</v>
      </c>
      <c r="S2279" s="144"/>
    </row>
    <row r="2280" spans="1:19" s="145" customFormat="1" ht="14.45" customHeight="1">
      <c r="A2280" s="160"/>
      <c r="B2280" s="493"/>
      <c r="C2280" s="148"/>
      <c r="D2280" s="148"/>
      <c r="E2280" s="148"/>
      <c r="F2280" s="148"/>
      <c r="G2280" s="148"/>
      <c r="H2280" s="149" t="s">
        <v>88</v>
      </c>
      <c r="I2280" s="81" t="s">
        <v>511</v>
      </c>
      <c r="J2280" s="142"/>
      <c r="K2280" s="493"/>
      <c r="L2280" s="148"/>
      <c r="M2280" s="148"/>
      <c r="N2280" s="148"/>
      <c r="O2280" s="148"/>
      <c r="P2280" s="148"/>
      <c r="Q2280" s="149" t="s">
        <v>88</v>
      </c>
      <c r="R2280" s="81" t="s">
        <v>511</v>
      </c>
      <c r="S2280" s="144"/>
    </row>
    <row r="2281" spans="1:19" s="180" customFormat="1" ht="14.45" customHeight="1">
      <c r="B2281" s="188" t="s">
        <v>90</v>
      </c>
      <c r="C2281" s="187">
        <v>120</v>
      </c>
      <c r="D2281" s="183">
        <v>465</v>
      </c>
      <c r="E2281" s="183">
        <v>660</v>
      </c>
      <c r="F2281" s="183">
        <v>812</v>
      </c>
      <c r="G2281" s="183">
        <v>811</v>
      </c>
      <c r="H2281" s="182">
        <v>-1</v>
      </c>
      <c r="I2281" s="184">
        <v>-0.12315270935960591</v>
      </c>
      <c r="J2281" s="185"/>
      <c r="K2281" s="186" t="s">
        <v>90</v>
      </c>
      <c r="L2281" s="187">
        <v>758</v>
      </c>
      <c r="M2281" s="183">
        <v>780</v>
      </c>
      <c r="N2281" s="183">
        <v>766</v>
      </c>
      <c r="O2281" s="183">
        <v>736</v>
      </c>
      <c r="P2281" s="183">
        <v>698</v>
      </c>
      <c r="Q2281" s="182">
        <v>-38</v>
      </c>
      <c r="R2281" s="184">
        <v>-5.1630434782608692</v>
      </c>
      <c r="S2281" s="184"/>
    </row>
    <row r="2282" spans="1:19" s="145" customFormat="1" ht="14.45" customHeight="1">
      <c r="A2282" s="160"/>
      <c r="B2282" s="420" t="s">
        <v>91</v>
      </c>
      <c r="C2282" s="150">
        <v>43</v>
      </c>
      <c r="D2282" s="151">
        <v>165</v>
      </c>
      <c r="E2282" s="151">
        <v>225</v>
      </c>
      <c r="F2282" s="151">
        <v>230</v>
      </c>
      <c r="G2282" s="151">
        <v>185</v>
      </c>
      <c r="H2282" s="151">
        <v>-45</v>
      </c>
      <c r="I2282" s="152">
        <v>-19.565217391304348</v>
      </c>
      <c r="J2282" s="142"/>
      <c r="K2282" s="154" t="s">
        <v>91</v>
      </c>
      <c r="L2282" s="150">
        <v>97</v>
      </c>
      <c r="M2282" s="151">
        <v>94</v>
      </c>
      <c r="N2282" s="151">
        <v>81</v>
      </c>
      <c r="O2282" s="151">
        <v>75</v>
      </c>
      <c r="P2282" s="151">
        <v>66</v>
      </c>
      <c r="Q2282" s="151">
        <v>-9</v>
      </c>
      <c r="R2282" s="152">
        <v>-12</v>
      </c>
      <c r="S2282" s="152"/>
    </row>
    <row r="2283" spans="1:19" s="145" customFormat="1" ht="14.45" customHeight="1">
      <c r="A2283" s="160"/>
      <c r="B2283" s="420" t="s">
        <v>92</v>
      </c>
      <c r="C2283" s="150">
        <v>62</v>
      </c>
      <c r="D2283" s="151">
        <v>280</v>
      </c>
      <c r="E2283" s="151">
        <v>412</v>
      </c>
      <c r="F2283" s="151">
        <v>543</v>
      </c>
      <c r="G2283" s="151">
        <v>583</v>
      </c>
      <c r="H2283" s="151">
        <v>40</v>
      </c>
      <c r="I2283" s="152">
        <v>7.3664825046040523</v>
      </c>
      <c r="J2283" s="142"/>
      <c r="K2283" s="154" t="s">
        <v>92</v>
      </c>
      <c r="L2283" s="150">
        <v>470</v>
      </c>
      <c r="M2283" s="151">
        <v>471</v>
      </c>
      <c r="N2283" s="151">
        <v>416</v>
      </c>
      <c r="O2283" s="151">
        <v>397</v>
      </c>
      <c r="P2283" s="151">
        <v>387</v>
      </c>
      <c r="Q2283" s="151">
        <v>-10</v>
      </c>
      <c r="R2283" s="152">
        <v>-2.518891687657431</v>
      </c>
      <c r="S2283" s="152"/>
    </row>
    <row r="2284" spans="1:19" s="145" customFormat="1" ht="14.45" customHeight="1">
      <c r="A2284" s="160"/>
      <c r="B2284" s="420" t="s">
        <v>93</v>
      </c>
      <c r="C2284" s="150">
        <v>15</v>
      </c>
      <c r="D2284" s="151">
        <v>20</v>
      </c>
      <c r="E2284" s="151">
        <v>23</v>
      </c>
      <c r="F2284" s="151">
        <v>39</v>
      </c>
      <c r="G2284" s="151">
        <v>43</v>
      </c>
      <c r="H2284" s="151">
        <v>4</v>
      </c>
      <c r="I2284" s="152">
        <v>10.256410256410255</v>
      </c>
      <c r="J2284" s="142"/>
      <c r="K2284" s="154" t="s">
        <v>93</v>
      </c>
      <c r="L2284" s="150">
        <v>191</v>
      </c>
      <c r="M2284" s="151">
        <v>215</v>
      </c>
      <c r="N2284" s="151">
        <v>269</v>
      </c>
      <c r="O2284" s="151">
        <v>264</v>
      </c>
      <c r="P2284" s="151">
        <v>245</v>
      </c>
      <c r="Q2284" s="151">
        <v>-19</v>
      </c>
      <c r="R2284" s="152">
        <v>-7.1969696969696972</v>
      </c>
      <c r="S2284" s="152"/>
    </row>
    <row r="2285" spans="1:19" s="145" customFormat="1" ht="14.45" customHeight="1">
      <c r="A2285" s="160"/>
      <c r="B2285" s="142"/>
      <c r="C2285" s="150"/>
      <c r="D2285" s="157"/>
      <c r="E2285" s="157"/>
      <c r="F2285" s="157"/>
      <c r="G2285" s="157"/>
      <c r="H2285" s="157"/>
      <c r="I2285" s="158"/>
      <c r="J2285" s="142"/>
      <c r="K2285" s="159"/>
      <c r="L2285" s="150"/>
      <c r="M2285" s="157"/>
      <c r="N2285" s="157"/>
      <c r="O2285" s="157"/>
      <c r="P2285" s="157"/>
      <c r="Q2285" s="157"/>
      <c r="R2285" s="158"/>
      <c r="S2285" s="158"/>
    </row>
    <row r="2286" spans="1:19" s="145" customFormat="1" ht="14.45" customHeight="1">
      <c r="A2286" s="160"/>
      <c r="B2286" s="142" t="s">
        <v>94</v>
      </c>
      <c r="C2286" s="150">
        <v>19</v>
      </c>
      <c r="D2286" s="151">
        <v>58</v>
      </c>
      <c r="E2286" s="151">
        <v>56</v>
      </c>
      <c r="F2286" s="151">
        <v>53</v>
      </c>
      <c r="G2286" s="151">
        <v>37</v>
      </c>
      <c r="H2286" s="151">
        <v>-16</v>
      </c>
      <c r="I2286" s="152">
        <v>-30.188679245283019</v>
      </c>
      <c r="J2286" s="142"/>
      <c r="K2286" s="159" t="s">
        <v>94</v>
      </c>
      <c r="L2286" s="150">
        <v>32</v>
      </c>
      <c r="M2286" s="151">
        <v>27</v>
      </c>
      <c r="N2286" s="151">
        <v>20</v>
      </c>
      <c r="O2286" s="151">
        <v>19</v>
      </c>
      <c r="P2286" s="151">
        <v>16</v>
      </c>
      <c r="Q2286" s="151">
        <v>-3</v>
      </c>
      <c r="R2286" s="152">
        <v>-15.789473684210526</v>
      </c>
      <c r="S2286" s="152"/>
    </row>
    <row r="2287" spans="1:19" s="145" customFormat="1" ht="14.45" customHeight="1">
      <c r="A2287" s="160"/>
      <c r="B2287" s="142" t="s">
        <v>95</v>
      </c>
      <c r="C2287" s="150">
        <v>20</v>
      </c>
      <c r="D2287" s="151">
        <v>60</v>
      </c>
      <c r="E2287" s="151">
        <v>90</v>
      </c>
      <c r="F2287" s="151">
        <v>88</v>
      </c>
      <c r="G2287" s="151">
        <v>65</v>
      </c>
      <c r="H2287" s="151">
        <v>-23</v>
      </c>
      <c r="I2287" s="152">
        <v>-26.136363636363637</v>
      </c>
      <c r="J2287" s="142"/>
      <c r="K2287" s="159" t="s">
        <v>95</v>
      </c>
      <c r="L2287" s="150">
        <v>27</v>
      </c>
      <c r="M2287" s="151">
        <v>37</v>
      </c>
      <c r="N2287" s="151">
        <v>28</v>
      </c>
      <c r="O2287" s="151">
        <v>29</v>
      </c>
      <c r="P2287" s="151">
        <v>25</v>
      </c>
      <c r="Q2287" s="151">
        <v>-4</v>
      </c>
      <c r="R2287" s="152">
        <v>-13.793103448275861</v>
      </c>
      <c r="S2287" s="152"/>
    </row>
    <row r="2288" spans="1:19" s="145" customFormat="1" ht="14.45" customHeight="1">
      <c r="A2288" s="160"/>
      <c r="B2288" s="142" t="s">
        <v>96</v>
      </c>
      <c r="C2288" s="150">
        <v>4</v>
      </c>
      <c r="D2288" s="151">
        <v>47</v>
      </c>
      <c r="E2288" s="151">
        <v>79</v>
      </c>
      <c r="F2288" s="151">
        <v>89</v>
      </c>
      <c r="G2288" s="151">
        <v>83</v>
      </c>
      <c r="H2288" s="151">
        <v>-6</v>
      </c>
      <c r="I2288" s="152">
        <v>-6.7415730337078648</v>
      </c>
      <c r="J2288" s="142"/>
      <c r="K2288" s="159" t="s">
        <v>96</v>
      </c>
      <c r="L2288" s="150">
        <v>38</v>
      </c>
      <c r="M2288" s="151">
        <v>30</v>
      </c>
      <c r="N2288" s="151">
        <v>33</v>
      </c>
      <c r="O2288" s="151">
        <v>27</v>
      </c>
      <c r="P2288" s="151">
        <v>25</v>
      </c>
      <c r="Q2288" s="151">
        <v>-2</v>
      </c>
      <c r="R2288" s="152">
        <v>-7.4074074074074066</v>
      </c>
      <c r="S2288" s="152"/>
    </row>
    <row r="2289" spans="1:19" s="145" customFormat="1" ht="14.45" customHeight="1">
      <c r="A2289" s="160"/>
      <c r="B2289" s="142" t="s">
        <v>97</v>
      </c>
      <c r="C2289" s="150" t="s">
        <v>313</v>
      </c>
      <c r="D2289" s="151">
        <v>14</v>
      </c>
      <c r="E2289" s="151">
        <v>51</v>
      </c>
      <c r="F2289" s="151">
        <v>68</v>
      </c>
      <c r="G2289" s="151">
        <v>76</v>
      </c>
      <c r="H2289" s="151">
        <v>8</v>
      </c>
      <c r="I2289" s="152">
        <v>11.76470588235294</v>
      </c>
      <c r="J2289" s="142"/>
      <c r="K2289" s="159" t="s">
        <v>97</v>
      </c>
      <c r="L2289" s="150">
        <v>41</v>
      </c>
      <c r="M2289" s="151">
        <v>39</v>
      </c>
      <c r="N2289" s="151">
        <v>24</v>
      </c>
      <c r="O2289" s="151">
        <v>29</v>
      </c>
      <c r="P2289" s="151">
        <v>26</v>
      </c>
      <c r="Q2289" s="151">
        <v>-3</v>
      </c>
      <c r="R2289" s="152">
        <v>-10.344827586206897</v>
      </c>
      <c r="S2289" s="152"/>
    </row>
    <row r="2290" spans="1:19" s="145" customFormat="1" ht="14.45" customHeight="1">
      <c r="A2290" s="160"/>
      <c r="B2290" s="142" t="s">
        <v>98</v>
      </c>
      <c r="C2290" s="150">
        <v>3</v>
      </c>
      <c r="D2290" s="151">
        <v>4</v>
      </c>
      <c r="E2290" s="151">
        <v>9</v>
      </c>
      <c r="F2290" s="151">
        <v>33</v>
      </c>
      <c r="G2290" s="151">
        <v>46</v>
      </c>
      <c r="H2290" s="151">
        <v>13</v>
      </c>
      <c r="I2290" s="152">
        <v>39.393939393939391</v>
      </c>
      <c r="J2290" s="142"/>
      <c r="K2290" s="159" t="s">
        <v>98</v>
      </c>
      <c r="L2290" s="150">
        <v>20</v>
      </c>
      <c r="M2290" s="151">
        <v>30</v>
      </c>
      <c r="N2290" s="151">
        <v>22</v>
      </c>
      <c r="O2290" s="151">
        <v>13</v>
      </c>
      <c r="P2290" s="151">
        <v>20</v>
      </c>
      <c r="Q2290" s="151">
        <v>7</v>
      </c>
      <c r="R2290" s="152">
        <v>53.846153846153847</v>
      </c>
      <c r="S2290" s="152"/>
    </row>
    <row r="2291" spans="1:19" s="145" customFormat="1" ht="14.45" customHeight="1">
      <c r="A2291" s="160"/>
      <c r="B2291" s="142" t="s">
        <v>99</v>
      </c>
      <c r="C2291" s="150">
        <v>10</v>
      </c>
      <c r="D2291" s="151">
        <v>33</v>
      </c>
      <c r="E2291" s="151">
        <v>17</v>
      </c>
      <c r="F2291" s="151">
        <v>22</v>
      </c>
      <c r="G2291" s="151">
        <v>31</v>
      </c>
      <c r="H2291" s="151">
        <v>9</v>
      </c>
      <c r="I2291" s="152">
        <v>40.909090909090914</v>
      </c>
      <c r="J2291" s="142"/>
      <c r="K2291" s="159" t="s">
        <v>99</v>
      </c>
      <c r="L2291" s="150">
        <v>48</v>
      </c>
      <c r="M2291" s="151">
        <v>17</v>
      </c>
      <c r="N2291" s="151">
        <v>22</v>
      </c>
      <c r="O2291" s="151">
        <v>16</v>
      </c>
      <c r="P2291" s="151">
        <v>13</v>
      </c>
      <c r="Q2291" s="151">
        <v>-3</v>
      </c>
      <c r="R2291" s="152">
        <v>-18.75</v>
      </c>
      <c r="S2291" s="152"/>
    </row>
    <row r="2292" spans="1:19" s="145" customFormat="1" ht="14.45" customHeight="1">
      <c r="A2292" s="160"/>
      <c r="B2292" s="142" t="s">
        <v>100</v>
      </c>
      <c r="C2292" s="150">
        <v>28</v>
      </c>
      <c r="D2292" s="151">
        <v>79</v>
      </c>
      <c r="E2292" s="151">
        <v>52</v>
      </c>
      <c r="F2292" s="151">
        <v>45</v>
      </c>
      <c r="G2292" s="151">
        <v>31</v>
      </c>
      <c r="H2292" s="151">
        <v>-14</v>
      </c>
      <c r="I2292" s="152">
        <v>-31.111111111111111</v>
      </c>
      <c r="J2292" s="142"/>
      <c r="K2292" s="159" t="s">
        <v>100</v>
      </c>
      <c r="L2292" s="150">
        <v>53</v>
      </c>
      <c r="M2292" s="151">
        <v>47</v>
      </c>
      <c r="N2292" s="151">
        <v>27</v>
      </c>
      <c r="O2292" s="151">
        <v>24</v>
      </c>
      <c r="P2292" s="151">
        <v>20</v>
      </c>
      <c r="Q2292" s="151">
        <v>-4</v>
      </c>
      <c r="R2292" s="152">
        <v>-16.666666666666664</v>
      </c>
      <c r="S2292" s="152"/>
    </row>
    <row r="2293" spans="1:19" s="139" customFormat="1" ht="14.45" customHeight="1">
      <c r="A2293" s="160"/>
      <c r="B2293" s="142" t="s">
        <v>118</v>
      </c>
      <c r="C2293" s="150">
        <v>8</v>
      </c>
      <c r="D2293" s="151">
        <v>72</v>
      </c>
      <c r="E2293" s="151">
        <v>112</v>
      </c>
      <c r="F2293" s="151">
        <v>84</v>
      </c>
      <c r="G2293" s="151">
        <v>55</v>
      </c>
      <c r="H2293" s="151">
        <v>-29</v>
      </c>
      <c r="I2293" s="152">
        <v>-34.523809523809526</v>
      </c>
      <c r="J2293" s="142"/>
      <c r="K2293" s="159" t="s">
        <v>118</v>
      </c>
      <c r="L2293" s="150">
        <v>42</v>
      </c>
      <c r="M2293" s="151">
        <v>70</v>
      </c>
      <c r="N2293" s="151">
        <v>53</v>
      </c>
      <c r="O2293" s="151">
        <v>30</v>
      </c>
      <c r="P2293" s="151">
        <v>25</v>
      </c>
      <c r="Q2293" s="151">
        <v>-5</v>
      </c>
      <c r="R2293" s="152">
        <v>-16.666666666666664</v>
      </c>
      <c r="S2293" s="152"/>
    </row>
    <row r="2294" spans="1:19" s="145" customFormat="1" ht="14.45" customHeight="1">
      <c r="A2294" s="160"/>
      <c r="B2294" s="142" t="s">
        <v>101</v>
      </c>
      <c r="C2294" s="150">
        <v>3</v>
      </c>
      <c r="D2294" s="151">
        <v>43</v>
      </c>
      <c r="E2294" s="151">
        <v>87</v>
      </c>
      <c r="F2294" s="151">
        <v>131</v>
      </c>
      <c r="G2294" s="151">
        <v>86</v>
      </c>
      <c r="H2294" s="151">
        <v>-45</v>
      </c>
      <c r="I2294" s="152">
        <v>-34.351145038167942</v>
      </c>
      <c r="J2294" s="142"/>
      <c r="K2294" s="159" t="s">
        <v>101</v>
      </c>
      <c r="L2294" s="150">
        <v>28</v>
      </c>
      <c r="M2294" s="151">
        <v>49</v>
      </c>
      <c r="N2294" s="151">
        <v>61</v>
      </c>
      <c r="O2294" s="151">
        <v>63</v>
      </c>
      <c r="P2294" s="151">
        <v>40</v>
      </c>
      <c r="Q2294" s="151">
        <v>-23</v>
      </c>
      <c r="R2294" s="152">
        <v>-36.507936507936506</v>
      </c>
      <c r="S2294" s="152"/>
    </row>
    <row r="2295" spans="1:19" s="145" customFormat="1" ht="14.45" customHeight="1">
      <c r="A2295" s="160"/>
      <c r="B2295" s="142" t="s">
        <v>102</v>
      </c>
      <c r="C2295" s="150">
        <v>2</v>
      </c>
      <c r="D2295" s="151">
        <v>10</v>
      </c>
      <c r="E2295" s="151">
        <v>49</v>
      </c>
      <c r="F2295" s="151">
        <v>90</v>
      </c>
      <c r="G2295" s="151">
        <v>119</v>
      </c>
      <c r="H2295" s="151">
        <v>29</v>
      </c>
      <c r="I2295" s="152">
        <v>32.222222222222221</v>
      </c>
      <c r="J2295" s="142"/>
      <c r="K2295" s="159" t="s">
        <v>102</v>
      </c>
      <c r="L2295" s="150">
        <v>64</v>
      </c>
      <c r="M2295" s="151">
        <v>27</v>
      </c>
      <c r="N2295" s="151">
        <v>55</v>
      </c>
      <c r="O2295" s="151">
        <v>66</v>
      </c>
      <c r="P2295" s="151">
        <v>66</v>
      </c>
      <c r="Q2295" s="151">
        <v>0</v>
      </c>
      <c r="R2295" s="152">
        <v>0</v>
      </c>
      <c r="S2295" s="152"/>
    </row>
    <row r="2296" spans="1:19" s="145" customFormat="1" ht="14.45" customHeight="1">
      <c r="A2296" s="160"/>
      <c r="B2296" s="142" t="s">
        <v>103</v>
      </c>
      <c r="C2296" s="150">
        <v>3</v>
      </c>
      <c r="D2296" s="151">
        <v>6</v>
      </c>
      <c r="E2296" s="151">
        <v>12</v>
      </c>
      <c r="F2296" s="151">
        <v>47</v>
      </c>
      <c r="G2296" s="151">
        <v>83</v>
      </c>
      <c r="H2296" s="151">
        <v>36</v>
      </c>
      <c r="I2296" s="152">
        <v>76.59574468085107</v>
      </c>
      <c r="J2296" s="142"/>
      <c r="K2296" s="159" t="s">
        <v>103</v>
      </c>
      <c r="L2296" s="150">
        <v>48</v>
      </c>
      <c r="M2296" s="151">
        <v>70</v>
      </c>
      <c r="N2296" s="151">
        <v>29</v>
      </c>
      <c r="O2296" s="151">
        <v>58</v>
      </c>
      <c r="P2296" s="151">
        <v>65</v>
      </c>
      <c r="Q2296" s="151">
        <v>7</v>
      </c>
      <c r="R2296" s="152">
        <v>12.068965517241379</v>
      </c>
      <c r="S2296" s="152"/>
    </row>
    <row r="2297" spans="1:19" s="153" customFormat="1" ht="14.45" customHeight="1">
      <c r="A2297" s="160"/>
      <c r="B2297" s="142" t="s">
        <v>104</v>
      </c>
      <c r="C2297" s="150">
        <v>4</v>
      </c>
      <c r="D2297" s="151">
        <v>9</v>
      </c>
      <c r="E2297" s="151">
        <v>10</v>
      </c>
      <c r="F2297" s="151">
        <v>11</v>
      </c>
      <c r="G2297" s="151">
        <v>44</v>
      </c>
      <c r="H2297" s="151">
        <v>33</v>
      </c>
      <c r="I2297" s="152">
        <v>300</v>
      </c>
      <c r="J2297" s="142"/>
      <c r="K2297" s="159" t="s">
        <v>104</v>
      </c>
      <c r="L2297" s="150">
        <v>61</v>
      </c>
      <c r="M2297" s="151">
        <v>53</v>
      </c>
      <c r="N2297" s="151">
        <v>67</v>
      </c>
      <c r="O2297" s="151">
        <v>36</v>
      </c>
      <c r="P2297" s="151">
        <v>62</v>
      </c>
      <c r="Q2297" s="151">
        <v>26</v>
      </c>
      <c r="R2297" s="152">
        <v>72.222222222222214</v>
      </c>
      <c r="S2297" s="152"/>
    </row>
    <row r="2298" spans="1:19" s="145" customFormat="1" ht="14.45" customHeight="1">
      <c r="A2298" s="160"/>
      <c r="B2298" s="142" t="s">
        <v>105</v>
      </c>
      <c r="C2298" s="150">
        <v>1</v>
      </c>
      <c r="D2298" s="151">
        <v>10</v>
      </c>
      <c r="E2298" s="151">
        <v>13</v>
      </c>
      <c r="F2298" s="151">
        <v>12</v>
      </c>
      <c r="G2298" s="151">
        <v>12</v>
      </c>
      <c r="H2298" s="151">
        <v>0</v>
      </c>
      <c r="I2298" s="152">
        <v>0</v>
      </c>
      <c r="J2298" s="142"/>
      <c r="K2298" s="159" t="s">
        <v>105</v>
      </c>
      <c r="L2298" s="150">
        <v>65</v>
      </c>
      <c r="M2298" s="151">
        <v>69</v>
      </c>
      <c r="N2298" s="151">
        <v>56</v>
      </c>
      <c r="O2298" s="151">
        <v>62</v>
      </c>
      <c r="P2298" s="151">
        <v>50</v>
      </c>
      <c r="Q2298" s="151">
        <v>-12</v>
      </c>
      <c r="R2298" s="152">
        <v>-19.35483870967742</v>
      </c>
      <c r="S2298" s="152"/>
    </row>
    <row r="2299" spans="1:19" s="145" customFormat="1" ht="14.45" customHeight="1">
      <c r="A2299" s="160"/>
      <c r="B2299" s="142" t="s">
        <v>106</v>
      </c>
      <c r="C2299" s="150">
        <v>3</v>
      </c>
      <c r="D2299" s="151">
        <v>6</v>
      </c>
      <c r="E2299" s="151">
        <v>11</v>
      </c>
      <c r="F2299" s="151">
        <v>12</v>
      </c>
      <c r="G2299" s="151">
        <v>11</v>
      </c>
      <c r="H2299" s="151">
        <v>-1</v>
      </c>
      <c r="I2299" s="152">
        <v>-8.3333333333333321</v>
      </c>
      <c r="J2299" s="142"/>
      <c r="K2299" s="159" t="s">
        <v>106</v>
      </c>
      <c r="L2299" s="150">
        <v>64</v>
      </c>
      <c r="M2299" s="151">
        <v>62</v>
      </c>
      <c r="N2299" s="151">
        <v>68</v>
      </c>
      <c r="O2299" s="151">
        <v>61</v>
      </c>
      <c r="P2299" s="151">
        <v>62</v>
      </c>
      <c r="Q2299" s="151">
        <v>1</v>
      </c>
      <c r="R2299" s="152">
        <v>1.639344262295082</v>
      </c>
      <c r="S2299" s="152"/>
    </row>
    <row r="2300" spans="1:19" s="145" customFormat="1" ht="14.45" customHeight="1">
      <c r="A2300" s="160"/>
      <c r="B2300" s="142" t="s">
        <v>107</v>
      </c>
      <c r="C2300" s="150">
        <v>2</v>
      </c>
      <c r="D2300" s="151">
        <v>4</v>
      </c>
      <c r="E2300" s="151">
        <v>5</v>
      </c>
      <c r="F2300" s="151">
        <v>12</v>
      </c>
      <c r="G2300" s="151">
        <v>12</v>
      </c>
      <c r="H2300" s="151">
        <v>0</v>
      </c>
      <c r="I2300" s="152">
        <v>0</v>
      </c>
      <c r="J2300" s="142"/>
      <c r="K2300" s="159" t="s">
        <v>107</v>
      </c>
      <c r="L2300" s="150">
        <v>53</v>
      </c>
      <c r="M2300" s="151">
        <v>54</v>
      </c>
      <c r="N2300" s="151">
        <v>64</v>
      </c>
      <c r="O2300" s="151">
        <v>63</v>
      </c>
      <c r="P2300" s="151">
        <v>56</v>
      </c>
      <c r="Q2300" s="151">
        <v>-7</v>
      </c>
      <c r="R2300" s="152">
        <v>-11.111111111111111</v>
      </c>
      <c r="S2300" s="152"/>
    </row>
    <row r="2301" spans="1:19" s="145" customFormat="1" ht="14.45" customHeight="1">
      <c r="A2301" s="160"/>
      <c r="B2301" s="142" t="s">
        <v>108</v>
      </c>
      <c r="C2301" s="150">
        <v>5</v>
      </c>
      <c r="D2301" s="151">
        <v>3</v>
      </c>
      <c r="E2301" s="151">
        <v>2</v>
      </c>
      <c r="F2301" s="151">
        <v>10</v>
      </c>
      <c r="G2301" s="151">
        <v>9</v>
      </c>
      <c r="H2301" s="151">
        <v>-1</v>
      </c>
      <c r="I2301" s="152">
        <v>-10</v>
      </c>
      <c r="J2301" s="142"/>
      <c r="K2301" s="159" t="s">
        <v>108</v>
      </c>
      <c r="L2301" s="150">
        <v>33</v>
      </c>
      <c r="M2301" s="151">
        <v>44</v>
      </c>
      <c r="N2301" s="151">
        <v>61</v>
      </c>
      <c r="O2301" s="151">
        <v>59</v>
      </c>
      <c r="P2301" s="151">
        <v>49</v>
      </c>
      <c r="Q2301" s="151">
        <v>-10</v>
      </c>
      <c r="R2301" s="152">
        <v>-16.949152542372879</v>
      </c>
      <c r="S2301" s="152"/>
    </row>
    <row r="2302" spans="1:19" s="145" customFormat="1" ht="14.45" customHeight="1">
      <c r="A2302" s="160"/>
      <c r="B2302" s="142" t="s">
        <v>109</v>
      </c>
      <c r="C2302" s="150">
        <v>5</v>
      </c>
      <c r="D2302" s="151">
        <v>3</v>
      </c>
      <c r="E2302" s="151">
        <v>4</v>
      </c>
      <c r="F2302" s="151">
        <v>1</v>
      </c>
      <c r="G2302" s="151">
        <v>6</v>
      </c>
      <c r="H2302" s="151">
        <v>5</v>
      </c>
      <c r="I2302" s="152">
        <v>500</v>
      </c>
      <c r="J2302" s="142"/>
      <c r="K2302" s="159" t="s">
        <v>109</v>
      </c>
      <c r="L2302" s="150">
        <v>23</v>
      </c>
      <c r="M2302" s="151">
        <v>30</v>
      </c>
      <c r="N2302" s="151">
        <v>42</v>
      </c>
      <c r="O2302" s="151">
        <v>44</v>
      </c>
      <c r="P2302" s="151">
        <v>41</v>
      </c>
      <c r="Q2302" s="151">
        <v>-3</v>
      </c>
      <c r="R2302" s="152">
        <v>-6.8181818181818175</v>
      </c>
      <c r="S2302" s="152"/>
    </row>
    <row r="2303" spans="1:19" s="145" customFormat="1" ht="14.45" customHeight="1">
      <c r="A2303" s="160"/>
      <c r="B2303" s="142" t="s">
        <v>110</v>
      </c>
      <c r="C2303" s="150" t="s">
        <v>313</v>
      </c>
      <c r="D2303" s="151">
        <v>4</v>
      </c>
      <c r="E2303" s="151">
        <v>1</v>
      </c>
      <c r="F2303" s="151">
        <v>4</v>
      </c>
      <c r="G2303" s="151">
        <v>5</v>
      </c>
      <c r="H2303" s="151">
        <v>1</v>
      </c>
      <c r="I2303" s="152">
        <v>25</v>
      </c>
      <c r="J2303" s="142"/>
      <c r="K2303" s="159" t="s">
        <v>110</v>
      </c>
      <c r="L2303" s="150">
        <v>18</v>
      </c>
      <c r="M2303" s="151">
        <v>25</v>
      </c>
      <c r="N2303" s="151">
        <v>34</v>
      </c>
      <c r="O2303" s="151">
        <v>37</v>
      </c>
      <c r="P2303" s="151">
        <v>37</v>
      </c>
      <c r="Q2303" s="151">
        <v>0</v>
      </c>
      <c r="R2303" s="152">
        <v>0</v>
      </c>
      <c r="S2303" s="152"/>
    </row>
    <row r="2304" spans="1:19" s="145" customFormat="1" ht="14.45" customHeight="1">
      <c r="A2304" s="160"/>
      <c r="B2304" s="423"/>
      <c r="C2304" s="427"/>
      <c r="D2304" s="422"/>
      <c r="E2304" s="422"/>
      <c r="F2304" s="422"/>
      <c r="G2304" s="422"/>
      <c r="H2304" s="151"/>
      <c r="I2304" s="152"/>
      <c r="J2304" s="160"/>
      <c r="K2304" s="423"/>
      <c r="L2304" s="427"/>
      <c r="M2304" s="422"/>
      <c r="N2304" s="422"/>
      <c r="O2304" s="422"/>
      <c r="P2304" s="422"/>
      <c r="Q2304" s="151"/>
      <c r="R2304" s="152"/>
      <c r="S2304" s="160"/>
    </row>
    <row r="2305" spans="1:19" s="145" customFormat="1" ht="14.45" customHeight="1">
      <c r="A2305" s="160"/>
      <c r="B2305" s="160"/>
      <c r="C2305" s="160"/>
      <c r="D2305" s="160"/>
      <c r="E2305" s="160"/>
      <c r="F2305" s="160"/>
      <c r="G2305" s="161"/>
      <c r="H2305" s="160"/>
      <c r="I2305" s="160"/>
      <c r="J2305" s="160"/>
      <c r="K2305" s="160"/>
      <c r="L2305" s="160"/>
      <c r="M2305" s="160"/>
      <c r="N2305" s="160"/>
      <c r="O2305" s="160"/>
      <c r="P2305" s="161"/>
      <c r="Q2305" s="160"/>
      <c r="R2305" s="160"/>
      <c r="S2305" s="160"/>
    </row>
    <row r="2306" spans="1:19" s="145" customFormat="1" ht="14.45" customHeight="1">
      <c r="A2306" s="160"/>
      <c r="B2306" s="160"/>
      <c r="C2306" s="160"/>
      <c r="D2306" s="160"/>
      <c r="E2306" s="160"/>
      <c r="F2306" s="160"/>
      <c r="G2306" s="161"/>
      <c r="H2306" s="160"/>
      <c r="I2306" s="160"/>
      <c r="J2306" s="160"/>
      <c r="K2306" s="160"/>
      <c r="L2306" s="160"/>
      <c r="M2306" s="160"/>
      <c r="N2306" s="160"/>
      <c r="O2306" s="160"/>
      <c r="P2306" s="161"/>
      <c r="Q2306" s="160"/>
      <c r="R2306" s="160"/>
      <c r="S2306" s="160"/>
    </row>
    <row r="2307" spans="1:19" s="145" customFormat="1" ht="14.45" customHeight="1">
      <c r="A2307" s="138"/>
      <c r="B2307" s="138" t="s">
        <v>710</v>
      </c>
      <c r="C2307" s="138"/>
      <c r="D2307" s="138"/>
      <c r="E2307" s="138"/>
      <c r="F2307" s="138"/>
      <c r="G2307" s="138"/>
      <c r="H2307" s="138"/>
      <c r="I2307" s="138"/>
      <c r="J2307" s="138"/>
      <c r="K2307" s="138" t="s">
        <v>711</v>
      </c>
      <c r="L2307" s="138"/>
      <c r="M2307" s="138"/>
      <c r="N2307" s="138"/>
      <c r="O2307" s="138"/>
      <c r="P2307" s="138"/>
      <c r="Q2307" s="138"/>
      <c r="R2307" s="138"/>
      <c r="S2307" s="138"/>
    </row>
    <row r="2308" spans="1:19" s="145" customFormat="1" ht="14.45" customHeight="1">
      <c r="A2308" s="160"/>
      <c r="B2308" s="491" t="s">
        <v>335</v>
      </c>
      <c r="C2308" s="140"/>
      <c r="D2308" s="140"/>
      <c r="E2308" s="140"/>
      <c r="F2308" s="140"/>
      <c r="G2308" s="143"/>
      <c r="H2308" s="141"/>
      <c r="I2308" s="141"/>
      <c r="J2308" s="142"/>
      <c r="K2308" s="491" t="s">
        <v>335</v>
      </c>
      <c r="L2308" s="140"/>
      <c r="M2308" s="140"/>
      <c r="N2308" s="140"/>
      <c r="O2308" s="140"/>
      <c r="P2308" s="143"/>
      <c r="Q2308" s="141"/>
      <c r="R2308" s="141"/>
      <c r="S2308" s="144"/>
    </row>
    <row r="2309" spans="1:19" s="145" customFormat="1" ht="14.45" customHeight="1">
      <c r="A2309" s="160"/>
      <c r="B2309" s="492"/>
      <c r="C2309" s="146" t="s">
        <v>151</v>
      </c>
      <c r="D2309" s="146" t="s">
        <v>86</v>
      </c>
      <c r="E2309" s="146" t="s">
        <v>87</v>
      </c>
      <c r="F2309" s="146" t="s">
        <v>410</v>
      </c>
      <c r="G2309" s="146" t="s">
        <v>739</v>
      </c>
      <c r="H2309" s="81" t="s">
        <v>509</v>
      </c>
      <c r="I2309" s="147" t="s">
        <v>807</v>
      </c>
      <c r="J2309" s="142"/>
      <c r="K2309" s="492"/>
      <c r="L2309" s="146" t="s">
        <v>151</v>
      </c>
      <c r="M2309" s="146" t="s">
        <v>86</v>
      </c>
      <c r="N2309" s="146" t="s">
        <v>87</v>
      </c>
      <c r="O2309" s="146" t="s">
        <v>410</v>
      </c>
      <c r="P2309" s="146" t="s">
        <v>739</v>
      </c>
      <c r="Q2309" s="81" t="s">
        <v>509</v>
      </c>
      <c r="R2309" s="147" t="s">
        <v>807</v>
      </c>
      <c r="S2309" s="144"/>
    </row>
    <row r="2310" spans="1:19" s="145" customFormat="1" ht="14.45" customHeight="1">
      <c r="A2310" s="160"/>
      <c r="B2310" s="493"/>
      <c r="C2310" s="148"/>
      <c r="D2310" s="148"/>
      <c r="E2310" s="148"/>
      <c r="F2310" s="148"/>
      <c r="G2310" s="148"/>
      <c r="H2310" s="149" t="s">
        <v>88</v>
      </c>
      <c r="I2310" s="81" t="s">
        <v>511</v>
      </c>
      <c r="J2310" s="142"/>
      <c r="K2310" s="493"/>
      <c r="L2310" s="148"/>
      <c r="M2310" s="148"/>
      <c r="N2310" s="148"/>
      <c r="O2310" s="148"/>
      <c r="P2310" s="148"/>
      <c r="Q2310" s="149" t="s">
        <v>88</v>
      </c>
      <c r="R2310" s="81" t="s">
        <v>511</v>
      </c>
      <c r="S2310" s="144"/>
    </row>
    <row r="2311" spans="1:19" s="180" customFormat="1" ht="14.45" customHeight="1">
      <c r="B2311" s="188" t="s">
        <v>90</v>
      </c>
      <c r="C2311" s="187">
        <v>65</v>
      </c>
      <c r="D2311" s="183">
        <v>235</v>
      </c>
      <c r="E2311" s="183">
        <v>325</v>
      </c>
      <c r="F2311" s="183">
        <v>396</v>
      </c>
      <c r="G2311" s="183">
        <v>382</v>
      </c>
      <c r="H2311" s="182">
        <v>-14</v>
      </c>
      <c r="I2311" s="184">
        <v>-3.535353535353535</v>
      </c>
      <c r="J2311" s="185"/>
      <c r="K2311" s="186" t="s">
        <v>90</v>
      </c>
      <c r="L2311" s="187">
        <v>360</v>
      </c>
      <c r="M2311" s="183">
        <v>373</v>
      </c>
      <c r="N2311" s="183">
        <v>368</v>
      </c>
      <c r="O2311" s="183">
        <v>356</v>
      </c>
      <c r="P2311" s="183">
        <v>342</v>
      </c>
      <c r="Q2311" s="182">
        <v>-14</v>
      </c>
      <c r="R2311" s="184">
        <v>-3.9325842696629212</v>
      </c>
      <c r="S2311" s="184"/>
    </row>
    <row r="2312" spans="1:19" s="145" customFormat="1" ht="14.45" customHeight="1">
      <c r="A2312" s="160"/>
      <c r="B2312" s="420" t="s">
        <v>91</v>
      </c>
      <c r="C2312" s="150">
        <v>25</v>
      </c>
      <c r="D2312" s="151">
        <v>84</v>
      </c>
      <c r="E2312" s="151">
        <v>115</v>
      </c>
      <c r="F2312" s="151">
        <v>108</v>
      </c>
      <c r="G2312" s="151">
        <v>89</v>
      </c>
      <c r="H2312" s="151">
        <v>-19</v>
      </c>
      <c r="I2312" s="152">
        <v>-17.592592592592592</v>
      </c>
      <c r="J2312" s="142"/>
      <c r="K2312" s="154" t="s">
        <v>91</v>
      </c>
      <c r="L2312" s="150">
        <v>43</v>
      </c>
      <c r="M2312" s="151">
        <v>43</v>
      </c>
      <c r="N2312" s="151">
        <v>36</v>
      </c>
      <c r="O2312" s="151">
        <v>34</v>
      </c>
      <c r="P2312" s="151">
        <v>33</v>
      </c>
      <c r="Q2312" s="151">
        <v>-1</v>
      </c>
      <c r="R2312" s="152">
        <v>-2.9411764705882351</v>
      </c>
      <c r="S2312" s="152"/>
    </row>
    <row r="2313" spans="1:19" s="145" customFormat="1" ht="14.45" customHeight="1">
      <c r="A2313" s="160"/>
      <c r="B2313" s="420" t="s">
        <v>92</v>
      </c>
      <c r="C2313" s="150">
        <v>31</v>
      </c>
      <c r="D2313" s="151">
        <v>143</v>
      </c>
      <c r="E2313" s="151">
        <v>204</v>
      </c>
      <c r="F2313" s="151">
        <v>272</v>
      </c>
      <c r="G2313" s="151">
        <v>275</v>
      </c>
      <c r="H2313" s="151">
        <v>3</v>
      </c>
      <c r="I2313" s="152">
        <v>1.1029411764705883</v>
      </c>
      <c r="J2313" s="142"/>
      <c r="K2313" s="154" t="s">
        <v>92</v>
      </c>
      <c r="L2313" s="150">
        <v>231</v>
      </c>
      <c r="M2313" s="151">
        <v>238</v>
      </c>
      <c r="N2313" s="151">
        <v>219</v>
      </c>
      <c r="O2313" s="151">
        <v>210</v>
      </c>
      <c r="P2313" s="151">
        <v>209</v>
      </c>
      <c r="Q2313" s="151">
        <v>-1</v>
      </c>
      <c r="R2313" s="152">
        <v>-0.47619047619047622</v>
      </c>
      <c r="S2313" s="152"/>
    </row>
    <row r="2314" spans="1:19" s="145" customFormat="1" ht="14.45" customHeight="1">
      <c r="A2314" s="160"/>
      <c r="B2314" s="420" t="s">
        <v>93</v>
      </c>
      <c r="C2314" s="150">
        <v>9</v>
      </c>
      <c r="D2314" s="151">
        <v>8</v>
      </c>
      <c r="E2314" s="151">
        <v>6</v>
      </c>
      <c r="F2314" s="151">
        <v>16</v>
      </c>
      <c r="G2314" s="151">
        <v>18</v>
      </c>
      <c r="H2314" s="151">
        <v>2</v>
      </c>
      <c r="I2314" s="152">
        <v>12.5</v>
      </c>
      <c r="J2314" s="142"/>
      <c r="K2314" s="154" t="s">
        <v>93</v>
      </c>
      <c r="L2314" s="150">
        <v>86</v>
      </c>
      <c r="M2314" s="151">
        <v>92</v>
      </c>
      <c r="N2314" s="151">
        <v>113</v>
      </c>
      <c r="O2314" s="151">
        <v>112</v>
      </c>
      <c r="P2314" s="151">
        <v>100</v>
      </c>
      <c r="Q2314" s="151">
        <v>-12</v>
      </c>
      <c r="R2314" s="152">
        <v>-10.714285714285714</v>
      </c>
      <c r="S2314" s="152"/>
    </row>
    <row r="2315" spans="1:19" s="145" customFormat="1" ht="14.45" customHeight="1">
      <c r="A2315" s="160"/>
      <c r="B2315" s="142"/>
      <c r="C2315" s="150"/>
      <c r="D2315" s="157"/>
      <c r="E2315" s="157"/>
      <c r="F2315" s="157"/>
      <c r="G2315" s="157"/>
      <c r="H2315" s="157"/>
      <c r="I2315" s="158"/>
      <c r="J2315" s="142"/>
      <c r="K2315" s="159"/>
      <c r="L2315" s="150"/>
      <c r="M2315" s="157"/>
      <c r="N2315" s="157"/>
      <c r="O2315" s="157"/>
      <c r="P2315" s="157"/>
      <c r="Q2315" s="157"/>
      <c r="R2315" s="158"/>
      <c r="S2315" s="158"/>
    </row>
    <row r="2316" spans="1:19" s="145" customFormat="1" ht="14.45" customHeight="1">
      <c r="A2316" s="160"/>
      <c r="B2316" s="142" t="s">
        <v>94</v>
      </c>
      <c r="C2316" s="150">
        <v>13</v>
      </c>
      <c r="D2316" s="151">
        <v>24</v>
      </c>
      <c r="E2316" s="151">
        <v>30</v>
      </c>
      <c r="F2316" s="151">
        <v>28</v>
      </c>
      <c r="G2316" s="151">
        <v>20</v>
      </c>
      <c r="H2316" s="151">
        <v>-8</v>
      </c>
      <c r="I2316" s="152">
        <v>-28.571428571428569</v>
      </c>
      <c r="J2316" s="142"/>
      <c r="K2316" s="159" t="s">
        <v>94</v>
      </c>
      <c r="L2316" s="150">
        <v>12</v>
      </c>
      <c r="M2316" s="151">
        <v>13</v>
      </c>
      <c r="N2316" s="151">
        <v>8</v>
      </c>
      <c r="O2316" s="151">
        <v>11</v>
      </c>
      <c r="P2316" s="151">
        <v>11</v>
      </c>
      <c r="Q2316" s="151">
        <v>0</v>
      </c>
      <c r="R2316" s="152">
        <v>0</v>
      </c>
      <c r="S2316" s="152"/>
    </row>
    <row r="2317" spans="1:19" s="145" customFormat="1" ht="14.45" customHeight="1">
      <c r="A2317" s="160"/>
      <c r="B2317" s="142" t="s">
        <v>95</v>
      </c>
      <c r="C2317" s="150">
        <v>9</v>
      </c>
      <c r="D2317" s="151">
        <v>37</v>
      </c>
      <c r="E2317" s="151">
        <v>42</v>
      </c>
      <c r="F2317" s="151">
        <v>42</v>
      </c>
      <c r="G2317" s="151">
        <v>32</v>
      </c>
      <c r="H2317" s="151">
        <v>-10</v>
      </c>
      <c r="I2317" s="152">
        <v>-23.809523809523807</v>
      </c>
      <c r="J2317" s="142"/>
      <c r="K2317" s="159" t="s">
        <v>95</v>
      </c>
      <c r="L2317" s="150">
        <v>12</v>
      </c>
      <c r="M2317" s="151">
        <v>17</v>
      </c>
      <c r="N2317" s="151">
        <v>14</v>
      </c>
      <c r="O2317" s="151">
        <v>9</v>
      </c>
      <c r="P2317" s="151">
        <v>14</v>
      </c>
      <c r="Q2317" s="151">
        <v>5</v>
      </c>
      <c r="R2317" s="152">
        <v>55.555555555555557</v>
      </c>
      <c r="S2317" s="152"/>
    </row>
    <row r="2318" spans="1:19" s="145" customFormat="1" ht="14.45" customHeight="1">
      <c r="A2318" s="160"/>
      <c r="B2318" s="142" t="s">
        <v>96</v>
      </c>
      <c r="C2318" s="150">
        <v>3</v>
      </c>
      <c r="D2318" s="151">
        <v>23</v>
      </c>
      <c r="E2318" s="151">
        <v>43</v>
      </c>
      <c r="F2318" s="151">
        <v>38</v>
      </c>
      <c r="G2318" s="151">
        <v>37</v>
      </c>
      <c r="H2318" s="151">
        <v>-1</v>
      </c>
      <c r="I2318" s="152">
        <v>-2.6315789473684208</v>
      </c>
      <c r="J2318" s="142"/>
      <c r="K2318" s="159" t="s">
        <v>96</v>
      </c>
      <c r="L2318" s="150">
        <v>19</v>
      </c>
      <c r="M2318" s="151">
        <v>13</v>
      </c>
      <c r="N2318" s="151">
        <v>14</v>
      </c>
      <c r="O2318" s="151">
        <v>14</v>
      </c>
      <c r="P2318" s="151">
        <v>8</v>
      </c>
      <c r="Q2318" s="151">
        <v>-6</v>
      </c>
      <c r="R2318" s="152">
        <v>-42.857142857142854</v>
      </c>
      <c r="S2318" s="152"/>
    </row>
    <row r="2319" spans="1:19" s="145" customFormat="1" ht="14.45" customHeight="1">
      <c r="A2319" s="160"/>
      <c r="B2319" s="142" t="s">
        <v>97</v>
      </c>
      <c r="C2319" s="150" t="s">
        <v>313</v>
      </c>
      <c r="D2319" s="151">
        <v>9</v>
      </c>
      <c r="E2319" s="151">
        <v>23</v>
      </c>
      <c r="F2319" s="151">
        <v>35</v>
      </c>
      <c r="G2319" s="151">
        <v>30</v>
      </c>
      <c r="H2319" s="151">
        <v>-5</v>
      </c>
      <c r="I2319" s="152">
        <v>-14.285714285714285</v>
      </c>
      <c r="J2319" s="142"/>
      <c r="K2319" s="159" t="s">
        <v>97</v>
      </c>
      <c r="L2319" s="150">
        <v>19</v>
      </c>
      <c r="M2319" s="151">
        <v>19</v>
      </c>
      <c r="N2319" s="151">
        <v>11</v>
      </c>
      <c r="O2319" s="151">
        <v>13</v>
      </c>
      <c r="P2319" s="151">
        <v>14</v>
      </c>
      <c r="Q2319" s="151">
        <v>1</v>
      </c>
      <c r="R2319" s="152">
        <v>7.6923076923076925</v>
      </c>
      <c r="S2319" s="152"/>
    </row>
    <row r="2320" spans="1:19" s="145" customFormat="1" ht="14.45" customHeight="1">
      <c r="A2320" s="160"/>
      <c r="B2320" s="142" t="s">
        <v>98</v>
      </c>
      <c r="C2320" s="150">
        <v>3</v>
      </c>
      <c r="D2320" s="151">
        <v>3</v>
      </c>
      <c r="E2320" s="151">
        <v>7</v>
      </c>
      <c r="F2320" s="151">
        <v>15</v>
      </c>
      <c r="G2320" s="151">
        <v>21</v>
      </c>
      <c r="H2320" s="151">
        <v>6</v>
      </c>
      <c r="I2320" s="152">
        <v>40</v>
      </c>
      <c r="J2320" s="142"/>
      <c r="K2320" s="159" t="s">
        <v>98</v>
      </c>
      <c r="L2320" s="150">
        <v>13</v>
      </c>
      <c r="M2320" s="151">
        <v>18</v>
      </c>
      <c r="N2320" s="151">
        <v>11</v>
      </c>
      <c r="O2320" s="151">
        <v>7</v>
      </c>
      <c r="P2320" s="151">
        <v>9</v>
      </c>
      <c r="Q2320" s="151">
        <v>2</v>
      </c>
      <c r="R2320" s="152">
        <v>28.571428571428569</v>
      </c>
      <c r="S2320" s="152"/>
    </row>
    <row r="2321" spans="1:19" s="145" customFormat="1" ht="14.45" customHeight="1">
      <c r="A2321" s="160"/>
      <c r="B2321" s="142" t="s">
        <v>99</v>
      </c>
      <c r="C2321" s="150">
        <v>3</v>
      </c>
      <c r="D2321" s="151">
        <v>17</v>
      </c>
      <c r="E2321" s="151">
        <v>8</v>
      </c>
      <c r="F2321" s="151">
        <v>15</v>
      </c>
      <c r="G2321" s="151">
        <v>14</v>
      </c>
      <c r="H2321" s="151">
        <v>-1</v>
      </c>
      <c r="I2321" s="152">
        <v>-6.666666666666667</v>
      </c>
      <c r="J2321" s="142"/>
      <c r="K2321" s="159" t="s">
        <v>99</v>
      </c>
      <c r="L2321" s="150">
        <v>25</v>
      </c>
      <c r="M2321" s="151">
        <v>7</v>
      </c>
      <c r="N2321" s="151">
        <v>15</v>
      </c>
      <c r="O2321" s="151">
        <v>5</v>
      </c>
      <c r="P2321" s="151">
        <v>8</v>
      </c>
      <c r="Q2321" s="151">
        <v>3</v>
      </c>
      <c r="R2321" s="152">
        <v>60</v>
      </c>
      <c r="S2321" s="152"/>
    </row>
    <row r="2322" spans="1:19" s="139" customFormat="1" ht="14.45" customHeight="1">
      <c r="A2322" s="160"/>
      <c r="B2322" s="142" t="s">
        <v>100</v>
      </c>
      <c r="C2322" s="150">
        <v>15</v>
      </c>
      <c r="D2322" s="151">
        <v>35</v>
      </c>
      <c r="E2322" s="151">
        <v>26</v>
      </c>
      <c r="F2322" s="151">
        <v>21</v>
      </c>
      <c r="G2322" s="151">
        <v>17</v>
      </c>
      <c r="H2322" s="151">
        <v>-4</v>
      </c>
      <c r="I2322" s="152">
        <v>-19.047619047619047</v>
      </c>
      <c r="J2322" s="142"/>
      <c r="K2322" s="159" t="s">
        <v>100</v>
      </c>
      <c r="L2322" s="150">
        <v>26</v>
      </c>
      <c r="M2322" s="151">
        <v>22</v>
      </c>
      <c r="N2322" s="151">
        <v>11</v>
      </c>
      <c r="O2322" s="151">
        <v>14</v>
      </c>
      <c r="P2322" s="151">
        <v>10</v>
      </c>
      <c r="Q2322" s="151">
        <v>-4</v>
      </c>
      <c r="R2322" s="152">
        <v>-28.571428571428569</v>
      </c>
      <c r="S2322" s="152"/>
    </row>
    <row r="2323" spans="1:19" s="145" customFormat="1" ht="14.45" customHeight="1">
      <c r="A2323" s="160"/>
      <c r="B2323" s="142" t="s">
        <v>118</v>
      </c>
      <c r="C2323" s="150">
        <v>5</v>
      </c>
      <c r="D2323" s="151">
        <v>39</v>
      </c>
      <c r="E2323" s="151">
        <v>51</v>
      </c>
      <c r="F2323" s="151">
        <v>40</v>
      </c>
      <c r="G2323" s="151">
        <v>25</v>
      </c>
      <c r="H2323" s="151">
        <v>-15</v>
      </c>
      <c r="I2323" s="152">
        <v>-37.5</v>
      </c>
      <c r="J2323" s="142"/>
      <c r="K2323" s="159" t="s">
        <v>118</v>
      </c>
      <c r="L2323" s="150">
        <v>21</v>
      </c>
      <c r="M2323" s="151">
        <v>36</v>
      </c>
      <c r="N2323" s="151">
        <v>27</v>
      </c>
      <c r="O2323" s="151">
        <v>15</v>
      </c>
      <c r="P2323" s="151">
        <v>13</v>
      </c>
      <c r="Q2323" s="151">
        <v>-2</v>
      </c>
      <c r="R2323" s="152">
        <v>-13.333333333333334</v>
      </c>
      <c r="S2323" s="152"/>
    </row>
    <row r="2324" spans="1:19" s="145" customFormat="1" ht="14.45" customHeight="1">
      <c r="A2324" s="160"/>
      <c r="B2324" s="142" t="s">
        <v>101</v>
      </c>
      <c r="C2324" s="150">
        <v>2</v>
      </c>
      <c r="D2324" s="151">
        <v>25</v>
      </c>
      <c r="E2324" s="151">
        <v>44</v>
      </c>
      <c r="F2324" s="151">
        <v>62</v>
      </c>
      <c r="G2324" s="151">
        <v>42</v>
      </c>
      <c r="H2324" s="151">
        <v>-20</v>
      </c>
      <c r="I2324" s="152">
        <v>-32.258064516129032</v>
      </c>
      <c r="J2324" s="142"/>
      <c r="K2324" s="159" t="s">
        <v>101</v>
      </c>
      <c r="L2324" s="150">
        <v>17</v>
      </c>
      <c r="M2324" s="151">
        <v>25</v>
      </c>
      <c r="N2324" s="151">
        <v>36</v>
      </c>
      <c r="O2324" s="151">
        <v>29</v>
      </c>
      <c r="P2324" s="151">
        <v>21</v>
      </c>
      <c r="Q2324" s="151">
        <v>-8</v>
      </c>
      <c r="R2324" s="152">
        <v>-27.586206896551722</v>
      </c>
      <c r="S2324" s="152"/>
    </row>
    <row r="2325" spans="1:19" s="145" customFormat="1" ht="14.45" customHeight="1">
      <c r="A2325" s="160"/>
      <c r="B2325" s="142" t="s">
        <v>102</v>
      </c>
      <c r="C2325" s="150">
        <v>1</v>
      </c>
      <c r="D2325" s="151">
        <v>4</v>
      </c>
      <c r="E2325" s="151">
        <v>28</v>
      </c>
      <c r="F2325" s="151">
        <v>46</v>
      </c>
      <c r="G2325" s="151">
        <v>57</v>
      </c>
      <c r="H2325" s="151">
        <v>11</v>
      </c>
      <c r="I2325" s="152">
        <v>23.913043478260871</v>
      </c>
      <c r="J2325" s="142"/>
      <c r="K2325" s="159" t="s">
        <v>102</v>
      </c>
      <c r="L2325" s="150">
        <v>32</v>
      </c>
      <c r="M2325" s="151">
        <v>20</v>
      </c>
      <c r="N2325" s="151">
        <v>29</v>
      </c>
      <c r="O2325" s="151">
        <v>40</v>
      </c>
      <c r="P2325" s="151">
        <v>31</v>
      </c>
      <c r="Q2325" s="151">
        <v>-9</v>
      </c>
      <c r="R2325" s="152">
        <v>-22.5</v>
      </c>
      <c r="S2325" s="152"/>
    </row>
    <row r="2326" spans="1:19" s="153" customFormat="1" ht="14.45" customHeight="1">
      <c r="A2326" s="160"/>
      <c r="B2326" s="142" t="s">
        <v>103</v>
      </c>
      <c r="C2326" s="150">
        <v>1</v>
      </c>
      <c r="D2326" s="151">
        <v>3</v>
      </c>
      <c r="E2326" s="151">
        <v>6</v>
      </c>
      <c r="F2326" s="151">
        <v>24</v>
      </c>
      <c r="G2326" s="151">
        <v>40</v>
      </c>
      <c r="H2326" s="151">
        <v>16</v>
      </c>
      <c r="I2326" s="152">
        <v>66.666666666666657</v>
      </c>
      <c r="J2326" s="142"/>
      <c r="K2326" s="159" t="s">
        <v>103</v>
      </c>
      <c r="L2326" s="150">
        <v>22</v>
      </c>
      <c r="M2326" s="151">
        <v>36</v>
      </c>
      <c r="N2326" s="151">
        <v>21</v>
      </c>
      <c r="O2326" s="151">
        <v>32</v>
      </c>
      <c r="P2326" s="151">
        <v>40</v>
      </c>
      <c r="Q2326" s="151">
        <v>8</v>
      </c>
      <c r="R2326" s="152">
        <v>25</v>
      </c>
      <c r="S2326" s="152"/>
    </row>
    <row r="2327" spans="1:19" s="145" customFormat="1" ht="14.45" customHeight="1">
      <c r="A2327" s="160"/>
      <c r="B2327" s="142" t="s">
        <v>104</v>
      </c>
      <c r="C2327" s="150">
        <v>1</v>
      </c>
      <c r="D2327" s="151">
        <v>5</v>
      </c>
      <c r="E2327" s="151">
        <v>5</v>
      </c>
      <c r="F2327" s="151">
        <v>7</v>
      </c>
      <c r="G2327" s="151">
        <v>23</v>
      </c>
      <c r="H2327" s="151">
        <v>16</v>
      </c>
      <c r="I2327" s="152">
        <v>228.57142857142856</v>
      </c>
      <c r="J2327" s="142"/>
      <c r="K2327" s="159" t="s">
        <v>104</v>
      </c>
      <c r="L2327" s="150">
        <v>28</v>
      </c>
      <c r="M2327" s="151">
        <v>23</v>
      </c>
      <c r="N2327" s="151">
        <v>35</v>
      </c>
      <c r="O2327" s="151">
        <v>23</v>
      </c>
      <c r="P2327" s="151">
        <v>32</v>
      </c>
      <c r="Q2327" s="151">
        <v>9</v>
      </c>
      <c r="R2327" s="152">
        <v>39.130434782608695</v>
      </c>
      <c r="S2327" s="152"/>
    </row>
    <row r="2328" spans="1:19" s="145" customFormat="1" ht="14.45" customHeight="1">
      <c r="A2328" s="160"/>
      <c r="B2328" s="142" t="s">
        <v>105</v>
      </c>
      <c r="C2328" s="150" t="s">
        <v>313</v>
      </c>
      <c r="D2328" s="151">
        <v>3</v>
      </c>
      <c r="E2328" s="151">
        <v>6</v>
      </c>
      <c r="F2328" s="151">
        <v>7</v>
      </c>
      <c r="G2328" s="151">
        <v>6</v>
      </c>
      <c r="H2328" s="151">
        <v>-1</v>
      </c>
      <c r="I2328" s="152">
        <v>-14.285714285714285</v>
      </c>
      <c r="J2328" s="142"/>
      <c r="K2328" s="159" t="s">
        <v>105</v>
      </c>
      <c r="L2328" s="150">
        <v>28</v>
      </c>
      <c r="M2328" s="151">
        <v>32</v>
      </c>
      <c r="N2328" s="151">
        <v>23</v>
      </c>
      <c r="O2328" s="151">
        <v>32</v>
      </c>
      <c r="P2328" s="151">
        <v>31</v>
      </c>
      <c r="Q2328" s="151">
        <v>-1</v>
      </c>
      <c r="R2328" s="152">
        <v>-3.125</v>
      </c>
      <c r="S2328" s="152"/>
    </row>
    <row r="2329" spans="1:19" s="145" customFormat="1" ht="14.45" customHeight="1">
      <c r="A2329" s="160"/>
      <c r="B2329" s="142" t="s">
        <v>106</v>
      </c>
      <c r="C2329" s="150">
        <v>1</v>
      </c>
      <c r="D2329" s="151">
        <v>2</v>
      </c>
      <c r="E2329" s="151">
        <v>4</v>
      </c>
      <c r="F2329" s="151">
        <v>6</v>
      </c>
      <c r="G2329" s="151">
        <v>5</v>
      </c>
      <c r="H2329" s="151">
        <v>-1</v>
      </c>
      <c r="I2329" s="152">
        <v>-16.666666666666664</v>
      </c>
      <c r="J2329" s="142"/>
      <c r="K2329" s="159" t="s">
        <v>106</v>
      </c>
      <c r="L2329" s="150">
        <v>29</v>
      </c>
      <c r="M2329" s="151">
        <v>30</v>
      </c>
      <c r="N2329" s="151">
        <v>32</v>
      </c>
      <c r="O2329" s="151">
        <v>28</v>
      </c>
      <c r="P2329" s="151">
        <v>33</v>
      </c>
      <c r="Q2329" s="151">
        <v>5</v>
      </c>
      <c r="R2329" s="152">
        <v>17.857142857142858</v>
      </c>
      <c r="S2329" s="152"/>
    </row>
    <row r="2330" spans="1:19" s="145" customFormat="1" ht="14.45" customHeight="1">
      <c r="A2330" s="160"/>
      <c r="B2330" s="142" t="s">
        <v>107</v>
      </c>
      <c r="C2330" s="150">
        <v>2</v>
      </c>
      <c r="D2330" s="151">
        <v>2</v>
      </c>
      <c r="E2330" s="151">
        <v>1</v>
      </c>
      <c r="F2330" s="151">
        <v>6</v>
      </c>
      <c r="G2330" s="151">
        <v>6</v>
      </c>
      <c r="H2330" s="151">
        <v>0</v>
      </c>
      <c r="I2330" s="152">
        <v>0</v>
      </c>
      <c r="J2330" s="142"/>
      <c r="K2330" s="159" t="s">
        <v>107</v>
      </c>
      <c r="L2330" s="150">
        <v>26</v>
      </c>
      <c r="M2330" s="151">
        <v>22</v>
      </c>
      <c r="N2330" s="151">
        <v>28</v>
      </c>
      <c r="O2330" s="151">
        <v>28</v>
      </c>
      <c r="P2330" s="151">
        <v>22</v>
      </c>
      <c r="Q2330" s="151">
        <v>-6</v>
      </c>
      <c r="R2330" s="152">
        <v>-21.428571428571427</v>
      </c>
      <c r="S2330" s="152"/>
    </row>
    <row r="2331" spans="1:19" s="145" customFormat="1" ht="14.45" customHeight="1">
      <c r="A2331" s="160"/>
      <c r="B2331" s="142" t="s">
        <v>108</v>
      </c>
      <c r="C2331" s="150">
        <v>3</v>
      </c>
      <c r="D2331" s="151">
        <v>1</v>
      </c>
      <c r="E2331" s="151" t="s">
        <v>313</v>
      </c>
      <c r="F2331" s="151">
        <v>3</v>
      </c>
      <c r="G2331" s="151">
        <v>4</v>
      </c>
      <c r="H2331" s="151">
        <v>1</v>
      </c>
      <c r="I2331" s="152">
        <v>33.333333333333329</v>
      </c>
      <c r="J2331" s="142"/>
      <c r="K2331" s="159" t="s">
        <v>108</v>
      </c>
      <c r="L2331" s="150">
        <v>12</v>
      </c>
      <c r="M2331" s="151">
        <v>21</v>
      </c>
      <c r="N2331" s="151">
        <v>25</v>
      </c>
      <c r="O2331" s="151">
        <v>25</v>
      </c>
      <c r="P2331" s="151">
        <v>18</v>
      </c>
      <c r="Q2331" s="151">
        <v>-7</v>
      </c>
      <c r="R2331" s="152">
        <v>-28.000000000000004</v>
      </c>
      <c r="S2331" s="152"/>
    </row>
    <row r="2332" spans="1:19" s="145" customFormat="1" ht="14.45" customHeight="1">
      <c r="A2332" s="160"/>
      <c r="B2332" s="142" t="s">
        <v>109</v>
      </c>
      <c r="C2332" s="150">
        <v>3</v>
      </c>
      <c r="D2332" s="151">
        <v>1</v>
      </c>
      <c r="E2332" s="151">
        <v>1</v>
      </c>
      <c r="F2332" s="151" t="s">
        <v>313</v>
      </c>
      <c r="G2332" s="151">
        <v>2</v>
      </c>
      <c r="H2332" s="151">
        <v>2</v>
      </c>
      <c r="I2332" s="152" t="s">
        <v>513</v>
      </c>
      <c r="J2332" s="142"/>
      <c r="K2332" s="159" t="s">
        <v>109</v>
      </c>
      <c r="L2332" s="150">
        <v>10</v>
      </c>
      <c r="M2332" s="151">
        <v>9</v>
      </c>
      <c r="N2332" s="151">
        <v>18</v>
      </c>
      <c r="O2332" s="151">
        <v>16</v>
      </c>
      <c r="P2332" s="151">
        <v>16</v>
      </c>
      <c r="Q2332" s="151">
        <v>0</v>
      </c>
      <c r="R2332" s="152">
        <v>0</v>
      </c>
      <c r="S2332" s="152"/>
    </row>
    <row r="2333" spans="1:19" s="145" customFormat="1" ht="14.45" customHeight="1">
      <c r="A2333" s="160"/>
      <c r="B2333" s="142" t="s">
        <v>110</v>
      </c>
      <c r="C2333" s="150" t="s">
        <v>313</v>
      </c>
      <c r="D2333" s="151">
        <v>2</v>
      </c>
      <c r="E2333" s="151" t="s">
        <v>313</v>
      </c>
      <c r="F2333" s="151">
        <v>1</v>
      </c>
      <c r="G2333" s="151">
        <v>1</v>
      </c>
      <c r="H2333" s="151">
        <v>0</v>
      </c>
      <c r="I2333" s="152">
        <v>0</v>
      </c>
      <c r="J2333" s="142"/>
      <c r="K2333" s="159" t="s">
        <v>110</v>
      </c>
      <c r="L2333" s="150">
        <v>9</v>
      </c>
      <c r="M2333" s="151">
        <v>10</v>
      </c>
      <c r="N2333" s="151">
        <v>10</v>
      </c>
      <c r="O2333" s="151">
        <v>15</v>
      </c>
      <c r="P2333" s="151">
        <v>11</v>
      </c>
      <c r="Q2333" s="151">
        <v>-4</v>
      </c>
      <c r="R2333" s="152">
        <v>-26.666666666666668</v>
      </c>
      <c r="S2333" s="152"/>
    </row>
    <row r="2334" spans="1:19" s="145" customFormat="1" ht="14.45" customHeight="1">
      <c r="A2334" s="160"/>
      <c r="B2334" s="423"/>
      <c r="C2334" s="427"/>
      <c r="D2334" s="422"/>
      <c r="E2334" s="422"/>
      <c r="F2334" s="422"/>
      <c r="G2334" s="422"/>
      <c r="H2334" s="151"/>
      <c r="I2334" s="152"/>
      <c r="J2334" s="160"/>
      <c r="K2334" s="423"/>
      <c r="L2334" s="427"/>
      <c r="M2334" s="422"/>
      <c r="N2334" s="422"/>
      <c r="O2334" s="422"/>
      <c r="P2334" s="422"/>
      <c r="Q2334" s="151"/>
      <c r="R2334" s="152"/>
      <c r="S2334" s="160"/>
    </row>
    <row r="2335" spans="1:19" s="145" customFormat="1" ht="14.45" customHeight="1">
      <c r="A2335" s="160"/>
      <c r="B2335" s="160"/>
      <c r="C2335" s="160"/>
      <c r="D2335" s="160"/>
      <c r="E2335" s="160"/>
      <c r="F2335" s="160"/>
      <c r="G2335" s="161"/>
      <c r="H2335" s="160"/>
      <c r="I2335" s="160"/>
      <c r="J2335" s="160"/>
      <c r="K2335" s="160"/>
      <c r="L2335" s="160"/>
      <c r="M2335" s="160"/>
      <c r="N2335" s="160"/>
      <c r="O2335" s="160"/>
      <c r="P2335" s="161"/>
      <c r="Q2335" s="160"/>
      <c r="R2335" s="160"/>
      <c r="S2335" s="160"/>
    </row>
    <row r="2336" spans="1:19" s="145" customFormat="1" ht="14.45" customHeight="1">
      <c r="A2336" s="160"/>
      <c r="B2336" s="160"/>
      <c r="C2336" s="160"/>
      <c r="D2336" s="160"/>
      <c r="E2336" s="160"/>
      <c r="F2336" s="160"/>
      <c r="G2336" s="161"/>
      <c r="H2336" s="160"/>
      <c r="I2336" s="160"/>
      <c r="J2336" s="160"/>
      <c r="K2336" s="160"/>
      <c r="L2336" s="160"/>
      <c r="M2336" s="160"/>
      <c r="N2336" s="160"/>
      <c r="O2336" s="160"/>
      <c r="P2336" s="161"/>
      <c r="Q2336" s="160"/>
      <c r="R2336" s="160"/>
      <c r="S2336" s="160"/>
    </row>
    <row r="2337" spans="1:19" s="145" customFormat="1" ht="14.45" customHeight="1">
      <c r="A2337" s="138"/>
      <c r="B2337" s="138" t="s">
        <v>712</v>
      </c>
      <c r="C2337" s="138"/>
      <c r="D2337" s="138"/>
      <c r="E2337" s="138"/>
      <c r="F2337" s="138"/>
      <c r="G2337" s="138"/>
      <c r="H2337" s="138"/>
      <c r="I2337" s="138"/>
      <c r="J2337" s="138"/>
      <c r="K2337" s="138" t="s">
        <v>713</v>
      </c>
      <c r="L2337" s="138"/>
      <c r="M2337" s="138"/>
      <c r="N2337" s="138"/>
      <c r="O2337" s="138"/>
      <c r="P2337" s="138"/>
      <c r="Q2337" s="138"/>
      <c r="R2337" s="138"/>
      <c r="S2337" s="138"/>
    </row>
    <row r="2338" spans="1:19" s="145" customFormat="1" ht="14.45" customHeight="1">
      <c r="A2338" s="160"/>
      <c r="B2338" s="491" t="s">
        <v>335</v>
      </c>
      <c r="C2338" s="140"/>
      <c r="D2338" s="140"/>
      <c r="E2338" s="140"/>
      <c r="F2338" s="140"/>
      <c r="G2338" s="143"/>
      <c r="H2338" s="141"/>
      <c r="I2338" s="141"/>
      <c r="J2338" s="142"/>
      <c r="K2338" s="491" t="s">
        <v>335</v>
      </c>
      <c r="L2338" s="140"/>
      <c r="M2338" s="140"/>
      <c r="N2338" s="140"/>
      <c r="O2338" s="140"/>
      <c r="P2338" s="143"/>
      <c r="Q2338" s="141"/>
      <c r="R2338" s="141"/>
      <c r="S2338" s="144"/>
    </row>
    <row r="2339" spans="1:19" s="145" customFormat="1" ht="14.45" customHeight="1">
      <c r="A2339" s="160"/>
      <c r="B2339" s="492"/>
      <c r="C2339" s="146" t="s">
        <v>151</v>
      </c>
      <c r="D2339" s="146" t="s">
        <v>86</v>
      </c>
      <c r="E2339" s="146" t="s">
        <v>87</v>
      </c>
      <c r="F2339" s="146" t="s">
        <v>410</v>
      </c>
      <c r="G2339" s="146" t="s">
        <v>739</v>
      </c>
      <c r="H2339" s="81" t="s">
        <v>509</v>
      </c>
      <c r="I2339" s="147" t="s">
        <v>807</v>
      </c>
      <c r="J2339" s="142"/>
      <c r="K2339" s="492"/>
      <c r="L2339" s="146" t="s">
        <v>151</v>
      </c>
      <c r="M2339" s="146" t="s">
        <v>86</v>
      </c>
      <c r="N2339" s="146" t="s">
        <v>87</v>
      </c>
      <c r="O2339" s="146" t="s">
        <v>410</v>
      </c>
      <c r="P2339" s="146" t="s">
        <v>739</v>
      </c>
      <c r="Q2339" s="81" t="s">
        <v>509</v>
      </c>
      <c r="R2339" s="147" t="s">
        <v>807</v>
      </c>
      <c r="S2339" s="144"/>
    </row>
    <row r="2340" spans="1:19" s="145" customFormat="1" ht="14.45" customHeight="1">
      <c r="A2340" s="160"/>
      <c r="B2340" s="493"/>
      <c r="C2340" s="148"/>
      <c r="D2340" s="148"/>
      <c r="E2340" s="148"/>
      <c r="F2340" s="148"/>
      <c r="G2340" s="148"/>
      <c r="H2340" s="149" t="s">
        <v>88</v>
      </c>
      <c r="I2340" s="81" t="s">
        <v>511</v>
      </c>
      <c r="J2340" s="142"/>
      <c r="K2340" s="493"/>
      <c r="L2340" s="148"/>
      <c r="M2340" s="148"/>
      <c r="N2340" s="148"/>
      <c r="O2340" s="148"/>
      <c r="P2340" s="148"/>
      <c r="Q2340" s="149" t="s">
        <v>88</v>
      </c>
      <c r="R2340" s="81" t="s">
        <v>511</v>
      </c>
      <c r="S2340" s="144"/>
    </row>
    <row r="2341" spans="1:19" s="180" customFormat="1" ht="14.45" customHeight="1">
      <c r="B2341" s="188" t="s">
        <v>90</v>
      </c>
      <c r="C2341" s="187">
        <v>55</v>
      </c>
      <c r="D2341" s="183">
        <v>230</v>
      </c>
      <c r="E2341" s="183">
        <v>335</v>
      </c>
      <c r="F2341" s="183">
        <v>416</v>
      </c>
      <c r="G2341" s="183">
        <v>429</v>
      </c>
      <c r="H2341" s="182">
        <v>13</v>
      </c>
      <c r="I2341" s="184">
        <v>3.125</v>
      </c>
      <c r="J2341" s="185"/>
      <c r="K2341" s="186" t="s">
        <v>90</v>
      </c>
      <c r="L2341" s="187">
        <v>398</v>
      </c>
      <c r="M2341" s="183">
        <v>407</v>
      </c>
      <c r="N2341" s="183">
        <v>398</v>
      </c>
      <c r="O2341" s="183">
        <v>380</v>
      </c>
      <c r="P2341" s="183">
        <v>356</v>
      </c>
      <c r="Q2341" s="182">
        <v>-24</v>
      </c>
      <c r="R2341" s="184">
        <v>-6.3157894736842106</v>
      </c>
      <c r="S2341" s="184"/>
    </row>
    <row r="2342" spans="1:19" s="145" customFormat="1" ht="14.45" customHeight="1">
      <c r="A2342" s="160"/>
      <c r="B2342" s="420" t="s">
        <v>91</v>
      </c>
      <c r="C2342" s="150">
        <v>18</v>
      </c>
      <c r="D2342" s="151">
        <v>81</v>
      </c>
      <c r="E2342" s="151">
        <v>110</v>
      </c>
      <c r="F2342" s="151">
        <v>122</v>
      </c>
      <c r="G2342" s="151">
        <v>96</v>
      </c>
      <c r="H2342" s="151">
        <v>-26</v>
      </c>
      <c r="I2342" s="152">
        <v>-21.311475409836063</v>
      </c>
      <c r="J2342" s="142"/>
      <c r="K2342" s="154" t="s">
        <v>91</v>
      </c>
      <c r="L2342" s="150">
        <v>54</v>
      </c>
      <c r="M2342" s="151">
        <v>51</v>
      </c>
      <c r="N2342" s="151">
        <v>45</v>
      </c>
      <c r="O2342" s="151">
        <v>41</v>
      </c>
      <c r="P2342" s="151">
        <v>33</v>
      </c>
      <c r="Q2342" s="151">
        <v>-8</v>
      </c>
      <c r="R2342" s="152">
        <v>-19.512195121951219</v>
      </c>
      <c r="S2342" s="152"/>
    </row>
    <row r="2343" spans="1:19" s="145" customFormat="1" ht="14.45" customHeight="1">
      <c r="A2343" s="160"/>
      <c r="B2343" s="420" t="s">
        <v>92</v>
      </c>
      <c r="C2343" s="150">
        <v>31</v>
      </c>
      <c r="D2343" s="151">
        <v>137</v>
      </c>
      <c r="E2343" s="151">
        <v>208</v>
      </c>
      <c r="F2343" s="151">
        <v>271</v>
      </c>
      <c r="G2343" s="151">
        <v>308</v>
      </c>
      <c r="H2343" s="151">
        <v>37</v>
      </c>
      <c r="I2343" s="152">
        <v>13.653136531365314</v>
      </c>
      <c r="J2343" s="142"/>
      <c r="K2343" s="154" t="s">
        <v>92</v>
      </c>
      <c r="L2343" s="150">
        <v>239</v>
      </c>
      <c r="M2343" s="151">
        <v>233</v>
      </c>
      <c r="N2343" s="151">
        <v>197</v>
      </c>
      <c r="O2343" s="151">
        <v>187</v>
      </c>
      <c r="P2343" s="151">
        <v>178</v>
      </c>
      <c r="Q2343" s="151">
        <v>-9</v>
      </c>
      <c r="R2343" s="152">
        <v>-4.8128342245989302</v>
      </c>
      <c r="S2343" s="152"/>
    </row>
    <row r="2344" spans="1:19" s="145" customFormat="1" ht="14.45" customHeight="1">
      <c r="A2344" s="160"/>
      <c r="B2344" s="420" t="s">
        <v>93</v>
      </c>
      <c r="C2344" s="150">
        <v>6</v>
      </c>
      <c r="D2344" s="151">
        <v>12</v>
      </c>
      <c r="E2344" s="151">
        <v>17</v>
      </c>
      <c r="F2344" s="151">
        <v>23</v>
      </c>
      <c r="G2344" s="151">
        <v>25</v>
      </c>
      <c r="H2344" s="151">
        <v>2</v>
      </c>
      <c r="I2344" s="152">
        <v>8.695652173913043</v>
      </c>
      <c r="J2344" s="142"/>
      <c r="K2344" s="154" t="s">
        <v>93</v>
      </c>
      <c r="L2344" s="150">
        <v>105</v>
      </c>
      <c r="M2344" s="151">
        <v>123</v>
      </c>
      <c r="N2344" s="151">
        <v>156</v>
      </c>
      <c r="O2344" s="151">
        <v>152</v>
      </c>
      <c r="P2344" s="151">
        <v>145</v>
      </c>
      <c r="Q2344" s="151">
        <v>-7</v>
      </c>
      <c r="R2344" s="152">
        <v>-4.6052631578947363</v>
      </c>
      <c r="S2344" s="152"/>
    </row>
    <row r="2345" spans="1:19" s="145" customFormat="1" ht="14.45" customHeight="1">
      <c r="A2345" s="160"/>
      <c r="B2345" s="142"/>
      <c r="C2345" s="150"/>
      <c r="D2345" s="157"/>
      <c r="E2345" s="157"/>
      <c r="F2345" s="157"/>
      <c r="G2345" s="157"/>
      <c r="H2345" s="157"/>
      <c r="I2345" s="158"/>
      <c r="J2345" s="142"/>
      <c r="K2345" s="159"/>
      <c r="L2345" s="150"/>
      <c r="M2345" s="157"/>
      <c r="N2345" s="157"/>
      <c r="O2345" s="157"/>
      <c r="P2345" s="157"/>
      <c r="Q2345" s="157"/>
      <c r="R2345" s="158"/>
      <c r="S2345" s="158"/>
    </row>
    <row r="2346" spans="1:19" s="145" customFormat="1" ht="14.45" customHeight="1">
      <c r="A2346" s="160"/>
      <c r="B2346" s="142" t="s">
        <v>94</v>
      </c>
      <c r="C2346" s="150">
        <v>6</v>
      </c>
      <c r="D2346" s="151">
        <v>34</v>
      </c>
      <c r="E2346" s="151">
        <v>26</v>
      </c>
      <c r="F2346" s="151">
        <v>25</v>
      </c>
      <c r="G2346" s="151">
        <v>17</v>
      </c>
      <c r="H2346" s="151">
        <v>-8</v>
      </c>
      <c r="I2346" s="152">
        <v>-32</v>
      </c>
      <c r="J2346" s="142"/>
      <c r="K2346" s="159" t="s">
        <v>94</v>
      </c>
      <c r="L2346" s="150">
        <v>20</v>
      </c>
      <c r="M2346" s="151">
        <v>14</v>
      </c>
      <c r="N2346" s="151">
        <v>12</v>
      </c>
      <c r="O2346" s="151">
        <v>8</v>
      </c>
      <c r="P2346" s="151">
        <v>5</v>
      </c>
      <c r="Q2346" s="151">
        <v>-3</v>
      </c>
      <c r="R2346" s="152">
        <v>-37.5</v>
      </c>
      <c r="S2346" s="152"/>
    </row>
    <row r="2347" spans="1:19" s="145" customFormat="1" ht="14.45" customHeight="1">
      <c r="A2347" s="160"/>
      <c r="B2347" s="142" t="s">
        <v>95</v>
      </c>
      <c r="C2347" s="150">
        <v>11</v>
      </c>
      <c r="D2347" s="151">
        <v>23</v>
      </c>
      <c r="E2347" s="151">
        <v>48</v>
      </c>
      <c r="F2347" s="151">
        <v>46</v>
      </c>
      <c r="G2347" s="151">
        <v>33</v>
      </c>
      <c r="H2347" s="151">
        <v>-13</v>
      </c>
      <c r="I2347" s="152">
        <v>-28.260869565217391</v>
      </c>
      <c r="J2347" s="142"/>
      <c r="K2347" s="159" t="s">
        <v>95</v>
      </c>
      <c r="L2347" s="150">
        <v>15</v>
      </c>
      <c r="M2347" s="151">
        <v>20</v>
      </c>
      <c r="N2347" s="151">
        <v>14</v>
      </c>
      <c r="O2347" s="151">
        <v>20</v>
      </c>
      <c r="P2347" s="151">
        <v>11</v>
      </c>
      <c r="Q2347" s="151">
        <v>-9</v>
      </c>
      <c r="R2347" s="152">
        <v>-45</v>
      </c>
      <c r="S2347" s="152"/>
    </row>
    <row r="2348" spans="1:19" s="145" customFormat="1" ht="14.45" customHeight="1">
      <c r="A2348" s="160"/>
      <c r="B2348" s="142" t="s">
        <v>96</v>
      </c>
      <c r="C2348" s="150">
        <v>1</v>
      </c>
      <c r="D2348" s="151">
        <v>24</v>
      </c>
      <c r="E2348" s="151">
        <v>36</v>
      </c>
      <c r="F2348" s="151">
        <v>51</v>
      </c>
      <c r="G2348" s="151">
        <v>46</v>
      </c>
      <c r="H2348" s="151">
        <v>-5</v>
      </c>
      <c r="I2348" s="152">
        <v>-9.8039215686274517</v>
      </c>
      <c r="J2348" s="142"/>
      <c r="K2348" s="159" t="s">
        <v>96</v>
      </c>
      <c r="L2348" s="150">
        <v>19</v>
      </c>
      <c r="M2348" s="151">
        <v>17</v>
      </c>
      <c r="N2348" s="151">
        <v>19</v>
      </c>
      <c r="O2348" s="151">
        <v>13</v>
      </c>
      <c r="P2348" s="151">
        <v>17</v>
      </c>
      <c r="Q2348" s="151">
        <v>4</v>
      </c>
      <c r="R2348" s="152">
        <v>30.76923076923077</v>
      </c>
      <c r="S2348" s="152"/>
    </row>
    <row r="2349" spans="1:19" s="145" customFormat="1" ht="14.45" customHeight="1">
      <c r="A2349" s="160"/>
      <c r="B2349" s="142" t="s">
        <v>97</v>
      </c>
      <c r="C2349" s="150" t="s">
        <v>313</v>
      </c>
      <c r="D2349" s="151">
        <v>5</v>
      </c>
      <c r="E2349" s="151">
        <v>28</v>
      </c>
      <c r="F2349" s="151">
        <v>33</v>
      </c>
      <c r="G2349" s="151">
        <v>46</v>
      </c>
      <c r="H2349" s="151">
        <v>13</v>
      </c>
      <c r="I2349" s="152">
        <v>39.393939393939391</v>
      </c>
      <c r="J2349" s="142"/>
      <c r="K2349" s="159" t="s">
        <v>97</v>
      </c>
      <c r="L2349" s="150">
        <v>22</v>
      </c>
      <c r="M2349" s="151">
        <v>20</v>
      </c>
      <c r="N2349" s="151">
        <v>13</v>
      </c>
      <c r="O2349" s="151">
        <v>16</v>
      </c>
      <c r="P2349" s="151">
        <v>12</v>
      </c>
      <c r="Q2349" s="151">
        <v>-4</v>
      </c>
      <c r="R2349" s="152">
        <v>-25</v>
      </c>
      <c r="S2349" s="152"/>
    </row>
    <row r="2350" spans="1:19" s="145" customFormat="1" ht="14.45" customHeight="1">
      <c r="A2350" s="160"/>
      <c r="B2350" s="142" t="s">
        <v>98</v>
      </c>
      <c r="C2350" s="150" t="s">
        <v>313</v>
      </c>
      <c r="D2350" s="151">
        <v>1</v>
      </c>
      <c r="E2350" s="151">
        <v>2</v>
      </c>
      <c r="F2350" s="151">
        <v>18</v>
      </c>
      <c r="G2350" s="151">
        <v>25</v>
      </c>
      <c r="H2350" s="151">
        <v>7</v>
      </c>
      <c r="I2350" s="152">
        <v>38.888888888888893</v>
      </c>
      <c r="J2350" s="142"/>
      <c r="K2350" s="159" t="s">
        <v>98</v>
      </c>
      <c r="L2350" s="150">
        <v>7</v>
      </c>
      <c r="M2350" s="151">
        <v>12</v>
      </c>
      <c r="N2350" s="151">
        <v>11</v>
      </c>
      <c r="O2350" s="151">
        <v>6</v>
      </c>
      <c r="P2350" s="151">
        <v>11</v>
      </c>
      <c r="Q2350" s="151">
        <v>5</v>
      </c>
      <c r="R2350" s="152">
        <v>83.333333333333343</v>
      </c>
      <c r="S2350" s="152"/>
    </row>
    <row r="2351" spans="1:19" s="139" customFormat="1" ht="14.45" customHeight="1">
      <c r="A2351" s="160"/>
      <c r="B2351" s="142" t="s">
        <v>99</v>
      </c>
      <c r="C2351" s="150">
        <v>7</v>
      </c>
      <c r="D2351" s="151">
        <v>16</v>
      </c>
      <c r="E2351" s="151">
        <v>9</v>
      </c>
      <c r="F2351" s="151">
        <v>7</v>
      </c>
      <c r="G2351" s="151">
        <v>17</v>
      </c>
      <c r="H2351" s="151">
        <v>10</v>
      </c>
      <c r="I2351" s="152">
        <v>142.85714285714286</v>
      </c>
      <c r="J2351" s="142"/>
      <c r="K2351" s="159" t="s">
        <v>99</v>
      </c>
      <c r="L2351" s="150">
        <v>23</v>
      </c>
      <c r="M2351" s="151">
        <v>10</v>
      </c>
      <c r="N2351" s="151">
        <v>7</v>
      </c>
      <c r="O2351" s="151">
        <v>11</v>
      </c>
      <c r="P2351" s="151">
        <v>5</v>
      </c>
      <c r="Q2351" s="151">
        <v>-6</v>
      </c>
      <c r="R2351" s="152">
        <v>-54.54545454545454</v>
      </c>
      <c r="S2351" s="152"/>
    </row>
    <row r="2352" spans="1:19" s="145" customFormat="1" ht="14.45" customHeight="1">
      <c r="A2352" s="160"/>
      <c r="B2352" s="142" t="s">
        <v>100</v>
      </c>
      <c r="C2352" s="150">
        <v>13</v>
      </c>
      <c r="D2352" s="151">
        <v>44</v>
      </c>
      <c r="E2352" s="151">
        <v>26</v>
      </c>
      <c r="F2352" s="151">
        <v>24</v>
      </c>
      <c r="G2352" s="151">
        <v>14</v>
      </c>
      <c r="H2352" s="151">
        <v>-10</v>
      </c>
      <c r="I2352" s="152">
        <v>-41.666666666666671</v>
      </c>
      <c r="J2352" s="142"/>
      <c r="K2352" s="159" t="s">
        <v>100</v>
      </c>
      <c r="L2352" s="150">
        <v>27</v>
      </c>
      <c r="M2352" s="151">
        <v>25</v>
      </c>
      <c r="N2352" s="151">
        <v>16</v>
      </c>
      <c r="O2352" s="151">
        <v>10</v>
      </c>
      <c r="P2352" s="151">
        <v>10</v>
      </c>
      <c r="Q2352" s="151">
        <v>0</v>
      </c>
      <c r="R2352" s="152">
        <v>0</v>
      </c>
      <c r="S2352" s="152"/>
    </row>
    <row r="2353" spans="1:19" s="145" customFormat="1" ht="14.45" customHeight="1">
      <c r="A2353" s="160"/>
      <c r="B2353" s="142" t="s">
        <v>118</v>
      </c>
      <c r="C2353" s="150">
        <v>3</v>
      </c>
      <c r="D2353" s="151">
        <v>33</v>
      </c>
      <c r="E2353" s="151">
        <v>61</v>
      </c>
      <c r="F2353" s="151">
        <v>44</v>
      </c>
      <c r="G2353" s="151">
        <v>30</v>
      </c>
      <c r="H2353" s="151">
        <v>-14</v>
      </c>
      <c r="I2353" s="152">
        <v>-31.818181818181817</v>
      </c>
      <c r="J2353" s="142"/>
      <c r="K2353" s="159" t="s">
        <v>118</v>
      </c>
      <c r="L2353" s="150">
        <v>21</v>
      </c>
      <c r="M2353" s="151">
        <v>34</v>
      </c>
      <c r="N2353" s="151">
        <v>26</v>
      </c>
      <c r="O2353" s="151">
        <v>15</v>
      </c>
      <c r="P2353" s="151">
        <v>12</v>
      </c>
      <c r="Q2353" s="151">
        <v>-3</v>
      </c>
      <c r="R2353" s="152">
        <v>-20</v>
      </c>
      <c r="S2353" s="152"/>
    </row>
    <row r="2354" spans="1:19" s="145" customFormat="1" ht="14.45" customHeight="1">
      <c r="A2354" s="160"/>
      <c r="B2354" s="142" t="s">
        <v>101</v>
      </c>
      <c r="C2354" s="150">
        <v>1</v>
      </c>
      <c r="D2354" s="151">
        <v>18</v>
      </c>
      <c r="E2354" s="151">
        <v>43</v>
      </c>
      <c r="F2354" s="151">
        <v>69</v>
      </c>
      <c r="G2354" s="151">
        <v>44</v>
      </c>
      <c r="H2354" s="151">
        <v>-25</v>
      </c>
      <c r="I2354" s="152">
        <v>-36.231884057971016</v>
      </c>
      <c r="J2354" s="142"/>
      <c r="K2354" s="159" t="s">
        <v>101</v>
      </c>
      <c r="L2354" s="150">
        <v>11</v>
      </c>
      <c r="M2354" s="151">
        <v>24</v>
      </c>
      <c r="N2354" s="151">
        <v>25</v>
      </c>
      <c r="O2354" s="151">
        <v>34</v>
      </c>
      <c r="P2354" s="151">
        <v>19</v>
      </c>
      <c r="Q2354" s="151">
        <v>-15</v>
      </c>
      <c r="R2354" s="152">
        <v>-44.117647058823529</v>
      </c>
      <c r="S2354" s="152"/>
    </row>
    <row r="2355" spans="1:19" s="153" customFormat="1" ht="14.45" customHeight="1">
      <c r="A2355" s="160"/>
      <c r="B2355" s="142" t="s">
        <v>102</v>
      </c>
      <c r="C2355" s="150">
        <v>1</v>
      </c>
      <c r="D2355" s="151">
        <v>6</v>
      </c>
      <c r="E2355" s="151">
        <v>21</v>
      </c>
      <c r="F2355" s="151">
        <v>44</v>
      </c>
      <c r="G2355" s="151">
        <v>62</v>
      </c>
      <c r="H2355" s="151">
        <v>18</v>
      </c>
      <c r="I2355" s="152">
        <v>40.909090909090914</v>
      </c>
      <c r="J2355" s="142"/>
      <c r="K2355" s="159" t="s">
        <v>102</v>
      </c>
      <c r="L2355" s="150">
        <v>32</v>
      </c>
      <c r="M2355" s="151">
        <v>7</v>
      </c>
      <c r="N2355" s="151">
        <v>26</v>
      </c>
      <c r="O2355" s="151">
        <v>26</v>
      </c>
      <c r="P2355" s="151">
        <v>35</v>
      </c>
      <c r="Q2355" s="151">
        <v>9</v>
      </c>
      <c r="R2355" s="152">
        <v>34.615384615384613</v>
      </c>
      <c r="S2355" s="152"/>
    </row>
    <row r="2356" spans="1:19" s="145" customFormat="1" ht="14.45" customHeight="1">
      <c r="A2356" s="160"/>
      <c r="B2356" s="142" t="s">
        <v>103</v>
      </c>
      <c r="C2356" s="150">
        <v>2</v>
      </c>
      <c r="D2356" s="151">
        <v>3</v>
      </c>
      <c r="E2356" s="151">
        <v>6</v>
      </c>
      <c r="F2356" s="151">
        <v>23</v>
      </c>
      <c r="G2356" s="151">
        <v>43</v>
      </c>
      <c r="H2356" s="151">
        <v>20</v>
      </c>
      <c r="I2356" s="152">
        <v>86.956521739130437</v>
      </c>
      <c r="J2356" s="142"/>
      <c r="K2356" s="159" t="s">
        <v>103</v>
      </c>
      <c r="L2356" s="150">
        <v>26</v>
      </c>
      <c r="M2356" s="151">
        <v>34</v>
      </c>
      <c r="N2356" s="151">
        <v>8</v>
      </c>
      <c r="O2356" s="151">
        <v>26</v>
      </c>
      <c r="P2356" s="151">
        <v>25</v>
      </c>
      <c r="Q2356" s="151">
        <v>-1</v>
      </c>
      <c r="R2356" s="152">
        <v>-3.8461538461538463</v>
      </c>
      <c r="S2356" s="152"/>
    </row>
    <row r="2357" spans="1:19" s="145" customFormat="1" ht="14.45" customHeight="1">
      <c r="A2357" s="160"/>
      <c r="B2357" s="142" t="s">
        <v>104</v>
      </c>
      <c r="C2357" s="150">
        <v>3</v>
      </c>
      <c r="D2357" s="151">
        <v>4</v>
      </c>
      <c r="E2357" s="151">
        <v>5</v>
      </c>
      <c r="F2357" s="151">
        <v>4</v>
      </c>
      <c r="G2357" s="151">
        <v>21</v>
      </c>
      <c r="H2357" s="151">
        <v>17</v>
      </c>
      <c r="I2357" s="152">
        <v>425</v>
      </c>
      <c r="J2357" s="142"/>
      <c r="K2357" s="159" t="s">
        <v>104</v>
      </c>
      <c r="L2357" s="150">
        <v>33</v>
      </c>
      <c r="M2357" s="151">
        <v>30</v>
      </c>
      <c r="N2357" s="151">
        <v>32</v>
      </c>
      <c r="O2357" s="151">
        <v>13</v>
      </c>
      <c r="P2357" s="151">
        <v>30</v>
      </c>
      <c r="Q2357" s="151">
        <v>17</v>
      </c>
      <c r="R2357" s="152">
        <v>130.76923076923077</v>
      </c>
      <c r="S2357" s="152"/>
    </row>
    <row r="2358" spans="1:19" s="145" customFormat="1" ht="14.45" customHeight="1">
      <c r="A2358" s="160"/>
      <c r="B2358" s="142" t="s">
        <v>105</v>
      </c>
      <c r="C2358" s="150">
        <v>1</v>
      </c>
      <c r="D2358" s="151">
        <v>7</v>
      </c>
      <c r="E2358" s="151">
        <v>7</v>
      </c>
      <c r="F2358" s="151">
        <v>5</v>
      </c>
      <c r="G2358" s="151">
        <v>6</v>
      </c>
      <c r="H2358" s="151">
        <v>1</v>
      </c>
      <c r="I2358" s="152">
        <v>20</v>
      </c>
      <c r="J2358" s="142"/>
      <c r="K2358" s="159" t="s">
        <v>105</v>
      </c>
      <c r="L2358" s="150">
        <v>37</v>
      </c>
      <c r="M2358" s="151">
        <v>37</v>
      </c>
      <c r="N2358" s="151">
        <v>33</v>
      </c>
      <c r="O2358" s="151">
        <v>30</v>
      </c>
      <c r="P2358" s="151">
        <v>19</v>
      </c>
      <c r="Q2358" s="151">
        <v>-11</v>
      </c>
      <c r="R2358" s="152">
        <v>-36.666666666666664</v>
      </c>
      <c r="S2358" s="152"/>
    </row>
    <row r="2359" spans="1:19" s="145" customFormat="1" ht="14.45" customHeight="1">
      <c r="A2359" s="160"/>
      <c r="B2359" s="142" t="s">
        <v>106</v>
      </c>
      <c r="C2359" s="150">
        <v>2</v>
      </c>
      <c r="D2359" s="151">
        <v>4</v>
      </c>
      <c r="E2359" s="151">
        <v>7</v>
      </c>
      <c r="F2359" s="151">
        <v>6</v>
      </c>
      <c r="G2359" s="151">
        <v>6</v>
      </c>
      <c r="H2359" s="151">
        <v>0</v>
      </c>
      <c r="I2359" s="152">
        <v>0</v>
      </c>
      <c r="J2359" s="142"/>
      <c r="K2359" s="159" t="s">
        <v>106</v>
      </c>
      <c r="L2359" s="150">
        <v>35</v>
      </c>
      <c r="M2359" s="151">
        <v>32</v>
      </c>
      <c r="N2359" s="151">
        <v>36</v>
      </c>
      <c r="O2359" s="151">
        <v>33</v>
      </c>
      <c r="P2359" s="151">
        <v>29</v>
      </c>
      <c r="Q2359" s="151">
        <v>-4</v>
      </c>
      <c r="R2359" s="152">
        <v>-12.121212121212121</v>
      </c>
      <c r="S2359" s="152"/>
    </row>
    <row r="2360" spans="1:19" s="145" customFormat="1" ht="14.45" customHeight="1">
      <c r="A2360" s="160"/>
      <c r="B2360" s="142" t="s">
        <v>107</v>
      </c>
      <c r="C2360" s="150" t="s">
        <v>313</v>
      </c>
      <c r="D2360" s="151">
        <v>2</v>
      </c>
      <c r="E2360" s="151">
        <v>4</v>
      </c>
      <c r="F2360" s="151">
        <v>6</v>
      </c>
      <c r="G2360" s="151">
        <v>6</v>
      </c>
      <c r="H2360" s="151">
        <v>0</v>
      </c>
      <c r="I2360" s="152">
        <v>0</v>
      </c>
      <c r="J2360" s="142"/>
      <c r="K2360" s="159" t="s">
        <v>107</v>
      </c>
      <c r="L2360" s="150">
        <v>27</v>
      </c>
      <c r="M2360" s="151">
        <v>32</v>
      </c>
      <c r="N2360" s="151">
        <v>36</v>
      </c>
      <c r="O2360" s="151">
        <v>35</v>
      </c>
      <c r="P2360" s="151">
        <v>34</v>
      </c>
      <c r="Q2360" s="151">
        <v>-1</v>
      </c>
      <c r="R2360" s="152">
        <v>-2.8571428571428572</v>
      </c>
      <c r="S2360" s="152"/>
    </row>
    <row r="2361" spans="1:19" s="145" customFormat="1" ht="14.45" customHeight="1">
      <c r="A2361" s="160"/>
      <c r="B2361" s="142" t="s">
        <v>108</v>
      </c>
      <c r="C2361" s="150">
        <v>2</v>
      </c>
      <c r="D2361" s="151">
        <v>2</v>
      </c>
      <c r="E2361" s="151">
        <v>2</v>
      </c>
      <c r="F2361" s="151">
        <v>7</v>
      </c>
      <c r="G2361" s="151">
        <v>5</v>
      </c>
      <c r="H2361" s="151">
        <v>-2</v>
      </c>
      <c r="I2361" s="152">
        <v>-28.571428571428569</v>
      </c>
      <c r="J2361" s="142"/>
      <c r="K2361" s="159" t="s">
        <v>108</v>
      </c>
      <c r="L2361" s="150">
        <v>21</v>
      </c>
      <c r="M2361" s="151">
        <v>23</v>
      </c>
      <c r="N2361" s="151">
        <v>36</v>
      </c>
      <c r="O2361" s="151">
        <v>34</v>
      </c>
      <c r="P2361" s="151">
        <v>31</v>
      </c>
      <c r="Q2361" s="151">
        <v>-3</v>
      </c>
      <c r="R2361" s="152">
        <v>-8.8235294117647065</v>
      </c>
      <c r="S2361" s="152"/>
    </row>
    <row r="2362" spans="1:19" s="145" customFormat="1" ht="14.45" customHeight="1">
      <c r="A2362" s="160"/>
      <c r="B2362" s="142" t="s">
        <v>109</v>
      </c>
      <c r="C2362" s="150">
        <v>2</v>
      </c>
      <c r="D2362" s="151">
        <v>2</v>
      </c>
      <c r="E2362" s="151">
        <v>3</v>
      </c>
      <c r="F2362" s="151">
        <v>1</v>
      </c>
      <c r="G2362" s="151">
        <v>4</v>
      </c>
      <c r="H2362" s="151">
        <v>3</v>
      </c>
      <c r="I2362" s="152">
        <v>300</v>
      </c>
      <c r="J2362" s="142"/>
      <c r="K2362" s="159" t="s">
        <v>109</v>
      </c>
      <c r="L2362" s="150">
        <v>13</v>
      </c>
      <c r="M2362" s="151">
        <v>21</v>
      </c>
      <c r="N2362" s="151">
        <v>24</v>
      </c>
      <c r="O2362" s="151">
        <v>28</v>
      </c>
      <c r="P2362" s="151">
        <v>25</v>
      </c>
      <c r="Q2362" s="151">
        <v>-3</v>
      </c>
      <c r="R2362" s="152">
        <v>-10.714285714285714</v>
      </c>
      <c r="S2362" s="152"/>
    </row>
    <row r="2363" spans="1:19" s="145" customFormat="1" ht="14.45" customHeight="1">
      <c r="A2363" s="160"/>
      <c r="B2363" s="142" t="s">
        <v>110</v>
      </c>
      <c r="C2363" s="150" t="s">
        <v>313</v>
      </c>
      <c r="D2363" s="151">
        <v>2</v>
      </c>
      <c r="E2363" s="151">
        <v>1</v>
      </c>
      <c r="F2363" s="151">
        <v>3</v>
      </c>
      <c r="G2363" s="151">
        <v>4</v>
      </c>
      <c r="H2363" s="151">
        <v>1</v>
      </c>
      <c r="I2363" s="152">
        <v>33.333333333333329</v>
      </c>
      <c r="J2363" s="142"/>
      <c r="K2363" s="159" t="s">
        <v>110</v>
      </c>
      <c r="L2363" s="150">
        <v>9</v>
      </c>
      <c r="M2363" s="151">
        <v>15</v>
      </c>
      <c r="N2363" s="151">
        <v>24</v>
      </c>
      <c r="O2363" s="151">
        <v>22</v>
      </c>
      <c r="P2363" s="151">
        <v>26</v>
      </c>
      <c r="Q2363" s="151">
        <v>4</v>
      </c>
      <c r="R2363" s="152">
        <v>18.181818181818183</v>
      </c>
      <c r="S2363" s="152"/>
    </row>
    <row r="2364" spans="1:19" s="145" customFormat="1" ht="14.45" customHeight="1">
      <c r="A2364" s="160"/>
      <c r="B2364" s="423"/>
      <c r="C2364" s="427"/>
      <c r="D2364" s="422"/>
      <c r="E2364" s="422"/>
      <c r="F2364" s="422"/>
      <c r="G2364" s="422"/>
      <c r="H2364" s="151"/>
      <c r="I2364" s="152"/>
      <c r="J2364" s="160"/>
      <c r="K2364" s="423"/>
      <c r="L2364" s="427"/>
      <c r="M2364" s="422"/>
      <c r="N2364" s="422"/>
      <c r="O2364" s="422"/>
      <c r="P2364" s="422"/>
      <c r="Q2364" s="151"/>
      <c r="R2364" s="152"/>
      <c r="S2364" s="160"/>
    </row>
    <row r="2365" spans="1:19" s="145" customFormat="1" ht="14.45" customHeight="1">
      <c r="A2365" s="160"/>
      <c r="B2365" s="162"/>
      <c r="C2365" s="162"/>
      <c r="D2365" s="162"/>
      <c r="E2365" s="162"/>
      <c r="F2365" s="162"/>
      <c r="G2365" s="162"/>
      <c r="H2365" s="162"/>
      <c r="I2365" s="162"/>
      <c r="J2365" s="162"/>
      <c r="K2365" s="162"/>
      <c r="L2365" s="162"/>
      <c r="M2365" s="162"/>
      <c r="N2365" s="162"/>
      <c r="O2365" s="162"/>
      <c r="P2365" s="161"/>
      <c r="Q2365" s="160"/>
      <c r="R2365" s="160"/>
      <c r="S2365" s="160"/>
    </row>
    <row r="2366" spans="1:19" s="145" customFormat="1" ht="14.45" customHeight="1">
      <c r="A2366" s="160"/>
      <c r="B2366" s="162"/>
      <c r="C2366" s="162"/>
      <c r="D2366" s="162"/>
      <c r="E2366" s="162"/>
      <c r="F2366" s="162"/>
      <c r="G2366" s="162"/>
      <c r="H2366" s="162"/>
      <c r="I2366" s="162"/>
      <c r="J2366" s="162"/>
      <c r="K2366" s="162"/>
      <c r="L2366" s="162"/>
      <c r="M2366" s="162"/>
      <c r="N2366" s="162"/>
      <c r="O2366" s="162"/>
      <c r="P2366" s="161"/>
      <c r="Q2366" s="160"/>
      <c r="R2366" s="160"/>
      <c r="S2366" s="160"/>
    </row>
    <row r="2367" spans="1:19" s="145" customFormat="1" ht="14.45" customHeight="1">
      <c r="A2367" s="160"/>
      <c r="B2367" s="162"/>
      <c r="C2367" s="162"/>
      <c r="D2367" s="162"/>
      <c r="E2367" s="162"/>
      <c r="F2367" s="162"/>
      <c r="G2367" s="162"/>
      <c r="H2367" s="162"/>
      <c r="I2367" s="162"/>
      <c r="J2367" s="162"/>
      <c r="K2367" s="162"/>
      <c r="L2367" s="162"/>
      <c r="M2367" s="162"/>
      <c r="N2367" s="162"/>
      <c r="O2367" s="162"/>
      <c r="P2367" s="161"/>
      <c r="Q2367" s="160"/>
      <c r="R2367" s="160"/>
      <c r="S2367" s="160"/>
    </row>
    <row r="2368" spans="1:19" s="145" customFormat="1" ht="14.45" customHeight="1">
      <c r="A2368" s="138"/>
      <c r="B2368" s="138" t="s">
        <v>285</v>
      </c>
      <c r="C2368" s="138"/>
      <c r="D2368" s="138"/>
      <c r="E2368" s="138"/>
      <c r="F2368" s="138"/>
      <c r="G2368" s="138"/>
      <c r="H2368" s="138"/>
      <c r="I2368" s="138"/>
      <c r="J2368" s="138"/>
      <c r="K2368" s="138" t="s">
        <v>286</v>
      </c>
      <c r="L2368" s="138"/>
      <c r="M2368" s="138"/>
      <c r="N2368" s="138"/>
      <c r="O2368" s="138"/>
      <c r="P2368" s="138"/>
      <c r="Q2368" s="138"/>
      <c r="R2368" s="138"/>
      <c r="S2368" s="138"/>
    </row>
    <row r="2369" spans="1:19" s="145" customFormat="1" ht="14.45" customHeight="1">
      <c r="A2369" s="160"/>
      <c r="B2369" s="491" t="s">
        <v>335</v>
      </c>
      <c r="C2369" s="140"/>
      <c r="D2369" s="140"/>
      <c r="E2369" s="140"/>
      <c r="F2369" s="140"/>
      <c r="G2369" s="143"/>
      <c r="H2369" s="141"/>
      <c r="I2369" s="141"/>
      <c r="J2369" s="142"/>
      <c r="K2369" s="491" t="s">
        <v>335</v>
      </c>
      <c r="L2369" s="140"/>
      <c r="M2369" s="140"/>
      <c r="N2369" s="140"/>
      <c r="O2369" s="140"/>
      <c r="P2369" s="143"/>
      <c r="Q2369" s="141"/>
      <c r="R2369" s="141"/>
      <c r="S2369" s="144"/>
    </row>
    <row r="2370" spans="1:19" s="145" customFormat="1" ht="14.45" customHeight="1">
      <c r="A2370" s="160"/>
      <c r="B2370" s="492"/>
      <c r="C2370" s="146" t="s">
        <v>151</v>
      </c>
      <c r="D2370" s="146" t="s">
        <v>86</v>
      </c>
      <c r="E2370" s="146" t="s">
        <v>87</v>
      </c>
      <c r="F2370" s="146" t="s">
        <v>410</v>
      </c>
      <c r="G2370" s="146" t="s">
        <v>739</v>
      </c>
      <c r="H2370" s="81" t="s">
        <v>509</v>
      </c>
      <c r="I2370" s="147" t="s">
        <v>807</v>
      </c>
      <c r="J2370" s="142"/>
      <c r="K2370" s="492"/>
      <c r="L2370" s="146" t="s">
        <v>151</v>
      </c>
      <c r="M2370" s="146" t="s">
        <v>86</v>
      </c>
      <c r="N2370" s="146" t="s">
        <v>87</v>
      </c>
      <c r="O2370" s="146" t="s">
        <v>410</v>
      </c>
      <c r="P2370" s="146" t="s">
        <v>739</v>
      </c>
      <c r="Q2370" s="81" t="s">
        <v>509</v>
      </c>
      <c r="R2370" s="147" t="s">
        <v>807</v>
      </c>
      <c r="S2370" s="144"/>
    </row>
    <row r="2371" spans="1:19" s="145" customFormat="1" ht="14.45" customHeight="1">
      <c r="A2371" s="160"/>
      <c r="B2371" s="493"/>
      <c r="C2371" s="148"/>
      <c r="D2371" s="148"/>
      <c r="E2371" s="148"/>
      <c r="F2371" s="148"/>
      <c r="G2371" s="148"/>
      <c r="H2371" s="149" t="s">
        <v>88</v>
      </c>
      <c r="I2371" s="81" t="s">
        <v>511</v>
      </c>
      <c r="J2371" s="142"/>
      <c r="K2371" s="493"/>
      <c r="L2371" s="148"/>
      <c r="M2371" s="148"/>
      <c r="N2371" s="148"/>
      <c r="O2371" s="148"/>
      <c r="P2371" s="148"/>
      <c r="Q2371" s="149" t="s">
        <v>88</v>
      </c>
      <c r="R2371" s="81" t="s">
        <v>511</v>
      </c>
      <c r="S2371" s="144"/>
    </row>
    <row r="2372" spans="1:19" s="180" customFormat="1" ht="14.45" customHeight="1">
      <c r="B2372" s="188" t="s">
        <v>90</v>
      </c>
      <c r="C2372" s="187">
        <v>240</v>
      </c>
      <c r="D2372" s="183">
        <v>241</v>
      </c>
      <c r="E2372" s="183">
        <v>273</v>
      </c>
      <c r="F2372" s="183">
        <v>252</v>
      </c>
      <c r="G2372" s="183">
        <v>207</v>
      </c>
      <c r="H2372" s="182">
        <v>-45</v>
      </c>
      <c r="I2372" s="184">
        <v>-17.857142857142858</v>
      </c>
      <c r="J2372" s="185"/>
      <c r="K2372" s="186" t="s">
        <v>90</v>
      </c>
      <c r="L2372" s="187">
        <v>3277</v>
      </c>
      <c r="M2372" s="183">
        <v>2975</v>
      </c>
      <c r="N2372" s="183">
        <v>2631</v>
      </c>
      <c r="O2372" s="183">
        <v>2308</v>
      </c>
      <c r="P2372" s="183">
        <v>2185</v>
      </c>
      <c r="Q2372" s="182">
        <v>-123</v>
      </c>
      <c r="R2372" s="184">
        <v>-5.3292894280762564</v>
      </c>
      <c r="S2372" s="184"/>
    </row>
    <row r="2373" spans="1:19" s="145" customFormat="1" ht="14.45" customHeight="1">
      <c r="A2373" s="160"/>
      <c r="B2373" s="420" t="s">
        <v>91</v>
      </c>
      <c r="C2373" s="150">
        <v>39</v>
      </c>
      <c r="D2373" s="151">
        <v>42</v>
      </c>
      <c r="E2373" s="151">
        <v>50</v>
      </c>
      <c r="F2373" s="151">
        <v>46</v>
      </c>
      <c r="G2373" s="151">
        <v>32</v>
      </c>
      <c r="H2373" s="151">
        <v>-14</v>
      </c>
      <c r="I2373" s="152">
        <v>-30.434782608695656</v>
      </c>
      <c r="J2373" s="142"/>
      <c r="K2373" s="154" t="s">
        <v>91</v>
      </c>
      <c r="L2373" s="150">
        <v>310</v>
      </c>
      <c r="M2373" s="151">
        <v>207</v>
      </c>
      <c r="N2373" s="151">
        <v>205</v>
      </c>
      <c r="O2373" s="151">
        <v>164</v>
      </c>
      <c r="P2373" s="151">
        <v>158</v>
      </c>
      <c r="Q2373" s="151">
        <v>-6</v>
      </c>
      <c r="R2373" s="152">
        <v>-3.6585365853658534</v>
      </c>
      <c r="S2373" s="152"/>
    </row>
    <row r="2374" spans="1:19" s="145" customFormat="1" ht="14.45" customHeight="1">
      <c r="A2374" s="160"/>
      <c r="B2374" s="420" t="s">
        <v>92</v>
      </c>
      <c r="C2374" s="150">
        <v>143</v>
      </c>
      <c r="D2374" s="151">
        <v>127</v>
      </c>
      <c r="E2374" s="151">
        <v>132</v>
      </c>
      <c r="F2374" s="151">
        <v>124</v>
      </c>
      <c r="G2374" s="151">
        <v>106</v>
      </c>
      <c r="H2374" s="151">
        <v>-18</v>
      </c>
      <c r="I2374" s="152">
        <v>-14.516129032258066</v>
      </c>
      <c r="J2374" s="142"/>
      <c r="K2374" s="154" t="s">
        <v>92</v>
      </c>
      <c r="L2374" s="150">
        <v>2346</v>
      </c>
      <c r="M2374" s="151">
        <v>2039</v>
      </c>
      <c r="N2374" s="151">
        <v>1592</v>
      </c>
      <c r="O2374" s="151">
        <v>1133</v>
      </c>
      <c r="P2374" s="151">
        <v>934</v>
      </c>
      <c r="Q2374" s="151">
        <v>-199</v>
      </c>
      <c r="R2374" s="152">
        <v>-17.563989408649601</v>
      </c>
      <c r="S2374" s="152"/>
    </row>
    <row r="2375" spans="1:19" s="145" customFormat="1" ht="14.45" customHeight="1">
      <c r="A2375" s="160"/>
      <c r="B2375" s="420" t="s">
        <v>93</v>
      </c>
      <c r="C2375" s="150">
        <v>58</v>
      </c>
      <c r="D2375" s="151">
        <v>72</v>
      </c>
      <c r="E2375" s="151">
        <v>91</v>
      </c>
      <c r="F2375" s="151">
        <v>81</v>
      </c>
      <c r="G2375" s="151">
        <v>68</v>
      </c>
      <c r="H2375" s="151">
        <v>-13</v>
      </c>
      <c r="I2375" s="152">
        <v>-16.049382716049383</v>
      </c>
      <c r="J2375" s="142"/>
      <c r="K2375" s="154" t="s">
        <v>93</v>
      </c>
      <c r="L2375" s="150">
        <v>621</v>
      </c>
      <c r="M2375" s="151">
        <v>729</v>
      </c>
      <c r="N2375" s="151">
        <v>834</v>
      </c>
      <c r="O2375" s="151">
        <v>1009</v>
      </c>
      <c r="P2375" s="151">
        <v>1044</v>
      </c>
      <c r="Q2375" s="151">
        <v>35</v>
      </c>
      <c r="R2375" s="152">
        <v>3.4687809712586719</v>
      </c>
      <c r="S2375" s="152"/>
    </row>
    <row r="2376" spans="1:19" s="145" customFormat="1" ht="14.45" customHeight="1">
      <c r="A2376" s="160"/>
      <c r="B2376" s="142"/>
      <c r="C2376" s="150"/>
      <c r="D2376" s="157"/>
      <c r="E2376" s="157"/>
      <c r="F2376" s="157"/>
      <c r="G2376" s="157"/>
      <c r="H2376" s="157"/>
      <c r="I2376" s="158"/>
      <c r="J2376" s="142"/>
      <c r="K2376" s="159"/>
      <c r="L2376" s="150"/>
      <c r="M2376" s="157"/>
      <c r="N2376" s="157"/>
      <c r="O2376" s="157"/>
      <c r="P2376" s="157"/>
      <c r="Q2376" s="157"/>
      <c r="R2376" s="158"/>
      <c r="S2376" s="158"/>
    </row>
    <row r="2377" spans="1:19" s="145" customFormat="1" ht="14.45" customHeight="1">
      <c r="A2377" s="160"/>
      <c r="B2377" s="142" t="s">
        <v>94</v>
      </c>
      <c r="C2377" s="150">
        <v>14</v>
      </c>
      <c r="D2377" s="151">
        <v>18</v>
      </c>
      <c r="E2377" s="151">
        <v>16</v>
      </c>
      <c r="F2377" s="151">
        <v>11</v>
      </c>
      <c r="G2377" s="151">
        <v>10</v>
      </c>
      <c r="H2377" s="151">
        <v>-1</v>
      </c>
      <c r="I2377" s="152">
        <v>-9.0909090909090917</v>
      </c>
      <c r="J2377" s="142"/>
      <c r="K2377" s="159" t="s">
        <v>94</v>
      </c>
      <c r="L2377" s="150">
        <v>76</v>
      </c>
      <c r="M2377" s="151">
        <v>42</v>
      </c>
      <c r="N2377" s="151">
        <v>62</v>
      </c>
      <c r="O2377" s="151">
        <v>49</v>
      </c>
      <c r="P2377" s="151">
        <v>41</v>
      </c>
      <c r="Q2377" s="151">
        <v>-8</v>
      </c>
      <c r="R2377" s="152">
        <v>-16.326530612244898</v>
      </c>
      <c r="S2377" s="152"/>
    </row>
    <row r="2378" spans="1:19" s="145" customFormat="1" ht="14.45" customHeight="1">
      <c r="A2378" s="160"/>
      <c r="B2378" s="142" t="s">
        <v>95</v>
      </c>
      <c r="C2378" s="150">
        <v>14</v>
      </c>
      <c r="D2378" s="151">
        <v>15</v>
      </c>
      <c r="E2378" s="151">
        <v>19</v>
      </c>
      <c r="F2378" s="151">
        <v>15</v>
      </c>
      <c r="G2378" s="151">
        <v>11</v>
      </c>
      <c r="H2378" s="151">
        <v>-4</v>
      </c>
      <c r="I2378" s="152">
        <v>-26.666666666666668</v>
      </c>
      <c r="J2378" s="142"/>
      <c r="K2378" s="159" t="s">
        <v>95</v>
      </c>
      <c r="L2378" s="150">
        <v>96</v>
      </c>
      <c r="M2378" s="151">
        <v>72</v>
      </c>
      <c r="N2378" s="151">
        <v>63</v>
      </c>
      <c r="O2378" s="151">
        <v>57</v>
      </c>
      <c r="P2378" s="151">
        <v>53</v>
      </c>
      <c r="Q2378" s="151">
        <v>-4</v>
      </c>
      <c r="R2378" s="152">
        <v>-7.0175438596491224</v>
      </c>
      <c r="S2378" s="152"/>
    </row>
    <row r="2379" spans="1:19" s="145" customFormat="1" ht="14.45" customHeight="1">
      <c r="A2379" s="160"/>
      <c r="B2379" s="142" t="s">
        <v>96</v>
      </c>
      <c r="C2379" s="150">
        <v>11</v>
      </c>
      <c r="D2379" s="151">
        <v>9</v>
      </c>
      <c r="E2379" s="151">
        <v>15</v>
      </c>
      <c r="F2379" s="151">
        <v>20</v>
      </c>
      <c r="G2379" s="151">
        <v>11</v>
      </c>
      <c r="H2379" s="151">
        <v>-9</v>
      </c>
      <c r="I2379" s="152">
        <v>-45</v>
      </c>
      <c r="J2379" s="142"/>
      <c r="K2379" s="159" t="s">
        <v>96</v>
      </c>
      <c r="L2379" s="150">
        <v>138</v>
      </c>
      <c r="M2379" s="151">
        <v>93</v>
      </c>
      <c r="N2379" s="151">
        <v>80</v>
      </c>
      <c r="O2379" s="151">
        <v>58</v>
      </c>
      <c r="P2379" s="151">
        <v>64</v>
      </c>
      <c r="Q2379" s="151">
        <v>6</v>
      </c>
      <c r="R2379" s="152">
        <v>10.344827586206897</v>
      </c>
      <c r="S2379" s="152"/>
    </row>
    <row r="2380" spans="1:19" s="139" customFormat="1" ht="14.45" customHeight="1">
      <c r="A2380" s="160"/>
      <c r="B2380" s="142" t="s">
        <v>97</v>
      </c>
      <c r="C2380" s="150">
        <v>11</v>
      </c>
      <c r="D2380" s="151">
        <v>9</v>
      </c>
      <c r="E2380" s="151">
        <v>14</v>
      </c>
      <c r="F2380" s="151">
        <v>15</v>
      </c>
      <c r="G2380" s="151">
        <v>10</v>
      </c>
      <c r="H2380" s="151">
        <v>-5</v>
      </c>
      <c r="I2380" s="152">
        <v>-33.333333333333329</v>
      </c>
      <c r="J2380" s="142"/>
      <c r="K2380" s="159" t="s">
        <v>97</v>
      </c>
      <c r="L2380" s="150">
        <v>284</v>
      </c>
      <c r="M2380" s="151">
        <v>209</v>
      </c>
      <c r="N2380" s="151">
        <v>152</v>
      </c>
      <c r="O2380" s="151">
        <v>64</v>
      </c>
      <c r="P2380" s="151">
        <v>52</v>
      </c>
      <c r="Q2380" s="151">
        <v>-12</v>
      </c>
      <c r="R2380" s="152">
        <v>-18.75</v>
      </c>
      <c r="S2380" s="152"/>
    </row>
    <row r="2381" spans="1:19" s="145" customFormat="1" ht="14.45" customHeight="1">
      <c r="A2381" s="160"/>
      <c r="B2381" s="142" t="s">
        <v>98</v>
      </c>
      <c r="C2381" s="150">
        <v>5</v>
      </c>
      <c r="D2381" s="151">
        <v>6</v>
      </c>
      <c r="E2381" s="151">
        <v>7</v>
      </c>
      <c r="F2381" s="151">
        <v>7</v>
      </c>
      <c r="G2381" s="151">
        <v>7</v>
      </c>
      <c r="H2381" s="151">
        <v>0</v>
      </c>
      <c r="I2381" s="152">
        <v>0</v>
      </c>
      <c r="J2381" s="142"/>
      <c r="K2381" s="159" t="s">
        <v>98</v>
      </c>
      <c r="L2381" s="150">
        <v>435</v>
      </c>
      <c r="M2381" s="151">
        <v>367</v>
      </c>
      <c r="N2381" s="151">
        <v>220</v>
      </c>
      <c r="O2381" s="151">
        <v>77</v>
      </c>
      <c r="P2381" s="151">
        <v>44</v>
      </c>
      <c r="Q2381" s="151">
        <v>-33</v>
      </c>
      <c r="R2381" s="152">
        <v>-42.857142857142854</v>
      </c>
      <c r="S2381" s="152"/>
    </row>
    <row r="2382" spans="1:19" s="145" customFormat="1" ht="14.45" customHeight="1">
      <c r="A2382" s="160"/>
      <c r="B2382" s="142" t="s">
        <v>99</v>
      </c>
      <c r="C2382" s="150">
        <v>8</v>
      </c>
      <c r="D2382" s="151">
        <v>7</v>
      </c>
      <c r="E2382" s="151">
        <v>8</v>
      </c>
      <c r="F2382" s="151">
        <v>5</v>
      </c>
      <c r="G2382" s="151">
        <v>3</v>
      </c>
      <c r="H2382" s="151">
        <v>-2</v>
      </c>
      <c r="I2382" s="152">
        <v>-40</v>
      </c>
      <c r="J2382" s="142"/>
      <c r="K2382" s="159" t="s">
        <v>99</v>
      </c>
      <c r="L2382" s="150">
        <v>185</v>
      </c>
      <c r="M2382" s="151">
        <v>137</v>
      </c>
      <c r="N2382" s="151">
        <v>109</v>
      </c>
      <c r="O2382" s="151">
        <v>78</v>
      </c>
      <c r="P2382" s="151">
        <v>58</v>
      </c>
      <c r="Q2382" s="151">
        <v>-20</v>
      </c>
      <c r="R2382" s="152">
        <v>-25.641025641025639</v>
      </c>
      <c r="S2382" s="152"/>
    </row>
    <row r="2383" spans="1:19" s="145" customFormat="1" ht="14.45" customHeight="1">
      <c r="A2383" s="160"/>
      <c r="B2383" s="142" t="s">
        <v>100</v>
      </c>
      <c r="C2383" s="150">
        <v>23</v>
      </c>
      <c r="D2383" s="151">
        <v>8</v>
      </c>
      <c r="E2383" s="151">
        <v>13</v>
      </c>
      <c r="F2383" s="151">
        <v>9</v>
      </c>
      <c r="G2383" s="151">
        <v>3</v>
      </c>
      <c r="H2383" s="151">
        <v>-6</v>
      </c>
      <c r="I2383" s="152">
        <v>-66.666666666666657</v>
      </c>
      <c r="J2383" s="142"/>
      <c r="K2383" s="159" t="s">
        <v>100</v>
      </c>
      <c r="L2383" s="150">
        <v>111</v>
      </c>
      <c r="M2383" s="151">
        <v>122</v>
      </c>
      <c r="N2383" s="151">
        <v>99</v>
      </c>
      <c r="O2383" s="151">
        <v>79</v>
      </c>
      <c r="P2383" s="151">
        <v>63</v>
      </c>
      <c r="Q2383" s="151">
        <v>-16</v>
      </c>
      <c r="R2383" s="152">
        <v>-20.253164556962027</v>
      </c>
      <c r="S2383" s="152"/>
    </row>
    <row r="2384" spans="1:19" s="153" customFormat="1" ht="14.45" customHeight="1">
      <c r="A2384" s="160"/>
      <c r="B2384" s="142" t="s">
        <v>118</v>
      </c>
      <c r="C2384" s="150">
        <v>18</v>
      </c>
      <c r="D2384" s="151">
        <v>18</v>
      </c>
      <c r="E2384" s="151">
        <v>14</v>
      </c>
      <c r="F2384" s="151">
        <v>12</v>
      </c>
      <c r="G2384" s="151">
        <v>11</v>
      </c>
      <c r="H2384" s="151">
        <v>-1</v>
      </c>
      <c r="I2384" s="152">
        <v>-8.3333333333333321</v>
      </c>
      <c r="J2384" s="142"/>
      <c r="K2384" s="159" t="s">
        <v>118</v>
      </c>
      <c r="L2384" s="150">
        <v>116</v>
      </c>
      <c r="M2384" s="151">
        <v>111</v>
      </c>
      <c r="N2384" s="151">
        <v>108</v>
      </c>
      <c r="O2384" s="151">
        <v>110</v>
      </c>
      <c r="P2384" s="151">
        <v>80</v>
      </c>
      <c r="Q2384" s="151">
        <v>-30</v>
      </c>
      <c r="R2384" s="152">
        <v>-27.27272727272727</v>
      </c>
      <c r="S2384" s="152"/>
    </row>
    <row r="2385" spans="1:19" s="145" customFormat="1" ht="14.45" customHeight="1">
      <c r="A2385" s="160"/>
      <c r="B2385" s="142" t="s">
        <v>101</v>
      </c>
      <c r="C2385" s="150">
        <v>12</v>
      </c>
      <c r="D2385" s="151">
        <v>17</v>
      </c>
      <c r="E2385" s="151">
        <v>21</v>
      </c>
      <c r="F2385" s="151">
        <v>15</v>
      </c>
      <c r="G2385" s="151">
        <v>14</v>
      </c>
      <c r="H2385" s="151">
        <v>-1</v>
      </c>
      <c r="I2385" s="152">
        <v>-6.666666666666667</v>
      </c>
      <c r="J2385" s="142"/>
      <c r="K2385" s="159" t="s">
        <v>101</v>
      </c>
      <c r="L2385" s="150">
        <v>146</v>
      </c>
      <c r="M2385" s="151">
        <v>102</v>
      </c>
      <c r="N2385" s="151">
        <v>111</v>
      </c>
      <c r="O2385" s="151">
        <v>141</v>
      </c>
      <c r="P2385" s="151">
        <v>114</v>
      </c>
      <c r="Q2385" s="151">
        <v>-27</v>
      </c>
      <c r="R2385" s="152">
        <v>-19.148936170212767</v>
      </c>
      <c r="S2385" s="152"/>
    </row>
    <row r="2386" spans="1:19" s="145" customFormat="1" ht="14.45" customHeight="1">
      <c r="A2386" s="160"/>
      <c r="B2386" s="142" t="s">
        <v>102</v>
      </c>
      <c r="C2386" s="150">
        <v>14</v>
      </c>
      <c r="D2386" s="151">
        <v>10</v>
      </c>
      <c r="E2386" s="151">
        <v>16</v>
      </c>
      <c r="F2386" s="151">
        <v>21</v>
      </c>
      <c r="G2386" s="151">
        <v>11</v>
      </c>
      <c r="H2386" s="151">
        <v>-10</v>
      </c>
      <c r="I2386" s="152">
        <v>-47.619047619047613</v>
      </c>
      <c r="J2386" s="142"/>
      <c r="K2386" s="159" t="s">
        <v>102</v>
      </c>
      <c r="L2386" s="150">
        <v>230</v>
      </c>
      <c r="M2386" s="151">
        <v>144</v>
      </c>
      <c r="N2386" s="151">
        <v>105</v>
      </c>
      <c r="O2386" s="151">
        <v>110</v>
      </c>
      <c r="P2386" s="151">
        <v>146</v>
      </c>
      <c r="Q2386" s="151">
        <v>36</v>
      </c>
      <c r="R2386" s="152">
        <v>32.727272727272727</v>
      </c>
      <c r="S2386" s="152"/>
    </row>
    <row r="2387" spans="1:19" s="145" customFormat="1" ht="14.45" customHeight="1">
      <c r="A2387" s="160"/>
      <c r="B2387" s="142" t="s">
        <v>103</v>
      </c>
      <c r="C2387" s="150">
        <v>11</v>
      </c>
      <c r="D2387" s="151">
        <v>13</v>
      </c>
      <c r="E2387" s="151">
        <v>12</v>
      </c>
      <c r="F2387" s="151">
        <v>15</v>
      </c>
      <c r="G2387" s="151">
        <v>17</v>
      </c>
      <c r="H2387" s="151">
        <v>2</v>
      </c>
      <c r="I2387" s="152">
        <v>13.333333333333334</v>
      </c>
      <c r="J2387" s="142"/>
      <c r="K2387" s="159" t="s">
        <v>103</v>
      </c>
      <c r="L2387" s="150">
        <v>342</v>
      </c>
      <c r="M2387" s="151">
        <v>226</v>
      </c>
      <c r="N2387" s="151">
        <v>135</v>
      </c>
      <c r="O2387" s="151">
        <v>111</v>
      </c>
      <c r="P2387" s="151">
        <v>111</v>
      </c>
      <c r="Q2387" s="151">
        <v>0</v>
      </c>
      <c r="R2387" s="152">
        <v>0</v>
      </c>
      <c r="S2387" s="152"/>
    </row>
    <row r="2388" spans="1:19" s="145" customFormat="1" ht="14.45" customHeight="1">
      <c r="A2388" s="160"/>
      <c r="B2388" s="142" t="s">
        <v>104</v>
      </c>
      <c r="C2388" s="150">
        <v>19</v>
      </c>
      <c r="D2388" s="151">
        <v>11</v>
      </c>
      <c r="E2388" s="151">
        <v>14</v>
      </c>
      <c r="F2388" s="151">
        <v>12</v>
      </c>
      <c r="G2388" s="151">
        <v>18</v>
      </c>
      <c r="H2388" s="151">
        <v>6</v>
      </c>
      <c r="I2388" s="152">
        <v>50</v>
      </c>
      <c r="J2388" s="142"/>
      <c r="K2388" s="159" t="s">
        <v>104</v>
      </c>
      <c r="L2388" s="150">
        <v>279</v>
      </c>
      <c r="M2388" s="151">
        <v>340</v>
      </c>
      <c r="N2388" s="151">
        <v>220</v>
      </c>
      <c r="O2388" s="151">
        <v>140</v>
      </c>
      <c r="P2388" s="151">
        <v>113</v>
      </c>
      <c r="Q2388" s="151">
        <v>-27</v>
      </c>
      <c r="R2388" s="152">
        <v>-19.285714285714288</v>
      </c>
      <c r="S2388" s="152"/>
    </row>
    <row r="2389" spans="1:19" s="145" customFormat="1" ht="14.45" customHeight="1">
      <c r="A2389" s="160"/>
      <c r="B2389" s="142" t="s">
        <v>105</v>
      </c>
      <c r="C2389" s="150">
        <v>22</v>
      </c>
      <c r="D2389" s="151">
        <v>28</v>
      </c>
      <c r="E2389" s="151">
        <v>13</v>
      </c>
      <c r="F2389" s="151">
        <v>13</v>
      </c>
      <c r="G2389" s="151">
        <v>12</v>
      </c>
      <c r="H2389" s="151">
        <v>-1</v>
      </c>
      <c r="I2389" s="152">
        <v>-7.6923076923076925</v>
      </c>
      <c r="J2389" s="142"/>
      <c r="K2389" s="159" t="s">
        <v>105</v>
      </c>
      <c r="L2389" s="150">
        <v>218</v>
      </c>
      <c r="M2389" s="151">
        <v>281</v>
      </c>
      <c r="N2389" s="151">
        <v>333</v>
      </c>
      <c r="O2389" s="151">
        <v>223</v>
      </c>
      <c r="P2389" s="151">
        <v>153</v>
      </c>
      <c r="Q2389" s="151">
        <v>-70</v>
      </c>
      <c r="R2389" s="152">
        <v>-31.390134529147986</v>
      </c>
      <c r="S2389" s="152"/>
    </row>
    <row r="2390" spans="1:19" s="145" customFormat="1" ht="14.45" customHeight="1">
      <c r="A2390" s="160"/>
      <c r="B2390" s="142" t="s">
        <v>106</v>
      </c>
      <c r="C2390" s="150">
        <v>20</v>
      </c>
      <c r="D2390" s="151">
        <v>20</v>
      </c>
      <c r="E2390" s="151">
        <v>28</v>
      </c>
      <c r="F2390" s="151">
        <v>12</v>
      </c>
      <c r="G2390" s="151">
        <v>11</v>
      </c>
      <c r="H2390" s="151">
        <v>-1</v>
      </c>
      <c r="I2390" s="152">
        <v>-8.3333333333333321</v>
      </c>
      <c r="J2390" s="142"/>
      <c r="K2390" s="159" t="s">
        <v>106</v>
      </c>
      <c r="L2390" s="150">
        <v>227</v>
      </c>
      <c r="M2390" s="151">
        <v>203</v>
      </c>
      <c r="N2390" s="151">
        <v>265</v>
      </c>
      <c r="O2390" s="151">
        <v>333</v>
      </c>
      <c r="P2390" s="151">
        <v>217</v>
      </c>
      <c r="Q2390" s="151">
        <v>-116</v>
      </c>
      <c r="R2390" s="152">
        <v>-34.83483483483483</v>
      </c>
      <c r="S2390" s="152"/>
    </row>
    <row r="2391" spans="1:19" s="145" customFormat="1" ht="14.45" customHeight="1">
      <c r="A2391" s="160"/>
      <c r="B2391" s="142" t="s">
        <v>107</v>
      </c>
      <c r="C2391" s="150">
        <v>15</v>
      </c>
      <c r="D2391" s="151">
        <v>17</v>
      </c>
      <c r="E2391" s="151">
        <v>24</v>
      </c>
      <c r="F2391" s="151">
        <v>25</v>
      </c>
      <c r="G2391" s="151">
        <v>10</v>
      </c>
      <c r="H2391" s="151">
        <v>-15</v>
      </c>
      <c r="I2391" s="152">
        <v>-60</v>
      </c>
      <c r="J2391" s="142"/>
      <c r="K2391" s="159" t="s">
        <v>107</v>
      </c>
      <c r="L2391" s="150">
        <v>153</v>
      </c>
      <c r="M2391" s="151">
        <v>207</v>
      </c>
      <c r="N2391" s="151">
        <v>192</v>
      </c>
      <c r="O2391" s="151">
        <v>248</v>
      </c>
      <c r="P2391" s="151">
        <v>304</v>
      </c>
      <c r="Q2391" s="151">
        <v>56</v>
      </c>
      <c r="R2391" s="152">
        <v>22.58064516129032</v>
      </c>
      <c r="S2391" s="152"/>
    </row>
    <row r="2392" spans="1:19" s="145" customFormat="1" ht="14.45" customHeight="1">
      <c r="A2392" s="160"/>
      <c r="B2392" s="142" t="s">
        <v>108</v>
      </c>
      <c r="C2392" s="150">
        <v>10</v>
      </c>
      <c r="D2392" s="151">
        <v>16</v>
      </c>
      <c r="E2392" s="151">
        <v>15</v>
      </c>
      <c r="F2392" s="151">
        <v>23</v>
      </c>
      <c r="G2392" s="151">
        <v>19</v>
      </c>
      <c r="H2392" s="151">
        <v>-4</v>
      </c>
      <c r="I2392" s="152">
        <v>-17.391304347826086</v>
      </c>
      <c r="J2392" s="142"/>
      <c r="K2392" s="159" t="s">
        <v>108</v>
      </c>
      <c r="L2392" s="150">
        <v>129</v>
      </c>
      <c r="M2392" s="151">
        <v>125</v>
      </c>
      <c r="N2392" s="151">
        <v>173</v>
      </c>
      <c r="O2392" s="151">
        <v>177</v>
      </c>
      <c r="P2392" s="151">
        <v>215</v>
      </c>
      <c r="Q2392" s="151">
        <v>38</v>
      </c>
      <c r="R2392" s="152">
        <v>21.468926553672315</v>
      </c>
      <c r="S2392" s="152"/>
    </row>
    <row r="2393" spans="1:19" s="145" customFormat="1" ht="14.45" customHeight="1">
      <c r="A2393" s="160"/>
      <c r="B2393" s="142" t="s">
        <v>109</v>
      </c>
      <c r="C2393" s="150">
        <v>8</v>
      </c>
      <c r="D2393" s="151">
        <v>11</v>
      </c>
      <c r="E2393" s="151">
        <v>15</v>
      </c>
      <c r="F2393" s="151">
        <v>8</v>
      </c>
      <c r="G2393" s="151">
        <v>17</v>
      </c>
      <c r="H2393" s="151">
        <v>9</v>
      </c>
      <c r="I2393" s="152">
        <v>112.5</v>
      </c>
      <c r="J2393" s="142"/>
      <c r="K2393" s="159" t="s">
        <v>109</v>
      </c>
      <c r="L2393" s="150">
        <v>72</v>
      </c>
      <c r="M2393" s="151">
        <v>108</v>
      </c>
      <c r="N2393" s="151">
        <v>99</v>
      </c>
      <c r="O2393" s="151">
        <v>139</v>
      </c>
      <c r="P2393" s="151">
        <v>155</v>
      </c>
      <c r="Q2393" s="151">
        <v>16</v>
      </c>
      <c r="R2393" s="152">
        <v>11.510791366906476</v>
      </c>
      <c r="S2393" s="152"/>
    </row>
    <row r="2394" spans="1:19" s="145" customFormat="1" ht="14.45" customHeight="1">
      <c r="A2394" s="160"/>
      <c r="B2394" s="142" t="s">
        <v>110</v>
      </c>
      <c r="C2394" s="150">
        <v>5</v>
      </c>
      <c r="D2394" s="151">
        <v>8</v>
      </c>
      <c r="E2394" s="151">
        <v>9</v>
      </c>
      <c r="F2394" s="151">
        <v>13</v>
      </c>
      <c r="G2394" s="151">
        <v>11</v>
      </c>
      <c r="H2394" s="151">
        <v>-2</v>
      </c>
      <c r="I2394" s="152">
        <v>-15.384615384615385</v>
      </c>
      <c r="J2394" s="142"/>
      <c r="K2394" s="159" t="s">
        <v>110</v>
      </c>
      <c r="L2394" s="150">
        <v>40</v>
      </c>
      <c r="M2394" s="151">
        <v>86</v>
      </c>
      <c r="N2394" s="151">
        <v>105</v>
      </c>
      <c r="O2394" s="151">
        <v>112</v>
      </c>
      <c r="P2394" s="151">
        <v>153</v>
      </c>
      <c r="Q2394" s="151">
        <v>41</v>
      </c>
      <c r="R2394" s="152">
        <v>36.607142857142854</v>
      </c>
      <c r="S2394" s="152"/>
    </row>
    <row r="2395" spans="1:19" s="145" customFormat="1" ht="14.45" customHeight="1">
      <c r="A2395" s="160"/>
      <c r="B2395" s="423"/>
      <c r="C2395" s="427"/>
      <c r="D2395" s="422"/>
      <c r="E2395" s="422"/>
      <c r="F2395" s="422"/>
      <c r="G2395" s="422"/>
      <c r="H2395" s="151"/>
      <c r="I2395" s="152"/>
      <c r="J2395" s="160"/>
      <c r="K2395" s="423"/>
      <c r="L2395" s="427"/>
      <c r="M2395" s="422"/>
      <c r="N2395" s="422"/>
      <c r="O2395" s="422"/>
      <c r="P2395" s="422"/>
      <c r="Q2395" s="151"/>
      <c r="R2395" s="152"/>
      <c r="S2395" s="160"/>
    </row>
    <row r="2396" spans="1:19" s="145" customFormat="1" ht="14.45" customHeight="1">
      <c r="A2396" s="160"/>
      <c r="B2396" s="160"/>
      <c r="C2396" s="160"/>
      <c r="D2396" s="160"/>
      <c r="E2396" s="160"/>
      <c r="F2396" s="160"/>
      <c r="G2396" s="161"/>
      <c r="H2396" s="160"/>
      <c r="I2396" s="160"/>
      <c r="J2396" s="160"/>
      <c r="K2396" s="160"/>
      <c r="L2396" s="160"/>
      <c r="M2396" s="160"/>
      <c r="N2396" s="160"/>
      <c r="O2396" s="160"/>
      <c r="P2396" s="161"/>
      <c r="Q2396" s="160"/>
      <c r="R2396" s="160"/>
      <c r="S2396" s="160"/>
    </row>
    <row r="2397" spans="1:19" s="145" customFormat="1" ht="14.45" customHeight="1">
      <c r="A2397" s="160"/>
      <c r="B2397" s="160"/>
      <c r="C2397" s="160"/>
      <c r="D2397" s="160"/>
      <c r="E2397" s="160"/>
      <c r="F2397" s="160"/>
      <c r="G2397" s="161"/>
      <c r="H2397" s="160"/>
      <c r="I2397" s="160"/>
      <c r="J2397" s="160"/>
      <c r="K2397" s="160"/>
      <c r="L2397" s="160"/>
      <c r="M2397" s="160"/>
      <c r="N2397" s="160"/>
      <c r="O2397" s="160"/>
      <c r="P2397" s="161"/>
      <c r="Q2397" s="160"/>
      <c r="R2397" s="160"/>
      <c r="S2397" s="160"/>
    </row>
    <row r="2398" spans="1:19" s="145" customFormat="1" ht="14.45" customHeight="1">
      <c r="A2398" s="138"/>
      <c r="B2398" s="138" t="s">
        <v>714</v>
      </c>
      <c r="C2398" s="138"/>
      <c r="D2398" s="138"/>
      <c r="E2398" s="138"/>
      <c r="F2398" s="138"/>
      <c r="G2398" s="138"/>
      <c r="H2398" s="138"/>
      <c r="I2398" s="138"/>
      <c r="J2398" s="138"/>
      <c r="K2398" s="138" t="s">
        <v>715</v>
      </c>
      <c r="L2398" s="138"/>
      <c r="M2398" s="138"/>
      <c r="N2398" s="138"/>
      <c r="O2398" s="138"/>
      <c r="P2398" s="138"/>
      <c r="Q2398" s="138"/>
      <c r="R2398" s="138"/>
      <c r="S2398" s="138"/>
    </row>
    <row r="2399" spans="1:19" s="145" customFormat="1" ht="14.45" customHeight="1">
      <c r="A2399" s="160"/>
      <c r="B2399" s="491" t="s">
        <v>335</v>
      </c>
      <c r="C2399" s="140"/>
      <c r="D2399" s="140"/>
      <c r="E2399" s="140"/>
      <c r="F2399" s="140"/>
      <c r="G2399" s="143"/>
      <c r="H2399" s="141"/>
      <c r="I2399" s="141"/>
      <c r="J2399" s="142"/>
      <c r="K2399" s="491" t="s">
        <v>335</v>
      </c>
      <c r="L2399" s="140"/>
      <c r="M2399" s="140"/>
      <c r="N2399" s="140"/>
      <c r="O2399" s="140"/>
      <c r="P2399" s="143"/>
      <c r="Q2399" s="141"/>
      <c r="R2399" s="141"/>
      <c r="S2399" s="144"/>
    </row>
    <row r="2400" spans="1:19" s="145" customFormat="1" ht="14.45" customHeight="1">
      <c r="A2400" s="160"/>
      <c r="B2400" s="492"/>
      <c r="C2400" s="146" t="s">
        <v>151</v>
      </c>
      <c r="D2400" s="146" t="s">
        <v>86</v>
      </c>
      <c r="E2400" s="146" t="s">
        <v>87</v>
      </c>
      <c r="F2400" s="146" t="s">
        <v>410</v>
      </c>
      <c r="G2400" s="146" t="s">
        <v>739</v>
      </c>
      <c r="H2400" s="81" t="s">
        <v>509</v>
      </c>
      <c r="I2400" s="147" t="s">
        <v>807</v>
      </c>
      <c r="J2400" s="142"/>
      <c r="K2400" s="492"/>
      <c r="L2400" s="146" t="s">
        <v>151</v>
      </c>
      <c r="M2400" s="146" t="s">
        <v>86</v>
      </c>
      <c r="N2400" s="146" t="s">
        <v>87</v>
      </c>
      <c r="O2400" s="146" t="s">
        <v>410</v>
      </c>
      <c r="P2400" s="146" t="s">
        <v>739</v>
      </c>
      <c r="Q2400" s="81" t="s">
        <v>509</v>
      </c>
      <c r="R2400" s="147" t="s">
        <v>807</v>
      </c>
      <c r="S2400" s="144"/>
    </row>
    <row r="2401" spans="1:19" s="145" customFormat="1" ht="14.45" customHeight="1">
      <c r="A2401" s="160"/>
      <c r="B2401" s="493"/>
      <c r="C2401" s="148"/>
      <c r="D2401" s="148"/>
      <c r="E2401" s="148"/>
      <c r="F2401" s="148"/>
      <c r="G2401" s="148"/>
      <c r="H2401" s="149" t="s">
        <v>88</v>
      </c>
      <c r="I2401" s="81" t="s">
        <v>511</v>
      </c>
      <c r="J2401" s="142"/>
      <c r="K2401" s="493"/>
      <c r="L2401" s="148"/>
      <c r="M2401" s="148"/>
      <c r="N2401" s="148"/>
      <c r="O2401" s="148"/>
      <c r="P2401" s="148"/>
      <c r="Q2401" s="149" t="s">
        <v>88</v>
      </c>
      <c r="R2401" s="81" t="s">
        <v>511</v>
      </c>
      <c r="S2401" s="144"/>
    </row>
    <row r="2402" spans="1:19" s="180" customFormat="1" ht="14.45" customHeight="1">
      <c r="B2402" s="188" t="s">
        <v>90</v>
      </c>
      <c r="C2402" s="187">
        <v>115</v>
      </c>
      <c r="D2402" s="183">
        <v>113</v>
      </c>
      <c r="E2402" s="183">
        <v>125</v>
      </c>
      <c r="F2402" s="183">
        <v>114</v>
      </c>
      <c r="G2402" s="183">
        <v>100</v>
      </c>
      <c r="H2402" s="182">
        <v>-14</v>
      </c>
      <c r="I2402" s="184">
        <v>-12.280701754385964</v>
      </c>
      <c r="J2402" s="185"/>
      <c r="K2402" s="186" t="s">
        <v>90</v>
      </c>
      <c r="L2402" s="187">
        <v>1522</v>
      </c>
      <c r="M2402" s="183">
        <v>1382</v>
      </c>
      <c r="N2402" s="183">
        <v>1222</v>
      </c>
      <c r="O2402" s="183">
        <v>1077</v>
      </c>
      <c r="P2402" s="183">
        <v>1032</v>
      </c>
      <c r="Q2402" s="182">
        <v>-45</v>
      </c>
      <c r="R2402" s="184">
        <v>-4.1782729805013927</v>
      </c>
      <c r="S2402" s="184"/>
    </row>
    <row r="2403" spans="1:19" s="145" customFormat="1" ht="14.45" customHeight="1">
      <c r="A2403" s="160"/>
      <c r="B2403" s="420" t="s">
        <v>91</v>
      </c>
      <c r="C2403" s="150">
        <v>17</v>
      </c>
      <c r="D2403" s="151">
        <v>21</v>
      </c>
      <c r="E2403" s="151">
        <v>26</v>
      </c>
      <c r="F2403" s="151">
        <v>25</v>
      </c>
      <c r="G2403" s="151">
        <v>19</v>
      </c>
      <c r="H2403" s="151">
        <v>-6</v>
      </c>
      <c r="I2403" s="152">
        <v>-24</v>
      </c>
      <c r="J2403" s="142"/>
      <c r="K2403" s="154" t="s">
        <v>91</v>
      </c>
      <c r="L2403" s="150">
        <v>148</v>
      </c>
      <c r="M2403" s="151">
        <v>108</v>
      </c>
      <c r="N2403" s="151">
        <v>116</v>
      </c>
      <c r="O2403" s="151">
        <v>82</v>
      </c>
      <c r="P2403" s="151">
        <v>83</v>
      </c>
      <c r="Q2403" s="151">
        <v>1</v>
      </c>
      <c r="R2403" s="152">
        <v>1.2195121951219512</v>
      </c>
      <c r="S2403" s="152"/>
    </row>
    <row r="2404" spans="1:19" s="145" customFormat="1" ht="14.45" customHeight="1">
      <c r="A2404" s="160"/>
      <c r="B2404" s="420" t="s">
        <v>92</v>
      </c>
      <c r="C2404" s="150">
        <v>70</v>
      </c>
      <c r="D2404" s="151">
        <v>61</v>
      </c>
      <c r="E2404" s="151">
        <v>63</v>
      </c>
      <c r="F2404" s="151">
        <v>56</v>
      </c>
      <c r="G2404" s="151">
        <v>58</v>
      </c>
      <c r="H2404" s="151">
        <v>2</v>
      </c>
      <c r="I2404" s="152">
        <v>3.5714285714285712</v>
      </c>
      <c r="J2404" s="142"/>
      <c r="K2404" s="154" t="s">
        <v>92</v>
      </c>
      <c r="L2404" s="150">
        <v>1108</v>
      </c>
      <c r="M2404" s="151">
        <v>962</v>
      </c>
      <c r="N2404" s="151">
        <v>751</v>
      </c>
      <c r="O2404" s="151">
        <v>546</v>
      </c>
      <c r="P2404" s="151">
        <v>465</v>
      </c>
      <c r="Q2404" s="151">
        <v>-81</v>
      </c>
      <c r="R2404" s="152">
        <v>-14.835164835164836</v>
      </c>
      <c r="S2404" s="152"/>
    </row>
    <row r="2405" spans="1:19" s="145" customFormat="1" ht="14.45" customHeight="1">
      <c r="A2405" s="160"/>
      <c r="B2405" s="420" t="s">
        <v>93</v>
      </c>
      <c r="C2405" s="150">
        <v>28</v>
      </c>
      <c r="D2405" s="151">
        <v>31</v>
      </c>
      <c r="E2405" s="151">
        <v>36</v>
      </c>
      <c r="F2405" s="151">
        <v>32</v>
      </c>
      <c r="G2405" s="151">
        <v>22</v>
      </c>
      <c r="H2405" s="151">
        <v>-10</v>
      </c>
      <c r="I2405" s="152">
        <v>-31.25</v>
      </c>
      <c r="J2405" s="142"/>
      <c r="K2405" s="154" t="s">
        <v>93</v>
      </c>
      <c r="L2405" s="150">
        <v>266</v>
      </c>
      <c r="M2405" s="151">
        <v>312</v>
      </c>
      <c r="N2405" s="151">
        <v>355</v>
      </c>
      <c r="O2405" s="151">
        <v>448</v>
      </c>
      <c r="P2405" s="151">
        <v>452</v>
      </c>
      <c r="Q2405" s="151">
        <v>4</v>
      </c>
      <c r="R2405" s="152">
        <v>0.89285714285714279</v>
      </c>
      <c r="S2405" s="152"/>
    </row>
    <row r="2406" spans="1:19" s="145" customFormat="1" ht="14.45" customHeight="1">
      <c r="A2406" s="160"/>
      <c r="B2406" s="142"/>
      <c r="C2406" s="150"/>
      <c r="D2406" s="157"/>
      <c r="E2406" s="157"/>
      <c r="F2406" s="157"/>
      <c r="G2406" s="157"/>
      <c r="H2406" s="157"/>
      <c r="I2406" s="158"/>
      <c r="J2406" s="142"/>
      <c r="K2406" s="159"/>
      <c r="L2406" s="150"/>
      <c r="M2406" s="157"/>
      <c r="N2406" s="157"/>
      <c r="O2406" s="157"/>
      <c r="P2406" s="157"/>
      <c r="Q2406" s="157"/>
      <c r="R2406" s="158"/>
      <c r="S2406" s="158"/>
    </row>
    <row r="2407" spans="1:19" s="145" customFormat="1" ht="14.45" customHeight="1">
      <c r="A2407" s="160"/>
      <c r="B2407" s="142" t="s">
        <v>94</v>
      </c>
      <c r="C2407" s="150">
        <v>5</v>
      </c>
      <c r="D2407" s="151">
        <v>9</v>
      </c>
      <c r="E2407" s="151">
        <v>8</v>
      </c>
      <c r="F2407" s="151">
        <v>6</v>
      </c>
      <c r="G2407" s="151">
        <v>6</v>
      </c>
      <c r="H2407" s="151">
        <v>0</v>
      </c>
      <c r="I2407" s="152">
        <v>0</v>
      </c>
      <c r="J2407" s="142"/>
      <c r="K2407" s="159" t="s">
        <v>94</v>
      </c>
      <c r="L2407" s="150">
        <v>43</v>
      </c>
      <c r="M2407" s="151">
        <v>25</v>
      </c>
      <c r="N2407" s="151">
        <v>35</v>
      </c>
      <c r="O2407" s="151">
        <v>20</v>
      </c>
      <c r="P2407" s="151">
        <v>20</v>
      </c>
      <c r="Q2407" s="151">
        <v>0</v>
      </c>
      <c r="R2407" s="152">
        <v>0</v>
      </c>
      <c r="S2407" s="152"/>
    </row>
    <row r="2408" spans="1:19" s="145" customFormat="1" ht="14.45" customHeight="1">
      <c r="A2408" s="160"/>
      <c r="B2408" s="142" t="s">
        <v>95</v>
      </c>
      <c r="C2408" s="150">
        <v>8</v>
      </c>
      <c r="D2408" s="151">
        <v>7</v>
      </c>
      <c r="E2408" s="151">
        <v>10</v>
      </c>
      <c r="F2408" s="151">
        <v>9</v>
      </c>
      <c r="G2408" s="151">
        <v>6</v>
      </c>
      <c r="H2408" s="151">
        <v>-3</v>
      </c>
      <c r="I2408" s="152">
        <v>-33.333333333333329</v>
      </c>
      <c r="J2408" s="142"/>
      <c r="K2408" s="159" t="s">
        <v>95</v>
      </c>
      <c r="L2408" s="150">
        <v>44</v>
      </c>
      <c r="M2408" s="151">
        <v>37</v>
      </c>
      <c r="N2408" s="151">
        <v>37</v>
      </c>
      <c r="O2408" s="151">
        <v>33</v>
      </c>
      <c r="P2408" s="151">
        <v>26</v>
      </c>
      <c r="Q2408" s="151">
        <v>-7</v>
      </c>
      <c r="R2408" s="152">
        <v>-21.212121212121211</v>
      </c>
      <c r="S2408" s="152"/>
    </row>
    <row r="2409" spans="1:19" s="139" customFormat="1" ht="14.45" customHeight="1">
      <c r="A2409" s="160"/>
      <c r="B2409" s="142" t="s">
        <v>96</v>
      </c>
      <c r="C2409" s="150">
        <v>4</v>
      </c>
      <c r="D2409" s="151">
        <v>5</v>
      </c>
      <c r="E2409" s="151">
        <v>8</v>
      </c>
      <c r="F2409" s="151">
        <v>10</v>
      </c>
      <c r="G2409" s="151">
        <v>7</v>
      </c>
      <c r="H2409" s="151">
        <v>-3</v>
      </c>
      <c r="I2409" s="152">
        <v>-30</v>
      </c>
      <c r="J2409" s="142"/>
      <c r="K2409" s="159" t="s">
        <v>96</v>
      </c>
      <c r="L2409" s="150">
        <v>61</v>
      </c>
      <c r="M2409" s="151">
        <v>46</v>
      </c>
      <c r="N2409" s="151">
        <v>44</v>
      </c>
      <c r="O2409" s="151">
        <v>29</v>
      </c>
      <c r="P2409" s="151">
        <v>37</v>
      </c>
      <c r="Q2409" s="151">
        <v>8</v>
      </c>
      <c r="R2409" s="152">
        <v>27.586206896551722</v>
      </c>
      <c r="S2409" s="152"/>
    </row>
    <row r="2410" spans="1:19" s="145" customFormat="1" ht="14.45" customHeight="1">
      <c r="A2410" s="160"/>
      <c r="B2410" s="142" t="s">
        <v>97</v>
      </c>
      <c r="C2410" s="150">
        <v>5</v>
      </c>
      <c r="D2410" s="151">
        <v>4</v>
      </c>
      <c r="E2410" s="151">
        <v>7</v>
      </c>
      <c r="F2410" s="151">
        <v>7</v>
      </c>
      <c r="G2410" s="151">
        <v>7</v>
      </c>
      <c r="H2410" s="151">
        <v>0</v>
      </c>
      <c r="I2410" s="152">
        <v>0</v>
      </c>
      <c r="J2410" s="142"/>
      <c r="K2410" s="159" t="s">
        <v>97</v>
      </c>
      <c r="L2410" s="150">
        <v>134</v>
      </c>
      <c r="M2410" s="151">
        <v>88</v>
      </c>
      <c r="N2410" s="151">
        <v>82</v>
      </c>
      <c r="O2410" s="151">
        <v>34</v>
      </c>
      <c r="P2410" s="151">
        <v>29</v>
      </c>
      <c r="Q2410" s="151">
        <v>-5</v>
      </c>
      <c r="R2410" s="152">
        <v>-14.705882352941178</v>
      </c>
      <c r="S2410" s="152"/>
    </row>
    <row r="2411" spans="1:19" s="145" customFormat="1" ht="14.45" customHeight="1">
      <c r="A2411" s="160"/>
      <c r="B2411" s="142" t="s">
        <v>98</v>
      </c>
      <c r="C2411" s="150">
        <v>2</v>
      </c>
      <c r="D2411" s="151">
        <v>3</v>
      </c>
      <c r="E2411" s="151">
        <v>4</v>
      </c>
      <c r="F2411" s="151">
        <v>2</v>
      </c>
      <c r="G2411" s="151">
        <v>6</v>
      </c>
      <c r="H2411" s="151">
        <v>4</v>
      </c>
      <c r="I2411" s="152">
        <v>200</v>
      </c>
      <c r="J2411" s="142"/>
      <c r="K2411" s="159" t="s">
        <v>98</v>
      </c>
      <c r="L2411" s="150">
        <v>216</v>
      </c>
      <c r="M2411" s="151">
        <v>191</v>
      </c>
      <c r="N2411" s="151">
        <v>112</v>
      </c>
      <c r="O2411" s="151">
        <v>44</v>
      </c>
      <c r="P2411" s="151">
        <v>23</v>
      </c>
      <c r="Q2411" s="151">
        <v>-21</v>
      </c>
      <c r="R2411" s="152">
        <v>-47.727272727272727</v>
      </c>
      <c r="S2411" s="152"/>
    </row>
    <row r="2412" spans="1:19" s="145" customFormat="1" ht="14.45" customHeight="1">
      <c r="A2412" s="160"/>
      <c r="B2412" s="142" t="s">
        <v>99</v>
      </c>
      <c r="C2412" s="150">
        <v>2</v>
      </c>
      <c r="D2412" s="151">
        <v>5</v>
      </c>
      <c r="E2412" s="151">
        <v>4</v>
      </c>
      <c r="F2412" s="151">
        <v>3</v>
      </c>
      <c r="G2412" s="151" t="s">
        <v>313</v>
      </c>
      <c r="H2412" s="151">
        <v>-3</v>
      </c>
      <c r="I2412" s="152" t="s">
        <v>512</v>
      </c>
      <c r="J2412" s="142"/>
      <c r="K2412" s="159" t="s">
        <v>99</v>
      </c>
      <c r="L2412" s="150">
        <v>85</v>
      </c>
      <c r="M2412" s="151">
        <v>75</v>
      </c>
      <c r="N2412" s="151">
        <v>57</v>
      </c>
      <c r="O2412" s="151">
        <v>34</v>
      </c>
      <c r="P2412" s="151">
        <v>30</v>
      </c>
      <c r="Q2412" s="151">
        <v>-4</v>
      </c>
      <c r="R2412" s="152">
        <v>-11.76470588235294</v>
      </c>
      <c r="S2412" s="152"/>
    </row>
    <row r="2413" spans="1:19" s="153" customFormat="1" ht="14.45" customHeight="1">
      <c r="A2413" s="160"/>
      <c r="B2413" s="142" t="s">
        <v>100</v>
      </c>
      <c r="C2413" s="150">
        <v>14</v>
      </c>
      <c r="D2413" s="151">
        <v>3</v>
      </c>
      <c r="E2413" s="151">
        <v>7</v>
      </c>
      <c r="F2413" s="151">
        <v>4</v>
      </c>
      <c r="G2413" s="151">
        <v>2</v>
      </c>
      <c r="H2413" s="151">
        <v>-2</v>
      </c>
      <c r="I2413" s="152">
        <v>-50</v>
      </c>
      <c r="J2413" s="142"/>
      <c r="K2413" s="159" t="s">
        <v>100</v>
      </c>
      <c r="L2413" s="150">
        <v>57</v>
      </c>
      <c r="M2413" s="151">
        <v>58</v>
      </c>
      <c r="N2413" s="151">
        <v>50</v>
      </c>
      <c r="O2413" s="151">
        <v>42</v>
      </c>
      <c r="P2413" s="151">
        <v>33</v>
      </c>
      <c r="Q2413" s="151">
        <v>-9</v>
      </c>
      <c r="R2413" s="152">
        <v>-21.428571428571427</v>
      </c>
      <c r="S2413" s="152"/>
    </row>
    <row r="2414" spans="1:19" s="145" customFormat="1" ht="14.45" customHeight="1">
      <c r="A2414" s="160"/>
      <c r="B2414" s="142" t="s">
        <v>118</v>
      </c>
      <c r="C2414" s="150">
        <v>9</v>
      </c>
      <c r="D2414" s="151">
        <v>9</v>
      </c>
      <c r="E2414" s="151">
        <v>5</v>
      </c>
      <c r="F2414" s="151">
        <v>5</v>
      </c>
      <c r="G2414" s="151">
        <v>5</v>
      </c>
      <c r="H2414" s="151">
        <v>0</v>
      </c>
      <c r="I2414" s="152">
        <v>0</v>
      </c>
      <c r="J2414" s="142"/>
      <c r="K2414" s="159" t="s">
        <v>118</v>
      </c>
      <c r="L2414" s="150">
        <v>54</v>
      </c>
      <c r="M2414" s="151">
        <v>50</v>
      </c>
      <c r="N2414" s="151">
        <v>48</v>
      </c>
      <c r="O2414" s="151">
        <v>59</v>
      </c>
      <c r="P2414" s="151">
        <v>42</v>
      </c>
      <c r="Q2414" s="151">
        <v>-17</v>
      </c>
      <c r="R2414" s="152">
        <v>-28.8135593220339</v>
      </c>
      <c r="S2414" s="152"/>
    </row>
    <row r="2415" spans="1:19" s="145" customFormat="1" ht="14.45" customHeight="1">
      <c r="A2415" s="160"/>
      <c r="B2415" s="142" t="s">
        <v>101</v>
      </c>
      <c r="C2415" s="150">
        <v>7</v>
      </c>
      <c r="D2415" s="151">
        <v>8</v>
      </c>
      <c r="E2415" s="151">
        <v>12</v>
      </c>
      <c r="F2415" s="151">
        <v>6</v>
      </c>
      <c r="G2415" s="151">
        <v>6</v>
      </c>
      <c r="H2415" s="151">
        <v>0</v>
      </c>
      <c r="I2415" s="152">
        <v>0</v>
      </c>
      <c r="J2415" s="142"/>
      <c r="K2415" s="159" t="s">
        <v>101</v>
      </c>
      <c r="L2415" s="150">
        <v>65</v>
      </c>
      <c r="M2415" s="151">
        <v>48</v>
      </c>
      <c r="N2415" s="151">
        <v>50</v>
      </c>
      <c r="O2415" s="151">
        <v>68</v>
      </c>
      <c r="P2415" s="151">
        <v>58</v>
      </c>
      <c r="Q2415" s="151">
        <v>-10</v>
      </c>
      <c r="R2415" s="152">
        <v>-14.705882352941178</v>
      </c>
      <c r="S2415" s="152"/>
    </row>
    <row r="2416" spans="1:19" s="145" customFormat="1" ht="14.45" customHeight="1">
      <c r="A2416" s="160"/>
      <c r="B2416" s="142" t="s">
        <v>102</v>
      </c>
      <c r="C2416" s="150">
        <v>6</v>
      </c>
      <c r="D2416" s="151">
        <v>7</v>
      </c>
      <c r="E2416" s="151">
        <v>7</v>
      </c>
      <c r="F2416" s="151">
        <v>12</v>
      </c>
      <c r="G2416" s="151">
        <v>4</v>
      </c>
      <c r="H2416" s="151">
        <v>-8</v>
      </c>
      <c r="I2416" s="152">
        <v>-66.666666666666657</v>
      </c>
      <c r="J2416" s="142"/>
      <c r="K2416" s="159" t="s">
        <v>102</v>
      </c>
      <c r="L2416" s="150">
        <v>98</v>
      </c>
      <c r="M2416" s="151">
        <v>69</v>
      </c>
      <c r="N2416" s="151">
        <v>50</v>
      </c>
      <c r="O2416" s="151">
        <v>50</v>
      </c>
      <c r="P2416" s="151">
        <v>68</v>
      </c>
      <c r="Q2416" s="151">
        <v>18</v>
      </c>
      <c r="R2416" s="152">
        <v>36</v>
      </c>
      <c r="S2416" s="152"/>
    </row>
    <row r="2417" spans="1:19" s="145" customFormat="1" ht="14.45" customHeight="1">
      <c r="A2417" s="160"/>
      <c r="B2417" s="142" t="s">
        <v>103</v>
      </c>
      <c r="C2417" s="150">
        <v>5</v>
      </c>
      <c r="D2417" s="151">
        <v>4</v>
      </c>
      <c r="E2417" s="151">
        <v>7</v>
      </c>
      <c r="F2417" s="151">
        <v>7</v>
      </c>
      <c r="G2417" s="151">
        <v>11</v>
      </c>
      <c r="H2417" s="151">
        <v>4</v>
      </c>
      <c r="I2417" s="152">
        <v>57.142857142857139</v>
      </c>
      <c r="J2417" s="142"/>
      <c r="K2417" s="159" t="s">
        <v>103</v>
      </c>
      <c r="L2417" s="150">
        <v>148</v>
      </c>
      <c r="M2417" s="151">
        <v>94</v>
      </c>
      <c r="N2417" s="151">
        <v>64</v>
      </c>
      <c r="O2417" s="151">
        <v>50</v>
      </c>
      <c r="P2417" s="151">
        <v>50</v>
      </c>
      <c r="Q2417" s="151">
        <v>0</v>
      </c>
      <c r="R2417" s="152">
        <v>0</v>
      </c>
      <c r="S2417" s="152"/>
    </row>
    <row r="2418" spans="1:19" s="145" customFormat="1" ht="14.45" customHeight="1">
      <c r="A2418" s="160"/>
      <c r="B2418" s="142" t="s">
        <v>104</v>
      </c>
      <c r="C2418" s="150">
        <v>9</v>
      </c>
      <c r="D2418" s="151">
        <v>5</v>
      </c>
      <c r="E2418" s="151">
        <v>4</v>
      </c>
      <c r="F2418" s="151">
        <v>7</v>
      </c>
      <c r="G2418" s="151">
        <v>10</v>
      </c>
      <c r="H2418" s="151">
        <v>3</v>
      </c>
      <c r="I2418" s="152">
        <v>42.857142857142854</v>
      </c>
      <c r="J2418" s="142"/>
      <c r="K2418" s="159" t="s">
        <v>104</v>
      </c>
      <c r="L2418" s="150">
        <v>139</v>
      </c>
      <c r="M2418" s="151">
        <v>146</v>
      </c>
      <c r="N2418" s="151">
        <v>91</v>
      </c>
      <c r="O2418" s="151">
        <v>65</v>
      </c>
      <c r="P2418" s="151">
        <v>56</v>
      </c>
      <c r="Q2418" s="151">
        <v>-9</v>
      </c>
      <c r="R2418" s="152">
        <v>-13.846153846153847</v>
      </c>
      <c r="S2418" s="152"/>
    </row>
    <row r="2419" spans="1:19" s="145" customFormat="1" ht="14.45" customHeight="1">
      <c r="A2419" s="160"/>
      <c r="B2419" s="142" t="s">
        <v>105</v>
      </c>
      <c r="C2419" s="150">
        <v>11</v>
      </c>
      <c r="D2419" s="151">
        <v>13</v>
      </c>
      <c r="E2419" s="151">
        <v>6</v>
      </c>
      <c r="F2419" s="151">
        <v>3</v>
      </c>
      <c r="G2419" s="151">
        <v>7</v>
      </c>
      <c r="H2419" s="151">
        <v>4</v>
      </c>
      <c r="I2419" s="152">
        <v>133.33333333333331</v>
      </c>
      <c r="J2419" s="142"/>
      <c r="K2419" s="159" t="s">
        <v>105</v>
      </c>
      <c r="L2419" s="150">
        <v>112</v>
      </c>
      <c r="M2419" s="151">
        <v>143</v>
      </c>
      <c r="N2419" s="151">
        <v>147</v>
      </c>
      <c r="O2419" s="151">
        <v>100</v>
      </c>
      <c r="P2419" s="151">
        <v>76</v>
      </c>
      <c r="Q2419" s="151">
        <v>-24</v>
      </c>
      <c r="R2419" s="152">
        <v>-24</v>
      </c>
      <c r="S2419" s="152"/>
    </row>
    <row r="2420" spans="1:19" s="145" customFormat="1" ht="14.45" customHeight="1">
      <c r="A2420" s="160"/>
      <c r="B2420" s="142" t="s">
        <v>106</v>
      </c>
      <c r="C2420" s="150">
        <v>13</v>
      </c>
      <c r="D2420" s="151">
        <v>10</v>
      </c>
      <c r="E2420" s="151">
        <v>13</v>
      </c>
      <c r="F2420" s="151">
        <v>5</v>
      </c>
      <c r="G2420" s="151">
        <v>3</v>
      </c>
      <c r="H2420" s="151">
        <v>-2</v>
      </c>
      <c r="I2420" s="152">
        <v>-40</v>
      </c>
      <c r="J2420" s="142"/>
      <c r="K2420" s="159" t="s">
        <v>106</v>
      </c>
      <c r="L2420" s="150">
        <v>103</v>
      </c>
      <c r="M2420" s="151">
        <v>100</v>
      </c>
      <c r="N2420" s="151">
        <v>127</v>
      </c>
      <c r="O2420" s="151">
        <v>153</v>
      </c>
      <c r="P2420" s="151">
        <v>98</v>
      </c>
      <c r="Q2420" s="151">
        <v>-55</v>
      </c>
      <c r="R2420" s="152">
        <v>-35.947712418300654</v>
      </c>
      <c r="S2420" s="152"/>
    </row>
    <row r="2421" spans="1:19" s="145" customFormat="1" ht="14.45" customHeight="1">
      <c r="A2421" s="160"/>
      <c r="B2421" s="142" t="s">
        <v>107</v>
      </c>
      <c r="C2421" s="150">
        <v>5</v>
      </c>
      <c r="D2421" s="151">
        <v>9</v>
      </c>
      <c r="E2421" s="151">
        <v>11</v>
      </c>
      <c r="F2421" s="151">
        <v>11</v>
      </c>
      <c r="G2421" s="151">
        <v>4</v>
      </c>
      <c r="H2421" s="151">
        <v>-7</v>
      </c>
      <c r="I2421" s="152">
        <v>-63.636363636363633</v>
      </c>
      <c r="J2421" s="142"/>
      <c r="K2421" s="159" t="s">
        <v>107</v>
      </c>
      <c r="L2421" s="150">
        <v>70</v>
      </c>
      <c r="M2421" s="151">
        <v>95</v>
      </c>
      <c r="N2421" s="151">
        <v>88</v>
      </c>
      <c r="O2421" s="151">
        <v>120</v>
      </c>
      <c r="P2421" s="151">
        <v>134</v>
      </c>
      <c r="Q2421" s="151">
        <v>14</v>
      </c>
      <c r="R2421" s="152">
        <v>11.666666666666666</v>
      </c>
      <c r="S2421" s="152"/>
    </row>
    <row r="2422" spans="1:19" s="145" customFormat="1" ht="14.45" customHeight="1">
      <c r="A2422" s="160"/>
      <c r="B2422" s="142" t="s">
        <v>108</v>
      </c>
      <c r="C2422" s="150">
        <v>6</v>
      </c>
      <c r="D2422" s="151">
        <v>4</v>
      </c>
      <c r="E2422" s="151">
        <v>6</v>
      </c>
      <c r="F2422" s="151">
        <v>11</v>
      </c>
      <c r="G2422" s="151">
        <v>6</v>
      </c>
      <c r="H2422" s="151">
        <v>-5</v>
      </c>
      <c r="I2422" s="152">
        <v>-45.454545454545453</v>
      </c>
      <c r="J2422" s="142"/>
      <c r="K2422" s="159" t="s">
        <v>108</v>
      </c>
      <c r="L2422" s="150">
        <v>44</v>
      </c>
      <c r="M2422" s="151">
        <v>53</v>
      </c>
      <c r="N2422" s="151">
        <v>78</v>
      </c>
      <c r="O2422" s="151">
        <v>78</v>
      </c>
      <c r="P2422" s="151">
        <v>102</v>
      </c>
      <c r="Q2422" s="151">
        <v>24</v>
      </c>
      <c r="R2422" s="152">
        <v>30.76923076923077</v>
      </c>
      <c r="S2422" s="152"/>
    </row>
    <row r="2423" spans="1:19" s="145" customFormat="1" ht="14.45" customHeight="1">
      <c r="A2423" s="160"/>
      <c r="B2423" s="142" t="s">
        <v>109</v>
      </c>
      <c r="C2423" s="150">
        <v>2</v>
      </c>
      <c r="D2423" s="151">
        <v>5</v>
      </c>
      <c r="E2423" s="151">
        <v>4</v>
      </c>
      <c r="F2423" s="151">
        <v>2</v>
      </c>
      <c r="G2423" s="151">
        <v>8</v>
      </c>
      <c r="H2423" s="151">
        <v>6</v>
      </c>
      <c r="I2423" s="152">
        <v>300</v>
      </c>
      <c r="J2423" s="142"/>
      <c r="K2423" s="159" t="s">
        <v>109</v>
      </c>
      <c r="L2423" s="150">
        <v>34</v>
      </c>
      <c r="M2423" s="151">
        <v>37</v>
      </c>
      <c r="N2423" s="151">
        <v>34</v>
      </c>
      <c r="O2423" s="151">
        <v>67</v>
      </c>
      <c r="P2423" s="151">
        <v>63</v>
      </c>
      <c r="Q2423" s="151">
        <v>-4</v>
      </c>
      <c r="R2423" s="152">
        <v>-5.9701492537313428</v>
      </c>
      <c r="S2423" s="152"/>
    </row>
    <row r="2424" spans="1:19" s="145" customFormat="1" ht="14.45" customHeight="1">
      <c r="A2424" s="160"/>
      <c r="B2424" s="142" t="s">
        <v>110</v>
      </c>
      <c r="C2424" s="150">
        <v>2</v>
      </c>
      <c r="D2424" s="151">
        <v>3</v>
      </c>
      <c r="E2424" s="151">
        <v>2</v>
      </c>
      <c r="F2424" s="151">
        <v>3</v>
      </c>
      <c r="G2424" s="151">
        <v>1</v>
      </c>
      <c r="H2424" s="151">
        <v>-2</v>
      </c>
      <c r="I2424" s="152">
        <v>-66.666666666666657</v>
      </c>
      <c r="J2424" s="142"/>
      <c r="K2424" s="159" t="s">
        <v>110</v>
      </c>
      <c r="L2424" s="150">
        <v>15</v>
      </c>
      <c r="M2424" s="151">
        <v>27</v>
      </c>
      <c r="N2424" s="151">
        <v>28</v>
      </c>
      <c r="O2424" s="151">
        <v>30</v>
      </c>
      <c r="P2424" s="151">
        <v>55</v>
      </c>
      <c r="Q2424" s="151">
        <v>25</v>
      </c>
      <c r="R2424" s="152">
        <v>83.333333333333343</v>
      </c>
      <c r="S2424" s="152"/>
    </row>
    <row r="2425" spans="1:19" s="145" customFormat="1" ht="14.45" customHeight="1">
      <c r="A2425" s="160"/>
      <c r="B2425" s="423"/>
      <c r="C2425" s="427"/>
      <c r="D2425" s="422"/>
      <c r="E2425" s="422"/>
      <c r="F2425" s="422"/>
      <c r="G2425" s="422"/>
      <c r="H2425" s="151"/>
      <c r="I2425" s="152"/>
      <c r="J2425" s="160"/>
      <c r="K2425" s="423"/>
      <c r="L2425" s="427"/>
      <c r="M2425" s="422"/>
      <c r="N2425" s="422"/>
      <c r="O2425" s="422"/>
      <c r="P2425" s="422"/>
      <c r="Q2425" s="151"/>
      <c r="R2425" s="152"/>
      <c r="S2425" s="160"/>
    </row>
    <row r="2426" spans="1:19" s="145" customFormat="1" ht="14.45" customHeight="1">
      <c r="A2426" s="160"/>
      <c r="B2426" s="160"/>
      <c r="C2426" s="160"/>
      <c r="D2426" s="160"/>
      <c r="E2426" s="160"/>
      <c r="F2426" s="160"/>
      <c r="G2426" s="161"/>
      <c r="H2426" s="160"/>
      <c r="I2426" s="160"/>
      <c r="J2426" s="160"/>
      <c r="K2426" s="160"/>
      <c r="L2426" s="160"/>
      <c r="M2426" s="160"/>
      <c r="N2426" s="160"/>
      <c r="O2426" s="160"/>
      <c r="P2426" s="161"/>
      <c r="Q2426" s="160"/>
      <c r="R2426" s="160"/>
      <c r="S2426" s="160"/>
    </row>
    <row r="2427" spans="1:19" s="145" customFormat="1" ht="14.45" customHeight="1">
      <c r="A2427" s="160"/>
      <c r="B2427" s="160"/>
      <c r="C2427" s="160"/>
      <c r="D2427" s="160"/>
      <c r="E2427" s="160"/>
      <c r="F2427" s="160"/>
      <c r="G2427" s="161"/>
      <c r="H2427" s="160"/>
      <c r="I2427" s="160"/>
      <c r="J2427" s="160"/>
      <c r="K2427" s="160"/>
      <c r="L2427" s="160"/>
      <c r="M2427" s="160"/>
      <c r="N2427" s="160"/>
      <c r="O2427" s="160"/>
      <c r="P2427" s="161"/>
      <c r="Q2427" s="160"/>
      <c r="R2427" s="160"/>
      <c r="S2427" s="160"/>
    </row>
    <row r="2428" spans="1:19" s="145" customFormat="1" ht="14.45" customHeight="1">
      <c r="A2428" s="138"/>
      <c r="B2428" s="138" t="s">
        <v>716</v>
      </c>
      <c r="C2428" s="138"/>
      <c r="D2428" s="138"/>
      <c r="E2428" s="138"/>
      <c r="F2428" s="138"/>
      <c r="G2428" s="138"/>
      <c r="H2428" s="138"/>
      <c r="I2428" s="138"/>
      <c r="J2428" s="138"/>
      <c r="K2428" s="138" t="s">
        <v>717</v>
      </c>
      <c r="L2428" s="138"/>
      <c r="M2428" s="138"/>
      <c r="N2428" s="138"/>
      <c r="O2428" s="138"/>
      <c r="P2428" s="138"/>
      <c r="Q2428" s="138"/>
      <c r="R2428" s="138"/>
      <c r="S2428" s="138"/>
    </row>
    <row r="2429" spans="1:19" s="145" customFormat="1" ht="14.45" customHeight="1">
      <c r="A2429" s="160"/>
      <c r="B2429" s="491" t="s">
        <v>335</v>
      </c>
      <c r="C2429" s="140"/>
      <c r="D2429" s="140"/>
      <c r="E2429" s="140"/>
      <c r="F2429" s="140"/>
      <c r="G2429" s="143"/>
      <c r="H2429" s="141"/>
      <c r="I2429" s="141"/>
      <c r="J2429" s="142"/>
      <c r="K2429" s="491" t="s">
        <v>335</v>
      </c>
      <c r="L2429" s="140"/>
      <c r="M2429" s="140"/>
      <c r="N2429" s="140"/>
      <c r="O2429" s="140"/>
      <c r="P2429" s="143"/>
      <c r="Q2429" s="141"/>
      <c r="R2429" s="141"/>
      <c r="S2429" s="144"/>
    </row>
    <row r="2430" spans="1:19" s="145" customFormat="1" ht="14.45" customHeight="1">
      <c r="A2430" s="160"/>
      <c r="B2430" s="492"/>
      <c r="C2430" s="146" t="s">
        <v>151</v>
      </c>
      <c r="D2430" s="146" t="s">
        <v>86</v>
      </c>
      <c r="E2430" s="146" t="s">
        <v>87</v>
      </c>
      <c r="F2430" s="146" t="s">
        <v>410</v>
      </c>
      <c r="G2430" s="146" t="s">
        <v>739</v>
      </c>
      <c r="H2430" s="81" t="s">
        <v>509</v>
      </c>
      <c r="I2430" s="147" t="s">
        <v>807</v>
      </c>
      <c r="J2430" s="142"/>
      <c r="K2430" s="492"/>
      <c r="L2430" s="146" t="s">
        <v>151</v>
      </c>
      <c r="M2430" s="146" t="s">
        <v>86</v>
      </c>
      <c r="N2430" s="146" t="s">
        <v>87</v>
      </c>
      <c r="O2430" s="146" t="s">
        <v>410</v>
      </c>
      <c r="P2430" s="146" t="s">
        <v>739</v>
      </c>
      <c r="Q2430" s="81" t="s">
        <v>509</v>
      </c>
      <c r="R2430" s="147" t="s">
        <v>807</v>
      </c>
      <c r="S2430" s="144"/>
    </row>
    <row r="2431" spans="1:19" s="145" customFormat="1" ht="14.45" customHeight="1">
      <c r="A2431" s="160"/>
      <c r="B2431" s="493"/>
      <c r="C2431" s="148"/>
      <c r="D2431" s="148"/>
      <c r="E2431" s="148"/>
      <c r="F2431" s="148"/>
      <c r="G2431" s="148"/>
      <c r="H2431" s="149" t="s">
        <v>88</v>
      </c>
      <c r="I2431" s="81" t="s">
        <v>511</v>
      </c>
      <c r="J2431" s="142"/>
      <c r="K2431" s="493"/>
      <c r="L2431" s="148"/>
      <c r="M2431" s="148"/>
      <c r="N2431" s="148"/>
      <c r="O2431" s="148"/>
      <c r="P2431" s="148"/>
      <c r="Q2431" s="149" t="s">
        <v>88</v>
      </c>
      <c r="R2431" s="81" t="s">
        <v>511</v>
      </c>
      <c r="S2431" s="144"/>
    </row>
    <row r="2432" spans="1:19" s="180" customFormat="1" ht="14.45" customHeight="1">
      <c r="B2432" s="188" t="s">
        <v>90</v>
      </c>
      <c r="C2432" s="187">
        <v>125</v>
      </c>
      <c r="D2432" s="183">
        <v>128</v>
      </c>
      <c r="E2432" s="183">
        <v>148</v>
      </c>
      <c r="F2432" s="183">
        <v>138</v>
      </c>
      <c r="G2432" s="183">
        <v>107</v>
      </c>
      <c r="H2432" s="182">
        <v>-31</v>
      </c>
      <c r="I2432" s="184">
        <v>-22.463768115942027</v>
      </c>
      <c r="J2432" s="185"/>
      <c r="K2432" s="186" t="s">
        <v>90</v>
      </c>
      <c r="L2432" s="187">
        <v>1755</v>
      </c>
      <c r="M2432" s="183">
        <v>1593</v>
      </c>
      <c r="N2432" s="183">
        <v>1409</v>
      </c>
      <c r="O2432" s="183">
        <v>1231</v>
      </c>
      <c r="P2432" s="183">
        <v>1153</v>
      </c>
      <c r="Q2432" s="182">
        <v>-78</v>
      </c>
      <c r="R2432" s="184">
        <v>-6.3363119415109663</v>
      </c>
      <c r="S2432" s="184"/>
    </row>
    <row r="2433" spans="1:19" s="145" customFormat="1" ht="14.45" customHeight="1">
      <c r="A2433" s="160"/>
      <c r="B2433" s="420" t="s">
        <v>91</v>
      </c>
      <c r="C2433" s="150">
        <v>22</v>
      </c>
      <c r="D2433" s="151">
        <v>21</v>
      </c>
      <c r="E2433" s="151">
        <v>24</v>
      </c>
      <c r="F2433" s="151">
        <v>21</v>
      </c>
      <c r="G2433" s="151">
        <v>13</v>
      </c>
      <c r="H2433" s="151">
        <v>-8</v>
      </c>
      <c r="I2433" s="152">
        <v>-38.095238095238095</v>
      </c>
      <c r="J2433" s="142"/>
      <c r="K2433" s="154" t="s">
        <v>91</v>
      </c>
      <c r="L2433" s="150">
        <v>162</v>
      </c>
      <c r="M2433" s="151">
        <v>99</v>
      </c>
      <c r="N2433" s="151">
        <v>89</v>
      </c>
      <c r="O2433" s="151">
        <v>82</v>
      </c>
      <c r="P2433" s="151">
        <v>75</v>
      </c>
      <c r="Q2433" s="151">
        <v>-7</v>
      </c>
      <c r="R2433" s="152">
        <v>-8.536585365853659</v>
      </c>
      <c r="S2433" s="152"/>
    </row>
    <row r="2434" spans="1:19" s="145" customFormat="1" ht="14.45" customHeight="1">
      <c r="A2434" s="160"/>
      <c r="B2434" s="420" t="s">
        <v>92</v>
      </c>
      <c r="C2434" s="150">
        <v>73</v>
      </c>
      <c r="D2434" s="151">
        <v>66</v>
      </c>
      <c r="E2434" s="151">
        <v>69</v>
      </c>
      <c r="F2434" s="151">
        <v>68</v>
      </c>
      <c r="G2434" s="151">
        <v>48</v>
      </c>
      <c r="H2434" s="151">
        <v>-20</v>
      </c>
      <c r="I2434" s="152">
        <v>-29.411764705882355</v>
      </c>
      <c r="J2434" s="142"/>
      <c r="K2434" s="154" t="s">
        <v>92</v>
      </c>
      <c r="L2434" s="150">
        <v>1238</v>
      </c>
      <c r="M2434" s="151">
        <v>1077</v>
      </c>
      <c r="N2434" s="151">
        <v>841</v>
      </c>
      <c r="O2434" s="151">
        <v>587</v>
      </c>
      <c r="P2434" s="151">
        <v>469</v>
      </c>
      <c r="Q2434" s="151">
        <v>-118</v>
      </c>
      <c r="R2434" s="152">
        <v>-20.102214650766609</v>
      </c>
      <c r="S2434" s="152"/>
    </row>
    <row r="2435" spans="1:19" s="145" customFormat="1" ht="14.45" customHeight="1">
      <c r="A2435" s="160"/>
      <c r="B2435" s="420" t="s">
        <v>93</v>
      </c>
      <c r="C2435" s="150">
        <v>30</v>
      </c>
      <c r="D2435" s="151">
        <v>41</v>
      </c>
      <c r="E2435" s="151">
        <v>55</v>
      </c>
      <c r="F2435" s="151">
        <v>49</v>
      </c>
      <c r="G2435" s="151">
        <v>46</v>
      </c>
      <c r="H2435" s="151">
        <v>-3</v>
      </c>
      <c r="I2435" s="152">
        <v>-6.1224489795918364</v>
      </c>
      <c r="J2435" s="142"/>
      <c r="K2435" s="154" t="s">
        <v>93</v>
      </c>
      <c r="L2435" s="150">
        <v>355</v>
      </c>
      <c r="M2435" s="151">
        <v>417</v>
      </c>
      <c r="N2435" s="151">
        <v>479</v>
      </c>
      <c r="O2435" s="151">
        <v>561</v>
      </c>
      <c r="P2435" s="151">
        <v>592</v>
      </c>
      <c r="Q2435" s="151">
        <v>31</v>
      </c>
      <c r="R2435" s="152">
        <v>5.525846702317291</v>
      </c>
      <c r="S2435" s="152"/>
    </row>
    <row r="2436" spans="1:19" s="145" customFormat="1" ht="14.45" customHeight="1">
      <c r="A2436" s="160"/>
      <c r="B2436" s="142"/>
      <c r="C2436" s="150"/>
      <c r="D2436" s="157"/>
      <c r="E2436" s="157"/>
      <c r="F2436" s="157"/>
      <c r="G2436" s="157"/>
      <c r="H2436" s="157"/>
      <c r="I2436" s="158"/>
      <c r="J2436" s="142"/>
      <c r="K2436" s="159"/>
      <c r="L2436" s="150"/>
      <c r="M2436" s="157"/>
      <c r="N2436" s="157"/>
      <c r="O2436" s="157"/>
      <c r="P2436" s="157"/>
      <c r="Q2436" s="157"/>
      <c r="R2436" s="158"/>
      <c r="S2436" s="158"/>
    </row>
    <row r="2437" spans="1:19" s="145" customFormat="1" ht="14.45" customHeight="1">
      <c r="A2437" s="160"/>
      <c r="B2437" s="142" t="s">
        <v>94</v>
      </c>
      <c r="C2437" s="150">
        <v>9</v>
      </c>
      <c r="D2437" s="151">
        <v>9</v>
      </c>
      <c r="E2437" s="151">
        <v>8</v>
      </c>
      <c r="F2437" s="151">
        <v>5</v>
      </c>
      <c r="G2437" s="151">
        <v>4</v>
      </c>
      <c r="H2437" s="151">
        <v>-1</v>
      </c>
      <c r="I2437" s="152">
        <v>-20</v>
      </c>
      <c r="J2437" s="142"/>
      <c r="K2437" s="159" t="s">
        <v>94</v>
      </c>
      <c r="L2437" s="150">
        <v>33</v>
      </c>
      <c r="M2437" s="151">
        <v>17</v>
      </c>
      <c r="N2437" s="151">
        <v>27</v>
      </c>
      <c r="O2437" s="151">
        <v>29</v>
      </c>
      <c r="P2437" s="151">
        <v>21</v>
      </c>
      <c r="Q2437" s="151">
        <v>-8</v>
      </c>
      <c r="R2437" s="152">
        <v>-27.586206896551722</v>
      </c>
      <c r="S2437" s="152"/>
    </row>
    <row r="2438" spans="1:19" s="139" customFormat="1" ht="14.45" customHeight="1">
      <c r="A2438" s="160"/>
      <c r="B2438" s="142" t="s">
        <v>95</v>
      </c>
      <c r="C2438" s="150">
        <v>6</v>
      </c>
      <c r="D2438" s="151">
        <v>8</v>
      </c>
      <c r="E2438" s="151">
        <v>9</v>
      </c>
      <c r="F2438" s="151">
        <v>6</v>
      </c>
      <c r="G2438" s="151">
        <v>5</v>
      </c>
      <c r="H2438" s="151">
        <v>-1</v>
      </c>
      <c r="I2438" s="152">
        <v>-16.666666666666664</v>
      </c>
      <c r="J2438" s="142"/>
      <c r="K2438" s="159" t="s">
        <v>95</v>
      </c>
      <c r="L2438" s="150">
        <v>52</v>
      </c>
      <c r="M2438" s="151">
        <v>35</v>
      </c>
      <c r="N2438" s="151">
        <v>26</v>
      </c>
      <c r="O2438" s="151">
        <v>24</v>
      </c>
      <c r="P2438" s="151">
        <v>27</v>
      </c>
      <c r="Q2438" s="151">
        <v>3</v>
      </c>
      <c r="R2438" s="152">
        <v>12.5</v>
      </c>
      <c r="S2438" s="152"/>
    </row>
    <row r="2439" spans="1:19" s="145" customFormat="1" ht="14.45" customHeight="1">
      <c r="A2439" s="160"/>
      <c r="B2439" s="142" t="s">
        <v>96</v>
      </c>
      <c r="C2439" s="150">
        <v>7</v>
      </c>
      <c r="D2439" s="151">
        <v>4</v>
      </c>
      <c r="E2439" s="151">
        <v>7</v>
      </c>
      <c r="F2439" s="151">
        <v>10</v>
      </c>
      <c r="G2439" s="151">
        <v>4</v>
      </c>
      <c r="H2439" s="151">
        <v>-6</v>
      </c>
      <c r="I2439" s="152">
        <v>-60</v>
      </c>
      <c r="J2439" s="142"/>
      <c r="K2439" s="159" t="s">
        <v>96</v>
      </c>
      <c r="L2439" s="150">
        <v>77</v>
      </c>
      <c r="M2439" s="151">
        <v>47</v>
      </c>
      <c r="N2439" s="151">
        <v>36</v>
      </c>
      <c r="O2439" s="151">
        <v>29</v>
      </c>
      <c r="P2439" s="151">
        <v>27</v>
      </c>
      <c r="Q2439" s="151">
        <v>-2</v>
      </c>
      <c r="R2439" s="152">
        <v>-6.8965517241379306</v>
      </c>
      <c r="S2439" s="152"/>
    </row>
    <row r="2440" spans="1:19" s="145" customFormat="1" ht="14.45" customHeight="1">
      <c r="A2440" s="160"/>
      <c r="B2440" s="142" t="s">
        <v>97</v>
      </c>
      <c r="C2440" s="150">
        <v>6</v>
      </c>
      <c r="D2440" s="151">
        <v>5</v>
      </c>
      <c r="E2440" s="151">
        <v>7</v>
      </c>
      <c r="F2440" s="151">
        <v>8</v>
      </c>
      <c r="G2440" s="151">
        <v>3</v>
      </c>
      <c r="H2440" s="151">
        <v>-5</v>
      </c>
      <c r="I2440" s="152">
        <v>-62.5</v>
      </c>
      <c r="J2440" s="142"/>
      <c r="K2440" s="159" t="s">
        <v>97</v>
      </c>
      <c r="L2440" s="150">
        <v>150</v>
      </c>
      <c r="M2440" s="151">
        <v>121</v>
      </c>
      <c r="N2440" s="151">
        <v>70</v>
      </c>
      <c r="O2440" s="151">
        <v>30</v>
      </c>
      <c r="P2440" s="151">
        <v>23</v>
      </c>
      <c r="Q2440" s="151">
        <v>-7</v>
      </c>
      <c r="R2440" s="152">
        <v>-23.333333333333332</v>
      </c>
      <c r="S2440" s="152"/>
    </row>
    <row r="2441" spans="1:19" s="145" customFormat="1" ht="14.45" customHeight="1">
      <c r="A2441" s="160"/>
      <c r="B2441" s="142" t="s">
        <v>98</v>
      </c>
      <c r="C2441" s="150">
        <v>3</v>
      </c>
      <c r="D2441" s="151">
        <v>3</v>
      </c>
      <c r="E2441" s="151">
        <v>3</v>
      </c>
      <c r="F2441" s="151">
        <v>5</v>
      </c>
      <c r="G2441" s="151">
        <v>1</v>
      </c>
      <c r="H2441" s="151">
        <v>-4</v>
      </c>
      <c r="I2441" s="152">
        <v>-80</v>
      </c>
      <c r="J2441" s="142"/>
      <c r="K2441" s="159" t="s">
        <v>98</v>
      </c>
      <c r="L2441" s="150">
        <v>219</v>
      </c>
      <c r="M2441" s="151">
        <v>176</v>
      </c>
      <c r="N2441" s="151">
        <v>108</v>
      </c>
      <c r="O2441" s="151">
        <v>33</v>
      </c>
      <c r="P2441" s="151">
        <v>21</v>
      </c>
      <c r="Q2441" s="151">
        <v>-12</v>
      </c>
      <c r="R2441" s="152">
        <v>-36.363636363636367</v>
      </c>
      <c r="S2441" s="152"/>
    </row>
    <row r="2442" spans="1:19" s="153" customFormat="1" ht="14.45" customHeight="1">
      <c r="A2442" s="160"/>
      <c r="B2442" s="142" t="s">
        <v>99</v>
      </c>
      <c r="C2442" s="150">
        <v>6</v>
      </c>
      <c r="D2442" s="151">
        <v>2</v>
      </c>
      <c r="E2442" s="151">
        <v>4</v>
      </c>
      <c r="F2442" s="151">
        <v>2</v>
      </c>
      <c r="G2442" s="151">
        <v>3</v>
      </c>
      <c r="H2442" s="151">
        <v>1</v>
      </c>
      <c r="I2442" s="152">
        <v>50</v>
      </c>
      <c r="J2442" s="142"/>
      <c r="K2442" s="159" t="s">
        <v>99</v>
      </c>
      <c r="L2442" s="150">
        <v>100</v>
      </c>
      <c r="M2442" s="151">
        <v>62</v>
      </c>
      <c r="N2442" s="151">
        <v>52</v>
      </c>
      <c r="O2442" s="151">
        <v>44</v>
      </c>
      <c r="P2442" s="151">
        <v>28</v>
      </c>
      <c r="Q2442" s="151">
        <v>-16</v>
      </c>
      <c r="R2442" s="152">
        <v>-36.363636363636367</v>
      </c>
      <c r="S2442" s="152"/>
    </row>
    <row r="2443" spans="1:19" s="145" customFormat="1" ht="14.45" customHeight="1">
      <c r="A2443" s="160"/>
      <c r="B2443" s="142" t="s">
        <v>100</v>
      </c>
      <c r="C2443" s="150">
        <v>9</v>
      </c>
      <c r="D2443" s="151">
        <v>5</v>
      </c>
      <c r="E2443" s="151">
        <v>6</v>
      </c>
      <c r="F2443" s="151">
        <v>5</v>
      </c>
      <c r="G2443" s="151">
        <v>1</v>
      </c>
      <c r="H2443" s="151">
        <v>-4</v>
      </c>
      <c r="I2443" s="152">
        <v>-80</v>
      </c>
      <c r="J2443" s="142"/>
      <c r="K2443" s="159" t="s">
        <v>100</v>
      </c>
      <c r="L2443" s="150">
        <v>54</v>
      </c>
      <c r="M2443" s="151">
        <v>64</v>
      </c>
      <c r="N2443" s="151">
        <v>49</v>
      </c>
      <c r="O2443" s="151">
        <v>37</v>
      </c>
      <c r="P2443" s="151">
        <v>30</v>
      </c>
      <c r="Q2443" s="151">
        <v>-7</v>
      </c>
      <c r="R2443" s="152">
        <v>-18.918918918918919</v>
      </c>
      <c r="S2443" s="152"/>
    </row>
    <row r="2444" spans="1:19" s="145" customFormat="1" ht="14.45" customHeight="1">
      <c r="A2444" s="160"/>
      <c r="B2444" s="142" t="s">
        <v>118</v>
      </c>
      <c r="C2444" s="150">
        <v>9</v>
      </c>
      <c r="D2444" s="151">
        <v>9</v>
      </c>
      <c r="E2444" s="151">
        <v>9</v>
      </c>
      <c r="F2444" s="151">
        <v>7</v>
      </c>
      <c r="G2444" s="151">
        <v>6</v>
      </c>
      <c r="H2444" s="151">
        <v>-1</v>
      </c>
      <c r="I2444" s="152">
        <v>-14.285714285714285</v>
      </c>
      <c r="J2444" s="142"/>
      <c r="K2444" s="159" t="s">
        <v>118</v>
      </c>
      <c r="L2444" s="150">
        <v>62</v>
      </c>
      <c r="M2444" s="151">
        <v>61</v>
      </c>
      <c r="N2444" s="151">
        <v>60</v>
      </c>
      <c r="O2444" s="151">
        <v>51</v>
      </c>
      <c r="P2444" s="151">
        <v>38</v>
      </c>
      <c r="Q2444" s="151">
        <v>-13</v>
      </c>
      <c r="R2444" s="152">
        <v>-25.490196078431371</v>
      </c>
      <c r="S2444" s="152"/>
    </row>
    <row r="2445" spans="1:19" s="145" customFormat="1" ht="14.45" customHeight="1">
      <c r="A2445" s="160"/>
      <c r="B2445" s="142" t="s">
        <v>101</v>
      </c>
      <c r="C2445" s="150">
        <v>5</v>
      </c>
      <c r="D2445" s="151">
        <v>9</v>
      </c>
      <c r="E2445" s="151">
        <v>9</v>
      </c>
      <c r="F2445" s="151">
        <v>9</v>
      </c>
      <c r="G2445" s="151">
        <v>8</v>
      </c>
      <c r="H2445" s="151">
        <v>-1</v>
      </c>
      <c r="I2445" s="152">
        <v>-11.111111111111111</v>
      </c>
      <c r="J2445" s="142"/>
      <c r="K2445" s="159" t="s">
        <v>101</v>
      </c>
      <c r="L2445" s="150">
        <v>81</v>
      </c>
      <c r="M2445" s="151">
        <v>54</v>
      </c>
      <c r="N2445" s="151">
        <v>61</v>
      </c>
      <c r="O2445" s="151">
        <v>73</v>
      </c>
      <c r="P2445" s="151">
        <v>56</v>
      </c>
      <c r="Q2445" s="151">
        <v>-17</v>
      </c>
      <c r="R2445" s="152">
        <v>-23.287671232876711</v>
      </c>
      <c r="S2445" s="152"/>
    </row>
    <row r="2446" spans="1:19" s="145" customFormat="1" ht="14.45" customHeight="1">
      <c r="A2446" s="160"/>
      <c r="B2446" s="142" t="s">
        <v>102</v>
      </c>
      <c r="C2446" s="150">
        <v>8</v>
      </c>
      <c r="D2446" s="151">
        <v>3</v>
      </c>
      <c r="E2446" s="151">
        <v>9</v>
      </c>
      <c r="F2446" s="151">
        <v>9</v>
      </c>
      <c r="G2446" s="151">
        <v>7</v>
      </c>
      <c r="H2446" s="151">
        <v>-2</v>
      </c>
      <c r="I2446" s="152">
        <v>-22.222222222222221</v>
      </c>
      <c r="J2446" s="142"/>
      <c r="K2446" s="159" t="s">
        <v>102</v>
      </c>
      <c r="L2446" s="150">
        <v>132</v>
      </c>
      <c r="M2446" s="151">
        <v>75</v>
      </c>
      <c r="N2446" s="151">
        <v>55</v>
      </c>
      <c r="O2446" s="151">
        <v>60</v>
      </c>
      <c r="P2446" s="151">
        <v>78</v>
      </c>
      <c r="Q2446" s="151">
        <v>18</v>
      </c>
      <c r="R2446" s="152">
        <v>30</v>
      </c>
      <c r="S2446" s="152"/>
    </row>
    <row r="2447" spans="1:19" s="145" customFormat="1" ht="14.45" customHeight="1">
      <c r="A2447" s="160"/>
      <c r="B2447" s="142" t="s">
        <v>103</v>
      </c>
      <c r="C2447" s="150">
        <v>6</v>
      </c>
      <c r="D2447" s="151">
        <v>9</v>
      </c>
      <c r="E2447" s="151">
        <v>5</v>
      </c>
      <c r="F2447" s="151">
        <v>8</v>
      </c>
      <c r="G2447" s="151">
        <v>6</v>
      </c>
      <c r="H2447" s="151">
        <v>-2</v>
      </c>
      <c r="I2447" s="152">
        <v>-25</v>
      </c>
      <c r="J2447" s="142"/>
      <c r="K2447" s="159" t="s">
        <v>103</v>
      </c>
      <c r="L2447" s="150">
        <v>194</v>
      </c>
      <c r="M2447" s="151">
        <v>132</v>
      </c>
      <c r="N2447" s="151">
        <v>71</v>
      </c>
      <c r="O2447" s="151">
        <v>61</v>
      </c>
      <c r="P2447" s="151">
        <v>61</v>
      </c>
      <c r="Q2447" s="151">
        <v>0</v>
      </c>
      <c r="R2447" s="152">
        <v>0</v>
      </c>
      <c r="S2447" s="152"/>
    </row>
    <row r="2448" spans="1:19" s="145" customFormat="1" ht="14.45" customHeight="1">
      <c r="A2448" s="160"/>
      <c r="B2448" s="142" t="s">
        <v>104</v>
      </c>
      <c r="C2448" s="150">
        <v>10</v>
      </c>
      <c r="D2448" s="151">
        <v>6</v>
      </c>
      <c r="E2448" s="151">
        <v>10</v>
      </c>
      <c r="F2448" s="151">
        <v>5</v>
      </c>
      <c r="G2448" s="151">
        <v>8</v>
      </c>
      <c r="H2448" s="151">
        <v>3</v>
      </c>
      <c r="I2448" s="152">
        <v>60</v>
      </c>
      <c r="J2448" s="142"/>
      <c r="K2448" s="159" t="s">
        <v>104</v>
      </c>
      <c r="L2448" s="150">
        <v>140</v>
      </c>
      <c r="M2448" s="151">
        <v>194</v>
      </c>
      <c r="N2448" s="151">
        <v>129</v>
      </c>
      <c r="O2448" s="151">
        <v>75</v>
      </c>
      <c r="P2448" s="151">
        <v>57</v>
      </c>
      <c r="Q2448" s="151">
        <v>-18</v>
      </c>
      <c r="R2448" s="152">
        <v>-24</v>
      </c>
      <c r="S2448" s="152"/>
    </row>
    <row r="2449" spans="1:19" s="145" customFormat="1" ht="14.45" customHeight="1">
      <c r="A2449" s="160"/>
      <c r="B2449" s="142" t="s">
        <v>105</v>
      </c>
      <c r="C2449" s="150">
        <v>11</v>
      </c>
      <c r="D2449" s="151">
        <v>15</v>
      </c>
      <c r="E2449" s="151">
        <v>7</v>
      </c>
      <c r="F2449" s="151">
        <v>10</v>
      </c>
      <c r="G2449" s="151">
        <v>5</v>
      </c>
      <c r="H2449" s="151">
        <v>-5</v>
      </c>
      <c r="I2449" s="152">
        <v>-50</v>
      </c>
      <c r="J2449" s="142"/>
      <c r="K2449" s="159" t="s">
        <v>105</v>
      </c>
      <c r="L2449" s="150">
        <v>106</v>
      </c>
      <c r="M2449" s="151">
        <v>138</v>
      </c>
      <c r="N2449" s="151">
        <v>186</v>
      </c>
      <c r="O2449" s="151">
        <v>123</v>
      </c>
      <c r="P2449" s="151">
        <v>77</v>
      </c>
      <c r="Q2449" s="151">
        <v>-46</v>
      </c>
      <c r="R2449" s="152">
        <v>-37.398373983739837</v>
      </c>
      <c r="S2449" s="152"/>
    </row>
    <row r="2450" spans="1:19" s="145" customFormat="1" ht="14.45" customHeight="1">
      <c r="A2450" s="160"/>
      <c r="B2450" s="142" t="s">
        <v>106</v>
      </c>
      <c r="C2450" s="150">
        <v>7</v>
      </c>
      <c r="D2450" s="151">
        <v>10</v>
      </c>
      <c r="E2450" s="151">
        <v>15</v>
      </c>
      <c r="F2450" s="151">
        <v>7</v>
      </c>
      <c r="G2450" s="151">
        <v>8</v>
      </c>
      <c r="H2450" s="151">
        <v>1</v>
      </c>
      <c r="I2450" s="152">
        <v>14.285714285714285</v>
      </c>
      <c r="J2450" s="142"/>
      <c r="K2450" s="159" t="s">
        <v>106</v>
      </c>
      <c r="L2450" s="150">
        <v>124</v>
      </c>
      <c r="M2450" s="151">
        <v>103</v>
      </c>
      <c r="N2450" s="151">
        <v>138</v>
      </c>
      <c r="O2450" s="151">
        <v>180</v>
      </c>
      <c r="P2450" s="151">
        <v>119</v>
      </c>
      <c r="Q2450" s="151">
        <v>-61</v>
      </c>
      <c r="R2450" s="152">
        <v>-33.888888888888893</v>
      </c>
      <c r="S2450" s="152"/>
    </row>
    <row r="2451" spans="1:19" s="145" customFormat="1" ht="14.45" customHeight="1">
      <c r="A2451" s="160"/>
      <c r="B2451" s="142" t="s">
        <v>107</v>
      </c>
      <c r="C2451" s="150">
        <v>10</v>
      </c>
      <c r="D2451" s="151">
        <v>8</v>
      </c>
      <c r="E2451" s="151">
        <v>13</v>
      </c>
      <c r="F2451" s="151">
        <v>14</v>
      </c>
      <c r="G2451" s="151">
        <v>6</v>
      </c>
      <c r="H2451" s="151">
        <v>-8</v>
      </c>
      <c r="I2451" s="152">
        <v>-57.142857142857139</v>
      </c>
      <c r="J2451" s="142"/>
      <c r="K2451" s="159" t="s">
        <v>107</v>
      </c>
      <c r="L2451" s="150">
        <v>83</v>
      </c>
      <c r="M2451" s="151">
        <v>112</v>
      </c>
      <c r="N2451" s="151">
        <v>104</v>
      </c>
      <c r="O2451" s="151">
        <v>128</v>
      </c>
      <c r="P2451" s="151">
        <v>170</v>
      </c>
      <c r="Q2451" s="151">
        <v>42</v>
      </c>
      <c r="R2451" s="152">
        <v>32.8125</v>
      </c>
      <c r="S2451" s="152"/>
    </row>
    <row r="2452" spans="1:19" s="145" customFormat="1" ht="14.45" customHeight="1">
      <c r="A2452" s="160"/>
      <c r="B2452" s="142" t="s">
        <v>108</v>
      </c>
      <c r="C2452" s="150">
        <v>4</v>
      </c>
      <c r="D2452" s="151">
        <v>12</v>
      </c>
      <c r="E2452" s="151">
        <v>9</v>
      </c>
      <c r="F2452" s="151">
        <v>12</v>
      </c>
      <c r="G2452" s="151">
        <v>13</v>
      </c>
      <c r="H2452" s="151">
        <v>1</v>
      </c>
      <c r="I2452" s="152">
        <v>8.3333333333333321</v>
      </c>
      <c r="J2452" s="142"/>
      <c r="K2452" s="159" t="s">
        <v>108</v>
      </c>
      <c r="L2452" s="150">
        <v>85</v>
      </c>
      <c r="M2452" s="151">
        <v>72</v>
      </c>
      <c r="N2452" s="151">
        <v>95</v>
      </c>
      <c r="O2452" s="151">
        <v>99</v>
      </c>
      <c r="P2452" s="151">
        <v>113</v>
      </c>
      <c r="Q2452" s="151">
        <v>14</v>
      </c>
      <c r="R2452" s="152">
        <v>14.14141414141414</v>
      </c>
      <c r="S2452" s="152"/>
    </row>
    <row r="2453" spans="1:19" s="145" customFormat="1" ht="14.45" customHeight="1">
      <c r="A2453" s="160"/>
      <c r="B2453" s="142" t="s">
        <v>109</v>
      </c>
      <c r="C2453" s="150">
        <v>6</v>
      </c>
      <c r="D2453" s="151">
        <v>6</v>
      </c>
      <c r="E2453" s="151">
        <v>11</v>
      </c>
      <c r="F2453" s="151">
        <v>6</v>
      </c>
      <c r="G2453" s="151">
        <v>9</v>
      </c>
      <c r="H2453" s="151">
        <v>3</v>
      </c>
      <c r="I2453" s="152">
        <v>50</v>
      </c>
      <c r="J2453" s="142"/>
      <c r="K2453" s="159" t="s">
        <v>109</v>
      </c>
      <c r="L2453" s="150">
        <v>38</v>
      </c>
      <c r="M2453" s="151">
        <v>71</v>
      </c>
      <c r="N2453" s="151">
        <v>65</v>
      </c>
      <c r="O2453" s="151">
        <v>72</v>
      </c>
      <c r="P2453" s="151">
        <v>92</v>
      </c>
      <c r="Q2453" s="151">
        <v>20</v>
      </c>
      <c r="R2453" s="152">
        <v>27.777777777777779</v>
      </c>
      <c r="S2453" s="152"/>
    </row>
    <row r="2454" spans="1:19" s="145" customFormat="1" ht="14.45" customHeight="1">
      <c r="A2454" s="160"/>
      <c r="B2454" s="142" t="s">
        <v>110</v>
      </c>
      <c r="C2454" s="150">
        <v>3</v>
      </c>
      <c r="D2454" s="151">
        <v>5</v>
      </c>
      <c r="E2454" s="151">
        <v>7</v>
      </c>
      <c r="F2454" s="151">
        <v>10</v>
      </c>
      <c r="G2454" s="151">
        <v>10</v>
      </c>
      <c r="H2454" s="151">
        <v>0</v>
      </c>
      <c r="I2454" s="152">
        <v>0</v>
      </c>
      <c r="J2454" s="142"/>
      <c r="K2454" s="159" t="s">
        <v>110</v>
      </c>
      <c r="L2454" s="150">
        <v>25</v>
      </c>
      <c r="M2454" s="151">
        <v>59</v>
      </c>
      <c r="N2454" s="151">
        <v>77</v>
      </c>
      <c r="O2454" s="151">
        <v>82</v>
      </c>
      <c r="P2454" s="151">
        <v>98</v>
      </c>
      <c r="Q2454" s="151">
        <v>16</v>
      </c>
      <c r="R2454" s="152">
        <v>19.512195121951219</v>
      </c>
      <c r="S2454" s="152"/>
    </row>
    <row r="2455" spans="1:19" s="145" customFormat="1" ht="14.45" customHeight="1">
      <c r="A2455" s="160"/>
      <c r="B2455" s="423"/>
      <c r="C2455" s="427"/>
      <c r="D2455" s="422"/>
      <c r="E2455" s="422"/>
      <c r="F2455" s="422"/>
      <c r="G2455" s="422"/>
      <c r="H2455" s="151"/>
      <c r="I2455" s="152"/>
      <c r="J2455" s="160"/>
      <c r="K2455" s="423"/>
      <c r="L2455" s="427"/>
      <c r="M2455" s="422"/>
      <c r="N2455" s="422"/>
      <c r="O2455" s="422"/>
      <c r="P2455" s="422"/>
      <c r="Q2455" s="151"/>
      <c r="R2455" s="152"/>
      <c r="S2455" s="160"/>
    </row>
    <row r="2456" spans="1:19" s="145" customFormat="1" ht="14.45" customHeight="1">
      <c r="A2456" s="160"/>
      <c r="B2456" s="162"/>
      <c r="C2456" s="162"/>
      <c r="D2456" s="162"/>
      <c r="E2456" s="162"/>
      <c r="F2456" s="162"/>
      <c r="G2456" s="162"/>
      <c r="H2456" s="162"/>
      <c r="I2456" s="162"/>
      <c r="J2456" s="162"/>
      <c r="K2456" s="162"/>
      <c r="L2456" s="162"/>
      <c r="M2456" s="162"/>
      <c r="N2456" s="162"/>
      <c r="O2456" s="162"/>
      <c r="P2456" s="161"/>
      <c r="Q2456" s="160"/>
      <c r="R2456" s="160"/>
      <c r="S2456" s="160"/>
    </row>
    <row r="2457" spans="1:19" s="145" customFormat="1" ht="14.45" customHeight="1">
      <c r="A2457" s="160"/>
      <c r="B2457" s="162"/>
      <c r="C2457" s="162"/>
      <c r="D2457" s="162"/>
      <c r="E2457" s="162"/>
      <c r="F2457" s="162"/>
      <c r="G2457" s="162"/>
      <c r="H2457" s="162"/>
      <c r="I2457" s="162"/>
      <c r="J2457" s="162"/>
      <c r="K2457" s="162"/>
      <c r="L2457" s="162"/>
      <c r="M2457" s="162"/>
      <c r="N2457" s="162"/>
      <c r="O2457" s="162"/>
      <c r="P2457" s="161"/>
      <c r="Q2457" s="160"/>
      <c r="R2457" s="160"/>
      <c r="S2457" s="160"/>
    </row>
    <row r="2458" spans="1:19" s="145" customFormat="1" ht="14.45" customHeight="1">
      <c r="A2458" s="160"/>
      <c r="B2458" s="162"/>
      <c r="C2458" s="162"/>
      <c r="D2458" s="162"/>
      <c r="E2458" s="162"/>
      <c r="F2458" s="162"/>
      <c r="G2458" s="162"/>
      <c r="H2458" s="162"/>
      <c r="I2458" s="162"/>
      <c r="J2458" s="162"/>
      <c r="K2458" s="162"/>
      <c r="L2458" s="162"/>
      <c r="M2458" s="162"/>
      <c r="N2458" s="162"/>
      <c r="O2458" s="162"/>
      <c r="P2458" s="161"/>
      <c r="Q2458" s="160"/>
      <c r="R2458" s="160"/>
      <c r="S2458" s="160"/>
    </row>
    <row r="2459" spans="1:19" s="145" customFormat="1" ht="14.45" customHeight="1">
      <c r="A2459" s="138"/>
      <c r="B2459" s="138" t="s">
        <v>287</v>
      </c>
      <c r="C2459" s="138"/>
      <c r="D2459" s="138"/>
      <c r="E2459" s="138"/>
      <c r="F2459" s="138"/>
      <c r="G2459" s="138"/>
      <c r="H2459" s="138"/>
      <c r="I2459" s="138"/>
      <c r="J2459" s="138"/>
      <c r="K2459" s="138" t="s">
        <v>288</v>
      </c>
      <c r="L2459" s="138"/>
      <c r="M2459" s="138"/>
      <c r="N2459" s="138"/>
      <c r="O2459" s="138"/>
      <c r="P2459" s="138"/>
      <c r="Q2459" s="138"/>
      <c r="R2459" s="138"/>
      <c r="S2459" s="138"/>
    </row>
    <row r="2460" spans="1:19" s="145" customFormat="1" ht="14.45" customHeight="1">
      <c r="A2460" s="160"/>
      <c r="B2460" s="491" t="s">
        <v>335</v>
      </c>
      <c r="C2460" s="140"/>
      <c r="D2460" s="140"/>
      <c r="E2460" s="140"/>
      <c r="F2460" s="140"/>
      <c r="G2460" s="143"/>
      <c r="H2460" s="141"/>
      <c r="I2460" s="141"/>
      <c r="J2460" s="142"/>
      <c r="K2460" s="491" t="s">
        <v>335</v>
      </c>
      <c r="L2460" s="140"/>
      <c r="M2460" s="140"/>
      <c r="N2460" s="140"/>
      <c r="O2460" s="140"/>
      <c r="P2460" s="143"/>
      <c r="Q2460" s="141"/>
      <c r="R2460" s="141"/>
      <c r="S2460" s="144"/>
    </row>
    <row r="2461" spans="1:19" s="145" customFormat="1" ht="14.45" customHeight="1">
      <c r="A2461" s="160"/>
      <c r="B2461" s="492"/>
      <c r="C2461" s="146" t="s">
        <v>151</v>
      </c>
      <c r="D2461" s="146" t="s">
        <v>86</v>
      </c>
      <c r="E2461" s="146" t="s">
        <v>87</v>
      </c>
      <c r="F2461" s="146" t="s">
        <v>410</v>
      </c>
      <c r="G2461" s="146" t="s">
        <v>739</v>
      </c>
      <c r="H2461" s="81" t="s">
        <v>509</v>
      </c>
      <c r="I2461" s="147" t="s">
        <v>807</v>
      </c>
      <c r="J2461" s="142"/>
      <c r="K2461" s="492"/>
      <c r="L2461" s="146" t="s">
        <v>151</v>
      </c>
      <c r="M2461" s="146" t="s">
        <v>86</v>
      </c>
      <c r="N2461" s="146" t="s">
        <v>87</v>
      </c>
      <c r="O2461" s="146" t="s">
        <v>410</v>
      </c>
      <c r="P2461" s="146" t="s">
        <v>739</v>
      </c>
      <c r="Q2461" s="81" t="s">
        <v>509</v>
      </c>
      <c r="R2461" s="147" t="s">
        <v>807</v>
      </c>
      <c r="S2461" s="144"/>
    </row>
    <row r="2462" spans="1:19" s="145" customFormat="1" ht="14.45" customHeight="1">
      <c r="A2462" s="160"/>
      <c r="B2462" s="493"/>
      <c r="C2462" s="148"/>
      <c r="D2462" s="148"/>
      <c r="E2462" s="148"/>
      <c r="F2462" s="148"/>
      <c r="G2462" s="148"/>
      <c r="H2462" s="149" t="s">
        <v>88</v>
      </c>
      <c r="I2462" s="81" t="s">
        <v>511</v>
      </c>
      <c r="J2462" s="142"/>
      <c r="K2462" s="493"/>
      <c r="L2462" s="148"/>
      <c r="M2462" s="148"/>
      <c r="N2462" s="148"/>
      <c r="O2462" s="148"/>
      <c r="P2462" s="148"/>
      <c r="Q2462" s="149" t="s">
        <v>88</v>
      </c>
      <c r="R2462" s="81" t="s">
        <v>511</v>
      </c>
      <c r="S2462" s="144"/>
    </row>
    <row r="2463" spans="1:19" s="180" customFormat="1" ht="14.45" customHeight="1">
      <c r="B2463" s="188" t="s">
        <v>90</v>
      </c>
      <c r="C2463" s="187">
        <v>1208</v>
      </c>
      <c r="D2463" s="183">
        <v>1126</v>
      </c>
      <c r="E2463" s="183">
        <v>1077</v>
      </c>
      <c r="F2463" s="183">
        <v>971</v>
      </c>
      <c r="G2463" s="183">
        <v>913</v>
      </c>
      <c r="H2463" s="182">
        <v>-58</v>
      </c>
      <c r="I2463" s="184">
        <v>-5.9732234809474765</v>
      </c>
      <c r="J2463" s="185"/>
      <c r="K2463" s="186" t="s">
        <v>90</v>
      </c>
      <c r="L2463" s="187">
        <v>1384</v>
      </c>
      <c r="M2463" s="183">
        <v>1403</v>
      </c>
      <c r="N2463" s="183">
        <v>1378</v>
      </c>
      <c r="O2463" s="183">
        <v>1302</v>
      </c>
      <c r="P2463" s="183">
        <v>1419</v>
      </c>
      <c r="Q2463" s="182">
        <v>117</v>
      </c>
      <c r="R2463" s="184">
        <v>8.9861751152073737</v>
      </c>
      <c r="S2463" s="184"/>
    </row>
    <row r="2464" spans="1:19" s="145" customFormat="1" ht="14.45" customHeight="1">
      <c r="A2464" s="160"/>
      <c r="B2464" s="420" t="s">
        <v>91</v>
      </c>
      <c r="C2464" s="150">
        <v>109</v>
      </c>
      <c r="D2464" s="151">
        <v>83</v>
      </c>
      <c r="E2464" s="151">
        <v>79</v>
      </c>
      <c r="F2464" s="151">
        <v>66</v>
      </c>
      <c r="G2464" s="151">
        <v>60</v>
      </c>
      <c r="H2464" s="151">
        <v>-6</v>
      </c>
      <c r="I2464" s="152">
        <v>-9.0909090909090917</v>
      </c>
      <c r="J2464" s="142"/>
      <c r="K2464" s="154" t="s">
        <v>91</v>
      </c>
      <c r="L2464" s="150">
        <v>266</v>
      </c>
      <c r="M2464" s="151">
        <v>243</v>
      </c>
      <c r="N2464" s="151">
        <v>191</v>
      </c>
      <c r="O2464" s="151">
        <v>141</v>
      </c>
      <c r="P2464" s="151">
        <v>175</v>
      </c>
      <c r="Q2464" s="151">
        <v>34</v>
      </c>
      <c r="R2464" s="152">
        <v>24.113475177304963</v>
      </c>
      <c r="S2464" s="152"/>
    </row>
    <row r="2465" spans="1:19" s="145" customFormat="1" ht="14.45" customHeight="1">
      <c r="A2465" s="160"/>
      <c r="B2465" s="420" t="s">
        <v>92</v>
      </c>
      <c r="C2465" s="150">
        <v>870</v>
      </c>
      <c r="D2465" s="151">
        <v>772</v>
      </c>
      <c r="E2465" s="151">
        <v>707</v>
      </c>
      <c r="F2465" s="151">
        <v>568</v>
      </c>
      <c r="G2465" s="151">
        <v>479</v>
      </c>
      <c r="H2465" s="151">
        <v>-89</v>
      </c>
      <c r="I2465" s="152">
        <v>-15.669014084507044</v>
      </c>
      <c r="J2465" s="142"/>
      <c r="K2465" s="154" t="s">
        <v>92</v>
      </c>
      <c r="L2465" s="150">
        <v>958</v>
      </c>
      <c r="M2465" s="151">
        <v>943</v>
      </c>
      <c r="N2465" s="151">
        <v>911</v>
      </c>
      <c r="O2465" s="151">
        <v>789</v>
      </c>
      <c r="P2465" s="151">
        <v>842</v>
      </c>
      <c r="Q2465" s="151">
        <v>53</v>
      </c>
      <c r="R2465" s="152">
        <v>6.7173637515842834</v>
      </c>
      <c r="S2465" s="152"/>
    </row>
    <row r="2466" spans="1:19" s="145" customFormat="1" ht="14.45" customHeight="1">
      <c r="A2466" s="160"/>
      <c r="B2466" s="420" t="s">
        <v>93</v>
      </c>
      <c r="C2466" s="150">
        <v>229</v>
      </c>
      <c r="D2466" s="151">
        <v>271</v>
      </c>
      <c r="E2466" s="151">
        <v>291</v>
      </c>
      <c r="F2466" s="151">
        <v>337</v>
      </c>
      <c r="G2466" s="151">
        <v>374</v>
      </c>
      <c r="H2466" s="151">
        <v>37</v>
      </c>
      <c r="I2466" s="152">
        <v>10.979228486646884</v>
      </c>
      <c r="J2466" s="142"/>
      <c r="K2466" s="154" t="s">
        <v>93</v>
      </c>
      <c r="L2466" s="150">
        <v>160</v>
      </c>
      <c r="M2466" s="151">
        <v>217</v>
      </c>
      <c r="N2466" s="151">
        <v>276</v>
      </c>
      <c r="O2466" s="151">
        <v>370</v>
      </c>
      <c r="P2466" s="151">
        <v>402</v>
      </c>
      <c r="Q2466" s="151">
        <v>32</v>
      </c>
      <c r="R2466" s="152">
        <v>8.6486486486486491</v>
      </c>
      <c r="S2466" s="152"/>
    </row>
    <row r="2467" spans="1:19" s="139" customFormat="1" ht="14.45" customHeight="1">
      <c r="A2467" s="160"/>
      <c r="B2467" s="142"/>
      <c r="C2467" s="150"/>
      <c r="D2467" s="157"/>
      <c r="E2467" s="157"/>
      <c r="F2467" s="157"/>
      <c r="G2467" s="157"/>
      <c r="H2467" s="157"/>
      <c r="I2467" s="158"/>
      <c r="J2467" s="142"/>
      <c r="K2467" s="159"/>
      <c r="L2467" s="150"/>
      <c r="M2467" s="157"/>
      <c r="N2467" s="157"/>
      <c r="O2467" s="157"/>
      <c r="P2467" s="157"/>
      <c r="Q2467" s="157"/>
      <c r="R2467" s="158"/>
      <c r="S2467" s="158"/>
    </row>
    <row r="2468" spans="1:19" s="145" customFormat="1" ht="14.45" customHeight="1">
      <c r="A2468" s="160"/>
      <c r="B2468" s="142" t="s">
        <v>94</v>
      </c>
      <c r="C2468" s="150">
        <v>26</v>
      </c>
      <c r="D2468" s="151">
        <v>17</v>
      </c>
      <c r="E2468" s="151">
        <v>20</v>
      </c>
      <c r="F2468" s="151">
        <v>17</v>
      </c>
      <c r="G2468" s="151">
        <v>19</v>
      </c>
      <c r="H2468" s="151">
        <v>2</v>
      </c>
      <c r="I2468" s="152">
        <v>11.76470588235294</v>
      </c>
      <c r="J2468" s="142"/>
      <c r="K2468" s="159" t="s">
        <v>94</v>
      </c>
      <c r="L2468" s="150">
        <v>84</v>
      </c>
      <c r="M2468" s="151">
        <v>56</v>
      </c>
      <c r="N2468" s="151">
        <v>50</v>
      </c>
      <c r="O2468" s="151">
        <v>35</v>
      </c>
      <c r="P2468" s="151">
        <v>73</v>
      </c>
      <c r="Q2468" s="151">
        <v>38</v>
      </c>
      <c r="R2468" s="152">
        <v>108.57142857142857</v>
      </c>
      <c r="S2468" s="152"/>
    </row>
    <row r="2469" spans="1:19" s="145" customFormat="1" ht="14.45" customHeight="1">
      <c r="A2469" s="160"/>
      <c r="B2469" s="142" t="s">
        <v>95</v>
      </c>
      <c r="C2469" s="150">
        <v>26</v>
      </c>
      <c r="D2469" s="151">
        <v>33</v>
      </c>
      <c r="E2469" s="151">
        <v>22</v>
      </c>
      <c r="F2469" s="151">
        <v>23</v>
      </c>
      <c r="G2469" s="151">
        <v>21</v>
      </c>
      <c r="H2469" s="151">
        <v>-2</v>
      </c>
      <c r="I2469" s="152">
        <v>-8.695652173913043</v>
      </c>
      <c r="J2469" s="142"/>
      <c r="K2469" s="159" t="s">
        <v>95</v>
      </c>
      <c r="L2469" s="150">
        <v>99</v>
      </c>
      <c r="M2469" s="151">
        <v>91</v>
      </c>
      <c r="N2469" s="151">
        <v>58</v>
      </c>
      <c r="O2469" s="151">
        <v>49</v>
      </c>
      <c r="P2469" s="151">
        <v>54</v>
      </c>
      <c r="Q2469" s="151">
        <v>5</v>
      </c>
      <c r="R2469" s="152">
        <v>10.204081632653061</v>
      </c>
      <c r="S2469" s="152"/>
    </row>
    <row r="2470" spans="1:19" s="145" customFormat="1" ht="14.45" customHeight="1">
      <c r="A2470" s="160"/>
      <c r="B2470" s="142" t="s">
        <v>96</v>
      </c>
      <c r="C2470" s="150">
        <v>57</v>
      </c>
      <c r="D2470" s="151">
        <v>33</v>
      </c>
      <c r="E2470" s="151">
        <v>37</v>
      </c>
      <c r="F2470" s="151">
        <v>26</v>
      </c>
      <c r="G2470" s="151">
        <v>20</v>
      </c>
      <c r="H2470" s="151">
        <v>-6</v>
      </c>
      <c r="I2470" s="152">
        <v>-23.076923076923077</v>
      </c>
      <c r="J2470" s="142"/>
      <c r="K2470" s="159" t="s">
        <v>96</v>
      </c>
      <c r="L2470" s="150">
        <v>83</v>
      </c>
      <c r="M2470" s="151">
        <v>96</v>
      </c>
      <c r="N2470" s="151">
        <v>83</v>
      </c>
      <c r="O2470" s="151">
        <v>57</v>
      </c>
      <c r="P2470" s="151">
        <v>48</v>
      </c>
      <c r="Q2470" s="151">
        <v>-9</v>
      </c>
      <c r="R2470" s="152">
        <v>-15.789473684210526</v>
      </c>
      <c r="S2470" s="152"/>
    </row>
    <row r="2471" spans="1:19" s="145" customFormat="1" ht="14.45" customHeight="1">
      <c r="A2471" s="160"/>
      <c r="B2471" s="142" t="s">
        <v>97</v>
      </c>
      <c r="C2471" s="150">
        <v>53</v>
      </c>
      <c r="D2471" s="151">
        <v>46</v>
      </c>
      <c r="E2471" s="151">
        <v>34</v>
      </c>
      <c r="F2471" s="151">
        <v>37</v>
      </c>
      <c r="G2471" s="151">
        <v>31</v>
      </c>
      <c r="H2471" s="151">
        <v>-6</v>
      </c>
      <c r="I2471" s="152">
        <v>-16.216216216216218</v>
      </c>
      <c r="J2471" s="142"/>
      <c r="K2471" s="159" t="s">
        <v>97</v>
      </c>
      <c r="L2471" s="150">
        <v>96</v>
      </c>
      <c r="M2471" s="151">
        <v>72</v>
      </c>
      <c r="N2471" s="151">
        <v>89</v>
      </c>
      <c r="O2471" s="151">
        <v>76</v>
      </c>
      <c r="P2471" s="151">
        <v>54</v>
      </c>
      <c r="Q2471" s="151">
        <v>-22</v>
      </c>
      <c r="R2471" s="152">
        <v>-28.947368421052634</v>
      </c>
      <c r="S2471" s="152"/>
    </row>
    <row r="2472" spans="1:19" s="145" customFormat="1" ht="14.45" customHeight="1">
      <c r="A2472" s="160"/>
      <c r="B2472" s="142" t="s">
        <v>98</v>
      </c>
      <c r="C2472" s="150">
        <v>65</v>
      </c>
      <c r="D2472" s="151">
        <v>43</v>
      </c>
      <c r="E2472" s="151">
        <v>43</v>
      </c>
      <c r="F2472" s="151">
        <v>23</v>
      </c>
      <c r="G2472" s="151">
        <v>23</v>
      </c>
      <c r="H2472" s="151">
        <v>0</v>
      </c>
      <c r="I2472" s="152">
        <v>0</v>
      </c>
      <c r="J2472" s="142"/>
      <c r="K2472" s="159" t="s">
        <v>98</v>
      </c>
      <c r="L2472" s="150">
        <v>72</v>
      </c>
      <c r="M2472" s="151">
        <v>68</v>
      </c>
      <c r="N2472" s="151">
        <v>64</v>
      </c>
      <c r="O2472" s="151">
        <v>59</v>
      </c>
      <c r="P2472" s="151">
        <v>56</v>
      </c>
      <c r="Q2472" s="151">
        <v>-3</v>
      </c>
      <c r="R2472" s="152">
        <v>-5.0847457627118651</v>
      </c>
      <c r="S2472" s="152"/>
    </row>
    <row r="2473" spans="1:19" s="145" customFormat="1" ht="14.45" customHeight="1">
      <c r="A2473" s="160"/>
      <c r="B2473" s="142" t="s">
        <v>99</v>
      </c>
      <c r="C2473" s="150">
        <v>51</v>
      </c>
      <c r="D2473" s="151">
        <v>47</v>
      </c>
      <c r="E2473" s="151">
        <v>42</v>
      </c>
      <c r="F2473" s="151">
        <v>31</v>
      </c>
      <c r="G2473" s="151">
        <v>15</v>
      </c>
      <c r="H2473" s="151">
        <v>-16</v>
      </c>
      <c r="I2473" s="152">
        <v>-51.612903225806448</v>
      </c>
      <c r="J2473" s="142"/>
      <c r="K2473" s="159" t="s">
        <v>99</v>
      </c>
      <c r="L2473" s="150">
        <v>78</v>
      </c>
      <c r="M2473" s="151">
        <v>56</v>
      </c>
      <c r="N2473" s="151">
        <v>44</v>
      </c>
      <c r="O2473" s="151">
        <v>40</v>
      </c>
      <c r="P2473" s="151">
        <v>61</v>
      </c>
      <c r="Q2473" s="151">
        <v>21</v>
      </c>
      <c r="R2473" s="152">
        <v>52.5</v>
      </c>
      <c r="S2473" s="152"/>
    </row>
    <row r="2474" spans="1:19" s="145" customFormat="1" ht="14.45" customHeight="1">
      <c r="A2474" s="160"/>
      <c r="B2474" s="142" t="s">
        <v>100</v>
      </c>
      <c r="C2474" s="150">
        <v>53</v>
      </c>
      <c r="D2474" s="151">
        <v>50</v>
      </c>
      <c r="E2474" s="151">
        <v>49</v>
      </c>
      <c r="F2474" s="151">
        <v>40</v>
      </c>
      <c r="G2474" s="151">
        <v>40</v>
      </c>
      <c r="H2474" s="151">
        <v>0</v>
      </c>
      <c r="I2474" s="152">
        <v>0</v>
      </c>
      <c r="J2474" s="142"/>
      <c r="K2474" s="159" t="s">
        <v>100</v>
      </c>
      <c r="L2474" s="150">
        <v>100</v>
      </c>
      <c r="M2474" s="151">
        <v>99</v>
      </c>
      <c r="N2474" s="151">
        <v>55</v>
      </c>
      <c r="O2474" s="151">
        <v>52</v>
      </c>
      <c r="P2474" s="151">
        <v>71</v>
      </c>
      <c r="Q2474" s="151">
        <v>19</v>
      </c>
      <c r="R2474" s="152">
        <v>36.538461538461533</v>
      </c>
      <c r="S2474" s="152"/>
    </row>
    <row r="2475" spans="1:19" s="145" customFormat="1" ht="14.45" customHeight="1">
      <c r="A2475" s="160"/>
      <c r="B2475" s="142" t="s">
        <v>118</v>
      </c>
      <c r="C2475" s="150">
        <v>86</v>
      </c>
      <c r="D2475" s="151">
        <v>55</v>
      </c>
      <c r="E2475" s="151">
        <v>54</v>
      </c>
      <c r="F2475" s="151">
        <v>47</v>
      </c>
      <c r="G2475" s="151">
        <v>57</v>
      </c>
      <c r="H2475" s="151">
        <v>10</v>
      </c>
      <c r="I2475" s="152">
        <v>21.276595744680851</v>
      </c>
      <c r="J2475" s="142"/>
      <c r="K2475" s="159" t="s">
        <v>118</v>
      </c>
      <c r="L2475" s="150">
        <v>120</v>
      </c>
      <c r="M2475" s="151">
        <v>99</v>
      </c>
      <c r="N2475" s="151">
        <v>100</v>
      </c>
      <c r="O2475" s="151">
        <v>60</v>
      </c>
      <c r="P2475" s="151">
        <v>102</v>
      </c>
      <c r="Q2475" s="151">
        <v>42</v>
      </c>
      <c r="R2475" s="152">
        <v>70</v>
      </c>
      <c r="S2475" s="152"/>
    </row>
    <row r="2476" spans="1:19" s="145" customFormat="1" ht="14.45" customHeight="1">
      <c r="A2476" s="160"/>
      <c r="B2476" s="142" t="s">
        <v>101</v>
      </c>
      <c r="C2476" s="150">
        <v>99</v>
      </c>
      <c r="D2476" s="151">
        <v>83</v>
      </c>
      <c r="E2476" s="151">
        <v>53</v>
      </c>
      <c r="F2476" s="151">
        <v>58</v>
      </c>
      <c r="G2476" s="151">
        <v>43</v>
      </c>
      <c r="H2476" s="151">
        <v>-15</v>
      </c>
      <c r="I2476" s="152">
        <v>-25.862068965517242</v>
      </c>
      <c r="J2476" s="142"/>
      <c r="K2476" s="159" t="s">
        <v>101</v>
      </c>
      <c r="L2476" s="150">
        <v>107</v>
      </c>
      <c r="M2476" s="151">
        <v>117</v>
      </c>
      <c r="N2476" s="151">
        <v>103</v>
      </c>
      <c r="O2476" s="151">
        <v>94</v>
      </c>
      <c r="P2476" s="151">
        <v>70</v>
      </c>
      <c r="Q2476" s="151">
        <v>-24</v>
      </c>
      <c r="R2476" s="152">
        <v>-25.531914893617021</v>
      </c>
      <c r="S2476" s="152"/>
    </row>
    <row r="2477" spans="1:19" s="145" customFormat="1" ht="14.45" customHeight="1">
      <c r="A2477" s="160"/>
      <c r="B2477" s="142" t="s">
        <v>102</v>
      </c>
      <c r="C2477" s="150">
        <v>137</v>
      </c>
      <c r="D2477" s="151">
        <v>91</v>
      </c>
      <c r="E2477" s="151">
        <v>82</v>
      </c>
      <c r="F2477" s="151">
        <v>54</v>
      </c>
      <c r="G2477" s="151">
        <v>64</v>
      </c>
      <c r="H2477" s="151">
        <v>10</v>
      </c>
      <c r="I2477" s="152">
        <v>18.518518518518519</v>
      </c>
      <c r="J2477" s="142"/>
      <c r="K2477" s="159" t="s">
        <v>102</v>
      </c>
      <c r="L2477" s="150">
        <v>98</v>
      </c>
      <c r="M2477" s="151">
        <v>102</v>
      </c>
      <c r="N2477" s="151">
        <v>121</v>
      </c>
      <c r="O2477" s="151">
        <v>103</v>
      </c>
      <c r="P2477" s="151">
        <v>103</v>
      </c>
      <c r="Q2477" s="151">
        <v>0</v>
      </c>
      <c r="R2477" s="152">
        <v>0</v>
      </c>
      <c r="S2477" s="152"/>
    </row>
    <row r="2478" spans="1:19" s="145" customFormat="1" ht="14.45" customHeight="1">
      <c r="A2478" s="160"/>
      <c r="B2478" s="142" t="s">
        <v>103</v>
      </c>
      <c r="C2478" s="150">
        <v>142</v>
      </c>
      <c r="D2478" s="151">
        <v>128</v>
      </c>
      <c r="E2478" s="151">
        <v>88</v>
      </c>
      <c r="F2478" s="151">
        <v>79</v>
      </c>
      <c r="G2478" s="151">
        <v>54</v>
      </c>
      <c r="H2478" s="151">
        <v>-25</v>
      </c>
      <c r="I2478" s="152">
        <v>-31.645569620253166</v>
      </c>
      <c r="J2478" s="142"/>
      <c r="K2478" s="159" t="s">
        <v>103</v>
      </c>
      <c r="L2478" s="150">
        <v>130</v>
      </c>
      <c r="M2478" s="151">
        <v>101</v>
      </c>
      <c r="N2478" s="151">
        <v>97</v>
      </c>
      <c r="O2478" s="151">
        <v>112</v>
      </c>
      <c r="P2478" s="151">
        <v>106</v>
      </c>
      <c r="Q2478" s="151">
        <v>-6</v>
      </c>
      <c r="R2478" s="152">
        <v>-5.3571428571428568</v>
      </c>
      <c r="S2478" s="152"/>
    </row>
    <row r="2479" spans="1:19" s="145" customFormat="1" ht="14.45" customHeight="1">
      <c r="A2479" s="160"/>
      <c r="B2479" s="142" t="s">
        <v>104</v>
      </c>
      <c r="C2479" s="150">
        <v>89</v>
      </c>
      <c r="D2479" s="151">
        <v>146</v>
      </c>
      <c r="E2479" s="151">
        <v>127</v>
      </c>
      <c r="F2479" s="151">
        <v>85</v>
      </c>
      <c r="G2479" s="151">
        <v>71</v>
      </c>
      <c r="H2479" s="151">
        <v>-14</v>
      </c>
      <c r="I2479" s="152">
        <v>-16.470588235294116</v>
      </c>
      <c r="J2479" s="142"/>
      <c r="K2479" s="159" t="s">
        <v>104</v>
      </c>
      <c r="L2479" s="150">
        <v>94</v>
      </c>
      <c r="M2479" s="151">
        <v>134</v>
      </c>
      <c r="N2479" s="151">
        <v>97</v>
      </c>
      <c r="O2479" s="151">
        <v>101</v>
      </c>
      <c r="P2479" s="151">
        <v>113</v>
      </c>
      <c r="Q2479" s="151">
        <v>12</v>
      </c>
      <c r="R2479" s="152">
        <v>11.881188118811881</v>
      </c>
      <c r="S2479" s="152"/>
    </row>
    <row r="2480" spans="1:19" s="145" customFormat="1" ht="14.45" customHeight="1">
      <c r="A2480" s="160"/>
      <c r="B2480" s="142" t="s">
        <v>105</v>
      </c>
      <c r="C2480" s="150">
        <v>95</v>
      </c>
      <c r="D2480" s="151">
        <v>83</v>
      </c>
      <c r="E2480" s="151">
        <v>135</v>
      </c>
      <c r="F2480" s="151">
        <v>114</v>
      </c>
      <c r="G2480" s="151">
        <v>81</v>
      </c>
      <c r="H2480" s="151">
        <v>-33</v>
      </c>
      <c r="I2480" s="152">
        <v>-28.947368421052634</v>
      </c>
      <c r="J2480" s="142"/>
      <c r="K2480" s="159" t="s">
        <v>105</v>
      </c>
      <c r="L2480" s="150">
        <v>63</v>
      </c>
      <c r="M2480" s="151">
        <v>95</v>
      </c>
      <c r="N2480" s="151">
        <v>141</v>
      </c>
      <c r="O2480" s="151">
        <v>92</v>
      </c>
      <c r="P2480" s="151">
        <v>106</v>
      </c>
      <c r="Q2480" s="151">
        <v>14</v>
      </c>
      <c r="R2480" s="152">
        <v>15.217391304347828</v>
      </c>
      <c r="S2480" s="152"/>
    </row>
    <row r="2481" spans="1:19" s="145" customFormat="1" ht="14.45" customHeight="1">
      <c r="A2481" s="160"/>
      <c r="B2481" s="142" t="s">
        <v>106</v>
      </c>
      <c r="C2481" s="150">
        <v>62</v>
      </c>
      <c r="D2481" s="151">
        <v>88</v>
      </c>
      <c r="E2481" s="151">
        <v>81</v>
      </c>
      <c r="F2481" s="151">
        <v>113</v>
      </c>
      <c r="G2481" s="151">
        <v>106</v>
      </c>
      <c r="H2481" s="151">
        <v>-7</v>
      </c>
      <c r="I2481" s="152">
        <v>-6.1946902654867255</v>
      </c>
      <c r="J2481" s="142"/>
      <c r="K2481" s="159" t="s">
        <v>106</v>
      </c>
      <c r="L2481" s="150">
        <v>58</v>
      </c>
      <c r="M2481" s="151">
        <v>62</v>
      </c>
      <c r="N2481" s="151">
        <v>98</v>
      </c>
      <c r="O2481" s="151">
        <v>136</v>
      </c>
      <c r="P2481" s="151">
        <v>89</v>
      </c>
      <c r="Q2481" s="151">
        <v>-47</v>
      </c>
      <c r="R2481" s="152">
        <v>-34.558823529411761</v>
      </c>
      <c r="S2481" s="152"/>
    </row>
    <row r="2482" spans="1:19" s="145" customFormat="1" ht="14.45" customHeight="1">
      <c r="A2482" s="160"/>
      <c r="B2482" s="142" t="s">
        <v>107</v>
      </c>
      <c r="C2482" s="150">
        <v>62</v>
      </c>
      <c r="D2482" s="151">
        <v>63</v>
      </c>
      <c r="E2482" s="151">
        <v>78</v>
      </c>
      <c r="F2482" s="151">
        <v>70</v>
      </c>
      <c r="G2482" s="151">
        <v>101</v>
      </c>
      <c r="H2482" s="151">
        <v>31</v>
      </c>
      <c r="I2482" s="152">
        <v>44.285714285714285</v>
      </c>
      <c r="J2482" s="142"/>
      <c r="K2482" s="159" t="s">
        <v>107</v>
      </c>
      <c r="L2482" s="150">
        <v>50</v>
      </c>
      <c r="M2482" s="151">
        <v>51</v>
      </c>
      <c r="N2482" s="151">
        <v>67</v>
      </c>
      <c r="O2482" s="151">
        <v>99</v>
      </c>
      <c r="P2482" s="151">
        <v>132</v>
      </c>
      <c r="Q2482" s="151">
        <v>33</v>
      </c>
      <c r="R2482" s="152">
        <v>33.333333333333329</v>
      </c>
      <c r="S2482" s="152"/>
    </row>
    <row r="2483" spans="1:19" s="145" customFormat="1" ht="14.45" customHeight="1">
      <c r="A2483" s="160"/>
      <c r="B2483" s="142" t="s">
        <v>108</v>
      </c>
      <c r="C2483" s="150">
        <v>50</v>
      </c>
      <c r="D2483" s="151">
        <v>55</v>
      </c>
      <c r="E2483" s="151">
        <v>50</v>
      </c>
      <c r="F2483" s="151">
        <v>68</v>
      </c>
      <c r="G2483" s="151">
        <v>61</v>
      </c>
      <c r="H2483" s="151">
        <v>-7</v>
      </c>
      <c r="I2483" s="152">
        <v>-10.294117647058822</v>
      </c>
      <c r="J2483" s="142"/>
      <c r="K2483" s="159" t="s">
        <v>108</v>
      </c>
      <c r="L2483" s="150">
        <v>33</v>
      </c>
      <c r="M2483" s="151">
        <v>44</v>
      </c>
      <c r="N2483" s="151">
        <v>46</v>
      </c>
      <c r="O2483" s="151">
        <v>60</v>
      </c>
      <c r="P2483" s="151">
        <v>84</v>
      </c>
      <c r="Q2483" s="151">
        <v>24</v>
      </c>
      <c r="R2483" s="152">
        <v>40</v>
      </c>
      <c r="S2483" s="152"/>
    </row>
    <row r="2484" spans="1:19" s="145" customFormat="1" ht="14.45" customHeight="1">
      <c r="A2484" s="160"/>
      <c r="B2484" s="142" t="s">
        <v>109</v>
      </c>
      <c r="C2484" s="150">
        <v>31</v>
      </c>
      <c r="D2484" s="151">
        <v>37</v>
      </c>
      <c r="E2484" s="151">
        <v>50</v>
      </c>
      <c r="F2484" s="151">
        <v>38</v>
      </c>
      <c r="G2484" s="151">
        <v>53</v>
      </c>
      <c r="H2484" s="151">
        <v>15</v>
      </c>
      <c r="I2484" s="152">
        <v>39.473684210526315</v>
      </c>
      <c r="J2484" s="142"/>
      <c r="K2484" s="159" t="s">
        <v>109</v>
      </c>
      <c r="L2484" s="150">
        <v>12</v>
      </c>
      <c r="M2484" s="151">
        <v>38</v>
      </c>
      <c r="N2484" s="151">
        <v>33</v>
      </c>
      <c r="O2484" s="151">
        <v>41</v>
      </c>
      <c r="P2484" s="151">
        <v>47</v>
      </c>
      <c r="Q2484" s="151">
        <v>6</v>
      </c>
      <c r="R2484" s="152">
        <v>14.634146341463413</v>
      </c>
      <c r="S2484" s="152"/>
    </row>
    <row r="2485" spans="1:19" s="145" customFormat="1" ht="14.45" customHeight="1">
      <c r="A2485" s="160"/>
      <c r="B2485" s="142" t="s">
        <v>110</v>
      </c>
      <c r="C2485" s="150">
        <v>24</v>
      </c>
      <c r="D2485" s="151">
        <v>28</v>
      </c>
      <c r="E2485" s="151">
        <v>32</v>
      </c>
      <c r="F2485" s="151">
        <v>48</v>
      </c>
      <c r="G2485" s="151">
        <v>53</v>
      </c>
      <c r="H2485" s="151">
        <v>5</v>
      </c>
      <c r="I2485" s="152">
        <v>10.416666666666668</v>
      </c>
      <c r="J2485" s="142"/>
      <c r="K2485" s="159" t="s">
        <v>110</v>
      </c>
      <c r="L2485" s="150">
        <v>7</v>
      </c>
      <c r="M2485" s="151">
        <v>22</v>
      </c>
      <c r="N2485" s="151">
        <v>32</v>
      </c>
      <c r="O2485" s="151">
        <v>34</v>
      </c>
      <c r="P2485" s="151">
        <v>50</v>
      </c>
      <c r="Q2485" s="151">
        <v>16</v>
      </c>
      <c r="R2485" s="152">
        <v>47.058823529411761</v>
      </c>
      <c r="S2485" s="152"/>
    </row>
    <row r="2486" spans="1:19" s="145" customFormat="1" ht="14.45" customHeight="1">
      <c r="A2486" s="160"/>
      <c r="B2486" s="423"/>
      <c r="C2486" s="427"/>
      <c r="D2486" s="422"/>
      <c r="E2486" s="422"/>
      <c r="F2486" s="422"/>
      <c r="G2486" s="422"/>
      <c r="H2486" s="151"/>
      <c r="I2486" s="152"/>
      <c r="J2486" s="160"/>
      <c r="K2486" s="423"/>
      <c r="L2486" s="427"/>
      <c r="M2486" s="422"/>
      <c r="N2486" s="422"/>
      <c r="O2486" s="422"/>
      <c r="P2486" s="422"/>
      <c r="Q2486" s="151"/>
      <c r="R2486" s="152"/>
      <c r="S2486" s="160"/>
    </row>
    <row r="2487" spans="1:19" s="145" customFormat="1" ht="14.45" customHeight="1">
      <c r="A2487" s="160"/>
      <c r="B2487" s="160"/>
      <c r="C2487" s="160"/>
      <c r="D2487" s="160"/>
      <c r="E2487" s="160"/>
      <c r="F2487" s="160"/>
      <c r="G2487" s="161"/>
      <c r="H2487" s="160"/>
      <c r="I2487" s="160"/>
      <c r="J2487" s="160"/>
      <c r="K2487" s="160"/>
      <c r="L2487" s="160"/>
      <c r="M2487" s="160"/>
      <c r="N2487" s="160"/>
      <c r="O2487" s="160"/>
      <c r="P2487" s="161"/>
      <c r="Q2487" s="160"/>
      <c r="R2487" s="160"/>
      <c r="S2487" s="160"/>
    </row>
    <row r="2488" spans="1:19" s="145" customFormat="1" ht="14.45" customHeight="1">
      <c r="A2488" s="160"/>
      <c r="B2488" s="160"/>
      <c r="C2488" s="160"/>
      <c r="D2488" s="160"/>
      <c r="E2488" s="160"/>
      <c r="F2488" s="160"/>
      <c r="G2488" s="161"/>
      <c r="H2488" s="160"/>
      <c r="I2488" s="160"/>
      <c r="J2488" s="160"/>
      <c r="K2488" s="160"/>
      <c r="L2488" s="160"/>
      <c r="M2488" s="160"/>
      <c r="N2488" s="160"/>
      <c r="O2488" s="160"/>
      <c r="P2488" s="161"/>
      <c r="Q2488" s="160"/>
      <c r="R2488" s="160"/>
      <c r="S2488" s="160"/>
    </row>
    <row r="2489" spans="1:19" s="145" customFormat="1" ht="14.45" customHeight="1">
      <c r="A2489" s="138"/>
      <c r="B2489" s="138" t="s">
        <v>718</v>
      </c>
      <c r="C2489" s="138"/>
      <c r="D2489" s="138"/>
      <c r="E2489" s="138"/>
      <c r="F2489" s="138"/>
      <c r="G2489" s="138"/>
      <c r="H2489" s="138"/>
      <c r="I2489" s="138"/>
      <c r="J2489" s="138"/>
      <c r="K2489" s="138" t="s">
        <v>719</v>
      </c>
      <c r="L2489" s="138"/>
      <c r="M2489" s="138"/>
      <c r="N2489" s="138"/>
      <c r="O2489" s="138"/>
      <c r="P2489" s="138"/>
      <c r="Q2489" s="138"/>
      <c r="R2489" s="138"/>
      <c r="S2489" s="138"/>
    </row>
    <row r="2490" spans="1:19" s="145" customFormat="1" ht="14.45" customHeight="1">
      <c r="A2490" s="160"/>
      <c r="B2490" s="491" t="s">
        <v>335</v>
      </c>
      <c r="C2490" s="140"/>
      <c r="D2490" s="140"/>
      <c r="E2490" s="140"/>
      <c r="F2490" s="140"/>
      <c r="G2490" s="143"/>
      <c r="H2490" s="141"/>
      <c r="I2490" s="141"/>
      <c r="J2490" s="142"/>
      <c r="K2490" s="491" t="s">
        <v>335</v>
      </c>
      <c r="L2490" s="140"/>
      <c r="M2490" s="140"/>
      <c r="N2490" s="140"/>
      <c r="O2490" s="140"/>
      <c r="P2490" s="143"/>
      <c r="Q2490" s="141"/>
      <c r="R2490" s="141"/>
      <c r="S2490" s="144"/>
    </row>
    <row r="2491" spans="1:19" s="145" customFormat="1" ht="14.45" customHeight="1">
      <c r="A2491" s="160"/>
      <c r="B2491" s="492"/>
      <c r="C2491" s="146" t="s">
        <v>151</v>
      </c>
      <c r="D2491" s="146" t="s">
        <v>86</v>
      </c>
      <c r="E2491" s="146" t="s">
        <v>87</v>
      </c>
      <c r="F2491" s="146" t="s">
        <v>410</v>
      </c>
      <c r="G2491" s="146" t="s">
        <v>739</v>
      </c>
      <c r="H2491" s="81" t="s">
        <v>509</v>
      </c>
      <c r="I2491" s="147" t="s">
        <v>807</v>
      </c>
      <c r="J2491" s="142"/>
      <c r="K2491" s="492"/>
      <c r="L2491" s="146" t="s">
        <v>151</v>
      </c>
      <c r="M2491" s="146" t="s">
        <v>86</v>
      </c>
      <c r="N2491" s="146" t="s">
        <v>87</v>
      </c>
      <c r="O2491" s="146" t="s">
        <v>410</v>
      </c>
      <c r="P2491" s="146" t="s">
        <v>739</v>
      </c>
      <c r="Q2491" s="81" t="s">
        <v>509</v>
      </c>
      <c r="R2491" s="147" t="s">
        <v>807</v>
      </c>
      <c r="S2491" s="144"/>
    </row>
    <row r="2492" spans="1:19" s="145" customFormat="1" ht="14.45" customHeight="1">
      <c r="A2492" s="160"/>
      <c r="B2492" s="493"/>
      <c r="C2492" s="148"/>
      <c r="D2492" s="148"/>
      <c r="E2492" s="148"/>
      <c r="F2492" s="148"/>
      <c r="G2492" s="148"/>
      <c r="H2492" s="149" t="s">
        <v>88</v>
      </c>
      <c r="I2492" s="81" t="s">
        <v>511</v>
      </c>
      <c r="J2492" s="142"/>
      <c r="K2492" s="493"/>
      <c r="L2492" s="148"/>
      <c r="M2492" s="148"/>
      <c r="N2492" s="148"/>
      <c r="O2492" s="148"/>
      <c r="P2492" s="148"/>
      <c r="Q2492" s="149" t="s">
        <v>88</v>
      </c>
      <c r="R2492" s="81" t="s">
        <v>511</v>
      </c>
      <c r="S2492" s="144"/>
    </row>
    <row r="2493" spans="1:19" s="180" customFormat="1" ht="14.45" customHeight="1">
      <c r="B2493" s="188" t="s">
        <v>90</v>
      </c>
      <c r="C2493" s="187">
        <v>589</v>
      </c>
      <c r="D2493" s="183">
        <v>539</v>
      </c>
      <c r="E2493" s="183">
        <v>535</v>
      </c>
      <c r="F2493" s="183">
        <v>467</v>
      </c>
      <c r="G2493" s="183">
        <v>439</v>
      </c>
      <c r="H2493" s="182">
        <v>-28</v>
      </c>
      <c r="I2493" s="184">
        <v>-5.9957173447537473</v>
      </c>
      <c r="J2493" s="185"/>
      <c r="K2493" s="186" t="s">
        <v>90</v>
      </c>
      <c r="L2493" s="187">
        <v>658</v>
      </c>
      <c r="M2493" s="183">
        <v>677</v>
      </c>
      <c r="N2493" s="183">
        <v>673</v>
      </c>
      <c r="O2493" s="183">
        <v>628</v>
      </c>
      <c r="P2493" s="183">
        <v>701</v>
      </c>
      <c r="Q2493" s="182">
        <v>73</v>
      </c>
      <c r="R2493" s="184">
        <v>11.624203821656051</v>
      </c>
      <c r="S2493" s="184"/>
    </row>
    <row r="2494" spans="1:19" s="145" customFormat="1" ht="14.45" customHeight="1">
      <c r="A2494" s="160"/>
      <c r="B2494" s="420" t="s">
        <v>91</v>
      </c>
      <c r="C2494" s="150">
        <v>54</v>
      </c>
      <c r="D2494" s="151">
        <v>43</v>
      </c>
      <c r="E2494" s="151">
        <v>38</v>
      </c>
      <c r="F2494" s="151">
        <v>33</v>
      </c>
      <c r="G2494" s="151">
        <v>29</v>
      </c>
      <c r="H2494" s="151">
        <v>-4</v>
      </c>
      <c r="I2494" s="152">
        <v>-12.121212121212121</v>
      </c>
      <c r="J2494" s="142"/>
      <c r="K2494" s="154" t="s">
        <v>91</v>
      </c>
      <c r="L2494" s="150">
        <v>127</v>
      </c>
      <c r="M2494" s="151">
        <v>131</v>
      </c>
      <c r="N2494" s="151">
        <v>107</v>
      </c>
      <c r="O2494" s="151">
        <v>77</v>
      </c>
      <c r="P2494" s="151">
        <v>83</v>
      </c>
      <c r="Q2494" s="151">
        <v>6</v>
      </c>
      <c r="R2494" s="152">
        <v>7.7922077922077921</v>
      </c>
      <c r="S2494" s="152"/>
    </row>
    <row r="2495" spans="1:19" s="145" customFormat="1" ht="14.45" customHeight="1">
      <c r="A2495" s="160"/>
      <c r="B2495" s="420" t="s">
        <v>92</v>
      </c>
      <c r="C2495" s="150">
        <v>429</v>
      </c>
      <c r="D2495" s="151">
        <v>382</v>
      </c>
      <c r="E2495" s="151">
        <v>370</v>
      </c>
      <c r="F2495" s="151">
        <v>295</v>
      </c>
      <c r="G2495" s="151">
        <v>238</v>
      </c>
      <c r="H2495" s="151">
        <v>-57</v>
      </c>
      <c r="I2495" s="152">
        <v>-19.322033898305087</v>
      </c>
      <c r="J2495" s="142"/>
      <c r="K2495" s="154" t="s">
        <v>92</v>
      </c>
      <c r="L2495" s="150">
        <v>454</v>
      </c>
      <c r="M2495" s="151">
        <v>452</v>
      </c>
      <c r="N2495" s="151">
        <v>437</v>
      </c>
      <c r="O2495" s="151">
        <v>389</v>
      </c>
      <c r="P2495" s="151">
        <v>437</v>
      </c>
      <c r="Q2495" s="151">
        <v>48</v>
      </c>
      <c r="R2495" s="152">
        <v>12.339331619537274</v>
      </c>
      <c r="S2495" s="152"/>
    </row>
    <row r="2496" spans="1:19" s="139" customFormat="1" ht="14.45" customHeight="1">
      <c r="A2496" s="160"/>
      <c r="B2496" s="420" t="s">
        <v>93</v>
      </c>
      <c r="C2496" s="150">
        <v>106</v>
      </c>
      <c r="D2496" s="151">
        <v>114</v>
      </c>
      <c r="E2496" s="151">
        <v>127</v>
      </c>
      <c r="F2496" s="151">
        <v>139</v>
      </c>
      <c r="G2496" s="151">
        <v>172</v>
      </c>
      <c r="H2496" s="151">
        <v>33</v>
      </c>
      <c r="I2496" s="152">
        <v>23.741007194244602</v>
      </c>
      <c r="J2496" s="142"/>
      <c r="K2496" s="154" t="s">
        <v>93</v>
      </c>
      <c r="L2496" s="150">
        <v>77</v>
      </c>
      <c r="M2496" s="151">
        <v>94</v>
      </c>
      <c r="N2496" s="151">
        <v>129</v>
      </c>
      <c r="O2496" s="151">
        <v>161</v>
      </c>
      <c r="P2496" s="151">
        <v>181</v>
      </c>
      <c r="Q2496" s="151">
        <v>20</v>
      </c>
      <c r="R2496" s="152">
        <v>12.422360248447205</v>
      </c>
      <c r="S2496" s="152"/>
    </row>
    <row r="2497" spans="1:19" s="145" customFormat="1" ht="14.45" customHeight="1">
      <c r="A2497" s="160"/>
      <c r="B2497" s="142"/>
      <c r="C2497" s="150"/>
      <c r="D2497" s="157"/>
      <c r="E2497" s="157"/>
      <c r="F2497" s="157"/>
      <c r="G2497" s="157"/>
      <c r="H2497" s="157"/>
      <c r="I2497" s="158"/>
      <c r="J2497" s="142"/>
      <c r="K2497" s="159"/>
      <c r="L2497" s="150"/>
      <c r="M2497" s="157"/>
      <c r="N2497" s="157"/>
      <c r="O2497" s="157"/>
      <c r="P2497" s="157"/>
      <c r="Q2497" s="157"/>
      <c r="R2497" s="158"/>
      <c r="S2497" s="158"/>
    </row>
    <row r="2498" spans="1:19" s="145" customFormat="1" ht="14.45" customHeight="1">
      <c r="A2498" s="160"/>
      <c r="B2498" s="142" t="s">
        <v>94</v>
      </c>
      <c r="C2498" s="150">
        <v>12</v>
      </c>
      <c r="D2498" s="151">
        <v>8</v>
      </c>
      <c r="E2498" s="151">
        <v>7</v>
      </c>
      <c r="F2498" s="151">
        <v>11</v>
      </c>
      <c r="G2498" s="151">
        <v>8</v>
      </c>
      <c r="H2498" s="151">
        <v>-3</v>
      </c>
      <c r="I2498" s="152">
        <v>-27.27272727272727</v>
      </c>
      <c r="J2498" s="142"/>
      <c r="K2498" s="159" t="s">
        <v>94</v>
      </c>
      <c r="L2498" s="150">
        <v>43</v>
      </c>
      <c r="M2498" s="151">
        <v>36</v>
      </c>
      <c r="N2498" s="151">
        <v>24</v>
      </c>
      <c r="O2498" s="151">
        <v>16</v>
      </c>
      <c r="P2498" s="151">
        <v>38</v>
      </c>
      <c r="Q2498" s="151">
        <v>22</v>
      </c>
      <c r="R2498" s="152">
        <v>137.5</v>
      </c>
      <c r="S2498" s="152"/>
    </row>
    <row r="2499" spans="1:19" s="145" customFormat="1" ht="14.45" customHeight="1">
      <c r="A2499" s="160"/>
      <c r="B2499" s="142" t="s">
        <v>95</v>
      </c>
      <c r="C2499" s="150">
        <v>15</v>
      </c>
      <c r="D2499" s="151">
        <v>17</v>
      </c>
      <c r="E2499" s="151">
        <v>11</v>
      </c>
      <c r="F2499" s="151">
        <v>9</v>
      </c>
      <c r="G2499" s="151">
        <v>13</v>
      </c>
      <c r="H2499" s="151">
        <v>4</v>
      </c>
      <c r="I2499" s="152">
        <v>44.444444444444443</v>
      </c>
      <c r="J2499" s="142"/>
      <c r="K2499" s="159" t="s">
        <v>95</v>
      </c>
      <c r="L2499" s="150">
        <v>48</v>
      </c>
      <c r="M2499" s="151">
        <v>46</v>
      </c>
      <c r="N2499" s="151">
        <v>40</v>
      </c>
      <c r="O2499" s="151">
        <v>25</v>
      </c>
      <c r="P2499" s="151">
        <v>23</v>
      </c>
      <c r="Q2499" s="151">
        <v>-2</v>
      </c>
      <c r="R2499" s="152">
        <v>-8</v>
      </c>
      <c r="S2499" s="152"/>
    </row>
    <row r="2500" spans="1:19" s="153" customFormat="1" ht="14.45" customHeight="1">
      <c r="A2500" s="160"/>
      <c r="B2500" s="142" t="s">
        <v>96</v>
      </c>
      <c r="C2500" s="150">
        <v>27</v>
      </c>
      <c r="D2500" s="151">
        <v>18</v>
      </c>
      <c r="E2500" s="151">
        <v>20</v>
      </c>
      <c r="F2500" s="151">
        <v>13</v>
      </c>
      <c r="G2500" s="151">
        <v>8</v>
      </c>
      <c r="H2500" s="151">
        <v>-5</v>
      </c>
      <c r="I2500" s="152">
        <v>-38.461538461538467</v>
      </c>
      <c r="J2500" s="142"/>
      <c r="K2500" s="159" t="s">
        <v>96</v>
      </c>
      <c r="L2500" s="150">
        <v>36</v>
      </c>
      <c r="M2500" s="151">
        <v>49</v>
      </c>
      <c r="N2500" s="151">
        <v>43</v>
      </c>
      <c r="O2500" s="151">
        <v>36</v>
      </c>
      <c r="P2500" s="151">
        <v>22</v>
      </c>
      <c r="Q2500" s="151">
        <v>-14</v>
      </c>
      <c r="R2500" s="152">
        <v>-38.888888888888893</v>
      </c>
      <c r="S2500" s="152"/>
    </row>
    <row r="2501" spans="1:19" s="145" customFormat="1" ht="14.45" customHeight="1">
      <c r="A2501" s="160"/>
      <c r="B2501" s="142" t="s">
        <v>97</v>
      </c>
      <c r="C2501" s="150">
        <v>24</v>
      </c>
      <c r="D2501" s="151">
        <v>23</v>
      </c>
      <c r="E2501" s="151">
        <v>17</v>
      </c>
      <c r="F2501" s="151">
        <v>20</v>
      </c>
      <c r="G2501" s="151">
        <v>16</v>
      </c>
      <c r="H2501" s="151">
        <v>-4</v>
      </c>
      <c r="I2501" s="152">
        <v>-20</v>
      </c>
      <c r="J2501" s="142"/>
      <c r="K2501" s="159" t="s">
        <v>97</v>
      </c>
      <c r="L2501" s="150">
        <v>49</v>
      </c>
      <c r="M2501" s="151">
        <v>32</v>
      </c>
      <c r="N2501" s="151">
        <v>42</v>
      </c>
      <c r="O2501" s="151">
        <v>38</v>
      </c>
      <c r="P2501" s="151">
        <v>35</v>
      </c>
      <c r="Q2501" s="151">
        <v>-3</v>
      </c>
      <c r="R2501" s="152">
        <v>-7.8947368421052628</v>
      </c>
      <c r="S2501" s="152"/>
    </row>
    <row r="2502" spans="1:19" s="145" customFormat="1" ht="14.45" customHeight="1">
      <c r="A2502" s="160"/>
      <c r="B2502" s="142" t="s">
        <v>98</v>
      </c>
      <c r="C2502" s="150">
        <v>35</v>
      </c>
      <c r="D2502" s="151">
        <v>23</v>
      </c>
      <c r="E2502" s="151">
        <v>20</v>
      </c>
      <c r="F2502" s="151">
        <v>9</v>
      </c>
      <c r="G2502" s="151">
        <v>12</v>
      </c>
      <c r="H2502" s="151">
        <v>3</v>
      </c>
      <c r="I2502" s="152">
        <v>33.333333333333329</v>
      </c>
      <c r="J2502" s="142"/>
      <c r="K2502" s="159" t="s">
        <v>98</v>
      </c>
      <c r="L2502" s="150">
        <v>31</v>
      </c>
      <c r="M2502" s="151">
        <v>32</v>
      </c>
      <c r="N2502" s="151">
        <v>24</v>
      </c>
      <c r="O2502" s="151">
        <v>26</v>
      </c>
      <c r="P2502" s="151">
        <v>26</v>
      </c>
      <c r="Q2502" s="151">
        <v>0</v>
      </c>
      <c r="R2502" s="152">
        <v>0</v>
      </c>
      <c r="S2502" s="152"/>
    </row>
    <row r="2503" spans="1:19" s="145" customFormat="1" ht="14.45" customHeight="1">
      <c r="A2503" s="160"/>
      <c r="B2503" s="142" t="s">
        <v>99</v>
      </c>
      <c r="C2503" s="150">
        <v>27</v>
      </c>
      <c r="D2503" s="151">
        <v>25</v>
      </c>
      <c r="E2503" s="151">
        <v>27</v>
      </c>
      <c r="F2503" s="151">
        <v>16</v>
      </c>
      <c r="G2503" s="151">
        <v>5</v>
      </c>
      <c r="H2503" s="151">
        <v>-11</v>
      </c>
      <c r="I2503" s="152">
        <v>-68.75</v>
      </c>
      <c r="J2503" s="142"/>
      <c r="K2503" s="159" t="s">
        <v>99</v>
      </c>
      <c r="L2503" s="150">
        <v>36</v>
      </c>
      <c r="M2503" s="151">
        <v>26</v>
      </c>
      <c r="N2503" s="151">
        <v>22</v>
      </c>
      <c r="O2503" s="151">
        <v>18</v>
      </c>
      <c r="P2503" s="151">
        <v>34</v>
      </c>
      <c r="Q2503" s="151">
        <v>16</v>
      </c>
      <c r="R2503" s="152">
        <v>88.888888888888886</v>
      </c>
      <c r="S2503" s="152"/>
    </row>
    <row r="2504" spans="1:19" s="145" customFormat="1" ht="14.45" customHeight="1">
      <c r="A2504" s="160"/>
      <c r="B2504" s="142" t="s">
        <v>100</v>
      </c>
      <c r="C2504" s="150">
        <v>21</v>
      </c>
      <c r="D2504" s="151">
        <v>28</v>
      </c>
      <c r="E2504" s="151">
        <v>28</v>
      </c>
      <c r="F2504" s="151">
        <v>25</v>
      </c>
      <c r="G2504" s="151">
        <v>17</v>
      </c>
      <c r="H2504" s="151">
        <v>-8</v>
      </c>
      <c r="I2504" s="152">
        <v>-32</v>
      </c>
      <c r="J2504" s="142"/>
      <c r="K2504" s="159" t="s">
        <v>100</v>
      </c>
      <c r="L2504" s="150">
        <v>47</v>
      </c>
      <c r="M2504" s="151">
        <v>50</v>
      </c>
      <c r="N2504" s="151">
        <v>25</v>
      </c>
      <c r="O2504" s="151">
        <v>23</v>
      </c>
      <c r="P2504" s="151">
        <v>34</v>
      </c>
      <c r="Q2504" s="151">
        <v>11</v>
      </c>
      <c r="R2504" s="152">
        <v>47.826086956521742</v>
      </c>
      <c r="S2504" s="152"/>
    </row>
    <row r="2505" spans="1:19" s="145" customFormat="1" ht="14.45" customHeight="1">
      <c r="A2505" s="160"/>
      <c r="B2505" s="142" t="s">
        <v>118</v>
      </c>
      <c r="C2505" s="150">
        <v>41</v>
      </c>
      <c r="D2505" s="151">
        <v>25</v>
      </c>
      <c r="E2505" s="151">
        <v>30</v>
      </c>
      <c r="F2505" s="151">
        <v>27</v>
      </c>
      <c r="G2505" s="151">
        <v>35</v>
      </c>
      <c r="H2505" s="151">
        <v>8</v>
      </c>
      <c r="I2505" s="152">
        <v>29.629629629629626</v>
      </c>
      <c r="J2505" s="142"/>
      <c r="K2505" s="159" t="s">
        <v>118</v>
      </c>
      <c r="L2505" s="150">
        <v>56</v>
      </c>
      <c r="M2505" s="151">
        <v>46</v>
      </c>
      <c r="N2505" s="151">
        <v>49</v>
      </c>
      <c r="O2505" s="151">
        <v>29</v>
      </c>
      <c r="P2505" s="151">
        <v>50</v>
      </c>
      <c r="Q2505" s="151">
        <v>21</v>
      </c>
      <c r="R2505" s="152">
        <v>72.41379310344827</v>
      </c>
      <c r="S2505" s="152"/>
    </row>
    <row r="2506" spans="1:19" s="145" customFormat="1" ht="14.45" customHeight="1">
      <c r="A2506" s="160"/>
      <c r="B2506" s="142" t="s">
        <v>101</v>
      </c>
      <c r="C2506" s="150">
        <v>45</v>
      </c>
      <c r="D2506" s="151">
        <v>37</v>
      </c>
      <c r="E2506" s="151">
        <v>28</v>
      </c>
      <c r="F2506" s="151">
        <v>30</v>
      </c>
      <c r="G2506" s="151">
        <v>23</v>
      </c>
      <c r="H2506" s="151">
        <v>-7</v>
      </c>
      <c r="I2506" s="152">
        <v>-23.333333333333332</v>
      </c>
      <c r="J2506" s="142"/>
      <c r="K2506" s="159" t="s">
        <v>101</v>
      </c>
      <c r="L2506" s="150">
        <v>56</v>
      </c>
      <c r="M2506" s="151">
        <v>55</v>
      </c>
      <c r="N2506" s="151">
        <v>54</v>
      </c>
      <c r="O2506" s="151">
        <v>44</v>
      </c>
      <c r="P2506" s="151">
        <v>35</v>
      </c>
      <c r="Q2506" s="151">
        <v>-9</v>
      </c>
      <c r="R2506" s="152">
        <v>-20.454545454545457</v>
      </c>
      <c r="S2506" s="152"/>
    </row>
    <row r="2507" spans="1:19" s="145" customFormat="1" ht="14.45" customHeight="1">
      <c r="A2507" s="160"/>
      <c r="B2507" s="142" t="s">
        <v>102</v>
      </c>
      <c r="C2507" s="150">
        <v>85</v>
      </c>
      <c r="D2507" s="151">
        <v>40</v>
      </c>
      <c r="E2507" s="151">
        <v>35</v>
      </c>
      <c r="F2507" s="151">
        <v>26</v>
      </c>
      <c r="G2507" s="151">
        <v>35</v>
      </c>
      <c r="H2507" s="151">
        <v>9</v>
      </c>
      <c r="I2507" s="152">
        <v>34.615384615384613</v>
      </c>
      <c r="J2507" s="142"/>
      <c r="K2507" s="159" t="s">
        <v>102</v>
      </c>
      <c r="L2507" s="150">
        <v>48</v>
      </c>
      <c r="M2507" s="151">
        <v>57</v>
      </c>
      <c r="N2507" s="151">
        <v>57</v>
      </c>
      <c r="O2507" s="151">
        <v>57</v>
      </c>
      <c r="P2507" s="151">
        <v>50</v>
      </c>
      <c r="Q2507" s="151">
        <v>-7</v>
      </c>
      <c r="R2507" s="152">
        <v>-12.280701754385964</v>
      </c>
      <c r="S2507" s="152"/>
    </row>
    <row r="2508" spans="1:19" s="145" customFormat="1" ht="14.45" customHeight="1">
      <c r="A2508" s="160"/>
      <c r="B2508" s="142" t="s">
        <v>103</v>
      </c>
      <c r="C2508" s="150">
        <v>72</v>
      </c>
      <c r="D2508" s="151">
        <v>80</v>
      </c>
      <c r="E2508" s="151">
        <v>39</v>
      </c>
      <c r="F2508" s="151">
        <v>34</v>
      </c>
      <c r="G2508" s="151">
        <v>29</v>
      </c>
      <c r="H2508" s="151">
        <v>-5</v>
      </c>
      <c r="I2508" s="152">
        <v>-14.705882352941178</v>
      </c>
      <c r="J2508" s="142"/>
      <c r="K2508" s="159" t="s">
        <v>103</v>
      </c>
      <c r="L2508" s="150">
        <v>56</v>
      </c>
      <c r="M2508" s="151">
        <v>49</v>
      </c>
      <c r="N2508" s="151">
        <v>53</v>
      </c>
      <c r="O2508" s="151">
        <v>54</v>
      </c>
      <c r="P2508" s="151">
        <v>58</v>
      </c>
      <c r="Q2508" s="151">
        <v>4</v>
      </c>
      <c r="R2508" s="152">
        <v>7.4074074074074066</v>
      </c>
      <c r="S2508" s="152"/>
    </row>
    <row r="2509" spans="1:19" s="145" customFormat="1" ht="14.45" customHeight="1">
      <c r="A2509" s="160"/>
      <c r="B2509" s="142" t="s">
        <v>104</v>
      </c>
      <c r="C2509" s="150">
        <v>38</v>
      </c>
      <c r="D2509" s="151">
        <v>65</v>
      </c>
      <c r="E2509" s="151">
        <v>83</v>
      </c>
      <c r="F2509" s="151">
        <v>40</v>
      </c>
      <c r="G2509" s="151">
        <v>30</v>
      </c>
      <c r="H2509" s="151">
        <v>-10</v>
      </c>
      <c r="I2509" s="152">
        <v>-25</v>
      </c>
      <c r="J2509" s="142"/>
      <c r="K2509" s="159" t="s">
        <v>104</v>
      </c>
      <c r="L2509" s="150">
        <v>43</v>
      </c>
      <c r="M2509" s="151">
        <v>59</v>
      </c>
      <c r="N2509" s="151">
        <v>49</v>
      </c>
      <c r="O2509" s="151">
        <v>54</v>
      </c>
      <c r="P2509" s="151">
        <v>56</v>
      </c>
      <c r="Q2509" s="151">
        <v>2</v>
      </c>
      <c r="R2509" s="152">
        <v>3.7037037037037033</v>
      </c>
      <c r="S2509" s="152"/>
    </row>
    <row r="2510" spans="1:19" s="145" customFormat="1" ht="14.45" customHeight="1">
      <c r="A2510" s="160"/>
      <c r="B2510" s="142" t="s">
        <v>105</v>
      </c>
      <c r="C2510" s="150">
        <v>41</v>
      </c>
      <c r="D2510" s="151">
        <v>36</v>
      </c>
      <c r="E2510" s="151">
        <v>63</v>
      </c>
      <c r="F2510" s="151">
        <v>68</v>
      </c>
      <c r="G2510" s="151">
        <v>36</v>
      </c>
      <c r="H2510" s="151">
        <v>-32</v>
      </c>
      <c r="I2510" s="152">
        <v>-47.058823529411761</v>
      </c>
      <c r="J2510" s="142"/>
      <c r="K2510" s="159" t="s">
        <v>105</v>
      </c>
      <c r="L2510" s="150">
        <v>32</v>
      </c>
      <c r="M2510" s="151">
        <v>46</v>
      </c>
      <c r="N2510" s="151">
        <v>62</v>
      </c>
      <c r="O2510" s="151">
        <v>46</v>
      </c>
      <c r="P2510" s="151">
        <v>59</v>
      </c>
      <c r="Q2510" s="151">
        <v>13</v>
      </c>
      <c r="R2510" s="152">
        <v>28.260869565217391</v>
      </c>
      <c r="S2510" s="152"/>
    </row>
    <row r="2511" spans="1:19" s="145" customFormat="1" ht="14.45" customHeight="1">
      <c r="A2511" s="160"/>
      <c r="B2511" s="142" t="s">
        <v>106</v>
      </c>
      <c r="C2511" s="150">
        <v>31</v>
      </c>
      <c r="D2511" s="151">
        <v>34</v>
      </c>
      <c r="E2511" s="151">
        <v>37</v>
      </c>
      <c r="F2511" s="151">
        <v>49</v>
      </c>
      <c r="G2511" s="151">
        <v>64</v>
      </c>
      <c r="H2511" s="151">
        <v>15</v>
      </c>
      <c r="I2511" s="152">
        <v>30.612244897959183</v>
      </c>
      <c r="J2511" s="142"/>
      <c r="K2511" s="159" t="s">
        <v>106</v>
      </c>
      <c r="L2511" s="150">
        <v>28</v>
      </c>
      <c r="M2511" s="151">
        <v>34</v>
      </c>
      <c r="N2511" s="151">
        <v>47</v>
      </c>
      <c r="O2511" s="151">
        <v>60</v>
      </c>
      <c r="P2511" s="151">
        <v>43</v>
      </c>
      <c r="Q2511" s="151">
        <v>-17</v>
      </c>
      <c r="R2511" s="152">
        <v>-28.333333333333332</v>
      </c>
      <c r="S2511" s="152"/>
    </row>
    <row r="2512" spans="1:19" s="145" customFormat="1" ht="14.45" customHeight="1">
      <c r="A2512" s="160"/>
      <c r="B2512" s="142" t="s">
        <v>107</v>
      </c>
      <c r="C2512" s="150">
        <v>28</v>
      </c>
      <c r="D2512" s="151">
        <v>31</v>
      </c>
      <c r="E2512" s="151">
        <v>30</v>
      </c>
      <c r="F2512" s="151">
        <v>30</v>
      </c>
      <c r="G2512" s="151">
        <v>44</v>
      </c>
      <c r="H2512" s="151">
        <v>14</v>
      </c>
      <c r="I2512" s="152">
        <v>46.666666666666664</v>
      </c>
      <c r="J2512" s="142"/>
      <c r="K2512" s="159" t="s">
        <v>107</v>
      </c>
      <c r="L2512" s="150">
        <v>26</v>
      </c>
      <c r="M2512" s="151">
        <v>20</v>
      </c>
      <c r="N2512" s="151">
        <v>37</v>
      </c>
      <c r="O2512" s="151">
        <v>44</v>
      </c>
      <c r="P2512" s="151">
        <v>60</v>
      </c>
      <c r="Q2512" s="151">
        <v>16</v>
      </c>
      <c r="R2512" s="152">
        <v>36.363636363636367</v>
      </c>
      <c r="S2512" s="152"/>
    </row>
    <row r="2513" spans="1:19" s="145" customFormat="1" ht="14.45" customHeight="1">
      <c r="A2513" s="160"/>
      <c r="B2513" s="142" t="s">
        <v>108</v>
      </c>
      <c r="C2513" s="150">
        <v>24</v>
      </c>
      <c r="D2513" s="151">
        <v>22</v>
      </c>
      <c r="E2513" s="151">
        <v>27</v>
      </c>
      <c r="F2513" s="151">
        <v>29</v>
      </c>
      <c r="G2513" s="151">
        <v>26</v>
      </c>
      <c r="H2513" s="151">
        <v>-3</v>
      </c>
      <c r="I2513" s="152">
        <v>-10.344827586206897</v>
      </c>
      <c r="J2513" s="142"/>
      <c r="K2513" s="159" t="s">
        <v>108</v>
      </c>
      <c r="L2513" s="150">
        <v>12</v>
      </c>
      <c r="M2513" s="151">
        <v>22</v>
      </c>
      <c r="N2513" s="151">
        <v>20</v>
      </c>
      <c r="O2513" s="151">
        <v>31</v>
      </c>
      <c r="P2513" s="151">
        <v>35</v>
      </c>
      <c r="Q2513" s="151">
        <v>4</v>
      </c>
      <c r="R2513" s="152">
        <v>12.903225806451612</v>
      </c>
      <c r="S2513" s="152"/>
    </row>
    <row r="2514" spans="1:19" s="145" customFormat="1" ht="14.45" customHeight="1">
      <c r="A2514" s="160"/>
      <c r="B2514" s="142" t="s">
        <v>109</v>
      </c>
      <c r="C2514" s="150">
        <v>13</v>
      </c>
      <c r="D2514" s="151">
        <v>17</v>
      </c>
      <c r="E2514" s="151">
        <v>21</v>
      </c>
      <c r="F2514" s="151">
        <v>15</v>
      </c>
      <c r="G2514" s="151">
        <v>21</v>
      </c>
      <c r="H2514" s="151">
        <v>6</v>
      </c>
      <c r="I2514" s="152">
        <v>40</v>
      </c>
      <c r="J2514" s="142"/>
      <c r="K2514" s="159" t="s">
        <v>109</v>
      </c>
      <c r="L2514" s="150">
        <v>6</v>
      </c>
      <c r="M2514" s="151">
        <v>12</v>
      </c>
      <c r="N2514" s="151">
        <v>16</v>
      </c>
      <c r="O2514" s="151">
        <v>16</v>
      </c>
      <c r="P2514" s="151">
        <v>24</v>
      </c>
      <c r="Q2514" s="151">
        <v>8</v>
      </c>
      <c r="R2514" s="152">
        <v>50</v>
      </c>
      <c r="S2514" s="152"/>
    </row>
    <row r="2515" spans="1:19" s="145" customFormat="1" ht="14.45" customHeight="1">
      <c r="A2515" s="160"/>
      <c r="B2515" s="142" t="s">
        <v>110</v>
      </c>
      <c r="C2515" s="150">
        <v>10</v>
      </c>
      <c r="D2515" s="151">
        <v>10</v>
      </c>
      <c r="E2515" s="151">
        <v>12</v>
      </c>
      <c r="F2515" s="151">
        <v>16</v>
      </c>
      <c r="G2515" s="151">
        <v>17</v>
      </c>
      <c r="H2515" s="151">
        <v>1</v>
      </c>
      <c r="I2515" s="152">
        <v>6.25</v>
      </c>
      <c r="J2515" s="142"/>
      <c r="K2515" s="159" t="s">
        <v>110</v>
      </c>
      <c r="L2515" s="150">
        <v>5</v>
      </c>
      <c r="M2515" s="151">
        <v>6</v>
      </c>
      <c r="N2515" s="151">
        <v>9</v>
      </c>
      <c r="O2515" s="151">
        <v>10</v>
      </c>
      <c r="P2515" s="151">
        <v>19</v>
      </c>
      <c r="Q2515" s="151">
        <v>9</v>
      </c>
      <c r="R2515" s="152">
        <v>90</v>
      </c>
      <c r="S2515" s="152"/>
    </row>
    <row r="2516" spans="1:19" s="145" customFormat="1" ht="14.45" customHeight="1">
      <c r="A2516" s="160"/>
      <c r="B2516" s="423"/>
      <c r="C2516" s="427"/>
      <c r="D2516" s="422"/>
      <c r="E2516" s="422"/>
      <c r="F2516" s="422"/>
      <c r="G2516" s="422"/>
      <c r="H2516" s="151"/>
      <c r="I2516" s="152"/>
      <c r="J2516" s="160"/>
      <c r="K2516" s="423"/>
      <c r="L2516" s="427"/>
      <c r="M2516" s="422"/>
      <c r="N2516" s="422"/>
      <c r="O2516" s="422"/>
      <c r="P2516" s="422"/>
      <c r="Q2516" s="151"/>
      <c r="R2516" s="152"/>
      <c r="S2516" s="160"/>
    </row>
    <row r="2517" spans="1:19" s="145" customFormat="1" ht="14.45" customHeight="1">
      <c r="A2517" s="160"/>
      <c r="B2517" s="160"/>
      <c r="C2517" s="160"/>
      <c r="D2517" s="160"/>
      <c r="E2517" s="160"/>
      <c r="F2517" s="160"/>
      <c r="G2517" s="161"/>
      <c r="H2517" s="160"/>
      <c r="I2517" s="160"/>
      <c r="J2517" s="160"/>
      <c r="K2517" s="160"/>
      <c r="L2517" s="160"/>
      <c r="M2517" s="160"/>
      <c r="N2517" s="160"/>
      <c r="O2517" s="160"/>
      <c r="P2517" s="161"/>
      <c r="Q2517" s="160"/>
      <c r="R2517" s="160"/>
      <c r="S2517" s="160"/>
    </row>
    <row r="2518" spans="1:19" s="145" customFormat="1" ht="14.25" customHeight="1">
      <c r="A2518" s="160"/>
      <c r="B2518" s="160"/>
      <c r="C2518" s="160"/>
      <c r="D2518" s="160"/>
      <c r="E2518" s="160"/>
      <c r="F2518" s="160"/>
      <c r="G2518" s="161"/>
      <c r="H2518" s="160"/>
      <c r="I2518" s="160"/>
      <c r="J2518" s="160"/>
      <c r="K2518" s="160"/>
      <c r="L2518" s="160"/>
      <c r="M2518" s="160"/>
      <c r="N2518" s="160"/>
      <c r="O2518" s="160"/>
      <c r="P2518" s="161"/>
      <c r="Q2518" s="160"/>
      <c r="R2518" s="160"/>
      <c r="S2518" s="160"/>
    </row>
    <row r="2519" spans="1:19" s="145" customFormat="1" ht="14.25" customHeight="1">
      <c r="A2519" s="138"/>
      <c r="B2519" s="138" t="s">
        <v>720</v>
      </c>
      <c r="C2519" s="138"/>
      <c r="D2519" s="138"/>
      <c r="E2519" s="138"/>
      <c r="F2519" s="138"/>
      <c r="G2519" s="138"/>
      <c r="H2519" s="138"/>
      <c r="I2519" s="138"/>
      <c r="J2519" s="138"/>
      <c r="K2519" s="138" t="s">
        <v>721</v>
      </c>
      <c r="L2519" s="138"/>
      <c r="M2519" s="138"/>
      <c r="N2519" s="138"/>
      <c r="O2519" s="138"/>
      <c r="P2519" s="138"/>
      <c r="Q2519" s="138"/>
      <c r="R2519" s="138"/>
      <c r="S2519" s="138"/>
    </row>
    <row r="2520" spans="1:19" s="145" customFormat="1" ht="14.25" customHeight="1">
      <c r="A2520" s="160"/>
      <c r="B2520" s="491" t="s">
        <v>335</v>
      </c>
      <c r="C2520" s="140"/>
      <c r="D2520" s="140"/>
      <c r="E2520" s="140"/>
      <c r="F2520" s="140"/>
      <c r="G2520" s="143"/>
      <c r="H2520" s="141"/>
      <c r="I2520" s="141"/>
      <c r="J2520" s="142"/>
      <c r="K2520" s="491" t="s">
        <v>335</v>
      </c>
      <c r="L2520" s="140"/>
      <c r="M2520" s="140"/>
      <c r="N2520" s="140"/>
      <c r="O2520" s="140"/>
      <c r="P2520" s="143"/>
      <c r="Q2520" s="141"/>
      <c r="R2520" s="141"/>
      <c r="S2520" s="144"/>
    </row>
    <row r="2521" spans="1:19" s="145" customFormat="1" ht="14.25" customHeight="1">
      <c r="A2521" s="160"/>
      <c r="B2521" s="492"/>
      <c r="C2521" s="146" t="s">
        <v>151</v>
      </c>
      <c r="D2521" s="146" t="s">
        <v>86</v>
      </c>
      <c r="E2521" s="146" t="s">
        <v>87</v>
      </c>
      <c r="F2521" s="146" t="s">
        <v>410</v>
      </c>
      <c r="G2521" s="146" t="s">
        <v>739</v>
      </c>
      <c r="H2521" s="81" t="s">
        <v>509</v>
      </c>
      <c r="I2521" s="147" t="s">
        <v>807</v>
      </c>
      <c r="J2521" s="142"/>
      <c r="K2521" s="492"/>
      <c r="L2521" s="146" t="s">
        <v>151</v>
      </c>
      <c r="M2521" s="146" t="s">
        <v>86</v>
      </c>
      <c r="N2521" s="146" t="s">
        <v>87</v>
      </c>
      <c r="O2521" s="146" t="s">
        <v>410</v>
      </c>
      <c r="P2521" s="146" t="s">
        <v>739</v>
      </c>
      <c r="Q2521" s="81" t="s">
        <v>509</v>
      </c>
      <c r="R2521" s="147" t="s">
        <v>807</v>
      </c>
      <c r="S2521" s="144"/>
    </row>
    <row r="2522" spans="1:19" s="145" customFormat="1" ht="14.25" customHeight="1">
      <c r="A2522" s="160"/>
      <c r="B2522" s="493"/>
      <c r="C2522" s="148"/>
      <c r="D2522" s="148"/>
      <c r="E2522" s="148"/>
      <c r="F2522" s="148"/>
      <c r="G2522" s="148"/>
      <c r="H2522" s="149" t="s">
        <v>88</v>
      </c>
      <c r="I2522" s="81" t="s">
        <v>511</v>
      </c>
      <c r="J2522" s="142"/>
      <c r="K2522" s="493"/>
      <c r="L2522" s="148"/>
      <c r="M2522" s="148"/>
      <c r="N2522" s="148"/>
      <c r="O2522" s="148"/>
      <c r="P2522" s="148"/>
      <c r="Q2522" s="149" t="s">
        <v>88</v>
      </c>
      <c r="R2522" s="81" t="s">
        <v>511</v>
      </c>
      <c r="S2522" s="144"/>
    </row>
    <row r="2523" spans="1:19" s="190" customFormat="1" ht="14.25" customHeight="1">
      <c r="A2523" s="180"/>
      <c r="B2523" s="188" t="s">
        <v>90</v>
      </c>
      <c r="C2523" s="187">
        <v>619</v>
      </c>
      <c r="D2523" s="183">
        <v>587</v>
      </c>
      <c r="E2523" s="183">
        <v>542</v>
      </c>
      <c r="F2523" s="183">
        <v>504</v>
      </c>
      <c r="G2523" s="183">
        <v>474</v>
      </c>
      <c r="H2523" s="182">
        <v>-30</v>
      </c>
      <c r="I2523" s="184">
        <v>-5.9523809523809517</v>
      </c>
      <c r="J2523" s="185"/>
      <c r="K2523" s="186" t="s">
        <v>90</v>
      </c>
      <c r="L2523" s="187">
        <v>726</v>
      </c>
      <c r="M2523" s="183">
        <v>726</v>
      </c>
      <c r="N2523" s="183">
        <v>705</v>
      </c>
      <c r="O2523" s="183">
        <v>674</v>
      </c>
      <c r="P2523" s="183">
        <v>718</v>
      </c>
      <c r="Q2523" s="182">
        <v>44</v>
      </c>
      <c r="R2523" s="184">
        <v>6.5281899109792292</v>
      </c>
      <c r="S2523" s="184"/>
    </row>
    <row r="2524" spans="1:19" ht="14.25" customHeight="1">
      <c r="A2524" s="160"/>
      <c r="B2524" s="420" t="s">
        <v>91</v>
      </c>
      <c r="C2524" s="150">
        <v>55</v>
      </c>
      <c r="D2524" s="151">
        <v>40</v>
      </c>
      <c r="E2524" s="151">
        <v>41</v>
      </c>
      <c r="F2524" s="151">
        <v>33</v>
      </c>
      <c r="G2524" s="151">
        <v>31</v>
      </c>
      <c r="H2524" s="151">
        <v>-2</v>
      </c>
      <c r="I2524" s="152">
        <v>-6.0606060606060606</v>
      </c>
      <c r="J2524" s="142"/>
      <c r="K2524" s="154" t="s">
        <v>91</v>
      </c>
      <c r="L2524" s="150">
        <v>139</v>
      </c>
      <c r="M2524" s="151">
        <v>112</v>
      </c>
      <c r="N2524" s="151">
        <v>84</v>
      </c>
      <c r="O2524" s="151">
        <v>64</v>
      </c>
      <c r="P2524" s="151">
        <v>92</v>
      </c>
      <c r="Q2524" s="151">
        <v>28</v>
      </c>
      <c r="R2524" s="152">
        <v>43.75</v>
      </c>
      <c r="S2524" s="152"/>
    </row>
    <row r="2525" spans="1:19" ht="14.25" customHeight="1">
      <c r="A2525" s="160"/>
      <c r="B2525" s="420" t="s">
        <v>92</v>
      </c>
      <c r="C2525" s="150">
        <v>441</v>
      </c>
      <c r="D2525" s="151">
        <v>390</v>
      </c>
      <c r="E2525" s="151">
        <v>337</v>
      </c>
      <c r="F2525" s="151">
        <v>273</v>
      </c>
      <c r="G2525" s="151">
        <v>241</v>
      </c>
      <c r="H2525" s="151">
        <v>-32</v>
      </c>
      <c r="I2525" s="152">
        <v>-11.721611721611721</v>
      </c>
      <c r="J2525" s="142"/>
      <c r="K2525" s="154" t="s">
        <v>92</v>
      </c>
      <c r="L2525" s="150">
        <v>504</v>
      </c>
      <c r="M2525" s="151">
        <v>491</v>
      </c>
      <c r="N2525" s="151">
        <v>474</v>
      </c>
      <c r="O2525" s="151">
        <v>400</v>
      </c>
      <c r="P2525" s="151">
        <v>405</v>
      </c>
      <c r="Q2525" s="151">
        <v>5</v>
      </c>
      <c r="R2525" s="152">
        <v>1.25</v>
      </c>
      <c r="S2525" s="152"/>
    </row>
    <row r="2526" spans="1:19" ht="14.25" customHeight="1">
      <c r="A2526" s="160"/>
      <c r="B2526" s="420" t="s">
        <v>93</v>
      </c>
      <c r="C2526" s="150">
        <v>123</v>
      </c>
      <c r="D2526" s="151">
        <v>157</v>
      </c>
      <c r="E2526" s="151">
        <v>164</v>
      </c>
      <c r="F2526" s="151">
        <v>198</v>
      </c>
      <c r="G2526" s="151">
        <v>202</v>
      </c>
      <c r="H2526" s="151">
        <v>4</v>
      </c>
      <c r="I2526" s="152">
        <v>2.0202020202020203</v>
      </c>
      <c r="J2526" s="142"/>
      <c r="K2526" s="154" t="s">
        <v>93</v>
      </c>
      <c r="L2526" s="150">
        <v>83</v>
      </c>
      <c r="M2526" s="151">
        <v>123</v>
      </c>
      <c r="N2526" s="151">
        <v>147</v>
      </c>
      <c r="O2526" s="151">
        <v>209</v>
      </c>
      <c r="P2526" s="151">
        <v>221</v>
      </c>
      <c r="Q2526" s="151">
        <v>12</v>
      </c>
      <c r="R2526" s="152">
        <v>5.741626794258373</v>
      </c>
      <c r="S2526" s="152"/>
    </row>
    <row r="2527" spans="1:19" ht="14.25" customHeight="1">
      <c r="A2527" s="160"/>
      <c r="B2527" s="142"/>
      <c r="C2527" s="150"/>
      <c r="D2527" s="157"/>
      <c r="E2527" s="157"/>
      <c r="F2527" s="157"/>
      <c r="G2527" s="157"/>
      <c r="H2527" s="157"/>
      <c r="I2527" s="158"/>
      <c r="J2527" s="142"/>
      <c r="K2527" s="159"/>
      <c r="L2527" s="150"/>
      <c r="M2527" s="157"/>
      <c r="N2527" s="157"/>
      <c r="O2527" s="157"/>
      <c r="P2527" s="157"/>
      <c r="Q2527" s="157"/>
      <c r="R2527" s="158"/>
      <c r="S2527" s="158"/>
    </row>
    <row r="2528" spans="1:19" ht="14.25" customHeight="1">
      <c r="A2528" s="160"/>
      <c r="B2528" s="142" t="s">
        <v>94</v>
      </c>
      <c r="C2528" s="150">
        <v>14</v>
      </c>
      <c r="D2528" s="151">
        <v>9</v>
      </c>
      <c r="E2528" s="151">
        <v>13</v>
      </c>
      <c r="F2528" s="151">
        <v>6</v>
      </c>
      <c r="G2528" s="151">
        <v>11</v>
      </c>
      <c r="H2528" s="151">
        <v>5</v>
      </c>
      <c r="I2528" s="152">
        <v>83.333333333333343</v>
      </c>
      <c r="J2528" s="142"/>
      <c r="K2528" s="159" t="s">
        <v>94</v>
      </c>
      <c r="L2528" s="150">
        <v>41</v>
      </c>
      <c r="M2528" s="151">
        <v>20</v>
      </c>
      <c r="N2528" s="151">
        <v>26</v>
      </c>
      <c r="O2528" s="151">
        <v>19</v>
      </c>
      <c r="P2528" s="151">
        <v>35</v>
      </c>
      <c r="Q2528" s="151">
        <v>16</v>
      </c>
      <c r="R2528" s="152">
        <v>84.210526315789465</v>
      </c>
      <c r="S2528" s="152"/>
    </row>
    <row r="2529" spans="1:19" ht="14.25" customHeight="1">
      <c r="A2529" s="160"/>
      <c r="B2529" s="142" t="s">
        <v>95</v>
      </c>
      <c r="C2529" s="150">
        <v>11</v>
      </c>
      <c r="D2529" s="151">
        <v>16</v>
      </c>
      <c r="E2529" s="151">
        <v>11</v>
      </c>
      <c r="F2529" s="151">
        <v>14</v>
      </c>
      <c r="G2529" s="151">
        <v>8</v>
      </c>
      <c r="H2529" s="151">
        <v>-6</v>
      </c>
      <c r="I2529" s="152">
        <v>-42.857142857142854</v>
      </c>
      <c r="J2529" s="142"/>
      <c r="K2529" s="159" t="s">
        <v>95</v>
      </c>
      <c r="L2529" s="150">
        <v>51</v>
      </c>
      <c r="M2529" s="151">
        <v>45</v>
      </c>
      <c r="N2529" s="151">
        <v>18</v>
      </c>
      <c r="O2529" s="151">
        <v>24</v>
      </c>
      <c r="P2529" s="151">
        <v>31</v>
      </c>
      <c r="Q2529" s="151">
        <v>7</v>
      </c>
      <c r="R2529" s="152">
        <v>29.166666666666668</v>
      </c>
      <c r="S2529" s="152"/>
    </row>
    <row r="2530" spans="1:19" ht="14.25" customHeight="1">
      <c r="A2530" s="160"/>
      <c r="B2530" s="142" t="s">
        <v>96</v>
      </c>
      <c r="C2530" s="150">
        <v>30</v>
      </c>
      <c r="D2530" s="151">
        <v>15</v>
      </c>
      <c r="E2530" s="151">
        <v>17</v>
      </c>
      <c r="F2530" s="151">
        <v>13</v>
      </c>
      <c r="G2530" s="151">
        <v>12</v>
      </c>
      <c r="H2530" s="151">
        <v>-1</v>
      </c>
      <c r="I2530" s="152">
        <v>-7.6923076923076925</v>
      </c>
      <c r="J2530" s="142"/>
      <c r="K2530" s="159" t="s">
        <v>96</v>
      </c>
      <c r="L2530" s="150">
        <v>47</v>
      </c>
      <c r="M2530" s="151">
        <v>47</v>
      </c>
      <c r="N2530" s="151">
        <v>40</v>
      </c>
      <c r="O2530" s="151">
        <v>21</v>
      </c>
      <c r="P2530" s="151">
        <v>26</v>
      </c>
      <c r="Q2530" s="151">
        <v>5</v>
      </c>
      <c r="R2530" s="152">
        <v>23.809523809523807</v>
      </c>
      <c r="S2530" s="152"/>
    </row>
    <row r="2531" spans="1:19" ht="14.25" customHeight="1">
      <c r="A2531" s="160"/>
      <c r="B2531" s="142" t="s">
        <v>97</v>
      </c>
      <c r="C2531" s="150">
        <v>29</v>
      </c>
      <c r="D2531" s="151">
        <v>23</v>
      </c>
      <c r="E2531" s="151">
        <v>17</v>
      </c>
      <c r="F2531" s="151">
        <v>17</v>
      </c>
      <c r="G2531" s="151">
        <v>15</v>
      </c>
      <c r="H2531" s="151">
        <v>-2</v>
      </c>
      <c r="I2531" s="152">
        <v>-11.76470588235294</v>
      </c>
      <c r="J2531" s="142"/>
      <c r="K2531" s="159" t="s">
        <v>97</v>
      </c>
      <c r="L2531" s="150">
        <v>47</v>
      </c>
      <c r="M2531" s="151">
        <v>40</v>
      </c>
      <c r="N2531" s="151">
        <v>47</v>
      </c>
      <c r="O2531" s="151">
        <v>38</v>
      </c>
      <c r="P2531" s="151">
        <v>19</v>
      </c>
      <c r="Q2531" s="151">
        <v>-19</v>
      </c>
      <c r="R2531" s="152">
        <v>-50</v>
      </c>
      <c r="S2531" s="152"/>
    </row>
    <row r="2532" spans="1:19" ht="14.25" customHeight="1">
      <c r="A2532" s="160"/>
      <c r="B2532" s="142" t="s">
        <v>98</v>
      </c>
      <c r="C2532" s="150">
        <v>30</v>
      </c>
      <c r="D2532" s="151">
        <v>20</v>
      </c>
      <c r="E2532" s="151">
        <v>23</v>
      </c>
      <c r="F2532" s="151">
        <v>14</v>
      </c>
      <c r="G2532" s="151">
        <v>11</v>
      </c>
      <c r="H2532" s="151">
        <v>-3</v>
      </c>
      <c r="I2532" s="152">
        <v>-21.428571428571427</v>
      </c>
      <c r="J2532" s="142"/>
      <c r="K2532" s="159" t="s">
        <v>98</v>
      </c>
      <c r="L2532" s="150">
        <v>41</v>
      </c>
      <c r="M2532" s="151">
        <v>36</v>
      </c>
      <c r="N2532" s="151">
        <v>40</v>
      </c>
      <c r="O2532" s="151">
        <v>33</v>
      </c>
      <c r="P2532" s="151">
        <v>30</v>
      </c>
      <c r="Q2532" s="151">
        <v>-3</v>
      </c>
      <c r="R2532" s="152">
        <v>-9.0909090909090917</v>
      </c>
      <c r="S2532" s="152"/>
    </row>
    <row r="2533" spans="1:19" ht="14.25" customHeight="1">
      <c r="A2533" s="160"/>
      <c r="B2533" s="142" t="s">
        <v>99</v>
      </c>
      <c r="C2533" s="150">
        <v>24</v>
      </c>
      <c r="D2533" s="151">
        <v>22</v>
      </c>
      <c r="E2533" s="151">
        <v>15</v>
      </c>
      <c r="F2533" s="151">
        <v>15</v>
      </c>
      <c r="G2533" s="151">
        <v>10</v>
      </c>
      <c r="H2533" s="151">
        <v>-5</v>
      </c>
      <c r="I2533" s="152">
        <v>-33.333333333333329</v>
      </c>
      <c r="J2533" s="142"/>
      <c r="K2533" s="159" t="s">
        <v>99</v>
      </c>
      <c r="L2533" s="150">
        <v>42</v>
      </c>
      <c r="M2533" s="151">
        <v>30</v>
      </c>
      <c r="N2533" s="151">
        <v>22</v>
      </c>
      <c r="O2533" s="151">
        <v>22</v>
      </c>
      <c r="P2533" s="151">
        <v>27</v>
      </c>
      <c r="Q2533" s="151">
        <v>5</v>
      </c>
      <c r="R2533" s="152">
        <v>22.727272727272727</v>
      </c>
      <c r="S2533" s="152"/>
    </row>
    <row r="2534" spans="1:19" ht="14.25" customHeight="1">
      <c r="A2534" s="160"/>
      <c r="B2534" s="142" t="s">
        <v>100</v>
      </c>
      <c r="C2534" s="150">
        <v>32</v>
      </c>
      <c r="D2534" s="151">
        <v>22</v>
      </c>
      <c r="E2534" s="151">
        <v>21</v>
      </c>
      <c r="F2534" s="151">
        <v>15</v>
      </c>
      <c r="G2534" s="151">
        <v>23</v>
      </c>
      <c r="H2534" s="151">
        <v>8</v>
      </c>
      <c r="I2534" s="152">
        <v>53.333333333333336</v>
      </c>
      <c r="J2534" s="142"/>
      <c r="K2534" s="159" t="s">
        <v>100</v>
      </c>
      <c r="L2534" s="150">
        <v>53</v>
      </c>
      <c r="M2534" s="151">
        <v>49</v>
      </c>
      <c r="N2534" s="151">
        <v>30</v>
      </c>
      <c r="O2534" s="151">
        <v>29</v>
      </c>
      <c r="P2534" s="151">
        <v>37</v>
      </c>
      <c r="Q2534" s="151">
        <v>8</v>
      </c>
      <c r="R2534" s="152">
        <v>27.586206896551722</v>
      </c>
      <c r="S2534" s="152"/>
    </row>
    <row r="2535" spans="1:19" ht="14.25" customHeight="1">
      <c r="A2535" s="160"/>
      <c r="B2535" s="142" t="s">
        <v>118</v>
      </c>
      <c r="C2535" s="150">
        <v>45</v>
      </c>
      <c r="D2535" s="151">
        <v>30</v>
      </c>
      <c r="E2535" s="151">
        <v>24</v>
      </c>
      <c r="F2535" s="151">
        <v>20</v>
      </c>
      <c r="G2535" s="151">
        <v>22</v>
      </c>
      <c r="H2535" s="151">
        <v>2</v>
      </c>
      <c r="I2535" s="152">
        <v>10</v>
      </c>
      <c r="J2535" s="142"/>
      <c r="K2535" s="159" t="s">
        <v>118</v>
      </c>
      <c r="L2535" s="150">
        <v>64</v>
      </c>
      <c r="M2535" s="151">
        <v>53</v>
      </c>
      <c r="N2535" s="151">
        <v>51</v>
      </c>
      <c r="O2535" s="151">
        <v>31</v>
      </c>
      <c r="P2535" s="151">
        <v>52</v>
      </c>
      <c r="Q2535" s="151">
        <v>21</v>
      </c>
      <c r="R2535" s="152">
        <v>67.741935483870961</v>
      </c>
      <c r="S2535" s="152"/>
    </row>
    <row r="2536" spans="1:19" ht="14.25" customHeight="1">
      <c r="A2536" s="160"/>
      <c r="B2536" s="142" t="s">
        <v>101</v>
      </c>
      <c r="C2536" s="150">
        <v>54</v>
      </c>
      <c r="D2536" s="151">
        <v>46</v>
      </c>
      <c r="E2536" s="151">
        <v>25</v>
      </c>
      <c r="F2536" s="151">
        <v>28</v>
      </c>
      <c r="G2536" s="151">
        <v>20</v>
      </c>
      <c r="H2536" s="151">
        <v>-8</v>
      </c>
      <c r="I2536" s="152">
        <v>-28.571428571428569</v>
      </c>
      <c r="J2536" s="142"/>
      <c r="K2536" s="159" t="s">
        <v>101</v>
      </c>
      <c r="L2536" s="150">
        <v>51</v>
      </c>
      <c r="M2536" s="151">
        <v>62</v>
      </c>
      <c r="N2536" s="151">
        <v>49</v>
      </c>
      <c r="O2536" s="151">
        <v>50</v>
      </c>
      <c r="P2536" s="151">
        <v>35</v>
      </c>
      <c r="Q2536" s="151">
        <v>-15</v>
      </c>
      <c r="R2536" s="152">
        <v>-30</v>
      </c>
      <c r="S2536" s="152"/>
    </row>
    <row r="2537" spans="1:19" ht="14.25" customHeight="1">
      <c r="A2537" s="160"/>
      <c r="B2537" s="142" t="s">
        <v>102</v>
      </c>
      <c r="C2537" s="150">
        <v>52</v>
      </c>
      <c r="D2537" s="151">
        <v>51</v>
      </c>
      <c r="E2537" s="151">
        <v>47</v>
      </c>
      <c r="F2537" s="151">
        <v>28</v>
      </c>
      <c r="G2537" s="151">
        <v>29</v>
      </c>
      <c r="H2537" s="151">
        <v>1</v>
      </c>
      <c r="I2537" s="152">
        <v>3.5714285714285712</v>
      </c>
      <c r="J2537" s="142"/>
      <c r="K2537" s="159" t="s">
        <v>102</v>
      </c>
      <c r="L2537" s="150">
        <v>50</v>
      </c>
      <c r="M2537" s="151">
        <v>45</v>
      </c>
      <c r="N2537" s="151">
        <v>64</v>
      </c>
      <c r="O2537" s="151">
        <v>46</v>
      </c>
      <c r="P2537" s="151">
        <v>53</v>
      </c>
      <c r="Q2537" s="151">
        <v>7</v>
      </c>
      <c r="R2537" s="152">
        <v>15.217391304347828</v>
      </c>
      <c r="S2537" s="152"/>
    </row>
    <row r="2538" spans="1:19" ht="14.25" customHeight="1">
      <c r="A2538" s="160"/>
      <c r="B2538" s="142" t="s">
        <v>103</v>
      </c>
      <c r="C2538" s="150">
        <v>70</v>
      </c>
      <c r="D2538" s="151">
        <v>48</v>
      </c>
      <c r="E2538" s="151">
        <v>49</v>
      </c>
      <c r="F2538" s="151">
        <v>45</v>
      </c>
      <c r="G2538" s="151">
        <v>25</v>
      </c>
      <c r="H2538" s="151">
        <v>-20</v>
      </c>
      <c r="I2538" s="152">
        <v>-44.444444444444443</v>
      </c>
      <c r="J2538" s="142"/>
      <c r="K2538" s="159" t="s">
        <v>103</v>
      </c>
      <c r="L2538" s="150">
        <v>74</v>
      </c>
      <c r="M2538" s="151">
        <v>52</v>
      </c>
      <c r="N2538" s="151">
        <v>44</v>
      </c>
      <c r="O2538" s="151">
        <v>58</v>
      </c>
      <c r="P2538" s="151">
        <v>48</v>
      </c>
      <c r="Q2538" s="151">
        <v>-10</v>
      </c>
      <c r="R2538" s="152">
        <v>-17.241379310344829</v>
      </c>
      <c r="S2538" s="152"/>
    </row>
    <row r="2539" spans="1:19" ht="14.25" customHeight="1">
      <c r="A2539" s="160"/>
      <c r="B2539" s="142" t="s">
        <v>104</v>
      </c>
      <c r="C2539" s="150">
        <v>51</v>
      </c>
      <c r="D2539" s="151">
        <v>81</v>
      </c>
      <c r="E2539" s="151">
        <v>44</v>
      </c>
      <c r="F2539" s="151">
        <v>45</v>
      </c>
      <c r="G2539" s="151">
        <v>41</v>
      </c>
      <c r="H2539" s="151">
        <v>-4</v>
      </c>
      <c r="I2539" s="152">
        <v>-8.8888888888888893</v>
      </c>
      <c r="J2539" s="142"/>
      <c r="K2539" s="159" t="s">
        <v>104</v>
      </c>
      <c r="L2539" s="150">
        <v>51</v>
      </c>
      <c r="M2539" s="151">
        <v>75</v>
      </c>
      <c r="N2539" s="151">
        <v>48</v>
      </c>
      <c r="O2539" s="151">
        <v>47</v>
      </c>
      <c r="P2539" s="151">
        <v>57</v>
      </c>
      <c r="Q2539" s="151">
        <v>10</v>
      </c>
      <c r="R2539" s="152">
        <v>21.276595744680851</v>
      </c>
      <c r="S2539" s="152"/>
    </row>
    <row r="2540" spans="1:19" ht="14.25" customHeight="1">
      <c r="A2540" s="160"/>
      <c r="B2540" s="142" t="s">
        <v>105</v>
      </c>
      <c r="C2540" s="150">
        <v>54</v>
      </c>
      <c r="D2540" s="151">
        <v>47</v>
      </c>
      <c r="E2540" s="151">
        <v>72</v>
      </c>
      <c r="F2540" s="151">
        <v>46</v>
      </c>
      <c r="G2540" s="151">
        <v>45</v>
      </c>
      <c r="H2540" s="151">
        <v>-1</v>
      </c>
      <c r="I2540" s="152">
        <v>-2.1739130434782608</v>
      </c>
      <c r="J2540" s="142"/>
      <c r="K2540" s="159" t="s">
        <v>105</v>
      </c>
      <c r="L2540" s="150">
        <v>31</v>
      </c>
      <c r="M2540" s="151">
        <v>49</v>
      </c>
      <c r="N2540" s="151">
        <v>79</v>
      </c>
      <c r="O2540" s="151">
        <v>46</v>
      </c>
      <c r="P2540" s="151">
        <v>47</v>
      </c>
      <c r="Q2540" s="151">
        <v>1</v>
      </c>
      <c r="R2540" s="152">
        <v>2.1739130434782608</v>
      </c>
      <c r="S2540" s="152"/>
    </row>
    <row r="2541" spans="1:19" ht="14.25" customHeight="1">
      <c r="A2541" s="160"/>
      <c r="B2541" s="142" t="s">
        <v>106</v>
      </c>
      <c r="C2541" s="150">
        <v>31</v>
      </c>
      <c r="D2541" s="151">
        <v>54</v>
      </c>
      <c r="E2541" s="151">
        <v>44</v>
      </c>
      <c r="F2541" s="151">
        <v>64</v>
      </c>
      <c r="G2541" s="151">
        <v>42</v>
      </c>
      <c r="H2541" s="151">
        <v>-22</v>
      </c>
      <c r="I2541" s="152">
        <v>-34.375</v>
      </c>
      <c r="J2541" s="142"/>
      <c r="K2541" s="159" t="s">
        <v>106</v>
      </c>
      <c r="L2541" s="150">
        <v>30</v>
      </c>
      <c r="M2541" s="151">
        <v>28</v>
      </c>
      <c r="N2541" s="151">
        <v>51</v>
      </c>
      <c r="O2541" s="151">
        <v>76</v>
      </c>
      <c r="P2541" s="151">
        <v>46</v>
      </c>
      <c r="Q2541" s="151">
        <v>-30</v>
      </c>
      <c r="R2541" s="152">
        <v>-39.473684210526315</v>
      </c>
      <c r="S2541" s="152"/>
    </row>
    <row r="2542" spans="1:19" ht="14.25" customHeight="1">
      <c r="A2542" s="160"/>
      <c r="B2542" s="142" t="s">
        <v>107</v>
      </c>
      <c r="C2542" s="150">
        <v>34</v>
      </c>
      <c r="D2542" s="151">
        <v>32</v>
      </c>
      <c r="E2542" s="151">
        <v>48</v>
      </c>
      <c r="F2542" s="151">
        <v>40</v>
      </c>
      <c r="G2542" s="151">
        <v>57</v>
      </c>
      <c r="H2542" s="151">
        <v>17</v>
      </c>
      <c r="I2542" s="152">
        <v>42.5</v>
      </c>
      <c r="J2542" s="142"/>
      <c r="K2542" s="159" t="s">
        <v>107</v>
      </c>
      <c r="L2542" s="150">
        <v>24</v>
      </c>
      <c r="M2542" s="151">
        <v>31</v>
      </c>
      <c r="N2542" s="151">
        <v>30</v>
      </c>
      <c r="O2542" s="151">
        <v>55</v>
      </c>
      <c r="P2542" s="151">
        <v>72</v>
      </c>
      <c r="Q2542" s="151">
        <v>17</v>
      </c>
      <c r="R2542" s="152">
        <v>30.909090909090907</v>
      </c>
      <c r="S2542" s="152"/>
    </row>
    <row r="2543" spans="1:19" ht="14.25" customHeight="1">
      <c r="A2543" s="160"/>
      <c r="B2543" s="142" t="s">
        <v>108</v>
      </c>
      <c r="C2543" s="150">
        <v>26</v>
      </c>
      <c r="D2543" s="151">
        <v>33</v>
      </c>
      <c r="E2543" s="151">
        <v>23</v>
      </c>
      <c r="F2543" s="151">
        <v>39</v>
      </c>
      <c r="G2543" s="151">
        <v>35</v>
      </c>
      <c r="H2543" s="151">
        <v>-4</v>
      </c>
      <c r="I2543" s="152">
        <v>-10.256410256410255</v>
      </c>
      <c r="J2543" s="142"/>
      <c r="K2543" s="159" t="s">
        <v>108</v>
      </c>
      <c r="L2543" s="150">
        <v>21</v>
      </c>
      <c r="M2543" s="151">
        <v>22</v>
      </c>
      <c r="N2543" s="151">
        <v>26</v>
      </c>
      <c r="O2543" s="151">
        <v>29</v>
      </c>
      <c r="P2543" s="151">
        <v>49</v>
      </c>
      <c r="Q2543" s="151">
        <v>20</v>
      </c>
      <c r="R2543" s="152">
        <v>68.965517241379317</v>
      </c>
      <c r="S2543" s="152"/>
    </row>
    <row r="2544" spans="1:19" ht="14.25" customHeight="1">
      <c r="A2544" s="160"/>
      <c r="B2544" s="142" t="s">
        <v>109</v>
      </c>
      <c r="C2544" s="150">
        <v>18</v>
      </c>
      <c r="D2544" s="151">
        <v>20</v>
      </c>
      <c r="E2544" s="151">
        <v>29</v>
      </c>
      <c r="F2544" s="151">
        <v>23</v>
      </c>
      <c r="G2544" s="151">
        <v>32</v>
      </c>
      <c r="H2544" s="151">
        <v>9</v>
      </c>
      <c r="I2544" s="152">
        <v>39.130434782608695</v>
      </c>
      <c r="J2544" s="142"/>
      <c r="K2544" s="159" t="s">
        <v>109</v>
      </c>
      <c r="L2544" s="150">
        <v>6</v>
      </c>
      <c r="M2544" s="151">
        <v>26</v>
      </c>
      <c r="N2544" s="151">
        <v>17</v>
      </c>
      <c r="O2544" s="151">
        <v>25</v>
      </c>
      <c r="P2544" s="151">
        <v>23</v>
      </c>
      <c r="Q2544" s="151">
        <v>-2</v>
      </c>
      <c r="R2544" s="152">
        <v>-8</v>
      </c>
      <c r="S2544" s="152"/>
    </row>
    <row r="2545" spans="1:19" ht="14.25" customHeight="1">
      <c r="A2545" s="160"/>
      <c r="B2545" s="142" t="s">
        <v>110</v>
      </c>
      <c r="C2545" s="150">
        <v>14</v>
      </c>
      <c r="D2545" s="151">
        <v>18</v>
      </c>
      <c r="E2545" s="151">
        <v>20</v>
      </c>
      <c r="F2545" s="151">
        <v>32</v>
      </c>
      <c r="G2545" s="151">
        <v>36</v>
      </c>
      <c r="H2545" s="151">
        <v>4</v>
      </c>
      <c r="I2545" s="152">
        <v>12.5</v>
      </c>
      <c r="J2545" s="142"/>
      <c r="K2545" s="159" t="s">
        <v>110</v>
      </c>
      <c r="L2545" s="150">
        <v>2</v>
      </c>
      <c r="M2545" s="151">
        <v>16</v>
      </c>
      <c r="N2545" s="151">
        <v>23</v>
      </c>
      <c r="O2545" s="151">
        <v>24</v>
      </c>
      <c r="P2545" s="151">
        <v>31</v>
      </c>
      <c r="Q2545" s="151">
        <v>7</v>
      </c>
      <c r="R2545" s="152">
        <v>29.166666666666668</v>
      </c>
      <c r="S2545" s="152"/>
    </row>
    <row r="2546" spans="1:19" ht="14.25" customHeight="1">
      <c r="A2546" s="160"/>
      <c r="B2546" s="423"/>
      <c r="C2546" s="427"/>
      <c r="D2546" s="422"/>
      <c r="E2546" s="422"/>
      <c r="F2546" s="422"/>
      <c r="G2546" s="422"/>
      <c r="H2546" s="151"/>
      <c r="I2546" s="152"/>
      <c r="J2546" s="160"/>
      <c r="K2546" s="423"/>
      <c r="L2546" s="427"/>
      <c r="M2546" s="422"/>
      <c r="N2546" s="422"/>
      <c r="O2546" s="422"/>
      <c r="P2546" s="422"/>
      <c r="Q2546" s="151"/>
      <c r="R2546" s="152"/>
      <c r="S2546" s="160"/>
    </row>
    <row r="2547" spans="1:19" ht="14.25" customHeight="1">
      <c r="A2547" s="160"/>
      <c r="B2547" s="162"/>
      <c r="C2547" s="162"/>
      <c r="D2547" s="162"/>
      <c r="E2547" s="162"/>
      <c r="F2547" s="162"/>
      <c r="G2547" s="162"/>
      <c r="H2547" s="162"/>
      <c r="I2547" s="162"/>
      <c r="J2547" s="162"/>
      <c r="K2547" s="162"/>
      <c r="L2547" s="162"/>
      <c r="M2547" s="162"/>
      <c r="N2547" s="162"/>
      <c r="O2547" s="162"/>
      <c r="P2547" s="161"/>
      <c r="Q2547" s="160"/>
      <c r="R2547" s="160"/>
      <c r="S2547" s="160"/>
    </row>
    <row r="2548" spans="1:19" ht="14.25" customHeight="1">
      <c r="A2548" s="160"/>
      <c r="B2548" s="162"/>
      <c r="C2548" s="162"/>
      <c r="D2548" s="162"/>
      <c r="E2548" s="162"/>
      <c r="F2548" s="162"/>
      <c r="G2548" s="162"/>
      <c r="H2548" s="162"/>
      <c r="I2548" s="162"/>
      <c r="J2548" s="162"/>
      <c r="K2548" s="162"/>
      <c r="L2548" s="162"/>
      <c r="M2548" s="162"/>
      <c r="N2548" s="162"/>
      <c r="O2548" s="162"/>
      <c r="P2548" s="161"/>
      <c r="Q2548" s="160"/>
      <c r="R2548" s="160"/>
      <c r="S2548" s="160"/>
    </row>
    <row r="2549" spans="1:19" ht="14.25" customHeight="1">
      <c r="A2549" s="160"/>
      <c r="B2549" s="162"/>
      <c r="C2549" s="162"/>
      <c r="D2549" s="162"/>
      <c r="E2549" s="162"/>
      <c r="F2549" s="162"/>
      <c r="G2549" s="162"/>
      <c r="H2549" s="162"/>
      <c r="I2549" s="162"/>
      <c r="J2549" s="162"/>
      <c r="K2549" s="162"/>
      <c r="L2549" s="162"/>
      <c r="M2549" s="162"/>
      <c r="N2549" s="162"/>
      <c r="O2549" s="162"/>
      <c r="P2549" s="161"/>
      <c r="Q2549" s="160"/>
      <c r="R2549" s="160"/>
      <c r="S2549" s="160"/>
    </row>
    <row r="2550" spans="1:19" ht="14.25" customHeight="1">
      <c r="A2550" s="138"/>
      <c r="B2550" s="138" t="s">
        <v>289</v>
      </c>
      <c r="C2550" s="138"/>
      <c r="D2550" s="138"/>
      <c r="E2550" s="138"/>
      <c r="F2550" s="138"/>
      <c r="G2550" s="138"/>
      <c r="H2550" s="138"/>
      <c r="I2550" s="138"/>
      <c r="J2550" s="138"/>
      <c r="K2550" s="138" t="s">
        <v>372</v>
      </c>
      <c r="L2550" s="138"/>
      <c r="M2550" s="138"/>
      <c r="N2550" s="138"/>
      <c r="O2550" s="138"/>
      <c r="P2550" s="138"/>
      <c r="Q2550" s="138"/>
      <c r="R2550" s="138"/>
      <c r="S2550" s="138"/>
    </row>
    <row r="2551" spans="1:19" ht="14.25" customHeight="1">
      <c r="A2551" s="160"/>
      <c r="B2551" s="491" t="s">
        <v>335</v>
      </c>
      <c r="C2551" s="140"/>
      <c r="D2551" s="140"/>
      <c r="E2551" s="140"/>
      <c r="F2551" s="140"/>
      <c r="G2551" s="143"/>
      <c r="H2551" s="141"/>
      <c r="I2551" s="141"/>
      <c r="J2551" s="142"/>
      <c r="K2551" s="491" t="s">
        <v>335</v>
      </c>
      <c r="L2551" s="140"/>
      <c r="M2551" s="140"/>
      <c r="N2551" s="140"/>
      <c r="O2551" s="140"/>
      <c r="P2551" s="143"/>
      <c r="Q2551" s="141"/>
      <c r="R2551" s="141"/>
      <c r="S2551" s="144"/>
    </row>
    <row r="2552" spans="1:19" ht="14.25" customHeight="1">
      <c r="A2552" s="160"/>
      <c r="B2552" s="492"/>
      <c r="C2552" s="146" t="s">
        <v>151</v>
      </c>
      <c r="D2552" s="146" t="s">
        <v>86</v>
      </c>
      <c r="E2552" s="146" t="s">
        <v>87</v>
      </c>
      <c r="F2552" s="146" t="s">
        <v>410</v>
      </c>
      <c r="G2552" s="146" t="s">
        <v>739</v>
      </c>
      <c r="H2552" s="81" t="s">
        <v>509</v>
      </c>
      <c r="I2552" s="147" t="s">
        <v>807</v>
      </c>
      <c r="J2552" s="142"/>
      <c r="K2552" s="492"/>
      <c r="L2552" s="146" t="s">
        <v>151</v>
      </c>
      <c r="M2552" s="146" t="s">
        <v>86</v>
      </c>
      <c r="N2552" s="146" t="s">
        <v>87</v>
      </c>
      <c r="O2552" s="146" t="s">
        <v>410</v>
      </c>
      <c r="P2552" s="146" t="s">
        <v>739</v>
      </c>
      <c r="Q2552" s="81" t="s">
        <v>509</v>
      </c>
      <c r="R2552" s="147" t="s">
        <v>807</v>
      </c>
      <c r="S2552" s="144"/>
    </row>
    <row r="2553" spans="1:19" ht="14.25" customHeight="1">
      <c r="A2553" s="160"/>
      <c r="B2553" s="493"/>
      <c r="C2553" s="148"/>
      <c r="D2553" s="148"/>
      <c r="E2553" s="148"/>
      <c r="F2553" s="148"/>
      <c r="G2553" s="148"/>
      <c r="H2553" s="149" t="s">
        <v>88</v>
      </c>
      <c r="I2553" s="81" t="s">
        <v>511</v>
      </c>
      <c r="J2553" s="142"/>
      <c r="K2553" s="493"/>
      <c r="L2553" s="148"/>
      <c r="M2553" s="148"/>
      <c r="N2553" s="148"/>
      <c r="O2553" s="148"/>
      <c r="P2553" s="148"/>
      <c r="Q2553" s="149" t="s">
        <v>88</v>
      </c>
      <c r="R2553" s="81" t="s">
        <v>511</v>
      </c>
      <c r="S2553" s="144"/>
    </row>
    <row r="2554" spans="1:19" s="190" customFormat="1" ht="14.25" customHeight="1">
      <c r="A2554" s="180"/>
      <c r="B2554" s="188" t="s">
        <v>90</v>
      </c>
      <c r="C2554" s="187">
        <v>7144</v>
      </c>
      <c r="D2554" s="183">
        <v>6922</v>
      </c>
      <c r="E2554" s="183">
        <v>6527</v>
      </c>
      <c r="F2554" s="183">
        <v>6096</v>
      </c>
      <c r="G2554" s="183">
        <v>5811</v>
      </c>
      <c r="H2554" s="182">
        <v>-285</v>
      </c>
      <c r="I2554" s="184">
        <v>-4.6751968503937009</v>
      </c>
      <c r="J2554" s="180"/>
      <c r="K2554" s="188" t="s">
        <v>90</v>
      </c>
      <c r="L2554" s="187" t="s">
        <v>313</v>
      </c>
      <c r="M2554" s="183" t="s">
        <v>313</v>
      </c>
      <c r="N2554" s="183">
        <v>5</v>
      </c>
      <c r="O2554" s="183" t="s">
        <v>337</v>
      </c>
      <c r="P2554" s="183">
        <v>4</v>
      </c>
      <c r="Q2554" s="182" t="s">
        <v>337</v>
      </c>
      <c r="R2554" s="184" t="s">
        <v>337</v>
      </c>
      <c r="S2554" s="180"/>
    </row>
    <row r="2555" spans="1:19" ht="14.25" customHeight="1">
      <c r="A2555" s="160"/>
      <c r="B2555" s="420" t="s">
        <v>91</v>
      </c>
      <c r="C2555" s="150">
        <v>990</v>
      </c>
      <c r="D2555" s="151">
        <v>805</v>
      </c>
      <c r="E2555" s="151">
        <v>630</v>
      </c>
      <c r="F2555" s="151">
        <v>507</v>
      </c>
      <c r="G2555" s="151">
        <v>456</v>
      </c>
      <c r="H2555" s="151">
        <v>-51</v>
      </c>
      <c r="I2555" s="152">
        <v>-10.059171597633137</v>
      </c>
      <c r="J2555" s="160"/>
      <c r="K2555" s="420" t="s">
        <v>91</v>
      </c>
      <c r="L2555" s="150" t="s">
        <v>313</v>
      </c>
      <c r="M2555" s="151" t="s">
        <v>313</v>
      </c>
      <c r="N2555" s="151" t="s">
        <v>313</v>
      </c>
      <c r="O2555" s="151" t="s">
        <v>337</v>
      </c>
      <c r="P2555" s="151" t="s">
        <v>313</v>
      </c>
      <c r="Q2555" s="151" t="s">
        <v>337</v>
      </c>
      <c r="R2555" s="152" t="s">
        <v>337</v>
      </c>
      <c r="S2555" s="160"/>
    </row>
    <row r="2556" spans="1:19" ht="14.25" customHeight="1">
      <c r="A2556" s="160"/>
      <c r="B2556" s="420" t="s">
        <v>92</v>
      </c>
      <c r="C2556" s="150">
        <v>4875</v>
      </c>
      <c r="D2556" s="151">
        <v>4649</v>
      </c>
      <c r="E2556" s="151">
        <v>4270</v>
      </c>
      <c r="F2556" s="151">
        <v>3648</v>
      </c>
      <c r="G2556" s="151">
        <v>3209</v>
      </c>
      <c r="H2556" s="151">
        <v>-439</v>
      </c>
      <c r="I2556" s="152">
        <v>-12.033991228070176</v>
      </c>
      <c r="J2556" s="160"/>
      <c r="K2556" s="420" t="s">
        <v>92</v>
      </c>
      <c r="L2556" s="150" t="s">
        <v>313</v>
      </c>
      <c r="M2556" s="151" t="s">
        <v>313</v>
      </c>
      <c r="N2556" s="151">
        <v>5</v>
      </c>
      <c r="O2556" s="151" t="s">
        <v>337</v>
      </c>
      <c r="P2556" s="151">
        <v>4</v>
      </c>
      <c r="Q2556" s="151" t="s">
        <v>337</v>
      </c>
      <c r="R2556" s="152" t="s">
        <v>337</v>
      </c>
      <c r="S2556" s="160"/>
    </row>
    <row r="2557" spans="1:19" ht="14.25" customHeight="1">
      <c r="A2557" s="160"/>
      <c r="B2557" s="420" t="s">
        <v>93</v>
      </c>
      <c r="C2557" s="150">
        <v>1279</v>
      </c>
      <c r="D2557" s="151">
        <v>1468</v>
      </c>
      <c r="E2557" s="151">
        <v>1627</v>
      </c>
      <c r="F2557" s="151">
        <v>1933</v>
      </c>
      <c r="G2557" s="151">
        <v>2119</v>
      </c>
      <c r="H2557" s="151">
        <v>186</v>
      </c>
      <c r="I2557" s="152">
        <v>9.6223486808070362</v>
      </c>
      <c r="J2557" s="160"/>
      <c r="K2557" s="420" t="s">
        <v>93</v>
      </c>
      <c r="L2557" s="150" t="s">
        <v>313</v>
      </c>
      <c r="M2557" s="151" t="s">
        <v>313</v>
      </c>
      <c r="N2557" s="151" t="s">
        <v>313</v>
      </c>
      <c r="O2557" s="151" t="s">
        <v>337</v>
      </c>
      <c r="P2557" s="151" t="s">
        <v>313</v>
      </c>
      <c r="Q2557" s="151" t="s">
        <v>337</v>
      </c>
      <c r="R2557" s="152" t="s">
        <v>337</v>
      </c>
      <c r="S2557" s="160"/>
    </row>
    <row r="2558" spans="1:19" ht="14.25" customHeight="1">
      <c r="A2558" s="160"/>
      <c r="B2558" s="142"/>
      <c r="C2558" s="150"/>
      <c r="D2558" s="157"/>
      <c r="E2558" s="157"/>
      <c r="F2558" s="157"/>
      <c r="G2558" s="157"/>
      <c r="H2558" s="157"/>
      <c r="I2558" s="158"/>
      <c r="J2558" s="160"/>
      <c r="K2558" s="142"/>
      <c r="L2558" s="150"/>
      <c r="M2558" s="157"/>
      <c r="N2558" s="157"/>
      <c r="O2558" s="157"/>
      <c r="P2558" s="157"/>
      <c r="Q2558" s="157"/>
      <c r="R2558" s="158"/>
      <c r="S2558" s="160"/>
    </row>
    <row r="2559" spans="1:19" ht="14.25" customHeight="1">
      <c r="A2559" s="160"/>
      <c r="B2559" s="142" t="s">
        <v>94</v>
      </c>
      <c r="C2559" s="150">
        <v>328</v>
      </c>
      <c r="D2559" s="151">
        <v>260</v>
      </c>
      <c r="E2559" s="151">
        <v>153</v>
      </c>
      <c r="F2559" s="151">
        <v>132</v>
      </c>
      <c r="G2559" s="151">
        <v>132</v>
      </c>
      <c r="H2559" s="151">
        <v>0</v>
      </c>
      <c r="I2559" s="152">
        <v>0</v>
      </c>
      <c r="J2559" s="160"/>
      <c r="K2559" s="142" t="s">
        <v>94</v>
      </c>
      <c r="L2559" s="150" t="s">
        <v>313</v>
      </c>
      <c r="M2559" s="151" t="s">
        <v>313</v>
      </c>
      <c r="N2559" s="151" t="s">
        <v>313</v>
      </c>
      <c r="O2559" s="151" t="s">
        <v>337</v>
      </c>
      <c r="P2559" s="151" t="s">
        <v>313</v>
      </c>
      <c r="Q2559" s="151" t="s">
        <v>337</v>
      </c>
      <c r="R2559" s="152" t="s">
        <v>337</v>
      </c>
      <c r="S2559" s="160"/>
    </row>
    <row r="2560" spans="1:19" ht="14.25" customHeight="1">
      <c r="A2560" s="160"/>
      <c r="B2560" s="142" t="s">
        <v>95</v>
      </c>
      <c r="C2560" s="150">
        <v>307</v>
      </c>
      <c r="D2560" s="151">
        <v>259</v>
      </c>
      <c r="E2560" s="151">
        <v>206</v>
      </c>
      <c r="F2560" s="151">
        <v>161</v>
      </c>
      <c r="G2560" s="151">
        <v>150</v>
      </c>
      <c r="H2560" s="151">
        <v>-11</v>
      </c>
      <c r="I2560" s="152">
        <v>-6.8322981366459627</v>
      </c>
      <c r="J2560" s="160"/>
      <c r="K2560" s="142" t="s">
        <v>95</v>
      </c>
      <c r="L2560" s="150" t="s">
        <v>313</v>
      </c>
      <c r="M2560" s="151" t="s">
        <v>313</v>
      </c>
      <c r="N2560" s="151" t="s">
        <v>313</v>
      </c>
      <c r="O2560" s="151" t="s">
        <v>337</v>
      </c>
      <c r="P2560" s="151" t="s">
        <v>313</v>
      </c>
      <c r="Q2560" s="151" t="s">
        <v>337</v>
      </c>
      <c r="R2560" s="152" t="s">
        <v>337</v>
      </c>
      <c r="S2560" s="160"/>
    </row>
    <row r="2561" spans="1:19" ht="14.25" customHeight="1">
      <c r="A2561" s="160"/>
      <c r="B2561" s="142" t="s">
        <v>96</v>
      </c>
      <c r="C2561" s="150">
        <v>355</v>
      </c>
      <c r="D2561" s="151">
        <v>286</v>
      </c>
      <c r="E2561" s="151">
        <v>271</v>
      </c>
      <c r="F2561" s="151">
        <v>214</v>
      </c>
      <c r="G2561" s="151">
        <v>174</v>
      </c>
      <c r="H2561" s="151">
        <v>-40</v>
      </c>
      <c r="I2561" s="152">
        <v>-18.691588785046729</v>
      </c>
      <c r="J2561" s="160"/>
      <c r="K2561" s="142" t="s">
        <v>96</v>
      </c>
      <c r="L2561" s="150" t="s">
        <v>313</v>
      </c>
      <c r="M2561" s="151" t="s">
        <v>313</v>
      </c>
      <c r="N2561" s="151" t="s">
        <v>313</v>
      </c>
      <c r="O2561" s="151" t="s">
        <v>337</v>
      </c>
      <c r="P2561" s="151" t="s">
        <v>313</v>
      </c>
      <c r="Q2561" s="151" t="s">
        <v>337</v>
      </c>
      <c r="R2561" s="152" t="s">
        <v>337</v>
      </c>
      <c r="S2561" s="160"/>
    </row>
    <row r="2562" spans="1:19" ht="14.25" customHeight="1">
      <c r="A2562" s="160"/>
      <c r="B2562" s="142" t="s">
        <v>97</v>
      </c>
      <c r="C2562" s="150">
        <v>547</v>
      </c>
      <c r="D2562" s="151">
        <v>483</v>
      </c>
      <c r="E2562" s="151">
        <v>439</v>
      </c>
      <c r="F2562" s="151">
        <v>438</v>
      </c>
      <c r="G2562" s="151">
        <v>380</v>
      </c>
      <c r="H2562" s="151">
        <v>-58</v>
      </c>
      <c r="I2562" s="152">
        <v>-13.24200913242009</v>
      </c>
      <c r="J2562" s="160"/>
      <c r="K2562" s="142" t="s">
        <v>97</v>
      </c>
      <c r="L2562" s="150" t="s">
        <v>313</v>
      </c>
      <c r="M2562" s="151" t="s">
        <v>313</v>
      </c>
      <c r="N2562" s="151" t="s">
        <v>313</v>
      </c>
      <c r="O2562" s="151" t="s">
        <v>337</v>
      </c>
      <c r="P2562" s="151" t="s">
        <v>313</v>
      </c>
      <c r="Q2562" s="151" t="s">
        <v>337</v>
      </c>
      <c r="R2562" s="152" t="s">
        <v>337</v>
      </c>
      <c r="S2562" s="160"/>
    </row>
    <row r="2563" spans="1:19" ht="14.25" customHeight="1">
      <c r="A2563" s="160"/>
      <c r="B2563" s="142" t="s">
        <v>98</v>
      </c>
      <c r="C2563" s="150">
        <v>554</v>
      </c>
      <c r="D2563" s="151">
        <v>552</v>
      </c>
      <c r="E2563" s="151">
        <v>500</v>
      </c>
      <c r="F2563" s="151">
        <v>328</v>
      </c>
      <c r="G2563" s="151">
        <v>291</v>
      </c>
      <c r="H2563" s="151">
        <v>-37</v>
      </c>
      <c r="I2563" s="152">
        <v>-11.280487804878049</v>
      </c>
      <c r="J2563" s="160"/>
      <c r="K2563" s="142" t="s">
        <v>98</v>
      </c>
      <c r="L2563" s="150" t="s">
        <v>313</v>
      </c>
      <c r="M2563" s="151" t="s">
        <v>313</v>
      </c>
      <c r="N2563" s="151">
        <v>5</v>
      </c>
      <c r="O2563" s="151" t="s">
        <v>337</v>
      </c>
      <c r="P2563" s="151">
        <v>4</v>
      </c>
      <c r="Q2563" s="151" t="s">
        <v>337</v>
      </c>
      <c r="R2563" s="152" t="s">
        <v>337</v>
      </c>
      <c r="S2563" s="160"/>
    </row>
    <row r="2564" spans="1:19" ht="14.25" customHeight="1">
      <c r="A2564" s="160"/>
      <c r="B2564" s="142" t="s">
        <v>99</v>
      </c>
      <c r="C2564" s="150">
        <v>403</v>
      </c>
      <c r="D2564" s="151">
        <v>330</v>
      </c>
      <c r="E2564" s="151">
        <v>256</v>
      </c>
      <c r="F2564" s="151">
        <v>206</v>
      </c>
      <c r="G2564" s="151">
        <v>196</v>
      </c>
      <c r="H2564" s="151">
        <v>-10</v>
      </c>
      <c r="I2564" s="152">
        <v>-4.8543689320388346</v>
      </c>
      <c r="J2564" s="160"/>
      <c r="K2564" s="142" t="s">
        <v>99</v>
      </c>
      <c r="L2564" s="150" t="s">
        <v>313</v>
      </c>
      <c r="M2564" s="151" t="s">
        <v>313</v>
      </c>
      <c r="N2564" s="151" t="s">
        <v>313</v>
      </c>
      <c r="O2564" s="151" t="s">
        <v>337</v>
      </c>
      <c r="P2564" s="151" t="s">
        <v>313</v>
      </c>
      <c r="Q2564" s="151" t="s">
        <v>337</v>
      </c>
      <c r="R2564" s="152" t="s">
        <v>337</v>
      </c>
      <c r="S2564" s="160"/>
    </row>
    <row r="2565" spans="1:19" ht="14.25" customHeight="1">
      <c r="A2565" s="160"/>
      <c r="B2565" s="142" t="s">
        <v>100</v>
      </c>
      <c r="C2565" s="150">
        <v>394</v>
      </c>
      <c r="D2565" s="151">
        <v>373</v>
      </c>
      <c r="E2565" s="151">
        <v>296</v>
      </c>
      <c r="F2565" s="151">
        <v>238</v>
      </c>
      <c r="G2565" s="151">
        <v>201</v>
      </c>
      <c r="H2565" s="151">
        <v>-37</v>
      </c>
      <c r="I2565" s="152">
        <v>-15.546218487394958</v>
      </c>
      <c r="J2565" s="160"/>
      <c r="K2565" s="142" t="s">
        <v>100</v>
      </c>
      <c r="L2565" s="150" t="s">
        <v>313</v>
      </c>
      <c r="M2565" s="151" t="s">
        <v>313</v>
      </c>
      <c r="N2565" s="151" t="s">
        <v>313</v>
      </c>
      <c r="O2565" s="151" t="s">
        <v>337</v>
      </c>
      <c r="P2565" s="151" t="s">
        <v>313</v>
      </c>
      <c r="Q2565" s="151" t="s">
        <v>337</v>
      </c>
      <c r="R2565" s="152" t="s">
        <v>337</v>
      </c>
      <c r="S2565" s="160"/>
    </row>
    <row r="2566" spans="1:19" ht="14.25" customHeight="1">
      <c r="A2566" s="160"/>
      <c r="B2566" s="142" t="s">
        <v>118</v>
      </c>
      <c r="C2566" s="150">
        <v>396</v>
      </c>
      <c r="D2566" s="151">
        <v>389</v>
      </c>
      <c r="E2566" s="151">
        <v>389</v>
      </c>
      <c r="F2566" s="151">
        <v>309</v>
      </c>
      <c r="G2566" s="151">
        <v>258</v>
      </c>
      <c r="H2566" s="151">
        <v>-51</v>
      </c>
      <c r="I2566" s="152">
        <v>-16.50485436893204</v>
      </c>
      <c r="J2566" s="160"/>
      <c r="K2566" s="142" t="s">
        <v>118</v>
      </c>
      <c r="L2566" s="150" t="s">
        <v>313</v>
      </c>
      <c r="M2566" s="151" t="s">
        <v>313</v>
      </c>
      <c r="N2566" s="151" t="s">
        <v>313</v>
      </c>
      <c r="O2566" s="151" t="s">
        <v>337</v>
      </c>
      <c r="P2566" s="151" t="s">
        <v>313</v>
      </c>
      <c r="Q2566" s="151" t="s">
        <v>337</v>
      </c>
      <c r="R2566" s="152" t="s">
        <v>337</v>
      </c>
      <c r="S2566" s="160"/>
    </row>
    <row r="2567" spans="1:19" ht="14.25" customHeight="1">
      <c r="A2567" s="160"/>
      <c r="B2567" s="142" t="s">
        <v>101</v>
      </c>
      <c r="C2567" s="150">
        <v>425</v>
      </c>
      <c r="D2567" s="151">
        <v>382</v>
      </c>
      <c r="E2567" s="151">
        <v>400</v>
      </c>
      <c r="F2567" s="151">
        <v>395</v>
      </c>
      <c r="G2567" s="151">
        <v>317</v>
      </c>
      <c r="H2567" s="151">
        <v>-78</v>
      </c>
      <c r="I2567" s="152">
        <v>-19.746835443037973</v>
      </c>
      <c r="J2567" s="160"/>
      <c r="K2567" s="142" t="s">
        <v>101</v>
      </c>
      <c r="L2567" s="150" t="s">
        <v>313</v>
      </c>
      <c r="M2567" s="151" t="s">
        <v>313</v>
      </c>
      <c r="N2567" s="151" t="s">
        <v>313</v>
      </c>
      <c r="O2567" s="151" t="s">
        <v>337</v>
      </c>
      <c r="P2567" s="151" t="s">
        <v>313</v>
      </c>
      <c r="Q2567" s="151" t="s">
        <v>337</v>
      </c>
      <c r="R2567" s="152" t="s">
        <v>337</v>
      </c>
      <c r="S2567" s="160"/>
    </row>
    <row r="2568" spans="1:19" ht="14.25" customHeight="1">
      <c r="A2568" s="160"/>
      <c r="B2568" s="142" t="s">
        <v>102</v>
      </c>
      <c r="C2568" s="150">
        <v>573</v>
      </c>
      <c r="D2568" s="151">
        <v>418</v>
      </c>
      <c r="E2568" s="151">
        <v>385</v>
      </c>
      <c r="F2568" s="151">
        <v>407</v>
      </c>
      <c r="G2568" s="151">
        <v>402</v>
      </c>
      <c r="H2568" s="151">
        <v>-5</v>
      </c>
      <c r="I2568" s="152">
        <v>-1.2285012285012284</v>
      </c>
      <c r="J2568" s="160"/>
      <c r="K2568" s="142" t="s">
        <v>102</v>
      </c>
      <c r="L2568" s="150" t="s">
        <v>313</v>
      </c>
      <c r="M2568" s="151" t="s">
        <v>313</v>
      </c>
      <c r="N2568" s="151" t="s">
        <v>313</v>
      </c>
      <c r="O2568" s="151" t="s">
        <v>337</v>
      </c>
      <c r="P2568" s="151" t="s">
        <v>313</v>
      </c>
      <c r="Q2568" s="151" t="s">
        <v>337</v>
      </c>
      <c r="R2568" s="152" t="s">
        <v>337</v>
      </c>
      <c r="S2568" s="160"/>
    </row>
    <row r="2569" spans="1:19" ht="14.25" customHeight="1">
      <c r="A2569" s="160"/>
      <c r="B2569" s="142" t="s">
        <v>103</v>
      </c>
      <c r="C2569" s="150">
        <v>649</v>
      </c>
      <c r="D2569" s="151">
        <v>566</v>
      </c>
      <c r="E2569" s="151">
        <v>407</v>
      </c>
      <c r="F2569" s="151">
        <v>375</v>
      </c>
      <c r="G2569" s="151">
        <v>390</v>
      </c>
      <c r="H2569" s="151">
        <v>15</v>
      </c>
      <c r="I2569" s="152">
        <v>4</v>
      </c>
      <c r="J2569" s="160"/>
      <c r="K2569" s="142" t="s">
        <v>103</v>
      </c>
      <c r="L2569" s="150" t="s">
        <v>313</v>
      </c>
      <c r="M2569" s="151" t="s">
        <v>313</v>
      </c>
      <c r="N2569" s="151" t="s">
        <v>313</v>
      </c>
      <c r="O2569" s="151" t="s">
        <v>337</v>
      </c>
      <c r="P2569" s="151" t="s">
        <v>313</v>
      </c>
      <c r="Q2569" s="151" t="s">
        <v>337</v>
      </c>
      <c r="R2569" s="152" t="s">
        <v>337</v>
      </c>
      <c r="S2569" s="160"/>
    </row>
    <row r="2570" spans="1:19" ht="14.25" customHeight="1">
      <c r="A2570" s="160"/>
      <c r="B2570" s="142" t="s">
        <v>104</v>
      </c>
      <c r="C2570" s="150">
        <v>509</v>
      </c>
      <c r="D2570" s="151">
        <v>639</v>
      </c>
      <c r="E2570" s="151">
        <v>559</v>
      </c>
      <c r="F2570" s="151">
        <v>396</v>
      </c>
      <c r="G2570" s="151">
        <v>377</v>
      </c>
      <c r="H2570" s="151">
        <v>-19</v>
      </c>
      <c r="I2570" s="152">
        <v>-4.7979797979797976</v>
      </c>
      <c r="J2570" s="160"/>
      <c r="K2570" s="142" t="s">
        <v>104</v>
      </c>
      <c r="L2570" s="150" t="s">
        <v>313</v>
      </c>
      <c r="M2570" s="151" t="s">
        <v>313</v>
      </c>
      <c r="N2570" s="151" t="s">
        <v>313</v>
      </c>
      <c r="O2570" s="151" t="s">
        <v>337</v>
      </c>
      <c r="P2570" s="151" t="s">
        <v>313</v>
      </c>
      <c r="Q2570" s="151" t="s">
        <v>337</v>
      </c>
      <c r="R2570" s="152" t="s">
        <v>337</v>
      </c>
      <c r="S2570" s="160"/>
    </row>
    <row r="2571" spans="1:19" ht="14.25" customHeight="1">
      <c r="A2571" s="160"/>
      <c r="B2571" s="142" t="s">
        <v>105</v>
      </c>
      <c r="C2571" s="150">
        <v>425</v>
      </c>
      <c r="D2571" s="151">
        <v>517</v>
      </c>
      <c r="E2571" s="151">
        <v>639</v>
      </c>
      <c r="F2571" s="151">
        <v>556</v>
      </c>
      <c r="G2571" s="151">
        <v>397</v>
      </c>
      <c r="H2571" s="151">
        <v>-159</v>
      </c>
      <c r="I2571" s="152">
        <v>-28.597122302158272</v>
      </c>
      <c r="J2571" s="160"/>
      <c r="K2571" s="142" t="s">
        <v>105</v>
      </c>
      <c r="L2571" s="150" t="s">
        <v>313</v>
      </c>
      <c r="M2571" s="151" t="s">
        <v>313</v>
      </c>
      <c r="N2571" s="151" t="s">
        <v>313</v>
      </c>
      <c r="O2571" s="151" t="s">
        <v>337</v>
      </c>
      <c r="P2571" s="151" t="s">
        <v>313</v>
      </c>
      <c r="Q2571" s="151" t="s">
        <v>337</v>
      </c>
      <c r="R2571" s="152" t="s">
        <v>337</v>
      </c>
      <c r="S2571" s="160"/>
    </row>
    <row r="2572" spans="1:19" ht="14.25" customHeight="1">
      <c r="A2572" s="160"/>
      <c r="B2572" s="142" t="s">
        <v>106</v>
      </c>
      <c r="C2572" s="150">
        <v>399</v>
      </c>
      <c r="D2572" s="151">
        <v>401</v>
      </c>
      <c r="E2572" s="151">
        <v>485</v>
      </c>
      <c r="F2572" s="151">
        <v>614</v>
      </c>
      <c r="G2572" s="151">
        <v>549</v>
      </c>
      <c r="H2572" s="151">
        <v>-65</v>
      </c>
      <c r="I2572" s="152">
        <v>-10.586319218241043</v>
      </c>
      <c r="J2572" s="160"/>
      <c r="K2572" s="142" t="s">
        <v>106</v>
      </c>
      <c r="L2572" s="150" t="s">
        <v>313</v>
      </c>
      <c r="M2572" s="151" t="s">
        <v>313</v>
      </c>
      <c r="N2572" s="151" t="s">
        <v>313</v>
      </c>
      <c r="O2572" s="151" t="s">
        <v>337</v>
      </c>
      <c r="P2572" s="151" t="s">
        <v>313</v>
      </c>
      <c r="Q2572" s="151" t="s">
        <v>337</v>
      </c>
      <c r="R2572" s="152" t="s">
        <v>337</v>
      </c>
      <c r="S2572" s="160"/>
    </row>
    <row r="2573" spans="1:19" ht="14.25" customHeight="1">
      <c r="A2573" s="160"/>
      <c r="B2573" s="142" t="s">
        <v>107</v>
      </c>
      <c r="C2573" s="150">
        <v>348</v>
      </c>
      <c r="D2573" s="151">
        <v>363</v>
      </c>
      <c r="E2573" s="151">
        <v>368</v>
      </c>
      <c r="F2573" s="151">
        <v>458</v>
      </c>
      <c r="G2573" s="151">
        <v>566</v>
      </c>
      <c r="H2573" s="151">
        <v>108</v>
      </c>
      <c r="I2573" s="152">
        <v>23.580786026200872</v>
      </c>
      <c r="J2573" s="160"/>
      <c r="K2573" s="142" t="s">
        <v>107</v>
      </c>
      <c r="L2573" s="150" t="s">
        <v>313</v>
      </c>
      <c r="M2573" s="151" t="s">
        <v>313</v>
      </c>
      <c r="N2573" s="151" t="s">
        <v>313</v>
      </c>
      <c r="O2573" s="151" t="s">
        <v>337</v>
      </c>
      <c r="P2573" s="151" t="s">
        <v>313</v>
      </c>
      <c r="Q2573" s="151" t="s">
        <v>337</v>
      </c>
      <c r="R2573" s="152" t="s">
        <v>337</v>
      </c>
      <c r="S2573" s="160"/>
    </row>
    <row r="2574" spans="1:19" ht="14.25" customHeight="1">
      <c r="A2574" s="160"/>
      <c r="B2574" s="142" t="s">
        <v>108</v>
      </c>
      <c r="C2574" s="150">
        <v>258</v>
      </c>
      <c r="D2574" s="151">
        <v>317</v>
      </c>
      <c r="E2574" s="151">
        <v>322</v>
      </c>
      <c r="F2574" s="151">
        <v>333</v>
      </c>
      <c r="G2574" s="151">
        <v>412</v>
      </c>
      <c r="H2574" s="151">
        <v>79</v>
      </c>
      <c r="I2574" s="152">
        <v>23.723723723723726</v>
      </c>
      <c r="J2574" s="160"/>
      <c r="K2574" s="142" t="s">
        <v>108</v>
      </c>
      <c r="L2574" s="150" t="s">
        <v>313</v>
      </c>
      <c r="M2574" s="151" t="s">
        <v>313</v>
      </c>
      <c r="N2574" s="151" t="s">
        <v>313</v>
      </c>
      <c r="O2574" s="151" t="s">
        <v>337</v>
      </c>
      <c r="P2574" s="151" t="s">
        <v>313</v>
      </c>
      <c r="Q2574" s="151" t="s">
        <v>337</v>
      </c>
      <c r="R2574" s="152" t="s">
        <v>337</v>
      </c>
      <c r="S2574" s="160"/>
    </row>
    <row r="2575" spans="1:19" ht="14.25" customHeight="1">
      <c r="A2575" s="160"/>
      <c r="B2575" s="142" t="s">
        <v>109</v>
      </c>
      <c r="C2575" s="150">
        <v>154</v>
      </c>
      <c r="D2575" s="151">
        <v>217</v>
      </c>
      <c r="E2575" s="151">
        <v>263</v>
      </c>
      <c r="F2575" s="151">
        <v>259</v>
      </c>
      <c r="G2575" s="151">
        <v>270</v>
      </c>
      <c r="H2575" s="151">
        <v>11</v>
      </c>
      <c r="I2575" s="152">
        <v>4.2471042471042466</v>
      </c>
      <c r="J2575" s="160"/>
      <c r="K2575" s="142" t="s">
        <v>109</v>
      </c>
      <c r="L2575" s="150" t="s">
        <v>313</v>
      </c>
      <c r="M2575" s="151" t="s">
        <v>313</v>
      </c>
      <c r="N2575" s="151" t="s">
        <v>313</v>
      </c>
      <c r="O2575" s="151" t="s">
        <v>337</v>
      </c>
      <c r="P2575" s="151" t="s">
        <v>313</v>
      </c>
      <c r="Q2575" s="151" t="s">
        <v>337</v>
      </c>
      <c r="R2575" s="152" t="s">
        <v>337</v>
      </c>
      <c r="S2575" s="160"/>
    </row>
    <row r="2576" spans="1:19" ht="14.25" customHeight="1">
      <c r="A2576" s="160"/>
      <c r="B2576" s="142" t="s">
        <v>110</v>
      </c>
      <c r="C2576" s="150">
        <v>120</v>
      </c>
      <c r="D2576" s="151">
        <v>170</v>
      </c>
      <c r="E2576" s="151">
        <v>189</v>
      </c>
      <c r="F2576" s="151">
        <v>269</v>
      </c>
      <c r="G2576" s="151">
        <v>322</v>
      </c>
      <c r="H2576" s="151">
        <v>53</v>
      </c>
      <c r="I2576" s="152">
        <v>19.702602230483272</v>
      </c>
      <c r="J2576" s="160"/>
      <c r="K2576" s="142" t="s">
        <v>110</v>
      </c>
      <c r="L2576" s="150" t="s">
        <v>313</v>
      </c>
      <c r="M2576" s="151" t="s">
        <v>313</v>
      </c>
      <c r="N2576" s="151" t="s">
        <v>313</v>
      </c>
      <c r="O2576" s="151" t="s">
        <v>337</v>
      </c>
      <c r="P2576" s="151" t="s">
        <v>313</v>
      </c>
      <c r="Q2576" s="151" t="s">
        <v>337</v>
      </c>
      <c r="R2576" s="152" t="s">
        <v>337</v>
      </c>
      <c r="S2576" s="160"/>
    </row>
    <row r="2577" spans="1:19" ht="14.25" customHeight="1">
      <c r="A2577" s="160"/>
      <c r="B2577" s="423"/>
      <c r="C2577" s="427"/>
      <c r="D2577" s="422"/>
      <c r="E2577" s="422"/>
      <c r="F2577" s="422"/>
      <c r="G2577" s="422"/>
      <c r="H2577" s="151"/>
      <c r="I2577" s="152"/>
      <c r="J2577" s="160"/>
      <c r="K2577" s="423"/>
      <c r="L2577" s="427"/>
      <c r="M2577" s="422"/>
      <c r="N2577" s="422"/>
      <c r="O2577" s="422"/>
      <c r="P2577" s="422"/>
      <c r="Q2577" s="151"/>
      <c r="R2577" s="152"/>
      <c r="S2577" s="160"/>
    </row>
    <row r="2578" spans="1:19" ht="14.25" customHeight="1">
      <c r="A2578" s="160"/>
      <c r="B2578" s="160"/>
      <c r="C2578" s="160"/>
      <c r="D2578" s="160"/>
      <c r="E2578" s="160"/>
      <c r="F2578" s="160"/>
      <c r="G2578" s="161"/>
      <c r="H2578" s="160"/>
      <c r="I2578" s="160"/>
      <c r="J2578" s="160"/>
      <c r="K2578" s="160"/>
      <c r="L2578" s="160"/>
      <c r="M2578" s="160"/>
      <c r="N2578" s="160"/>
      <c r="O2578" s="160"/>
      <c r="P2578" s="161"/>
      <c r="Q2578" s="160"/>
      <c r="R2578" s="160"/>
      <c r="S2578" s="160"/>
    </row>
    <row r="2579" spans="1:19" ht="14.25" customHeight="1">
      <c r="A2579" s="160"/>
      <c r="B2579" s="160"/>
      <c r="C2579" s="160"/>
      <c r="D2579" s="160"/>
      <c r="E2579" s="160"/>
      <c r="F2579" s="160"/>
      <c r="G2579" s="161"/>
      <c r="H2579" s="160"/>
      <c r="I2579" s="160"/>
      <c r="J2579" s="160"/>
      <c r="K2579" s="160"/>
      <c r="L2579" s="160"/>
      <c r="M2579" s="160"/>
      <c r="N2579" s="160"/>
      <c r="O2579" s="160"/>
      <c r="P2579" s="161"/>
      <c r="Q2579" s="160"/>
      <c r="R2579" s="160"/>
      <c r="S2579" s="160"/>
    </row>
    <row r="2580" spans="1:19" ht="14.25" customHeight="1">
      <c r="A2580" s="138"/>
      <c r="B2580" s="138" t="s">
        <v>722</v>
      </c>
      <c r="C2580" s="138"/>
      <c r="D2580" s="138"/>
      <c r="E2580" s="138"/>
      <c r="F2580" s="138"/>
      <c r="G2580" s="138"/>
      <c r="H2580" s="138"/>
      <c r="I2580" s="138"/>
      <c r="J2580" s="138"/>
      <c r="K2580" s="138" t="s">
        <v>723</v>
      </c>
      <c r="L2580" s="138"/>
      <c r="M2580" s="138"/>
      <c r="N2580" s="138"/>
      <c r="O2580" s="138"/>
      <c r="P2580" s="138"/>
      <c r="Q2580" s="138"/>
      <c r="R2580" s="138"/>
      <c r="S2580" s="160"/>
    </row>
    <row r="2581" spans="1:19" ht="14.25" customHeight="1">
      <c r="A2581" s="160"/>
      <c r="B2581" s="491" t="s">
        <v>335</v>
      </c>
      <c r="C2581" s="140"/>
      <c r="D2581" s="140"/>
      <c r="E2581" s="140"/>
      <c r="F2581" s="140"/>
      <c r="G2581" s="143"/>
      <c r="H2581" s="141"/>
      <c r="I2581" s="141"/>
      <c r="J2581" s="142"/>
      <c r="K2581" s="491" t="s">
        <v>335</v>
      </c>
      <c r="L2581" s="140"/>
      <c r="M2581" s="140"/>
      <c r="N2581" s="140"/>
      <c r="O2581" s="140"/>
      <c r="P2581" s="143"/>
      <c r="Q2581" s="141"/>
      <c r="R2581" s="141"/>
      <c r="S2581" s="144"/>
    </row>
    <row r="2582" spans="1:19" ht="14.25" customHeight="1">
      <c r="A2582" s="160"/>
      <c r="B2582" s="492"/>
      <c r="C2582" s="146" t="s">
        <v>151</v>
      </c>
      <c r="D2582" s="146" t="s">
        <v>86</v>
      </c>
      <c r="E2582" s="146" t="s">
        <v>87</v>
      </c>
      <c r="F2582" s="146" t="s">
        <v>410</v>
      </c>
      <c r="G2582" s="146" t="s">
        <v>739</v>
      </c>
      <c r="H2582" s="81" t="s">
        <v>509</v>
      </c>
      <c r="I2582" s="147" t="s">
        <v>807</v>
      </c>
      <c r="J2582" s="142"/>
      <c r="K2582" s="492"/>
      <c r="L2582" s="146" t="s">
        <v>151</v>
      </c>
      <c r="M2582" s="146" t="s">
        <v>86</v>
      </c>
      <c r="N2582" s="146" t="s">
        <v>87</v>
      </c>
      <c r="O2582" s="146" t="s">
        <v>410</v>
      </c>
      <c r="P2582" s="146" t="s">
        <v>739</v>
      </c>
      <c r="Q2582" s="81" t="s">
        <v>509</v>
      </c>
      <c r="R2582" s="147" t="s">
        <v>807</v>
      </c>
      <c r="S2582" s="144"/>
    </row>
    <row r="2583" spans="1:19" ht="14.25" customHeight="1">
      <c r="A2583" s="160"/>
      <c r="B2583" s="493"/>
      <c r="C2583" s="148"/>
      <c r="D2583" s="148"/>
      <c r="E2583" s="148"/>
      <c r="F2583" s="148"/>
      <c r="G2583" s="148"/>
      <c r="H2583" s="149" t="s">
        <v>88</v>
      </c>
      <c r="I2583" s="81" t="s">
        <v>511</v>
      </c>
      <c r="J2583" s="142"/>
      <c r="K2583" s="493"/>
      <c r="L2583" s="148"/>
      <c r="M2583" s="148"/>
      <c r="N2583" s="148"/>
      <c r="O2583" s="148"/>
      <c r="P2583" s="148"/>
      <c r="Q2583" s="149" t="s">
        <v>88</v>
      </c>
      <c r="R2583" s="81" t="s">
        <v>511</v>
      </c>
      <c r="S2583" s="144"/>
    </row>
    <row r="2584" spans="1:19" s="190" customFormat="1" ht="14.25" customHeight="1">
      <c r="A2584" s="180"/>
      <c r="B2584" s="188" t="s">
        <v>90</v>
      </c>
      <c r="C2584" s="187">
        <v>3434</v>
      </c>
      <c r="D2584" s="183">
        <v>3320</v>
      </c>
      <c r="E2584" s="183">
        <v>3152</v>
      </c>
      <c r="F2584" s="183">
        <v>2972</v>
      </c>
      <c r="G2584" s="183">
        <v>2758</v>
      </c>
      <c r="H2584" s="182">
        <v>-214</v>
      </c>
      <c r="I2584" s="184">
        <v>-7.2005383580080755</v>
      </c>
      <c r="J2584" s="180"/>
      <c r="K2584" s="188" t="s">
        <v>90</v>
      </c>
      <c r="L2584" s="187" t="s">
        <v>313</v>
      </c>
      <c r="M2584" s="183" t="s">
        <v>313</v>
      </c>
      <c r="N2584" s="183">
        <v>5</v>
      </c>
      <c r="O2584" s="183" t="s">
        <v>337</v>
      </c>
      <c r="P2584" s="183">
        <v>4</v>
      </c>
      <c r="Q2584" s="182" t="s">
        <v>337</v>
      </c>
      <c r="R2584" s="184" t="s">
        <v>337</v>
      </c>
      <c r="S2584" s="180"/>
    </row>
    <row r="2585" spans="1:19" ht="14.25" customHeight="1">
      <c r="A2585" s="160"/>
      <c r="B2585" s="420" t="s">
        <v>91</v>
      </c>
      <c r="C2585" s="150">
        <v>513</v>
      </c>
      <c r="D2585" s="151">
        <v>413</v>
      </c>
      <c r="E2585" s="151">
        <v>325</v>
      </c>
      <c r="F2585" s="151">
        <v>273</v>
      </c>
      <c r="G2585" s="151">
        <v>243</v>
      </c>
      <c r="H2585" s="151">
        <v>-30</v>
      </c>
      <c r="I2585" s="152">
        <v>-10.989010989010989</v>
      </c>
      <c r="J2585" s="160"/>
      <c r="K2585" s="420" t="s">
        <v>91</v>
      </c>
      <c r="L2585" s="150" t="s">
        <v>313</v>
      </c>
      <c r="M2585" s="151" t="s">
        <v>313</v>
      </c>
      <c r="N2585" s="151" t="s">
        <v>313</v>
      </c>
      <c r="O2585" s="151" t="s">
        <v>337</v>
      </c>
      <c r="P2585" s="151" t="s">
        <v>313</v>
      </c>
      <c r="Q2585" s="151" t="s">
        <v>337</v>
      </c>
      <c r="R2585" s="152" t="s">
        <v>337</v>
      </c>
      <c r="S2585" s="160"/>
    </row>
    <row r="2586" spans="1:19" ht="14.25" customHeight="1">
      <c r="A2586" s="160"/>
      <c r="B2586" s="420" t="s">
        <v>92</v>
      </c>
      <c r="C2586" s="150">
        <v>2390</v>
      </c>
      <c r="D2586" s="151">
        <v>2302</v>
      </c>
      <c r="E2586" s="151">
        <v>2115</v>
      </c>
      <c r="F2586" s="151">
        <v>1860</v>
      </c>
      <c r="G2586" s="151">
        <v>1602</v>
      </c>
      <c r="H2586" s="151">
        <v>-258</v>
      </c>
      <c r="I2586" s="152">
        <v>-13.870967741935484</v>
      </c>
      <c r="J2586" s="160"/>
      <c r="K2586" s="420" t="s">
        <v>92</v>
      </c>
      <c r="L2586" s="150" t="s">
        <v>313</v>
      </c>
      <c r="M2586" s="151" t="s">
        <v>313</v>
      </c>
      <c r="N2586" s="151">
        <v>5</v>
      </c>
      <c r="O2586" s="151" t="s">
        <v>337</v>
      </c>
      <c r="P2586" s="151">
        <v>4</v>
      </c>
      <c r="Q2586" s="151" t="s">
        <v>337</v>
      </c>
      <c r="R2586" s="152" t="s">
        <v>337</v>
      </c>
      <c r="S2586" s="160"/>
    </row>
    <row r="2587" spans="1:19" ht="14.25" customHeight="1">
      <c r="A2587" s="160"/>
      <c r="B2587" s="420" t="s">
        <v>93</v>
      </c>
      <c r="C2587" s="150">
        <v>531</v>
      </c>
      <c r="D2587" s="151">
        <v>605</v>
      </c>
      <c r="E2587" s="151">
        <v>712</v>
      </c>
      <c r="F2587" s="151">
        <v>833</v>
      </c>
      <c r="G2587" s="151">
        <v>898</v>
      </c>
      <c r="H2587" s="151">
        <v>65</v>
      </c>
      <c r="I2587" s="152">
        <v>7.8031212484993988</v>
      </c>
      <c r="J2587" s="160"/>
      <c r="K2587" s="420" t="s">
        <v>93</v>
      </c>
      <c r="L2587" s="150" t="s">
        <v>313</v>
      </c>
      <c r="M2587" s="151" t="s">
        <v>313</v>
      </c>
      <c r="N2587" s="151" t="s">
        <v>313</v>
      </c>
      <c r="O2587" s="151" t="s">
        <v>337</v>
      </c>
      <c r="P2587" s="151" t="s">
        <v>313</v>
      </c>
      <c r="Q2587" s="151" t="s">
        <v>337</v>
      </c>
      <c r="R2587" s="152" t="s">
        <v>337</v>
      </c>
      <c r="S2587" s="160"/>
    </row>
    <row r="2588" spans="1:19" ht="14.25" customHeight="1">
      <c r="A2588" s="160"/>
      <c r="B2588" s="142"/>
      <c r="C2588" s="150"/>
      <c r="D2588" s="157"/>
      <c r="E2588" s="157"/>
      <c r="F2588" s="157"/>
      <c r="G2588" s="157"/>
      <c r="H2588" s="157"/>
      <c r="I2588" s="158"/>
      <c r="J2588" s="160"/>
      <c r="K2588" s="142"/>
      <c r="L2588" s="150"/>
      <c r="M2588" s="157"/>
      <c r="N2588" s="157"/>
      <c r="O2588" s="157"/>
      <c r="P2588" s="157"/>
      <c r="Q2588" s="157"/>
      <c r="R2588" s="158"/>
      <c r="S2588" s="160"/>
    </row>
    <row r="2589" spans="1:19" ht="14.25" customHeight="1">
      <c r="A2589" s="160"/>
      <c r="B2589" s="142" t="s">
        <v>94</v>
      </c>
      <c r="C2589" s="150">
        <v>176</v>
      </c>
      <c r="D2589" s="151">
        <v>126</v>
      </c>
      <c r="E2589" s="151">
        <v>78</v>
      </c>
      <c r="F2589" s="151">
        <v>74</v>
      </c>
      <c r="G2589" s="151">
        <v>58</v>
      </c>
      <c r="H2589" s="151">
        <v>-16</v>
      </c>
      <c r="I2589" s="152">
        <v>-21.621621621621621</v>
      </c>
      <c r="J2589" s="160"/>
      <c r="K2589" s="142" t="s">
        <v>94</v>
      </c>
      <c r="L2589" s="150" t="s">
        <v>313</v>
      </c>
      <c r="M2589" s="151" t="s">
        <v>313</v>
      </c>
      <c r="N2589" s="151" t="s">
        <v>313</v>
      </c>
      <c r="O2589" s="151" t="s">
        <v>337</v>
      </c>
      <c r="P2589" s="151" t="s">
        <v>313</v>
      </c>
      <c r="Q2589" s="151" t="s">
        <v>337</v>
      </c>
      <c r="R2589" s="152" t="s">
        <v>337</v>
      </c>
      <c r="S2589" s="160"/>
    </row>
    <row r="2590" spans="1:19" ht="14.25" customHeight="1">
      <c r="A2590" s="160"/>
      <c r="B2590" s="142" t="s">
        <v>95</v>
      </c>
      <c r="C2590" s="150">
        <v>154</v>
      </c>
      <c r="D2590" s="151">
        <v>145</v>
      </c>
      <c r="E2590" s="151">
        <v>97</v>
      </c>
      <c r="F2590" s="151">
        <v>90</v>
      </c>
      <c r="G2590" s="151">
        <v>84</v>
      </c>
      <c r="H2590" s="151">
        <v>-6</v>
      </c>
      <c r="I2590" s="152">
        <v>-6.666666666666667</v>
      </c>
      <c r="J2590" s="160"/>
      <c r="K2590" s="142" t="s">
        <v>95</v>
      </c>
      <c r="L2590" s="150" t="s">
        <v>313</v>
      </c>
      <c r="M2590" s="151" t="s">
        <v>313</v>
      </c>
      <c r="N2590" s="151" t="s">
        <v>313</v>
      </c>
      <c r="O2590" s="151" t="s">
        <v>337</v>
      </c>
      <c r="P2590" s="151" t="s">
        <v>313</v>
      </c>
      <c r="Q2590" s="151" t="s">
        <v>337</v>
      </c>
      <c r="R2590" s="152" t="s">
        <v>337</v>
      </c>
      <c r="S2590" s="160"/>
    </row>
    <row r="2591" spans="1:19" ht="14.25" customHeight="1">
      <c r="A2591" s="160"/>
      <c r="B2591" s="142" t="s">
        <v>96</v>
      </c>
      <c r="C2591" s="150">
        <v>183</v>
      </c>
      <c r="D2591" s="151">
        <v>142</v>
      </c>
      <c r="E2591" s="151">
        <v>150</v>
      </c>
      <c r="F2591" s="151">
        <v>109</v>
      </c>
      <c r="G2591" s="151">
        <v>101</v>
      </c>
      <c r="H2591" s="151">
        <v>-8</v>
      </c>
      <c r="I2591" s="152">
        <v>-7.3394495412844041</v>
      </c>
      <c r="J2591" s="160"/>
      <c r="K2591" s="142" t="s">
        <v>96</v>
      </c>
      <c r="L2591" s="150" t="s">
        <v>313</v>
      </c>
      <c r="M2591" s="151" t="s">
        <v>313</v>
      </c>
      <c r="N2591" s="151" t="s">
        <v>313</v>
      </c>
      <c r="O2591" s="151" t="s">
        <v>337</v>
      </c>
      <c r="P2591" s="151" t="s">
        <v>313</v>
      </c>
      <c r="Q2591" s="151" t="s">
        <v>337</v>
      </c>
      <c r="R2591" s="152" t="s">
        <v>337</v>
      </c>
      <c r="S2591" s="160"/>
    </row>
    <row r="2592" spans="1:19" ht="14.25" customHeight="1">
      <c r="A2592" s="160"/>
      <c r="B2592" s="142" t="s">
        <v>97</v>
      </c>
      <c r="C2592" s="150">
        <v>298</v>
      </c>
      <c r="D2592" s="151">
        <v>272</v>
      </c>
      <c r="E2592" s="151">
        <v>236</v>
      </c>
      <c r="F2592" s="151">
        <v>264</v>
      </c>
      <c r="G2592" s="151">
        <v>218</v>
      </c>
      <c r="H2592" s="151">
        <v>-46</v>
      </c>
      <c r="I2592" s="152">
        <v>-17.424242424242426</v>
      </c>
      <c r="J2592" s="160"/>
      <c r="K2592" s="142" t="s">
        <v>97</v>
      </c>
      <c r="L2592" s="150" t="s">
        <v>313</v>
      </c>
      <c r="M2592" s="151" t="s">
        <v>313</v>
      </c>
      <c r="N2592" s="151" t="s">
        <v>313</v>
      </c>
      <c r="O2592" s="151" t="s">
        <v>337</v>
      </c>
      <c r="P2592" s="151" t="s">
        <v>313</v>
      </c>
      <c r="Q2592" s="151" t="s">
        <v>337</v>
      </c>
      <c r="R2592" s="152" t="s">
        <v>337</v>
      </c>
      <c r="S2592" s="160"/>
    </row>
    <row r="2593" spans="1:19" ht="14.25" customHeight="1">
      <c r="A2593" s="160"/>
      <c r="B2593" s="142" t="s">
        <v>98</v>
      </c>
      <c r="C2593" s="150">
        <v>299</v>
      </c>
      <c r="D2593" s="151">
        <v>298</v>
      </c>
      <c r="E2593" s="151">
        <v>286</v>
      </c>
      <c r="F2593" s="151">
        <v>203</v>
      </c>
      <c r="G2593" s="151">
        <v>164</v>
      </c>
      <c r="H2593" s="151">
        <v>-39</v>
      </c>
      <c r="I2593" s="152">
        <v>-19.21182266009852</v>
      </c>
      <c r="J2593" s="160"/>
      <c r="K2593" s="142" t="s">
        <v>98</v>
      </c>
      <c r="L2593" s="150" t="s">
        <v>313</v>
      </c>
      <c r="M2593" s="151" t="s">
        <v>313</v>
      </c>
      <c r="N2593" s="151">
        <v>5</v>
      </c>
      <c r="O2593" s="151" t="s">
        <v>337</v>
      </c>
      <c r="P2593" s="151">
        <v>4</v>
      </c>
      <c r="Q2593" s="151" t="s">
        <v>337</v>
      </c>
      <c r="R2593" s="152" t="s">
        <v>337</v>
      </c>
      <c r="S2593" s="160"/>
    </row>
    <row r="2594" spans="1:19" ht="14.25" customHeight="1">
      <c r="A2594" s="160"/>
      <c r="B2594" s="142" t="s">
        <v>99</v>
      </c>
      <c r="C2594" s="150">
        <v>202</v>
      </c>
      <c r="D2594" s="151">
        <v>172</v>
      </c>
      <c r="E2594" s="151">
        <v>128</v>
      </c>
      <c r="F2594" s="151">
        <v>114</v>
      </c>
      <c r="G2594" s="151">
        <v>80</v>
      </c>
      <c r="H2594" s="151">
        <v>-34</v>
      </c>
      <c r="I2594" s="152">
        <v>-29.82456140350877</v>
      </c>
      <c r="J2594" s="160"/>
      <c r="K2594" s="142" t="s">
        <v>99</v>
      </c>
      <c r="L2594" s="150" t="s">
        <v>313</v>
      </c>
      <c r="M2594" s="151" t="s">
        <v>313</v>
      </c>
      <c r="N2594" s="151" t="s">
        <v>313</v>
      </c>
      <c r="O2594" s="151" t="s">
        <v>337</v>
      </c>
      <c r="P2594" s="151" t="s">
        <v>313</v>
      </c>
      <c r="Q2594" s="151" t="s">
        <v>337</v>
      </c>
      <c r="R2594" s="152" t="s">
        <v>337</v>
      </c>
      <c r="S2594" s="160"/>
    </row>
    <row r="2595" spans="1:19" ht="14.25" customHeight="1">
      <c r="A2595" s="160"/>
      <c r="B2595" s="142" t="s">
        <v>100</v>
      </c>
      <c r="C2595" s="150">
        <v>186</v>
      </c>
      <c r="D2595" s="151">
        <v>187</v>
      </c>
      <c r="E2595" s="151">
        <v>154</v>
      </c>
      <c r="F2595" s="151">
        <v>118</v>
      </c>
      <c r="G2595" s="151">
        <v>105</v>
      </c>
      <c r="H2595" s="151">
        <v>-13</v>
      </c>
      <c r="I2595" s="152">
        <v>-11.016949152542372</v>
      </c>
      <c r="J2595" s="160"/>
      <c r="K2595" s="142" t="s">
        <v>100</v>
      </c>
      <c r="L2595" s="150" t="s">
        <v>313</v>
      </c>
      <c r="M2595" s="151" t="s">
        <v>313</v>
      </c>
      <c r="N2595" s="151" t="s">
        <v>313</v>
      </c>
      <c r="O2595" s="151" t="s">
        <v>337</v>
      </c>
      <c r="P2595" s="151" t="s">
        <v>313</v>
      </c>
      <c r="Q2595" s="151" t="s">
        <v>337</v>
      </c>
      <c r="R2595" s="152" t="s">
        <v>337</v>
      </c>
      <c r="S2595" s="160"/>
    </row>
    <row r="2596" spans="1:19" ht="14.25" customHeight="1">
      <c r="A2596" s="160"/>
      <c r="B2596" s="142" t="s">
        <v>118</v>
      </c>
      <c r="C2596" s="150">
        <v>180</v>
      </c>
      <c r="D2596" s="151">
        <v>187</v>
      </c>
      <c r="E2596" s="151">
        <v>194</v>
      </c>
      <c r="F2596" s="151">
        <v>151</v>
      </c>
      <c r="G2596" s="151">
        <v>124</v>
      </c>
      <c r="H2596" s="151">
        <v>-27</v>
      </c>
      <c r="I2596" s="152">
        <v>-17.880794701986755</v>
      </c>
      <c r="J2596" s="160"/>
      <c r="K2596" s="142" t="s">
        <v>118</v>
      </c>
      <c r="L2596" s="150" t="s">
        <v>313</v>
      </c>
      <c r="M2596" s="151" t="s">
        <v>313</v>
      </c>
      <c r="N2596" s="151" t="s">
        <v>313</v>
      </c>
      <c r="O2596" s="151" t="s">
        <v>337</v>
      </c>
      <c r="P2596" s="151" t="s">
        <v>313</v>
      </c>
      <c r="Q2596" s="151" t="s">
        <v>337</v>
      </c>
      <c r="R2596" s="152" t="s">
        <v>337</v>
      </c>
      <c r="S2596" s="160"/>
    </row>
    <row r="2597" spans="1:19" ht="14.25" customHeight="1">
      <c r="A2597" s="160"/>
      <c r="B2597" s="142" t="s">
        <v>101</v>
      </c>
      <c r="C2597" s="150">
        <v>208</v>
      </c>
      <c r="D2597" s="151">
        <v>182</v>
      </c>
      <c r="E2597" s="151">
        <v>193</v>
      </c>
      <c r="F2597" s="151">
        <v>193</v>
      </c>
      <c r="G2597" s="151">
        <v>154</v>
      </c>
      <c r="H2597" s="151">
        <v>-39</v>
      </c>
      <c r="I2597" s="152">
        <v>-20.207253886010363</v>
      </c>
      <c r="J2597" s="160"/>
      <c r="K2597" s="142" t="s">
        <v>101</v>
      </c>
      <c r="L2597" s="150" t="s">
        <v>313</v>
      </c>
      <c r="M2597" s="151" t="s">
        <v>313</v>
      </c>
      <c r="N2597" s="151" t="s">
        <v>313</v>
      </c>
      <c r="O2597" s="151" t="s">
        <v>337</v>
      </c>
      <c r="P2597" s="151" t="s">
        <v>313</v>
      </c>
      <c r="Q2597" s="151" t="s">
        <v>337</v>
      </c>
      <c r="R2597" s="152" t="s">
        <v>337</v>
      </c>
      <c r="S2597" s="160"/>
    </row>
    <row r="2598" spans="1:19" ht="14.25" customHeight="1">
      <c r="A2598" s="160"/>
      <c r="B2598" s="142" t="s">
        <v>102</v>
      </c>
      <c r="C2598" s="150">
        <v>273</v>
      </c>
      <c r="D2598" s="151">
        <v>196</v>
      </c>
      <c r="E2598" s="151">
        <v>182</v>
      </c>
      <c r="F2598" s="151">
        <v>200</v>
      </c>
      <c r="G2598" s="151">
        <v>197</v>
      </c>
      <c r="H2598" s="151">
        <v>-3</v>
      </c>
      <c r="I2598" s="152">
        <v>-1.5</v>
      </c>
      <c r="J2598" s="160"/>
      <c r="K2598" s="142" t="s">
        <v>102</v>
      </c>
      <c r="L2598" s="150" t="s">
        <v>313</v>
      </c>
      <c r="M2598" s="151" t="s">
        <v>313</v>
      </c>
      <c r="N2598" s="151" t="s">
        <v>313</v>
      </c>
      <c r="O2598" s="151" t="s">
        <v>337</v>
      </c>
      <c r="P2598" s="151" t="s">
        <v>313</v>
      </c>
      <c r="Q2598" s="151" t="s">
        <v>337</v>
      </c>
      <c r="R2598" s="152" t="s">
        <v>337</v>
      </c>
      <c r="S2598" s="160"/>
    </row>
    <row r="2599" spans="1:19" ht="14.25" customHeight="1">
      <c r="A2599" s="160"/>
      <c r="B2599" s="142" t="s">
        <v>103</v>
      </c>
      <c r="C2599" s="150">
        <v>292</v>
      </c>
      <c r="D2599" s="151">
        <v>263</v>
      </c>
      <c r="E2599" s="151">
        <v>194</v>
      </c>
      <c r="F2599" s="151">
        <v>180</v>
      </c>
      <c r="G2599" s="151">
        <v>197</v>
      </c>
      <c r="H2599" s="151">
        <v>17</v>
      </c>
      <c r="I2599" s="152">
        <v>9.4444444444444446</v>
      </c>
      <c r="J2599" s="160"/>
      <c r="K2599" s="142" t="s">
        <v>103</v>
      </c>
      <c r="L2599" s="150" t="s">
        <v>313</v>
      </c>
      <c r="M2599" s="151" t="s">
        <v>313</v>
      </c>
      <c r="N2599" s="151" t="s">
        <v>313</v>
      </c>
      <c r="O2599" s="151" t="s">
        <v>337</v>
      </c>
      <c r="P2599" s="151" t="s">
        <v>313</v>
      </c>
      <c r="Q2599" s="151" t="s">
        <v>337</v>
      </c>
      <c r="R2599" s="152" t="s">
        <v>337</v>
      </c>
      <c r="S2599" s="160"/>
    </row>
    <row r="2600" spans="1:19" ht="14.25" customHeight="1">
      <c r="A2600" s="160"/>
      <c r="B2600" s="142" t="s">
        <v>104</v>
      </c>
      <c r="C2600" s="150">
        <v>253</v>
      </c>
      <c r="D2600" s="151">
        <v>290</v>
      </c>
      <c r="E2600" s="151">
        <v>253</v>
      </c>
      <c r="F2600" s="151">
        <v>188</v>
      </c>
      <c r="G2600" s="151">
        <v>174</v>
      </c>
      <c r="H2600" s="151">
        <v>-14</v>
      </c>
      <c r="I2600" s="152">
        <v>-7.4468085106382977</v>
      </c>
      <c r="J2600" s="160"/>
      <c r="K2600" s="142" t="s">
        <v>104</v>
      </c>
      <c r="L2600" s="150" t="s">
        <v>313</v>
      </c>
      <c r="M2600" s="151" t="s">
        <v>313</v>
      </c>
      <c r="N2600" s="151" t="s">
        <v>313</v>
      </c>
      <c r="O2600" s="151" t="s">
        <v>337</v>
      </c>
      <c r="P2600" s="151" t="s">
        <v>313</v>
      </c>
      <c r="Q2600" s="151" t="s">
        <v>337</v>
      </c>
      <c r="R2600" s="152" t="s">
        <v>337</v>
      </c>
      <c r="S2600" s="160"/>
    </row>
    <row r="2601" spans="1:19" ht="14.25" customHeight="1">
      <c r="A2601" s="160"/>
      <c r="B2601" s="142" t="s">
        <v>105</v>
      </c>
      <c r="C2601" s="150">
        <v>199</v>
      </c>
      <c r="D2601" s="151">
        <v>255</v>
      </c>
      <c r="E2601" s="151">
        <v>295</v>
      </c>
      <c r="F2601" s="151">
        <v>249</v>
      </c>
      <c r="G2601" s="151">
        <v>189</v>
      </c>
      <c r="H2601" s="151">
        <v>-60</v>
      </c>
      <c r="I2601" s="152">
        <v>-24.096385542168676</v>
      </c>
      <c r="J2601" s="160"/>
      <c r="K2601" s="142" t="s">
        <v>105</v>
      </c>
      <c r="L2601" s="150" t="s">
        <v>313</v>
      </c>
      <c r="M2601" s="151" t="s">
        <v>313</v>
      </c>
      <c r="N2601" s="151" t="s">
        <v>313</v>
      </c>
      <c r="O2601" s="151" t="s">
        <v>337</v>
      </c>
      <c r="P2601" s="151" t="s">
        <v>313</v>
      </c>
      <c r="Q2601" s="151" t="s">
        <v>337</v>
      </c>
      <c r="R2601" s="152" t="s">
        <v>337</v>
      </c>
      <c r="S2601" s="160"/>
    </row>
    <row r="2602" spans="1:19" ht="14.25" customHeight="1">
      <c r="A2602" s="160"/>
      <c r="B2602" s="142" t="s">
        <v>106</v>
      </c>
      <c r="C2602" s="150">
        <v>187</v>
      </c>
      <c r="D2602" s="151">
        <v>180</v>
      </c>
      <c r="E2602" s="151">
        <v>240</v>
      </c>
      <c r="F2602" s="151">
        <v>284</v>
      </c>
      <c r="G2602" s="151">
        <v>255</v>
      </c>
      <c r="H2602" s="151">
        <v>-29</v>
      </c>
      <c r="I2602" s="152">
        <v>-10.211267605633804</v>
      </c>
      <c r="J2602" s="160"/>
      <c r="K2602" s="142" t="s">
        <v>106</v>
      </c>
      <c r="L2602" s="150" t="s">
        <v>313</v>
      </c>
      <c r="M2602" s="151" t="s">
        <v>313</v>
      </c>
      <c r="N2602" s="151" t="s">
        <v>313</v>
      </c>
      <c r="O2602" s="151" t="s">
        <v>337</v>
      </c>
      <c r="P2602" s="151" t="s">
        <v>313</v>
      </c>
      <c r="Q2602" s="151" t="s">
        <v>337</v>
      </c>
      <c r="R2602" s="152" t="s">
        <v>337</v>
      </c>
      <c r="S2602" s="160"/>
    </row>
    <row r="2603" spans="1:19" ht="14.25" customHeight="1">
      <c r="A2603" s="160"/>
      <c r="B2603" s="142" t="s">
        <v>107</v>
      </c>
      <c r="C2603" s="150">
        <v>136</v>
      </c>
      <c r="D2603" s="151">
        <v>176</v>
      </c>
      <c r="E2603" s="151">
        <v>173</v>
      </c>
      <c r="F2603" s="151">
        <v>221</v>
      </c>
      <c r="G2603" s="151">
        <v>248</v>
      </c>
      <c r="H2603" s="151">
        <v>27</v>
      </c>
      <c r="I2603" s="152">
        <v>12.217194570135746</v>
      </c>
      <c r="J2603" s="160"/>
      <c r="K2603" s="142" t="s">
        <v>107</v>
      </c>
      <c r="L2603" s="150" t="s">
        <v>313</v>
      </c>
      <c r="M2603" s="151" t="s">
        <v>313</v>
      </c>
      <c r="N2603" s="151" t="s">
        <v>313</v>
      </c>
      <c r="O2603" s="151" t="s">
        <v>337</v>
      </c>
      <c r="P2603" s="151" t="s">
        <v>313</v>
      </c>
      <c r="Q2603" s="151" t="s">
        <v>337</v>
      </c>
      <c r="R2603" s="152" t="s">
        <v>337</v>
      </c>
      <c r="S2603" s="160"/>
    </row>
    <row r="2604" spans="1:19" ht="14.25" customHeight="1">
      <c r="A2604" s="160"/>
      <c r="B2604" s="142" t="s">
        <v>108</v>
      </c>
      <c r="C2604" s="150">
        <v>110</v>
      </c>
      <c r="D2604" s="151">
        <v>117</v>
      </c>
      <c r="E2604" s="151">
        <v>146</v>
      </c>
      <c r="F2604" s="151">
        <v>152</v>
      </c>
      <c r="G2604" s="151">
        <v>186</v>
      </c>
      <c r="H2604" s="151">
        <v>34</v>
      </c>
      <c r="I2604" s="152">
        <v>22.368421052631579</v>
      </c>
      <c r="J2604" s="160"/>
      <c r="K2604" s="142" t="s">
        <v>108</v>
      </c>
      <c r="L2604" s="150" t="s">
        <v>313</v>
      </c>
      <c r="M2604" s="151" t="s">
        <v>313</v>
      </c>
      <c r="N2604" s="151" t="s">
        <v>313</v>
      </c>
      <c r="O2604" s="151" t="s">
        <v>337</v>
      </c>
      <c r="P2604" s="151" t="s">
        <v>313</v>
      </c>
      <c r="Q2604" s="151" t="s">
        <v>337</v>
      </c>
      <c r="R2604" s="152" t="s">
        <v>337</v>
      </c>
      <c r="S2604" s="160"/>
    </row>
    <row r="2605" spans="1:19" ht="14.25" customHeight="1">
      <c r="A2605" s="160"/>
      <c r="B2605" s="142" t="s">
        <v>109</v>
      </c>
      <c r="C2605" s="150">
        <v>59</v>
      </c>
      <c r="D2605" s="151">
        <v>82</v>
      </c>
      <c r="E2605" s="151">
        <v>89</v>
      </c>
      <c r="F2605" s="151">
        <v>107</v>
      </c>
      <c r="G2605" s="151">
        <v>109</v>
      </c>
      <c r="H2605" s="151">
        <v>2</v>
      </c>
      <c r="I2605" s="152">
        <v>1.8691588785046727</v>
      </c>
      <c r="J2605" s="160"/>
      <c r="K2605" s="142" t="s">
        <v>109</v>
      </c>
      <c r="L2605" s="150" t="s">
        <v>313</v>
      </c>
      <c r="M2605" s="151" t="s">
        <v>313</v>
      </c>
      <c r="N2605" s="151" t="s">
        <v>313</v>
      </c>
      <c r="O2605" s="151" t="s">
        <v>337</v>
      </c>
      <c r="P2605" s="151" t="s">
        <v>313</v>
      </c>
      <c r="Q2605" s="151" t="s">
        <v>337</v>
      </c>
      <c r="R2605" s="152" t="s">
        <v>337</v>
      </c>
      <c r="S2605" s="160"/>
    </row>
    <row r="2606" spans="1:19" ht="14.25" customHeight="1">
      <c r="A2606" s="160"/>
      <c r="B2606" s="142" t="s">
        <v>110</v>
      </c>
      <c r="C2606" s="150">
        <v>39</v>
      </c>
      <c r="D2606" s="151">
        <v>50</v>
      </c>
      <c r="E2606" s="151">
        <v>64</v>
      </c>
      <c r="F2606" s="151">
        <v>69</v>
      </c>
      <c r="G2606" s="151">
        <v>100</v>
      </c>
      <c r="H2606" s="151">
        <v>31</v>
      </c>
      <c r="I2606" s="152">
        <v>44.927536231884055</v>
      </c>
      <c r="J2606" s="160"/>
      <c r="K2606" s="142" t="s">
        <v>110</v>
      </c>
      <c r="L2606" s="150" t="s">
        <v>313</v>
      </c>
      <c r="M2606" s="151" t="s">
        <v>313</v>
      </c>
      <c r="N2606" s="151" t="s">
        <v>313</v>
      </c>
      <c r="O2606" s="151" t="s">
        <v>337</v>
      </c>
      <c r="P2606" s="151" t="s">
        <v>313</v>
      </c>
      <c r="Q2606" s="151" t="s">
        <v>337</v>
      </c>
      <c r="R2606" s="152" t="s">
        <v>337</v>
      </c>
      <c r="S2606" s="160"/>
    </row>
    <row r="2607" spans="1:19" ht="14.25" customHeight="1">
      <c r="A2607" s="160"/>
      <c r="B2607" s="423"/>
      <c r="C2607" s="427"/>
      <c r="D2607" s="422"/>
      <c r="E2607" s="422"/>
      <c r="F2607" s="422"/>
      <c r="G2607" s="422"/>
      <c r="H2607" s="151"/>
      <c r="I2607" s="152"/>
      <c r="J2607" s="160"/>
      <c r="K2607" s="423"/>
      <c r="L2607" s="427"/>
      <c r="M2607" s="422"/>
      <c r="N2607" s="422"/>
      <c r="O2607" s="422"/>
      <c r="P2607" s="422"/>
      <c r="Q2607" s="151"/>
      <c r="R2607" s="152"/>
      <c r="S2607" s="160"/>
    </row>
    <row r="2608" spans="1:19" ht="14.25" customHeight="1">
      <c r="A2608" s="160"/>
      <c r="B2608" s="160"/>
      <c r="C2608" s="160"/>
      <c r="D2608" s="160"/>
      <c r="E2608" s="160"/>
      <c r="F2608" s="160"/>
      <c r="G2608" s="161"/>
      <c r="H2608" s="160"/>
      <c r="I2608" s="160"/>
      <c r="J2608" s="160"/>
      <c r="K2608" s="160"/>
      <c r="L2608" s="160"/>
      <c r="M2608" s="160"/>
      <c r="N2608" s="160"/>
      <c r="O2608" s="160"/>
      <c r="P2608" s="161"/>
      <c r="Q2608" s="160"/>
      <c r="R2608" s="160"/>
      <c r="S2608" s="160"/>
    </row>
    <row r="2609" spans="1:19" ht="14.25" customHeight="1">
      <c r="A2609" s="160"/>
      <c r="B2609" s="160"/>
      <c r="C2609" s="160"/>
      <c r="D2609" s="160"/>
      <c r="E2609" s="160"/>
      <c r="F2609" s="160"/>
      <c r="G2609" s="161"/>
      <c r="H2609" s="160"/>
      <c r="I2609" s="160"/>
      <c r="J2609" s="160"/>
      <c r="K2609" s="160"/>
      <c r="L2609" s="160"/>
      <c r="M2609" s="160"/>
      <c r="N2609" s="160"/>
      <c r="O2609" s="160"/>
      <c r="P2609" s="161"/>
      <c r="Q2609" s="160"/>
      <c r="R2609" s="160"/>
      <c r="S2609" s="160"/>
    </row>
    <row r="2610" spans="1:19" ht="14.25" customHeight="1">
      <c r="A2610" s="138"/>
      <c r="B2610" s="138" t="s">
        <v>724</v>
      </c>
      <c r="C2610" s="138"/>
      <c r="D2610" s="138"/>
      <c r="E2610" s="138"/>
      <c r="F2610" s="138"/>
      <c r="G2610" s="138"/>
      <c r="H2610" s="138"/>
      <c r="I2610" s="138"/>
      <c r="J2610" s="138"/>
      <c r="K2610" s="138" t="s">
        <v>725</v>
      </c>
      <c r="L2610" s="138"/>
      <c r="M2610" s="138"/>
      <c r="N2610" s="138"/>
      <c r="O2610" s="138"/>
      <c r="P2610" s="138"/>
      <c r="Q2610" s="138"/>
      <c r="R2610" s="138"/>
      <c r="S2610" s="160"/>
    </row>
    <row r="2611" spans="1:19" ht="14.25" customHeight="1">
      <c r="A2611" s="160"/>
      <c r="B2611" s="491" t="s">
        <v>335</v>
      </c>
      <c r="C2611" s="140"/>
      <c r="D2611" s="140"/>
      <c r="E2611" s="140"/>
      <c r="F2611" s="140"/>
      <c r="G2611" s="143"/>
      <c r="H2611" s="141"/>
      <c r="I2611" s="141"/>
      <c r="J2611" s="142"/>
      <c r="K2611" s="491" t="s">
        <v>335</v>
      </c>
      <c r="L2611" s="140"/>
      <c r="M2611" s="140"/>
      <c r="N2611" s="140"/>
      <c r="O2611" s="140"/>
      <c r="P2611" s="143"/>
      <c r="Q2611" s="141"/>
      <c r="R2611" s="141"/>
      <c r="S2611" s="144"/>
    </row>
    <row r="2612" spans="1:19" ht="14.25" customHeight="1">
      <c r="A2612" s="160"/>
      <c r="B2612" s="492"/>
      <c r="C2612" s="146" t="s">
        <v>151</v>
      </c>
      <c r="D2612" s="146" t="s">
        <v>86</v>
      </c>
      <c r="E2612" s="146" t="s">
        <v>87</v>
      </c>
      <c r="F2612" s="146" t="s">
        <v>410</v>
      </c>
      <c r="G2612" s="146" t="s">
        <v>739</v>
      </c>
      <c r="H2612" s="81" t="s">
        <v>509</v>
      </c>
      <c r="I2612" s="147" t="s">
        <v>807</v>
      </c>
      <c r="J2612" s="142"/>
      <c r="K2612" s="492"/>
      <c r="L2612" s="146" t="s">
        <v>151</v>
      </c>
      <c r="M2612" s="146" t="s">
        <v>86</v>
      </c>
      <c r="N2612" s="146" t="s">
        <v>87</v>
      </c>
      <c r="O2612" s="146" t="s">
        <v>410</v>
      </c>
      <c r="P2612" s="146" t="s">
        <v>739</v>
      </c>
      <c r="Q2612" s="81" t="s">
        <v>509</v>
      </c>
      <c r="R2612" s="147" t="s">
        <v>807</v>
      </c>
      <c r="S2612" s="144"/>
    </row>
    <row r="2613" spans="1:19" ht="14.25" customHeight="1">
      <c r="A2613" s="160"/>
      <c r="B2613" s="493"/>
      <c r="C2613" s="148"/>
      <c r="D2613" s="148"/>
      <c r="E2613" s="148"/>
      <c r="F2613" s="148"/>
      <c r="G2613" s="148"/>
      <c r="H2613" s="149" t="s">
        <v>88</v>
      </c>
      <c r="I2613" s="81" t="s">
        <v>511</v>
      </c>
      <c r="J2613" s="142"/>
      <c r="K2613" s="493"/>
      <c r="L2613" s="148"/>
      <c r="M2613" s="148"/>
      <c r="N2613" s="148"/>
      <c r="O2613" s="148"/>
      <c r="P2613" s="148"/>
      <c r="Q2613" s="149" t="s">
        <v>88</v>
      </c>
      <c r="R2613" s="81" t="s">
        <v>511</v>
      </c>
      <c r="S2613" s="144"/>
    </row>
    <row r="2614" spans="1:19" s="190" customFormat="1" ht="14.25" customHeight="1">
      <c r="A2614" s="180"/>
      <c r="B2614" s="188" t="s">
        <v>90</v>
      </c>
      <c r="C2614" s="187">
        <v>3710</v>
      </c>
      <c r="D2614" s="183">
        <v>3602</v>
      </c>
      <c r="E2614" s="183">
        <v>3375</v>
      </c>
      <c r="F2614" s="183">
        <v>3124</v>
      </c>
      <c r="G2614" s="183">
        <v>3053</v>
      </c>
      <c r="H2614" s="182">
        <v>-71</v>
      </c>
      <c r="I2614" s="184">
        <v>-2.2727272727272729</v>
      </c>
      <c r="J2614" s="180"/>
      <c r="K2614" s="188" t="s">
        <v>90</v>
      </c>
      <c r="L2614" s="187" t="s">
        <v>313</v>
      </c>
      <c r="M2614" s="183" t="s">
        <v>313</v>
      </c>
      <c r="N2614" s="183" t="s">
        <v>313</v>
      </c>
      <c r="O2614" s="183" t="s">
        <v>337</v>
      </c>
      <c r="P2614" s="183" t="s">
        <v>313</v>
      </c>
      <c r="Q2614" s="182" t="s">
        <v>337</v>
      </c>
      <c r="R2614" s="183" t="s">
        <v>337</v>
      </c>
      <c r="S2614" s="180"/>
    </row>
    <row r="2615" spans="1:19" ht="14.25" customHeight="1">
      <c r="A2615" s="160"/>
      <c r="B2615" s="420" t="s">
        <v>91</v>
      </c>
      <c r="C2615" s="150">
        <v>477</v>
      </c>
      <c r="D2615" s="151">
        <v>392</v>
      </c>
      <c r="E2615" s="151">
        <v>305</v>
      </c>
      <c r="F2615" s="151">
        <v>234</v>
      </c>
      <c r="G2615" s="151">
        <v>213</v>
      </c>
      <c r="H2615" s="151">
        <v>-21</v>
      </c>
      <c r="I2615" s="152">
        <v>-8.9743589743589745</v>
      </c>
      <c r="J2615" s="160"/>
      <c r="K2615" s="420" t="s">
        <v>91</v>
      </c>
      <c r="L2615" s="150" t="s">
        <v>313</v>
      </c>
      <c r="M2615" s="151" t="s">
        <v>313</v>
      </c>
      <c r="N2615" s="151" t="s">
        <v>313</v>
      </c>
      <c r="O2615" s="151" t="s">
        <v>337</v>
      </c>
      <c r="P2615" s="151" t="s">
        <v>313</v>
      </c>
      <c r="Q2615" s="151" t="s">
        <v>337</v>
      </c>
      <c r="R2615" s="151" t="s">
        <v>337</v>
      </c>
      <c r="S2615" s="160"/>
    </row>
    <row r="2616" spans="1:19" ht="14.25" customHeight="1">
      <c r="A2616" s="160"/>
      <c r="B2616" s="420" t="s">
        <v>92</v>
      </c>
      <c r="C2616" s="150">
        <v>2485</v>
      </c>
      <c r="D2616" s="151">
        <v>2347</v>
      </c>
      <c r="E2616" s="151">
        <v>2155</v>
      </c>
      <c r="F2616" s="151">
        <v>1788</v>
      </c>
      <c r="G2616" s="151">
        <v>1607</v>
      </c>
      <c r="H2616" s="151">
        <v>-181</v>
      </c>
      <c r="I2616" s="152">
        <v>-10.123042505592842</v>
      </c>
      <c r="J2616" s="160"/>
      <c r="K2616" s="420" t="s">
        <v>92</v>
      </c>
      <c r="L2616" s="150" t="s">
        <v>313</v>
      </c>
      <c r="M2616" s="151" t="s">
        <v>313</v>
      </c>
      <c r="N2616" s="151" t="s">
        <v>313</v>
      </c>
      <c r="O2616" s="151" t="s">
        <v>337</v>
      </c>
      <c r="P2616" s="151" t="s">
        <v>313</v>
      </c>
      <c r="Q2616" s="151" t="s">
        <v>337</v>
      </c>
      <c r="R2616" s="151" t="s">
        <v>337</v>
      </c>
      <c r="S2616" s="160"/>
    </row>
    <row r="2617" spans="1:19" ht="14.25" customHeight="1">
      <c r="A2617" s="160"/>
      <c r="B2617" s="420" t="s">
        <v>93</v>
      </c>
      <c r="C2617" s="150">
        <v>748</v>
      </c>
      <c r="D2617" s="151">
        <v>863</v>
      </c>
      <c r="E2617" s="151">
        <v>915</v>
      </c>
      <c r="F2617" s="151">
        <v>1100</v>
      </c>
      <c r="G2617" s="151">
        <v>1221</v>
      </c>
      <c r="H2617" s="151">
        <v>121</v>
      </c>
      <c r="I2617" s="152">
        <v>11</v>
      </c>
      <c r="J2617" s="160"/>
      <c r="K2617" s="420" t="s">
        <v>93</v>
      </c>
      <c r="L2617" s="150" t="s">
        <v>313</v>
      </c>
      <c r="M2617" s="151" t="s">
        <v>313</v>
      </c>
      <c r="N2617" s="151" t="s">
        <v>313</v>
      </c>
      <c r="O2617" s="151" t="s">
        <v>337</v>
      </c>
      <c r="P2617" s="151" t="s">
        <v>313</v>
      </c>
      <c r="Q2617" s="151" t="s">
        <v>337</v>
      </c>
      <c r="R2617" s="151" t="s">
        <v>337</v>
      </c>
      <c r="S2617" s="160"/>
    </row>
    <row r="2618" spans="1:19" ht="14.25" customHeight="1">
      <c r="A2618" s="160"/>
      <c r="B2618" s="142"/>
      <c r="C2618" s="150"/>
      <c r="D2618" s="157"/>
      <c r="E2618" s="157"/>
      <c r="F2618" s="157"/>
      <c r="G2618" s="157"/>
      <c r="H2618" s="157"/>
      <c r="I2618" s="158"/>
      <c r="J2618" s="160"/>
      <c r="K2618" s="142"/>
      <c r="L2618" s="150"/>
      <c r="M2618" s="157"/>
      <c r="N2618" s="157"/>
      <c r="O2618" s="157"/>
      <c r="P2618" s="157"/>
      <c r="Q2618" s="157"/>
      <c r="R2618" s="157"/>
      <c r="S2618" s="160"/>
    </row>
    <row r="2619" spans="1:19" ht="14.25" customHeight="1">
      <c r="A2619" s="160"/>
      <c r="B2619" s="142" t="s">
        <v>94</v>
      </c>
      <c r="C2619" s="150">
        <v>152</v>
      </c>
      <c r="D2619" s="151">
        <v>134</v>
      </c>
      <c r="E2619" s="151">
        <v>75</v>
      </c>
      <c r="F2619" s="151">
        <v>58</v>
      </c>
      <c r="G2619" s="151">
        <v>74</v>
      </c>
      <c r="H2619" s="151">
        <v>16</v>
      </c>
      <c r="I2619" s="152">
        <v>27.586206896551722</v>
      </c>
      <c r="J2619" s="160"/>
      <c r="K2619" s="142" t="s">
        <v>94</v>
      </c>
      <c r="L2619" s="150" t="s">
        <v>313</v>
      </c>
      <c r="M2619" s="151" t="s">
        <v>313</v>
      </c>
      <c r="N2619" s="151" t="s">
        <v>313</v>
      </c>
      <c r="O2619" s="151" t="s">
        <v>337</v>
      </c>
      <c r="P2619" s="151" t="s">
        <v>313</v>
      </c>
      <c r="Q2619" s="151" t="s">
        <v>337</v>
      </c>
      <c r="R2619" s="151" t="s">
        <v>337</v>
      </c>
      <c r="S2619" s="160"/>
    </row>
    <row r="2620" spans="1:19" ht="14.25" customHeight="1">
      <c r="A2620" s="160"/>
      <c r="B2620" s="142" t="s">
        <v>95</v>
      </c>
      <c r="C2620" s="150">
        <v>153</v>
      </c>
      <c r="D2620" s="151">
        <v>114</v>
      </c>
      <c r="E2620" s="151">
        <v>109</v>
      </c>
      <c r="F2620" s="151">
        <v>71</v>
      </c>
      <c r="G2620" s="151">
        <v>66</v>
      </c>
      <c r="H2620" s="151">
        <v>-5</v>
      </c>
      <c r="I2620" s="152">
        <v>-7.042253521126761</v>
      </c>
      <c r="J2620" s="160"/>
      <c r="K2620" s="142" t="s">
        <v>95</v>
      </c>
      <c r="L2620" s="150" t="s">
        <v>313</v>
      </c>
      <c r="M2620" s="151" t="s">
        <v>313</v>
      </c>
      <c r="N2620" s="151" t="s">
        <v>313</v>
      </c>
      <c r="O2620" s="151" t="s">
        <v>337</v>
      </c>
      <c r="P2620" s="151" t="s">
        <v>313</v>
      </c>
      <c r="Q2620" s="151" t="s">
        <v>337</v>
      </c>
      <c r="R2620" s="151" t="s">
        <v>337</v>
      </c>
      <c r="S2620" s="160"/>
    </row>
    <row r="2621" spans="1:19" ht="14.25" customHeight="1">
      <c r="A2621" s="160"/>
      <c r="B2621" s="142" t="s">
        <v>96</v>
      </c>
      <c r="C2621" s="150">
        <v>172</v>
      </c>
      <c r="D2621" s="151">
        <v>144</v>
      </c>
      <c r="E2621" s="151">
        <v>121</v>
      </c>
      <c r="F2621" s="151">
        <v>105</v>
      </c>
      <c r="G2621" s="151">
        <v>73</v>
      </c>
      <c r="H2621" s="151">
        <v>-32</v>
      </c>
      <c r="I2621" s="152">
        <v>-30.476190476190478</v>
      </c>
      <c r="J2621" s="160"/>
      <c r="K2621" s="142" t="s">
        <v>96</v>
      </c>
      <c r="L2621" s="150" t="s">
        <v>313</v>
      </c>
      <c r="M2621" s="151" t="s">
        <v>313</v>
      </c>
      <c r="N2621" s="151" t="s">
        <v>313</v>
      </c>
      <c r="O2621" s="151" t="s">
        <v>337</v>
      </c>
      <c r="P2621" s="151" t="s">
        <v>313</v>
      </c>
      <c r="Q2621" s="151" t="s">
        <v>337</v>
      </c>
      <c r="R2621" s="151" t="s">
        <v>337</v>
      </c>
      <c r="S2621" s="160"/>
    </row>
    <row r="2622" spans="1:19" ht="14.25" customHeight="1">
      <c r="A2622" s="160"/>
      <c r="B2622" s="142" t="s">
        <v>97</v>
      </c>
      <c r="C2622" s="150">
        <v>249</v>
      </c>
      <c r="D2622" s="151">
        <v>211</v>
      </c>
      <c r="E2622" s="151">
        <v>203</v>
      </c>
      <c r="F2622" s="151">
        <v>174</v>
      </c>
      <c r="G2622" s="151">
        <v>162</v>
      </c>
      <c r="H2622" s="151">
        <v>-12</v>
      </c>
      <c r="I2622" s="152">
        <v>-6.8965517241379306</v>
      </c>
      <c r="J2622" s="160"/>
      <c r="K2622" s="142" t="s">
        <v>97</v>
      </c>
      <c r="L2622" s="150" t="s">
        <v>313</v>
      </c>
      <c r="M2622" s="151" t="s">
        <v>313</v>
      </c>
      <c r="N2622" s="151" t="s">
        <v>313</v>
      </c>
      <c r="O2622" s="151" t="s">
        <v>337</v>
      </c>
      <c r="P2622" s="151" t="s">
        <v>313</v>
      </c>
      <c r="Q2622" s="151" t="s">
        <v>337</v>
      </c>
      <c r="R2622" s="151" t="s">
        <v>337</v>
      </c>
      <c r="S2622" s="160"/>
    </row>
    <row r="2623" spans="1:19" ht="14.25" customHeight="1">
      <c r="A2623" s="160"/>
      <c r="B2623" s="142" t="s">
        <v>98</v>
      </c>
      <c r="C2623" s="150">
        <v>255</v>
      </c>
      <c r="D2623" s="151">
        <v>254</v>
      </c>
      <c r="E2623" s="151">
        <v>214</v>
      </c>
      <c r="F2623" s="151">
        <v>125</v>
      </c>
      <c r="G2623" s="151">
        <v>127</v>
      </c>
      <c r="H2623" s="151">
        <v>2</v>
      </c>
      <c r="I2623" s="152">
        <v>1.6</v>
      </c>
      <c r="J2623" s="160"/>
      <c r="K2623" s="142" t="s">
        <v>98</v>
      </c>
      <c r="L2623" s="150" t="s">
        <v>313</v>
      </c>
      <c r="M2623" s="151" t="s">
        <v>313</v>
      </c>
      <c r="N2623" s="151" t="s">
        <v>313</v>
      </c>
      <c r="O2623" s="151" t="s">
        <v>337</v>
      </c>
      <c r="P2623" s="151" t="s">
        <v>313</v>
      </c>
      <c r="Q2623" s="151" t="s">
        <v>337</v>
      </c>
      <c r="R2623" s="151" t="s">
        <v>337</v>
      </c>
      <c r="S2623" s="160"/>
    </row>
    <row r="2624" spans="1:19" ht="14.25" customHeight="1">
      <c r="A2624" s="160"/>
      <c r="B2624" s="142" t="s">
        <v>99</v>
      </c>
      <c r="C2624" s="150">
        <v>201</v>
      </c>
      <c r="D2624" s="151">
        <v>158</v>
      </c>
      <c r="E2624" s="151">
        <v>128</v>
      </c>
      <c r="F2624" s="151">
        <v>92</v>
      </c>
      <c r="G2624" s="151">
        <v>116</v>
      </c>
      <c r="H2624" s="151">
        <v>24</v>
      </c>
      <c r="I2624" s="152">
        <v>26.086956521739129</v>
      </c>
      <c r="J2624" s="160"/>
      <c r="K2624" s="142" t="s">
        <v>99</v>
      </c>
      <c r="L2624" s="150" t="s">
        <v>313</v>
      </c>
      <c r="M2624" s="151" t="s">
        <v>313</v>
      </c>
      <c r="N2624" s="151" t="s">
        <v>313</v>
      </c>
      <c r="O2624" s="151" t="s">
        <v>337</v>
      </c>
      <c r="P2624" s="151" t="s">
        <v>313</v>
      </c>
      <c r="Q2624" s="151" t="s">
        <v>337</v>
      </c>
      <c r="R2624" s="151" t="s">
        <v>337</v>
      </c>
      <c r="S2624" s="160"/>
    </row>
    <row r="2625" spans="1:19" ht="14.25" customHeight="1">
      <c r="A2625" s="160"/>
      <c r="B2625" s="142" t="s">
        <v>100</v>
      </c>
      <c r="C2625" s="150">
        <v>208</v>
      </c>
      <c r="D2625" s="151">
        <v>186</v>
      </c>
      <c r="E2625" s="151">
        <v>142</v>
      </c>
      <c r="F2625" s="151">
        <v>120</v>
      </c>
      <c r="G2625" s="151">
        <v>96</v>
      </c>
      <c r="H2625" s="151">
        <v>-24</v>
      </c>
      <c r="I2625" s="152">
        <v>-20</v>
      </c>
      <c r="J2625" s="160"/>
      <c r="K2625" s="142" t="s">
        <v>100</v>
      </c>
      <c r="L2625" s="150" t="s">
        <v>313</v>
      </c>
      <c r="M2625" s="151" t="s">
        <v>313</v>
      </c>
      <c r="N2625" s="151" t="s">
        <v>313</v>
      </c>
      <c r="O2625" s="151" t="s">
        <v>337</v>
      </c>
      <c r="P2625" s="151" t="s">
        <v>313</v>
      </c>
      <c r="Q2625" s="151" t="s">
        <v>337</v>
      </c>
      <c r="R2625" s="151" t="s">
        <v>337</v>
      </c>
      <c r="S2625" s="160"/>
    </row>
    <row r="2626" spans="1:19" ht="14.25" customHeight="1">
      <c r="A2626" s="160"/>
      <c r="B2626" s="142" t="s">
        <v>118</v>
      </c>
      <c r="C2626" s="150">
        <v>216</v>
      </c>
      <c r="D2626" s="151">
        <v>202</v>
      </c>
      <c r="E2626" s="151">
        <v>195</v>
      </c>
      <c r="F2626" s="151">
        <v>158</v>
      </c>
      <c r="G2626" s="151">
        <v>134</v>
      </c>
      <c r="H2626" s="151">
        <v>-24</v>
      </c>
      <c r="I2626" s="152">
        <v>-15.18987341772152</v>
      </c>
      <c r="J2626" s="160"/>
      <c r="K2626" s="142" t="s">
        <v>118</v>
      </c>
      <c r="L2626" s="150" t="s">
        <v>313</v>
      </c>
      <c r="M2626" s="151" t="s">
        <v>313</v>
      </c>
      <c r="N2626" s="151" t="s">
        <v>313</v>
      </c>
      <c r="O2626" s="151" t="s">
        <v>337</v>
      </c>
      <c r="P2626" s="151" t="s">
        <v>313</v>
      </c>
      <c r="Q2626" s="151" t="s">
        <v>337</v>
      </c>
      <c r="R2626" s="151" t="s">
        <v>337</v>
      </c>
      <c r="S2626" s="160"/>
    </row>
    <row r="2627" spans="1:19" ht="14.25" customHeight="1">
      <c r="A2627" s="160"/>
      <c r="B2627" s="142" t="s">
        <v>101</v>
      </c>
      <c r="C2627" s="150">
        <v>217</v>
      </c>
      <c r="D2627" s="151">
        <v>200</v>
      </c>
      <c r="E2627" s="151">
        <v>207</v>
      </c>
      <c r="F2627" s="151">
        <v>202</v>
      </c>
      <c r="G2627" s="151">
        <v>163</v>
      </c>
      <c r="H2627" s="151">
        <v>-39</v>
      </c>
      <c r="I2627" s="152">
        <v>-19.306930693069308</v>
      </c>
      <c r="J2627" s="160"/>
      <c r="K2627" s="142" t="s">
        <v>101</v>
      </c>
      <c r="L2627" s="150" t="s">
        <v>313</v>
      </c>
      <c r="M2627" s="151" t="s">
        <v>313</v>
      </c>
      <c r="N2627" s="151" t="s">
        <v>313</v>
      </c>
      <c r="O2627" s="151" t="s">
        <v>337</v>
      </c>
      <c r="P2627" s="151" t="s">
        <v>313</v>
      </c>
      <c r="Q2627" s="151" t="s">
        <v>337</v>
      </c>
      <c r="R2627" s="151" t="s">
        <v>337</v>
      </c>
      <c r="S2627" s="160"/>
    </row>
    <row r="2628" spans="1:19" ht="14.25" customHeight="1">
      <c r="A2628" s="160"/>
      <c r="B2628" s="142" t="s">
        <v>102</v>
      </c>
      <c r="C2628" s="150">
        <v>300</v>
      </c>
      <c r="D2628" s="151">
        <v>222</v>
      </c>
      <c r="E2628" s="151">
        <v>203</v>
      </c>
      <c r="F2628" s="151">
        <v>207</v>
      </c>
      <c r="G2628" s="151">
        <v>205</v>
      </c>
      <c r="H2628" s="151">
        <v>-2</v>
      </c>
      <c r="I2628" s="152">
        <v>-0.96618357487922701</v>
      </c>
      <c r="J2628" s="160"/>
      <c r="K2628" s="142" t="s">
        <v>102</v>
      </c>
      <c r="L2628" s="150" t="s">
        <v>313</v>
      </c>
      <c r="M2628" s="151" t="s">
        <v>313</v>
      </c>
      <c r="N2628" s="151" t="s">
        <v>313</v>
      </c>
      <c r="O2628" s="151" t="s">
        <v>337</v>
      </c>
      <c r="P2628" s="151" t="s">
        <v>313</v>
      </c>
      <c r="Q2628" s="151" t="s">
        <v>337</v>
      </c>
      <c r="R2628" s="151" t="s">
        <v>337</v>
      </c>
      <c r="S2628" s="160"/>
    </row>
    <row r="2629" spans="1:19" ht="14.25" customHeight="1">
      <c r="A2629" s="160"/>
      <c r="B2629" s="142" t="s">
        <v>103</v>
      </c>
      <c r="C2629" s="150">
        <v>357</v>
      </c>
      <c r="D2629" s="151">
        <v>303</v>
      </c>
      <c r="E2629" s="151">
        <v>213</v>
      </c>
      <c r="F2629" s="151">
        <v>195</v>
      </c>
      <c r="G2629" s="151">
        <v>193</v>
      </c>
      <c r="H2629" s="151">
        <v>-2</v>
      </c>
      <c r="I2629" s="152">
        <v>-1.0256410256410255</v>
      </c>
      <c r="J2629" s="160"/>
      <c r="K2629" s="142" t="s">
        <v>103</v>
      </c>
      <c r="L2629" s="150" t="s">
        <v>313</v>
      </c>
      <c r="M2629" s="151" t="s">
        <v>313</v>
      </c>
      <c r="N2629" s="151" t="s">
        <v>313</v>
      </c>
      <c r="O2629" s="151" t="s">
        <v>337</v>
      </c>
      <c r="P2629" s="151" t="s">
        <v>313</v>
      </c>
      <c r="Q2629" s="151" t="s">
        <v>337</v>
      </c>
      <c r="R2629" s="151" t="s">
        <v>337</v>
      </c>
      <c r="S2629" s="160"/>
    </row>
    <row r="2630" spans="1:19" ht="14.25" customHeight="1">
      <c r="A2630" s="160"/>
      <c r="B2630" s="142" t="s">
        <v>104</v>
      </c>
      <c r="C2630" s="150">
        <v>256</v>
      </c>
      <c r="D2630" s="151">
        <v>349</v>
      </c>
      <c r="E2630" s="151">
        <v>306</v>
      </c>
      <c r="F2630" s="151">
        <v>208</v>
      </c>
      <c r="G2630" s="151">
        <v>203</v>
      </c>
      <c r="H2630" s="151">
        <v>-5</v>
      </c>
      <c r="I2630" s="152">
        <v>-2.4038461538461542</v>
      </c>
      <c r="J2630" s="160"/>
      <c r="K2630" s="142" t="s">
        <v>104</v>
      </c>
      <c r="L2630" s="150" t="s">
        <v>313</v>
      </c>
      <c r="M2630" s="151" t="s">
        <v>313</v>
      </c>
      <c r="N2630" s="151" t="s">
        <v>313</v>
      </c>
      <c r="O2630" s="151" t="s">
        <v>337</v>
      </c>
      <c r="P2630" s="151" t="s">
        <v>313</v>
      </c>
      <c r="Q2630" s="151" t="s">
        <v>337</v>
      </c>
      <c r="R2630" s="151" t="s">
        <v>337</v>
      </c>
      <c r="S2630" s="160"/>
    </row>
    <row r="2631" spans="1:19" ht="14.25" customHeight="1">
      <c r="A2631" s="160"/>
      <c r="B2631" s="142" t="s">
        <v>105</v>
      </c>
      <c r="C2631" s="150">
        <v>226</v>
      </c>
      <c r="D2631" s="151">
        <v>262</v>
      </c>
      <c r="E2631" s="151">
        <v>344</v>
      </c>
      <c r="F2631" s="151">
        <v>307</v>
      </c>
      <c r="G2631" s="151">
        <v>208</v>
      </c>
      <c r="H2631" s="151">
        <v>-99</v>
      </c>
      <c r="I2631" s="152">
        <v>-32.247557003257327</v>
      </c>
      <c r="J2631" s="160"/>
      <c r="K2631" s="142" t="s">
        <v>105</v>
      </c>
      <c r="L2631" s="150" t="s">
        <v>313</v>
      </c>
      <c r="M2631" s="151" t="s">
        <v>313</v>
      </c>
      <c r="N2631" s="151" t="s">
        <v>313</v>
      </c>
      <c r="O2631" s="151" t="s">
        <v>337</v>
      </c>
      <c r="P2631" s="151" t="s">
        <v>313</v>
      </c>
      <c r="Q2631" s="151" t="s">
        <v>337</v>
      </c>
      <c r="R2631" s="151" t="s">
        <v>337</v>
      </c>
      <c r="S2631" s="160"/>
    </row>
    <row r="2632" spans="1:19" ht="14.25" customHeight="1">
      <c r="A2632" s="160"/>
      <c r="B2632" s="142" t="s">
        <v>106</v>
      </c>
      <c r="C2632" s="150">
        <v>212</v>
      </c>
      <c r="D2632" s="151">
        <v>221</v>
      </c>
      <c r="E2632" s="151">
        <v>245</v>
      </c>
      <c r="F2632" s="151">
        <v>330</v>
      </c>
      <c r="G2632" s="151">
        <v>294</v>
      </c>
      <c r="H2632" s="151">
        <v>-36</v>
      </c>
      <c r="I2632" s="152">
        <v>-10.909090909090908</v>
      </c>
      <c r="J2632" s="160"/>
      <c r="K2632" s="142" t="s">
        <v>106</v>
      </c>
      <c r="L2632" s="150" t="s">
        <v>313</v>
      </c>
      <c r="M2632" s="151" t="s">
        <v>313</v>
      </c>
      <c r="N2632" s="151" t="s">
        <v>313</v>
      </c>
      <c r="O2632" s="151" t="s">
        <v>337</v>
      </c>
      <c r="P2632" s="151" t="s">
        <v>313</v>
      </c>
      <c r="Q2632" s="151" t="s">
        <v>337</v>
      </c>
      <c r="R2632" s="151" t="s">
        <v>337</v>
      </c>
      <c r="S2632" s="160"/>
    </row>
    <row r="2633" spans="1:19" ht="14.25" customHeight="1">
      <c r="A2633" s="160"/>
      <c r="B2633" s="142" t="s">
        <v>107</v>
      </c>
      <c r="C2633" s="150">
        <v>212</v>
      </c>
      <c r="D2633" s="151">
        <v>187</v>
      </c>
      <c r="E2633" s="151">
        <v>195</v>
      </c>
      <c r="F2633" s="151">
        <v>237</v>
      </c>
      <c r="G2633" s="151">
        <v>318</v>
      </c>
      <c r="H2633" s="151">
        <v>81</v>
      </c>
      <c r="I2633" s="152">
        <v>34.177215189873415</v>
      </c>
      <c r="J2633" s="160"/>
      <c r="K2633" s="142" t="s">
        <v>107</v>
      </c>
      <c r="L2633" s="150" t="s">
        <v>313</v>
      </c>
      <c r="M2633" s="151" t="s">
        <v>313</v>
      </c>
      <c r="N2633" s="151" t="s">
        <v>313</v>
      </c>
      <c r="O2633" s="151" t="s">
        <v>337</v>
      </c>
      <c r="P2633" s="151" t="s">
        <v>313</v>
      </c>
      <c r="Q2633" s="151" t="s">
        <v>337</v>
      </c>
      <c r="R2633" s="151" t="s">
        <v>337</v>
      </c>
      <c r="S2633" s="160"/>
    </row>
    <row r="2634" spans="1:19" ht="14.25" customHeight="1">
      <c r="A2634" s="160"/>
      <c r="B2634" s="142" t="s">
        <v>108</v>
      </c>
      <c r="C2634" s="150">
        <v>148</v>
      </c>
      <c r="D2634" s="151">
        <v>200</v>
      </c>
      <c r="E2634" s="151">
        <v>176</v>
      </c>
      <c r="F2634" s="151">
        <v>181</v>
      </c>
      <c r="G2634" s="151">
        <v>226</v>
      </c>
      <c r="H2634" s="151">
        <v>45</v>
      </c>
      <c r="I2634" s="152">
        <v>24.861878453038674</v>
      </c>
      <c r="J2634" s="160"/>
      <c r="K2634" s="142" t="s">
        <v>108</v>
      </c>
      <c r="L2634" s="150" t="s">
        <v>313</v>
      </c>
      <c r="M2634" s="151" t="s">
        <v>313</v>
      </c>
      <c r="N2634" s="151" t="s">
        <v>313</v>
      </c>
      <c r="O2634" s="151" t="s">
        <v>337</v>
      </c>
      <c r="P2634" s="151" t="s">
        <v>313</v>
      </c>
      <c r="Q2634" s="151" t="s">
        <v>337</v>
      </c>
      <c r="R2634" s="151" t="s">
        <v>337</v>
      </c>
      <c r="S2634" s="160"/>
    </row>
    <row r="2635" spans="1:19" ht="14.25" customHeight="1">
      <c r="A2635" s="160"/>
      <c r="B2635" s="142" t="s">
        <v>109</v>
      </c>
      <c r="C2635" s="150">
        <v>95</v>
      </c>
      <c r="D2635" s="151">
        <v>135</v>
      </c>
      <c r="E2635" s="151">
        <v>174</v>
      </c>
      <c r="F2635" s="151">
        <v>152</v>
      </c>
      <c r="G2635" s="151">
        <v>161</v>
      </c>
      <c r="H2635" s="151">
        <v>9</v>
      </c>
      <c r="I2635" s="152">
        <v>5.9210526315789469</v>
      </c>
      <c r="J2635" s="160"/>
      <c r="K2635" s="142" t="s">
        <v>109</v>
      </c>
      <c r="L2635" s="150" t="s">
        <v>313</v>
      </c>
      <c r="M2635" s="151" t="s">
        <v>313</v>
      </c>
      <c r="N2635" s="151" t="s">
        <v>313</v>
      </c>
      <c r="O2635" s="151" t="s">
        <v>337</v>
      </c>
      <c r="P2635" s="151" t="s">
        <v>313</v>
      </c>
      <c r="Q2635" s="151" t="s">
        <v>337</v>
      </c>
      <c r="R2635" s="151" t="s">
        <v>337</v>
      </c>
      <c r="S2635" s="160"/>
    </row>
    <row r="2636" spans="1:19" ht="14.25" customHeight="1">
      <c r="A2636" s="160"/>
      <c r="B2636" s="142" t="s">
        <v>110</v>
      </c>
      <c r="C2636" s="150">
        <v>81</v>
      </c>
      <c r="D2636" s="151">
        <v>120</v>
      </c>
      <c r="E2636" s="151">
        <v>125</v>
      </c>
      <c r="F2636" s="151">
        <v>200</v>
      </c>
      <c r="G2636" s="151">
        <v>222</v>
      </c>
      <c r="H2636" s="151">
        <v>22</v>
      </c>
      <c r="I2636" s="152">
        <v>11</v>
      </c>
      <c r="J2636" s="160"/>
      <c r="K2636" s="142" t="s">
        <v>110</v>
      </c>
      <c r="L2636" s="150" t="s">
        <v>313</v>
      </c>
      <c r="M2636" s="151" t="s">
        <v>313</v>
      </c>
      <c r="N2636" s="151" t="s">
        <v>313</v>
      </c>
      <c r="O2636" s="151" t="s">
        <v>337</v>
      </c>
      <c r="P2636" s="151" t="s">
        <v>313</v>
      </c>
      <c r="Q2636" s="151" t="s">
        <v>337</v>
      </c>
      <c r="R2636" s="151" t="s">
        <v>337</v>
      </c>
      <c r="S2636" s="160"/>
    </row>
    <row r="2637" spans="1:19" ht="14.25" customHeight="1">
      <c r="A2637" s="166"/>
      <c r="B2637" s="423"/>
      <c r="C2637" s="427"/>
      <c r="D2637" s="422"/>
      <c r="E2637" s="422"/>
      <c r="F2637" s="422"/>
      <c r="G2637" s="422"/>
      <c r="H2637" s="151"/>
      <c r="I2637" s="152"/>
      <c r="J2637" s="166"/>
      <c r="K2637" s="423"/>
      <c r="L2637" s="427"/>
      <c r="M2637" s="422"/>
      <c r="N2637" s="422"/>
      <c r="O2637" s="422"/>
      <c r="P2637" s="422"/>
      <c r="Q2637" s="151"/>
      <c r="R2637" s="152"/>
      <c r="S2637" s="166"/>
    </row>
    <row r="2638" spans="1:19" ht="14.25" customHeight="1">
      <c r="A2638" s="166"/>
      <c r="B2638" s="166"/>
      <c r="C2638" s="166"/>
      <c r="D2638" s="166"/>
      <c r="E2638" s="166"/>
      <c r="F2638" s="166"/>
      <c r="G2638" s="166"/>
      <c r="H2638" s="166"/>
      <c r="I2638" s="166"/>
      <c r="J2638" s="166"/>
      <c r="K2638" s="142" t="s">
        <v>515</v>
      </c>
      <c r="L2638" s="166"/>
      <c r="M2638" s="166"/>
      <c r="N2638" s="166"/>
      <c r="O2638" s="166"/>
      <c r="P2638" s="161"/>
      <c r="Q2638" s="166"/>
      <c r="R2638" s="166"/>
      <c r="S2638" s="166"/>
    </row>
    <row r="2639" spans="1:19" ht="14.25" customHeight="1">
      <c r="A2639" s="166"/>
      <c r="B2639" s="166"/>
      <c r="C2639" s="166"/>
      <c r="D2639" s="166"/>
      <c r="E2639" s="166"/>
      <c r="F2639" s="166"/>
      <c r="G2639" s="166"/>
      <c r="H2639" s="166"/>
      <c r="I2639" s="166"/>
      <c r="J2639" s="166"/>
      <c r="K2639" s="166"/>
      <c r="L2639" s="166"/>
      <c r="M2639" s="166"/>
      <c r="N2639" s="166"/>
      <c r="O2639" s="166"/>
      <c r="P2639" s="161"/>
      <c r="Q2639" s="166"/>
      <c r="R2639" s="166"/>
      <c r="S2639" s="166"/>
    </row>
  </sheetData>
  <mergeCells count="175">
    <mergeCell ref="B1:R1"/>
    <mergeCell ref="B3:B5"/>
    <mergeCell ref="K3:K5"/>
    <mergeCell ref="B33:B35"/>
    <mergeCell ref="K33:K35"/>
    <mergeCell ref="B63:B65"/>
    <mergeCell ref="K63:K65"/>
    <mergeCell ref="B185:B187"/>
    <mergeCell ref="K185:K187"/>
    <mergeCell ref="B215:B217"/>
    <mergeCell ref="K215:K217"/>
    <mergeCell ref="B245:B247"/>
    <mergeCell ref="K245:K247"/>
    <mergeCell ref="B94:B96"/>
    <mergeCell ref="K94:K96"/>
    <mergeCell ref="B124:B126"/>
    <mergeCell ref="K124:K126"/>
    <mergeCell ref="B154:B156"/>
    <mergeCell ref="K154:K156"/>
    <mergeCell ref="B367:B369"/>
    <mergeCell ref="K367:K369"/>
    <mergeCell ref="B397:B399"/>
    <mergeCell ref="K397:K399"/>
    <mergeCell ref="B427:B429"/>
    <mergeCell ref="K427:K429"/>
    <mergeCell ref="B276:B278"/>
    <mergeCell ref="K276:K278"/>
    <mergeCell ref="B306:B308"/>
    <mergeCell ref="K306:K308"/>
    <mergeCell ref="B336:B338"/>
    <mergeCell ref="K336:K338"/>
    <mergeCell ref="B549:B551"/>
    <mergeCell ref="K549:K551"/>
    <mergeCell ref="B579:B581"/>
    <mergeCell ref="K579:K581"/>
    <mergeCell ref="B609:B611"/>
    <mergeCell ref="K609:K611"/>
    <mergeCell ref="B458:B460"/>
    <mergeCell ref="K458:K460"/>
    <mergeCell ref="B488:B490"/>
    <mergeCell ref="K488:K490"/>
    <mergeCell ref="B518:B520"/>
    <mergeCell ref="K518:K520"/>
    <mergeCell ref="B731:B733"/>
    <mergeCell ref="K731:K733"/>
    <mergeCell ref="B761:B763"/>
    <mergeCell ref="K761:K763"/>
    <mergeCell ref="B791:B793"/>
    <mergeCell ref="K791:K793"/>
    <mergeCell ref="B640:B642"/>
    <mergeCell ref="K640:K642"/>
    <mergeCell ref="B670:B672"/>
    <mergeCell ref="K670:K672"/>
    <mergeCell ref="B700:B702"/>
    <mergeCell ref="K700:K702"/>
    <mergeCell ref="B913:B915"/>
    <mergeCell ref="K913:K915"/>
    <mergeCell ref="B943:B945"/>
    <mergeCell ref="K943:K945"/>
    <mergeCell ref="B973:B975"/>
    <mergeCell ref="K973:K975"/>
    <mergeCell ref="B822:B824"/>
    <mergeCell ref="K822:K824"/>
    <mergeCell ref="B852:B854"/>
    <mergeCell ref="K852:K854"/>
    <mergeCell ref="B882:B884"/>
    <mergeCell ref="K882:K884"/>
    <mergeCell ref="B1095:B1097"/>
    <mergeCell ref="K1095:K1097"/>
    <mergeCell ref="B1125:B1127"/>
    <mergeCell ref="K1125:K1127"/>
    <mergeCell ref="B1155:B1157"/>
    <mergeCell ref="K1155:K1157"/>
    <mergeCell ref="B1004:B1006"/>
    <mergeCell ref="K1004:K1006"/>
    <mergeCell ref="B1034:B1036"/>
    <mergeCell ref="K1034:K1036"/>
    <mergeCell ref="B1064:B1066"/>
    <mergeCell ref="K1064:K1066"/>
    <mergeCell ref="B1277:B1279"/>
    <mergeCell ref="K1277:K1279"/>
    <mergeCell ref="B1307:B1309"/>
    <mergeCell ref="K1307:K1309"/>
    <mergeCell ref="B1337:B1339"/>
    <mergeCell ref="K1337:K1339"/>
    <mergeCell ref="B1186:B1188"/>
    <mergeCell ref="K1186:K1188"/>
    <mergeCell ref="B1216:B1218"/>
    <mergeCell ref="K1216:K1218"/>
    <mergeCell ref="B1246:B1248"/>
    <mergeCell ref="K1246:K1248"/>
    <mergeCell ref="B1459:B1461"/>
    <mergeCell ref="K1459:K1461"/>
    <mergeCell ref="B1489:B1491"/>
    <mergeCell ref="K1489:K1491"/>
    <mergeCell ref="B1519:B1521"/>
    <mergeCell ref="K1519:K1521"/>
    <mergeCell ref="B1368:B1370"/>
    <mergeCell ref="K1368:K1370"/>
    <mergeCell ref="B1398:B1400"/>
    <mergeCell ref="K1398:K1400"/>
    <mergeCell ref="B1428:B1430"/>
    <mergeCell ref="K1428:K1430"/>
    <mergeCell ref="B1641:B1643"/>
    <mergeCell ref="K1641:K1643"/>
    <mergeCell ref="B1671:B1673"/>
    <mergeCell ref="K1671:K1673"/>
    <mergeCell ref="B1701:B1703"/>
    <mergeCell ref="K1701:K1703"/>
    <mergeCell ref="B1550:B1552"/>
    <mergeCell ref="K1550:K1552"/>
    <mergeCell ref="B1580:B1582"/>
    <mergeCell ref="K1580:K1582"/>
    <mergeCell ref="B1610:B1612"/>
    <mergeCell ref="K1610:K1612"/>
    <mergeCell ref="B1823:B1825"/>
    <mergeCell ref="K1823:K1825"/>
    <mergeCell ref="B1853:B1855"/>
    <mergeCell ref="K1853:K1855"/>
    <mergeCell ref="B1883:B1885"/>
    <mergeCell ref="K1883:K1885"/>
    <mergeCell ref="B1732:B1734"/>
    <mergeCell ref="K1732:K1734"/>
    <mergeCell ref="B1762:B1764"/>
    <mergeCell ref="K1762:K1764"/>
    <mergeCell ref="B1792:B1794"/>
    <mergeCell ref="K1792:K1794"/>
    <mergeCell ref="B2005:B2007"/>
    <mergeCell ref="K2005:K2007"/>
    <mergeCell ref="B2035:B2037"/>
    <mergeCell ref="K2035:K2037"/>
    <mergeCell ref="B2065:B2067"/>
    <mergeCell ref="K2065:K2067"/>
    <mergeCell ref="B1914:B1916"/>
    <mergeCell ref="K1914:K1916"/>
    <mergeCell ref="B1944:B1946"/>
    <mergeCell ref="K1944:K1946"/>
    <mergeCell ref="B1974:B1976"/>
    <mergeCell ref="K1974:K1976"/>
    <mergeCell ref="B2187:B2189"/>
    <mergeCell ref="K2187:K2189"/>
    <mergeCell ref="B2217:B2219"/>
    <mergeCell ref="K2217:K2219"/>
    <mergeCell ref="B2247:B2249"/>
    <mergeCell ref="K2247:K2249"/>
    <mergeCell ref="B2096:B2098"/>
    <mergeCell ref="K2096:K2098"/>
    <mergeCell ref="B2126:B2128"/>
    <mergeCell ref="K2126:K2128"/>
    <mergeCell ref="B2156:B2158"/>
    <mergeCell ref="K2156:K2158"/>
    <mergeCell ref="B2369:B2371"/>
    <mergeCell ref="K2369:K2371"/>
    <mergeCell ref="B2399:B2401"/>
    <mergeCell ref="K2399:K2401"/>
    <mergeCell ref="B2429:B2431"/>
    <mergeCell ref="K2429:K2431"/>
    <mergeCell ref="B2278:B2280"/>
    <mergeCell ref="K2278:K2280"/>
    <mergeCell ref="B2308:B2310"/>
    <mergeCell ref="K2308:K2310"/>
    <mergeCell ref="B2338:B2340"/>
    <mergeCell ref="K2338:K2340"/>
    <mergeCell ref="B2551:B2553"/>
    <mergeCell ref="K2551:K2553"/>
    <mergeCell ref="B2581:B2583"/>
    <mergeCell ref="K2581:K2583"/>
    <mergeCell ref="B2611:B2613"/>
    <mergeCell ref="K2611:K2613"/>
    <mergeCell ref="B2460:B2462"/>
    <mergeCell ref="K2460:K2462"/>
    <mergeCell ref="B2490:B2492"/>
    <mergeCell ref="K2490:K2492"/>
    <mergeCell ref="B2520:B2522"/>
    <mergeCell ref="K2520:K2522"/>
  </mergeCells>
  <phoneticPr fontId="1"/>
  <printOptions horizontalCentered="1"/>
  <pageMargins left="0.59055118110236227" right="0.59055118110236227" top="0.59055118110236227" bottom="0.74803149606299213" header="0.31496062992125984" footer="0.31496062992125984"/>
  <pageSetup paperSize="9" scale="62" orientation="portrait" r:id="rId1"/>
  <rowBreaks count="28" manualBreakCount="28">
    <brk id="91" max="18" man="1"/>
    <brk id="182" max="18" man="1"/>
    <brk id="273" max="18" man="1"/>
    <brk id="364" max="18" man="1"/>
    <brk id="455" max="18" man="1"/>
    <brk id="546" max="18" man="1"/>
    <brk id="637" max="18" man="1"/>
    <brk id="728" max="18" man="1"/>
    <brk id="819" max="18" man="1"/>
    <brk id="910" max="18" man="1"/>
    <brk id="1001" max="18" man="1"/>
    <brk id="1092" max="18" man="1"/>
    <brk id="1183" max="18" man="1"/>
    <brk id="1274" max="18" man="1"/>
    <brk id="1365" max="18" man="1"/>
    <brk id="1456" max="18" man="1"/>
    <brk id="1547" max="18" man="1"/>
    <brk id="1638" max="18" man="1"/>
    <brk id="1729" max="18" man="1"/>
    <brk id="1820" max="18" man="1"/>
    <brk id="1911" max="18" man="1"/>
    <brk id="2002" max="18" man="1"/>
    <brk id="2093" max="18" man="1"/>
    <brk id="2184" max="18" man="1"/>
    <brk id="2275" max="18" man="1"/>
    <brk id="2366" max="18" man="1"/>
    <brk id="2457" max="18" man="1"/>
    <brk id="2548" max="18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C000"/>
  </sheetPr>
  <dimension ref="A1:S2639"/>
  <sheetViews>
    <sheetView topLeftCell="A188" zoomScaleNormal="100" workbookViewId="0">
      <selection activeCell="K289" sqref="K289"/>
    </sheetView>
  </sheetViews>
  <sheetFormatPr defaultRowHeight="10.5"/>
  <cols>
    <col min="1" max="1" width="1.625" style="137" customWidth="1"/>
    <col min="2" max="2" width="11.625" style="137" customWidth="1"/>
    <col min="3" max="7" width="7.625" style="137" customWidth="1"/>
    <col min="8" max="8" width="9.375" style="137" customWidth="1"/>
    <col min="9" max="9" width="9.375" style="137" bestFit="1" customWidth="1"/>
    <col min="10" max="10" width="2.625" style="137" customWidth="1"/>
    <col min="11" max="11" width="11.625" style="137" customWidth="1"/>
    <col min="12" max="15" width="7.625" style="137" customWidth="1"/>
    <col min="16" max="16" width="7.625" style="167" customWidth="1"/>
    <col min="17" max="18" width="9.375" style="137" customWidth="1"/>
    <col min="19" max="19" width="1.625" style="137" customWidth="1"/>
    <col min="20" max="257" width="9" style="137"/>
    <col min="258" max="258" width="9.625" style="137" customWidth="1"/>
    <col min="259" max="261" width="0" style="137" hidden="1" customWidth="1"/>
    <col min="262" max="265" width="6.625" style="137" customWidth="1"/>
    <col min="266" max="266" width="4.625" style="137" customWidth="1"/>
    <col min="267" max="267" width="9.75" style="137" customWidth="1"/>
    <col min="268" max="270" width="0" style="137" hidden="1" customWidth="1"/>
    <col min="271" max="274" width="6.625" style="137" customWidth="1"/>
    <col min="275" max="513" width="9" style="137"/>
    <col min="514" max="514" width="9.625" style="137" customWidth="1"/>
    <col min="515" max="517" width="0" style="137" hidden="1" customWidth="1"/>
    <col min="518" max="521" width="6.625" style="137" customWidth="1"/>
    <col min="522" max="522" width="4.625" style="137" customWidth="1"/>
    <col min="523" max="523" width="9.75" style="137" customWidth="1"/>
    <col min="524" max="526" width="0" style="137" hidden="1" customWidth="1"/>
    <col min="527" max="530" width="6.625" style="137" customWidth="1"/>
    <col min="531" max="769" width="9" style="137"/>
    <col min="770" max="770" width="9.625" style="137" customWidth="1"/>
    <col min="771" max="773" width="0" style="137" hidden="1" customWidth="1"/>
    <col min="774" max="777" width="6.625" style="137" customWidth="1"/>
    <col min="778" max="778" width="4.625" style="137" customWidth="1"/>
    <col min="779" max="779" width="9.75" style="137" customWidth="1"/>
    <col min="780" max="782" width="0" style="137" hidden="1" customWidth="1"/>
    <col min="783" max="786" width="6.625" style="137" customWidth="1"/>
    <col min="787" max="1025" width="9" style="137"/>
    <col min="1026" max="1026" width="9.625" style="137" customWidth="1"/>
    <col min="1027" max="1029" width="0" style="137" hidden="1" customWidth="1"/>
    <col min="1030" max="1033" width="6.625" style="137" customWidth="1"/>
    <col min="1034" max="1034" width="4.625" style="137" customWidth="1"/>
    <col min="1035" max="1035" width="9.75" style="137" customWidth="1"/>
    <col min="1036" max="1038" width="0" style="137" hidden="1" customWidth="1"/>
    <col min="1039" max="1042" width="6.625" style="137" customWidth="1"/>
    <col min="1043" max="1281" width="9" style="137"/>
    <col min="1282" max="1282" width="9.625" style="137" customWidth="1"/>
    <col min="1283" max="1285" width="0" style="137" hidden="1" customWidth="1"/>
    <col min="1286" max="1289" width="6.625" style="137" customWidth="1"/>
    <col min="1290" max="1290" width="4.625" style="137" customWidth="1"/>
    <col min="1291" max="1291" width="9.75" style="137" customWidth="1"/>
    <col min="1292" max="1294" width="0" style="137" hidden="1" customWidth="1"/>
    <col min="1295" max="1298" width="6.625" style="137" customWidth="1"/>
    <col min="1299" max="1537" width="9" style="137"/>
    <col min="1538" max="1538" width="9.625" style="137" customWidth="1"/>
    <col min="1539" max="1541" width="0" style="137" hidden="1" customWidth="1"/>
    <col min="1542" max="1545" width="6.625" style="137" customWidth="1"/>
    <col min="1546" max="1546" width="4.625" style="137" customWidth="1"/>
    <col min="1547" max="1547" width="9.75" style="137" customWidth="1"/>
    <col min="1548" max="1550" width="0" style="137" hidden="1" customWidth="1"/>
    <col min="1551" max="1554" width="6.625" style="137" customWidth="1"/>
    <col min="1555" max="1793" width="9" style="137"/>
    <col min="1794" max="1794" width="9.625" style="137" customWidth="1"/>
    <col min="1795" max="1797" width="0" style="137" hidden="1" customWidth="1"/>
    <col min="1798" max="1801" width="6.625" style="137" customWidth="1"/>
    <col min="1802" max="1802" width="4.625" style="137" customWidth="1"/>
    <col min="1803" max="1803" width="9.75" style="137" customWidth="1"/>
    <col min="1804" max="1806" width="0" style="137" hidden="1" customWidth="1"/>
    <col min="1807" max="1810" width="6.625" style="137" customWidth="1"/>
    <col min="1811" max="2049" width="9" style="137"/>
    <col min="2050" max="2050" width="9.625" style="137" customWidth="1"/>
    <col min="2051" max="2053" width="0" style="137" hidden="1" customWidth="1"/>
    <col min="2054" max="2057" width="6.625" style="137" customWidth="1"/>
    <col min="2058" max="2058" width="4.625" style="137" customWidth="1"/>
    <col min="2059" max="2059" width="9.75" style="137" customWidth="1"/>
    <col min="2060" max="2062" width="0" style="137" hidden="1" customWidth="1"/>
    <col min="2063" max="2066" width="6.625" style="137" customWidth="1"/>
    <col min="2067" max="2305" width="9" style="137"/>
    <col min="2306" max="2306" width="9.625" style="137" customWidth="1"/>
    <col min="2307" max="2309" width="0" style="137" hidden="1" customWidth="1"/>
    <col min="2310" max="2313" width="6.625" style="137" customWidth="1"/>
    <col min="2314" max="2314" width="4.625" style="137" customWidth="1"/>
    <col min="2315" max="2315" width="9.75" style="137" customWidth="1"/>
    <col min="2316" max="2318" width="0" style="137" hidden="1" customWidth="1"/>
    <col min="2319" max="2322" width="6.625" style="137" customWidth="1"/>
    <col min="2323" max="2561" width="9" style="137"/>
    <col min="2562" max="2562" width="9.625" style="137" customWidth="1"/>
    <col min="2563" max="2565" width="0" style="137" hidden="1" customWidth="1"/>
    <col min="2566" max="2569" width="6.625" style="137" customWidth="1"/>
    <col min="2570" max="2570" width="4.625" style="137" customWidth="1"/>
    <col min="2571" max="2571" width="9.75" style="137" customWidth="1"/>
    <col min="2572" max="2574" width="0" style="137" hidden="1" customWidth="1"/>
    <col min="2575" max="2578" width="6.625" style="137" customWidth="1"/>
    <col min="2579" max="2817" width="9" style="137"/>
    <col min="2818" max="2818" width="9.625" style="137" customWidth="1"/>
    <col min="2819" max="2821" width="0" style="137" hidden="1" customWidth="1"/>
    <col min="2822" max="2825" width="6.625" style="137" customWidth="1"/>
    <col min="2826" max="2826" width="4.625" style="137" customWidth="1"/>
    <col min="2827" max="2827" width="9.75" style="137" customWidth="1"/>
    <col min="2828" max="2830" width="0" style="137" hidden="1" customWidth="1"/>
    <col min="2831" max="2834" width="6.625" style="137" customWidth="1"/>
    <col min="2835" max="3073" width="9" style="137"/>
    <col min="3074" max="3074" width="9.625" style="137" customWidth="1"/>
    <col min="3075" max="3077" width="0" style="137" hidden="1" customWidth="1"/>
    <col min="3078" max="3081" width="6.625" style="137" customWidth="1"/>
    <col min="3082" max="3082" width="4.625" style="137" customWidth="1"/>
    <col min="3083" max="3083" width="9.75" style="137" customWidth="1"/>
    <col min="3084" max="3086" width="0" style="137" hidden="1" customWidth="1"/>
    <col min="3087" max="3090" width="6.625" style="137" customWidth="1"/>
    <col min="3091" max="3329" width="9" style="137"/>
    <col min="3330" max="3330" width="9.625" style="137" customWidth="1"/>
    <col min="3331" max="3333" width="0" style="137" hidden="1" customWidth="1"/>
    <col min="3334" max="3337" width="6.625" style="137" customWidth="1"/>
    <col min="3338" max="3338" width="4.625" style="137" customWidth="1"/>
    <col min="3339" max="3339" width="9.75" style="137" customWidth="1"/>
    <col min="3340" max="3342" width="0" style="137" hidden="1" customWidth="1"/>
    <col min="3343" max="3346" width="6.625" style="137" customWidth="1"/>
    <col min="3347" max="3585" width="9" style="137"/>
    <col min="3586" max="3586" width="9.625" style="137" customWidth="1"/>
    <col min="3587" max="3589" width="0" style="137" hidden="1" customWidth="1"/>
    <col min="3590" max="3593" width="6.625" style="137" customWidth="1"/>
    <col min="3594" max="3594" width="4.625" style="137" customWidth="1"/>
    <col min="3595" max="3595" width="9.75" style="137" customWidth="1"/>
    <col min="3596" max="3598" width="0" style="137" hidden="1" customWidth="1"/>
    <col min="3599" max="3602" width="6.625" style="137" customWidth="1"/>
    <col min="3603" max="3841" width="9" style="137"/>
    <col min="3842" max="3842" width="9.625" style="137" customWidth="1"/>
    <col min="3843" max="3845" width="0" style="137" hidden="1" customWidth="1"/>
    <col min="3846" max="3849" width="6.625" style="137" customWidth="1"/>
    <col min="3850" max="3850" width="4.625" style="137" customWidth="1"/>
    <col min="3851" max="3851" width="9.75" style="137" customWidth="1"/>
    <col min="3852" max="3854" width="0" style="137" hidden="1" customWidth="1"/>
    <col min="3855" max="3858" width="6.625" style="137" customWidth="1"/>
    <col min="3859" max="4097" width="9" style="137"/>
    <col min="4098" max="4098" width="9.625" style="137" customWidth="1"/>
    <col min="4099" max="4101" width="0" style="137" hidden="1" customWidth="1"/>
    <col min="4102" max="4105" width="6.625" style="137" customWidth="1"/>
    <col min="4106" max="4106" width="4.625" style="137" customWidth="1"/>
    <col min="4107" max="4107" width="9.75" style="137" customWidth="1"/>
    <col min="4108" max="4110" width="0" style="137" hidden="1" customWidth="1"/>
    <col min="4111" max="4114" width="6.625" style="137" customWidth="1"/>
    <col min="4115" max="4353" width="9" style="137"/>
    <col min="4354" max="4354" width="9.625" style="137" customWidth="1"/>
    <col min="4355" max="4357" width="0" style="137" hidden="1" customWidth="1"/>
    <col min="4358" max="4361" width="6.625" style="137" customWidth="1"/>
    <col min="4362" max="4362" width="4.625" style="137" customWidth="1"/>
    <col min="4363" max="4363" width="9.75" style="137" customWidth="1"/>
    <col min="4364" max="4366" width="0" style="137" hidden="1" customWidth="1"/>
    <col min="4367" max="4370" width="6.625" style="137" customWidth="1"/>
    <col min="4371" max="4609" width="9" style="137"/>
    <col min="4610" max="4610" width="9.625" style="137" customWidth="1"/>
    <col min="4611" max="4613" width="0" style="137" hidden="1" customWidth="1"/>
    <col min="4614" max="4617" width="6.625" style="137" customWidth="1"/>
    <col min="4618" max="4618" width="4.625" style="137" customWidth="1"/>
    <col min="4619" max="4619" width="9.75" style="137" customWidth="1"/>
    <col min="4620" max="4622" width="0" style="137" hidden="1" customWidth="1"/>
    <col min="4623" max="4626" width="6.625" style="137" customWidth="1"/>
    <col min="4627" max="4865" width="9" style="137"/>
    <col min="4866" max="4866" width="9.625" style="137" customWidth="1"/>
    <col min="4867" max="4869" width="0" style="137" hidden="1" customWidth="1"/>
    <col min="4870" max="4873" width="6.625" style="137" customWidth="1"/>
    <col min="4874" max="4874" width="4.625" style="137" customWidth="1"/>
    <col min="4875" max="4875" width="9.75" style="137" customWidth="1"/>
    <col min="4876" max="4878" width="0" style="137" hidden="1" customWidth="1"/>
    <col min="4879" max="4882" width="6.625" style="137" customWidth="1"/>
    <col min="4883" max="5121" width="9" style="137"/>
    <col min="5122" max="5122" width="9.625" style="137" customWidth="1"/>
    <col min="5123" max="5125" width="0" style="137" hidden="1" customWidth="1"/>
    <col min="5126" max="5129" width="6.625" style="137" customWidth="1"/>
    <col min="5130" max="5130" width="4.625" style="137" customWidth="1"/>
    <col min="5131" max="5131" width="9.75" style="137" customWidth="1"/>
    <col min="5132" max="5134" width="0" style="137" hidden="1" customWidth="1"/>
    <col min="5135" max="5138" width="6.625" style="137" customWidth="1"/>
    <col min="5139" max="5377" width="9" style="137"/>
    <col min="5378" max="5378" width="9.625" style="137" customWidth="1"/>
    <col min="5379" max="5381" width="0" style="137" hidden="1" customWidth="1"/>
    <col min="5382" max="5385" width="6.625" style="137" customWidth="1"/>
    <col min="5386" max="5386" width="4.625" style="137" customWidth="1"/>
    <col min="5387" max="5387" width="9.75" style="137" customWidth="1"/>
    <col min="5388" max="5390" width="0" style="137" hidden="1" customWidth="1"/>
    <col min="5391" max="5394" width="6.625" style="137" customWidth="1"/>
    <col min="5395" max="5633" width="9" style="137"/>
    <col min="5634" max="5634" width="9.625" style="137" customWidth="1"/>
    <col min="5635" max="5637" width="0" style="137" hidden="1" customWidth="1"/>
    <col min="5638" max="5641" width="6.625" style="137" customWidth="1"/>
    <col min="5642" max="5642" width="4.625" style="137" customWidth="1"/>
    <col min="5643" max="5643" width="9.75" style="137" customWidth="1"/>
    <col min="5644" max="5646" width="0" style="137" hidden="1" customWidth="1"/>
    <col min="5647" max="5650" width="6.625" style="137" customWidth="1"/>
    <col min="5651" max="5889" width="9" style="137"/>
    <col min="5890" max="5890" width="9.625" style="137" customWidth="1"/>
    <col min="5891" max="5893" width="0" style="137" hidden="1" customWidth="1"/>
    <col min="5894" max="5897" width="6.625" style="137" customWidth="1"/>
    <col min="5898" max="5898" width="4.625" style="137" customWidth="1"/>
    <col min="5899" max="5899" width="9.75" style="137" customWidth="1"/>
    <col min="5900" max="5902" width="0" style="137" hidden="1" customWidth="1"/>
    <col min="5903" max="5906" width="6.625" style="137" customWidth="1"/>
    <col min="5907" max="6145" width="9" style="137"/>
    <col min="6146" max="6146" width="9.625" style="137" customWidth="1"/>
    <col min="6147" max="6149" width="0" style="137" hidden="1" customWidth="1"/>
    <col min="6150" max="6153" width="6.625" style="137" customWidth="1"/>
    <col min="6154" max="6154" width="4.625" style="137" customWidth="1"/>
    <col min="6155" max="6155" width="9.75" style="137" customWidth="1"/>
    <col min="6156" max="6158" width="0" style="137" hidden="1" customWidth="1"/>
    <col min="6159" max="6162" width="6.625" style="137" customWidth="1"/>
    <col min="6163" max="6401" width="9" style="137"/>
    <col min="6402" max="6402" width="9.625" style="137" customWidth="1"/>
    <col min="6403" max="6405" width="0" style="137" hidden="1" customWidth="1"/>
    <col min="6406" max="6409" width="6.625" style="137" customWidth="1"/>
    <col min="6410" max="6410" width="4.625" style="137" customWidth="1"/>
    <col min="6411" max="6411" width="9.75" style="137" customWidth="1"/>
    <col min="6412" max="6414" width="0" style="137" hidden="1" customWidth="1"/>
    <col min="6415" max="6418" width="6.625" style="137" customWidth="1"/>
    <col min="6419" max="6657" width="9" style="137"/>
    <col min="6658" max="6658" width="9.625" style="137" customWidth="1"/>
    <col min="6659" max="6661" width="0" style="137" hidden="1" customWidth="1"/>
    <col min="6662" max="6665" width="6.625" style="137" customWidth="1"/>
    <col min="6666" max="6666" width="4.625" style="137" customWidth="1"/>
    <col min="6667" max="6667" width="9.75" style="137" customWidth="1"/>
    <col min="6668" max="6670" width="0" style="137" hidden="1" customWidth="1"/>
    <col min="6671" max="6674" width="6.625" style="137" customWidth="1"/>
    <col min="6675" max="6913" width="9" style="137"/>
    <col min="6914" max="6914" width="9.625" style="137" customWidth="1"/>
    <col min="6915" max="6917" width="0" style="137" hidden="1" customWidth="1"/>
    <col min="6918" max="6921" width="6.625" style="137" customWidth="1"/>
    <col min="6922" max="6922" width="4.625" style="137" customWidth="1"/>
    <col min="6923" max="6923" width="9.75" style="137" customWidth="1"/>
    <col min="6924" max="6926" width="0" style="137" hidden="1" customWidth="1"/>
    <col min="6927" max="6930" width="6.625" style="137" customWidth="1"/>
    <col min="6931" max="7169" width="9" style="137"/>
    <col min="7170" max="7170" width="9.625" style="137" customWidth="1"/>
    <col min="7171" max="7173" width="0" style="137" hidden="1" customWidth="1"/>
    <col min="7174" max="7177" width="6.625" style="137" customWidth="1"/>
    <col min="7178" max="7178" width="4.625" style="137" customWidth="1"/>
    <col min="7179" max="7179" width="9.75" style="137" customWidth="1"/>
    <col min="7180" max="7182" width="0" style="137" hidden="1" customWidth="1"/>
    <col min="7183" max="7186" width="6.625" style="137" customWidth="1"/>
    <col min="7187" max="7425" width="9" style="137"/>
    <col min="7426" max="7426" width="9.625" style="137" customWidth="1"/>
    <col min="7427" max="7429" width="0" style="137" hidden="1" customWidth="1"/>
    <col min="7430" max="7433" width="6.625" style="137" customWidth="1"/>
    <col min="7434" max="7434" width="4.625" style="137" customWidth="1"/>
    <col min="7435" max="7435" width="9.75" style="137" customWidth="1"/>
    <col min="7436" max="7438" width="0" style="137" hidden="1" customWidth="1"/>
    <col min="7439" max="7442" width="6.625" style="137" customWidth="1"/>
    <col min="7443" max="7681" width="9" style="137"/>
    <col min="7682" max="7682" width="9.625" style="137" customWidth="1"/>
    <col min="7683" max="7685" width="0" style="137" hidden="1" customWidth="1"/>
    <col min="7686" max="7689" width="6.625" style="137" customWidth="1"/>
    <col min="7690" max="7690" width="4.625" style="137" customWidth="1"/>
    <col min="7691" max="7691" width="9.75" style="137" customWidth="1"/>
    <col min="7692" max="7694" width="0" style="137" hidden="1" customWidth="1"/>
    <col min="7695" max="7698" width="6.625" style="137" customWidth="1"/>
    <col min="7699" max="7937" width="9" style="137"/>
    <col min="7938" max="7938" width="9.625" style="137" customWidth="1"/>
    <col min="7939" max="7941" width="0" style="137" hidden="1" customWidth="1"/>
    <col min="7942" max="7945" width="6.625" style="137" customWidth="1"/>
    <col min="7946" max="7946" width="4.625" style="137" customWidth="1"/>
    <col min="7947" max="7947" width="9.75" style="137" customWidth="1"/>
    <col min="7948" max="7950" width="0" style="137" hidden="1" customWidth="1"/>
    <col min="7951" max="7954" width="6.625" style="137" customWidth="1"/>
    <col min="7955" max="8193" width="9" style="137"/>
    <col min="8194" max="8194" width="9.625" style="137" customWidth="1"/>
    <col min="8195" max="8197" width="0" style="137" hidden="1" customWidth="1"/>
    <col min="8198" max="8201" width="6.625" style="137" customWidth="1"/>
    <col min="8202" max="8202" width="4.625" style="137" customWidth="1"/>
    <col min="8203" max="8203" width="9.75" style="137" customWidth="1"/>
    <col min="8204" max="8206" width="0" style="137" hidden="1" customWidth="1"/>
    <col min="8207" max="8210" width="6.625" style="137" customWidth="1"/>
    <col min="8211" max="8449" width="9" style="137"/>
    <col min="8450" max="8450" width="9.625" style="137" customWidth="1"/>
    <col min="8451" max="8453" width="0" style="137" hidden="1" customWidth="1"/>
    <col min="8454" max="8457" width="6.625" style="137" customWidth="1"/>
    <col min="8458" max="8458" width="4.625" style="137" customWidth="1"/>
    <col min="8459" max="8459" width="9.75" style="137" customWidth="1"/>
    <col min="8460" max="8462" width="0" style="137" hidden="1" customWidth="1"/>
    <col min="8463" max="8466" width="6.625" style="137" customWidth="1"/>
    <col min="8467" max="8705" width="9" style="137"/>
    <col min="8706" max="8706" width="9.625" style="137" customWidth="1"/>
    <col min="8707" max="8709" width="0" style="137" hidden="1" customWidth="1"/>
    <col min="8710" max="8713" width="6.625" style="137" customWidth="1"/>
    <col min="8714" max="8714" width="4.625" style="137" customWidth="1"/>
    <col min="8715" max="8715" width="9.75" style="137" customWidth="1"/>
    <col min="8716" max="8718" width="0" style="137" hidden="1" customWidth="1"/>
    <col min="8719" max="8722" width="6.625" style="137" customWidth="1"/>
    <col min="8723" max="8961" width="9" style="137"/>
    <col min="8962" max="8962" width="9.625" style="137" customWidth="1"/>
    <col min="8963" max="8965" width="0" style="137" hidden="1" customWidth="1"/>
    <col min="8966" max="8969" width="6.625" style="137" customWidth="1"/>
    <col min="8970" max="8970" width="4.625" style="137" customWidth="1"/>
    <col min="8971" max="8971" width="9.75" style="137" customWidth="1"/>
    <col min="8972" max="8974" width="0" style="137" hidden="1" customWidth="1"/>
    <col min="8975" max="8978" width="6.625" style="137" customWidth="1"/>
    <col min="8979" max="9217" width="9" style="137"/>
    <col min="9218" max="9218" width="9.625" style="137" customWidth="1"/>
    <col min="9219" max="9221" width="0" style="137" hidden="1" customWidth="1"/>
    <col min="9222" max="9225" width="6.625" style="137" customWidth="1"/>
    <col min="9226" max="9226" width="4.625" style="137" customWidth="1"/>
    <col min="9227" max="9227" width="9.75" style="137" customWidth="1"/>
    <col min="9228" max="9230" width="0" style="137" hidden="1" customWidth="1"/>
    <col min="9231" max="9234" width="6.625" style="137" customWidth="1"/>
    <col min="9235" max="9473" width="9" style="137"/>
    <col min="9474" max="9474" width="9.625" style="137" customWidth="1"/>
    <col min="9475" max="9477" width="0" style="137" hidden="1" customWidth="1"/>
    <col min="9478" max="9481" width="6.625" style="137" customWidth="1"/>
    <col min="9482" max="9482" width="4.625" style="137" customWidth="1"/>
    <col min="9483" max="9483" width="9.75" style="137" customWidth="1"/>
    <col min="9484" max="9486" width="0" style="137" hidden="1" customWidth="1"/>
    <col min="9487" max="9490" width="6.625" style="137" customWidth="1"/>
    <col min="9491" max="9729" width="9" style="137"/>
    <col min="9730" max="9730" width="9.625" style="137" customWidth="1"/>
    <col min="9731" max="9733" width="0" style="137" hidden="1" customWidth="1"/>
    <col min="9734" max="9737" width="6.625" style="137" customWidth="1"/>
    <col min="9738" max="9738" width="4.625" style="137" customWidth="1"/>
    <col min="9739" max="9739" width="9.75" style="137" customWidth="1"/>
    <col min="9740" max="9742" width="0" style="137" hidden="1" customWidth="1"/>
    <col min="9743" max="9746" width="6.625" style="137" customWidth="1"/>
    <col min="9747" max="9985" width="9" style="137"/>
    <col min="9986" max="9986" width="9.625" style="137" customWidth="1"/>
    <col min="9987" max="9989" width="0" style="137" hidden="1" customWidth="1"/>
    <col min="9990" max="9993" width="6.625" style="137" customWidth="1"/>
    <col min="9994" max="9994" width="4.625" style="137" customWidth="1"/>
    <col min="9995" max="9995" width="9.75" style="137" customWidth="1"/>
    <col min="9996" max="9998" width="0" style="137" hidden="1" customWidth="1"/>
    <col min="9999" max="10002" width="6.625" style="137" customWidth="1"/>
    <col min="10003" max="10241" width="9" style="137"/>
    <col min="10242" max="10242" width="9.625" style="137" customWidth="1"/>
    <col min="10243" max="10245" width="0" style="137" hidden="1" customWidth="1"/>
    <col min="10246" max="10249" width="6.625" style="137" customWidth="1"/>
    <col min="10250" max="10250" width="4.625" style="137" customWidth="1"/>
    <col min="10251" max="10251" width="9.75" style="137" customWidth="1"/>
    <col min="10252" max="10254" width="0" style="137" hidden="1" customWidth="1"/>
    <col min="10255" max="10258" width="6.625" style="137" customWidth="1"/>
    <col min="10259" max="10497" width="9" style="137"/>
    <col min="10498" max="10498" width="9.625" style="137" customWidth="1"/>
    <col min="10499" max="10501" width="0" style="137" hidden="1" customWidth="1"/>
    <col min="10502" max="10505" width="6.625" style="137" customWidth="1"/>
    <col min="10506" max="10506" width="4.625" style="137" customWidth="1"/>
    <col min="10507" max="10507" width="9.75" style="137" customWidth="1"/>
    <col min="10508" max="10510" width="0" style="137" hidden="1" customWidth="1"/>
    <col min="10511" max="10514" width="6.625" style="137" customWidth="1"/>
    <col min="10515" max="10753" width="9" style="137"/>
    <col min="10754" max="10754" width="9.625" style="137" customWidth="1"/>
    <col min="10755" max="10757" width="0" style="137" hidden="1" customWidth="1"/>
    <col min="10758" max="10761" width="6.625" style="137" customWidth="1"/>
    <col min="10762" max="10762" width="4.625" style="137" customWidth="1"/>
    <col min="10763" max="10763" width="9.75" style="137" customWidth="1"/>
    <col min="10764" max="10766" width="0" style="137" hidden="1" customWidth="1"/>
    <col min="10767" max="10770" width="6.625" style="137" customWidth="1"/>
    <col min="10771" max="11009" width="9" style="137"/>
    <col min="11010" max="11010" width="9.625" style="137" customWidth="1"/>
    <col min="11011" max="11013" width="0" style="137" hidden="1" customWidth="1"/>
    <col min="11014" max="11017" width="6.625" style="137" customWidth="1"/>
    <col min="11018" max="11018" width="4.625" style="137" customWidth="1"/>
    <col min="11019" max="11019" width="9.75" style="137" customWidth="1"/>
    <col min="11020" max="11022" width="0" style="137" hidden="1" customWidth="1"/>
    <col min="11023" max="11026" width="6.625" style="137" customWidth="1"/>
    <col min="11027" max="11265" width="9" style="137"/>
    <col min="11266" max="11266" width="9.625" style="137" customWidth="1"/>
    <col min="11267" max="11269" width="0" style="137" hidden="1" customWidth="1"/>
    <col min="11270" max="11273" width="6.625" style="137" customWidth="1"/>
    <col min="11274" max="11274" width="4.625" style="137" customWidth="1"/>
    <col min="11275" max="11275" width="9.75" style="137" customWidth="1"/>
    <col min="11276" max="11278" width="0" style="137" hidden="1" customWidth="1"/>
    <col min="11279" max="11282" width="6.625" style="137" customWidth="1"/>
    <col min="11283" max="11521" width="9" style="137"/>
    <col min="11522" max="11522" width="9.625" style="137" customWidth="1"/>
    <col min="11523" max="11525" width="0" style="137" hidden="1" customWidth="1"/>
    <col min="11526" max="11529" width="6.625" style="137" customWidth="1"/>
    <col min="11530" max="11530" width="4.625" style="137" customWidth="1"/>
    <col min="11531" max="11531" width="9.75" style="137" customWidth="1"/>
    <col min="11532" max="11534" width="0" style="137" hidden="1" customWidth="1"/>
    <col min="11535" max="11538" width="6.625" style="137" customWidth="1"/>
    <col min="11539" max="11777" width="9" style="137"/>
    <col min="11778" max="11778" width="9.625" style="137" customWidth="1"/>
    <col min="11779" max="11781" width="0" style="137" hidden="1" customWidth="1"/>
    <col min="11782" max="11785" width="6.625" style="137" customWidth="1"/>
    <col min="11786" max="11786" width="4.625" style="137" customWidth="1"/>
    <col min="11787" max="11787" width="9.75" style="137" customWidth="1"/>
    <col min="11788" max="11790" width="0" style="137" hidden="1" customWidth="1"/>
    <col min="11791" max="11794" width="6.625" style="137" customWidth="1"/>
    <col min="11795" max="12033" width="9" style="137"/>
    <col min="12034" max="12034" width="9.625" style="137" customWidth="1"/>
    <col min="12035" max="12037" width="0" style="137" hidden="1" customWidth="1"/>
    <col min="12038" max="12041" width="6.625" style="137" customWidth="1"/>
    <col min="12042" max="12042" width="4.625" style="137" customWidth="1"/>
    <col min="12043" max="12043" width="9.75" style="137" customWidth="1"/>
    <col min="12044" max="12046" width="0" style="137" hidden="1" customWidth="1"/>
    <col min="12047" max="12050" width="6.625" style="137" customWidth="1"/>
    <col min="12051" max="12289" width="9" style="137"/>
    <col min="12290" max="12290" width="9.625" style="137" customWidth="1"/>
    <col min="12291" max="12293" width="0" style="137" hidden="1" customWidth="1"/>
    <col min="12294" max="12297" width="6.625" style="137" customWidth="1"/>
    <col min="12298" max="12298" width="4.625" style="137" customWidth="1"/>
    <col min="12299" max="12299" width="9.75" style="137" customWidth="1"/>
    <col min="12300" max="12302" width="0" style="137" hidden="1" customWidth="1"/>
    <col min="12303" max="12306" width="6.625" style="137" customWidth="1"/>
    <col min="12307" max="12545" width="9" style="137"/>
    <col min="12546" max="12546" width="9.625" style="137" customWidth="1"/>
    <col min="12547" max="12549" width="0" style="137" hidden="1" customWidth="1"/>
    <col min="12550" max="12553" width="6.625" style="137" customWidth="1"/>
    <col min="12554" max="12554" width="4.625" style="137" customWidth="1"/>
    <col min="12555" max="12555" width="9.75" style="137" customWidth="1"/>
    <col min="12556" max="12558" width="0" style="137" hidden="1" customWidth="1"/>
    <col min="12559" max="12562" width="6.625" style="137" customWidth="1"/>
    <col min="12563" max="12801" width="9" style="137"/>
    <col min="12802" max="12802" width="9.625" style="137" customWidth="1"/>
    <col min="12803" max="12805" width="0" style="137" hidden="1" customWidth="1"/>
    <col min="12806" max="12809" width="6.625" style="137" customWidth="1"/>
    <col min="12810" max="12810" width="4.625" style="137" customWidth="1"/>
    <col min="12811" max="12811" width="9.75" style="137" customWidth="1"/>
    <col min="12812" max="12814" width="0" style="137" hidden="1" customWidth="1"/>
    <col min="12815" max="12818" width="6.625" style="137" customWidth="1"/>
    <col min="12819" max="13057" width="9" style="137"/>
    <col min="13058" max="13058" width="9.625" style="137" customWidth="1"/>
    <col min="13059" max="13061" width="0" style="137" hidden="1" customWidth="1"/>
    <col min="13062" max="13065" width="6.625" style="137" customWidth="1"/>
    <col min="13066" max="13066" width="4.625" style="137" customWidth="1"/>
    <col min="13067" max="13067" width="9.75" style="137" customWidth="1"/>
    <col min="13068" max="13070" width="0" style="137" hidden="1" customWidth="1"/>
    <col min="13071" max="13074" width="6.625" style="137" customWidth="1"/>
    <col min="13075" max="13313" width="9" style="137"/>
    <col min="13314" max="13314" width="9.625" style="137" customWidth="1"/>
    <col min="13315" max="13317" width="0" style="137" hidden="1" customWidth="1"/>
    <col min="13318" max="13321" width="6.625" style="137" customWidth="1"/>
    <col min="13322" max="13322" width="4.625" style="137" customWidth="1"/>
    <col min="13323" max="13323" width="9.75" style="137" customWidth="1"/>
    <col min="13324" max="13326" width="0" style="137" hidden="1" customWidth="1"/>
    <col min="13327" max="13330" width="6.625" style="137" customWidth="1"/>
    <col min="13331" max="13569" width="9" style="137"/>
    <col min="13570" max="13570" width="9.625" style="137" customWidth="1"/>
    <col min="13571" max="13573" width="0" style="137" hidden="1" customWidth="1"/>
    <col min="13574" max="13577" width="6.625" style="137" customWidth="1"/>
    <col min="13578" max="13578" width="4.625" style="137" customWidth="1"/>
    <col min="13579" max="13579" width="9.75" style="137" customWidth="1"/>
    <col min="13580" max="13582" width="0" style="137" hidden="1" customWidth="1"/>
    <col min="13583" max="13586" width="6.625" style="137" customWidth="1"/>
    <col min="13587" max="13825" width="9" style="137"/>
    <col min="13826" max="13826" width="9.625" style="137" customWidth="1"/>
    <col min="13827" max="13829" width="0" style="137" hidden="1" customWidth="1"/>
    <col min="13830" max="13833" width="6.625" style="137" customWidth="1"/>
    <col min="13834" max="13834" width="4.625" style="137" customWidth="1"/>
    <col min="13835" max="13835" width="9.75" style="137" customWidth="1"/>
    <col min="13836" max="13838" width="0" style="137" hidden="1" customWidth="1"/>
    <col min="13839" max="13842" width="6.625" style="137" customWidth="1"/>
    <col min="13843" max="14081" width="9" style="137"/>
    <col min="14082" max="14082" width="9.625" style="137" customWidth="1"/>
    <col min="14083" max="14085" width="0" style="137" hidden="1" customWidth="1"/>
    <col min="14086" max="14089" width="6.625" style="137" customWidth="1"/>
    <col min="14090" max="14090" width="4.625" style="137" customWidth="1"/>
    <col min="14091" max="14091" width="9.75" style="137" customWidth="1"/>
    <col min="14092" max="14094" width="0" style="137" hidden="1" customWidth="1"/>
    <col min="14095" max="14098" width="6.625" style="137" customWidth="1"/>
    <col min="14099" max="14337" width="9" style="137"/>
    <col min="14338" max="14338" width="9.625" style="137" customWidth="1"/>
    <col min="14339" max="14341" width="0" style="137" hidden="1" customWidth="1"/>
    <col min="14342" max="14345" width="6.625" style="137" customWidth="1"/>
    <col min="14346" max="14346" width="4.625" style="137" customWidth="1"/>
    <col min="14347" max="14347" width="9.75" style="137" customWidth="1"/>
    <col min="14348" max="14350" width="0" style="137" hidden="1" customWidth="1"/>
    <col min="14351" max="14354" width="6.625" style="137" customWidth="1"/>
    <col min="14355" max="14593" width="9" style="137"/>
    <col min="14594" max="14594" width="9.625" style="137" customWidth="1"/>
    <col min="14595" max="14597" width="0" style="137" hidden="1" customWidth="1"/>
    <col min="14598" max="14601" width="6.625" style="137" customWidth="1"/>
    <col min="14602" max="14602" width="4.625" style="137" customWidth="1"/>
    <col min="14603" max="14603" width="9.75" style="137" customWidth="1"/>
    <col min="14604" max="14606" width="0" style="137" hidden="1" customWidth="1"/>
    <col min="14607" max="14610" width="6.625" style="137" customWidth="1"/>
    <col min="14611" max="14849" width="9" style="137"/>
    <col min="14850" max="14850" width="9.625" style="137" customWidth="1"/>
    <col min="14851" max="14853" width="0" style="137" hidden="1" customWidth="1"/>
    <col min="14854" max="14857" width="6.625" style="137" customWidth="1"/>
    <col min="14858" max="14858" width="4.625" style="137" customWidth="1"/>
    <col min="14859" max="14859" width="9.75" style="137" customWidth="1"/>
    <col min="14860" max="14862" width="0" style="137" hidden="1" customWidth="1"/>
    <col min="14863" max="14866" width="6.625" style="137" customWidth="1"/>
    <col min="14867" max="15105" width="9" style="137"/>
    <col min="15106" max="15106" width="9.625" style="137" customWidth="1"/>
    <col min="15107" max="15109" width="0" style="137" hidden="1" customWidth="1"/>
    <col min="15110" max="15113" width="6.625" style="137" customWidth="1"/>
    <col min="15114" max="15114" width="4.625" style="137" customWidth="1"/>
    <col min="15115" max="15115" width="9.75" style="137" customWidth="1"/>
    <col min="15116" max="15118" width="0" style="137" hidden="1" customWidth="1"/>
    <col min="15119" max="15122" width="6.625" style="137" customWidth="1"/>
    <col min="15123" max="15361" width="9" style="137"/>
    <col min="15362" max="15362" width="9.625" style="137" customWidth="1"/>
    <col min="15363" max="15365" width="0" style="137" hidden="1" customWidth="1"/>
    <col min="15366" max="15369" width="6.625" style="137" customWidth="1"/>
    <col min="15370" max="15370" width="4.625" style="137" customWidth="1"/>
    <col min="15371" max="15371" width="9.75" style="137" customWidth="1"/>
    <col min="15372" max="15374" width="0" style="137" hidden="1" customWidth="1"/>
    <col min="15375" max="15378" width="6.625" style="137" customWidth="1"/>
    <col min="15379" max="15617" width="9" style="137"/>
    <col min="15618" max="15618" width="9.625" style="137" customWidth="1"/>
    <col min="15619" max="15621" width="0" style="137" hidden="1" customWidth="1"/>
    <col min="15622" max="15625" width="6.625" style="137" customWidth="1"/>
    <col min="15626" max="15626" width="4.625" style="137" customWidth="1"/>
    <col min="15627" max="15627" width="9.75" style="137" customWidth="1"/>
    <col min="15628" max="15630" width="0" style="137" hidden="1" customWidth="1"/>
    <col min="15631" max="15634" width="6.625" style="137" customWidth="1"/>
    <col min="15635" max="15873" width="9" style="137"/>
    <col min="15874" max="15874" width="9.625" style="137" customWidth="1"/>
    <col min="15875" max="15877" width="0" style="137" hidden="1" customWidth="1"/>
    <col min="15878" max="15881" width="6.625" style="137" customWidth="1"/>
    <col min="15882" max="15882" width="4.625" style="137" customWidth="1"/>
    <col min="15883" max="15883" width="9.75" style="137" customWidth="1"/>
    <col min="15884" max="15886" width="0" style="137" hidden="1" customWidth="1"/>
    <col min="15887" max="15890" width="6.625" style="137" customWidth="1"/>
    <col min="15891" max="16129" width="9" style="137"/>
    <col min="16130" max="16130" width="9.625" style="137" customWidth="1"/>
    <col min="16131" max="16133" width="0" style="137" hidden="1" customWidth="1"/>
    <col min="16134" max="16137" width="6.625" style="137" customWidth="1"/>
    <col min="16138" max="16138" width="4.625" style="137" customWidth="1"/>
    <col min="16139" max="16139" width="9.75" style="137" customWidth="1"/>
    <col min="16140" max="16142" width="0" style="137" hidden="1" customWidth="1"/>
    <col min="16143" max="16146" width="6.625" style="137" customWidth="1"/>
    <col min="16147" max="16384" width="9" style="137"/>
  </cols>
  <sheetData>
    <row r="1" spans="1:19" ht="18" customHeight="1">
      <c r="B1" s="494" t="s">
        <v>806</v>
      </c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136"/>
    </row>
    <row r="2" spans="1:19" s="139" customFormat="1" ht="14.45" customHeight="1">
      <c r="A2" s="138"/>
      <c r="B2" s="138" t="s">
        <v>85</v>
      </c>
      <c r="C2" s="138"/>
      <c r="D2" s="138"/>
      <c r="E2" s="138"/>
      <c r="F2" s="138"/>
      <c r="G2" s="138"/>
      <c r="H2" s="138"/>
      <c r="I2" s="138"/>
      <c r="J2" s="138"/>
      <c r="K2" s="138" t="s">
        <v>89</v>
      </c>
      <c r="L2" s="138"/>
      <c r="M2" s="138"/>
      <c r="N2" s="138"/>
      <c r="O2" s="138"/>
      <c r="P2" s="138"/>
      <c r="Q2" s="138"/>
      <c r="R2" s="138"/>
      <c r="S2" s="138"/>
    </row>
    <row r="3" spans="1:19" s="145" customFormat="1" ht="14.45" customHeight="1">
      <c r="A3" s="160"/>
      <c r="B3" s="491" t="s">
        <v>335</v>
      </c>
      <c r="C3" s="140"/>
      <c r="D3" s="140"/>
      <c r="E3" s="140"/>
      <c r="F3" s="140"/>
      <c r="G3" s="140"/>
      <c r="H3" s="141"/>
      <c r="I3" s="141"/>
      <c r="J3" s="142"/>
      <c r="K3" s="491" t="s">
        <v>335</v>
      </c>
      <c r="L3" s="140"/>
      <c r="M3" s="140"/>
      <c r="N3" s="140"/>
      <c r="O3" s="140"/>
      <c r="P3" s="143"/>
      <c r="Q3" s="141"/>
      <c r="R3" s="141"/>
      <c r="S3" s="144"/>
    </row>
    <row r="4" spans="1:19" s="145" customFormat="1" ht="14.45" customHeight="1">
      <c r="A4" s="160"/>
      <c r="B4" s="492"/>
      <c r="C4" s="146" t="s">
        <v>151</v>
      </c>
      <c r="D4" s="146" t="s">
        <v>86</v>
      </c>
      <c r="E4" s="146" t="s">
        <v>87</v>
      </c>
      <c r="F4" s="146" t="s">
        <v>410</v>
      </c>
      <c r="G4" s="146" t="s">
        <v>739</v>
      </c>
      <c r="H4" s="81" t="s">
        <v>509</v>
      </c>
      <c r="I4" s="147" t="s">
        <v>808</v>
      </c>
      <c r="J4" s="142"/>
      <c r="K4" s="492"/>
      <c r="L4" s="146" t="s">
        <v>151</v>
      </c>
      <c r="M4" s="146" t="s">
        <v>86</v>
      </c>
      <c r="N4" s="146" t="s">
        <v>87</v>
      </c>
      <c r="O4" s="146" t="s">
        <v>410</v>
      </c>
      <c r="P4" s="146" t="s">
        <v>739</v>
      </c>
      <c r="Q4" s="81" t="s">
        <v>508</v>
      </c>
      <c r="R4" s="147" t="s">
        <v>808</v>
      </c>
      <c r="S4" s="144"/>
    </row>
    <row r="5" spans="1:19" s="145" customFormat="1" ht="14.45" customHeight="1">
      <c r="A5" s="160"/>
      <c r="B5" s="493"/>
      <c r="C5" s="148"/>
      <c r="D5" s="148"/>
      <c r="E5" s="148"/>
      <c r="F5" s="148"/>
      <c r="G5" s="148"/>
      <c r="H5" s="149" t="s">
        <v>88</v>
      </c>
      <c r="I5" s="81" t="s">
        <v>511</v>
      </c>
      <c r="J5" s="142"/>
      <c r="K5" s="493"/>
      <c r="L5" s="148"/>
      <c r="M5" s="148"/>
      <c r="N5" s="148"/>
      <c r="O5" s="148"/>
      <c r="P5" s="148"/>
      <c r="Q5" s="149" t="s">
        <v>88</v>
      </c>
      <c r="R5" s="81" t="s">
        <v>511</v>
      </c>
      <c r="S5" s="144"/>
    </row>
    <row r="6" spans="1:19" s="180" customFormat="1" ht="14.45" customHeight="1">
      <c r="B6" s="185" t="s">
        <v>813</v>
      </c>
      <c r="C6" s="181">
        <v>150687</v>
      </c>
      <c r="D6" s="182">
        <v>142161</v>
      </c>
      <c r="E6" s="182">
        <v>131928</v>
      </c>
      <c r="F6" s="182">
        <v>121924</v>
      </c>
      <c r="G6" s="183">
        <v>111299</v>
      </c>
      <c r="H6" s="182">
        <v>-10625</v>
      </c>
      <c r="I6" s="184">
        <v>-8.7144450641383155</v>
      </c>
      <c r="J6" s="185"/>
      <c r="K6" s="186" t="s">
        <v>90</v>
      </c>
      <c r="L6" s="187">
        <v>1117</v>
      </c>
      <c r="M6" s="183">
        <v>941</v>
      </c>
      <c r="N6" s="183">
        <v>837</v>
      </c>
      <c r="O6" s="183">
        <v>751</v>
      </c>
      <c r="P6" s="183">
        <v>644</v>
      </c>
      <c r="Q6" s="182">
        <v>-107</v>
      </c>
      <c r="R6" s="184">
        <v>-14.247669773635153</v>
      </c>
      <c r="S6" s="184"/>
    </row>
    <row r="7" spans="1:19" s="145" customFormat="1" ht="14.45" customHeight="1">
      <c r="A7" s="160"/>
      <c r="B7" s="299" t="s">
        <v>91</v>
      </c>
      <c r="C7" s="150">
        <v>17398</v>
      </c>
      <c r="D7" s="151">
        <v>15082</v>
      </c>
      <c r="E7" s="151">
        <v>13105</v>
      </c>
      <c r="F7" s="151">
        <v>11171</v>
      </c>
      <c r="G7" s="151">
        <v>9169</v>
      </c>
      <c r="H7" s="151">
        <v>-2002</v>
      </c>
      <c r="I7" s="152">
        <v>-17.921403634410527</v>
      </c>
      <c r="J7" s="142"/>
      <c r="K7" s="154" t="s">
        <v>91</v>
      </c>
      <c r="L7" s="150">
        <v>71</v>
      </c>
      <c r="M7" s="151">
        <v>61</v>
      </c>
      <c r="N7" s="151">
        <v>57</v>
      </c>
      <c r="O7" s="151">
        <v>59</v>
      </c>
      <c r="P7" s="151">
        <v>38</v>
      </c>
      <c r="Q7" s="151">
        <v>-21</v>
      </c>
      <c r="R7" s="152">
        <v>-35.593220338983052</v>
      </c>
      <c r="S7" s="152"/>
    </row>
    <row r="8" spans="1:19" s="145" customFormat="1" ht="14.45" customHeight="1">
      <c r="A8" s="160"/>
      <c r="B8" s="155" t="s">
        <v>92</v>
      </c>
      <c r="C8" s="150">
        <v>98035</v>
      </c>
      <c r="D8" s="151">
        <v>88088</v>
      </c>
      <c r="E8" s="151">
        <v>77215</v>
      </c>
      <c r="F8" s="151">
        <v>65317</v>
      </c>
      <c r="G8" s="151">
        <v>55643</v>
      </c>
      <c r="H8" s="151">
        <v>-9674</v>
      </c>
      <c r="I8" s="152">
        <v>-14.810845568534992</v>
      </c>
      <c r="J8" s="142"/>
      <c r="K8" s="156" t="s">
        <v>92</v>
      </c>
      <c r="L8" s="150">
        <v>682</v>
      </c>
      <c r="M8" s="151">
        <v>532</v>
      </c>
      <c r="N8" s="151">
        <v>420</v>
      </c>
      <c r="O8" s="151">
        <v>317</v>
      </c>
      <c r="P8" s="151">
        <v>241</v>
      </c>
      <c r="Q8" s="151">
        <v>-76</v>
      </c>
      <c r="R8" s="152">
        <v>-23.974763406940063</v>
      </c>
      <c r="S8" s="152"/>
    </row>
    <row r="9" spans="1:19" s="145" customFormat="1" ht="14.45" customHeight="1">
      <c r="A9" s="160"/>
      <c r="B9" s="299" t="s">
        <v>93</v>
      </c>
      <c r="C9" s="150">
        <v>35253</v>
      </c>
      <c r="D9" s="151">
        <v>38984</v>
      </c>
      <c r="E9" s="151">
        <v>41607</v>
      </c>
      <c r="F9" s="151">
        <v>45240</v>
      </c>
      <c r="G9" s="151">
        <v>45426</v>
      </c>
      <c r="H9" s="151">
        <v>186</v>
      </c>
      <c r="I9" s="152">
        <v>0.41114058355437666</v>
      </c>
      <c r="J9" s="142"/>
      <c r="K9" s="154" t="s">
        <v>93</v>
      </c>
      <c r="L9" s="150">
        <v>364</v>
      </c>
      <c r="M9" s="151">
        <v>348</v>
      </c>
      <c r="N9" s="151">
        <v>360</v>
      </c>
      <c r="O9" s="151">
        <v>374</v>
      </c>
      <c r="P9" s="151">
        <v>364</v>
      </c>
      <c r="Q9" s="151">
        <v>-10</v>
      </c>
      <c r="R9" s="152">
        <v>-2.6737967914438503</v>
      </c>
      <c r="S9" s="152"/>
    </row>
    <row r="10" spans="1:19" s="145" customFormat="1" ht="14.45" customHeight="1">
      <c r="A10" s="160"/>
      <c r="B10" s="142"/>
      <c r="C10" s="150"/>
      <c r="D10" s="157"/>
      <c r="E10" s="157"/>
      <c r="F10" s="157"/>
      <c r="G10" s="157"/>
      <c r="H10" s="157"/>
      <c r="I10" s="158"/>
      <c r="J10" s="142"/>
      <c r="K10" s="159"/>
      <c r="L10" s="150"/>
      <c r="M10" s="157"/>
      <c r="N10" s="157"/>
      <c r="O10" s="157"/>
      <c r="P10" s="157"/>
      <c r="Q10" s="157"/>
      <c r="R10" s="158"/>
      <c r="S10" s="158"/>
    </row>
    <row r="11" spans="1:19" s="145" customFormat="1" ht="14.45" customHeight="1">
      <c r="A11" s="160"/>
      <c r="B11" s="142" t="s">
        <v>94</v>
      </c>
      <c r="C11" s="150">
        <v>5170</v>
      </c>
      <c r="D11" s="151">
        <v>4417</v>
      </c>
      <c r="E11" s="151">
        <v>3777</v>
      </c>
      <c r="F11" s="151">
        <v>3100</v>
      </c>
      <c r="G11" s="151">
        <v>2382</v>
      </c>
      <c r="H11" s="151">
        <v>-718</v>
      </c>
      <c r="I11" s="152">
        <v>-23.161290322580644</v>
      </c>
      <c r="J11" s="142"/>
      <c r="K11" s="159" t="s">
        <v>94</v>
      </c>
      <c r="L11" s="150">
        <v>13</v>
      </c>
      <c r="M11" s="151">
        <v>16</v>
      </c>
      <c r="N11" s="151">
        <v>16</v>
      </c>
      <c r="O11" s="151">
        <v>20</v>
      </c>
      <c r="P11" s="151">
        <v>3</v>
      </c>
      <c r="Q11" s="151">
        <v>-17</v>
      </c>
      <c r="R11" s="152">
        <v>-85</v>
      </c>
      <c r="S11" s="152"/>
    </row>
    <row r="12" spans="1:19" s="145" customFormat="1" ht="14.45" customHeight="1">
      <c r="A12" s="160"/>
      <c r="B12" s="142" t="s">
        <v>95</v>
      </c>
      <c r="C12" s="150">
        <v>5702</v>
      </c>
      <c r="D12" s="151">
        <v>5046</v>
      </c>
      <c r="E12" s="151">
        <v>4329</v>
      </c>
      <c r="F12" s="151">
        <v>3744</v>
      </c>
      <c r="G12" s="151">
        <v>3086</v>
      </c>
      <c r="H12" s="151">
        <v>-658</v>
      </c>
      <c r="I12" s="152">
        <v>-17.574786324786324</v>
      </c>
      <c r="J12" s="142"/>
      <c r="K12" s="159" t="s">
        <v>95</v>
      </c>
      <c r="L12" s="150">
        <v>26</v>
      </c>
      <c r="M12" s="151">
        <v>19</v>
      </c>
      <c r="N12" s="151">
        <v>24</v>
      </c>
      <c r="O12" s="151">
        <v>15</v>
      </c>
      <c r="P12" s="151">
        <v>17</v>
      </c>
      <c r="Q12" s="151">
        <v>2</v>
      </c>
      <c r="R12" s="152">
        <v>13.333333333333334</v>
      </c>
      <c r="S12" s="152"/>
    </row>
    <row r="13" spans="1:19" s="145" customFormat="1" ht="14.45" customHeight="1">
      <c r="A13" s="160"/>
      <c r="B13" s="142" t="s">
        <v>96</v>
      </c>
      <c r="C13" s="150">
        <v>6526</v>
      </c>
      <c r="D13" s="151">
        <v>5619</v>
      </c>
      <c r="E13" s="151">
        <v>4999</v>
      </c>
      <c r="F13" s="151">
        <v>4327</v>
      </c>
      <c r="G13" s="151">
        <v>3701</v>
      </c>
      <c r="H13" s="151">
        <v>-626</v>
      </c>
      <c r="I13" s="152">
        <v>-14.467298359140282</v>
      </c>
      <c r="J13" s="142"/>
      <c r="K13" s="159" t="s">
        <v>96</v>
      </c>
      <c r="L13" s="150">
        <v>32</v>
      </c>
      <c r="M13" s="151">
        <v>26</v>
      </c>
      <c r="N13" s="151">
        <v>17</v>
      </c>
      <c r="O13" s="151">
        <v>24</v>
      </c>
      <c r="P13" s="151">
        <v>18</v>
      </c>
      <c r="Q13" s="151">
        <v>-6</v>
      </c>
      <c r="R13" s="152">
        <v>-25</v>
      </c>
      <c r="S13" s="152"/>
    </row>
    <row r="14" spans="1:19" s="145" customFormat="1" ht="14.45" customHeight="1">
      <c r="A14" s="160"/>
      <c r="B14" s="142" t="s">
        <v>97</v>
      </c>
      <c r="C14" s="150">
        <v>8581</v>
      </c>
      <c r="D14" s="151">
        <v>6718</v>
      </c>
      <c r="E14" s="151">
        <v>5806</v>
      </c>
      <c r="F14" s="151">
        <v>5229</v>
      </c>
      <c r="G14" s="151">
        <v>4463</v>
      </c>
      <c r="H14" s="151">
        <v>-766</v>
      </c>
      <c r="I14" s="152">
        <v>-14.649072480397782</v>
      </c>
      <c r="J14" s="142"/>
      <c r="K14" s="159" t="s">
        <v>97</v>
      </c>
      <c r="L14" s="150">
        <v>65</v>
      </c>
      <c r="M14" s="151">
        <v>25</v>
      </c>
      <c r="N14" s="151">
        <v>17</v>
      </c>
      <c r="O14" s="151">
        <v>15</v>
      </c>
      <c r="P14" s="151">
        <v>23</v>
      </c>
      <c r="Q14" s="151">
        <v>8</v>
      </c>
      <c r="R14" s="152">
        <v>53.333333333333336</v>
      </c>
      <c r="S14" s="152"/>
    </row>
    <row r="15" spans="1:19" s="145" customFormat="1" ht="14.45" customHeight="1">
      <c r="A15" s="160"/>
      <c r="B15" s="142" t="s">
        <v>98</v>
      </c>
      <c r="C15" s="150">
        <v>9257</v>
      </c>
      <c r="D15" s="151">
        <v>7316</v>
      </c>
      <c r="E15" s="151">
        <v>5587</v>
      </c>
      <c r="F15" s="151">
        <v>4652</v>
      </c>
      <c r="G15" s="151">
        <v>4070</v>
      </c>
      <c r="H15" s="151">
        <v>-582</v>
      </c>
      <c r="I15" s="152">
        <v>-12.510748065348237</v>
      </c>
      <c r="J15" s="142"/>
      <c r="K15" s="159" t="s">
        <v>98</v>
      </c>
      <c r="L15" s="150">
        <v>62</v>
      </c>
      <c r="M15" s="151">
        <v>34</v>
      </c>
      <c r="N15" s="151">
        <v>8</v>
      </c>
      <c r="O15" s="151">
        <v>4</v>
      </c>
      <c r="P15" s="151">
        <v>9</v>
      </c>
      <c r="Q15" s="151">
        <v>5</v>
      </c>
      <c r="R15" s="152">
        <v>125</v>
      </c>
      <c r="S15" s="152"/>
    </row>
    <row r="16" spans="1:19" s="145" customFormat="1" ht="14.45" customHeight="1">
      <c r="A16" s="160"/>
      <c r="B16" s="142" t="s">
        <v>99</v>
      </c>
      <c r="C16" s="150">
        <v>9263</v>
      </c>
      <c r="D16" s="151">
        <v>7175</v>
      </c>
      <c r="E16" s="151">
        <v>5259</v>
      </c>
      <c r="F16" s="151">
        <v>4164</v>
      </c>
      <c r="G16" s="151">
        <v>3360</v>
      </c>
      <c r="H16" s="151">
        <v>-804</v>
      </c>
      <c r="I16" s="152">
        <v>-19.308357348703169</v>
      </c>
      <c r="J16" s="142"/>
      <c r="K16" s="159" t="s">
        <v>99</v>
      </c>
      <c r="L16" s="150">
        <v>46</v>
      </c>
      <c r="M16" s="151">
        <v>32</v>
      </c>
      <c r="N16" s="151">
        <v>23</v>
      </c>
      <c r="O16" s="151">
        <v>12</v>
      </c>
      <c r="P16" s="151">
        <v>7</v>
      </c>
      <c r="Q16" s="151">
        <v>-5</v>
      </c>
      <c r="R16" s="152">
        <v>-41.666666666666671</v>
      </c>
      <c r="S16" s="152"/>
    </row>
    <row r="17" spans="1:19" s="145" customFormat="1" ht="14.45" customHeight="1">
      <c r="A17" s="160"/>
      <c r="B17" s="142" t="s">
        <v>100</v>
      </c>
      <c r="C17" s="150">
        <v>8108</v>
      </c>
      <c r="D17" s="151">
        <v>8348</v>
      </c>
      <c r="E17" s="151">
        <v>6421</v>
      </c>
      <c r="F17" s="151">
        <v>4782</v>
      </c>
      <c r="G17" s="151">
        <v>3646</v>
      </c>
      <c r="H17" s="151">
        <v>-1136</v>
      </c>
      <c r="I17" s="152">
        <v>-23.755750731911334</v>
      </c>
      <c r="J17" s="142"/>
      <c r="K17" s="159" t="s">
        <v>100</v>
      </c>
      <c r="L17" s="150">
        <v>30</v>
      </c>
      <c r="M17" s="151">
        <v>32</v>
      </c>
      <c r="N17" s="151">
        <v>44</v>
      </c>
      <c r="O17" s="151">
        <v>24</v>
      </c>
      <c r="P17" s="151">
        <v>11</v>
      </c>
      <c r="Q17" s="151">
        <v>-13</v>
      </c>
      <c r="R17" s="152">
        <v>-54.166666666666664</v>
      </c>
      <c r="S17" s="152"/>
    </row>
    <row r="18" spans="1:19" s="145" customFormat="1" ht="14.45" customHeight="1">
      <c r="A18" s="160"/>
      <c r="B18" s="142" t="s">
        <v>118</v>
      </c>
      <c r="C18" s="150">
        <v>7814</v>
      </c>
      <c r="D18" s="151">
        <v>7704</v>
      </c>
      <c r="E18" s="151">
        <v>7959</v>
      </c>
      <c r="F18" s="151">
        <v>6173</v>
      </c>
      <c r="G18" s="151">
        <v>4532</v>
      </c>
      <c r="H18" s="151">
        <v>-1641</v>
      </c>
      <c r="I18" s="152">
        <v>-26.583508828770452</v>
      </c>
      <c r="J18" s="142"/>
      <c r="K18" s="159" t="s">
        <v>118</v>
      </c>
      <c r="L18" s="150">
        <v>28</v>
      </c>
      <c r="M18" s="151">
        <v>23</v>
      </c>
      <c r="N18" s="151">
        <v>41</v>
      </c>
      <c r="O18" s="151">
        <v>37</v>
      </c>
      <c r="P18" s="151">
        <v>24</v>
      </c>
      <c r="Q18" s="151">
        <v>-13</v>
      </c>
      <c r="R18" s="152">
        <v>-35.135135135135137</v>
      </c>
      <c r="S18" s="152"/>
    </row>
    <row r="19" spans="1:19" s="145" customFormat="1" ht="14.45" customHeight="1">
      <c r="A19" s="160"/>
      <c r="B19" s="142" t="s">
        <v>101</v>
      </c>
      <c r="C19" s="150">
        <v>7978</v>
      </c>
      <c r="D19" s="151">
        <v>7620</v>
      </c>
      <c r="E19" s="151">
        <v>7517</v>
      </c>
      <c r="F19" s="151">
        <v>7803</v>
      </c>
      <c r="G19" s="151">
        <v>6076</v>
      </c>
      <c r="H19" s="151">
        <v>-1727</v>
      </c>
      <c r="I19" s="152">
        <v>-22.132513135973344</v>
      </c>
      <c r="J19" s="142"/>
      <c r="K19" s="159" t="s">
        <v>101</v>
      </c>
      <c r="L19" s="150">
        <v>51</v>
      </c>
      <c r="M19" s="151">
        <v>28</v>
      </c>
      <c r="N19" s="151">
        <v>21</v>
      </c>
      <c r="O19" s="151">
        <v>37</v>
      </c>
      <c r="P19" s="151">
        <v>37</v>
      </c>
      <c r="Q19" s="151">
        <v>0</v>
      </c>
      <c r="R19" s="152">
        <v>0</v>
      </c>
      <c r="S19" s="152"/>
    </row>
    <row r="20" spans="1:19" s="145" customFormat="1" ht="14.45" customHeight="1">
      <c r="A20" s="160"/>
      <c r="B20" s="142" t="s">
        <v>102</v>
      </c>
      <c r="C20" s="150">
        <v>10882</v>
      </c>
      <c r="D20" s="151">
        <v>7779</v>
      </c>
      <c r="E20" s="151">
        <v>7456</v>
      </c>
      <c r="F20" s="151">
        <v>7399</v>
      </c>
      <c r="G20" s="151">
        <v>7642</v>
      </c>
      <c r="H20" s="151">
        <v>243</v>
      </c>
      <c r="I20" s="152">
        <v>3.2842275983240978</v>
      </c>
      <c r="J20" s="142"/>
      <c r="K20" s="159" t="s">
        <v>102</v>
      </c>
      <c r="L20" s="150">
        <v>99</v>
      </c>
      <c r="M20" s="151">
        <v>45</v>
      </c>
      <c r="N20" s="151">
        <v>27</v>
      </c>
      <c r="O20" s="151">
        <v>24</v>
      </c>
      <c r="P20" s="151">
        <v>33</v>
      </c>
      <c r="Q20" s="151">
        <v>9</v>
      </c>
      <c r="R20" s="152">
        <v>37.5</v>
      </c>
      <c r="S20" s="152"/>
    </row>
    <row r="21" spans="1:19" s="145" customFormat="1" ht="14.45" customHeight="1">
      <c r="A21" s="160"/>
      <c r="B21" s="142" t="s">
        <v>103</v>
      </c>
      <c r="C21" s="150">
        <v>13776</v>
      </c>
      <c r="D21" s="151">
        <v>10710</v>
      </c>
      <c r="E21" s="151">
        <v>7658</v>
      </c>
      <c r="F21" s="151">
        <v>7346</v>
      </c>
      <c r="G21" s="151">
        <v>7276</v>
      </c>
      <c r="H21" s="151">
        <v>-70</v>
      </c>
      <c r="I21" s="152">
        <v>-0.95289953716308196</v>
      </c>
      <c r="J21" s="142"/>
      <c r="K21" s="159" t="s">
        <v>103</v>
      </c>
      <c r="L21" s="150">
        <v>112</v>
      </c>
      <c r="M21" s="151">
        <v>97</v>
      </c>
      <c r="N21" s="151">
        <v>41</v>
      </c>
      <c r="O21" s="151">
        <v>28</v>
      </c>
      <c r="P21" s="151">
        <v>27</v>
      </c>
      <c r="Q21" s="151">
        <v>-1</v>
      </c>
      <c r="R21" s="152">
        <v>-3.5714285714285712</v>
      </c>
      <c r="S21" s="152"/>
    </row>
    <row r="22" spans="1:19" s="145" customFormat="1" ht="14.45" customHeight="1">
      <c r="A22" s="160"/>
      <c r="B22" s="142" t="s">
        <v>104</v>
      </c>
      <c r="C22" s="150">
        <v>11484</v>
      </c>
      <c r="D22" s="151">
        <v>13459</v>
      </c>
      <c r="E22" s="151">
        <v>10459</v>
      </c>
      <c r="F22" s="151">
        <v>7510</v>
      </c>
      <c r="G22" s="151">
        <v>7197</v>
      </c>
      <c r="H22" s="151">
        <v>-313</v>
      </c>
      <c r="I22" s="152">
        <v>-4.1677762982689748</v>
      </c>
      <c r="J22" s="142"/>
      <c r="K22" s="159" t="s">
        <v>104</v>
      </c>
      <c r="L22" s="150">
        <v>101</v>
      </c>
      <c r="M22" s="151">
        <v>111</v>
      </c>
      <c r="N22" s="151">
        <v>94</v>
      </c>
      <c r="O22" s="151">
        <v>43</v>
      </c>
      <c r="P22" s="151">
        <v>32</v>
      </c>
      <c r="Q22" s="151">
        <v>-11</v>
      </c>
      <c r="R22" s="152">
        <v>-25.581395348837212</v>
      </c>
      <c r="S22" s="152"/>
    </row>
    <row r="23" spans="1:19" s="145" customFormat="1" ht="14.45" customHeight="1">
      <c r="A23" s="160"/>
      <c r="B23" s="142" t="s">
        <v>105</v>
      </c>
      <c r="C23" s="150">
        <v>10892</v>
      </c>
      <c r="D23" s="151">
        <v>11259</v>
      </c>
      <c r="E23" s="151">
        <v>13093</v>
      </c>
      <c r="F23" s="151">
        <v>10259</v>
      </c>
      <c r="G23" s="151">
        <v>7381</v>
      </c>
      <c r="H23" s="151">
        <v>-2878</v>
      </c>
      <c r="I23" s="152">
        <v>-28.053416512330635</v>
      </c>
      <c r="J23" s="142"/>
      <c r="K23" s="159" t="s">
        <v>105</v>
      </c>
      <c r="L23" s="150">
        <v>88</v>
      </c>
      <c r="M23" s="151">
        <v>105</v>
      </c>
      <c r="N23" s="151">
        <v>104</v>
      </c>
      <c r="O23" s="151">
        <v>93</v>
      </c>
      <c r="P23" s="151">
        <v>38</v>
      </c>
      <c r="Q23" s="151">
        <v>-55</v>
      </c>
      <c r="R23" s="152">
        <v>-59.13978494623656</v>
      </c>
      <c r="S23" s="152"/>
    </row>
    <row r="24" spans="1:19" s="145" customFormat="1" ht="14.45" customHeight="1">
      <c r="A24" s="160"/>
      <c r="B24" s="142" t="s">
        <v>106</v>
      </c>
      <c r="C24" s="150">
        <v>11122</v>
      </c>
      <c r="D24" s="151">
        <v>10350</v>
      </c>
      <c r="E24" s="151">
        <v>10694</v>
      </c>
      <c r="F24" s="151">
        <v>12533</v>
      </c>
      <c r="G24" s="151">
        <v>9813</v>
      </c>
      <c r="H24" s="151">
        <v>-2720</v>
      </c>
      <c r="I24" s="152">
        <v>-21.702704859171789</v>
      </c>
      <c r="J24" s="142"/>
      <c r="K24" s="159" t="s">
        <v>106</v>
      </c>
      <c r="L24" s="150">
        <v>99</v>
      </c>
      <c r="M24" s="151">
        <v>82</v>
      </c>
      <c r="N24" s="151">
        <v>98</v>
      </c>
      <c r="O24" s="151">
        <v>104</v>
      </c>
      <c r="P24" s="151">
        <v>88</v>
      </c>
      <c r="Q24" s="151">
        <v>-16</v>
      </c>
      <c r="R24" s="152">
        <v>-15.384615384615385</v>
      </c>
      <c r="S24" s="152"/>
    </row>
    <row r="25" spans="1:19" s="145" customFormat="1" ht="14.45" customHeight="1">
      <c r="A25" s="160"/>
      <c r="B25" s="142" t="s">
        <v>107</v>
      </c>
      <c r="C25" s="150">
        <v>9467</v>
      </c>
      <c r="D25" s="151">
        <v>10220</v>
      </c>
      <c r="E25" s="151">
        <v>9506</v>
      </c>
      <c r="F25" s="151">
        <v>9903</v>
      </c>
      <c r="G25" s="151">
        <v>11527</v>
      </c>
      <c r="H25" s="151">
        <v>1624</v>
      </c>
      <c r="I25" s="152">
        <v>16.399070988589319</v>
      </c>
      <c r="J25" s="142"/>
      <c r="K25" s="159" t="s">
        <v>107</v>
      </c>
      <c r="L25" s="150">
        <v>88</v>
      </c>
      <c r="M25" s="151">
        <v>90</v>
      </c>
      <c r="N25" s="151">
        <v>70</v>
      </c>
      <c r="O25" s="151">
        <v>91</v>
      </c>
      <c r="P25" s="151">
        <v>99</v>
      </c>
      <c r="Q25" s="151">
        <v>8</v>
      </c>
      <c r="R25" s="152">
        <v>8.791208791208792</v>
      </c>
      <c r="S25" s="152"/>
    </row>
    <row r="26" spans="1:19" s="145" customFormat="1" ht="14.45" customHeight="1">
      <c r="A26" s="160"/>
      <c r="B26" s="142" t="s">
        <v>108</v>
      </c>
      <c r="C26" s="150">
        <v>7113</v>
      </c>
      <c r="D26" s="151">
        <v>8259</v>
      </c>
      <c r="E26" s="151">
        <v>8887</v>
      </c>
      <c r="F26" s="151">
        <v>8437</v>
      </c>
      <c r="G26" s="151">
        <v>8713</v>
      </c>
      <c r="H26" s="151">
        <v>276</v>
      </c>
      <c r="I26" s="152">
        <v>3.2713049662202205</v>
      </c>
      <c r="J26" s="142"/>
      <c r="K26" s="159" t="s">
        <v>108</v>
      </c>
      <c r="L26" s="150">
        <v>89</v>
      </c>
      <c r="M26" s="151">
        <v>71</v>
      </c>
      <c r="N26" s="151">
        <v>77</v>
      </c>
      <c r="O26" s="151">
        <v>63</v>
      </c>
      <c r="P26" s="151">
        <v>79</v>
      </c>
      <c r="Q26" s="151">
        <v>16</v>
      </c>
      <c r="R26" s="152">
        <v>25.396825396825395</v>
      </c>
      <c r="S26" s="152"/>
    </row>
    <row r="27" spans="1:19" s="145" customFormat="1" ht="14.45" customHeight="1">
      <c r="A27" s="160"/>
      <c r="B27" s="142" t="s">
        <v>109</v>
      </c>
      <c r="C27" s="150">
        <v>4223</v>
      </c>
      <c r="D27" s="151">
        <v>5625</v>
      </c>
      <c r="E27" s="151">
        <v>6627</v>
      </c>
      <c r="F27" s="151">
        <v>7233</v>
      </c>
      <c r="G27" s="151">
        <v>6895</v>
      </c>
      <c r="H27" s="151">
        <v>-338</v>
      </c>
      <c r="I27" s="152">
        <v>-4.6730264067468541</v>
      </c>
      <c r="J27" s="142"/>
      <c r="K27" s="159" t="s">
        <v>109</v>
      </c>
      <c r="L27" s="150">
        <v>61</v>
      </c>
      <c r="M27" s="151">
        <v>60</v>
      </c>
      <c r="N27" s="151">
        <v>57</v>
      </c>
      <c r="O27" s="151">
        <v>61</v>
      </c>
      <c r="P27" s="151">
        <v>44</v>
      </c>
      <c r="Q27" s="151">
        <v>-17</v>
      </c>
      <c r="R27" s="152">
        <v>-27.868852459016392</v>
      </c>
      <c r="S27" s="152"/>
    </row>
    <row r="28" spans="1:19" s="145" customFormat="1" ht="14.45" customHeight="1">
      <c r="A28" s="160"/>
      <c r="B28" s="142" t="s">
        <v>110</v>
      </c>
      <c r="C28" s="150">
        <v>3328</v>
      </c>
      <c r="D28" s="151">
        <v>4530</v>
      </c>
      <c r="E28" s="151">
        <v>5893</v>
      </c>
      <c r="F28" s="151">
        <v>7134</v>
      </c>
      <c r="G28" s="151">
        <v>8478</v>
      </c>
      <c r="H28" s="151">
        <v>1344</v>
      </c>
      <c r="I28" s="152">
        <v>18.839360807401178</v>
      </c>
      <c r="J28" s="142"/>
      <c r="K28" s="159" t="s">
        <v>110</v>
      </c>
      <c r="L28" s="150">
        <v>27</v>
      </c>
      <c r="M28" s="151">
        <v>45</v>
      </c>
      <c r="N28" s="151">
        <v>58</v>
      </c>
      <c r="O28" s="151">
        <v>55</v>
      </c>
      <c r="P28" s="151">
        <v>54</v>
      </c>
      <c r="Q28" s="151">
        <v>-1</v>
      </c>
      <c r="R28" s="152">
        <v>-1.8181818181818181</v>
      </c>
      <c r="S28" s="152"/>
    </row>
    <row r="29" spans="1:19" s="145" customFormat="1" ht="14.45" customHeight="1">
      <c r="A29" s="160"/>
      <c r="B29" s="142" t="s">
        <v>111</v>
      </c>
      <c r="C29" s="150">
        <v>1</v>
      </c>
      <c r="D29" s="151">
        <v>7</v>
      </c>
      <c r="E29" s="151">
        <v>1</v>
      </c>
      <c r="F29" s="151">
        <v>196</v>
      </c>
      <c r="G29" s="151">
        <v>1061</v>
      </c>
      <c r="H29" s="151"/>
      <c r="I29" s="152"/>
      <c r="J29" s="142"/>
      <c r="K29" s="159" t="s">
        <v>111</v>
      </c>
      <c r="L29" s="150" t="s">
        <v>313</v>
      </c>
      <c r="M29" s="151" t="s">
        <v>313</v>
      </c>
      <c r="N29" s="151" t="s">
        <v>313</v>
      </c>
      <c r="O29" s="151">
        <v>1</v>
      </c>
      <c r="P29" s="151">
        <v>1</v>
      </c>
      <c r="Q29" s="151"/>
      <c r="R29" s="152"/>
      <c r="S29" s="152"/>
    </row>
    <row r="30" spans="1:19" s="145" customFormat="1" ht="14.45" customHeight="1">
      <c r="A30" s="160"/>
      <c r="B30" s="72" t="s">
        <v>814</v>
      </c>
      <c r="C30" s="160"/>
      <c r="D30" s="160"/>
      <c r="E30" s="160"/>
      <c r="F30" s="160"/>
      <c r="G30" s="160"/>
      <c r="H30" s="160"/>
      <c r="I30" s="160"/>
      <c r="J30" s="160"/>
      <c r="K30" s="160"/>
      <c r="L30" s="160"/>
      <c r="M30" s="160"/>
      <c r="N30" s="160"/>
      <c r="O30" s="160"/>
      <c r="P30" s="161"/>
      <c r="Q30" s="160"/>
      <c r="R30" s="160"/>
      <c r="S30" s="160"/>
    </row>
    <row r="31" spans="1:19" s="139" customFormat="1" ht="14.45" customHeight="1">
      <c r="A31" s="160"/>
      <c r="B31" s="160"/>
      <c r="C31" s="160"/>
      <c r="D31" s="160"/>
      <c r="E31" s="160"/>
      <c r="F31" s="160"/>
      <c r="G31" s="160"/>
      <c r="H31" s="160"/>
      <c r="I31" s="160"/>
      <c r="J31" s="160"/>
      <c r="K31" s="160"/>
      <c r="L31" s="160"/>
      <c r="M31" s="160"/>
      <c r="N31" s="160"/>
      <c r="O31" s="160"/>
      <c r="P31" s="161"/>
      <c r="Q31" s="160"/>
      <c r="R31" s="160"/>
      <c r="S31" s="160"/>
    </row>
    <row r="32" spans="1:19" s="145" customFormat="1" ht="14.45" customHeight="1">
      <c r="A32" s="138"/>
      <c r="B32" s="138" t="s">
        <v>614</v>
      </c>
      <c r="C32" s="138"/>
      <c r="D32" s="138"/>
      <c r="E32" s="138"/>
      <c r="F32" s="138"/>
      <c r="G32" s="138"/>
      <c r="H32" s="138"/>
      <c r="I32" s="138"/>
      <c r="J32" s="138"/>
      <c r="K32" s="138" t="s">
        <v>615</v>
      </c>
      <c r="L32" s="138"/>
      <c r="M32" s="138"/>
      <c r="N32" s="138"/>
      <c r="O32" s="138"/>
      <c r="P32" s="138"/>
      <c r="Q32" s="138"/>
      <c r="R32" s="138"/>
      <c r="S32" s="138"/>
    </row>
    <row r="33" spans="1:19" s="145" customFormat="1" ht="14.45" customHeight="1">
      <c r="A33" s="160"/>
      <c r="B33" s="491" t="s">
        <v>335</v>
      </c>
      <c r="C33" s="140"/>
      <c r="D33" s="140"/>
      <c r="E33" s="140"/>
      <c r="F33" s="140"/>
      <c r="G33" s="143"/>
      <c r="H33" s="141"/>
      <c r="I33" s="141"/>
      <c r="J33" s="142"/>
      <c r="K33" s="491" t="s">
        <v>335</v>
      </c>
      <c r="L33" s="140"/>
      <c r="M33" s="140"/>
      <c r="N33" s="140"/>
      <c r="O33" s="140"/>
      <c r="P33" s="140"/>
      <c r="Q33" s="141"/>
      <c r="R33" s="141"/>
      <c r="S33" s="144"/>
    </row>
    <row r="34" spans="1:19" s="145" customFormat="1" ht="14.45" customHeight="1">
      <c r="A34" s="160"/>
      <c r="B34" s="492"/>
      <c r="C34" s="146" t="s">
        <v>151</v>
      </c>
      <c r="D34" s="146" t="s">
        <v>86</v>
      </c>
      <c r="E34" s="146" t="s">
        <v>87</v>
      </c>
      <c r="F34" s="146" t="s">
        <v>410</v>
      </c>
      <c r="G34" s="146" t="s">
        <v>739</v>
      </c>
      <c r="H34" s="81" t="s">
        <v>509</v>
      </c>
      <c r="I34" s="147" t="s">
        <v>807</v>
      </c>
      <c r="J34" s="142"/>
      <c r="K34" s="492"/>
      <c r="L34" s="146" t="s">
        <v>151</v>
      </c>
      <c r="M34" s="146" t="s">
        <v>86</v>
      </c>
      <c r="N34" s="146" t="s">
        <v>87</v>
      </c>
      <c r="O34" s="146" t="s">
        <v>410</v>
      </c>
      <c r="P34" s="146" t="s">
        <v>739</v>
      </c>
      <c r="Q34" s="81" t="s">
        <v>509</v>
      </c>
      <c r="R34" s="147" t="s">
        <v>808</v>
      </c>
      <c r="S34" s="144"/>
    </row>
    <row r="35" spans="1:19" s="153" customFormat="1" ht="14.45" customHeight="1">
      <c r="A35" s="160"/>
      <c r="B35" s="493"/>
      <c r="C35" s="148"/>
      <c r="D35" s="148"/>
      <c r="E35" s="148"/>
      <c r="F35" s="148"/>
      <c r="G35" s="148"/>
      <c r="H35" s="149" t="s">
        <v>88</v>
      </c>
      <c r="I35" s="81" t="s">
        <v>511</v>
      </c>
      <c r="J35" s="142"/>
      <c r="K35" s="493"/>
      <c r="L35" s="148"/>
      <c r="M35" s="148"/>
      <c r="N35" s="148"/>
      <c r="O35" s="148"/>
      <c r="P35" s="148"/>
      <c r="Q35" s="149" t="s">
        <v>88</v>
      </c>
      <c r="R35" s="81" t="s">
        <v>511</v>
      </c>
      <c r="S35" s="144"/>
    </row>
    <row r="36" spans="1:19" s="180" customFormat="1" ht="14.45" customHeight="1">
      <c r="B36" s="188" t="s">
        <v>90</v>
      </c>
      <c r="C36" s="187">
        <v>68687</v>
      </c>
      <c r="D36" s="183">
        <v>64436</v>
      </c>
      <c r="E36" s="183">
        <v>59514</v>
      </c>
      <c r="F36" s="183">
        <v>54985</v>
      </c>
      <c r="G36" s="183">
        <v>50136</v>
      </c>
      <c r="H36" s="182">
        <v>-4849</v>
      </c>
      <c r="I36" s="184">
        <v>-8.8187687551150322</v>
      </c>
      <c r="J36" s="185"/>
      <c r="K36" s="186" t="s">
        <v>90</v>
      </c>
      <c r="L36" s="187">
        <v>504</v>
      </c>
      <c r="M36" s="183">
        <v>419</v>
      </c>
      <c r="N36" s="183">
        <v>375</v>
      </c>
      <c r="O36" s="183">
        <v>345</v>
      </c>
      <c r="P36" s="183">
        <v>300</v>
      </c>
      <c r="Q36" s="182">
        <v>-45</v>
      </c>
      <c r="R36" s="184">
        <v>-13.043478260869565</v>
      </c>
      <c r="S36" s="184"/>
    </row>
    <row r="37" spans="1:19" s="145" customFormat="1" ht="14.45" customHeight="1">
      <c r="A37" s="160"/>
      <c r="B37" s="299" t="s">
        <v>91</v>
      </c>
      <c r="C37" s="150">
        <v>8813</v>
      </c>
      <c r="D37" s="151">
        <v>7614</v>
      </c>
      <c r="E37" s="151">
        <v>6611</v>
      </c>
      <c r="F37" s="151">
        <v>5661</v>
      </c>
      <c r="G37" s="151">
        <v>4678</v>
      </c>
      <c r="H37" s="151">
        <v>-983</v>
      </c>
      <c r="I37" s="152">
        <v>-17.364423246776187</v>
      </c>
      <c r="J37" s="142"/>
      <c r="K37" s="154" t="s">
        <v>91</v>
      </c>
      <c r="L37" s="150">
        <v>38</v>
      </c>
      <c r="M37" s="151">
        <v>34</v>
      </c>
      <c r="N37" s="151">
        <v>34</v>
      </c>
      <c r="O37" s="151">
        <v>38</v>
      </c>
      <c r="P37" s="151">
        <v>23</v>
      </c>
      <c r="Q37" s="151">
        <v>-15</v>
      </c>
      <c r="R37" s="152">
        <v>-39.473684210526315</v>
      </c>
      <c r="S37" s="152"/>
    </row>
    <row r="38" spans="1:19" s="145" customFormat="1" ht="14.45" customHeight="1">
      <c r="A38" s="160"/>
      <c r="B38" s="155" t="s">
        <v>92</v>
      </c>
      <c r="C38" s="150">
        <v>45785</v>
      </c>
      <c r="D38" s="151">
        <v>41412</v>
      </c>
      <c r="E38" s="151">
        <v>36495</v>
      </c>
      <c r="F38" s="151">
        <v>31183</v>
      </c>
      <c r="G38" s="151">
        <v>26790</v>
      </c>
      <c r="H38" s="151">
        <v>-4393</v>
      </c>
      <c r="I38" s="152">
        <v>-14.087804252316968</v>
      </c>
      <c r="J38" s="142"/>
      <c r="K38" s="156" t="s">
        <v>92</v>
      </c>
      <c r="L38" s="150">
        <v>330</v>
      </c>
      <c r="M38" s="151">
        <v>247</v>
      </c>
      <c r="N38" s="151">
        <v>193</v>
      </c>
      <c r="O38" s="151">
        <v>151</v>
      </c>
      <c r="P38" s="151">
        <v>121</v>
      </c>
      <c r="Q38" s="151">
        <v>-30</v>
      </c>
      <c r="R38" s="152">
        <v>-19.867549668874172</v>
      </c>
      <c r="S38" s="152"/>
    </row>
    <row r="39" spans="1:19" s="145" customFormat="1" ht="14.45" customHeight="1">
      <c r="A39" s="160"/>
      <c r="B39" s="299" t="s">
        <v>93</v>
      </c>
      <c r="C39" s="150">
        <v>14088</v>
      </c>
      <c r="D39" s="151">
        <v>15406</v>
      </c>
      <c r="E39" s="151">
        <v>16407</v>
      </c>
      <c r="F39" s="151">
        <v>18020</v>
      </c>
      <c r="G39" s="151">
        <v>18009</v>
      </c>
      <c r="H39" s="151">
        <v>-11</v>
      </c>
      <c r="I39" s="152">
        <v>-6.1043285238623748E-2</v>
      </c>
      <c r="J39" s="142"/>
      <c r="K39" s="154" t="s">
        <v>93</v>
      </c>
      <c r="L39" s="150">
        <v>136</v>
      </c>
      <c r="M39" s="151">
        <v>138</v>
      </c>
      <c r="N39" s="151">
        <v>148</v>
      </c>
      <c r="O39" s="151">
        <v>155</v>
      </c>
      <c r="P39" s="151">
        <v>155</v>
      </c>
      <c r="Q39" s="151">
        <v>0</v>
      </c>
      <c r="R39" s="152">
        <v>0</v>
      </c>
      <c r="S39" s="152"/>
    </row>
    <row r="40" spans="1:19" s="145" customFormat="1" ht="14.45" customHeight="1">
      <c r="A40" s="160"/>
      <c r="B40" s="142"/>
      <c r="C40" s="150"/>
      <c r="D40" s="157"/>
      <c r="E40" s="157"/>
      <c r="F40" s="157"/>
      <c r="G40" s="157"/>
      <c r="H40" s="157"/>
      <c r="I40" s="158"/>
      <c r="J40" s="142"/>
      <c r="K40" s="159"/>
      <c r="L40" s="150"/>
      <c r="M40" s="157"/>
      <c r="N40" s="157"/>
      <c r="O40" s="157"/>
      <c r="P40" s="157"/>
      <c r="Q40" s="157"/>
      <c r="R40" s="158"/>
      <c r="S40" s="158"/>
    </row>
    <row r="41" spans="1:19" s="145" customFormat="1" ht="14.45" customHeight="1">
      <c r="A41" s="160"/>
      <c r="B41" s="142" t="s">
        <v>94</v>
      </c>
      <c r="C41" s="150">
        <v>2574</v>
      </c>
      <c r="D41" s="151">
        <v>2216</v>
      </c>
      <c r="E41" s="151">
        <v>1921</v>
      </c>
      <c r="F41" s="151">
        <v>1577</v>
      </c>
      <c r="G41" s="151">
        <v>1211</v>
      </c>
      <c r="H41" s="151">
        <v>-366</v>
      </c>
      <c r="I41" s="152">
        <v>-23.20862396956246</v>
      </c>
      <c r="J41" s="142"/>
      <c r="K41" s="159" t="s">
        <v>94</v>
      </c>
      <c r="L41" s="150">
        <v>6</v>
      </c>
      <c r="M41" s="151">
        <v>10</v>
      </c>
      <c r="N41" s="151">
        <v>11</v>
      </c>
      <c r="O41" s="151">
        <v>14</v>
      </c>
      <c r="P41" s="321" t="s">
        <v>313</v>
      </c>
      <c r="Q41" s="151">
        <v>-14</v>
      </c>
      <c r="R41" s="152" t="s">
        <v>512</v>
      </c>
      <c r="S41" s="152"/>
    </row>
    <row r="42" spans="1:19" s="145" customFormat="1" ht="14.45" customHeight="1">
      <c r="A42" s="160"/>
      <c r="B42" s="142" t="s">
        <v>95</v>
      </c>
      <c r="C42" s="150">
        <v>2902</v>
      </c>
      <c r="D42" s="151">
        <v>2542</v>
      </c>
      <c r="E42" s="151">
        <v>2190</v>
      </c>
      <c r="F42" s="151">
        <v>1917</v>
      </c>
      <c r="G42" s="151">
        <v>1570</v>
      </c>
      <c r="H42" s="151">
        <v>-347</v>
      </c>
      <c r="I42" s="152">
        <v>-18.101199791340637</v>
      </c>
      <c r="J42" s="142"/>
      <c r="K42" s="159" t="s">
        <v>95</v>
      </c>
      <c r="L42" s="150">
        <v>15</v>
      </c>
      <c r="M42" s="151">
        <v>9</v>
      </c>
      <c r="N42" s="151">
        <v>15</v>
      </c>
      <c r="O42" s="151">
        <v>10</v>
      </c>
      <c r="P42" s="321">
        <v>13</v>
      </c>
      <c r="Q42" s="151">
        <v>3</v>
      </c>
      <c r="R42" s="152">
        <v>30</v>
      </c>
      <c r="S42" s="152"/>
    </row>
    <row r="43" spans="1:19" s="145" customFormat="1" ht="14.45" customHeight="1">
      <c r="A43" s="160"/>
      <c r="B43" s="142" t="s">
        <v>96</v>
      </c>
      <c r="C43" s="150">
        <v>3337</v>
      </c>
      <c r="D43" s="151">
        <v>2856</v>
      </c>
      <c r="E43" s="151">
        <v>2500</v>
      </c>
      <c r="F43" s="151">
        <v>2167</v>
      </c>
      <c r="G43" s="151">
        <v>1897</v>
      </c>
      <c r="H43" s="151">
        <v>-270</v>
      </c>
      <c r="I43" s="152">
        <v>-12.459621596677433</v>
      </c>
      <c r="J43" s="142"/>
      <c r="K43" s="159" t="s">
        <v>96</v>
      </c>
      <c r="L43" s="150">
        <v>17</v>
      </c>
      <c r="M43" s="151">
        <v>15</v>
      </c>
      <c r="N43" s="151">
        <v>8</v>
      </c>
      <c r="O43" s="151">
        <v>14</v>
      </c>
      <c r="P43" s="321">
        <v>10</v>
      </c>
      <c r="Q43" s="151">
        <v>-4</v>
      </c>
      <c r="R43" s="152">
        <v>-28.571428571428569</v>
      </c>
      <c r="S43" s="152"/>
    </row>
    <row r="44" spans="1:19" s="145" customFormat="1" ht="14.45" customHeight="1">
      <c r="A44" s="160"/>
      <c r="B44" s="142" t="s">
        <v>97</v>
      </c>
      <c r="C44" s="150">
        <v>4345</v>
      </c>
      <c r="D44" s="151">
        <v>3445</v>
      </c>
      <c r="E44" s="151">
        <v>2991</v>
      </c>
      <c r="F44" s="151">
        <v>2672</v>
      </c>
      <c r="G44" s="151">
        <v>2287</v>
      </c>
      <c r="H44" s="151">
        <v>-385</v>
      </c>
      <c r="I44" s="152">
        <v>-14.408682634730537</v>
      </c>
      <c r="J44" s="142"/>
      <c r="K44" s="159" t="s">
        <v>97</v>
      </c>
      <c r="L44" s="150">
        <v>33</v>
      </c>
      <c r="M44" s="151">
        <v>11</v>
      </c>
      <c r="N44" s="151">
        <v>8</v>
      </c>
      <c r="O44" s="151">
        <v>8</v>
      </c>
      <c r="P44" s="321">
        <v>13</v>
      </c>
      <c r="Q44" s="151">
        <v>5</v>
      </c>
      <c r="R44" s="152">
        <v>62.5</v>
      </c>
      <c r="S44" s="152"/>
    </row>
    <row r="45" spans="1:19" s="145" customFormat="1" ht="14.45" customHeight="1">
      <c r="A45" s="160"/>
      <c r="B45" s="142" t="s">
        <v>98</v>
      </c>
      <c r="C45" s="150">
        <v>4451</v>
      </c>
      <c r="D45" s="151">
        <v>3583</v>
      </c>
      <c r="E45" s="151">
        <v>2761</v>
      </c>
      <c r="F45" s="151">
        <v>2330</v>
      </c>
      <c r="G45" s="151">
        <v>2010</v>
      </c>
      <c r="H45" s="151">
        <v>-320</v>
      </c>
      <c r="I45" s="152">
        <v>-13.733905579399142</v>
      </c>
      <c r="J45" s="142"/>
      <c r="K45" s="159" t="s">
        <v>98</v>
      </c>
      <c r="L45" s="150">
        <v>31</v>
      </c>
      <c r="M45" s="151">
        <v>15</v>
      </c>
      <c r="N45" s="151">
        <v>4</v>
      </c>
      <c r="O45" s="151">
        <v>1</v>
      </c>
      <c r="P45" s="321">
        <v>4</v>
      </c>
      <c r="Q45" s="151">
        <v>3</v>
      </c>
      <c r="R45" s="152">
        <v>300</v>
      </c>
      <c r="S45" s="152"/>
    </row>
    <row r="46" spans="1:19" s="145" customFormat="1" ht="14.45" customHeight="1">
      <c r="A46" s="160"/>
      <c r="B46" s="142" t="s">
        <v>99</v>
      </c>
      <c r="C46" s="150">
        <v>4395</v>
      </c>
      <c r="D46" s="151">
        <v>3432</v>
      </c>
      <c r="E46" s="151">
        <v>2568</v>
      </c>
      <c r="F46" s="151">
        <v>2047</v>
      </c>
      <c r="G46" s="151">
        <v>1656</v>
      </c>
      <c r="H46" s="151">
        <v>-391</v>
      </c>
      <c r="I46" s="152">
        <v>-19.101123595505616</v>
      </c>
      <c r="J46" s="142"/>
      <c r="K46" s="159" t="s">
        <v>99</v>
      </c>
      <c r="L46" s="150">
        <v>23</v>
      </c>
      <c r="M46" s="151">
        <v>14</v>
      </c>
      <c r="N46" s="151">
        <v>10</v>
      </c>
      <c r="O46" s="151">
        <v>4</v>
      </c>
      <c r="P46" s="321">
        <v>3</v>
      </c>
      <c r="Q46" s="151">
        <v>-1</v>
      </c>
      <c r="R46" s="152">
        <v>-25</v>
      </c>
      <c r="S46" s="152"/>
    </row>
    <row r="47" spans="1:19" s="145" customFormat="1" ht="14.45" customHeight="1">
      <c r="A47" s="160"/>
      <c r="B47" s="142" t="s">
        <v>100</v>
      </c>
      <c r="C47" s="150">
        <v>3819</v>
      </c>
      <c r="D47" s="151">
        <v>4034</v>
      </c>
      <c r="E47" s="151">
        <v>3123</v>
      </c>
      <c r="F47" s="151">
        <v>2363</v>
      </c>
      <c r="G47" s="151">
        <v>1828</v>
      </c>
      <c r="H47" s="151">
        <v>-535</v>
      </c>
      <c r="I47" s="152">
        <v>-22.640710960643251</v>
      </c>
      <c r="J47" s="142"/>
      <c r="K47" s="159" t="s">
        <v>100</v>
      </c>
      <c r="L47" s="150">
        <v>11</v>
      </c>
      <c r="M47" s="151">
        <v>15</v>
      </c>
      <c r="N47" s="151">
        <v>17</v>
      </c>
      <c r="O47" s="151">
        <v>14</v>
      </c>
      <c r="P47" s="321">
        <v>5</v>
      </c>
      <c r="Q47" s="151">
        <v>-9</v>
      </c>
      <c r="R47" s="152">
        <v>-64.285714285714292</v>
      </c>
      <c r="S47" s="152"/>
    </row>
    <row r="48" spans="1:19" s="145" customFormat="1" ht="14.45" customHeight="1">
      <c r="A48" s="160"/>
      <c r="B48" s="142" t="s">
        <v>118</v>
      </c>
      <c r="C48" s="150">
        <v>3608</v>
      </c>
      <c r="D48" s="151">
        <v>3605</v>
      </c>
      <c r="E48" s="151">
        <v>3837</v>
      </c>
      <c r="F48" s="151">
        <v>3003</v>
      </c>
      <c r="G48" s="151">
        <v>2221</v>
      </c>
      <c r="H48" s="151">
        <v>-782</v>
      </c>
      <c r="I48" s="152">
        <v>-26.040626040626041</v>
      </c>
      <c r="J48" s="142"/>
      <c r="K48" s="159" t="s">
        <v>118</v>
      </c>
      <c r="L48" s="150">
        <v>11</v>
      </c>
      <c r="M48" s="151">
        <v>10</v>
      </c>
      <c r="N48" s="151">
        <v>21</v>
      </c>
      <c r="O48" s="151">
        <v>17</v>
      </c>
      <c r="P48" s="321">
        <v>15</v>
      </c>
      <c r="Q48" s="151">
        <v>-2</v>
      </c>
      <c r="R48" s="152">
        <v>-11.76470588235294</v>
      </c>
      <c r="S48" s="152"/>
    </row>
    <row r="49" spans="1:19" s="145" customFormat="1" ht="14.45" customHeight="1">
      <c r="A49" s="160"/>
      <c r="B49" s="142" t="s">
        <v>101</v>
      </c>
      <c r="C49" s="150">
        <v>3760</v>
      </c>
      <c r="D49" s="151">
        <v>3541</v>
      </c>
      <c r="E49" s="151">
        <v>3500</v>
      </c>
      <c r="F49" s="151">
        <v>3751</v>
      </c>
      <c r="G49" s="151">
        <v>2938</v>
      </c>
      <c r="H49" s="151">
        <v>-813</v>
      </c>
      <c r="I49" s="152">
        <v>-21.674220207944547</v>
      </c>
      <c r="J49" s="142"/>
      <c r="K49" s="159" t="s">
        <v>101</v>
      </c>
      <c r="L49" s="150">
        <v>24</v>
      </c>
      <c r="M49" s="151">
        <v>10</v>
      </c>
      <c r="N49" s="151">
        <v>12</v>
      </c>
      <c r="O49" s="151">
        <v>18</v>
      </c>
      <c r="P49" s="321">
        <v>17</v>
      </c>
      <c r="Q49" s="151">
        <v>-1</v>
      </c>
      <c r="R49" s="152">
        <v>-5.5555555555555554</v>
      </c>
      <c r="S49" s="152"/>
    </row>
    <row r="50" spans="1:19" s="145" customFormat="1" ht="14.45" customHeight="1">
      <c r="A50" s="160"/>
      <c r="B50" s="142" t="s">
        <v>102</v>
      </c>
      <c r="C50" s="150">
        <v>4966</v>
      </c>
      <c r="D50" s="151">
        <v>3652</v>
      </c>
      <c r="E50" s="151">
        <v>3441</v>
      </c>
      <c r="F50" s="151">
        <v>3478</v>
      </c>
      <c r="G50" s="151">
        <v>3650</v>
      </c>
      <c r="H50" s="151">
        <v>172</v>
      </c>
      <c r="I50" s="152">
        <v>4.9453709028177109</v>
      </c>
      <c r="J50" s="142"/>
      <c r="K50" s="159" t="s">
        <v>102</v>
      </c>
      <c r="L50" s="150">
        <v>48</v>
      </c>
      <c r="M50" s="151">
        <v>22</v>
      </c>
      <c r="N50" s="151">
        <v>11</v>
      </c>
      <c r="O50" s="151">
        <v>14</v>
      </c>
      <c r="P50" s="321">
        <v>16</v>
      </c>
      <c r="Q50" s="151">
        <v>2</v>
      </c>
      <c r="R50" s="152">
        <v>14.285714285714285</v>
      </c>
      <c r="S50" s="152"/>
    </row>
    <row r="51" spans="1:19" s="145" customFormat="1" ht="14.45" customHeight="1">
      <c r="A51" s="160"/>
      <c r="B51" s="142" t="s">
        <v>103</v>
      </c>
      <c r="C51" s="150">
        <v>6337</v>
      </c>
      <c r="D51" s="151">
        <v>4874</v>
      </c>
      <c r="E51" s="151">
        <v>3589</v>
      </c>
      <c r="F51" s="151">
        <v>3378</v>
      </c>
      <c r="G51" s="151">
        <v>3418</v>
      </c>
      <c r="H51" s="151">
        <v>40</v>
      </c>
      <c r="I51" s="152">
        <v>1.1841326228537596</v>
      </c>
      <c r="J51" s="142"/>
      <c r="K51" s="159" t="s">
        <v>103</v>
      </c>
      <c r="L51" s="150">
        <v>45</v>
      </c>
      <c r="M51" s="151">
        <v>48</v>
      </c>
      <c r="N51" s="151">
        <v>20</v>
      </c>
      <c r="O51" s="151">
        <v>11</v>
      </c>
      <c r="P51" s="321">
        <v>14</v>
      </c>
      <c r="Q51" s="151">
        <v>3</v>
      </c>
      <c r="R51" s="152">
        <v>27.27272727272727</v>
      </c>
      <c r="S51" s="152"/>
    </row>
    <row r="52" spans="1:19" s="145" customFormat="1" ht="14.45" customHeight="1">
      <c r="A52" s="160"/>
      <c r="B52" s="142" t="s">
        <v>104</v>
      </c>
      <c r="C52" s="150">
        <v>5215</v>
      </c>
      <c r="D52" s="151">
        <v>6145</v>
      </c>
      <c r="E52" s="151">
        <v>4728</v>
      </c>
      <c r="F52" s="151">
        <v>3519</v>
      </c>
      <c r="G52" s="151">
        <v>3309</v>
      </c>
      <c r="H52" s="151">
        <v>-210</v>
      </c>
      <c r="I52" s="152">
        <v>-5.9676044330775788</v>
      </c>
      <c r="J52" s="142"/>
      <c r="K52" s="159" t="s">
        <v>104</v>
      </c>
      <c r="L52" s="150">
        <v>56</v>
      </c>
      <c r="M52" s="151">
        <v>49</v>
      </c>
      <c r="N52" s="151">
        <v>44</v>
      </c>
      <c r="O52" s="151">
        <v>21</v>
      </c>
      <c r="P52" s="321">
        <v>15</v>
      </c>
      <c r="Q52" s="151">
        <v>-6</v>
      </c>
      <c r="R52" s="152">
        <v>-28.571428571428569</v>
      </c>
      <c r="S52" s="152"/>
    </row>
    <row r="53" spans="1:19" s="145" customFormat="1" ht="14.45" customHeight="1">
      <c r="A53" s="160"/>
      <c r="B53" s="142" t="s">
        <v>105</v>
      </c>
      <c r="C53" s="150">
        <v>4889</v>
      </c>
      <c r="D53" s="151">
        <v>5101</v>
      </c>
      <c r="E53" s="151">
        <v>5957</v>
      </c>
      <c r="F53" s="151">
        <v>4642</v>
      </c>
      <c r="G53" s="151">
        <v>3473</v>
      </c>
      <c r="H53" s="151">
        <v>-1169</v>
      </c>
      <c r="I53" s="152">
        <v>-25.183110728134423</v>
      </c>
      <c r="J53" s="142"/>
      <c r="K53" s="159" t="s">
        <v>105</v>
      </c>
      <c r="L53" s="150">
        <v>48</v>
      </c>
      <c r="M53" s="151">
        <v>53</v>
      </c>
      <c r="N53" s="151">
        <v>46</v>
      </c>
      <c r="O53" s="151">
        <v>43</v>
      </c>
      <c r="P53" s="321">
        <v>19</v>
      </c>
      <c r="Q53" s="151">
        <v>-24</v>
      </c>
      <c r="R53" s="152">
        <v>-55.813953488372093</v>
      </c>
      <c r="S53" s="152"/>
    </row>
    <row r="54" spans="1:19" s="145" customFormat="1" ht="14.45" customHeight="1">
      <c r="A54" s="160"/>
      <c r="B54" s="142" t="s">
        <v>106</v>
      </c>
      <c r="C54" s="150">
        <v>5018</v>
      </c>
      <c r="D54" s="151">
        <v>4551</v>
      </c>
      <c r="E54" s="151">
        <v>4771</v>
      </c>
      <c r="F54" s="151">
        <v>5686</v>
      </c>
      <c r="G54" s="151">
        <v>4417</v>
      </c>
      <c r="H54" s="151">
        <v>-1269</v>
      </c>
      <c r="I54" s="152">
        <v>-22.31797397115723</v>
      </c>
      <c r="J54" s="142"/>
      <c r="K54" s="159" t="s">
        <v>106</v>
      </c>
      <c r="L54" s="150">
        <v>44</v>
      </c>
      <c r="M54" s="151">
        <v>46</v>
      </c>
      <c r="N54" s="151">
        <v>51</v>
      </c>
      <c r="O54" s="151">
        <v>45</v>
      </c>
      <c r="P54" s="321">
        <v>40</v>
      </c>
      <c r="Q54" s="151">
        <v>-5</v>
      </c>
      <c r="R54" s="152">
        <v>-11.111111111111111</v>
      </c>
      <c r="S54" s="152"/>
    </row>
    <row r="55" spans="1:19" s="145" customFormat="1" ht="14.45" customHeight="1">
      <c r="A55" s="160"/>
      <c r="B55" s="142" t="s">
        <v>107</v>
      </c>
      <c r="C55" s="150">
        <v>4009</v>
      </c>
      <c r="D55" s="151">
        <v>4442</v>
      </c>
      <c r="E55" s="151">
        <v>4014</v>
      </c>
      <c r="F55" s="151">
        <v>4271</v>
      </c>
      <c r="G55" s="151">
        <v>5033</v>
      </c>
      <c r="H55" s="151">
        <v>762</v>
      </c>
      <c r="I55" s="152">
        <v>17.841254975415595</v>
      </c>
      <c r="J55" s="142"/>
      <c r="K55" s="159" t="s">
        <v>107</v>
      </c>
      <c r="L55" s="150">
        <v>30</v>
      </c>
      <c r="M55" s="151">
        <v>38</v>
      </c>
      <c r="N55" s="151">
        <v>36</v>
      </c>
      <c r="O55" s="151">
        <v>47</v>
      </c>
      <c r="P55" s="321">
        <v>39</v>
      </c>
      <c r="Q55" s="151">
        <v>-8</v>
      </c>
      <c r="R55" s="152">
        <v>-17.021276595744681</v>
      </c>
      <c r="S55" s="152"/>
    </row>
    <row r="56" spans="1:19" s="145" customFormat="1" ht="14.45" customHeight="1">
      <c r="A56" s="160"/>
      <c r="B56" s="142" t="s">
        <v>108</v>
      </c>
      <c r="C56" s="150">
        <v>2624</v>
      </c>
      <c r="D56" s="151">
        <v>3290</v>
      </c>
      <c r="E56" s="151">
        <v>3683</v>
      </c>
      <c r="F56" s="151">
        <v>3393</v>
      </c>
      <c r="G56" s="151">
        <v>3561</v>
      </c>
      <c r="H56" s="151">
        <v>168</v>
      </c>
      <c r="I56" s="152">
        <v>4.9513704686118478</v>
      </c>
      <c r="J56" s="142"/>
      <c r="K56" s="159" t="s">
        <v>108</v>
      </c>
      <c r="L56" s="150">
        <v>33</v>
      </c>
      <c r="M56" s="151">
        <v>21</v>
      </c>
      <c r="N56" s="151">
        <v>32</v>
      </c>
      <c r="O56" s="151">
        <v>30</v>
      </c>
      <c r="P56" s="321">
        <v>41</v>
      </c>
      <c r="Q56" s="151">
        <v>11</v>
      </c>
      <c r="R56" s="152">
        <v>36.666666666666664</v>
      </c>
      <c r="S56" s="152"/>
    </row>
    <row r="57" spans="1:19" s="145" customFormat="1" ht="14.45" customHeight="1">
      <c r="A57" s="160"/>
      <c r="B57" s="142" t="s">
        <v>109</v>
      </c>
      <c r="C57" s="150">
        <v>1470</v>
      </c>
      <c r="D57" s="151">
        <v>1879</v>
      </c>
      <c r="E57" s="151">
        <v>2361</v>
      </c>
      <c r="F57" s="151">
        <v>2735</v>
      </c>
      <c r="G57" s="151">
        <v>2544</v>
      </c>
      <c r="H57" s="151">
        <v>-191</v>
      </c>
      <c r="I57" s="152">
        <v>-6.9835466179159047</v>
      </c>
      <c r="J57" s="142"/>
      <c r="K57" s="159" t="s">
        <v>109</v>
      </c>
      <c r="L57" s="150">
        <v>17</v>
      </c>
      <c r="M57" s="151">
        <v>16</v>
      </c>
      <c r="N57" s="151">
        <v>17</v>
      </c>
      <c r="O57" s="151">
        <v>23</v>
      </c>
      <c r="P57" s="321">
        <v>21</v>
      </c>
      <c r="Q57" s="151">
        <v>-2</v>
      </c>
      <c r="R57" s="152">
        <v>-8.695652173913043</v>
      </c>
      <c r="S57" s="152"/>
    </row>
    <row r="58" spans="1:19" s="145" customFormat="1" ht="14.45" customHeight="1">
      <c r="A58" s="160"/>
      <c r="B58" s="142" t="s">
        <v>110</v>
      </c>
      <c r="C58" s="150">
        <v>967</v>
      </c>
      <c r="D58" s="151">
        <v>1244</v>
      </c>
      <c r="E58" s="151">
        <v>1578</v>
      </c>
      <c r="F58" s="151">
        <v>1935</v>
      </c>
      <c r="G58" s="151">
        <v>2454</v>
      </c>
      <c r="H58" s="151">
        <v>519</v>
      </c>
      <c r="I58" s="152">
        <v>26.821705426356591</v>
      </c>
      <c r="J58" s="142"/>
      <c r="K58" s="159" t="s">
        <v>110</v>
      </c>
      <c r="L58" s="150">
        <v>12</v>
      </c>
      <c r="M58" s="151">
        <v>17</v>
      </c>
      <c r="N58" s="151">
        <v>12</v>
      </c>
      <c r="O58" s="151">
        <v>10</v>
      </c>
      <c r="P58" s="321">
        <v>14</v>
      </c>
      <c r="Q58" s="151">
        <v>4</v>
      </c>
      <c r="R58" s="152">
        <v>40</v>
      </c>
      <c r="S58" s="152"/>
    </row>
    <row r="59" spans="1:19" s="145" customFormat="1" ht="14.45" customHeight="1">
      <c r="A59" s="160"/>
      <c r="B59" s="142" t="s">
        <v>112</v>
      </c>
      <c r="C59" s="150">
        <v>1</v>
      </c>
      <c r="D59" s="151">
        <v>4</v>
      </c>
      <c r="E59" s="151">
        <v>1</v>
      </c>
      <c r="F59" s="151">
        <v>121</v>
      </c>
      <c r="G59" s="151">
        <v>659</v>
      </c>
      <c r="H59" s="151"/>
      <c r="I59" s="152"/>
      <c r="J59" s="142"/>
      <c r="K59" s="159" t="s">
        <v>112</v>
      </c>
      <c r="L59" s="150" t="s">
        <v>313</v>
      </c>
      <c r="M59" s="151" t="s">
        <v>313</v>
      </c>
      <c r="N59" s="151" t="s">
        <v>313</v>
      </c>
      <c r="O59" s="151">
        <v>1</v>
      </c>
      <c r="P59" s="321">
        <v>1</v>
      </c>
      <c r="Q59" s="151"/>
      <c r="R59" s="152"/>
      <c r="S59" s="160"/>
    </row>
    <row r="60" spans="1:19" s="139" customFormat="1" ht="14.45" customHeight="1">
      <c r="A60" s="160"/>
      <c r="B60" s="142"/>
      <c r="C60" s="151"/>
      <c r="D60" s="151"/>
      <c r="E60" s="151"/>
      <c r="F60" s="151"/>
      <c r="G60" s="151"/>
      <c r="H60" s="151"/>
      <c r="I60" s="152"/>
      <c r="J60" s="142"/>
      <c r="K60" s="142"/>
      <c r="L60" s="151"/>
      <c r="M60" s="151"/>
      <c r="N60" s="151"/>
      <c r="O60" s="151"/>
      <c r="P60" s="321"/>
      <c r="Q60" s="151"/>
      <c r="R60" s="152"/>
      <c r="S60" s="160"/>
    </row>
    <row r="61" spans="1:19" s="145" customFormat="1" ht="14.45" customHeight="1">
      <c r="A61" s="160"/>
      <c r="B61" s="160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1"/>
      <c r="Q61" s="160"/>
      <c r="R61" s="160"/>
      <c r="S61" s="160"/>
    </row>
    <row r="62" spans="1:19" s="145" customFormat="1" ht="14.45" customHeight="1">
      <c r="A62" s="138"/>
      <c r="B62" s="138" t="s">
        <v>616</v>
      </c>
      <c r="C62" s="138"/>
      <c r="D62" s="138"/>
      <c r="E62" s="138"/>
      <c r="F62" s="138"/>
      <c r="G62" s="138"/>
      <c r="H62" s="138"/>
      <c r="I62" s="138"/>
      <c r="J62" s="138"/>
      <c r="K62" s="138" t="s">
        <v>617</v>
      </c>
      <c r="L62" s="138"/>
      <c r="M62" s="138"/>
      <c r="N62" s="138"/>
      <c r="O62" s="138"/>
      <c r="P62" s="138"/>
      <c r="Q62" s="138"/>
      <c r="R62" s="138"/>
      <c r="S62" s="138"/>
    </row>
    <row r="63" spans="1:19" s="145" customFormat="1" ht="14.45" customHeight="1">
      <c r="A63" s="160"/>
      <c r="B63" s="491" t="s">
        <v>335</v>
      </c>
      <c r="C63" s="140"/>
      <c r="D63" s="140"/>
      <c r="E63" s="140"/>
      <c r="F63" s="140"/>
      <c r="G63" s="143"/>
      <c r="H63" s="141"/>
      <c r="I63" s="141"/>
      <c r="J63" s="142"/>
      <c r="K63" s="491" t="s">
        <v>335</v>
      </c>
      <c r="L63" s="140"/>
      <c r="M63" s="140"/>
      <c r="N63" s="140"/>
      <c r="O63" s="140"/>
      <c r="P63" s="140"/>
      <c r="Q63" s="141"/>
      <c r="R63" s="141"/>
      <c r="S63" s="144"/>
    </row>
    <row r="64" spans="1:19" s="153" customFormat="1" ht="14.45" customHeight="1">
      <c r="A64" s="160"/>
      <c r="B64" s="492"/>
      <c r="C64" s="146" t="s">
        <v>151</v>
      </c>
      <c r="D64" s="146" t="s">
        <v>86</v>
      </c>
      <c r="E64" s="146" t="s">
        <v>87</v>
      </c>
      <c r="F64" s="146" t="s">
        <v>410</v>
      </c>
      <c r="G64" s="146" t="s">
        <v>739</v>
      </c>
      <c r="H64" s="81" t="s">
        <v>509</v>
      </c>
      <c r="I64" s="147" t="s">
        <v>807</v>
      </c>
      <c r="J64" s="142"/>
      <c r="K64" s="492"/>
      <c r="L64" s="146" t="s">
        <v>151</v>
      </c>
      <c r="M64" s="146" t="s">
        <v>86</v>
      </c>
      <c r="N64" s="146" t="s">
        <v>87</v>
      </c>
      <c r="O64" s="146" t="s">
        <v>410</v>
      </c>
      <c r="P64" s="146" t="s">
        <v>739</v>
      </c>
      <c r="Q64" s="81" t="s">
        <v>509</v>
      </c>
      <c r="R64" s="147" t="s">
        <v>808</v>
      </c>
      <c r="S64" s="144"/>
    </row>
    <row r="65" spans="1:19" s="145" customFormat="1" ht="14.45" customHeight="1">
      <c r="A65" s="160"/>
      <c r="B65" s="493"/>
      <c r="C65" s="148"/>
      <c r="D65" s="148"/>
      <c r="E65" s="148"/>
      <c r="F65" s="148"/>
      <c r="G65" s="148"/>
      <c r="H65" s="149" t="s">
        <v>88</v>
      </c>
      <c r="I65" s="81" t="s">
        <v>511</v>
      </c>
      <c r="J65" s="142"/>
      <c r="K65" s="493"/>
      <c r="L65" s="148"/>
      <c r="M65" s="148"/>
      <c r="N65" s="148"/>
      <c r="O65" s="148"/>
      <c r="P65" s="148"/>
      <c r="Q65" s="149" t="s">
        <v>88</v>
      </c>
      <c r="R65" s="81" t="s">
        <v>511</v>
      </c>
      <c r="S65" s="144"/>
    </row>
    <row r="66" spans="1:19" s="180" customFormat="1" ht="14.45" customHeight="1">
      <c r="B66" s="188" t="s">
        <v>90</v>
      </c>
      <c r="C66" s="187">
        <v>82000</v>
      </c>
      <c r="D66" s="183">
        <v>77725</v>
      </c>
      <c r="E66" s="183">
        <v>72414</v>
      </c>
      <c r="F66" s="183">
        <v>66939</v>
      </c>
      <c r="G66" s="183">
        <v>61163</v>
      </c>
      <c r="H66" s="182">
        <v>-5776</v>
      </c>
      <c r="I66" s="184">
        <v>-8.628751549918583</v>
      </c>
      <c r="J66" s="185"/>
      <c r="K66" s="186" t="s">
        <v>90</v>
      </c>
      <c r="L66" s="187">
        <v>613</v>
      </c>
      <c r="M66" s="183">
        <v>522</v>
      </c>
      <c r="N66" s="183">
        <v>462</v>
      </c>
      <c r="O66" s="183">
        <v>406</v>
      </c>
      <c r="P66" s="183">
        <v>344</v>
      </c>
      <c r="Q66" s="182">
        <v>-62</v>
      </c>
      <c r="R66" s="184">
        <v>-15.270935960591133</v>
      </c>
      <c r="S66" s="184"/>
    </row>
    <row r="67" spans="1:19" s="145" customFormat="1" ht="14.45" customHeight="1">
      <c r="A67" s="160"/>
      <c r="B67" s="299" t="s">
        <v>91</v>
      </c>
      <c r="C67" s="150">
        <v>8585</v>
      </c>
      <c r="D67" s="151">
        <v>7468</v>
      </c>
      <c r="E67" s="151">
        <v>6494</v>
      </c>
      <c r="F67" s="151">
        <v>5510</v>
      </c>
      <c r="G67" s="151">
        <v>4491</v>
      </c>
      <c r="H67" s="151">
        <v>-1019</v>
      </c>
      <c r="I67" s="152">
        <v>-18.493647912885663</v>
      </c>
      <c r="J67" s="142"/>
      <c r="K67" s="154" t="s">
        <v>91</v>
      </c>
      <c r="L67" s="150">
        <v>33</v>
      </c>
      <c r="M67" s="151">
        <v>27</v>
      </c>
      <c r="N67" s="151">
        <v>23</v>
      </c>
      <c r="O67" s="151">
        <v>21</v>
      </c>
      <c r="P67" s="151">
        <v>15</v>
      </c>
      <c r="Q67" s="151">
        <v>-6</v>
      </c>
      <c r="R67" s="152">
        <v>-28.571428571428569</v>
      </c>
      <c r="S67" s="152"/>
    </row>
    <row r="68" spans="1:19" s="145" customFormat="1" ht="14.45" customHeight="1">
      <c r="A68" s="160"/>
      <c r="B68" s="155" t="s">
        <v>92</v>
      </c>
      <c r="C68" s="150">
        <v>52250</v>
      </c>
      <c r="D68" s="151">
        <v>46676</v>
      </c>
      <c r="E68" s="151">
        <v>40720</v>
      </c>
      <c r="F68" s="151">
        <v>34134</v>
      </c>
      <c r="G68" s="151">
        <v>28853</v>
      </c>
      <c r="H68" s="151">
        <v>-5281</v>
      </c>
      <c r="I68" s="152">
        <v>-15.471377512157966</v>
      </c>
      <c r="J68" s="142"/>
      <c r="K68" s="156" t="s">
        <v>92</v>
      </c>
      <c r="L68" s="150">
        <v>352</v>
      </c>
      <c r="M68" s="151">
        <v>285</v>
      </c>
      <c r="N68" s="151">
        <v>227</v>
      </c>
      <c r="O68" s="151">
        <v>166</v>
      </c>
      <c r="P68" s="151">
        <v>120</v>
      </c>
      <c r="Q68" s="151">
        <v>-46</v>
      </c>
      <c r="R68" s="152">
        <v>-27.710843373493976</v>
      </c>
      <c r="S68" s="152"/>
    </row>
    <row r="69" spans="1:19" s="145" customFormat="1" ht="14.45" customHeight="1">
      <c r="A69" s="160"/>
      <c r="B69" s="299" t="s">
        <v>93</v>
      </c>
      <c r="C69" s="150">
        <v>21165</v>
      </c>
      <c r="D69" s="151">
        <v>23578</v>
      </c>
      <c r="E69" s="151">
        <v>25200</v>
      </c>
      <c r="F69" s="151">
        <v>27220</v>
      </c>
      <c r="G69" s="151">
        <v>27417</v>
      </c>
      <c r="H69" s="151">
        <v>197</v>
      </c>
      <c r="I69" s="152">
        <v>0.7237325495958854</v>
      </c>
      <c r="J69" s="142"/>
      <c r="K69" s="154" t="s">
        <v>93</v>
      </c>
      <c r="L69" s="150">
        <v>228</v>
      </c>
      <c r="M69" s="151">
        <v>210</v>
      </c>
      <c r="N69" s="151">
        <v>212</v>
      </c>
      <c r="O69" s="151">
        <v>219</v>
      </c>
      <c r="P69" s="151">
        <v>209</v>
      </c>
      <c r="Q69" s="151">
        <v>-10</v>
      </c>
      <c r="R69" s="152">
        <v>-4.5662100456620998</v>
      </c>
      <c r="S69" s="152"/>
    </row>
    <row r="70" spans="1:19" s="145" customFormat="1" ht="14.45" customHeight="1">
      <c r="A70" s="160"/>
      <c r="B70" s="142"/>
      <c r="C70" s="150"/>
      <c r="D70" s="157"/>
      <c r="E70" s="157"/>
      <c r="F70" s="157"/>
      <c r="G70" s="157"/>
      <c r="H70" s="157"/>
      <c r="I70" s="158"/>
      <c r="J70" s="142"/>
      <c r="K70" s="159"/>
      <c r="L70" s="150"/>
      <c r="M70" s="157"/>
      <c r="N70" s="157"/>
      <c r="O70" s="157"/>
      <c r="P70" s="157"/>
      <c r="Q70" s="157"/>
      <c r="R70" s="158"/>
      <c r="S70" s="158"/>
    </row>
    <row r="71" spans="1:19" s="145" customFormat="1" ht="14.45" customHeight="1">
      <c r="A71" s="160"/>
      <c r="B71" s="142" t="s">
        <v>94</v>
      </c>
      <c r="C71" s="150">
        <v>2596</v>
      </c>
      <c r="D71" s="151">
        <v>2201</v>
      </c>
      <c r="E71" s="151">
        <v>1856</v>
      </c>
      <c r="F71" s="151">
        <v>1523</v>
      </c>
      <c r="G71" s="151">
        <v>1171</v>
      </c>
      <c r="H71" s="151">
        <v>-352</v>
      </c>
      <c r="I71" s="152">
        <v>-23.112278397898883</v>
      </c>
      <c r="J71" s="142"/>
      <c r="K71" s="159" t="s">
        <v>94</v>
      </c>
      <c r="L71" s="150">
        <v>7</v>
      </c>
      <c r="M71" s="151">
        <v>6</v>
      </c>
      <c r="N71" s="151">
        <v>5</v>
      </c>
      <c r="O71" s="151">
        <v>6</v>
      </c>
      <c r="P71" s="321">
        <v>3</v>
      </c>
      <c r="Q71" s="151">
        <v>-3</v>
      </c>
      <c r="R71" s="152">
        <v>-50</v>
      </c>
      <c r="S71" s="152"/>
    </row>
    <row r="72" spans="1:19" s="145" customFormat="1" ht="14.45" customHeight="1">
      <c r="A72" s="160"/>
      <c r="B72" s="142" t="s">
        <v>95</v>
      </c>
      <c r="C72" s="150">
        <v>2800</v>
      </c>
      <c r="D72" s="151">
        <v>2504</v>
      </c>
      <c r="E72" s="151">
        <v>2139</v>
      </c>
      <c r="F72" s="151">
        <v>1827</v>
      </c>
      <c r="G72" s="151">
        <v>1516</v>
      </c>
      <c r="H72" s="151">
        <v>-311</v>
      </c>
      <c r="I72" s="152">
        <v>-17.022441160372196</v>
      </c>
      <c r="J72" s="142"/>
      <c r="K72" s="159" t="s">
        <v>95</v>
      </c>
      <c r="L72" s="150">
        <v>11</v>
      </c>
      <c r="M72" s="151">
        <v>10</v>
      </c>
      <c r="N72" s="151">
        <v>9</v>
      </c>
      <c r="O72" s="151">
        <v>5</v>
      </c>
      <c r="P72" s="321">
        <v>4</v>
      </c>
      <c r="Q72" s="151">
        <v>-1</v>
      </c>
      <c r="R72" s="152">
        <v>-20</v>
      </c>
      <c r="S72" s="152"/>
    </row>
    <row r="73" spans="1:19" s="145" customFormat="1" ht="14.45" customHeight="1">
      <c r="A73" s="160"/>
      <c r="B73" s="142" t="s">
        <v>96</v>
      </c>
      <c r="C73" s="150">
        <v>3189</v>
      </c>
      <c r="D73" s="151">
        <v>2763</v>
      </c>
      <c r="E73" s="151">
        <v>2499</v>
      </c>
      <c r="F73" s="151">
        <v>2160</v>
      </c>
      <c r="G73" s="151">
        <v>1804</v>
      </c>
      <c r="H73" s="151">
        <v>-356</v>
      </c>
      <c r="I73" s="152">
        <v>-16.481481481481481</v>
      </c>
      <c r="J73" s="142"/>
      <c r="K73" s="159" t="s">
        <v>96</v>
      </c>
      <c r="L73" s="150">
        <v>15</v>
      </c>
      <c r="M73" s="151">
        <v>11</v>
      </c>
      <c r="N73" s="151">
        <v>9</v>
      </c>
      <c r="O73" s="151">
        <v>10</v>
      </c>
      <c r="P73" s="321">
        <v>8</v>
      </c>
      <c r="Q73" s="151">
        <v>-2</v>
      </c>
      <c r="R73" s="152">
        <v>-20</v>
      </c>
      <c r="S73" s="152"/>
    </row>
    <row r="74" spans="1:19" s="145" customFormat="1" ht="14.45" customHeight="1">
      <c r="A74" s="160"/>
      <c r="B74" s="142" t="s">
        <v>97</v>
      </c>
      <c r="C74" s="150">
        <v>4236</v>
      </c>
      <c r="D74" s="151">
        <v>3273</v>
      </c>
      <c r="E74" s="151">
        <v>2815</v>
      </c>
      <c r="F74" s="151">
        <v>2557</v>
      </c>
      <c r="G74" s="151">
        <v>2176</v>
      </c>
      <c r="H74" s="151">
        <v>-381</v>
      </c>
      <c r="I74" s="152">
        <v>-14.90027375831052</v>
      </c>
      <c r="J74" s="142"/>
      <c r="K74" s="159" t="s">
        <v>97</v>
      </c>
      <c r="L74" s="150">
        <v>32</v>
      </c>
      <c r="M74" s="151">
        <v>14</v>
      </c>
      <c r="N74" s="151">
        <v>9</v>
      </c>
      <c r="O74" s="151">
        <v>7</v>
      </c>
      <c r="P74" s="321">
        <v>10</v>
      </c>
      <c r="Q74" s="151">
        <v>3</v>
      </c>
      <c r="R74" s="152">
        <v>42.857142857142854</v>
      </c>
      <c r="S74" s="152"/>
    </row>
    <row r="75" spans="1:19" s="145" customFormat="1" ht="14.45" customHeight="1">
      <c r="A75" s="160"/>
      <c r="B75" s="142" t="s">
        <v>98</v>
      </c>
      <c r="C75" s="150">
        <v>4806</v>
      </c>
      <c r="D75" s="151">
        <v>3733</v>
      </c>
      <c r="E75" s="151">
        <v>2826</v>
      </c>
      <c r="F75" s="151">
        <v>2322</v>
      </c>
      <c r="G75" s="151">
        <v>2060</v>
      </c>
      <c r="H75" s="151">
        <v>-262</v>
      </c>
      <c r="I75" s="152">
        <v>-11.283376399655468</v>
      </c>
      <c r="J75" s="142"/>
      <c r="K75" s="159" t="s">
        <v>98</v>
      </c>
      <c r="L75" s="150">
        <v>31</v>
      </c>
      <c r="M75" s="151">
        <v>19</v>
      </c>
      <c r="N75" s="151">
        <v>4</v>
      </c>
      <c r="O75" s="151">
        <v>3</v>
      </c>
      <c r="P75" s="321">
        <v>5</v>
      </c>
      <c r="Q75" s="151">
        <v>2</v>
      </c>
      <c r="R75" s="152">
        <v>66.666666666666657</v>
      </c>
      <c r="S75" s="152"/>
    </row>
    <row r="76" spans="1:19" s="145" customFormat="1" ht="14.45" customHeight="1">
      <c r="A76" s="160"/>
      <c r="B76" s="142" t="s">
        <v>99</v>
      </c>
      <c r="C76" s="150">
        <v>4868</v>
      </c>
      <c r="D76" s="151">
        <v>3743</v>
      </c>
      <c r="E76" s="151">
        <v>2691</v>
      </c>
      <c r="F76" s="151">
        <v>2117</v>
      </c>
      <c r="G76" s="151">
        <v>1704</v>
      </c>
      <c r="H76" s="151">
        <v>-413</v>
      </c>
      <c r="I76" s="152">
        <v>-19.508738781294284</v>
      </c>
      <c r="J76" s="142"/>
      <c r="K76" s="159" t="s">
        <v>99</v>
      </c>
      <c r="L76" s="150">
        <v>23</v>
      </c>
      <c r="M76" s="151">
        <v>18</v>
      </c>
      <c r="N76" s="151">
        <v>13</v>
      </c>
      <c r="O76" s="151">
        <v>8</v>
      </c>
      <c r="P76" s="321">
        <v>4</v>
      </c>
      <c r="Q76" s="151">
        <v>-4</v>
      </c>
      <c r="R76" s="152">
        <v>-50</v>
      </c>
      <c r="S76" s="152"/>
    </row>
    <row r="77" spans="1:19" s="145" customFormat="1" ht="14.45" customHeight="1">
      <c r="A77" s="160"/>
      <c r="B77" s="142" t="s">
        <v>100</v>
      </c>
      <c r="C77" s="150">
        <v>4289</v>
      </c>
      <c r="D77" s="151">
        <v>4314</v>
      </c>
      <c r="E77" s="151">
        <v>3298</v>
      </c>
      <c r="F77" s="151">
        <v>2419</v>
      </c>
      <c r="G77" s="151">
        <v>1818</v>
      </c>
      <c r="H77" s="151">
        <v>-601</v>
      </c>
      <c r="I77" s="152">
        <v>-24.844977263331955</v>
      </c>
      <c r="J77" s="142"/>
      <c r="K77" s="159" t="s">
        <v>100</v>
      </c>
      <c r="L77" s="150">
        <v>19</v>
      </c>
      <c r="M77" s="151">
        <v>17</v>
      </c>
      <c r="N77" s="151">
        <v>27</v>
      </c>
      <c r="O77" s="151">
        <v>10</v>
      </c>
      <c r="P77" s="321">
        <v>6</v>
      </c>
      <c r="Q77" s="151">
        <v>-4</v>
      </c>
      <c r="R77" s="152">
        <v>-40</v>
      </c>
      <c r="S77" s="152"/>
    </row>
    <row r="78" spans="1:19" s="145" customFormat="1" ht="14.45" customHeight="1">
      <c r="A78" s="160"/>
      <c r="B78" s="142" t="s">
        <v>118</v>
      </c>
      <c r="C78" s="150">
        <v>4206</v>
      </c>
      <c r="D78" s="151">
        <v>4099</v>
      </c>
      <c r="E78" s="151">
        <v>4122</v>
      </c>
      <c r="F78" s="151">
        <v>3170</v>
      </c>
      <c r="G78" s="151">
        <v>2311</v>
      </c>
      <c r="H78" s="151">
        <v>-859</v>
      </c>
      <c r="I78" s="152">
        <v>-27.097791798107256</v>
      </c>
      <c r="J78" s="142"/>
      <c r="K78" s="159" t="s">
        <v>118</v>
      </c>
      <c r="L78" s="150">
        <v>17</v>
      </c>
      <c r="M78" s="151">
        <v>13</v>
      </c>
      <c r="N78" s="151">
        <v>20</v>
      </c>
      <c r="O78" s="151">
        <v>20</v>
      </c>
      <c r="P78" s="321">
        <v>9</v>
      </c>
      <c r="Q78" s="151">
        <v>-11</v>
      </c>
      <c r="R78" s="152">
        <v>-55.000000000000007</v>
      </c>
      <c r="S78" s="152"/>
    </row>
    <row r="79" spans="1:19" s="145" customFormat="1" ht="14.45" customHeight="1">
      <c r="A79" s="160"/>
      <c r="B79" s="142" t="s">
        <v>101</v>
      </c>
      <c r="C79" s="150">
        <v>4218</v>
      </c>
      <c r="D79" s="151">
        <v>4079</v>
      </c>
      <c r="E79" s="151">
        <v>4017</v>
      </c>
      <c r="F79" s="151">
        <v>4052</v>
      </c>
      <c r="G79" s="151">
        <v>3138</v>
      </c>
      <c r="H79" s="151">
        <v>-914</v>
      </c>
      <c r="I79" s="152">
        <v>-22.556762092793683</v>
      </c>
      <c r="J79" s="142"/>
      <c r="K79" s="159" t="s">
        <v>101</v>
      </c>
      <c r="L79" s="150">
        <v>27</v>
      </c>
      <c r="M79" s="151">
        <v>18</v>
      </c>
      <c r="N79" s="151">
        <v>9</v>
      </c>
      <c r="O79" s="151">
        <v>19</v>
      </c>
      <c r="P79" s="321">
        <v>20</v>
      </c>
      <c r="Q79" s="151">
        <v>1</v>
      </c>
      <c r="R79" s="152">
        <v>5.2631578947368416</v>
      </c>
      <c r="S79" s="152"/>
    </row>
    <row r="80" spans="1:19" s="145" customFormat="1" ht="14.45" customHeight="1">
      <c r="A80" s="160"/>
      <c r="B80" s="142" t="s">
        <v>102</v>
      </c>
      <c r="C80" s="150">
        <v>5916</v>
      </c>
      <c r="D80" s="151">
        <v>4127</v>
      </c>
      <c r="E80" s="151">
        <v>4015</v>
      </c>
      <c r="F80" s="151">
        <v>3921</v>
      </c>
      <c r="G80" s="151">
        <v>3992</v>
      </c>
      <c r="H80" s="151">
        <v>71</v>
      </c>
      <c r="I80" s="152">
        <v>1.8107625605712829</v>
      </c>
      <c r="J80" s="142"/>
      <c r="K80" s="159" t="s">
        <v>102</v>
      </c>
      <c r="L80" s="150">
        <v>51</v>
      </c>
      <c r="M80" s="151">
        <v>23</v>
      </c>
      <c r="N80" s="151">
        <v>16</v>
      </c>
      <c r="O80" s="151">
        <v>10</v>
      </c>
      <c r="P80" s="321">
        <v>17</v>
      </c>
      <c r="Q80" s="151">
        <v>7</v>
      </c>
      <c r="R80" s="152">
        <v>70</v>
      </c>
      <c r="S80" s="152"/>
    </row>
    <row r="81" spans="1:19" s="145" customFormat="1" ht="14.45" customHeight="1">
      <c r="A81" s="160"/>
      <c r="B81" s="142" t="s">
        <v>103</v>
      </c>
      <c r="C81" s="150">
        <v>7439</v>
      </c>
      <c r="D81" s="151">
        <v>5836</v>
      </c>
      <c r="E81" s="151">
        <v>4069</v>
      </c>
      <c r="F81" s="151">
        <v>3968</v>
      </c>
      <c r="G81" s="151">
        <v>3858</v>
      </c>
      <c r="H81" s="151">
        <v>-110</v>
      </c>
      <c r="I81" s="152">
        <v>-2.7721774193548385</v>
      </c>
      <c r="J81" s="142"/>
      <c r="K81" s="159" t="s">
        <v>103</v>
      </c>
      <c r="L81" s="150">
        <v>67</v>
      </c>
      <c r="M81" s="151">
        <v>49</v>
      </c>
      <c r="N81" s="151">
        <v>21</v>
      </c>
      <c r="O81" s="151">
        <v>17</v>
      </c>
      <c r="P81" s="321">
        <v>13</v>
      </c>
      <c r="Q81" s="151">
        <v>-4</v>
      </c>
      <c r="R81" s="152">
        <v>-23.52941176470588</v>
      </c>
      <c r="S81" s="152"/>
    </row>
    <row r="82" spans="1:19" s="145" customFormat="1" ht="14.45" customHeight="1">
      <c r="A82" s="160"/>
      <c r="B82" s="142" t="s">
        <v>104</v>
      </c>
      <c r="C82" s="150">
        <v>6269</v>
      </c>
      <c r="D82" s="151">
        <v>7314</v>
      </c>
      <c r="E82" s="151">
        <v>5731</v>
      </c>
      <c r="F82" s="151">
        <v>3991</v>
      </c>
      <c r="G82" s="151">
        <v>3888</v>
      </c>
      <c r="H82" s="151">
        <v>-103</v>
      </c>
      <c r="I82" s="152">
        <v>-2.580806815334503</v>
      </c>
      <c r="J82" s="142"/>
      <c r="K82" s="159" t="s">
        <v>104</v>
      </c>
      <c r="L82" s="150">
        <v>45</v>
      </c>
      <c r="M82" s="151">
        <v>62</v>
      </c>
      <c r="N82" s="151">
        <v>50</v>
      </c>
      <c r="O82" s="151">
        <v>22</v>
      </c>
      <c r="P82" s="321">
        <v>17</v>
      </c>
      <c r="Q82" s="151">
        <v>-5</v>
      </c>
      <c r="R82" s="152">
        <v>-22.727272727272727</v>
      </c>
      <c r="S82" s="152"/>
    </row>
    <row r="83" spans="1:19" s="145" customFormat="1" ht="14.45" customHeight="1">
      <c r="A83" s="160"/>
      <c r="B83" s="142" t="s">
        <v>105</v>
      </c>
      <c r="C83" s="150">
        <v>6003</v>
      </c>
      <c r="D83" s="151">
        <v>6158</v>
      </c>
      <c r="E83" s="151">
        <v>7136</v>
      </c>
      <c r="F83" s="151">
        <v>5617</v>
      </c>
      <c r="G83" s="151">
        <v>3908</v>
      </c>
      <c r="H83" s="151">
        <v>-1709</v>
      </c>
      <c r="I83" s="152">
        <v>-30.425494035962259</v>
      </c>
      <c r="J83" s="142"/>
      <c r="K83" s="159" t="s">
        <v>105</v>
      </c>
      <c r="L83" s="150">
        <v>40</v>
      </c>
      <c r="M83" s="151">
        <v>52</v>
      </c>
      <c r="N83" s="151">
        <v>58</v>
      </c>
      <c r="O83" s="151">
        <v>50</v>
      </c>
      <c r="P83" s="321">
        <v>19</v>
      </c>
      <c r="Q83" s="151">
        <v>-31</v>
      </c>
      <c r="R83" s="152">
        <v>-62</v>
      </c>
      <c r="S83" s="152"/>
    </row>
    <row r="84" spans="1:19" s="145" customFormat="1" ht="14.45" customHeight="1">
      <c r="A84" s="160"/>
      <c r="B84" s="142" t="s">
        <v>106</v>
      </c>
      <c r="C84" s="150">
        <v>6104</v>
      </c>
      <c r="D84" s="151">
        <v>5799</v>
      </c>
      <c r="E84" s="151">
        <v>5923</v>
      </c>
      <c r="F84" s="151">
        <v>6847</v>
      </c>
      <c r="G84" s="151">
        <v>5396</v>
      </c>
      <c r="H84" s="151">
        <v>-1451</v>
      </c>
      <c r="I84" s="152">
        <v>-21.191762815831751</v>
      </c>
      <c r="J84" s="142"/>
      <c r="K84" s="159" t="s">
        <v>106</v>
      </c>
      <c r="L84" s="150">
        <v>55</v>
      </c>
      <c r="M84" s="151">
        <v>36</v>
      </c>
      <c r="N84" s="151">
        <v>47</v>
      </c>
      <c r="O84" s="151">
        <v>59</v>
      </c>
      <c r="P84" s="321">
        <v>48</v>
      </c>
      <c r="Q84" s="151">
        <v>-11</v>
      </c>
      <c r="R84" s="152">
        <v>-18.64406779661017</v>
      </c>
      <c r="S84" s="152"/>
    </row>
    <row r="85" spans="1:19" s="145" customFormat="1" ht="14.45" customHeight="1">
      <c r="A85" s="160"/>
      <c r="B85" s="142" t="s">
        <v>107</v>
      </c>
      <c r="C85" s="150">
        <v>5458</v>
      </c>
      <c r="D85" s="151">
        <v>5778</v>
      </c>
      <c r="E85" s="151">
        <v>5492</v>
      </c>
      <c r="F85" s="151">
        <v>5632</v>
      </c>
      <c r="G85" s="151">
        <v>6494</v>
      </c>
      <c r="H85" s="151">
        <v>862</v>
      </c>
      <c r="I85" s="152">
        <v>15.305397727272727</v>
      </c>
      <c r="J85" s="142"/>
      <c r="K85" s="159" t="s">
        <v>107</v>
      </c>
      <c r="L85" s="150">
        <v>58</v>
      </c>
      <c r="M85" s="151">
        <v>52</v>
      </c>
      <c r="N85" s="151">
        <v>34</v>
      </c>
      <c r="O85" s="151">
        <v>44</v>
      </c>
      <c r="P85" s="321">
        <v>60</v>
      </c>
      <c r="Q85" s="151">
        <v>16</v>
      </c>
      <c r="R85" s="152">
        <v>36.363636363636367</v>
      </c>
      <c r="S85" s="152"/>
    </row>
    <row r="86" spans="1:19" s="145" customFormat="1" ht="14.45" customHeight="1">
      <c r="A86" s="160"/>
      <c r="B86" s="142" t="s">
        <v>108</v>
      </c>
      <c r="C86" s="150">
        <v>4489</v>
      </c>
      <c r="D86" s="151">
        <v>4969</v>
      </c>
      <c r="E86" s="151">
        <v>5204</v>
      </c>
      <c r="F86" s="151">
        <v>5044</v>
      </c>
      <c r="G86" s="151">
        <v>5152</v>
      </c>
      <c r="H86" s="151">
        <v>108</v>
      </c>
      <c r="I86" s="152">
        <v>2.141157811260904</v>
      </c>
      <c r="J86" s="142"/>
      <c r="K86" s="159" t="s">
        <v>108</v>
      </c>
      <c r="L86" s="150">
        <v>56</v>
      </c>
      <c r="M86" s="151">
        <v>50</v>
      </c>
      <c r="N86" s="151">
        <v>45</v>
      </c>
      <c r="O86" s="151">
        <v>33</v>
      </c>
      <c r="P86" s="321">
        <v>38</v>
      </c>
      <c r="Q86" s="151">
        <v>5</v>
      </c>
      <c r="R86" s="152">
        <v>15.151515151515152</v>
      </c>
      <c r="S86" s="152"/>
    </row>
    <row r="87" spans="1:19" s="145" customFormat="1" ht="14.45" customHeight="1">
      <c r="A87" s="160"/>
      <c r="B87" s="142" t="s">
        <v>109</v>
      </c>
      <c r="C87" s="150">
        <v>2753</v>
      </c>
      <c r="D87" s="151">
        <v>3746</v>
      </c>
      <c r="E87" s="151">
        <v>4266</v>
      </c>
      <c r="F87" s="151">
        <v>4498</v>
      </c>
      <c r="G87" s="151">
        <v>4351</v>
      </c>
      <c r="H87" s="151">
        <v>-147</v>
      </c>
      <c r="I87" s="152">
        <v>-3.268119164072921</v>
      </c>
      <c r="J87" s="142"/>
      <c r="K87" s="159" t="s">
        <v>109</v>
      </c>
      <c r="L87" s="150">
        <v>44</v>
      </c>
      <c r="M87" s="151">
        <v>44</v>
      </c>
      <c r="N87" s="151">
        <v>40</v>
      </c>
      <c r="O87" s="151">
        <v>38</v>
      </c>
      <c r="P87" s="321">
        <v>23</v>
      </c>
      <c r="Q87" s="151">
        <v>-15</v>
      </c>
      <c r="R87" s="152">
        <v>-39.473684210526315</v>
      </c>
      <c r="S87" s="152"/>
    </row>
    <row r="88" spans="1:19" s="145" customFormat="1" ht="14.45" customHeight="1">
      <c r="A88" s="160"/>
      <c r="B88" s="142" t="s">
        <v>110</v>
      </c>
      <c r="C88" s="150">
        <v>2361</v>
      </c>
      <c r="D88" s="151">
        <v>3286</v>
      </c>
      <c r="E88" s="151">
        <v>4315</v>
      </c>
      <c r="F88" s="151">
        <v>5199</v>
      </c>
      <c r="G88" s="151">
        <v>6024</v>
      </c>
      <c r="H88" s="151">
        <v>825</v>
      </c>
      <c r="I88" s="152">
        <v>15.868436237738026</v>
      </c>
      <c r="J88" s="142"/>
      <c r="K88" s="159" t="s">
        <v>110</v>
      </c>
      <c r="L88" s="150">
        <v>15</v>
      </c>
      <c r="M88" s="151">
        <v>28</v>
      </c>
      <c r="N88" s="151">
        <v>46</v>
      </c>
      <c r="O88" s="151">
        <v>45</v>
      </c>
      <c r="P88" s="321">
        <v>40</v>
      </c>
      <c r="Q88" s="151">
        <v>-5</v>
      </c>
      <c r="R88" s="152">
        <v>-11.111111111111111</v>
      </c>
      <c r="S88" s="152"/>
    </row>
    <row r="89" spans="1:19" s="139" customFormat="1" ht="14.45" customHeight="1">
      <c r="A89" s="160"/>
      <c r="B89" s="142" t="s">
        <v>112</v>
      </c>
      <c r="C89" s="150" t="s">
        <v>313</v>
      </c>
      <c r="D89" s="151">
        <v>3</v>
      </c>
      <c r="E89" s="151" t="s">
        <v>313</v>
      </c>
      <c r="F89" s="151">
        <v>75</v>
      </c>
      <c r="G89" s="151">
        <v>402</v>
      </c>
      <c r="H89" s="151"/>
      <c r="I89" s="152"/>
      <c r="J89" s="142"/>
      <c r="K89" s="142" t="s">
        <v>112</v>
      </c>
      <c r="L89" s="150" t="s">
        <v>313</v>
      </c>
      <c r="M89" s="151" t="s">
        <v>313</v>
      </c>
      <c r="N89" s="151" t="s">
        <v>313</v>
      </c>
      <c r="O89" s="151" t="s">
        <v>313</v>
      </c>
      <c r="P89" s="321" t="s">
        <v>313</v>
      </c>
      <c r="Q89" s="151"/>
      <c r="R89" s="152"/>
      <c r="S89" s="160"/>
    </row>
    <row r="90" spans="1:19" s="145" customFormat="1" ht="14.45" customHeight="1">
      <c r="A90" s="160"/>
      <c r="B90" s="142"/>
      <c r="C90" s="151"/>
      <c r="D90" s="151"/>
      <c r="E90" s="151"/>
      <c r="F90" s="151"/>
      <c r="G90" s="151"/>
      <c r="H90" s="151"/>
      <c r="I90" s="152"/>
      <c r="J90" s="142"/>
      <c r="K90" s="142"/>
      <c r="L90" s="151"/>
      <c r="M90" s="151"/>
      <c r="N90" s="151"/>
      <c r="O90" s="151"/>
      <c r="P90" s="321"/>
      <c r="Q90" s="151"/>
      <c r="R90" s="152"/>
      <c r="S90" s="160"/>
    </row>
    <row r="91" spans="1:19" s="145" customFormat="1" ht="14.45" customHeight="1">
      <c r="A91" s="160"/>
      <c r="B91" s="162"/>
      <c r="C91" s="162"/>
      <c r="D91" s="162"/>
      <c r="E91" s="162"/>
      <c r="F91" s="162"/>
      <c r="G91" s="162"/>
      <c r="H91" s="162"/>
      <c r="I91" s="162"/>
      <c r="J91" s="162"/>
      <c r="K91" s="162"/>
      <c r="L91" s="162"/>
      <c r="M91" s="162"/>
      <c r="N91" s="162"/>
      <c r="O91" s="162"/>
      <c r="P91" s="161"/>
      <c r="Q91" s="160"/>
      <c r="R91" s="160"/>
      <c r="S91" s="160"/>
    </row>
    <row r="92" spans="1:19" s="145" customFormat="1" ht="14.45" customHeight="1">
      <c r="A92" s="160"/>
      <c r="B92" s="162"/>
      <c r="C92" s="162"/>
      <c r="D92" s="162"/>
      <c r="E92" s="162"/>
      <c r="F92" s="162"/>
      <c r="G92" s="162"/>
      <c r="H92" s="162"/>
      <c r="I92" s="162"/>
      <c r="J92" s="162"/>
      <c r="K92" s="162"/>
      <c r="L92" s="162"/>
      <c r="M92" s="162"/>
      <c r="N92" s="162"/>
      <c r="O92" s="162"/>
      <c r="P92" s="161"/>
      <c r="Q92" s="160"/>
      <c r="R92" s="160"/>
      <c r="S92" s="160"/>
    </row>
    <row r="93" spans="1:19" s="153" customFormat="1" ht="14.45" customHeight="1">
      <c r="A93" s="138"/>
      <c r="B93" s="138" t="s">
        <v>180</v>
      </c>
      <c r="C93" s="138"/>
      <c r="D93" s="138"/>
      <c r="E93" s="138"/>
      <c r="F93" s="138"/>
      <c r="G93" s="138"/>
      <c r="H93" s="138"/>
      <c r="I93" s="138"/>
      <c r="J93" s="138"/>
      <c r="K93" s="138" t="s">
        <v>181</v>
      </c>
      <c r="L93" s="138"/>
      <c r="M93" s="138"/>
      <c r="N93" s="138"/>
      <c r="O93" s="138"/>
      <c r="P93" s="138"/>
      <c r="Q93" s="138"/>
      <c r="R93" s="138"/>
      <c r="S93" s="138"/>
    </row>
    <row r="94" spans="1:19" s="145" customFormat="1" ht="14.45" customHeight="1">
      <c r="A94" s="160"/>
      <c r="B94" s="491" t="s">
        <v>335</v>
      </c>
      <c r="C94" s="140"/>
      <c r="D94" s="140"/>
      <c r="E94" s="140"/>
      <c r="F94" s="140"/>
      <c r="G94" s="143"/>
      <c r="H94" s="141"/>
      <c r="I94" s="141"/>
      <c r="J94" s="142"/>
      <c r="K94" s="491" t="s">
        <v>335</v>
      </c>
      <c r="L94" s="140"/>
      <c r="M94" s="140"/>
      <c r="N94" s="140"/>
      <c r="O94" s="140"/>
      <c r="P94" s="143"/>
      <c r="Q94" s="141"/>
      <c r="R94" s="141"/>
      <c r="S94" s="144"/>
    </row>
    <row r="95" spans="1:19" s="145" customFormat="1" ht="14.45" customHeight="1">
      <c r="A95" s="160"/>
      <c r="B95" s="492"/>
      <c r="C95" s="146" t="s">
        <v>504</v>
      </c>
      <c r="D95" s="146" t="s">
        <v>505</v>
      </c>
      <c r="E95" s="146" t="s">
        <v>506</v>
      </c>
      <c r="F95" s="146" t="s">
        <v>410</v>
      </c>
      <c r="G95" s="146" t="s">
        <v>739</v>
      </c>
      <c r="H95" s="81" t="s">
        <v>508</v>
      </c>
      <c r="I95" s="147" t="s">
        <v>807</v>
      </c>
      <c r="J95" s="142"/>
      <c r="K95" s="492"/>
      <c r="L95" s="146" t="s">
        <v>504</v>
      </c>
      <c r="M95" s="146" t="s">
        <v>505</v>
      </c>
      <c r="N95" s="146" t="s">
        <v>506</v>
      </c>
      <c r="O95" s="146" t="s">
        <v>410</v>
      </c>
      <c r="P95" s="146" t="s">
        <v>739</v>
      </c>
      <c r="Q95" s="81" t="s">
        <v>508</v>
      </c>
      <c r="R95" s="147" t="s">
        <v>807</v>
      </c>
      <c r="S95" s="144"/>
    </row>
    <row r="96" spans="1:19" s="145" customFormat="1" ht="14.45" customHeight="1">
      <c r="A96" s="160"/>
      <c r="B96" s="493"/>
      <c r="C96" s="148"/>
      <c r="D96" s="148"/>
      <c r="E96" s="148"/>
      <c r="F96" s="148"/>
      <c r="G96" s="148"/>
      <c r="H96" s="149" t="s">
        <v>88</v>
      </c>
      <c r="I96" s="81" t="s">
        <v>511</v>
      </c>
      <c r="J96" s="142"/>
      <c r="K96" s="493"/>
      <c r="L96" s="148"/>
      <c r="M96" s="148"/>
      <c r="N96" s="148"/>
      <c r="O96" s="148"/>
      <c r="P96" s="148"/>
      <c r="Q96" s="149" t="s">
        <v>88</v>
      </c>
      <c r="R96" s="81" t="s">
        <v>511</v>
      </c>
      <c r="S96" s="144"/>
    </row>
    <row r="97" spans="1:19" s="180" customFormat="1" ht="14.45" customHeight="1">
      <c r="B97" s="188" t="s">
        <v>90</v>
      </c>
      <c r="C97" s="187">
        <v>488</v>
      </c>
      <c r="D97" s="183">
        <v>412</v>
      </c>
      <c r="E97" s="183">
        <v>378</v>
      </c>
      <c r="F97" s="183">
        <v>298</v>
      </c>
      <c r="G97" s="183">
        <v>223</v>
      </c>
      <c r="H97" s="182">
        <v>-75</v>
      </c>
      <c r="I97" s="184">
        <v>-25.167785234899331</v>
      </c>
      <c r="J97" s="185"/>
      <c r="K97" s="186" t="s">
        <v>90</v>
      </c>
      <c r="L97" s="187">
        <v>233</v>
      </c>
      <c r="M97" s="183">
        <v>209</v>
      </c>
      <c r="N97" s="183">
        <v>184</v>
      </c>
      <c r="O97" s="183">
        <v>152</v>
      </c>
      <c r="P97" s="183">
        <v>136</v>
      </c>
      <c r="Q97" s="182">
        <v>-16</v>
      </c>
      <c r="R97" s="184">
        <v>-10.526315789473683</v>
      </c>
      <c r="S97" s="184"/>
    </row>
    <row r="98" spans="1:19" s="145" customFormat="1" ht="14.45" customHeight="1">
      <c r="A98" s="160"/>
      <c r="B98" s="299" t="s">
        <v>91</v>
      </c>
      <c r="C98" s="150">
        <v>56</v>
      </c>
      <c r="D98" s="151">
        <v>29</v>
      </c>
      <c r="E98" s="151">
        <v>30</v>
      </c>
      <c r="F98" s="151">
        <v>14</v>
      </c>
      <c r="G98" s="151">
        <v>9</v>
      </c>
      <c r="H98" s="151">
        <v>-5</v>
      </c>
      <c r="I98" s="152">
        <v>-35.714285714285715</v>
      </c>
      <c r="J98" s="142"/>
      <c r="K98" s="154" t="s">
        <v>91</v>
      </c>
      <c r="L98" s="150">
        <v>11</v>
      </c>
      <c r="M98" s="151">
        <v>6</v>
      </c>
      <c r="N98" s="151">
        <v>3</v>
      </c>
      <c r="O98" s="151">
        <v>1</v>
      </c>
      <c r="P98" s="151">
        <v>2</v>
      </c>
      <c r="Q98" s="151">
        <v>1</v>
      </c>
      <c r="R98" s="152">
        <v>100</v>
      </c>
      <c r="S98" s="152"/>
    </row>
    <row r="99" spans="1:19" s="145" customFormat="1" ht="14.45" customHeight="1">
      <c r="A99" s="160"/>
      <c r="B99" s="299" t="s">
        <v>92</v>
      </c>
      <c r="C99" s="150">
        <v>268</v>
      </c>
      <c r="D99" s="151">
        <v>228</v>
      </c>
      <c r="E99" s="151">
        <v>201</v>
      </c>
      <c r="F99" s="151">
        <v>150</v>
      </c>
      <c r="G99" s="151">
        <v>98</v>
      </c>
      <c r="H99" s="151">
        <v>-52</v>
      </c>
      <c r="I99" s="152">
        <v>-34.666666666666671</v>
      </c>
      <c r="J99" s="142"/>
      <c r="K99" s="154" t="s">
        <v>92</v>
      </c>
      <c r="L99" s="150">
        <v>147</v>
      </c>
      <c r="M99" s="151">
        <v>119</v>
      </c>
      <c r="N99" s="151">
        <v>95</v>
      </c>
      <c r="O99" s="151">
        <v>57</v>
      </c>
      <c r="P99" s="151">
        <v>49</v>
      </c>
      <c r="Q99" s="151">
        <v>-8</v>
      </c>
      <c r="R99" s="152">
        <v>-14.035087719298245</v>
      </c>
      <c r="S99" s="152"/>
    </row>
    <row r="100" spans="1:19" s="145" customFormat="1" ht="14.45" customHeight="1">
      <c r="A100" s="160"/>
      <c r="B100" s="299" t="s">
        <v>93</v>
      </c>
      <c r="C100" s="150">
        <v>164</v>
      </c>
      <c r="D100" s="151">
        <v>155</v>
      </c>
      <c r="E100" s="151">
        <v>147</v>
      </c>
      <c r="F100" s="151">
        <v>134</v>
      </c>
      <c r="G100" s="151">
        <v>113</v>
      </c>
      <c r="H100" s="151">
        <v>-21</v>
      </c>
      <c r="I100" s="152">
        <v>-15.671641791044777</v>
      </c>
      <c r="J100" s="142"/>
      <c r="K100" s="154" t="s">
        <v>93</v>
      </c>
      <c r="L100" s="150">
        <v>75</v>
      </c>
      <c r="M100" s="151">
        <v>84</v>
      </c>
      <c r="N100" s="151">
        <v>86</v>
      </c>
      <c r="O100" s="151">
        <v>94</v>
      </c>
      <c r="P100" s="151">
        <v>85</v>
      </c>
      <c r="Q100" s="151">
        <v>-9</v>
      </c>
      <c r="R100" s="152">
        <v>-9.5744680851063837</v>
      </c>
      <c r="S100" s="152"/>
    </row>
    <row r="101" spans="1:19" s="145" customFormat="1" ht="14.45" customHeight="1">
      <c r="A101" s="160"/>
      <c r="B101" s="142"/>
      <c r="C101" s="150"/>
      <c r="D101" s="157"/>
      <c r="E101" s="157"/>
      <c r="F101" s="157"/>
      <c r="G101" s="157"/>
      <c r="H101" s="157"/>
      <c r="I101" s="158"/>
      <c r="J101" s="142"/>
      <c r="K101" s="159"/>
      <c r="L101" s="150"/>
      <c r="M101" s="157"/>
      <c r="N101" s="157"/>
      <c r="O101" s="157"/>
      <c r="P101" s="157"/>
      <c r="Q101" s="157"/>
      <c r="R101" s="158"/>
      <c r="S101" s="158"/>
    </row>
    <row r="102" spans="1:19" s="145" customFormat="1" ht="14.45" customHeight="1">
      <c r="A102" s="160"/>
      <c r="B102" s="142" t="s">
        <v>94</v>
      </c>
      <c r="C102" s="150">
        <v>8</v>
      </c>
      <c r="D102" s="151">
        <v>7</v>
      </c>
      <c r="E102" s="151">
        <v>13</v>
      </c>
      <c r="F102" s="151">
        <v>1</v>
      </c>
      <c r="G102" s="151">
        <v>2</v>
      </c>
      <c r="H102" s="151">
        <v>1</v>
      </c>
      <c r="I102" s="152">
        <v>100</v>
      </c>
      <c r="J102" s="142"/>
      <c r="K102" s="159" t="s">
        <v>94</v>
      </c>
      <c r="L102" s="150">
        <v>3</v>
      </c>
      <c r="M102" s="151">
        <v>1</v>
      </c>
      <c r="N102" s="151">
        <v>1</v>
      </c>
      <c r="O102" s="151" t="s">
        <v>313</v>
      </c>
      <c r="P102" s="151">
        <v>1</v>
      </c>
      <c r="Q102" s="151">
        <v>1</v>
      </c>
      <c r="R102" s="152" t="s">
        <v>513</v>
      </c>
      <c r="S102" s="152"/>
    </row>
    <row r="103" spans="1:19" s="145" customFormat="1" ht="14.45" customHeight="1">
      <c r="A103" s="160"/>
      <c r="B103" s="142" t="s">
        <v>95</v>
      </c>
      <c r="C103" s="150">
        <v>16</v>
      </c>
      <c r="D103" s="151">
        <v>8</v>
      </c>
      <c r="E103" s="151">
        <v>7</v>
      </c>
      <c r="F103" s="151">
        <v>7</v>
      </c>
      <c r="G103" s="151">
        <v>1</v>
      </c>
      <c r="H103" s="151">
        <v>-6</v>
      </c>
      <c r="I103" s="152">
        <v>-85.714285714285708</v>
      </c>
      <c r="J103" s="142"/>
      <c r="K103" s="159" t="s">
        <v>95</v>
      </c>
      <c r="L103" s="150">
        <v>4</v>
      </c>
      <c r="M103" s="151">
        <v>1</v>
      </c>
      <c r="N103" s="151" t="s">
        <v>313</v>
      </c>
      <c r="O103" s="151">
        <v>1</v>
      </c>
      <c r="P103" s="151" t="s">
        <v>313</v>
      </c>
      <c r="Q103" s="151">
        <v>-1</v>
      </c>
      <c r="R103" s="152" t="s">
        <v>512</v>
      </c>
      <c r="S103" s="152"/>
    </row>
    <row r="104" spans="1:19" s="145" customFormat="1" ht="14.45" customHeight="1">
      <c r="A104" s="160"/>
      <c r="B104" s="142" t="s">
        <v>96</v>
      </c>
      <c r="C104" s="150">
        <v>32</v>
      </c>
      <c r="D104" s="151">
        <v>14</v>
      </c>
      <c r="E104" s="151">
        <v>10</v>
      </c>
      <c r="F104" s="151">
        <v>6</v>
      </c>
      <c r="G104" s="151">
        <v>6</v>
      </c>
      <c r="H104" s="151">
        <v>0</v>
      </c>
      <c r="I104" s="152">
        <v>0</v>
      </c>
      <c r="J104" s="142"/>
      <c r="K104" s="159" t="s">
        <v>96</v>
      </c>
      <c r="L104" s="150">
        <v>4</v>
      </c>
      <c r="M104" s="151">
        <v>4</v>
      </c>
      <c r="N104" s="151">
        <v>2</v>
      </c>
      <c r="O104" s="151" t="s">
        <v>313</v>
      </c>
      <c r="P104" s="151">
        <v>1</v>
      </c>
      <c r="Q104" s="151">
        <v>1</v>
      </c>
      <c r="R104" s="152" t="s">
        <v>513</v>
      </c>
      <c r="S104" s="152"/>
    </row>
    <row r="105" spans="1:19" s="145" customFormat="1" ht="14.45" customHeight="1">
      <c r="A105" s="160"/>
      <c r="B105" s="142" t="s">
        <v>97</v>
      </c>
      <c r="C105" s="150">
        <v>23</v>
      </c>
      <c r="D105" s="151">
        <v>30</v>
      </c>
      <c r="E105" s="151">
        <v>15</v>
      </c>
      <c r="F105" s="151">
        <v>9</v>
      </c>
      <c r="G105" s="151">
        <v>5</v>
      </c>
      <c r="H105" s="151">
        <v>-4</v>
      </c>
      <c r="I105" s="152">
        <v>-44.444444444444443</v>
      </c>
      <c r="J105" s="142"/>
      <c r="K105" s="159" t="s">
        <v>97</v>
      </c>
      <c r="L105" s="150">
        <v>17</v>
      </c>
      <c r="M105" s="151">
        <v>4</v>
      </c>
      <c r="N105" s="151">
        <v>4</v>
      </c>
      <c r="O105" s="151">
        <v>2</v>
      </c>
      <c r="P105" s="151" t="s">
        <v>313</v>
      </c>
      <c r="Q105" s="151">
        <v>-2</v>
      </c>
      <c r="R105" s="152" t="s">
        <v>512</v>
      </c>
      <c r="S105" s="152"/>
    </row>
    <row r="106" spans="1:19" s="145" customFormat="1" ht="14.45" customHeight="1">
      <c r="A106" s="160"/>
      <c r="B106" s="142" t="s">
        <v>98</v>
      </c>
      <c r="C106" s="150">
        <v>17</v>
      </c>
      <c r="D106" s="151">
        <v>14</v>
      </c>
      <c r="E106" s="151">
        <v>22</v>
      </c>
      <c r="F106" s="151">
        <v>7</v>
      </c>
      <c r="G106" s="151">
        <v>2</v>
      </c>
      <c r="H106" s="151">
        <v>-5</v>
      </c>
      <c r="I106" s="152">
        <v>-71.428571428571431</v>
      </c>
      <c r="J106" s="142"/>
      <c r="K106" s="159" t="s">
        <v>98</v>
      </c>
      <c r="L106" s="150">
        <v>7</v>
      </c>
      <c r="M106" s="151">
        <v>10</v>
      </c>
      <c r="N106" s="151">
        <v>4</v>
      </c>
      <c r="O106" s="151">
        <v>2</v>
      </c>
      <c r="P106" s="151">
        <v>2</v>
      </c>
      <c r="Q106" s="151">
        <v>0</v>
      </c>
      <c r="R106" s="152">
        <v>0</v>
      </c>
      <c r="S106" s="152"/>
    </row>
    <row r="107" spans="1:19" s="145" customFormat="1" ht="14.45" customHeight="1">
      <c r="A107" s="160"/>
      <c r="B107" s="142" t="s">
        <v>99</v>
      </c>
      <c r="C107" s="150">
        <v>15</v>
      </c>
      <c r="D107" s="151">
        <v>9</v>
      </c>
      <c r="E107" s="151">
        <v>13</v>
      </c>
      <c r="F107" s="151">
        <v>10</v>
      </c>
      <c r="G107" s="151">
        <v>4</v>
      </c>
      <c r="H107" s="151">
        <v>-6</v>
      </c>
      <c r="I107" s="152">
        <v>-60</v>
      </c>
      <c r="J107" s="142"/>
      <c r="K107" s="159" t="s">
        <v>99</v>
      </c>
      <c r="L107" s="150">
        <v>6</v>
      </c>
      <c r="M107" s="151">
        <v>5</v>
      </c>
      <c r="N107" s="151">
        <v>7</v>
      </c>
      <c r="O107" s="151">
        <v>3</v>
      </c>
      <c r="P107" s="151">
        <v>2</v>
      </c>
      <c r="Q107" s="151">
        <v>-1</v>
      </c>
      <c r="R107" s="152">
        <v>-33.333333333333329</v>
      </c>
      <c r="S107" s="152"/>
    </row>
    <row r="108" spans="1:19" s="145" customFormat="1" ht="14.45" customHeight="1">
      <c r="A108" s="160"/>
      <c r="B108" s="142" t="s">
        <v>100</v>
      </c>
      <c r="C108" s="150">
        <v>15</v>
      </c>
      <c r="D108" s="151">
        <v>12</v>
      </c>
      <c r="E108" s="151">
        <v>13</v>
      </c>
      <c r="F108" s="151">
        <v>8</v>
      </c>
      <c r="G108" s="151">
        <v>6</v>
      </c>
      <c r="H108" s="151">
        <v>-2</v>
      </c>
      <c r="I108" s="152">
        <v>-25</v>
      </c>
      <c r="J108" s="142"/>
      <c r="K108" s="159" t="s">
        <v>100</v>
      </c>
      <c r="L108" s="150">
        <v>9</v>
      </c>
      <c r="M108" s="151">
        <v>9</v>
      </c>
      <c r="N108" s="151">
        <v>3</v>
      </c>
      <c r="O108" s="151">
        <v>7</v>
      </c>
      <c r="P108" s="151">
        <v>2</v>
      </c>
      <c r="Q108" s="151">
        <v>-5</v>
      </c>
      <c r="R108" s="152">
        <v>-71.428571428571431</v>
      </c>
      <c r="S108" s="152"/>
    </row>
    <row r="109" spans="1:19" s="145" customFormat="1" ht="14.45" customHeight="1">
      <c r="A109" s="160"/>
      <c r="B109" s="142" t="s">
        <v>118</v>
      </c>
      <c r="C109" s="150">
        <v>31</v>
      </c>
      <c r="D109" s="151">
        <v>14</v>
      </c>
      <c r="E109" s="151">
        <v>12</v>
      </c>
      <c r="F109" s="151">
        <v>10</v>
      </c>
      <c r="G109" s="151">
        <v>10</v>
      </c>
      <c r="H109" s="151">
        <v>0</v>
      </c>
      <c r="I109" s="152">
        <v>0</v>
      </c>
      <c r="J109" s="142"/>
      <c r="K109" s="159" t="s">
        <v>118</v>
      </c>
      <c r="L109" s="150">
        <v>4</v>
      </c>
      <c r="M109" s="151">
        <v>8</v>
      </c>
      <c r="N109" s="151">
        <v>4</v>
      </c>
      <c r="O109" s="151">
        <v>3</v>
      </c>
      <c r="P109" s="151">
        <v>7</v>
      </c>
      <c r="Q109" s="151">
        <v>4</v>
      </c>
      <c r="R109" s="152">
        <v>133.33333333333331</v>
      </c>
      <c r="S109" s="152"/>
    </row>
    <row r="110" spans="1:19" s="145" customFormat="1" ht="14.45" customHeight="1">
      <c r="A110" s="160"/>
      <c r="B110" s="142" t="s">
        <v>101</v>
      </c>
      <c r="C110" s="150">
        <v>28</v>
      </c>
      <c r="D110" s="151">
        <v>28</v>
      </c>
      <c r="E110" s="151">
        <v>14</v>
      </c>
      <c r="F110" s="151">
        <v>8</v>
      </c>
      <c r="G110" s="151">
        <v>6</v>
      </c>
      <c r="H110" s="151">
        <v>-2</v>
      </c>
      <c r="I110" s="152">
        <v>-25</v>
      </c>
      <c r="J110" s="142"/>
      <c r="K110" s="159" t="s">
        <v>101</v>
      </c>
      <c r="L110" s="150">
        <v>13</v>
      </c>
      <c r="M110" s="151">
        <v>2</v>
      </c>
      <c r="N110" s="151">
        <v>9</v>
      </c>
      <c r="O110" s="151">
        <v>4</v>
      </c>
      <c r="P110" s="151">
        <v>3</v>
      </c>
      <c r="Q110" s="151">
        <v>-1</v>
      </c>
      <c r="R110" s="152">
        <v>-25</v>
      </c>
      <c r="S110" s="152"/>
    </row>
    <row r="111" spans="1:19" s="145" customFormat="1" ht="14.45" customHeight="1">
      <c r="A111" s="160"/>
      <c r="B111" s="142" t="s">
        <v>102</v>
      </c>
      <c r="C111" s="150">
        <v>37</v>
      </c>
      <c r="D111" s="151">
        <v>27</v>
      </c>
      <c r="E111" s="151">
        <v>28</v>
      </c>
      <c r="F111" s="151">
        <v>14</v>
      </c>
      <c r="G111" s="151">
        <v>7</v>
      </c>
      <c r="H111" s="151">
        <v>-7</v>
      </c>
      <c r="I111" s="152">
        <v>-50</v>
      </c>
      <c r="J111" s="142"/>
      <c r="K111" s="159" t="s">
        <v>102</v>
      </c>
      <c r="L111" s="150">
        <v>14</v>
      </c>
      <c r="M111" s="151">
        <v>12</v>
      </c>
      <c r="N111" s="151">
        <v>5</v>
      </c>
      <c r="O111" s="151">
        <v>7</v>
      </c>
      <c r="P111" s="151">
        <v>4</v>
      </c>
      <c r="Q111" s="151">
        <v>-3</v>
      </c>
      <c r="R111" s="152">
        <v>-42.857142857142854</v>
      </c>
      <c r="S111" s="152"/>
    </row>
    <row r="112" spans="1:19" s="145" customFormat="1" ht="14.45" customHeight="1">
      <c r="A112" s="160"/>
      <c r="B112" s="142" t="s">
        <v>103</v>
      </c>
      <c r="C112" s="150">
        <v>32</v>
      </c>
      <c r="D112" s="151">
        <v>37</v>
      </c>
      <c r="E112" s="151">
        <v>25</v>
      </c>
      <c r="F112" s="151">
        <v>29</v>
      </c>
      <c r="G112" s="151">
        <v>12</v>
      </c>
      <c r="H112" s="151">
        <v>-17</v>
      </c>
      <c r="I112" s="152">
        <v>-58.620689655172406</v>
      </c>
      <c r="J112" s="142"/>
      <c r="K112" s="159" t="s">
        <v>103</v>
      </c>
      <c r="L112" s="150">
        <v>29</v>
      </c>
      <c r="M112" s="151">
        <v>14</v>
      </c>
      <c r="N112" s="151">
        <v>13</v>
      </c>
      <c r="O112" s="151">
        <v>3</v>
      </c>
      <c r="P112" s="151">
        <v>8</v>
      </c>
      <c r="Q112" s="151">
        <v>5</v>
      </c>
      <c r="R112" s="152">
        <v>166.66666666666669</v>
      </c>
      <c r="S112" s="152"/>
    </row>
    <row r="113" spans="1:19" s="145" customFormat="1" ht="14.45" customHeight="1">
      <c r="A113" s="160"/>
      <c r="B113" s="142" t="s">
        <v>104</v>
      </c>
      <c r="C113" s="150">
        <v>28</v>
      </c>
      <c r="D113" s="151">
        <v>28</v>
      </c>
      <c r="E113" s="151">
        <v>33</v>
      </c>
      <c r="F113" s="151">
        <v>23</v>
      </c>
      <c r="G113" s="151">
        <v>26</v>
      </c>
      <c r="H113" s="151">
        <v>3</v>
      </c>
      <c r="I113" s="152">
        <v>13.043478260869565</v>
      </c>
      <c r="J113" s="142"/>
      <c r="K113" s="159" t="s">
        <v>104</v>
      </c>
      <c r="L113" s="150">
        <v>26</v>
      </c>
      <c r="M113" s="151">
        <v>29</v>
      </c>
      <c r="N113" s="151">
        <v>13</v>
      </c>
      <c r="O113" s="151">
        <v>15</v>
      </c>
      <c r="P113" s="151">
        <v>5</v>
      </c>
      <c r="Q113" s="151">
        <v>-10</v>
      </c>
      <c r="R113" s="152">
        <v>-66.666666666666657</v>
      </c>
      <c r="S113" s="152"/>
    </row>
    <row r="114" spans="1:19" s="145" customFormat="1" ht="14.45" customHeight="1">
      <c r="A114" s="160"/>
      <c r="B114" s="142" t="s">
        <v>105</v>
      </c>
      <c r="C114" s="150">
        <v>42</v>
      </c>
      <c r="D114" s="151">
        <v>29</v>
      </c>
      <c r="E114" s="151">
        <v>26</v>
      </c>
      <c r="F114" s="151">
        <v>32</v>
      </c>
      <c r="G114" s="151">
        <v>20</v>
      </c>
      <c r="H114" s="151">
        <v>-12</v>
      </c>
      <c r="I114" s="152">
        <v>-37.5</v>
      </c>
      <c r="J114" s="142"/>
      <c r="K114" s="159" t="s">
        <v>105</v>
      </c>
      <c r="L114" s="150">
        <v>22</v>
      </c>
      <c r="M114" s="151">
        <v>26</v>
      </c>
      <c r="N114" s="151">
        <v>33</v>
      </c>
      <c r="O114" s="151">
        <v>11</v>
      </c>
      <c r="P114" s="151">
        <v>16</v>
      </c>
      <c r="Q114" s="151">
        <v>5</v>
      </c>
      <c r="R114" s="152">
        <v>45.454545454545453</v>
      </c>
      <c r="S114" s="152"/>
    </row>
    <row r="115" spans="1:19" s="145" customFormat="1" ht="14.45" customHeight="1">
      <c r="A115" s="160"/>
      <c r="B115" s="142" t="s">
        <v>106</v>
      </c>
      <c r="C115" s="150">
        <v>46</v>
      </c>
      <c r="D115" s="151">
        <v>38</v>
      </c>
      <c r="E115" s="151">
        <v>29</v>
      </c>
      <c r="F115" s="151">
        <v>26</v>
      </c>
      <c r="G115" s="151">
        <v>30</v>
      </c>
      <c r="H115" s="151">
        <v>4</v>
      </c>
      <c r="I115" s="152">
        <v>15.384615384615385</v>
      </c>
      <c r="J115" s="142"/>
      <c r="K115" s="159" t="s">
        <v>106</v>
      </c>
      <c r="L115" s="150">
        <v>17</v>
      </c>
      <c r="M115" s="151">
        <v>21</v>
      </c>
      <c r="N115" s="151">
        <v>26</v>
      </c>
      <c r="O115" s="151">
        <v>31</v>
      </c>
      <c r="P115" s="151">
        <v>12</v>
      </c>
      <c r="Q115" s="151">
        <v>-19</v>
      </c>
      <c r="R115" s="152">
        <v>-61.29032258064516</v>
      </c>
      <c r="S115" s="152"/>
    </row>
    <row r="116" spans="1:19" s="145" customFormat="1" ht="14.45" customHeight="1">
      <c r="A116" s="160"/>
      <c r="B116" s="142" t="s">
        <v>107</v>
      </c>
      <c r="C116" s="150">
        <v>51</v>
      </c>
      <c r="D116" s="151">
        <v>42</v>
      </c>
      <c r="E116" s="151">
        <v>33</v>
      </c>
      <c r="F116" s="151">
        <v>21</v>
      </c>
      <c r="G116" s="151">
        <v>20</v>
      </c>
      <c r="H116" s="151">
        <v>-1</v>
      </c>
      <c r="I116" s="152">
        <v>-4.7619047619047619</v>
      </c>
      <c r="J116" s="142"/>
      <c r="K116" s="159" t="s">
        <v>107</v>
      </c>
      <c r="L116" s="150">
        <v>16</v>
      </c>
      <c r="M116" s="151">
        <v>18</v>
      </c>
      <c r="N116" s="151">
        <v>20</v>
      </c>
      <c r="O116" s="151">
        <v>21</v>
      </c>
      <c r="P116" s="151">
        <v>29</v>
      </c>
      <c r="Q116" s="151">
        <v>8</v>
      </c>
      <c r="R116" s="152">
        <v>38.095238095238095</v>
      </c>
      <c r="S116" s="152"/>
    </row>
    <row r="117" spans="1:19" s="145" customFormat="1" ht="14.45" customHeight="1">
      <c r="A117" s="160"/>
      <c r="B117" s="142" t="s">
        <v>108</v>
      </c>
      <c r="C117" s="150">
        <v>30</v>
      </c>
      <c r="D117" s="151">
        <v>38</v>
      </c>
      <c r="E117" s="151">
        <v>36</v>
      </c>
      <c r="F117" s="151">
        <v>29</v>
      </c>
      <c r="G117" s="151">
        <v>18</v>
      </c>
      <c r="H117" s="151">
        <v>-11</v>
      </c>
      <c r="I117" s="152">
        <v>-37.931034482758619</v>
      </c>
      <c r="J117" s="142"/>
      <c r="K117" s="159" t="s">
        <v>108</v>
      </c>
      <c r="L117" s="150">
        <v>23</v>
      </c>
      <c r="M117" s="151">
        <v>14</v>
      </c>
      <c r="N117" s="151">
        <v>16</v>
      </c>
      <c r="O117" s="151">
        <v>16</v>
      </c>
      <c r="P117" s="151">
        <v>18</v>
      </c>
      <c r="Q117" s="151">
        <v>2</v>
      </c>
      <c r="R117" s="152">
        <v>12.5</v>
      </c>
      <c r="S117" s="152"/>
    </row>
    <row r="118" spans="1:19" s="139" customFormat="1" ht="14.45" customHeight="1">
      <c r="A118" s="160"/>
      <c r="B118" s="142" t="s">
        <v>109</v>
      </c>
      <c r="C118" s="150">
        <v>23</v>
      </c>
      <c r="D118" s="151">
        <v>23</v>
      </c>
      <c r="E118" s="151">
        <v>30</v>
      </c>
      <c r="F118" s="151">
        <v>27</v>
      </c>
      <c r="G118" s="151">
        <v>17</v>
      </c>
      <c r="H118" s="151">
        <v>-10</v>
      </c>
      <c r="I118" s="152">
        <v>-37.037037037037038</v>
      </c>
      <c r="J118" s="142"/>
      <c r="K118" s="159" t="s">
        <v>109</v>
      </c>
      <c r="L118" s="150">
        <v>11</v>
      </c>
      <c r="M118" s="151">
        <v>19</v>
      </c>
      <c r="N118" s="151">
        <v>13</v>
      </c>
      <c r="O118" s="151">
        <v>11</v>
      </c>
      <c r="P118" s="151">
        <v>16</v>
      </c>
      <c r="Q118" s="151">
        <v>5</v>
      </c>
      <c r="R118" s="152">
        <v>45.454545454545453</v>
      </c>
      <c r="S118" s="152"/>
    </row>
    <row r="119" spans="1:19" s="145" customFormat="1" ht="14.45" customHeight="1">
      <c r="A119" s="160"/>
      <c r="B119" s="142" t="s">
        <v>110</v>
      </c>
      <c r="C119" s="150">
        <v>14</v>
      </c>
      <c r="D119" s="151">
        <v>14</v>
      </c>
      <c r="E119" s="151">
        <v>19</v>
      </c>
      <c r="F119" s="151">
        <v>31</v>
      </c>
      <c r="G119" s="151">
        <v>28</v>
      </c>
      <c r="H119" s="151">
        <v>-3</v>
      </c>
      <c r="I119" s="152">
        <v>-9.67741935483871</v>
      </c>
      <c r="J119" s="142"/>
      <c r="K119" s="159" t="s">
        <v>110</v>
      </c>
      <c r="L119" s="150">
        <v>8</v>
      </c>
      <c r="M119" s="151">
        <v>12</v>
      </c>
      <c r="N119" s="151">
        <v>11</v>
      </c>
      <c r="O119" s="151">
        <v>15</v>
      </c>
      <c r="P119" s="151">
        <v>10</v>
      </c>
      <c r="Q119" s="151">
        <v>-5</v>
      </c>
      <c r="R119" s="152">
        <v>-33.333333333333329</v>
      </c>
      <c r="S119" s="152"/>
    </row>
    <row r="120" spans="1:19" s="145" customFormat="1" ht="14.45" customHeight="1">
      <c r="A120" s="160"/>
      <c r="B120" s="142" t="s">
        <v>112</v>
      </c>
      <c r="C120" s="150" t="s">
        <v>313</v>
      </c>
      <c r="D120" s="151" t="s">
        <v>313</v>
      </c>
      <c r="E120" s="151" t="s">
        <v>313</v>
      </c>
      <c r="F120" s="151" t="s">
        <v>313</v>
      </c>
      <c r="G120" s="151">
        <v>3</v>
      </c>
      <c r="H120" s="151"/>
      <c r="I120" s="152"/>
      <c r="J120" s="160"/>
      <c r="K120" s="142" t="s">
        <v>112</v>
      </c>
      <c r="L120" s="150" t="s">
        <v>313</v>
      </c>
      <c r="M120" s="151" t="s">
        <v>313</v>
      </c>
      <c r="N120" s="151" t="s">
        <v>313</v>
      </c>
      <c r="O120" s="151" t="s">
        <v>313</v>
      </c>
      <c r="P120" s="151" t="s">
        <v>313</v>
      </c>
      <c r="Q120" s="151"/>
      <c r="R120" s="152"/>
      <c r="S120" s="160"/>
    </row>
    <row r="121" spans="1:19" s="145" customFormat="1" ht="14.45" customHeight="1">
      <c r="A121" s="160"/>
      <c r="B121" s="142"/>
      <c r="C121" s="151"/>
      <c r="D121" s="151"/>
      <c r="E121" s="151"/>
      <c r="F121" s="151"/>
      <c r="G121" s="151"/>
      <c r="H121" s="151"/>
      <c r="I121" s="152"/>
      <c r="J121" s="160"/>
      <c r="K121" s="142"/>
      <c r="L121" s="151"/>
      <c r="M121" s="151"/>
      <c r="N121" s="151"/>
      <c r="O121" s="151"/>
      <c r="P121" s="151"/>
      <c r="Q121" s="151"/>
      <c r="R121" s="152"/>
      <c r="S121" s="160"/>
    </row>
    <row r="122" spans="1:19" s="153" customFormat="1" ht="14.45" customHeight="1">
      <c r="A122" s="160"/>
      <c r="B122" s="160"/>
      <c r="C122" s="160"/>
      <c r="D122" s="160"/>
      <c r="E122" s="160"/>
      <c r="F122" s="160"/>
      <c r="G122" s="161"/>
      <c r="H122" s="160"/>
      <c r="I122" s="160"/>
      <c r="J122" s="160"/>
      <c r="K122" s="160"/>
      <c r="L122" s="160"/>
      <c r="M122" s="160"/>
      <c r="N122" s="160"/>
      <c r="O122" s="160"/>
      <c r="P122" s="161"/>
      <c r="Q122" s="160"/>
      <c r="R122" s="160"/>
      <c r="S122" s="160"/>
    </row>
    <row r="123" spans="1:19" s="145" customFormat="1" ht="14.45" customHeight="1">
      <c r="A123" s="138"/>
      <c r="B123" s="138" t="s">
        <v>618</v>
      </c>
      <c r="C123" s="138"/>
      <c r="D123" s="138"/>
      <c r="E123" s="138"/>
      <c r="F123" s="138"/>
      <c r="G123" s="138"/>
      <c r="H123" s="138"/>
      <c r="I123" s="138"/>
      <c r="J123" s="138"/>
      <c r="K123" s="138" t="s">
        <v>619</v>
      </c>
      <c r="L123" s="138"/>
      <c r="M123" s="138"/>
      <c r="N123" s="138"/>
      <c r="O123" s="138"/>
      <c r="P123" s="138"/>
      <c r="Q123" s="138"/>
      <c r="R123" s="138"/>
      <c r="S123" s="138"/>
    </row>
    <row r="124" spans="1:19" s="145" customFormat="1" ht="14.45" customHeight="1">
      <c r="A124" s="160"/>
      <c r="B124" s="491" t="s">
        <v>335</v>
      </c>
      <c r="C124" s="140"/>
      <c r="D124" s="140"/>
      <c r="E124" s="140"/>
      <c r="F124" s="140"/>
      <c r="G124" s="143"/>
      <c r="H124" s="141"/>
      <c r="I124" s="141"/>
      <c r="J124" s="142"/>
      <c r="K124" s="491" t="s">
        <v>335</v>
      </c>
      <c r="L124" s="140"/>
      <c r="M124" s="140"/>
      <c r="N124" s="140"/>
      <c r="O124" s="140"/>
      <c r="P124" s="143"/>
      <c r="Q124" s="141"/>
      <c r="R124" s="141"/>
      <c r="S124" s="144"/>
    </row>
    <row r="125" spans="1:19" s="145" customFormat="1" ht="14.45" customHeight="1">
      <c r="A125" s="160"/>
      <c r="B125" s="492"/>
      <c r="C125" s="146" t="s">
        <v>504</v>
      </c>
      <c r="D125" s="146" t="s">
        <v>505</v>
      </c>
      <c r="E125" s="146" t="s">
        <v>506</v>
      </c>
      <c r="F125" s="146" t="s">
        <v>507</v>
      </c>
      <c r="G125" s="146" t="s">
        <v>739</v>
      </c>
      <c r="H125" s="81" t="s">
        <v>509</v>
      </c>
      <c r="I125" s="147" t="s">
        <v>807</v>
      </c>
      <c r="J125" s="142"/>
      <c r="K125" s="492"/>
      <c r="L125" s="146" t="s">
        <v>504</v>
      </c>
      <c r="M125" s="146" t="s">
        <v>505</v>
      </c>
      <c r="N125" s="146" t="s">
        <v>506</v>
      </c>
      <c r="O125" s="146" t="s">
        <v>507</v>
      </c>
      <c r="P125" s="146" t="s">
        <v>739</v>
      </c>
      <c r="Q125" s="81" t="s">
        <v>509</v>
      </c>
      <c r="R125" s="147" t="s">
        <v>807</v>
      </c>
      <c r="S125" s="144"/>
    </row>
    <row r="126" spans="1:19" s="145" customFormat="1" ht="14.45" customHeight="1">
      <c r="A126" s="160"/>
      <c r="B126" s="493"/>
      <c r="C126" s="148"/>
      <c r="D126" s="148"/>
      <c r="E126" s="148"/>
      <c r="F126" s="148"/>
      <c r="G126" s="148"/>
      <c r="H126" s="149" t="s">
        <v>88</v>
      </c>
      <c r="I126" s="81" t="s">
        <v>511</v>
      </c>
      <c r="J126" s="142"/>
      <c r="K126" s="493"/>
      <c r="L126" s="148"/>
      <c r="M126" s="148"/>
      <c r="N126" s="148"/>
      <c r="O126" s="148"/>
      <c r="P126" s="148"/>
      <c r="Q126" s="149" t="s">
        <v>88</v>
      </c>
      <c r="R126" s="81" t="s">
        <v>511</v>
      </c>
      <c r="S126" s="144"/>
    </row>
    <row r="127" spans="1:19" s="180" customFormat="1" ht="14.45" customHeight="1">
      <c r="B127" s="188" t="s">
        <v>90</v>
      </c>
      <c r="C127" s="187">
        <v>223</v>
      </c>
      <c r="D127" s="183">
        <v>194</v>
      </c>
      <c r="E127" s="183">
        <v>168</v>
      </c>
      <c r="F127" s="183">
        <v>123</v>
      </c>
      <c r="G127" s="183">
        <v>101</v>
      </c>
      <c r="H127" s="182">
        <v>-22</v>
      </c>
      <c r="I127" s="184">
        <v>-17.886178861788618</v>
      </c>
      <c r="J127" s="185"/>
      <c r="K127" s="186" t="s">
        <v>90</v>
      </c>
      <c r="L127" s="187">
        <v>110</v>
      </c>
      <c r="M127" s="183">
        <v>103</v>
      </c>
      <c r="N127" s="183">
        <v>89</v>
      </c>
      <c r="O127" s="183">
        <v>67</v>
      </c>
      <c r="P127" s="183">
        <v>62</v>
      </c>
      <c r="Q127" s="182">
        <v>-5</v>
      </c>
      <c r="R127" s="184">
        <v>-7.4626865671641784</v>
      </c>
      <c r="S127" s="184"/>
    </row>
    <row r="128" spans="1:19" s="145" customFormat="1" ht="14.45" customHeight="1">
      <c r="A128" s="160"/>
      <c r="B128" s="299" t="s">
        <v>91</v>
      </c>
      <c r="C128" s="150">
        <v>30</v>
      </c>
      <c r="D128" s="151">
        <v>13</v>
      </c>
      <c r="E128" s="151">
        <v>12</v>
      </c>
      <c r="F128" s="151">
        <v>5</v>
      </c>
      <c r="G128" s="151">
        <v>4</v>
      </c>
      <c r="H128" s="151">
        <v>-1</v>
      </c>
      <c r="I128" s="152">
        <v>-20</v>
      </c>
      <c r="J128" s="142"/>
      <c r="K128" s="154" t="s">
        <v>91</v>
      </c>
      <c r="L128" s="150">
        <v>8</v>
      </c>
      <c r="M128" s="151">
        <v>6</v>
      </c>
      <c r="N128" s="151">
        <v>2</v>
      </c>
      <c r="O128" s="151" t="s">
        <v>313</v>
      </c>
      <c r="P128" s="151" t="s">
        <v>313</v>
      </c>
      <c r="Q128" s="151" t="s">
        <v>313</v>
      </c>
      <c r="R128" s="152" t="s">
        <v>313</v>
      </c>
      <c r="S128" s="152"/>
    </row>
    <row r="129" spans="1:19" s="145" customFormat="1" ht="14.45" customHeight="1">
      <c r="A129" s="160"/>
      <c r="B129" s="299" t="s">
        <v>92</v>
      </c>
      <c r="C129" s="150">
        <v>127</v>
      </c>
      <c r="D129" s="151">
        <v>112</v>
      </c>
      <c r="E129" s="151">
        <v>98</v>
      </c>
      <c r="F129" s="151">
        <v>70</v>
      </c>
      <c r="G129" s="151">
        <v>46</v>
      </c>
      <c r="H129" s="151">
        <v>-24</v>
      </c>
      <c r="I129" s="152">
        <v>-34.285714285714285</v>
      </c>
      <c r="J129" s="142"/>
      <c r="K129" s="154" t="s">
        <v>92</v>
      </c>
      <c r="L129" s="150">
        <v>71</v>
      </c>
      <c r="M129" s="151">
        <v>60</v>
      </c>
      <c r="N129" s="151">
        <v>50</v>
      </c>
      <c r="O129" s="151">
        <v>28</v>
      </c>
      <c r="P129" s="151">
        <v>27</v>
      </c>
      <c r="Q129" s="151">
        <v>-1</v>
      </c>
      <c r="R129" s="152">
        <v>-3.5714285714285712</v>
      </c>
      <c r="S129" s="152"/>
    </row>
    <row r="130" spans="1:19" s="145" customFormat="1" ht="14.45" customHeight="1">
      <c r="A130" s="160"/>
      <c r="B130" s="299" t="s">
        <v>93</v>
      </c>
      <c r="C130" s="150">
        <v>66</v>
      </c>
      <c r="D130" s="151">
        <v>69</v>
      </c>
      <c r="E130" s="151">
        <v>58</v>
      </c>
      <c r="F130" s="151">
        <v>48</v>
      </c>
      <c r="G130" s="151">
        <v>49</v>
      </c>
      <c r="H130" s="151">
        <v>1</v>
      </c>
      <c r="I130" s="152">
        <v>2.083333333333333</v>
      </c>
      <c r="J130" s="142"/>
      <c r="K130" s="154" t="s">
        <v>93</v>
      </c>
      <c r="L130" s="150">
        <v>31</v>
      </c>
      <c r="M130" s="151">
        <v>37</v>
      </c>
      <c r="N130" s="151">
        <v>37</v>
      </c>
      <c r="O130" s="151">
        <v>39</v>
      </c>
      <c r="P130" s="151">
        <v>35</v>
      </c>
      <c r="Q130" s="151">
        <v>-4</v>
      </c>
      <c r="R130" s="152">
        <v>-10.256410256410255</v>
      </c>
      <c r="S130" s="152"/>
    </row>
    <row r="131" spans="1:19" s="145" customFormat="1" ht="14.45" customHeight="1">
      <c r="A131" s="160"/>
      <c r="B131" s="142"/>
      <c r="C131" s="150"/>
      <c r="D131" s="157"/>
      <c r="E131" s="157"/>
      <c r="F131" s="157"/>
      <c r="G131" s="157"/>
      <c r="H131" s="157"/>
      <c r="I131" s="158"/>
      <c r="J131" s="142"/>
      <c r="K131" s="159"/>
      <c r="L131" s="150"/>
      <c r="M131" s="157"/>
      <c r="N131" s="157"/>
      <c r="O131" s="157"/>
      <c r="P131" s="157"/>
      <c r="Q131" s="157"/>
      <c r="R131" s="158"/>
      <c r="S131" s="158"/>
    </row>
    <row r="132" spans="1:19" s="145" customFormat="1" ht="14.45" customHeight="1">
      <c r="A132" s="160"/>
      <c r="B132" s="142" t="s">
        <v>94</v>
      </c>
      <c r="C132" s="150">
        <v>3</v>
      </c>
      <c r="D132" s="151">
        <v>2</v>
      </c>
      <c r="E132" s="151">
        <v>8</v>
      </c>
      <c r="F132" s="151" t="s">
        <v>313</v>
      </c>
      <c r="G132" s="322">
        <v>2</v>
      </c>
      <c r="H132" s="151">
        <v>2</v>
      </c>
      <c r="I132" s="152" t="s">
        <v>513</v>
      </c>
      <c r="J132" s="142"/>
      <c r="K132" s="159" t="s">
        <v>94</v>
      </c>
      <c r="L132" s="150">
        <v>1</v>
      </c>
      <c r="M132" s="151">
        <v>1</v>
      </c>
      <c r="N132" s="151" t="s">
        <v>313</v>
      </c>
      <c r="O132" s="151" t="s">
        <v>313</v>
      </c>
      <c r="P132" s="322" t="s">
        <v>313</v>
      </c>
      <c r="Q132" s="151" t="s">
        <v>313</v>
      </c>
      <c r="R132" s="152" t="s">
        <v>313</v>
      </c>
      <c r="S132" s="152"/>
    </row>
    <row r="133" spans="1:19" s="145" customFormat="1" ht="14.45" customHeight="1">
      <c r="A133" s="160"/>
      <c r="B133" s="142" t="s">
        <v>95</v>
      </c>
      <c r="C133" s="150">
        <v>10</v>
      </c>
      <c r="D133" s="151">
        <v>2</v>
      </c>
      <c r="E133" s="151">
        <v>2</v>
      </c>
      <c r="F133" s="151">
        <v>3</v>
      </c>
      <c r="G133" s="322" t="s">
        <v>313</v>
      </c>
      <c r="H133" s="151">
        <v>-3</v>
      </c>
      <c r="I133" s="152" t="s">
        <v>512</v>
      </c>
      <c r="J133" s="142"/>
      <c r="K133" s="159" t="s">
        <v>95</v>
      </c>
      <c r="L133" s="150">
        <v>4</v>
      </c>
      <c r="M133" s="151">
        <v>1</v>
      </c>
      <c r="N133" s="151" t="s">
        <v>313</v>
      </c>
      <c r="O133" s="151" t="s">
        <v>313</v>
      </c>
      <c r="P133" s="322" t="s">
        <v>313</v>
      </c>
      <c r="Q133" s="151" t="s">
        <v>313</v>
      </c>
      <c r="R133" s="152" t="s">
        <v>313</v>
      </c>
      <c r="S133" s="152"/>
    </row>
    <row r="134" spans="1:19" s="145" customFormat="1" ht="14.45" customHeight="1">
      <c r="A134" s="160"/>
      <c r="B134" s="142" t="s">
        <v>96</v>
      </c>
      <c r="C134" s="150">
        <v>17</v>
      </c>
      <c r="D134" s="151">
        <v>9</v>
      </c>
      <c r="E134" s="151">
        <v>2</v>
      </c>
      <c r="F134" s="151">
        <v>2</v>
      </c>
      <c r="G134" s="322">
        <v>2</v>
      </c>
      <c r="H134" s="151">
        <v>0</v>
      </c>
      <c r="I134" s="152">
        <v>0</v>
      </c>
      <c r="J134" s="142"/>
      <c r="K134" s="159" t="s">
        <v>96</v>
      </c>
      <c r="L134" s="150">
        <v>3</v>
      </c>
      <c r="M134" s="151">
        <v>4</v>
      </c>
      <c r="N134" s="151">
        <v>2</v>
      </c>
      <c r="O134" s="151" t="s">
        <v>313</v>
      </c>
      <c r="P134" s="322" t="s">
        <v>313</v>
      </c>
      <c r="Q134" s="151" t="s">
        <v>313</v>
      </c>
      <c r="R134" s="152" t="s">
        <v>313</v>
      </c>
      <c r="S134" s="152"/>
    </row>
    <row r="135" spans="1:19" s="145" customFormat="1" ht="14.45" customHeight="1">
      <c r="A135" s="160"/>
      <c r="B135" s="142" t="s">
        <v>97</v>
      </c>
      <c r="C135" s="150">
        <v>11</v>
      </c>
      <c r="D135" s="151">
        <v>17</v>
      </c>
      <c r="E135" s="151">
        <v>9</v>
      </c>
      <c r="F135" s="151">
        <v>1</v>
      </c>
      <c r="G135" s="322">
        <v>2</v>
      </c>
      <c r="H135" s="151">
        <v>1</v>
      </c>
      <c r="I135" s="152">
        <v>100</v>
      </c>
      <c r="J135" s="142"/>
      <c r="K135" s="159" t="s">
        <v>97</v>
      </c>
      <c r="L135" s="150">
        <v>10</v>
      </c>
      <c r="M135" s="151">
        <v>3</v>
      </c>
      <c r="N135" s="151">
        <v>4</v>
      </c>
      <c r="O135" s="151">
        <v>2</v>
      </c>
      <c r="P135" s="322" t="s">
        <v>313</v>
      </c>
      <c r="Q135" s="151">
        <v>-2</v>
      </c>
      <c r="R135" s="152" t="s">
        <v>512</v>
      </c>
      <c r="S135" s="152"/>
    </row>
    <row r="136" spans="1:19" s="145" customFormat="1" ht="14.45" customHeight="1">
      <c r="A136" s="160"/>
      <c r="B136" s="142" t="s">
        <v>98</v>
      </c>
      <c r="C136" s="150">
        <v>6</v>
      </c>
      <c r="D136" s="151">
        <v>5</v>
      </c>
      <c r="E136" s="151">
        <v>10</v>
      </c>
      <c r="F136" s="151">
        <v>4</v>
      </c>
      <c r="G136" s="322">
        <v>1</v>
      </c>
      <c r="H136" s="151">
        <v>-3</v>
      </c>
      <c r="I136" s="152">
        <v>-75</v>
      </c>
      <c r="J136" s="142"/>
      <c r="K136" s="159" t="s">
        <v>98</v>
      </c>
      <c r="L136" s="150">
        <v>2</v>
      </c>
      <c r="M136" s="151">
        <v>5</v>
      </c>
      <c r="N136" s="151">
        <v>4</v>
      </c>
      <c r="O136" s="151">
        <v>2</v>
      </c>
      <c r="P136" s="322">
        <v>2</v>
      </c>
      <c r="Q136" s="151">
        <v>0</v>
      </c>
      <c r="R136" s="152">
        <v>0</v>
      </c>
      <c r="S136" s="152"/>
    </row>
    <row r="137" spans="1:19" s="145" customFormat="1" ht="14.45" customHeight="1">
      <c r="A137" s="160"/>
      <c r="B137" s="142" t="s">
        <v>99</v>
      </c>
      <c r="C137" s="150">
        <v>7</v>
      </c>
      <c r="D137" s="151">
        <v>3</v>
      </c>
      <c r="E137" s="151">
        <v>5</v>
      </c>
      <c r="F137" s="151">
        <v>7</v>
      </c>
      <c r="G137" s="322">
        <v>3</v>
      </c>
      <c r="H137" s="151">
        <v>-4</v>
      </c>
      <c r="I137" s="152">
        <v>-57.142857142857139</v>
      </c>
      <c r="J137" s="142"/>
      <c r="K137" s="159" t="s">
        <v>99</v>
      </c>
      <c r="L137" s="150">
        <v>4</v>
      </c>
      <c r="M137" s="151">
        <v>3</v>
      </c>
      <c r="N137" s="151">
        <v>4</v>
      </c>
      <c r="O137" s="151">
        <v>2</v>
      </c>
      <c r="P137" s="322">
        <v>2</v>
      </c>
      <c r="Q137" s="151">
        <v>0</v>
      </c>
      <c r="R137" s="152">
        <v>0</v>
      </c>
      <c r="S137" s="152"/>
    </row>
    <row r="138" spans="1:19" s="145" customFormat="1" ht="14.45" customHeight="1">
      <c r="A138" s="160"/>
      <c r="B138" s="142" t="s">
        <v>100</v>
      </c>
      <c r="C138" s="150">
        <v>8</v>
      </c>
      <c r="D138" s="151">
        <v>7</v>
      </c>
      <c r="E138" s="151">
        <v>5</v>
      </c>
      <c r="F138" s="151">
        <v>2</v>
      </c>
      <c r="G138" s="322">
        <v>5</v>
      </c>
      <c r="H138" s="151">
        <v>3</v>
      </c>
      <c r="I138" s="152">
        <v>150</v>
      </c>
      <c r="J138" s="142"/>
      <c r="K138" s="159" t="s">
        <v>100</v>
      </c>
      <c r="L138" s="150">
        <v>4</v>
      </c>
      <c r="M138" s="151">
        <v>5</v>
      </c>
      <c r="N138" s="151">
        <v>1</v>
      </c>
      <c r="O138" s="151">
        <v>4</v>
      </c>
      <c r="P138" s="322">
        <v>2</v>
      </c>
      <c r="Q138" s="151">
        <v>-2</v>
      </c>
      <c r="R138" s="152">
        <v>-50</v>
      </c>
      <c r="S138" s="152"/>
    </row>
    <row r="139" spans="1:19" s="145" customFormat="1" ht="14.45" customHeight="1">
      <c r="A139" s="160"/>
      <c r="B139" s="142" t="s">
        <v>118</v>
      </c>
      <c r="C139" s="150">
        <v>14</v>
      </c>
      <c r="D139" s="151">
        <v>6</v>
      </c>
      <c r="E139" s="151">
        <v>6</v>
      </c>
      <c r="F139" s="151">
        <v>4</v>
      </c>
      <c r="G139" s="322">
        <v>3</v>
      </c>
      <c r="H139" s="151">
        <v>-1</v>
      </c>
      <c r="I139" s="152">
        <v>-25</v>
      </c>
      <c r="J139" s="142"/>
      <c r="K139" s="159" t="s">
        <v>118</v>
      </c>
      <c r="L139" s="150">
        <v>3</v>
      </c>
      <c r="M139" s="151">
        <v>4</v>
      </c>
      <c r="N139" s="151">
        <v>2</v>
      </c>
      <c r="O139" s="151">
        <v>1</v>
      </c>
      <c r="P139" s="322">
        <v>5</v>
      </c>
      <c r="Q139" s="151">
        <v>4</v>
      </c>
      <c r="R139" s="152">
        <v>400</v>
      </c>
      <c r="S139" s="152"/>
    </row>
    <row r="140" spans="1:19" s="145" customFormat="1" ht="14.45" customHeight="1">
      <c r="A140" s="160"/>
      <c r="B140" s="142" t="s">
        <v>101</v>
      </c>
      <c r="C140" s="150">
        <v>13</v>
      </c>
      <c r="D140" s="151">
        <v>13</v>
      </c>
      <c r="E140" s="151">
        <v>6</v>
      </c>
      <c r="F140" s="151">
        <v>5</v>
      </c>
      <c r="G140" s="322">
        <v>2</v>
      </c>
      <c r="H140" s="151">
        <v>-3</v>
      </c>
      <c r="I140" s="152">
        <v>-60</v>
      </c>
      <c r="J140" s="142"/>
      <c r="K140" s="159" t="s">
        <v>101</v>
      </c>
      <c r="L140" s="150">
        <v>6</v>
      </c>
      <c r="M140" s="151">
        <v>2</v>
      </c>
      <c r="N140" s="151">
        <v>6</v>
      </c>
      <c r="O140" s="151">
        <v>2</v>
      </c>
      <c r="P140" s="322">
        <v>1</v>
      </c>
      <c r="Q140" s="151">
        <v>-1</v>
      </c>
      <c r="R140" s="152">
        <v>-50</v>
      </c>
      <c r="S140" s="152"/>
    </row>
    <row r="141" spans="1:19" s="145" customFormat="1" ht="14.45" customHeight="1">
      <c r="A141" s="160"/>
      <c r="B141" s="142" t="s">
        <v>102</v>
      </c>
      <c r="C141" s="150">
        <v>20</v>
      </c>
      <c r="D141" s="151">
        <v>14</v>
      </c>
      <c r="E141" s="151">
        <v>13</v>
      </c>
      <c r="F141" s="151">
        <v>4</v>
      </c>
      <c r="G141" s="322">
        <v>4</v>
      </c>
      <c r="H141" s="151">
        <v>0</v>
      </c>
      <c r="I141" s="152">
        <v>0</v>
      </c>
      <c r="J141" s="142"/>
      <c r="K141" s="159" t="s">
        <v>102</v>
      </c>
      <c r="L141" s="150">
        <v>5</v>
      </c>
      <c r="M141" s="151">
        <v>6</v>
      </c>
      <c r="N141" s="151">
        <v>3</v>
      </c>
      <c r="O141" s="151">
        <v>4</v>
      </c>
      <c r="P141" s="322">
        <v>2</v>
      </c>
      <c r="Q141" s="151">
        <v>-2</v>
      </c>
      <c r="R141" s="152">
        <v>-50</v>
      </c>
      <c r="S141" s="152"/>
    </row>
    <row r="142" spans="1:19" s="145" customFormat="1" ht="14.45" customHeight="1">
      <c r="A142" s="160"/>
      <c r="B142" s="142" t="s">
        <v>103</v>
      </c>
      <c r="C142" s="150">
        <v>17</v>
      </c>
      <c r="D142" s="151">
        <v>22</v>
      </c>
      <c r="E142" s="151">
        <v>12</v>
      </c>
      <c r="F142" s="151">
        <v>14</v>
      </c>
      <c r="G142" s="322">
        <v>4</v>
      </c>
      <c r="H142" s="151">
        <v>-10</v>
      </c>
      <c r="I142" s="152">
        <v>-71.428571428571431</v>
      </c>
      <c r="J142" s="142"/>
      <c r="K142" s="159" t="s">
        <v>103</v>
      </c>
      <c r="L142" s="150">
        <v>15</v>
      </c>
      <c r="M142" s="151">
        <v>5</v>
      </c>
      <c r="N142" s="151">
        <v>5</v>
      </c>
      <c r="O142" s="151">
        <v>1</v>
      </c>
      <c r="P142" s="322">
        <v>4</v>
      </c>
      <c r="Q142" s="151">
        <v>3</v>
      </c>
      <c r="R142" s="152">
        <v>300</v>
      </c>
      <c r="S142" s="152"/>
    </row>
    <row r="143" spans="1:19" s="145" customFormat="1" ht="14.45" customHeight="1">
      <c r="A143" s="160"/>
      <c r="B143" s="142" t="s">
        <v>104</v>
      </c>
      <c r="C143" s="150">
        <v>10</v>
      </c>
      <c r="D143" s="151">
        <v>15</v>
      </c>
      <c r="E143" s="151">
        <v>18</v>
      </c>
      <c r="F143" s="151">
        <v>11</v>
      </c>
      <c r="G143" s="322">
        <v>11</v>
      </c>
      <c r="H143" s="151">
        <v>0</v>
      </c>
      <c r="I143" s="152">
        <v>0</v>
      </c>
      <c r="J143" s="142"/>
      <c r="K143" s="159" t="s">
        <v>104</v>
      </c>
      <c r="L143" s="150">
        <v>12</v>
      </c>
      <c r="M143" s="151">
        <v>15</v>
      </c>
      <c r="N143" s="151">
        <v>4</v>
      </c>
      <c r="O143" s="151">
        <v>7</v>
      </c>
      <c r="P143" s="322">
        <v>2</v>
      </c>
      <c r="Q143" s="151">
        <v>-5</v>
      </c>
      <c r="R143" s="152">
        <v>-71.428571428571431</v>
      </c>
      <c r="S143" s="152"/>
    </row>
    <row r="144" spans="1:19" s="145" customFormat="1" ht="14.45" customHeight="1">
      <c r="A144" s="160"/>
      <c r="B144" s="142" t="s">
        <v>105</v>
      </c>
      <c r="C144" s="150">
        <v>21</v>
      </c>
      <c r="D144" s="151">
        <v>10</v>
      </c>
      <c r="E144" s="151">
        <v>14</v>
      </c>
      <c r="F144" s="151">
        <v>18</v>
      </c>
      <c r="G144" s="322">
        <v>11</v>
      </c>
      <c r="H144" s="151">
        <v>-7</v>
      </c>
      <c r="I144" s="152">
        <v>-38.888888888888893</v>
      </c>
      <c r="J144" s="142"/>
      <c r="K144" s="159" t="s">
        <v>105</v>
      </c>
      <c r="L144" s="150">
        <v>10</v>
      </c>
      <c r="M144" s="151">
        <v>12</v>
      </c>
      <c r="N144" s="151">
        <v>17</v>
      </c>
      <c r="O144" s="151">
        <v>3</v>
      </c>
      <c r="P144" s="322">
        <v>7</v>
      </c>
      <c r="Q144" s="151">
        <v>4</v>
      </c>
      <c r="R144" s="152">
        <v>133.33333333333331</v>
      </c>
      <c r="S144" s="152"/>
    </row>
    <row r="145" spans="1:19" s="145" customFormat="1" ht="14.45" customHeight="1">
      <c r="A145" s="160"/>
      <c r="B145" s="142" t="s">
        <v>106</v>
      </c>
      <c r="C145" s="150">
        <v>19</v>
      </c>
      <c r="D145" s="151">
        <v>20</v>
      </c>
      <c r="E145" s="151">
        <v>9</v>
      </c>
      <c r="F145" s="151">
        <v>13</v>
      </c>
      <c r="G145" s="322">
        <v>17</v>
      </c>
      <c r="H145" s="151">
        <v>4</v>
      </c>
      <c r="I145" s="152">
        <v>30.76923076923077</v>
      </c>
      <c r="J145" s="142"/>
      <c r="K145" s="159" t="s">
        <v>106</v>
      </c>
      <c r="L145" s="150">
        <v>6</v>
      </c>
      <c r="M145" s="151">
        <v>10</v>
      </c>
      <c r="N145" s="151">
        <v>12</v>
      </c>
      <c r="O145" s="151">
        <v>16</v>
      </c>
      <c r="P145" s="322">
        <v>3</v>
      </c>
      <c r="Q145" s="151">
        <v>-13</v>
      </c>
      <c r="R145" s="152">
        <v>-81.25</v>
      </c>
      <c r="S145" s="152"/>
    </row>
    <row r="146" spans="1:19" s="145" customFormat="1" ht="14.45" customHeight="1">
      <c r="A146" s="160"/>
      <c r="B146" s="142" t="s">
        <v>107</v>
      </c>
      <c r="C146" s="150">
        <v>22</v>
      </c>
      <c r="D146" s="151">
        <v>20</v>
      </c>
      <c r="E146" s="151">
        <v>17</v>
      </c>
      <c r="F146" s="151">
        <v>3</v>
      </c>
      <c r="G146" s="322">
        <v>9</v>
      </c>
      <c r="H146" s="151">
        <v>6</v>
      </c>
      <c r="I146" s="152">
        <v>200</v>
      </c>
      <c r="J146" s="142"/>
      <c r="K146" s="159" t="s">
        <v>107</v>
      </c>
      <c r="L146" s="150">
        <v>4</v>
      </c>
      <c r="M146" s="151">
        <v>7</v>
      </c>
      <c r="N146" s="151">
        <v>8</v>
      </c>
      <c r="O146" s="151">
        <v>8</v>
      </c>
      <c r="P146" s="322">
        <v>15</v>
      </c>
      <c r="Q146" s="151">
        <v>7</v>
      </c>
      <c r="R146" s="152">
        <v>87.5</v>
      </c>
      <c r="S146" s="152"/>
    </row>
    <row r="147" spans="1:19" s="139" customFormat="1" ht="14.45" customHeight="1">
      <c r="A147" s="160"/>
      <c r="B147" s="142" t="s">
        <v>108</v>
      </c>
      <c r="C147" s="150">
        <v>13</v>
      </c>
      <c r="D147" s="151">
        <v>15</v>
      </c>
      <c r="E147" s="151">
        <v>16</v>
      </c>
      <c r="F147" s="151">
        <v>15</v>
      </c>
      <c r="G147" s="322">
        <v>4</v>
      </c>
      <c r="H147" s="151">
        <v>-11</v>
      </c>
      <c r="I147" s="152">
        <v>-73.333333333333329</v>
      </c>
      <c r="J147" s="142"/>
      <c r="K147" s="159" t="s">
        <v>108</v>
      </c>
      <c r="L147" s="150">
        <v>14</v>
      </c>
      <c r="M147" s="151">
        <v>3</v>
      </c>
      <c r="N147" s="151">
        <v>7</v>
      </c>
      <c r="O147" s="151">
        <v>6</v>
      </c>
      <c r="P147" s="322">
        <v>6</v>
      </c>
      <c r="Q147" s="151">
        <v>0</v>
      </c>
      <c r="R147" s="152">
        <v>0</v>
      </c>
      <c r="S147" s="152"/>
    </row>
    <row r="148" spans="1:19" s="145" customFormat="1" ht="14.45" customHeight="1">
      <c r="A148" s="160"/>
      <c r="B148" s="142" t="s">
        <v>109</v>
      </c>
      <c r="C148" s="150">
        <v>7</v>
      </c>
      <c r="D148" s="151">
        <v>9</v>
      </c>
      <c r="E148" s="151">
        <v>9</v>
      </c>
      <c r="F148" s="151">
        <v>10</v>
      </c>
      <c r="G148" s="322">
        <v>9</v>
      </c>
      <c r="H148" s="151">
        <v>-1</v>
      </c>
      <c r="I148" s="152">
        <v>-10</v>
      </c>
      <c r="J148" s="142"/>
      <c r="K148" s="159" t="s">
        <v>109</v>
      </c>
      <c r="L148" s="150">
        <v>4</v>
      </c>
      <c r="M148" s="151">
        <v>12</v>
      </c>
      <c r="N148" s="151">
        <v>4</v>
      </c>
      <c r="O148" s="151">
        <v>5</v>
      </c>
      <c r="P148" s="322">
        <v>6</v>
      </c>
      <c r="Q148" s="151">
        <v>1</v>
      </c>
      <c r="R148" s="152">
        <v>20</v>
      </c>
      <c r="S148" s="152"/>
    </row>
    <row r="149" spans="1:19" s="145" customFormat="1" ht="14.45" customHeight="1">
      <c r="A149" s="160"/>
      <c r="B149" s="142" t="s">
        <v>110</v>
      </c>
      <c r="C149" s="150">
        <v>5</v>
      </c>
      <c r="D149" s="151">
        <v>5</v>
      </c>
      <c r="E149" s="151">
        <v>7</v>
      </c>
      <c r="F149" s="151">
        <v>7</v>
      </c>
      <c r="G149" s="322">
        <v>10</v>
      </c>
      <c r="H149" s="151">
        <v>3</v>
      </c>
      <c r="I149" s="152">
        <v>42.857142857142854</v>
      </c>
      <c r="J149" s="142"/>
      <c r="K149" s="159" t="s">
        <v>110</v>
      </c>
      <c r="L149" s="150">
        <v>3</v>
      </c>
      <c r="M149" s="151">
        <v>5</v>
      </c>
      <c r="N149" s="151">
        <v>6</v>
      </c>
      <c r="O149" s="151">
        <v>4</v>
      </c>
      <c r="P149" s="322">
        <v>5</v>
      </c>
      <c r="Q149" s="151">
        <v>1</v>
      </c>
      <c r="R149" s="152">
        <v>25</v>
      </c>
      <c r="S149" s="152"/>
    </row>
    <row r="150" spans="1:19" s="145" customFormat="1" ht="14.45" customHeight="1">
      <c r="A150" s="160"/>
      <c r="B150" s="142" t="s">
        <v>112</v>
      </c>
      <c r="C150" s="150" t="s">
        <v>313</v>
      </c>
      <c r="D150" s="151" t="s">
        <v>313</v>
      </c>
      <c r="E150" s="151" t="s">
        <v>313</v>
      </c>
      <c r="F150" s="151" t="s">
        <v>313</v>
      </c>
      <c r="G150" s="322">
        <v>2</v>
      </c>
      <c r="H150" s="151"/>
      <c r="I150" s="152"/>
      <c r="J150" s="160"/>
      <c r="K150" s="142" t="s">
        <v>112</v>
      </c>
      <c r="L150" s="150" t="s">
        <v>313</v>
      </c>
      <c r="M150" s="151" t="s">
        <v>313</v>
      </c>
      <c r="N150" s="151" t="s">
        <v>313</v>
      </c>
      <c r="O150" s="151" t="s">
        <v>313</v>
      </c>
      <c r="P150" s="322" t="s">
        <v>313</v>
      </c>
      <c r="Q150" s="151"/>
      <c r="R150" s="152"/>
      <c r="S150" s="160"/>
    </row>
    <row r="151" spans="1:19" s="153" customFormat="1" ht="14.45" customHeight="1">
      <c r="A151" s="160"/>
      <c r="B151" s="142"/>
      <c r="C151" s="151"/>
      <c r="D151" s="151"/>
      <c r="E151" s="151"/>
      <c r="F151" s="151"/>
      <c r="G151" s="322"/>
      <c r="H151" s="151"/>
      <c r="I151" s="152"/>
      <c r="J151" s="160"/>
      <c r="K151" s="142"/>
      <c r="L151" s="151"/>
      <c r="M151" s="151"/>
      <c r="N151" s="151"/>
      <c r="O151" s="151"/>
      <c r="P151" s="322"/>
      <c r="Q151" s="151"/>
      <c r="R151" s="152"/>
      <c r="S151" s="160"/>
    </row>
    <row r="152" spans="1:19" s="145" customFormat="1" ht="14.45" customHeight="1">
      <c r="A152" s="160"/>
      <c r="B152" s="160"/>
      <c r="C152" s="160"/>
      <c r="D152" s="160"/>
      <c r="E152" s="160"/>
      <c r="F152" s="160"/>
      <c r="G152" s="161"/>
      <c r="H152" s="160"/>
      <c r="I152" s="160"/>
      <c r="J152" s="160"/>
      <c r="K152" s="160"/>
      <c r="L152" s="160"/>
      <c r="M152" s="160"/>
      <c r="N152" s="160"/>
      <c r="O152" s="160"/>
      <c r="P152" s="161"/>
      <c r="Q152" s="160"/>
      <c r="R152" s="160"/>
      <c r="S152" s="160"/>
    </row>
    <row r="153" spans="1:19" s="145" customFormat="1" ht="14.45" customHeight="1">
      <c r="A153" s="138"/>
      <c r="B153" s="138" t="s">
        <v>620</v>
      </c>
      <c r="C153" s="138"/>
      <c r="D153" s="138"/>
      <c r="E153" s="138"/>
      <c r="F153" s="138"/>
      <c r="G153" s="138"/>
      <c r="H153" s="138"/>
      <c r="I153" s="138"/>
      <c r="J153" s="138"/>
      <c r="K153" s="138" t="s">
        <v>621</v>
      </c>
      <c r="L153" s="138"/>
      <c r="M153" s="138"/>
      <c r="N153" s="138"/>
      <c r="O153" s="138"/>
      <c r="P153" s="138"/>
      <c r="Q153" s="138"/>
      <c r="R153" s="138"/>
      <c r="S153" s="138"/>
    </row>
    <row r="154" spans="1:19" s="145" customFormat="1" ht="14.45" customHeight="1">
      <c r="A154" s="160"/>
      <c r="B154" s="491" t="s">
        <v>335</v>
      </c>
      <c r="C154" s="140"/>
      <c r="D154" s="140"/>
      <c r="E154" s="140"/>
      <c r="F154" s="140"/>
      <c r="G154" s="143"/>
      <c r="H154" s="141"/>
      <c r="I154" s="141"/>
      <c r="J154" s="142"/>
      <c r="K154" s="491" t="s">
        <v>335</v>
      </c>
      <c r="L154" s="140"/>
      <c r="M154" s="140"/>
      <c r="N154" s="140"/>
      <c r="O154" s="140"/>
      <c r="P154" s="143"/>
      <c r="Q154" s="141"/>
      <c r="R154" s="141"/>
      <c r="S154" s="144"/>
    </row>
    <row r="155" spans="1:19" s="145" customFormat="1" ht="14.45" customHeight="1">
      <c r="A155" s="160"/>
      <c r="B155" s="492"/>
      <c r="C155" s="146" t="s">
        <v>151</v>
      </c>
      <c r="D155" s="146" t="s">
        <v>86</v>
      </c>
      <c r="E155" s="146" t="s">
        <v>87</v>
      </c>
      <c r="F155" s="146" t="s">
        <v>410</v>
      </c>
      <c r="G155" s="146" t="s">
        <v>739</v>
      </c>
      <c r="H155" s="81" t="s">
        <v>509</v>
      </c>
      <c r="I155" s="147" t="s">
        <v>807</v>
      </c>
      <c r="J155" s="142"/>
      <c r="K155" s="492"/>
      <c r="L155" s="146" t="s">
        <v>151</v>
      </c>
      <c r="M155" s="146" t="s">
        <v>86</v>
      </c>
      <c r="N155" s="146" t="s">
        <v>87</v>
      </c>
      <c r="O155" s="146" t="s">
        <v>410</v>
      </c>
      <c r="P155" s="146" t="s">
        <v>739</v>
      </c>
      <c r="Q155" s="81" t="s">
        <v>509</v>
      </c>
      <c r="R155" s="147" t="s">
        <v>807</v>
      </c>
      <c r="S155" s="144"/>
    </row>
    <row r="156" spans="1:19" s="145" customFormat="1" ht="14.45" customHeight="1">
      <c r="A156" s="160"/>
      <c r="B156" s="493"/>
      <c r="C156" s="148"/>
      <c r="D156" s="148"/>
      <c r="E156" s="148"/>
      <c r="F156" s="148"/>
      <c r="G156" s="148"/>
      <c r="H156" s="149" t="s">
        <v>88</v>
      </c>
      <c r="I156" s="81" t="s">
        <v>511</v>
      </c>
      <c r="J156" s="142"/>
      <c r="K156" s="493"/>
      <c r="L156" s="148"/>
      <c r="M156" s="148"/>
      <c r="N156" s="148"/>
      <c r="O156" s="148"/>
      <c r="P156" s="148"/>
      <c r="Q156" s="149" t="s">
        <v>88</v>
      </c>
      <c r="R156" s="81" t="s">
        <v>511</v>
      </c>
      <c r="S156" s="144"/>
    </row>
    <row r="157" spans="1:19" s="180" customFormat="1" ht="14.45" customHeight="1">
      <c r="B157" s="188" t="s">
        <v>90</v>
      </c>
      <c r="C157" s="187">
        <v>265</v>
      </c>
      <c r="D157" s="183">
        <v>218</v>
      </c>
      <c r="E157" s="183">
        <v>210</v>
      </c>
      <c r="F157" s="183">
        <v>175</v>
      </c>
      <c r="G157" s="183">
        <v>122</v>
      </c>
      <c r="H157" s="182">
        <v>-53</v>
      </c>
      <c r="I157" s="184">
        <v>-30.285714285714288</v>
      </c>
      <c r="J157" s="185"/>
      <c r="K157" s="186" t="s">
        <v>90</v>
      </c>
      <c r="L157" s="187">
        <v>123</v>
      </c>
      <c r="M157" s="183">
        <v>106</v>
      </c>
      <c r="N157" s="183">
        <v>95</v>
      </c>
      <c r="O157" s="183">
        <v>85</v>
      </c>
      <c r="P157" s="183">
        <v>74</v>
      </c>
      <c r="Q157" s="182">
        <v>-11</v>
      </c>
      <c r="R157" s="184">
        <v>-12.941176470588237</v>
      </c>
      <c r="S157" s="184"/>
    </row>
    <row r="158" spans="1:19" s="145" customFormat="1" ht="14.45" customHeight="1">
      <c r="A158" s="160"/>
      <c r="B158" s="299" t="s">
        <v>91</v>
      </c>
      <c r="C158" s="150">
        <v>26</v>
      </c>
      <c r="D158" s="151">
        <v>16</v>
      </c>
      <c r="E158" s="151">
        <v>18</v>
      </c>
      <c r="F158" s="151">
        <v>9</v>
      </c>
      <c r="G158" s="151">
        <v>5</v>
      </c>
      <c r="H158" s="151">
        <v>-4</v>
      </c>
      <c r="I158" s="152">
        <v>-44.444444444444443</v>
      </c>
      <c r="J158" s="142"/>
      <c r="K158" s="154" t="s">
        <v>91</v>
      </c>
      <c r="L158" s="150">
        <v>3</v>
      </c>
      <c r="M158" s="151" t="s">
        <v>313</v>
      </c>
      <c r="N158" s="151">
        <v>1</v>
      </c>
      <c r="O158" s="151">
        <v>1</v>
      </c>
      <c r="P158" s="151">
        <v>2</v>
      </c>
      <c r="Q158" s="151">
        <v>1</v>
      </c>
      <c r="R158" s="152">
        <v>100</v>
      </c>
      <c r="S158" s="152"/>
    </row>
    <row r="159" spans="1:19" s="145" customFormat="1" ht="14.45" customHeight="1">
      <c r="A159" s="160"/>
      <c r="B159" s="299" t="s">
        <v>92</v>
      </c>
      <c r="C159" s="150">
        <v>141</v>
      </c>
      <c r="D159" s="151">
        <v>116</v>
      </c>
      <c r="E159" s="151">
        <v>103</v>
      </c>
      <c r="F159" s="151">
        <v>80</v>
      </c>
      <c r="G159" s="151">
        <v>52</v>
      </c>
      <c r="H159" s="151">
        <v>-28</v>
      </c>
      <c r="I159" s="152">
        <v>-35</v>
      </c>
      <c r="J159" s="142"/>
      <c r="K159" s="154" t="s">
        <v>92</v>
      </c>
      <c r="L159" s="150">
        <v>76</v>
      </c>
      <c r="M159" s="151">
        <v>59</v>
      </c>
      <c r="N159" s="151">
        <v>45</v>
      </c>
      <c r="O159" s="151">
        <v>29</v>
      </c>
      <c r="P159" s="151">
        <v>22</v>
      </c>
      <c r="Q159" s="151">
        <v>-7</v>
      </c>
      <c r="R159" s="152">
        <v>-24.137931034482758</v>
      </c>
      <c r="S159" s="152"/>
    </row>
    <row r="160" spans="1:19" s="145" customFormat="1" ht="14.45" customHeight="1">
      <c r="A160" s="160"/>
      <c r="B160" s="299" t="s">
        <v>93</v>
      </c>
      <c r="C160" s="150">
        <v>98</v>
      </c>
      <c r="D160" s="151">
        <v>86</v>
      </c>
      <c r="E160" s="151">
        <v>89</v>
      </c>
      <c r="F160" s="151">
        <v>86</v>
      </c>
      <c r="G160" s="151">
        <v>64</v>
      </c>
      <c r="H160" s="151">
        <v>-22</v>
      </c>
      <c r="I160" s="152">
        <v>-25.581395348837212</v>
      </c>
      <c r="J160" s="142"/>
      <c r="K160" s="154" t="s">
        <v>93</v>
      </c>
      <c r="L160" s="150">
        <v>44</v>
      </c>
      <c r="M160" s="151">
        <v>47</v>
      </c>
      <c r="N160" s="151">
        <v>49</v>
      </c>
      <c r="O160" s="151">
        <v>55</v>
      </c>
      <c r="P160" s="151">
        <v>50</v>
      </c>
      <c r="Q160" s="151">
        <v>-5</v>
      </c>
      <c r="R160" s="152">
        <v>-9.0909090909090917</v>
      </c>
      <c r="S160" s="152"/>
    </row>
    <row r="161" spans="1:19" s="145" customFormat="1" ht="14.45" customHeight="1">
      <c r="A161" s="160"/>
      <c r="B161" s="142"/>
      <c r="C161" s="150"/>
      <c r="D161" s="157"/>
      <c r="E161" s="157"/>
      <c r="F161" s="157"/>
      <c r="G161" s="157"/>
      <c r="H161" s="157"/>
      <c r="I161" s="158"/>
      <c r="J161" s="142"/>
      <c r="K161" s="159"/>
      <c r="L161" s="150"/>
      <c r="M161" s="157"/>
      <c r="N161" s="157"/>
      <c r="O161" s="157"/>
      <c r="P161" s="157"/>
      <c r="Q161" s="157"/>
      <c r="R161" s="158"/>
      <c r="S161" s="158"/>
    </row>
    <row r="162" spans="1:19" s="145" customFormat="1" ht="14.45" customHeight="1">
      <c r="A162" s="160"/>
      <c r="B162" s="142" t="s">
        <v>94</v>
      </c>
      <c r="C162" s="150">
        <v>5</v>
      </c>
      <c r="D162" s="151">
        <v>5</v>
      </c>
      <c r="E162" s="151">
        <v>5</v>
      </c>
      <c r="F162" s="151">
        <v>1</v>
      </c>
      <c r="G162" s="322" t="s">
        <v>313</v>
      </c>
      <c r="H162" s="151">
        <v>-1</v>
      </c>
      <c r="I162" s="152" t="s">
        <v>512</v>
      </c>
      <c r="J162" s="142"/>
      <c r="K162" s="159" t="s">
        <v>94</v>
      </c>
      <c r="L162" s="150">
        <v>2</v>
      </c>
      <c r="M162" s="151" t="s">
        <v>313</v>
      </c>
      <c r="N162" s="151">
        <v>1</v>
      </c>
      <c r="O162" s="151" t="s">
        <v>313</v>
      </c>
      <c r="P162" s="322">
        <v>1</v>
      </c>
      <c r="Q162" s="151">
        <v>1</v>
      </c>
      <c r="R162" s="152" t="s">
        <v>513</v>
      </c>
      <c r="S162" s="152"/>
    </row>
    <row r="163" spans="1:19" s="145" customFormat="1" ht="14.45" customHeight="1">
      <c r="A163" s="160"/>
      <c r="B163" s="142" t="s">
        <v>95</v>
      </c>
      <c r="C163" s="150">
        <v>6</v>
      </c>
      <c r="D163" s="151">
        <v>6</v>
      </c>
      <c r="E163" s="151">
        <v>5</v>
      </c>
      <c r="F163" s="151">
        <v>4</v>
      </c>
      <c r="G163" s="322">
        <v>1</v>
      </c>
      <c r="H163" s="151">
        <v>-3</v>
      </c>
      <c r="I163" s="152">
        <v>-75</v>
      </c>
      <c r="J163" s="142"/>
      <c r="K163" s="159" t="s">
        <v>95</v>
      </c>
      <c r="L163" s="150" t="s">
        <v>313</v>
      </c>
      <c r="M163" s="151" t="s">
        <v>313</v>
      </c>
      <c r="N163" s="151" t="s">
        <v>313</v>
      </c>
      <c r="O163" s="151">
        <v>1</v>
      </c>
      <c r="P163" s="322" t="s">
        <v>313</v>
      </c>
      <c r="Q163" s="151">
        <v>-1</v>
      </c>
      <c r="R163" s="152" t="s">
        <v>512</v>
      </c>
      <c r="S163" s="152"/>
    </row>
    <row r="164" spans="1:19" s="145" customFormat="1" ht="14.45" customHeight="1">
      <c r="A164" s="160"/>
      <c r="B164" s="142" t="s">
        <v>96</v>
      </c>
      <c r="C164" s="150">
        <v>15</v>
      </c>
      <c r="D164" s="151">
        <v>5</v>
      </c>
      <c r="E164" s="151">
        <v>8</v>
      </c>
      <c r="F164" s="151">
        <v>4</v>
      </c>
      <c r="G164" s="322">
        <v>4</v>
      </c>
      <c r="H164" s="151">
        <v>0</v>
      </c>
      <c r="I164" s="152">
        <v>0</v>
      </c>
      <c r="J164" s="142"/>
      <c r="K164" s="159" t="s">
        <v>96</v>
      </c>
      <c r="L164" s="150">
        <v>1</v>
      </c>
      <c r="M164" s="151" t="s">
        <v>313</v>
      </c>
      <c r="N164" s="151" t="s">
        <v>313</v>
      </c>
      <c r="O164" s="151" t="s">
        <v>313</v>
      </c>
      <c r="P164" s="322">
        <v>1</v>
      </c>
      <c r="Q164" s="151">
        <v>1</v>
      </c>
      <c r="R164" s="152" t="s">
        <v>513</v>
      </c>
      <c r="S164" s="152"/>
    </row>
    <row r="165" spans="1:19" s="145" customFormat="1" ht="14.45" customHeight="1">
      <c r="A165" s="160"/>
      <c r="B165" s="142" t="s">
        <v>97</v>
      </c>
      <c r="C165" s="150">
        <v>12</v>
      </c>
      <c r="D165" s="151">
        <v>13</v>
      </c>
      <c r="E165" s="151">
        <v>6</v>
      </c>
      <c r="F165" s="151">
        <v>8</v>
      </c>
      <c r="G165" s="322">
        <v>3</v>
      </c>
      <c r="H165" s="151">
        <v>-5</v>
      </c>
      <c r="I165" s="152">
        <v>-62.5</v>
      </c>
      <c r="J165" s="142"/>
      <c r="K165" s="159" t="s">
        <v>97</v>
      </c>
      <c r="L165" s="150">
        <v>7</v>
      </c>
      <c r="M165" s="151">
        <v>1</v>
      </c>
      <c r="N165" s="151" t="s">
        <v>313</v>
      </c>
      <c r="O165" s="151" t="s">
        <v>313</v>
      </c>
      <c r="P165" s="322" t="s">
        <v>313</v>
      </c>
      <c r="Q165" s="151" t="s">
        <v>313</v>
      </c>
      <c r="R165" s="152" t="s">
        <v>313</v>
      </c>
      <c r="S165" s="152"/>
    </row>
    <row r="166" spans="1:19" s="145" customFormat="1" ht="14.45" customHeight="1">
      <c r="A166" s="160"/>
      <c r="B166" s="142" t="s">
        <v>98</v>
      </c>
      <c r="C166" s="150">
        <v>11</v>
      </c>
      <c r="D166" s="151">
        <v>9</v>
      </c>
      <c r="E166" s="151">
        <v>12</v>
      </c>
      <c r="F166" s="151">
        <v>3</v>
      </c>
      <c r="G166" s="322">
        <v>1</v>
      </c>
      <c r="H166" s="151">
        <v>-2</v>
      </c>
      <c r="I166" s="152">
        <v>-66.666666666666657</v>
      </c>
      <c r="J166" s="142"/>
      <c r="K166" s="159" t="s">
        <v>98</v>
      </c>
      <c r="L166" s="150">
        <v>5</v>
      </c>
      <c r="M166" s="151">
        <v>5</v>
      </c>
      <c r="N166" s="151" t="s">
        <v>313</v>
      </c>
      <c r="O166" s="151" t="s">
        <v>313</v>
      </c>
      <c r="P166" s="322" t="s">
        <v>313</v>
      </c>
      <c r="Q166" s="151" t="s">
        <v>313</v>
      </c>
      <c r="R166" s="152" t="s">
        <v>313</v>
      </c>
      <c r="S166" s="152"/>
    </row>
    <row r="167" spans="1:19" s="145" customFormat="1" ht="14.45" customHeight="1">
      <c r="A167" s="160"/>
      <c r="B167" s="142" t="s">
        <v>99</v>
      </c>
      <c r="C167" s="150">
        <v>8</v>
      </c>
      <c r="D167" s="151">
        <v>6</v>
      </c>
      <c r="E167" s="151">
        <v>8</v>
      </c>
      <c r="F167" s="151">
        <v>3</v>
      </c>
      <c r="G167" s="322">
        <v>1</v>
      </c>
      <c r="H167" s="151">
        <v>-2</v>
      </c>
      <c r="I167" s="152">
        <v>-66.666666666666657</v>
      </c>
      <c r="J167" s="142"/>
      <c r="K167" s="159" t="s">
        <v>99</v>
      </c>
      <c r="L167" s="150">
        <v>2</v>
      </c>
      <c r="M167" s="151">
        <v>2</v>
      </c>
      <c r="N167" s="151">
        <v>3</v>
      </c>
      <c r="O167" s="151">
        <v>1</v>
      </c>
      <c r="P167" s="322" t="s">
        <v>313</v>
      </c>
      <c r="Q167" s="151">
        <v>-1</v>
      </c>
      <c r="R167" s="152" t="s">
        <v>512</v>
      </c>
      <c r="S167" s="152"/>
    </row>
    <row r="168" spans="1:19" s="145" customFormat="1" ht="14.45" customHeight="1">
      <c r="A168" s="160"/>
      <c r="B168" s="142" t="s">
        <v>100</v>
      </c>
      <c r="C168" s="150">
        <v>7</v>
      </c>
      <c r="D168" s="151">
        <v>5</v>
      </c>
      <c r="E168" s="151">
        <v>8</v>
      </c>
      <c r="F168" s="151">
        <v>6</v>
      </c>
      <c r="G168" s="322">
        <v>1</v>
      </c>
      <c r="H168" s="151">
        <v>-5</v>
      </c>
      <c r="I168" s="152">
        <v>-83.333333333333343</v>
      </c>
      <c r="J168" s="142"/>
      <c r="K168" s="159" t="s">
        <v>100</v>
      </c>
      <c r="L168" s="150">
        <v>5</v>
      </c>
      <c r="M168" s="151">
        <v>4</v>
      </c>
      <c r="N168" s="151">
        <v>2</v>
      </c>
      <c r="O168" s="151">
        <v>3</v>
      </c>
      <c r="P168" s="322" t="s">
        <v>313</v>
      </c>
      <c r="Q168" s="151">
        <v>-3</v>
      </c>
      <c r="R168" s="152" t="s">
        <v>512</v>
      </c>
      <c r="S168" s="152"/>
    </row>
    <row r="169" spans="1:19" s="145" customFormat="1" ht="14.45" customHeight="1">
      <c r="A169" s="160"/>
      <c r="B169" s="142" t="s">
        <v>118</v>
      </c>
      <c r="C169" s="150">
        <v>17</v>
      </c>
      <c r="D169" s="151">
        <v>8</v>
      </c>
      <c r="E169" s="151">
        <v>6</v>
      </c>
      <c r="F169" s="151">
        <v>6</v>
      </c>
      <c r="G169" s="322">
        <v>7</v>
      </c>
      <c r="H169" s="151">
        <v>1</v>
      </c>
      <c r="I169" s="152">
        <v>16.666666666666664</v>
      </c>
      <c r="J169" s="142"/>
      <c r="K169" s="159" t="s">
        <v>118</v>
      </c>
      <c r="L169" s="150">
        <v>1</v>
      </c>
      <c r="M169" s="151">
        <v>4</v>
      </c>
      <c r="N169" s="151">
        <v>2</v>
      </c>
      <c r="O169" s="151">
        <v>2</v>
      </c>
      <c r="P169" s="322">
        <v>2</v>
      </c>
      <c r="Q169" s="151">
        <v>0</v>
      </c>
      <c r="R169" s="152">
        <v>0</v>
      </c>
      <c r="S169" s="152"/>
    </row>
    <row r="170" spans="1:19" s="145" customFormat="1" ht="14.45" customHeight="1">
      <c r="A170" s="160"/>
      <c r="B170" s="142" t="s">
        <v>101</v>
      </c>
      <c r="C170" s="150">
        <v>15</v>
      </c>
      <c r="D170" s="151">
        <v>15</v>
      </c>
      <c r="E170" s="151">
        <v>8</v>
      </c>
      <c r="F170" s="151">
        <v>3</v>
      </c>
      <c r="G170" s="322">
        <v>4</v>
      </c>
      <c r="H170" s="151">
        <v>1</v>
      </c>
      <c r="I170" s="152">
        <v>33.333333333333329</v>
      </c>
      <c r="J170" s="142"/>
      <c r="K170" s="159" t="s">
        <v>101</v>
      </c>
      <c r="L170" s="150">
        <v>7</v>
      </c>
      <c r="M170" s="151" t="s">
        <v>313</v>
      </c>
      <c r="N170" s="151">
        <v>3</v>
      </c>
      <c r="O170" s="151">
        <v>2</v>
      </c>
      <c r="P170" s="322">
        <v>2</v>
      </c>
      <c r="Q170" s="151">
        <v>0</v>
      </c>
      <c r="R170" s="152">
        <v>0</v>
      </c>
      <c r="S170" s="152"/>
    </row>
    <row r="171" spans="1:19" s="145" customFormat="1" ht="14.45" customHeight="1">
      <c r="A171" s="160"/>
      <c r="B171" s="142" t="s">
        <v>102</v>
      </c>
      <c r="C171" s="150">
        <v>17</v>
      </c>
      <c r="D171" s="151">
        <v>13</v>
      </c>
      <c r="E171" s="151">
        <v>15</v>
      </c>
      <c r="F171" s="151">
        <v>10</v>
      </c>
      <c r="G171" s="322">
        <v>3</v>
      </c>
      <c r="H171" s="151">
        <v>-7</v>
      </c>
      <c r="I171" s="152">
        <v>-70</v>
      </c>
      <c r="J171" s="142"/>
      <c r="K171" s="159" t="s">
        <v>102</v>
      </c>
      <c r="L171" s="150">
        <v>9</v>
      </c>
      <c r="M171" s="151">
        <v>6</v>
      </c>
      <c r="N171" s="151">
        <v>2</v>
      </c>
      <c r="O171" s="151">
        <v>3</v>
      </c>
      <c r="P171" s="322">
        <v>2</v>
      </c>
      <c r="Q171" s="151">
        <v>-1</v>
      </c>
      <c r="R171" s="152">
        <v>-33.333333333333329</v>
      </c>
      <c r="S171" s="152"/>
    </row>
    <row r="172" spans="1:19" s="145" customFormat="1" ht="14.45" customHeight="1">
      <c r="A172" s="160"/>
      <c r="B172" s="142" t="s">
        <v>103</v>
      </c>
      <c r="C172" s="150">
        <v>15</v>
      </c>
      <c r="D172" s="151">
        <v>15</v>
      </c>
      <c r="E172" s="151">
        <v>13</v>
      </c>
      <c r="F172" s="151">
        <v>15</v>
      </c>
      <c r="G172" s="322">
        <v>8</v>
      </c>
      <c r="H172" s="151">
        <v>-7</v>
      </c>
      <c r="I172" s="152">
        <v>-46.666666666666664</v>
      </c>
      <c r="J172" s="142"/>
      <c r="K172" s="159" t="s">
        <v>103</v>
      </c>
      <c r="L172" s="150">
        <v>14</v>
      </c>
      <c r="M172" s="151">
        <v>9</v>
      </c>
      <c r="N172" s="151">
        <v>8</v>
      </c>
      <c r="O172" s="151">
        <v>2</v>
      </c>
      <c r="P172" s="322">
        <v>4</v>
      </c>
      <c r="Q172" s="151">
        <v>2</v>
      </c>
      <c r="R172" s="152">
        <v>100</v>
      </c>
      <c r="S172" s="152"/>
    </row>
    <row r="173" spans="1:19" s="145" customFormat="1" ht="14.45" customHeight="1">
      <c r="A173" s="160"/>
      <c r="B173" s="142" t="s">
        <v>104</v>
      </c>
      <c r="C173" s="150">
        <v>18</v>
      </c>
      <c r="D173" s="151">
        <v>13</v>
      </c>
      <c r="E173" s="151">
        <v>15</v>
      </c>
      <c r="F173" s="151">
        <v>12</v>
      </c>
      <c r="G173" s="322">
        <v>15</v>
      </c>
      <c r="H173" s="151">
        <v>3</v>
      </c>
      <c r="I173" s="152">
        <v>25</v>
      </c>
      <c r="J173" s="142"/>
      <c r="K173" s="159" t="s">
        <v>104</v>
      </c>
      <c r="L173" s="150">
        <v>14</v>
      </c>
      <c r="M173" s="151">
        <v>14</v>
      </c>
      <c r="N173" s="151">
        <v>9</v>
      </c>
      <c r="O173" s="151">
        <v>8</v>
      </c>
      <c r="P173" s="322">
        <v>3</v>
      </c>
      <c r="Q173" s="151">
        <v>-5</v>
      </c>
      <c r="R173" s="152">
        <v>-62.5</v>
      </c>
      <c r="S173" s="152"/>
    </row>
    <row r="174" spans="1:19" s="145" customFormat="1" ht="14.45" customHeight="1">
      <c r="A174" s="160"/>
      <c r="B174" s="142" t="s">
        <v>105</v>
      </c>
      <c r="C174" s="150">
        <v>21</v>
      </c>
      <c r="D174" s="151">
        <v>19</v>
      </c>
      <c r="E174" s="151">
        <v>12</v>
      </c>
      <c r="F174" s="151">
        <v>14</v>
      </c>
      <c r="G174" s="322">
        <v>9</v>
      </c>
      <c r="H174" s="151">
        <v>-5</v>
      </c>
      <c r="I174" s="152">
        <v>-35.714285714285715</v>
      </c>
      <c r="J174" s="142"/>
      <c r="K174" s="159" t="s">
        <v>105</v>
      </c>
      <c r="L174" s="150">
        <v>12</v>
      </c>
      <c r="M174" s="151">
        <v>14</v>
      </c>
      <c r="N174" s="151">
        <v>16</v>
      </c>
      <c r="O174" s="151">
        <v>8</v>
      </c>
      <c r="P174" s="322">
        <v>9</v>
      </c>
      <c r="Q174" s="151">
        <v>1</v>
      </c>
      <c r="R174" s="152">
        <v>12.5</v>
      </c>
      <c r="S174" s="152"/>
    </row>
    <row r="175" spans="1:19" s="145" customFormat="1" ht="14.45" customHeight="1">
      <c r="A175" s="160"/>
      <c r="B175" s="142" t="s">
        <v>106</v>
      </c>
      <c r="C175" s="150">
        <v>27</v>
      </c>
      <c r="D175" s="151">
        <v>18</v>
      </c>
      <c r="E175" s="151">
        <v>20</v>
      </c>
      <c r="F175" s="151">
        <v>13</v>
      </c>
      <c r="G175" s="322">
        <v>13</v>
      </c>
      <c r="H175" s="151">
        <v>0</v>
      </c>
      <c r="I175" s="152">
        <v>0</v>
      </c>
      <c r="J175" s="142"/>
      <c r="K175" s="159" t="s">
        <v>106</v>
      </c>
      <c r="L175" s="150">
        <v>11</v>
      </c>
      <c r="M175" s="151">
        <v>11</v>
      </c>
      <c r="N175" s="151">
        <v>14</v>
      </c>
      <c r="O175" s="151">
        <v>15</v>
      </c>
      <c r="P175" s="322">
        <v>9</v>
      </c>
      <c r="Q175" s="151">
        <v>-6</v>
      </c>
      <c r="R175" s="152">
        <v>-40</v>
      </c>
      <c r="S175" s="152"/>
    </row>
    <row r="176" spans="1:19" s="139" customFormat="1" ht="14.45" customHeight="1">
      <c r="A176" s="160"/>
      <c r="B176" s="142" t="s">
        <v>107</v>
      </c>
      <c r="C176" s="150">
        <v>29</v>
      </c>
      <c r="D176" s="151">
        <v>22</v>
      </c>
      <c r="E176" s="151">
        <v>16</v>
      </c>
      <c r="F176" s="151">
        <v>18</v>
      </c>
      <c r="G176" s="322">
        <v>11</v>
      </c>
      <c r="H176" s="151">
        <v>-7</v>
      </c>
      <c r="I176" s="152">
        <v>-38.888888888888893</v>
      </c>
      <c r="J176" s="142"/>
      <c r="K176" s="159" t="s">
        <v>107</v>
      </c>
      <c r="L176" s="150">
        <v>12</v>
      </c>
      <c r="M176" s="151">
        <v>11</v>
      </c>
      <c r="N176" s="151">
        <v>12</v>
      </c>
      <c r="O176" s="151">
        <v>13</v>
      </c>
      <c r="P176" s="322">
        <v>14</v>
      </c>
      <c r="Q176" s="151">
        <v>1</v>
      </c>
      <c r="R176" s="152">
        <v>7.6923076923076925</v>
      </c>
      <c r="S176" s="152"/>
    </row>
    <row r="177" spans="1:19" s="145" customFormat="1" ht="14.45" customHeight="1">
      <c r="A177" s="160"/>
      <c r="B177" s="142" t="s">
        <v>108</v>
      </c>
      <c r="C177" s="150">
        <v>17</v>
      </c>
      <c r="D177" s="151">
        <v>23</v>
      </c>
      <c r="E177" s="151">
        <v>20</v>
      </c>
      <c r="F177" s="151">
        <v>14</v>
      </c>
      <c r="G177" s="322">
        <v>14</v>
      </c>
      <c r="H177" s="151">
        <v>0</v>
      </c>
      <c r="I177" s="152">
        <v>0</v>
      </c>
      <c r="J177" s="142"/>
      <c r="K177" s="159" t="s">
        <v>108</v>
      </c>
      <c r="L177" s="150">
        <v>9</v>
      </c>
      <c r="M177" s="151">
        <v>11</v>
      </c>
      <c r="N177" s="151">
        <v>9</v>
      </c>
      <c r="O177" s="151">
        <v>10</v>
      </c>
      <c r="P177" s="322">
        <v>12</v>
      </c>
      <c r="Q177" s="151">
        <v>2</v>
      </c>
      <c r="R177" s="152">
        <v>20</v>
      </c>
      <c r="S177" s="152"/>
    </row>
    <row r="178" spans="1:19" s="145" customFormat="1" ht="14.45" customHeight="1">
      <c r="A178" s="160"/>
      <c r="B178" s="142" t="s">
        <v>109</v>
      </c>
      <c r="C178" s="150">
        <v>16</v>
      </c>
      <c r="D178" s="151">
        <v>14</v>
      </c>
      <c r="E178" s="151">
        <v>21</v>
      </c>
      <c r="F178" s="151">
        <v>17</v>
      </c>
      <c r="G178" s="322">
        <v>8</v>
      </c>
      <c r="H178" s="151">
        <v>-9</v>
      </c>
      <c r="I178" s="152">
        <v>-52.941176470588239</v>
      </c>
      <c r="J178" s="142"/>
      <c r="K178" s="159" t="s">
        <v>109</v>
      </c>
      <c r="L178" s="150">
        <v>7</v>
      </c>
      <c r="M178" s="151">
        <v>7</v>
      </c>
      <c r="N178" s="151">
        <v>9</v>
      </c>
      <c r="O178" s="151">
        <v>6</v>
      </c>
      <c r="P178" s="322">
        <v>10</v>
      </c>
      <c r="Q178" s="151">
        <v>4</v>
      </c>
      <c r="R178" s="152">
        <v>66.666666666666657</v>
      </c>
      <c r="S178" s="152"/>
    </row>
    <row r="179" spans="1:19" s="145" customFormat="1" ht="14.45" customHeight="1">
      <c r="A179" s="160"/>
      <c r="B179" s="142" t="s">
        <v>110</v>
      </c>
      <c r="C179" s="150">
        <v>9</v>
      </c>
      <c r="D179" s="151">
        <v>9</v>
      </c>
      <c r="E179" s="151">
        <v>12</v>
      </c>
      <c r="F179" s="151">
        <v>24</v>
      </c>
      <c r="G179" s="322">
        <v>18</v>
      </c>
      <c r="H179" s="151">
        <v>-6</v>
      </c>
      <c r="I179" s="152">
        <v>-25</v>
      </c>
      <c r="J179" s="142"/>
      <c r="K179" s="159" t="s">
        <v>110</v>
      </c>
      <c r="L179" s="150">
        <v>5</v>
      </c>
      <c r="M179" s="151">
        <v>7</v>
      </c>
      <c r="N179" s="151">
        <v>5</v>
      </c>
      <c r="O179" s="151">
        <v>11</v>
      </c>
      <c r="P179" s="322">
        <v>5</v>
      </c>
      <c r="Q179" s="151">
        <v>-6</v>
      </c>
      <c r="R179" s="152">
        <v>-54.54545454545454</v>
      </c>
      <c r="S179" s="152"/>
    </row>
    <row r="180" spans="1:19" s="153" customFormat="1" ht="14.45" customHeight="1">
      <c r="A180" s="160"/>
      <c r="B180" s="142" t="s">
        <v>112</v>
      </c>
      <c r="C180" s="150" t="s">
        <v>313</v>
      </c>
      <c r="D180" s="151" t="s">
        <v>313</v>
      </c>
      <c r="E180" s="151" t="s">
        <v>313</v>
      </c>
      <c r="F180" s="151" t="s">
        <v>313</v>
      </c>
      <c r="G180" s="322">
        <v>1</v>
      </c>
      <c r="H180" s="151"/>
      <c r="I180" s="152"/>
      <c r="J180" s="160"/>
      <c r="K180" s="142" t="s">
        <v>112</v>
      </c>
      <c r="L180" s="150" t="s">
        <v>313</v>
      </c>
      <c r="M180" s="151" t="s">
        <v>313</v>
      </c>
      <c r="N180" s="151" t="s">
        <v>313</v>
      </c>
      <c r="O180" s="151" t="s">
        <v>313</v>
      </c>
      <c r="P180" s="322" t="s">
        <v>313</v>
      </c>
      <c r="Q180" s="151"/>
      <c r="R180" s="152"/>
      <c r="S180" s="160"/>
    </row>
    <row r="181" spans="1:19" s="145" customFormat="1" ht="14.45" customHeight="1">
      <c r="A181" s="160"/>
      <c r="B181" s="142"/>
      <c r="C181" s="151"/>
      <c r="D181" s="151"/>
      <c r="E181" s="151"/>
      <c r="F181" s="151"/>
      <c r="G181" s="322"/>
      <c r="H181" s="151"/>
      <c r="I181" s="152"/>
      <c r="J181" s="160"/>
      <c r="K181" s="142"/>
      <c r="L181" s="151"/>
      <c r="M181" s="151"/>
      <c r="N181" s="151"/>
      <c r="O181" s="151"/>
      <c r="P181" s="322"/>
      <c r="Q181" s="151"/>
      <c r="R181" s="152"/>
      <c r="S181" s="160"/>
    </row>
    <row r="182" spans="1:19" s="145" customFormat="1" ht="14.45" customHeight="1">
      <c r="A182" s="160"/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1"/>
      <c r="Q182" s="160"/>
      <c r="R182" s="160"/>
      <c r="S182" s="160"/>
    </row>
    <row r="183" spans="1:19" s="145" customFormat="1" ht="14.45" customHeight="1">
      <c r="A183" s="160"/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1"/>
      <c r="Q183" s="160"/>
      <c r="R183" s="160"/>
      <c r="S183" s="160"/>
    </row>
    <row r="184" spans="1:19" s="145" customFormat="1" ht="14.45" customHeight="1">
      <c r="A184" s="138"/>
      <c r="B184" s="138" t="s">
        <v>198</v>
      </c>
      <c r="C184" s="138"/>
      <c r="D184" s="138"/>
      <c r="E184" s="138"/>
      <c r="F184" s="138"/>
      <c r="G184" s="138"/>
      <c r="H184" s="138"/>
      <c r="I184" s="138"/>
      <c r="J184" s="138"/>
      <c r="K184" s="138" t="s">
        <v>199</v>
      </c>
      <c r="L184" s="138"/>
      <c r="M184" s="138"/>
      <c r="N184" s="138"/>
      <c r="O184" s="138"/>
      <c r="P184" s="138"/>
      <c r="Q184" s="138"/>
      <c r="R184" s="138"/>
      <c r="S184" s="138"/>
    </row>
    <row r="185" spans="1:19" s="145" customFormat="1" ht="14.45" customHeight="1">
      <c r="A185" s="160"/>
      <c r="B185" s="491" t="s">
        <v>335</v>
      </c>
      <c r="C185" s="140"/>
      <c r="D185" s="140"/>
      <c r="E185" s="140"/>
      <c r="F185" s="140"/>
      <c r="G185" s="143"/>
      <c r="H185" s="141"/>
      <c r="I185" s="141"/>
      <c r="J185" s="142"/>
      <c r="K185" s="491" t="s">
        <v>335</v>
      </c>
      <c r="L185" s="140"/>
      <c r="M185" s="140"/>
      <c r="N185" s="140"/>
      <c r="O185" s="140"/>
      <c r="P185" s="143"/>
      <c r="Q185" s="141"/>
      <c r="R185" s="141"/>
      <c r="S185" s="144"/>
    </row>
    <row r="186" spans="1:19" s="145" customFormat="1" ht="14.45" customHeight="1">
      <c r="A186" s="160"/>
      <c r="B186" s="492"/>
      <c r="C186" s="146" t="s">
        <v>151</v>
      </c>
      <c r="D186" s="146" t="s">
        <v>86</v>
      </c>
      <c r="E186" s="146" t="s">
        <v>87</v>
      </c>
      <c r="F186" s="146" t="s">
        <v>410</v>
      </c>
      <c r="G186" s="146" t="s">
        <v>739</v>
      </c>
      <c r="H186" s="81" t="s">
        <v>509</v>
      </c>
      <c r="I186" s="147" t="s">
        <v>807</v>
      </c>
      <c r="J186" s="142"/>
      <c r="K186" s="492"/>
      <c r="L186" s="146" t="s">
        <v>151</v>
      </c>
      <c r="M186" s="146" t="s">
        <v>86</v>
      </c>
      <c r="N186" s="146" t="s">
        <v>87</v>
      </c>
      <c r="O186" s="146" t="s">
        <v>410</v>
      </c>
      <c r="P186" s="146" t="s">
        <v>739</v>
      </c>
      <c r="Q186" s="81" t="s">
        <v>509</v>
      </c>
      <c r="R186" s="147" t="s">
        <v>807</v>
      </c>
      <c r="S186" s="144"/>
    </row>
    <row r="187" spans="1:19" s="145" customFormat="1" ht="14.45" customHeight="1">
      <c r="A187" s="160"/>
      <c r="B187" s="493"/>
      <c r="C187" s="148"/>
      <c r="D187" s="148"/>
      <c r="E187" s="148"/>
      <c r="F187" s="148"/>
      <c r="G187" s="148"/>
      <c r="H187" s="149" t="s">
        <v>88</v>
      </c>
      <c r="I187" s="81" t="s">
        <v>511</v>
      </c>
      <c r="J187" s="142"/>
      <c r="K187" s="493"/>
      <c r="L187" s="148"/>
      <c r="M187" s="148"/>
      <c r="N187" s="148"/>
      <c r="O187" s="148"/>
      <c r="P187" s="148"/>
      <c r="Q187" s="149" t="s">
        <v>88</v>
      </c>
      <c r="R187" s="81" t="s">
        <v>511</v>
      </c>
      <c r="S187" s="144"/>
    </row>
    <row r="188" spans="1:19" s="180" customFormat="1" ht="14.45" customHeight="1">
      <c r="B188" s="188" t="s">
        <v>90</v>
      </c>
      <c r="C188" s="187">
        <v>4398</v>
      </c>
      <c r="D188" s="183">
        <v>3966</v>
      </c>
      <c r="E188" s="183">
        <v>3535</v>
      </c>
      <c r="F188" s="183">
        <v>3181</v>
      </c>
      <c r="G188" s="183">
        <v>2642</v>
      </c>
      <c r="H188" s="182">
        <v>-539</v>
      </c>
      <c r="I188" s="184">
        <v>-16.94435712040239</v>
      </c>
      <c r="J188" s="185"/>
      <c r="K188" s="186" t="s">
        <v>90</v>
      </c>
      <c r="L188" s="187">
        <v>4840</v>
      </c>
      <c r="M188" s="183">
        <v>4436</v>
      </c>
      <c r="N188" s="183">
        <v>4066</v>
      </c>
      <c r="O188" s="183">
        <v>3700</v>
      </c>
      <c r="P188" s="183">
        <v>3348</v>
      </c>
      <c r="Q188" s="182">
        <v>-352</v>
      </c>
      <c r="R188" s="184">
        <v>-9.513513513513514</v>
      </c>
      <c r="S188" s="184"/>
    </row>
    <row r="189" spans="1:19" s="145" customFormat="1" ht="14.45" customHeight="1">
      <c r="A189" s="160"/>
      <c r="B189" s="299" t="s">
        <v>91</v>
      </c>
      <c r="C189" s="150">
        <v>525</v>
      </c>
      <c r="D189" s="151">
        <v>382</v>
      </c>
      <c r="E189" s="151">
        <v>314</v>
      </c>
      <c r="F189" s="151">
        <v>246</v>
      </c>
      <c r="G189" s="151">
        <v>160</v>
      </c>
      <c r="H189" s="151">
        <v>-86</v>
      </c>
      <c r="I189" s="152">
        <v>-34.959349593495936</v>
      </c>
      <c r="J189" s="142"/>
      <c r="K189" s="154" t="s">
        <v>91</v>
      </c>
      <c r="L189" s="150">
        <v>557</v>
      </c>
      <c r="M189" s="151">
        <v>499</v>
      </c>
      <c r="N189" s="151">
        <v>402</v>
      </c>
      <c r="O189" s="151">
        <v>320</v>
      </c>
      <c r="P189" s="151">
        <v>248</v>
      </c>
      <c r="Q189" s="151">
        <v>-72</v>
      </c>
      <c r="R189" s="152">
        <v>-22.5</v>
      </c>
      <c r="S189" s="152"/>
    </row>
    <row r="190" spans="1:19" s="145" customFormat="1" ht="14.45" customHeight="1">
      <c r="A190" s="160"/>
      <c r="B190" s="299" t="s">
        <v>92</v>
      </c>
      <c r="C190" s="150">
        <v>2773</v>
      </c>
      <c r="D190" s="151">
        <v>2372</v>
      </c>
      <c r="E190" s="151">
        <v>1971</v>
      </c>
      <c r="F190" s="151">
        <v>1505</v>
      </c>
      <c r="G190" s="151">
        <v>1061</v>
      </c>
      <c r="H190" s="151">
        <v>-444</v>
      </c>
      <c r="I190" s="152">
        <v>-29.501661129568106</v>
      </c>
      <c r="J190" s="142"/>
      <c r="K190" s="154" t="s">
        <v>92</v>
      </c>
      <c r="L190" s="150">
        <v>3074</v>
      </c>
      <c r="M190" s="151">
        <v>2635</v>
      </c>
      <c r="N190" s="151">
        <v>2226</v>
      </c>
      <c r="O190" s="151">
        <v>1835</v>
      </c>
      <c r="P190" s="151">
        <v>1511</v>
      </c>
      <c r="Q190" s="151">
        <v>-324</v>
      </c>
      <c r="R190" s="152">
        <v>-17.656675749318801</v>
      </c>
      <c r="S190" s="152"/>
    </row>
    <row r="191" spans="1:19" s="145" customFormat="1" ht="14.45" customHeight="1">
      <c r="A191" s="160"/>
      <c r="B191" s="299" t="s">
        <v>93</v>
      </c>
      <c r="C191" s="150">
        <v>1100</v>
      </c>
      <c r="D191" s="151">
        <v>1212</v>
      </c>
      <c r="E191" s="151">
        <v>1250</v>
      </c>
      <c r="F191" s="151">
        <v>1427</v>
      </c>
      <c r="G191" s="151">
        <v>1412</v>
      </c>
      <c r="H191" s="151">
        <v>-15</v>
      </c>
      <c r="I191" s="152">
        <v>-1.051156271899089</v>
      </c>
      <c r="J191" s="142"/>
      <c r="K191" s="154" t="s">
        <v>93</v>
      </c>
      <c r="L191" s="150">
        <v>1209</v>
      </c>
      <c r="M191" s="151">
        <v>1302</v>
      </c>
      <c r="N191" s="151">
        <v>1438</v>
      </c>
      <c r="O191" s="151">
        <v>1545</v>
      </c>
      <c r="P191" s="151">
        <v>1561</v>
      </c>
      <c r="Q191" s="151">
        <v>16</v>
      </c>
      <c r="R191" s="152">
        <v>1.035598705501618</v>
      </c>
      <c r="S191" s="152"/>
    </row>
    <row r="192" spans="1:19" s="145" customFormat="1" ht="14.45" customHeight="1">
      <c r="A192" s="160"/>
      <c r="B192" s="142"/>
      <c r="C192" s="150"/>
      <c r="D192" s="157"/>
      <c r="E192" s="157"/>
      <c r="F192" s="157"/>
      <c r="G192" s="157"/>
      <c r="H192" s="157"/>
      <c r="I192" s="158"/>
      <c r="J192" s="142"/>
      <c r="K192" s="159"/>
      <c r="L192" s="150"/>
      <c r="M192" s="157"/>
      <c r="N192" s="157"/>
      <c r="O192" s="157"/>
      <c r="P192" s="157"/>
      <c r="Q192" s="157"/>
      <c r="R192" s="158"/>
      <c r="S192" s="158"/>
    </row>
    <row r="193" spans="1:19" s="145" customFormat="1" ht="14.45" customHeight="1">
      <c r="A193" s="160"/>
      <c r="B193" s="142" t="s">
        <v>94</v>
      </c>
      <c r="C193" s="150">
        <v>152</v>
      </c>
      <c r="D193" s="151">
        <v>111</v>
      </c>
      <c r="E193" s="151">
        <v>82</v>
      </c>
      <c r="F193" s="151">
        <v>61</v>
      </c>
      <c r="G193" s="151">
        <v>23</v>
      </c>
      <c r="H193" s="151">
        <v>-38</v>
      </c>
      <c r="I193" s="152">
        <v>-62.295081967213115</v>
      </c>
      <c r="J193" s="142"/>
      <c r="K193" s="159" t="s">
        <v>94</v>
      </c>
      <c r="L193" s="150">
        <v>169</v>
      </c>
      <c r="M193" s="151">
        <v>125</v>
      </c>
      <c r="N193" s="151">
        <v>118</v>
      </c>
      <c r="O193" s="151">
        <v>79</v>
      </c>
      <c r="P193" s="151">
        <v>66</v>
      </c>
      <c r="Q193" s="151">
        <v>-13</v>
      </c>
      <c r="R193" s="152">
        <v>-16.455696202531644</v>
      </c>
      <c r="S193" s="152"/>
    </row>
    <row r="194" spans="1:19" s="145" customFormat="1" ht="14.45" customHeight="1">
      <c r="A194" s="160"/>
      <c r="B194" s="142" t="s">
        <v>95</v>
      </c>
      <c r="C194" s="150">
        <v>167</v>
      </c>
      <c r="D194" s="151">
        <v>129</v>
      </c>
      <c r="E194" s="151">
        <v>96</v>
      </c>
      <c r="F194" s="151">
        <v>92</v>
      </c>
      <c r="G194" s="151">
        <v>55</v>
      </c>
      <c r="H194" s="151">
        <v>-37</v>
      </c>
      <c r="I194" s="152">
        <v>-40.217391304347828</v>
      </c>
      <c r="J194" s="142"/>
      <c r="K194" s="159" t="s">
        <v>95</v>
      </c>
      <c r="L194" s="150">
        <v>195</v>
      </c>
      <c r="M194" s="151">
        <v>171</v>
      </c>
      <c r="N194" s="151">
        <v>122</v>
      </c>
      <c r="O194" s="151">
        <v>117</v>
      </c>
      <c r="P194" s="151">
        <v>78</v>
      </c>
      <c r="Q194" s="151">
        <v>-39</v>
      </c>
      <c r="R194" s="152">
        <v>-33.333333333333329</v>
      </c>
      <c r="S194" s="152"/>
    </row>
    <row r="195" spans="1:19" s="145" customFormat="1" ht="14.45" customHeight="1">
      <c r="A195" s="160"/>
      <c r="B195" s="142" t="s">
        <v>96</v>
      </c>
      <c r="C195" s="150">
        <v>206</v>
      </c>
      <c r="D195" s="151">
        <v>142</v>
      </c>
      <c r="E195" s="151">
        <v>136</v>
      </c>
      <c r="F195" s="151">
        <v>93</v>
      </c>
      <c r="G195" s="151">
        <v>82</v>
      </c>
      <c r="H195" s="151">
        <v>-11</v>
      </c>
      <c r="I195" s="152">
        <v>-11.827956989247312</v>
      </c>
      <c r="J195" s="142"/>
      <c r="K195" s="159" t="s">
        <v>96</v>
      </c>
      <c r="L195" s="150">
        <v>193</v>
      </c>
      <c r="M195" s="151">
        <v>203</v>
      </c>
      <c r="N195" s="151">
        <v>162</v>
      </c>
      <c r="O195" s="151">
        <v>124</v>
      </c>
      <c r="P195" s="151">
        <v>104</v>
      </c>
      <c r="Q195" s="151">
        <v>-20</v>
      </c>
      <c r="R195" s="152">
        <v>-16.129032258064516</v>
      </c>
      <c r="S195" s="152"/>
    </row>
    <row r="196" spans="1:19" s="145" customFormat="1" ht="14.45" customHeight="1">
      <c r="A196" s="160"/>
      <c r="B196" s="142" t="s">
        <v>97</v>
      </c>
      <c r="C196" s="150">
        <v>248</v>
      </c>
      <c r="D196" s="151">
        <v>167</v>
      </c>
      <c r="E196" s="151">
        <v>121</v>
      </c>
      <c r="F196" s="151">
        <v>126</v>
      </c>
      <c r="G196" s="151">
        <v>71</v>
      </c>
      <c r="H196" s="151">
        <v>-55</v>
      </c>
      <c r="I196" s="152">
        <v>-43.650793650793652</v>
      </c>
      <c r="J196" s="142"/>
      <c r="K196" s="159" t="s">
        <v>97</v>
      </c>
      <c r="L196" s="150">
        <v>229</v>
      </c>
      <c r="M196" s="151">
        <v>175</v>
      </c>
      <c r="N196" s="151">
        <v>173</v>
      </c>
      <c r="O196" s="151">
        <v>145</v>
      </c>
      <c r="P196" s="151">
        <v>117</v>
      </c>
      <c r="Q196" s="151">
        <v>-28</v>
      </c>
      <c r="R196" s="152">
        <v>-19.310344827586206</v>
      </c>
      <c r="S196" s="152"/>
    </row>
    <row r="197" spans="1:19" s="145" customFormat="1" ht="14.45" customHeight="1">
      <c r="A197" s="160"/>
      <c r="B197" s="142" t="s">
        <v>98</v>
      </c>
      <c r="C197" s="150">
        <v>270</v>
      </c>
      <c r="D197" s="151">
        <v>172</v>
      </c>
      <c r="E197" s="151">
        <v>127</v>
      </c>
      <c r="F197" s="151">
        <v>68</v>
      </c>
      <c r="G197" s="151">
        <v>64</v>
      </c>
      <c r="H197" s="151">
        <v>-4</v>
      </c>
      <c r="I197" s="152">
        <v>-5.8823529411764701</v>
      </c>
      <c r="J197" s="142"/>
      <c r="K197" s="159" t="s">
        <v>98</v>
      </c>
      <c r="L197" s="150">
        <v>245</v>
      </c>
      <c r="M197" s="151">
        <v>168</v>
      </c>
      <c r="N197" s="151">
        <v>137</v>
      </c>
      <c r="O197" s="151">
        <v>116</v>
      </c>
      <c r="P197" s="151">
        <v>99</v>
      </c>
      <c r="Q197" s="151">
        <v>-17</v>
      </c>
      <c r="R197" s="152">
        <v>-14.655172413793101</v>
      </c>
      <c r="S197" s="152"/>
    </row>
    <row r="198" spans="1:19" s="145" customFormat="1" ht="14.45" customHeight="1">
      <c r="A198" s="160"/>
      <c r="B198" s="142" t="s">
        <v>99</v>
      </c>
      <c r="C198" s="150">
        <v>261</v>
      </c>
      <c r="D198" s="151">
        <v>168</v>
      </c>
      <c r="E198" s="151">
        <v>125</v>
      </c>
      <c r="F198" s="151">
        <v>81</v>
      </c>
      <c r="G198" s="151">
        <v>41</v>
      </c>
      <c r="H198" s="151">
        <v>-40</v>
      </c>
      <c r="I198" s="152">
        <v>-49.382716049382715</v>
      </c>
      <c r="J198" s="142"/>
      <c r="K198" s="159" t="s">
        <v>99</v>
      </c>
      <c r="L198" s="150">
        <v>274</v>
      </c>
      <c r="M198" s="151">
        <v>198</v>
      </c>
      <c r="N198" s="151">
        <v>132</v>
      </c>
      <c r="O198" s="151">
        <v>97</v>
      </c>
      <c r="P198" s="151">
        <v>72</v>
      </c>
      <c r="Q198" s="151">
        <v>-25</v>
      </c>
      <c r="R198" s="152">
        <v>-25.773195876288657</v>
      </c>
      <c r="S198" s="152"/>
    </row>
    <row r="199" spans="1:19" s="145" customFormat="1" ht="14.45" customHeight="1">
      <c r="A199" s="160"/>
      <c r="B199" s="142" t="s">
        <v>100</v>
      </c>
      <c r="C199" s="150">
        <v>166</v>
      </c>
      <c r="D199" s="151">
        <v>222</v>
      </c>
      <c r="E199" s="151">
        <v>131</v>
      </c>
      <c r="F199" s="151">
        <v>101</v>
      </c>
      <c r="G199" s="151">
        <v>61</v>
      </c>
      <c r="H199" s="151">
        <v>-40</v>
      </c>
      <c r="I199" s="152">
        <v>-39.603960396039604</v>
      </c>
      <c r="J199" s="142"/>
      <c r="K199" s="159" t="s">
        <v>100</v>
      </c>
      <c r="L199" s="150">
        <v>249</v>
      </c>
      <c r="M199" s="151">
        <v>255</v>
      </c>
      <c r="N199" s="151">
        <v>160</v>
      </c>
      <c r="O199" s="151">
        <v>118</v>
      </c>
      <c r="P199" s="151">
        <v>71</v>
      </c>
      <c r="Q199" s="151">
        <v>-47</v>
      </c>
      <c r="R199" s="152">
        <v>-39.83050847457627</v>
      </c>
      <c r="S199" s="152"/>
    </row>
    <row r="200" spans="1:19" s="145" customFormat="1" ht="14.45" customHeight="1">
      <c r="A200" s="160"/>
      <c r="B200" s="142" t="s">
        <v>118</v>
      </c>
      <c r="C200" s="150">
        <v>162</v>
      </c>
      <c r="D200" s="151">
        <v>154</v>
      </c>
      <c r="E200" s="151">
        <v>192</v>
      </c>
      <c r="F200" s="151">
        <v>130</v>
      </c>
      <c r="G200" s="151">
        <v>80</v>
      </c>
      <c r="H200" s="151">
        <v>-50</v>
      </c>
      <c r="I200" s="152">
        <v>-38.461538461538467</v>
      </c>
      <c r="J200" s="142"/>
      <c r="K200" s="159" t="s">
        <v>118</v>
      </c>
      <c r="L200" s="150">
        <v>246</v>
      </c>
      <c r="M200" s="151">
        <v>239</v>
      </c>
      <c r="N200" s="151">
        <v>228</v>
      </c>
      <c r="O200" s="151">
        <v>167</v>
      </c>
      <c r="P200" s="151">
        <v>117</v>
      </c>
      <c r="Q200" s="151">
        <v>-50</v>
      </c>
      <c r="R200" s="152">
        <v>-29.940119760479039</v>
      </c>
      <c r="S200" s="152"/>
    </row>
    <row r="201" spans="1:19" s="145" customFormat="1" ht="14.45" customHeight="1">
      <c r="A201" s="160"/>
      <c r="B201" s="142" t="s">
        <v>101</v>
      </c>
      <c r="C201" s="150">
        <v>223</v>
      </c>
      <c r="D201" s="151">
        <v>156</v>
      </c>
      <c r="E201" s="151">
        <v>158</v>
      </c>
      <c r="F201" s="151">
        <v>192</v>
      </c>
      <c r="G201" s="151">
        <v>120</v>
      </c>
      <c r="H201" s="151">
        <v>-72</v>
      </c>
      <c r="I201" s="152">
        <v>-37.5</v>
      </c>
      <c r="J201" s="142"/>
      <c r="K201" s="159" t="s">
        <v>101</v>
      </c>
      <c r="L201" s="150">
        <v>229</v>
      </c>
      <c r="M201" s="151">
        <v>240</v>
      </c>
      <c r="N201" s="151">
        <v>229</v>
      </c>
      <c r="O201" s="151">
        <v>220</v>
      </c>
      <c r="P201" s="151">
        <v>154</v>
      </c>
      <c r="Q201" s="151">
        <v>-66</v>
      </c>
      <c r="R201" s="152">
        <v>-30</v>
      </c>
      <c r="S201" s="152"/>
    </row>
    <row r="202" spans="1:19" s="145" customFormat="1" ht="14.45" customHeight="1">
      <c r="A202" s="160"/>
      <c r="B202" s="142" t="s">
        <v>102</v>
      </c>
      <c r="C202" s="150">
        <v>346</v>
      </c>
      <c r="D202" s="151">
        <v>209</v>
      </c>
      <c r="E202" s="151">
        <v>140</v>
      </c>
      <c r="F202" s="151">
        <v>145</v>
      </c>
      <c r="G202" s="151">
        <v>186</v>
      </c>
      <c r="H202" s="151">
        <v>41</v>
      </c>
      <c r="I202" s="152">
        <v>28.27586206896552</v>
      </c>
      <c r="J202" s="142"/>
      <c r="K202" s="159" t="s">
        <v>102</v>
      </c>
      <c r="L202" s="150">
        <v>355</v>
      </c>
      <c r="M202" s="151">
        <v>217</v>
      </c>
      <c r="N202" s="151">
        <v>223</v>
      </c>
      <c r="O202" s="151">
        <v>234</v>
      </c>
      <c r="P202" s="151">
        <v>217</v>
      </c>
      <c r="Q202" s="151">
        <v>-17</v>
      </c>
      <c r="R202" s="152">
        <v>-7.2649572649572658</v>
      </c>
      <c r="S202" s="152"/>
    </row>
    <row r="203" spans="1:19" s="145" customFormat="1" ht="14.45" customHeight="1">
      <c r="A203" s="160"/>
      <c r="B203" s="142" t="s">
        <v>103</v>
      </c>
      <c r="C203" s="150">
        <v>450</v>
      </c>
      <c r="D203" s="151">
        <v>333</v>
      </c>
      <c r="E203" s="151">
        <v>209</v>
      </c>
      <c r="F203" s="151">
        <v>125</v>
      </c>
      <c r="G203" s="151">
        <v>135</v>
      </c>
      <c r="H203" s="151">
        <v>10</v>
      </c>
      <c r="I203" s="152">
        <v>8</v>
      </c>
      <c r="J203" s="142"/>
      <c r="K203" s="159" t="s">
        <v>103</v>
      </c>
      <c r="L203" s="150">
        <v>447</v>
      </c>
      <c r="M203" s="151">
        <v>334</v>
      </c>
      <c r="N203" s="151">
        <v>211</v>
      </c>
      <c r="O203" s="151">
        <v>223</v>
      </c>
      <c r="P203" s="151">
        <v>237</v>
      </c>
      <c r="Q203" s="151">
        <v>14</v>
      </c>
      <c r="R203" s="152">
        <v>6.2780269058295968</v>
      </c>
      <c r="S203" s="152"/>
    </row>
    <row r="204" spans="1:19" s="145" customFormat="1" ht="14.45" customHeight="1">
      <c r="A204" s="160"/>
      <c r="B204" s="142" t="s">
        <v>104</v>
      </c>
      <c r="C204" s="150">
        <v>327</v>
      </c>
      <c r="D204" s="151">
        <v>450</v>
      </c>
      <c r="E204" s="151">
        <v>345</v>
      </c>
      <c r="F204" s="151">
        <v>195</v>
      </c>
      <c r="G204" s="151">
        <v>119</v>
      </c>
      <c r="H204" s="151">
        <v>-76</v>
      </c>
      <c r="I204" s="152">
        <v>-38.974358974358978</v>
      </c>
      <c r="J204" s="142"/>
      <c r="K204" s="159" t="s">
        <v>104</v>
      </c>
      <c r="L204" s="150">
        <v>394</v>
      </c>
      <c r="M204" s="151">
        <v>434</v>
      </c>
      <c r="N204" s="151">
        <v>328</v>
      </c>
      <c r="O204" s="151">
        <v>211</v>
      </c>
      <c r="P204" s="151">
        <v>218</v>
      </c>
      <c r="Q204" s="151">
        <v>7</v>
      </c>
      <c r="R204" s="152">
        <v>3.3175355450236967</v>
      </c>
      <c r="S204" s="152"/>
    </row>
    <row r="205" spans="1:19" s="139" customFormat="1" ht="14.45" customHeight="1">
      <c r="A205" s="160"/>
      <c r="B205" s="142" t="s">
        <v>105</v>
      </c>
      <c r="C205" s="150">
        <v>320</v>
      </c>
      <c r="D205" s="151">
        <v>341</v>
      </c>
      <c r="E205" s="151">
        <v>423</v>
      </c>
      <c r="F205" s="151">
        <v>342</v>
      </c>
      <c r="G205" s="151">
        <v>184</v>
      </c>
      <c r="H205" s="151">
        <v>-158</v>
      </c>
      <c r="I205" s="152">
        <v>-46.198830409356724</v>
      </c>
      <c r="J205" s="142"/>
      <c r="K205" s="159" t="s">
        <v>105</v>
      </c>
      <c r="L205" s="150">
        <v>406</v>
      </c>
      <c r="M205" s="151">
        <v>375</v>
      </c>
      <c r="N205" s="151">
        <v>405</v>
      </c>
      <c r="O205" s="151">
        <v>304</v>
      </c>
      <c r="P205" s="151">
        <v>209</v>
      </c>
      <c r="Q205" s="151">
        <v>-95</v>
      </c>
      <c r="R205" s="152">
        <v>-31.25</v>
      </c>
      <c r="S205" s="152"/>
    </row>
    <row r="206" spans="1:19" s="145" customFormat="1" ht="14.45" customHeight="1">
      <c r="A206" s="160"/>
      <c r="B206" s="142" t="s">
        <v>106</v>
      </c>
      <c r="C206" s="150">
        <v>327</v>
      </c>
      <c r="D206" s="151">
        <v>321</v>
      </c>
      <c r="E206" s="151">
        <v>320</v>
      </c>
      <c r="F206" s="151">
        <v>386</v>
      </c>
      <c r="G206" s="151">
        <v>313</v>
      </c>
      <c r="H206" s="151">
        <v>-73</v>
      </c>
      <c r="I206" s="152">
        <v>-18.911917098445596</v>
      </c>
      <c r="J206" s="142"/>
      <c r="K206" s="159" t="s">
        <v>106</v>
      </c>
      <c r="L206" s="150">
        <v>396</v>
      </c>
      <c r="M206" s="151">
        <v>363</v>
      </c>
      <c r="N206" s="151">
        <v>353</v>
      </c>
      <c r="O206" s="151">
        <v>379</v>
      </c>
      <c r="P206" s="151">
        <v>295</v>
      </c>
      <c r="Q206" s="151">
        <v>-84</v>
      </c>
      <c r="R206" s="152">
        <v>-22.163588390501317</v>
      </c>
      <c r="S206" s="152"/>
    </row>
    <row r="207" spans="1:19" s="145" customFormat="1" ht="14.45" customHeight="1">
      <c r="A207" s="160"/>
      <c r="B207" s="142" t="s">
        <v>107</v>
      </c>
      <c r="C207" s="150">
        <v>291</v>
      </c>
      <c r="D207" s="151">
        <v>308</v>
      </c>
      <c r="E207" s="151">
        <v>304</v>
      </c>
      <c r="F207" s="151">
        <v>295</v>
      </c>
      <c r="G207" s="151">
        <v>351</v>
      </c>
      <c r="H207" s="151">
        <v>56</v>
      </c>
      <c r="I207" s="152">
        <v>18.983050847457626</v>
      </c>
      <c r="J207" s="142"/>
      <c r="K207" s="159" t="s">
        <v>107</v>
      </c>
      <c r="L207" s="150">
        <v>278</v>
      </c>
      <c r="M207" s="151">
        <v>343</v>
      </c>
      <c r="N207" s="151">
        <v>351</v>
      </c>
      <c r="O207" s="151">
        <v>335</v>
      </c>
      <c r="P207" s="151">
        <v>368</v>
      </c>
      <c r="Q207" s="151">
        <v>33</v>
      </c>
      <c r="R207" s="152">
        <v>9.8507462686567173</v>
      </c>
      <c r="S207" s="152"/>
    </row>
    <row r="208" spans="1:19" s="145" customFormat="1" ht="14.45" customHeight="1">
      <c r="A208" s="160"/>
      <c r="B208" s="142" t="s">
        <v>108</v>
      </c>
      <c r="C208" s="150">
        <v>229</v>
      </c>
      <c r="D208" s="151">
        <v>263</v>
      </c>
      <c r="E208" s="151">
        <v>261</v>
      </c>
      <c r="F208" s="151">
        <v>253</v>
      </c>
      <c r="G208" s="151">
        <v>250</v>
      </c>
      <c r="H208" s="151">
        <v>-3</v>
      </c>
      <c r="I208" s="152">
        <v>-1.1857707509881421</v>
      </c>
      <c r="J208" s="142"/>
      <c r="K208" s="159" t="s">
        <v>108</v>
      </c>
      <c r="L208" s="150">
        <v>237</v>
      </c>
      <c r="M208" s="151">
        <v>227</v>
      </c>
      <c r="N208" s="151">
        <v>312</v>
      </c>
      <c r="O208" s="151">
        <v>320</v>
      </c>
      <c r="P208" s="151">
        <v>319</v>
      </c>
      <c r="Q208" s="151">
        <v>-1</v>
      </c>
      <c r="R208" s="152">
        <v>-0.3125</v>
      </c>
      <c r="S208" s="152"/>
    </row>
    <row r="209" spans="1:19" s="153" customFormat="1" ht="14.45" customHeight="1">
      <c r="A209" s="160"/>
      <c r="B209" s="142" t="s">
        <v>109</v>
      </c>
      <c r="C209" s="150">
        <v>136</v>
      </c>
      <c r="D209" s="151">
        <v>177</v>
      </c>
      <c r="E209" s="151">
        <v>202</v>
      </c>
      <c r="F209" s="151">
        <v>229</v>
      </c>
      <c r="G209" s="151">
        <v>203</v>
      </c>
      <c r="H209" s="151">
        <v>-26</v>
      </c>
      <c r="I209" s="152">
        <v>-11.353711790393014</v>
      </c>
      <c r="J209" s="142"/>
      <c r="K209" s="159" t="s">
        <v>109</v>
      </c>
      <c r="L209" s="150">
        <v>135</v>
      </c>
      <c r="M209" s="151">
        <v>175</v>
      </c>
      <c r="N209" s="151">
        <v>183</v>
      </c>
      <c r="O209" s="151">
        <v>255</v>
      </c>
      <c r="P209" s="151">
        <v>275</v>
      </c>
      <c r="Q209" s="151">
        <v>20</v>
      </c>
      <c r="R209" s="152">
        <v>7.8431372549019605</v>
      </c>
      <c r="S209" s="152"/>
    </row>
    <row r="210" spans="1:19" s="145" customFormat="1" ht="14.45" customHeight="1">
      <c r="A210" s="160"/>
      <c r="B210" s="142" t="s">
        <v>110</v>
      </c>
      <c r="C210" s="150">
        <v>117</v>
      </c>
      <c r="D210" s="151">
        <v>143</v>
      </c>
      <c r="E210" s="151">
        <v>163</v>
      </c>
      <c r="F210" s="151">
        <v>264</v>
      </c>
      <c r="G210" s="151">
        <v>295</v>
      </c>
      <c r="H210" s="151">
        <v>31</v>
      </c>
      <c r="I210" s="152">
        <v>11.742424242424242</v>
      </c>
      <c r="J210" s="142"/>
      <c r="K210" s="159" t="s">
        <v>110</v>
      </c>
      <c r="L210" s="150">
        <v>163</v>
      </c>
      <c r="M210" s="151">
        <v>194</v>
      </c>
      <c r="N210" s="151">
        <v>239</v>
      </c>
      <c r="O210" s="151">
        <v>256</v>
      </c>
      <c r="P210" s="151">
        <v>304</v>
      </c>
      <c r="Q210" s="151">
        <v>48</v>
      </c>
      <c r="R210" s="152">
        <v>18.75</v>
      </c>
      <c r="S210" s="152"/>
    </row>
    <row r="211" spans="1:19" s="145" customFormat="1" ht="14.45" customHeight="1">
      <c r="A211" s="160"/>
      <c r="B211" s="142" t="s">
        <v>112</v>
      </c>
      <c r="C211" s="150" t="s">
        <v>313</v>
      </c>
      <c r="D211" s="151" t="s">
        <v>313</v>
      </c>
      <c r="E211" s="151" t="s">
        <v>313</v>
      </c>
      <c r="F211" s="151">
        <v>3</v>
      </c>
      <c r="G211" s="151">
        <v>9</v>
      </c>
      <c r="H211" s="151"/>
      <c r="I211" s="152"/>
      <c r="J211" s="160"/>
      <c r="K211" s="142" t="s">
        <v>112</v>
      </c>
      <c r="L211" s="150" t="s">
        <v>313</v>
      </c>
      <c r="M211" s="151" t="s">
        <v>313</v>
      </c>
      <c r="N211" s="151" t="s">
        <v>313</v>
      </c>
      <c r="O211" s="151" t="s">
        <v>313</v>
      </c>
      <c r="P211" s="151">
        <v>28</v>
      </c>
      <c r="Q211" s="151"/>
      <c r="R211" s="152"/>
      <c r="S211" s="160"/>
    </row>
    <row r="212" spans="1:19" s="145" customFormat="1" ht="14.45" customHeight="1">
      <c r="A212" s="160"/>
      <c r="B212" s="142"/>
      <c r="C212" s="151"/>
      <c r="D212" s="151"/>
      <c r="E212" s="151"/>
      <c r="F212" s="151"/>
      <c r="G212" s="151"/>
      <c r="H212" s="151"/>
      <c r="I212" s="152"/>
      <c r="J212" s="160"/>
      <c r="K212" s="142"/>
      <c r="L212" s="151"/>
      <c r="M212" s="151"/>
      <c r="N212" s="151"/>
      <c r="O212" s="151"/>
      <c r="P212" s="151"/>
      <c r="Q212" s="151"/>
      <c r="R212" s="152"/>
      <c r="S212" s="160"/>
    </row>
    <row r="213" spans="1:19" s="145" customFormat="1" ht="14.45" customHeight="1">
      <c r="A213" s="160"/>
      <c r="B213" s="160"/>
      <c r="C213" s="160"/>
      <c r="D213" s="160"/>
      <c r="E213" s="160"/>
      <c r="F213" s="160"/>
      <c r="G213" s="161"/>
      <c r="H213" s="160"/>
      <c r="I213" s="160"/>
      <c r="J213" s="160"/>
      <c r="K213" s="160"/>
      <c r="L213" s="160"/>
      <c r="M213" s="160"/>
      <c r="N213" s="160"/>
      <c r="O213" s="160"/>
      <c r="P213" s="161"/>
      <c r="Q213" s="160"/>
      <c r="R213" s="160"/>
      <c r="S213" s="160"/>
    </row>
    <row r="214" spans="1:19" s="145" customFormat="1" ht="14.45" customHeight="1">
      <c r="A214" s="138"/>
      <c r="B214" s="138" t="s">
        <v>622</v>
      </c>
      <c r="C214" s="138"/>
      <c r="D214" s="138"/>
      <c r="E214" s="138"/>
      <c r="F214" s="138"/>
      <c r="G214" s="138"/>
      <c r="H214" s="138"/>
      <c r="I214" s="138"/>
      <c r="J214" s="138"/>
      <c r="K214" s="138" t="s">
        <v>623</v>
      </c>
      <c r="L214" s="138"/>
      <c r="M214" s="138"/>
      <c r="N214" s="138"/>
      <c r="O214" s="138"/>
      <c r="P214" s="138"/>
      <c r="Q214" s="138"/>
      <c r="R214" s="138"/>
      <c r="S214" s="138"/>
    </row>
    <row r="215" spans="1:19" s="145" customFormat="1" ht="14.45" customHeight="1">
      <c r="A215" s="160"/>
      <c r="B215" s="491" t="s">
        <v>335</v>
      </c>
      <c r="C215" s="140"/>
      <c r="D215" s="140"/>
      <c r="E215" s="140"/>
      <c r="F215" s="140"/>
      <c r="G215" s="143"/>
      <c r="H215" s="141"/>
      <c r="I215" s="141"/>
      <c r="J215" s="142"/>
      <c r="K215" s="491" t="s">
        <v>335</v>
      </c>
      <c r="L215" s="140"/>
      <c r="M215" s="140"/>
      <c r="N215" s="140"/>
      <c r="O215" s="140"/>
      <c r="P215" s="143"/>
      <c r="Q215" s="141"/>
      <c r="R215" s="141"/>
      <c r="S215" s="144"/>
    </row>
    <row r="216" spans="1:19" s="145" customFormat="1" ht="14.45" customHeight="1">
      <c r="A216" s="160"/>
      <c r="B216" s="492"/>
      <c r="C216" s="146" t="s">
        <v>151</v>
      </c>
      <c r="D216" s="146" t="s">
        <v>86</v>
      </c>
      <c r="E216" s="146" t="s">
        <v>87</v>
      </c>
      <c r="F216" s="146" t="s">
        <v>410</v>
      </c>
      <c r="G216" s="146" t="s">
        <v>739</v>
      </c>
      <c r="H216" s="81" t="s">
        <v>509</v>
      </c>
      <c r="I216" s="147" t="s">
        <v>807</v>
      </c>
      <c r="J216" s="142"/>
      <c r="K216" s="492"/>
      <c r="L216" s="146" t="s">
        <v>151</v>
      </c>
      <c r="M216" s="146" t="s">
        <v>86</v>
      </c>
      <c r="N216" s="146" t="s">
        <v>87</v>
      </c>
      <c r="O216" s="146" t="s">
        <v>410</v>
      </c>
      <c r="P216" s="146" t="s">
        <v>739</v>
      </c>
      <c r="Q216" s="81" t="s">
        <v>509</v>
      </c>
      <c r="R216" s="147" t="s">
        <v>807</v>
      </c>
      <c r="S216" s="144"/>
    </row>
    <row r="217" spans="1:19" s="145" customFormat="1" ht="14.45" customHeight="1">
      <c r="A217" s="160"/>
      <c r="B217" s="493"/>
      <c r="C217" s="148"/>
      <c r="D217" s="148"/>
      <c r="E217" s="148"/>
      <c r="F217" s="148"/>
      <c r="G217" s="148"/>
      <c r="H217" s="149" t="s">
        <v>88</v>
      </c>
      <c r="I217" s="81" t="s">
        <v>511</v>
      </c>
      <c r="J217" s="142"/>
      <c r="K217" s="493"/>
      <c r="L217" s="148"/>
      <c r="M217" s="148"/>
      <c r="N217" s="148"/>
      <c r="O217" s="148"/>
      <c r="P217" s="148"/>
      <c r="Q217" s="149" t="s">
        <v>88</v>
      </c>
      <c r="R217" s="81" t="s">
        <v>511</v>
      </c>
      <c r="S217" s="144"/>
    </row>
    <row r="218" spans="1:19" s="180" customFormat="1" ht="14.45" customHeight="1">
      <c r="B218" s="188" t="s">
        <v>90</v>
      </c>
      <c r="C218" s="187">
        <v>2015</v>
      </c>
      <c r="D218" s="183">
        <v>1778</v>
      </c>
      <c r="E218" s="183">
        <v>1602</v>
      </c>
      <c r="F218" s="183">
        <v>1425</v>
      </c>
      <c r="G218" s="183">
        <v>1185</v>
      </c>
      <c r="H218" s="182">
        <v>-240</v>
      </c>
      <c r="I218" s="184">
        <v>-16.842105263157894</v>
      </c>
      <c r="J218" s="185"/>
      <c r="K218" s="186" t="s">
        <v>90</v>
      </c>
      <c r="L218" s="187">
        <v>2190</v>
      </c>
      <c r="M218" s="183">
        <v>1997</v>
      </c>
      <c r="N218" s="183">
        <v>1794</v>
      </c>
      <c r="O218" s="183">
        <v>1624</v>
      </c>
      <c r="P218" s="183">
        <v>1446</v>
      </c>
      <c r="Q218" s="182">
        <v>-178</v>
      </c>
      <c r="R218" s="184">
        <v>-10.960591133004927</v>
      </c>
      <c r="S218" s="184"/>
    </row>
    <row r="219" spans="1:19" s="145" customFormat="1" ht="14.45" customHeight="1">
      <c r="A219" s="160"/>
      <c r="B219" s="299" t="s">
        <v>91</v>
      </c>
      <c r="C219" s="150">
        <v>289</v>
      </c>
      <c r="D219" s="151">
        <v>197</v>
      </c>
      <c r="E219" s="151">
        <v>157</v>
      </c>
      <c r="F219" s="151">
        <v>124</v>
      </c>
      <c r="G219" s="151">
        <v>86</v>
      </c>
      <c r="H219" s="151">
        <v>-38</v>
      </c>
      <c r="I219" s="152">
        <v>-30.64516129032258</v>
      </c>
      <c r="J219" s="142"/>
      <c r="K219" s="154" t="s">
        <v>91</v>
      </c>
      <c r="L219" s="150">
        <v>284</v>
      </c>
      <c r="M219" s="151">
        <v>237</v>
      </c>
      <c r="N219" s="151">
        <v>196</v>
      </c>
      <c r="O219" s="151">
        <v>169</v>
      </c>
      <c r="P219" s="151">
        <v>113</v>
      </c>
      <c r="Q219" s="151">
        <v>-56</v>
      </c>
      <c r="R219" s="152">
        <v>-33.136094674556219</v>
      </c>
      <c r="S219" s="152"/>
    </row>
    <row r="220" spans="1:19" s="145" customFormat="1" ht="14.45" customHeight="1">
      <c r="A220" s="160"/>
      <c r="B220" s="299" t="s">
        <v>92</v>
      </c>
      <c r="C220" s="150">
        <v>1290</v>
      </c>
      <c r="D220" s="151">
        <v>1102</v>
      </c>
      <c r="E220" s="151">
        <v>937</v>
      </c>
      <c r="F220" s="151">
        <v>723</v>
      </c>
      <c r="G220" s="151">
        <v>527</v>
      </c>
      <c r="H220" s="151">
        <v>-196</v>
      </c>
      <c r="I220" s="152">
        <v>-27.109266943291839</v>
      </c>
      <c r="J220" s="142"/>
      <c r="K220" s="154" t="s">
        <v>92</v>
      </c>
      <c r="L220" s="150">
        <v>1444</v>
      </c>
      <c r="M220" s="151">
        <v>1249</v>
      </c>
      <c r="N220" s="151">
        <v>1022</v>
      </c>
      <c r="O220" s="151">
        <v>856</v>
      </c>
      <c r="P220" s="151">
        <v>732</v>
      </c>
      <c r="Q220" s="151">
        <v>-124</v>
      </c>
      <c r="R220" s="152">
        <v>-14.485981308411214</v>
      </c>
      <c r="S220" s="152"/>
    </row>
    <row r="221" spans="1:19" s="145" customFormat="1" ht="14.45" customHeight="1">
      <c r="A221" s="160"/>
      <c r="B221" s="299" t="s">
        <v>93</v>
      </c>
      <c r="C221" s="150">
        <v>436</v>
      </c>
      <c r="D221" s="151">
        <v>479</v>
      </c>
      <c r="E221" s="151">
        <v>508</v>
      </c>
      <c r="F221" s="151">
        <v>576</v>
      </c>
      <c r="G221" s="151">
        <v>568</v>
      </c>
      <c r="H221" s="151">
        <v>-8</v>
      </c>
      <c r="I221" s="152">
        <v>-1.3888888888888888</v>
      </c>
      <c r="J221" s="142"/>
      <c r="K221" s="154" t="s">
        <v>93</v>
      </c>
      <c r="L221" s="150">
        <v>462</v>
      </c>
      <c r="M221" s="151">
        <v>511</v>
      </c>
      <c r="N221" s="151">
        <v>576</v>
      </c>
      <c r="O221" s="151">
        <v>599</v>
      </c>
      <c r="P221" s="151">
        <v>584</v>
      </c>
      <c r="Q221" s="151">
        <v>-15</v>
      </c>
      <c r="R221" s="152">
        <v>-2.5041736227045077</v>
      </c>
      <c r="S221" s="152"/>
    </row>
    <row r="222" spans="1:19" s="145" customFormat="1" ht="14.45" customHeight="1">
      <c r="A222" s="160"/>
      <c r="B222" s="142"/>
      <c r="C222" s="150"/>
      <c r="D222" s="157"/>
      <c r="E222" s="157"/>
      <c r="F222" s="157"/>
      <c r="G222" s="157"/>
      <c r="H222" s="157"/>
      <c r="I222" s="158"/>
      <c r="J222" s="142"/>
      <c r="K222" s="159"/>
      <c r="L222" s="150"/>
      <c r="M222" s="157"/>
      <c r="N222" s="157"/>
      <c r="O222" s="157"/>
      <c r="P222" s="157"/>
      <c r="Q222" s="157"/>
      <c r="R222" s="158"/>
      <c r="S222" s="158"/>
    </row>
    <row r="223" spans="1:19" s="145" customFormat="1" ht="14.45" customHeight="1">
      <c r="A223" s="160"/>
      <c r="B223" s="142" t="s">
        <v>94</v>
      </c>
      <c r="C223" s="150">
        <v>83</v>
      </c>
      <c r="D223" s="151">
        <v>45</v>
      </c>
      <c r="E223" s="151">
        <v>40</v>
      </c>
      <c r="F223" s="151">
        <v>30</v>
      </c>
      <c r="G223" s="151">
        <v>9</v>
      </c>
      <c r="H223" s="151">
        <v>-21</v>
      </c>
      <c r="I223" s="152">
        <v>-70</v>
      </c>
      <c r="J223" s="142"/>
      <c r="K223" s="159" t="s">
        <v>94</v>
      </c>
      <c r="L223" s="150">
        <v>84</v>
      </c>
      <c r="M223" s="151">
        <v>60</v>
      </c>
      <c r="N223" s="151">
        <v>52</v>
      </c>
      <c r="O223" s="151">
        <v>44</v>
      </c>
      <c r="P223" s="151">
        <v>30</v>
      </c>
      <c r="Q223" s="151">
        <v>-14</v>
      </c>
      <c r="R223" s="152">
        <v>-31.818181818181817</v>
      </c>
      <c r="S223" s="152"/>
    </row>
    <row r="224" spans="1:19" s="145" customFormat="1" ht="14.45" customHeight="1">
      <c r="A224" s="160"/>
      <c r="B224" s="142" t="s">
        <v>95</v>
      </c>
      <c r="C224" s="150">
        <v>88</v>
      </c>
      <c r="D224" s="151">
        <v>69</v>
      </c>
      <c r="E224" s="151">
        <v>42</v>
      </c>
      <c r="F224" s="151">
        <v>51</v>
      </c>
      <c r="G224" s="151">
        <v>30</v>
      </c>
      <c r="H224" s="151">
        <v>-21</v>
      </c>
      <c r="I224" s="152">
        <v>-41.17647058823529</v>
      </c>
      <c r="J224" s="142"/>
      <c r="K224" s="159" t="s">
        <v>95</v>
      </c>
      <c r="L224" s="150">
        <v>98</v>
      </c>
      <c r="M224" s="151">
        <v>80</v>
      </c>
      <c r="N224" s="151">
        <v>67</v>
      </c>
      <c r="O224" s="151">
        <v>57</v>
      </c>
      <c r="P224" s="151">
        <v>35</v>
      </c>
      <c r="Q224" s="151">
        <v>-22</v>
      </c>
      <c r="R224" s="152">
        <v>-38.596491228070171</v>
      </c>
      <c r="S224" s="152"/>
    </row>
    <row r="225" spans="1:19" s="145" customFormat="1" ht="14.45" customHeight="1">
      <c r="A225" s="160"/>
      <c r="B225" s="142" t="s">
        <v>96</v>
      </c>
      <c r="C225" s="150">
        <v>118</v>
      </c>
      <c r="D225" s="151">
        <v>83</v>
      </c>
      <c r="E225" s="151">
        <v>75</v>
      </c>
      <c r="F225" s="151">
        <v>43</v>
      </c>
      <c r="G225" s="151">
        <v>47</v>
      </c>
      <c r="H225" s="151">
        <v>4</v>
      </c>
      <c r="I225" s="152">
        <v>9.3023255813953494</v>
      </c>
      <c r="J225" s="142"/>
      <c r="K225" s="159" t="s">
        <v>96</v>
      </c>
      <c r="L225" s="150">
        <v>102</v>
      </c>
      <c r="M225" s="151">
        <v>97</v>
      </c>
      <c r="N225" s="151">
        <v>77</v>
      </c>
      <c r="O225" s="151">
        <v>68</v>
      </c>
      <c r="P225" s="151">
        <v>48</v>
      </c>
      <c r="Q225" s="151">
        <v>-20</v>
      </c>
      <c r="R225" s="152">
        <v>-29.411764705882355</v>
      </c>
      <c r="S225" s="152"/>
    </row>
    <row r="226" spans="1:19" s="145" customFormat="1" ht="14.45" customHeight="1">
      <c r="A226" s="160"/>
      <c r="B226" s="142" t="s">
        <v>97</v>
      </c>
      <c r="C226" s="150">
        <v>131</v>
      </c>
      <c r="D226" s="151">
        <v>87</v>
      </c>
      <c r="E226" s="151">
        <v>65</v>
      </c>
      <c r="F226" s="151">
        <v>64</v>
      </c>
      <c r="G226" s="151">
        <v>34</v>
      </c>
      <c r="H226" s="151">
        <v>-30</v>
      </c>
      <c r="I226" s="152">
        <v>-46.875</v>
      </c>
      <c r="J226" s="142"/>
      <c r="K226" s="159" t="s">
        <v>97</v>
      </c>
      <c r="L226" s="150">
        <v>110</v>
      </c>
      <c r="M226" s="151">
        <v>82</v>
      </c>
      <c r="N226" s="151">
        <v>71</v>
      </c>
      <c r="O226" s="151">
        <v>65</v>
      </c>
      <c r="P226" s="151">
        <v>66</v>
      </c>
      <c r="Q226" s="151">
        <v>1</v>
      </c>
      <c r="R226" s="152">
        <v>1.5384615384615385</v>
      </c>
      <c r="S226" s="152"/>
    </row>
    <row r="227" spans="1:19" s="145" customFormat="1" ht="14.45" customHeight="1">
      <c r="A227" s="160"/>
      <c r="B227" s="142" t="s">
        <v>98</v>
      </c>
      <c r="C227" s="150">
        <v>122</v>
      </c>
      <c r="D227" s="151">
        <v>89</v>
      </c>
      <c r="E227" s="151">
        <v>68</v>
      </c>
      <c r="F227" s="151">
        <v>36</v>
      </c>
      <c r="G227" s="151">
        <v>37</v>
      </c>
      <c r="H227" s="151">
        <v>1</v>
      </c>
      <c r="I227" s="152">
        <v>2.7777777777777777</v>
      </c>
      <c r="J227" s="142"/>
      <c r="K227" s="159" t="s">
        <v>98</v>
      </c>
      <c r="L227" s="150">
        <v>143</v>
      </c>
      <c r="M227" s="151">
        <v>82</v>
      </c>
      <c r="N227" s="151">
        <v>70</v>
      </c>
      <c r="O227" s="151">
        <v>51</v>
      </c>
      <c r="P227" s="151">
        <v>49</v>
      </c>
      <c r="Q227" s="151">
        <v>-2</v>
      </c>
      <c r="R227" s="152">
        <v>-3.9215686274509802</v>
      </c>
      <c r="S227" s="152"/>
    </row>
    <row r="228" spans="1:19" s="145" customFormat="1" ht="14.45" customHeight="1">
      <c r="A228" s="160"/>
      <c r="B228" s="142" t="s">
        <v>99</v>
      </c>
      <c r="C228" s="150">
        <v>133</v>
      </c>
      <c r="D228" s="151">
        <v>80</v>
      </c>
      <c r="E228" s="151">
        <v>67</v>
      </c>
      <c r="F228" s="151">
        <v>38</v>
      </c>
      <c r="G228" s="151">
        <v>22</v>
      </c>
      <c r="H228" s="151">
        <v>-16</v>
      </c>
      <c r="I228" s="152">
        <v>-42.105263157894733</v>
      </c>
      <c r="J228" s="142"/>
      <c r="K228" s="159" t="s">
        <v>99</v>
      </c>
      <c r="L228" s="150">
        <v>130</v>
      </c>
      <c r="M228" s="151">
        <v>107</v>
      </c>
      <c r="N228" s="151">
        <v>63</v>
      </c>
      <c r="O228" s="151">
        <v>45</v>
      </c>
      <c r="P228" s="151">
        <v>27</v>
      </c>
      <c r="Q228" s="151">
        <v>-18</v>
      </c>
      <c r="R228" s="152">
        <v>-40</v>
      </c>
      <c r="S228" s="152"/>
    </row>
    <row r="229" spans="1:19" s="145" customFormat="1" ht="14.45" customHeight="1">
      <c r="A229" s="160"/>
      <c r="B229" s="142" t="s">
        <v>100</v>
      </c>
      <c r="C229" s="150">
        <v>80</v>
      </c>
      <c r="D229" s="151">
        <v>123</v>
      </c>
      <c r="E229" s="151">
        <v>63</v>
      </c>
      <c r="F229" s="151">
        <v>51</v>
      </c>
      <c r="G229" s="151">
        <v>25</v>
      </c>
      <c r="H229" s="151">
        <v>-26</v>
      </c>
      <c r="I229" s="152">
        <v>-50.980392156862742</v>
      </c>
      <c r="J229" s="142"/>
      <c r="K229" s="159" t="s">
        <v>100</v>
      </c>
      <c r="L229" s="150">
        <v>103</v>
      </c>
      <c r="M229" s="151">
        <v>125</v>
      </c>
      <c r="N229" s="151">
        <v>89</v>
      </c>
      <c r="O229" s="151">
        <v>55</v>
      </c>
      <c r="P229" s="151">
        <v>35</v>
      </c>
      <c r="Q229" s="151">
        <v>-20</v>
      </c>
      <c r="R229" s="152">
        <v>-36.363636363636367</v>
      </c>
      <c r="S229" s="152"/>
    </row>
    <row r="230" spans="1:19" s="145" customFormat="1" ht="14.45" customHeight="1">
      <c r="A230" s="160"/>
      <c r="B230" s="142" t="s">
        <v>118</v>
      </c>
      <c r="C230" s="150">
        <v>62</v>
      </c>
      <c r="D230" s="151">
        <v>67</v>
      </c>
      <c r="E230" s="151">
        <v>107</v>
      </c>
      <c r="F230" s="151">
        <v>65</v>
      </c>
      <c r="G230" s="151">
        <v>42</v>
      </c>
      <c r="H230" s="151">
        <v>-23</v>
      </c>
      <c r="I230" s="152">
        <v>-35.384615384615387</v>
      </c>
      <c r="J230" s="142"/>
      <c r="K230" s="159" t="s">
        <v>118</v>
      </c>
      <c r="L230" s="150">
        <v>108</v>
      </c>
      <c r="M230" s="151">
        <v>109</v>
      </c>
      <c r="N230" s="151">
        <v>109</v>
      </c>
      <c r="O230" s="151">
        <v>85</v>
      </c>
      <c r="P230" s="151">
        <v>54</v>
      </c>
      <c r="Q230" s="151">
        <v>-31</v>
      </c>
      <c r="R230" s="152">
        <v>-36.470588235294116</v>
      </c>
      <c r="S230" s="152"/>
    </row>
    <row r="231" spans="1:19" s="145" customFormat="1" ht="14.45" customHeight="1">
      <c r="A231" s="160"/>
      <c r="B231" s="142" t="s">
        <v>101</v>
      </c>
      <c r="C231" s="150">
        <v>110</v>
      </c>
      <c r="D231" s="151">
        <v>58</v>
      </c>
      <c r="E231" s="151">
        <v>77</v>
      </c>
      <c r="F231" s="151">
        <v>93</v>
      </c>
      <c r="G231" s="151">
        <v>59</v>
      </c>
      <c r="H231" s="151">
        <v>-34</v>
      </c>
      <c r="I231" s="152">
        <v>-36.55913978494624</v>
      </c>
      <c r="J231" s="142"/>
      <c r="K231" s="159" t="s">
        <v>101</v>
      </c>
      <c r="L231" s="150">
        <v>111</v>
      </c>
      <c r="M231" s="151">
        <v>111</v>
      </c>
      <c r="N231" s="151">
        <v>103</v>
      </c>
      <c r="O231" s="151">
        <v>109</v>
      </c>
      <c r="P231" s="151">
        <v>77</v>
      </c>
      <c r="Q231" s="151">
        <v>-32</v>
      </c>
      <c r="R231" s="152">
        <v>-29.357798165137616</v>
      </c>
      <c r="S231" s="152"/>
    </row>
    <row r="232" spans="1:19" s="145" customFormat="1" ht="14.45" customHeight="1">
      <c r="A232" s="160"/>
      <c r="B232" s="142" t="s">
        <v>102</v>
      </c>
      <c r="C232" s="150">
        <v>151</v>
      </c>
      <c r="D232" s="151">
        <v>100</v>
      </c>
      <c r="E232" s="151">
        <v>56</v>
      </c>
      <c r="F232" s="151">
        <v>72</v>
      </c>
      <c r="G232" s="151">
        <v>98</v>
      </c>
      <c r="H232" s="151">
        <v>26</v>
      </c>
      <c r="I232" s="152">
        <v>36.111111111111107</v>
      </c>
      <c r="J232" s="142"/>
      <c r="K232" s="159" t="s">
        <v>102</v>
      </c>
      <c r="L232" s="150">
        <v>165</v>
      </c>
      <c r="M232" s="151">
        <v>108</v>
      </c>
      <c r="N232" s="151">
        <v>98</v>
      </c>
      <c r="O232" s="151">
        <v>108</v>
      </c>
      <c r="P232" s="151">
        <v>103</v>
      </c>
      <c r="Q232" s="151">
        <v>-5</v>
      </c>
      <c r="R232" s="152">
        <v>-4.6296296296296298</v>
      </c>
      <c r="S232" s="152"/>
    </row>
    <row r="233" spans="1:19" s="145" customFormat="1" ht="14.45" customHeight="1">
      <c r="A233" s="160"/>
      <c r="B233" s="142" t="s">
        <v>103</v>
      </c>
      <c r="C233" s="150">
        <v>193</v>
      </c>
      <c r="D233" s="151">
        <v>144</v>
      </c>
      <c r="E233" s="151">
        <v>98</v>
      </c>
      <c r="F233" s="151">
        <v>51</v>
      </c>
      <c r="G233" s="151">
        <v>73</v>
      </c>
      <c r="H233" s="151">
        <v>22</v>
      </c>
      <c r="I233" s="152">
        <v>43.137254901960787</v>
      </c>
      <c r="J233" s="142"/>
      <c r="K233" s="159" t="s">
        <v>103</v>
      </c>
      <c r="L233" s="150">
        <v>200</v>
      </c>
      <c r="M233" s="151">
        <v>144</v>
      </c>
      <c r="N233" s="151">
        <v>103</v>
      </c>
      <c r="O233" s="151">
        <v>103</v>
      </c>
      <c r="P233" s="151">
        <v>112</v>
      </c>
      <c r="Q233" s="151">
        <v>9</v>
      </c>
      <c r="R233" s="152">
        <v>8.7378640776699026</v>
      </c>
      <c r="S233" s="152"/>
    </row>
    <row r="234" spans="1:19" s="139" customFormat="1" ht="14.45" customHeight="1">
      <c r="A234" s="160"/>
      <c r="B234" s="142" t="s">
        <v>104</v>
      </c>
      <c r="C234" s="150">
        <v>154</v>
      </c>
      <c r="D234" s="151">
        <v>192</v>
      </c>
      <c r="E234" s="151">
        <v>155</v>
      </c>
      <c r="F234" s="151">
        <v>97</v>
      </c>
      <c r="G234" s="151">
        <v>49</v>
      </c>
      <c r="H234" s="151">
        <v>-48</v>
      </c>
      <c r="I234" s="152">
        <v>-49.484536082474229</v>
      </c>
      <c r="J234" s="142"/>
      <c r="K234" s="159" t="s">
        <v>104</v>
      </c>
      <c r="L234" s="150">
        <v>193</v>
      </c>
      <c r="M234" s="151">
        <v>192</v>
      </c>
      <c r="N234" s="151">
        <v>138</v>
      </c>
      <c r="O234" s="151">
        <v>106</v>
      </c>
      <c r="P234" s="151">
        <v>106</v>
      </c>
      <c r="Q234" s="151">
        <v>0</v>
      </c>
      <c r="R234" s="152">
        <v>0</v>
      </c>
      <c r="S234" s="152"/>
    </row>
    <row r="235" spans="1:19" s="145" customFormat="1" ht="14.45" customHeight="1">
      <c r="A235" s="160"/>
      <c r="B235" s="142" t="s">
        <v>105</v>
      </c>
      <c r="C235" s="150">
        <v>154</v>
      </c>
      <c r="D235" s="151">
        <v>162</v>
      </c>
      <c r="E235" s="151">
        <v>181</v>
      </c>
      <c r="F235" s="151">
        <v>156</v>
      </c>
      <c r="G235" s="151">
        <v>88</v>
      </c>
      <c r="H235" s="151">
        <v>-68</v>
      </c>
      <c r="I235" s="152">
        <v>-43.589743589743591</v>
      </c>
      <c r="J235" s="142"/>
      <c r="K235" s="159" t="s">
        <v>105</v>
      </c>
      <c r="L235" s="150">
        <v>181</v>
      </c>
      <c r="M235" s="151">
        <v>189</v>
      </c>
      <c r="N235" s="151">
        <v>178</v>
      </c>
      <c r="O235" s="151">
        <v>129</v>
      </c>
      <c r="P235" s="151">
        <v>103</v>
      </c>
      <c r="Q235" s="151">
        <v>-26</v>
      </c>
      <c r="R235" s="152">
        <v>-20.155038759689923</v>
      </c>
      <c r="S235" s="152"/>
    </row>
    <row r="236" spans="1:19" s="145" customFormat="1" ht="14.45" customHeight="1">
      <c r="A236" s="160"/>
      <c r="B236" s="142" t="s">
        <v>106</v>
      </c>
      <c r="C236" s="150">
        <v>144</v>
      </c>
      <c r="D236" s="151">
        <v>150</v>
      </c>
      <c r="E236" s="151">
        <v>153</v>
      </c>
      <c r="F236" s="151">
        <v>164</v>
      </c>
      <c r="G236" s="151">
        <v>134</v>
      </c>
      <c r="H236" s="151">
        <v>-30</v>
      </c>
      <c r="I236" s="152">
        <v>-18.292682926829269</v>
      </c>
      <c r="J236" s="142"/>
      <c r="K236" s="159" t="s">
        <v>106</v>
      </c>
      <c r="L236" s="150">
        <v>193</v>
      </c>
      <c r="M236" s="151">
        <v>160</v>
      </c>
      <c r="N236" s="151">
        <v>175</v>
      </c>
      <c r="O236" s="151">
        <v>163</v>
      </c>
      <c r="P236" s="151">
        <v>125</v>
      </c>
      <c r="Q236" s="151">
        <v>-38</v>
      </c>
      <c r="R236" s="152">
        <v>-23.312883435582819</v>
      </c>
      <c r="S236" s="152"/>
    </row>
    <row r="237" spans="1:19" s="145" customFormat="1" ht="14.45" customHeight="1">
      <c r="A237" s="160"/>
      <c r="B237" s="142" t="s">
        <v>107</v>
      </c>
      <c r="C237" s="150">
        <v>124</v>
      </c>
      <c r="D237" s="151">
        <v>128</v>
      </c>
      <c r="E237" s="151">
        <v>132</v>
      </c>
      <c r="F237" s="151">
        <v>137</v>
      </c>
      <c r="G237" s="151">
        <v>144</v>
      </c>
      <c r="H237" s="151">
        <v>7</v>
      </c>
      <c r="I237" s="152">
        <v>5.1094890510948909</v>
      </c>
      <c r="J237" s="142"/>
      <c r="K237" s="159" t="s">
        <v>107</v>
      </c>
      <c r="L237" s="150">
        <v>119</v>
      </c>
      <c r="M237" s="151">
        <v>163</v>
      </c>
      <c r="N237" s="151">
        <v>140</v>
      </c>
      <c r="O237" s="151">
        <v>160</v>
      </c>
      <c r="P237" s="151">
        <v>157</v>
      </c>
      <c r="Q237" s="151">
        <v>-3</v>
      </c>
      <c r="R237" s="152">
        <v>-1.875</v>
      </c>
      <c r="S237" s="152"/>
    </row>
    <row r="238" spans="1:19" s="153" customFormat="1" ht="14.45" customHeight="1">
      <c r="A238" s="160"/>
      <c r="B238" s="142" t="s">
        <v>108</v>
      </c>
      <c r="C238" s="150">
        <v>76</v>
      </c>
      <c r="D238" s="151">
        <v>104</v>
      </c>
      <c r="E238" s="151">
        <v>104</v>
      </c>
      <c r="F238" s="151">
        <v>102</v>
      </c>
      <c r="G238" s="151">
        <v>117</v>
      </c>
      <c r="H238" s="151">
        <v>15</v>
      </c>
      <c r="I238" s="152">
        <v>14.705882352941178</v>
      </c>
      <c r="J238" s="142"/>
      <c r="K238" s="159" t="s">
        <v>108</v>
      </c>
      <c r="L238" s="150">
        <v>78</v>
      </c>
      <c r="M238" s="151">
        <v>91</v>
      </c>
      <c r="N238" s="151">
        <v>144</v>
      </c>
      <c r="O238" s="151">
        <v>118</v>
      </c>
      <c r="P238" s="151">
        <v>143</v>
      </c>
      <c r="Q238" s="151">
        <v>25</v>
      </c>
      <c r="R238" s="152">
        <v>21.1864406779661</v>
      </c>
      <c r="S238" s="152"/>
    </row>
    <row r="239" spans="1:19" s="145" customFormat="1" ht="14.45" customHeight="1">
      <c r="A239" s="160"/>
      <c r="B239" s="142" t="s">
        <v>109</v>
      </c>
      <c r="C239" s="150">
        <v>54</v>
      </c>
      <c r="D239" s="151">
        <v>55</v>
      </c>
      <c r="E239" s="151">
        <v>76</v>
      </c>
      <c r="F239" s="151">
        <v>90</v>
      </c>
      <c r="G239" s="151">
        <v>75</v>
      </c>
      <c r="H239" s="151">
        <v>-15</v>
      </c>
      <c r="I239" s="152">
        <v>-16.666666666666664</v>
      </c>
      <c r="J239" s="142"/>
      <c r="K239" s="159" t="s">
        <v>109</v>
      </c>
      <c r="L239" s="150">
        <v>40</v>
      </c>
      <c r="M239" s="151">
        <v>54</v>
      </c>
      <c r="N239" s="151">
        <v>61</v>
      </c>
      <c r="O239" s="151">
        <v>100</v>
      </c>
      <c r="P239" s="151">
        <v>85</v>
      </c>
      <c r="Q239" s="151">
        <v>-15</v>
      </c>
      <c r="R239" s="152">
        <v>-15</v>
      </c>
      <c r="S239" s="152"/>
    </row>
    <row r="240" spans="1:19" s="145" customFormat="1" ht="14.45" customHeight="1">
      <c r="A240" s="160"/>
      <c r="B240" s="142" t="s">
        <v>110</v>
      </c>
      <c r="C240" s="150">
        <v>38</v>
      </c>
      <c r="D240" s="151">
        <v>42</v>
      </c>
      <c r="E240" s="151">
        <v>43</v>
      </c>
      <c r="F240" s="151">
        <v>83</v>
      </c>
      <c r="G240" s="151">
        <v>98</v>
      </c>
      <c r="H240" s="151">
        <v>15</v>
      </c>
      <c r="I240" s="152">
        <v>18.072289156626507</v>
      </c>
      <c r="J240" s="142"/>
      <c r="K240" s="159" t="s">
        <v>110</v>
      </c>
      <c r="L240" s="150">
        <v>32</v>
      </c>
      <c r="M240" s="151">
        <v>43</v>
      </c>
      <c r="N240" s="151">
        <v>56</v>
      </c>
      <c r="O240" s="151">
        <v>58</v>
      </c>
      <c r="P240" s="151">
        <v>74</v>
      </c>
      <c r="Q240" s="151">
        <v>16</v>
      </c>
      <c r="R240" s="152">
        <v>27.586206896551722</v>
      </c>
      <c r="S240" s="152"/>
    </row>
    <row r="241" spans="1:19" s="145" customFormat="1" ht="14.45" customHeight="1">
      <c r="A241" s="160"/>
      <c r="B241" s="142" t="s">
        <v>112</v>
      </c>
      <c r="C241" s="150" t="s">
        <v>313</v>
      </c>
      <c r="D241" s="151" t="s">
        <v>313</v>
      </c>
      <c r="E241" s="151" t="s">
        <v>313</v>
      </c>
      <c r="F241" s="151">
        <v>2</v>
      </c>
      <c r="G241" s="151">
        <v>4</v>
      </c>
      <c r="H241" s="151"/>
      <c r="I241" s="152"/>
      <c r="J241" s="160"/>
      <c r="K241" s="142" t="s">
        <v>112</v>
      </c>
      <c r="L241" s="150" t="s">
        <v>313</v>
      </c>
      <c r="M241" s="151" t="s">
        <v>313</v>
      </c>
      <c r="N241" s="151" t="s">
        <v>313</v>
      </c>
      <c r="O241" s="151" t="s">
        <v>313</v>
      </c>
      <c r="P241" s="151">
        <v>17</v>
      </c>
      <c r="Q241" s="151"/>
      <c r="R241" s="152"/>
      <c r="S241" s="160"/>
    </row>
    <row r="242" spans="1:19" s="145" customFormat="1" ht="14.45" customHeight="1">
      <c r="A242" s="160"/>
      <c r="B242" s="142"/>
      <c r="C242" s="151"/>
      <c r="D242" s="151"/>
      <c r="E242" s="151"/>
      <c r="F242" s="151"/>
      <c r="G242" s="151"/>
      <c r="H242" s="151"/>
      <c r="I242" s="152"/>
      <c r="J242" s="160"/>
      <c r="K242" s="142"/>
      <c r="L242" s="151"/>
      <c r="M242" s="151"/>
      <c r="N242" s="151"/>
      <c r="O242" s="151"/>
      <c r="P242" s="151"/>
      <c r="Q242" s="151"/>
      <c r="R242" s="152"/>
      <c r="S242" s="160"/>
    </row>
    <row r="243" spans="1:19" s="145" customFormat="1" ht="14.45" customHeight="1">
      <c r="A243" s="160"/>
      <c r="B243" s="160"/>
      <c r="C243" s="160"/>
      <c r="D243" s="160"/>
      <c r="E243" s="160"/>
      <c r="F243" s="160"/>
      <c r="G243" s="161"/>
      <c r="H243" s="160"/>
      <c r="I243" s="160"/>
      <c r="J243" s="160"/>
      <c r="K243" s="160"/>
      <c r="L243" s="160"/>
      <c r="M243" s="160"/>
      <c r="N243" s="160"/>
      <c r="O243" s="160"/>
      <c r="P243" s="161"/>
      <c r="Q243" s="160"/>
      <c r="R243" s="160"/>
      <c r="S243" s="160"/>
    </row>
    <row r="244" spans="1:19" s="145" customFormat="1" ht="14.45" customHeight="1">
      <c r="A244" s="138"/>
      <c r="B244" s="138" t="s">
        <v>624</v>
      </c>
      <c r="C244" s="138"/>
      <c r="D244" s="138"/>
      <c r="E244" s="138"/>
      <c r="F244" s="138"/>
      <c r="G244" s="138"/>
      <c r="H244" s="138"/>
      <c r="I244" s="138"/>
      <c r="J244" s="138"/>
      <c r="K244" s="138" t="s">
        <v>625</v>
      </c>
      <c r="L244" s="138"/>
      <c r="M244" s="138"/>
      <c r="N244" s="138"/>
      <c r="O244" s="138"/>
      <c r="P244" s="138"/>
      <c r="Q244" s="138"/>
      <c r="R244" s="138"/>
      <c r="S244" s="138"/>
    </row>
    <row r="245" spans="1:19" s="145" customFormat="1" ht="14.45" customHeight="1">
      <c r="A245" s="160"/>
      <c r="B245" s="491" t="s">
        <v>335</v>
      </c>
      <c r="C245" s="140"/>
      <c r="D245" s="140"/>
      <c r="E245" s="140"/>
      <c r="F245" s="140"/>
      <c r="G245" s="143"/>
      <c r="H245" s="141"/>
      <c r="I245" s="141"/>
      <c r="J245" s="142"/>
      <c r="K245" s="491" t="s">
        <v>335</v>
      </c>
      <c r="L245" s="140"/>
      <c r="M245" s="140"/>
      <c r="N245" s="140"/>
      <c r="O245" s="140"/>
      <c r="P245" s="143"/>
      <c r="Q245" s="141"/>
      <c r="R245" s="141"/>
      <c r="S245" s="144"/>
    </row>
    <row r="246" spans="1:19" s="145" customFormat="1" ht="14.45" customHeight="1">
      <c r="A246" s="160"/>
      <c r="B246" s="492"/>
      <c r="C246" s="146" t="s">
        <v>151</v>
      </c>
      <c r="D246" s="146" t="s">
        <v>86</v>
      </c>
      <c r="E246" s="146" t="s">
        <v>87</v>
      </c>
      <c r="F246" s="146" t="s">
        <v>410</v>
      </c>
      <c r="G246" s="146" t="s">
        <v>739</v>
      </c>
      <c r="H246" s="81" t="s">
        <v>509</v>
      </c>
      <c r="I246" s="147" t="s">
        <v>807</v>
      </c>
      <c r="J246" s="142"/>
      <c r="K246" s="492"/>
      <c r="L246" s="146" t="s">
        <v>151</v>
      </c>
      <c r="M246" s="146" t="s">
        <v>86</v>
      </c>
      <c r="N246" s="146" t="s">
        <v>87</v>
      </c>
      <c r="O246" s="146" t="s">
        <v>410</v>
      </c>
      <c r="P246" s="146" t="s">
        <v>739</v>
      </c>
      <c r="Q246" s="81" t="s">
        <v>509</v>
      </c>
      <c r="R246" s="147" t="s">
        <v>807</v>
      </c>
      <c r="S246" s="144"/>
    </row>
    <row r="247" spans="1:19" s="145" customFormat="1" ht="14.45" customHeight="1">
      <c r="A247" s="160"/>
      <c r="B247" s="493"/>
      <c r="C247" s="148"/>
      <c r="D247" s="148"/>
      <c r="E247" s="148"/>
      <c r="F247" s="148"/>
      <c r="G247" s="148"/>
      <c r="H247" s="149" t="s">
        <v>88</v>
      </c>
      <c r="I247" s="81" t="s">
        <v>511</v>
      </c>
      <c r="J247" s="142"/>
      <c r="K247" s="493"/>
      <c r="L247" s="148"/>
      <c r="M247" s="148"/>
      <c r="N247" s="148"/>
      <c r="O247" s="148"/>
      <c r="P247" s="148"/>
      <c r="Q247" s="149" t="s">
        <v>88</v>
      </c>
      <c r="R247" s="81" t="s">
        <v>511</v>
      </c>
      <c r="S247" s="144"/>
    </row>
    <row r="248" spans="1:19" s="180" customFormat="1" ht="14.45" customHeight="1">
      <c r="B248" s="188" t="s">
        <v>90</v>
      </c>
      <c r="C248" s="187">
        <v>2383</v>
      </c>
      <c r="D248" s="183">
        <v>2188</v>
      </c>
      <c r="E248" s="183">
        <v>1933</v>
      </c>
      <c r="F248" s="183">
        <v>1756</v>
      </c>
      <c r="G248" s="183">
        <v>1457</v>
      </c>
      <c r="H248" s="182">
        <v>-299</v>
      </c>
      <c r="I248" s="184">
        <v>-17.027334851936217</v>
      </c>
      <c r="J248" s="185"/>
      <c r="K248" s="186" t="s">
        <v>90</v>
      </c>
      <c r="L248" s="187">
        <v>2650</v>
      </c>
      <c r="M248" s="183">
        <v>2439</v>
      </c>
      <c r="N248" s="183">
        <v>2272</v>
      </c>
      <c r="O248" s="183">
        <v>2076</v>
      </c>
      <c r="P248" s="183">
        <v>1902</v>
      </c>
      <c r="Q248" s="182">
        <v>-174</v>
      </c>
      <c r="R248" s="184">
        <v>-8.3815028901734099</v>
      </c>
      <c r="S248" s="184"/>
    </row>
    <row r="249" spans="1:19" s="145" customFormat="1" ht="14.45" customHeight="1">
      <c r="A249" s="160"/>
      <c r="B249" s="299" t="s">
        <v>91</v>
      </c>
      <c r="C249" s="150">
        <v>236</v>
      </c>
      <c r="D249" s="151">
        <v>185</v>
      </c>
      <c r="E249" s="151">
        <v>157</v>
      </c>
      <c r="F249" s="151">
        <v>122</v>
      </c>
      <c r="G249" s="151">
        <v>74</v>
      </c>
      <c r="H249" s="151">
        <v>-48</v>
      </c>
      <c r="I249" s="152">
        <v>-39.344262295081968</v>
      </c>
      <c r="J249" s="142"/>
      <c r="K249" s="154" t="s">
        <v>91</v>
      </c>
      <c r="L249" s="150">
        <v>273</v>
      </c>
      <c r="M249" s="151">
        <v>262</v>
      </c>
      <c r="N249" s="151">
        <v>206</v>
      </c>
      <c r="O249" s="151">
        <v>151</v>
      </c>
      <c r="P249" s="151">
        <v>135</v>
      </c>
      <c r="Q249" s="151">
        <v>-16</v>
      </c>
      <c r="R249" s="152">
        <v>-10.596026490066226</v>
      </c>
      <c r="S249" s="152"/>
    </row>
    <row r="250" spans="1:19" s="145" customFormat="1" ht="14.45" customHeight="1">
      <c r="A250" s="160"/>
      <c r="B250" s="299" t="s">
        <v>92</v>
      </c>
      <c r="C250" s="150">
        <v>1483</v>
      </c>
      <c r="D250" s="151">
        <v>1270</v>
      </c>
      <c r="E250" s="151">
        <v>1034</v>
      </c>
      <c r="F250" s="151">
        <v>782</v>
      </c>
      <c r="G250" s="151">
        <v>534</v>
      </c>
      <c r="H250" s="151">
        <v>-248</v>
      </c>
      <c r="I250" s="152">
        <v>-31.713554987212277</v>
      </c>
      <c r="J250" s="142"/>
      <c r="K250" s="154" t="s">
        <v>92</v>
      </c>
      <c r="L250" s="150">
        <v>1630</v>
      </c>
      <c r="M250" s="151">
        <v>1386</v>
      </c>
      <c r="N250" s="151">
        <v>1204</v>
      </c>
      <c r="O250" s="151">
        <v>979</v>
      </c>
      <c r="P250" s="151">
        <v>779</v>
      </c>
      <c r="Q250" s="151">
        <v>-200</v>
      </c>
      <c r="R250" s="152">
        <v>-20.429009193054139</v>
      </c>
      <c r="S250" s="152"/>
    </row>
    <row r="251" spans="1:19" s="145" customFormat="1" ht="14.45" customHeight="1">
      <c r="A251" s="160"/>
      <c r="B251" s="299" t="s">
        <v>93</v>
      </c>
      <c r="C251" s="150">
        <v>664</v>
      </c>
      <c r="D251" s="151">
        <v>733</v>
      </c>
      <c r="E251" s="151">
        <v>742</v>
      </c>
      <c r="F251" s="151">
        <v>851</v>
      </c>
      <c r="G251" s="151">
        <v>844</v>
      </c>
      <c r="H251" s="151">
        <v>-7</v>
      </c>
      <c r="I251" s="152">
        <v>-0.82256169212690955</v>
      </c>
      <c r="J251" s="142"/>
      <c r="K251" s="154" t="s">
        <v>93</v>
      </c>
      <c r="L251" s="150">
        <v>747</v>
      </c>
      <c r="M251" s="151">
        <v>791</v>
      </c>
      <c r="N251" s="151">
        <v>862</v>
      </c>
      <c r="O251" s="151">
        <v>946</v>
      </c>
      <c r="P251" s="151">
        <v>977</v>
      </c>
      <c r="Q251" s="151">
        <v>31</v>
      </c>
      <c r="R251" s="152">
        <v>3.2769556025369981</v>
      </c>
      <c r="S251" s="152"/>
    </row>
    <row r="252" spans="1:19" s="145" customFormat="1" ht="14.45" customHeight="1">
      <c r="A252" s="160"/>
      <c r="B252" s="142"/>
      <c r="C252" s="150"/>
      <c r="D252" s="157"/>
      <c r="E252" s="157"/>
      <c r="F252" s="157"/>
      <c r="G252" s="157"/>
      <c r="H252" s="157"/>
      <c r="I252" s="158"/>
      <c r="J252" s="142"/>
      <c r="K252" s="159"/>
      <c r="L252" s="150"/>
      <c r="M252" s="157"/>
      <c r="N252" s="157"/>
      <c r="O252" s="157"/>
      <c r="P252" s="157"/>
      <c r="Q252" s="157"/>
      <c r="R252" s="158"/>
      <c r="S252" s="158"/>
    </row>
    <row r="253" spans="1:19" s="145" customFormat="1" ht="14.45" customHeight="1">
      <c r="A253" s="160"/>
      <c r="B253" s="142" t="s">
        <v>94</v>
      </c>
      <c r="C253" s="150">
        <v>69</v>
      </c>
      <c r="D253" s="151">
        <v>66</v>
      </c>
      <c r="E253" s="151">
        <v>42</v>
      </c>
      <c r="F253" s="151">
        <v>31</v>
      </c>
      <c r="G253" s="151">
        <v>14</v>
      </c>
      <c r="H253" s="151">
        <v>-17</v>
      </c>
      <c r="I253" s="152">
        <v>-54.838709677419352</v>
      </c>
      <c r="J253" s="142"/>
      <c r="K253" s="159" t="s">
        <v>94</v>
      </c>
      <c r="L253" s="150">
        <v>85</v>
      </c>
      <c r="M253" s="151">
        <v>65</v>
      </c>
      <c r="N253" s="151">
        <v>66</v>
      </c>
      <c r="O253" s="151">
        <v>35</v>
      </c>
      <c r="P253" s="151">
        <v>36</v>
      </c>
      <c r="Q253" s="151">
        <v>1</v>
      </c>
      <c r="R253" s="152">
        <v>2.8571428571428572</v>
      </c>
      <c r="S253" s="152"/>
    </row>
    <row r="254" spans="1:19" s="145" customFormat="1" ht="14.45" customHeight="1">
      <c r="A254" s="160"/>
      <c r="B254" s="142" t="s">
        <v>95</v>
      </c>
      <c r="C254" s="150">
        <v>79</v>
      </c>
      <c r="D254" s="151">
        <v>60</v>
      </c>
      <c r="E254" s="151">
        <v>54</v>
      </c>
      <c r="F254" s="151">
        <v>41</v>
      </c>
      <c r="G254" s="151">
        <v>25</v>
      </c>
      <c r="H254" s="151">
        <v>-16</v>
      </c>
      <c r="I254" s="152">
        <v>-39.024390243902438</v>
      </c>
      <c r="J254" s="142"/>
      <c r="K254" s="159" t="s">
        <v>95</v>
      </c>
      <c r="L254" s="150">
        <v>97</v>
      </c>
      <c r="M254" s="151">
        <v>91</v>
      </c>
      <c r="N254" s="151">
        <v>55</v>
      </c>
      <c r="O254" s="151">
        <v>60</v>
      </c>
      <c r="P254" s="151">
        <v>43</v>
      </c>
      <c r="Q254" s="151">
        <v>-17</v>
      </c>
      <c r="R254" s="152">
        <v>-28.333333333333332</v>
      </c>
      <c r="S254" s="152"/>
    </row>
    <row r="255" spans="1:19" s="145" customFormat="1" ht="14.45" customHeight="1">
      <c r="A255" s="160"/>
      <c r="B255" s="142" t="s">
        <v>96</v>
      </c>
      <c r="C255" s="150">
        <v>88</v>
      </c>
      <c r="D255" s="151">
        <v>59</v>
      </c>
      <c r="E255" s="151">
        <v>61</v>
      </c>
      <c r="F255" s="151">
        <v>50</v>
      </c>
      <c r="G255" s="151">
        <v>35</v>
      </c>
      <c r="H255" s="151">
        <v>-15</v>
      </c>
      <c r="I255" s="152">
        <v>-30</v>
      </c>
      <c r="J255" s="142"/>
      <c r="K255" s="159" t="s">
        <v>96</v>
      </c>
      <c r="L255" s="150">
        <v>91</v>
      </c>
      <c r="M255" s="151">
        <v>106</v>
      </c>
      <c r="N255" s="151">
        <v>85</v>
      </c>
      <c r="O255" s="151">
        <v>56</v>
      </c>
      <c r="P255" s="151">
        <v>56</v>
      </c>
      <c r="Q255" s="151">
        <v>0</v>
      </c>
      <c r="R255" s="152">
        <v>0</v>
      </c>
      <c r="S255" s="152"/>
    </row>
    <row r="256" spans="1:19" s="145" customFormat="1" ht="14.45" customHeight="1">
      <c r="A256" s="160"/>
      <c r="B256" s="142" t="s">
        <v>97</v>
      </c>
      <c r="C256" s="150">
        <v>117</v>
      </c>
      <c r="D256" s="151">
        <v>80</v>
      </c>
      <c r="E256" s="151">
        <v>56</v>
      </c>
      <c r="F256" s="151">
        <v>62</v>
      </c>
      <c r="G256" s="151">
        <v>37</v>
      </c>
      <c r="H256" s="151">
        <v>-25</v>
      </c>
      <c r="I256" s="152">
        <v>-40.322580645161288</v>
      </c>
      <c r="J256" s="142"/>
      <c r="K256" s="159" t="s">
        <v>97</v>
      </c>
      <c r="L256" s="150">
        <v>119</v>
      </c>
      <c r="M256" s="151">
        <v>93</v>
      </c>
      <c r="N256" s="151">
        <v>102</v>
      </c>
      <c r="O256" s="151">
        <v>80</v>
      </c>
      <c r="P256" s="151">
        <v>51</v>
      </c>
      <c r="Q256" s="151">
        <v>-29</v>
      </c>
      <c r="R256" s="152">
        <v>-36.25</v>
      </c>
      <c r="S256" s="152"/>
    </row>
    <row r="257" spans="1:19" s="145" customFormat="1" ht="14.45" customHeight="1">
      <c r="A257" s="160"/>
      <c r="B257" s="142" t="s">
        <v>98</v>
      </c>
      <c r="C257" s="150">
        <v>148</v>
      </c>
      <c r="D257" s="151">
        <v>83</v>
      </c>
      <c r="E257" s="151">
        <v>59</v>
      </c>
      <c r="F257" s="151">
        <v>32</v>
      </c>
      <c r="G257" s="151">
        <v>27</v>
      </c>
      <c r="H257" s="151">
        <v>-5</v>
      </c>
      <c r="I257" s="152">
        <v>-15.625</v>
      </c>
      <c r="J257" s="142"/>
      <c r="K257" s="159" t="s">
        <v>98</v>
      </c>
      <c r="L257" s="150">
        <v>102</v>
      </c>
      <c r="M257" s="151">
        <v>86</v>
      </c>
      <c r="N257" s="151">
        <v>67</v>
      </c>
      <c r="O257" s="151">
        <v>65</v>
      </c>
      <c r="P257" s="151">
        <v>50</v>
      </c>
      <c r="Q257" s="151">
        <v>-15</v>
      </c>
      <c r="R257" s="152">
        <v>-23.076923076923077</v>
      </c>
      <c r="S257" s="152"/>
    </row>
    <row r="258" spans="1:19" s="145" customFormat="1" ht="14.45" customHeight="1">
      <c r="A258" s="160"/>
      <c r="B258" s="142" t="s">
        <v>99</v>
      </c>
      <c r="C258" s="150">
        <v>128</v>
      </c>
      <c r="D258" s="151">
        <v>88</v>
      </c>
      <c r="E258" s="151">
        <v>58</v>
      </c>
      <c r="F258" s="151">
        <v>43</v>
      </c>
      <c r="G258" s="151">
        <v>19</v>
      </c>
      <c r="H258" s="151">
        <v>-24</v>
      </c>
      <c r="I258" s="152">
        <v>-55.813953488372093</v>
      </c>
      <c r="J258" s="142"/>
      <c r="K258" s="159" t="s">
        <v>99</v>
      </c>
      <c r="L258" s="150">
        <v>144</v>
      </c>
      <c r="M258" s="151">
        <v>91</v>
      </c>
      <c r="N258" s="151">
        <v>69</v>
      </c>
      <c r="O258" s="151">
        <v>52</v>
      </c>
      <c r="P258" s="151">
        <v>45</v>
      </c>
      <c r="Q258" s="151">
        <v>-7</v>
      </c>
      <c r="R258" s="152">
        <v>-13.461538461538462</v>
      </c>
      <c r="S258" s="152"/>
    </row>
    <row r="259" spans="1:19" s="145" customFormat="1" ht="14.45" customHeight="1">
      <c r="A259" s="160"/>
      <c r="B259" s="142" t="s">
        <v>100</v>
      </c>
      <c r="C259" s="150">
        <v>86</v>
      </c>
      <c r="D259" s="151">
        <v>99</v>
      </c>
      <c r="E259" s="151">
        <v>68</v>
      </c>
      <c r="F259" s="151">
        <v>50</v>
      </c>
      <c r="G259" s="151">
        <v>36</v>
      </c>
      <c r="H259" s="151">
        <v>-14</v>
      </c>
      <c r="I259" s="152">
        <v>-28.000000000000004</v>
      </c>
      <c r="J259" s="142"/>
      <c r="K259" s="159" t="s">
        <v>100</v>
      </c>
      <c r="L259" s="150">
        <v>146</v>
      </c>
      <c r="M259" s="151">
        <v>130</v>
      </c>
      <c r="N259" s="151">
        <v>71</v>
      </c>
      <c r="O259" s="151">
        <v>63</v>
      </c>
      <c r="P259" s="151">
        <v>36</v>
      </c>
      <c r="Q259" s="151">
        <v>-27</v>
      </c>
      <c r="R259" s="152">
        <v>-42.857142857142854</v>
      </c>
      <c r="S259" s="152"/>
    </row>
    <row r="260" spans="1:19" s="145" customFormat="1" ht="14.45" customHeight="1">
      <c r="A260" s="160"/>
      <c r="B260" s="142" t="s">
        <v>118</v>
      </c>
      <c r="C260" s="150">
        <v>100</v>
      </c>
      <c r="D260" s="151">
        <v>87</v>
      </c>
      <c r="E260" s="151">
        <v>85</v>
      </c>
      <c r="F260" s="151">
        <v>65</v>
      </c>
      <c r="G260" s="151">
        <v>38</v>
      </c>
      <c r="H260" s="151">
        <v>-27</v>
      </c>
      <c r="I260" s="152">
        <v>-41.53846153846154</v>
      </c>
      <c r="J260" s="142"/>
      <c r="K260" s="159" t="s">
        <v>118</v>
      </c>
      <c r="L260" s="150">
        <v>138</v>
      </c>
      <c r="M260" s="151">
        <v>130</v>
      </c>
      <c r="N260" s="151">
        <v>119</v>
      </c>
      <c r="O260" s="151">
        <v>82</v>
      </c>
      <c r="P260" s="151">
        <v>63</v>
      </c>
      <c r="Q260" s="151">
        <v>-19</v>
      </c>
      <c r="R260" s="152">
        <v>-23.170731707317074</v>
      </c>
      <c r="S260" s="152"/>
    </row>
    <row r="261" spans="1:19" s="145" customFormat="1" ht="14.45" customHeight="1">
      <c r="A261" s="160"/>
      <c r="B261" s="142" t="s">
        <v>101</v>
      </c>
      <c r="C261" s="150">
        <v>113</v>
      </c>
      <c r="D261" s="151">
        <v>98</v>
      </c>
      <c r="E261" s="151">
        <v>81</v>
      </c>
      <c r="F261" s="151">
        <v>99</v>
      </c>
      <c r="G261" s="151">
        <v>61</v>
      </c>
      <c r="H261" s="151">
        <v>-38</v>
      </c>
      <c r="I261" s="152">
        <v>-38.383838383838381</v>
      </c>
      <c r="J261" s="142"/>
      <c r="K261" s="159" t="s">
        <v>101</v>
      </c>
      <c r="L261" s="150">
        <v>118</v>
      </c>
      <c r="M261" s="151">
        <v>129</v>
      </c>
      <c r="N261" s="151">
        <v>126</v>
      </c>
      <c r="O261" s="151">
        <v>111</v>
      </c>
      <c r="P261" s="151">
        <v>77</v>
      </c>
      <c r="Q261" s="151">
        <v>-34</v>
      </c>
      <c r="R261" s="152">
        <v>-30.630630630630627</v>
      </c>
      <c r="S261" s="152"/>
    </row>
    <row r="262" spans="1:19" s="145" customFormat="1" ht="14.45" customHeight="1">
      <c r="A262" s="160"/>
      <c r="B262" s="142" t="s">
        <v>102</v>
      </c>
      <c r="C262" s="150">
        <v>195</v>
      </c>
      <c r="D262" s="151">
        <v>109</v>
      </c>
      <c r="E262" s="151">
        <v>84</v>
      </c>
      <c r="F262" s="151">
        <v>73</v>
      </c>
      <c r="G262" s="151">
        <v>88</v>
      </c>
      <c r="H262" s="151">
        <v>15</v>
      </c>
      <c r="I262" s="152">
        <v>20.547945205479451</v>
      </c>
      <c r="J262" s="142"/>
      <c r="K262" s="159" t="s">
        <v>102</v>
      </c>
      <c r="L262" s="150">
        <v>190</v>
      </c>
      <c r="M262" s="151">
        <v>109</v>
      </c>
      <c r="N262" s="151">
        <v>125</v>
      </c>
      <c r="O262" s="151">
        <v>126</v>
      </c>
      <c r="P262" s="151">
        <v>114</v>
      </c>
      <c r="Q262" s="151">
        <v>-12</v>
      </c>
      <c r="R262" s="152">
        <v>-9.5238095238095237</v>
      </c>
      <c r="S262" s="152"/>
    </row>
    <row r="263" spans="1:19" s="139" customFormat="1" ht="14.45" customHeight="1">
      <c r="A263" s="160"/>
      <c r="B263" s="142" t="s">
        <v>103</v>
      </c>
      <c r="C263" s="150">
        <v>257</v>
      </c>
      <c r="D263" s="151">
        <v>189</v>
      </c>
      <c r="E263" s="151">
        <v>111</v>
      </c>
      <c r="F263" s="151">
        <v>74</v>
      </c>
      <c r="G263" s="151">
        <v>62</v>
      </c>
      <c r="H263" s="151">
        <v>-12</v>
      </c>
      <c r="I263" s="152">
        <v>-16.216216216216218</v>
      </c>
      <c r="J263" s="142"/>
      <c r="K263" s="159" t="s">
        <v>103</v>
      </c>
      <c r="L263" s="150">
        <v>247</v>
      </c>
      <c r="M263" s="151">
        <v>190</v>
      </c>
      <c r="N263" s="151">
        <v>108</v>
      </c>
      <c r="O263" s="151">
        <v>120</v>
      </c>
      <c r="P263" s="151">
        <v>125</v>
      </c>
      <c r="Q263" s="151">
        <v>5</v>
      </c>
      <c r="R263" s="152">
        <v>4.1666666666666661</v>
      </c>
      <c r="S263" s="152"/>
    </row>
    <row r="264" spans="1:19" s="145" customFormat="1" ht="14.45" customHeight="1">
      <c r="A264" s="160"/>
      <c r="B264" s="142" t="s">
        <v>104</v>
      </c>
      <c r="C264" s="150">
        <v>173</v>
      </c>
      <c r="D264" s="151">
        <v>258</v>
      </c>
      <c r="E264" s="151">
        <v>190</v>
      </c>
      <c r="F264" s="151">
        <v>98</v>
      </c>
      <c r="G264" s="151">
        <v>70</v>
      </c>
      <c r="H264" s="151">
        <v>-28</v>
      </c>
      <c r="I264" s="152">
        <v>-28.571428571428569</v>
      </c>
      <c r="J264" s="142"/>
      <c r="K264" s="159" t="s">
        <v>104</v>
      </c>
      <c r="L264" s="150">
        <v>201</v>
      </c>
      <c r="M264" s="151">
        <v>242</v>
      </c>
      <c r="N264" s="151">
        <v>190</v>
      </c>
      <c r="O264" s="151">
        <v>105</v>
      </c>
      <c r="P264" s="151">
        <v>112</v>
      </c>
      <c r="Q264" s="151">
        <v>7</v>
      </c>
      <c r="R264" s="152">
        <v>6.666666666666667</v>
      </c>
      <c r="S264" s="152"/>
    </row>
    <row r="265" spans="1:19" s="145" customFormat="1" ht="14.45" customHeight="1">
      <c r="A265" s="160"/>
      <c r="B265" s="142" t="s">
        <v>105</v>
      </c>
      <c r="C265" s="150">
        <v>166</v>
      </c>
      <c r="D265" s="151">
        <v>179</v>
      </c>
      <c r="E265" s="151">
        <v>242</v>
      </c>
      <c r="F265" s="151">
        <v>186</v>
      </c>
      <c r="G265" s="151">
        <v>96</v>
      </c>
      <c r="H265" s="151">
        <v>-90</v>
      </c>
      <c r="I265" s="152">
        <v>-48.387096774193552</v>
      </c>
      <c r="J265" s="142"/>
      <c r="K265" s="159" t="s">
        <v>105</v>
      </c>
      <c r="L265" s="150">
        <v>225</v>
      </c>
      <c r="M265" s="151">
        <v>186</v>
      </c>
      <c r="N265" s="151">
        <v>227</v>
      </c>
      <c r="O265" s="151">
        <v>175</v>
      </c>
      <c r="P265" s="151">
        <v>106</v>
      </c>
      <c r="Q265" s="151">
        <v>-69</v>
      </c>
      <c r="R265" s="152">
        <v>-39.428571428571431</v>
      </c>
      <c r="S265" s="152"/>
    </row>
    <row r="266" spans="1:19" s="145" customFormat="1" ht="14.45" customHeight="1">
      <c r="A266" s="160"/>
      <c r="B266" s="142" t="s">
        <v>106</v>
      </c>
      <c r="C266" s="150">
        <v>183</v>
      </c>
      <c r="D266" s="151">
        <v>171</v>
      </c>
      <c r="E266" s="151">
        <v>167</v>
      </c>
      <c r="F266" s="151">
        <v>222</v>
      </c>
      <c r="G266" s="151">
        <v>179</v>
      </c>
      <c r="H266" s="151">
        <v>-43</v>
      </c>
      <c r="I266" s="152">
        <v>-19.36936936936937</v>
      </c>
      <c r="J266" s="142"/>
      <c r="K266" s="159" t="s">
        <v>106</v>
      </c>
      <c r="L266" s="150">
        <v>203</v>
      </c>
      <c r="M266" s="151">
        <v>203</v>
      </c>
      <c r="N266" s="151">
        <v>178</v>
      </c>
      <c r="O266" s="151">
        <v>216</v>
      </c>
      <c r="P266" s="151">
        <v>170</v>
      </c>
      <c r="Q266" s="151">
        <v>-46</v>
      </c>
      <c r="R266" s="152">
        <v>-21.296296296296298</v>
      </c>
      <c r="S266" s="152"/>
    </row>
    <row r="267" spans="1:19" s="153" customFormat="1" ht="14.45" customHeight="1">
      <c r="A267" s="160"/>
      <c r="B267" s="142" t="s">
        <v>107</v>
      </c>
      <c r="C267" s="150">
        <v>167</v>
      </c>
      <c r="D267" s="151">
        <v>180</v>
      </c>
      <c r="E267" s="151">
        <v>172</v>
      </c>
      <c r="F267" s="151">
        <v>158</v>
      </c>
      <c r="G267" s="151">
        <v>207</v>
      </c>
      <c r="H267" s="151">
        <v>49</v>
      </c>
      <c r="I267" s="152">
        <v>31.0126582278481</v>
      </c>
      <c r="J267" s="142"/>
      <c r="K267" s="159" t="s">
        <v>107</v>
      </c>
      <c r="L267" s="150">
        <v>159</v>
      </c>
      <c r="M267" s="151">
        <v>180</v>
      </c>
      <c r="N267" s="151">
        <v>211</v>
      </c>
      <c r="O267" s="151">
        <v>175</v>
      </c>
      <c r="P267" s="151">
        <v>211</v>
      </c>
      <c r="Q267" s="151">
        <v>36</v>
      </c>
      <c r="R267" s="152">
        <v>20.571428571428569</v>
      </c>
      <c r="S267" s="152"/>
    </row>
    <row r="268" spans="1:19" s="145" customFormat="1" ht="14.45" customHeight="1">
      <c r="A268" s="160"/>
      <c r="B268" s="142" t="s">
        <v>108</v>
      </c>
      <c r="C268" s="150">
        <v>153</v>
      </c>
      <c r="D268" s="151">
        <v>159</v>
      </c>
      <c r="E268" s="151">
        <v>157</v>
      </c>
      <c r="F268" s="151">
        <v>151</v>
      </c>
      <c r="G268" s="151">
        <v>133</v>
      </c>
      <c r="H268" s="151">
        <v>-18</v>
      </c>
      <c r="I268" s="152">
        <v>-11.920529801324504</v>
      </c>
      <c r="J268" s="142"/>
      <c r="K268" s="159" t="s">
        <v>108</v>
      </c>
      <c r="L268" s="150">
        <v>159</v>
      </c>
      <c r="M268" s="151">
        <v>136</v>
      </c>
      <c r="N268" s="151">
        <v>168</v>
      </c>
      <c r="O268" s="151">
        <v>202</v>
      </c>
      <c r="P268" s="151">
        <v>176</v>
      </c>
      <c r="Q268" s="151">
        <v>-26</v>
      </c>
      <c r="R268" s="152">
        <v>-12.871287128712872</v>
      </c>
      <c r="S268" s="152"/>
    </row>
    <row r="269" spans="1:19" s="145" customFormat="1" ht="14.45" customHeight="1">
      <c r="A269" s="160"/>
      <c r="B269" s="142" t="s">
        <v>109</v>
      </c>
      <c r="C269" s="150">
        <v>82</v>
      </c>
      <c r="D269" s="151">
        <v>122</v>
      </c>
      <c r="E269" s="151">
        <v>126</v>
      </c>
      <c r="F269" s="151">
        <v>139</v>
      </c>
      <c r="G269" s="151">
        <v>128</v>
      </c>
      <c r="H269" s="151">
        <v>-11</v>
      </c>
      <c r="I269" s="152">
        <v>-7.9136690647482011</v>
      </c>
      <c r="J269" s="142"/>
      <c r="K269" s="159" t="s">
        <v>109</v>
      </c>
      <c r="L269" s="150">
        <v>95</v>
      </c>
      <c r="M269" s="151">
        <v>121</v>
      </c>
      <c r="N269" s="151">
        <v>122</v>
      </c>
      <c r="O269" s="151">
        <v>155</v>
      </c>
      <c r="P269" s="151">
        <v>190</v>
      </c>
      <c r="Q269" s="151">
        <v>35</v>
      </c>
      <c r="R269" s="152">
        <v>22.58064516129032</v>
      </c>
      <c r="S269" s="152"/>
    </row>
    <row r="270" spans="1:19" s="145" customFormat="1" ht="14.45" customHeight="1">
      <c r="A270" s="160"/>
      <c r="B270" s="142" t="s">
        <v>110</v>
      </c>
      <c r="C270" s="150">
        <v>79</v>
      </c>
      <c r="D270" s="151">
        <v>101</v>
      </c>
      <c r="E270" s="151">
        <v>120</v>
      </c>
      <c r="F270" s="151">
        <v>181</v>
      </c>
      <c r="G270" s="151">
        <v>197</v>
      </c>
      <c r="H270" s="151">
        <v>16</v>
      </c>
      <c r="I270" s="152">
        <v>8.8397790055248606</v>
      </c>
      <c r="J270" s="142"/>
      <c r="K270" s="159" t="s">
        <v>110</v>
      </c>
      <c r="L270" s="150">
        <v>131</v>
      </c>
      <c r="M270" s="151">
        <v>151</v>
      </c>
      <c r="N270" s="151">
        <v>183</v>
      </c>
      <c r="O270" s="151">
        <v>198</v>
      </c>
      <c r="P270" s="151">
        <v>230</v>
      </c>
      <c r="Q270" s="151">
        <v>32</v>
      </c>
      <c r="R270" s="152">
        <v>16.161616161616163</v>
      </c>
      <c r="S270" s="152"/>
    </row>
    <row r="271" spans="1:19" s="145" customFormat="1" ht="14.45" customHeight="1">
      <c r="A271" s="160"/>
      <c r="B271" s="142" t="s">
        <v>112</v>
      </c>
      <c r="C271" s="150" t="s">
        <v>313</v>
      </c>
      <c r="D271" s="151" t="s">
        <v>313</v>
      </c>
      <c r="E271" s="151" t="s">
        <v>313</v>
      </c>
      <c r="F271" s="151">
        <v>1</v>
      </c>
      <c r="G271" s="151">
        <v>5</v>
      </c>
      <c r="H271" s="151"/>
      <c r="I271" s="152"/>
      <c r="J271" s="160"/>
      <c r="K271" s="142" t="s">
        <v>112</v>
      </c>
      <c r="L271" s="150" t="s">
        <v>313</v>
      </c>
      <c r="M271" s="151" t="s">
        <v>313</v>
      </c>
      <c r="N271" s="151" t="s">
        <v>313</v>
      </c>
      <c r="O271" s="151" t="s">
        <v>313</v>
      </c>
      <c r="P271" s="151">
        <v>11</v>
      </c>
      <c r="Q271" s="151"/>
      <c r="R271" s="152"/>
      <c r="S271" s="160"/>
    </row>
    <row r="272" spans="1:19" s="145" customFormat="1" ht="14.45" customHeight="1">
      <c r="A272" s="160"/>
      <c r="B272" s="142"/>
      <c r="C272" s="151"/>
      <c r="D272" s="151"/>
      <c r="E272" s="151"/>
      <c r="F272" s="151"/>
      <c r="G272" s="151"/>
      <c r="H272" s="151"/>
      <c r="I272" s="152"/>
      <c r="J272" s="160"/>
      <c r="K272" s="142"/>
      <c r="L272" s="151"/>
      <c r="M272" s="151"/>
      <c r="N272" s="151"/>
      <c r="O272" s="151"/>
      <c r="P272" s="151"/>
      <c r="Q272" s="151"/>
      <c r="R272" s="152"/>
      <c r="S272" s="160"/>
    </row>
    <row r="273" spans="1:19" s="145" customFormat="1" ht="14.45" customHeight="1">
      <c r="A273" s="160"/>
      <c r="B273" s="162"/>
      <c r="C273" s="162"/>
      <c r="D273" s="162"/>
      <c r="E273" s="162"/>
      <c r="F273" s="162"/>
      <c r="G273" s="162"/>
      <c r="H273" s="162"/>
      <c r="I273" s="162"/>
      <c r="J273" s="162"/>
      <c r="K273" s="162"/>
      <c r="L273" s="162"/>
      <c r="M273" s="162"/>
      <c r="N273" s="162"/>
      <c r="O273" s="162"/>
      <c r="P273" s="161"/>
      <c r="Q273" s="160"/>
      <c r="R273" s="160"/>
      <c r="S273" s="160"/>
    </row>
    <row r="274" spans="1:19" s="145" customFormat="1" ht="14.45" customHeight="1">
      <c r="A274" s="160"/>
      <c r="B274" s="162"/>
      <c r="C274" s="162"/>
      <c r="D274" s="162"/>
      <c r="E274" s="162"/>
      <c r="F274" s="162"/>
      <c r="G274" s="162"/>
      <c r="H274" s="162"/>
      <c r="I274" s="162"/>
      <c r="J274" s="162"/>
      <c r="K274" s="162"/>
      <c r="L274" s="162"/>
      <c r="M274" s="162"/>
      <c r="N274" s="162"/>
      <c r="O274" s="162"/>
      <c r="P274" s="161"/>
      <c r="Q274" s="160"/>
      <c r="R274" s="160"/>
      <c r="S274" s="160"/>
    </row>
    <row r="275" spans="1:19" s="145" customFormat="1" ht="14.45" customHeight="1">
      <c r="A275" s="138"/>
      <c r="B275" s="138" t="s">
        <v>215</v>
      </c>
      <c r="C275" s="138"/>
      <c r="D275" s="138"/>
      <c r="E275" s="138"/>
      <c r="F275" s="138"/>
      <c r="G275" s="138"/>
      <c r="H275" s="138"/>
      <c r="I275" s="138"/>
      <c r="J275" s="138"/>
      <c r="K275" s="138" t="s">
        <v>216</v>
      </c>
      <c r="L275" s="138"/>
      <c r="M275" s="138"/>
      <c r="N275" s="138"/>
      <c r="O275" s="138"/>
      <c r="P275" s="138"/>
      <c r="Q275" s="138"/>
      <c r="R275" s="138"/>
      <c r="S275" s="138"/>
    </row>
    <row r="276" spans="1:19" s="145" customFormat="1" ht="14.45" customHeight="1">
      <c r="A276" s="160"/>
      <c r="B276" s="491" t="s">
        <v>335</v>
      </c>
      <c r="C276" s="140"/>
      <c r="D276" s="140"/>
      <c r="E276" s="140"/>
      <c r="F276" s="140"/>
      <c r="G276" s="143"/>
      <c r="H276" s="141"/>
      <c r="I276" s="141"/>
      <c r="J276" s="142"/>
      <c r="K276" s="491" t="s">
        <v>335</v>
      </c>
      <c r="L276" s="140"/>
      <c r="M276" s="140"/>
      <c r="N276" s="140"/>
      <c r="O276" s="140"/>
      <c r="P276" s="143"/>
      <c r="Q276" s="141"/>
      <c r="R276" s="141"/>
      <c r="S276" s="144"/>
    </row>
    <row r="277" spans="1:19" s="145" customFormat="1" ht="14.45" customHeight="1">
      <c r="A277" s="160"/>
      <c r="B277" s="492"/>
      <c r="C277" s="146" t="s">
        <v>151</v>
      </c>
      <c r="D277" s="146" t="s">
        <v>86</v>
      </c>
      <c r="E277" s="146" t="s">
        <v>87</v>
      </c>
      <c r="F277" s="146" t="s">
        <v>410</v>
      </c>
      <c r="G277" s="146" t="s">
        <v>739</v>
      </c>
      <c r="H277" s="81" t="s">
        <v>509</v>
      </c>
      <c r="I277" s="147" t="s">
        <v>807</v>
      </c>
      <c r="J277" s="142"/>
      <c r="K277" s="492"/>
      <c r="L277" s="146" t="s">
        <v>151</v>
      </c>
      <c r="M277" s="146" t="s">
        <v>86</v>
      </c>
      <c r="N277" s="146" t="s">
        <v>87</v>
      </c>
      <c r="O277" s="146" t="s">
        <v>410</v>
      </c>
      <c r="P277" s="146" t="s">
        <v>739</v>
      </c>
      <c r="Q277" s="81" t="s">
        <v>509</v>
      </c>
      <c r="R277" s="147" t="s">
        <v>807</v>
      </c>
      <c r="S277" s="144"/>
    </row>
    <row r="278" spans="1:19" s="145" customFormat="1" ht="14.45" customHeight="1">
      <c r="A278" s="160"/>
      <c r="B278" s="493"/>
      <c r="C278" s="148"/>
      <c r="D278" s="148"/>
      <c r="E278" s="148"/>
      <c r="F278" s="148"/>
      <c r="G278" s="148"/>
      <c r="H278" s="149" t="s">
        <v>88</v>
      </c>
      <c r="I278" s="81" t="s">
        <v>511</v>
      </c>
      <c r="J278" s="142"/>
      <c r="K278" s="493"/>
      <c r="L278" s="148"/>
      <c r="M278" s="148"/>
      <c r="N278" s="148"/>
      <c r="O278" s="148"/>
      <c r="P278" s="148"/>
      <c r="Q278" s="149" t="s">
        <v>88</v>
      </c>
      <c r="R278" s="81" t="s">
        <v>511</v>
      </c>
      <c r="S278" s="144"/>
    </row>
    <row r="279" spans="1:19" s="180" customFormat="1" ht="14.45" customHeight="1">
      <c r="B279" s="188" t="s">
        <v>90</v>
      </c>
      <c r="C279" s="187">
        <v>8314</v>
      </c>
      <c r="D279" s="183">
        <v>7813</v>
      </c>
      <c r="E279" s="183">
        <v>7128</v>
      </c>
      <c r="F279" s="183">
        <v>6310</v>
      </c>
      <c r="G279" s="183">
        <v>5330</v>
      </c>
      <c r="H279" s="182">
        <v>-980</v>
      </c>
      <c r="I279" s="184">
        <v>-15.530903328050712</v>
      </c>
      <c r="J279" s="185"/>
      <c r="K279" s="186" t="s">
        <v>90</v>
      </c>
      <c r="L279" s="187">
        <v>4857</v>
      </c>
      <c r="M279" s="183">
        <v>4741</v>
      </c>
      <c r="N279" s="183">
        <v>4409</v>
      </c>
      <c r="O279" s="183">
        <v>4117</v>
      </c>
      <c r="P279" s="183">
        <v>3684</v>
      </c>
      <c r="Q279" s="182">
        <v>-433</v>
      </c>
      <c r="R279" s="184">
        <v>-10.517367014816614</v>
      </c>
      <c r="S279" s="184"/>
    </row>
    <row r="280" spans="1:19" s="145" customFormat="1" ht="14.45" customHeight="1">
      <c r="A280" s="160"/>
      <c r="B280" s="299" t="s">
        <v>91</v>
      </c>
      <c r="C280" s="150">
        <v>774</v>
      </c>
      <c r="D280" s="151">
        <v>772</v>
      </c>
      <c r="E280" s="151">
        <v>694</v>
      </c>
      <c r="F280" s="151">
        <v>583</v>
      </c>
      <c r="G280" s="151">
        <v>406</v>
      </c>
      <c r="H280" s="151">
        <v>-177</v>
      </c>
      <c r="I280" s="152">
        <v>-30.360205831903947</v>
      </c>
      <c r="J280" s="142"/>
      <c r="K280" s="154" t="s">
        <v>91</v>
      </c>
      <c r="L280" s="150">
        <v>730</v>
      </c>
      <c r="M280" s="151">
        <v>630</v>
      </c>
      <c r="N280" s="151">
        <v>548</v>
      </c>
      <c r="O280" s="151">
        <v>469</v>
      </c>
      <c r="P280" s="151">
        <v>337</v>
      </c>
      <c r="Q280" s="151">
        <v>-132</v>
      </c>
      <c r="R280" s="152">
        <v>-28.14498933901919</v>
      </c>
      <c r="S280" s="152"/>
    </row>
    <row r="281" spans="1:19" s="145" customFormat="1" ht="14.45" customHeight="1">
      <c r="A281" s="160"/>
      <c r="B281" s="299" t="s">
        <v>92</v>
      </c>
      <c r="C281" s="150">
        <v>5478</v>
      </c>
      <c r="D281" s="151">
        <v>4674</v>
      </c>
      <c r="E281" s="151">
        <v>4037</v>
      </c>
      <c r="F281" s="151">
        <v>3252</v>
      </c>
      <c r="G281" s="151">
        <v>2449</v>
      </c>
      <c r="H281" s="151">
        <v>-803</v>
      </c>
      <c r="I281" s="152">
        <v>-24.692496924969248</v>
      </c>
      <c r="J281" s="142"/>
      <c r="K281" s="154" t="s">
        <v>92</v>
      </c>
      <c r="L281" s="150">
        <v>3380</v>
      </c>
      <c r="M281" s="151">
        <v>3154</v>
      </c>
      <c r="N281" s="151">
        <v>2726</v>
      </c>
      <c r="O281" s="151">
        <v>2300</v>
      </c>
      <c r="P281" s="151">
        <v>1946</v>
      </c>
      <c r="Q281" s="151">
        <v>-354</v>
      </c>
      <c r="R281" s="152">
        <v>-15.391304347826088</v>
      </c>
      <c r="S281" s="152"/>
    </row>
    <row r="282" spans="1:19" s="145" customFormat="1" ht="14.45" customHeight="1">
      <c r="A282" s="160"/>
      <c r="B282" s="299" t="s">
        <v>93</v>
      </c>
      <c r="C282" s="150">
        <v>2062</v>
      </c>
      <c r="D282" s="151">
        <v>2367</v>
      </c>
      <c r="E282" s="151">
        <v>2396</v>
      </c>
      <c r="F282" s="151">
        <v>2470</v>
      </c>
      <c r="G282" s="151">
        <v>2461</v>
      </c>
      <c r="H282" s="151">
        <v>-9</v>
      </c>
      <c r="I282" s="152">
        <v>-0.36437246963562753</v>
      </c>
      <c r="J282" s="142"/>
      <c r="K282" s="154" t="s">
        <v>93</v>
      </c>
      <c r="L282" s="150">
        <v>747</v>
      </c>
      <c r="M282" s="151">
        <v>957</v>
      </c>
      <c r="N282" s="151">
        <v>1135</v>
      </c>
      <c r="O282" s="151">
        <v>1348</v>
      </c>
      <c r="P282" s="151">
        <v>1393</v>
      </c>
      <c r="Q282" s="151">
        <v>45</v>
      </c>
      <c r="R282" s="152">
        <v>3.3382789317507418</v>
      </c>
      <c r="S282" s="152"/>
    </row>
    <row r="283" spans="1:19" s="145" customFormat="1" ht="14.45" customHeight="1">
      <c r="A283" s="160"/>
      <c r="B283" s="142"/>
      <c r="C283" s="150"/>
      <c r="D283" s="157"/>
      <c r="E283" s="157"/>
      <c r="F283" s="157"/>
      <c r="G283" s="157"/>
      <c r="H283" s="157"/>
      <c r="I283" s="158"/>
      <c r="J283" s="142"/>
      <c r="K283" s="159"/>
      <c r="L283" s="150"/>
      <c r="M283" s="157"/>
      <c r="N283" s="157"/>
      <c r="O283" s="157"/>
      <c r="P283" s="157"/>
      <c r="Q283" s="157"/>
      <c r="R283" s="158"/>
      <c r="S283" s="158"/>
    </row>
    <row r="284" spans="1:19" s="145" customFormat="1" ht="14.45" customHeight="1">
      <c r="A284" s="160"/>
      <c r="B284" s="142" t="s">
        <v>94</v>
      </c>
      <c r="C284" s="150">
        <v>246</v>
      </c>
      <c r="D284" s="151">
        <v>262</v>
      </c>
      <c r="E284" s="151">
        <v>207</v>
      </c>
      <c r="F284" s="151">
        <v>184</v>
      </c>
      <c r="G284" s="151">
        <v>106</v>
      </c>
      <c r="H284" s="151">
        <v>-78</v>
      </c>
      <c r="I284" s="152">
        <v>-42.391304347826086</v>
      </c>
      <c r="J284" s="142"/>
      <c r="K284" s="159" t="s">
        <v>94</v>
      </c>
      <c r="L284" s="150">
        <v>200</v>
      </c>
      <c r="M284" s="151">
        <v>177</v>
      </c>
      <c r="N284" s="151">
        <v>140</v>
      </c>
      <c r="O284" s="151">
        <v>100</v>
      </c>
      <c r="P284" s="151">
        <v>63</v>
      </c>
      <c r="Q284" s="151">
        <v>-37</v>
      </c>
      <c r="R284" s="152">
        <v>-37</v>
      </c>
      <c r="S284" s="152"/>
    </row>
    <row r="285" spans="1:19" s="145" customFormat="1" ht="14.45" customHeight="1">
      <c r="A285" s="160"/>
      <c r="B285" s="142" t="s">
        <v>95</v>
      </c>
      <c r="C285" s="150">
        <v>247</v>
      </c>
      <c r="D285" s="151">
        <v>246</v>
      </c>
      <c r="E285" s="151">
        <v>249</v>
      </c>
      <c r="F285" s="151">
        <v>171</v>
      </c>
      <c r="G285" s="151">
        <v>145</v>
      </c>
      <c r="H285" s="151">
        <v>-26</v>
      </c>
      <c r="I285" s="152">
        <v>-15.204678362573098</v>
      </c>
      <c r="J285" s="142"/>
      <c r="K285" s="159" t="s">
        <v>95</v>
      </c>
      <c r="L285" s="150">
        <v>248</v>
      </c>
      <c r="M285" s="151">
        <v>208</v>
      </c>
      <c r="N285" s="151">
        <v>192</v>
      </c>
      <c r="O285" s="151">
        <v>157</v>
      </c>
      <c r="P285" s="151">
        <v>109</v>
      </c>
      <c r="Q285" s="151">
        <v>-48</v>
      </c>
      <c r="R285" s="152">
        <v>-30.573248407643312</v>
      </c>
      <c r="S285" s="152"/>
    </row>
    <row r="286" spans="1:19" s="145" customFormat="1" ht="14.45" customHeight="1">
      <c r="A286" s="160"/>
      <c r="B286" s="142" t="s">
        <v>96</v>
      </c>
      <c r="C286" s="150">
        <v>281</v>
      </c>
      <c r="D286" s="151">
        <v>264</v>
      </c>
      <c r="E286" s="151">
        <v>238</v>
      </c>
      <c r="F286" s="151">
        <v>228</v>
      </c>
      <c r="G286" s="151">
        <v>155</v>
      </c>
      <c r="H286" s="151">
        <v>-73</v>
      </c>
      <c r="I286" s="152">
        <v>-32.017543859649123</v>
      </c>
      <c r="J286" s="142"/>
      <c r="K286" s="159" t="s">
        <v>96</v>
      </c>
      <c r="L286" s="150">
        <v>282</v>
      </c>
      <c r="M286" s="151">
        <v>245</v>
      </c>
      <c r="N286" s="151">
        <v>216</v>
      </c>
      <c r="O286" s="151">
        <v>212</v>
      </c>
      <c r="P286" s="151">
        <v>165</v>
      </c>
      <c r="Q286" s="151">
        <v>-47</v>
      </c>
      <c r="R286" s="152">
        <v>-22.169811320754718</v>
      </c>
      <c r="S286" s="152"/>
    </row>
    <row r="287" spans="1:19" s="145" customFormat="1" ht="14.45" customHeight="1">
      <c r="A287" s="160"/>
      <c r="B287" s="142" t="s">
        <v>97</v>
      </c>
      <c r="C287" s="150">
        <v>428</v>
      </c>
      <c r="D287" s="151">
        <v>265</v>
      </c>
      <c r="E287" s="151">
        <v>264</v>
      </c>
      <c r="F287" s="151">
        <v>226</v>
      </c>
      <c r="G287" s="151">
        <v>192</v>
      </c>
      <c r="H287" s="151">
        <v>-34</v>
      </c>
      <c r="I287" s="152">
        <v>-15.044247787610621</v>
      </c>
      <c r="J287" s="142"/>
      <c r="K287" s="159" t="s">
        <v>97</v>
      </c>
      <c r="L287" s="150">
        <v>298</v>
      </c>
      <c r="M287" s="151">
        <v>273</v>
      </c>
      <c r="N287" s="151">
        <v>234</v>
      </c>
      <c r="O287" s="151">
        <v>213</v>
      </c>
      <c r="P287" s="151">
        <v>194</v>
      </c>
      <c r="Q287" s="151">
        <v>-19</v>
      </c>
      <c r="R287" s="152">
        <v>-8.92018779342723</v>
      </c>
      <c r="S287" s="152"/>
    </row>
    <row r="288" spans="1:19" s="145" customFormat="1" ht="14.45" customHeight="1">
      <c r="A288" s="160"/>
      <c r="B288" s="142" t="s">
        <v>98</v>
      </c>
      <c r="C288" s="150">
        <v>475</v>
      </c>
      <c r="D288" s="151">
        <v>345</v>
      </c>
      <c r="E288" s="151">
        <v>242</v>
      </c>
      <c r="F288" s="151">
        <v>212</v>
      </c>
      <c r="G288" s="151">
        <v>132</v>
      </c>
      <c r="H288" s="151">
        <v>-80</v>
      </c>
      <c r="I288" s="152">
        <v>-37.735849056603776</v>
      </c>
      <c r="J288" s="142"/>
      <c r="K288" s="159" t="s">
        <v>98</v>
      </c>
      <c r="L288" s="150">
        <v>276</v>
      </c>
      <c r="M288" s="151">
        <v>232</v>
      </c>
      <c r="N288" s="151">
        <v>162</v>
      </c>
      <c r="O288" s="151">
        <v>142</v>
      </c>
      <c r="P288" s="151">
        <v>136</v>
      </c>
      <c r="Q288" s="151">
        <v>-6</v>
      </c>
      <c r="R288" s="152">
        <v>-4.225352112676056</v>
      </c>
      <c r="S288" s="152"/>
    </row>
    <row r="289" spans="1:19" s="145" customFormat="1" ht="14.45" customHeight="1">
      <c r="A289" s="160"/>
      <c r="B289" s="142" t="s">
        <v>99</v>
      </c>
      <c r="C289" s="150">
        <v>595</v>
      </c>
      <c r="D289" s="151">
        <v>438</v>
      </c>
      <c r="E289" s="151">
        <v>284</v>
      </c>
      <c r="F289" s="151">
        <v>210</v>
      </c>
      <c r="G289" s="151">
        <v>127</v>
      </c>
      <c r="H289" s="151">
        <v>-83</v>
      </c>
      <c r="I289" s="152">
        <v>-39.523809523809526</v>
      </c>
      <c r="J289" s="142"/>
      <c r="K289" s="159" t="s">
        <v>99</v>
      </c>
      <c r="L289" s="150">
        <v>312</v>
      </c>
      <c r="M289" s="151">
        <v>231</v>
      </c>
      <c r="N289" s="151">
        <v>154</v>
      </c>
      <c r="O289" s="151">
        <v>112</v>
      </c>
      <c r="P289" s="151">
        <v>79</v>
      </c>
      <c r="Q289" s="151">
        <v>-33</v>
      </c>
      <c r="R289" s="152">
        <v>-29.464285714285715</v>
      </c>
      <c r="S289" s="152"/>
    </row>
    <row r="290" spans="1:19" s="145" customFormat="1" ht="14.45" customHeight="1">
      <c r="A290" s="160"/>
      <c r="B290" s="142" t="s">
        <v>100</v>
      </c>
      <c r="C290" s="150">
        <v>453</v>
      </c>
      <c r="D290" s="151">
        <v>466</v>
      </c>
      <c r="E290" s="151">
        <v>364</v>
      </c>
      <c r="F290" s="151">
        <v>273</v>
      </c>
      <c r="G290" s="151">
        <v>161</v>
      </c>
      <c r="H290" s="151">
        <v>-112</v>
      </c>
      <c r="I290" s="152">
        <v>-41.025641025641022</v>
      </c>
      <c r="J290" s="142"/>
      <c r="K290" s="159" t="s">
        <v>100</v>
      </c>
      <c r="L290" s="150">
        <v>305</v>
      </c>
      <c r="M290" s="151">
        <v>295</v>
      </c>
      <c r="N290" s="151">
        <v>216</v>
      </c>
      <c r="O290" s="151">
        <v>137</v>
      </c>
      <c r="P290" s="151">
        <v>96</v>
      </c>
      <c r="Q290" s="151">
        <v>-41</v>
      </c>
      <c r="R290" s="152">
        <v>-29.927007299270077</v>
      </c>
      <c r="S290" s="152"/>
    </row>
    <row r="291" spans="1:19" s="145" customFormat="1" ht="14.45" customHeight="1">
      <c r="A291" s="160"/>
      <c r="B291" s="142" t="s">
        <v>118</v>
      </c>
      <c r="C291" s="150">
        <v>424</v>
      </c>
      <c r="D291" s="151">
        <v>411</v>
      </c>
      <c r="E291" s="151">
        <v>419</v>
      </c>
      <c r="F291" s="151">
        <v>302</v>
      </c>
      <c r="G291" s="151">
        <v>217</v>
      </c>
      <c r="H291" s="151">
        <v>-85</v>
      </c>
      <c r="I291" s="152">
        <v>-28.14569536423841</v>
      </c>
      <c r="J291" s="142"/>
      <c r="K291" s="159" t="s">
        <v>118</v>
      </c>
      <c r="L291" s="150">
        <v>347</v>
      </c>
      <c r="M291" s="151">
        <v>297</v>
      </c>
      <c r="N291" s="151">
        <v>267</v>
      </c>
      <c r="O291" s="151">
        <v>211</v>
      </c>
      <c r="P291" s="151">
        <v>124</v>
      </c>
      <c r="Q291" s="151">
        <v>-87</v>
      </c>
      <c r="R291" s="152">
        <v>-41.232227488151658</v>
      </c>
      <c r="S291" s="152"/>
    </row>
    <row r="292" spans="1:19" s="139" customFormat="1" ht="14.45" customHeight="1">
      <c r="A292" s="160"/>
      <c r="B292" s="142" t="s">
        <v>101</v>
      </c>
      <c r="C292" s="150">
        <v>375</v>
      </c>
      <c r="D292" s="151">
        <v>404</v>
      </c>
      <c r="E292" s="151">
        <v>370</v>
      </c>
      <c r="F292" s="151">
        <v>396</v>
      </c>
      <c r="G292" s="151">
        <v>269</v>
      </c>
      <c r="H292" s="151">
        <v>-127</v>
      </c>
      <c r="I292" s="152">
        <v>-32.070707070707073</v>
      </c>
      <c r="J292" s="142"/>
      <c r="K292" s="159" t="s">
        <v>101</v>
      </c>
      <c r="L292" s="150">
        <v>296</v>
      </c>
      <c r="M292" s="151">
        <v>340</v>
      </c>
      <c r="N292" s="151">
        <v>304</v>
      </c>
      <c r="O292" s="151">
        <v>270</v>
      </c>
      <c r="P292" s="151">
        <v>211</v>
      </c>
      <c r="Q292" s="151">
        <v>-59</v>
      </c>
      <c r="R292" s="152">
        <v>-21.851851851851851</v>
      </c>
      <c r="S292" s="152"/>
    </row>
    <row r="293" spans="1:19" s="145" customFormat="1" ht="14.45" customHeight="1">
      <c r="A293" s="160"/>
      <c r="B293" s="142" t="s">
        <v>102</v>
      </c>
      <c r="C293" s="150">
        <v>617</v>
      </c>
      <c r="D293" s="151">
        <v>364</v>
      </c>
      <c r="E293" s="151">
        <v>418</v>
      </c>
      <c r="F293" s="151">
        <v>351</v>
      </c>
      <c r="G293" s="151">
        <v>365</v>
      </c>
      <c r="H293" s="151">
        <v>14</v>
      </c>
      <c r="I293" s="152">
        <v>3.9886039886039883</v>
      </c>
      <c r="J293" s="142"/>
      <c r="K293" s="159" t="s">
        <v>102</v>
      </c>
      <c r="L293" s="150">
        <v>373</v>
      </c>
      <c r="M293" s="151">
        <v>291</v>
      </c>
      <c r="N293" s="151">
        <v>327</v>
      </c>
      <c r="O293" s="151">
        <v>299</v>
      </c>
      <c r="P293" s="151">
        <v>276</v>
      </c>
      <c r="Q293" s="151">
        <v>-23</v>
      </c>
      <c r="R293" s="152">
        <v>-7.6923076923076925</v>
      </c>
      <c r="S293" s="152"/>
    </row>
    <row r="294" spans="1:19" s="145" customFormat="1" ht="14.45" customHeight="1">
      <c r="A294" s="160"/>
      <c r="B294" s="142" t="s">
        <v>103</v>
      </c>
      <c r="C294" s="150">
        <v>785</v>
      </c>
      <c r="D294" s="151">
        <v>609</v>
      </c>
      <c r="E294" s="151">
        <v>365</v>
      </c>
      <c r="F294" s="151">
        <v>385</v>
      </c>
      <c r="G294" s="151">
        <v>322</v>
      </c>
      <c r="H294" s="151">
        <v>-63</v>
      </c>
      <c r="I294" s="152">
        <v>-16.363636363636363</v>
      </c>
      <c r="J294" s="142"/>
      <c r="K294" s="159" t="s">
        <v>103</v>
      </c>
      <c r="L294" s="150">
        <v>474</v>
      </c>
      <c r="M294" s="151">
        <v>378</v>
      </c>
      <c r="N294" s="151">
        <v>267</v>
      </c>
      <c r="O294" s="151">
        <v>308</v>
      </c>
      <c r="P294" s="151">
        <v>283</v>
      </c>
      <c r="Q294" s="151">
        <v>-25</v>
      </c>
      <c r="R294" s="152">
        <v>-8.1168831168831161</v>
      </c>
      <c r="S294" s="152"/>
    </row>
    <row r="295" spans="1:19" s="145" customFormat="1" ht="14.45" customHeight="1">
      <c r="A295" s="160"/>
      <c r="B295" s="142" t="s">
        <v>104</v>
      </c>
      <c r="C295" s="150">
        <v>663</v>
      </c>
      <c r="D295" s="151">
        <v>728</v>
      </c>
      <c r="E295" s="151">
        <v>593</v>
      </c>
      <c r="F295" s="151">
        <v>348</v>
      </c>
      <c r="G295" s="151">
        <v>348</v>
      </c>
      <c r="H295" s="151">
        <v>0</v>
      </c>
      <c r="I295" s="152">
        <v>0</v>
      </c>
      <c r="J295" s="142"/>
      <c r="K295" s="159" t="s">
        <v>104</v>
      </c>
      <c r="L295" s="150">
        <v>378</v>
      </c>
      <c r="M295" s="151">
        <v>454</v>
      </c>
      <c r="N295" s="151">
        <v>346</v>
      </c>
      <c r="O295" s="151">
        <v>262</v>
      </c>
      <c r="P295" s="151">
        <v>290</v>
      </c>
      <c r="Q295" s="151">
        <v>28</v>
      </c>
      <c r="R295" s="152">
        <v>10.687022900763358</v>
      </c>
      <c r="S295" s="152"/>
    </row>
    <row r="296" spans="1:19" s="153" customFormat="1" ht="14.45" customHeight="1">
      <c r="A296" s="160"/>
      <c r="B296" s="142" t="s">
        <v>105</v>
      </c>
      <c r="C296" s="150">
        <v>663</v>
      </c>
      <c r="D296" s="151">
        <v>644</v>
      </c>
      <c r="E296" s="151">
        <v>718</v>
      </c>
      <c r="F296" s="151">
        <v>549</v>
      </c>
      <c r="G296" s="151">
        <v>316</v>
      </c>
      <c r="H296" s="151">
        <v>-233</v>
      </c>
      <c r="I296" s="152">
        <v>-42.440801457194901</v>
      </c>
      <c r="J296" s="142"/>
      <c r="K296" s="159" t="s">
        <v>105</v>
      </c>
      <c r="L296" s="150">
        <v>321</v>
      </c>
      <c r="M296" s="151">
        <v>363</v>
      </c>
      <c r="N296" s="151">
        <v>449</v>
      </c>
      <c r="O296" s="151">
        <v>346</v>
      </c>
      <c r="P296" s="151">
        <v>257</v>
      </c>
      <c r="Q296" s="151">
        <v>-89</v>
      </c>
      <c r="R296" s="152">
        <v>-25.722543352601157</v>
      </c>
      <c r="S296" s="152"/>
    </row>
    <row r="297" spans="1:19" s="145" customFormat="1" ht="14.45" customHeight="1">
      <c r="A297" s="160"/>
      <c r="B297" s="142" t="s">
        <v>106</v>
      </c>
      <c r="C297" s="150">
        <v>649</v>
      </c>
      <c r="D297" s="151">
        <v>622</v>
      </c>
      <c r="E297" s="151">
        <v>601</v>
      </c>
      <c r="F297" s="151">
        <v>675</v>
      </c>
      <c r="G297" s="151">
        <v>529</v>
      </c>
      <c r="H297" s="151">
        <v>-146</v>
      </c>
      <c r="I297" s="152">
        <v>-21.62962962962963</v>
      </c>
      <c r="J297" s="142"/>
      <c r="K297" s="159" t="s">
        <v>106</v>
      </c>
      <c r="L297" s="150">
        <v>285</v>
      </c>
      <c r="M297" s="151">
        <v>315</v>
      </c>
      <c r="N297" s="151">
        <v>356</v>
      </c>
      <c r="O297" s="151">
        <v>427</v>
      </c>
      <c r="P297" s="151">
        <v>343</v>
      </c>
      <c r="Q297" s="151">
        <v>-84</v>
      </c>
      <c r="R297" s="152">
        <v>-19.672131147540984</v>
      </c>
      <c r="S297" s="152"/>
    </row>
    <row r="298" spans="1:19" s="145" customFormat="1" ht="14.45" customHeight="1">
      <c r="A298" s="160"/>
      <c r="B298" s="142" t="s">
        <v>107</v>
      </c>
      <c r="C298" s="150">
        <v>542</v>
      </c>
      <c r="D298" s="151">
        <v>580</v>
      </c>
      <c r="E298" s="151">
        <v>557</v>
      </c>
      <c r="F298" s="151">
        <v>545</v>
      </c>
      <c r="G298" s="151">
        <v>599</v>
      </c>
      <c r="H298" s="151">
        <v>54</v>
      </c>
      <c r="I298" s="152">
        <v>9.9082568807339459</v>
      </c>
      <c r="J298" s="142"/>
      <c r="K298" s="159" t="s">
        <v>107</v>
      </c>
      <c r="L298" s="150">
        <v>205</v>
      </c>
      <c r="M298" s="151">
        <v>255</v>
      </c>
      <c r="N298" s="151">
        <v>295</v>
      </c>
      <c r="O298" s="151">
        <v>329</v>
      </c>
      <c r="P298" s="151">
        <v>381</v>
      </c>
      <c r="Q298" s="151">
        <v>52</v>
      </c>
      <c r="R298" s="152">
        <v>15.805471124620061</v>
      </c>
      <c r="S298" s="152"/>
    </row>
    <row r="299" spans="1:19" s="145" customFormat="1" ht="14.45" customHeight="1">
      <c r="A299" s="160"/>
      <c r="B299" s="142" t="s">
        <v>108</v>
      </c>
      <c r="C299" s="150">
        <v>429</v>
      </c>
      <c r="D299" s="151">
        <v>492</v>
      </c>
      <c r="E299" s="151">
        <v>497</v>
      </c>
      <c r="F299" s="151">
        <v>484</v>
      </c>
      <c r="G299" s="151">
        <v>497</v>
      </c>
      <c r="H299" s="151">
        <v>13</v>
      </c>
      <c r="I299" s="152">
        <v>2.6859504132231407</v>
      </c>
      <c r="J299" s="142"/>
      <c r="K299" s="159" t="s">
        <v>108</v>
      </c>
      <c r="L299" s="150">
        <v>136</v>
      </c>
      <c r="M299" s="151">
        <v>190</v>
      </c>
      <c r="N299" s="151">
        <v>217</v>
      </c>
      <c r="O299" s="151">
        <v>263</v>
      </c>
      <c r="P299" s="151">
        <v>279</v>
      </c>
      <c r="Q299" s="151">
        <v>16</v>
      </c>
      <c r="R299" s="152">
        <v>6.083650190114068</v>
      </c>
      <c r="S299" s="152"/>
    </row>
    <row r="300" spans="1:19" s="145" customFormat="1" ht="14.45" customHeight="1">
      <c r="A300" s="160"/>
      <c r="B300" s="142" t="s">
        <v>109</v>
      </c>
      <c r="C300" s="150">
        <v>250</v>
      </c>
      <c r="D300" s="151">
        <v>366</v>
      </c>
      <c r="E300" s="151">
        <v>379</v>
      </c>
      <c r="F300" s="151">
        <v>363</v>
      </c>
      <c r="G300" s="151">
        <v>386</v>
      </c>
      <c r="H300" s="151">
        <v>23</v>
      </c>
      <c r="I300" s="152">
        <v>6.336088154269973</v>
      </c>
      <c r="J300" s="142"/>
      <c r="K300" s="159" t="s">
        <v>109</v>
      </c>
      <c r="L300" s="150">
        <v>81</v>
      </c>
      <c r="M300" s="151">
        <v>116</v>
      </c>
      <c r="N300" s="151">
        <v>152</v>
      </c>
      <c r="O300" s="151">
        <v>165</v>
      </c>
      <c r="P300" s="151">
        <v>223</v>
      </c>
      <c r="Q300" s="151">
        <v>58</v>
      </c>
      <c r="R300" s="152">
        <v>35.151515151515149</v>
      </c>
      <c r="S300" s="152"/>
    </row>
    <row r="301" spans="1:19" s="145" customFormat="1" ht="14.45" customHeight="1">
      <c r="A301" s="160"/>
      <c r="B301" s="142" t="s">
        <v>110</v>
      </c>
      <c r="C301" s="150">
        <v>192</v>
      </c>
      <c r="D301" s="151">
        <v>307</v>
      </c>
      <c r="E301" s="151">
        <v>362</v>
      </c>
      <c r="F301" s="151">
        <v>403</v>
      </c>
      <c r="G301" s="151">
        <v>450</v>
      </c>
      <c r="H301" s="151">
        <v>47</v>
      </c>
      <c r="I301" s="152">
        <v>11.662531017369728</v>
      </c>
      <c r="J301" s="142"/>
      <c r="K301" s="159" t="s">
        <v>110</v>
      </c>
      <c r="L301" s="150">
        <v>40</v>
      </c>
      <c r="M301" s="151">
        <v>81</v>
      </c>
      <c r="N301" s="151">
        <v>115</v>
      </c>
      <c r="O301" s="151">
        <v>164</v>
      </c>
      <c r="P301" s="151">
        <v>167</v>
      </c>
      <c r="Q301" s="151">
        <v>3</v>
      </c>
      <c r="R301" s="152">
        <v>1.8292682926829267</v>
      </c>
      <c r="S301" s="152"/>
    </row>
    <row r="302" spans="1:19" s="145" customFormat="1" ht="14.45" customHeight="1">
      <c r="A302" s="160"/>
      <c r="B302" s="142" t="s">
        <v>111</v>
      </c>
      <c r="C302" s="323" t="s">
        <v>313</v>
      </c>
      <c r="D302" s="151" t="s">
        <v>313</v>
      </c>
      <c r="E302" s="151">
        <v>1</v>
      </c>
      <c r="F302" s="151">
        <v>5</v>
      </c>
      <c r="G302" s="151">
        <v>14</v>
      </c>
      <c r="H302" s="151"/>
      <c r="I302" s="152"/>
      <c r="J302" s="160"/>
      <c r="K302" s="142" t="s">
        <v>112</v>
      </c>
      <c r="L302" s="150" t="s">
        <v>313</v>
      </c>
      <c r="M302" s="151" t="s">
        <v>313</v>
      </c>
      <c r="N302" s="151" t="s">
        <v>313</v>
      </c>
      <c r="O302" s="151" t="s">
        <v>313</v>
      </c>
      <c r="P302" s="151">
        <v>8</v>
      </c>
      <c r="Q302" s="151"/>
      <c r="R302" s="152"/>
      <c r="S302" s="160"/>
    </row>
    <row r="303" spans="1:19" s="145" customFormat="1" ht="14.45" customHeight="1">
      <c r="A303" s="160"/>
      <c r="B303" s="142"/>
      <c r="C303" s="324"/>
      <c r="D303" s="151"/>
      <c r="E303" s="151"/>
      <c r="F303" s="151"/>
      <c r="G303" s="151"/>
      <c r="H303" s="151"/>
      <c r="I303" s="152"/>
      <c r="J303" s="160"/>
      <c r="K303" s="142"/>
      <c r="L303" s="151"/>
      <c r="M303" s="151"/>
      <c r="N303" s="151"/>
      <c r="O303" s="151"/>
      <c r="P303" s="151"/>
      <c r="Q303" s="151"/>
      <c r="R303" s="152"/>
      <c r="S303" s="160"/>
    </row>
    <row r="304" spans="1:19" s="145" customFormat="1" ht="14.45" customHeight="1">
      <c r="A304" s="160"/>
      <c r="B304" s="160"/>
      <c r="C304" s="160"/>
      <c r="D304" s="160"/>
      <c r="E304" s="160"/>
      <c r="F304" s="160"/>
      <c r="G304" s="161"/>
      <c r="H304" s="160"/>
      <c r="I304" s="160"/>
      <c r="J304" s="160"/>
      <c r="K304" s="160"/>
      <c r="L304" s="160"/>
      <c r="M304" s="160"/>
      <c r="N304" s="160"/>
      <c r="O304" s="160"/>
      <c r="P304" s="161"/>
      <c r="Q304" s="160"/>
      <c r="R304" s="160"/>
      <c r="S304" s="160"/>
    </row>
    <row r="305" spans="1:19" s="145" customFormat="1" ht="14.45" customHeight="1">
      <c r="A305" s="138"/>
      <c r="B305" s="138" t="s">
        <v>626</v>
      </c>
      <c r="C305" s="138"/>
      <c r="D305" s="138"/>
      <c r="E305" s="138"/>
      <c r="F305" s="138"/>
      <c r="G305" s="138"/>
      <c r="H305" s="138"/>
      <c r="I305" s="138"/>
      <c r="J305" s="138"/>
      <c r="K305" s="138" t="s">
        <v>627</v>
      </c>
      <c r="L305" s="138"/>
      <c r="M305" s="138"/>
      <c r="N305" s="138"/>
      <c r="O305" s="138"/>
      <c r="P305" s="138"/>
      <c r="Q305" s="138"/>
      <c r="R305" s="138"/>
      <c r="S305" s="138"/>
    </row>
    <row r="306" spans="1:19" s="145" customFormat="1" ht="14.45" customHeight="1">
      <c r="A306" s="160"/>
      <c r="B306" s="491" t="s">
        <v>335</v>
      </c>
      <c r="C306" s="140"/>
      <c r="D306" s="140"/>
      <c r="E306" s="140"/>
      <c r="F306" s="140"/>
      <c r="G306" s="143"/>
      <c r="H306" s="141"/>
      <c r="I306" s="141"/>
      <c r="J306" s="142"/>
      <c r="K306" s="491" t="s">
        <v>335</v>
      </c>
      <c r="L306" s="140"/>
      <c r="M306" s="140"/>
      <c r="N306" s="140"/>
      <c r="O306" s="140"/>
      <c r="P306" s="143"/>
      <c r="Q306" s="141"/>
      <c r="R306" s="141"/>
      <c r="S306" s="144"/>
    </row>
    <row r="307" spans="1:19" s="145" customFormat="1" ht="14.45" customHeight="1">
      <c r="A307" s="160"/>
      <c r="B307" s="492"/>
      <c r="C307" s="146" t="s">
        <v>151</v>
      </c>
      <c r="D307" s="146" t="s">
        <v>86</v>
      </c>
      <c r="E307" s="146" t="s">
        <v>87</v>
      </c>
      <c r="F307" s="146" t="s">
        <v>410</v>
      </c>
      <c r="G307" s="146" t="s">
        <v>739</v>
      </c>
      <c r="H307" s="81" t="s">
        <v>509</v>
      </c>
      <c r="I307" s="147" t="s">
        <v>807</v>
      </c>
      <c r="J307" s="142"/>
      <c r="K307" s="492"/>
      <c r="L307" s="146" t="s">
        <v>151</v>
      </c>
      <c r="M307" s="146" t="s">
        <v>86</v>
      </c>
      <c r="N307" s="146" t="s">
        <v>87</v>
      </c>
      <c r="O307" s="146" t="s">
        <v>410</v>
      </c>
      <c r="P307" s="146" t="s">
        <v>739</v>
      </c>
      <c r="Q307" s="81" t="s">
        <v>509</v>
      </c>
      <c r="R307" s="147" t="s">
        <v>807</v>
      </c>
      <c r="S307" s="144"/>
    </row>
    <row r="308" spans="1:19" s="145" customFormat="1" ht="14.45" customHeight="1">
      <c r="A308" s="160"/>
      <c r="B308" s="493"/>
      <c r="C308" s="148"/>
      <c r="D308" s="148"/>
      <c r="E308" s="148"/>
      <c r="F308" s="148"/>
      <c r="G308" s="148"/>
      <c r="H308" s="149" t="s">
        <v>88</v>
      </c>
      <c r="I308" s="81" t="s">
        <v>511</v>
      </c>
      <c r="J308" s="142"/>
      <c r="K308" s="493"/>
      <c r="L308" s="148"/>
      <c r="M308" s="148"/>
      <c r="N308" s="148"/>
      <c r="O308" s="148"/>
      <c r="P308" s="148"/>
      <c r="Q308" s="149" t="s">
        <v>88</v>
      </c>
      <c r="R308" s="81" t="s">
        <v>511</v>
      </c>
      <c r="S308" s="144"/>
    </row>
    <row r="309" spans="1:19" s="180" customFormat="1" ht="14.45" customHeight="1">
      <c r="B309" s="188" t="s">
        <v>90</v>
      </c>
      <c r="C309" s="187">
        <v>3838</v>
      </c>
      <c r="D309" s="183">
        <v>3553</v>
      </c>
      <c r="E309" s="183">
        <v>3241</v>
      </c>
      <c r="F309" s="183">
        <v>2848</v>
      </c>
      <c r="G309" s="183">
        <v>2387</v>
      </c>
      <c r="H309" s="182">
        <v>-461</v>
      </c>
      <c r="I309" s="184">
        <v>-16.186797752808989</v>
      </c>
      <c r="J309" s="185"/>
      <c r="K309" s="186" t="s">
        <v>90</v>
      </c>
      <c r="L309" s="187">
        <v>2252</v>
      </c>
      <c r="M309" s="183">
        <v>2198</v>
      </c>
      <c r="N309" s="183">
        <v>2042</v>
      </c>
      <c r="O309" s="183">
        <v>1899</v>
      </c>
      <c r="P309" s="183">
        <v>1712</v>
      </c>
      <c r="Q309" s="182">
        <v>-187</v>
      </c>
      <c r="R309" s="184">
        <v>-9.8472880463401786</v>
      </c>
      <c r="S309" s="184"/>
    </row>
    <row r="310" spans="1:19" s="145" customFormat="1" ht="14.45" customHeight="1">
      <c r="A310" s="160"/>
      <c r="B310" s="299" t="s">
        <v>91</v>
      </c>
      <c r="C310" s="150">
        <v>396</v>
      </c>
      <c r="D310" s="151">
        <v>399</v>
      </c>
      <c r="E310" s="151">
        <v>359</v>
      </c>
      <c r="F310" s="151">
        <v>299</v>
      </c>
      <c r="G310" s="151">
        <v>203</v>
      </c>
      <c r="H310" s="151">
        <v>-96</v>
      </c>
      <c r="I310" s="152">
        <v>-32.107023411371237</v>
      </c>
      <c r="J310" s="142"/>
      <c r="K310" s="154" t="s">
        <v>91</v>
      </c>
      <c r="L310" s="150">
        <v>360</v>
      </c>
      <c r="M310" s="151">
        <v>326</v>
      </c>
      <c r="N310" s="151">
        <v>289</v>
      </c>
      <c r="O310" s="151">
        <v>253</v>
      </c>
      <c r="P310" s="151">
        <v>176</v>
      </c>
      <c r="Q310" s="151">
        <v>-77</v>
      </c>
      <c r="R310" s="152">
        <v>-30.434782608695656</v>
      </c>
      <c r="S310" s="152"/>
    </row>
    <row r="311" spans="1:19" s="145" customFormat="1" ht="14.45" customHeight="1">
      <c r="A311" s="160"/>
      <c r="B311" s="299" t="s">
        <v>92</v>
      </c>
      <c r="C311" s="150">
        <v>2600</v>
      </c>
      <c r="D311" s="151">
        <v>2224</v>
      </c>
      <c r="E311" s="151">
        <v>1938</v>
      </c>
      <c r="F311" s="151">
        <v>1565</v>
      </c>
      <c r="G311" s="151">
        <v>1193</v>
      </c>
      <c r="H311" s="151">
        <v>-372</v>
      </c>
      <c r="I311" s="152">
        <v>-23.769968051118212</v>
      </c>
      <c r="J311" s="142"/>
      <c r="K311" s="154" t="s">
        <v>92</v>
      </c>
      <c r="L311" s="150">
        <v>1568</v>
      </c>
      <c r="M311" s="151">
        <v>1476</v>
      </c>
      <c r="N311" s="151">
        <v>1276</v>
      </c>
      <c r="O311" s="151">
        <v>1064</v>
      </c>
      <c r="P311" s="151">
        <v>939</v>
      </c>
      <c r="Q311" s="151">
        <v>-125</v>
      </c>
      <c r="R311" s="152">
        <v>-11.74812030075188</v>
      </c>
      <c r="S311" s="152"/>
    </row>
    <row r="312" spans="1:19" s="145" customFormat="1" ht="14.45" customHeight="1">
      <c r="A312" s="160"/>
      <c r="B312" s="299" t="s">
        <v>93</v>
      </c>
      <c r="C312" s="150">
        <v>842</v>
      </c>
      <c r="D312" s="151">
        <v>930</v>
      </c>
      <c r="E312" s="151">
        <v>943</v>
      </c>
      <c r="F312" s="151">
        <v>980</v>
      </c>
      <c r="G312" s="151">
        <v>981</v>
      </c>
      <c r="H312" s="151">
        <v>1</v>
      </c>
      <c r="I312" s="152">
        <v>0.10204081632653061</v>
      </c>
      <c r="J312" s="142"/>
      <c r="K312" s="154" t="s">
        <v>93</v>
      </c>
      <c r="L312" s="150">
        <v>324</v>
      </c>
      <c r="M312" s="151">
        <v>396</v>
      </c>
      <c r="N312" s="151">
        <v>477</v>
      </c>
      <c r="O312" s="151">
        <v>582</v>
      </c>
      <c r="P312" s="151">
        <v>593</v>
      </c>
      <c r="Q312" s="151">
        <v>11</v>
      </c>
      <c r="R312" s="152">
        <v>1.8900343642611683</v>
      </c>
      <c r="S312" s="152"/>
    </row>
    <row r="313" spans="1:19" s="145" customFormat="1" ht="14.45" customHeight="1">
      <c r="A313" s="160"/>
      <c r="B313" s="142"/>
      <c r="C313" s="150"/>
      <c r="D313" s="157"/>
      <c r="E313" s="157"/>
      <c r="F313" s="157"/>
      <c r="G313" s="157"/>
      <c r="H313" s="157"/>
      <c r="I313" s="158"/>
      <c r="J313" s="142"/>
      <c r="K313" s="159"/>
      <c r="L313" s="150"/>
      <c r="M313" s="157"/>
      <c r="N313" s="157"/>
      <c r="O313" s="157"/>
      <c r="P313" s="157"/>
      <c r="Q313" s="157"/>
      <c r="R313" s="158"/>
      <c r="S313" s="158"/>
    </row>
    <row r="314" spans="1:19" s="145" customFormat="1" ht="14.45" customHeight="1">
      <c r="A314" s="160"/>
      <c r="B314" s="142" t="s">
        <v>94</v>
      </c>
      <c r="C314" s="150">
        <v>132</v>
      </c>
      <c r="D314" s="151">
        <v>134</v>
      </c>
      <c r="E314" s="151">
        <v>101</v>
      </c>
      <c r="F314" s="151">
        <v>97</v>
      </c>
      <c r="G314" s="151">
        <v>52</v>
      </c>
      <c r="H314" s="151">
        <v>-45</v>
      </c>
      <c r="I314" s="152">
        <v>-46.391752577319586</v>
      </c>
      <c r="J314" s="142"/>
      <c r="K314" s="159" t="s">
        <v>94</v>
      </c>
      <c r="L314" s="150">
        <v>93</v>
      </c>
      <c r="M314" s="151">
        <v>99</v>
      </c>
      <c r="N314" s="151">
        <v>77</v>
      </c>
      <c r="O314" s="151">
        <v>54</v>
      </c>
      <c r="P314" s="151">
        <v>39</v>
      </c>
      <c r="Q314" s="151">
        <v>-15</v>
      </c>
      <c r="R314" s="152">
        <v>-27.777777777777779</v>
      </c>
      <c r="S314" s="152"/>
    </row>
    <row r="315" spans="1:19" s="145" customFormat="1" ht="14.45" customHeight="1">
      <c r="A315" s="160"/>
      <c r="B315" s="142" t="s">
        <v>95</v>
      </c>
      <c r="C315" s="150">
        <v>121</v>
      </c>
      <c r="D315" s="151">
        <v>145</v>
      </c>
      <c r="E315" s="151">
        <v>125</v>
      </c>
      <c r="F315" s="151">
        <v>85</v>
      </c>
      <c r="G315" s="151">
        <v>73</v>
      </c>
      <c r="H315" s="151">
        <v>-12</v>
      </c>
      <c r="I315" s="152">
        <v>-14.117647058823529</v>
      </c>
      <c r="J315" s="142"/>
      <c r="K315" s="159" t="s">
        <v>95</v>
      </c>
      <c r="L315" s="150">
        <v>121</v>
      </c>
      <c r="M315" s="151">
        <v>102</v>
      </c>
      <c r="N315" s="151">
        <v>107</v>
      </c>
      <c r="O315" s="151">
        <v>84</v>
      </c>
      <c r="P315" s="151">
        <v>53</v>
      </c>
      <c r="Q315" s="151">
        <v>-31</v>
      </c>
      <c r="R315" s="152">
        <v>-36.904761904761905</v>
      </c>
      <c r="S315" s="152"/>
    </row>
    <row r="316" spans="1:19" s="145" customFormat="1" ht="14.45" customHeight="1">
      <c r="A316" s="160"/>
      <c r="B316" s="142" t="s">
        <v>96</v>
      </c>
      <c r="C316" s="150">
        <v>143</v>
      </c>
      <c r="D316" s="151">
        <v>120</v>
      </c>
      <c r="E316" s="151">
        <v>133</v>
      </c>
      <c r="F316" s="151">
        <v>117</v>
      </c>
      <c r="G316" s="151">
        <v>78</v>
      </c>
      <c r="H316" s="151">
        <v>-39</v>
      </c>
      <c r="I316" s="152">
        <v>-33.333333333333329</v>
      </c>
      <c r="J316" s="142"/>
      <c r="K316" s="159" t="s">
        <v>96</v>
      </c>
      <c r="L316" s="150">
        <v>146</v>
      </c>
      <c r="M316" s="151">
        <v>125</v>
      </c>
      <c r="N316" s="151">
        <v>105</v>
      </c>
      <c r="O316" s="151">
        <v>115</v>
      </c>
      <c r="P316" s="151">
        <v>84</v>
      </c>
      <c r="Q316" s="151">
        <v>-31</v>
      </c>
      <c r="R316" s="152">
        <v>-26.956521739130434</v>
      </c>
      <c r="S316" s="152"/>
    </row>
    <row r="317" spans="1:19" s="145" customFormat="1" ht="14.45" customHeight="1">
      <c r="A317" s="160"/>
      <c r="B317" s="142" t="s">
        <v>97</v>
      </c>
      <c r="C317" s="150">
        <v>206</v>
      </c>
      <c r="D317" s="151">
        <v>129</v>
      </c>
      <c r="E317" s="151">
        <v>123</v>
      </c>
      <c r="F317" s="151">
        <v>118</v>
      </c>
      <c r="G317" s="151">
        <v>94</v>
      </c>
      <c r="H317" s="151">
        <v>-24</v>
      </c>
      <c r="I317" s="152">
        <v>-20.33898305084746</v>
      </c>
      <c r="J317" s="142"/>
      <c r="K317" s="159" t="s">
        <v>97</v>
      </c>
      <c r="L317" s="150">
        <v>142</v>
      </c>
      <c r="M317" s="151">
        <v>138</v>
      </c>
      <c r="N317" s="151">
        <v>121</v>
      </c>
      <c r="O317" s="151">
        <v>96</v>
      </c>
      <c r="P317" s="151">
        <v>103</v>
      </c>
      <c r="Q317" s="151">
        <v>7</v>
      </c>
      <c r="R317" s="152">
        <v>7.291666666666667</v>
      </c>
      <c r="S317" s="152"/>
    </row>
    <row r="318" spans="1:19" s="145" customFormat="1" ht="14.45" customHeight="1">
      <c r="A318" s="160"/>
      <c r="B318" s="142" t="s">
        <v>98</v>
      </c>
      <c r="C318" s="150">
        <v>230</v>
      </c>
      <c r="D318" s="151">
        <v>167</v>
      </c>
      <c r="E318" s="151">
        <v>119</v>
      </c>
      <c r="F318" s="151">
        <v>101</v>
      </c>
      <c r="G318" s="151">
        <v>71</v>
      </c>
      <c r="H318" s="151">
        <v>-30</v>
      </c>
      <c r="I318" s="152">
        <v>-29.702970297029701</v>
      </c>
      <c r="J318" s="142"/>
      <c r="K318" s="159" t="s">
        <v>98</v>
      </c>
      <c r="L318" s="150">
        <v>120</v>
      </c>
      <c r="M318" s="151">
        <v>105</v>
      </c>
      <c r="N318" s="151">
        <v>74</v>
      </c>
      <c r="O318" s="151">
        <v>62</v>
      </c>
      <c r="P318" s="151">
        <v>56</v>
      </c>
      <c r="Q318" s="151">
        <v>-6</v>
      </c>
      <c r="R318" s="152">
        <v>-9.67741935483871</v>
      </c>
      <c r="S318" s="152"/>
    </row>
    <row r="319" spans="1:19" s="145" customFormat="1" ht="14.45" customHeight="1">
      <c r="A319" s="160"/>
      <c r="B319" s="142" t="s">
        <v>99</v>
      </c>
      <c r="C319" s="150">
        <v>301</v>
      </c>
      <c r="D319" s="151">
        <v>216</v>
      </c>
      <c r="E319" s="151">
        <v>136</v>
      </c>
      <c r="F319" s="151">
        <v>99</v>
      </c>
      <c r="G319" s="151">
        <v>64</v>
      </c>
      <c r="H319" s="151">
        <v>-35</v>
      </c>
      <c r="I319" s="152">
        <v>-35.353535353535356</v>
      </c>
      <c r="J319" s="142"/>
      <c r="K319" s="159" t="s">
        <v>99</v>
      </c>
      <c r="L319" s="150">
        <v>145</v>
      </c>
      <c r="M319" s="151">
        <v>108</v>
      </c>
      <c r="N319" s="151">
        <v>70</v>
      </c>
      <c r="O319" s="151">
        <v>53</v>
      </c>
      <c r="P319" s="151">
        <v>43</v>
      </c>
      <c r="Q319" s="151">
        <v>-10</v>
      </c>
      <c r="R319" s="152">
        <v>-18.867924528301888</v>
      </c>
      <c r="S319" s="152"/>
    </row>
    <row r="320" spans="1:19" s="145" customFormat="1" ht="14.45" customHeight="1">
      <c r="A320" s="160"/>
      <c r="B320" s="142" t="s">
        <v>100</v>
      </c>
      <c r="C320" s="150">
        <v>214</v>
      </c>
      <c r="D320" s="151">
        <v>224</v>
      </c>
      <c r="E320" s="151">
        <v>177</v>
      </c>
      <c r="F320" s="151">
        <v>137</v>
      </c>
      <c r="G320" s="151">
        <v>79</v>
      </c>
      <c r="H320" s="151">
        <v>-58</v>
      </c>
      <c r="I320" s="152">
        <v>-42.335766423357661</v>
      </c>
      <c r="J320" s="142"/>
      <c r="K320" s="159" t="s">
        <v>100</v>
      </c>
      <c r="L320" s="150">
        <v>137</v>
      </c>
      <c r="M320" s="151">
        <v>142</v>
      </c>
      <c r="N320" s="151">
        <v>103</v>
      </c>
      <c r="O320" s="151">
        <v>59</v>
      </c>
      <c r="P320" s="151">
        <v>48</v>
      </c>
      <c r="Q320" s="151">
        <v>-11</v>
      </c>
      <c r="R320" s="152">
        <v>-18.64406779661017</v>
      </c>
      <c r="S320" s="152"/>
    </row>
    <row r="321" spans="1:19" s="139" customFormat="1" ht="14.45" customHeight="1">
      <c r="A321" s="160"/>
      <c r="B321" s="142" t="s">
        <v>118</v>
      </c>
      <c r="C321" s="150">
        <v>198</v>
      </c>
      <c r="D321" s="151">
        <v>192</v>
      </c>
      <c r="E321" s="151">
        <v>202</v>
      </c>
      <c r="F321" s="151">
        <v>144</v>
      </c>
      <c r="G321" s="151">
        <v>104</v>
      </c>
      <c r="H321" s="151">
        <v>-40</v>
      </c>
      <c r="I321" s="152">
        <v>-27.777777777777779</v>
      </c>
      <c r="J321" s="142"/>
      <c r="K321" s="159" t="s">
        <v>118</v>
      </c>
      <c r="L321" s="150">
        <v>168</v>
      </c>
      <c r="M321" s="151">
        <v>133</v>
      </c>
      <c r="N321" s="151">
        <v>130</v>
      </c>
      <c r="O321" s="151">
        <v>107</v>
      </c>
      <c r="P321" s="151">
        <v>63</v>
      </c>
      <c r="Q321" s="151">
        <v>-44</v>
      </c>
      <c r="R321" s="152">
        <v>-41.121495327102799</v>
      </c>
      <c r="S321" s="152"/>
    </row>
    <row r="322" spans="1:19" s="145" customFormat="1" ht="14.45" customHeight="1">
      <c r="A322" s="160"/>
      <c r="B322" s="142" t="s">
        <v>101</v>
      </c>
      <c r="C322" s="150">
        <v>169</v>
      </c>
      <c r="D322" s="151">
        <v>186</v>
      </c>
      <c r="E322" s="151">
        <v>177</v>
      </c>
      <c r="F322" s="151">
        <v>196</v>
      </c>
      <c r="G322" s="151">
        <v>131</v>
      </c>
      <c r="H322" s="151">
        <v>-65</v>
      </c>
      <c r="I322" s="152">
        <v>-33.163265306122447</v>
      </c>
      <c r="J322" s="142"/>
      <c r="K322" s="159" t="s">
        <v>101</v>
      </c>
      <c r="L322" s="150">
        <v>144</v>
      </c>
      <c r="M322" s="151">
        <v>164</v>
      </c>
      <c r="N322" s="151">
        <v>136</v>
      </c>
      <c r="O322" s="151">
        <v>125</v>
      </c>
      <c r="P322" s="151">
        <v>108</v>
      </c>
      <c r="Q322" s="151">
        <v>-17</v>
      </c>
      <c r="R322" s="152">
        <v>-13.600000000000001</v>
      </c>
      <c r="S322" s="152"/>
    </row>
    <row r="323" spans="1:19" s="145" customFormat="1" ht="14.45" customHeight="1">
      <c r="A323" s="160"/>
      <c r="B323" s="142" t="s">
        <v>102</v>
      </c>
      <c r="C323" s="150">
        <v>294</v>
      </c>
      <c r="D323" s="151">
        <v>171</v>
      </c>
      <c r="E323" s="151">
        <v>199</v>
      </c>
      <c r="F323" s="151">
        <v>166</v>
      </c>
      <c r="G323" s="151">
        <v>176</v>
      </c>
      <c r="H323" s="151">
        <v>10</v>
      </c>
      <c r="I323" s="152">
        <v>6.024096385542169</v>
      </c>
      <c r="J323" s="142"/>
      <c r="K323" s="159" t="s">
        <v>102</v>
      </c>
      <c r="L323" s="150">
        <v>156</v>
      </c>
      <c r="M323" s="151">
        <v>138</v>
      </c>
      <c r="N323" s="151">
        <v>157</v>
      </c>
      <c r="O323" s="151">
        <v>143</v>
      </c>
      <c r="P323" s="151">
        <v>130</v>
      </c>
      <c r="Q323" s="151">
        <v>-13</v>
      </c>
      <c r="R323" s="152">
        <v>-9.0909090909090917</v>
      </c>
      <c r="S323" s="152"/>
    </row>
    <row r="324" spans="1:19" s="145" customFormat="1" ht="14.45" customHeight="1">
      <c r="A324" s="160"/>
      <c r="B324" s="142" t="s">
        <v>103</v>
      </c>
      <c r="C324" s="150">
        <v>375</v>
      </c>
      <c r="D324" s="151">
        <v>288</v>
      </c>
      <c r="E324" s="151">
        <v>172</v>
      </c>
      <c r="F324" s="151">
        <v>180</v>
      </c>
      <c r="G324" s="151">
        <v>160</v>
      </c>
      <c r="H324" s="151">
        <v>-20</v>
      </c>
      <c r="I324" s="152">
        <v>-11.111111111111111</v>
      </c>
      <c r="J324" s="142"/>
      <c r="K324" s="159" t="s">
        <v>103</v>
      </c>
      <c r="L324" s="150">
        <v>226</v>
      </c>
      <c r="M324" s="151">
        <v>166</v>
      </c>
      <c r="N324" s="151">
        <v>128</v>
      </c>
      <c r="O324" s="151">
        <v>147</v>
      </c>
      <c r="P324" s="151">
        <v>129</v>
      </c>
      <c r="Q324" s="151">
        <v>-18</v>
      </c>
      <c r="R324" s="152">
        <v>-12.244897959183673</v>
      </c>
      <c r="S324" s="152"/>
    </row>
    <row r="325" spans="1:19" s="153" customFormat="1" ht="14.45" customHeight="1">
      <c r="A325" s="160"/>
      <c r="B325" s="142" t="s">
        <v>104</v>
      </c>
      <c r="C325" s="150">
        <v>312</v>
      </c>
      <c r="D325" s="151">
        <v>346</v>
      </c>
      <c r="E325" s="151">
        <v>286</v>
      </c>
      <c r="F325" s="151">
        <v>164</v>
      </c>
      <c r="G325" s="151">
        <v>161</v>
      </c>
      <c r="H325" s="151">
        <v>-3</v>
      </c>
      <c r="I325" s="152">
        <v>-1.8292682926829267</v>
      </c>
      <c r="J325" s="142"/>
      <c r="K325" s="159" t="s">
        <v>104</v>
      </c>
      <c r="L325" s="150">
        <v>181</v>
      </c>
      <c r="M325" s="151">
        <v>209</v>
      </c>
      <c r="N325" s="151">
        <v>148</v>
      </c>
      <c r="O325" s="151">
        <v>128</v>
      </c>
      <c r="P325" s="151">
        <v>133</v>
      </c>
      <c r="Q325" s="151">
        <v>5</v>
      </c>
      <c r="R325" s="152">
        <v>3.90625</v>
      </c>
      <c r="S325" s="152"/>
    </row>
    <row r="326" spans="1:19" s="145" customFormat="1" ht="14.45" customHeight="1">
      <c r="A326" s="160"/>
      <c r="B326" s="142" t="s">
        <v>105</v>
      </c>
      <c r="C326" s="150">
        <v>301</v>
      </c>
      <c r="D326" s="151">
        <v>305</v>
      </c>
      <c r="E326" s="151">
        <v>347</v>
      </c>
      <c r="F326" s="151">
        <v>260</v>
      </c>
      <c r="G326" s="151">
        <v>153</v>
      </c>
      <c r="H326" s="151">
        <v>-107</v>
      </c>
      <c r="I326" s="152">
        <v>-41.153846153846153</v>
      </c>
      <c r="J326" s="142"/>
      <c r="K326" s="159" t="s">
        <v>105</v>
      </c>
      <c r="L326" s="150">
        <v>149</v>
      </c>
      <c r="M326" s="151">
        <v>173</v>
      </c>
      <c r="N326" s="151">
        <v>209</v>
      </c>
      <c r="O326" s="151">
        <v>144</v>
      </c>
      <c r="P326" s="151">
        <v>126</v>
      </c>
      <c r="Q326" s="151">
        <v>-18</v>
      </c>
      <c r="R326" s="152">
        <v>-12.5</v>
      </c>
      <c r="S326" s="152"/>
    </row>
    <row r="327" spans="1:19" s="145" customFormat="1" ht="14.45" customHeight="1">
      <c r="A327" s="160"/>
      <c r="B327" s="142" t="s">
        <v>106</v>
      </c>
      <c r="C327" s="150">
        <v>320</v>
      </c>
      <c r="D327" s="151">
        <v>279</v>
      </c>
      <c r="E327" s="151">
        <v>276</v>
      </c>
      <c r="F327" s="151">
        <v>319</v>
      </c>
      <c r="G327" s="151">
        <v>248</v>
      </c>
      <c r="H327" s="151">
        <v>-71</v>
      </c>
      <c r="I327" s="152">
        <v>-22.257053291536049</v>
      </c>
      <c r="J327" s="142"/>
      <c r="K327" s="159" t="s">
        <v>106</v>
      </c>
      <c r="L327" s="150">
        <v>129</v>
      </c>
      <c r="M327" s="151">
        <v>143</v>
      </c>
      <c r="N327" s="151">
        <v>168</v>
      </c>
      <c r="O327" s="151">
        <v>201</v>
      </c>
      <c r="P327" s="151">
        <v>150</v>
      </c>
      <c r="Q327" s="151">
        <v>-51</v>
      </c>
      <c r="R327" s="152">
        <v>-25.373134328358208</v>
      </c>
      <c r="S327" s="152"/>
    </row>
    <row r="328" spans="1:19" s="145" customFormat="1" ht="14.45" customHeight="1">
      <c r="A328" s="160"/>
      <c r="B328" s="142" t="s">
        <v>107</v>
      </c>
      <c r="C328" s="150">
        <v>232</v>
      </c>
      <c r="D328" s="151">
        <v>272</v>
      </c>
      <c r="E328" s="151">
        <v>239</v>
      </c>
      <c r="F328" s="151">
        <v>242</v>
      </c>
      <c r="G328" s="151">
        <v>264</v>
      </c>
      <c r="H328" s="151">
        <v>22</v>
      </c>
      <c r="I328" s="152">
        <v>9.0909090909090917</v>
      </c>
      <c r="J328" s="142"/>
      <c r="K328" s="159" t="s">
        <v>107</v>
      </c>
      <c r="L328" s="150">
        <v>85</v>
      </c>
      <c r="M328" s="151">
        <v>114</v>
      </c>
      <c r="N328" s="151">
        <v>131</v>
      </c>
      <c r="O328" s="151">
        <v>153</v>
      </c>
      <c r="P328" s="151">
        <v>172</v>
      </c>
      <c r="Q328" s="151">
        <v>19</v>
      </c>
      <c r="R328" s="152">
        <v>12.418300653594772</v>
      </c>
      <c r="S328" s="152"/>
    </row>
    <row r="329" spans="1:19" s="145" customFormat="1" ht="14.45" customHeight="1">
      <c r="A329" s="160"/>
      <c r="B329" s="142" t="s">
        <v>108</v>
      </c>
      <c r="C329" s="150">
        <v>156</v>
      </c>
      <c r="D329" s="151">
        <v>193</v>
      </c>
      <c r="E329" s="151">
        <v>210</v>
      </c>
      <c r="F329" s="151">
        <v>192</v>
      </c>
      <c r="G329" s="151">
        <v>208</v>
      </c>
      <c r="H329" s="151">
        <v>16</v>
      </c>
      <c r="I329" s="152">
        <v>8.3333333333333321</v>
      </c>
      <c r="J329" s="142"/>
      <c r="K329" s="159" t="s">
        <v>108</v>
      </c>
      <c r="L329" s="150">
        <v>53</v>
      </c>
      <c r="M329" s="151">
        <v>73</v>
      </c>
      <c r="N329" s="151">
        <v>91</v>
      </c>
      <c r="O329" s="151">
        <v>110</v>
      </c>
      <c r="P329" s="151">
        <v>124</v>
      </c>
      <c r="Q329" s="151">
        <v>14</v>
      </c>
      <c r="R329" s="152">
        <v>12.727272727272727</v>
      </c>
      <c r="S329" s="152"/>
    </row>
    <row r="330" spans="1:19" s="145" customFormat="1" ht="14.45" customHeight="1">
      <c r="A330" s="160"/>
      <c r="B330" s="142" t="s">
        <v>109</v>
      </c>
      <c r="C330" s="150">
        <v>82</v>
      </c>
      <c r="D330" s="151">
        <v>113</v>
      </c>
      <c r="E330" s="151">
        <v>124</v>
      </c>
      <c r="F330" s="151">
        <v>135</v>
      </c>
      <c r="G330" s="151">
        <v>138</v>
      </c>
      <c r="H330" s="151">
        <v>3</v>
      </c>
      <c r="I330" s="152">
        <v>2.2222222222222223</v>
      </c>
      <c r="J330" s="142"/>
      <c r="K330" s="159" t="s">
        <v>109</v>
      </c>
      <c r="L330" s="150">
        <v>37</v>
      </c>
      <c r="M330" s="151">
        <v>38</v>
      </c>
      <c r="N330" s="151">
        <v>58</v>
      </c>
      <c r="O330" s="151">
        <v>68</v>
      </c>
      <c r="P330" s="151">
        <v>86</v>
      </c>
      <c r="Q330" s="151">
        <v>18</v>
      </c>
      <c r="R330" s="152">
        <v>26.47058823529412</v>
      </c>
      <c r="S330" s="152"/>
    </row>
    <row r="331" spans="1:19" s="145" customFormat="1" ht="14.45" customHeight="1">
      <c r="A331" s="160"/>
      <c r="B331" s="142" t="s">
        <v>110</v>
      </c>
      <c r="C331" s="150">
        <v>52</v>
      </c>
      <c r="D331" s="151">
        <v>73</v>
      </c>
      <c r="E331" s="151">
        <v>94</v>
      </c>
      <c r="F331" s="151">
        <v>92</v>
      </c>
      <c r="G331" s="151">
        <v>123</v>
      </c>
      <c r="H331" s="151">
        <v>31</v>
      </c>
      <c r="I331" s="152">
        <v>33.695652173913047</v>
      </c>
      <c r="J331" s="142"/>
      <c r="K331" s="159" t="s">
        <v>110</v>
      </c>
      <c r="L331" s="150">
        <v>20</v>
      </c>
      <c r="M331" s="151">
        <v>28</v>
      </c>
      <c r="N331" s="151">
        <v>29</v>
      </c>
      <c r="O331" s="151">
        <v>50</v>
      </c>
      <c r="P331" s="151">
        <v>61</v>
      </c>
      <c r="Q331" s="151">
        <v>11</v>
      </c>
      <c r="R331" s="152">
        <v>22</v>
      </c>
      <c r="S331" s="152"/>
    </row>
    <row r="332" spans="1:19" s="145" customFormat="1" ht="14.45" customHeight="1">
      <c r="A332" s="160"/>
      <c r="B332" s="142" t="s">
        <v>111</v>
      </c>
      <c r="C332" s="323" t="s">
        <v>313</v>
      </c>
      <c r="D332" s="151" t="s">
        <v>313</v>
      </c>
      <c r="E332" s="151">
        <v>1</v>
      </c>
      <c r="F332" s="151">
        <v>4</v>
      </c>
      <c r="G332" s="151">
        <v>10</v>
      </c>
      <c r="H332" s="151"/>
      <c r="I332" s="152"/>
      <c r="J332" s="160"/>
      <c r="K332" s="142" t="s">
        <v>112</v>
      </c>
      <c r="L332" s="150" t="s">
        <v>313</v>
      </c>
      <c r="M332" s="151" t="s">
        <v>313</v>
      </c>
      <c r="N332" s="151" t="s">
        <v>313</v>
      </c>
      <c r="O332" s="151" t="s">
        <v>313</v>
      </c>
      <c r="P332" s="151">
        <v>4</v>
      </c>
      <c r="Q332" s="151"/>
      <c r="R332" s="152"/>
      <c r="S332" s="160"/>
    </row>
    <row r="333" spans="1:19" s="145" customFormat="1" ht="14.45" customHeight="1">
      <c r="A333" s="160"/>
      <c r="B333" s="142"/>
      <c r="C333" s="324"/>
      <c r="D333" s="151"/>
      <c r="E333" s="151"/>
      <c r="F333" s="151"/>
      <c r="G333" s="151"/>
      <c r="H333" s="151"/>
      <c r="I333" s="152"/>
      <c r="J333" s="160"/>
      <c r="K333" s="142"/>
      <c r="L333" s="151"/>
      <c r="M333" s="151"/>
      <c r="N333" s="151"/>
      <c r="O333" s="151"/>
      <c r="P333" s="151"/>
      <c r="Q333" s="151"/>
      <c r="R333" s="152"/>
      <c r="S333" s="160"/>
    </row>
    <row r="334" spans="1:19" s="145" customFormat="1" ht="14.45" customHeight="1">
      <c r="A334" s="160"/>
      <c r="B334" s="160"/>
      <c r="C334" s="160"/>
      <c r="D334" s="160"/>
      <c r="E334" s="160"/>
      <c r="F334" s="160"/>
      <c r="G334" s="161"/>
      <c r="H334" s="160"/>
      <c r="I334" s="160"/>
      <c r="J334" s="160"/>
      <c r="K334" s="160"/>
      <c r="L334" s="160"/>
      <c r="M334" s="160"/>
      <c r="N334" s="160"/>
      <c r="O334" s="160"/>
      <c r="P334" s="161"/>
      <c r="Q334" s="160"/>
      <c r="R334" s="160"/>
      <c r="S334" s="160"/>
    </row>
    <row r="335" spans="1:19" s="145" customFormat="1" ht="14.45" customHeight="1">
      <c r="A335" s="138"/>
      <c r="B335" s="138" t="s">
        <v>628</v>
      </c>
      <c r="C335" s="138"/>
      <c r="D335" s="138"/>
      <c r="E335" s="138"/>
      <c r="F335" s="138"/>
      <c r="G335" s="138"/>
      <c r="H335" s="138"/>
      <c r="I335" s="138"/>
      <c r="J335" s="138"/>
      <c r="K335" s="138" t="s">
        <v>629</v>
      </c>
      <c r="L335" s="138"/>
      <c r="M335" s="138"/>
      <c r="N335" s="138"/>
      <c r="O335" s="138"/>
      <c r="P335" s="138"/>
      <c r="Q335" s="138"/>
      <c r="R335" s="138"/>
      <c r="S335" s="138"/>
    </row>
    <row r="336" spans="1:19" s="145" customFormat="1" ht="14.45" customHeight="1">
      <c r="A336" s="160"/>
      <c r="B336" s="491" t="s">
        <v>335</v>
      </c>
      <c r="C336" s="140"/>
      <c r="D336" s="140"/>
      <c r="E336" s="140"/>
      <c r="F336" s="140"/>
      <c r="G336" s="143"/>
      <c r="H336" s="141"/>
      <c r="I336" s="141"/>
      <c r="J336" s="142"/>
      <c r="K336" s="491" t="s">
        <v>335</v>
      </c>
      <c r="L336" s="140"/>
      <c r="M336" s="140"/>
      <c r="N336" s="140"/>
      <c r="O336" s="140"/>
      <c r="P336" s="143"/>
      <c r="Q336" s="141"/>
      <c r="R336" s="141"/>
      <c r="S336" s="144"/>
    </row>
    <row r="337" spans="1:19" s="145" customFormat="1" ht="14.45" customHeight="1">
      <c r="A337" s="160"/>
      <c r="B337" s="492"/>
      <c r="C337" s="146" t="s">
        <v>151</v>
      </c>
      <c r="D337" s="146" t="s">
        <v>86</v>
      </c>
      <c r="E337" s="146" t="s">
        <v>87</v>
      </c>
      <c r="F337" s="146" t="s">
        <v>410</v>
      </c>
      <c r="G337" s="146" t="s">
        <v>739</v>
      </c>
      <c r="H337" s="81" t="s">
        <v>509</v>
      </c>
      <c r="I337" s="147" t="s">
        <v>807</v>
      </c>
      <c r="J337" s="142"/>
      <c r="K337" s="492"/>
      <c r="L337" s="146" t="s">
        <v>151</v>
      </c>
      <c r="M337" s="146" t="s">
        <v>86</v>
      </c>
      <c r="N337" s="146" t="s">
        <v>87</v>
      </c>
      <c r="O337" s="146" t="s">
        <v>410</v>
      </c>
      <c r="P337" s="146" t="s">
        <v>739</v>
      </c>
      <c r="Q337" s="81" t="s">
        <v>509</v>
      </c>
      <c r="R337" s="147" t="s">
        <v>807</v>
      </c>
      <c r="S337" s="144"/>
    </row>
    <row r="338" spans="1:19" s="145" customFormat="1" ht="14.45" customHeight="1">
      <c r="A338" s="160"/>
      <c r="B338" s="493"/>
      <c r="C338" s="148"/>
      <c r="D338" s="148"/>
      <c r="E338" s="148"/>
      <c r="F338" s="148"/>
      <c r="G338" s="148"/>
      <c r="H338" s="149" t="s">
        <v>88</v>
      </c>
      <c r="I338" s="81" t="s">
        <v>511</v>
      </c>
      <c r="J338" s="142"/>
      <c r="K338" s="493"/>
      <c r="L338" s="148"/>
      <c r="M338" s="148"/>
      <c r="N338" s="148"/>
      <c r="O338" s="148"/>
      <c r="P338" s="148"/>
      <c r="Q338" s="149" t="s">
        <v>88</v>
      </c>
      <c r="R338" s="81" t="s">
        <v>511</v>
      </c>
      <c r="S338" s="144"/>
    </row>
    <row r="339" spans="1:19" s="180" customFormat="1" ht="14.45" customHeight="1">
      <c r="B339" s="188" t="s">
        <v>90</v>
      </c>
      <c r="C339" s="187">
        <v>4476</v>
      </c>
      <c r="D339" s="183">
        <v>4260</v>
      </c>
      <c r="E339" s="183">
        <v>3887</v>
      </c>
      <c r="F339" s="183">
        <v>3462</v>
      </c>
      <c r="G339" s="183">
        <v>2943</v>
      </c>
      <c r="H339" s="182">
        <v>-519</v>
      </c>
      <c r="I339" s="184">
        <v>-14.991334488734836</v>
      </c>
      <c r="J339" s="185"/>
      <c r="K339" s="186" t="s">
        <v>90</v>
      </c>
      <c r="L339" s="187">
        <v>2605</v>
      </c>
      <c r="M339" s="183">
        <v>2543</v>
      </c>
      <c r="N339" s="183">
        <v>2367</v>
      </c>
      <c r="O339" s="183">
        <v>2218</v>
      </c>
      <c r="P339" s="183">
        <v>1972</v>
      </c>
      <c r="Q339" s="182">
        <v>-246</v>
      </c>
      <c r="R339" s="184">
        <v>-11.09107303877367</v>
      </c>
      <c r="S339" s="184"/>
    </row>
    <row r="340" spans="1:19" s="145" customFormat="1" ht="14.45" customHeight="1">
      <c r="A340" s="160"/>
      <c r="B340" s="299" t="s">
        <v>91</v>
      </c>
      <c r="C340" s="150">
        <v>378</v>
      </c>
      <c r="D340" s="151">
        <v>373</v>
      </c>
      <c r="E340" s="151">
        <v>335</v>
      </c>
      <c r="F340" s="151">
        <v>284</v>
      </c>
      <c r="G340" s="151">
        <v>203</v>
      </c>
      <c r="H340" s="151">
        <v>-81</v>
      </c>
      <c r="I340" s="152">
        <v>-28.52112676056338</v>
      </c>
      <c r="J340" s="142"/>
      <c r="K340" s="154" t="s">
        <v>91</v>
      </c>
      <c r="L340" s="150">
        <v>370</v>
      </c>
      <c r="M340" s="151">
        <v>304</v>
      </c>
      <c r="N340" s="151">
        <v>259</v>
      </c>
      <c r="O340" s="151">
        <v>216</v>
      </c>
      <c r="P340" s="151">
        <v>161</v>
      </c>
      <c r="Q340" s="151">
        <v>-55</v>
      </c>
      <c r="R340" s="152">
        <v>-25.462962962962965</v>
      </c>
      <c r="S340" s="152"/>
    </row>
    <row r="341" spans="1:19" s="145" customFormat="1" ht="14.45" customHeight="1">
      <c r="A341" s="160"/>
      <c r="B341" s="299" t="s">
        <v>92</v>
      </c>
      <c r="C341" s="150">
        <v>2878</v>
      </c>
      <c r="D341" s="151">
        <v>2450</v>
      </c>
      <c r="E341" s="151">
        <v>2099</v>
      </c>
      <c r="F341" s="151">
        <v>1687</v>
      </c>
      <c r="G341" s="151">
        <v>1256</v>
      </c>
      <c r="H341" s="151">
        <v>-431</v>
      </c>
      <c r="I341" s="152">
        <v>-25.548310610551273</v>
      </c>
      <c r="J341" s="142"/>
      <c r="K341" s="154" t="s">
        <v>92</v>
      </c>
      <c r="L341" s="150">
        <v>1812</v>
      </c>
      <c r="M341" s="151">
        <v>1678</v>
      </c>
      <c r="N341" s="151">
        <v>1450</v>
      </c>
      <c r="O341" s="151">
        <v>1236</v>
      </c>
      <c r="P341" s="151">
        <v>1007</v>
      </c>
      <c r="Q341" s="151">
        <v>-229</v>
      </c>
      <c r="R341" s="152">
        <v>-18.527508090614887</v>
      </c>
      <c r="S341" s="152"/>
    </row>
    <row r="342" spans="1:19" s="145" customFormat="1" ht="14.45" customHeight="1">
      <c r="A342" s="160"/>
      <c r="B342" s="299" t="s">
        <v>93</v>
      </c>
      <c r="C342" s="150">
        <v>1220</v>
      </c>
      <c r="D342" s="151">
        <v>1437</v>
      </c>
      <c r="E342" s="151">
        <v>1453</v>
      </c>
      <c r="F342" s="151">
        <v>1490</v>
      </c>
      <c r="G342" s="151">
        <v>1480</v>
      </c>
      <c r="H342" s="151">
        <v>-10</v>
      </c>
      <c r="I342" s="152">
        <v>-0.67114093959731547</v>
      </c>
      <c r="J342" s="142"/>
      <c r="K342" s="154" t="s">
        <v>93</v>
      </c>
      <c r="L342" s="150">
        <v>423</v>
      </c>
      <c r="M342" s="151">
        <v>561</v>
      </c>
      <c r="N342" s="151">
        <v>658</v>
      </c>
      <c r="O342" s="151">
        <v>766</v>
      </c>
      <c r="P342" s="151">
        <v>800</v>
      </c>
      <c r="Q342" s="151">
        <v>34</v>
      </c>
      <c r="R342" s="152">
        <v>4.4386422976501301</v>
      </c>
      <c r="S342" s="152"/>
    </row>
    <row r="343" spans="1:19" s="145" customFormat="1" ht="14.45" customHeight="1">
      <c r="A343" s="160"/>
      <c r="B343" s="142"/>
      <c r="C343" s="150"/>
      <c r="D343" s="157"/>
      <c r="E343" s="157"/>
      <c r="F343" s="157"/>
      <c r="G343" s="157"/>
      <c r="H343" s="157"/>
      <c r="I343" s="158"/>
      <c r="J343" s="142"/>
      <c r="K343" s="159"/>
      <c r="L343" s="150"/>
      <c r="M343" s="157"/>
      <c r="N343" s="157"/>
      <c r="O343" s="157"/>
      <c r="P343" s="157"/>
      <c r="Q343" s="157"/>
      <c r="R343" s="158"/>
      <c r="S343" s="158"/>
    </row>
    <row r="344" spans="1:19" s="145" customFormat="1" ht="14.45" customHeight="1">
      <c r="A344" s="160"/>
      <c r="B344" s="142" t="s">
        <v>94</v>
      </c>
      <c r="C344" s="150">
        <v>114</v>
      </c>
      <c r="D344" s="151">
        <v>128</v>
      </c>
      <c r="E344" s="151">
        <v>106</v>
      </c>
      <c r="F344" s="151">
        <v>87</v>
      </c>
      <c r="G344" s="151">
        <v>54</v>
      </c>
      <c r="H344" s="151">
        <v>-33</v>
      </c>
      <c r="I344" s="152">
        <v>-37.931034482758619</v>
      </c>
      <c r="J344" s="142"/>
      <c r="K344" s="159" t="s">
        <v>94</v>
      </c>
      <c r="L344" s="150">
        <v>107</v>
      </c>
      <c r="M344" s="151">
        <v>78</v>
      </c>
      <c r="N344" s="151">
        <v>63</v>
      </c>
      <c r="O344" s="151">
        <v>46</v>
      </c>
      <c r="P344" s="151">
        <v>24</v>
      </c>
      <c r="Q344" s="151">
        <v>-22</v>
      </c>
      <c r="R344" s="152">
        <v>-47.826086956521742</v>
      </c>
      <c r="S344" s="152"/>
    </row>
    <row r="345" spans="1:19" s="145" customFormat="1" ht="14.45" customHeight="1">
      <c r="A345" s="160"/>
      <c r="B345" s="142" t="s">
        <v>95</v>
      </c>
      <c r="C345" s="150">
        <v>126</v>
      </c>
      <c r="D345" s="151">
        <v>101</v>
      </c>
      <c r="E345" s="151">
        <v>124</v>
      </c>
      <c r="F345" s="151">
        <v>86</v>
      </c>
      <c r="G345" s="151">
        <v>72</v>
      </c>
      <c r="H345" s="151">
        <v>-14</v>
      </c>
      <c r="I345" s="152">
        <v>-16.279069767441861</v>
      </c>
      <c r="J345" s="142"/>
      <c r="K345" s="159" t="s">
        <v>95</v>
      </c>
      <c r="L345" s="150">
        <v>127</v>
      </c>
      <c r="M345" s="151">
        <v>106</v>
      </c>
      <c r="N345" s="151">
        <v>85</v>
      </c>
      <c r="O345" s="151">
        <v>73</v>
      </c>
      <c r="P345" s="151">
        <v>56</v>
      </c>
      <c r="Q345" s="151">
        <v>-17</v>
      </c>
      <c r="R345" s="152">
        <v>-23.287671232876711</v>
      </c>
      <c r="S345" s="152"/>
    </row>
    <row r="346" spans="1:19" s="145" customFormat="1" ht="14.45" customHeight="1">
      <c r="A346" s="160"/>
      <c r="B346" s="142" t="s">
        <v>96</v>
      </c>
      <c r="C346" s="150">
        <v>138</v>
      </c>
      <c r="D346" s="151">
        <v>144</v>
      </c>
      <c r="E346" s="151">
        <v>105</v>
      </c>
      <c r="F346" s="151">
        <v>111</v>
      </c>
      <c r="G346" s="151">
        <v>77</v>
      </c>
      <c r="H346" s="151">
        <v>-34</v>
      </c>
      <c r="I346" s="152">
        <v>-30.630630630630627</v>
      </c>
      <c r="J346" s="142"/>
      <c r="K346" s="159" t="s">
        <v>96</v>
      </c>
      <c r="L346" s="150">
        <v>136</v>
      </c>
      <c r="M346" s="151">
        <v>120</v>
      </c>
      <c r="N346" s="151">
        <v>111</v>
      </c>
      <c r="O346" s="151">
        <v>97</v>
      </c>
      <c r="P346" s="151">
        <v>81</v>
      </c>
      <c r="Q346" s="151">
        <v>-16</v>
      </c>
      <c r="R346" s="152">
        <v>-16.494845360824741</v>
      </c>
      <c r="S346" s="152"/>
    </row>
    <row r="347" spans="1:19" s="145" customFormat="1" ht="14.45" customHeight="1">
      <c r="A347" s="160"/>
      <c r="B347" s="142" t="s">
        <v>97</v>
      </c>
      <c r="C347" s="150">
        <v>222</v>
      </c>
      <c r="D347" s="151">
        <v>136</v>
      </c>
      <c r="E347" s="151">
        <v>141</v>
      </c>
      <c r="F347" s="151">
        <v>108</v>
      </c>
      <c r="G347" s="151">
        <v>98</v>
      </c>
      <c r="H347" s="151">
        <v>-10</v>
      </c>
      <c r="I347" s="152">
        <v>-9.2592592592592595</v>
      </c>
      <c r="J347" s="142"/>
      <c r="K347" s="159" t="s">
        <v>97</v>
      </c>
      <c r="L347" s="150">
        <v>156</v>
      </c>
      <c r="M347" s="151">
        <v>135</v>
      </c>
      <c r="N347" s="151">
        <v>113</v>
      </c>
      <c r="O347" s="151">
        <v>117</v>
      </c>
      <c r="P347" s="151">
        <v>91</v>
      </c>
      <c r="Q347" s="151">
        <v>-26</v>
      </c>
      <c r="R347" s="152">
        <v>-22.222222222222221</v>
      </c>
      <c r="S347" s="152"/>
    </row>
    <row r="348" spans="1:19" s="145" customFormat="1" ht="14.45" customHeight="1">
      <c r="A348" s="160"/>
      <c r="B348" s="142" t="s">
        <v>98</v>
      </c>
      <c r="C348" s="150">
        <v>245</v>
      </c>
      <c r="D348" s="151">
        <v>178</v>
      </c>
      <c r="E348" s="151">
        <v>123</v>
      </c>
      <c r="F348" s="151">
        <v>111</v>
      </c>
      <c r="G348" s="151">
        <v>61</v>
      </c>
      <c r="H348" s="151">
        <v>-50</v>
      </c>
      <c r="I348" s="152">
        <v>-45.045045045045043</v>
      </c>
      <c r="J348" s="142"/>
      <c r="K348" s="159" t="s">
        <v>98</v>
      </c>
      <c r="L348" s="150">
        <v>156</v>
      </c>
      <c r="M348" s="151">
        <v>127</v>
      </c>
      <c r="N348" s="151">
        <v>88</v>
      </c>
      <c r="O348" s="151">
        <v>80</v>
      </c>
      <c r="P348" s="151">
        <v>80</v>
      </c>
      <c r="Q348" s="151">
        <v>0</v>
      </c>
      <c r="R348" s="152">
        <v>0</v>
      </c>
      <c r="S348" s="152"/>
    </row>
    <row r="349" spans="1:19" s="145" customFormat="1" ht="14.45" customHeight="1">
      <c r="A349" s="160"/>
      <c r="B349" s="142" t="s">
        <v>99</v>
      </c>
      <c r="C349" s="150">
        <v>294</v>
      </c>
      <c r="D349" s="151">
        <v>222</v>
      </c>
      <c r="E349" s="151">
        <v>148</v>
      </c>
      <c r="F349" s="151">
        <v>111</v>
      </c>
      <c r="G349" s="151">
        <v>63</v>
      </c>
      <c r="H349" s="151">
        <v>-48</v>
      </c>
      <c r="I349" s="152">
        <v>-43.243243243243242</v>
      </c>
      <c r="J349" s="142"/>
      <c r="K349" s="159" t="s">
        <v>99</v>
      </c>
      <c r="L349" s="150">
        <v>167</v>
      </c>
      <c r="M349" s="151">
        <v>123</v>
      </c>
      <c r="N349" s="151">
        <v>84</v>
      </c>
      <c r="O349" s="151">
        <v>59</v>
      </c>
      <c r="P349" s="151">
        <v>36</v>
      </c>
      <c r="Q349" s="151">
        <v>-23</v>
      </c>
      <c r="R349" s="152">
        <v>-38.983050847457626</v>
      </c>
      <c r="S349" s="152"/>
    </row>
    <row r="350" spans="1:19" s="139" customFormat="1" ht="14.45" customHeight="1">
      <c r="A350" s="160"/>
      <c r="B350" s="142" t="s">
        <v>100</v>
      </c>
      <c r="C350" s="150">
        <v>239</v>
      </c>
      <c r="D350" s="151">
        <v>242</v>
      </c>
      <c r="E350" s="151">
        <v>187</v>
      </c>
      <c r="F350" s="151">
        <v>136</v>
      </c>
      <c r="G350" s="151">
        <v>82</v>
      </c>
      <c r="H350" s="151">
        <v>-54</v>
      </c>
      <c r="I350" s="152">
        <v>-39.705882352941174</v>
      </c>
      <c r="J350" s="142"/>
      <c r="K350" s="159" t="s">
        <v>100</v>
      </c>
      <c r="L350" s="150">
        <v>168</v>
      </c>
      <c r="M350" s="151">
        <v>153</v>
      </c>
      <c r="N350" s="151">
        <v>113</v>
      </c>
      <c r="O350" s="151">
        <v>78</v>
      </c>
      <c r="P350" s="151">
        <v>48</v>
      </c>
      <c r="Q350" s="151">
        <v>-30</v>
      </c>
      <c r="R350" s="152">
        <v>-38.461538461538467</v>
      </c>
      <c r="S350" s="152"/>
    </row>
    <row r="351" spans="1:19" s="145" customFormat="1" ht="14.45" customHeight="1">
      <c r="A351" s="160"/>
      <c r="B351" s="142" t="s">
        <v>118</v>
      </c>
      <c r="C351" s="150">
        <v>226</v>
      </c>
      <c r="D351" s="151">
        <v>219</v>
      </c>
      <c r="E351" s="151">
        <v>217</v>
      </c>
      <c r="F351" s="151">
        <v>158</v>
      </c>
      <c r="G351" s="151">
        <v>113</v>
      </c>
      <c r="H351" s="151">
        <v>-45</v>
      </c>
      <c r="I351" s="152">
        <v>-28.481012658227851</v>
      </c>
      <c r="J351" s="142"/>
      <c r="K351" s="159" t="s">
        <v>118</v>
      </c>
      <c r="L351" s="150">
        <v>179</v>
      </c>
      <c r="M351" s="151">
        <v>164</v>
      </c>
      <c r="N351" s="151">
        <v>137</v>
      </c>
      <c r="O351" s="151">
        <v>104</v>
      </c>
      <c r="P351" s="151">
        <v>61</v>
      </c>
      <c r="Q351" s="151">
        <v>-43</v>
      </c>
      <c r="R351" s="152">
        <v>-41.346153846153847</v>
      </c>
      <c r="S351" s="152"/>
    </row>
    <row r="352" spans="1:19" s="145" customFormat="1" ht="14.45" customHeight="1">
      <c r="A352" s="160"/>
      <c r="B352" s="142" t="s">
        <v>101</v>
      </c>
      <c r="C352" s="150">
        <v>206</v>
      </c>
      <c r="D352" s="151">
        <v>218</v>
      </c>
      <c r="E352" s="151">
        <v>193</v>
      </c>
      <c r="F352" s="151">
        <v>200</v>
      </c>
      <c r="G352" s="151">
        <v>138</v>
      </c>
      <c r="H352" s="151">
        <v>-62</v>
      </c>
      <c r="I352" s="152">
        <v>-31</v>
      </c>
      <c r="J352" s="142"/>
      <c r="K352" s="159" t="s">
        <v>101</v>
      </c>
      <c r="L352" s="150">
        <v>152</v>
      </c>
      <c r="M352" s="151">
        <v>176</v>
      </c>
      <c r="N352" s="151">
        <v>168</v>
      </c>
      <c r="O352" s="151">
        <v>145</v>
      </c>
      <c r="P352" s="151">
        <v>103</v>
      </c>
      <c r="Q352" s="151">
        <v>-42</v>
      </c>
      <c r="R352" s="152">
        <v>-28.965517241379313</v>
      </c>
      <c r="S352" s="152"/>
    </row>
    <row r="353" spans="1:19" s="145" customFormat="1" ht="14.45" customHeight="1">
      <c r="A353" s="160"/>
      <c r="B353" s="142" t="s">
        <v>102</v>
      </c>
      <c r="C353" s="150">
        <v>323</v>
      </c>
      <c r="D353" s="151">
        <v>193</v>
      </c>
      <c r="E353" s="151">
        <v>219</v>
      </c>
      <c r="F353" s="151">
        <v>185</v>
      </c>
      <c r="G353" s="151">
        <v>189</v>
      </c>
      <c r="H353" s="151">
        <v>4</v>
      </c>
      <c r="I353" s="152">
        <v>2.1621621621621623</v>
      </c>
      <c r="J353" s="142"/>
      <c r="K353" s="159" t="s">
        <v>102</v>
      </c>
      <c r="L353" s="150">
        <v>217</v>
      </c>
      <c r="M353" s="151">
        <v>153</v>
      </c>
      <c r="N353" s="151">
        <v>170</v>
      </c>
      <c r="O353" s="151">
        <v>156</v>
      </c>
      <c r="P353" s="151">
        <v>146</v>
      </c>
      <c r="Q353" s="151">
        <v>-10</v>
      </c>
      <c r="R353" s="152">
        <v>-6.4102564102564097</v>
      </c>
      <c r="S353" s="152"/>
    </row>
    <row r="354" spans="1:19" s="153" customFormat="1" ht="14.45" customHeight="1">
      <c r="A354" s="160"/>
      <c r="B354" s="142" t="s">
        <v>103</v>
      </c>
      <c r="C354" s="150">
        <v>410</v>
      </c>
      <c r="D354" s="151">
        <v>321</v>
      </c>
      <c r="E354" s="151">
        <v>193</v>
      </c>
      <c r="F354" s="151">
        <v>205</v>
      </c>
      <c r="G354" s="151">
        <v>162</v>
      </c>
      <c r="H354" s="151">
        <v>-43</v>
      </c>
      <c r="I354" s="152">
        <v>-20.975609756097562</v>
      </c>
      <c r="J354" s="142"/>
      <c r="K354" s="159" t="s">
        <v>103</v>
      </c>
      <c r="L354" s="150">
        <v>248</v>
      </c>
      <c r="M354" s="151">
        <v>212</v>
      </c>
      <c r="N354" s="151">
        <v>139</v>
      </c>
      <c r="O354" s="151">
        <v>161</v>
      </c>
      <c r="P354" s="151">
        <v>154</v>
      </c>
      <c r="Q354" s="151">
        <v>-7</v>
      </c>
      <c r="R354" s="152">
        <v>-4.3478260869565215</v>
      </c>
      <c r="S354" s="152"/>
    </row>
    <row r="355" spans="1:19" s="145" customFormat="1" ht="14.45" customHeight="1">
      <c r="A355" s="160"/>
      <c r="B355" s="142" t="s">
        <v>104</v>
      </c>
      <c r="C355" s="150">
        <v>351</v>
      </c>
      <c r="D355" s="151">
        <v>382</v>
      </c>
      <c r="E355" s="151">
        <v>307</v>
      </c>
      <c r="F355" s="151">
        <v>184</v>
      </c>
      <c r="G355" s="151">
        <v>187</v>
      </c>
      <c r="H355" s="151">
        <v>3</v>
      </c>
      <c r="I355" s="152">
        <v>1.6304347826086956</v>
      </c>
      <c r="J355" s="142"/>
      <c r="K355" s="159" t="s">
        <v>104</v>
      </c>
      <c r="L355" s="150">
        <v>197</v>
      </c>
      <c r="M355" s="151">
        <v>245</v>
      </c>
      <c r="N355" s="151">
        <v>198</v>
      </c>
      <c r="O355" s="151">
        <v>134</v>
      </c>
      <c r="P355" s="151">
        <v>157</v>
      </c>
      <c r="Q355" s="151">
        <v>23</v>
      </c>
      <c r="R355" s="152">
        <v>17.164179104477611</v>
      </c>
      <c r="S355" s="152"/>
    </row>
    <row r="356" spans="1:19" s="145" customFormat="1" ht="14.45" customHeight="1">
      <c r="A356" s="160"/>
      <c r="B356" s="142" t="s">
        <v>105</v>
      </c>
      <c r="C356" s="150">
        <v>362</v>
      </c>
      <c r="D356" s="151">
        <v>339</v>
      </c>
      <c r="E356" s="151">
        <v>371</v>
      </c>
      <c r="F356" s="151">
        <v>289</v>
      </c>
      <c r="G356" s="151">
        <v>163</v>
      </c>
      <c r="H356" s="151">
        <v>-126</v>
      </c>
      <c r="I356" s="152">
        <v>-43.598615916955019</v>
      </c>
      <c r="J356" s="142"/>
      <c r="K356" s="159" t="s">
        <v>105</v>
      </c>
      <c r="L356" s="150">
        <v>172</v>
      </c>
      <c r="M356" s="151">
        <v>190</v>
      </c>
      <c r="N356" s="151">
        <v>240</v>
      </c>
      <c r="O356" s="151">
        <v>202</v>
      </c>
      <c r="P356" s="151">
        <v>131</v>
      </c>
      <c r="Q356" s="151">
        <v>-71</v>
      </c>
      <c r="R356" s="152">
        <v>-35.148514851485146</v>
      </c>
      <c r="S356" s="152"/>
    </row>
    <row r="357" spans="1:19" s="145" customFormat="1" ht="14.45" customHeight="1">
      <c r="A357" s="160"/>
      <c r="B357" s="142" t="s">
        <v>106</v>
      </c>
      <c r="C357" s="150">
        <v>329</v>
      </c>
      <c r="D357" s="151">
        <v>343</v>
      </c>
      <c r="E357" s="151">
        <v>325</v>
      </c>
      <c r="F357" s="151">
        <v>356</v>
      </c>
      <c r="G357" s="151">
        <v>281</v>
      </c>
      <c r="H357" s="151">
        <v>-75</v>
      </c>
      <c r="I357" s="152">
        <v>-21.067415730337078</v>
      </c>
      <c r="J357" s="142"/>
      <c r="K357" s="159" t="s">
        <v>106</v>
      </c>
      <c r="L357" s="150">
        <v>156</v>
      </c>
      <c r="M357" s="151">
        <v>172</v>
      </c>
      <c r="N357" s="151">
        <v>188</v>
      </c>
      <c r="O357" s="151">
        <v>226</v>
      </c>
      <c r="P357" s="151">
        <v>193</v>
      </c>
      <c r="Q357" s="151">
        <v>-33</v>
      </c>
      <c r="R357" s="152">
        <v>-14.601769911504425</v>
      </c>
      <c r="S357" s="152"/>
    </row>
    <row r="358" spans="1:19" s="145" customFormat="1" ht="14.45" customHeight="1">
      <c r="A358" s="160"/>
      <c r="B358" s="142" t="s">
        <v>107</v>
      </c>
      <c r="C358" s="150">
        <v>310</v>
      </c>
      <c r="D358" s="151">
        <v>308</v>
      </c>
      <c r="E358" s="151">
        <v>318</v>
      </c>
      <c r="F358" s="151">
        <v>303</v>
      </c>
      <c r="G358" s="151">
        <v>335</v>
      </c>
      <c r="H358" s="151">
        <v>32</v>
      </c>
      <c r="I358" s="152">
        <v>10.561056105610561</v>
      </c>
      <c r="J358" s="142"/>
      <c r="K358" s="159" t="s">
        <v>107</v>
      </c>
      <c r="L358" s="150">
        <v>120</v>
      </c>
      <c r="M358" s="151">
        <v>141</v>
      </c>
      <c r="N358" s="151">
        <v>164</v>
      </c>
      <c r="O358" s="151">
        <v>176</v>
      </c>
      <c r="P358" s="151">
        <v>209</v>
      </c>
      <c r="Q358" s="151">
        <v>33</v>
      </c>
      <c r="R358" s="152">
        <v>18.75</v>
      </c>
      <c r="S358" s="152"/>
    </row>
    <row r="359" spans="1:19" s="145" customFormat="1" ht="14.45" customHeight="1">
      <c r="A359" s="160"/>
      <c r="B359" s="142" t="s">
        <v>108</v>
      </c>
      <c r="C359" s="150">
        <v>273</v>
      </c>
      <c r="D359" s="151">
        <v>299</v>
      </c>
      <c r="E359" s="151">
        <v>287</v>
      </c>
      <c r="F359" s="151">
        <v>292</v>
      </c>
      <c r="G359" s="151">
        <v>289</v>
      </c>
      <c r="H359" s="151">
        <v>-3</v>
      </c>
      <c r="I359" s="152">
        <v>-1.0273972602739725</v>
      </c>
      <c r="J359" s="142"/>
      <c r="K359" s="159" t="s">
        <v>108</v>
      </c>
      <c r="L359" s="150">
        <v>83</v>
      </c>
      <c r="M359" s="151">
        <v>117</v>
      </c>
      <c r="N359" s="151">
        <v>126</v>
      </c>
      <c r="O359" s="151">
        <v>153</v>
      </c>
      <c r="P359" s="151">
        <v>155</v>
      </c>
      <c r="Q359" s="151">
        <v>2</v>
      </c>
      <c r="R359" s="152">
        <v>1.3071895424836601</v>
      </c>
      <c r="S359" s="152"/>
    </row>
    <row r="360" spans="1:19" s="145" customFormat="1" ht="14.45" customHeight="1">
      <c r="A360" s="160"/>
      <c r="B360" s="142" t="s">
        <v>109</v>
      </c>
      <c r="C360" s="150">
        <v>168</v>
      </c>
      <c r="D360" s="151">
        <v>253</v>
      </c>
      <c r="E360" s="151">
        <v>255</v>
      </c>
      <c r="F360" s="151">
        <v>228</v>
      </c>
      <c r="G360" s="151">
        <v>248</v>
      </c>
      <c r="H360" s="151">
        <v>20</v>
      </c>
      <c r="I360" s="152">
        <v>8.7719298245614024</v>
      </c>
      <c r="J360" s="142"/>
      <c r="K360" s="159" t="s">
        <v>109</v>
      </c>
      <c r="L360" s="150">
        <v>44</v>
      </c>
      <c r="M360" s="151">
        <v>78</v>
      </c>
      <c r="N360" s="151">
        <v>94</v>
      </c>
      <c r="O360" s="151">
        <v>97</v>
      </c>
      <c r="P360" s="151">
        <v>137</v>
      </c>
      <c r="Q360" s="151">
        <v>40</v>
      </c>
      <c r="R360" s="152">
        <v>41.237113402061851</v>
      </c>
      <c r="S360" s="152"/>
    </row>
    <row r="361" spans="1:19" s="145" customFormat="1" ht="14.45" customHeight="1">
      <c r="A361" s="160"/>
      <c r="B361" s="142" t="s">
        <v>110</v>
      </c>
      <c r="C361" s="150">
        <v>140</v>
      </c>
      <c r="D361" s="151">
        <v>234</v>
      </c>
      <c r="E361" s="151">
        <v>268</v>
      </c>
      <c r="F361" s="151">
        <v>311</v>
      </c>
      <c r="G361" s="151">
        <v>327</v>
      </c>
      <c r="H361" s="151">
        <v>16</v>
      </c>
      <c r="I361" s="152">
        <v>5.144694533762058</v>
      </c>
      <c r="J361" s="142"/>
      <c r="K361" s="159" t="s">
        <v>110</v>
      </c>
      <c r="L361" s="150">
        <v>20</v>
      </c>
      <c r="M361" s="151">
        <v>53</v>
      </c>
      <c r="N361" s="151">
        <v>86</v>
      </c>
      <c r="O361" s="151">
        <v>114</v>
      </c>
      <c r="P361" s="151">
        <v>106</v>
      </c>
      <c r="Q361" s="151">
        <v>-8</v>
      </c>
      <c r="R361" s="152">
        <v>-7.0175438596491224</v>
      </c>
      <c r="S361" s="152"/>
    </row>
    <row r="362" spans="1:19" s="145" customFormat="1" ht="14.45" customHeight="1">
      <c r="A362" s="160"/>
      <c r="B362" s="142" t="s">
        <v>111</v>
      </c>
      <c r="C362" s="323" t="s">
        <v>313</v>
      </c>
      <c r="D362" s="151" t="s">
        <v>313</v>
      </c>
      <c r="E362" s="151" t="s">
        <v>313</v>
      </c>
      <c r="F362" s="151">
        <v>1</v>
      </c>
      <c r="G362" s="151">
        <v>4</v>
      </c>
      <c r="H362" s="151"/>
      <c r="I362" s="152"/>
      <c r="J362" s="160"/>
      <c r="K362" s="142" t="s">
        <v>111</v>
      </c>
      <c r="L362" s="323" t="s">
        <v>313</v>
      </c>
      <c r="M362" s="151" t="s">
        <v>313</v>
      </c>
      <c r="N362" s="151" t="s">
        <v>313</v>
      </c>
      <c r="O362" s="151" t="s">
        <v>313</v>
      </c>
      <c r="P362" s="151">
        <v>4</v>
      </c>
      <c r="Q362" s="151"/>
      <c r="R362" s="152"/>
      <c r="S362" s="160"/>
    </row>
    <row r="363" spans="1:19" s="145" customFormat="1" ht="14.45" customHeight="1">
      <c r="A363" s="160"/>
      <c r="B363" s="142"/>
      <c r="C363" s="324"/>
      <c r="D363" s="151"/>
      <c r="E363" s="151"/>
      <c r="F363" s="151"/>
      <c r="G363" s="151"/>
      <c r="H363" s="151"/>
      <c r="I363" s="152"/>
      <c r="J363" s="160"/>
      <c r="K363" s="142"/>
      <c r="L363" s="324"/>
      <c r="M363" s="151"/>
      <c r="N363" s="151"/>
      <c r="O363" s="151"/>
      <c r="P363" s="151"/>
      <c r="Q363" s="151"/>
      <c r="R363" s="152"/>
      <c r="S363" s="160"/>
    </row>
    <row r="364" spans="1:19" s="145" customFormat="1" ht="14.45" customHeight="1">
      <c r="A364" s="160"/>
      <c r="B364" s="162"/>
      <c r="C364" s="162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1"/>
      <c r="Q364" s="160"/>
      <c r="R364" s="160"/>
      <c r="S364" s="160"/>
    </row>
    <row r="365" spans="1:19" s="145" customFormat="1" ht="14.45" customHeight="1">
      <c r="A365" s="160"/>
      <c r="B365" s="162"/>
      <c r="C365" s="162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1"/>
      <c r="Q365" s="160"/>
      <c r="R365" s="160"/>
      <c r="S365" s="160"/>
    </row>
    <row r="366" spans="1:19" s="145" customFormat="1" ht="14.45" customHeight="1">
      <c r="A366" s="138"/>
      <c r="B366" s="138" t="s">
        <v>218</v>
      </c>
      <c r="C366" s="138"/>
      <c r="D366" s="138"/>
      <c r="E366" s="138"/>
      <c r="F366" s="138"/>
      <c r="G366" s="138"/>
      <c r="H366" s="138"/>
      <c r="I366" s="138"/>
      <c r="J366" s="138"/>
      <c r="K366" s="138" t="s">
        <v>219</v>
      </c>
      <c r="L366" s="138"/>
      <c r="M366" s="138"/>
      <c r="N366" s="138"/>
      <c r="O366" s="138"/>
      <c r="P366" s="138"/>
      <c r="Q366" s="138"/>
      <c r="R366" s="138"/>
      <c r="S366" s="138"/>
    </row>
    <row r="367" spans="1:19" s="145" customFormat="1" ht="14.45" customHeight="1">
      <c r="A367" s="160"/>
      <c r="B367" s="491" t="s">
        <v>335</v>
      </c>
      <c r="C367" s="140"/>
      <c r="D367" s="140"/>
      <c r="E367" s="140"/>
      <c r="F367" s="140"/>
      <c r="G367" s="143"/>
      <c r="H367" s="141"/>
      <c r="I367" s="141"/>
      <c r="J367" s="142"/>
      <c r="K367" s="491" t="s">
        <v>335</v>
      </c>
      <c r="L367" s="140"/>
      <c r="M367" s="140"/>
      <c r="N367" s="140"/>
      <c r="O367" s="140"/>
      <c r="P367" s="143"/>
      <c r="Q367" s="141"/>
      <c r="R367" s="141"/>
      <c r="S367" s="144"/>
    </row>
    <row r="368" spans="1:19" s="145" customFormat="1" ht="14.45" customHeight="1">
      <c r="A368" s="160"/>
      <c r="B368" s="492"/>
      <c r="C368" s="146" t="s">
        <v>151</v>
      </c>
      <c r="D368" s="146" t="s">
        <v>86</v>
      </c>
      <c r="E368" s="146" t="s">
        <v>87</v>
      </c>
      <c r="F368" s="146" t="s">
        <v>410</v>
      </c>
      <c r="G368" s="146" t="s">
        <v>739</v>
      </c>
      <c r="H368" s="81" t="s">
        <v>509</v>
      </c>
      <c r="I368" s="147" t="s">
        <v>807</v>
      </c>
      <c r="J368" s="142"/>
      <c r="K368" s="492"/>
      <c r="L368" s="146" t="s">
        <v>151</v>
      </c>
      <c r="M368" s="146" t="s">
        <v>86</v>
      </c>
      <c r="N368" s="146" t="s">
        <v>87</v>
      </c>
      <c r="O368" s="146" t="s">
        <v>410</v>
      </c>
      <c r="P368" s="146" t="s">
        <v>739</v>
      </c>
      <c r="Q368" s="81" t="s">
        <v>509</v>
      </c>
      <c r="R368" s="147" t="s">
        <v>807</v>
      </c>
      <c r="S368" s="144"/>
    </row>
    <row r="369" spans="1:19" s="145" customFormat="1" ht="14.45" customHeight="1">
      <c r="A369" s="160"/>
      <c r="B369" s="493"/>
      <c r="C369" s="148"/>
      <c r="D369" s="148"/>
      <c r="E369" s="148"/>
      <c r="F369" s="148"/>
      <c r="G369" s="148"/>
      <c r="H369" s="149" t="s">
        <v>88</v>
      </c>
      <c r="I369" s="81" t="s">
        <v>511</v>
      </c>
      <c r="J369" s="142"/>
      <c r="K369" s="493"/>
      <c r="L369" s="148"/>
      <c r="M369" s="148"/>
      <c r="N369" s="148"/>
      <c r="O369" s="148"/>
      <c r="P369" s="148"/>
      <c r="Q369" s="149" t="s">
        <v>88</v>
      </c>
      <c r="R369" s="81" t="s">
        <v>511</v>
      </c>
      <c r="S369" s="144"/>
    </row>
    <row r="370" spans="1:19" s="180" customFormat="1" ht="14.45" customHeight="1">
      <c r="B370" s="188" t="s">
        <v>90</v>
      </c>
      <c r="C370" s="187">
        <v>997</v>
      </c>
      <c r="D370" s="183">
        <v>912</v>
      </c>
      <c r="E370" s="183">
        <v>785</v>
      </c>
      <c r="F370" s="183">
        <v>713</v>
      </c>
      <c r="G370" s="183">
        <v>640</v>
      </c>
      <c r="H370" s="182">
        <v>-73</v>
      </c>
      <c r="I370" s="184">
        <v>-10.238429172510518</v>
      </c>
      <c r="J370" s="185"/>
      <c r="K370" s="186" t="s">
        <v>90</v>
      </c>
      <c r="L370" s="187">
        <v>1730</v>
      </c>
      <c r="M370" s="183">
        <v>1479</v>
      </c>
      <c r="N370" s="183">
        <v>1307</v>
      </c>
      <c r="O370" s="183">
        <v>1076</v>
      </c>
      <c r="P370" s="183">
        <v>896</v>
      </c>
      <c r="Q370" s="182">
        <v>-180</v>
      </c>
      <c r="R370" s="184">
        <v>-16.728624535315987</v>
      </c>
      <c r="S370" s="184"/>
    </row>
    <row r="371" spans="1:19" s="145" customFormat="1" ht="14.45" customHeight="1">
      <c r="A371" s="160"/>
      <c r="B371" s="299" t="s">
        <v>91</v>
      </c>
      <c r="C371" s="150">
        <v>144</v>
      </c>
      <c r="D371" s="151">
        <v>112</v>
      </c>
      <c r="E371" s="151">
        <v>74</v>
      </c>
      <c r="F371" s="151">
        <v>51</v>
      </c>
      <c r="G371" s="151">
        <v>38</v>
      </c>
      <c r="H371" s="151">
        <v>-13</v>
      </c>
      <c r="I371" s="152">
        <v>-25.490196078431371</v>
      </c>
      <c r="J371" s="142"/>
      <c r="K371" s="154" t="s">
        <v>91</v>
      </c>
      <c r="L371" s="150">
        <v>207</v>
      </c>
      <c r="M371" s="151">
        <v>144</v>
      </c>
      <c r="N371" s="151">
        <v>117</v>
      </c>
      <c r="O371" s="151">
        <v>83</v>
      </c>
      <c r="P371" s="151">
        <v>54</v>
      </c>
      <c r="Q371" s="151">
        <v>-29</v>
      </c>
      <c r="R371" s="152">
        <v>-34.939759036144579</v>
      </c>
      <c r="S371" s="152"/>
    </row>
    <row r="372" spans="1:19" s="145" customFormat="1" ht="14.45" customHeight="1">
      <c r="A372" s="160"/>
      <c r="B372" s="299" t="s">
        <v>92</v>
      </c>
      <c r="C372" s="150">
        <v>633</v>
      </c>
      <c r="D372" s="151">
        <v>552</v>
      </c>
      <c r="E372" s="151">
        <v>455</v>
      </c>
      <c r="F372" s="151">
        <v>375</v>
      </c>
      <c r="G372" s="151">
        <v>325</v>
      </c>
      <c r="H372" s="151">
        <v>-50</v>
      </c>
      <c r="I372" s="152">
        <v>-13.333333333333334</v>
      </c>
      <c r="J372" s="142"/>
      <c r="K372" s="154" t="s">
        <v>92</v>
      </c>
      <c r="L372" s="150">
        <v>1124</v>
      </c>
      <c r="M372" s="151">
        <v>905</v>
      </c>
      <c r="N372" s="151">
        <v>747</v>
      </c>
      <c r="O372" s="151">
        <v>539</v>
      </c>
      <c r="P372" s="151">
        <v>415</v>
      </c>
      <c r="Q372" s="151">
        <v>-124</v>
      </c>
      <c r="R372" s="152">
        <v>-23.005565862708721</v>
      </c>
      <c r="S372" s="152"/>
    </row>
    <row r="373" spans="1:19" s="145" customFormat="1" ht="14.45" customHeight="1">
      <c r="A373" s="160"/>
      <c r="B373" s="299" t="s">
        <v>93</v>
      </c>
      <c r="C373" s="150">
        <v>220</v>
      </c>
      <c r="D373" s="151">
        <v>248</v>
      </c>
      <c r="E373" s="151">
        <v>256</v>
      </c>
      <c r="F373" s="151">
        <v>287</v>
      </c>
      <c r="G373" s="151">
        <v>274</v>
      </c>
      <c r="H373" s="151">
        <v>-13</v>
      </c>
      <c r="I373" s="152">
        <v>-4.529616724738676</v>
      </c>
      <c r="J373" s="142"/>
      <c r="K373" s="154" t="s">
        <v>93</v>
      </c>
      <c r="L373" s="150">
        <v>399</v>
      </c>
      <c r="M373" s="151">
        <v>430</v>
      </c>
      <c r="N373" s="151">
        <v>443</v>
      </c>
      <c r="O373" s="151">
        <v>454</v>
      </c>
      <c r="P373" s="151">
        <v>425</v>
      </c>
      <c r="Q373" s="151">
        <v>-29</v>
      </c>
      <c r="R373" s="152">
        <v>-6.3876651982378849</v>
      </c>
      <c r="S373" s="152"/>
    </row>
    <row r="374" spans="1:19" s="145" customFormat="1" ht="14.45" customHeight="1">
      <c r="A374" s="160"/>
      <c r="B374" s="142"/>
      <c r="C374" s="150"/>
      <c r="D374" s="157"/>
      <c r="E374" s="157"/>
      <c r="F374" s="157"/>
      <c r="G374" s="157"/>
      <c r="H374" s="157"/>
      <c r="I374" s="158"/>
      <c r="J374" s="142"/>
      <c r="K374" s="159"/>
      <c r="L374" s="150"/>
      <c r="M374" s="157"/>
      <c r="N374" s="157"/>
      <c r="O374" s="157"/>
      <c r="P374" s="157"/>
      <c r="Q374" s="157"/>
      <c r="R374" s="158"/>
      <c r="S374" s="158"/>
    </row>
    <row r="375" spans="1:19" s="145" customFormat="1" ht="14.45" customHeight="1">
      <c r="A375" s="160"/>
      <c r="B375" s="142" t="s">
        <v>94</v>
      </c>
      <c r="C375" s="150">
        <v>37</v>
      </c>
      <c r="D375" s="151">
        <v>25</v>
      </c>
      <c r="E375" s="151">
        <v>16</v>
      </c>
      <c r="F375" s="151">
        <v>11</v>
      </c>
      <c r="G375" s="151">
        <v>6</v>
      </c>
      <c r="H375" s="151">
        <v>-5</v>
      </c>
      <c r="I375" s="152">
        <v>-45.454545454545453</v>
      </c>
      <c r="J375" s="142"/>
      <c r="K375" s="159" t="s">
        <v>94</v>
      </c>
      <c r="L375" s="150">
        <v>59</v>
      </c>
      <c r="M375" s="151">
        <v>45</v>
      </c>
      <c r="N375" s="151">
        <v>40</v>
      </c>
      <c r="O375" s="151">
        <v>22</v>
      </c>
      <c r="P375" s="151">
        <v>12</v>
      </c>
      <c r="Q375" s="151">
        <v>-10</v>
      </c>
      <c r="R375" s="152">
        <v>-45.454545454545453</v>
      </c>
      <c r="S375" s="152"/>
    </row>
    <row r="376" spans="1:19" s="145" customFormat="1" ht="14.45" customHeight="1">
      <c r="A376" s="160"/>
      <c r="B376" s="142" t="s">
        <v>95</v>
      </c>
      <c r="C376" s="150">
        <v>50</v>
      </c>
      <c r="D376" s="151">
        <v>35</v>
      </c>
      <c r="E376" s="151">
        <v>26</v>
      </c>
      <c r="F376" s="151">
        <v>15</v>
      </c>
      <c r="G376" s="151">
        <v>14</v>
      </c>
      <c r="H376" s="151">
        <v>-1</v>
      </c>
      <c r="I376" s="152">
        <v>-6.666666666666667</v>
      </c>
      <c r="J376" s="142"/>
      <c r="K376" s="159" t="s">
        <v>95</v>
      </c>
      <c r="L376" s="150">
        <v>61</v>
      </c>
      <c r="M376" s="151">
        <v>49</v>
      </c>
      <c r="N376" s="151">
        <v>36</v>
      </c>
      <c r="O376" s="151">
        <v>30</v>
      </c>
      <c r="P376" s="151">
        <v>20</v>
      </c>
      <c r="Q376" s="151">
        <v>-10</v>
      </c>
      <c r="R376" s="152">
        <v>-33.333333333333329</v>
      </c>
      <c r="S376" s="152"/>
    </row>
    <row r="377" spans="1:19" s="145" customFormat="1" ht="14.45" customHeight="1">
      <c r="A377" s="160"/>
      <c r="B377" s="142" t="s">
        <v>96</v>
      </c>
      <c r="C377" s="150">
        <v>57</v>
      </c>
      <c r="D377" s="151">
        <v>52</v>
      </c>
      <c r="E377" s="151">
        <v>32</v>
      </c>
      <c r="F377" s="151">
        <v>25</v>
      </c>
      <c r="G377" s="151">
        <v>18</v>
      </c>
      <c r="H377" s="151">
        <v>-7</v>
      </c>
      <c r="I377" s="152">
        <v>-28.000000000000004</v>
      </c>
      <c r="J377" s="142"/>
      <c r="K377" s="159" t="s">
        <v>96</v>
      </c>
      <c r="L377" s="150">
        <v>87</v>
      </c>
      <c r="M377" s="151">
        <v>50</v>
      </c>
      <c r="N377" s="151">
        <v>41</v>
      </c>
      <c r="O377" s="151">
        <v>31</v>
      </c>
      <c r="P377" s="151">
        <v>22</v>
      </c>
      <c r="Q377" s="151">
        <v>-9</v>
      </c>
      <c r="R377" s="152">
        <v>-29.032258064516132</v>
      </c>
      <c r="S377" s="152"/>
    </row>
    <row r="378" spans="1:19" s="145" customFormat="1" ht="14.45" customHeight="1">
      <c r="A378" s="160"/>
      <c r="B378" s="142" t="s">
        <v>97</v>
      </c>
      <c r="C378" s="150">
        <v>70</v>
      </c>
      <c r="D378" s="151">
        <v>51</v>
      </c>
      <c r="E378" s="151">
        <v>41</v>
      </c>
      <c r="F378" s="151">
        <v>28</v>
      </c>
      <c r="G378" s="151">
        <v>33</v>
      </c>
      <c r="H378" s="151">
        <v>5</v>
      </c>
      <c r="I378" s="152">
        <v>17.857142857142858</v>
      </c>
      <c r="J378" s="142"/>
      <c r="K378" s="159" t="s">
        <v>97</v>
      </c>
      <c r="L378" s="150">
        <v>106</v>
      </c>
      <c r="M378" s="151">
        <v>74</v>
      </c>
      <c r="N378" s="151">
        <v>47</v>
      </c>
      <c r="O378" s="151">
        <v>36</v>
      </c>
      <c r="P378" s="151">
        <v>21</v>
      </c>
      <c r="Q378" s="151">
        <v>-15</v>
      </c>
      <c r="R378" s="152">
        <v>-41.666666666666671</v>
      </c>
      <c r="S378" s="152"/>
    </row>
    <row r="379" spans="1:19" s="139" customFormat="1" ht="14.45" customHeight="1">
      <c r="A379" s="160"/>
      <c r="B379" s="142" t="s">
        <v>98</v>
      </c>
      <c r="C379" s="150">
        <v>46</v>
      </c>
      <c r="D379" s="151">
        <v>36</v>
      </c>
      <c r="E379" s="151">
        <v>25</v>
      </c>
      <c r="F379" s="151">
        <v>25</v>
      </c>
      <c r="G379" s="151">
        <v>24</v>
      </c>
      <c r="H379" s="151">
        <v>-1</v>
      </c>
      <c r="I379" s="152">
        <v>-4</v>
      </c>
      <c r="J379" s="142"/>
      <c r="K379" s="159" t="s">
        <v>98</v>
      </c>
      <c r="L379" s="150">
        <v>90</v>
      </c>
      <c r="M379" s="151">
        <v>69</v>
      </c>
      <c r="N379" s="151">
        <v>44</v>
      </c>
      <c r="O379" s="151">
        <v>38</v>
      </c>
      <c r="P379" s="151">
        <v>21</v>
      </c>
      <c r="Q379" s="151">
        <v>-17</v>
      </c>
      <c r="R379" s="152">
        <v>-44.736842105263158</v>
      </c>
      <c r="S379" s="152"/>
    </row>
    <row r="380" spans="1:19" s="145" customFormat="1" ht="14.45" customHeight="1">
      <c r="A380" s="160"/>
      <c r="B380" s="142" t="s">
        <v>99</v>
      </c>
      <c r="C380" s="150">
        <v>54</v>
      </c>
      <c r="D380" s="151">
        <v>46</v>
      </c>
      <c r="E380" s="151">
        <v>29</v>
      </c>
      <c r="F380" s="151">
        <v>27</v>
      </c>
      <c r="G380" s="151">
        <v>17</v>
      </c>
      <c r="H380" s="151">
        <v>-10</v>
      </c>
      <c r="I380" s="152">
        <v>-37.037037037037038</v>
      </c>
      <c r="J380" s="142"/>
      <c r="K380" s="159" t="s">
        <v>99</v>
      </c>
      <c r="L380" s="150">
        <v>99</v>
      </c>
      <c r="M380" s="151">
        <v>80</v>
      </c>
      <c r="N380" s="151">
        <v>58</v>
      </c>
      <c r="O380" s="151">
        <v>28</v>
      </c>
      <c r="P380" s="151">
        <v>31</v>
      </c>
      <c r="Q380" s="151">
        <v>3</v>
      </c>
      <c r="R380" s="152">
        <v>10.714285714285714</v>
      </c>
      <c r="S380" s="152"/>
    </row>
    <row r="381" spans="1:19" s="145" customFormat="1" ht="14.45" customHeight="1">
      <c r="A381" s="160"/>
      <c r="B381" s="142" t="s">
        <v>100</v>
      </c>
      <c r="C381" s="150">
        <v>52</v>
      </c>
      <c r="D381" s="151">
        <v>57</v>
      </c>
      <c r="E381" s="151">
        <v>28</v>
      </c>
      <c r="F381" s="151">
        <v>19</v>
      </c>
      <c r="G381" s="151">
        <v>22</v>
      </c>
      <c r="H381" s="151">
        <v>3</v>
      </c>
      <c r="I381" s="152">
        <v>15.789473684210526</v>
      </c>
      <c r="J381" s="142"/>
      <c r="K381" s="159" t="s">
        <v>100</v>
      </c>
      <c r="L381" s="150">
        <v>100</v>
      </c>
      <c r="M381" s="151">
        <v>76</v>
      </c>
      <c r="N381" s="151">
        <v>64</v>
      </c>
      <c r="O381" s="151">
        <v>36</v>
      </c>
      <c r="P381" s="151">
        <v>16</v>
      </c>
      <c r="Q381" s="151">
        <v>-20</v>
      </c>
      <c r="R381" s="152">
        <v>-55.555555555555557</v>
      </c>
      <c r="S381" s="152"/>
    </row>
    <row r="382" spans="1:19" s="145" customFormat="1" ht="14.45" customHeight="1">
      <c r="A382" s="160"/>
      <c r="B382" s="142" t="s">
        <v>118</v>
      </c>
      <c r="C382" s="150">
        <v>50</v>
      </c>
      <c r="D382" s="151">
        <v>55</v>
      </c>
      <c r="E382" s="151">
        <v>47</v>
      </c>
      <c r="F382" s="151">
        <v>27</v>
      </c>
      <c r="G382" s="151">
        <v>23</v>
      </c>
      <c r="H382" s="151">
        <v>-4</v>
      </c>
      <c r="I382" s="152">
        <v>-14.814814814814813</v>
      </c>
      <c r="J382" s="142"/>
      <c r="K382" s="159" t="s">
        <v>118</v>
      </c>
      <c r="L382" s="150">
        <v>94</v>
      </c>
      <c r="M382" s="151">
        <v>83</v>
      </c>
      <c r="N382" s="151">
        <v>61</v>
      </c>
      <c r="O382" s="151">
        <v>48</v>
      </c>
      <c r="P382" s="151">
        <v>33</v>
      </c>
      <c r="Q382" s="151">
        <v>-15</v>
      </c>
      <c r="R382" s="152">
        <v>-31.25</v>
      </c>
      <c r="S382" s="152"/>
    </row>
    <row r="383" spans="1:19" s="153" customFormat="1" ht="14.45" customHeight="1">
      <c r="A383" s="160"/>
      <c r="B383" s="142" t="s">
        <v>101</v>
      </c>
      <c r="C383" s="150">
        <v>54</v>
      </c>
      <c r="D383" s="151">
        <v>50</v>
      </c>
      <c r="E383" s="151">
        <v>52</v>
      </c>
      <c r="F383" s="151">
        <v>44</v>
      </c>
      <c r="G383" s="151">
        <v>31</v>
      </c>
      <c r="H383" s="151">
        <v>-13</v>
      </c>
      <c r="I383" s="152">
        <v>-29.545454545454547</v>
      </c>
      <c r="J383" s="142"/>
      <c r="K383" s="159" t="s">
        <v>101</v>
      </c>
      <c r="L383" s="150">
        <v>90</v>
      </c>
      <c r="M383" s="151">
        <v>68</v>
      </c>
      <c r="N383" s="151">
        <v>67</v>
      </c>
      <c r="O383" s="151">
        <v>54</v>
      </c>
      <c r="P383" s="151">
        <v>50</v>
      </c>
      <c r="Q383" s="151">
        <v>-4</v>
      </c>
      <c r="R383" s="152">
        <v>-7.4074074074074066</v>
      </c>
      <c r="S383" s="152"/>
    </row>
    <row r="384" spans="1:19" s="145" customFormat="1" ht="14.45" customHeight="1">
      <c r="A384" s="160"/>
      <c r="B384" s="142" t="s">
        <v>102</v>
      </c>
      <c r="C384" s="150">
        <v>71</v>
      </c>
      <c r="D384" s="151">
        <v>42</v>
      </c>
      <c r="E384" s="151">
        <v>44</v>
      </c>
      <c r="F384" s="151">
        <v>47</v>
      </c>
      <c r="G384" s="151">
        <v>41</v>
      </c>
      <c r="H384" s="151">
        <v>-6</v>
      </c>
      <c r="I384" s="152">
        <v>-12.76595744680851</v>
      </c>
      <c r="J384" s="142"/>
      <c r="K384" s="159" t="s">
        <v>102</v>
      </c>
      <c r="L384" s="150">
        <v>114</v>
      </c>
      <c r="M384" s="151">
        <v>79</v>
      </c>
      <c r="N384" s="151">
        <v>72</v>
      </c>
      <c r="O384" s="151">
        <v>56</v>
      </c>
      <c r="P384" s="151">
        <v>51</v>
      </c>
      <c r="Q384" s="151">
        <v>-5</v>
      </c>
      <c r="R384" s="152">
        <v>-8.9285714285714288</v>
      </c>
      <c r="S384" s="152"/>
    </row>
    <row r="385" spans="1:19" s="145" customFormat="1" ht="14.45" customHeight="1">
      <c r="A385" s="160"/>
      <c r="B385" s="142" t="s">
        <v>103</v>
      </c>
      <c r="C385" s="150">
        <v>89</v>
      </c>
      <c r="D385" s="151">
        <v>65</v>
      </c>
      <c r="E385" s="151">
        <v>49</v>
      </c>
      <c r="F385" s="151">
        <v>51</v>
      </c>
      <c r="G385" s="151">
        <v>42</v>
      </c>
      <c r="H385" s="151">
        <v>-9</v>
      </c>
      <c r="I385" s="152">
        <v>-17.647058823529413</v>
      </c>
      <c r="J385" s="142"/>
      <c r="K385" s="159" t="s">
        <v>103</v>
      </c>
      <c r="L385" s="150">
        <v>169</v>
      </c>
      <c r="M385" s="151">
        <v>115</v>
      </c>
      <c r="N385" s="151">
        <v>79</v>
      </c>
      <c r="O385" s="151">
        <v>69</v>
      </c>
      <c r="P385" s="151">
        <v>53</v>
      </c>
      <c r="Q385" s="151">
        <v>-16</v>
      </c>
      <c r="R385" s="152">
        <v>-23.188405797101449</v>
      </c>
      <c r="S385" s="152"/>
    </row>
    <row r="386" spans="1:19" s="145" customFormat="1" ht="14.45" customHeight="1">
      <c r="A386" s="160"/>
      <c r="B386" s="142" t="s">
        <v>104</v>
      </c>
      <c r="C386" s="150">
        <v>70</v>
      </c>
      <c r="D386" s="151">
        <v>86</v>
      </c>
      <c r="E386" s="151">
        <v>61</v>
      </c>
      <c r="F386" s="151">
        <v>44</v>
      </c>
      <c r="G386" s="151">
        <v>44</v>
      </c>
      <c r="H386" s="151">
        <v>0</v>
      </c>
      <c r="I386" s="152">
        <v>0</v>
      </c>
      <c r="J386" s="142"/>
      <c r="K386" s="159" t="s">
        <v>104</v>
      </c>
      <c r="L386" s="150">
        <v>117</v>
      </c>
      <c r="M386" s="151">
        <v>148</v>
      </c>
      <c r="N386" s="151">
        <v>115</v>
      </c>
      <c r="O386" s="151">
        <v>76</v>
      </c>
      <c r="P386" s="151">
        <v>63</v>
      </c>
      <c r="Q386" s="151">
        <v>-13</v>
      </c>
      <c r="R386" s="152">
        <v>-17.105263157894736</v>
      </c>
      <c r="S386" s="152"/>
    </row>
    <row r="387" spans="1:19" s="145" customFormat="1" ht="14.45" customHeight="1">
      <c r="A387" s="160"/>
      <c r="B387" s="142" t="s">
        <v>105</v>
      </c>
      <c r="C387" s="150">
        <v>77</v>
      </c>
      <c r="D387" s="151">
        <v>64</v>
      </c>
      <c r="E387" s="151">
        <v>79</v>
      </c>
      <c r="F387" s="151">
        <v>63</v>
      </c>
      <c r="G387" s="151">
        <v>48</v>
      </c>
      <c r="H387" s="151">
        <v>-15</v>
      </c>
      <c r="I387" s="152">
        <v>-23.809523809523807</v>
      </c>
      <c r="J387" s="142"/>
      <c r="K387" s="159" t="s">
        <v>105</v>
      </c>
      <c r="L387" s="150">
        <v>145</v>
      </c>
      <c r="M387" s="151">
        <v>113</v>
      </c>
      <c r="N387" s="151">
        <v>140</v>
      </c>
      <c r="O387" s="151">
        <v>98</v>
      </c>
      <c r="P387" s="151">
        <v>76</v>
      </c>
      <c r="Q387" s="151">
        <v>-22</v>
      </c>
      <c r="R387" s="152">
        <v>-22.448979591836736</v>
      </c>
      <c r="S387" s="152"/>
    </row>
    <row r="388" spans="1:19" s="145" customFormat="1" ht="14.45" customHeight="1">
      <c r="A388" s="160"/>
      <c r="B388" s="142" t="s">
        <v>106</v>
      </c>
      <c r="C388" s="150">
        <v>78</v>
      </c>
      <c r="D388" s="151">
        <v>73</v>
      </c>
      <c r="E388" s="151">
        <v>63</v>
      </c>
      <c r="F388" s="151">
        <v>80</v>
      </c>
      <c r="G388" s="151">
        <v>55</v>
      </c>
      <c r="H388" s="151">
        <v>-25</v>
      </c>
      <c r="I388" s="152">
        <v>-31.25</v>
      </c>
      <c r="J388" s="142"/>
      <c r="K388" s="159" t="s">
        <v>106</v>
      </c>
      <c r="L388" s="150">
        <v>128</v>
      </c>
      <c r="M388" s="151">
        <v>136</v>
      </c>
      <c r="N388" s="151">
        <v>103</v>
      </c>
      <c r="O388" s="151">
        <v>131</v>
      </c>
      <c r="P388" s="151">
        <v>96</v>
      </c>
      <c r="Q388" s="151">
        <v>-35</v>
      </c>
      <c r="R388" s="152">
        <v>-26.717557251908396</v>
      </c>
      <c r="S388" s="152"/>
    </row>
    <row r="389" spans="1:19" s="145" customFormat="1" ht="14.45" customHeight="1">
      <c r="A389" s="160"/>
      <c r="B389" s="142" t="s">
        <v>107</v>
      </c>
      <c r="C389" s="150">
        <v>64</v>
      </c>
      <c r="D389" s="151">
        <v>69</v>
      </c>
      <c r="E389" s="151">
        <v>73</v>
      </c>
      <c r="F389" s="151">
        <v>66</v>
      </c>
      <c r="G389" s="151">
        <v>71</v>
      </c>
      <c r="H389" s="151">
        <v>5</v>
      </c>
      <c r="I389" s="152">
        <v>7.5757575757575761</v>
      </c>
      <c r="J389" s="142"/>
      <c r="K389" s="159" t="s">
        <v>107</v>
      </c>
      <c r="L389" s="150">
        <v>112</v>
      </c>
      <c r="M389" s="151">
        <v>117</v>
      </c>
      <c r="N389" s="151">
        <v>120</v>
      </c>
      <c r="O389" s="151">
        <v>91</v>
      </c>
      <c r="P389" s="151">
        <v>110</v>
      </c>
      <c r="Q389" s="151">
        <v>19</v>
      </c>
      <c r="R389" s="152">
        <v>20.87912087912088</v>
      </c>
      <c r="S389" s="152"/>
    </row>
    <row r="390" spans="1:19" s="145" customFormat="1" ht="14.45" customHeight="1">
      <c r="A390" s="160"/>
      <c r="B390" s="142" t="s">
        <v>108</v>
      </c>
      <c r="C390" s="150">
        <v>35</v>
      </c>
      <c r="D390" s="151">
        <v>52</v>
      </c>
      <c r="E390" s="151">
        <v>53</v>
      </c>
      <c r="F390" s="151">
        <v>64</v>
      </c>
      <c r="G390" s="151">
        <v>61</v>
      </c>
      <c r="H390" s="151">
        <v>-3</v>
      </c>
      <c r="I390" s="152">
        <v>-4.6875</v>
      </c>
      <c r="J390" s="142"/>
      <c r="K390" s="159" t="s">
        <v>108</v>
      </c>
      <c r="L390" s="150">
        <v>86</v>
      </c>
      <c r="M390" s="151">
        <v>91</v>
      </c>
      <c r="N390" s="151">
        <v>101</v>
      </c>
      <c r="O390" s="151">
        <v>103</v>
      </c>
      <c r="P390" s="151">
        <v>75</v>
      </c>
      <c r="Q390" s="151">
        <v>-28</v>
      </c>
      <c r="R390" s="152">
        <v>-27.184466019417474</v>
      </c>
      <c r="S390" s="152"/>
    </row>
    <row r="391" spans="1:19" s="145" customFormat="1" ht="14.45" customHeight="1">
      <c r="A391" s="160"/>
      <c r="B391" s="142" t="s">
        <v>109</v>
      </c>
      <c r="C391" s="150">
        <v>23</v>
      </c>
      <c r="D391" s="151">
        <v>28</v>
      </c>
      <c r="E391" s="151">
        <v>42</v>
      </c>
      <c r="F391" s="151">
        <v>38</v>
      </c>
      <c r="G391" s="151">
        <v>48</v>
      </c>
      <c r="H391" s="151">
        <v>10</v>
      </c>
      <c r="I391" s="152">
        <v>26.315789473684209</v>
      </c>
      <c r="J391" s="142"/>
      <c r="K391" s="159" t="s">
        <v>109</v>
      </c>
      <c r="L391" s="150">
        <v>41</v>
      </c>
      <c r="M391" s="151">
        <v>55</v>
      </c>
      <c r="N391" s="151">
        <v>68</v>
      </c>
      <c r="O391" s="151">
        <v>71</v>
      </c>
      <c r="P391" s="151">
        <v>77</v>
      </c>
      <c r="Q391" s="151">
        <v>6</v>
      </c>
      <c r="R391" s="152">
        <v>8.4507042253521121</v>
      </c>
      <c r="S391" s="152"/>
    </row>
    <row r="392" spans="1:19" s="145" customFormat="1" ht="14.45" customHeight="1">
      <c r="A392" s="160"/>
      <c r="B392" s="142" t="s">
        <v>110</v>
      </c>
      <c r="C392" s="150">
        <v>20</v>
      </c>
      <c r="D392" s="151">
        <v>26</v>
      </c>
      <c r="E392" s="151">
        <v>25</v>
      </c>
      <c r="F392" s="151">
        <v>39</v>
      </c>
      <c r="G392" s="151">
        <v>39</v>
      </c>
      <c r="H392" s="151">
        <v>0</v>
      </c>
      <c r="I392" s="152">
        <v>0</v>
      </c>
      <c r="J392" s="142"/>
      <c r="K392" s="159" t="s">
        <v>110</v>
      </c>
      <c r="L392" s="150">
        <v>32</v>
      </c>
      <c r="M392" s="151">
        <v>31</v>
      </c>
      <c r="N392" s="151">
        <v>51</v>
      </c>
      <c r="O392" s="151">
        <v>58</v>
      </c>
      <c r="P392" s="151">
        <v>67</v>
      </c>
      <c r="Q392" s="151">
        <v>9</v>
      </c>
      <c r="R392" s="152">
        <v>15.517241379310345</v>
      </c>
      <c r="S392" s="152"/>
    </row>
    <row r="393" spans="1:19" s="145" customFormat="1" ht="14.45" customHeight="1">
      <c r="A393" s="160"/>
      <c r="B393" s="142" t="s">
        <v>111</v>
      </c>
      <c r="C393" s="323" t="s">
        <v>313</v>
      </c>
      <c r="D393" s="151" t="s">
        <v>313</v>
      </c>
      <c r="E393" s="151" t="s">
        <v>313</v>
      </c>
      <c r="F393" s="151" t="s">
        <v>313</v>
      </c>
      <c r="G393" s="151">
        <v>3</v>
      </c>
      <c r="H393" s="151"/>
      <c r="I393" s="152"/>
      <c r="J393" s="160"/>
      <c r="K393" s="142" t="s">
        <v>111</v>
      </c>
      <c r="L393" s="323" t="s">
        <v>313</v>
      </c>
      <c r="M393" s="151" t="s">
        <v>313</v>
      </c>
      <c r="N393" s="151" t="s">
        <v>313</v>
      </c>
      <c r="O393" s="151" t="s">
        <v>313</v>
      </c>
      <c r="P393" s="151">
        <v>2</v>
      </c>
      <c r="Q393" s="151"/>
      <c r="R393" s="152"/>
      <c r="S393" s="160"/>
    </row>
    <row r="394" spans="1:19" s="145" customFormat="1" ht="14.45" customHeight="1">
      <c r="A394" s="160"/>
      <c r="B394" s="142"/>
      <c r="C394" s="324"/>
      <c r="D394" s="151"/>
      <c r="E394" s="151"/>
      <c r="F394" s="151"/>
      <c r="G394" s="151"/>
      <c r="H394" s="151"/>
      <c r="I394" s="152"/>
      <c r="J394" s="160"/>
      <c r="K394" s="142"/>
      <c r="L394" s="324"/>
      <c r="M394" s="151"/>
      <c r="N394" s="151"/>
      <c r="O394" s="151"/>
      <c r="P394" s="151"/>
      <c r="Q394" s="151"/>
      <c r="R394" s="152"/>
      <c r="S394" s="160"/>
    </row>
    <row r="395" spans="1:19" s="145" customFormat="1" ht="14.45" customHeight="1">
      <c r="A395" s="160"/>
      <c r="B395" s="160"/>
      <c r="C395" s="160"/>
      <c r="D395" s="160"/>
      <c r="E395" s="160"/>
      <c r="F395" s="160"/>
      <c r="G395" s="161"/>
      <c r="H395" s="160"/>
      <c r="I395" s="160"/>
      <c r="J395" s="160"/>
      <c r="K395" s="160"/>
      <c r="L395" s="160"/>
      <c r="M395" s="160"/>
      <c r="N395" s="160"/>
      <c r="O395" s="160"/>
      <c r="P395" s="161"/>
      <c r="Q395" s="160"/>
      <c r="R395" s="160"/>
      <c r="S395" s="160"/>
    </row>
    <row r="396" spans="1:19" s="145" customFormat="1" ht="14.45" customHeight="1">
      <c r="A396" s="138"/>
      <c r="B396" s="138" t="s">
        <v>630</v>
      </c>
      <c r="C396" s="138"/>
      <c r="D396" s="138"/>
      <c r="E396" s="138"/>
      <c r="F396" s="138"/>
      <c r="G396" s="138"/>
      <c r="H396" s="138"/>
      <c r="I396" s="138"/>
      <c r="J396" s="138"/>
      <c r="K396" s="138" t="s">
        <v>631</v>
      </c>
      <c r="L396" s="138"/>
      <c r="M396" s="138"/>
      <c r="N396" s="138"/>
      <c r="O396" s="138"/>
      <c r="P396" s="138"/>
      <c r="Q396" s="138"/>
      <c r="R396" s="138"/>
      <c r="S396" s="138"/>
    </row>
    <row r="397" spans="1:19" s="145" customFormat="1" ht="14.45" customHeight="1">
      <c r="A397" s="160"/>
      <c r="B397" s="491" t="s">
        <v>335</v>
      </c>
      <c r="C397" s="140"/>
      <c r="D397" s="140"/>
      <c r="E397" s="140"/>
      <c r="F397" s="140"/>
      <c r="G397" s="143"/>
      <c r="H397" s="141"/>
      <c r="I397" s="141"/>
      <c r="J397" s="142"/>
      <c r="K397" s="491" t="s">
        <v>335</v>
      </c>
      <c r="L397" s="140"/>
      <c r="M397" s="140"/>
      <c r="N397" s="140"/>
      <c r="O397" s="140"/>
      <c r="P397" s="143"/>
      <c r="Q397" s="141"/>
      <c r="R397" s="141"/>
      <c r="S397" s="144"/>
    </row>
    <row r="398" spans="1:19" s="145" customFormat="1" ht="14.45" customHeight="1">
      <c r="A398" s="160"/>
      <c r="B398" s="492"/>
      <c r="C398" s="146" t="s">
        <v>151</v>
      </c>
      <c r="D398" s="146" t="s">
        <v>86</v>
      </c>
      <c r="E398" s="146" t="s">
        <v>87</v>
      </c>
      <c r="F398" s="146" t="s">
        <v>410</v>
      </c>
      <c r="G398" s="146" t="s">
        <v>739</v>
      </c>
      <c r="H398" s="81" t="s">
        <v>509</v>
      </c>
      <c r="I398" s="147" t="s">
        <v>807</v>
      </c>
      <c r="J398" s="142"/>
      <c r="K398" s="492"/>
      <c r="L398" s="146" t="s">
        <v>151</v>
      </c>
      <c r="M398" s="146" t="s">
        <v>86</v>
      </c>
      <c r="N398" s="146" t="s">
        <v>87</v>
      </c>
      <c r="O398" s="146" t="s">
        <v>410</v>
      </c>
      <c r="P398" s="146" t="s">
        <v>739</v>
      </c>
      <c r="Q398" s="81" t="s">
        <v>509</v>
      </c>
      <c r="R398" s="147" t="s">
        <v>807</v>
      </c>
      <c r="S398" s="144"/>
    </row>
    <row r="399" spans="1:19" s="145" customFormat="1" ht="14.45" customHeight="1">
      <c r="A399" s="160"/>
      <c r="B399" s="493"/>
      <c r="C399" s="148"/>
      <c r="D399" s="148"/>
      <c r="E399" s="148"/>
      <c r="F399" s="148"/>
      <c r="G399" s="148"/>
      <c r="H399" s="149" t="s">
        <v>88</v>
      </c>
      <c r="I399" s="81" t="s">
        <v>511</v>
      </c>
      <c r="J399" s="142"/>
      <c r="K399" s="493"/>
      <c r="L399" s="148"/>
      <c r="M399" s="148"/>
      <c r="N399" s="148"/>
      <c r="O399" s="148"/>
      <c r="P399" s="148"/>
      <c r="Q399" s="149" t="s">
        <v>88</v>
      </c>
      <c r="R399" s="81" t="s">
        <v>511</v>
      </c>
      <c r="S399" s="144"/>
    </row>
    <row r="400" spans="1:19" s="180" customFormat="1" ht="14.45" customHeight="1">
      <c r="B400" s="188" t="s">
        <v>90</v>
      </c>
      <c r="C400" s="187">
        <v>466</v>
      </c>
      <c r="D400" s="183">
        <v>411</v>
      </c>
      <c r="E400" s="183">
        <v>344</v>
      </c>
      <c r="F400" s="183">
        <v>298</v>
      </c>
      <c r="G400" s="183">
        <v>283</v>
      </c>
      <c r="H400" s="182">
        <v>-15</v>
      </c>
      <c r="I400" s="184">
        <v>-5.0335570469798654</v>
      </c>
      <c r="J400" s="185"/>
      <c r="K400" s="186" t="s">
        <v>90</v>
      </c>
      <c r="L400" s="187">
        <v>831</v>
      </c>
      <c r="M400" s="183">
        <v>679</v>
      </c>
      <c r="N400" s="183">
        <v>589</v>
      </c>
      <c r="O400" s="183">
        <v>473</v>
      </c>
      <c r="P400" s="183">
        <v>409</v>
      </c>
      <c r="Q400" s="182">
        <v>-64</v>
      </c>
      <c r="R400" s="184">
        <v>-13.530655391120508</v>
      </c>
      <c r="S400" s="184"/>
    </row>
    <row r="401" spans="1:19" s="145" customFormat="1" ht="14.45" customHeight="1">
      <c r="A401" s="160"/>
      <c r="B401" s="299" t="s">
        <v>91</v>
      </c>
      <c r="C401" s="150">
        <v>80</v>
      </c>
      <c r="D401" s="151">
        <v>56</v>
      </c>
      <c r="E401" s="151">
        <v>34</v>
      </c>
      <c r="F401" s="151">
        <v>27</v>
      </c>
      <c r="G401" s="151">
        <v>22</v>
      </c>
      <c r="H401" s="151">
        <v>-5</v>
      </c>
      <c r="I401" s="152">
        <v>-18.518518518518519</v>
      </c>
      <c r="J401" s="142"/>
      <c r="K401" s="154" t="s">
        <v>91</v>
      </c>
      <c r="L401" s="150">
        <v>121</v>
      </c>
      <c r="M401" s="151">
        <v>74</v>
      </c>
      <c r="N401" s="151">
        <v>61</v>
      </c>
      <c r="O401" s="151">
        <v>37</v>
      </c>
      <c r="P401" s="151">
        <v>29</v>
      </c>
      <c r="Q401" s="151">
        <v>-8</v>
      </c>
      <c r="R401" s="152">
        <v>-21.621621621621621</v>
      </c>
      <c r="S401" s="152"/>
    </row>
    <row r="402" spans="1:19" s="145" customFormat="1" ht="14.45" customHeight="1">
      <c r="A402" s="160"/>
      <c r="B402" s="299" t="s">
        <v>92</v>
      </c>
      <c r="C402" s="150">
        <v>299</v>
      </c>
      <c r="D402" s="151">
        <v>258</v>
      </c>
      <c r="E402" s="151">
        <v>203</v>
      </c>
      <c r="F402" s="151">
        <v>165</v>
      </c>
      <c r="G402" s="151">
        <v>153</v>
      </c>
      <c r="H402" s="151">
        <v>-12</v>
      </c>
      <c r="I402" s="152">
        <v>-7.2727272727272725</v>
      </c>
      <c r="J402" s="142"/>
      <c r="K402" s="154" t="s">
        <v>92</v>
      </c>
      <c r="L402" s="150">
        <v>536</v>
      </c>
      <c r="M402" s="151">
        <v>419</v>
      </c>
      <c r="N402" s="151">
        <v>349</v>
      </c>
      <c r="O402" s="151">
        <v>248</v>
      </c>
      <c r="P402" s="151">
        <v>189</v>
      </c>
      <c r="Q402" s="151">
        <v>-59</v>
      </c>
      <c r="R402" s="152">
        <v>-23.790322580645164</v>
      </c>
      <c r="S402" s="152"/>
    </row>
    <row r="403" spans="1:19" s="145" customFormat="1" ht="14.45" customHeight="1">
      <c r="A403" s="160"/>
      <c r="B403" s="299" t="s">
        <v>93</v>
      </c>
      <c r="C403" s="150">
        <v>87</v>
      </c>
      <c r="D403" s="151">
        <v>97</v>
      </c>
      <c r="E403" s="151">
        <v>107</v>
      </c>
      <c r="F403" s="151">
        <v>106</v>
      </c>
      <c r="G403" s="151">
        <v>106</v>
      </c>
      <c r="H403" s="151">
        <v>0</v>
      </c>
      <c r="I403" s="152">
        <v>0</v>
      </c>
      <c r="J403" s="142"/>
      <c r="K403" s="154" t="s">
        <v>93</v>
      </c>
      <c r="L403" s="150">
        <v>174</v>
      </c>
      <c r="M403" s="151">
        <v>186</v>
      </c>
      <c r="N403" s="151">
        <v>179</v>
      </c>
      <c r="O403" s="151">
        <v>188</v>
      </c>
      <c r="P403" s="151">
        <v>189</v>
      </c>
      <c r="Q403" s="151">
        <v>1</v>
      </c>
      <c r="R403" s="152">
        <v>0.53191489361702127</v>
      </c>
      <c r="S403" s="152"/>
    </row>
    <row r="404" spans="1:19" s="145" customFormat="1" ht="14.45" customHeight="1">
      <c r="A404" s="160"/>
      <c r="B404" s="142"/>
      <c r="C404" s="150"/>
      <c r="D404" s="157"/>
      <c r="E404" s="157"/>
      <c r="F404" s="157"/>
      <c r="G404" s="157"/>
      <c r="H404" s="157"/>
      <c r="I404" s="158"/>
      <c r="J404" s="142"/>
      <c r="K404" s="159"/>
      <c r="L404" s="150"/>
      <c r="M404" s="157"/>
      <c r="N404" s="157"/>
      <c r="O404" s="157"/>
      <c r="P404" s="157"/>
      <c r="Q404" s="157"/>
      <c r="R404" s="158"/>
      <c r="S404" s="158"/>
    </row>
    <row r="405" spans="1:19" s="145" customFormat="1" ht="14.45" customHeight="1">
      <c r="A405" s="160"/>
      <c r="B405" s="142" t="s">
        <v>94</v>
      </c>
      <c r="C405" s="150">
        <v>21</v>
      </c>
      <c r="D405" s="151">
        <v>10</v>
      </c>
      <c r="E405" s="151">
        <v>10</v>
      </c>
      <c r="F405" s="151">
        <v>5</v>
      </c>
      <c r="G405" s="151">
        <v>2</v>
      </c>
      <c r="H405" s="151">
        <v>-3</v>
      </c>
      <c r="I405" s="152">
        <v>-60</v>
      </c>
      <c r="J405" s="142"/>
      <c r="K405" s="159" t="s">
        <v>94</v>
      </c>
      <c r="L405" s="150">
        <v>37</v>
      </c>
      <c r="M405" s="151">
        <v>19</v>
      </c>
      <c r="N405" s="151">
        <v>21</v>
      </c>
      <c r="O405" s="151">
        <v>9</v>
      </c>
      <c r="P405" s="151">
        <v>7</v>
      </c>
      <c r="Q405" s="151">
        <v>-2</v>
      </c>
      <c r="R405" s="152">
        <v>-22.222222222222221</v>
      </c>
      <c r="S405" s="152"/>
    </row>
    <row r="406" spans="1:19" s="145" customFormat="1" ht="14.45" customHeight="1">
      <c r="A406" s="160"/>
      <c r="B406" s="142" t="s">
        <v>95</v>
      </c>
      <c r="C406" s="150">
        <v>26</v>
      </c>
      <c r="D406" s="151">
        <v>16</v>
      </c>
      <c r="E406" s="151">
        <v>12</v>
      </c>
      <c r="F406" s="151">
        <v>11</v>
      </c>
      <c r="G406" s="151">
        <v>7</v>
      </c>
      <c r="H406" s="151">
        <v>-4</v>
      </c>
      <c r="I406" s="152">
        <v>-36.363636363636367</v>
      </c>
      <c r="J406" s="142"/>
      <c r="K406" s="159" t="s">
        <v>95</v>
      </c>
      <c r="L406" s="150">
        <v>39</v>
      </c>
      <c r="M406" s="151">
        <v>29</v>
      </c>
      <c r="N406" s="151">
        <v>17</v>
      </c>
      <c r="O406" s="151">
        <v>16</v>
      </c>
      <c r="P406" s="151">
        <v>9</v>
      </c>
      <c r="Q406" s="151">
        <v>-7</v>
      </c>
      <c r="R406" s="152">
        <v>-43.75</v>
      </c>
      <c r="S406" s="152"/>
    </row>
    <row r="407" spans="1:19" s="145" customFormat="1" ht="14.45" customHeight="1">
      <c r="A407" s="160"/>
      <c r="B407" s="142" t="s">
        <v>96</v>
      </c>
      <c r="C407" s="150">
        <v>33</v>
      </c>
      <c r="D407" s="151">
        <v>30</v>
      </c>
      <c r="E407" s="151">
        <v>12</v>
      </c>
      <c r="F407" s="151">
        <v>11</v>
      </c>
      <c r="G407" s="151">
        <v>13</v>
      </c>
      <c r="H407" s="151">
        <v>2</v>
      </c>
      <c r="I407" s="152">
        <v>18.181818181818183</v>
      </c>
      <c r="J407" s="142"/>
      <c r="K407" s="159" t="s">
        <v>96</v>
      </c>
      <c r="L407" s="150">
        <v>45</v>
      </c>
      <c r="M407" s="151">
        <v>26</v>
      </c>
      <c r="N407" s="151">
        <v>23</v>
      </c>
      <c r="O407" s="151">
        <v>12</v>
      </c>
      <c r="P407" s="151">
        <v>13</v>
      </c>
      <c r="Q407" s="151">
        <v>1</v>
      </c>
      <c r="R407" s="152">
        <v>8.3333333333333321</v>
      </c>
      <c r="S407" s="152"/>
    </row>
    <row r="408" spans="1:19" s="139" customFormat="1" ht="14.45" customHeight="1">
      <c r="A408" s="160"/>
      <c r="B408" s="142" t="s">
        <v>97</v>
      </c>
      <c r="C408" s="150">
        <v>38</v>
      </c>
      <c r="D408" s="151">
        <v>26</v>
      </c>
      <c r="E408" s="151">
        <v>21</v>
      </c>
      <c r="F408" s="151">
        <v>12</v>
      </c>
      <c r="G408" s="151">
        <v>18</v>
      </c>
      <c r="H408" s="151">
        <v>6</v>
      </c>
      <c r="I408" s="152">
        <v>50</v>
      </c>
      <c r="J408" s="142"/>
      <c r="K408" s="159" t="s">
        <v>97</v>
      </c>
      <c r="L408" s="150">
        <v>54</v>
      </c>
      <c r="M408" s="151">
        <v>40</v>
      </c>
      <c r="N408" s="151">
        <v>24</v>
      </c>
      <c r="O408" s="151">
        <v>20</v>
      </c>
      <c r="P408" s="151">
        <v>9</v>
      </c>
      <c r="Q408" s="151">
        <v>-11</v>
      </c>
      <c r="R408" s="152">
        <v>-55.000000000000007</v>
      </c>
      <c r="S408" s="152"/>
    </row>
    <row r="409" spans="1:19" s="145" customFormat="1" ht="14.45" customHeight="1">
      <c r="A409" s="160"/>
      <c r="B409" s="142" t="s">
        <v>98</v>
      </c>
      <c r="C409" s="150">
        <v>28</v>
      </c>
      <c r="D409" s="151">
        <v>17</v>
      </c>
      <c r="E409" s="151">
        <v>14</v>
      </c>
      <c r="F409" s="151">
        <v>14</v>
      </c>
      <c r="G409" s="151">
        <v>14</v>
      </c>
      <c r="H409" s="151">
        <v>0</v>
      </c>
      <c r="I409" s="152">
        <v>0</v>
      </c>
      <c r="J409" s="142"/>
      <c r="K409" s="159" t="s">
        <v>98</v>
      </c>
      <c r="L409" s="150">
        <v>47</v>
      </c>
      <c r="M409" s="151">
        <v>35</v>
      </c>
      <c r="N409" s="151">
        <v>24</v>
      </c>
      <c r="O409" s="151">
        <v>18</v>
      </c>
      <c r="P409" s="151">
        <v>14</v>
      </c>
      <c r="Q409" s="151">
        <v>-4</v>
      </c>
      <c r="R409" s="152">
        <v>-22.222222222222221</v>
      </c>
      <c r="S409" s="152"/>
    </row>
    <row r="410" spans="1:19" s="145" customFormat="1" ht="14.45" customHeight="1">
      <c r="A410" s="160"/>
      <c r="B410" s="142" t="s">
        <v>99</v>
      </c>
      <c r="C410" s="150">
        <v>25</v>
      </c>
      <c r="D410" s="151">
        <v>29</v>
      </c>
      <c r="E410" s="151">
        <v>12</v>
      </c>
      <c r="F410" s="151">
        <v>12</v>
      </c>
      <c r="G410" s="151">
        <v>12</v>
      </c>
      <c r="H410" s="151">
        <v>0</v>
      </c>
      <c r="I410" s="152">
        <v>0</v>
      </c>
      <c r="J410" s="142"/>
      <c r="K410" s="159" t="s">
        <v>99</v>
      </c>
      <c r="L410" s="150">
        <v>51</v>
      </c>
      <c r="M410" s="151">
        <v>39</v>
      </c>
      <c r="N410" s="151">
        <v>32</v>
      </c>
      <c r="O410" s="151">
        <v>18</v>
      </c>
      <c r="P410" s="151">
        <v>21</v>
      </c>
      <c r="Q410" s="151">
        <v>3</v>
      </c>
      <c r="R410" s="152">
        <v>16.666666666666664</v>
      </c>
      <c r="S410" s="152"/>
    </row>
    <row r="411" spans="1:19" s="145" customFormat="1" ht="14.45" customHeight="1">
      <c r="A411" s="160"/>
      <c r="B411" s="142" t="s">
        <v>100</v>
      </c>
      <c r="C411" s="150">
        <v>21</v>
      </c>
      <c r="D411" s="151">
        <v>23</v>
      </c>
      <c r="E411" s="151">
        <v>16</v>
      </c>
      <c r="F411" s="151">
        <v>9</v>
      </c>
      <c r="G411" s="151">
        <v>9</v>
      </c>
      <c r="H411" s="151">
        <v>0</v>
      </c>
      <c r="I411" s="152">
        <v>0</v>
      </c>
      <c r="J411" s="142"/>
      <c r="K411" s="159" t="s">
        <v>100</v>
      </c>
      <c r="L411" s="150">
        <v>48</v>
      </c>
      <c r="M411" s="151">
        <v>31</v>
      </c>
      <c r="N411" s="151">
        <v>30</v>
      </c>
      <c r="O411" s="151">
        <v>22</v>
      </c>
      <c r="P411" s="151">
        <v>10</v>
      </c>
      <c r="Q411" s="151">
        <v>-12</v>
      </c>
      <c r="R411" s="152">
        <v>-54.54545454545454</v>
      </c>
      <c r="S411" s="152"/>
    </row>
    <row r="412" spans="1:19" s="145" customFormat="1" ht="14.45" customHeight="1">
      <c r="A412" s="160"/>
      <c r="B412" s="142" t="s">
        <v>118</v>
      </c>
      <c r="C412" s="150">
        <v>18</v>
      </c>
      <c r="D412" s="151">
        <v>28</v>
      </c>
      <c r="E412" s="151">
        <v>19</v>
      </c>
      <c r="F412" s="151">
        <v>15</v>
      </c>
      <c r="G412" s="151">
        <v>12</v>
      </c>
      <c r="H412" s="151">
        <v>-3</v>
      </c>
      <c r="I412" s="152">
        <v>-20</v>
      </c>
      <c r="J412" s="142"/>
      <c r="K412" s="159" t="s">
        <v>118</v>
      </c>
      <c r="L412" s="150">
        <v>40</v>
      </c>
      <c r="M412" s="151">
        <v>42</v>
      </c>
      <c r="N412" s="151">
        <v>24</v>
      </c>
      <c r="O412" s="151">
        <v>19</v>
      </c>
      <c r="P412" s="151">
        <v>13</v>
      </c>
      <c r="Q412" s="151">
        <v>-6</v>
      </c>
      <c r="R412" s="152">
        <v>-31.578947368421051</v>
      </c>
      <c r="S412" s="152"/>
    </row>
    <row r="413" spans="1:19" s="145" customFormat="1" ht="14.45" customHeight="1">
      <c r="A413" s="160"/>
      <c r="B413" s="142" t="s">
        <v>101</v>
      </c>
      <c r="C413" s="150">
        <v>31</v>
      </c>
      <c r="D413" s="151">
        <v>19</v>
      </c>
      <c r="E413" s="151">
        <v>24</v>
      </c>
      <c r="F413" s="151">
        <v>16</v>
      </c>
      <c r="G413" s="151">
        <v>15</v>
      </c>
      <c r="H413" s="151">
        <v>-1</v>
      </c>
      <c r="I413" s="152">
        <v>-6.25</v>
      </c>
      <c r="J413" s="142"/>
      <c r="K413" s="159" t="s">
        <v>101</v>
      </c>
      <c r="L413" s="150">
        <v>37</v>
      </c>
      <c r="M413" s="151">
        <v>32</v>
      </c>
      <c r="N413" s="151">
        <v>32</v>
      </c>
      <c r="O413" s="151">
        <v>23</v>
      </c>
      <c r="P413" s="151">
        <v>27</v>
      </c>
      <c r="Q413" s="151">
        <v>4</v>
      </c>
      <c r="R413" s="152">
        <v>17.391304347826086</v>
      </c>
      <c r="S413" s="152"/>
    </row>
    <row r="414" spans="1:19" s="145" customFormat="1" ht="14.45" customHeight="1">
      <c r="A414" s="160"/>
      <c r="B414" s="142" t="s">
        <v>102</v>
      </c>
      <c r="C414" s="150">
        <v>31</v>
      </c>
      <c r="D414" s="151">
        <v>22</v>
      </c>
      <c r="E414" s="151">
        <v>20</v>
      </c>
      <c r="F414" s="151">
        <v>20</v>
      </c>
      <c r="G414" s="151">
        <v>15</v>
      </c>
      <c r="H414" s="151">
        <v>-5</v>
      </c>
      <c r="I414" s="152">
        <v>-25</v>
      </c>
      <c r="J414" s="142"/>
      <c r="K414" s="159" t="s">
        <v>102</v>
      </c>
      <c r="L414" s="150">
        <v>57</v>
      </c>
      <c r="M414" s="151">
        <v>28</v>
      </c>
      <c r="N414" s="151">
        <v>32</v>
      </c>
      <c r="O414" s="151">
        <v>25</v>
      </c>
      <c r="P414" s="151">
        <v>17</v>
      </c>
      <c r="Q414" s="151">
        <v>-8</v>
      </c>
      <c r="R414" s="152">
        <v>-32</v>
      </c>
      <c r="S414" s="152"/>
    </row>
    <row r="415" spans="1:19" s="145" customFormat="1" ht="14.45" customHeight="1">
      <c r="A415" s="160"/>
      <c r="B415" s="142" t="s">
        <v>103</v>
      </c>
      <c r="C415" s="150">
        <v>36</v>
      </c>
      <c r="D415" s="151">
        <v>30</v>
      </c>
      <c r="E415" s="151">
        <v>26</v>
      </c>
      <c r="F415" s="151">
        <v>20</v>
      </c>
      <c r="G415" s="151">
        <v>18</v>
      </c>
      <c r="H415" s="151">
        <v>-2</v>
      </c>
      <c r="I415" s="152">
        <v>-10</v>
      </c>
      <c r="J415" s="142"/>
      <c r="K415" s="159" t="s">
        <v>103</v>
      </c>
      <c r="L415" s="150">
        <v>84</v>
      </c>
      <c r="M415" s="151">
        <v>56</v>
      </c>
      <c r="N415" s="151">
        <v>27</v>
      </c>
      <c r="O415" s="151">
        <v>30</v>
      </c>
      <c r="P415" s="151">
        <v>23</v>
      </c>
      <c r="Q415" s="151">
        <v>-7</v>
      </c>
      <c r="R415" s="152">
        <v>-23.333333333333332</v>
      </c>
      <c r="S415" s="152"/>
    </row>
    <row r="416" spans="1:19" s="145" customFormat="1" ht="14.45" customHeight="1">
      <c r="A416" s="160"/>
      <c r="B416" s="142" t="s">
        <v>104</v>
      </c>
      <c r="C416" s="150">
        <v>37</v>
      </c>
      <c r="D416" s="151">
        <v>31</v>
      </c>
      <c r="E416" s="151">
        <v>28</v>
      </c>
      <c r="F416" s="151">
        <v>22</v>
      </c>
      <c r="G416" s="151">
        <v>16</v>
      </c>
      <c r="H416" s="151">
        <v>-6</v>
      </c>
      <c r="I416" s="152">
        <v>-27.27272727272727</v>
      </c>
      <c r="J416" s="142"/>
      <c r="K416" s="159" t="s">
        <v>104</v>
      </c>
      <c r="L416" s="150">
        <v>47</v>
      </c>
      <c r="M416" s="151">
        <v>70</v>
      </c>
      <c r="N416" s="151">
        <v>58</v>
      </c>
      <c r="O416" s="151">
        <v>25</v>
      </c>
      <c r="P416" s="151">
        <v>28</v>
      </c>
      <c r="Q416" s="151">
        <v>3</v>
      </c>
      <c r="R416" s="152">
        <v>12</v>
      </c>
      <c r="S416" s="152"/>
    </row>
    <row r="417" spans="1:19" s="145" customFormat="1" ht="14.45" customHeight="1">
      <c r="A417" s="160"/>
      <c r="B417" s="142" t="s">
        <v>105</v>
      </c>
      <c r="C417" s="150">
        <v>34</v>
      </c>
      <c r="D417" s="151">
        <v>33</v>
      </c>
      <c r="E417" s="151">
        <v>23</v>
      </c>
      <c r="F417" s="151">
        <v>25</v>
      </c>
      <c r="G417" s="151">
        <v>24</v>
      </c>
      <c r="H417" s="151">
        <v>-1</v>
      </c>
      <c r="I417" s="152">
        <v>-4</v>
      </c>
      <c r="J417" s="142"/>
      <c r="K417" s="159" t="s">
        <v>105</v>
      </c>
      <c r="L417" s="150">
        <v>71</v>
      </c>
      <c r="M417" s="151">
        <v>46</v>
      </c>
      <c r="N417" s="151">
        <v>66</v>
      </c>
      <c r="O417" s="151">
        <v>48</v>
      </c>
      <c r="P417" s="151">
        <v>27</v>
      </c>
      <c r="Q417" s="151">
        <v>-21</v>
      </c>
      <c r="R417" s="152">
        <v>-43.75</v>
      </c>
      <c r="S417" s="152"/>
    </row>
    <row r="418" spans="1:19" s="145" customFormat="1" ht="14.45" customHeight="1">
      <c r="A418" s="160"/>
      <c r="B418" s="142" t="s">
        <v>106</v>
      </c>
      <c r="C418" s="150">
        <v>35</v>
      </c>
      <c r="D418" s="151">
        <v>31</v>
      </c>
      <c r="E418" s="151">
        <v>31</v>
      </c>
      <c r="F418" s="151">
        <v>27</v>
      </c>
      <c r="G418" s="151">
        <v>25</v>
      </c>
      <c r="H418" s="151">
        <v>-2</v>
      </c>
      <c r="I418" s="152">
        <v>-7.4074074074074066</v>
      </c>
      <c r="J418" s="142"/>
      <c r="K418" s="159" t="s">
        <v>106</v>
      </c>
      <c r="L418" s="150">
        <v>56</v>
      </c>
      <c r="M418" s="151">
        <v>65</v>
      </c>
      <c r="N418" s="151">
        <v>43</v>
      </c>
      <c r="O418" s="151">
        <v>62</v>
      </c>
      <c r="P418" s="151">
        <v>47</v>
      </c>
      <c r="Q418" s="151">
        <v>-15</v>
      </c>
      <c r="R418" s="152">
        <v>-24.193548387096776</v>
      </c>
      <c r="S418" s="152"/>
    </row>
    <row r="419" spans="1:19" s="145" customFormat="1" ht="14.45" customHeight="1">
      <c r="A419" s="160"/>
      <c r="B419" s="142" t="s">
        <v>107</v>
      </c>
      <c r="C419" s="150">
        <v>29</v>
      </c>
      <c r="D419" s="151">
        <v>31</v>
      </c>
      <c r="E419" s="151">
        <v>30</v>
      </c>
      <c r="F419" s="151">
        <v>33</v>
      </c>
      <c r="G419" s="151">
        <v>23</v>
      </c>
      <c r="H419" s="151">
        <v>-10</v>
      </c>
      <c r="I419" s="152">
        <v>-30.303030303030305</v>
      </c>
      <c r="J419" s="142"/>
      <c r="K419" s="159" t="s">
        <v>107</v>
      </c>
      <c r="L419" s="150">
        <v>57</v>
      </c>
      <c r="M419" s="151">
        <v>48</v>
      </c>
      <c r="N419" s="151">
        <v>53</v>
      </c>
      <c r="O419" s="151">
        <v>40</v>
      </c>
      <c r="P419" s="151">
        <v>56</v>
      </c>
      <c r="Q419" s="151">
        <v>16</v>
      </c>
      <c r="R419" s="152">
        <v>40</v>
      </c>
      <c r="S419" s="152"/>
    </row>
    <row r="420" spans="1:19" s="145" customFormat="1" ht="14.45" customHeight="1">
      <c r="A420" s="160"/>
      <c r="B420" s="142" t="s">
        <v>108</v>
      </c>
      <c r="C420" s="150">
        <v>14</v>
      </c>
      <c r="D420" s="151">
        <v>20</v>
      </c>
      <c r="E420" s="151">
        <v>22</v>
      </c>
      <c r="F420" s="151">
        <v>23</v>
      </c>
      <c r="G420" s="151">
        <v>30</v>
      </c>
      <c r="H420" s="151">
        <v>7</v>
      </c>
      <c r="I420" s="152">
        <v>30.434782608695656</v>
      </c>
      <c r="J420" s="142"/>
      <c r="K420" s="159" t="s">
        <v>108</v>
      </c>
      <c r="L420" s="150">
        <v>33</v>
      </c>
      <c r="M420" s="151">
        <v>38</v>
      </c>
      <c r="N420" s="151">
        <v>44</v>
      </c>
      <c r="O420" s="151">
        <v>38</v>
      </c>
      <c r="P420" s="151">
        <v>31</v>
      </c>
      <c r="Q420" s="151">
        <v>-7</v>
      </c>
      <c r="R420" s="152">
        <v>-18.421052631578945</v>
      </c>
      <c r="S420" s="152"/>
    </row>
    <row r="421" spans="1:19" s="145" customFormat="1" ht="14.45" customHeight="1">
      <c r="A421" s="160"/>
      <c r="B421" s="142" t="s">
        <v>109</v>
      </c>
      <c r="C421" s="150">
        <v>7</v>
      </c>
      <c r="D421" s="151">
        <v>10</v>
      </c>
      <c r="E421" s="151">
        <v>17</v>
      </c>
      <c r="F421" s="151">
        <v>11</v>
      </c>
      <c r="G421" s="151">
        <v>19</v>
      </c>
      <c r="H421" s="151">
        <v>8</v>
      </c>
      <c r="I421" s="152">
        <v>72.727272727272734</v>
      </c>
      <c r="J421" s="142"/>
      <c r="K421" s="159" t="s">
        <v>109</v>
      </c>
      <c r="L421" s="150">
        <v>19</v>
      </c>
      <c r="M421" s="151">
        <v>22</v>
      </c>
      <c r="N421" s="151">
        <v>21</v>
      </c>
      <c r="O421" s="151">
        <v>33</v>
      </c>
      <c r="P421" s="151">
        <v>28</v>
      </c>
      <c r="Q421" s="151">
        <v>-5</v>
      </c>
      <c r="R421" s="152">
        <v>-15.151515151515152</v>
      </c>
      <c r="S421" s="152"/>
    </row>
    <row r="422" spans="1:19" s="145" customFormat="1" ht="14.45" customHeight="1">
      <c r="A422" s="160"/>
      <c r="B422" s="142" t="s">
        <v>110</v>
      </c>
      <c r="C422" s="150">
        <v>2</v>
      </c>
      <c r="D422" s="151">
        <v>5</v>
      </c>
      <c r="E422" s="151">
        <v>7</v>
      </c>
      <c r="F422" s="151">
        <v>12</v>
      </c>
      <c r="G422" s="151">
        <v>9</v>
      </c>
      <c r="H422" s="151">
        <v>-3</v>
      </c>
      <c r="I422" s="152">
        <v>-25</v>
      </c>
      <c r="J422" s="142"/>
      <c r="K422" s="159" t="s">
        <v>110</v>
      </c>
      <c r="L422" s="150">
        <v>9</v>
      </c>
      <c r="M422" s="151">
        <v>13</v>
      </c>
      <c r="N422" s="151">
        <v>18</v>
      </c>
      <c r="O422" s="151">
        <v>15</v>
      </c>
      <c r="P422" s="151">
        <v>27</v>
      </c>
      <c r="Q422" s="151">
        <v>12</v>
      </c>
      <c r="R422" s="152">
        <v>80</v>
      </c>
      <c r="S422" s="152"/>
    </row>
    <row r="423" spans="1:19" s="145" customFormat="1" ht="14.45" customHeight="1">
      <c r="A423" s="160"/>
      <c r="B423" s="142" t="s">
        <v>111</v>
      </c>
      <c r="C423" s="323" t="s">
        <v>313</v>
      </c>
      <c r="D423" s="151" t="s">
        <v>313</v>
      </c>
      <c r="E423" s="151" t="s">
        <v>313</v>
      </c>
      <c r="F423" s="151" t="s">
        <v>313</v>
      </c>
      <c r="G423" s="151">
        <v>2</v>
      </c>
      <c r="H423" s="151"/>
      <c r="I423" s="152"/>
      <c r="J423" s="160"/>
      <c r="K423" s="142" t="s">
        <v>111</v>
      </c>
      <c r="L423" s="323" t="s">
        <v>313</v>
      </c>
      <c r="M423" s="151" t="s">
        <v>313</v>
      </c>
      <c r="N423" s="151" t="s">
        <v>313</v>
      </c>
      <c r="O423" s="151" t="s">
        <v>313</v>
      </c>
      <c r="P423" s="151">
        <v>2</v>
      </c>
      <c r="Q423" s="151"/>
      <c r="R423" s="152"/>
      <c r="S423" s="160"/>
    </row>
    <row r="424" spans="1:19" s="145" customFormat="1" ht="14.45" customHeight="1">
      <c r="A424" s="160"/>
      <c r="B424" s="142"/>
      <c r="C424" s="324"/>
      <c r="D424" s="151"/>
      <c r="E424" s="151"/>
      <c r="F424" s="151"/>
      <c r="G424" s="151"/>
      <c r="H424" s="151"/>
      <c r="I424" s="152"/>
      <c r="J424" s="160"/>
      <c r="K424" s="142"/>
      <c r="L424" s="324"/>
      <c r="M424" s="151"/>
      <c r="N424" s="151"/>
      <c r="O424" s="151"/>
      <c r="P424" s="151"/>
      <c r="Q424" s="151"/>
      <c r="R424" s="152"/>
      <c r="S424" s="160"/>
    </row>
    <row r="425" spans="1:19" s="145" customFormat="1" ht="14.45" customHeight="1">
      <c r="A425" s="160"/>
      <c r="B425" s="160"/>
      <c r="C425" s="160"/>
      <c r="D425" s="160"/>
      <c r="E425" s="160"/>
      <c r="F425" s="160"/>
      <c r="G425" s="161"/>
      <c r="H425" s="160"/>
      <c r="I425" s="160"/>
      <c r="J425" s="160"/>
      <c r="K425" s="160"/>
      <c r="L425" s="160"/>
      <c r="M425" s="160"/>
      <c r="N425" s="160"/>
      <c r="O425" s="160"/>
      <c r="P425" s="161"/>
      <c r="Q425" s="160"/>
      <c r="R425" s="160"/>
      <c r="S425" s="160"/>
    </row>
    <row r="426" spans="1:19" s="145" customFormat="1" ht="14.45" customHeight="1">
      <c r="A426" s="138"/>
      <c r="B426" s="138" t="s">
        <v>632</v>
      </c>
      <c r="C426" s="138"/>
      <c r="D426" s="138"/>
      <c r="E426" s="138"/>
      <c r="F426" s="138"/>
      <c r="G426" s="138"/>
      <c r="H426" s="138"/>
      <c r="I426" s="138"/>
      <c r="J426" s="138"/>
      <c r="K426" s="138" t="s">
        <v>633</v>
      </c>
      <c r="L426" s="138"/>
      <c r="M426" s="138"/>
      <c r="N426" s="138"/>
      <c r="O426" s="138"/>
      <c r="P426" s="138"/>
      <c r="Q426" s="138"/>
      <c r="R426" s="138"/>
      <c r="S426" s="138"/>
    </row>
    <row r="427" spans="1:19" s="145" customFormat="1" ht="14.45" customHeight="1">
      <c r="A427" s="160"/>
      <c r="B427" s="491" t="s">
        <v>335</v>
      </c>
      <c r="C427" s="140"/>
      <c r="D427" s="140"/>
      <c r="E427" s="140"/>
      <c r="F427" s="140"/>
      <c r="G427" s="143"/>
      <c r="H427" s="141"/>
      <c r="I427" s="141"/>
      <c r="J427" s="142"/>
      <c r="K427" s="491" t="s">
        <v>335</v>
      </c>
      <c r="L427" s="140"/>
      <c r="M427" s="140"/>
      <c r="N427" s="140"/>
      <c r="O427" s="140"/>
      <c r="P427" s="143"/>
      <c r="Q427" s="141"/>
      <c r="R427" s="141"/>
      <c r="S427" s="144"/>
    </row>
    <row r="428" spans="1:19" s="145" customFormat="1" ht="14.45" customHeight="1">
      <c r="A428" s="160"/>
      <c r="B428" s="492"/>
      <c r="C428" s="146" t="s">
        <v>151</v>
      </c>
      <c r="D428" s="146" t="s">
        <v>86</v>
      </c>
      <c r="E428" s="146" t="s">
        <v>87</v>
      </c>
      <c r="F428" s="146" t="s">
        <v>410</v>
      </c>
      <c r="G428" s="146" t="s">
        <v>739</v>
      </c>
      <c r="H428" s="81" t="s">
        <v>509</v>
      </c>
      <c r="I428" s="147" t="s">
        <v>807</v>
      </c>
      <c r="J428" s="142"/>
      <c r="K428" s="492"/>
      <c r="L428" s="146" t="s">
        <v>151</v>
      </c>
      <c r="M428" s="146" t="s">
        <v>86</v>
      </c>
      <c r="N428" s="146" t="s">
        <v>87</v>
      </c>
      <c r="O428" s="146" t="s">
        <v>410</v>
      </c>
      <c r="P428" s="146" t="s">
        <v>739</v>
      </c>
      <c r="Q428" s="81" t="s">
        <v>509</v>
      </c>
      <c r="R428" s="147" t="s">
        <v>807</v>
      </c>
      <c r="S428" s="144"/>
    </row>
    <row r="429" spans="1:19" s="145" customFormat="1" ht="14.45" customHeight="1">
      <c r="A429" s="160"/>
      <c r="B429" s="493"/>
      <c r="C429" s="148"/>
      <c r="D429" s="148"/>
      <c r="E429" s="148"/>
      <c r="F429" s="148"/>
      <c r="G429" s="148"/>
      <c r="H429" s="149" t="s">
        <v>88</v>
      </c>
      <c r="I429" s="81" t="s">
        <v>511</v>
      </c>
      <c r="J429" s="142"/>
      <c r="K429" s="493"/>
      <c r="L429" s="148"/>
      <c r="M429" s="148"/>
      <c r="N429" s="148"/>
      <c r="O429" s="148"/>
      <c r="P429" s="148"/>
      <c r="Q429" s="149" t="s">
        <v>88</v>
      </c>
      <c r="R429" s="81" t="s">
        <v>511</v>
      </c>
      <c r="S429" s="144"/>
    </row>
    <row r="430" spans="1:19" s="180" customFormat="1" ht="14.45" customHeight="1">
      <c r="B430" s="188" t="s">
        <v>90</v>
      </c>
      <c r="C430" s="187">
        <v>531</v>
      </c>
      <c r="D430" s="183">
        <v>501</v>
      </c>
      <c r="E430" s="183">
        <v>441</v>
      </c>
      <c r="F430" s="183">
        <v>415</v>
      </c>
      <c r="G430" s="183">
        <v>357</v>
      </c>
      <c r="H430" s="182">
        <v>-58</v>
      </c>
      <c r="I430" s="184">
        <v>-13.975903614457833</v>
      </c>
      <c r="J430" s="185"/>
      <c r="K430" s="186" t="s">
        <v>90</v>
      </c>
      <c r="L430" s="187">
        <v>899</v>
      </c>
      <c r="M430" s="183">
        <v>800</v>
      </c>
      <c r="N430" s="183">
        <v>718</v>
      </c>
      <c r="O430" s="183">
        <v>603</v>
      </c>
      <c r="P430" s="183">
        <v>487</v>
      </c>
      <c r="Q430" s="182">
        <v>-116</v>
      </c>
      <c r="R430" s="184">
        <v>-19.237147595356554</v>
      </c>
      <c r="S430" s="184"/>
    </row>
    <row r="431" spans="1:19" s="145" customFormat="1" ht="14.45" customHeight="1">
      <c r="A431" s="160"/>
      <c r="B431" s="299" t="s">
        <v>91</v>
      </c>
      <c r="C431" s="150">
        <v>64</v>
      </c>
      <c r="D431" s="151">
        <v>56</v>
      </c>
      <c r="E431" s="151">
        <v>40</v>
      </c>
      <c r="F431" s="151">
        <v>24</v>
      </c>
      <c r="G431" s="151">
        <v>16</v>
      </c>
      <c r="H431" s="151">
        <v>-8</v>
      </c>
      <c r="I431" s="152">
        <v>-33.333333333333329</v>
      </c>
      <c r="J431" s="142"/>
      <c r="K431" s="154" t="s">
        <v>91</v>
      </c>
      <c r="L431" s="150">
        <v>86</v>
      </c>
      <c r="M431" s="151">
        <v>70</v>
      </c>
      <c r="N431" s="151">
        <v>56</v>
      </c>
      <c r="O431" s="151">
        <v>46</v>
      </c>
      <c r="P431" s="151">
        <v>25</v>
      </c>
      <c r="Q431" s="151">
        <v>-21</v>
      </c>
      <c r="R431" s="152">
        <v>-45.652173913043477</v>
      </c>
      <c r="S431" s="152"/>
    </row>
    <row r="432" spans="1:19" s="145" customFormat="1" ht="14.45" customHeight="1">
      <c r="A432" s="160"/>
      <c r="B432" s="299" t="s">
        <v>92</v>
      </c>
      <c r="C432" s="150">
        <v>334</v>
      </c>
      <c r="D432" s="151">
        <v>294</v>
      </c>
      <c r="E432" s="151">
        <v>252</v>
      </c>
      <c r="F432" s="151">
        <v>210</v>
      </c>
      <c r="G432" s="151">
        <v>172</v>
      </c>
      <c r="H432" s="151">
        <v>-38</v>
      </c>
      <c r="I432" s="152">
        <v>-18.095238095238095</v>
      </c>
      <c r="J432" s="142"/>
      <c r="K432" s="154" t="s">
        <v>92</v>
      </c>
      <c r="L432" s="150">
        <v>588</v>
      </c>
      <c r="M432" s="151">
        <v>486</v>
      </c>
      <c r="N432" s="151">
        <v>398</v>
      </c>
      <c r="O432" s="151">
        <v>291</v>
      </c>
      <c r="P432" s="151">
        <v>226</v>
      </c>
      <c r="Q432" s="151">
        <v>-65</v>
      </c>
      <c r="R432" s="152">
        <v>-22.336769759450174</v>
      </c>
      <c r="S432" s="152"/>
    </row>
    <row r="433" spans="1:19" s="145" customFormat="1" ht="14.45" customHeight="1">
      <c r="A433" s="160"/>
      <c r="B433" s="299" t="s">
        <v>93</v>
      </c>
      <c r="C433" s="150">
        <v>133</v>
      </c>
      <c r="D433" s="151">
        <v>151</v>
      </c>
      <c r="E433" s="151">
        <v>149</v>
      </c>
      <c r="F433" s="151">
        <v>181</v>
      </c>
      <c r="G433" s="151">
        <v>168</v>
      </c>
      <c r="H433" s="151">
        <v>-13</v>
      </c>
      <c r="I433" s="152">
        <v>-7.1823204419889501</v>
      </c>
      <c r="J433" s="142"/>
      <c r="K433" s="154" t="s">
        <v>93</v>
      </c>
      <c r="L433" s="150">
        <v>225</v>
      </c>
      <c r="M433" s="151">
        <v>244</v>
      </c>
      <c r="N433" s="151">
        <v>264</v>
      </c>
      <c r="O433" s="151">
        <v>266</v>
      </c>
      <c r="P433" s="151">
        <v>236</v>
      </c>
      <c r="Q433" s="151">
        <v>-30</v>
      </c>
      <c r="R433" s="152">
        <v>-11.278195488721805</v>
      </c>
      <c r="S433" s="152"/>
    </row>
    <row r="434" spans="1:19" s="145" customFormat="1" ht="14.45" customHeight="1">
      <c r="A434" s="160"/>
      <c r="B434" s="142"/>
      <c r="C434" s="150"/>
      <c r="D434" s="157"/>
      <c r="E434" s="157"/>
      <c r="F434" s="157"/>
      <c r="G434" s="157"/>
      <c r="H434" s="157"/>
      <c r="I434" s="158"/>
      <c r="J434" s="142"/>
      <c r="K434" s="159"/>
      <c r="L434" s="150"/>
      <c r="M434" s="157"/>
      <c r="N434" s="157"/>
      <c r="O434" s="157"/>
      <c r="P434" s="157"/>
      <c r="Q434" s="157"/>
      <c r="R434" s="158"/>
      <c r="S434" s="158"/>
    </row>
    <row r="435" spans="1:19" s="145" customFormat="1" ht="14.45" customHeight="1">
      <c r="A435" s="160"/>
      <c r="B435" s="142" t="s">
        <v>94</v>
      </c>
      <c r="C435" s="150">
        <v>16</v>
      </c>
      <c r="D435" s="151">
        <v>15</v>
      </c>
      <c r="E435" s="151">
        <v>6</v>
      </c>
      <c r="F435" s="151">
        <v>6</v>
      </c>
      <c r="G435" s="151">
        <v>4</v>
      </c>
      <c r="H435" s="151">
        <v>-2</v>
      </c>
      <c r="I435" s="152">
        <v>-33.333333333333329</v>
      </c>
      <c r="J435" s="142"/>
      <c r="K435" s="159" t="s">
        <v>94</v>
      </c>
      <c r="L435" s="150">
        <v>22</v>
      </c>
      <c r="M435" s="151">
        <v>26</v>
      </c>
      <c r="N435" s="151">
        <v>19</v>
      </c>
      <c r="O435" s="151">
        <v>13</v>
      </c>
      <c r="P435" s="151">
        <v>5</v>
      </c>
      <c r="Q435" s="151">
        <v>-8</v>
      </c>
      <c r="R435" s="152">
        <v>-61.53846153846154</v>
      </c>
      <c r="S435" s="152"/>
    </row>
    <row r="436" spans="1:19" s="145" customFormat="1" ht="14.45" customHeight="1">
      <c r="A436" s="160"/>
      <c r="B436" s="142" t="s">
        <v>95</v>
      </c>
      <c r="C436" s="150">
        <v>24</v>
      </c>
      <c r="D436" s="151">
        <v>19</v>
      </c>
      <c r="E436" s="151">
        <v>14</v>
      </c>
      <c r="F436" s="151">
        <v>4</v>
      </c>
      <c r="G436" s="151">
        <v>7</v>
      </c>
      <c r="H436" s="151">
        <v>3</v>
      </c>
      <c r="I436" s="152">
        <v>75</v>
      </c>
      <c r="J436" s="142"/>
      <c r="K436" s="159" t="s">
        <v>95</v>
      </c>
      <c r="L436" s="150">
        <v>22</v>
      </c>
      <c r="M436" s="151">
        <v>20</v>
      </c>
      <c r="N436" s="151">
        <v>19</v>
      </c>
      <c r="O436" s="151">
        <v>14</v>
      </c>
      <c r="P436" s="151">
        <v>11</v>
      </c>
      <c r="Q436" s="151">
        <v>-3</v>
      </c>
      <c r="R436" s="152">
        <v>-21.428571428571427</v>
      </c>
      <c r="S436" s="152"/>
    </row>
    <row r="437" spans="1:19" s="139" customFormat="1" ht="14.45" customHeight="1">
      <c r="A437" s="160"/>
      <c r="B437" s="142" t="s">
        <v>96</v>
      </c>
      <c r="C437" s="150">
        <v>24</v>
      </c>
      <c r="D437" s="151">
        <v>22</v>
      </c>
      <c r="E437" s="151">
        <v>20</v>
      </c>
      <c r="F437" s="151">
        <v>14</v>
      </c>
      <c r="G437" s="151">
        <v>5</v>
      </c>
      <c r="H437" s="151">
        <v>-9</v>
      </c>
      <c r="I437" s="152">
        <v>-64.285714285714292</v>
      </c>
      <c r="J437" s="142"/>
      <c r="K437" s="159" t="s">
        <v>96</v>
      </c>
      <c r="L437" s="150">
        <v>42</v>
      </c>
      <c r="M437" s="151">
        <v>24</v>
      </c>
      <c r="N437" s="151">
        <v>18</v>
      </c>
      <c r="O437" s="151">
        <v>19</v>
      </c>
      <c r="P437" s="151">
        <v>9</v>
      </c>
      <c r="Q437" s="151">
        <v>-10</v>
      </c>
      <c r="R437" s="152">
        <v>-52.631578947368418</v>
      </c>
      <c r="S437" s="152"/>
    </row>
    <row r="438" spans="1:19" s="145" customFormat="1" ht="14.45" customHeight="1">
      <c r="A438" s="160"/>
      <c r="B438" s="142" t="s">
        <v>97</v>
      </c>
      <c r="C438" s="150">
        <v>32</v>
      </c>
      <c r="D438" s="151">
        <v>25</v>
      </c>
      <c r="E438" s="151">
        <v>20</v>
      </c>
      <c r="F438" s="151">
        <v>16</v>
      </c>
      <c r="G438" s="151">
        <v>15</v>
      </c>
      <c r="H438" s="151">
        <v>-1</v>
      </c>
      <c r="I438" s="152">
        <v>-6.25</v>
      </c>
      <c r="J438" s="142"/>
      <c r="K438" s="159" t="s">
        <v>97</v>
      </c>
      <c r="L438" s="150">
        <v>52</v>
      </c>
      <c r="M438" s="151">
        <v>34</v>
      </c>
      <c r="N438" s="151">
        <v>23</v>
      </c>
      <c r="O438" s="151">
        <v>16</v>
      </c>
      <c r="P438" s="151">
        <v>12</v>
      </c>
      <c r="Q438" s="151">
        <v>-4</v>
      </c>
      <c r="R438" s="152">
        <v>-25</v>
      </c>
      <c r="S438" s="152"/>
    </row>
    <row r="439" spans="1:19" s="145" customFormat="1" ht="14.45" customHeight="1">
      <c r="A439" s="160"/>
      <c r="B439" s="142" t="s">
        <v>98</v>
      </c>
      <c r="C439" s="150">
        <v>18</v>
      </c>
      <c r="D439" s="151">
        <v>19</v>
      </c>
      <c r="E439" s="151">
        <v>11</v>
      </c>
      <c r="F439" s="151">
        <v>11</v>
      </c>
      <c r="G439" s="151">
        <v>10</v>
      </c>
      <c r="H439" s="151">
        <v>-1</v>
      </c>
      <c r="I439" s="152">
        <v>-9.0909090909090917</v>
      </c>
      <c r="J439" s="142"/>
      <c r="K439" s="159" t="s">
        <v>98</v>
      </c>
      <c r="L439" s="150">
        <v>43</v>
      </c>
      <c r="M439" s="151">
        <v>34</v>
      </c>
      <c r="N439" s="151">
        <v>20</v>
      </c>
      <c r="O439" s="151">
        <v>20</v>
      </c>
      <c r="P439" s="151">
        <v>7</v>
      </c>
      <c r="Q439" s="151">
        <v>-13</v>
      </c>
      <c r="R439" s="152">
        <v>-65</v>
      </c>
      <c r="S439" s="152"/>
    </row>
    <row r="440" spans="1:19" s="145" customFormat="1" ht="14.45" customHeight="1">
      <c r="A440" s="160"/>
      <c r="B440" s="142" t="s">
        <v>99</v>
      </c>
      <c r="C440" s="150">
        <v>29</v>
      </c>
      <c r="D440" s="151">
        <v>17</v>
      </c>
      <c r="E440" s="151">
        <v>17</v>
      </c>
      <c r="F440" s="151">
        <v>15</v>
      </c>
      <c r="G440" s="151">
        <v>5</v>
      </c>
      <c r="H440" s="151">
        <v>-10</v>
      </c>
      <c r="I440" s="152">
        <v>-66.666666666666657</v>
      </c>
      <c r="J440" s="142"/>
      <c r="K440" s="159" t="s">
        <v>99</v>
      </c>
      <c r="L440" s="150">
        <v>48</v>
      </c>
      <c r="M440" s="151">
        <v>41</v>
      </c>
      <c r="N440" s="151">
        <v>26</v>
      </c>
      <c r="O440" s="151">
        <v>10</v>
      </c>
      <c r="P440" s="151">
        <v>10</v>
      </c>
      <c r="Q440" s="151">
        <v>0</v>
      </c>
      <c r="R440" s="152">
        <v>0</v>
      </c>
      <c r="S440" s="152"/>
    </row>
    <row r="441" spans="1:19" s="153" customFormat="1" ht="14.45" customHeight="1">
      <c r="A441" s="160"/>
      <c r="B441" s="142" t="s">
        <v>100</v>
      </c>
      <c r="C441" s="150">
        <v>31</v>
      </c>
      <c r="D441" s="151">
        <v>34</v>
      </c>
      <c r="E441" s="151">
        <v>12</v>
      </c>
      <c r="F441" s="151">
        <v>10</v>
      </c>
      <c r="G441" s="151">
        <v>13</v>
      </c>
      <c r="H441" s="151">
        <v>3</v>
      </c>
      <c r="I441" s="152">
        <v>30</v>
      </c>
      <c r="J441" s="142"/>
      <c r="K441" s="159" t="s">
        <v>100</v>
      </c>
      <c r="L441" s="150">
        <v>52</v>
      </c>
      <c r="M441" s="151">
        <v>45</v>
      </c>
      <c r="N441" s="151">
        <v>34</v>
      </c>
      <c r="O441" s="151">
        <v>14</v>
      </c>
      <c r="P441" s="151">
        <v>6</v>
      </c>
      <c r="Q441" s="151">
        <v>-8</v>
      </c>
      <c r="R441" s="152">
        <v>-57.142857142857139</v>
      </c>
      <c r="S441" s="152"/>
    </row>
    <row r="442" spans="1:19" s="145" customFormat="1" ht="14.45" customHeight="1">
      <c r="A442" s="160"/>
      <c r="B442" s="142" t="s">
        <v>118</v>
      </c>
      <c r="C442" s="150">
        <v>32</v>
      </c>
      <c r="D442" s="151">
        <v>27</v>
      </c>
      <c r="E442" s="151">
        <v>28</v>
      </c>
      <c r="F442" s="151">
        <v>12</v>
      </c>
      <c r="G442" s="151">
        <v>11</v>
      </c>
      <c r="H442" s="151">
        <v>-1</v>
      </c>
      <c r="I442" s="152">
        <v>-8.3333333333333321</v>
      </c>
      <c r="J442" s="142"/>
      <c r="K442" s="159" t="s">
        <v>118</v>
      </c>
      <c r="L442" s="150">
        <v>54</v>
      </c>
      <c r="M442" s="151">
        <v>41</v>
      </c>
      <c r="N442" s="151">
        <v>37</v>
      </c>
      <c r="O442" s="151">
        <v>29</v>
      </c>
      <c r="P442" s="151">
        <v>20</v>
      </c>
      <c r="Q442" s="151">
        <v>-9</v>
      </c>
      <c r="R442" s="152">
        <v>-31.03448275862069</v>
      </c>
      <c r="S442" s="152"/>
    </row>
    <row r="443" spans="1:19" s="145" customFormat="1" ht="14.45" customHeight="1">
      <c r="A443" s="160"/>
      <c r="B443" s="142" t="s">
        <v>101</v>
      </c>
      <c r="C443" s="150">
        <v>23</v>
      </c>
      <c r="D443" s="151">
        <v>31</v>
      </c>
      <c r="E443" s="151">
        <v>28</v>
      </c>
      <c r="F443" s="151">
        <v>28</v>
      </c>
      <c r="G443" s="151">
        <v>16</v>
      </c>
      <c r="H443" s="151">
        <v>-12</v>
      </c>
      <c r="I443" s="152">
        <v>-42.857142857142854</v>
      </c>
      <c r="J443" s="142"/>
      <c r="K443" s="159" t="s">
        <v>101</v>
      </c>
      <c r="L443" s="150">
        <v>53</v>
      </c>
      <c r="M443" s="151">
        <v>36</v>
      </c>
      <c r="N443" s="151">
        <v>35</v>
      </c>
      <c r="O443" s="151">
        <v>31</v>
      </c>
      <c r="P443" s="151">
        <v>23</v>
      </c>
      <c r="Q443" s="151">
        <v>-8</v>
      </c>
      <c r="R443" s="152">
        <v>-25.806451612903224</v>
      </c>
      <c r="S443" s="152"/>
    </row>
    <row r="444" spans="1:19" s="145" customFormat="1" ht="14.45" customHeight="1">
      <c r="A444" s="160"/>
      <c r="B444" s="142" t="s">
        <v>102</v>
      </c>
      <c r="C444" s="150">
        <v>40</v>
      </c>
      <c r="D444" s="151">
        <v>20</v>
      </c>
      <c r="E444" s="151">
        <v>24</v>
      </c>
      <c r="F444" s="151">
        <v>27</v>
      </c>
      <c r="G444" s="151">
        <v>26</v>
      </c>
      <c r="H444" s="151">
        <v>-1</v>
      </c>
      <c r="I444" s="152">
        <v>-3.7037037037037033</v>
      </c>
      <c r="J444" s="142"/>
      <c r="K444" s="159" t="s">
        <v>102</v>
      </c>
      <c r="L444" s="150">
        <v>57</v>
      </c>
      <c r="M444" s="151">
        <v>51</v>
      </c>
      <c r="N444" s="151">
        <v>40</v>
      </c>
      <c r="O444" s="151">
        <v>31</v>
      </c>
      <c r="P444" s="151">
        <v>34</v>
      </c>
      <c r="Q444" s="151">
        <v>3</v>
      </c>
      <c r="R444" s="152">
        <v>9.67741935483871</v>
      </c>
      <c r="S444" s="152"/>
    </row>
    <row r="445" spans="1:19" s="145" customFormat="1" ht="14.45" customHeight="1">
      <c r="A445" s="160"/>
      <c r="B445" s="142" t="s">
        <v>103</v>
      </c>
      <c r="C445" s="150">
        <v>53</v>
      </c>
      <c r="D445" s="151">
        <v>35</v>
      </c>
      <c r="E445" s="151">
        <v>23</v>
      </c>
      <c r="F445" s="151">
        <v>31</v>
      </c>
      <c r="G445" s="151">
        <v>24</v>
      </c>
      <c r="H445" s="151">
        <v>-7</v>
      </c>
      <c r="I445" s="152">
        <v>-22.58064516129032</v>
      </c>
      <c r="J445" s="142"/>
      <c r="K445" s="159" t="s">
        <v>103</v>
      </c>
      <c r="L445" s="150">
        <v>85</v>
      </c>
      <c r="M445" s="151">
        <v>59</v>
      </c>
      <c r="N445" s="151">
        <v>52</v>
      </c>
      <c r="O445" s="151">
        <v>39</v>
      </c>
      <c r="P445" s="151">
        <v>30</v>
      </c>
      <c r="Q445" s="151">
        <v>-9</v>
      </c>
      <c r="R445" s="152">
        <v>-23.076923076923077</v>
      </c>
      <c r="S445" s="152"/>
    </row>
    <row r="446" spans="1:19" s="145" customFormat="1" ht="14.45" customHeight="1">
      <c r="A446" s="160"/>
      <c r="B446" s="142" t="s">
        <v>104</v>
      </c>
      <c r="C446" s="150">
        <v>33</v>
      </c>
      <c r="D446" s="151">
        <v>55</v>
      </c>
      <c r="E446" s="151">
        <v>33</v>
      </c>
      <c r="F446" s="151">
        <v>22</v>
      </c>
      <c r="G446" s="151">
        <v>28</v>
      </c>
      <c r="H446" s="151">
        <v>6</v>
      </c>
      <c r="I446" s="152">
        <v>27.27272727272727</v>
      </c>
      <c r="J446" s="142"/>
      <c r="K446" s="159" t="s">
        <v>104</v>
      </c>
      <c r="L446" s="150">
        <v>70</v>
      </c>
      <c r="M446" s="151">
        <v>78</v>
      </c>
      <c r="N446" s="151">
        <v>57</v>
      </c>
      <c r="O446" s="151">
        <v>51</v>
      </c>
      <c r="P446" s="151">
        <v>35</v>
      </c>
      <c r="Q446" s="151">
        <v>-16</v>
      </c>
      <c r="R446" s="152">
        <v>-31.372549019607842</v>
      </c>
      <c r="S446" s="152"/>
    </row>
    <row r="447" spans="1:19" s="145" customFormat="1" ht="14.45" customHeight="1">
      <c r="A447" s="160"/>
      <c r="B447" s="142" t="s">
        <v>105</v>
      </c>
      <c r="C447" s="150">
        <v>43</v>
      </c>
      <c r="D447" s="151">
        <v>31</v>
      </c>
      <c r="E447" s="151">
        <v>56</v>
      </c>
      <c r="F447" s="151">
        <v>38</v>
      </c>
      <c r="G447" s="151">
        <v>24</v>
      </c>
      <c r="H447" s="151">
        <v>-14</v>
      </c>
      <c r="I447" s="152">
        <v>-36.84210526315789</v>
      </c>
      <c r="J447" s="142"/>
      <c r="K447" s="159" t="s">
        <v>105</v>
      </c>
      <c r="L447" s="150">
        <v>74</v>
      </c>
      <c r="M447" s="151">
        <v>67</v>
      </c>
      <c r="N447" s="151">
        <v>74</v>
      </c>
      <c r="O447" s="151">
        <v>50</v>
      </c>
      <c r="P447" s="151">
        <v>49</v>
      </c>
      <c r="Q447" s="151">
        <v>-1</v>
      </c>
      <c r="R447" s="152">
        <v>-2</v>
      </c>
      <c r="S447" s="152"/>
    </row>
    <row r="448" spans="1:19" s="145" customFormat="1" ht="14.45" customHeight="1">
      <c r="A448" s="160"/>
      <c r="B448" s="142" t="s">
        <v>106</v>
      </c>
      <c r="C448" s="150">
        <v>43</v>
      </c>
      <c r="D448" s="151">
        <v>42</v>
      </c>
      <c r="E448" s="151">
        <v>32</v>
      </c>
      <c r="F448" s="151">
        <v>53</v>
      </c>
      <c r="G448" s="151">
        <v>30</v>
      </c>
      <c r="H448" s="151">
        <v>-23</v>
      </c>
      <c r="I448" s="152">
        <v>-43.39622641509434</v>
      </c>
      <c r="J448" s="142"/>
      <c r="K448" s="159" t="s">
        <v>106</v>
      </c>
      <c r="L448" s="150">
        <v>72</v>
      </c>
      <c r="M448" s="151">
        <v>71</v>
      </c>
      <c r="N448" s="151">
        <v>60</v>
      </c>
      <c r="O448" s="151">
        <v>69</v>
      </c>
      <c r="P448" s="151">
        <v>49</v>
      </c>
      <c r="Q448" s="151">
        <v>-20</v>
      </c>
      <c r="R448" s="152">
        <v>-28.985507246376812</v>
      </c>
      <c r="S448" s="152"/>
    </row>
    <row r="449" spans="1:19" s="145" customFormat="1" ht="14.45" customHeight="1">
      <c r="A449" s="160"/>
      <c r="B449" s="142" t="s">
        <v>107</v>
      </c>
      <c r="C449" s="150">
        <v>35</v>
      </c>
      <c r="D449" s="151">
        <v>38</v>
      </c>
      <c r="E449" s="151">
        <v>43</v>
      </c>
      <c r="F449" s="151">
        <v>33</v>
      </c>
      <c r="G449" s="151">
        <v>48</v>
      </c>
      <c r="H449" s="151">
        <v>15</v>
      </c>
      <c r="I449" s="152">
        <v>45.454545454545453</v>
      </c>
      <c r="J449" s="142"/>
      <c r="K449" s="159" t="s">
        <v>107</v>
      </c>
      <c r="L449" s="150">
        <v>55</v>
      </c>
      <c r="M449" s="151">
        <v>69</v>
      </c>
      <c r="N449" s="151">
        <v>67</v>
      </c>
      <c r="O449" s="151">
        <v>51</v>
      </c>
      <c r="P449" s="151">
        <v>54</v>
      </c>
      <c r="Q449" s="151">
        <v>3</v>
      </c>
      <c r="R449" s="152">
        <v>5.8823529411764701</v>
      </c>
      <c r="S449" s="152"/>
    </row>
    <row r="450" spans="1:19" s="145" customFormat="1" ht="14.45" customHeight="1">
      <c r="A450" s="160"/>
      <c r="B450" s="142" t="s">
        <v>108</v>
      </c>
      <c r="C450" s="150">
        <v>21</v>
      </c>
      <c r="D450" s="151">
        <v>32</v>
      </c>
      <c r="E450" s="151">
        <v>31</v>
      </c>
      <c r="F450" s="151">
        <v>41</v>
      </c>
      <c r="G450" s="151">
        <v>31</v>
      </c>
      <c r="H450" s="151">
        <v>-10</v>
      </c>
      <c r="I450" s="152">
        <v>-24.390243902439025</v>
      </c>
      <c r="J450" s="142"/>
      <c r="K450" s="159" t="s">
        <v>108</v>
      </c>
      <c r="L450" s="150">
        <v>53</v>
      </c>
      <c r="M450" s="151">
        <v>53</v>
      </c>
      <c r="N450" s="151">
        <v>57</v>
      </c>
      <c r="O450" s="151">
        <v>65</v>
      </c>
      <c r="P450" s="151">
        <v>44</v>
      </c>
      <c r="Q450" s="151">
        <v>-21</v>
      </c>
      <c r="R450" s="152">
        <v>-32.307692307692307</v>
      </c>
      <c r="S450" s="152"/>
    </row>
    <row r="451" spans="1:19" s="145" customFormat="1" ht="14.45" customHeight="1">
      <c r="A451" s="160"/>
      <c r="B451" s="142" t="s">
        <v>109</v>
      </c>
      <c r="C451" s="150">
        <v>16</v>
      </c>
      <c r="D451" s="151">
        <v>18</v>
      </c>
      <c r="E451" s="151">
        <v>25</v>
      </c>
      <c r="F451" s="151">
        <v>27</v>
      </c>
      <c r="G451" s="151">
        <v>29</v>
      </c>
      <c r="H451" s="151">
        <v>2</v>
      </c>
      <c r="I451" s="152">
        <v>7.4074074074074066</v>
      </c>
      <c r="J451" s="142"/>
      <c r="K451" s="159" t="s">
        <v>109</v>
      </c>
      <c r="L451" s="150">
        <v>22</v>
      </c>
      <c r="M451" s="151">
        <v>33</v>
      </c>
      <c r="N451" s="151">
        <v>47</v>
      </c>
      <c r="O451" s="151">
        <v>38</v>
      </c>
      <c r="P451" s="151">
        <v>49</v>
      </c>
      <c r="Q451" s="151">
        <v>11</v>
      </c>
      <c r="R451" s="152">
        <v>28.947368421052634</v>
      </c>
      <c r="S451" s="152"/>
    </row>
    <row r="452" spans="1:19" s="145" customFormat="1" ht="14.45" customHeight="1">
      <c r="A452" s="160"/>
      <c r="B452" s="142" t="s">
        <v>110</v>
      </c>
      <c r="C452" s="150">
        <v>18</v>
      </c>
      <c r="D452" s="151">
        <v>21</v>
      </c>
      <c r="E452" s="151">
        <v>18</v>
      </c>
      <c r="F452" s="151">
        <v>27</v>
      </c>
      <c r="G452" s="151">
        <v>30</v>
      </c>
      <c r="H452" s="151">
        <v>3</v>
      </c>
      <c r="I452" s="152">
        <v>11.111111111111111</v>
      </c>
      <c r="J452" s="142"/>
      <c r="K452" s="159" t="s">
        <v>110</v>
      </c>
      <c r="L452" s="150">
        <v>23</v>
      </c>
      <c r="M452" s="151">
        <v>18</v>
      </c>
      <c r="N452" s="151">
        <v>33</v>
      </c>
      <c r="O452" s="151">
        <v>43</v>
      </c>
      <c r="P452" s="151">
        <v>40</v>
      </c>
      <c r="Q452" s="151">
        <v>-3</v>
      </c>
      <c r="R452" s="152">
        <v>-6.9767441860465116</v>
      </c>
      <c r="S452" s="152"/>
    </row>
    <row r="453" spans="1:19" s="145" customFormat="1" ht="14.45" customHeight="1">
      <c r="A453" s="160"/>
      <c r="B453" s="142" t="s">
        <v>111</v>
      </c>
      <c r="C453" s="323" t="s">
        <v>313</v>
      </c>
      <c r="D453" s="151" t="s">
        <v>313</v>
      </c>
      <c r="E453" s="151" t="s">
        <v>313</v>
      </c>
      <c r="F453" s="151" t="s">
        <v>313</v>
      </c>
      <c r="G453" s="151">
        <v>1</v>
      </c>
      <c r="H453" s="151"/>
      <c r="I453" s="152"/>
      <c r="J453" s="160"/>
      <c r="K453" s="142" t="s">
        <v>111</v>
      </c>
      <c r="L453" s="323" t="s">
        <v>313</v>
      </c>
      <c r="M453" s="151" t="s">
        <v>313</v>
      </c>
      <c r="N453" s="151" t="s">
        <v>313</v>
      </c>
      <c r="O453" s="151" t="s">
        <v>313</v>
      </c>
      <c r="P453" s="151" t="s">
        <v>313</v>
      </c>
      <c r="Q453" s="151"/>
      <c r="R453" s="152"/>
      <c r="S453" s="160"/>
    </row>
    <row r="454" spans="1:19" s="145" customFormat="1" ht="14.45" customHeight="1">
      <c r="A454" s="160"/>
      <c r="B454" s="142"/>
      <c r="C454" s="324"/>
      <c r="D454" s="151"/>
      <c r="E454" s="151"/>
      <c r="F454" s="151"/>
      <c r="G454" s="151"/>
      <c r="H454" s="151"/>
      <c r="I454" s="152"/>
      <c r="J454" s="160"/>
      <c r="K454" s="142"/>
      <c r="L454" s="324"/>
      <c r="M454" s="151"/>
      <c r="N454" s="151"/>
      <c r="O454" s="151"/>
      <c r="P454" s="151"/>
      <c r="Q454" s="151"/>
      <c r="R454" s="152"/>
      <c r="S454" s="160"/>
    </row>
    <row r="455" spans="1:19" s="145" customFormat="1" ht="14.45" customHeight="1">
      <c r="A455" s="160"/>
      <c r="B455" s="162"/>
      <c r="C455" s="162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1"/>
      <c r="Q455" s="160"/>
      <c r="R455" s="160"/>
      <c r="S455" s="160"/>
    </row>
    <row r="456" spans="1:19" s="145" customFormat="1" ht="14.45" customHeight="1">
      <c r="A456" s="160"/>
      <c r="B456" s="162"/>
      <c r="C456" s="162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1"/>
      <c r="Q456" s="160"/>
      <c r="R456" s="160"/>
      <c r="S456" s="160"/>
    </row>
    <row r="457" spans="1:19" s="145" customFormat="1" ht="14.45" customHeight="1">
      <c r="A457" s="138"/>
      <c r="B457" s="138" t="s">
        <v>226</v>
      </c>
      <c r="C457" s="138"/>
      <c r="D457" s="138"/>
      <c r="E457" s="138"/>
      <c r="F457" s="138"/>
      <c r="G457" s="138"/>
      <c r="H457" s="138"/>
      <c r="I457" s="138"/>
      <c r="J457" s="138"/>
      <c r="K457" s="138" t="s">
        <v>227</v>
      </c>
      <c r="L457" s="138"/>
      <c r="M457" s="138"/>
      <c r="N457" s="138"/>
      <c r="O457" s="138"/>
      <c r="P457" s="138"/>
      <c r="Q457" s="138"/>
      <c r="R457" s="138"/>
      <c r="S457" s="138"/>
    </row>
    <row r="458" spans="1:19" s="145" customFormat="1" ht="14.45" customHeight="1">
      <c r="A458" s="160"/>
      <c r="B458" s="491" t="s">
        <v>335</v>
      </c>
      <c r="C458" s="140"/>
      <c r="D458" s="140"/>
      <c r="E458" s="140"/>
      <c r="F458" s="140"/>
      <c r="G458" s="143"/>
      <c r="H458" s="141"/>
      <c r="I458" s="141"/>
      <c r="J458" s="142"/>
      <c r="K458" s="491" t="s">
        <v>335</v>
      </c>
      <c r="L458" s="140"/>
      <c r="M458" s="140"/>
      <c r="N458" s="140"/>
      <c r="O458" s="140"/>
      <c r="P458" s="143"/>
      <c r="Q458" s="141"/>
      <c r="R458" s="141"/>
      <c r="S458" s="144"/>
    </row>
    <row r="459" spans="1:19" s="145" customFormat="1" ht="14.45" customHeight="1">
      <c r="A459" s="160"/>
      <c r="B459" s="492"/>
      <c r="C459" s="146" t="s">
        <v>151</v>
      </c>
      <c r="D459" s="146" t="s">
        <v>86</v>
      </c>
      <c r="E459" s="146" t="s">
        <v>87</v>
      </c>
      <c r="F459" s="146" t="s">
        <v>410</v>
      </c>
      <c r="G459" s="146" t="s">
        <v>739</v>
      </c>
      <c r="H459" s="81" t="s">
        <v>509</v>
      </c>
      <c r="I459" s="147" t="s">
        <v>807</v>
      </c>
      <c r="J459" s="142"/>
      <c r="K459" s="492"/>
      <c r="L459" s="146" t="s">
        <v>151</v>
      </c>
      <c r="M459" s="146" t="s">
        <v>86</v>
      </c>
      <c r="N459" s="146" t="s">
        <v>87</v>
      </c>
      <c r="O459" s="146" t="s">
        <v>410</v>
      </c>
      <c r="P459" s="146" t="s">
        <v>739</v>
      </c>
      <c r="Q459" s="81" t="s">
        <v>509</v>
      </c>
      <c r="R459" s="147" t="s">
        <v>807</v>
      </c>
      <c r="S459" s="144"/>
    </row>
    <row r="460" spans="1:19" s="145" customFormat="1" ht="14.45" customHeight="1">
      <c r="A460" s="160"/>
      <c r="B460" s="493"/>
      <c r="C460" s="148"/>
      <c r="D460" s="148"/>
      <c r="E460" s="148"/>
      <c r="F460" s="148"/>
      <c r="G460" s="148"/>
      <c r="H460" s="149" t="s">
        <v>88</v>
      </c>
      <c r="I460" s="81" t="s">
        <v>511</v>
      </c>
      <c r="J460" s="142"/>
      <c r="K460" s="493"/>
      <c r="L460" s="148"/>
      <c r="M460" s="148"/>
      <c r="N460" s="148"/>
      <c r="O460" s="148"/>
      <c r="P460" s="148"/>
      <c r="Q460" s="149" t="s">
        <v>88</v>
      </c>
      <c r="R460" s="81" t="s">
        <v>511</v>
      </c>
      <c r="S460" s="144"/>
    </row>
    <row r="461" spans="1:19" s="180" customFormat="1" ht="14.45" customHeight="1">
      <c r="B461" s="188" t="s">
        <v>90</v>
      </c>
      <c r="C461" s="187">
        <v>2288</v>
      </c>
      <c r="D461" s="183">
        <v>2066</v>
      </c>
      <c r="E461" s="183">
        <v>1741</v>
      </c>
      <c r="F461" s="183">
        <v>1574</v>
      </c>
      <c r="G461" s="183">
        <v>1354</v>
      </c>
      <c r="H461" s="182">
        <v>-220</v>
      </c>
      <c r="I461" s="184">
        <v>-13.977128335451081</v>
      </c>
      <c r="J461" s="185"/>
      <c r="K461" s="186" t="s">
        <v>90</v>
      </c>
      <c r="L461" s="187">
        <v>1720</v>
      </c>
      <c r="M461" s="183">
        <v>1616</v>
      </c>
      <c r="N461" s="183">
        <v>1334</v>
      </c>
      <c r="O461" s="183">
        <v>1087</v>
      </c>
      <c r="P461" s="183">
        <v>1035</v>
      </c>
      <c r="Q461" s="182">
        <v>-52</v>
      </c>
      <c r="R461" s="184">
        <v>-4.7838086476540944</v>
      </c>
      <c r="S461" s="184"/>
    </row>
    <row r="462" spans="1:19" s="145" customFormat="1" ht="14.45" customHeight="1">
      <c r="A462" s="160"/>
      <c r="B462" s="299" t="s">
        <v>91</v>
      </c>
      <c r="C462" s="150">
        <v>204</v>
      </c>
      <c r="D462" s="151">
        <v>169</v>
      </c>
      <c r="E462" s="151">
        <v>134</v>
      </c>
      <c r="F462" s="151">
        <v>142</v>
      </c>
      <c r="G462" s="151">
        <v>109</v>
      </c>
      <c r="H462" s="151">
        <v>-33</v>
      </c>
      <c r="I462" s="152">
        <v>-23.239436619718308</v>
      </c>
      <c r="J462" s="142"/>
      <c r="K462" s="154" t="s">
        <v>91</v>
      </c>
      <c r="L462" s="150">
        <v>142</v>
      </c>
      <c r="M462" s="151">
        <v>120</v>
      </c>
      <c r="N462" s="151">
        <v>97</v>
      </c>
      <c r="O462" s="151">
        <v>74</v>
      </c>
      <c r="P462" s="151">
        <v>79</v>
      </c>
      <c r="Q462" s="151">
        <v>5</v>
      </c>
      <c r="R462" s="152">
        <v>6.756756756756757</v>
      </c>
      <c r="S462" s="152"/>
    </row>
    <row r="463" spans="1:19" s="145" customFormat="1" ht="14.45" customHeight="1">
      <c r="A463" s="160"/>
      <c r="B463" s="299" t="s">
        <v>92</v>
      </c>
      <c r="C463" s="150">
        <v>1407</v>
      </c>
      <c r="D463" s="151">
        <v>1196</v>
      </c>
      <c r="E463" s="151">
        <v>942</v>
      </c>
      <c r="F463" s="151">
        <v>798</v>
      </c>
      <c r="G463" s="151">
        <v>646</v>
      </c>
      <c r="H463" s="151">
        <v>-152</v>
      </c>
      <c r="I463" s="152">
        <v>-19.047619047619047</v>
      </c>
      <c r="J463" s="142"/>
      <c r="K463" s="154" t="s">
        <v>92</v>
      </c>
      <c r="L463" s="150">
        <v>999</v>
      </c>
      <c r="M463" s="151">
        <v>869</v>
      </c>
      <c r="N463" s="151">
        <v>688</v>
      </c>
      <c r="O463" s="151">
        <v>507</v>
      </c>
      <c r="P463" s="151">
        <v>493</v>
      </c>
      <c r="Q463" s="151">
        <v>-14</v>
      </c>
      <c r="R463" s="152">
        <v>-2.7613412228796843</v>
      </c>
      <c r="S463" s="152"/>
    </row>
    <row r="464" spans="1:19" s="145" customFormat="1" ht="14.45" customHeight="1">
      <c r="A464" s="160"/>
      <c r="B464" s="299" t="s">
        <v>93</v>
      </c>
      <c r="C464" s="150">
        <v>677</v>
      </c>
      <c r="D464" s="151">
        <v>701</v>
      </c>
      <c r="E464" s="151">
        <v>665</v>
      </c>
      <c r="F464" s="151">
        <v>634</v>
      </c>
      <c r="G464" s="151">
        <v>594</v>
      </c>
      <c r="H464" s="151">
        <v>-40</v>
      </c>
      <c r="I464" s="152">
        <v>-6.309148264984227</v>
      </c>
      <c r="J464" s="142"/>
      <c r="K464" s="154" t="s">
        <v>93</v>
      </c>
      <c r="L464" s="150">
        <v>579</v>
      </c>
      <c r="M464" s="151">
        <v>627</v>
      </c>
      <c r="N464" s="151">
        <v>549</v>
      </c>
      <c r="O464" s="151">
        <v>506</v>
      </c>
      <c r="P464" s="151">
        <v>462</v>
      </c>
      <c r="Q464" s="151">
        <v>-44</v>
      </c>
      <c r="R464" s="152">
        <v>-8.695652173913043</v>
      </c>
      <c r="S464" s="152"/>
    </row>
    <row r="465" spans="1:19" s="145" customFormat="1" ht="14.45" customHeight="1">
      <c r="A465" s="160"/>
      <c r="B465" s="142"/>
      <c r="C465" s="150"/>
      <c r="D465" s="157"/>
      <c r="E465" s="157"/>
      <c r="F465" s="157"/>
      <c r="G465" s="157"/>
      <c r="H465" s="157"/>
      <c r="I465" s="158"/>
      <c r="J465" s="142"/>
      <c r="K465" s="159"/>
      <c r="L465" s="150"/>
      <c r="M465" s="157"/>
      <c r="N465" s="157"/>
      <c r="O465" s="157"/>
      <c r="P465" s="157"/>
      <c r="Q465" s="157"/>
      <c r="R465" s="158"/>
      <c r="S465" s="158"/>
    </row>
    <row r="466" spans="1:19" s="139" customFormat="1" ht="14.45" customHeight="1">
      <c r="A466" s="160"/>
      <c r="B466" s="142" t="s">
        <v>94</v>
      </c>
      <c r="C466" s="150">
        <v>41</v>
      </c>
      <c r="D466" s="151">
        <v>61</v>
      </c>
      <c r="E466" s="151">
        <v>29</v>
      </c>
      <c r="F466" s="151">
        <v>34</v>
      </c>
      <c r="G466" s="151">
        <v>34</v>
      </c>
      <c r="H466" s="151">
        <v>0</v>
      </c>
      <c r="I466" s="152">
        <v>0</v>
      </c>
      <c r="J466" s="142"/>
      <c r="K466" s="159" t="s">
        <v>94</v>
      </c>
      <c r="L466" s="150">
        <v>30</v>
      </c>
      <c r="M466" s="151">
        <v>33</v>
      </c>
      <c r="N466" s="151">
        <v>37</v>
      </c>
      <c r="O466" s="151">
        <v>17</v>
      </c>
      <c r="P466" s="151">
        <v>22</v>
      </c>
      <c r="Q466" s="151">
        <v>5</v>
      </c>
      <c r="R466" s="152">
        <v>29.411764705882355</v>
      </c>
      <c r="S466" s="152"/>
    </row>
    <row r="467" spans="1:19" s="145" customFormat="1" ht="14.45" customHeight="1">
      <c r="A467" s="160"/>
      <c r="B467" s="142" t="s">
        <v>95</v>
      </c>
      <c r="C467" s="150">
        <v>73</v>
      </c>
      <c r="D467" s="151">
        <v>39</v>
      </c>
      <c r="E467" s="151">
        <v>53</v>
      </c>
      <c r="F467" s="151">
        <v>43</v>
      </c>
      <c r="G467" s="151">
        <v>32</v>
      </c>
      <c r="H467" s="151">
        <v>-11</v>
      </c>
      <c r="I467" s="152">
        <v>-25.581395348837212</v>
      </c>
      <c r="J467" s="142"/>
      <c r="K467" s="159" t="s">
        <v>95</v>
      </c>
      <c r="L467" s="150">
        <v>47</v>
      </c>
      <c r="M467" s="151">
        <v>36</v>
      </c>
      <c r="N467" s="151">
        <v>25</v>
      </c>
      <c r="O467" s="151">
        <v>30</v>
      </c>
      <c r="P467" s="151">
        <v>25</v>
      </c>
      <c r="Q467" s="151">
        <v>-5</v>
      </c>
      <c r="R467" s="152">
        <v>-16.666666666666664</v>
      </c>
      <c r="S467" s="152"/>
    </row>
    <row r="468" spans="1:19" s="145" customFormat="1" ht="14.45" customHeight="1">
      <c r="A468" s="160"/>
      <c r="B468" s="142" t="s">
        <v>96</v>
      </c>
      <c r="C468" s="150">
        <v>90</v>
      </c>
      <c r="D468" s="151">
        <v>69</v>
      </c>
      <c r="E468" s="151">
        <v>52</v>
      </c>
      <c r="F468" s="151">
        <v>65</v>
      </c>
      <c r="G468" s="151">
        <v>43</v>
      </c>
      <c r="H468" s="151">
        <v>-22</v>
      </c>
      <c r="I468" s="152">
        <v>-33.846153846153847</v>
      </c>
      <c r="J468" s="142"/>
      <c r="K468" s="159" t="s">
        <v>96</v>
      </c>
      <c r="L468" s="150">
        <v>65</v>
      </c>
      <c r="M468" s="151">
        <v>51</v>
      </c>
      <c r="N468" s="151">
        <v>35</v>
      </c>
      <c r="O468" s="151">
        <v>27</v>
      </c>
      <c r="P468" s="151">
        <v>32</v>
      </c>
      <c r="Q468" s="151">
        <v>5</v>
      </c>
      <c r="R468" s="152">
        <v>18.518518518518519</v>
      </c>
      <c r="S468" s="152"/>
    </row>
    <row r="469" spans="1:19" s="145" customFormat="1" ht="14.45" customHeight="1">
      <c r="A469" s="160"/>
      <c r="B469" s="142" t="s">
        <v>97</v>
      </c>
      <c r="C469" s="150">
        <v>123</v>
      </c>
      <c r="D469" s="151">
        <v>85</v>
      </c>
      <c r="E469" s="151">
        <v>60</v>
      </c>
      <c r="F469" s="151">
        <v>52</v>
      </c>
      <c r="G469" s="151">
        <v>54</v>
      </c>
      <c r="H469" s="151">
        <v>2</v>
      </c>
      <c r="I469" s="152">
        <v>3.8461538461538463</v>
      </c>
      <c r="J469" s="142"/>
      <c r="K469" s="159" t="s">
        <v>97</v>
      </c>
      <c r="L469" s="150">
        <v>62</v>
      </c>
      <c r="M469" s="151">
        <v>63</v>
      </c>
      <c r="N469" s="151">
        <v>42</v>
      </c>
      <c r="O469" s="151">
        <v>33</v>
      </c>
      <c r="P469" s="151">
        <v>30</v>
      </c>
      <c r="Q469" s="151">
        <v>-3</v>
      </c>
      <c r="R469" s="152">
        <v>-9.0909090909090917</v>
      </c>
      <c r="S469" s="152"/>
    </row>
    <row r="470" spans="1:19" s="153" customFormat="1" ht="14.45" customHeight="1">
      <c r="A470" s="160"/>
      <c r="B470" s="142" t="s">
        <v>98</v>
      </c>
      <c r="C470" s="150">
        <v>109</v>
      </c>
      <c r="D470" s="151">
        <v>98</v>
      </c>
      <c r="E470" s="151">
        <v>51</v>
      </c>
      <c r="F470" s="151">
        <v>48</v>
      </c>
      <c r="G470" s="151">
        <v>35</v>
      </c>
      <c r="H470" s="151">
        <v>-13</v>
      </c>
      <c r="I470" s="152">
        <v>-27.083333333333332</v>
      </c>
      <c r="J470" s="142"/>
      <c r="K470" s="159" t="s">
        <v>98</v>
      </c>
      <c r="L470" s="150">
        <v>81</v>
      </c>
      <c r="M470" s="151">
        <v>56</v>
      </c>
      <c r="N470" s="151">
        <v>40</v>
      </c>
      <c r="O470" s="151">
        <v>31</v>
      </c>
      <c r="P470" s="151">
        <v>25</v>
      </c>
      <c r="Q470" s="151">
        <v>-6</v>
      </c>
      <c r="R470" s="152">
        <v>-19.35483870967742</v>
      </c>
      <c r="S470" s="152"/>
    </row>
    <row r="471" spans="1:19" s="145" customFormat="1" ht="14.45" customHeight="1">
      <c r="A471" s="160"/>
      <c r="B471" s="142" t="s">
        <v>99</v>
      </c>
      <c r="C471" s="150">
        <v>100</v>
      </c>
      <c r="D471" s="151">
        <v>87</v>
      </c>
      <c r="E471" s="151">
        <v>68</v>
      </c>
      <c r="F471" s="151">
        <v>37</v>
      </c>
      <c r="G471" s="151">
        <v>38</v>
      </c>
      <c r="H471" s="151">
        <v>1</v>
      </c>
      <c r="I471" s="152">
        <v>2.7027027027027026</v>
      </c>
      <c r="J471" s="142"/>
      <c r="K471" s="159" t="s">
        <v>99</v>
      </c>
      <c r="L471" s="150">
        <v>94</v>
      </c>
      <c r="M471" s="151">
        <v>75</v>
      </c>
      <c r="N471" s="151">
        <v>42</v>
      </c>
      <c r="O471" s="151">
        <v>31</v>
      </c>
      <c r="P471" s="151">
        <v>41</v>
      </c>
      <c r="Q471" s="151">
        <v>10</v>
      </c>
      <c r="R471" s="152">
        <v>32.258064516129032</v>
      </c>
      <c r="S471" s="152"/>
    </row>
    <row r="472" spans="1:19" s="145" customFormat="1" ht="14.45" customHeight="1">
      <c r="A472" s="160"/>
      <c r="B472" s="142" t="s">
        <v>100</v>
      </c>
      <c r="C472" s="150">
        <v>105</v>
      </c>
      <c r="D472" s="151">
        <v>83</v>
      </c>
      <c r="E472" s="151">
        <v>70</v>
      </c>
      <c r="F472" s="151">
        <v>53</v>
      </c>
      <c r="G472" s="151">
        <v>47</v>
      </c>
      <c r="H472" s="151">
        <v>-6</v>
      </c>
      <c r="I472" s="152">
        <v>-11.320754716981133</v>
      </c>
      <c r="J472" s="142"/>
      <c r="K472" s="159" t="s">
        <v>100</v>
      </c>
      <c r="L472" s="150">
        <v>72</v>
      </c>
      <c r="M472" s="151">
        <v>76</v>
      </c>
      <c r="N472" s="151">
        <v>48</v>
      </c>
      <c r="O472" s="151">
        <v>37</v>
      </c>
      <c r="P472" s="151">
        <v>30</v>
      </c>
      <c r="Q472" s="151">
        <v>-7</v>
      </c>
      <c r="R472" s="152">
        <v>-18.918918918918919</v>
      </c>
      <c r="S472" s="152"/>
    </row>
    <row r="473" spans="1:19" s="145" customFormat="1" ht="14.45" customHeight="1">
      <c r="A473" s="160"/>
      <c r="B473" s="142" t="s">
        <v>118</v>
      </c>
      <c r="C473" s="150">
        <v>112</v>
      </c>
      <c r="D473" s="151">
        <v>95</v>
      </c>
      <c r="E473" s="151">
        <v>71</v>
      </c>
      <c r="F473" s="151">
        <v>78</v>
      </c>
      <c r="G473" s="151">
        <v>47</v>
      </c>
      <c r="H473" s="151">
        <v>-31</v>
      </c>
      <c r="I473" s="152">
        <v>-39.743589743589745</v>
      </c>
      <c r="J473" s="142"/>
      <c r="K473" s="159" t="s">
        <v>118</v>
      </c>
      <c r="L473" s="150">
        <v>68</v>
      </c>
      <c r="M473" s="151">
        <v>60</v>
      </c>
      <c r="N473" s="151">
        <v>79</v>
      </c>
      <c r="O473" s="151">
        <v>35</v>
      </c>
      <c r="P473" s="151">
        <v>44</v>
      </c>
      <c r="Q473" s="151">
        <v>9</v>
      </c>
      <c r="R473" s="152">
        <v>25.714285714285712</v>
      </c>
      <c r="S473" s="152"/>
    </row>
    <row r="474" spans="1:19" s="145" customFormat="1" ht="14.45" customHeight="1">
      <c r="A474" s="160"/>
      <c r="B474" s="142" t="s">
        <v>101</v>
      </c>
      <c r="C474" s="150">
        <v>120</v>
      </c>
      <c r="D474" s="151">
        <v>108</v>
      </c>
      <c r="E474" s="151">
        <v>91</v>
      </c>
      <c r="F474" s="151">
        <v>80</v>
      </c>
      <c r="G474" s="151">
        <v>68</v>
      </c>
      <c r="H474" s="151">
        <v>-12</v>
      </c>
      <c r="I474" s="152">
        <v>-15</v>
      </c>
      <c r="J474" s="142"/>
      <c r="K474" s="159" t="s">
        <v>101</v>
      </c>
      <c r="L474" s="150">
        <v>69</v>
      </c>
      <c r="M474" s="151">
        <v>76</v>
      </c>
      <c r="N474" s="151">
        <v>51</v>
      </c>
      <c r="O474" s="151">
        <v>64</v>
      </c>
      <c r="P474" s="151">
        <v>49</v>
      </c>
      <c r="Q474" s="151">
        <v>-15</v>
      </c>
      <c r="R474" s="152">
        <v>-23.4375</v>
      </c>
      <c r="S474" s="152"/>
    </row>
    <row r="475" spans="1:19" s="145" customFormat="1" ht="14.45" customHeight="1">
      <c r="A475" s="160"/>
      <c r="B475" s="142" t="s">
        <v>102</v>
      </c>
      <c r="C475" s="150">
        <v>160</v>
      </c>
      <c r="D475" s="151">
        <v>124</v>
      </c>
      <c r="E475" s="151">
        <v>107</v>
      </c>
      <c r="F475" s="151">
        <v>90</v>
      </c>
      <c r="G475" s="151">
        <v>73</v>
      </c>
      <c r="H475" s="151">
        <v>-17</v>
      </c>
      <c r="I475" s="152">
        <v>-18.888888888888889</v>
      </c>
      <c r="J475" s="142"/>
      <c r="K475" s="159" t="s">
        <v>102</v>
      </c>
      <c r="L475" s="150">
        <v>98</v>
      </c>
      <c r="M475" s="151">
        <v>72</v>
      </c>
      <c r="N475" s="151">
        <v>72</v>
      </c>
      <c r="O475" s="151">
        <v>53</v>
      </c>
      <c r="P475" s="151">
        <v>73</v>
      </c>
      <c r="Q475" s="151">
        <v>20</v>
      </c>
      <c r="R475" s="152">
        <v>37.735849056603776</v>
      </c>
      <c r="S475" s="152"/>
    </row>
    <row r="476" spans="1:19" s="145" customFormat="1" ht="14.45" customHeight="1">
      <c r="A476" s="160"/>
      <c r="B476" s="142" t="s">
        <v>103</v>
      </c>
      <c r="C476" s="150">
        <v>202</v>
      </c>
      <c r="D476" s="151">
        <v>159</v>
      </c>
      <c r="E476" s="151">
        <v>104</v>
      </c>
      <c r="F476" s="151">
        <v>111</v>
      </c>
      <c r="G476" s="151">
        <v>94</v>
      </c>
      <c r="H476" s="151">
        <v>-17</v>
      </c>
      <c r="I476" s="152">
        <v>-15.315315315315313</v>
      </c>
      <c r="J476" s="142"/>
      <c r="K476" s="159" t="s">
        <v>103</v>
      </c>
      <c r="L476" s="150">
        <v>154</v>
      </c>
      <c r="M476" s="151">
        <v>105</v>
      </c>
      <c r="N476" s="151">
        <v>79</v>
      </c>
      <c r="O476" s="151">
        <v>58</v>
      </c>
      <c r="P476" s="151">
        <v>51</v>
      </c>
      <c r="Q476" s="151">
        <v>-7</v>
      </c>
      <c r="R476" s="152">
        <v>-12.068965517241379</v>
      </c>
      <c r="S476" s="152"/>
    </row>
    <row r="477" spans="1:19" s="145" customFormat="1" ht="14.45" customHeight="1">
      <c r="A477" s="160"/>
      <c r="B477" s="142" t="s">
        <v>104</v>
      </c>
      <c r="C477" s="150">
        <v>185</v>
      </c>
      <c r="D477" s="151">
        <v>188</v>
      </c>
      <c r="E477" s="151">
        <v>142</v>
      </c>
      <c r="F477" s="151">
        <v>102</v>
      </c>
      <c r="G477" s="151">
        <v>98</v>
      </c>
      <c r="H477" s="151">
        <v>-4</v>
      </c>
      <c r="I477" s="152">
        <v>-3.9215686274509802</v>
      </c>
      <c r="J477" s="142"/>
      <c r="K477" s="159" t="s">
        <v>104</v>
      </c>
      <c r="L477" s="150">
        <v>148</v>
      </c>
      <c r="M477" s="151">
        <v>152</v>
      </c>
      <c r="N477" s="151">
        <v>90</v>
      </c>
      <c r="O477" s="151">
        <v>78</v>
      </c>
      <c r="P477" s="151">
        <v>63</v>
      </c>
      <c r="Q477" s="151">
        <v>-15</v>
      </c>
      <c r="R477" s="152">
        <v>-19.230769230769234</v>
      </c>
      <c r="S477" s="152"/>
    </row>
    <row r="478" spans="1:19" s="145" customFormat="1" ht="14.45" customHeight="1">
      <c r="A478" s="160"/>
      <c r="B478" s="142" t="s">
        <v>105</v>
      </c>
      <c r="C478" s="150">
        <v>191</v>
      </c>
      <c r="D478" s="151">
        <v>169</v>
      </c>
      <c r="E478" s="151">
        <v>178</v>
      </c>
      <c r="F478" s="151">
        <v>147</v>
      </c>
      <c r="G478" s="151">
        <v>92</v>
      </c>
      <c r="H478" s="151">
        <v>-55</v>
      </c>
      <c r="I478" s="152">
        <v>-37.414965986394563</v>
      </c>
      <c r="J478" s="142"/>
      <c r="K478" s="159" t="s">
        <v>105</v>
      </c>
      <c r="L478" s="150">
        <v>153</v>
      </c>
      <c r="M478" s="151">
        <v>134</v>
      </c>
      <c r="N478" s="151">
        <v>145</v>
      </c>
      <c r="O478" s="151">
        <v>87</v>
      </c>
      <c r="P478" s="151">
        <v>87</v>
      </c>
      <c r="Q478" s="151">
        <v>0</v>
      </c>
      <c r="R478" s="152">
        <v>0</v>
      </c>
      <c r="S478" s="152"/>
    </row>
    <row r="479" spans="1:19" s="145" customFormat="1" ht="14.45" customHeight="1">
      <c r="A479" s="160"/>
      <c r="B479" s="142" t="s">
        <v>106</v>
      </c>
      <c r="C479" s="150">
        <v>217</v>
      </c>
      <c r="D479" s="151">
        <v>183</v>
      </c>
      <c r="E479" s="151">
        <v>155</v>
      </c>
      <c r="F479" s="151">
        <v>160</v>
      </c>
      <c r="G479" s="151">
        <v>135</v>
      </c>
      <c r="H479" s="151">
        <v>-25</v>
      </c>
      <c r="I479" s="152">
        <v>-15.625</v>
      </c>
      <c r="J479" s="142"/>
      <c r="K479" s="159" t="s">
        <v>106</v>
      </c>
      <c r="L479" s="150">
        <v>185</v>
      </c>
      <c r="M479" s="151">
        <v>150</v>
      </c>
      <c r="N479" s="151">
        <v>122</v>
      </c>
      <c r="O479" s="151">
        <v>134</v>
      </c>
      <c r="P479" s="151">
        <v>75</v>
      </c>
      <c r="Q479" s="151">
        <v>-59</v>
      </c>
      <c r="R479" s="152">
        <v>-44.029850746268657</v>
      </c>
      <c r="S479" s="152"/>
    </row>
    <row r="480" spans="1:19" s="145" customFormat="1" ht="14.45" customHeight="1">
      <c r="A480" s="160"/>
      <c r="B480" s="142" t="s">
        <v>107</v>
      </c>
      <c r="C480" s="150">
        <v>216</v>
      </c>
      <c r="D480" s="151">
        <v>188</v>
      </c>
      <c r="E480" s="151">
        <v>159</v>
      </c>
      <c r="F480" s="151">
        <v>130</v>
      </c>
      <c r="G480" s="151">
        <v>148</v>
      </c>
      <c r="H480" s="151">
        <v>18</v>
      </c>
      <c r="I480" s="152">
        <v>13.846153846153847</v>
      </c>
      <c r="J480" s="142"/>
      <c r="K480" s="159" t="s">
        <v>107</v>
      </c>
      <c r="L480" s="150">
        <v>148</v>
      </c>
      <c r="M480" s="151">
        <v>168</v>
      </c>
      <c r="N480" s="151">
        <v>133</v>
      </c>
      <c r="O480" s="151">
        <v>107</v>
      </c>
      <c r="P480" s="151">
        <v>128</v>
      </c>
      <c r="Q480" s="151">
        <v>21</v>
      </c>
      <c r="R480" s="152">
        <v>19.626168224299064</v>
      </c>
      <c r="S480" s="152"/>
    </row>
    <row r="481" spans="1:19" s="145" customFormat="1" ht="14.45" customHeight="1">
      <c r="A481" s="160"/>
      <c r="B481" s="142" t="s">
        <v>108</v>
      </c>
      <c r="C481" s="150">
        <v>132</v>
      </c>
      <c r="D481" s="151">
        <v>176</v>
      </c>
      <c r="E481" s="151">
        <v>156</v>
      </c>
      <c r="F481" s="151">
        <v>130</v>
      </c>
      <c r="G481" s="151">
        <v>106</v>
      </c>
      <c r="H481" s="151">
        <v>-24</v>
      </c>
      <c r="I481" s="152">
        <v>-18.461538461538463</v>
      </c>
      <c r="J481" s="142"/>
      <c r="K481" s="159" t="s">
        <v>108</v>
      </c>
      <c r="L481" s="150">
        <v>118</v>
      </c>
      <c r="M481" s="151">
        <v>132</v>
      </c>
      <c r="N481" s="151">
        <v>135</v>
      </c>
      <c r="O481" s="151">
        <v>103</v>
      </c>
      <c r="P481" s="151">
        <v>90</v>
      </c>
      <c r="Q481" s="151">
        <v>-13</v>
      </c>
      <c r="R481" s="152">
        <v>-12.621359223300971</v>
      </c>
      <c r="S481" s="152"/>
    </row>
    <row r="482" spans="1:19" s="145" customFormat="1" ht="14.45" customHeight="1">
      <c r="A482" s="160"/>
      <c r="B482" s="142" t="s">
        <v>109</v>
      </c>
      <c r="C482" s="150">
        <v>69</v>
      </c>
      <c r="D482" s="151">
        <v>96</v>
      </c>
      <c r="E482" s="151">
        <v>126</v>
      </c>
      <c r="F482" s="151">
        <v>126</v>
      </c>
      <c r="G482" s="151">
        <v>101</v>
      </c>
      <c r="H482" s="151">
        <v>-25</v>
      </c>
      <c r="I482" s="152">
        <v>-19.841269841269842</v>
      </c>
      <c r="J482" s="142"/>
      <c r="K482" s="159" t="s">
        <v>109</v>
      </c>
      <c r="L482" s="150">
        <v>70</v>
      </c>
      <c r="M482" s="151">
        <v>90</v>
      </c>
      <c r="N482" s="151">
        <v>86</v>
      </c>
      <c r="O482" s="151">
        <v>93</v>
      </c>
      <c r="P482" s="151">
        <v>80</v>
      </c>
      <c r="Q482" s="151">
        <v>-13</v>
      </c>
      <c r="R482" s="152">
        <v>-13.978494623655912</v>
      </c>
      <c r="S482" s="152"/>
    </row>
    <row r="483" spans="1:19" s="145" customFormat="1" ht="14.45" customHeight="1">
      <c r="A483" s="160"/>
      <c r="B483" s="142" t="s">
        <v>110</v>
      </c>
      <c r="C483" s="150">
        <v>43</v>
      </c>
      <c r="D483" s="151">
        <v>58</v>
      </c>
      <c r="E483" s="151">
        <v>69</v>
      </c>
      <c r="F483" s="151">
        <v>88</v>
      </c>
      <c r="G483" s="151">
        <v>104</v>
      </c>
      <c r="H483" s="151">
        <v>16</v>
      </c>
      <c r="I483" s="152">
        <v>18.181818181818183</v>
      </c>
      <c r="J483" s="142"/>
      <c r="K483" s="159" t="s">
        <v>110</v>
      </c>
      <c r="L483" s="150">
        <v>58</v>
      </c>
      <c r="M483" s="151">
        <v>87</v>
      </c>
      <c r="N483" s="151">
        <v>73</v>
      </c>
      <c r="O483" s="151">
        <v>69</v>
      </c>
      <c r="P483" s="151">
        <v>89</v>
      </c>
      <c r="Q483" s="151">
        <v>20</v>
      </c>
      <c r="R483" s="152">
        <v>28.985507246376812</v>
      </c>
      <c r="S483" s="152"/>
    </row>
    <row r="484" spans="1:19" s="145" customFormat="1" ht="14.45" customHeight="1">
      <c r="A484" s="160"/>
      <c r="B484" s="142" t="s">
        <v>111</v>
      </c>
      <c r="C484" s="323" t="s">
        <v>313</v>
      </c>
      <c r="D484" s="151" t="s">
        <v>313</v>
      </c>
      <c r="E484" s="151" t="s">
        <v>313</v>
      </c>
      <c r="F484" s="151" t="s">
        <v>313</v>
      </c>
      <c r="G484" s="151">
        <v>5</v>
      </c>
      <c r="H484" s="151"/>
      <c r="I484" s="152"/>
      <c r="J484" s="160"/>
      <c r="K484" s="142" t="s">
        <v>111</v>
      </c>
      <c r="L484" s="323" t="s">
        <v>313</v>
      </c>
      <c r="M484" s="151" t="s">
        <v>313</v>
      </c>
      <c r="N484" s="151" t="s">
        <v>313</v>
      </c>
      <c r="O484" s="151" t="s">
        <v>313</v>
      </c>
      <c r="P484" s="151">
        <v>1</v>
      </c>
      <c r="Q484" s="151"/>
      <c r="R484" s="152"/>
      <c r="S484" s="160"/>
    </row>
    <row r="485" spans="1:19" s="145" customFormat="1" ht="14.45" customHeight="1">
      <c r="A485" s="160"/>
      <c r="B485" s="142"/>
      <c r="C485" s="324"/>
      <c r="D485" s="151"/>
      <c r="E485" s="151"/>
      <c r="F485" s="151"/>
      <c r="G485" s="151"/>
      <c r="H485" s="151"/>
      <c r="I485" s="152"/>
      <c r="J485" s="160"/>
      <c r="K485" s="142"/>
      <c r="L485" s="324"/>
      <c r="M485" s="151"/>
      <c r="N485" s="151"/>
      <c r="O485" s="151"/>
      <c r="P485" s="151"/>
      <c r="Q485" s="151"/>
      <c r="R485" s="152"/>
      <c r="S485" s="160"/>
    </row>
    <row r="486" spans="1:19" s="145" customFormat="1" ht="14.45" customHeight="1">
      <c r="A486" s="160"/>
      <c r="B486" s="160"/>
      <c r="C486" s="160"/>
      <c r="D486" s="160"/>
      <c r="E486" s="160"/>
      <c r="F486" s="160"/>
      <c r="G486" s="161"/>
      <c r="H486" s="160"/>
      <c r="I486" s="160"/>
      <c r="J486" s="160"/>
      <c r="K486" s="160"/>
      <c r="L486" s="160"/>
      <c r="M486" s="160"/>
      <c r="N486" s="160"/>
      <c r="O486" s="160"/>
      <c r="P486" s="161"/>
      <c r="Q486" s="160"/>
      <c r="R486" s="160"/>
      <c r="S486" s="160"/>
    </row>
    <row r="487" spans="1:19" s="145" customFormat="1" ht="14.45" customHeight="1">
      <c r="A487" s="138"/>
      <c r="B487" s="138" t="s">
        <v>634</v>
      </c>
      <c r="C487" s="138"/>
      <c r="D487" s="138"/>
      <c r="E487" s="138"/>
      <c r="F487" s="138"/>
      <c r="G487" s="138"/>
      <c r="H487" s="138"/>
      <c r="I487" s="138"/>
      <c r="J487" s="138"/>
      <c r="K487" s="138" t="s">
        <v>635</v>
      </c>
      <c r="L487" s="138"/>
      <c r="M487" s="138"/>
      <c r="N487" s="138"/>
      <c r="O487" s="138"/>
      <c r="P487" s="138"/>
      <c r="Q487" s="138"/>
      <c r="R487" s="138"/>
      <c r="S487" s="138"/>
    </row>
    <row r="488" spans="1:19" s="145" customFormat="1" ht="14.45" customHeight="1">
      <c r="A488" s="160"/>
      <c r="B488" s="491" t="s">
        <v>335</v>
      </c>
      <c r="C488" s="140"/>
      <c r="D488" s="140"/>
      <c r="E488" s="140"/>
      <c r="F488" s="140"/>
      <c r="G488" s="143"/>
      <c r="H488" s="141"/>
      <c r="I488" s="141"/>
      <c r="J488" s="142"/>
      <c r="K488" s="491" t="s">
        <v>335</v>
      </c>
      <c r="L488" s="140"/>
      <c r="M488" s="140"/>
      <c r="N488" s="140"/>
      <c r="O488" s="140"/>
      <c r="P488" s="143"/>
      <c r="Q488" s="141"/>
      <c r="R488" s="141"/>
      <c r="S488" s="144"/>
    </row>
    <row r="489" spans="1:19" s="145" customFormat="1" ht="14.45" customHeight="1">
      <c r="A489" s="160"/>
      <c r="B489" s="492"/>
      <c r="C489" s="146" t="s">
        <v>151</v>
      </c>
      <c r="D489" s="146" t="s">
        <v>86</v>
      </c>
      <c r="E489" s="146" t="s">
        <v>87</v>
      </c>
      <c r="F489" s="146" t="s">
        <v>410</v>
      </c>
      <c r="G489" s="146" t="s">
        <v>739</v>
      </c>
      <c r="H489" s="81" t="s">
        <v>509</v>
      </c>
      <c r="I489" s="147" t="s">
        <v>807</v>
      </c>
      <c r="J489" s="142"/>
      <c r="K489" s="492"/>
      <c r="L489" s="146" t="s">
        <v>151</v>
      </c>
      <c r="M489" s="146" t="s">
        <v>86</v>
      </c>
      <c r="N489" s="146" t="s">
        <v>87</v>
      </c>
      <c r="O489" s="146" t="s">
        <v>410</v>
      </c>
      <c r="P489" s="146" t="s">
        <v>739</v>
      </c>
      <c r="Q489" s="81" t="s">
        <v>509</v>
      </c>
      <c r="R489" s="147" t="s">
        <v>807</v>
      </c>
      <c r="S489" s="144"/>
    </row>
    <row r="490" spans="1:19" s="145" customFormat="1" ht="14.45" customHeight="1">
      <c r="A490" s="160"/>
      <c r="B490" s="493"/>
      <c r="C490" s="148"/>
      <c r="D490" s="148"/>
      <c r="E490" s="148"/>
      <c r="F490" s="148"/>
      <c r="G490" s="148"/>
      <c r="H490" s="149" t="s">
        <v>88</v>
      </c>
      <c r="I490" s="81" t="s">
        <v>511</v>
      </c>
      <c r="J490" s="142"/>
      <c r="K490" s="493"/>
      <c r="L490" s="148"/>
      <c r="M490" s="148"/>
      <c r="N490" s="148"/>
      <c r="O490" s="148"/>
      <c r="P490" s="148"/>
      <c r="Q490" s="149" t="s">
        <v>88</v>
      </c>
      <c r="R490" s="81" t="s">
        <v>511</v>
      </c>
      <c r="S490" s="144"/>
    </row>
    <row r="491" spans="1:19" s="180" customFormat="1" ht="14.45" customHeight="1">
      <c r="B491" s="188" t="s">
        <v>90</v>
      </c>
      <c r="C491" s="187">
        <v>1001</v>
      </c>
      <c r="D491" s="183">
        <v>917</v>
      </c>
      <c r="E491" s="183">
        <v>774</v>
      </c>
      <c r="F491" s="183">
        <v>695</v>
      </c>
      <c r="G491" s="183">
        <v>613</v>
      </c>
      <c r="H491" s="182">
        <v>-82</v>
      </c>
      <c r="I491" s="184">
        <v>-11.798561151079138</v>
      </c>
      <c r="J491" s="185"/>
      <c r="K491" s="186" t="s">
        <v>90</v>
      </c>
      <c r="L491" s="187">
        <v>748</v>
      </c>
      <c r="M491" s="183">
        <v>688</v>
      </c>
      <c r="N491" s="183">
        <v>583</v>
      </c>
      <c r="O491" s="183">
        <v>486</v>
      </c>
      <c r="P491" s="183">
        <v>457</v>
      </c>
      <c r="Q491" s="182">
        <v>-29</v>
      </c>
      <c r="R491" s="184">
        <v>-5.9670781893004117</v>
      </c>
      <c r="S491" s="184"/>
    </row>
    <row r="492" spans="1:19" s="145" customFormat="1" ht="14.45" customHeight="1">
      <c r="A492" s="160"/>
      <c r="B492" s="299" t="s">
        <v>91</v>
      </c>
      <c r="C492" s="150">
        <v>100</v>
      </c>
      <c r="D492" s="151">
        <v>87</v>
      </c>
      <c r="E492" s="151">
        <v>62</v>
      </c>
      <c r="F492" s="151">
        <v>63</v>
      </c>
      <c r="G492" s="151">
        <v>56</v>
      </c>
      <c r="H492" s="151">
        <v>-7</v>
      </c>
      <c r="I492" s="152">
        <v>-11.111111111111111</v>
      </c>
      <c r="J492" s="142"/>
      <c r="K492" s="154" t="s">
        <v>91</v>
      </c>
      <c r="L492" s="150">
        <v>64</v>
      </c>
      <c r="M492" s="151">
        <v>59</v>
      </c>
      <c r="N492" s="151">
        <v>41</v>
      </c>
      <c r="O492" s="151">
        <v>31</v>
      </c>
      <c r="P492" s="151">
        <v>39</v>
      </c>
      <c r="Q492" s="151">
        <v>8</v>
      </c>
      <c r="R492" s="152">
        <v>25.806451612903224</v>
      </c>
      <c r="S492" s="152"/>
    </row>
    <row r="493" spans="1:19" s="145" customFormat="1" ht="14.45" customHeight="1">
      <c r="A493" s="160"/>
      <c r="B493" s="299" t="s">
        <v>92</v>
      </c>
      <c r="C493" s="150">
        <v>620</v>
      </c>
      <c r="D493" s="151">
        <v>554</v>
      </c>
      <c r="E493" s="151">
        <v>447</v>
      </c>
      <c r="F493" s="151">
        <v>376</v>
      </c>
      <c r="G493" s="151">
        <v>305</v>
      </c>
      <c r="H493" s="151">
        <v>-71</v>
      </c>
      <c r="I493" s="152">
        <v>-18.882978723404257</v>
      </c>
      <c r="J493" s="142"/>
      <c r="K493" s="154" t="s">
        <v>92</v>
      </c>
      <c r="L493" s="150">
        <v>451</v>
      </c>
      <c r="M493" s="151">
        <v>391</v>
      </c>
      <c r="N493" s="151">
        <v>321</v>
      </c>
      <c r="O493" s="151">
        <v>246</v>
      </c>
      <c r="P493" s="151">
        <v>237</v>
      </c>
      <c r="Q493" s="151">
        <v>-9</v>
      </c>
      <c r="R493" s="152">
        <v>-3.6585365853658534</v>
      </c>
      <c r="S493" s="152"/>
    </row>
    <row r="494" spans="1:19" s="145" customFormat="1" ht="14.45" customHeight="1">
      <c r="A494" s="160"/>
      <c r="B494" s="299" t="s">
        <v>93</v>
      </c>
      <c r="C494" s="150">
        <v>281</v>
      </c>
      <c r="D494" s="151">
        <v>276</v>
      </c>
      <c r="E494" s="151">
        <v>265</v>
      </c>
      <c r="F494" s="151">
        <v>256</v>
      </c>
      <c r="G494" s="151">
        <v>249</v>
      </c>
      <c r="H494" s="151">
        <v>-7</v>
      </c>
      <c r="I494" s="152">
        <v>-2.734375</v>
      </c>
      <c r="J494" s="142"/>
      <c r="K494" s="154" t="s">
        <v>93</v>
      </c>
      <c r="L494" s="150">
        <v>233</v>
      </c>
      <c r="M494" s="151">
        <v>238</v>
      </c>
      <c r="N494" s="151">
        <v>221</v>
      </c>
      <c r="O494" s="151">
        <v>209</v>
      </c>
      <c r="P494" s="151">
        <v>180</v>
      </c>
      <c r="Q494" s="151">
        <v>-29</v>
      </c>
      <c r="R494" s="152">
        <v>-13.875598086124402</v>
      </c>
      <c r="S494" s="152"/>
    </row>
    <row r="495" spans="1:19" s="139" customFormat="1" ht="14.45" customHeight="1">
      <c r="A495" s="160"/>
      <c r="B495" s="142"/>
      <c r="C495" s="150"/>
      <c r="D495" s="157"/>
      <c r="E495" s="157"/>
      <c r="F495" s="157"/>
      <c r="G495" s="157"/>
      <c r="H495" s="157"/>
      <c r="I495" s="158"/>
      <c r="J495" s="142"/>
      <c r="K495" s="159"/>
      <c r="L495" s="150"/>
      <c r="M495" s="157"/>
      <c r="N495" s="157"/>
      <c r="O495" s="157"/>
      <c r="P495" s="157"/>
      <c r="Q495" s="157"/>
      <c r="R495" s="158"/>
      <c r="S495" s="158"/>
    </row>
    <row r="496" spans="1:19" s="145" customFormat="1" ht="14.45" customHeight="1">
      <c r="A496" s="160"/>
      <c r="B496" s="142" t="s">
        <v>94</v>
      </c>
      <c r="C496" s="150">
        <v>20</v>
      </c>
      <c r="D496" s="151">
        <v>26</v>
      </c>
      <c r="E496" s="151">
        <v>15</v>
      </c>
      <c r="F496" s="151">
        <v>14</v>
      </c>
      <c r="G496" s="151">
        <v>18</v>
      </c>
      <c r="H496" s="151">
        <v>4</v>
      </c>
      <c r="I496" s="152">
        <v>28.571428571428569</v>
      </c>
      <c r="J496" s="142"/>
      <c r="K496" s="159" t="s">
        <v>94</v>
      </c>
      <c r="L496" s="150">
        <v>12</v>
      </c>
      <c r="M496" s="151">
        <v>12</v>
      </c>
      <c r="N496" s="151">
        <v>15</v>
      </c>
      <c r="O496" s="151">
        <v>6</v>
      </c>
      <c r="P496" s="151">
        <v>9</v>
      </c>
      <c r="Q496" s="151">
        <v>3</v>
      </c>
      <c r="R496" s="152">
        <v>50</v>
      </c>
      <c r="S496" s="152"/>
    </row>
    <row r="497" spans="1:19" s="145" customFormat="1" ht="14.45" customHeight="1">
      <c r="A497" s="160"/>
      <c r="B497" s="142" t="s">
        <v>95</v>
      </c>
      <c r="C497" s="150">
        <v>41</v>
      </c>
      <c r="D497" s="151">
        <v>21</v>
      </c>
      <c r="E497" s="151">
        <v>20</v>
      </c>
      <c r="F497" s="151">
        <v>21</v>
      </c>
      <c r="G497" s="151">
        <v>15</v>
      </c>
      <c r="H497" s="151">
        <v>-6</v>
      </c>
      <c r="I497" s="152">
        <v>-28.571428571428569</v>
      </c>
      <c r="J497" s="142"/>
      <c r="K497" s="159" t="s">
        <v>95</v>
      </c>
      <c r="L497" s="150">
        <v>21</v>
      </c>
      <c r="M497" s="151">
        <v>21</v>
      </c>
      <c r="N497" s="151">
        <v>9</v>
      </c>
      <c r="O497" s="151">
        <v>16</v>
      </c>
      <c r="P497" s="151">
        <v>8</v>
      </c>
      <c r="Q497" s="151">
        <v>-8</v>
      </c>
      <c r="R497" s="152">
        <v>-50</v>
      </c>
      <c r="S497" s="152"/>
    </row>
    <row r="498" spans="1:19" s="145" customFormat="1" ht="14.45" customHeight="1">
      <c r="A498" s="160"/>
      <c r="B498" s="142" t="s">
        <v>96</v>
      </c>
      <c r="C498" s="150">
        <v>39</v>
      </c>
      <c r="D498" s="151">
        <v>40</v>
      </c>
      <c r="E498" s="151">
        <v>27</v>
      </c>
      <c r="F498" s="151">
        <v>28</v>
      </c>
      <c r="G498" s="151">
        <v>23</v>
      </c>
      <c r="H498" s="151">
        <v>-5</v>
      </c>
      <c r="I498" s="152">
        <v>-17.857142857142858</v>
      </c>
      <c r="J498" s="142"/>
      <c r="K498" s="159" t="s">
        <v>96</v>
      </c>
      <c r="L498" s="150">
        <v>31</v>
      </c>
      <c r="M498" s="151">
        <v>26</v>
      </c>
      <c r="N498" s="151">
        <v>17</v>
      </c>
      <c r="O498" s="151">
        <v>9</v>
      </c>
      <c r="P498" s="151">
        <v>22</v>
      </c>
      <c r="Q498" s="151">
        <v>13</v>
      </c>
      <c r="R498" s="152">
        <v>144.44444444444443</v>
      </c>
      <c r="S498" s="152"/>
    </row>
    <row r="499" spans="1:19" s="153" customFormat="1" ht="14.45" customHeight="1">
      <c r="A499" s="160"/>
      <c r="B499" s="142" t="s">
        <v>97</v>
      </c>
      <c r="C499" s="150">
        <v>54</v>
      </c>
      <c r="D499" s="151">
        <v>35</v>
      </c>
      <c r="E499" s="151">
        <v>32</v>
      </c>
      <c r="F499" s="151">
        <v>24</v>
      </c>
      <c r="G499" s="151">
        <v>25</v>
      </c>
      <c r="H499" s="151">
        <v>1</v>
      </c>
      <c r="I499" s="152">
        <v>4.1666666666666661</v>
      </c>
      <c r="J499" s="142"/>
      <c r="K499" s="159" t="s">
        <v>97</v>
      </c>
      <c r="L499" s="150">
        <v>28</v>
      </c>
      <c r="M499" s="151">
        <v>28</v>
      </c>
      <c r="N499" s="151">
        <v>19</v>
      </c>
      <c r="O499" s="151">
        <v>17</v>
      </c>
      <c r="P499" s="151">
        <v>7</v>
      </c>
      <c r="Q499" s="151">
        <v>-10</v>
      </c>
      <c r="R499" s="152">
        <v>-58.82352941176471</v>
      </c>
      <c r="S499" s="152"/>
    </row>
    <row r="500" spans="1:19" s="145" customFormat="1" ht="14.45" customHeight="1">
      <c r="A500" s="160"/>
      <c r="B500" s="142" t="s">
        <v>98</v>
      </c>
      <c r="C500" s="150">
        <v>49</v>
      </c>
      <c r="D500" s="151">
        <v>45</v>
      </c>
      <c r="E500" s="151">
        <v>24</v>
      </c>
      <c r="F500" s="151">
        <v>25</v>
      </c>
      <c r="G500" s="151">
        <v>14</v>
      </c>
      <c r="H500" s="151">
        <v>-11</v>
      </c>
      <c r="I500" s="152">
        <v>-44</v>
      </c>
      <c r="J500" s="142"/>
      <c r="K500" s="159" t="s">
        <v>98</v>
      </c>
      <c r="L500" s="150">
        <v>41</v>
      </c>
      <c r="M500" s="151">
        <v>25</v>
      </c>
      <c r="N500" s="151">
        <v>16</v>
      </c>
      <c r="O500" s="151">
        <v>12</v>
      </c>
      <c r="P500" s="151">
        <v>14</v>
      </c>
      <c r="Q500" s="151">
        <v>2</v>
      </c>
      <c r="R500" s="152">
        <v>16.666666666666664</v>
      </c>
      <c r="S500" s="152"/>
    </row>
    <row r="501" spans="1:19" s="145" customFormat="1" ht="14.45" customHeight="1">
      <c r="A501" s="160"/>
      <c r="B501" s="142" t="s">
        <v>99</v>
      </c>
      <c r="C501" s="150">
        <v>39</v>
      </c>
      <c r="D501" s="151">
        <v>43</v>
      </c>
      <c r="E501" s="151">
        <v>28</v>
      </c>
      <c r="F501" s="151">
        <v>18</v>
      </c>
      <c r="G501" s="151">
        <v>22</v>
      </c>
      <c r="H501" s="151">
        <v>4</v>
      </c>
      <c r="I501" s="152">
        <v>22.222222222222221</v>
      </c>
      <c r="J501" s="142"/>
      <c r="K501" s="159" t="s">
        <v>99</v>
      </c>
      <c r="L501" s="150">
        <v>50</v>
      </c>
      <c r="M501" s="151">
        <v>38</v>
      </c>
      <c r="N501" s="151">
        <v>23</v>
      </c>
      <c r="O501" s="151">
        <v>16</v>
      </c>
      <c r="P501" s="151">
        <v>19</v>
      </c>
      <c r="Q501" s="151">
        <v>3</v>
      </c>
      <c r="R501" s="152">
        <v>18.75</v>
      </c>
      <c r="S501" s="152"/>
    </row>
    <row r="502" spans="1:19" s="145" customFormat="1" ht="14.45" customHeight="1">
      <c r="A502" s="160"/>
      <c r="B502" s="142" t="s">
        <v>100</v>
      </c>
      <c r="C502" s="150">
        <v>43</v>
      </c>
      <c r="D502" s="151">
        <v>42</v>
      </c>
      <c r="E502" s="151">
        <v>39</v>
      </c>
      <c r="F502" s="151">
        <v>20</v>
      </c>
      <c r="G502" s="151">
        <v>24</v>
      </c>
      <c r="H502" s="151">
        <v>4</v>
      </c>
      <c r="I502" s="152">
        <v>20</v>
      </c>
      <c r="J502" s="142"/>
      <c r="K502" s="159" t="s">
        <v>100</v>
      </c>
      <c r="L502" s="150">
        <v>32</v>
      </c>
      <c r="M502" s="151">
        <v>37</v>
      </c>
      <c r="N502" s="151">
        <v>27</v>
      </c>
      <c r="O502" s="151">
        <v>21</v>
      </c>
      <c r="P502" s="151">
        <v>15</v>
      </c>
      <c r="Q502" s="151">
        <v>-6</v>
      </c>
      <c r="R502" s="152">
        <v>-28.571428571428569</v>
      </c>
      <c r="S502" s="152"/>
    </row>
    <row r="503" spans="1:19" s="145" customFormat="1" ht="14.45" customHeight="1">
      <c r="A503" s="160"/>
      <c r="B503" s="142" t="s">
        <v>118</v>
      </c>
      <c r="C503" s="150">
        <v>54</v>
      </c>
      <c r="D503" s="151">
        <v>42</v>
      </c>
      <c r="E503" s="151">
        <v>34</v>
      </c>
      <c r="F503" s="151">
        <v>41</v>
      </c>
      <c r="G503" s="151">
        <v>23</v>
      </c>
      <c r="H503" s="151">
        <v>-18</v>
      </c>
      <c r="I503" s="152">
        <v>-43.902439024390247</v>
      </c>
      <c r="J503" s="142"/>
      <c r="K503" s="159" t="s">
        <v>118</v>
      </c>
      <c r="L503" s="150">
        <v>27</v>
      </c>
      <c r="M503" s="151">
        <v>27</v>
      </c>
      <c r="N503" s="151">
        <v>39</v>
      </c>
      <c r="O503" s="151">
        <v>21</v>
      </c>
      <c r="P503" s="151">
        <v>22</v>
      </c>
      <c r="Q503" s="151">
        <v>1</v>
      </c>
      <c r="R503" s="152">
        <v>4.7619047619047619</v>
      </c>
      <c r="S503" s="152"/>
    </row>
    <row r="504" spans="1:19" s="145" customFormat="1" ht="14.45" customHeight="1">
      <c r="A504" s="160"/>
      <c r="B504" s="142" t="s">
        <v>101</v>
      </c>
      <c r="C504" s="150">
        <v>58</v>
      </c>
      <c r="D504" s="151">
        <v>54</v>
      </c>
      <c r="E504" s="151">
        <v>47</v>
      </c>
      <c r="F504" s="151">
        <v>36</v>
      </c>
      <c r="G504" s="151">
        <v>32</v>
      </c>
      <c r="H504" s="151">
        <v>-4</v>
      </c>
      <c r="I504" s="152">
        <v>-11.111111111111111</v>
      </c>
      <c r="J504" s="142"/>
      <c r="K504" s="159" t="s">
        <v>101</v>
      </c>
      <c r="L504" s="150">
        <v>31</v>
      </c>
      <c r="M504" s="151">
        <v>33</v>
      </c>
      <c r="N504" s="151">
        <v>23</v>
      </c>
      <c r="O504" s="151">
        <v>33</v>
      </c>
      <c r="P504" s="151">
        <v>29</v>
      </c>
      <c r="Q504" s="151">
        <v>-4</v>
      </c>
      <c r="R504" s="152">
        <v>-12.121212121212121</v>
      </c>
      <c r="S504" s="152"/>
    </row>
    <row r="505" spans="1:19" s="145" customFormat="1" ht="14.45" customHeight="1">
      <c r="A505" s="160"/>
      <c r="B505" s="142" t="s">
        <v>102</v>
      </c>
      <c r="C505" s="150">
        <v>68</v>
      </c>
      <c r="D505" s="151">
        <v>58</v>
      </c>
      <c r="E505" s="151">
        <v>48</v>
      </c>
      <c r="F505" s="151">
        <v>46</v>
      </c>
      <c r="G505" s="151">
        <v>35</v>
      </c>
      <c r="H505" s="151">
        <v>-11</v>
      </c>
      <c r="I505" s="152">
        <v>-23.913043478260871</v>
      </c>
      <c r="J505" s="142"/>
      <c r="K505" s="159" t="s">
        <v>102</v>
      </c>
      <c r="L505" s="150">
        <v>42</v>
      </c>
      <c r="M505" s="151">
        <v>34</v>
      </c>
      <c r="N505" s="151">
        <v>34</v>
      </c>
      <c r="O505" s="151">
        <v>25</v>
      </c>
      <c r="P505" s="151">
        <v>40</v>
      </c>
      <c r="Q505" s="151">
        <v>15</v>
      </c>
      <c r="R505" s="152">
        <v>60</v>
      </c>
      <c r="S505" s="152"/>
    </row>
    <row r="506" spans="1:19" s="145" customFormat="1" ht="14.45" customHeight="1">
      <c r="A506" s="160"/>
      <c r="B506" s="142" t="s">
        <v>103</v>
      </c>
      <c r="C506" s="150">
        <v>97</v>
      </c>
      <c r="D506" s="151">
        <v>75</v>
      </c>
      <c r="E506" s="151">
        <v>49</v>
      </c>
      <c r="F506" s="151">
        <v>53</v>
      </c>
      <c r="G506" s="151">
        <v>44</v>
      </c>
      <c r="H506" s="151">
        <v>-9</v>
      </c>
      <c r="I506" s="152">
        <v>-16.981132075471699</v>
      </c>
      <c r="J506" s="142"/>
      <c r="K506" s="159" t="s">
        <v>103</v>
      </c>
      <c r="L506" s="150">
        <v>67</v>
      </c>
      <c r="M506" s="151">
        <v>45</v>
      </c>
      <c r="N506" s="151">
        <v>39</v>
      </c>
      <c r="O506" s="151">
        <v>24</v>
      </c>
      <c r="P506" s="151">
        <v>20</v>
      </c>
      <c r="Q506" s="151">
        <v>-4</v>
      </c>
      <c r="R506" s="152">
        <v>-16.666666666666664</v>
      </c>
      <c r="S506" s="152"/>
    </row>
    <row r="507" spans="1:19" s="145" customFormat="1" ht="14.45" customHeight="1">
      <c r="A507" s="160"/>
      <c r="B507" s="142" t="s">
        <v>104</v>
      </c>
      <c r="C507" s="150">
        <v>79</v>
      </c>
      <c r="D507" s="151">
        <v>89</v>
      </c>
      <c r="E507" s="151">
        <v>61</v>
      </c>
      <c r="F507" s="151">
        <v>45</v>
      </c>
      <c r="G507" s="151">
        <v>47</v>
      </c>
      <c r="H507" s="151">
        <v>2</v>
      </c>
      <c r="I507" s="152">
        <v>4.4444444444444446</v>
      </c>
      <c r="J507" s="142"/>
      <c r="K507" s="159" t="s">
        <v>104</v>
      </c>
      <c r="L507" s="150">
        <v>70</v>
      </c>
      <c r="M507" s="151">
        <v>62</v>
      </c>
      <c r="N507" s="151">
        <v>38</v>
      </c>
      <c r="O507" s="151">
        <v>39</v>
      </c>
      <c r="P507" s="151">
        <v>28</v>
      </c>
      <c r="Q507" s="151">
        <v>-11</v>
      </c>
      <c r="R507" s="152">
        <v>-28.205128205128204</v>
      </c>
      <c r="S507" s="152"/>
    </row>
    <row r="508" spans="1:19" s="145" customFormat="1" ht="14.45" customHeight="1">
      <c r="A508" s="160"/>
      <c r="B508" s="142" t="s">
        <v>105</v>
      </c>
      <c r="C508" s="150">
        <v>79</v>
      </c>
      <c r="D508" s="151">
        <v>71</v>
      </c>
      <c r="E508" s="151">
        <v>85</v>
      </c>
      <c r="F508" s="151">
        <v>68</v>
      </c>
      <c r="G508" s="151">
        <v>39</v>
      </c>
      <c r="H508" s="151">
        <v>-29</v>
      </c>
      <c r="I508" s="152">
        <v>-42.647058823529413</v>
      </c>
      <c r="J508" s="142"/>
      <c r="K508" s="159" t="s">
        <v>105</v>
      </c>
      <c r="L508" s="150">
        <v>63</v>
      </c>
      <c r="M508" s="151">
        <v>62</v>
      </c>
      <c r="N508" s="151">
        <v>63</v>
      </c>
      <c r="O508" s="151">
        <v>38</v>
      </c>
      <c r="P508" s="151">
        <v>43</v>
      </c>
      <c r="Q508" s="151">
        <v>5</v>
      </c>
      <c r="R508" s="152">
        <v>13.157894736842104</v>
      </c>
      <c r="S508" s="152"/>
    </row>
    <row r="509" spans="1:19" s="145" customFormat="1" ht="14.45" customHeight="1">
      <c r="A509" s="160"/>
      <c r="B509" s="142" t="s">
        <v>106</v>
      </c>
      <c r="C509" s="150">
        <v>94</v>
      </c>
      <c r="D509" s="151">
        <v>69</v>
      </c>
      <c r="E509" s="151">
        <v>67</v>
      </c>
      <c r="F509" s="151">
        <v>75</v>
      </c>
      <c r="G509" s="151">
        <v>61</v>
      </c>
      <c r="H509" s="151">
        <v>-14</v>
      </c>
      <c r="I509" s="152">
        <v>-18.666666666666668</v>
      </c>
      <c r="J509" s="142"/>
      <c r="K509" s="159" t="s">
        <v>106</v>
      </c>
      <c r="L509" s="150">
        <v>81</v>
      </c>
      <c r="M509" s="151">
        <v>60</v>
      </c>
      <c r="N509" s="151">
        <v>50</v>
      </c>
      <c r="O509" s="151">
        <v>60</v>
      </c>
      <c r="P509" s="151">
        <v>31</v>
      </c>
      <c r="Q509" s="151">
        <v>-29</v>
      </c>
      <c r="R509" s="152">
        <v>-48.333333333333336</v>
      </c>
      <c r="S509" s="152"/>
    </row>
    <row r="510" spans="1:19" s="145" customFormat="1" ht="14.45" customHeight="1">
      <c r="A510" s="160"/>
      <c r="B510" s="142" t="s">
        <v>107</v>
      </c>
      <c r="C510" s="150">
        <v>99</v>
      </c>
      <c r="D510" s="151">
        <v>80</v>
      </c>
      <c r="E510" s="151">
        <v>62</v>
      </c>
      <c r="F510" s="151">
        <v>52</v>
      </c>
      <c r="G510" s="151">
        <v>70</v>
      </c>
      <c r="H510" s="151">
        <v>18</v>
      </c>
      <c r="I510" s="152">
        <v>34.615384615384613</v>
      </c>
      <c r="J510" s="142"/>
      <c r="K510" s="159" t="s">
        <v>107</v>
      </c>
      <c r="L510" s="150">
        <v>68</v>
      </c>
      <c r="M510" s="151">
        <v>69</v>
      </c>
      <c r="N510" s="151">
        <v>53</v>
      </c>
      <c r="O510" s="151">
        <v>44</v>
      </c>
      <c r="P510" s="151">
        <v>55</v>
      </c>
      <c r="Q510" s="151">
        <v>11</v>
      </c>
      <c r="R510" s="152">
        <v>25</v>
      </c>
      <c r="S510" s="152"/>
    </row>
    <row r="511" spans="1:19" s="145" customFormat="1" ht="14.45" customHeight="1">
      <c r="A511" s="160"/>
      <c r="B511" s="142" t="s">
        <v>108</v>
      </c>
      <c r="C511" s="150">
        <v>50</v>
      </c>
      <c r="D511" s="151">
        <v>78</v>
      </c>
      <c r="E511" s="151">
        <v>63</v>
      </c>
      <c r="F511" s="151">
        <v>51</v>
      </c>
      <c r="G511" s="151">
        <v>40</v>
      </c>
      <c r="H511" s="151">
        <v>-11</v>
      </c>
      <c r="I511" s="152">
        <v>-21.568627450980394</v>
      </c>
      <c r="J511" s="142"/>
      <c r="K511" s="159" t="s">
        <v>108</v>
      </c>
      <c r="L511" s="150">
        <v>44</v>
      </c>
      <c r="M511" s="151">
        <v>57</v>
      </c>
      <c r="N511" s="151">
        <v>58</v>
      </c>
      <c r="O511" s="151">
        <v>41</v>
      </c>
      <c r="P511" s="151">
        <v>34</v>
      </c>
      <c r="Q511" s="151">
        <v>-7</v>
      </c>
      <c r="R511" s="152">
        <v>-17.073170731707318</v>
      </c>
      <c r="S511" s="152"/>
    </row>
    <row r="512" spans="1:19" s="145" customFormat="1" ht="14.45" customHeight="1">
      <c r="A512" s="160"/>
      <c r="B512" s="142" t="s">
        <v>109</v>
      </c>
      <c r="C512" s="150">
        <v>26</v>
      </c>
      <c r="D512" s="151">
        <v>34</v>
      </c>
      <c r="E512" s="151">
        <v>49</v>
      </c>
      <c r="F512" s="151">
        <v>49</v>
      </c>
      <c r="G512" s="151">
        <v>41</v>
      </c>
      <c r="H512" s="151">
        <v>-8</v>
      </c>
      <c r="I512" s="152">
        <v>-16.326530612244898</v>
      </c>
      <c r="J512" s="142"/>
      <c r="K512" s="159" t="s">
        <v>109</v>
      </c>
      <c r="L512" s="150">
        <v>20</v>
      </c>
      <c r="M512" s="151">
        <v>28</v>
      </c>
      <c r="N512" s="151">
        <v>38</v>
      </c>
      <c r="O512" s="151">
        <v>37</v>
      </c>
      <c r="P512" s="151">
        <v>30</v>
      </c>
      <c r="Q512" s="151">
        <v>-7</v>
      </c>
      <c r="R512" s="152">
        <v>-18.918918918918919</v>
      </c>
      <c r="S512" s="152"/>
    </row>
    <row r="513" spans="1:19" s="145" customFormat="1" ht="14.45" customHeight="1">
      <c r="A513" s="160"/>
      <c r="B513" s="142" t="s">
        <v>110</v>
      </c>
      <c r="C513" s="150">
        <v>12</v>
      </c>
      <c r="D513" s="151">
        <v>15</v>
      </c>
      <c r="E513" s="151">
        <v>24</v>
      </c>
      <c r="F513" s="151">
        <v>29</v>
      </c>
      <c r="G513" s="151">
        <v>37</v>
      </c>
      <c r="H513" s="151">
        <v>8</v>
      </c>
      <c r="I513" s="152">
        <v>27.586206896551722</v>
      </c>
      <c r="J513" s="142"/>
      <c r="K513" s="159" t="s">
        <v>110</v>
      </c>
      <c r="L513" s="150">
        <v>20</v>
      </c>
      <c r="M513" s="151">
        <v>24</v>
      </c>
      <c r="N513" s="151">
        <v>22</v>
      </c>
      <c r="O513" s="151">
        <v>27</v>
      </c>
      <c r="P513" s="151">
        <v>30</v>
      </c>
      <c r="Q513" s="151">
        <v>3</v>
      </c>
      <c r="R513" s="152">
        <v>11.111111111111111</v>
      </c>
      <c r="S513" s="152"/>
    </row>
    <row r="514" spans="1:19" s="145" customFormat="1" ht="14.45" customHeight="1">
      <c r="A514" s="160"/>
      <c r="B514" s="142" t="s">
        <v>111</v>
      </c>
      <c r="C514" s="323" t="s">
        <v>313</v>
      </c>
      <c r="D514" s="151" t="s">
        <v>313</v>
      </c>
      <c r="E514" s="151" t="s">
        <v>313</v>
      </c>
      <c r="F514" s="151" t="s">
        <v>313</v>
      </c>
      <c r="G514" s="151">
        <v>3</v>
      </c>
      <c r="H514" s="151"/>
      <c r="I514" s="152"/>
      <c r="J514" s="160"/>
      <c r="K514" s="142" t="s">
        <v>111</v>
      </c>
      <c r="L514" s="323" t="s">
        <v>313</v>
      </c>
      <c r="M514" s="151" t="s">
        <v>313</v>
      </c>
      <c r="N514" s="151" t="s">
        <v>313</v>
      </c>
      <c r="O514" s="151" t="s">
        <v>313</v>
      </c>
      <c r="P514" s="151">
        <v>1</v>
      </c>
      <c r="Q514" s="151"/>
      <c r="R514" s="152"/>
      <c r="S514" s="160"/>
    </row>
    <row r="515" spans="1:19" s="145" customFormat="1" ht="14.45" customHeight="1">
      <c r="A515" s="160"/>
      <c r="B515" s="142"/>
      <c r="C515" s="324"/>
      <c r="D515" s="151"/>
      <c r="E515" s="151"/>
      <c r="F515" s="151"/>
      <c r="G515" s="151"/>
      <c r="H515" s="151"/>
      <c r="I515" s="152"/>
      <c r="J515" s="160"/>
      <c r="K515" s="142"/>
      <c r="L515" s="324"/>
      <c r="M515" s="151"/>
      <c r="N515" s="151"/>
      <c r="O515" s="151"/>
      <c r="P515" s="151"/>
      <c r="Q515" s="151"/>
      <c r="R515" s="152"/>
      <c r="S515" s="160"/>
    </row>
    <row r="516" spans="1:19" s="145" customFormat="1" ht="14.45" customHeight="1">
      <c r="A516" s="160"/>
      <c r="B516" s="160"/>
      <c r="C516" s="160"/>
      <c r="D516" s="160"/>
      <c r="E516" s="160"/>
      <c r="F516" s="160"/>
      <c r="G516" s="161"/>
      <c r="H516" s="160"/>
      <c r="I516" s="160"/>
      <c r="J516" s="160"/>
      <c r="K516" s="160"/>
      <c r="L516" s="160"/>
      <c r="M516" s="160"/>
      <c r="N516" s="160"/>
      <c r="O516" s="160"/>
      <c r="P516" s="161"/>
      <c r="Q516" s="160"/>
      <c r="R516" s="160"/>
      <c r="S516" s="160"/>
    </row>
    <row r="517" spans="1:19" s="145" customFormat="1" ht="14.45" customHeight="1">
      <c r="A517" s="138"/>
      <c r="B517" s="138" t="s">
        <v>636</v>
      </c>
      <c r="C517" s="138"/>
      <c r="D517" s="138"/>
      <c r="E517" s="138"/>
      <c r="F517" s="138"/>
      <c r="G517" s="138"/>
      <c r="H517" s="138"/>
      <c r="I517" s="138"/>
      <c r="J517" s="138"/>
      <c r="K517" s="138" t="s">
        <v>637</v>
      </c>
      <c r="L517" s="138"/>
      <c r="M517" s="138"/>
      <c r="N517" s="138"/>
      <c r="O517" s="138"/>
      <c r="P517" s="138"/>
      <c r="Q517" s="138"/>
      <c r="R517" s="138"/>
      <c r="S517" s="138"/>
    </row>
    <row r="518" spans="1:19" s="145" customFormat="1" ht="14.45" customHeight="1">
      <c r="A518" s="160"/>
      <c r="B518" s="491" t="s">
        <v>335</v>
      </c>
      <c r="C518" s="140"/>
      <c r="D518" s="140"/>
      <c r="E518" s="140"/>
      <c r="F518" s="140"/>
      <c r="G518" s="143"/>
      <c r="H518" s="141"/>
      <c r="I518" s="141"/>
      <c r="J518" s="142"/>
      <c r="K518" s="491" t="s">
        <v>335</v>
      </c>
      <c r="L518" s="140"/>
      <c r="M518" s="140"/>
      <c r="N518" s="140"/>
      <c r="O518" s="140"/>
      <c r="P518" s="143"/>
      <c r="Q518" s="141"/>
      <c r="R518" s="141"/>
      <c r="S518" s="144"/>
    </row>
    <row r="519" spans="1:19" s="145" customFormat="1" ht="14.45" customHeight="1">
      <c r="A519" s="160"/>
      <c r="B519" s="492"/>
      <c r="C519" s="146" t="s">
        <v>151</v>
      </c>
      <c r="D519" s="146" t="s">
        <v>86</v>
      </c>
      <c r="E519" s="146" t="s">
        <v>87</v>
      </c>
      <c r="F519" s="146" t="s">
        <v>410</v>
      </c>
      <c r="G519" s="146" t="s">
        <v>739</v>
      </c>
      <c r="H519" s="81" t="s">
        <v>509</v>
      </c>
      <c r="I519" s="147" t="s">
        <v>807</v>
      </c>
      <c r="J519" s="142"/>
      <c r="K519" s="492"/>
      <c r="L519" s="146" t="s">
        <v>151</v>
      </c>
      <c r="M519" s="146" t="s">
        <v>86</v>
      </c>
      <c r="N519" s="146" t="s">
        <v>87</v>
      </c>
      <c r="O519" s="146" t="s">
        <v>410</v>
      </c>
      <c r="P519" s="146" t="s">
        <v>739</v>
      </c>
      <c r="Q519" s="81" t="s">
        <v>509</v>
      </c>
      <c r="R519" s="147" t="s">
        <v>807</v>
      </c>
      <c r="S519" s="144"/>
    </row>
    <row r="520" spans="1:19" s="145" customFormat="1" ht="14.45" customHeight="1">
      <c r="A520" s="160"/>
      <c r="B520" s="493"/>
      <c r="C520" s="148"/>
      <c r="D520" s="148"/>
      <c r="E520" s="148"/>
      <c r="F520" s="148"/>
      <c r="G520" s="148"/>
      <c r="H520" s="149" t="s">
        <v>88</v>
      </c>
      <c r="I520" s="81" t="s">
        <v>511</v>
      </c>
      <c r="J520" s="142"/>
      <c r="K520" s="493"/>
      <c r="L520" s="148"/>
      <c r="M520" s="148"/>
      <c r="N520" s="148"/>
      <c r="O520" s="148"/>
      <c r="P520" s="148"/>
      <c r="Q520" s="149" t="s">
        <v>88</v>
      </c>
      <c r="R520" s="81" t="s">
        <v>511</v>
      </c>
      <c r="S520" s="144"/>
    </row>
    <row r="521" spans="1:19" s="180" customFormat="1" ht="14.45" customHeight="1">
      <c r="B521" s="188" t="s">
        <v>90</v>
      </c>
      <c r="C521" s="187">
        <v>1287</v>
      </c>
      <c r="D521" s="183">
        <v>1149</v>
      </c>
      <c r="E521" s="183">
        <v>967</v>
      </c>
      <c r="F521" s="183">
        <v>879</v>
      </c>
      <c r="G521" s="183">
        <v>741</v>
      </c>
      <c r="H521" s="182">
        <v>-138</v>
      </c>
      <c r="I521" s="184">
        <v>-15.699658703071673</v>
      </c>
      <c r="J521" s="185"/>
      <c r="K521" s="186" t="s">
        <v>90</v>
      </c>
      <c r="L521" s="187">
        <v>972</v>
      </c>
      <c r="M521" s="183">
        <v>928</v>
      </c>
      <c r="N521" s="183">
        <v>751</v>
      </c>
      <c r="O521" s="183">
        <v>601</v>
      </c>
      <c r="P521" s="183">
        <v>578</v>
      </c>
      <c r="Q521" s="182">
        <v>-23</v>
      </c>
      <c r="R521" s="184">
        <v>-3.8269550748752081</v>
      </c>
      <c r="S521" s="184"/>
    </row>
    <row r="522" spans="1:19" s="145" customFormat="1" ht="14.45" customHeight="1">
      <c r="A522" s="160"/>
      <c r="B522" s="299" t="s">
        <v>91</v>
      </c>
      <c r="C522" s="150">
        <v>104</v>
      </c>
      <c r="D522" s="151">
        <v>82</v>
      </c>
      <c r="E522" s="151">
        <v>72</v>
      </c>
      <c r="F522" s="151">
        <v>79</v>
      </c>
      <c r="G522" s="151">
        <v>53</v>
      </c>
      <c r="H522" s="151">
        <v>-26</v>
      </c>
      <c r="I522" s="152">
        <v>-32.911392405063289</v>
      </c>
      <c r="J522" s="142"/>
      <c r="K522" s="154" t="s">
        <v>91</v>
      </c>
      <c r="L522" s="150">
        <v>78</v>
      </c>
      <c r="M522" s="151">
        <v>61</v>
      </c>
      <c r="N522" s="151">
        <v>56</v>
      </c>
      <c r="O522" s="151">
        <v>43</v>
      </c>
      <c r="P522" s="151">
        <v>40</v>
      </c>
      <c r="Q522" s="151">
        <v>-3</v>
      </c>
      <c r="R522" s="152">
        <v>-6.9767441860465116</v>
      </c>
      <c r="S522" s="152"/>
    </row>
    <row r="523" spans="1:19" s="145" customFormat="1" ht="14.45" customHeight="1">
      <c r="A523" s="160"/>
      <c r="B523" s="299" t="s">
        <v>92</v>
      </c>
      <c r="C523" s="150">
        <v>787</v>
      </c>
      <c r="D523" s="151">
        <v>642</v>
      </c>
      <c r="E523" s="151">
        <v>495</v>
      </c>
      <c r="F523" s="151">
        <v>422</v>
      </c>
      <c r="G523" s="151">
        <v>341</v>
      </c>
      <c r="H523" s="151">
        <v>-81</v>
      </c>
      <c r="I523" s="152">
        <v>-19.194312796208532</v>
      </c>
      <c r="J523" s="142"/>
      <c r="K523" s="154" t="s">
        <v>92</v>
      </c>
      <c r="L523" s="150">
        <v>548</v>
      </c>
      <c r="M523" s="151">
        <v>478</v>
      </c>
      <c r="N523" s="151">
        <v>367</v>
      </c>
      <c r="O523" s="151">
        <v>261</v>
      </c>
      <c r="P523" s="151">
        <v>256</v>
      </c>
      <c r="Q523" s="151">
        <v>-5</v>
      </c>
      <c r="R523" s="152">
        <v>-1.9157088122605364</v>
      </c>
      <c r="S523" s="152"/>
    </row>
    <row r="524" spans="1:19" s="139" customFormat="1" ht="14.45" customHeight="1">
      <c r="A524" s="160"/>
      <c r="B524" s="299" t="s">
        <v>93</v>
      </c>
      <c r="C524" s="150">
        <v>396</v>
      </c>
      <c r="D524" s="151">
        <v>425</v>
      </c>
      <c r="E524" s="151">
        <v>400</v>
      </c>
      <c r="F524" s="151">
        <v>378</v>
      </c>
      <c r="G524" s="151">
        <v>345</v>
      </c>
      <c r="H524" s="151">
        <v>-33</v>
      </c>
      <c r="I524" s="152">
        <v>-8.7301587301587293</v>
      </c>
      <c r="J524" s="142"/>
      <c r="K524" s="154" t="s">
        <v>93</v>
      </c>
      <c r="L524" s="150">
        <v>346</v>
      </c>
      <c r="M524" s="151">
        <v>389</v>
      </c>
      <c r="N524" s="151">
        <v>328</v>
      </c>
      <c r="O524" s="151">
        <v>297</v>
      </c>
      <c r="P524" s="151">
        <v>282</v>
      </c>
      <c r="Q524" s="151">
        <v>-15</v>
      </c>
      <c r="R524" s="152">
        <v>-5.0505050505050502</v>
      </c>
      <c r="S524" s="152"/>
    </row>
    <row r="525" spans="1:19" s="145" customFormat="1" ht="14.45" customHeight="1">
      <c r="A525" s="160"/>
      <c r="B525" s="142"/>
      <c r="C525" s="150"/>
      <c r="D525" s="157"/>
      <c r="E525" s="157"/>
      <c r="F525" s="157"/>
      <c r="G525" s="157"/>
      <c r="H525" s="157"/>
      <c r="I525" s="158"/>
      <c r="J525" s="142"/>
      <c r="K525" s="159"/>
      <c r="L525" s="150"/>
      <c r="M525" s="157"/>
      <c r="N525" s="157"/>
      <c r="O525" s="157"/>
      <c r="P525" s="157"/>
      <c r="Q525" s="157"/>
      <c r="R525" s="158"/>
      <c r="S525" s="158"/>
    </row>
    <row r="526" spans="1:19" s="145" customFormat="1" ht="14.45" customHeight="1">
      <c r="A526" s="160"/>
      <c r="B526" s="142" t="s">
        <v>94</v>
      </c>
      <c r="C526" s="150">
        <v>21</v>
      </c>
      <c r="D526" s="151">
        <v>35</v>
      </c>
      <c r="E526" s="151">
        <v>14</v>
      </c>
      <c r="F526" s="151">
        <v>20</v>
      </c>
      <c r="G526" s="151">
        <v>16</v>
      </c>
      <c r="H526" s="151">
        <v>-4</v>
      </c>
      <c r="I526" s="152">
        <v>-20</v>
      </c>
      <c r="J526" s="142"/>
      <c r="K526" s="159" t="s">
        <v>94</v>
      </c>
      <c r="L526" s="150">
        <v>18</v>
      </c>
      <c r="M526" s="151">
        <v>21</v>
      </c>
      <c r="N526" s="151">
        <v>22</v>
      </c>
      <c r="O526" s="151">
        <v>11</v>
      </c>
      <c r="P526" s="151">
        <v>13</v>
      </c>
      <c r="Q526" s="151">
        <v>2</v>
      </c>
      <c r="R526" s="152">
        <v>18.181818181818183</v>
      </c>
      <c r="S526" s="152"/>
    </row>
    <row r="527" spans="1:19" s="145" customFormat="1" ht="14.45" customHeight="1">
      <c r="A527" s="160"/>
      <c r="B527" s="142" t="s">
        <v>95</v>
      </c>
      <c r="C527" s="150">
        <v>32</v>
      </c>
      <c r="D527" s="151">
        <v>18</v>
      </c>
      <c r="E527" s="151">
        <v>33</v>
      </c>
      <c r="F527" s="151">
        <v>22</v>
      </c>
      <c r="G527" s="151">
        <v>17</v>
      </c>
      <c r="H527" s="151">
        <v>-5</v>
      </c>
      <c r="I527" s="152">
        <v>-22.727272727272727</v>
      </c>
      <c r="J527" s="142"/>
      <c r="K527" s="159" t="s">
        <v>95</v>
      </c>
      <c r="L527" s="150">
        <v>26</v>
      </c>
      <c r="M527" s="151">
        <v>15</v>
      </c>
      <c r="N527" s="151">
        <v>16</v>
      </c>
      <c r="O527" s="151">
        <v>14</v>
      </c>
      <c r="P527" s="151">
        <v>17</v>
      </c>
      <c r="Q527" s="151">
        <v>3</v>
      </c>
      <c r="R527" s="152">
        <v>21.428571428571427</v>
      </c>
      <c r="S527" s="152"/>
    </row>
    <row r="528" spans="1:19" s="153" customFormat="1" ht="14.45" customHeight="1">
      <c r="A528" s="160"/>
      <c r="B528" s="142" t="s">
        <v>96</v>
      </c>
      <c r="C528" s="150">
        <v>51</v>
      </c>
      <c r="D528" s="151">
        <v>29</v>
      </c>
      <c r="E528" s="151">
        <v>25</v>
      </c>
      <c r="F528" s="151">
        <v>37</v>
      </c>
      <c r="G528" s="151">
        <v>20</v>
      </c>
      <c r="H528" s="151">
        <v>-17</v>
      </c>
      <c r="I528" s="152">
        <v>-45.945945945945951</v>
      </c>
      <c r="J528" s="142"/>
      <c r="K528" s="159" t="s">
        <v>96</v>
      </c>
      <c r="L528" s="150">
        <v>34</v>
      </c>
      <c r="M528" s="151">
        <v>25</v>
      </c>
      <c r="N528" s="151">
        <v>18</v>
      </c>
      <c r="O528" s="151">
        <v>18</v>
      </c>
      <c r="P528" s="151">
        <v>10</v>
      </c>
      <c r="Q528" s="151">
        <v>-8</v>
      </c>
      <c r="R528" s="152">
        <v>-44.444444444444443</v>
      </c>
      <c r="S528" s="152"/>
    </row>
    <row r="529" spans="1:19" s="145" customFormat="1" ht="14.45" customHeight="1">
      <c r="A529" s="160"/>
      <c r="B529" s="142" t="s">
        <v>97</v>
      </c>
      <c r="C529" s="150">
        <v>69</v>
      </c>
      <c r="D529" s="151">
        <v>50</v>
      </c>
      <c r="E529" s="151">
        <v>28</v>
      </c>
      <c r="F529" s="151">
        <v>28</v>
      </c>
      <c r="G529" s="151">
        <v>29</v>
      </c>
      <c r="H529" s="151">
        <v>1</v>
      </c>
      <c r="I529" s="152">
        <v>3.5714285714285712</v>
      </c>
      <c r="J529" s="142"/>
      <c r="K529" s="159" t="s">
        <v>97</v>
      </c>
      <c r="L529" s="150">
        <v>34</v>
      </c>
      <c r="M529" s="151">
        <v>35</v>
      </c>
      <c r="N529" s="151">
        <v>23</v>
      </c>
      <c r="O529" s="151">
        <v>16</v>
      </c>
      <c r="P529" s="151">
        <v>23</v>
      </c>
      <c r="Q529" s="151">
        <v>7</v>
      </c>
      <c r="R529" s="152">
        <v>43.75</v>
      </c>
      <c r="S529" s="152"/>
    </row>
    <row r="530" spans="1:19" s="145" customFormat="1" ht="14.45" customHeight="1">
      <c r="A530" s="160"/>
      <c r="B530" s="142" t="s">
        <v>98</v>
      </c>
      <c r="C530" s="150">
        <v>60</v>
      </c>
      <c r="D530" s="151">
        <v>53</v>
      </c>
      <c r="E530" s="151">
        <v>27</v>
      </c>
      <c r="F530" s="151">
        <v>23</v>
      </c>
      <c r="G530" s="151">
        <v>21</v>
      </c>
      <c r="H530" s="151">
        <v>-2</v>
      </c>
      <c r="I530" s="152">
        <v>-8.695652173913043</v>
      </c>
      <c r="J530" s="142"/>
      <c r="K530" s="159" t="s">
        <v>98</v>
      </c>
      <c r="L530" s="150">
        <v>40</v>
      </c>
      <c r="M530" s="151">
        <v>31</v>
      </c>
      <c r="N530" s="151">
        <v>24</v>
      </c>
      <c r="O530" s="151">
        <v>19</v>
      </c>
      <c r="P530" s="151">
        <v>11</v>
      </c>
      <c r="Q530" s="151">
        <v>-8</v>
      </c>
      <c r="R530" s="152">
        <v>-42.105263157894733</v>
      </c>
      <c r="S530" s="152"/>
    </row>
    <row r="531" spans="1:19" s="145" customFormat="1" ht="14.45" customHeight="1">
      <c r="A531" s="160"/>
      <c r="B531" s="142" t="s">
        <v>99</v>
      </c>
      <c r="C531" s="150">
        <v>61</v>
      </c>
      <c r="D531" s="151">
        <v>44</v>
      </c>
      <c r="E531" s="151">
        <v>40</v>
      </c>
      <c r="F531" s="151">
        <v>19</v>
      </c>
      <c r="G531" s="151">
        <v>16</v>
      </c>
      <c r="H531" s="151">
        <v>-3</v>
      </c>
      <c r="I531" s="152">
        <v>-15.789473684210526</v>
      </c>
      <c r="J531" s="142"/>
      <c r="K531" s="159" t="s">
        <v>99</v>
      </c>
      <c r="L531" s="150">
        <v>44</v>
      </c>
      <c r="M531" s="151">
        <v>37</v>
      </c>
      <c r="N531" s="151">
        <v>19</v>
      </c>
      <c r="O531" s="151">
        <v>15</v>
      </c>
      <c r="P531" s="151">
        <v>22</v>
      </c>
      <c r="Q531" s="151">
        <v>7</v>
      </c>
      <c r="R531" s="152">
        <v>46.666666666666664</v>
      </c>
      <c r="S531" s="152"/>
    </row>
    <row r="532" spans="1:19" s="145" customFormat="1" ht="14.45" customHeight="1">
      <c r="A532" s="160"/>
      <c r="B532" s="142" t="s">
        <v>100</v>
      </c>
      <c r="C532" s="150">
        <v>62</v>
      </c>
      <c r="D532" s="151">
        <v>41</v>
      </c>
      <c r="E532" s="151">
        <v>31</v>
      </c>
      <c r="F532" s="151">
        <v>33</v>
      </c>
      <c r="G532" s="151">
        <v>23</v>
      </c>
      <c r="H532" s="151">
        <v>-10</v>
      </c>
      <c r="I532" s="152">
        <v>-30.303030303030305</v>
      </c>
      <c r="J532" s="142"/>
      <c r="K532" s="159" t="s">
        <v>100</v>
      </c>
      <c r="L532" s="150">
        <v>40</v>
      </c>
      <c r="M532" s="151">
        <v>39</v>
      </c>
      <c r="N532" s="151">
        <v>21</v>
      </c>
      <c r="O532" s="151">
        <v>16</v>
      </c>
      <c r="P532" s="151">
        <v>15</v>
      </c>
      <c r="Q532" s="151">
        <v>-1</v>
      </c>
      <c r="R532" s="152">
        <v>-6.25</v>
      </c>
      <c r="S532" s="152"/>
    </row>
    <row r="533" spans="1:19" s="145" customFormat="1" ht="14.45" customHeight="1">
      <c r="A533" s="160"/>
      <c r="B533" s="142" t="s">
        <v>118</v>
      </c>
      <c r="C533" s="150">
        <v>58</v>
      </c>
      <c r="D533" s="151">
        <v>53</v>
      </c>
      <c r="E533" s="151">
        <v>37</v>
      </c>
      <c r="F533" s="151">
        <v>37</v>
      </c>
      <c r="G533" s="151">
        <v>24</v>
      </c>
      <c r="H533" s="151">
        <v>-13</v>
      </c>
      <c r="I533" s="152">
        <v>-35.135135135135137</v>
      </c>
      <c r="J533" s="142"/>
      <c r="K533" s="159" t="s">
        <v>118</v>
      </c>
      <c r="L533" s="150">
        <v>41</v>
      </c>
      <c r="M533" s="151">
        <v>33</v>
      </c>
      <c r="N533" s="151">
        <v>40</v>
      </c>
      <c r="O533" s="151">
        <v>14</v>
      </c>
      <c r="P533" s="151">
        <v>22</v>
      </c>
      <c r="Q533" s="151">
        <v>8</v>
      </c>
      <c r="R533" s="152">
        <v>57.142857142857139</v>
      </c>
      <c r="S533" s="152"/>
    </row>
    <row r="534" spans="1:19" s="145" customFormat="1" ht="14.45" customHeight="1">
      <c r="A534" s="160"/>
      <c r="B534" s="142" t="s">
        <v>101</v>
      </c>
      <c r="C534" s="150">
        <v>62</v>
      </c>
      <c r="D534" s="151">
        <v>54</v>
      </c>
      <c r="E534" s="151">
        <v>44</v>
      </c>
      <c r="F534" s="151">
        <v>44</v>
      </c>
      <c r="G534" s="151">
        <v>36</v>
      </c>
      <c r="H534" s="151">
        <v>-8</v>
      </c>
      <c r="I534" s="152">
        <v>-18.181818181818183</v>
      </c>
      <c r="J534" s="142"/>
      <c r="K534" s="159" t="s">
        <v>101</v>
      </c>
      <c r="L534" s="150">
        <v>38</v>
      </c>
      <c r="M534" s="151">
        <v>43</v>
      </c>
      <c r="N534" s="151">
        <v>28</v>
      </c>
      <c r="O534" s="151">
        <v>31</v>
      </c>
      <c r="P534" s="151">
        <v>20</v>
      </c>
      <c r="Q534" s="151">
        <v>-11</v>
      </c>
      <c r="R534" s="152">
        <v>-35.483870967741936</v>
      </c>
      <c r="S534" s="152"/>
    </row>
    <row r="535" spans="1:19" s="145" customFormat="1" ht="14.45" customHeight="1">
      <c r="A535" s="160"/>
      <c r="B535" s="142" t="s">
        <v>102</v>
      </c>
      <c r="C535" s="150">
        <v>92</v>
      </c>
      <c r="D535" s="151">
        <v>66</v>
      </c>
      <c r="E535" s="151">
        <v>59</v>
      </c>
      <c r="F535" s="151">
        <v>44</v>
      </c>
      <c r="G535" s="151">
        <v>38</v>
      </c>
      <c r="H535" s="151">
        <v>-6</v>
      </c>
      <c r="I535" s="152">
        <v>-13.636363636363635</v>
      </c>
      <c r="J535" s="142"/>
      <c r="K535" s="159" t="s">
        <v>102</v>
      </c>
      <c r="L535" s="150">
        <v>56</v>
      </c>
      <c r="M535" s="151">
        <v>38</v>
      </c>
      <c r="N535" s="151">
        <v>38</v>
      </c>
      <c r="O535" s="151">
        <v>28</v>
      </c>
      <c r="P535" s="151">
        <v>33</v>
      </c>
      <c r="Q535" s="151">
        <v>5</v>
      </c>
      <c r="R535" s="152">
        <v>17.857142857142858</v>
      </c>
      <c r="S535" s="152"/>
    </row>
    <row r="536" spans="1:19" s="145" customFormat="1" ht="14.45" customHeight="1">
      <c r="A536" s="160"/>
      <c r="B536" s="142" t="s">
        <v>103</v>
      </c>
      <c r="C536" s="150">
        <v>105</v>
      </c>
      <c r="D536" s="151">
        <v>84</v>
      </c>
      <c r="E536" s="151">
        <v>55</v>
      </c>
      <c r="F536" s="151">
        <v>58</v>
      </c>
      <c r="G536" s="151">
        <v>50</v>
      </c>
      <c r="H536" s="151">
        <v>-8</v>
      </c>
      <c r="I536" s="152">
        <v>-13.793103448275861</v>
      </c>
      <c r="J536" s="142"/>
      <c r="K536" s="159" t="s">
        <v>103</v>
      </c>
      <c r="L536" s="150">
        <v>87</v>
      </c>
      <c r="M536" s="151">
        <v>60</v>
      </c>
      <c r="N536" s="151">
        <v>40</v>
      </c>
      <c r="O536" s="151">
        <v>34</v>
      </c>
      <c r="P536" s="151">
        <v>31</v>
      </c>
      <c r="Q536" s="151">
        <v>-3</v>
      </c>
      <c r="R536" s="152">
        <v>-8.8235294117647065</v>
      </c>
      <c r="S536" s="152"/>
    </row>
    <row r="537" spans="1:19" s="145" customFormat="1" ht="14.45" customHeight="1">
      <c r="A537" s="160"/>
      <c r="B537" s="142" t="s">
        <v>104</v>
      </c>
      <c r="C537" s="150">
        <v>106</v>
      </c>
      <c r="D537" s="151">
        <v>99</v>
      </c>
      <c r="E537" s="151">
        <v>81</v>
      </c>
      <c r="F537" s="151">
        <v>57</v>
      </c>
      <c r="G537" s="151">
        <v>51</v>
      </c>
      <c r="H537" s="151">
        <v>-6</v>
      </c>
      <c r="I537" s="152">
        <v>-10.526315789473683</v>
      </c>
      <c r="J537" s="142"/>
      <c r="K537" s="159" t="s">
        <v>104</v>
      </c>
      <c r="L537" s="150">
        <v>78</v>
      </c>
      <c r="M537" s="151">
        <v>90</v>
      </c>
      <c r="N537" s="151">
        <v>52</v>
      </c>
      <c r="O537" s="151">
        <v>39</v>
      </c>
      <c r="P537" s="151">
        <v>35</v>
      </c>
      <c r="Q537" s="151">
        <v>-4</v>
      </c>
      <c r="R537" s="152">
        <v>-10.256410256410255</v>
      </c>
      <c r="S537" s="152"/>
    </row>
    <row r="538" spans="1:19" s="145" customFormat="1" ht="14.45" customHeight="1">
      <c r="A538" s="160"/>
      <c r="B538" s="142" t="s">
        <v>105</v>
      </c>
      <c r="C538" s="150">
        <v>112</v>
      </c>
      <c r="D538" s="151">
        <v>98</v>
      </c>
      <c r="E538" s="151">
        <v>93</v>
      </c>
      <c r="F538" s="151">
        <v>79</v>
      </c>
      <c r="G538" s="151">
        <v>53</v>
      </c>
      <c r="H538" s="151">
        <v>-26</v>
      </c>
      <c r="I538" s="152">
        <v>-32.911392405063289</v>
      </c>
      <c r="J538" s="142"/>
      <c r="K538" s="159" t="s">
        <v>105</v>
      </c>
      <c r="L538" s="150">
        <v>90</v>
      </c>
      <c r="M538" s="151">
        <v>72</v>
      </c>
      <c r="N538" s="151">
        <v>82</v>
      </c>
      <c r="O538" s="151">
        <v>49</v>
      </c>
      <c r="P538" s="151">
        <v>44</v>
      </c>
      <c r="Q538" s="151">
        <v>-5</v>
      </c>
      <c r="R538" s="152">
        <v>-10.204081632653061</v>
      </c>
      <c r="S538" s="152"/>
    </row>
    <row r="539" spans="1:19" s="145" customFormat="1" ht="14.45" customHeight="1">
      <c r="A539" s="160"/>
      <c r="B539" s="142" t="s">
        <v>106</v>
      </c>
      <c r="C539" s="150">
        <v>123</v>
      </c>
      <c r="D539" s="151">
        <v>114</v>
      </c>
      <c r="E539" s="151">
        <v>88</v>
      </c>
      <c r="F539" s="151">
        <v>85</v>
      </c>
      <c r="G539" s="151">
        <v>74</v>
      </c>
      <c r="H539" s="151">
        <v>-11</v>
      </c>
      <c r="I539" s="152">
        <v>-12.941176470588237</v>
      </c>
      <c r="J539" s="142"/>
      <c r="K539" s="159" t="s">
        <v>106</v>
      </c>
      <c r="L539" s="150">
        <v>104</v>
      </c>
      <c r="M539" s="151">
        <v>90</v>
      </c>
      <c r="N539" s="151">
        <v>72</v>
      </c>
      <c r="O539" s="151">
        <v>74</v>
      </c>
      <c r="P539" s="151">
        <v>44</v>
      </c>
      <c r="Q539" s="151">
        <v>-30</v>
      </c>
      <c r="R539" s="152">
        <v>-40.54054054054054</v>
      </c>
      <c r="S539" s="152"/>
    </row>
    <row r="540" spans="1:19" s="145" customFormat="1" ht="14.45" customHeight="1">
      <c r="A540" s="160"/>
      <c r="B540" s="142" t="s">
        <v>107</v>
      </c>
      <c r="C540" s="150">
        <v>117</v>
      </c>
      <c r="D540" s="151">
        <v>108</v>
      </c>
      <c r="E540" s="151">
        <v>97</v>
      </c>
      <c r="F540" s="151">
        <v>78</v>
      </c>
      <c r="G540" s="151">
        <v>78</v>
      </c>
      <c r="H540" s="151">
        <v>0</v>
      </c>
      <c r="I540" s="152">
        <v>0</v>
      </c>
      <c r="J540" s="142"/>
      <c r="K540" s="159" t="s">
        <v>107</v>
      </c>
      <c r="L540" s="150">
        <v>80</v>
      </c>
      <c r="M540" s="151">
        <v>99</v>
      </c>
      <c r="N540" s="151">
        <v>80</v>
      </c>
      <c r="O540" s="151">
        <v>63</v>
      </c>
      <c r="P540" s="151">
        <v>73</v>
      </c>
      <c r="Q540" s="151">
        <v>10</v>
      </c>
      <c r="R540" s="152">
        <v>15.873015873015872</v>
      </c>
      <c r="S540" s="152"/>
    </row>
    <row r="541" spans="1:19" s="145" customFormat="1" ht="14.45" customHeight="1">
      <c r="A541" s="160"/>
      <c r="B541" s="142" t="s">
        <v>108</v>
      </c>
      <c r="C541" s="150">
        <v>82</v>
      </c>
      <c r="D541" s="151">
        <v>98</v>
      </c>
      <c r="E541" s="151">
        <v>93</v>
      </c>
      <c r="F541" s="151">
        <v>79</v>
      </c>
      <c r="G541" s="151">
        <v>66</v>
      </c>
      <c r="H541" s="151">
        <v>-13</v>
      </c>
      <c r="I541" s="152">
        <v>-16.455696202531644</v>
      </c>
      <c r="J541" s="142"/>
      <c r="K541" s="159" t="s">
        <v>108</v>
      </c>
      <c r="L541" s="150">
        <v>74</v>
      </c>
      <c r="M541" s="151">
        <v>75</v>
      </c>
      <c r="N541" s="151">
        <v>77</v>
      </c>
      <c r="O541" s="151">
        <v>62</v>
      </c>
      <c r="P541" s="151">
        <v>56</v>
      </c>
      <c r="Q541" s="151">
        <v>-6</v>
      </c>
      <c r="R541" s="152">
        <v>-9.67741935483871</v>
      </c>
      <c r="S541" s="152"/>
    </row>
    <row r="542" spans="1:19" s="145" customFormat="1" ht="14.45" customHeight="1">
      <c r="A542" s="160"/>
      <c r="B542" s="142" t="s">
        <v>109</v>
      </c>
      <c r="C542" s="150">
        <v>43</v>
      </c>
      <c r="D542" s="151">
        <v>62</v>
      </c>
      <c r="E542" s="151">
        <v>77</v>
      </c>
      <c r="F542" s="151">
        <v>77</v>
      </c>
      <c r="G542" s="151">
        <v>60</v>
      </c>
      <c r="H542" s="151">
        <v>-17</v>
      </c>
      <c r="I542" s="152">
        <v>-22.077922077922079</v>
      </c>
      <c r="J542" s="142"/>
      <c r="K542" s="159" t="s">
        <v>109</v>
      </c>
      <c r="L542" s="150">
        <v>50</v>
      </c>
      <c r="M542" s="151">
        <v>62</v>
      </c>
      <c r="N542" s="151">
        <v>48</v>
      </c>
      <c r="O542" s="151">
        <v>56</v>
      </c>
      <c r="P542" s="151">
        <v>50</v>
      </c>
      <c r="Q542" s="151">
        <v>-6</v>
      </c>
      <c r="R542" s="152">
        <v>-10.714285714285714</v>
      </c>
      <c r="S542" s="152"/>
    </row>
    <row r="543" spans="1:19" s="145" customFormat="1" ht="14.45" customHeight="1">
      <c r="A543" s="160"/>
      <c r="B543" s="142" t="s">
        <v>110</v>
      </c>
      <c r="C543" s="150">
        <v>31</v>
      </c>
      <c r="D543" s="151">
        <v>43</v>
      </c>
      <c r="E543" s="151">
        <v>45</v>
      </c>
      <c r="F543" s="151">
        <v>59</v>
      </c>
      <c r="G543" s="151">
        <v>67</v>
      </c>
      <c r="H543" s="151">
        <v>8</v>
      </c>
      <c r="I543" s="152">
        <v>13.559322033898304</v>
      </c>
      <c r="J543" s="142"/>
      <c r="K543" s="159" t="s">
        <v>110</v>
      </c>
      <c r="L543" s="150">
        <v>38</v>
      </c>
      <c r="M543" s="151">
        <v>63</v>
      </c>
      <c r="N543" s="151">
        <v>51</v>
      </c>
      <c r="O543" s="151">
        <v>42</v>
      </c>
      <c r="P543" s="151">
        <v>59</v>
      </c>
      <c r="Q543" s="151">
        <v>17</v>
      </c>
      <c r="R543" s="152">
        <v>40.476190476190474</v>
      </c>
      <c r="S543" s="152"/>
    </row>
    <row r="544" spans="1:19" s="145" customFormat="1" ht="14.45" customHeight="1">
      <c r="A544" s="160"/>
      <c r="B544" s="142" t="s">
        <v>111</v>
      </c>
      <c r="C544" s="323" t="s">
        <v>313</v>
      </c>
      <c r="D544" s="151" t="s">
        <v>313</v>
      </c>
      <c r="E544" s="151" t="s">
        <v>313</v>
      </c>
      <c r="F544" s="151" t="s">
        <v>313</v>
      </c>
      <c r="G544" s="151">
        <v>2</v>
      </c>
      <c r="H544" s="151"/>
      <c r="I544" s="152"/>
      <c r="J544" s="160"/>
      <c r="K544" s="142" t="s">
        <v>111</v>
      </c>
      <c r="L544" s="323" t="s">
        <v>313</v>
      </c>
      <c r="M544" s="151" t="s">
        <v>313</v>
      </c>
      <c r="N544" s="151" t="s">
        <v>313</v>
      </c>
      <c r="O544" s="151" t="s">
        <v>313</v>
      </c>
      <c r="P544" s="151" t="s">
        <v>313</v>
      </c>
      <c r="Q544" s="151"/>
      <c r="R544" s="152"/>
      <c r="S544" s="160"/>
    </row>
    <row r="545" spans="1:19" s="145" customFormat="1" ht="14.45" customHeight="1">
      <c r="A545" s="160"/>
      <c r="B545" s="142"/>
      <c r="C545" s="324"/>
      <c r="D545" s="151"/>
      <c r="E545" s="151"/>
      <c r="F545" s="151"/>
      <c r="G545" s="151"/>
      <c r="H545" s="151"/>
      <c r="I545" s="152"/>
      <c r="J545" s="160"/>
      <c r="K545" s="142"/>
      <c r="L545" s="324"/>
      <c r="M545" s="151"/>
      <c r="N545" s="151"/>
      <c r="O545" s="151"/>
      <c r="P545" s="151"/>
      <c r="Q545" s="151"/>
      <c r="R545" s="152"/>
      <c r="S545" s="160"/>
    </row>
    <row r="546" spans="1:19" s="145" customFormat="1" ht="14.45" customHeight="1">
      <c r="A546" s="160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1"/>
      <c r="Q546" s="160"/>
      <c r="R546" s="160"/>
      <c r="S546" s="160"/>
    </row>
    <row r="547" spans="1:19" s="145" customFormat="1" ht="14.45" customHeight="1">
      <c r="A547" s="160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1"/>
      <c r="Q547" s="160"/>
      <c r="R547" s="160"/>
      <c r="S547" s="160"/>
    </row>
    <row r="548" spans="1:19" s="145" customFormat="1" ht="14.45" customHeight="1">
      <c r="A548" s="138"/>
      <c r="B548" s="138" t="s">
        <v>238</v>
      </c>
      <c r="C548" s="138"/>
      <c r="D548" s="138"/>
      <c r="E548" s="138"/>
      <c r="F548" s="138"/>
      <c r="G548" s="138"/>
      <c r="H548" s="138"/>
      <c r="I548" s="138"/>
      <c r="J548" s="138"/>
      <c r="K548" s="138" t="s">
        <v>239</v>
      </c>
      <c r="L548" s="138"/>
      <c r="M548" s="138"/>
      <c r="N548" s="138"/>
      <c r="O548" s="138"/>
      <c r="P548" s="138"/>
      <c r="Q548" s="138"/>
      <c r="R548" s="138"/>
      <c r="S548" s="138"/>
    </row>
    <row r="549" spans="1:19" s="145" customFormat="1" ht="14.45" customHeight="1">
      <c r="A549" s="160"/>
      <c r="B549" s="491" t="s">
        <v>335</v>
      </c>
      <c r="C549" s="140"/>
      <c r="D549" s="140"/>
      <c r="E549" s="140"/>
      <c r="F549" s="140"/>
      <c r="G549" s="143"/>
      <c r="H549" s="141"/>
      <c r="I549" s="141"/>
      <c r="J549" s="142"/>
      <c r="K549" s="491" t="s">
        <v>335</v>
      </c>
      <c r="L549" s="140"/>
      <c r="M549" s="140"/>
      <c r="N549" s="140"/>
      <c r="O549" s="140"/>
      <c r="P549" s="143"/>
      <c r="Q549" s="141"/>
      <c r="R549" s="141"/>
      <c r="S549" s="144"/>
    </row>
    <row r="550" spans="1:19" s="145" customFormat="1" ht="14.45" customHeight="1">
      <c r="A550" s="160"/>
      <c r="B550" s="492"/>
      <c r="C550" s="146" t="s">
        <v>151</v>
      </c>
      <c r="D550" s="146" t="s">
        <v>86</v>
      </c>
      <c r="E550" s="146" t="s">
        <v>87</v>
      </c>
      <c r="F550" s="146" t="s">
        <v>410</v>
      </c>
      <c r="G550" s="146" t="s">
        <v>739</v>
      </c>
      <c r="H550" s="81" t="s">
        <v>509</v>
      </c>
      <c r="I550" s="147" t="s">
        <v>807</v>
      </c>
      <c r="J550" s="142"/>
      <c r="K550" s="492"/>
      <c r="L550" s="146" t="s">
        <v>151</v>
      </c>
      <c r="M550" s="146" t="s">
        <v>86</v>
      </c>
      <c r="N550" s="146" t="s">
        <v>87</v>
      </c>
      <c r="O550" s="146" t="s">
        <v>410</v>
      </c>
      <c r="P550" s="146" t="s">
        <v>739</v>
      </c>
      <c r="Q550" s="81" t="s">
        <v>509</v>
      </c>
      <c r="R550" s="147" t="s">
        <v>807</v>
      </c>
      <c r="S550" s="144"/>
    </row>
    <row r="551" spans="1:19" s="145" customFormat="1" ht="14.45" customHeight="1">
      <c r="A551" s="160"/>
      <c r="B551" s="493"/>
      <c r="C551" s="148"/>
      <c r="D551" s="148"/>
      <c r="E551" s="148"/>
      <c r="F551" s="148"/>
      <c r="G551" s="148"/>
      <c r="H551" s="149" t="s">
        <v>88</v>
      </c>
      <c r="I551" s="81" t="s">
        <v>511</v>
      </c>
      <c r="J551" s="142"/>
      <c r="K551" s="493"/>
      <c r="L551" s="148"/>
      <c r="M551" s="148"/>
      <c r="N551" s="148"/>
      <c r="O551" s="148"/>
      <c r="P551" s="148"/>
      <c r="Q551" s="149" t="s">
        <v>88</v>
      </c>
      <c r="R551" s="81" t="s">
        <v>511</v>
      </c>
      <c r="S551" s="144"/>
    </row>
    <row r="552" spans="1:19" s="180" customFormat="1" ht="14.45" customHeight="1">
      <c r="B552" s="188" t="s">
        <v>90</v>
      </c>
      <c r="C552" s="187">
        <v>1000</v>
      </c>
      <c r="D552" s="183">
        <v>840</v>
      </c>
      <c r="E552" s="183">
        <v>717</v>
      </c>
      <c r="F552" s="183">
        <v>654</v>
      </c>
      <c r="G552" s="183">
        <v>564</v>
      </c>
      <c r="H552" s="182">
        <v>-90</v>
      </c>
      <c r="I552" s="184">
        <v>-13.761467889908257</v>
      </c>
      <c r="J552" s="185"/>
      <c r="K552" s="186" t="s">
        <v>90</v>
      </c>
      <c r="L552" s="187">
        <v>1083</v>
      </c>
      <c r="M552" s="183">
        <v>1015</v>
      </c>
      <c r="N552" s="183">
        <v>871</v>
      </c>
      <c r="O552" s="183">
        <v>738</v>
      </c>
      <c r="P552" s="183">
        <v>643</v>
      </c>
      <c r="Q552" s="182">
        <v>-95</v>
      </c>
      <c r="R552" s="184">
        <v>-12.872628726287264</v>
      </c>
      <c r="S552" s="184"/>
    </row>
    <row r="553" spans="1:19" s="139" customFormat="1" ht="14.45" customHeight="1">
      <c r="A553" s="160"/>
      <c r="B553" s="299" t="s">
        <v>91</v>
      </c>
      <c r="C553" s="150">
        <v>86</v>
      </c>
      <c r="D553" s="151">
        <v>68</v>
      </c>
      <c r="E553" s="151">
        <v>62</v>
      </c>
      <c r="F553" s="151">
        <v>50</v>
      </c>
      <c r="G553" s="151">
        <v>49</v>
      </c>
      <c r="H553" s="151">
        <v>-1</v>
      </c>
      <c r="I553" s="152">
        <v>-2</v>
      </c>
      <c r="J553" s="142"/>
      <c r="K553" s="154" t="s">
        <v>91</v>
      </c>
      <c r="L553" s="150">
        <v>103</v>
      </c>
      <c r="M553" s="151">
        <v>115</v>
      </c>
      <c r="N553" s="151">
        <v>79</v>
      </c>
      <c r="O553" s="151">
        <v>61</v>
      </c>
      <c r="P553" s="151">
        <v>35</v>
      </c>
      <c r="Q553" s="151">
        <v>-26</v>
      </c>
      <c r="R553" s="152">
        <v>-42.622950819672127</v>
      </c>
      <c r="S553" s="152"/>
    </row>
    <row r="554" spans="1:19" s="145" customFormat="1" ht="14.45" customHeight="1">
      <c r="A554" s="160"/>
      <c r="B554" s="299" t="s">
        <v>92</v>
      </c>
      <c r="C554" s="150">
        <v>618</v>
      </c>
      <c r="D554" s="151">
        <v>504</v>
      </c>
      <c r="E554" s="151">
        <v>388</v>
      </c>
      <c r="F554" s="151">
        <v>328</v>
      </c>
      <c r="G554" s="151">
        <v>279</v>
      </c>
      <c r="H554" s="151">
        <v>-49</v>
      </c>
      <c r="I554" s="152">
        <v>-14.939024390243901</v>
      </c>
      <c r="J554" s="142"/>
      <c r="K554" s="154" t="s">
        <v>92</v>
      </c>
      <c r="L554" s="150">
        <v>632</v>
      </c>
      <c r="M554" s="151">
        <v>553</v>
      </c>
      <c r="N554" s="151">
        <v>448</v>
      </c>
      <c r="O554" s="151">
        <v>359</v>
      </c>
      <c r="P554" s="151">
        <v>306</v>
      </c>
      <c r="Q554" s="151">
        <v>-53</v>
      </c>
      <c r="R554" s="152">
        <v>-14.763231197771587</v>
      </c>
      <c r="S554" s="152"/>
    </row>
    <row r="555" spans="1:19" s="145" customFormat="1" ht="14.45" customHeight="1">
      <c r="A555" s="160"/>
      <c r="B555" s="299" t="s">
        <v>93</v>
      </c>
      <c r="C555" s="150">
        <v>296</v>
      </c>
      <c r="D555" s="151">
        <v>268</v>
      </c>
      <c r="E555" s="151">
        <v>267</v>
      </c>
      <c r="F555" s="151">
        <v>274</v>
      </c>
      <c r="G555" s="151">
        <v>234</v>
      </c>
      <c r="H555" s="151">
        <v>-40</v>
      </c>
      <c r="I555" s="152">
        <v>-14.5985401459854</v>
      </c>
      <c r="J555" s="142"/>
      <c r="K555" s="154" t="s">
        <v>93</v>
      </c>
      <c r="L555" s="150">
        <v>348</v>
      </c>
      <c r="M555" s="151">
        <v>347</v>
      </c>
      <c r="N555" s="151">
        <v>344</v>
      </c>
      <c r="O555" s="151">
        <v>317</v>
      </c>
      <c r="P555" s="151">
        <v>302</v>
      </c>
      <c r="Q555" s="151">
        <v>-15</v>
      </c>
      <c r="R555" s="152">
        <v>-4.7318611987381702</v>
      </c>
      <c r="S555" s="152"/>
    </row>
    <row r="556" spans="1:19" s="145" customFormat="1" ht="14.45" customHeight="1">
      <c r="A556" s="160"/>
      <c r="B556" s="142"/>
      <c r="C556" s="150"/>
      <c r="D556" s="157"/>
      <c r="E556" s="157"/>
      <c r="F556" s="157"/>
      <c r="G556" s="157"/>
      <c r="H556" s="157"/>
      <c r="I556" s="158"/>
      <c r="J556" s="142"/>
      <c r="K556" s="159"/>
      <c r="L556" s="150"/>
      <c r="M556" s="157"/>
      <c r="N556" s="157"/>
      <c r="O556" s="157"/>
      <c r="P556" s="157"/>
      <c r="Q556" s="157"/>
      <c r="R556" s="158"/>
      <c r="S556" s="158"/>
    </row>
    <row r="557" spans="1:19" s="153" customFormat="1" ht="14.45" customHeight="1">
      <c r="A557" s="160"/>
      <c r="B557" s="142" t="s">
        <v>94</v>
      </c>
      <c r="C557" s="150">
        <v>33</v>
      </c>
      <c r="D557" s="151">
        <v>17</v>
      </c>
      <c r="E557" s="151">
        <v>17</v>
      </c>
      <c r="F557" s="151">
        <v>13</v>
      </c>
      <c r="G557" s="151">
        <v>21</v>
      </c>
      <c r="H557" s="151">
        <v>8</v>
      </c>
      <c r="I557" s="152">
        <v>61.53846153846154</v>
      </c>
      <c r="J557" s="142"/>
      <c r="K557" s="159" t="s">
        <v>94</v>
      </c>
      <c r="L557" s="150">
        <v>26</v>
      </c>
      <c r="M557" s="151">
        <v>33</v>
      </c>
      <c r="N557" s="151">
        <v>17</v>
      </c>
      <c r="O557" s="151">
        <v>9</v>
      </c>
      <c r="P557" s="151">
        <v>9</v>
      </c>
      <c r="Q557" s="151">
        <v>0</v>
      </c>
      <c r="R557" s="152">
        <v>0</v>
      </c>
      <c r="S557" s="152"/>
    </row>
    <row r="558" spans="1:19" s="145" customFormat="1" ht="14.45" customHeight="1">
      <c r="A558" s="160"/>
      <c r="B558" s="142" t="s">
        <v>95</v>
      </c>
      <c r="C558" s="150">
        <v>26</v>
      </c>
      <c r="D558" s="151">
        <v>26</v>
      </c>
      <c r="E558" s="151">
        <v>20</v>
      </c>
      <c r="F558" s="151">
        <v>13</v>
      </c>
      <c r="G558" s="151">
        <v>15</v>
      </c>
      <c r="H558" s="151">
        <v>2</v>
      </c>
      <c r="I558" s="152">
        <v>15.384615384615385</v>
      </c>
      <c r="J558" s="142"/>
      <c r="K558" s="159" t="s">
        <v>95</v>
      </c>
      <c r="L558" s="150">
        <v>37</v>
      </c>
      <c r="M558" s="151">
        <v>34</v>
      </c>
      <c r="N558" s="151">
        <v>32</v>
      </c>
      <c r="O558" s="151">
        <v>23</v>
      </c>
      <c r="P558" s="151">
        <v>8</v>
      </c>
      <c r="Q558" s="151">
        <v>-15</v>
      </c>
      <c r="R558" s="152">
        <v>-65.217391304347828</v>
      </c>
      <c r="S558" s="152"/>
    </row>
    <row r="559" spans="1:19" s="145" customFormat="1" ht="14.45" customHeight="1">
      <c r="A559" s="160"/>
      <c r="B559" s="142" t="s">
        <v>96</v>
      </c>
      <c r="C559" s="150">
        <v>27</v>
      </c>
      <c r="D559" s="151">
        <v>25</v>
      </c>
      <c r="E559" s="151">
        <v>25</v>
      </c>
      <c r="F559" s="151">
        <v>24</v>
      </c>
      <c r="G559" s="151">
        <v>13</v>
      </c>
      <c r="H559" s="151">
        <v>-11</v>
      </c>
      <c r="I559" s="152">
        <v>-45.833333333333329</v>
      </c>
      <c r="J559" s="142"/>
      <c r="K559" s="159" t="s">
        <v>96</v>
      </c>
      <c r="L559" s="150">
        <v>40</v>
      </c>
      <c r="M559" s="151">
        <v>48</v>
      </c>
      <c r="N559" s="151">
        <v>30</v>
      </c>
      <c r="O559" s="151">
        <v>29</v>
      </c>
      <c r="P559" s="151">
        <v>18</v>
      </c>
      <c r="Q559" s="151">
        <v>-11</v>
      </c>
      <c r="R559" s="152">
        <v>-37.931034482758619</v>
      </c>
      <c r="S559" s="152"/>
    </row>
    <row r="560" spans="1:19" s="145" customFormat="1" ht="14.45" customHeight="1">
      <c r="A560" s="160"/>
      <c r="B560" s="142" t="s">
        <v>97</v>
      </c>
      <c r="C560" s="150">
        <v>49</v>
      </c>
      <c r="D560" s="151">
        <v>27</v>
      </c>
      <c r="E560" s="151">
        <v>28</v>
      </c>
      <c r="F560" s="151">
        <v>24</v>
      </c>
      <c r="G560" s="151">
        <v>14</v>
      </c>
      <c r="H560" s="151">
        <v>-10</v>
      </c>
      <c r="I560" s="152">
        <v>-41.666666666666671</v>
      </c>
      <c r="J560" s="142"/>
      <c r="K560" s="159" t="s">
        <v>97</v>
      </c>
      <c r="L560" s="150">
        <v>38</v>
      </c>
      <c r="M560" s="151">
        <v>34</v>
      </c>
      <c r="N560" s="151">
        <v>37</v>
      </c>
      <c r="O560" s="151">
        <v>30</v>
      </c>
      <c r="P560" s="151">
        <v>30</v>
      </c>
      <c r="Q560" s="151">
        <v>0</v>
      </c>
      <c r="R560" s="152">
        <v>0</v>
      </c>
      <c r="S560" s="152"/>
    </row>
    <row r="561" spans="1:19" s="145" customFormat="1" ht="14.45" customHeight="1">
      <c r="A561" s="160"/>
      <c r="B561" s="142" t="s">
        <v>98</v>
      </c>
      <c r="C561" s="150">
        <v>47</v>
      </c>
      <c r="D561" s="151">
        <v>30</v>
      </c>
      <c r="E561" s="151">
        <v>23</v>
      </c>
      <c r="F561" s="151">
        <v>29</v>
      </c>
      <c r="G561" s="151">
        <v>17</v>
      </c>
      <c r="H561" s="151">
        <v>-12</v>
      </c>
      <c r="I561" s="152">
        <v>-41.379310344827587</v>
      </c>
      <c r="J561" s="142"/>
      <c r="K561" s="159" t="s">
        <v>98</v>
      </c>
      <c r="L561" s="150">
        <v>41</v>
      </c>
      <c r="M561" s="151">
        <v>27</v>
      </c>
      <c r="N561" s="151">
        <v>26</v>
      </c>
      <c r="O561" s="151">
        <v>21</v>
      </c>
      <c r="P561" s="151">
        <v>17</v>
      </c>
      <c r="Q561" s="151">
        <v>-4</v>
      </c>
      <c r="R561" s="152">
        <v>-19.047619047619047</v>
      </c>
      <c r="S561" s="152"/>
    </row>
    <row r="562" spans="1:19" s="145" customFormat="1" ht="14.45" customHeight="1">
      <c r="A562" s="160"/>
      <c r="B562" s="142" t="s">
        <v>99</v>
      </c>
      <c r="C562" s="150">
        <v>46</v>
      </c>
      <c r="D562" s="151">
        <v>28</v>
      </c>
      <c r="E562" s="151">
        <v>22</v>
      </c>
      <c r="F562" s="151">
        <v>30</v>
      </c>
      <c r="G562" s="151">
        <v>39</v>
      </c>
      <c r="H562" s="151">
        <v>9</v>
      </c>
      <c r="I562" s="152">
        <v>30</v>
      </c>
      <c r="J562" s="142"/>
      <c r="K562" s="159" t="s">
        <v>99</v>
      </c>
      <c r="L562" s="150">
        <v>49</v>
      </c>
      <c r="M562" s="151">
        <v>44</v>
      </c>
      <c r="N562" s="151">
        <v>23</v>
      </c>
      <c r="O562" s="151">
        <v>15</v>
      </c>
      <c r="P562" s="151">
        <v>11</v>
      </c>
      <c r="Q562" s="151">
        <v>-4</v>
      </c>
      <c r="R562" s="152">
        <v>-26.666666666666668</v>
      </c>
      <c r="S562" s="152"/>
    </row>
    <row r="563" spans="1:19" s="145" customFormat="1" ht="14.45" customHeight="1">
      <c r="A563" s="160"/>
      <c r="B563" s="142" t="s">
        <v>100</v>
      </c>
      <c r="C563" s="150">
        <v>41</v>
      </c>
      <c r="D563" s="151">
        <v>33</v>
      </c>
      <c r="E563" s="151">
        <v>29</v>
      </c>
      <c r="F563" s="151">
        <v>26</v>
      </c>
      <c r="G563" s="151">
        <v>27</v>
      </c>
      <c r="H563" s="151">
        <v>1</v>
      </c>
      <c r="I563" s="152">
        <v>3.8461538461538463</v>
      </c>
      <c r="J563" s="142"/>
      <c r="K563" s="159" t="s">
        <v>100</v>
      </c>
      <c r="L563" s="150">
        <v>45</v>
      </c>
      <c r="M563" s="151">
        <v>50</v>
      </c>
      <c r="N563" s="151">
        <v>35</v>
      </c>
      <c r="O563" s="151">
        <v>19</v>
      </c>
      <c r="P563" s="151">
        <v>14</v>
      </c>
      <c r="Q563" s="151">
        <v>-5</v>
      </c>
      <c r="R563" s="152">
        <v>-26.315789473684209</v>
      </c>
      <c r="S563" s="152"/>
    </row>
    <row r="564" spans="1:19" s="145" customFormat="1" ht="14.45" customHeight="1">
      <c r="A564" s="160"/>
      <c r="B564" s="142" t="s">
        <v>118</v>
      </c>
      <c r="C564" s="150">
        <v>39</v>
      </c>
      <c r="D564" s="151">
        <v>37</v>
      </c>
      <c r="E564" s="151">
        <v>28</v>
      </c>
      <c r="F564" s="151">
        <v>30</v>
      </c>
      <c r="G564" s="151">
        <v>23</v>
      </c>
      <c r="H564" s="151">
        <v>-7</v>
      </c>
      <c r="I564" s="152">
        <v>-23.333333333333332</v>
      </c>
      <c r="J564" s="142"/>
      <c r="K564" s="159" t="s">
        <v>118</v>
      </c>
      <c r="L564" s="150">
        <v>70</v>
      </c>
      <c r="M564" s="151">
        <v>44</v>
      </c>
      <c r="N564" s="151">
        <v>46</v>
      </c>
      <c r="O564" s="151">
        <v>24</v>
      </c>
      <c r="P564" s="151">
        <v>17</v>
      </c>
      <c r="Q564" s="151">
        <v>-7</v>
      </c>
      <c r="R564" s="152">
        <v>-29.166666666666668</v>
      </c>
      <c r="S564" s="152"/>
    </row>
    <row r="565" spans="1:19" s="145" customFormat="1" ht="14.45" customHeight="1">
      <c r="A565" s="160"/>
      <c r="B565" s="142" t="s">
        <v>101</v>
      </c>
      <c r="C565" s="150">
        <v>56</v>
      </c>
      <c r="D565" s="151">
        <v>43</v>
      </c>
      <c r="E565" s="151">
        <v>27</v>
      </c>
      <c r="F565" s="151">
        <v>29</v>
      </c>
      <c r="G565" s="151">
        <v>27</v>
      </c>
      <c r="H565" s="151">
        <v>-2</v>
      </c>
      <c r="I565" s="152">
        <v>-6.8965517241379306</v>
      </c>
      <c r="J565" s="142"/>
      <c r="K565" s="159" t="s">
        <v>101</v>
      </c>
      <c r="L565" s="150">
        <v>46</v>
      </c>
      <c r="M565" s="151">
        <v>74</v>
      </c>
      <c r="N565" s="151">
        <v>41</v>
      </c>
      <c r="O565" s="151">
        <v>46</v>
      </c>
      <c r="P565" s="151">
        <v>27</v>
      </c>
      <c r="Q565" s="151">
        <v>-19</v>
      </c>
      <c r="R565" s="152">
        <v>-41.304347826086953</v>
      </c>
      <c r="S565" s="152"/>
    </row>
    <row r="566" spans="1:19" s="145" customFormat="1" ht="14.45" customHeight="1">
      <c r="A566" s="160"/>
      <c r="B566" s="142" t="s">
        <v>102</v>
      </c>
      <c r="C566" s="150">
        <v>74</v>
      </c>
      <c r="D566" s="151">
        <v>55</v>
      </c>
      <c r="E566" s="151">
        <v>39</v>
      </c>
      <c r="F566" s="151">
        <v>31</v>
      </c>
      <c r="G566" s="151">
        <v>24</v>
      </c>
      <c r="H566" s="151">
        <v>-7</v>
      </c>
      <c r="I566" s="152">
        <v>-22.58064516129032</v>
      </c>
      <c r="J566" s="142"/>
      <c r="K566" s="159" t="s">
        <v>102</v>
      </c>
      <c r="L566" s="150">
        <v>63</v>
      </c>
      <c r="M566" s="151">
        <v>40</v>
      </c>
      <c r="N566" s="151">
        <v>63</v>
      </c>
      <c r="O566" s="151">
        <v>45</v>
      </c>
      <c r="P566" s="151">
        <v>42</v>
      </c>
      <c r="Q566" s="151">
        <v>-3</v>
      </c>
      <c r="R566" s="152">
        <v>-6.666666666666667</v>
      </c>
      <c r="S566" s="152"/>
    </row>
    <row r="567" spans="1:19" s="145" customFormat="1" ht="14.45" customHeight="1">
      <c r="A567" s="160"/>
      <c r="B567" s="142" t="s">
        <v>103</v>
      </c>
      <c r="C567" s="150">
        <v>106</v>
      </c>
      <c r="D567" s="151">
        <v>74</v>
      </c>
      <c r="E567" s="151">
        <v>50</v>
      </c>
      <c r="F567" s="151">
        <v>31</v>
      </c>
      <c r="G567" s="151">
        <v>32</v>
      </c>
      <c r="H567" s="151">
        <v>1</v>
      </c>
      <c r="I567" s="152">
        <v>3.225806451612903</v>
      </c>
      <c r="J567" s="142"/>
      <c r="K567" s="159" t="s">
        <v>103</v>
      </c>
      <c r="L567" s="150">
        <v>101</v>
      </c>
      <c r="M567" s="151">
        <v>64</v>
      </c>
      <c r="N567" s="151">
        <v>39</v>
      </c>
      <c r="O567" s="151">
        <v>64</v>
      </c>
      <c r="P567" s="151">
        <v>44</v>
      </c>
      <c r="Q567" s="151">
        <v>-20</v>
      </c>
      <c r="R567" s="152">
        <v>-31.25</v>
      </c>
      <c r="S567" s="152"/>
    </row>
    <row r="568" spans="1:19" s="145" customFormat="1" ht="14.45" customHeight="1">
      <c r="A568" s="160"/>
      <c r="B568" s="142" t="s">
        <v>104</v>
      </c>
      <c r="C568" s="150">
        <v>81</v>
      </c>
      <c r="D568" s="151">
        <v>98</v>
      </c>
      <c r="E568" s="151">
        <v>57</v>
      </c>
      <c r="F568" s="151">
        <v>44</v>
      </c>
      <c r="G568" s="151">
        <v>32</v>
      </c>
      <c r="H568" s="151">
        <v>-12</v>
      </c>
      <c r="I568" s="152">
        <v>-27.27272727272727</v>
      </c>
      <c r="J568" s="142"/>
      <c r="K568" s="159" t="s">
        <v>104</v>
      </c>
      <c r="L568" s="150">
        <v>82</v>
      </c>
      <c r="M568" s="151">
        <v>89</v>
      </c>
      <c r="N568" s="151">
        <v>54</v>
      </c>
      <c r="O568" s="151">
        <v>43</v>
      </c>
      <c r="P568" s="151">
        <v>61</v>
      </c>
      <c r="Q568" s="151">
        <v>18</v>
      </c>
      <c r="R568" s="152">
        <v>41.860465116279073</v>
      </c>
      <c r="S568" s="152"/>
    </row>
    <row r="569" spans="1:19" s="145" customFormat="1" ht="14.45" customHeight="1">
      <c r="A569" s="160"/>
      <c r="B569" s="142" t="s">
        <v>105</v>
      </c>
      <c r="C569" s="150">
        <v>79</v>
      </c>
      <c r="D569" s="151">
        <v>79</v>
      </c>
      <c r="E569" s="151">
        <v>85</v>
      </c>
      <c r="F569" s="151">
        <v>54</v>
      </c>
      <c r="G569" s="151">
        <v>44</v>
      </c>
      <c r="H569" s="151">
        <v>-10</v>
      </c>
      <c r="I569" s="152">
        <v>-18.518518518518519</v>
      </c>
      <c r="J569" s="142"/>
      <c r="K569" s="159" t="s">
        <v>105</v>
      </c>
      <c r="L569" s="150">
        <v>97</v>
      </c>
      <c r="M569" s="151">
        <v>87</v>
      </c>
      <c r="N569" s="151">
        <v>84</v>
      </c>
      <c r="O569" s="151">
        <v>52</v>
      </c>
      <c r="P569" s="151">
        <v>43</v>
      </c>
      <c r="Q569" s="151">
        <v>-9</v>
      </c>
      <c r="R569" s="152">
        <v>-17.307692307692307</v>
      </c>
      <c r="S569" s="152"/>
    </row>
    <row r="570" spans="1:19" s="145" customFormat="1" ht="14.45" customHeight="1">
      <c r="A570" s="160"/>
      <c r="B570" s="142" t="s">
        <v>106</v>
      </c>
      <c r="C570" s="150">
        <v>102</v>
      </c>
      <c r="D570" s="151">
        <v>67</v>
      </c>
      <c r="E570" s="151">
        <v>66</v>
      </c>
      <c r="F570" s="151">
        <v>73</v>
      </c>
      <c r="G570" s="151">
        <v>51</v>
      </c>
      <c r="H570" s="151">
        <v>-22</v>
      </c>
      <c r="I570" s="152">
        <v>-30.136986301369863</v>
      </c>
      <c r="J570" s="142"/>
      <c r="K570" s="159" t="s">
        <v>106</v>
      </c>
      <c r="L570" s="150">
        <v>113</v>
      </c>
      <c r="M570" s="151">
        <v>90</v>
      </c>
      <c r="N570" s="151">
        <v>87</v>
      </c>
      <c r="O570" s="151">
        <v>75</v>
      </c>
      <c r="P570" s="151">
        <v>53</v>
      </c>
      <c r="Q570" s="151">
        <v>-22</v>
      </c>
      <c r="R570" s="152">
        <v>-29.333333333333332</v>
      </c>
      <c r="S570" s="152"/>
    </row>
    <row r="571" spans="1:19" s="145" customFormat="1" ht="14.45" customHeight="1">
      <c r="A571" s="160"/>
      <c r="B571" s="142" t="s">
        <v>107</v>
      </c>
      <c r="C571" s="150">
        <v>69</v>
      </c>
      <c r="D571" s="151">
        <v>87</v>
      </c>
      <c r="E571" s="151">
        <v>59</v>
      </c>
      <c r="F571" s="151">
        <v>57</v>
      </c>
      <c r="G571" s="151">
        <v>58</v>
      </c>
      <c r="H571" s="151">
        <v>1</v>
      </c>
      <c r="I571" s="152">
        <v>1.7543859649122806</v>
      </c>
      <c r="J571" s="142"/>
      <c r="K571" s="159" t="s">
        <v>107</v>
      </c>
      <c r="L571" s="150">
        <v>90</v>
      </c>
      <c r="M571" s="151">
        <v>99</v>
      </c>
      <c r="N571" s="151">
        <v>80</v>
      </c>
      <c r="O571" s="151">
        <v>77</v>
      </c>
      <c r="P571" s="151">
        <v>73</v>
      </c>
      <c r="Q571" s="151">
        <v>-4</v>
      </c>
      <c r="R571" s="152">
        <v>-5.1948051948051948</v>
      </c>
      <c r="S571" s="152"/>
    </row>
    <row r="572" spans="1:19" s="145" customFormat="1" ht="14.45" customHeight="1">
      <c r="A572" s="160"/>
      <c r="B572" s="142" t="s">
        <v>108</v>
      </c>
      <c r="C572" s="150">
        <v>55</v>
      </c>
      <c r="D572" s="151">
        <v>48</v>
      </c>
      <c r="E572" s="151">
        <v>65</v>
      </c>
      <c r="F572" s="151">
        <v>52</v>
      </c>
      <c r="G572" s="151">
        <v>45</v>
      </c>
      <c r="H572" s="151">
        <v>-7</v>
      </c>
      <c r="I572" s="152">
        <v>-13.461538461538462</v>
      </c>
      <c r="J572" s="142"/>
      <c r="K572" s="159" t="s">
        <v>108</v>
      </c>
      <c r="L572" s="150">
        <v>81</v>
      </c>
      <c r="M572" s="151">
        <v>70</v>
      </c>
      <c r="N572" s="151">
        <v>89</v>
      </c>
      <c r="O572" s="151">
        <v>65</v>
      </c>
      <c r="P572" s="151">
        <v>72</v>
      </c>
      <c r="Q572" s="151">
        <v>7</v>
      </c>
      <c r="R572" s="152">
        <v>10.76923076923077</v>
      </c>
      <c r="S572" s="152"/>
    </row>
    <row r="573" spans="1:19" s="145" customFormat="1" ht="14.45" customHeight="1">
      <c r="A573" s="160"/>
      <c r="B573" s="142" t="s">
        <v>109</v>
      </c>
      <c r="C573" s="150">
        <v>43</v>
      </c>
      <c r="D573" s="151">
        <v>34</v>
      </c>
      <c r="E573" s="151">
        <v>35</v>
      </c>
      <c r="F573" s="151">
        <v>51</v>
      </c>
      <c r="G573" s="151">
        <v>40</v>
      </c>
      <c r="H573" s="151">
        <v>-11</v>
      </c>
      <c r="I573" s="152">
        <v>-21.568627450980394</v>
      </c>
      <c r="J573" s="142"/>
      <c r="K573" s="159" t="s">
        <v>109</v>
      </c>
      <c r="L573" s="150">
        <v>43</v>
      </c>
      <c r="M573" s="151">
        <v>57</v>
      </c>
      <c r="N573" s="151">
        <v>45</v>
      </c>
      <c r="O573" s="151">
        <v>59</v>
      </c>
      <c r="P573" s="151">
        <v>52</v>
      </c>
      <c r="Q573" s="151">
        <v>-7</v>
      </c>
      <c r="R573" s="152">
        <v>-11.864406779661017</v>
      </c>
      <c r="S573" s="152"/>
    </row>
    <row r="574" spans="1:19" s="145" customFormat="1" ht="14.45" customHeight="1">
      <c r="A574" s="160"/>
      <c r="B574" s="142" t="s">
        <v>110</v>
      </c>
      <c r="C574" s="150">
        <v>27</v>
      </c>
      <c r="D574" s="151">
        <v>32</v>
      </c>
      <c r="E574" s="151">
        <v>42</v>
      </c>
      <c r="F574" s="151">
        <v>41</v>
      </c>
      <c r="G574" s="151">
        <v>40</v>
      </c>
      <c r="H574" s="151">
        <v>-1</v>
      </c>
      <c r="I574" s="152">
        <v>-2.4390243902439024</v>
      </c>
      <c r="J574" s="142"/>
      <c r="K574" s="159" t="s">
        <v>110</v>
      </c>
      <c r="L574" s="150">
        <v>21</v>
      </c>
      <c r="M574" s="151">
        <v>31</v>
      </c>
      <c r="N574" s="151">
        <v>43</v>
      </c>
      <c r="O574" s="151">
        <v>41</v>
      </c>
      <c r="P574" s="151">
        <v>52</v>
      </c>
      <c r="Q574" s="151">
        <v>11</v>
      </c>
      <c r="R574" s="152">
        <v>26.829268292682929</v>
      </c>
      <c r="S574" s="152"/>
    </row>
    <row r="575" spans="1:19" s="145" customFormat="1" ht="14.45" customHeight="1">
      <c r="A575" s="160"/>
      <c r="B575" s="142" t="s">
        <v>111</v>
      </c>
      <c r="C575" s="323" t="s">
        <v>313</v>
      </c>
      <c r="D575" s="151" t="s">
        <v>313</v>
      </c>
      <c r="E575" s="151" t="s">
        <v>313</v>
      </c>
      <c r="F575" s="151">
        <v>2</v>
      </c>
      <c r="G575" s="151">
        <v>2</v>
      </c>
      <c r="H575" s="151"/>
      <c r="I575" s="152"/>
      <c r="J575" s="160"/>
      <c r="K575" s="142" t="s">
        <v>111</v>
      </c>
      <c r="L575" s="323" t="s">
        <v>313</v>
      </c>
      <c r="M575" s="151" t="s">
        <v>313</v>
      </c>
      <c r="N575" s="151" t="s">
        <v>313</v>
      </c>
      <c r="O575" s="151">
        <v>1</v>
      </c>
      <c r="P575" s="151" t="s">
        <v>313</v>
      </c>
      <c r="Q575" s="151"/>
      <c r="R575" s="152"/>
      <c r="S575" s="160"/>
    </row>
    <row r="576" spans="1:19" s="145" customFormat="1" ht="14.45" customHeight="1">
      <c r="A576" s="160"/>
      <c r="B576" s="142"/>
      <c r="C576" s="324"/>
      <c r="D576" s="151"/>
      <c r="E576" s="151"/>
      <c r="F576" s="151"/>
      <c r="G576" s="151"/>
      <c r="H576" s="151"/>
      <c r="I576" s="152"/>
      <c r="J576" s="160"/>
      <c r="K576" s="142"/>
      <c r="L576" s="324"/>
      <c r="M576" s="151"/>
      <c r="N576" s="151"/>
      <c r="O576" s="151"/>
      <c r="P576" s="151"/>
      <c r="Q576" s="151"/>
      <c r="R576" s="152"/>
      <c r="S576" s="160"/>
    </row>
    <row r="577" spans="1:19" s="145" customFormat="1" ht="14.45" customHeight="1">
      <c r="A577" s="160"/>
      <c r="B577" s="160"/>
      <c r="C577" s="160"/>
      <c r="D577" s="160"/>
      <c r="E577" s="160"/>
      <c r="F577" s="160"/>
      <c r="G577" s="161"/>
      <c r="H577" s="160"/>
      <c r="I577" s="160"/>
      <c r="J577" s="160"/>
      <c r="K577" s="160"/>
      <c r="L577" s="160"/>
      <c r="M577" s="160"/>
      <c r="N577" s="160"/>
      <c r="O577" s="160"/>
      <c r="P577" s="161"/>
      <c r="Q577" s="160"/>
      <c r="R577" s="160"/>
      <c r="S577" s="160"/>
    </row>
    <row r="578" spans="1:19" s="145" customFormat="1" ht="14.45" customHeight="1">
      <c r="A578" s="138"/>
      <c r="B578" s="138" t="s">
        <v>638</v>
      </c>
      <c r="C578" s="138"/>
      <c r="D578" s="138"/>
      <c r="E578" s="138"/>
      <c r="F578" s="138"/>
      <c r="G578" s="138"/>
      <c r="H578" s="138"/>
      <c r="I578" s="138"/>
      <c r="J578" s="138"/>
      <c r="K578" s="138" t="s">
        <v>639</v>
      </c>
      <c r="L578" s="138"/>
      <c r="M578" s="138"/>
      <c r="N578" s="138"/>
      <c r="O578" s="138"/>
      <c r="P578" s="138"/>
      <c r="Q578" s="138"/>
      <c r="R578" s="138"/>
      <c r="S578" s="138"/>
    </row>
    <row r="579" spans="1:19" s="145" customFormat="1" ht="14.45" customHeight="1">
      <c r="A579" s="160"/>
      <c r="B579" s="491" t="s">
        <v>335</v>
      </c>
      <c r="C579" s="140"/>
      <c r="D579" s="140"/>
      <c r="E579" s="140"/>
      <c r="F579" s="140"/>
      <c r="G579" s="143"/>
      <c r="H579" s="141"/>
      <c r="I579" s="141"/>
      <c r="J579" s="142"/>
      <c r="K579" s="491" t="s">
        <v>335</v>
      </c>
      <c r="L579" s="140"/>
      <c r="M579" s="140"/>
      <c r="N579" s="140"/>
      <c r="O579" s="140"/>
      <c r="P579" s="143"/>
      <c r="Q579" s="141"/>
      <c r="R579" s="141"/>
      <c r="S579" s="144"/>
    </row>
    <row r="580" spans="1:19" s="145" customFormat="1" ht="14.45" customHeight="1">
      <c r="A580" s="160"/>
      <c r="B580" s="492"/>
      <c r="C580" s="146" t="s">
        <v>151</v>
      </c>
      <c r="D580" s="146" t="s">
        <v>86</v>
      </c>
      <c r="E580" s="146" t="s">
        <v>87</v>
      </c>
      <c r="F580" s="146" t="s">
        <v>410</v>
      </c>
      <c r="G580" s="146" t="s">
        <v>739</v>
      </c>
      <c r="H580" s="81" t="s">
        <v>509</v>
      </c>
      <c r="I580" s="147" t="s">
        <v>807</v>
      </c>
      <c r="J580" s="142"/>
      <c r="K580" s="492"/>
      <c r="L580" s="146" t="s">
        <v>151</v>
      </c>
      <c r="M580" s="146" t="s">
        <v>86</v>
      </c>
      <c r="N580" s="146" t="s">
        <v>87</v>
      </c>
      <c r="O580" s="146" t="s">
        <v>410</v>
      </c>
      <c r="P580" s="146" t="s">
        <v>739</v>
      </c>
      <c r="Q580" s="81" t="s">
        <v>509</v>
      </c>
      <c r="R580" s="147" t="s">
        <v>807</v>
      </c>
      <c r="S580" s="144"/>
    </row>
    <row r="581" spans="1:19" s="145" customFormat="1" ht="14.45" customHeight="1">
      <c r="A581" s="160"/>
      <c r="B581" s="493"/>
      <c r="C581" s="148"/>
      <c r="D581" s="148"/>
      <c r="E581" s="148"/>
      <c r="F581" s="148"/>
      <c r="G581" s="148"/>
      <c r="H581" s="149" t="s">
        <v>88</v>
      </c>
      <c r="I581" s="81" t="s">
        <v>511</v>
      </c>
      <c r="J581" s="142"/>
      <c r="K581" s="493"/>
      <c r="L581" s="148"/>
      <c r="M581" s="148"/>
      <c r="N581" s="148"/>
      <c r="O581" s="148"/>
      <c r="P581" s="148"/>
      <c r="Q581" s="149" t="s">
        <v>88</v>
      </c>
      <c r="R581" s="81" t="s">
        <v>511</v>
      </c>
      <c r="S581" s="144"/>
    </row>
    <row r="582" spans="1:19" s="189" customFormat="1" ht="14.45" customHeight="1">
      <c r="A582" s="180"/>
      <c r="B582" s="188" t="s">
        <v>90</v>
      </c>
      <c r="C582" s="187">
        <v>461</v>
      </c>
      <c r="D582" s="183">
        <v>398</v>
      </c>
      <c r="E582" s="183">
        <v>319</v>
      </c>
      <c r="F582" s="183">
        <v>292</v>
      </c>
      <c r="G582" s="183">
        <v>258</v>
      </c>
      <c r="H582" s="182">
        <v>-34</v>
      </c>
      <c r="I582" s="184">
        <v>-11.643835616438356</v>
      </c>
      <c r="J582" s="185"/>
      <c r="K582" s="186" t="s">
        <v>90</v>
      </c>
      <c r="L582" s="187">
        <v>482</v>
      </c>
      <c r="M582" s="183">
        <v>453</v>
      </c>
      <c r="N582" s="183">
        <v>385</v>
      </c>
      <c r="O582" s="183">
        <v>313</v>
      </c>
      <c r="P582" s="183">
        <v>273</v>
      </c>
      <c r="Q582" s="182">
        <v>-40</v>
      </c>
      <c r="R582" s="184">
        <v>-12.779552715654951</v>
      </c>
      <c r="S582" s="184"/>
    </row>
    <row r="583" spans="1:19" s="145" customFormat="1" ht="14.45" customHeight="1">
      <c r="A583" s="160"/>
      <c r="B583" s="299" t="s">
        <v>91</v>
      </c>
      <c r="C583" s="150">
        <v>47</v>
      </c>
      <c r="D583" s="151">
        <v>37</v>
      </c>
      <c r="E583" s="151">
        <v>28</v>
      </c>
      <c r="F583" s="151">
        <v>28</v>
      </c>
      <c r="G583" s="151">
        <v>22</v>
      </c>
      <c r="H583" s="151">
        <v>-6</v>
      </c>
      <c r="I583" s="152">
        <v>-21.428571428571427</v>
      </c>
      <c r="J583" s="142"/>
      <c r="K583" s="154" t="s">
        <v>91</v>
      </c>
      <c r="L583" s="150">
        <v>52</v>
      </c>
      <c r="M583" s="151">
        <v>54</v>
      </c>
      <c r="N583" s="151">
        <v>40</v>
      </c>
      <c r="O583" s="151">
        <v>30</v>
      </c>
      <c r="P583" s="151">
        <v>21</v>
      </c>
      <c r="Q583" s="151">
        <v>-9</v>
      </c>
      <c r="R583" s="152">
        <v>-30</v>
      </c>
      <c r="S583" s="152"/>
    </row>
    <row r="584" spans="1:19" s="145" customFormat="1" ht="14.45" customHeight="1">
      <c r="A584" s="160"/>
      <c r="B584" s="299" t="s">
        <v>92</v>
      </c>
      <c r="C584" s="150">
        <v>300</v>
      </c>
      <c r="D584" s="151">
        <v>258</v>
      </c>
      <c r="E584" s="151">
        <v>183</v>
      </c>
      <c r="F584" s="151">
        <v>164</v>
      </c>
      <c r="G584" s="151">
        <v>141</v>
      </c>
      <c r="H584" s="151">
        <v>-23</v>
      </c>
      <c r="I584" s="152">
        <v>-14.02439024390244</v>
      </c>
      <c r="J584" s="142"/>
      <c r="K584" s="154" t="s">
        <v>92</v>
      </c>
      <c r="L584" s="150">
        <v>289</v>
      </c>
      <c r="M584" s="151">
        <v>264</v>
      </c>
      <c r="N584" s="151">
        <v>204</v>
      </c>
      <c r="O584" s="151">
        <v>157</v>
      </c>
      <c r="P584" s="151">
        <v>134</v>
      </c>
      <c r="Q584" s="151">
        <v>-23</v>
      </c>
      <c r="R584" s="152">
        <v>-14.64968152866242</v>
      </c>
      <c r="S584" s="152"/>
    </row>
    <row r="585" spans="1:19" s="145" customFormat="1" ht="14.45" customHeight="1">
      <c r="A585" s="160"/>
      <c r="B585" s="299" t="s">
        <v>93</v>
      </c>
      <c r="C585" s="150">
        <v>114</v>
      </c>
      <c r="D585" s="151">
        <v>103</v>
      </c>
      <c r="E585" s="151">
        <v>108</v>
      </c>
      <c r="F585" s="151">
        <v>99</v>
      </c>
      <c r="G585" s="151">
        <v>93</v>
      </c>
      <c r="H585" s="151">
        <v>-6</v>
      </c>
      <c r="I585" s="152">
        <v>-6.0606060606060606</v>
      </c>
      <c r="J585" s="142"/>
      <c r="K585" s="154" t="s">
        <v>93</v>
      </c>
      <c r="L585" s="150">
        <v>141</v>
      </c>
      <c r="M585" s="151">
        <v>135</v>
      </c>
      <c r="N585" s="151">
        <v>141</v>
      </c>
      <c r="O585" s="151">
        <v>125</v>
      </c>
      <c r="P585" s="151">
        <v>118</v>
      </c>
      <c r="Q585" s="151">
        <v>-7</v>
      </c>
      <c r="R585" s="152">
        <v>-5.6000000000000005</v>
      </c>
      <c r="S585" s="152"/>
    </row>
    <row r="586" spans="1:19" s="153" customFormat="1" ht="14.45" customHeight="1">
      <c r="A586" s="160"/>
      <c r="B586" s="142"/>
      <c r="C586" s="150"/>
      <c r="D586" s="157"/>
      <c r="E586" s="157"/>
      <c r="F586" s="157"/>
      <c r="G586" s="157"/>
      <c r="H586" s="157"/>
      <c r="I586" s="158"/>
      <c r="J586" s="142"/>
      <c r="K586" s="159"/>
      <c r="L586" s="150"/>
      <c r="M586" s="157"/>
      <c r="N586" s="157"/>
      <c r="O586" s="157"/>
      <c r="P586" s="157"/>
      <c r="Q586" s="157"/>
      <c r="R586" s="158"/>
      <c r="S586" s="158"/>
    </row>
    <row r="587" spans="1:19" s="145" customFormat="1" ht="14.45" customHeight="1">
      <c r="A587" s="160"/>
      <c r="B587" s="142" t="s">
        <v>94</v>
      </c>
      <c r="C587" s="150">
        <v>17</v>
      </c>
      <c r="D587" s="151">
        <v>11</v>
      </c>
      <c r="E587" s="151">
        <v>4</v>
      </c>
      <c r="F587" s="151">
        <v>9</v>
      </c>
      <c r="G587" s="151">
        <v>10</v>
      </c>
      <c r="H587" s="151">
        <v>1</v>
      </c>
      <c r="I587" s="152">
        <v>11.111111111111111</v>
      </c>
      <c r="J587" s="142"/>
      <c r="K587" s="159" t="s">
        <v>94</v>
      </c>
      <c r="L587" s="150">
        <v>11</v>
      </c>
      <c r="M587" s="151">
        <v>18</v>
      </c>
      <c r="N587" s="151">
        <v>9</v>
      </c>
      <c r="O587" s="151">
        <v>3</v>
      </c>
      <c r="P587" s="151">
        <v>6</v>
      </c>
      <c r="Q587" s="151">
        <v>3</v>
      </c>
      <c r="R587" s="152">
        <v>100</v>
      </c>
      <c r="S587" s="152"/>
    </row>
    <row r="588" spans="1:19" s="145" customFormat="1" ht="14.45" customHeight="1">
      <c r="A588" s="160"/>
      <c r="B588" s="142" t="s">
        <v>95</v>
      </c>
      <c r="C588" s="150">
        <v>14</v>
      </c>
      <c r="D588" s="151">
        <v>11</v>
      </c>
      <c r="E588" s="151">
        <v>15</v>
      </c>
      <c r="F588" s="151">
        <v>3</v>
      </c>
      <c r="G588" s="151">
        <v>8</v>
      </c>
      <c r="H588" s="151">
        <v>5</v>
      </c>
      <c r="I588" s="152">
        <v>166.66666666666669</v>
      </c>
      <c r="J588" s="142"/>
      <c r="K588" s="159" t="s">
        <v>95</v>
      </c>
      <c r="L588" s="150">
        <v>18</v>
      </c>
      <c r="M588" s="151">
        <v>14</v>
      </c>
      <c r="N588" s="151">
        <v>19</v>
      </c>
      <c r="O588" s="151">
        <v>12</v>
      </c>
      <c r="P588" s="151">
        <v>4</v>
      </c>
      <c r="Q588" s="151">
        <v>-8</v>
      </c>
      <c r="R588" s="152">
        <v>-66.666666666666657</v>
      </c>
      <c r="S588" s="152"/>
    </row>
    <row r="589" spans="1:19" s="145" customFormat="1" ht="14.45" customHeight="1">
      <c r="A589" s="160"/>
      <c r="B589" s="142" t="s">
        <v>96</v>
      </c>
      <c r="C589" s="150">
        <v>16</v>
      </c>
      <c r="D589" s="151">
        <v>15</v>
      </c>
      <c r="E589" s="151">
        <v>9</v>
      </c>
      <c r="F589" s="151">
        <v>16</v>
      </c>
      <c r="G589" s="151">
        <v>4</v>
      </c>
      <c r="H589" s="151">
        <v>-12</v>
      </c>
      <c r="I589" s="152">
        <v>-75</v>
      </c>
      <c r="J589" s="142"/>
      <c r="K589" s="159" t="s">
        <v>96</v>
      </c>
      <c r="L589" s="150">
        <v>23</v>
      </c>
      <c r="M589" s="151">
        <v>22</v>
      </c>
      <c r="N589" s="151">
        <v>12</v>
      </c>
      <c r="O589" s="151">
        <v>15</v>
      </c>
      <c r="P589" s="151">
        <v>11</v>
      </c>
      <c r="Q589" s="151">
        <v>-4</v>
      </c>
      <c r="R589" s="152">
        <v>-26.666666666666668</v>
      </c>
      <c r="S589" s="152"/>
    </row>
    <row r="590" spans="1:19" s="145" customFormat="1" ht="14.45" customHeight="1">
      <c r="A590" s="160"/>
      <c r="B590" s="142" t="s">
        <v>97</v>
      </c>
      <c r="C590" s="150">
        <v>28</v>
      </c>
      <c r="D590" s="151">
        <v>17</v>
      </c>
      <c r="E590" s="151">
        <v>16</v>
      </c>
      <c r="F590" s="151">
        <v>12</v>
      </c>
      <c r="G590" s="151">
        <v>8</v>
      </c>
      <c r="H590" s="151">
        <v>-4</v>
      </c>
      <c r="I590" s="152">
        <v>-33.333333333333329</v>
      </c>
      <c r="J590" s="142"/>
      <c r="K590" s="159" t="s">
        <v>97</v>
      </c>
      <c r="L590" s="150">
        <v>26</v>
      </c>
      <c r="M590" s="151">
        <v>17</v>
      </c>
      <c r="N590" s="151">
        <v>16</v>
      </c>
      <c r="O590" s="151">
        <v>11</v>
      </c>
      <c r="P590" s="151">
        <v>14</v>
      </c>
      <c r="Q590" s="151">
        <v>3</v>
      </c>
      <c r="R590" s="152">
        <v>27.27272727272727</v>
      </c>
      <c r="S590" s="152"/>
    </row>
    <row r="591" spans="1:19" s="145" customFormat="1" ht="14.45" customHeight="1">
      <c r="A591" s="160"/>
      <c r="B591" s="142" t="s">
        <v>98</v>
      </c>
      <c r="C591" s="150">
        <v>28</v>
      </c>
      <c r="D591" s="151">
        <v>15</v>
      </c>
      <c r="E591" s="151">
        <v>10</v>
      </c>
      <c r="F591" s="151">
        <v>17</v>
      </c>
      <c r="G591" s="151">
        <v>9</v>
      </c>
      <c r="H591" s="151">
        <v>-8</v>
      </c>
      <c r="I591" s="152">
        <v>-47.058823529411761</v>
      </c>
      <c r="J591" s="142"/>
      <c r="K591" s="159" t="s">
        <v>98</v>
      </c>
      <c r="L591" s="150">
        <v>18</v>
      </c>
      <c r="M591" s="151">
        <v>14</v>
      </c>
      <c r="N591" s="151">
        <v>11</v>
      </c>
      <c r="O591" s="151">
        <v>7</v>
      </c>
      <c r="P591" s="151">
        <v>5</v>
      </c>
      <c r="Q591" s="151">
        <v>-2</v>
      </c>
      <c r="R591" s="152">
        <v>-28.571428571428569</v>
      </c>
      <c r="S591" s="152"/>
    </row>
    <row r="592" spans="1:19" s="145" customFormat="1" ht="14.45" customHeight="1">
      <c r="A592" s="160"/>
      <c r="B592" s="142" t="s">
        <v>99</v>
      </c>
      <c r="C592" s="150">
        <v>19</v>
      </c>
      <c r="D592" s="151">
        <v>16</v>
      </c>
      <c r="E592" s="151">
        <v>11</v>
      </c>
      <c r="F592" s="151">
        <v>15</v>
      </c>
      <c r="G592" s="151">
        <v>20</v>
      </c>
      <c r="H592" s="151">
        <v>5</v>
      </c>
      <c r="I592" s="152">
        <v>33.333333333333329</v>
      </c>
      <c r="J592" s="142"/>
      <c r="K592" s="159" t="s">
        <v>99</v>
      </c>
      <c r="L592" s="150">
        <v>23</v>
      </c>
      <c r="M592" s="151">
        <v>24</v>
      </c>
      <c r="N592" s="151">
        <v>10</v>
      </c>
      <c r="O592" s="151">
        <v>7</v>
      </c>
      <c r="P592" s="151">
        <v>2</v>
      </c>
      <c r="Q592" s="151">
        <v>-5</v>
      </c>
      <c r="R592" s="152">
        <v>-71.428571428571431</v>
      </c>
      <c r="S592" s="152"/>
    </row>
    <row r="593" spans="1:19" s="145" customFormat="1" ht="14.45" customHeight="1">
      <c r="A593" s="160"/>
      <c r="B593" s="142" t="s">
        <v>100</v>
      </c>
      <c r="C593" s="150">
        <v>17</v>
      </c>
      <c r="D593" s="151">
        <v>17</v>
      </c>
      <c r="E593" s="151">
        <v>14</v>
      </c>
      <c r="F593" s="151">
        <v>15</v>
      </c>
      <c r="G593" s="151">
        <v>12</v>
      </c>
      <c r="H593" s="151">
        <v>-3</v>
      </c>
      <c r="I593" s="152">
        <v>-20</v>
      </c>
      <c r="J593" s="142"/>
      <c r="K593" s="159" t="s">
        <v>100</v>
      </c>
      <c r="L593" s="150">
        <v>20</v>
      </c>
      <c r="M593" s="151">
        <v>27</v>
      </c>
      <c r="N593" s="151">
        <v>20</v>
      </c>
      <c r="O593" s="151">
        <v>5</v>
      </c>
      <c r="P593" s="151">
        <v>5</v>
      </c>
      <c r="Q593" s="151">
        <v>0</v>
      </c>
      <c r="R593" s="152">
        <v>0</v>
      </c>
      <c r="S593" s="152"/>
    </row>
    <row r="594" spans="1:19" s="145" customFormat="1" ht="14.45" customHeight="1">
      <c r="A594" s="160"/>
      <c r="B594" s="142" t="s">
        <v>118</v>
      </c>
      <c r="C594" s="150">
        <v>17</v>
      </c>
      <c r="D594" s="151">
        <v>17</v>
      </c>
      <c r="E594" s="151">
        <v>14</v>
      </c>
      <c r="F594" s="151">
        <v>12</v>
      </c>
      <c r="G594" s="151">
        <v>18</v>
      </c>
      <c r="H594" s="151">
        <v>6</v>
      </c>
      <c r="I594" s="152">
        <v>50</v>
      </c>
      <c r="J594" s="142"/>
      <c r="K594" s="159" t="s">
        <v>118</v>
      </c>
      <c r="L594" s="150">
        <v>32</v>
      </c>
      <c r="M594" s="151">
        <v>22</v>
      </c>
      <c r="N594" s="151">
        <v>22</v>
      </c>
      <c r="O594" s="151">
        <v>12</v>
      </c>
      <c r="P594" s="151">
        <v>6</v>
      </c>
      <c r="Q594" s="151">
        <v>-6</v>
      </c>
      <c r="R594" s="152">
        <v>-50</v>
      </c>
      <c r="S594" s="152"/>
    </row>
    <row r="595" spans="1:19" s="145" customFormat="1" ht="14.45" customHeight="1">
      <c r="A595" s="160"/>
      <c r="B595" s="142" t="s">
        <v>101</v>
      </c>
      <c r="C595" s="150">
        <v>28</v>
      </c>
      <c r="D595" s="151">
        <v>20</v>
      </c>
      <c r="E595" s="151">
        <v>9</v>
      </c>
      <c r="F595" s="151">
        <v>11</v>
      </c>
      <c r="G595" s="151">
        <v>13</v>
      </c>
      <c r="H595" s="151">
        <v>2</v>
      </c>
      <c r="I595" s="152">
        <v>18.181818181818183</v>
      </c>
      <c r="J595" s="142"/>
      <c r="K595" s="159" t="s">
        <v>101</v>
      </c>
      <c r="L595" s="150">
        <v>25</v>
      </c>
      <c r="M595" s="151">
        <v>31</v>
      </c>
      <c r="N595" s="151">
        <v>22</v>
      </c>
      <c r="O595" s="151">
        <v>21</v>
      </c>
      <c r="P595" s="151">
        <v>12</v>
      </c>
      <c r="Q595" s="151">
        <v>-9</v>
      </c>
      <c r="R595" s="152">
        <v>-42.857142857142854</v>
      </c>
      <c r="S595" s="152"/>
    </row>
    <row r="596" spans="1:19" s="145" customFormat="1" ht="14.45" customHeight="1">
      <c r="A596" s="160"/>
      <c r="B596" s="142" t="s">
        <v>102</v>
      </c>
      <c r="C596" s="150">
        <v>38</v>
      </c>
      <c r="D596" s="151">
        <v>26</v>
      </c>
      <c r="E596" s="151">
        <v>17</v>
      </c>
      <c r="F596" s="151">
        <v>15</v>
      </c>
      <c r="G596" s="151">
        <v>8</v>
      </c>
      <c r="H596" s="151">
        <v>-7</v>
      </c>
      <c r="I596" s="152">
        <v>-46.666666666666664</v>
      </c>
      <c r="J596" s="142"/>
      <c r="K596" s="159" t="s">
        <v>102</v>
      </c>
      <c r="L596" s="150">
        <v>25</v>
      </c>
      <c r="M596" s="151">
        <v>22</v>
      </c>
      <c r="N596" s="151">
        <v>23</v>
      </c>
      <c r="O596" s="151">
        <v>23</v>
      </c>
      <c r="P596" s="151">
        <v>19</v>
      </c>
      <c r="Q596" s="151">
        <v>-4</v>
      </c>
      <c r="R596" s="152">
        <v>-17.391304347826086</v>
      </c>
      <c r="S596" s="152"/>
    </row>
    <row r="597" spans="1:19" s="145" customFormat="1" ht="14.45" customHeight="1">
      <c r="A597" s="160"/>
      <c r="B597" s="142" t="s">
        <v>103</v>
      </c>
      <c r="C597" s="150">
        <v>49</v>
      </c>
      <c r="D597" s="151">
        <v>41</v>
      </c>
      <c r="E597" s="151">
        <v>25</v>
      </c>
      <c r="F597" s="151">
        <v>15</v>
      </c>
      <c r="G597" s="151">
        <v>14</v>
      </c>
      <c r="H597" s="151">
        <v>-1</v>
      </c>
      <c r="I597" s="152">
        <v>-6.666666666666667</v>
      </c>
      <c r="J597" s="142"/>
      <c r="K597" s="159" t="s">
        <v>103</v>
      </c>
      <c r="L597" s="150">
        <v>44</v>
      </c>
      <c r="M597" s="151">
        <v>28</v>
      </c>
      <c r="N597" s="151">
        <v>23</v>
      </c>
      <c r="O597" s="151">
        <v>22</v>
      </c>
      <c r="P597" s="151">
        <v>24</v>
      </c>
      <c r="Q597" s="151">
        <v>2</v>
      </c>
      <c r="R597" s="152">
        <v>9.0909090909090917</v>
      </c>
      <c r="S597" s="152"/>
    </row>
    <row r="598" spans="1:19" s="145" customFormat="1" ht="14.45" customHeight="1">
      <c r="A598" s="160"/>
      <c r="B598" s="142" t="s">
        <v>104</v>
      </c>
      <c r="C598" s="150">
        <v>42</v>
      </c>
      <c r="D598" s="151">
        <v>49</v>
      </c>
      <c r="E598" s="151">
        <v>32</v>
      </c>
      <c r="F598" s="151">
        <v>20</v>
      </c>
      <c r="G598" s="151">
        <v>17</v>
      </c>
      <c r="H598" s="151">
        <v>-3</v>
      </c>
      <c r="I598" s="152">
        <v>-15</v>
      </c>
      <c r="J598" s="142"/>
      <c r="K598" s="159" t="s">
        <v>104</v>
      </c>
      <c r="L598" s="150">
        <v>38</v>
      </c>
      <c r="M598" s="151">
        <v>37</v>
      </c>
      <c r="N598" s="151">
        <v>22</v>
      </c>
      <c r="O598" s="151">
        <v>26</v>
      </c>
      <c r="P598" s="151">
        <v>23</v>
      </c>
      <c r="Q598" s="151">
        <v>-3</v>
      </c>
      <c r="R598" s="152">
        <v>-11.538461538461538</v>
      </c>
      <c r="S598" s="152"/>
    </row>
    <row r="599" spans="1:19" s="145" customFormat="1" ht="14.45" customHeight="1">
      <c r="A599" s="160"/>
      <c r="B599" s="142" t="s">
        <v>105</v>
      </c>
      <c r="C599" s="150">
        <v>34</v>
      </c>
      <c r="D599" s="151">
        <v>40</v>
      </c>
      <c r="E599" s="151">
        <v>35</v>
      </c>
      <c r="F599" s="151">
        <v>32</v>
      </c>
      <c r="G599" s="151">
        <v>22</v>
      </c>
      <c r="H599" s="151">
        <v>-10</v>
      </c>
      <c r="I599" s="152">
        <v>-31.25</v>
      </c>
      <c r="J599" s="142"/>
      <c r="K599" s="159" t="s">
        <v>105</v>
      </c>
      <c r="L599" s="150">
        <v>38</v>
      </c>
      <c r="M599" s="151">
        <v>42</v>
      </c>
      <c r="N599" s="151">
        <v>35</v>
      </c>
      <c r="O599" s="151">
        <v>23</v>
      </c>
      <c r="P599" s="151">
        <v>24</v>
      </c>
      <c r="Q599" s="151">
        <v>1</v>
      </c>
      <c r="R599" s="152">
        <v>4.3478260869565215</v>
      </c>
      <c r="S599" s="152"/>
    </row>
    <row r="600" spans="1:19" s="145" customFormat="1" ht="14.45" customHeight="1">
      <c r="A600" s="160"/>
      <c r="B600" s="142" t="s">
        <v>106</v>
      </c>
      <c r="C600" s="150">
        <v>44</v>
      </c>
      <c r="D600" s="151">
        <v>28</v>
      </c>
      <c r="E600" s="151">
        <v>28</v>
      </c>
      <c r="F600" s="151">
        <v>26</v>
      </c>
      <c r="G600" s="151">
        <v>29</v>
      </c>
      <c r="H600" s="151">
        <v>3</v>
      </c>
      <c r="I600" s="152">
        <v>11.538461538461538</v>
      </c>
      <c r="J600" s="142"/>
      <c r="K600" s="159" t="s">
        <v>106</v>
      </c>
      <c r="L600" s="150">
        <v>50</v>
      </c>
      <c r="M600" s="151">
        <v>36</v>
      </c>
      <c r="N600" s="151">
        <v>41</v>
      </c>
      <c r="O600" s="151">
        <v>30</v>
      </c>
      <c r="P600" s="151">
        <v>24</v>
      </c>
      <c r="Q600" s="151">
        <v>-6</v>
      </c>
      <c r="R600" s="152">
        <v>-20</v>
      </c>
      <c r="S600" s="152"/>
    </row>
    <row r="601" spans="1:19" s="145" customFormat="1" ht="14.45" customHeight="1">
      <c r="A601" s="160"/>
      <c r="B601" s="142" t="s">
        <v>107</v>
      </c>
      <c r="C601" s="150">
        <v>29</v>
      </c>
      <c r="D601" s="151">
        <v>33</v>
      </c>
      <c r="E601" s="151">
        <v>24</v>
      </c>
      <c r="F601" s="151">
        <v>23</v>
      </c>
      <c r="G601" s="151">
        <v>24</v>
      </c>
      <c r="H601" s="151">
        <v>1</v>
      </c>
      <c r="I601" s="152">
        <v>4.3478260869565215</v>
      </c>
      <c r="J601" s="142"/>
      <c r="K601" s="159" t="s">
        <v>107</v>
      </c>
      <c r="L601" s="150">
        <v>39</v>
      </c>
      <c r="M601" s="151">
        <v>41</v>
      </c>
      <c r="N601" s="151">
        <v>29</v>
      </c>
      <c r="O601" s="151">
        <v>34</v>
      </c>
      <c r="P601" s="151">
        <v>29</v>
      </c>
      <c r="Q601" s="151">
        <v>-5</v>
      </c>
      <c r="R601" s="152">
        <v>-14.705882352941178</v>
      </c>
      <c r="S601" s="152"/>
    </row>
    <row r="602" spans="1:19" s="145" customFormat="1" ht="14.45" customHeight="1">
      <c r="A602" s="160"/>
      <c r="B602" s="142" t="s">
        <v>108</v>
      </c>
      <c r="C602" s="150">
        <v>17</v>
      </c>
      <c r="D602" s="151">
        <v>19</v>
      </c>
      <c r="E602" s="151">
        <v>24</v>
      </c>
      <c r="F602" s="151">
        <v>20</v>
      </c>
      <c r="G602" s="151">
        <v>14</v>
      </c>
      <c r="H602" s="151">
        <v>-6</v>
      </c>
      <c r="I602" s="152">
        <v>-30</v>
      </c>
      <c r="J602" s="142"/>
      <c r="K602" s="159" t="s">
        <v>108</v>
      </c>
      <c r="L602" s="150">
        <v>31</v>
      </c>
      <c r="M602" s="151">
        <v>29</v>
      </c>
      <c r="N602" s="151">
        <v>38</v>
      </c>
      <c r="O602" s="151">
        <v>20</v>
      </c>
      <c r="P602" s="151">
        <v>30</v>
      </c>
      <c r="Q602" s="151">
        <v>10</v>
      </c>
      <c r="R602" s="152">
        <v>50</v>
      </c>
      <c r="S602" s="152"/>
    </row>
    <row r="603" spans="1:19" s="145" customFormat="1" ht="14.45" customHeight="1">
      <c r="A603" s="160"/>
      <c r="B603" s="142" t="s">
        <v>109</v>
      </c>
      <c r="C603" s="150">
        <v>18</v>
      </c>
      <c r="D603" s="151">
        <v>10</v>
      </c>
      <c r="E603" s="151">
        <v>17</v>
      </c>
      <c r="F603" s="151">
        <v>14</v>
      </c>
      <c r="G603" s="151">
        <v>15</v>
      </c>
      <c r="H603" s="151">
        <v>1</v>
      </c>
      <c r="I603" s="152">
        <v>7.1428571428571423</v>
      </c>
      <c r="J603" s="142"/>
      <c r="K603" s="159" t="s">
        <v>109</v>
      </c>
      <c r="L603" s="150">
        <v>16</v>
      </c>
      <c r="M603" s="151">
        <v>20</v>
      </c>
      <c r="N603" s="151">
        <v>18</v>
      </c>
      <c r="O603" s="151">
        <v>23</v>
      </c>
      <c r="P603" s="151">
        <v>13</v>
      </c>
      <c r="Q603" s="151">
        <v>-10</v>
      </c>
      <c r="R603" s="152">
        <v>-43.478260869565219</v>
      </c>
      <c r="S603" s="152"/>
    </row>
    <row r="604" spans="1:19" s="145" customFormat="1" ht="14.45" customHeight="1">
      <c r="A604" s="160"/>
      <c r="B604" s="142" t="s">
        <v>110</v>
      </c>
      <c r="C604" s="150">
        <v>6</v>
      </c>
      <c r="D604" s="151">
        <v>13</v>
      </c>
      <c r="E604" s="151">
        <v>15</v>
      </c>
      <c r="F604" s="151">
        <v>16</v>
      </c>
      <c r="G604" s="151">
        <v>11</v>
      </c>
      <c r="H604" s="151">
        <v>-5</v>
      </c>
      <c r="I604" s="152">
        <v>-31.25</v>
      </c>
      <c r="J604" s="142"/>
      <c r="K604" s="159" t="s">
        <v>110</v>
      </c>
      <c r="L604" s="150">
        <v>5</v>
      </c>
      <c r="M604" s="151">
        <v>9</v>
      </c>
      <c r="N604" s="151">
        <v>15</v>
      </c>
      <c r="O604" s="151">
        <v>18</v>
      </c>
      <c r="P604" s="151">
        <v>22</v>
      </c>
      <c r="Q604" s="151">
        <v>4</v>
      </c>
      <c r="R604" s="152">
        <v>22.222222222222221</v>
      </c>
      <c r="S604" s="152"/>
    </row>
    <row r="605" spans="1:19" s="145" customFormat="1" ht="14.45" customHeight="1">
      <c r="A605" s="160"/>
      <c r="B605" s="142" t="s">
        <v>111</v>
      </c>
      <c r="C605" s="323" t="s">
        <v>313</v>
      </c>
      <c r="D605" s="151" t="s">
        <v>313</v>
      </c>
      <c r="E605" s="151" t="s">
        <v>313</v>
      </c>
      <c r="F605" s="151">
        <v>1</v>
      </c>
      <c r="G605" s="151">
        <v>2</v>
      </c>
      <c r="H605" s="151"/>
      <c r="I605" s="152"/>
      <c r="J605" s="160"/>
      <c r="K605" s="142" t="s">
        <v>111</v>
      </c>
      <c r="L605" s="323" t="s">
        <v>313</v>
      </c>
      <c r="M605" s="151" t="s">
        <v>313</v>
      </c>
      <c r="N605" s="151" t="s">
        <v>313</v>
      </c>
      <c r="O605" s="151">
        <v>1</v>
      </c>
      <c r="P605" s="151" t="s">
        <v>313</v>
      </c>
      <c r="Q605" s="151"/>
      <c r="R605" s="152"/>
      <c r="S605" s="160"/>
    </row>
    <row r="606" spans="1:19" s="145" customFormat="1" ht="14.45" customHeight="1">
      <c r="A606" s="160"/>
      <c r="B606" s="142"/>
      <c r="C606" s="324"/>
      <c r="D606" s="151"/>
      <c r="E606" s="151"/>
      <c r="F606" s="151"/>
      <c r="G606" s="151"/>
      <c r="H606" s="151"/>
      <c r="I606" s="152"/>
      <c r="J606" s="160"/>
      <c r="K606" s="142"/>
      <c r="L606" s="324"/>
      <c r="M606" s="151"/>
      <c r="N606" s="151"/>
      <c r="O606" s="151"/>
      <c r="P606" s="151"/>
      <c r="Q606" s="151"/>
      <c r="R606" s="152"/>
      <c r="S606" s="160"/>
    </row>
    <row r="607" spans="1:19" s="145" customFormat="1" ht="14.45" customHeight="1">
      <c r="A607" s="160"/>
      <c r="B607" s="160"/>
      <c r="C607" s="160"/>
      <c r="D607" s="160"/>
      <c r="E607" s="160"/>
      <c r="F607" s="160"/>
      <c r="G607" s="161"/>
      <c r="H607" s="160"/>
      <c r="I607" s="160"/>
      <c r="J607" s="160"/>
      <c r="K607" s="160"/>
      <c r="L607" s="160"/>
      <c r="M607" s="160"/>
      <c r="N607" s="160"/>
      <c r="O607" s="160"/>
      <c r="P607" s="161"/>
      <c r="Q607" s="160"/>
      <c r="R607" s="160"/>
      <c r="S607" s="160"/>
    </row>
    <row r="608" spans="1:19" s="145" customFormat="1" ht="14.45" customHeight="1">
      <c r="A608" s="138"/>
      <c r="B608" s="138" t="s">
        <v>640</v>
      </c>
      <c r="C608" s="138"/>
      <c r="D608" s="138"/>
      <c r="E608" s="138"/>
      <c r="F608" s="138"/>
      <c r="G608" s="138"/>
      <c r="H608" s="138"/>
      <c r="I608" s="138"/>
      <c r="J608" s="138"/>
      <c r="K608" s="138" t="s">
        <v>641</v>
      </c>
      <c r="L608" s="138"/>
      <c r="M608" s="138"/>
      <c r="N608" s="138"/>
      <c r="O608" s="138"/>
      <c r="P608" s="138"/>
      <c r="Q608" s="138"/>
      <c r="R608" s="138"/>
      <c r="S608" s="138"/>
    </row>
    <row r="609" spans="1:19" s="145" customFormat="1" ht="14.45" customHeight="1">
      <c r="A609" s="160"/>
      <c r="B609" s="491" t="s">
        <v>335</v>
      </c>
      <c r="C609" s="140"/>
      <c r="D609" s="140"/>
      <c r="E609" s="140"/>
      <c r="F609" s="140"/>
      <c r="G609" s="143"/>
      <c r="H609" s="141"/>
      <c r="I609" s="141"/>
      <c r="J609" s="142"/>
      <c r="K609" s="491" t="s">
        <v>335</v>
      </c>
      <c r="L609" s="140"/>
      <c r="M609" s="140"/>
      <c r="N609" s="140"/>
      <c r="O609" s="140"/>
      <c r="P609" s="143"/>
      <c r="Q609" s="141"/>
      <c r="R609" s="141"/>
      <c r="S609" s="144"/>
    </row>
    <row r="610" spans="1:19" s="145" customFormat="1" ht="14.45" customHeight="1">
      <c r="A610" s="160"/>
      <c r="B610" s="492"/>
      <c r="C610" s="146" t="s">
        <v>151</v>
      </c>
      <c r="D610" s="146" t="s">
        <v>86</v>
      </c>
      <c r="E610" s="146" t="s">
        <v>87</v>
      </c>
      <c r="F610" s="146" t="s">
        <v>410</v>
      </c>
      <c r="G610" s="146" t="s">
        <v>739</v>
      </c>
      <c r="H610" s="81" t="s">
        <v>509</v>
      </c>
      <c r="I610" s="147" t="s">
        <v>807</v>
      </c>
      <c r="J610" s="142"/>
      <c r="K610" s="492"/>
      <c r="L610" s="146" t="s">
        <v>151</v>
      </c>
      <c r="M610" s="146" t="s">
        <v>86</v>
      </c>
      <c r="N610" s="146" t="s">
        <v>87</v>
      </c>
      <c r="O610" s="146" t="s">
        <v>410</v>
      </c>
      <c r="P610" s="146" t="s">
        <v>739</v>
      </c>
      <c r="Q610" s="81" t="s">
        <v>509</v>
      </c>
      <c r="R610" s="147" t="s">
        <v>807</v>
      </c>
      <c r="S610" s="144"/>
    </row>
    <row r="611" spans="1:19" s="139" customFormat="1" ht="14.45" customHeight="1">
      <c r="A611" s="160"/>
      <c r="B611" s="493"/>
      <c r="C611" s="148"/>
      <c r="D611" s="148"/>
      <c r="E611" s="148"/>
      <c r="F611" s="148"/>
      <c r="G611" s="148"/>
      <c r="H611" s="149" t="s">
        <v>88</v>
      </c>
      <c r="I611" s="81" t="s">
        <v>511</v>
      </c>
      <c r="J611" s="142"/>
      <c r="K611" s="493"/>
      <c r="L611" s="148"/>
      <c r="M611" s="148"/>
      <c r="N611" s="148"/>
      <c r="O611" s="148"/>
      <c r="P611" s="148"/>
      <c r="Q611" s="149" t="s">
        <v>88</v>
      </c>
      <c r="R611" s="81" t="s">
        <v>511</v>
      </c>
      <c r="S611" s="144"/>
    </row>
    <row r="612" spans="1:19" s="180" customFormat="1" ht="14.45" customHeight="1">
      <c r="B612" s="188" t="s">
        <v>90</v>
      </c>
      <c r="C612" s="187">
        <v>539</v>
      </c>
      <c r="D612" s="183">
        <v>442</v>
      </c>
      <c r="E612" s="183">
        <v>398</v>
      </c>
      <c r="F612" s="183">
        <v>362</v>
      </c>
      <c r="G612" s="183">
        <v>306</v>
      </c>
      <c r="H612" s="182">
        <v>-56</v>
      </c>
      <c r="I612" s="184">
        <v>-15.469613259668508</v>
      </c>
      <c r="J612" s="185"/>
      <c r="K612" s="186" t="s">
        <v>90</v>
      </c>
      <c r="L612" s="187">
        <v>601</v>
      </c>
      <c r="M612" s="183">
        <v>562</v>
      </c>
      <c r="N612" s="183">
        <v>486</v>
      </c>
      <c r="O612" s="183">
        <v>425</v>
      </c>
      <c r="P612" s="183">
        <v>370</v>
      </c>
      <c r="Q612" s="182">
        <v>-55</v>
      </c>
      <c r="R612" s="184">
        <v>-12.941176470588237</v>
      </c>
      <c r="S612" s="184"/>
    </row>
    <row r="613" spans="1:19" s="145" customFormat="1" ht="14.45" customHeight="1">
      <c r="A613" s="160"/>
      <c r="B613" s="299" t="s">
        <v>91</v>
      </c>
      <c r="C613" s="150">
        <v>39</v>
      </c>
      <c r="D613" s="151">
        <v>31</v>
      </c>
      <c r="E613" s="151">
        <v>34</v>
      </c>
      <c r="F613" s="151">
        <v>22</v>
      </c>
      <c r="G613" s="151">
        <v>27</v>
      </c>
      <c r="H613" s="151">
        <v>5</v>
      </c>
      <c r="I613" s="152">
        <v>22.727272727272727</v>
      </c>
      <c r="J613" s="142"/>
      <c r="K613" s="154" t="s">
        <v>91</v>
      </c>
      <c r="L613" s="150">
        <v>51</v>
      </c>
      <c r="M613" s="151">
        <v>61</v>
      </c>
      <c r="N613" s="151">
        <v>39</v>
      </c>
      <c r="O613" s="151">
        <v>31</v>
      </c>
      <c r="P613" s="151">
        <v>14</v>
      </c>
      <c r="Q613" s="151">
        <v>-17</v>
      </c>
      <c r="R613" s="152">
        <v>-54.838709677419352</v>
      </c>
      <c r="S613" s="152"/>
    </row>
    <row r="614" spans="1:19" s="145" customFormat="1" ht="14.45" customHeight="1">
      <c r="A614" s="160"/>
      <c r="B614" s="299" t="s">
        <v>92</v>
      </c>
      <c r="C614" s="150">
        <v>318</v>
      </c>
      <c r="D614" s="151">
        <v>246</v>
      </c>
      <c r="E614" s="151">
        <v>205</v>
      </c>
      <c r="F614" s="151">
        <v>164</v>
      </c>
      <c r="G614" s="151">
        <v>138</v>
      </c>
      <c r="H614" s="151">
        <v>-26</v>
      </c>
      <c r="I614" s="152">
        <v>-15.853658536585366</v>
      </c>
      <c r="J614" s="142"/>
      <c r="K614" s="154" t="s">
        <v>92</v>
      </c>
      <c r="L614" s="150">
        <v>343</v>
      </c>
      <c r="M614" s="151">
        <v>289</v>
      </c>
      <c r="N614" s="151">
        <v>244</v>
      </c>
      <c r="O614" s="151">
        <v>202</v>
      </c>
      <c r="P614" s="151">
        <v>172</v>
      </c>
      <c r="Q614" s="151">
        <v>-30</v>
      </c>
      <c r="R614" s="152">
        <v>-14.85148514851485</v>
      </c>
      <c r="S614" s="152"/>
    </row>
    <row r="615" spans="1:19" s="153" customFormat="1" ht="14.45" customHeight="1">
      <c r="A615" s="160"/>
      <c r="B615" s="299" t="s">
        <v>93</v>
      </c>
      <c r="C615" s="150">
        <v>182</v>
      </c>
      <c r="D615" s="151">
        <v>165</v>
      </c>
      <c r="E615" s="151">
        <v>159</v>
      </c>
      <c r="F615" s="151">
        <v>175</v>
      </c>
      <c r="G615" s="151">
        <v>141</v>
      </c>
      <c r="H615" s="151">
        <v>-34</v>
      </c>
      <c r="I615" s="152">
        <v>-19.428571428571427</v>
      </c>
      <c r="J615" s="142"/>
      <c r="K615" s="154" t="s">
        <v>93</v>
      </c>
      <c r="L615" s="150">
        <v>207</v>
      </c>
      <c r="M615" s="151">
        <v>212</v>
      </c>
      <c r="N615" s="151">
        <v>203</v>
      </c>
      <c r="O615" s="151">
        <v>192</v>
      </c>
      <c r="P615" s="151">
        <v>184</v>
      </c>
      <c r="Q615" s="151">
        <v>-8</v>
      </c>
      <c r="R615" s="152">
        <v>-4.1666666666666661</v>
      </c>
      <c r="S615" s="152"/>
    </row>
    <row r="616" spans="1:19" s="145" customFormat="1" ht="14.45" customHeight="1">
      <c r="A616" s="160"/>
      <c r="B616" s="142"/>
      <c r="C616" s="150"/>
      <c r="D616" s="157"/>
      <c r="E616" s="157"/>
      <c r="F616" s="157"/>
      <c r="G616" s="157"/>
      <c r="H616" s="157"/>
      <c r="I616" s="158"/>
      <c r="J616" s="142"/>
      <c r="K616" s="159"/>
      <c r="L616" s="150"/>
      <c r="M616" s="157"/>
      <c r="N616" s="157"/>
      <c r="O616" s="157"/>
      <c r="P616" s="157"/>
      <c r="Q616" s="157"/>
      <c r="R616" s="158"/>
      <c r="S616" s="158"/>
    </row>
    <row r="617" spans="1:19" s="145" customFormat="1" ht="14.45" customHeight="1">
      <c r="A617" s="160"/>
      <c r="B617" s="142" t="s">
        <v>94</v>
      </c>
      <c r="C617" s="150">
        <v>16</v>
      </c>
      <c r="D617" s="151">
        <v>6</v>
      </c>
      <c r="E617" s="151">
        <v>13</v>
      </c>
      <c r="F617" s="151">
        <v>4</v>
      </c>
      <c r="G617" s="151">
        <v>11</v>
      </c>
      <c r="H617" s="151">
        <v>7</v>
      </c>
      <c r="I617" s="152">
        <v>175</v>
      </c>
      <c r="J617" s="142"/>
      <c r="K617" s="159" t="s">
        <v>94</v>
      </c>
      <c r="L617" s="150">
        <v>15</v>
      </c>
      <c r="M617" s="151">
        <v>15</v>
      </c>
      <c r="N617" s="151">
        <v>8</v>
      </c>
      <c r="O617" s="151">
        <v>6</v>
      </c>
      <c r="P617" s="151">
        <v>3</v>
      </c>
      <c r="Q617" s="151">
        <v>-3</v>
      </c>
      <c r="R617" s="152">
        <v>-50</v>
      </c>
      <c r="S617" s="152"/>
    </row>
    <row r="618" spans="1:19" s="145" customFormat="1" ht="14.45" customHeight="1">
      <c r="A618" s="160"/>
      <c r="B618" s="142" t="s">
        <v>95</v>
      </c>
      <c r="C618" s="150">
        <v>12</v>
      </c>
      <c r="D618" s="151">
        <v>15</v>
      </c>
      <c r="E618" s="151">
        <v>5</v>
      </c>
      <c r="F618" s="151">
        <v>10</v>
      </c>
      <c r="G618" s="151">
        <v>7</v>
      </c>
      <c r="H618" s="151">
        <v>-3</v>
      </c>
      <c r="I618" s="152">
        <v>-30</v>
      </c>
      <c r="J618" s="142"/>
      <c r="K618" s="159" t="s">
        <v>95</v>
      </c>
      <c r="L618" s="150">
        <v>19</v>
      </c>
      <c r="M618" s="151">
        <v>20</v>
      </c>
      <c r="N618" s="151">
        <v>13</v>
      </c>
      <c r="O618" s="151">
        <v>11</v>
      </c>
      <c r="P618" s="151">
        <v>4</v>
      </c>
      <c r="Q618" s="151">
        <v>-7</v>
      </c>
      <c r="R618" s="152">
        <v>-63.636363636363633</v>
      </c>
      <c r="S618" s="152"/>
    </row>
    <row r="619" spans="1:19" s="145" customFormat="1" ht="14.45" customHeight="1">
      <c r="A619" s="160"/>
      <c r="B619" s="142" t="s">
        <v>96</v>
      </c>
      <c r="C619" s="150">
        <v>11</v>
      </c>
      <c r="D619" s="151">
        <v>10</v>
      </c>
      <c r="E619" s="151">
        <v>16</v>
      </c>
      <c r="F619" s="151">
        <v>8</v>
      </c>
      <c r="G619" s="151">
        <v>9</v>
      </c>
      <c r="H619" s="151">
        <v>1</v>
      </c>
      <c r="I619" s="152">
        <v>12.5</v>
      </c>
      <c r="J619" s="142"/>
      <c r="K619" s="159" t="s">
        <v>96</v>
      </c>
      <c r="L619" s="150">
        <v>17</v>
      </c>
      <c r="M619" s="151">
        <v>26</v>
      </c>
      <c r="N619" s="151">
        <v>18</v>
      </c>
      <c r="O619" s="151">
        <v>14</v>
      </c>
      <c r="P619" s="151">
        <v>7</v>
      </c>
      <c r="Q619" s="151">
        <v>-7</v>
      </c>
      <c r="R619" s="152">
        <v>-50</v>
      </c>
      <c r="S619" s="152"/>
    </row>
    <row r="620" spans="1:19" s="145" customFormat="1" ht="14.45" customHeight="1">
      <c r="A620" s="160"/>
      <c r="B620" s="142" t="s">
        <v>97</v>
      </c>
      <c r="C620" s="150">
        <v>21</v>
      </c>
      <c r="D620" s="151">
        <v>10</v>
      </c>
      <c r="E620" s="151">
        <v>12</v>
      </c>
      <c r="F620" s="151">
        <v>12</v>
      </c>
      <c r="G620" s="151">
        <v>6</v>
      </c>
      <c r="H620" s="151">
        <v>-6</v>
      </c>
      <c r="I620" s="152">
        <v>-50</v>
      </c>
      <c r="J620" s="142"/>
      <c r="K620" s="159" t="s">
        <v>97</v>
      </c>
      <c r="L620" s="150">
        <v>12</v>
      </c>
      <c r="M620" s="151">
        <v>17</v>
      </c>
      <c r="N620" s="151">
        <v>21</v>
      </c>
      <c r="O620" s="151">
        <v>19</v>
      </c>
      <c r="P620" s="151">
        <v>16</v>
      </c>
      <c r="Q620" s="151">
        <v>-3</v>
      </c>
      <c r="R620" s="152">
        <v>-15.789473684210526</v>
      </c>
      <c r="S620" s="152"/>
    </row>
    <row r="621" spans="1:19" s="145" customFormat="1" ht="14.45" customHeight="1">
      <c r="A621" s="160"/>
      <c r="B621" s="142" t="s">
        <v>98</v>
      </c>
      <c r="C621" s="150">
        <v>19</v>
      </c>
      <c r="D621" s="151">
        <v>15</v>
      </c>
      <c r="E621" s="151">
        <v>13</v>
      </c>
      <c r="F621" s="151">
        <v>12</v>
      </c>
      <c r="G621" s="151">
        <v>8</v>
      </c>
      <c r="H621" s="151">
        <v>-4</v>
      </c>
      <c r="I621" s="152">
        <v>-33.333333333333329</v>
      </c>
      <c r="J621" s="142"/>
      <c r="K621" s="159" t="s">
        <v>98</v>
      </c>
      <c r="L621" s="150">
        <v>23</v>
      </c>
      <c r="M621" s="151">
        <v>13</v>
      </c>
      <c r="N621" s="151">
        <v>15</v>
      </c>
      <c r="O621" s="151">
        <v>14</v>
      </c>
      <c r="P621" s="151">
        <v>12</v>
      </c>
      <c r="Q621" s="151">
        <v>-2</v>
      </c>
      <c r="R621" s="152">
        <v>-14.285714285714285</v>
      </c>
      <c r="S621" s="152"/>
    </row>
    <row r="622" spans="1:19" s="145" customFormat="1" ht="14.45" customHeight="1">
      <c r="A622" s="160"/>
      <c r="B622" s="142" t="s">
        <v>99</v>
      </c>
      <c r="C622" s="150">
        <v>27</v>
      </c>
      <c r="D622" s="151">
        <v>12</v>
      </c>
      <c r="E622" s="151">
        <v>11</v>
      </c>
      <c r="F622" s="151">
        <v>15</v>
      </c>
      <c r="G622" s="151">
        <v>19</v>
      </c>
      <c r="H622" s="151">
        <v>4</v>
      </c>
      <c r="I622" s="152">
        <v>26.666666666666668</v>
      </c>
      <c r="J622" s="142"/>
      <c r="K622" s="159" t="s">
        <v>99</v>
      </c>
      <c r="L622" s="150">
        <v>26</v>
      </c>
      <c r="M622" s="151">
        <v>20</v>
      </c>
      <c r="N622" s="151">
        <v>13</v>
      </c>
      <c r="O622" s="151">
        <v>8</v>
      </c>
      <c r="P622" s="151">
        <v>9</v>
      </c>
      <c r="Q622" s="151">
        <v>1</v>
      </c>
      <c r="R622" s="152">
        <v>12.5</v>
      </c>
      <c r="S622" s="152"/>
    </row>
    <row r="623" spans="1:19" s="145" customFormat="1" ht="14.45" customHeight="1">
      <c r="A623" s="160"/>
      <c r="B623" s="142" t="s">
        <v>100</v>
      </c>
      <c r="C623" s="150">
        <v>24</v>
      </c>
      <c r="D623" s="151">
        <v>16</v>
      </c>
      <c r="E623" s="151">
        <v>15</v>
      </c>
      <c r="F623" s="151">
        <v>11</v>
      </c>
      <c r="G623" s="151">
        <v>15</v>
      </c>
      <c r="H623" s="151">
        <v>4</v>
      </c>
      <c r="I623" s="152">
        <v>36.363636363636367</v>
      </c>
      <c r="J623" s="142"/>
      <c r="K623" s="159" t="s">
        <v>100</v>
      </c>
      <c r="L623" s="150">
        <v>25</v>
      </c>
      <c r="M623" s="151">
        <v>23</v>
      </c>
      <c r="N623" s="151">
        <v>15</v>
      </c>
      <c r="O623" s="151">
        <v>14</v>
      </c>
      <c r="P623" s="151">
        <v>9</v>
      </c>
      <c r="Q623" s="151">
        <v>-5</v>
      </c>
      <c r="R623" s="152">
        <v>-35.714285714285715</v>
      </c>
      <c r="S623" s="152"/>
    </row>
    <row r="624" spans="1:19" s="145" customFormat="1" ht="14.45" customHeight="1">
      <c r="A624" s="160"/>
      <c r="B624" s="142" t="s">
        <v>118</v>
      </c>
      <c r="C624" s="150">
        <v>22</v>
      </c>
      <c r="D624" s="151">
        <v>20</v>
      </c>
      <c r="E624" s="151">
        <v>14</v>
      </c>
      <c r="F624" s="151">
        <v>18</v>
      </c>
      <c r="G624" s="151">
        <v>5</v>
      </c>
      <c r="H624" s="151">
        <v>-13</v>
      </c>
      <c r="I624" s="152">
        <v>-72.222222222222214</v>
      </c>
      <c r="J624" s="142"/>
      <c r="K624" s="159" t="s">
        <v>118</v>
      </c>
      <c r="L624" s="150">
        <v>38</v>
      </c>
      <c r="M624" s="151">
        <v>22</v>
      </c>
      <c r="N624" s="151">
        <v>24</v>
      </c>
      <c r="O624" s="151">
        <v>12</v>
      </c>
      <c r="P624" s="151">
        <v>11</v>
      </c>
      <c r="Q624" s="151">
        <v>-1</v>
      </c>
      <c r="R624" s="152">
        <v>-8.3333333333333321</v>
      </c>
      <c r="S624" s="152"/>
    </row>
    <row r="625" spans="1:19" s="145" customFormat="1" ht="14.45" customHeight="1">
      <c r="A625" s="160"/>
      <c r="B625" s="142" t="s">
        <v>101</v>
      </c>
      <c r="C625" s="150">
        <v>28</v>
      </c>
      <c r="D625" s="151">
        <v>23</v>
      </c>
      <c r="E625" s="151">
        <v>18</v>
      </c>
      <c r="F625" s="151">
        <v>18</v>
      </c>
      <c r="G625" s="151">
        <v>14</v>
      </c>
      <c r="H625" s="151">
        <v>-4</v>
      </c>
      <c r="I625" s="152">
        <v>-22.222222222222221</v>
      </c>
      <c r="J625" s="142"/>
      <c r="K625" s="159" t="s">
        <v>101</v>
      </c>
      <c r="L625" s="150">
        <v>21</v>
      </c>
      <c r="M625" s="151">
        <v>43</v>
      </c>
      <c r="N625" s="151">
        <v>19</v>
      </c>
      <c r="O625" s="151">
        <v>25</v>
      </c>
      <c r="P625" s="151">
        <v>15</v>
      </c>
      <c r="Q625" s="151">
        <v>-10</v>
      </c>
      <c r="R625" s="152">
        <v>-40</v>
      </c>
      <c r="S625" s="152"/>
    </row>
    <row r="626" spans="1:19" s="145" customFormat="1" ht="14.45" customHeight="1">
      <c r="A626" s="160"/>
      <c r="B626" s="142" t="s">
        <v>102</v>
      </c>
      <c r="C626" s="150">
        <v>36</v>
      </c>
      <c r="D626" s="151">
        <v>29</v>
      </c>
      <c r="E626" s="151">
        <v>22</v>
      </c>
      <c r="F626" s="151">
        <v>16</v>
      </c>
      <c r="G626" s="151">
        <v>16</v>
      </c>
      <c r="H626" s="151">
        <v>0</v>
      </c>
      <c r="I626" s="152">
        <v>0</v>
      </c>
      <c r="J626" s="142"/>
      <c r="K626" s="159" t="s">
        <v>102</v>
      </c>
      <c r="L626" s="150">
        <v>38</v>
      </c>
      <c r="M626" s="151">
        <v>18</v>
      </c>
      <c r="N626" s="151">
        <v>40</v>
      </c>
      <c r="O626" s="151">
        <v>22</v>
      </c>
      <c r="P626" s="151">
        <v>23</v>
      </c>
      <c r="Q626" s="151">
        <v>1</v>
      </c>
      <c r="R626" s="152">
        <v>4.5454545454545459</v>
      </c>
      <c r="S626" s="152"/>
    </row>
    <row r="627" spans="1:19" s="145" customFormat="1" ht="14.45" customHeight="1">
      <c r="A627" s="160"/>
      <c r="B627" s="142" t="s">
        <v>103</v>
      </c>
      <c r="C627" s="150">
        <v>57</v>
      </c>
      <c r="D627" s="151">
        <v>33</v>
      </c>
      <c r="E627" s="151">
        <v>25</v>
      </c>
      <c r="F627" s="151">
        <v>16</v>
      </c>
      <c r="G627" s="151">
        <v>18</v>
      </c>
      <c r="H627" s="151">
        <v>2</v>
      </c>
      <c r="I627" s="152">
        <v>12.5</v>
      </c>
      <c r="J627" s="142"/>
      <c r="K627" s="159" t="s">
        <v>103</v>
      </c>
      <c r="L627" s="150">
        <v>57</v>
      </c>
      <c r="M627" s="151">
        <v>36</v>
      </c>
      <c r="N627" s="151">
        <v>16</v>
      </c>
      <c r="O627" s="151">
        <v>42</v>
      </c>
      <c r="P627" s="151">
        <v>20</v>
      </c>
      <c r="Q627" s="151">
        <v>-22</v>
      </c>
      <c r="R627" s="152">
        <v>-52.380952380952387</v>
      </c>
      <c r="S627" s="152"/>
    </row>
    <row r="628" spans="1:19" s="145" customFormat="1" ht="14.45" customHeight="1">
      <c r="A628" s="160"/>
      <c r="B628" s="142" t="s">
        <v>104</v>
      </c>
      <c r="C628" s="150">
        <v>39</v>
      </c>
      <c r="D628" s="151">
        <v>49</v>
      </c>
      <c r="E628" s="151">
        <v>25</v>
      </c>
      <c r="F628" s="151">
        <v>24</v>
      </c>
      <c r="G628" s="151">
        <v>15</v>
      </c>
      <c r="H628" s="151">
        <v>-9</v>
      </c>
      <c r="I628" s="152">
        <v>-37.5</v>
      </c>
      <c r="J628" s="142"/>
      <c r="K628" s="159" t="s">
        <v>104</v>
      </c>
      <c r="L628" s="150">
        <v>44</v>
      </c>
      <c r="M628" s="151">
        <v>52</v>
      </c>
      <c r="N628" s="151">
        <v>32</v>
      </c>
      <c r="O628" s="151">
        <v>17</v>
      </c>
      <c r="P628" s="151">
        <v>38</v>
      </c>
      <c r="Q628" s="151">
        <v>21</v>
      </c>
      <c r="R628" s="152">
        <v>123.52941176470588</v>
      </c>
      <c r="S628" s="152"/>
    </row>
    <row r="629" spans="1:19" s="145" customFormat="1" ht="14.45" customHeight="1">
      <c r="A629" s="160"/>
      <c r="B629" s="142" t="s">
        <v>105</v>
      </c>
      <c r="C629" s="150">
        <v>45</v>
      </c>
      <c r="D629" s="151">
        <v>39</v>
      </c>
      <c r="E629" s="151">
        <v>50</v>
      </c>
      <c r="F629" s="151">
        <v>22</v>
      </c>
      <c r="G629" s="151">
        <v>22</v>
      </c>
      <c r="H629" s="151">
        <v>0</v>
      </c>
      <c r="I629" s="152">
        <v>0</v>
      </c>
      <c r="J629" s="142"/>
      <c r="K629" s="159" t="s">
        <v>105</v>
      </c>
      <c r="L629" s="150">
        <v>59</v>
      </c>
      <c r="M629" s="151">
        <v>45</v>
      </c>
      <c r="N629" s="151">
        <v>49</v>
      </c>
      <c r="O629" s="151">
        <v>29</v>
      </c>
      <c r="P629" s="151">
        <v>19</v>
      </c>
      <c r="Q629" s="151">
        <v>-10</v>
      </c>
      <c r="R629" s="152">
        <v>-34.482758620689658</v>
      </c>
      <c r="S629" s="152"/>
    </row>
    <row r="630" spans="1:19" s="145" customFormat="1" ht="14.45" customHeight="1">
      <c r="A630" s="160"/>
      <c r="B630" s="142" t="s">
        <v>106</v>
      </c>
      <c r="C630" s="150">
        <v>58</v>
      </c>
      <c r="D630" s="151">
        <v>39</v>
      </c>
      <c r="E630" s="151">
        <v>38</v>
      </c>
      <c r="F630" s="151">
        <v>47</v>
      </c>
      <c r="G630" s="151">
        <v>22</v>
      </c>
      <c r="H630" s="151">
        <v>-25</v>
      </c>
      <c r="I630" s="152">
        <v>-53.191489361702125</v>
      </c>
      <c r="J630" s="142"/>
      <c r="K630" s="159" t="s">
        <v>106</v>
      </c>
      <c r="L630" s="150">
        <v>63</v>
      </c>
      <c r="M630" s="151">
        <v>54</v>
      </c>
      <c r="N630" s="151">
        <v>46</v>
      </c>
      <c r="O630" s="151">
        <v>45</v>
      </c>
      <c r="P630" s="151">
        <v>29</v>
      </c>
      <c r="Q630" s="151">
        <v>-16</v>
      </c>
      <c r="R630" s="152">
        <v>-35.555555555555557</v>
      </c>
      <c r="S630" s="152"/>
    </row>
    <row r="631" spans="1:19" s="145" customFormat="1" ht="14.45" customHeight="1">
      <c r="A631" s="160"/>
      <c r="B631" s="142" t="s">
        <v>107</v>
      </c>
      <c r="C631" s="150">
        <v>40</v>
      </c>
      <c r="D631" s="151">
        <v>54</v>
      </c>
      <c r="E631" s="151">
        <v>35</v>
      </c>
      <c r="F631" s="151">
        <v>34</v>
      </c>
      <c r="G631" s="151">
        <v>34</v>
      </c>
      <c r="H631" s="151">
        <v>0</v>
      </c>
      <c r="I631" s="152">
        <v>0</v>
      </c>
      <c r="J631" s="142"/>
      <c r="K631" s="159" t="s">
        <v>107</v>
      </c>
      <c r="L631" s="150">
        <v>51</v>
      </c>
      <c r="M631" s="151">
        <v>58</v>
      </c>
      <c r="N631" s="151">
        <v>51</v>
      </c>
      <c r="O631" s="151">
        <v>43</v>
      </c>
      <c r="P631" s="151">
        <v>44</v>
      </c>
      <c r="Q631" s="151">
        <v>1</v>
      </c>
      <c r="R631" s="152">
        <v>2.3255813953488373</v>
      </c>
      <c r="S631" s="152"/>
    </row>
    <row r="632" spans="1:19" s="145" customFormat="1" ht="14.45" customHeight="1">
      <c r="A632" s="160"/>
      <c r="B632" s="142" t="s">
        <v>108</v>
      </c>
      <c r="C632" s="150">
        <v>38</v>
      </c>
      <c r="D632" s="151">
        <v>29</v>
      </c>
      <c r="E632" s="151">
        <v>41</v>
      </c>
      <c r="F632" s="151">
        <v>32</v>
      </c>
      <c r="G632" s="151">
        <v>31</v>
      </c>
      <c r="H632" s="151">
        <v>-1</v>
      </c>
      <c r="I632" s="152">
        <v>-3.125</v>
      </c>
      <c r="J632" s="142"/>
      <c r="K632" s="159" t="s">
        <v>108</v>
      </c>
      <c r="L632" s="150">
        <v>50</v>
      </c>
      <c r="M632" s="151">
        <v>41</v>
      </c>
      <c r="N632" s="151">
        <v>51</v>
      </c>
      <c r="O632" s="151">
        <v>45</v>
      </c>
      <c r="P632" s="151">
        <v>42</v>
      </c>
      <c r="Q632" s="151">
        <v>-3</v>
      </c>
      <c r="R632" s="152">
        <v>-6.666666666666667</v>
      </c>
      <c r="S632" s="152"/>
    </row>
    <row r="633" spans="1:19" s="145" customFormat="1" ht="14.45" customHeight="1">
      <c r="A633" s="160"/>
      <c r="B633" s="142" t="s">
        <v>109</v>
      </c>
      <c r="C633" s="150">
        <v>25</v>
      </c>
      <c r="D633" s="151">
        <v>24</v>
      </c>
      <c r="E633" s="151">
        <v>18</v>
      </c>
      <c r="F633" s="151">
        <v>37</v>
      </c>
      <c r="G633" s="151">
        <v>25</v>
      </c>
      <c r="H633" s="151">
        <v>-12</v>
      </c>
      <c r="I633" s="152">
        <v>-32.432432432432435</v>
      </c>
      <c r="J633" s="142"/>
      <c r="K633" s="159" t="s">
        <v>109</v>
      </c>
      <c r="L633" s="150">
        <v>27</v>
      </c>
      <c r="M633" s="151">
        <v>37</v>
      </c>
      <c r="N633" s="151">
        <v>27</v>
      </c>
      <c r="O633" s="151">
        <v>36</v>
      </c>
      <c r="P633" s="151">
        <v>39</v>
      </c>
      <c r="Q633" s="151">
        <v>3</v>
      </c>
      <c r="R633" s="152">
        <v>8.3333333333333321</v>
      </c>
      <c r="S633" s="152"/>
    </row>
    <row r="634" spans="1:19" s="145" customFormat="1" ht="14.45" customHeight="1">
      <c r="A634" s="160"/>
      <c r="B634" s="142" t="s">
        <v>110</v>
      </c>
      <c r="C634" s="150">
        <v>21</v>
      </c>
      <c r="D634" s="151">
        <v>19</v>
      </c>
      <c r="E634" s="151">
        <v>27</v>
      </c>
      <c r="F634" s="151">
        <v>25</v>
      </c>
      <c r="G634" s="151">
        <v>29</v>
      </c>
      <c r="H634" s="151">
        <v>4</v>
      </c>
      <c r="I634" s="152">
        <v>16</v>
      </c>
      <c r="J634" s="142"/>
      <c r="K634" s="159" t="s">
        <v>110</v>
      </c>
      <c r="L634" s="150">
        <v>16</v>
      </c>
      <c r="M634" s="151">
        <v>22</v>
      </c>
      <c r="N634" s="151">
        <v>28</v>
      </c>
      <c r="O634" s="151">
        <v>23</v>
      </c>
      <c r="P634" s="151">
        <v>30</v>
      </c>
      <c r="Q634" s="151">
        <v>7</v>
      </c>
      <c r="R634" s="152">
        <v>30.434782608695656</v>
      </c>
      <c r="S634" s="152"/>
    </row>
    <row r="635" spans="1:19" s="145" customFormat="1" ht="14.45" customHeight="1">
      <c r="A635" s="160"/>
      <c r="B635" s="142" t="s">
        <v>111</v>
      </c>
      <c r="C635" s="323" t="s">
        <v>313</v>
      </c>
      <c r="D635" s="151" t="s">
        <v>313</v>
      </c>
      <c r="E635" s="151" t="s">
        <v>313</v>
      </c>
      <c r="F635" s="151">
        <v>1</v>
      </c>
      <c r="G635" s="151" t="s">
        <v>313</v>
      </c>
      <c r="H635" s="151"/>
      <c r="I635" s="152"/>
      <c r="J635" s="160"/>
      <c r="K635" s="142" t="s">
        <v>111</v>
      </c>
      <c r="L635" s="323" t="s">
        <v>313</v>
      </c>
      <c r="M635" s="151" t="s">
        <v>313</v>
      </c>
      <c r="N635" s="151" t="s">
        <v>313</v>
      </c>
      <c r="O635" s="151" t="s">
        <v>313</v>
      </c>
      <c r="P635" s="151" t="s">
        <v>313</v>
      </c>
      <c r="Q635" s="151"/>
      <c r="R635" s="152"/>
      <c r="S635" s="160"/>
    </row>
    <row r="636" spans="1:19" s="145" customFormat="1" ht="14.45" customHeight="1">
      <c r="A636" s="160"/>
      <c r="B636" s="142"/>
      <c r="C636" s="324"/>
      <c r="D636" s="151"/>
      <c r="E636" s="151"/>
      <c r="F636" s="151"/>
      <c r="G636" s="151"/>
      <c r="H636" s="151"/>
      <c r="I636" s="152"/>
      <c r="J636" s="160"/>
      <c r="K636" s="142"/>
      <c r="L636" s="324"/>
      <c r="M636" s="151"/>
      <c r="N636" s="151"/>
      <c r="O636" s="151"/>
      <c r="P636" s="151"/>
      <c r="Q636" s="151"/>
      <c r="R636" s="152"/>
      <c r="S636" s="160"/>
    </row>
    <row r="637" spans="1:19" s="145" customFormat="1" ht="14.45" customHeight="1">
      <c r="A637" s="160"/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1"/>
      <c r="Q637" s="160"/>
      <c r="R637" s="160"/>
      <c r="S637" s="160"/>
    </row>
    <row r="638" spans="1:19" s="145" customFormat="1" ht="14.45" customHeight="1">
      <c r="A638" s="160"/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1"/>
      <c r="Q638" s="160"/>
      <c r="R638" s="160"/>
      <c r="S638" s="160"/>
    </row>
    <row r="639" spans="1:19" s="145" customFormat="1" ht="14.45" customHeight="1">
      <c r="A639" s="138"/>
      <c r="B639" s="138" t="s">
        <v>247</v>
      </c>
      <c r="C639" s="138"/>
      <c r="D639" s="138"/>
      <c r="E639" s="138"/>
      <c r="F639" s="138"/>
      <c r="G639" s="138"/>
      <c r="H639" s="138"/>
      <c r="I639" s="138"/>
      <c r="J639" s="138"/>
      <c r="K639" s="138" t="s">
        <v>248</v>
      </c>
      <c r="L639" s="138"/>
      <c r="M639" s="138"/>
      <c r="N639" s="138"/>
      <c r="O639" s="138"/>
      <c r="P639" s="138"/>
      <c r="Q639" s="138"/>
      <c r="R639" s="138"/>
      <c r="S639" s="138"/>
    </row>
    <row r="640" spans="1:19" s="139" customFormat="1" ht="14.45" customHeight="1">
      <c r="A640" s="160"/>
      <c r="B640" s="491" t="s">
        <v>335</v>
      </c>
      <c r="C640" s="140"/>
      <c r="D640" s="140"/>
      <c r="E640" s="140"/>
      <c r="F640" s="140"/>
      <c r="G640" s="143"/>
      <c r="H640" s="141"/>
      <c r="I640" s="141"/>
      <c r="J640" s="142"/>
      <c r="K640" s="491" t="s">
        <v>335</v>
      </c>
      <c r="L640" s="140"/>
      <c r="M640" s="140"/>
      <c r="N640" s="140"/>
      <c r="O640" s="140"/>
      <c r="P640" s="143"/>
      <c r="Q640" s="141"/>
      <c r="R640" s="141"/>
      <c r="S640" s="144"/>
    </row>
    <row r="641" spans="1:19" s="145" customFormat="1" ht="14.45" customHeight="1">
      <c r="A641" s="160"/>
      <c r="B641" s="492"/>
      <c r="C641" s="146" t="s">
        <v>151</v>
      </c>
      <c r="D641" s="146" t="s">
        <v>86</v>
      </c>
      <c r="E641" s="146" t="s">
        <v>87</v>
      </c>
      <c r="F641" s="146" t="s">
        <v>410</v>
      </c>
      <c r="G641" s="146" t="s">
        <v>739</v>
      </c>
      <c r="H641" s="81" t="s">
        <v>509</v>
      </c>
      <c r="I641" s="147" t="s">
        <v>807</v>
      </c>
      <c r="J641" s="142"/>
      <c r="K641" s="492"/>
      <c r="L641" s="146" t="s">
        <v>151</v>
      </c>
      <c r="M641" s="146" t="s">
        <v>86</v>
      </c>
      <c r="N641" s="146" t="s">
        <v>87</v>
      </c>
      <c r="O641" s="146" t="s">
        <v>410</v>
      </c>
      <c r="P641" s="146" t="s">
        <v>739</v>
      </c>
      <c r="Q641" s="81" t="s">
        <v>509</v>
      </c>
      <c r="R641" s="147" t="s">
        <v>807</v>
      </c>
      <c r="S641" s="144"/>
    </row>
    <row r="642" spans="1:19" s="145" customFormat="1" ht="14.45" customHeight="1">
      <c r="A642" s="160"/>
      <c r="B642" s="493"/>
      <c r="C642" s="148"/>
      <c r="D642" s="148"/>
      <c r="E642" s="148"/>
      <c r="F642" s="148"/>
      <c r="G642" s="148"/>
      <c r="H642" s="149" t="s">
        <v>88</v>
      </c>
      <c r="I642" s="81" t="s">
        <v>511</v>
      </c>
      <c r="J642" s="142"/>
      <c r="K642" s="493"/>
      <c r="L642" s="148"/>
      <c r="M642" s="148"/>
      <c r="N642" s="148"/>
      <c r="O642" s="148"/>
      <c r="P642" s="148"/>
      <c r="Q642" s="149" t="s">
        <v>88</v>
      </c>
      <c r="R642" s="81" t="s">
        <v>511</v>
      </c>
      <c r="S642" s="144"/>
    </row>
    <row r="643" spans="1:19" s="180" customFormat="1" ht="14.45" customHeight="1">
      <c r="B643" s="188" t="s">
        <v>90</v>
      </c>
      <c r="C643" s="187">
        <v>1830</v>
      </c>
      <c r="D643" s="183">
        <v>1597</v>
      </c>
      <c r="E643" s="183">
        <v>1407</v>
      </c>
      <c r="F643" s="183">
        <v>1179</v>
      </c>
      <c r="G643" s="183">
        <v>941</v>
      </c>
      <c r="H643" s="182">
        <v>-238</v>
      </c>
      <c r="I643" s="184">
        <v>-20.186598812553012</v>
      </c>
      <c r="J643" s="185"/>
      <c r="K643" s="186" t="s">
        <v>90</v>
      </c>
      <c r="L643" s="187">
        <v>2701</v>
      </c>
      <c r="M643" s="183">
        <v>2480</v>
      </c>
      <c r="N643" s="183">
        <v>2170</v>
      </c>
      <c r="O643" s="183">
        <v>1920</v>
      </c>
      <c r="P643" s="183">
        <v>1578</v>
      </c>
      <c r="Q643" s="182">
        <v>-342</v>
      </c>
      <c r="R643" s="184">
        <v>-17.8125</v>
      </c>
      <c r="S643" s="184"/>
    </row>
    <row r="644" spans="1:19" s="153" customFormat="1" ht="14.45" customHeight="1">
      <c r="A644" s="160"/>
      <c r="B644" s="299" t="s">
        <v>91</v>
      </c>
      <c r="C644" s="150">
        <v>151</v>
      </c>
      <c r="D644" s="151">
        <v>107</v>
      </c>
      <c r="E644" s="151">
        <v>101</v>
      </c>
      <c r="F644" s="151">
        <v>86</v>
      </c>
      <c r="G644" s="151">
        <v>67</v>
      </c>
      <c r="H644" s="151">
        <v>-19</v>
      </c>
      <c r="I644" s="152">
        <v>-22.093023255813954</v>
      </c>
      <c r="J644" s="142"/>
      <c r="K644" s="154" t="s">
        <v>91</v>
      </c>
      <c r="L644" s="150">
        <v>465</v>
      </c>
      <c r="M644" s="151">
        <v>351</v>
      </c>
      <c r="N644" s="151">
        <v>261</v>
      </c>
      <c r="O644" s="151">
        <v>222</v>
      </c>
      <c r="P644" s="151">
        <v>130</v>
      </c>
      <c r="Q644" s="151">
        <v>-92</v>
      </c>
      <c r="R644" s="152">
        <v>-41.441441441441441</v>
      </c>
      <c r="S644" s="152"/>
    </row>
    <row r="645" spans="1:19" s="145" customFormat="1" ht="14.45" customHeight="1">
      <c r="A645" s="160"/>
      <c r="B645" s="299" t="s">
        <v>92</v>
      </c>
      <c r="C645" s="150">
        <v>1139</v>
      </c>
      <c r="D645" s="151">
        <v>897</v>
      </c>
      <c r="E645" s="151">
        <v>760</v>
      </c>
      <c r="F645" s="151">
        <v>552</v>
      </c>
      <c r="G645" s="151">
        <v>421</v>
      </c>
      <c r="H645" s="151">
        <v>-131</v>
      </c>
      <c r="I645" s="152">
        <v>-23.731884057971016</v>
      </c>
      <c r="J645" s="142"/>
      <c r="K645" s="154" t="s">
        <v>92</v>
      </c>
      <c r="L645" s="150">
        <v>1722</v>
      </c>
      <c r="M645" s="151">
        <v>1549</v>
      </c>
      <c r="N645" s="151">
        <v>1336</v>
      </c>
      <c r="O645" s="151">
        <v>1057</v>
      </c>
      <c r="P645" s="151">
        <v>784</v>
      </c>
      <c r="Q645" s="151">
        <v>-273</v>
      </c>
      <c r="R645" s="152">
        <v>-25.827814569536422</v>
      </c>
      <c r="S645" s="152"/>
    </row>
    <row r="646" spans="1:19" s="145" customFormat="1" ht="14.45" customHeight="1">
      <c r="A646" s="160"/>
      <c r="B646" s="299" t="s">
        <v>93</v>
      </c>
      <c r="C646" s="150">
        <v>540</v>
      </c>
      <c r="D646" s="151">
        <v>593</v>
      </c>
      <c r="E646" s="151">
        <v>546</v>
      </c>
      <c r="F646" s="151">
        <v>539</v>
      </c>
      <c r="G646" s="151">
        <v>452</v>
      </c>
      <c r="H646" s="151">
        <v>-87</v>
      </c>
      <c r="I646" s="152">
        <v>-16.14100185528757</v>
      </c>
      <c r="J646" s="142"/>
      <c r="K646" s="154" t="s">
        <v>93</v>
      </c>
      <c r="L646" s="150">
        <v>514</v>
      </c>
      <c r="M646" s="151">
        <v>580</v>
      </c>
      <c r="N646" s="151">
        <v>573</v>
      </c>
      <c r="O646" s="151">
        <v>640</v>
      </c>
      <c r="P646" s="151">
        <v>660</v>
      </c>
      <c r="Q646" s="151">
        <v>20</v>
      </c>
      <c r="R646" s="152">
        <v>3.125</v>
      </c>
      <c r="S646" s="152"/>
    </row>
    <row r="647" spans="1:19" s="145" customFormat="1" ht="14.45" customHeight="1">
      <c r="A647" s="160"/>
      <c r="B647" s="142"/>
      <c r="C647" s="150"/>
      <c r="D647" s="157"/>
      <c r="E647" s="157"/>
      <c r="F647" s="157"/>
      <c r="G647" s="157"/>
      <c r="H647" s="157"/>
      <c r="I647" s="158"/>
      <c r="J647" s="142"/>
      <c r="K647" s="159"/>
      <c r="L647" s="150"/>
      <c r="M647" s="157"/>
      <c r="N647" s="157"/>
      <c r="O647" s="157"/>
      <c r="P647" s="157"/>
      <c r="Q647" s="157"/>
      <c r="R647" s="158"/>
      <c r="S647" s="158"/>
    </row>
    <row r="648" spans="1:19" s="145" customFormat="1" ht="14.45" customHeight="1">
      <c r="A648" s="160"/>
      <c r="B648" s="142" t="s">
        <v>94</v>
      </c>
      <c r="C648" s="150">
        <v>34</v>
      </c>
      <c r="D648" s="151">
        <v>24</v>
      </c>
      <c r="E648" s="151">
        <v>26</v>
      </c>
      <c r="F648" s="151">
        <v>26</v>
      </c>
      <c r="G648" s="151">
        <v>16</v>
      </c>
      <c r="H648" s="151">
        <v>-10</v>
      </c>
      <c r="I648" s="152">
        <v>-38.461538461538467</v>
      </c>
      <c r="J648" s="142"/>
      <c r="K648" s="159" t="s">
        <v>94</v>
      </c>
      <c r="L648" s="150">
        <v>133</v>
      </c>
      <c r="M648" s="151">
        <v>99</v>
      </c>
      <c r="N648" s="151">
        <v>87</v>
      </c>
      <c r="O648" s="151">
        <v>57</v>
      </c>
      <c r="P648" s="151">
        <v>27</v>
      </c>
      <c r="Q648" s="151">
        <v>-30</v>
      </c>
      <c r="R648" s="152">
        <v>-52.631578947368418</v>
      </c>
      <c r="S648" s="152"/>
    </row>
    <row r="649" spans="1:19" s="145" customFormat="1" ht="14.45" customHeight="1">
      <c r="A649" s="160"/>
      <c r="B649" s="142" t="s">
        <v>95</v>
      </c>
      <c r="C649" s="150">
        <v>50</v>
      </c>
      <c r="D649" s="151">
        <v>36</v>
      </c>
      <c r="E649" s="151">
        <v>25</v>
      </c>
      <c r="F649" s="151">
        <v>28</v>
      </c>
      <c r="G649" s="151">
        <v>26</v>
      </c>
      <c r="H649" s="151">
        <v>-2</v>
      </c>
      <c r="I649" s="152">
        <v>-7.1428571428571423</v>
      </c>
      <c r="J649" s="142"/>
      <c r="K649" s="159" t="s">
        <v>95</v>
      </c>
      <c r="L649" s="150">
        <v>158</v>
      </c>
      <c r="M649" s="151">
        <v>111</v>
      </c>
      <c r="N649" s="151">
        <v>87</v>
      </c>
      <c r="O649" s="151">
        <v>78</v>
      </c>
      <c r="P649" s="151">
        <v>39</v>
      </c>
      <c r="Q649" s="151">
        <v>-39</v>
      </c>
      <c r="R649" s="152">
        <v>-50</v>
      </c>
      <c r="S649" s="152"/>
    </row>
    <row r="650" spans="1:19" s="145" customFormat="1" ht="14.45" customHeight="1">
      <c r="A650" s="160"/>
      <c r="B650" s="142" t="s">
        <v>96</v>
      </c>
      <c r="C650" s="150">
        <v>67</v>
      </c>
      <c r="D650" s="151">
        <v>47</v>
      </c>
      <c r="E650" s="151">
        <v>50</v>
      </c>
      <c r="F650" s="151">
        <v>32</v>
      </c>
      <c r="G650" s="151">
        <v>25</v>
      </c>
      <c r="H650" s="151">
        <v>-7</v>
      </c>
      <c r="I650" s="152">
        <v>-21.875</v>
      </c>
      <c r="J650" s="142"/>
      <c r="K650" s="159" t="s">
        <v>96</v>
      </c>
      <c r="L650" s="150">
        <v>174</v>
      </c>
      <c r="M650" s="151">
        <v>141</v>
      </c>
      <c r="N650" s="151">
        <v>87</v>
      </c>
      <c r="O650" s="151">
        <v>87</v>
      </c>
      <c r="P650" s="151">
        <v>64</v>
      </c>
      <c r="Q650" s="151">
        <v>-23</v>
      </c>
      <c r="R650" s="152">
        <v>-26.436781609195403</v>
      </c>
      <c r="S650" s="152"/>
    </row>
    <row r="651" spans="1:19" s="145" customFormat="1" ht="14.45" customHeight="1">
      <c r="A651" s="160"/>
      <c r="B651" s="142" t="s">
        <v>97</v>
      </c>
      <c r="C651" s="150">
        <v>79</v>
      </c>
      <c r="D651" s="151">
        <v>51</v>
      </c>
      <c r="E651" s="151">
        <v>46</v>
      </c>
      <c r="F651" s="151">
        <v>41</v>
      </c>
      <c r="G651" s="151">
        <v>31</v>
      </c>
      <c r="H651" s="151">
        <v>-10</v>
      </c>
      <c r="I651" s="152">
        <v>-24.390243902439025</v>
      </c>
      <c r="J651" s="142"/>
      <c r="K651" s="159" t="s">
        <v>97</v>
      </c>
      <c r="L651" s="150">
        <v>203</v>
      </c>
      <c r="M651" s="151">
        <v>150</v>
      </c>
      <c r="N651" s="151">
        <v>108</v>
      </c>
      <c r="O651" s="151">
        <v>79</v>
      </c>
      <c r="P651" s="151">
        <v>62</v>
      </c>
      <c r="Q651" s="151">
        <v>-17</v>
      </c>
      <c r="R651" s="152">
        <v>-21.518987341772153</v>
      </c>
      <c r="S651" s="152"/>
    </row>
    <row r="652" spans="1:19" s="145" customFormat="1" ht="14.45" customHeight="1">
      <c r="A652" s="160"/>
      <c r="B652" s="142" t="s">
        <v>98</v>
      </c>
      <c r="C652" s="150">
        <v>94</v>
      </c>
      <c r="D652" s="151">
        <v>60</v>
      </c>
      <c r="E652" s="151">
        <v>39</v>
      </c>
      <c r="F652" s="151">
        <v>31</v>
      </c>
      <c r="G652" s="151">
        <v>22</v>
      </c>
      <c r="H652" s="151">
        <v>-9</v>
      </c>
      <c r="I652" s="152">
        <v>-29.032258064516132</v>
      </c>
      <c r="J652" s="142"/>
      <c r="K652" s="159" t="s">
        <v>98</v>
      </c>
      <c r="L652" s="150">
        <v>144</v>
      </c>
      <c r="M652" s="151">
        <v>159</v>
      </c>
      <c r="N652" s="151">
        <v>108</v>
      </c>
      <c r="O652" s="151">
        <v>54</v>
      </c>
      <c r="P652" s="151">
        <v>39</v>
      </c>
      <c r="Q652" s="151">
        <v>-15</v>
      </c>
      <c r="R652" s="152">
        <v>-27.777777777777779</v>
      </c>
      <c r="S652" s="152"/>
    </row>
    <row r="653" spans="1:19" s="145" customFormat="1" ht="14.45" customHeight="1">
      <c r="A653" s="160"/>
      <c r="B653" s="142" t="s">
        <v>99</v>
      </c>
      <c r="C653" s="150">
        <v>80</v>
      </c>
      <c r="D653" s="151">
        <v>52</v>
      </c>
      <c r="E653" s="151">
        <v>49</v>
      </c>
      <c r="F653" s="151">
        <v>20</v>
      </c>
      <c r="G653" s="151">
        <v>19</v>
      </c>
      <c r="H653" s="151">
        <v>-1</v>
      </c>
      <c r="I653" s="152">
        <v>-5</v>
      </c>
      <c r="J653" s="142"/>
      <c r="K653" s="159" t="s">
        <v>99</v>
      </c>
      <c r="L653" s="150">
        <v>154</v>
      </c>
      <c r="M653" s="151">
        <v>136</v>
      </c>
      <c r="N653" s="151">
        <v>102</v>
      </c>
      <c r="O653" s="151">
        <v>91</v>
      </c>
      <c r="P653" s="151">
        <v>43</v>
      </c>
      <c r="Q653" s="151">
        <v>-48</v>
      </c>
      <c r="R653" s="152">
        <v>-52.747252747252752</v>
      </c>
      <c r="S653" s="152"/>
    </row>
    <row r="654" spans="1:19" s="145" customFormat="1" ht="14.45" customHeight="1">
      <c r="A654" s="160"/>
      <c r="B654" s="142" t="s">
        <v>100</v>
      </c>
      <c r="C654" s="150">
        <v>94</v>
      </c>
      <c r="D654" s="151">
        <v>69</v>
      </c>
      <c r="E654" s="151">
        <v>45</v>
      </c>
      <c r="F654" s="151">
        <v>35</v>
      </c>
      <c r="G654" s="151">
        <v>22</v>
      </c>
      <c r="H654" s="151">
        <v>-13</v>
      </c>
      <c r="I654" s="152">
        <v>-37.142857142857146</v>
      </c>
      <c r="J654" s="142"/>
      <c r="K654" s="159" t="s">
        <v>100</v>
      </c>
      <c r="L654" s="150">
        <v>143</v>
      </c>
      <c r="M654" s="151">
        <v>119</v>
      </c>
      <c r="N654" s="151">
        <v>125</v>
      </c>
      <c r="O654" s="151">
        <v>87</v>
      </c>
      <c r="P654" s="151">
        <v>61</v>
      </c>
      <c r="Q654" s="151">
        <v>-26</v>
      </c>
      <c r="R654" s="152">
        <v>-29.885057471264371</v>
      </c>
      <c r="S654" s="152"/>
    </row>
    <row r="655" spans="1:19" s="145" customFormat="1" ht="14.45" customHeight="1">
      <c r="A655" s="160"/>
      <c r="B655" s="142" t="s">
        <v>118</v>
      </c>
      <c r="C655" s="150">
        <v>78</v>
      </c>
      <c r="D655" s="151">
        <v>91</v>
      </c>
      <c r="E655" s="151">
        <v>60</v>
      </c>
      <c r="F655" s="151">
        <v>47</v>
      </c>
      <c r="G655" s="151">
        <v>36</v>
      </c>
      <c r="H655" s="151">
        <v>-11</v>
      </c>
      <c r="I655" s="152">
        <v>-23.404255319148938</v>
      </c>
      <c r="J655" s="142"/>
      <c r="K655" s="159" t="s">
        <v>118</v>
      </c>
      <c r="L655" s="150">
        <v>163</v>
      </c>
      <c r="M655" s="151">
        <v>126</v>
      </c>
      <c r="N655" s="151">
        <v>105</v>
      </c>
      <c r="O655" s="151">
        <v>96</v>
      </c>
      <c r="P655" s="151">
        <v>71</v>
      </c>
      <c r="Q655" s="151">
        <v>-25</v>
      </c>
      <c r="R655" s="152">
        <v>-26.041666666666668</v>
      </c>
      <c r="S655" s="152"/>
    </row>
    <row r="656" spans="1:19" s="145" customFormat="1" ht="14.45" customHeight="1">
      <c r="A656" s="160"/>
      <c r="B656" s="142" t="s">
        <v>101</v>
      </c>
      <c r="C656" s="150">
        <v>70</v>
      </c>
      <c r="D656" s="151">
        <v>72</v>
      </c>
      <c r="E656" s="151">
        <v>95</v>
      </c>
      <c r="F656" s="151">
        <v>59</v>
      </c>
      <c r="G656" s="151">
        <v>46</v>
      </c>
      <c r="H656" s="151">
        <v>-13</v>
      </c>
      <c r="I656" s="152">
        <v>-22.033898305084744</v>
      </c>
      <c r="J656" s="142"/>
      <c r="K656" s="159" t="s">
        <v>101</v>
      </c>
      <c r="L656" s="150">
        <v>168</v>
      </c>
      <c r="M656" s="151">
        <v>146</v>
      </c>
      <c r="N656" s="151">
        <v>108</v>
      </c>
      <c r="O656" s="151">
        <v>95</v>
      </c>
      <c r="P656" s="151">
        <v>72</v>
      </c>
      <c r="Q656" s="151">
        <v>-23</v>
      </c>
      <c r="R656" s="152">
        <v>-24.210526315789473</v>
      </c>
      <c r="S656" s="152"/>
    </row>
    <row r="657" spans="1:19" s="145" customFormat="1" ht="14.45" customHeight="1">
      <c r="A657" s="160"/>
      <c r="B657" s="142" t="s">
        <v>102</v>
      </c>
      <c r="C657" s="150">
        <v>129</v>
      </c>
      <c r="D657" s="151">
        <v>70</v>
      </c>
      <c r="E657" s="151">
        <v>72</v>
      </c>
      <c r="F657" s="151">
        <v>88</v>
      </c>
      <c r="G657" s="151">
        <v>45</v>
      </c>
      <c r="H657" s="151">
        <v>-43</v>
      </c>
      <c r="I657" s="152">
        <v>-48.863636363636367</v>
      </c>
      <c r="J657" s="142"/>
      <c r="K657" s="159" t="s">
        <v>102</v>
      </c>
      <c r="L657" s="150">
        <v>218</v>
      </c>
      <c r="M657" s="151">
        <v>158</v>
      </c>
      <c r="N657" s="151">
        <v>134</v>
      </c>
      <c r="O657" s="151">
        <v>112</v>
      </c>
      <c r="P657" s="151">
        <v>84</v>
      </c>
      <c r="Q657" s="151">
        <v>-28</v>
      </c>
      <c r="R657" s="152">
        <v>-25</v>
      </c>
      <c r="S657" s="152"/>
    </row>
    <row r="658" spans="1:19" s="145" customFormat="1" ht="14.45" customHeight="1">
      <c r="A658" s="160"/>
      <c r="B658" s="142" t="s">
        <v>103</v>
      </c>
      <c r="C658" s="150">
        <v>182</v>
      </c>
      <c r="D658" s="151">
        <v>125</v>
      </c>
      <c r="E658" s="151">
        <v>71</v>
      </c>
      <c r="F658" s="151">
        <v>65</v>
      </c>
      <c r="G658" s="151">
        <v>76</v>
      </c>
      <c r="H658" s="151">
        <v>11</v>
      </c>
      <c r="I658" s="152">
        <v>16.923076923076923</v>
      </c>
      <c r="J658" s="142"/>
      <c r="K658" s="159" t="s">
        <v>103</v>
      </c>
      <c r="L658" s="150">
        <v>197</v>
      </c>
      <c r="M658" s="151">
        <v>200</v>
      </c>
      <c r="N658" s="151">
        <v>138</v>
      </c>
      <c r="O658" s="151">
        <v>122</v>
      </c>
      <c r="P658" s="151">
        <v>104</v>
      </c>
      <c r="Q658" s="151">
        <v>-18</v>
      </c>
      <c r="R658" s="152">
        <v>-14.754098360655737</v>
      </c>
      <c r="S658" s="152"/>
    </row>
    <row r="659" spans="1:19" s="145" customFormat="1" ht="14.45" customHeight="1">
      <c r="A659" s="160"/>
      <c r="B659" s="142" t="s">
        <v>104</v>
      </c>
      <c r="C659" s="150">
        <v>142</v>
      </c>
      <c r="D659" s="151">
        <v>175</v>
      </c>
      <c r="E659" s="151">
        <v>124</v>
      </c>
      <c r="F659" s="151">
        <v>58</v>
      </c>
      <c r="G659" s="151">
        <v>65</v>
      </c>
      <c r="H659" s="151">
        <v>7</v>
      </c>
      <c r="I659" s="152">
        <v>12.068965517241379</v>
      </c>
      <c r="J659" s="142"/>
      <c r="K659" s="159" t="s">
        <v>104</v>
      </c>
      <c r="L659" s="150">
        <v>165</v>
      </c>
      <c r="M659" s="151">
        <v>205</v>
      </c>
      <c r="N659" s="151">
        <v>201</v>
      </c>
      <c r="O659" s="151">
        <v>135</v>
      </c>
      <c r="P659" s="151">
        <v>125</v>
      </c>
      <c r="Q659" s="151">
        <v>-10</v>
      </c>
      <c r="R659" s="152">
        <v>-7.4074074074074066</v>
      </c>
      <c r="S659" s="152"/>
    </row>
    <row r="660" spans="1:19" s="145" customFormat="1" ht="14.45" customHeight="1">
      <c r="A660" s="160"/>
      <c r="B660" s="142" t="s">
        <v>105</v>
      </c>
      <c r="C660" s="150">
        <v>191</v>
      </c>
      <c r="D660" s="151">
        <v>132</v>
      </c>
      <c r="E660" s="151">
        <v>159</v>
      </c>
      <c r="F660" s="151">
        <v>108</v>
      </c>
      <c r="G660" s="151">
        <v>59</v>
      </c>
      <c r="H660" s="151">
        <v>-49</v>
      </c>
      <c r="I660" s="152">
        <v>-45.370370370370374</v>
      </c>
      <c r="J660" s="142"/>
      <c r="K660" s="159" t="s">
        <v>105</v>
      </c>
      <c r="L660" s="150">
        <v>167</v>
      </c>
      <c r="M660" s="151">
        <v>150</v>
      </c>
      <c r="N660" s="151">
        <v>207</v>
      </c>
      <c r="O660" s="151">
        <v>186</v>
      </c>
      <c r="P660" s="151">
        <v>123</v>
      </c>
      <c r="Q660" s="151">
        <v>-63</v>
      </c>
      <c r="R660" s="152">
        <v>-33.87096774193548</v>
      </c>
      <c r="S660" s="152"/>
    </row>
    <row r="661" spans="1:19" s="145" customFormat="1" ht="14.45" customHeight="1">
      <c r="A661" s="160"/>
      <c r="B661" s="142" t="s">
        <v>106</v>
      </c>
      <c r="C661" s="150">
        <v>187</v>
      </c>
      <c r="D661" s="151">
        <v>167</v>
      </c>
      <c r="E661" s="151">
        <v>123</v>
      </c>
      <c r="F661" s="151">
        <v>133</v>
      </c>
      <c r="G661" s="151">
        <v>95</v>
      </c>
      <c r="H661" s="151">
        <v>-38</v>
      </c>
      <c r="I661" s="152">
        <v>-28.571428571428569</v>
      </c>
      <c r="J661" s="142"/>
      <c r="K661" s="159" t="s">
        <v>106</v>
      </c>
      <c r="L661" s="150">
        <v>171</v>
      </c>
      <c r="M661" s="151">
        <v>161</v>
      </c>
      <c r="N661" s="151">
        <v>147</v>
      </c>
      <c r="O661" s="151">
        <v>199</v>
      </c>
      <c r="P661" s="151">
        <v>170</v>
      </c>
      <c r="Q661" s="151">
        <v>-29</v>
      </c>
      <c r="R661" s="152">
        <v>-14.572864321608039</v>
      </c>
      <c r="S661" s="152"/>
    </row>
    <row r="662" spans="1:19" s="145" customFormat="1" ht="14.45" customHeight="1">
      <c r="A662" s="160"/>
      <c r="B662" s="142" t="s">
        <v>107</v>
      </c>
      <c r="C662" s="150">
        <v>160</v>
      </c>
      <c r="D662" s="151">
        <v>159</v>
      </c>
      <c r="E662" s="151">
        <v>138</v>
      </c>
      <c r="F662" s="151">
        <v>118</v>
      </c>
      <c r="G662" s="151">
        <v>114</v>
      </c>
      <c r="H662" s="151">
        <v>-4</v>
      </c>
      <c r="I662" s="152">
        <v>-3.3898305084745761</v>
      </c>
      <c r="J662" s="142"/>
      <c r="K662" s="159" t="s">
        <v>107</v>
      </c>
      <c r="L662" s="150">
        <v>145</v>
      </c>
      <c r="M662" s="151">
        <v>162</v>
      </c>
      <c r="N662" s="151">
        <v>153</v>
      </c>
      <c r="O662" s="151">
        <v>132</v>
      </c>
      <c r="P662" s="151">
        <v>185</v>
      </c>
      <c r="Q662" s="151">
        <v>53</v>
      </c>
      <c r="R662" s="152">
        <v>40.151515151515149</v>
      </c>
      <c r="S662" s="152"/>
    </row>
    <row r="663" spans="1:19" s="145" customFormat="1" ht="14.45" customHeight="1">
      <c r="A663" s="160"/>
      <c r="B663" s="142" t="s">
        <v>108</v>
      </c>
      <c r="C663" s="150">
        <v>95</v>
      </c>
      <c r="D663" s="151">
        <v>138</v>
      </c>
      <c r="E663" s="151">
        <v>123</v>
      </c>
      <c r="F663" s="151">
        <v>113</v>
      </c>
      <c r="G663" s="151">
        <v>82</v>
      </c>
      <c r="H663" s="151">
        <v>-31</v>
      </c>
      <c r="I663" s="152">
        <v>-27.43362831858407</v>
      </c>
      <c r="J663" s="142"/>
      <c r="K663" s="159" t="s">
        <v>108</v>
      </c>
      <c r="L663" s="150">
        <v>109</v>
      </c>
      <c r="M663" s="151">
        <v>127</v>
      </c>
      <c r="N663" s="151">
        <v>129</v>
      </c>
      <c r="O663" s="151">
        <v>133</v>
      </c>
      <c r="P663" s="151">
        <v>115</v>
      </c>
      <c r="Q663" s="151">
        <v>-18</v>
      </c>
      <c r="R663" s="152">
        <v>-13.533834586466165</v>
      </c>
      <c r="S663" s="152"/>
    </row>
    <row r="664" spans="1:19" s="145" customFormat="1" ht="14.45" customHeight="1">
      <c r="A664" s="160"/>
      <c r="B664" s="142" t="s">
        <v>109</v>
      </c>
      <c r="C664" s="150">
        <v>60</v>
      </c>
      <c r="D664" s="151">
        <v>81</v>
      </c>
      <c r="E664" s="151">
        <v>98</v>
      </c>
      <c r="F664" s="151">
        <v>96</v>
      </c>
      <c r="G664" s="151">
        <v>77</v>
      </c>
      <c r="H664" s="151">
        <v>-19</v>
      </c>
      <c r="I664" s="152">
        <v>-19.791666666666664</v>
      </c>
      <c r="J664" s="142"/>
      <c r="K664" s="159" t="s">
        <v>109</v>
      </c>
      <c r="L664" s="150">
        <v>61</v>
      </c>
      <c r="M664" s="151">
        <v>77</v>
      </c>
      <c r="N664" s="151">
        <v>88</v>
      </c>
      <c r="O664" s="151">
        <v>94</v>
      </c>
      <c r="P664" s="151">
        <v>99</v>
      </c>
      <c r="Q664" s="151">
        <v>5</v>
      </c>
      <c r="R664" s="152">
        <v>5.3191489361702127</v>
      </c>
      <c r="S664" s="152"/>
    </row>
    <row r="665" spans="1:19" s="145" customFormat="1" ht="14.45" customHeight="1">
      <c r="A665" s="160"/>
      <c r="B665" s="142" t="s">
        <v>110</v>
      </c>
      <c r="C665" s="150">
        <v>38</v>
      </c>
      <c r="D665" s="151">
        <v>48</v>
      </c>
      <c r="E665" s="151">
        <v>64</v>
      </c>
      <c r="F665" s="151">
        <v>79</v>
      </c>
      <c r="G665" s="151">
        <v>84</v>
      </c>
      <c r="H665" s="151">
        <v>5</v>
      </c>
      <c r="I665" s="152">
        <v>6.3291139240506329</v>
      </c>
      <c r="J665" s="142"/>
      <c r="K665" s="159" t="s">
        <v>110</v>
      </c>
      <c r="L665" s="150">
        <v>28</v>
      </c>
      <c r="M665" s="151">
        <v>53</v>
      </c>
      <c r="N665" s="151">
        <v>56</v>
      </c>
      <c r="O665" s="151">
        <v>82</v>
      </c>
      <c r="P665" s="151">
        <v>91</v>
      </c>
      <c r="Q665" s="151">
        <v>9</v>
      </c>
      <c r="R665" s="152">
        <v>10.975609756097562</v>
      </c>
      <c r="S665" s="152"/>
    </row>
    <row r="666" spans="1:19" s="145" customFormat="1" ht="14.45" customHeight="1">
      <c r="A666" s="160"/>
      <c r="B666" s="142" t="s">
        <v>111</v>
      </c>
      <c r="C666" s="323" t="s">
        <v>313</v>
      </c>
      <c r="D666" s="151" t="s">
        <v>313</v>
      </c>
      <c r="E666" s="151" t="s">
        <v>313</v>
      </c>
      <c r="F666" s="151">
        <v>2</v>
      </c>
      <c r="G666" s="151">
        <v>1</v>
      </c>
      <c r="H666" s="151"/>
      <c r="I666" s="152"/>
      <c r="J666" s="160"/>
      <c r="K666" s="142" t="s">
        <v>111</v>
      </c>
      <c r="L666" s="323" t="s">
        <v>313</v>
      </c>
      <c r="M666" s="151" t="s">
        <v>313</v>
      </c>
      <c r="N666" s="151" t="s">
        <v>313</v>
      </c>
      <c r="O666" s="151">
        <v>1</v>
      </c>
      <c r="P666" s="151">
        <v>4</v>
      </c>
      <c r="Q666" s="151"/>
      <c r="R666" s="152"/>
      <c r="S666" s="160"/>
    </row>
    <row r="667" spans="1:19" s="145" customFormat="1" ht="14.45" customHeight="1">
      <c r="A667" s="160"/>
      <c r="B667" s="142"/>
      <c r="C667" s="324"/>
      <c r="D667" s="151"/>
      <c r="E667" s="151"/>
      <c r="F667" s="151"/>
      <c r="G667" s="151"/>
      <c r="H667" s="151"/>
      <c r="I667" s="152"/>
      <c r="J667" s="160"/>
      <c r="K667" s="142"/>
      <c r="L667" s="324"/>
      <c r="M667" s="151"/>
      <c r="N667" s="151"/>
      <c r="O667" s="151"/>
      <c r="P667" s="151"/>
      <c r="Q667" s="151"/>
      <c r="R667" s="152"/>
      <c r="S667" s="160"/>
    </row>
    <row r="668" spans="1:19" s="145" customFormat="1" ht="14.45" customHeight="1">
      <c r="A668" s="160"/>
      <c r="B668" s="160"/>
      <c r="C668" s="160"/>
      <c r="D668" s="160"/>
      <c r="E668" s="160"/>
      <c r="F668" s="160"/>
      <c r="G668" s="161"/>
      <c r="H668" s="160"/>
      <c r="I668" s="160"/>
      <c r="J668" s="160"/>
      <c r="K668" s="160"/>
      <c r="L668" s="160"/>
      <c r="M668" s="160"/>
      <c r="N668" s="160"/>
      <c r="O668" s="160"/>
      <c r="P668" s="161"/>
      <c r="Q668" s="160"/>
      <c r="R668" s="160"/>
      <c r="S668" s="160"/>
    </row>
    <row r="669" spans="1:19" s="139" customFormat="1" ht="14.45" customHeight="1">
      <c r="A669" s="138"/>
      <c r="B669" s="138" t="s">
        <v>642</v>
      </c>
      <c r="C669" s="138"/>
      <c r="D669" s="138"/>
      <c r="E669" s="138"/>
      <c r="F669" s="138"/>
      <c r="G669" s="138"/>
      <c r="H669" s="138"/>
      <c r="I669" s="138"/>
      <c r="J669" s="138"/>
      <c r="K669" s="138" t="s">
        <v>643</v>
      </c>
      <c r="L669" s="138"/>
      <c r="M669" s="138"/>
      <c r="N669" s="138"/>
      <c r="O669" s="138"/>
      <c r="P669" s="138"/>
      <c r="Q669" s="138"/>
      <c r="R669" s="138"/>
      <c r="S669" s="138"/>
    </row>
    <row r="670" spans="1:19" s="145" customFormat="1" ht="14.45" customHeight="1">
      <c r="A670" s="160"/>
      <c r="B670" s="491" t="s">
        <v>335</v>
      </c>
      <c r="C670" s="140"/>
      <c r="D670" s="140"/>
      <c r="E670" s="140"/>
      <c r="F670" s="140"/>
      <c r="G670" s="143"/>
      <c r="H670" s="141"/>
      <c r="I670" s="141"/>
      <c r="J670" s="142"/>
      <c r="K670" s="491" t="s">
        <v>335</v>
      </c>
      <c r="L670" s="140"/>
      <c r="M670" s="140"/>
      <c r="N670" s="140"/>
      <c r="O670" s="140"/>
      <c r="P670" s="143"/>
      <c r="Q670" s="141"/>
      <c r="R670" s="141"/>
      <c r="S670" s="144"/>
    </row>
    <row r="671" spans="1:19" s="145" customFormat="1" ht="14.45" customHeight="1">
      <c r="A671" s="160"/>
      <c r="B671" s="492"/>
      <c r="C671" s="146" t="s">
        <v>151</v>
      </c>
      <c r="D671" s="146" t="s">
        <v>86</v>
      </c>
      <c r="E671" s="146" t="s">
        <v>87</v>
      </c>
      <c r="F671" s="146" t="s">
        <v>410</v>
      </c>
      <c r="G671" s="146" t="s">
        <v>739</v>
      </c>
      <c r="H671" s="81" t="s">
        <v>509</v>
      </c>
      <c r="I671" s="147" t="s">
        <v>807</v>
      </c>
      <c r="J671" s="142"/>
      <c r="K671" s="492"/>
      <c r="L671" s="146" t="s">
        <v>151</v>
      </c>
      <c r="M671" s="146" t="s">
        <v>86</v>
      </c>
      <c r="N671" s="146" t="s">
        <v>87</v>
      </c>
      <c r="O671" s="146" t="s">
        <v>410</v>
      </c>
      <c r="P671" s="146" t="s">
        <v>739</v>
      </c>
      <c r="Q671" s="81" t="s">
        <v>509</v>
      </c>
      <c r="R671" s="147" t="s">
        <v>807</v>
      </c>
      <c r="S671" s="144"/>
    </row>
    <row r="672" spans="1:19" s="145" customFormat="1" ht="14.45" customHeight="1">
      <c r="A672" s="160"/>
      <c r="B672" s="493"/>
      <c r="C672" s="148"/>
      <c r="D672" s="148"/>
      <c r="E672" s="148"/>
      <c r="F672" s="148"/>
      <c r="G672" s="148"/>
      <c r="H672" s="149" t="s">
        <v>88</v>
      </c>
      <c r="I672" s="81" t="s">
        <v>511</v>
      </c>
      <c r="J672" s="142"/>
      <c r="K672" s="493"/>
      <c r="L672" s="148"/>
      <c r="M672" s="148"/>
      <c r="N672" s="148"/>
      <c r="O672" s="148"/>
      <c r="P672" s="148"/>
      <c r="Q672" s="149" t="s">
        <v>88</v>
      </c>
      <c r="R672" s="81" t="s">
        <v>511</v>
      </c>
      <c r="S672" s="144"/>
    </row>
    <row r="673" spans="1:19" s="180" customFormat="1" ht="14.45" customHeight="1">
      <c r="B673" s="188" t="s">
        <v>90</v>
      </c>
      <c r="C673" s="187">
        <v>828</v>
      </c>
      <c r="D673" s="183">
        <v>720</v>
      </c>
      <c r="E673" s="183">
        <v>646</v>
      </c>
      <c r="F673" s="183">
        <v>541</v>
      </c>
      <c r="G673" s="183">
        <v>425</v>
      </c>
      <c r="H673" s="182">
        <v>-116</v>
      </c>
      <c r="I673" s="184">
        <v>-21.441774491682068</v>
      </c>
      <c r="J673" s="185"/>
      <c r="K673" s="186" t="s">
        <v>90</v>
      </c>
      <c r="L673" s="187">
        <v>1234</v>
      </c>
      <c r="M673" s="183">
        <v>1092</v>
      </c>
      <c r="N673" s="183">
        <v>947</v>
      </c>
      <c r="O673" s="183">
        <v>826</v>
      </c>
      <c r="P673" s="183">
        <v>675</v>
      </c>
      <c r="Q673" s="182">
        <v>-151</v>
      </c>
      <c r="R673" s="184">
        <v>-18.280871670702179</v>
      </c>
      <c r="S673" s="184"/>
    </row>
    <row r="674" spans="1:19" s="145" customFormat="1" ht="14.45" customHeight="1">
      <c r="A674" s="160"/>
      <c r="B674" s="299" t="s">
        <v>91</v>
      </c>
      <c r="C674" s="150">
        <v>81</v>
      </c>
      <c r="D674" s="151">
        <v>59</v>
      </c>
      <c r="E674" s="151">
        <v>56</v>
      </c>
      <c r="F674" s="151">
        <v>47</v>
      </c>
      <c r="G674" s="151">
        <v>30</v>
      </c>
      <c r="H674" s="151">
        <v>-17</v>
      </c>
      <c r="I674" s="152">
        <v>-36.170212765957451</v>
      </c>
      <c r="J674" s="142"/>
      <c r="K674" s="154" t="s">
        <v>91</v>
      </c>
      <c r="L674" s="150">
        <v>231</v>
      </c>
      <c r="M674" s="151">
        <v>176</v>
      </c>
      <c r="N674" s="151">
        <v>125</v>
      </c>
      <c r="O674" s="151">
        <v>108</v>
      </c>
      <c r="P674" s="151">
        <v>65</v>
      </c>
      <c r="Q674" s="151">
        <v>-43</v>
      </c>
      <c r="R674" s="152">
        <v>-39.814814814814817</v>
      </c>
      <c r="S674" s="152"/>
    </row>
    <row r="675" spans="1:19" s="145" customFormat="1" ht="14.45" customHeight="1">
      <c r="A675" s="160"/>
      <c r="B675" s="299" t="s">
        <v>92</v>
      </c>
      <c r="C675" s="150">
        <v>530</v>
      </c>
      <c r="D675" s="151">
        <v>421</v>
      </c>
      <c r="E675" s="151">
        <v>372</v>
      </c>
      <c r="F675" s="151">
        <v>277</v>
      </c>
      <c r="G675" s="151">
        <v>210</v>
      </c>
      <c r="H675" s="151">
        <v>-67</v>
      </c>
      <c r="I675" s="152">
        <v>-24.187725631768952</v>
      </c>
      <c r="J675" s="142"/>
      <c r="K675" s="154" t="s">
        <v>92</v>
      </c>
      <c r="L675" s="150">
        <v>783</v>
      </c>
      <c r="M675" s="151">
        <v>680</v>
      </c>
      <c r="N675" s="151">
        <v>600</v>
      </c>
      <c r="O675" s="151">
        <v>474</v>
      </c>
      <c r="P675" s="151">
        <v>345</v>
      </c>
      <c r="Q675" s="151">
        <v>-129</v>
      </c>
      <c r="R675" s="152">
        <v>-27.215189873417721</v>
      </c>
      <c r="S675" s="152"/>
    </row>
    <row r="676" spans="1:19" s="145" customFormat="1" ht="14.45" customHeight="1">
      <c r="A676" s="160"/>
      <c r="B676" s="299" t="s">
        <v>93</v>
      </c>
      <c r="C676" s="150">
        <v>217</v>
      </c>
      <c r="D676" s="151">
        <v>240</v>
      </c>
      <c r="E676" s="151">
        <v>218</v>
      </c>
      <c r="F676" s="151">
        <v>215</v>
      </c>
      <c r="G676" s="151">
        <v>184</v>
      </c>
      <c r="H676" s="151">
        <v>-31</v>
      </c>
      <c r="I676" s="152">
        <v>-14.418604651162791</v>
      </c>
      <c r="J676" s="142"/>
      <c r="K676" s="154" t="s">
        <v>93</v>
      </c>
      <c r="L676" s="150">
        <v>220</v>
      </c>
      <c r="M676" s="151">
        <v>236</v>
      </c>
      <c r="N676" s="151">
        <v>222</v>
      </c>
      <c r="O676" s="151">
        <v>243</v>
      </c>
      <c r="P676" s="151">
        <v>262</v>
      </c>
      <c r="Q676" s="151">
        <v>19</v>
      </c>
      <c r="R676" s="152">
        <v>7.8189300411522638</v>
      </c>
      <c r="S676" s="152"/>
    </row>
    <row r="677" spans="1:19" s="145" customFormat="1" ht="14.45" customHeight="1">
      <c r="A677" s="160"/>
      <c r="B677" s="142"/>
      <c r="C677" s="150"/>
      <c r="D677" s="157"/>
      <c r="E677" s="157"/>
      <c r="F677" s="157"/>
      <c r="G677" s="157"/>
      <c r="H677" s="157"/>
      <c r="I677" s="158"/>
      <c r="J677" s="142"/>
      <c r="K677" s="159"/>
      <c r="L677" s="150"/>
      <c r="M677" s="157"/>
      <c r="N677" s="157"/>
      <c r="O677" s="157"/>
      <c r="P677" s="157"/>
      <c r="Q677" s="157"/>
      <c r="R677" s="158"/>
      <c r="S677" s="158"/>
    </row>
    <row r="678" spans="1:19" s="145" customFormat="1" ht="14.45" customHeight="1">
      <c r="A678" s="160"/>
      <c r="B678" s="142" t="s">
        <v>94</v>
      </c>
      <c r="C678" s="150">
        <v>18</v>
      </c>
      <c r="D678" s="151">
        <v>15</v>
      </c>
      <c r="E678" s="151">
        <v>16</v>
      </c>
      <c r="F678" s="151">
        <v>15</v>
      </c>
      <c r="G678" s="151">
        <v>2</v>
      </c>
      <c r="H678" s="151">
        <v>-13</v>
      </c>
      <c r="I678" s="152">
        <v>-86.666666666666671</v>
      </c>
      <c r="J678" s="142"/>
      <c r="K678" s="159" t="s">
        <v>94</v>
      </c>
      <c r="L678" s="150">
        <v>64</v>
      </c>
      <c r="M678" s="151">
        <v>48</v>
      </c>
      <c r="N678" s="151">
        <v>45</v>
      </c>
      <c r="O678" s="151">
        <v>26</v>
      </c>
      <c r="P678" s="151">
        <v>15</v>
      </c>
      <c r="Q678" s="151">
        <v>-11</v>
      </c>
      <c r="R678" s="152">
        <v>-42.307692307692307</v>
      </c>
      <c r="S678" s="152"/>
    </row>
    <row r="679" spans="1:19" s="145" customFormat="1" ht="14.45" customHeight="1">
      <c r="A679" s="160"/>
      <c r="B679" s="142" t="s">
        <v>95</v>
      </c>
      <c r="C679" s="150">
        <v>26</v>
      </c>
      <c r="D679" s="151">
        <v>18</v>
      </c>
      <c r="E679" s="151">
        <v>13</v>
      </c>
      <c r="F679" s="151">
        <v>14</v>
      </c>
      <c r="G679" s="151">
        <v>15</v>
      </c>
      <c r="H679" s="151">
        <v>1</v>
      </c>
      <c r="I679" s="152">
        <v>7.1428571428571423</v>
      </c>
      <c r="J679" s="142"/>
      <c r="K679" s="159" t="s">
        <v>95</v>
      </c>
      <c r="L679" s="150">
        <v>84</v>
      </c>
      <c r="M679" s="151">
        <v>59</v>
      </c>
      <c r="N679" s="151">
        <v>33</v>
      </c>
      <c r="O679" s="151">
        <v>43</v>
      </c>
      <c r="P679" s="151">
        <v>17</v>
      </c>
      <c r="Q679" s="151">
        <v>-26</v>
      </c>
      <c r="R679" s="152">
        <v>-60.465116279069761</v>
      </c>
      <c r="S679" s="152"/>
    </row>
    <row r="680" spans="1:19" s="145" customFormat="1" ht="14.45" customHeight="1">
      <c r="A680" s="160"/>
      <c r="B680" s="142" t="s">
        <v>96</v>
      </c>
      <c r="C680" s="150">
        <v>37</v>
      </c>
      <c r="D680" s="151">
        <v>26</v>
      </c>
      <c r="E680" s="151">
        <v>27</v>
      </c>
      <c r="F680" s="151">
        <v>18</v>
      </c>
      <c r="G680" s="151">
        <v>13</v>
      </c>
      <c r="H680" s="151">
        <v>-5</v>
      </c>
      <c r="I680" s="152">
        <v>-27.777777777777779</v>
      </c>
      <c r="J680" s="142"/>
      <c r="K680" s="159" t="s">
        <v>96</v>
      </c>
      <c r="L680" s="150">
        <v>83</v>
      </c>
      <c r="M680" s="151">
        <v>69</v>
      </c>
      <c r="N680" s="151">
        <v>47</v>
      </c>
      <c r="O680" s="151">
        <v>39</v>
      </c>
      <c r="P680" s="151">
        <v>33</v>
      </c>
      <c r="Q680" s="151">
        <v>-6</v>
      </c>
      <c r="R680" s="152">
        <v>-15.384615384615385</v>
      </c>
      <c r="S680" s="152"/>
    </row>
    <row r="681" spans="1:19" s="145" customFormat="1" ht="14.45" customHeight="1">
      <c r="A681" s="160"/>
      <c r="B681" s="142" t="s">
        <v>97</v>
      </c>
      <c r="C681" s="150">
        <v>40</v>
      </c>
      <c r="D681" s="151">
        <v>28</v>
      </c>
      <c r="E681" s="151">
        <v>28</v>
      </c>
      <c r="F681" s="151">
        <v>21</v>
      </c>
      <c r="G681" s="151">
        <v>13</v>
      </c>
      <c r="H681" s="151">
        <v>-8</v>
      </c>
      <c r="I681" s="152">
        <v>-38.095238095238095</v>
      </c>
      <c r="J681" s="142"/>
      <c r="K681" s="159" t="s">
        <v>97</v>
      </c>
      <c r="L681" s="150">
        <v>107</v>
      </c>
      <c r="M681" s="151">
        <v>70</v>
      </c>
      <c r="N681" s="151">
        <v>54</v>
      </c>
      <c r="O681" s="151">
        <v>47</v>
      </c>
      <c r="P681" s="151">
        <v>25</v>
      </c>
      <c r="Q681" s="151">
        <v>-22</v>
      </c>
      <c r="R681" s="152">
        <v>-46.808510638297875</v>
      </c>
      <c r="S681" s="152"/>
    </row>
    <row r="682" spans="1:19" s="145" customFormat="1" ht="14.45" customHeight="1">
      <c r="A682" s="160"/>
      <c r="B682" s="142" t="s">
        <v>98</v>
      </c>
      <c r="C682" s="150">
        <v>43</v>
      </c>
      <c r="D682" s="151">
        <v>27</v>
      </c>
      <c r="E682" s="151">
        <v>20</v>
      </c>
      <c r="F682" s="151">
        <v>19</v>
      </c>
      <c r="G682" s="151">
        <v>8</v>
      </c>
      <c r="H682" s="151">
        <v>-11</v>
      </c>
      <c r="I682" s="152">
        <v>-57.894736842105267</v>
      </c>
      <c r="J682" s="142"/>
      <c r="K682" s="159" t="s">
        <v>98</v>
      </c>
      <c r="L682" s="150">
        <v>70</v>
      </c>
      <c r="M682" s="151">
        <v>81</v>
      </c>
      <c r="N682" s="151">
        <v>45</v>
      </c>
      <c r="O682" s="151">
        <v>24</v>
      </c>
      <c r="P682" s="151">
        <v>20</v>
      </c>
      <c r="Q682" s="151">
        <v>-4</v>
      </c>
      <c r="R682" s="152">
        <v>-16.666666666666664</v>
      </c>
      <c r="S682" s="152"/>
    </row>
    <row r="683" spans="1:19" s="145" customFormat="1" ht="14.45" customHeight="1">
      <c r="A683" s="160"/>
      <c r="B683" s="142" t="s">
        <v>99</v>
      </c>
      <c r="C683" s="150">
        <v>42</v>
      </c>
      <c r="D683" s="151">
        <v>23</v>
      </c>
      <c r="E683" s="151">
        <v>28</v>
      </c>
      <c r="F683" s="151">
        <v>10</v>
      </c>
      <c r="G683" s="151">
        <v>11</v>
      </c>
      <c r="H683" s="151">
        <v>1</v>
      </c>
      <c r="I683" s="152">
        <v>10</v>
      </c>
      <c r="J683" s="142"/>
      <c r="K683" s="159" t="s">
        <v>99</v>
      </c>
      <c r="L683" s="150">
        <v>62</v>
      </c>
      <c r="M683" s="151">
        <v>62</v>
      </c>
      <c r="N683" s="151">
        <v>56</v>
      </c>
      <c r="O683" s="151">
        <v>45</v>
      </c>
      <c r="P683" s="151">
        <v>21</v>
      </c>
      <c r="Q683" s="151">
        <v>-24</v>
      </c>
      <c r="R683" s="152">
        <v>-53.333333333333336</v>
      </c>
      <c r="S683" s="152"/>
    </row>
    <row r="684" spans="1:19" s="145" customFormat="1" ht="14.45" customHeight="1">
      <c r="A684" s="160"/>
      <c r="B684" s="142" t="s">
        <v>100</v>
      </c>
      <c r="C684" s="150">
        <v>45</v>
      </c>
      <c r="D684" s="151">
        <v>36</v>
      </c>
      <c r="E684" s="151">
        <v>21</v>
      </c>
      <c r="F684" s="151">
        <v>20</v>
      </c>
      <c r="G684" s="151">
        <v>14</v>
      </c>
      <c r="H684" s="151">
        <v>-6</v>
      </c>
      <c r="I684" s="152">
        <v>-30</v>
      </c>
      <c r="J684" s="142"/>
      <c r="K684" s="159" t="s">
        <v>100</v>
      </c>
      <c r="L684" s="150">
        <v>74</v>
      </c>
      <c r="M684" s="151">
        <v>45</v>
      </c>
      <c r="N684" s="151">
        <v>61</v>
      </c>
      <c r="O684" s="151">
        <v>42</v>
      </c>
      <c r="P684" s="151">
        <v>36</v>
      </c>
      <c r="Q684" s="151">
        <v>-6</v>
      </c>
      <c r="R684" s="152">
        <v>-14.285714285714285</v>
      </c>
      <c r="S684" s="152"/>
    </row>
    <row r="685" spans="1:19" s="145" customFormat="1" ht="14.45" customHeight="1">
      <c r="A685" s="160"/>
      <c r="B685" s="142" t="s">
        <v>118</v>
      </c>
      <c r="C685" s="150">
        <v>42</v>
      </c>
      <c r="D685" s="151">
        <v>45</v>
      </c>
      <c r="E685" s="151">
        <v>28</v>
      </c>
      <c r="F685" s="151">
        <v>20</v>
      </c>
      <c r="G685" s="151">
        <v>24</v>
      </c>
      <c r="H685" s="151">
        <v>4</v>
      </c>
      <c r="I685" s="152">
        <v>20</v>
      </c>
      <c r="J685" s="142"/>
      <c r="K685" s="159" t="s">
        <v>118</v>
      </c>
      <c r="L685" s="150">
        <v>59</v>
      </c>
      <c r="M685" s="151">
        <v>50</v>
      </c>
      <c r="N685" s="151">
        <v>41</v>
      </c>
      <c r="O685" s="151">
        <v>43</v>
      </c>
      <c r="P685" s="151">
        <v>30</v>
      </c>
      <c r="Q685" s="151">
        <v>-13</v>
      </c>
      <c r="R685" s="152">
        <v>-30.232558139534881</v>
      </c>
      <c r="S685" s="152"/>
    </row>
    <row r="686" spans="1:19" s="145" customFormat="1" ht="14.45" customHeight="1">
      <c r="A686" s="160"/>
      <c r="B686" s="142" t="s">
        <v>101</v>
      </c>
      <c r="C686" s="150">
        <v>36</v>
      </c>
      <c r="D686" s="151">
        <v>40</v>
      </c>
      <c r="E686" s="151">
        <v>47</v>
      </c>
      <c r="F686" s="151">
        <v>31</v>
      </c>
      <c r="G686" s="151">
        <v>19</v>
      </c>
      <c r="H686" s="151">
        <v>-12</v>
      </c>
      <c r="I686" s="152">
        <v>-38.70967741935484</v>
      </c>
      <c r="J686" s="142"/>
      <c r="K686" s="159" t="s">
        <v>101</v>
      </c>
      <c r="L686" s="150">
        <v>85</v>
      </c>
      <c r="M686" s="151">
        <v>52</v>
      </c>
      <c r="N686" s="151">
        <v>41</v>
      </c>
      <c r="O686" s="151">
        <v>35</v>
      </c>
      <c r="P686" s="151">
        <v>34</v>
      </c>
      <c r="Q686" s="151">
        <v>-1</v>
      </c>
      <c r="R686" s="152">
        <v>-2.8571428571428572</v>
      </c>
      <c r="S686" s="152"/>
    </row>
    <row r="687" spans="1:19" s="145" customFormat="1" ht="14.45" customHeight="1">
      <c r="A687" s="160"/>
      <c r="B687" s="142" t="s">
        <v>102</v>
      </c>
      <c r="C687" s="150">
        <v>54</v>
      </c>
      <c r="D687" s="151">
        <v>37</v>
      </c>
      <c r="E687" s="151">
        <v>39</v>
      </c>
      <c r="F687" s="151">
        <v>44</v>
      </c>
      <c r="G687" s="151">
        <v>24</v>
      </c>
      <c r="H687" s="151">
        <v>-20</v>
      </c>
      <c r="I687" s="152">
        <v>-45.454545454545453</v>
      </c>
      <c r="J687" s="142"/>
      <c r="K687" s="159" t="s">
        <v>102</v>
      </c>
      <c r="L687" s="150">
        <v>99</v>
      </c>
      <c r="M687" s="151">
        <v>78</v>
      </c>
      <c r="N687" s="151">
        <v>52</v>
      </c>
      <c r="O687" s="151">
        <v>38</v>
      </c>
      <c r="P687" s="151">
        <v>35</v>
      </c>
      <c r="Q687" s="151">
        <v>-3</v>
      </c>
      <c r="R687" s="152">
        <v>-7.8947368421052628</v>
      </c>
      <c r="S687" s="152"/>
    </row>
    <row r="688" spans="1:19" s="145" customFormat="1" ht="14.45" customHeight="1">
      <c r="A688" s="160"/>
      <c r="B688" s="142" t="s">
        <v>103</v>
      </c>
      <c r="C688" s="150">
        <v>82</v>
      </c>
      <c r="D688" s="151">
        <v>54</v>
      </c>
      <c r="E688" s="151">
        <v>35</v>
      </c>
      <c r="F688" s="151">
        <v>34</v>
      </c>
      <c r="G688" s="151">
        <v>39</v>
      </c>
      <c r="H688" s="151">
        <v>5</v>
      </c>
      <c r="I688" s="152">
        <v>14.705882352941178</v>
      </c>
      <c r="J688" s="142"/>
      <c r="K688" s="159" t="s">
        <v>103</v>
      </c>
      <c r="L688" s="150">
        <v>87</v>
      </c>
      <c r="M688" s="151">
        <v>89</v>
      </c>
      <c r="N688" s="151">
        <v>64</v>
      </c>
      <c r="O688" s="151">
        <v>49</v>
      </c>
      <c r="P688" s="151">
        <v>40</v>
      </c>
      <c r="Q688" s="151">
        <v>-9</v>
      </c>
      <c r="R688" s="152">
        <v>-18.367346938775512</v>
      </c>
      <c r="S688" s="152"/>
    </row>
    <row r="689" spans="1:19" s="145" customFormat="1" ht="14.45" customHeight="1">
      <c r="A689" s="160"/>
      <c r="B689" s="142" t="s">
        <v>104</v>
      </c>
      <c r="C689" s="150">
        <v>60</v>
      </c>
      <c r="D689" s="151">
        <v>77</v>
      </c>
      <c r="E689" s="151">
        <v>56</v>
      </c>
      <c r="F689" s="151">
        <v>29</v>
      </c>
      <c r="G689" s="151">
        <v>31</v>
      </c>
      <c r="H689" s="151">
        <v>2</v>
      </c>
      <c r="I689" s="152">
        <v>6.8965517241379306</v>
      </c>
      <c r="J689" s="142"/>
      <c r="K689" s="159" t="s">
        <v>104</v>
      </c>
      <c r="L689" s="150">
        <v>73</v>
      </c>
      <c r="M689" s="151">
        <v>90</v>
      </c>
      <c r="N689" s="151">
        <v>94</v>
      </c>
      <c r="O689" s="151">
        <v>62</v>
      </c>
      <c r="P689" s="151">
        <v>50</v>
      </c>
      <c r="Q689" s="151">
        <v>-12</v>
      </c>
      <c r="R689" s="152">
        <v>-19.35483870967742</v>
      </c>
      <c r="S689" s="152"/>
    </row>
    <row r="690" spans="1:19" s="145" customFormat="1" ht="14.45" customHeight="1">
      <c r="A690" s="160"/>
      <c r="B690" s="142" t="s">
        <v>105</v>
      </c>
      <c r="C690" s="150">
        <v>86</v>
      </c>
      <c r="D690" s="151">
        <v>54</v>
      </c>
      <c r="E690" s="151">
        <v>70</v>
      </c>
      <c r="F690" s="151">
        <v>49</v>
      </c>
      <c r="G690" s="151">
        <v>27</v>
      </c>
      <c r="H690" s="151">
        <v>-22</v>
      </c>
      <c r="I690" s="152">
        <v>-44.897959183673471</v>
      </c>
      <c r="J690" s="142"/>
      <c r="K690" s="159" t="s">
        <v>105</v>
      </c>
      <c r="L690" s="150">
        <v>67</v>
      </c>
      <c r="M690" s="151">
        <v>63</v>
      </c>
      <c r="N690" s="151">
        <v>92</v>
      </c>
      <c r="O690" s="151">
        <v>89</v>
      </c>
      <c r="P690" s="151">
        <v>54</v>
      </c>
      <c r="Q690" s="151">
        <v>-35</v>
      </c>
      <c r="R690" s="152">
        <v>-39.325842696629216</v>
      </c>
      <c r="S690" s="152"/>
    </row>
    <row r="691" spans="1:19" s="145" customFormat="1" ht="14.45" customHeight="1">
      <c r="A691" s="160"/>
      <c r="B691" s="142" t="s">
        <v>106</v>
      </c>
      <c r="C691" s="150">
        <v>86</v>
      </c>
      <c r="D691" s="151">
        <v>73</v>
      </c>
      <c r="E691" s="151">
        <v>51</v>
      </c>
      <c r="F691" s="151">
        <v>56</v>
      </c>
      <c r="G691" s="151">
        <v>45</v>
      </c>
      <c r="H691" s="151">
        <v>-11</v>
      </c>
      <c r="I691" s="152">
        <v>-19.642857142857142</v>
      </c>
      <c r="J691" s="142"/>
      <c r="K691" s="159" t="s">
        <v>106</v>
      </c>
      <c r="L691" s="150">
        <v>78</v>
      </c>
      <c r="M691" s="151">
        <v>64</v>
      </c>
      <c r="N691" s="151">
        <v>65</v>
      </c>
      <c r="O691" s="151">
        <v>90</v>
      </c>
      <c r="P691" s="151">
        <v>80</v>
      </c>
      <c r="Q691" s="151">
        <v>-10</v>
      </c>
      <c r="R691" s="152">
        <v>-11.111111111111111</v>
      </c>
      <c r="S691" s="152"/>
    </row>
    <row r="692" spans="1:19" s="145" customFormat="1" ht="14.45" customHeight="1">
      <c r="A692" s="160"/>
      <c r="B692" s="142" t="s">
        <v>107</v>
      </c>
      <c r="C692" s="150">
        <v>75</v>
      </c>
      <c r="D692" s="151">
        <v>76</v>
      </c>
      <c r="E692" s="151">
        <v>60</v>
      </c>
      <c r="F692" s="151">
        <v>46</v>
      </c>
      <c r="G692" s="151">
        <v>47</v>
      </c>
      <c r="H692" s="151">
        <v>1</v>
      </c>
      <c r="I692" s="152">
        <v>2.1739130434782608</v>
      </c>
      <c r="J692" s="142"/>
      <c r="K692" s="159" t="s">
        <v>107</v>
      </c>
      <c r="L692" s="150">
        <v>61</v>
      </c>
      <c r="M692" s="151">
        <v>67</v>
      </c>
      <c r="N692" s="151">
        <v>59</v>
      </c>
      <c r="O692" s="151">
        <v>55</v>
      </c>
      <c r="P692" s="151">
        <v>81</v>
      </c>
      <c r="Q692" s="151">
        <v>26</v>
      </c>
      <c r="R692" s="152">
        <v>47.272727272727273</v>
      </c>
      <c r="S692" s="152"/>
    </row>
    <row r="693" spans="1:19" s="145" customFormat="1" ht="14.45" customHeight="1">
      <c r="A693" s="160"/>
      <c r="B693" s="142" t="s">
        <v>108</v>
      </c>
      <c r="C693" s="150">
        <v>24</v>
      </c>
      <c r="D693" s="151">
        <v>59</v>
      </c>
      <c r="E693" s="151">
        <v>55</v>
      </c>
      <c r="F693" s="151">
        <v>45</v>
      </c>
      <c r="G693" s="151">
        <v>29</v>
      </c>
      <c r="H693" s="151">
        <v>-16</v>
      </c>
      <c r="I693" s="152">
        <v>-35.555555555555557</v>
      </c>
      <c r="J693" s="142"/>
      <c r="K693" s="159" t="s">
        <v>108</v>
      </c>
      <c r="L693" s="150">
        <v>50</v>
      </c>
      <c r="M693" s="151">
        <v>53</v>
      </c>
      <c r="N693" s="151">
        <v>50</v>
      </c>
      <c r="O693" s="151">
        <v>46</v>
      </c>
      <c r="P693" s="151">
        <v>47</v>
      </c>
      <c r="Q693" s="151">
        <v>1</v>
      </c>
      <c r="R693" s="152">
        <v>2.1739130434782608</v>
      </c>
      <c r="S693" s="152"/>
    </row>
    <row r="694" spans="1:19" s="145" customFormat="1" ht="14.45" customHeight="1">
      <c r="A694" s="160"/>
      <c r="B694" s="142" t="s">
        <v>109</v>
      </c>
      <c r="C694" s="150">
        <v>17</v>
      </c>
      <c r="D694" s="151">
        <v>17</v>
      </c>
      <c r="E694" s="151">
        <v>38</v>
      </c>
      <c r="F694" s="151">
        <v>40</v>
      </c>
      <c r="G694" s="151">
        <v>28</v>
      </c>
      <c r="H694" s="151">
        <v>-12</v>
      </c>
      <c r="I694" s="152">
        <v>-30</v>
      </c>
      <c r="J694" s="142"/>
      <c r="K694" s="159" t="s">
        <v>109</v>
      </c>
      <c r="L694" s="150">
        <v>21</v>
      </c>
      <c r="M694" s="151">
        <v>36</v>
      </c>
      <c r="N694" s="151">
        <v>32</v>
      </c>
      <c r="O694" s="151">
        <v>29</v>
      </c>
      <c r="P694" s="151">
        <v>30</v>
      </c>
      <c r="Q694" s="151">
        <v>1</v>
      </c>
      <c r="R694" s="152">
        <v>3.4482758620689653</v>
      </c>
      <c r="S694" s="152"/>
    </row>
    <row r="695" spans="1:19" s="145" customFormat="1" ht="14.45" customHeight="1">
      <c r="A695" s="160"/>
      <c r="B695" s="142" t="s">
        <v>110</v>
      </c>
      <c r="C695" s="150">
        <v>15</v>
      </c>
      <c r="D695" s="151">
        <v>15</v>
      </c>
      <c r="E695" s="151">
        <v>14</v>
      </c>
      <c r="F695" s="151">
        <v>28</v>
      </c>
      <c r="G695" s="151">
        <v>35</v>
      </c>
      <c r="H695" s="151">
        <v>7</v>
      </c>
      <c r="I695" s="152">
        <v>25</v>
      </c>
      <c r="J695" s="142"/>
      <c r="K695" s="159" t="s">
        <v>110</v>
      </c>
      <c r="L695" s="150">
        <v>10</v>
      </c>
      <c r="M695" s="151">
        <v>16</v>
      </c>
      <c r="N695" s="151">
        <v>16</v>
      </c>
      <c r="O695" s="151">
        <v>23</v>
      </c>
      <c r="P695" s="151">
        <v>24</v>
      </c>
      <c r="Q695" s="151">
        <v>1</v>
      </c>
      <c r="R695" s="152">
        <v>4.3478260869565215</v>
      </c>
      <c r="S695" s="152"/>
    </row>
    <row r="696" spans="1:19" s="145" customFormat="1" ht="14.45" customHeight="1">
      <c r="A696" s="160"/>
      <c r="B696" s="142" t="s">
        <v>111</v>
      </c>
      <c r="C696" s="323" t="s">
        <v>313</v>
      </c>
      <c r="D696" s="151" t="s">
        <v>313</v>
      </c>
      <c r="E696" s="151" t="s">
        <v>313</v>
      </c>
      <c r="F696" s="151">
        <v>2</v>
      </c>
      <c r="G696" s="151">
        <v>1</v>
      </c>
      <c r="H696" s="151"/>
      <c r="I696" s="152"/>
      <c r="J696" s="160"/>
      <c r="K696" s="142" t="s">
        <v>111</v>
      </c>
      <c r="L696" s="323" t="s">
        <v>313</v>
      </c>
      <c r="M696" s="151" t="s">
        <v>313</v>
      </c>
      <c r="N696" s="151" t="s">
        <v>313</v>
      </c>
      <c r="O696" s="151">
        <v>1</v>
      </c>
      <c r="P696" s="151">
        <v>3</v>
      </c>
      <c r="Q696" s="151"/>
      <c r="R696" s="152"/>
      <c r="S696" s="160"/>
    </row>
    <row r="697" spans="1:19" s="145" customFormat="1" ht="14.45" customHeight="1">
      <c r="A697" s="160"/>
      <c r="B697" s="142"/>
      <c r="C697" s="324"/>
      <c r="D697" s="151"/>
      <c r="E697" s="151"/>
      <c r="F697" s="151"/>
      <c r="G697" s="151"/>
      <c r="H697" s="151"/>
      <c r="I697" s="152"/>
      <c r="J697" s="160"/>
      <c r="K697" s="142"/>
      <c r="L697" s="324"/>
      <c r="M697" s="151"/>
      <c r="N697" s="151"/>
      <c r="O697" s="151"/>
      <c r="P697" s="151"/>
      <c r="Q697" s="151"/>
      <c r="R697" s="152"/>
      <c r="S697" s="160"/>
    </row>
    <row r="698" spans="1:19" s="139" customFormat="1" ht="14.45" customHeight="1">
      <c r="A698" s="160"/>
      <c r="B698" s="160"/>
      <c r="C698" s="160"/>
      <c r="D698" s="160"/>
      <c r="E698" s="160"/>
      <c r="F698" s="160"/>
      <c r="G698" s="161"/>
      <c r="H698" s="160"/>
      <c r="I698" s="160"/>
      <c r="J698" s="160"/>
      <c r="K698" s="160"/>
      <c r="L698" s="160"/>
      <c r="M698" s="160"/>
      <c r="N698" s="160"/>
      <c r="O698" s="160"/>
      <c r="P698" s="161"/>
      <c r="Q698" s="160"/>
      <c r="R698" s="160"/>
      <c r="S698" s="160"/>
    </row>
    <row r="699" spans="1:19" s="145" customFormat="1" ht="14.45" customHeight="1">
      <c r="A699" s="138"/>
      <c r="B699" s="138" t="s">
        <v>644</v>
      </c>
      <c r="C699" s="138"/>
      <c r="D699" s="138"/>
      <c r="E699" s="138"/>
      <c r="F699" s="138"/>
      <c r="G699" s="138"/>
      <c r="H699" s="138"/>
      <c r="I699" s="138"/>
      <c r="J699" s="138"/>
      <c r="K699" s="138" t="s">
        <v>645</v>
      </c>
      <c r="L699" s="138"/>
      <c r="M699" s="138"/>
      <c r="N699" s="138"/>
      <c r="O699" s="138"/>
      <c r="P699" s="138"/>
      <c r="Q699" s="138"/>
      <c r="R699" s="138"/>
      <c r="S699" s="138"/>
    </row>
    <row r="700" spans="1:19" s="145" customFormat="1" ht="14.45" customHeight="1">
      <c r="A700" s="160"/>
      <c r="B700" s="491" t="s">
        <v>335</v>
      </c>
      <c r="C700" s="140"/>
      <c r="D700" s="140"/>
      <c r="E700" s="140"/>
      <c r="F700" s="140"/>
      <c r="G700" s="143"/>
      <c r="H700" s="141"/>
      <c r="I700" s="141"/>
      <c r="J700" s="142"/>
      <c r="K700" s="491" t="s">
        <v>335</v>
      </c>
      <c r="L700" s="140"/>
      <c r="M700" s="140"/>
      <c r="N700" s="140"/>
      <c r="O700" s="140"/>
      <c r="P700" s="143"/>
      <c r="Q700" s="141"/>
      <c r="R700" s="141"/>
      <c r="S700" s="144"/>
    </row>
    <row r="701" spans="1:19" s="145" customFormat="1" ht="14.45" customHeight="1">
      <c r="A701" s="160"/>
      <c r="B701" s="492"/>
      <c r="C701" s="146" t="s">
        <v>151</v>
      </c>
      <c r="D701" s="146" t="s">
        <v>86</v>
      </c>
      <c r="E701" s="146" t="s">
        <v>87</v>
      </c>
      <c r="F701" s="146" t="s">
        <v>410</v>
      </c>
      <c r="G701" s="146" t="s">
        <v>739</v>
      </c>
      <c r="H701" s="81" t="s">
        <v>509</v>
      </c>
      <c r="I701" s="147" t="s">
        <v>807</v>
      </c>
      <c r="J701" s="142"/>
      <c r="K701" s="492"/>
      <c r="L701" s="146" t="s">
        <v>151</v>
      </c>
      <c r="M701" s="146" t="s">
        <v>86</v>
      </c>
      <c r="N701" s="146" t="s">
        <v>87</v>
      </c>
      <c r="O701" s="146" t="s">
        <v>410</v>
      </c>
      <c r="P701" s="146" t="s">
        <v>739</v>
      </c>
      <c r="Q701" s="81" t="s">
        <v>509</v>
      </c>
      <c r="R701" s="147" t="s">
        <v>807</v>
      </c>
      <c r="S701" s="144"/>
    </row>
    <row r="702" spans="1:19" s="153" customFormat="1" ht="14.45" customHeight="1">
      <c r="A702" s="160"/>
      <c r="B702" s="493"/>
      <c r="C702" s="148"/>
      <c r="D702" s="148"/>
      <c r="E702" s="148"/>
      <c r="F702" s="148"/>
      <c r="G702" s="148"/>
      <c r="H702" s="149" t="s">
        <v>88</v>
      </c>
      <c r="I702" s="81" t="s">
        <v>511</v>
      </c>
      <c r="J702" s="142"/>
      <c r="K702" s="493"/>
      <c r="L702" s="148"/>
      <c r="M702" s="148"/>
      <c r="N702" s="148"/>
      <c r="O702" s="148"/>
      <c r="P702" s="148"/>
      <c r="Q702" s="149" t="s">
        <v>88</v>
      </c>
      <c r="R702" s="81" t="s">
        <v>511</v>
      </c>
      <c r="S702" s="144"/>
    </row>
    <row r="703" spans="1:19" s="180" customFormat="1" ht="14.45" customHeight="1">
      <c r="B703" s="188" t="s">
        <v>90</v>
      </c>
      <c r="C703" s="187">
        <v>1002</v>
      </c>
      <c r="D703" s="183">
        <v>877</v>
      </c>
      <c r="E703" s="183">
        <v>761</v>
      </c>
      <c r="F703" s="183">
        <v>638</v>
      </c>
      <c r="G703" s="183">
        <v>516</v>
      </c>
      <c r="H703" s="182">
        <v>-122</v>
      </c>
      <c r="I703" s="184">
        <v>-19.122257053291534</v>
      </c>
      <c r="J703" s="185"/>
      <c r="K703" s="186" t="s">
        <v>90</v>
      </c>
      <c r="L703" s="187">
        <v>1467</v>
      </c>
      <c r="M703" s="183">
        <v>1388</v>
      </c>
      <c r="N703" s="183">
        <v>1223</v>
      </c>
      <c r="O703" s="183">
        <v>1094</v>
      </c>
      <c r="P703" s="183">
        <v>903</v>
      </c>
      <c r="Q703" s="182">
        <v>-191</v>
      </c>
      <c r="R703" s="184">
        <v>-17.45886654478976</v>
      </c>
      <c r="S703" s="184"/>
    </row>
    <row r="704" spans="1:19" s="145" customFormat="1" ht="14.45" customHeight="1">
      <c r="A704" s="160"/>
      <c r="B704" s="299" t="s">
        <v>91</v>
      </c>
      <c r="C704" s="150">
        <v>70</v>
      </c>
      <c r="D704" s="151">
        <v>48</v>
      </c>
      <c r="E704" s="151">
        <v>45</v>
      </c>
      <c r="F704" s="151">
        <v>39</v>
      </c>
      <c r="G704" s="151">
        <v>37</v>
      </c>
      <c r="H704" s="151">
        <v>-2</v>
      </c>
      <c r="I704" s="152">
        <v>-5.1282051282051277</v>
      </c>
      <c r="J704" s="142"/>
      <c r="K704" s="154" t="s">
        <v>91</v>
      </c>
      <c r="L704" s="150">
        <v>234</v>
      </c>
      <c r="M704" s="151">
        <v>175</v>
      </c>
      <c r="N704" s="151">
        <v>136</v>
      </c>
      <c r="O704" s="151">
        <v>114</v>
      </c>
      <c r="P704" s="151">
        <v>65</v>
      </c>
      <c r="Q704" s="151">
        <v>-49</v>
      </c>
      <c r="R704" s="152">
        <v>-42.982456140350877</v>
      </c>
      <c r="S704" s="152"/>
    </row>
    <row r="705" spans="1:19" s="145" customFormat="1" ht="14.45" customHeight="1">
      <c r="A705" s="160"/>
      <c r="B705" s="299" t="s">
        <v>92</v>
      </c>
      <c r="C705" s="150">
        <v>609</v>
      </c>
      <c r="D705" s="151">
        <v>476</v>
      </c>
      <c r="E705" s="151">
        <v>388</v>
      </c>
      <c r="F705" s="151">
        <v>275</v>
      </c>
      <c r="G705" s="151">
        <v>211</v>
      </c>
      <c r="H705" s="151">
        <v>-64</v>
      </c>
      <c r="I705" s="152">
        <v>-23.272727272727273</v>
      </c>
      <c r="J705" s="142"/>
      <c r="K705" s="154" t="s">
        <v>92</v>
      </c>
      <c r="L705" s="150">
        <v>939</v>
      </c>
      <c r="M705" s="151">
        <v>869</v>
      </c>
      <c r="N705" s="151">
        <v>736</v>
      </c>
      <c r="O705" s="151">
        <v>583</v>
      </c>
      <c r="P705" s="151">
        <v>439</v>
      </c>
      <c r="Q705" s="151">
        <v>-144</v>
      </c>
      <c r="R705" s="152">
        <v>-24.69982847341338</v>
      </c>
      <c r="S705" s="152"/>
    </row>
    <row r="706" spans="1:19" s="145" customFormat="1" ht="14.45" customHeight="1">
      <c r="A706" s="160"/>
      <c r="B706" s="299" t="s">
        <v>93</v>
      </c>
      <c r="C706" s="150">
        <v>323</v>
      </c>
      <c r="D706" s="151">
        <v>353</v>
      </c>
      <c r="E706" s="151">
        <v>328</v>
      </c>
      <c r="F706" s="151">
        <v>324</v>
      </c>
      <c r="G706" s="151">
        <v>268</v>
      </c>
      <c r="H706" s="151">
        <v>-56</v>
      </c>
      <c r="I706" s="152">
        <v>-17.283950617283949</v>
      </c>
      <c r="J706" s="142"/>
      <c r="K706" s="154" t="s">
        <v>93</v>
      </c>
      <c r="L706" s="150">
        <v>294</v>
      </c>
      <c r="M706" s="151">
        <v>344</v>
      </c>
      <c r="N706" s="151">
        <v>351</v>
      </c>
      <c r="O706" s="151">
        <v>397</v>
      </c>
      <c r="P706" s="151">
        <v>398</v>
      </c>
      <c r="Q706" s="151">
        <v>1</v>
      </c>
      <c r="R706" s="152">
        <v>0.25188916876574308</v>
      </c>
      <c r="S706" s="152"/>
    </row>
    <row r="707" spans="1:19" s="145" customFormat="1" ht="14.45" customHeight="1">
      <c r="A707" s="160"/>
      <c r="B707" s="142"/>
      <c r="C707" s="150"/>
      <c r="D707" s="157"/>
      <c r="E707" s="157"/>
      <c r="F707" s="157"/>
      <c r="G707" s="157"/>
      <c r="H707" s="157"/>
      <c r="I707" s="158"/>
      <c r="J707" s="142"/>
      <c r="K707" s="159"/>
      <c r="L707" s="150"/>
      <c r="M707" s="157"/>
      <c r="N707" s="157"/>
      <c r="O707" s="157"/>
      <c r="P707" s="157"/>
      <c r="Q707" s="157"/>
      <c r="R707" s="158"/>
      <c r="S707" s="158"/>
    </row>
    <row r="708" spans="1:19" s="145" customFormat="1" ht="14.45" customHeight="1">
      <c r="A708" s="160"/>
      <c r="B708" s="142" t="s">
        <v>94</v>
      </c>
      <c r="C708" s="150">
        <v>16</v>
      </c>
      <c r="D708" s="151">
        <v>9</v>
      </c>
      <c r="E708" s="151">
        <v>10</v>
      </c>
      <c r="F708" s="151">
        <v>11</v>
      </c>
      <c r="G708" s="151">
        <v>14</v>
      </c>
      <c r="H708" s="151">
        <v>3</v>
      </c>
      <c r="I708" s="152">
        <v>27.27272727272727</v>
      </c>
      <c r="J708" s="142"/>
      <c r="K708" s="159" t="s">
        <v>94</v>
      </c>
      <c r="L708" s="150">
        <v>69</v>
      </c>
      <c r="M708" s="151">
        <v>51</v>
      </c>
      <c r="N708" s="151">
        <v>42</v>
      </c>
      <c r="O708" s="151">
        <v>31</v>
      </c>
      <c r="P708" s="151">
        <v>12</v>
      </c>
      <c r="Q708" s="151">
        <v>-19</v>
      </c>
      <c r="R708" s="152">
        <v>-61.29032258064516</v>
      </c>
      <c r="S708" s="152"/>
    </row>
    <row r="709" spans="1:19" s="145" customFormat="1" ht="14.45" customHeight="1">
      <c r="A709" s="160"/>
      <c r="B709" s="142" t="s">
        <v>95</v>
      </c>
      <c r="C709" s="150">
        <v>24</v>
      </c>
      <c r="D709" s="151">
        <v>18</v>
      </c>
      <c r="E709" s="151">
        <v>12</v>
      </c>
      <c r="F709" s="151">
        <v>14</v>
      </c>
      <c r="G709" s="151">
        <v>11</v>
      </c>
      <c r="H709" s="151">
        <v>-3</v>
      </c>
      <c r="I709" s="152">
        <v>-21.428571428571427</v>
      </c>
      <c r="J709" s="142"/>
      <c r="K709" s="159" t="s">
        <v>95</v>
      </c>
      <c r="L709" s="150">
        <v>74</v>
      </c>
      <c r="M709" s="151">
        <v>52</v>
      </c>
      <c r="N709" s="151">
        <v>54</v>
      </c>
      <c r="O709" s="151">
        <v>35</v>
      </c>
      <c r="P709" s="151">
        <v>22</v>
      </c>
      <c r="Q709" s="151">
        <v>-13</v>
      </c>
      <c r="R709" s="152">
        <v>-37.142857142857146</v>
      </c>
      <c r="S709" s="152"/>
    </row>
    <row r="710" spans="1:19" s="145" customFormat="1" ht="14.45" customHeight="1">
      <c r="A710" s="160"/>
      <c r="B710" s="142" t="s">
        <v>96</v>
      </c>
      <c r="C710" s="150">
        <v>30</v>
      </c>
      <c r="D710" s="151">
        <v>21</v>
      </c>
      <c r="E710" s="151">
        <v>23</v>
      </c>
      <c r="F710" s="151">
        <v>14</v>
      </c>
      <c r="G710" s="151">
        <v>12</v>
      </c>
      <c r="H710" s="151">
        <v>-2</v>
      </c>
      <c r="I710" s="152">
        <v>-14.285714285714285</v>
      </c>
      <c r="J710" s="142"/>
      <c r="K710" s="159" t="s">
        <v>96</v>
      </c>
      <c r="L710" s="150">
        <v>91</v>
      </c>
      <c r="M710" s="151">
        <v>72</v>
      </c>
      <c r="N710" s="151">
        <v>40</v>
      </c>
      <c r="O710" s="151">
        <v>48</v>
      </c>
      <c r="P710" s="151">
        <v>31</v>
      </c>
      <c r="Q710" s="151">
        <v>-17</v>
      </c>
      <c r="R710" s="152">
        <v>-35.416666666666671</v>
      </c>
      <c r="S710" s="152"/>
    </row>
    <row r="711" spans="1:19" s="145" customFormat="1" ht="14.45" customHeight="1">
      <c r="A711" s="160"/>
      <c r="B711" s="142" t="s">
        <v>97</v>
      </c>
      <c r="C711" s="150">
        <v>39</v>
      </c>
      <c r="D711" s="151">
        <v>23</v>
      </c>
      <c r="E711" s="151">
        <v>18</v>
      </c>
      <c r="F711" s="151">
        <v>20</v>
      </c>
      <c r="G711" s="151">
        <v>18</v>
      </c>
      <c r="H711" s="151">
        <v>-2</v>
      </c>
      <c r="I711" s="152">
        <v>-10</v>
      </c>
      <c r="J711" s="142"/>
      <c r="K711" s="159" t="s">
        <v>97</v>
      </c>
      <c r="L711" s="150">
        <v>96</v>
      </c>
      <c r="M711" s="151">
        <v>80</v>
      </c>
      <c r="N711" s="151">
        <v>54</v>
      </c>
      <c r="O711" s="151">
        <v>32</v>
      </c>
      <c r="P711" s="151">
        <v>37</v>
      </c>
      <c r="Q711" s="151">
        <v>5</v>
      </c>
      <c r="R711" s="152">
        <v>15.625</v>
      </c>
      <c r="S711" s="152"/>
    </row>
    <row r="712" spans="1:19" s="145" customFormat="1" ht="14.45" customHeight="1">
      <c r="A712" s="160"/>
      <c r="B712" s="142" t="s">
        <v>98</v>
      </c>
      <c r="C712" s="150">
        <v>51</v>
      </c>
      <c r="D712" s="151">
        <v>33</v>
      </c>
      <c r="E712" s="151">
        <v>19</v>
      </c>
      <c r="F712" s="151">
        <v>12</v>
      </c>
      <c r="G712" s="151">
        <v>14</v>
      </c>
      <c r="H712" s="151">
        <v>2</v>
      </c>
      <c r="I712" s="152">
        <v>16.666666666666664</v>
      </c>
      <c r="J712" s="142"/>
      <c r="K712" s="159" t="s">
        <v>98</v>
      </c>
      <c r="L712" s="150">
        <v>74</v>
      </c>
      <c r="M712" s="151">
        <v>78</v>
      </c>
      <c r="N712" s="151">
        <v>63</v>
      </c>
      <c r="O712" s="151">
        <v>30</v>
      </c>
      <c r="P712" s="151">
        <v>19</v>
      </c>
      <c r="Q712" s="151">
        <v>-11</v>
      </c>
      <c r="R712" s="152">
        <v>-36.666666666666664</v>
      </c>
      <c r="S712" s="152"/>
    </row>
    <row r="713" spans="1:19" s="145" customFormat="1" ht="14.45" customHeight="1">
      <c r="A713" s="160"/>
      <c r="B713" s="142" t="s">
        <v>99</v>
      </c>
      <c r="C713" s="150">
        <v>38</v>
      </c>
      <c r="D713" s="151">
        <v>29</v>
      </c>
      <c r="E713" s="151">
        <v>21</v>
      </c>
      <c r="F713" s="151">
        <v>10</v>
      </c>
      <c r="G713" s="151">
        <v>8</v>
      </c>
      <c r="H713" s="151">
        <v>-2</v>
      </c>
      <c r="I713" s="152">
        <v>-20</v>
      </c>
      <c r="J713" s="142"/>
      <c r="K713" s="159" t="s">
        <v>99</v>
      </c>
      <c r="L713" s="150">
        <v>92</v>
      </c>
      <c r="M713" s="151">
        <v>74</v>
      </c>
      <c r="N713" s="151">
        <v>46</v>
      </c>
      <c r="O713" s="151">
        <v>46</v>
      </c>
      <c r="P713" s="151">
        <v>22</v>
      </c>
      <c r="Q713" s="151">
        <v>-24</v>
      </c>
      <c r="R713" s="152">
        <v>-52.173913043478258</v>
      </c>
      <c r="S713" s="152"/>
    </row>
    <row r="714" spans="1:19" s="145" customFormat="1" ht="14.45" customHeight="1">
      <c r="A714" s="160"/>
      <c r="B714" s="142" t="s">
        <v>100</v>
      </c>
      <c r="C714" s="150">
        <v>49</v>
      </c>
      <c r="D714" s="151">
        <v>33</v>
      </c>
      <c r="E714" s="151">
        <v>24</v>
      </c>
      <c r="F714" s="151">
        <v>15</v>
      </c>
      <c r="G714" s="151">
        <v>8</v>
      </c>
      <c r="H714" s="151">
        <v>-7</v>
      </c>
      <c r="I714" s="152">
        <v>-46.666666666666664</v>
      </c>
      <c r="J714" s="142"/>
      <c r="K714" s="159" t="s">
        <v>100</v>
      </c>
      <c r="L714" s="150">
        <v>69</v>
      </c>
      <c r="M714" s="151">
        <v>74</v>
      </c>
      <c r="N714" s="151">
        <v>64</v>
      </c>
      <c r="O714" s="151">
        <v>45</v>
      </c>
      <c r="P714" s="151">
        <v>25</v>
      </c>
      <c r="Q714" s="151">
        <v>-20</v>
      </c>
      <c r="R714" s="152">
        <v>-44.444444444444443</v>
      </c>
      <c r="S714" s="152"/>
    </row>
    <row r="715" spans="1:19" s="145" customFormat="1" ht="14.45" customHeight="1">
      <c r="A715" s="160"/>
      <c r="B715" s="142" t="s">
        <v>118</v>
      </c>
      <c r="C715" s="150">
        <v>36</v>
      </c>
      <c r="D715" s="151">
        <v>46</v>
      </c>
      <c r="E715" s="151">
        <v>32</v>
      </c>
      <c r="F715" s="151">
        <v>27</v>
      </c>
      <c r="G715" s="151">
        <v>12</v>
      </c>
      <c r="H715" s="151">
        <v>-15</v>
      </c>
      <c r="I715" s="152">
        <v>-55.555555555555557</v>
      </c>
      <c r="J715" s="142"/>
      <c r="K715" s="159" t="s">
        <v>118</v>
      </c>
      <c r="L715" s="150">
        <v>104</v>
      </c>
      <c r="M715" s="151">
        <v>76</v>
      </c>
      <c r="N715" s="151">
        <v>64</v>
      </c>
      <c r="O715" s="151">
        <v>53</v>
      </c>
      <c r="P715" s="151">
        <v>41</v>
      </c>
      <c r="Q715" s="151">
        <v>-12</v>
      </c>
      <c r="R715" s="152">
        <v>-22.641509433962266</v>
      </c>
      <c r="S715" s="152"/>
    </row>
    <row r="716" spans="1:19" s="145" customFormat="1" ht="14.45" customHeight="1">
      <c r="A716" s="160"/>
      <c r="B716" s="142" t="s">
        <v>101</v>
      </c>
      <c r="C716" s="150">
        <v>34</v>
      </c>
      <c r="D716" s="151">
        <v>32</v>
      </c>
      <c r="E716" s="151">
        <v>48</v>
      </c>
      <c r="F716" s="151">
        <v>28</v>
      </c>
      <c r="G716" s="151">
        <v>27</v>
      </c>
      <c r="H716" s="151">
        <v>-1</v>
      </c>
      <c r="I716" s="152">
        <v>-3.5714285714285712</v>
      </c>
      <c r="J716" s="142"/>
      <c r="K716" s="159" t="s">
        <v>101</v>
      </c>
      <c r="L716" s="150">
        <v>83</v>
      </c>
      <c r="M716" s="151">
        <v>94</v>
      </c>
      <c r="N716" s="151">
        <v>67</v>
      </c>
      <c r="O716" s="151">
        <v>60</v>
      </c>
      <c r="P716" s="151">
        <v>38</v>
      </c>
      <c r="Q716" s="151">
        <v>-22</v>
      </c>
      <c r="R716" s="152">
        <v>-36.666666666666664</v>
      </c>
      <c r="S716" s="152"/>
    </row>
    <row r="717" spans="1:19" s="145" customFormat="1" ht="14.45" customHeight="1">
      <c r="A717" s="160"/>
      <c r="B717" s="142" t="s">
        <v>102</v>
      </c>
      <c r="C717" s="150">
        <v>75</v>
      </c>
      <c r="D717" s="151">
        <v>33</v>
      </c>
      <c r="E717" s="151">
        <v>33</v>
      </c>
      <c r="F717" s="151">
        <v>44</v>
      </c>
      <c r="G717" s="151">
        <v>21</v>
      </c>
      <c r="H717" s="151">
        <v>-23</v>
      </c>
      <c r="I717" s="152">
        <v>-52.272727272727273</v>
      </c>
      <c r="J717" s="142"/>
      <c r="K717" s="159" t="s">
        <v>102</v>
      </c>
      <c r="L717" s="150">
        <v>119</v>
      </c>
      <c r="M717" s="151">
        <v>80</v>
      </c>
      <c r="N717" s="151">
        <v>82</v>
      </c>
      <c r="O717" s="151">
        <v>74</v>
      </c>
      <c r="P717" s="151">
        <v>49</v>
      </c>
      <c r="Q717" s="151">
        <v>-25</v>
      </c>
      <c r="R717" s="152">
        <v>-33.783783783783782</v>
      </c>
      <c r="S717" s="152"/>
    </row>
    <row r="718" spans="1:19" s="145" customFormat="1" ht="14.45" customHeight="1">
      <c r="A718" s="160"/>
      <c r="B718" s="142" t="s">
        <v>103</v>
      </c>
      <c r="C718" s="150">
        <v>100</v>
      </c>
      <c r="D718" s="151">
        <v>71</v>
      </c>
      <c r="E718" s="151">
        <v>36</v>
      </c>
      <c r="F718" s="151">
        <v>31</v>
      </c>
      <c r="G718" s="151">
        <v>37</v>
      </c>
      <c r="H718" s="151">
        <v>6</v>
      </c>
      <c r="I718" s="152">
        <v>19.35483870967742</v>
      </c>
      <c r="J718" s="142"/>
      <c r="K718" s="159" t="s">
        <v>103</v>
      </c>
      <c r="L718" s="150">
        <v>110</v>
      </c>
      <c r="M718" s="151">
        <v>111</v>
      </c>
      <c r="N718" s="151">
        <v>74</v>
      </c>
      <c r="O718" s="151">
        <v>73</v>
      </c>
      <c r="P718" s="151">
        <v>64</v>
      </c>
      <c r="Q718" s="151">
        <v>-9</v>
      </c>
      <c r="R718" s="152">
        <v>-12.328767123287671</v>
      </c>
      <c r="S718" s="152"/>
    </row>
    <row r="719" spans="1:19" s="145" customFormat="1" ht="14.45" customHeight="1">
      <c r="A719" s="160"/>
      <c r="B719" s="142" t="s">
        <v>104</v>
      </c>
      <c r="C719" s="150">
        <v>82</v>
      </c>
      <c r="D719" s="151">
        <v>98</v>
      </c>
      <c r="E719" s="151">
        <v>68</v>
      </c>
      <c r="F719" s="151">
        <v>29</v>
      </c>
      <c r="G719" s="151">
        <v>34</v>
      </c>
      <c r="H719" s="151">
        <v>5</v>
      </c>
      <c r="I719" s="152">
        <v>17.241379310344829</v>
      </c>
      <c r="J719" s="142"/>
      <c r="K719" s="159" t="s">
        <v>104</v>
      </c>
      <c r="L719" s="150">
        <v>92</v>
      </c>
      <c r="M719" s="151">
        <v>115</v>
      </c>
      <c r="N719" s="151">
        <v>107</v>
      </c>
      <c r="O719" s="151">
        <v>73</v>
      </c>
      <c r="P719" s="151">
        <v>75</v>
      </c>
      <c r="Q719" s="151">
        <v>2</v>
      </c>
      <c r="R719" s="152">
        <v>2.7397260273972601</v>
      </c>
      <c r="S719" s="152"/>
    </row>
    <row r="720" spans="1:19" s="145" customFormat="1" ht="14.45" customHeight="1">
      <c r="A720" s="160"/>
      <c r="B720" s="142" t="s">
        <v>105</v>
      </c>
      <c r="C720" s="150">
        <v>105</v>
      </c>
      <c r="D720" s="151">
        <v>78</v>
      </c>
      <c r="E720" s="151">
        <v>89</v>
      </c>
      <c r="F720" s="151">
        <v>59</v>
      </c>
      <c r="G720" s="151">
        <v>32</v>
      </c>
      <c r="H720" s="151">
        <v>-27</v>
      </c>
      <c r="I720" s="152">
        <v>-45.762711864406782</v>
      </c>
      <c r="J720" s="142"/>
      <c r="K720" s="159" t="s">
        <v>105</v>
      </c>
      <c r="L720" s="150">
        <v>100</v>
      </c>
      <c r="M720" s="151">
        <v>87</v>
      </c>
      <c r="N720" s="151">
        <v>115</v>
      </c>
      <c r="O720" s="151">
        <v>97</v>
      </c>
      <c r="P720" s="151">
        <v>69</v>
      </c>
      <c r="Q720" s="151">
        <v>-28</v>
      </c>
      <c r="R720" s="152">
        <v>-28.865979381443296</v>
      </c>
      <c r="S720" s="152"/>
    </row>
    <row r="721" spans="1:19" s="145" customFormat="1" ht="14.45" customHeight="1">
      <c r="A721" s="160"/>
      <c r="B721" s="142" t="s">
        <v>106</v>
      </c>
      <c r="C721" s="150">
        <v>101</v>
      </c>
      <c r="D721" s="151">
        <v>94</v>
      </c>
      <c r="E721" s="151">
        <v>72</v>
      </c>
      <c r="F721" s="151">
        <v>77</v>
      </c>
      <c r="G721" s="151">
        <v>50</v>
      </c>
      <c r="H721" s="151">
        <v>-27</v>
      </c>
      <c r="I721" s="152">
        <v>-35.064935064935064</v>
      </c>
      <c r="J721" s="142"/>
      <c r="K721" s="159" t="s">
        <v>106</v>
      </c>
      <c r="L721" s="150">
        <v>93</v>
      </c>
      <c r="M721" s="151">
        <v>97</v>
      </c>
      <c r="N721" s="151">
        <v>82</v>
      </c>
      <c r="O721" s="151">
        <v>109</v>
      </c>
      <c r="P721" s="151">
        <v>90</v>
      </c>
      <c r="Q721" s="151">
        <v>-19</v>
      </c>
      <c r="R721" s="152">
        <v>-17.431192660550458</v>
      </c>
      <c r="S721" s="152"/>
    </row>
    <row r="722" spans="1:19" s="145" customFormat="1" ht="14.45" customHeight="1">
      <c r="A722" s="160"/>
      <c r="B722" s="142" t="s">
        <v>107</v>
      </c>
      <c r="C722" s="150">
        <v>85</v>
      </c>
      <c r="D722" s="151">
        <v>83</v>
      </c>
      <c r="E722" s="151">
        <v>78</v>
      </c>
      <c r="F722" s="151">
        <v>72</v>
      </c>
      <c r="G722" s="151">
        <v>67</v>
      </c>
      <c r="H722" s="151">
        <v>-5</v>
      </c>
      <c r="I722" s="152">
        <v>-6.9444444444444446</v>
      </c>
      <c r="J722" s="142"/>
      <c r="K722" s="159" t="s">
        <v>107</v>
      </c>
      <c r="L722" s="150">
        <v>84</v>
      </c>
      <c r="M722" s="151">
        <v>95</v>
      </c>
      <c r="N722" s="151">
        <v>94</v>
      </c>
      <c r="O722" s="151">
        <v>77</v>
      </c>
      <c r="P722" s="151">
        <v>104</v>
      </c>
      <c r="Q722" s="151">
        <v>27</v>
      </c>
      <c r="R722" s="152">
        <v>35.064935064935064</v>
      </c>
      <c r="S722" s="152"/>
    </row>
    <row r="723" spans="1:19" s="145" customFormat="1" ht="14.45" customHeight="1">
      <c r="A723" s="160"/>
      <c r="B723" s="142" t="s">
        <v>108</v>
      </c>
      <c r="C723" s="150">
        <v>71</v>
      </c>
      <c r="D723" s="151">
        <v>79</v>
      </c>
      <c r="E723" s="151">
        <v>68</v>
      </c>
      <c r="F723" s="151">
        <v>68</v>
      </c>
      <c r="G723" s="151">
        <v>53</v>
      </c>
      <c r="H723" s="151">
        <v>-15</v>
      </c>
      <c r="I723" s="152">
        <v>-22.058823529411764</v>
      </c>
      <c r="J723" s="142"/>
      <c r="K723" s="159" t="s">
        <v>108</v>
      </c>
      <c r="L723" s="150">
        <v>59</v>
      </c>
      <c r="M723" s="151">
        <v>74</v>
      </c>
      <c r="N723" s="151">
        <v>79</v>
      </c>
      <c r="O723" s="151">
        <v>87</v>
      </c>
      <c r="P723" s="151">
        <v>68</v>
      </c>
      <c r="Q723" s="151">
        <v>-19</v>
      </c>
      <c r="R723" s="152">
        <v>-21.839080459770116</v>
      </c>
      <c r="S723" s="152"/>
    </row>
    <row r="724" spans="1:19" s="145" customFormat="1" ht="14.45" customHeight="1">
      <c r="A724" s="160"/>
      <c r="B724" s="142" t="s">
        <v>109</v>
      </c>
      <c r="C724" s="150">
        <v>43</v>
      </c>
      <c r="D724" s="151">
        <v>64</v>
      </c>
      <c r="E724" s="151">
        <v>60</v>
      </c>
      <c r="F724" s="151">
        <v>56</v>
      </c>
      <c r="G724" s="151">
        <v>49</v>
      </c>
      <c r="H724" s="151">
        <v>-7</v>
      </c>
      <c r="I724" s="152">
        <v>-12.5</v>
      </c>
      <c r="J724" s="142"/>
      <c r="K724" s="159" t="s">
        <v>109</v>
      </c>
      <c r="L724" s="150">
        <v>40</v>
      </c>
      <c r="M724" s="151">
        <v>41</v>
      </c>
      <c r="N724" s="151">
        <v>56</v>
      </c>
      <c r="O724" s="151">
        <v>65</v>
      </c>
      <c r="P724" s="151">
        <v>69</v>
      </c>
      <c r="Q724" s="151">
        <v>4</v>
      </c>
      <c r="R724" s="152">
        <v>6.1538461538461542</v>
      </c>
      <c r="S724" s="152"/>
    </row>
    <row r="725" spans="1:19" s="145" customFormat="1" ht="14.45" customHeight="1">
      <c r="A725" s="160"/>
      <c r="B725" s="142" t="s">
        <v>110</v>
      </c>
      <c r="C725" s="150">
        <v>23</v>
      </c>
      <c r="D725" s="151">
        <v>33</v>
      </c>
      <c r="E725" s="151">
        <v>50</v>
      </c>
      <c r="F725" s="151">
        <v>51</v>
      </c>
      <c r="G725" s="151">
        <v>49</v>
      </c>
      <c r="H725" s="151">
        <v>-2</v>
      </c>
      <c r="I725" s="152">
        <v>-3.9215686274509802</v>
      </c>
      <c r="J725" s="142"/>
      <c r="K725" s="159" t="s">
        <v>110</v>
      </c>
      <c r="L725" s="150">
        <v>18</v>
      </c>
      <c r="M725" s="151">
        <v>37</v>
      </c>
      <c r="N725" s="151">
        <v>40</v>
      </c>
      <c r="O725" s="151">
        <v>59</v>
      </c>
      <c r="P725" s="151">
        <v>67</v>
      </c>
      <c r="Q725" s="151">
        <v>8</v>
      </c>
      <c r="R725" s="152">
        <v>13.559322033898304</v>
      </c>
      <c r="S725" s="152"/>
    </row>
    <row r="726" spans="1:19" s="145" customFormat="1" ht="14.45" customHeight="1">
      <c r="A726" s="160"/>
      <c r="B726" s="142" t="s">
        <v>111</v>
      </c>
      <c r="C726" s="323" t="s">
        <v>313</v>
      </c>
      <c r="D726" s="151" t="s">
        <v>313</v>
      </c>
      <c r="E726" s="151" t="s">
        <v>313</v>
      </c>
      <c r="F726" s="151" t="s">
        <v>313</v>
      </c>
      <c r="G726" s="151" t="s">
        <v>313</v>
      </c>
      <c r="H726" s="151"/>
      <c r="I726" s="152"/>
      <c r="J726" s="160"/>
      <c r="K726" s="142" t="s">
        <v>111</v>
      </c>
      <c r="L726" s="323" t="s">
        <v>313</v>
      </c>
      <c r="M726" s="151" t="s">
        <v>313</v>
      </c>
      <c r="N726" s="151" t="s">
        <v>313</v>
      </c>
      <c r="O726" s="151" t="s">
        <v>313</v>
      </c>
      <c r="P726" s="151">
        <v>1</v>
      </c>
      <c r="Q726" s="151"/>
      <c r="R726" s="152"/>
      <c r="S726" s="160"/>
    </row>
    <row r="727" spans="1:19" s="139" customFormat="1" ht="14.45" customHeight="1">
      <c r="A727" s="160"/>
      <c r="B727" s="142"/>
      <c r="C727" s="324"/>
      <c r="D727" s="151"/>
      <c r="E727" s="151"/>
      <c r="F727" s="151"/>
      <c r="G727" s="151"/>
      <c r="H727" s="151"/>
      <c r="I727" s="152"/>
      <c r="J727" s="160"/>
      <c r="K727" s="142"/>
      <c r="L727" s="324"/>
      <c r="M727" s="151"/>
      <c r="N727" s="151"/>
      <c r="O727" s="151"/>
      <c r="P727" s="151"/>
      <c r="Q727" s="151"/>
      <c r="R727" s="152"/>
      <c r="S727" s="160"/>
    </row>
    <row r="728" spans="1:19" s="145" customFormat="1" ht="14.45" customHeight="1">
      <c r="A728" s="160"/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1"/>
      <c r="Q728" s="160"/>
      <c r="R728" s="160"/>
      <c r="S728" s="160"/>
    </row>
    <row r="729" spans="1:19" s="145" customFormat="1" ht="14.45" customHeight="1">
      <c r="A729" s="160"/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1"/>
      <c r="Q729" s="160"/>
      <c r="R729" s="160"/>
      <c r="S729" s="160"/>
    </row>
    <row r="730" spans="1:19" s="145" customFormat="1" ht="14.45" customHeight="1">
      <c r="A730" s="138"/>
      <c r="B730" s="138" t="s">
        <v>249</v>
      </c>
      <c r="C730" s="138"/>
      <c r="D730" s="138"/>
      <c r="E730" s="138"/>
      <c r="F730" s="138"/>
      <c r="G730" s="138"/>
      <c r="H730" s="138"/>
      <c r="I730" s="138"/>
      <c r="J730" s="138"/>
      <c r="K730" s="138" t="s">
        <v>250</v>
      </c>
      <c r="L730" s="138"/>
      <c r="M730" s="138"/>
      <c r="N730" s="138"/>
      <c r="O730" s="138"/>
      <c r="P730" s="138"/>
      <c r="Q730" s="138"/>
      <c r="R730" s="138"/>
      <c r="S730" s="138"/>
    </row>
    <row r="731" spans="1:19" s="153" customFormat="1" ht="14.45" customHeight="1">
      <c r="A731" s="160"/>
      <c r="B731" s="491" t="s">
        <v>335</v>
      </c>
      <c r="C731" s="140"/>
      <c r="D731" s="140"/>
      <c r="E731" s="140"/>
      <c r="F731" s="140"/>
      <c r="G731" s="143"/>
      <c r="H731" s="141"/>
      <c r="I731" s="141"/>
      <c r="J731" s="142"/>
      <c r="K731" s="491" t="s">
        <v>335</v>
      </c>
      <c r="L731" s="140"/>
      <c r="M731" s="140"/>
      <c r="N731" s="140"/>
      <c r="O731" s="140"/>
      <c r="P731" s="143"/>
      <c r="Q731" s="141"/>
      <c r="R731" s="141"/>
      <c r="S731" s="144"/>
    </row>
    <row r="732" spans="1:19" s="145" customFormat="1" ht="14.45" customHeight="1">
      <c r="A732" s="160"/>
      <c r="B732" s="492"/>
      <c r="C732" s="146" t="s">
        <v>151</v>
      </c>
      <c r="D732" s="146" t="s">
        <v>86</v>
      </c>
      <c r="E732" s="146" t="s">
        <v>87</v>
      </c>
      <c r="F732" s="146" t="s">
        <v>410</v>
      </c>
      <c r="G732" s="146" t="s">
        <v>739</v>
      </c>
      <c r="H732" s="81" t="s">
        <v>509</v>
      </c>
      <c r="I732" s="147" t="s">
        <v>807</v>
      </c>
      <c r="J732" s="142"/>
      <c r="K732" s="492"/>
      <c r="L732" s="146" t="s">
        <v>151</v>
      </c>
      <c r="M732" s="146" t="s">
        <v>86</v>
      </c>
      <c r="N732" s="146" t="s">
        <v>87</v>
      </c>
      <c r="O732" s="146" t="s">
        <v>410</v>
      </c>
      <c r="P732" s="146" t="s">
        <v>739</v>
      </c>
      <c r="Q732" s="81" t="s">
        <v>509</v>
      </c>
      <c r="R732" s="147" t="s">
        <v>807</v>
      </c>
      <c r="S732" s="144"/>
    </row>
    <row r="733" spans="1:19" s="145" customFormat="1" ht="14.45" customHeight="1">
      <c r="A733" s="160"/>
      <c r="B733" s="493"/>
      <c r="C733" s="148"/>
      <c r="D733" s="148"/>
      <c r="E733" s="148"/>
      <c r="F733" s="148"/>
      <c r="G733" s="148"/>
      <c r="H733" s="149" t="s">
        <v>88</v>
      </c>
      <c r="I733" s="81" t="s">
        <v>511</v>
      </c>
      <c r="J733" s="142"/>
      <c r="K733" s="493"/>
      <c r="L733" s="148"/>
      <c r="M733" s="148"/>
      <c r="N733" s="148"/>
      <c r="O733" s="148"/>
      <c r="P733" s="148"/>
      <c r="Q733" s="149" t="s">
        <v>88</v>
      </c>
      <c r="R733" s="81" t="s">
        <v>511</v>
      </c>
      <c r="S733" s="144"/>
    </row>
    <row r="734" spans="1:19" s="180" customFormat="1" ht="14.45" customHeight="1">
      <c r="B734" s="188" t="s">
        <v>90</v>
      </c>
      <c r="C734" s="187">
        <v>4157</v>
      </c>
      <c r="D734" s="183">
        <v>3868</v>
      </c>
      <c r="E734" s="183">
        <v>3481</v>
      </c>
      <c r="F734" s="183">
        <v>3221</v>
      </c>
      <c r="G734" s="183">
        <v>2871</v>
      </c>
      <c r="H734" s="182">
        <v>-350</v>
      </c>
      <c r="I734" s="184">
        <v>-10.866190624029805</v>
      </c>
      <c r="J734" s="185"/>
      <c r="K734" s="186" t="s">
        <v>90</v>
      </c>
      <c r="L734" s="187">
        <v>4149</v>
      </c>
      <c r="M734" s="183">
        <v>3823</v>
      </c>
      <c r="N734" s="183">
        <v>3384</v>
      </c>
      <c r="O734" s="183">
        <v>2908</v>
      </c>
      <c r="P734" s="183">
        <v>2497</v>
      </c>
      <c r="Q734" s="182">
        <v>-411</v>
      </c>
      <c r="R734" s="184">
        <v>-14.133425034387894</v>
      </c>
      <c r="S734" s="184"/>
    </row>
    <row r="735" spans="1:19" s="145" customFormat="1" ht="14.45" customHeight="1">
      <c r="A735" s="160"/>
      <c r="B735" s="299" t="s">
        <v>91</v>
      </c>
      <c r="C735" s="150">
        <v>482</v>
      </c>
      <c r="D735" s="151">
        <v>393</v>
      </c>
      <c r="E735" s="151">
        <v>309</v>
      </c>
      <c r="F735" s="151">
        <v>246</v>
      </c>
      <c r="G735" s="151">
        <v>203</v>
      </c>
      <c r="H735" s="151">
        <v>-43</v>
      </c>
      <c r="I735" s="152">
        <v>-17.479674796747968</v>
      </c>
      <c r="J735" s="142"/>
      <c r="K735" s="154" t="s">
        <v>91</v>
      </c>
      <c r="L735" s="150">
        <v>569</v>
      </c>
      <c r="M735" s="151">
        <v>413</v>
      </c>
      <c r="N735" s="151">
        <v>321</v>
      </c>
      <c r="O735" s="151">
        <v>229</v>
      </c>
      <c r="P735" s="151">
        <v>164</v>
      </c>
      <c r="Q735" s="151">
        <v>-65</v>
      </c>
      <c r="R735" s="152">
        <v>-28.384279475982531</v>
      </c>
      <c r="S735" s="152"/>
    </row>
    <row r="736" spans="1:19" s="145" customFormat="1" ht="14.45" customHeight="1">
      <c r="A736" s="160"/>
      <c r="B736" s="299" t="s">
        <v>92</v>
      </c>
      <c r="C736" s="150">
        <v>2622</v>
      </c>
      <c r="D736" s="151">
        <v>2303</v>
      </c>
      <c r="E736" s="151">
        <v>1947</v>
      </c>
      <c r="F736" s="151">
        <v>1627</v>
      </c>
      <c r="G736" s="151">
        <v>1317</v>
      </c>
      <c r="H736" s="151">
        <v>-310</v>
      </c>
      <c r="I736" s="152">
        <v>-19.053472649047325</v>
      </c>
      <c r="J736" s="142"/>
      <c r="K736" s="154" t="s">
        <v>92</v>
      </c>
      <c r="L736" s="150">
        <v>2566</v>
      </c>
      <c r="M736" s="151">
        <v>2308</v>
      </c>
      <c r="N736" s="151">
        <v>1968</v>
      </c>
      <c r="O736" s="151">
        <v>1578</v>
      </c>
      <c r="P736" s="151">
        <v>1264</v>
      </c>
      <c r="Q736" s="151">
        <v>-314</v>
      </c>
      <c r="R736" s="152">
        <v>-19.898605830164765</v>
      </c>
      <c r="S736" s="152"/>
    </row>
    <row r="737" spans="1:19" s="145" customFormat="1" ht="14.45" customHeight="1">
      <c r="A737" s="160"/>
      <c r="B737" s="299" t="s">
        <v>93</v>
      </c>
      <c r="C737" s="150">
        <v>1053</v>
      </c>
      <c r="D737" s="151">
        <v>1172</v>
      </c>
      <c r="E737" s="151">
        <v>1225</v>
      </c>
      <c r="F737" s="151">
        <v>1346</v>
      </c>
      <c r="G737" s="151">
        <v>1340</v>
      </c>
      <c r="H737" s="151">
        <v>-6</v>
      </c>
      <c r="I737" s="152">
        <v>-0.44576523031203563</v>
      </c>
      <c r="J737" s="142"/>
      <c r="K737" s="154" t="s">
        <v>93</v>
      </c>
      <c r="L737" s="150">
        <v>1014</v>
      </c>
      <c r="M737" s="151">
        <v>1102</v>
      </c>
      <c r="N737" s="151">
        <v>1095</v>
      </c>
      <c r="O737" s="151">
        <v>1101</v>
      </c>
      <c r="P737" s="151">
        <v>1065</v>
      </c>
      <c r="Q737" s="151">
        <v>-36</v>
      </c>
      <c r="R737" s="152">
        <v>-3.2697547683923704</v>
      </c>
      <c r="S737" s="152"/>
    </row>
    <row r="738" spans="1:19" s="145" customFormat="1" ht="14.45" customHeight="1">
      <c r="A738" s="160"/>
      <c r="B738" s="142"/>
      <c r="C738" s="150"/>
      <c r="D738" s="157"/>
      <c r="E738" s="157"/>
      <c r="F738" s="157"/>
      <c r="G738" s="157"/>
      <c r="H738" s="157"/>
      <c r="I738" s="158"/>
      <c r="J738" s="142"/>
      <c r="K738" s="159"/>
      <c r="L738" s="150"/>
      <c r="M738" s="157"/>
      <c r="N738" s="157"/>
      <c r="O738" s="157"/>
      <c r="P738" s="157"/>
      <c r="Q738" s="157"/>
      <c r="R738" s="158"/>
      <c r="S738" s="158"/>
    </row>
    <row r="739" spans="1:19" s="145" customFormat="1" ht="14.45" customHeight="1">
      <c r="A739" s="160"/>
      <c r="B739" s="142" t="s">
        <v>94</v>
      </c>
      <c r="C739" s="150">
        <v>113</v>
      </c>
      <c r="D739" s="151">
        <v>101</v>
      </c>
      <c r="E739" s="151">
        <v>68</v>
      </c>
      <c r="F739" s="151">
        <v>71</v>
      </c>
      <c r="G739" s="151">
        <v>54</v>
      </c>
      <c r="H739" s="151">
        <v>-17</v>
      </c>
      <c r="I739" s="152">
        <v>-23.943661971830984</v>
      </c>
      <c r="J739" s="142"/>
      <c r="K739" s="159" t="s">
        <v>94</v>
      </c>
      <c r="L739" s="150">
        <v>180</v>
      </c>
      <c r="M739" s="151">
        <v>97</v>
      </c>
      <c r="N739" s="151">
        <v>82</v>
      </c>
      <c r="O739" s="151">
        <v>67</v>
      </c>
      <c r="P739" s="151">
        <v>40</v>
      </c>
      <c r="Q739" s="151">
        <v>-27</v>
      </c>
      <c r="R739" s="152">
        <v>-40.298507462686565</v>
      </c>
      <c r="S739" s="152"/>
    </row>
    <row r="740" spans="1:19" s="145" customFormat="1" ht="14.45" customHeight="1">
      <c r="A740" s="160"/>
      <c r="B740" s="142" t="s">
        <v>95</v>
      </c>
      <c r="C740" s="150">
        <v>170</v>
      </c>
      <c r="D740" s="151">
        <v>130</v>
      </c>
      <c r="E740" s="151">
        <v>106</v>
      </c>
      <c r="F740" s="151">
        <v>69</v>
      </c>
      <c r="G740" s="151">
        <v>67</v>
      </c>
      <c r="H740" s="151">
        <v>-2</v>
      </c>
      <c r="I740" s="152">
        <v>-2.8985507246376812</v>
      </c>
      <c r="J740" s="142"/>
      <c r="K740" s="159" t="s">
        <v>95</v>
      </c>
      <c r="L740" s="150">
        <v>177</v>
      </c>
      <c r="M740" s="151">
        <v>154</v>
      </c>
      <c r="N740" s="151">
        <v>99</v>
      </c>
      <c r="O740" s="151">
        <v>69</v>
      </c>
      <c r="P740" s="151">
        <v>60</v>
      </c>
      <c r="Q740" s="151">
        <v>-9</v>
      </c>
      <c r="R740" s="152">
        <v>-13.043478260869565</v>
      </c>
      <c r="S740" s="152"/>
    </row>
    <row r="741" spans="1:19" s="145" customFormat="1" ht="14.45" customHeight="1">
      <c r="A741" s="160"/>
      <c r="B741" s="142" t="s">
        <v>96</v>
      </c>
      <c r="C741" s="150">
        <v>199</v>
      </c>
      <c r="D741" s="151">
        <v>162</v>
      </c>
      <c r="E741" s="151">
        <v>135</v>
      </c>
      <c r="F741" s="151">
        <v>106</v>
      </c>
      <c r="G741" s="151">
        <v>82</v>
      </c>
      <c r="H741" s="151">
        <v>-24</v>
      </c>
      <c r="I741" s="152">
        <v>-22.641509433962266</v>
      </c>
      <c r="J741" s="142"/>
      <c r="K741" s="159" t="s">
        <v>96</v>
      </c>
      <c r="L741" s="150">
        <v>212</v>
      </c>
      <c r="M741" s="151">
        <v>162</v>
      </c>
      <c r="N741" s="151">
        <v>140</v>
      </c>
      <c r="O741" s="151">
        <v>93</v>
      </c>
      <c r="P741" s="151">
        <v>64</v>
      </c>
      <c r="Q741" s="151">
        <v>-29</v>
      </c>
      <c r="R741" s="152">
        <v>-31.182795698924732</v>
      </c>
      <c r="S741" s="152"/>
    </row>
    <row r="742" spans="1:19" s="145" customFormat="1" ht="14.45" customHeight="1">
      <c r="A742" s="160"/>
      <c r="B742" s="142" t="s">
        <v>97</v>
      </c>
      <c r="C742" s="150">
        <v>242</v>
      </c>
      <c r="D742" s="151">
        <v>180</v>
      </c>
      <c r="E742" s="151">
        <v>161</v>
      </c>
      <c r="F742" s="151">
        <v>124</v>
      </c>
      <c r="G742" s="151">
        <v>90</v>
      </c>
      <c r="H742" s="151">
        <v>-34</v>
      </c>
      <c r="I742" s="152">
        <v>-27.419354838709676</v>
      </c>
      <c r="J742" s="142"/>
      <c r="K742" s="159" t="s">
        <v>97</v>
      </c>
      <c r="L742" s="150">
        <v>203</v>
      </c>
      <c r="M742" s="151">
        <v>197</v>
      </c>
      <c r="N742" s="151">
        <v>146</v>
      </c>
      <c r="O742" s="151">
        <v>127</v>
      </c>
      <c r="P742" s="151">
        <v>86</v>
      </c>
      <c r="Q742" s="151">
        <v>-41</v>
      </c>
      <c r="R742" s="152">
        <v>-32.283464566929133</v>
      </c>
      <c r="S742" s="152"/>
    </row>
    <row r="743" spans="1:19" s="145" customFormat="1" ht="14.45" customHeight="1">
      <c r="A743" s="160"/>
      <c r="B743" s="142" t="s">
        <v>98</v>
      </c>
      <c r="C743" s="150">
        <v>237</v>
      </c>
      <c r="D743" s="151">
        <v>172</v>
      </c>
      <c r="E743" s="151">
        <v>125</v>
      </c>
      <c r="F743" s="151">
        <v>107</v>
      </c>
      <c r="G743" s="151">
        <v>90</v>
      </c>
      <c r="H743" s="151">
        <v>-17</v>
      </c>
      <c r="I743" s="152">
        <v>-15.887850467289718</v>
      </c>
      <c r="J743" s="142"/>
      <c r="K743" s="159" t="s">
        <v>98</v>
      </c>
      <c r="L743" s="150">
        <v>210</v>
      </c>
      <c r="M743" s="151">
        <v>182</v>
      </c>
      <c r="N743" s="151">
        <v>141</v>
      </c>
      <c r="O743" s="151">
        <v>90</v>
      </c>
      <c r="P743" s="151">
        <v>84</v>
      </c>
      <c r="Q743" s="151">
        <v>-6</v>
      </c>
      <c r="R743" s="152">
        <v>-6.666666666666667</v>
      </c>
      <c r="S743" s="152"/>
    </row>
    <row r="744" spans="1:19" s="145" customFormat="1" ht="14.45" customHeight="1">
      <c r="A744" s="160"/>
      <c r="B744" s="142" t="s">
        <v>99</v>
      </c>
      <c r="C744" s="150">
        <v>188</v>
      </c>
      <c r="D744" s="151">
        <v>180</v>
      </c>
      <c r="E744" s="151">
        <v>124</v>
      </c>
      <c r="F744" s="151">
        <v>107</v>
      </c>
      <c r="G744" s="151">
        <v>72</v>
      </c>
      <c r="H744" s="151">
        <v>-35</v>
      </c>
      <c r="I744" s="152">
        <v>-32.710280373831772</v>
      </c>
      <c r="J744" s="142"/>
      <c r="K744" s="159" t="s">
        <v>99</v>
      </c>
      <c r="L744" s="150">
        <v>244</v>
      </c>
      <c r="M744" s="151">
        <v>176</v>
      </c>
      <c r="N744" s="151">
        <v>133</v>
      </c>
      <c r="O744" s="151">
        <v>106</v>
      </c>
      <c r="P744" s="151">
        <v>72</v>
      </c>
      <c r="Q744" s="151">
        <v>-34</v>
      </c>
      <c r="R744" s="152">
        <v>-32.075471698113205</v>
      </c>
      <c r="S744" s="152"/>
    </row>
    <row r="745" spans="1:19" s="145" customFormat="1" ht="14.45" customHeight="1">
      <c r="A745" s="160"/>
      <c r="B745" s="142" t="s">
        <v>100</v>
      </c>
      <c r="C745" s="150">
        <v>206</v>
      </c>
      <c r="D745" s="151">
        <v>188</v>
      </c>
      <c r="E745" s="151">
        <v>143</v>
      </c>
      <c r="F745" s="151">
        <v>115</v>
      </c>
      <c r="G745" s="151">
        <v>93</v>
      </c>
      <c r="H745" s="151">
        <v>-22</v>
      </c>
      <c r="I745" s="152">
        <v>-19.130434782608695</v>
      </c>
      <c r="J745" s="142"/>
      <c r="K745" s="159" t="s">
        <v>100</v>
      </c>
      <c r="L745" s="150">
        <v>223</v>
      </c>
      <c r="M745" s="151">
        <v>197</v>
      </c>
      <c r="N745" s="151">
        <v>153</v>
      </c>
      <c r="O745" s="151">
        <v>101</v>
      </c>
      <c r="P745" s="151">
        <v>87</v>
      </c>
      <c r="Q745" s="151">
        <v>-14</v>
      </c>
      <c r="R745" s="152">
        <v>-13.861386138613863</v>
      </c>
      <c r="S745" s="152"/>
    </row>
    <row r="746" spans="1:19" s="145" customFormat="1" ht="14.45" customHeight="1">
      <c r="A746" s="160"/>
      <c r="B746" s="142" t="s">
        <v>118</v>
      </c>
      <c r="C746" s="150">
        <v>217</v>
      </c>
      <c r="D746" s="151">
        <v>203</v>
      </c>
      <c r="E746" s="151">
        <v>162</v>
      </c>
      <c r="F746" s="151">
        <v>163</v>
      </c>
      <c r="G746" s="151">
        <v>117</v>
      </c>
      <c r="H746" s="151">
        <v>-46</v>
      </c>
      <c r="I746" s="152">
        <v>-28.220858895705518</v>
      </c>
      <c r="J746" s="142"/>
      <c r="K746" s="159" t="s">
        <v>118</v>
      </c>
      <c r="L746" s="150">
        <v>248</v>
      </c>
      <c r="M746" s="151">
        <v>198</v>
      </c>
      <c r="N746" s="151">
        <v>193</v>
      </c>
      <c r="O746" s="151">
        <v>119</v>
      </c>
      <c r="P746" s="151">
        <v>94</v>
      </c>
      <c r="Q746" s="151">
        <v>-25</v>
      </c>
      <c r="R746" s="152">
        <v>-21.008403361344538</v>
      </c>
      <c r="S746" s="152"/>
    </row>
    <row r="747" spans="1:19" s="145" customFormat="1" ht="14.45" customHeight="1">
      <c r="A747" s="160"/>
      <c r="B747" s="142" t="s">
        <v>101</v>
      </c>
      <c r="C747" s="150">
        <v>240</v>
      </c>
      <c r="D747" s="151">
        <v>218</v>
      </c>
      <c r="E747" s="151">
        <v>205</v>
      </c>
      <c r="F747" s="151">
        <v>161</v>
      </c>
      <c r="G747" s="151">
        <v>140</v>
      </c>
      <c r="H747" s="151">
        <v>-21</v>
      </c>
      <c r="I747" s="152">
        <v>-13.043478260869565</v>
      </c>
      <c r="J747" s="142"/>
      <c r="K747" s="159" t="s">
        <v>101</v>
      </c>
      <c r="L747" s="150">
        <v>231</v>
      </c>
      <c r="M747" s="151">
        <v>223</v>
      </c>
      <c r="N747" s="151">
        <v>172</v>
      </c>
      <c r="O747" s="151">
        <v>193</v>
      </c>
      <c r="P747" s="151">
        <v>109</v>
      </c>
      <c r="Q747" s="151">
        <v>-84</v>
      </c>
      <c r="R747" s="152">
        <v>-43.523316062176164</v>
      </c>
      <c r="S747" s="152"/>
    </row>
    <row r="748" spans="1:19" s="145" customFormat="1" ht="14.45" customHeight="1">
      <c r="A748" s="160"/>
      <c r="B748" s="142" t="s">
        <v>102</v>
      </c>
      <c r="C748" s="150">
        <v>281</v>
      </c>
      <c r="D748" s="151">
        <v>225</v>
      </c>
      <c r="E748" s="151">
        <v>219</v>
      </c>
      <c r="F748" s="151">
        <v>189</v>
      </c>
      <c r="G748" s="151">
        <v>139</v>
      </c>
      <c r="H748" s="151">
        <v>-50</v>
      </c>
      <c r="I748" s="152">
        <v>-26.455026455026452</v>
      </c>
      <c r="J748" s="142"/>
      <c r="K748" s="159" t="s">
        <v>102</v>
      </c>
      <c r="L748" s="150">
        <v>276</v>
      </c>
      <c r="M748" s="151">
        <v>228</v>
      </c>
      <c r="N748" s="151">
        <v>202</v>
      </c>
      <c r="O748" s="151">
        <v>160</v>
      </c>
      <c r="P748" s="151">
        <v>174</v>
      </c>
      <c r="Q748" s="151">
        <v>14</v>
      </c>
      <c r="R748" s="152">
        <v>8.75</v>
      </c>
      <c r="S748" s="152"/>
    </row>
    <row r="749" spans="1:19" s="145" customFormat="1" ht="14.45" customHeight="1">
      <c r="A749" s="160"/>
      <c r="B749" s="142" t="s">
        <v>103</v>
      </c>
      <c r="C749" s="150">
        <v>380</v>
      </c>
      <c r="D749" s="151">
        <v>260</v>
      </c>
      <c r="E749" s="151">
        <v>214</v>
      </c>
      <c r="F749" s="151">
        <v>207</v>
      </c>
      <c r="G749" s="151">
        <v>176</v>
      </c>
      <c r="H749" s="151">
        <v>-31</v>
      </c>
      <c r="I749" s="152">
        <v>-14.975845410628018</v>
      </c>
      <c r="J749" s="142"/>
      <c r="K749" s="159" t="s">
        <v>103</v>
      </c>
      <c r="L749" s="150">
        <v>348</v>
      </c>
      <c r="M749" s="151">
        <v>283</v>
      </c>
      <c r="N749" s="151">
        <v>237</v>
      </c>
      <c r="O749" s="151">
        <v>195</v>
      </c>
      <c r="P749" s="151">
        <v>154</v>
      </c>
      <c r="Q749" s="151">
        <v>-41</v>
      </c>
      <c r="R749" s="152">
        <v>-21.025641025641026</v>
      </c>
      <c r="S749" s="152"/>
    </row>
    <row r="750" spans="1:19" s="145" customFormat="1" ht="14.45" customHeight="1">
      <c r="A750" s="160"/>
      <c r="B750" s="142" t="s">
        <v>104</v>
      </c>
      <c r="C750" s="150">
        <v>305</v>
      </c>
      <c r="D750" s="151">
        <v>363</v>
      </c>
      <c r="E750" s="151">
        <v>250</v>
      </c>
      <c r="F750" s="151">
        <v>218</v>
      </c>
      <c r="G750" s="151">
        <v>197</v>
      </c>
      <c r="H750" s="151">
        <v>-21</v>
      </c>
      <c r="I750" s="152">
        <v>-9.6330275229357802</v>
      </c>
      <c r="J750" s="142"/>
      <c r="K750" s="159" t="s">
        <v>104</v>
      </c>
      <c r="L750" s="150">
        <v>284</v>
      </c>
      <c r="M750" s="151">
        <v>340</v>
      </c>
      <c r="N750" s="151">
        <v>266</v>
      </c>
      <c r="O750" s="151">
        <v>226</v>
      </c>
      <c r="P750" s="151">
        <v>188</v>
      </c>
      <c r="Q750" s="151">
        <v>-38</v>
      </c>
      <c r="R750" s="152">
        <v>-16.814159292035399</v>
      </c>
      <c r="S750" s="152"/>
    </row>
    <row r="751" spans="1:19" s="145" customFormat="1" ht="14.45" customHeight="1">
      <c r="A751" s="160"/>
      <c r="B751" s="142" t="s">
        <v>105</v>
      </c>
      <c r="C751" s="150">
        <v>326</v>
      </c>
      <c r="D751" s="151">
        <v>314</v>
      </c>
      <c r="E751" s="151">
        <v>344</v>
      </c>
      <c r="F751" s="151">
        <v>236</v>
      </c>
      <c r="G751" s="151">
        <v>203</v>
      </c>
      <c r="H751" s="151">
        <v>-33</v>
      </c>
      <c r="I751" s="152">
        <v>-13.983050847457626</v>
      </c>
      <c r="J751" s="142"/>
      <c r="K751" s="159" t="s">
        <v>105</v>
      </c>
      <c r="L751" s="150">
        <v>299</v>
      </c>
      <c r="M751" s="151">
        <v>284</v>
      </c>
      <c r="N751" s="151">
        <v>325</v>
      </c>
      <c r="O751" s="151">
        <v>261</v>
      </c>
      <c r="P751" s="151">
        <v>216</v>
      </c>
      <c r="Q751" s="151">
        <v>-45</v>
      </c>
      <c r="R751" s="152">
        <v>-17.241379310344829</v>
      </c>
      <c r="S751" s="152"/>
    </row>
    <row r="752" spans="1:19" s="145" customFormat="1" ht="14.45" customHeight="1">
      <c r="A752" s="160"/>
      <c r="B752" s="142" t="s">
        <v>106</v>
      </c>
      <c r="C752" s="150">
        <v>328</v>
      </c>
      <c r="D752" s="151">
        <v>302</v>
      </c>
      <c r="E752" s="151">
        <v>288</v>
      </c>
      <c r="F752" s="151">
        <v>325</v>
      </c>
      <c r="G752" s="151">
        <v>235</v>
      </c>
      <c r="H752" s="151">
        <v>-90</v>
      </c>
      <c r="I752" s="152">
        <v>-27.692307692307693</v>
      </c>
      <c r="J752" s="142"/>
      <c r="K752" s="159" t="s">
        <v>106</v>
      </c>
      <c r="L752" s="150">
        <v>364</v>
      </c>
      <c r="M752" s="151">
        <v>290</v>
      </c>
      <c r="N752" s="151">
        <v>282</v>
      </c>
      <c r="O752" s="151">
        <v>309</v>
      </c>
      <c r="P752" s="151">
        <v>236</v>
      </c>
      <c r="Q752" s="151">
        <v>-73</v>
      </c>
      <c r="R752" s="152">
        <v>-23.624595469255663</v>
      </c>
      <c r="S752" s="152"/>
    </row>
    <row r="753" spans="1:19" s="145" customFormat="1" ht="14.45" customHeight="1">
      <c r="A753" s="160"/>
      <c r="B753" s="142" t="s">
        <v>107</v>
      </c>
      <c r="C753" s="150">
        <v>288</v>
      </c>
      <c r="D753" s="151">
        <v>296</v>
      </c>
      <c r="E753" s="151">
        <v>272</v>
      </c>
      <c r="F753" s="151">
        <v>274</v>
      </c>
      <c r="G753" s="151">
        <v>315</v>
      </c>
      <c r="H753" s="151">
        <v>41</v>
      </c>
      <c r="I753" s="152">
        <v>14.963503649635038</v>
      </c>
      <c r="J753" s="142"/>
      <c r="K753" s="159" t="s">
        <v>107</v>
      </c>
      <c r="L753" s="150">
        <v>318</v>
      </c>
      <c r="M753" s="151">
        <v>320</v>
      </c>
      <c r="N753" s="151">
        <v>248</v>
      </c>
      <c r="O753" s="151">
        <v>248</v>
      </c>
      <c r="P753" s="151">
        <v>275</v>
      </c>
      <c r="Q753" s="151">
        <v>27</v>
      </c>
      <c r="R753" s="152">
        <v>10.887096774193548</v>
      </c>
      <c r="S753" s="152"/>
    </row>
    <row r="754" spans="1:19" s="145" customFormat="1" ht="14.45" customHeight="1">
      <c r="A754" s="160"/>
      <c r="B754" s="142" t="s">
        <v>108</v>
      </c>
      <c r="C754" s="150">
        <v>206</v>
      </c>
      <c r="D754" s="151">
        <v>257</v>
      </c>
      <c r="E754" s="151">
        <v>273</v>
      </c>
      <c r="F754" s="151">
        <v>247</v>
      </c>
      <c r="G754" s="151">
        <v>250</v>
      </c>
      <c r="H754" s="151">
        <v>3</v>
      </c>
      <c r="I754" s="152">
        <v>1.214574898785425</v>
      </c>
      <c r="J754" s="142"/>
      <c r="K754" s="159" t="s">
        <v>108</v>
      </c>
      <c r="L754" s="150">
        <v>189</v>
      </c>
      <c r="M754" s="151">
        <v>265</v>
      </c>
      <c r="N754" s="151">
        <v>265</v>
      </c>
      <c r="O754" s="151">
        <v>209</v>
      </c>
      <c r="P754" s="151">
        <v>217</v>
      </c>
      <c r="Q754" s="151">
        <v>8</v>
      </c>
      <c r="R754" s="152">
        <v>3.8277511961722488</v>
      </c>
      <c r="S754" s="152"/>
    </row>
    <row r="755" spans="1:19" s="145" customFormat="1" ht="14.45" customHeight="1">
      <c r="A755" s="160"/>
      <c r="B755" s="142" t="s">
        <v>109</v>
      </c>
      <c r="C755" s="150">
        <v>123</v>
      </c>
      <c r="D755" s="151">
        <v>166</v>
      </c>
      <c r="E755" s="151">
        <v>207</v>
      </c>
      <c r="F755" s="151">
        <v>244</v>
      </c>
      <c r="G755" s="151">
        <v>210</v>
      </c>
      <c r="H755" s="151">
        <v>-34</v>
      </c>
      <c r="I755" s="152">
        <v>-13.934426229508196</v>
      </c>
      <c r="J755" s="142"/>
      <c r="K755" s="159" t="s">
        <v>109</v>
      </c>
      <c r="L755" s="150">
        <v>95</v>
      </c>
      <c r="M755" s="151">
        <v>146</v>
      </c>
      <c r="N755" s="151">
        <v>185</v>
      </c>
      <c r="O755" s="151">
        <v>197</v>
      </c>
      <c r="P755" s="151">
        <v>158</v>
      </c>
      <c r="Q755" s="151">
        <v>-39</v>
      </c>
      <c r="R755" s="152">
        <v>-19.796954314720814</v>
      </c>
      <c r="S755" s="152"/>
    </row>
    <row r="756" spans="1:19" s="139" customFormat="1" ht="14.45" customHeight="1">
      <c r="A756" s="160"/>
      <c r="B756" s="142" t="s">
        <v>110</v>
      </c>
      <c r="C756" s="150">
        <v>108</v>
      </c>
      <c r="D756" s="151">
        <v>151</v>
      </c>
      <c r="E756" s="151">
        <v>185</v>
      </c>
      <c r="F756" s="151">
        <v>256</v>
      </c>
      <c r="G756" s="151">
        <v>330</v>
      </c>
      <c r="H756" s="151">
        <v>74</v>
      </c>
      <c r="I756" s="152">
        <v>28.90625</v>
      </c>
      <c r="J756" s="142"/>
      <c r="K756" s="159" t="s">
        <v>110</v>
      </c>
      <c r="L756" s="150">
        <v>48</v>
      </c>
      <c r="M756" s="151">
        <v>81</v>
      </c>
      <c r="N756" s="151">
        <v>115</v>
      </c>
      <c r="O756" s="151">
        <v>138</v>
      </c>
      <c r="P756" s="151">
        <v>179</v>
      </c>
      <c r="Q756" s="151">
        <v>41</v>
      </c>
      <c r="R756" s="152">
        <v>29.710144927536231</v>
      </c>
      <c r="S756" s="152"/>
    </row>
    <row r="757" spans="1:19" s="145" customFormat="1" ht="14.45" customHeight="1">
      <c r="A757" s="160"/>
      <c r="B757" s="142" t="s">
        <v>111</v>
      </c>
      <c r="C757" s="323" t="s">
        <v>313</v>
      </c>
      <c r="D757" s="151" t="s">
        <v>313</v>
      </c>
      <c r="E757" s="151" t="s">
        <v>313</v>
      </c>
      <c r="F757" s="151">
        <v>2</v>
      </c>
      <c r="G757" s="151">
        <v>11</v>
      </c>
      <c r="H757" s="151"/>
      <c r="I757" s="152"/>
      <c r="J757" s="160"/>
      <c r="K757" s="142" t="s">
        <v>111</v>
      </c>
      <c r="L757" s="323" t="s">
        <v>313</v>
      </c>
      <c r="M757" s="151" t="s">
        <v>313</v>
      </c>
      <c r="N757" s="151" t="s">
        <v>313</v>
      </c>
      <c r="O757" s="151" t="s">
        <v>313</v>
      </c>
      <c r="P757" s="151">
        <v>4</v>
      </c>
      <c r="Q757" s="151"/>
      <c r="R757" s="152"/>
      <c r="S757" s="160"/>
    </row>
    <row r="758" spans="1:19" s="145" customFormat="1" ht="14.45" customHeight="1">
      <c r="A758" s="160"/>
      <c r="B758" s="142"/>
      <c r="C758" s="324"/>
      <c r="D758" s="151"/>
      <c r="E758" s="151"/>
      <c r="F758" s="151"/>
      <c r="G758" s="151"/>
      <c r="H758" s="151"/>
      <c r="I758" s="152"/>
      <c r="J758" s="160"/>
      <c r="K758" s="142"/>
      <c r="L758" s="324"/>
      <c r="M758" s="151"/>
      <c r="N758" s="151"/>
      <c r="O758" s="151"/>
      <c r="P758" s="151"/>
      <c r="Q758" s="151"/>
      <c r="R758" s="152"/>
      <c r="S758" s="160"/>
    </row>
    <row r="759" spans="1:19" s="145" customFormat="1" ht="14.45" customHeight="1">
      <c r="A759" s="160"/>
      <c r="B759" s="160"/>
      <c r="C759" s="160"/>
      <c r="D759" s="160"/>
      <c r="E759" s="160"/>
      <c r="F759" s="160"/>
      <c r="G759" s="161"/>
      <c r="H759" s="160"/>
      <c r="I759" s="160"/>
      <c r="J759" s="160"/>
      <c r="K759" s="160"/>
      <c r="L759" s="160"/>
      <c r="M759" s="160"/>
      <c r="N759" s="160"/>
      <c r="O759" s="160"/>
      <c r="P759" s="161"/>
      <c r="Q759" s="160"/>
      <c r="R759" s="160"/>
      <c r="S759" s="160"/>
    </row>
    <row r="760" spans="1:19" s="153" customFormat="1" ht="14.45" customHeight="1">
      <c r="A760" s="138"/>
      <c r="B760" s="138" t="s">
        <v>646</v>
      </c>
      <c r="C760" s="138"/>
      <c r="D760" s="138"/>
      <c r="E760" s="138"/>
      <c r="F760" s="138"/>
      <c r="G760" s="138"/>
      <c r="H760" s="138"/>
      <c r="I760" s="138"/>
      <c r="J760" s="138"/>
      <c r="K760" s="138" t="s">
        <v>647</v>
      </c>
      <c r="L760" s="138"/>
      <c r="M760" s="138"/>
      <c r="N760" s="138"/>
      <c r="O760" s="138"/>
      <c r="P760" s="138"/>
      <c r="Q760" s="138"/>
      <c r="R760" s="138"/>
      <c r="S760" s="138"/>
    </row>
    <row r="761" spans="1:19" s="145" customFormat="1" ht="14.45" customHeight="1">
      <c r="A761" s="160"/>
      <c r="B761" s="491" t="s">
        <v>335</v>
      </c>
      <c r="C761" s="140"/>
      <c r="D761" s="140"/>
      <c r="E761" s="140"/>
      <c r="F761" s="140"/>
      <c r="G761" s="143"/>
      <c r="H761" s="141"/>
      <c r="I761" s="141"/>
      <c r="J761" s="142"/>
      <c r="K761" s="491" t="s">
        <v>335</v>
      </c>
      <c r="L761" s="140"/>
      <c r="M761" s="140"/>
      <c r="N761" s="140"/>
      <c r="O761" s="140"/>
      <c r="P761" s="143"/>
      <c r="Q761" s="141"/>
      <c r="R761" s="141"/>
      <c r="S761" s="144"/>
    </row>
    <row r="762" spans="1:19" s="145" customFormat="1" ht="14.45" customHeight="1">
      <c r="A762" s="160"/>
      <c r="B762" s="492"/>
      <c r="C762" s="146" t="s">
        <v>151</v>
      </c>
      <c r="D762" s="146" t="s">
        <v>86</v>
      </c>
      <c r="E762" s="146" t="s">
        <v>87</v>
      </c>
      <c r="F762" s="146" t="s">
        <v>410</v>
      </c>
      <c r="G762" s="146" t="s">
        <v>739</v>
      </c>
      <c r="H762" s="81" t="s">
        <v>509</v>
      </c>
      <c r="I762" s="147" t="s">
        <v>807</v>
      </c>
      <c r="J762" s="142"/>
      <c r="K762" s="492"/>
      <c r="L762" s="146" t="s">
        <v>151</v>
      </c>
      <c r="M762" s="146" t="s">
        <v>86</v>
      </c>
      <c r="N762" s="146" t="s">
        <v>87</v>
      </c>
      <c r="O762" s="146" t="s">
        <v>410</v>
      </c>
      <c r="P762" s="146" t="s">
        <v>739</v>
      </c>
      <c r="Q762" s="81" t="s">
        <v>509</v>
      </c>
      <c r="R762" s="147" t="s">
        <v>807</v>
      </c>
      <c r="S762" s="144"/>
    </row>
    <row r="763" spans="1:19" s="145" customFormat="1" ht="14.45" customHeight="1">
      <c r="A763" s="160"/>
      <c r="B763" s="493"/>
      <c r="C763" s="148"/>
      <c r="D763" s="148"/>
      <c r="E763" s="148"/>
      <c r="F763" s="148"/>
      <c r="G763" s="148"/>
      <c r="H763" s="149" t="s">
        <v>88</v>
      </c>
      <c r="I763" s="81" t="s">
        <v>511</v>
      </c>
      <c r="J763" s="142"/>
      <c r="K763" s="493"/>
      <c r="L763" s="148"/>
      <c r="M763" s="148"/>
      <c r="N763" s="148"/>
      <c r="O763" s="148"/>
      <c r="P763" s="148"/>
      <c r="Q763" s="149" t="s">
        <v>88</v>
      </c>
      <c r="R763" s="81" t="s">
        <v>511</v>
      </c>
      <c r="S763" s="144"/>
    </row>
    <row r="764" spans="1:19" s="180" customFormat="1" ht="14.45" customHeight="1">
      <c r="B764" s="188" t="s">
        <v>90</v>
      </c>
      <c r="C764" s="187">
        <v>1843</v>
      </c>
      <c r="D764" s="183">
        <v>1694</v>
      </c>
      <c r="E764" s="183">
        <v>1515</v>
      </c>
      <c r="F764" s="183">
        <v>1409</v>
      </c>
      <c r="G764" s="183">
        <v>1276</v>
      </c>
      <c r="H764" s="182">
        <v>-133</v>
      </c>
      <c r="I764" s="184">
        <v>-9.4393186657203678</v>
      </c>
      <c r="J764" s="185"/>
      <c r="K764" s="186" t="s">
        <v>90</v>
      </c>
      <c r="L764" s="187">
        <v>1879</v>
      </c>
      <c r="M764" s="183">
        <v>1749</v>
      </c>
      <c r="N764" s="183">
        <v>1548</v>
      </c>
      <c r="O764" s="183">
        <v>1319</v>
      </c>
      <c r="P764" s="183">
        <v>1127</v>
      </c>
      <c r="Q764" s="182">
        <v>-192</v>
      </c>
      <c r="R764" s="184">
        <v>-14.556482183472328</v>
      </c>
      <c r="S764" s="184"/>
    </row>
    <row r="765" spans="1:19" s="145" customFormat="1" ht="14.45" customHeight="1">
      <c r="A765" s="160"/>
      <c r="B765" s="299" t="s">
        <v>91</v>
      </c>
      <c r="C765" s="150">
        <v>234</v>
      </c>
      <c r="D765" s="151">
        <v>181</v>
      </c>
      <c r="E765" s="151">
        <v>147</v>
      </c>
      <c r="F765" s="151">
        <v>135</v>
      </c>
      <c r="G765" s="151">
        <v>113</v>
      </c>
      <c r="H765" s="151">
        <v>-22</v>
      </c>
      <c r="I765" s="152">
        <v>-16.296296296296298</v>
      </c>
      <c r="J765" s="142"/>
      <c r="K765" s="154" t="s">
        <v>91</v>
      </c>
      <c r="L765" s="150">
        <v>277</v>
      </c>
      <c r="M765" s="151">
        <v>217</v>
      </c>
      <c r="N765" s="151">
        <v>168</v>
      </c>
      <c r="O765" s="151">
        <v>117</v>
      </c>
      <c r="P765" s="151">
        <v>85</v>
      </c>
      <c r="Q765" s="151">
        <v>-32</v>
      </c>
      <c r="R765" s="152">
        <v>-27.350427350427353</v>
      </c>
      <c r="S765" s="152"/>
    </row>
    <row r="766" spans="1:19" s="145" customFormat="1" ht="14.45" customHeight="1">
      <c r="A766" s="160"/>
      <c r="B766" s="299" t="s">
        <v>92</v>
      </c>
      <c r="C766" s="150">
        <v>1213</v>
      </c>
      <c r="D766" s="151">
        <v>1073</v>
      </c>
      <c r="E766" s="151">
        <v>913</v>
      </c>
      <c r="F766" s="151">
        <v>760</v>
      </c>
      <c r="G766" s="151">
        <v>635</v>
      </c>
      <c r="H766" s="151">
        <v>-125</v>
      </c>
      <c r="I766" s="152">
        <v>-16.447368421052634</v>
      </c>
      <c r="J766" s="142"/>
      <c r="K766" s="154" t="s">
        <v>92</v>
      </c>
      <c r="L766" s="150">
        <v>1171</v>
      </c>
      <c r="M766" s="151">
        <v>1071</v>
      </c>
      <c r="N766" s="151">
        <v>938</v>
      </c>
      <c r="O766" s="151">
        <v>761</v>
      </c>
      <c r="P766" s="151">
        <v>619</v>
      </c>
      <c r="Q766" s="151">
        <v>-142</v>
      </c>
      <c r="R766" s="152">
        <v>-18.659658344283837</v>
      </c>
      <c r="S766" s="152"/>
    </row>
    <row r="767" spans="1:19" s="145" customFormat="1" ht="14.45" customHeight="1">
      <c r="A767" s="160"/>
      <c r="B767" s="299" t="s">
        <v>93</v>
      </c>
      <c r="C767" s="150">
        <v>396</v>
      </c>
      <c r="D767" s="151">
        <v>440</v>
      </c>
      <c r="E767" s="151">
        <v>455</v>
      </c>
      <c r="F767" s="151">
        <v>512</v>
      </c>
      <c r="G767" s="151">
        <v>522</v>
      </c>
      <c r="H767" s="151">
        <v>10</v>
      </c>
      <c r="I767" s="152">
        <v>1.953125</v>
      </c>
      <c r="J767" s="142"/>
      <c r="K767" s="154" t="s">
        <v>93</v>
      </c>
      <c r="L767" s="150">
        <v>431</v>
      </c>
      <c r="M767" s="151">
        <v>461</v>
      </c>
      <c r="N767" s="151">
        <v>442</v>
      </c>
      <c r="O767" s="151">
        <v>441</v>
      </c>
      <c r="P767" s="151">
        <v>420</v>
      </c>
      <c r="Q767" s="151">
        <v>-21</v>
      </c>
      <c r="R767" s="152">
        <v>-4.7619047619047619</v>
      </c>
      <c r="S767" s="152"/>
    </row>
    <row r="768" spans="1:19" s="145" customFormat="1" ht="14.45" customHeight="1">
      <c r="A768" s="160"/>
      <c r="B768" s="142"/>
      <c r="C768" s="150"/>
      <c r="D768" s="157"/>
      <c r="E768" s="157"/>
      <c r="F768" s="157"/>
      <c r="G768" s="157"/>
      <c r="H768" s="157"/>
      <c r="I768" s="158"/>
      <c r="J768" s="142"/>
      <c r="K768" s="159"/>
      <c r="L768" s="150"/>
      <c r="M768" s="157"/>
      <c r="N768" s="157"/>
      <c r="O768" s="157"/>
      <c r="P768" s="157"/>
      <c r="Q768" s="157"/>
      <c r="R768" s="158"/>
      <c r="S768" s="158"/>
    </row>
    <row r="769" spans="1:19" s="145" customFormat="1" ht="14.45" customHeight="1">
      <c r="A769" s="160"/>
      <c r="B769" s="142" t="s">
        <v>94</v>
      </c>
      <c r="C769" s="150">
        <v>55</v>
      </c>
      <c r="D769" s="151">
        <v>54</v>
      </c>
      <c r="E769" s="151">
        <v>33</v>
      </c>
      <c r="F769" s="151">
        <v>43</v>
      </c>
      <c r="G769" s="151">
        <v>26</v>
      </c>
      <c r="H769" s="151">
        <v>-17</v>
      </c>
      <c r="I769" s="152">
        <v>-39.534883720930232</v>
      </c>
      <c r="J769" s="142"/>
      <c r="K769" s="159" t="s">
        <v>94</v>
      </c>
      <c r="L769" s="150">
        <v>97</v>
      </c>
      <c r="M769" s="151">
        <v>44</v>
      </c>
      <c r="N769" s="151">
        <v>50</v>
      </c>
      <c r="O769" s="151">
        <v>30</v>
      </c>
      <c r="P769" s="151">
        <v>21</v>
      </c>
      <c r="Q769" s="151">
        <v>-9</v>
      </c>
      <c r="R769" s="152">
        <v>-30</v>
      </c>
      <c r="S769" s="152"/>
    </row>
    <row r="770" spans="1:19" s="145" customFormat="1" ht="14.45" customHeight="1">
      <c r="A770" s="160"/>
      <c r="B770" s="142" t="s">
        <v>95</v>
      </c>
      <c r="C770" s="150">
        <v>81</v>
      </c>
      <c r="D770" s="151">
        <v>53</v>
      </c>
      <c r="E770" s="151">
        <v>54</v>
      </c>
      <c r="F770" s="151">
        <v>35</v>
      </c>
      <c r="G770" s="151">
        <v>43</v>
      </c>
      <c r="H770" s="151">
        <v>8</v>
      </c>
      <c r="I770" s="152">
        <v>22.857142857142858</v>
      </c>
      <c r="J770" s="142"/>
      <c r="K770" s="159" t="s">
        <v>95</v>
      </c>
      <c r="L770" s="150">
        <v>89</v>
      </c>
      <c r="M770" s="151">
        <v>81</v>
      </c>
      <c r="N770" s="151">
        <v>44</v>
      </c>
      <c r="O770" s="151">
        <v>45</v>
      </c>
      <c r="P770" s="151">
        <v>28</v>
      </c>
      <c r="Q770" s="151">
        <v>-17</v>
      </c>
      <c r="R770" s="152">
        <v>-37.777777777777779</v>
      </c>
      <c r="S770" s="152"/>
    </row>
    <row r="771" spans="1:19" s="145" customFormat="1" ht="14.45" customHeight="1">
      <c r="A771" s="160"/>
      <c r="B771" s="142" t="s">
        <v>96</v>
      </c>
      <c r="C771" s="150">
        <v>98</v>
      </c>
      <c r="D771" s="151">
        <v>74</v>
      </c>
      <c r="E771" s="151">
        <v>60</v>
      </c>
      <c r="F771" s="151">
        <v>57</v>
      </c>
      <c r="G771" s="151">
        <v>44</v>
      </c>
      <c r="H771" s="151">
        <v>-13</v>
      </c>
      <c r="I771" s="152">
        <v>-22.807017543859647</v>
      </c>
      <c r="J771" s="142"/>
      <c r="K771" s="159" t="s">
        <v>96</v>
      </c>
      <c r="L771" s="150">
        <v>91</v>
      </c>
      <c r="M771" s="151">
        <v>92</v>
      </c>
      <c r="N771" s="151">
        <v>74</v>
      </c>
      <c r="O771" s="151">
        <v>42</v>
      </c>
      <c r="P771" s="151">
        <v>36</v>
      </c>
      <c r="Q771" s="151">
        <v>-6</v>
      </c>
      <c r="R771" s="152">
        <v>-14.285714285714285</v>
      </c>
      <c r="S771" s="152"/>
    </row>
    <row r="772" spans="1:19" s="145" customFormat="1" ht="14.45" customHeight="1">
      <c r="A772" s="160"/>
      <c r="B772" s="142" t="s">
        <v>97</v>
      </c>
      <c r="C772" s="150">
        <v>109</v>
      </c>
      <c r="D772" s="151">
        <v>89</v>
      </c>
      <c r="E772" s="151">
        <v>72</v>
      </c>
      <c r="F772" s="151">
        <v>50</v>
      </c>
      <c r="G772" s="151">
        <v>50</v>
      </c>
      <c r="H772" s="151">
        <v>0</v>
      </c>
      <c r="I772" s="152">
        <v>0</v>
      </c>
      <c r="J772" s="142"/>
      <c r="K772" s="159" t="s">
        <v>97</v>
      </c>
      <c r="L772" s="150">
        <v>98</v>
      </c>
      <c r="M772" s="151">
        <v>85</v>
      </c>
      <c r="N772" s="151">
        <v>79</v>
      </c>
      <c r="O772" s="151">
        <v>69</v>
      </c>
      <c r="P772" s="151">
        <v>35</v>
      </c>
      <c r="Q772" s="151">
        <v>-34</v>
      </c>
      <c r="R772" s="152">
        <v>-49.275362318840585</v>
      </c>
      <c r="S772" s="152"/>
    </row>
    <row r="773" spans="1:19" s="145" customFormat="1" ht="14.45" customHeight="1">
      <c r="A773" s="160"/>
      <c r="B773" s="142" t="s">
        <v>98</v>
      </c>
      <c r="C773" s="150">
        <v>111</v>
      </c>
      <c r="D773" s="151">
        <v>70</v>
      </c>
      <c r="E773" s="151">
        <v>60</v>
      </c>
      <c r="F773" s="151">
        <v>45</v>
      </c>
      <c r="G773" s="151">
        <v>37</v>
      </c>
      <c r="H773" s="151">
        <v>-8</v>
      </c>
      <c r="I773" s="152">
        <v>-17.777777777777779</v>
      </c>
      <c r="J773" s="142"/>
      <c r="K773" s="159" t="s">
        <v>98</v>
      </c>
      <c r="L773" s="150">
        <v>99</v>
      </c>
      <c r="M773" s="151">
        <v>82</v>
      </c>
      <c r="N773" s="151">
        <v>57</v>
      </c>
      <c r="O773" s="151">
        <v>50</v>
      </c>
      <c r="P773" s="151">
        <v>48</v>
      </c>
      <c r="Q773" s="151">
        <v>-2</v>
      </c>
      <c r="R773" s="152">
        <v>-4</v>
      </c>
      <c r="S773" s="152"/>
    </row>
    <row r="774" spans="1:19" s="145" customFormat="1" ht="14.45" customHeight="1">
      <c r="A774" s="160"/>
      <c r="B774" s="142" t="s">
        <v>99</v>
      </c>
      <c r="C774" s="150">
        <v>91</v>
      </c>
      <c r="D774" s="151">
        <v>84</v>
      </c>
      <c r="E774" s="151">
        <v>56</v>
      </c>
      <c r="F774" s="151">
        <v>53</v>
      </c>
      <c r="G774" s="151">
        <v>35</v>
      </c>
      <c r="H774" s="151">
        <v>-18</v>
      </c>
      <c r="I774" s="152">
        <v>-33.962264150943398</v>
      </c>
      <c r="J774" s="142"/>
      <c r="K774" s="159" t="s">
        <v>99</v>
      </c>
      <c r="L774" s="150">
        <v>116</v>
      </c>
      <c r="M774" s="151">
        <v>85</v>
      </c>
      <c r="N774" s="151">
        <v>59</v>
      </c>
      <c r="O774" s="151">
        <v>45</v>
      </c>
      <c r="P774" s="151">
        <v>43</v>
      </c>
      <c r="Q774" s="151">
        <v>-2</v>
      </c>
      <c r="R774" s="152">
        <v>-4.4444444444444446</v>
      </c>
      <c r="S774" s="152"/>
    </row>
    <row r="775" spans="1:19" s="145" customFormat="1" ht="14.45" customHeight="1">
      <c r="A775" s="160"/>
      <c r="B775" s="142" t="s">
        <v>100</v>
      </c>
      <c r="C775" s="150">
        <v>104</v>
      </c>
      <c r="D775" s="151">
        <v>94</v>
      </c>
      <c r="E775" s="151">
        <v>68</v>
      </c>
      <c r="F775" s="151">
        <v>49</v>
      </c>
      <c r="G775" s="151">
        <v>46</v>
      </c>
      <c r="H775" s="151">
        <v>-3</v>
      </c>
      <c r="I775" s="152">
        <v>-6.1224489795918364</v>
      </c>
      <c r="J775" s="142"/>
      <c r="K775" s="159" t="s">
        <v>100</v>
      </c>
      <c r="L775" s="150">
        <v>100</v>
      </c>
      <c r="M775" s="151">
        <v>99</v>
      </c>
      <c r="N775" s="151">
        <v>82</v>
      </c>
      <c r="O775" s="151">
        <v>50</v>
      </c>
      <c r="P775" s="151">
        <v>45</v>
      </c>
      <c r="Q775" s="151">
        <v>-5</v>
      </c>
      <c r="R775" s="152">
        <v>-10</v>
      </c>
      <c r="S775" s="152"/>
    </row>
    <row r="776" spans="1:19" s="145" customFormat="1" ht="14.45" customHeight="1">
      <c r="A776" s="160"/>
      <c r="B776" s="142" t="s">
        <v>118</v>
      </c>
      <c r="C776" s="150">
        <v>96</v>
      </c>
      <c r="D776" s="151">
        <v>104</v>
      </c>
      <c r="E776" s="151">
        <v>72</v>
      </c>
      <c r="F776" s="151">
        <v>85</v>
      </c>
      <c r="G776" s="151">
        <v>50</v>
      </c>
      <c r="H776" s="151">
        <v>-35</v>
      </c>
      <c r="I776" s="152">
        <v>-41.17647058823529</v>
      </c>
      <c r="J776" s="142"/>
      <c r="K776" s="159" t="s">
        <v>118</v>
      </c>
      <c r="L776" s="150">
        <v>107</v>
      </c>
      <c r="M776" s="151">
        <v>98</v>
      </c>
      <c r="N776" s="151">
        <v>98</v>
      </c>
      <c r="O776" s="151">
        <v>62</v>
      </c>
      <c r="P776" s="151">
        <v>46</v>
      </c>
      <c r="Q776" s="151">
        <v>-16</v>
      </c>
      <c r="R776" s="152">
        <v>-25.806451612903224</v>
      </c>
      <c r="S776" s="152"/>
    </row>
    <row r="777" spans="1:19" s="145" customFormat="1" ht="14.45" customHeight="1">
      <c r="A777" s="160"/>
      <c r="B777" s="142" t="s">
        <v>101</v>
      </c>
      <c r="C777" s="150">
        <v>107</v>
      </c>
      <c r="D777" s="151">
        <v>97</v>
      </c>
      <c r="E777" s="151">
        <v>107</v>
      </c>
      <c r="F777" s="151">
        <v>74</v>
      </c>
      <c r="G777" s="151">
        <v>78</v>
      </c>
      <c r="H777" s="151">
        <v>4</v>
      </c>
      <c r="I777" s="152">
        <v>5.4054054054054053</v>
      </c>
      <c r="J777" s="142"/>
      <c r="K777" s="159" t="s">
        <v>101</v>
      </c>
      <c r="L777" s="150">
        <v>122</v>
      </c>
      <c r="M777" s="151">
        <v>100</v>
      </c>
      <c r="N777" s="151">
        <v>84</v>
      </c>
      <c r="O777" s="151">
        <v>96</v>
      </c>
      <c r="P777" s="151">
        <v>55</v>
      </c>
      <c r="Q777" s="151">
        <v>-41</v>
      </c>
      <c r="R777" s="152">
        <v>-42.708333333333329</v>
      </c>
      <c r="S777" s="152"/>
    </row>
    <row r="778" spans="1:19" s="145" customFormat="1" ht="14.45" customHeight="1">
      <c r="A778" s="160"/>
      <c r="B778" s="142" t="s">
        <v>102</v>
      </c>
      <c r="C778" s="150">
        <v>127</v>
      </c>
      <c r="D778" s="151">
        <v>105</v>
      </c>
      <c r="E778" s="151">
        <v>96</v>
      </c>
      <c r="F778" s="151">
        <v>99</v>
      </c>
      <c r="G778" s="151">
        <v>64</v>
      </c>
      <c r="H778" s="151">
        <v>-35</v>
      </c>
      <c r="I778" s="152">
        <v>-35.353535353535356</v>
      </c>
      <c r="J778" s="142"/>
      <c r="K778" s="159" t="s">
        <v>102</v>
      </c>
      <c r="L778" s="150">
        <v>118</v>
      </c>
      <c r="M778" s="151">
        <v>116</v>
      </c>
      <c r="N778" s="151">
        <v>97</v>
      </c>
      <c r="O778" s="151">
        <v>78</v>
      </c>
      <c r="P778" s="151">
        <v>86</v>
      </c>
      <c r="Q778" s="151">
        <v>8</v>
      </c>
      <c r="R778" s="152">
        <v>10.256410256410255</v>
      </c>
      <c r="S778" s="152"/>
    </row>
    <row r="779" spans="1:19" s="145" customFormat="1" ht="14.45" customHeight="1">
      <c r="A779" s="160"/>
      <c r="B779" s="142" t="s">
        <v>103</v>
      </c>
      <c r="C779" s="150">
        <v>192</v>
      </c>
      <c r="D779" s="151">
        <v>113</v>
      </c>
      <c r="E779" s="151">
        <v>101</v>
      </c>
      <c r="F779" s="151">
        <v>94</v>
      </c>
      <c r="G779" s="151">
        <v>93</v>
      </c>
      <c r="H779" s="151">
        <v>-1</v>
      </c>
      <c r="I779" s="152">
        <v>-1.0638297872340425</v>
      </c>
      <c r="J779" s="142"/>
      <c r="K779" s="159" t="s">
        <v>103</v>
      </c>
      <c r="L779" s="150">
        <v>161</v>
      </c>
      <c r="M779" s="151">
        <v>128</v>
      </c>
      <c r="N779" s="151">
        <v>121</v>
      </c>
      <c r="O779" s="151">
        <v>84</v>
      </c>
      <c r="P779" s="151">
        <v>72</v>
      </c>
      <c r="Q779" s="151">
        <v>-12</v>
      </c>
      <c r="R779" s="152">
        <v>-14.285714285714285</v>
      </c>
      <c r="S779" s="152"/>
    </row>
    <row r="780" spans="1:19" s="145" customFormat="1" ht="14.45" customHeight="1">
      <c r="A780" s="160"/>
      <c r="B780" s="142" t="s">
        <v>104</v>
      </c>
      <c r="C780" s="150">
        <v>136</v>
      </c>
      <c r="D780" s="151">
        <v>179</v>
      </c>
      <c r="E780" s="151">
        <v>111</v>
      </c>
      <c r="F780" s="151">
        <v>101</v>
      </c>
      <c r="G780" s="151">
        <v>87</v>
      </c>
      <c r="H780" s="151">
        <v>-14</v>
      </c>
      <c r="I780" s="152">
        <v>-13.861386138613863</v>
      </c>
      <c r="J780" s="142"/>
      <c r="K780" s="159" t="s">
        <v>104</v>
      </c>
      <c r="L780" s="150">
        <v>119</v>
      </c>
      <c r="M780" s="151">
        <v>153</v>
      </c>
      <c r="N780" s="151">
        <v>117</v>
      </c>
      <c r="O780" s="151">
        <v>113</v>
      </c>
      <c r="P780" s="151">
        <v>81</v>
      </c>
      <c r="Q780" s="151">
        <v>-32</v>
      </c>
      <c r="R780" s="152">
        <v>-28.318584070796462</v>
      </c>
      <c r="S780" s="152"/>
    </row>
    <row r="781" spans="1:19" s="145" customFormat="1" ht="14.45" customHeight="1">
      <c r="A781" s="160"/>
      <c r="B781" s="142" t="s">
        <v>105</v>
      </c>
      <c r="C781" s="150">
        <v>140</v>
      </c>
      <c r="D781" s="151">
        <v>138</v>
      </c>
      <c r="E781" s="151">
        <v>170</v>
      </c>
      <c r="F781" s="151">
        <v>110</v>
      </c>
      <c r="G781" s="151">
        <v>95</v>
      </c>
      <c r="H781" s="151">
        <v>-15</v>
      </c>
      <c r="I781" s="152">
        <v>-13.636363636363635</v>
      </c>
      <c r="J781" s="142"/>
      <c r="K781" s="159" t="s">
        <v>105</v>
      </c>
      <c r="L781" s="150">
        <v>131</v>
      </c>
      <c r="M781" s="151">
        <v>125</v>
      </c>
      <c r="N781" s="151">
        <v>144</v>
      </c>
      <c r="O781" s="151">
        <v>114</v>
      </c>
      <c r="P781" s="151">
        <v>108</v>
      </c>
      <c r="Q781" s="151">
        <v>-6</v>
      </c>
      <c r="R781" s="152">
        <v>-5.2631578947368416</v>
      </c>
      <c r="S781" s="152"/>
    </row>
    <row r="782" spans="1:19" s="145" customFormat="1" ht="14.45" customHeight="1">
      <c r="A782" s="160"/>
      <c r="B782" s="142" t="s">
        <v>106</v>
      </c>
      <c r="C782" s="150">
        <v>149</v>
      </c>
      <c r="D782" s="151">
        <v>129</v>
      </c>
      <c r="E782" s="151">
        <v>124</v>
      </c>
      <c r="F782" s="151">
        <v>159</v>
      </c>
      <c r="G782" s="151">
        <v>108</v>
      </c>
      <c r="H782" s="151">
        <v>-51</v>
      </c>
      <c r="I782" s="152">
        <v>-32.075471698113205</v>
      </c>
      <c r="J782" s="142"/>
      <c r="K782" s="159" t="s">
        <v>106</v>
      </c>
      <c r="L782" s="150">
        <v>163</v>
      </c>
      <c r="M782" s="151">
        <v>123</v>
      </c>
      <c r="N782" s="151">
        <v>124</v>
      </c>
      <c r="O782" s="151">
        <v>140</v>
      </c>
      <c r="P782" s="151">
        <v>101</v>
      </c>
      <c r="Q782" s="151">
        <v>-39</v>
      </c>
      <c r="R782" s="152">
        <v>-27.857142857142858</v>
      </c>
      <c r="S782" s="152"/>
    </row>
    <row r="783" spans="1:19" s="145" customFormat="1" ht="14.45" customHeight="1">
      <c r="A783" s="160"/>
      <c r="B783" s="142" t="s">
        <v>107</v>
      </c>
      <c r="C783" s="150">
        <v>117</v>
      </c>
      <c r="D783" s="151">
        <v>123</v>
      </c>
      <c r="E783" s="151">
        <v>109</v>
      </c>
      <c r="F783" s="151">
        <v>112</v>
      </c>
      <c r="G783" s="151">
        <v>157</v>
      </c>
      <c r="H783" s="151">
        <v>45</v>
      </c>
      <c r="I783" s="152">
        <v>40.178571428571431</v>
      </c>
      <c r="J783" s="142"/>
      <c r="K783" s="159" t="s">
        <v>107</v>
      </c>
      <c r="L783" s="150">
        <v>148</v>
      </c>
      <c r="M783" s="151">
        <v>144</v>
      </c>
      <c r="N783" s="151">
        <v>98</v>
      </c>
      <c r="O783" s="151">
        <v>105</v>
      </c>
      <c r="P783" s="151">
        <v>120</v>
      </c>
      <c r="Q783" s="151">
        <v>15</v>
      </c>
      <c r="R783" s="152">
        <v>14.285714285714285</v>
      </c>
      <c r="S783" s="152"/>
    </row>
    <row r="784" spans="1:19" s="145" customFormat="1" ht="14.45" customHeight="1">
      <c r="A784" s="160"/>
      <c r="B784" s="142" t="s">
        <v>108</v>
      </c>
      <c r="C784" s="150">
        <v>77</v>
      </c>
      <c r="D784" s="151">
        <v>101</v>
      </c>
      <c r="E784" s="151">
        <v>100</v>
      </c>
      <c r="F784" s="151">
        <v>96</v>
      </c>
      <c r="G784" s="151">
        <v>99</v>
      </c>
      <c r="H784" s="151">
        <v>3</v>
      </c>
      <c r="I784" s="152">
        <v>3.125</v>
      </c>
      <c r="J784" s="142"/>
      <c r="K784" s="159" t="s">
        <v>108</v>
      </c>
      <c r="L784" s="150">
        <v>75</v>
      </c>
      <c r="M784" s="151">
        <v>116</v>
      </c>
      <c r="N784" s="151">
        <v>111</v>
      </c>
      <c r="O784" s="151">
        <v>81</v>
      </c>
      <c r="P784" s="151">
        <v>88</v>
      </c>
      <c r="Q784" s="151">
        <v>7</v>
      </c>
      <c r="R784" s="152">
        <v>8.6419753086419746</v>
      </c>
      <c r="S784" s="152"/>
    </row>
    <row r="785" spans="1:19" s="139" customFormat="1" ht="14.45" customHeight="1">
      <c r="A785" s="160"/>
      <c r="B785" s="142" t="s">
        <v>109</v>
      </c>
      <c r="C785" s="150">
        <v>35</v>
      </c>
      <c r="D785" s="151">
        <v>55</v>
      </c>
      <c r="E785" s="151">
        <v>76</v>
      </c>
      <c r="F785" s="151">
        <v>74</v>
      </c>
      <c r="G785" s="151">
        <v>74</v>
      </c>
      <c r="H785" s="151">
        <v>0</v>
      </c>
      <c r="I785" s="152">
        <v>0</v>
      </c>
      <c r="J785" s="142"/>
      <c r="K785" s="159" t="s">
        <v>109</v>
      </c>
      <c r="L785" s="150">
        <v>38</v>
      </c>
      <c r="M785" s="151">
        <v>53</v>
      </c>
      <c r="N785" s="151">
        <v>74</v>
      </c>
      <c r="O785" s="151">
        <v>75</v>
      </c>
      <c r="P785" s="151">
        <v>53</v>
      </c>
      <c r="Q785" s="151">
        <v>-22</v>
      </c>
      <c r="R785" s="152">
        <v>-29.333333333333332</v>
      </c>
      <c r="S785" s="152"/>
    </row>
    <row r="786" spans="1:19" s="145" customFormat="1" ht="14.45" customHeight="1">
      <c r="A786" s="160"/>
      <c r="B786" s="142" t="s">
        <v>110</v>
      </c>
      <c r="C786" s="150">
        <v>18</v>
      </c>
      <c r="D786" s="151">
        <v>32</v>
      </c>
      <c r="E786" s="151">
        <v>46</v>
      </c>
      <c r="F786" s="151">
        <v>71</v>
      </c>
      <c r="G786" s="151">
        <v>84</v>
      </c>
      <c r="H786" s="151">
        <v>13</v>
      </c>
      <c r="I786" s="152">
        <v>18.30985915492958</v>
      </c>
      <c r="J786" s="142"/>
      <c r="K786" s="159" t="s">
        <v>110</v>
      </c>
      <c r="L786" s="150">
        <v>7</v>
      </c>
      <c r="M786" s="151">
        <v>25</v>
      </c>
      <c r="N786" s="151">
        <v>35</v>
      </c>
      <c r="O786" s="151">
        <v>40</v>
      </c>
      <c r="P786" s="151">
        <v>58</v>
      </c>
      <c r="Q786" s="151">
        <v>18</v>
      </c>
      <c r="R786" s="152">
        <v>45</v>
      </c>
      <c r="S786" s="152"/>
    </row>
    <row r="787" spans="1:19" s="145" customFormat="1" ht="14.45" customHeight="1">
      <c r="A787" s="160"/>
      <c r="B787" s="142" t="s">
        <v>111</v>
      </c>
      <c r="C787" s="323" t="s">
        <v>313</v>
      </c>
      <c r="D787" s="151" t="s">
        <v>313</v>
      </c>
      <c r="E787" s="151" t="s">
        <v>313</v>
      </c>
      <c r="F787" s="151">
        <v>2</v>
      </c>
      <c r="G787" s="151">
        <v>6</v>
      </c>
      <c r="H787" s="151"/>
      <c r="I787" s="152"/>
      <c r="J787" s="160"/>
      <c r="K787" s="142" t="s">
        <v>111</v>
      </c>
      <c r="L787" s="323" t="s">
        <v>313</v>
      </c>
      <c r="M787" s="151" t="s">
        <v>313</v>
      </c>
      <c r="N787" s="151" t="s">
        <v>313</v>
      </c>
      <c r="O787" s="151" t="s">
        <v>313</v>
      </c>
      <c r="P787" s="151">
        <v>3</v>
      </c>
      <c r="Q787" s="151"/>
      <c r="R787" s="152"/>
      <c r="S787" s="160"/>
    </row>
    <row r="788" spans="1:19" s="145" customFormat="1" ht="14.45" customHeight="1">
      <c r="A788" s="160"/>
      <c r="B788" s="142"/>
      <c r="C788" s="324"/>
      <c r="D788" s="151"/>
      <c r="E788" s="151"/>
      <c r="F788" s="151"/>
      <c r="G788" s="151"/>
      <c r="H788" s="151"/>
      <c r="I788" s="152"/>
      <c r="J788" s="160"/>
      <c r="K788" s="142"/>
      <c r="L788" s="324"/>
      <c r="M788" s="151"/>
      <c r="N788" s="151"/>
      <c r="O788" s="151"/>
      <c r="P788" s="151"/>
      <c r="Q788" s="151"/>
      <c r="R788" s="152"/>
      <c r="S788" s="160"/>
    </row>
    <row r="789" spans="1:19" s="153" customFormat="1" ht="14.45" customHeight="1">
      <c r="A789" s="160"/>
      <c r="B789" s="160"/>
      <c r="C789" s="160"/>
      <c r="D789" s="160"/>
      <c r="E789" s="160"/>
      <c r="F789" s="160"/>
      <c r="G789" s="161"/>
      <c r="H789" s="160"/>
      <c r="I789" s="160"/>
      <c r="J789" s="160"/>
      <c r="K789" s="160"/>
      <c r="L789" s="160"/>
      <c r="M789" s="160"/>
      <c r="N789" s="160"/>
      <c r="O789" s="160"/>
      <c r="P789" s="161"/>
      <c r="Q789" s="160"/>
      <c r="R789" s="160"/>
      <c r="S789" s="160"/>
    </row>
    <row r="790" spans="1:19" s="145" customFormat="1" ht="14.45" customHeight="1">
      <c r="A790" s="138"/>
      <c r="B790" s="138" t="s">
        <v>648</v>
      </c>
      <c r="C790" s="138"/>
      <c r="D790" s="138"/>
      <c r="E790" s="138"/>
      <c r="F790" s="138"/>
      <c r="G790" s="138"/>
      <c r="H790" s="138"/>
      <c r="I790" s="138"/>
      <c r="J790" s="138"/>
      <c r="K790" s="138" t="s">
        <v>649</v>
      </c>
      <c r="L790" s="138"/>
      <c r="M790" s="138"/>
      <c r="N790" s="138"/>
      <c r="O790" s="138"/>
      <c r="P790" s="138"/>
      <c r="Q790" s="138"/>
      <c r="R790" s="138"/>
      <c r="S790" s="138"/>
    </row>
    <row r="791" spans="1:19" s="145" customFormat="1" ht="14.45" customHeight="1">
      <c r="A791" s="160"/>
      <c r="B791" s="491" t="s">
        <v>335</v>
      </c>
      <c r="C791" s="140"/>
      <c r="D791" s="140"/>
      <c r="E791" s="140"/>
      <c r="F791" s="140"/>
      <c r="G791" s="143"/>
      <c r="H791" s="141"/>
      <c r="I791" s="141"/>
      <c r="J791" s="142"/>
      <c r="K791" s="491" t="s">
        <v>335</v>
      </c>
      <c r="L791" s="140"/>
      <c r="M791" s="140"/>
      <c r="N791" s="140"/>
      <c r="O791" s="140"/>
      <c r="P791" s="143"/>
      <c r="Q791" s="141"/>
      <c r="R791" s="141"/>
      <c r="S791" s="144"/>
    </row>
    <row r="792" spans="1:19" s="145" customFormat="1" ht="14.45" customHeight="1">
      <c r="A792" s="160"/>
      <c r="B792" s="492"/>
      <c r="C792" s="146" t="s">
        <v>151</v>
      </c>
      <c r="D792" s="146" t="s">
        <v>86</v>
      </c>
      <c r="E792" s="146" t="s">
        <v>87</v>
      </c>
      <c r="F792" s="146" t="s">
        <v>410</v>
      </c>
      <c r="G792" s="146" t="s">
        <v>739</v>
      </c>
      <c r="H792" s="81" t="s">
        <v>509</v>
      </c>
      <c r="I792" s="147" t="s">
        <v>807</v>
      </c>
      <c r="J792" s="142"/>
      <c r="K792" s="492"/>
      <c r="L792" s="146" t="s">
        <v>151</v>
      </c>
      <c r="M792" s="146" t="s">
        <v>86</v>
      </c>
      <c r="N792" s="146" t="s">
        <v>87</v>
      </c>
      <c r="O792" s="146" t="s">
        <v>410</v>
      </c>
      <c r="P792" s="146" t="s">
        <v>739</v>
      </c>
      <c r="Q792" s="81" t="s">
        <v>509</v>
      </c>
      <c r="R792" s="147" t="s">
        <v>807</v>
      </c>
      <c r="S792" s="144"/>
    </row>
    <row r="793" spans="1:19" s="145" customFormat="1" ht="14.45" customHeight="1">
      <c r="A793" s="160"/>
      <c r="B793" s="493"/>
      <c r="C793" s="148"/>
      <c r="D793" s="148"/>
      <c r="E793" s="148"/>
      <c r="F793" s="148"/>
      <c r="G793" s="148"/>
      <c r="H793" s="149" t="s">
        <v>88</v>
      </c>
      <c r="I793" s="81" t="s">
        <v>511</v>
      </c>
      <c r="J793" s="142"/>
      <c r="K793" s="493"/>
      <c r="L793" s="148"/>
      <c r="M793" s="148"/>
      <c r="N793" s="148"/>
      <c r="O793" s="148"/>
      <c r="P793" s="148"/>
      <c r="Q793" s="149" t="s">
        <v>88</v>
      </c>
      <c r="R793" s="81" t="s">
        <v>511</v>
      </c>
      <c r="S793" s="144"/>
    </row>
    <row r="794" spans="1:19" s="180" customFormat="1" ht="14.45" customHeight="1">
      <c r="B794" s="188" t="s">
        <v>90</v>
      </c>
      <c r="C794" s="187">
        <v>2314</v>
      </c>
      <c r="D794" s="183">
        <v>2174</v>
      </c>
      <c r="E794" s="183">
        <v>1966</v>
      </c>
      <c r="F794" s="183">
        <v>1812</v>
      </c>
      <c r="G794" s="183">
        <v>1595</v>
      </c>
      <c r="H794" s="182">
        <v>-217</v>
      </c>
      <c r="I794" s="184">
        <v>-11.975717439293598</v>
      </c>
      <c r="J794" s="185"/>
      <c r="K794" s="186" t="s">
        <v>90</v>
      </c>
      <c r="L794" s="187">
        <v>2270</v>
      </c>
      <c r="M794" s="183">
        <v>2074</v>
      </c>
      <c r="N794" s="183">
        <v>1836</v>
      </c>
      <c r="O794" s="183">
        <v>1589</v>
      </c>
      <c r="P794" s="183">
        <v>1370</v>
      </c>
      <c r="Q794" s="182">
        <v>-219</v>
      </c>
      <c r="R794" s="184">
        <v>-13.782252989301448</v>
      </c>
      <c r="S794" s="184"/>
    </row>
    <row r="795" spans="1:19" s="145" customFormat="1" ht="14.45" customHeight="1">
      <c r="A795" s="160"/>
      <c r="B795" s="299" t="s">
        <v>91</v>
      </c>
      <c r="C795" s="150">
        <v>248</v>
      </c>
      <c r="D795" s="151">
        <v>212</v>
      </c>
      <c r="E795" s="151">
        <v>162</v>
      </c>
      <c r="F795" s="151">
        <v>111</v>
      </c>
      <c r="G795" s="151">
        <v>90</v>
      </c>
      <c r="H795" s="151">
        <v>-21</v>
      </c>
      <c r="I795" s="152">
        <v>-18.918918918918919</v>
      </c>
      <c r="J795" s="142"/>
      <c r="K795" s="154" t="s">
        <v>91</v>
      </c>
      <c r="L795" s="150">
        <v>292</v>
      </c>
      <c r="M795" s="151">
        <v>196</v>
      </c>
      <c r="N795" s="151">
        <v>153</v>
      </c>
      <c r="O795" s="151">
        <v>112</v>
      </c>
      <c r="P795" s="151">
        <v>79</v>
      </c>
      <c r="Q795" s="151">
        <v>-33</v>
      </c>
      <c r="R795" s="152">
        <v>-29.464285714285715</v>
      </c>
      <c r="S795" s="152"/>
    </row>
    <row r="796" spans="1:19" s="145" customFormat="1" ht="14.45" customHeight="1">
      <c r="A796" s="160"/>
      <c r="B796" s="299" t="s">
        <v>92</v>
      </c>
      <c r="C796" s="150">
        <v>1409</v>
      </c>
      <c r="D796" s="151">
        <v>1230</v>
      </c>
      <c r="E796" s="151">
        <v>1034</v>
      </c>
      <c r="F796" s="151">
        <v>867</v>
      </c>
      <c r="G796" s="151">
        <v>682</v>
      </c>
      <c r="H796" s="151">
        <v>-185</v>
      </c>
      <c r="I796" s="152">
        <v>-21.337946943483278</v>
      </c>
      <c r="J796" s="142"/>
      <c r="K796" s="154" t="s">
        <v>92</v>
      </c>
      <c r="L796" s="150">
        <v>1395</v>
      </c>
      <c r="M796" s="151">
        <v>1237</v>
      </c>
      <c r="N796" s="151">
        <v>1030</v>
      </c>
      <c r="O796" s="151">
        <v>817</v>
      </c>
      <c r="P796" s="151">
        <v>645</v>
      </c>
      <c r="Q796" s="151">
        <v>-172</v>
      </c>
      <c r="R796" s="152">
        <v>-21.052631578947366</v>
      </c>
      <c r="S796" s="152"/>
    </row>
    <row r="797" spans="1:19" s="145" customFormat="1" ht="14.45" customHeight="1">
      <c r="A797" s="160"/>
      <c r="B797" s="299" t="s">
        <v>93</v>
      </c>
      <c r="C797" s="150">
        <v>657</v>
      </c>
      <c r="D797" s="151">
        <v>732</v>
      </c>
      <c r="E797" s="151">
        <v>770</v>
      </c>
      <c r="F797" s="151">
        <v>834</v>
      </c>
      <c r="G797" s="151">
        <v>818</v>
      </c>
      <c r="H797" s="151">
        <v>-16</v>
      </c>
      <c r="I797" s="152">
        <v>-1.9184652278177456</v>
      </c>
      <c r="J797" s="142"/>
      <c r="K797" s="154" t="s">
        <v>93</v>
      </c>
      <c r="L797" s="150">
        <v>583</v>
      </c>
      <c r="M797" s="151">
        <v>641</v>
      </c>
      <c r="N797" s="151">
        <v>653</v>
      </c>
      <c r="O797" s="151">
        <v>660</v>
      </c>
      <c r="P797" s="151">
        <v>645</v>
      </c>
      <c r="Q797" s="151">
        <v>-15</v>
      </c>
      <c r="R797" s="152">
        <v>-2.2727272727272729</v>
      </c>
      <c r="S797" s="152"/>
    </row>
    <row r="798" spans="1:19" s="145" customFormat="1" ht="14.45" customHeight="1">
      <c r="A798" s="160"/>
      <c r="B798" s="142"/>
      <c r="C798" s="150"/>
      <c r="D798" s="157"/>
      <c r="E798" s="157"/>
      <c r="F798" s="157"/>
      <c r="G798" s="157"/>
      <c r="H798" s="157"/>
      <c r="I798" s="158"/>
      <c r="J798" s="142"/>
      <c r="K798" s="159"/>
      <c r="L798" s="150"/>
      <c r="M798" s="157"/>
      <c r="N798" s="157"/>
      <c r="O798" s="157"/>
      <c r="P798" s="157"/>
      <c r="Q798" s="157"/>
      <c r="R798" s="158"/>
      <c r="S798" s="158"/>
    </row>
    <row r="799" spans="1:19" s="145" customFormat="1" ht="14.45" customHeight="1">
      <c r="A799" s="160"/>
      <c r="B799" s="142" t="s">
        <v>94</v>
      </c>
      <c r="C799" s="150">
        <v>58</v>
      </c>
      <c r="D799" s="151">
        <v>47</v>
      </c>
      <c r="E799" s="151">
        <v>35</v>
      </c>
      <c r="F799" s="151">
        <v>28</v>
      </c>
      <c r="G799" s="151">
        <v>28</v>
      </c>
      <c r="H799" s="151">
        <v>0</v>
      </c>
      <c r="I799" s="152">
        <v>0</v>
      </c>
      <c r="J799" s="142"/>
      <c r="K799" s="159" t="s">
        <v>94</v>
      </c>
      <c r="L799" s="150">
        <v>83</v>
      </c>
      <c r="M799" s="151">
        <v>53</v>
      </c>
      <c r="N799" s="151">
        <v>32</v>
      </c>
      <c r="O799" s="151">
        <v>37</v>
      </c>
      <c r="P799" s="151">
        <v>19</v>
      </c>
      <c r="Q799" s="151">
        <v>-18</v>
      </c>
      <c r="R799" s="152">
        <v>-48.648648648648653</v>
      </c>
      <c r="S799" s="152"/>
    </row>
    <row r="800" spans="1:19" s="145" customFormat="1" ht="14.45" customHeight="1">
      <c r="A800" s="160"/>
      <c r="B800" s="142" t="s">
        <v>95</v>
      </c>
      <c r="C800" s="150">
        <v>89</v>
      </c>
      <c r="D800" s="151">
        <v>77</v>
      </c>
      <c r="E800" s="151">
        <v>52</v>
      </c>
      <c r="F800" s="151">
        <v>34</v>
      </c>
      <c r="G800" s="151">
        <v>24</v>
      </c>
      <c r="H800" s="151">
        <v>-10</v>
      </c>
      <c r="I800" s="152">
        <v>-29.411764705882355</v>
      </c>
      <c r="J800" s="142"/>
      <c r="K800" s="159" t="s">
        <v>95</v>
      </c>
      <c r="L800" s="150">
        <v>88</v>
      </c>
      <c r="M800" s="151">
        <v>73</v>
      </c>
      <c r="N800" s="151">
        <v>55</v>
      </c>
      <c r="O800" s="151">
        <v>24</v>
      </c>
      <c r="P800" s="151">
        <v>32</v>
      </c>
      <c r="Q800" s="151">
        <v>8</v>
      </c>
      <c r="R800" s="152">
        <v>33.333333333333329</v>
      </c>
      <c r="S800" s="152"/>
    </row>
    <row r="801" spans="1:19" s="145" customFormat="1" ht="14.45" customHeight="1">
      <c r="A801" s="160"/>
      <c r="B801" s="142" t="s">
        <v>96</v>
      </c>
      <c r="C801" s="150">
        <v>101</v>
      </c>
      <c r="D801" s="151">
        <v>88</v>
      </c>
      <c r="E801" s="151">
        <v>75</v>
      </c>
      <c r="F801" s="151">
        <v>49</v>
      </c>
      <c r="G801" s="151">
        <v>38</v>
      </c>
      <c r="H801" s="151">
        <v>-11</v>
      </c>
      <c r="I801" s="152">
        <v>-22.448979591836736</v>
      </c>
      <c r="J801" s="142"/>
      <c r="K801" s="159" t="s">
        <v>96</v>
      </c>
      <c r="L801" s="150">
        <v>121</v>
      </c>
      <c r="M801" s="151">
        <v>70</v>
      </c>
      <c r="N801" s="151">
        <v>66</v>
      </c>
      <c r="O801" s="151">
        <v>51</v>
      </c>
      <c r="P801" s="151">
        <v>28</v>
      </c>
      <c r="Q801" s="151">
        <v>-23</v>
      </c>
      <c r="R801" s="152">
        <v>-45.098039215686278</v>
      </c>
      <c r="S801" s="152"/>
    </row>
    <row r="802" spans="1:19" s="145" customFormat="1" ht="14.45" customHeight="1">
      <c r="A802" s="160"/>
      <c r="B802" s="142" t="s">
        <v>97</v>
      </c>
      <c r="C802" s="150">
        <v>133</v>
      </c>
      <c r="D802" s="151">
        <v>91</v>
      </c>
      <c r="E802" s="151">
        <v>89</v>
      </c>
      <c r="F802" s="151">
        <v>74</v>
      </c>
      <c r="G802" s="151">
        <v>40</v>
      </c>
      <c r="H802" s="151">
        <v>-34</v>
      </c>
      <c r="I802" s="152">
        <v>-45.945945945945951</v>
      </c>
      <c r="J802" s="142"/>
      <c r="K802" s="159" t="s">
        <v>97</v>
      </c>
      <c r="L802" s="150">
        <v>105</v>
      </c>
      <c r="M802" s="151">
        <v>112</v>
      </c>
      <c r="N802" s="151">
        <v>67</v>
      </c>
      <c r="O802" s="151">
        <v>58</v>
      </c>
      <c r="P802" s="151">
        <v>51</v>
      </c>
      <c r="Q802" s="151">
        <v>-7</v>
      </c>
      <c r="R802" s="152">
        <v>-12.068965517241379</v>
      </c>
      <c r="S802" s="152"/>
    </row>
    <row r="803" spans="1:19" s="145" customFormat="1" ht="14.45" customHeight="1">
      <c r="A803" s="160"/>
      <c r="B803" s="142" t="s">
        <v>98</v>
      </c>
      <c r="C803" s="150">
        <v>126</v>
      </c>
      <c r="D803" s="151">
        <v>102</v>
      </c>
      <c r="E803" s="151">
        <v>65</v>
      </c>
      <c r="F803" s="151">
        <v>62</v>
      </c>
      <c r="G803" s="151">
        <v>53</v>
      </c>
      <c r="H803" s="151">
        <v>-9</v>
      </c>
      <c r="I803" s="152">
        <v>-14.516129032258066</v>
      </c>
      <c r="J803" s="142"/>
      <c r="K803" s="159" t="s">
        <v>98</v>
      </c>
      <c r="L803" s="150">
        <v>111</v>
      </c>
      <c r="M803" s="151">
        <v>100</v>
      </c>
      <c r="N803" s="151">
        <v>84</v>
      </c>
      <c r="O803" s="151">
        <v>40</v>
      </c>
      <c r="P803" s="151">
        <v>36</v>
      </c>
      <c r="Q803" s="151">
        <v>-4</v>
      </c>
      <c r="R803" s="152">
        <v>-10</v>
      </c>
      <c r="S803" s="152"/>
    </row>
    <row r="804" spans="1:19" s="145" customFormat="1" ht="14.45" customHeight="1">
      <c r="A804" s="160"/>
      <c r="B804" s="142" t="s">
        <v>99</v>
      </c>
      <c r="C804" s="150">
        <v>97</v>
      </c>
      <c r="D804" s="151">
        <v>96</v>
      </c>
      <c r="E804" s="151">
        <v>68</v>
      </c>
      <c r="F804" s="151">
        <v>54</v>
      </c>
      <c r="G804" s="151">
        <v>37</v>
      </c>
      <c r="H804" s="151">
        <v>-17</v>
      </c>
      <c r="I804" s="152">
        <v>-31.481481481481481</v>
      </c>
      <c r="J804" s="142"/>
      <c r="K804" s="159" t="s">
        <v>99</v>
      </c>
      <c r="L804" s="150">
        <v>128</v>
      </c>
      <c r="M804" s="151">
        <v>91</v>
      </c>
      <c r="N804" s="151">
        <v>74</v>
      </c>
      <c r="O804" s="151">
        <v>61</v>
      </c>
      <c r="P804" s="151">
        <v>29</v>
      </c>
      <c r="Q804" s="151">
        <v>-32</v>
      </c>
      <c r="R804" s="152">
        <v>-52.459016393442624</v>
      </c>
      <c r="S804" s="152"/>
    </row>
    <row r="805" spans="1:19" s="145" customFormat="1" ht="14.45" customHeight="1">
      <c r="A805" s="160"/>
      <c r="B805" s="142" t="s">
        <v>100</v>
      </c>
      <c r="C805" s="150">
        <v>102</v>
      </c>
      <c r="D805" s="151">
        <v>94</v>
      </c>
      <c r="E805" s="151">
        <v>75</v>
      </c>
      <c r="F805" s="151">
        <v>66</v>
      </c>
      <c r="G805" s="151">
        <v>47</v>
      </c>
      <c r="H805" s="151">
        <v>-19</v>
      </c>
      <c r="I805" s="152">
        <v>-28.787878787878789</v>
      </c>
      <c r="J805" s="142"/>
      <c r="K805" s="159" t="s">
        <v>100</v>
      </c>
      <c r="L805" s="150">
        <v>123</v>
      </c>
      <c r="M805" s="151">
        <v>98</v>
      </c>
      <c r="N805" s="151">
        <v>71</v>
      </c>
      <c r="O805" s="151">
        <v>51</v>
      </c>
      <c r="P805" s="151">
        <v>42</v>
      </c>
      <c r="Q805" s="151">
        <v>-9</v>
      </c>
      <c r="R805" s="152">
        <v>-17.647058823529413</v>
      </c>
      <c r="S805" s="152"/>
    </row>
    <row r="806" spans="1:19" s="145" customFormat="1" ht="14.45" customHeight="1">
      <c r="A806" s="160"/>
      <c r="B806" s="142" t="s">
        <v>118</v>
      </c>
      <c r="C806" s="150">
        <v>121</v>
      </c>
      <c r="D806" s="151">
        <v>99</v>
      </c>
      <c r="E806" s="151">
        <v>90</v>
      </c>
      <c r="F806" s="151">
        <v>78</v>
      </c>
      <c r="G806" s="151">
        <v>67</v>
      </c>
      <c r="H806" s="151">
        <v>-11</v>
      </c>
      <c r="I806" s="152">
        <v>-14.102564102564102</v>
      </c>
      <c r="J806" s="142"/>
      <c r="K806" s="159" t="s">
        <v>118</v>
      </c>
      <c r="L806" s="150">
        <v>141</v>
      </c>
      <c r="M806" s="151">
        <v>100</v>
      </c>
      <c r="N806" s="151">
        <v>95</v>
      </c>
      <c r="O806" s="151">
        <v>57</v>
      </c>
      <c r="P806" s="151">
        <v>48</v>
      </c>
      <c r="Q806" s="151">
        <v>-9</v>
      </c>
      <c r="R806" s="152">
        <v>-15.789473684210526</v>
      </c>
      <c r="S806" s="152"/>
    </row>
    <row r="807" spans="1:19" s="145" customFormat="1" ht="14.45" customHeight="1">
      <c r="A807" s="160"/>
      <c r="B807" s="142" t="s">
        <v>101</v>
      </c>
      <c r="C807" s="150">
        <v>133</v>
      </c>
      <c r="D807" s="151">
        <v>121</v>
      </c>
      <c r="E807" s="151">
        <v>98</v>
      </c>
      <c r="F807" s="151">
        <v>87</v>
      </c>
      <c r="G807" s="151">
        <v>62</v>
      </c>
      <c r="H807" s="151">
        <v>-25</v>
      </c>
      <c r="I807" s="152">
        <v>-28.735632183908045</v>
      </c>
      <c r="J807" s="142"/>
      <c r="K807" s="159" t="s">
        <v>101</v>
      </c>
      <c r="L807" s="150">
        <v>109</v>
      </c>
      <c r="M807" s="151">
        <v>123</v>
      </c>
      <c r="N807" s="151">
        <v>88</v>
      </c>
      <c r="O807" s="151">
        <v>97</v>
      </c>
      <c r="P807" s="151">
        <v>54</v>
      </c>
      <c r="Q807" s="151">
        <v>-43</v>
      </c>
      <c r="R807" s="152">
        <v>-44.329896907216494</v>
      </c>
      <c r="S807" s="152"/>
    </row>
    <row r="808" spans="1:19" s="145" customFormat="1" ht="14.45" customHeight="1">
      <c r="A808" s="160"/>
      <c r="B808" s="142" t="s">
        <v>102</v>
      </c>
      <c r="C808" s="150">
        <v>154</v>
      </c>
      <c r="D808" s="151">
        <v>120</v>
      </c>
      <c r="E808" s="151">
        <v>123</v>
      </c>
      <c r="F808" s="151">
        <v>90</v>
      </c>
      <c r="G808" s="151">
        <v>75</v>
      </c>
      <c r="H808" s="151">
        <v>-15</v>
      </c>
      <c r="I808" s="152">
        <v>-16.666666666666664</v>
      </c>
      <c r="J808" s="142"/>
      <c r="K808" s="159" t="s">
        <v>102</v>
      </c>
      <c r="L808" s="150">
        <v>158</v>
      </c>
      <c r="M808" s="151">
        <v>112</v>
      </c>
      <c r="N808" s="151">
        <v>105</v>
      </c>
      <c r="O808" s="151">
        <v>82</v>
      </c>
      <c r="P808" s="151">
        <v>88</v>
      </c>
      <c r="Q808" s="151">
        <v>6</v>
      </c>
      <c r="R808" s="152">
        <v>7.3170731707317067</v>
      </c>
      <c r="S808" s="152"/>
    </row>
    <row r="809" spans="1:19" s="145" customFormat="1" ht="14.45" customHeight="1">
      <c r="A809" s="160"/>
      <c r="B809" s="142" t="s">
        <v>103</v>
      </c>
      <c r="C809" s="150">
        <v>188</v>
      </c>
      <c r="D809" s="151">
        <v>147</v>
      </c>
      <c r="E809" s="151">
        <v>113</v>
      </c>
      <c r="F809" s="151">
        <v>113</v>
      </c>
      <c r="G809" s="151">
        <v>83</v>
      </c>
      <c r="H809" s="151">
        <v>-30</v>
      </c>
      <c r="I809" s="152">
        <v>-26.548672566371685</v>
      </c>
      <c r="J809" s="142"/>
      <c r="K809" s="159" t="s">
        <v>103</v>
      </c>
      <c r="L809" s="150">
        <v>187</v>
      </c>
      <c r="M809" s="151">
        <v>155</v>
      </c>
      <c r="N809" s="151">
        <v>116</v>
      </c>
      <c r="O809" s="151">
        <v>111</v>
      </c>
      <c r="P809" s="151">
        <v>82</v>
      </c>
      <c r="Q809" s="151">
        <v>-29</v>
      </c>
      <c r="R809" s="152">
        <v>-26.126126126126124</v>
      </c>
      <c r="S809" s="152"/>
    </row>
    <row r="810" spans="1:19" s="145" customFormat="1" ht="14.45" customHeight="1">
      <c r="A810" s="160"/>
      <c r="B810" s="142" t="s">
        <v>104</v>
      </c>
      <c r="C810" s="150">
        <v>169</v>
      </c>
      <c r="D810" s="151">
        <v>184</v>
      </c>
      <c r="E810" s="151">
        <v>139</v>
      </c>
      <c r="F810" s="151">
        <v>117</v>
      </c>
      <c r="G810" s="151">
        <v>110</v>
      </c>
      <c r="H810" s="151">
        <v>-7</v>
      </c>
      <c r="I810" s="152">
        <v>-5.982905982905983</v>
      </c>
      <c r="J810" s="142"/>
      <c r="K810" s="159" t="s">
        <v>104</v>
      </c>
      <c r="L810" s="150">
        <v>165</v>
      </c>
      <c r="M810" s="151">
        <v>187</v>
      </c>
      <c r="N810" s="151">
        <v>149</v>
      </c>
      <c r="O810" s="151">
        <v>113</v>
      </c>
      <c r="P810" s="151">
        <v>107</v>
      </c>
      <c r="Q810" s="151">
        <v>-6</v>
      </c>
      <c r="R810" s="152">
        <v>-5.3097345132743365</v>
      </c>
      <c r="S810" s="152"/>
    </row>
    <row r="811" spans="1:19" s="145" customFormat="1" ht="14.45" customHeight="1">
      <c r="A811" s="160"/>
      <c r="B811" s="142" t="s">
        <v>105</v>
      </c>
      <c r="C811" s="150">
        <v>186</v>
      </c>
      <c r="D811" s="151">
        <v>176</v>
      </c>
      <c r="E811" s="151">
        <v>174</v>
      </c>
      <c r="F811" s="151">
        <v>126</v>
      </c>
      <c r="G811" s="151">
        <v>108</v>
      </c>
      <c r="H811" s="151">
        <v>-18</v>
      </c>
      <c r="I811" s="152">
        <v>-14.285714285714285</v>
      </c>
      <c r="J811" s="142"/>
      <c r="K811" s="159" t="s">
        <v>105</v>
      </c>
      <c r="L811" s="150">
        <v>168</v>
      </c>
      <c r="M811" s="151">
        <v>159</v>
      </c>
      <c r="N811" s="151">
        <v>181</v>
      </c>
      <c r="O811" s="151">
        <v>147</v>
      </c>
      <c r="P811" s="151">
        <v>108</v>
      </c>
      <c r="Q811" s="151">
        <v>-39</v>
      </c>
      <c r="R811" s="152">
        <v>-26.530612244897959</v>
      </c>
      <c r="S811" s="152"/>
    </row>
    <row r="812" spans="1:19" s="145" customFormat="1" ht="14.45" customHeight="1">
      <c r="A812" s="160"/>
      <c r="B812" s="142" t="s">
        <v>106</v>
      </c>
      <c r="C812" s="150">
        <v>179</v>
      </c>
      <c r="D812" s="151">
        <v>173</v>
      </c>
      <c r="E812" s="151">
        <v>164</v>
      </c>
      <c r="F812" s="151">
        <v>166</v>
      </c>
      <c r="G812" s="151">
        <v>127</v>
      </c>
      <c r="H812" s="151">
        <v>-39</v>
      </c>
      <c r="I812" s="152">
        <v>-23.493975903614459</v>
      </c>
      <c r="J812" s="142"/>
      <c r="K812" s="159" t="s">
        <v>106</v>
      </c>
      <c r="L812" s="150">
        <v>201</v>
      </c>
      <c r="M812" s="151">
        <v>167</v>
      </c>
      <c r="N812" s="151">
        <v>158</v>
      </c>
      <c r="O812" s="151">
        <v>169</v>
      </c>
      <c r="P812" s="151">
        <v>135</v>
      </c>
      <c r="Q812" s="151">
        <v>-34</v>
      </c>
      <c r="R812" s="152">
        <v>-20.118343195266274</v>
      </c>
      <c r="S812" s="152"/>
    </row>
    <row r="813" spans="1:19" s="145" customFormat="1" ht="14.45" customHeight="1">
      <c r="A813" s="160"/>
      <c r="B813" s="142" t="s">
        <v>107</v>
      </c>
      <c r="C813" s="150">
        <v>171</v>
      </c>
      <c r="D813" s="151">
        <v>173</v>
      </c>
      <c r="E813" s="151">
        <v>163</v>
      </c>
      <c r="F813" s="151">
        <v>162</v>
      </c>
      <c r="G813" s="151">
        <v>158</v>
      </c>
      <c r="H813" s="151">
        <v>-4</v>
      </c>
      <c r="I813" s="152">
        <v>-2.4691358024691357</v>
      </c>
      <c r="J813" s="142"/>
      <c r="K813" s="159" t="s">
        <v>107</v>
      </c>
      <c r="L813" s="150">
        <v>170</v>
      </c>
      <c r="M813" s="151">
        <v>176</v>
      </c>
      <c r="N813" s="151">
        <v>150</v>
      </c>
      <c r="O813" s="151">
        <v>143</v>
      </c>
      <c r="P813" s="151">
        <v>155</v>
      </c>
      <c r="Q813" s="151">
        <v>12</v>
      </c>
      <c r="R813" s="152">
        <v>8.3916083916083917</v>
      </c>
      <c r="S813" s="152"/>
    </row>
    <row r="814" spans="1:19" s="139" customFormat="1" ht="14.45" customHeight="1">
      <c r="A814" s="160"/>
      <c r="B814" s="142" t="s">
        <v>108</v>
      </c>
      <c r="C814" s="150">
        <v>129</v>
      </c>
      <c r="D814" s="151">
        <v>156</v>
      </c>
      <c r="E814" s="151">
        <v>173</v>
      </c>
      <c r="F814" s="151">
        <v>151</v>
      </c>
      <c r="G814" s="151">
        <v>151</v>
      </c>
      <c r="H814" s="151">
        <v>0</v>
      </c>
      <c r="I814" s="152">
        <v>0</v>
      </c>
      <c r="J814" s="142"/>
      <c r="K814" s="159" t="s">
        <v>108</v>
      </c>
      <c r="L814" s="150">
        <v>114</v>
      </c>
      <c r="M814" s="151">
        <v>149</v>
      </c>
      <c r="N814" s="151">
        <v>154</v>
      </c>
      <c r="O814" s="151">
        <v>128</v>
      </c>
      <c r="P814" s="151">
        <v>129</v>
      </c>
      <c r="Q814" s="151">
        <v>1</v>
      </c>
      <c r="R814" s="152">
        <v>0.78125</v>
      </c>
      <c r="S814" s="152"/>
    </row>
    <row r="815" spans="1:19" s="145" customFormat="1" ht="14.45" customHeight="1">
      <c r="A815" s="160"/>
      <c r="B815" s="142" t="s">
        <v>109</v>
      </c>
      <c r="C815" s="150">
        <v>88</v>
      </c>
      <c r="D815" s="151">
        <v>111</v>
      </c>
      <c r="E815" s="151">
        <v>131</v>
      </c>
      <c r="F815" s="151">
        <v>170</v>
      </c>
      <c r="G815" s="151">
        <v>136</v>
      </c>
      <c r="H815" s="151">
        <v>-34</v>
      </c>
      <c r="I815" s="152">
        <v>-20</v>
      </c>
      <c r="J815" s="142"/>
      <c r="K815" s="159" t="s">
        <v>109</v>
      </c>
      <c r="L815" s="150">
        <v>57</v>
      </c>
      <c r="M815" s="151">
        <v>93</v>
      </c>
      <c r="N815" s="151">
        <v>111</v>
      </c>
      <c r="O815" s="151">
        <v>122</v>
      </c>
      <c r="P815" s="151">
        <v>105</v>
      </c>
      <c r="Q815" s="151">
        <v>-17</v>
      </c>
      <c r="R815" s="152">
        <v>-13.934426229508196</v>
      </c>
      <c r="S815" s="152"/>
    </row>
    <row r="816" spans="1:19" s="145" customFormat="1" ht="14.45" customHeight="1">
      <c r="A816" s="160"/>
      <c r="B816" s="142" t="s">
        <v>110</v>
      </c>
      <c r="C816" s="150">
        <v>90</v>
      </c>
      <c r="D816" s="151">
        <v>119</v>
      </c>
      <c r="E816" s="151">
        <v>139</v>
      </c>
      <c r="F816" s="151">
        <v>185</v>
      </c>
      <c r="G816" s="151">
        <v>246</v>
      </c>
      <c r="H816" s="151">
        <v>61</v>
      </c>
      <c r="I816" s="152">
        <v>32.972972972972975</v>
      </c>
      <c r="J816" s="142"/>
      <c r="K816" s="159" t="s">
        <v>110</v>
      </c>
      <c r="L816" s="150">
        <v>41</v>
      </c>
      <c r="M816" s="151">
        <v>56</v>
      </c>
      <c r="N816" s="151">
        <v>80</v>
      </c>
      <c r="O816" s="151">
        <v>98</v>
      </c>
      <c r="P816" s="151">
        <v>121</v>
      </c>
      <c r="Q816" s="151">
        <v>23</v>
      </c>
      <c r="R816" s="152">
        <v>23.469387755102041</v>
      </c>
      <c r="S816" s="152"/>
    </row>
    <row r="817" spans="1:19" s="145" customFormat="1" ht="14.45" customHeight="1">
      <c r="A817" s="160"/>
      <c r="B817" s="142" t="s">
        <v>111</v>
      </c>
      <c r="C817" s="323" t="s">
        <v>313</v>
      </c>
      <c r="D817" s="151" t="s">
        <v>313</v>
      </c>
      <c r="E817" s="151" t="s">
        <v>313</v>
      </c>
      <c r="F817" s="151" t="s">
        <v>313</v>
      </c>
      <c r="G817" s="151">
        <v>5</v>
      </c>
      <c r="H817" s="151"/>
      <c r="I817" s="152"/>
      <c r="J817" s="160"/>
      <c r="K817" s="142" t="s">
        <v>111</v>
      </c>
      <c r="L817" s="323" t="s">
        <v>313</v>
      </c>
      <c r="M817" s="151" t="s">
        <v>313</v>
      </c>
      <c r="N817" s="151" t="s">
        <v>313</v>
      </c>
      <c r="O817" s="151" t="s">
        <v>313</v>
      </c>
      <c r="P817" s="151">
        <v>1</v>
      </c>
      <c r="Q817" s="151"/>
      <c r="R817" s="152"/>
      <c r="S817" s="160"/>
    </row>
    <row r="818" spans="1:19" s="153" customFormat="1" ht="14.45" customHeight="1">
      <c r="A818" s="160"/>
      <c r="B818" s="142"/>
      <c r="C818" s="324"/>
      <c r="D818" s="151"/>
      <c r="E818" s="151"/>
      <c r="F818" s="151"/>
      <c r="G818" s="151"/>
      <c r="H818" s="151"/>
      <c r="I818" s="152"/>
      <c r="J818" s="160"/>
      <c r="K818" s="142" t="s">
        <v>514</v>
      </c>
      <c r="L818" s="324"/>
      <c r="M818" s="151"/>
      <c r="N818" s="151"/>
      <c r="O818" s="151"/>
      <c r="P818" s="151"/>
      <c r="Q818" s="151"/>
      <c r="R818" s="152"/>
      <c r="S818" s="160"/>
    </row>
    <row r="819" spans="1:19" s="145" customFormat="1" ht="14.45" customHeight="1">
      <c r="A819" s="160"/>
      <c r="B819" s="162"/>
      <c r="C819" s="162"/>
      <c r="D819" s="162"/>
      <c r="E819" s="162"/>
      <c r="F819" s="162"/>
      <c r="G819" s="162"/>
      <c r="H819" s="162"/>
      <c r="I819" s="162"/>
      <c r="J819" s="162"/>
      <c r="K819" s="162"/>
      <c r="L819" s="162"/>
      <c r="M819" s="162"/>
      <c r="N819" s="162"/>
      <c r="O819" s="162"/>
      <c r="P819" s="161"/>
      <c r="Q819" s="160"/>
      <c r="R819" s="160"/>
      <c r="S819" s="160"/>
    </row>
    <row r="820" spans="1:19" s="145" customFormat="1" ht="14.45" customHeight="1">
      <c r="A820" s="160"/>
      <c r="B820" s="162"/>
      <c r="C820" s="162"/>
      <c r="D820" s="162"/>
      <c r="E820" s="162"/>
      <c r="F820" s="162"/>
      <c r="G820" s="162"/>
      <c r="H820" s="162"/>
      <c r="I820" s="162"/>
      <c r="J820" s="162"/>
      <c r="K820" s="162"/>
      <c r="L820" s="162"/>
      <c r="M820" s="162"/>
      <c r="N820" s="162"/>
      <c r="O820" s="162"/>
      <c r="P820" s="161"/>
      <c r="Q820" s="160"/>
      <c r="R820" s="160"/>
      <c r="S820" s="160"/>
    </row>
    <row r="821" spans="1:19" s="145" customFormat="1" ht="14.45" customHeight="1">
      <c r="A821" s="138"/>
      <c r="B821" s="138" t="s">
        <v>251</v>
      </c>
      <c r="C821" s="138"/>
      <c r="D821" s="138"/>
      <c r="E821" s="138"/>
      <c r="F821" s="138"/>
      <c r="G821" s="138"/>
      <c r="H821" s="138"/>
      <c r="I821" s="138"/>
      <c r="J821" s="138"/>
      <c r="K821" s="138" t="s">
        <v>252</v>
      </c>
      <c r="L821" s="138"/>
      <c r="M821" s="138"/>
      <c r="N821" s="138"/>
      <c r="O821" s="138"/>
      <c r="P821" s="138"/>
      <c r="Q821" s="138"/>
      <c r="R821" s="138"/>
      <c r="S821" s="138"/>
    </row>
    <row r="822" spans="1:19" s="145" customFormat="1" ht="14.45" customHeight="1">
      <c r="A822" s="160"/>
      <c r="B822" s="491" t="s">
        <v>335</v>
      </c>
      <c r="C822" s="140"/>
      <c r="D822" s="140"/>
      <c r="E822" s="140"/>
      <c r="F822" s="140"/>
      <c r="G822" s="143"/>
      <c r="H822" s="141"/>
      <c r="I822" s="141"/>
      <c r="J822" s="142"/>
      <c r="K822" s="491" t="s">
        <v>335</v>
      </c>
      <c r="L822" s="140"/>
      <c r="M822" s="140"/>
      <c r="N822" s="140"/>
      <c r="O822" s="140"/>
      <c r="P822" s="143"/>
      <c r="Q822" s="141"/>
      <c r="R822" s="141"/>
      <c r="S822" s="144"/>
    </row>
    <row r="823" spans="1:19" s="145" customFormat="1" ht="14.45" customHeight="1">
      <c r="A823" s="160"/>
      <c r="B823" s="492"/>
      <c r="C823" s="146" t="s">
        <v>151</v>
      </c>
      <c r="D823" s="146" t="s">
        <v>86</v>
      </c>
      <c r="E823" s="146" t="s">
        <v>87</v>
      </c>
      <c r="F823" s="146" t="s">
        <v>410</v>
      </c>
      <c r="G823" s="146" t="s">
        <v>739</v>
      </c>
      <c r="H823" s="81" t="s">
        <v>509</v>
      </c>
      <c r="I823" s="147" t="s">
        <v>807</v>
      </c>
      <c r="J823" s="142"/>
      <c r="K823" s="492"/>
      <c r="L823" s="146" t="s">
        <v>151</v>
      </c>
      <c r="M823" s="146" t="s">
        <v>86</v>
      </c>
      <c r="N823" s="146" t="s">
        <v>87</v>
      </c>
      <c r="O823" s="146" t="s">
        <v>410</v>
      </c>
      <c r="P823" s="146" t="s">
        <v>739</v>
      </c>
      <c r="Q823" s="81" t="s">
        <v>509</v>
      </c>
      <c r="R823" s="147" t="s">
        <v>807</v>
      </c>
      <c r="S823" s="144"/>
    </row>
    <row r="824" spans="1:19" s="145" customFormat="1" ht="14.45" customHeight="1">
      <c r="A824" s="160"/>
      <c r="B824" s="493"/>
      <c r="C824" s="148"/>
      <c r="D824" s="148"/>
      <c r="E824" s="148"/>
      <c r="F824" s="148"/>
      <c r="G824" s="148"/>
      <c r="H824" s="149" t="s">
        <v>88</v>
      </c>
      <c r="I824" s="81" t="s">
        <v>511</v>
      </c>
      <c r="J824" s="142"/>
      <c r="K824" s="493"/>
      <c r="L824" s="148"/>
      <c r="M824" s="148"/>
      <c r="N824" s="148"/>
      <c r="O824" s="148"/>
      <c r="P824" s="148"/>
      <c r="Q824" s="149" t="s">
        <v>88</v>
      </c>
      <c r="R824" s="81" t="s">
        <v>511</v>
      </c>
      <c r="S824" s="144"/>
    </row>
    <row r="825" spans="1:19" s="180" customFormat="1" ht="14.45" customHeight="1">
      <c r="B825" s="188" t="s">
        <v>90</v>
      </c>
      <c r="C825" s="187">
        <v>1283</v>
      </c>
      <c r="D825" s="183">
        <v>1406</v>
      </c>
      <c r="E825" s="183">
        <v>1588</v>
      </c>
      <c r="F825" s="183">
        <v>1594</v>
      </c>
      <c r="G825" s="183">
        <v>1590</v>
      </c>
      <c r="H825" s="182">
        <v>-4</v>
      </c>
      <c r="I825" s="184">
        <v>-0.25094102885821828</v>
      </c>
      <c r="J825" s="185"/>
      <c r="K825" s="186" t="s">
        <v>90</v>
      </c>
      <c r="L825" s="187">
        <v>5591</v>
      </c>
      <c r="M825" s="183">
        <v>5084</v>
      </c>
      <c r="N825" s="183">
        <v>4853</v>
      </c>
      <c r="O825" s="183">
        <v>4662</v>
      </c>
      <c r="P825" s="183">
        <v>4418</v>
      </c>
      <c r="Q825" s="182">
        <v>-244</v>
      </c>
      <c r="R825" s="184">
        <v>-5.2338052338052341</v>
      </c>
      <c r="S825" s="184"/>
    </row>
    <row r="826" spans="1:19" s="145" customFormat="1" ht="14.45" customHeight="1">
      <c r="A826" s="160"/>
      <c r="B826" s="299" t="s">
        <v>91</v>
      </c>
      <c r="C826" s="150">
        <v>110</v>
      </c>
      <c r="D826" s="151">
        <v>114</v>
      </c>
      <c r="E826" s="151">
        <v>156</v>
      </c>
      <c r="F826" s="151">
        <v>151</v>
      </c>
      <c r="G826" s="151">
        <v>122</v>
      </c>
      <c r="H826" s="151">
        <v>-29</v>
      </c>
      <c r="I826" s="152">
        <v>-19.205298013245034</v>
      </c>
      <c r="J826" s="142"/>
      <c r="K826" s="154" t="s">
        <v>91</v>
      </c>
      <c r="L826" s="150">
        <v>439</v>
      </c>
      <c r="M826" s="151">
        <v>390</v>
      </c>
      <c r="N826" s="151">
        <v>368</v>
      </c>
      <c r="O826" s="151">
        <v>296</v>
      </c>
      <c r="P826" s="151">
        <v>253</v>
      </c>
      <c r="Q826" s="151">
        <v>-43</v>
      </c>
      <c r="R826" s="152">
        <v>-14.527027027027026</v>
      </c>
      <c r="S826" s="152"/>
    </row>
    <row r="827" spans="1:19" s="145" customFormat="1" ht="14.45" customHeight="1">
      <c r="A827" s="160"/>
      <c r="B827" s="299" t="s">
        <v>92</v>
      </c>
      <c r="C827" s="150">
        <v>825</v>
      </c>
      <c r="D827" s="151">
        <v>889</v>
      </c>
      <c r="E827" s="151">
        <v>1006</v>
      </c>
      <c r="F827" s="151">
        <v>942</v>
      </c>
      <c r="G827" s="151">
        <v>894</v>
      </c>
      <c r="H827" s="151">
        <v>-48</v>
      </c>
      <c r="I827" s="152">
        <v>-5.095541401273886</v>
      </c>
      <c r="J827" s="142"/>
      <c r="K827" s="154" t="s">
        <v>92</v>
      </c>
      <c r="L827" s="150">
        <v>3467</v>
      </c>
      <c r="M827" s="151">
        <v>2953</v>
      </c>
      <c r="N827" s="151">
        <v>2619</v>
      </c>
      <c r="O827" s="151">
        <v>2404</v>
      </c>
      <c r="P827" s="151">
        <v>2094</v>
      </c>
      <c r="Q827" s="151">
        <v>-310</v>
      </c>
      <c r="R827" s="152">
        <v>-12.895174708818635</v>
      </c>
      <c r="S827" s="152"/>
    </row>
    <row r="828" spans="1:19" s="145" customFormat="1" ht="14.45" customHeight="1">
      <c r="A828" s="160"/>
      <c r="B828" s="299" t="s">
        <v>93</v>
      </c>
      <c r="C828" s="150">
        <v>348</v>
      </c>
      <c r="D828" s="151">
        <v>403</v>
      </c>
      <c r="E828" s="151">
        <v>426</v>
      </c>
      <c r="F828" s="151">
        <v>495</v>
      </c>
      <c r="G828" s="151">
        <v>532</v>
      </c>
      <c r="H828" s="151">
        <v>37</v>
      </c>
      <c r="I828" s="152">
        <v>7.474747474747474</v>
      </c>
      <c r="J828" s="142"/>
      <c r="K828" s="154" t="s">
        <v>93</v>
      </c>
      <c r="L828" s="150">
        <v>1685</v>
      </c>
      <c r="M828" s="151">
        <v>1741</v>
      </c>
      <c r="N828" s="151">
        <v>1866</v>
      </c>
      <c r="O828" s="151">
        <v>1919</v>
      </c>
      <c r="P828" s="151">
        <v>1964</v>
      </c>
      <c r="Q828" s="151">
        <v>45</v>
      </c>
      <c r="R828" s="152">
        <v>2.3449713392391871</v>
      </c>
      <c r="S828" s="152"/>
    </row>
    <row r="829" spans="1:19" s="145" customFormat="1" ht="14.45" customHeight="1">
      <c r="A829" s="160"/>
      <c r="B829" s="142"/>
      <c r="C829" s="150"/>
      <c r="D829" s="157"/>
      <c r="E829" s="157"/>
      <c r="F829" s="157"/>
      <c r="G829" s="157"/>
      <c r="H829" s="157"/>
      <c r="I829" s="158"/>
      <c r="J829" s="142"/>
      <c r="K829" s="159"/>
      <c r="L829" s="150"/>
      <c r="M829" s="157"/>
      <c r="N829" s="157"/>
      <c r="O829" s="157"/>
      <c r="P829" s="157"/>
      <c r="Q829" s="157"/>
      <c r="R829" s="158"/>
      <c r="S829" s="158"/>
    </row>
    <row r="830" spans="1:19" s="145" customFormat="1" ht="14.45" customHeight="1">
      <c r="A830" s="160"/>
      <c r="B830" s="142" t="s">
        <v>94</v>
      </c>
      <c r="C830" s="150">
        <v>36</v>
      </c>
      <c r="D830" s="151">
        <v>45</v>
      </c>
      <c r="E830" s="151">
        <v>62</v>
      </c>
      <c r="F830" s="151">
        <v>39</v>
      </c>
      <c r="G830" s="151">
        <v>26</v>
      </c>
      <c r="H830" s="151">
        <v>-13</v>
      </c>
      <c r="I830" s="152">
        <v>-33.333333333333329</v>
      </c>
      <c r="J830" s="142"/>
      <c r="K830" s="159" t="s">
        <v>94</v>
      </c>
      <c r="L830" s="150">
        <v>144</v>
      </c>
      <c r="M830" s="151">
        <v>136</v>
      </c>
      <c r="N830" s="151">
        <v>112</v>
      </c>
      <c r="O830" s="151">
        <v>86</v>
      </c>
      <c r="P830" s="151">
        <v>79</v>
      </c>
      <c r="Q830" s="151">
        <v>-7</v>
      </c>
      <c r="R830" s="152">
        <v>-8.1395348837209305</v>
      </c>
      <c r="S830" s="152"/>
    </row>
    <row r="831" spans="1:19" s="145" customFormat="1" ht="14.45" customHeight="1">
      <c r="A831" s="160"/>
      <c r="B831" s="142" t="s">
        <v>95</v>
      </c>
      <c r="C831" s="150">
        <v>33</v>
      </c>
      <c r="D831" s="151">
        <v>38</v>
      </c>
      <c r="E831" s="151">
        <v>59</v>
      </c>
      <c r="F831" s="151">
        <v>48</v>
      </c>
      <c r="G831" s="151">
        <v>40</v>
      </c>
      <c r="H831" s="151">
        <v>-8</v>
      </c>
      <c r="I831" s="152">
        <v>-16.666666666666664</v>
      </c>
      <c r="J831" s="142"/>
      <c r="K831" s="159" t="s">
        <v>95</v>
      </c>
      <c r="L831" s="150">
        <v>123</v>
      </c>
      <c r="M831" s="151">
        <v>127</v>
      </c>
      <c r="N831" s="151">
        <v>125</v>
      </c>
      <c r="O831" s="151">
        <v>101</v>
      </c>
      <c r="P831" s="151">
        <v>82</v>
      </c>
      <c r="Q831" s="151">
        <v>-19</v>
      </c>
      <c r="R831" s="152">
        <v>-18.811881188118811</v>
      </c>
      <c r="S831" s="152"/>
    </row>
    <row r="832" spans="1:19" s="145" customFormat="1" ht="14.45" customHeight="1">
      <c r="A832" s="160"/>
      <c r="B832" s="142" t="s">
        <v>96</v>
      </c>
      <c r="C832" s="150">
        <v>41</v>
      </c>
      <c r="D832" s="151">
        <v>31</v>
      </c>
      <c r="E832" s="151">
        <v>35</v>
      </c>
      <c r="F832" s="151">
        <v>64</v>
      </c>
      <c r="G832" s="151">
        <v>56</v>
      </c>
      <c r="H832" s="151">
        <v>-8</v>
      </c>
      <c r="I832" s="152">
        <v>-12.5</v>
      </c>
      <c r="J832" s="142"/>
      <c r="K832" s="159" t="s">
        <v>96</v>
      </c>
      <c r="L832" s="150">
        <v>172</v>
      </c>
      <c r="M832" s="151">
        <v>127</v>
      </c>
      <c r="N832" s="151">
        <v>131</v>
      </c>
      <c r="O832" s="151">
        <v>109</v>
      </c>
      <c r="P832" s="151">
        <v>92</v>
      </c>
      <c r="Q832" s="151">
        <v>-17</v>
      </c>
      <c r="R832" s="152">
        <v>-15.596330275229359</v>
      </c>
      <c r="S832" s="152"/>
    </row>
    <row r="833" spans="1:19" s="145" customFormat="1" ht="14.45" customHeight="1">
      <c r="A833" s="160"/>
      <c r="B833" s="142" t="s">
        <v>97</v>
      </c>
      <c r="C833" s="150">
        <v>79</v>
      </c>
      <c r="D833" s="151">
        <v>52</v>
      </c>
      <c r="E833" s="151">
        <v>36</v>
      </c>
      <c r="F833" s="151">
        <v>55</v>
      </c>
      <c r="G833" s="151">
        <v>67</v>
      </c>
      <c r="H833" s="151">
        <v>12</v>
      </c>
      <c r="I833" s="152">
        <v>21.818181818181817</v>
      </c>
      <c r="J833" s="142"/>
      <c r="K833" s="159" t="s">
        <v>97</v>
      </c>
      <c r="L833" s="150">
        <v>201</v>
      </c>
      <c r="M833" s="151">
        <v>192</v>
      </c>
      <c r="N833" s="151">
        <v>150</v>
      </c>
      <c r="O833" s="151">
        <v>152</v>
      </c>
      <c r="P833" s="151">
        <v>119</v>
      </c>
      <c r="Q833" s="151">
        <v>-33</v>
      </c>
      <c r="R833" s="152">
        <v>-21.710526315789476</v>
      </c>
      <c r="S833" s="152"/>
    </row>
    <row r="834" spans="1:19" s="145" customFormat="1" ht="14.45" customHeight="1">
      <c r="A834" s="160"/>
      <c r="B834" s="142" t="s">
        <v>98</v>
      </c>
      <c r="C834" s="150">
        <v>67</v>
      </c>
      <c r="D834" s="151">
        <v>75</v>
      </c>
      <c r="E834" s="151">
        <v>67</v>
      </c>
      <c r="F834" s="151">
        <v>64</v>
      </c>
      <c r="G834" s="151">
        <v>64</v>
      </c>
      <c r="H834" s="151">
        <v>0</v>
      </c>
      <c r="I834" s="152">
        <v>0</v>
      </c>
      <c r="J834" s="142"/>
      <c r="K834" s="159" t="s">
        <v>98</v>
      </c>
      <c r="L834" s="150">
        <v>370</v>
      </c>
      <c r="M834" s="151">
        <v>227</v>
      </c>
      <c r="N834" s="151">
        <v>214</v>
      </c>
      <c r="O834" s="151">
        <v>228</v>
      </c>
      <c r="P834" s="151">
        <v>190</v>
      </c>
      <c r="Q834" s="151">
        <v>-38</v>
      </c>
      <c r="R834" s="152">
        <v>-16.666666666666664</v>
      </c>
      <c r="S834" s="152"/>
    </row>
    <row r="835" spans="1:19" s="145" customFormat="1" ht="14.45" customHeight="1">
      <c r="A835" s="160"/>
      <c r="B835" s="142" t="s">
        <v>99</v>
      </c>
      <c r="C835" s="150">
        <v>93</v>
      </c>
      <c r="D835" s="151">
        <v>69</v>
      </c>
      <c r="E835" s="151">
        <v>79</v>
      </c>
      <c r="F835" s="151">
        <v>70</v>
      </c>
      <c r="G835" s="151">
        <v>48</v>
      </c>
      <c r="H835" s="151">
        <v>-22</v>
      </c>
      <c r="I835" s="152">
        <v>-31.428571428571427</v>
      </c>
      <c r="J835" s="142"/>
      <c r="K835" s="159" t="s">
        <v>99</v>
      </c>
      <c r="L835" s="150">
        <v>366</v>
      </c>
      <c r="M835" s="151">
        <v>277</v>
      </c>
      <c r="N835" s="151">
        <v>185</v>
      </c>
      <c r="O835" s="151">
        <v>205</v>
      </c>
      <c r="P835" s="151">
        <v>175</v>
      </c>
      <c r="Q835" s="151">
        <v>-30</v>
      </c>
      <c r="R835" s="152">
        <v>-14.634146341463413</v>
      </c>
      <c r="S835" s="152"/>
    </row>
    <row r="836" spans="1:19" s="145" customFormat="1" ht="14.45" customHeight="1">
      <c r="A836" s="160"/>
      <c r="B836" s="142" t="s">
        <v>100</v>
      </c>
      <c r="C836" s="150">
        <v>85</v>
      </c>
      <c r="D836" s="151">
        <v>99</v>
      </c>
      <c r="E836" s="151">
        <v>93</v>
      </c>
      <c r="F836" s="151">
        <v>65</v>
      </c>
      <c r="G836" s="151">
        <v>58</v>
      </c>
      <c r="H836" s="151">
        <v>-7</v>
      </c>
      <c r="I836" s="152">
        <v>-10.76923076923077</v>
      </c>
      <c r="J836" s="142"/>
      <c r="K836" s="159" t="s">
        <v>100</v>
      </c>
      <c r="L836" s="150">
        <v>304</v>
      </c>
      <c r="M836" s="151">
        <v>297</v>
      </c>
      <c r="N836" s="151">
        <v>234</v>
      </c>
      <c r="O836" s="151">
        <v>179</v>
      </c>
      <c r="P836" s="151">
        <v>162</v>
      </c>
      <c r="Q836" s="151">
        <v>-17</v>
      </c>
      <c r="R836" s="152">
        <v>-9.4972067039106136</v>
      </c>
      <c r="S836" s="152"/>
    </row>
    <row r="837" spans="1:19" s="145" customFormat="1" ht="14.45" customHeight="1">
      <c r="A837" s="160"/>
      <c r="B837" s="142" t="s">
        <v>118</v>
      </c>
      <c r="C837" s="150">
        <v>51</v>
      </c>
      <c r="D837" s="151">
        <v>86</v>
      </c>
      <c r="E837" s="151">
        <v>131</v>
      </c>
      <c r="F837" s="151">
        <v>91</v>
      </c>
      <c r="G837" s="151">
        <v>80</v>
      </c>
      <c r="H837" s="151">
        <v>-11</v>
      </c>
      <c r="I837" s="152">
        <v>-12.087912087912088</v>
      </c>
      <c r="J837" s="142"/>
      <c r="K837" s="159" t="s">
        <v>118</v>
      </c>
      <c r="L837" s="150">
        <v>223</v>
      </c>
      <c r="M837" s="151">
        <v>239</v>
      </c>
      <c r="N837" s="151">
        <v>276</v>
      </c>
      <c r="O837" s="151">
        <v>218</v>
      </c>
      <c r="P837" s="151">
        <v>165</v>
      </c>
      <c r="Q837" s="151">
        <v>-53</v>
      </c>
      <c r="R837" s="152">
        <v>-24.311926605504588</v>
      </c>
      <c r="S837" s="152"/>
    </row>
    <row r="838" spans="1:19" s="145" customFormat="1" ht="14.45" customHeight="1">
      <c r="A838" s="160"/>
      <c r="B838" s="142" t="s">
        <v>101</v>
      </c>
      <c r="C838" s="150">
        <v>60</v>
      </c>
      <c r="D838" s="151">
        <v>78</v>
      </c>
      <c r="E838" s="151">
        <v>117</v>
      </c>
      <c r="F838" s="151">
        <v>135</v>
      </c>
      <c r="G838" s="151">
        <v>99</v>
      </c>
      <c r="H838" s="151">
        <v>-36</v>
      </c>
      <c r="I838" s="152">
        <v>-26.666666666666668</v>
      </c>
      <c r="J838" s="142"/>
      <c r="K838" s="159" t="s">
        <v>101</v>
      </c>
      <c r="L838" s="150">
        <v>235</v>
      </c>
      <c r="M838" s="151">
        <v>207</v>
      </c>
      <c r="N838" s="151">
        <v>260</v>
      </c>
      <c r="O838" s="151">
        <v>259</v>
      </c>
      <c r="P838" s="151">
        <v>235</v>
      </c>
      <c r="Q838" s="151">
        <v>-24</v>
      </c>
      <c r="R838" s="152">
        <v>-9.2664092664092657</v>
      </c>
      <c r="S838" s="152"/>
    </row>
    <row r="839" spans="1:19" s="145" customFormat="1" ht="14.45" customHeight="1">
      <c r="A839" s="160"/>
      <c r="B839" s="142" t="s">
        <v>102</v>
      </c>
      <c r="C839" s="150">
        <v>91</v>
      </c>
      <c r="D839" s="151">
        <v>92</v>
      </c>
      <c r="E839" s="151">
        <v>93</v>
      </c>
      <c r="F839" s="151">
        <v>119</v>
      </c>
      <c r="G839" s="151">
        <v>133</v>
      </c>
      <c r="H839" s="151">
        <v>14</v>
      </c>
      <c r="I839" s="152">
        <v>11.76470588235294</v>
      </c>
      <c r="J839" s="142"/>
      <c r="K839" s="159" t="s">
        <v>102</v>
      </c>
      <c r="L839" s="150">
        <v>390</v>
      </c>
      <c r="M839" s="151">
        <v>235</v>
      </c>
      <c r="N839" s="151">
        <v>220</v>
      </c>
      <c r="O839" s="151">
        <v>291</v>
      </c>
      <c r="P839" s="151">
        <v>268</v>
      </c>
      <c r="Q839" s="151">
        <v>-23</v>
      </c>
      <c r="R839" s="152">
        <v>-7.9037800687285218</v>
      </c>
      <c r="S839" s="152"/>
    </row>
    <row r="840" spans="1:19" s="145" customFormat="1" ht="14.45" customHeight="1">
      <c r="A840" s="160"/>
      <c r="B840" s="142" t="s">
        <v>103</v>
      </c>
      <c r="C840" s="150">
        <v>111</v>
      </c>
      <c r="D840" s="151">
        <v>108</v>
      </c>
      <c r="E840" s="151">
        <v>96</v>
      </c>
      <c r="F840" s="151">
        <v>95</v>
      </c>
      <c r="G840" s="151">
        <v>124</v>
      </c>
      <c r="H840" s="151">
        <v>29</v>
      </c>
      <c r="I840" s="152">
        <v>30.526315789473685</v>
      </c>
      <c r="J840" s="142"/>
      <c r="K840" s="159" t="s">
        <v>103</v>
      </c>
      <c r="L840" s="150">
        <v>492</v>
      </c>
      <c r="M840" s="151">
        <v>373</v>
      </c>
      <c r="N840" s="151">
        <v>264</v>
      </c>
      <c r="O840" s="151">
        <v>245</v>
      </c>
      <c r="P840" s="151">
        <v>262</v>
      </c>
      <c r="Q840" s="151">
        <v>17</v>
      </c>
      <c r="R840" s="152">
        <v>6.9387755102040813</v>
      </c>
      <c r="S840" s="152"/>
    </row>
    <row r="841" spans="1:19" s="145" customFormat="1" ht="14.45" customHeight="1">
      <c r="A841" s="160"/>
      <c r="B841" s="142" t="s">
        <v>104</v>
      </c>
      <c r="C841" s="150">
        <v>86</v>
      </c>
      <c r="D841" s="151">
        <v>134</v>
      </c>
      <c r="E841" s="151">
        <v>140</v>
      </c>
      <c r="F841" s="151">
        <v>98</v>
      </c>
      <c r="G841" s="151">
        <v>111</v>
      </c>
      <c r="H841" s="151">
        <v>13</v>
      </c>
      <c r="I841" s="152">
        <v>13.26530612244898</v>
      </c>
      <c r="J841" s="142"/>
      <c r="K841" s="159" t="s">
        <v>104</v>
      </c>
      <c r="L841" s="150">
        <v>459</v>
      </c>
      <c r="M841" s="151">
        <v>468</v>
      </c>
      <c r="N841" s="151">
        <v>379</v>
      </c>
      <c r="O841" s="151">
        <v>264</v>
      </c>
      <c r="P841" s="151">
        <v>248</v>
      </c>
      <c r="Q841" s="151">
        <v>-16</v>
      </c>
      <c r="R841" s="152">
        <v>-6.0606060606060606</v>
      </c>
      <c r="S841" s="152"/>
    </row>
    <row r="842" spans="1:19" s="145" customFormat="1" ht="14.45" customHeight="1">
      <c r="A842" s="160"/>
      <c r="B842" s="142" t="s">
        <v>105</v>
      </c>
      <c r="C842" s="150">
        <v>102</v>
      </c>
      <c r="D842" s="151">
        <v>96</v>
      </c>
      <c r="E842" s="151">
        <v>154</v>
      </c>
      <c r="F842" s="151">
        <v>150</v>
      </c>
      <c r="G842" s="151">
        <v>110</v>
      </c>
      <c r="H842" s="151">
        <v>-40</v>
      </c>
      <c r="I842" s="152">
        <v>-26.666666666666668</v>
      </c>
      <c r="J842" s="142"/>
      <c r="K842" s="159" t="s">
        <v>105</v>
      </c>
      <c r="L842" s="150">
        <v>427</v>
      </c>
      <c r="M842" s="151">
        <v>438</v>
      </c>
      <c r="N842" s="151">
        <v>437</v>
      </c>
      <c r="O842" s="151">
        <v>363</v>
      </c>
      <c r="P842" s="151">
        <v>270</v>
      </c>
      <c r="Q842" s="151">
        <v>-93</v>
      </c>
      <c r="R842" s="152">
        <v>-25.619834710743799</v>
      </c>
      <c r="S842" s="152"/>
    </row>
    <row r="843" spans="1:19" s="139" customFormat="1" ht="14.45" customHeight="1">
      <c r="A843" s="160"/>
      <c r="B843" s="142" t="s">
        <v>106</v>
      </c>
      <c r="C843" s="150">
        <v>102</v>
      </c>
      <c r="D843" s="151">
        <v>111</v>
      </c>
      <c r="E843" s="151">
        <v>103</v>
      </c>
      <c r="F843" s="151">
        <v>167</v>
      </c>
      <c r="G843" s="151">
        <v>153</v>
      </c>
      <c r="H843" s="151">
        <v>-14</v>
      </c>
      <c r="I843" s="152">
        <v>-8.3832335329341312</v>
      </c>
      <c r="J843" s="142"/>
      <c r="K843" s="159" t="s">
        <v>106</v>
      </c>
      <c r="L843" s="150">
        <v>439</v>
      </c>
      <c r="M843" s="151">
        <v>398</v>
      </c>
      <c r="N843" s="151">
        <v>433</v>
      </c>
      <c r="O843" s="151">
        <v>450</v>
      </c>
      <c r="P843" s="151">
        <v>369</v>
      </c>
      <c r="Q843" s="151">
        <v>-81</v>
      </c>
      <c r="R843" s="152">
        <v>-18</v>
      </c>
      <c r="S843" s="152"/>
    </row>
    <row r="844" spans="1:19" s="145" customFormat="1" ht="14.45" customHeight="1">
      <c r="A844" s="160"/>
      <c r="B844" s="142" t="s">
        <v>107</v>
      </c>
      <c r="C844" s="150">
        <v>89</v>
      </c>
      <c r="D844" s="151">
        <v>101</v>
      </c>
      <c r="E844" s="151">
        <v>111</v>
      </c>
      <c r="F844" s="151">
        <v>96</v>
      </c>
      <c r="G844" s="151">
        <v>152</v>
      </c>
      <c r="H844" s="151">
        <v>56</v>
      </c>
      <c r="I844" s="152">
        <v>58.333333333333336</v>
      </c>
      <c r="J844" s="142"/>
      <c r="K844" s="159" t="s">
        <v>107</v>
      </c>
      <c r="L844" s="150">
        <v>423</v>
      </c>
      <c r="M844" s="151">
        <v>408</v>
      </c>
      <c r="N844" s="151">
        <v>361</v>
      </c>
      <c r="O844" s="151">
        <v>420</v>
      </c>
      <c r="P844" s="151">
        <v>420</v>
      </c>
      <c r="Q844" s="151">
        <v>0</v>
      </c>
      <c r="R844" s="152">
        <v>0</v>
      </c>
      <c r="S844" s="152"/>
    </row>
    <row r="845" spans="1:19" s="145" customFormat="1" ht="14.45" customHeight="1">
      <c r="A845" s="160"/>
      <c r="B845" s="142" t="s">
        <v>108</v>
      </c>
      <c r="C845" s="150">
        <v>76</v>
      </c>
      <c r="D845" s="151">
        <v>81</v>
      </c>
      <c r="E845" s="151">
        <v>97</v>
      </c>
      <c r="F845" s="151">
        <v>96</v>
      </c>
      <c r="G845" s="151">
        <v>88</v>
      </c>
      <c r="H845" s="151">
        <v>-8</v>
      </c>
      <c r="I845" s="152">
        <v>-8.3333333333333321</v>
      </c>
      <c r="J845" s="142"/>
      <c r="K845" s="159" t="s">
        <v>108</v>
      </c>
      <c r="L845" s="150">
        <v>365</v>
      </c>
      <c r="M845" s="151">
        <v>375</v>
      </c>
      <c r="N845" s="151">
        <v>371</v>
      </c>
      <c r="O845" s="151">
        <v>333</v>
      </c>
      <c r="P845" s="151">
        <v>382</v>
      </c>
      <c r="Q845" s="151">
        <v>49</v>
      </c>
      <c r="R845" s="152">
        <v>14.714714714714713</v>
      </c>
      <c r="S845" s="152"/>
    </row>
    <row r="846" spans="1:19" s="145" customFormat="1" ht="14.45" customHeight="1">
      <c r="A846" s="160"/>
      <c r="B846" s="142" t="s">
        <v>109</v>
      </c>
      <c r="C846" s="150">
        <v>42</v>
      </c>
      <c r="D846" s="151">
        <v>63</v>
      </c>
      <c r="E846" s="151">
        <v>61</v>
      </c>
      <c r="F846" s="151">
        <v>71</v>
      </c>
      <c r="G846" s="151">
        <v>81</v>
      </c>
      <c r="H846" s="151">
        <v>10</v>
      </c>
      <c r="I846" s="152">
        <v>14.084507042253522</v>
      </c>
      <c r="J846" s="142"/>
      <c r="K846" s="159" t="s">
        <v>109</v>
      </c>
      <c r="L846" s="150">
        <v>220</v>
      </c>
      <c r="M846" s="151">
        <v>285</v>
      </c>
      <c r="N846" s="151">
        <v>333</v>
      </c>
      <c r="O846" s="151">
        <v>345</v>
      </c>
      <c r="P846" s="151">
        <v>288</v>
      </c>
      <c r="Q846" s="151">
        <v>-57</v>
      </c>
      <c r="R846" s="152">
        <v>-16.521739130434781</v>
      </c>
      <c r="S846" s="152"/>
    </row>
    <row r="847" spans="1:19" s="153" customFormat="1" ht="14.45" customHeight="1">
      <c r="A847" s="160"/>
      <c r="B847" s="142" t="s">
        <v>110</v>
      </c>
      <c r="C847" s="150">
        <v>39</v>
      </c>
      <c r="D847" s="151">
        <v>47</v>
      </c>
      <c r="E847" s="151">
        <v>54</v>
      </c>
      <c r="F847" s="151">
        <v>65</v>
      </c>
      <c r="G847" s="151">
        <v>58</v>
      </c>
      <c r="H847" s="151">
        <v>-7</v>
      </c>
      <c r="I847" s="152">
        <v>-10.76923076923077</v>
      </c>
      <c r="J847" s="142"/>
      <c r="K847" s="159" t="s">
        <v>110</v>
      </c>
      <c r="L847" s="150">
        <v>238</v>
      </c>
      <c r="M847" s="151">
        <v>275</v>
      </c>
      <c r="N847" s="151">
        <v>368</v>
      </c>
      <c r="O847" s="151">
        <v>371</v>
      </c>
      <c r="P847" s="151">
        <v>505</v>
      </c>
      <c r="Q847" s="151">
        <v>134</v>
      </c>
      <c r="R847" s="152">
        <v>36.118598382749326</v>
      </c>
      <c r="S847" s="152"/>
    </row>
    <row r="848" spans="1:19" s="145" customFormat="1" ht="14.45" customHeight="1">
      <c r="A848" s="160"/>
      <c r="B848" s="142" t="s">
        <v>111</v>
      </c>
      <c r="C848" s="323" t="s">
        <v>313</v>
      </c>
      <c r="D848" s="151" t="s">
        <v>313</v>
      </c>
      <c r="E848" s="151" t="s">
        <v>313</v>
      </c>
      <c r="F848" s="151">
        <v>6</v>
      </c>
      <c r="G848" s="151">
        <v>42</v>
      </c>
      <c r="H848" s="151"/>
      <c r="I848" s="152"/>
      <c r="J848" s="160"/>
      <c r="K848" s="142" t="s">
        <v>111</v>
      </c>
      <c r="L848" s="323" t="s">
        <v>313</v>
      </c>
      <c r="M848" s="151" t="s">
        <v>313</v>
      </c>
      <c r="N848" s="151" t="s">
        <v>313</v>
      </c>
      <c r="O848" s="151">
        <v>43</v>
      </c>
      <c r="P848" s="151">
        <v>107</v>
      </c>
      <c r="Q848" s="151"/>
      <c r="R848" s="152"/>
      <c r="S848" s="160"/>
    </row>
    <row r="849" spans="1:19" s="145" customFormat="1" ht="14.45" customHeight="1">
      <c r="A849" s="160"/>
      <c r="B849" s="160"/>
      <c r="C849" s="160"/>
      <c r="D849" s="160"/>
      <c r="E849" s="160"/>
      <c r="F849" s="160"/>
      <c r="G849" s="161"/>
      <c r="H849" s="160"/>
      <c r="I849" s="160"/>
      <c r="J849" s="160"/>
      <c r="K849" s="160"/>
      <c r="L849" s="160"/>
      <c r="M849" s="160"/>
      <c r="N849" s="160"/>
      <c r="O849" s="160"/>
      <c r="P849" s="161"/>
      <c r="Q849" s="160"/>
      <c r="R849" s="160"/>
      <c r="S849" s="160"/>
    </row>
    <row r="850" spans="1:19" s="145" customFormat="1" ht="14.45" customHeight="1">
      <c r="A850" s="160"/>
      <c r="B850" s="160"/>
      <c r="C850" s="160"/>
      <c r="D850" s="160"/>
      <c r="E850" s="160"/>
      <c r="F850" s="160"/>
      <c r="G850" s="161"/>
      <c r="H850" s="160"/>
      <c r="I850" s="160"/>
      <c r="J850" s="160"/>
      <c r="K850" s="160"/>
      <c r="L850" s="160"/>
      <c r="M850" s="160"/>
      <c r="N850" s="160"/>
      <c r="O850" s="160"/>
      <c r="P850" s="161"/>
      <c r="Q850" s="160"/>
      <c r="R850" s="160"/>
      <c r="S850" s="160"/>
    </row>
    <row r="851" spans="1:19" s="145" customFormat="1" ht="14.45" customHeight="1">
      <c r="A851" s="138"/>
      <c r="B851" s="138" t="s">
        <v>650</v>
      </c>
      <c r="C851" s="138"/>
      <c r="D851" s="138"/>
      <c r="E851" s="138"/>
      <c r="F851" s="138"/>
      <c r="G851" s="138"/>
      <c r="H851" s="138"/>
      <c r="I851" s="138"/>
      <c r="J851" s="138"/>
      <c r="K851" s="138" t="s">
        <v>651</v>
      </c>
      <c r="L851" s="138"/>
      <c r="M851" s="138"/>
      <c r="N851" s="138"/>
      <c r="O851" s="138"/>
      <c r="P851" s="138"/>
      <c r="Q851" s="138"/>
      <c r="R851" s="138"/>
      <c r="S851" s="138"/>
    </row>
    <row r="852" spans="1:19" s="145" customFormat="1" ht="14.45" customHeight="1">
      <c r="A852" s="160"/>
      <c r="B852" s="491" t="s">
        <v>335</v>
      </c>
      <c r="C852" s="140"/>
      <c r="D852" s="140"/>
      <c r="E852" s="140"/>
      <c r="F852" s="140"/>
      <c r="G852" s="143"/>
      <c r="H852" s="141"/>
      <c r="I852" s="141"/>
      <c r="J852" s="142"/>
      <c r="K852" s="491" t="s">
        <v>335</v>
      </c>
      <c r="L852" s="140"/>
      <c r="M852" s="140"/>
      <c r="N852" s="140"/>
      <c r="O852" s="140"/>
      <c r="P852" s="143"/>
      <c r="Q852" s="141"/>
      <c r="R852" s="141"/>
      <c r="S852" s="144"/>
    </row>
    <row r="853" spans="1:19" s="145" customFormat="1" ht="14.45" customHeight="1">
      <c r="A853" s="160"/>
      <c r="B853" s="492"/>
      <c r="C853" s="146" t="s">
        <v>151</v>
      </c>
      <c r="D853" s="146" t="s">
        <v>86</v>
      </c>
      <c r="E853" s="146" t="s">
        <v>87</v>
      </c>
      <c r="F853" s="146" t="s">
        <v>410</v>
      </c>
      <c r="G853" s="146" t="s">
        <v>739</v>
      </c>
      <c r="H853" s="81" t="s">
        <v>509</v>
      </c>
      <c r="I853" s="147" t="s">
        <v>807</v>
      </c>
      <c r="J853" s="142"/>
      <c r="K853" s="492"/>
      <c r="L853" s="146" t="s">
        <v>151</v>
      </c>
      <c r="M853" s="146" t="s">
        <v>86</v>
      </c>
      <c r="N853" s="146" t="s">
        <v>87</v>
      </c>
      <c r="O853" s="146" t="s">
        <v>410</v>
      </c>
      <c r="P853" s="146" t="s">
        <v>739</v>
      </c>
      <c r="Q853" s="81" t="s">
        <v>509</v>
      </c>
      <c r="R853" s="147" t="s">
        <v>807</v>
      </c>
      <c r="S853" s="144"/>
    </row>
    <row r="854" spans="1:19" s="145" customFormat="1" ht="14.45" customHeight="1">
      <c r="A854" s="160"/>
      <c r="B854" s="493"/>
      <c r="C854" s="148"/>
      <c r="D854" s="148"/>
      <c r="E854" s="148"/>
      <c r="F854" s="148"/>
      <c r="G854" s="148"/>
      <c r="H854" s="149" t="s">
        <v>88</v>
      </c>
      <c r="I854" s="81" t="s">
        <v>511</v>
      </c>
      <c r="J854" s="142"/>
      <c r="K854" s="493"/>
      <c r="L854" s="148"/>
      <c r="M854" s="148"/>
      <c r="N854" s="148"/>
      <c r="O854" s="148"/>
      <c r="P854" s="148"/>
      <c r="Q854" s="149" t="s">
        <v>88</v>
      </c>
      <c r="R854" s="81" t="s">
        <v>511</v>
      </c>
      <c r="S854" s="144"/>
    </row>
    <row r="855" spans="1:19" s="180" customFormat="1" ht="14.45" customHeight="1">
      <c r="B855" s="188" t="s">
        <v>90</v>
      </c>
      <c r="C855" s="187">
        <v>547</v>
      </c>
      <c r="D855" s="183">
        <v>605</v>
      </c>
      <c r="E855" s="183">
        <v>696</v>
      </c>
      <c r="F855" s="183">
        <v>699</v>
      </c>
      <c r="G855" s="183">
        <v>697</v>
      </c>
      <c r="H855" s="182">
        <v>-2</v>
      </c>
      <c r="I855" s="184">
        <v>-0.28612303290414876</v>
      </c>
      <c r="J855" s="185"/>
      <c r="K855" s="186" t="s">
        <v>90</v>
      </c>
      <c r="L855" s="187">
        <v>2397</v>
      </c>
      <c r="M855" s="183">
        <v>2161</v>
      </c>
      <c r="N855" s="183">
        <v>2043</v>
      </c>
      <c r="O855" s="183">
        <v>2011</v>
      </c>
      <c r="P855" s="183">
        <v>1876</v>
      </c>
      <c r="Q855" s="182">
        <v>-135</v>
      </c>
      <c r="R855" s="184">
        <v>-6.713078070611636</v>
      </c>
      <c r="S855" s="184"/>
    </row>
    <row r="856" spans="1:19" s="145" customFormat="1" ht="14.45" customHeight="1">
      <c r="A856" s="160"/>
      <c r="B856" s="299" t="s">
        <v>91</v>
      </c>
      <c r="C856" s="150">
        <v>57</v>
      </c>
      <c r="D856" s="151">
        <v>58</v>
      </c>
      <c r="E856" s="151">
        <v>73</v>
      </c>
      <c r="F856" s="151">
        <v>74</v>
      </c>
      <c r="G856" s="151">
        <v>63</v>
      </c>
      <c r="H856" s="151">
        <v>-11</v>
      </c>
      <c r="I856" s="152">
        <v>-14.864864864864865</v>
      </c>
      <c r="J856" s="142"/>
      <c r="K856" s="154" t="s">
        <v>91</v>
      </c>
      <c r="L856" s="150">
        <v>213</v>
      </c>
      <c r="M856" s="151">
        <v>183</v>
      </c>
      <c r="N856" s="151">
        <v>167</v>
      </c>
      <c r="O856" s="151">
        <v>140</v>
      </c>
      <c r="P856" s="151">
        <v>120</v>
      </c>
      <c r="Q856" s="151">
        <v>-20</v>
      </c>
      <c r="R856" s="152">
        <v>-14.285714285714285</v>
      </c>
      <c r="S856" s="152"/>
    </row>
    <row r="857" spans="1:19" s="145" customFormat="1" ht="14.45" customHeight="1">
      <c r="A857" s="160"/>
      <c r="B857" s="299" t="s">
        <v>92</v>
      </c>
      <c r="C857" s="150">
        <v>369</v>
      </c>
      <c r="D857" s="151">
        <v>404</v>
      </c>
      <c r="E857" s="151">
        <v>467</v>
      </c>
      <c r="F857" s="151">
        <v>434</v>
      </c>
      <c r="G857" s="151">
        <v>407</v>
      </c>
      <c r="H857" s="151">
        <v>-27</v>
      </c>
      <c r="I857" s="152">
        <v>-6.2211981566820276</v>
      </c>
      <c r="J857" s="142"/>
      <c r="K857" s="154" t="s">
        <v>92</v>
      </c>
      <c r="L857" s="150">
        <v>1589</v>
      </c>
      <c r="M857" s="151">
        <v>1372</v>
      </c>
      <c r="N857" s="151">
        <v>1223</v>
      </c>
      <c r="O857" s="151">
        <v>1163</v>
      </c>
      <c r="P857" s="151">
        <v>1002</v>
      </c>
      <c r="Q857" s="151">
        <v>-161</v>
      </c>
      <c r="R857" s="152">
        <v>-13.843508168529665</v>
      </c>
      <c r="S857" s="152"/>
    </row>
    <row r="858" spans="1:19" s="145" customFormat="1" ht="14.45" customHeight="1">
      <c r="A858" s="160"/>
      <c r="B858" s="299" t="s">
        <v>93</v>
      </c>
      <c r="C858" s="150">
        <v>121</v>
      </c>
      <c r="D858" s="151">
        <v>143</v>
      </c>
      <c r="E858" s="151">
        <v>156</v>
      </c>
      <c r="F858" s="151">
        <v>186</v>
      </c>
      <c r="G858" s="151">
        <v>203</v>
      </c>
      <c r="H858" s="151">
        <v>17</v>
      </c>
      <c r="I858" s="152">
        <v>9.1397849462365599</v>
      </c>
      <c r="J858" s="142"/>
      <c r="K858" s="154" t="s">
        <v>93</v>
      </c>
      <c r="L858" s="150">
        <v>595</v>
      </c>
      <c r="M858" s="151">
        <v>606</v>
      </c>
      <c r="N858" s="151">
        <v>653</v>
      </c>
      <c r="O858" s="151">
        <v>682</v>
      </c>
      <c r="P858" s="151">
        <v>687</v>
      </c>
      <c r="Q858" s="151">
        <v>5</v>
      </c>
      <c r="R858" s="152">
        <v>0.73313782991202348</v>
      </c>
      <c r="S858" s="152"/>
    </row>
    <row r="859" spans="1:19" s="145" customFormat="1" ht="14.45" customHeight="1">
      <c r="A859" s="160"/>
      <c r="B859" s="142"/>
      <c r="C859" s="150"/>
      <c r="D859" s="157"/>
      <c r="E859" s="157"/>
      <c r="F859" s="157"/>
      <c r="G859" s="157"/>
      <c r="H859" s="157"/>
      <c r="I859" s="158"/>
      <c r="J859" s="142"/>
      <c r="K859" s="159"/>
      <c r="L859" s="150"/>
      <c r="M859" s="157"/>
      <c r="N859" s="157"/>
      <c r="O859" s="157"/>
      <c r="P859" s="157"/>
      <c r="Q859" s="157"/>
      <c r="R859" s="158"/>
      <c r="S859" s="158"/>
    </row>
    <row r="860" spans="1:19" s="145" customFormat="1" ht="14.45" customHeight="1">
      <c r="A860" s="160"/>
      <c r="B860" s="142" t="s">
        <v>94</v>
      </c>
      <c r="C860" s="150">
        <v>16</v>
      </c>
      <c r="D860" s="151">
        <v>20</v>
      </c>
      <c r="E860" s="151">
        <v>29</v>
      </c>
      <c r="F860" s="151">
        <v>24</v>
      </c>
      <c r="G860" s="151">
        <v>17</v>
      </c>
      <c r="H860" s="151">
        <v>-7</v>
      </c>
      <c r="I860" s="152">
        <v>-29.166666666666668</v>
      </c>
      <c r="J860" s="142"/>
      <c r="K860" s="159" t="s">
        <v>94</v>
      </c>
      <c r="L860" s="150">
        <v>65</v>
      </c>
      <c r="M860" s="151">
        <v>60</v>
      </c>
      <c r="N860" s="151">
        <v>54</v>
      </c>
      <c r="O860" s="151">
        <v>47</v>
      </c>
      <c r="P860" s="151">
        <v>33</v>
      </c>
      <c r="Q860" s="151">
        <v>-14</v>
      </c>
      <c r="R860" s="152">
        <v>-29.787234042553191</v>
      </c>
      <c r="S860" s="152"/>
    </row>
    <row r="861" spans="1:19" s="145" customFormat="1" ht="14.45" customHeight="1">
      <c r="A861" s="160"/>
      <c r="B861" s="142" t="s">
        <v>95</v>
      </c>
      <c r="C861" s="150">
        <v>21</v>
      </c>
      <c r="D861" s="151">
        <v>18</v>
      </c>
      <c r="E861" s="151">
        <v>27</v>
      </c>
      <c r="F861" s="151">
        <v>22</v>
      </c>
      <c r="G861" s="151">
        <v>22</v>
      </c>
      <c r="H861" s="151">
        <v>0</v>
      </c>
      <c r="I861" s="152">
        <v>0</v>
      </c>
      <c r="J861" s="142"/>
      <c r="K861" s="159" t="s">
        <v>95</v>
      </c>
      <c r="L861" s="150">
        <v>70</v>
      </c>
      <c r="M861" s="151">
        <v>56</v>
      </c>
      <c r="N861" s="151">
        <v>53</v>
      </c>
      <c r="O861" s="151">
        <v>47</v>
      </c>
      <c r="P861" s="151">
        <v>45</v>
      </c>
      <c r="Q861" s="151">
        <v>-2</v>
      </c>
      <c r="R861" s="152">
        <v>-4.2553191489361701</v>
      </c>
      <c r="S861" s="152"/>
    </row>
    <row r="862" spans="1:19" s="145" customFormat="1" ht="14.45" customHeight="1">
      <c r="A862" s="160"/>
      <c r="B862" s="142" t="s">
        <v>96</v>
      </c>
      <c r="C862" s="150">
        <v>20</v>
      </c>
      <c r="D862" s="151">
        <v>20</v>
      </c>
      <c r="E862" s="151">
        <v>17</v>
      </c>
      <c r="F862" s="151">
        <v>28</v>
      </c>
      <c r="G862" s="151">
        <v>24</v>
      </c>
      <c r="H862" s="151">
        <v>-4</v>
      </c>
      <c r="I862" s="152">
        <v>-14.285714285714285</v>
      </c>
      <c r="J862" s="142"/>
      <c r="K862" s="159" t="s">
        <v>96</v>
      </c>
      <c r="L862" s="150">
        <v>78</v>
      </c>
      <c r="M862" s="151">
        <v>67</v>
      </c>
      <c r="N862" s="151">
        <v>60</v>
      </c>
      <c r="O862" s="151">
        <v>46</v>
      </c>
      <c r="P862" s="151">
        <v>42</v>
      </c>
      <c r="Q862" s="151">
        <v>-4</v>
      </c>
      <c r="R862" s="152">
        <v>-8.695652173913043</v>
      </c>
      <c r="S862" s="152"/>
    </row>
    <row r="863" spans="1:19" s="145" customFormat="1" ht="14.45" customHeight="1">
      <c r="A863" s="160"/>
      <c r="B863" s="142" t="s">
        <v>97</v>
      </c>
      <c r="C863" s="150">
        <v>36</v>
      </c>
      <c r="D863" s="151">
        <v>27</v>
      </c>
      <c r="E863" s="151">
        <v>23</v>
      </c>
      <c r="F863" s="151">
        <v>33</v>
      </c>
      <c r="G863" s="151">
        <v>31</v>
      </c>
      <c r="H863" s="151">
        <v>-2</v>
      </c>
      <c r="I863" s="152">
        <v>-6.0606060606060606</v>
      </c>
      <c r="J863" s="142"/>
      <c r="K863" s="159" t="s">
        <v>97</v>
      </c>
      <c r="L863" s="150">
        <v>88</v>
      </c>
      <c r="M863" s="151">
        <v>91</v>
      </c>
      <c r="N863" s="151">
        <v>77</v>
      </c>
      <c r="O863" s="151">
        <v>76</v>
      </c>
      <c r="P863" s="151">
        <v>48</v>
      </c>
      <c r="Q863" s="151">
        <v>-28</v>
      </c>
      <c r="R863" s="152">
        <v>-36.84210526315789</v>
      </c>
      <c r="S863" s="152"/>
    </row>
    <row r="864" spans="1:19" s="145" customFormat="1" ht="14.45" customHeight="1">
      <c r="A864" s="160"/>
      <c r="B864" s="142" t="s">
        <v>98</v>
      </c>
      <c r="C864" s="150">
        <v>27</v>
      </c>
      <c r="D864" s="151">
        <v>31</v>
      </c>
      <c r="E864" s="151">
        <v>30</v>
      </c>
      <c r="F864" s="151">
        <v>29</v>
      </c>
      <c r="G864" s="151">
        <v>26</v>
      </c>
      <c r="H864" s="151">
        <v>-3</v>
      </c>
      <c r="I864" s="152">
        <v>-10.344827586206897</v>
      </c>
      <c r="J864" s="142"/>
      <c r="K864" s="159" t="s">
        <v>98</v>
      </c>
      <c r="L864" s="150">
        <v>177</v>
      </c>
      <c r="M864" s="151">
        <v>105</v>
      </c>
      <c r="N864" s="151">
        <v>98</v>
      </c>
      <c r="O864" s="151">
        <v>128</v>
      </c>
      <c r="P864" s="151">
        <v>94</v>
      </c>
      <c r="Q864" s="151">
        <v>-34</v>
      </c>
      <c r="R864" s="152">
        <v>-26.5625</v>
      </c>
      <c r="S864" s="152"/>
    </row>
    <row r="865" spans="1:19" s="145" customFormat="1" ht="14.45" customHeight="1">
      <c r="A865" s="160"/>
      <c r="B865" s="142" t="s">
        <v>99</v>
      </c>
      <c r="C865" s="150">
        <v>48</v>
      </c>
      <c r="D865" s="151">
        <v>35</v>
      </c>
      <c r="E865" s="151">
        <v>43</v>
      </c>
      <c r="F865" s="151">
        <v>38</v>
      </c>
      <c r="G865" s="151">
        <v>24</v>
      </c>
      <c r="H865" s="151">
        <v>-14</v>
      </c>
      <c r="I865" s="152">
        <v>-36.84210526315789</v>
      </c>
      <c r="J865" s="142"/>
      <c r="K865" s="159" t="s">
        <v>99</v>
      </c>
      <c r="L865" s="150">
        <v>171</v>
      </c>
      <c r="M865" s="151">
        <v>123</v>
      </c>
      <c r="N865" s="151">
        <v>91</v>
      </c>
      <c r="O865" s="151">
        <v>98</v>
      </c>
      <c r="P865" s="151">
        <v>88</v>
      </c>
      <c r="Q865" s="151">
        <v>-10</v>
      </c>
      <c r="R865" s="152">
        <v>-10.204081632653061</v>
      </c>
      <c r="S865" s="152"/>
    </row>
    <row r="866" spans="1:19" s="145" customFormat="1" ht="14.45" customHeight="1">
      <c r="A866" s="160"/>
      <c r="B866" s="142" t="s">
        <v>100</v>
      </c>
      <c r="C866" s="150">
        <v>44</v>
      </c>
      <c r="D866" s="151">
        <v>48</v>
      </c>
      <c r="E866" s="151">
        <v>41</v>
      </c>
      <c r="F866" s="151">
        <v>33</v>
      </c>
      <c r="G866" s="151">
        <v>28</v>
      </c>
      <c r="H866" s="151">
        <v>-5</v>
      </c>
      <c r="I866" s="152">
        <v>-15.151515151515152</v>
      </c>
      <c r="J866" s="142"/>
      <c r="K866" s="159" t="s">
        <v>100</v>
      </c>
      <c r="L866" s="150">
        <v>149</v>
      </c>
      <c r="M866" s="151">
        <v>140</v>
      </c>
      <c r="N866" s="151">
        <v>112</v>
      </c>
      <c r="O866" s="151">
        <v>91</v>
      </c>
      <c r="P866" s="151">
        <v>77</v>
      </c>
      <c r="Q866" s="151">
        <v>-14</v>
      </c>
      <c r="R866" s="152">
        <v>-15.384615384615385</v>
      </c>
      <c r="S866" s="152"/>
    </row>
    <row r="867" spans="1:19" s="145" customFormat="1" ht="14.45" customHeight="1">
      <c r="A867" s="160"/>
      <c r="B867" s="142" t="s">
        <v>118</v>
      </c>
      <c r="C867" s="150">
        <v>18</v>
      </c>
      <c r="D867" s="151">
        <v>45</v>
      </c>
      <c r="E867" s="151">
        <v>66</v>
      </c>
      <c r="F867" s="151">
        <v>45</v>
      </c>
      <c r="G867" s="151">
        <v>38</v>
      </c>
      <c r="H867" s="151">
        <v>-7</v>
      </c>
      <c r="I867" s="152">
        <v>-15.555555555555555</v>
      </c>
      <c r="J867" s="142"/>
      <c r="K867" s="159" t="s">
        <v>118</v>
      </c>
      <c r="L867" s="150">
        <v>115</v>
      </c>
      <c r="M867" s="151">
        <v>122</v>
      </c>
      <c r="N867" s="151">
        <v>128</v>
      </c>
      <c r="O867" s="151">
        <v>115</v>
      </c>
      <c r="P867" s="151">
        <v>87</v>
      </c>
      <c r="Q867" s="151">
        <v>-28</v>
      </c>
      <c r="R867" s="152">
        <v>-24.347826086956523</v>
      </c>
      <c r="S867" s="152"/>
    </row>
    <row r="868" spans="1:19" s="145" customFormat="1" ht="14.45" customHeight="1">
      <c r="A868" s="160"/>
      <c r="B868" s="142" t="s">
        <v>101</v>
      </c>
      <c r="C868" s="150">
        <v>21</v>
      </c>
      <c r="D868" s="151">
        <v>34</v>
      </c>
      <c r="E868" s="151">
        <v>57</v>
      </c>
      <c r="F868" s="151">
        <v>63</v>
      </c>
      <c r="G868" s="151">
        <v>44</v>
      </c>
      <c r="H868" s="151">
        <v>-19</v>
      </c>
      <c r="I868" s="152">
        <v>-30.158730158730158</v>
      </c>
      <c r="J868" s="142"/>
      <c r="K868" s="159" t="s">
        <v>101</v>
      </c>
      <c r="L868" s="150">
        <v>106</v>
      </c>
      <c r="M868" s="151">
        <v>101</v>
      </c>
      <c r="N868" s="151">
        <v>137</v>
      </c>
      <c r="O868" s="151">
        <v>130</v>
      </c>
      <c r="P868" s="151">
        <v>115</v>
      </c>
      <c r="Q868" s="151">
        <v>-15</v>
      </c>
      <c r="R868" s="152">
        <v>-11.538461538461538</v>
      </c>
      <c r="S868" s="152"/>
    </row>
    <row r="869" spans="1:19" s="145" customFormat="1" ht="14.45" customHeight="1">
      <c r="A869" s="160"/>
      <c r="B869" s="142" t="s">
        <v>102</v>
      </c>
      <c r="C869" s="150">
        <v>35</v>
      </c>
      <c r="D869" s="151">
        <v>32</v>
      </c>
      <c r="E869" s="151">
        <v>41</v>
      </c>
      <c r="F869" s="151">
        <v>53</v>
      </c>
      <c r="G869" s="151">
        <v>65</v>
      </c>
      <c r="H869" s="151">
        <v>12</v>
      </c>
      <c r="I869" s="152">
        <v>22.641509433962266</v>
      </c>
      <c r="J869" s="142"/>
      <c r="K869" s="159" t="s">
        <v>102</v>
      </c>
      <c r="L869" s="150">
        <v>180</v>
      </c>
      <c r="M869" s="151">
        <v>107</v>
      </c>
      <c r="N869" s="151">
        <v>98</v>
      </c>
      <c r="O869" s="151">
        <v>141</v>
      </c>
      <c r="P869" s="151">
        <v>131</v>
      </c>
      <c r="Q869" s="151">
        <v>-10</v>
      </c>
      <c r="R869" s="152">
        <v>-7.0921985815602842</v>
      </c>
      <c r="S869" s="152"/>
    </row>
    <row r="870" spans="1:19" s="145" customFormat="1" ht="14.45" customHeight="1">
      <c r="A870" s="160"/>
      <c r="B870" s="142" t="s">
        <v>103</v>
      </c>
      <c r="C870" s="150">
        <v>53</v>
      </c>
      <c r="D870" s="151">
        <v>45</v>
      </c>
      <c r="E870" s="151">
        <v>40</v>
      </c>
      <c r="F870" s="151">
        <v>44</v>
      </c>
      <c r="G870" s="151">
        <v>60</v>
      </c>
      <c r="H870" s="151">
        <v>16</v>
      </c>
      <c r="I870" s="152">
        <v>36.363636363636367</v>
      </c>
      <c r="J870" s="142"/>
      <c r="K870" s="159" t="s">
        <v>103</v>
      </c>
      <c r="L870" s="150">
        <v>219</v>
      </c>
      <c r="M870" s="151">
        <v>174</v>
      </c>
      <c r="N870" s="151">
        <v>127</v>
      </c>
      <c r="O870" s="151">
        <v>109</v>
      </c>
      <c r="P870" s="151">
        <v>128</v>
      </c>
      <c r="Q870" s="151">
        <v>19</v>
      </c>
      <c r="R870" s="152">
        <v>17.431192660550458</v>
      </c>
      <c r="S870" s="152"/>
    </row>
    <row r="871" spans="1:19" s="145" customFormat="1" ht="14.45" customHeight="1">
      <c r="A871" s="160"/>
      <c r="B871" s="142" t="s">
        <v>104</v>
      </c>
      <c r="C871" s="150">
        <v>39</v>
      </c>
      <c r="D871" s="151">
        <v>64</v>
      </c>
      <c r="E871" s="151">
        <v>56</v>
      </c>
      <c r="F871" s="151">
        <v>38</v>
      </c>
      <c r="G871" s="151">
        <v>48</v>
      </c>
      <c r="H871" s="151">
        <v>10</v>
      </c>
      <c r="I871" s="152">
        <v>26.315789473684209</v>
      </c>
      <c r="J871" s="142"/>
      <c r="K871" s="159" t="s">
        <v>104</v>
      </c>
      <c r="L871" s="150">
        <v>206</v>
      </c>
      <c r="M871" s="151">
        <v>210</v>
      </c>
      <c r="N871" s="151">
        <v>173</v>
      </c>
      <c r="O871" s="151">
        <v>123</v>
      </c>
      <c r="P871" s="151">
        <v>106</v>
      </c>
      <c r="Q871" s="151">
        <v>-17</v>
      </c>
      <c r="R871" s="152">
        <v>-13.821138211382115</v>
      </c>
      <c r="S871" s="152"/>
    </row>
    <row r="872" spans="1:19" s="139" customFormat="1" ht="14.45" customHeight="1">
      <c r="A872" s="160"/>
      <c r="B872" s="142" t="s">
        <v>105</v>
      </c>
      <c r="C872" s="150">
        <v>48</v>
      </c>
      <c r="D872" s="151">
        <v>43</v>
      </c>
      <c r="E872" s="151">
        <v>70</v>
      </c>
      <c r="F872" s="151">
        <v>58</v>
      </c>
      <c r="G872" s="151">
        <v>43</v>
      </c>
      <c r="H872" s="151">
        <v>-15</v>
      </c>
      <c r="I872" s="152">
        <v>-25.862068965517242</v>
      </c>
      <c r="J872" s="142"/>
      <c r="K872" s="159" t="s">
        <v>105</v>
      </c>
      <c r="L872" s="150">
        <v>178</v>
      </c>
      <c r="M872" s="151">
        <v>199</v>
      </c>
      <c r="N872" s="151">
        <v>182</v>
      </c>
      <c r="O872" s="151">
        <v>152</v>
      </c>
      <c r="P872" s="151">
        <v>128</v>
      </c>
      <c r="Q872" s="151">
        <v>-24</v>
      </c>
      <c r="R872" s="152">
        <v>-15.789473684210526</v>
      </c>
      <c r="S872" s="152"/>
    </row>
    <row r="873" spans="1:19" s="145" customFormat="1" ht="14.45" customHeight="1">
      <c r="A873" s="160"/>
      <c r="B873" s="142" t="s">
        <v>106</v>
      </c>
      <c r="C873" s="150">
        <v>32</v>
      </c>
      <c r="D873" s="151">
        <v>50</v>
      </c>
      <c r="E873" s="151">
        <v>41</v>
      </c>
      <c r="F873" s="151">
        <v>72</v>
      </c>
      <c r="G873" s="151">
        <v>61</v>
      </c>
      <c r="H873" s="151">
        <v>-11</v>
      </c>
      <c r="I873" s="152">
        <v>-15.277777777777779</v>
      </c>
      <c r="J873" s="142"/>
      <c r="K873" s="159" t="s">
        <v>106</v>
      </c>
      <c r="L873" s="150">
        <v>178</v>
      </c>
      <c r="M873" s="151">
        <v>164</v>
      </c>
      <c r="N873" s="151">
        <v>190</v>
      </c>
      <c r="O873" s="151">
        <v>195</v>
      </c>
      <c r="P873" s="151">
        <v>163</v>
      </c>
      <c r="Q873" s="151">
        <v>-32</v>
      </c>
      <c r="R873" s="152">
        <v>-16.410256410256409</v>
      </c>
      <c r="S873" s="152"/>
    </row>
    <row r="874" spans="1:19" s="145" customFormat="1" ht="14.45" customHeight="1">
      <c r="A874" s="160"/>
      <c r="B874" s="142" t="s">
        <v>107</v>
      </c>
      <c r="C874" s="150">
        <v>37</v>
      </c>
      <c r="D874" s="151">
        <v>33</v>
      </c>
      <c r="E874" s="151">
        <v>49</v>
      </c>
      <c r="F874" s="151">
        <v>37</v>
      </c>
      <c r="G874" s="151">
        <v>66</v>
      </c>
      <c r="H874" s="151">
        <v>29</v>
      </c>
      <c r="I874" s="152">
        <v>78.378378378378372</v>
      </c>
      <c r="J874" s="142"/>
      <c r="K874" s="159" t="s">
        <v>107</v>
      </c>
      <c r="L874" s="150">
        <v>171</v>
      </c>
      <c r="M874" s="151">
        <v>149</v>
      </c>
      <c r="N874" s="151">
        <v>136</v>
      </c>
      <c r="O874" s="151">
        <v>172</v>
      </c>
      <c r="P874" s="151">
        <v>164</v>
      </c>
      <c r="Q874" s="151">
        <v>-8</v>
      </c>
      <c r="R874" s="152">
        <v>-4.6511627906976747</v>
      </c>
      <c r="S874" s="152"/>
    </row>
    <row r="875" spans="1:19" s="145" customFormat="1" ht="14.45" customHeight="1">
      <c r="A875" s="160"/>
      <c r="B875" s="142" t="s">
        <v>108</v>
      </c>
      <c r="C875" s="150">
        <v>23</v>
      </c>
      <c r="D875" s="151">
        <v>32</v>
      </c>
      <c r="E875" s="151">
        <v>29</v>
      </c>
      <c r="F875" s="151">
        <v>37</v>
      </c>
      <c r="G875" s="151">
        <v>33</v>
      </c>
      <c r="H875" s="151">
        <v>-4</v>
      </c>
      <c r="I875" s="152">
        <v>-10.810810810810811</v>
      </c>
      <c r="J875" s="142"/>
      <c r="K875" s="159" t="s">
        <v>108</v>
      </c>
      <c r="L875" s="150">
        <v>121</v>
      </c>
      <c r="M875" s="151">
        <v>142</v>
      </c>
      <c r="N875" s="151">
        <v>132</v>
      </c>
      <c r="O875" s="151">
        <v>122</v>
      </c>
      <c r="P875" s="151">
        <v>142</v>
      </c>
      <c r="Q875" s="151">
        <v>20</v>
      </c>
      <c r="R875" s="152">
        <v>16.393442622950818</v>
      </c>
      <c r="S875" s="152"/>
    </row>
    <row r="876" spans="1:19" s="153" customFormat="1" ht="14.45" customHeight="1">
      <c r="A876" s="160"/>
      <c r="B876" s="142" t="s">
        <v>109</v>
      </c>
      <c r="C876" s="150">
        <v>18</v>
      </c>
      <c r="D876" s="151">
        <v>18</v>
      </c>
      <c r="E876" s="151">
        <v>22</v>
      </c>
      <c r="F876" s="151">
        <v>22</v>
      </c>
      <c r="G876" s="151">
        <v>31</v>
      </c>
      <c r="H876" s="151">
        <v>9</v>
      </c>
      <c r="I876" s="152">
        <v>40.909090909090914</v>
      </c>
      <c r="J876" s="142"/>
      <c r="K876" s="159" t="s">
        <v>109</v>
      </c>
      <c r="L876" s="150">
        <v>60</v>
      </c>
      <c r="M876" s="151">
        <v>83</v>
      </c>
      <c r="N876" s="151">
        <v>118</v>
      </c>
      <c r="O876" s="151">
        <v>105</v>
      </c>
      <c r="P876" s="151">
        <v>93</v>
      </c>
      <c r="Q876" s="151">
        <v>-12</v>
      </c>
      <c r="R876" s="152">
        <v>-11.428571428571429</v>
      </c>
      <c r="S876" s="152"/>
    </row>
    <row r="877" spans="1:19" s="145" customFormat="1" ht="14.45" customHeight="1">
      <c r="A877" s="160"/>
      <c r="B877" s="142" t="s">
        <v>110</v>
      </c>
      <c r="C877" s="150">
        <v>11</v>
      </c>
      <c r="D877" s="151">
        <v>10</v>
      </c>
      <c r="E877" s="151">
        <v>15</v>
      </c>
      <c r="F877" s="151">
        <v>18</v>
      </c>
      <c r="G877" s="151">
        <v>12</v>
      </c>
      <c r="H877" s="151">
        <v>-6</v>
      </c>
      <c r="I877" s="152">
        <v>-33.333333333333329</v>
      </c>
      <c r="J877" s="142"/>
      <c r="K877" s="159" t="s">
        <v>110</v>
      </c>
      <c r="L877" s="150">
        <v>65</v>
      </c>
      <c r="M877" s="151">
        <v>68</v>
      </c>
      <c r="N877" s="151">
        <v>77</v>
      </c>
      <c r="O877" s="151">
        <v>88</v>
      </c>
      <c r="P877" s="151">
        <v>125</v>
      </c>
      <c r="Q877" s="151">
        <v>37</v>
      </c>
      <c r="R877" s="152">
        <v>42.045454545454547</v>
      </c>
      <c r="S877" s="152"/>
    </row>
    <row r="878" spans="1:19" s="145" customFormat="1" ht="14.45" customHeight="1">
      <c r="A878" s="160"/>
      <c r="B878" s="142" t="s">
        <v>111</v>
      </c>
      <c r="C878" s="323" t="s">
        <v>313</v>
      </c>
      <c r="D878" s="151" t="s">
        <v>313</v>
      </c>
      <c r="E878" s="151" t="s">
        <v>313</v>
      </c>
      <c r="F878" s="151">
        <v>5</v>
      </c>
      <c r="G878" s="151">
        <v>24</v>
      </c>
      <c r="H878" s="151"/>
      <c r="I878" s="152"/>
      <c r="J878" s="160"/>
      <c r="K878" s="142" t="s">
        <v>111</v>
      </c>
      <c r="L878" s="323" t="s">
        <v>313</v>
      </c>
      <c r="M878" s="151" t="s">
        <v>313</v>
      </c>
      <c r="N878" s="151" t="s">
        <v>313</v>
      </c>
      <c r="O878" s="151">
        <v>26</v>
      </c>
      <c r="P878" s="151">
        <v>67</v>
      </c>
      <c r="Q878" s="151"/>
      <c r="R878" s="152"/>
      <c r="S878" s="160"/>
    </row>
    <row r="879" spans="1:19" s="145" customFormat="1" ht="14.45" customHeight="1">
      <c r="A879" s="160"/>
      <c r="B879" s="160"/>
      <c r="C879" s="160"/>
      <c r="D879" s="160"/>
      <c r="E879" s="160"/>
      <c r="F879" s="160"/>
      <c r="G879" s="161"/>
      <c r="H879" s="160"/>
      <c r="I879" s="160"/>
      <c r="J879" s="160"/>
      <c r="K879" s="160"/>
      <c r="L879" s="160"/>
      <c r="M879" s="160"/>
      <c r="N879" s="160"/>
      <c r="O879" s="160"/>
      <c r="P879" s="161"/>
      <c r="Q879" s="160"/>
      <c r="R879" s="160"/>
      <c r="S879" s="160"/>
    </row>
    <row r="880" spans="1:19" s="145" customFormat="1" ht="14.45" customHeight="1">
      <c r="A880" s="160"/>
      <c r="B880" s="160"/>
      <c r="C880" s="160"/>
      <c r="D880" s="160"/>
      <c r="E880" s="160"/>
      <c r="F880" s="160"/>
      <c r="G880" s="161"/>
      <c r="H880" s="160"/>
      <c r="I880" s="160"/>
      <c r="J880" s="160"/>
      <c r="K880" s="160"/>
      <c r="L880" s="160"/>
      <c r="M880" s="160"/>
      <c r="N880" s="160"/>
      <c r="O880" s="160"/>
      <c r="P880" s="161"/>
      <c r="Q880" s="160"/>
      <c r="R880" s="160"/>
      <c r="S880" s="160"/>
    </row>
    <row r="881" spans="1:19" s="145" customFormat="1" ht="14.45" customHeight="1">
      <c r="A881" s="138"/>
      <c r="B881" s="138" t="s">
        <v>652</v>
      </c>
      <c r="C881" s="138"/>
      <c r="D881" s="138"/>
      <c r="E881" s="138"/>
      <c r="F881" s="138"/>
      <c r="G881" s="138"/>
      <c r="H881" s="138"/>
      <c r="I881" s="138"/>
      <c r="J881" s="138"/>
      <c r="K881" s="138" t="s">
        <v>653</v>
      </c>
      <c r="L881" s="138"/>
      <c r="M881" s="138"/>
      <c r="N881" s="138"/>
      <c r="O881" s="138"/>
      <c r="P881" s="138"/>
      <c r="Q881" s="138"/>
      <c r="R881" s="138"/>
      <c r="S881" s="138"/>
    </row>
    <row r="882" spans="1:19" s="145" customFormat="1" ht="14.45" customHeight="1">
      <c r="A882" s="160"/>
      <c r="B882" s="491" t="s">
        <v>335</v>
      </c>
      <c r="C882" s="140"/>
      <c r="D882" s="140"/>
      <c r="E882" s="140"/>
      <c r="F882" s="140"/>
      <c r="G882" s="143"/>
      <c r="H882" s="141"/>
      <c r="I882" s="141"/>
      <c r="J882" s="142"/>
      <c r="K882" s="491" t="s">
        <v>335</v>
      </c>
      <c r="L882" s="140"/>
      <c r="M882" s="140"/>
      <c r="N882" s="140"/>
      <c r="O882" s="140"/>
      <c r="P882" s="143"/>
      <c r="Q882" s="141"/>
      <c r="R882" s="141"/>
      <c r="S882" s="144"/>
    </row>
    <row r="883" spans="1:19" s="145" customFormat="1" ht="14.45" customHeight="1">
      <c r="A883" s="160"/>
      <c r="B883" s="492"/>
      <c r="C883" s="146" t="s">
        <v>151</v>
      </c>
      <c r="D883" s="146" t="s">
        <v>86</v>
      </c>
      <c r="E883" s="146" t="s">
        <v>87</v>
      </c>
      <c r="F883" s="146" t="s">
        <v>410</v>
      </c>
      <c r="G883" s="146" t="s">
        <v>739</v>
      </c>
      <c r="H883" s="81" t="s">
        <v>509</v>
      </c>
      <c r="I883" s="147" t="s">
        <v>807</v>
      </c>
      <c r="J883" s="142"/>
      <c r="K883" s="492"/>
      <c r="L883" s="146" t="s">
        <v>151</v>
      </c>
      <c r="M883" s="146" t="s">
        <v>86</v>
      </c>
      <c r="N883" s="146" t="s">
        <v>87</v>
      </c>
      <c r="O883" s="146" t="s">
        <v>410</v>
      </c>
      <c r="P883" s="146" t="s">
        <v>739</v>
      </c>
      <c r="Q883" s="81" t="s">
        <v>509</v>
      </c>
      <c r="R883" s="147" t="s">
        <v>807</v>
      </c>
      <c r="S883" s="144"/>
    </row>
    <row r="884" spans="1:19" s="145" customFormat="1" ht="14.45" customHeight="1">
      <c r="A884" s="160"/>
      <c r="B884" s="493"/>
      <c r="C884" s="148"/>
      <c r="D884" s="148"/>
      <c r="E884" s="148"/>
      <c r="F884" s="148"/>
      <c r="G884" s="148"/>
      <c r="H884" s="149" t="s">
        <v>88</v>
      </c>
      <c r="I884" s="81" t="s">
        <v>511</v>
      </c>
      <c r="J884" s="142"/>
      <c r="K884" s="493"/>
      <c r="L884" s="148"/>
      <c r="M884" s="148"/>
      <c r="N884" s="148"/>
      <c r="O884" s="148"/>
      <c r="P884" s="148"/>
      <c r="Q884" s="149" t="s">
        <v>88</v>
      </c>
      <c r="R884" s="81" t="s">
        <v>511</v>
      </c>
      <c r="S884" s="144"/>
    </row>
    <row r="885" spans="1:19" s="180" customFormat="1" ht="14.45" customHeight="1">
      <c r="B885" s="188" t="s">
        <v>90</v>
      </c>
      <c r="C885" s="187">
        <v>736</v>
      </c>
      <c r="D885" s="183">
        <v>801</v>
      </c>
      <c r="E885" s="183">
        <v>892</v>
      </c>
      <c r="F885" s="183">
        <v>895</v>
      </c>
      <c r="G885" s="183">
        <v>893</v>
      </c>
      <c r="H885" s="182">
        <v>-2</v>
      </c>
      <c r="I885" s="184">
        <v>-0.22346368715083798</v>
      </c>
      <c r="J885" s="185"/>
      <c r="K885" s="186" t="s">
        <v>90</v>
      </c>
      <c r="L885" s="187">
        <v>3194</v>
      </c>
      <c r="M885" s="183">
        <v>2923</v>
      </c>
      <c r="N885" s="183">
        <v>2810</v>
      </c>
      <c r="O885" s="183">
        <v>2651</v>
      </c>
      <c r="P885" s="183">
        <v>2542</v>
      </c>
      <c r="Q885" s="182">
        <v>-109</v>
      </c>
      <c r="R885" s="184">
        <v>-4.1116559788758957</v>
      </c>
      <c r="S885" s="184"/>
    </row>
    <row r="886" spans="1:19" s="145" customFormat="1" ht="14.45" customHeight="1">
      <c r="A886" s="160"/>
      <c r="B886" s="299" t="s">
        <v>91</v>
      </c>
      <c r="C886" s="150">
        <v>53</v>
      </c>
      <c r="D886" s="151">
        <v>56</v>
      </c>
      <c r="E886" s="151">
        <v>83</v>
      </c>
      <c r="F886" s="151">
        <v>77</v>
      </c>
      <c r="G886" s="151">
        <v>59</v>
      </c>
      <c r="H886" s="151">
        <v>-18</v>
      </c>
      <c r="I886" s="152">
        <v>-23.376623376623375</v>
      </c>
      <c r="J886" s="142"/>
      <c r="K886" s="154" t="s">
        <v>91</v>
      </c>
      <c r="L886" s="150">
        <v>226</v>
      </c>
      <c r="M886" s="151">
        <v>207</v>
      </c>
      <c r="N886" s="151">
        <v>201</v>
      </c>
      <c r="O886" s="151">
        <v>156</v>
      </c>
      <c r="P886" s="151">
        <v>133</v>
      </c>
      <c r="Q886" s="151">
        <v>-23</v>
      </c>
      <c r="R886" s="152">
        <v>-14.743589743589745</v>
      </c>
      <c r="S886" s="152"/>
    </row>
    <row r="887" spans="1:19" s="145" customFormat="1" ht="14.45" customHeight="1">
      <c r="A887" s="160"/>
      <c r="B887" s="299" t="s">
        <v>92</v>
      </c>
      <c r="C887" s="150">
        <v>456</v>
      </c>
      <c r="D887" s="151">
        <v>485</v>
      </c>
      <c r="E887" s="151">
        <v>539</v>
      </c>
      <c r="F887" s="151">
        <v>508</v>
      </c>
      <c r="G887" s="151">
        <v>487</v>
      </c>
      <c r="H887" s="151">
        <v>-21</v>
      </c>
      <c r="I887" s="152">
        <v>-4.1338582677165361</v>
      </c>
      <c r="J887" s="142"/>
      <c r="K887" s="154" t="s">
        <v>92</v>
      </c>
      <c r="L887" s="150">
        <v>1878</v>
      </c>
      <c r="M887" s="151">
        <v>1581</v>
      </c>
      <c r="N887" s="151">
        <v>1396</v>
      </c>
      <c r="O887" s="151">
        <v>1241</v>
      </c>
      <c r="P887" s="151">
        <v>1092</v>
      </c>
      <c r="Q887" s="151">
        <v>-149</v>
      </c>
      <c r="R887" s="152">
        <v>-12.006446414182111</v>
      </c>
      <c r="S887" s="152"/>
    </row>
    <row r="888" spans="1:19" s="145" customFormat="1" ht="14.45" customHeight="1">
      <c r="A888" s="160"/>
      <c r="B888" s="299" t="s">
        <v>93</v>
      </c>
      <c r="C888" s="150">
        <v>227</v>
      </c>
      <c r="D888" s="151">
        <v>260</v>
      </c>
      <c r="E888" s="151">
        <v>270</v>
      </c>
      <c r="F888" s="151">
        <v>309</v>
      </c>
      <c r="G888" s="151">
        <v>329</v>
      </c>
      <c r="H888" s="151">
        <v>20</v>
      </c>
      <c r="I888" s="152">
        <v>6.4724919093851128</v>
      </c>
      <c r="J888" s="142"/>
      <c r="K888" s="154" t="s">
        <v>93</v>
      </c>
      <c r="L888" s="150">
        <v>1090</v>
      </c>
      <c r="M888" s="151">
        <v>1135</v>
      </c>
      <c r="N888" s="151">
        <v>1213</v>
      </c>
      <c r="O888" s="151">
        <v>1237</v>
      </c>
      <c r="P888" s="151">
        <v>1277</v>
      </c>
      <c r="Q888" s="151">
        <v>40</v>
      </c>
      <c r="R888" s="152">
        <v>3.2336297493936947</v>
      </c>
      <c r="S888" s="152"/>
    </row>
    <row r="889" spans="1:19" s="145" customFormat="1" ht="14.45" customHeight="1">
      <c r="A889" s="160"/>
      <c r="B889" s="142"/>
      <c r="C889" s="150"/>
      <c r="D889" s="157"/>
      <c r="E889" s="157"/>
      <c r="F889" s="157"/>
      <c r="G889" s="157"/>
      <c r="H889" s="157"/>
      <c r="I889" s="158"/>
      <c r="J889" s="142"/>
      <c r="K889" s="159"/>
      <c r="L889" s="150"/>
      <c r="M889" s="157"/>
      <c r="N889" s="157"/>
      <c r="O889" s="157"/>
      <c r="P889" s="157"/>
      <c r="Q889" s="157"/>
      <c r="R889" s="158"/>
      <c r="S889" s="158"/>
    </row>
    <row r="890" spans="1:19" s="145" customFormat="1" ht="14.45" customHeight="1">
      <c r="A890" s="160"/>
      <c r="B890" s="142" t="s">
        <v>94</v>
      </c>
      <c r="C890" s="150">
        <v>20</v>
      </c>
      <c r="D890" s="151">
        <v>25</v>
      </c>
      <c r="E890" s="151">
        <v>33</v>
      </c>
      <c r="F890" s="151">
        <v>15</v>
      </c>
      <c r="G890" s="151">
        <v>9</v>
      </c>
      <c r="H890" s="151">
        <v>-6</v>
      </c>
      <c r="I890" s="152">
        <v>-40</v>
      </c>
      <c r="J890" s="142"/>
      <c r="K890" s="159" t="s">
        <v>94</v>
      </c>
      <c r="L890" s="150">
        <v>79</v>
      </c>
      <c r="M890" s="151">
        <v>76</v>
      </c>
      <c r="N890" s="151">
        <v>58</v>
      </c>
      <c r="O890" s="151">
        <v>39</v>
      </c>
      <c r="P890" s="151">
        <v>46</v>
      </c>
      <c r="Q890" s="151">
        <v>7</v>
      </c>
      <c r="R890" s="152">
        <v>17.948717948717949</v>
      </c>
      <c r="S890" s="152"/>
    </row>
    <row r="891" spans="1:19" s="145" customFormat="1" ht="14.45" customHeight="1">
      <c r="A891" s="160"/>
      <c r="B891" s="142" t="s">
        <v>95</v>
      </c>
      <c r="C891" s="150">
        <v>12</v>
      </c>
      <c r="D891" s="151">
        <v>20</v>
      </c>
      <c r="E891" s="151">
        <v>32</v>
      </c>
      <c r="F891" s="151">
        <v>26</v>
      </c>
      <c r="G891" s="151">
        <v>18</v>
      </c>
      <c r="H891" s="151">
        <v>-8</v>
      </c>
      <c r="I891" s="152">
        <v>-30.76923076923077</v>
      </c>
      <c r="J891" s="142"/>
      <c r="K891" s="159" t="s">
        <v>95</v>
      </c>
      <c r="L891" s="150">
        <v>53</v>
      </c>
      <c r="M891" s="151">
        <v>71</v>
      </c>
      <c r="N891" s="151">
        <v>72</v>
      </c>
      <c r="O891" s="151">
        <v>54</v>
      </c>
      <c r="P891" s="151">
        <v>37</v>
      </c>
      <c r="Q891" s="151">
        <v>-17</v>
      </c>
      <c r="R891" s="152">
        <v>-31.481481481481481</v>
      </c>
      <c r="S891" s="152"/>
    </row>
    <row r="892" spans="1:19" s="145" customFormat="1" ht="14.45" customHeight="1">
      <c r="A892" s="160"/>
      <c r="B892" s="142" t="s">
        <v>96</v>
      </c>
      <c r="C892" s="150">
        <v>21</v>
      </c>
      <c r="D892" s="151">
        <v>11</v>
      </c>
      <c r="E892" s="151">
        <v>18</v>
      </c>
      <c r="F892" s="151">
        <v>36</v>
      </c>
      <c r="G892" s="151">
        <v>32</v>
      </c>
      <c r="H892" s="151">
        <v>-4</v>
      </c>
      <c r="I892" s="152">
        <v>-11.111111111111111</v>
      </c>
      <c r="J892" s="142"/>
      <c r="K892" s="159" t="s">
        <v>96</v>
      </c>
      <c r="L892" s="150">
        <v>94</v>
      </c>
      <c r="M892" s="151">
        <v>60</v>
      </c>
      <c r="N892" s="151">
        <v>71</v>
      </c>
      <c r="O892" s="151">
        <v>63</v>
      </c>
      <c r="P892" s="151">
        <v>50</v>
      </c>
      <c r="Q892" s="151">
        <v>-13</v>
      </c>
      <c r="R892" s="152">
        <v>-20.634920634920633</v>
      </c>
      <c r="S892" s="152"/>
    </row>
    <row r="893" spans="1:19" s="145" customFormat="1" ht="14.45" customHeight="1">
      <c r="A893" s="160"/>
      <c r="B893" s="142" t="s">
        <v>97</v>
      </c>
      <c r="C893" s="150">
        <v>43</v>
      </c>
      <c r="D893" s="151">
        <v>25</v>
      </c>
      <c r="E893" s="151">
        <v>13</v>
      </c>
      <c r="F893" s="151">
        <v>22</v>
      </c>
      <c r="G893" s="151">
        <v>36</v>
      </c>
      <c r="H893" s="151">
        <v>14</v>
      </c>
      <c r="I893" s="152">
        <v>63.636363636363633</v>
      </c>
      <c r="J893" s="142"/>
      <c r="K893" s="159" t="s">
        <v>97</v>
      </c>
      <c r="L893" s="150">
        <v>113</v>
      </c>
      <c r="M893" s="151">
        <v>101</v>
      </c>
      <c r="N893" s="151">
        <v>73</v>
      </c>
      <c r="O893" s="151">
        <v>76</v>
      </c>
      <c r="P893" s="151">
        <v>71</v>
      </c>
      <c r="Q893" s="151">
        <v>-5</v>
      </c>
      <c r="R893" s="152">
        <v>-6.5789473684210522</v>
      </c>
      <c r="S893" s="152"/>
    </row>
    <row r="894" spans="1:19" s="145" customFormat="1" ht="14.45" customHeight="1">
      <c r="A894" s="160"/>
      <c r="B894" s="142" t="s">
        <v>98</v>
      </c>
      <c r="C894" s="150">
        <v>40</v>
      </c>
      <c r="D894" s="151">
        <v>44</v>
      </c>
      <c r="E894" s="151">
        <v>37</v>
      </c>
      <c r="F894" s="151">
        <v>35</v>
      </c>
      <c r="G894" s="151">
        <v>38</v>
      </c>
      <c r="H894" s="151">
        <v>3</v>
      </c>
      <c r="I894" s="152">
        <v>8.5714285714285712</v>
      </c>
      <c r="J894" s="142"/>
      <c r="K894" s="159" t="s">
        <v>98</v>
      </c>
      <c r="L894" s="150">
        <v>193</v>
      </c>
      <c r="M894" s="151">
        <v>122</v>
      </c>
      <c r="N894" s="151">
        <v>116</v>
      </c>
      <c r="O894" s="151">
        <v>100</v>
      </c>
      <c r="P894" s="151">
        <v>96</v>
      </c>
      <c r="Q894" s="151">
        <v>-4</v>
      </c>
      <c r="R894" s="152">
        <v>-4</v>
      </c>
      <c r="S894" s="152"/>
    </row>
    <row r="895" spans="1:19" s="145" customFormat="1" ht="14.45" customHeight="1">
      <c r="A895" s="160"/>
      <c r="B895" s="142" t="s">
        <v>99</v>
      </c>
      <c r="C895" s="150">
        <v>45</v>
      </c>
      <c r="D895" s="151">
        <v>34</v>
      </c>
      <c r="E895" s="151">
        <v>36</v>
      </c>
      <c r="F895" s="151">
        <v>32</v>
      </c>
      <c r="G895" s="151">
        <v>24</v>
      </c>
      <c r="H895" s="151">
        <v>-8</v>
      </c>
      <c r="I895" s="152">
        <v>-25</v>
      </c>
      <c r="J895" s="142"/>
      <c r="K895" s="159" t="s">
        <v>99</v>
      </c>
      <c r="L895" s="150">
        <v>195</v>
      </c>
      <c r="M895" s="151">
        <v>154</v>
      </c>
      <c r="N895" s="151">
        <v>94</v>
      </c>
      <c r="O895" s="151">
        <v>107</v>
      </c>
      <c r="P895" s="151">
        <v>87</v>
      </c>
      <c r="Q895" s="151">
        <v>-20</v>
      </c>
      <c r="R895" s="152">
        <v>-18.691588785046729</v>
      </c>
      <c r="S895" s="152"/>
    </row>
    <row r="896" spans="1:19" s="145" customFormat="1" ht="14.45" customHeight="1">
      <c r="A896" s="160"/>
      <c r="B896" s="142" t="s">
        <v>100</v>
      </c>
      <c r="C896" s="150">
        <v>41</v>
      </c>
      <c r="D896" s="151">
        <v>51</v>
      </c>
      <c r="E896" s="151">
        <v>52</v>
      </c>
      <c r="F896" s="151">
        <v>32</v>
      </c>
      <c r="G896" s="151">
        <v>30</v>
      </c>
      <c r="H896" s="151">
        <v>-2</v>
      </c>
      <c r="I896" s="152">
        <v>-6.25</v>
      </c>
      <c r="J896" s="142"/>
      <c r="K896" s="159" t="s">
        <v>100</v>
      </c>
      <c r="L896" s="150">
        <v>155</v>
      </c>
      <c r="M896" s="151">
        <v>157</v>
      </c>
      <c r="N896" s="151">
        <v>122</v>
      </c>
      <c r="O896" s="151">
        <v>88</v>
      </c>
      <c r="P896" s="151">
        <v>85</v>
      </c>
      <c r="Q896" s="151">
        <v>-3</v>
      </c>
      <c r="R896" s="152">
        <v>-3.4090909090909087</v>
      </c>
      <c r="S896" s="152"/>
    </row>
    <row r="897" spans="1:19" s="145" customFormat="1" ht="14.45" customHeight="1">
      <c r="A897" s="160"/>
      <c r="B897" s="142" t="s">
        <v>118</v>
      </c>
      <c r="C897" s="150">
        <v>33</v>
      </c>
      <c r="D897" s="151">
        <v>41</v>
      </c>
      <c r="E897" s="151">
        <v>65</v>
      </c>
      <c r="F897" s="151">
        <v>46</v>
      </c>
      <c r="G897" s="151">
        <v>42</v>
      </c>
      <c r="H897" s="151">
        <v>-4</v>
      </c>
      <c r="I897" s="152">
        <v>-8.695652173913043</v>
      </c>
      <c r="J897" s="142"/>
      <c r="K897" s="159" t="s">
        <v>118</v>
      </c>
      <c r="L897" s="150">
        <v>108</v>
      </c>
      <c r="M897" s="151">
        <v>117</v>
      </c>
      <c r="N897" s="151">
        <v>148</v>
      </c>
      <c r="O897" s="151">
        <v>103</v>
      </c>
      <c r="P897" s="151">
        <v>78</v>
      </c>
      <c r="Q897" s="151">
        <v>-25</v>
      </c>
      <c r="R897" s="152">
        <v>-24.271844660194176</v>
      </c>
      <c r="S897" s="152"/>
    </row>
    <row r="898" spans="1:19" s="145" customFormat="1" ht="14.45" customHeight="1">
      <c r="A898" s="160"/>
      <c r="B898" s="142" t="s">
        <v>101</v>
      </c>
      <c r="C898" s="150">
        <v>39</v>
      </c>
      <c r="D898" s="151">
        <v>44</v>
      </c>
      <c r="E898" s="151">
        <v>60</v>
      </c>
      <c r="F898" s="151">
        <v>72</v>
      </c>
      <c r="G898" s="151">
        <v>55</v>
      </c>
      <c r="H898" s="151">
        <v>-17</v>
      </c>
      <c r="I898" s="152">
        <v>-23.611111111111111</v>
      </c>
      <c r="J898" s="142"/>
      <c r="K898" s="159" t="s">
        <v>101</v>
      </c>
      <c r="L898" s="150">
        <v>129</v>
      </c>
      <c r="M898" s="151">
        <v>106</v>
      </c>
      <c r="N898" s="151">
        <v>123</v>
      </c>
      <c r="O898" s="151">
        <v>129</v>
      </c>
      <c r="P898" s="151">
        <v>120</v>
      </c>
      <c r="Q898" s="151">
        <v>-9</v>
      </c>
      <c r="R898" s="152">
        <v>-6.9767441860465116</v>
      </c>
      <c r="S898" s="152"/>
    </row>
    <row r="899" spans="1:19" s="145" customFormat="1" ht="14.45" customHeight="1">
      <c r="A899" s="160"/>
      <c r="B899" s="142" t="s">
        <v>102</v>
      </c>
      <c r="C899" s="150">
        <v>56</v>
      </c>
      <c r="D899" s="151">
        <v>60</v>
      </c>
      <c r="E899" s="151">
        <v>52</v>
      </c>
      <c r="F899" s="151">
        <v>66</v>
      </c>
      <c r="G899" s="151">
        <v>68</v>
      </c>
      <c r="H899" s="151">
        <v>2</v>
      </c>
      <c r="I899" s="152">
        <v>3.0303030303030303</v>
      </c>
      <c r="J899" s="142"/>
      <c r="K899" s="159" t="s">
        <v>102</v>
      </c>
      <c r="L899" s="150">
        <v>210</v>
      </c>
      <c r="M899" s="151">
        <v>128</v>
      </c>
      <c r="N899" s="151">
        <v>122</v>
      </c>
      <c r="O899" s="151">
        <v>150</v>
      </c>
      <c r="P899" s="151">
        <v>137</v>
      </c>
      <c r="Q899" s="151">
        <v>-13</v>
      </c>
      <c r="R899" s="152">
        <v>-8.6666666666666679</v>
      </c>
      <c r="S899" s="152"/>
    </row>
    <row r="900" spans="1:19" s="145" customFormat="1" ht="14.45" customHeight="1">
      <c r="A900" s="160"/>
      <c r="B900" s="142" t="s">
        <v>103</v>
      </c>
      <c r="C900" s="150">
        <v>58</v>
      </c>
      <c r="D900" s="151">
        <v>63</v>
      </c>
      <c r="E900" s="151">
        <v>56</v>
      </c>
      <c r="F900" s="151">
        <v>51</v>
      </c>
      <c r="G900" s="151">
        <v>64</v>
      </c>
      <c r="H900" s="151">
        <v>13</v>
      </c>
      <c r="I900" s="152">
        <v>25.490196078431371</v>
      </c>
      <c r="J900" s="142"/>
      <c r="K900" s="159" t="s">
        <v>103</v>
      </c>
      <c r="L900" s="150">
        <v>273</v>
      </c>
      <c r="M900" s="151">
        <v>199</v>
      </c>
      <c r="N900" s="151">
        <v>137</v>
      </c>
      <c r="O900" s="151">
        <v>136</v>
      </c>
      <c r="P900" s="151">
        <v>134</v>
      </c>
      <c r="Q900" s="151">
        <v>-2</v>
      </c>
      <c r="R900" s="152">
        <v>-1.4705882352941175</v>
      </c>
      <c r="S900" s="152"/>
    </row>
    <row r="901" spans="1:19" s="139" customFormat="1" ht="14.45" customHeight="1">
      <c r="A901" s="160"/>
      <c r="B901" s="142" t="s">
        <v>104</v>
      </c>
      <c r="C901" s="150">
        <v>47</v>
      </c>
      <c r="D901" s="151">
        <v>70</v>
      </c>
      <c r="E901" s="151">
        <v>84</v>
      </c>
      <c r="F901" s="151">
        <v>60</v>
      </c>
      <c r="G901" s="151">
        <v>63</v>
      </c>
      <c r="H901" s="151">
        <v>3</v>
      </c>
      <c r="I901" s="152">
        <v>5</v>
      </c>
      <c r="J901" s="142"/>
      <c r="K901" s="159" t="s">
        <v>104</v>
      </c>
      <c r="L901" s="150">
        <v>253</v>
      </c>
      <c r="M901" s="151">
        <v>258</v>
      </c>
      <c r="N901" s="151">
        <v>206</v>
      </c>
      <c r="O901" s="151">
        <v>141</v>
      </c>
      <c r="P901" s="151">
        <v>142</v>
      </c>
      <c r="Q901" s="151">
        <v>1</v>
      </c>
      <c r="R901" s="152">
        <v>0.70921985815602839</v>
      </c>
      <c r="S901" s="152"/>
    </row>
    <row r="902" spans="1:19" s="145" customFormat="1" ht="14.45" customHeight="1">
      <c r="A902" s="160"/>
      <c r="B902" s="142" t="s">
        <v>105</v>
      </c>
      <c r="C902" s="150">
        <v>54</v>
      </c>
      <c r="D902" s="151">
        <v>53</v>
      </c>
      <c r="E902" s="151">
        <v>84</v>
      </c>
      <c r="F902" s="151">
        <v>92</v>
      </c>
      <c r="G902" s="151">
        <v>67</v>
      </c>
      <c r="H902" s="151">
        <v>-25</v>
      </c>
      <c r="I902" s="152">
        <v>-27.173913043478258</v>
      </c>
      <c r="J902" s="142"/>
      <c r="K902" s="159" t="s">
        <v>105</v>
      </c>
      <c r="L902" s="150">
        <v>249</v>
      </c>
      <c r="M902" s="151">
        <v>239</v>
      </c>
      <c r="N902" s="151">
        <v>255</v>
      </c>
      <c r="O902" s="151">
        <v>211</v>
      </c>
      <c r="P902" s="151">
        <v>142</v>
      </c>
      <c r="Q902" s="151">
        <v>-69</v>
      </c>
      <c r="R902" s="152">
        <v>-32.70142180094787</v>
      </c>
      <c r="S902" s="152"/>
    </row>
    <row r="903" spans="1:19" s="145" customFormat="1" ht="14.45" customHeight="1">
      <c r="A903" s="160"/>
      <c r="B903" s="142" t="s">
        <v>106</v>
      </c>
      <c r="C903" s="150">
        <v>70</v>
      </c>
      <c r="D903" s="151">
        <v>61</v>
      </c>
      <c r="E903" s="151">
        <v>62</v>
      </c>
      <c r="F903" s="151">
        <v>95</v>
      </c>
      <c r="G903" s="151">
        <v>92</v>
      </c>
      <c r="H903" s="151">
        <v>-3</v>
      </c>
      <c r="I903" s="152">
        <v>-3.1578947368421053</v>
      </c>
      <c r="J903" s="142"/>
      <c r="K903" s="159" t="s">
        <v>106</v>
      </c>
      <c r="L903" s="150">
        <v>261</v>
      </c>
      <c r="M903" s="151">
        <v>234</v>
      </c>
      <c r="N903" s="151">
        <v>243</v>
      </c>
      <c r="O903" s="151">
        <v>255</v>
      </c>
      <c r="P903" s="151">
        <v>206</v>
      </c>
      <c r="Q903" s="151">
        <v>-49</v>
      </c>
      <c r="R903" s="152">
        <v>-19.215686274509807</v>
      </c>
      <c r="S903" s="152"/>
    </row>
    <row r="904" spans="1:19" s="145" customFormat="1" ht="14.45" customHeight="1">
      <c r="A904" s="160"/>
      <c r="B904" s="142" t="s">
        <v>107</v>
      </c>
      <c r="C904" s="150">
        <v>52</v>
      </c>
      <c r="D904" s="151">
        <v>68</v>
      </c>
      <c r="E904" s="151">
        <v>62</v>
      </c>
      <c r="F904" s="151">
        <v>59</v>
      </c>
      <c r="G904" s="151">
        <v>86</v>
      </c>
      <c r="H904" s="151">
        <v>27</v>
      </c>
      <c r="I904" s="152">
        <v>45.762711864406782</v>
      </c>
      <c r="J904" s="142"/>
      <c r="K904" s="159" t="s">
        <v>107</v>
      </c>
      <c r="L904" s="150">
        <v>252</v>
      </c>
      <c r="M904" s="151">
        <v>259</v>
      </c>
      <c r="N904" s="151">
        <v>225</v>
      </c>
      <c r="O904" s="151">
        <v>248</v>
      </c>
      <c r="P904" s="151">
        <v>256</v>
      </c>
      <c r="Q904" s="151">
        <v>8</v>
      </c>
      <c r="R904" s="152">
        <v>3.225806451612903</v>
      </c>
      <c r="S904" s="152"/>
    </row>
    <row r="905" spans="1:19" s="153" customFormat="1" ht="14.45" customHeight="1">
      <c r="A905" s="160"/>
      <c r="B905" s="142" t="s">
        <v>108</v>
      </c>
      <c r="C905" s="150">
        <v>53</v>
      </c>
      <c r="D905" s="151">
        <v>49</v>
      </c>
      <c r="E905" s="151">
        <v>68</v>
      </c>
      <c r="F905" s="151">
        <v>59</v>
      </c>
      <c r="G905" s="151">
        <v>55</v>
      </c>
      <c r="H905" s="151">
        <v>-4</v>
      </c>
      <c r="I905" s="152">
        <v>-6.7796610169491522</v>
      </c>
      <c r="J905" s="142"/>
      <c r="K905" s="159" t="s">
        <v>108</v>
      </c>
      <c r="L905" s="150">
        <v>244</v>
      </c>
      <c r="M905" s="151">
        <v>233</v>
      </c>
      <c r="N905" s="151">
        <v>239</v>
      </c>
      <c r="O905" s="151">
        <v>211</v>
      </c>
      <c r="P905" s="151">
        <v>240</v>
      </c>
      <c r="Q905" s="151">
        <v>29</v>
      </c>
      <c r="R905" s="152">
        <v>13.744075829383887</v>
      </c>
      <c r="S905" s="152"/>
    </row>
    <row r="906" spans="1:19" s="145" customFormat="1" ht="14.45" customHeight="1">
      <c r="A906" s="160"/>
      <c r="B906" s="142" t="s">
        <v>109</v>
      </c>
      <c r="C906" s="150">
        <v>24</v>
      </c>
      <c r="D906" s="151">
        <v>45</v>
      </c>
      <c r="E906" s="151">
        <v>39</v>
      </c>
      <c r="F906" s="151">
        <v>49</v>
      </c>
      <c r="G906" s="151">
        <v>50</v>
      </c>
      <c r="H906" s="151">
        <v>1</v>
      </c>
      <c r="I906" s="152">
        <v>2.0408163265306123</v>
      </c>
      <c r="J906" s="142"/>
      <c r="K906" s="159" t="s">
        <v>109</v>
      </c>
      <c r="L906" s="150">
        <v>160</v>
      </c>
      <c r="M906" s="151">
        <v>202</v>
      </c>
      <c r="N906" s="151">
        <v>215</v>
      </c>
      <c r="O906" s="151">
        <v>240</v>
      </c>
      <c r="P906" s="151">
        <v>195</v>
      </c>
      <c r="Q906" s="151">
        <v>-45</v>
      </c>
      <c r="R906" s="152">
        <v>-18.75</v>
      </c>
      <c r="S906" s="152"/>
    </row>
    <row r="907" spans="1:19" s="145" customFormat="1" ht="14.45" customHeight="1">
      <c r="A907" s="160"/>
      <c r="B907" s="142" t="s">
        <v>110</v>
      </c>
      <c r="C907" s="150">
        <v>28</v>
      </c>
      <c r="D907" s="151">
        <v>37</v>
      </c>
      <c r="E907" s="151">
        <v>39</v>
      </c>
      <c r="F907" s="151">
        <v>47</v>
      </c>
      <c r="G907" s="151">
        <v>46</v>
      </c>
      <c r="H907" s="151">
        <v>-1</v>
      </c>
      <c r="I907" s="152">
        <v>-2.1276595744680851</v>
      </c>
      <c r="J907" s="142"/>
      <c r="K907" s="159" t="s">
        <v>110</v>
      </c>
      <c r="L907" s="150">
        <v>173</v>
      </c>
      <c r="M907" s="151">
        <v>207</v>
      </c>
      <c r="N907" s="151">
        <v>291</v>
      </c>
      <c r="O907" s="151">
        <v>283</v>
      </c>
      <c r="P907" s="151">
        <v>380</v>
      </c>
      <c r="Q907" s="151">
        <v>97</v>
      </c>
      <c r="R907" s="152">
        <v>34.275618374558306</v>
      </c>
      <c r="S907" s="152"/>
    </row>
    <row r="908" spans="1:19" s="145" customFormat="1" ht="14.45" customHeight="1">
      <c r="A908" s="160"/>
      <c r="B908" s="142" t="s">
        <v>111</v>
      </c>
      <c r="C908" s="323" t="s">
        <v>313</v>
      </c>
      <c r="D908" s="151" t="s">
        <v>313</v>
      </c>
      <c r="E908" s="151" t="s">
        <v>313</v>
      </c>
      <c r="F908" s="151">
        <v>1</v>
      </c>
      <c r="G908" s="151">
        <v>18</v>
      </c>
      <c r="H908" s="151"/>
      <c r="I908" s="152"/>
      <c r="J908" s="160"/>
      <c r="K908" s="142" t="s">
        <v>111</v>
      </c>
      <c r="L908" s="323" t="s">
        <v>313</v>
      </c>
      <c r="M908" s="151" t="s">
        <v>313</v>
      </c>
      <c r="N908" s="151" t="s">
        <v>313</v>
      </c>
      <c r="O908" s="151">
        <v>17</v>
      </c>
      <c r="P908" s="151">
        <v>40</v>
      </c>
      <c r="Q908" s="151"/>
      <c r="R908" s="152"/>
      <c r="S908" s="160"/>
    </row>
    <row r="909" spans="1:19" s="145" customFormat="1" ht="14.45" customHeight="1">
      <c r="A909" s="160"/>
      <c r="B909" s="162"/>
      <c r="C909" s="162"/>
      <c r="D909" s="162"/>
      <c r="E909" s="162"/>
      <c r="F909" s="162"/>
      <c r="G909" s="162"/>
      <c r="H909" s="162"/>
      <c r="I909" s="162"/>
      <c r="J909" s="162"/>
      <c r="K909" s="162"/>
      <c r="L909" s="162"/>
      <c r="M909" s="162"/>
      <c r="N909" s="162"/>
      <c r="O909" s="162"/>
      <c r="P909" s="161"/>
      <c r="Q909" s="160"/>
      <c r="R909" s="160"/>
      <c r="S909" s="160"/>
    </row>
    <row r="910" spans="1:19" s="145" customFormat="1" ht="14.45" customHeight="1">
      <c r="A910" s="160"/>
      <c r="B910" s="162"/>
      <c r="C910" s="162"/>
      <c r="D910" s="162"/>
      <c r="E910" s="162"/>
      <c r="F910" s="162"/>
      <c r="G910" s="162"/>
      <c r="H910" s="162"/>
      <c r="I910" s="162"/>
      <c r="J910" s="162"/>
      <c r="K910" s="162"/>
      <c r="L910" s="162"/>
      <c r="M910" s="162"/>
      <c r="N910" s="162"/>
      <c r="O910" s="162"/>
      <c r="P910" s="161"/>
      <c r="Q910" s="160"/>
      <c r="R910" s="160"/>
      <c r="S910" s="160"/>
    </row>
    <row r="911" spans="1:19" s="145" customFormat="1" ht="14.45" customHeight="1">
      <c r="A911" s="160"/>
      <c r="B911" s="162"/>
      <c r="C911" s="162"/>
      <c r="D911" s="162"/>
      <c r="E911" s="162"/>
      <c r="F911" s="162"/>
      <c r="G911" s="162"/>
      <c r="H911" s="162"/>
      <c r="I911" s="162"/>
      <c r="J911" s="162"/>
      <c r="K911" s="162"/>
      <c r="L911" s="162"/>
      <c r="M911" s="162"/>
      <c r="N911" s="162"/>
      <c r="O911" s="162"/>
      <c r="P911" s="161"/>
      <c r="Q911" s="160"/>
      <c r="R911" s="160"/>
      <c r="S911" s="160"/>
    </row>
    <row r="912" spans="1:19" s="145" customFormat="1" ht="14.45" customHeight="1">
      <c r="A912" s="138"/>
      <c r="B912" s="138" t="s">
        <v>253</v>
      </c>
      <c r="C912" s="138"/>
      <c r="D912" s="138"/>
      <c r="E912" s="138"/>
      <c r="F912" s="138"/>
      <c r="G912" s="138"/>
      <c r="H912" s="138"/>
      <c r="I912" s="138"/>
      <c r="J912" s="138"/>
      <c r="K912" s="138" t="s">
        <v>254</v>
      </c>
      <c r="L912" s="138"/>
      <c r="M912" s="138"/>
      <c r="N912" s="138"/>
      <c r="O912" s="138"/>
      <c r="P912" s="138"/>
      <c r="Q912" s="138"/>
      <c r="R912" s="138"/>
      <c r="S912" s="138"/>
    </row>
    <row r="913" spans="1:19" s="145" customFormat="1" ht="14.45" customHeight="1">
      <c r="A913" s="160"/>
      <c r="B913" s="491" t="s">
        <v>335</v>
      </c>
      <c r="C913" s="140"/>
      <c r="D913" s="140"/>
      <c r="E913" s="140"/>
      <c r="F913" s="140"/>
      <c r="G913" s="143"/>
      <c r="H913" s="141"/>
      <c r="I913" s="141"/>
      <c r="J913" s="142"/>
      <c r="K913" s="491" t="s">
        <v>335</v>
      </c>
      <c r="L913" s="140"/>
      <c r="M913" s="140"/>
      <c r="N913" s="140"/>
      <c r="O913" s="140"/>
      <c r="P913" s="143"/>
      <c r="Q913" s="141"/>
      <c r="R913" s="141"/>
      <c r="S913" s="144"/>
    </row>
    <row r="914" spans="1:19" s="145" customFormat="1" ht="14.45" customHeight="1">
      <c r="A914" s="160"/>
      <c r="B914" s="492"/>
      <c r="C914" s="146" t="s">
        <v>151</v>
      </c>
      <c r="D914" s="146" t="s">
        <v>86</v>
      </c>
      <c r="E914" s="146" t="s">
        <v>87</v>
      </c>
      <c r="F914" s="146" t="s">
        <v>410</v>
      </c>
      <c r="G914" s="146" t="s">
        <v>739</v>
      </c>
      <c r="H914" s="81" t="s">
        <v>509</v>
      </c>
      <c r="I914" s="147" t="s">
        <v>807</v>
      </c>
      <c r="J914" s="142"/>
      <c r="K914" s="492"/>
      <c r="L914" s="146" t="s">
        <v>151</v>
      </c>
      <c r="M914" s="146" t="s">
        <v>86</v>
      </c>
      <c r="N914" s="146" t="s">
        <v>87</v>
      </c>
      <c r="O914" s="146" t="s">
        <v>410</v>
      </c>
      <c r="P914" s="146" t="s">
        <v>739</v>
      </c>
      <c r="Q914" s="81" t="s">
        <v>509</v>
      </c>
      <c r="R914" s="147" t="s">
        <v>807</v>
      </c>
      <c r="S914" s="144"/>
    </row>
    <row r="915" spans="1:19" s="145" customFormat="1" ht="14.45" customHeight="1">
      <c r="A915" s="160"/>
      <c r="B915" s="493"/>
      <c r="C915" s="148"/>
      <c r="D915" s="148"/>
      <c r="E915" s="148"/>
      <c r="F915" s="148"/>
      <c r="G915" s="148"/>
      <c r="H915" s="149" t="s">
        <v>88</v>
      </c>
      <c r="I915" s="81" t="s">
        <v>511</v>
      </c>
      <c r="J915" s="142"/>
      <c r="K915" s="493"/>
      <c r="L915" s="148"/>
      <c r="M915" s="148"/>
      <c r="N915" s="148"/>
      <c r="O915" s="148"/>
      <c r="P915" s="148"/>
      <c r="Q915" s="149" t="s">
        <v>88</v>
      </c>
      <c r="R915" s="81" t="s">
        <v>511</v>
      </c>
      <c r="S915" s="144"/>
    </row>
    <row r="916" spans="1:19" s="180" customFormat="1" ht="14.45" customHeight="1">
      <c r="B916" s="188" t="s">
        <v>90</v>
      </c>
      <c r="C916" s="187">
        <v>3441</v>
      </c>
      <c r="D916" s="183">
        <v>3226</v>
      </c>
      <c r="E916" s="183">
        <v>2988</v>
      </c>
      <c r="F916" s="183">
        <v>3035</v>
      </c>
      <c r="G916" s="183">
        <v>2919</v>
      </c>
      <c r="H916" s="182">
        <v>-116</v>
      </c>
      <c r="I916" s="184">
        <v>-3.8220757825370675</v>
      </c>
      <c r="J916" s="185"/>
      <c r="K916" s="186" t="s">
        <v>90</v>
      </c>
      <c r="L916" s="187">
        <v>6605</v>
      </c>
      <c r="M916" s="183">
        <v>6007</v>
      </c>
      <c r="N916" s="183">
        <v>5559</v>
      </c>
      <c r="O916" s="183">
        <v>5280</v>
      </c>
      <c r="P916" s="183">
        <v>4801</v>
      </c>
      <c r="Q916" s="182">
        <v>-479</v>
      </c>
      <c r="R916" s="184">
        <v>-9.0719696969696972</v>
      </c>
      <c r="S916" s="184"/>
    </row>
    <row r="917" spans="1:19" s="145" customFormat="1" ht="14.45" customHeight="1">
      <c r="A917" s="160"/>
      <c r="B917" s="299" t="s">
        <v>91</v>
      </c>
      <c r="C917" s="150">
        <v>355</v>
      </c>
      <c r="D917" s="151">
        <v>312</v>
      </c>
      <c r="E917" s="151">
        <v>306</v>
      </c>
      <c r="F917" s="151">
        <v>294</v>
      </c>
      <c r="G917" s="151">
        <v>288</v>
      </c>
      <c r="H917" s="151">
        <v>-6</v>
      </c>
      <c r="I917" s="152">
        <v>-2.0408163265306123</v>
      </c>
      <c r="J917" s="142"/>
      <c r="K917" s="154" t="s">
        <v>91</v>
      </c>
      <c r="L917" s="150">
        <v>713</v>
      </c>
      <c r="M917" s="151">
        <v>615</v>
      </c>
      <c r="N917" s="151">
        <v>573</v>
      </c>
      <c r="O917" s="151">
        <v>502</v>
      </c>
      <c r="P917" s="151">
        <v>397</v>
      </c>
      <c r="Q917" s="151">
        <v>-105</v>
      </c>
      <c r="R917" s="152">
        <v>-20.916334661354583</v>
      </c>
      <c r="S917" s="152"/>
    </row>
    <row r="918" spans="1:19" s="145" customFormat="1" ht="14.45" customHeight="1">
      <c r="A918" s="160"/>
      <c r="B918" s="299" t="s">
        <v>92</v>
      </c>
      <c r="C918" s="150">
        <v>2356</v>
      </c>
      <c r="D918" s="151">
        <v>2137</v>
      </c>
      <c r="E918" s="151">
        <v>1840</v>
      </c>
      <c r="F918" s="151">
        <v>1774</v>
      </c>
      <c r="G918" s="151">
        <v>1549</v>
      </c>
      <c r="H918" s="151">
        <v>-225</v>
      </c>
      <c r="I918" s="152">
        <v>-12.683201803833146</v>
      </c>
      <c r="J918" s="142"/>
      <c r="K918" s="154" t="s">
        <v>92</v>
      </c>
      <c r="L918" s="150">
        <v>4460</v>
      </c>
      <c r="M918" s="151">
        <v>3853</v>
      </c>
      <c r="N918" s="151">
        <v>3430</v>
      </c>
      <c r="O918" s="151">
        <v>3076</v>
      </c>
      <c r="P918" s="151">
        <v>2585</v>
      </c>
      <c r="Q918" s="151">
        <v>-491</v>
      </c>
      <c r="R918" s="152">
        <v>-15.962288686605982</v>
      </c>
      <c r="S918" s="152"/>
    </row>
    <row r="919" spans="1:19" s="145" customFormat="1" ht="14.45" customHeight="1">
      <c r="A919" s="160"/>
      <c r="B919" s="299" t="s">
        <v>93</v>
      </c>
      <c r="C919" s="150">
        <v>730</v>
      </c>
      <c r="D919" s="151">
        <v>777</v>
      </c>
      <c r="E919" s="151">
        <v>842</v>
      </c>
      <c r="F919" s="151">
        <v>952</v>
      </c>
      <c r="G919" s="151">
        <v>990</v>
      </c>
      <c r="H919" s="151">
        <v>38</v>
      </c>
      <c r="I919" s="152">
        <v>3.9915966386554618</v>
      </c>
      <c r="J919" s="142"/>
      <c r="K919" s="154" t="s">
        <v>93</v>
      </c>
      <c r="L919" s="150">
        <v>1432</v>
      </c>
      <c r="M919" s="151">
        <v>1539</v>
      </c>
      <c r="N919" s="151">
        <v>1556</v>
      </c>
      <c r="O919" s="151">
        <v>1688</v>
      </c>
      <c r="P919" s="151">
        <v>1646</v>
      </c>
      <c r="Q919" s="151">
        <v>-42</v>
      </c>
      <c r="R919" s="152">
        <v>-2.4881516587677726</v>
      </c>
      <c r="S919" s="152"/>
    </row>
    <row r="920" spans="1:19" s="145" customFormat="1" ht="14.45" customHeight="1">
      <c r="A920" s="160"/>
      <c r="B920" s="142"/>
      <c r="C920" s="150"/>
      <c r="D920" s="157"/>
      <c r="E920" s="157"/>
      <c r="F920" s="157"/>
      <c r="G920" s="157"/>
      <c r="H920" s="157"/>
      <c r="I920" s="158"/>
      <c r="J920" s="142"/>
      <c r="K920" s="159"/>
      <c r="L920" s="150"/>
      <c r="M920" s="157"/>
      <c r="N920" s="157"/>
      <c r="O920" s="157"/>
      <c r="P920" s="157"/>
      <c r="Q920" s="157"/>
      <c r="R920" s="158"/>
      <c r="S920" s="158"/>
    </row>
    <row r="921" spans="1:19" s="145" customFormat="1" ht="14.45" customHeight="1">
      <c r="A921" s="160"/>
      <c r="B921" s="142" t="s">
        <v>94</v>
      </c>
      <c r="C921" s="150">
        <v>81</v>
      </c>
      <c r="D921" s="151">
        <v>91</v>
      </c>
      <c r="E921" s="151">
        <v>87</v>
      </c>
      <c r="F921" s="151">
        <v>75</v>
      </c>
      <c r="G921" s="151">
        <v>73</v>
      </c>
      <c r="H921" s="151">
        <v>-2</v>
      </c>
      <c r="I921" s="152">
        <v>-2.666666666666667</v>
      </c>
      <c r="J921" s="142"/>
      <c r="K921" s="159" t="s">
        <v>94</v>
      </c>
      <c r="L921" s="150">
        <v>251</v>
      </c>
      <c r="M921" s="151">
        <v>174</v>
      </c>
      <c r="N921" s="151">
        <v>197</v>
      </c>
      <c r="O921" s="151">
        <v>150</v>
      </c>
      <c r="P921" s="151">
        <v>110</v>
      </c>
      <c r="Q921" s="151">
        <v>-40</v>
      </c>
      <c r="R921" s="152">
        <v>-26.666666666666668</v>
      </c>
      <c r="S921" s="152"/>
    </row>
    <row r="922" spans="1:19" s="145" customFormat="1" ht="14.45" customHeight="1">
      <c r="A922" s="160"/>
      <c r="B922" s="142" t="s">
        <v>95</v>
      </c>
      <c r="C922" s="150">
        <v>108</v>
      </c>
      <c r="D922" s="151">
        <v>111</v>
      </c>
      <c r="E922" s="151">
        <v>99</v>
      </c>
      <c r="F922" s="151">
        <v>124</v>
      </c>
      <c r="G922" s="151">
        <v>81</v>
      </c>
      <c r="H922" s="151">
        <v>-43</v>
      </c>
      <c r="I922" s="152">
        <v>-34.677419354838712</v>
      </c>
      <c r="J922" s="142"/>
      <c r="K922" s="159" t="s">
        <v>95</v>
      </c>
      <c r="L922" s="150">
        <v>233</v>
      </c>
      <c r="M922" s="151">
        <v>218</v>
      </c>
      <c r="N922" s="151">
        <v>172</v>
      </c>
      <c r="O922" s="151">
        <v>188</v>
      </c>
      <c r="P922" s="151">
        <v>134</v>
      </c>
      <c r="Q922" s="151">
        <v>-54</v>
      </c>
      <c r="R922" s="152">
        <v>-28.723404255319153</v>
      </c>
      <c r="S922" s="152"/>
    </row>
    <row r="923" spans="1:19" s="145" customFormat="1" ht="14.45" customHeight="1">
      <c r="A923" s="160"/>
      <c r="B923" s="142" t="s">
        <v>96</v>
      </c>
      <c r="C923" s="150">
        <v>166</v>
      </c>
      <c r="D923" s="151">
        <v>110</v>
      </c>
      <c r="E923" s="151">
        <v>120</v>
      </c>
      <c r="F923" s="151">
        <v>95</v>
      </c>
      <c r="G923" s="151">
        <v>134</v>
      </c>
      <c r="H923" s="151">
        <v>39</v>
      </c>
      <c r="I923" s="152">
        <v>41.05263157894737</v>
      </c>
      <c r="J923" s="142"/>
      <c r="K923" s="159" t="s">
        <v>96</v>
      </c>
      <c r="L923" s="150">
        <v>229</v>
      </c>
      <c r="M923" s="151">
        <v>223</v>
      </c>
      <c r="N923" s="151">
        <v>204</v>
      </c>
      <c r="O923" s="151">
        <v>164</v>
      </c>
      <c r="P923" s="151">
        <v>153</v>
      </c>
      <c r="Q923" s="151">
        <v>-11</v>
      </c>
      <c r="R923" s="152">
        <v>-6.7073170731707323</v>
      </c>
      <c r="S923" s="152"/>
    </row>
    <row r="924" spans="1:19" s="145" customFormat="1" ht="14.45" customHeight="1">
      <c r="A924" s="160"/>
      <c r="B924" s="142" t="s">
        <v>97</v>
      </c>
      <c r="C924" s="150">
        <v>243</v>
      </c>
      <c r="D924" s="151">
        <v>190</v>
      </c>
      <c r="E924" s="151">
        <v>129</v>
      </c>
      <c r="F924" s="151">
        <v>160</v>
      </c>
      <c r="G924" s="151">
        <v>122</v>
      </c>
      <c r="H924" s="151">
        <v>-38</v>
      </c>
      <c r="I924" s="152">
        <v>-23.75</v>
      </c>
      <c r="J924" s="142"/>
      <c r="K924" s="159" t="s">
        <v>97</v>
      </c>
      <c r="L924" s="150">
        <v>458</v>
      </c>
      <c r="M924" s="151">
        <v>350</v>
      </c>
      <c r="N924" s="151">
        <v>345</v>
      </c>
      <c r="O924" s="151">
        <v>316</v>
      </c>
      <c r="P924" s="151">
        <v>262</v>
      </c>
      <c r="Q924" s="151">
        <v>-54</v>
      </c>
      <c r="R924" s="152">
        <v>-17.088607594936708</v>
      </c>
      <c r="S924" s="152"/>
    </row>
    <row r="925" spans="1:19" s="145" customFormat="1" ht="14.45" customHeight="1">
      <c r="A925" s="160"/>
      <c r="B925" s="142" t="s">
        <v>98</v>
      </c>
      <c r="C925" s="150">
        <v>313</v>
      </c>
      <c r="D925" s="151">
        <v>256</v>
      </c>
      <c r="E925" s="151">
        <v>192</v>
      </c>
      <c r="F925" s="151">
        <v>190</v>
      </c>
      <c r="G925" s="151">
        <v>176</v>
      </c>
      <c r="H925" s="151">
        <v>-14</v>
      </c>
      <c r="I925" s="152">
        <v>-7.3684210526315779</v>
      </c>
      <c r="J925" s="142"/>
      <c r="K925" s="159" t="s">
        <v>98</v>
      </c>
      <c r="L925" s="150">
        <v>645</v>
      </c>
      <c r="M925" s="151">
        <v>518</v>
      </c>
      <c r="N925" s="151">
        <v>426</v>
      </c>
      <c r="O925" s="151">
        <v>438</v>
      </c>
      <c r="P925" s="151">
        <v>352</v>
      </c>
      <c r="Q925" s="151">
        <v>-86</v>
      </c>
      <c r="R925" s="152">
        <v>-19.634703196347029</v>
      </c>
      <c r="S925" s="152"/>
    </row>
    <row r="926" spans="1:19" s="145" customFormat="1" ht="14.45" customHeight="1">
      <c r="A926" s="160"/>
      <c r="B926" s="142" t="s">
        <v>99</v>
      </c>
      <c r="C926" s="150">
        <v>218</v>
      </c>
      <c r="D926" s="151">
        <v>163</v>
      </c>
      <c r="E926" s="151">
        <v>137</v>
      </c>
      <c r="F926" s="151">
        <v>120</v>
      </c>
      <c r="G926" s="151">
        <v>111</v>
      </c>
      <c r="H926" s="151">
        <v>-9</v>
      </c>
      <c r="I926" s="152">
        <v>-7.5</v>
      </c>
      <c r="J926" s="142"/>
      <c r="K926" s="159" t="s">
        <v>99</v>
      </c>
      <c r="L926" s="150">
        <v>490</v>
      </c>
      <c r="M926" s="151">
        <v>310</v>
      </c>
      <c r="N926" s="151">
        <v>222</v>
      </c>
      <c r="O926" s="151">
        <v>196</v>
      </c>
      <c r="P926" s="151">
        <v>159</v>
      </c>
      <c r="Q926" s="151">
        <v>-37</v>
      </c>
      <c r="R926" s="152">
        <v>-18.877551020408163</v>
      </c>
      <c r="S926" s="152"/>
    </row>
    <row r="927" spans="1:19" s="145" customFormat="1" ht="14.45" customHeight="1">
      <c r="A927" s="160"/>
      <c r="B927" s="142" t="s">
        <v>100</v>
      </c>
      <c r="C927" s="150">
        <v>176</v>
      </c>
      <c r="D927" s="151">
        <v>168</v>
      </c>
      <c r="E927" s="151">
        <v>116</v>
      </c>
      <c r="F927" s="151">
        <v>143</v>
      </c>
      <c r="G927" s="151">
        <v>109</v>
      </c>
      <c r="H927" s="151">
        <v>-34</v>
      </c>
      <c r="I927" s="152">
        <v>-23.776223776223777</v>
      </c>
      <c r="J927" s="142"/>
      <c r="K927" s="159" t="s">
        <v>100</v>
      </c>
      <c r="L927" s="150">
        <v>389</v>
      </c>
      <c r="M927" s="151">
        <v>415</v>
      </c>
      <c r="N927" s="151">
        <v>291</v>
      </c>
      <c r="O927" s="151">
        <v>198</v>
      </c>
      <c r="P927" s="151">
        <v>148</v>
      </c>
      <c r="Q927" s="151">
        <v>-50</v>
      </c>
      <c r="R927" s="152">
        <v>-25.252525252525253</v>
      </c>
      <c r="S927" s="152"/>
    </row>
    <row r="928" spans="1:19" s="145" customFormat="1" ht="14.45" customHeight="1">
      <c r="A928" s="160"/>
      <c r="B928" s="142" t="s">
        <v>118</v>
      </c>
      <c r="C928" s="150">
        <v>164</v>
      </c>
      <c r="D928" s="151">
        <v>182</v>
      </c>
      <c r="E928" s="151">
        <v>200</v>
      </c>
      <c r="F928" s="151">
        <v>153</v>
      </c>
      <c r="G928" s="151">
        <v>137</v>
      </c>
      <c r="H928" s="151">
        <v>-16</v>
      </c>
      <c r="I928" s="152">
        <v>-10.457516339869281</v>
      </c>
      <c r="J928" s="142"/>
      <c r="K928" s="159" t="s">
        <v>118</v>
      </c>
      <c r="L928" s="150">
        <v>363</v>
      </c>
      <c r="M928" s="151">
        <v>326</v>
      </c>
      <c r="N928" s="151">
        <v>419</v>
      </c>
      <c r="O928" s="151">
        <v>283</v>
      </c>
      <c r="P928" s="151">
        <v>201</v>
      </c>
      <c r="Q928" s="151">
        <v>-82</v>
      </c>
      <c r="R928" s="152">
        <v>-28.975265017667844</v>
      </c>
      <c r="S928" s="152"/>
    </row>
    <row r="929" spans="1:19" s="145" customFormat="1" ht="14.45" customHeight="1">
      <c r="A929" s="160"/>
      <c r="B929" s="142" t="s">
        <v>101</v>
      </c>
      <c r="C929" s="150">
        <v>209</v>
      </c>
      <c r="D929" s="151">
        <v>184</v>
      </c>
      <c r="E929" s="151">
        <v>168</v>
      </c>
      <c r="F929" s="151">
        <v>198</v>
      </c>
      <c r="G929" s="151">
        <v>157</v>
      </c>
      <c r="H929" s="151">
        <v>-41</v>
      </c>
      <c r="I929" s="152">
        <v>-20.707070707070706</v>
      </c>
      <c r="J929" s="142"/>
      <c r="K929" s="159" t="s">
        <v>101</v>
      </c>
      <c r="L929" s="150">
        <v>327</v>
      </c>
      <c r="M929" s="151">
        <v>341</v>
      </c>
      <c r="N929" s="151">
        <v>319</v>
      </c>
      <c r="O929" s="151">
        <v>394</v>
      </c>
      <c r="P929" s="151">
        <v>253</v>
      </c>
      <c r="Q929" s="151">
        <v>-141</v>
      </c>
      <c r="R929" s="152">
        <v>-35.786802030456855</v>
      </c>
      <c r="S929" s="152"/>
    </row>
    <row r="930" spans="1:19" s="139" customFormat="1" ht="14.45" customHeight="1">
      <c r="A930" s="160"/>
      <c r="B930" s="142" t="s">
        <v>102</v>
      </c>
      <c r="C930" s="150">
        <v>246</v>
      </c>
      <c r="D930" s="151">
        <v>199</v>
      </c>
      <c r="E930" s="151">
        <v>163</v>
      </c>
      <c r="F930" s="151">
        <v>170</v>
      </c>
      <c r="G930" s="151">
        <v>195</v>
      </c>
      <c r="H930" s="151">
        <v>25</v>
      </c>
      <c r="I930" s="152">
        <v>14.705882352941178</v>
      </c>
      <c r="J930" s="142"/>
      <c r="K930" s="159" t="s">
        <v>102</v>
      </c>
      <c r="L930" s="150">
        <v>401</v>
      </c>
      <c r="M930" s="151">
        <v>298</v>
      </c>
      <c r="N930" s="151">
        <v>287</v>
      </c>
      <c r="O930" s="151">
        <v>325</v>
      </c>
      <c r="P930" s="151">
        <v>356</v>
      </c>
      <c r="Q930" s="151">
        <v>31</v>
      </c>
      <c r="R930" s="152">
        <v>9.5384615384615383</v>
      </c>
      <c r="S930" s="152"/>
    </row>
    <row r="931" spans="1:19" s="145" customFormat="1" ht="14.45" customHeight="1">
      <c r="A931" s="160"/>
      <c r="B931" s="142" t="s">
        <v>103</v>
      </c>
      <c r="C931" s="150">
        <v>315</v>
      </c>
      <c r="D931" s="151">
        <v>252</v>
      </c>
      <c r="E931" s="151">
        <v>191</v>
      </c>
      <c r="F931" s="151">
        <v>180</v>
      </c>
      <c r="G931" s="151">
        <v>177</v>
      </c>
      <c r="H931" s="151">
        <v>-3</v>
      </c>
      <c r="I931" s="152">
        <v>-1.6666666666666667</v>
      </c>
      <c r="J931" s="142"/>
      <c r="K931" s="159" t="s">
        <v>103</v>
      </c>
      <c r="L931" s="150">
        <v>512</v>
      </c>
      <c r="M931" s="151">
        <v>387</v>
      </c>
      <c r="N931" s="151">
        <v>275</v>
      </c>
      <c r="O931" s="151">
        <v>296</v>
      </c>
      <c r="P931" s="151">
        <v>321</v>
      </c>
      <c r="Q931" s="151">
        <v>25</v>
      </c>
      <c r="R931" s="152">
        <v>8.4459459459459456</v>
      </c>
      <c r="S931" s="152"/>
    </row>
    <row r="932" spans="1:19" s="145" customFormat="1" ht="14.45" customHeight="1">
      <c r="A932" s="160"/>
      <c r="B932" s="142" t="s">
        <v>104</v>
      </c>
      <c r="C932" s="150">
        <v>257</v>
      </c>
      <c r="D932" s="151">
        <v>296</v>
      </c>
      <c r="E932" s="151">
        <v>251</v>
      </c>
      <c r="F932" s="151">
        <v>195</v>
      </c>
      <c r="G932" s="151">
        <v>177</v>
      </c>
      <c r="H932" s="151">
        <v>-18</v>
      </c>
      <c r="I932" s="152">
        <v>-9.2307692307692317</v>
      </c>
      <c r="J932" s="142"/>
      <c r="K932" s="159" t="s">
        <v>104</v>
      </c>
      <c r="L932" s="150">
        <v>467</v>
      </c>
      <c r="M932" s="151">
        <v>496</v>
      </c>
      <c r="N932" s="151">
        <v>375</v>
      </c>
      <c r="O932" s="151">
        <v>269</v>
      </c>
      <c r="P932" s="151">
        <v>287</v>
      </c>
      <c r="Q932" s="151">
        <v>18</v>
      </c>
      <c r="R932" s="152">
        <v>6.6914498141263934</v>
      </c>
      <c r="S932" s="152"/>
    </row>
    <row r="933" spans="1:19" s="145" customFormat="1" ht="14.45" customHeight="1">
      <c r="A933" s="160"/>
      <c r="B933" s="142" t="s">
        <v>105</v>
      </c>
      <c r="C933" s="150">
        <v>215</v>
      </c>
      <c r="D933" s="151">
        <v>247</v>
      </c>
      <c r="E933" s="151">
        <v>293</v>
      </c>
      <c r="F933" s="151">
        <v>265</v>
      </c>
      <c r="G933" s="151">
        <v>188</v>
      </c>
      <c r="H933" s="151">
        <v>-77</v>
      </c>
      <c r="I933" s="152">
        <v>-29.056603773584904</v>
      </c>
      <c r="J933" s="142"/>
      <c r="K933" s="159" t="s">
        <v>105</v>
      </c>
      <c r="L933" s="150">
        <v>408</v>
      </c>
      <c r="M933" s="151">
        <v>412</v>
      </c>
      <c r="N933" s="151">
        <v>471</v>
      </c>
      <c r="O933" s="151">
        <v>361</v>
      </c>
      <c r="P933" s="151">
        <v>246</v>
      </c>
      <c r="Q933" s="151">
        <v>-115</v>
      </c>
      <c r="R933" s="152">
        <v>-31.855955678670362</v>
      </c>
      <c r="S933" s="152"/>
    </row>
    <row r="934" spans="1:19" s="153" customFormat="1" ht="14.45" customHeight="1">
      <c r="A934" s="160"/>
      <c r="B934" s="142" t="s">
        <v>106</v>
      </c>
      <c r="C934" s="150">
        <v>216</v>
      </c>
      <c r="D934" s="151">
        <v>196</v>
      </c>
      <c r="E934" s="151">
        <v>237</v>
      </c>
      <c r="F934" s="151">
        <v>278</v>
      </c>
      <c r="G934" s="151">
        <v>236</v>
      </c>
      <c r="H934" s="151">
        <v>-42</v>
      </c>
      <c r="I934" s="152">
        <v>-15.107913669064748</v>
      </c>
      <c r="J934" s="142"/>
      <c r="K934" s="159" t="s">
        <v>106</v>
      </c>
      <c r="L934" s="150">
        <v>449</v>
      </c>
      <c r="M934" s="151">
        <v>382</v>
      </c>
      <c r="N934" s="151">
        <v>381</v>
      </c>
      <c r="O934" s="151">
        <v>465</v>
      </c>
      <c r="P934" s="151">
        <v>335</v>
      </c>
      <c r="Q934" s="151">
        <v>-130</v>
      </c>
      <c r="R934" s="152">
        <v>-27.956989247311824</v>
      </c>
      <c r="S934" s="152"/>
    </row>
    <row r="935" spans="1:19" s="145" customFormat="1" ht="14.45" customHeight="1">
      <c r="A935" s="160"/>
      <c r="B935" s="142" t="s">
        <v>107</v>
      </c>
      <c r="C935" s="150">
        <v>202</v>
      </c>
      <c r="D935" s="151">
        <v>216</v>
      </c>
      <c r="E935" s="151">
        <v>185</v>
      </c>
      <c r="F935" s="151">
        <v>215</v>
      </c>
      <c r="G935" s="151">
        <v>248</v>
      </c>
      <c r="H935" s="151">
        <v>33</v>
      </c>
      <c r="I935" s="152">
        <v>15.348837209302326</v>
      </c>
      <c r="J935" s="142"/>
      <c r="K935" s="159" t="s">
        <v>107</v>
      </c>
      <c r="L935" s="150">
        <v>390</v>
      </c>
      <c r="M935" s="151">
        <v>413</v>
      </c>
      <c r="N935" s="151">
        <v>340</v>
      </c>
      <c r="O935" s="151">
        <v>358</v>
      </c>
      <c r="P935" s="151">
        <v>417</v>
      </c>
      <c r="Q935" s="151">
        <v>59</v>
      </c>
      <c r="R935" s="152">
        <v>16.480446927374302</v>
      </c>
      <c r="S935" s="152"/>
    </row>
    <row r="936" spans="1:19" s="145" customFormat="1" ht="14.45" customHeight="1">
      <c r="A936" s="160"/>
      <c r="B936" s="142" t="s">
        <v>108</v>
      </c>
      <c r="C936" s="150">
        <v>149</v>
      </c>
      <c r="D936" s="151">
        <v>173</v>
      </c>
      <c r="E936" s="151">
        <v>185</v>
      </c>
      <c r="F936" s="151">
        <v>170</v>
      </c>
      <c r="G936" s="151">
        <v>205</v>
      </c>
      <c r="H936" s="151">
        <v>35</v>
      </c>
      <c r="I936" s="152">
        <v>20.588235294117645</v>
      </c>
      <c r="J936" s="142"/>
      <c r="K936" s="159" t="s">
        <v>108</v>
      </c>
      <c r="L936" s="150">
        <v>291</v>
      </c>
      <c r="M936" s="151">
        <v>343</v>
      </c>
      <c r="N936" s="151">
        <v>362</v>
      </c>
      <c r="O936" s="151">
        <v>326</v>
      </c>
      <c r="P936" s="151">
        <v>316</v>
      </c>
      <c r="Q936" s="151">
        <v>-10</v>
      </c>
      <c r="R936" s="152">
        <v>-3.0674846625766872</v>
      </c>
      <c r="S936" s="152"/>
    </row>
    <row r="937" spans="1:19" s="145" customFormat="1" ht="14.45" customHeight="1">
      <c r="A937" s="160"/>
      <c r="B937" s="142" t="s">
        <v>109</v>
      </c>
      <c r="C937" s="150">
        <v>90</v>
      </c>
      <c r="D937" s="151">
        <v>118</v>
      </c>
      <c r="E937" s="151">
        <v>141</v>
      </c>
      <c r="F937" s="151">
        <v>155</v>
      </c>
      <c r="G937" s="151">
        <v>137</v>
      </c>
      <c r="H937" s="151">
        <v>-18</v>
      </c>
      <c r="I937" s="152">
        <v>-11.612903225806452</v>
      </c>
      <c r="J937" s="142"/>
      <c r="K937" s="159" t="s">
        <v>109</v>
      </c>
      <c r="L937" s="150">
        <v>182</v>
      </c>
      <c r="M937" s="151">
        <v>238</v>
      </c>
      <c r="N937" s="151">
        <v>258</v>
      </c>
      <c r="O937" s="151">
        <v>279</v>
      </c>
      <c r="P937" s="151">
        <v>274</v>
      </c>
      <c r="Q937" s="151">
        <v>-5</v>
      </c>
      <c r="R937" s="152">
        <v>-1.7921146953405016</v>
      </c>
      <c r="S937" s="152"/>
    </row>
    <row r="938" spans="1:19" s="145" customFormat="1" ht="14.45" customHeight="1">
      <c r="A938" s="160"/>
      <c r="B938" s="142" t="s">
        <v>110</v>
      </c>
      <c r="C938" s="150">
        <v>73</v>
      </c>
      <c r="D938" s="151">
        <v>74</v>
      </c>
      <c r="E938" s="151">
        <v>94</v>
      </c>
      <c r="F938" s="151">
        <v>134</v>
      </c>
      <c r="G938" s="151">
        <v>164</v>
      </c>
      <c r="H938" s="151">
        <v>30</v>
      </c>
      <c r="I938" s="152">
        <v>22.388059701492537</v>
      </c>
      <c r="J938" s="142"/>
      <c r="K938" s="159" t="s">
        <v>110</v>
      </c>
      <c r="L938" s="150">
        <v>120</v>
      </c>
      <c r="M938" s="151">
        <v>163</v>
      </c>
      <c r="N938" s="151">
        <v>215</v>
      </c>
      <c r="O938" s="151">
        <v>260</v>
      </c>
      <c r="P938" s="151">
        <v>304</v>
      </c>
      <c r="Q938" s="151">
        <v>44</v>
      </c>
      <c r="R938" s="152">
        <v>16.923076923076923</v>
      </c>
      <c r="S938" s="152"/>
    </row>
    <row r="939" spans="1:19" s="145" customFormat="1" ht="14.45" customHeight="1">
      <c r="A939" s="160"/>
      <c r="B939" s="142" t="s">
        <v>111</v>
      </c>
      <c r="C939" s="323" t="s">
        <v>313</v>
      </c>
      <c r="D939" s="151" t="s">
        <v>313</v>
      </c>
      <c r="E939" s="151" t="s">
        <v>313</v>
      </c>
      <c r="F939" s="151">
        <v>15</v>
      </c>
      <c r="G939" s="151">
        <v>92</v>
      </c>
      <c r="H939" s="151"/>
      <c r="I939" s="152"/>
      <c r="J939" s="160"/>
      <c r="K939" s="142" t="s">
        <v>111</v>
      </c>
      <c r="L939" s="323" t="s">
        <v>313</v>
      </c>
      <c r="M939" s="151" t="s">
        <v>313</v>
      </c>
      <c r="N939" s="151" t="s">
        <v>313</v>
      </c>
      <c r="O939" s="151">
        <v>14</v>
      </c>
      <c r="P939" s="151">
        <v>173</v>
      </c>
      <c r="Q939" s="151"/>
      <c r="R939" s="152"/>
      <c r="S939" s="160"/>
    </row>
    <row r="940" spans="1:19" s="145" customFormat="1" ht="14.45" customHeight="1">
      <c r="A940" s="160"/>
      <c r="B940" s="160"/>
      <c r="C940" s="160"/>
      <c r="D940" s="160"/>
      <c r="E940" s="160"/>
      <c r="F940" s="160"/>
      <c r="G940" s="161"/>
      <c r="H940" s="160"/>
      <c r="I940" s="160"/>
      <c r="J940" s="160"/>
      <c r="K940" s="160"/>
      <c r="L940" s="160"/>
      <c r="M940" s="160"/>
      <c r="N940" s="160"/>
      <c r="O940" s="160"/>
      <c r="P940" s="161"/>
      <c r="Q940" s="160"/>
      <c r="R940" s="160"/>
      <c r="S940" s="160"/>
    </row>
    <row r="941" spans="1:19" s="145" customFormat="1" ht="14.45" customHeight="1">
      <c r="A941" s="160"/>
      <c r="B941" s="160"/>
      <c r="C941" s="160"/>
      <c r="D941" s="160"/>
      <c r="E941" s="160"/>
      <c r="F941" s="160"/>
      <c r="G941" s="161"/>
      <c r="H941" s="160"/>
      <c r="I941" s="160"/>
      <c r="J941" s="160"/>
      <c r="K941" s="160"/>
      <c r="L941" s="160"/>
      <c r="M941" s="160"/>
      <c r="N941" s="160"/>
      <c r="O941" s="160"/>
      <c r="P941" s="161"/>
      <c r="Q941" s="160"/>
      <c r="R941" s="160"/>
      <c r="S941" s="160"/>
    </row>
    <row r="942" spans="1:19" s="145" customFormat="1" ht="14.45" customHeight="1">
      <c r="A942" s="138"/>
      <c r="B942" s="138" t="s">
        <v>654</v>
      </c>
      <c r="C942" s="138"/>
      <c r="D942" s="138"/>
      <c r="E942" s="138"/>
      <c r="F942" s="138"/>
      <c r="G942" s="138"/>
      <c r="H942" s="138"/>
      <c r="I942" s="138"/>
      <c r="J942" s="138"/>
      <c r="K942" s="138" t="s">
        <v>655</v>
      </c>
      <c r="L942" s="138"/>
      <c r="M942" s="138"/>
      <c r="N942" s="138"/>
      <c r="O942" s="138"/>
      <c r="P942" s="138"/>
      <c r="Q942" s="138"/>
      <c r="R942" s="138"/>
      <c r="S942" s="138"/>
    </row>
    <row r="943" spans="1:19" s="145" customFormat="1" ht="14.45" customHeight="1">
      <c r="A943" s="160"/>
      <c r="B943" s="491" t="s">
        <v>335</v>
      </c>
      <c r="C943" s="140"/>
      <c r="D943" s="140"/>
      <c r="E943" s="140"/>
      <c r="F943" s="140"/>
      <c r="G943" s="143"/>
      <c r="H943" s="141"/>
      <c r="I943" s="141"/>
      <c r="J943" s="142"/>
      <c r="K943" s="491" t="s">
        <v>335</v>
      </c>
      <c r="L943" s="140"/>
      <c r="M943" s="140"/>
      <c r="N943" s="140"/>
      <c r="O943" s="140"/>
      <c r="P943" s="143"/>
      <c r="Q943" s="141"/>
      <c r="R943" s="141"/>
      <c r="S943" s="144"/>
    </row>
    <row r="944" spans="1:19" s="145" customFormat="1" ht="14.45" customHeight="1">
      <c r="A944" s="160"/>
      <c r="B944" s="492"/>
      <c r="C944" s="146" t="s">
        <v>151</v>
      </c>
      <c r="D944" s="146" t="s">
        <v>86</v>
      </c>
      <c r="E944" s="146" t="s">
        <v>87</v>
      </c>
      <c r="F944" s="146" t="s">
        <v>410</v>
      </c>
      <c r="G944" s="146" t="s">
        <v>739</v>
      </c>
      <c r="H944" s="81" t="s">
        <v>509</v>
      </c>
      <c r="I944" s="147" t="s">
        <v>807</v>
      </c>
      <c r="J944" s="142"/>
      <c r="K944" s="492"/>
      <c r="L944" s="146" t="s">
        <v>151</v>
      </c>
      <c r="M944" s="146" t="s">
        <v>86</v>
      </c>
      <c r="N944" s="146" t="s">
        <v>87</v>
      </c>
      <c r="O944" s="146" t="s">
        <v>410</v>
      </c>
      <c r="P944" s="146" t="s">
        <v>739</v>
      </c>
      <c r="Q944" s="81" t="s">
        <v>509</v>
      </c>
      <c r="R944" s="147" t="s">
        <v>807</v>
      </c>
      <c r="S944" s="144"/>
    </row>
    <row r="945" spans="1:19" s="145" customFormat="1" ht="14.45" customHeight="1">
      <c r="A945" s="160"/>
      <c r="B945" s="493"/>
      <c r="C945" s="148"/>
      <c r="D945" s="148"/>
      <c r="E945" s="148"/>
      <c r="F945" s="148"/>
      <c r="G945" s="148"/>
      <c r="H945" s="149" t="s">
        <v>88</v>
      </c>
      <c r="I945" s="81" t="s">
        <v>511</v>
      </c>
      <c r="J945" s="142"/>
      <c r="K945" s="493"/>
      <c r="L945" s="148"/>
      <c r="M945" s="148"/>
      <c r="N945" s="148"/>
      <c r="O945" s="148"/>
      <c r="P945" s="148"/>
      <c r="Q945" s="149" t="s">
        <v>88</v>
      </c>
      <c r="R945" s="81" t="s">
        <v>511</v>
      </c>
      <c r="S945" s="144"/>
    </row>
    <row r="946" spans="1:19" s="180" customFormat="1" ht="14.45" customHeight="1">
      <c r="B946" s="188" t="s">
        <v>90</v>
      </c>
      <c r="C946" s="187">
        <v>1542</v>
      </c>
      <c r="D946" s="183">
        <v>1475</v>
      </c>
      <c r="E946" s="183">
        <v>1352</v>
      </c>
      <c r="F946" s="183">
        <v>1365</v>
      </c>
      <c r="G946" s="183">
        <v>1324</v>
      </c>
      <c r="H946" s="182">
        <v>-41</v>
      </c>
      <c r="I946" s="184">
        <v>-3.0036630036630036</v>
      </c>
      <c r="J946" s="185"/>
      <c r="K946" s="186" t="s">
        <v>90</v>
      </c>
      <c r="L946" s="187">
        <v>3117</v>
      </c>
      <c r="M946" s="183">
        <v>2830</v>
      </c>
      <c r="N946" s="183">
        <v>2593</v>
      </c>
      <c r="O946" s="183">
        <v>2541</v>
      </c>
      <c r="P946" s="183">
        <v>2315</v>
      </c>
      <c r="Q946" s="182">
        <v>-226</v>
      </c>
      <c r="R946" s="184">
        <v>-8.89413616686344</v>
      </c>
      <c r="S946" s="184"/>
    </row>
    <row r="947" spans="1:19" s="145" customFormat="1" ht="14.45" customHeight="1">
      <c r="A947" s="160"/>
      <c r="B947" s="299" t="s">
        <v>91</v>
      </c>
      <c r="C947" s="150">
        <v>175</v>
      </c>
      <c r="D947" s="151">
        <v>163</v>
      </c>
      <c r="E947" s="151">
        <v>161</v>
      </c>
      <c r="F947" s="151">
        <v>141</v>
      </c>
      <c r="G947" s="151">
        <v>151</v>
      </c>
      <c r="H947" s="151">
        <v>10</v>
      </c>
      <c r="I947" s="152">
        <v>7.0921985815602842</v>
      </c>
      <c r="J947" s="142"/>
      <c r="K947" s="154" t="s">
        <v>91</v>
      </c>
      <c r="L947" s="150">
        <v>356</v>
      </c>
      <c r="M947" s="151">
        <v>303</v>
      </c>
      <c r="N947" s="151">
        <v>294</v>
      </c>
      <c r="O947" s="151">
        <v>257</v>
      </c>
      <c r="P947" s="151">
        <v>209</v>
      </c>
      <c r="Q947" s="151">
        <v>-48</v>
      </c>
      <c r="R947" s="152">
        <v>-18.677042801556421</v>
      </c>
      <c r="S947" s="152"/>
    </row>
    <row r="948" spans="1:19" s="145" customFormat="1" ht="14.45" customHeight="1">
      <c r="A948" s="160"/>
      <c r="B948" s="299" t="s">
        <v>92</v>
      </c>
      <c r="C948" s="150">
        <v>1071</v>
      </c>
      <c r="D948" s="151">
        <v>1011</v>
      </c>
      <c r="E948" s="151">
        <v>857</v>
      </c>
      <c r="F948" s="151">
        <v>846</v>
      </c>
      <c r="G948" s="151">
        <v>725</v>
      </c>
      <c r="H948" s="151">
        <v>-121</v>
      </c>
      <c r="I948" s="152">
        <v>-14.302600472813239</v>
      </c>
      <c r="J948" s="142"/>
      <c r="K948" s="154" t="s">
        <v>92</v>
      </c>
      <c r="L948" s="150">
        <v>2203</v>
      </c>
      <c r="M948" s="151">
        <v>1922</v>
      </c>
      <c r="N948" s="151">
        <v>1705</v>
      </c>
      <c r="O948" s="151">
        <v>1592</v>
      </c>
      <c r="P948" s="151">
        <v>1312</v>
      </c>
      <c r="Q948" s="151">
        <v>-280</v>
      </c>
      <c r="R948" s="152">
        <v>-17.587939698492463</v>
      </c>
      <c r="S948" s="152"/>
    </row>
    <row r="949" spans="1:19" s="145" customFormat="1" ht="14.45" customHeight="1">
      <c r="A949" s="160"/>
      <c r="B949" s="299" t="s">
        <v>93</v>
      </c>
      <c r="C949" s="150">
        <v>296</v>
      </c>
      <c r="D949" s="151">
        <v>301</v>
      </c>
      <c r="E949" s="151">
        <v>334</v>
      </c>
      <c r="F949" s="151">
        <v>372</v>
      </c>
      <c r="G949" s="151">
        <v>398</v>
      </c>
      <c r="H949" s="151">
        <v>26</v>
      </c>
      <c r="I949" s="152">
        <v>6.9892473118279561</v>
      </c>
      <c r="J949" s="142"/>
      <c r="K949" s="154" t="s">
        <v>93</v>
      </c>
      <c r="L949" s="150">
        <v>558</v>
      </c>
      <c r="M949" s="151">
        <v>605</v>
      </c>
      <c r="N949" s="151">
        <v>594</v>
      </c>
      <c r="O949" s="151">
        <v>682</v>
      </c>
      <c r="P949" s="151">
        <v>685</v>
      </c>
      <c r="Q949" s="151">
        <v>3</v>
      </c>
      <c r="R949" s="152">
        <v>0.43988269794721413</v>
      </c>
      <c r="S949" s="152"/>
    </row>
    <row r="950" spans="1:19" s="145" customFormat="1" ht="14.45" customHeight="1">
      <c r="A950" s="160"/>
      <c r="B950" s="142"/>
      <c r="C950" s="150"/>
      <c r="D950" s="157"/>
      <c r="E950" s="157"/>
      <c r="F950" s="157"/>
      <c r="G950" s="157"/>
      <c r="H950" s="157"/>
      <c r="I950" s="158"/>
      <c r="J950" s="142"/>
      <c r="K950" s="159"/>
      <c r="L950" s="150"/>
      <c r="M950" s="157"/>
      <c r="N950" s="157"/>
      <c r="O950" s="157"/>
      <c r="P950" s="157"/>
      <c r="Q950" s="157"/>
      <c r="R950" s="158"/>
      <c r="S950" s="158"/>
    </row>
    <row r="951" spans="1:19" s="145" customFormat="1" ht="14.45" customHeight="1">
      <c r="A951" s="160"/>
      <c r="B951" s="142" t="s">
        <v>94</v>
      </c>
      <c r="C951" s="150">
        <v>37</v>
      </c>
      <c r="D951" s="151">
        <v>52</v>
      </c>
      <c r="E951" s="151">
        <v>42</v>
      </c>
      <c r="F951" s="151">
        <v>37</v>
      </c>
      <c r="G951" s="151">
        <v>41</v>
      </c>
      <c r="H951" s="151">
        <v>4</v>
      </c>
      <c r="I951" s="152">
        <v>10.810810810810811</v>
      </c>
      <c r="J951" s="142"/>
      <c r="K951" s="159" t="s">
        <v>94</v>
      </c>
      <c r="L951" s="150">
        <v>124</v>
      </c>
      <c r="M951" s="151">
        <v>83</v>
      </c>
      <c r="N951" s="151">
        <v>112</v>
      </c>
      <c r="O951" s="151">
        <v>69</v>
      </c>
      <c r="P951" s="151">
        <v>53</v>
      </c>
      <c r="Q951" s="151">
        <v>-16</v>
      </c>
      <c r="R951" s="152">
        <v>-23.188405797101449</v>
      </c>
      <c r="S951" s="152"/>
    </row>
    <row r="952" spans="1:19" s="145" customFormat="1" ht="14.45" customHeight="1">
      <c r="A952" s="160"/>
      <c r="B952" s="142" t="s">
        <v>95</v>
      </c>
      <c r="C952" s="150">
        <v>51</v>
      </c>
      <c r="D952" s="151">
        <v>60</v>
      </c>
      <c r="E952" s="151">
        <v>55</v>
      </c>
      <c r="F952" s="151">
        <v>60</v>
      </c>
      <c r="G952" s="151">
        <v>45</v>
      </c>
      <c r="H952" s="151">
        <v>-15</v>
      </c>
      <c r="I952" s="152">
        <v>-25</v>
      </c>
      <c r="J952" s="142"/>
      <c r="K952" s="159" t="s">
        <v>95</v>
      </c>
      <c r="L952" s="150">
        <v>118</v>
      </c>
      <c r="M952" s="151">
        <v>106</v>
      </c>
      <c r="N952" s="151">
        <v>82</v>
      </c>
      <c r="O952" s="151">
        <v>109</v>
      </c>
      <c r="P952" s="151">
        <v>67</v>
      </c>
      <c r="Q952" s="151">
        <v>-42</v>
      </c>
      <c r="R952" s="152">
        <v>-38.532110091743121</v>
      </c>
      <c r="S952" s="152"/>
    </row>
    <row r="953" spans="1:19" s="145" customFormat="1" ht="14.45" customHeight="1">
      <c r="A953" s="160"/>
      <c r="B953" s="142" t="s">
        <v>96</v>
      </c>
      <c r="C953" s="150">
        <v>87</v>
      </c>
      <c r="D953" s="151">
        <v>51</v>
      </c>
      <c r="E953" s="151">
        <v>64</v>
      </c>
      <c r="F953" s="151">
        <v>44</v>
      </c>
      <c r="G953" s="151">
        <v>65</v>
      </c>
      <c r="H953" s="151">
        <v>21</v>
      </c>
      <c r="I953" s="152">
        <v>47.727272727272727</v>
      </c>
      <c r="J953" s="142"/>
      <c r="K953" s="159" t="s">
        <v>96</v>
      </c>
      <c r="L953" s="150">
        <v>114</v>
      </c>
      <c r="M953" s="151">
        <v>114</v>
      </c>
      <c r="N953" s="151">
        <v>100</v>
      </c>
      <c r="O953" s="151">
        <v>79</v>
      </c>
      <c r="P953" s="151">
        <v>89</v>
      </c>
      <c r="Q953" s="151">
        <v>10</v>
      </c>
      <c r="R953" s="152">
        <v>12.658227848101266</v>
      </c>
      <c r="S953" s="152"/>
    </row>
    <row r="954" spans="1:19" s="145" customFormat="1" ht="14.45" customHeight="1">
      <c r="A954" s="160"/>
      <c r="B954" s="142" t="s">
        <v>97</v>
      </c>
      <c r="C954" s="150">
        <v>123</v>
      </c>
      <c r="D954" s="151">
        <v>102</v>
      </c>
      <c r="E954" s="151">
        <v>61</v>
      </c>
      <c r="F954" s="151">
        <v>80</v>
      </c>
      <c r="G954" s="151">
        <v>55</v>
      </c>
      <c r="H954" s="151">
        <v>-25</v>
      </c>
      <c r="I954" s="152">
        <v>-31.25</v>
      </c>
      <c r="J954" s="142"/>
      <c r="K954" s="159" t="s">
        <v>97</v>
      </c>
      <c r="L954" s="150">
        <v>263</v>
      </c>
      <c r="M954" s="151">
        <v>193</v>
      </c>
      <c r="N954" s="151">
        <v>196</v>
      </c>
      <c r="O954" s="151">
        <v>172</v>
      </c>
      <c r="P954" s="151">
        <v>136</v>
      </c>
      <c r="Q954" s="151">
        <v>-36</v>
      </c>
      <c r="R954" s="152">
        <v>-20.930232558139537</v>
      </c>
      <c r="S954" s="152"/>
    </row>
    <row r="955" spans="1:19" s="145" customFormat="1" ht="14.45" customHeight="1">
      <c r="A955" s="160"/>
      <c r="B955" s="142" t="s">
        <v>98</v>
      </c>
      <c r="C955" s="150">
        <v>154</v>
      </c>
      <c r="D955" s="151">
        <v>153</v>
      </c>
      <c r="E955" s="151">
        <v>106</v>
      </c>
      <c r="F955" s="151">
        <v>99</v>
      </c>
      <c r="G955" s="151">
        <v>104</v>
      </c>
      <c r="H955" s="151">
        <v>5</v>
      </c>
      <c r="I955" s="152">
        <v>5.0505050505050502</v>
      </c>
      <c r="J955" s="142"/>
      <c r="K955" s="159" t="s">
        <v>98</v>
      </c>
      <c r="L955" s="150">
        <v>340</v>
      </c>
      <c r="M955" s="151">
        <v>293</v>
      </c>
      <c r="N955" s="151">
        <v>232</v>
      </c>
      <c r="O955" s="151">
        <v>269</v>
      </c>
      <c r="P955" s="151">
        <v>207</v>
      </c>
      <c r="Q955" s="151">
        <v>-62</v>
      </c>
      <c r="R955" s="152">
        <v>-23.048327137546469</v>
      </c>
      <c r="S955" s="152"/>
    </row>
    <row r="956" spans="1:19" s="145" customFormat="1" ht="14.45" customHeight="1">
      <c r="A956" s="160"/>
      <c r="B956" s="142" t="s">
        <v>99</v>
      </c>
      <c r="C956" s="150">
        <v>106</v>
      </c>
      <c r="D956" s="151">
        <v>79</v>
      </c>
      <c r="E956" s="151">
        <v>78</v>
      </c>
      <c r="F956" s="151">
        <v>59</v>
      </c>
      <c r="G956" s="151">
        <v>57</v>
      </c>
      <c r="H956" s="151">
        <v>-2</v>
      </c>
      <c r="I956" s="152">
        <v>-3.3898305084745761</v>
      </c>
      <c r="J956" s="142"/>
      <c r="K956" s="159" t="s">
        <v>99</v>
      </c>
      <c r="L956" s="150">
        <v>247</v>
      </c>
      <c r="M956" s="151">
        <v>159</v>
      </c>
      <c r="N956" s="151">
        <v>110</v>
      </c>
      <c r="O956" s="151">
        <v>109</v>
      </c>
      <c r="P956" s="151">
        <v>82</v>
      </c>
      <c r="Q956" s="151">
        <v>-27</v>
      </c>
      <c r="R956" s="152">
        <v>-24.770642201834864</v>
      </c>
      <c r="S956" s="152"/>
    </row>
    <row r="957" spans="1:19" s="145" customFormat="1" ht="14.45" customHeight="1">
      <c r="A957" s="160"/>
      <c r="B957" s="142" t="s">
        <v>100</v>
      </c>
      <c r="C957" s="150">
        <v>82</v>
      </c>
      <c r="D957" s="151">
        <v>80</v>
      </c>
      <c r="E957" s="151">
        <v>53</v>
      </c>
      <c r="F957" s="151">
        <v>72</v>
      </c>
      <c r="G957" s="151">
        <v>50</v>
      </c>
      <c r="H957" s="151">
        <v>-22</v>
      </c>
      <c r="I957" s="152">
        <v>-30.555555555555557</v>
      </c>
      <c r="J957" s="142"/>
      <c r="K957" s="159" t="s">
        <v>100</v>
      </c>
      <c r="L957" s="150">
        <v>200</v>
      </c>
      <c r="M957" s="151">
        <v>211</v>
      </c>
      <c r="N957" s="151">
        <v>135</v>
      </c>
      <c r="O957" s="151">
        <v>99</v>
      </c>
      <c r="P957" s="151">
        <v>82</v>
      </c>
      <c r="Q957" s="151">
        <v>-17</v>
      </c>
      <c r="R957" s="152">
        <v>-17.171717171717169</v>
      </c>
      <c r="S957" s="152"/>
    </row>
    <row r="958" spans="1:19" s="145" customFormat="1" ht="14.45" customHeight="1">
      <c r="A958" s="160"/>
      <c r="B958" s="142" t="s">
        <v>118</v>
      </c>
      <c r="C958" s="150">
        <v>72</v>
      </c>
      <c r="D958" s="151">
        <v>76</v>
      </c>
      <c r="E958" s="151">
        <v>93</v>
      </c>
      <c r="F958" s="151">
        <v>75</v>
      </c>
      <c r="G958" s="151">
        <v>60</v>
      </c>
      <c r="H958" s="151">
        <v>-15</v>
      </c>
      <c r="I958" s="152">
        <v>-20</v>
      </c>
      <c r="J958" s="142"/>
      <c r="K958" s="159" t="s">
        <v>118</v>
      </c>
      <c r="L958" s="150">
        <v>174</v>
      </c>
      <c r="M958" s="151">
        <v>154</v>
      </c>
      <c r="N958" s="151">
        <v>210</v>
      </c>
      <c r="O958" s="151">
        <v>131</v>
      </c>
      <c r="P958" s="151">
        <v>95</v>
      </c>
      <c r="Q958" s="151">
        <v>-36</v>
      </c>
      <c r="R958" s="152">
        <v>-27.480916030534353</v>
      </c>
      <c r="S958" s="152"/>
    </row>
    <row r="959" spans="1:19" s="139" customFormat="1" ht="14.45" customHeight="1">
      <c r="A959" s="160"/>
      <c r="B959" s="142" t="s">
        <v>101</v>
      </c>
      <c r="C959" s="150">
        <v>92</v>
      </c>
      <c r="D959" s="151">
        <v>85</v>
      </c>
      <c r="E959" s="151">
        <v>72</v>
      </c>
      <c r="F959" s="151">
        <v>85</v>
      </c>
      <c r="G959" s="151">
        <v>78</v>
      </c>
      <c r="H959" s="151">
        <v>-7</v>
      </c>
      <c r="I959" s="152">
        <v>-8.235294117647058</v>
      </c>
      <c r="J959" s="142"/>
      <c r="K959" s="159" t="s">
        <v>101</v>
      </c>
      <c r="L959" s="150">
        <v>166</v>
      </c>
      <c r="M959" s="151">
        <v>174</v>
      </c>
      <c r="N959" s="151">
        <v>155</v>
      </c>
      <c r="O959" s="151">
        <v>206</v>
      </c>
      <c r="P959" s="151">
        <v>124</v>
      </c>
      <c r="Q959" s="151">
        <v>-82</v>
      </c>
      <c r="R959" s="152">
        <v>-39.805825242718448</v>
      </c>
      <c r="S959" s="152"/>
    </row>
    <row r="960" spans="1:19" s="145" customFormat="1" ht="14.45" customHeight="1">
      <c r="A960" s="160"/>
      <c r="B960" s="142" t="s">
        <v>102</v>
      </c>
      <c r="C960" s="150">
        <v>111</v>
      </c>
      <c r="D960" s="151">
        <v>88</v>
      </c>
      <c r="E960" s="151">
        <v>75</v>
      </c>
      <c r="F960" s="151">
        <v>71</v>
      </c>
      <c r="G960" s="151">
        <v>89</v>
      </c>
      <c r="H960" s="151">
        <v>18</v>
      </c>
      <c r="I960" s="152">
        <v>25.352112676056336</v>
      </c>
      <c r="J960" s="142"/>
      <c r="K960" s="159" t="s">
        <v>102</v>
      </c>
      <c r="L960" s="150">
        <v>178</v>
      </c>
      <c r="M960" s="151">
        <v>147</v>
      </c>
      <c r="N960" s="151">
        <v>140</v>
      </c>
      <c r="O960" s="151">
        <v>161</v>
      </c>
      <c r="P960" s="151">
        <v>178</v>
      </c>
      <c r="Q960" s="151">
        <v>17</v>
      </c>
      <c r="R960" s="152">
        <v>10.559006211180124</v>
      </c>
      <c r="S960" s="152"/>
    </row>
    <row r="961" spans="1:19" s="145" customFormat="1" ht="14.45" customHeight="1">
      <c r="A961" s="160"/>
      <c r="B961" s="142" t="s">
        <v>103</v>
      </c>
      <c r="C961" s="150">
        <v>132</v>
      </c>
      <c r="D961" s="151">
        <v>112</v>
      </c>
      <c r="E961" s="151">
        <v>85</v>
      </c>
      <c r="F961" s="151">
        <v>87</v>
      </c>
      <c r="G961" s="151">
        <v>77</v>
      </c>
      <c r="H961" s="151">
        <v>-10</v>
      </c>
      <c r="I961" s="152">
        <v>-11.494252873563218</v>
      </c>
      <c r="J961" s="142"/>
      <c r="K961" s="159" t="s">
        <v>103</v>
      </c>
      <c r="L961" s="150">
        <v>239</v>
      </c>
      <c r="M961" s="151">
        <v>169</v>
      </c>
      <c r="N961" s="151">
        <v>135</v>
      </c>
      <c r="O961" s="151">
        <v>145</v>
      </c>
      <c r="P961" s="151">
        <v>158</v>
      </c>
      <c r="Q961" s="151">
        <v>13</v>
      </c>
      <c r="R961" s="152">
        <v>8.9655172413793096</v>
      </c>
      <c r="S961" s="152"/>
    </row>
    <row r="962" spans="1:19" s="145" customFormat="1" ht="14.45" customHeight="1">
      <c r="A962" s="160"/>
      <c r="B962" s="142" t="s">
        <v>104</v>
      </c>
      <c r="C962" s="150">
        <v>114</v>
      </c>
      <c r="D962" s="151">
        <v>125</v>
      </c>
      <c r="E962" s="151">
        <v>113</v>
      </c>
      <c r="F962" s="151">
        <v>89</v>
      </c>
      <c r="G962" s="151">
        <v>77</v>
      </c>
      <c r="H962" s="151">
        <v>-12</v>
      </c>
      <c r="I962" s="152">
        <v>-13.48314606741573</v>
      </c>
      <c r="J962" s="142"/>
      <c r="K962" s="159" t="s">
        <v>104</v>
      </c>
      <c r="L962" s="150">
        <v>214</v>
      </c>
      <c r="M962" s="151">
        <v>242</v>
      </c>
      <c r="N962" s="151">
        <v>168</v>
      </c>
      <c r="O962" s="151">
        <v>132</v>
      </c>
      <c r="P962" s="151">
        <v>129</v>
      </c>
      <c r="Q962" s="151">
        <v>-3</v>
      </c>
      <c r="R962" s="152">
        <v>-2.2727272727272729</v>
      </c>
      <c r="S962" s="152"/>
    </row>
    <row r="963" spans="1:19" s="153" customFormat="1" ht="14.45" customHeight="1">
      <c r="A963" s="160"/>
      <c r="B963" s="142" t="s">
        <v>105</v>
      </c>
      <c r="C963" s="150">
        <v>85</v>
      </c>
      <c r="D963" s="151">
        <v>111</v>
      </c>
      <c r="E963" s="151">
        <v>121</v>
      </c>
      <c r="F963" s="151">
        <v>129</v>
      </c>
      <c r="G963" s="151">
        <v>78</v>
      </c>
      <c r="H963" s="151">
        <v>-51</v>
      </c>
      <c r="I963" s="152">
        <v>-39.534883720930232</v>
      </c>
      <c r="J963" s="142"/>
      <c r="K963" s="159" t="s">
        <v>105</v>
      </c>
      <c r="L963" s="150">
        <v>182</v>
      </c>
      <c r="M963" s="151">
        <v>180</v>
      </c>
      <c r="N963" s="151">
        <v>224</v>
      </c>
      <c r="O963" s="151">
        <v>168</v>
      </c>
      <c r="P963" s="151">
        <v>121</v>
      </c>
      <c r="Q963" s="151">
        <v>-47</v>
      </c>
      <c r="R963" s="152">
        <v>-27.976190476190478</v>
      </c>
      <c r="S963" s="152"/>
    </row>
    <row r="964" spans="1:19" s="145" customFormat="1" ht="14.45" customHeight="1">
      <c r="A964" s="160"/>
      <c r="B964" s="142" t="s">
        <v>106</v>
      </c>
      <c r="C964" s="150">
        <v>101</v>
      </c>
      <c r="D964" s="151">
        <v>79</v>
      </c>
      <c r="E964" s="151">
        <v>105</v>
      </c>
      <c r="F964" s="151">
        <v>119</v>
      </c>
      <c r="G964" s="151">
        <v>108</v>
      </c>
      <c r="H964" s="151">
        <v>-11</v>
      </c>
      <c r="I964" s="152">
        <v>-9.2436974789915975</v>
      </c>
      <c r="J964" s="142"/>
      <c r="K964" s="159" t="s">
        <v>106</v>
      </c>
      <c r="L964" s="150">
        <v>182</v>
      </c>
      <c r="M964" s="151">
        <v>164</v>
      </c>
      <c r="N964" s="151">
        <v>167</v>
      </c>
      <c r="O964" s="151">
        <v>225</v>
      </c>
      <c r="P964" s="151">
        <v>147</v>
      </c>
      <c r="Q964" s="151">
        <v>-78</v>
      </c>
      <c r="R964" s="152">
        <v>-34.666666666666671</v>
      </c>
      <c r="S964" s="152"/>
    </row>
    <row r="965" spans="1:19" s="145" customFormat="1" ht="14.45" customHeight="1">
      <c r="A965" s="160"/>
      <c r="B965" s="142" t="s">
        <v>107</v>
      </c>
      <c r="C965" s="150">
        <v>86</v>
      </c>
      <c r="D965" s="151">
        <v>93</v>
      </c>
      <c r="E965" s="151">
        <v>73</v>
      </c>
      <c r="F965" s="151">
        <v>90</v>
      </c>
      <c r="G965" s="151">
        <v>106</v>
      </c>
      <c r="H965" s="151">
        <v>16</v>
      </c>
      <c r="I965" s="152">
        <v>17.777777777777779</v>
      </c>
      <c r="J965" s="142"/>
      <c r="K965" s="159" t="s">
        <v>107</v>
      </c>
      <c r="L965" s="150">
        <v>161</v>
      </c>
      <c r="M965" s="151">
        <v>169</v>
      </c>
      <c r="N965" s="151">
        <v>140</v>
      </c>
      <c r="O965" s="151">
        <v>148</v>
      </c>
      <c r="P965" s="151">
        <v>202</v>
      </c>
      <c r="Q965" s="151">
        <v>54</v>
      </c>
      <c r="R965" s="152">
        <v>36.486486486486484</v>
      </c>
      <c r="S965" s="152"/>
    </row>
    <row r="966" spans="1:19" s="145" customFormat="1" ht="14.45" customHeight="1">
      <c r="A966" s="160"/>
      <c r="B966" s="142" t="s">
        <v>108</v>
      </c>
      <c r="C966" s="150">
        <v>57</v>
      </c>
      <c r="D966" s="151">
        <v>69</v>
      </c>
      <c r="E966" s="151">
        <v>81</v>
      </c>
      <c r="F966" s="151">
        <v>63</v>
      </c>
      <c r="G966" s="151">
        <v>84</v>
      </c>
      <c r="H966" s="151">
        <v>21</v>
      </c>
      <c r="I966" s="152">
        <v>33.333333333333329</v>
      </c>
      <c r="J966" s="142"/>
      <c r="K966" s="159" t="s">
        <v>108</v>
      </c>
      <c r="L966" s="150">
        <v>110</v>
      </c>
      <c r="M966" s="151">
        <v>135</v>
      </c>
      <c r="N966" s="151">
        <v>142</v>
      </c>
      <c r="O966" s="151">
        <v>135</v>
      </c>
      <c r="P966" s="151">
        <v>131</v>
      </c>
      <c r="Q966" s="151">
        <v>-4</v>
      </c>
      <c r="R966" s="152">
        <v>-2.9629629629629632</v>
      </c>
      <c r="S966" s="152"/>
    </row>
    <row r="967" spans="1:19" s="145" customFormat="1" ht="14.45" customHeight="1">
      <c r="A967" s="160"/>
      <c r="B967" s="142" t="s">
        <v>109</v>
      </c>
      <c r="C967" s="150">
        <v>29</v>
      </c>
      <c r="D967" s="151">
        <v>40</v>
      </c>
      <c r="E967" s="151">
        <v>50</v>
      </c>
      <c r="F967" s="151">
        <v>61</v>
      </c>
      <c r="G967" s="151">
        <v>49</v>
      </c>
      <c r="H967" s="151">
        <v>-12</v>
      </c>
      <c r="I967" s="152">
        <v>-19.672131147540984</v>
      </c>
      <c r="J967" s="142"/>
      <c r="K967" s="159" t="s">
        <v>109</v>
      </c>
      <c r="L967" s="150">
        <v>70</v>
      </c>
      <c r="M967" s="151">
        <v>81</v>
      </c>
      <c r="N967" s="151">
        <v>86</v>
      </c>
      <c r="O967" s="151">
        <v>105</v>
      </c>
      <c r="P967" s="151">
        <v>109</v>
      </c>
      <c r="Q967" s="151">
        <v>4</v>
      </c>
      <c r="R967" s="152">
        <v>3.8095238095238098</v>
      </c>
      <c r="S967" s="152"/>
    </row>
    <row r="968" spans="1:19" s="145" customFormat="1" ht="14.45" customHeight="1">
      <c r="A968" s="160"/>
      <c r="B968" s="142" t="s">
        <v>110</v>
      </c>
      <c r="C968" s="150">
        <v>23</v>
      </c>
      <c r="D968" s="151">
        <v>20</v>
      </c>
      <c r="E968" s="151">
        <v>25</v>
      </c>
      <c r="F968" s="151">
        <v>39</v>
      </c>
      <c r="G968" s="151">
        <v>51</v>
      </c>
      <c r="H968" s="151">
        <v>12</v>
      </c>
      <c r="I968" s="152">
        <v>30.76923076923077</v>
      </c>
      <c r="J968" s="142"/>
      <c r="K968" s="159" t="s">
        <v>110</v>
      </c>
      <c r="L968" s="150">
        <v>35</v>
      </c>
      <c r="M968" s="151">
        <v>56</v>
      </c>
      <c r="N968" s="151">
        <v>59</v>
      </c>
      <c r="O968" s="151">
        <v>69</v>
      </c>
      <c r="P968" s="151">
        <v>96</v>
      </c>
      <c r="Q968" s="151">
        <v>27</v>
      </c>
      <c r="R968" s="152">
        <v>39.130434782608695</v>
      </c>
      <c r="S968" s="152"/>
    </row>
    <row r="969" spans="1:19" s="145" customFormat="1" ht="14.45" customHeight="1">
      <c r="A969" s="160"/>
      <c r="B969" s="142" t="s">
        <v>111</v>
      </c>
      <c r="C969" s="323" t="s">
        <v>313</v>
      </c>
      <c r="D969" s="151" t="s">
        <v>313</v>
      </c>
      <c r="E969" s="151" t="s">
        <v>313</v>
      </c>
      <c r="F969" s="151">
        <v>6</v>
      </c>
      <c r="G969" s="151">
        <v>50</v>
      </c>
      <c r="H969" s="151"/>
      <c r="I969" s="152"/>
      <c r="J969" s="160"/>
      <c r="K969" s="142" t="s">
        <v>111</v>
      </c>
      <c r="L969" s="323" t="s">
        <v>313</v>
      </c>
      <c r="M969" s="151" t="s">
        <v>313</v>
      </c>
      <c r="N969" s="151" t="s">
        <v>313</v>
      </c>
      <c r="O969" s="151">
        <v>10</v>
      </c>
      <c r="P969" s="151">
        <v>109</v>
      </c>
      <c r="Q969" s="151"/>
      <c r="R969" s="152"/>
      <c r="S969" s="160"/>
    </row>
    <row r="970" spans="1:19" s="145" customFormat="1" ht="14.45" customHeight="1">
      <c r="A970" s="160"/>
      <c r="B970" s="160"/>
      <c r="C970" s="160"/>
      <c r="D970" s="160"/>
      <c r="E970" s="160"/>
      <c r="F970" s="160"/>
      <c r="G970" s="161"/>
      <c r="H970" s="160"/>
      <c r="I970" s="160"/>
      <c r="J970" s="160"/>
      <c r="K970" s="160"/>
      <c r="L970" s="160"/>
      <c r="M970" s="160"/>
      <c r="N970" s="160"/>
      <c r="O970" s="160"/>
      <c r="P970" s="161"/>
      <c r="Q970" s="160"/>
      <c r="R970" s="160"/>
      <c r="S970" s="160"/>
    </row>
    <row r="971" spans="1:19" s="145" customFormat="1" ht="14.45" customHeight="1">
      <c r="A971" s="160"/>
      <c r="B971" s="160"/>
      <c r="C971" s="160"/>
      <c r="D971" s="160"/>
      <c r="E971" s="160"/>
      <c r="F971" s="160"/>
      <c r="G971" s="161"/>
      <c r="H971" s="160"/>
      <c r="I971" s="160"/>
      <c r="J971" s="160"/>
      <c r="K971" s="160"/>
      <c r="L971" s="160"/>
      <c r="M971" s="160"/>
      <c r="N971" s="160"/>
      <c r="O971" s="160"/>
      <c r="P971" s="161"/>
      <c r="Q971" s="160"/>
      <c r="R971" s="160"/>
      <c r="S971" s="160"/>
    </row>
    <row r="972" spans="1:19" s="145" customFormat="1" ht="14.45" customHeight="1">
      <c r="A972" s="138"/>
      <c r="B972" s="138" t="s">
        <v>656</v>
      </c>
      <c r="C972" s="138"/>
      <c r="D972" s="138"/>
      <c r="E972" s="138"/>
      <c r="F972" s="138"/>
      <c r="G972" s="138"/>
      <c r="H972" s="138"/>
      <c r="I972" s="138"/>
      <c r="J972" s="138"/>
      <c r="K972" s="138" t="s">
        <v>657</v>
      </c>
      <c r="L972" s="138"/>
      <c r="M972" s="138"/>
      <c r="N972" s="138"/>
      <c r="O972" s="138"/>
      <c r="P972" s="138"/>
      <c r="Q972" s="138"/>
      <c r="R972" s="138"/>
      <c r="S972" s="138"/>
    </row>
    <row r="973" spans="1:19" s="145" customFormat="1" ht="14.45" customHeight="1">
      <c r="A973" s="160"/>
      <c r="B973" s="491" t="s">
        <v>335</v>
      </c>
      <c r="C973" s="140"/>
      <c r="D973" s="140"/>
      <c r="E973" s="140"/>
      <c r="F973" s="140"/>
      <c r="G973" s="143"/>
      <c r="H973" s="141"/>
      <c r="I973" s="141"/>
      <c r="J973" s="142"/>
      <c r="K973" s="491" t="s">
        <v>335</v>
      </c>
      <c r="L973" s="140"/>
      <c r="M973" s="140"/>
      <c r="N973" s="140"/>
      <c r="O973" s="140"/>
      <c r="P973" s="143"/>
      <c r="Q973" s="141"/>
      <c r="R973" s="141"/>
      <c r="S973" s="144"/>
    </row>
    <row r="974" spans="1:19" s="145" customFormat="1" ht="14.45" customHeight="1">
      <c r="A974" s="160"/>
      <c r="B974" s="492"/>
      <c r="C974" s="146" t="s">
        <v>151</v>
      </c>
      <c r="D974" s="146" t="s">
        <v>86</v>
      </c>
      <c r="E974" s="146" t="s">
        <v>87</v>
      </c>
      <c r="F974" s="146" t="s">
        <v>410</v>
      </c>
      <c r="G974" s="146" t="s">
        <v>739</v>
      </c>
      <c r="H974" s="81" t="s">
        <v>509</v>
      </c>
      <c r="I974" s="147" t="s">
        <v>807</v>
      </c>
      <c r="J974" s="142"/>
      <c r="K974" s="492"/>
      <c r="L974" s="146" t="s">
        <v>151</v>
      </c>
      <c r="M974" s="146" t="s">
        <v>86</v>
      </c>
      <c r="N974" s="146" t="s">
        <v>87</v>
      </c>
      <c r="O974" s="146" t="s">
        <v>410</v>
      </c>
      <c r="P974" s="146" t="s">
        <v>739</v>
      </c>
      <c r="Q974" s="81" t="s">
        <v>509</v>
      </c>
      <c r="R974" s="147" t="s">
        <v>807</v>
      </c>
      <c r="S974" s="144"/>
    </row>
    <row r="975" spans="1:19" s="145" customFormat="1" ht="14.45" customHeight="1">
      <c r="A975" s="160"/>
      <c r="B975" s="493"/>
      <c r="C975" s="148"/>
      <c r="D975" s="148"/>
      <c r="E975" s="148"/>
      <c r="F975" s="148"/>
      <c r="G975" s="148"/>
      <c r="H975" s="149" t="s">
        <v>88</v>
      </c>
      <c r="I975" s="81" t="s">
        <v>511</v>
      </c>
      <c r="J975" s="142"/>
      <c r="K975" s="493"/>
      <c r="L975" s="148"/>
      <c r="M975" s="148"/>
      <c r="N975" s="148"/>
      <c r="O975" s="148"/>
      <c r="P975" s="148"/>
      <c r="Q975" s="149" t="s">
        <v>88</v>
      </c>
      <c r="R975" s="81" t="s">
        <v>511</v>
      </c>
      <c r="S975" s="144"/>
    </row>
    <row r="976" spans="1:19" s="180" customFormat="1" ht="14.45" customHeight="1">
      <c r="B976" s="188" t="s">
        <v>90</v>
      </c>
      <c r="C976" s="187">
        <v>1899</v>
      </c>
      <c r="D976" s="183">
        <v>1751</v>
      </c>
      <c r="E976" s="183">
        <v>1636</v>
      </c>
      <c r="F976" s="183">
        <v>1670</v>
      </c>
      <c r="G976" s="183">
        <v>1595</v>
      </c>
      <c r="H976" s="182">
        <v>-75</v>
      </c>
      <c r="I976" s="184">
        <v>-4.4910179640718564</v>
      </c>
      <c r="J976" s="185"/>
      <c r="K976" s="186" t="s">
        <v>90</v>
      </c>
      <c r="L976" s="187">
        <v>3488</v>
      </c>
      <c r="M976" s="183">
        <v>3177</v>
      </c>
      <c r="N976" s="183">
        <v>2966</v>
      </c>
      <c r="O976" s="183">
        <v>2739</v>
      </c>
      <c r="P976" s="183">
        <v>2486</v>
      </c>
      <c r="Q976" s="182">
        <v>-253</v>
      </c>
      <c r="R976" s="184">
        <v>-9.236947791164658</v>
      </c>
      <c r="S976" s="184"/>
    </row>
    <row r="977" spans="1:19" s="145" customFormat="1" ht="14.45" customHeight="1">
      <c r="A977" s="160"/>
      <c r="B977" s="299" t="s">
        <v>91</v>
      </c>
      <c r="C977" s="150">
        <v>180</v>
      </c>
      <c r="D977" s="151">
        <v>149</v>
      </c>
      <c r="E977" s="151">
        <v>145</v>
      </c>
      <c r="F977" s="151">
        <v>153</v>
      </c>
      <c r="G977" s="151">
        <v>137</v>
      </c>
      <c r="H977" s="151">
        <v>-16</v>
      </c>
      <c r="I977" s="152">
        <v>-10.457516339869281</v>
      </c>
      <c r="J977" s="142"/>
      <c r="K977" s="154" t="s">
        <v>91</v>
      </c>
      <c r="L977" s="150">
        <v>357</v>
      </c>
      <c r="M977" s="151">
        <v>312</v>
      </c>
      <c r="N977" s="151">
        <v>279</v>
      </c>
      <c r="O977" s="151">
        <v>245</v>
      </c>
      <c r="P977" s="151">
        <v>188</v>
      </c>
      <c r="Q977" s="151">
        <v>-57</v>
      </c>
      <c r="R977" s="152">
        <v>-23.26530612244898</v>
      </c>
      <c r="S977" s="152"/>
    </row>
    <row r="978" spans="1:19" s="145" customFormat="1" ht="14.45" customHeight="1">
      <c r="A978" s="160"/>
      <c r="B978" s="299" t="s">
        <v>92</v>
      </c>
      <c r="C978" s="150">
        <v>1285</v>
      </c>
      <c r="D978" s="151">
        <v>1126</v>
      </c>
      <c r="E978" s="151">
        <v>983</v>
      </c>
      <c r="F978" s="151">
        <v>928</v>
      </c>
      <c r="G978" s="151">
        <v>824</v>
      </c>
      <c r="H978" s="151">
        <v>-104</v>
      </c>
      <c r="I978" s="152">
        <v>-11.206896551724139</v>
      </c>
      <c r="J978" s="142"/>
      <c r="K978" s="154" t="s">
        <v>92</v>
      </c>
      <c r="L978" s="150">
        <v>2257</v>
      </c>
      <c r="M978" s="151">
        <v>1931</v>
      </c>
      <c r="N978" s="151">
        <v>1725</v>
      </c>
      <c r="O978" s="151">
        <v>1484</v>
      </c>
      <c r="P978" s="151">
        <v>1273</v>
      </c>
      <c r="Q978" s="151">
        <v>-211</v>
      </c>
      <c r="R978" s="152">
        <v>-14.218328840970351</v>
      </c>
      <c r="S978" s="152"/>
    </row>
    <row r="979" spans="1:19" s="145" customFormat="1" ht="14.45" customHeight="1">
      <c r="A979" s="160"/>
      <c r="B979" s="299" t="s">
        <v>93</v>
      </c>
      <c r="C979" s="150">
        <v>434</v>
      </c>
      <c r="D979" s="151">
        <v>476</v>
      </c>
      <c r="E979" s="151">
        <v>508</v>
      </c>
      <c r="F979" s="151">
        <v>580</v>
      </c>
      <c r="G979" s="151">
        <v>592</v>
      </c>
      <c r="H979" s="151">
        <v>12</v>
      </c>
      <c r="I979" s="152">
        <v>2.0689655172413794</v>
      </c>
      <c r="J979" s="142"/>
      <c r="K979" s="154" t="s">
        <v>93</v>
      </c>
      <c r="L979" s="150">
        <v>874</v>
      </c>
      <c r="M979" s="151">
        <v>934</v>
      </c>
      <c r="N979" s="151">
        <v>962</v>
      </c>
      <c r="O979" s="151">
        <v>1006</v>
      </c>
      <c r="P979" s="151">
        <v>961</v>
      </c>
      <c r="Q979" s="151">
        <v>-45</v>
      </c>
      <c r="R979" s="152">
        <v>-4.4731610337972167</v>
      </c>
      <c r="S979" s="152"/>
    </row>
    <row r="980" spans="1:19" s="145" customFormat="1" ht="14.45" customHeight="1">
      <c r="A980" s="160"/>
      <c r="B980" s="142"/>
      <c r="C980" s="150"/>
      <c r="D980" s="157"/>
      <c r="E980" s="157"/>
      <c r="F980" s="157"/>
      <c r="G980" s="157"/>
      <c r="H980" s="157"/>
      <c r="I980" s="158"/>
      <c r="J980" s="142"/>
      <c r="K980" s="159"/>
      <c r="L980" s="150"/>
      <c r="M980" s="157"/>
      <c r="N980" s="157"/>
      <c r="O980" s="157"/>
      <c r="P980" s="157"/>
      <c r="Q980" s="157"/>
      <c r="R980" s="158"/>
      <c r="S980" s="158"/>
    </row>
    <row r="981" spans="1:19" s="145" customFormat="1" ht="14.45" customHeight="1">
      <c r="A981" s="160"/>
      <c r="B981" s="142" t="s">
        <v>94</v>
      </c>
      <c r="C981" s="150">
        <v>44</v>
      </c>
      <c r="D981" s="151">
        <v>39</v>
      </c>
      <c r="E981" s="151">
        <v>45</v>
      </c>
      <c r="F981" s="151">
        <v>38</v>
      </c>
      <c r="G981" s="151">
        <v>32</v>
      </c>
      <c r="H981" s="151">
        <v>-6</v>
      </c>
      <c r="I981" s="152">
        <v>-15.789473684210526</v>
      </c>
      <c r="J981" s="142"/>
      <c r="K981" s="159" t="s">
        <v>94</v>
      </c>
      <c r="L981" s="150">
        <v>127</v>
      </c>
      <c r="M981" s="151">
        <v>91</v>
      </c>
      <c r="N981" s="151">
        <v>85</v>
      </c>
      <c r="O981" s="151">
        <v>81</v>
      </c>
      <c r="P981" s="151">
        <v>57</v>
      </c>
      <c r="Q981" s="151">
        <v>-24</v>
      </c>
      <c r="R981" s="152">
        <v>-29.629629629629626</v>
      </c>
      <c r="S981" s="152"/>
    </row>
    <row r="982" spans="1:19" s="145" customFormat="1" ht="14.45" customHeight="1">
      <c r="A982" s="160"/>
      <c r="B982" s="142" t="s">
        <v>95</v>
      </c>
      <c r="C982" s="150">
        <v>57</v>
      </c>
      <c r="D982" s="151">
        <v>51</v>
      </c>
      <c r="E982" s="151">
        <v>44</v>
      </c>
      <c r="F982" s="151">
        <v>64</v>
      </c>
      <c r="G982" s="151">
        <v>36</v>
      </c>
      <c r="H982" s="151">
        <v>-28</v>
      </c>
      <c r="I982" s="152">
        <v>-43.75</v>
      </c>
      <c r="J982" s="142"/>
      <c r="K982" s="159" t="s">
        <v>95</v>
      </c>
      <c r="L982" s="150">
        <v>115</v>
      </c>
      <c r="M982" s="151">
        <v>112</v>
      </c>
      <c r="N982" s="151">
        <v>90</v>
      </c>
      <c r="O982" s="151">
        <v>79</v>
      </c>
      <c r="P982" s="151">
        <v>67</v>
      </c>
      <c r="Q982" s="151">
        <v>-12</v>
      </c>
      <c r="R982" s="152">
        <v>-15.18987341772152</v>
      </c>
      <c r="S982" s="152"/>
    </row>
    <row r="983" spans="1:19" s="145" customFormat="1" ht="14.45" customHeight="1">
      <c r="A983" s="160"/>
      <c r="B983" s="142" t="s">
        <v>96</v>
      </c>
      <c r="C983" s="150">
        <v>79</v>
      </c>
      <c r="D983" s="151">
        <v>59</v>
      </c>
      <c r="E983" s="151">
        <v>56</v>
      </c>
      <c r="F983" s="151">
        <v>51</v>
      </c>
      <c r="G983" s="151">
        <v>69</v>
      </c>
      <c r="H983" s="151">
        <v>18</v>
      </c>
      <c r="I983" s="152">
        <v>35.294117647058826</v>
      </c>
      <c r="J983" s="142"/>
      <c r="K983" s="159" t="s">
        <v>96</v>
      </c>
      <c r="L983" s="150">
        <v>115</v>
      </c>
      <c r="M983" s="151">
        <v>109</v>
      </c>
      <c r="N983" s="151">
        <v>104</v>
      </c>
      <c r="O983" s="151">
        <v>85</v>
      </c>
      <c r="P983" s="151">
        <v>64</v>
      </c>
      <c r="Q983" s="151">
        <v>-21</v>
      </c>
      <c r="R983" s="152">
        <v>-24.705882352941178</v>
      </c>
      <c r="S983" s="152"/>
    </row>
    <row r="984" spans="1:19" s="145" customFormat="1" ht="14.45" customHeight="1">
      <c r="A984" s="160"/>
      <c r="B984" s="142" t="s">
        <v>97</v>
      </c>
      <c r="C984" s="150">
        <v>120</v>
      </c>
      <c r="D984" s="151">
        <v>88</v>
      </c>
      <c r="E984" s="151">
        <v>68</v>
      </c>
      <c r="F984" s="151">
        <v>80</v>
      </c>
      <c r="G984" s="151">
        <v>67</v>
      </c>
      <c r="H984" s="151">
        <v>-13</v>
      </c>
      <c r="I984" s="152">
        <v>-16.25</v>
      </c>
      <c r="J984" s="142"/>
      <c r="K984" s="159" t="s">
        <v>97</v>
      </c>
      <c r="L984" s="150">
        <v>195</v>
      </c>
      <c r="M984" s="151">
        <v>157</v>
      </c>
      <c r="N984" s="151">
        <v>149</v>
      </c>
      <c r="O984" s="151">
        <v>144</v>
      </c>
      <c r="P984" s="151">
        <v>126</v>
      </c>
      <c r="Q984" s="151">
        <v>-18</v>
      </c>
      <c r="R984" s="152">
        <v>-12.5</v>
      </c>
      <c r="S984" s="152"/>
    </row>
    <row r="985" spans="1:19" s="145" customFormat="1" ht="14.45" customHeight="1">
      <c r="A985" s="160"/>
      <c r="B985" s="142" t="s">
        <v>98</v>
      </c>
      <c r="C985" s="150">
        <v>159</v>
      </c>
      <c r="D985" s="151">
        <v>103</v>
      </c>
      <c r="E985" s="151">
        <v>86</v>
      </c>
      <c r="F985" s="151">
        <v>91</v>
      </c>
      <c r="G985" s="151">
        <v>72</v>
      </c>
      <c r="H985" s="151">
        <v>-19</v>
      </c>
      <c r="I985" s="152">
        <v>-20.87912087912088</v>
      </c>
      <c r="J985" s="142"/>
      <c r="K985" s="159" t="s">
        <v>98</v>
      </c>
      <c r="L985" s="150">
        <v>305</v>
      </c>
      <c r="M985" s="151">
        <v>225</v>
      </c>
      <c r="N985" s="151">
        <v>194</v>
      </c>
      <c r="O985" s="151">
        <v>169</v>
      </c>
      <c r="P985" s="151">
        <v>145</v>
      </c>
      <c r="Q985" s="151">
        <v>-24</v>
      </c>
      <c r="R985" s="152">
        <v>-14.201183431952662</v>
      </c>
      <c r="S985" s="152"/>
    </row>
    <row r="986" spans="1:19" s="145" customFormat="1" ht="14.45" customHeight="1">
      <c r="A986" s="160"/>
      <c r="B986" s="142" t="s">
        <v>99</v>
      </c>
      <c r="C986" s="150">
        <v>112</v>
      </c>
      <c r="D986" s="151">
        <v>84</v>
      </c>
      <c r="E986" s="151">
        <v>59</v>
      </c>
      <c r="F986" s="151">
        <v>61</v>
      </c>
      <c r="G986" s="151">
        <v>54</v>
      </c>
      <c r="H986" s="151">
        <v>-7</v>
      </c>
      <c r="I986" s="152">
        <v>-11.475409836065573</v>
      </c>
      <c r="J986" s="142"/>
      <c r="K986" s="159" t="s">
        <v>99</v>
      </c>
      <c r="L986" s="150">
        <v>243</v>
      </c>
      <c r="M986" s="151">
        <v>151</v>
      </c>
      <c r="N986" s="151">
        <v>112</v>
      </c>
      <c r="O986" s="151">
        <v>87</v>
      </c>
      <c r="P986" s="151">
        <v>77</v>
      </c>
      <c r="Q986" s="151">
        <v>-10</v>
      </c>
      <c r="R986" s="152">
        <v>-11.494252873563218</v>
      </c>
      <c r="S986" s="152"/>
    </row>
    <row r="987" spans="1:19" s="145" customFormat="1" ht="14.45" customHeight="1">
      <c r="A987" s="160"/>
      <c r="B987" s="142" t="s">
        <v>100</v>
      </c>
      <c r="C987" s="150">
        <v>94</v>
      </c>
      <c r="D987" s="151">
        <v>88</v>
      </c>
      <c r="E987" s="151">
        <v>63</v>
      </c>
      <c r="F987" s="151">
        <v>71</v>
      </c>
      <c r="G987" s="151">
        <v>59</v>
      </c>
      <c r="H987" s="151">
        <v>-12</v>
      </c>
      <c r="I987" s="152">
        <v>-16.901408450704224</v>
      </c>
      <c r="J987" s="142"/>
      <c r="K987" s="159" t="s">
        <v>100</v>
      </c>
      <c r="L987" s="150">
        <v>189</v>
      </c>
      <c r="M987" s="151">
        <v>204</v>
      </c>
      <c r="N987" s="151">
        <v>156</v>
      </c>
      <c r="O987" s="151">
        <v>99</v>
      </c>
      <c r="P987" s="151">
        <v>66</v>
      </c>
      <c r="Q987" s="151">
        <v>-33</v>
      </c>
      <c r="R987" s="152">
        <v>-33.333333333333329</v>
      </c>
      <c r="S987" s="152"/>
    </row>
    <row r="988" spans="1:19" s="139" customFormat="1" ht="14.45" customHeight="1">
      <c r="A988" s="160"/>
      <c r="B988" s="142" t="s">
        <v>118</v>
      </c>
      <c r="C988" s="150">
        <v>92</v>
      </c>
      <c r="D988" s="151">
        <v>106</v>
      </c>
      <c r="E988" s="151">
        <v>107</v>
      </c>
      <c r="F988" s="151">
        <v>78</v>
      </c>
      <c r="G988" s="151">
        <v>77</v>
      </c>
      <c r="H988" s="151">
        <v>-1</v>
      </c>
      <c r="I988" s="152">
        <v>-1.2820512820512819</v>
      </c>
      <c r="J988" s="142"/>
      <c r="K988" s="159" t="s">
        <v>118</v>
      </c>
      <c r="L988" s="150">
        <v>189</v>
      </c>
      <c r="M988" s="151">
        <v>172</v>
      </c>
      <c r="N988" s="151">
        <v>209</v>
      </c>
      <c r="O988" s="151">
        <v>152</v>
      </c>
      <c r="P988" s="151">
        <v>106</v>
      </c>
      <c r="Q988" s="151">
        <v>-46</v>
      </c>
      <c r="R988" s="152">
        <v>-30.263157894736842</v>
      </c>
      <c r="S988" s="152"/>
    </row>
    <row r="989" spans="1:19" s="145" customFormat="1" ht="14.45" customHeight="1">
      <c r="A989" s="160"/>
      <c r="B989" s="142" t="s">
        <v>101</v>
      </c>
      <c r="C989" s="150">
        <v>117</v>
      </c>
      <c r="D989" s="151">
        <v>99</v>
      </c>
      <c r="E989" s="151">
        <v>96</v>
      </c>
      <c r="F989" s="151">
        <v>113</v>
      </c>
      <c r="G989" s="151">
        <v>79</v>
      </c>
      <c r="H989" s="151">
        <v>-34</v>
      </c>
      <c r="I989" s="152">
        <v>-30.088495575221241</v>
      </c>
      <c r="J989" s="142"/>
      <c r="K989" s="159" t="s">
        <v>101</v>
      </c>
      <c r="L989" s="150">
        <v>161</v>
      </c>
      <c r="M989" s="151">
        <v>167</v>
      </c>
      <c r="N989" s="151">
        <v>164</v>
      </c>
      <c r="O989" s="151">
        <v>188</v>
      </c>
      <c r="P989" s="151">
        <v>129</v>
      </c>
      <c r="Q989" s="151">
        <v>-59</v>
      </c>
      <c r="R989" s="152">
        <v>-31.382978723404253</v>
      </c>
      <c r="S989" s="152"/>
    </row>
    <row r="990" spans="1:19" s="145" customFormat="1" ht="14.45" customHeight="1">
      <c r="A990" s="160"/>
      <c r="B990" s="142" t="s">
        <v>102</v>
      </c>
      <c r="C990" s="150">
        <v>135</v>
      </c>
      <c r="D990" s="151">
        <v>111</v>
      </c>
      <c r="E990" s="151">
        <v>88</v>
      </c>
      <c r="F990" s="151">
        <v>99</v>
      </c>
      <c r="G990" s="151">
        <v>106</v>
      </c>
      <c r="H990" s="151">
        <v>7</v>
      </c>
      <c r="I990" s="152">
        <v>7.0707070707070701</v>
      </c>
      <c r="J990" s="142"/>
      <c r="K990" s="159" t="s">
        <v>102</v>
      </c>
      <c r="L990" s="150">
        <v>223</v>
      </c>
      <c r="M990" s="151">
        <v>151</v>
      </c>
      <c r="N990" s="151">
        <v>147</v>
      </c>
      <c r="O990" s="151">
        <v>164</v>
      </c>
      <c r="P990" s="151">
        <v>178</v>
      </c>
      <c r="Q990" s="151">
        <v>14</v>
      </c>
      <c r="R990" s="152">
        <v>8.536585365853659</v>
      </c>
      <c r="S990" s="152"/>
    </row>
    <row r="991" spans="1:19" s="145" customFormat="1" ht="14.45" customHeight="1">
      <c r="A991" s="160"/>
      <c r="B991" s="142" t="s">
        <v>103</v>
      </c>
      <c r="C991" s="150">
        <v>183</v>
      </c>
      <c r="D991" s="151">
        <v>140</v>
      </c>
      <c r="E991" s="151">
        <v>106</v>
      </c>
      <c r="F991" s="151">
        <v>93</v>
      </c>
      <c r="G991" s="151">
        <v>100</v>
      </c>
      <c r="H991" s="151">
        <v>7</v>
      </c>
      <c r="I991" s="152">
        <v>7.5268817204301079</v>
      </c>
      <c r="J991" s="142"/>
      <c r="K991" s="159" t="s">
        <v>103</v>
      </c>
      <c r="L991" s="150">
        <v>273</v>
      </c>
      <c r="M991" s="151">
        <v>218</v>
      </c>
      <c r="N991" s="151">
        <v>140</v>
      </c>
      <c r="O991" s="151">
        <v>151</v>
      </c>
      <c r="P991" s="151">
        <v>163</v>
      </c>
      <c r="Q991" s="151">
        <v>12</v>
      </c>
      <c r="R991" s="152">
        <v>7.9470198675496695</v>
      </c>
      <c r="S991" s="152"/>
    </row>
    <row r="992" spans="1:19" s="153" customFormat="1" ht="14.45" customHeight="1">
      <c r="A992" s="160"/>
      <c r="B992" s="142" t="s">
        <v>104</v>
      </c>
      <c r="C992" s="150">
        <v>143</v>
      </c>
      <c r="D992" s="151">
        <v>171</v>
      </c>
      <c r="E992" s="151">
        <v>138</v>
      </c>
      <c r="F992" s="151">
        <v>106</v>
      </c>
      <c r="G992" s="151">
        <v>100</v>
      </c>
      <c r="H992" s="151">
        <v>-6</v>
      </c>
      <c r="I992" s="152">
        <v>-5.6603773584905666</v>
      </c>
      <c r="J992" s="142"/>
      <c r="K992" s="159" t="s">
        <v>104</v>
      </c>
      <c r="L992" s="150">
        <v>253</v>
      </c>
      <c r="M992" s="151">
        <v>254</v>
      </c>
      <c r="N992" s="151">
        <v>207</v>
      </c>
      <c r="O992" s="151">
        <v>137</v>
      </c>
      <c r="P992" s="151">
        <v>158</v>
      </c>
      <c r="Q992" s="151">
        <v>21</v>
      </c>
      <c r="R992" s="152">
        <v>15.328467153284672</v>
      </c>
      <c r="S992" s="152"/>
    </row>
    <row r="993" spans="1:19" s="145" customFormat="1" ht="14.45" customHeight="1">
      <c r="A993" s="160"/>
      <c r="B993" s="142" t="s">
        <v>105</v>
      </c>
      <c r="C993" s="150">
        <v>130</v>
      </c>
      <c r="D993" s="151">
        <v>136</v>
      </c>
      <c r="E993" s="151">
        <v>172</v>
      </c>
      <c r="F993" s="151">
        <v>136</v>
      </c>
      <c r="G993" s="151">
        <v>110</v>
      </c>
      <c r="H993" s="151">
        <v>-26</v>
      </c>
      <c r="I993" s="152">
        <v>-19.117647058823529</v>
      </c>
      <c r="J993" s="142"/>
      <c r="K993" s="159" t="s">
        <v>105</v>
      </c>
      <c r="L993" s="150">
        <v>226</v>
      </c>
      <c r="M993" s="151">
        <v>232</v>
      </c>
      <c r="N993" s="151">
        <v>247</v>
      </c>
      <c r="O993" s="151">
        <v>193</v>
      </c>
      <c r="P993" s="151">
        <v>125</v>
      </c>
      <c r="Q993" s="151">
        <v>-68</v>
      </c>
      <c r="R993" s="152">
        <v>-35.233160621761655</v>
      </c>
      <c r="S993" s="152"/>
    </row>
    <row r="994" spans="1:19" s="145" customFormat="1" ht="14.45" customHeight="1">
      <c r="A994" s="160"/>
      <c r="B994" s="142" t="s">
        <v>106</v>
      </c>
      <c r="C994" s="150">
        <v>115</v>
      </c>
      <c r="D994" s="151">
        <v>117</v>
      </c>
      <c r="E994" s="151">
        <v>132</v>
      </c>
      <c r="F994" s="151">
        <v>159</v>
      </c>
      <c r="G994" s="151">
        <v>128</v>
      </c>
      <c r="H994" s="151">
        <v>-31</v>
      </c>
      <c r="I994" s="152">
        <v>-19.49685534591195</v>
      </c>
      <c r="J994" s="142"/>
      <c r="K994" s="159" t="s">
        <v>106</v>
      </c>
      <c r="L994" s="150">
        <v>267</v>
      </c>
      <c r="M994" s="151">
        <v>218</v>
      </c>
      <c r="N994" s="151">
        <v>214</v>
      </c>
      <c r="O994" s="151">
        <v>240</v>
      </c>
      <c r="P994" s="151">
        <v>188</v>
      </c>
      <c r="Q994" s="151">
        <v>-52</v>
      </c>
      <c r="R994" s="152">
        <v>-21.666666666666668</v>
      </c>
      <c r="S994" s="152"/>
    </row>
    <row r="995" spans="1:19" s="145" customFormat="1" ht="14.45" customHeight="1">
      <c r="A995" s="160"/>
      <c r="B995" s="142" t="s">
        <v>107</v>
      </c>
      <c r="C995" s="150">
        <v>116</v>
      </c>
      <c r="D995" s="151">
        <v>123</v>
      </c>
      <c r="E995" s="151">
        <v>112</v>
      </c>
      <c r="F995" s="151">
        <v>125</v>
      </c>
      <c r="G995" s="151">
        <v>142</v>
      </c>
      <c r="H995" s="151">
        <v>17</v>
      </c>
      <c r="I995" s="152">
        <v>13.600000000000001</v>
      </c>
      <c r="J995" s="142"/>
      <c r="K995" s="159" t="s">
        <v>107</v>
      </c>
      <c r="L995" s="150">
        <v>229</v>
      </c>
      <c r="M995" s="151">
        <v>244</v>
      </c>
      <c r="N995" s="151">
        <v>200</v>
      </c>
      <c r="O995" s="151">
        <v>210</v>
      </c>
      <c r="P995" s="151">
        <v>215</v>
      </c>
      <c r="Q995" s="151">
        <v>5</v>
      </c>
      <c r="R995" s="152">
        <v>2.3809523809523809</v>
      </c>
      <c r="S995" s="152"/>
    </row>
    <row r="996" spans="1:19" s="145" customFormat="1" ht="14.45" customHeight="1">
      <c r="A996" s="160"/>
      <c r="B996" s="142" t="s">
        <v>108</v>
      </c>
      <c r="C996" s="150">
        <v>92</v>
      </c>
      <c r="D996" s="151">
        <v>104</v>
      </c>
      <c r="E996" s="151">
        <v>104</v>
      </c>
      <c r="F996" s="151">
        <v>107</v>
      </c>
      <c r="G996" s="151">
        <v>121</v>
      </c>
      <c r="H996" s="151">
        <v>14</v>
      </c>
      <c r="I996" s="152">
        <v>13.084112149532709</v>
      </c>
      <c r="J996" s="142"/>
      <c r="K996" s="159" t="s">
        <v>108</v>
      </c>
      <c r="L996" s="150">
        <v>181</v>
      </c>
      <c r="M996" s="151">
        <v>208</v>
      </c>
      <c r="N996" s="151">
        <v>220</v>
      </c>
      <c r="O996" s="151">
        <v>191</v>
      </c>
      <c r="P996" s="151">
        <v>185</v>
      </c>
      <c r="Q996" s="151">
        <v>-6</v>
      </c>
      <c r="R996" s="152">
        <v>-3.1413612565445024</v>
      </c>
      <c r="S996" s="152"/>
    </row>
    <row r="997" spans="1:19" s="145" customFormat="1" ht="14.45" customHeight="1">
      <c r="A997" s="160"/>
      <c r="B997" s="142" t="s">
        <v>109</v>
      </c>
      <c r="C997" s="150">
        <v>61</v>
      </c>
      <c r="D997" s="151">
        <v>78</v>
      </c>
      <c r="E997" s="151">
        <v>91</v>
      </c>
      <c r="F997" s="151">
        <v>94</v>
      </c>
      <c r="G997" s="151">
        <v>88</v>
      </c>
      <c r="H997" s="151">
        <v>-6</v>
      </c>
      <c r="I997" s="152">
        <v>-6.3829787234042552</v>
      </c>
      <c r="J997" s="142"/>
      <c r="K997" s="159" t="s">
        <v>109</v>
      </c>
      <c r="L997" s="150">
        <v>112</v>
      </c>
      <c r="M997" s="151">
        <v>157</v>
      </c>
      <c r="N997" s="151">
        <v>172</v>
      </c>
      <c r="O997" s="151">
        <v>174</v>
      </c>
      <c r="P997" s="151">
        <v>165</v>
      </c>
      <c r="Q997" s="151">
        <v>-9</v>
      </c>
      <c r="R997" s="152">
        <v>-5.1724137931034484</v>
      </c>
      <c r="S997" s="152"/>
    </row>
    <row r="998" spans="1:19" s="145" customFormat="1" ht="14.45" customHeight="1">
      <c r="A998" s="160"/>
      <c r="B998" s="142" t="s">
        <v>110</v>
      </c>
      <c r="C998" s="150">
        <v>50</v>
      </c>
      <c r="D998" s="151">
        <v>54</v>
      </c>
      <c r="E998" s="151">
        <v>69</v>
      </c>
      <c r="F998" s="151">
        <v>95</v>
      </c>
      <c r="G998" s="151">
        <v>113</v>
      </c>
      <c r="H998" s="151">
        <v>18</v>
      </c>
      <c r="I998" s="152">
        <v>18.947368421052634</v>
      </c>
      <c r="J998" s="142"/>
      <c r="K998" s="159" t="s">
        <v>110</v>
      </c>
      <c r="L998" s="150">
        <v>85</v>
      </c>
      <c r="M998" s="151">
        <v>107</v>
      </c>
      <c r="N998" s="151">
        <v>156</v>
      </c>
      <c r="O998" s="151">
        <v>191</v>
      </c>
      <c r="P998" s="151">
        <v>208</v>
      </c>
      <c r="Q998" s="151">
        <v>17</v>
      </c>
      <c r="R998" s="152">
        <v>8.9005235602094235</v>
      </c>
      <c r="S998" s="152"/>
    </row>
    <row r="999" spans="1:19" s="145" customFormat="1" ht="14.45" customHeight="1">
      <c r="A999" s="160"/>
      <c r="B999" s="142" t="s">
        <v>111</v>
      </c>
      <c r="C999" s="323" t="s">
        <v>313</v>
      </c>
      <c r="D999" s="151" t="s">
        <v>313</v>
      </c>
      <c r="E999" s="151" t="s">
        <v>313</v>
      </c>
      <c r="F999" s="151">
        <v>9</v>
      </c>
      <c r="G999" s="151">
        <v>42</v>
      </c>
      <c r="H999" s="151"/>
      <c r="I999" s="152"/>
      <c r="J999" s="160"/>
      <c r="K999" s="142" t="s">
        <v>111</v>
      </c>
      <c r="L999" s="323" t="s">
        <v>313</v>
      </c>
      <c r="M999" s="151" t="s">
        <v>313</v>
      </c>
      <c r="N999" s="151" t="s">
        <v>313</v>
      </c>
      <c r="O999" s="151">
        <v>4</v>
      </c>
      <c r="P999" s="151">
        <v>64</v>
      </c>
      <c r="Q999" s="151"/>
      <c r="R999" s="152"/>
      <c r="S999" s="160"/>
    </row>
    <row r="1000" spans="1:19" s="145" customFormat="1" ht="14.45" customHeight="1">
      <c r="A1000" s="160"/>
      <c r="B1000" s="162"/>
      <c r="C1000" s="162"/>
      <c r="D1000" s="162"/>
      <c r="E1000" s="162"/>
      <c r="F1000" s="162"/>
      <c r="G1000" s="162"/>
      <c r="H1000" s="162"/>
      <c r="I1000" s="162"/>
      <c r="J1000" s="162"/>
      <c r="K1000" s="162"/>
      <c r="L1000" s="162"/>
      <c r="M1000" s="162"/>
      <c r="N1000" s="162"/>
      <c r="O1000" s="162"/>
      <c r="P1000" s="161"/>
      <c r="Q1000" s="160"/>
      <c r="R1000" s="160"/>
      <c r="S1000" s="160"/>
    </row>
    <row r="1001" spans="1:19" s="145" customFormat="1" ht="14.45" customHeight="1">
      <c r="A1001" s="160"/>
      <c r="B1001" s="162"/>
      <c r="C1001" s="162"/>
      <c r="D1001" s="162"/>
      <c r="E1001" s="162"/>
      <c r="F1001" s="162"/>
      <c r="G1001" s="162"/>
      <c r="H1001" s="162"/>
      <c r="I1001" s="162"/>
      <c r="J1001" s="162"/>
      <c r="K1001" s="162"/>
      <c r="L1001" s="162"/>
      <c r="M1001" s="162"/>
      <c r="N1001" s="162"/>
      <c r="O1001" s="162"/>
      <c r="P1001" s="161"/>
      <c r="Q1001" s="160"/>
      <c r="R1001" s="160"/>
      <c r="S1001" s="160"/>
    </row>
    <row r="1002" spans="1:19" s="145" customFormat="1" ht="14.45" customHeight="1">
      <c r="A1002" s="160"/>
      <c r="B1002" s="162"/>
      <c r="C1002" s="162"/>
      <c r="D1002" s="162"/>
      <c r="E1002" s="162"/>
      <c r="F1002" s="162"/>
      <c r="G1002" s="162"/>
      <c r="H1002" s="162"/>
      <c r="I1002" s="162"/>
      <c r="J1002" s="162"/>
      <c r="K1002" s="162"/>
      <c r="L1002" s="162"/>
      <c r="M1002" s="162"/>
      <c r="N1002" s="162"/>
      <c r="O1002" s="162"/>
      <c r="P1002" s="161"/>
      <c r="Q1002" s="160"/>
      <c r="R1002" s="160"/>
      <c r="S1002" s="160"/>
    </row>
    <row r="1003" spans="1:19" s="145" customFormat="1" ht="14.45" customHeight="1">
      <c r="A1003" s="138"/>
      <c r="B1003" s="138" t="s">
        <v>255</v>
      </c>
      <c r="C1003" s="138"/>
      <c r="D1003" s="138"/>
      <c r="E1003" s="138"/>
      <c r="F1003" s="138"/>
      <c r="G1003" s="138"/>
      <c r="H1003" s="138"/>
      <c r="I1003" s="138"/>
      <c r="J1003" s="138"/>
      <c r="K1003" s="163" t="s">
        <v>113</v>
      </c>
      <c r="L1003" s="138"/>
      <c r="M1003" s="138"/>
      <c r="N1003" s="138"/>
      <c r="O1003" s="138"/>
      <c r="P1003" s="138"/>
      <c r="Q1003" s="138"/>
      <c r="R1003" s="138"/>
      <c r="S1003" s="138"/>
    </row>
    <row r="1004" spans="1:19" s="145" customFormat="1" ht="14.45" customHeight="1">
      <c r="A1004" s="160"/>
      <c r="B1004" s="491" t="s">
        <v>335</v>
      </c>
      <c r="C1004" s="140"/>
      <c r="D1004" s="140"/>
      <c r="E1004" s="140"/>
      <c r="F1004" s="140"/>
      <c r="G1004" s="143"/>
      <c r="H1004" s="141"/>
      <c r="I1004" s="141"/>
      <c r="J1004" s="142"/>
      <c r="K1004" s="491" t="s">
        <v>335</v>
      </c>
      <c r="L1004" s="140"/>
      <c r="M1004" s="140"/>
      <c r="N1004" s="140"/>
      <c r="O1004" s="140"/>
      <c r="P1004" s="143"/>
      <c r="Q1004" s="141"/>
      <c r="R1004" s="141"/>
      <c r="S1004" s="144"/>
    </row>
    <row r="1005" spans="1:19" s="145" customFormat="1" ht="14.45" customHeight="1">
      <c r="A1005" s="160"/>
      <c r="B1005" s="492"/>
      <c r="C1005" s="146" t="s">
        <v>151</v>
      </c>
      <c r="D1005" s="146" t="s">
        <v>86</v>
      </c>
      <c r="E1005" s="146" t="s">
        <v>87</v>
      </c>
      <c r="F1005" s="146" t="s">
        <v>410</v>
      </c>
      <c r="G1005" s="146" t="s">
        <v>739</v>
      </c>
      <c r="H1005" s="81" t="s">
        <v>509</v>
      </c>
      <c r="I1005" s="147" t="s">
        <v>807</v>
      </c>
      <c r="J1005" s="142"/>
      <c r="K1005" s="492"/>
      <c r="L1005" s="146" t="s">
        <v>151</v>
      </c>
      <c r="M1005" s="146" t="s">
        <v>86</v>
      </c>
      <c r="N1005" s="146" t="s">
        <v>87</v>
      </c>
      <c r="O1005" s="146" t="s">
        <v>410</v>
      </c>
      <c r="P1005" s="146" t="s">
        <v>739</v>
      </c>
      <c r="Q1005" s="81" t="s">
        <v>509</v>
      </c>
      <c r="R1005" s="147" t="s">
        <v>807</v>
      </c>
      <c r="S1005" s="144"/>
    </row>
    <row r="1006" spans="1:19" s="145" customFormat="1" ht="14.45" customHeight="1">
      <c r="A1006" s="160"/>
      <c r="B1006" s="493"/>
      <c r="C1006" s="148"/>
      <c r="D1006" s="148"/>
      <c r="E1006" s="148"/>
      <c r="F1006" s="148"/>
      <c r="G1006" s="148"/>
      <c r="H1006" s="149" t="s">
        <v>88</v>
      </c>
      <c r="I1006" s="81" t="s">
        <v>511</v>
      </c>
      <c r="J1006" s="142"/>
      <c r="K1006" s="493"/>
      <c r="L1006" s="148"/>
      <c r="M1006" s="148"/>
      <c r="N1006" s="148"/>
      <c r="O1006" s="148"/>
      <c r="P1006" s="148"/>
      <c r="Q1006" s="149" t="s">
        <v>88</v>
      </c>
      <c r="R1006" s="81" t="s">
        <v>511</v>
      </c>
      <c r="S1006" s="144"/>
    </row>
    <row r="1007" spans="1:19" s="180" customFormat="1" ht="14.45" customHeight="1">
      <c r="B1007" s="188" t="s">
        <v>90</v>
      </c>
      <c r="C1007" s="187">
        <v>4394</v>
      </c>
      <c r="D1007" s="183">
        <v>3999</v>
      </c>
      <c r="E1007" s="183">
        <v>3675</v>
      </c>
      <c r="F1007" s="183">
        <v>3404</v>
      </c>
      <c r="G1007" s="183">
        <v>2991</v>
      </c>
      <c r="H1007" s="182">
        <v>-413</v>
      </c>
      <c r="I1007" s="184">
        <v>-12.132784958871916</v>
      </c>
      <c r="J1007" s="185"/>
      <c r="K1007" s="186" t="s">
        <v>90</v>
      </c>
      <c r="L1007" s="187">
        <v>5276</v>
      </c>
      <c r="M1007" s="183">
        <v>5105</v>
      </c>
      <c r="N1007" s="183">
        <v>4708</v>
      </c>
      <c r="O1007" s="183">
        <v>4333</v>
      </c>
      <c r="P1007" s="183">
        <v>4097</v>
      </c>
      <c r="Q1007" s="182">
        <v>-236</v>
      </c>
      <c r="R1007" s="184">
        <v>-5.4465728132933302</v>
      </c>
      <c r="S1007" s="184"/>
    </row>
    <row r="1008" spans="1:19" s="145" customFormat="1" ht="14.45" customHeight="1">
      <c r="A1008" s="160"/>
      <c r="B1008" s="299" t="s">
        <v>91</v>
      </c>
      <c r="C1008" s="150">
        <v>480</v>
      </c>
      <c r="D1008" s="151">
        <v>417</v>
      </c>
      <c r="E1008" s="151">
        <v>375</v>
      </c>
      <c r="F1008" s="151">
        <v>352</v>
      </c>
      <c r="G1008" s="151">
        <v>278</v>
      </c>
      <c r="H1008" s="151">
        <v>-74</v>
      </c>
      <c r="I1008" s="152">
        <v>-21.022727272727273</v>
      </c>
      <c r="J1008" s="142"/>
      <c r="K1008" s="154" t="s">
        <v>91</v>
      </c>
      <c r="L1008" s="150">
        <v>427</v>
      </c>
      <c r="M1008" s="151">
        <v>380</v>
      </c>
      <c r="N1008" s="151">
        <v>370</v>
      </c>
      <c r="O1008" s="151">
        <v>346</v>
      </c>
      <c r="P1008" s="151">
        <v>299</v>
      </c>
      <c r="Q1008" s="151">
        <v>-47</v>
      </c>
      <c r="R1008" s="152">
        <v>-13.583815028901732</v>
      </c>
      <c r="S1008" s="152"/>
    </row>
    <row r="1009" spans="1:19" s="145" customFormat="1" ht="14.45" customHeight="1">
      <c r="A1009" s="160"/>
      <c r="B1009" s="299" t="s">
        <v>92</v>
      </c>
      <c r="C1009" s="150">
        <v>2858</v>
      </c>
      <c r="D1009" s="151">
        <v>2484</v>
      </c>
      <c r="E1009" s="151">
        <v>2107</v>
      </c>
      <c r="F1009" s="151">
        <v>1748</v>
      </c>
      <c r="G1009" s="151">
        <v>1410</v>
      </c>
      <c r="H1009" s="151">
        <v>-338</v>
      </c>
      <c r="I1009" s="152">
        <v>-19.336384439359268</v>
      </c>
      <c r="J1009" s="142"/>
      <c r="K1009" s="154" t="s">
        <v>92</v>
      </c>
      <c r="L1009" s="150">
        <v>3308</v>
      </c>
      <c r="M1009" s="151">
        <v>3079</v>
      </c>
      <c r="N1009" s="151">
        <v>2715</v>
      </c>
      <c r="O1009" s="151">
        <v>2304</v>
      </c>
      <c r="P1009" s="151">
        <v>2084</v>
      </c>
      <c r="Q1009" s="151">
        <v>-220</v>
      </c>
      <c r="R1009" s="152">
        <v>-9.5486111111111107</v>
      </c>
      <c r="S1009" s="152"/>
    </row>
    <row r="1010" spans="1:19" s="145" customFormat="1" ht="14.45" customHeight="1">
      <c r="A1010" s="160"/>
      <c r="B1010" s="299" t="s">
        <v>93</v>
      </c>
      <c r="C1010" s="150">
        <v>1056</v>
      </c>
      <c r="D1010" s="151">
        <v>1098</v>
      </c>
      <c r="E1010" s="151">
        <v>1193</v>
      </c>
      <c r="F1010" s="151">
        <v>1297</v>
      </c>
      <c r="G1010" s="151">
        <v>1287</v>
      </c>
      <c r="H1010" s="151">
        <v>-10</v>
      </c>
      <c r="I1010" s="152">
        <v>-0.77101002313030076</v>
      </c>
      <c r="J1010" s="142"/>
      <c r="K1010" s="154" t="s">
        <v>93</v>
      </c>
      <c r="L1010" s="150">
        <v>1541</v>
      </c>
      <c r="M1010" s="151">
        <v>1646</v>
      </c>
      <c r="N1010" s="151">
        <v>1623</v>
      </c>
      <c r="O1010" s="151">
        <v>1673</v>
      </c>
      <c r="P1010" s="151">
        <v>1590</v>
      </c>
      <c r="Q1010" s="151">
        <v>-83</v>
      </c>
      <c r="R1010" s="152">
        <v>-4.961147638971906</v>
      </c>
      <c r="S1010" s="152"/>
    </row>
    <row r="1011" spans="1:19" s="145" customFormat="1" ht="14.45" customHeight="1">
      <c r="A1011" s="160"/>
      <c r="B1011" s="142"/>
      <c r="C1011" s="150"/>
      <c r="D1011" s="157"/>
      <c r="E1011" s="157"/>
      <c r="F1011" s="157"/>
      <c r="G1011" s="157"/>
      <c r="H1011" s="157"/>
      <c r="I1011" s="158"/>
      <c r="J1011" s="142"/>
      <c r="K1011" s="159"/>
      <c r="L1011" s="150"/>
      <c r="M1011" s="157"/>
      <c r="N1011" s="157"/>
      <c r="O1011" s="157"/>
      <c r="P1011" s="157"/>
      <c r="Q1011" s="157"/>
      <c r="R1011" s="158"/>
      <c r="S1011" s="158"/>
    </row>
    <row r="1012" spans="1:19" s="145" customFormat="1" ht="14.45" customHeight="1">
      <c r="A1012" s="160"/>
      <c r="B1012" s="142" t="s">
        <v>94</v>
      </c>
      <c r="C1012" s="150">
        <v>158</v>
      </c>
      <c r="D1012" s="151">
        <v>137</v>
      </c>
      <c r="E1012" s="151">
        <v>115</v>
      </c>
      <c r="F1012" s="151">
        <v>102</v>
      </c>
      <c r="G1012" s="151">
        <v>71</v>
      </c>
      <c r="H1012" s="151">
        <v>-31</v>
      </c>
      <c r="I1012" s="152">
        <v>-30.392156862745097</v>
      </c>
      <c r="J1012" s="142"/>
      <c r="K1012" s="159" t="s">
        <v>94</v>
      </c>
      <c r="L1012" s="150">
        <v>113</v>
      </c>
      <c r="M1012" s="151">
        <v>99</v>
      </c>
      <c r="N1012" s="151">
        <v>121</v>
      </c>
      <c r="O1012" s="151">
        <v>106</v>
      </c>
      <c r="P1012" s="151">
        <v>61</v>
      </c>
      <c r="Q1012" s="151">
        <v>-45</v>
      </c>
      <c r="R1012" s="152">
        <v>-42.452830188679243</v>
      </c>
      <c r="S1012" s="152"/>
    </row>
    <row r="1013" spans="1:19" s="145" customFormat="1" ht="14.45" customHeight="1">
      <c r="A1013" s="160"/>
      <c r="B1013" s="142" t="s">
        <v>95</v>
      </c>
      <c r="C1013" s="150">
        <v>153</v>
      </c>
      <c r="D1013" s="151">
        <v>138</v>
      </c>
      <c r="E1013" s="151">
        <v>123</v>
      </c>
      <c r="F1013" s="151">
        <v>127</v>
      </c>
      <c r="G1013" s="151">
        <v>85</v>
      </c>
      <c r="H1013" s="151">
        <v>-42</v>
      </c>
      <c r="I1013" s="152">
        <v>-33.070866141732289</v>
      </c>
      <c r="J1013" s="142"/>
      <c r="K1013" s="159" t="s">
        <v>95</v>
      </c>
      <c r="L1013" s="150">
        <v>139</v>
      </c>
      <c r="M1013" s="151">
        <v>125</v>
      </c>
      <c r="N1013" s="151">
        <v>123</v>
      </c>
      <c r="O1013" s="151">
        <v>118</v>
      </c>
      <c r="P1013" s="151">
        <v>121</v>
      </c>
      <c r="Q1013" s="151">
        <v>3</v>
      </c>
      <c r="R1013" s="152">
        <v>2.5423728813559325</v>
      </c>
      <c r="S1013" s="152"/>
    </row>
    <row r="1014" spans="1:19" s="145" customFormat="1" ht="14.45" customHeight="1">
      <c r="A1014" s="160"/>
      <c r="B1014" s="142" t="s">
        <v>96</v>
      </c>
      <c r="C1014" s="150">
        <v>169</v>
      </c>
      <c r="D1014" s="151">
        <v>142</v>
      </c>
      <c r="E1014" s="151">
        <v>137</v>
      </c>
      <c r="F1014" s="151">
        <v>123</v>
      </c>
      <c r="G1014" s="151">
        <v>122</v>
      </c>
      <c r="H1014" s="151">
        <v>-1</v>
      </c>
      <c r="I1014" s="152">
        <v>-0.81300813008130091</v>
      </c>
      <c r="J1014" s="142"/>
      <c r="K1014" s="159" t="s">
        <v>96</v>
      </c>
      <c r="L1014" s="150">
        <v>175</v>
      </c>
      <c r="M1014" s="151">
        <v>156</v>
      </c>
      <c r="N1014" s="151">
        <v>126</v>
      </c>
      <c r="O1014" s="151">
        <v>122</v>
      </c>
      <c r="P1014" s="151">
        <v>117</v>
      </c>
      <c r="Q1014" s="151">
        <v>-5</v>
      </c>
      <c r="R1014" s="152">
        <v>-4.0983606557377046</v>
      </c>
      <c r="S1014" s="152"/>
    </row>
    <row r="1015" spans="1:19" s="145" customFormat="1" ht="14.45" customHeight="1">
      <c r="A1015" s="160"/>
      <c r="B1015" s="142" t="s">
        <v>97</v>
      </c>
      <c r="C1015" s="150">
        <v>266</v>
      </c>
      <c r="D1015" s="151">
        <v>179</v>
      </c>
      <c r="E1015" s="151">
        <v>155</v>
      </c>
      <c r="F1015" s="151">
        <v>136</v>
      </c>
      <c r="G1015" s="151">
        <v>122</v>
      </c>
      <c r="H1015" s="151">
        <v>-14</v>
      </c>
      <c r="I1015" s="152">
        <v>-10.294117647058822</v>
      </c>
      <c r="J1015" s="142"/>
      <c r="K1015" s="159" t="s">
        <v>97</v>
      </c>
      <c r="L1015" s="150">
        <v>212</v>
      </c>
      <c r="M1015" s="151">
        <v>194</v>
      </c>
      <c r="N1015" s="151">
        <v>164</v>
      </c>
      <c r="O1015" s="151">
        <v>139</v>
      </c>
      <c r="P1015" s="151">
        <v>122</v>
      </c>
      <c r="Q1015" s="151">
        <v>-17</v>
      </c>
      <c r="R1015" s="152">
        <v>-12.23021582733813</v>
      </c>
      <c r="S1015" s="152"/>
    </row>
    <row r="1016" spans="1:19" s="145" customFormat="1" ht="14.45" customHeight="1">
      <c r="A1016" s="160"/>
      <c r="B1016" s="142" t="s">
        <v>98</v>
      </c>
      <c r="C1016" s="150">
        <v>306</v>
      </c>
      <c r="D1016" s="151">
        <v>180</v>
      </c>
      <c r="E1016" s="151">
        <v>119</v>
      </c>
      <c r="F1016" s="151">
        <v>99</v>
      </c>
      <c r="G1016" s="151">
        <v>94</v>
      </c>
      <c r="H1016" s="151">
        <v>-5</v>
      </c>
      <c r="I1016" s="152">
        <v>-5.0505050505050502</v>
      </c>
      <c r="J1016" s="142"/>
      <c r="K1016" s="159" t="s">
        <v>98</v>
      </c>
      <c r="L1016" s="150">
        <v>288</v>
      </c>
      <c r="M1016" s="151">
        <v>256</v>
      </c>
      <c r="N1016" s="151">
        <v>193</v>
      </c>
      <c r="O1016" s="151">
        <v>186</v>
      </c>
      <c r="P1016" s="151">
        <v>180</v>
      </c>
      <c r="Q1016" s="151">
        <v>-6</v>
      </c>
      <c r="R1016" s="152">
        <v>-3.225806451612903</v>
      </c>
      <c r="S1016" s="152"/>
    </row>
    <row r="1017" spans="1:19" s="139" customFormat="1" ht="14.45" customHeight="1">
      <c r="A1017" s="160"/>
      <c r="B1017" s="142" t="s">
        <v>99</v>
      </c>
      <c r="C1017" s="150">
        <v>297</v>
      </c>
      <c r="D1017" s="151">
        <v>215</v>
      </c>
      <c r="E1017" s="151">
        <v>117</v>
      </c>
      <c r="F1017" s="151">
        <v>110</v>
      </c>
      <c r="G1017" s="151">
        <v>79</v>
      </c>
      <c r="H1017" s="151">
        <v>-31</v>
      </c>
      <c r="I1017" s="152">
        <v>-28.18181818181818</v>
      </c>
      <c r="J1017" s="142"/>
      <c r="K1017" s="159" t="s">
        <v>99</v>
      </c>
      <c r="L1017" s="150">
        <v>317</v>
      </c>
      <c r="M1017" s="151">
        <v>235</v>
      </c>
      <c r="N1017" s="151">
        <v>192</v>
      </c>
      <c r="O1017" s="151">
        <v>170</v>
      </c>
      <c r="P1017" s="151">
        <v>168</v>
      </c>
      <c r="Q1017" s="151">
        <v>-2</v>
      </c>
      <c r="R1017" s="152">
        <v>-1.1764705882352942</v>
      </c>
      <c r="S1017" s="152"/>
    </row>
    <row r="1018" spans="1:19" s="145" customFormat="1" ht="14.45" customHeight="1">
      <c r="A1018" s="160"/>
      <c r="B1018" s="142" t="s">
        <v>100</v>
      </c>
      <c r="C1018" s="150">
        <v>222</v>
      </c>
      <c r="D1018" s="151">
        <v>252</v>
      </c>
      <c r="E1018" s="151">
        <v>203</v>
      </c>
      <c r="F1018" s="151">
        <v>123</v>
      </c>
      <c r="G1018" s="151">
        <v>82</v>
      </c>
      <c r="H1018" s="151">
        <v>-41</v>
      </c>
      <c r="I1018" s="152">
        <v>-33.333333333333329</v>
      </c>
      <c r="J1018" s="142"/>
      <c r="K1018" s="159" t="s">
        <v>100</v>
      </c>
      <c r="L1018" s="150">
        <v>255</v>
      </c>
      <c r="M1018" s="151">
        <v>293</v>
      </c>
      <c r="N1018" s="151">
        <v>236</v>
      </c>
      <c r="O1018" s="151">
        <v>173</v>
      </c>
      <c r="P1018" s="151">
        <v>166</v>
      </c>
      <c r="Q1018" s="151">
        <v>-7</v>
      </c>
      <c r="R1018" s="152">
        <v>-4.0462427745664744</v>
      </c>
      <c r="S1018" s="152"/>
    </row>
    <row r="1019" spans="1:19" s="145" customFormat="1" ht="14.45" customHeight="1">
      <c r="A1019" s="160"/>
      <c r="B1019" s="142" t="s">
        <v>118</v>
      </c>
      <c r="C1019" s="150">
        <v>167</v>
      </c>
      <c r="D1019" s="151">
        <v>205</v>
      </c>
      <c r="E1019" s="151">
        <v>245</v>
      </c>
      <c r="F1019" s="151">
        <v>187</v>
      </c>
      <c r="G1019" s="151">
        <v>106</v>
      </c>
      <c r="H1019" s="151">
        <v>-81</v>
      </c>
      <c r="I1019" s="152">
        <v>-43.315508021390379</v>
      </c>
      <c r="J1019" s="142"/>
      <c r="K1019" s="159" t="s">
        <v>118</v>
      </c>
      <c r="L1019" s="150">
        <v>229</v>
      </c>
      <c r="M1019" s="151">
        <v>248</v>
      </c>
      <c r="N1019" s="151">
        <v>277</v>
      </c>
      <c r="O1019" s="151">
        <v>220</v>
      </c>
      <c r="P1019" s="151">
        <v>150</v>
      </c>
      <c r="Q1019" s="151">
        <v>-70</v>
      </c>
      <c r="R1019" s="152">
        <v>-31.818181818181817</v>
      </c>
      <c r="S1019" s="152"/>
    </row>
    <row r="1020" spans="1:19" s="145" customFormat="1" ht="14.45" customHeight="1">
      <c r="A1020" s="160"/>
      <c r="B1020" s="142" t="s">
        <v>101</v>
      </c>
      <c r="C1020" s="150">
        <v>214</v>
      </c>
      <c r="D1020" s="151">
        <v>177</v>
      </c>
      <c r="E1020" s="151">
        <v>194</v>
      </c>
      <c r="F1020" s="151">
        <v>241</v>
      </c>
      <c r="G1020" s="151">
        <v>175</v>
      </c>
      <c r="H1020" s="151">
        <v>-66</v>
      </c>
      <c r="I1020" s="152">
        <v>-27.385892116182575</v>
      </c>
      <c r="J1020" s="142"/>
      <c r="K1020" s="159" t="s">
        <v>101</v>
      </c>
      <c r="L1020" s="150">
        <v>232</v>
      </c>
      <c r="M1020" s="151">
        <v>255</v>
      </c>
      <c r="N1020" s="151">
        <v>238</v>
      </c>
      <c r="O1020" s="151">
        <v>285</v>
      </c>
      <c r="P1020" s="151">
        <v>235</v>
      </c>
      <c r="Q1020" s="151">
        <v>-50</v>
      </c>
      <c r="R1020" s="152">
        <v>-17.543859649122805</v>
      </c>
      <c r="S1020" s="152"/>
    </row>
    <row r="1021" spans="1:19" s="153" customFormat="1" ht="14.45" customHeight="1">
      <c r="A1021" s="160"/>
      <c r="B1021" s="142" t="s">
        <v>102</v>
      </c>
      <c r="C1021" s="150">
        <v>318</v>
      </c>
      <c r="D1021" s="151">
        <v>200</v>
      </c>
      <c r="E1021" s="151">
        <v>185</v>
      </c>
      <c r="F1021" s="151">
        <v>194</v>
      </c>
      <c r="G1021" s="151">
        <v>219</v>
      </c>
      <c r="H1021" s="151">
        <v>25</v>
      </c>
      <c r="I1021" s="152">
        <v>12.886597938144329</v>
      </c>
      <c r="J1021" s="142"/>
      <c r="K1021" s="159" t="s">
        <v>102</v>
      </c>
      <c r="L1021" s="150">
        <v>362</v>
      </c>
      <c r="M1021" s="151">
        <v>262</v>
      </c>
      <c r="N1021" s="151">
        <v>268</v>
      </c>
      <c r="O1021" s="151">
        <v>237</v>
      </c>
      <c r="P1021" s="151">
        <v>300</v>
      </c>
      <c r="Q1021" s="151">
        <v>63</v>
      </c>
      <c r="R1021" s="152">
        <v>26.582278481012654</v>
      </c>
      <c r="S1021" s="152"/>
    </row>
    <row r="1022" spans="1:19" s="145" customFormat="1" ht="14.45" customHeight="1">
      <c r="A1022" s="160"/>
      <c r="B1022" s="142" t="s">
        <v>103</v>
      </c>
      <c r="C1022" s="150">
        <v>388</v>
      </c>
      <c r="D1022" s="151">
        <v>322</v>
      </c>
      <c r="E1022" s="151">
        <v>193</v>
      </c>
      <c r="F1022" s="151">
        <v>174</v>
      </c>
      <c r="G1022" s="151">
        <v>179</v>
      </c>
      <c r="H1022" s="151">
        <v>5</v>
      </c>
      <c r="I1022" s="152">
        <v>2.8735632183908044</v>
      </c>
      <c r="J1022" s="142"/>
      <c r="K1022" s="159" t="s">
        <v>103</v>
      </c>
      <c r="L1022" s="150">
        <v>528</v>
      </c>
      <c r="M1022" s="151">
        <v>385</v>
      </c>
      <c r="N1022" s="151">
        <v>265</v>
      </c>
      <c r="O1022" s="151">
        <v>298</v>
      </c>
      <c r="P1022" s="151">
        <v>243</v>
      </c>
      <c r="Q1022" s="151">
        <v>-55</v>
      </c>
      <c r="R1022" s="152">
        <v>-18.456375838926174</v>
      </c>
      <c r="S1022" s="152"/>
    </row>
    <row r="1023" spans="1:19" s="145" customFormat="1" ht="14.45" customHeight="1">
      <c r="A1023" s="160"/>
      <c r="B1023" s="142" t="s">
        <v>104</v>
      </c>
      <c r="C1023" s="150">
        <v>376</v>
      </c>
      <c r="D1023" s="151">
        <v>391</v>
      </c>
      <c r="E1023" s="151">
        <v>307</v>
      </c>
      <c r="F1023" s="151">
        <v>182</v>
      </c>
      <c r="G1023" s="151">
        <v>175</v>
      </c>
      <c r="H1023" s="151">
        <v>-7</v>
      </c>
      <c r="I1023" s="152">
        <v>-3.8461538461538463</v>
      </c>
      <c r="J1023" s="142"/>
      <c r="K1023" s="159" t="s">
        <v>104</v>
      </c>
      <c r="L1023" s="150">
        <v>444</v>
      </c>
      <c r="M1023" s="151">
        <v>516</v>
      </c>
      <c r="N1023" s="151">
        <v>368</v>
      </c>
      <c r="O1023" s="151">
        <v>233</v>
      </c>
      <c r="P1023" s="151">
        <v>276</v>
      </c>
      <c r="Q1023" s="151">
        <v>43</v>
      </c>
      <c r="R1023" s="152">
        <v>18.454935622317599</v>
      </c>
      <c r="S1023" s="152"/>
    </row>
    <row r="1024" spans="1:19" s="145" customFormat="1" ht="14.45" customHeight="1">
      <c r="A1024" s="160"/>
      <c r="B1024" s="142" t="s">
        <v>105</v>
      </c>
      <c r="C1024" s="150">
        <v>304</v>
      </c>
      <c r="D1024" s="151">
        <v>363</v>
      </c>
      <c r="E1024" s="151">
        <v>389</v>
      </c>
      <c r="F1024" s="151">
        <v>302</v>
      </c>
      <c r="G1024" s="151">
        <v>179</v>
      </c>
      <c r="H1024" s="151">
        <v>-123</v>
      </c>
      <c r="I1024" s="152">
        <v>-40.728476821192054</v>
      </c>
      <c r="J1024" s="142"/>
      <c r="K1024" s="159" t="s">
        <v>105</v>
      </c>
      <c r="L1024" s="150">
        <v>441</v>
      </c>
      <c r="M1024" s="151">
        <v>435</v>
      </c>
      <c r="N1024" s="151">
        <v>514</v>
      </c>
      <c r="O1024" s="151">
        <v>363</v>
      </c>
      <c r="P1024" s="151">
        <v>244</v>
      </c>
      <c r="Q1024" s="151">
        <v>-119</v>
      </c>
      <c r="R1024" s="152">
        <v>-32.782369146005507</v>
      </c>
      <c r="S1024" s="152"/>
    </row>
    <row r="1025" spans="1:19" s="145" customFormat="1" ht="14.45" customHeight="1">
      <c r="A1025" s="160"/>
      <c r="B1025" s="142" t="s">
        <v>106</v>
      </c>
      <c r="C1025" s="150">
        <v>308</v>
      </c>
      <c r="D1025" s="151">
        <v>281</v>
      </c>
      <c r="E1025" s="151">
        <v>341</v>
      </c>
      <c r="F1025" s="151">
        <v>386</v>
      </c>
      <c r="G1025" s="151">
        <v>286</v>
      </c>
      <c r="H1025" s="151">
        <v>-100</v>
      </c>
      <c r="I1025" s="152">
        <v>-25.906735751295333</v>
      </c>
      <c r="J1025" s="142"/>
      <c r="K1025" s="159" t="s">
        <v>106</v>
      </c>
      <c r="L1025" s="150">
        <v>468</v>
      </c>
      <c r="M1025" s="151">
        <v>421</v>
      </c>
      <c r="N1025" s="151">
        <v>373</v>
      </c>
      <c r="O1025" s="151">
        <v>462</v>
      </c>
      <c r="P1025" s="151">
        <v>352</v>
      </c>
      <c r="Q1025" s="151">
        <v>-110</v>
      </c>
      <c r="R1025" s="152">
        <v>-23.809523809523807</v>
      </c>
      <c r="S1025" s="152"/>
    </row>
    <row r="1026" spans="1:19" s="145" customFormat="1" ht="14.45" customHeight="1">
      <c r="A1026" s="160"/>
      <c r="B1026" s="142" t="s">
        <v>107</v>
      </c>
      <c r="C1026" s="150">
        <v>311</v>
      </c>
      <c r="D1026" s="151">
        <v>283</v>
      </c>
      <c r="E1026" s="151">
        <v>273</v>
      </c>
      <c r="F1026" s="151">
        <v>317</v>
      </c>
      <c r="G1026" s="151">
        <v>352</v>
      </c>
      <c r="H1026" s="151">
        <v>35</v>
      </c>
      <c r="I1026" s="152">
        <v>11.041009463722396</v>
      </c>
      <c r="J1026" s="142"/>
      <c r="K1026" s="159" t="s">
        <v>107</v>
      </c>
      <c r="L1026" s="150">
        <v>388</v>
      </c>
      <c r="M1026" s="151">
        <v>428</v>
      </c>
      <c r="N1026" s="151">
        <v>380</v>
      </c>
      <c r="O1026" s="151">
        <v>338</v>
      </c>
      <c r="P1026" s="151">
        <v>438</v>
      </c>
      <c r="Q1026" s="151">
        <v>100</v>
      </c>
      <c r="R1026" s="152">
        <v>29.585798816568047</v>
      </c>
      <c r="S1026" s="152"/>
    </row>
    <row r="1027" spans="1:19" s="145" customFormat="1" ht="14.45" customHeight="1">
      <c r="A1027" s="160"/>
      <c r="B1027" s="142" t="s">
        <v>108</v>
      </c>
      <c r="C1027" s="150">
        <v>249</v>
      </c>
      <c r="D1027" s="151">
        <v>258</v>
      </c>
      <c r="E1027" s="151">
        <v>227</v>
      </c>
      <c r="F1027" s="151">
        <v>236</v>
      </c>
      <c r="G1027" s="151">
        <v>262</v>
      </c>
      <c r="H1027" s="151">
        <v>26</v>
      </c>
      <c r="I1027" s="152">
        <v>11.016949152542372</v>
      </c>
      <c r="J1027" s="142"/>
      <c r="K1027" s="159" t="s">
        <v>108</v>
      </c>
      <c r="L1027" s="150">
        <v>334</v>
      </c>
      <c r="M1027" s="151">
        <v>350</v>
      </c>
      <c r="N1027" s="151">
        <v>351</v>
      </c>
      <c r="O1027" s="151">
        <v>312</v>
      </c>
      <c r="P1027" s="151">
        <v>270</v>
      </c>
      <c r="Q1027" s="151">
        <v>-42</v>
      </c>
      <c r="R1027" s="152">
        <v>-13.461538461538462</v>
      </c>
      <c r="S1027" s="152"/>
    </row>
    <row r="1028" spans="1:19" s="145" customFormat="1" ht="14.45" customHeight="1">
      <c r="A1028" s="160"/>
      <c r="B1028" s="142" t="s">
        <v>109</v>
      </c>
      <c r="C1028" s="150">
        <v>106</v>
      </c>
      <c r="D1028" s="151">
        <v>181</v>
      </c>
      <c r="E1028" s="151">
        <v>194</v>
      </c>
      <c r="F1028" s="151">
        <v>180</v>
      </c>
      <c r="G1028" s="151">
        <v>194</v>
      </c>
      <c r="H1028" s="151">
        <v>14</v>
      </c>
      <c r="I1028" s="152">
        <v>7.7777777777777777</v>
      </c>
      <c r="J1028" s="142"/>
      <c r="K1028" s="159" t="s">
        <v>109</v>
      </c>
      <c r="L1028" s="150">
        <v>202</v>
      </c>
      <c r="M1028" s="151">
        <v>248</v>
      </c>
      <c r="N1028" s="151">
        <v>283</v>
      </c>
      <c r="O1028" s="151">
        <v>275</v>
      </c>
      <c r="P1028" s="151">
        <v>251</v>
      </c>
      <c r="Q1028" s="151">
        <v>-24</v>
      </c>
      <c r="R1028" s="152">
        <v>-8.7272727272727284</v>
      </c>
      <c r="S1028" s="152"/>
    </row>
    <row r="1029" spans="1:19" s="145" customFormat="1" ht="14.45" customHeight="1">
      <c r="A1029" s="160"/>
      <c r="B1029" s="142" t="s">
        <v>110</v>
      </c>
      <c r="C1029" s="150">
        <v>82</v>
      </c>
      <c r="D1029" s="151">
        <v>95</v>
      </c>
      <c r="E1029" s="151">
        <v>158</v>
      </c>
      <c r="F1029" s="151">
        <v>178</v>
      </c>
      <c r="G1029" s="151">
        <v>193</v>
      </c>
      <c r="H1029" s="151">
        <v>15</v>
      </c>
      <c r="I1029" s="152">
        <v>8.4269662921348321</v>
      </c>
      <c r="J1029" s="142"/>
      <c r="K1029" s="159" t="s">
        <v>110</v>
      </c>
      <c r="L1029" s="150">
        <v>149</v>
      </c>
      <c r="M1029" s="151">
        <v>199</v>
      </c>
      <c r="N1029" s="151">
        <v>236</v>
      </c>
      <c r="O1029" s="151">
        <v>286</v>
      </c>
      <c r="P1029" s="151">
        <v>279</v>
      </c>
      <c r="Q1029" s="151">
        <v>-7</v>
      </c>
      <c r="R1029" s="152">
        <v>-2.4475524475524475</v>
      </c>
      <c r="S1029" s="152"/>
    </row>
    <row r="1030" spans="1:19" s="145" customFormat="1" ht="14.45" customHeight="1">
      <c r="A1030" s="160"/>
      <c r="B1030" s="142" t="s">
        <v>111</v>
      </c>
      <c r="C1030" s="323" t="s">
        <v>313</v>
      </c>
      <c r="D1030" s="151" t="s">
        <v>313</v>
      </c>
      <c r="E1030" s="151" t="s">
        <v>313</v>
      </c>
      <c r="F1030" s="151">
        <v>7</v>
      </c>
      <c r="G1030" s="151">
        <v>16</v>
      </c>
      <c r="H1030" s="151"/>
      <c r="I1030" s="152"/>
      <c r="J1030" s="160"/>
      <c r="K1030" s="142" t="s">
        <v>111</v>
      </c>
      <c r="L1030" s="323" t="s">
        <v>313</v>
      </c>
      <c r="M1030" s="151" t="s">
        <v>313</v>
      </c>
      <c r="N1030" s="151" t="s">
        <v>313</v>
      </c>
      <c r="O1030" s="151">
        <v>10</v>
      </c>
      <c r="P1030" s="151">
        <v>124</v>
      </c>
      <c r="Q1030" s="151"/>
      <c r="R1030" s="152"/>
      <c r="S1030" s="160"/>
    </row>
    <row r="1031" spans="1:19" s="145" customFormat="1" ht="14.45" customHeight="1">
      <c r="A1031" s="160"/>
      <c r="B1031" s="160"/>
      <c r="C1031" s="160"/>
      <c r="D1031" s="160"/>
      <c r="E1031" s="160"/>
      <c r="F1031" s="160"/>
      <c r="G1031" s="161"/>
      <c r="H1031" s="160"/>
      <c r="I1031" s="160"/>
      <c r="J1031" s="160"/>
      <c r="K1031" s="160"/>
      <c r="L1031" s="160"/>
      <c r="M1031" s="160"/>
      <c r="N1031" s="160"/>
      <c r="O1031" s="160"/>
      <c r="P1031" s="161"/>
      <c r="Q1031" s="160"/>
      <c r="R1031" s="160"/>
      <c r="S1031" s="160"/>
    </row>
    <row r="1032" spans="1:19" s="145" customFormat="1" ht="14.45" customHeight="1">
      <c r="A1032" s="160"/>
      <c r="B1032" s="160"/>
      <c r="C1032" s="160"/>
      <c r="D1032" s="160"/>
      <c r="E1032" s="160"/>
      <c r="F1032" s="160"/>
      <c r="G1032" s="161"/>
      <c r="H1032" s="160"/>
      <c r="I1032" s="160"/>
      <c r="J1032" s="160"/>
      <c r="K1032" s="160"/>
      <c r="L1032" s="160"/>
      <c r="M1032" s="160"/>
      <c r="N1032" s="160"/>
      <c r="O1032" s="160"/>
      <c r="P1032" s="161"/>
      <c r="Q1032" s="160"/>
      <c r="R1032" s="160"/>
      <c r="S1032" s="160"/>
    </row>
    <row r="1033" spans="1:19" s="145" customFormat="1" ht="14.45" customHeight="1">
      <c r="A1033" s="138"/>
      <c r="B1033" s="138" t="s">
        <v>658</v>
      </c>
      <c r="C1033" s="138"/>
      <c r="D1033" s="138"/>
      <c r="E1033" s="138"/>
      <c r="F1033" s="138"/>
      <c r="G1033" s="138"/>
      <c r="H1033" s="138"/>
      <c r="I1033" s="138"/>
      <c r="J1033" s="138"/>
      <c r="K1033" s="138" t="s">
        <v>659</v>
      </c>
      <c r="L1033" s="138"/>
      <c r="M1033" s="138"/>
      <c r="N1033" s="138"/>
      <c r="O1033" s="138"/>
      <c r="P1033" s="138"/>
      <c r="Q1033" s="138"/>
      <c r="R1033" s="138"/>
      <c r="S1033" s="138"/>
    </row>
    <row r="1034" spans="1:19" s="145" customFormat="1" ht="14.45" customHeight="1">
      <c r="A1034" s="160"/>
      <c r="B1034" s="491" t="s">
        <v>335</v>
      </c>
      <c r="C1034" s="140"/>
      <c r="D1034" s="140"/>
      <c r="E1034" s="140"/>
      <c r="F1034" s="140"/>
      <c r="G1034" s="143"/>
      <c r="H1034" s="141"/>
      <c r="I1034" s="141"/>
      <c r="J1034" s="142"/>
      <c r="K1034" s="491" t="s">
        <v>335</v>
      </c>
      <c r="L1034" s="140"/>
      <c r="M1034" s="140"/>
      <c r="N1034" s="140"/>
      <c r="O1034" s="140"/>
      <c r="P1034" s="143"/>
      <c r="Q1034" s="141"/>
      <c r="R1034" s="141"/>
      <c r="S1034" s="144"/>
    </row>
    <row r="1035" spans="1:19" s="145" customFormat="1" ht="14.45" customHeight="1">
      <c r="A1035" s="160"/>
      <c r="B1035" s="492"/>
      <c r="C1035" s="146" t="s">
        <v>151</v>
      </c>
      <c r="D1035" s="146" t="s">
        <v>86</v>
      </c>
      <c r="E1035" s="146" t="s">
        <v>87</v>
      </c>
      <c r="F1035" s="146" t="s">
        <v>410</v>
      </c>
      <c r="G1035" s="146" t="s">
        <v>739</v>
      </c>
      <c r="H1035" s="81" t="s">
        <v>509</v>
      </c>
      <c r="I1035" s="147" t="s">
        <v>807</v>
      </c>
      <c r="J1035" s="142"/>
      <c r="K1035" s="492"/>
      <c r="L1035" s="146" t="s">
        <v>151</v>
      </c>
      <c r="M1035" s="146" t="s">
        <v>86</v>
      </c>
      <c r="N1035" s="146" t="s">
        <v>87</v>
      </c>
      <c r="O1035" s="146" t="s">
        <v>410</v>
      </c>
      <c r="P1035" s="146" t="s">
        <v>739</v>
      </c>
      <c r="Q1035" s="81" t="s">
        <v>509</v>
      </c>
      <c r="R1035" s="147" t="s">
        <v>807</v>
      </c>
      <c r="S1035" s="144"/>
    </row>
    <row r="1036" spans="1:19" s="145" customFormat="1" ht="14.45" customHeight="1">
      <c r="A1036" s="160"/>
      <c r="B1036" s="493"/>
      <c r="C1036" s="148"/>
      <c r="D1036" s="148"/>
      <c r="E1036" s="148"/>
      <c r="F1036" s="148"/>
      <c r="G1036" s="148"/>
      <c r="H1036" s="149" t="s">
        <v>88</v>
      </c>
      <c r="I1036" s="81" t="s">
        <v>511</v>
      </c>
      <c r="J1036" s="142"/>
      <c r="K1036" s="493"/>
      <c r="L1036" s="148"/>
      <c r="M1036" s="148"/>
      <c r="N1036" s="148"/>
      <c r="O1036" s="148"/>
      <c r="P1036" s="148"/>
      <c r="Q1036" s="149" t="s">
        <v>88</v>
      </c>
      <c r="R1036" s="81" t="s">
        <v>511</v>
      </c>
      <c r="S1036" s="144"/>
    </row>
    <row r="1037" spans="1:19" s="180" customFormat="1" ht="14.45" customHeight="1">
      <c r="B1037" s="188" t="s">
        <v>90</v>
      </c>
      <c r="C1037" s="187">
        <v>2022</v>
      </c>
      <c r="D1037" s="183">
        <v>1813</v>
      </c>
      <c r="E1037" s="183">
        <v>1657</v>
      </c>
      <c r="F1037" s="183">
        <v>1537</v>
      </c>
      <c r="G1037" s="183">
        <v>1343</v>
      </c>
      <c r="H1037" s="182">
        <v>-194</v>
      </c>
      <c r="I1037" s="184">
        <v>-12.62199089134678</v>
      </c>
      <c r="J1037" s="185"/>
      <c r="K1037" s="186" t="s">
        <v>90</v>
      </c>
      <c r="L1037" s="187">
        <v>2173</v>
      </c>
      <c r="M1037" s="183">
        <v>2110</v>
      </c>
      <c r="N1037" s="183">
        <v>1966</v>
      </c>
      <c r="O1037" s="183">
        <v>1817</v>
      </c>
      <c r="P1037" s="183">
        <v>1759</v>
      </c>
      <c r="Q1037" s="182">
        <v>-58</v>
      </c>
      <c r="R1037" s="184">
        <v>-3.1920748486516235</v>
      </c>
      <c r="S1037" s="184"/>
    </row>
    <row r="1038" spans="1:19" s="145" customFormat="1" ht="14.45" customHeight="1">
      <c r="A1038" s="160"/>
      <c r="B1038" s="299" t="s">
        <v>91</v>
      </c>
      <c r="C1038" s="150">
        <v>250</v>
      </c>
      <c r="D1038" s="151">
        <v>204</v>
      </c>
      <c r="E1038" s="151">
        <v>188</v>
      </c>
      <c r="F1038" s="151">
        <v>182</v>
      </c>
      <c r="G1038" s="151">
        <v>136</v>
      </c>
      <c r="H1038" s="151">
        <v>-46</v>
      </c>
      <c r="I1038" s="152">
        <v>-25.274725274725274</v>
      </c>
      <c r="J1038" s="142"/>
      <c r="K1038" s="154" t="s">
        <v>91</v>
      </c>
      <c r="L1038" s="150">
        <v>211</v>
      </c>
      <c r="M1038" s="151">
        <v>185</v>
      </c>
      <c r="N1038" s="151">
        <v>191</v>
      </c>
      <c r="O1038" s="151">
        <v>158</v>
      </c>
      <c r="P1038" s="151">
        <v>148</v>
      </c>
      <c r="Q1038" s="151">
        <v>-10</v>
      </c>
      <c r="R1038" s="152">
        <v>-6.3291139240506329</v>
      </c>
      <c r="S1038" s="152"/>
    </row>
    <row r="1039" spans="1:19" s="145" customFormat="1" ht="14.45" customHeight="1">
      <c r="A1039" s="160"/>
      <c r="B1039" s="299" t="s">
        <v>92</v>
      </c>
      <c r="C1039" s="150">
        <v>1347</v>
      </c>
      <c r="D1039" s="151">
        <v>1166</v>
      </c>
      <c r="E1039" s="151">
        <v>989</v>
      </c>
      <c r="F1039" s="151">
        <v>819</v>
      </c>
      <c r="G1039" s="151">
        <v>662</v>
      </c>
      <c r="H1039" s="151">
        <v>-157</v>
      </c>
      <c r="I1039" s="152">
        <v>-19.169719169719173</v>
      </c>
      <c r="J1039" s="142"/>
      <c r="K1039" s="154" t="s">
        <v>92</v>
      </c>
      <c r="L1039" s="150">
        <v>1414</v>
      </c>
      <c r="M1039" s="151">
        <v>1349</v>
      </c>
      <c r="N1039" s="151">
        <v>1209</v>
      </c>
      <c r="O1039" s="151">
        <v>1057</v>
      </c>
      <c r="P1039" s="151">
        <v>964</v>
      </c>
      <c r="Q1039" s="151">
        <v>-93</v>
      </c>
      <c r="R1039" s="152">
        <v>-8.7984862819299909</v>
      </c>
      <c r="S1039" s="152"/>
    </row>
    <row r="1040" spans="1:19" s="145" customFormat="1" ht="14.45" customHeight="1">
      <c r="A1040" s="160"/>
      <c r="B1040" s="299" t="s">
        <v>93</v>
      </c>
      <c r="C1040" s="150">
        <v>425</v>
      </c>
      <c r="D1040" s="151">
        <v>443</v>
      </c>
      <c r="E1040" s="151">
        <v>480</v>
      </c>
      <c r="F1040" s="151">
        <v>532</v>
      </c>
      <c r="G1040" s="151">
        <v>534</v>
      </c>
      <c r="H1040" s="151">
        <v>2</v>
      </c>
      <c r="I1040" s="152">
        <v>0.37593984962406013</v>
      </c>
      <c r="J1040" s="142"/>
      <c r="K1040" s="154" t="s">
        <v>93</v>
      </c>
      <c r="L1040" s="150">
        <v>548</v>
      </c>
      <c r="M1040" s="151">
        <v>576</v>
      </c>
      <c r="N1040" s="151">
        <v>566</v>
      </c>
      <c r="O1040" s="151">
        <v>596</v>
      </c>
      <c r="P1040" s="151">
        <v>576</v>
      </c>
      <c r="Q1040" s="151">
        <v>-20</v>
      </c>
      <c r="R1040" s="152">
        <v>-3.3557046979865772</v>
      </c>
      <c r="S1040" s="152"/>
    </row>
    <row r="1041" spans="1:19" s="145" customFormat="1" ht="14.45" customHeight="1">
      <c r="A1041" s="160"/>
      <c r="B1041" s="142"/>
      <c r="C1041" s="150"/>
      <c r="D1041" s="157"/>
      <c r="E1041" s="157"/>
      <c r="F1041" s="157"/>
      <c r="G1041" s="157"/>
      <c r="H1041" s="157"/>
      <c r="I1041" s="158"/>
      <c r="J1041" s="142"/>
      <c r="K1041" s="159"/>
      <c r="L1041" s="150"/>
      <c r="M1041" s="157"/>
      <c r="N1041" s="157"/>
      <c r="O1041" s="157"/>
      <c r="P1041" s="157"/>
      <c r="Q1041" s="157"/>
      <c r="R1041" s="158"/>
      <c r="S1041" s="158"/>
    </row>
    <row r="1042" spans="1:19" s="145" customFormat="1" ht="14.45" customHeight="1">
      <c r="A1042" s="160"/>
      <c r="B1042" s="142" t="s">
        <v>94</v>
      </c>
      <c r="C1042" s="150">
        <v>80</v>
      </c>
      <c r="D1042" s="151">
        <v>62</v>
      </c>
      <c r="E1042" s="151">
        <v>60</v>
      </c>
      <c r="F1042" s="151">
        <v>53</v>
      </c>
      <c r="G1042" s="151">
        <v>33</v>
      </c>
      <c r="H1042" s="151">
        <v>-20</v>
      </c>
      <c r="I1042" s="152">
        <v>-37.735849056603776</v>
      </c>
      <c r="J1042" s="142"/>
      <c r="K1042" s="159" t="s">
        <v>94</v>
      </c>
      <c r="L1042" s="150">
        <v>56</v>
      </c>
      <c r="M1042" s="151">
        <v>48</v>
      </c>
      <c r="N1042" s="151">
        <v>55</v>
      </c>
      <c r="O1042" s="151">
        <v>53</v>
      </c>
      <c r="P1042" s="151">
        <v>30</v>
      </c>
      <c r="Q1042" s="151">
        <v>-23</v>
      </c>
      <c r="R1042" s="152">
        <v>-43.39622641509434</v>
      </c>
      <c r="S1042" s="152"/>
    </row>
    <row r="1043" spans="1:19" s="145" customFormat="1" ht="14.45" customHeight="1">
      <c r="A1043" s="160"/>
      <c r="B1043" s="142" t="s">
        <v>95</v>
      </c>
      <c r="C1043" s="150">
        <v>79</v>
      </c>
      <c r="D1043" s="151">
        <v>72</v>
      </c>
      <c r="E1043" s="151">
        <v>60</v>
      </c>
      <c r="F1043" s="151">
        <v>68</v>
      </c>
      <c r="G1043" s="151">
        <v>42</v>
      </c>
      <c r="H1043" s="151">
        <v>-26</v>
      </c>
      <c r="I1043" s="152">
        <v>-38.235294117647058</v>
      </c>
      <c r="J1043" s="142"/>
      <c r="K1043" s="159" t="s">
        <v>95</v>
      </c>
      <c r="L1043" s="150">
        <v>66</v>
      </c>
      <c r="M1043" s="151">
        <v>63</v>
      </c>
      <c r="N1043" s="151">
        <v>70</v>
      </c>
      <c r="O1043" s="151">
        <v>50</v>
      </c>
      <c r="P1043" s="151">
        <v>67</v>
      </c>
      <c r="Q1043" s="151">
        <v>17</v>
      </c>
      <c r="R1043" s="152">
        <v>34</v>
      </c>
      <c r="S1043" s="152"/>
    </row>
    <row r="1044" spans="1:19" s="145" customFormat="1" ht="14.45" customHeight="1">
      <c r="A1044" s="160"/>
      <c r="B1044" s="142" t="s">
        <v>96</v>
      </c>
      <c r="C1044" s="150">
        <v>91</v>
      </c>
      <c r="D1044" s="151">
        <v>70</v>
      </c>
      <c r="E1044" s="151">
        <v>68</v>
      </c>
      <c r="F1044" s="151">
        <v>61</v>
      </c>
      <c r="G1044" s="151">
        <v>61</v>
      </c>
      <c r="H1044" s="151">
        <v>0</v>
      </c>
      <c r="I1044" s="152">
        <v>0</v>
      </c>
      <c r="J1044" s="142"/>
      <c r="K1044" s="159" t="s">
        <v>96</v>
      </c>
      <c r="L1044" s="150">
        <v>89</v>
      </c>
      <c r="M1044" s="151">
        <v>74</v>
      </c>
      <c r="N1044" s="151">
        <v>66</v>
      </c>
      <c r="O1044" s="151">
        <v>55</v>
      </c>
      <c r="P1044" s="151">
        <v>51</v>
      </c>
      <c r="Q1044" s="151">
        <v>-4</v>
      </c>
      <c r="R1044" s="152">
        <v>-7.2727272727272725</v>
      </c>
      <c r="S1044" s="152"/>
    </row>
    <row r="1045" spans="1:19" s="145" customFormat="1" ht="14.45" customHeight="1">
      <c r="A1045" s="160"/>
      <c r="B1045" s="142" t="s">
        <v>97</v>
      </c>
      <c r="C1045" s="150">
        <v>163</v>
      </c>
      <c r="D1045" s="151">
        <v>105</v>
      </c>
      <c r="E1045" s="151">
        <v>84</v>
      </c>
      <c r="F1045" s="151">
        <v>71</v>
      </c>
      <c r="G1045" s="151">
        <v>64</v>
      </c>
      <c r="H1045" s="151">
        <v>-7</v>
      </c>
      <c r="I1045" s="152">
        <v>-9.8591549295774641</v>
      </c>
      <c r="J1045" s="142"/>
      <c r="K1045" s="159" t="s">
        <v>97</v>
      </c>
      <c r="L1045" s="150">
        <v>92</v>
      </c>
      <c r="M1045" s="151">
        <v>94</v>
      </c>
      <c r="N1045" s="151">
        <v>70</v>
      </c>
      <c r="O1045" s="151">
        <v>67</v>
      </c>
      <c r="P1045" s="151">
        <v>58</v>
      </c>
      <c r="Q1045" s="151">
        <v>-9</v>
      </c>
      <c r="R1045" s="152">
        <v>-13.432835820895523</v>
      </c>
      <c r="S1045" s="152"/>
    </row>
    <row r="1046" spans="1:19" s="139" customFormat="1" ht="14.45" customHeight="1">
      <c r="A1046" s="160"/>
      <c r="B1046" s="142" t="s">
        <v>98</v>
      </c>
      <c r="C1046" s="150">
        <v>150</v>
      </c>
      <c r="D1046" s="151">
        <v>96</v>
      </c>
      <c r="E1046" s="151">
        <v>70</v>
      </c>
      <c r="F1046" s="151">
        <v>47</v>
      </c>
      <c r="G1046" s="151">
        <v>50</v>
      </c>
      <c r="H1046" s="151">
        <v>3</v>
      </c>
      <c r="I1046" s="152">
        <v>6.3829787234042552</v>
      </c>
      <c r="J1046" s="142"/>
      <c r="K1046" s="159" t="s">
        <v>98</v>
      </c>
      <c r="L1046" s="150">
        <v>134</v>
      </c>
      <c r="M1046" s="151">
        <v>94</v>
      </c>
      <c r="N1046" s="151">
        <v>102</v>
      </c>
      <c r="O1046" s="151">
        <v>86</v>
      </c>
      <c r="P1046" s="151">
        <v>84</v>
      </c>
      <c r="Q1046" s="151">
        <v>-2</v>
      </c>
      <c r="R1046" s="152">
        <v>-2.3255813953488373</v>
      </c>
      <c r="S1046" s="152"/>
    </row>
    <row r="1047" spans="1:19" s="145" customFormat="1" ht="14.45" customHeight="1">
      <c r="A1047" s="160"/>
      <c r="B1047" s="142" t="s">
        <v>99</v>
      </c>
      <c r="C1047" s="150">
        <v>143</v>
      </c>
      <c r="D1047" s="151">
        <v>109</v>
      </c>
      <c r="E1047" s="151">
        <v>59</v>
      </c>
      <c r="F1047" s="151">
        <v>61</v>
      </c>
      <c r="G1047" s="151">
        <v>39</v>
      </c>
      <c r="H1047" s="151">
        <v>-22</v>
      </c>
      <c r="I1047" s="152">
        <v>-36.065573770491802</v>
      </c>
      <c r="J1047" s="142"/>
      <c r="K1047" s="159" t="s">
        <v>99</v>
      </c>
      <c r="L1047" s="150">
        <v>142</v>
      </c>
      <c r="M1047" s="151">
        <v>101</v>
      </c>
      <c r="N1047" s="151">
        <v>86</v>
      </c>
      <c r="O1047" s="151">
        <v>91</v>
      </c>
      <c r="P1047" s="151">
        <v>72</v>
      </c>
      <c r="Q1047" s="151">
        <v>-19</v>
      </c>
      <c r="R1047" s="152">
        <v>-20.87912087912088</v>
      </c>
      <c r="S1047" s="152"/>
    </row>
    <row r="1048" spans="1:19" s="145" customFormat="1" ht="14.45" customHeight="1">
      <c r="A1048" s="160"/>
      <c r="B1048" s="142" t="s">
        <v>100</v>
      </c>
      <c r="C1048" s="150">
        <v>97</v>
      </c>
      <c r="D1048" s="151">
        <v>116</v>
      </c>
      <c r="E1048" s="151">
        <v>98</v>
      </c>
      <c r="F1048" s="151">
        <v>71</v>
      </c>
      <c r="G1048" s="151">
        <v>48</v>
      </c>
      <c r="H1048" s="151">
        <v>-23</v>
      </c>
      <c r="I1048" s="152">
        <v>-32.394366197183103</v>
      </c>
      <c r="J1048" s="142"/>
      <c r="K1048" s="159" t="s">
        <v>100</v>
      </c>
      <c r="L1048" s="150">
        <v>109</v>
      </c>
      <c r="M1048" s="151">
        <v>147</v>
      </c>
      <c r="N1048" s="151">
        <v>104</v>
      </c>
      <c r="O1048" s="151">
        <v>80</v>
      </c>
      <c r="P1048" s="151">
        <v>92</v>
      </c>
      <c r="Q1048" s="151">
        <v>12</v>
      </c>
      <c r="R1048" s="152">
        <v>15</v>
      </c>
      <c r="S1048" s="152"/>
    </row>
    <row r="1049" spans="1:19" s="145" customFormat="1" ht="14.45" customHeight="1">
      <c r="A1049" s="160"/>
      <c r="B1049" s="142" t="s">
        <v>118</v>
      </c>
      <c r="C1049" s="150">
        <v>69</v>
      </c>
      <c r="D1049" s="151">
        <v>89</v>
      </c>
      <c r="E1049" s="151">
        <v>111</v>
      </c>
      <c r="F1049" s="151">
        <v>87</v>
      </c>
      <c r="G1049" s="151">
        <v>57</v>
      </c>
      <c r="H1049" s="151">
        <v>-30</v>
      </c>
      <c r="I1049" s="152">
        <v>-34.482758620689658</v>
      </c>
      <c r="J1049" s="142"/>
      <c r="K1049" s="159" t="s">
        <v>118</v>
      </c>
      <c r="L1049" s="150">
        <v>96</v>
      </c>
      <c r="M1049" s="151">
        <v>106</v>
      </c>
      <c r="N1049" s="151">
        <v>130</v>
      </c>
      <c r="O1049" s="151">
        <v>101</v>
      </c>
      <c r="P1049" s="151">
        <v>72</v>
      </c>
      <c r="Q1049" s="151">
        <v>-29</v>
      </c>
      <c r="R1049" s="152">
        <v>-28.71287128712871</v>
      </c>
      <c r="S1049" s="152"/>
    </row>
    <row r="1050" spans="1:19" s="153" customFormat="1" ht="14.45" customHeight="1">
      <c r="A1050" s="160"/>
      <c r="B1050" s="142" t="s">
        <v>101</v>
      </c>
      <c r="C1050" s="150">
        <v>90</v>
      </c>
      <c r="D1050" s="151">
        <v>79</v>
      </c>
      <c r="E1050" s="151">
        <v>82</v>
      </c>
      <c r="F1050" s="151">
        <v>111</v>
      </c>
      <c r="G1050" s="151">
        <v>80</v>
      </c>
      <c r="H1050" s="151">
        <v>-31</v>
      </c>
      <c r="I1050" s="152">
        <v>-27.927927927927925</v>
      </c>
      <c r="J1050" s="142"/>
      <c r="K1050" s="159" t="s">
        <v>101</v>
      </c>
      <c r="L1050" s="150">
        <v>104</v>
      </c>
      <c r="M1050" s="151">
        <v>105</v>
      </c>
      <c r="N1050" s="151">
        <v>103</v>
      </c>
      <c r="O1050" s="151">
        <v>127</v>
      </c>
      <c r="P1050" s="151">
        <v>110</v>
      </c>
      <c r="Q1050" s="151">
        <v>-17</v>
      </c>
      <c r="R1050" s="152">
        <v>-13.385826771653544</v>
      </c>
      <c r="S1050" s="152"/>
    </row>
    <row r="1051" spans="1:19" s="145" customFormat="1" ht="14.45" customHeight="1">
      <c r="A1051" s="160"/>
      <c r="B1051" s="142" t="s">
        <v>102</v>
      </c>
      <c r="C1051" s="150">
        <v>153</v>
      </c>
      <c r="D1051" s="151">
        <v>81</v>
      </c>
      <c r="E1051" s="151">
        <v>78</v>
      </c>
      <c r="F1051" s="151">
        <v>81</v>
      </c>
      <c r="G1051" s="151">
        <v>100</v>
      </c>
      <c r="H1051" s="151">
        <v>19</v>
      </c>
      <c r="I1051" s="152">
        <v>23.456790123456788</v>
      </c>
      <c r="J1051" s="142"/>
      <c r="K1051" s="159" t="s">
        <v>102</v>
      </c>
      <c r="L1051" s="150">
        <v>152</v>
      </c>
      <c r="M1051" s="151">
        <v>125</v>
      </c>
      <c r="N1051" s="151">
        <v>108</v>
      </c>
      <c r="O1051" s="151">
        <v>109</v>
      </c>
      <c r="P1051" s="151">
        <v>135</v>
      </c>
      <c r="Q1051" s="151">
        <v>26</v>
      </c>
      <c r="R1051" s="152">
        <v>23.853211009174313</v>
      </c>
      <c r="S1051" s="152"/>
    </row>
    <row r="1052" spans="1:19" s="145" customFormat="1" ht="14.45" customHeight="1">
      <c r="A1052" s="160"/>
      <c r="B1052" s="142" t="s">
        <v>103</v>
      </c>
      <c r="C1052" s="150">
        <v>168</v>
      </c>
      <c r="D1052" s="151">
        <v>154</v>
      </c>
      <c r="E1052" s="151">
        <v>78</v>
      </c>
      <c r="F1052" s="151">
        <v>69</v>
      </c>
      <c r="G1052" s="151">
        <v>76</v>
      </c>
      <c r="H1052" s="151">
        <v>7</v>
      </c>
      <c r="I1052" s="152">
        <v>10.144927536231885</v>
      </c>
      <c r="J1052" s="142"/>
      <c r="K1052" s="159" t="s">
        <v>103</v>
      </c>
      <c r="L1052" s="150">
        <v>234</v>
      </c>
      <c r="M1052" s="151">
        <v>165</v>
      </c>
      <c r="N1052" s="151">
        <v>127</v>
      </c>
      <c r="O1052" s="151">
        <v>125</v>
      </c>
      <c r="P1052" s="151">
        <v>108</v>
      </c>
      <c r="Q1052" s="151">
        <v>-17</v>
      </c>
      <c r="R1052" s="152">
        <v>-13.600000000000001</v>
      </c>
      <c r="S1052" s="152"/>
    </row>
    <row r="1053" spans="1:19" s="145" customFormat="1" ht="14.45" customHeight="1">
      <c r="A1053" s="160"/>
      <c r="B1053" s="142" t="s">
        <v>104</v>
      </c>
      <c r="C1053" s="150">
        <v>178</v>
      </c>
      <c r="D1053" s="151">
        <v>174</v>
      </c>
      <c r="E1053" s="151">
        <v>152</v>
      </c>
      <c r="F1053" s="151">
        <v>77</v>
      </c>
      <c r="G1053" s="151">
        <v>68</v>
      </c>
      <c r="H1053" s="151">
        <v>-9</v>
      </c>
      <c r="I1053" s="152">
        <v>-11.688311688311687</v>
      </c>
      <c r="J1053" s="142"/>
      <c r="K1053" s="159" t="s">
        <v>104</v>
      </c>
      <c r="L1053" s="150">
        <v>183</v>
      </c>
      <c r="M1053" s="151">
        <v>224</v>
      </c>
      <c r="N1053" s="151">
        <v>160</v>
      </c>
      <c r="O1053" s="151">
        <v>116</v>
      </c>
      <c r="P1053" s="151">
        <v>112</v>
      </c>
      <c r="Q1053" s="151">
        <v>-4</v>
      </c>
      <c r="R1053" s="152">
        <v>-3.4482758620689653</v>
      </c>
      <c r="S1053" s="152"/>
    </row>
    <row r="1054" spans="1:19" s="145" customFormat="1" ht="14.45" customHeight="1">
      <c r="A1054" s="160"/>
      <c r="B1054" s="142" t="s">
        <v>105</v>
      </c>
      <c r="C1054" s="150">
        <v>136</v>
      </c>
      <c r="D1054" s="151">
        <v>163</v>
      </c>
      <c r="E1054" s="151">
        <v>177</v>
      </c>
      <c r="F1054" s="151">
        <v>144</v>
      </c>
      <c r="G1054" s="151">
        <v>80</v>
      </c>
      <c r="H1054" s="151">
        <v>-64</v>
      </c>
      <c r="I1054" s="152">
        <v>-44.444444444444443</v>
      </c>
      <c r="J1054" s="142"/>
      <c r="K1054" s="159" t="s">
        <v>105</v>
      </c>
      <c r="L1054" s="150">
        <v>168</v>
      </c>
      <c r="M1054" s="151">
        <v>188</v>
      </c>
      <c r="N1054" s="151">
        <v>219</v>
      </c>
      <c r="O1054" s="151">
        <v>155</v>
      </c>
      <c r="P1054" s="151">
        <v>121</v>
      </c>
      <c r="Q1054" s="151">
        <v>-34</v>
      </c>
      <c r="R1054" s="152">
        <v>-21.935483870967744</v>
      </c>
      <c r="S1054" s="152"/>
    </row>
    <row r="1055" spans="1:19" s="145" customFormat="1" ht="14.45" customHeight="1">
      <c r="A1055" s="160"/>
      <c r="B1055" s="142" t="s">
        <v>106</v>
      </c>
      <c r="C1055" s="150">
        <v>143</v>
      </c>
      <c r="D1055" s="151">
        <v>126</v>
      </c>
      <c r="E1055" s="151">
        <v>155</v>
      </c>
      <c r="F1055" s="151">
        <v>171</v>
      </c>
      <c r="G1055" s="151">
        <v>139</v>
      </c>
      <c r="H1055" s="151">
        <v>-32</v>
      </c>
      <c r="I1055" s="152">
        <v>-18.71345029239766</v>
      </c>
      <c r="J1055" s="142"/>
      <c r="K1055" s="159" t="s">
        <v>106</v>
      </c>
      <c r="L1055" s="150">
        <v>184</v>
      </c>
      <c r="M1055" s="151">
        <v>158</v>
      </c>
      <c r="N1055" s="151">
        <v>145</v>
      </c>
      <c r="O1055" s="151">
        <v>198</v>
      </c>
      <c r="P1055" s="151">
        <v>147</v>
      </c>
      <c r="Q1055" s="151">
        <v>-51</v>
      </c>
      <c r="R1055" s="152">
        <v>-25.757575757575758</v>
      </c>
      <c r="S1055" s="152"/>
    </row>
    <row r="1056" spans="1:19" s="145" customFormat="1" ht="14.45" customHeight="1">
      <c r="A1056" s="160"/>
      <c r="B1056" s="142" t="s">
        <v>107</v>
      </c>
      <c r="C1056" s="150">
        <v>118</v>
      </c>
      <c r="D1056" s="151">
        <v>120</v>
      </c>
      <c r="E1056" s="151">
        <v>117</v>
      </c>
      <c r="F1056" s="151">
        <v>142</v>
      </c>
      <c r="G1056" s="151">
        <v>151</v>
      </c>
      <c r="H1056" s="151">
        <v>9</v>
      </c>
      <c r="I1056" s="152">
        <v>6.3380281690140841</v>
      </c>
      <c r="J1056" s="142"/>
      <c r="K1056" s="159" t="s">
        <v>107</v>
      </c>
      <c r="L1056" s="150">
        <v>135</v>
      </c>
      <c r="M1056" s="151">
        <v>153</v>
      </c>
      <c r="N1056" s="151">
        <v>143</v>
      </c>
      <c r="O1056" s="151">
        <v>135</v>
      </c>
      <c r="P1056" s="151">
        <v>178</v>
      </c>
      <c r="Q1056" s="151">
        <v>43</v>
      </c>
      <c r="R1056" s="152">
        <v>31.851851851851855</v>
      </c>
      <c r="S1056" s="152"/>
    </row>
    <row r="1057" spans="1:19" s="145" customFormat="1" ht="14.45" customHeight="1">
      <c r="A1057" s="160"/>
      <c r="B1057" s="142" t="s">
        <v>108</v>
      </c>
      <c r="C1057" s="150">
        <v>90</v>
      </c>
      <c r="D1057" s="151">
        <v>99</v>
      </c>
      <c r="E1057" s="151">
        <v>94</v>
      </c>
      <c r="F1057" s="151">
        <v>98</v>
      </c>
      <c r="G1057" s="151">
        <v>110</v>
      </c>
      <c r="H1057" s="151">
        <v>12</v>
      </c>
      <c r="I1057" s="152">
        <v>12.244897959183673</v>
      </c>
      <c r="J1057" s="142"/>
      <c r="K1057" s="159" t="s">
        <v>108</v>
      </c>
      <c r="L1057" s="150">
        <v>108</v>
      </c>
      <c r="M1057" s="151">
        <v>117</v>
      </c>
      <c r="N1057" s="151">
        <v>116</v>
      </c>
      <c r="O1057" s="151">
        <v>107</v>
      </c>
      <c r="P1057" s="151">
        <v>98</v>
      </c>
      <c r="Q1057" s="151">
        <v>-9</v>
      </c>
      <c r="R1057" s="152">
        <v>-8.4112149532710276</v>
      </c>
      <c r="S1057" s="152"/>
    </row>
    <row r="1058" spans="1:19" s="145" customFormat="1" ht="14.45" customHeight="1">
      <c r="A1058" s="160"/>
      <c r="B1058" s="142" t="s">
        <v>109</v>
      </c>
      <c r="C1058" s="150">
        <v>41</v>
      </c>
      <c r="D1058" s="151">
        <v>65</v>
      </c>
      <c r="E1058" s="151">
        <v>67</v>
      </c>
      <c r="F1058" s="151">
        <v>73</v>
      </c>
      <c r="G1058" s="151">
        <v>74</v>
      </c>
      <c r="H1058" s="151">
        <v>1</v>
      </c>
      <c r="I1058" s="152">
        <v>1.3698630136986301</v>
      </c>
      <c r="J1058" s="142"/>
      <c r="K1058" s="159" t="s">
        <v>109</v>
      </c>
      <c r="L1058" s="150">
        <v>78</v>
      </c>
      <c r="M1058" s="151">
        <v>85</v>
      </c>
      <c r="N1058" s="151">
        <v>82</v>
      </c>
      <c r="O1058" s="151">
        <v>79</v>
      </c>
      <c r="P1058" s="151">
        <v>80</v>
      </c>
      <c r="Q1058" s="151">
        <v>1</v>
      </c>
      <c r="R1058" s="152">
        <v>1.2658227848101267</v>
      </c>
      <c r="S1058" s="152"/>
    </row>
    <row r="1059" spans="1:19" s="145" customFormat="1" ht="14.45" customHeight="1">
      <c r="A1059" s="160"/>
      <c r="B1059" s="142" t="s">
        <v>110</v>
      </c>
      <c r="C1059" s="150">
        <v>33</v>
      </c>
      <c r="D1059" s="151">
        <v>33</v>
      </c>
      <c r="E1059" s="151">
        <v>47</v>
      </c>
      <c r="F1059" s="151">
        <v>48</v>
      </c>
      <c r="G1059" s="151">
        <v>60</v>
      </c>
      <c r="H1059" s="151">
        <v>12</v>
      </c>
      <c r="I1059" s="152">
        <v>25</v>
      </c>
      <c r="J1059" s="142"/>
      <c r="K1059" s="159" t="s">
        <v>110</v>
      </c>
      <c r="L1059" s="150">
        <v>43</v>
      </c>
      <c r="M1059" s="151">
        <v>63</v>
      </c>
      <c r="N1059" s="151">
        <v>80</v>
      </c>
      <c r="O1059" s="151">
        <v>77</v>
      </c>
      <c r="P1059" s="151">
        <v>73</v>
      </c>
      <c r="Q1059" s="151">
        <v>-4</v>
      </c>
      <c r="R1059" s="152">
        <v>-5.1948051948051948</v>
      </c>
      <c r="S1059" s="152"/>
    </row>
    <row r="1060" spans="1:19" s="145" customFormat="1" ht="14.45" customHeight="1">
      <c r="A1060" s="160"/>
      <c r="B1060" s="142" t="s">
        <v>111</v>
      </c>
      <c r="C1060" s="323" t="s">
        <v>313</v>
      </c>
      <c r="D1060" s="151" t="s">
        <v>313</v>
      </c>
      <c r="E1060" s="151" t="s">
        <v>313</v>
      </c>
      <c r="F1060" s="151">
        <v>4</v>
      </c>
      <c r="G1060" s="151">
        <v>11</v>
      </c>
      <c r="H1060" s="151"/>
      <c r="I1060" s="152"/>
      <c r="J1060" s="160"/>
      <c r="K1060" s="142" t="s">
        <v>111</v>
      </c>
      <c r="L1060" s="323" t="s">
        <v>313</v>
      </c>
      <c r="M1060" s="151" t="s">
        <v>313</v>
      </c>
      <c r="N1060" s="151" t="s">
        <v>313</v>
      </c>
      <c r="O1060" s="151">
        <v>6</v>
      </c>
      <c r="P1060" s="151">
        <v>71</v>
      </c>
      <c r="Q1060" s="151"/>
      <c r="R1060" s="152"/>
      <c r="S1060" s="160"/>
    </row>
    <row r="1061" spans="1:19" s="145" customFormat="1" ht="14.45" customHeight="1">
      <c r="A1061" s="160"/>
      <c r="B1061" s="160"/>
      <c r="C1061" s="160"/>
      <c r="D1061" s="160"/>
      <c r="E1061" s="160"/>
      <c r="F1061" s="160"/>
      <c r="G1061" s="161"/>
      <c r="H1061" s="160"/>
      <c r="I1061" s="160"/>
      <c r="J1061" s="160"/>
      <c r="K1061" s="160"/>
      <c r="L1061" s="160"/>
      <c r="M1061" s="160"/>
      <c r="N1061" s="160"/>
      <c r="O1061" s="160"/>
      <c r="P1061" s="161"/>
      <c r="Q1061" s="160"/>
      <c r="R1061" s="160"/>
      <c r="S1061" s="160"/>
    </row>
    <row r="1062" spans="1:19" s="145" customFormat="1" ht="14.45" customHeight="1">
      <c r="A1062" s="160"/>
      <c r="B1062" s="160"/>
      <c r="C1062" s="160"/>
      <c r="D1062" s="160"/>
      <c r="E1062" s="160"/>
      <c r="F1062" s="160"/>
      <c r="G1062" s="161"/>
      <c r="H1062" s="160"/>
      <c r="I1062" s="160"/>
      <c r="J1062" s="160"/>
      <c r="K1062" s="160"/>
      <c r="L1062" s="160"/>
      <c r="M1062" s="160"/>
      <c r="N1062" s="160"/>
      <c r="O1062" s="160"/>
      <c r="P1062" s="161"/>
      <c r="Q1062" s="160"/>
      <c r="R1062" s="160"/>
      <c r="S1062" s="160"/>
    </row>
    <row r="1063" spans="1:19" s="145" customFormat="1" ht="14.45" customHeight="1">
      <c r="A1063" s="138"/>
      <c r="B1063" s="138" t="s">
        <v>660</v>
      </c>
      <c r="C1063" s="138"/>
      <c r="D1063" s="138"/>
      <c r="E1063" s="138"/>
      <c r="F1063" s="138"/>
      <c r="G1063" s="138"/>
      <c r="H1063" s="138"/>
      <c r="I1063" s="138"/>
      <c r="J1063" s="138"/>
      <c r="K1063" s="138" t="s">
        <v>661</v>
      </c>
      <c r="L1063" s="138"/>
      <c r="M1063" s="138"/>
      <c r="N1063" s="138"/>
      <c r="O1063" s="138"/>
      <c r="P1063" s="138"/>
      <c r="Q1063" s="138"/>
      <c r="R1063" s="138"/>
      <c r="S1063" s="138"/>
    </row>
    <row r="1064" spans="1:19" s="145" customFormat="1" ht="14.45" customHeight="1">
      <c r="A1064" s="160"/>
      <c r="B1064" s="491" t="s">
        <v>335</v>
      </c>
      <c r="C1064" s="140"/>
      <c r="D1064" s="140"/>
      <c r="E1064" s="140"/>
      <c r="F1064" s="140"/>
      <c r="G1064" s="143"/>
      <c r="H1064" s="141"/>
      <c r="I1064" s="141"/>
      <c r="J1064" s="142"/>
      <c r="K1064" s="491" t="s">
        <v>335</v>
      </c>
      <c r="L1064" s="140"/>
      <c r="M1064" s="140"/>
      <c r="N1064" s="140"/>
      <c r="O1064" s="140"/>
      <c r="P1064" s="143"/>
      <c r="Q1064" s="141"/>
      <c r="R1064" s="141"/>
      <c r="S1064" s="144"/>
    </row>
    <row r="1065" spans="1:19" s="145" customFormat="1" ht="14.45" customHeight="1">
      <c r="A1065" s="160"/>
      <c r="B1065" s="492"/>
      <c r="C1065" s="146" t="s">
        <v>151</v>
      </c>
      <c r="D1065" s="146" t="s">
        <v>86</v>
      </c>
      <c r="E1065" s="146" t="s">
        <v>87</v>
      </c>
      <c r="F1065" s="146" t="s">
        <v>410</v>
      </c>
      <c r="G1065" s="146" t="s">
        <v>739</v>
      </c>
      <c r="H1065" s="81" t="s">
        <v>509</v>
      </c>
      <c r="I1065" s="147" t="s">
        <v>807</v>
      </c>
      <c r="J1065" s="142"/>
      <c r="K1065" s="492"/>
      <c r="L1065" s="146" t="s">
        <v>151</v>
      </c>
      <c r="M1065" s="146" t="s">
        <v>86</v>
      </c>
      <c r="N1065" s="146" t="s">
        <v>87</v>
      </c>
      <c r="O1065" s="146" t="s">
        <v>410</v>
      </c>
      <c r="P1065" s="146" t="s">
        <v>739</v>
      </c>
      <c r="Q1065" s="81" t="s">
        <v>509</v>
      </c>
      <c r="R1065" s="147" t="s">
        <v>807</v>
      </c>
      <c r="S1065" s="144"/>
    </row>
    <row r="1066" spans="1:19" s="145" customFormat="1" ht="14.45" customHeight="1">
      <c r="A1066" s="160"/>
      <c r="B1066" s="493"/>
      <c r="C1066" s="148"/>
      <c r="D1066" s="148"/>
      <c r="E1066" s="148"/>
      <c r="F1066" s="148"/>
      <c r="G1066" s="148"/>
      <c r="H1066" s="149" t="s">
        <v>88</v>
      </c>
      <c r="I1066" s="81" t="s">
        <v>511</v>
      </c>
      <c r="J1066" s="142"/>
      <c r="K1066" s="493"/>
      <c r="L1066" s="148"/>
      <c r="M1066" s="148"/>
      <c r="N1066" s="148"/>
      <c r="O1066" s="148"/>
      <c r="P1066" s="148"/>
      <c r="Q1066" s="149" t="s">
        <v>88</v>
      </c>
      <c r="R1066" s="81" t="s">
        <v>511</v>
      </c>
      <c r="S1066" s="144"/>
    </row>
    <row r="1067" spans="1:19" s="180" customFormat="1" ht="14.45" customHeight="1">
      <c r="B1067" s="188" t="s">
        <v>90</v>
      </c>
      <c r="C1067" s="187">
        <v>2372</v>
      </c>
      <c r="D1067" s="183">
        <v>2186</v>
      </c>
      <c r="E1067" s="183">
        <v>2018</v>
      </c>
      <c r="F1067" s="183">
        <v>1867</v>
      </c>
      <c r="G1067" s="183">
        <v>1648</v>
      </c>
      <c r="H1067" s="182">
        <v>-219</v>
      </c>
      <c r="I1067" s="184">
        <v>-11.730048205677559</v>
      </c>
      <c r="J1067" s="185"/>
      <c r="K1067" s="186" t="s">
        <v>90</v>
      </c>
      <c r="L1067" s="187">
        <v>3103</v>
      </c>
      <c r="M1067" s="183">
        <v>2995</v>
      </c>
      <c r="N1067" s="183">
        <v>2742</v>
      </c>
      <c r="O1067" s="183">
        <v>2516</v>
      </c>
      <c r="P1067" s="183">
        <v>2338</v>
      </c>
      <c r="Q1067" s="182">
        <v>-178</v>
      </c>
      <c r="R1067" s="184">
        <v>-7.0747217806041336</v>
      </c>
      <c r="S1067" s="184"/>
    </row>
    <row r="1068" spans="1:19" s="145" customFormat="1" ht="14.45" customHeight="1">
      <c r="A1068" s="160"/>
      <c r="B1068" s="299" t="s">
        <v>91</v>
      </c>
      <c r="C1068" s="150">
        <v>230</v>
      </c>
      <c r="D1068" s="151">
        <v>213</v>
      </c>
      <c r="E1068" s="151">
        <v>187</v>
      </c>
      <c r="F1068" s="151">
        <v>170</v>
      </c>
      <c r="G1068" s="151">
        <v>142</v>
      </c>
      <c r="H1068" s="151">
        <v>-28</v>
      </c>
      <c r="I1068" s="152">
        <v>-16.470588235294116</v>
      </c>
      <c r="J1068" s="142"/>
      <c r="K1068" s="154" t="s">
        <v>91</v>
      </c>
      <c r="L1068" s="150">
        <v>216</v>
      </c>
      <c r="M1068" s="151">
        <v>195</v>
      </c>
      <c r="N1068" s="151">
        <v>179</v>
      </c>
      <c r="O1068" s="151">
        <v>188</v>
      </c>
      <c r="P1068" s="151">
        <v>151</v>
      </c>
      <c r="Q1068" s="151">
        <v>-37</v>
      </c>
      <c r="R1068" s="152">
        <v>-19.680851063829788</v>
      </c>
      <c r="S1068" s="152"/>
    </row>
    <row r="1069" spans="1:19" s="145" customFormat="1" ht="14.45" customHeight="1">
      <c r="A1069" s="160"/>
      <c r="B1069" s="299" t="s">
        <v>92</v>
      </c>
      <c r="C1069" s="150">
        <v>1511</v>
      </c>
      <c r="D1069" s="151">
        <v>1318</v>
      </c>
      <c r="E1069" s="151">
        <v>1118</v>
      </c>
      <c r="F1069" s="151">
        <v>929</v>
      </c>
      <c r="G1069" s="151">
        <v>748</v>
      </c>
      <c r="H1069" s="151">
        <v>-181</v>
      </c>
      <c r="I1069" s="152">
        <v>-19.483315392895587</v>
      </c>
      <c r="J1069" s="142"/>
      <c r="K1069" s="154" t="s">
        <v>92</v>
      </c>
      <c r="L1069" s="150">
        <v>1894</v>
      </c>
      <c r="M1069" s="151">
        <v>1730</v>
      </c>
      <c r="N1069" s="151">
        <v>1506</v>
      </c>
      <c r="O1069" s="151">
        <v>1247</v>
      </c>
      <c r="P1069" s="151">
        <v>1120</v>
      </c>
      <c r="Q1069" s="151">
        <v>-127</v>
      </c>
      <c r="R1069" s="152">
        <v>-10.184442662389735</v>
      </c>
      <c r="S1069" s="152"/>
    </row>
    <row r="1070" spans="1:19" s="145" customFormat="1" ht="14.45" customHeight="1">
      <c r="A1070" s="160"/>
      <c r="B1070" s="299" t="s">
        <v>93</v>
      </c>
      <c r="C1070" s="150">
        <v>631</v>
      </c>
      <c r="D1070" s="151">
        <v>655</v>
      </c>
      <c r="E1070" s="151">
        <v>713</v>
      </c>
      <c r="F1070" s="151">
        <v>765</v>
      </c>
      <c r="G1070" s="151">
        <v>753</v>
      </c>
      <c r="H1070" s="151">
        <v>-12</v>
      </c>
      <c r="I1070" s="152">
        <v>-1.5686274509803921</v>
      </c>
      <c r="J1070" s="142"/>
      <c r="K1070" s="154" t="s">
        <v>93</v>
      </c>
      <c r="L1070" s="150">
        <v>993</v>
      </c>
      <c r="M1070" s="151">
        <v>1070</v>
      </c>
      <c r="N1070" s="151">
        <v>1057</v>
      </c>
      <c r="O1070" s="151">
        <v>1077</v>
      </c>
      <c r="P1070" s="151">
        <v>1014</v>
      </c>
      <c r="Q1070" s="151">
        <v>-63</v>
      </c>
      <c r="R1070" s="152">
        <v>-5.8495821727019495</v>
      </c>
      <c r="S1070" s="152"/>
    </row>
    <row r="1071" spans="1:19" s="145" customFormat="1" ht="14.45" customHeight="1">
      <c r="A1071" s="160"/>
      <c r="B1071" s="142"/>
      <c r="C1071" s="150"/>
      <c r="D1071" s="157"/>
      <c r="E1071" s="157"/>
      <c r="F1071" s="157"/>
      <c r="G1071" s="157"/>
      <c r="H1071" s="157"/>
      <c r="I1071" s="158"/>
      <c r="J1071" s="142"/>
      <c r="K1071" s="159"/>
      <c r="L1071" s="150"/>
      <c r="M1071" s="157"/>
      <c r="N1071" s="157"/>
      <c r="O1071" s="157"/>
      <c r="P1071" s="157"/>
      <c r="Q1071" s="157"/>
      <c r="R1071" s="158"/>
      <c r="S1071" s="158"/>
    </row>
    <row r="1072" spans="1:19" s="145" customFormat="1" ht="14.45" customHeight="1">
      <c r="A1072" s="160"/>
      <c r="B1072" s="142" t="s">
        <v>94</v>
      </c>
      <c r="C1072" s="150">
        <v>78</v>
      </c>
      <c r="D1072" s="151">
        <v>75</v>
      </c>
      <c r="E1072" s="151">
        <v>55</v>
      </c>
      <c r="F1072" s="151">
        <v>49</v>
      </c>
      <c r="G1072" s="151">
        <v>38</v>
      </c>
      <c r="H1072" s="151">
        <v>-11</v>
      </c>
      <c r="I1072" s="152">
        <v>-22.448979591836736</v>
      </c>
      <c r="J1072" s="142"/>
      <c r="K1072" s="159" t="s">
        <v>94</v>
      </c>
      <c r="L1072" s="150">
        <v>57</v>
      </c>
      <c r="M1072" s="151">
        <v>51</v>
      </c>
      <c r="N1072" s="151">
        <v>66</v>
      </c>
      <c r="O1072" s="151">
        <v>53</v>
      </c>
      <c r="P1072" s="151">
        <v>31</v>
      </c>
      <c r="Q1072" s="151">
        <v>-22</v>
      </c>
      <c r="R1072" s="152">
        <v>-41.509433962264154</v>
      </c>
      <c r="S1072" s="152"/>
    </row>
    <row r="1073" spans="1:19" s="145" customFormat="1" ht="14.45" customHeight="1">
      <c r="A1073" s="160"/>
      <c r="B1073" s="142" t="s">
        <v>95</v>
      </c>
      <c r="C1073" s="150">
        <v>74</v>
      </c>
      <c r="D1073" s="151">
        <v>66</v>
      </c>
      <c r="E1073" s="151">
        <v>63</v>
      </c>
      <c r="F1073" s="151">
        <v>59</v>
      </c>
      <c r="G1073" s="151">
        <v>43</v>
      </c>
      <c r="H1073" s="151">
        <v>-16</v>
      </c>
      <c r="I1073" s="152">
        <v>-27.118644067796609</v>
      </c>
      <c r="J1073" s="142"/>
      <c r="K1073" s="159" t="s">
        <v>95</v>
      </c>
      <c r="L1073" s="150">
        <v>73</v>
      </c>
      <c r="M1073" s="151">
        <v>62</v>
      </c>
      <c r="N1073" s="151">
        <v>53</v>
      </c>
      <c r="O1073" s="151">
        <v>68</v>
      </c>
      <c r="P1073" s="151">
        <v>54</v>
      </c>
      <c r="Q1073" s="151">
        <v>-14</v>
      </c>
      <c r="R1073" s="152">
        <v>-20.588235294117645</v>
      </c>
      <c r="S1073" s="152"/>
    </row>
    <row r="1074" spans="1:19" s="145" customFormat="1" ht="14.45" customHeight="1">
      <c r="A1074" s="160"/>
      <c r="B1074" s="142" t="s">
        <v>96</v>
      </c>
      <c r="C1074" s="150">
        <v>78</v>
      </c>
      <c r="D1074" s="151">
        <v>72</v>
      </c>
      <c r="E1074" s="151">
        <v>69</v>
      </c>
      <c r="F1074" s="151">
        <v>62</v>
      </c>
      <c r="G1074" s="151">
        <v>61</v>
      </c>
      <c r="H1074" s="151">
        <v>-1</v>
      </c>
      <c r="I1074" s="152">
        <v>-1.6129032258064515</v>
      </c>
      <c r="J1074" s="142"/>
      <c r="K1074" s="159" t="s">
        <v>96</v>
      </c>
      <c r="L1074" s="150">
        <v>86</v>
      </c>
      <c r="M1074" s="151">
        <v>82</v>
      </c>
      <c r="N1074" s="151">
        <v>60</v>
      </c>
      <c r="O1074" s="151">
        <v>67</v>
      </c>
      <c r="P1074" s="151">
        <v>66</v>
      </c>
      <c r="Q1074" s="151">
        <v>-1</v>
      </c>
      <c r="R1074" s="152">
        <v>-1.4925373134328357</v>
      </c>
      <c r="S1074" s="152"/>
    </row>
    <row r="1075" spans="1:19" s="139" customFormat="1" ht="14.45" customHeight="1">
      <c r="A1075" s="160"/>
      <c r="B1075" s="142" t="s">
        <v>97</v>
      </c>
      <c r="C1075" s="150">
        <v>103</v>
      </c>
      <c r="D1075" s="151">
        <v>74</v>
      </c>
      <c r="E1075" s="151">
        <v>71</v>
      </c>
      <c r="F1075" s="151">
        <v>65</v>
      </c>
      <c r="G1075" s="151">
        <v>58</v>
      </c>
      <c r="H1075" s="151">
        <v>-7</v>
      </c>
      <c r="I1075" s="152">
        <v>-10.76923076923077</v>
      </c>
      <c r="J1075" s="142"/>
      <c r="K1075" s="159" t="s">
        <v>97</v>
      </c>
      <c r="L1075" s="150">
        <v>120</v>
      </c>
      <c r="M1075" s="151">
        <v>100</v>
      </c>
      <c r="N1075" s="151">
        <v>94</v>
      </c>
      <c r="O1075" s="151">
        <v>72</v>
      </c>
      <c r="P1075" s="151">
        <v>64</v>
      </c>
      <c r="Q1075" s="151">
        <v>-8</v>
      </c>
      <c r="R1075" s="152">
        <v>-11.111111111111111</v>
      </c>
      <c r="S1075" s="152"/>
    </row>
    <row r="1076" spans="1:19" s="145" customFormat="1" ht="14.45" customHeight="1">
      <c r="A1076" s="160"/>
      <c r="B1076" s="142" t="s">
        <v>98</v>
      </c>
      <c r="C1076" s="150">
        <v>156</v>
      </c>
      <c r="D1076" s="151">
        <v>84</v>
      </c>
      <c r="E1076" s="151">
        <v>49</v>
      </c>
      <c r="F1076" s="151">
        <v>52</v>
      </c>
      <c r="G1076" s="151">
        <v>44</v>
      </c>
      <c r="H1076" s="151">
        <v>-8</v>
      </c>
      <c r="I1076" s="152">
        <v>-15.384615384615385</v>
      </c>
      <c r="J1076" s="142"/>
      <c r="K1076" s="159" t="s">
        <v>98</v>
      </c>
      <c r="L1076" s="150">
        <v>154</v>
      </c>
      <c r="M1076" s="151">
        <v>162</v>
      </c>
      <c r="N1076" s="151">
        <v>91</v>
      </c>
      <c r="O1076" s="151">
        <v>100</v>
      </c>
      <c r="P1076" s="151">
        <v>96</v>
      </c>
      <c r="Q1076" s="151">
        <v>-4</v>
      </c>
      <c r="R1076" s="152">
        <v>-4</v>
      </c>
      <c r="S1076" s="152"/>
    </row>
    <row r="1077" spans="1:19" s="145" customFormat="1" ht="14.45" customHeight="1">
      <c r="A1077" s="160"/>
      <c r="B1077" s="142" t="s">
        <v>99</v>
      </c>
      <c r="C1077" s="150">
        <v>154</v>
      </c>
      <c r="D1077" s="151">
        <v>106</v>
      </c>
      <c r="E1077" s="151">
        <v>58</v>
      </c>
      <c r="F1077" s="151">
        <v>49</v>
      </c>
      <c r="G1077" s="151">
        <v>40</v>
      </c>
      <c r="H1077" s="151">
        <v>-9</v>
      </c>
      <c r="I1077" s="152">
        <v>-18.367346938775512</v>
      </c>
      <c r="J1077" s="142"/>
      <c r="K1077" s="159" t="s">
        <v>99</v>
      </c>
      <c r="L1077" s="150">
        <v>175</v>
      </c>
      <c r="M1077" s="151">
        <v>134</v>
      </c>
      <c r="N1077" s="151">
        <v>106</v>
      </c>
      <c r="O1077" s="151">
        <v>79</v>
      </c>
      <c r="P1077" s="151">
        <v>96</v>
      </c>
      <c r="Q1077" s="151">
        <v>17</v>
      </c>
      <c r="R1077" s="152">
        <v>21.518987341772153</v>
      </c>
      <c r="S1077" s="152"/>
    </row>
    <row r="1078" spans="1:19" s="145" customFormat="1" ht="14.45" customHeight="1">
      <c r="A1078" s="160"/>
      <c r="B1078" s="142" t="s">
        <v>100</v>
      </c>
      <c r="C1078" s="150">
        <v>125</v>
      </c>
      <c r="D1078" s="151">
        <v>136</v>
      </c>
      <c r="E1078" s="151">
        <v>105</v>
      </c>
      <c r="F1078" s="151">
        <v>52</v>
      </c>
      <c r="G1078" s="151">
        <v>34</v>
      </c>
      <c r="H1078" s="151">
        <v>-18</v>
      </c>
      <c r="I1078" s="152">
        <v>-34.615384615384613</v>
      </c>
      <c r="J1078" s="142"/>
      <c r="K1078" s="159" t="s">
        <v>100</v>
      </c>
      <c r="L1078" s="150">
        <v>146</v>
      </c>
      <c r="M1078" s="151">
        <v>146</v>
      </c>
      <c r="N1078" s="151">
        <v>132</v>
      </c>
      <c r="O1078" s="151">
        <v>93</v>
      </c>
      <c r="P1078" s="151">
        <v>74</v>
      </c>
      <c r="Q1078" s="151">
        <v>-19</v>
      </c>
      <c r="R1078" s="152">
        <v>-20.43010752688172</v>
      </c>
      <c r="S1078" s="152"/>
    </row>
    <row r="1079" spans="1:19" s="153" customFormat="1" ht="14.45" customHeight="1">
      <c r="A1079" s="160"/>
      <c r="B1079" s="142" t="s">
        <v>118</v>
      </c>
      <c r="C1079" s="150">
        <v>98</v>
      </c>
      <c r="D1079" s="151">
        <v>116</v>
      </c>
      <c r="E1079" s="151">
        <v>134</v>
      </c>
      <c r="F1079" s="151">
        <v>100</v>
      </c>
      <c r="G1079" s="151">
        <v>49</v>
      </c>
      <c r="H1079" s="151">
        <v>-51</v>
      </c>
      <c r="I1079" s="152">
        <v>-51</v>
      </c>
      <c r="J1079" s="142"/>
      <c r="K1079" s="159" t="s">
        <v>118</v>
      </c>
      <c r="L1079" s="150">
        <v>133</v>
      </c>
      <c r="M1079" s="151">
        <v>142</v>
      </c>
      <c r="N1079" s="151">
        <v>147</v>
      </c>
      <c r="O1079" s="151">
        <v>119</v>
      </c>
      <c r="P1079" s="151">
        <v>78</v>
      </c>
      <c r="Q1079" s="151">
        <v>-41</v>
      </c>
      <c r="R1079" s="152">
        <v>-34.45378151260504</v>
      </c>
      <c r="S1079" s="152"/>
    </row>
    <row r="1080" spans="1:19" s="145" customFormat="1" ht="14.45" customHeight="1">
      <c r="A1080" s="160"/>
      <c r="B1080" s="142" t="s">
        <v>101</v>
      </c>
      <c r="C1080" s="150">
        <v>124</v>
      </c>
      <c r="D1080" s="151">
        <v>98</v>
      </c>
      <c r="E1080" s="151">
        <v>112</v>
      </c>
      <c r="F1080" s="151">
        <v>130</v>
      </c>
      <c r="G1080" s="151">
        <v>95</v>
      </c>
      <c r="H1080" s="151">
        <v>-35</v>
      </c>
      <c r="I1080" s="152">
        <v>-26.923076923076923</v>
      </c>
      <c r="J1080" s="142"/>
      <c r="K1080" s="159" t="s">
        <v>101</v>
      </c>
      <c r="L1080" s="150">
        <v>128</v>
      </c>
      <c r="M1080" s="151">
        <v>150</v>
      </c>
      <c r="N1080" s="151">
        <v>135</v>
      </c>
      <c r="O1080" s="151">
        <v>158</v>
      </c>
      <c r="P1080" s="151">
        <v>125</v>
      </c>
      <c r="Q1080" s="151">
        <v>-33</v>
      </c>
      <c r="R1080" s="152">
        <v>-20.88607594936709</v>
      </c>
      <c r="S1080" s="152"/>
    </row>
    <row r="1081" spans="1:19" s="145" customFormat="1" ht="14.45" customHeight="1">
      <c r="A1081" s="160"/>
      <c r="B1081" s="142" t="s">
        <v>102</v>
      </c>
      <c r="C1081" s="150">
        <v>165</v>
      </c>
      <c r="D1081" s="151">
        <v>119</v>
      </c>
      <c r="E1081" s="151">
        <v>107</v>
      </c>
      <c r="F1081" s="151">
        <v>113</v>
      </c>
      <c r="G1081" s="151">
        <v>119</v>
      </c>
      <c r="H1081" s="151">
        <v>6</v>
      </c>
      <c r="I1081" s="152">
        <v>5.3097345132743365</v>
      </c>
      <c r="J1081" s="142"/>
      <c r="K1081" s="159" t="s">
        <v>102</v>
      </c>
      <c r="L1081" s="150">
        <v>210</v>
      </c>
      <c r="M1081" s="151">
        <v>137</v>
      </c>
      <c r="N1081" s="151">
        <v>160</v>
      </c>
      <c r="O1081" s="151">
        <v>128</v>
      </c>
      <c r="P1081" s="151">
        <v>165</v>
      </c>
      <c r="Q1081" s="151">
        <v>37</v>
      </c>
      <c r="R1081" s="152">
        <v>28.90625</v>
      </c>
      <c r="S1081" s="152"/>
    </row>
    <row r="1082" spans="1:19" s="145" customFormat="1" ht="14.45" customHeight="1">
      <c r="A1082" s="160"/>
      <c r="B1082" s="142" t="s">
        <v>103</v>
      </c>
      <c r="C1082" s="150">
        <v>220</v>
      </c>
      <c r="D1082" s="151">
        <v>168</v>
      </c>
      <c r="E1082" s="151">
        <v>115</v>
      </c>
      <c r="F1082" s="151">
        <v>105</v>
      </c>
      <c r="G1082" s="151">
        <v>103</v>
      </c>
      <c r="H1082" s="151">
        <v>-2</v>
      </c>
      <c r="I1082" s="152">
        <v>-1.9047619047619049</v>
      </c>
      <c r="J1082" s="142"/>
      <c r="K1082" s="159" t="s">
        <v>103</v>
      </c>
      <c r="L1082" s="150">
        <v>294</v>
      </c>
      <c r="M1082" s="151">
        <v>220</v>
      </c>
      <c r="N1082" s="151">
        <v>138</v>
      </c>
      <c r="O1082" s="151">
        <v>173</v>
      </c>
      <c r="P1082" s="151">
        <v>135</v>
      </c>
      <c r="Q1082" s="151">
        <v>-38</v>
      </c>
      <c r="R1082" s="152">
        <v>-21.965317919075144</v>
      </c>
      <c r="S1082" s="152"/>
    </row>
    <row r="1083" spans="1:19" s="145" customFormat="1" ht="14.45" customHeight="1">
      <c r="A1083" s="160"/>
      <c r="B1083" s="142" t="s">
        <v>104</v>
      </c>
      <c r="C1083" s="150">
        <v>198</v>
      </c>
      <c r="D1083" s="151">
        <v>217</v>
      </c>
      <c r="E1083" s="151">
        <v>155</v>
      </c>
      <c r="F1083" s="151">
        <v>105</v>
      </c>
      <c r="G1083" s="151">
        <v>107</v>
      </c>
      <c r="H1083" s="151">
        <v>2</v>
      </c>
      <c r="I1083" s="152">
        <v>1.9047619047619049</v>
      </c>
      <c r="J1083" s="142"/>
      <c r="K1083" s="159" t="s">
        <v>104</v>
      </c>
      <c r="L1083" s="150">
        <v>261</v>
      </c>
      <c r="M1083" s="151">
        <v>292</v>
      </c>
      <c r="N1083" s="151">
        <v>208</v>
      </c>
      <c r="O1083" s="151">
        <v>117</v>
      </c>
      <c r="P1083" s="151">
        <v>164</v>
      </c>
      <c r="Q1083" s="151">
        <v>47</v>
      </c>
      <c r="R1083" s="152">
        <v>40.17094017094017</v>
      </c>
      <c r="S1083" s="152"/>
    </row>
    <row r="1084" spans="1:19" s="145" customFormat="1" ht="14.45" customHeight="1">
      <c r="A1084" s="160"/>
      <c r="B1084" s="142" t="s">
        <v>105</v>
      </c>
      <c r="C1084" s="150">
        <v>168</v>
      </c>
      <c r="D1084" s="151">
        <v>200</v>
      </c>
      <c r="E1084" s="151">
        <v>212</v>
      </c>
      <c r="F1084" s="151">
        <v>158</v>
      </c>
      <c r="G1084" s="151">
        <v>99</v>
      </c>
      <c r="H1084" s="151">
        <v>-59</v>
      </c>
      <c r="I1084" s="152">
        <v>-37.341772151898731</v>
      </c>
      <c r="J1084" s="142"/>
      <c r="K1084" s="159" t="s">
        <v>105</v>
      </c>
      <c r="L1084" s="150">
        <v>273</v>
      </c>
      <c r="M1084" s="151">
        <v>247</v>
      </c>
      <c r="N1084" s="151">
        <v>295</v>
      </c>
      <c r="O1084" s="151">
        <v>208</v>
      </c>
      <c r="P1084" s="151">
        <v>123</v>
      </c>
      <c r="Q1084" s="151">
        <v>-85</v>
      </c>
      <c r="R1084" s="152">
        <v>-40.865384615384613</v>
      </c>
      <c r="S1084" s="152"/>
    </row>
    <row r="1085" spans="1:19" s="145" customFormat="1" ht="14.45" customHeight="1">
      <c r="A1085" s="160"/>
      <c r="B1085" s="142" t="s">
        <v>106</v>
      </c>
      <c r="C1085" s="150">
        <v>165</v>
      </c>
      <c r="D1085" s="151">
        <v>155</v>
      </c>
      <c r="E1085" s="151">
        <v>186</v>
      </c>
      <c r="F1085" s="151">
        <v>215</v>
      </c>
      <c r="G1085" s="151">
        <v>147</v>
      </c>
      <c r="H1085" s="151">
        <v>-68</v>
      </c>
      <c r="I1085" s="152">
        <v>-31.627906976744185</v>
      </c>
      <c r="J1085" s="142"/>
      <c r="K1085" s="159" t="s">
        <v>106</v>
      </c>
      <c r="L1085" s="150">
        <v>284</v>
      </c>
      <c r="M1085" s="151">
        <v>263</v>
      </c>
      <c r="N1085" s="151">
        <v>228</v>
      </c>
      <c r="O1085" s="151">
        <v>264</v>
      </c>
      <c r="P1085" s="151">
        <v>205</v>
      </c>
      <c r="Q1085" s="151">
        <v>-59</v>
      </c>
      <c r="R1085" s="152">
        <v>-22.348484848484848</v>
      </c>
      <c r="S1085" s="152"/>
    </row>
    <row r="1086" spans="1:19" s="145" customFormat="1" ht="14.45" customHeight="1">
      <c r="A1086" s="160"/>
      <c r="B1086" s="142" t="s">
        <v>107</v>
      </c>
      <c r="C1086" s="150">
        <v>193</v>
      </c>
      <c r="D1086" s="151">
        <v>163</v>
      </c>
      <c r="E1086" s="151">
        <v>156</v>
      </c>
      <c r="F1086" s="151">
        <v>175</v>
      </c>
      <c r="G1086" s="151">
        <v>201</v>
      </c>
      <c r="H1086" s="151">
        <v>26</v>
      </c>
      <c r="I1086" s="152">
        <v>14.857142857142858</v>
      </c>
      <c r="J1086" s="142"/>
      <c r="K1086" s="159" t="s">
        <v>107</v>
      </c>
      <c r="L1086" s="150">
        <v>253</v>
      </c>
      <c r="M1086" s="151">
        <v>275</v>
      </c>
      <c r="N1086" s="151">
        <v>237</v>
      </c>
      <c r="O1086" s="151">
        <v>203</v>
      </c>
      <c r="P1086" s="151">
        <v>260</v>
      </c>
      <c r="Q1086" s="151">
        <v>57</v>
      </c>
      <c r="R1086" s="152">
        <v>28.078817733990146</v>
      </c>
      <c r="S1086" s="152"/>
    </row>
    <row r="1087" spans="1:19" s="145" customFormat="1" ht="14.45" customHeight="1">
      <c r="A1087" s="160"/>
      <c r="B1087" s="142" t="s">
        <v>108</v>
      </c>
      <c r="C1087" s="150">
        <v>159</v>
      </c>
      <c r="D1087" s="151">
        <v>159</v>
      </c>
      <c r="E1087" s="151">
        <v>133</v>
      </c>
      <c r="F1087" s="151">
        <v>138</v>
      </c>
      <c r="G1087" s="151">
        <v>152</v>
      </c>
      <c r="H1087" s="151">
        <v>14</v>
      </c>
      <c r="I1087" s="152">
        <v>10.144927536231885</v>
      </c>
      <c r="J1087" s="142"/>
      <c r="K1087" s="159" t="s">
        <v>108</v>
      </c>
      <c r="L1087" s="150">
        <v>226</v>
      </c>
      <c r="M1087" s="151">
        <v>233</v>
      </c>
      <c r="N1087" s="151">
        <v>235</v>
      </c>
      <c r="O1087" s="151">
        <v>205</v>
      </c>
      <c r="P1087" s="151">
        <v>172</v>
      </c>
      <c r="Q1087" s="151">
        <v>-33</v>
      </c>
      <c r="R1087" s="152">
        <v>-16.097560975609756</v>
      </c>
      <c r="S1087" s="152"/>
    </row>
    <row r="1088" spans="1:19" s="145" customFormat="1" ht="14.45" customHeight="1">
      <c r="A1088" s="160"/>
      <c r="B1088" s="142" t="s">
        <v>109</v>
      </c>
      <c r="C1088" s="150">
        <v>65</v>
      </c>
      <c r="D1088" s="151">
        <v>116</v>
      </c>
      <c r="E1088" s="151">
        <v>127</v>
      </c>
      <c r="F1088" s="151">
        <v>107</v>
      </c>
      <c r="G1088" s="151">
        <v>120</v>
      </c>
      <c r="H1088" s="151">
        <v>13</v>
      </c>
      <c r="I1088" s="152">
        <v>12.149532710280374</v>
      </c>
      <c r="J1088" s="142"/>
      <c r="K1088" s="159" t="s">
        <v>109</v>
      </c>
      <c r="L1088" s="150">
        <v>124</v>
      </c>
      <c r="M1088" s="151">
        <v>163</v>
      </c>
      <c r="N1088" s="151">
        <v>201</v>
      </c>
      <c r="O1088" s="151">
        <v>196</v>
      </c>
      <c r="P1088" s="151">
        <v>171</v>
      </c>
      <c r="Q1088" s="151">
        <v>-25</v>
      </c>
      <c r="R1088" s="152">
        <v>-12.755102040816327</v>
      </c>
      <c r="S1088" s="152"/>
    </row>
    <row r="1089" spans="1:19" s="145" customFormat="1" ht="14.45" customHeight="1">
      <c r="A1089" s="160"/>
      <c r="B1089" s="142" t="s">
        <v>110</v>
      </c>
      <c r="C1089" s="150">
        <v>49</v>
      </c>
      <c r="D1089" s="151">
        <v>62</v>
      </c>
      <c r="E1089" s="151">
        <v>111</v>
      </c>
      <c r="F1089" s="151">
        <v>130</v>
      </c>
      <c r="G1089" s="151">
        <v>133</v>
      </c>
      <c r="H1089" s="151">
        <v>3</v>
      </c>
      <c r="I1089" s="152">
        <v>2.3076923076923079</v>
      </c>
      <c r="J1089" s="142"/>
      <c r="K1089" s="159" t="s">
        <v>110</v>
      </c>
      <c r="L1089" s="150">
        <v>106</v>
      </c>
      <c r="M1089" s="151">
        <v>136</v>
      </c>
      <c r="N1089" s="151">
        <v>156</v>
      </c>
      <c r="O1089" s="151">
        <v>209</v>
      </c>
      <c r="P1089" s="151">
        <v>206</v>
      </c>
      <c r="Q1089" s="151">
        <v>-3</v>
      </c>
      <c r="R1089" s="152">
        <v>-1.4354066985645932</v>
      </c>
      <c r="S1089" s="152"/>
    </row>
    <row r="1090" spans="1:19" s="145" customFormat="1" ht="14.45" customHeight="1">
      <c r="A1090" s="160"/>
      <c r="B1090" s="142" t="s">
        <v>111</v>
      </c>
      <c r="C1090" s="323" t="s">
        <v>313</v>
      </c>
      <c r="D1090" s="151" t="s">
        <v>313</v>
      </c>
      <c r="E1090" s="151" t="s">
        <v>313</v>
      </c>
      <c r="F1090" s="151">
        <v>3</v>
      </c>
      <c r="G1090" s="151">
        <v>5</v>
      </c>
      <c r="H1090" s="151"/>
      <c r="I1090" s="152"/>
      <c r="J1090" s="160"/>
      <c r="K1090" s="142" t="s">
        <v>111</v>
      </c>
      <c r="L1090" s="323" t="s">
        <v>313</v>
      </c>
      <c r="M1090" s="151" t="s">
        <v>313</v>
      </c>
      <c r="N1090" s="151" t="s">
        <v>313</v>
      </c>
      <c r="O1090" s="151">
        <v>4</v>
      </c>
      <c r="P1090" s="151">
        <v>53</v>
      </c>
      <c r="Q1090" s="151"/>
      <c r="R1090" s="152"/>
      <c r="S1090" s="160"/>
    </row>
    <row r="1091" spans="1:19" s="145" customFormat="1" ht="14.45" customHeight="1">
      <c r="A1091" s="160"/>
      <c r="B1091" s="162"/>
      <c r="C1091" s="162"/>
      <c r="D1091" s="162"/>
      <c r="E1091" s="162"/>
      <c r="F1091" s="162"/>
      <c r="G1091" s="162"/>
      <c r="H1091" s="162"/>
      <c r="I1091" s="162"/>
      <c r="J1091" s="162"/>
      <c r="K1091" s="142" t="s">
        <v>336</v>
      </c>
      <c r="L1091" s="162"/>
      <c r="M1091" s="162"/>
      <c r="N1091" s="162"/>
      <c r="O1091" s="162"/>
      <c r="P1091" s="161"/>
      <c r="Q1091" s="160"/>
      <c r="R1091" s="160"/>
      <c r="S1091" s="160"/>
    </row>
    <row r="1092" spans="1:19" s="145" customFormat="1" ht="14.45" customHeight="1">
      <c r="A1092" s="160"/>
      <c r="B1092" s="162"/>
      <c r="C1092" s="162"/>
      <c r="D1092" s="162"/>
      <c r="E1092" s="162"/>
      <c r="F1092" s="162"/>
      <c r="G1092" s="162"/>
      <c r="H1092" s="162"/>
      <c r="I1092" s="162"/>
      <c r="J1092" s="162"/>
      <c r="K1092" s="142"/>
      <c r="L1092" s="162"/>
      <c r="M1092" s="162"/>
      <c r="N1092" s="162"/>
      <c r="O1092" s="162"/>
      <c r="P1092" s="161"/>
      <c r="Q1092" s="160"/>
      <c r="R1092" s="160"/>
      <c r="S1092" s="160"/>
    </row>
    <row r="1093" spans="1:19" s="145" customFormat="1" ht="14.45" customHeight="1">
      <c r="A1093" s="160"/>
      <c r="B1093" s="162"/>
      <c r="C1093" s="162"/>
      <c r="D1093" s="162"/>
      <c r="E1093" s="162"/>
      <c r="F1093" s="162"/>
      <c r="G1093" s="162"/>
      <c r="H1093" s="162"/>
      <c r="I1093" s="162"/>
      <c r="J1093" s="162"/>
      <c r="K1093" s="142"/>
      <c r="L1093" s="162"/>
      <c r="M1093" s="162"/>
      <c r="N1093" s="162"/>
      <c r="O1093" s="162"/>
      <c r="P1093" s="161"/>
      <c r="Q1093" s="160"/>
      <c r="R1093" s="160"/>
      <c r="S1093" s="160"/>
    </row>
    <row r="1094" spans="1:19" s="145" customFormat="1" ht="14.45" customHeight="1">
      <c r="A1094" s="138"/>
      <c r="B1094" s="138" t="s">
        <v>256</v>
      </c>
      <c r="C1094" s="138"/>
      <c r="D1094" s="138"/>
      <c r="E1094" s="138"/>
      <c r="F1094" s="138"/>
      <c r="G1094" s="138"/>
      <c r="H1094" s="138"/>
      <c r="I1094" s="138"/>
      <c r="J1094" s="138"/>
      <c r="K1094" s="138" t="s">
        <v>257</v>
      </c>
      <c r="L1094" s="138"/>
      <c r="M1094" s="138"/>
      <c r="N1094" s="138"/>
      <c r="O1094" s="138"/>
      <c r="P1094" s="138"/>
      <c r="Q1094" s="138"/>
      <c r="R1094" s="138"/>
      <c r="S1094" s="138"/>
    </row>
    <row r="1095" spans="1:19" s="145" customFormat="1" ht="14.45" customHeight="1">
      <c r="A1095" s="160"/>
      <c r="B1095" s="491" t="s">
        <v>335</v>
      </c>
      <c r="C1095" s="140"/>
      <c r="D1095" s="140"/>
      <c r="E1095" s="140"/>
      <c r="F1095" s="140"/>
      <c r="G1095" s="143"/>
      <c r="H1095" s="141"/>
      <c r="I1095" s="141"/>
      <c r="J1095" s="142"/>
      <c r="K1095" s="491" t="s">
        <v>335</v>
      </c>
      <c r="L1095" s="140"/>
      <c r="M1095" s="140"/>
      <c r="N1095" s="140"/>
      <c r="O1095" s="140"/>
      <c r="P1095" s="143"/>
      <c r="Q1095" s="141"/>
      <c r="R1095" s="141"/>
      <c r="S1095" s="144"/>
    </row>
    <row r="1096" spans="1:19" s="145" customFormat="1" ht="14.45" customHeight="1">
      <c r="A1096" s="160"/>
      <c r="B1096" s="492"/>
      <c r="C1096" s="146" t="s">
        <v>151</v>
      </c>
      <c r="D1096" s="146" t="s">
        <v>86</v>
      </c>
      <c r="E1096" s="146" t="s">
        <v>87</v>
      </c>
      <c r="F1096" s="146" t="s">
        <v>410</v>
      </c>
      <c r="G1096" s="146" t="s">
        <v>739</v>
      </c>
      <c r="H1096" s="81" t="s">
        <v>509</v>
      </c>
      <c r="I1096" s="147" t="s">
        <v>807</v>
      </c>
      <c r="J1096" s="142"/>
      <c r="K1096" s="492"/>
      <c r="L1096" s="146" t="s">
        <v>151</v>
      </c>
      <c r="M1096" s="146" t="s">
        <v>86</v>
      </c>
      <c r="N1096" s="146" t="s">
        <v>87</v>
      </c>
      <c r="O1096" s="146" t="s">
        <v>410</v>
      </c>
      <c r="P1096" s="146" t="s">
        <v>739</v>
      </c>
      <c r="Q1096" s="81" t="s">
        <v>509</v>
      </c>
      <c r="R1096" s="147" t="s">
        <v>807</v>
      </c>
      <c r="S1096" s="144"/>
    </row>
    <row r="1097" spans="1:19" s="145" customFormat="1" ht="14.45" customHeight="1">
      <c r="A1097" s="160"/>
      <c r="B1097" s="493"/>
      <c r="C1097" s="148"/>
      <c r="D1097" s="148"/>
      <c r="E1097" s="148"/>
      <c r="F1097" s="148"/>
      <c r="G1097" s="148"/>
      <c r="H1097" s="149" t="s">
        <v>88</v>
      </c>
      <c r="I1097" s="81" t="s">
        <v>511</v>
      </c>
      <c r="J1097" s="142"/>
      <c r="K1097" s="493"/>
      <c r="L1097" s="148"/>
      <c r="M1097" s="148"/>
      <c r="N1097" s="148"/>
      <c r="O1097" s="148"/>
      <c r="P1097" s="148"/>
      <c r="Q1097" s="149" t="s">
        <v>88</v>
      </c>
      <c r="R1097" s="81" t="s">
        <v>511</v>
      </c>
      <c r="S1097" s="144"/>
    </row>
    <row r="1098" spans="1:19" s="180" customFormat="1" ht="14.45" customHeight="1">
      <c r="B1098" s="188" t="s">
        <v>90</v>
      </c>
      <c r="C1098" s="187">
        <v>866</v>
      </c>
      <c r="D1098" s="183">
        <v>785</v>
      </c>
      <c r="E1098" s="183">
        <v>763</v>
      </c>
      <c r="F1098" s="183">
        <v>666</v>
      </c>
      <c r="G1098" s="183">
        <v>637</v>
      </c>
      <c r="H1098" s="182">
        <v>-29</v>
      </c>
      <c r="I1098" s="184">
        <v>-4.3543543543543537</v>
      </c>
      <c r="J1098" s="185"/>
      <c r="K1098" s="186" t="s">
        <v>90</v>
      </c>
      <c r="L1098" s="187">
        <v>677</v>
      </c>
      <c r="M1098" s="183">
        <v>581</v>
      </c>
      <c r="N1098" s="183">
        <v>576</v>
      </c>
      <c r="O1098" s="183">
        <v>686</v>
      </c>
      <c r="P1098" s="183">
        <v>589</v>
      </c>
      <c r="Q1098" s="182">
        <v>-97</v>
      </c>
      <c r="R1098" s="184">
        <v>-14.139941690962099</v>
      </c>
      <c r="S1098" s="184"/>
    </row>
    <row r="1099" spans="1:19" s="145" customFormat="1" ht="14.45" customHeight="1">
      <c r="A1099" s="160"/>
      <c r="B1099" s="299" t="s">
        <v>91</v>
      </c>
      <c r="C1099" s="150">
        <v>61</v>
      </c>
      <c r="D1099" s="151">
        <v>43</v>
      </c>
      <c r="E1099" s="151">
        <v>44</v>
      </c>
      <c r="F1099" s="151">
        <v>36</v>
      </c>
      <c r="G1099" s="151">
        <v>30</v>
      </c>
      <c r="H1099" s="151">
        <v>-6</v>
      </c>
      <c r="I1099" s="152">
        <v>-16.666666666666664</v>
      </c>
      <c r="J1099" s="142"/>
      <c r="K1099" s="154" t="s">
        <v>91</v>
      </c>
      <c r="L1099" s="150">
        <v>58</v>
      </c>
      <c r="M1099" s="151">
        <v>50</v>
      </c>
      <c r="N1099" s="151">
        <v>51</v>
      </c>
      <c r="O1099" s="151">
        <v>48</v>
      </c>
      <c r="P1099" s="151">
        <v>32</v>
      </c>
      <c r="Q1099" s="151">
        <v>-16</v>
      </c>
      <c r="R1099" s="152">
        <v>-33.333333333333329</v>
      </c>
      <c r="S1099" s="152"/>
    </row>
    <row r="1100" spans="1:19" s="145" customFormat="1" ht="14.45" customHeight="1">
      <c r="A1100" s="160"/>
      <c r="B1100" s="299" t="s">
        <v>92</v>
      </c>
      <c r="C1100" s="150">
        <v>568</v>
      </c>
      <c r="D1100" s="151">
        <v>503</v>
      </c>
      <c r="E1100" s="151">
        <v>462</v>
      </c>
      <c r="F1100" s="151">
        <v>360</v>
      </c>
      <c r="G1100" s="151">
        <v>315</v>
      </c>
      <c r="H1100" s="151">
        <v>-45</v>
      </c>
      <c r="I1100" s="152">
        <v>-12.5</v>
      </c>
      <c r="J1100" s="142"/>
      <c r="K1100" s="154" t="s">
        <v>92</v>
      </c>
      <c r="L1100" s="150">
        <v>457</v>
      </c>
      <c r="M1100" s="151">
        <v>386</v>
      </c>
      <c r="N1100" s="151">
        <v>377</v>
      </c>
      <c r="O1100" s="151">
        <v>445</v>
      </c>
      <c r="P1100" s="151">
        <v>363</v>
      </c>
      <c r="Q1100" s="151">
        <v>-82</v>
      </c>
      <c r="R1100" s="152">
        <v>-18.426966292134832</v>
      </c>
      <c r="S1100" s="152"/>
    </row>
    <row r="1101" spans="1:19" s="145" customFormat="1" ht="14.45" customHeight="1">
      <c r="A1101" s="160"/>
      <c r="B1101" s="299" t="s">
        <v>93</v>
      </c>
      <c r="C1101" s="150">
        <v>237</v>
      </c>
      <c r="D1101" s="151">
        <v>239</v>
      </c>
      <c r="E1101" s="151">
        <v>257</v>
      </c>
      <c r="F1101" s="151">
        <v>270</v>
      </c>
      <c r="G1101" s="151">
        <v>282</v>
      </c>
      <c r="H1101" s="151">
        <v>12</v>
      </c>
      <c r="I1101" s="152">
        <v>4.4444444444444446</v>
      </c>
      <c r="J1101" s="142"/>
      <c r="K1101" s="154" t="s">
        <v>93</v>
      </c>
      <c r="L1101" s="150">
        <v>162</v>
      </c>
      <c r="M1101" s="151">
        <v>145</v>
      </c>
      <c r="N1101" s="151">
        <v>148</v>
      </c>
      <c r="O1101" s="151">
        <v>189</v>
      </c>
      <c r="P1101" s="151">
        <v>180</v>
      </c>
      <c r="Q1101" s="151">
        <v>-9</v>
      </c>
      <c r="R1101" s="152">
        <v>-4.7619047619047619</v>
      </c>
      <c r="S1101" s="152"/>
    </row>
    <row r="1102" spans="1:19" s="145" customFormat="1" ht="14.45" customHeight="1">
      <c r="A1102" s="160"/>
      <c r="B1102" s="142"/>
      <c r="C1102" s="150"/>
      <c r="D1102" s="157"/>
      <c r="E1102" s="157"/>
      <c r="F1102" s="157"/>
      <c r="G1102" s="157"/>
      <c r="H1102" s="157"/>
      <c r="I1102" s="158"/>
      <c r="J1102" s="142"/>
      <c r="K1102" s="159"/>
      <c r="L1102" s="150"/>
      <c r="M1102" s="157"/>
      <c r="N1102" s="157"/>
      <c r="O1102" s="157"/>
      <c r="P1102" s="157"/>
      <c r="Q1102" s="157"/>
      <c r="R1102" s="158"/>
      <c r="S1102" s="158"/>
    </row>
    <row r="1103" spans="1:19" s="145" customFormat="1" ht="14.45" customHeight="1">
      <c r="A1103" s="160"/>
      <c r="B1103" s="142" t="s">
        <v>94</v>
      </c>
      <c r="C1103" s="150">
        <v>21</v>
      </c>
      <c r="D1103" s="151">
        <v>10</v>
      </c>
      <c r="E1103" s="151">
        <v>20</v>
      </c>
      <c r="F1103" s="151">
        <v>6</v>
      </c>
      <c r="G1103" s="151">
        <v>7</v>
      </c>
      <c r="H1103" s="151">
        <v>1</v>
      </c>
      <c r="I1103" s="152">
        <v>16.666666666666664</v>
      </c>
      <c r="J1103" s="142"/>
      <c r="K1103" s="159" t="s">
        <v>94</v>
      </c>
      <c r="L1103" s="150">
        <v>17</v>
      </c>
      <c r="M1103" s="151">
        <v>23</v>
      </c>
      <c r="N1103" s="151">
        <v>22</v>
      </c>
      <c r="O1103" s="151">
        <v>14</v>
      </c>
      <c r="P1103" s="151">
        <v>15</v>
      </c>
      <c r="Q1103" s="151">
        <v>1</v>
      </c>
      <c r="R1103" s="152">
        <v>7.1428571428571423</v>
      </c>
      <c r="S1103" s="152"/>
    </row>
    <row r="1104" spans="1:19" s="145" customFormat="1" ht="14.45" customHeight="1">
      <c r="A1104" s="160"/>
      <c r="B1104" s="142" t="s">
        <v>95</v>
      </c>
      <c r="C1104" s="150">
        <v>14</v>
      </c>
      <c r="D1104" s="151">
        <v>18</v>
      </c>
      <c r="E1104" s="151">
        <v>8</v>
      </c>
      <c r="F1104" s="151">
        <v>18</v>
      </c>
      <c r="G1104" s="151">
        <v>5</v>
      </c>
      <c r="H1104" s="151">
        <v>-13</v>
      </c>
      <c r="I1104" s="152">
        <v>-72.222222222222214</v>
      </c>
      <c r="J1104" s="142"/>
      <c r="K1104" s="159" t="s">
        <v>95</v>
      </c>
      <c r="L1104" s="150">
        <v>16</v>
      </c>
      <c r="M1104" s="151">
        <v>12</v>
      </c>
      <c r="N1104" s="151">
        <v>16</v>
      </c>
      <c r="O1104" s="151">
        <v>20</v>
      </c>
      <c r="P1104" s="151">
        <v>5</v>
      </c>
      <c r="Q1104" s="151">
        <v>-15</v>
      </c>
      <c r="R1104" s="152">
        <v>-75</v>
      </c>
      <c r="S1104" s="152"/>
    </row>
    <row r="1105" spans="1:19" s="145" customFormat="1" ht="14.45" customHeight="1">
      <c r="A1105" s="160"/>
      <c r="B1105" s="142" t="s">
        <v>96</v>
      </c>
      <c r="C1105" s="150">
        <v>26</v>
      </c>
      <c r="D1105" s="151">
        <v>15</v>
      </c>
      <c r="E1105" s="151">
        <v>16</v>
      </c>
      <c r="F1105" s="151">
        <v>12</v>
      </c>
      <c r="G1105" s="151">
        <v>18</v>
      </c>
      <c r="H1105" s="151">
        <v>6</v>
      </c>
      <c r="I1105" s="152">
        <v>50</v>
      </c>
      <c r="J1105" s="142"/>
      <c r="K1105" s="159" t="s">
        <v>96</v>
      </c>
      <c r="L1105" s="150">
        <v>25</v>
      </c>
      <c r="M1105" s="151">
        <v>15</v>
      </c>
      <c r="N1105" s="151">
        <v>13</v>
      </c>
      <c r="O1105" s="151">
        <v>14</v>
      </c>
      <c r="P1105" s="151">
        <v>12</v>
      </c>
      <c r="Q1105" s="151">
        <v>-2</v>
      </c>
      <c r="R1105" s="152">
        <v>-14.285714285714285</v>
      </c>
      <c r="S1105" s="152"/>
    </row>
    <row r="1106" spans="1:19" s="145" customFormat="1" ht="14.45" customHeight="1">
      <c r="A1106" s="160"/>
      <c r="B1106" s="142" t="s">
        <v>97</v>
      </c>
      <c r="C1106" s="150">
        <v>39</v>
      </c>
      <c r="D1106" s="151">
        <v>27</v>
      </c>
      <c r="E1106" s="151">
        <v>20</v>
      </c>
      <c r="F1106" s="151">
        <v>20</v>
      </c>
      <c r="G1106" s="151">
        <v>15</v>
      </c>
      <c r="H1106" s="151">
        <v>-5</v>
      </c>
      <c r="I1106" s="152">
        <v>-25</v>
      </c>
      <c r="J1106" s="142"/>
      <c r="K1106" s="159" t="s">
        <v>97</v>
      </c>
      <c r="L1106" s="150">
        <v>50</v>
      </c>
      <c r="M1106" s="151">
        <v>36</v>
      </c>
      <c r="N1106" s="151">
        <v>25</v>
      </c>
      <c r="O1106" s="151">
        <v>25</v>
      </c>
      <c r="P1106" s="151">
        <v>14</v>
      </c>
      <c r="Q1106" s="151">
        <v>-11</v>
      </c>
      <c r="R1106" s="152">
        <v>-44</v>
      </c>
      <c r="S1106" s="152"/>
    </row>
    <row r="1107" spans="1:19" s="145" customFormat="1" ht="14.45" customHeight="1">
      <c r="A1107" s="160"/>
      <c r="B1107" s="142" t="s">
        <v>98</v>
      </c>
      <c r="C1107" s="150">
        <v>39</v>
      </c>
      <c r="D1107" s="151">
        <v>55</v>
      </c>
      <c r="E1107" s="151">
        <v>35</v>
      </c>
      <c r="F1107" s="151">
        <v>21</v>
      </c>
      <c r="G1107" s="151">
        <v>31</v>
      </c>
      <c r="H1107" s="151">
        <v>10</v>
      </c>
      <c r="I1107" s="152">
        <v>47.619047619047613</v>
      </c>
      <c r="J1107" s="142"/>
      <c r="K1107" s="159" t="s">
        <v>98</v>
      </c>
      <c r="L1107" s="150">
        <v>59</v>
      </c>
      <c r="M1107" s="151">
        <v>44</v>
      </c>
      <c r="N1107" s="151">
        <v>37</v>
      </c>
      <c r="O1107" s="151">
        <v>34</v>
      </c>
      <c r="P1107" s="151">
        <v>46</v>
      </c>
      <c r="Q1107" s="151">
        <v>12</v>
      </c>
      <c r="R1107" s="152">
        <v>35.294117647058826</v>
      </c>
      <c r="S1107" s="152"/>
    </row>
    <row r="1108" spans="1:19" s="153" customFormat="1" ht="14.45" customHeight="1">
      <c r="A1108" s="160"/>
      <c r="B1108" s="142" t="s">
        <v>99</v>
      </c>
      <c r="C1108" s="150">
        <v>42</v>
      </c>
      <c r="D1108" s="151">
        <v>36</v>
      </c>
      <c r="E1108" s="151">
        <v>43</v>
      </c>
      <c r="F1108" s="151">
        <v>30</v>
      </c>
      <c r="G1108" s="151">
        <v>29</v>
      </c>
      <c r="H1108" s="151">
        <v>-1</v>
      </c>
      <c r="I1108" s="152">
        <v>-3.3333333333333335</v>
      </c>
      <c r="J1108" s="142"/>
      <c r="K1108" s="159" t="s">
        <v>99</v>
      </c>
      <c r="L1108" s="150">
        <v>48</v>
      </c>
      <c r="M1108" s="151">
        <v>54</v>
      </c>
      <c r="N1108" s="151">
        <v>42</v>
      </c>
      <c r="O1108" s="151">
        <v>47</v>
      </c>
      <c r="P1108" s="151">
        <v>39</v>
      </c>
      <c r="Q1108" s="151">
        <v>-8</v>
      </c>
      <c r="R1108" s="152">
        <v>-17.021276595744681</v>
      </c>
      <c r="S1108" s="152"/>
    </row>
    <row r="1109" spans="1:19" s="145" customFormat="1" ht="14.45" customHeight="1">
      <c r="A1109" s="160"/>
      <c r="B1109" s="142" t="s">
        <v>100</v>
      </c>
      <c r="C1109" s="150">
        <v>50</v>
      </c>
      <c r="D1109" s="151">
        <v>34</v>
      </c>
      <c r="E1109" s="151">
        <v>46</v>
      </c>
      <c r="F1109" s="151">
        <v>25</v>
      </c>
      <c r="G1109" s="151">
        <v>22</v>
      </c>
      <c r="H1109" s="151">
        <v>-3</v>
      </c>
      <c r="I1109" s="152">
        <v>-12</v>
      </c>
      <c r="J1109" s="142"/>
      <c r="K1109" s="159" t="s">
        <v>100</v>
      </c>
      <c r="L1109" s="150">
        <v>27</v>
      </c>
      <c r="M1109" s="151">
        <v>27</v>
      </c>
      <c r="N1109" s="151">
        <v>45</v>
      </c>
      <c r="O1109" s="151">
        <v>63</v>
      </c>
      <c r="P1109" s="151">
        <v>27</v>
      </c>
      <c r="Q1109" s="151">
        <v>-36</v>
      </c>
      <c r="R1109" s="152">
        <v>-57.142857142857139</v>
      </c>
      <c r="S1109" s="152"/>
    </row>
    <row r="1110" spans="1:19" s="145" customFormat="1" ht="14.45" customHeight="1">
      <c r="A1110" s="160"/>
      <c r="B1110" s="142" t="s">
        <v>118</v>
      </c>
      <c r="C1110" s="150">
        <v>56</v>
      </c>
      <c r="D1110" s="151">
        <v>38</v>
      </c>
      <c r="E1110" s="151">
        <v>37</v>
      </c>
      <c r="F1110" s="151">
        <v>36</v>
      </c>
      <c r="G1110" s="151">
        <v>25</v>
      </c>
      <c r="H1110" s="151">
        <v>-11</v>
      </c>
      <c r="I1110" s="152">
        <v>-30.555555555555557</v>
      </c>
      <c r="J1110" s="142"/>
      <c r="K1110" s="159" t="s">
        <v>118</v>
      </c>
      <c r="L1110" s="150">
        <v>28</v>
      </c>
      <c r="M1110" s="151">
        <v>30</v>
      </c>
      <c r="N1110" s="151">
        <v>33</v>
      </c>
      <c r="O1110" s="151">
        <v>57</v>
      </c>
      <c r="P1110" s="151">
        <v>35</v>
      </c>
      <c r="Q1110" s="151">
        <v>-22</v>
      </c>
      <c r="R1110" s="152">
        <v>-38.596491228070171</v>
      </c>
      <c r="S1110" s="152"/>
    </row>
    <row r="1111" spans="1:19" s="145" customFormat="1" ht="14.45" customHeight="1">
      <c r="A1111" s="160"/>
      <c r="B1111" s="142" t="s">
        <v>101</v>
      </c>
      <c r="C1111" s="150">
        <v>36</v>
      </c>
      <c r="D1111" s="151">
        <v>39</v>
      </c>
      <c r="E1111" s="151">
        <v>37</v>
      </c>
      <c r="F1111" s="151">
        <v>41</v>
      </c>
      <c r="G1111" s="151">
        <v>39</v>
      </c>
      <c r="H1111" s="151">
        <v>-2</v>
      </c>
      <c r="I1111" s="152">
        <v>-4.8780487804878048</v>
      </c>
      <c r="J1111" s="142"/>
      <c r="K1111" s="159" t="s">
        <v>101</v>
      </c>
      <c r="L1111" s="150">
        <v>33</v>
      </c>
      <c r="M1111" s="151">
        <v>22</v>
      </c>
      <c r="N1111" s="151">
        <v>39</v>
      </c>
      <c r="O1111" s="151">
        <v>49</v>
      </c>
      <c r="P1111" s="151">
        <v>45</v>
      </c>
      <c r="Q1111" s="151">
        <v>-4</v>
      </c>
      <c r="R1111" s="152">
        <v>-8.1632653061224492</v>
      </c>
      <c r="S1111" s="152"/>
    </row>
    <row r="1112" spans="1:19" s="145" customFormat="1" ht="14.45" customHeight="1">
      <c r="A1112" s="160"/>
      <c r="B1112" s="142" t="s">
        <v>102</v>
      </c>
      <c r="C1112" s="150">
        <v>70</v>
      </c>
      <c r="D1112" s="151">
        <v>27</v>
      </c>
      <c r="E1112" s="151">
        <v>44</v>
      </c>
      <c r="F1112" s="151">
        <v>38</v>
      </c>
      <c r="G1112" s="151">
        <v>40</v>
      </c>
      <c r="H1112" s="151">
        <v>2</v>
      </c>
      <c r="I1112" s="152">
        <v>5.2631578947368416</v>
      </c>
      <c r="J1112" s="142"/>
      <c r="K1112" s="159" t="s">
        <v>102</v>
      </c>
      <c r="L1112" s="150">
        <v>48</v>
      </c>
      <c r="M1112" s="151">
        <v>25</v>
      </c>
      <c r="N1112" s="151">
        <v>23</v>
      </c>
      <c r="O1112" s="151">
        <v>35</v>
      </c>
      <c r="P1112" s="151">
        <v>43</v>
      </c>
      <c r="Q1112" s="151">
        <v>8</v>
      </c>
      <c r="R1112" s="152">
        <v>22.857142857142858</v>
      </c>
      <c r="S1112" s="152"/>
    </row>
    <row r="1113" spans="1:19" s="145" customFormat="1" ht="14.45" customHeight="1">
      <c r="A1113" s="160"/>
      <c r="B1113" s="142" t="s">
        <v>103</v>
      </c>
      <c r="C1113" s="150">
        <v>92</v>
      </c>
      <c r="D1113" s="151">
        <v>70</v>
      </c>
      <c r="E1113" s="151">
        <v>26</v>
      </c>
      <c r="F1113" s="151">
        <v>37</v>
      </c>
      <c r="G1113" s="151">
        <v>39</v>
      </c>
      <c r="H1113" s="151">
        <v>2</v>
      </c>
      <c r="I1113" s="152">
        <v>5.4054054054054053</v>
      </c>
      <c r="J1113" s="142"/>
      <c r="K1113" s="159" t="s">
        <v>103</v>
      </c>
      <c r="L1113" s="150">
        <v>77</v>
      </c>
      <c r="M1113" s="151">
        <v>38</v>
      </c>
      <c r="N1113" s="151">
        <v>35</v>
      </c>
      <c r="O1113" s="151">
        <v>41</v>
      </c>
      <c r="P1113" s="151">
        <v>36</v>
      </c>
      <c r="Q1113" s="151">
        <v>-5</v>
      </c>
      <c r="R1113" s="152">
        <v>-12.195121951219512</v>
      </c>
      <c r="S1113" s="152"/>
    </row>
    <row r="1114" spans="1:19" s="145" customFormat="1" ht="14.45" customHeight="1">
      <c r="A1114" s="160"/>
      <c r="B1114" s="142" t="s">
        <v>104</v>
      </c>
      <c r="C1114" s="150">
        <v>83</v>
      </c>
      <c r="D1114" s="151">
        <v>94</v>
      </c>
      <c r="E1114" s="151">
        <v>78</v>
      </c>
      <c r="F1114" s="151">
        <v>37</v>
      </c>
      <c r="G1114" s="151">
        <v>38</v>
      </c>
      <c r="H1114" s="151">
        <v>1</v>
      </c>
      <c r="I1114" s="152">
        <v>2.7027027027027026</v>
      </c>
      <c r="J1114" s="142"/>
      <c r="K1114" s="159" t="s">
        <v>104</v>
      </c>
      <c r="L1114" s="150">
        <v>43</v>
      </c>
      <c r="M1114" s="151">
        <v>66</v>
      </c>
      <c r="N1114" s="151">
        <v>30</v>
      </c>
      <c r="O1114" s="151">
        <v>50</v>
      </c>
      <c r="P1114" s="151">
        <v>40</v>
      </c>
      <c r="Q1114" s="151">
        <v>-10</v>
      </c>
      <c r="R1114" s="152">
        <v>-20</v>
      </c>
      <c r="S1114" s="152"/>
    </row>
    <row r="1115" spans="1:19" s="145" customFormat="1" ht="14.45" customHeight="1">
      <c r="A1115" s="160"/>
      <c r="B1115" s="142" t="s">
        <v>105</v>
      </c>
      <c r="C1115" s="150">
        <v>61</v>
      </c>
      <c r="D1115" s="151">
        <v>83</v>
      </c>
      <c r="E1115" s="151">
        <v>96</v>
      </c>
      <c r="F1115" s="151">
        <v>75</v>
      </c>
      <c r="G1115" s="151">
        <v>37</v>
      </c>
      <c r="H1115" s="151">
        <v>-38</v>
      </c>
      <c r="I1115" s="152">
        <v>-50.666666666666671</v>
      </c>
      <c r="J1115" s="142"/>
      <c r="K1115" s="159" t="s">
        <v>105</v>
      </c>
      <c r="L1115" s="150">
        <v>44</v>
      </c>
      <c r="M1115" s="151">
        <v>44</v>
      </c>
      <c r="N1115" s="151">
        <v>68</v>
      </c>
      <c r="O1115" s="151">
        <v>44</v>
      </c>
      <c r="P1115" s="151">
        <v>38</v>
      </c>
      <c r="Q1115" s="151">
        <v>-6</v>
      </c>
      <c r="R1115" s="152">
        <v>-13.636363636363635</v>
      </c>
      <c r="S1115" s="152"/>
    </row>
    <row r="1116" spans="1:19" s="145" customFormat="1" ht="14.45" customHeight="1">
      <c r="A1116" s="160"/>
      <c r="B1116" s="142" t="s">
        <v>106</v>
      </c>
      <c r="C1116" s="150">
        <v>73</v>
      </c>
      <c r="D1116" s="151">
        <v>58</v>
      </c>
      <c r="E1116" s="151">
        <v>78</v>
      </c>
      <c r="F1116" s="151">
        <v>89</v>
      </c>
      <c r="G1116" s="151">
        <v>65</v>
      </c>
      <c r="H1116" s="151">
        <v>-24</v>
      </c>
      <c r="I1116" s="152">
        <v>-26.966292134831459</v>
      </c>
      <c r="J1116" s="142"/>
      <c r="K1116" s="159" t="s">
        <v>106</v>
      </c>
      <c r="L1116" s="150">
        <v>53</v>
      </c>
      <c r="M1116" s="151">
        <v>39</v>
      </c>
      <c r="N1116" s="151">
        <v>40</v>
      </c>
      <c r="O1116" s="151">
        <v>69</v>
      </c>
      <c r="P1116" s="151">
        <v>40</v>
      </c>
      <c r="Q1116" s="151">
        <v>-29</v>
      </c>
      <c r="R1116" s="152">
        <v>-42.028985507246375</v>
      </c>
      <c r="S1116" s="152"/>
    </row>
    <row r="1117" spans="1:19" s="145" customFormat="1" ht="14.45" customHeight="1">
      <c r="A1117" s="160"/>
      <c r="B1117" s="142" t="s">
        <v>107</v>
      </c>
      <c r="C1117" s="150">
        <v>58</v>
      </c>
      <c r="D1117" s="151">
        <v>73</v>
      </c>
      <c r="E1117" s="151">
        <v>54</v>
      </c>
      <c r="F1117" s="151">
        <v>69</v>
      </c>
      <c r="G1117" s="151">
        <v>76</v>
      </c>
      <c r="H1117" s="151">
        <v>7</v>
      </c>
      <c r="I1117" s="152">
        <v>10.144927536231885</v>
      </c>
      <c r="J1117" s="142"/>
      <c r="K1117" s="159" t="s">
        <v>107</v>
      </c>
      <c r="L1117" s="150">
        <v>58</v>
      </c>
      <c r="M1117" s="151">
        <v>41</v>
      </c>
      <c r="N1117" s="151">
        <v>33</v>
      </c>
      <c r="O1117" s="151">
        <v>41</v>
      </c>
      <c r="P1117" s="151">
        <v>57</v>
      </c>
      <c r="Q1117" s="151">
        <v>16</v>
      </c>
      <c r="R1117" s="152">
        <v>39.024390243902438</v>
      </c>
      <c r="S1117" s="152"/>
    </row>
    <row r="1118" spans="1:19" s="145" customFormat="1" ht="14.45" customHeight="1">
      <c r="A1118" s="160"/>
      <c r="B1118" s="142" t="s">
        <v>108</v>
      </c>
      <c r="C1118" s="150">
        <v>49</v>
      </c>
      <c r="D1118" s="151">
        <v>45</v>
      </c>
      <c r="E1118" s="151">
        <v>62</v>
      </c>
      <c r="F1118" s="151">
        <v>38</v>
      </c>
      <c r="G1118" s="151">
        <v>63</v>
      </c>
      <c r="H1118" s="151">
        <v>25</v>
      </c>
      <c r="I1118" s="152">
        <v>65.789473684210535</v>
      </c>
      <c r="J1118" s="142"/>
      <c r="K1118" s="159" t="s">
        <v>108</v>
      </c>
      <c r="L1118" s="150">
        <v>20</v>
      </c>
      <c r="M1118" s="151">
        <v>39</v>
      </c>
      <c r="N1118" s="151">
        <v>34</v>
      </c>
      <c r="O1118" s="151">
        <v>28</v>
      </c>
      <c r="P1118" s="151">
        <v>30</v>
      </c>
      <c r="Q1118" s="151">
        <v>2</v>
      </c>
      <c r="R1118" s="152">
        <v>7.1428571428571423</v>
      </c>
      <c r="S1118" s="152"/>
    </row>
    <row r="1119" spans="1:19" s="145" customFormat="1" ht="14.45" customHeight="1">
      <c r="A1119" s="160"/>
      <c r="B1119" s="142" t="s">
        <v>109</v>
      </c>
      <c r="C1119" s="150">
        <v>38</v>
      </c>
      <c r="D1119" s="151">
        <v>32</v>
      </c>
      <c r="E1119" s="151">
        <v>34</v>
      </c>
      <c r="F1119" s="151">
        <v>43</v>
      </c>
      <c r="G1119" s="151">
        <v>29</v>
      </c>
      <c r="H1119" s="151">
        <v>-14</v>
      </c>
      <c r="I1119" s="152">
        <v>-32.558139534883722</v>
      </c>
      <c r="J1119" s="142"/>
      <c r="K1119" s="159" t="s">
        <v>109</v>
      </c>
      <c r="L1119" s="150">
        <v>16</v>
      </c>
      <c r="M1119" s="151">
        <v>12</v>
      </c>
      <c r="N1119" s="151">
        <v>30</v>
      </c>
      <c r="O1119" s="151">
        <v>29</v>
      </c>
      <c r="P1119" s="151">
        <v>26</v>
      </c>
      <c r="Q1119" s="151">
        <v>-3</v>
      </c>
      <c r="R1119" s="152">
        <v>-10.344827586206897</v>
      </c>
      <c r="S1119" s="152"/>
    </row>
    <row r="1120" spans="1:19" s="145" customFormat="1" ht="14.45" customHeight="1">
      <c r="A1120" s="160"/>
      <c r="B1120" s="142" t="s">
        <v>110</v>
      </c>
      <c r="C1120" s="150">
        <v>19</v>
      </c>
      <c r="D1120" s="151">
        <v>31</v>
      </c>
      <c r="E1120" s="151">
        <v>29</v>
      </c>
      <c r="F1120" s="151">
        <v>31</v>
      </c>
      <c r="G1120" s="151">
        <v>49</v>
      </c>
      <c r="H1120" s="151">
        <v>18</v>
      </c>
      <c r="I1120" s="152">
        <v>58.064516129032263</v>
      </c>
      <c r="J1120" s="142"/>
      <c r="K1120" s="159" t="s">
        <v>110</v>
      </c>
      <c r="L1120" s="150">
        <v>15</v>
      </c>
      <c r="M1120" s="151">
        <v>14</v>
      </c>
      <c r="N1120" s="151">
        <v>11</v>
      </c>
      <c r="O1120" s="151">
        <v>22</v>
      </c>
      <c r="P1120" s="151">
        <v>27</v>
      </c>
      <c r="Q1120" s="151">
        <v>5</v>
      </c>
      <c r="R1120" s="152">
        <v>22.727272727272727</v>
      </c>
      <c r="S1120" s="152"/>
    </row>
    <row r="1121" spans="1:19" s="145" customFormat="1" ht="14.45" customHeight="1">
      <c r="A1121" s="160"/>
      <c r="B1121" s="142" t="s">
        <v>111</v>
      </c>
      <c r="C1121" s="323" t="s">
        <v>313</v>
      </c>
      <c r="D1121" s="151" t="s">
        <v>313</v>
      </c>
      <c r="E1121" s="151" t="s">
        <v>313</v>
      </c>
      <c r="F1121" s="151" t="s">
        <v>313</v>
      </c>
      <c r="G1121" s="151">
        <v>10</v>
      </c>
      <c r="H1121" s="151"/>
      <c r="I1121" s="152"/>
      <c r="J1121" s="160"/>
      <c r="K1121" s="142" t="s">
        <v>111</v>
      </c>
      <c r="L1121" s="323" t="s">
        <v>313</v>
      </c>
      <c r="M1121" s="151" t="s">
        <v>313</v>
      </c>
      <c r="N1121" s="151" t="s">
        <v>313</v>
      </c>
      <c r="O1121" s="151">
        <v>4</v>
      </c>
      <c r="P1121" s="151">
        <v>14</v>
      </c>
      <c r="Q1121" s="151"/>
      <c r="R1121" s="152"/>
      <c r="S1121" s="160"/>
    </row>
    <row r="1122" spans="1:19" s="145" customFormat="1" ht="14.45" customHeight="1">
      <c r="A1122" s="160"/>
      <c r="B1122" s="160"/>
      <c r="C1122" s="160"/>
      <c r="D1122" s="160"/>
      <c r="E1122" s="160"/>
      <c r="F1122" s="160"/>
      <c r="G1122" s="160"/>
      <c r="H1122" s="160"/>
      <c r="I1122" s="160"/>
      <c r="J1122" s="160"/>
      <c r="K1122" s="160"/>
      <c r="L1122" s="160"/>
      <c r="M1122" s="160"/>
      <c r="N1122" s="160"/>
      <c r="O1122" s="160"/>
      <c r="P1122" s="161"/>
      <c r="Q1122" s="160"/>
      <c r="R1122" s="160"/>
      <c r="S1122" s="160"/>
    </row>
    <row r="1123" spans="1:19" s="145" customFormat="1" ht="14.45" customHeight="1">
      <c r="A1123" s="160"/>
      <c r="B1123" s="160"/>
      <c r="C1123" s="160"/>
      <c r="D1123" s="160"/>
      <c r="E1123" s="160"/>
      <c r="F1123" s="160"/>
      <c r="G1123" s="160"/>
      <c r="H1123" s="160"/>
      <c r="I1123" s="160"/>
      <c r="J1123" s="160"/>
      <c r="K1123" s="160"/>
      <c r="L1123" s="160"/>
      <c r="M1123" s="160"/>
      <c r="N1123" s="160"/>
      <c r="O1123" s="160"/>
      <c r="P1123" s="161"/>
      <c r="Q1123" s="160"/>
      <c r="R1123" s="160"/>
      <c r="S1123" s="160"/>
    </row>
    <row r="1124" spans="1:19" s="145" customFormat="1" ht="14.45" customHeight="1">
      <c r="A1124" s="138"/>
      <c r="B1124" s="138" t="s">
        <v>662</v>
      </c>
      <c r="C1124" s="138"/>
      <c r="D1124" s="138"/>
      <c r="E1124" s="138"/>
      <c r="F1124" s="138"/>
      <c r="G1124" s="138"/>
      <c r="H1124" s="138"/>
      <c r="I1124" s="138"/>
      <c r="J1124" s="138"/>
      <c r="K1124" s="138" t="s">
        <v>663</v>
      </c>
      <c r="L1124" s="138"/>
      <c r="M1124" s="138"/>
      <c r="N1124" s="138"/>
      <c r="O1124" s="138"/>
      <c r="P1124" s="138"/>
      <c r="Q1124" s="138"/>
      <c r="R1124" s="138"/>
      <c r="S1124" s="138"/>
    </row>
    <row r="1125" spans="1:19" s="145" customFormat="1" ht="14.45" customHeight="1">
      <c r="A1125" s="160"/>
      <c r="B1125" s="491" t="s">
        <v>335</v>
      </c>
      <c r="C1125" s="140"/>
      <c r="D1125" s="140"/>
      <c r="E1125" s="140"/>
      <c r="F1125" s="140"/>
      <c r="G1125" s="143"/>
      <c r="H1125" s="141"/>
      <c r="I1125" s="141"/>
      <c r="J1125" s="142"/>
      <c r="K1125" s="491" t="s">
        <v>335</v>
      </c>
      <c r="L1125" s="140"/>
      <c r="M1125" s="140"/>
      <c r="N1125" s="140"/>
      <c r="O1125" s="140"/>
      <c r="P1125" s="143"/>
      <c r="Q1125" s="141"/>
      <c r="R1125" s="141"/>
      <c r="S1125" s="144"/>
    </row>
    <row r="1126" spans="1:19" s="145" customFormat="1" ht="14.45" customHeight="1">
      <c r="A1126" s="160"/>
      <c r="B1126" s="492"/>
      <c r="C1126" s="146" t="s">
        <v>151</v>
      </c>
      <c r="D1126" s="146" t="s">
        <v>86</v>
      </c>
      <c r="E1126" s="146" t="s">
        <v>87</v>
      </c>
      <c r="F1126" s="146" t="s">
        <v>410</v>
      </c>
      <c r="G1126" s="146" t="s">
        <v>739</v>
      </c>
      <c r="H1126" s="81" t="s">
        <v>509</v>
      </c>
      <c r="I1126" s="147" t="s">
        <v>807</v>
      </c>
      <c r="J1126" s="142"/>
      <c r="K1126" s="492"/>
      <c r="L1126" s="146" t="s">
        <v>151</v>
      </c>
      <c r="M1126" s="146" t="s">
        <v>86</v>
      </c>
      <c r="N1126" s="146" t="s">
        <v>87</v>
      </c>
      <c r="O1126" s="146" t="s">
        <v>410</v>
      </c>
      <c r="P1126" s="146" t="s">
        <v>739</v>
      </c>
      <c r="Q1126" s="81" t="s">
        <v>509</v>
      </c>
      <c r="R1126" s="147" t="s">
        <v>807</v>
      </c>
      <c r="S1126" s="144"/>
    </row>
    <row r="1127" spans="1:19" s="145" customFormat="1" ht="14.45" customHeight="1">
      <c r="A1127" s="160"/>
      <c r="B1127" s="493"/>
      <c r="C1127" s="148"/>
      <c r="D1127" s="148"/>
      <c r="E1127" s="148"/>
      <c r="F1127" s="148"/>
      <c r="G1127" s="148"/>
      <c r="H1127" s="149" t="s">
        <v>88</v>
      </c>
      <c r="I1127" s="81" t="s">
        <v>511</v>
      </c>
      <c r="J1127" s="142"/>
      <c r="K1127" s="493"/>
      <c r="L1127" s="148"/>
      <c r="M1127" s="148"/>
      <c r="N1127" s="148"/>
      <c r="O1127" s="148"/>
      <c r="P1127" s="148"/>
      <c r="Q1127" s="149" t="s">
        <v>88</v>
      </c>
      <c r="R1127" s="81" t="s">
        <v>511</v>
      </c>
      <c r="S1127" s="144"/>
    </row>
    <row r="1128" spans="1:19" s="180" customFormat="1" ht="14.45" customHeight="1">
      <c r="B1128" s="188" t="s">
        <v>90</v>
      </c>
      <c r="C1128" s="187">
        <v>362</v>
      </c>
      <c r="D1128" s="183">
        <v>333</v>
      </c>
      <c r="E1128" s="183">
        <v>340</v>
      </c>
      <c r="F1128" s="183">
        <v>281</v>
      </c>
      <c r="G1128" s="183">
        <v>264</v>
      </c>
      <c r="H1128" s="182">
        <v>-17</v>
      </c>
      <c r="I1128" s="184">
        <v>-6.0498220640569391</v>
      </c>
      <c r="J1128" s="185"/>
      <c r="K1128" s="186" t="s">
        <v>90</v>
      </c>
      <c r="L1128" s="187">
        <v>281</v>
      </c>
      <c r="M1128" s="183">
        <v>252</v>
      </c>
      <c r="N1128" s="183">
        <v>240</v>
      </c>
      <c r="O1128" s="183">
        <v>306</v>
      </c>
      <c r="P1128" s="183">
        <v>265</v>
      </c>
      <c r="Q1128" s="182">
        <v>-41</v>
      </c>
      <c r="R1128" s="184">
        <v>-13.398692810457517</v>
      </c>
      <c r="S1128" s="184"/>
    </row>
    <row r="1129" spans="1:19" s="145" customFormat="1" ht="14.45" customHeight="1">
      <c r="A1129" s="160"/>
      <c r="B1129" s="299" t="s">
        <v>91</v>
      </c>
      <c r="C1129" s="150">
        <v>35</v>
      </c>
      <c r="D1129" s="151">
        <v>30</v>
      </c>
      <c r="E1129" s="151">
        <v>27</v>
      </c>
      <c r="F1129" s="151">
        <v>19</v>
      </c>
      <c r="G1129" s="151">
        <v>10</v>
      </c>
      <c r="H1129" s="151">
        <v>-9</v>
      </c>
      <c r="I1129" s="152">
        <v>-47.368421052631575</v>
      </c>
      <c r="J1129" s="142"/>
      <c r="K1129" s="154" t="s">
        <v>91</v>
      </c>
      <c r="L1129" s="150">
        <v>33</v>
      </c>
      <c r="M1129" s="151">
        <v>31</v>
      </c>
      <c r="N1129" s="151">
        <v>22</v>
      </c>
      <c r="O1129" s="151">
        <v>24</v>
      </c>
      <c r="P1129" s="151">
        <v>16</v>
      </c>
      <c r="Q1129" s="151">
        <v>-8</v>
      </c>
      <c r="R1129" s="152">
        <v>-33.333333333333329</v>
      </c>
      <c r="S1129" s="152"/>
    </row>
    <row r="1130" spans="1:19" s="145" customFormat="1" ht="14.45" customHeight="1">
      <c r="A1130" s="160"/>
      <c r="B1130" s="299" t="s">
        <v>92</v>
      </c>
      <c r="C1130" s="150">
        <v>244</v>
      </c>
      <c r="D1130" s="151">
        <v>222</v>
      </c>
      <c r="E1130" s="151">
        <v>221</v>
      </c>
      <c r="F1130" s="151">
        <v>165</v>
      </c>
      <c r="G1130" s="151">
        <v>149</v>
      </c>
      <c r="H1130" s="151">
        <v>-16</v>
      </c>
      <c r="I1130" s="152">
        <v>-9.6969696969696972</v>
      </c>
      <c r="J1130" s="142"/>
      <c r="K1130" s="154" t="s">
        <v>92</v>
      </c>
      <c r="L1130" s="150">
        <v>191</v>
      </c>
      <c r="M1130" s="151">
        <v>168</v>
      </c>
      <c r="N1130" s="151">
        <v>168</v>
      </c>
      <c r="O1130" s="151">
        <v>209</v>
      </c>
      <c r="P1130" s="151">
        <v>170</v>
      </c>
      <c r="Q1130" s="151">
        <v>-39</v>
      </c>
      <c r="R1130" s="152">
        <v>-18.660287081339714</v>
      </c>
      <c r="S1130" s="152"/>
    </row>
    <row r="1131" spans="1:19" s="145" customFormat="1" ht="14.45" customHeight="1">
      <c r="A1131" s="160"/>
      <c r="B1131" s="299" t="s">
        <v>93</v>
      </c>
      <c r="C1131" s="150">
        <v>83</v>
      </c>
      <c r="D1131" s="151">
        <v>81</v>
      </c>
      <c r="E1131" s="151">
        <v>92</v>
      </c>
      <c r="F1131" s="151">
        <v>97</v>
      </c>
      <c r="G1131" s="151">
        <v>100</v>
      </c>
      <c r="H1131" s="151">
        <v>3</v>
      </c>
      <c r="I1131" s="152">
        <v>3.0927835051546393</v>
      </c>
      <c r="J1131" s="142"/>
      <c r="K1131" s="154" t="s">
        <v>93</v>
      </c>
      <c r="L1131" s="150">
        <v>57</v>
      </c>
      <c r="M1131" s="151">
        <v>53</v>
      </c>
      <c r="N1131" s="151">
        <v>50</v>
      </c>
      <c r="O1131" s="151">
        <v>71</v>
      </c>
      <c r="P1131" s="151">
        <v>71</v>
      </c>
      <c r="Q1131" s="151">
        <v>0</v>
      </c>
      <c r="R1131" s="152">
        <v>0</v>
      </c>
      <c r="S1131" s="152"/>
    </row>
    <row r="1132" spans="1:19" s="145" customFormat="1" ht="14.45" customHeight="1">
      <c r="A1132" s="160"/>
      <c r="B1132" s="142"/>
      <c r="C1132" s="150"/>
      <c r="D1132" s="157"/>
      <c r="E1132" s="157"/>
      <c r="F1132" s="157"/>
      <c r="G1132" s="157"/>
      <c r="H1132" s="157"/>
      <c r="I1132" s="158"/>
      <c r="J1132" s="142"/>
      <c r="K1132" s="159"/>
      <c r="L1132" s="150"/>
      <c r="M1132" s="157"/>
      <c r="N1132" s="157"/>
      <c r="O1132" s="157"/>
      <c r="P1132" s="157"/>
      <c r="Q1132" s="157"/>
      <c r="R1132" s="158"/>
      <c r="S1132" s="158"/>
    </row>
    <row r="1133" spans="1:19" s="139" customFormat="1" ht="14.45" customHeight="1">
      <c r="A1133" s="160"/>
      <c r="B1133" s="142" t="s">
        <v>94</v>
      </c>
      <c r="C1133" s="150">
        <v>11</v>
      </c>
      <c r="D1133" s="151">
        <v>8</v>
      </c>
      <c r="E1133" s="151">
        <v>11</v>
      </c>
      <c r="F1133" s="151">
        <v>1</v>
      </c>
      <c r="G1133" s="151">
        <v>2</v>
      </c>
      <c r="H1133" s="151">
        <v>1</v>
      </c>
      <c r="I1133" s="152">
        <v>100</v>
      </c>
      <c r="J1133" s="142"/>
      <c r="K1133" s="159" t="s">
        <v>94</v>
      </c>
      <c r="L1133" s="150">
        <v>9</v>
      </c>
      <c r="M1133" s="151">
        <v>17</v>
      </c>
      <c r="N1133" s="151">
        <v>9</v>
      </c>
      <c r="O1133" s="151">
        <v>7</v>
      </c>
      <c r="P1133" s="151">
        <v>7</v>
      </c>
      <c r="Q1133" s="151">
        <v>0</v>
      </c>
      <c r="R1133" s="152">
        <v>0</v>
      </c>
      <c r="S1133" s="152"/>
    </row>
    <row r="1134" spans="1:19" s="145" customFormat="1" ht="14.45" customHeight="1">
      <c r="A1134" s="160"/>
      <c r="B1134" s="142" t="s">
        <v>95</v>
      </c>
      <c r="C1134" s="150">
        <v>10</v>
      </c>
      <c r="D1134" s="151">
        <v>11</v>
      </c>
      <c r="E1134" s="151">
        <v>5</v>
      </c>
      <c r="F1134" s="151">
        <v>10</v>
      </c>
      <c r="G1134" s="151" t="s">
        <v>313</v>
      </c>
      <c r="H1134" s="151">
        <v>-10</v>
      </c>
      <c r="I1134" s="152" t="s">
        <v>512</v>
      </c>
      <c r="J1134" s="142"/>
      <c r="K1134" s="159" t="s">
        <v>95</v>
      </c>
      <c r="L1134" s="150">
        <v>7</v>
      </c>
      <c r="M1134" s="151">
        <v>6</v>
      </c>
      <c r="N1134" s="151">
        <v>8</v>
      </c>
      <c r="O1134" s="151">
        <v>7</v>
      </c>
      <c r="P1134" s="151">
        <v>5</v>
      </c>
      <c r="Q1134" s="151">
        <v>-2</v>
      </c>
      <c r="R1134" s="152">
        <v>-28.571428571428569</v>
      </c>
      <c r="S1134" s="152"/>
    </row>
    <row r="1135" spans="1:19" s="145" customFormat="1" ht="14.45" customHeight="1">
      <c r="A1135" s="160"/>
      <c r="B1135" s="142" t="s">
        <v>96</v>
      </c>
      <c r="C1135" s="150">
        <v>14</v>
      </c>
      <c r="D1135" s="151">
        <v>11</v>
      </c>
      <c r="E1135" s="151">
        <v>11</v>
      </c>
      <c r="F1135" s="151">
        <v>8</v>
      </c>
      <c r="G1135" s="151">
        <v>8</v>
      </c>
      <c r="H1135" s="151">
        <v>0</v>
      </c>
      <c r="I1135" s="152">
        <v>0</v>
      </c>
      <c r="J1135" s="142"/>
      <c r="K1135" s="159" t="s">
        <v>96</v>
      </c>
      <c r="L1135" s="150">
        <v>17</v>
      </c>
      <c r="M1135" s="151">
        <v>8</v>
      </c>
      <c r="N1135" s="151">
        <v>5</v>
      </c>
      <c r="O1135" s="151">
        <v>10</v>
      </c>
      <c r="P1135" s="151">
        <v>4</v>
      </c>
      <c r="Q1135" s="151">
        <v>-6</v>
      </c>
      <c r="R1135" s="152">
        <v>-60</v>
      </c>
      <c r="S1135" s="152"/>
    </row>
    <row r="1136" spans="1:19" s="145" customFormat="1" ht="14.45" customHeight="1">
      <c r="A1136" s="160"/>
      <c r="B1136" s="142" t="s">
        <v>97</v>
      </c>
      <c r="C1136" s="150">
        <v>18</v>
      </c>
      <c r="D1136" s="151">
        <v>16</v>
      </c>
      <c r="E1136" s="151">
        <v>14</v>
      </c>
      <c r="F1136" s="151">
        <v>11</v>
      </c>
      <c r="G1136" s="151">
        <v>9</v>
      </c>
      <c r="H1136" s="151">
        <v>-2</v>
      </c>
      <c r="I1136" s="152">
        <v>-18.181818181818183</v>
      </c>
      <c r="J1136" s="142"/>
      <c r="K1136" s="159" t="s">
        <v>97</v>
      </c>
      <c r="L1136" s="150">
        <v>18</v>
      </c>
      <c r="M1136" s="151">
        <v>16</v>
      </c>
      <c r="N1136" s="151">
        <v>11</v>
      </c>
      <c r="O1136" s="151">
        <v>10</v>
      </c>
      <c r="P1136" s="151">
        <v>8</v>
      </c>
      <c r="Q1136" s="151">
        <v>-2</v>
      </c>
      <c r="R1136" s="152">
        <v>-20</v>
      </c>
      <c r="S1136" s="152"/>
    </row>
    <row r="1137" spans="1:19" s="153" customFormat="1" ht="14.45" customHeight="1">
      <c r="A1137" s="160"/>
      <c r="B1137" s="142" t="s">
        <v>98</v>
      </c>
      <c r="C1137" s="150">
        <v>21</v>
      </c>
      <c r="D1137" s="151">
        <v>29</v>
      </c>
      <c r="E1137" s="151">
        <v>20</v>
      </c>
      <c r="F1137" s="151">
        <v>9</v>
      </c>
      <c r="G1137" s="151">
        <v>22</v>
      </c>
      <c r="H1137" s="151">
        <v>13</v>
      </c>
      <c r="I1137" s="152">
        <v>144.44444444444443</v>
      </c>
      <c r="J1137" s="142"/>
      <c r="K1137" s="159" t="s">
        <v>98</v>
      </c>
      <c r="L1137" s="150">
        <v>22</v>
      </c>
      <c r="M1137" s="151">
        <v>22</v>
      </c>
      <c r="N1137" s="151">
        <v>15</v>
      </c>
      <c r="O1137" s="151">
        <v>16</v>
      </c>
      <c r="P1137" s="151">
        <v>20</v>
      </c>
      <c r="Q1137" s="151">
        <v>4</v>
      </c>
      <c r="R1137" s="152">
        <v>25</v>
      </c>
      <c r="S1137" s="152"/>
    </row>
    <row r="1138" spans="1:19" s="145" customFormat="1" ht="14.45" customHeight="1">
      <c r="A1138" s="160"/>
      <c r="B1138" s="142" t="s">
        <v>99</v>
      </c>
      <c r="C1138" s="150">
        <v>17</v>
      </c>
      <c r="D1138" s="151">
        <v>22</v>
      </c>
      <c r="E1138" s="151">
        <v>22</v>
      </c>
      <c r="F1138" s="151">
        <v>16</v>
      </c>
      <c r="G1138" s="151">
        <v>13</v>
      </c>
      <c r="H1138" s="151">
        <v>-3</v>
      </c>
      <c r="I1138" s="152">
        <v>-18.75</v>
      </c>
      <c r="J1138" s="142"/>
      <c r="K1138" s="159" t="s">
        <v>99</v>
      </c>
      <c r="L1138" s="150">
        <v>21</v>
      </c>
      <c r="M1138" s="151">
        <v>23</v>
      </c>
      <c r="N1138" s="151">
        <v>19</v>
      </c>
      <c r="O1138" s="151">
        <v>17</v>
      </c>
      <c r="P1138" s="151">
        <v>19</v>
      </c>
      <c r="Q1138" s="151">
        <v>2</v>
      </c>
      <c r="R1138" s="152">
        <v>11.76470588235294</v>
      </c>
      <c r="S1138" s="152"/>
    </row>
    <row r="1139" spans="1:19" s="145" customFormat="1" ht="14.45" customHeight="1">
      <c r="A1139" s="160"/>
      <c r="B1139" s="142" t="s">
        <v>100</v>
      </c>
      <c r="C1139" s="150">
        <v>24</v>
      </c>
      <c r="D1139" s="151">
        <v>16</v>
      </c>
      <c r="E1139" s="151">
        <v>23</v>
      </c>
      <c r="F1139" s="151">
        <v>14</v>
      </c>
      <c r="G1139" s="151">
        <v>10</v>
      </c>
      <c r="H1139" s="151">
        <v>-4</v>
      </c>
      <c r="I1139" s="152">
        <v>-28.571428571428569</v>
      </c>
      <c r="J1139" s="142"/>
      <c r="K1139" s="159" t="s">
        <v>100</v>
      </c>
      <c r="L1139" s="150">
        <v>12</v>
      </c>
      <c r="M1139" s="151">
        <v>11</v>
      </c>
      <c r="N1139" s="151">
        <v>24</v>
      </c>
      <c r="O1139" s="151">
        <v>29</v>
      </c>
      <c r="P1139" s="151">
        <v>12</v>
      </c>
      <c r="Q1139" s="151">
        <v>-17</v>
      </c>
      <c r="R1139" s="152">
        <v>-58.620689655172406</v>
      </c>
      <c r="S1139" s="152"/>
    </row>
    <row r="1140" spans="1:19" s="145" customFormat="1" ht="14.45" customHeight="1">
      <c r="A1140" s="160"/>
      <c r="B1140" s="142" t="s">
        <v>118</v>
      </c>
      <c r="C1140" s="150">
        <v>28</v>
      </c>
      <c r="D1140" s="151">
        <v>16</v>
      </c>
      <c r="E1140" s="151">
        <v>19</v>
      </c>
      <c r="F1140" s="151">
        <v>15</v>
      </c>
      <c r="G1140" s="151">
        <v>11</v>
      </c>
      <c r="H1140" s="151">
        <v>-4</v>
      </c>
      <c r="I1140" s="152">
        <v>-26.666666666666668</v>
      </c>
      <c r="J1140" s="142"/>
      <c r="K1140" s="159" t="s">
        <v>118</v>
      </c>
      <c r="L1140" s="150">
        <v>12</v>
      </c>
      <c r="M1140" s="151">
        <v>16</v>
      </c>
      <c r="N1140" s="151">
        <v>10</v>
      </c>
      <c r="O1140" s="151">
        <v>29</v>
      </c>
      <c r="P1140" s="151">
        <v>14</v>
      </c>
      <c r="Q1140" s="151">
        <v>-15</v>
      </c>
      <c r="R1140" s="152">
        <v>-51.724137931034484</v>
      </c>
      <c r="S1140" s="152"/>
    </row>
    <row r="1141" spans="1:19" s="145" customFormat="1" ht="14.45" customHeight="1">
      <c r="A1141" s="160"/>
      <c r="B1141" s="142" t="s">
        <v>101</v>
      </c>
      <c r="C1141" s="150">
        <v>14</v>
      </c>
      <c r="D1141" s="151">
        <v>16</v>
      </c>
      <c r="E1141" s="151">
        <v>14</v>
      </c>
      <c r="F1141" s="151">
        <v>19</v>
      </c>
      <c r="G1141" s="151">
        <v>20</v>
      </c>
      <c r="H1141" s="151">
        <v>1</v>
      </c>
      <c r="I1141" s="152">
        <v>5.2631578947368416</v>
      </c>
      <c r="J1141" s="142"/>
      <c r="K1141" s="159" t="s">
        <v>101</v>
      </c>
      <c r="L1141" s="150">
        <v>15</v>
      </c>
      <c r="M1141" s="151">
        <v>5</v>
      </c>
      <c r="N1141" s="151">
        <v>23</v>
      </c>
      <c r="O1141" s="151">
        <v>25</v>
      </c>
      <c r="P1141" s="151">
        <v>22</v>
      </c>
      <c r="Q1141" s="151">
        <v>-3</v>
      </c>
      <c r="R1141" s="152">
        <v>-12</v>
      </c>
      <c r="S1141" s="152"/>
    </row>
    <row r="1142" spans="1:19" s="145" customFormat="1" ht="14.45" customHeight="1">
      <c r="A1142" s="160"/>
      <c r="B1142" s="142" t="s">
        <v>102</v>
      </c>
      <c r="C1142" s="150">
        <v>22</v>
      </c>
      <c r="D1142" s="151">
        <v>9</v>
      </c>
      <c r="E1142" s="151">
        <v>23</v>
      </c>
      <c r="F1142" s="151">
        <v>16</v>
      </c>
      <c r="G1142" s="151">
        <v>15</v>
      </c>
      <c r="H1142" s="151">
        <v>-1</v>
      </c>
      <c r="I1142" s="152">
        <v>-6.25</v>
      </c>
      <c r="J1142" s="142"/>
      <c r="K1142" s="159" t="s">
        <v>102</v>
      </c>
      <c r="L1142" s="150">
        <v>24</v>
      </c>
      <c r="M1142" s="151">
        <v>13</v>
      </c>
      <c r="N1142" s="151">
        <v>9</v>
      </c>
      <c r="O1142" s="151">
        <v>17</v>
      </c>
      <c r="P1142" s="151">
        <v>20</v>
      </c>
      <c r="Q1142" s="151">
        <v>3</v>
      </c>
      <c r="R1142" s="152">
        <v>17.647058823529413</v>
      </c>
      <c r="S1142" s="152"/>
    </row>
    <row r="1143" spans="1:19" s="145" customFormat="1" ht="14.45" customHeight="1">
      <c r="A1143" s="160"/>
      <c r="B1143" s="142" t="s">
        <v>103</v>
      </c>
      <c r="C1143" s="150">
        <v>43</v>
      </c>
      <c r="D1143" s="151">
        <v>27</v>
      </c>
      <c r="E1143" s="151">
        <v>10</v>
      </c>
      <c r="F1143" s="151">
        <v>19</v>
      </c>
      <c r="G1143" s="151">
        <v>15</v>
      </c>
      <c r="H1143" s="151">
        <v>-4</v>
      </c>
      <c r="I1143" s="152">
        <v>-21.052631578947366</v>
      </c>
      <c r="J1143" s="142"/>
      <c r="K1143" s="159" t="s">
        <v>103</v>
      </c>
      <c r="L1143" s="150">
        <v>31</v>
      </c>
      <c r="M1143" s="151">
        <v>20</v>
      </c>
      <c r="N1143" s="151">
        <v>17</v>
      </c>
      <c r="O1143" s="151">
        <v>18</v>
      </c>
      <c r="P1143" s="151">
        <v>14</v>
      </c>
      <c r="Q1143" s="151">
        <v>-4</v>
      </c>
      <c r="R1143" s="152">
        <v>-22.222222222222221</v>
      </c>
      <c r="S1143" s="152"/>
    </row>
    <row r="1144" spans="1:19" s="145" customFormat="1" ht="14.45" customHeight="1">
      <c r="A1144" s="160"/>
      <c r="B1144" s="142" t="s">
        <v>104</v>
      </c>
      <c r="C1144" s="150">
        <v>31</v>
      </c>
      <c r="D1144" s="151">
        <v>40</v>
      </c>
      <c r="E1144" s="151">
        <v>31</v>
      </c>
      <c r="F1144" s="151">
        <v>15</v>
      </c>
      <c r="G1144" s="151">
        <v>19</v>
      </c>
      <c r="H1144" s="151">
        <v>4</v>
      </c>
      <c r="I1144" s="152">
        <v>26.666666666666668</v>
      </c>
      <c r="J1144" s="142"/>
      <c r="K1144" s="159" t="s">
        <v>104</v>
      </c>
      <c r="L1144" s="150">
        <v>15</v>
      </c>
      <c r="M1144" s="151">
        <v>25</v>
      </c>
      <c r="N1144" s="151">
        <v>13</v>
      </c>
      <c r="O1144" s="151">
        <v>28</v>
      </c>
      <c r="P1144" s="151">
        <v>21</v>
      </c>
      <c r="Q1144" s="151">
        <v>-7</v>
      </c>
      <c r="R1144" s="152">
        <v>-25</v>
      </c>
      <c r="S1144" s="152"/>
    </row>
    <row r="1145" spans="1:19" s="145" customFormat="1" ht="14.45" customHeight="1">
      <c r="A1145" s="160"/>
      <c r="B1145" s="142" t="s">
        <v>105</v>
      </c>
      <c r="C1145" s="150">
        <v>26</v>
      </c>
      <c r="D1145" s="151">
        <v>31</v>
      </c>
      <c r="E1145" s="151">
        <v>45</v>
      </c>
      <c r="F1145" s="151">
        <v>31</v>
      </c>
      <c r="G1145" s="151">
        <v>15</v>
      </c>
      <c r="H1145" s="151">
        <v>-16</v>
      </c>
      <c r="I1145" s="152">
        <v>-51.612903225806448</v>
      </c>
      <c r="J1145" s="142"/>
      <c r="K1145" s="159" t="s">
        <v>105</v>
      </c>
      <c r="L1145" s="150">
        <v>21</v>
      </c>
      <c r="M1145" s="151">
        <v>17</v>
      </c>
      <c r="N1145" s="151">
        <v>27</v>
      </c>
      <c r="O1145" s="151">
        <v>20</v>
      </c>
      <c r="P1145" s="151">
        <v>20</v>
      </c>
      <c r="Q1145" s="151">
        <v>0</v>
      </c>
      <c r="R1145" s="152">
        <v>0</v>
      </c>
      <c r="S1145" s="152"/>
    </row>
    <row r="1146" spans="1:19" s="145" customFormat="1" ht="14.45" customHeight="1">
      <c r="A1146" s="160"/>
      <c r="B1146" s="142" t="s">
        <v>106</v>
      </c>
      <c r="C1146" s="150">
        <v>27</v>
      </c>
      <c r="D1146" s="151">
        <v>23</v>
      </c>
      <c r="E1146" s="151">
        <v>33</v>
      </c>
      <c r="F1146" s="151">
        <v>41</v>
      </c>
      <c r="G1146" s="151">
        <v>26</v>
      </c>
      <c r="H1146" s="151">
        <v>-15</v>
      </c>
      <c r="I1146" s="152">
        <v>-36.585365853658537</v>
      </c>
      <c r="J1146" s="142"/>
      <c r="K1146" s="159" t="s">
        <v>106</v>
      </c>
      <c r="L1146" s="150">
        <v>15</v>
      </c>
      <c r="M1146" s="151">
        <v>17</v>
      </c>
      <c r="N1146" s="151">
        <v>13</v>
      </c>
      <c r="O1146" s="151">
        <v>26</v>
      </c>
      <c r="P1146" s="151">
        <v>19</v>
      </c>
      <c r="Q1146" s="151">
        <v>-7</v>
      </c>
      <c r="R1146" s="152">
        <v>-26.923076923076923</v>
      </c>
      <c r="S1146" s="152"/>
    </row>
    <row r="1147" spans="1:19" s="145" customFormat="1" ht="14.45" customHeight="1">
      <c r="A1147" s="160"/>
      <c r="B1147" s="142" t="s">
        <v>107</v>
      </c>
      <c r="C1147" s="150">
        <v>18</v>
      </c>
      <c r="D1147" s="151">
        <v>25</v>
      </c>
      <c r="E1147" s="151">
        <v>19</v>
      </c>
      <c r="F1147" s="151">
        <v>26</v>
      </c>
      <c r="G1147" s="151">
        <v>35</v>
      </c>
      <c r="H1147" s="151">
        <v>9</v>
      </c>
      <c r="I1147" s="152">
        <v>34.615384615384613</v>
      </c>
      <c r="J1147" s="142"/>
      <c r="K1147" s="159" t="s">
        <v>107</v>
      </c>
      <c r="L1147" s="150">
        <v>25</v>
      </c>
      <c r="M1147" s="151">
        <v>13</v>
      </c>
      <c r="N1147" s="151">
        <v>12</v>
      </c>
      <c r="O1147" s="151">
        <v>14</v>
      </c>
      <c r="P1147" s="151">
        <v>22</v>
      </c>
      <c r="Q1147" s="151">
        <v>8</v>
      </c>
      <c r="R1147" s="152">
        <v>57.142857142857139</v>
      </c>
      <c r="S1147" s="152"/>
    </row>
    <row r="1148" spans="1:19" s="145" customFormat="1" ht="14.45" customHeight="1">
      <c r="A1148" s="160"/>
      <c r="B1148" s="142" t="s">
        <v>108</v>
      </c>
      <c r="C1148" s="150">
        <v>19</v>
      </c>
      <c r="D1148" s="151">
        <v>11</v>
      </c>
      <c r="E1148" s="151">
        <v>21</v>
      </c>
      <c r="F1148" s="151">
        <v>13</v>
      </c>
      <c r="G1148" s="151">
        <v>23</v>
      </c>
      <c r="H1148" s="151">
        <v>10</v>
      </c>
      <c r="I1148" s="152">
        <v>76.923076923076934</v>
      </c>
      <c r="J1148" s="142"/>
      <c r="K1148" s="159" t="s">
        <v>108</v>
      </c>
      <c r="L1148" s="150">
        <v>6</v>
      </c>
      <c r="M1148" s="151">
        <v>17</v>
      </c>
      <c r="N1148" s="151">
        <v>11</v>
      </c>
      <c r="O1148" s="151">
        <v>12</v>
      </c>
      <c r="P1148" s="151">
        <v>9</v>
      </c>
      <c r="Q1148" s="151">
        <v>-3</v>
      </c>
      <c r="R1148" s="152">
        <v>-25</v>
      </c>
      <c r="S1148" s="152"/>
    </row>
    <row r="1149" spans="1:19" s="145" customFormat="1" ht="14.45" customHeight="1">
      <c r="A1149" s="160"/>
      <c r="B1149" s="142" t="s">
        <v>109</v>
      </c>
      <c r="C1149" s="150">
        <v>15</v>
      </c>
      <c r="D1149" s="151">
        <v>11</v>
      </c>
      <c r="E1149" s="151">
        <v>9</v>
      </c>
      <c r="F1149" s="151">
        <v>9</v>
      </c>
      <c r="G1149" s="151">
        <v>8</v>
      </c>
      <c r="H1149" s="151">
        <v>-1</v>
      </c>
      <c r="I1149" s="152">
        <v>-11.111111111111111</v>
      </c>
      <c r="J1149" s="142"/>
      <c r="K1149" s="159" t="s">
        <v>109</v>
      </c>
      <c r="L1149" s="150">
        <v>5</v>
      </c>
      <c r="M1149" s="151">
        <v>3</v>
      </c>
      <c r="N1149" s="151">
        <v>12</v>
      </c>
      <c r="O1149" s="151">
        <v>11</v>
      </c>
      <c r="P1149" s="151">
        <v>13</v>
      </c>
      <c r="Q1149" s="151">
        <v>2</v>
      </c>
      <c r="R1149" s="152">
        <v>18.181818181818183</v>
      </c>
      <c r="S1149" s="152"/>
    </row>
    <row r="1150" spans="1:19" s="145" customFormat="1" ht="14.45" customHeight="1">
      <c r="A1150" s="160"/>
      <c r="B1150" s="142" t="s">
        <v>110</v>
      </c>
      <c r="C1150" s="150">
        <v>4</v>
      </c>
      <c r="D1150" s="151">
        <v>11</v>
      </c>
      <c r="E1150" s="151">
        <v>10</v>
      </c>
      <c r="F1150" s="151">
        <v>8</v>
      </c>
      <c r="G1150" s="151">
        <v>8</v>
      </c>
      <c r="H1150" s="151">
        <v>0</v>
      </c>
      <c r="I1150" s="152">
        <v>0</v>
      </c>
      <c r="J1150" s="142"/>
      <c r="K1150" s="159" t="s">
        <v>110</v>
      </c>
      <c r="L1150" s="150">
        <v>6</v>
      </c>
      <c r="M1150" s="151">
        <v>3</v>
      </c>
      <c r="N1150" s="151">
        <v>2</v>
      </c>
      <c r="O1150" s="151">
        <v>8</v>
      </c>
      <c r="P1150" s="151">
        <v>8</v>
      </c>
      <c r="Q1150" s="151">
        <v>0</v>
      </c>
      <c r="R1150" s="152">
        <v>0</v>
      </c>
      <c r="S1150" s="152"/>
    </row>
    <row r="1151" spans="1:19" s="145" customFormat="1" ht="14.45" customHeight="1">
      <c r="A1151" s="160"/>
      <c r="B1151" s="142" t="s">
        <v>111</v>
      </c>
      <c r="C1151" s="323" t="s">
        <v>313</v>
      </c>
      <c r="D1151" s="151" t="s">
        <v>313</v>
      </c>
      <c r="E1151" s="151" t="s">
        <v>313</v>
      </c>
      <c r="F1151" s="151" t="s">
        <v>313</v>
      </c>
      <c r="G1151" s="151">
        <v>5</v>
      </c>
      <c r="H1151" s="151"/>
      <c r="I1151" s="152"/>
      <c r="J1151" s="142"/>
      <c r="K1151" s="142" t="s">
        <v>111</v>
      </c>
      <c r="L1151" s="323" t="s">
        <v>313</v>
      </c>
      <c r="M1151" s="151" t="s">
        <v>313</v>
      </c>
      <c r="N1151" s="151" t="s">
        <v>313</v>
      </c>
      <c r="O1151" s="151">
        <v>2</v>
      </c>
      <c r="P1151" s="151">
        <v>8</v>
      </c>
      <c r="Q1151" s="151"/>
      <c r="R1151" s="152"/>
      <c r="S1151" s="152"/>
    </row>
    <row r="1152" spans="1:19" s="145" customFormat="1" ht="14.45" customHeight="1">
      <c r="A1152" s="160"/>
      <c r="B1152" s="142"/>
      <c r="C1152" s="151"/>
      <c r="D1152" s="151"/>
      <c r="E1152" s="151"/>
      <c r="F1152" s="151"/>
      <c r="G1152" s="151"/>
      <c r="H1152" s="151"/>
      <c r="I1152" s="152"/>
      <c r="J1152" s="160"/>
      <c r="K1152" s="142"/>
      <c r="L1152" s="151"/>
      <c r="M1152" s="151"/>
      <c r="N1152" s="151"/>
      <c r="O1152" s="151"/>
      <c r="P1152" s="151"/>
      <c r="Q1152" s="151"/>
      <c r="R1152" s="152"/>
      <c r="S1152" s="160"/>
    </row>
    <row r="1153" spans="1:19" s="145" customFormat="1" ht="14.45" customHeight="1">
      <c r="A1153" s="160"/>
      <c r="B1153" s="142"/>
      <c r="C1153" s="151"/>
      <c r="D1153" s="151"/>
      <c r="E1153" s="151"/>
      <c r="F1153" s="151"/>
      <c r="G1153" s="151"/>
      <c r="H1153" s="151"/>
      <c r="I1153" s="152"/>
      <c r="J1153" s="160"/>
      <c r="K1153" s="142"/>
      <c r="L1153" s="151"/>
      <c r="M1153" s="151"/>
      <c r="N1153" s="151"/>
      <c r="O1153" s="151"/>
      <c r="P1153" s="151"/>
      <c r="Q1153" s="151"/>
      <c r="R1153" s="152"/>
      <c r="S1153" s="160"/>
    </row>
    <row r="1154" spans="1:19" s="145" customFormat="1" ht="14.45" customHeight="1">
      <c r="A1154" s="160"/>
      <c r="B1154" s="138" t="s">
        <v>291</v>
      </c>
      <c r="C1154" s="138"/>
      <c r="D1154" s="138"/>
      <c r="E1154" s="138"/>
      <c r="F1154" s="138"/>
      <c r="G1154" s="138"/>
      <c r="H1154" s="138"/>
      <c r="I1154" s="138"/>
      <c r="J1154" s="138"/>
      <c r="K1154" s="138" t="s">
        <v>290</v>
      </c>
      <c r="L1154" s="160"/>
      <c r="M1154" s="160"/>
      <c r="N1154" s="160"/>
      <c r="O1154" s="160"/>
      <c r="P1154" s="138"/>
      <c r="Q1154" s="160"/>
      <c r="R1154" s="160"/>
      <c r="S1154" s="160"/>
    </row>
    <row r="1155" spans="1:19" s="145" customFormat="1" ht="14.45" customHeight="1">
      <c r="A1155" s="160"/>
      <c r="B1155" s="491" t="s">
        <v>335</v>
      </c>
      <c r="C1155" s="140"/>
      <c r="D1155" s="140"/>
      <c r="E1155" s="140"/>
      <c r="F1155" s="140"/>
      <c r="G1155" s="143"/>
      <c r="H1155" s="141"/>
      <c r="I1155" s="141"/>
      <c r="J1155" s="142"/>
      <c r="K1155" s="491" t="s">
        <v>335</v>
      </c>
      <c r="L1155" s="140"/>
      <c r="M1155" s="140"/>
      <c r="N1155" s="140"/>
      <c r="O1155" s="140"/>
      <c r="P1155" s="143"/>
      <c r="Q1155" s="141"/>
      <c r="R1155" s="141"/>
      <c r="S1155" s="144"/>
    </row>
    <row r="1156" spans="1:19" s="145" customFormat="1" ht="14.45" customHeight="1">
      <c r="A1156" s="160"/>
      <c r="B1156" s="492"/>
      <c r="C1156" s="146" t="s">
        <v>151</v>
      </c>
      <c r="D1156" s="146" t="s">
        <v>86</v>
      </c>
      <c r="E1156" s="146" t="s">
        <v>87</v>
      </c>
      <c r="F1156" s="146" t="s">
        <v>410</v>
      </c>
      <c r="G1156" s="146" t="s">
        <v>739</v>
      </c>
      <c r="H1156" s="81" t="s">
        <v>509</v>
      </c>
      <c r="I1156" s="147" t="s">
        <v>807</v>
      </c>
      <c r="J1156" s="142"/>
      <c r="K1156" s="492"/>
      <c r="L1156" s="146" t="s">
        <v>151</v>
      </c>
      <c r="M1156" s="146" t="s">
        <v>86</v>
      </c>
      <c r="N1156" s="146" t="s">
        <v>87</v>
      </c>
      <c r="O1156" s="146" t="s">
        <v>410</v>
      </c>
      <c r="P1156" s="146" t="s">
        <v>739</v>
      </c>
      <c r="Q1156" s="81" t="s">
        <v>509</v>
      </c>
      <c r="R1156" s="147" t="s">
        <v>807</v>
      </c>
      <c r="S1156" s="144"/>
    </row>
    <row r="1157" spans="1:19" s="145" customFormat="1" ht="14.45" customHeight="1">
      <c r="A1157" s="160"/>
      <c r="B1157" s="493"/>
      <c r="C1157" s="148"/>
      <c r="D1157" s="148"/>
      <c r="E1157" s="148"/>
      <c r="F1157" s="148"/>
      <c r="G1157" s="148"/>
      <c r="H1157" s="149" t="s">
        <v>88</v>
      </c>
      <c r="I1157" s="81" t="s">
        <v>511</v>
      </c>
      <c r="J1157" s="142"/>
      <c r="K1157" s="493"/>
      <c r="L1157" s="148"/>
      <c r="M1157" s="148"/>
      <c r="N1157" s="148"/>
      <c r="O1157" s="148"/>
      <c r="P1157" s="148"/>
      <c r="Q1157" s="149" t="s">
        <v>88</v>
      </c>
      <c r="R1157" s="81" t="s">
        <v>511</v>
      </c>
      <c r="S1157" s="144"/>
    </row>
    <row r="1158" spans="1:19" s="180" customFormat="1" ht="14.45" customHeight="1">
      <c r="B1158" s="188" t="s">
        <v>90</v>
      </c>
      <c r="C1158" s="187">
        <v>504</v>
      </c>
      <c r="D1158" s="183">
        <v>452</v>
      </c>
      <c r="E1158" s="183">
        <v>423</v>
      </c>
      <c r="F1158" s="183">
        <v>385</v>
      </c>
      <c r="G1158" s="183">
        <v>373</v>
      </c>
      <c r="H1158" s="182">
        <v>-12</v>
      </c>
      <c r="I1158" s="184">
        <v>-3.116883116883117</v>
      </c>
      <c r="J1158" s="185"/>
      <c r="K1158" s="186" t="s">
        <v>90</v>
      </c>
      <c r="L1158" s="187">
        <v>396</v>
      </c>
      <c r="M1158" s="183">
        <v>329</v>
      </c>
      <c r="N1158" s="183">
        <v>336</v>
      </c>
      <c r="O1158" s="183">
        <v>380</v>
      </c>
      <c r="P1158" s="183">
        <v>324</v>
      </c>
      <c r="Q1158" s="182">
        <v>-56</v>
      </c>
      <c r="R1158" s="184">
        <v>-14.736842105263156</v>
      </c>
      <c r="S1158" s="184"/>
    </row>
    <row r="1159" spans="1:19" s="145" customFormat="1" ht="14.45" customHeight="1">
      <c r="A1159" s="160"/>
      <c r="B1159" s="299" t="s">
        <v>91</v>
      </c>
      <c r="C1159" s="150">
        <v>26</v>
      </c>
      <c r="D1159" s="151">
        <v>13</v>
      </c>
      <c r="E1159" s="151">
        <v>17</v>
      </c>
      <c r="F1159" s="151">
        <v>17</v>
      </c>
      <c r="G1159" s="151">
        <v>20</v>
      </c>
      <c r="H1159" s="151">
        <v>3</v>
      </c>
      <c r="I1159" s="152">
        <v>17.647058823529413</v>
      </c>
      <c r="J1159" s="142"/>
      <c r="K1159" s="154" t="s">
        <v>91</v>
      </c>
      <c r="L1159" s="150">
        <v>25</v>
      </c>
      <c r="M1159" s="151">
        <v>19</v>
      </c>
      <c r="N1159" s="151">
        <v>29</v>
      </c>
      <c r="O1159" s="151">
        <v>24</v>
      </c>
      <c r="P1159" s="151">
        <v>16</v>
      </c>
      <c r="Q1159" s="151">
        <v>-8</v>
      </c>
      <c r="R1159" s="152">
        <v>-33.333333333333329</v>
      </c>
      <c r="S1159" s="152"/>
    </row>
    <row r="1160" spans="1:19" s="145" customFormat="1" ht="14.45" customHeight="1">
      <c r="A1160" s="160"/>
      <c r="B1160" s="299" t="s">
        <v>92</v>
      </c>
      <c r="C1160" s="150">
        <v>324</v>
      </c>
      <c r="D1160" s="151">
        <v>281</v>
      </c>
      <c r="E1160" s="151">
        <v>241</v>
      </c>
      <c r="F1160" s="151">
        <v>195</v>
      </c>
      <c r="G1160" s="151">
        <v>166</v>
      </c>
      <c r="H1160" s="151">
        <v>-29</v>
      </c>
      <c r="I1160" s="152">
        <v>-14.871794871794872</v>
      </c>
      <c r="J1160" s="142"/>
      <c r="K1160" s="154" t="s">
        <v>92</v>
      </c>
      <c r="L1160" s="150">
        <v>266</v>
      </c>
      <c r="M1160" s="151">
        <v>218</v>
      </c>
      <c r="N1160" s="151">
        <v>209</v>
      </c>
      <c r="O1160" s="151">
        <v>236</v>
      </c>
      <c r="P1160" s="151">
        <v>193</v>
      </c>
      <c r="Q1160" s="151">
        <v>-43</v>
      </c>
      <c r="R1160" s="152">
        <v>-18.220338983050848</v>
      </c>
      <c r="S1160" s="152"/>
    </row>
    <row r="1161" spans="1:19" s="145" customFormat="1" ht="14.45" customHeight="1">
      <c r="A1161" s="160"/>
      <c r="B1161" s="299" t="s">
        <v>93</v>
      </c>
      <c r="C1161" s="150">
        <v>154</v>
      </c>
      <c r="D1161" s="151">
        <v>158</v>
      </c>
      <c r="E1161" s="151">
        <v>165</v>
      </c>
      <c r="F1161" s="151">
        <v>173</v>
      </c>
      <c r="G1161" s="151">
        <v>182</v>
      </c>
      <c r="H1161" s="151">
        <v>9</v>
      </c>
      <c r="I1161" s="152">
        <v>5.202312138728324</v>
      </c>
      <c r="J1161" s="142"/>
      <c r="K1161" s="154" t="s">
        <v>93</v>
      </c>
      <c r="L1161" s="150">
        <v>105</v>
      </c>
      <c r="M1161" s="151">
        <v>92</v>
      </c>
      <c r="N1161" s="151">
        <v>98</v>
      </c>
      <c r="O1161" s="151">
        <v>118</v>
      </c>
      <c r="P1161" s="151">
        <v>109</v>
      </c>
      <c r="Q1161" s="151">
        <v>-9</v>
      </c>
      <c r="R1161" s="152">
        <v>-7.6271186440677967</v>
      </c>
      <c r="S1161" s="152"/>
    </row>
    <row r="1162" spans="1:19" s="139" customFormat="1" ht="14.45" customHeight="1">
      <c r="A1162" s="160"/>
      <c r="B1162" s="142"/>
      <c r="C1162" s="150"/>
      <c r="D1162" s="157"/>
      <c r="E1162" s="157"/>
      <c r="F1162" s="157"/>
      <c r="G1162" s="157"/>
      <c r="H1162" s="157"/>
      <c r="I1162" s="158"/>
      <c r="J1162" s="142"/>
      <c r="K1162" s="159"/>
      <c r="L1162" s="150"/>
      <c r="M1162" s="157"/>
      <c r="N1162" s="157"/>
      <c r="O1162" s="157"/>
      <c r="P1162" s="157"/>
      <c r="Q1162" s="157"/>
      <c r="R1162" s="158"/>
      <c r="S1162" s="158"/>
    </row>
    <row r="1163" spans="1:19" s="145" customFormat="1" ht="14.45" customHeight="1">
      <c r="A1163" s="160"/>
      <c r="B1163" s="142" t="s">
        <v>94</v>
      </c>
      <c r="C1163" s="150">
        <v>10</v>
      </c>
      <c r="D1163" s="151">
        <v>2</v>
      </c>
      <c r="E1163" s="151">
        <v>9</v>
      </c>
      <c r="F1163" s="151">
        <v>5</v>
      </c>
      <c r="G1163" s="151">
        <v>5</v>
      </c>
      <c r="H1163" s="151">
        <v>0</v>
      </c>
      <c r="I1163" s="152">
        <v>0</v>
      </c>
      <c r="J1163" s="142"/>
      <c r="K1163" s="159" t="s">
        <v>94</v>
      </c>
      <c r="L1163" s="150">
        <v>8</v>
      </c>
      <c r="M1163" s="151">
        <v>6</v>
      </c>
      <c r="N1163" s="151">
        <v>13</v>
      </c>
      <c r="O1163" s="151">
        <v>7</v>
      </c>
      <c r="P1163" s="151">
        <v>8</v>
      </c>
      <c r="Q1163" s="151">
        <v>1</v>
      </c>
      <c r="R1163" s="152">
        <v>14.285714285714285</v>
      </c>
      <c r="S1163" s="152"/>
    </row>
    <row r="1164" spans="1:19" s="145" customFormat="1" ht="14.45" customHeight="1">
      <c r="A1164" s="160"/>
      <c r="B1164" s="142" t="s">
        <v>95</v>
      </c>
      <c r="C1164" s="150">
        <v>4</v>
      </c>
      <c r="D1164" s="151">
        <v>7</v>
      </c>
      <c r="E1164" s="151">
        <v>3</v>
      </c>
      <c r="F1164" s="151">
        <v>8</v>
      </c>
      <c r="G1164" s="151">
        <v>5</v>
      </c>
      <c r="H1164" s="151">
        <v>-3</v>
      </c>
      <c r="I1164" s="152">
        <v>-37.5</v>
      </c>
      <c r="J1164" s="142"/>
      <c r="K1164" s="159" t="s">
        <v>95</v>
      </c>
      <c r="L1164" s="150">
        <v>9</v>
      </c>
      <c r="M1164" s="151">
        <v>6</v>
      </c>
      <c r="N1164" s="151">
        <v>8</v>
      </c>
      <c r="O1164" s="151">
        <v>13</v>
      </c>
      <c r="P1164" s="151" t="s">
        <v>313</v>
      </c>
      <c r="Q1164" s="151">
        <v>-13</v>
      </c>
      <c r="R1164" s="152" t="s">
        <v>512</v>
      </c>
      <c r="S1164" s="152"/>
    </row>
    <row r="1165" spans="1:19" s="145" customFormat="1" ht="14.45" customHeight="1">
      <c r="A1165" s="160"/>
      <c r="B1165" s="142" t="s">
        <v>96</v>
      </c>
      <c r="C1165" s="150">
        <v>12</v>
      </c>
      <c r="D1165" s="151">
        <v>4</v>
      </c>
      <c r="E1165" s="151">
        <v>5</v>
      </c>
      <c r="F1165" s="151">
        <v>4</v>
      </c>
      <c r="G1165" s="151">
        <v>10</v>
      </c>
      <c r="H1165" s="151">
        <v>6</v>
      </c>
      <c r="I1165" s="152">
        <v>150</v>
      </c>
      <c r="J1165" s="142"/>
      <c r="K1165" s="159" t="s">
        <v>96</v>
      </c>
      <c r="L1165" s="150">
        <v>8</v>
      </c>
      <c r="M1165" s="151">
        <v>7</v>
      </c>
      <c r="N1165" s="151">
        <v>8</v>
      </c>
      <c r="O1165" s="151">
        <v>4</v>
      </c>
      <c r="P1165" s="151">
        <v>8</v>
      </c>
      <c r="Q1165" s="151">
        <v>4</v>
      </c>
      <c r="R1165" s="152">
        <v>100</v>
      </c>
      <c r="S1165" s="152"/>
    </row>
    <row r="1166" spans="1:19" s="153" customFormat="1" ht="14.45" customHeight="1">
      <c r="A1166" s="160"/>
      <c r="B1166" s="142" t="s">
        <v>97</v>
      </c>
      <c r="C1166" s="150">
        <v>21</v>
      </c>
      <c r="D1166" s="151">
        <v>11</v>
      </c>
      <c r="E1166" s="151">
        <v>6</v>
      </c>
      <c r="F1166" s="151">
        <v>9</v>
      </c>
      <c r="G1166" s="151">
        <v>6</v>
      </c>
      <c r="H1166" s="151">
        <v>-3</v>
      </c>
      <c r="I1166" s="152">
        <v>-33.333333333333329</v>
      </c>
      <c r="J1166" s="142"/>
      <c r="K1166" s="159" t="s">
        <v>97</v>
      </c>
      <c r="L1166" s="150">
        <v>32</v>
      </c>
      <c r="M1166" s="151">
        <v>20</v>
      </c>
      <c r="N1166" s="151">
        <v>14</v>
      </c>
      <c r="O1166" s="151">
        <v>15</v>
      </c>
      <c r="P1166" s="151">
        <v>6</v>
      </c>
      <c r="Q1166" s="151">
        <v>-9</v>
      </c>
      <c r="R1166" s="152">
        <v>-60</v>
      </c>
      <c r="S1166" s="152"/>
    </row>
    <row r="1167" spans="1:19" s="145" customFormat="1" ht="14.45" customHeight="1">
      <c r="A1167" s="160"/>
      <c r="B1167" s="142" t="s">
        <v>98</v>
      </c>
      <c r="C1167" s="150">
        <v>18</v>
      </c>
      <c r="D1167" s="151">
        <v>26</v>
      </c>
      <c r="E1167" s="151">
        <v>15</v>
      </c>
      <c r="F1167" s="151">
        <v>12</v>
      </c>
      <c r="G1167" s="151">
        <v>9</v>
      </c>
      <c r="H1167" s="151">
        <v>-3</v>
      </c>
      <c r="I1167" s="152">
        <v>-25</v>
      </c>
      <c r="J1167" s="142"/>
      <c r="K1167" s="159" t="s">
        <v>98</v>
      </c>
      <c r="L1167" s="150">
        <v>37</v>
      </c>
      <c r="M1167" s="151">
        <v>22</v>
      </c>
      <c r="N1167" s="151">
        <v>22</v>
      </c>
      <c r="O1167" s="151">
        <v>18</v>
      </c>
      <c r="P1167" s="151">
        <v>26</v>
      </c>
      <c r="Q1167" s="151">
        <v>8</v>
      </c>
      <c r="R1167" s="152">
        <v>44.444444444444443</v>
      </c>
      <c r="S1167" s="152"/>
    </row>
    <row r="1168" spans="1:19" s="145" customFormat="1" ht="14.45" customHeight="1">
      <c r="A1168" s="160"/>
      <c r="B1168" s="142" t="s">
        <v>99</v>
      </c>
      <c r="C1168" s="150">
        <v>25</v>
      </c>
      <c r="D1168" s="151">
        <v>14</v>
      </c>
      <c r="E1168" s="151">
        <v>21</v>
      </c>
      <c r="F1168" s="151">
        <v>14</v>
      </c>
      <c r="G1168" s="151">
        <v>16</v>
      </c>
      <c r="H1168" s="151">
        <v>2</v>
      </c>
      <c r="I1168" s="152">
        <v>14.285714285714285</v>
      </c>
      <c r="J1168" s="142"/>
      <c r="K1168" s="159" t="s">
        <v>99</v>
      </c>
      <c r="L1168" s="150">
        <v>27</v>
      </c>
      <c r="M1168" s="151">
        <v>31</v>
      </c>
      <c r="N1168" s="151">
        <v>23</v>
      </c>
      <c r="O1168" s="151">
        <v>30</v>
      </c>
      <c r="P1168" s="151">
        <v>20</v>
      </c>
      <c r="Q1168" s="151">
        <v>-10</v>
      </c>
      <c r="R1168" s="152">
        <v>-33.333333333333329</v>
      </c>
      <c r="S1168" s="152"/>
    </row>
    <row r="1169" spans="1:19" s="145" customFormat="1" ht="14.45" customHeight="1">
      <c r="A1169" s="160"/>
      <c r="B1169" s="142" t="s">
        <v>100</v>
      </c>
      <c r="C1169" s="150">
        <v>26</v>
      </c>
      <c r="D1169" s="151">
        <v>18</v>
      </c>
      <c r="E1169" s="151">
        <v>23</v>
      </c>
      <c r="F1169" s="151">
        <v>11</v>
      </c>
      <c r="G1169" s="151">
        <v>12</v>
      </c>
      <c r="H1169" s="151">
        <v>1</v>
      </c>
      <c r="I1169" s="152">
        <v>9.0909090909090917</v>
      </c>
      <c r="J1169" s="142"/>
      <c r="K1169" s="159" t="s">
        <v>100</v>
      </c>
      <c r="L1169" s="150">
        <v>15</v>
      </c>
      <c r="M1169" s="151">
        <v>16</v>
      </c>
      <c r="N1169" s="151">
        <v>21</v>
      </c>
      <c r="O1169" s="151">
        <v>34</v>
      </c>
      <c r="P1169" s="151">
        <v>15</v>
      </c>
      <c r="Q1169" s="151">
        <v>-19</v>
      </c>
      <c r="R1169" s="152">
        <v>-55.882352941176471</v>
      </c>
      <c r="S1169" s="152"/>
    </row>
    <row r="1170" spans="1:19" s="145" customFormat="1" ht="14.45" customHeight="1">
      <c r="A1170" s="160"/>
      <c r="B1170" s="142" t="s">
        <v>118</v>
      </c>
      <c r="C1170" s="150">
        <v>28</v>
      </c>
      <c r="D1170" s="151">
        <v>22</v>
      </c>
      <c r="E1170" s="151">
        <v>18</v>
      </c>
      <c r="F1170" s="151">
        <v>21</v>
      </c>
      <c r="G1170" s="151">
        <v>14</v>
      </c>
      <c r="H1170" s="151">
        <v>-7</v>
      </c>
      <c r="I1170" s="152">
        <v>-33.333333333333329</v>
      </c>
      <c r="J1170" s="142"/>
      <c r="K1170" s="159" t="s">
        <v>118</v>
      </c>
      <c r="L1170" s="150">
        <v>16</v>
      </c>
      <c r="M1170" s="151">
        <v>14</v>
      </c>
      <c r="N1170" s="151">
        <v>23</v>
      </c>
      <c r="O1170" s="151">
        <v>28</v>
      </c>
      <c r="P1170" s="151">
        <v>21</v>
      </c>
      <c r="Q1170" s="151">
        <v>-7</v>
      </c>
      <c r="R1170" s="152">
        <v>-25</v>
      </c>
      <c r="S1170" s="152"/>
    </row>
    <row r="1171" spans="1:19" s="145" customFormat="1" ht="14.45" customHeight="1">
      <c r="A1171" s="160"/>
      <c r="B1171" s="142" t="s">
        <v>101</v>
      </c>
      <c r="C1171" s="150">
        <v>22</v>
      </c>
      <c r="D1171" s="151">
        <v>23</v>
      </c>
      <c r="E1171" s="151">
        <v>23</v>
      </c>
      <c r="F1171" s="151">
        <v>22</v>
      </c>
      <c r="G1171" s="151">
        <v>19</v>
      </c>
      <c r="H1171" s="151">
        <v>-3</v>
      </c>
      <c r="I1171" s="152">
        <v>-13.636363636363635</v>
      </c>
      <c r="J1171" s="142"/>
      <c r="K1171" s="159" t="s">
        <v>101</v>
      </c>
      <c r="L1171" s="150">
        <v>18</v>
      </c>
      <c r="M1171" s="151">
        <v>17</v>
      </c>
      <c r="N1171" s="151">
        <v>16</v>
      </c>
      <c r="O1171" s="151">
        <v>24</v>
      </c>
      <c r="P1171" s="151">
        <v>23</v>
      </c>
      <c r="Q1171" s="151">
        <v>-1</v>
      </c>
      <c r="R1171" s="152">
        <v>-4.1666666666666661</v>
      </c>
      <c r="S1171" s="152"/>
    </row>
    <row r="1172" spans="1:19" s="145" customFormat="1" ht="14.45" customHeight="1">
      <c r="A1172" s="160"/>
      <c r="B1172" s="142" t="s">
        <v>102</v>
      </c>
      <c r="C1172" s="150">
        <v>48</v>
      </c>
      <c r="D1172" s="151">
        <v>18</v>
      </c>
      <c r="E1172" s="151">
        <v>21</v>
      </c>
      <c r="F1172" s="151">
        <v>22</v>
      </c>
      <c r="G1172" s="151">
        <v>25</v>
      </c>
      <c r="H1172" s="151">
        <v>3</v>
      </c>
      <c r="I1172" s="152">
        <v>13.636363636363635</v>
      </c>
      <c r="J1172" s="142"/>
      <c r="K1172" s="159" t="s">
        <v>102</v>
      </c>
      <c r="L1172" s="150">
        <v>24</v>
      </c>
      <c r="M1172" s="151">
        <v>12</v>
      </c>
      <c r="N1172" s="151">
        <v>14</v>
      </c>
      <c r="O1172" s="151">
        <v>18</v>
      </c>
      <c r="P1172" s="151">
        <v>23</v>
      </c>
      <c r="Q1172" s="151">
        <v>5</v>
      </c>
      <c r="R1172" s="152">
        <v>27.777777777777779</v>
      </c>
      <c r="S1172" s="152"/>
    </row>
    <row r="1173" spans="1:19" s="145" customFormat="1" ht="14.45" customHeight="1">
      <c r="A1173" s="160"/>
      <c r="B1173" s="142" t="s">
        <v>103</v>
      </c>
      <c r="C1173" s="150">
        <v>49</v>
      </c>
      <c r="D1173" s="151">
        <v>43</v>
      </c>
      <c r="E1173" s="151">
        <v>16</v>
      </c>
      <c r="F1173" s="151">
        <v>18</v>
      </c>
      <c r="G1173" s="151">
        <v>24</v>
      </c>
      <c r="H1173" s="151">
        <v>6</v>
      </c>
      <c r="I1173" s="152">
        <v>33.333333333333329</v>
      </c>
      <c r="J1173" s="142"/>
      <c r="K1173" s="159" t="s">
        <v>103</v>
      </c>
      <c r="L1173" s="150">
        <v>46</v>
      </c>
      <c r="M1173" s="151">
        <v>18</v>
      </c>
      <c r="N1173" s="151">
        <v>18</v>
      </c>
      <c r="O1173" s="151">
        <v>23</v>
      </c>
      <c r="P1173" s="151">
        <v>22</v>
      </c>
      <c r="Q1173" s="151">
        <v>-1</v>
      </c>
      <c r="R1173" s="152">
        <v>-4.3478260869565215</v>
      </c>
      <c r="S1173" s="152"/>
    </row>
    <row r="1174" spans="1:19" s="145" customFormat="1" ht="14.45" customHeight="1">
      <c r="A1174" s="160"/>
      <c r="B1174" s="142" t="s">
        <v>104</v>
      </c>
      <c r="C1174" s="150">
        <v>52</v>
      </c>
      <c r="D1174" s="151">
        <v>54</v>
      </c>
      <c r="E1174" s="151">
        <v>47</v>
      </c>
      <c r="F1174" s="151">
        <v>22</v>
      </c>
      <c r="G1174" s="151">
        <v>19</v>
      </c>
      <c r="H1174" s="151">
        <v>-3</v>
      </c>
      <c r="I1174" s="152">
        <v>-13.636363636363635</v>
      </c>
      <c r="J1174" s="142"/>
      <c r="K1174" s="159" t="s">
        <v>104</v>
      </c>
      <c r="L1174" s="150">
        <v>28</v>
      </c>
      <c r="M1174" s="151">
        <v>41</v>
      </c>
      <c r="N1174" s="151">
        <v>17</v>
      </c>
      <c r="O1174" s="151">
        <v>22</v>
      </c>
      <c r="P1174" s="151">
        <v>19</v>
      </c>
      <c r="Q1174" s="151">
        <v>-3</v>
      </c>
      <c r="R1174" s="152">
        <v>-13.636363636363635</v>
      </c>
      <c r="S1174" s="152"/>
    </row>
    <row r="1175" spans="1:19" s="145" customFormat="1" ht="14.45" customHeight="1">
      <c r="A1175" s="160"/>
      <c r="B1175" s="142" t="s">
        <v>105</v>
      </c>
      <c r="C1175" s="150">
        <v>35</v>
      </c>
      <c r="D1175" s="151">
        <v>52</v>
      </c>
      <c r="E1175" s="151">
        <v>51</v>
      </c>
      <c r="F1175" s="151">
        <v>44</v>
      </c>
      <c r="G1175" s="151">
        <v>22</v>
      </c>
      <c r="H1175" s="151">
        <v>-22</v>
      </c>
      <c r="I1175" s="152">
        <v>-50</v>
      </c>
      <c r="J1175" s="142"/>
      <c r="K1175" s="159" t="s">
        <v>105</v>
      </c>
      <c r="L1175" s="150">
        <v>23</v>
      </c>
      <c r="M1175" s="151">
        <v>27</v>
      </c>
      <c r="N1175" s="151">
        <v>41</v>
      </c>
      <c r="O1175" s="151">
        <v>24</v>
      </c>
      <c r="P1175" s="151">
        <v>18</v>
      </c>
      <c r="Q1175" s="151">
        <v>-6</v>
      </c>
      <c r="R1175" s="152">
        <v>-25</v>
      </c>
      <c r="S1175" s="152"/>
    </row>
    <row r="1176" spans="1:19" s="145" customFormat="1" ht="14.45" customHeight="1">
      <c r="A1176" s="160"/>
      <c r="B1176" s="142" t="s">
        <v>106</v>
      </c>
      <c r="C1176" s="150">
        <v>46</v>
      </c>
      <c r="D1176" s="151">
        <v>35</v>
      </c>
      <c r="E1176" s="151">
        <v>45</v>
      </c>
      <c r="F1176" s="151">
        <v>48</v>
      </c>
      <c r="G1176" s="151">
        <v>39</v>
      </c>
      <c r="H1176" s="151">
        <v>-9</v>
      </c>
      <c r="I1176" s="152">
        <v>-18.75</v>
      </c>
      <c r="J1176" s="142"/>
      <c r="K1176" s="159" t="s">
        <v>106</v>
      </c>
      <c r="L1176" s="150">
        <v>38</v>
      </c>
      <c r="M1176" s="151">
        <v>22</v>
      </c>
      <c r="N1176" s="151">
        <v>27</v>
      </c>
      <c r="O1176" s="151">
        <v>43</v>
      </c>
      <c r="P1176" s="151">
        <v>21</v>
      </c>
      <c r="Q1176" s="151">
        <v>-22</v>
      </c>
      <c r="R1176" s="152">
        <v>-51.162790697674424</v>
      </c>
      <c r="S1176" s="152"/>
    </row>
    <row r="1177" spans="1:19" s="145" customFormat="1" ht="14.45" customHeight="1">
      <c r="A1177" s="160"/>
      <c r="B1177" s="142" t="s">
        <v>107</v>
      </c>
      <c r="C1177" s="150">
        <v>40</v>
      </c>
      <c r="D1177" s="151">
        <v>48</v>
      </c>
      <c r="E1177" s="151">
        <v>35</v>
      </c>
      <c r="F1177" s="151">
        <v>43</v>
      </c>
      <c r="G1177" s="151">
        <v>41</v>
      </c>
      <c r="H1177" s="151">
        <v>-2</v>
      </c>
      <c r="I1177" s="152">
        <v>-4.6511627906976747</v>
      </c>
      <c r="J1177" s="142"/>
      <c r="K1177" s="159" t="s">
        <v>107</v>
      </c>
      <c r="L1177" s="150">
        <v>33</v>
      </c>
      <c r="M1177" s="151">
        <v>28</v>
      </c>
      <c r="N1177" s="151">
        <v>21</v>
      </c>
      <c r="O1177" s="151">
        <v>27</v>
      </c>
      <c r="P1177" s="151">
        <v>35</v>
      </c>
      <c r="Q1177" s="151">
        <v>8</v>
      </c>
      <c r="R1177" s="152">
        <v>29.629629629629626</v>
      </c>
      <c r="S1177" s="152"/>
    </row>
    <row r="1178" spans="1:19" s="145" customFormat="1" ht="14.45" customHeight="1">
      <c r="A1178" s="160"/>
      <c r="B1178" s="142" t="s">
        <v>108</v>
      </c>
      <c r="C1178" s="150">
        <v>30</v>
      </c>
      <c r="D1178" s="151">
        <v>34</v>
      </c>
      <c r="E1178" s="151">
        <v>41</v>
      </c>
      <c r="F1178" s="151">
        <v>25</v>
      </c>
      <c r="G1178" s="151">
        <v>40</v>
      </c>
      <c r="H1178" s="151">
        <v>15</v>
      </c>
      <c r="I1178" s="152">
        <v>60</v>
      </c>
      <c r="J1178" s="142"/>
      <c r="K1178" s="159" t="s">
        <v>108</v>
      </c>
      <c r="L1178" s="150">
        <v>14</v>
      </c>
      <c r="M1178" s="151">
        <v>22</v>
      </c>
      <c r="N1178" s="151">
        <v>23</v>
      </c>
      <c r="O1178" s="151">
        <v>16</v>
      </c>
      <c r="P1178" s="151">
        <v>21</v>
      </c>
      <c r="Q1178" s="151">
        <v>5</v>
      </c>
      <c r="R1178" s="152">
        <v>31.25</v>
      </c>
      <c r="S1178" s="152"/>
    </row>
    <row r="1179" spans="1:19" s="145" customFormat="1" ht="14.45" customHeight="1">
      <c r="A1179" s="160"/>
      <c r="B1179" s="142" t="s">
        <v>109</v>
      </c>
      <c r="C1179" s="150">
        <v>23</v>
      </c>
      <c r="D1179" s="151">
        <v>21</v>
      </c>
      <c r="E1179" s="151">
        <v>25</v>
      </c>
      <c r="F1179" s="151">
        <v>34</v>
      </c>
      <c r="G1179" s="151">
        <v>21</v>
      </c>
      <c r="H1179" s="151">
        <v>-13</v>
      </c>
      <c r="I1179" s="152">
        <v>-38.235294117647058</v>
      </c>
      <c r="J1179" s="142"/>
      <c r="K1179" s="159" t="s">
        <v>109</v>
      </c>
      <c r="L1179" s="150">
        <v>11</v>
      </c>
      <c r="M1179" s="151">
        <v>9</v>
      </c>
      <c r="N1179" s="151">
        <v>18</v>
      </c>
      <c r="O1179" s="151">
        <v>18</v>
      </c>
      <c r="P1179" s="151">
        <v>13</v>
      </c>
      <c r="Q1179" s="151">
        <v>-5</v>
      </c>
      <c r="R1179" s="152">
        <v>-27.777777777777779</v>
      </c>
      <c r="S1179" s="152"/>
    </row>
    <row r="1180" spans="1:19" s="145" customFormat="1" ht="14.45" customHeight="1">
      <c r="A1180" s="160"/>
      <c r="B1180" s="142" t="s">
        <v>110</v>
      </c>
      <c r="C1180" s="150">
        <v>15</v>
      </c>
      <c r="D1180" s="151">
        <v>20</v>
      </c>
      <c r="E1180" s="151">
        <v>19</v>
      </c>
      <c r="F1180" s="151">
        <v>23</v>
      </c>
      <c r="G1180" s="151">
        <v>41</v>
      </c>
      <c r="H1180" s="151">
        <v>18</v>
      </c>
      <c r="I1180" s="152">
        <v>78.260869565217391</v>
      </c>
      <c r="J1180" s="142"/>
      <c r="K1180" s="159" t="s">
        <v>110</v>
      </c>
      <c r="L1180" s="150">
        <v>9</v>
      </c>
      <c r="M1180" s="151">
        <v>11</v>
      </c>
      <c r="N1180" s="151">
        <v>9</v>
      </c>
      <c r="O1180" s="151">
        <v>14</v>
      </c>
      <c r="P1180" s="151">
        <v>19</v>
      </c>
      <c r="Q1180" s="151">
        <v>5</v>
      </c>
      <c r="R1180" s="152">
        <v>35.714285714285715</v>
      </c>
      <c r="S1180" s="152"/>
    </row>
    <row r="1181" spans="1:19" s="145" customFormat="1" ht="14.45" customHeight="1">
      <c r="A1181" s="160"/>
      <c r="B1181" s="142" t="s">
        <v>111</v>
      </c>
      <c r="C1181" s="323" t="s">
        <v>313</v>
      </c>
      <c r="D1181" s="151" t="s">
        <v>313</v>
      </c>
      <c r="E1181" s="151" t="s">
        <v>313</v>
      </c>
      <c r="F1181" s="151" t="s">
        <v>313</v>
      </c>
      <c r="G1181" s="151">
        <v>5</v>
      </c>
      <c r="H1181" s="151"/>
      <c r="I1181" s="152"/>
      <c r="J1181" s="160"/>
      <c r="K1181" s="142" t="s">
        <v>111</v>
      </c>
      <c r="L1181" s="323" t="s">
        <v>313</v>
      </c>
      <c r="M1181" s="151" t="s">
        <v>313</v>
      </c>
      <c r="N1181" s="151" t="s">
        <v>313</v>
      </c>
      <c r="O1181" s="151">
        <v>2</v>
      </c>
      <c r="P1181" s="151">
        <v>6</v>
      </c>
      <c r="Q1181" s="151"/>
      <c r="R1181" s="152"/>
      <c r="S1181" s="160"/>
    </row>
    <row r="1182" spans="1:19" s="145" customFormat="1" ht="14.45" customHeight="1">
      <c r="A1182" s="160"/>
      <c r="B1182" s="162"/>
      <c r="C1182" s="162"/>
      <c r="D1182" s="162"/>
      <c r="E1182" s="162"/>
      <c r="F1182" s="162"/>
      <c r="G1182" s="162"/>
      <c r="H1182" s="162"/>
      <c r="I1182" s="162"/>
      <c r="J1182" s="162"/>
      <c r="K1182" s="162"/>
      <c r="L1182" s="162"/>
      <c r="M1182" s="162"/>
      <c r="N1182" s="162"/>
      <c r="O1182" s="162"/>
      <c r="P1182" s="161"/>
      <c r="Q1182" s="160"/>
      <c r="R1182" s="160"/>
      <c r="S1182" s="160"/>
    </row>
    <row r="1183" spans="1:19" s="145" customFormat="1" ht="14.45" customHeight="1">
      <c r="A1183" s="160"/>
      <c r="B1183" s="162"/>
      <c r="C1183" s="162"/>
      <c r="D1183" s="162"/>
      <c r="E1183" s="162"/>
      <c r="F1183" s="162"/>
      <c r="G1183" s="162"/>
      <c r="H1183" s="162"/>
      <c r="I1183" s="162"/>
      <c r="J1183" s="162"/>
      <c r="K1183" s="162"/>
      <c r="L1183" s="162"/>
      <c r="M1183" s="162"/>
      <c r="N1183" s="162"/>
      <c r="O1183" s="162"/>
      <c r="P1183" s="161"/>
      <c r="Q1183" s="160"/>
      <c r="R1183" s="160"/>
      <c r="S1183" s="160"/>
    </row>
    <row r="1184" spans="1:19" s="145" customFormat="1" ht="14.45" customHeight="1">
      <c r="A1184" s="160"/>
      <c r="B1184" s="162"/>
      <c r="C1184" s="162"/>
      <c r="D1184" s="162"/>
      <c r="E1184" s="162"/>
      <c r="F1184" s="162"/>
      <c r="G1184" s="162"/>
      <c r="H1184" s="162"/>
      <c r="I1184" s="162"/>
      <c r="J1184" s="162"/>
      <c r="K1184" s="162"/>
      <c r="L1184" s="162"/>
      <c r="M1184" s="162"/>
      <c r="N1184" s="162"/>
      <c r="O1184" s="162"/>
      <c r="P1184" s="161"/>
      <c r="Q1184" s="160"/>
      <c r="R1184" s="160"/>
      <c r="S1184" s="160"/>
    </row>
    <row r="1185" spans="1:19" s="145" customFormat="1" ht="14.45" customHeight="1">
      <c r="A1185" s="138"/>
      <c r="B1185" s="164" t="s">
        <v>139</v>
      </c>
      <c r="C1185" s="138"/>
      <c r="D1185" s="138"/>
      <c r="E1185" s="138"/>
      <c r="F1185" s="138"/>
      <c r="G1185" s="138"/>
      <c r="H1185" s="138"/>
      <c r="I1185" s="138"/>
      <c r="J1185" s="138"/>
      <c r="K1185" s="138" t="s">
        <v>258</v>
      </c>
      <c r="L1185" s="138"/>
      <c r="M1185" s="138"/>
      <c r="N1185" s="138"/>
      <c r="O1185" s="138"/>
      <c r="P1185" s="138"/>
      <c r="Q1185" s="138"/>
      <c r="R1185" s="138"/>
      <c r="S1185" s="138"/>
    </row>
    <row r="1186" spans="1:19" s="145" customFormat="1" ht="14.45" customHeight="1">
      <c r="A1186" s="160"/>
      <c r="B1186" s="491" t="s">
        <v>335</v>
      </c>
      <c r="C1186" s="140"/>
      <c r="D1186" s="140"/>
      <c r="E1186" s="140"/>
      <c r="F1186" s="140"/>
      <c r="G1186" s="143"/>
      <c r="H1186" s="141"/>
      <c r="I1186" s="141"/>
      <c r="J1186" s="142"/>
      <c r="K1186" s="491" t="s">
        <v>335</v>
      </c>
      <c r="L1186" s="140"/>
      <c r="M1186" s="140"/>
      <c r="N1186" s="140"/>
      <c r="O1186" s="140"/>
      <c r="P1186" s="143"/>
      <c r="Q1186" s="141"/>
      <c r="R1186" s="141"/>
      <c r="S1186" s="144"/>
    </row>
    <row r="1187" spans="1:19" s="145" customFormat="1" ht="14.45" customHeight="1">
      <c r="A1187" s="160"/>
      <c r="B1187" s="492"/>
      <c r="C1187" s="146" t="s">
        <v>151</v>
      </c>
      <c r="D1187" s="146" t="s">
        <v>86</v>
      </c>
      <c r="E1187" s="146" t="s">
        <v>87</v>
      </c>
      <c r="F1187" s="146" t="s">
        <v>410</v>
      </c>
      <c r="G1187" s="146" t="s">
        <v>739</v>
      </c>
      <c r="H1187" s="81" t="s">
        <v>509</v>
      </c>
      <c r="I1187" s="147" t="s">
        <v>807</v>
      </c>
      <c r="J1187" s="142"/>
      <c r="K1187" s="492"/>
      <c r="L1187" s="146" t="s">
        <v>151</v>
      </c>
      <c r="M1187" s="146" t="s">
        <v>86</v>
      </c>
      <c r="N1187" s="146" t="s">
        <v>87</v>
      </c>
      <c r="O1187" s="146" t="s">
        <v>410</v>
      </c>
      <c r="P1187" s="146" t="s">
        <v>739</v>
      </c>
      <c r="Q1187" s="81" t="s">
        <v>509</v>
      </c>
      <c r="R1187" s="147" t="s">
        <v>807</v>
      </c>
      <c r="S1187" s="144"/>
    </row>
    <row r="1188" spans="1:19" s="145" customFormat="1" ht="14.45" customHeight="1">
      <c r="A1188" s="160"/>
      <c r="B1188" s="493"/>
      <c r="C1188" s="148"/>
      <c r="D1188" s="148"/>
      <c r="E1188" s="148"/>
      <c r="F1188" s="148"/>
      <c r="G1188" s="148"/>
      <c r="H1188" s="149" t="s">
        <v>88</v>
      </c>
      <c r="I1188" s="81" t="s">
        <v>511</v>
      </c>
      <c r="J1188" s="142"/>
      <c r="K1188" s="493"/>
      <c r="L1188" s="148"/>
      <c r="M1188" s="148"/>
      <c r="N1188" s="148"/>
      <c r="O1188" s="148"/>
      <c r="P1188" s="148"/>
      <c r="Q1188" s="149" t="s">
        <v>88</v>
      </c>
      <c r="R1188" s="81" t="s">
        <v>511</v>
      </c>
      <c r="S1188" s="144"/>
    </row>
    <row r="1189" spans="1:19" s="180" customFormat="1" ht="14.45" customHeight="1">
      <c r="B1189" s="188" t="s">
        <v>90</v>
      </c>
      <c r="C1189" s="187">
        <v>705</v>
      </c>
      <c r="D1189" s="183">
        <v>671</v>
      </c>
      <c r="E1189" s="183">
        <v>606</v>
      </c>
      <c r="F1189" s="183">
        <v>583</v>
      </c>
      <c r="G1189" s="183">
        <v>494</v>
      </c>
      <c r="H1189" s="182">
        <v>-89</v>
      </c>
      <c r="I1189" s="184">
        <v>-15.265866209262436</v>
      </c>
      <c r="J1189" s="185"/>
      <c r="K1189" s="186" t="s">
        <v>90</v>
      </c>
      <c r="L1189" s="187">
        <v>15</v>
      </c>
      <c r="M1189" s="183" t="s">
        <v>404</v>
      </c>
      <c r="N1189" s="183" t="s">
        <v>337</v>
      </c>
      <c r="O1189" s="325" t="s">
        <v>337</v>
      </c>
      <c r="P1189" s="183" t="s">
        <v>337</v>
      </c>
      <c r="Q1189" s="182" t="s">
        <v>337</v>
      </c>
      <c r="R1189" s="184" t="s">
        <v>337</v>
      </c>
      <c r="S1189" s="184"/>
    </row>
    <row r="1190" spans="1:19" s="145" customFormat="1" ht="14.45" customHeight="1">
      <c r="A1190" s="160"/>
      <c r="B1190" s="299" t="s">
        <v>91</v>
      </c>
      <c r="C1190" s="150">
        <v>63</v>
      </c>
      <c r="D1190" s="151">
        <v>54</v>
      </c>
      <c r="E1190" s="151">
        <v>59</v>
      </c>
      <c r="F1190" s="151">
        <v>55</v>
      </c>
      <c r="G1190" s="151">
        <v>26</v>
      </c>
      <c r="H1190" s="151">
        <v>-29</v>
      </c>
      <c r="I1190" s="152">
        <v>-52.72727272727272</v>
      </c>
      <c r="J1190" s="142"/>
      <c r="K1190" s="154" t="s">
        <v>91</v>
      </c>
      <c r="L1190" s="150" t="s">
        <v>313</v>
      </c>
      <c r="M1190" s="151" t="s">
        <v>337</v>
      </c>
      <c r="N1190" s="324" t="s">
        <v>337</v>
      </c>
      <c r="O1190" s="151" t="s">
        <v>337</v>
      </c>
      <c r="P1190" s="151" t="s">
        <v>337</v>
      </c>
      <c r="Q1190" s="151" t="s">
        <v>337</v>
      </c>
      <c r="R1190" s="152" t="s">
        <v>337</v>
      </c>
      <c r="S1190" s="152"/>
    </row>
    <row r="1191" spans="1:19" s="139" customFormat="1" ht="14.45" customHeight="1">
      <c r="A1191" s="160"/>
      <c r="B1191" s="299" t="s">
        <v>92</v>
      </c>
      <c r="C1191" s="150">
        <v>455</v>
      </c>
      <c r="D1191" s="151">
        <v>434</v>
      </c>
      <c r="E1191" s="151">
        <v>358</v>
      </c>
      <c r="F1191" s="151">
        <v>326</v>
      </c>
      <c r="G1191" s="151">
        <v>277</v>
      </c>
      <c r="H1191" s="151">
        <v>-49</v>
      </c>
      <c r="I1191" s="152">
        <v>-15.030674846625766</v>
      </c>
      <c r="J1191" s="142"/>
      <c r="K1191" s="154" t="s">
        <v>92</v>
      </c>
      <c r="L1191" s="150">
        <v>10</v>
      </c>
      <c r="M1191" s="151" t="s">
        <v>337</v>
      </c>
      <c r="N1191" s="151" t="s">
        <v>337</v>
      </c>
      <c r="O1191" s="151" t="s">
        <v>337</v>
      </c>
      <c r="P1191" s="151" t="s">
        <v>337</v>
      </c>
      <c r="Q1191" s="151" t="s">
        <v>337</v>
      </c>
      <c r="R1191" s="152" t="s">
        <v>337</v>
      </c>
      <c r="S1191" s="152"/>
    </row>
    <row r="1192" spans="1:19" s="145" customFormat="1" ht="14.45" customHeight="1">
      <c r="A1192" s="160"/>
      <c r="B1192" s="299" t="s">
        <v>93</v>
      </c>
      <c r="C1192" s="150">
        <v>187</v>
      </c>
      <c r="D1192" s="151">
        <v>183</v>
      </c>
      <c r="E1192" s="151">
        <v>189</v>
      </c>
      <c r="F1192" s="151">
        <v>192</v>
      </c>
      <c r="G1192" s="151">
        <v>176</v>
      </c>
      <c r="H1192" s="151">
        <v>-16</v>
      </c>
      <c r="I1192" s="152">
        <v>-8.3333333333333321</v>
      </c>
      <c r="J1192" s="142"/>
      <c r="K1192" s="154" t="s">
        <v>93</v>
      </c>
      <c r="L1192" s="150">
        <v>5</v>
      </c>
      <c r="M1192" s="151" t="s">
        <v>337</v>
      </c>
      <c r="N1192" s="151" t="s">
        <v>337</v>
      </c>
      <c r="O1192" s="151" t="s">
        <v>337</v>
      </c>
      <c r="P1192" s="151" t="s">
        <v>337</v>
      </c>
      <c r="Q1192" s="151" t="s">
        <v>337</v>
      </c>
      <c r="R1192" s="152" t="s">
        <v>337</v>
      </c>
      <c r="S1192" s="152"/>
    </row>
    <row r="1193" spans="1:19" s="145" customFormat="1" ht="14.45" customHeight="1">
      <c r="A1193" s="160"/>
      <c r="B1193" s="142"/>
      <c r="C1193" s="150"/>
      <c r="D1193" s="157"/>
      <c r="E1193" s="157"/>
      <c r="F1193" s="157"/>
      <c r="G1193" s="157"/>
      <c r="H1193" s="157"/>
      <c r="I1193" s="158"/>
      <c r="J1193" s="142"/>
      <c r="K1193" s="159"/>
      <c r="L1193" s="150"/>
      <c r="M1193" s="157"/>
      <c r="N1193" s="157"/>
      <c r="O1193" s="157"/>
      <c r="P1193" s="157"/>
      <c r="Q1193" s="157"/>
      <c r="R1193" s="158"/>
      <c r="S1193" s="158"/>
    </row>
    <row r="1194" spans="1:19" s="145" customFormat="1" ht="14.45" customHeight="1">
      <c r="A1194" s="160"/>
      <c r="B1194" s="142" t="s">
        <v>94</v>
      </c>
      <c r="C1194" s="150">
        <v>27</v>
      </c>
      <c r="D1194" s="151">
        <v>19</v>
      </c>
      <c r="E1194" s="151">
        <v>19</v>
      </c>
      <c r="F1194" s="151">
        <v>17</v>
      </c>
      <c r="G1194" s="151">
        <v>7</v>
      </c>
      <c r="H1194" s="151">
        <v>-10</v>
      </c>
      <c r="I1194" s="152">
        <v>-58.82352941176471</v>
      </c>
      <c r="J1194" s="142"/>
      <c r="K1194" s="159" t="s">
        <v>94</v>
      </c>
      <c r="L1194" s="323" t="s">
        <v>313</v>
      </c>
      <c r="M1194" s="151" t="s">
        <v>337</v>
      </c>
      <c r="N1194" s="324" t="s">
        <v>337</v>
      </c>
      <c r="O1194" s="151" t="s">
        <v>337</v>
      </c>
      <c r="P1194" s="151" t="s">
        <v>337</v>
      </c>
      <c r="Q1194" s="151" t="s">
        <v>337</v>
      </c>
      <c r="R1194" s="152" t="s">
        <v>337</v>
      </c>
      <c r="S1194" s="152"/>
    </row>
    <row r="1195" spans="1:19" s="153" customFormat="1" ht="14.45" customHeight="1">
      <c r="A1195" s="160"/>
      <c r="B1195" s="142" t="s">
        <v>95</v>
      </c>
      <c r="C1195" s="150">
        <v>14</v>
      </c>
      <c r="D1195" s="151">
        <v>22</v>
      </c>
      <c r="E1195" s="151">
        <v>16</v>
      </c>
      <c r="F1195" s="151">
        <v>22</v>
      </c>
      <c r="G1195" s="151">
        <v>7</v>
      </c>
      <c r="H1195" s="151">
        <v>-15</v>
      </c>
      <c r="I1195" s="152">
        <v>-68.181818181818173</v>
      </c>
      <c r="J1195" s="142"/>
      <c r="K1195" s="159" t="s">
        <v>95</v>
      </c>
      <c r="L1195" s="150" t="s">
        <v>313</v>
      </c>
      <c r="M1195" s="324" t="s">
        <v>337</v>
      </c>
      <c r="N1195" s="324" t="s">
        <v>337</v>
      </c>
      <c r="O1195" s="151" t="s">
        <v>337</v>
      </c>
      <c r="P1195" s="151" t="s">
        <v>337</v>
      </c>
      <c r="Q1195" s="151" t="s">
        <v>337</v>
      </c>
      <c r="R1195" s="152" t="s">
        <v>337</v>
      </c>
      <c r="S1195" s="152"/>
    </row>
    <row r="1196" spans="1:19" s="145" customFormat="1" ht="14.45" customHeight="1">
      <c r="A1196" s="160"/>
      <c r="B1196" s="142" t="s">
        <v>96</v>
      </c>
      <c r="C1196" s="150">
        <v>22</v>
      </c>
      <c r="D1196" s="151">
        <v>13</v>
      </c>
      <c r="E1196" s="151">
        <v>24</v>
      </c>
      <c r="F1196" s="151">
        <v>16</v>
      </c>
      <c r="G1196" s="151">
        <v>12</v>
      </c>
      <c r="H1196" s="151">
        <v>-4</v>
      </c>
      <c r="I1196" s="152">
        <v>-25</v>
      </c>
      <c r="J1196" s="142"/>
      <c r="K1196" s="159" t="s">
        <v>96</v>
      </c>
      <c r="L1196" s="150" t="s">
        <v>313</v>
      </c>
      <c r="M1196" s="151" t="s">
        <v>337</v>
      </c>
      <c r="N1196" s="324" t="s">
        <v>337</v>
      </c>
      <c r="O1196" s="151" t="s">
        <v>337</v>
      </c>
      <c r="P1196" s="151" t="s">
        <v>337</v>
      </c>
      <c r="Q1196" s="151" t="s">
        <v>337</v>
      </c>
      <c r="R1196" s="152" t="s">
        <v>337</v>
      </c>
      <c r="S1196" s="152"/>
    </row>
    <row r="1197" spans="1:19" s="145" customFormat="1" ht="14.45" customHeight="1">
      <c r="A1197" s="160"/>
      <c r="B1197" s="142" t="s">
        <v>97</v>
      </c>
      <c r="C1197" s="150">
        <v>36</v>
      </c>
      <c r="D1197" s="151">
        <v>24</v>
      </c>
      <c r="E1197" s="151">
        <v>15</v>
      </c>
      <c r="F1197" s="151">
        <v>22</v>
      </c>
      <c r="G1197" s="151">
        <v>19</v>
      </c>
      <c r="H1197" s="151">
        <v>-3</v>
      </c>
      <c r="I1197" s="152">
        <v>-13.636363636363635</v>
      </c>
      <c r="J1197" s="142"/>
      <c r="K1197" s="159" t="s">
        <v>97</v>
      </c>
      <c r="L1197" s="150">
        <v>2</v>
      </c>
      <c r="M1197" s="151" t="s">
        <v>337</v>
      </c>
      <c r="N1197" s="151" t="s">
        <v>337</v>
      </c>
      <c r="O1197" s="151" t="s">
        <v>337</v>
      </c>
      <c r="P1197" s="151" t="s">
        <v>337</v>
      </c>
      <c r="Q1197" s="151" t="s">
        <v>337</v>
      </c>
      <c r="R1197" s="152" t="s">
        <v>337</v>
      </c>
      <c r="S1197" s="152"/>
    </row>
    <row r="1198" spans="1:19" s="145" customFormat="1" ht="14.45" customHeight="1">
      <c r="A1198" s="160"/>
      <c r="B1198" s="142" t="s">
        <v>98</v>
      </c>
      <c r="C1198" s="150">
        <v>46</v>
      </c>
      <c r="D1198" s="151">
        <v>45</v>
      </c>
      <c r="E1198" s="151">
        <v>28</v>
      </c>
      <c r="F1198" s="151">
        <v>25</v>
      </c>
      <c r="G1198" s="151">
        <v>21</v>
      </c>
      <c r="H1198" s="151">
        <v>-4</v>
      </c>
      <c r="I1198" s="152">
        <v>-16</v>
      </c>
      <c r="J1198" s="142"/>
      <c r="K1198" s="159" t="s">
        <v>98</v>
      </c>
      <c r="L1198" s="150">
        <v>1</v>
      </c>
      <c r="M1198" s="151" t="s">
        <v>337</v>
      </c>
      <c r="N1198" s="151" t="s">
        <v>337</v>
      </c>
      <c r="O1198" s="151" t="s">
        <v>337</v>
      </c>
      <c r="P1198" s="151" t="s">
        <v>337</v>
      </c>
      <c r="Q1198" s="151" t="s">
        <v>337</v>
      </c>
      <c r="R1198" s="152" t="s">
        <v>337</v>
      </c>
      <c r="S1198" s="152"/>
    </row>
    <row r="1199" spans="1:19" s="145" customFormat="1" ht="14.45" customHeight="1">
      <c r="A1199" s="160"/>
      <c r="B1199" s="142" t="s">
        <v>99</v>
      </c>
      <c r="C1199" s="150">
        <v>53</v>
      </c>
      <c r="D1199" s="151">
        <v>49</v>
      </c>
      <c r="E1199" s="151">
        <v>43</v>
      </c>
      <c r="F1199" s="151">
        <v>27</v>
      </c>
      <c r="G1199" s="151">
        <v>25</v>
      </c>
      <c r="H1199" s="151">
        <v>-2</v>
      </c>
      <c r="I1199" s="152">
        <v>-7.4074074074074066</v>
      </c>
      <c r="J1199" s="142"/>
      <c r="K1199" s="159" t="s">
        <v>99</v>
      </c>
      <c r="L1199" s="150" t="s">
        <v>313</v>
      </c>
      <c r="M1199" s="324" t="s">
        <v>337</v>
      </c>
      <c r="N1199" s="324" t="s">
        <v>337</v>
      </c>
      <c r="O1199" s="151" t="s">
        <v>337</v>
      </c>
      <c r="P1199" s="151" t="s">
        <v>337</v>
      </c>
      <c r="Q1199" s="151" t="s">
        <v>337</v>
      </c>
      <c r="R1199" s="152" t="s">
        <v>337</v>
      </c>
      <c r="S1199" s="152"/>
    </row>
    <row r="1200" spans="1:19" s="145" customFormat="1" ht="14.45" customHeight="1">
      <c r="A1200" s="160"/>
      <c r="B1200" s="142" t="s">
        <v>100</v>
      </c>
      <c r="C1200" s="150">
        <v>33</v>
      </c>
      <c r="D1200" s="151">
        <v>55</v>
      </c>
      <c r="E1200" s="151">
        <v>39</v>
      </c>
      <c r="F1200" s="151">
        <v>36</v>
      </c>
      <c r="G1200" s="151">
        <v>23</v>
      </c>
      <c r="H1200" s="151">
        <v>-13</v>
      </c>
      <c r="I1200" s="152">
        <v>-36.111111111111107</v>
      </c>
      <c r="J1200" s="142"/>
      <c r="K1200" s="159" t="s">
        <v>100</v>
      </c>
      <c r="L1200" s="150" t="s">
        <v>313</v>
      </c>
      <c r="M1200" s="151" t="s">
        <v>337</v>
      </c>
      <c r="N1200" s="324" t="s">
        <v>337</v>
      </c>
      <c r="O1200" s="151" t="s">
        <v>337</v>
      </c>
      <c r="P1200" s="151" t="s">
        <v>337</v>
      </c>
      <c r="Q1200" s="151" t="s">
        <v>337</v>
      </c>
      <c r="R1200" s="152" t="s">
        <v>337</v>
      </c>
      <c r="S1200" s="152"/>
    </row>
    <row r="1201" spans="1:19" s="145" customFormat="1" ht="14.45" customHeight="1">
      <c r="A1201" s="160"/>
      <c r="B1201" s="142" t="s">
        <v>118</v>
      </c>
      <c r="C1201" s="150">
        <v>49</v>
      </c>
      <c r="D1201" s="151">
        <v>45</v>
      </c>
      <c r="E1201" s="151">
        <v>37</v>
      </c>
      <c r="F1201" s="151">
        <v>39</v>
      </c>
      <c r="G1201" s="151">
        <v>21</v>
      </c>
      <c r="H1201" s="151">
        <v>-18</v>
      </c>
      <c r="I1201" s="152">
        <v>-46.153846153846153</v>
      </c>
      <c r="J1201" s="142"/>
      <c r="K1201" s="159" t="s">
        <v>118</v>
      </c>
      <c r="L1201" s="323" t="s">
        <v>313</v>
      </c>
      <c r="M1201" s="151" t="s">
        <v>337</v>
      </c>
      <c r="N1201" s="324" t="s">
        <v>337</v>
      </c>
      <c r="O1201" s="151" t="s">
        <v>337</v>
      </c>
      <c r="P1201" s="151" t="s">
        <v>337</v>
      </c>
      <c r="Q1201" s="151" t="s">
        <v>337</v>
      </c>
      <c r="R1201" s="152" t="s">
        <v>337</v>
      </c>
      <c r="S1201" s="152"/>
    </row>
    <row r="1202" spans="1:19" s="145" customFormat="1" ht="14.45" customHeight="1">
      <c r="A1202" s="160"/>
      <c r="B1202" s="142" t="s">
        <v>101</v>
      </c>
      <c r="C1202" s="150">
        <v>24</v>
      </c>
      <c r="D1202" s="151">
        <v>35</v>
      </c>
      <c r="E1202" s="151">
        <v>44</v>
      </c>
      <c r="F1202" s="151">
        <v>38</v>
      </c>
      <c r="G1202" s="151">
        <v>25</v>
      </c>
      <c r="H1202" s="151">
        <v>-13</v>
      </c>
      <c r="I1202" s="152">
        <v>-34.210526315789473</v>
      </c>
      <c r="J1202" s="142"/>
      <c r="K1202" s="159" t="s">
        <v>101</v>
      </c>
      <c r="L1202" s="150">
        <v>1</v>
      </c>
      <c r="M1202" s="324" t="s">
        <v>337</v>
      </c>
      <c r="N1202" s="151" t="s">
        <v>337</v>
      </c>
      <c r="O1202" s="151" t="s">
        <v>337</v>
      </c>
      <c r="P1202" s="151" t="s">
        <v>337</v>
      </c>
      <c r="Q1202" s="151" t="s">
        <v>337</v>
      </c>
      <c r="R1202" s="152" t="s">
        <v>337</v>
      </c>
      <c r="S1202" s="152"/>
    </row>
    <row r="1203" spans="1:19" s="145" customFormat="1" ht="14.45" customHeight="1">
      <c r="A1203" s="160"/>
      <c r="B1203" s="142" t="s">
        <v>102</v>
      </c>
      <c r="C1203" s="150">
        <v>38</v>
      </c>
      <c r="D1203" s="151">
        <v>25</v>
      </c>
      <c r="E1203" s="151">
        <v>32</v>
      </c>
      <c r="F1203" s="151">
        <v>42</v>
      </c>
      <c r="G1203" s="151">
        <v>41</v>
      </c>
      <c r="H1203" s="151">
        <v>-1</v>
      </c>
      <c r="I1203" s="152">
        <v>-2.3809523809523809</v>
      </c>
      <c r="J1203" s="142"/>
      <c r="K1203" s="159" t="s">
        <v>102</v>
      </c>
      <c r="L1203" s="150" t="s">
        <v>313</v>
      </c>
      <c r="M1203" s="151" t="s">
        <v>337</v>
      </c>
      <c r="N1203" s="324" t="s">
        <v>337</v>
      </c>
      <c r="O1203" s="151" t="s">
        <v>337</v>
      </c>
      <c r="P1203" s="151" t="s">
        <v>337</v>
      </c>
      <c r="Q1203" s="151" t="s">
        <v>337</v>
      </c>
      <c r="R1203" s="152" t="s">
        <v>337</v>
      </c>
      <c r="S1203" s="152"/>
    </row>
    <row r="1204" spans="1:19" s="145" customFormat="1" ht="14.45" customHeight="1">
      <c r="A1204" s="160"/>
      <c r="B1204" s="142" t="s">
        <v>103</v>
      </c>
      <c r="C1204" s="150">
        <v>66</v>
      </c>
      <c r="D1204" s="151">
        <v>38</v>
      </c>
      <c r="E1204" s="151">
        <v>26</v>
      </c>
      <c r="F1204" s="151">
        <v>33</v>
      </c>
      <c r="G1204" s="151">
        <v>41</v>
      </c>
      <c r="H1204" s="151">
        <v>8</v>
      </c>
      <c r="I1204" s="152">
        <v>24.242424242424242</v>
      </c>
      <c r="J1204" s="142"/>
      <c r="K1204" s="159" t="s">
        <v>103</v>
      </c>
      <c r="L1204" s="150">
        <v>3</v>
      </c>
      <c r="M1204" s="151" t="s">
        <v>337</v>
      </c>
      <c r="N1204" s="151" t="s">
        <v>337</v>
      </c>
      <c r="O1204" s="151" t="s">
        <v>337</v>
      </c>
      <c r="P1204" s="151" t="s">
        <v>337</v>
      </c>
      <c r="Q1204" s="151" t="s">
        <v>337</v>
      </c>
      <c r="R1204" s="152" t="s">
        <v>337</v>
      </c>
      <c r="S1204" s="152"/>
    </row>
    <row r="1205" spans="1:19" s="145" customFormat="1" ht="14.45" customHeight="1">
      <c r="A1205" s="160"/>
      <c r="B1205" s="142" t="s">
        <v>104</v>
      </c>
      <c r="C1205" s="150">
        <v>49</v>
      </c>
      <c r="D1205" s="151">
        <v>66</v>
      </c>
      <c r="E1205" s="151">
        <v>35</v>
      </c>
      <c r="F1205" s="151">
        <v>25</v>
      </c>
      <c r="G1205" s="151">
        <v>32</v>
      </c>
      <c r="H1205" s="151">
        <v>7</v>
      </c>
      <c r="I1205" s="152">
        <v>28.000000000000004</v>
      </c>
      <c r="J1205" s="142"/>
      <c r="K1205" s="159" t="s">
        <v>104</v>
      </c>
      <c r="L1205" s="150">
        <v>2</v>
      </c>
      <c r="M1205" s="151" t="s">
        <v>337</v>
      </c>
      <c r="N1205" s="151" t="s">
        <v>337</v>
      </c>
      <c r="O1205" s="151" t="s">
        <v>337</v>
      </c>
      <c r="P1205" s="151" t="s">
        <v>337</v>
      </c>
      <c r="Q1205" s="151" t="s">
        <v>337</v>
      </c>
      <c r="R1205" s="152" t="s">
        <v>337</v>
      </c>
      <c r="S1205" s="152"/>
    </row>
    <row r="1206" spans="1:19" s="145" customFormat="1" ht="14.45" customHeight="1">
      <c r="A1206" s="160"/>
      <c r="B1206" s="142" t="s">
        <v>105</v>
      </c>
      <c r="C1206" s="150">
        <v>61</v>
      </c>
      <c r="D1206" s="151">
        <v>52</v>
      </c>
      <c r="E1206" s="151">
        <v>59</v>
      </c>
      <c r="F1206" s="151">
        <v>39</v>
      </c>
      <c r="G1206" s="151">
        <v>29</v>
      </c>
      <c r="H1206" s="151">
        <v>-10</v>
      </c>
      <c r="I1206" s="152">
        <v>-25.641025641025639</v>
      </c>
      <c r="J1206" s="142"/>
      <c r="K1206" s="159" t="s">
        <v>105</v>
      </c>
      <c r="L1206" s="150">
        <v>1</v>
      </c>
      <c r="M1206" s="151" t="s">
        <v>337</v>
      </c>
      <c r="N1206" s="151" t="s">
        <v>337</v>
      </c>
      <c r="O1206" s="151" t="s">
        <v>337</v>
      </c>
      <c r="P1206" s="151" t="s">
        <v>337</v>
      </c>
      <c r="Q1206" s="151" t="s">
        <v>337</v>
      </c>
      <c r="R1206" s="152" t="s">
        <v>337</v>
      </c>
      <c r="S1206" s="152"/>
    </row>
    <row r="1207" spans="1:19" s="145" customFormat="1" ht="14.45" customHeight="1">
      <c r="A1207" s="160"/>
      <c r="B1207" s="142" t="s">
        <v>106</v>
      </c>
      <c r="C1207" s="150">
        <v>52</v>
      </c>
      <c r="D1207" s="151">
        <v>52</v>
      </c>
      <c r="E1207" s="151">
        <v>44</v>
      </c>
      <c r="F1207" s="151">
        <v>55</v>
      </c>
      <c r="G1207" s="151">
        <v>27</v>
      </c>
      <c r="H1207" s="151">
        <v>-28</v>
      </c>
      <c r="I1207" s="152">
        <v>-50.909090909090907</v>
      </c>
      <c r="J1207" s="142"/>
      <c r="K1207" s="159" t="s">
        <v>106</v>
      </c>
      <c r="L1207" s="150" t="s">
        <v>313</v>
      </c>
      <c r="M1207" s="151" t="s">
        <v>337</v>
      </c>
      <c r="N1207" s="324" t="s">
        <v>337</v>
      </c>
      <c r="O1207" s="151" t="s">
        <v>337</v>
      </c>
      <c r="P1207" s="151" t="s">
        <v>337</v>
      </c>
      <c r="Q1207" s="151" t="s">
        <v>337</v>
      </c>
      <c r="R1207" s="152" t="s">
        <v>337</v>
      </c>
      <c r="S1207" s="152"/>
    </row>
    <row r="1208" spans="1:19" s="145" customFormat="1" ht="14.45" customHeight="1">
      <c r="A1208" s="160"/>
      <c r="B1208" s="142" t="s">
        <v>107</v>
      </c>
      <c r="C1208" s="150">
        <v>55</v>
      </c>
      <c r="D1208" s="151">
        <v>52</v>
      </c>
      <c r="E1208" s="151">
        <v>46</v>
      </c>
      <c r="F1208" s="151">
        <v>42</v>
      </c>
      <c r="G1208" s="151">
        <v>46</v>
      </c>
      <c r="H1208" s="151">
        <v>4</v>
      </c>
      <c r="I1208" s="152">
        <v>9.5238095238095237</v>
      </c>
      <c r="J1208" s="142"/>
      <c r="K1208" s="159" t="s">
        <v>107</v>
      </c>
      <c r="L1208" s="323">
        <v>4</v>
      </c>
      <c r="M1208" s="151" t="s">
        <v>337</v>
      </c>
      <c r="N1208" s="151" t="s">
        <v>337</v>
      </c>
      <c r="O1208" s="151" t="s">
        <v>337</v>
      </c>
      <c r="P1208" s="151" t="s">
        <v>337</v>
      </c>
      <c r="Q1208" s="151" t="s">
        <v>337</v>
      </c>
      <c r="R1208" s="152" t="s">
        <v>337</v>
      </c>
      <c r="S1208" s="152"/>
    </row>
    <row r="1209" spans="1:19" s="145" customFormat="1" ht="14.45" customHeight="1">
      <c r="A1209" s="160"/>
      <c r="B1209" s="142" t="s">
        <v>108</v>
      </c>
      <c r="C1209" s="150">
        <v>37</v>
      </c>
      <c r="D1209" s="151">
        <v>40</v>
      </c>
      <c r="E1209" s="151">
        <v>44</v>
      </c>
      <c r="F1209" s="151">
        <v>41</v>
      </c>
      <c r="G1209" s="151">
        <v>33</v>
      </c>
      <c r="H1209" s="151">
        <v>-8</v>
      </c>
      <c r="I1209" s="152">
        <v>-19.512195121951219</v>
      </c>
      <c r="J1209" s="142"/>
      <c r="K1209" s="159" t="s">
        <v>108</v>
      </c>
      <c r="L1209" s="323">
        <v>1</v>
      </c>
      <c r="M1209" s="324" t="s">
        <v>337</v>
      </c>
      <c r="N1209" s="151" t="s">
        <v>337</v>
      </c>
      <c r="O1209" s="151" t="s">
        <v>337</v>
      </c>
      <c r="P1209" s="151" t="s">
        <v>337</v>
      </c>
      <c r="Q1209" s="151" t="s">
        <v>337</v>
      </c>
      <c r="R1209" s="152" t="s">
        <v>337</v>
      </c>
      <c r="S1209" s="152"/>
    </row>
    <row r="1210" spans="1:19" s="145" customFormat="1" ht="14.45" customHeight="1">
      <c r="A1210" s="160"/>
      <c r="B1210" s="142" t="s">
        <v>109</v>
      </c>
      <c r="C1210" s="150">
        <v>27</v>
      </c>
      <c r="D1210" s="151">
        <v>20</v>
      </c>
      <c r="E1210" s="151">
        <v>33</v>
      </c>
      <c r="F1210" s="151">
        <v>30</v>
      </c>
      <c r="G1210" s="151">
        <v>39</v>
      </c>
      <c r="H1210" s="151">
        <v>9</v>
      </c>
      <c r="I1210" s="152">
        <v>30</v>
      </c>
      <c r="J1210" s="142"/>
      <c r="K1210" s="159" t="s">
        <v>109</v>
      </c>
      <c r="L1210" s="323" t="s">
        <v>313</v>
      </c>
      <c r="M1210" s="324" t="s">
        <v>337</v>
      </c>
      <c r="N1210" s="324" t="s">
        <v>337</v>
      </c>
      <c r="O1210" s="151" t="s">
        <v>337</v>
      </c>
      <c r="P1210" s="151" t="s">
        <v>337</v>
      </c>
      <c r="Q1210" s="151" t="s">
        <v>337</v>
      </c>
      <c r="R1210" s="152" t="s">
        <v>337</v>
      </c>
      <c r="S1210" s="152"/>
    </row>
    <row r="1211" spans="1:19" s="145" customFormat="1" ht="14.45" customHeight="1">
      <c r="A1211" s="160"/>
      <c r="B1211" s="142" t="s">
        <v>110</v>
      </c>
      <c r="C1211" s="150">
        <v>16</v>
      </c>
      <c r="D1211" s="151">
        <v>19</v>
      </c>
      <c r="E1211" s="151">
        <v>22</v>
      </c>
      <c r="F1211" s="151">
        <v>24</v>
      </c>
      <c r="G1211" s="151">
        <v>31</v>
      </c>
      <c r="H1211" s="151">
        <v>7</v>
      </c>
      <c r="I1211" s="152">
        <v>29.166666666666668</v>
      </c>
      <c r="J1211" s="142"/>
      <c r="K1211" s="159" t="s">
        <v>110</v>
      </c>
      <c r="L1211" s="323" t="s">
        <v>313</v>
      </c>
      <c r="M1211" s="324" t="s">
        <v>337</v>
      </c>
      <c r="N1211" s="324" t="s">
        <v>337</v>
      </c>
      <c r="O1211" s="151" t="s">
        <v>337</v>
      </c>
      <c r="P1211" s="151" t="s">
        <v>337</v>
      </c>
      <c r="Q1211" s="151" t="s">
        <v>337</v>
      </c>
      <c r="R1211" s="152" t="s">
        <v>337</v>
      </c>
      <c r="S1211" s="152"/>
    </row>
    <row r="1212" spans="1:19" s="145" customFormat="1" ht="14.45" customHeight="1">
      <c r="A1212" s="160"/>
      <c r="B1212" s="142" t="s">
        <v>111</v>
      </c>
      <c r="C1212" s="323" t="s">
        <v>313</v>
      </c>
      <c r="D1212" s="151" t="s">
        <v>313</v>
      </c>
      <c r="E1212" s="151" t="s">
        <v>313</v>
      </c>
      <c r="F1212" s="151">
        <v>10</v>
      </c>
      <c r="G1212" s="151">
        <v>15</v>
      </c>
      <c r="H1212" s="151"/>
      <c r="I1212" s="152"/>
      <c r="J1212" s="160"/>
      <c r="K1212" s="142" t="s">
        <v>111</v>
      </c>
      <c r="L1212" s="323" t="s">
        <v>313</v>
      </c>
      <c r="M1212" s="151" t="s">
        <v>313</v>
      </c>
      <c r="N1212" s="151" t="s">
        <v>313</v>
      </c>
      <c r="O1212" s="151" t="s">
        <v>337</v>
      </c>
      <c r="P1212" s="151" t="s">
        <v>337</v>
      </c>
      <c r="Q1212" s="151"/>
      <c r="R1212" s="152"/>
      <c r="S1212" s="160"/>
    </row>
    <row r="1213" spans="1:19" s="145" customFormat="1" ht="14.45" customHeight="1">
      <c r="A1213" s="160"/>
      <c r="B1213" s="160"/>
      <c r="C1213" s="160"/>
      <c r="D1213" s="160"/>
      <c r="E1213" s="160"/>
      <c r="F1213" s="160"/>
      <c r="G1213" s="161"/>
      <c r="H1213" s="160"/>
      <c r="I1213" s="160"/>
      <c r="J1213" s="160"/>
      <c r="K1213" s="160"/>
      <c r="L1213" s="160"/>
      <c r="M1213" s="160"/>
      <c r="N1213" s="160"/>
      <c r="O1213" s="160"/>
      <c r="P1213" s="161"/>
      <c r="Q1213" s="160"/>
      <c r="R1213" s="160"/>
      <c r="S1213" s="160"/>
    </row>
    <row r="1214" spans="1:19" s="145" customFormat="1" ht="14.45" customHeight="1">
      <c r="A1214" s="160"/>
      <c r="B1214" s="160"/>
      <c r="C1214" s="160"/>
      <c r="D1214" s="160"/>
      <c r="E1214" s="160"/>
      <c r="F1214" s="160"/>
      <c r="G1214" s="161"/>
      <c r="H1214" s="160"/>
      <c r="I1214" s="160"/>
      <c r="J1214" s="160"/>
      <c r="K1214" s="160"/>
      <c r="L1214" s="160"/>
      <c r="M1214" s="160"/>
      <c r="N1214" s="160"/>
      <c r="O1214" s="160"/>
      <c r="P1214" s="161"/>
      <c r="Q1214" s="160"/>
      <c r="R1214" s="160"/>
      <c r="S1214" s="160"/>
    </row>
    <row r="1215" spans="1:19" s="145" customFormat="1" ht="14.45" customHeight="1">
      <c r="A1215" s="138"/>
      <c r="B1215" s="138" t="s">
        <v>664</v>
      </c>
      <c r="C1215" s="138"/>
      <c r="D1215" s="138"/>
      <c r="E1215" s="138"/>
      <c r="F1215" s="138"/>
      <c r="G1215" s="138"/>
      <c r="H1215" s="138"/>
      <c r="I1215" s="138"/>
      <c r="J1215" s="138"/>
      <c r="K1215" s="138" t="s">
        <v>665</v>
      </c>
      <c r="L1215" s="138"/>
      <c r="M1215" s="138"/>
      <c r="N1215" s="138"/>
      <c r="O1215" s="138"/>
      <c r="P1215" s="138"/>
      <c r="Q1215" s="138"/>
      <c r="R1215" s="138"/>
      <c r="S1215" s="138"/>
    </row>
    <row r="1216" spans="1:19" s="145" customFormat="1" ht="14.45" customHeight="1">
      <c r="A1216" s="160"/>
      <c r="B1216" s="491" t="s">
        <v>335</v>
      </c>
      <c r="C1216" s="140"/>
      <c r="D1216" s="140"/>
      <c r="E1216" s="140"/>
      <c r="F1216" s="140"/>
      <c r="G1216" s="143"/>
      <c r="H1216" s="141"/>
      <c r="I1216" s="141"/>
      <c r="J1216" s="142"/>
      <c r="K1216" s="491" t="s">
        <v>335</v>
      </c>
      <c r="L1216" s="140"/>
      <c r="M1216" s="140"/>
      <c r="N1216" s="140"/>
      <c r="O1216" s="140"/>
      <c r="P1216" s="143"/>
      <c r="Q1216" s="141"/>
      <c r="R1216" s="141"/>
      <c r="S1216" s="144"/>
    </row>
    <row r="1217" spans="1:19" s="145" customFormat="1" ht="14.45" customHeight="1">
      <c r="A1217" s="160"/>
      <c r="B1217" s="492"/>
      <c r="C1217" s="146" t="s">
        <v>151</v>
      </c>
      <c r="D1217" s="146" t="s">
        <v>86</v>
      </c>
      <c r="E1217" s="146" t="s">
        <v>87</v>
      </c>
      <c r="F1217" s="146" t="s">
        <v>410</v>
      </c>
      <c r="G1217" s="146" t="s">
        <v>739</v>
      </c>
      <c r="H1217" s="81" t="s">
        <v>509</v>
      </c>
      <c r="I1217" s="147" t="s">
        <v>807</v>
      </c>
      <c r="J1217" s="142"/>
      <c r="K1217" s="492"/>
      <c r="L1217" s="146" t="s">
        <v>151</v>
      </c>
      <c r="M1217" s="146" t="s">
        <v>86</v>
      </c>
      <c r="N1217" s="146" t="s">
        <v>87</v>
      </c>
      <c r="O1217" s="146" t="s">
        <v>410</v>
      </c>
      <c r="P1217" s="146" t="s">
        <v>739</v>
      </c>
      <c r="Q1217" s="81" t="s">
        <v>509</v>
      </c>
      <c r="R1217" s="147" t="s">
        <v>807</v>
      </c>
      <c r="S1217" s="144"/>
    </row>
    <row r="1218" spans="1:19" s="145" customFormat="1" ht="14.45" customHeight="1">
      <c r="A1218" s="160"/>
      <c r="B1218" s="493"/>
      <c r="C1218" s="148"/>
      <c r="D1218" s="148"/>
      <c r="E1218" s="148"/>
      <c r="F1218" s="148"/>
      <c r="G1218" s="148"/>
      <c r="H1218" s="149" t="s">
        <v>88</v>
      </c>
      <c r="I1218" s="81" t="s">
        <v>511</v>
      </c>
      <c r="J1218" s="142"/>
      <c r="K1218" s="493"/>
      <c r="L1218" s="148"/>
      <c r="M1218" s="148"/>
      <c r="N1218" s="148"/>
      <c r="O1218" s="148"/>
      <c r="P1218" s="148"/>
      <c r="Q1218" s="149" t="s">
        <v>88</v>
      </c>
      <c r="R1218" s="81" t="s">
        <v>511</v>
      </c>
      <c r="S1218" s="144"/>
    </row>
    <row r="1219" spans="1:19" s="180" customFormat="1" ht="14.45" customHeight="1">
      <c r="B1219" s="188" t="s">
        <v>90</v>
      </c>
      <c r="C1219" s="187">
        <v>307</v>
      </c>
      <c r="D1219" s="183">
        <v>302</v>
      </c>
      <c r="E1219" s="183">
        <v>274</v>
      </c>
      <c r="F1219" s="183">
        <v>266</v>
      </c>
      <c r="G1219" s="183">
        <v>223</v>
      </c>
      <c r="H1219" s="182">
        <v>-43</v>
      </c>
      <c r="I1219" s="184">
        <v>-16.165413533834585</v>
      </c>
      <c r="J1219" s="185"/>
      <c r="K1219" s="186" t="s">
        <v>90</v>
      </c>
      <c r="L1219" s="187">
        <v>7</v>
      </c>
      <c r="M1219" s="183" t="s">
        <v>405</v>
      </c>
      <c r="N1219" s="183" t="s">
        <v>337</v>
      </c>
      <c r="O1219" s="325" t="s">
        <v>337</v>
      </c>
      <c r="P1219" s="183" t="s">
        <v>337</v>
      </c>
      <c r="Q1219" s="182" t="s">
        <v>337</v>
      </c>
      <c r="R1219" s="184" t="s">
        <v>337</v>
      </c>
      <c r="S1219" s="184"/>
    </row>
    <row r="1220" spans="1:19" s="139" customFormat="1" ht="14.45" customHeight="1">
      <c r="A1220" s="160"/>
      <c r="B1220" s="299" t="s">
        <v>91</v>
      </c>
      <c r="C1220" s="150">
        <v>35</v>
      </c>
      <c r="D1220" s="151">
        <v>27</v>
      </c>
      <c r="E1220" s="151">
        <v>27</v>
      </c>
      <c r="F1220" s="151">
        <v>28</v>
      </c>
      <c r="G1220" s="151">
        <v>12</v>
      </c>
      <c r="H1220" s="151">
        <v>-16</v>
      </c>
      <c r="I1220" s="152">
        <v>-57.142857142857139</v>
      </c>
      <c r="J1220" s="142"/>
      <c r="K1220" s="154" t="s">
        <v>91</v>
      </c>
      <c r="L1220" s="150" t="s">
        <v>313</v>
      </c>
      <c r="M1220" s="151" t="s">
        <v>337</v>
      </c>
      <c r="N1220" s="324" t="s">
        <v>337</v>
      </c>
      <c r="O1220" s="151" t="s">
        <v>337</v>
      </c>
      <c r="P1220" s="151" t="s">
        <v>337</v>
      </c>
      <c r="Q1220" s="151" t="s">
        <v>337</v>
      </c>
      <c r="R1220" s="152" t="s">
        <v>337</v>
      </c>
      <c r="S1220" s="152"/>
    </row>
    <row r="1221" spans="1:19" s="145" customFormat="1" ht="14.45" customHeight="1">
      <c r="A1221" s="160"/>
      <c r="B1221" s="299" t="s">
        <v>92</v>
      </c>
      <c r="C1221" s="150">
        <v>204</v>
      </c>
      <c r="D1221" s="151">
        <v>203</v>
      </c>
      <c r="E1221" s="151">
        <v>180</v>
      </c>
      <c r="F1221" s="151">
        <v>156</v>
      </c>
      <c r="G1221" s="151">
        <v>133</v>
      </c>
      <c r="H1221" s="151">
        <v>-23</v>
      </c>
      <c r="I1221" s="152">
        <v>-14.743589743589745</v>
      </c>
      <c r="J1221" s="142"/>
      <c r="K1221" s="154" t="s">
        <v>92</v>
      </c>
      <c r="L1221" s="150">
        <v>5</v>
      </c>
      <c r="M1221" s="151" t="s">
        <v>337</v>
      </c>
      <c r="N1221" s="151" t="s">
        <v>337</v>
      </c>
      <c r="O1221" s="151" t="s">
        <v>337</v>
      </c>
      <c r="P1221" s="151" t="s">
        <v>337</v>
      </c>
      <c r="Q1221" s="151" t="s">
        <v>337</v>
      </c>
      <c r="R1221" s="152" t="s">
        <v>337</v>
      </c>
      <c r="S1221" s="152"/>
    </row>
    <row r="1222" spans="1:19" s="145" customFormat="1" ht="14.45" customHeight="1">
      <c r="A1222" s="160"/>
      <c r="B1222" s="299" t="s">
        <v>93</v>
      </c>
      <c r="C1222" s="150">
        <v>68</v>
      </c>
      <c r="D1222" s="151">
        <v>72</v>
      </c>
      <c r="E1222" s="151">
        <v>67</v>
      </c>
      <c r="F1222" s="151">
        <v>80</v>
      </c>
      <c r="G1222" s="151">
        <v>69</v>
      </c>
      <c r="H1222" s="151">
        <v>-11</v>
      </c>
      <c r="I1222" s="152">
        <v>-13.750000000000002</v>
      </c>
      <c r="J1222" s="142"/>
      <c r="K1222" s="154" t="s">
        <v>93</v>
      </c>
      <c r="L1222" s="150">
        <v>2</v>
      </c>
      <c r="M1222" s="151" t="s">
        <v>337</v>
      </c>
      <c r="N1222" s="151" t="s">
        <v>337</v>
      </c>
      <c r="O1222" s="151" t="s">
        <v>337</v>
      </c>
      <c r="P1222" s="151" t="s">
        <v>337</v>
      </c>
      <c r="Q1222" s="151" t="s">
        <v>337</v>
      </c>
      <c r="R1222" s="152" t="s">
        <v>337</v>
      </c>
      <c r="S1222" s="152"/>
    </row>
    <row r="1223" spans="1:19" s="145" customFormat="1" ht="14.45" customHeight="1">
      <c r="A1223" s="160"/>
      <c r="B1223" s="142"/>
      <c r="C1223" s="150"/>
      <c r="D1223" s="157"/>
      <c r="E1223" s="157"/>
      <c r="F1223" s="157"/>
      <c r="G1223" s="157"/>
      <c r="H1223" s="157"/>
      <c r="I1223" s="158"/>
      <c r="J1223" s="142"/>
      <c r="K1223" s="159"/>
      <c r="L1223" s="150"/>
      <c r="M1223" s="157"/>
      <c r="N1223" s="157"/>
      <c r="O1223" s="157"/>
      <c r="P1223" s="157"/>
      <c r="Q1223" s="157"/>
      <c r="R1223" s="157"/>
      <c r="S1223" s="158"/>
    </row>
    <row r="1224" spans="1:19" s="153" customFormat="1" ht="14.45" customHeight="1">
      <c r="A1224" s="160"/>
      <c r="B1224" s="142" t="s">
        <v>94</v>
      </c>
      <c r="C1224" s="150">
        <v>17</v>
      </c>
      <c r="D1224" s="151">
        <v>7</v>
      </c>
      <c r="E1224" s="151">
        <v>10</v>
      </c>
      <c r="F1224" s="151">
        <v>7</v>
      </c>
      <c r="G1224" s="151">
        <v>4</v>
      </c>
      <c r="H1224" s="151">
        <v>-3</v>
      </c>
      <c r="I1224" s="152">
        <v>-42.857142857142854</v>
      </c>
      <c r="J1224" s="142"/>
      <c r="K1224" s="159" t="s">
        <v>94</v>
      </c>
      <c r="L1224" s="323" t="s">
        <v>313</v>
      </c>
      <c r="M1224" s="324" t="s">
        <v>337</v>
      </c>
      <c r="N1224" s="151" t="s">
        <v>337</v>
      </c>
      <c r="O1224" s="151" t="s">
        <v>337</v>
      </c>
      <c r="P1224" s="151" t="s">
        <v>337</v>
      </c>
      <c r="Q1224" s="151" t="s">
        <v>337</v>
      </c>
      <c r="R1224" s="152" t="s">
        <v>337</v>
      </c>
      <c r="S1224" s="152"/>
    </row>
    <row r="1225" spans="1:19" s="145" customFormat="1" ht="14.45" customHeight="1">
      <c r="A1225" s="160"/>
      <c r="B1225" s="142" t="s">
        <v>95</v>
      </c>
      <c r="C1225" s="150">
        <v>8</v>
      </c>
      <c r="D1225" s="151">
        <v>12</v>
      </c>
      <c r="E1225" s="151">
        <v>5</v>
      </c>
      <c r="F1225" s="151">
        <v>14</v>
      </c>
      <c r="G1225" s="151">
        <v>2</v>
      </c>
      <c r="H1225" s="151">
        <v>-12</v>
      </c>
      <c r="I1225" s="152">
        <v>-85.714285714285708</v>
      </c>
      <c r="J1225" s="142"/>
      <c r="K1225" s="159" t="s">
        <v>95</v>
      </c>
      <c r="L1225" s="150" t="s">
        <v>313</v>
      </c>
      <c r="M1225" s="324" t="s">
        <v>337</v>
      </c>
      <c r="N1225" s="151" t="s">
        <v>337</v>
      </c>
      <c r="O1225" s="151" t="s">
        <v>337</v>
      </c>
      <c r="P1225" s="151" t="s">
        <v>337</v>
      </c>
      <c r="Q1225" s="151" t="s">
        <v>337</v>
      </c>
      <c r="R1225" s="152" t="s">
        <v>337</v>
      </c>
      <c r="S1225" s="152"/>
    </row>
    <row r="1226" spans="1:19" s="145" customFormat="1" ht="14.45" customHeight="1">
      <c r="A1226" s="160"/>
      <c r="B1226" s="142" t="s">
        <v>96</v>
      </c>
      <c r="C1226" s="150">
        <v>10</v>
      </c>
      <c r="D1226" s="151">
        <v>8</v>
      </c>
      <c r="E1226" s="151">
        <v>12</v>
      </c>
      <c r="F1226" s="151">
        <v>7</v>
      </c>
      <c r="G1226" s="151">
        <v>6</v>
      </c>
      <c r="H1226" s="151">
        <v>-1</v>
      </c>
      <c r="I1226" s="152">
        <v>-14.285714285714285</v>
      </c>
      <c r="J1226" s="142"/>
      <c r="K1226" s="159" t="s">
        <v>96</v>
      </c>
      <c r="L1226" s="150" t="s">
        <v>313</v>
      </c>
      <c r="M1226" s="151" t="s">
        <v>337</v>
      </c>
      <c r="N1226" s="151" t="s">
        <v>337</v>
      </c>
      <c r="O1226" s="151" t="s">
        <v>337</v>
      </c>
      <c r="P1226" s="151" t="s">
        <v>337</v>
      </c>
      <c r="Q1226" s="151" t="s">
        <v>337</v>
      </c>
      <c r="R1226" s="152" t="s">
        <v>337</v>
      </c>
      <c r="S1226" s="152"/>
    </row>
    <row r="1227" spans="1:19" s="145" customFormat="1" ht="14.45" customHeight="1">
      <c r="A1227" s="160"/>
      <c r="B1227" s="142" t="s">
        <v>97</v>
      </c>
      <c r="C1227" s="150">
        <v>15</v>
      </c>
      <c r="D1227" s="151">
        <v>10</v>
      </c>
      <c r="E1227" s="151">
        <v>11</v>
      </c>
      <c r="F1227" s="151">
        <v>11</v>
      </c>
      <c r="G1227" s="151">
        <v>6</v>
      </c>
      <c r="H1227" s="151">
        <v>-5</v>
      </c>
      <c r="I1227" s="152">
        <v>-45.454545454545453</v>
      </c>
      <c r="J1227" s="142"/>
      <c r="K1227" s="159" t="s">
        <v>97</v>
      </c>
      <c r="L1227" s="323">
        <v>1</v>
      </c>
      <c r="M1227" s="151" t="s">
        <v>337</v>
      </c>
      <c r="N1227" s="151" t="s">
        <v>337</v>
      </c>
      <c r="O1227" s="151" t="s">
        <v>337</v>
      </c>
      <c r="P1227" s="151" t="s">
        <v>337</v>
      </c>
      <c r="Q1227" s="151" t="s">
        <v>337</v>
      </c>
      <c r="R1227" s="152" t="s">
        <v>337</v>
      </c>
      <c r="S1227" s="152"/>
    </row>
    <row r="1228" spans="1:19" s="145" customFormat="1" ht="14.45" customHeight="1">
      <c r="A1228" s="160"/>
      <c r="B1228" s="142" t="s">
        <v>98</v>
      </c>
      <c r="C1228" s="150">
        <v>13</v>
      </c>
      <c r="D1228" s="151">
        <v>20</v>
      </c>
      <c r="E1228" s="151">
        <v>13</v>
      </c>
      <c r="F1228" s="151">
        <v>7</v>
      </c>
      <c r="G1228" s="151">
        <v>9</v>
      </c>
      <c r="H1228" s="151">
        <v>2</v>
      </c>
      <c r="I1228" s="152">
        <v>28.571428571428569</v>
      </c>
      <c r="J1228" s="142"/>
      <c r="K1228" s="159" t="s">
        <v>98</v>
      </c>
      <c r="L1228" s="150">
        <v>1</v>
      </c>
      <c r="M1228" s="324" t="s">
        <v>337</v>
      </c>
      <c r="N1228" s="151" t="s">
        <v>337</v>
      </c>
      <c r="O1228" s="151" t="s">
        <v>337</v>
      </c>
      <c r="P1228" s="151" t="s">
        <v>337</v>
      </c>
      <c r="Q1228" s="151" t="s">
        <v>337</v>
      </c>
      <c r="R1228" s="152" t="s">
        <v>337</v>
      </c>
      <c r="S1228" s="152"/>
    </row>
    <row r="1229" spans="1:19" s="145" customFormat="1" ht="14.45" customHeight="1">
      <c r="A1229" s="160"/>
      <c r="B1229" s="142" t="s">
        <v>99</v>
      </c>
      <c r="C1229" s="150">
        <v>27</v>
      </c>
      <c r="D1229" s="151">
        <v>16</v>
      </c>
      <c r="E1229" s="151">
        <v>22</v>
      </c>
      <c r="F1229" s="151">
        <v>10</v>
      </c>
      <c r="G1229" s="151">
        <v>14</v>
      </c>
      <c r="H1229" s="151">
        <v>4</v>
      </c>
      <c r="I1229" s="152">
        <v>40</v>
      </c>
      <c r="J1229" s="142"/>
      <c r="K1229" s="159" t="s">
        <v>99</v>
      </c>
      <c r="L1229" s="150" t="s">
        <v>313</v>
      </c>
      <c r="M1229" s="324" t="s">
        <v>337</v>
      </c>
      <c r="N1229" s="151" t="s">
        <v>337</v>
      </c>
      <c r="O1229" s="151" t="s">
        <v>337</v>
      </c>
      <c r="P1229" s="151" t="s">
        <v>337</v>
      </c>
      <c r="Q1229" s="151" t="s">
        <v>337</v>
      </c>
      <c r="R1229" s="152" t="s">
        <v>337</v>
      </c>
      <c r="S1229" s="152"/>
    </row>
    <row r="1230" spans="1:19" s="145" customFormat="1" ht="14.45" customHeight="1">
      <c r="A1230" s="160"/>
      <c r="B1230" s="142" t="s">
        <v>100</v>
      </c>
      <c r="C1230" s="150">
        <v>16</v>
      </c>
      <c r="D1230" s="151">
        <v>32</v>
      </c>
      <c r="E1230" s="151">
        <v>21</v>
      </c>
      <c r="F1230" s="151">
        <v>18</v>
      </c>
      <c r="G1230" s="151">
        <v>7</v>
      </c>
      <c r="H1230" s="151">
        <v>-11</v>
      </c>
      <c r="I1230" s="152">
        <v>-61.111111111111114</v>
      </c>
      <c r="J1230" s="142"/>
      <c r="K1230" s="159" t="s">
        <v>100</v>
      </c>
      <c r="L1230" s="323" t="s">
        <v>313</v>
      </c>
      <c r="M1230" s="151" t="s">
        <v>337</v>
      </c>
      <c r="N1230" s="151" t="s">
        <v>337</v>
      </c>
      <c r="O1230" s="151" t="s">
        <v>337</v>
      </c>
      <c r="P1230" s="151" t="s">
        <v>337</v>
      </c>
      <c r="Q1230" s="151" t="s">
        <v>337</v>
      </c>
      <c r="R1230" s="152" t="s">
        <v>337</v>
      </c>
      <c r="S1230" s="152"/>
    </row>
    <row r="1231" spans="1:19" s="145" customFormat="1" ht="14.45" customHeight="1">
      <c r="A1231" s="160"/>
      <c r="B1231" s="142" t="s">
        <v>118</v>
      </c>
      <c r="C1231" s="150">
        <v>24</v>
      </c>
      <c r="D1231" s="151">
        <v>26</v>
      </c>
      <c r="E1231" s="151">
        <v>20</v>
      </c>
      <c r="F1231" s="151">
        <v>18</v>
      </c>
      <c r="G1231" s="151">
        <v>13</v>
      </c>
      <c r="H1231" s="151">
        <v>-5</v>
      </c>
      <c r="I1231" s="152">
        <v>-27.777777777777779</v>
      </c>
      <c r="J1231" s="142"/>
      <c r="K1231" s="159" t="s">
        <v>118</v>
      </c>
      <c r="L1231" s="323" t="s">
        <v>313</v>
      </c>
      <c r="M1231" s="151" t="s">
        <v>337</v>
      </c>
      <c r="N1231" s="151" t="s">
        <v>337</v>
      </c>
      <c r="O1231" s="151" t="s">
        <v>337</v>
      </c>
      <c r="P1231" s="151" t="s">
        <v>337</v>
      </c>
      <c r="Q1231" s="151" t="s">
        <v>337</v>
      </c>
      <c r="R1231" s="152" t="s">
        <v>337</v>
      </c>
      <c r="S1231" s="152"/>
    </row>
    <row r="1232" spans="1:19" s="145" customFormat="1" ht="14.45" customHeight="1">
      <c r="A1232" s="160"/>
      <c r="B1232" s="142" t="s">
        <v>101</v>
      </c>
      <c r="C1232" s="150">
        <v>11</v>
      </c>
      <c r="D1232" s="151">
        <v>17</v>
      </c>
      <c r="E1232" s="151">
        <v>21</v>
      </c>
      <c r="F1232" s="151">
        <v>27</v>
      </c>
      <c r="G1232" s="151">
        <v>9</v>
      </c>
      <c r="H1232" s="151">
        <v>-18</v>
      </c>
      <c r="I1232" s="152">
        <v>-66.666666666666657</v>
      </c>
      <c r="J1232" s="142"/>
      <c r="K1232" s="159" t="s">
        <v>101</v>
      </c>
      <c r="L1232" s="323" t="s">
        <v>313</v>
      </c>
      <c r="M1232" s="151" t="s">
        <v>337</v>
      </c>
      <c r="N1232" s="151" t="s">
        <v>337</v>
      </c>
      <c r="O1232" s="151" t="s">
        <v>337</v>
      </c>
      <c r="P1232" s="151" t="s">
        <v>337</v>
      </c>
      <c r="Q1232" s="151" t="s">
        <v>337</v>
      </c>
      <c r="R1232" s="152" t="s">
        <v>337</v>
      </c>
      <c r="S1232" s="152"/>
    </row>
    <row r="1233" spans="1:19" s="145" customFormat="1" ht="14.45" customHeight="1">
      <c r="A1233" s="160"/>
      <c r="B1233" s="142" t="s">
        <v>102</v>
      </c>
      <c r="C1233" s="150">
        <v>16</v>
      </c>
      <c r="D1233" s="151">
        <v>10</v>
      </c>
      <c r="E1233" s="151">
        <v>17</v>
      </c>
      <c r="F1233" s="151">
        <v>24</v>
      </c>
      <c r="G1233" s="151">
        <v>21</v>
      </c>
      <c r="H1233" s="151">
        <v>-3</v>
      </c>
      <c r="I1233" s="152">
        <v>-12.5</v>
      </c>
      <c r="J1233" s="142"/>
      <c r="K1233" s="159" t="s">
        <v>102</v>
      </c>
      <c r="L1233" s="150" t="s">
        <v>313</v>
      </c>
      <c r="M1233" s="151" t="s">
        <v>337</v>
      </c>
      <c r="N1233" s="151" t="s">
        <v>337</v>
      </c>
      <c r="O1233" s="151" t="s">
        <v>337</v>
      </c>
      <c r="P1233" s="151" t="s">
        <v>337</v>
      </c>
      <c r="Q1233" s="151" t="s">
        <v>337</v>
      </c>
      <c r="R1233" s="152" t="s">
        <v>337</v>
      </c>
      <c r="S1233" s="152"/>
    </row>
    <row r="1234" spans="1:19" s="145" customFormat="1" ht="14.45" customHeight="1">
      <c r="A1234" s="160"/>
      <c r="B1234" s="142" t="s">
        <v>103</v>
      </c>
      <c r="C1234" s="150">
        <v>31</v>
      </c>
      <c r="D1234" s="151">
        <v>18</v>
      </c>
      <c r="E1234" s="151">
        <v>12</v>
      </c>
      <c r="F1234" s="151">
        <v>16</v>
      </c>
      <c r="G1234" s="151">
        <v>23</v>
      </c>
      <c r="H1234" s="151">
        <v>7</v>
      </c>
      <c r="I1234" s="152">
        <v>43.75</v>
      </c>
      <c r="J1234" s="142"/>
      <c r="K1234" s="159" t="s">
        <v>103</v>
      </c>
      <c r="L1234" s="150">
        <v>1</v>
      </c>
      <c r="M1234" s="151" t="s">
        <v>337</v>
      </c>
      <c r="N1234" s="151" t="s">
        <v>337</v>
      </c>
      <c r="O1234" s="151" t="s">
        <v>337</v>
      </c>
      <c r="P1234" s="151" t="s">
        <v>337</v>
      </c>
      <c r="Q1234" s="151" t="s">
        <v>337</v>
      </c>
      <c r="R1234" s="152" t="s">
        <v>337</v>
      </c>
      <c r="S1234" s="152"/>
    </row>
    <row r="1235" spans="1:19" s="145" customFormat="1" ht="14.45" customHeight="1">
      <c r="A1235" s="160"/>
      <c r="B1235" s="142" t="s">
        <v>104</v>
      </c>
      <c r="C1235" s="150">
        <v>24</v>
      </c>
      <c r="D1235" s="151">
        <v>30</v>
      </c>
      <c r="E1235" s="151">
        <v>13</v>
      </c>
      <c r="F1235" s="151">
        <v>12</v>
      </c>
      <c r="G1235" s="151">
        <v>16</v>
      </c>
      <c r="H1235" s="151">
        <v>4</v>
      </c>
      <c r="I1235" s="152">
        <v>33.333333333333329</v>
      </c>
      <c r="J1235" s="142"/>
      <c r="K1235" s="159" t="s">
        <v>104</v>
      </c>
      <c r="L1235" s="150">
        <v>2</v>
      </c>
      <c r="M1235" s="151" t="s">
        <v>337</v>
      </c>
      <c r="N1235" s="151" t="s">
        <v>337</v>
      </c>
      <c r="O1235" s="151" t="s">
        <v>337</v>
      </c>
      <c r="P1235" s="151" t="s">
        <v>337</v>
      </c>
      <c r="Q1235" s="151" t="s">
        <v>337</v>
      </c>
      <c r="R1235" s="152" t="s">
        <v>337</v>
      </c>
      <c r="S1235" s="152"/>
    </row>
    <row r="1236" spans="1:19" s="145" customFormat="1" ht="14.45" customHeight="1">
      <c r="A1236" s="160"/>
      <c r="B1236" s="142" t="s">
        <v>105</v>
      </c>
      <c r="C1236" s="150">
        <v>27</v>
      </c>
      <c r="D1236" s="151">
        <v>24</v>
      </c>
      <c r="E1236" s="151">
        <v>30</v>
      </c>
      <c r="F1236" s="151">
        <v>13</v>
      </c>
      <c r="G1236" s="151">
        <v>15</v>
      </c>
      <c r="H1236" s="151">
        <v>2</v>
      </c>
      <c r="I1236" s="152">
        <v>15.384615384615385</v>
      </c>
      <c r="J1236" s="142"/>
      <c r="K1236" s="159" t="s">
        <v>105</v>
      </c>
      <c r="L1236" s="150" t="s">
        <v>313</v>
      </c>
      <c r="M1236" s="151" t="s">
        <v>337</v>
      </c>
      <c r="N1236" s="151" t="s">
        <v>337</v>
      </c>
      <c r="O1236" s="151" t="s">
        <v>337</v>
      </c>
      <c r="P1236" s="151" t="s">
        <v>337</v>
      </c>
      <c r="Q1236" s="151" t="s">
        <v>337</v>
      </c>
      <c r="R1236" s="152" t="s">
        <v>337</v>
      </c>
      <c r="S1236" s="152"/>
    </row>
    <row r="1237" spans="1:19" s="145" customFormat="1" ht="14.45" customHeight="1">
      <c r="A1237" s="160"/>
      <c r="B1237" s="142" t="s">
        <v>106</v>
      </c>
      <c r="C1237" s="150">
        <v>18</v>
      </c>
      <c r="D1237" s="151">
        <v>25</v>
      </c>
      <c r="E1237" s="151">
        <v>18</v>
      </c>
      <c r="F1237" s="151">
        <v>27</v>
      </c>
      <c r="G1237" s="151">
        <v>11</v>
      </c>
      <c r="H1237" s="151">
        <v>-16</v>
      </c>
      <c r="I1237" s="152">
        <v>-59.259259259259252</v>
      </c>
      <c r="J1237" s="142"/>
      <c r="K1237" s="159" t="s">
        <v>106</v>
      </c>
      <c r="L1237" s="150" t="s">
        <v>313</v>
      </c>
      <c r="M1237" s="151" t="s">
        <v>337</v>
      </c>
      <c r="N1237" s="151" t="s">
        <v>337</v>
      </c>
      <c r="O1237" s="151" t="s">
        <v>337</v>
      </c>
      <c r="P1237" s="151" t="s">
        <v>337</v>
      </c>
      <c r="Q1237" s="151" t="s">
        <v>337</v>
      </c>
      <c r="R1237" s="152" t="s">
        <v>337</v>
      </c>
      <c r="S1237" s="152"/>
    </row>
    <row r="1238" spans="1:19" s="145" customFormat="1" ht="14.45" customHeight="1">
      <c r="A1238" s="160"/>
      <c r="B1238" s="142" t="s">
        <v>107</v>
      </c>
      <c r="C1238" s="150">
        <v>22</v>
      </c>
      <c r="D1238" s="151">
        <v>20</v>
      </c>
      <c r="E1238" s="151">
        <v>19</v>
      </c>
      <c r="F1238" s="151">
        <v>16</v>
      </c>
      <c r="G1238" s="151">
        <v>19</v>
      </c>
      <c r="H1238" s="151">
        <v>3</v>
      </c>
      <c r="I1238" s="152">
        <v>18.75</v>
      </c>
      <c r="J1238" s="142"/>
      <c r="K1238" s="159" t="s">
        <v>107</v>
      </c>
      <c r="L1238" s="323">
        <v>1</v>
      </c>
      <c r="M1238" s="151" t="s">
        <v>337</v>
      </c>
      <c r="N1238" s="151" t="s">
        <v>337</v>
      </c>
      <c r="O1238" s="151" t="s">
        <v>337</v>
      </c>
      <c r="P1238" s="151" t="s">
        <v>337</v>
      </c>
      <c r="Q1238" s="151" t="s">
        <v>337</v>
      </c>
      <c r="R1238" s="152" t="s">
        <v>337</v>
      </c>
      <c r="S1238" s="152"/>
    </row>
    <row r="1239" spans="1:19" s="145" customFormat="1" ht="14.45" customHeight="1">
      <c r="A1239" s="160"/>
      <c r="B1239" s="142" t="s">
        <v>108</v>
      </c>
      <c r="C1239" s="150">
        <v>14</v>
      </c>
      <c r="D1239" s="151">
        <v>14</v>
      </c>
      <c r="E1239" s="151">
        <v>15</v>
      </c>
      <c r="F1239" s="151">
        <v>19</v>
      </c>
      <c r="G1239" s="151">
        <v>14</v>
      </c>
      <c r="H1239" s="151">
        <v>-5</v>
      </c>
      <c r="I1239" s="152">
        <v>-26.315789473684209</v>
      </c>
      <c r="J1239" s="142"/>
      <c r="K1239" s="159" t="s">
        <v>108</v>
      </c>
      <c r="L1239" s="323">
        <v>1</v>
      </c>
      <c r="M1239" s="151" t="s">
        <v>337</v>
      </c>
      <c r="N1239" s="151" t="s">
        <v>337</v>
      </c>
      <c r="O1239" s="151" t="s">
        <v>337</v>
      </c>
      <c r="P1239" s="151" t="s">
        <v>337</v>
      </c>
      <c r="Q1239" s="151" t="s">
        <v>337</v>
      </c>
      <c r="R1239" s="152" t="s">
        <v>337</v>
      </c>
      <c r="S1239" s="152"/>
    </row>
    <row r="1240" spans="1:19" s="145" customFormat="1" ht="14.45" customHeight="1">
      <c r="A1240" s="160"/>
      <c r="B1240" s="142" t="s">
        <v>109</v>
      </c>
      <c r="C1240" s="150">
        <v>9</v>
      </c>
      <c r="D1240" s="151">
        <v>6</v>
      </c>
      <c r="E1240" s="151">
        <v>10</v>
      </c>
      <c r="F1240" s="151">
        <v>12</v>
      </c>
      <c r="G1240" s="151">
        <v>15</v>
      </c>
      <c r="H1240" s="151">
        <v>3</v>
      </c>
      <c r="I1240" s="152">
        <v>25</v>
      </c>
      <c r="J1240" s="142"/>
      <c r="K1240" s="159" t="s">
        <v>109</v>
      </c>
      <c r="L1240" s="323" t="s">
        <v>313</v>
      </c>
      <c r="M1240" s="151" t="s">
        <v>337</v>
      </c>
      <c r="N1240" s="151" t="s">
        <v>337</v>
      </c>
      <c r="O1240" s="151" t="s">
        <v>337</v>
      </c>
      <c r="P1240" s="151" t="s">
        <v>337</v>
      </c>
      <c r="Q1240" s="151" t="s">
        <v>337</v>
      </c>
      <c r="R1240" s="152" t="s">
        <v>337</v>
      </c>
      <c r="S1240" s="152"/>
    </row>
    <row r="1241" spans="1:19" s="145" customFormat="1" ht="14.45" customHeight="1">
      <c r="A1241" s="160"/>
      <c r="B1241" s="142" t="s">
        <v>110</v>
      </c>
      <c r="C1241" s="150">
        <v>5</v>
      </c>
      <c r="D1241" s="151">
        <v>7</v>
      </c>
      <c r="E1241" s="151">
        <v>5</v>
      </c>
      <c r="F1241" s="151">
        <v>6</v>
      </c>
      <c r="G1241" s="151">
        <v>10</v>
      </c>
      <c r="H1241" s="151">
        <v>4</v>
      </c>
      <c r="I1241" s="152">
        <v>66.666666666666657</v>
      </c>
      <c r="J1241" s="142"/>
      <c r="K1241" s="159" t="s">
        <v>110</v>
      </c>
      <c r="L1241" s="323" t="s">
        <v>313</v>
      </c>
      <c r="M1241" s="151" t="s">
        <v>337</v>
      </c>
      <c r="N1241" s="151" t="s">
        <v>337</v>
      </c>
      <c r="O1241" s="151" t="s">
        <v>337</v>
      </c>
      <c r="P1241" s="151" t="s">
        <v>337</v>
      </c>
      <c r="Q1241" s="151" t="s">
        <v>337</v>
      </c>
      <c r="R1241" s="152" t="s">
        <v>337</v>
      </c>
      <c r="S1241" s="152"/>
    </row>
    <row r="1242" spans="1:19" s="145" customFormat="1" ht="14.45" customHeight="1">
      <c r="A1242" s="160"/>
      <c r="B1242" s="142" t="s">
        <v>111</v>
      </c>
      <c r="C1242" s="323" t="s">
        <v>313</v>
      </c>
      <c r="D1242" s="151" t="s">
        <v>313</v>
      </c>
      <c r="E1242" s="151" t="s">
        <v>313</v>
      </c>
      <c r="F1242" s="151">
        <v>2</v>
      </c>
      <c r="G1242" s="151">
        <v>9</v>
      </c>
      <c r="H1242" s="151"/>
      <c r="I1242" s="152"/>
      <c r="J1242" s="160"/>
      <c r="K1242" s="142" t="s">
        <v>111</v>
      </c>
      <c r="L1242" s="323" t="s">
        <v>313</v>
      </c>
      <c r="M1242" s="151" t="s">
        <v>313</v>
      </c>
      <c r="N1242" s="151" t="s">
        <v>313</v>
      </c>
      <c r="O1242" s="151" t="s">
        <v>337</v>
      </c>
      <c r="P1242" s="151" t="s">
        <v>337</v>
      </c>
      <c r="Q1242" s="151"/>
      <c r="R1242" s="152"/>
      <c r="S1242" s="160"/>
    </row>
    <row r="1243" spans="1:19" s="145" customFormat="1" ht="14.45" customHeight="1">
      <c r="A1243" s="160"/>
      <c r="B1243" s="160"/>
      <c r="C1243" s="160"/>
      <c r="D1243" s="160"/>
      <c r="E1243" s="160"/>
      <c r="F1243" s="160"/>
      <c r="G1243" s="161"/>
      <c r="H1243" s="160"/>
      <c r="I1243" s="160"/>
      <c r="J1243" s="160"/>
      <c r="K1243" s="160"/>
      <c r="L1243" s="160"/>
      <c r="M1243" s="160"/>
      <c r="N1243" s="160"/>
      <c r="O1243" s="160"/>
      <c r="P1243" s="161"/>
      <c r="Q1243" s="160"/>
      <c r="R1243" s="160"/>
      <c r="S1243" s="160"/>
    </row>
    <row r="1244" spans="1:19" s="145" customFormat="1" ht="14.45" customHeight="1">
      <c r="A1244" s="160"/>
      <c r="B1244" s="160"/>
      <c r="C1244" s="160"/>
      <c r="D1244" s="160"/>
      <c r="E1244" s="160"/>
      <c r="F1244" s="160"/>
      <c r="G1244" s="161"/>
      <c r="H1244" s="160"/>
      <c r="I1244" s="160"/>
      <c r="J1244" s="160"/>
      <c r="K1244" s="160"/>
      <c r="L1244" s="160"/>
      <c r="M1244" s="160"/>
      <c r="N1244" s="160"/>
      <c r="O1244" s="160"/>
      <c r="P1244" s="161"/>
      <c r="Q1244" s="160"/>
      <c r="R1244" s="160"/>
      <c r="S1244" s="160"/>
    </row>
    <row r="1245" spans="1:19" s="145" customFormat="1" ht="14.45" customHeight="1">
      <c r="A1245" s="138"/>
      <c r="B1245" s="138" t="s">
        <v>666</v>
      </c>
      <c r="C1245" s="138"/>
      <c r="D1245" s="138"/>
      <c r="E1245" s="138"/>
      <c r="F1245" s="138"/>
      <c r="G1245" s="138"/>
      <c r="H1245" s="138"/>
      <c r="I1245" s="138"/>
      <c r="J1245" s="138"/>
      <c r="K1245" s="138" t="s">
        <v>667</v>
      </c>
      <c r="L1245" s="138"/>
      <c r="M1245" s="138"/>
      <c r="N1245" s="138"/>
      <c r="O1245" s="138"/>
      <c r="P1245" s="138"/>
      <c r="Q1245" s="138"/>
      <c r="R1245" s="138"/>
      <c r="S1245" s="138"/>
    </row>
    <row r="1246" spans="1:19" s="145" customFormat="1" ht="14.45" customHeight="1">
      <c r="A1246" s="160"/>
      <c r="B1246" s="491" t="s">
        <v>335</v>
      </c>
      <c r="C1246" s="140"/>
      <c r="D1246" s="140"/>
      <c r="E1246" s="140"/>
      <c r="F1246" s="140"/>
      <c r="G1246" s="143"/>
      <c r="H1246" s="141"/>
      <c r="I1246" s="141"/>
      <c r="J1246" s="142"/>
      <c r="K1246" s="491" t="s">
        <v>335</v>
      </c>
      <c r="L1246" s="140"/>
      <c r="M1246" s="140"/>
      <c r="N1246" s="140"/>
      <c r="O1246" s="140"/>
      <c r="P1246" s="143"/>
      <c r="Q1246" s="141"/>
      <c r="R1246" s="141"/>
      <c r="S1246" s="144"/>
    </row>
    <row r="1247" spans="1:19" s="145" customFormat="1" ht="14.45" customHeight="1">
      <c r="A1247" s="160"/>
      <c r="B1247" s="492"/>
      <c r="C1247" s="146" t="s">
        <v>151</v>
      </c>
      <c r="D1247" s="146" t="s">
        <v>86</v>
      </c>
      <c r="E1247" s="146" t="s">
        <v>87</v>
      </c>
      <c r="F1247" s="146" t="s">
        <v>410</v>
      </c>
      <c r="G1247" s="146" t="s">
        <v>739</v>
      </c>
      <c r="H1247" s="81" t="s">
        <v>509</v>
      </c>
      <c r="I1247" s="147" t="s">
        <v>807</v>
      </c>
      <c r="J1247" s="142"/>
      <c r="K1247" s="492"/>
      <c r="L1247" s="146" t="s">
        <v>151</v>
      </c>
      <c r="M1247" s="146" t="s">
        <v>86</v>
      </c>
      <c r="N1247" s="146" t="s">
        <v>87</v>
      </c>
      <c r="O1247" s="146" t="s">
        <v>410</v>
      </c>
      <c r="P1247" s="146" t="s">
        <v>739</v>
      </c>
      <c r="Q1247" s="81" t="s">
        <v>509</v>
      </c>
      <c r="R1247" s="147" t="s">
        <v>807</v>
      </c>
      <c r="S1247" s="144"/>
    </row>
    <row r="1248" spans="1:19" s="145" customFormat="1" ht="14.45" customHeight="1">
      <c r="A1248" s="160"/>
      <c r="B1248" s="493"/>
      <c r="C1248" s="148"/>
      <c r="D1248" s="148"/>
      <c r="E1248" s="148"/>
      <c r="F1248" s="148"/>
      <c r="G1248" s="148"/>
      <c r="H1248" s="149" t="s">
        <v>88</v>
      </c>
      <c r="I1248" s="81" t="s">
        <v>511</v>
      </c>
      <c r="J1248" s="142"/>
      <c r="K1248" s="493"/>
      <c r="L1248" s="148"/>
      <c r="M1248" s="148"/>
      <c r="N1248" s="148"/>
      <c r="O1248" s="148"/>
      <c r="P1248" s="148"/>
      <c r="Q1248" s="149" t="s">
        <v>88</v>
      </c>
      <c r="R1248" s="81" t="s">
        <v>511</v>
      </c>
      <c r="S1248" s="144"/>
    </row>
    <row r="1249" spans="1:19" s="189" customFormat="1" ht="14.45" customHeight="1">
      <c r="A1249" s="180"/>
      <c r="B1249" s="188" t="s">
        <v>90</v>
      </c>
      <c r="C1249" s="187">
        <v>398</v>
      </c>
      <c r="D1249" s="183">
        <v>369</v>
      </c>
      <c r="E1249" s="183">
        <v>332</v>
      </c>
      <c r="F1249" s="183">
        <v>317</v>
      </c>
      <c r="G1249" s="183">
        <v>271</v>
      </c>
      <c r="H1249" s="182">
        <v>-46</v>
      </c>
      <c r="I1249" s="184">
        <v>-14.511041009463725</v>
      </c>
      <c r="J1249" s="185"/>
      <c r="K1249" s="186" t="s">
        <v>90</v>
      </c>
      <c r="L1249" s="187">
        <v>8</v>
      </c>
      <c r="M1249" s="183" t="s">
        <v>406</v>
      </c>
      <c r="N1249" s="183" t="s">
        <v>337</v>
      </c>
      <c r="O1249" s="325" t="s">
        <v>337</v>
      </c>
      <c r="P1249" s="183" t="s">
        <v>337</v>
      </c>
      <c r="Q1249" s="182" t="s">
        <v>337</v>
      </c>
      <c r="R1249" s="184" t="s">
        <v>337</v>
      </c>
      <c r="S1249" s="184"/>
    </row>
    <row r="1250" spans="1:19" s="145" customFormat="1" ht="14.45" customHeight="1">
      <c r="A1250" s="160"/>
      <c r="B1250" s="299" t="s">
        <v>91</v>
      </c>
      <c r="C1250" s="150">
        <v>28</v>
      </c>
      <c r="D1250" s="151">
        <v>27</v>
      </c>
      <c r="E1250" s="151">
        <v>32</v>
      </c>
      <c r="F1250" s="151">
        <v>27</v>
      </c>
      <c r="G1250" s="151">
        <v>14</v>
      </c>
      <c r="H1250" s="151">
        <v>-13</v>
      </c>
      <c r="I1250" s="152">
        <v>-48.148148148148145</v>
      </c>
      <c r="J1250" s="142"/>
      <c r="K1250" s="154" t="s">
        <v>91</v>
      </c>
      <c r="L1250" s="150" t="s">
        <v>313</v>
      </c>
      <c r="M1250" s="151" t="s">
        <v>337</v>
      </c>
      <c r="N1250" s="151" t="s">
        <v>337</v>
      </c>
      <c r="O1250" s="151" t="s">
        <v>337</v>
      </c>
      <c r="P1250" s="151" t="s">
        <v>337</v>
      </c>
      <c r="Q1250" s="151" t="s">
        <v>337</v>
      </c>
      <c r="R1250" s="152" t="s">
        <v>337</v>
      </c>
      <c r="S1250" s="152"/>
    </row>
    <row r="1251" spans="1:19" s="145" customFormat="1" ht="14.45" customHeight="1">
      <c r="A1251" s="160"/>
      <c r="B1251" s="299" t="s">
        <v>92</v>
      </c>
      <c r="C1251" s="150">
        <v>251</v>
      </c>
      <c r="D1251" s="151">
        <v>231</v>
      </c>
      <c r="E1251" s="151">
        <v>178</v>
      </c>
      <c r="F1251" s="151">
        <v>170</v>
      </c>
      <c r="G1251" s="151">
        <v>144</v>
      </c>
      <c r="H1251" s="151">
        <v>-26</v>
      </c>
      <c r="I1251" s="152">
        <v>-15.294117647058824</v>
      </c>
      <c r="J1251" s="142"/>
      <c r="K1251" s="154" t="s">
        <v>92</v>
      </c>
      <c r="L1251" s="150">
        <v>5</v>
      </c>
      <c r="M1251" s="151" t="s">
        <v>337</v>
      </c>
      <c r="N1251" s="151" t="s">
        <v>337</v>
      </c>
      <c r="O1251" s="151" t="s">
        <v>337</v>
      </c>
      <c r="P1251" s="151" t="s">
        <v>337</v>
      </c>
      <c r="Q1251" s="151" t="s">
        <v>337</v>
      </c>
      <c r="R1251" s="152" t="s">
        <v>337</v>
      </c>
      <c r="S1251" s="152"/>
    </row>
    <row r="1252" spans="1:19" s="145" customFormat="1" ht="14.45" customHeight="1">
      <c r="A1252" s="160"/>
      <c r="B1252" s="299" t="s">
        <v>93</v>
      </c>
      <c r="C1252" s="150">
        <v>119</v>
      </c>
      <c r="D1252" s="151">
        <v>111</v>
      </c>
      <c r="E1252" s="151">
        <v>122</v>
      </c>
      <c r="F1252" s="151">
        <v>112</v>
      </c>
      <c r="G1252" s="151">
        <v>107</v>
      </c>
      <c r="H1252" s="151">
        <v>-5</v>
      </c>
      <c r="I1252" s="152">
        <v>-4.4642857142857144</v>
      </c>
      <c r="J1252" s="142"/>
      <c r="K1252" s="154" t="s">
        <v>93</v>
      </c>
      <c r="L1252" s="323">
        <v>3</v>
      </c>
      <c r="M1252" s="151" t="s">
        <v>337</v>
      </c>
      <c r="N1252" s="151" t="s">
        <v>337</v>
      </c>
      <c r="O1252" s="151" t="s">
        <v>337</v>
      </c>
      <c r="P1252" s="151" t="s">
        <v>337</v>
      </c>
      <c r="Q1252" s="151" t="s">
        <v>337</v>
      </c>
      <c r="R1252" s="152" t="s">
        <v>337</v>
      </c>
      <c r="S1252" s="152"/>
    </row>
    <row r="1253" spans="1:19" s="145" customFormat="1" ht="14.45" customHeight="1">
      <c r="A1253" s="160"/>
      <c r="B1253" s="142"/>
      <c r="C1253" s="150"/>
      <c r="D1253" s="157"/>
      <c r="E1253" s="157"/>
      <c r="F1253" s="157"/>
      <c r="G1253" s="157"/>
      <c r="H1253" s="157"/>
      <c r="I1253" s="158"/>
      <c r="J1253" s="142"/>
      <c r="K1253" s="159"/>
      <c r="L1253" s="150"/>
      <c r="M1253" s="157"/>
      <c r="N1253" s="157"/>
      <c r="O1253" s="157"/>
      <c r="P1253" s="157"/>
      <c r="Q1253" s="157"/>
      <c r="R1253" s="157"/>
      <c r="S1253" s="158"/>
    </row>
    <row r="1254" spans="1:19" s="145" customFormat="1" ht="14.45" customHeight="1">
      <c r="A1254" s="160"/>
      <c r="B1254" s="142" t="s">
        <v>94</v>
      </c>
      <c r="C1254" s="150">
        <v>10</v>
      </c>
      <c r="D1254" s="151">
        <v>12</v>
      </c>
      <c r="E1254" s="151">
        <v>9</v>
      </c>
      <c r="F1254" s="151">
        <v>10</v>
      </c>
      <c r="G1254" s="151">
        <v>3</v>
      </c>
      <c r="H1254" s="151">
        <v>-7</v>
      </c>
      <c r="I1254" s="152">
        <v>-70</v>
      </c>
      <c r="J1254" s="142"/>
      <c r="K1254" s="159" t="s">
        <v>94</v>
      </c>
      <c r="L1254" s="323" t="s">
        <v>313</v>
      </c>
      <c r="M1254" s="151" t="s">
        <v>337</v>
      </c>
      <c r="N1254" s="151" t="s">
        <v>337</v>
      </c>
      <c r="O1254" s="151" t="s">
        <v>337</v>
      </c>
      <c r="P1254" s="151" t="s">
        <v>337</v>
      </c>
      <c r="Q1254" s="151" t="s">
        <v>337</v>
      </c>
      <c r="R1254" s="152" t="s">
        <v>337</v>
      </c>
      <c r="S1254" s="152"/>
    </row>
    <row r="1255" spans="1:19" s="145" customFormat="1" ht="14.45" customHeight="1">
      <c r="A1255" s="160"/>
      <c r="B1255" s="142" t="s">
        <v>95</v>
      </c>
      <c r="C1255" s="150">
        <v>6</v>
      </c>
      <c r="D1255" s="151">
        <v>10</v>
      </c>
      <c r="E1255" s="151">
        <v>11</v>
      </c>
      <c r="F1255" s="151">
        <v>8</v>
      </c>
      <c r="G1255" s="151">
        <v>5</v>
      </c>
      <c r="H1255" s="151">
        <v>-3</v>
      </c>
      <c r="I1255" s="152">
        <v>-37.5</v>
      </c>
      <c r="J1255" s="142"/>
      <c r="K1255" s="159" t="s">
        <v>95</v>
      </c>
      <c r="L1255" s="150" t="s">
        <v>313</v>
      </c>
      <c r="M1255" s="151" t="s">
        <v>337</v>
      </c>
      <c r="N1255" s="151" t="s">
        <v>337</v>
      </c>
      <c r="O1255" s="151" t="s">
        <v>337</v>
      </c>
      <c r="P1255" s="151" t="s">
        <v>337</v>
      </c>
      <c r="Q1255" s="151" t="s">
        <v>337</v>
      </c>
      <c r="R1255" s="152" t="s">
        <v>337</v>
      </c>
      <c r="S1255" s="152"/>
    </row>
    <row r="1256" spans="1:19" s="145" customFormat="1" ht="14.45" customHeight="1">
      <c r="A1256" s="160"/>
      <c r="B1256" s="142" t="s">
        <v>96</v>
      </c>
      <c r="C1256" s="150">
        <v>12</v>
      </c>
      <c r="D1256" s="151">
        <v>5</v>
      </c>
      <c r="E1256" s="151">
        <v>12</v>
      </c>
      <c r="F1256" s="151">
        <v>9</v>
      </c>
      <c r="G1256" s="151">
        <v>6</v>
      </c>
      <c r="H1256" s="151">
        <v>-3</v>
      </c>
      <c r="I1256" s="152">
        <v>-33.333333333333329</v>
      </c>
      <c r="J1256" s="142"/>
      <c r="K1256" s="159" t="s">
        <v>96</v>
      </c>
      <c r="L1256" s="150" t="s">
        <v>313</v>
      </c>
      <c r="M1256" s="151" t="s">
        <v>337</v>
      </c>
      <c r="N1256" s="151" t="s">
        <v>337</v>
      </c>
      <c r="O1256" s="151" t="s">
        <v>337</v>
      </c>
      <c r="P1256" s="151" t="s">
        <v>337</v>
      </c>
      <c r="Q1256" s="151" t="s">
        <v>337</v>
      </c>
      <c r="R1256" s="152" t="s">
        <v>337</v>
      </c>
      <c r="S1256" s="152"/>
    </row>
    <row r="1257" spans="1:19" s="145" customFormat="1" ht="14.45" customHeight="1">
      <c r="A1257" s="160"/>
      <c r="B1257" s="142" t="s">
        <v>97</v>
      </c>
      <c r="C1257" s="150">
        <v>21</v>
      </c>
      <c r="D1257" s="151">
        <v>14</v>
      </c>
      <c r="E1257" s="151">
        <v>4</v>
      </c>
      <c r="F1257" s="151">
        <v>11</v>
      </c>
      <c r="G1257" s="151">
        <v>13</v>
      </c>
      <c r="H1257" s="151">
        <v>2</v>
      </c>
      <c r="I1257" s="152">
        <v>18.181818181818183</v>
      </c>
      <c r="J1257" s="142"/>
      <c r="K1257" s="159" t="s">
        <v>97</v>
      </c>
      <c r="L1257" s="150">
        <v>1</v>
      </c>
      <c r="M1257" s="151" t="s">
        <v>337</v>
      </c>
      <c r="N1257" s="151" t="s">
        <v>337</v>
      </c>
      <c r="O1257" s="151" t="s">
        <v>337</v>
      </c>
      <c r="P1257" s="151" t="s">
        <v>337</v>
      </c>
      <c r="Q1257" s="151" t="s">
        <v>337</v>
      </c>
      <c r="R1257" s="152" t="s">
        <v>337</v>
      </c>
      <c r="S1257" s="152"/>
    </row>
    <row r="1258" spans="1:19" s="145" customFormat="1" ht="14.45" customHeight="1">
      <c r="A1258" s="160"/>
      <c r="B1258" s="142" t="s">
        <v>98</v>
      </c>
      <c r="C1258" s="150">
        <v>33</v>
      </c>
      <c r="D1258" s="151">
        <v>25</v>
      </c>
      <c r="E1258" s="151">
        <v>15</v>
      </c>
      <c r="F1258" s="151">
        <v>18</v>
      </c>
      <c r="G1258" s="151">
        <v>12</v>
      </c>
      <c r="H1258" s="151">
        <v>-6</v>
      </c>
      <c r="I1258" s="152">
        <v>-33.333333333333329</v>
      </c>
      <c r="J1258" s="142"/>
      <c r="K1258" s="159" t="s">
        <v>98</v>
      </c>
      <c r="L1258" s="150" t="s">
        <v>313</v>
      </c>
      <c r="M1258" s="151" t="s">
        <v>337</v>
      </c>
      <c r="N1258" s="151" t="s">
        <v>337</v>
      </c>
      <c r="O1258" s="151" t="s">
        <v>337</v>
      </c>
      <c r="P1258" s="151" t="s">
        <v>337</v>
      </c>
      <c r="Q1258" s="151" t="s">
        <v>337</v>
      </c>
      <c r="R1258" s="152" t="s">
        <v>337</v>
      </c>
      <c r="S1258" s="152"/>
    </row>
    <row r="1259" spans="1:19" s="145" customFormat="1" ht="14.45" customHeight="1">
      <c r="A1259" s="160"/>
      <c r="B1259" s="142" t="s">
        <v>99</v>
      </c>
      <c r="C1259" s="150">
        <v>26</v>
      </c>
      <c r="D1259" s="151">
        <v>33</v>
      </c>
      <c r="E1259" s="151">
        <v>21</v>
      </c>
      <c r="F1259" s="151">
        <v>17</v>
      </c>
      <c r="G1259" s="151">
        <v>11</v>
      </c>
      <c r="H1259" s="151">
        <v>-6</v>
      </c>
      <c r="I1259" s="152">
        <v>-35.294117647058826</v>
      </c>
      <c r="J1259" s="142"/>
      <c r="K1259" s="159" t="s">
        <v>99</v>
      </c>
      <c r="L1259" s="323" t="s">
        <v>313</v>
      </c>
      <c r="M1259" s="151" t="s">
        <v>337</v>
      </c>
      <c r="N1259" s="151" t="s">
        <v>337</v>
      </c>
      <c r="O1259" s="151" t="s">
        <v>337</v>
      </c>
      <c r="P1259" s="151" t="s">
        <v>337</v>
      </c>
      <c r="Q1259" s="151" t="s">
        <v>337</v>
      </c>
      <c r="R1259" s="152" t="s">
        <v>337</v>
      </c>
      <c r="S1259" s="152"/>
    </row>
    <row r="1260" spans="1:19" s="145" customFormat="1" ht="14.45" customHeight="1">
      <c r="A1260" s="160"/>
      <c r="B1260" s="142" t="s">
        <v>100</v>
      </c>
      <c r="C1260" s="150">
        <v>17</v>
      </c>
      <c r="D1260" s="151">
        <v>23</v>
      </c>
      <c r="E1260" s="151">
        <v>18</v>
      </c>
      <c r="F1260" s="151">
        <v>18</v>
      </c>
      <c r="G1260" s="151">
        <v>16</v>
      </c>
      <c r="H1260" s="151">
        <v>-2</v>
      </c>
      <c r="I1260" s="152">
        <v>-11.111111111111111</v>
      </c>
      <c r="J1260" s="142"/>
      <c r="K1260" s="159" t="s">
        <v>100</v>
      </c>
      <c r="L1260" s="150" t="s">
        <v>313</v>
      </c>
      <c r="M1260" s="151" t="s">
        <v>337</v>
      </c>
      <c r="N1260" s="151" t="s">
        <v>337</v>
      </c>
      <c r="O1260" s="151" t="s">
        <v>337</v>
      </c>
      <c r="P1260" s="151" t="s">
        <v>337</v>
      </c>
      <c r="Q1260" s="151" t="s">
        <v>337</v>
      </c>
      <c r="R1260" s="152" t="s">
        <v>337</v>
      </c>
      <c r="S1260" s="152"/>
    </row>
    <row r="1261" spans="1:19" s="145" customFormat="1" ht="14.45" customHeight="1">
      <c r="A1261" s="160"/>
      <c r="B1261" s="142" t="s">
        <v>118</v>
      </c>
      <c r="C1261" s="150">
        <v>25</v>
      </c>
      <c r="D1261" s="151">
        <v>19</v>
      </c>
      <c r="E1261" s="151">
        <v>17</v>
      </c>
      <c r="F1261" s="151">
        <v>21</v>
      </c>
      <c r="G1261" s="151">
        <v>8</v>
      </c>
      <c r="H1261" s="151">
        <v>-13</v>
      </c>
      <c r="I1261" s="152">
        <v>-61.904761904761905</v>
      </c>
      <c r="J1261" s="142"/>
      <c r="K1261" s="159" t="s">
        <v>118</v>
      </c>
      <c r="L1261" s="323" t="s">
        <v>313</v>
      </c>
      <c r="M1261" s="151" t="s">
        <v>337</v>
      </c>
      <c r="N1261" s="151" t="s">
        <v>337</v>
      </c>
      <c r="O1261" s="151" t="s">
        <v>337</v>
      </c>
      <c r="P1261" s="151" t="s">
        <v>337</v>
      </c>
      <c r="Q1261" s="151" t="s">
        <v>337</v>
      </c>
      <c r="R1261" s="152" t="s">
        <v>337</v>
      </c>
      <c r="S1261" s="152"/>
    </row>
    <row r="1262" spans="1:19" s="145" customFormat="1" ht="14.45" customHeight="1">
      <c r="A1262" s="160"/>
      <c r="B1262" s="142" t="s">
        <v>101</v>
      </c>
      <c r="C1262" s="150">
        <v>13</v>
      </c>
      <c r="D1262" s="151">
        <v>18</v>
      </c>
      <c r="E1262" s="151">
        <v>23</v>
      </c>
      <c r="F1262" s="151">
        <v>11</v>
      </c>
      <c r="G1262" s="151">
        <v>16</v>
      </c>
      <c r="H1262" s="151">
        <v>5</v>
      </c>
      <c r="I1262" s="152">
        <v>45.454545454545453</v>
      </c>
      <c r="J1262" s="142"/>
      <c r="K1262" s="159" t="s">
        <v>101</v>
      </c>
      <c r="L1262" s="150">
        <v>1</v>
      </c>
      <c r="M1262" s="151" t="s">
        <v>337</v>
      </c>
      <c r="N1262" s="151" t="s">
        <v>337</v>
      </c>
      <c r="O1262" s="151" t="s">
        <v>337</v>
      </c>
      <c r="P1262" s="151" t="s">
        <v>337</v>
      </c>
      <c r="Q1262" s="151" t="s">
        <v>337</v>
      </c>
      <c r="R1262" s="152" t="s">
        <v>337</v>
      </c>
      <c r="S1262" s="152"/>
    </row>
    <row r="1263" spans="1:19" s="145" customFormat="1" ht="14.45" customHeight="1">
      <c r="A1263" s="160"/>
      <c r="B1263" s="142" t="s">
        <v>102</v>
      </c>
      <c r="C1263" s="150">
        <v>22</v>
      </c>
      <c r="D1263" s="151">
        <v>15</v>
      </c>
      <c r="E1263" s="151">
        <v>15</v>
      </c>
      <c r="F1263" s="151">
        <v>18</v>
      </c>
      <c r="G1263" s="151">
        <v>20</v>
      </c>
      <c r="H1263" s="151">
        <v>2</v>
      </c>
      <c r="I1263" s="152">
        <v>11.111111111111111</v>
      </c>
      <c r="J1263" s="142"/>
      <c r="K1263" s="159" t="s">
        <v>102</v>
      </c>
      <c r="L1263" s="150" t="s">
        <v>313</v>
      </c>
      <c r="M1263" s="151" t="s">
        <v>337</v>
      </c>
      <c r="N1263" s="151" t="s">
        <v>337</v>
      </c>
      <c r="O1263" s="151" t="s">
        <v>337</v>
      </c>
      <c r="P1263" s="151" t="s">
        <v>337</v>
      </c>
      <c r="Q1263" s="151" t="s">
        <v>337</v>
      </c>
      <c r="R1263" s="152" t="s">
        <v>337</v>
      </c>
      <c r="S1263" s="152"/>
    </row>
    <row r="1264" spans="1:19" s="145" customFormat="1" ht="14.45" customHeight="1">
      <c r="A1264" s="160"/>
      <c r="B1264" s="142" t="s">
        <v>103</v>
      </c>
      <c r="C1264" s="150">
        <v>35</v>
      </c>
      <c r="D1264" s="151">
        <v>20</v>
      </c>
      <c r="E1264" s="151">
        <v>14</v>
      </c>
      <c r="F1264" s="151">
        <v>17</v>
      </c>
      <c r="G1264" s="151">
        <v>18</v>
      </c>
      <c r="H1264" s="151">
        <v>1</v>
      </c>
      <c r="I1264" s="152">
        <v>5.8823529411764701</v>
      </c>
      <c r="J1264" s="142"/>
      <c r="K1264" s="159" t="s">
        <v>103</v>
      </c>
      <c r="L1264" s="150">
        <v>2</v>
      </c>
      <c r="M1264" s="151" t="s">
        <v>337</v>
      </c>
      <c r="N1264" s="151" t="s">
        <v>337</v>
      </c>
      <c r="O1264" s="151" t="s">
        <v>337</v>
      </c>
      <c r="P1264" s="151" t="s">
        <v>337</v>
      </c>
      <c r="Q1264" s="151" t="s">
        <v>337</v>
      </c>
      <c r="R1264" s="152" t="s">
        <v>337</v>
      </c>
      <c r="S1264" s="152"/>
    </row>
    <row r="1265" spans="1:19" s="145" customFormat="1" ht="14.45" customHeight="1">
      <c r="A1265" s="160"/>
      <c r="B1265" s="142" t="s">
        <v>104</v>
      </c>
      <c r="C1265" s="150">
        <v>25</v>
      </c>
      <c r="D1265" s="151">
        <v>36</v>
      </c>
      <c r="E1265" s="151">
        <v>22</v>
      </c>
      <c r="F1265" s="151">
        <v>13</v>
      </c>
      <c r="G1265" s="151">
        <v>16</v>
      </c>
      <c r="H1265" s="151">
        <v>3</v>
      </c>
      <c r="I1265" s="152">
        <v>23.076923076923077</v>
      </c>
      <c r="J1265" s="142"/>
      <c r="K1265" s="159" t="s">
        <v>104</v>
      </c>
      <c r="L1265" s="323" t="s">
        <v>313</v>
      </c>
      <c r="M1265" s="151" t="s">
        <v>337</v>
      </c>
      <c r="N1265" s="151" t="s">
        <v>337</v>
      </c>
      <c r="O1265" s="151" t="s">
        <v>337</v>
      </c>
      <c r="P1265" s="151" t="s">
        <v>337</v>
      </c>
      <c r="Q1265" s="151" t="s">
        <v>337</v>
      </c>
      <c r="R1265" s="152" t="s">
        <v>337</v>
      </c>
      <c r="S1265" s="152"/>
    </row>
    <row r="1266" spans="1:19" s="145" customFormat="1" ht="14.45" customHeight="1">
      <c r="A1266" s="160"/>
      <c r="B1266" s="142" t="s">
        <v>105</v>
      </c>
      <c r="C1266" s="150">
        <v>34</v>
      </c>
      <c r="D1266" s="151">
        <v>28</v>
      </c>
      <c r="E1266" s="151">
        <v>29</v>
      </c>
      <c r="F1266" s="151">
        <v>26</v>
      </c>
      <c r="G1266" s="151">
        <v>14</v>
      </c>
      <c r="H1266" s="151">
        <v>-12</v>
      </c>
      <c r="I1266" s="152">
        <v>-46.153846153846153</v>
      </c>
      <c r="J1266" s="142"/>
      <c r="K1266" s="159" t="s">
        <v>105</v>
      </c>
      <c r="L1266" s="150">
        <v>1</v>
      </c>
      <c r="M1266" s="151" t="s">
        <v>337</v>
      </c>
      <c r="N1266" s="151" t="s">
        <v>337</v>
      </c>
      <c r="O1266" s="151" t="s">
        <v>337</v>
      </c>
      <c r="P1266" s="151" t="s">
        <v>337</v>
      </c>
      <c r="Q1266" s="151" t="s">
        <v>337</v>
      </c>
      <c r="R1266" s="152" t="s">
        <v>337</v>
      </c>
      <c r="S1266" s="152"/>
    </row>
    <row r="1267" spans="1:19" s="145" customFormat="1" ht="14.45" customHeight="1">
      <c r="A1267" s="160"/>
      <c r="B1267" s="142" t="s">
        <v>106</v>
      </c>
      <c r="C1267" s="150">
        <v>34</v>
      </c>
      <c r="D1267" s="151">
        <v>27</v>
      </c>
      <c r="E1267" s="151">
        <v>26</v>
      </c>
      <c r="F1267" s="151">
        <v>28</v>
      </c>
      <c r="G1267" s="151">
        <v>16</v>
      </c>
      <c r="H1267" s="151">
        <v>-12</v>
      </c>
      <c r="I1267" s="152">
        <v>-42.857142857142854</v>
      </c>
      <c r="J1267" s="142"/>
      <c r="K1267" s="159" t="s">
        <v>106</v>
      </c>
      <c r="L1267" s="323" t="s">
        <v>313</v>
      </c>
      <c r="M1267" s="151" t="s">
        <v>337</v>
      </c>
      <c r="N1267" s="151" t="s">
        <v>337</v>
      </c>
      <c r="O1267" s="151" t="s">
        <v>337</v>
      </c>
      <c r="P1267" s="151" t="s">
        <v>337</v>
      </c>
      <c r="Q1267" s="151" t="s">
        <v>337</v>
      </c>
      <c r="R1267" s="152" t="s">
        <v>337</v>
      </c>
      <c r="S1267" s="152"/>
    </row>
    <row r="1268" spans="1:19" s="145" customFormat="1" ht="14.45" customHeight="1">
      <c r="A1268" s="160"/>
      <c r="B1268" s="142" t="s">
        <v>107</v>
      </c>
      <c r="C1268" s="150">
        <v>33</v>
      </c>
      <c r="D1268" s="151">
        <v>32</v>
      </c>
      <c r="E1268" s="151">
        <v>27</v>
      </c>
      <c r="F1268" s="151">
        <v>26</v>
      </c>
      <c r="G1268" s="151">
        <v>27</v>
      </c>
      <c r="H1268" s="151">
        <v>1</v>
      </c>
      <c r="I1268" s="152">
        <v>3.8461538461538463</v>
      </c>
      <c r="J1268" s="142"/>
      <c r="K1268" s="159" t="s">
        <v>107</v>
      </c>
      <c r="L1268" s="323">
        <v>3</v>
      </c>
      <c r="M1268" s="151" t="s">
        <v>337</v>
      </c>
      <c r="N1268" s="151" t="s">
        <v>337</v>
      </c>
      <c r="O1268" s="151" t="s">
        <v>337</v>
      </c>
      <c r="P1268" s="151" t="s">
        <v>337</v>
      </c>
      <c r="Q1268" s="151" t="s">
        <v>337</v>
      </c>
      <c r="R1268" s="152" t="s">
        <v>337</v>
      </c>
      <c r="S1268" s="152"/>
    </row>
    <row r="1269" spans="1:19" s="145" customFormat="1" ht="14.45" customHeight="1">
      <c r="A1269" s="160"/>
      <c r="B1269" s="142" t="s">
        <v>108</v>
      </c>
      <c r="C1269" s="150">
        <v>23</v>
      </c>
      <c r="D1269" s="151">
        <v>26</v>
      </c>
      <c r="E1269" s="151">
        <v>29</v>
      </c>
      <c r="F1269" s="151">
        <v>22</v>
      </c>
      <c r="G1269" s="151">
        <v>19</v>
      </c>
      <c r="H1269" s="151">
        <v>-3</v>
      </c>
      <c r="I1269" s="152">
        <v>-13.636363636363635</v>
      </c>
      <c r="J1269" s="142"/>
      <c r="K1269" s="159" t="s">
        <v>108</v>
      </c>
      <c r="L1269" s="323" t="s">
        <v>313</v>
      </c>
      <c r="M1269" s="151" t="s">
        <v>337</v>
      </c>
      <c r="N1269" s="151" t="s">
        <v>337</v>
      </c>
      <c r="O1269" s="151" t="s">
        <v>337</v>
      </c>
      <c r="P1269" s="151" t="s">
        <v>337</v>
      </c>
      <c r="Q1269" s="151" t="s">
        <v>337</v>
      </c>
      <c r="R1269" s="152" t="s">
        <v>337</v>
      </c>
      <c r="S1269" s="152"/>
    </row>
    <row r="1270" spans="1:19" s="145" customFormat="1" ht="14.45" customHeight="1">
      <c r="A1270" s="160"/>
      <c r="B1270" s="142" t="s">
        <v>109</v>
      </c>
      <c r="C1270" s="150">
        <v>18</v>
      </c>
      <c r="D1270" s="151">
        <v>14</v>
      </c>
      <c r="E1270" s="151">
        <v>23</v>
      </c>
      <c r="F1270" s="151">
        <v>18</v>
      </c>
      <c r="G1270" s="151">
        <v>24</v>
      </c>
      <c r="H1270" s="151">
        <v>6</v>
      </c>
      <c r="I1270" s="152">
        <v>33.333333333333329</v>
      </c>
      <c r="J1270" s="142"/>
      <c r="K1270" s="159" t="s">
        <v>109</v>
      </c>
      <c r="L1270" s="323" t="s">
        <v>313</v>
      </c>
      <c r="M1270" s="151" t="s">
        <v>337</v>
      </c>
      <c r="N1270" s="151" t="s">
        <v>337</v>
      </c>
      <c r="O1270" s="151" t="s">
        <v>337</v>
      </c>
      <c r="P1270" s="151" t="s">
        <v>337</v>
      </c>
      <c r="Q1270" s="151" t="s">
        <v>337</v>
      </c>
      <c r="R1270" s="152" t="s">
        <v>337</v>
      </c>
      <c r="S1270" s="152"/>
    </row>
    <row r="1271" spans="1:19" s="145" customFormat="1" ht="14.45" customHeight="1">
      <c r="A1271" s="160"/>
      <c r="B1271" s="142" t="s">
        <v>110</v>
      </c>
      <c r="C1271" s="150">
        <v>11</v>
      </c>
      <c r="D1271" s="151">
        <v>12</v>
      </c>
      <c r="E1271" s="151">
        <v>17</v>
      </c>
      <c r="F1271" s="151">
        <v>18</v>
      </c>
      <c r="G1271" s="151">
        <v>21</v>
      </c>
      <c r="H1271" s="151">
        <v>3</v>
      </c>
      <c r="I1271" s="152">
        <v>16.666666666666664</v>
      </c>
      <c r="J1271" s="142"/>
      <c r="K1271" s="159" t="s">
        <v>110</v>
      </c>
      <c r="L1271" s="323" t="s">
        <v>313</v>
      </c>
      <c r="M1271" s="151" t="s">
        <v>337</v>
      </c>
      <c r="N1271" s="151" t="s">
        <v>337</v>
      </c>
      <c r="O1271" s="151" t="s">
        <v>337</v>
      </c>
      <c r="P1271" s="151" t="s">
        <v>337</v>
      </c>
      <c r="Q1271" s="151" t="s">
        <v>337</v>
      </c>
      <c r="R1271" s="152" t="s">
        <v>337</v>
      </c>
      <c r="S1271" s="152"/>
    </row>
    <row r="1272" spans="1:19" s="145" customFormat="1" ht="14.45" customHeight="1">
      <c r="A1272" s="160"/>
      <c r="B1272" s="142" t="s">
        <v>111</v>
      </c>
      <c r="C1272" s="323" t="s">
        <v>313</v>
      </c>
      <c r="D1272" s="151" t="s">
        <v>313</v>
      </c>
      <c r="E1272" s="151" t="s">
        <v>313</v>
      </c>
      <c r="F1272" s="151">
        <v>8</v>
      </c>
      <c r="G1272" s="151">
        <v>6</v>
      </c>
      <c r="H1272" s="151"/>
      <c r="I1272" s="152"/>
      <c r="J1272" s="160"/>
      <c r="K1272" s="142" t="s">
        <v>111</v>
      </c>
      <c r="L1272" s="323" t="s">
        <v>313</v>
      </c>
      <c r="M1272" s="151" t="s">
        <v>313</v>
      </c>
      <c r="N1272" s="151" t="s">
        <v>313</v>
      </c>
      <c r="O1272" s="151" t="s">
        <v>337</v>
      </c>
      <c r="P1272" s="151" t="s">
        <v>337</v>
      </c>
      <c r="Q1272" s="151"/>
      <c r="R1272" s="152"/>
      <c r="S1272" s="160"/>
    </row>
    <row r="1273" spans="1:19" s="145" customFormat="1" ht="14.45" customHeight="1">
      <c r="A1273" s="160"/>
      <c r="B1273" s="162"/>
      <c r="C1273" s="162"/>
      <c r="D1273" s="162"/>
      <c r="E1273" s="162"/>
      <c r="F1273" s="162"/>
      <c r="G1273" s="162"/>
      <c r="H1273" s="162"/>
      <c r="I1273" s="162"/>
      <c r="J1273" s="162"/>
      <c r="K1273" s="142" t="s">
        <v>401</v>
      </c>
      <c r="L1273" s="162"/>
      <c r="M1273" s="162"/>
      <c r="N1273" s="162"/>
      <c r="O1273" s="162"/>
      <c r="P1273" s="161"/>
      <c r="Q1273" s="160"/>
      <c r="R1273" s="160"/>
      <c r="S1273" s="160"/>
    </row>
    <row r="1274" spans="1:19" s="145" customFormat="1" ht="14.45" customHeight="1">
      <c r="A1274" s="160"/>
      <c r="B1274" s="162"/>
      <c r="C1274" s="162"/>
      <c r="D1274" s="162"/>
      <c r="E1274" s="162"/>
      <c r="F1274" s="162"/>
      <c r="G1274" s="162"/>
      <c r="H1274" s="162"/>
      <c r="I1274" s="162"/>
      <c r="J1274" s="162"/>
      <c r="K1274" s="142"/>
      <c r="L1274" s="162"/>
      <c r="M1274" s="162"/>
      <c r="N1274" s="162"/>
      <c r="O1274" s="162"/>
      <c r="P1274" s="161"/>
      <c r="Q1274" s="160"/>
      <c r="R1274" s="160"/>
      <c r="S1274" s="160"/>
    </row>
    <row r="1275" spans="1:19" s="145" customFormat="1" ht="14.45" customHeight="1">
      <c r="A1275" s="160"/>
      <c r="B1275" s="162"/>
      <c r="C1275" s="162"/>
      <c r="D1275" s="162"/>
      <c r="E1275" s="162"/>
      <c r="F1275" s="162"/>
      <c r="G1275" s="162"/>
      <c r="H1275" s="162"/>
      <c r="I1275" s="162"/>
      <c r="J1275" s="162"/>
      <c r="K1275" s="142"/>
      <c r="L1275" s="162"/>
      <c r="M1275" s="162"/>
      <c r="N1275" s="162"/>
      <c r="O1275" s="162"/>
      <c r="P1275" s="161"/>
      <c r="Q1275" s="160"/>
      <c r="R1275" s="160"/>
      <c r="S1275" s="160"/>
    </row>
    <row r="1276" spans="1:19" s="145" customFormat="1" ht="14.45" customHeight="1">
      <c r="A1276" s="138"/>
      <c r="B1276" s="138" t="s">
        <v>259</v>
      </c>
      <c r="C1276" s="138"/>
      <c r="D1276" s="138"/>
      <c r="E1276" s="138"/>
      <c r="F1276" s="138"/>
      <c r="G1276" s="138"/>
      <c r="H1276" s="138"/>
      <c r="I1276" s="138"/>
      <c r="J1276" s="138"/>
      <c r="K1276" s="138" t="s">
        <v>260</v>
      </c>
      <c r="L1276" s="138"/>
      <c r="M1276" s="138"/>
      <c r="N1276" s="138"/>
      <c r="O1276" s="138"/>
      <c r="P1276" s="138"/>
      <c r="Q1276" s="138"/>
      <c r="R1276" s="138"/>
      <c r="S1276" s="138"/>
    </row>
    <row r="1277" spans="1:19" s="145" customFormat="1" ht="14.45" customHeight="1">
      <c r="A1277" s="160"/>
      <c r="B1277" s="491" t="s">
        <v>335</v>
      </c>
      <c r="C1277" s="140"/>
      <c r="D1277" s="140"/>
      <c r="E1277" s="140"/>
      <c r="F1277" s="140"/>
      <c r="G1277" s="143"/>
      <c r="H1277" s="141"/>
      <c r="I1277" s="141"/>
      <c r="J1277" s="142"/>
      <c r="K1277" s="491" t="s">
        <v>335</v>
      </c>
      <c r="L1277" s="140"/>
      <c r="M1277" s="140"/>
      <c r="N1277" s="140"/>
      <c r="O1277" s="140"/>
      <c r="P1277" s="143"/>
      <c r="Q1277" s="141"/>
      <c r="R1277" s="141"/>
      <c r="S1277" s="144"/>
    </row>
    <row r="1278" spans="1:19" s="139" customFormat="1" ht="14.45" customHeight="1">
      <c r="A1278" s="160"/>
      <c r="B1278" s="492"/>
      <c r="C1278" s="146" t="s">
        <v>151</v>
      </c>
      <c r="D1278" s="146" t="s">
        <v>86</v>
      </c>
      <c r="E1278" s="146" t="s">
        <v>87</v>
      </c>
      <c r="F1278" s="146" t="s">
        <v>410</v>
      </c>
      <c r="G1278" s="146" t="s">
        <v>739</v>
      </c>
      <c r="H1278" s="81" t="s">
        <v>509</v>
      </c>
      <c r="I1278" s="147" t="s">
        <v>807</v>
      </c>
      <c r="J1278" s="142"/>
      <c r="K1278" s="492"/>
      <c r="L1278" s="146" t="s">
        <v>151</v>
      </c>
      <c r="M1278" s="146" t="s">
        <v>86</v>
      </c>
      <c r="N1278" s="146" t="s">
        <v>87</v>
      </c>
      <c r="O1278" s="146" t="s">
        <v>410</v>
      </c>
      <c r="P1278" s="146" t="s">
        <v>739</v>
      </c>
      <c r="Q1278" s="81" t="s">
        <v>509</v>
      </c>
      <c r="R1278" s="147" t="s">
        <v>807</v>
      </c>
      <c r="S1278" s="144"/>
    </row>
    <row r="1279" spans="1:19" s="145" customFormat="1" ht="14.45" customHeight="1">
      <c r="A1279" s="160"/>
      <c r="B1279" s="493"/>
      <c r="C1279" s="148"/>
      <c r="D1279" s="148"/>
      <c r="E1279" s="148"/>
      <c r="F1279" s="148"/>
      <c r="G1279" s="148"/>
      <c r="H1279" s="149" t="s">
        <v>88</v>
      </c>
      <c r="I1279" s="81" t="s">
        <v>511</v>
      </c>
      <c r="J1279" s="142"/>
      <c r="K1279" s="493"/>
      <c r="L1279" s="148"/>
      <c r="M1279" s="148"/>
      <c r="N1279" s="148"/>
      <c r="O1279" s="148"/>
      <c r="P1279" s="148"/>
      <c r="Q1279" s="149" t="s">
        <v>88</v>
      </c>
      <c r="R1279" s="81" t="s">
        <v>511</v>
      </c>
      <c r="S1279" s="144"/>
    </row>
    <row r="1280" spans="1:19" s="180" customFormat="1" ht="14.45" customHeight="1">
      <c r="B1280" s="188" t="s">
        <v>90</v>
      </c>
      <c r="C1280" s="187">
        <v>136</v>
      </c>
      <c r="D1280" s="183">
        <v>124</v>
      </c>
      <c r="E1280" s="183">
        <v>82</v>
      </c>
      <c r="F1280" s="183">
        <v>71</v>
      </c>
      <c r="G1280" s="183">
        <v>50</v>
      </c>
      <c r="H1280" s="182">
        <v>-21</v>
      </c>
      <c r="I1280" s="184">
        <v>-29.577464788732392</v>
      </c>
      <c r="J1280" s="185"/>
      <c r="K1280" s="186" t="s">
        <v>90</v>
      </c>
      <c r="L1280" s="187">
        <v>6658</v>
      </c>
      <c r="M1280" s="183">
        <v>6080</v>
      </c>
      <c r="N1280" s="183">
        <v>5651</v>
      </c>
      <c r="O1280" s="183">
        <v>5021</v>
      </c>
      <c r="P1280" s="183">
        <v>4699</v>
      </c>
      <c r="Q1280" s="182">
        <v>-322</v>
      </c>
      <c r="R1280" s="184">
        <v>-6.4130651264688314</v>
      </c>
      <c r="S1280" s="184"/>
    </row>
    <row r="1281" spans="1:19" s="145" customFormat="1" ht="14.45" customHeight="1">
      <c r="A1281" s="160"/>
      <c r="B1281" s="299" t="s">
        <v>91</v>
      </c>
      <c r="C1281" s="150">
        <v>7</v>
      </c>
      <c r="D1281" s="151">
        <v>9</v>
      </c>
      <c r="E1281" s="151">
        <v>4</v>
      </c>
      <c r="F1281" s="151">
        <v>2</v>
      </c>
      <c r="G1281" s="151">
        <v>3</v>
      </c>
      <c r="H1281" s="151">
        <v>1</v>
      </c>
      <c r="I1281" s="152">
        <v>50</v>
      </c>
      <c r="J1281" s="142"/>
      <c r="K1281" s="154" t="s">
        <v>91</v>
      </c>
      <c r="L1281" s="150">
        <v>640</v>
      </c>
      <c r="M1281" s="151">
        <v>557</v>
      </c>
      <c r="N1281" s="151">
        <v>534</v>
      </c>
      <c r="O1281" s="151">
        <v>449</v>
      </c>
      <c r="P1281" s="151">
        <v>390</v>
      </c>
      <c r="Q1281" s="151">
        <v>-59</v>
      </c>
      <c r="R1281" s="152">
        <v>-13.140311804008908</v>
      </c>
      <c r="S1281" s="152"/>
    </row>
    <row r="1282" spans="1:19" s="145" customFormat="1" ht="14.45" customHeight="1">
      <c r="A1282" s="160"/>
      <c r="B1282" s="299" t="s">
        <v>92</v>
      </c>
      <c r="C1282" s="150">
        <v>76</v>
      </c>
      <c r="D1282" s="151">
        <v>60</v>
      </c>
      <c r="E1282" s="151">
        <v>42</v>
      </c>
      <c r="F1282" s="151">
        <v>30</v>
      </c>
      <c r="G1282" s="151">
        <v>24</v>
      </c>
      <c r="H1282" s="151">
        <v>-6</v>
      </c>
      <c r="I1282" s="152">
        <v>-20</v>
      </c>
      <c r="J1282" s="142"/>
      <c r="K1282" s="154" t="s">
        <v>92</v>
      </c>
      <c r="L1282" s="150">
        <v>4316</v>
      </c>
      <c r="M1282" s="151">
        <v>3804</v>
      </c>
      <c r="N1282" s="151">
        <v>3336</v>
      </c>
      <c r="O1282" s="151">
        <v>2648</v>
      </c>
      <c r="P1282" s="151">
        <v>2328</v>
      </c>
      <c r="Q1282" s="151">
        <v>-320</v>
      </c>
      <c r="R1282" s="152">
        <v>-12.084592145015106</v>
      </c>
      <c r="S1282" s="152"/>
    </row>
    <row r="1283" spans="1:19" s="145" customFormat="1" ht="14.45" customHeight="1">
      <c r="A1283" s="160"/>
      <c r="B1283" s="299" t="s">
        <v>93</v>
      </c>
      <c r="C1283" s="150">
        <v>53</v>
      </c>
      <c r="D1283" s="151">
        <v>55</v>
      </c>
      <c r="E1283" s="151">
        <v>36</v>
      </c>
      <c r="F1283" s="151">
        <v>39</v>
      </c>
      <c r="G1283" s="151">
        <v>21</v>
      </c>
      <c r="H1283" s="151">
        <v>-18</v>
      </c>
      <c r="I1283" s="152">
        <v>-46.153846153846153</v>
      </c>
      <c r="J1283" s="142"/>
      <c r="K1283" s="154" t="s">
        <v>93</v>
      </c>
      <c r="L1283" s="150">
        <v>1702</v>
      </c>
      <c r="M1283" s="151">
        <v>1719</v>
      </c>
      <c r="N1283" s="151">
        <v>1781</v>
      </c>
      <c r="O1283" s="151">
        <v>1912</v>
      </c>
      <c r="P1283" s="151">
        <v>1912</v>
      </c>
      <c r="Q1283" s="151">
        <v>0</v>
      </c>
      <c r="R1283" s="152">
        <v>0</v>
      </c>
      <c r="S1283" s="152"/>
    </row>
    <row r="1284" spans="1:19" s="145" customFormat="1" ht="14.45" customHeight="1">
      <c r="A1284" s="160"/>
      <c r="B1284" s="142"/>
      <c r="C1284" s="150"/>
      <c r="D1284" s="157"/>
      <c r="E1284" s="157"/>
      <c r="F1284" s="157"/>
      <c r="G1284" s="157"/>
      <c r="H1284" s="157"/>
      <c r="I1284" s="158"/>
      <c r="J1284" s="142"/>
      <c r="K1284" s="159"/>
      <c r="L1284" s="150"/>
      <c r="M1284" s="157"/>
      <c r="N1284" s="157"/>
      <c r="O1284" s="157"/>
      <c r="P1284" s="157"/>
      <c r="Q1284" s="157"/>
      <c r="R1284" s="158"/>
      <c r="S1284" s="158"/>
    </row>
    <row r="1285" spans="1:19" s="145" customFormat="1" ht="14.45" customHeight="1">
      <c r="A1285" s="160"/>
      <c r="B1285" s="142" t="s">
        <v>94</v>
      </c>
      <c r="C1285" s="150">
        <v>3</v>
      </c>
      <c r="D1285" s="151">
        <v>2</v>
      </c>
      <c r="E1285" s="151" t="s">
        <v>313</v>
      </c>
      <c r="F1285" s="151" t="s">
        <v>313</v>
      </c>
      <c r="G1285" s="151">
        <v>3</v>
      </c>
      <c r="H1285" s="151">
        <v>3</v>
      </c>
      <c r="I1285" s="152" t="s">
        <v>513</v>
      </c>
      <c r="J1285" s="142"/>
      <c r="K1285" s="159" t="s">
        <v>94</v>
      </c>
      <c r="L1285" s="150">
        <v>194</v>
      </c>
      <c r="M1285" s="151">
        <v>172</v>
      </c>
      <c r="N1285" s="151">
        <v>165</v>
      </c>
      <c r="O1285" s="151">
        <v>127</v>
      </c>
      <c r="P1285" s="151">
        <v>94</v>
      </c>
      <c r="Q1285" s="151">
        <v>-33</v>
      </c>
      <c r="R1285" s="152">
        <v>-25.984251968503933</v>
      </c>
      <c r="S1285" s="152"/>
    </row>
    <row r="1286" spans="1:19" s="145" customFormat="1" ht="14.45" customHeight="1">
      <c r="A1286" s="160"/>
      <c r="B1286" s="142" t="s">
        <v>95</v>
      </c>
      <c r="C1286" s="150">
        <v>2</v>
      </c>
      <c r="D1286" s="151">
        <v>2</v>
      </c>
      <c r="E1286" s="151">
        <v>2</v>
      </c>
      <c r="F1286" s="151" t="s">
        <v>313</v>
      </c>
      <c r="G1286" s="151" t="s">
        <v>313</v>
      </c>
      <c r="H1286" s="151" t="s">
        <v>313</v>
      </c>
      <c r="I1286" s="152" t="s">
        <v>313</v>
      </c>
      <c r="J1286" s="142"/>
      <c r="K1286" s="159" t="s">
        <v>95</v>
      </c>
      <c r="L1286" s="150">
        <v>196</v>
      </c>
      <c r="M1286" s="151">
        <v>188</v>
      </c>
      <c r="N1286" s="151">
        <v>187</v>
      </c>
      <c r="O1286" s="151">
        <v>144</v>
      </c>
      <c r="P1286" s="151">
        <v>135</v>
      </c>
      <c r="Q1286" s="151">
        <v>-9</v>
      </c>
      <c r="R1286" s="152">
        <v>-6.25</v>
      </c>
      <c r="S1286" s="152"/>
    </row>
    <row r="1287" spans="1:19" s="145" customFormat="1" ht="14.45" customHeight="1">
      <c r="A1287" s="160"/>
      <c r="B1287" s="142" t="s">
        <v>96</v>
      </c>
      <c r="C1287" s="150">
        <v>2</v>
      </c>
      <c r="D1287" s="151">
        <v>5</v>
      </c>
      <c r="E1287" s="151">
        <v>2</v>
      </c>
      <c r="F1287" s="151">
        <v>2</v>
      </c>
      <c r="G1287" s="151" t="s">
        <v>313</v>
      </c>
      <c r="H1287" s="151">
        <v>-2</v>
      </c>
      <c r="I1287" s="152" t="s">
        <v>512</v>
      </c>
      <c r="J1287" s="142"/>
      <c r="K1287" s="159" t="s">
        <v>96</v>
      </c>
      <c r="L1287" s="150">
        <v>250</v>
      </c>
      <c r="M1287" s="151">
        <v>197</v>
      </c>
      <c r="N1287" s="151">
        <v>182</v>
      </c>
      <c r="O1287" s="151">
        <v>178</v>
      </c>
      <c r="P1287" s="151">
        <v>161</v>
      </c>
      <c r="Q1287" s="151">
        <v>-17</v>
      </c>
      <c r="R1287" s="152">
        <v>-9.5505617977528079</v>
      </c>
      <c r="S1287" s="152"/>
    </row>
    <row r="1288" spans="1:19" s="145" customFormat="1" ht="14.45" customHeight="1">
      <c r="A1288" s="160"/>
      <c r="B1288" s="142" t="s">
        <v>97</v>
      </c>
      <c r="C1288" s="150">
        <v>2</v>
      </c>
      <c r="D1288" s="151">
        <v>3</v>
      </c>
      <c r="E1288" s="151">
        <v>5</v>
      </c>
      <c r="F1288" s="151" t="s">
        <v>313</v>
      </c>
      <c r="G1288" s="151">
        <v>2</v>
      </c>
      <c r="H1288" s="151">
        <v>2</v>
      </c>
      <c r="I1288" s="152" t="s">
        <v>513</v>
      </c>
      <c r="J1288" s="142"/>
      <c r="K1288" s="159" t="s">
        <v>97</v>
      </c>
      <c r="L1288" s="150">
        <v>395</v>
      </c>
      <c r="M1288" s="151">
        <v>266</v>
      </c>
      <c r="N1288" s="151">
        <v>194</v>
      </c>
      <c r="O1288" s="151">
        <v>184</v>
      </c>
      <c r="P1288" s="151">
        <v>193</v>
      </c>
      <c r="Q1288" s="151">
        <v>9</v>
      </c>
      <c r="R1288" s="152">
        <v>4.8913043478260869</v>
      </c>
      <c r="S1288" s="152"/>
    </row>
    <row r="1289" spans="1:19" s="145" customFormat="1" ht="14.45" customHeight="1">
      <c r="A1289" s="160"/>
      <c r="B1289" s="142" t="s">
        <v>98</v>
      </c>
      <c r="C1289" s="150">
        <v>5</v>
      </c>
      <c r="D1289" s="151">
        <v>3</v>
      </c>
      <c r="E1289" s="151">
        <v>1</v>
      </c>
      <c r="F1289" s="151">
        <v>2</v>
      </c>
      <c r="G1289" s="151">
        <v>1</v>
      </c>
      <c r="H1289" s="151">
        <v>-1</v>
      </c>
      <c r="I1289" s="152">
        <v>-50</v>
      </c>
      <c r="J1289" s="142"/>
      <c r="K1289" s="159" t="s">
        <v>98</v>
      </c>
      <c r="L1289" s="150">
        <v>463</v>
      </c>
      <c r="M1289" s="151">
        <v>309</v>
      </c>
      <c r="N1289" s="151">
        <v>264</v>
      </c>
      <c r="O1289" s="151">
        <v>180</v>
      </c>
      <c r="P1289" s="151">
        <v>170</v>
      </c>
      <c r="Q1289" s="151">
        <v>-10</v>
      </c>
      <c r="R1289" s="152">
        <v>-5.5555555555555554</v>
      </c>
      <c r="S1289" s="152"/>
    </row>
    <row r="1290" spans="1:19" s="145" customFormat="1" ht="14.45" customHeight="1">
      <c r="A1290" s="160"/>
      <c r="B1290" s="142" t="s">
        <v>99</v>
      </c>
      <c r="C1290" s="150">
        <v>7</v>
      </c>
      <c r="D1290" s="151">
        <v>2</v>
      </c>
      <c r="E1290" s="151">
        <v>1</v>
      </c>
      <c r="F1290" s="151">
        <v>2</v>
      </c>
      <c r="G1290" s="151">
        <v>1</v>
      </c>
      <c r="H1290" s="151">
        <v>-1</v>
      </c>
      <c r="I1290" s="152">
        <v>-50</v>
      </c>
      <c r="J1290" s="142"/>
      <c r="K1290" s="159" t="s">
        <v>99</v>
      </c>
      <c r="L1290" s="150">
        <v>413</v>
      </c>
      <c r="M1290" s="151">
        <v>396</v>
      </c>
      <c r="N1290" s="151">
        <v>248</v>
      </c>
      <c r="O1290" s="151">
        <v>182</v>
      </c>
      <c r="P1290" s="151">
        <v>135</v>
      </c>
      <c r="Q1290" s="151">
        <v>-47</v>
      </c>
      <c r="R1290" s="152">
        <v>-25.824175824175828</v>
      </c>
      <c r="S1290" s="152"/>
    </row>
    <row r="1291" spans="1:19" s="145" customFormat="1" ht="14.45" customHeight="1">
      <c r="A1291" s="160"/>
      <c r="B1291" s="142" t="s">
        <v>100</v>
      </c>
      <c r="C1291" s="150">
        <v>6</v>
      </c>
      <c r="D1291" s="151">
        <v>6</v>
      </c>
      <c r="E1291" s="151" t="s">
        <v>313</v>
      </c>
      <c r="F1291" s="151">
        <v>4</v>
      </c>
      <c r="G1291" s="151">
        <v>1</v>
      </c>
      <c r="H1291" s="151">
        <v>-3</v>
      </c>
      <c r="I1291" s="152">
        <v>-75</v>
      </c>
      <c r="J1291" s="142"/>
      <c r="K1291" s="159" t="s">
        <v>100</v>
      </c>
      <c r="L1291" s="150">
        <v>359</v>
      </c>
      <c r="M1291" s="151">
        <v>383</v>
      </c>
      <c r="N1291" s="151">
        <v>320</v>
      </c>
      <c r="O1291" s="151">
        <v>215</v>
      </c>
      <c r="P1291" s="151">
        <v>136</v>
      </c>
      <c r="Q1291" s="151">
        <v>-79</v>
      </c>
      <c r="R1291" s="152">
        <v>-36.744186046511629</v>
      </c>
      <c r="S1291" s="152"/>
    </row>
    <row r="1292" spans="1:19" s="145" customFormat="1" ht="14.45" customHeight="1">
      <c r="A1292" s="160"/>
      <c r="B1292" s="142" t="s">
        <v>118</v>
      </c>
      <c r="C1292" s="150">
        <v>8</v>
      </c>
      <c r="D1292" s="151">
        <v>3</v>
      </c>
      <c r="E1292" s="151">
        <v>3</v>
      </c>
      <c r="F1292" s="151" t="s">
        <v>313</v>
      </c>
      <c r="G1292" s="151">
        <v>4</v>
      </c>
      <c r="H1292" s="151">
        <v>4</v>
      </c>
      <c r="I1292" s="152" t="s">
        <v>513</v>
      </c>
      <c r="J1292" s="142"/>
      <c r="K1292" s="159" t="s">
        <v>118</v>
      </c>
      <c r="L1292" s="150">
        <v>302</v>
      </c>
      <c r="M1292" s="151">
        <v>321</v>
      </c>
      <c r="N1292" s="151">
        <v>342</v>
      </c>
      <c r="O1292" s="151">
        <v>301</v>
      </c>
      <c r="P1292" s="151">
        <v>185</v>
      </c>
      <c r="Q1292" s="151">
        <v>-116</v>
      </c>
      <c r="R1292" s="152">
        <v>-38.538205980066451</v>
      </c>
      <c r="S1292" s="152"/>
    </row>
    <row r="1293" spans="1:19" s="145" customFormat="1" ht="14.45" customHeight="1">
      <c r="A1293" s="160"/>
      <c r="B1293" s="142" t="s">
        <v>101</v>
      </c>
      <c r="C1293" s="150">
        <v>2</v>
      </c>
      <c r="D1293" s="151">
        <v>5</v>
      </c>
      <c r="E1293" s="151">
        <v>4</v>
      </c>
      <c r="F1293" s="151">
        <v>4</v>
      </c>
      <c r="G1293" s="151" t="s">
        <v>313</v>
      </c>
      <c r="H1293" s="151">
        <v>-4</v>
      </c>
      <c r="I1293" s="152" t="s">
        <v>512</v>
      </c>
      <c r="J1293" s="142"/>
      <c r="K1293" s="159" t="s">
        <v>101</v>
      </c>
      <c r="L1293" s="150">
        <v>342</v>
      </c>
      <c r="M1293" s="151">
        <v>292</v>
      </c>
      <c r="N1293" s="151">
        <v>315</v>
      </c>
      <c r="O1293" s="151">
        <v>310</v>
      </c>
      <c r="P1293" s="151">
        <v>293</v>
      </c>
      <c r="Q1293" s="151">
        <v>-17</v>
      </c>
      <c r="R1293" s="152">
        <v>-5.4838709677419359</v>
      </c>
      <c r="S1293" s="152"/>
    </row>
    <row r="1294" spans="1:19" s="145" customFormat="1" ht="14.45" customHeight="1">
      <c r="A1294" s="160"/>
      <c r="B1294" s="142" t="s">
        <v>102</v>
      </c>
      <c r="C1294" s="150">
        <v>9</v>
      </c>
      <c r="D1294" s="151">
        <v>5</v>
      </c>
      <c r="E1294" s="151">
        <v>4</v>
      </c>
      <c r="F1294" s="151">
        <v>3</v>
      </c>
      <c r="G1294" s="151">
        <v>4</v>
      </c>
      <c r="H1294" s="151">
        <v>1</v>
      </c>
      <c r="I1294" s="152">
        <v>33.333333333333329</v>
      </c>
      <c r="J1294" s="142"/>
      <c r="K1294" s="159" t="s">
        <v>102</v>
      </c>
      <c r="L1294" s="150">
        <v>455</v>
      </c>
      <c r="M1294" s="151">
        <v>332</v>
      </c>
      <c r="N1294" s="151">
        <v>315</v>
      </c>
      <c r="O1294" s="151">
        <v>279</v>
      </c>
      <c r="P1294" s="151">
        <v>316</v>
      </c>
      <c r="Q1294" s="151">
        <v>37</v>
      </c>
      <c r="R1294" s="152">
        <v>13.261648745519713</v>
      </c>
      <c r="S1294" s="152"/>
    </row>
    <row r="1295" spans="1:19" s="145" customFormat="1" ht="14.45" customHeight="1">
      <c r="A1295" s="160"/>
      <c r="B1295" s="142" t="s">
        <v>103</v>
      </c>
      <c r="C1295" s="150">
        <v>15</v>
      </c>
      <c r="D1295" s="151">
        <v>9</v>
      </c>
      <c r="E1295" s="151">
        <v>4</v>
      </c>
      <c r="F1295" s="151">
        <v>3</v>
      </c>
      <c r="G1295" s="151">
        <v>3</v>
      </c>
      <c r="H1295" s="151">
        <v>0</v>
      </c>
      <c r="I1295" s="152">
        <v>0</v>
      </c>
      <c r="J1295" s="142"/>
      <c r="K1295" s="159" t="s">
        <v>103</v>
      </c>
      <c r="L1295" s="150">
        <v>631</v>
      </c>
      <c r="M1295" s="151">
        <v>414</v>
      </c>
      <c r="N1295" s="151">
        <v>334</v>
      </c>
      <c r="O1295" s="151">
        <v>289</v>
      </c>
      <c r="P1295" s="151">
        <v>305</v>
      </c>
      <c r="Q1295" s="151">
        <v>16</v>
      </c>
      <c r="R1295" s="152">
        <v>5.5363321799307963</v>
      </c>
      <c r="S1295" s="152"/>
    </row>
    <row r="1296" spans="1:19" s="145" customFormat="1" ht="14.45" customHeight="1">
      <c r="A1296" s="160"/>
      <c r="B1296" s="142" t="s">
        <v>104</v>
      </c>
      <c r="C1296" s="150">
        <v>7</v>
      </c>
      <c r="D1296" s="151">
        <v>14</v>
      </c>
      <c r="E1296" s="151">
        <v>9</v>
      </c>
      <c r="F1296" s="151">
        <v>4</v>
      </c>
      <c r="G1296" s="151">
        <v>2</v>
      </c>
      <c r="H1296" s="151">
        <v>-2</v>
      </c>
      <c r="I1296" s="152">
        <v>-50</v>
      </c>
      <c r="J1296" s="142"/>
      <c r="K1296" s="159" t="s">
        <v>104</v>
      </c>
      <c r="L1296" s="150">
        <v>493</v>
      </c>
      <c r="M1296" s="151">
        <v>609</v>
      </c>
      <c r="N1296" s="151">
        <v>408</v>
      </c>
      <c r="O1296" s="151">
        <v>315</v>
      </c>
      <c r="P1296" s="151">
        <v>286</v>
      </c>
      <c r="Q1296" s="151">
        <v>-29</v>
      </c>
      <c r="R1296" s="152">
        <v>-9.2063492063492074</v>
      </c>
      <c r="S1296" s="152"/>
    </row>
    <row r="1297" spans="1:19" s="145" customFormat="1" ht="14.45" customHeight="1">
      <c r="A1297" s="160"/>
      <c r="B1297" s="142" t="s">
        <v>105</v>
      </c>
      <c r="C1297" s="150">
        <v>15</v>
      </c>
      <c r="D1297" s="151">
        <v>10</v>
      </c>
      <c r="E1297" s="151">
        <v>11</v>
      </c>
      <c r="F1297" s="151">
        <v>8</v>
      </c>
      <c r="G1297" s="151">
        <v>6</v>
      </c>
      <c r="H1297" s="151">
        <v>-2</v>
      </c>
      <c r="I1297" s="152">
        <v>-25</v>
      </c>
      <c r="J1297" s="142"/>
      <c r="K1297" s="159" t="s">
        <v>105</v>
      </c>
      <c r="L1297" s="150">
        <v>463</v>
      </c>
      <c r="M1297" s="151">
        <v>482</v>
      </c>
      <c r="N1297" s="151">
        <v>596</v>
      </c>
      <c r="O1297" s="151">
        <v>393</v>
      </c>
      <c r="P1297" s="151">
        <v>309</v>
      </c>
      <c r="Q1297" s="151">
        <v>-84</v>
      </c>
      <c r="R1297" s="152">
        <v>-21.374045801526716</v>
      </c>
      <c r="S1297" s="152"/>
    </row>
    <row r="1298" spans="1:19" s="145" customFormat="1" ht="14.45" customHeight="1">
      <c r="A1298" s="160"/>
      <c r="B1298" s="142" t="s">
        <v>106</v>
      </c>
      <c r="C1298" s="150">
        <v>16</v>
      </c>
      <c r="D1298" s="151">
        <v>13</v>
      </c>
      <c r="E1298" s="151">
        <v>10</v>
      </c>
      <c r="F1298" s="151">
        <v>12</v>
      </c>
      <c r="G1298" s="151">
        <v>6</v>
      </c>
      <c r="H1298" s="151">
        <v>-6</v>
      </c>
      <c r="I1298" s="152">
        <v>-50</v>
      </c>
      <c r="J1298" s="142"/>
      <c r="K1298" s="159" t="s">
        <v>106</v>
      </c>
      <c r="L1298" s="150">
        <v>512</v>
      </c>
      <c r="M1298" s="151">
        <v>425</v>
      </c>
      <c r="N1298" s="151">
        <v>452</v>
      </c>
      <c r="O1298" s="151">
        <v>552</v>
      </c>
      <c r="P1298" s="151">
        <v>391</v>
      </c>
      <c r="Q1298" s="151">
        <v>-161</v>
      </c>
      <c r="R1298" s="152">
        <v>-29.166666666666668</v>
      </c>
      <c r="S1298" s="152"/>
    </row>
    <row r="1299" spans="1:19" s="145" customFormat="1" ht="14.45" customHeight="1">
      <c r="A1299" s="160"/>
      <c r="B1299" s="142" t="s">
        <v>107</v>
      </c>
      <c r="C1299" s="150">
        <v>6</v>
      </c>
      <c r="D1299" s="151">
        <v>13</v>
      </c>
      <c r="E1299" s="151">
        <v>12</v>
      </c>
      <c r="F1299" s="151">
        <v>9</v>
      </c>
      <c r="G1299" s="151">
        <v>6</v>
      </c>
      <c r="H1299" s="151">
        <v>-3</v>
      </c>
      <c r="I1299" s="152">
        <v>-33.333333333333329</v>
      </c>
      <c r="J1299" s="142"/>
      <c r="K1299" s="159" t="s">
        <v>107</v>
      </c>
      <c r="L1299" s="150">
        <v>476</v>
      </c>
      <c r="M1299" s="151">
        <v>442</v>
      </c>
      <c r="N1299" s="151">
        <v>383</v>
      </c>
      <c r="O1299" s="151">
        <v>408</v>
      </c>
      <c r="P1299" s="151">
        <v>510</v>
      </c>
      <c r="Q1299" s="151">
        <v>102</v>
      </c>
      <c r="R1299" s="152">
        <v>25</v>
      </c>
      <c r="S1299" s="152"/>
    </row>
    <row r="1300" spans="1:19" s="145" customFormat="1" ht="14.45" customHeight="1">
      <c r="A1300" s="160"/>
      <c r="B1300" s="142" t="s">
        <v>108</v>
      </c>
      <c r="C1300" s="150">
        <v>12</v>
      </c>
      <c r="D1300" s="151">
        <v>9</v>
      </c>
      <c r="E1300" s="151">
        <v>5</v>
      </c>
      <c r="F1300" s="151">
        <v>11</v>
      </c>
      <c r="G1300" s="151">
        <v>3</v>
      </c>
      <c r="H1300" s="151">
        <v>-8</v>
      </c>
      <c r="I1300" s="152">
        <v>-72.727272727272734</v>
      </c>
      <c r="J1300" s="142"/>
      <c r="K1300" s="159" t="s">
        <v>108</v>
      </c>
      <c r="L1300" s="150">
        <v>361</v>
      </c>
      <c r="M1300" s="151">
        <v>401</v>
      </c>
      <c r="N1300" s="151">
        <v>393</v>
      </c>
      <c r="O1300" s="151">
        <v>338</v>
      </c>
      <c r="P1300" s="151">
        <v>362</v>
      </c>
      <c r="Q1300" s="151">
        <v>24</v>
      </c>
      <c r="R1300" s="152">
        <v>7.1005917159763312</v>
      </c>
      <c r="S1300" s="152"/>
    </row>
    <row r="1301" spans="1:19" s="145" customFormat="1" ht="14.45" customHeight="1">
      <c r="A1301" s="160"/>
      <c r="B1301" s="142" t="s">
        <v>109</v>
      </c>
      <c r="C1301" s="150">
        <v>12</v>
      </c>
      <c r="D1301" s="151">
        <v>8</v>
      </c>
      <c r="E1301" s="151">
        <v>4</v>
      </c>
      <c r="F1301" s="151">
        <v>5</v>
      </c>
      <c r="G1301" s="151">
        <v>5</v>
      </c>
      <c r="H1301" s="151">
        <v>0</v>
      </c>
      <c r="I1301" s="152">
        <v>0</v>
      </c>
      <c r="J1301" s="142"/>
      <c r="K1301" s="159" t="s">
        <v>109</v>
      </c>
      <c r="L1301" s="150">
        <v>221</v>
      </c>
      <c r="M1301" s="151">
        <v>271</v>
      </c>
      <c r="N1301" s="151">
        <v>304</v>
      </c>
      <c r="O1301" s="151">
        <v>335</v>
      </c>
      <c r="P1301" s="151">
        <v>282</v>
      </c>
      <c r="Q1301" s="151">
        <v>-53</v>
      </c>
      <c r="R1301" s="152">
        <v>-15.82089552238806</v>
      </c>
      <c r="S1301" s="152"/>
    </row>
    <row r="1302" spans="1:19" s="145" customFormat="1" ht="14.45" customHeight="1">
      <c r="A1302" s="160"/>
      <c r="B1302" s="142" t="s">
        <v>110</v>
      </c>
      <c r="C1302" s="150">
        <v>7</v>
      </c>
      <c r="D1302" s="151">
        <v>12</v>
      </c>
      <c r="E1302" s="151">
        <v>5</v>
      </c>
      <c r="F1302" s="151">
        <v>2</v>
      </c>
      <c r="G1302" s="151">
        <v>1</v>
      </c>
      <c r="H1302" s="151">
        <v>-1</v>
      </c>
      <c r="I1302" s="152">
        <v>-50</v>
      </c>
      <c r="J1302" s="142"/>
      <c r="K1302" s="159" t="s">
        <v>110</v>
      </c>
      <c r="L1302" s="150">
        <v>132</v>
      </c>
      <c r="M1302" s="151">
        <v>180</v>
      </c>
      <c r="N1302" s="151">
        <v>249</v>
      </c>
      <c r="O1302" s="151">
        <v>279</v>
      </c>
      <c r="P1302" s="151">
        <v>367</v>
      </c>
      <c r="Q1302" s="151">
        <v>88</v>
      </c>
      <c r="R1302" s="152">
        <v>31.541218637992831</v>
      </c>
      <c r="S1302" s="152"/>
    </row>
    <row r="1303" spans="1:19" s="145" customFormat="1" ht="14.45" customHeight="1">
      <c r="A1303" s="160"/>
      <c r="B1303" s="142" t="s">
        <v>111</v>
      </c>
      <c r="C1303" s="323" t="s">
        <v>313</v>
      </c>
      <c r="D1303" s="151" t="s">
        <v>313</v>
      </c>
      <c r="E1303" s="151" t="s">
        <v>313</v>
      </c>
      <c r="F1303" s="151" t="s">
        <v>313</v>
      </c>
      <c r="G1303" s="151">
        <v>2</v>
      </c>
      <c r="H1303" s="151"/>
      <c r="I1303" s="152"/>
      <c r="J1303" s="160"/>
      <c r="K1303" s="142" t="s">
        <v>111</v>
      </c>
      <c r="L1303" s="323" t="s">
        <v>313</v>
      </c>
      <c r="M1303" s="151" t="s">
        <v>313</v>
      </c>
      <c r="N1303" s="151" t="s">
        <v>313</v>
      </c>
      <c r="O1303" s="151">
        <v>12</v>
      </c>
      <c r="P1303" s="151">
        <v>69</v>
      </c>
      <c r="Q1303" s="151"/>
      <c r="R1303" s="152"/>
      <c r="S1303" s="160"/>
    </row>
    <row r="1304" spans="1:19" s="145" customFormat="1" ht="14.45" customHeight="1">
      <c r="A1304" s="160"/>
      <c r="B1304" s="160"/>
      <c r="C1304" s="160"/>
      <c r="D1304" s="160"/>
      <c r="E1304" s="160"/>
      <c r="F1304" s="160"/>
      <c r="G1304" s="161"/>
      <c r="H1304" s="160"/>
      <c r="I1304" s="160"/>
      <c r="J1304" s="160"/>
      <c r="K1304" s="160"/>
      <c r="L1304" s="160"/>
      <c r="M1304" s="160"/>
      <c r="N1304" s="160"/>
      <c r="O1304" s="160"/>
      <c r="P1304" s="161"/>
      <c r="Q1304" s="160"/>
      <c r="R1304" s="160"/>
      <c r="S1304" s="160"/>
    </row>
    <row r="1305" spans="1:19" s="145" customFormat="1" ht="14.45" customHeight="1">
      <c r="A1305" s="160"/>
      <c r="B1305" s="160"/>
      <c r="C1305" s="160"/>
      <c r="D1305" s="160"/>
      <c r="E1305" s="160"/>
      <c r="F1305" s="160"/>
      <c r="G1305" s="161"/>
      <c r="H1305" s="160"/>
      <c r="I1305" s="160"/>
      <c r="J1305" s="160"/>
      <c r="K1305" s="160"/>
      <c r="L1305" s="160"/>
      <c r="M1305" s="160"/>
      <c r="N1305" s="160"/>
      <c r="O1305" s="160"/>
      <c r="P1305" s="161"/>
      <c r="Q1305" s="160"/>
      <c r="R1305" s="160"/>
      <c r="S1305" s="160"/>
    </row>
    <row r="1306" spans="1:19" s="145" customFormat="1" ht="14.45" customHeight="1">
      <c r="A1306" s="138"/>
      <c r="B1306" s="138" t="s">
        <v>668</v>
      </c>
      <c r="C1306" s="138"/>
      <c r="D1306" s="138"/>
      <c r="E1306" s="138"/>
      <c r="F1306" s="138"/>
      <c r="G1306" s="138"/>
      <c r="H1306" s="138"/>
      <c r="I1306" s="138"/>
      <c r="J1306" s="138"/>
      <c r="K1306" s="138" t="s">
        <v>669</v>
      </c>
      <c r="L1306" s="138"/>
      <c r="M1306" s="138"/>
      <c r="N1306" s="138"/>
      <c r="O1306" s="138"/>
      <c r="P1306" s="138"/>
      <c r="Q1306" s="138"/>
      <c r="R1306" s="138"/>
      <c r="S1306" s="138"/>
    </row>
    <row r="1307" spans="1:19" s="139" customFormat="1" ht="14.45" customHeight="1">
      <c r="A1307" s="160"/>
      <c r="B1307" s="491" t="s">
        <v>335</v>
      </c>
      <c r="C1307" s="140"/>
      <c r="D1307" s="140"/>
      <c r="E1307" s="140"/>
      <c r="F1307" s="140"/>
      <c r="G1307" s="143"/>
      <c r="H1307" s="141"/>
      <c r="I1307" s="141"/>
      <c r="J1307" s="142"/>
      <c r="K1307" s="491" t="s">
        <v>335</v>
      </c>
      <c r="L1307" s="140"/>
      <c r="M1307" s="140"/>
      <c r="N1307" s="140"/>
      <c r="O1307" s="140"/>
      <c r="P1307" s="143"/>
      <c r="Q1307" s="141"/>
      <c r="R1307" s="141"/>
      <c r="S1307" s="144"/>
    </row>
    <row r="1308" spans="1:19" s="145" customFormat="1" ht="14.45" customHeight="1">
      <c r="A1308" s="160"/>
      <c r="B1308" s="492"/>
      <c r="C1308" s="146" t="s">
        <v>151</v>
      </c>
      <c r="D1308" s="146" t="s">
        <v>86</v>
      </c>
      <c r="E1308" s="146" t="s">
        <v>87</v>
      </c>
      <c r="F1308" s="146" t="s">
        <v>410</v>
      </c>
      <c r="G1308" s="146" t="s">
        <v>739</v>
      </c>
      <c r="H1308" s="81" t="s">
        <v>509</v>
      </c>
      <c r="I1308" s="147" t="s">
        <v>807</v>
      </c>
      <c r="J1308" s="142"/>
      <c r="K1308" s="492"/>
      <c r="L1308" s="146" t="s">
        <v>151</v>
      </c>
      <c r="M1308" s="146" t="s">
        <v>86</v>
      </c>
      <c r="N1308" s="146" t="s">
        <v>87</v>
      </c>
      <c r="O1308" s="146" t="s">
        <v>410</v>
      </c>
      <c r="P1308" s="146" t="s">
        <v>739</v>
      </c>
      <c r="Q1308" s="81" t="s">
        <v>509</v>
      </c>
      <c r="R1308" s="147" t="s">
        <v>807</v>
      </c>
      <c r="S1308" s="144"/>
    </row>
    <row r="1309" spans="1:19" s="145" customFormat="1" ht="14.45" customHeight="1">
      <c r="A1309" s="160"/>
      <c r="B1309" s="493"/>
      <c r="C1309" s="148"/>
      <c r="D1309" s="148"/>
      <c r="E1309" s="148"/>
      <c r="F1309" s="148"/>
      <c r="G1309" s="148"/>
      <c r="H1309" s="149" t="s">
        <v>88</v>
      </c>
      <c r="I1309" s="81" t="s">
        <v>511</v>
      </c>
      <c r="J1309" s="142"/>
      <c r="K1309" s="493"/>
      <c r="L1309" s="148"/>
      <c r="M1309" s="148"/>
      <c r="N1309" s="148"/>
      <c r="O1309" s="148"/>
      <c r="P1309" s="148"/>
      <c r="Q1309" s="149" t="s">
        <v>88</v>
      </c>
      <c r="R1309" s="81" t="s">
        <v>511</v>
      </c>
      <c r="S1309" s="144"/>
    </row>
    <row r="1310" spans="1:19" s="180" customFormat="1" ht="14.45" customHeight="1">
      <c r="B1310" s="188" t="s">
        <v>90</v>
      </c>
      <c r="C1310" s="187">
        <v>54</v>
      </c>
      <c r="D1310" s="183">
        <v>51</v>
      </c>
      <c r="E1310" s="183">
        <v>31</v>
      </c>
      <c r="F1310" s="183">
        <v>28</v>
      </c>
      <c r="G1310" s="183">
        <v>22</v>
      </c>
      <c r="H1310" s="182">
        <v>-6</v>
      </c>
      <c r="I1310" s="184">
        <v>-21.428571428571427</v>
      </c>
      <c r="J1310" s="185"/>
      <c r="K1310" s="186" t="s">
        <v>90</v>
      </c>
      <c r="L1310" s="187">
        <v>2898</v>
      </c>
      <c r="M1310" s="183">
        <v>2667</v>
      </c>
      <c r="N1310" s="183">
        <v>2477</v>
      </c>
      <c r="O1310" s="183">
        <v>2210</v>
      </c>
      <c r="P1310" s="183">
        <v>2059</v>
      </c>
      <c r="Q1310" s="182">
        <v>-151</v>
      </c>
      <c r="R1310" s="184">
        <v>-6.8325791855203617</v>
      </c>
      <c r="S1310" s="184"/>
    </row>
    <row r="1311" spans="1:19" s="153" customFormat="1" ht="14.45" customHeight="1">
      <c r="A1311" s="160"/>
      <c r="B1311" s="299" t="s">
        <v>91</v>
      </c>
      <c r="C1311" s="150">
        <v>4</v>
      </c>
      <c r="D1311" s="151">
        <v>5</v>
      </c>
      <c r="E1311" s="151">
        <v>2</v>
      </c>
      <c r="F1311" s="151">
        <v>1</v>
      </c>
      <c r="G1311" s="151">
        <v>2</v>
      </c>
      <c r="H1311" s="151">
        <v>1</v>
      </c>
      <c r="I1311" s="152">
        <v>100</v>
      </c>
      <c r="J1311" s="142"/>
      <c r="K1311" s="154" t="s">
        <v>91</v>
      </c>
      <c r="L1311" s="150">
        <v>331</v>
      </c>
      <c r="M1311" s="151">
        <v>293</v>
      </c>
      <c r="N1311" s="151">
        <v>258</v>
      </c>
      <c r="O1311" s="151">
        <v>246</v>
      </c>
      <c r="P1311" s="151">
        <v>212</v>
      </c>
      <c r="Q1311" s="151">
        <v>-34</v>
      </c>
      <c r="R1311" s="152">
        <v>-13.821138211382115</v>
      </c>
      <c r="S1311" s="152"/>
    </row>
    <row r="1312" spans="1:19" s="145" customFormat="1" ht="14.45" customHeight="1">
      <c r="A1312" s="160"/>
      <c r="B1312" s="299" t="s">
        <v>92</v>
      </c>
      <c r="C1312" s="150">
        <v>32</v>
      </c>
      <c r="D1312" s="151">
        <v>29</v>
      </c>
      <c r="E1312" s="151">
        <v>19</v>
      </c>
      <c r="F1312" s="151">
        <v>13</v>
      </c>
      <c r="G1312" s="151">
        <v>11</v>
      </c>
      <c r="H1312" s="151">
        <v>-2</v>
      </c>
      <c r="I1312" s="152">
        <v>-15.384615384615385</v>
      </c>
      <c r="J1312" s="142"/>
      <c r="K1312" s="154" t="s">
        <v>92</v>
      </c>
      <c r="L1312" s="150">
        <v>1915</v>
      </c>
      <c r="M1312" s="151">
        <v>1714</v>
      </c>
      <c r="N1312" s="151">
        <v>1537</v>
      </c>
      <c r="O1312" s="151">
        <v>1198</v>
      </c>
      <c r="P1312" s="151">
        <v>1076</v>
      </c>
      <c r="Q1312" s="151">
        <v>-122</v>
      </c>
      <c r="R1312" s="152">
        <v>-10.183639398998331</v>
      </c>
      <c r="S1312" s="152"/>
    </row>
    <row r="1313" spans="1:19" s="145" customFormat="1" ht="14.45" customHeight="1">
      <c r="A1313" s="160"/>
      <c r="B1313" s="299" t="s">
        <v>93</v>
      </c>
      <c r="C1313" s="150">
        <v>18</v>
      </c>
      <c r="D1313" s="151">
        <v>17</v>
      </c>
      <c r="E1313" s="151">
        <v>10</v>
      </c>
      <c r="F1313" s="151">
        <v>14</v>
      </c>
      <c r="G1313" s="151">
        <v>8</v>
      </c>
      <c r="H1313" s="151">
        <v>-6</v>
      </c>
      <c r="I1313" s="152">
        <v>-42.857142857142854</v>
      </c>
      <c r="J1313" s="142"/>
      <c r="K1313" s="154" t="s">
        <v>93</v>
      </c>
      <c r="L1313" s="150">
        <v>652</v>
      </c>
      <c r="M1313" s="151">
        <v>660</v>
      </c>
      <c r="N1313" s="151">
        <v>682</v>
      </c>
      <c r="O1313" s="151">
        <v>757</v>
      </c>
      <c r="P1313" s="151">
        <v>722</v>
      </c>
      <c r="Q1313" s="151">
        <v>-35</v>
      </c>
      <c r="R1313" s="152">
        <v>-4.6235138705416112</v>
      </c>
      <c r="S1313" s="152"/>
    </row>
    <row r="1314" spans="1:19" s="145" customFormat="1" ht="14.45" customHeight="1">
      <c r="A1314" s="160"/>
      <c r="B1314" s="142"/>
      <c r="C1314" s="150"/>
      <c r="D1314" s="157"/>
      <c r="E1314" s="157"/>
      <c r="F1314" s="157"/>
      <c r="G1314" s="157"/>
      <c r="H1314" s="157"/>
      <c r="I1314" s="158"/>
      <c r="J1314" s="142"/>
      <c r="K1314" s="159"/>
      <c r="L1314" s="150"/>
      <c r="M1314" s="157"/>
      <c r="N1314" s="157"/>
      <c r="O1314" s="157"/>
      <c r="P1314" s="157"/>
      <c r="Q1314" s="157"/>
      <c r="R1314" s="158"/>
      <c r="S1314" s="158"/>
    </row>
    <row r="1315" spans="1:19" s="145" customFormat="1" ht="14.45" customHeight="1">
      <c r="A1315" s="160"/>
      <c r="B1315" s="142" t="s">
        <v>94</v>
      </c>
      <c r="C1315" s="150">
        <v>2</v>
      </c>
      <c r="D1315" s="151">
        <v>1</v>
      </c>
      <c r="E1315" s="151" t="s">
        <v>313</v>
      </c>
      <c r="F1315" s="151" t="s">
        <v>313</v>
      </c>
      <c r="G1315" s="151">
        <v>2</v>
      </c>
      <c r="H1315" s="151">
        <v>2</v>
      </c>
      <c r="I1315" s="152" t="s">
        <v>513</v>
      </c>
      <c r="J1315" s="142"/>
      <c r="K1315" s="159" t="s">
        <v>94</v>
      </c>
      <c r="L1315" s="150">
        <v>89</v>
      </c>
      <c r="M1315" s="151">
        <v>91</v>
      </c>
      <c r="N1315" s="151">
        <v>86</v>
      </c>
      <c r="O1315" s="151">
        <v>78</v>
      </c>
      <c r="P1315" s="151">
        <v>46</v>
      </c>
      <c r="Q1315" s="151">
        <v>-32</v>
      </c>
      <c r="R1315" s="152">
        <v>-41.025641025641022</v>
      </c>
      <c r="S1315" s="152"/>
    </row>
    <row r="1316" spans="1:19" s="145" customFormat="1" ht="14.45" customHeight="1">
      <c r="A1316" s="160"/>
      <c r="B1316" s="142" t="s">
        <v>95</v>
      </c>
      <c r="C1316" s="150">
        <v>1</v>
      </c>
      <c r="D1316" s="151">
        <v>1</v>
      </c>
      <c r="E1316" s="151">
        <v>1</v>
      </c>
      <c r="F1316" s="151" t="s">
        <v>313</v>
      </c>
      <c r="G1316" s="151" t="s">
        <v>313</v>
      </c>
      <c r="H1316" s="151" t="s">
        <v>313</v>
      </c>
      <c r="I1316" s="152" t="s">
        <v>313</v>
      </c>
      <c r="J1316" s="142"/>
      <c r="K1316" s="159" t="s">
        <v>95</v>
      </c>
      <c r="L1316" s="150">
        <v>103</v>
      </c>
      <c r="M1316" s="151">
        <v>92</v>
      </c>
      <c r="N1316" s="151">
        <v>90</v>
      </c>
      <c r="O1316" s="151">
        <v>78</v>
      </c>
      <c r="P1316" s="151">
        <v>83</v>
      </c>
      <c r="Q1316" s="151">
        <v>5</v>
      </c>
      <c r="R1316" s="152">
        <v>6.4102564102564097</v>
      </c>
      <c r="S1316" s="152"/>
    </row>
    <row r="1317" spans="1:19" s="145" customFormat="1" ht="14.45" customHeight="1">
      <c r="A1317" s="160"/>
      <c r="B1317" s="142" t="s">
        <v>96</v>
      </c>
      <c r="C1317" s="150">
        <v>1</v>
      </c>
      <c r="D1317" s="151">
        <v>3</v>
      </c>
      <c r="E1317" s="151">
        <v>1</v>
      </c>
      <c r="F1317" s="151">
        <v>1</v>
      </c>
      <c r="G1317" s="151" t="s">
        <v>313</v>
      </c>
      <c r="H1317" s="151">
        <v>-1</v>
      </c>
      <c r="I1317" s="152" t="s">
        <v>512</v>
      </c>
      <c r="J1317" s="142"/>
      <c r="K1317" s="159" t="s">
        <v>96</v>
      </c>
      <c r="L1317" s="150">
        <v>139</v>
      </c>
      <c r="M1317" s="151">
        <v>110</v>
      </c>
      <c r="N1317" s="151">
        <v>82</v>
      </c>
      <c r="O1317" s="151">
        <v>90</v>
      </c>
      <c r="P1317" s="151">
        <v>83</v>
      </c>
      <c r="Q1317" s="151">
        <v>-7</v>
      </c>
      <c r="R1317" s="152">
        <v>-7.7777777777777777</v>
      </c>
      <c r="S1317" s="152"/>
    </row>
    <row r="1318" spans="1:19" s="145" customFormat="1" ht="14.45" customHeight="1">
      <c r="A1318" s="160"/>
      <c r="B1318" s="142" t="s">
        <v>97</v>
      </c>
      <c r="C1318" s="150">
        <v>1</v>
      </c>
      <c r="D1318" s="151">
        <v>3</v>
      </c>
      <c r="E1318" s="151">
        <v>3</v>
      </c>
      <c r="F1318" s="151" t="s">
        <v>313</v>
      </c>
      <c r="G1318" s="151">
        <v>1</v>
      </c>
      <c r="H1318" s="151">
        <v>1</v>
      </c>
      <c r="I1318" s="152" t="s">
        <v>513</v>
      </c>
      <c r="J1318" s="142"/>
      <c r="K1318" s="159" t="s">
        <v>97</v>
      </c>
      <c r="L1318" s="150">
        <v>168</v>
      </c>
      <c r="M1318" s="151">
        <v>141</v>
      </c>
      <c r="N1318" s="151">
        <v>106</v>
      </c>
      <c r="O1318" s="151">
        <v>89</v>
      </c>
      <c r="P1318" s="151">
        <v>91</v>
      </c>
      <c r="Q1318" s="151">
        <v>2</v>
      </c>
      <c r="R1318" s="152">
        <v>2.2471910112359552</v>
      </c>
      <c r="S1318" s="152"/>
    </row>
    <row r="1319" spans="1:19" s="145" customFormat="1" ht="14.45" customHeight="1">
      <c r="A1319" s="160"/>
      <c r="B1319" s="142" t="s">
        <v>98</v>
      </c>
      <c r="C1319" s="150">
        <v>2</v>
      </c>
      <c r="D1319" s="151">
        <v>2</v>
      </c>
      <c r="E1319" s="151">
        <v>1</v>
      </c>
      <c r="F1319" s="151">
        <v>1</v>
      </c>
      <c r="G1319" s="151">
        <v>1</v>
      </c>
      <c r="H1319" s="151">
        <v>0</v>
      </c>
      <c r="I1319" s="152">
        <v>0</v>
      </c>
      <c r="J1319" s="142"/>
      <c r="K1319" s="159" t="s">
        <v>98</v>
      </c>
      <c r="L1319" s="150">
        <v>205</v>
      </c>
      <c r="M1319" s="151">
        <v>130</v>
      </c>
      <c r="N1319" s="151">
        <v>119</v>
      </c>
      <c r="O1319" s="151">
        <v>89</v>
      </c>
      <c r="P1319" s="151">
        <v>64</v>
      </c>
      <c r="Q1319" s="151">
        <v>-25</v>
      </c>
      <c r="R1319" s="152">
        <v>-28.08988764044944</v>
      </c>
      <c r="S1319" s="152"/>
    </row>
    <row r="1320" spans="1:19" s="145" customFormat="1" ht="14.45" customHeight="1">
      <c r="A1320" s="160"/>
      <c r="B1320" s="142" t="s">
        <v>99</v>
      </c>
      <c r="C1320" s="150">
        <v>2</v>
      </c>
      <c r="D1320" s="151">
        <v>2</v>
      </c>
      <c r="E1320" s="151" t="s">
        <v>313</v>
      </c>
      <c r="F1320" s="151" t="s">
        <v>313</v>
      </c>
      <c r="G1320" s="151">
        <v>1</v>
      </c>
      <c r="H1320" s="151">
        <v>1</v>
      </c>
      <c r="I1320" s="152" t="s">
        <v>513</v>
      </c>
      <c r="J1320" s="142"/>
      <c r="K1320" s="159" t="s">
        <v>99</v>
      </c>
      <c r="L1320" s="150">
        <v>197</v>
      </c>
      <c r="M1320" s="151">
        <v>174</v>
      </c>
      <c r="N1320" s="151">
        <v>122</v>
      </c>
      <c r="O1320" s="151">
        <v>89</v>
      </c>
      <c r="P1320" s="151">
        <v>75</v>
      </c>
      <c r="Q1320" s="151">
        <v>-14</v>
      </c>
      <c r="R1320" s="152">
        <v>-15.730337078651685</v>
      </c>
      <c r="S1320" s="152"/>
    </row>
    <row r="1321" spans="1:19" s="145" customFormat="1" ht="14.45" customHeight="1">
      <c r="A1321" s="160"/>
      <c r="B1321" s="142" t="s">
        <v>100</v>
      </c>
      <c r="C1321" s="150">
        <v>2</v>
      </c>
      <c r="D1321" s="151">
        <v>3</v>
      </c>
      <c r="E1321" s="151" t="s">
        <v>313</v>
      </c>
      <c r="F1321" s="151">
        <v>3</v>
      </c>
      <c r="G1321" s="151">
        <v>1</v>
      </c>
      <c r="H1321" s="151">
        <v>-2</v>
      </c>
      <c r="I1321" s="152">
        <v>-66.666666666666657</v>
      </c>
      <c r="J1321" s="142"/>
      <c r="K1321" s="159" t="s">
        <v>100</v>
      </c>
      <c r="L1321" s="150">
        <v>161</v>
      </c>
      <c r="M1321" s="151">
        <v>193</v>
      </c>
      <c r="N1321" s="151">
        <v>150</v>
      </c>
      <c r="O1321" s="151">
        <v>104</v>
      </c>
      <c r="P1321" s="151">
        <v>69</v>
      </c>
      <c r="Q1321" s="151">
        <v>-35</v>
      </c>
      <c r="R1321" s="152">
        <v>-33.653846153846153</v>
      </c>
      <c r="S1321" s="152"/>
    </row>
    <row r="1322" spans="1:19" s="145" customFormat="1" ht="14.45" customHeight="1">
      <c r="A1322" s="160"/>
      <c r="B1322" s="142" t="s">
        <v>118</v>
      </c>
      <c r="C1322" s="150">
        <v>5</v>
      </c>
      <c r="D1322" s="151">
        <v>1</v>
      </c>
      <c r="E1322" s="151">
        <v>1</v>
      </c>
      <c r="F1322" s="151" t="s">
        <v>313</v>
      </c>
      <c r="G1322" s="151">
        <v>2</v>
      </c>
      <c r="H1322" s="151">
        <v>2</v>
      </c>
      <c r="I1322" s="152" t="s">
        <v>513</v>
      </c>
      <c r="J1322" s="142"/>
      <c r="K1322" s="159" t="s">
        <v>118</v>
      </c>
      <c r="L1322" s="150">
        <v>128</v>
      </c>
      <c r="M1322" s="151">
        <v>146</v>
      </c>
      <c r="N1322" s="151">
        <v>173</v>
      </c>
      <c r="O1322" s="151">
        <v>129</v>
      </c>
      <c r="P1322" s="151">
        <v>80</v>
      </c>
      <c r="Q1322" s="151">
        <v>-49</v>
      </c>
      <c r="R1322" s="152">
        <v>-37.984496124031011</v>
      </c>
      <c r="S1322" s="152"/>
    </row>
    <row r="1323" spans="1:19" s="145" customFormat="1" ht="14.45" customHeight="1">
      <c r="A1323" s="160"/>
      <c r="B1323" s="142" t="s">
        <v>101</v>
      </c>
      <c r="C1323" s="150">
        <v>1</v>
      </c>
      <c r="D1323" s="151">
        <v>3</v>
      </c>
      <c r="E1323" s="151">
        <v>1</v>
      </c>
      <c r="F1323" s="151">
        <v>1</v>
      </c>
      <c r="G1323" s="151" t="s">
        <v>313</v>
      </c>
      <c r="H1323" s="151">
        <v>-1</v>
      </c>
      <c r="I1323" s="152" t="s">
        <v>512</v>
      </c>
      <c r="J1323" s="142"/>
      <c r="K1323" s="159" t="s">
        <v>101</v>
      </c>
      <c r="L1323" s="150">
        <v>157</v>
      </c>
      <c r="M1323" s="151">
        <v>116</v>
      </c>
      <c r="N1323" s="151">
        <v>139</v>
      </c>
      <c r="O1323" s="151">
        <v>151</v>
      </c>
      <c r="P1323" s="151">
        <v>130</v>
      </c>
      <c r="Q1323" s="151">
        <v>-21</v>
      </c>
      <c r="R1323" s="152">
        <v>-13.90728476821192</v>
      </c>
      <c r="S1323" s="152"/>
    </row>
    <row r="1324" spans="1:19" s="145" customFormat="1" ht="14.45" customHeight="1">
      <c r="A1324" s="160"/>
      <c r="B1324" s="142" t="s">
        <v>102</v>
      </c>
      <c r="C1324" s="150">
        <v>5</v>
      </c>
      <c r="D1324" s="151">
        <v>2</v>
      </c>
      <c r="E1324" s="151">
        <v>3</v>
      </c>
      <c r="F1324" s="151">
        <v>1</v>
      </c>
      <c r="G1324" s="151">
        <v>1</v>
      </c>
      <c r="H1324" s="151">
        <v>0</v>
      </c>
      <c r="I1324" s="152">
        <v>0</v>
      </c>
      <c r="J1324" s="142"/>
      <c r="K1324" s="159" t="s">
        <v>102</v>
      </c>
      <c r="L1324" s="150">
        <v>190</v>
      </c>
      <c r="M1324" s="151">
        <v>154</v>
      </c>
      <c r="N1324" s="151">
        <v>134</v>
      </c>
      <c r="O1324" s="151">
        <v>130</v>
      </c>
      <c r="P1324" s="151">
        <v>156</v>
      </c>
      <c r="Q1324" s="151">
        <v>26</v>
      </c>
      <c r="R1324" s="152">
        <v>20</v>
      </c>
      <c r="S1324" s="152"/>
    </row>
    <row r="1325" spans="1:19" s="145" customFormat="1" ht="14.45" customHeight="1">
      <c r="A1325" s="160"/>
      <c r="B1325" s="142" t="s">
        <v>103</v>
      </c>
      <c r="C1325" s="150">
        <v>6</v>
      </c>
      <c r="D1325" s="151">
        <v>4</v>
      </c>
      <c r="E1325" s="151">
        <v>1</v>
      </c>
      <c r="F1325" s="151">
        <v>2</v>
      </c>
      <c r="G1325" s="151">
        <v>1</v>
      </c>
      <c r="H1325" s="151">
        <v>-1</v>
      </c>
      <c r="I1325" s="152">
        <v>-50</v>
      </c>
      <c r="J1325" s="142"/>
      <c r="K1325" s="159" t="s">
        <v>103</v>
      </c>
      <c r="L1325" s="150">
        <v>298</v>
      </c>
      <c r="M1325" s="151">
        <v>161</v>
      </c>
      <c r="N1325" s="151">
        <v>151</v>
      </c>
      <c r="O1325" s="151">
        <v>123</v>
      </c>
      <c r="P1325" s="151">
        <v>144</v>
      </c>
      <c r="Q1325" s="151">
        <v>21</v>
      </c>
      <c r="R1325" s="152">
        <v>17.073170731707318</v>
      </c>
      <c r="S1325" s="152"/>
    </row>
    <row r="1326" spans="1:19" s="145" customFormat="1" ht="14.45" customHeight="1">
      <c r="A1326" s="160"/>
      <c r="B1326" s="142" t="s">
        <v>104</v>
      </c>
      <c r="C1326" s="150">
        <v>2</v>
      </c>
      <c r="D1326" s="151">
        <v>5</v>
      </c>
      <c r="E1326" s="151">
        <v>5</v>
      </c>
      <c r="F1326" s="151">
        <v>1</v>
      </c>
      <c r="G1326" s="151">
        <v>1</v>
      </c>
      <c r="H1326" s="151">
        <v>0</v>
      </c>
      <c r="I1326" s="152">
        <v>0</v>
      </c>
      <c r="J1326" s="142"/>
      <c r="K1326" s="159" t="s">
        <v>104</v>
      </c>
      <c r="L1326" s="150">
        <v>217</v>
      </c>
      <c r="M1326" s="151">
        <v>290</v>
      </c>
      <c r="N1326" s="151">
        <v>161</v>
      </c>
      <c r="O1326" s="151">
        <v>140</v>
      </c>
      <c r="P1326" s="151">
        <v>130</v>
      </c>
      <c r="Q1326" s="151">
        <v>-10</v>
      </c>
      <c r="R1326" s="152">
        <v>-7.1428571428571423</v>
      </c>
      <c r="S1326" s="152"/>
    </row>
    <row r="1327" spans="1:19" s="145" customFormat="1" ht="14.45" customHeight="1">
      <c r="A1327" s="160"/>
      <c r="B1327" s="142" t="s">
        <v>105</v>
      </c>
      <c r="C1327" s="150">
        <v>6</v>
      </c>
      <c r="D1327" s="151">
        <v>4</v>
      </c>
      <c r="E1327" s="151">
        <v>4</v>
      </c>
      <c r="F1327" s="151">
        <v>4</v>
      </c>
      <c r="G1327" s="151">
        <v>2</v>
      </c>
      <c r="H1327" s="151">
        <v>-2</v>
      </c>
      <c r="I1327" s="152">
        <v>-50</v>
      </c>
      <c r="J1327" s="142"/>
      <c r="K1327" s="159" t="s">
        <v>105</v>
      </c>
      <c r="L1327" s="150">
        <v>194</v>
      </c>
      <c r="M1327" s="151">
        <v>209</v>
      </c>
      <c r="N1327" s="151">
        <v>282</v>
      </c>
      <c r="O1327" s="151">
        <v>154</v>
      </c>
      <c r="P1327" s="151">
        <v>137</v>
      </c>
      <c r="Q1327" s="151">
        <v>-17</v>
      </c>
      <c r="R1327" s="152">
        <v>-11.038961038961039</v>
      </c>
      <c r="S1327" s="152"/>
    </row>
    <row r="1328" spans="1:19" s="145" customFormat="1" ht="14.45" customHeight="1">
      <c r="A1328" s="160"/>
      <c r="B1328" s="142" t="s">
        <v>106</v>
      </c>
      <c r="C1328" s="150">
        <v>7</v>
      </c>
      <c r="D1328" s="151">
        <v>3</v>
      </c>
      <c r="E1328" s="151">
        <v>4</v>
      </c>
      <c r="F1328" s="151">
        <v>5</v>
      </c>
      <c r="G1328" s="151">
        <v>3</v>
      </c>
      <c r="H1328" s="151">
        <v>-2</v>
      </c>
      <c r="I1328" s="152">
        <v>-40</v>
      </c>
      <c r="J1328" s="142"/>
      <c r="K1328" s="159" t="s">
        <v>106</v>
      </c>
      <c r="L1328" s="150">
        <v>224</v>
      </c>
      <c r="M1328" s="151">
        <v>174</v>
      </c>
      <c r="N1328" s="151">
        <v>199</v>
      </c>
      <c r="O1328" s="151">
        <v>260</v>
      </c>
      <c r="P1328" s="151">
        <v>156</v>
      </c>
      <c r="Q1328" s="151">
        <v>-104</v>
      </c>
      <c r="R1328" s="152">
        <v>-40</v>
      </c>
      <c r="S1328" s="152"/>
    </row>
    <row r="1329" spans="1:19" s="145" customFormat="1" ht="14.45" customHeight="1">
      <c r="A1329" s="160"/>
      <c r="B1329" s="142" t="s">
        <v>107</v>
      </c>
      <c r="C1329" s="150">
        <v>3</v>
      </c>
      <c r="D1329" s="151">
        <v>6</v>
      </c>
      <c r="E1329" s="151">
        <v>3</v>
      </c>
      <c r="F1329" s="151">
        <v>3</v>
      </c>
      <c r="G1329" s="151">
        <v>2</v>
      </c>
      <c r="H1329" s="151">
        <v>-1</v>
      </c>
      <c r="I1329" s="152">
        <v>-33.333333333333329</v>
      </c>
      <c r="J1329" s="142"/>
      <c r="K1329" s="159" t="s">
        <v>107</v>
      </c>
      <c r="L1329" s="150">
        <v>189</v>
      </c>
      <c r="M1329" s="151">
        <v>187</v>
      </c>
      <c r="N1329" s="151">
        <v>148</v>
      </c>
      <c r="O1329" s="151">
        <v>171</v>
      </c>
      <c r="P1329" s="151">
        <v>224</v>
      </c>
      <c r="Q1329" s="151">
        <v>53</v>
      </c>
      <c r="R1329" s="152">
        <v>30.994152046783626</v>
      </c>
      <c r="S1329" s="152"/>
    </row>
    <row r="1330" spans="1:19" s="145" customFormat="1" ht="14.45" customHeight="1">
      <c r="A1330" s="160"/>
      <c r="B1330" s="142" t="s">
        <v>108</v>
      </c>
      <c r="C1330" s="150">
        <v>2</v>
      </c>
      <c r="D1330" s="151">
        <v>3</v>
      </c>
      <c r="E1330" s="151">
        <v>2</v>
      </c>
      <c r="F1330" s="151">
        <v>4</v>
      </c>
      <c r="G1330" s="151">
        <v>1</v>
      </c>
      <c r="H1330" s="151">
        <v>-3</v>
      </c>
      <c r="I1330" s="152">
        <v>-75</v>
      </c>
      <c r="J1330" s="142"/>
      <c r="K1330" s="159" t="s">
        <v>108</v>
      </c>
      <c r="L1330" s="150">
        <v>130</v>
      </c>
      <c r="M1330" s="151">
        <v>157</v>
      </c>
      <c r="N1330" s="151">
        <v>155</v>
      </c>
      <c r="O1330" s="151">
        <v>130</v>
      </c>
      <c r="P1330" s="151">
        <v>139</v>
      </c>
      <c r="Q1330" s="151">
        <v>9</v>
      </c>
      <c r="R1330" s="152">
        <v>6.9230769230769234</v>
      </c>
      <c r="S1330" s="152"/>
    </row>
    <row r="1331" spans="1:19" s="145" customFormat="1" ht="14.45" customHeight="1">
      <c r="A1331" s="160"/>
      <c r="B1331" s="142" t="s">
        <v>109</v>
      </c>
      <c r="C1331" s="150">
        <v>3</v>
      </c>
      <c r="D1331" s="151">
        <v>2</v>
      </c>
      <c r="E1331" s="151" t="s">
        <v>313</v>
      </c>
      <c r="F1331" s="151">
        <v>2</v>
      </c>
      <c r="G1331" s="151">
        <v>2</v>
      </c>
      <c r="H1331" s="151">
        <v>0</v>
      </c>
      <c r="I1331" s="152">
        <v>0</v>
      </c>
      <c r="J1331" s="142"/>
      <c r="K1331" s="159" t="s">
        <v>109</v>
      </c>
      <c r="L1331" s="150">
        <v>64</v>
      </c>
      <c r="M1331" s="151">
        <v>92</v>
      </c>
      <c r="N1331" s="151">
        <v>111</v>
      </c>
      <c r="O1331" s="151">
        <v>126</v>
      </c>
      <c r="P1331" s="151">
        <v>98</v>
      </c>
      <c r="Q1331" s="151">
        <v>-28</v>
      </c>
      <c r="R1331" s="152">
        <v>-22.222222222222221</v>
      </c>
      <c r="S1331" s="152"/>
    </row>
    <row r="1332" spans="1:19" s="145" customFormat="1" ht="14.45" customHeight="1">
      <c r="A1332" s="160"/>
      <c r="B1332" s="142" t="s">
        <v>110</v>
      </c>
      <c r="C1332" s="150">
        <v>3</v>
      </c>
      <c r="D1332" s="151">
        <v>3</v>
      </c>
      <c r="E1332" s="151">
        <v>1</v>
      </c>
      <c r="F1332" s="151" t="s">
        <v>313</v>
      </c>
      <c r="G1332" s="151" t="s">
        <v>313</v>
      </c>
      <c r="H1332" s="151" t="s">
        <v>313</v>
      </c>
      <c r="I1332" s="152" t="s">
        <v>313</v>
      </c>
      <c r="J1332" s="142"/>
      <c r="K1332" s="159" t="s">
        <v>110</v>
      </c>
      <c r="L1332" s="150">
        <v>45</v>
      </c>
      <c r="M1332" s="151">
        <v>50</v>
      </c>
      <c r="N1332" s="151">
        <v>69</v>
      </c>
      <c r="O1332" s="151">
        <v>70</v>
      </c>
      <c r="P1332" s="151">
        <v>105</v>
      </c>
      <c r="Q1332" s="151">
        <v>35</v>
      </c>
      <c r="R1332" s="152">
        <v>50</v>
      </c>
      <c r="S1332" s="152"/>
    </row>
    <row r="1333" spans="1:19" s="145" customFormat="1" ht="14.45" customHeight="1">
      <c r="A1333" s="160"/>
      <c r="B1333" s="142" t="s">
        <v>111</v>
      </c>
      <c r="C1333" s="323" t="s">
        <v>313</v>
      </c>
      <c r="D1333" s="151" t="s">
        <v>313</v>
      </c>
      <c r="E1333" s="151" t="s">
        <v>313</v>
      </c>
      <c r="F1333" s="151" t="s">
        <v>313</v>
      </c>
      <c r="G1333" s="151">
        <v>1</v>
      </c>
      <c r="H1333" s="151"/>
      <c r="I1333" s="152"/>
      <c r="J1333" s="160"/>
      <c r="K1333" s="142" t="s">
        <v>111</v>
      </c>
      <c r="L1333" s="323" t="s">
        <v>313</v>
      </c>
      <c r="M1333" s="151" t="s">
        <v>313</v>
      </c>
      <c r="N1333" s="151" t="s">
        <v>313</v>
      </c>
      <c r="O1333" s="151">
        <v>9</v>
      </c>
      <c r="P1333" s="151">
        <v>49</v>
      </c>
      <c r="Q1333" s="151"/>
      <c r="R1333" s="152"/>
      <c r="S1333" s="160"/>
    </row>
    <row r="1334" spans="1:19" s="145" customFormat="1" ht="14.45" customHeight="1">
      <c r="A1334" s="160"/>
      <c r="B1334" s="160"/>
      <c r="C1334" s="160"/>
      <c r="D1334" s="160"/>
      <c r="E1334" s="160"/>
      <c r="F1334" s="160"/>
      <c r="G1334" s="161"/>
      <c r="H1334" s="160"/>
      <c r="I1334" s="160"/>
      <c r="J1334" s="160"/>
      <c r="K1334" s="160"/>
      <c r="L1334" s="160"/>
      <c r="M1334" s="160"/>
      <c r="N1334" s="160"/>
      <c r="O1334" s="160"/>
      <c r="P1334" s="161"/>
      <c r="Q1334" s="160"/>
      <c r="R1334" s="160"/>
      <c r="S1334" s="160"/>
    </row>
    <row r="1335" spans="1:19" s="145" customFormat="1" ht="14.45" customHeight="1">
      <c r="A1335" s="160"/>
      <c r="B1335" s="160"/>
      <c r="C1335" s="160"/>
      <c r="D1335" s="160"/>
      <c r="E1335" s="160"/>
      <c r="F1335" s="160"/>
      <c r="G1335" s="161"/>
      <c r="H1335" s="160"/>
      <c r="I1335" s="160"/>
      <c r="J1335" s="160"/>
      <c r="K1335" s="160"/>
      <c r="L1335" s="160"/>
      <c r="M1335" s="160"/>
      <c r="N1335" s="160"/>
      <c r="O1335" s="160"/>
      <c r="P1335" s="161"/>
      <c r="Q1335" s="160"/>
      <c r="R1335" s="160"/>
      <c r="S1335" s="160"/>
    </row>
    <row r="1336" spans="1:19" s="139" customFormat="1" ht="14.45" customHeight="1">
      <c r="A1336" s="138"/>
      <c r="B1336" s="138" t="s">
        <v>670</v>
      </c>
      <c r="C1336" s="138"/>
      <c r="D1336" s="138"/>
      <c r="E1336" s="138"/>
      <c r="F1336" s="138"/>
      <c r="G1336" s="138"/>
      <c r="H1336" s="138"/>
      <c r="I1336" s="138"/>
      <c r="J1336" s="138"/>
      <c r="K1336" s="138" t="s">
        <v>671</v>
      </c>
      <c r="L1336" s="138"/>
      <c r="M1336" s="138"/>
      <c r="N1336" s="138"/>
      <c r="O1336" s="138"/>
      <c r="P1336" s="138"/>
      <c r="Q1336" s="138"/>
      <c r="R1336" s="138"/>
      <c r="S1336" s="138"/>
    </row>
    <row r="1337" spans="1:19" s="145" customFormat="1" ht="14.45" customHeight="1">
      <c r="A1337" s="160"/>
      <c r="B1337" s="491" t="s">
        <v>335</v>
      </c>
      <c r="C1337" s="140"/>
      <c r="D1337" s="140"/>
      <c r="E1337" s="140"/>
      <c r="F1337" s="140"/>
      <c r="G1337" s="143"/>
      <c r="H1337" s="141"/>
      <c r="I1337" s="141"/>
      <c r="J1337" s="142"/>
      <c r="K1337" s="491" t="s">
        <v>335</v>
      </c>
      <c r="L1337" s="140"/>
      <c r="M1337" s="140"/>
      <c r="N1337" s="140"/>
      <c r="O1337" s="140"/>
      <c r="P1337" s="143"/>
      <c r="Q1337" s="141"/>
      <c r="R1337" s="141"/>
      <c r="S1337" s="144"/>
    </row>
    <row r="1338" spans="1:19" s="145" customFormat="1" ht="14.45" customHeight="1">
      <c r="A1338" s="160"/>
      <c r="B1338" s="492"/>
      <c r="C1338" s="146" t="s">
        <v>151</v>
      </c>
      <c r="D1338" s="146" t="s">
        <v>86</v>
      </c>
      <c r="E1338" s="146" t="s">
        <v>87</v>
      </c>
      <c r="F1338" s="146" t="s">
        <v>410</v>
      </c>
      <c r="G1338" s="146" t="s">
        <v>739</v>
      </c>
      <c r="H1338" s="81" t="s">
        <v>509</v>
      </c>
      <c r="I1338" s="147" t="s">
        <v>807</v>
      </c>
      <c r="J1338" s="142"/>
      <c r="K1338" s="492"/>
      <c r="L1338" s="146" t="s">
        <v>151</v>
      </c>
      <c r="M1338" s="146" t="s">
        <v>86</v>
      </c>
      <c r="N1338" s="146" t="s">
        <v>87</v>
      </c>
      <c r="O1338" s="146" t="s">
        <v>410</v>
      </c>
      <c r="P1338" s="146" t="s">
        <v>739</v>
      </c>
      <c r="Q1338" s="81" t="s">
        <v>509</v>
      </c>
      <c r="R1338" s="147" t="s">
        <v>807</v>
      </c>
      <c r="S1338" s="144"/>
    </row>
    <row r="1339" spans="1:19" s="145" customFormat="1" ht="14.45" customHeight="1">
      <c r="A1339" s="160"/>
      <c r="B1339" s="493"/>
      <c r="C1339" s="148"/>
      <c r="D1339" s="148"/>
      <c r="E1339" s="148"/>
      <c r="F1339" s="148"/>
      <c r="G1339" s="148"/>
      <c r="H1339" s="149" t="s">
        <v>88</v>
      </c>
      <c r="I1339" s="81" t="s">
        <v>511</v>
      </c>
      <c r="J1339" s="142"/>
      <c r="K1339" s="493"/>
      <c r="L1339" s="148"/>
      <c r="M1339" s="148"/>
      <c r="N1339" s="148"/>
      <c r="O1339" s="148"/>
      <c r="P1339" s="148"/>
      <c r="Q1339" s="149" t="s">
        <v>88</v>
      </c>
      <c r="R1339" s="81" t="s">
        <v>511</v>
      </c>
      <c r="S1339" s="144"/>
    </row>
    <row r="1340" spans="1:19" s="180" customFormat="1" ht="14.45" customHeight="1">
      <c r="B1340" s="188" t="s">
        <v>90</v>
      </c>
      <c r="C1340" s="187">
        <v>82</v>
      </c>
      <c r="D1340" s="183">
        <v>73</v>
      </c>
      <c r="E1340" s="183">
        <v>51</v>
      </c>
      <c r="F1340" s="183">
        <v>43</v>
      </c>
      <c r="G1340" s="183">
        <v>28</v>
      </c>
      <c r="H1340" s="182">
        <v>-15</v>
      </c>
      <c r="I1340" s="184">
        <v>-34.883720930232556</v>
      </c>
      <c r="J1340" s="185"/>
      <c r="K1340" s="186" t="s">
        <v>90</v>
      </c>
      <c r="L1340" s="187">
        <v>3760</v>
      </c>
      <c r="M1340" s="183">
        <v>3413</v>
      </c>
      <c r="N1340" s="183">
        <v>3174</v>
      </c>
      <c r="O1340" s="183">
        <v>2811</v>
      </c>
      <c r="P1340" s="183">
        <v>2640</v>
      </c>
      <c r="Q1340" s="182">
        <v>-171</v>
      </c>
      <c r="R1340" s="184">
        <v>-6.0832443970117396</v>
      </c>
      <c r="S1340" s="184"/>
    </row>
    <row r="1341" spans="1:19" s="145" customFormat="1" ht="14.45" customHeight="1">
      <c r="A1341" s="160"/>
      <c r="B1341" s="299" t="s">
        <v>91</v>
      </c>
      <c r="C1341" s="150">
        <v>3</v>
      </c>
      <c r="D1341" s="151">
        <v>4</v>
      </c>
      <c r="E1341" s="151">
        <v>2</v>
      </c>
      <c r="F1341" s="151">
        <v>1</v>
      </c>
      <c r="G1341" s="151">
        <v>1</v>
      </c>
      <c r="H1341" s="151">
        <v>0</v>
      </c>
      <c r="I1341" s="152">
        <v>0</v>
      </c>
      <c r="J1341" s="142"/>
      <c r="K1341" s="154" t="s">
        <v>91</v>
      </c>
      <c r="L1341" s="150">
        <v>309</v>
      </c>
      <c r="M1341" s="151">
        <v>264</v>
      </c>
      <c r="N1341" s="151">
        <v>276</v>
      </c>
      <c r="O1341" s="151">
        <v>203</v>
      </c>
      <c r="P1341" s="151">
        <v>178</v>
      </c>
      <c r="Q1341" s="151">
        <v>-25</v>
      </c>
      <c r="R1341" s="152">
        <v>-12.315270935960591</v>
      </c>
      <c r="S1341" s="152"/>
    </row>
    <row r="1342" spans="1:19" s="145" customFormat="1" ht="14.45" customHeight="1">
      <c r="A1342" s="160"/>
      <c r="B1342" s="299" t="s">
        <v>92</v>
      </c>
      <c r="C1342" s="150">
        <v>44</v>
      </c>
      <c r="D1342" s="151">
        <v>31</v>
      </c>
      <c r="E1342" s="151">
        <v>23</v>
      </c>
      <c r="F1342" s="151">
        <v>17</v>
      </c>
      <c r="G1342" s="151">
        <v>13</v>
      </c>
      <c r="H1342" s="151">
        <v>-4</v>
      </c>
      <c r="I1342" s="152">
        <v>-23.52941176470588</v>
      </c>
      <c r="J1342" s="142"/>
      <c r="K1342" s="154" t="s">
        <v>92</v>
      </c>
      <c r="L1342" s="150">
        <v>2401</v>
      </c>
      <c r="M1342" s="151">
        <v>2090</v>
      </c>
      <c r="N1342" s="151">
        <v>1799</v>
      </c>
      <c r="O1342" s="151">
        <v>1450</v>
      </c>
      <c r="P1342" s="151">
        <v>1252</v>
      </c>
      <c r="Q1342" s="151">
        <v>-198</v>
      </c>
      <c r="R1342" s="152">
        <v>-13.655172413793103</v>
      </c>
      <c r="S1342" s="152"/>
    </row>
    <row r="1343" spans="1:19" s="145" customFormat="1" ht="14.45" customHeight="1">
      <c r="A1343" s="160"/>
      <c r="B1343" s="299" t="s">
        <v>93</v>
      </c>
      <c r="C1343" s="150">
        <v>35</v>
      </c>
      <c r="D1343" s="151">
        <v>38</v>
      </c>
      <c r="E1343" s="151">
        <v>26</v>
      </c>
      <c r="F1343" s="151">
        <v>25</v>
      </c>
      <c r="G1343" s="151">
        <v>13</v>
      </c>
      <c r="H1343" s="151">
        <v>-12</v>
      </c>
      <c r="I1343" s="152">
        <v>-48</v>
      </c>
      <c r="J1343" s="142"/>
      <c r="K1343" s="154" t="s">
        <v>93</v>
      </c>
      <c r="L1343" s="150">
        <v>1050</v>
      </c>
      <c r="M1343" s="151">
        <v>1059</v>
      </c>
      <c r="N1343" s="151">
        <v>1099</v>
      </c>
      <c r="O1343" s="151">
        <v>1155</v>
      </c>
      <c r="P1343" s="151">
        <v>1190</v>
      </c>
      <c r="Q1343" s="151">
        <v>35</v>
      </c>
      <c r="R1343" s="152">
        <v>3.0303030303030303</v>
      </c>
      <c r="S1343" s="152"/>
    </row>
    <row r="1344" spans="1:19" s="145" customFormat="1" ht="14.45" customHeight="1">
      <c r="A1344" s="160"/>
      <c r="B1344" s="142"/>
      <c r="C1344" s="150"/>
      <c r="D1344" s="157"/>
      <c r="E1344" s="157"/>
      <c r="F1344" s="157"/>
      <c r="G1344" s="157"/>
      <c r="H1344" s="157"/>
      <c r="I1344" s="158"/>
      <c r="J1344" s="142"/>
      <c r="K1344" s="159"/>
      <c r="L1344" s="150"/>
      <c r="M1344" s="157"/>
      <c r="N1344" s="157"/>
      <c r="O1344" s="157"/>
      <c r="P1344" s="157"/>
      <c r="Q1344" s="157"/>
      <c r="R1344" s="158"/>
      <c r="S1344" s="158"/>
    </row>
    <row r="1345" spans="1:19" s="145" customFormat="1" ht="14.45" customHeight="1">
      <c r="A1345" s="160"/>
      <c r="B1345" s="142" t="s">
        <v>94</v>
      </c>
      <c r="C1345" s="150">
        <v>1</v>
      </c>
      <c r="D1345" s="151">
        <v>1</v>
      </c>
      <c r="E1345" s="151" t="s">
        <v>313</v>
      </c>
      <c r="F1345" s="151" t="s">
        <v>313</v>
      </c>
      <c r="G1345" s="151">
        <v>1</v>
      </c>
      <c r="H1345" s="151">
        <v>1</v>
      </c>
      <c r="I1345" s="152" t="s">
        <v>513</v>
      </c>
      <c r="J1345" s="142"/>
      <c r="K1345" s="159" t="s">
        <v>94</v>
      </c>
      <c r="L1345" s="150">
        <v>105</v>
      </c>
      <c r="M1345" s="151">
        <v>81</v>
      </c>
      <c r="N1345" s="151">
        <v>79</v>
      </c>
      <c r="O1345" s="151">
        <v>49</v>
      </c>
      <c r="P1345" s="151">
        <v>48</v>
      </c>
      <c r="Q1345" s="151">
        <v>-1</v>
      </c>
      <c r="R1345" s="152">
        <v>-2.0408163265306123</v>
      </c>
      <c r="S1345" s="152"/>
    </row>
    <row r="1346" spans="1:19" s="145" customFormat="1" ht="14.45" customHeight="1">
      <c r="A1346" s="160"/>
      <c r="B1346" s="142" t="s">
        <v>95</v>
      </c>
      <c r="C1346" s="150">
        <v>1</v>
      </c>
      <c r="D1346" s="151">
        <v>1</v>
      </c>
      <c r="E1346" s="151">
        <v>1</v>
      </c>
      <c r="F1346" s="151" t="s">
        <v>313</v>
      </c>
      <c r="G1346" s="151" t="s">
        <v>313</v>
      </c>
      <c r="H1346" s="151" t="s">
        <v>313</v>
      </c>
      <c r="I1346" s="152" t="s">
        <v>313</v>
      </c>
      <c r="J1346" s="142"/>
      <c r="K1346" s="159" t="s">
        <v>95</v>
      </c>
      <c r="L1346" s="150">
        <v>93</v>
      </c>
      <c r="M1346" s="151">
        <v>96</v>
      </c>
      <c r="N1346" s="151">
        <v>97</v>
      </c>
      <c r="O1346" s="151">
        <v>66</v>
      </c>
      <c r="P1346" s="151">
        <v>52</v>
      </c>
      <c r="Q1346" s="151">
        <v>-14</v>
      </c>
      <c r="R1346" s="152">
        <v>-21.212121212121211</v>
      </c>
      <c r="S1346" s="152"/>
    </row>
    <row r="1347" spans="1:19" s="145" customFormat="1" ht="14.45" customHeight="1">
      <c r="A1347" s="160"/>
      <c r="B1347" s="142" t="s">
        <v>96</v>
      </c>
      <c r="C1347" s="150">
        <v>1</v>
      </c>
      <c r="D1347" s="151">
        <v>2</v>
      </c>
      <c r="E1347" s="151">
        <v>1</v>
      </c>
      <c r="F1347" s="151">
        <v>1</v>
      </c>
      <c r="G1347" s="151" t="s">
        <v>313</v>
      </c>
      <c r="H1347" s="151">
        <v>-1</v>
      </c>
      <c r="I1347" s="152" t="s">
        <v>512</v>
      </c>
      <c r="J1347" s="142"/>
      <c r="K1347" s="159" t="s">
        <v>96</v>
      </c>
      <c r="L1347" s="150">
        <v>111</v>
      </c>
      <c r="M1347" s="151">
        <v>87</v>
      </c>
      <c r="N1347" s="151">
        <v>100</v>
      </c>
      <c r="O1347" s="151">
        <v>88</v>
      </c>
      <c r="P1347" s="151">
        <v>78</v>
      </c>
      <c r="Q1347" s="151">
        <v>-10</v>
      </c>
      <c r="R1347" s="152">
        <v>-11.363636363636363</v>
      </c>
      <c r="S1347" s="152"/>
    </row>
    <row r="1348" spans="1:19" s="145" customFormat="1" ht="14.45" customHeight="1">
      <c r="A1348" s="160"/>
      <c r="B1348" s="142" t="s">
        <v>97</v>
      </c>
      <c r="C1348" s="150">
        <v>1</v>
      </c>
      <c r="D1348" s="151" t="s">
        <v>313</v>
      </c>
      <c r="E1348" s="151">
        <v>2</v>
      </c>
      <c r="F1348" s="151" t="s">
        <v>313</v>
      </c>
      <c r="G1348" s="151">
        <v>1</v>
      </c>
      <c r="H1348" s="151">
        <v>1</v>
      </c>
      <c r="I1348" s="152" t="s">
        <v>513</v>
      </c>
      <c r="J1348" s="142"/>
      <c r="K1348" s="159" t="s">
        <v>97</v>
      </c>
      <c r="L1348" s="150">
        <v>227</v>
      </c>
      <c r="M1348" s="151">
        <v>125</v>
      </c>
      <c r="N1348" s="151">
        <v>88</v>
      </c>
      <c r="O1348" s="151">
        <v>95</v>
      </c>
      <c r="P1348" s="151">
        <v>102</v>
      </c>
      <c r="Q1348" s="151">
        <v>7</v>
      </c>
      <c r="R1348" s="152">
        <v>7.3684210526315779</v>
      </c>
      <c r="S1348" s="152"/>
    </row>
    <row r="1349" spans="1:19" s="145" customFormat="1" ht="14.45" customHeight="1">
      <c r="A1349" s="160"/>
      <c r="B1349" s="142" t="s">
        <v>98</v>
      </c>
      <c r="C1349" s="150">
        <v>3</v>
      </c>
      <c r="D1349" s="151">
        <v>1</v>
      </c>
      <c r="E1349" s="151" t="s">
        <v>313</v>
      </c>
      <c r="F1349" s="151">
        <v>1</v>
      </c>
      <c r="G1349" s="151" t="s">
        <v>313</v>
      </c>
      <c r="H1349" s="151">
        <v>-1</v>
      </c>
      <c r="I1349" s="152" t="s">
        <v>512</v>
      </c>
      <c r="J1349" s="142"/>
      <c r="K1349" s="159" t="s">
        <v>98</v>
      </c>
      <c r="L1349" s="150">
        <v>258</v>
      </c>
      <c r="M1349" s="151">
        <v>179</v>
      </c>
      <c r="N1349" s="151">
        <v>145</v>
      </c>
      <c r="O1349" s="151">
        <v>91</v>
      </c>
      <c r="P1349" s="151">
        <v>106</v>
      </c>
      <c r="Q1349" s="151">
        <v>15</v>
      </c>
      <c r="R1349" s="152">
        <v>16.483516483516482</v>
      </c>
      <c r="S1349" s="152"/>
    </row>
    <row r="1350" spans="1:19" s="145" customFormat="1" ht="14.45" customHeight="1">
      <c r="A1350" s="160"/>
      <c r="B1350" s="142" t="s">
        <v>99</v>
      </c>
      <c r="C1350" s="150">
        <v>5</v>
      </c>
      <c r="D1350" s="151" t="s">
        <v>313</v>
      </c>
      <c r="E1350" s="151">
        <v>1</v>
      </c>
      <c r="F1350" s="151">
        <v>2</v>
      </c>
      <c r="G1350" s="151" t="s">
        <v>313</v>
      </c>
      <c r="H1350" s="151">
        <v>-2</v>
      </c>
      <c r="I1350" s="152" t="s">
        <v>512</v>
      </c>
      <c r="J1350" s="142"/>
      <c r="K1350" s="159" t="s">
        <v>99</v>
      </c>
      <c r="L1350" s="150">
        <v>216</v>
      </c>
      <c r="M1350" s="151">
        <v>222</v>
      </c>
      <c r="N1350" s="151">
        <v>126</v>
      </c>
      <c r="O1350" s="151">
        <v>93</v>
      </c>
      <c r="P1350" s="151">
        <v>60</v>
      </c>
      <c r="Q1350" s="151">
        <v>-33</v>
      </c>
      <c r="R1350" s="152">
        <v>-35.483870967741936</v>
      </c>
      <c r="S1350" s="152"/>
    </row>
    <row r="1351" spans="1:19" s="145" customFormat="1" ht="14.45" customHeight="1">
      <c r="A1351" s="160"/>
      <c r="B1351" s="142" t="s">
        <v>100</v>
      </c>
      <c r="C1351" s="150">
        <v>4</v>
      </c>
      <c r="D1351" s="151">
        <v>3</v>
      </c>
      <c r="E1351" s="151" t="s">
        <v>313</v>
      </c>
      <c r="F1351" s="151">
        <v>1</v>
      </c>
      <c r="G1351" s="151" t="s">
        <v>313</v>
      </c>
      <c r="H1351" s="151">
        <v>-1</v>
      </c>
      <c r="I1351" s="152" t="s">
        <v>512</v>
      </c>
      <c r="J1351" s="142"/>
      <c r="K1351" s="159" t="s">
        <v>100</v>
      </c>
      <c r="L1351" s="150">
        <v>198</v>
      </c>
      <c r="M1351" s="151">
        <v>190</v>
      </c>
      <c r="N1351" s="151">
        <v>170</v>
      </c>
      <c r="O1351" s="151">
        <v>111</v>
      </c>
      <c r="P1351" s="151">
        <v>67</v>
      </c>
      <c r="Q1351" s="151">
        <v>-44</v>
      </c>
      <c r="R1351" s="152">
        <v>-39.63963963963964</v>
      </c>
      <c r="S1351" s="152"/>
    </row>
    <row r="1352" spans="1:19" s="145" customFormat="1" ht="14.45" customHeight="1">
      <c r="A1352" s="160"/>
      <c r="B1352" s="142" t="s">
        <v>118</v>
      </c>
      <c r="C1352" s="150">
        <v>3</v>
      </c>
      <c r="D1352" s="151">
        <v>2</v>
      </c>
      <c r="E1352" s="151">
        <v>2</v>
      </c>
      <c r="F1352" s="151" t="s">
        <v>313</v>
      </c>
      <c r="G1352" s="151">
        <v>2</v>
      </c>
      <c r="H1352" s="151">
        <v>2</v>
      </c>
      <c r="I1352" s="152" t="s">
        <v>513</v>
      </c>
      <c r="J1352" s="142"/>
      <c r="K1352" s="159" t="s">
        <v>118</v>
      </c>
      <c r="L1352" s="150">
        <v>174</v>
      </c>
      <c r="M1352" s="151">
        <v>175</v>
      </c>
      <c r="N1352" s="151">
        <v>169</v>
      </c>
      <c r="O1352" s="151">
        <v>172</v>
      </c>
      <c r="P1352" s="151">
        <v>105</v>
      </c>
      <c r="Q1352" s="151">
        <v>-67</v>
      </c>
      <c r="R1352" s="152">
        <v>-38.953488372093027</v>
      </c>
      <c r="S1352" s="152"/>
    </row>
    <row r="1353" spans="1:19" s="145" customFormat="1" ht="14.45" customHeight="1">
      <c r="A1353" s="160"/>
      <c r="B1353" s="142" t="s">
        <v>101</v>
      </c>
      <c r="C1353" s="150">
        <v>1</v>
      </c>
      <c r="D1353" s="151">
        <v>2</v>
      </c>
      <c r="E1353" s="151">
        <v>3</v>
      </c>
      <c r="F1353" s="151">
        <v>3</v>
      </c>
      <c r="G1353" s="151" t="s">
        <v>313</v>
      </c>
      <c r="H1353" s="151">
        <v>-3</v>
      </c>
      <c r="I1353" s="152" t="s">
        <v>512</v>
      </c>
      <c r="J1353" s="142"/>
      <c r="K1353" s="159" t="s">
        <v>101</v>
      </c>
      <c r="L1353" s="150">
        <v>185</v>
      </c>
      <c r="M1353" s="151">
        <v>176</v>
      </c>
      <c r="N1353" s="151">
        <v>176</v>
      </c>
      <c r="O1353" s="151">
        <v>159</v>
      </c>
      <c r="P1353" s="151">
        <v>163</v>
      </c>
      <c r="Q1353" s="151">
        <v>4</v>
      </c>
      <c r="R1353" s="152">
        <v>2.5157232704402519</v>
      </c>
      <c r="S1353" s="152"/>
    </row>
    <row r="1354" spans="1:19" s="145" customFormat="1" ht="14.45" customHeight="1">
      <c r="A1354" s="160"/>
      <c r="B1354" s="142" t="s">
        <v>102</v>
      </c>
      <c r="C1354" s="150">
        <v>4</v>
      </c>
      <c r="D1354" s="151">
        <v>3</v>
      </c>
      <c r="E1354" s="151">
        <v>1</v>
      </c>
      <c r="F1354" s="151">
        <v>2</v>
      </c>
      <c r="G1354" s="151">
        <v>3</v>
      </c>
      <c r="H1354" s="151">
        <v>1</v>
      </c>
      <c r="I1354" s="152">
        <v>50</v>
      </c>
      <c r="J1354" s="142"/>
      <c r="K1354" s="159" t="s">
        <v>102</v>
      </c>
      <c r="L1354" s="150">
        <v>265</v>
      </c>
      <c r="M1354" s="151">
        <v>178</v>
      </c>
      <c r="N1354" s="151">
        <v>181</v>
      </c>
      <c r="O1354" s="151">
        <v>149</v>
      </c>
      <c r="P1354" s="151">
        <v>160</v>
      </c>
      <c r="Q1354" s="151">
        <v>11</v>
      </c>
      <c r="R1354" s="152">
        <v>7.3825503355704702</v>
      </c>
      <c r="S1354" s="152"/>
    </row>
    <row r="1355" spans="1:19" s="145" customFormat="1" ht="14.45" customHeight="1">
      <c r="A1355" s="160"/>
      <c r="B1355" s="142" t="s">
        <v>103</v>
      </c>
      <c r="C1355" s="150">
        <v>9</v>
      </c>
      <c r="D1355" s="151">
        <v>5</v>
      </c>
      <c r="E1355" s="151">
        <v>3</v>
      </c>
      <c r="F1355" s="151">
        <v>1</v>
      </c>
      <c r="G1355" s="151">
        <v>2</v>
      </c>
      <c r="H1355" s="151">
        <v>1</v>
      </c>
      <c r="I1355" s="152">
        <v>100</v>
      </c>
      <c r="J1355" s="142"/>
      <c r="K1355" s="159" t="s">
        <v>103</v>
      </c>
      <c r="L1355" s="150">
        <v>333</v>
      </c>
      <c r="M1355" s="151">
        <v>253</v>
      </c>
      <c r="N1355" s="151">
        <v>183</v>
      </c>
      <c r="O1355" s="151">
        <v>166</v>
      </c>
      <c r="P1355" s="151">
        <v>161</v>
      </c>
      <c r="Q1355" s="151">
        <v>-5</v>
      </c>
      <c r="R1355" s="152">
        <v>-3.0120481927710845</v>
      </c>
      <c r="S1355" s="152"/>
    </row>
    <row r="1356" spans="1:19" s="145" customFormat="1" ht="14.45" customHeight="1">
      <c r="A1356" s="160"/>
      <c r="B1356" s="142" t="s">
        <v>104</v>
      </c>
      <c r="C1356" s="150">
        <v>5</v>
      </c>
      <c r="D1356" s="151">
        <v>9</v>
      </c>
      <c r="E1356" s="151">
        <v>4</v>
      </c>
      <c r="F1356" s="151">
        <v>3</v>
      </c>
      <c r="G1356" s="151">
        <v>1</v>
      </c>
      <c r="H1356" s="151">
        <v>-2</v>
      </c>
      <c r="I1356" s="152">
        <v>-66.666666666666657</v>
      </c>
      <c r="J1356" s="142"/>
      <c r="K1356" s="159" t="s">
        <v>104</v>
      </c>
      <c r="L1356" s="150">
        <v>276</v>
      </c>
      <c r="M1356" s="151">
        <v>319</v>
      </c>
      <c r="N1356" s="151">
        <v>247</v>
      </c>
      <c r="O1356" s="151">
        <v>175</v>
      </c>
      <c r="P1356" s="151">
        <v>156</v>
      </c>
      <c r="Q1356" s="151">
        <v>-19</v>
      </c>
      <c r="R1356" s="152">
        <v>-10.857142857142858</v>
      </c>
      <c r="S1356" s="152"/>
    </row>
    <row r="1357" spans="1:19" s="145" customFormat="1" ht="14.45" customHeight="1">
      <c r="A1357" s="160"/>
      <c r="B1357" s="142" t="s">
        <v>105</v>
      </c>
      <c r="C1357" s="150">
        <v>9</v>
      </c>
      <c r="D1357" s="151">
        <v>6</v>
      </c>
      <c r="E1357" s="151">
        <v>7</v>
      </c>
      <c r="F1357" s="151">
        <v>4</v>
      </c>
      <c r="G1357" s="151">
        <v>4</v>
      </c>
      <c r="H1357" s="151">
        <v>0</v>
      </c>
      <c r="I1357" s="152">
        <v>0</v>
      </c>
      <c r="J1357" s="142"/>
      <c r="K1357" s="159" t="s">
        <v>105</v>
      </c>
      <c r="L1357" s="150">
        <v>269</v>
      </c>
      <c r="M1357" s="151">
        <v>273</v>
      </c>
      <c r="N1357" s="151">
        <v>314</v>
      </c>
      <c r="O1357" s="151">
        <v>239</v>
      </c>
      <c r="P1357" s="151">
        <v>172</v>
      </c>
      <c r="Q1357" s="151">
        <v>-67</v>
      </c>
      <c r="R1357" s="152">
        <v>-28.03347280334728</v>
      </c>
      <c r="S1357" s="152"/>
    </row>
    <row r="1358" spans="1:19" s="145" customFormat="1" ht="14.45" customHeight="1">
      <c r="A1358" s="160"/>
      <c r="B1358" s="142" t="s">
        <v>106</v>
      </c>
      <c r="C1358" s="150">
        <v>9</v>
      </c>
      <c r="D1358" s="151">
        <v>10</v>
      </c>
      <c r="E1358" s="151">
        <v>6</v>
      </c>
      <c r="F1358" s="151">
        <v>7</v>
      </c>
      <c r="G1358" s="151">
        <v>3</v>
      </c>
      <c r="H1358" s="151">
        <v>-4</v>
      </c>
      <c r="I1358" s="152">
        <v>-57.142857142857139</v>
      </c>
      <c r="J1358" s="142"/>
      <c r="K1358" s="159" t="s">
        <v>106</v>
      </c>
      <c r="L1358" s="150">
        <v>288</v>
      </c>
      <c r="M1358" s="151">
        <v>251</v>
      </c>
      <c r="N1358" s="151">
        <v>253</v>
      </c>
      <c r="O1358" s="151">
        <v>292</v>
      </c>
      <c r="P1358" s="151">
        <v>235</v>
      </c>
      <c r="Q1358" s="151">
        <v>-57</v>
      </c>
      <c r="R1358" s="152">
        <v>-19.520547945205479</v>
      </c>
      <c r="S1358" s="152"/>
    </row>
    <row r="1359" spans="1:19" s="145" customFormat="1" ht="14.45" customHeight="1">
      <c r="A1359" s="160"/>
      <c r="B1359" s="142" t="s">
        <v>107</v>
      </c>
      <c r="C1359" s="150">
        <v>3</v>
      </c>
      <c r="D1359" s="151">
        <v>7</v>
      </c>
      <c r="E1359" s="151">
        <v>9</v>
      </c>
      <c r="F1359" s="151">
        <v>6</v>
      </c>
      <c r="G1359" s="151">
        <v>4</v>
      </c>
      <c r="H1359" s="151">
        <v>-2</v>
      </c>
      <c r="I1359" s="152">
        <v>-33.333333333333329</v>
      </c>
      <c r="J1359" s="142"/>
      <c r="K1359" s="159" t="s">
        <v>107</v>
      </c>
      <c r="L1359" s="150">
        <v>287</v>
      </c>
      <c r="M1359" s="151">
        <v>255</v>
      </c>
      <c r="N1359" s="151">
        <v>235</v>
      </c>
      <c r="O1359" s="151">
        <v>237</v>
      </c>
      <c r="P1359" s="151">
        <v>286</v>
      </c>
      <c r="Q1359" s="151">
        <v>49</v>
      </c>
      <c r="R1359" s="152">
        <v>20.675105485232066</v>
      </c>
      <c r="S1359" s="152"/>
    </row>
    <row r="1360" spans="1:19" s="145" customFormat="1" ht="14.45" customHeight="1">
      <c r="A1360" s="160"/>
      <c r="B1360" s="142" t="s">
        <v>108</v>
      </c>
      <c r="C1360" s="150">
        <v>10</v>
      </c>
      <c r="D1360" s="151">
        <v>6</v>
      </c>
      <c r="E1360" s="151">
        <v>3</v>
      </c>
      <c r="F1360" s="151">
        <v>7</v>
      </c>
      <c r="G1360" s="151">
        <v>2</v>
      </c>
      <c r="H1360" s="151">
        <v>-5</v>
      </c>
      <c r="I1360" s="152">
        <v>-71.428571428571431</v>
      </c>
      <c r="J1360" s="142"/>
      <c r="K1360" s="159" t="s">
        <v>108</v>
      </c>
      <c r="L1360" s="150">
        <v>231</v>
      </c>
      <c r="M1360" s="151">
        <v>244</v>
      </c>
      <c r="N1360" s="151">
        <v>238</v>
      </c>
      <c r="O1360" s="151">
        <v>208</v>
      </c>
      <c r="P1360" s="151">
        <v>223</v>
      </c>
      <c r="Q1360" s="151">
        <v>15</v>
      </c>
      <c r="R1360" s="152">
        <v>7.2115384615384608</v>
      </c>
      <c r="S1360" s="152"/>
    </row>
    <row r="1361" spans="1:19" s="145" customFormat="1" ht="14.45" customHeight="1">
      <c r="A1361" s="160"/>
      <c r="B1361" s="142" t="s">
        <v>109</v>
      </c>
      <c r="C1361" s="150">
        <v>9</v>
      </c>
      <c r="D1361" s="151">
        <v>6</v>
      </c>
      <c r="E1361" s="151">
        <v>4</v>
      </c>
      <c r="F1361" s="151">
        <v>3</v>
      </c>
      <c r="G1361" s="151">
        <v>3</v>
      </c>
      <c r="H1361" s="151">
        <v>0</v>
      </c>
      <c r="I1361" s="152">
        <v>0</v>
      </c>
      <c r="J1361" s="142"/>
      <c r="K1361" s="159" t="s">
        <v>109</v>
      </c>
      <c r="L1361" s="150">
        <v>157</v>
      </c>
      <c r="M1361" s="151">
        <v>179</v>
      </c>
      <c r="N1361" s="151">
        <v>193</v>
      </c>
      <c r="O1361" s="151">
        <v>209</v>
      </c>
      <c r="P1361" s="151">
        <v>184</v>
      </c>
      <c r="Q1361" s="151">
        <v>-25</v>
      </c>
      <c r="R1361" s="152">
        <v>-11.961722488038278</v>
      </c>
      <c r="S1361" s="152"/>
    </row>
    <row r="1362" spans="1:19" s="145" customFormat="1" ht="14.45" customHeight="1">
      <c r="A1362" s="160"/>
      <c r="B1362" s="142" t="s">
        <v>110</v>
      </c>
      <c r="C1362" s="150">
        <v>4</v>
      </c>
      <c r="D1362" s="151">
        <v>9</v>
      </c>
      <c r="E1362" s="151">
        <v>4</v>
      </c>
      <c r="F1362" s="151">
        <v>2</v>
      </c>
      <c r="G1362" s="151">
        <v>1</v>
      </c>
      <c r="H1362" s="151">
        <v>-1</v>
      </c>
      <c r="I1362" s="152">
        <v>-50</v>
      </c>
      <c r="J1362" s="142"/>
      <c r="K1362" s="159" t="s">
        <v>110</v>
      </c>
      <c r="L1362" s="150">
        <v>87</v>
      </c>
      <c r="M1362" s="151">
        <v>130</v>
      </c>
      <c r="N1362" s="151">
        <v>180</v>
      </c>
      <c r="O1362" s="151">
        <v>209</v>
      </c>
      <c r="P1362" s="151">
        <v>262</v>
      </c>
      <c r="Q1362" s="151">
        <v>53</v>
      </c>
      <c r="R1362" s="152">
        <v>25.358851674641148</v>
      </c>
      <c r="S1362" s="152"/>
    </row>
    <row r="1363" spans="1:19" s="145" customFormat="1" ht="14.45" customHeight="1">
      <c r="A1363" s="160"/>
      <c r="B1363" s="142" t="s">
        <v>111</v>
      </c>
      <c r="C1363" s="323" t="s">
        <v>313</v>
      </c>
      <c r="D1363" s="151" t="s">
        <v>313</v>
      </c>
      <c r="E1363" s="151" t="s">
        <v>313</v>
      </c>
      <c r="F1363" s="151" t="s">
        <v>313</v>
      </c>
      <c r="G1363" s="151">
        <v>1</v>
      </c>
      <c r="H1363" s="151"/>
      <c r="I1363" s="152"/>
      <c r="J1363" s="160"/>
      <c r="K1363" s="142" t="s">
        <v>111</v>
      </c>
      <c r="L1363" s="323" t="s">
        <v>313</v>
      </c>
      <c r="M1363" s="151" t="s">
        <v>313</v>
      </c>
      <c r="N1363" s="151" t="s">
        <v>313</v>
      </c>
      <c r="O1363" s="151">
        <v>3</v>
      </c>
      <c r="P1363" s="151">
        <v>20</v>
      </c>
      <c r="Q1363" s="151"/>
      <c r="R1363" s="152"/>
      <c r="S1363" s="160"/>
    </row>
    <row r="1364" spans="1:19" s="145" customFormat="1" ht="14.45" customHeight="1">
      <c r="A1364" s="160"/>
      <c r="B1364" s="142" t="s">
        <v>338</v>
      </c>
      <c r="C1364" s="162"/>
      <c r="D1364" s="162"/>
      <c r="E1364" s="162"/>
      <c r="F1364" s="162"/>
      <c r="G1364" s="162"/>
      <c r="H1364" s="162"/>
      <c r="I1364" s="162"/>
      <c r="J1364" s="162"/>
      <c r="K1364" s="162"/>
      <c r="L1364" s="162"/>
      <c r="M1364" s="162"/>
      <c r="N1364" s="162"/>
      <c r="O1364" s="162"/>
      <c r="P1364" s="161"/>
      <c r="Q1364" s="160"/>
      <c r="R1364" s="160"/>
      <c r="S1364" s="160"/>
    </row>
    <row r="1365" spans="1:19" s="139" customFormat="1" ht="14.45" customHeight="1">
      <c r="A1365" s="160"/>
      <c r="B1365" s="142"/>
      <c r="C1365" s="162"/>
      <c r="D1365" s="162"/>
      <c r="E1365" s="162"/>
      <c r="F1365" s="162"/>
      <c r="G1365" s="162"/>
      <c r="H1365" s="162"/>
      <c r="I1365" s="162"/>
      <c r="J1365" s="162"/>
      <c r="K1365" s="162"/>
      <c r="L1365" s="162"/>
      <c r="M1365" s="162"/>
      <c r="N1365" s="162"/>
      <c r="O1365" s="162"/>
      <c r="P1365" s="161"/>
      <c r="Q1365" s="160"/>
      <c r="R1365" s="160"/>
      <c r="S1365" s="160"/>
    </row>
    <row r="1366" spans="1:19" s="145" customFormat="1" ht="14.45" customHeight="1">
      <c r="A1366" s="160"/>
      <c r="B1366" s="142"/>
      <c r="C1366" s="162"/>
      <c r="D1366" s="162"/>
      <c r="E1366" s="162"/>
      <c r="F1366" s="162"/>
      <c r="G1366" s="162"/>
      <c r="H1366" s="162"/>
      <c r="I1366" s="162"/>
      <c r="J1366" s="162"/>
      <c r="K1366" s="162"/>
      <c r="L1366" s="162"/>
      <c r="M1366" s="162"/>
      <c r="N1366" s="162"/>
      <c r="O1366" s="162"/>
      <c r="P1366" s="161"/>
      <c r="Q1366" s="160"/>
      <c r="R1366" s="160"/>
      <c r="S1366" s="160"/>
    </row>
    <row r="1367" spans="1:19" s="145" customFormat="1" ht="14.45" customHeight="1">
      <c r="A1367" s="138"/>
      <c r="B1367" s="138" t="s">
        <v>261</v>
      </c>
      <c r="C1367" s="138"/>
      <c r="D1367" s="138"/>
      <c r="E1367" s="138"/>
      <c r="F1367" s="138"/>
      <c r="G1367" s="138"/>
      <c r="H1367" s="138"/>
      <c r="I1367" s="138"/>
      <c r="J1367" s="138"/>
      <c r="K1367" s="138" t="s">
        <v>262</v>
      </c>
      <c r="L1367" s="138"/>
      <c r="M1367" s="138"/>
      <c r="N1367" s="138"/>
      <c r="O1367" s="138"/>
      <c r="P1367" s="138"/>
      <c r="Q1367" s="138"/>
      <c r="R1367" s="138"/>
      <c r="S1367" s="138"/>
    </row>
    <row r="1368" spans="1:19" s="145" customFormat="1" ht="14.45" customHeight="1">
      <c r="A1368" s="160"/>
      <c r="B1368" s="491" t="s">
        <v>335</v>
      </c>
      <c r="C1368" s="140"/>
      <c r="D1368" s="140"/>
      <c r="E1368" s="140"/>
      <c r="F1368" s="140"/>
      <c r="G1368" s="143"/>
      <c r="H1368" s="141"/>
      <c r="I1368" s="141"/>
      <c r="J1368" s="142"/>
      <c r="K1368" s="491" t="s">
        <v>335</v>
      </c>
      <c r="L1368" s="140"/>
      <c r="M1368" s="140"/>
      <c r="N1368" s="140"/>
      <c r="O1368" s="140"/>
      <c r="P1368" s="143"/>
      <c r="Q1368" s="141"/>
      <c r="R1368" s="141"/>
      <c r="S1368" s="144"/>
    </row>
    <row r="1369" spans="1:19" s="153" customFormat="1" ht="14.45" customHeight="1">
      <c r="A1369" s="160"/>
      <c r="B1369" s="492"/>
      <c r="C1369" s="146" t="s">
        <v>151</v>
      </c>
      <c r="D1369" s="146" t="s">
        <v>86</v>
      </c>
      <c r="E1369" s="146" t="s">
        <v>87</v>
      </c>
      <c r="F1369" s="146" t="s">
        <v>410</v>
      </c>
      <c r="G1369" s="146" t="s">
        <v>739</v>
      </c>
      <c r="H1369" s="81" t="s">
        <v>509</v>
      </c>
      <c r="I1369" s="147" t="s">
        <v>807</v>
      </c>
      <c r="J1369" s="142"/>
      <c r="K1369" s="492"/>
      <c r="L1369" s="146" t="s">
        <v>151</v>
      </c>
      <c r="M1369" s="146" t="s">
        <v>86</v>
      </c>
      <c r="N1369" s="146" t="s">
        <v>87</v>
      </c>
      <c r="O1369" s="146" t="s">
        <v>410</v>
      </c>
      <c r="P1369" s="146" t="s">
        <v>739</v>
      </c>
      <c r="Q1369" s="81" t="s">
        <v>509</v>
      </c>
      <c r="R1369" s="147" t="s">
        <v>807</v>
      </c>
      <c r="S1369" s="144"/>
    </row>
    <row r="1370" spans="1:19" s="145" customFormat="1" ht="14.45" customHeight="1">
      <c r="A1370" s="160"/>
      <c r="B1370" s="493"/>
      <c r="C1370" s="148"/>
      <c r="D1370" s="148"/>
      <c r="E1370" s="148"/>
      <c r="F1370" s="148"/>
      <c r="G1370" s="148"/>
      <c r="H1370" s="149" t="s">
        <v>88</v>
      </c>
      <c r="I1370" s="81" t="s">
        <v>511</v>
      </c>
      <c r="J1370" s="142"/>
      <c r="K1370" s="493"/>
      <c r="L1370" s="148"/>
      <c r="M1370" s="148"/>
      <c r="N1370" s="148"/>
      <c r="O1370" s="148"/>
      <c r="P1370" s="148"/>
      <c r="Q1370" s="149" t="s">
        <v>88</v>
      </c>
      <c r="R1370" s="81" t="s">
        <v>511</v>
      </c>
      <c r="S1370" s="144"/>
    </row>
    <row r="1371" spans="1:19" s="180" customFormat="1" ht="14.45" customHeight="1">
      <c r="B1371" s="188" t="s">
        <v>90</v>
      </c>
      <c r="C1371" s="187">
        <v>2708</v>
      </c>
      <c r="D1371" s="183">
        <v>2630</v>
      </c>
      <c r="E1371" s="183">
        <v>2416</v>
      </c>
      <c r="F1371" s="183">
        <v>2266</v>
      </c>
      <c r="G1371" s="183">
        <v>2032</v>
      </c>
      <c r="H1371" s="182">
        <v>-234</v>
      </c>
      <c r="I1371" s="184">
        <v>-10.326566637246248</v>
      </c>
      <c r="J1371" s="185"/>
      <c r="K1371" s="186" t="s">
        <v>90</v>
      </c>
      <c r="L1371" s="187">
        <v>948</v>
      </c>
      <c r="M1371" s="183">
        <v>828</v>
      </c>
      <c r="N1371" s="183">
        <v>738</v>
      </c>
      <c r="O1371" s="183">
        <v>673</v>
      </c>
      <c r="P1371" s="183">
        <v>621</v>
      </c>
      <c r="Q1371" s="182">
        <v>-52</v>
      </c>
      <c r="R1371" s="184">
        <v>-7.7265973254086182</v>
      </c>
      <c r="S1371" s="184"/>
    </row>
    <row r="1372" spans="1:19" s="145" customFormat="1" ht="14.45" customHeight="1">
      <c r="A1372" s="160"/>
      <c r="B1372" s="299" t="s">
        <v>91</v>
      </c>
      <c r="C1372" s="150">
        <v>285</v>
      </c>
      <c r="D1372" s="151">
        <v>295</v>
      </c>
      <c r="E1372" s="151">
        <v>266</v>
      </c>
      <c r="F1372" s="151">
        <v>264</v>
      </c>
      <c r="G1372" s="151">
        <v>196</v>
      </c>
      <c r="H1372" s="151">
        <v>-68</v>
      </c>
      <c r="I1372" s="152">
        <v>-25.757575757575758</v>
      </c>
      <c r="J1372" s="142"/>
      <c r="K1372" s="154" t="s">
        <v>91</v>
      </c>
      <c r="L1372" s="150">
        <v>92</v>
      </c>
      <c r="M1372" s="151">
        <v>84</v>
      </c>
      <c r="N1372" s="151">
        <v>73</v>
      </c>
      <c r="O1372" s="151">
        <v>68</v>
      </c>
      <c r="P1372" s="151">
        <v>40</v>
      </c>
      <c r="Q1372" s="151">
        <v>-28</v>
      </c>
      <c r="R1372" s="152">
        <v>-41.17647058823529</v>
      </c>
      <c r="S1372" s="152"/>
    </row>
    <row r="1373" spans="1:19" s="145" customFormat="1" ht="14.45" customHeight="1">
      <c r="A1373" s="160"/>
      <c r="B1373" s="299" t="s">
        <v>92</v>
      </c>
      <c r="C1373" s="150">
        <v>1745</v>
      </c>
      <c r="D1373" s="151">
        <v>1630</v>
      </c>
      <c r="E1373" s="151">
        <v>1413</v>
      </c>
      <c r="F1373" s="151">
        <v>1218</v>
      </c>
      <c r="G1373" s="151">
        <v>1086</v>
      </c>
      <c r="H1373" s="151">
        <v>-132</v>
      </c>
      <c r="I1373" s="152">
        <v>-10.83743842364532</v>
      </c>
      <c r="J1373" s="142"/>
      <c r="K1373" s="154" t="s">
        <v>92</v>
      </c>
      <c r="L1373" s="150">
        <v>585</v>
      </c>
      <c r="M1373" s="151">
        <v>489</v>
      </c>
      <c r="N1373" s="151">
        <v>411</v>
      </c>
      <c r="O1373" s="151">
        <v>346</v>
      </c>
      <c r="P1373" s="151">
        <v>317</v>
      </c>
      <c r="Q1373" s="151">
        <v>-29</v>
      </c>
      <c r="R1373" s="152">
        <v>-8.3815028901734099</v>
      </c>
      <c r="S1373" s="152"/>
    </row>
    <row r="1374" spans="1:19" s="145" customFormat="1" ht="14.45" customHeight="1">
      <c r="A1374" s="160"/>
      <c r="B1374" s="299" t="s">
        <v>93</v>
      </c>
      <c r="C1374" s="150">
        <v>678</v>
      </c>
      <c r="D1374" s="151">
        <v>705</v>
      </c>
      <c r="E1374" s="151">
        <v>737</v>
      </c>
      <c r="F1374" s="151">
        <v>778</v>
      </c>
      <c r="G1374" s="151">
        <v>735</v>
      </c>
      <c r="H1374" s="151">
        <v>-43</v>
      </c>
      <c r="I1374" s="152">
        <v>-5.5269922879177376</v>
      </c>
      <c r="J1374" s="142"/>
      <c r="K1374" s="154" t="s">
        <v>93</v>
      </c>
      <c r="L1374" s="150">
        <v>271</v>
      </c>
      <c r="M1374" s="151">
        <v>255</v>
      </c>
      <c r="N1374" s="151">
        <v>254</v>
      </c>
      <c r="O1374" s="151">
        <v>258</v>
      </c>
      <c r="P1374" s="151">
        <v>259</v>
      </c>
      <c r="Q1374" s="151">
        <v>1</v>
      </c>
      <c r="R1374" s="152">
        <v>0.38759689922480622</v>
      </c>
      <c r="S1374" s="152"/>
    </row>
    <row r="1375" spans="1:19" s="145" customFormat="1" ht="14.45" customHeight="1">
      <c r="A1375" s="160"/>
      <c r="B1375" s="142"/>
      <c r="C1375" s="150"/>
      <c r="D1375" s="157"/>
      <c r="E1375" s="157"/>
      <c r="F1375" s="157"/>
      <c r="G1375" s="157"/>
      <c r="H1375" s="157"/>
      <c r="I1375" s="158"/>
      <c r="J1375" s="142"/>
      <c r="K1375" s="159"/>
      <c r="L1375" s="150"/>
      <c r="M1375" s="157"/>
      <c r="N1375" s="157"/>
      <c r="O1375" s="157"/>
      <c r="P1375" s="157"/>
      <c r="Q1375" s="157"/>
      <c r="R1375" s="158"/>
      <c r="S1375" s="158"/>
    </row>
    <row r="1376" spans="1:19" s="145" customFormat="1" ht="14.45" customHeight="1">
      <c r="A1376" s="160"/>
      <c r="B1376" s="142" t="s">
        <v>94</v>
      </c>
      <c r="C1376" s="150">
        <v>70</v>
      </c>
      <c r="D1376" s="151">
        <v>85</v>
      </c>
      <c r="E1376" s="151">
        <v>82</v>
      </c>
      <c r="F1376" s="151">
        <v>80</v>
      </c>
      <c r="G1376" s="151">
        <v>39</v>
      </c>
      <c r="H1376" s="151">
        <v>-41</v>
      </c>
      <c r="I1376" s="152">
        <v>-51.249999999999993</v>
      </c>
      <c r="J1376" s="142"/>
      <c r="K1376" s="159" t="s">
        <v>94</v>
      </c>
      <c r="L1376" s="150">
        <v>34</v>
      </c>
      <c r="M1376" s="151">
        <v>31</v>
      </c>
      <c r="N1376" s="151">
        <v>25</v>
      </c>
      <c r="O1376" s="151">
        <v>27</v>
      </c>
      <c r="P1376" s="151">
        <v>8</v>
      </c>
      <c r="Q1376" s="151">
        <v>-19</v>
      </c>
      <c r="R1376" s="152">
        <v>-70.370370370370367</v>
      </c>
      <c r="S1376" s="152"/>
    </row>
    <row r="1377" spans="1:19" s="145" customFormat="1" ht="14.45" customHeight="1">
      <c r="A1377" s="160"/>
      <c r="B1377" s="142" t="s">
        <v>95</v>
      </c>
      <c r="C1377" s="150">
        <v>98</v>
      </c>
      <c r="D1377" s="151">
        <v>94</v>
      </c>
      <c r="E1377" s="151">
        <v>101</v>
      </c>
      <c r="F1377" s="151">
        <v>84</v>
      </c>
      <c r="G1377" s="151">
        <v>69</v>
      </c>
      <c r="H1377" s="151">
        <v>-15</v>
      </c>
      <c r="I1377" s="152">
        <v>-17.857142857142858</v>
      </c>
      <c r="J1377" s="142"/>
      <c r="K1377" s="159" t="s">
        <v>95</v>
      </c>
      <c r="L1377" s="150">
        <v>27</v>
      </c>
      <c r="M1377" s="151">
        <v>28</v>
      </c>
      <c r="N1377" s="151">
        <v>20</v>
      </c>
      <c r="O1377" s="151">
        <v>19</v>
      </c>
      <c r="P1377" s="151">
        <v>15</v>
      </c>
      <c r="Q1377" s="151">
        <v>-4</v>
      </c>
      <c r="R1377" s="152">
        <v>-21.052631578947366</v>
      </c>
      <c r="S1377" s="152"/>
    </row>
    <row r="1378" spans="1:19" s="145" customFormat="1" ht="14.45" customHeight="1">
      <c r="A1378" s="160"/>
      <c r="B1378" s="142" t="s">
        <v>96</v>
      </c>
      <c r="C1378" s="150">
        <v>117</v>
      </c>
      <c r="D1378" s="151">
        <v>116</v>
      </c>
      <c r="E1378" s="151">
        <v>83</v>
      </c>
      <c r="F1378" s="151">
        <v>100</v>
      </c>
      <c r="G1378" s="151">
        <v>88</v>
      </c>
      <c r="H1378" s="151">
        <v>-12</v>
      </c>
      <c r="I1378" s="152">
        <v>-12</v>
      </c>
      <c r="J1378" s="142"/>
      <c r="K1378" s="159" t="s">
        <v>96</v>
      </c>
      <c r="L1378" s="150">
        <v>31</v>
      </c>
      <c r="M1378" s="151">
        <v>25</v>
      </c>
      <c r="N1378" s="151">
        <v>28</v>
      </c>
      <c r="O1378" s="151">
        <v>22</v>
      </c>
      <c r="P1378" s="151">
        <v>17</v>
      </c>
      <c r="Q1378" s="151">
        <v>-5</v>
      </c>
      <c r="R1378" s="152">
        <v>-22.727272727272727</v>
      </c>
      <c r="S1378" s="152"/>
    </row>
    <row r="1379" spans="1:19" s="145" customFormat="1" ht="14.45" customHeight="1">
      <c r="A1379" s="160"/>
      <c r="B1379" s="142" t="s">
        <v>97</v>
      </c>
      <c r="C1379" s="150">
        <v>139</v>
      </c>
      <c r="D1379" s="151">
        <v>111</v>
      </c>
      <c r="E1379" s="151">
        <v>108</v>
      </c>
      <c r="F1379" s="151">
        <v>95</v>
      </c>
      <c r="G1379" s="151">
        <v>97</v>
      </c>
      <c r="H1379" s="151">
        <v>2</v>
      </c>
      <c r="I1379" s="152">
        <v>2.1052631578947367</v>
      </c>
      <c r="J1379" s="142"/>
      <c r="K1379" s="159" t="s">
        <v>97</v>
      </c>
      <c r="L1379" s="150">
        <v>46</v>
      </c>
      <c r="M1379" s="151">
        <v>30</v>
      </c>
      <c r="N1379" s="151">
        <v>25</v>
      </c>
      <c r="O1379" s="151">
        <v>22</v>
      </c>
      <c r="P1379" s="151">
        <v>24</v>
      </c>
      <c r="Q1379" s="151">
        <v>2</v>
      </c>
      <c r="R1379" s="152">
        <v>9.0909090909090917</v>
      </c>
      <c r="S1379" s="152"/>
    </row>
    <row r="1380" spans="1:19" s="145" customFormat="1" ht="14.45" customHeight="1">
      <c r="A1380" s="160"/>
      <c r="B1380" s="142" t="s">
        <v>98</v>
      </c>
      <c r="C1380" s="150">
        <v>165</v>
      </c>
      <c r="D1380" s="151">
        <v>118</v>
      </c>
      <c r="E1380" s="151">
        <v>83</v>
      </c>
      <c r="F1380" s="151">
        <v>82</v>
      </c>
      <c r="G1380" s="151">
        <v>75</v>
      </c>
      <c r="H1380" s="151">
        <v>-7</v>
      </c>
      <c r="I1380" s="152">
        <v>-8.536585365853659</v>
      </c>
      <c r="J1380" s="142"/>
      <c r="K1380" s="159" t="s">
        <v>98</v>
      </c>
      <c r="L1380" s="150">
        <v>54</v>
      </c>
      <c r="M1380" s="151">
        <v>33</v>
      </c>
      <c r="N1380" s="151">
        <v>28</v>
      </c>
      <c r="O1380" s="151">
        <v>19</v>
      </c>
      <c r="P1380" s="151">
        <v>21</v>
      </c>
      <c r="Q1380" s="151">
        <v>2</v>
      </c>
      <c r="R1380" s="152">
        <v>10.526315789473683</v>
      </c>
      <c r="S1380" s="152"/>
    </row>
    <row r="1381" spans="1:19" s="145" customFormat="1" ht="14.45" customHeight="1">
      <c r="A1381" s="160"/>
      <c r="B1381" s="142" t="s">
        <v>99</v>
      </c>
      <c r="C1381" s="150">
        <v>172</v>
      </c>
      <c r="D1381" s="151">
        <v>157</v>
      </c>
      <c r="E1381" s="151">
        <v>120</v>
      </c>
      <c r="F1381" s="151">
        <v>93</v>
      </c>
      <c r="G1381" s="151">
        <v>44</v>
      </c>
      <c r="H1381" s="151">
        <v>-49</v>
      </c>
      <c r="I1381" s="152">
        <v>-52.688172043010752</v>
      </c>
      <c r="J1381" s="142"/>
      <c r="K1381" s="159" t="s">
        <v>99</v>
      </c>
      <c r="L1381" s="150">
        <v>61</v>
      </c>
      <c r="M1381" s="151">
        <v>50</v>
      </c>
      <c r="N1381" s="151">
        <v>28</v>
      </c>
      <c r="O1381" s="151">
        <v>29</v>
      </c>
      <c r="P1381" s="151">
        <v>27</v>
      </c>
      <c r="Q1381" s="151">
        <v>-2</v>
      </c>
      <c r="R1381" s="152">
        <v>-6.8965517241379306</v>
      </c>
      <c r="S1381" s="152"/>
    </row>
    <row r="1382" spans="1:19" s="145" customFormat="1" ht="14.45" customHeight="1">
      <c r="A1382" s="160"/>
      <c r="B1382" s="142" t="s">
        <v>100</v>
      </c>
      <c r="C1382" s="150">
        <v>133</v>
      </c>
      <c r="D1382" s="151">
        <v>162</v>
      </c>
      <c r="E1382" s="151">
        <v>145</v>
      </c>
      <c r="F1382" s="151">
        <v>126</v>
      </c>
      <c r="G1382" s="151">
        <v>61</v>
      </c>
      <c r="H1382" s="151">
        <v>-65</v>
      </c>
      <c r="I1382" s="152">
        <v>-51.587301587301596</v>
      </c>
      <c r="J1382" s="142"/>
      <c r="K1382" s="159" t="s">
        <v>100</v>
      </c>
      <c r="L1382" s="150">
        <v>42</v>
      </c>
      <c r="M1382" s="151">
        <v>51</v>
      </c>
      <c r="N1382" s="151">
        <v>44</v>
      </c>
      <c r="O1382" s="151">
        <v>35</v>
      </c>
      <c r="P1382" s="151">
        <v>32</v>
      </c>
      <c r="Q1382" s="151">
        <v>-3</v>
      </c>
      <c r="R1382" s="152">
        <v>-8.5714285714285712</v>
      </c>
      <c r="S1382" s="152"/>
    </row>
    <row r="1383" spans="1:19" s="145" customFormat="1" ht="14.45" customHeight="1">
      <c r="A1383" s="160"/>
      <c r="B1383" s="142" t="s">
        <v>118</v>
      </c>
      <c r="C1383" s="150">
        <v>141</v>
      </c>
      <c r="D1383" s="151">
        <v>163</v>
      </c>
      <c r="E1383" s="151">
        <v>152</v>
      </c>
      <c r="F1383" s="151">
        <v>123</v>
      </c>
      <c r="G1383" s="151">
        <v>109</v>
      </c>
      <c r="H1383" s="151">
        <v>-14</v>
      </c>
      <c r="I1383" s="152">
        <v>-11.38211382113821</v>
      </c>
      <c r="J1383" s="142"/>
      <c r="K1383" s="159" t="s">
        <v>118</v>
      </c>
      <c r="L1383" s="150">
        <v>45</v>
      </c>
      <c r="M1383" s="151">
        <v>46</v>
      </c>
      <c r="N1383" s="151">
        <v>38</v>
      </c>
      <c r="O1383" s="151">
        <v>44</v>
      </c>
      <c r="P1383" s="151">
        <v>21</v>
      </c>
      <c r="Q1383" s="151">
        <v>-23</v>
      </c>
      <c r="R1383" s="152">
        <v>-52.272727272727273</v>
      </c>
      <c r="S1383" s="152"/>
    </row>
    <row r="1384" spans="1:19" s="145" customFormat="1" ht="14.45" customHeight="1">
      <c r="A1384" s="160"/>
      <c r="B1384" s="142" t="s">
        <v>101</v>
      </c>
      <c r="C1384" s="150">
        <v>143</v>
      </c>
      <c r="D1384" s="151">
        <v>131</v>
      </c>
      <c r="E1384" s="151">
        <v>146</v>
      </c>
      <c r="F1384" s="151">
        <v>153</v>
      </c>
      <c r="G1384" s="151">
        <v>130</v>
      </c>
      <c r="H1384" s="151">
        <v>-23</v>
      </c>
      <c r="I1384" s="152">
        <v>-15.032679738562091</v>
      </c>
      <c r="J1384" s="142"/>
      <c r="K1384" s="159" t="s">
        <v>101</v>
      </c>
      <c r="L1384" s="150">
        <v>46</v>
      </c>
      <c r="M1384" s="151">
        <v>39</v>
      </c>
      <c r="N1384" s="151">
        <v>33</v>
      </c>
      <c r="O1384" s="151">
        <v>34</v>
      </c>
      <c r="P1384" s="151">
        <v>40</v>
      </c>
      <c r="Q1384" s="151">
        <v>6</v>
      </c>
      <c r="R1384" s="152">
        <v>17.647058823529413</v>
      </c>
      <c r="S1384" s="152"/>
    </row>
    <row r="1385" spans="1:19" s="145" customFormat="1" ht="14.45" customHeight="1">
      <c r="A1385" s="160"/>
      <c r="B1385" s="142" t="s">
        <v>102</v>
      </c>
      <c r="C1385" s="150">
        <v>167</v>
      </c>
      <c r="D1385" s="151">
        <v>134</v>
      </c>
      <c r="E1385" s="151">
        <v>124</v>
      </c>
      <c r="F1385" s="151">
        <v>141</v>
      </c>
      <c r="G1385" s="151">
        <v>163</v>
      </c>
      <c r="H1385" s="151">
        <v>22</v>
      </c>
      <c r="I1385" s="152">
        <v>15.602836879432624</v>
      </c>
      <c r="J1385" s="142"/>
      <c r="K1385" s="159" t="s">
        <v>102</v>
      </c>
      <c r="L1385" s="150">
        <v>62</v>
      </c>
      <c r="M1385" s="151">
        <v>34</v>
      </c>
      <c r="N1385" s="151">
        <v>35</v>
      </c>
      <c r="O1385" s="151">
        <v>32</v>
      </c>
      <c r="P1385" s="151">
        <v>42</v>
      </c>
      <c r="Q1385" s="151">
        <v>10</v>
      </c>
      <c r="R1385" s="152">
        <v>31.25</v>
      </c>
      <c r="S1385" s="152"/>
    </row>
    <row r="1386" spans="1:19" s="145" customFormat="1" ht="14.45" customHeight="1">
      <c r="A1386" s="160"/>
      <c r="B1386" s="142" t="s">
        <v>103</v>
      </c>
      <c r="C1386" s="150">
        <v>262</v>
      </c>
      <c r="D1386" s="151">
        <v>173</v>
      </c>
      <c r="E1386" s="151">
        <v>132</v>
      </c>
      <c r="F1386" s="151">
        <v>123</v>
      </c>
      <c r="G1386" s="151">
        <v>146</v>
      </c>
      <c r="H1386" s="151">
        <v>23</v>
      </c>
      <c r="I1386" s="152">
        <v>18.699186991869919</v>
      </c>
      <c r="J1386" s="142"/>
      <c r="K1386" s="159" t="s">
        <v>103</v>
      </c>
      <c r="L1386" s="150">
        <v>80</v>
      </c>
      <c r="M1386" s="151">
        <v>60</v>
      </c>
      <c r="N1386" s="151">
        <v>46</v>
      </c>
      <c r="O1386" s="151">
        <v>30</v>
      </c>
      <c r="P1386" s="151">
        <v>33</v>
      </c>
      <c r="Q1386" s="151">
        <v>3</v>
      </c>
      <c r="R1386" s="152">
        <v>10</v>
      </c>
      <c r="S1386" s="152"/>
    </row>
    <row r="1387" spans="1:19" s="145" customFormat="1" ht="14.45" customHeight="1">
      <c r="A1387" s="160"/>
      <c r="B1387" s="142" t="s">
        <v>104</v>
      </c>
      <c r="C1387" s="150">
        <v>227</v>
      </c>
      <c r="D1387" s="151">
        <v>258</v>
      </c>
      <c r="E1387" s="151">
        <v>150</v>
      </c>
      <c r="F1387" s="151">
        <v>130</v>
      </c>
      <c r="G1387" s="151">
        <v>118</v>
      </c>
      <c r="H1387" s="151">
        <v>-12</v>
      </c>
      <c r="I1387" s="152">
        <v>-9.2307692307692317</v>
      </c>
      <c r="J1387" s="142"/>
      <c r="K1387" s="159" t="s">
        <v>104</v>
      </c>
      <c r="L1387" s="150">
        <v>75</v>
      </c>
      <c r="M1387" s="151">
        <v>78</v>
      </c>
      <c r="N1387" s="151">
        <v>63</v>
      </c>
      <c r="O1387" s="151">
        <v>45</v>
      </c>
      <c r="P1387" s="151">
        <v>34</v>
      </c>
      <c r="Q1387" s="151">
        <v>-11</v>
      </c>
      <c r="R1387" s="152">
        <v>-24.444444444444443</v>
      </c>
      <c r="S1387" s="152"/>
    </row>
    <row r="1388" spans="1:19" s="145" customFormat="1" ht="14.45" customHeight="1">
      <c r="A1388" s="160"/>
      <c r="B1388" s="142" t="s">
        <v>105</v>
      </c>
      <c r="C1388" s="150">
        <v>196</v>
      </c>
      <c r="D1388" s="151">
        <v>223</v>
      </c>
      <c r="E1388" s="151">
        <v>253</v>
      </c>
      <c r="F1388" s="151">
        <v>152</v>
      </c>
      <c r="G1388" s="151">
        <v>143</v>
      </c>
      <c r="H1388" s="151">
        <v>-9</v>
      </c>
      <c r="I1388" s="152">
        <v>-5.9210526315789469</v>
      </c>
      <c r="J1388" s="142"/>
      <c r="K1388" s="159" t="s">
        <v>105</v>
      </c>
      <c r="L1388" s="150">
        <v>74</v>
      </c>
      <c r="M1388" s="151">
        <v>68</v>
      </c>
      <c r="N1388" s="151">
        <v>71</v>
      </c>
      <c r="O1388" s="151">
        <v>56</v>
      </c>
      <c r="P1388" s="151">
        <v>43</v>
      </c>
      <c r="Q1388" s="151">
        <v>-13</v>
      </c>
      <c r="R1388" s="152">
        <v>-23.214285714285715</v>
      </c>
      <c r="S1388" s="152"/>
    </row>
    <row r="1389" spans="1:19" s="145" customFormat="1" ht="14.45" customHeight="1">
      <c r="A1389" s="160"/>
      <c r="B1389" s="142" t="s">
        <v>106</v>
      </c>
      <c r="C1389" s="150">
        <v>215</v>
      </c>
      <c r="D1389" s="151">
        <v>190</v>
      </c>
      <c r="E1389" s="151">
        <v>203</v>
      </c>
      <c r="F1389" s="151">
        <v>230</v>
      </c>
      <c r="G1389" s="151">
        <v>147</v>
      </c>
      <c r="H1389" s="151">
        <v>-83</v>
      </c>
      <c r="I1389" s="152">
        <v>-36.086956521739133</v>
      </c>
      <c r="J1389" s="142"/>
      <c r="K1389" s="159" t="s">
        <v>106</v>
      </c>
      <c r="L1389" s="150">
        <v>65</v>
      </c>
      <c r="M1389" s="151">
        <v>61</v>
      </c>
      <c r="N1389" s="151">
        <v>58</v>
      </c>
      <c r="O1389" s="151">
        <v>68</v>
      </c>
      <c r="P1389" s="151">
        <v>55</v>
      </c>
      <c r="Q1389" s="151">
        <v>-13</v>
      </c>
      <c r="R1389" s="152">
        <v>-19.117647058823529</v>
      </c>
      <c r="S1389" s="152"/>
    </row>
    <row r="1390" spans="1:19" s="145" customFormat="1" ht="14.45" customHeight="1">
      <c r="A1390" s="160"/>
      <c r="B1390" s="142" t="s">
        <v>107</v>
      </c>
      <c r="C1390" s="150">
        <v>176</v>
      </c>
      <c r="D1390" s="151">
        <v>200</v>
      </c>
      <c r="E1390" s="151">
        <v>173</v>
      </c>
      <c r="F1390" s="151">
        <v>189</v>
      </c>
      <c r="G1390" s="151">
        <v>216</v>
      </c>
      <c r="H1390" s="151">
        <v>27</v>
      </c>
      <c r="I1390" s="152">
        <v>14.285714285714285</v>
      </c>
      <c r="J1390" s="142"/>
      <c r="K1390" s="159" t="s">
        <v>107</v>
      </c>
      <c r="L1390" s="150">
        <v>65</v>
      </c>
      <c r="M1390" s="151">
        <v>60</v>
      </c>
      <c r="N1390" s="151">
        <v>65</v>
      </c>
      <c r="O1390" s="151">
        <v>54</v>
      </c>
      <c r="P1390" s="151">
        <v>62</v>
      </c>
      <c r="Q1390" s="151">
        <v>8</v>
      </c>
      <c r="R1390" s="152">
        <v>14.814814814814813</v>
      </c>
      <c r="S1390" s="152"/>
    </row>
    <row r="1391" spans="1:19" s="145" customFormat="1" ht="14.45" customHeight="1">
      <c r="A1391" s="160"/>
      <c r="B1391" s="142" t="s">
        <v>108</v>
      </c>
      <c r="C1391" s="150">
        <v>157</v>
      </c>
      <c r="D1391" s="151">
        <v>154</v>
      </c>
      <c r="E1391" s="151">
        <v>177</v>
      </c>
      <c r="F1391" s="151">
        <v>143</v>
      </c>
      <c r="G1391" s="151">
        <v>157</v>
      </c>
      <c r="H1391" s="151">
        <v>14</v>
      </c>
      <c r="I1391" s="152">
        <v>9.79020979020979</v>
      </c>
      <c r="J1391" s="142"/>
      <c r="K1391" s="159" t="s">
        <v>108</v>
      </c>
      <c r="L1391" s="150">
        <v>69</v>
      </c>
      <c r="M1391" s="151">
        <v>55</v>
      </c>
      <c r="N1391" s="151">
        <v>48</v>
      </c>
      <c r="O1391" s="151">
        <v>52</v>
      </c>
      <c r="P1391" s="151">
        <v>54</v>
      </c>
      <c r="Q1391" s="151">
        <v>2</v>
      </c>
      <c r="R1391" s="152">
        <v>3.8461538461538463</v>
      </c>
      <c r="S1391" s="152"/>
    </row>
    <row r="1392" spans="1:19" s="145" customFormat="1" ht="14.45" customHeight="1">
      <c r="A1392" s="160"/>
      <c r="B1392" s="142" t="s">
        <v>109</v>
      </c>
      <c r="C1392" s="150">
        <v>83</v>
      </c>
      <c r="D1392" s="151">
        <v>96</v>
      </c>
      <c r="E1392" s="151">
        <v>112</v>
      </c>
      <c r="F1392" s="151">
        <v>131</v>
      </c>
      <c r="G1392" s="151">
        <v>112</v>
      </c>
      <c r="H1392" s="151">
        <v>-19</v>
      </c>
      <c r="I1392" s="152">
        <v>-14.503816793893129</v>
      </c>
      <c r="J1392" s="142"/>
      <c r="K1392" s="159" t="s">
        <v>109</v>
      </c>
      <c r="L1392" s="150">
        <v>43</v>
      </c>
      <c r="M1392" s="151">
        <v>38</v>
      </c>
      <c r="N1392" s="151">
        <v>52</v>
      </c>
      <c r="O1392" s="151">
        <v>41</v>
      </c>
      <c r="P1392" s="151">
        <v>49</v>
      </c>
      <c r="Q1392" s="151">
        <v>8</v>
      </c>
      <c r="R1392" s="152">
        <v>19.512195121951219</v>
      </c>
      <c r="S1392" s="152"/>
    </row>
    <row r="1393" spans="1:19" s="145" customFormat="1" ht="14.45" customHeight="1">
      <c r="A1393" s="160"/>
      <c r="B1393" s="142" t="s">
        <v>110</v>
      </c>
      <c r="C1393" s="150">
        <v>47</v>
      </c>
      <c r="D1393" s="151">
        <v>65</v>
      </c>
      <c r="E1393" s="151">
        <v>72</v>
      </c>
      <c r="F1393" s="151">
        <v>85</v>
      </c>
      <c r="G1393" s="151">
        <v>103</v>
      </c>
      <c r="H1393" s="151">
        <v>18</v>
      </c>
      <c r="I1393" s="152">
        <v>21.176470588235293</v>
      </c>
      <c r="J1393" s="142"/>
      <c r="K1393" s="159" t="s">
        <v>110</v>
      </c>
      <c r="L1393" s="150">
        <v>29</v>
      </c>
      <c r="M1393" s="151">
        <v>41</v>
      </c>
      <c r="N1393" s="151">
        <v>31</v>
      </c>
      <c r="O1393" s="151">
        <v>43</v>
      </c>
      <c r="P1393" s="151">
        <v>39</v>
      </c>
      <c r="Q1393" s="151">
        <v>-4</v>
      </c>
      <c r="R1393" s="152">
        <v>-9.3023255813953494</v>
      </c>
      <c r="S1393" s="152"/>
    </row>
    <row r="1394" spans="1:19" s="139" customFormat="1" ht="14.45" customHeight="1">
      <c r="A1394" s="160"/>
      <c r="B1394" s="142" t="s">
        <v>111</v>
      </c>
      <c r="C1394" s="323" t="s">
        <v>313</v>
      </c>
      <c r="D1394" s="151" t="s">
        <v>313</v>
      </c>
      <c r="E1394" s="151" t="s">
        <v>313</v>
      </c>
      <c r="F1394" s="151">
        <v>6</v>
      </c>
      <c r="G1394" s="151">
        <v>15</v>
      </c>
      <c r="H1394" s="151"/>
      <c r="I1394" s="152"/>
      <c r="J1394" s="160"/>
      <c r="K1394" s="142" t="s">
        <v>111</v>
      </c>
      <c r="L1394" s="323" t="s">
        <v>313</v>
      </c>
      <c r="M1394" s="151" t="s">
        <v>313</v>
      </c>
      <c r="N1394" s="151" t="s">
        <v>313</v>
      </c>
      <c r="O1394" s="151">
        <v>1</v>
      </c>
      <c r="P1394" s="151">
        <v>5</v>
      </c>
      <c r="Q1394" s="151"/>
      <c r="R1394" s="152"/>
      <c r="S1394" s="160"/>
    </row>
    <row r="1395" spans="1:19" s="145" customFormat="1" ht="14.45" customHeight="1">
      <c r="A1395" s="160"/>
      <c r="B1395" s="160"/>
      <c r="C1395" s="160"/>
      <c r="D1395" s="160"/>
      <c r="E1395" s="160"/>
      <c r="F1395" s="160"/>
      <c r="G1395" s="161"/>
      <c r="H1395" s="160"/>
      <c r="I1395" s="160"/>
      <c r="J1395" s="160"/>
      <c r="K1395" s="160"/>
      <c r="L1395" s="160"/>
      <c r="M1395" s="160"/>
      <c r="N1395" s="160"/>
      <c r="O1395" s="160"/>
      <c r="P1395" s="161"/>
      <c r="Q1395" s="160"/>
      <c r="R1395" s="160"/>
      <c r="S1395" s="160"/>
    </row>
    <row r="1396" spans="1:19" s="145" customFormat="1" ht="14.45" customHeight="1">
      <c r="A1396" s="160"/>
      <c r="B1396" s="160"/>
      <c r="C1396" s="160"/>
      <c r="D1396" s="160"/>
      <c r="E1396" s="160"/>
      <c r="F1396" s="160"/>
      <c r="G1396" s="161"/>
      <c r="H1396" s="160"/>
      <c r="I1396" s="160"/>
      <c r="J1396" s="160"/>
      <c r="K1396" s="160"/>
      <c r="L1396" s="160"/>
      <c r="M1396" s="160"/>
      <c r="N1396" s="160"/>
      <c r="O1396" s="160"/>
      <c r="P1396" s="161"/>
      <c r="Q1396" s="160"/>
      <c r="R1396" s="160"/>
      <c r="S1396" s="160"/>
    </row>
    <row r="1397" spans="1:19" s="145" customFormat="1" ht="14.45" customHeight="1">
      <c r="A1397" s="138"/>
      <c r="B1397" s="138" t="s">
        <v>672</v>
      </c>
      <c r="C1397" s="138"/>
      <c r="D1397" s="138"/>
      <c r="E1397" s="138"/>
      <c r="F1397" s="138"/>
      <c r="G1397" s="138"/>
      <c r="H1397" s="138"/>
      <c r="I1397" s="138"/>
      <c r="J1397" s="138"/>
      <c r="K1397" s="138" t="s">
        <v>673</v>
      </c>
      <c r="L1397" s="138"/>
      <c r="M1397" s="138"/>
      <c r="N1397" s="138"/>
      <c r="O1397" s="138"/>
      <c r="P1397" s="138"/>
      <c r="Q1397" s="138"/>
      <c r="R1397" s="138"/>
      <c r="S1397" s="138"/>
    </row>
    <row r="1398" spans="1:19" s="153" customFormat="1" ht="14.45" customHeight="1">
      <c r="A1398" s="160"/>
      <c r="B1398" s="491" t="s">
        <v>335</v>
      </c>
      <c r="C1398" s="140"/>
      <c r="D1398" s="140"/>
      <c r="E1398" s="140"/>
      <c r="F1398" s="140"/>
      <c r="G1398" s="143"/>
      <c r="H1398" s="141"/>
      <c r="I1398" s="141"/>
      <c r="J1398" s="142"/>
      <c r="K1398" s="491" t="s">
        <v>335</v>
      </c>
      <c r="L1398" s="140"/>
      <c r="M1398" s="140"/>
      <c r="N1398" s="140"/>
      <c r="O1398" s="140"/>
      <c r="P1398" s="143"/>
      <c r="Q1398" s="141"/>
      <c r="R1398" s="141"/>
      <c r="S1398" s="144"/>
    </row>
    <row r="1399" spans="1:19" s="145" customFormat="1" ht="14.45" customHeight="1">
      <c r="A1399" s="160"/>
      <c r="B1399" s="492"/>
      <c r="C1399" s="146" t="s">
        <v>151</v>
      </c>
      <c r="D1399" s="146" t="s">
        <v>86</v>
      </c>
      <c r="E1399" s="146" t="s">
        <v>87</v>
      </c>
      <c r="F1399" s="146" t="s">
        <v>410</v>
      </c>
      <c r="G1399" s="146" t="s">
        <v>739</v>
      </c>
      <c r="H1399" s="81" t="s">
        <v>509</v>
      </c>
      <c r="I1399" s="147" t="s">
        <v>807</v>
      </c>
      <c r="J1399" s="142"/>
      <c r="K1399" s="492"/>
      <c r="L1399" s="146" t="s">
        <v>151</v>
      </c>
      <c r="M1399" s="146" t="s">
        <v>86</v>
      </c>
      <c r="N1399" s="146" t="s">
        <v>87</v>
      </c>
      <c r="O1399" s="146" t="s">
        <v>410</v>
      </c>
      <c r="P1399" s="146" t="s">
        <v>739</v>
      </c>
      <c r="Q1399" s="81" t="s">
        <v>509</v>
      </c>
      <c r="R1399" s="147" t="s">
        <v>807</v>
      </c>
      <c r="S1399" s="144"/>
    </row>
    <row r="1400" spans="1:19" s="145" customFormat="1" ht="14.45" customHeight="1">
      <c r="A1400" s="160"/>
      <c r="B1400" s="493"/>
      <c r="C1400" s="148"/>
      <c r="D1400" s="148"/>
      <c r="E1400" s="148"/>
      <c r="F1400" s="148"/>
      <c r="G1400" s="148"/>
      <c r="H1400" s="149" t="s">
        <v>88</v>
      </c>
      <c r="I1400" s="81" t="s">
        <v>511</v>
      </c>
      <c r="J1400" s="142"/>
      <c r="K1400" s="493"/>
      <c r="L1400" s="148"/>
      <c r="M1400" s="148"/>
      <c r="N1400" s="148"/>
      <c r="O1400" s="148"/>
      <c r="P1400" s="148"/>
      <c r="Q1400" s="149" t="s">
        <v>88</v>
      </c>
      <c r="R1400" s="81" t="s">
        <v>511</v>
      </c>
      <c r="S1400" s="144"/>
    </row>
    <row r="1401" spans="1:19" s="180" customFormat="1" ht="14.45" customHeight="1">
      <c r="B1401" s="188" t="s">
        <v>90</v>
      </c>
      <c r="C1401" s="187">
        <v>1236</v>
      </c>
      <c r="D1401" s="183">
        <v>1210</v>
      </c>
      <c r="E1401" s="183">
        <v>1109</v>
      </c>
      <c r="F1401" s="183">
        <v>1058</v>
      </c>
      <c r="G1401" s="183">
        <v>966</v>
      </c>
      <c r="H1401" s="182">
        <v>-92</v>
      </c>
      <c r="I1401" s="184">
        <v>-8.695652173913043</v>
      </c>
      <c r="J1401" s="185"/>
      <c r="K1401" s="186" t="s">
        <v>90</v>
      </c>
      <c r="L1401" s="187">
        <v>403</v>
      </c>
      <c r="M1401" s="183">
        <v>359</v>
      </c>
      <c r="N1401" s="183">
        <v>314</v>
      </c>
      <c r="O1401" s="183">
        <v>300</v>
      </c>
      <c r="P1401" s="183">
        <v>289</v>
      </c>
      <c r="Q1401" s="182">
        <v>-11</v>
      </c>
      <c r="R1401" s="184">
        <v>-3.6666666666666665</v>
      </c>
      <c r="S1401" s="184"/>
    </row>
    <row r="1402" spans="1:19" s="145" customFormat="1" ht="14.45" customHeight="1">
      <c r="A1402" s="160"/>
      <c r="B1402" s="299" t="s">
        <v>91</v>
      </c>
      <c r="C1402" s="150">
        <v>149</v>
      </c>
      <c r="D1402" s="151">
        <v>150</v>
      </c>
      <c r="E1402" s="151">
        <v>127</v>
      </c>
      <c r="F1402" s="151">
        <v>139</v>
      </c>
      <c r="G1402" s="151">
        <v>108</v>
      </c>
      <c r="H1402" s="151">
        <v>-31</v>
      </c>
      <c r="I1402" s="152">
        <v>-22.302158273381295</v>
      </c>
      <c r="J1402" s="142"/>
      <c r="K1402" s="154" t="s">
        <v>91</v>
      </c>
      <c r="L1402" s="150">
        <v>38</v>
      </c>
      <c r="M1402" s="151">
        <v>38</v>
      </c>
      <c r="N1402" s="151">
        <v>35</v>
      </c>
      <c r="O1402" s="151">
        <v>34</v>
      </c>
      <c r="P1402" s="151">
        <v>25</v>
      </c>
      <c r="Q1402" s="151">
        <v>-9</v>
      </c>
      <c r="R1402" s="152">
        <v>-26.47058823529412</v>
      </c>
      <c r="S1402" s="152"/>
    </row>
    <row r="1403" spans="1:19" s="145" customFormat="1" ht="14.45" customHeight="1">
      <c r="A1403" s="160"/>
      <c r="B1403" s="299" t="s">
        <v>92</v>
      </c>
      <c r="C1403" s="150">
        <v>813</v>
      </c>
      <c r="D1403" s="151">
        <v>777</v>
      </c>
      <c r="E1403" s="151">
        <v>679</v>
      </c>
      <c r="F1403" s="151">
        <v>586</v>
      </c>
      <c r="G1403" s="151">
        <v>529</v>
      </c>
      <c r="H1403" s="151">
        <v>-57</v>
      </c>
      <c r="I1403" s="152">
        <v>-9.7269624573378834</v>
      </c>
      <c r="J1403" s="142"/>
      <c r="K1403" s="154" t="s">
        <v>92</v>
      </c>
      <c r="L1403" s="150">
        <v>267</v>
      </c>
      <c r="M1403" s="151">
        <v>227</v>
      </c>
      <c r="N1403" s="151">
        <v>183</v>
      </c>
      <c r="O1403" s="151">
        <v>155</v>
      </c>
      <c r="P1403" s="151">
        <v>151</v>
      </c>
      <c r="Q1403" s="151">
        <v>-4</v>
      </c>
      <c r="R1403" s="152">
        <v>-2.5806451612903225</v>
      </c>
      <c r="S1403" s="152"/>
    </row>
    <row r="1404" spans="1:19" s="145" customFormat="1" ht="14.45" customHeight="1">
      <c r="A1404" s="160"/>
      <c r="B1404" s="299" t="s">
        <v>93</v>
      </c>
      <c r="C1404" s="150">
        <v>274</v>
      </c>
      <c r="D1404" s="151">
        <v>283</v>
      </c>
      <c r="E1404" s="151">
        <v>303</v>
      </c>
      <c r="F1404" s="151">
        <v>331</v>
      </c>
      <c r="G1404" s="151">
        <v>317</v>
      </c>
      <c r="H1404" s="151">
        <v>-14</v>
      </c>
      <c r="I1404" s="152">
        <v>-4.2296072507552873</v>
      </c>
      <c r="J1404" s="142"/>
      <c r="K1404" s="154" t="s">
        <v>93</v>
      </c>
      <c r="L1404" s="150">
        <v>98</v>
      </c>
      <c r="M1404" s="151">
        <v>94</v>
      </c>
      <c r="N1404" s="151">
        <v>96</v>
      </c>
      <c r="O1404" s="151">
        <v>111</v>
      </c>
      <c r="P1404" s="151">
        <v>110</v>
      </c>
      <c r="Q1404" s="151">
        <v>-1</v>
      </c>
      <c r="R1404" s="152">
        <v>-0.90090090090090091</v>
      </c>
      <c r="S1404" s="152"/>
    </row>
    <row r="1405" spans="1:19" s="145" customFormat="1" ht="14.45" customHeight="1">
      <c r="A1405" s="160"/>
      <c r="B1405" s="142"/>
      <c r="C1405" s="150"/>
      <c r="D1405" s="157"/>
      <c r="E1405" s="157"/>
      <c r="F1405" s="157"/>
      <c r="G1405" s="157"/>
      <c r="H1405" s="157"/>
      <c r="I1405" s="158"/>
      <c r="J1405" s="142"/>
      <c r="K1405" s="159"/>
      <c r="L1405" s="150"/>
      <c r="M1405" s="157"/>
      <c r="N1405" s="157"/>
      <c r="O1405" s="157"/>
      <c r="P1405" s="157"/>
      <c r="Q1405" s="157"/>
      <c r="R1405" s="158"/>
      <c r="S1405" s="158"/>
    </row>
    <row r="1406" spans="1:19" s="145" customFormat="1" ht="14.45" customHeight="1">
      <c r="A1406" s="160"/>
      <c r="B1406" s="142" t="s">
        <v>94</v>
      </c>
      <c r="C1406" s="150">
        <v>32</v>
      </c>
      <c r="D1406" s="151">
        <v>41</v>
      </c>
      <c r="E1406" s="151">
        <v>44</v>
      </c>
      <c r="F1406" s="151">
        <v>50</v>
      </c>
      <c r="G1406" s="151">
        <v>24</v>
      </c>
      <c r="H1406" s="151">
        <v>-26</v>
      </c>
      <c r="I1406" s="152">
        <v>-52</v>
      </c>
      <c r="J1406" s="142"/>
      <c r="K1406" s="159" t="s">
        <v>94</v>
      </c>
      <c r="L1406" s="150">
        <v>13</v>
      </c>
      <c r="M1406" s="151">
        <v>18</v>
      </c>
      <c r="N1406" s="151">
        <v>11</v>
      </c>
      <c r="O1406" s="151">
        <v>12</v>
      </c>
      <c r="P1406" s="151">
        <v>7</v>
      </c>
      <c r="Q1406" s="151">
        <v>-5</v>
      </c>
      <c r="R1406" s="152">
        <v>-41.666666666666671</v>
      </c>
      <c r="S1406" s="152"/>
    </row>
    <row r="1407" spans="1:19" s="145" customFormat="1" ht="14.45" customHeight="1">
      <c r="A1407" s="160"/>
      <c r="B1407" s="142" t="s">
        <v>95</v>
      </c>
      <c r="C1407" s="150">
        <v>53</v>
      </c>
      <c r="D1407" s="151">
        <v>45</v>
      </c>
      <c r="E1407" s="151">
        <v>45</v>
      </c>
      <c r="F1407" s="151">
        <v>42</v>
      </c>
      <c r="G1407" s="151">
        <v>35</v>
      </c>
      <c r="H1407" s="151">
        <v>-7</v>
      </c>
      <c r="I1407" s="152">
        <v>-16.666666666666664</v>
      </c>
      <c r="J1407" s="142"/>
      <c r="K1407" s="159" t="s">
        <v>95</v>
      </c>
      <c r="L1407" s="150">
        <v>11</v>
      </c>
      <c r="M1407" s="151">
        <v>11</v>
      </c>
      <c r="N1407" s="151">
        <v>14</v>
      </c>
      <c r="O1407" s="151">
        <v>9</v>
      </c>
      <c r="P1407" s="151">
        <v>8</v>
      </c>
      <c r="Q1407" s="151">
        <v>-1</v>
      </c>
      <c r="R1407" s="152">
        <v>-11.111111111111111</v>
      </c>
      <c r="S1407" s="152"/>
    </row>
    <row r="1408" spans="1:19" s="145" customFormat="1" ht="14.45" customHeight="1">
      <c r="A1408" s="160"/>
      <c r="B1408" s="142" t="s">
        <v>96</v>
      </c>
      <c r="C1408" s="150">
        <v>64</v>
      </c>
      <c r="D1408" s="151">
        <v>64</v>
      </c>
      <c r="E1408" s="151">
        <v>38</v>
      </c>
      <c r="F1408" s="151">
        <v>47</v>
      </c>
      <c r="G1408" s="151">
        <v>49</v>
      </c>
      <c r="H1408" s="151">
        <v>2</v>
      </c>
      <c r="I1408" s="152">
        <v>4.2553191489361701</v>
      </c>
      <c r="J1408" s="142"/>
      <c r="K1408" s="159" t="s">
        <v>96</v>
      </c>
      <c r="L1408" s="150">
        <v>14</v>
      </c>
      <c r="M1408" s="151">
        <v>9</v>
      </c>
      <c r="N1408" s="151">
        <v>10</v>
      </c>
      <c r="O1408" s="151">
        <v>13</v>
      </c>
      <c r="P1408" s="151">
        <v>10</v>
      </c>
      <c r="Q1408" s="151">
        <v>-3</v>
      </c>
      <c r="R1408" s="152">
        <v>-23.076923076923077</v>
      </c>
      <c r="S1408" s="152"/>
    </row>
    <row r="1409" spans="1:19" s="145" customFormat="1" ht="14.45" customHeight="1">
      <c r="A1409" s="160"/>
      <c r="B1409" s="142" t="s">
        <v>97</v>
      </c>
      <c r="C1409" s="150">
        <v>78</v>
      </c>
      <c r="D1409" s="151">
        <v>62</v>
      </c>
      <c r="E1409" s="151">
        <v>59</v>
      </c>
      <c r="F1409" s="151">
        <v>43</v>
      </c>
      <c r="G1409" s="151">
        <v>44</v>
      </c>
      <c r="H1409" s="151">
        <v>1</v>
      </c>
      <c r="I1409" s="152">
        <v>2.3255813953488373</v>
      </c>
      <c r="J1409" s="142"/>
      <c r="K1409" s="159" t="s">
        <v>97</v>
      </c>
      <c r="L1409" s="150">
        <v>28</v>
      </c>
      <c r="M1409" s="151">
        <v>13</v>
      </c>
      <c r="N1409" s="151">
        <v>13</v>
      </c>
      <c r="O1409" s="151">
        <v>8</v>
      </c>
      <c r="P1409" s="151">
        <v>16</v>
      </c>
      <c r="Q1409" s="151">
        <v>8</v>
      </c>
      <c r="R1409" s="152">
        <v>100</v>
      </c>
      <c r="S1409" s="152"/>
    </row>
    <row r="1410" spans="1:19" s="145" customFormat="1" ht="14.45" customHeight="1">
      <c r="A1410" s="160"/>
      <c r="B1410" s="142" t="s">
        <v>98</v>
      </c>
      <c r="C1410" s="150">
        <v>71</v>
      </c>
      <c r="D1410" s="151">
        <v>61</v>
      </c>
      <c r="E1410" s="151">
        <v>43</v>
      </c>
      <c r="F1410" s="151">
        <v>39</v>
      </c>
      <c r="G1410" s="151">
        <v>31</v>
      </c>
      <c r="H1410" s="151">
        <v>-8</v>
      </c>
      <c r="I1410" s="152">
        <v>-20.512820512820511</v>
      </c>
      <c r="J1410" s="142"/>
      <c r="K1410" s="159" t="s">
        <v>98</v>
      </c>
      <c r="L1410" s="150">
        <v>24</v>
      </c>
      <c r="M1410" s="151">
        <v>20</v>
      </c>
      <c r="N1410" s="151">
        <v>13</v>
      </c>
      <c r="O1410" s="151">
        <v>9</v>
      </c>
      <c r="P1410" s="151">
        <v>9</v>
      </c>
      <c r="Q1410" s="151">
        <v>0</v>
      </c>
      <c r="R1410" s="152">
        <v>0</v>
      </c>
      <c r="S1410" s="152"/>
    </row>
    <row r="1411" spans="1:19" s="145" customFormat="1" ht="14.45" customHeight="1">
      <c r="A1411" s="160"/>
      <c r="B1411" s="142" t="s">
        <v>99</v>
      </c>
      <c r="C1411" s="150">
        <v>89</v>
      </c>
      <c r="D1411" s="151">
        <v>73</v>
      </c>
      <c r="E1411" s="151">
        <v>60</v>
      </c>
      <c r="F1411" s="151">
        <v>41</v>
      </c>
      <c r="G1411" s="151">
        <v>28</v>
      </c>
      <c r="H1411" s="151">
        <v>-13</v>
      </c>
      <c r="I1411" s="152">
        <v>-31.707317073170731</v>
      </c>
      <c r="J1411" s="142"/>
      <c r="K1411" s="159" t="s">
        <v>99</v>
      </c>
      <c r="L1411" s="150">
        <v>28</v>
      </c>
      <c r="M1411" s="151">
        <v>26</v>
      </c>
      <c r="N1411" s="151">
        <v>14</v>
      </c>
      <c r="O1411" s="151">
        <v>15</v>
      </c>
      <c r="P1411" s="151">
        <v>14</v>
      </c>
      <c r="Q1411" s="151">
        <v>-1</v>
      </c>
      <c r="R1411" s="152">
        <v>-6.666666666666667</v>
      </c>
      <c r="S1411" s="152"/>
    </row>
    <row r="1412" spans="1:19" s="145" customFormat="1" ht="14.45" customHeight="1">
      <c r="A1412" s="160"/>
      <c r="B1412" s="142" t="s">
        <v>100</v>
      </c>
      <c r="C1412" s="150">
        <v>69</v>
      </c>
      <c r="D1412" s="151">
        <v>73</v>
      </c>
      <c r="E1412" s="151">
        <v>71</v>
      </c>
      <c r="F1412" s="151">
        <v>77</v>
      </c>
      <c r="G1412" s="151">
        <v>24</v>
      </c>
      <c r="H1412" s="151">
        <v>-53</v>
      </c>
      <c r="I1412" s="152">
        <v>-68.831168831168839</v>
      </c>
      <c r="J1412" s="142"/>
      <c r="K1412" s="159" t="s">
        <v>100</v>
      </c>
      <c r="L1412" s="150">
        <v>16</v>
      </c>
      <c r="M1412" s="151">
        <v>17</v>
      </c>
      <c r="N1412" s="151">
        <v>17</v>
      </c>
      <c r="O1412" s="151">
        <v>20</v>
      </c>
      <c r="P1412" s="151">
        <v>15</v>
      </c>
      <c r="Q1412" s="151">
        <v>-5</v>
      </c>
      <c r="R1412" s="152">
        <v>-25</v>
      </c>
      <c r="S1412" s="152"/>
    </row>
    <row r="1413" spans="1:19" s="145" customFormat="1" ht="14.45" customHeight="1">
      <c r="A1413" s="160"/>
      <c r="B1413" s="142" t="s">
        <v>118</v>
      </c>
      <c r="C1413" s="150">
        <v>60</v>
      </c>
      <c r="D1413" s="151">
        <v>88</v>
      </c>
      <c r="E1413" s="151">
        <v>69</v>
      </c>
      <c r="F1413" s="151">
        <v>59</v>
      </c>
      <c r="G1413" s="151">
        <v>57</v>
      </c>
      <c r="H1413" s="151">
        <v>-2</v>
      </c>
      <c r="I1413" s="152">
        <v>-3.3898305084745761</v>
      </c>
      <c r="J1413" s="142"/>
      <c r="K1413" s="159" t="s">
        <v>118</v>
      </c>
      <c r="L1413" s="150">
        <v>21</v>
      </c>
      <c r="M1413" s="151">
        <v>21</v>
      </c>
      <c r="N1413" s="151">
        <v>14</v>
      </c>
      <c r="O1413" s="151">
        <v>20</v>
      </c>
      <c r="P1413" s="151">
        <v>11</v>
      </c>
      <c r="Q1413" s="151">
        <v>-9</v>
      </c>
      <c r="R1413" s="152">
        <v>-45</v>
      </c>
      <c r="S1413" s="152"/>
    </row>
    <row r="1414" spans="1:19" s="145" customFormat="1" ht="14.45" customHeight="1">
      <c r="A1414" s="160"/>
      <c r="B1414" s="142" t="s">
        <v>101</v>
      </c>
      <c r="C1414" s="150">
        <v>62</v>
      </c>
      <c r="D1414" s="151">
        <v>61</v>
      </c>
      <c r="E1414" s="151">
        <v>77</v>
      </c>
      <c r="F1414" s="151">
        <v>72</v>
      </c>
      <c r="G1414" s="151">
        <v>66</v>
      </c>
      <c r="H1414" s="151">
        <v>-6</v>
      </c>
      <c r="I1414" s="152">
        <v>-8.3333333333333321</v>
      </c>
      <c r="J1414" s="142"/>
      <c r="K1414" s="159" t="s">
        <v>101</v>
      </c>
      <c r="L1414" s="150">
        <v>19</v>
      </c>
      <c r="M1414" s="151">
        <v>20</v>
      </c>
      <c r="N1414" s="151">
        <v>12</v>
      </c>
      <c r="O1414" s="151">
        <v>15</v>
      </c>
      <c r="P1414" s="151">
        <v>21</v>
      </c>
      <c r="Q1414" s="151">
        <v>6</v>
      </c>
      <c r="R1414" s="152">
        <v>40</v>
      </c>
      <c r="S1414" s="152"/>
    </row>
    <row r="1415" spans="1:19" s="145" customFormat="1" ht="14.45" customHeight="1">
      <c r="A1415" s="160"/>
      <c r="B1415" s="142" t="s">
        <v>102</v>
      </c>
      <c r="C1415" s="150">
        <v>75</v>
      </c>
      <c r="D1415" s="151">
        <v>58</v>
      </c>
      <c r="E1415" s="151">
        <v>57</v>
      </c>
      <c r="F1415" s="151">
        <v>79</v>
      </c>
      <c r="G1415" s="151">
        <v>80</v>
      </c>
      <c r="H1415" s="151">
        <v>1</v>
      </c>
      <c r="I1415" s="152">
        <v>1.2658227848101267</v>
      </c>
      <c r="J1415" s="142"/>
      <c r="K1415" s="159" t="s">
        <v>102</v>
      </c>
      <c r="L1415" s="150">
        <v>23</v>
      </c>
      <c r="M1415" s="151">
        <v>13</v>
      </c>
      <c r="N1415" s="151">
        <v>19</v>
      </c>
      <c r="O1415" s="151">
        <v>12</v>
      </c>
      <c r="P1415" s="151">
        <v>17</v>
      </c>
      <c r="Q1415" s="151">
        <v>5</v>
      </c>
      <c r="R1415" s="152">
        <v>41.666666666666671</v>
      </c>
      <c r="S1415" s="152"/>
    </row>
    <row r="1416" spans="1:19" s="145" customFormat="1" ht="14.45" customHeight="1">
      <c r="A1416" s="160"/>
      <c r="B1416" s="142" t="s">
        <v>103</v>
      </c>
      <c r="C1416" s="150">
        <v>131</v>
      </c>
      <c r="D1416" s="151">
        <v>81</v>
      </c>
      <c r="E1416" s="151">
        <v>53</v>
      </c>
      <c r="F1416" s="151">
        <v>54</v>
      </c>
      <c r="G1416" s="151">
        <v>78</v>
      </c>
      <c r="H1416" s="151">
        <v>24</v>
      </c>
      <c r="I1416" s="152">
        <v>44.444444444444443</v>
      </c>
      <c r="J1416" s="142"/>
      <c r="K1416" s="159" t="s">
        <v>103</v>
      </c>
      <c r="L1416" s="150">
        <v>39</v>
      </c>
      <c r="M1416" s="151">
        <v>26</v>
      </c>
      <c r="N1416" s="151">
        <v>19</v>
      </c>
      <c r="O1416" s="151">
        <v>15</v>
      </c>
      <c r="P1416" s="151">
        <v>13</v>
      </c>
      <c r="Q1416" s="151">
        <v>-2</v>
      </c>
      <c r="R1416" s="152">
        <v>-13.333333333333334</v>
      </c>
      <c r="S1416" s="152"/>
    </row>
    <row r="1417" spans="1:19" s="145" customFormat="1" ht="14.45" customHeight="1">
      <c r="A1417" s="160"/>
      <c r="B1417" s="142" t="s">
        <v>104</v>
      </c>
      <c r="C1417" s="150">
        <v>96</v>
      </c>
      <c r="D1417" s="151">
        <v>129</v>
      </c>
      <c r="E1417" s="151">
        <v>65</v>
      </c>
      <c r="F1417" s="151">
        <v>58</v>
      </c>
      <c r="G1417" s="151">
        <v>56</v>
      </c>
      <c r="H1417" s="151">
        <v>-2</v>
      </c>
      <c r="I1417" s="152">
        <v>-3.4482758620689653</v>
      </c>
      <c r="J1417" s="142"/>
      <c r="K1417" s="159" t="s">
        <v>104</v>
      </c>
      <c r="L1417" s="150">
        <v>35</v>
      </c>
      <c r="M1417" s="151">
        <v>37</v>
      </c>
      <c r="N1417" s="151">
        <v>23</v>
      </c>
      <c r="O1417" s="151">
        <v>21</v>
      </c>
      <c r="P1417" s="151">
        <v>18</v>
      </c>
      <c r="Q1417" s="151">
        <v>-3</v>
      </c>
      <c r="R1417" s="152">
        <v>-14.285714285714285</v>
      </c>
      <c r="S1417" s="152"/>
    </row>
    <row r="1418" spans="1:19" s="145" customFormat="1" ht="14.45" customHeight="1">
      <c r="A1418" s="160"/>
      <c r="B1418" s="142" t="s">
        <v>105</v>
      </c>
      <c r="C1418" s="150">
        <v>82</v>
      </c>
      <c r="D1418" s="151">
        <v>91</v>
      </c>
      <c r="E1418" s="151">
        <v>125</v>
      </c>
      <c r="F1418" s="151">
        <v>64</v>
      </c>
      <c r="G1418" s="151">
        <v>65</v>
      </c>
      <c r="H1418" s="151">
        <v>1</v>
      </c>
      <c r="I1418" s="152">
        <v>1.5625</v>
      </c>
      <c r="J1418" s="142"/>
      <c r="K1418" s="159" t="s">
        <v>105</v>
      </c>
      <c r="L1418" s="150">
        <v>34</v>
      </c>
      <c r="M1418" s="151">
        <v>34</v>
      </c>
      <c r="N1418" s="151">
        <v>39</v>
      </c>
      <c r="O1418" s="151">
        <v>20</v>
      </c>
      <c r="P1418" s="151">
        <v>17</v>
      </c>
      <c r="Q1418" s="151">
        <v>-3</v>
      </c>
      <c r="R1418" s="152">
        <v>-15</v>
      </c>
      <c r="S1418" s="152"/>
    </row>
    <row r="1419" spans="1:19" s="145" customFormat="1" ht="14.45" customHeight="1">
      <c r="A1419" s="160"/>
      <c r="B1419" s="142" t="s">
        <v>106</v>
      </c>
      <c r="C1419" s="150">
        <v>97</v>
      </c>
      <c r="D1419" s="151">
        <v>80</v>
      </c>
      <c r="E1419" s="151">
        <v>87</v>
      </c>
      <c r="F1419" s="151">
        <v>113</v>
      </c>
      <c r="G1419" s="151">
        <v>63</v>
      </c>
      <c r="H1419" s="151">
        <v>-50</v>
      </c>
      <c r="I1419" s="152">
        <v>-44.247787610619469</v>
      </c>
      <c r="J1419" s="142"/>
      <c r="K1419" s="159" t="s">
        <v>106</v>
      </c>
      <c r="L1419" s="150">
        <v>24</v>
      </c>
      <c r="M1419" s="151">
        <v>24</v>
      </c>
      <c r="N1419" s="151">
        <v>31</v>
      </c>
      <c r="O1419" s="151">
        <v>35</v>
      </c>
      <c r="P1419" s="151">
        <v>22</v>
      </c>
      <c r="Q1419" s="151">
        <v>-13</v>
      </c>
      <c r="R1419" s="152">
        <v>-37.142857142857146</v>
      </c>
      <c r="S1419" s="152"/>
    </row>
    <row r="1420" spans="1:19" s="145" customFormat="1" ht="14.45" customHeight="1">
      <c r="A1420" s="160"/>
      <c r="B1420" s="142" t="s">
        <v>107</v>
      </c>
      <c r="C1420" s="150">
        <v>80</v>
      </c>
      <c r="D1420" s="151">
        <v>90</v>
      </c>
      <c r="E1420" s="151">
        <v>73</v>
      </c>
      <c r="F1420" s="151">
        <v>76</v>
      </c>
      <c r="G1420" s="151">
        <v>104</v>
      </c>
      <c r="H1420" s="151">
        <v>28</v>
      </c>
      <c r="I1420" s="152">
        <v>36.84210526315789</v>
      </c>
      <c r="J1420" s="142"/>
      <c r="K1420" s="159" t="s">
        <v>107</v>
      </c>
      <c r="L1420" s="150">
        <v>25</v>
      </c>
      <c r="M1420" s="151">
        <v>22</v>
      </c>
      <c r="N1420" s="151">
        <v>25</v>
      </c>
      <c r="O1420" s="151">
        <v>29</v>
      </c>
      <c r="P1420" s="151">
        <v>30</v>
      </c>
      <c r="Q1420" s="151">
        <v>1</v>
      </c>
      <c r="R1420" s="152">
        <v>3.4482758620689653</v>
      </c>
      <c r="S1420" s="152"/>
    </row>
    <row r="1421" spans="1:19" s="145" customFormat="1" ht="14.45" customHeight="1">
      <c r="A1421" s="160"/>
      <c r="B1421" s="142" t="s">
        <v>108</v>
      </c>
      <c r="C1421" s="150">
        <v>58</v>
      </c>
      <c r="D1421" s="151">
        <v>72</v>
      </c>
      <c r="E1421" s="151">
        <v>78</v>
      </c>
      <c r="F1421" s="151">
        <v>56</v>
      </c>
      <c r="G1421" s="151">
        <v>67</v>
      </c>
      <c r="H1421" s="151">
        <v>11</v>
      </c>
      <c r="I1421" s="152">
        <v>19.642857142857142</v>
      </c>
      <c r="J1421" s="142"/>
      <c r="K1421" s="159" t="s">
        <v>108</v>
      </c>
      <c r="L1421" s="150">
        <v>26</v>
      </c>
      <c r="M1421" s="151">
        <v>19</v>
      </c>
      <c r="N1421" s="151">
        <v>15</v>
      </c>
      <c r="O1421" s="151">
        <v>21</v>
      </c>
      <c r="P1421" s="151">
        <v>25</v>
      </c>
      <c r="Q1421" s="151">
        <v>4</v>
      </c>
      <c r="R1421" s="152">
        <v>19.047619047619047</v>
      </c>
      <c r="S1421" s="152"/>
    </row>
    <row r="1422" spans="1:19" s="145" customFormat="1" ht="14.45" customHeight="1">
      <c r="A1422" s="160"/>
      <c r="B1422" s="142" t="s">
        <v>109</v>
      </c>
      <c r="C1422" s="150">
        <v>27</v>
      </c>
      <c r="D1422" s="151">
        <v>25</v>
      </c>
      <c r="E1422" s="151">
        <v>49</v>
      </c>
      <c r="F1422" s="151">
        <v>55</v>
      </c>
      <c r="G1422" s="151">
        <v>41</v>
      </c>
      <c r="H1422" s="151">
        <v>-14</v>
      </c>
      <c r="I1422" s="152">
        <v>-25.454545454545453</v>
      </c>
      <c r="J1422" s="142"/>
      <c r="K1422" s="159" t="s">
        <v>109</v>
      </c>
      <c r="L1422" s="150">
        <v>13</v>
      </c>
      <c r="M1422" s="151">
        <v>16</v>
      </c>
      <c r="N1422" s="151">
        <v>14</v>
      </c>
      <c r="O1422" s="151">
        <v>13</v>
      </c>
      <c r="P1422" s="151">
        <v>21</v>
      </c>
      <c r="Q1422" s="151">
        <v>8</v>
      </c>
      <c r="R1422" s="152">
        <v>61.53846153846154</v>
      </c>
      <c r="S1422" s="152"/>
    </row>
    <row r="1423" spans="1:19" s="139" customFormat="1" ht="14.45" customHeight="1">
      <c r="A1423" s="160"/>
      <c r="B1423" s="142" t="s">
        <v>110</v>
      </c>
      <c r="C1423" s="150">
        <v>12</v>
      </c>
      <c r="D1423" s="151">
        <v>16</v>
      </c>
      <c r="E1423" s="151">
        <v>16</v>
      </c>
      <c r="F1423" s="151">
        <v>31</v>
      </c>
      <c r="G1423" s="151">
        <v>42</v>
      </c>
      <c r="H1423" s="151">
        <v>11</v>
      </c>
      <c r="I1423" s="152">
        <v>35.483870967741936</v>
      </c>
      <c r="J1423" s="142"/>
      <c r="K1423" s="159" t="s">
        <v>110</v>
      </c>
      <c r="L1423" s="150">
        <v>10</v>
      </c>
      <c r="M1423" s="151">
        <v>13</v>
      </c>
      <c r="N1423" s="151">
        <v>11</v>
      </c>
      <c r="O1423" s="151">
        <v>13</v>
      </c>
      <c r="P1423" s="151">
        <v>12</v>
      </c>
      <c r="Q1423" s="151">
        <v>-1</v>
      </c>
      <c r="R1423" s="152">
        <v>-7.6923076923076925</v>
      </c>
      <c r="S1423" s="152"/>
    </row>
    <row r="1424" spans="1:19" s="145" customFormat="1" ht="14.45" customHeight="1">
      <c r="A1424" s="160"/>
      <c r="B1424" s="142" t="s">
        <v>111</v>
      </c>
      <c r="C1424" s="323" t="s">
        <v>313</v>
      </c>
      <c r="D1424" s="151" t="s">
        <v>313</v>
      </c>
      <c r="E1424" s="151" t="s">
        <v>313</v>
      </c>
      <c r="F1424" s="151">
        <v>2</v>
      </c>
      <c r="G1424" s="151">
        <v>12</v>
      </c>
      <c r="H1424" s="151"/>
      <c r="I1424" s="152"/>
      <c r="J1424" s="160"/>
      <c r="K1424" s="142" t="s">
        <v>111</v>
      </c>
      <c r="L1424" s="323" t="s">
        <v>313</v>
      </c>
      <c r="M1424" s="151" t="s">
        <v>313</v>
      </c>
      <c r="N1424" s="151" t="s">
        <v>313</v>
      </c>
      <c r="O1424" s="151" t="s">
        <v>313</v>
      </c>
      <c r="P1424" s="151">
        <v>3</v>
      </c>
      <c r="Q1424" s="151"/>
      <c r="R1424" s="152"/>
      <c r="S1424" s="160"/>
    </row>
    <row r="1425" spans="1:19" s="145" customFormat="1" ht="14.45" customHeight="1">
      <c r="A1425" s="160"/>
      <c r="B1425" s="160"/>
      <c r="C1425" s="160"/>
      <c r="D1425" s="160"/>
      <c r="E1425" s="160"/>
      <c r="F1425" s="160"/>
      <c r="G1425" s="161"/>
      <c r="H1425" s="160"/>
      <c r="I1425" s="160"/>
      <c r="J1425" s="160"/>
      <c r="K1425" s="160"/>
      <c r="L1425" s="160"/>
      <c r="M1425" s="160"/>
      <c r="N1425" s="160"/>
      <c r="O1425" s="160"/>
      <c r="P1425" s="161"/>
      <c r="Q1425" s="160"/>
      <c r="R1425" s="160"/>
      <c r="S1425" s="160"/>
    </row>
    <row r="1426" spans="1:19" s="145" customFormat="1" ht="14.45" customHeight="1">
      <c r="A1426" s="160"/>
      <c r="B1426" s="160"/>
      <c r="C1426" s="160"/>
      <c r="D1426" s="160"/>
      <c r="E1426" s="160"/>
      <c r="F1426" s="160"/>
      <c r="G1426" s="161"/>
      <c r="H1426" s="160"/>
      <c r="I1426" s="160"/>
      <c r="J1426" s="160"/>
      <c r="K1426" s="160"/>
      <c r="L1426" s="160"/>
      <c r="M1426" s="160"/>
      <c r="N1426" s="160"/>
      <c r="O1426" s="160"/>
      <c r="P1426" s="161"/>
      <c r="Q1426" s="160"/>
      <c r="R1426" s="160"/>
      <c r="S1426" s="160"/>
    </row>
    <row r="1427" spans="1:19" s="153" customFormat="1" ht="14.45" customHeight="1">
      <c r="A1427" s="138"/>
      <c r="B1427" s="138" t="s">
        <v>674</v>
      </c>
      <c r="C1427" s="138"/>
      <c r="D1427" s="138"/>
      <c r="E1427" s="138"/>
      <c r="F1427" s="138"/>
      <c r="G1427" s="138"/>
      <c r="H1427" s="138"/>
      <c r="I1427" s="138"/>
      <c r="J1427" s="138"/>
      <c r="K1427" s="138" t="s">
        <v>675</v>
      </c>
      <c r="L1427" s="138"/>
      <c r="M1427" s="138"/>
      <c r="N1427" s="138"/>
      <c r="O1427" s="138"/>
      <c r="P1427" s="138"/>
      <c r="Q1427" s="138"/>
      <c r="R1427" s="138"/>
      <c r="S1427" s="138"/>
    </row>
    <row r="1428" spans="1:19" s="145" customFormat="1" ht="14.45" customHeight="1">
      <c r="A1428" s="160"/>
      <c r="B1428" s="491" t="s">
        <v>335</v>
      </c>
      <c r="C1428" s="140"/>
      <c r="D1428" s="140"/>
      <c r="E1428" s="140"/>
      <c r="F1428" s="140"/>
      <c r="G1428" s="143"/>
      <c r="H1428" s="141"/>
      <c r="I1428" s="141"/>
      <c r="J1428" s="142"/>
      <c r="K1428" s="491" t="s">
        <v>335</v>
      </c>
      <c r="L1428" s="140"/>
      <c r="M1428" s="140"/>
      <c r="N1428" s="140"/>
      <c r="O1428" s="140"/>
      <c r="P1428" s="143"/>
      <c r="Q1428" s="141"/>
      <c r="R1428" s="141"/>
      <c r="S1428" s="144"/>
    </row>
    <row r="1429" spans="1:19" s="145" customFormat="1" ht="14.45" customHeight="1">
      <c r="A1429" s="160"/>
      <c r="B1429" s="492"/>
      <c r="C1429" s="146" t="s">
        <v>151</v>
      </c>
      <c r="D1429" s="146" t="s">
        <v>86</v>
      </c>
      <c r="E1429" s="146" t="s">
        <v>87</v>
      </c>
      <c r="F1429" s="146" t="s">
        <v>410</v>
      </c>
      <c r="G1429" s="146" t="s">
        <v>739</v>
      </c>
      <c r="H1429" s="81" t="s">
        <v>509</v>
      </c>
      <c r="I1429" s="147" t="s">
        <v>807</v>
      </c>
      <c r="J1429" s="142"/>
      <c r="K1429" s="492"/>
      <c r="L1429" s="146" t="s">
        <v>151</v>
      </c>
      <c r="M1429" s="146" t="s">
        <v>86</v>
      </c>
      <c r="N1429" s="146" t="s">
        <v>87</v>
      </c>
      <c r="O1429" s="146" t="s">
        <v>410</v>
      </c>
      <c r="P1429" s="146" t="s">
        <v>739</v>
      </c>
      <c r="Q1429" s="81" t="s">
        <v>509</v>
      </c>
      <c r="R1429" s="147" t="s">
        <v>807</v>
      </c>
      <c r="S1429" s="144"/>
    </row>
    <row r="1430" spans="1:19" s="145" customFormat="1" ht="14.45" customHeight="1">
      <c r="A1430" s="160"/>
      <c r="B1430" s="493"/>
      <c r="C1430" s="148"/>
      <c r="D1430" s="148"/>
      <c r="E1430" s="148"/>
      <c r="F1430" s="148"/>
      <c r="G1430" s="148"/>
      <c r="H1430" s="149" t="s">
        <v>88</v>
      </c>
      <c r="I1430" s="81" t="s">
        <v>511</v>
      </c>
      <c r="J1430" s="142"/>
      <c r="K1430" s="493"/>
      <c r="L1430" s="148"/>
      <c r="M1430" s="148"/>
      <c r="N1430" s="148"/>
      <c r="O1430" s="148"/>
      <c r="P1430" s="148"/>
      <c r="Q1430" s="149" t="s">
        <v>88</v>
      </c>
      <c r="R1430" s="81" t="s">
        <v>511</v>
      </c>
      <c r="S1430" s="144"/>
    </row>
    <row r="1431" spans="1:19" s="180" customFormat="1" ht="14.45" customHeight="1">
      <c r="B1431" s="188" t="s">
        <v>90</v>
      </c>
      <c r="C1431" s="187">
        <v>1472</v>
      </c>
      <c r="D1431" s="183">
        <v>1420</v>
      </c>
      <c r="E1431" s="183">
        <v>1307</v>
      </c>
      <c r="F1431" s="183">
        <v>1208</v>
      </c>
      <c r="G1431" s="183">
        <v>1066</v>
      </c>
      <c r="H1431" s="182">
        <v>-142</v>
      </c>
      <c r="I1431" s="184">
        <v>-11.754966887417218</v>
      </c>
      <c r="J1431" s="185"/>
      <c r="K1431" s="186" t="s">
        <v>90</v>
      </c>
      <c r="L1431" s="187">
        <v>545</v>
      </c>
      <c r="M1431" s="183">
        <v>469</v>
      </c>
      <c r="N1431" s="183">
        <v>424</v>
      </c>
      <c r="O1431" s="183">
        <v>373</v>
      </c>
      <c r="P1431" s="183">
        <v>332</v>
      </c>
      <c r="Q1431" s="182">
        <v>-41</v>
      </c>
      <c r="R1431" s="184">
        <v>-10.991957104557642</v>
      </c>
      <c r="S1431" s="184"/>
    </row>
    <row r="1432" spans="1:19" s="145" customFormat="1" ht="14.45" customHeight="1">
      <c r="A1432" s="160"/>
      <c r="B1432" s="299" t="s">
        <v>91</v>
      </c>
      <c r="C1432" s="150">
        <v>136</v>
      </c>
      <c r="D1432" s="151">
        <v>145</v>
      </c>
      <c r="E1432" s="151">
        <v>139</v>
      </c>
      <c r="F1432" s="151">
        <v>125</v>
      </c>
      <c r="G1432" s="151">
        <v>88</v>
      </c>
      <c r="H1432" s="151">
        <v>-37</v>
      </c>
      <c r="I1432" s="152">
        <v>-29.599999999999998</v>
      </c>
      <c r="J1432" s="142"/>
      <c r="K1432" s="154" t="s">
        <v>91</v>
      </c>
      <c r="L1432" s="150">
        <v>54</v>
      </c>
      <c r="M1432" s="151">
        <v>46</v>
      </c>
      <c r="N1432" s="151">
        <v>38</v>
      </c>
      <c r="O1432" s="151">
        <v>34</v>
      </c>
      <c r="P1432" s="151">
        <v>15</v>
      </c>
      <c r="Q1432" s="151">
        <v>-19</v>
      </c>
      <c r="R1432" s="152">
        <v>-55.882352941176471</v>
      </c>
      <c r="S1432" s="152"/>
    </row>
    <row r="1433" spans="1:19" s="145" customFormat="1" ht="14.45" customHeight="1">
      <c r="A1433" s="160"/>
      <c r="B1433" s="299" t="s">
        <v>92</v>
      </c>
      <c r="C1433" s="150">
        <v>932</v>
      </c>
      <c r="D1433" s="151">
        <v>853</v>
      </c>
      <c r="E1433" s="151">
        <v>734</v>
      </c>
      <c r="F1433" s="151">
        <v>632</v>
      </c>
      <c r="G1433" s="151">
        <v>557</v>
      </c>
      <c r="H1433" s="151">
        <v>-75</v>
      </c>
      <c r="I1433" s="152">
        <v>-11.867088607594937</v>
      </c>
      <c r="J1433" s="142"/>
      <c r="K1433" s="154" t="s">
        <v>92</v>
      </c>
      <c r="L1433" s="150">
        <v>318</v>
      </c>
      <c r="M1433" s="151">
        <v>262</v>
      </c>
      <c r="N1433" s="151">
        <v>228</v>
      </c>
      <c r="O1433" s="151">
        <v>191</v>
      </c>
      <c r="P1433" s="151">
        <v>166</v>
      </c>
      <c r="Q1433" s="151">
        <v>-25</v>
      </c>
      <c r="R1433" s="152">
        <v>-13.089005235602095</v>
      </c>
      <c r="S1433" s="152"/>
    </row>
    <row r="1434" spans="1:19" s="145" customFormat="1" ht="14.45" customHeight="1">
      <c r="A1434" s="160"/>
      <c r="B1434" s="299" t="s">
        <v>93</v>
      </c>
      <c r="C1434" s="150">
        <v>404</v>
      </c>
      <c r="D1434" s="151">
        <v>422</v>
      </c>
      <c r="E1434" s="151">
        <v>434</v>
      </c>
      <c r="F1434" s="151">
        <v>447</v>
      </c>
      <c r="G1434" s="151">
        <v>418</v>
      </c>
      <c r="H1434" s="151">
        <v>-29</v>
      </c>
      <c r="I1434" s="152">
        <v>-6.4876957494407153</v>
      </c>
      <c r="J1434" s="142"/>
      <c r="K1434" s="154" t="s">
        <v>93</v>
      </c>
      <c r="L1434" s="150">
        <v>173</v>
      </c>
      <c r="M1434" s="151">
        <v>161</v>
      </c>
      <c r="N1434" s="151">
        <v>158</v>
      </c>
      <c r="O1434" s="151">
        <v>147</v>
      </c>
      <c r="P1434" s="151">
        <v>149</v>
      </c>
      <c r="Q1434" s="151">
        <v>2</v>
      </c>
      <c r="R1434" s="152">
        <v>1.3605442176870748</v>
      </c>
      <c r="S1434" s="152"/>
    </row>
    <row r="1435" spans="1:19" s="145" customFormat="1" ht="14.45" customHeight="1">
      <c r="A1435" s="160"/>
      <c r="B1435" s="142"/>
      <c r="C1435" s="150"/>
      <c r="D1435" s="157"/>
      <c r="E1435" s="157"/>
      <c r="F1435" s="157"/>
      <c r="G1435" s="157"/>
      <c r="H1435" s="157"/>
      <c r="I1435" s="158"/>
      <c r="J1435" s="142"/>
      <c r="K1435" s="159"/>
      <c r="L1435" s="150"/>
      <c r="M1435" s="157"/>
      <c r="N1435" s="157"/>
      <c r="O1435" s="157"/>
      <c r="P1435" s="157"/>
      <c r="Q1435" s="157"/>
      <c r="R1435" s="158"/>
      <c r="S1435" s="158"/>
    </row>
    <row r="1436" spans="1:19" s="145" customFormat="1" ht="14.45" customHeight="1">
      <c r="A1436" s="160"/>
      <c r="B1436" s="142" t="s">
        <v>94</v>
      </c>
      <c r="C1436" s="150">
        <v>38</v>
      </c>
      <c r="D1436" s="151">
        <v>44</v>
      </c>
      <c r="E1436" s="151">
        <v>38</v>
      </c>
      <c r="F1436" s="151">
        <v>30</v>
      </c>
      <c r="G1436" s="151">
        <v>15</v>
      </c>
      <c r="H1436" s="151">
        <v>-15</v>
      </c>
      <c r="I1436" s="152">
        <v>-50</v>
      </c>
      <c r="J1436" s="142"/>
      <c r="K1436" s="159" t="s">
        <v>94</v>
      </c>
      <c r="L1436" s="150">
        <v>21</v>
      </c>
      <c r="M1436" s="151">
        <v>13</v>
      </c>
      <c r="N1436" s="151">
        <v>14</v>
      </c>
      <c r="O1436" s="151">
        <v>15</v>
      </c>
      <c r="P1436" s="151">
        <v>1</v>
      </c>
      <c r="Q1436" s="151">
        <v>-14</v>
      </c>
      <c r="R1436" s="152">
        <v>-93.333333333333329</v>
      </c>
      <c r="S1436" s="152"/>
    </row>
    <row r="1437" spans="1:19" s="145" customFormat="1" ht="14.45" customHeight="1">
      <c r="A1437" s="160"/>
      <c r="B1437" s="142" t="s">
        <v>95</v>
      </c>
      <c r="C1437" s="150">
        <v>45</v>
      </c>
      <c r="D1437" s="151">
        <v>49</v>
      </c>
      <c r="E1437" s="151">
        <v>56</v>
      </c>
      <c r="F1437" s="151">
        <v>42</v>
      </c>
      <c r="G1437" s="151">
        <v>34</v>
      </c>
      <c r="H1437" s="151">
        <v>-8</v>
      </c>
      <c r="I1437" s="152">
        <v>-19.047619047619047</v>
      </c>
      <c r="J1437" s="142"/>
      <c r="K1437" s="159" t="s">
        <v>95</v>
      </c>
      <c r="L1437" s="150">
        <v>16</v>
      </c>
      <c r="M1437" s="151">
        <v>17</v>
      </c>
      <c r="N1437" s="151">
        <v>6</v>
      </c>
      <c r="O1437" s="151">
        <v>10</v>
      </c>
      <c r="P1437" s="151">
        <v>7</v>
      </c>
      <c r="Q1437" s="151">
        <v>-3</v>
      </c>
      <c r="R1437" s="152">
        <v>-30</v>
      </c>
      <c r="S1437" s="152"/>
    </row>
    <row r="1438" spans="1:19" s="145" customFormat="1" ht="14.45" customHeight="1">
      <c r="A1438" s="160"/>
      <c r="B1438" s="142" t="s">
        <v>96</v>
      </c>
      <c r="C1438" s="150">
        <v>53</v>
      </c>
      <c r="D1438" s="151">
        <v>52</v>
      </c>
      <c r="E1438" s="151">
        <v>45</v>
      </c>
      <c r="F1438" s="151">
        <v>53</v>
      </c>
      <c r="G1438" s="151">
        <v>39</v>
      </c>
      <c r="H1438" s="151">
        <v>-14</v>
      </c>
      <c r="I1438" s="152">
        <v>-26.415094339622641</v>
      </c>
      <c r="J1438" s="142"/>
      <c r="K1438" s="159" t="s">
        <v>96</v>
      </c>
      <c r="L1438" s="150">
        <v>17</v>
      </c>
      <c r="M1438" s="151">
        <v>16</v>
      </c>
      <c r="N1438" s="151">
        <v>18</v>
      </c>
      <c r="O1438" s="151">
        <v>9</v>
      </c>
      <c r="P1438" s="151">
        <v>7</v>
      </c>
      <c r="Q1438" s="151">
        <v>-2</v>
      </c>
      <c r="R1438" s="152">
        <v>-22.222222222222221</v>
      </c>
      <c r="S1438" s="152"/>
    </row>
    <row r="1439" spans="1:19" s="145" customFormat="1" ht="14.45" customHeight="1">
      <c r="A1439" s="160"/>
      <c r="B1439" s="142" t="s">
        <v>97</v>
      </c>
      <c r="C1439" s="150">
        <v>61</v>
      </c>
      <c r="D1439" s="151">
        <v>49</v>
      </c>
      <c r="E1439" s="151">
        <v>49</v>
      </c>
      <c r="F1439" s="151">
        <v>52</v>
      </c>
      <c r="G1439" s="151">
        <v>53</v>
      </c>
      <c r="H1439" s="151">
        <v>1</v>
      </c>
      <c r="I1439" s="152">
        <v>1.9230769230769231</v>
      </c>
      <c r="J1439" s="142"/>
      <c r="K1439" s="159" t="s">
        <v>97</v>
      </c>
      <c r="L1439" s="150">
        <v>18</v>
      </c>
      <c r="M1439" s="151">
        <v>17</v>
      </c>
      <c r="N1439" s="151">
        <v>12</v>
      </c>
      <c r="O1439" s="151">
        <v>14</v>
      </c>
      <c r="P1439" s="151">
        <v>8</v>
      </c>
      <c r="Q1439" s="151">
        <v>-6</v>
      </c>
      <c r="R1439" s="152">
        <v>-42.857142857142854</v>
      </c>
      <c r="S1439" s="152"/>
    </row>
    <row r="1440" spans="1:19" s="145" customFormat="1" ht="14.45" customHeight="1">
      <c r="A1440" s="160"/>
      <c r="B1440" s="142" t="s">
        <v>98</v>
      </c>
      <c r="C1440" s="150">
        <v>94</v>
      </c>
      <c r="D1440" s="151">
        <v>57</v>
      </c>
      <c r="E1440" s="151">
        <v>40</v>
      </c>
      <c r="F1440" s="151">
        <v>43</v>
      </c>
      <c r="G1440" s="151">
        <v>44</v>
      </c>
      <c r="H1440" s="151">
        <v>1</v>
      </c>
      <c r="I1440" s="152">
        <v>2.3255813953488373</v>
      </c>
      <c r="J1440" s="142"/>
      <c r="K1440" s="159" t="s">
        <v>98</v>
      </c>
      <c r="L1440" s="150">
        <v>30</v>
      </c>
      <c r="M1440" s="151">
        <v>13</v>
      </c>
      <c r="N1440" s="151">
        <v>15</v>
      </c>
      <c r="O1440" s="151">
        <v>10</v>
      </c>
      <c r="P1440" s="151">
        <v>12</v>
      </c>
      <c r="Q1440" s="151">
        <v>2</v>
      </c>
      <c r="R1440" s="152">
        <v>20</v>
      </c>
      <c r="S1440" s="152"/>
    </row>
    <row r="1441" spans="1:19" s="145" customFormat="1" ht="14.45" customHeight="1">
      <c r="A1441" s="160"/>
      <c r="B1441" s="142" t="s">
        <v>99</v>
      </c>
      <c r="C1441" s="150">
        <v>83</v>
      </c>
      <c r="D1441" s="151">
        <v>84</v>
      </c>
      <c r="E1441" s="151">
        <v>60</v>
      </c>
      <c r="F1441" s="151">
        <v>52</v>
      </c>
      <c r="G1441" s="151">
        <v>16</v>
      </c>
      <c r="H1441" s="151">
        <v>-36</v>
      </c>
      <c r="I1441" s="152">
        <v>-69.230769230769226</v>
      </c>
      <c r="J1441" s="142"/>
      <c r="K1441" s="159" t="s">
        <v>99</v>
      </c>
      <c r="L1441" s="150">
        <v>33</v>
      </c>
      <c r="M1441" s="151">
        <v>24</v>
      </c>
      <c r="N1441" s="151">
        <v>14</v>
      </c>
      <c r="O1441" s="151">
        <v>14</v>
      </c>
      <c r="P1441" s="151">
        <v>13</v>
      </c>
      <c r="Q1441" s="151">
        <v>-1</v>
      </c>
      <c r="R1441" s="152">
        <v>-7.1428571428571423</v>
      </c>
      <c r="S1441" s="152"/>
    </row>
    <row r="1442" spans="1:19" s="145" customFormat="1" ht="14.45" customHeight="1">
      <c r="A1442" s="160"/>
      <c r="B1442" s="142" t="s">
        <v>100</v>
      </c>
      <c r="C1442" s="150">
        <v>64</v>
      </c>
      <c r="D1442" s="151">
        <v>89</v>
      </c>
      <c r="E1442" s="151">
        <v>74</v>
      </c>
      <c r="F1442" s="151">
        <v>49</v>
      </c>
      <c r="G1442" s="151">
        <v>37</v>
      </c>
      <c r="H1442" s="151">
        <v>-12</v>
      </c>
      <c r="I1442" s="152">
        <v>-24.489795918367346</v>
      </c>
      <c r="J1442" s="142"/>
      <c r="K1442" s="159" t="s">
        <v>100</v>
      </c>
      <c r="L1442" s="150">
        <v>26</v>
      </c>
      <c r="M1442" s="151">
        <v>34</v>
      </c>
      <c r="N1442" s="151">
        <v>27</v>
      </c>
      <c r="O1442" s="151">
        <v>15</v>
      </c>
      <c r="P1442" s="151">
        <v>17</v>
      </c>
      <c r="Q1442" s="151">
        <v>2</v>
      </c>
      <c r="R1442" s="152">
        <v>13.333333333333334</v>
      </c>
      <c r="S1442" s="152"/>
    </row>
    <row r="1443" spans="1:19" s="145" customFormat="1" ht="14.45" customHeight="1">
      <c r="A1443" s="160"/>
      <c r="B1443" s="142" t="s">
        <v>118</v>
      </c>
      <c r="C1443" s="150">
        <v>81</v>
      </c>
      <c r="D1443" s="151">
        <v>75</v>
      </c>
      <c r="E1443" s="151">
        <v>83</v>
      </c>
      <c r="F1443" s="151">
        <v>64</v>
      </c>
      <c r="G1443" s="151">
        <v>52</v>
      </c>
      <c r="H1443" s="151">
        <v>-12</v>
      </c>
      <c r="I1443" s="152">
        <v>-18.75</v>
      </c>
      <c r="J1443" s="142"/>
      <c r="K1443" s="159" t="s">
        <v>118</v>
      </c>
      <c r="L1443" s="150">
        <v>24</v>
      </c>
      <c r="M1443" s="151">
        <v>25</v>
      </c>
      <c r="N1443" s="151">
        <v>24</v>
      </c>
      <c r="O1443" s="151">
        <v>24</v>
      </c>
      <c r="P1443" s="151">
        <v>10</v>
      </c>
      <c r="Q1443" s="151">
        <v>-14</v>
      </c>
      <c r="R1443" s="152">
        <v>-58.333333333333336</v>
      </c>
      <c r="S1443" s="152"/>
    </row>
    <row r="1444" spans="1:19" s="145" customFormat="1" ht="14.45" customHeight="1">
      <c r="A1444" s="160"/>
      <c r="B1444" s="142" t="s">
        <v>101</v>
      </c>
      <c r="C1444" s="150">
        <v>81</v>
      </c>
      <c r="D1444" s="151">
        <v>70</v>
      </c>
      <c r="E1444" s="151">
        <v>69</v>
      </c>
      <c r="F1444" s="151">
        <v>81</v>
      </c>
      <c r="G1444" s="151">
        <v>64</v>
      </c>
      <c r="H1444" s="151">
        <v>-17</v>
      </c>
      <c r="I1444" s="152">
        <v>-20.987654320987652</v>
      </c>
      <c r="J1444" s="142"/>
      <c r="K1444" s="159" t="s">
        <v>101</v>
      </c>
      <c r="L1444" s="150">
        <v>27</v>
      </c>
      <c r="M1444" s="151">
        <v>19</v>
      </c>
      <c r="N1444" s="151">
        <v>21</v>
      </c>
      <c r="O1444" s="151">
        <v>19</v>
      </c>
      <c r="P1444" s="151">
        <v>19</v>
      </c>
      <c r="Q1444" s="151">
        <v>0</v>
      </c>
      <c r="R1444" s="152">
        <v>0</v>
      </c>
      <c r="S1444" s="152"/>
    </row>
    <row r="1445" spans="1:19" s="145" customFormat="1" ht="14.45" customHeight="1">
      <c r="A1445" s="160"/>
      <c r="B1445" s="142" t="s">
        <v>102</v>
      </c>
      <c r="C1445" s="150">
        <v>92</v>
      </c>
      <c r="D1445" s="151">
        <v>76</v>
      </c>
      <c r="E1445" s="151">
        <v>67</v>
      </c>
      <c r="F1445" s="151">
        <v>62</v>
      </c>
      <c r="G1445" s="151">
        <v>83</v>
      </c>
      <c r="H1445" s="151">
        <v>21</v>
      </c>
      <c r="I1445" s="152">
        <v>33.87096774193548</v>
      </c>
      <c r="J1445" s="142"/>
      <c r="K1445" s="159" t="s">
        <v>102</v>
      </c>
      <c r="L1445" s="150">
        <v>39</v>
      </c>
      <c r="M1445" s="151">
        <v>21</v>
      </c>
      <c r="N1445" s="151">
        <v>16</v>
      </c>
      <c r="O1445" s="151">
        <v>20</v>
      </c>
      <c r="P1445" s="151">
        <v>25</v>
      </c>
      <c r="Q1445" s="151">
        <v>5</v>
      </c>
      <c r="R1445" s="152">
        <v>25</v>
      </c>
      <c r="S1445" s="152"/>
    </row>
    <row r="1446" spans="1:19" s="145" customFormat="1" ht="14.45" customHeight="1">
      <c r="A1446" s="160"/>
      <c r="B1446" s="142" t="s">
        <v>103</v>
      </c>
      <c r="C1446" s="150">
        <v>131</v>
      </c>
      <c r="D1446" s="151">
        <v>92</v>
      </c>
      <c r="E1446" s="151">
        <v>79</v>
      </c>
      <c r="F1446" s="151">
        <v>69</v>
      </c>
      <c r="G1446" s="151">
        <v>68</v>
      </c>
      <c r="H1446" s="151">
        <v>-1</v>
      </c>
      <c r="I1446" s="152">
        <v>-1.4492753623188406</v>
      </c>
      <c r="J1446" s="142"/>
      <c r="K1446" s="159" t="s">
        <v>103</v>
      </c>
      <c r="L1446" s="150">
        <v>41</v>
      </c>
      <c r="M1446" s="151">
        <v>34</v>
      </c>
      <c r="N1446" s="151">
        <v>27</v>
      </c>
      <c r="O1446" s="151">
        <v>15</v>
      </c>
      <c r="P1446" s="151">
        <v>20</v>
      </c>
      <c r="Q1446" s="151">
        <v>5</v>
      </c>
      <c r="R1446" s="152">
        <v>33.333333333333329</v>
      </c>
      <c r="S1446" s="152"/>
    </row>
    <row r="1447" spans="1:19" s="145" customFormat="1" ht="14.45" customHeight="1">
      <c r="A1447" s="160"/>
      <c r="B1447" s="142" t="s">
        <v>104</v>
      </c>
      <c r="C1447" s="150">
        <v>131</v>
      </c>
      <c r="D1447" s="151">
        <v>129</v>
      </c>
      <c r="E1447" s="151">
        <v>85</v>
      </c>
      <c r="F1447" s="151">
        <v>72</v>
      </c>
      <c r="G1447" s="151">
        <v>62</v>
      </c>
      <c r="H1447" s="151">
        <v>-10</v>
      </c>
      <c r="I1447" s="152">
        <v>-13.888888888888889</v>
      </c>
      <c r="J1447" s="142"/>
      <c r="K1447" s="159" t="s">
        <v>104</v>
      </c>
      <c r="L1447" s="150">
        <v>40</v>
      </c>
      <c r="M1447" s="151">
        <v>41</v>
      </c>
      <c r="N1447" s="151">
        <v>40</v>
      </c>
      <c r="O1447" s="151">
        <v>24</v>
      </c>
      <c r="P1447" s="151">
        <v>16</v>
      </c>
      <c r="Q1447" s="151">
        <v>-8</v>
      </c>
      <c r="R1447" s="152">
        <v>-33.333333333333329</v>
      </c>
      <c r="S1447" s="152"/>
    </row>
    <row r="1448" spans="1:19" s="145" customFormat="1" ht="14.45" customHeight="1">
      <c r="A1448" s="160"/>
      <c r="B1448" s="142" t="s">
        <v>105</v>
      </c>
      <c r="C1448" s="150">
        <v>114</v>
      </c>
      <c r="D1448" s="151">
        <v>132</v>
      </c>
      <c r="E1448" s="151">
        <v>128</v>
      </c>
      <c r="F1448" s="151">
        <v>88</v>
      </c>
      <c r="G1448" s="151">
        <v>78</v>
      </c>
      <c r="H1448" s="151">
        <v>-10</v>
      </c>
      <c r="I1448" s="152">
        <v>-11.363636363636363</v>
      </c>
      <c r="J1448" s="142"/>
      <c r="K1448" s="159" t="s">
        <v>105</v>
      </c>
      <c r="L1448" s="150">
        <v>40</v>
      </c>
      <c r="M1448" s="151">
        <v>34</v>
      </c>
      <c r="N1448" s="151">
        <v>32</v>
      </c>
      <c r="O1448" s="151">
        <v>36</v>
      </c>
      <c r="P1448" s="151">
        <v>26</v>
      </c>
      <c r="Q1448" s="151">
        <v>-10</v>
      </c>
      <c r="R1448" s="152">
        <v>-27.777777777777779</v>
      </c>
      <c r="S1448" s="152"/>
    </row>
    <row r="1449" spans="1:19" s="145" customFormat="1" ht="14.45" customHeight="1">
      <c r="A1449" s="160"/>
      <c r="B1449" s="142" t="s">
        <v>106</v>
      </c>
      <c r="C1449" s="150">
        <v>118</v>
      </c>
      <c r="D1449" s="151">
        <v>110</v>
      </c>
      <c r="E1449" s="151">
        <v>116</v>
      </c>
      <c r="F1449" s="151">
        <v>117</v>
      </c>
      <c r="G1449" s="151">
        <v>84</v>
      </c>
      <c r="H1449" s="151">
        <v>-33</v>
      </c>
      <c r="I1449" s="152">
        <v>-28.205128205128204</v>
      </c>
      <c r="J1449" s="142"/>
      <c r="K1449" s="159" t="s">
        <v>106</v>
      </c>
      <c r="L1449" s="150">
        <v>41</v>
      </c>
      <c r="M1449" s="151">
        <v>37</v>
      </c>
      <c r="N1449" s="151">
        <v>27</v>
      </c>
      <c r="O1449" s="151">
        <v>33</v>
      </c>
      <c r="P1449" s="151">
        <v>33</v>
      </c>
      <c r="Q1449" s="151">
        <v>0</v>
      </c>
      <c r="R1449" s="152">
        <v>0</v>
      </c>
      <c r="S1449" s="152"/>
    </row>
    <row r="1450" spans="1:19" s="145" customFormat="1" ht="14.45" customHeight="1">
      <c r="A1450" s="160"/>
      <c r="B1450" s="142" t="s">
        <v>107</v>
      </c>
      <c r="C1450" s="150">
        <v>96</v>
      </c>
      <c r="D1450" s="151">
        <v>110</v>
      </c>
      <c r="E1450" s="151">
        <v>100</v>
      </c>
      <c r="F1450" s="151">
        <v>113</v>
      </c>
      <c r="G1450" s="151">
        <v>112</v>
      </c>
      <c r="H1450" s="151">
        <v>-1</v>
      </c>
      <c r="I1450" s="152">
        <v>-0.88495575221238942</v>
      </c>
      <c r="J1450" s="142"/>
      <c r="K1450" s="159" t="s">
        <v>107</v>
      </c>
      <c r="L1450" s="150">
        <v>40</v>
      </c>
      <c r="M1450" s="151">
        <v>38</v>
      </c>
      <c r="N1450" s="151">
        <v>40</v>
      </c>
      <c r="O1450" s="151">
        <v>25</v>
      </c>
      <c r="P1450" s="151">
        <v>32</v>
      </c>
      <c r="Q1450" s="151">
        <v>7</v>
      </c>
      <c r="R1450" s="152">
        <v>28.000000000000004</v>
      </c>
      <c r="S1450" s="152"/>
    </row>
    <row r="1451" spans="1:19" s="145" customFormat="1" ht="14.45" customHeight="1">
      <c r="A1451" s="160"/>
      <c r="B1451" s="142" t="s">
        <v>108</v>
      </c>
      <c r="C1451" s="150">
        <v>99</v>
      </c>
      <c r="D1451" s="151">
        <v>82</v>
      </c>
      <c r="E1451" s="151">
        <v>99</v>
      </c>
      <c r="F1451" s="151">
        <v>87</v>
      </c>
      <c r="G1451" s="151">
        <v>90</v>
      </c>
      <c r="H1451" s="151">
        <v>3</v>
      </c>
      <c r="I1451" s="152">
        <v>3.4482758620689653</v>
      </c>
      <c r="J1451" s="142"/>
      <c r="K1451" s="159" t="s">
        <v>108</v>
      </c>
      <c r="L1451" s="150">
        <v>43</v>
      </c>
      <c r="M1451" s="151">
        <v>36</v>
      </c>
      <c r="N1451" s="151">
        <v>33</v>
      </c>
      <c r="O1451" s="151">
        <v>31</v>
      </c>
      <c r="P1451" s="151">
        <v>29</v>
      </c>
      <c r="Q1451" s="151">
        <v>-2</v>
      </c>
      <c r="R1451" s="152">
        <v>-6.4516129032258061</v>
      </c>
      <c r="S1451" s="152"/>
    </row>
    <row r="1452" spans="1:19" s="139" customFormat="1" ht="14.45" customHeight="1">
      <c r="A1452" s="160"/>
      <c r="B1452" s="142" t="s">
        <v>109</v>
      </c>
      <c r="C1452" s="150">
        <v>56</v>
      </c>
      <c r="D1452" s="151">
        <v>71</v>
      </c>
      <c r="E1452" s="151">
        <v>63</v>
      </c>
      <c r="F1452" s="151">
        <v>76</v>
      </c>
      <c r="G1452" s="151">
        <v>71</v>
      </c>
      <c r="H1452" s="151">
        <v>-5</v>
      </c>
      <c r="I1452" s="152">
        <v>-6.5789473684210522</v>
      </c>
      <c r="J1452" s="142"/>
      <c r="K1452" s="159" t="s">
        <v>109</v>
      </c>
      <c r="L1452" s="150">
        <v>30</v>
      </c>
      <c r="M1452" s="151">
        <v>22</v>
      </c>
      <c r="N1452" s="151">
        <v>38</v>
      </c>
      <c r="O1452" s="151">
        <v>28</v>
      </c>
      <c r="P1452" s="151">
        <v>28</v>
      </c>
      <c r="Q1452" s="151">
        <v>0</v>
      </c>
      <c r="R1452" s="152">
        <v>0</v>
      </c>
      <c r="S1452" s="152"/>
    </row>
    <row r="1453" spans="1:19" s="145" customFormat="1" ht="14.45" customHeight="1">
      <c r="A1453" s="160"/>
      <c r="B1453" s="142" t="s">
        <v>110</v>
      </c>
      <c r="C1453" s="150">
        <v>35</v>
      </c>
      <c r="D1453" s="151">
        <v>49</v>
      </c>
      <c r="E1453" s="151">
        <v>56</v>
      </c>
      <c r="F1453" s="151">
        <v>54</v>
      </c>
      <c r="G1453" s="151">
        <v>61</v>
      </c>
      <c r="H1453" s="151">
        <v>7</v>
      </c>
      <c r="I1453" s="152">
        <v>12.962962962962962</v>
      </c>
      <c r="J1453" s="142"/>
      <c r="K1453" s="159" t="s">
        <v>110</v>
      </c>
      <c r="L1453" s="150">
        <v>19</v>
      </c>
      <c r="M1453" s="151">
        <v>28</v>
      </c>
      <c r="N1453" s="151">
        <v>20</v>
      </c>
      <c r="O1453" s="151">
        <v>30</v>
      </c>
      <c r="P1453" s="151">
        <v>27</v>
      </c>
      <c r="Q1453" s="151">
        <v>-3</v>
      </c>
      <c r="R1453" s="152">
        <v>-10</v>
      </c>
      <c r="S1453" s="152"/>
    </row>
    <row r="1454" spans="1:19" s="145" customFormat="1" ht="14.45" customHeight="1">
      <c r="A1454" s="160"/>
      <c r="B1454" s="142" t="s">
        <v>111</v>
      </c>
      <c r="C1454" s="323" t="s">
        <v>313</v>
      </c>
      <c r="D1454" s="151" t="s">
        <v>313</v>
      </c>
      <c r="E1454" s="151" t="s">
        <v>313</v>
      </c>
      <c r="F1454" s="151">
        <v>4</v>
      </c>
      <c r="G1454" s="151">
        <v>3</v>
      </c>
      <c r="H1454" s="151"/>
      <c r="I1454" s="152"/>
      <c r="J1454" s="160"/>
      <c r="K1454" s="142" t="s">
        <v>111</v>
      </c>
      <c r="L1454" s="323" t="s">
        <v>313</v>
      </c>
      <c r="M1454" s="151" t="s">
        <v>313</v>
      </c>
      <c r="N1454" s="151" t="s">
        <v>313</v>
      </c>
      <c r="O1454" s="151">
        <v>1</v>
      </c>
      <c r="P1454" s="151">
        <v>2</v>
      </c>
      <c r="Q1454" s="151"/>
      <c r="R1454" s="152"/>
      <c r="S1454" s="160"/>
    </row>
    <row r="1455" spans="1:19" s="145" customFormat="1" ht="14.45" customHeight="1">
      <c r="A1455" s="160"/>
      <c r="B1455" s="162"/>
      <c r="C1455" s="162"/>
      <c r="D1455" s="162"/>
      <c r="E1455" s="162"/>
      <c r="F1455" s="162"/>
      <c r="G1455" s="162"/>
      <c r="H1455" s="162"/>
      <c r="I1455" s="162"/>
      <c r="J1455" s="162"/>
      <c r="K1455" s="162"/>
      <c r="L1455" s="162"/>
      <c r="M1455" s="162"/>
      <c r="N1455" s="162"/>
      <c r="O1455" s="162"/>
      <c r="P1455" s="161"/>
      <c r="Q1455" s="160"/>
      <c r="R1455" s="160"/>
      <c r="S1455" s="160"/>
    </row>
    <row r="1456" spans="1:19" s="153" customFormat="1" ht="14.45" customHeight="1">
      <c r="A1456" s="160"/>
      <c r="B1456" s="162"/>
      <c r="C1456" s="162"/>
      <c r="D1456" s="162"/>
      <c r="E1456" s="162"/>
      <c r="F1456" s="162"/>
      <c r="G1456" s="162"/>
      <c r="H1456" s="162"/>
      <c r="I1456" s="162"/>
      <c r="J1456" s="162"/>
      <c r="K1456" s="162"/>
      <c r="L1456" s="162"/>
      <c r="M1456" s="162"/>
      <c r="N1456" s="162"/>
      <c r="O1456" s="162"/>
      <c r="P1456" s="161"/>
      <c r="Q1456" s="160"/>
      <c r="R1456" s="160"/>
      <c r="S1456" s="160"/>
    </row>
    <row r="1457" spans="1:19" s="145" customFormat="1" ht="14.45" customHeight="1">
      <c r="A1457" s="160"/>
      <c r="B1457" s="162"/>
      <c r="C1457" s="162"/>
      <c r="D1457" s="162"/>
      <c r="E1457" s="162"/>
      <c r="F1457" s="162"/>
      <c r="G1457" s="162"/>
      <c r="H1457" s="162"/>
      <c r="I1457" s="162"/>
      <c r="J1457" s="162"/>
      <c r="K1457" s="162"/>
      <c r="L1457" s="162"/>
      <c r="M1457" s="162"/>
      <c r="N1457" s="162"/>
      <c r="O1457" s="162"/>
      <c r="P1457" s="161"/>
      <c r="Q1457" s="160"/>
      <c r="R1457" s="160"/>
      <c r="S1457" s="160"/>
    </row>
    <row r="1458" spans="1:19" s="145" customFormat="1" ht="14.45" customHeight="1">
      <c r="A1458" s="138"/>
      <c r="B1458" s="138" t="s">
        <v>263</v>
      </c>
      <c r="C1458" s="138"/>
      <c r="D1458" s="138"/>
      <c r="E1458" s="138"/>
      <c r="F1458" s="138"/>
      <c r="G1458" s="138"/>
      <c r="H1458" s="138"/>
      <c r="I1458" s="138"/>
      <c r="J1458" s="138"/>
      <c r="K1458" s="138" t="s">
        <v>264</v>
      </c>
      <c r="L1458" s="138"/>
      <c r="M1458" s="138"/>
      <c r="N1458" s="138"/>
      <c r="O1458" s="138"/>
      <c r="P1458" s="138"/>
      <c r="Q1458" s="138"/>
      <c r="R1458" s="138"/>
      <c r="S1458" s="138"/>
    </row>
    <row r="1459" spans="1:19" s="145" customFormat="1" ht="14.45" customHeight="1">
      <c r="A1459" s="160"/>
      <c r="B1459" s="491" t="s">
        <v>335</v>
      </c>
      <c r="C1459" s="140"/>
      <c r="D1459" s="140"/>
      <c r="E1459" s="140"/>
      <c r="F1459" s="140"/>
      <c r="G1459" s="143"/>
      <c r="H1459" s="141"/>
      <c r="I1459" s="141"/>
      <c r="J1459" s="142"/>
      <c r="K1459" s="491" t="s">
        <v>335</v>
      </c>
      <c r="L1459" s="140"/>
      <c r="M1459" s="140"/>
      <c r="N1459" s="140"/>
      <c r="O1459" s="140"/>
      <c r="P1459" s="143"/>
      <c r="Q1459" s="141"/>
      <c r="R1459" s="141"/>
      <c r="S1459" s="144"/>
    </row>
    <row r="1460" spans="1:19" s="145" customFormat="1" ht="14.45" customHeight="1">
      <c r="A1460" s="160"/>
      <c r="B1460" s="492"/>
      <c r="C1460" s="146" t="s">
        <v>151</v>
      </c>
      <c r="D1460" s="146" t="s">
        <v>86</v>
      </c>
      <c r="E1460" s="146" t="s">
        <v>87</v>
      </c>
      <c r="F1460" s="146" t="s">
        <v>410</v>
      </c>
      <c r="G1460" s="146" t="s">
        <v>739</v>
      </c>
      <c r="H1460" s="81" t="s">
        <v>509</v>
      </c>
      <c r="I1460" s="147" t="s">
        <v>807</v>
      </c>
      <c r="J1460" s="142"/>
      <c r="K1460" s="492"/>
      <c r="L1460" s="146" t="s">
        <v>151</v>
      </c>
      <c r="M1460" s="146" t="s">
        <v>86</v>
      </c>
      <c r="N1460" s="146" t="s">
        <v>87</v>
      </c>
      <c r="O1460" s="146" t="s">
        <v>410</v>
      </c>
      <c r="P1460" s="146" t="s">
        <v>739</v>
      </c>
      <c r="Q1460" s="81" t="s">
        <v>509</v>
      </c>
      <c r="R1460" s="147" t="s">
        <v>807</v>
      </c>
      <c r="S1460" s="144"/>
    </row>
    <row r="1461" spans="1:19" s="145" customFormat="1" ht="14.45" customHeight="1">
      <c r="A1461" s="160"/>
      <c r="B1461" s="493"/>
      <c r="C1461" s="148"/>
      <c r="D1461" s="148"/>
      <c r="E1461" s="148"/>
      <c r="F1461" s="148"/>
      <c r="G1461" s="148"/>
      <c r="H1461" s="149" t="s">
        <v>88</v>
      </c>
      <c r="I1461" s="81" t="s">
        <v>511</v>
      </c>
      <c r="J1461" s="142"/>
      <c r="K1461" s="493"/>
      <c r="L1461" s="148"/>
      <c r="M1461" s="148"/>
      <c r="N1461" s="148"/>
      <c r="O1461" s="148"/>
      <c r="P1461" s="148"/>
      <c r="Q1461" s="149" t="s">
        <v>88</v>
      </c>
      <c r="R1461" s="81" t="s">
        <v>511</v>
      </c>
      <c r="S1461" s="144"/>
    </row>
    <row r="1462" spans="1:19" s="180" customFormat="1" ht="14.45" customHeight="1">
      <c r="B1462" s="188" t="s">
        <v>90</v>
      </c>
      <c r="C1462" s="187">
        <v>1089</v>
      </c>
      <c r="D1462" s="183">
        <v>1158</v>
      </c>
      <c r="E1462" s="183">
        <v>1075</v>
      </c>
      <c r="F1462" s="183">
        <v>989</v>
      </c>
      <c r="G1462" s="183">
        <v>998</v>
      </c>
      <c r="H1462" s="182">
        <v>9</v>
      </c>
      <c r="I1462" s="184">
        <v>0.91001011122345798</v>
      </c>
      <c r="J1462" s="185"/>
      <c r="K1462" s="186" t="s">
        <v>90</v>
      </c>
      <c r="L1462" s="326" t="s">
        <v>408</v>
      </c>
      <c r="M1462" s="325" t="s">
        <v>409</v>
      </c>
      <c r="N1462" s="325" t="s">
        <v>313</v>
      </c>
      <c r="O1462" s="325" t="s">
        <v>313</v>
      </c>
      <c r="P1462" s="183" t="s">
        <v>313</v>
      </c>
      <c r="Q1462" s="182" t="s">
        <v>313</v>
      </c>
      <c r="R1462" s="184" t="s">
        <v>313</v>
      </c>
      <c r="S1462" s="184"/>
    </row>
    <row r="1463" spans="1:19" s="145" customFormat="1" ht="14.45" customHeight="1">
      <c r="A1463" s="160"/>
      <c r="B1463" s="299" t="s">
        <v>91</v>
      </c>
      <c r="C1463" s="150">
        <v>113</v>
      </c>
      <c r="D1463" s="151">
        <v>128</v>
      </c>
      <c r="E1463" s="151">
        <v>108</v>
      </c>
      <c r="F1463" s="151">
        <v>83</v>
      </c>
      <c r="G1463" s="151">
        <v>71</v>
      </c>
      <c r="H1463" s="151">
        <v>-12</v>
      </c>
      <c r="I1463" s="152">
        <v>-14.457831325301203</v>
      </c>
      <c r="J1463" s="142"/>
      <c r="K1463" s="154" t="s">
        <v>91</v>
      </c>
      <c r="L1463" s="150" t="s">
        <v>337</v>
      </c>
      <c r="M1463" s="151" t="s">
        <v>337</v>
      </c>
      <c r="N1463" s="151" t="s">
        <v>313</v>
      </c>
      <c r="O1463" s="151" t="s">
        <v>313</v>
      </c>
      <c r="P1463" s="151" t="s">
        <v>313</v>
      </c>
      <c r="Q1463" s="151" t="s">
        <v>313</v>
      </c>
      <c r="R1463" s="152" t="s">
        <v>313</v>
      </c>
      <c r="S1463" s="152"/>
    </row>
    <row r="1464" spans="1:19" s="145" customFormat="1" ht="14.45" customHeight="1">
      <c r="A1464" s="160"/>
      <c r="B1464" s="299" t="s">
        <v>92</v>
      </c>
      <c r="C1464" s="150">
        <v>721</v>
      </c>
      <c r="D1464" s="151">
        <v>771</v>
      </c>
      <c r="E1464" s="151">
        <v>656</v>
      </c>
      <c r="F1464" s="151">
        <v>556</v>
      </c>
      <c r="G1464" s="151">
        <v>528</v>
      </c>
      <c r="H1464" s="151">
        <v>-28</v>
      </c>
      <c r="I1464" s="152">
        <v>-5.0359712230215825</v>
      </c>
      <c r="J1464" s="142"/>
      <c r="K1464" s="154" t="s">
        <v>92</v>
      </c>
      <c r="L1464" s="150" t="s">
        <v>337</v>
      </c>
      <c r="M1464" s="151" t="s">
        <v>337</v>
      </c>
      <c r="N1464" s="151" t="s">
        <v>313</v>
      </c>
      <c r="O1464" s="151" t="s">
        <v>313</v>
      </c>
      <c r="P1464" s="151" t="s">
        <v>313</v>
      </c>
      <c r="Q1464" s="151" t="s">
        <v>313</v>
      </c>
      <c r="R1464" s="152" t="s">
        <v>313</v>
      </c>
      <c r="S1464" s="152"/>
    </row>
    <row r="1465" spans="1:19" s="145" customFormat="1" ht="14.45" customHeight="1">
      <c r="A1465" s="160"/>
      <c r="B1465" s="299" t="s">
        <v>93</v>
      </c>
      <c r="C1465" s="150">
        <v>255</v>
      </c>
      <c r="D1465" s="151">
        <v>259</v>
      </c>
      <c r="E1465" s="151">
        <v>311</v>
      </c>
      <c r="F1465" s="151">
        <v>347</v>
      </c>
      <c r="G1465" s="151">
        <v>393</v>
      </c>
      <c r="H1465" s="151">
        <v>46</v>
      </c>
      <c r="I1465" s="152">
        <v>13.256484149855908</v>
      </c>
      <c r="J1465" s="142"/>
      <c r="K1465" s="154" t="s">
        <v>93</v>
      </c>
      <c r="L1465" s="150" t="s">
        <v>337</v>
      </c>
      <c r="M1465" s="151" t="s">
        <v>337</v>
      </c>
      <c r="N1465" s="151" t="s">
        <v>313</v>
      </c>
      <c r="O1465" s="151" t="s">
        <v>313</v>
      </c>
      <c r="P1465" s="151" t="s">
        <v>313</v>
      </c>
      <c r="Q1465" s="151" t="s">
        <v>313</v>
      </c>
      <c r="R1465" s="152" t="s">
        <v>313</v>
      </c>
      <c r="S1465" s="152"/>
    </row>
    <row r="1466" spans="1:19" s="145" customFormat="1" ht="14.45" customHeight="1">
      <c r="A1466" s="160"/>
      <c r="B1466" s="142"/>
      <c r="C1466" s="150"/>
      <c r="D1466" s="157"/>
      <c r="E1466" s="157"/>
      <c r="F1466" s="157"/>
      <c r="G1466" s="157"/>
      <c r="H1466" s="157"/>
      <c r="I1466" s="158"/>
      <c r="J1466" s="142"/>
      <c r="K1466" s="159"/>
      <c r="L1466" s="150"/>
      <c r="M1466" s="157"/>
      <c r="N1466" s="157"/>
      <c r="O1466" s="157"/>
      <c r="P1466" s="157"/>
      <c r="Q1466" s="157"/>
      <c r="R1466" s="158"/>
      <c r="S1466" s="158"/>
    </row>
    <row r="1467" spans="1:19" s="145" customFormat="1" ht="14.45" customHeight="1">
      <c r="A1467" s="160"/>
      <c r="B1467" s="142" t="s">
        <v>94</v>
      </c>
      <c r="C1467" s="150">
        <v>28</v>
      </c>
      <c r="D1467" s="151">
        <v>45</v>
      </c>
      <c r="E1467" s="151">
        <v>35</v>
      </c>
      <c r="F1467" s="151">
        <v>23</v>
      </c>
      <c r="G1467" s="151">
        <v>26</v>
      </c>
      <c r="H1467" s="151">
        <v>3</v>
      </c>
      <c r="I1467" s="152">
        <v>13.043478260869565</v>
      </c>
      <c r="J1467" s="142"/>
      <c r="K1467" s="159" t="s">
        <v>94</v>
      </c>
      <c r="L1467" s="150" t="s">
        <v>337</v>
      </c>
      <c r="M1467" s="151" t="s">
        <v>337</v>
      </c>
      <c r="N1467" s="151" t="s">
        <v>313</v>
      </c>
      <c r="O1467" s="151" t="s">
        <v>313</v>
      </c>
      <c r="P1467" s="151" t="s">
        <v>313</v>
      </c>
      <c r="Q1467" s="151" t="s">
        <v>313</v>
      </c>
      <c r="R1467" s="152" t="s">
        <v>313</v>
      </c>
      <c r="S1467" s="152"/>
    </row>
    <row r="1468" spans="1:19" s="145" customFormat="1" ht="14.45" customHeight="1">
      <c r="A1468" s="160"/>
      <c r="B1468" s="142" t="s">
        <v>95</v>
      </c>
      <c r="C1468" s="150">
        <v>46</v>
      </c>
      <c r="D1468" s="151">
        <v>38</v>
      </c>
      <c r="E1468" s="151">
        <v>38</v>
      </c>
      <c r="F1468" s="151">
        <v>30</v>
      </c>
      <c r="G1468" s="151">
        <v>21</v>
      </c>
      <c r="H1468" s="151">
        <v>-9</v>
      </c>
      <c r="I1468" s="152">
        <v>-30</v>
      </c>
      <c r="J1468" s="142"/>
      <c r="K1468" s="159" t="s">
        <v>95</v>
      </c>
      <c r="L1468" s="150" t="s">
        <v>337</v>
      </c>
      <c r="M1468" s="151" t="s">
        <v>337</v>
      </c>
      <c r="N1468" s="151" t="s">
        <v>313</v>
      </c>
      <c r="O1468" s="151" t="s">
        <v>313</v>
      </c>
      <c r="P1468" s="151" t="s">
        <v>313</v>
      </c>
      <c r="Q1468" s="151" t="s">
        <v>313</v>
      </c>
      <c r="R1468" s="152" t="s">
        <v>313</v>
      </c>
      <c r="S1468" s="152"/>
    </row>
    <row r="1469" spans="1:19" s="145" customFormat="1" ht="14.45" customHeight="1">
      <c r="A1469" s="160"/>
      <c r="B1469" s="142" t="s">
        <v>96</v>
      </c>
      <c r="C1469" s="150">
        <v>39</v>
      </c>
      <c r="D1469" s="151">
        <v>45</v>
      </c>
      <c r="E1469" s="151">
        <v>35</v>
      </c>
      <c r="F1469" s="151">
        <v>30</v>
      </c>
      <c r="G1469" s="151">
        <v>24</v>
      </c>
      <c r="H1469" s="151">
        <v>-6</v>
      </c>
      <c r="I1469" s="152">
        <v>-20</v>
      </c>
      <c r="J1469" s="142"/>
      <c r="K1469" s="159" t="s">
        <v>96</v>
      </c>
      <c r="L1469" s="150" t="s">
        <v>337</v>
      </c>
      <c r="M1469" s="151" t="s">
        <v>337</v>
      </c>
      <c r="N1469" s="151" t="s">
        <v>313</v>
      </c>
      <c r="O1469" s="151" t="s">
        <v>313</v>
      </c>
      <c r="P1469" s="151" t="s">
        <v>313</v>
      </c>
      <c r="Q1469" s="151" t="s">
        <v>313</v>
      </c>
      <c r="R1469" s="152" t="s">
        <v>313</v>
      </c>
      <c r="S1469" s="152"/>
    </row>
    <row r="1470" spans="1:19" s="145" customFormat="1" ht="14.45" customHeight="1">
      <c r="A1470" s="160"/>
      <c r="B1470" s="142" t="s">
        <v>97</v>
      </c>
      <c r="C1470" s="150">
        <v>54</v>
      </c>
      <c r="D1470" s="151">
        <v>44</v>
      </c>
      <c r="E1470" s="151">
        <v>41</v>
      </c>
      <c r="F1470" s="151">
        <v>32</v>
      </c>
      <c r="G1470" s="151">
        <v>28</v>
      </c>
      <c r="H1470" s="151">
        <v>-4</v>
      </c>
      <c r="I1470" s="152">
        <v>-12.5</v>
      </c>
      <c r="J1470" s="142"/>
      <c r="K1470" s="159" t="s">
        <v>97</v>
      </c>
      <c r="L1470" s="150" t="s">
        <v>337</v>
      </c>
      <c r="M1470" s="151" t="s">
        <v>337</v>
      </c>
      <c r="N1470" s="151" t="s">
        <v>313</v>
      </c>
      <c r="O1470" s="151" t="s">
        <v>313</v>
      </c>
      <c r="P1470" s="151" t="s">
        <v>313</v>
      </c>
      <c r="Q1470" s="151" t="s">
        <v>313</v>
      </c>
      <c r="R1470" s="152" t="s">
        <v>313</v>
      </c>
      <c r="S1470" s="152"/>
    </row>
    <row r="1471" spans="1:19" s="145" customFormat="1" ht="14.45" customHeight="1">
      <c r="A1471" s="160"/>
      <c r="B1471" s="142" t="s">
        <v>98</v>
      </c>
      <c r="C1471" s="150">
        <v>61</v>
      </c>
      <c r="D1471" s="151">
        <v>53</v>
      </c>
      <c r="E1471" s="151">
        <v>39</v>
      </c>
      <c r="F1471" s="151">
        <v>38</v>
      </c>
      <c r="G1471" s="151">
        <v>30</v>
      </c>
      <c r="H1471" s="151">
        <v>-8</v>
      </c>
      <c r="I1471" s="152">
        <v>-21.052631578947366</v>
      </c>
      <c r="J1471" s="142"/>
      <c r="K1471" s="159" t="s">
        <v>98</v>
      </c>
      <c r="L1471" s="150" t="s">
        <v>337</v>
      </c>
      <c r="M1471" s="151" t="s">
        <v>337</v>
      </c>
      <c r="N1471" s="151" t="s">
        <v>313</v>
      </c>
      <c r="O1471" s="151" t="s">
        <v>313</v>
      </c>
      <c r="P1471" s="151" t="s">
        <v>313</v>
      </c>
      <c r="Q1471" s="151" t="s">
        <v>313</v>
      </c>
      <c r="R1471" s="152" t="s">
        <v>313</v>
      </c>
      <c r="S1471" s="152"/>
    </row>
    <row r="1472" spans="1:19" s="145" customFormat="1" ht="14.45" customHeight="1">
      <c r="A1472" s="160"/>
      <c r="B1472" s="142" t="s">
        <v>99</v>
      </c>
      <c r="C1472" s="150">
        <v>85</v>
      </c>
      <c r="D1472" s="151">
        <v>58</v>
      </c>
      <c r="E1472" s="151">
        <v>35</v>
      </c>
      <c r="F1472" s="151">
        <v>27</v>
      </c>
      <c r="G1472" s="151">
        <v>35</v>
      </c>
      <c r="H1472" s="151">
        <v>8</v>
      </c>
      <c r="I1472" s="152">
        <v>29.629629629629626</v>
      </c>
      <c r="J1472" s="142"/>
      <c r="K1472" s="159" t="s">
        <v>99</v>
      </c>
      <c r="L1472" s="150" t="s">
        <v>337</v>
      </c>
      <c r="M1472" s="151" t="s">
        <v>337</v>
      </c>
      <c r="N1472" s="151" t="s">
        <v>313</v>
      </c>
      <c r="O1472" s="151" t="s">
        <v>313</v>
      </c>
      <c r="P1472" s="151" t="s">
        <v>313</v>
      </c>
      <c r="Q1472" s="151" t="s">
        <v>313</v>
      </c>
      <c r="R1472" s="152" t="s">
        <v>313</v>
      </c>
      <c r="S1472" s="152"/>
    </row>
    <row r="1473" spans="1:19" s="145" customFormat="1" ht="14.45" customHeight="1">
      <c r="A1473" s="160"/>
      <c r="B1473" s="142" t="s">
        <v>100</v>
      </c>
      <c r="C1473" s="150">
        <v>64</v>
      </c>
      <c r="D1473" s="151">
        <v>87</v>
      </c>
      <c r="E1473" s="151">
        <v>44</v>
      </c>
      <c r="F1473" s="151">
        <v>36</v>
      </c>
      <c r="G1473" s="151">
        <v>61</v>
      </c>
      <c r="H1473" s="151">
        <v>25</v>
      </c>
      <c r="I1473" s="152">
        <v>69.444444444444443</v>
      </c>
      <c r="J1473" s="142"/>
      <c r="K1473" s="159" t="s">
        <v>100</v>
      </c>
      <c r="L1473" s="150" t="s">
        <v>337</v>
      </c>
      <c r="M1473" s="151" t="s">
        <v>337</v>
      </c>
      <c r="N1473" s="151" t="s">
        <v>313</v>
      </c>
      <c r="O1473" s="151" t="s">
        <v>313</v>
      </c>
      <c r="P1473" s="151" t="s">
        <v>313</v>
      </c>
      <c r="Q1473" s="151" t="s">
        <v>313</v>
      </c>
      <c r="R1473" s="152" t="s">
        <v>313</v>
      </c>
      <c r="S1473" s="152"/>
    </row>
    <row r="1474" spans="1:19" s="145" customFormat="1" ht="14.45" customHeight="1">
      <c r="A1474" s="160"/>
      <c r="B1474" s="142" t="s">
        <v>118</v>
      </c>
      <c r="C1474" s="150">
        <v>55</v>
      </c>
      <c r="D1474" s="151">
        <v>80</v>
      </c>
      <c r="E1474" s="151">
        <v>80</v>
      </c>
      <c r="F1474" s="151">
        <v>36</v>
      </c>
      <c r="G1474" s="151">
        <v>29</v>
      </c>
      <c r="H1474" s="151">
        <v>-7</v>
      </c>
      <c r="I1474" s="152">
        <v>-19.444444444444446</v>
      </c>
      <c r="J1474" s="142"/>
      <c r="K1474" s="159" t="s">
        <v>118</v>
      </c>
      <c r="L1474" s="150" t="s">
        <v>337</v>
      </c>
      <c r="M1474" s="151" t="s">
        <v>337</v>
      </c>
      <c r="N1474" s="151" t="s">
        <v>313</v>
      </c>
      <c r="O1474" s="151" t="s">
        <v>313</v>
      </c>
      <c r="P1474" s="151" t="s">
        <v>313</v>
      </c>
      <c r="Q1474" s="151" t="s">
        <v>313</v>
      </c>
      <c r="R1474" s="152" t="s">
        <v>313</v>
      </c>
      <c r="S1474" s="152"/>
    </row>
    <row r="1475" spans="1:19" s="145" customFormat="1" ht="14.45" customHeight="1">
      <c r="A1475" s="160"/>
      <c r="B1475" s="142" t="s">
        <v>101</v>
      </c>
      <c r="C1475" s="150">
        <v>66</v>
      </c>
      <c r="D1475" s="151">
        <v>59</v>
      </c>
      <c r="E1475" s="151">
        <v>76</v>
      </c>
      <c r="F1475" s="151">
        <v>75</v>
      </c>
      <c r="G1475" s="151">
        <v>44</v>
      </c>
      <c r="H1475" s="151">
        <v>-31</v>
      </c>
      <c r="I1475" s="152">
        <v>-41.333333333333336</v>
      </c>
      <c r="J1475" s="142"/>
      <c r="K1475" s="159" t="s">
        <v>101</v>
      </c>
      <c r="L1475" s="150" t="s">
        <v>337</v>
      </c>
      <c r="M1475" s="151" t="s">
        <v>337</v>
      </c>
      <c r="N1475" s="151" t="s">
        <v>313</v>
      </c>
      <c r="O1475" s="151" t="s">
        <v>313</v>
      </c>
      <c r="P1475" s="151" t="s">
        <v>313</v>
      </c>
      <c r="Q1475" s="151" t="s">
        <v>313</v>
      </c>
      <c r="R1475" s="152" t="s">
        <v>313</v>
      </c>
      <c r="S1475" s="152"/>
    </row>
    <row r="1476" spans="1:19" s="145" customFormat="1" ht="14.45" customHeight="1">
      <c r="A1476" s="160"/>
      <c r="B1476" s="142" t="s">
        <v>102</v>
      </c>
      <c r="C1476" s="150">
        <v>82</v>
      </c>
      <c r="D1476" s="151">
        <v>71</v>
      </c>
      <c r="E1476" s="151">
        <v>59</v>
      </c>
      <c r="F1476" s="151">
        <v>76</v>
      </c>
      <c r="G1476" s="151">
        <v>82</v>
      </c>
      <c r="H1476" s="151">
        <v>6</v>
      </c>
      <c r="I1476" s="152">
        <v>7.8947368421052628</v>
      </c>
      <c r="J1476" s="142"/>
      <c r="K1476" s="159" t="s">
        <v>102</v>
      </c>
      <c r="L1476" s="150" t="s">
        <v>337</v>
      </c>
      <c r="M1476" s="151" t="s">
        <v>337</v>
      </c>
      <c r="N1476" s="151" t="s">
        <v>313</v>
      </c>
      <c r="O1476" s="151" t="s">
        <v>313</v>
      </c>
      <c r="P1476" s="151" t="s">
        <v>313</v>
      </c>
      <c r="Q1476" s="151" t="s">
        <v>313</v>
      </c>
      <c r="R1476" s="152" t="s">
        <v>313</v>
      </c>
      <c r="S1476" s="152"/>
    </row>
    <row r="1477" spans="1:19" s="145" customFormat="1" ht="14.45" customHeight="1">
      <c r="A1477" s="160"/>
      <c r="B1477" s="142" t="s">
        <v>103</v>
      </c>
      <c r="C1477" s="150">
        <v>104</v>
      </c>
      <c r="D1477" s="151">
        <v>98</v>
      </c>
      <c r="E1477" s="151">
        <v>77</v>
      </c>
      <c r="F1477" s="151">
        <v>61</v>
      </c>
      <c r="G1477" s="151">
        <v>77</v>
      </c>
      <c r="H1477" s="151">
        <v>16</v>
      </c>
      <c r="I1477" s="152">
        <v>26.229508196721312</v>
      </c>
      <c r="J1477" s="142"/>
      <c r="K1477" s="159" t="s">
        <v>103</v>
      </c>
      <c r="L1477" s="150" t="s">
        <v>337</v>
      </c>
      <c r="M1477" s="151" t="s">
        <v>337</v>
      </c>
      <c r="N1477" s="151" t="s">
        <v>313</v>
      </c>
      <c r="O1477" s="151" t="s">
        <v>313</v>
      </c>
      <c r="P1477" s="151" t="s">
        <v>313</v>
      </c>
      <c r="Q1477" s="151" t="s">
        <v>313</v>
      </c>
      <c r="R1477" s="152" t="s">
        <v>313</v>
      </c>
      <c r="S1477" s="152"/>
    </row>
    <row r="1478" spans="1:19" s="145" customFormat="1" ht="14.45" customHeight="1">
      <c r="A1478" s="160"/>
      <c r="B1478" s="142" t="s">
        <v>104</v>
      </c>
      <c r="C1478" s="150">
        <v>95</v>
      </c>
      <c r="D1478" s="151">
        <v>112</v>
      </c>
      <c r="E1478" s="151">
        <v>94</v>
      </c>
      <c r="F1478" s="151">
        <v>72</v>
      </c>
      <c r="G1478" s="151">
        <v>60</v>
      </c>
      <c r="H1478" s="151">
        <v>-12</v>
      </c>
      <c r="I1478" s="152">
        <v>-16.666666666666664</v>
      </c>
      <c r="J1478" s="142"/>
      <c r="K1478" s="159" t="s">
        <v>104</v>
      </c>
      <c r="L1478" s="150" t="s">
        <v>337</v>
      </c>
      <c r="M1478" s="151" t="s">
        <v>337</v>
      </c>
      <c r="N1478" s="151" t="s">
        <v>313</v>
      </c>
      <c r="O1478" s="151" t="s">
        <v>313</v>
      </c>
      <c r="P1478" s="151" t="s">
        <v>313</v>
      </c>
      <c r="Q1478" s="151" t="s">
        <v>313</v>
      </c>
      <c r="R1478" s="152" t="s">
        <v>313</v>
      </c>
      <c r="S1478" s="152"/>
    </row>
    <row r="1479" spans="1:19" s="145" customFormat="1" ht="14.45" customHeight="1">
      <c r="A1479" s="160"/>
      <c r="B1479" s="142" t="s">
        <v>105</v>
      </c>
      <c r="C1479" s="150">
        <v>55</v>
      </c>
      <c r="D1479" s="151">
        <v>109</v>
      </c>
      <c r="E1479" s="151">
        <v>111</v>
      </c>
      <c r="F1479" s="151">
        <v>103</v>
      </c>
      <c r="G1479" s="151">
        <v>82</v>
      </c>
      <c r="H1479" s="151">
        <v>-21</v>
      </c>
      <c r="I1479" s="152">
        <v>-20.388349514563107</v>
      </c>
      <c r="J1479" s="142"/>
      <c r="K1479" s="159" t="s">
        <v>105</v>
      </c>
      <c r="L1479" s="150" t="s">
        <v>337</v>
      </c>
      <c r="M1479" s="151" t="s">
        <v>337</v>
      </c>
      <c r="N1479" s="151" t="s">
        <v>313</v>
      </c>
      <c r="O1479" s="151" t="s">
        <v>313</v>
      </c>
      <c r="P1479" s="151" t="s">
        <v>313</v>
      </c>
      <c r="Q1479" s="151" t="s">
        <v>313</v>
      </c>
      <c r="R1479" s="152" t="s">
        <v>313</v>
      </c>
      <c r="S1479" s="152"/>
    </row>
    <row r="1480" spans="1:19" s="145" customFormat="1" ht="14.45" customHeight="1">
      <c r="A1480" s="160"/>
      <c r="B1480" s="142" t="s">
        <v>106</v>
      </c>
      <c r="C1480" s="150">
        <v>67</v>
      </c>
      <c r="D1480" s="151">
        <v>63</v>
      </c>
      <c r="E1480" s="151">
        <v>107</v>
      </c>
      <c r="F1480" s="151">
        <v>110</v>
      </c>
      <c r="G1480" s="151">
        <v>103</v>
      </c>
      <c r="H1480" s="151">
        <v>-7</v>
      </c>
      <c r="I1480" s="152">
        <v>-6.3636363636363633</v>
      </c>
      <c r="J1480" s="142"/>
      <c r="K1480" s="159" t="s">
        <v>106</v>
      </c>
      <c r="L1480" s="150" t="s">
        <v>337</v>
      </c>
      <c r="M1480" s="151" t="s">
        <v>337</v>
      </c>
      <c r="N1480" s="151" t="s">
        <v>313</v>
      </c>
      <c r="O1480" s="151" t="s">
        <v>313</v>
      </c>
      <c r="P1480" s="151" t="s">
        <v>313</v>
      </c>
      <c r="Q1480" s="151" t="s">
        <v>313</v>
      </c>
      <c r="R1480" s="152" t="s">
        <v>313</v>
      </c>
      <c r="S1480" s="152"/>
    </row>
    <row r="1481" spans="1:19" s="139" customFormat="1" ht="14.45" customHeight="1">
      <c r="A1481" s="160"/>
      <c r="B1481" s="142" t="s">
        <v>107</v>
      </c>
      <c r="C1481" s="150">
        <v>71</v>
      </c>
      <c r="D1481" s="151">
        <v>66</v>
      </c>
      <c r="E1481" s="151">
        <v>53</v>
      </c>
      <c r="F1481" s="151">
        <v>93</v>
      </c>
      <c r="G1481" s="151">
        <v>99</v>
      </c>
      <c r="H1481" s="151">
        <v>6</v>
      </c>
      <c r="I1481" s="152">
        <v>6.4516129032258061</v>
      </c>
      <c r="J1481" s="142"/>
      <c r="K1481" s="159" t="s">
        <v>107</v>
      </c>
      <c r="L1481" s="150" t="s">
        <v>337</v>
      </c>
      <c r="M1481" s="151" t="s">
        <v>337</v>
      </c>
      <c r="N1481" s="151" t="s">
        <v>313</v>
      </c>
      <c r="O1481" s="151" t="s">
        <v>313</v>
      </c>
      <c r="P1481" s="151" t="s">
        <v>313</v>
      </c>
      <c r="Q1481" s="151" t="s">
        <v>313</v>
      </c>
      <c r="R1481" s="152" t="s">
        <v>313</v>
      </c>
      <c r="S1481" s="152"/>
    </row>
    <row r="1482" spans="1:19" s="145" customFormat="1" ht="14.45" customHeight="1">
      <c r="A1482" s="160"/>
      <c r="B1482" s="142" t="s">
        <v>108</v>
      </c>
      <c r="C1482" s="150">
        <v>51</v>
      </c>
      <c r="D1482" s="151">
        <v>65</v>
      </c>
      <c r="E1482" s="151">
        <v>60</v>
      </c>
      <c r="F1482" s="151">
        <v>45</v>
      </c>
      <c r="G1482" s="151">
        <v>82</v>
      </c>
      <c r="H1482" s="151">
        <v>37</v>
      </c>
      <c r="I1482" s="152">
        <v>82.222222222222214</v>
      </c>
      <c r="J1482" s="142"/>
      <c r="K1482" s="159" t="s">
        <v>108</v>
      </c>
      <c r="L1482" s="150" t="s">
        <v>337</v>
      </c>
      <c r="M1482" s="151" t="s">
        <v>337</v>
      </c>
      <c r="N1482" s="151" t="s">
        <v>313</v>
      </c>
      <c r="O1482" s="151" t="s">
        <v>313</v>
      </c>
      <c r="P1482" s="151" t="s">
        <v>313</v>
      </c>
      <c r="Q1482" s="151" t="s">
        <v>313</v>
      </c>
      <c r="R1482" s="152" t="s">
        <v>313</v>
      </c>
      <c r="S1482" s="152"/>
    </row>
    <row r="1483" spans="1:19" s="145" customFormat="1" ht="14.45" customHeight="1">
      <c r="A1483" s="160"/>
      <c r="B1483" s="142" t="s">
        <v>109</v>
      </c>
      <c r="C1483" s="150">
        <v>45</v>
      </c>
      <c r="D1483" s="151">
        <v>35</v>
      </c>
      <c r="E1483" s="151">
        <v>55</v>
      </c>
      <c r="F1483" s="151">
        <v>52</v>
      </c>
      <c r="G1483" s="151">
        <v>45</v>
      </c>
      <c r="H1483" s="151">
        <v>-7</v>
      </c>
      <c r="I1483" s="152">
        <v>-13.461538461538462</v>
      </c>
      <c r="J1483" s="142"/>
      <c r="K1483" s="159" t="s">
        <v>109</v>
      </c>
      <c r="L1483" s="150" t="s">
        <v>337</v>
      </c>
      <c r="M1483" s="151" t="s">
        <v>337</v>
      </c>
      <c r="N1483" s="151" t="s">
        <v>313</v>
      </c>
      <c r="O1483" s="151" t="s">
        <v>313</v>
      </c>
      <c r="P1483" s="151" t="s">
        <v>313</v>
      </c>
      <c r="Q1483" s="151" t="s">
        <v>313</v>
      </c>
      <c r="R1483" s="152" t="s">
        <v>313</v>
      </c>
      <c r="S1483" s="152"/>
    </row>
    <row r="1484" spans="1:19" s="145" customFormat="1" ht="14.45" customHeight="1">
      <c r="A1484" s="160"/>
      <c r="B1484" s="142" t="s">
        <v>110</v>
      </c>
      <c r="C1484" s="150">
        <v>21</v>
      </c>
      <c r="D1484" s="151">
        <v>30</v>
      </c>
      <c r="E1484" s="151">
        <v>36</v>
      </c>
      <c r="F1484" s="151">
        <v>47</v>
      </c>
      <c r="G1484" s="151">
        <v>64</v>
      </c>
      <c r="H1484" s="151">
        <v>17</v>
      </c>
      <c r="I1484" s="152">
        <v>36.170212765957451</v>
      </c>
      <c r="J1484" s="142"/>
      <c r="K1484" s="159" t="s">
        <v>110</v>
      </c>
      <c r="L1484" s="150" t="s">
        <v>337</v>
      </c>
      <c r="M1484" s="151" t="s">
        <v>337</v>
      </c>
      <c r="N1484" s="151" t="s">
        <v>313</v>
      </c>
      <c r="O1484" s="151" t="s">
        <v>313</v>
      </c>
      <c r="P1484" s="151" t="s">
        <v>313</v>
      </c>
      <c r="Q1484" s="151" t="s">
        <v>313</v>
      </c>
      <c r="R1484" s="152" t="s">
        <v>313</v>
      </c>
      <c r="S1484" s="152"/>
    </row>
    <row r="1485" spans="1:19" s="153" customFormat="1" ht="14.45" customHeight="1">
      <c r="A1485" s="160"/>
      <c r="B1485" s="142" t="s">
        <v>111</v>
      </c>
      <c r="C1485" s="323" t="s">
        <v>313</v>
      </c>
      <c r="D1485" s="151" t="s">
        <v>313</v>
      </c>
      <c r="E1485" s="151" t="s">
        <v>313</v>
      </c>
      <c r="F1485" s="151">
        <v>3</v>
      </c>
      <c r="G1485" s="151">
        <v>6</v>
      </c>
      <c r="H1485" s="151"/>
      <c r="I1485" s="152"/>
      <c r="J1485" s="160"/>
      <c r="K1485" s="142" t="s">
        <v>111</v>
      </c>
      <c r="L1485" s="323" t="s">
        <v>313</v>
      </c>
      <c r="M1485" s="151" t="s">
        <v>313</v>
      </c>
      <c r="N1485" s="151" t="s">
        <v>313</v>
      </c>
      <c r="O1485" s="151" t="s">
        <v>313</v>
      </c>
      <c r="P1485" s="151" t="s">
        <v>313</v>
      </c>
      <c r="Q1485" s="151"/>
      <c r="R1485" s="152"/>
      <c r="S1485" s="160"/>
    </row>
    <row r="1486" spans="1:19" s="145" customFormat="1" ht="14.45" customHeight="1">
      <c r="A1486" s="160"/>
      <c r="B1486" s="160"/>
      <c r="C1486" s="160"/>
      <c r="D1486" s="160"/>
      <c r="E1486" s="160"/>
      <c r="F1486" s="160"/>
      <c r="G1486" s="161"/>
      <c r="H1486" s="160"/>
      <c r="I1486" s="160"/>
      <c r="J1486" s="160"/>
      <c r="K1486" s="160"/>
      <c r="L1486" s="160"/>
      <c r="M1486" s="160"/>
      <c r="N1486" s="160"/>
      <c r="O1486" s="160"/>
      <c r="P1486" s="161"/>
      <c r="Q1486" s="160"/>
      <c r="R1486" s="160"/>
      <c r="S1486" s="160"/>
    </row>
    <row r="1487" spans="1:19" s="145" customFormat="1" ht="14.45" customHeight="1">
      <c r="A1487" s="160"/>
      <c r="B1487" s="160"/>
      <c r="C1487" s="160"/>
      <c r="D1487" s="160"/>
      <c r="E1487" s="160"/>
      <c r="F1487" s="160"/>
      <c r="G1487" s="161"/>
      <c r="H1487" s="160"/>
      <c r="I1487" s="160"/>
      <c r="J1487" s="160"/>
      <c r="K1487" s="160"/>
      <c r="L1487" s="160"/>
      <c r="M1487" s="160"/>
      <c r="N1487" s="160"/>
      <c r="O1487" s="160"/>
      <c r="P1487" s="161"/>
      <c r="Q1487" s="160"/>
      <c r="R1487" s="160"/>
      <c r="S1487" s="160"/>
    </row>
    <row r="1488" spans="1:19" s="145" customFormat="1" ht="14.45" customHeight="1">
      <c r="A1488" s="138"/>
      <c r="B1488" s="138" t="s">
        <v>265</v>
      </c>
      <c r="C1488" s="138"/>
      <c r="D1488" s="138"/>
      <c r="E1488" s="138"/>
      <c r="F1488" s="138"/>
      <c r="G1488" s="138"/>
      <c r="H1488" s="138"/>
      <c r="I1488" s="138"/>
      <c r="J1488" s="138"/>
      <c r="K1488" s="138" t="s">
        <v>676</v>
      </c>
      <c r="L1488" s="138"/>
      <c r="M1488" s="138"/>
      <c r="N1488" s="138"/>
      <c r="O1488" s="138"/>
      <c r="P1488" s="138"/>
      <c r="Q1488" s="138"/>
      <c r="R1488" s="138"/>
      <c r="S1488" s="138"/>
    </row>
    <row r="1489" spans="1:19" s="145" customFormat="1" ht="14.45" customHeight="1">
      <c r="A1489" s="160"/>
      <c r="B1489" s="491" t="s">
        <v>335</v>
      </c>
      <c r="C1489" s="140"/>
      <c r="D1489" s="140"/>
      <c r="E1489" s="140"/>
      <c r="F1489" s="140"/>
      <c r="G1489" s="143"/>
      <c r="H1489" s="141"/>
      <c r="I1489" s="141"/>
      <c r="J1489" s="142"/>
      <c r="K1489" s="491" t="s">
        <v>335</v>
      </c>
      <c r="L1489" s="140"/>
      <c r="M1489" s="140"/>
      <c r="N1489" s="140"/>
      <c r="O1489" s="140"/>
      <c r="P1489" s="143"/>
      <c r="Q1489" s="141"/>
      <c r="R1489" s="141"/>
      <c r="S1489" s="144"/>
    </row>
    <row r="1490" spans="1:19" s="145" customFormat="1" ht="14.45" customHeight="1">
      <c r="A1490" s="160"/>
      <c r="B1490" s="492"/>
      <c r="C1490" s="146" t="s">
        <v>151</v>
      </c>
      <c r="D1490" s="146" t="s">
        <v>86</v>
      </c>
      <c r="E1490" s="146" t="s">
        <v>87</v>
      </c>
      <c r="F1490" s="146" t="s">
        <v>410</v>
      </c>
      <c r="G1490" s="146" t="s">
        <v>739</v>
      </c>
      <c r="H1490" s="81" t="s">
        <v>509</v>
      </c>
      <c r="I1490" s="147" t="s">
        <v>807</v>
      </c>
      <c r="J1490" s="142"/>
      <c r="K1490" s="492"/>
      <c r="L1490" s="146" t="s">
        <v>151</v>
      </c>
      <c r="M1490" s="146" t="s">
        <v>86</v>
      </c>
      <c r="N1490" s="146" t="s">
        <v>87</v>
      </c>
      <c r="O1490" s="146" t="s">
        <v>410</v>
      </c>
      <c r="P1490" s="146" t="s">
        <v>739</v>
      </c>
      <c r="Q1490" s="81" t="s">
        <v>509</v>
      </c>
      <c r="R1490" s="147" t="s">
        <v>807</v>
      </c>
      <c r="S1490" s="144"/>
    </row>
    <row r="1491" spans="1:19" s="145" customFormat="1" ht="14.45" customHeight="1">
      <c r="A1491" s="160"/>
      <c r="B1491" s="493"/>
      <c r="C1491" s="148"/>
      <c r="D1491" s="148"/>
      <c r="E1491" s="148"/>
      <c r="F1491" s="148"/>
      <c r="G1491" s="148"/>
      <c r="H1491" s="149" t="s">
        <v>88</v>
      </c>
      <c r="I1491" s="81" t="s">
        <v>511</v>
      </c>
      <c r="J1491" s="142"/>
      <c r="K1491" s="493"/>
      <c r="L1491" s="148"/>
      <c r="M1491" s="148"/>
      <c r="N1491" s="148"/>
      <c r="O1491" s="148"/>
      <c r="P1491" s="148"/>
      <c r="Q1491" s="149" t="s">
        <v>88</v>
      </c>
      <c r="R1491" s="81" t="s">
        <v>511</v>
      </c>
      <c r="S1491" s="144"/>
    </row>
    <row r="1492" spans="1:19" s="180" customFormat="1" ht="14.45" customHeight="1">
      <c r="B1492" s="188" t="s">
        <v>90</v>
      </c>
      <c r="C1492" s="187">
        <v>454</v>
      </c>
      <c r="D1492" s="183">
        <v>498</v>
      </c>
      <c r="E1492" s="183">
        <v>466</v>
      </c>
      <c r="F1492" s="183">
        <v>425</v>
      </c>
      <c r="G1492" s="183">
        <v>442</v>
      </c>
      <c r="H1492" s="182">
        <v>17</v>
      </c>
      <c r="I1492" s="184">
        <v>4</v>
      </c>
      <c r="J1492" s="185"/>
      <c r="K1492" s="186" t="s">
        <v>90</v>
      </c>
      <c r="L1492" s="326" t="s">
        <v>313</v>
      </c>
      <c r="M1492" s="325" t="s">
        <v>407</v>
      </c>
      <c r="N1492" s="325" t="s">
        <v>313</v>
      </c>
      <c r="O1492" s="325" t="s">
        <v>313</v>
      </c>
      <c r="P1492" s="183" t="s">
        <v>313</v>
      </c>
      <c r="Q1492" s="182" t="s">
        <v>313</v>
      </c>
      <c r="R1492" s="184" t="s">
        <v>313</v>
      </c>
      <c r="S1492" s="184"/>
    </row>
    <row r="1493" spans="1:19" s="145" customFormat="1" ht="14.45" customHeight="1">
      <c r="A1493" s="160"/>
      <c r="B1493" s="299" t="s">
        <v>91</v>
      </c>
      <c r="C1493" s="150">
        <v>53</v>
      </c>
      <c r="D1493" s="151">
        <v>63</v>
      </c>
      <c r="E1493" s="151">
        <v>53</v>
      </c>
      <c r="F1493" s="151">
        <v>41</v>
      </c>
      <c r="G1493" s="151">
        <v>36</v>
      </c>
      <c r="H1493" s="151">
        <v>-5</v>
      </c>
      <c r="I1493" s="152">
        <v>-12.195121951219512</v>
      </c>
      <c r="J1493" s="142"/>
      <c r="K1493" s="154" t="s">
        <v>91</v>
      </c>
      <c r="L1493" s="150" t="s">
        <v>313</v>
      </c>
      <c r="M1493" s="151" t="s">
        <v>337</v>
      </c>
      <c r="N1493" s="151" t="s">
        <v>313</v>
      </c>
      <c r="O1493" s="151" t="s">
        <v>313</v>
      </c>
      <c r="P1493" s="151" t="s">
        <v>313</v>
      </c>
      <c r="Q1493" s="151" t="s">
        <v>313</v>
      </c>
      <c r="R1493" s="152" t="s">
        <v>313</v>
      </c>
      <c r="S1493" s="152"/>
    </row>
    <row r="1494" spans="1:19" s="145" customFormat="1" ht="14.45" customHeight="1">
      <c r="A1494" s="160"/>
      <c r="B1494" s="299" t="s">
        <v>92</v>
      </c>
      <c r="C1494" s="150">
        <v>310</v>
      </c>
      <c r="D1494" s="151">
        <v>338</v>
      </c>
      <c r="E1494" s="151">
        <v>289</v>
      </c>
      <c r="F1494" s="151">
        <v>254</v>
      </c>
      <c r="G1494" s="151">
        <v>252</v>
      </c>
      <c r="H1494" s="151">
        <v>-2</v>
      </c>
      <c r="I1494" s="152">
        <v>-0.78740157480314954</v>
      </c>
      <c r="J1494" s="142"/>
      <c r="K1494" s="154" t="s">
        <v>92</v>
      </c>
      <c r="L1494" s="150" t="s">
        <v>313</v>
      </c>
      <c r="M1494" s="151" t="s">
        <v>337</v>
      </c>
      <c r="N1494" s="151" t="s">
        <v>313</v>
      </c>
      <c r="O1494" s="151" t="s">
        <v>313</v>
      </c>
      <c r="P1494" s="151" t="s">
        <v>313</v>
      </c>
      <c r="Q1494" s="151" t="s">
        <v>313</v>
      </c>
      <c r="R1494" s="152" t="s">
        <v>313</v>
      </c>
      <c r="S1494" s="152"/>
    </row>
    <row r="1495" spans="1:19" s="145" customFormat="1" ht="14.45" customHeight="1">
      <c r="A1495" s="160"/>
      <c r="B1495" s="299" t="s">
        <v>93</v>
      </c>
      <c r="C1495" s="150">
        <v>91</v>
      </c>
      <c r="D1495" s="151">
        <v>97</v>
      </c>
      <c r="E1495" s="151">
        <v>124</v>
      </c>
      <c r="F1495" s="151">
        <v>128</v>
      </c>
      <c r="G1495" s="151">
        <v>151</v>
      </c>
      <c r="H1495" s="151">
        <v>23</v>
      </c>
      <c r="I1495" s="152">
        <v>17.96875</v>
      </c>
      <c r="J1495" s="142"/>
      <c r="K1495" s="154" t="s">
        <v>93</v>
      </c>
      <c r="L1495" s="150" t="s">
        <v>313</v>
      </c>
      <c r="M1495" s="151" t="s">
        <v>337</v>
      </c>
      <c r="N1495" s="151" t="s">
        <v>313</v>
      </c>
      <c r="O1495" s="151" t="s">
        <v>313</v>
      </c>
      <c r="P1495" s="151" t="s">
        <v>313</v>
      </c>
      <c r="Q1495" s="151" t="s">
        <v>313</v>
      </c>
      <c r="R1495" s="152" t="s">
        <v>313</v>
      </c>
      <c r="S1495" s="152"/>
    </row>
    <row r="1496" spans="1:19" s="145" customFormat="1" ht="14.45" customHeight="1">
      <c r="A1496" s="160"/>
      <c r="B1496" s="142"/>
      <c r="C1496" s="150"/>
      <c r="D1496" s="157"/>
      <c r="E1496" s="157"/>
      <c r="F1496" s="157"/>
      <c r="G1496" s="157"/>
      <c r="H1496" s="157"/>
      <c r="I1496" s="158"/>
      <c r="J1496" s="142"/>
      <c r="K1496" s="159"/>
      <c r="L1496" s="150"/>
      <c r="M1496" s="157"/>
      <c r="N1496" s="157"/>
      <c r="O1496" s="157"/>
      <c r="P1496" s="157"/>
      <c r="Q1496" s="157"/>
      <c r="R1496" s="158"/>
      <c r="S1496" s="158"/>
    </row>
    <row r="1497" spans="1:19" s="145" customFormat="1" ht="14.45" customHeight="1">
      <c r="A1497" s="160"/>
      <c r="B1497" s="142" t="s">
        <v>94</v>
      </c>
      <c r="C1497" s="150">
        <v>12</v>
      </c>
      <c r="D1497" s="151">
        <v>22</v>
      </c>
      <c r="E1497" s="151">
        <v>18</v>
      </c>
      <c r="F1497" s="151">
        <v>11</v>
      </c>
      <c r="G1497" s="151">
        <v>16</v>
      </c>
      <c r="H1497" s="151">
        <v>5</v>
      </c>
      <c r="I1497" s="152">
        <v>45.454545454545453</v>
      </c>
      <c r="J1497" s="142"/>
      <c r="K1497" s="159" t="s">
        <v>94</v>
      </c>
      <c r="L1497" s="150" t="s">
        <v>313</v>
      </c>
      <c r="M1497" s="151" t="s">
        <v>337</v>
      </c>
      <c r="N1497" s="151" t="s">
        <v>313</v>
      </c>
      <c r="O1497" s="151" t="s">
        <v>313</v>
      </c>
      <c r="P1497" s="151" t="s">
        <v>313</v>
      </c>
      <c r="Q1497" s="151" t="s">
        <v>313</v>
      </c>
      <c r="R1497" s="152" t="s">
        <v>313</v>
      </c>
      <c r="S1497" s="152"/>
    </row>
    <row r="1498" spans="1:19" s="145" customFormat="1" ht="14.45" customHeight="1">
      <c r="A1498" s="160"/>
      <c r="B1498" s="142" t="s">
        <v>95</v>
      </c>
      <c r="C1498" s="150">
        <v>22</v>
      </c>
      <c r="D1498" s="151">
        <v>18</v>
      </c>
      <c r="E1498" s="151">
        <v>18</v>
      </c>
      <c r="F1498" s="151">
        <v>14</v>
      </c>
      <c r="G1498" s="151">
        <v>8</v>
      </c>
      <c r="H1498" s="151">
        <v>-6</v>
      </c>
      <c r="I1498" s="152">
        <v>-42.857142857142854</v>
      </c>
      <c r="J1498" s="142"/>
      <c r="K1498" s="159" t="s">
        <v>95</v>
      </c>
      <c r="L1498" s="150" t="s">
        <v>313</v>
      </c>
      <c r="M1498" s="151" t="s">
        <v>337</v>
      </c>
      <c r="N1498" s="151" t="s">
        <v>313</v>
      </c>
      <c r="O1498" s="151" t="s">
        <v>313</v>
      </c>
      <c r="P1498" s="151" t="s">
        <v>313</v>
      </c>
      <c r="Q1498" s="151" t="s">
        <v>313</v>
      </c>
      <c r="R1498" s="152" t="s">
        <v>313</v>
      </c>
      <c r="S1498" s="152"/>
    </row>
    <row r="1499" spans="1:19" s="145" customFormat="1" ht="14.45" customHeight="1">
      <c r="A1499" s="160"/>
      <c r="B1499" s="142" t="s">
        <v>96</v>
      </c>
      <c r="C1499" s="150">
        <v>19</v>
      </c>
      <c r="D1499" s="151">
        <v>23</v>
      </c>
      <c r="E1499" s="151">
        <v>17</v>
      </c>
      <c r="F1499" s="151">
        <v>16</v>
      </c>
      <c r="G1499" s="151">
        <v>12</v>
      </c>
      <c r="H1499" s="151">
        <v>-4</v>
      </c>
      <c r="I1499" s="152">
        <v>-25</v>
      </c>
      <c r="J1499" s="142"/>
      <c r="K1499" s="159" t="s">
        <v>96</v>
      </c>
      <c r="L1499" s="150" t="s">
        <v>313</v>
      </c>
      <c r="M1499" s="151" t="s">
        <v>337</v>
      </c>
      <c r="N1499" s="151" t="s">
        <v>313</v>
      </c>
      <c r="O1499" s="151" t="s">
        <v>313</v>
      </c>
      <c r="P1499" s="151" t="s">
        <v>313</v>
      </c>
      <c r="Q1499" s="151" t="s">
        <v>313</v>
      </c>
      <c r="R1499" s="152" t="s">
        <v>313</v>
      </c>
      <c r="S1499" s="152"/>
    </row>
    <row r="1500" spans="1:19" s="145" customFormat="1" ht="14.45" customHeight="1">
      <c r="A1500" s="160"/>
      <c r="B1500" s="142" t="s">
        <v>97</v>
      </c>
      <c r="C1500" s="150">
        <v>18</v>
      </c>
      <c r="D1500" s="151">
        <v>19</v>
      </c>
      <c r="E1500" s="151">
        <v>21</v>
      </c>
      <c r="F1500" s="151">
        <v>13</v>
      </c>
      <c r="G1500" s="151">
        <v>14</v>
      </c>
      <c r="H1500" s="151">
        <v>1</v>
      </c>
      <c r="I1500" s="152">
        <v>7.6923076923076925</v>
      </c>
      <c r="J1500" s="142"/>
      <c r="K1500" s="159" t="s">
        <v>97</v>
      </c>
      <c r="L1500" s="150" t="s">
        <v>313</v>
      </c>
      <c r="M1500" s="151" t="s">
        <v>337</v>
      </c>
      <c r="N1500" s="151" t="s">
        <v>313</v>
      </c>
      <c r="O1500" s="151" t="s">
        <v>313</v>
      </c>
      <c r="P1500" s="151" t="s">
        <v>313</v>
      </c>
      <c r="Q1500" s="151" t="s">
        <v>313</v>
      </c>
      <c r="R1500" s="152" t="s">
        <v>313</v>
      </c>
      <c r="S1500" s="152"/>
    </row>
    <row r="1501" spans="1:19" s="145" customFormat="1" ht="14.45" customHeight="1">
      <c r="A1501" s="160"/>
      <c r="B1501" s="142" t="s">
        <v>98</v>
      </c>
      <c r="C1501" s="150">
        <v>25</v>
      </c>
      <c r="D1501" s="151">
        <v>20</v>
      </c>
      <c r="E1501" s="151">
        <v>22</v>
      </c>
      <c r="F1501" s="151">
        <v>20</v>
      </c>
      <c r="G1501" s="151">
        <v>14</v>
      </c>
      <c r="H1501" s="151">
        <v>-6</v>
      </c>
      <c r="I1501" s="152">
        <v>-30</v>
      </c>
      <c r="J1501" s="142"/>
      <c r="K1501" s="159" t="s">
        <v>98</v>
      </c>
      <c r="L1501" s="150" t="s">
        <v>313</v>
      </c>
      <c r="M1501" s="151" t="s">
        <v>337</v>
      </c>
      <c r="N1501" s="151" t="s">
        <v>313</v>
      </c>
      <c r="O1501" s="151" t="s">
        <v>313</v>
      </c>
      <c r="P1501" s="151" t="s">
        <v>313</v>
      </c>
      <c r="Q1501" s="151" t="s">
        <v>313</v>
      </c>
      <c r="R1501" s="152" t="s">
        <v>313</v>
      </c>
      <c r="S1501" s="152"/>
    </row>
    <row r="1502" spans="1:19" s="145" customFormat="1" ht="14.45" customHeight="1">
      <c r="A1502" s="160"/>
      <c r="B1502" s="142" t="s">
        <v>99</v>
      </c>
      <c r="C1502" s="150">
        <v>38</v>
      </c>
      <c r="D1502" s="151">
        <v>31</v>
      </c>
      <c r="E1502" s="151">
        <v>13</v>
      </c>
      <c r="F1502" s="151">
        <v>14</v>
      </c>
      <c r="G1502" s="151">
        <v>24</v>
      </c>
      <c r="H1502" s="151">
        <v>10</v>
      </c>
      <c r="I1502" s="152">
        <v>71.428571428571431</v>
      </c>
      <c r="J1502" s="142"/>
      <c r="K1502" s="159" t="s">
        <v>99</v>
      </c>
      <c r="L1502" s="150" t="s">
        <v>313</v>
      </c>
      <c r="M1502" s="151" t="s">
        <v>337</v>
      </c>
      <c r="N1502" s="151" t="s">
        <v>313</v>
      </c>
      <c r="O1502" s="151" t="s">
        <v>313</v>
      </c>
      <c r="P1502" s="151" t="s">
        <v>313</v>
      </c>
      <c r="Q1502" s="151" t="s">
        <v>313</v>
      </c>
      <c r="R1502" s="152" t="s">
        <v>313</v>
      </c>
      <c r="S1502" s="152"/>
    </row>
    <row r="1503" spans="1:19" s="145" customFormat="1" ht="14.45" customHeight="1">
      <c r="A1503" s="160"/>
      <c r="B1503" s="142" t="s">
        <v>100</v>
      </c>
      <c r="C1503" s="150">
        <v>24</v>
      </c>
      <c r="D1503" s="151">
        <v>37</v>
      </c>
      <c r="E1503" s="151">
        <v>18</v>
      </c>
      <c r="F1503" s="151">
        <v>16</v>
      </c>
      <c r="G1503" s="151">
        <v>33</v>
      </c>
      <c r="H1503" s="151">
        <v>17</v>
      </c>
      <c r="I1503" s="152">
        <v>106.25</v>
      </c>
      <c r="J1503" s="142"/>
      <c r="K1503" s="159" t="s">
        <v>100</v>
      </c>
      <c r="L1503" s="150" t="s">
        <v>313</v>
      </c>
      <c r="M1503" s="151" t="s">
        <v>337</v>
      </c>
      <c r="N1503" s="151" t="s">
        <v>313</v>
      </c>
      <c r="O1503" s="151" t="s">
        <v>313</v>
      </c>
      <c r="P1503" s="151" t="s">
        <v>313</v>
      </c>
      <c r="Q1503" s="151" t="s">
        <v>313</v>
      </c>
      <c r="R1503" s="152" t="s">
        <v>313</v>
      </c>
      <c r="S1503" s="152"/>
    </row>
    <row r="1504" spans="1:19" s="145" customFormat="1" ht="14.45" customHeight="1">
      <c r="A1504" s="160"/>
      <c r="B1504" s="142" t="s">
        <v>118</v>
      </c>
      <c r="C1504" s="150">
        <v>22</v>
      </c>
      <c r="D1504" s="151">
        <v>38</v>
      </c>
      <c r="E1504" s="151">
        <v>40</v>
      </c>
      <c r="F1504" s="151">
        <v>15</v>
      </c>
      <c r="G1504" s="151">
        <v>13</v>
      </c>
      <c r="H1504" s="151">
        <v>-2</v>
      </c>
      <c r="I1504" s="152">
        <v>-13.333333333333334</v>
      </c>
      <c r="J1504" s="142"/>
      <c r="K1504" s="159" t="s">
        <v>118</v>
      </c>
      <c r="L1504" s="150" t="s">
        <v>313</v>
      </c>
      <c r="M1504" s="151" t="s">
        <v>337</v>
      </c>
      <c r="N1504" s="151" t="s">
        <v>313</v>
      </c>
      <c r="O1504" s="151" t="s">
        <v>313</v>
      </c>
      <c r="P1504" s="151" t="s">
        <v>313</v>
      </c>
      <c r="Q1504" s="151" t="s">
        <v>313</v>
      </c>
      <c r="R1504" s="152" t="s">
        <v>313</v>
      </c>
      <c r="S1504" s="152"/>
    </row>
    <row r="1505" spans="1:19" s="145" customFormat="1" ht="14.45" customHeight="1">
      <c r="A1505" s="160"/>
      <c r="B1505" s="142" t="s">
        <v>101</v>
      </c>
      <c r="C1505" s="150">
        <v>26</v>
      </c>
      <c r="D1505" s="151">
        <v>23</v>
      </c>
      <c r="E1505" s="151">
        <v>37</v>
      </c>
      <c r="F1505" s="151">
        <v>35</v>
      </c>
      <c r="G1505" s="151">
        <v>18</v>
      </c>
      <c r="H1505" s="151">
        <v>-17</v>
      </c>
      <c r="I1505" s="152">
        <v>-48.571428571428569</v>
      </c>
      <c r="J1505" s="142"/>
      <c r="K1505" s="159" t="s">
        <v>101</v>
      </c>
      <c r="L1505" s="150" t="s">
        <v>313</v>
      </c>
      <c r="M1505" s="151" t="s">
        <v>337</v>
      </c>
      <c r="N1505" s="151" t="s">
        <v>313</v>
      </c>
      <c r="O1505" s="151" t="s">
        <v>313</v>
      </c>
      <c r="P1505" s="151" t="s">
        <v>313</v>
      </c>
      <c r="Q1505" s="151" t="s">
        <v>313</v>
      </c>
      <c r="R1505" s="152" t="s">
        <v>313</v>
      </c>
      <c r="S1505" s="152"/>
    </row>
    <row r="1506" spans="1:19" s="145" customFormat="1" ht="14.45" customHeight="1">
      <c r="A1506" s="160"/>
      <c r="B1506" s="142" t="s">
        <v>102</v>
      </c>
      <c r="C1506" s="150">
        <v>45</v>
      </c>
      <c r="D1506" s="151">
        <v>28</v>
      </c>
      <c r="E1506" s="151">
        <v>21</v>
      </c>
      <c r="F1506" s="151">
        <v>36</v>
      </c>
      <c r="G1506" s="151">
        <v>40</v>
      </c>
      <c r="H1506" s="151">
        <v>4</v>
      </c>
      <c r="I1506" s="152">
        <v>11.111111111111111</v>
      </c>
      <c r="J1506" s="142"/>
      <c r="K1506" s="159" t="s">
        <v>102</v>
      </c>
      <c r="L1506" s="150" t="s">
        <v>313</v>
      </c>
      <c r="M1506" s="151" t="s">
        <v>337</v>
      </c>
      <c r="N1506" s="151" t="s">
        <v>313</v>
      </c>
      <c r="O1506" s="151" t="s">
        <v>313</v>
      </c>
      <c r="P1506" s="151" t="s">
        <v>313</v>
      </c>
      <c r="Q1506" s="151" t="s">
        <v>313</v>
      </c>
      <c r="R1506" s="152" t="s">
        <v>313</v>
      </c>
      <c r="S1506" s="152"/>
    </row>
    <row r="1507" spans="1:19" s="145" customFormat="1" ht="14.45" customHeight="1">
      <c r="A1507" s="160"/>
      <c r="B1507" s="142" t="s">
        <v>103</v>
      </c>
      <c r="C1507" s="150">
        <v>43</v>
      </c>
      <c r="D1507" s="151">
        <v>48</v>
      </c>
      <c r="E1507" s="151">
        <v>29</v>
      </c>
      <c r="F1507" s="151">
        <v>25</v>
      </c>
      <c r="G1507" s="151">
        <v>32</v>
      </c>
      <c r="H1507" s="151">
        <v>7</v>
      </c>
      <c r="I1507" s="152">
        <v>28.000000000000004</v>
      </c>
      <c r="J1507" s="142"/>
      <c r="K1507" s="159" t="s">
        <v>103</v>
      </c>
      <c r="L1507" s="150" t="s">
        <v>313</v>
      </c>
      <c r="M1507" s="151" t="s">
        <v>337</v>
      </c>
      <c r="N1507" s="151" t="s">
        <v>313</v>
      </c>
      <c r="O1507" s="151" t="s">
        <v>313</v>
      </c>
      <c r="P1507" s="151" t="s">
        <v>313</v>
      </c>
      <c r="Q1507" s="151" t="s">
        <v>313</v>
      </c>
      <c r="R1507" s="152" t="s">
        <v>313</v>
      </c>
      <c r="S1507" s="152"/>
    </row>
    <row r="1508" spans="1:19" s="145" customFormat="1" ht="14.45" customHeight="1">
      <c r="A1508" s="160"/>
      <c r="B1508" s="142" t="s">
        <v>104</v>
      </c>
      <c r="C1508" s="150">
        <v>39</v>
      </c>
      <c r="D1508" s="151">
        <v>45</v>
      </c>
      <c r="E1508" s="151">
        <v>44</v>
      </c>
      <c r="F1508" s="151">
        <v>26</v>
      </c>
      <c r="G1508" s="151">
        <v>26</v>
      </c>
      <c r="H1508" s="151">
        <v>0</v>
      </c>
      <c r="I1508" s="152">
        <v>0</v>
      </c>
      <c r="J1508" s="142"/>
      <c r="K1508" s="159" t="s">
        <v>104</v>
      </c>
      <c r="L1508" s="150" t="s">
        <v>313</v>
      </c>
      <c r="M1508" s="151" t="s">
        <v>337</v>
      </c>
      <c r="N1508" s="151" t="s">
        <v>313</v>
      </c>
      <c r="O1508" s="151" t="s">
        <v>313</v>
      </c>
      <c r="P1508" s="151" t="s">
        <v>313</v>
      </c>
      <c r="Q1508" s="151" t="s">
        <v>313</v>
      </c>
      <c r="R1508" s="152" t="s">
        <v>313</v>
      </c>
      <c r="S1508" s="152"/>
    </row>
    <row r="1509" spans="1:19" s="145" customFormat="1" ht="14.45" customHeight="1">
      <c r="A1509" s="160"/>
      <c r="B1509" s="142" t="s">
        <v>105</v>
      </c>
      <c r="C1509" s="150">
        <v>30</v>
      </c>
      <c r="D1509" s="151">
        <v>49</v>
      </c>
      <c r="E1509" s="151">
        <v>44</v>
      </c>
      <c r="F1509" s="151">
        <v>54</v>
      </c>
      <c r="G1509" s="151">
        <v>38</v>
      </c>
      <c r="H1509" s="151">
        <v>-16</v>
      </c>
      <c r="I1509" s="152">
        <v>-29.629629629629626</v>
      </c>
      <c r="J1509" s="142"/>
      <c r="K1509" s="159" t="s">
        <v>105</v>
      </c>
      <c r="L1509" s="150" t="s">
        <v>313</v>
      </c>
      <c r="M1509" s="151" t="s">
        <v>337</v>
      </c>
      <c r="N1509" s="151" t="s">
        <v>313</v>
      </c>
      <c r="O1509" s="151" t="s">
        <v>313</v>
      </c>
      <c r="P1509" s="151" t="s">
        <v>313</v>
      </c>
      <c r="Q1509" s="151" t="s">
        <v>313</v>
      </c>
      <c r="R1509" s="152" t="s">
        <v>313</v>
      </c>
      <c r="S1509" s="152"/>
    </row>
    <row r="1510" spans="1:19" s="139" customFormat="1" ht="14.45" customHeight="1">
      <c r="A1510" s="160"/>
      <c r="B1510" s="142" t="s">
        <v>106</v>
      </c>
      <c r="C1510" s="150">
        <v>24</v>
      </c>
      <c r="D1510" s="151">
        <v>34</v>
      </c>
      <c r="E1510" s="151">
        <v>50</v>
      </c>
      <c r="F1510" s="151">
        <v>41</v>
      </c>
      <c r="G1510" s="151">
        <v>47</v>
      </c>
      <c r="H1510" s="151">
        <v>6</v>
      </c>
      <c r="I1510" s="152">
        <v>14.634146341463413</v>
      </c>
      <c r="J1510" s="142"/>
      <c r="K1510" s="159" t="s">
        <v>106</v>
      </c>
      <c r="L1510" s="150" t="s">
        <v>313</v>
      </c>
      <c r="M1510" s="151" t="s">
        <v>337</v>
      </c>
      <c r="N1510" s="151" t="s">
        <v>313</v>
      </c>
      <c r="O1510" s="151" t="s">
        <v>313</v>
      </c>
      <c r="P1510" s="151" t="s">
        <v>313</v>
      </c>
      <c r="Q1510" s="151" t="s">
        <v>313</v>
      </c>
      <c r="R1510" s="152" t="s">
        <v>313</v>
      </c>
      <c r="S1510" s="152"/>
    </row>
    <row r="1511" spans="1:19" s="145" customFormat="1" ht="14.45" customHeight="1">
      <c r="A1511" s="160"/>
      <c r="B1511" s="142" t="s">
        <v>107</v>
      </c>
      <c r="C1511" s="150">
        <v>28</v>
      </c>
      <c r="D1511" s="151">
        <v>21</v>
      </c>
      <c r="E1511" s="151">
        <v>31</v>
      </c>
      <c r="F1511" s="151">
        <v>42</v>
      </c>
      <c r="G1511" s="151">
        <v>36</v>
      </c>
      <c r="H1511" s="151">
        <v>-6</v>
      </c>
      <c r="I1511" s="152">
        <v>-14.285714285714285</v>
      </c>
      <c r="J1511" s="142"/>
      <c r="K1511" s="159" t="s">
        <v>107</v>
      </c>
      <c r="L1511" s="150" t="s">
        <v>313</v>
      </c>
      <c r="M1511" s="151" t="s">
        <v>337</v>
      </c>
      <c r="N1511" s="151" t="s">
        <v>313</v>
      </c>
      <c r="O1511" s="151" t="s">
        <v>313</v>
      </c>
      <c r="P1511" s="151" t="s">
        <v>313</v>
      </c>
      <c r="Q1511" s="151" t="s">
        <v>313</v>
      </c>
      <c r="R1511" s="152" t="s">
        <v>313</v>
      </c>
      <c r="S1511" s="152"/>
    </row>
    <row r="1512" spans="1:19" s="145" customFormat="1" ht="14.45" customHeight="1">
      <c r="A1512" s="160"/>
      <c r="B1512" s="142" t="s">
        <v>108</v>
      </c>
      <c r="C1512" s="150">
        <v>12</v>
      </c>
      <c r="D1512" s="151">
        <v>25</v>
      </c>
      <c r="E1512" s="151">
        <v>18</v>
      </c>
      <c r="F1512" s="151">
        <v>23</v>
      </c>
      <c r="G1512" s="151">
        <v>39</v>
      </c>
      <c r="H1512" s="151">
        <v>16</v>
      </c>
      <c r="I1512" s="152">
        <v>69.565217391304344</v>
      </c>
      <c r="J1512" s="142"/>
      <c r="K1512" s="159" t="s">
        <v>108</v>
      </c>
      <c r="L1512" s="150" t="s">
        <v>313</v>
      </c>
      <c r="M1512" s="151" t="s">
        <v>337</v>
      </c>
      <c r="N1512" s="151" t="s">
        <v>313</v>
      </c>
      <c r="O1512" s="151" t="s">
        <v>313</v>
      </c>
      <c r="P1512" s="151" t="s">
        <v>313</v>
      </c>
      <c r="Q1512" s="151" t="s">
        <v>313</v>
      </c>
      <c r="R1512" s="152" t="s">
        <v>313</v>
      </c>
      <c r="S1512" s="152"/>
    </row>
    <row r="1513" spans="1:19" s="145" customFormat="1" ht="14.45" customHeight="1">
      <c r="A1513" s="160"/>
      <c r="B1513" s="142" t="s">
        <v>109</v>
      </c>
      <c r="C1513" s="150">
        <v>20</v>
      </c>
      <c r="D1513" s="151">
        <v>7</v>
      </c>
      <c r="E1513" s="151">
        <v>19</v>
      </c>
      <c r="F1513" s="151">
        <v>13</v>
      </c>
      <c r="G1513" s="151">
        <v>19</v>
      </c>
      <c r="H1513" s="151">
        <v>6</v>
      </c>
      <c r="I1513" s="152">
        <v>46.153846153846153</v>
      </c>
      <c r="J1513" s="142"/>
      <c r="K1513" s="159" t="s">
        <v>109</v>
      </c>
      <c r="L1513" s="150" t="s">
        <v>313</v>
      </c>
      <c r="M1513" s="151" t="s">
        <v>337</v>
      </c>
      <c r="N1513" s="151" t="s">
        <v>313</v>
      </c>
      <c r="O1513" s="151" t="s">
        <v>313</v>
      </c>
      <c r="P1513" s="151" t="s">
        <v>313</v>
      </c>
      <c r="Q1513" s="151" t="s">
        <v>313</v>
      </c>
      <c r="R1513" s="152" t="s">
        <v>313</v>
      </c>
      <c r="S1513" s="152"/>
    </row>
    <row r="1514" spans="1:19" s="153" customFormat="1" ht="14.45" customHeight="1">
      <c r="A1514" s="160"/>
      <c r="B1514" s="142" t="s">
        <v>110</v>
      </c>
      <c r="C1514" s="150">
        <v>7</v>
      </c>
      <c r="D1514" s="151">
        <v>10</v>
      </c>
      <c r="E1514" s="151">
        <v>6</v>
      </c>
      <c r="F1514" s="151">
        <v>9</v>
      </c>
      <c r="G1514" s="151">
        <v>10</v>
      </c>
      <c r="H1514" s="151">
        <v>1</v>
      </c>
      <c r="I1514" s="152">
        <v>11.111111111111111</v>
      </c>
      <c r="J1514" s="142"/>
      <c r="K1514" s="159" t="s">
        <v>110</v>
      </c>
      <c r="L1514" s="150" t="s">
        <v>313</v>
      </c>
      <c r="M1514" s="151" t="s">
        <v>337</v>
      </c>
      <c r="N1514" s="151" t="s">
        <v>313</v>
      </c>
      <c r="O1514" s="151" t="s">
        <v>313</v>
      </c>
      <c r="P1514" s="151" t="s">
        <v>313</v>
      </c>
      <c r="Q1514" s="151" t="s">
        <v>313</v>
      </c>
      <c r="R1514" s="152" t="s">
        <v>313</v>
      </c>
      <c r="S1514" s="152"/>
    </row>
    <row r="1515" spans="1:19" s="145" customFormat="1" ht="14.45" customHeight="1">
      <c r="A1515" s="160"/>
      <c r="B1515" s="142" t="s">
        <v>111</v>
      </c>
      <c r="C1515" s="323" t="s">
        <v>313</v>
      </c>
      <c r="D1515" s="151" t="s">
        <v>313</v>
      </c>
      <c r="E1515" s="151" t="s">
        <v>313</v>
      </c>
      <c r="F1515" s="151">
        <v>2</v>
      </c>
      <c r="G1515" s="151">
        <v>3</v>
      </c>
      <c r="H1515" s="151"/>
      <c r="I1515" s="152"/>
      <c r="J1515" s="160"/>
      <c r="K1515" s="142" t="s">
        <v>111</v>
      </c>
      <c r="L1515" s="323" t="s">
        <v>313</v>
      </c>
      <c r="M1515" s="151" t="s">
        <v>313</v>
      </c>
      <c r="N1515" s="151" t="s">
        <v>313</v>
      </c>
      <c r="O1515" s="151" t="s">
        <v>313</v>
      </c>
      <c r="P1515" s="151" t="s">
        <v>313</v>
      </c>
      <c r="Q1515" s="151"/>
      <c r="R1515" s="152"/>
      <c r="S1515" s="160"/>
    </row>
    <row r="1516" spans="1:19" s="145" customFormat="1" ht="14.45" customHeight="1">
      <c r="A1516" s="160"/>
      <c r="B1516" s="160"/>
      <c r="C1516" s="160"/>
      <c r="D1516" s="160"/>
      <c r="E1516" s="160"/>
      <c r="F1516" s="160"/>
      <c r="G1516" s="161"/>
      <c r="H1516" s="160"/>
      <c r="I1516" s="160"/>
      <c r="J1516" s="160"/>
      <c r="K1516" s="160"/>
      <c r="L1516" s="160"/>
      <c r="M1516" s="160"/>
      <c r="N1516" s="160"/>
      <c r="O1516" s="160"/>
      <c r="P1516" s="161"/>
      <c r="Q1516" s="160"/>
      <c r="R1516" s="160"/>
      <c r="S1516" s="160"/>
    </row>
    <row r="1517" spans="1:19" s="145" customFormat="1" ht="14.45" customHeight="1">
      <c r="A1517" s="160"/>
      <c r="B1517" s="160"/>
      <c r="C1517" s="160"/>
      <c r="D1517" s="160"/>
      <c r="E1517" s="160"/>
      <c r="F1517" s="160"/>
      <c r="G1517" s="161"/>
      <c r="H1517" s="160"/>
      <c r="I1517" s="160"/>
      <c r="J1517" s="160"/>
      <c r="K1517" s="160"/>
      <c r="L1517" s="160"/>
      <c r="M1517" s="160"/>
      <c r="N1517" s="160"/>
      <c r="O1517" s="160"/>
      <c r="P1517" s="161"/>
      <c r="Q1517" s="160"/>
      <c r="R1517" s="160"/>
      <c r="S1517" s="160"/>
    </row>
    <row r="1518" spans="1:19" s="145" customFormat="1" ht="14.45" customHeight="1">
      <c r="A1518" s="138"/>
      <c r="B1518" s="138" t="s">
        <v>266</v>
      </c>
      <c r="C1518" s="138"/>
      <c r="D1518" s="138"/>
      <c r="E1518" s="138"/>
      <c r="F1518" s="138"/>
      <c r="G1518" s="138"/>
      <c r="H1518" s="138"/>
      <c r="I1518" s="138"/>
      <c r="J1518" s="138"/>
      <c r="K1518" s="138" t="s">
        <v>677</v>
      </c>
      <c r="L1518" s="138"/>
      <c r="M1518" s="138"/>
      <c r="N1518" s="138"/>
      <c r="O1518" s="138"/>
      <c r="P1518" s="138"/>
      <c r="Q1518" s="138"/>
      <c r="R1518" s="138"/>
      <c r="S1518" s="138"/>
    </row>
    <row r="1519" spans="1:19" s="145" customFormat="1" ht="14.45" customHeight="1">
      <c r="A1519" s="160"/>
      <c r="B1519" s="491" t="s">
        <v>335</v>
      </c>
      <c r="C1519" s="140"/>
      <c r="D1519" s="140"/>
      <c r="E1519" s="140"/>
      <c r="F1519" s="140"/>
      <c r="G1519" s="143"/>
      <c r="H1519" s="141"/>
      <c r="I1519" s="141"/>
      <c r="J1519" s="142"/>
      <c r="K1519" s="491" t="s">
        <v>335</v>
      </c>
      <c r="L1519" s="140"/>
      <c r="M1519" s="140"/>
      <c r="N1519" s="140"/>
      <c r="O1519" s="140"/>
      <c r="P1519" s="143"/>
      <c r="Q1519" s="141"/>
      <c r="R1519" s="141"/>
      <c r="S1519" s="144"/>
    </row>
    <row r="1520" spans="1:19" s="145" customFormat="1" ht="14.45" customHeight="1">
      <c r="A1520" s="160"/>
      <c r="B1520" s="492"/>
      <c r="C1520" s="146" t="s">
        <v>151</v>
      </c>
      <c r="D1520" s="146" t="s">
        <v>86</v>
      </c>
      <c r="E1520" s="146" t="s">
        <v>87</v>
      </c>
      <c r="F1520" s="146" t="s">
        <v>410</v>
      </c>
      <c r="G1520" s="146" t="s">
        <v>739</v>
      </c>
      <c r="H1520" s="81" t="s">
        <v>509</v>
      </c>
      <c r="I1520" s="147" t="s">
        <v>807</v>
      </c>
      <c r="J1520" s="142"/>
      <c r="K1520" s="492"/>
      <c r="L1520" s="146" t="s">
        <v>151</v>
      </c>
      <c r="M1520" s="146" t="s">
        <v>86</v>
      </c>
      <c r="N1520" s="146" t="s">
        <v>87</v>
      </c>
      <c r="O1520" s="146" t="s">
        <v>410</v>
      </c>
      <c r="P1520" s="146" t="s">
        <v>739</v>
      </c>
      <c r="Q1520" s="81" t="s">
        <v>509</v>
      </c>
      <c r="R1520" s="147" t="s">
        <v>807</v>
      </c>
      <c r="S1520" s="144"/>
    </row>
    <row r="1521" spans="1:19" s="145" customFormat="1" ht="14.45" customHeight="1">
      <c r="A1521" s="160"/>
      <c r="B1521" s="493"/>
      <c r="C1521" s="148"/>
      <c r="D1521" s="148"/>
      <c r="E1521" s="148"/>
      <c r="F1521" s="148"/>
      <c r="G1521" s="148"/>
      <c r="H1521" s="149" t="s">
        <v>88</v>
      </c>
      <c r="I1521" s="81" t="s">
        <v>511</v>
      </c>
      <c r="J1521" s="142"/>
      <c r="K1521" s="493"/>
      <c r="L1521" s="148"/>
      <c r="M1521" s="148"/>
      <c r="N1521" s="148"/>
      <c r="O1521" s="148"/>
      <c r="P1521" s="148"/>
      <c r="Q1521" s="149" t="s">
        <v>88</v>
      </c>
      <c r="R1521" s="81" t="s">
        <v>511</v>
      </c>
      <c r="S1521" s="144"/>
    </row>
    <row r="1522" spans="1:19" s="180" customFormat="1" ht="14.45" customHeight="1">
      <c r="B1522" s="188" t="s">
        <v>90</v>
      </c>
      <c r="C1522" s="187">
        <v>635</v>
      </c>
      <c r="D1522" s="183">
        <v>660</v>
      </c>
      <c r="E1522" s="183">
        <v>609</v>
      </c>
      <c r="F1522" s="183">
        <v>564</v>
      </c>
      <c r="G1522" s="183">
        <v>556</v>
      </c>
      <c r="H1522" s="182">
        <v>-8</v>
      </c>
      <c r="I1522" s="184">
        <v>-1.4184397163120568</v>
      </c>
      <c r="J1522" s="185"/>
      <c r="K1522" s="186" t="s">
        <v>90</v>
      </c>
      <c r="L1522" s="326" t="s">
        <v>408</v>
      </c>
      <c r="M1522" s="325" t="s">
        <v>408</v>
      </c>
      <c r="N1522" s="325" t="s">
        <v>313</v>
      </c>
      <c r="O1522" s="325" t="s">
        <v>313</v>
      </c>
      <c r="P1522" s="183" t="s">
        <v>313</v>
      </c>
      <c r="Q1522" s="182" t="s">
        <v>313</v>
      </c>
      <c r="R1522" s="184" t="s">
        <v>313</v>
      </c>
      <c r="S1522" s="184"/>
    </row>
    <row r="1523" spans="1:19" s="145" customFormat="1" ht="14.45" customHeight="1">
      <c r="A1523" s="160"/>
      <c r="B1523" s="299" t="s">
        <v>91</v>
      </c>
      <c r="C1523" s="150">
        <v>60</v>
      </c>
      <c r="D1523" s="151">
        <v>65</v>
      </c>
      <c r="E1523" s="151">
        <v>55</v>
      </c>
      <c r="F1523" s="151">
        <v>42</v>
      </c>
      <c r="G1523" s="151">
        <v>35</v>
      </c>
      <c r="H1523" s="151">
        <v>-7</v>
      </c>
      <c r="I1523" s="152">
        <v>-16.666666666666664</v>
      </c>
      <c r="J1523" s="142"/>
      <c r="K1523" s="154" t="s">
        <v>91</v>
      </c>
      <c r="L1523" s="150" t="s">
        <v>337</v>
      </c>
      <c r="M1523" s="151" t="s">
        <v>337</v>
      </c>
      <c r="N1523" s="151" t="s">
        <v>313</v>
      </c>
      <c r="O1523" s="151" t="s">
        <v>313</v>
      </c>
      <c r="P1523" s="151" t="s">
        <v>313</v>
      </c>
      <c r="Q1523" s="151" t="s">
        <v>313</v>
      </c>
      <c r="R1523" s="152" t="s">
        <v>313</v>
      </c>
      <c r="S1523" s="152"/>
    </row>
    <row r="1524" spans="1:19" s="145" customFormat="1" ht="14.45" customHeight="1">
      <c r="A1524" s="160"/>
      <c r="B1524" s="299" t="s">
        <v>92</v>
      </c>
      <c r="C1524" s="150">
        <v>411</v>
      </c>
      <c r="D1524" s="151">
        <v>433</v>
      </c>
      <c r="E1524" s="151">
        <v>367</v>
      </c>
      <c r="F1524" s="151">
        <v>302</v>
      </c>
      <c r="G1524" s="151">
        <v>276</v>
      </c>
      <c r="H1524" s="151">
        <v>-26</v>
      </c>
      <c r="I1524" s="152">
        <v>-8.6092715231788084</v>
      </c>
      <c r="J1524" s="142"/>
      <c r="K1524" s="154" t="s">
        <v>92</v>
      </c>
      <c r="L1524" s="150" t="s">
        <v>337</v>
      </c>
      <c r="M1524" s="151" t="s">
        <v>337</v>
      </c>
      <c r="N1524" s="151" t="s">
        <v>313</v>
      </c>
      <c r="O1524" s="151" t="s">
        <v>313</v>
      </c>
      <c r="P1524" s="151" t="s">
        <v>313</v>
      </c>
      <c r="Q1524" s="151" t="s">
        <v>313</v>
      </c>
      <c r="R1524" s="152" t="s">
        <v>313</v>
      </c>
      <c r="S1524" s="152"/>
    </row>
    <row r="1525" spans="1:19" s="145" customFormat="1" ht="14.45" customHeight="1">
      <c r="A1525" s="160"/>
      <c r="B1525" s="299" t="s">
        <v>93</v>
      </c>
      <c r="C1525" s="150">
        <v>164</v>
      </c>
      <c r="D1525" s="151">
        <v>162</v>
      </c>
      <c r="E1525" s="151">
        <v>187</v>
      </c>
      <c r="F1525" s="151">
        <v>219</v>
      </c>
      <c r="G1525" s="151">
        <v>242</v>
      </c>
      <c r="H1525" s="151">
        <v>23</v>
      </c>
      <c r="I1525" s="152">
        <v>10.50228310502283</v>
      </c>
      <c r="J1525" s="142"/>
      <c r="K1525" s="154" t="s">
        <v>93</v>
      </c>
      <c r="L1525" s="150" t="s">
        <v>337</v>
      </c>
      <c r="M1525" s="151" t="s">
        <v>337</v>
      </c>
      <c r="N1525" s="151" t="s">
        <v>313</v>
      </c>
      <c r="O1525" s="151" t="s">
        <v>313</v>
      </c>
      <c r="P1525" s="151" t="s">
        <v>313</v>
      </c>
      <c r="Q1525" s="151" t="s">
        <v>313</v>
      </c>
      <c r="R1525" s="152" t="s">
        <v>313</v>
      </c>
      <c r="S1525" s="152"/>
    </row>
    <row r="1526" spans="1:19" s="145" customFormat="1" ht="14.45" customHeight="1">
      <c r="A1526" s="160"/>
      <c r="B1526" s="142"/>
      <c r="C1526" s="150"/>
      <c r="D1526" s="157"/>
      <c r="E1526" s="157"/>
      <c r="F1526" s="157"/>
      <c r="G1526" s="157"/>
      <c r="H1526" s="157"/>
      <c r="I1526" s="158"/>
      <c r="J1526" s="142"/>
      <c r="K1526" s="159"/>
      <c r="L1526" s="150"/>
      <c r="M1526" s="157"/>
      <c r="N1526" s="157"/>
      <c r="O1526" s="157"/>
      <c r="P1526" s="157"/>
      <c r="Q1526" s="157"/>
      <c r="R1526" s="158"/>
      <c r="S1526" s="158"/>
    </row>
    <row r="1527" spans="1:19" s="145" customFormat="1" ht="14.45" customHeight="1">
      <c r="A1527" s="160"/>
      <c r="B1527" s="142" t="s">
        <v>94</v>
      </c>
      <c r="C1527" s="150">
        <v>16</v>
      </c>
      <c r="D1527" s="151">
        <v>23</v>
      </c>
      <c r="E1527" s="151">
        <v>17</v>
      </c>
      <c r="F1527" s="151">
        <v>12</v>
      </c>
      <c r="G1527" s="151">
        <v>10</v>
      </c>
      <c r="H1527" s="151">
        <v>-2</v>
      </c>
      <c r="I1527" s="152">
        <v>-16.666666666666664</v>
      </c>
      <c r="J1527" s="142"/>
      <c r="K1527" s="159" t="s">
        <v>94</v>
      </c>
      <c r="L1527" s="150" t="s">
        <v>337</v>
      </c>
      <c r="M1527" s="151" t="s">
        <v>337</v>
      </c>
      <c r="N1527" s="151" t="s">
        <v>313</v>
      </c>
      <c r="O1527" s="151" t="s">
        <v>313</v>
      </c>
      <c r="P1527" s="151" t="s">
        <v>313</v>
      </c>
      <c r="Q1527" s="151" t="s">
        <v>313</v>
      </c>
      <c r="R1527" s="152" t="s">
        <v>313</v>
      </c>
      <c r="S1527" s="152"/>
    </row>
    <row r="1528" spans="1:19" s="145" customFormat="1" ht="14.45" customHeight="1">
      <c r="A1528" s="160"/>
      <c r="B1528" s="142" t="s">
        <v>95</v>
      </c>
      <c r="C1528" s="150">
        <v>24</v>
      </c>
      <c r="D1528" s="151">
        <v>20</v>
      </c>
      <c r="E1528" s="151">
        <v>20</v>
      </c>
      <c r="F1528" s="151">
        <v>16</v>
      </c>
      <c r="G1528" s="151">
        <v>13</v>
      </c>
      <c r="H1528" s="151">
        <v>-3</v>
      </c>
      <c r="I1528" s="152">
        <v>-18.75</v>
      </c>
      <c r="J1528" s="142"/>
      <c r="K1528" s="159" t="s">
        <v>95</v>
      </c>
      <c r="L1528" s="150" t="s">
        <v>337</v>
      </c>
      <c r="M1528" s="151" t="s">
        <v>337</v>
      </c>
      <c r="N1528" s="151" t="s">
        <v>313</v>
      </c>
      <c r="O1528" s="151" t="s">
        <v>313</v>
      </c>
      <c r="P1528" s="151" t="s">
        <v>313</v>
      </c>
      <c r="Q1528" s="151" t="s">
        <v>313</v>
      </c>
      <c r="R1528" s="152" t="s">
        <v>313</v>
      </c>
      <c r="S1528" s="152"/>
    </row>
    <row r="1529" spans="1:19" s="145" customFormat="1" ht="14.45" customHeight="1">
      <c r="A1529" s="160"/>
      <c r="B1529" s="142" t="s">
        <v>96</v>
      </c>
      <c r="C1529" s="150">
        <v>20</v>
      </c>
      <c r="D1529" s="151">
        <v>22</v>
      </c>
      <c r="E1529" s="151">
        <v>18</v>
      </c>
      <c r="F1529" s="151">
        <v>14</v>
      </c>
      <c r="G1529" s="151">
        <v>12</v>
      </c>
      <c r="H1529" s="151">
        <v>-2</v>
      </c>
      <c r="I1529" s="152">
        <v>-14.285714285714285</v>
      </c>
      <c r="J1529" s="142"/>
      <c r="K1529" s="159" t="s">
        <v>96</v>
      </c>
      <c r="L1529" s="150" t="s">
        <v>337</v>
      </c>
      <c r="M1529" s="151" t="s">
        <v>337</v>
      </c>
      <c r="N1529" s="151" t="s">
        <v>313</v>
      </c>
      <c r="O1529" s="151" t="s">
        <v>313</v>
      </c>
      <c r="P1529" s="151" t="s">
        <v>313</v>
      </c>
      <c r="Q1529" s="151" t="s">
        <v>313</v>
      </c>
      <c r="R1529" s="152" t="s">
        <v>313</v>
      </c>
      <c r="S1529" s="152"/>
    </row>
    <row r="1530" spans="1:19" s="145" customFormat="1" ht="14.45" customHeight="1">
      <c r="A1530" s="160"/>
      <c r="B1530" s="142" t="s">
        <v>97</v>
      </c>
      <c r="C1530" s="150">
        <v>36</v>
      </c>
      <c r="D1530" s="151">
        <v>25</v>
      </c>
      <c r="E1530" s="151">
        <v>20</v>
      </c>
      <c r="F1530" s="151">
        <v>19</v>
      </c>
      <c r="G1530" s="151">
        <v>14</v>
      </c>
      <c r="H1530" s="151">
        <v>-5</v>
      </c>
      <c r="I1530" s="152">
        <v>-26.315789473684209</v>
      </c>
      <c r="J1530" s="142"/>
      <c r="K1530" s="159" t="s">
        <v>97</v>
      </c>
      <c r="L1530" s="150" t="s">
        <v>337</v>
      </c>
      <c r="M1530" s="151" t="s">
        <v>337</v>
      </c>
      <c r="N1530" s="151" t="s">
        <v>313</v>
      </c>
      <c r="O1530" s="151" t="s">
        <v>313</v>
      </c>
      <c r="P1530" s="151" t="s">
        <v>313</v>
      </c>
      <c r="Q1530" s="151" t="s">
        <v>313</v>
      </c>
      <c r="R1530" s="152" t="s">
        <v>313</v>
      </c>
      <c r="S1530" s="152"/>
    </row>
    <row r="1531" spans="1:19" s="145" customFormat="1" ht="14.45" customHeight="1">
      <c r="A1531" s="160"/>
      <c r="B1531" s="142" t="s">
        <v>98</v>
      </c>
      <c r="C1531" s="150">
        <v>36</v>
      </c>
      <c r="D1531" s="151">
        <v>33</v>
      </c>
      <c r="E1531" s="151">
        <v>17</v>
      </c>
      <c r="F1531" s="151">
        <v>18</v>
      </c>
      <c r="G1531" s="151">
        <v>16</v>
      </c>
      <c r="H1531" s="151">
        <v>-2</v>
      </c>
      <c r="I1531" s="152">
        <v>-11.111111111111111</v>
      </c>
      <c r="J1531" s="142"/>
      <c r="K1531" s="159" t="s">
        <v>98</v>
      </c>
      <c r="L1531" s="150" t="s">
        <v>337</v>
      </c>
      <c r="M1531" s="151" t="s">
        <v>337</v>
      </c>
      <c r="N1531" s="151" t="s">
        <v>313</v>
      </c>
      <c r="O1531" s="151" t="s">
        <v>313</v>
      </c>
      <c r="P1531" s="151" t="s">
        <v>313</v>
      </c>
      <c r="Q1531" s="151" t="s">
        <v>313</v>
      </c>
      <c r="R1531" s="152" t="s">
        <v>313</v>
      </c>
      <c r="S1531" s="152"/>
    </row>
    <row r="1532" spans="1:19" s="145" customFormat="1" ht="14.45" customHeight="1">
      <c r="A1532" s="160"/>
      <c r="B1532" s="142" t="s">
        <v>99</v>
      </c>
      <c r="C1532" s="150">
        <v>47</v>
      </c>
      <c r="D1532" s="151">
        <v>27</v>
      </c>
      <c r="E1532" s="151">
        <v>22</v>
      </c>
      <c r="F1532" s="151">
        <v>13</v>
      </c>
      <c r="G1532" s="151">
        <v>11</v>
      </c>
      <c r="H1532" s="151">
        <v>-2</v>
      </c>
      <c r="I1532" s="152">
        <v>-15.384615384615385</v>
      </c>
      <c r="J1532" s="142"/>
      <c r="K1532" s="159" t="s">
        <v>99</v>
      </c>
      <c r="L1532" s="150" t="s">
        <v>337</v>
      </c>
      <c r="M1532" s="151" t="s">
        <v>337</v>
      </c>
      <c r="N1532" s="151" t="s">
        <v>313</v>
      </c>
      <c r="O1532" s="151" t="s">
        <v>313</v>
      </c>
      <c r="P1532" s="151" t="s">
        <v>313</v>
      </c>
      <c r="Q1532" s="151" t="s">
        <v>313</v>
      </c>
      <c r="R1532" s="152" t="s">
        <v>313</v>
      </c>
      <c r="S1532" s="152"/>
    </row>
    <row r="1533" spans="1:19" s="145" customFormat="1" ht="14.45" customHeight="1">
      <c r="A1533" s="160"/>
      <c r="B1533" s="142" t="s">
        <v>100</v>
      </c>
      <c r="C1533" s="150">
        <v>40</v>
      </c>
      <c r="D1533" s="151">
        <v>50</v>
      </c>
      <c r="E1533" s="151">
        <v>26</v>
      </c>
      <c r="F1533" s="151">
        <v>20</v>
      </c>
      <c r="G1533" s="151">
        <v>28</v>
      </c>
      <c r="H1533" s="151">
        <v>8</v>
      </c>
      <c r="I1533" s="152">
        <v>40</v>
      </c>
      <c r="J1533" s="142"/>
      <c r="K1533" s="159" t="s">
        <v>100</v>
      </c>
      <c r="L1533" s="150" t="s">
        <v>337</v>
      </c>
      <c r="M1533" s="151" t="s">
        <v>337</v>
      </c>
      <c r="N1533" s="151" t="s">
        <v>313</v>
      </c>
      <c r="O1533" s="151" t="s">
        <v>313</v>
      </c>
      <c r="P1533" s="151" t="s">
        <v>313</v>
      </c>
      <c r="Q1533" s="151" t="s">
        <v>313</v>
      </c>
      <c r="R1533" s="152" t="s">
        <v>313</v>
      </c>
      <c r="S1533" s="152"/>
    </row>
    <row r="1534" spans="1:19" s="145" customFormat="1" ht="14.45" customHeight="1">
      <c r="A1534" s="160"/>
      <c r="B1534" s="142" t="s">
        <v>118</v>
      </c>
      <c r="C1534" s="150">
        <v>33</v>
      </c>
      <c r="D1534" s="151">
        <v>42</v>
      </c>
      <c r="E1534" s="151">
        <v>40</v>
      </c>
      <c r="F1534" s="151">
        <v>21</v>
      </c>
      <c r="G1534" s="151">
        <v>16</v>
      </c>
      <c r="H1534" s="151">
        <v>-5</v>
      </c>
      <c r="I1534" s="152">
        <v>-23.809523809523807</v>
      </c>
      <c r="J1534" s="142"/>
      <c r="K1534" s="159" t="s">
        <v>118</v>
      </c>
      <c r="L1534" s="150" t="s">
        <v>337</v>
      </c>
      <c r="M1534" s="151" t="s">
        <v>337</v>
      </c>
      <c r="N1534" s="151" t="s">
        <v>313</v>
      </c>
      <c r="O1534" s="151" t="s">
        <v>313</v>
      </c>
      <c r="P1534" s="151" t="s">
        <v>313</v>
      </c>
      <c r="Q1534" s="151" t="s">
        <v>313</v>
      </c>
      <c r="R1534" s="152" t="s">
        <v>313</v>
      </c>
      <c r="S1534" s="152"/>
    </row>
    <row r="1535" spans="1:19" s="145" customFormat="1" ht="14.45" customHeight="1">
      <c r="A1535" s="160"/>
      <c r="B1535" s="142" t="s">
        <v>101</v>
      </c>
      <c r="C1535" s="150">
        <v>40</v>
      </c>
      <c r="D1535" s="151">
        <v>36</v>
      </c>
      <c r="E1535" s="151">
        <v>39</v>
      </c>
      <c r="F1535" s="151">
        <v>40</v>
      </c>
      <c r="G1535" s="151">
        <v>26</v>
      </c>
      <c r="H1535" s="151">
        <v>-14</v>
      </c>
      <c r="I1535" s="152">
        <v>-35</v>
      </c>
      <c r="J1535" s="142"/>
      <c r="K1535" s="159" t="s">
        <v>101</v>
      </c>
      <c r="L1535" s="150" t="s">
        <v>337</v>
      </c>
      <c r="M1535" s="151" t="s">
        <v>337</v>
      </c>
      <c r="N1535" s="151" t="s">
        <v>313</v>
      </c>
      <c r="O1535" s="151" t="s">
        <v>313</v>
      </c>
      <c r="P1535" s="151" t="s">
        <v>313</v>
      </c>
      <c r="Q1535" s="151" t="s">
        <v>313</v>
      </c>
      <c r="R1535" s="152" t="s">
        <v>313</v>
      </c>
      <c r="S1535" s="152"/>
    </row>
    <row r="1536" spans="1:19" s="145" customFormat="1" ht="14.45" customHeight="1">
      <c r="A1536" s="160"/>
      <c r="B1536" s="142" t="s">
        <v>102</v>
      </c>
      <c r="C1536" s="150">
        <v>37</v>
      </c>
      <c r="D1536" s="151">
        <v>43</v>
      </c>
      <c r="E1536" s="151">
        <v>38</v>
      </c>
      <c r="F1536" s="151">
        <v>40</v>
      </c>
      <c r="G1536" s="151">
        <v>42</v>
      </c>
      <c r="H1536" s="151">
        <v>2</v>
      </c>
      <c r="I1536" s="152">
        <v>5</v>
      </c>
      <c r="J1536" s="142"/>
      <c r="K1536" s="159" t="s">
        <v>102</v>
      </c>
      <c r="L1536" s="150" t="s">
        <v>337</v>
      </c>
      <c r="M1536" s="151" t="s">
        <v>337</v>
      </c>
      <c r="N1536" s="151" t="s">
        <v>313</v>
      </c>
      <c r="O1536" s="151" t="s">
        <v>313</v>
      </c>
      <c r="P1536" s="151" t="s">
        <v>313</v>
      </c>
      <c r="Q1536" s="151" t="s">
        <v>313</v>
      </c>
      <c r="R1536" s="152" t="s">
        <v>313</v>
      </c>
      <c r="S1536" s="152"/>
    </row>
    <row r="1537" spans="1:19" s="145" customFormat="1" ht="14.45" customHeight="1">
      <c r="A1537" s="160"/>
      <c r="B1537" s="142" t="s">
        <v>103</v>
      </c>
      <c r="C1537" s="150">
        <v>61</v>
      </c>
      <c r="D1537" s="151">
        <v>50</v>
      </c>
      <c r="E1537" s="151">
        <v>48</v>
      </c>
      <c r="F1537" s="151">
        <v>36</v>
      </c>
      <c r="G1537" s="151">
        <v>45</v>
      </c>
      <c r="H1537" s="151">
        <v>9</v>
      </c>
      <c r="I1537" s="152">
        <v>25</v>
      </c>
      <c r="J1537" s="142"/>
      <c r="K1537" s="159" t="s">
        <v>103</v>
      </c>
      <c r="L1537" s="150" t="s">
        <v>337</v>
      </c>
      <c r="M1537" s="151" t="s">
        <v>337</v>
      </c>
      <c r="N1537" s="151" t="s">
        <v>313</v>
      </c>
      <c r="O1537" s="151" t="s">
        <v>313</v>
      </c>
      <c r="P1537" s="151" t="s">
        <v>313</v>
      </c>
      <c r="Q1537" s="151" t="s">
        <v>313</v>
      </c>
      <c r="R1537" s="152" t="s">
        <v>313</v>
      </c>
      <c r="S1537" s="152"/>
    </row>
    <row r="1538" spans="1:19" s="145" customFormat="1" ht="14.45" customHeight="1">
      <c r="A1538" s="160"/>
      <c r="B1538" s="142" t="s">
        <v>104</v>
      </c>
      <c r="C1538" s="150">
        <v>56</v>
      </c>
      <c r="D1538" s="151">
        <v>67</v>
      </c>
      <c r="E1538" s="151">
        <v>50</v>
      </c>
      <c r="F1538" s="151">
        <v>46</v>
      </c>
      <c r="G1538" s="151">
        <v>34</v>
      </c>
      <c r="H1538" s="151">
        <v>-12</v>
      </c>
      <c r="I1538" s="152">
        <v>-26.086956521739129</v>
      </c>
      <c r="J1538" s="142"/>
      <c r="K1538" s="159" t="s">
        <v>104</v>
      </c>
      <c r="L1538" s="150" t="s">
        <v>337</v>
      </c>
      <c r="M1538" s="151" t="s">
        <v>337</v>
      </c>
      <c r="N1538" s="151" t="s">
        <v>313</v>
      </c>
      <c r="O1538" s="151" t="s">
        <v>313</v>
      </c>
      <c r="P1538" s="151" t="s">
        <v>313</v>
      </c>
      <c r="Q1538" s="151" t="s">
        <v>313</v>
      </c>
      <c r="R1538" s="152" t="s">
        <v>313</v>
      </c>
      <c r="S1538" s="152"/>
    </row>
    <row r="1539" spans="1:19" s="139" customFormat="1" ht="14.45" customHeight="1">
      <c r="A1539" s="160"/>
      <c r="B1539" s="142" t="s">
        <v>105</v>
      </c>
      <c r="C1539" s="150">
        <v>25</v>
      </c>
      <c r="D1539" s="151">
        <v>60</v>
      </c>
      <c r="E1539" s="151">
        <v>67</v>
      </c>
      <c r="F1539" s="151">
        <v>49</v>
      </c>
      <c r="G1539" s="151">
        <v>44</v>
      </c>
      <c r="H1539" s="151">
        <v>-5</v>
      </c>
      <c r="I1539" s="152">
        <v>-10.204081632653061</v>
      </c>
      <c r="J1539" s="142"/>
      <c r="K1539" s="159" t="s">
        <v>105</v>
      </c>
      <c r="L1539" s="150" t="s">
        <v>337</v>
      </c>
      <c r="M1539" s="151" t="s">
        <v>337</v>
      </c>
      <c r="N1539" s="151" t="s">
        <v>313</v>
      </c>
      <c r="O1539" s="151" t="s">
        <v>313</v>
      </c>
      <c r="P1539" s="151" t="s">
        <v>313</v>
      </c>
      <c r="Q1539" s="151" t="s">
        <v>313</v>
      </c>
      <c r="R1539" s="152" t="s">
        <v>313</v>
      </c>
      <c r="S1539" s="152"/>
    </row>
    <row r="1540" spans="1:19" s="145" customFormat="1" ht="14.45" customHeight="1">
      <c r="A1540" s="160"/>
      <c r="B1540" s="142" t="s">
        <v>106</v>
      </c>
      <c r="C1540" s="150">
        <v>43</v>
      </c>
      <c r="D1540" s="151">
        <v>29</v>
      </c>
      <c r="E1540" s="151">
        <v>57</v>
      </c>
      <c r="F1540" s="151">
        <v>69</v>
      </c>
      <c r="G1540" s="151">
        <v>56</v>
      </c>
      <c r="H1540" s="151">
        <v>-13</v>
      </c>
      <c r="I1540" s="152">
        <v>-18.840579710144929</v>
      </c>
      <c r="J1540" s="142"/>
      <c r="K1540" s="159" t="s">
        <v>106</v>
      </c>
      <c r="L1540" s="150" t="s">
        <v>337</v>
      </c>
      <c r="M1540" s="151" t="s">
        <v>337</v>
      </c>
      <c r="N1540" s="151" t="s">
        <v>313</v>
      </c>
      <c r="O1540" s="151" t="s">
        <v>313</v>
      </c>
      <c r="P1540" s="151" t="s">
        <v>313</v>
      </c>
      <c r="Q1540" s="151" t="s">
        <v>313</v>
      </c>
      <c r="R1540" s="152" t="s">
        <v>313</v>
      </c>
      <c r="S1540" s="152"/>
    </row>
    <row r="1541" spans="1:19" s="145" customFormat="1" ht="14.45" customHeight="1">
      <c r="A1541" s="160"/>
      <c r="B1541" s="142" t="s">
        <v>107</v>
      </c>
      <c r="C1541" s="150">
        <v>43</v>
      </c>
      <c r="D1541" s="151">
        <v>45</v>
      </c>
      <c r="E1541" s="151">
        <v>22</v>
      </c>
      <c r="F1541" s="151">
        <v>51</v>
      </c>
      <c r="G1541" s="151">
        <v>63</v>
      </c>
      <c r="H1541" s="151">
        <v>12</v>
      </c>
      <c r="I1541" s="152">
        <v>23.52941176470588</v>
      </c>
      <c r="J1541" s="142"/>
      <c r="K1541" s="159" t="s">
        <v>107</v>
      </c>
      <c r="L1541" s="150" t="s">
        <v>337</v>
      </c>
      <c r="M1541" s="151" t="s">
        <v>337</v>
      </c>
      <c r="N1541" s="151" t="s">
        <v>313</v>
      </c>
      <c r="O1541" s="151" t="s">
        <v>313</v>
      </c>
      <c r="P1541" s="151" t="s">
        <v>313</v>
      </c>
      <c r="Q1541" s="151" t="s">
        <v>313</v>
      </c>
      <c r="R1541" s="152" t="s">
        <v>313</v>
      </c>
      <c r="S1541" s="152"/>
    </row>
    <row r="1542" spans="1:19" s="145" customFormat="1" ht="14.45" customHeight="1">
      <c r="A1542" s="160"/>
      <c r="B1542" s="142" t="s">
        <v>108</v>
      </c>
      <c r="C1542" s="150">
        <v>39</v>
      </c>
      <c r="D1542" s="151">
        <v>40</v>
      </c>
      <c r="E1542" s="151">
        <v>42</v>
      </c>
      <c r="F1542" s="151">
        <v>22</v>
      </c>
      <c r="G1542" s="151">
        <v>43</v>
      </c>
      <c r="H1542" s="151">
        <v>21</v>
      </c>
      <c r="I1542" s="152">
        <v>95.454545454545453</v>
      </c>
      <c r="J1542" s="142"/>
      <c r="K1542" s="159" t="s">
        <v>108</v>
      </c>
      <c r="L1542" s="150" t="s">
        <v>337</v>
      </c>
      <c r="M1542" s="151" t="s">
        <v>337</v>
      </c>
      <c r="N1542" s="151" t="s">
        <v>313</v>
      </c>
      <c r="O1542" s="151" t="s">
        <v>313</v>
      </c>
      <c r="P1542" s="151" t="s">
        <v>313</v>
      </c>
      <c r="Q1542" s="151" t="s">
        <v>313</v>
      </c>
      <c r="R1542" s="152" t="s">
        <v>313</v>
      </c>
      <c r="S1542" s="152"/>
    </row>
    <row r="1543" spans="1:19" s="153" customFormat="1" ht="14.45" customHeight="1">
      <c r="A1543" s="160"/>
      <c r="B1543" s="142" t="s">
        <v>109</v>
      </c>
      <c r="C1543" s="150">
        <v>25</v>
      </c>
      <c r="D1543" s="151">
        <v>28</v>
      </c>
      <c r="E1543" s="151">
        <v>36</v>
      </c>
      <c r="F1543" s="151">
        <v>39</v>
      </c>
      <c r="G1543" s="151">
        <v>26</v>
      </c>
      <c r="H1543" s="151">
        <v>-13</v>
      </c>
      <c r="I1543" s="152">
        <v>-33.333333333333329</v>
      </c>
      <c r="J1543" s="142"/>
      <c r="K1543" s="159" t="s">
        <v>109</v>
      </c>
      <c r="L1543" s="150" t="s">
        <v>337</v>
      </c>
      <c r="M1543" s="151" t="s">
        <v>337</v>
      </c>
      <c r="N1543" s="151" t="s">
        <v>313</v>
      </c>
      <c r="O1543" s="151" t="s">
        <v>313</v>
      </c>
      <c r="P1543" s="151" t="s">
        <v>313</v>
      </c>
      <c r="Q1543" s="151" t="s">
        <v>313</v>
      </c>
      <c r="R1543" s="152" t="s">
        <v>313</v>
      </c>
      <c r="S1543" s="152"/>
    </row>
    <row r="1544" spans="1:19" s="145" customFormat="1" ht="14.45" customHeight="1">
      <c r="A1544" s="160"/>
      <c r="B1544" s="142" t="s">
        <v>110</v>
      </c>
      <c r="C1544" s="150">
        <v>14</v>
      </c>
      <c r="D1544" s="151">
        <v>20</v>
      </c>
      <c r="E1544" s="151">
        <v>30</v>
      </c>
      <c r="F1544" s="151">
        <v>38</v>
      </c>
      <c r="G1544" s="151">
        <v>54</v>
      </c>
      <c r="H1544" s="151">
        <v>16</v>
      </c>
      <c r="I1544" s="152">
        <v>42.105263157894733</v>
      </c>
      <c r="J1544" s="142"/>
      <c r="K1544" s="159" t="s">
        <v>110</v>
      </c>
      <c r="L1544" s="150" t="s">
        <v>337</v>
      </c>
      <c r="M1544" s="151" t="s">
        <v>337</v>
      </c>
      <c r="N1544" s="151" t="s">
        <v>313</v>
      </c>
      <c r="O1544" s="151" t="s">
        <v>313</v>
      </c>
      <c r="P1544" s="151" t="s">
        <v>313</v>
      </c>
      <c r="Q1544" s="151" t="s">
        <v>313</v>
      </c>
      <c r="R1544" s="152" t="s">
        <v>313</v>
      </c>
      <c r="S1544" s="152"/>
    </row>
    <row r="1545" spans="1:19" s="145" customFormat="1" ht="14.45" customHeight="1">
      <c r="A1545" s="160"/>
      <c r="B1545" s="142" t="s">
        <v>111</v>
      </c>
      <c r="C1545" s="323" t="s">
        <v>313</v>
      </c>
      <c r="D1545" s="151" t="s">
        <v>313</v>
      </c>
      <c r="E1545" s="151" t="s">
        <v>313</v>
      </c>
      <c r="F1545" s="151">
        <v>1</v>
      </c>
      <c r="G1545" s="151">
        <v>3</v>
      </c>
      <c r="H1545" s="151"/>
      <c r="I1545" s="152"/>
      <c r="J1545" s="160"/>
      <c r="K1545" s="142" t="s">
        <v>111</v>
      </c>
      <c r="L1545" s="323" t="s">
        <v>313</v>
      </c>
      <c r="M1545" s="151" t="s">
        <v>313</v>
      </c>
      <c r="N1545" s="151" t="s">
        <v>313</v>
      </c>
      <c r="O1545" s="151" t="s">
        <v>313</v>
      </c>
      <c r="P1545" s="151" t="s">
        <v>313</v>
      </c>
      <c r="Q1545" s="151"/>
      <c r="R1545" s="152"/>
      <c r="S1545" s="160"/>
    </row>
    <row r="1546" spans="1:19" s="145" customFormat="1" ht="14.45" customHeight="1">
      <c r="A1546" s="160"/>
      <c r="B1546" s="162"/>
      <c r="C1546" s="162"/>
      <c r="D1546" s="162"/>
      <c r="E1546" s="162"/>
      <c r="F1546" s="162"/>
      <c r="G1546" s="162"/>
      <c r="H1546" s="162"/>
      <c r="I1546" s="162"/>
      <c r="J1546" s="162"/>
      <c r="K1546" s="142" t="s">
        <v>400</v>
      </c>
      <c r="L1546" s="162"/>
      <c r="M1546" s="162"/>
      <c r="N1546" s="162"/>
      <c r="O1546" s="162"/>
      <c r="P1546" s="161"/>
      <c r="Q1546" s="160"/>
      <c r="R1546" s="160"/>
      <c r="S1546" s="160"/>
    </row>
    <row r="1547" spans="1:19" s="145" customFormat="1" ht="14.45" customHeight="1">
      <c r="A1547" s="160"/>
      <c r="B1547" s="162"/>
      <c r="C1547" s="162"/>
      <c r="D1547" s="162"/>
      <c r="E1547" s="162"/>
      <c r="F1547" s="162"/>
      <c r="G1547" s="162"/>
      <c r="H1547" s="162"/>
      <c r="I1547" s="162"/>
      <c r="J1547" s="162"/>
      <c r="K1547" s="142"/>
      <c r="L1547" s="162"/>
      <c r="M1547" s="162"/>
      <c r="N1547" s="162"/>
      <c r="O1547" s="162"/>
      <c r="P1547" s="161"/>
      <c r="Q1547" s="160"/>
      <c r="R1547" s="160"/>
      <c r="S1547" s="160"/>
    </row>
    <row r="1548" spans="1:19" s="145" customFormat="1" ht="14.45" customHeight="1">
      <c r="A1548" s="160"/>
      <c r="B1548" s="162"/>
      <c r="C1548" s="162"/>
      <c r="D1548" s="162"/>
      <c r="E1548" s="162"/>
      <c r="F1548" s="162"/>
      <c r="G1548" s="162"/>
      <c r="H1548" s="162"/>
      <c r="I1548" s="162"/>
      <c r="J1548" s="162"/>
      <c r="K1548" s="142"/>
      <c r="L1548" s="162"/>
      <c r="M1548" s="162"/>
      <c r="N1548" s="162"/>
      <c r="O1548" s="162"/>
      <c r="P1548" s="161"/>
      <c r="Q1548" s="160"/>
      <c r="R1548" s="160"/>
      <c r="S1548" s="160"/>
    </row>
    <row r="1549" spans="1:19" s="145" customFormat="1" ht="14.45" customHeight="1">
      <c r="A1549" s="138"/>
      <c r="B1549" s="138" t="s">
        <v>267</v>
      </c>
      <c r="C1549" s="138"/>
      <c r="D1549" s="138"/>
      <c r="E1549" s="138"/>
      <c r="F1549" s="138"/>
      <c r="G1549" s="138"/>
      <c r="H1549" s="138"/>
      <c r="I1549" s="138"/>
      <c r="J1549" s="138"/>
      <c r="K1549" s="138" t="s">
        <v>268</v>
      </c>
      <c r="L1549" s="138"/>
      <c r="M1549" s="138"/>
      <c r="N1549" s="138"/>
      <c r="O1549" s="138"/>
      <c r="P1549" s="138"/>
      <c r="Q1549" s="138"/>
      <c r="R1549" s="138"/>
      <c r="S1549" s="138"/>
    </row>
    <row r="1550" spans="1:19" s="145" customFormat="1" ht="14.45" customHeight="1">
      <c r="A1550" s="160"/>
      <c r="B1550" s="491" t="s">
        <v>335</v>
      </c>
      <c r="C1550" s="140"/>
      <c r="D1550" s="140"/>
      <c r="E1550" s="140"/>
      <c r="F1550" s="140"/>
      <c r="G1550" s="143"/>
      <c r="H1550" s="141"/>
      <c r="I1550" s="141"/>
      <c r="J1550" s="142"/>
      <c r="K1550" s="491" t="s">
        <v>335</v>
      </c>
      <c r="L1550" s="140"/>
      <c r="M1550" s="140"/>
      <c r="N1550" s="140"/>
      <c r="O1550" s="140"/>
      <c r="P1550" s="143"/>
      <c r="Q1550" s="141"/>
      <c r="R1550" s="141"/>
      <c r="S1550" s="144"/>
    </row>
    <row r="1551" spans="1:19" s="145" customFormat="1" ht="14.45" customHeight="1">
      <c r="A1551" s="160"/>
      <c r="B1551" s="492"/>
      <c r="C1551" s="146" t="s">
        <v>151</v>
      </c>
      <c r="D1551" s="146" t="s">
        <v>86</v>
      </c>
      <c r="E1551" s="146" t="s">
        <v>87</v>
      </c>
      <c r="F1551" s="146" t="s">
        <v>410</v>
      </c>
      <c r="G1551" s="146" t="s">
        <v>739</v>
      </c>
      <c r="H1551" s="81" t="s">
        <v>509</v>
      </c>
      <c r="I1551" s="147" t="s">
        <v>807</v>
      </c>
      <c r="J1551" s="142"/>
      <c r="K1551" s="492"/>
      <c r="L1551" s="146" t="s">
        <v>151</v>
      </c>
      <c r="M1551" s="146" t="s">
        <v>86</v>
      </c>
      <c r="N1551" s="146" t="s">
        <v>87</v>
      </c>
      <c r="O1551" s="146" t="s">
        <v>410</v>
      </c>
      <c r="P1551" s="146" t="s">
        <v>739</v>
      </c>
      <c r="Q1551" s="81" t="s">
        <v>509</v>
      </c>
      <c r="R1551" s="147" t="s">
        <v>807</v>
      </c>
      <c r="S1551" s="144"/>
    </row>
    <row r="1552" spans="1:19" s="145" customFormat="1" ht="14.45" customHeight="1">
      <c r="A1552" s="160"/>
      <c r="B1552" s="493"/>
      <c r="C1552" s="148"/>
      <c r="D1552" s="148"/>
      <c r="E1552" s="148"/>
      <c r="F1552" s="148"/>
      <c r="G1552" s="148"/>
      <c r="H1552" s="149" t="s">
        <v>88</v>
      </c>
      <c r="I1552" s="81" t="s">
        <v>511</v>
      </c>
      <c r="J1552" s="142"/>
      <c r="K1552" s="493"/>
      <c r="L1552" s="148"/>
      <c r="M1552" s="148"/>
      <c r="N1552" s="148"/>
      <c r="O1552" s="148"/>
      <c r="P1552" s="148"/>
      <c r="Q1552" s="149" t="s">
        <v>88</v>
      </c>
      <c r="R1552" s="81" t="s">
        <v>511</v>
      </c>
      <c r="S1552" s="144"/>
    </row>
    <row r="1553" spans="1:19" s="180" customFormat="1" ht="14.45" customHeight="1">
      <c r="B1553" s="188" t="s">
        <v>90</v>
      </c>
      <c r="C1553" s="187">
        <v>454</v>
      </c>
      <c r="D1553" s="183">
        <v>394</v>
      </c>
      <c r="E1553" s="183">
        <v>367</v>
      </c>
      <c r="F1553" s="183">
        <v>357</v>
      </c>
      <c r="G1553" s="183">
        <v>322</v>
      </c>
      <c r="H1553" s="182">
        <v>-35</v>
      </c>
      <c r="I1553" s="184">
        <v>-9.8039215686274517</v>
      </c>
      <c r="J1553" s="185"/>
      <c r="K1553" s="186" t="s">
        <v>90</v>
      </c>
      <c r="L1553" s="187">
        <v>1320</v>
      </c>
      <c r="M1553" s="183">
        <v>1270</v>
      </c>
      <c r="N1553" s="183">
        <v>1162</v>
      </c>
      <c r="O1553" s="183">
        <v>1108</v>
      </c>
      <c r="P1553" s="183">
        <v>1001</v>
      </c>
      <c r="Q1553" s="182">
        <v>-107</v>
      </c>
      <c r="R1553" s="184">
        <v>-9.6570397111913362</v>
      </c>
      <c r="S1553" s="184"/>
    </row>
    <row r="1554" spans="1:19" s="145" customFormat="1" ht="14.45" customHeight="1">
      <c r="A1554" s="160"/>
      <c r="B1554" s="299" t="s">
        <v>91</v>
      </c>
      <c r="C1554" s="150">
        <v>38</v>
      </c>
      <c r="D1554" s="151">
        <v>40</v>
      </c>
      <c r="E1554" s="151">
        <v>32</v>
      </c>
      <c r="F1554" s="151">
        <v>43</v>
      </c>
      <c r="G1554" s="151">
        <v>43</v>
      </c>
      <c r="H1554" s="151">
        <v>0</v>
      </c>
      <c r="I1554" s="152">
        <v>0</v>
      </c>
      <c r="J1554" s="142"/>
      <c r="K1554" s="154" t="s">
        <v>91</v>
      </c>
      <c r="L1554" s="150">
        <v>110</v>
      </c>
      <c r="M1554" s="151">
        <v>102</v>
      </c>
      <c r="N1554" s="151">
        <v>81</v>
      </c>
      <c r="O1554" s="151">
        <v>64</v>
      </c>
      <c r="P1554" s="151">
        <v>59</v>
      </c>
      <c r="Q1554" s="151">
        <v>-5</v>
      </c>
      <c r="R1554" s="152">
        <v>-7.8125</v>
      </c>
      <c r="S1554" s="152"/>
    </row>
    <row r="1555" spans="1:19" s="145" customFormat="1" ht="14.45" customHeight="1">
      <c r="A1555" s="160"/>
      <c r="B1555" s="299" t="s">
        <v>92</v>
      </c>
      <c r="C1555" s="150">
        <v>293</v>
      </c>
      <c r="D1555" s="151">
        <v>236</v>
      </c>
      <c r="E1555" s="151">
        <v>220</v>
      </c>
      <c r="F1555" s="151">
        <v>204</v>
      </c>
      <c r="G1555" s="151">
        <v>152</v>
      </c>
      <c r="H1555" s="151">
        <v>-52</v>
      </c>
      <c r="I1555" s="152">
        <v>-25.490196078431371</v>
      </c>
      <c r="J1555" s="142"/>
      <c r="K1555" s="154" t="s">
        <v>92</v>
      </c>
      <c r="L1555" s="150">
        <v>859</v>
      </c>
      <c r="M1555" s="151">
        <v>701</v>
      </c>
      <c r="N1555" s="151">
        <v>610</v>
      </c>
      <c r="O1555" s="151">
        <v>514</v>
      </c>
      <c r="P1555" s="151">
        <v>410</v>
      </c>
      <c r="Q1555" s="151">
        <v>-104</v>
      </c>
      <c r="R1555" s="152">
        <v>-20.233463035019454</v>
      </c>
      <c r="S1555" s="152"/>
    </row>
    <row r="1556" spans="1:19" s="145" customFormat="1" ht="14.45" customHeight="1">
      <c r="A1556" s="160"/>
      <c r="B1556" s="299" t="s">
        <v>93</v>
      </c>
      <c r="C1556" s="150">
        <v>123</v>
      </c>
      <c r="D1556" s="151">
        <v>118</v>
      </c>
      <c r="E1556" s="151">
        <v>115</v>
      </c>
      <c r="F1556" s="151">
        <v>107</v>
      </c>
      <c r="G1556" s="151">
        <v>125</v>
      </c>
      <c r="H1556" s="151">
        <v>18</v>
      </c>
      <c r="I1556" s="152">
        <v>16.822429906542055</v>
      </c>
      <c r="J1556" s="142"/>
      <c r="K1556" s="154" t="s">
        <v>93</v>
      </c>
      <c r="L1556" s="150">
        <v>351</v>
      </c>
      <c r="M1556" s="151">
        <v>467</v>
      </c>
      <c r="N1556" s="151">
        <v>471</v>
      </c>
      <c r="O1556" s="151">
        <v>527</v>
      </c>
      <c r="P1556" s="151">
        <v>521</v>
      </c>
      <c r="Q1556" s="151">
        <v>-6</v>
      </c>
      <c r="R1556" s="152">
        <v>-1.1385199240986716</v>
      </c>
      <c r="S1556" s="152"/>
    </row>
    <row r="1557" spans="1:19" s="145" customFormat="1" ht="14.45" customHeight="1">
      <c r="A1557" s="160"/>
      <c r="B1557" s="142"/>
      <c r="C1557" s="150"/>
      <c r="D1557" s="157"/>
      <c r="E1557" s="157"/>
      <c r="F1557" s="157"/>
      <c r="G1557" s="157"/>
      <c r="H1557" s="157"/>
      <c r="I1557" s="158"/>
      <c r="J1557" s="142"/>
      <c r="K1557" s="159"/>
      <c r="L1557" s="150"/>
      <c r="M1557" s="157"/>
      <c r="N1557" s="157"/>
      <c r="O1557" s="157"/>
      <c r="P1557" s="157"/>
      <c r="Q1557" s="157"/>
      <c r="R1557" s="158"/>
      <c r="S1557" s="158"/>
    </row>
    <row r="1558" spans="1:19" s="145" customFormat="1" ht="14.45" customHeight="1">
      <c r="A1558" s="160"/>
      <c r="B1558" s="142" t="s">
        <v>94</v>
      </c>
      <c r="C1558" s="150">
        <v>12</v>
      </c>
      <c r="D1558" s="151">
        <v>21</v>
      </c>
      <c r="E1558" s="151">
        <v>11</v>
      </c>
      <c r="F1558" s="151">
        <v>15</v>
      </c>
      <c r="G1558" s="151">
        <v>6</v>
      </c>
      <c r="H1558" s="151">
        <v>-9</v>
      </c>
      <c r="I1558" s="152">
        <v>-60</v>
      </c>
      <c r="J1558" s="142"/>
      <c r="K1558" s="159" t="s">
        <v>94</v>
      </c>
      <c r="L1558" s="150">
        <v>25</v>
      </c>
      <c r="M1558" s="151">
        <v>23</v>
      </c>
      <c r="N1558" s="151">
        <v>24</v>
      </c>
      <c r="O1558" s="151">
        <v>11</v>
      </c>
      <c r="P1558" s="151">
        <v>14</v>
      </c>
      <c r="Q1558" s="151">
        <v>3</v>
      </c>
      <c r="R1558" s="152">
        <v>27.27272727272727</v>
      </c>
      <c r="S1558" s="152"/>
    </row>
    <row r="1559" spans="1:19" s="145" customFormat="1" ht="14.45" customHeight="1">
      <c r="A1559" s="160"/>
      <c r="B1559" s="142" t="s">
        <v>95</v>
      </c>
      <c r="C1559" s="150">
        <v>9</v>
      </c>
      <c r="D1559" s="151">
        <v>11</v>
      </c>
      <c r="E1559" s="151">
        <v>13</v>
      </c>
      <c r="F1559" s="151">
        <v>17</v>
      </c>
      <c r="G1559" s="151">
        <v>17</v>
      </c>
      <c r="H1559" s="151">
        <v>0</v>
      </c>
      <c r="I1559" s="152">
        <v>0</v>
      </c>
      <c r="J1559" s="142"/>
      <c r="K1559" s="159" t="s">
        <v>95</v>
      </c>
      <c r="L1559" s="150">
        <v>40</v>
      </c>
      <c r="M1559" s="151">
        <v>36</v>
      </c>
      <c r="N1559" s="151">
        <v>27</v>
      </c>
      <c r="O1559" s="151">
        <v>20</v>
      </c>
      <c r="P1559" s="151">
        <v>23</v>
      </c>
      <c r="Q1559" s="151">
        <v>3</v>
      </c>
      <c r="R1559" s="152">
        <v>15</v>
      </c>
      <c r="S1559" s="152"/>
    </row>
    <row r="1560" spans="1:19" s="145" customFormat="1" ht="14.45" customHeight="1">
      <c r="A1560" s="160"/>
      <c r="B1560" s="142" t="s">
        <v>96</v>
      </c>
      <c r="C1560" s="150">
        <v>17</v>
      </c>
      <c r="D1560" s="151">
        <v>8</v>
      </c>
      <c r="E1560" s="151">
        <v>8</v>
      </c>
      <c r="F1560" s="151">
        <v>11</v>
      </c>
      <c r="G1560" s="151">
        <v>20</v>
      </c>
      <c r="H1560" s="151">
        <v>9</v>
      </c>
      <c r="I1560" s="152">
        <v>81.818181818181827</v>
      </c>
      <c r="J1560" s="142"/>
      <c r="K1560" s="159" t="s">
        <v>96</v>
      </c>
      <c r="L1560" s="150">
        <v>45</v>
      </c>
      <c r="M1560" s="151">
        <v>43</v>
      </c>
      <c r="N1560" s="151">
        <v>30</v>
      </c>
      <c r="O1560" s="151">
        <v>33</v>
      </c>
      <c r="P1560" s="151">
        <v>22</v>
      </c>
      <c r="Q1560" s="151">
        <v>-11</v>
      </c>
      <c r="R1560" s="152">
        <v>-33.333333333333329</v>
      </c>
      <c r="S1560" s="152"/>
    </row>
    <row r="1561" spans="1:19" s="145" customFormat="1" ht="14.45" customHeight="1">
      <c r="A1561" s="160"/>
      <c r="B1561" s="142" t="s">
        <v>97</v>
      </c>
      <c r="C1561" s="150">
        <v>38</v>
      </c>
      <c r="D1561" s="151">
        <v>11</v>
      </c>
      <c r="E1561" s="151">
        <v>19</v>
      </c>
      <c r="F1561" s="151">
        <v>17</v>
      </c>
      <c r="G1561" s="151">
        <v>15</v>
      </c>
      <c r="H1561" s="151">
        <v>-2</v>
      </c>
      <c r="I1561" s="152">
        <v>-11.76470588235294</v>
      </c>
      <c r="J1561" s="142"/>
      <c r="K1561" s="159" t="s">
        <v>97</v>
      </c>
      <c r="L1561" s="150">
        <v>62</v>
      </c>
      <c r="M1561" s="151">
        <v>47</v>
      </c>
      <c r="N1561" s="151">
        <v>36</v>
      </c>
      <c r="O1561" s="151">
        <v>28</v>
      </c>
      <c r="P1561" s="151">
        <v>24</v>
      </c>
      <c r="Q1561" s="151">
        <v>-4</v>
      </c>
      <c r="R1561" s="152">
        <v>-14.285714285714285</v>
      </c>
      <c r="S1561" s="152"/>
    </row>
    <row r="1562" spans="1:19" s="145" customFormat="1" ht="14.45" customHeight="1">
      <c r="A1562" s="160"/>
      <c r="B1562" s="142" t="s">
        <v>98</v>
      </c>
      <c r="C1562" s="150">
        <v>28</v>
      </c>
      <c r="D1562" s="151">
        <v>27</v>
      </c>
      <c r="E1562" s="151">
        <v>9</v>
      </c>
      <c r="F1562" s="151">
        <v>7</v>
      </c>
      <c r="G1562" s="151">
        <v>9</v>
      </c>
      <c r="H1562" s="151">
        <v>2</v>
      </c>
      <c r="I1562" s="152">
        <v>28.571428571428569</v>
      </c>
      <c r="J1562" s="142"/>
      <c r="K1562" s="159" t="s">
        <v>98</v>
      </c>
      <c r="L1562" s="150">
        <v>67</v>
      </c>
      <c r="M1562" s="151">
        <v>40</v>
      </c>
      <c r="N1562" s="151">
        <v>36</v>
      </c>
      <c r="O1562" s="151">
        <v>40</v>
      </c>
      <c r="P1562" s="151">
        <v>27</v>
      </c>
      <c r="Q1562" s="151">
        <v>-13</v>
      </c>
      <c r="R1562" s="152">
        <v>-32.5</v>
      </c>
      <c r="S1562" s="152"/>
    </row>
    <row r="1563" spans="1:19" s="145" customFormat="1" ht="14.45" customHeight="1">
      <c r="A1563" s="160"/>
      <c r="B1563" s="142" t="s">
        <v>99</v>
      </c>
      <c r="C1563" s="150">
        <v>22</v>
      </c>
      <c r="D1563" s="151">
        <v>16</v>
      </c>
      <c r="E1563" s="151">
        <v>19</v>
      </c>
      <c r="F1563" s="151">
        <v>16</v>
      </c>
      <c r="G1563" s="151">
        <v>5</v>
      </c>
      <c r="H1563" s="151">
        <v>-11</v>
      </c>
      <c r="I1563" s="152">
        <v>-68.75</v>
      </c>
      <c r="J1563" s="142"/>
      <c r="K1563" s="159" t="s">
        <v>99</v>
      </c>
      <c r="L1563" s="150">
        <v>78</v>
      </c>
      <c r="M1563" s="151">
        <v>34</v>
      </c>
      <c r="N1563" s="151">
        <v>35</v>
      </c>
      <c r="O1563" s="151">
        <v>38</v>
      </c>
      <c r="P1563" s="151">
        <v>26</v>
      </c>
      <c r="Q1563" s="151">
        <v>-12</v>
      </c>
      <c r="R1563" s="152">
        <v>-31.578947368421051</v>
      </c>
      <c r="S1563" s="152"/>
    </row>
    <row r="1564" spans="1:19" s="145" customFormat="1" ht="14.45" customHeight="1">
      <c r="A1564" s="160"/>
      <c r="B1564" s="142" t="s">
        <v>100</v>
      </c>
      <c r="C1564" s="150">
        <v>23</v>
      </c>
      <c r="D1564" s="151">
        <v>28</v>
      </c>
      <c r="E1564" s="151">
        <v>17</v>
      </c>
      <c r="F1564" s="151">
        <v>20</v>
      </c>
      <c r="G1564" s="151">
        <v>6</v>
      </c>
      <c r="H1564" s="151">
        <v>-14</v>
      </c>
      <c r="I1564" s="152">
        <v>-70</v>
      </c>
      <c r="J1564" s="142"/>
      <c r="K1564" s="159" t="s">
        <v>100</v>
      </c>
      <c r="L1564" s="150">
        <v>55</v>
      </c>
      <c r="M1564" s="151">
        <v>69</v>
      </c>
      <c r="N1564" s="151">
        <v>38</v>
      </c>
      <c r="O1564" s="151">
        <v>23</v>
      </c>
      <c r="P1564" s="151">
        <v>31</v>
      </c>
      <c r="Q1564" s="151">
        <v>8</v>
      </c>
      <c r="R1564" s="152">
        <v>34.782608695652172</v>
      </c>
      <c r="S1564" s="152"/>
    </row>
    <row r="1565" spans="1:19" s="145" customFormat="1" ht="14.45" customHeight="1">
      <c r="A1565" s="160"/>
      <c r="B1565" s="142" t="s">
        <v>118</v>
      </c>
      <c r="C1565" s="150">
        <v>19</v>
      </c>
      <c r="D1565" s="151">
        <v>21</v>
      </c>
      <c r="E1565" s="151">
        <v>17</v>
      </c>
      <c r="F1565" s="151">
        <v>24</v>
      </c>
      <c r="G1565" s="151">
        <v>19</v>
      </c>
      <c r="H1565" s="151">
        <v>-5</v>
      </c>
      <c r="I1565" s="152">
        <v>-20.833333333333336</v>
      </c>
      <c r="J1565" s="142"/>
      <c r="K1565" s="159" t="s">
        <v>118</v>
      </c>
      <c r="L1565" s="150">
        <v>58</v>
      </c>
      <c r="M1565" s="151">
        <v>50</v>
      </c>
      <c r="N1565" s="151">
        <v>67</v>
      </c>
      <c r="O1565" s="151">
        <v>36</v>
      </c>
      <c r="P1565" s="151">
        <v>22</v>
      </c>
      <c r="Q1565" s="151">
        <v>-14</v>
      </c>
      <c r="R1565" s="152">
        <v>-38.888888888888893</v>
      </c>
      <c r="S1565" s="152"/>
    </row>
    <row r="1566" spans="1:19" s="145" customFormat="1" ht="14.45" customHeight="1">
      <c r="A1566" s="160"/>
      <c r="B1566" s="142" t="s">
        <v>101</v>
      </c>
      <c r="C1566" s="150">
        <v>23</v>
      </c>
      <c r="D1566" s="151">
        <v>16</v>
      </c>
      <c r="E1566" s="151">
        <v>19</v>
      </c>
      <c r="F1566" s="151">
        <v>20</v>
      </c>
      <c r="G1566" s="151">
        <v>30</v>
      </c>
      <c r="H1566" s="151">
        <v>10</v>
      </c>
      <c r="I1566" s="152">
        <v>50</v>
      </c>
      <c r="J1566" s="142"/>
      <c r="K1566" s="159" t="s">
        <v>101</v>
      </c>
      <c r="L1566" s="150">
        <v>73</v>
      </c>
      <c r="M1566" s="151">
        <v>58</v>
      </c>
      <c r="N1566" s="151">
        <v>56</v>
      </c>
      <c r="O1566" s="151">
        <v>62</v>
      </c>
      <c r="P1566" s="151">
        <v>44</v>
      </c>
      <c r="Q1566" s="151">
        <v>-18</v>
      </c>
      <c r="R1566" s="152">
        <v>-29.032258064516132</v>
      </c>
      <c r="S1566" s="152"/>
    </row>
    <row r="1567" spans="1:19" s="145" customFormat="1" ht="14.45" customHeight="1">
      <c r="A1567" s="160"/>
      <c r="B1567" s="142" t="s">
        <v>102</v>
      </c>
      <c r="C1567" s="150">
        <v>38</v>
      </c>
      <c r="D1567" s="151">
        <v>22</v>
      </c>
      <c r="E1567" s="151">
        <v>17</v>
      </c>
      <c r="F1567" s="151">
        <v>16</v>
      </c>
      <c r="G1567" s="151">
        <v>13</v>
      </c>
      <c r="H1567" s="151">
        <v>-3</v>
      </c>
      <c r="I1567" s="152">
        <v>-18.75</v>
      </c>
      <c r="J1567" s="142"/>
      <c r="K1567" s="159" t="s">
        <v>102</v>
      </c>
      <c r="L1567" s="150">
        <v>106</v>
      </c>
      <c r="M1567" s="151">
        <v>74</v>
      </c>
      <c r="N1567" s="151">
        <v>56</v>
      </c>
      <c r="O1567" s="151">
        <v>63</v>
      </c>
      <c r="P1567" s="151">
        <v>58</v>
      </c>
      <c r="Q1567" s="151">
        <v>-5</v>
      </c>
      <c r="R1567" s="152">
        <v>-7.9365079365079358</v>
      </c>
      <c r="S1567" s="152"/>
    </row>
    <row r="1568" spans="1:19" s="139" customFormat="1" ht="14.45" customHeight="1">
      <c r="A1568" s="160"/>
      <c r="B1568" s="142" t="s">
        <v>103</v>
      </c>
      <c r="C1568" s="150">
        <v>45</v>
      </c>
      <c r="D1568" s="151">
        <v>38</v>
      </c>
      <c r="E1568" s="151">
        <v>26</v>
      </c>
      <c r="F1568" s="151">
        <v>16</v>
      </c>
      <c r="G1568" s="151">
        <v>17</v>
      </c>
      <c r="H1568" s="151">
        <v>1</v>
      </c>
      <c r="I1568" s="152">
        <v>6.25</v>
      </c>
      <c r="J1568" s="142"/>
      <c r="K1568" s="159" t="s">
        <v>103</v>
      </c>
      <c r="L1568" s="150">
        <v>145</v>
      </c>
      <c r="M1568" s="151">
        <v>103</v>
      </c>
      <c r="N1568" s="151">
        <v>66</v>
      </c>
      <c r="O1568" s="151">
        <v>58</v>
      </c>
      <c r="P1568" s="151">
        <v>57</v>
      </c>
      <c r="Q1568" s="151">
        <v>-1</v>
      </c>
      <c r="R1568" s="152">
        <v>-1.7241379310344827</v>
      </c>
      <c r="S1568" s="152"/>
    </row>
    <row r="1569" spans="1:19" s="145" customFormat="1" ht="14.45" customHeight="1">
      <c r="A1569" s="160"/>
      <c r="B1569" s="142" t="s">
        <v>104</v>
      </c>
      <c r="C1569" s="150">
        <v>22</v>
      </c>
      <c r="D1569" s="151">
        <v>34</v>
      </c>
      <c r="E1569" s="151">
        <v>42</v>
      </c>
      <c r="F1569" s="151">
        <v>27</v>
      </c>
      <c r="G1569" s="151">
        <v>15</v>
      </c>
      <c r="H1569" s="151">
        <v>-12</v>
      </c>
      <c r="I1569" s="152">
        <v>-44.444444444444443</v>
      </c>
      <c r="J1569" s="142"/>
      <c r="K1569" s="159" t="s">
        <v>104</v>
      </c>
      <c r="L1569" s="150">
        <v>98</v>
      </c>
      <c r="M1569" s="151">
        <v>133</v>
      </c>
      <c r="N1569" s="151">
        <v>97</v>
      </c>
      <c r="O1569" s="151">
        <v>66</v>
      </c>
      <c r="P1569" s="151">
        <v>55</v>
      </c>
      <c r="Q1569" s="151">
        <v>-11</v>
      </c>
      <c r="R1569" s="152">
        <v>-16.666666666666664</v>
      </c>
      <c r="S1569" s="152"/>
    </row>
    <row r="1570" spans="1:19" s="145" customFormat="1" ht="14.45" customHeight="1">
      <c r="A1570" s="160"/>
      <c r="B1570" s="142" t="s">
        <v>105</v>
      </c>
      <c r="C1570" s="150">
        <v>35</v>
      </c>
      <c r="D1570" s="151">
        <v>23</v>
      </c>
      <c r="E1570" s="151">
        <v>35</v>
      </c>
      <c r="F1570" s="151">
        <v>41</v>
      </c>
      <c r="G1570" s="151">
        <v>23</v>
      </c>
      <c r="H1570" s="151">
        <v>-18</v>
      </c>
      <c r="I1570" s="152">
        <v>-43.902439024390247</v>
      </c>
      <c r="J1570" s="142"/>
      <c r="K1570" s="159" t="s">
        <v>105</v>
      </c>
      <c r="L1570" s="150">
        <v>117</v>
      </c>
      <c r="M1570" s="151">
        <v>93</v>
      </c>
      <c r="N1570" s="151">
        <v>123</v>
      </c>
      <c r="O1570" s="151">
        <v>100</v>
      </c>
      <c r="P1570" s="151">
        <v>66</v>
      </c>
      <c r="Q1570" s="151">
        <v>-34</v>
      </c>
      <c r="R1570" s="152">
        <v>-34</v>
      </c>
      <c r="S1570" s="152"/>
    </row>
    <row r="1571" spans="1:19" s="145" customFormat="1" ht="14.45" customHeight="1">
      <c r="A1571" s="160"/>
      <c r="B1571" s="142" t="s">
        <v>106</v>
      </c>
      <c r="C1571" s="150">
        <v>39</v>
      </c>
      <c r="D1571" s="151">
        <v>41</v>
      </c>
      <c r="E1571" s="151">
        <v>23</v>
      </c>
      <c r="F1571" s="151">
        <v>37</v>
      </c>
      <c r="G1571" s="151">
        <v>38</v>
      </c>
      <c r="H1571" s="151">
        <v>1</v>
      </c>
      <c r="I1571" s="152">
        <v>2.7027027027027026</v>
      </c>
      <c r="J1571" s="142"/>
      <c r="K1571" s="159" t="s">
        <v>106</v>
      </c>
      <c r="L1571" s="150">
        <v>101</v>
      </c>
      <c r="M1571" s="151">
        <v>113</v>
      </c>
      <c r="N1571" s="151">
        <v>83</v>
      </c>
      <c r="O1571" s="151">
        <v>115</v>
      </c>
      <c r="P1571" s="151">
        <v>100</v>
      </c>
      <c r="Q1571" s="151">
        <v>-15</v>
      </c>
      <c r="R1571" s="152">
        <v>-13.043478260869565</v>
      </c>
      <c r="S1571" s="152"/>
    </row>
    <row r="1572" spans="1:19" s="153" customFormat="1" ht="14.45" customHeight="1">
      <c r="A1572" s="160"/>
      <c r="B1572" s="142" t="s">
        <v>107</v>
      </c>
      <c r="C1572" s="150">
        <v>32</v>
      </c>
      <c r="D1572" s="151">
        <v>29</v>
      </c>
      <c r="E1572" s="151">
        <v>34</v>
      </c>
      <c r="F1572" s="151">
        <v>19</v>
      </c>
      <c r="G1572" s="151">
        <v>31</v>
      </c>
      <c r="H1572" s="151">
        <v>12</v>
      </c>
      <c r="I1572" s="152">
        <v>63.157894736842103</v>
      </c>
      <c r="J1572" s="142"/>
      <c r="K1572" s="159" t="s">
        <v>107</v>
      </c>
      <c r="L1572" s="150">
        <v>106</v>
      </c>
      <c r="M1572" s="151">
        <v>101</v>
      </c>
      <c r="N1572" s="151">
        <v>103</v>
      </c>
      <c r="O1572" s="151">
        <v>88</v>
      </c>
      <c r="P1572" s="151">
        <v>107</v>
      </c>
      <c r="Q1572" s="151">
        <v>19</v>
      </c>
      <c r="R1572" s="152">
        <v>21.59090909090909</v>
      </c>
      <c r="S1572" s="152"/>
    </row>
    <row r="1573" spans="1:19" s="145" customFormat="1" ht="14.45" customHeight="1">
      <c r="A1573" s="160"/>
      <c r="B1573" s="142" t="s">
        <v>108</v>
      </c>
      <c r="C1573" s="150">
        <v>26</v>
      </c>
      <c r="D1573" s="151">
        <v>25</v>
      </c>
      <c r="E1573" s="151">
        <v>22</v>
      </c>
      <c r="F1573" s="151">
        <v>22</v>
      </c>
      <c r="G1573" s="151">
        <v>18</v>
      </c>
      <c r="H1573" s="151">
        <v>-4</v>
      </c>
      <c r="I1573" s="152">
        <v>-18.181818181818183</v>
      </c>
      <c r="J1573" s="142"/>
      <c r="K1573" s="159" t="s">
        <v>108</v>
      </c>
      <c r="L1573" s="150">
        <v>75</v>
      </c>
      <c r="M1573" s="151">
        <v>115</v>
      </c>
      <c r="N1573" s="151">
        <v>85</v>
      </c>
      <c r="O1573" s="151">
        <v>97</v>
      </c>
      <c r="P1573" s="151">
        <v>85</v>
      </c>
      <c r="Q1573" s="151">
        <v>-12</v>
      </c>
      <c r="R1573" s="152">
        <v>-12.371134020618557</v>
      </c>
      <c r="S1573" s="152"/>
    </row>
    <row r="1574" spans="1:19" s="145" customFormat="1" ht="14.45" customHeight="1">
      <c r="A1574" s="160"/>
      <c r="B1574" s="142" t="s">
        <v>109</v>
      </c>
      <c r="C1574" s="150">
        <v>15</v>
      </c>
      <c r="D1574" s="151">
        <v>15</v>
      </c>
      <c r="E1574" s="151">
        <v>16</v>
      </c>
      <c r="F1574" s="151">
        <v>17</v>
      </c>
      <c r="G1574" s="151">
        <v>17</v>
      </c>
      <c r="H1574" s="151">
        <v>0</v>
      </c>
      <c r="I1574" s="152">
        <v>0</v>
      </c>
      <c r="J1574" s="142"/>
      <c r="K1574" s="159" t="s">
        <v>109</v>
      </c>
      <c r="L1574" s="150">
        <v>36</v>
      </c>
      <c r="M1574" s="151">
        <v>79</v>
      </c>
      <c r="N1574" s="151">
        <v>102</v>
      </c>
      <c r="O1574" s="151">
        <v>95</v>
      </c>
      <c r="P1574" s="151">
        <v>87</v>
      </c>
      <c r="Q1574" s="151">
        <v>-8</v>
      </c>
      <c r="R1574" s="152">
        <v>-8.4210526315789469</v>
      </c>
      <c r="S1574" s="152"/>
    </row>
    <row r="1575" spans="1:19" s="145" customFormat="1" ht="14.45" customHeight="1">
      <c r="A1575" s="160"/>
      <c r="B1575" s="142" t="s">
        <v>110</v>
      </c>
      <c r="C1575" s="150">
        <v>11</v>
      </c>
      <c r="D1575" s="151">
        <v>8</v>
      </c>
      <c r="E1575" s="151">
        <v>20</v>
      </c>
      <c r="F1575" s="151">
        <v>12</v>
      </c>
      <c r="G1575" s="151">
        <v>21</v>
      </c>
      <c r="H1575" s="151">
        <v>9</v>
      </c>
      <c r="I1575" s="152">
        <v>75</v>
      </c>
      <c r="J1575" s="142"/>
      <c r="K1575" s="159" t="s">
        <v>110</v>
      </c>
      <c r="L1575" s="150">
        <v>33</v>
      </c>
      <c r="M1575" s="151">
        <v>59</v>
      </c>
      <c r="N1575" s="151">
        <v>98</v>
      </c>
      <c r="O1575" s="151">
        <v>132</v>
      </c>
      <c r="P1575" s="151">
        <v>142</v>
      </c>
      <c r="Q1575" s="151">
        <v>10</v>
      </c>
      <c r="R1575" s="152">
        <v>7.5757575757575761</v>
      </c>
      <c r="S1575" s="152"/>
    </row>
    <row r="1576" spans="1:19" s="145" customFormat="1" ht="14.45" customHeight="1">
      <c r="A1576" s="160"/>
      <c r="B1576" s="142" t="s">
        <v>111</v>
      </c>
      <c r="C1576" s="323" t="s">
        <v>313</v>
      </c>
      <c r="D1576" s="151" t="s">
        <v>313</v>
      </c>
      <c r="E1576" s="151" t="s">
        <v>313</v>
      </c>
      <c r="F1576" s="151">
        <v>3</v>
      </c>
      <c r="G1576" s="151">
        <v>2</v>
      </c>
      <c r="H1576" s="151"/>
      <c r="I1576" s="152"/>
      <c r="J1576" s="160"/>
      <c r="K1576" s="142" t="s">
        <v>111</v>
      </c>
      <c r="L1576" s="323" t="s">
        <v>313</v>
      </c>
      <c r="M1576" s="151" t="s">
        <v>313</v>
      </c>
      <c r="N1576" s="151" t="s">
        <v>313</v>
      </c>
      <c r="O1576" s="151">
        <v>3</v>
      </c>
      <c r="P1576" s="151">
        <v>11</v>
      </c>
      <c r="Q1576" s="151"/>
      <c r="R1576" s="152"/>
      <c r="S1576" s="160"/>
    </row>
    <row r="1577" spans="1:19" s="145" customFormat="1" ht="14.45" customHeight="1">
      <c r="A1577" s="160"/>
      <c r="B1577" s="160"/>
      <c r="C1577" s="160"/>
      <c r="D1577" s="160"/>
      <c r="E1577" s="160"/>
      <c r="F1577" s="160"/>
      <c r="G1577" s="161"/>
      <c r="H1577" s="160"/>
      <c r="I1577" s="160"/>
      <c r="J1577" s="160"/>
      <c r="K1577" s="160"/>
      <c r="L1577" s="160"/>
      <c r="M1577" s="160"/>
      <c r="N1577" s="160"/>
      <c r="O1577" s="160"/>
      <c r="P1577" s="161"/>
      <c r="Q1577" s="160"/>
      <c r="R1577" s="160"/>
      <c r="S1577" s="160"/>
    </row>
    <row r="1578" spans="1:19" s="145" customFormat="1" ht="14.45" customHeight="1">
      <c r="A1578" s="160"/>
      <c r="B1578" s="160"/>
      <c r="C1578" s="160"/>
      <c r="D1578" s="160"/>
      <c r="E1578" s="160"/>
      <c r="F1578" s="160"/>
      <c r="G1578" s="161"/>
      <c r="H1578" s="160"/>
      <c r="I1578" s="160"/>
      <c r="J1578" s="160"/>
      <c r="K1578" s="160"/>
      <c r="L1578" s="160"/>
      <c r="M1578" s="160"/>
      <c r="N1578" s="160"/>
      <c r="O1578" s="160"/>
      <c r="P1578" s="161"/>
      <c r="Q1578" s="160"/>
      <c r="R1578" s="160"/>
      <c r="S1578" s="160"/>
    </row>
    <row r="1579" spans="1:19" s="145" customFormat="1" ht="14.45" customHeight="1">
      <c r="A1579" s="138"/>
      <c r="B1579" s="138" t="s">
        <v>678</v>
      </c>
      <c r="C1579" s="138"/>
      <c r="D1579" s="138"/>
      <c r="E1579" s="138"/>
      <c r="F1579" s="138"/>
      <c r="G1579" s="138"/>
      <c r="H1579" s="138"/>
      <c r="I1579" s="138"/>
      <c r="J1579" s="138"/>
      <c r="K1579" s="138" t="s">
        <v>679</v>
      </c>
      <c r="L1579" s="138"/>
      <c r="M1579" s="138"/>
      <c r="N1579" s="138"/>
      <c r="O1579" s="138"/>
      <c r="P1579" s="138"/>
      <c r="Q1579" s="138"/>
      <c r="R1579" s="138"/>
      <c r="S1579" s="138"/>
    </row>
    <row r="1580" spans="1:19" s="145" customFormat="1" ht="14.45" customHeight="1">
      <c r="A1580" s="160"/>
      <c r="B1580" s="491" t="s">
        <v>335</v>
      </c>
      <c r="C1580" s="140"/>
      <c r="D1580" s="140"/>
      <c r="E1580" s="140"/>
      <c r="F1580" s="140"/>
      <c r="G1580" s="143"/>
      <c r="H1580" s="141"/>
      <c r="I1580" s="141"/>
      <c r="J1580" s="142"/>
      <c r="K1580" s="491" t="s">
        <v>335</v>
      </c>
      <c r="L1580" s="140"/>
      <c r="M1580" s="140"/>
      <c r="N1580" s="140"/>
      <c r="O1580" s="140"/>
      <c r="P1580" s="143"/>
      <c r="Q1580" s="141"/>
      <c r="R1580" s="141"/>
      <c r="S1580" s="144"/>
    </row>
    <row r="1581" spans="1:19" s="145" customFormat="1" ht="14.45" customHeight="1">
      <c r="A1581" s="160"/>
      <c r="B1581" s="492"/>
      <c r="C1581" s="146" t="s">
        <v>151</v>
      </c>
      <c r="D1581" s="146" t="s">
        <v>86</v>
      </c>
      <c r="E1581" s="146" t="s">
        <v>87</v>
      </c>
      <c r="F1581" s="146" t="s">
        <v>410</v>
      </c>
      <c r="G1581" s="146" t="s">
        <v>739</v>
      </c>
      <c r="H1581" s="81" t="s">
        <v>509</v>
      </c>
      <c r="I1581" s="147" t="s">
        <v>807</v>
      </c>
      <c r="J1581" s="142"/>
      <c r="K1581" s="492"/>
      <c r="L1581" s="146" t="s">
        <v>151</v>
      </c>
      <c r="M1581" s="146" t="s">
        <v>86</v>
      </c>
      <c r="N1581" s="146" t="s">
        <v>87</v>
      </c>
      <c r="O1581" s="146" t="s">
        <v>410</v>
      </c>
      <c r="P1581" s="146" t="s">
        <v>739</v>
      </c>
      <c r="Q1581" s="81" t="s">
        <v>509</v>
      </c>
      <c r="R1581" s="147" t="s">
        <v>807</v>
      </c>
      <c r="S1581" s="144"/>
    </row>
    <row r="1582" spans="1:19" s="145" customFormat="1" ht="14.45" customHeight="1">
      <c r="A1582" s="160"/>
      <c r="B1582" s="493"/>
      <c r="C1582" s="148"/>
      <c r="D1582" s="148"/>
      <c r="E1582" s="148"/>
      <c r="F1582" s="148"/>
      <c r="G1582" s="148"/>
      <c r="H1582" s="149" t="s">
        <v>88</v>
      </c>
      <c r="I1582" s="81" t="s">
        <v>511</v>
      </c>
      <c r="J1582" s="142"/>
      <c r="K1582" s="493"/>
      <c r="L1582" s="148"/>
      <c r="M1582" s="148"/>
      <c r="N1582" s="148"/>
      <c r="O1582" s="148"/>
      <c r="P1582" s="148"/>
      <c r="Q1582" s="149" t="s">
        <v>88</v>
      </c>
      <c r="R1582" s="81" t="s">
        <v>511</v>
      </c>
      <c r="S1582" s="144"/>
    </row>
    <row r="1583" spans="1:19" s="180" customFormat="1" ht="14.45" customHeight="1">
      <c r="B1583" s="188" t="s">
        <v>90</v>
      </c>
      <c r="C1583" s="187">
        <v>206</v>
      </c>
      <c r="D1583" s="183">
        <v>184</v>
      </c>
      <c r="E1583" s="183">
        <v>177</v>
      </c>
      <c r="F1583" s="183">
        <v>163</v>
      </c>
      <c r="G1583" s="183">
        <v>149</v>
      </c>
      <c r="H1583" s="182">
        <v>-14</v>
      </c>
      <c r="I1583" s="184">
        <v>-8.5889570552147241</v>
      </c>
      <c r="J1583" s="185"/>
      <c r="K1583" s="186" t="s">
        <v>90</v>
      </c>
      <c r="L1583" s="187">
        <v>593</v>
      </c>
      <c r="M1583" s="183">
        <v>550</v>
      </c>
      <c r="N1583" s="183">
        <v>479</v>
      </c>
      <c r="O1583" s="183">
        <v>439</v>
      </c>
      <c r="P1583" s="183">
        <v>403</v>
      </c>
      <c r="Q1583" s="182">
        <v>-36</v>
      </c>
      <c r="R1583" s="184">
        <v>-8.2004555808656043</v>
      </c>
      <c r="S1583" s="184"/>
    </row>
    <row r="1584" spans="1:19" s="145" customFormat="1" ht="14.45" customHeight="1">
      <c r="A1584" s="160"/>
      <c r="B1584" s="299" t="s">
        <v>91</v>
      </c>
      <c r="C1584" s="150">
        <v>23</v>
      </c>
      <c r="D1584" s="151">
        <v>22</v>
      </c>
      <c r="E1584" s="151">
        <v>18</v>
      </c>
      <c r="F1584" s="151">
        <v>18</v>
      </c>
      <c r="G1584" s="151">
        <v>23</v>
      </c>
      <c r="H1584" s="151">
        <v>5</v>
      </c>
      <c r="I1584" s="152">
        <v>27.777777777777779</v>
      </c>
      <c r="J1584" s="142"/>
      <c r="K1584" s="154" t="s">
        <v>91</v>
      </c>
      <c r="L1584" s="150">
        <v>55</v>
      </c>
      <c r="M1584" s="151">
        <v>48</v>
      </c>
      <c r="N1584" s="151">
        <v>32</v>
      </c>
      <c r="O1584" s="151">
        <v>26</v>
      </c>
      <c r="P1584" s="151">
        <v>25</v>
      </c>
      <c r="Q1584" s="151">
        <v>-1</v>
      </c>
      <c r="R1584" s="152">
        <v>-3.8461538461538463</v>
      </c>
      <c r="S1584" s="152"/>
    </row>
    <row r="1585" spans="1:19" s="145" customFormat="1" ht="14.45" customHeight="1">
      <c r="A1585" s="160"/>
      <c r="B1585" s="299" t="s">
        <v>92</v>
      </c>
      <c r="C1585" s="150">
        <v>129</v>
      </c>
      <c r="D1585" s="151">
        <v>110</v>
      </c>
      <c r="E1585" s="151">
        <v>111</v>
      </c>
      <c r="F1585" s="151">
        <v>101</v>
      </c>
      <c r="G1585" s="151">
        <v>71</v>
      </c>
      <c r="H1585" s="151">
        <v>-30</v>
      </c>
      <c r="I1585" s="152">
        <v>-29.702970297029701</v>
      </c>
      <c r="J1585" s="142"/>
      <c r="K1585" s="154" t="s">
        <v>92</v>
      </c>
      <c r="L1585" s="150">
        <v>403</v>
      </c>
      <c r="M1585" s="151">
        <v>322</v>
      </c>
      <c r="N1585" s="151">
        <v>288</v>
      </c>
      <c r="O1585" s="151">
        <v>231</v>
      </c>
      <c r="P1585" s="151">
        <v>191</v>
      </c>
      <c r="Q1585" s="151">
        <v>-40</v>
      </c>
      <c r="R1585" s="152">
        <v>-17.316017316017316</v>
      </c>
      <c r="S1585" s="152"/>
    </row>
    <row r="1586" spans="1:19" s="145" customFormat="1" ht="14.45" customHeight="1">
      <c r="A1586" s="160"/>
      <c r="B1586" s="299" t="s">
        <v>93</v>
      </c>
      <c r="C1586" s="150">
        <v>54</v>
      </c>
      <c r="D1586" s="151">
        <v>52</v>
      </c>
      <c r="E1586" s="151">
        <v>48</v>
      </c>
      <c r="F1586" s="151">
        <v>43</v>
      </c>
      <c r="G1586" s="151">
        <v>53</v>
      </c>
      <c r="H1586" s="151">
        <v>10</v>
      </c>
      <c r="I1586" s="152">
        <v>23.255813953488371</v>
      </c>
      <c r="J1586" s="142"/>
      <c r="K1586" s="154" t="s">
        <v>93</v>
      </c>
      <c r="L1586" s="150">
        <v>135</v>
      </c>
      <c r="M1586" s="151">
        <v>180</v>
      </c>
      <c r="N1586" s="151">
        <v>159</v>
      </c>
      <c r="O1586" s="151">
        <v>180</v>
      </c>
      <c r="P1586" s="151">
        <v>180</v>
      </c>
      <c r="Q1586" s="151">
        <v>0</v>
      </c>
      <c r="R1586" s="152">
        <v>0</v>
      </c>
      <c r="S1586" s="152"/>
    </row>
    <row r="1587" spans="1:19" s="145" customFormat="1" ht="14.45" customHeight="1">
      <c r="A1587" s="160"/>
      <c r="B1587" s="142"/>
      <c r="C1587" s="150"/>
      <c r="D1587" s="157"/>
      <c r="E1587" s="157"/>
      <c r="F1587" s="157"/>
      <c r="G1587" s="157"/>
      <c r="H1587" s="157"/>
      <c r="I1587" s="158"/>
      <c r="J1587" s="142"/>
      <c r="K1587" s="159"/>
      <c r="L1587" s="150"/>
      <c r="M1587" s="157"/>
      <c r="N1587" s="157"/>
      <c r="O1587" s="157"/>
      <c r="P1587" s="157"/>
      <c r="Q1587" s="157"/>
      <c r="R1587" s="158"/>
      <c r="S1587" s="158"/>
    </row>
    <row r="1588" spans="1:19" s="145" customFormat="1" ht="14.45" customHeight="1">
      <c r="A1588" s="160"/>
      <c r="B1588" s="142" t="s">
        <v>94</v>
      </c>
      <c r="C1588" s="150">
        <v>7</v>
      </c>
      <c r="D1588" s="151">
        <v>11</v>
      </c>
      <c r="E1588" s="151">
        <v>6</v>
      </c>
      <c r="F1588" s="151">
        <v>8</v>
      </c>
      <c r="G1588" s="151">
        <v>4</v>
      </c>
      <c r="H1588" s="151">
        <v>-4</v>
      </c>
      <c r="I1588" s="152">
        <v>-50</v>
      </c>
      <c r="J1588" s="142"/>
      <c r="K1588" s="159" t="s">
        <v>94</v>
      </c>
      <c r="L1588" s="150">
        <v>8</v>
      </c>
      <c r="M1588" s="151">
        <v>12</v>
      </c>
      <c r="N1588" s="151">
        <v>7</v>
      </c>
      <c r="O1588" s="151">
        <v>7</v>
      </c>
      <c r="P1588" s="151">
        <v>6</v>
      </c>
      <c r="Q1588" s="151">
        <v>-1</v>
      </c>
      <c r="R1588" s="152">
        <v>-14.285714285714285</v>
      </c>
      <c r="S1588" s="152"/>
    </row>
    <row r="1589" spans="1:19" s="145" customFormat="1" ht="14.45" customHeight="1">
      <c r="A1589" s="160"/>
      <c r="B1589" s="142" t="s">
        <v>95</v>
      </c>
      <c r="C1589" s="150">
        <v>4</v>
      </c>
      <c r="D1589" s="151">
        <v>7</v>
      </c>
      <c r="E1589" s="151">
        <v>7</v>
      </c>
      <c r="F1589" s="151">
        <v>8</v>
      </c>
      <c r="G1589" s="151">
        <v>9</v>
      </c>
      <c r="H1589" s="151">
        <v>1</v>
      </c>
      <c r="I1589" s="152">
        <v>12.5</v>
      </c>
      <c r="J1589" s="142"/>
      <c r="K1589" s="159" t="s">
        <v>95</v>
      </c>
      <c r="L1589" s="150">
        <v>19</v>
      </c>
      <c r="M1589" s="151">
        <v>15</v>
      </c>
      <c r="N1589" s="151">
        <v>11</v>
      </c>
      <c r="O1589" s="151">
        <v>6</v>
      </c>
      <c r="P1589" s="151">
        <v>12</v>
      </c>
      <c r="Q1589" s="151">
        <v>6</v>
      </c>
      <c r="R1589" s="152">
        <v>100</v>
      </c>
      <c r="S1589" s="152"/>
    </row>
    <row r="1590" spans="1:19" s="145" customFormat="1" ht="14.45" customHeight="1">
      <c r="A1590" s="160"/>
      <c r="B1590" s="142" t="s">
        <v>96</v>
      </c>
      <c r="C1590" s="150">
        <v>12</v>
      </c>
      <c r="D1590" s="151">
        <v>4</v>
      </c>
      <c r="E1590" s="151">
        <v>5</v>
      </c>
      <c r="F1590" s="151">
        <v>2</v>
      </c>
      <c r="G1590" s="151">
        <v>10</v>
      </c>
      <c r="H1590" s="151">
        <v>8</v>
      </c>
      <c r="I1590" s="152">
        <v>400</v>
      </c>
      <c r="J1590" s="142"/>
      <c r="K1590" s="159" t="s">
        <v>96</v>
      </c>
      <c r="L1590" s="150">
        <v>28</v>
      </c>
      <c r="M1590" s="151">
        <v>21</v>
      </c>
      <c r="N1590" s="151">
        <v>14</v>
      </c>
      <c r="O1590" s="151">
        <v>13</v>
      </c>
      <c r="P1590" s="151">
        <v>7</v>
      </c>
      <c r="Q1590" s="151">
        <v>-6</v>
      </c>
      <c r="R1590" s="152">
        <v>-46.153846153846153</v>
      </c>
      <c r="S1590" s="152"/>
    </row>
    <row r="1591" spans="1:19" s="145" customFormat="1" ht="14.45" customHeight="1">
      <c r="A1591" s="160"/>
      <c r="B1591" s="142" t="s">
        <v>97</v>
      </c>
      <c r="C1591" s="150">
        <v>15</v>
      </c>
      <c r="D1591" s="151">
        <v>7</v>
      </c>
      <c r="E1591" s="151">
        <v>12</v>
      </c>
      <c r="F1591" s="151">
        <v>13</v>
      </c>
      <c r="G1591" s="151">
        <v>9</v>
      </c>
      <c r="H1591" s="151">
        <v>-4</v>
      </c>
      <c r="I1591" s="152">
        <v>-30.76923076923077</v>
      </c>
      <c r="J1591" s="142"/>
      <c r="K1591" s="159" t="s">
        <v>97</v>
      </c>
      <c r="L1591" s="150">
        <v>36</v>
      </c>
      <c r="M1591" s="151">
        <v>28</v>
      </c>
      <c r="N1591" s="151">
        <v>19</v>
      </c>
      <c r="O1591" s="151">
        <v>12</v>
      </c>
      <c r="P1591" s="151">
        <v>10</v>
      </c>
      <c r="Q1591" s="151">
        <v>-2</v>
      </c>
      <c r="R1591" s="152">
        <v>-16.666666666666664</v>
      </c>
      <c r="S1591" s="152"/>
    </row>
    <row r="1592" spans="1:19" s="145" customFormat="1" ht="14.45" customHeight="1">
      <c r="A1592" s="160"/>
      <c r="B1592" s="142" t="s">
        <v>98</v>
      </c>
      <c r="C1592" s="150">
        <v>11</v>
      </c>
      <c r="D1592" s="151">
        <v>14</v>
      </c>
      <c r="E1592" s="151">
        <v>5</v>
      </c>
      <c r="F1592" s="151">
        <v>5</v>
      </c>
      <c r="G1592" s="151">
        <v>5</v>
      </c>
      <c r="H1592" s="151">
        <v>0</v>
      </c>
      <c r="I1592" s="152">
        <v>0</v>
      </c>
      <c r="J1592" s="142"/>
      <c r="K1592" s="159" t="s">
        <v>98</v>
      </c>
      <c r="L1592" s="150">
        <v>34</v>
      </c>
      <c r="M1592" s="151">
        <v>19</v>
      </c>
      <c r="N1592" s="151">
        <v>21</v>
      </c>
      <c r="O1592" s="151">
        <v>20</v>
      </c>
      <c r="P1592" s="151">
        <v>14</v>
      </c>
      <c r="Q1592" s="151">
        <v>-6</v>
      </c>
      <c r="R1592" s="152">
        <v>-30</v>
      </c>
      <c r="S1592" s="152"/>
    </row>
    <row r="1593" spans="1:19" s="145" customFormat="1" ht="14.45" customHeight="1">
      <c r="A1593" s="160"/>
      <c r="B1593" s="142" t="s">
        <v>99</v>
      </c>
      <c r="C1593" s="150">
        <v>11</v>
      </c>
      <c r="D1593" s="151">
        <v>9</v>
      </c>
      <c r="E1593" s="151">
        <v>10</v>
      </c>
      <c r="F1593" s="151">
        <v>11</v>
      </c>
      <c r="G1593" s="151">
        <v>3</v>
      </c>
      <c r="H1593" s="151">
        <v>-8</v>
      </c>
      <c r="I1593" s="152">
        <v>-72.727272727272734</v>
      </c>
      <c r="J1593" s="142"/>
      <c r="K1593" s="159" t="s">
        <v>99</v>
      </c>
      <c r="L1593" s="150">
        <v>40</v>
      </c>
      <c r="M1593" s="151">
        <v>15</v>
      </c>
      <c r="N1593" s="151">
        <v>20</v>
      </c>
      <c r="O1593" s="151">
        <v>19</v>
      </c>
      <c r="P1593" s="151">
        <v>15</v>
      </c>
      <c r="Q1593" s="151">
        <v>-4</v>
      </c>
      <c r="R1593" s="152">
        <v>-21.052631578947366</v>
      </c>
      <c r="S1593" s="152"/>
    </row>
    <row r="1594" spans="1:19" s="145" customFormat="1" ht="14.45" customHeight="1">
      <c r="A1594" s="160"/>
      <c r="B1594" s="142" t="s">
        <v>100</v>
      </c>
      <c r="C1594" s="150">
        <v>15</v>
      </c>
      <c r="D1594" s="151">
        <v>11</v>
      </c>
      <c r="E1594" s="151">
        <v>10</v>
      </c>
      <c r="F1594" s="151">
        <v>9</v>
      </c>
      <c r="G1594" s="151">
        <v>4</v>
      </c>
      <c r="H1594" s="151">
        <v>-5</v>
      </c>
      <c r="I1594" s="152">
        <v>-55.555555555555557</v>
      </c>
      <c r="J1594" s="142"/>
      <c r="K1594" s="159" t="s">
        <v>100</v>
      </c>
      <c r="L1594" s="150">
        <v>27</v>
      </c>
      <c r="M1594" s="151">
        <v>34</v>
      </c>
      <c r="N1594" s="151">
        <v>20</v>
      </c>
      <c r="O1594" s="151">
        <v>11</v>
      </c>
      <c r="P1594" s="151">
        <v>17</v>
      </c>
      <c r="Q1594" s="151">
        <v>6</v>
      </c>
      <c r="R1594" s="152">
        <v>54.54545454545454</v>
      </c>
      <c r="S1594" s="152"/>
    </row>
    <row r="1595" spans="1:19" s="145" customFormat="1" ht="14.45" customHeight="1">
      <c r="A1595" s="160"/>
      <c r="B1595" s="142" t="s">
        <v>118</v>
      </c>
      <c r="C1595" s="150">
        <v>8</v>
      </c>
      <c r="D1595" s="151">
        <v>13</v>
      </c>
      <c r="E1595" s="151">
        <v>5</v>
      </c>
      <c r="F1595" s="151">
        <v>10</v>
      </c>
      <c r="G1595" s="151">
        <v>9</v>
      </c>
      <c r="H1595" s="151">
        <v>-1</v>
      </c>
      <c r="I1595" s="152">
        <v>-10</v>
      </c>
      <c r="J1595" s="142"/>
      <c r="K1595" s="159" t="s">
        <v>118</v>
      </c>
      <c r="L1595" s="150">
        <v>26</v>
      </c>
      <c r="M1595" s="151">
        <v>20</v>
      </c>
      <c r="N1595" s="151">
        <v>37</v>
      </c>
      <c r="O1595" s="151">
        <v>18</v>
      </c>
      <c r="P1595" s="151">
        <v>11</v>
      </c>
      <c r="Q1595" s="151">
        <v>-7</v>
      </c>
      <c r="R1595" s="152">
        <v>-38.888888888888893</v>
      </c>
      <c r="S1595" s="152"/>
    </row>
    <row r="1596" spans="1:19" s="145" customFormat="1" ht="14.45" customHeight="1">
      <c r="A1596" s="160"/>
      <c r="B1596" s="142" t="s">
        <v>101</v>
      </c>
      <c r="C1596" s="150">
        <v>12</v>
      </c>
      <c r="D1596" s="151">
        <v>6</v>
      </c>
      <c r="E1596" s="151">
        <v>11</v>
      </c>
      <c r="F1596" s="151">
        <v>11</v>
      </c>
      <c r="G1596" s="151">
        <v>15</v>
      </c>
      <c r="H1596" s="151">
        <v>4</v>
      </c>
      <c r="I1596" s="152">
        <v>36.363636363636367</v>
      </c>
      <c r="J1596" s="142"/>
      <c r="K1596" s="159" t="s">
        <v>101</v>
      </c>
      <c r="L1596" s="150">
        <v>28</v>
      </c>
      <c r="M1596" s="151">
        <v>28</v>
      </c>
      <c r="N1596" s="151">
        <v>22</v>
      </c>
      <c r="O1596" s="151">
        <v>33</v>
      </c>
      <c r="P1596" s="151">
        <v>19</v>
      </c>
      <c r="Q1596" s="151">
        <v>-14</v>
      </c>
      <c r="R1596" s="152">
        <v>-42.424242424242422</v>
      </c>
      <c r="S1596" s="152"/>
    </row>
    <row r="1597" spans="1:19" s="139" customFormat="1" ht="14.45" customHeight="1">
      <c r="A1597" s="160"/>
      <c r="B1597" s="142" t="s">
        <v>102</v>
      </c>
      <c r="C1597" s="150">
        <v>17</v>
      </c>
      <c r="D1597" s="151">
        <v>9</v>
      </c>
      <c r="E1597" s="151">
        <v>6</v>
      </c>
      <c r="F1597" s="151">
        <v>7</v>
      </c>
      <c r="G1597" s="151">
        <v>5</v>
      </c>
      <c r="H1597" s="151">
        <v>-2</v>
      </c>
      <c r="I1597" s="152">
        <v>-28.571428571428569</v>
      </c>
      <c r="J1597" s="142"/>
      <c r="K1597" s="159" t="s">
        <v>102</v>
      </c>
      <c r="L1597" s="150">
        <v>51</v>
      </c>
      <c r="M1597" s="151">
        <v>31</v>
      </c>
      <c r="N1597" s="151">
        <v>23</v>
      </c>
      <c r="O1597" s="151">
        <v>25</v>
      </c>
      <c r="P1597" s="151">
        <v>28</v>
      </c>
      <c r="Q1597" s="151">
        <v>3</v>
      </c>
      <c r="R1597" s="152">
        <v>12</v>
      </c>
      <c r="S1597" s="152"/>
    </row>
    <row r="1598" spans="1:19" s="145" customFormat="1" ht="14.45" customHeight="1">
      <c r="A1598" s="160"/>
      <c r="B1598" s="142" t="s">
        <v>103</v>
      </c>
      <c r="C1598" s="150">
        <v>20</v>
      </c>
      <c r="D1598" s="151">
        <v>18</v>
      </c>
      <c r="E1598" s="151">
        <v>12</v>
      </c>
      <c r="F1598" s="151">
        <v>6</v>
      </c>
      <c r="G1598" s="151">
        <v>7</v>
      </c>
      <c r="H1598" s="151">
        <v>1</v>
      </c>
      <c r="I1598" s="152">
        <v>16.666666666666664</v>
      </c>
      <c r="J1598" s="142"/>
      <c r="K1598" s="159" t="s">
        <v>103</v>
      </c>
      <c r="L1598" s="150">
        <v>59</v>
      </c>
      <c r="M1598" s="151">
        <v>51</v>
      </c>
      <c r="N1598" s="151">
        <v>28</v>
      </c>
      <c r="O1598" s="151">
        <v>22</v>
      </c>
      <c r="P1598" s="151">
        <v>25</v>
      </c>
      <c r="Q1598" s="151">
        <v>3</v>
      </c>
      <c r="R1598" s="152">
        <v>13.636363636363635</v>
      </c>
      <c r="S1598" s="152"/>
    </row>
    <row r="1599" spans="1:19" s="145" customFormat="1" ht="14.45" customHeight="1">
      <c r="A1599" s="160"/>
      <c r="B1599" s="142" t="s">
        <v>104</v>
      </c>
      <c r="C1599" s="150">
        <v>8</v>
      </c>
      <c r="D1599" s="151">
        <v>15</v>
      </c>
      <c r="E1599" s="151">
        <v>21</v>
      </c>
      <c r="F1599" s="151">
        <v>10</v>
      </c>
      <c r="G1599" s="151">
        <v>7</v>
      </c>
      <c r="H1599" s="151">
        <v>-3</v>
      </c>
      <c r="I1599" s="152">
        <v>-30</v>
      </c>
      <c r="J1599" s="142"/>
      <c r="K1599" s="159" t="s">
        <v>104</v>
      </c>
      <c r="L1599" s="150">
        <v>39</v>
      </c>
      <c r="M1599" s="151">
        <v>59</v>
      </c>
      <c r="N1599" s="151">
        <v>49</v>
      </c>
      <c r="O1599" s="151">
        <v>26</v>
      </c>
      <c r="P1599" s="151">
        <v>22</v>
      </c>
      <c r="Q1599" s="151">
        <v>-4</v>
      </c>
      <c r="R1599" s="152">
        <v>-15.384615384615385</v>
      </c>
      <c r="S1599" s="152"/>
    </row>
    <row r="1600" spans="1:19" s="145" customFormat="1" ht="14.45" customHeight="1">
      <c r="A1600" s="160"/>
      <c r="B1600" s="142" t="s">
        <v>105</v>
      </c>
      <c r="C1600" s="150">
        <v>12</v>
      </c>
      <c r="D1600" s="151">
        <v>8</v>
      </c>
      <c r="E1600" s="151">
        <v>19</v>
      </c>
      <c r="F1600" s="151">
        <v>19</v>
      </c>
      <c r="G1600" s="151">
        <v>7</v>
      </c>
      <c r="H1600" s="151">
        <v>-12</v>
      </c>
      <c r="I1600" s="152">
        <v>-63.157894736842103</v>
      </c>
      <c r="J1600" s="142"/>
      <c r="K1600" s="159" t="s">
        <v>105</v>
      </c>
      <c r="L1600" s="150">
        <v>63</v>
      </c>
      <c r="M1600" s="151">
        <v>37</v>
      </c>
      <c r="N1600" s="151">
        <v>49</v>
      </c>
      <c r="O1600" s="151">
        <v>45</v>
      </c>
      <c r="P1600" s="151">
        <v>30</v>
      </c>
      <c r="Q1600" s="151">
        <v>-15</v>
      </c>
      <c r="R1600" s="152">
        <v>-33.333333333333329</v>
      </c>
      <c r="S1600" s="152"/>
    </row>
    <row r="1601" spans="1:19" s="153" customFormat="1" ht="14.45" customHeight="1">
      <c r="A1601" s="160"/>
      <c r="B1601" s="142" t="s">
        <v>106</v>
      </c>
      <c r="C1601" s="150">
        <v>18</v>
      </c>
      <c r="D1601" s="151">
        <v>15</v>
      </c>
      <c r="E1601" s="151">
        <v>10</v>
      </c>
      <c r="F1601" s="151">
        <v>19</v>
      </c>
      <c r="G1601" s="151">
        <v>16</v>
      </c>
      <c r="H1601" s="151">
        <v>-3</v>
      </c>
      <c r="I1601" s="152">
        <v>-15.789473684210526</v>
      </c>
      <c r="J1601" s="142"/>
      <c r="K1601" s="159" t="s">
        <v>106</v>
      </c>
      <c r="L1601" s="150">
        <v>43</v>
      </c>
      <c r="M1601" s="151">
        <v>58</v>
      </c>
      <c r="N1601" s="151">
        <v>30</v>
      </c>
      <c r="O1601" s="151">
        <v>45</v>
      </c>
      <c r="P1601" s="151">
        <v>42</v>
      </c>
      <c r="Q1601" s="151">
        <v>-3</v>
      </c>
      <c r="R1601" s="152">
        <v>-6.666666666666667</v>
      </c>
      <c r="S1601" s="152"/>
    </row>
    <row r="1602" spans="1:19" s="145" customFormat="1" ht="14.45" customHeight="1">
      <c r="A1602" s="160"/>
      <c r="B1602" s="142" t="s">
        <v>107</v>
      </c>
      <c r="C1602" s="150">
        <v>17</v>
      </c>
      <c r="D1602" s="151">
        <v>15</v>
      </c>
      <c r="E1602" s="151">
        <v>11</v>
      </c>
      <c r="F1602" s="151">
        <v>7</v>
      </c>
      <c r="G1602" s="151">
        <v>19</v>
      </c>
      <c r="H1602" s="151">
        <v>12</v>
      </c>
      <c r="I1602" s="152">
        <v>171.42857142857142</v>
      </c>
      <c r="J1602" s="142"/>
      <c r="K1602" s="159" t="s">
        <v>107</v>
      </c>
      <c r="L1602" s="150">
        <v>40</v>
      </c>
      <c r="M1602" s="151">
        <v>38</v>
      </c>
      <c r="N1602" s="151">
        <v>49</v>
      </c>
      <c r="O1602" s="151">
        <v>34</v>
      </c>
      <c r="P1602" s="151">
        <v>45</v>
      </c>
      <c r="Q1602" s="151">
        <v>11</v>
      </c>
      <c r="R1602" s="152">
        <v>32.352941176470587</v>
      </c>
      <c r="S1602" s="152"/>
    </row>
    <row r="1603" spans="1:19" s="145" customFormat="1" ht="14.45" customHeight="1">
      <c r="A1603" s="160"/>
      <c r="B1603" s="142" t="s">
        <v>108</v>
      </c>
      <c r="C1603" s="150">
        <v>8</v>
      </c>
      <c r="D1603" s="151">
        <v>12</v>
      </c>
      <c r="E1603" s="151">
        <v>10</v>
      </c>
      <c r="F1603" s="151">
        <v>5</v>
      </c>
      <c r="G1603" s="151">
        <v>7</v>
      </c>
      <c r="H1603" s="151">
        <v>2</v>
      </c>
      <c r="I1603" s="152">
        <v>40</v>
      </c>
      <c r="J1603" s="142"/>
      <c r="K1603" s="159" t="s">
        <v>108</v>
      </c>
      <c r="L1603" s="150">
        <v>25</v>
      </c>
      <c r="M1603" s="151">
        <v>41</v>
      </c>
      <c r="N1603" s="151">
        <v>28</v>
      </c>
      <c r="O1603" s="151">
        <v>46</v>
      </c>
      <c r="P1603" s="151">
        <v>31</v>
      </c>
      <c r="Q1603" s="151">
        <v>-15</v>
      </c>
      <c r="R1603" s="152">
        <v>-32.608695652173914</v>
      </c>
      <c r="S1603" s="152"/>
    </row>
    <row r="1604" spans="1:19" s="145" customFormat="1" ht="14.45" customHeight="1">
      <c r="A1604" s="160"/>
      <c r="B1604" s="142" t="s">
        <v>109</v>
      </c>
      <c r="C1604" s="150">
        <v>7</v>
      </c>
      <c r="D1604" s="151">
        <v>6</v>
      </c>
      <c r="E1604" s="151">
        <v>9</v>
      </c>
      <c r="F1604" s="151">
        <v>6</v>
      </c>
      <c r="G1604" s="151">
        <v>4</v>
      </c>
      <c r="H1604" s="151">
        <v>-2</v>
      </c>
      <c r="I1604" s="152">
        <v>-33.333333333333329</v>
      </c>
      <c r="J1604" s="142"/>
      <c r="K1604" s="159" t="s">
        <v>109</v>
      </c>
      <c r="L1604" s="150">
        <v>13</v>
      </c>
      <c r="M1604" s="151">
        <v>22</v>
      </c>
      <c r="N1604" s="151">
        <v>29</v>
      </c>
      <c r="O1604" s="151">
        <v>27</v>
      </c>
      <c r="P1604" s="151">
        <v>29</v>
      </c>
      <c r="Q1604" s="151">
        <v>2</v>
      </c>
      <c r="R1604" s="152">
        <v>7.4074074074074066</v>
      </c>
      <c r="S1604" s="152"/>
    </row>
    <row r="1605" spans="1:19" s="145" customFormat="1" ht="14.45" customHeight="1">
      <c r="A1605" s="160"/>
      <c r="B1605" s="142" t="s">
        <v>110</v>
      </c>
      <c r="C1605" s="150">
        <v>4</v>
      </c>
      <c r="D1605" s="151">
        <v>4</v>
      </c>
      <c r="E1605" s="151">
        <v>8</v>
      </c>
      <c r="F1605" s="151">
        <v>6</v>
      </c>
      <c r="G1605" s="151">
        <v>7</v>
      </c>
      <c r="H1605" s="151">
        <v>1</v>
      </c>
      <c r="I1605" s="152">
        <v>16.666666666666664</v>
      </c>
      <c r="J1605" s="142"/>
      <c r="K1605" s="159" t="s">
        <v>110</v>
      </c>
      <c r="L1605" s="150">
        <v>14</v>
      </c>
      <c r="M1605" s="151">
        <v>21</v>
      </c>
      <c r="N1605" s="151">
        <v>23</v>
      </c>
      <c r="O1605" s="151">
        <v>28</v>
      </c>
      <c r="P1605" s="151">
        <v>33</v>
      </c>
      <c r="Q1605" s="151">
        <v>5</v>
      </c>
      <c r="R1605" s="152">
        <v>17.857142857142858</v>
      </c>
      <c r="S1605" s="152"/>
    </row>
    <row r="1606" spans="1:19" s="145" customFormat="1" ht="14.45" customHeight="1">
      <c r="A1606" s="160"/>
      <c r="B1606" s="142" t="s">
        <v>111</v>
      </c>
      <c r="C1606" s="323" t="s">
        <v>313</v>
      </c>
      <c r="D1606" s="151" t="s">
        <v>313</v>
      </c>
      <c r="E1606" s="151" t="s">
        <v>313</v>
      </c>
      <c r="F1606" s="151">
        <v>1</v>
      </c>
      <c r="G1606" s="151">
        <v>2</v>
      </c>
      <c r="H1606" s="151"/>
      <c r="I1606" s="152"/>
      <c r="J1606" s="160"/>
      <c r="K1606" s="142" t="s">
        <v>111</v>
      </c>
      <c r="L1606" s="323" t="s">
        <v>313</v>
      </c>
      <c r="M1606" s="151" t="s">
        <v>313</v>
      </c>
      <c r="N1606" s="151" t="s">
        <v>313</v>
      </c>
      <c r="O1606" s="151">
        <v>2</v>
      </c>
      <c r="P1606" s="151">
        <v>7</v>
      </c>
      <c r="Q1606" s="151"/>
      <c r="R1606" s="152"/>
      <c r="S1606" s="160"/>
    </row>
    <row r="1607" spans="1:19" s="145" customFormat="1" ht="14.45" customHeight="1">
      <c r="A1607" s="160"/>
      <c r="B1607" s="160"/>
      <c r="C1607" s="160"/>
      <c r="D1607" s="160"/>
      <c r="E1607" s="160"/>
      <c r="F1607" s="160"/>
      <c r="G1607" s="161"/>
      <c r="H1607" s="160"/>
      <c r="I1607" s="160"/>
      <c r="J1607" s="160"/>
      <c r="K1607" s="160"/>
      <c r="L1607" s="160"/>
      <c r="M1607" s="160"/>
      <c r="N1607" s="160"/>
      <c r="O1607" s="160"/>
      <c r="P1607" s="161"/>
      <c r="Q1607" s="160"/>
      <c r="R1607" s="160"/>
      <c r="S1607" s="160"/>
    </row>
    <row r="1608" spans="1:19" s="145" customFormat="1" ht="14.45" customHeight="1">
      <c r="A1608" s="160"/>
      <c r="B1608" s="160"/>
      <c r="C1608" s="160"/>
      <c r="D1608" s="160"/>
      <c r="E1608" s="160"/>
      <c r="F1608" s="160"/>
      <c r="G1608" s="161"/>
      <c r="H1608" s="160"/>
      <c r="I1608" s="160"/>
      <c r="J1608" s="160"/>
      <c r="K1608" s="160"/>
      <c r="L1608" s="160"/>
      <c r="M1608" s="160"/>
      <c r="N1608" s="160"/>
      <c r="O1608" s="160"/>
      <c r="P1608" s="161"/>
      <c r="Q1608" s="160"/>
      <c r="R1608" s="160"/>
      <c r="S1608" s="160"/>
    </row>
    <row r="1609" spans="1:19" s="145" customFormat="1" ht="14.45" customHeight="1">
      <c r="A1609" s="138"/>
      <c r="B1609" s="138" t="s">
        <v>680</v>
      </c>
      <c r="C1609" s="138"/>
      <c r="D1609" s="138"/>
      <c r="E1609" s="138"/>
      <c r="F1609" s="138"/>
      <c r="G1609" s="138"/>
      <c r="H1609" s="138"/>
      <c r="I1609" s="138"/>
      <c r="J1609" s="138"/>
      <c r="K1609" s="138" t="s">
        <v>681</v>
      </c>
      <c r="L1609" s="138"/>
      <c r="M1609" s="138"/>
      <c r="N1609" s="138"/>
      <c r="O1609" s="138"/>
      <c r="P1609" s="138"/>
      <c r="Q1609" s="138"/>
      <c r="R1609" s="138"/>
      <c r="S1609" s="138"/>
    </row>
    <row r="1610" spans="1:19" s="145" customFormat="1" ht="14.45" customHeight="1">
      <c r="A1610" s="160"/>
      <c r="B1610" s="491" t="s">
        <v>335</v>
      </c>
      <c r="C1610" s="140"/>
      <c r="D1610" s="140"/>
      <c r="E1610" s="140"/>
      <c r="F1610" s="140"/>
      <c r="G1610" s="143"/>
      <c r="H1610" s="141"/>
      <c r="I1610" s="141"/>
      <c r="J1610" s="142"/>
      <c r="K1610" s="491" t="s">
        <v>335</v>
      </c>
      <c r="L1610" s="140"/>
      <c r="M1610" s="140"/>
      <c r="N1610" s="140"/>
      <c r="O1610" s="140"/>
      <c r="P1610" s="143"/>
      <c r="Q1610" s="141"/>
      <c r="R1610" s="141"/>
      <c r="S1610" s="144"/>
    </row>
    <row r="1611" spans="1:19" s="145" customFormat="1" ht="14.45" customHeight="1">
      <c r="A1611" s="160"/>
      <c r="B1611" s="492"/>
      <c r="C1611" s="146" t="s">
        <v>151</v>
      </c>
      <c r="D1611" s="146" t="s">
        <v>86</v>
      </c>
      <c r="E1611" s="146" t="s">
        <v>87</v>
      </c>
      <c r="F1611" s="146" t="s">
        <v>410</v>
      </c>
      <c r="G1611" s="146" t="s">
        <v>739</v>
      </c>
      <c r="H1611" s="81" t="s">
        <v>509</v>
      </c>
      <c r="I1611" s="147" t="s">
        <v>807</v>
      </c>
      <c r="J1611" s="142"/>
      <c r="K1611" s="492"/>
      <c r="L1611" s="146" t="s">
        <v>151</v>
      </c>
      <c r="M1611" s="146" t="s">
        <v>86</v>
      </c>
      <c r="N1611" s="146" t="s">
        <v>87</v>
      </c>
      <c r="O1611" s="146" t="s">
        <v>410</v>
      </c>
      <c r="P1611" s="146" t="s">
        <v>739</v>
      </c>
      <c r="Q1611" s="81" t="s">
        <v>509</v>
      </c>
      <c r="R1611" s="147" t="s">
        <v>807</v>
      </c>
      <c r="S1611" s="144"/>
    </row>
    <row r="1612" spans="1:19" s="145" customFormat="1" ht="14.45" customHeight="1">
      <c r="A1612" s="160"/>
      <c r="B1612" s="493"/>
      <c r="C1612" s="148"/>
      <c r="D1612" s="148"/>
      <c r="E1612" s="148"/>
      <c r="F1612" s="148"/>
      <c r="G1612" s="148"/>
      <c r="H1612" s="149" t="s">
        <v>88</v>
      </c>
      <c r="I1612" s="81" t="s">
        <v>511</v>
      </c>
      <c r="J1612" s="142"/>
      <c r="K1612" s="493"/>
      <c r="L1612" s="148"/>
      <c r="M1612" s="148"/>
      <c r="N1612" s="148"/>
      <c r="O1612" s="148"/>
      <c r="P1612" s="148"/>
      <c r="Q1612" s="149" t="s">
        <v>88</v>
      </c>
      <c r="R1612" s="81" t="s">
        <v>511</v>
      </c>
      <c r="S1612" s="144"/>
    </row>
    <row r="1613" spans="1:19" s="180" customFormat="1" ht="14.45" customHeight="1">
      <c r="B1613" s="188" t="s">
        <v>90</v>
      </c>
      <c r="C1613" s="187">
        <v>248</v>
      </c>
      <c r="D1613" s="183">
        <v>210</v>
      </c>
      <c r="E1613" s="183">
        <v>190</v>
      </c>
      <c r="F1613" s="183">
        <v>194</v>
      </c>
      <c r="G1613" s="183">
        <v>173</v>
      </c>
      <c r="H1613" s="182">
        <v>-21</v>
      </c>
      <c r="I1613" s="184">
        <v>-10.824742268041238</v>
      </c>
      <c r="J1613" s="185"/>
      <c r="K1613" s="186" t="s">
        <v>90</v>
      </c>
      <c r="L1613" s="187">
        <v>727</v>
      </c>
      <c r="M1613" s="183">
        <v>720</v>
      </c>
      <c r="N1613" s="183">
        <v>683</v>
      </c>
      <c r="O1613" s="183">
        <v>669</v>
      </c>
      <c r="P1613" s="183">
        <v>598</v>
      </c>
      <c r="Q1613" s="182">
        <v>-71</v>
      </c>
      <c r="R1613" s="184">
        <v>-10.612855007473842</v>
      </c>
      <c r="S1613" s="184"/>
    </row>
    <row r="1614" spans="1:19" s="145" customFormat="1" ht="14.45" customHeight="1">
      <c r="A1614" s="160"/>
      <c r="B1614" s="299" t="s">
        <v>91</v>
      </c>
      <c r="C1614" s="150">
        <v>15</v>
      </c>
      <c r="D1614" s="151">
        <v>18</v>
      </c>
      <c r="E1614" s="151">
        <v>14</v>
      </c>
      <c r="F1614" s="151">
        <v>25</v>
      </c>
      <c r="G1614" s="151">
        <v>20</v>
      </c>
      <c r="H1614" s="151">
        <v>-5</v>
      </c>
      <c r="I1614" s="152">
        <v>-20</v>
      </c>
      <c r="J1614" s="142"/>
      <c r="K1614" s="154" t="s">
        <v>91</v>
      </c>
      <c r="L1614" s="150">
        <v>55</v>
      </c>
      <c r="M1614" s="151">
        <v>54</v>
      </c>
      <c r="N1614" s="151">
        <v>49</v>
      </c>
      <c r="O1614" s="151">
        <v>38</v>
      </c>
      <c r="P1614" s="151">
        <v>34</v>
      </c>
      <c r="Q1614" s="151">
        <v>-4</v>
      </c>
      <c r="R1614" s="152">
        <v>-10.526315789473683</v>
      </c>
      <c r="S1614" s="152"/>
    </row>
    <row r="1615" spans="1:19" s="145" customFormat="1" ht="14.45" customHeight="1">
      <c r="A1615" s="160"/>
      <c r="B1615" s="299" t="s">
        <v>92</v>
      </c>
      <c r="C1615" s="150">
        <v>164</v>
      </c>
      <c r="D1615" s="151">
        <v>126</v>
      </c>
      <c r="E1615" s="151">
        <v>109</v>
      </c>
      <c r="F1615" s="151">
        <v>103</v>
      </c>
      <c r="G1615" s="151">
        <v>81</v>
      </c>
      <c r="H1615" s="151">
        <v>-22</v>
      </c>
      <c r="I1615" s="152">
        <v>-21.359223300970871</v>
      </c>
      <c r="J1615" s="142"/>
      <c r="K1615" s="154" t="s">
        <v>92</v>
      </c>
      <c r="L1615" s="150">
        <v>456</v>
      </c>
      <c r="M1615" s="151">
        <v>379</v>
      </c>
      <c r="N1615" s="151">
        <v>322</v>
      </c>
      <c r="O1615" s="151">
        <v>283</v>
      </c>
      <c r="P1615" s="151">
        <v>219</v>
      </c>
      <c r="Q1615" s="151">
        <v>-64</v>
      </c>
      <c r="R1615" s="152">
        <v>-22.614840989399294</v>
      </c>
      <c r="S1615" s="152"/>
    </row>
    <row r="1616" spans="1:19" s="145" customFormat="1" ht="14.45" customHeight="1">
      <c r="A1616" s="160"/>
      <c r="B1616" s="299" t="s">
        <v>93</v>
      </c>
      <c r="C1616" s="150">
        <v>69</v>
      </c>
      <c r="D1616" s="151">
        <v>66</v>
      </c>
      <c r="E1616" s="151">
        <v>67</v>
      </c>
      <c r="F1616" s="151">
        <v>64</v>
      </c>
      <c r="G1616" s="151">
        <v>72</v>
      </c>
      <c r="H1616" s="151">
        <v>8</v>
      </c>
      <c r="I1616" s="152">
        <v>12.5</v>
      </c>
      <c r="J1616" s="142"/>
      <c r="K1616" s="154" t="s">
        <v>93</v>
      </c>
      <c r="L1616" s="150">
        <v>216</v>
      </c>
      <c r="M1616" s="151">
        <v>287</v>
      </c>
      <c r="N1616" s="151">
        <v>312</v>
      </c>
      <c r="O1616" s="151">
        <v>347</v>
      </c>
      <c r="P1616" s="151">
        <v>341</v>
      </c>
      <c r="Q1616" s="151">
        <v>-6</v>
      </c>
      <c r="R1616" s="152">
        <v>-1.7291066282420751</v>
      </c>
      <c r="S1616" s="152"/>
    </row>
    <row r="1617" spans="1:19" s="145" customFormat="1" ht="14.45" customHeight="1">
      <c r="A1617" s="160"/>
      <c r="B1617" s="142"/>
      <c r="C1617" s="150"/>
      <c r="D1617" s="157"/>
      <c r="E1617" s="157"/>
      <c r="F1617" s="157"/>
      <c r="G1617" s="157"/>
      <c r="H1617" s="157"/>
      <c r="I1617" s="158"/>
      <c r="J1617" s="142"/>
      <c r="K1617" s="159"/>
      <c r="L1617" s="150"/>
      <c r="M1617" s="157"/>
      <c r="N1617" s="157"/>
      <c r="O1617" s="157"/>
      <c r="P1617" s="157"/>
      <c r="Q1617" s="157"/>
      <c r="R1617" s="158"/>
      <c r="S1617" s="158"/>
    </row>
    <row r="1618" spans="1:19" s="145" customFormat="1" ht="14.45" customHeight="1">
      <c r="A1618" s="160"/>
      <c r="B1618" s="142" t="s">
        <v>94</v>
      </c>
      <c r="C1618" s="150">
        <v>5</v>
      </c>
      <c r="D1618" s="151">
        <v>10</v>
      </c>
      <c r="E1618" s="151">
        <v>5</v>
      </c>
      <c r="F1618" s="151">
        <v>7</v>
      </c>
      <c r="G1618" s="151">
        <v>2</v>
      </c>
      <c r="H1618" s="151">
        <v>-5</v>
      </c>
      <c r="I1618" s="152">
        <v>-71.428571428571431</v>
      </c>
      <c r="J1618" s="142"/>
      <c r="K1618" s="159" t="s">
        <v>94</v>
      </c>
      <c r="L1618" s="150">
        <v>17</v>
      </c>
      <c r="M1618" s="151">
        <v>11</v>
      </c>
      <c r="N1618" s="151">
        <v>17</v>
      </c>
      <c r="O1618" s="151">
        <v>4</v>
      </c>
      <c r="P1618" s="151">
        <v>8</v>
      </c>
      <c r="Q1618" s="151">
        <v>4</v>
      </c>
      <c r="R1618" s="152">
        <v>100</v>
      </c>
      <c r="S1618" s="152"/>
    </row>
    <row r="1619" spans="1:19" s="145" customFormat="1" ht="14.45" customHeight="1">
      <c r="A1619" s="160"/>
      <c r="B1619" s="142" t="s">
        <v>95</v>
      </c>
      <c r="C1619" s="150">
        <v>5</v>
      </c>
      <c r="D1619" s="151">
        <v>4</v>
      </c>
      <c r="E1619" s="151">
        <v>6</v>
      </c>
      <c r="F1619" s="151">
        <v>9</v>
      </c>
      <c r="G1619" s="151">
        <v>8</v>
      </c>
      <c r="H1619" s="151">
        <v>-1</v>
      </c>
      <c r="I1619" s="152">
        <v>-11.111111111111111</v>
      </c>
      <c r="J1619" s="142"/>
      <c r="K1619" s="159" t="s">
        <v>95</v>
      </c>
      <c r="L1619" s="150">
        <v>21</v>
      </c>
      <c r="M1619" s="151">
        <v>21</v>
      </c>
      <c r="N1619" s="151">
        <v>16</v>
      </c>
      <c r="O1619" s="151">
        <v>14</v>
      </c>
      <c r="P1619" s="151">
        <v>11</v>
      </c>
      <c r="Q1619" s="151">
        <v>-3</v>
      </c>
      <c r="R1619" s="152">
        <v>-21.428571428571427</v>
      </c>
      <c r="S1619" s="152"/>
    </row>
    <row r="1620" spans="1:19" s="145" customFormat="1" ht="14.45" customHeight="1">
      <c r="A1620" s="160"/>
      <c r="B1620" s="142" t="s">
        <v>96</v>
      </c>
      <c r="C1620" s="150">
        <v>5</v>
      </c>
      <c r="D1620" s="151">
        <v>4</v>
      </c>
      <c r="E1620" s="151">
        <v>3</v>
      </c>
      <c r="F1620" s="151">
        <v>9</v>
      </c>
      <c r="G1620" s="151">
        <v>10</v>
      </c>
      <c r="H1620" s="151">
        <v>1</v>
      </c>
      <c r="I1620" s="152">
        <v>11.111111111111111</v>
      </c>
      <c r="J1620" s="142"/>
      <c r="K1620" s="159" t="s">
        <v>96</v>
      </c>
      <c r="L1620" s="150">
        <v>17</v>
      </c>
      <c r="M1620" s="151">
        <v>22</v>
      </c>
      <c r="N1620" s="151">
        <v>16</v>
      </c>
      <c r="O1620" s="151">
        <v>20</v>
      </c>
      <c r="P1620" s="151">
        <v>15</v>
      </c>
      <c r="Q1620" s="151">
        <v>-5</v>
      </c>
      <c r="R1620" s="152">
        <v>-25</v>
      </c>
      <c r="S1620" s="152"/>
    </row>
    <row r="1621" spans="1:19" s="145" customFormat="1" ht="14.45" customHeight="1">
      <c r="A1621" s="160"/>
      <c r="B1621" s="142" t="s">
        <v>97</v>
      </c>
      <c r="C1621" s="150">
        <v>23</v>
      </c>
      <c r="D1621" s="151">
        <v>4</v>
      </c>
      <c r="E1621" s="151">
        <v>7</v>
      </c>
      <c r="F1621" s="151">
        <v>4</v>
      </c>
      <c r="G1621" s="151">
        <v>6</v>
      </c>
      <c r="H1621" s="151">
        <v>2</v>
      </c>
      <c r="I1621" s="152">
        <v>50</v>
      </c>
      <c r="J1621" s="142"/>
      <c r="K1621" s="159" t="s">
        <v>97</v>
      </c>
      <c r="L1621" s="150">
        <v>26</v>
      </c>
      <c r="M1621" s="151">
        <v>19</v>
      </c>
      <c r="N1621" s="151">
        <v>17</v>
      </c>
      <c r="O1621" s="151">
        <v>16</v>
      </c>
      <c r="P1621" s="151">
        <v>14</v>
      </c>
      <c r="Q1621" s="151">
        <v>-2</v>
      </c>
      <c r="R1621" s="152">
        <v>-12.5</v>
      </c>
      <c r="S1621" s="152"/>
    </row>
    <row r="1622" spans="1:19" s="145" customFormat="1" ht="14.45" customHeight="1">
      <c r="A1622" s="160"/>
      <c r="B1622" s="142" t="s">
        <v>98</v>
      </c>
      <c r="C1622" s="150">
        <v>17</v>
      </c>
      <c r="D1622" s="151">
        <v>13</v>
      </c>
      <c r="E1622" s="151">
        <v>4</v>
      </c>
      <c r="F1622" s="151">
        <v>2</v>
      </c>
      <c r="G1622" s="151">
        <v>4</v>
      </c>
      <c r="H1622" s="151">
        <v>2</v>
      </c>
      <c r="I1622" s="152">
        <v>100</v>
      </c>
      <c r="J1622" s="142"/>
      <c r="K1622" s="159" t="s">
        <v>98</v>
      </c>
      <c r="L1622" s="150">
        <v>33</v>
      </c>
      <c r="M1622" s="151">
        <v>21</v>
      </c>
      <c r="N1622" s="151">
        <v>15</v>
      </c>
      <c r="O1622" s="151">
        <v>20</v>
      </c>
      <c r="P1622" s="151">
        <v>13</v>
      </c>
      <c r="Q1622" s="151">
        <v>-7</v>
      </c>
      <c r="R1622" s="152">
        <v>-35</v>
      </c>
      <c r="S1622" s="152"/>
    </row>
    <row r="1623" spans="1:19" s="145" customFormat="1" ht="14.45" customHeight="1">
      <c r="A1623" s="160"/>
      <c r="B1623" s="142" t="s">
        <v>99</v>
      </c>
      <c r="C1623" s="150">
        <v>11</v>
      </c>
      <c r="D1623" s="151">
        <v>7</v>
      </c>
      <c r="E1623" s="151">
        <v>9</v>
      </c>
      <c r="F1623" s="151">
        <v>5</v>
      </c>
      <c r="G1623" s="151">
        <v>2</v>
      </c>
      <c r="H1623" s="151">
        <v>-3</v>
      </c>
      <c r="I1623" s="152">
        <v>-60</v>
      </c>
      <c r="J1623" s="142"/>
      <c r="K1623" s="159" t="s">
        <v>99</v>
      </c>
      <c r="L1623" s="150">
        <v>38</v>
      </c>
      <c r="M1623" s="151">
        <v>19</v>
      </c>
      <c r="N1623" s="151">
        <v>15</v>
      </c>
      <c r="O1623" s="151">
        <v>19</v>
      </c>
      <c r="P1623" s="151">
        <v>11</v>
      </c>
      <c r="Q1623" s="151">
        <v>-8</v>
      </c>
      <c r="R1623" s="152">
        <v>-42.105263157894733</v>
      </c>
      <c r="S1623" s="152"/>
    </row>
    <row r="1624" spans="1:19" s="145" customFormat="1" ht="14.45" customHeight="1">
      <c r="A1624" s="160"/>
      <c r="B1624" s="142" t="s">
        <v>100</v>
      </c>
      <c r="C1624" s="150">
        <v>8</v>
      </c>
      <c r="D1624" s="151">
        <v>17</v>
      </c>
      <c r="E1624" s="151">
        <v>7</v>
      </c>
      <c r="F1624" s="151">
        <v>11</v>
      </c>
      <c r="G1624" s="151">
        <v>2</v>
      </c>
      <c r="H1624" s="151">
        <v>-9</v>
      </c>
      <c r="I1624" s="152">
        <v>-81.818181818181827</v>
      </c>
      <c r="J1624" s="142"/>
      <c r="K1624" s="159" t="s">
        <v>100</v>
      </c>
      <c r="L1624" s="150">
        <v>28</v>
      </c>
      <c r="M1624" s="151">
        <v>35</v>
      </c>
      <c r="N1624" s="151">
        <v>18</v>
      </c>
      <c r="O1624" s="151">
        <v>12</v>
      </c>
      <c r="P1624" s="151">
        <v>14</v>
      </c>
      <c r="Q1624" s="151">
        <v>2</v>
      </c>
      <c r="R1624" s="152">
        <v>16.666666666666664</v>
      </c>
      <c r="S1624" s="152"/>
    </row>
    <row r="1625" spans="1:19" s="145" customFormat="1" ht="14.45" customHeight="1">
      <c r="A1625" s="160"/>
      <c r="B1625" s="142" t="s">
        <v>118</v>
      </c>
      <c r="C1625" s="150">
        <v>11</v>
      </c>
      <c r="D1625" s="151">
        <v>8</v>
      </c>
      <c r="E1625" s="151">
        <v>12</v>
      </c>
      <c r="F1625" s="151">
        <v>14</v>
      </c>
      <c r="G1625" s="151">
        <v>10</v>
      </c>
      <c r="H1625" s="151">
        <v>-4</v>
      </c>
      <c r="I1625" s="152">
        <v>-28.571428571428569</v>
      </c>
      <c r="J1625" s="142"/>
      <c r="K1625" s="159" t="s">
        <v>118</v>
      </c>
      <c r="L1625" s="150">
        <v>32</v>
      </c>
      <c r="M1625" s="151">
        <v>30</v>
      </c>
      <c r="N1625" s="151">
        <v>30</v>
      </c>
      <c r="O1625" s="151">
        <v>18</v>
      </c>
      <c r="P1625" s="151">
        <v>11</v>
      </c>
      <c r="Q1625" s="151">
        <v>-7</v>
      </c>
      <c r="R1625" s="152">
        <v>-38.888888888888893</v>
      </c>
      <c r="S1625" s="152"/>
    </row>
    <row r="1626" spans="1:19" s="139" customFormat="1" ht="14.45" customHeight="1">
      <c r="A1626" s="160"/>
      <c r="B1626" s="142" t="s">
        <v>101</v>
      </c>
      <c r="C1626" s="150">
        <v>11</v>
      </c>
      <c r="D1626" s="151">
        <v>10</v>
      </c>
      <c r="E1626" s="151">
        <v>8</v>
      </c>
      <c r="F1626" s="151">
        <v>9</v>
      </c>
      <c r="G1626" s="151">
        <v>15</v>
      </c>
      <c r="H1626" s="151">
        <v>6</v>
      </c>
      <c r="I1626" s="152">
        <v>66.666666666666657</v>
      </c>
      <c r="J1626" s="142"/>
      <c r="K1626" s="159" t="s">
        <v>101</v>
      </c>
      <c r="L1626" s="150">
        <v>45</v>
      </c>
      <c r="M1626" s="151">
        <v>30</v>
      </c>
      <c r="N1626" s="151">
        <v>34</v>
      </c>
      <c r="O1626" s="151">
        <v>29</v>
      </c>
      <c r="P1626" s="151">
        <v>25</v>
      </c>
      <c r="Q1626" s="151">
        <v>-4</v>
      </c>
      <c r="R1626" s="152">
        <v>-13.793103448275861</v>
      </c>
      <c r="S1626" s="152"/>
    </row>
    <row r="1627" spans="1:19" s="145" customFormat="1" ht="14.45" customHeight="1">
      <c r="A1627" s="160"/>
      <c r="B1627" s="142" t="s">
        <v>102</v>
      </c>
      <c r="C1627" s="150">
        <v>21</v>
      </c>
      <c r="D1627" s="151">
        <v>13</v>
      </c>
      <c r="E1627" s="151">
        <v>11</v>
      </c>
      <c r="F1627" s="151">
        <v>9</v>
      </c>
      <c r="G1627" s="151">
        <v>8</v>
      </c>
      <c r="H1627" s="151">
        <v>-1</v>
      </c>
      <c r="I1627" s="152">
        <v>-11.111111111111111</v>
      </c>
      <c r="J1627" s="142"/>
      <c r="K1627" s="159" t="s">
        <v>102</v>
      </c>
      <c r="L1627" s="150">
        <v>55</v>
      </c>
      <c r="M1627" s="151">
        <v>43</v>
      </c>
      <c r="N1627" s="151">
        <v>33</v>
      </c>
      <c r="O1627" s="151">
        <v>38</v>
      </c>
      <c r="P1627" s="151">
        <v>30</v>
      </c>
      <c r="Q1627" s="151">
        <v>-8</v>
      </c>
      <c r="R1627" s="152">
        <v>-21.052631578947366</v>
      </c>
      <c r="S1627" s="152"/>
    </row>
    <row r="1628" spans="1:19" s="145" customFormat="1" ht="14.45" customHeight="1">
      <c r="A1628" s="160"/>
      <c r="B1628" s="142" t="s">
        <v>103</v>
      </c>
      <c r="C1628" s="150">
        <v>25</v>
      </c>
      <c r="D1628" s="151">
        <v>20</v>
      </c>
      <c r="E1628" s="151">
        <v>14</v>
      </c>
      <c r="F1628" s="151">
        <v>10</v>
      </c>
      <c r="G1628" s="151">
        <v>10</v>
      </c>
      <c r="H1628" s="151">
        <v>0</v>
      </c>
      <c r="I1628" s="152">
        <v>0</v>
      </c>
      <c r="J1628" s="142"/>
      <c r="K1628" s="159" t="s">
        <v>103</v>
      </c>
      <c r="L1628" s="150">
        <v>86</v>
      </c>
      <c r="M1628" s="151">
        <v>52</v>
      </c>
      <c r="N1628" s="151">
        <v>38</v>
      </c>
      <c r="O1628" s="151">
        <v>36</v>
      </c>
      <c r="P1628" s="151">
        <v>32</v>
      </c>
      <c r="Q1628" s="151">
        <v>-4</v>
      </c>
      <c r="R1628" s="152">
        <v>-11.111111111111111</v>
      </c>
      <c r="S1628" s="152"/>
    </row>
    <row r="1629" spans="1:19" s="145" customFormat="1" ht="14.45" customHeight="1">
      <c r="A1629" s="160"/>
      <c r="B1629" s="142" t="s">
        <v>104</v>
      </c>
      <c r="C1629" s="150">
        <v>14</v>
      </c>
      <c r="D1629" s="151">
        <v>19</v>
      </c>
      <c r="E1629" s="151">
        <v>21</v>
      </c>
      <c r="F1629" s="151">
        <v>17</v>
      </c>
      <c r="G1629" s="151">
        <v>8</v>
      </c>
      <c r="H1629" s="151">
        <v>-9</v>
      </c>
      <c r="I1629" s="152">
        <v>-52.941176470588239</v>
      </c>
      <c r="J1629" s="142"/>
      <c r="K1629" s="159" t="s">
        <v>104</v>
      </c>
      <c r="L1629" s="150">
        <v>59</v>
      </c>
      <c r="M1629" s="151">
        <v>74</v>
      </c>
      <c r="N1629" s="151">
        <v>48</v>
      </c>
      <c r="O1629" s="151">
        <v>40</v>
      </c>
      <c r="P1629" s="151">
        <v>33</v>
      </c>
      <c r="Q1629" s="151">
        <v>-7</v>
      </c>
      <c r="R1629" s="152">
        <v>-17.5</v>
      </c>
      <c r="S1629" s="152"/>
    </row>
    <row r="1630" spans="1:19" s="153" customFormat="1" ht="14.45" customHeight="1">
      <c r="A1630" s="160"/>
      <c r="B1630" s="142" t="s">
        <v>105</v>
      </c>
      <c r="C1630" s="150">
        <v>23</v>
      </c>
      <c r="D1630" s="151">
        <v>15</v>
      </c>
      <c r="E1630" s="151">
        <v>16</v>
      </c>
      <c r="F1630" s="151">
        <v>22</v>
      </c>
      <c r="G1630" s="151">
        <v>16</v>
      </c>
      <c r="H1630" s="151">
        <v>-6</v>
      </c>
      <c r="I1630" s="152">
        <v>-27.27272727272727</v>
      </c>
      <c r="J1630" s="142"/>
      <c r="K1630" s="159" t="s">
        <v>105</v>
      </c>
      <c r="L1630" s="150">
        <v>54</v>
      </c>
      <c r="M1630" s="151">
        <v>56</v>
      </c>
      <c r="N1630" s="151">
        <v>74</v>
      </c>
      <c r="O1630" s="151">
        <v>55</v>
      </c>
      <c r="P1630" s="151">
        <v>36</v>
      </c>
      <c r="Q1630" s="151">
        <v>-19</v>
      </c>
      <c r="R1630" s="152">
        <v>-34.545454545454547</v>
      </c>
      <c r="S1630" s="152"/>
    </row>
    <row r="1631" spans="1:19" s="145" customFormat="1" ht="14.45" customHeight="1">
      <c r="A1631" s="160"/>
      <c r="B1631" s="142" t="s">
        <v>106</v>
      </c>
      <c r="C1631" s="150">
        <v>21</v>
      </c>
      <c r="D1631" s="151">
        <v>26</v>
      </c>
      <c r="E1631" s="151">
        <v>13</v>
      </c>
      <c r="F1631" s="151">
        <v>18</v>
      </c>
      <c r="G1631" s="151">
        <v>22</v>
      </c>
      <c r="H1631" s="151">
        <v>4</v>
      </c>
      <c r="I1631" s="152">
        <v>22.222222222222221</v>
      </c>
      <c r="J1631" s="142"/>
      <c r="K1631" s="159" t="s">
        <v>106</v>
      </c>
      <c r="L1631" s="150">
        <v>58</v>
      </c>
      <c r="M1631" s="151">
        <v>55</v>
      </c>
      <c r="N1631" s="151">
        <v>53</v>
      </c>
      <c r="O1631" s="151">
        <v>70</v>
      </c>
      <c r="P1631" s="151">
        <v>58</v>
      </c>
      <c r="Q1631" s="151">
        <v>-12</v>
      </c>
      <c r="R1631" s="152">
        <v>-17.142857142857142</v>
      </c>
      <c r="S1631" s="152"/>
    </row>
    <row r="1632" spans="1:19" s="145" customFormat="1" ht="14.45" customHeight="1">
      <c r="A1632" s="160"/>
      <c r="B1632" s="142" t="s">
        <v>107</v>
      </c>
      <c r="C1632" s="150">
        <v>15</v>
      </c>
      <c r="D1632" s="151">
        <v>14</v>
      </c>
      <c r="E1632" s="151">
        <v>23</v>
      </c>
      <c r="F1632" s="151">
        <v>12</v>
      </c>
      <c r="G1632" s="151">
        <v>12</v>
      </c>
      <c r="H1632" s="151">
        <v>0</v>
      </c>
      <c r="I1632" s="152">
        <v>0</v>
      </c>
      <c r="J1632" s="142"/>
      <c r="K1632" s="159" t="s">
        <v>107</v>
      </c>
      <c r="L1632" s="150">
        <v>66</v>
      </c>
      <c r="M1632" s="151">
        <v>63</v>
      </c>
      <c r="N1632" s="151">
        <v>54</v>
      </c>
      <c r="O1632" s="151">
        <v>54</v>
      </c>
      <c r="P1632" s="151">
        <v>62</v>
      </c>
      <c r="Q1632" s="151">
        <v>8</v>
      </c>
      <c r="R1632" s="152">
        <v>14.814814814814813</v>
      </c>
      <c r="S1632" s="152"/>
    </row>
    <row r="1633" spans="1:19" s="145" customFormat="1" ht="14.45" customHeight="1">
      <c r="A1633" s="160"/>
      <c r="B1633" s="142" t="s">
        <v>108</v>
      </c>
      <c r="C1633" s="150">
        <v>18</v>
      </c>
      <c r="D1633" s="151">
        <v>13</v>
      </c>
      <c r="E1633" s="151">
        <v>12</v>
      </c>
      <c r="F1633" s="151">
        <v>17</v>
      </c>
      <c r="G1633" s="151">
        <v>11</v>
      </c>
      <c r="H1633" s="151">
        <v>-6</v>
      </c>
      <c r="I1633" s="152">
        <v>-35.294117647058826</v>
      </c>
      <c r="J1633" s="142"/>
      <c r="K1633" s="159" t="s">
        <v>108</v>
      </c>
      <c r="L1633" s="150">
        <v>50</v>
      </c>
      <c r="M1633" s="151">
        <v>74</v>
      </c>
      <c r="N1633" s="151">
        <v>57</v>
      </c>
      <c r="O1633" s="151">
        <v>51</v>
      </c>
      <c r="P1633" s="151">
        <v>54</v>
      </c>
      <c r="Q1633" s="151">
        <v>3</v>
      </c>
      <c r="R1633" s="152">
        <v>5.8823529411764701</v>
      </c>
      <c r="S1633" s="152"/>
    </row>
    <row r="1634" spans="1:19" s="145" customFormat="1" ht="14.45" customHeight="1">
      <c r="A1634" s="160"/>
      <c r="B1634" s="142" t="s">
        <v>109</v>
      </c>
      <c r="C1634" s="150">
        <v>8</v>
      </c>
      <c r="D1634" s="151">
        <v>9</v>
      </c>
      <c r="E1634" s="151">
        <v>7</v>
      </c>
      <c r="F1634" s="151">
        <v>11</v>
      </c>
      <c r="G1634" s="151">
        <v>13</v>
      </c>
      <c r="H1634" s="151">
        <v>2</v>
      </c>
      <c r="I1634" s="152">
        <v>18.181818181818183</v>
      </c>
      <c r="J1634" s="142"/>
      <c r="K1634" s="159" t="s">
        <v>109</v>
      </c>
      <c r="L1634" s="150">
        <v>23</v>
      </c>
      <c r="M1634" s="151">
        <v>57</v>
      </c>
      <c r="N1634" s="151">
        <v>73</v>
      </c>
      <c r="O1634" s="151">
        <v>68</v>
      </c>
      <c r="P1634" s="151">
        <v>58</v>
      </c>
      <c r="Q1634" s="151">
        <v>-10</v>
      </c>
      <c r="R1634" s="152">
        <v>-14.705882352941178</v>
      </c>
      <c r="S1634" s="152"/>
    </row>
    <row r="1635" spans="1:19" s="145" customFormat="1" ht="14.45" customHeight="1">
      <c r="A1635" s="160"/>
      <c r="B1635" s="142" t="s">
        <v>110</v>
      </c>
      <c r="C1635" s="150">
        <v>7</v>
      </c>
      <c r="D1635" s="151">
        <v>4</v>
      </c>
      <c r="E1635" s="151">
        <v>12</v>
      </c>
      <c r="F1635" s="151">
        <v>6</v>
      </c>
      <c r="G1635" s="151">
        <v>14</v>
      </c>
      <c r="H1635" s="151">
        <v>8</v>
      </c>
      <c r="I1635" s="152">
        <v>133.33333333333331</v>
      </c>
      <c r="J1635" s="142"/>
      <c r="K1635" s="159" t="s">
        <v>110</v>
      </c>
      <c r="L1635" s="150">
        <v>19</v>
      </c>
      <c r="M1635" s="151">
        <v>38</v>
      </c>
      <c r="N1635" s="151">
        <v>75</v>
      </c>
      <c r="O1635" s="151">
        <v>104</v>
      </c>
      <c r="P1635" s="151">
        <v>109</v>
      </c>
      <c r="Q1635" s="151">
        <v>5</v>
      </c>
      <c r="R1635" s="152">
        <v>4.8076923076923084</v>
      </c>
      <c r="S1635" s="152"/>
    </row>
    <row r="1636" spans="1:19" s="145" customFormat="1" ht="14.45" customHeight="1">
      <c r="A1636" s="160"/>
      <c r="B1636" s="142" t="s">
        <v>111</v>
      </c>
      <c r="C1636" s="323" t="s">
        <v>313</v>
      </c>
      <c r="D1636" s="151" t="s">
        <v>313</v>
      </c>
      <c r="E1636" s="151" t="s">
        <v>313</v>
      </c>
      <c r="F1636" s="151">
        <v>2</v>
      </c>
      <c r="G1636" s="151" t="s">
        <v>313</v>
      </c>
      <c r="H1636" s="151"/>
      <c r="I1636" s="152"/>
      <c r="J1636" s="160"/>
      <c r="K1636" s="142" t="s">
        <v>111</v>
      </c>
      <c r="L1636" s="323" t="s">
        <v>313</v>
      </c>
      <c r="M1636" s="151" t="s">
        <v>313</v>
      </c>
      <c r="N1636" s="151" t="s">
        <v>313</v>
      </c>
      <c r="O1636" s="151">
        <v>1</v>
      </c>
      <c r="P1636" s="151">
        <v>4</v>
      </c>
      <c r="Q1636" s="151"/>
      <c r="R1636" s="152"/>
      <c r="S1636" s="160"/>
    </row>
    <row r="1637" spans="1:19" s="145" customFormat="1" ht="14.45" customHeight="1">
      <c r="A1637" s="160"/>
      <c r="B1637" s="162"/>
      <c r="C1637" s="162"/>
      <c r="D1637" s="162"/>
      <c r="E1637" s="162"/>
      <c r="F1637" s="162"/>
      <c r="G1637" s="162"/>
      <c r="H1637" s="162"/>
      <c r="I1637" s="162"/>
      <c r="J1637" s="162"/>
      <c r="K1637" s="162"/>
      <c r="L1637" s="162"/>
      <c r="M1637" s="162"/>
      <c r="N1637" s="162"/>
      <c r="O1637" s="162"/>
      <c r="P1637" s="161"/>
      <c r="Q1637" s="160"/>
      <c r="R1637" s="160"/>
      <c r="S1637" s="160"/>
    </row>
    <row r="1638" spans="1:19" s="145" customFormat="1" ht="14.45" customHeight="1">
      <c r="A1638" s="160"/>
      <c r="B1638" s="162"/>
      <c r="C1638" s="162"/>
      <c r="D1638" s="162"/>
      <c r="E1638" s="162"/>
      <c r="F1638" s="162"/>
      <c r="G1638" s="162"/>
      <c r="H1638" s="162"/>
      <c r="I1638" s="162"/>
      <c r="J1638" s="162"/>
      <c r="K1638" s="162"/>
      <c r="L1638" s="162"/>
      <c r="M1638" s="162"/>
      <c r="N1638" s="162"/>
      <c r="O1638" s="162"/>
      <c r="P1638" s="161"/>
      <c r="Q1638" s="160"/>
      <c r="R1638" s="160"/>
      <c r="S1638" s="160"/>
    </row>
    <row r="1639" spans="1:19" s="145" customFormat="1" ht="14.45" customHeight="1">
      <c r="A1639" s="160"/>
      <c r="B1639" s="162"/>
      <c r="C1639" s="162"/>
      <c r="D1639" s="162"/>
      <c r="E1639" s="162"/>
      <c r="F1639" s="162"/>
      <c r="G1639" s="162"/>
      <c r="H1639" s="162"/>
      <c r="I1639" s="162"/>
      <c r="J1639" s="162"/>
      <c r="K1639" s="162"/>
      <c r="L1639" s="162"/>
      <c r="M1639" s="162"/>
      <c r="N1639" s="162"/>
      <c r="O1639" s="162"/>
      <c r="P1639" s="161"/>
      <c r="Q1639" s="160"/>
      <c r="R1639" s="160"/>
      <c r="S1639" s="160"/>
    </row>
    <row r="1640" spans="1:19" s="145" customFormat="1" ht="14.45" customHeight="1">
      <c r="A1640" s="138"/>
      <c r="B1640" s="138" t="s">
        <v>269</v>
      </c>
      <c r="C1640" s="138"/>
      <c r="D1640" s="138"/>
      <c r="E1640" s="138"/>
      <c r="F1640" s="138"/>
      <c r="G1640" s="138"/>
      <c r="H1640" s="138"/>
      <c r="I1640" s="138"/>
      <c r="J1640" s="138"/>
      <c r="K1640" s="138" t="s">
        <v>270</v>
      </c>
      <c r="L1640" s="138"/>
      <c r="M1640" s="138"/>
      <c r="N1640" s="138"/>
      <c r="O1640" s="138"/>
      <c r="P1640" s="138"/>
      <c r="Q1640" s="138"/>
      <c r="R1640" s="138"/>
      <c r="S1640" s="138"/>
    </row>
    <row r="1641" spans="1:19" s="145" customFormat="1" ht="14.45" customHeight="1">
      <c r="A1641" s="160"/>
      <c r="B1641" s="491" t="s">
        <v>335</v>
      </c>
      <c r="C1641" s="140"/>
      <c r="D1641" s="140"/>
      <c r="E1641" s="140"/>
      <c r="F1641" s="140"/>
      <c r="G1641" s="143"/>
      <c r="H1641" s="141"/>
      <c r="I1641" s="141"/>
      <c r="J1641" s="142"/>
      <c r="K1641" s="491" t="s">
        <v>335</v>
      </c>
      <c r="L1641" s="140"/>
      <c r="M1641" s="140"/>
      <c r="N1641" s="140"/>
      <c r="O1641" s="140"/>
      <c r="P1641" s="143"/>
      <c r="Q1641" s="141"/>
      <c r="R1641" s="141"/>
      <c r="S1641" s="144"/>
    </row>
    <row r="1642" spans="1:19" s="145" customFormat="1" ht="14.45" customHeight="1">
      <c r="A1642" s="160"/>
      <c r="B1642" s="492"/>
      <c r="C1642" s="146" t="s">
        <v>151</v>
      </c>
      <c r="D1642" s="146" t="s">
        <v>86</v>
      </c>
      <c r="E1642" s="146" t="s">
        <v>87</v>
      </c>
      <c r="F1642" s="146" t="s">
        <v>410</v>
      </c>
      <c r="G1642" s="146" t="s">
        <v>739</v>
      </c>
      <c r="H1642" s="81" t="s">
        <v>509</v>
      </c>
      <c r="I1642" s="147" t="s">
        <v>807</v>
      </c>
      <c r="J1642" s="142"/>
      <c r="K1642" s="492"/>
      <c r="L1642" s="146" t="s">
        <v>151</v>
      </c>
      <c r="M1642" s="146" t="s">
        <v>86</v>
      </c>
      <c r="N1642" s="146" t="s">
        <v>87</v>
      </c>
      <c r="O1642" s="146" t="s">
        <v>410</v>
      </c>
      <c r="P1642" s="146" t="s">
        <v>739</v>
      </c>
      <c r="Q1642" s="81" t="s">
        <v>509</v>
      </c>
      <c r="R1642" s="147" t="s">
        <v>807</v>
      </c>
      <c r="S1642" s="144"/>
    </row>
    <row r="1643" spans="1:19" s="145" customFormat="1" ht="14.45" customHeight="1">
      <c r="A1643" s="160"/>
      <c r="B1643" s="493"/>
      <c r="C1643" s="148"/>
      <c r="D1643" s="148"/>
      <c r="E1643" s="148"/>
      <c r="F1643" s="148"/>
      <c r="G1643" s="148"/>
      <c r="H1643" s="149" t="s">
        <v>88</v>
      </c>
      <c r="I1643" s="81" t="s">
        <v>511</v>
      </c>
      <c r="J1643" s="142"/>
      <c r="K1643" s="493"/>
      <c r="L1643" s="148"/>
      <c r="M1643" s="148"/>
      <c r="N1643" s="148"/>
      <c r="O1643" s="148"/>
      <c r="P1643" s="148"/>
      <c r="Q1643" s="149" t="s">
        <v>88</v>
      </c>
      <c r="R1643" s="81" t="s">
        <v>511</v>
      </c>
      <c r="S1643" s="144"/>
    </row>
    <row r="1644" spans="1:19" s="180" customFormat="1" ht="14.45" customHeight="1">
      <c r="B1644" s="188" t="s">
        <v>90</v>
      </c>
      <c r="C1644" s="187">
        <v>6507</v>
      </c>
      <c r="D1644" s="183">
        <v>5895</v>
      </c>
      <c r="E1644" s="183">
        <v>5223</v>
      </c>
      <c r="F1644" s="183">
        <v>4749</v>
      </c>
      <c r="G1644" s="183">
        <v>4118</v>
      </c>
      <c r="H1644" s="182">
        <v>-631</v>
      </c>
      <c r="I1644" s="184">
        <v>-13.28700779111392</v>
      </c>
      <c r="J1644" s="185"/>
      <c r="K1644" s="186" t="s">
        <v>90</v>
      </c>
      <c r="L1644" s="187">
        <v>3001</v>
      </c>
      <c r="M1644" s="183">
        <v>2801</v>
      </c>
      <c r="N1644" s="183">
        <v>2485</v>
      </c>
      <c r="O1644" s="183">
        <v>2132</v>
      </c>
      <c r="P1644" s="183">
        <v>1832</v>
      </c>
      <c r="Q1644" s="182">
        <v>-300</v>
      </c>
      <c r="R1644" s="184">
        <v>-14.071294559099437</v>
      </c>
      <c r="S1644" s="184"/>
    </row>
    <row r="1645" spans="1:19" s="145" customFormat="1" ht="14.45" customHeight="1">
      <c r="A1645" s="160"/>
      <c r="B1645" s="299" t="s">
        <v>91</v>
      </c>
      <c r="C1645" s="150">
        <v>669</v>
      </c>
      <c r="D1645" s="151">
        <v>573</v>
      </c>
      <c r="E1645" s="151">
        <v>472</v>
      </c>
      <c r="F1645" s="151">
        <v>404</v>
      </c>
      <c r="G1645" s="151">
        <v>338</v>
      </c>
      <c r="H1645" s="151">
        <v>-66</v>
      </c>
      <c r="I1645" s="152">
        <v>-16.336633663366339</v>
      </c>
      <c r="J1645" s="142"/>
      <c r="K1645" s="154" t="s">
        <v>91</v>
      </c>
      <c r="L1645" s="150">
        <v>329</v>
      </c>
      <c r="M1645" s="151">
        <v>299</v>
      </c>
      <c r="N1645" s="151">
        <v>210</v>
      </c>
      <c r="O1645" s="151">
        <v>143</v>
      </c>
      <c r="P1645" s="151">
        <v>89</v>
      </c>
      <c r="Q1645" s="151">
        <v>-54</v>
      </c>
      <c r="R1645" s="152">
        <v>-37.76223776223776</v>
      </c>
      <c r="S1645" s="152"/>
    </row>
    <row r="1646" spans="1:19" s="145" customFormat="1" ht="14.45" customHeight="1">
      <c r="A1646" s="160"/>
      <c r="B1646" s="299" t="s">
        <v>92</v>
      </c>
      <c r="C1646" s="150">
        <v>4116</v>
      </c>
      <c r="D1646" s="151">
        <v>3515</v>
      </c>
      <c r="E1646" s="151">
        <v>2896</v>
      </c>
      <c r="F1646" s="151">
        <v>2341</v>
      </c>
      <c r="G1646" s="151">
        <v>1931</v>
      </c>
      <c r="H1646" s="151">
        <v>-410</v>
      </c>
      <c r="I1646" s="152">
        <v>-17.513882956001709</v>
      </c>
      <c r="J1646" s="142"/>
      <c r="K1646" s="154" t="s">
        <v>92</v>
      </c>
      <c r="L1646" s="150">
        <v>2045</v>
      </c>
      <c r="M1646" s="151">
        <v>1741</v>
      </c>
      <c r="N1646" s="151">
        <v>1435</v>
      </c>
      <c r="O1646" s="151">
        <v>1129</v>
      </c>
      <c r="P1646" s="151">
        <v>884</v>
      </c>
      <c r="Q1646" s="151">
        <v>-245</v>
      </c>
      <c r="R1646" s="152">
        <v>-21.70062001771479</v>
      </c>
      <c r="S1646" s="152"/>
    </row>
    <row r="1647" spans="1:19" s="145" customFormat="1" ht="14.45" customHeight="1">
      <c r="A1647" s="160"/>
      <c r="B1647" s="299" t="s">
        <v>93</v>
      </c>
      <c r="C1647" s="150">
        <v>1722</v>
      </c>
      <c r="D1647" s="151">
        <v>1807</v>
      </c>
      <c r="E1647" s="151">
        <v>1855</v>
      </c>
      <c r="F1647" s="151">
        <v>2002</v>
      </c>
      <c r="G1647" s="151">
        <v>1798</v>
      </c>
      <c r="H1647" s="151">
        <v>-204</v>
      </c>
      <c r="I1647" s="152">
        <v>-10.18981018981019</v>
      </c>
      <c r="J1647" s="142"/>
      <c r="K1647" s="154" t="s">
        <v>93</v>
      </c>
      <c r="L1647" s="150">
        <v>627</v>
      </c>
      <c r="M1647" s="151">
        <v>761</v>
      </c>
      <c r="N1647" s="151">
        <v>840</v>
      </c>
      <c r="O1647" s="151">
        <v>860</v>
      </c>
      <c r="P1647" s="151">
        <v>852</v>
      </c>
      <c r="Q1647" s="151">
        <v>-8</v>
      </c>
      <c r="R1647" s="152">
        <v>-0.93023255813953487</v>
      </c>
      <c r="S1647" s="152"/>
    </row>
    <row r="1648" spans="1:19" s="145" customFormat="1" ht="14.45" customHeight="1">
      <c r="A1648" s="160"/>
      <c r="B1648" s="142"/>
      <c r="C1648" s="150"/>
      <c r="D1648" s="157"/>
      <c r="E1648" s="157"/>
      <c r="F1648" s="157"/>
      <c r="G1648" s="157"/>
      <c r="H1648" s="157"/>
      <c r="I1648" s="158"/>
      <c r="J1648" s="142"/>
      <c r="K1648" s="159"/>
      <c r="L1648" s="150"/>
      <c r="M1648" s="157"/>
      <c r="N1648" s="157"/>
      <c r="O1648" s="157"/>
      <c r="P1648" s="157"/>
      <c r="Q1648" s="157"/>
      <c r="R1648" s="158"/>
      <c r="S1648" s="158"/>
    </row>
    <row r="1649" spans="1:19" s="145" customFormat="1" ht="14.45" customHeight="1">
      <c r="A1649" s="160"/>
      <c r="B1649" s="142" t="s">
        <v>94</v>
      </c>
      <c r="C1649" s="150">
        <v>194</v>
      </c>
      <c r="D1649" s="151">
        <v>201</v>
      </c>
      <c r="E1649" s="151">
        <v>155</v>
      </c>
      <c r="F1649" s="151">
        <v>116</v>
      </c>
      <c r="G1649" s="151">
        <v>88</v>
      </c>
      <c r="H1649" s="151">
        <v>-28</v>
      </c>
      <c r="I1649" s="152">
        <v>-24.137931034482758</v>
      </c>
      <c r="J1649" s="142"/>
      <c r="K1649" s="159" t="s">
        <v>94</v>
      </c>
      <c r="L1649" s="150">
        <v>106</v>
      </c>
      <c r="M1649" s="151">
        <v>70</v>
      </c>
      <c r="N1649" s="151">
        <v>40</v>
      </c>
      <c r="O1649" s="151">
        <v>31</v>
      </c>
      <c r="P1649" s="151">
        <v>20</v>
      </c>
      <c r="Q1649" s="151">
        <v>-11</v>
      </c>
      <c r="R1649" s="152">
        <v>-35.483870967741936</v>
      </c>
      <c r="S1649" s="152"/>
    </row>
    <row r="1650" spans="1:19" s="145" customFormat="1" ht="14.45" customHeight="1">
      <c r="A1650" s="160"/>
      <c r="B1650" s="142" t="s">
        <v>95</v>
      </c>
      <c r="C1650" s="150">
        <v>225</v>
      </c>
      <c r="D1650" s="151">
        <v>166</v>
      </c>
      <c r="E1650" s="151">
        <v>161</v>
      </c>
      <c r="F1650" s="151">
        <v>141</v>
      </c>
      <c r="G1650" s="151">
        <v>116</v>
      </c>
      <c r="H1650" s="151">
        <v>-25</v>
      </c>
      <c r="I1650" s="152">
        <v>-17.730496453900709</v>
      </c>
      <c r="J1650" s="142"/>
      <c r="K1650" s="159" t="s">
        <v>95</v>
      </c>
      <c r="L1650" s="150">
        <v>118</v>
      </c>
      <c r="M1650" s="151">
        <v>110</v>
      </c>
      <c r="N1650" s="151">
        <v>62</v>
      </c>
      <c r="O1650" s="151">
        <v>45</v>
      </c>
      <c r="P1650" s="151">
        <v>30</v>
      </c>
      <c r="Q1650" s="151">
        <v>-15</v>
      </c>
      <c r="R1650" s="152">
        <v>-33.333333333333329</v>
      </c>
      <c r="S1650" s="152"/>
    </row>
    <row r="1651" spans="1:19" s="145" customFormat="1" ht="14.45" customHeight="1">
      <c r="A1651" s="160"/>
      <c r="B1651" s="142" t="s">
        <v>96</v>
      </c>
      <c r="C1651" s="150">
        <v>250</v>
      </c>
      <c r="D1651" s="151">
        <v>206</v>
      </c>
      <c r="E1651" s="151">
        <v>156</v>
      </c>
      <c r="F1651" s="151">
        <v>147</v>
      </c>
      <c r="G1651" s="151">
        <v>134</v>
      </c>
      <c r="H1651" s="151">
        <v>-13</v>
      </c>
      <c r="I1651" s="152">
        <v>-8.8435374149659864</v>
      </c>
      <c r="J1651" s="142"/>
      <c r="K1651" s="159" t="s">
        <v>96</v>
      </c>
      <c r="L1651" s="150">
        <v>105</v>
      </c>
      <c r="M1651" s="151">
        <v>119</v>
      </c>
      <c r="N1651" s="151">
        <v>108</v>
      </c>
      <c r="O1651" s="151">
        <v>67</v>
      </c>
      <c r="P1651" s="151">
        <v>39</v>
      </c>
      <c r="Q1651" s="151">
        <v>-28</v>
      </c>
      <c r="R1651" s="152">
        <v>-41.791044776119399</v>
      </c>
      <c r="S1651" s="152"/>
    </row>
    <row r="1652" spans="1:19" s="145" customFormat="1" ht="14.45" customHeight="1">
      <c r="A1652" s="160"/>
      <c r="B1652" s="142" t="s">
        <v>97</v>
      </c>
      <c r="C1652" s="150">
        <v>294</v>
      </c>
      <c r="D1652" s="151">
        <v>236</v>
      </c>
      <c r="E1652" s="151">
        <v>186</v>
      </c>
      <c r="F1652" s="151">
        <v>139</v>
      </c>
      <c r="G1652" s="151">
        <v>127</v>
      </c>
      <c r="H1652" s="151">
        <v>-12</v>
      </c>
      <c r="I1652" s="152">
        <v>-8.6330935251798557</v>
      </c>
      <c r="J1652" s="142"/>
      <c r="K1652" s="159" t="s">
        <v>97</v>
      </c>
      <c r="L1652" s="150">
        <v>176</v>
      </c>
      <c r="M1652" s="151">
        <v>101</v>
      </c>
      <c r="N1652" s="151">
        <v>107</v>
      </c>
      <c r="O1652" s="151">
        <v>104</v>
      </c>
      <c r="P1652" s="151">
        <v>56</v>
      </c>
      <c r="Q1652" s="151">
        <v>-48</v>
      </c>
      <c r="R1652" s="152">
        <v>-46.153846153846153</v>
      </c>
      <c r="S1652" s="152"/>
    </row>
    <row r="1653" spans="1:19" s="145" customFormat="1" ht="14.45" customHeight="1">
      <c r="A1653" s="160"/>
      <c r="B1653" s="142" t="s">
        <v>98</v>
      </c>
      <c r="C1653" s="150">
        <v>319</v>
      </c>
      <c r="D1653" s="151">
        <v>227</v>
      </c>
      <c r="E1653" s="151">
        <v>151</v>
      </c>
      <c r="F1653" s="151">
        <v>140</v>
      </c>
      <c r="G1653" s="151">
        <v>112</v>
      </c>
      <c r="H1653" s="151">
        <v>-28</v>
      </c>
      <c r="I1653" s="152">
        <v>-20</v>
      </c>
      <c r="J1653" s="142"/>
      <c r="K1653" s="159" t="s">
        <v>98</v>
      </c>
      <c r="L1653" s="150">
        <v>162</v>
      </c>
      <c r="M1653" s="151">
        <v>119</v>
      </c>
      <c r="N1653" s="151">
        <v>65</v>
      </c>
      <c r="O1653" s="151">
        <v>81</v>
      </c>
      <c r="P1653" s="151">
        <v>69</v>
      </c>
      <c r="Q1653" s="151">
        <v>-12</v>
      </c>
      <c r="R1653" s="152">
        <v>-14.814814814814813</v>
      </c>
      <c r="S1653" s="152"/>
    </row>
    <row r="1654" spans="1:19" s="145" customFormat="1" ht="14.45" customHeight="1">
      <c r="A1654" s="160"/>
      <c r="B1654" s="142" t="s">
        <v>99</v>
      </c>
      <c r="C1654" s="150">
        <v>448</v>
      </c>
      <c r="D1654" s="151">
        <v>294</v>
      </c>
      <c r="E1654" s="151">
        <v>202</v>
      </c>
      <c r="F1654" s="151">
        <v>149</v>
      </c>
      <c r="G1654" s="151">
        <v>107</v>
      </c>
      <c r="H1654" s="151">
        <v>-42</v>
      </c>
      <c r="I1654" s="152">
        <v>-28.187919463087248</v>
      </c>
      <c r="J1654" s="142"/>
      <c r="K1654" s="159" t="s">
        <v>99</v>
      </c>
      <c r="L1654" s="150">
        <v>167</v>
      </c>
      <c r="M1654" s="151">
        <v>134</v>
      </c>
      <c r="N1654" s="151">
        <v>79</v>
      </c>
      <c r="O1654" s="151">
        <v>38</v>
      </c>
      <c r="P1654" s="151">
        <v>52</v>
      </c>
      <c r="Q1654" s="151">
        <v>14</v>
      </c>
      <c r="R1654" s="152">
        <v>36.84210526315789</v>
      </c>
      <c r="S1654" s="152"/>
    </row>
    <row r="1655" spans="1:19" s="139" customFormat="1" ht="14.45" customHeight="1">
      <c r="A1655" s="160"/>
      <c r="B1655" s="142" t="s">
        <v>100</v>
      </c>
      <c r="C1655" s="150">
        <v>356</v>
      </c>
      <c r="D1655" s="151">
        <v>388</v>
      </c>
      <c r="E1655" s="151">
        <v>273</v>
      </c>
      <c r="F1655" s="151">
        <v>178</v>
      </c>
      <c r="G1655" s="151">
        <v>131</v>
      </c>
      <c r="H1655" s="151">
        <v>-47</v>
      </c>
      <c r="I1655" s="152">
        <v>-26.40449438202247</v>
      </c>
      <c r="J1655" s="142"/>
      <c r="K1655" s="159" t="s">
        <v>100</v>
      </c>
      <c r="L1655" s="150">
        <v>172</v>
      </c>
      <c r="M1655" s="151">
        <v>129</v>
      </c>
      <c r="N1655" s="151">
        <v>117</v>
      </c>
      <c r="O1655" s="151">
        <v>51</v>
      </c>
      <c r="P1655" s="151">
        <v>38</v>
      </c>
      <c r="Q1655" s="151">
        <v>-13</v>
      </c>
      <c r="R1655" s="152">
        <v>-25.490196078431371</v>
      </c>
      <c r="S1655" s="152"/>
    </row>
    <row r="1656" spans="1:19" s="145" customFormat="1" ht="14.45" customHeight="1">
      <c r="A1656" s="160"/>
      <c r="B1656" s="142" t="s">
        <v>118</v>
      </c>
      <c r="C1656" s="150">
        <v>319</v>
      </c>
      <c r="D1656" s="151">
        <v>311</v>
      </c>
      <c r="E1656" s="151">
        <v>333</v>
      </c>
      <c r="F1656" s="151">
        <v>242</v>
      </c>
      <c r="G1656" s="151">
        <v>157</v>
      </c>
      <c r="H1656" s="151">
        <v>-85</v>
      </c>
      <c r="I1656" s="152">
        <v>-35.123966942148762</v>
      </c>
      <c r="J1656" s="142"/>
      <c r="K1656" s="159" t="s">
        <v>118</v>
      </c>
      <c r="L1656" s="150">
        <v>148</v>
      </c>
      <c r="M1656" s="151">
        <v>168</v>
      </c>
      <c r="N1656" s="151">
        <v>135</v>
      </c>
      <c r="O1656" s="151">
        <v>109</v>
      </c>
      <c r="P1656" s="151">
        <v>46</v>
      </c>
      <c r="Q1656" s="151">
        <v>-63</v>
      </c>
      <c r="R1656" s="152">
        <v>-57.798165137614674</v>
      </c>
      <c r="S1656" s="152"/>
    </row>
    <row r="1657" spans="1:19" s="145" customFormat="1" ht="14.45" customHeight="1">
      <c r="A1657" s="160"/>
      <c r="B1657" s="142" t="s">
        <v>101</v>
      </c>
      <c r="C1657" s="150">
        <v>291</v>
      </c>
      <c r="D1657" s="151">
        <v>309</v>
      </c>
      <c r="E1657" s="151">
        <v>285</v>
      </c>
      <c r="F1657" s="151">
        <v>301</v>
      </c>
      <c r="G1657" s="151">
        <v>219</v>
      </c>
      <c r="H1657" s="151">
        <v>-82</v>
      </c>
      <c r="I1657" s="152">
        <v>-27.242524916943523</v>
      </c>
      <c r="J1657" s="142"/>
      <c r="K1657" s="159" t="s">
        <v>101</v>
      </c>
      <c r="L1657" s="150">
        <v>143</v>
      </c>
      <c r="M1657" s="151">
        <v>144</v>
      </c>
      <c r="N1657" s="151">
        <v>149</v>
      </c>
      <c r="O1657" s="151">
        <v>133</v>
      </c>
      <c r="P1657" s="151">
        <v>101</v>
      </c>
      <c r="Q1657" s="151">
        <v>-32</v>
      </c>
      <c r="R1657" s="152">
        <v>-24.060150375939848</v>
      </c>
      <c r="S1657" s="152"/>
    </row>
    <row r="1658" spans="1:19" s="145" customFormat="1" ht="14.45" customHeight="1">
      <c r="A1658" s="160"/>
      <c r="B1658" s="142" t="s">
        <v>102</v>
      </c>
      <c r="C1658" s="150">
        <v>419</v>
      </c>
      <c r="D1658" s="151">
        <v>272</v>
      </c>
      <c r="E1658" s="151">
        <v>283</v>
      </c>
      <c r="F1658" s="151">
        <v>280</v>
      </c>
      <c r="G1658" s="151">
        <v>284</v>
      </c>
      <c r="H1658" s="151">
        <v>4</v>
      </c>
      <c r="I1658" s="152">
        <v>1.4285714285714286</v>
      </c>
      <c r="J1658" s="142"/>
      <c r="K1658" s="159" t="s">
        <v>102</v>
      </c>
      <c r="L1658" s="150">
        <v>243</v>
      </c>
      <c r="M1658" s="151">
        <v>143</v>
      </c>
      <c r="N1658" s="151">
        <v>131</v>
      </c>
      <c r="O1658" s="151">
        <v>132</v>
      </c>
      <c r="P1658" s="151">
        <v>136</v>
      </c>
      <c r="Q1658" s="151">
        <v>4</v>
      </c>
      <c r="R1658" s="152">
        <v>3.0303030303030303</v>
      </c>
      <c r="S1658" s="152"/>
    </row>
    <row r="1659" spans="1:19" s="153" customFormat="1" ht="14.45" customHeight="1">
      <c r="A1659" s="160"/>
      <c r="B1659" s="142" t="s">
        <v>103</v>
      </c>
      <c r="C1659" s="150">
        <v>583</v>
      </c>
      <c r="D1659" s="151">
        <v>408</v>
      </c>
      <c r="E1659" s="151">
        <v>264</v>
      </c>
      <c r="F1659" s="151">
        <v>285</v>
      </c>
      <c r="G1659" s="151">
        <v>276</v>
      </c>
      <c r="H1659" s="151">
        <v>-9</v>
      </c>
      <c r="I1659" s="152">
        <v>-3.1578947368421053</v>
      </c>
      <c r="J1659" s="142"/>
      <c r="K1659" s="159" t="s">
        <v>103</v>
      </c>
      <c r="L1659" s="150">
        <v>293</v>
      </c>
      <c r="M1659" s="151">
        <v>253</v>
      </c>
      <c r="N1659" s="151">
        <v>142</v>
      </c>
      <c r="O1659" s="151">
        <v>125</v>
      </c>
      <c r="P1659" s="151">
        <v>124</v>
      </c>
      <c r="Q1659" s="151">
        <v>-1</v>
      </c>
      <c r="R1659" s="152">
        <v>-0.8</v>
      </c>
      <c r="S1659" s="152"/>
    </row>
    <row r="1660" spans="1:19" s="145" customFormat="1" ht="14.45" customHeight="1">
      <c r="A1660" s="160"/>
      <c r="B1660" s="142" t="s">
        <v>104</v>
      </c>
      <c r="C1660" s="150">
        <v>546</v>
      </c>
      <c r="D1660" s="151">
        <v>573</v>
      </c>
      <c r="E1660" s="151">
        <v>394</v>
      </c>
      <c r="F1660" s="151">
        <v>257</v>
      </c>
      <c r="G1660" s="151">
        <v>266</v>
      </c>
      <c r="H1660" s="151">
        <v>9</v>
      </c>
      <c r="I1660" s="152">
        <v>3.5019455252918288</v>
      </c>
      <c r="J1660" s="142"/>
      <c r="K1660" s="159" t="s">
        <v>104</v>
      </c>
      <c r="L1660" s="150">
        <v>279</v>
      </c>
      <c r="M1660" s="151">
        <v>281</v>
      </c>
      <c r="N1660" s="151">
        <v>236</v>
      </c>
      <c r="O1660" s="151">
        <v>144</v>
      </c>
      <c r="P1660" s="151">
        <v>135</v>
      </c>
      <c r="Q1660" s="151">
        <v>-9</v>
      </c>
      <c r="R1660" s="152">
        <v>-6.25</v>
      </c>
      <c r="S1660" s="152"/>
    </row>
    <row r="1661" spans="1:19" s="145" customFormat="1" ht="14.45" customHeight="1">
      <c r="A1661" s="160"/>
      <c r="B1661" s="142" t="s">
        <v>105</v>
      </c>
      <c r="C1661" s="150">
        <v>541</v>
      </c>
      <c r="D1661" s="151">
        <v>497</v>
      </c>
      <c r="E1661" s="151">
        <v>525</v>
      </c>
      <c r="F1661" s="151">
        <v>370</v>
      </c>
      <c r="G1661" s="151">
        <v>252</v>
      </c>
      <c r="H1661" s="151">
        <v>-118</v>
      </c>
      <c r="I1661" s="152">
        <v>-31.891891891891895</v>
      </c>
      <c r="J1661" s="142"/>
      <c r="K1661" s="159" t="s">
        <v>105</v>
      </c>
      <c r="L1661" s="150">
        <v>262</v>
      </c>
      <c r="M1661" s="151">
        <v>269</v>
      </c>
      <c r="N1661" s="151">
        <v>274</v>
      </c>
      <c r="O1661" s="151">
        <v>212</v>
      </c>
      <c r="P1661" s="151">
        <v>127</v>
      </c>
      <c r="Q1661" s="151">
        <v>-85</v>
      </c>
      <c r="R1661" s="152">
        <v>-40.094339622641513</v>
      </c>
      <c r="S1661" s="152"/>
    </row>
    <row r="1662" spans="1:19" s="145" customFormat="1" ht="14.45" customHeight="1">
      <c r="A1662" s="160"/>
      <c r="B1662" s="142" t="s">
        <v>106</v>
      </c>
      <c r="C1662" s="150">
        <v>541</v>
      </c>
      <c r="D1662" s="151">
        <v>492</v>
      </c>
      <c r="E1662" s="151">
        <v>474</v>
      </c>
      <c r="F1662" s="151">
        <v>510</v>
      </c>
      <c r="G1662" s="151">
        <v>344</v>
      </c>
      <c r="H1662" s="151">
        <v>-166</v>
      </c>
      <c r="I1662" s="152">
        <v>-32.549019607843135</v>
      </c>
      <c r="J1662" s="142"/>
      <c r="K1662" s="159" t="s">
        <v>106</v>
      </c>
      <c r="L1662" s="150">
        <v>238</v>
      </c>
      <c r="M1662" s="151">
        <v>241</v>
      </c>
      <c r="N1662" s="151">
        <v>239</v>
      </c>
      <c r="O1662" s="151">
        <v>235</v>
      </c>
      <c r="P1662" s="151">
        <v>198</v>
      </c>
      <c r="Q1662" s="151">
        <v>-37</v>
      </c>
      <c r="R1662" s="152">
        <v>-15.74468085106383</v>
      </c>
      <c r="S1662" s="152"/>
    </row>
    <row r="1663" spans="1:19" s="145" customFormat="1" ht="14.45" customHeight="1">
      <c r="A1663" s="160"/>
      <c r="B1663" s="142" t="s">
        <v>107</v>
      </c>
      <c r="C1663" s="150">
        <v>477</v>
      </c>
      <c r="D1663" s="151">
        <v>500</v>
      </c>
      <c r="E1663" s="151">
        <v>441</v>
      </c>
      <c r="F1663" s="151">
        <v>417</v>
      </c>
      <c r="G1663" s="151">
        <v>443</v>
      </c>
      <c r="H1663" s="151">
        <v>26</v>
      </c>
      <c r="I1663" s="152">
        <v>6.2350119904076742</v>
      </c>
      <c r="J1663" s="142"/>
      <c r="K1663" s="159" t="s">
        <v>107</v>
      </c>
      <c r="L1663" s="150">
        <v>163</v>
      </c>
      <c r="M1663" s="151">
        <v>217</v>
      </c>
      <c r="N1663" s="151">
        <v>213</v>
      </c>
      <c r="O1663" s="151">
        <v>207</v>
      </c>
      <c r="P1663" s="151">
        <v>212</v>
      </c>
      <c r="Q1663" s="151">
        <v>5</v>
      </c>
      <c r="R1663" s="152">
        <v>2.4154589371980677</v>
      </c>
      <c r="S1663" s="152"/>
    </row>
    <row r="1664" spans="1:19" s="145" customFormat="1" ht="14.45" customHeight="1">
      <c r="A1664" s="160"/>
      <c r="B1664" s="142" t="s">
        <v>108</v>
      </c>
      <c r="C1664" s="150">
        <v>333</v>
      </c>
      <c r="D1664" s="151">
        <v>394</v>
      </c>
      <c r="E1664" s="151">
        <v>416</v>
      </c>
      <c r="F1664" s="151">
        <v>403</v>
      </c>
      <c r="G1664" s="151">
        <v>355</v>
      </c>
      <c r="H1664" s="151">
        <v>-48</v>
      </c>
      <c r="I1664" s="152">
        <v>-11.910669975186105</v>
      </c>
      <c r="J1664" s="142"/>
      <c r="K1664" s="159" t="s">
        <v>108</v>
      </c>
      <c r="L1664" s="150">
        <v>129</v>
      </c>
      <c r="M1664" s="151">
        <v>151</v>
      </c>
      <c r="N1664" s="151">
        <v>192</v>
      </c>
      <c r="O1664" s="151">
        <v>184</v>
      </c>
      <c r="P1664" s="151">
        <v>174</v>
      </c>
      <c r="Q1664" s="151">
        <v>-10</v>
      </c>
      <c r="R1664" s="152">
        <v>-5.4347826086956523</v>
      </c>
      <c r="S1664" s="152"/>
    </row>
    <row r="1665" spans="1:19" s="145" customFormat="1" ht="14.45" customHeight="1">
      <c r="A1665" s="160"/>
      <c r="B1665" s="142" t="s">
        <v>109</v>
      </c>
      <c r="C1665" s="150">
        <v>215</v>
      </c>
      <c r="D1665" s="151">
        <v>245</v>
      </c>
      <c r="E1665" s="151">
        <v>308</v>
      </c>
      <c r="F1665" s="151">
        <v>344</v>
      </c>
      <c r="G1665" s="151">
        <v>306</v>
      </c>
      <c r="H1665" s="151">
        <v>-38</v>
      </c>
      <c r="I1665" s="152">
        <v>-11.046511627906977</v>
      </c>
      <c r="J1665" s="142"/>
      <c r="K1665" s="159" t="s">
        <v>109</v>
      </c>
      <c r="L1665" s="150">
        <v>58</v>
      </c>
      <c r="M1665" s="151">
        <v>95</v>
      </c>
      <c r="N1665" s="151">
        <v>120</v>
      </c>
      <c r="O1665" s="151">
        <v>136</v>
      </c>
      <c r="P1665" s="151">
        <v>142</v>
      </c>
      <c r="Q1665" s="151">
        <v>6</v>
      </c>
      <c r="R1665" s="152">
        <v>4.4117647058823533</v>
      </c>
      <c r="S1665" s="152"/>
    </row>
    <row r="1666" spans="1:19" s="145" customFormat="1" ht="14.45" customHeight="1">
      <c r="A1666" s="160"/>
      <c r="B1666" s="142" t="s">
        <v>110</v>
      </c>
      <c r="C1666" s="150">
        <v>156</v>
      </c>
      <c r="D1666" s="151">
        <v>176</v>
      </c>
      <c r="E1666" s="151">
        <v>216</v>
      </c>
      <c r="F1666" s="151">
        <v>328</v>
      </c>
      <c r="G1666" s="151">
        <v>350</v>
      </c>
      <c r="H1666" s="151">
        <v>22</v>
      </c>
      <c r="I1666" s="152">
        <v>6.7073170731707323</v>
      </c>
      <c r="J1666" s="142"/>
      <c r="K1666" s="159" t="s">
        <v>110</v>
      </c>
      <c r="L1666" s="150">
        <v>39</v>
      </c>
      <c r="M1666" s="151">
        <v>57</v>
      </c>
      <c r="N1666" s="151">
        <v>76</v>
      </c>
      <c r="O1666" s="151">
        <v>98</v>
      </c>
      <c r="P1666" s="151">
        <v>126</v>
      </c>
      <c r="Q1666" s="151">
        <v>28</v>
      </c>
      <c r="R1666" s="152">
        <v>28.571428571428569</v>
      </c>
      <c r="S1666" s="152"/>
    </row>
    <row r="1667" spans="1:19" s="145" customFormat="1" ht="14.45" customHeight="1">
      <c r="A1667" s="160"/>
      <c r="B1667" s="142" t="s">
        <v>111</v>
      </c>
      <c r="C1667" s="323" t="s">
        <v>313</v>
      </c>
      <c r="D1667" s="151" t="s">
        <v>313</v>
      </c>
      <c r="E1667" s="151" t="s">
        <v>313</v>
      </c>
      <c r="F1667" s="151">
        <v>2</v>
      </c>
      <c r="G1667" s="151">
        <v>51</v>
      </c>
      <c r="H1667" s="151"/>
      <c r="I1667" s="152"/>
      <c r="J1667" s="160"/>
      <c r="K1667" s="142" t="s">
        <v>111</v>
      </c>
      <c r="L1667" s="323" t="s">
        <v>313</v>
      </c>
      <c r="M1667" s="151" t="s">
        <v>313</v>
      </c>
      <c r="N1667" s="151" t="s">
        <v>313</v>
      </c>
      <c r="O1667" s="151" t="s">
        <v>313</v>
      </c>
      <c r="P1667" s="151">
        <v>7</v>
      </c>
      <c r="Q1667" s="151"/>
      <c r="R1667" s="152"/>
      <c r="S1667" s="160"/>
    </row>
    <row r="1668" spans="1:19" s="145" customFormat="1" ht="14.45" customHeight="1">
      <c r="A1668" s="160"/>
      <c r="B1668" s="160"/>
      <c r="C1668" s="160"/>
      <c r="D1668" s="160"/>
      <c r="E1668" s="160"/>
      <c r="F1668" s="160"/>
      <c r="G1668" s="161"/>
      <c r="H1668" s="160"/>
      <c r="I1668" s="160"/>
      <c r="J1668" s="160"/>
      <c r="K1668" s="160"/>
      <c r="L1668" s="160"/>
      <c r="M1668" s="160"/>
      <c r="N1668" s="160"/>
      <c r="O1668" s="160"/>
      <c r="P1668" s="161"/>
      <c r="Q1668" s="160"/>
      <c r="R1668" s="160"/>
      <c r="S1668" s="160"/>
    </row>
    <row r="1669" spans="1:19" s="145" customFormat="1" ht="14.45" customHeight="1">
      <c r="A1669" s="160"/>
      <c r="B1669" s="160"/>
      <c r="C1669" s="160"/>
      <c r="D1669" s="160"/>
      <c r="E1669" s="160"/>
      <c r="F1669" s="160"/>
      <c r="G1669" s="161"/>
      <c r="H1669" s="160"/>
      <c r="I1669" s="160"/>
      <c r="J1669" s="160"/>
      <c r="K1669" s="160"/>
      <c r="L1669" s="160"/>
      <c r="M1669" s="160"/>
      <c r="N1669" s="160"/>
      <c r="O1669" s="160"/>
      <c r="P1669" s="161"/>
      <c r="Q1669" s="160"/>
      <c r="R1669" s="160"/>
      <c r="S1669" s="160"/>
    </row>
    <row r="1670" spans="1:19" s="145" customFormat="1" ht="14.45" customHeight="1">
      <c r="A1670" s="138"/>
      <c r="B1670" s="138" t="s">
        <v>682</v>
      </c>
      <c r="C1670" s="138"/>
      <c r="D1670" s="138"/>
      <c r="E1670" s="138"/>
      <c r="F1670" s="138"/>
      <c r="G1670" s="138"/>
      <c r="H1670" s="138"/>
      <c r="I1670" s="138"/>
      <c r="J1670" s="138"/>
      <c r="K1670" s="138" t="s">
        <v>683</v>
      </c>
      <c r="L1670" s="138"/>
      <c r="M1670" s="138"/>
      <c r="N1670" s="138"/>
      <c r="O1670" s="138"/>
      <c r="P1670" s="138"/>
      <c r="Q1670" s="138"/>
      <c r="R1670" s="138"/>
      <c r="S1670" s="138"/>
    </row>
    <row r="1671" spans="1:19" s="145" customFormat="1" ht="14.45" customHeight="1">
      <c r="A1671" s="160"/>
      <c r="B1671" s="491" t="s">
        <v>335</v>
      </c>
      <c r="C1671" s="140"/>
      <c r="D1671" s="140"/>
      <c r="E1671" s="140"/>
      <c r="F1671" s="140"/>
      <c r="G1671" s="143"/>
      <c r="H1671" s="141"/>
      <c r="I1671" s="141"/>
      <c r="J1671" s="142"/>
      <c r="K1671" s="491" t="s">
        <v>335</v>
      </c>
      <c r="L1671" s="140"/>
      <c r="M1671" s="140"/>
      <c r="N1671" s="140"/>
      <c r="O1671" s="140"/>
      <c r="P1671" s="143"/>
      <c r="Q1671" s="141"/>
      <c r="R1671" s="141"/>
      <c r="S1671" s="144"/>
    </row>
    <row r="1672" spans="1:19" s="145" customFormat="1" ht="14.45" customHeight="1">
      <c r="A1672" s="160"/>
      <c r="B1672" s="492"/>
      <c r="C1672" s="146" t="s">
        <v>151</v>
      </c>
      <c r="D1672" s="146" t="s">
        <v>86</v>
      </c>
      <c r="E1672" s="146" t="s">
        <v>87</v>
      </c>
      <c r="F1672" s="146" t="s">
        <v>410</v>
      </c>
      <c r="G1672" s="146" t="s">
        <v>739</v>
      </c>
      <c r="H1672" s="81" t="s">
        <v>509</v>
      </c>
      <c r="I1672" s="147" t="s">
        <v>807</v>
      </c>
      <c r="J1672" s="142"/>
      <c r="K1672" s="492"/>
      <c r="L1672" s="146" t="s">
        <v>151</v>
      </c>
      <c r="M1672" s="146" t="s">
        <v>86</v>
      </c>
      <c r="N1672" s="146" t="s">
        <v>87</v>
      </c>
      <c r="O1672" s="146" t="s">
        <v>410</v>
      </c>
      <c r="P1672" s="146" t="s">
        <v>739</v>
      </c>
      <c r="Q1672" s="81" t="s">
        <v>509</v>
      </c>
      <c r="R1672" s="147" t="s">
        <v>807</v>
      </c>
      <c r="S1672" s="144"/>
    </row>
    <row r="1673" spans="1:19" s="145" customFormat="1" ht="14.45" customHeight="1">
      <c r="A1673" s="160"/>
      <c r="B1673" s="493"/>
      <c r="C1673" s="148"/>
      <c r="D1673" s="148"/>
      <c r="E1673" s="148"/>
      <c r="F1673" s="148"/>
      <c r="G1673" s="148"/>
      <c r="H1673" s="149" t="s">
        <v>88</v>
      </c>
      <c r="I1673" s="81" t="s">
        <v>511</v>
      </c>
      <c r="J1673" s="142"/>
      <c r="K1673" s="493"/>
      <c r="L1673" s="148"/>
      <c r="M1673" s="148"/>
      <c r="N1673" s="148"/>
      <c r="O1673" s="148"/>
      <c r="P1673" s="148"/>
      <c r="Q1673" s="149" t="s">
        <v>88</v>
      </c>
      <c r="R1673" s="81" t="s">
        <v>511</v>
      </c>
      <c r="S1673" s="144"/>
    </row>
    <row r="1674" spans="1:19" s="180" customFormat="1" ht="14.45" customHeight="1">
      <c r="B1674" s="188" t="s">
        <v>90</v>
      </c>
      <c r="C1674" s="187">
        <v>2955</v>
      </c>
      <c r="D1674" s="183">
        <v>2661</v>
      </c>
      <c r="E1674" s="183">
        <v>2350</v>
      </c>
      <c r="F1674" s="183">
        <v>2138</v>
      </c>
      <c r="G1674" s="183">
        <v>1821</v>
      </c>
      <c r="H1674" s="182">
        <v>-317</v>
      </c>
      <c r="I1674" s="184">
        <v>-14.826941066417213</v>
      </c>
      <c r="J1674" s="185"/>
      <c r="K1674" s="186" t="s">
        <v>90</v>
      </c>
      <c r="L1674" s="187">
        <v>1402</v>
      </c>
      <c r="M1674" s="183">
        <v>1300</v>
      </c>
      <c r="N1674" s="183">
        <v>1148</v>
      </c>
      <c r="O1674" s="183">
        <v>971</v>
      </c>
      <c r="P1674" s="183">
        <v>860</v>
      </c>
      <c r="Q1674" s="182">
        <v>-111</v>
      </c>
      <c r="R1674" s="184">
        <v>-11.431513903192585</v>
      </c>
      <c r="S1674" s="184"/>
    </row>
    <row r="1675" spans="1:19" s="145" customFormat="1" ht="14.45" customHeight="1">
      <c r="A1675" s="160"/>
      <c r="B1675" s="299" t="s">
        <v>91</v>
      </c>
      <c r="C1675" s="150">
        <v>315</v>
      </c>
      <c r="D1675" s="151">
        <v>272</v>
      </c>
      <c r="E1675" s="151">
        <v>239</v>
      </c>
      <c r="F1675" s="151">
        <v>215</v>
      </c>
      <c r="G1675" s="151">
        <v>186</v>
      </c>
      <c r="H1675" s="151">
        <v>-29</v>
      </c>
      <c r="I1675" s="152">
        <v>-13.488372093023257</v>
      </c>
      <c r="J1675" s="142"/>
      <c r="K1675" s="154" t="s">
        <v>91</v>
      </c>
      <c r="L1675" s="150">
        <v>167</v>
      </c>
      <c r="M1675" s="151">
        <v>143</v>
      </c>
      <c r="N1675" s="151">
        <v>103</v>
      </c>
      <c r="O1675" s="151">
        <v>66</v>
      </c>
      <c r="P1675" s="151">
        <v>45</v>
      </c>
      <c r="Q1675" s="151">
        <v>-21</v>
      </c>
      <c r="R1675" s="152">
        <v>-31.818181818181817</v>
      </c>
      <c r="S1675" s="152"/>
    </row>
    <row r="1676" spans="1:19" s="145" customFormat="1" ht="14.45" customHeight="1">
      <c r="A1676" s="160"/>
      <c r="B1676" s="299" t="s">
        <v>92</v>
      </c>
      <c r="C1676" s="150">
        <v>1921</v>
      </c>
      <c r="D1676" s="151">
        <v>1636</v>
      </c>
      <c r="E1676" s="151">
        <v>1358</v>
      </c>
      <c r="F1676" s="151">
        <v>1109</v>
      </c>
      <c r="G1676" s="151">
        <v>920</v>
      </c>
      <c r="H1676" s="151">
        <v>-189</v>
      </c>
      <c r="I1676" s="152">
        <v>-17.042380522993689</v>
      </c>
      <c r="J1676" s="142"/>
      <c r="K1676" s="154" t="s">
        <v>92</v>
      </c>
      <c r="L1676" s="150">
        <v>957</v>
      </c>
      <c r="M1676" s="151">
        <v>824</v>
      </c>
      <c r="N1676" s="151">
        <v>673</v>
      </c>
      <c r="O1676" s="151">
        <v>530</v>
      </c>
      <c r="P1676" s="151">
        <v>435</v>
      </c>
      <c r="Q1676" s="151">
        <v>-95</v>
      </c>
      <c r="R1676" s="152">
        <v>-17.924528301886792</v>
      </c>
      <c r="S1676" s="152"/>
    </row>
    <row r="1677" spans="1:19" s="145" customFormat="1" ht="14.45" customHeight="1">
      <c r="A1677" s="160"/>
      <c r="B1677" s="299" t="s">
        <v>93</v>
      </c>
      <c r="C1677" s="150">
        <v>719</v>
      </c>
      <c r="D1677" s="151">
        <v>753</v>
      </c>
      <c r="E1677" s="151">
        <v>753</v>
      </c>
      <c r="F1677" s="151">
        <v>813</v>
      </c>
      <c r="G1677" s="151">
        <v>683</v>
      </c>
      <c r="H1677" s="151">
        <v>-130</v>
      </c>
      <c r="I1677" s="152">
        <v>-15.990159901599016</v>
      </c>
      <c r="J1677" s="142"/>
      <c r="K1677" s="154" t="s">
        <v>93</v>
      </c>
      <c r="L1677" s="150">
        <v>278</v>
      </c>
      <c r="M1677" s="151">
        <v>333</v>
      </c>
      <c r="N1677" s="151">
        <v>372</v>
      </c>
      <c r="O1677" s="151">
        <v>375</v>
      </c>
      <c r="P1677" s="151">
        <v>373</v>
      </c>
      <c r="Q1677" s="151">
        <v>-2</v>
      </c>
      <c r="R1677" s="152">
        <v>-0.53333333333333333</v>
      </c>
      <c r="S1677" s="152"/>
    </row>
    <row r="1678" spans="1:19" s="145" customFormat="1" ht="14.45" customHeight="1">
      <c r="A1678" s="160"/>
      <c r="B1678" s="142"/>
      <c r="C1678" s="150"/>
      <c r="D1678" s="157"/>
      <c r="E1678" s="157"/>
      <c r="F1678" s="157"/>
      <c r="G1678" s="157"/>
      <c r="H1678" s="157"/>
      <c r="I1678" s="158"/>
      <c r="J1678" s="142"/>
      <c r="K1678" s="159"/>
      <c r="L1678" s="150"/>
      <c r="M1678" s="157"/>
      <c r="N1678" s="157"/>
      <c r="O1678" s="157"/>
      <c r="P1678" s="157"/>
      <c r="Q1678" s="157"/>
      <c r="R1678" s="158"/>
      <c r="S1678" s="158"/>
    </row>
    <row r="1679" spans="1:19" s="145" customFormat="1" ht="14.45" customHeight="1">
      <c r="A1679" s="160"/>
      <c r="B1679" s="142" t="s">
        <v>94</v>
      </c>
      <c r="C1679" s="150">
        <v>98</v>
      </c>
      <c r="D1679" s="151">
        <v>100</v>
      </c>
      <c r="E1679" s="151">
        <v>83</v>
      </c>
      <c r="F1679" s="151">
        <v>62</v>
      </c>
      <c r="G1679" s="151">
        <v>50</v>
      </c>
      <c r="H1679" s="151">
        <v>-12</v>
      </c>
      <c r="I1679" s="152">
        <v>-19.35483870967742</v>
      </c>
      <c r="J1679" s="142"/>
      <c r="K1679" s="159" t="s">
        <v>94</v>
      </c>
      <c r="L1679" s="150">
        <v>61</v>
      </c>
      <c r="M1679" s="151">
        <v>32</v>
      </c>
      <c r="N1679" s="151">
        <v>23</v>
      </c>
      <c r="O1679" s="151">
        <v>17</v>
      </c>
      <c r="P1679" s="151">
        <v>11</v>
      </c>
      <c r="Q1679" s="151">
        <v>-6</v>
      </c>
      <c r="R1679" s="152">
        <v>-35.294117647058826</v>
      </c>
      <c r="S1679" s="152"/>
    </row>
    <row r="1680" spans="1:19" s="145" customFormat="1" ht="14.45" customHeight="1">
      <c r="A1680" s="160"/>
      <c r="B1680" s="142" t="s">
        <v>95</v>
      </c>
      <c r="C1680" s="150">
        <v>101</v>
      </c>
      <c r="D1680" s="151">
        <v>74</v>
      </c>
      <c r="E1680" s="151">
        <v>87</v>
      </c>
      <c r="F1680" s="151">
        <v>74</v>
      </c>
      <c r="G1680" s="151">
        <v>64</v>
      </c>
      <c r="H1680" s="151">
        <v>-10</v>
      </c>
      <c r="I1680" s="152">
        <v>-13.513513513513514</v>
      </c>
      <c r="J1680" s="142"/>
      <c r="K1680" s="159" t="s">
        <v>95</v>
      </c>
      <c r="L1680" s="150">
        <v>54</v>
      </c>
      <c r="M1680" s="151">
        <v>59</v>
      </c>
      <c r="N1680" s="151">
        <v>24</v>
      </c>
      <c r="O1680" s="151">
        <v>22</v>
      </c>
      <c r="P1680" s="151">
        <v>16</v>
      </c>
      <c r="Q1680" s="151">
        <v>-6</v>
      </c>
      <c r="R1680" s="152">
        <v>-27.27272727272727</v>
      </c>
      <c r="S1680" s="152"/>
    </row>
    <row r="1681" spans="1:19" s="145" customFormat="1" ht="14.45" customHeight="1">
      <c r="A1681" s="160"/>
      <c r="B1681" s="142" t="s">
        <v>96</v>
      </c>
      <c r="C1681" s="150">
        <v>116</v>
      </c>
      <c r="D1681" s="151">
        <v>98</v>
      </c>
      <c r="E1681" s="151">
        <v>69</v>
      </c>
      <c r="F1681" s="151">
        <v>79</v>
      </c>
      <c r="G1681" s="151">
        <v>72</v>
      </c>
      <c r="H1681" s="151">
        <v>-7</v>
      </c>
      <c r="I1681" s="152">
        <v>-8.8607594936708853</v>
      </c>
      <c r="J1681" s="142"/>
      <c r="K1681" s="159" t="s">
        <v>96</v>
      </c>
      <c r="L1681" s="150">
        <v>52</v>
      </c>
      <c r="M1681" s="151">
        <v>52</v>
      </c>
      <c r="N1681" s="151">
        <v>56</v>
      </c>
      <c r="O1681" s="151">
        <v>27</v>
      </c>
      <c r="P1681" s="151">
        <v>18</v>
      </c>
      <c r="Q1681" s="151">
        <v>-9</v>
      </c>
      <c r="R1681" s="152">
        <v>-33.333333333333329</v>
      </c>
      <c r="S1681" s="152"/>
    </row>
    <row r="1682" spans="1:19" s="145" customFormat="1" ht="14.45" customHeight="1">
      <c r="A1682" s="160"/>
      <c r="B1682" s="142" t="s">
        <v>97</v>
      </c>
      <c r="C1682" s="150">
        <v>168</v>
      </c>
      <c r="D1682" s="151">
        <v>107</v>
      </c>
      <c r="E1682" s="151">
        <v>92</v>
      </c>
      <c r="F1682" s="151">
        <v>56</v>
      </c>
      <c r="G1682" s="151">
        <v>66</v>
      </c>
      <c r="H1682" s="151">
        <v>10</v>
      </c>
      <c r="I1682" s="152">
        <v>17.857142857142858</v>
      </c>
      <c r="J1682" s="142"/>
      <c r="K1682" s="159" t="s">
        <v>97</v>
      </c>
      <c r="L1682" s="150">
        <v>80</v>
      </c>
      <c r="M1682" s="151">
        <v>55</v>
      </c>
      <c r="N1682" s="151">
        <v>48</v>
      </c>
      <c r="O1682" s="151">
        <v>50</v>
      </c>
      <c r="P1682" s="151">
        <v>22</v>
      </c>
      <c r="Q1682" s="151">
        <v>-28</v>
      </c>
      <c r="R1682" s="152">
        <v>-56.000000000000007</v>
      </c>
      <c r="S1682" s="152"/>
    </row>
    <row r="1683" spans="1:19" s="145" customFormat="1" ht="14.45" customHeight="1">
      <c r="A1683" s="160"/>
      <c r="B1683" s="142" t="s">
        <v>98</v>
      </c>
      <c r="C1683" s="150">
        <v>164</v>
      </c>
      <c r="D1683" s="151">
        <v>122</v>
      </c>
      <c r="E1683" s="151">
        <v>57</v>
      </c>
      <c r="F1683" s="151">
        <v>64</v>
      </c>
      <c r="G1683" s="151">
        <v>42</v>
      </c>
      <c r="H1683" s="151">
        <v>-22</v>
      </c>
      <c r="I1683" s="152">
        <v>-34.375</v>
      </c>
      <c r="J1683" s="142"/>
      <c r="K1683" s="159" t="s">
        <v>98</v>
      </c>
      <c r="L1683" s="150">
        <v>83</v>
      </c>
      <c r="M1683" s="151">
        <v>49</v>
      </c>
      <c r="N1683" s="151">
        <v>30</v>
      </c>
      <c r="O1683" s="151">
        <v>35</v>
      </c>
      <c r="P1683" s="151">
        <v>34</v>
      </c>
      <c r="Q1683" s="151">
        <v>-1</v>
      </c>
      <c r="R1683" s="152">
        <v>-2.8571428571428572</v>
      </c>
      <c r="S1683" s="152"/>
    </row>
    <row r="1684" spans="1:19" s="139" customFormat="1" ht="14.45" customHeight="1">
      <c r="A1684" s="160"/>
      <c r="B1684" s="142" t="s">
        <v>99</v>
      </c>
      <c r="C1684" s="150">
        <v>198</v>
      </c>
      <c r="D1684" s="151">
        <v>144</v>
      </c>
      <c r="E1684" s="151">
        <v>100</v>
      </c>
      <c r="F1684" s="151">
        <v>67</v>
      </c>
      <c r="G1684" s="151">
        <v>49</v>
      </c>
      <c r="H1684" s="151">
        <v>-18</v>
      </c>
      <c r="I1684" s="152">
        <v>-26.865671641791046</v>
      </c>
      <c r="J1684" s="142"/>
      <c r="K1684" s="159" t="s">
        <v>99</v>
      </c>
      <c r="L1684" s="150">
        <v>70</v>
      </c>
      <c r="M1684" s="151">
        <v>67</v>
      </c>
      <c r="N1684" s="151">
        <v>36</v>
      </c>
      <c r="O1684" s="151">
        <v>14</v>
      </c>
      <c r="P1684" s="151">
        <v>28</v>
      </c>
      <c r="Q1684" s="151">
        <v>14</v>
      </c>
      <c r="R1684" s="152">
        <v>100</v>
      </c>
      <c r="S1684" s="152"/>
    </row>
    <row r="1685" spans="1:19" s="145" customFormat="1" ht="14.45" customHeight="1">
      <c r="A1685" s="160"/>
      <c r="B1685" s="142" t="s">
        <v>100</v>
      </c>
      <c r="C1685" s="150">
        <v>179</v>
      </c>
      <c r="D1685" s="151">
        <v>185</v>
      </c>
      <c r="E1685" s="151">
        <v>147</v>
      </c>
      <c r="F1685" s="151">
        <v>87</v>
      </c>
      <c r="G1685" s="151">
        <v>63</v>
      </c>
      <c r="H1685" s="151">
        <v>-24</v>
      </c>
      <c r="I1685" s="152">
        <v>-27.586206896551722</v>
      </c>
      <c r="J1685" s="142"/>
      <c r="K1685" s="159" t="s">
        <v>100</v>
      </c>
      <c r="L1685" s="150">
        <v>79</v>
      </c>
      <c r="M1685" s="151">
        <v>57</v>
      </c>
      <c r="N1685" s="151">
        <v>59</v>
      </c>
      <c r="O1685" s="151">
        <v>30</v>
      </c>
      <c r="P1685" s="151">
        <v>15</v>
      </c>
      <c r="Q1685" s="151">
        <v>-15</v>
      </c>
      <c r="R1685" s="152">
        <v>-50</v>
      </c>
      <c r="S1685" s="152"/>
    </row>
    <row r="1686" spans="1:19" s="145" customFormat="1" ht="14.45" customHeight="1">
      <c r="A1686" s="160"/>
      <c r="B1686" s="142" t="s">
        <v>118</v>
      </c>
      <c r="C1686" s="150">
        <v>146</v>
      </c>
      <c r="D1686" s="151">
        <v>146</v>
      </c>
      <c r="E1686" s="151">
        <v>167</v>
      </c>
      <c r="F1686" s="151">
        <v>131</v>
      </c>
      <c r="G1686" s="151">
        <v>85</v>
      </c>
      <c r="H1686" s="151">
        <v>-46</v>
      </c>
      <c r="I1686" s="152">
        <v>-35.114503816793892</v>
      </c>
      <c r="J1686" s="142"/>
      <c r="K1686" s="159" t="s">
        <v>118</v>
      </c>
      <c r="L1686" s="150">
        <v>82</v>
      </c>
      <c r="M1686" s="151">
        <v>77</v>
      </c>
      <c r="N1686" s="151">
        <v>64</v>
      </c>
      <c r="O1686" s="151">
        <v>50</v>
      </c>
      <c r="P1686" s="151">
        <v>26</v>
      </c>
      <c r="Q1686" s="151">
        <v>-24</v>
      </c>
      <c r="R1686" s="152">
        <v>-48</v>
      </c>
      <c r="S1686" s="152"/>
    </row>
    <row r="1687" spans="1:19" s="145" customFormat="1" ht="14.45" customHeight="1">
      <c r="A1687" s="160"/>
      <c r="B1687" s="142" t="s">
        <v>101</v>
      </c>
      <c r="C1687" s="150">
        <v>140</v>
      </c>
      <c r="D1687" s="151">
        <v>153</v>
      </c>
      <c r="E1687" s="151">
        <v>128</v>
      </c>
      <c r="F1687" s="151">
        <v>153</v>
      </c>
      <c r="G1687" s="151">
        <v>104</v>
      </c>
      <c r="H1687" s="151">
        <v>-49</v>
      </c>
      <c r="I1687" s="152">
        <v>-32.026143790849673</v>
      </c>
      <c r="J1687" s="142"/>
      <c r="K1687" s="159" t="s">
        <v>101</v>
      </c>
      <c r="L1687" s="150">
        <v>59</v>
      </c>
      <c r="M1687" s="151">
        <v>78</v>
      </c>
      <c r="N1687" s="151">
        <v>62</v>
      </c>
      <c r="O1687" s="151">
        <v>62</v>
      </c>
      <c r="P1687" s="151">
        <v>52</v>
      </c>
      <c r="Q1687" s="151">
        <v>-10</v>
      </c>
      <c r="R1687" s="152">
        <v>-16.129032258064516</v>
      </c>
      <c r="S1687" s="152"/>
    </row>
    <row r="1688" spans="1:19" s="153" customFormat="1" ht="14.45" customHeight="1">
      <c r="A1688" s="160"/>
      <c r="B1688" s="142" t="s">
        <v>102</v>
      </c>
      <c r="C1688" s="150">
        <v>191</v>
      </c>
      <c r="D1688" s="151">
        <v>126</v>
      </c>
      <c r="E1688" s="151">
        <v>135</v>
      </c>
      <c r="F1688" s="151">
        <v>130</v>
      </c>
      <c r="G1688" s="151">
        <v>137</v>
      </c>
      <c r="H1688" s="151">
        <v>7</v>
      </c>
      <c r="I1688" s="152">
        <v>5.384615384615385</v>
      </c>
      <c r="J1688" s="142"/>
      <c r="K1688" s="159" t="s">
        <v>102</v>
      </c>
      <c r="L1688" s="150">
        <v>108</v>
      </c>
      <c r="M1688" s="151">
        <v>58</v>
      </c>
      <c r="N1688" s="151">
        <v>68</v>
      </c>
      <c r="O1688" s="151">
        <v>59</v>
      </c>
      <c r="P1688" s="151">
        <v>66</v>
      </c>
      <c r="Q1688" s="151">
        <v>7</v>
      </c>
      <c r="R1688" s="152">
        <v>11.864406779661017</v>
      </c>
      <c r="S1688" s="152"/>
    </row>
    <row r="1689" spans="1:19" s="145" customFormat="1" ht="14.45" customHeight="1">
      <c r="A1689" s="160"/>
      <c r="B1689" s="142" t="s">
        <v>103</v>
      </c>
      <c r="C1689" s="150">
        <v>255</v>
      </c>
      <c r="D1689" s="151">
        <v>182</v>
      </c>
      <c r="E1689" s="151">
        <v>123</v>
      </c>
      <c r="F1689" s="151">
        <v>135</v>
      </c>
      <c r="G1689" s="151">
        <v>129</v>
      </c>
      <c r="H1689" s="151">
        <v>-6</v>
      </c>
      <c r="I1689" s="152">
        <v>-4.4444444444444446</v>
      </c>
      <c r="J1689" s="142"/>
      <c r="K1689" s="159" t="s">
        <v>103</v>
      </c>
      <c r="L1689" s="150">
        <v>146</v>
      </c>
      <c r="M1689" s="151">
        <v>111</v>
      </c>
      <c r="N1689" s="151">
        <v>60</v>
      </c>
      <c r="O1689" s="151">
        <v>61</v>
      </c>
      <c r="P1689" s="151">
        <v>60</v>
      </c>
      <c r="Q1689" s="151">
        <v>-1</v>
      </c>
      <c r="R1689" s="152">
        <v>-1.639344262295082</v>
      </c>
      <c r="S1689" s="152"/>
    </row>
    <row r="1690" spans="1:19" s="145" customFormat="1" ht="14.45" customHeight="1">
      <c r="A1690" s="160"/>
      <c r="B1690" s="142" t="s">
        <v>104</v>
      </c>
      <c r="C1690" s="150">
        <v>234</v>
      </c>
      <c r="D1690" s="151">
        <v>255</v>
      </c>
      <c r="E1690" s="151">
        <v>180</v>
      </c>
      <c r="F1690" s="151">
        <v>120</v>
      </c>
      <c r="G1690" s="151">
        <v>121</v>
      </c>
      <c r="H1690" s="151">
        <v>1</v>
      </c>
      <c r="I1690" s="152">
        <v>0.83333333333333337</v>
      </c>
      <c r="J1690" s="142"/>
      <c r="K1690" s="159" t="s">
        <v>104</v>
      </c>
      <c r="L1690" s="150">
        <v>130</v>
      </c>
      <c r="M1690" s="151">
        <v>145</v>
      </c>
      <c r="N1690" s="151">
        <v>106</v>
      </c>
      <c r="O1690" s="151">
        <v>66</v>
      </c>
      <c r="P1690" s="151">
        <v>70</v>
      </c>
      <c r="Q1690" s="151">
        <v>4</v>
      </c>
      <c r="R1690" s="152">
        <v>6.0606060606060606</v>
      </c>
      <c r="S1690" s="152"/>
    </row>
    <row r="1691" spans="1:19" s="145" customFormat="1" ht="14.45" customHeight="1">
      <c r="A1691" s="160"/>
      <c r="B1691" s="142" t="s">
        <v>105</v>
      </c>
      <c r="C1691" s="150">
        <v>246</v>
      </c>
      <c r="D1691" s="151">
        <v>216</v>
      </c>
      <c r="E1691" s="151">
        <v>229</v>
      </c>
      <c r="F1691" s="151">
        <v>166</v>
      </c>
      <c r="G1691" s="151">
        <v>124</v>
      </c>
      <c r="H1691" s="151">
        <v>-42</v>
      </c>
      <c r="I1691" s="152">
        <v>-25.301204819277107</v>
      </c>
      <c r="J1691" s="142"/>
      <c r="K1691" s="159" t="s">
        <v>105</v>
      </c>
      <c r="L1691" s="150">
        <v>120</v>
      </c>
      <c r="M1691" s="151">
        <v>127</v>
      </c>
      <c r="N1691" s="151">
        <v>140</v>
      </c>
      <c r="O1691" s="151">
        <v>103</v>
      </c>
      <c r="P1691" s="151">
        <v>62</v>
      </c>
      <c r="Q1691" s="151">
        <v>-41</v>
      </c>
      <c r="R1691" s="152">
        <v>-39.805825242718448</v>
      </c>
      <c r="S1691" s="152"/>
    </row>
    <row r="1692" spans="1:19" s="145" customFormat="1" ht="14.45" customHeight="1">
      <c r="A1692" s="160"/>
      <c r="B1692" s="142" t="s">
        <v>106</v>
      </c>
      <c r="C1692" s="150">
        <v>259</v>
      </c>
      <c r="D1692" s="151">
        <v>219</v>
      </c>
      <c r="E1692" s="151">
        <v>197</v>
      </c>
      <c r="F1692" s="151">
        <v>225</v>
      </c>
      <c r="G1692" s="151">
        <v>152</v>
      </c>
      <c r="H1692" s="151">
        <v>-73</v>
      </c>
      <c r="I1692" s="152">
        <v>-32.444444444444443</v>
      </c>
      <c r="J1692" s="142"/>
      <c r="K1692" s="159" t="s">
        <v>106</v>
      </c>
      <c r="L1692" s="150">
        <v>114</v>
      </c>
      <c r="M1692" s="151">
        <v>110</v>
      </c>
      <c r="N1692" s="151">
        <v>108</v>
      </c>
      <c r="O1692" s="151">
        <v>114</v>
      </c>
      <c r="P1692" s="151">
        <v>95</v>
      </c>
      <c r="Q1692" s="151">
        <v>-19</v>
      </c>
      <c r="R1692" s="152">
        <v>-16.666666666666664</v>
      </c>
      <c r="S1692" s="152"/>
    </row>
    <row r="1693" spans="1:19" s="145" customFormat="1" ht="14.45" customHeight="1">
      <c r="A1693" s="160"/>
      <c r="B1693" s="142" t="s">
        <v>107</v>
      </c>
      <c r="C1693" s="150">
        <v>209</v>
      </c>
      <c r="D1693" s="151">
        <v>234</v>
      </c>
      <c r="E1693" s="151">
        <v>189</v>
      </c>
      <c r="F1693" s="151">
        <v>169</v>
      </c>
      <c r="G1693" s="151">
        <v>185</v>
      </c>
      <c r="H1693" s="151">
        <v>16</v>
      </c>
      <c r="I1693" s="152">
        <v>9.4674556213017755</v>
      </c>
      <c r="J1693" s="142"/>
      <c r="K1693" s="159" t="s">
        <v>107</v>
      </c>
      <c r="L1693" s="150">
        <v>78</v>
      </c>
      <c r="M1693" s="151">
        <v>102</v>
      </c>
      <c r="N1693" s="151">
        <v>97</v>
      </c>
      <c r="O1693" s="151">
        <v>88</v>
      </c>
      <c r="P1693" s="151">
        <v>99</v>
      </c>
      <c r="Q1693" s="151">
        <v>11</v>
      </c>
      <c r="R1693" s="152">
        <v>12.5</v>
      </c>
      <c r="S1693" s="152"/>
    </row>
    <row r="1694" spans="1:19" s="145" customFormat="1" ht="14.45" customHeight="1">
      <c r="A1694" s="160"/>
      <c r="B1694" s="142" t="s">
        <v>108</v>
      </c>
      <c r="C1694" s="150">
        <v>129</v>
      </c>
      <c r="D1694" s="151">
        <v>167</v>
      </c>
      <c r="E1694" s="151">
        <v>193</v>
      </c>
      <c r="F1694" s="151">
        <v>169</v>
      </c>
      <c r="G1694" s="151">
        <v>132</v>
      </c>
      <c r="H1694" s="151">
        <v>-37</v>
      </c>
      <c r="I1694" s="152">
        <v>-21.893491124260358</v>
      </c>
      <c r="J1694" s="142"/>
      <c r="K1694" s="159" t="s">
        <v>108</v>
      </c>
      <c r="L1694" s="150">
        <v>51</v>
      </c>
      <c r="M1694" s="151">
        <v>71</v>
      </c>
      <c r="N1694" s="151">
        <v>91</v>
      </c>
      <c r="O1694" s="151">
        <v>81</v>
      </c>
      <c r="P1694" s="151">
        <v>70</v>
      </c>
      <c r="Q1694" s="151">
        <v>-11</v>
      </c>
      <c r="R1694" s="152">
        <v>-13.580246913580247</v>
      </c>
      <c r="S1694" s="152"/>
    </row>
    <row r="1695" spans="1:19" s="145" customFormat="1" ht="14.45" customHeight="1">
      <c r="A1695" s="160"/>
      <c r="B1695" s="142" t="s">
        <v>109</v>
      </c>
      <c r="C1695" s="150">
        <v>73</v>
      </c>
      <c r="D1695" s="151">
        <v>92</v>
      </c>
      <c r="E1695" s="151">
        <v>118</v>
      </c>
      <c r="F1695" s="151">
        <v>143</v>
      </c>
      <c r="G1695" s="151">
        <v>122</v>
      </c>
      <c r="H1695" s="151">
        <v>-21</v>
      </c>
      <c r="I1695" s="152">
        <v>-14.685314685314685</v>
      </c>
      <c r="J1695" s="142"/>
      <c r="K1695" s="159" t="s">
        <v>109</v>
      </c>
      <c r="L1695" s="150">
        <v>21</v>
      </c>
      <c r="M1695" s="151">
        <v>32</v>
      </c>
      <c r="N1695" s="151">
        <v>54</v>
      </c>
      <c r="O1695" s="151">
        <v>62</v>
      </c>
      <c r="P1695" s="151">
        <v>57</v>
      </c>
      <c r="Q1695" s="151">
        <v>-5</v>
      </c>
      <c r="R1695" s="152">
        <v>-8.064516129032258</v>
      </c>
      <c r="S1695" s="152"/>
    </row>
    <row r="1696" spans="1:19" s="145" customFormat="1" ht="14.45" customHeight="1">
      <c r="A1696" s="160"/>
      <c r="B1696" s="142" t="s">
        <v>110</v>
      </c>
      <c r="C1696" s="150">
        <v>49</v>
      </c>
      <c r="D1696" s="151">
        <v>41</v>
      </c>
      <c r="E1696" s="151">
        <v>56</v>
      </c>
      <c r="F1696" s="151">
        <v>107</v>
      </c>
      <c r="G1696" s="151">
        <v>92</v>
      </c>
      <c r="H1696" s="151">
        <v>-15</v>
      </c>
      <c r="I1696" s="152">
        <v>-14.018691588785046</v>
      </c>
      <c r="J1696" s="142"/>
      <c r="K1696" s="159" t="s">
        <v>110</v>
      </c>
      <c r="L1696" s="150">
        <v>14</v>
      </c>
      <c r="M1696" s="151">
        <v>18</v>
      </c>
      <c r="N1696" s="151">
        <v>22</v>
      </c>
      <c r="O1696" s="151">
        <v>30</v>
      </c>
      <c r="P1696" s="151">
        <v>52</v>
      </c>
      <c r="Q1696" s="151">
        <v>22</v>
      </c>
      <c r="R1696" s="152">
        <v>73.333333333333329</v>
      </c>
      <c r="S1696" s="152"/>
    </row>
    <row r="1697" spans="1:19" s="145" customFormat="1" ht="14.45" customHeight="1">
      <c r="A1697" s="160"/>
      <c r="B1697" s="142" t="s">
        <v>111</v>
      </c>
      <c r="C1697" s="323" t="s">
        <v>313</v>
      </c>
      <c r="D1697" s="151" t="s">
        <v>313</v>
      </c>
      <c r="E1697" s="151" t="s">
        <v>313</v>
      </c>
      <c r="F1697" s="151">
        <v>1</v>
      </c>
      <c r="G1697" s="151">
        <v>32</v>
      </c>
      <c r="H1697" s="151"/>
      <c r="I1697" s="152"/>
      <c r="J1697" s="160"/>
      <c r="K1697" s="142" t="s">
        <v>111</v>
      </c>
      <c r="L1697" s="323" t="s">
        <v>313</v>
      </c>
      <c r="M1697" s="151" t="s">
        <v>313</v>
      </c>
      <c r="N1697" s="151" t="s">
        <v>313</v>
      </c>
      <c r="O1697" s="151" t="s">
        <v>313</v>
      </c>
      <c r="P1697" s="151">
        <v>7</v>
      </c>
      <c r="Q1697" s="151"/>
      <c r="R1697" s="152"/>
      <c r="S1697" s="160"/>
    </row>
    <row r="1698" spans="1:19" s="145" customFormat="1" ht="14.45" customHeight="1">
      <c r="A1698" s="160"/>
      <c r="B1698" s="160"/>
      <c r="C1698" s="160"/>
      <c r="D1698" s="160"/>
      <c r="E1698" s="160"/>
      <c r="F1698" s="160"/>
      <c r="G1698" s="161"/>
      <c r="H1698" s="160"/>
      <c r="I1698" s="160"/>
      <c r="J1698" s="160"/>
      <c r="K1698" s="160"/>
      <c r="L1698" s="160"/>
      <c r="M1698" s="160"/>
      <c r="N1698" s="160"/>
      <c r="O1698" s="160"/>
      <c r="P1698" s="161"/>
      <c r="Q1698" s="160"/>
      <c r="R1698" s="160"/>
      <c r="S1698" s="160"/>
    </row>
    <row r="1699" spans="1:19" s="145" customFormat="1" ht="14.45" customHeight="1">
      <c r="A1699" s="160"/>
      <c r="B1699" s="160"/>
      <c r="C1699" s="160"/>
      <c r="D1699" s="160"/>
      <c r="E1699" s="160"/>
      <c r="F1699" s="160"/>
      <c r="G1699" s="161"/>
      <c r="H1699" s="160"/>
      <c r="I1699" s="160"/>
      <c r="J1699" s="160"/>
      <c r="K1699" s="160"/>
      <c r="L1699" s="160"/>
      <c r="M1699" s="160"/>
      <c r="N1699" s="160"/>
      <c r="O1699" s="160"/>
      <c r="P1699" s="161"/>
      <c r="Q1699" s="160"/>
      <c r="R1699" s="160"/>
      <c r="S1699" s="160"/>
    </row>
    <row r="1700" spans="1:19" s="145" customFormat="1" ht="14.45" customHeight="1">
      <c r="A1700" s="138"/>
      <c r="B1700" s="138" t="s">
        <v>684</v>
      </c>
      <c r="C1700" s="138"/>
      <c r="D1700" s="138"/>
      <c r="E1700" s="138"/>
      <c r="F1700" s="138"/>
      <c r="G1700" s="138"/>
      <c r="H1700" s="138"/>
      <c r="I1700" s="138"/>
      <c r="J1700" s="138"/>
      <c r="K1700" s="138" t="s">
        <v>685</v>
      </c>
      <c r="L1700" s="138"/>
      <c r="M1700" s="138"/>
      <c r="N1700" s="138"/>
      <c r="O1700" s="138"/>
      <c r="P1700" s="138"/>
      <c r="Q1700" s="138"/>
      <c r="R1700" s="138"/>
      <c r="S1700" s="138"/>
    </row>
    <row r="1701" spans="1:19" s="145" customFormat="1" ht="14.45" customHeight="1">
      <c r="A1701" s="160"/>
      <c r="B1701" s="491" t="s">
        <v>335</v>
      </c>
      <c r="C1701" s="140"/>
      <c r="D1701" s="140"/>
      <c r="E1701" s="140"/>
      <c r="F1701" s="140"/>
      <c r="G1701" s="143"/>
      <c r="H1701" s="141"/>
      <c r="I1701" s="141"/>
      <c r="J1701" s="142"/>
      <c r="K1701" s="491" t="s">
        <v>335</v>
      </c>
      <c r="L1701" s="140"/>
      <c r="M1701" s="140"/>
      <c r="N1701" s="140"/>
      <c r="O1701" s="140"/>
      <c r="P1701" s="143"/>
      <c r="Q1701" s="141"/>
      <c r="R1701" s="141"/>
      <c r="S1701" s="144"/>
    </row>
    <row r="1702" spans="1:19" s="145" customFormat="1" ht="14.45" customHeight="1">
      <c r="A1702" s="160"/>
      <c r="B1702" s="492"/>
      <c r="C1702" s="146" t="s">
        <v>151</v>
      </c>
      <c r="D1702" s="146" t="s">
        <v>86</v>
      </c>
      <c r="E1702" s="146" t="s">
        <v>87</v>
      </c>
      <c r="F1702" s="146" t="s">
        <v>410</v>
      </c>
      <c r="G1702" s="146" t="s">
        <v>739</v>
      </c>
      <c r="H1702" s="81" t="s">
        <v>509</v>
      </c>
      <c r="I1702" s="147" t="s">
        <v>807</v>
      </c>
      <c r="J1702" s="142"/>
      <c r="K1702" s="492"/>
      <c r="L1702" s="146" t="s">
        <v>151</v>
      </c>
      <c r="M1702" s="146" t="s">
        <v>86</v>
      </c>
      <c r="N1702" s="146" t="s">
        <v>87</v>
      </c>
      <c r="O1702" s="146" t="s">
        <v>410</v>
      </c>
      <c r="P1702" s="146" t="s">
        <v>739</v>
      </c>
      <c r="Q1702" s="81" t="s">
        <v>509</v>
      </c>
      <c r="R1702" s="147" t="s">
        <v>807</v>
      </c>
      <c r="S1702" s="144"/>
    </row>
    <row r="1703" spans="1:19" s="145" customFormat="1" ht="14.45" customHeight="1">
      <c r="A1703" s="160"/>
      <c r="B1703" s="493"/>
      <c r="C1703" s="148"/>
      <c r="D1703" s="148"/>
      <c r="E1703" s="148"/>
      <c r="F1703" s="148"/>
      <c r="G1703" s="148"/>
      <c r="H1703" s="149" t="s">
        <v>88</v>
      </c>
      <c r="I1703" s="81" t="s">
        <v>511</v>
      </c>
      <c r="J1703" s="142"/>
      <c r="K1703" s="493"/>
      <c r="L1703" s="148"/>
      <c r="M1703" s="148"/>
      <c r="N1703" s="148"/>
      <c r="O1703" s="148"/>
      <c r="P1703" s="148"/>
      <c r="Q1703" s="149" t="s">
        <v>88</v>
      </c>
      <c r="R1703" s="81" t="s">
        <v>511</v>
      </c>
      <c r="S1703" s="144"/>
    </row>
    <row r="1704" spans="1:19" s="180" customFormat="1" ht="14.45" customHeight="1">
      <c r="B1704" s="188" t="s">
        <v>90</v>
      </c>
      <c r="C1704" s="187">
        <v>3552</v>
      </c>
      <c r="D1704" s="183">
        <v>3234</v>
      </c>
      <c r="E1704" s="183">
        <v>2873</v>
      </c>
      <c r="F1704" s="183">
        <v>2611</v>
      </c>
      <c r="G1704" s="183">
        <v>2297</v>
      </c>
      <c r="H1704" s="182">
        <v>-314</v>
      </c>
      <c r="I1704" s="184">
        <v>-12.026043661432402</v>
      </c>
      <c r="J1704" s="185"/>
      <c r="K1704" s="186" t="s">
        <v>90</v>
      </c>
      <c r="L1704" s="187">
        <v>1599</v>
      </c>
      <c r="M1704" s="183">
        <v>1501</v>
      </c>
      <c r="N1704" s="183">
        <v>1337</v>
      </c>
      <c r="O1704" s="183">
        <v>1161</v>
      </c>
      <c r="P1704" s="183">
        <v>972</v>
      </c>
      <c r="Q1704" s="182">
        <v>-189</v>
      </c>
      <c r="R1704" s="184">
        <v>-16.279069767441861</v>
      </c>
      <c r="S1704" s="184"/>
    </row>
    <row r="1705" spans="1:19" s="145" customFormat="1" ht="14.45" customHeight="1">
      <c r="A1705" s="160"/>
      <c r="B1705" s="299" t="s">
        <v>91</v>
      </c>
      <c r="C1705" s="150">
        <v>354</v>
      </c>
      <c r="D1705" s="151">
        <v>301</v>
      </c>
      <c r="E1705" s="151">
        <v>233</v>
      </c>
      <c r="F1705" s="151">
        <v>189</v>
      </c>
      <c r="G1705" s="151">
        <v>152</v>
      </c>
      <c r="H1705" s="151">
        <v>-37</v>
      </c>
      <c r="I1705" s="152">
        <v>-19.576719576719576</v>
      </c>
      <c r="J1705" s="142"/>
      <c r="K1705" s="154" t="s">
        <v>91</v>
      </c>
      <c r="L1705" s="150">
        <v>162</v>
      </c>
      <c r="M1705" s="151">
        <v>156</v>
      </c>
      <c r="N1705" s="151">
        <v>107</v>
      </c>
      <c r="O1705" s="151">
        <v>77</v>
      </c>
      <c r="P1705" s="151">
        <v>44</v>
      </c>
      <c r="Q1705" s="151">
        <v>-33</v>
      </c>
      <c r="R1705" s="152">
        <v>-42.857142857142854</v>
      </c>
      <c r="S1705" s="152"/>
    </row>
    <row r="1706" spans="1:19" s="145" customFormat="1" ht="14.45" customHeight="1">
      <c r="A1706" s="160"/>
      <c r="B1706" s="299" t="s">
        <v>92</v>
      </c>
      <c r="C1706" s="150">
        <v>2195</v>
      </c>
      <c r="D1706" s="151">
        <v>1879</v>
      </c>
      <c r="E1706" s="151">
        <v>1538</v>
      </c>
      <c r="F1706" s="151">
        <v>1232</v>
      </c>
      <c r="G1706" s="151">
        <v>1011</v>
      </c>
      <c r="H1706" s="151">
        <v>-221</v>
      </c>
      <c r="I1706" s="152">
        <v>-17.938311688311689</v>
      </c>
      <c r="J1706" s="142"/>
      <c r="K1706" s="154" t="s">
        <v>92</v>
      </c>
      <c r="L1706" s="150">
        <v>1088</v>
      </c>
      <c r="M1706" s="151">
        <v>917</v>
      </c>
      <c r="N1706" s="151">
        <v>762</v>
      </c>
      <c r="O1706" s="151">
        <v>599</v>
      </c>
      <c r="P1706" s="151">
        <v>449</v>
      </c>
      <c r="Q1706" s="151">
        <v>-150</v>
      </c>
      <c r="R1706" s="152">
        <v>-25.041736227045075</v>
      </c>
      <c r="S1706" s="152"/>
    </row>
    <row r="1707" spans="1:19" s="145" customFormat="1" ht="14.45" customHeight="1">
      <c r="A1707" s="160"/>
      <c r="B1707" s="299" t="s">
        <v>93</v>
      </c>
      <c r="C1707" s="150">
        <v>1003</v>
      </c>
      <c r="D1707" s="151">
        <v>1054</v>
      </c>
      <c r="E1707" s="151">
        <v>1102</v>
      </c>
      <c r="F1707" s="151">
        <v>1189</v>
      </c>
      <c r="G1707" s="151">
        <v>1115</v>
      </c>
      <c r="H1707" s="151">
        <v>-74</v>
      </c>
      <c r="I1707" s="152">
        <v>-6.2237174095878887</v>
      </c>
      <c r="J1707" s="142"/>
      <c r="K1707" s="154" t="s">
        <v>93</v>
      </c>
      <c r="L1707" s="150">
        <v>349</v>
      </c>
      <c r="M1707" s="151">
        <v>428</v>
      </c>
      <c r="N1707" s="151">
        <v>468</v>
      </c>
      <c r="O1707" s="151">
        <v>485</v>
      </c>
      <c r="P1707" s="151">
        <v>479</v>
      </c>
      <c r="Q1707" s="151">
        <v>-6</v>
      </c>
      <c r="R1707" s="152">
        <v>-1.2371134020618557</v>
      </c>
      <c r="S1707" s="152"/>
    </row>
    <row r="1708" spans="1:19" s="145" customFormat="1" ht="14.45" customHeight="1">
      <c r="A1708" s="160"/>
      <c r="B1708" s="142"/>
      <c r="C1708" s="150"/>
      <c r="D1708" s="157"/>
      <c r="E1708" s="157"/>
      <c r="F1708" s="157"/>
      <c r="G1708" s="157"/>
      <c r="H1708" s="157"/>
      <c r="I1708" s="158"/>
      <c r="J1708" s="142"/>
      <c r="K1708" s="159"/>
      <c r="L1708" s="150"/>
      <c r="M1708" s="157"/>
      <c r="N1708" s="157"/>
      <c r="O1708" s="157"/>
      <c r="P1708" s="157"/>
      <c r="Q1708" s="157"/>
      <c r="R1708" s="158"/>
      <c r="S1708" s="158"/>
    </row>
    <row r="1709" spans="1:19" s="145" customFormat="1" ht="14.45" customHeight="1">
      <c r="A1709" s="160"/>
      <c r="B1709" s="142" t="s">
        <v>94</v>
      </c>
      <c r="C1709" s="150">
        <v>96</v>
      </c>
      <c r="D1709" s="151">
        <v>101</v>
      </c>
      <c r="E1709" s="151">
        <v>72</v>
      </c>
      <c r="F1709" s="151">
        <v>54</v>
      </c>
      <c r="G1709" s="151">
        <v>38</v>
      </c>
      <c r="H1709" s="151">
        <v>-16</v>
      </c>
      <c r="I1709" s="152">
        <v>-29.629629629629626</v>
      </c>
      <c r="J1709" s="142"/>
      <c r="K1709" s="159" t="s">
        <v>94</v>
      </c>
      <c r="L1709" s="150">
        <v>45</v>
      </c>
      <c r="M1709" s="151">
        <v>38</v>
      </c>
      <c r="N1709" s="151">
        <v>17</v>
      </c>
      <c r="O1709" s="151">
        <v>14</v>
      </c>
      <c r="P1709" s="151">
        <v>9</v>
      </c>
      <c r="Q1709" s="151">
        <v>-5</v>
      </c>
      <c r="R1709" s="152">
        <v>-35.714285714285715</v>
      </c>
      <c r="S1709" s="152"/>
    </row>
    <row r="1710" spans="1:19" s="145" customFormat="1" ht="14.45" customHeight="1">
      <c r="A1710" s="160"/>
      <c r="B1710" s="142" t="s">
        <v>95</v>
      </c>
      <c r="C1710" s="150">
        <v>124</v>
      </c>
      <c r="D1710" s="151">
        <v>92</v>
      </c>
      <c r="E1710" s="151">
        <v>74</v>
      </c>
      <c r="F1710" s="151">
        <v>67</v>
      </c>
      <c r="G1710" s="151">
        <v>52</v>
      </c>
      <c r="H1710" s="151">
        <v>-15</v>
      </c>
      <c r="I1710" s="152">
        <v>-22.388059701492537</v>
      </c>
      <c r="J1710" s="142"/>
      <c r="K1710" s="159" t="s">
        <v>95</v>
      </c>
      <c r="L1710" s="150">
        <v>64</v>
      </c>
      <c r="M1710" s="151">
        <v>51</v>
      </c>
      <c r="N1710" s="151">
        <v>38</v>
      </c>
      <c r="O1710" s="151">
        <v>23</v>
      </c>
      <c r="P1710" s="151">
        <v>14</v>
      </c>
      <c r="Q1710" s="151">
        <v>-9</v>
      </c>
      <c r="R1710" s="152">
        <v>-39.130434782608695</v>
      </c>
      <c r="S1710" s="152"/>
    </row>
    <row r="1711" spans="1:19" s="145" customFormat="1" ht="14.45" customHeight="1">
      <c r="A1711" s="160"/>
      <c r="B1711" s="142" t="s">
        <v>96</v>
      </c>
      <c r="C1711" s="150">
        <v>134</v>
      </c>
      <c r="D1711" s="151">
        <v>108</v>
      </c>
      <c r="E1711" s="151">
        <v>87</v>
      </c>
      <c r="F1711" s="151">
        <v>68</v>
      </c>
      <c r="G1711" s="151">
        <v>62</v>
      </c>
      <c r="H1711" s="151">
        <v>-6</v>
      </c>
      <c r="I1711" s="152">
        <v>-8.8235294117647065</v>
      </c>
      <c r="J1711" s="142"/>
      <c r="K1711" s="159" t="s">
        <v>96</v>
      </c>
      <c r="L1711" s="150">
        <v>53</v>
      </c>
      <c r="M1711" s="151">
        <v>67</v>
      </c>
      <c r="N1711" s="151">
        <v>52</v>
      </c>
      <c r="O1711" s="151">
        <v>40</v>
      </c>
      <c r="P1711" s="151">
        <v>21</v>
      </c>
      <c r="Q1711" s="151">
        <v>-19</v>
      </c>
      <c r="R1711" s="152">
        <v>-47.5</v>
      </c>
      <c r="S1711" s="152"/>
    </row>
    <row r="1712" spans="1:19" s="145" customFormat="1" ht="14.45" customHeight="1">
      <c r="A1712" s="160"/>
      <c r="B1712" s="142" t="s">
        <v>97</v>
      </c>
      <c r="C1712" s="150">
        <v>126</v>
      </c>
      <c r="D1712" s="151">
        <v>129</v>
      </c>
      <c r="E1712" s="151">
        <v>94</v>
      </c>
      <c r="F1712" s="151">
        <v>83</v>
      </c>
      <c r="G1712" s="151">
        <v>61</v>
      </c>
      <c r="H1712" s="151">
        <v>-22</v>
      </c>
      <c r="I1712" s="152">
        <v>-26.506024096385545</v>
      </c>
      <c r="J1712" s="142"/>
      <c r="K1712" s="159" t="s">
        <v>97</v>
      </c>
      <c r="L1712" s="150">
        <v>96</v>
      </c>
      <c r="M1712" s="151">
        <v>46</v>
      </c>
      <c r="N1712" s="151">
        <v>59</v>
      </c>
      <c r="O1712" s="151">
        <v>54</v>
      </c>
      <c r="P1712" s="151">
        <v>34</v>
      </c>
      <c r="Q1712" s="151">
        <v>-20</v>
      </c>
      <c r="R1712" s="152">
        <v>-37.037037037037038</v>
      </c>
      <c r="S1712" s="152"/>
    </row>
    <row r="1713" spans="1:19" s="139" customFormat="1" ht="14.45" customHeight="1">
      <c r="A1713" s="160"/>
      <c r="B1713" s="142" t="s">
        <v>98</v>
      </c>
      <c r="C1713" s="150">
        <v>155</v>
      </c>
      <c r="D1713" s="151">
        <v>105</v>
      </c>
      <c r="E1713" s="151">
        <v>94</v>
      </c>
      <c r="F1713" s="151">
        <v>76</v>
      </c>
      <c r="G1713" s="151">
        <v>70</v>
      </c>
      <c r="H1713" s="151">
        <v>-6</v>
      </c>
      <c r="I1713" s="152">
        <v>-7.8947368421052628</v>
      </c>
      <c r="J1713" s="142"/>
      <c r="K1713" s="159" t="s">
        <v>98</v>
      </c>
      <c r="L1713" s="150">
        <v>79</v>
      </c>
      <c r="M1713" s="151">
        <v>70</v>
      </c>
      <c r="N1713" s="151">
        <v>35</v>
      </c>
      <c r="O1713" s="151">
        <v>46</v>
      </c>
      <c r="P1713" s="151">
        <v>35</v>
      </c>
      <c r="Q1713" s="151">
        <v>-11</v>
      </c>
      <c r="R1713" s="152">
        <v>-23.913043478260871</v>
      </c>
      <c r="S1713" s="152"/>
    </row>
    <row r="1714" spans="1:19" s="145" customFormat="1" ht="14.45" customHeight="1">
      <c r="A1714" s="160"/>
      <c r="B1714" s="142" t="s">
        <v>99</v>
      </c>
      <c r="C1714" s="150">
        <v>250</v>
      </c>
      <c r="D1714" s="151">
        <v>150</v>
      </c>
      <c r="E1714" s="151">
        <v>102</v>
      </c>
      <c r="F1714" s="151">
        <v>82</v>
      </c>
      <c r="G1714" s="151">
        <v>58</v>
      </c>
      <c r="H1714" s="151">
        <v>-24</v>
      </c>
      <c r="I1714" s="152">
        <v>-29.268292682926827</v>
      </c>
      <c r="J1714" s="142"/>
      <c r="K1714" s="159" t="s">
        <v>99</v>
      </c>
      <c r="L1714" s="150">
        <v>97</v>
      </c>
      <c r="M1714" s="151">
        <v>67</v>
      </c>
      <c r="N1714" s="151">
        <v>43</v>
      </c>
      <c r="O1714" s="151">
        <v>24</v>
      </c>
      <c r="P1714" s="151">
        <v>24</v>
      </c>
      <c r="Q1714" s="151">
        <v>0</v>
      </c>
      <c r="R1714" s="152">
        <v>0</v>
      </c>
      <c r="S1714" s="152"/>
    </row>
    <row r="1715" spans="1:19" s="145" customFormat="1" ht="14.45" customHeight="1">
      <c r="A1715" s="160"/>
      <c r="B1715" s="142" t="s">
        <v>100</v>
      </c>
      <c r="C1715" s="150">
        <v>177</v>
      </c>
      <c r="D1715" s="151">
        <v>203</v>
      </c>
      <c r="E1715" s="151">
        <v>126</v>
      </c>
      <c r="F1715" s="151">
        <v>91</v>
      </c>
      <c r="G1715" s="151">
        <v>68</v>
      </c>
      <c r="H1715" s="151">
        <v>-23</v>
      </c>
      <c r="I1715" s="152">
        <v>-25.274725274725274</v>
      </c>
      <c r="J1715" s="142"/>
      <c r="K1715" s="159" t="s">
        <v>100</v>
      </c>
      <c r="L1715" s="150">
        <v>93</v>
      </c>
      <c r="M1715" s="151">
        <v>72</v>
      </c>
      <c r="N1715" s="151">
        <v>58</v>
      </c>
      <c r="O1715" s="151">
        <v>21</v>
      </c>
      <c r="P1715" s="151">
        <v>23</v>
      </c>
      <c r="Q1715" s="151">
        <v>2</v>
      </c>
      <c r="R1715" s="152">
        <v>9.5238095238095237</v>
      </c>
      <c r="S1715" s="152"/>
    </row>
    <row r="1716" spans="1:19" s="145" customFormat="1" ht="14.45" customHeight="1">
      <c r="A1716" s="160"/>
      <c r="B1716" s="142" t="s">
        <v>118</v>
      </c>
      <c r="C1716" s="150">
        <v>173</v>
      </c>
      <c r="D1716" s="151">
        <v>165</v>
      </c>
      <c r="E1716" s="151">
        <v>166</v>
      </c>
      <c r="F1716" s="151">
        <v>111</v>
      </c>
      <c r="G1716" s="151">
        <v>72</v>
      </c>
      <c r="H1716" s="151">
        <v>-39</v>
      </c>
      <c r="I1716" s="152">
        <v>-35.135135135135137</v>
      </c>
      <c r="J1716" s="142"/>
      <c r="K1716" s="159" t="s">
        <v>118</v>
      </c>
      <c r="L1716" s="150">
        <v>66</v>
      </c>
      <c r="M1716" s="151">
        <v>91</v>
      </c>
      <c r="N1716" s="151">
        <v>71</v>
      </c>
      <c r="O1716" s="151">
        <v>59</v>
      </c>
      <c r="P1716" s="151">
        <v>20</v>
      </c>
      <c r="Q1716" s="151">
        <v>-39</v>
      </c>
      <c r="R1716" s="152">
        <v>-66.101694915254242</v>
      </c>
      <c r="S1716" s="152"/>
    </row>
    <row r="1717" spans="1:19" s="153" customFormat="1" ht="14.45" customHeight="1">
      <c r="A1717" s="160"/>
      <c r="B1717" s="142" t="s">
        <v>101</v>
      </c>
      <c r="C1717" s="150">
        <v>151</v>
      </c>
      <c r="D1717" s="151">
        <v>156</v>
      </c>
      <c r="E1717" s="151">
        <v>157</v>
      </c>
      <c r="F1717" s="151">
        <v>148</v>
      </c>
      <c r="G1717" s="151">
        <v>115</v>
      </c>
      <c r="H1717" s="151">
        <v>-33</v>
      </c>
      <c r="I1717" s="152">
        <v>-22.297297297297298</v>
      </c>
      <c r="J1717" s="142"/>
      <c r="K1717" s="159" t="s">
        <v>101</v>
      </c>
      <c r="L1717" s="150">
        <v>84</v>
      </c>
      <c r="M1717" s="151">
        <v>66</v>
      </c>
      <c r="N1717" s="151">
        <v>87</v>
      </c>
      <c r="O1717" s="151">
        <v>71</v>
      </c>
      <c r="P1717" s="151">
        <v>49</v>
      </c>
      <c r="Q1717" s="151">
        <v>-22</v>
      </c>
      <c r="R1717" s="152">
        <v>-30.985915492957744</v>
      </c>
      <c r="S1717" s="152"/>
    </row>
    <row r="1718" spans="1:19" s="145" customFormat="1" ht="14.45" customHeight="1">
      <c r="A1718" s="160"/>
      <c r="B1718" s="142" t="s">
        <v>102</v>
      </c>
      <c r="C1718" s="150">
        <v>228</v>
      </c>
      <c r="D1718" s="151">
        <v>146</v>
      </c>
      <c r="E1718" s="151">
        <v>148</v>
      </c>
      <c r="F1718" s="151">
        <v>150</v>
      </c>
      <c r="G1718" s="151">
        <v>147</v>
      </c>
      <c r="H1718" s="151">
        <v>-3</v>
      </c>
      <c r="I1718" s="152">
        <v>-2</v>
      </c>
      <c r="J1718" s="142"/>
      <c r="K1718" s="159" t="s">
        <v>102</v>
      </c>
      <c r="L1718" s="150">
        <v>135</v>
      </c>
      <c r="M1718" s="151">
        <v>85</v>
      </c>
      <c r="N1718" s="151">
        <v>63</v>
      </c>
      <c r="O1718" s="151">
        <v>73</v>
      </c>
      <c r="P1718" s="151">
        <v>70</v>
      </c>
      <c r="Q1718" s="151">
        <v>-3</v>
      </c>
      <c r="R1718" s="152">
        <v>-4.10958904109589</v>
      </c>
      <c r="S1718" s="152"/>
    </row>
    <row r="1719" spans="1:19" s="145" customFormat="1" ht="14.45" customHeight="1">
      <c r="A1719" s="160"/>
      <c r="B1719" s="142" t="s">
        <v>103</v>
      </c>
      <c r="C1719" s="150">
        <v>328</v>
      </c>
      <c r="D1719" s="151">
        <v>226</v>
      </c>
      <c r="E1719" s="151">
        <v>141</v>
      </c>
      <c r="F1719" s="151">
        <v>150</v>
      </c>
      <c r="G1719" s="151">
        <v>147</v>
      </c>
      <c r="H1719" s="151">
        <v>-3</v>
      </c>
      <c r="I1719" s="152">
        <v>-2</v>
      </c>
      <c r="J1719" s="142"/>
      <c r="K1719" s="159" t="s">
        <v>103</v>
      </c>
      <c r="L1719" s="150">
        <v>147</v>
      </c>
      <c r="M1719" s="151">
        <v>142</v>
      </c>
      <c r="N1719" s="151">
        <v>82</v>
      </c>
      <c r="O1719" s="151">
        <v>64</v>
      </c>
      <c r="P1719" s="151">
        <v>64</v>
      </c>
      <c r="Q1719" s="151">
        <v>0</v>
      </c>
      <c r="R1719" s="152">
        <v>0</v>
      </c>
      <c r="S1719" s="152"/>
    </row>
    <row r="1720" spans="1:19" s="145" customFormat="1" ht="14.45" customHeight="1">
      <c r="A1720" s="160"/>
      <c r="B1720" s="142" t="s">
        <v>104</v>
      </c>
      <c r="C1720" s="150">
        <v>312</v>
      </c>
      <c r="D1720" s="151">
        <v>318</v>
      </c>
      <c r="E1720" s="151">
        <v>214</v>
      </c>
      <c r="F1720" s="151">
        <v>137</v>
      </c>
      <c r="G1720" s="151">
        <v>145</v>
      </c>
      <c r="H1720" s="151">
        <v>8</v>
      </c>
      <c r="I1720" s="152">
        <v>5.8394160583941606</v>
      </c>
      <c r="J1720" s="142"/>
      <c r="K1720" s="159" t="s">
        <v>104</v>
      </c>
      <c r="L1720" s="150">
        <v>149</v>
      </c>
      <c r="M1720" s="151">
        <v>136</v>
      </c>
      <c r="N1720" s="151">
        <v>130</v>
      </c>
      <c r="O1720" s="151">
        <v>78</v>
      </c>
      <c r="P1720" s="151">
        <v>65</v>
      </c>
      <c r="Q1720" s="151">
        <v>-13</v>
      </c>
      <c r="R1720" s="152">
        <v>-16.666666666666664</v>
      </c>
      <c r="S1720" s="152"/>
    </row>
    <row r="1721" spans="1:19" s="145" customFormat="1" ht="14.45" customHeight="1">
      <c r="A1721" s="160"/>
      <c r="B1721" s="142" t="s">
        <v>105</v>
      </c>
      <c r="C1721" s="150">
        <v>295</v>
      </c>
      <c r="D1721" s="151">
        <v>281</v>
      </c>
      <c r="E1721" s="151">
        <v>296</v>
      </c>
      <c r="F1721" s="151">
        <v>204</v>
      </c>
      <c r="G1721" s="151">
        <v>128</v>
      </c>
      <c r="H1721" s="151">
        <v>-76</v>
      </c>
      <c r="I1721" s="152">
        <v>-37.254901960784316</v>
      </c>
      <c r="J1721" s="142"/>
      <c r="K1721" s="159" t="s">
        <v>105</v>
      </c>
      <c r="L1721" s="150">
        <v>142</v>
      </c>
      <c r="M1721" s="151">
        <v>142</v>
      </c>
      <c r="N1721" s="151">
        <v>134</v>
      </c>
      <c r="O1721" s="151">
        <v>109</v>
      </c>
      <c r="P1721" s="151">
        <v>65</v>
      </c>
      <c r="Q1721" s="151">
        <v>-44</v>
      </c>
      <c r="R1721" s="152">
        <v>-40.366972477064223</v>
      </c>
      <c r="S1721" s="152"/>
    </row>
    <row r="1722" spans="1:19" s="145" customFormat="1" ht="14.45" customHeight="1">
      <c r="A1722" s="160"/>
      <c r="B1722" s="142" t="s">
        <v>106</v>
      </c>
      <c r="C1722" s="150">
        <v>282</v>
      </c>
      <c r="D1722" s="151">
        <v>273</v>
      </c>
      <c r="E1722" s="151">
        <v>277</v>
      </c>
      <c r="F1722" s="151">
        <v>285</v>
      </c>
      <c r="G1722" s="151">
        <v>192</v>
      </c>
      <c r="H1722" s="151">
        <v>-93</v>
      </c>
      <c r="I1722" s="152">
        <v>-32.631578947368425</v>
      </c>
      <c r="J1722" s="142"/>
      <c r="K1722" s="159" t="s">
        <v>106</v>
      </c>
      <c r="L1722" s="150">
        <v>124</v>
      </c>
      <c r="M1722" s="151">
        <v>131</v>
      </c>
      <c r="N1722" s="151">
        <v>131</v>
      </c>
      <c r="O1722" s="151">
        <v>121</v>
      </c>
      <c r="P1722" s="151">
        <v>103</v>
      </c>
      <c r="Q1722" s="151">
        <v>-18</v>
      </c>
      <c r="R1722" s="152">
        <v>-14.87603305785124</v>
      </c>
      <c r="S1722" s="152"/>
    </row>
    <row r="1723" spans="1:19" s="145" customFormat="1" ht="14.45" customHeight="1">
      <c r="A1723" s="160"/>
      <c r="B1723" s="142" t="s">
        <v>107</v>
      </c>
      <c r="C1723" s="150">
        <v>268</v>
      </c>
      <c r="D1723" s="151">
        <v>266</v>
      </c>
      <c r="E1723" s="151">
        <v>252</v>
      </c>
      <c r="F1723" s="151">
        <v>248</v>
      </c>
      <c r="G1723" s="151">
        <v>258</v>
      </c>
      <c r="H1723" s="151">
        <v>10</v>
      </c>
      <c r="I1723" s="152">
        <v>4.032258064516129</v>
      </c>
      <c r="J1723" s="142"/>
      <c r="K1723" s="159" t="s">
        <v>107</v>
      </c>
      <c r="L1723" s="150">
        <v>85</v>
      </c>
      <c r="M1723" s="151">
        <v>115</v>
      </c>
      <c r="N1723" s="151">
        <v>116</v>
      </c>
      <c r="O1723" s="151">
        <v>119</v>
      </c>
      <c r="P1723" s="151">
        <v>113</v>
      </c>
      <c r="Q1723" s="151">
        <v>-6</v>
      </c>
      <c r="R1723" s="152">
        <v>-5.0420168067226889</v>
      </c>
      <c r="S1723" s="152"/>
    </row>
    <row r="1724" spans="1:19" s="145" customFormat="1" ht="14.45" customHeight="1">
      <c r="A1724" s="160"/>
      <c r="B1724" s="142" t="s">
        <v>108</v>
      </c>
      <c r="C1724" s="150">
        <v>204</v>
      </c>
      <c r="D1724" s="151">
        <v>227</v>
      </c>
      <c r="E1724" s="151">
        <v>223</v>
      </c>
      <c r="F1724" s="151">
        <v>234</v>
      </c>
      <c r="G1724" s="151">
        <v>223</v>
      </c>
      <c r="H1724" s="151">
        <v>-11</v>
      </c>
      <c r="I1724" s="152">
        <v>-4.700854700854701</v>
      </c>
      <c r="J1724" s="142"/>
      <c r="K1724" s="159" t="s">
        <v>108</v>
      </c>
      <c r="L1724" s="150">
        <v>78</v>
      </c>
      <c r="M1724" s="151">
        <v>80</v>
      </c>
      <c r="N1724" s="151">
        <v>101</v>
      </c>
      <c r="O1724" s="151">
        <v>103</v>
      </c>
      <c r="P1724" s="151">
        <v>104</v>
      </c>
      <c r="Q1724" s="151">
        <v>1</v>
      </c>
      <c r="R1724" s="152">
        <v>0.97087378640776689</v>
      </c>
      <c r="S1724" s="152"/>
    </row>
    <row r="1725" spans="1:19" s="145" customFormat="1" ht="14.45" customHeight="1">
      <c r="A1725" s="160"/>
      <c r="B1725" s="142" t="s">
        <v>109</v>
      </c>
      <c r="C1725" s="150">
        <v>142</v>
      </c>
      <c r="D1725" s="151">
        <v>153</v>
      </c>
      <c r="E1725" s="151">
        <v>190</v>
      </c>
      <c r="F1725" s="151">
        <v>201</v>
      </c>
      <c r="G1725" s="151">
        <v>184</v>
      </c>
      <c r="H1725" s="151">
        <v>-17</v>
      </c>
      <c r="I1725" s="152">
        <v>-8.4577114427860707</v>
      </c>
      <c r="J1725" s="142"/>
      <c r="K1725" s="159" t="s">
        <v>109</v>
      </c>
      <c r="L1725" s="150">
        <v>37</v>
      </c>
      <c r="M1725" s="151">
        <v>63</v>
      </c>
      <c r="N1725" s="151">
        <v>66</v>
      </c>
      <c r="O1725" s="151">
        <v>74</v>
      </c>
      <c r="P1725" s="151">
        <v>85</v>
      </c>
      <c r="Q1725" s="151">
        <v>11</v>
      </c>
      <c r="R1725" s="152">
        <v>14.864864864864865</v>
      </c>
      <c r="S1725" s="152"/>
    </row>
    <row r="1726" spans="1:19" s="145" customFormat="1" ht="14.45" customHeight="1">
      <c r="A1726" s="160"/>
      <c r="B1726" s="142" t="s">
        <v>110</v>
      </c>
      <c r="C1726" s="150">
        <v>107</v>
      </c>
      <c r="D1726" s="151">
        <v>135</v>
      </c>
      <c r="E1726" s="151">
        <v>160</v>
      </c>
      <c r="F1726" s="151">
        <v>221</v>
      </c>
      <c r="G1726" s="151">
        <v>258</v>
      </c>
      <c r="H1726" s="151">
        <v>37</v>
      </c>
      <c r="I1726" s="152">
        <v>16.742081447963798</v>
      </c>
      <c r="J1726" s="142"/>
      <c r="K1726" s="159" t="s">
        <v>110</v>
      </c>
      <c r="L1726" s="150">
        <v>25</v>
      </c>
      <c r="M1726" s="151">
        <v>39</v>
      </c>
      <c r="N1726" s="151">
        <v>54</v>
      </c>
      <c r="O1726" s="151">
        <v>68</v>
      </c>
      <c r="P1726" s="151">
        <v>74</v>
      </c>
      <c r="Q1726" s="151">
        <v>6</v>
      </c>
      <c r="R1726" s="152">
        <v>8.8235294117647065</v>
      </c>
      <c r="S1726" s="152"/>
    </row>
    <row r="1727" spans="1:19" s="145" customFormat="1" ht="14.45" customHeight="1">
      <c r="A1727" s="160"/>
      <c r="B1727" s="142" t="s">
        <v>111</v>
      </c>
      <c r="C1727" s="323" t="s">
        <v>313</v>
      </c>
      <c r="D1727" s="151" t="s">
        <v>313</v>
      </c>
      <c r="E1727" s="151" t="s">
        <v>313</v>
      </c>
      <c r="F1727" s="151">
        <v>1</v>
      </c>
      <c r="G1727" s="151">
        <v>19</v>
      </c>
      <c r="H1727" s="151"/>
      <c r="I1727" s="152"/>
      <c r="J1727" s="160"/>
      <c r="K1727" s="142" t="s">
        <v>111</v>
      </c>
      <c r="L1727" s="323" t="s">
        <v>313</v>
      </c>
      <c r="M1727" s="151" t="s">
        <v>313</v>
      </c>
      <c r="N1727" s="151" t="s">
        <v>313</v>
      </c>
      <c r="O1727" s="151" t="s">
        <v>313</v>
      </c>
      <c r="P1727" s="151" t="s">
        <v>313</v>
      </c>
      <c r="Q1727" s="151"/>
      <c r="R1727" s="152"/>
      <c r="S1727" s="160"/>
    </row>
    <row r="1728" spans="1:19" s="145" customFormat="1" ht="14.45" customHeight="1">
      <c r="A1728" s="160"/>
      <c r="B1728" s="162"/>
      <c r="C1728" s="162"/>
      <c r="D1728" s="162"/>
      <c r="E1728" s="162"/>
      <c r="F1728" s="162"/>
      <c r="G1728" s="162"/>
      <c r="H1728" s="162"/>
      <c r="I1728" s="162"/>
      <c r="J1728" s="162"/>
      <c r="K1728" s="162"/>
      <c r="L1728" s="162"/>
      <c r="M1728" s="162"/>
      <c r="N1728" s="162"/>
      <c r="O1728" s="162"/>
      <c r="P1728" s="161"/>
      <c r="Q1728" s="160"/>
      <c r="R1728" s="160"/>
      <c r="S1728" s="160"/>
    </row>
    <row r="1729" spans="1:19" s="145" customFormat="1" ht="14.45" customHeight="1">
      <c r="A1729" s="160"/>
      <c r="B1729" s="162"/>
      <c r="C1729" s="162"/>
      <c r="D1729" s="162"/>
      <c r="E1729" s="162"/>
      <c r="F1729" s="162"/>
      <c r="G1729" s="162"/>
      <c r="H1729" s="162"/>
      <c r="I1729" s="162"/>
      <c r="J1729" s="162"/>
      <c r="K1729" s="162"/>
      <c r="L1729" s="162"/>
      <c r="M1729" s="162"/>
      <c r="N1729" s="162"/>
      <c r="O1729" s="162"/>
      <c r="P1729" s="161"/>
      <c r="Q1729" s="160"/>
      <c r="R1729" s="160"/>
      <c r="S1729" s="160"/>
    </row>
    <row r="1730" spans="1:19" s="145" customFormat="1" ht="14.45" customHeight="1">
      <c r="A1730" s="160"/>
      <c r="B1730" s="162"/>
      <c r="C1730" s="162"/>
      <c r="D1730" s="162"/>
      <c r="E1730" s="162"/>
      <c r="F1730" s="162"/>
      <c r="G1730" s="162"/>
      <c r="H1730" s="162"/>
      <c r="I1730" s="162"/>
      <c r="J1730" s="162"/>
      <c r="K1730" s="162"/>
      <c r="L1730" s="162"/>
      <c r="M1730" s="162"/>
      <c r="N1730" s="162"/>
      <c r="O1730" s="162"/>
      <c r="P1730" s="161"/>
      <c r="Q1730" s="160"/>
      <c r="R1730" s="160"/>
      <c r="S1730" s="160"/>
    </row>
    <row r="1731" spans="1:19" s="145" customFormat="1" ht="14.45" customHeight="1">
      <c r="A1731" s="138"/>
      <c r="B1731" s="138" t="s">
        <v>271</v>
      </c>
      <c r="C1731" s="138"/>
      <c r="D1731" s="138"/>
      <c r="E1731" s="138"/>
      <c r="F1731" s="138"/>
      <c r="G1731" s="138"/>
      <c r="H1731" s="138"/>
      <c r="I1731" s="138"/>
      <c r="J1731" s="138"/>
      <c r="K1731" s="138" t="s">
        <v>272</v>
      </c>
      <c r="L1731" s="138"/>
      <c r="M1731" s="138"/>
      <c r="N1731" s="138"/>
      <c r="O1731" s="138"/>
      <c r="P1731" s="138"/>
      <c r="Q1731" s="138"/>
      <c r="R1731" s="138"/>
      <c r="S1731" s="138"/>
    </row>
    <row r="1732" spans="1:19" s="145" customFormat="1" ht="14.45" customHeight="1">
      <c r="A1732" s="160"/>
      <c r="B1732" s="491" t="s">
        <v>335</v>
      </c>
      <c r="C1732" s="140"/>
      <c r="D1732" s="140"/>
      <c r="E1732" s="140"/>
      <c r="F1732" s="140"/>
      <c r="G1732" s="143"/>
      <c r="H1732" s="141"/>
      <c r="I1732" s="141"/>
      <c r="J1732" s="142"/>
      <c r="K1732" s="491" t="s">
        <v>335</v>
      </c>
      <c r="L1732" s="140"/>
      <c r="M1732" s="140"/>
      <c r="N1732" s="140"/>
      <c r="O1732" s="140"/>
      <c r="P1732" s="143"/>
      <c r="Q1732" s="141"/>
      <c r="R1732" s="141"/>
      <c r="S1732" s="144"/>
    </row>
    <row r="1733" spans="1:19" s="145" customFormat="1" ht="14.45" customHeight="1">
      <c r="A1733" s="160"/>
      <c r="B1733" s="492"/>
      <c r="C1733" s="146" t="s">
        <v>151</v>
      </c>
      <c r="D1733" s="146" t="s">
        <v>86</v>
      </c>
      <c r="E1733" s="146" t="s">
        <v>87</v>
      </c>
      <c r="F1733" s="146" t="s">
        <v>410</v>
      </c>
      <c r="G1733" s="146" t="s">
        <v>739</v>
      </c>
      <c r="H1733" s="81" t="s">
        <v>509</v>
      </c>
      <c r="I1733" s="147" t="s">
        <v>807</v>
      </c>
      <c r="J1733" s="142"/>
      <c r="K1733" s="492"/>
      <c r="L1733" s="146" t="s">
        <v>151</v>
      </c>
      <c r="M1733" s="146" t="s">
        <v>86</v>
      </c>
      <c r="N1733" s="146" t="s">
        <v>87</v>
      </c>
      <c r="O1733" s="146" t="s">
        <v>410</v>
      </c>
      <c r="P1733" s="146" t="s">
        <v>739</v>
      </c>
      <c r="Q1733" s="81" t="s">
        <v>509</v>
      </c>
      <c r="R1733" s="147" t="s">
        <v>807</v>
      </c>
      <c r="S1733" s="144"/>
    </row>
    <row r="1734" spans="1:19" s="145" customFormat="1" ht="14.45" customHeight="1">
      <c r="A1734" s="160"/>
      <c r="B1734" s="493"/>
      <c r="C1734" s="148"/>
      <c r="D1734" s="148"/>
      <c r="E1734" s="148"/>
      <c r="F1734" s="148"/>
      <c r="G1734" s="148"/>
      <c r="H1734" s="149" t="s">
        <v>88</v>
      </c>
      <c r="I1734" s="81" t="s">
        <v>511</v>
      </c>
      <c r="J1734" s="142"/>
      <c r="K1734" s="493"/>
      <c r="L1734" s="148"/>
      <c r="M1734" s="148"/>
      <c r="N1734" s="148"/>
      <c r="O1734" s="148"/>
      <c r="P1734" s="148"/>
      <c r="Q1734" s="149" t="s">
        <v>88</v>
      </c>
      <c r="R1734" s="81" t="s">
        <v>511</v>
      </c>
      <c r="S1734" s="144"/>
    </row>
    <row r="1735" spans="1:19" s="180" customFormat="1" ht="14.45" customHeight="1">
      <c r="B1735" s="188" t="s">
        <v>90</v>
      </c>
      <c r="C1735" s="187">
        <v>1655</v>
      </c>
      <c r="D1735" s="183">
        <v>1495</v>
      </c>
      <c r="E1735" s="183">
        <v>1377</v>
      </c>
      <c r="F1735" s="183">
        <v>1195</v>
      </c>
      <c r="G1735" s="183">
        <v>1100</v>
      </c>
      <c r="H1735" s="182">
        <v>-95</v>
      </c>
      <c r="I1735" s="184">
        <v>-7.9497907949790791</v>
      </c>
      <c r="J1735" s="185"/>
      <c r="K1735" s="186" t="s">
        <v>90</v>
      </c>
      <c r="L1735" s="187">
        <v>2609</v>
      </c>
      <c r="M1735" s="183">
        <v>2272</v>
      </c>
      <c r="N1735" s="183">
        <v>1912</v>
      </c>
      <c r="O1735" s="183">
        <v>1761</v>
      </c>
      <c r="P1735" s="183">
        <v>1583</v>
      </c>
      <c r="Q1735" s="182">
        <v>-178</v>
      </c>
      <c r="R1735" s="184">
        <v>-10.107893242475866</v>
      </c>
      <c r="S1735" s="184"/>
    </row>
    <row r="1736" spans="1:19" s="145" customFormat="1" ht="14.45" customHeight="1">
      <c r="A1736" s="160"/>
      <c r="B1736" s="299" t="s">
        <v>91</v>
      </c>
      <c r="C1736" s="150">
        <v>186</v>
      </c>
      <c r="D1736" s="151">
        <v>132</v>
      </c>
      <c r="E1736" s="151">
        <v>93</v>
      </c>
      <c r="F1736" s="151">
        <v>77</v>
      </c>
      <c r="G1736" s="151">
        <v>71</v>
      </c>
      <c r="H1736" s="151">
        <v>-6</v>
      </c>
      <c r="I1736" s="152">
        <v>-7.7922077922077921</v>
      </c>
      <c r="J1736" s="142"/>
      <c r="K1736" s="154" t="s">
        <v>91</v>
      </c>
      <c r="L1736" s="150">
        <v>274</v>
      </c>
      <c r="M1736" s="151">
        <v>195</v>
      </c>
      <c r="N1736" s="151">
        <v>135</v>
      </c>
      <c r="O1736" s="151">
        <v>146</v>
      </c>
      <c r="P1736" s="151">
        <v>126</v>
      </c>
      <c r="Q1736" s="151">
        <v>-20</v>
      </c>
      <c r="R1736" s="152">
        <v>-13.698630136986301</v>
      </c>
      <c r="S1736" s="152"/>
    </row>
    <row r="1737" spans="1:19" s="145" customFormat="1" ht="14.45" customHeight="1">
      <c r="A1737" s="160"/>
      <c r="B1737" s="299" t="s">
        <v>92</v>
      </c>
      <c r="C1737" s="150">
        <v>1034</v>
      </c>
      <c r="D1737" s="151">
        <v>876</v>
      </c>
      <c r="E1737" s="151">
        <v>776</v>
      </c>
      <c r="F1737" s="151">
        <v>635</v>
      </c>
      <c r="G1737" s="151">
        <v>533</v>
      </c>
      <c r="H1737" s="151">
        <v>-102</v>
      </c>
      <c r="I1737" s="152">
        <v>-16.062992125984252</v>
      </c>
      <c r="J1737" s="142"/>
      <c r="K1737" s="154" t="s">
        <v>92</v>
      </c>
      <c r="L1737" s="150">
        <v>1557</v>
      </c>
      <c r="M1737" s="151">
        <v>1274</v>
      </c>
      <c r="N1737" s="151">
        <v>966</v>
      </c>
      <c r="O1737" s="151">
        <v>805</v>
      </c>
      <c r="P1737" s="151">
        <v>660</v>
      </c>
      <c r="Q1737" s="151">
        <v>-145</v>
      </c>
      <c r="R1737" s="152">
        <v>-18.012422360248447</v>
      </c>
      <c r="S1737" s="152"/>
    </row>
    <row r="1738" spans="1:19" s="145" customFormat="1" ht="14.45" customHeight="1">
      <c r="A1738" s="160"/>
      <c r="B1738" s="299" t="s">
        <v>93</v>
      </c>
      <c r="C1738" s="150">
        <v>435</v>
      </c>
      <c r="D1738" s="151">
        <v>487</v>
      </c>
      <c r="E1738" s="151">
        <v>508</v>
      </c>
      <c r="F1738" s="151">
        <v>482</v>
      </c>
      <c r="G1738" s="151">
        <v>493</v>
      </c>
      <c r="H1738" s="151">
        <v>11</v>
      </c>
      <c r="I1738" s="152">
        <v>2.2821576763485476</v>
      </c>
      <c r="J1738" s="142"/>
      <c r="K1738" s="154" t="s">
        <v>93</v>
      </c>
      <c r="L1738" s="150">
        <v>778</v>
      </c>
      <c r="M1738" s="151">
        <v>796</v>
      </c>
      <c r="N1738" s="151">
        <v>811</v>
      </c>
      <c r="O1738" s="151">
        <v>810</v>
      </c>
      <c r="P1738" s="151">
        <v>791</v>
      </c>
      <c r="Q1738" s="151">
        <v>-19</v>
      </c>
      <c r="R1738" s="152">
        <v>-2.3456790123456792</v>
      </c>
      <c r="S1738" s="152"/>
    </row>
    <row r="1739" spans="1:19" s="145" customFormat="1" ht="14.45" customHeight="1">
      <c r="A1739" s="160"/>
      <c r="B1739" s="142"/>
      <c r="C1739" s="150"/>
      <c r="D1739" s="157"/>
      <c r="E1739" s="157"/>
      <c r="F1739" s="157"/>
      <c r="G1739" s="157"/>
      <c r="H1739" s="157"/>
      <c r="I1739" s="158"/>
      <c r="J1739" s="142"/>
      <c r="K1739" s="159"/>
      <c r="L1739" s="150"/>
      <c r="M1739" s="157"/>
      <c r="N1739" s="157"/>
      <c r="O1739" s="157"/>
      <c r="P1739" s="157"/>
      <c r="Q1739" s="157"/>
      <c r="R1739" s="158"/>
      <c r="S1739" s="158"/>
    </row>
    <row r="1740" spans="1:19" s="145" customFormat="1" ht="14.45" customHeight="1">
      <c r="A1740" s="160"/>
      <c r="B1740" s="142" t="s">
        <v>94</v>
      </c>
      <c r="C1740" s="150">
        <v>46</v>
      </c>
      <c r="D1740" s="151">
        <v>30</v>
      </c>
      <c r="E1740" s="151">
        <v>26</v>
      </c>
      <c r="F1740" s="151">
        <v>31</v>
      </c>
      <c r="G1740" s="151">
        <v>21</v>
      </c>
      <c r="H1740" s="151">
        <v>-10</v>
      </c>
      <c r="I1740" s="152">
        <v>-32.258064516129032</v>
      </c>
      <c r="J1740" s="142"/>
      <c r="K1740" s="159" t="s">
        <v>94</v>
      </c>
      <c r="L1740" s="150">
        <v>76</v>
      </c>
      <c r="M1740" s="151">
        <v>49</v>
      </c>
      <c r="N1740" s="151">
        <v>41</v>
      </c>
      <c r="O1740" s="151">
        <v>47</v>
      </c>
      <c r="P1740" s="151">
        <v>36</v>
      </c>
      <c r="Q1740" s="151">
        <v>-11</v>
      </c>
      <c r="R1740" s="152">
        <v>-23.404255319148938</v>
      </c>
      <c r="S1740" s="152"/>
    </row>
    <row r="1741" spans="1:19" s="145" customFormat="1" ht="14.45" customHeight="1">
      <c r="A1741" s="160"/>
      <c r="B1741" s="142" t="s">
        <v>95</v>
      </c>
      <c r="C1741" s="150">
        <v>70</v>
      </c>
      <c r="D1741" s="151">
        <v>38</v>
      </c>
      <c r="E1741" s="151">
        <v>26</v>
      </c>
      <c r="F1741" s="151">
        <v>19</v>
      </c>
      <c r="G1741" s="151">
        <v>28</v>
      </c>
      <c r="H1741" s="151">
        <v>9</v>
      </c>
      <c r="I1741" s="152">
        <v>47.368421052631575</v>
      </c>
      <c r="J1741" s="142"/>
      <c r="K1741" s="159" t="s">
        <v>95</v>
      </c>
      <c r="L1741" s="150">
        <v>98</v>
      </c>
      <c r="M1741" s="151">
        <v>66</v>
      </c>
      <c r="N1741" s="151">
        <v>37</v>
      </c>
      <c r="O1741" s="151">
        <v>44</v>
      </c>
      <c r="P1741" s="151">
        <v>43</v>
      </c>
      <c r="Q1741" s="151">
        <v>-1</v>
      </c>
      <c r="R1741" s="152">
        <v>-2.2727272727272729</v>
      </c>
      <c r="S1741" s="152"/>
    </row>
    <row r="1742" spans="1:19" s="139" customFormat="1" ht="14.45" customHeight="1">
      <c r="A1742" s="160"/>
      <c r="B1742" s="142" t="s">
        <v>96</v>
      </c>
      <c r="C1742" s="150">
        <v>70</v>
      </c>
      <c r="D1742" s="151">
        <v>64</v>
      </c>
      <c r="E1742" s="151">
        <v>41</v>
      </c>
      <c r="F1742" s="151">
        <v>27</v>
      </c>
      <c r="G1742" s="151">
        <v>22</v>
      </c>
      <c r="H1742" s="151">
        <v>-5</v>
      </c>
      <c r="I1742" s="152">
        <v>-18.518518518518519</v>
      </c>
      <c r="J1742" s="142"/>
      <c r="K1742" s="159" t="s">
        <v>96</v>
      </c>
      <c r="L1742" s="150">
        <v>100</v>
      </c>
      <c r="M1742" s="151">
        <v>80</v>
      </c>
      <c r="N1742" s="151">
        <v>57</v>
      </c>
      <c r="O1742" s="151">
        <v>55</v>
      </c>
      <c r="P1742" s="151">
        <v>47</v>
      </c>
      <c r="Q1742" s="151">
        <v>-8</v>
      </c>
      <c r="R1742" s="152">
        <v>-14.545454545454545</v>
      </c>
      <c r="S1742" s="152"/>
    </row>
    <row r="1743" spans="1:19" s="145" customFormat="1" ht="14.45" customHeight="1">
      <c r="A1743" s="160"/>
      <c r="B1743" s="142" t="s">
        <v>97</v>
      </c>
      <c r="C1743" s="150">
        <v>73</v>
      </c>
      <c r="D1743" s="151">
        <v>64</v>
      </c>
      <c r="E1743" s="151">
        <v>62</v>
      </c>
      <c r="F1743" s="151">
        <v>35</v>
      </c>
      <c r="G1743" s="151">
        <v>37</v>
      </c>
      <c r="H1743" s="151">
        <v>2</v>
      </c>
      <c r="I1743" s="152">
        <v>5.7142857142857144</v>
      </c>
      <c r="J1743" s="142"/>
      <c r="K1743" s="159" t="s">
        <v>97</v>
      </c>
      <c r="L1743" s="150">
        <v>114</v>
      </c>
      <c r="M1743" s="151">
        <v>97</v>
      </c>
      <c r="N1743" s="151">
        <v>60</v>
      </c>
      <c r="O1743" s="151">
        <v>61</v>
      </c>
      <c r="P1743" s="151">
        <v>64</v>
      </c>
      <c r="Q1743" s="151">
        <v>3</v>
      </c>
      <c r="R1743" s="152">
        <v>4.918032786885246</v>
      </c>
      <c r="S1743" s="152"/>
    </row>
    <row r="1744" spans="1:19" s="145" customFormat="1" ht="14.45" customHeight="1">
      <c r="A1744" s="160"/>
      <c r="B1744" s="142" t="s">
        <v>98</v>
      </c>
      <c r="C1744" s="150">
        <v>69</v>
      </c>
      <c r="D1744" s="151">
        <v>55</v>
      </c>
      <c r="E1744" s="151">
        <v>31</v>
      </c>
      <c r="F1744" s="151">
        <v>45</v>
      </c>
      <c r="G1744" s="151">
        <v>28</v>
      </c>
      <c r="H1744" s="151">
        <v>-17</v>
      </c>
      <c r="I1744" s="152">
        <v>-37.777777777777779</v>
      </c>
      <c r="J1744" s="142"/>
      <c r="K1744" s="159" t="s">
        <v>98</v>
      </c>
      <c r="L1744" s="150">
        <v>108</v>
      </c>
      <c r="M1744" s="151">
        <v>70</v>
      </c>
      <c r="N1744" s="151">
        <v>62</v>
      </c>
      <c r="O1744" s="151">
        <v>44</v>
      </c>
      <c r="P1744" s="151">
        <v>31</v>
      </c>
      <c r="Q1744" s="151">
        <v>-13</v>
      </c>
      <c r="R1744" s="152">
        <v>-29.545454545454547</v>
      </c>
      <c r="S1744" s="152"/>
    </row>
    <row r="1745" spans="1:19" s="145" customFormat="1" ht="14.45" customHeight="1">
      <c r="A1745" s="160"/>
      <c r="B1745" s="142" t="s">
        <v>99</v>
      </c>
      <c r="C1745" s="150">
        <v>71</v>
      </c>
      <c r="D1745" s="151">
        <v>52</v>
      </c>
      <c r="E1745" s="151">
        <v>59</v>
      </c>
      <c r="F1745" s="151">
        <v>31</v>
      </c>
      <c r="G1745" s="151">
        <v>47</v>
      </c>
      <c r="H1745" s="151">
        <v>16</v>
      </c>
      <c r="I1745" s="152">
        <v>51.612903225806448</v>
      </c>
      <c r="J1745" s="142"/>
      <c r="K1745" s="159" t="s">
        <v>99</v>
      </c>
      <c r="L1745" s="150">
        <v>139</v>
      </c>
      <c r="M1745" s="151">
        <v>101</v>
      </c>
      <c r="N1745" s="151">
        <v>59</v>
      </c>
      <c r="O1745" s="151">
        <v>43</v>
      </c>
      <c r="P1745" s="151">
        <v>24</v>
      </c>
      <c r="Q1745" s="151">
        <v>-19</v>
      </c>
      <c r="R1745" s="152">
        <v>-44.186046511627907</v>
      </c>
      <c r="S1745" s="152"/>
    </row>
    <row r="1746" spans="1:19" s="153" customFormat="1" ht="14.45" customHeight="1">
      <c r="A1746" s="160"/>
      <c r="B1746" s="142" t="s">
        <v>100</v>
      </c>
      <c r="C1746" s="150">
        <v>91</v>
      </c>
      <c r="D1746" s="151">
        <v>64</v>
      </c>
      <c r="E1746" s="151">
        <v>64</v>
      </c>
      <c r="F1746" s="151">
        <v>55</v>
      </c>
      <c r="G1746" s="151">
        <v>30</v>
      </c>
      <c r="H1746" s="151">
        <v>-25</v>
      </c>
      <c r="I1746" s="152">
        <v>-45.454545454545453</v>
      </c>
      <c r="J1746" s="142"/>
      <c r="K1746" s="159" t="s">
        <v>100</v>
      </c>
      <c r="L1746" s="150">
        <v>150</v>
      </c>
      <c r="M1746" s="151">
        <v>96</v>
      </c>
      <c r="N1746" s="151">
        <v>76</v>
      </c>
      <c r="O1746" s="151">
        <v>66</v>
      </c>
      <c r="P1746" s="151">
        <v>42</v>
      </c>
      <c r="Q1746" s="151">
        <v>-24</v>
      </c>
      <c r="R1746" s="152">
        <v>-36.363636363636367</v>
      </c>
      <c r="S1746" s="152"/>
    </row>
    <row r="1747" spans="1:19" s="145" customFormat="1" ht="14.45" customHeight="1">
      <c r="A1747" s="160"/>
      <c r="B1747" s="142" t="s">
        <v>118</v>
      </c>
      <c r="C1747" s="150">
        <v>97</v>
      </c>
      <c r="D1747" s="151">
        <v>89</v>
      </c>
      <c r="E1747" s="151">
        <v>68</v>
      </c>
      <c r="F1747" s="151">
        <v>62</v>
      </c>
      <c r="G1747" s="151">
        <v>44</v>
      </c>
      <c r="H1747" s="151">
        <v>-18</v>
      </c>
      <c r="I1747" s="152">
        <v>-29.032258064516132</v>
      </c>
      <c r="J1747" s="142"/>
      <c r="K1747" s="159" t="s">
        <v>118</v>
      </c>
      <c r="L1747" s="150">
        <v>134</v>
      </c>
      <c r="M1747" s="151">
        <v>114</v>
      </c>
      <c r="N1747" s="151">
        <v>83</v>
      </c>
      <c r="O1747" s="151">
        <v>65</v>
      </c>
      <c r="P1747" s="151">
        <v>61</v>
      </c>
      <c r="Q1747" s="151">
        <v>-4</v>
      </c>
      <c r="R1747" s="152">
        <v>-6.1538461538461542</v>
      </c>
      <c r="S1747" s="152"/>
    </row>
    <row r="1748" spans="1:19" s="145" customFormat="1" ht="14.45" customHeight="1">
      <c r="A1748" s="160"/>
      <c r="B1748" s="142" t="s">
        <v>101</v>
      </c>
      <c r="C1748" s="150">
        <v>77</v>
      </c>
      <c r="D1748" s="151">
        <v>87</v>
      </c>
      <c r="E1748" s="151">
        <v>76</v>
      </c>
      <c r="F1748" s="151">
        <v>64</v>
      </c>
      <c r="G1748" s="151">
        <v>51</v>
      </c>
      <c r="H1748" s="151">
        <v>-13</v>
      </c>
      <c r="I1748" s="152">
        <v>-20.3125</v>
      </c>
      <c r="J1748" s="142"/>
      <c r="K1748" s="159" t="s">
        <v>101</v>
      </c>
      <c r="L1748" s="150">
        <v>129</v>
      </c>
      <c r="M1748" s="151">
        <v>113</v>
      </c>
      <c r="N1748" s="151">
        <v>92</v>
      </c>
      <c r="O1748" s="151">
        <v>93</v>
      </c>
      <c r="P1748" s="151">
        <v>72</v>
      </c>
      <c r="Q1748" s="151">
        <v>-21</v>
      </c>
      <c r="R1748" s="152">
        <v>-22.58064516129032</v>
      </c>
      <c r="S1748" s="152"/>
    </row>
    <row r="1749" spans="1:19" s="145" customFormat="1" ht="14.45" customHeight="1">
      <c r="A1749" s="160"/>
      <c r="B1749" s="142" t="s">
        <v>102</v>
      </c>
      <c r="C1749" s="150">
        <v>129</v>
      </c>
      <c r="D1749" s="151">
        <v>76</v>
      </c>
      <c r="E1749" s="151">
        <v>95</v>
      </c>
      <c r="F1749" s="151">
        <v>73</v>
      </c>
      <c r="G1749" s="151">
        <v>63</v>
      </c>
      <c r="H1749" s="151">
        <v>-10</v>
      </c>
      <c r="I1749" s="152">
        <v>-13.698630136986301</v>
      </c>
      <c r="J1749" s="142"/>
      <c r="K1749" s="159" t="s">
        <v>102</v>
      </c>
      <c r="L1749" s="150">
        <v>168</v>
      </c>
      <c r="M1749" s="151">
        <v>127</v>
      </c>
      <c r="N1749" s="151">
        <v>84</v>
      </c>
      <c r="O1749" s="151">
        <v>87</v>
      </c>
      <c r="P1749" s="151">
        <v>85</v>
      </c>
      <c r="Q1749" s="151">
        <v>-2</v>
      </c>
      <c r="R1749" s="152">
        <v>-2.2988505747126435</v>
      </c>
      <c r="S1749" s="152"/>
    </row>
    <row r="1750" spans="1:19" s="145" customFormat="1" ht="14.45" customHeight="1">
      <c r="A1750" s="160"/>
      <c r="B1750" s="142" t="s">
        <v>103</v>
      </c>
      <c r="C1750" s="150">
        <v>134</v>
      </c>
      <c r="D1750" s="151">
        <v>129</v>
      </c>
      <c r="E1750" s="151">
        <v>70</v>
      </c>
      <c r="F1750" s="151">
        <v>85</v>
      </c>
      <c r="G1750" s="151">
        <v>81</v>
      </c>
      <c r="H1750" s="151">
        <v>-4</v>
      </c>
      <c r="I1750" s="152">
        <v>-4.7058823529411766</v>
      </c>
      <c r="J1750" s="142"/>
      <c r="K1750" s="159" t="s">
        <v>103</v>
      </c>
      <c r="L1750" s="150">
        <v>225</v>
      </c>
      <c r="M1750" s="151">
        <v>159</v>
      </c>
      <c r="N1750" s="151">
        <v>121</v>
      </c>
      <c r="O1750" s="151">
        <v>93</v>
      </c>
      <c r="P1750" s="151">
        <v>91</v>
      </c>
      <c r="Q1750" s="151">
        <v>-2</v>
      </c>
      <c r="R1750" s="152">
        <v>-2.1505376344086025</v>
      </c>
      <c r="S1750" s="152"/>
    </row>
    <row r="1751" spans="1:19" s="145" customFormat="1" ht="14.45" customHeight="1">
      <c r="A1751" s="160"/>
      <c r="B1751" s="142" t="s">
        <v>104</v>
      </c>
      <c r="C1751" s="150">
        <v>136</v>
      </c>
      <c r="D1751" s="151">
        <v>131</v>
      </c>
      <c r="E1751" s="151">
        <v>123</v>
      </c>
      <c r="F1751" s="151">
        <v>71</v>
      </c>
      <c r="G1751" s="151">
        <v>81</v>
      </c>
      <c r="H1751" s="151">
        <v>10</v>
      </c>
      <c r="I1751" s="152">
        <v>14.084507042253522</v>
      </c>
      <c r="J1751" s="142"/>
      <c r="K1751" s="159" t="s">
        <v>104</v>
      </c>
      <c r="L1751" s="150">
        <v>198</v>
      </c>
      <c r="M1751" s="151">
        <v>208</v>
      </c>
      <c r="N1751" s="151">
        <v>142</v>
      </c>
      <c r="O1751" s="151">
        <v>108</v>
      </c>
      <c r="P1751" s="151">
        <v>87</v>
      </c>
      <c r="Q1751" s="151">
        <v>-21</v>
      </c>
      <c r="R1751" s="152">
        <v>-19.444444444444446</v>
      </c>
      <c r="S1751" s="152"/>
    </row>
    <row r="1752" spans="1:19" s="145" customFormat="1" ht="14.45" customHeight="1">
      <c r="A1752" s="160"/>
      <c r="B1752" s="142" t="s">
        <v>105</v>
      </c>
      <c r="C1752" s="150">
        <v>157</v>
      </c>
      <c r="D1752" s="151">
        <v>129</v>
      </c>
      <c r="E1752" s="151">
        <v>128</v>
      </c>
      <c r="F1752" s="151">
        <v>114</v>
      </c>
      <c r="G1752" s="151">
        <v>71</v>
      </c>
      <c r="H1752" s="151">
        <v>-43</v>
      </c>
      <c r="I1752" s="152">
        <v>-37.719298245614034</v>
      </c>
      <c r="J1752" s="142"/>
      <c r="K1752" s="159" t="s">
        <v>105</v>
      </c>
      <c r="L1752" s="150">
        <v>192</v>
      </c>
      <c r="M1752" s="151">
        <v>189</v>
      </c>
      <c r="N1752" s="151">
        <v>187</v>
      </c>
      <c r="O1752" s="151">
        <v>145</v>
      </c>
      <c r="P1752" s="151">
        <v>103</v>
      </c>
      <c r="Q1752" s="151">
        <v>-42</v>
      </c>
      <c r="R1752" s="152">
        <v>-28.965517241379313</v>
      </c>
      <c r="S1752" s="152"/>
    </row>
    <row r="1753" spans="1:19" s="145" customFormat="1" ht="14.45" customHeight="1">
      <c r="A1753" s="160"/>
      <c r="B1753" s="142" t="s">
        <v>106</v>
      </c>
      <c r="C1753" s="150">
        <v>139</v>
      </c>
      <c r="D1753" s="151">
        <v>147</v>
      </c>
      <c r="E1753" s="151">
        <v>117</v>
      </c>
      <c r="F1753" s="151">
        <v>124</v>
      </c>
      <c r="G1753" s="151">
        <v>117</v>
      </c>
      <c r="H1753" s="151">
        <v>-7</v>
      </c>
      <c r="I1753" s="152">
        <v>-5.6451612903225801</v>
      </c>
      <c r="J1753" s="142"/>
      <c r="K1753" s="159" t="s">
        <v>106</v>
      </c>
      <c r="L1753" s="150">
        <v>228</v>
      </c>
      <c r="M1753" s="151">
        <v>187</v>
      </c>
      <c r="N1753" s="151">
        <v>185</v>
      </c>
      <c r="O1753" s="151">
        <v>181</v>
      </c>
      <c r="P1753" s="151">
        <v>131</v>
      </c>
      <c r="Q1753" s="151">
        <v>-50</v>
      </c>
      <c r="R1753" s="152">
        <v>-27.624309392265197</v>
      </c>
      <c r="S1753" s="152"/>
    </row>
    <row r="1754" spans="1:19" s="145" customFormat="1" ht="14.45" customHeight="1">
      <c r="A1754" s="160"/>
      <c r="B1754" s="142" t="s">
        <v>107</v>
      </c>
      <c r="C1754" s="150">
        <v>128</v>
      </c>
      <c r="D1754" s="151">
        <v>132</v>
      </c>
      <c r="E1754" s="151">
        <v>127</v>
      </c>
      <c r="F1754" s="151">
        <v>108</v>
      </c>
      <c r="G1754" s="151">
        <v>118</v>
      </c>
      <c r="H1754" s="151">
        <v>10</v>
      </c>
      <c r="I1754" s="152">
        <v>9.2592592592592595</v>
      </c>
      <c r="J1754" s="142"/>
      <c r="K1754" s="159" t="s">
        <v>107</v>
      </c>
      <c r="L1754" s="150">
        <v>186</v>
      </c>
      <c r="M1754" s="151">
        <v>212</v>
      </c>
      <c r="N1754" s="151">
        <v>173</v>
      </c>
      <c r="O1754" s="151">
        <v>159</v>
      </c>
      <c r="P1754" s="151">
        <v>160</v>
      </c>
      <c r="Q1754" s="151">
        <v>1</v>
      </c>
      <c r="R1754" s="152">
        <v>0.62893081761006298</v>
      </c>
      <c r="S1754" s="152"/>
    </row>
    <row r="1755" spans="1:19" s="145" customFormat="1" ht="14.45" customHeight="1">
      <c r="A1755" s="160"/>
      <c r="B1755" s="142" t="s">
        <v>108</v>
      </c>
      <c r="C1755" s="150">
        <v>94</v>
      </c>
      <c r="D1755" s="151">
        <v>106</v>
      </c>
      <c r="E1755" s="151">
        <v>126</v>
      </c>
      <c r="F1755" s="151">
        <v>110</v>
      </c>
      <c r="G1755" s="151">
        <v>96</v>
      </c>
      <c r="H1755" s="151">
        <v>-14</v>
      </c>
      <c r="I1755" s="152">
        <v>-12.727272727272727</v>
      </c>
      <c r="J1755" s="142"/>
      <c r="K1755" s="159" t="s">
        <v>108</v>
      </c>
      <c r="L1755" s="150">
        <v>141</v>
      </c>
      <c r="M1755" s="151">
        <v>154</v>
      </c>
      <c r="N1755" s="151">
        <v>186</v>
      </c>
      <c r="O1755" s="151">
        <v>153</v>
      </c>
      <c r="P1755" s="151">
        <v>147</v>
      </c>
      <c r="Q1755" s="151">
        <v>-6</v>
      </c>
      <c r="R1755" s="152">
        <v>-3.9215686274509802</v>
      </c>
      <c r="S1755" s="152"/>
    </row>
    <row r="1756" spans="1:19" s="145" customFormat="1" ht="14.45" customHeight="1">
      <c r="A1756" s="160"/>
      <c r="B1756" s="142" t="s">
        <v>109</v>
      </c>
      <c r="C1756" s="150">
        <v>44</v>
      </c>
      <c r="D1756" s="151">
        <v>68</v>
      </c>
      <c r="E1756" s="151">
        <v>82</v>
      </c>
      <c r="F1756" s="151">
        <v>93</v>
      </c>
      <c r="G1756" s="151">
        <v>82</v>
      </c>
      <c r="H1756" s="151">
        <v>-11</v>
      </c>
      <c r="I1756" s="152">
        <v>-11.827956989247312</v>
      </c>
      <c r="J1756" s="142"/>
      <c r="K1756" s="159" t="s">
        <v>109</v>
      </c>
      <c r="L1756" s="150">
        <v>104</v>
      </c>
      <c r="M1756" s="151">
        <v>119</v>
      </c>
      <c r="N1756" s="151">
        <v>137</v>
      </c>
      <c r="O1756" s="151">
        <v>148</v>
      </c>
      <c r="P1756" s="151">
        <v>129</v>
      </c>
      <c r="Q1756" s="151">
        <v>-19</v>
      </c>
      <c r="R1756" s="152">
        <v>-12.837837837837837</v>
      </c>
      <c r="S1756" s="152"/>
    </row>
    <row r="1757" spans="1:19" s="145" customFormat="1" ht="14.45" customHeight="1">
      <c r="A1757" s="160"/>
      <c r="B1757" s="142" t="s">
        <v>110</v>
      </c>
      <c r="C1757" s="150">
        <v>30</v>
      </c>
      <c r="D1757" s="151">
        <v>34</v>
      </c>
      <c r="E1757" s="151">
        <v>56</v>
      </c>
      <c r="F1757" s="151">
        <v>47</v>
      </c>
      <c r="G1757" s="151">
        <v>80</v>
      </c>
      <c r="H1757" s="151">
        <v>33</v>
      </c>
      <c r="I1757" s="152">
        <v>70.212765957446805</v>
      </c>
      <c r="J1757" s="142"/>
      <c r="K1757" s="159" t="s">
        <v>110</v>
      </c>
      <c r="L1757" s="150">
        <v>119</v>
      </c>
      <c r="M1757" s="151">
        <v>124</v>
      </c>
      <c r="N1757" s="151">
        <v>130</v>
      </c>
      <c r="O1757" s="151">
        <v>169</v>
      </c>
      <c r="P1757" s="151">
        <v>224</v>
      </c>
      <c r="Q1757" s="151">
        <v>55</v>
      </c>
      <c r="R1757" s="152">
        <v>32.544378698224854</v>
      </c>
      <c r="S1757" s="152"/>
    </row>
    <row r="1758" spans="1:19" s="145" customFormat="1" ht="14.45" customHeight="1">
      <c r="A1758" s="160"/>
      <c r="B1758" s="142" t="s">
        <v>111</v>
      </c>
      <c r="C1758" s="323" t="s">
        <v>313</v>
      </c>
      <c r="D1758" s="151" t="s">
        <v>313</v>
      </c>
      <c r="E1758" s="151" t="s">
        <v>313</v>
      </c>
      <c r="F1758" s="151">
        <v>1</v>
      </c>
      <c r="G1758" s="151">
        <v>3</v>
      </c>
      <c r="H1758" s="151"/>
      <c r="I1758" s="152"/>
      <c r="J1758" s="160"/>
      <c r="K1758" s="159" t="s">
        <v>112</v>
      </c>
      <c r="L1758" s="324" t="s">
        <v>313</v>
      </c>
      <c r="M1758" s="151">
        <v>7</v>
      </c>
      <c r="N1758" s="151" t="s">
        <v>313</v>
      </c>
      <c r="O1758" s="151" t="s">
        <v>313</v>
      </c>
      <c r="P1758" s="151">
        <v>6</v>
      </c>
      <c r="Q1758" s="151"/>
      <c r="R1758" s="152"/>
      <c r="S1758" s="160"/>
    </row>
    <row r="1759" spans="1:19" s="145" customFormat="1" ht="14.45" customHeight="1">
      <c r="A1759" s="160"/>
      <c r="B1759" s="160"/>
      <c r="C1759" s="160"/>
      <c r="D1759" s="160"/>
      <c r="E1759" s="160"/>
      <c r="F1759" s="160"/>
      <c r="G1759" s="161"/>
      <c r="H1759" s="160"/>
      <c r="I1759" s="160"/>
      <c r="J1759" s="160"/>
      <c r="K1759" s="160"/>
      <c r="L1759" s="160"/>
      <c r="M1759" s="160"/>
      <c r="N1759" s="160"/>
      <c r="O1759" s="160"/>
      <c r="P1759" s="161"/>
      <c r="Q1759" s="160"/>
      <c r="R1759" s="160"/>
      <c r="S1759" s="160"/>
    </row>
    <row r="1760" spans="1:19" s="145" customFormat="1" ht="14.45" customHeight="1">
      <c r="A1760" s="160"/>
      <c r="B1760" s="160"/>
      <c r="C1760" s="160"/>
      <c r="D1760" s="160"/>
      <c r="E1760" s="160"/>
      <c r="F1760" s="160"/>
      <c r="G1760" s="161"/>
      <c r="H1760" s="160"/>
      <c r="I1760" s="160"/>
      <c r="J1760" s="160"/>
      <c r="K1760" s="160"/>
      <c r="L1760" s="160"/>
      <c r="M1760" s="160"/>
      <c r="N1760" s="160"/>
      <c r="O1760" s="160"/>
      <c r="P1760" s="161"/>
      <c r="Q1760" s="160"/>
      <c r="R1760" s="160"/>
      <c r="S1760" s="160"/>
    </row>
    <row r="1761" spans="1:19" s="145" customFormat="1" ht="14.45" customHeight="1">
      <c r="A1761" s="138"/>
      <c r="B1761" s="138" t="s">
        <v>686</v>
      </c>
      <c r="C1761" s="138"/>
      <c r="D1761" s="138"/>
      <c r="E1761" s="138"/>
      <c r="F1761" s="138"/>
      <c r="G1761" s="138"/>
      <c r="H1761" s="138"/>
      <c r="I1761" s="138"/>
      <c r="J1761" s="138"/>
      <c r="K1761" s="138" t="s">
        <v>687</v>
      </c>
      <c r="L1761" s="138"/>
      <c r="M1761" s="138"/>
      <c r="N1761" s="138"/>
      <c r="O1761" s="138"/>
      <c r="P1761" s="138"/>
      <c r="Q1761" s="138"/>
      <c r="R1761" s="138"/>
      <c r="S1761" s="138"/>
    </row>
    <row r="1762" spans="1:19" s="145" customFormat="1" ht="14.45" customHeight="1">
      <c r="A1762" s="160"/>
      <c r="B1762" s="491" t="s">
        <v>335</v>
      </c>
      <c r="C1762" s="140"/>
      <c r="D1762" s="140"/>
      <c r="E1762" s="140"/>
      <c r="F1762" s="140"/>
      <c r="G1762" s="143"/>
      <c r="H1762" s="141"/>
      <c r="I1762" s="141"/>
      <c r="J1762" s="142"/>
      <c r="K1762" s="491" t="s">
        <v>335</v>
      </c>
      <c r="L1762" s="140"/>
      <c r="M1762" s="140"/>
      <c r="N1762" s="140"/>
      <c r="O1762" s="140"/>
      <c r="P1762" s="143"/>
      <c r="Q1762" s="141"/>
      <c r="R1762" s="141"/>
      <c r="S1762" s="144"/>
    </row>
    <row r="1763" spans="1:19" s="145" customFormat="1" ht="14.45" customHeight="1">
      <c r="A1763" s="160"/>
      <c r="B1763" s="492"/>
      <c r="C1763" s="146" t="s">
        <v>151</v>
      </c>
      <c r="D1763" s="146" t="s">
        <v>86</v>
      </c>
      <c r="E1763" s="146" t="s">
        <v>87</v>
      </c>
      <c r="F1763" s="146" t="s">
        <v>410</v>
      </c>
      <c r="G1763" s="146" t="s">
        <v>739</v>
      </c>
      <c r="H1763" s="81" t="s">
        <v>509</v>
      </c>
      <c r="I1763" s="147" t="s">
        <v>807</v>
      </c>
      <c r="J1763" s="142"/>
      <c r="K1763" s="492"/>
      <c r="L1763" s="146" t="s">
        <v>151</v>
      </c>
      <c r="M1763" s="146" t="s">
        <v>86</v>
      </c>
      <c r="N1763" s="146" t="s">
        <v>87</v>
      </c>
      <c r="O1763" s="146" t="s">
        <v>410</v>
      </c>
      <c r="P1763" s="146" t="s">
        <v>739</v>
      </c>
      <c r="Q1763" s="81" t="s">
        <v>509</v>
      </c>
      <c r="R1763" s="147" t="s">
        <v>807</v>
      </c>
      <c r="S1763" s="144"/>
    </row>
    <row r="1764" spans="1:19" s="145" customFormat="1" ht="14.45" customHeight="1">
      <c r="A1764" s="160"/>
      <c r="B1764" s="493"/>
      <c r="C1764" s="148"/>
      <c r="D1764" s="148"/>
      <c r="E1764" s="148"/>
      <c r="F1764" s="148"/>
      <c r="G1764" s="148"/>
      <c r="H1764" s="149" t="s">
        <v>88</v>
      </c>
      <c r="I1764" s="81" t="s">
        <v>511</v>
      </c>
      <c r="J1764" s="142"/>
      <c r="K1764" s="493"/>
      <c r="L1764" s="148"/>
      <c r="M1764" s="148"/>
      <c r="N1764" s="148"/>
      <c r="O1764" s="148"/>
      <c r="P1764" s="148"/>
      <c r="Q1764" s="149" t="s">
        <v>88</v>
      </c>
      <c r="R1764" s="81" t="s">
        <v>511</v>
      </c>
      <c r="S1764" s="144"/>
    </row>
    <row r="1765" spans="1:19" s="180" customFormat="1" ht="14.45" customHeight="1">
      <c r="B1765" s="188" t="s">
        <v>90</v>
      </c>
      <c r="C1765" s="187">
        <v>733</v>
      </c>
      <c r="D1765" s="183">
        <v>662</v>
      </c>
      <c r="E1765" s="183">
        <v>606</v>
      </c>
      <c r="F1765" s="183">
        <v>530</v>
      </c>
      <c r="G1765" s="183">
        <v>470</v>
      </c>
      <c r="H1765" s="182">
        <v>-60</v>
      </c>
      <c r="I1765" s="184">
        <v>-11.320754716981133</v>
      </c>
      <c r="J1765" s="185"/>
      <c r="K1765" s="186" t="s">
        <v>90</v>
      </c>
      <c r="L1765" s="187">
        <v>1207</v>
      </c>
      <c r="M1765" s="183">
        <v>1037</v>
      </c>
      <c r="N1765" s="183">
        <v>878</v>
      </c>
      <c r="O1765" s="183">
        <v>807</v>
      </c>
      <c r="P1765" s="183">
        <v>705</v>
      </c>
      <c r="Q1765" s="182">
        <v>-102</v>
      </c>
      <c r="R1765" s="184">
        <v>-12.639405204460965</v>
      </c>
      <c r="S1765" s="184"/>
    </row>
    <row r="1766" spans="1:19" s="145" customFormat="1" ht="14.45" customHeight="1">
      <c r="A1766" s="160"/>
      <c r="B1766" s="299" t="s">
        <v>91</v>
      </c>
      <c r="C1766" s="150">
        <v>85</v>
      </c>
      <c r="D1766" s="151">
        <v>67</v>
      </c>
      <c r="E1766" s="151">
        <v>50</v>
      </c>
      <c r="F1766" s="151">
        <v>42</v>
      </c>
      <c r="G1766" s="151">
        <v>29</v>
      </c>
      <c r="H1766" s="151">
        <v>-13</v>
      </c>
      <c r="I1766" s="152">
        <v>-30.952380952380953</v>
      </c>
      <c r="J1766" s="142"/>
      <c r="K1766" s="154" t="s">
        <v>91</v>
      </c>
      <c r="L1766" s="150">
        <v>149</v>
      </c>
      <c r="M1766" s="151">
        <v>91</v>
      </c>
      <c r="N1766" s="151">
        <v>68</v>
      </c>
      <c r="O1766" s="151">
        <v>73</v>
      </c>
      <c r="P1766" s="151">
        <v>70</v>
      </c>
      <c r="Q1766" s="151">
        <v>-3</v>
      </c>
      <c r="R1766" s="152">
        <v>-4.10958904109589</v>
      </c>
      <c r="S1766" s="152"/>
    </row>
    <row r="1767" spans="1:19" s="145" customFormat="1" ht="14.45" customHeight="1">
      <c r="A1767" s="160"/>
      <c r="B1767" s="299" t="s">
        <v>92</v>
      </c>
      <c r="C1767" s="150">
        <v>463</v>
      </c>
      <c r="D1767" s="151">
        <v>389</v>
      </c>
      <c r="E1767" s="151">
        <v>349</v>
      </c>
      <c r="F1767" s="151">
        <v>286</v>
      </c>
      <c r="G1767" s="151">
        <v>244</v>
      </c>
      <c r="H1767" s="151">
        <v>-42</v>
      </c>
      <c r="I1767" s="152">
        <v>-14.685314685314685</v>
      </c>
      <c r="J1767" s="142"/>
      <c r="K1767" s="154" t="s">
        <v>92</v>
      </c>
      <c r="L1767" s="150">
        <v>731</v>
      </c>
      <c r="M1767" s="151">
        <v>612</v>
      </c>
      <c r="N1767" s="151">
        <v>472</v>
      </c>
      <c r="O1767" s="151">
        <v>402</v>
      </c>
      <c r="P1767" s="151">
        <v>328</v>
      </c>
      <c r="Q1767" s="151">
        <v>-74</v>
      </c>
      <c r="R1767" s="152">
        <v>-18.407960199004975</v>
      </c>
      <c r="S1767" s="152"/>
    </row>
    <row r="1768" spans="1:19" s="145" customFormat="1" ht="14.45" customHeight="1">
      <c r="A1768" s="160"/>
      <c r="B1768" s="299" t="s">
        <v>93</v>
      </c>
      <c r="C1768" s="150">
        <v>185</v>
      </c>
      <c r="D1768" s="151">
        <v>206</v>
      </c>
      <c r="E1768" s="151">
        <v>207</v>
      </c>
      <c r="F1768" s="151">
        <v>201</v>
      </c>
      <c r="G1768" s="151">
        <v>195</v>
      </c>
      <c r="H1768" s="151">
        <v>-6</v>
      </c>
      <c r="I1768" s="152">
        <v>-2.9850746268656714</v>
      </c>
      <c r="J1768" s="142"/>
      <c r="K1768" s="154" t="s">
        <v>93</v>
      </c>
      <c r="L1768" s="150">
        <v>327</v>
      </c>
      <c r="M1768" s="151">
        <v>330</v>
      </c>
      <c r="N1768" s="151">
        <v>338</v>
      </c>
      <c r="O1768" s="151">
        <v>332</v>
      </c>
      <c r="P1768" s="151">
        <v>304</v>
      </c>
      <c r="Q1768" s="151">
        <v>-28</v>
      </c>
      <c r="R1768" s="152">
        <v>-8.4337349397590362</v>
      </c>
      <c r="S1768" s="152"/>
    </row>
    <row r="1769" spans="1:19" s="145" customFormat="1" ht="14.45" customHeight="1">
      <c r="A1769" s="160"/>
      <c r="B1769" s="142"/>
      <c r="C1769" s="150"/>
      <c r="D1769" s="157"/>
      <c r="E1769" s="157"/>
      <c r="F1769" s="157"/>
      <c r="G1769" s="157"/>
      <c r="H1769" s="157"/>
      <c r="I1769" s="158"/>
      <c r="J1769" s="142"/>
      <c r="K1769" s="159"/>
      <c r="L1769" s="150"/>
      <c r="M1769" s="157"/>
      <c r="N1769" s="157"/>
      <c r="O1769" s="157"/>
      <c r="P1769" s="157"/>
      <c r="Q1769" s="157"/>
      <c r="R1769" s="158"/>
      <c r="S1769" s="158"/>
    </row>
    <row r="1770" spans="1:19" s="145" customFormat="1" ht="14.45" customHeight="1">
      <c r="A1770" s="160"/>
      <c r="B1770" s="142" t="s">
        <v>94</v>
      </c>
      <c r="C1770" s="150">
        <v>19</v>
      </c>
      <c r="D1770" s="151">
        <v>16</v>
      </c>
      <c r="E1770" s="151">
        <v>14</v>
      </c>
      <c r="F1770" s="151">
        <v>15</v>
      </c>
      <c r="G1770" s="151">
        <v>8</v>
      </c>
      <c r="H1770" s="151">
        <v>-7</v>
      </c>
      <c r="I1770" s="152">
        <v>-46.666666666666664</v>
      </c>
      <c r="J1770" s="142"/>
      <c r="K1770" s="159" t="s">
        <v>94</v>
      </c>
      <c r="L1770" s="150">
        <v>39</v>
      </c>
      <c r="M1770" s="151">
        <v>22</v>
      </c>
      <c r="N1770" s="151">
        <v>23</v>
      </c>
      <c r="O1770" s="151">
        <v>28</v>
      </c>
      <c r="P1770" s="151">
        <v>19</v>
      </c>
      <c r="Q1770" s="151">
        <v>-9</v>
      </c>
      <c r="R1770" s="152">
        <v>-32.142857142857146</v>
      </c>
      <c r="S1770" s="152"/>
    </row>
    <row r="1771" spans="1:19" s="145" customFormat="1" ht="14.45" customHeight="1">
      <c r="A1771" s="160"/>
      <c r="B1771" s="142" t="s">
        <v>95</v>
      </c>
      <c r="C1771" s="150">
        <v>34</v>
      </c>
      <c r="D1771" s="151">
        <v>17</v>
      </c>
      <c r="E1771" s="151">
        <v>18</v>
      </c>
      <c r="F1771" s="151">
        <v>8</v>
      </c>
      <c r="G1771" s="151">
        <v>11</v>
      </c>
      <c r="H1771" s="151">
        <v>3</v>
      </c>
      <c r="I1771" s="152">
        <v>37.5</v>
      </c>
      <c r="J1771" s="142"/>
      <c r="K1771" s="159" t="s">
        <v>95</v>
      </c>
      <c r="L1771" s="150">
        <v>51</v>
      </c>
      <c r="M1771" s="151">
        <v>33</v>
      </c>
      <c r="N1771" s="151">
        <v>18</v>
      </c>
      <c r="O1771" s="151">
        <v>23</v>
      </c>
      <c r="P1771" s="151">
        <v>27</v>
      </c>
      <c r="Q1771" s="151">
        <v>4</v>
      </c>
      <c r="R1771" s="152">
        <v>17.391304347826086</v>
      </c>
      <c r="S1771" s="152"/>
    </row>
    <row r="1772" spans="1:19" s="145" customFormat="1" ht="14.45" customHeight="1">
      <c r="A1772" s="160"/>
      <c r="B1772" s="142" t="s">
        <v>96</v>
      </c>
      <c r="C1772" s="150">
        <v>32</v>
      </c>
      <c r="D1772" s="151">
        <v>34</v>
      </c>
      <c r="E1772" s="151">
        <v>18</v>
      </c>
      <c r="F1772" s="151">
        <v>19</v>
      </c>
      <c r="G1772" s="151">
        <v>10</v>
      </c>
      <c r="H1772" s="151">
        <v>-9</v>
      </c>
      <c r="I1772" s="152">
        <v>-47.368421052631575</v>
      </c>
      <c r="J1772" s="142"/>
      <c r="K1772" s="159" t="s">
        <v>96</v>
      </c>
      <c r="L1772" s="150">
        <v>59</v>
      </c>
      <c r="M1772" s="151">
        <v>36</v>
      </c>
      <c r="N1772" s="151">
        <v>27</v>
      </c>
      <c r="O1772" s="151">
        <v>22</v>
      </c>
      <c r="P1772" s="151">
        <v>24</v>
      </c>
      <c r="Q1772" s="151">
        <v>2</v>
      </c>
      <c r="R1772" s="152">
        <v>9.0909090909090917</v>
      </c>
      <c r="S1772" s="152"/>
    </row>
    <row r="1773" spans="1:19" s="145" customFormat="1" ht="14.45" customHeight="1">
      <c r="A1773" s="160"/>
      <c r="B1773" s="142" t="s">
        <v>97</v>
      </c>
      <c r="C1773" s="150">
        <v>31</v>
      </c>
      <c r="D1773" s="151">
        <v>28</v>
      </c>
      <c r="E1773" s="151">
        <v>33</v>
      </c>
      <c r="F1773" s="151">
        <v>17</v>
      </c>
      <c r="G1773" s="151">
        <v>22</v>
      </c>
      <c r="H1773" s="151">
        <v>5</v>
      </c>
      <c r="I1773" s="152">
        <v>29.411764705882355</v>
      </c>
      <c r="J1773" s="142"/>
      <c r="K1773" s="159" t="s">
        <v>97</v>
      </c>
      <c r="L1773" s="150">
        <v>53</v>
      </c>
      <c r="M1773" s="151">
        <v>53</v>
      </c>
      <c r="N1773" s="151">
        <v>35</v>
      </c>
      <c r="O1773" s="151">
        <v>33</v>
      </c>
      <c r="P1773" s="151">
        <v>37</v>
      </c>
      <c r="Q1773" s="151">
        <v>4</v>
      </c>
      <c r="R1773" s="152">
        <v>12.121212121212121</v>
      </c>
      <c r="S1773" s="152"/>
    </row>
    <row r="1774" spans="1:19" s="145" customFormat="1" ht="14.45" customHeight="1">
      <c r="A1774" s="160"/>
      <c r="B1774" s="142" t="s">
        <v>98</v>
      </c>
      <c r="C1774" s="150">
        <v>28</v>
      </c>
      <c r="D1774" s="151">
        <v>23</v>
      </c>
      <c r="E1774" s="151">
        <v>16</v>
      </c>
      <c r="F1774" s="151">
        <v>22</v>
      </c>
      <c r="G1774" s="151">
        <v>13</v>
      </c>
      <c r="H1774" s="151">
        <v>-9</v>
      </c>
      <c r="I1774" s="152">
        <v>-40.909090909090914</v>
      </c>
      <c r="J1774" s="142"/>
      <c r="K1774" s="159" t="s">
        <v>98</v>
      </c>
      <c r="L1774" s="150">
        <v>48</v>
      </c>
      <c r="M1774" s="151">
        <v>31</v>
      </c>
      <c r="N1774" s="151">
        <v>30</v>
      </c>
      <c r="O1774" s="151">
        <v>24</v>
      </c>
      <c r="P1774" s="151">
        <v>15</v>
      </c>
      <c r="Q1774" s="151">
        <v>-9</v>
      </c>
      <c r="R1774" s="152">
        <v>-37.5</v>
      </c>
      <c r="S1774" s="152"/>
    </row>
    <row r="1775" spans="1:19" s="153" customFormat="1" ht="14.45" customHeight="1">
      <c r="A1775" s="160"/>
      <c r="B1775" s="142" t="s">
        <v>99</v>
      </c>
      <c r="C1775" s="150">
        <v>33</v>
      </c>
      <c r="D1775" s="151">
        <v>18</v>
      </c>
      <c r="E1775" s="151">
        <v>26</v>
      </c>
      <c r="F1775" s="151">
        <v>14</v>
      </c>
      <c r="G1775" s="151">
        <v>24</v>
      </c>
      <c r="H1775" s="151">
        <v>10</v>
      </c>
      <c r="I1775" s="152">
        <v>71.428571428571431</v>
      </c>
      <c r="J1775" s="142"/>
      <c r="K1775" s="159" t="s">
        <v>99</v>
      </c>
      <c r="L1775" s="150">
        <v>64</v>
      </c>
      <c r="M1775" s="151">
        <v>52</v>
      </c>
      <c r="N1775" s="151">
        <v>30</v>
      </c>
      <c r="O1775" s="151">
        <v>27</v>
      </c>
      <c r="P1775" s="151">
        <v>12</v>
      </c>
      <c r="Q1775" s="151">
        <v>-15</v>
      </c>
      <c r="R1775" s="152">
        <v>-55.555555555555557</v>
      </c>
      <c r="S1775" s="152"/>
    </row>
    <row r="1776" spans="1:19" s="145" customFormat="1" ht="14.45" customHeight="1">
      <c r="A1776" s="160"/>
      <c r="B1776" s="142" t="s">
        <v>100</v>
      </c>
      <c r="C1776" s="150">
        <v>41</v>
      </c>
      <c r="D1776" s="151">
        <v>28</v>
      </c>
      <c r="E1776" s="151">
        <v>30</v>
      </c>
      <c r="F1776" s="151">
        <v>26</v>
      </c>
      <c r="G1776" s="151">
        <v>13</v>
      </c>
      <c r="H1776" s="151">
        <v>-13</v>
      </c>
      <c r="I1776" s="152">
        <v>-50</v>
      </c>
      <c r="J1776" s="142"/>
      <c r="K1776" s="159" t="s">
        <v>100</v>
      </c>
      <c r="L1776" s="150">
        <v>73</v>
      </c>
      <c r="M1776" s="151">
        <v>49</v>
      </c>
      <c r="N1776" s="151">
        <v>38</v>
      </c>
      <c r="O1776" s="151">
        <v>32</v>
      </c>
      <c r="P1776" s="151">
        <v>26</v>
      </c>
      <c r="Q1776" s="151">
        <v>-6</v>
      </c>
      <c r="R1776" s="152">
        <v>-18.75</v>
      </c>
      <c r="S1776" s="152"/>
    </row>
    <row r="1777" spans="1:19" s="145" customFormat="1" ht="14.45" customHeight="1">
      <c r="A1777" s="160"/>
      <c r="B1777" s="142" t="s">
        <v>118</v>
      </c>
      <c r="C1777" s="150">
        <v>49</v>
      </c>
      <c r="D1777" s="151">
        <v>40</v>
      </c>
      <c r="E1777" s="151">
        <v>30</v>
      </c>
      <c r="F1777" s="151">
        <v>32</v>
      </c>
      <c r="G1777" s="151">
        <v>19</v>
      </c>
      <c r="H1777" s="151">
        <v>-13</v>
      </c>
      <c r="I1777" s="152">
        <v>-40.625</v>
      </c>
      <c r="J1777" s="142"/>
      <c r="K1777" s="159" t="s">
        <v>118</v>
      </c>
      <c r="L1777" s="150">
        <v>69</v>
      </c>
      <c r="M1777" s="151">
        <v>50</v>
      </c>
      <c r="N1777" s="151">
        <v>42</v>
      </c>
      <c r="O1777" s="151">
        <v>32</v>
      </c>
      <c r="P1777" s="151">
        <v>27</v>
      </c>
      <c r="Q1777" s="151">
        <v>-5</v>
      </c>
      <c r="R1777" s="152">
        <v>-15.625</v>
      </c>
      <c r="S1777" s="152"/>
    </row>
    <row r="1778" spans="1:19" s="145" customFormat="1" ht="14.45" customHeight="1">
      <c r="A1778" s="160"/>
      <c r="B1778" s="142" t="s">
        <v>101</v>
      </c>
      <c r="C1778" s="150">
        <v>36</v>
      </c>
      <c r="D1778" s="151">
        <v>38</v>
      </c>
      <c r="E1778" s="151">
        <v>29</v>
      </c>
      <c r="F1778" s="151">
        <v>25</v>
      </c>
      <c r="G1778" s="151">
        <v>26</v>
      </c>
      <c r="H1778" s="151">
        <v>1</v>
      </c>
      <c r="I1778" s="152">
        <v>4</v>
      </c>
      <c r="J1778" s="142"/>
      <c r="K1778" s="159" t="s">
        <v>101</v>
      </c>
      <c r="L1778" s="150">
        <v>58</v>
      </c>
      <c r="M1778" s="151">
        <v>56</v>
      </c>
      <c r="N1778" s="151">
        <v>45</v>
      </c>
      <c r="O1778" s="151">
        <v>46</v>
      </c>
      <c r="P1778" s="151">
        <v>34</v>
      </c>
      <c r="Q1778" s="151">
        <v>-12</v>
      </c>
      <c r="R1778" s="152">
        <v>-26.086956521739129</v>
      </c>
      <c r="S1778" s="152"/>
    </row>
    <row r="1779" spans="1:19" s="145" customFormat="1" ht="14.45" customHeight="1">
      <c r="A1779" s="160"/>
      <c r="B1779" s="142" t="s">
        <v>102</v>
      </c>
      <c r="C1779" s="150">
        <v>54</v>
      </c>
      <c r="D1779" s="151">
        <v>42</v>
      </c>
      <c r="E1779" s="151">
        <v>41</v>
      </c>
      <c r="F1779" s="151">
        <v>33</v>
      </c>
      <c r="G1779" s="151">
        <v>25</v>
      </c>
      <c r="H1779" s="151">
        <v>-8</v>
      </c>
      <c r="I1779" s="152">
        <v>-24.242424242424242</v>
      </c>
      <c r="J1779" s="142"/>
      <c r="K1779" s="159" t="s">
        <v>102</v>
      </c>
      <c r="L1779" s="150">
        <v>76</v>
      </c>
      <c r="M1779" s="151">
        <v>63</v>
      </c>
      <c r="N1779" s="151">
        <v>39</v>
      </c>
      <c r="O1779" s="151">
        <v>44</v>
      </c>
      <c r="P1779" s="151">
        <v>45</v>
      </c>
      <c r="Q1779" s="151">
        <v>1</v>
      </c>
      <c r="R1779" s="152">
        <v>2.2727272727272729</v>
      </c>
      <c r="S1779" s="152"/>
    </row>
    <row r="1780" spans="1:19" s="145" customFormat="1" ht="14.45" customHeight="1">
      <c r="A1780" s="160"/>
      <c r="B1780" s="142" t="s">
        <v>103</v>
      </c>
      <c r="C1780" s="150">
        <v>66</v>
      </c>
      <c r="D1780" s="151">
        <v>55</v>
      </c>
      <c r="E1780" s="151">
        <v>38</v>
      </c>
      <c r="F1780" s="151">
        <v>37</v>
      </c>
      <c r="G1780" s="151">
        <v>32</v>
      </c>
      <c r="H1780" s="151">
        <v>-5</v>
      </c>
      <c r="I1780" s="152">
        <v>-13.513513513513514</v>
      </c>
      <c r="J1780" s="142"/>
      <c r="K1780" s="159" t="s">
        <v>103</v>
      </c>
      <c r="L1780" s="150">
        <v>111</v>
      </c>
      <c r="M1780" s="151">
        <v>69</v>
      </c>
      <c r="N1780" s="151">
        <v>57</v>
      </c>
      <c r="O1780" s="151">
        <v>45</v>
      </c>
      <c r="P1780" s="151">
        <v>40</v>
      </c>
      <c r="Q1780" s="151">
        <v>-5</v>
      </c>
      <c r="R1780" s="152">
        <v>-11.111111111111111</v>
      </c>
      <c r="S1780" s="152"/>
    </row>
    <row r="1781" spans="1:19" s="145" customFormat="1" ht="14.45" customHeight="1">
      <c r="A1781" s="160"/>
      <c r="B1781" s="142" t="s">
        <v>104</v>
      </c>
      <c r="C1781" s="150">
        <v>56</v>
      </c>
      <c r="D1781" s="151">
        <v>63</v>
      </c>
      <c r="E1781" s="151">
        <v>47</v>
      </c>
      <c r="F1781" s="151">
        <v>34</v>
      </c>
      <c r="G1781" s="151">
        <v>37</v>
      </c>
      <c r="H1781" s="151">
        <v>3</v>
      </c>
      <c r="I1781" s="152">
        <v>8.8235294117647065</v>
      </c>
      <c r="J1781" s="142"/>
      <c r="K1781" s="159" t="s">
        <v>104</v>
      </c>
      <c r="L1781" s="150">
        <v>86</v>
      </c>
      <c r="M1781" s="151">
        <v>105</v>
      </c>
      <c r="N1781" s="151">
        <v>66</v>
      </c>
      <c r="O1781" s="151">
        <v>51</v>
      </c>
      <c r="P1781" s="151">
        <v>41</v>
      </c>
      <c r="Q1781" s="151">
        <v>-10</v>
      </c>
      <c r="R1781" s="152">
        <v>-19.607843137254903</v>
      </c>
      <c r="S1781" s="152"/>
    </row>
    <row r="1782" spans="1:19" s="145" customFormat="1" ht="14.45" customHeight="1">
      <c r="A1782" s="160"/>
      <c r="B1782" s="142" t="s">
        <v>105</v>
      </c>
      <c r="C1782" s="150">
        <v>69</v>
      </c>
      <c r="D1782" s="151">
        <v>54</v>
      </c>
      <c r="E1782" s="151">
        <v>59</v>
      </c>
      <c r="F1782" s="151">
        <v>46</v>
      </c>
      <c r="G1782" s="151">
        <v>33</v>
      </c>
      <c r="H1782" s="151">
        <v>-13</v>
      </c>
      <c r="I1782" s="152">
        <v>-28.260869565217391</v>
      </c>
      <c r="J1782" s="142"/>
      <c r="K1782" s="159" t="s">
        <v>105</v>
      </c>
      <c r="L1782" s="150">
        <v>93</v>
      </c>
      <c r="M1782" s="151">
        <v>84</v>
      </c>
      <c r="N1782" s="151">
        <v>90</v>
      </c>
      <c r="O1782" s="151">
        <v>68</v>
      </c>
      <c r="P1782" s="151">
        <v>51</v>
      </c>
      <c r="Q1782" s="151">
        <v>-17</v>
      </c>
      <c r="R1782" s="152">
        <v>-25</v>
      </c>
      <c r="S1782" s="152"/>
    </row>
    <row r="1783" spans="1:19" s="145" customFormat="1" ht="14.45" customHeight="1">
      <c r="A1783" s="160"/>
      <c r="B1783" s="142" t="s">
        <v>106</v>
      </c>
      <c r="C1783" s="150">
        <v>71</v>
      </c>
      <c r="D1783" s="151">
        <v>65</v>
      </c>
      <c r="E1783" s="151">
        <v>45</v>
      </c>
      <c r="F1783" s="151">
        <v>58</v>
      </c>
      <c r="G1783" s="151">
        <v>47</v>
      </c>
      <c r="H1783" s="151">
        <v>-11</v>
      </c>
      <c r="I1783" s="152">
        <v>-18.96551724137931</v>
      </c>
      <c r="J1783" s="142"/>
      <c r="K1783" s="159" t="s">
        <v>106</v>
      </c>
      <c r="L1783" s="150">
        <v>111</v>
      </c>
      <c r="M1783" s="151">
        <v>86</v>
      </c>
      <c r="N1783" s="151">
        <v>85</v>
      </c>
      <c r="O1783" s="151">
        <v>86</v>
      </c>
      <c r="P1783" s="151">
        <v>62</v>
      </c>
      <c r="Q1783" s="151">
        <v>-24</v>
      </c>
      <c r="R1783" s="152">
        <v>-27.906976744186046</v>
      </c>
      <c r="S1783" s="152"/>
    </row>
    <row r="1784" spans="1:19" s="145" customFormat="1" ht="14.45" customHeight="1">
      <c r="A1784" s="160"/>
      <c r="B1784" s="142" t="s">
        <v>107</v>
      </c>
      <c r="C1784" s="150">
        <v>49</v>
      </c>
      <c r="D1784" s="151">
        <v>63</v>
      </c>
      <c r="E1784" s="151">
        <v>56</v>
      </c>
      <c r="F1784" s="151">
        <v>40</v>
      </c>
      <c r="G1784" s="151">
        <v>49</v>
      </c>
      <c r="H1784" s="151">
        <v>9</v>
      </c>
      <c r="I1784" s="152">
        <v>22.5</v>
      </c>
      <c r="J1784" s="142"/>
      <c r="K1784" s="159" t="s">
        <v>107</v>
      </c>
      <c r="L1784" s="150">
        <v>90</v>
      </c>
      <c r="M1784" s="151">
        <v>98</v>
      </c>
      <c r="N1784" s="151">
        <v>75</v>
      </c>
      <c r="O1784" s="151">
        <v>74</v>
      </c>
      <c r="P1784" s="151">
        <v>75</v>
      </c>
      <c r="Q1784" s="151">
        <v>1</v>
      </c>
      <c r="R1784" s="152">
        <v>1.3513513513513513</v>
      </c>
      <c r="S1784" s="152"/>
    </row>
    <row r="1785" spans="1:19" s="145" customFormat="1" ht="14.45" customHeight="1">
      <c r="A1785" s="160"/>
      <c r="B1785" s="142" t="s">
        <v>108</v>
      </c>
      <c r="C1785" s="150">
        <v>37</v>
      </c>
      <c r="D1785" s="151">
        <v>38</v>
      </c>
      <c r="E1785" s="151">
        <v>60</v>
      </c>
      <c r="F1785" s="151">
        <v>48</v>
      </c>
      <c r="G1785" s="151">
        <v>37</v>
      </c>
      <c r="H1785" s="151">
        <v>-11</v>
      </c>
      <c r="I1785" s="152">
        <v>-22.916666666666664</v>
      </c>
      <c r="J1785" s="142"/>
      <c r="K1785" s="159" t="s">
        <v>108</v>
      </c>
      <c r="L1785" s="150">
        <v>46</v>
      </c>
      <c r="M1785" s="151">
        <v>71</v>
      </c>
      <c r="N1785" s="151">
        <v>84</v>
      </c>
      <c r="O1785" s="151">
        <v>59</v>
      </c>
      <c r="P1785" s="151">
        <v>61</v>
      </c>
      <c r="Q1785" s="151">
        <v>2</v>
      </c>
      <c r="R1785" s="152">
        <v>3.3898305084745761</v>
      </c>
      <c r="S1785" s="152"/>
    </row>
    <row r="1786" spans="1:19" s="145" customFormat="1" ht="14.45" customHeight="1">
      <c r="A1786" s="160"/>
      <c r="B1786" s="142" t="s">
        <v>109</v>
      </c>
      <c r="C1786" s="150">
        <v>18</v>
      </c>
      <c r="D1786" s="151">
        <v>25</v>
      </c>
      <c r="E1786" s="151">
        <v>26</v>
      </c>
      <c r="F1786" s="151">
        <v>43</v>
      </c>
      <c r="G1786" s="151">
        <v>33</v>
      </c>
      <c r="H1786" s="151">
        <v>-10</v>
      </c>
      <c r="I1786" s="152">
        <v>-23.255813953488371</v>
      </c>
      <c r="J1786" s="142"/>
      <c r="K1786" s="159" t="s">
        <v>109</v>
      </c>
      <c r="L1786" s="150">
        <v>37</v>
      </c>
      <c r="M1786" s="151">
        <v>42</v>
      </c>
      <c r="N1786" s="151">
        <v>53</v>
      </c>
      <c r="O1786" s="151">
        <v>64</v>
      </c>
      <c r="P1786" s="151">
        <v>44</v>
      </c>
      <c r="Q1786" s="151">
        <v>-20</v>
      </c>
      <c r="R1786" s="152">
        <v>-31.25</v>
      </c>
      <c r="S1786" s="152"/>
    </row>
    <row r="1787" spans="1:19" s="145" customFormat="1" ht="14.45" customHeight="1">
      <c r="A1787" s="160"/>
      <c r="B1787" s="142" t="s">
        <v>110</v>
      </c>
      <c r="C1787" s="150">
        <v>10</v>
      </c>
      <c r="D1787" s="151">
        <v>15</v>
      </c>
      <c r="E1787" s="151">
        <v>20</v>
      </c>
      <c r="F1787" s="151">
        <v>12</v>
      </c>
      <c r="G1787" s="151">
        <v>29</v>
      </c>
      <c r="H1787" s="151">
        <v>17</v>
      </c>
      <c r="I1787" s="152">
        <v>141.66666666666669</v>
      </c>
      <c r="J1787" s="142"/>
      <c r="K1787" s="159" t="s">
        <v>110</v>
      </c>
      <c r="L1787" s="150">
        <v>43</v>
      </c>
      <c r="M1787" s="151">
        <v>33</v>
      </c>
      <c r="N1787" s="151">
        <v>41</v>
      </c>
      <c r="O1787" s="151">
        <v>49</v>
      </c>
      <c r="P1787" s="151">
        <v>62</v>
      </c>
      <c r="Q1787" s="151">
        <v>13</v>
      </c>
      <c r="R1787" s="152">
        <v>26.530612244897959</v>
      </c>
      <c r="S1787" s="152"/>
    </row>
    <row r="1788" spans="1:19" s="145" customFormat="1" ht="14.45" customHeight="1">
      <c r="A1788" s="160"/>
      <c r="B1788" s="142" t="s">
        <v>111</v>
      </c>
      <c r="C1788" s="323" t="s">
        <v>313</v>
      </c>
      <c r="D1788" s="151" t="s">
        <v>313</v>
      </c>
      <c r="E1788" s="151" t="s">
        <v>313</v>
      </c>
      <c r="F1788" s="151">
        <v>1</v>
      </c>
      <c r="G1788" s="151">
        <v>2</v>
      </c>
      <c r="H1788" s="151"/>
      <c r="I1788" s="152"/>
      <c r="J1788" s="142"/>
      <c r="K1788" s="159" t="s">
        <v>112</v>
      </c>
      <c r="L1788" s="151" t="s">
        <v>313</v>
      </c>
      <c r="M1788" s="151">
        <v>4</v>
      </c>
      <c r="N1788" s="151" t="s">
        <v>313</v>
      </c>
      <c r="O1788" s="151" t="s">
        <v>313</v>
      </c>
      <c r="P1788" s="151">
        <v>3</v>
      </c>
      <c r="Q1788" s="151"/>
      <c r="R1788" s="152"/>
      <c r="S1788" s="160"/>
    </row>
    <row r="1789" spans="1:19" s="145" customFormat="1" ht="14.45" customHeight="1">
      <c r="A1789" s="160"/>
      <c r="B1789" s="160"/>
      <c r="C1789" s="160"/>
      <c r="D1789" s="160"/>
      <c r="E1789" s="160"/>
      <c r="F1789" s="160"/>
      <c r="G1789" s="161"/>
      <c r="H1789" s="160"/>
      <c r="I1789" s="160"/>
      <c r="J1789" s="160"/>
      <c r="K1789" s="160"/>
      <c r="L1789" s="160"/>
      <c r="M1789" s="160"/>
      <c r="N1789" s="160"/>
      <c r="O1789" s="160"/>
      <c r="P1789" s="161"/>
      <c r="Q1789" s="160"/>
      <c r="R1789" s="160"/>
      <c r="S1789" s="160"/>
    </row>
    <row r="1790" spans="1:19" s="145" customFormat="1" ht="14.45" customHeight="1">
      <c r="A1790" s="160"/>
      <c r="B1790" s="160"/>
      <c r="C1790" s="160"/>
      <c r="D1790" s="160"/>
      <c r="E1790" s="160"/>
      <c r="F1790" s="160"/>
      <c r="G1790" s="161"/>
      <c r="H1790" s="160"/>
      <c r="I1790" s="160"/>
      <c r="J1790" s="160"/>
      <c r="K1790" s="160"/>
      <c r="L1790" s="160"/>
      <c r="M1790" s="160"/>
      <c r="N1790" s="160"/>
      <c r="O1790" s="160"/>
      <c r="P1790" s="161"/>
      <c r="Q1790" s="160"/>
      <c r="R1790" s="160"/>
      <c r="S1790" s="160"/>
    </row>
    <row r="1791" spans="1:19" s="145" customFormat="1" ht="14.45" customHeight="1">
      <c r="A1791" s="138"/>
      <c r="B1791" s="138" t="s">
        <v>688</v>
      </c>
      <c r="C1791" s="138"/>
      <c r="D1791" s="138"/>
      <c r="E1791" s="138"/>
      <c r="F1791" s="138"/>
      <c r="G1791" s="138"/>
      <c r="H1791" s="138"/>
      <c r="I1791" s="138"/>
      <c r="J1791" s="138"/>
      <c r="K1791" s="138" t="s">
        <v>689</v>
      </c>
      <c r="L1791" s="138"/>
      <c r="M1791" s="138"/>
      <c r="N1791" s="138"/>
      <c r="O1791" s="138"/>
      <c r="P1791" s="138"/>
      <c r="Q1791" s="138"/>
      <c r="R1791" s="138"/>
      <c r="S1791" s="138"/>
    </row>
    <row r="1792" spans="1:19" s="145" customFormat="1" ht="14.45" customHeight="1">
      <c r="A1792" s="160"/>
      <c r="B1792" s="491" t="s">
        <v>335</v>
      </c>
      <c r="C1792" s="140"/>
      <c r="D1792" s="140"/>
      <c r="E1792" s="140"/>
      <c r="F1792" s="140"/>
      <c r="G1792" s="143"/>
      <c r="H1792" s="141"/>
      <c r="I1792" s="141"/>
      <c r="J1792" s="142"/>
      <c r="K1792" s="491" t="s">
        <v>335</v>
      </c>
      <c r="L1792" s="140"/>
      <c r="M1792" s="140"/>
      <c r="N1792" s="140"/>
      <c r="O1792" s="140"/>
      <c r="P1792" s="143"/>
      <c r="Q1792" s="141"/>
      <c r="R1792" s="141"/>
      <c r="S1792" s="144"/>
    </row>
    <row r="1793" spans="1:19" s="145" customFormat="1" ht="14.45" customHeight="1">
      <c r="A1793" s="160"/>
      <c r="B1793" s="492"/>
      <c r="C1793" s="146" t="s">
        <v>151</v>
      </c>
      <c r="D1793" s="146" t="s">
        <v>86</v>
      </c>
      <c r="E1793" s="146" t="s">
        <v>87</v>
      </c>
      <c r="F1793" s="146" t="s">
        <v>410</v>
      </c>
      <c r="G1793" s="146" t="s">
        <v>739</v>
      </c>
      <c r="H1793" s="81" t="s">
        <v>509</v>
      </c>
      <c r="I1793" s="147" t="s">
        <v>807</v>
      </c>
      <c r="J1793" s="142"/>
      <c r="K1793" s="492"/>
      <c r="L1793" s="146" t="s">
        <v>151</v>
      </c>
      <c r="M1793" s="146" t="s">
        <v>86</v>
      </c>
      <c r="N1793" s="146" t="s">
        <v>87</v>
      </c>
      <c r="O1793" s="146" t="s">
        <v>410</v>
      </c>
      <c r="P1793" s="146" t="s">
        <v>739</v>
      </c>
      <c r="Q1793" s="81" t="s">
        <v>509</v>
      </c>
      <c r="R1793" s="147" t="s">
        <v>807</v>
      </c>
      <c r="S1793" s="144"/>
    </row>
    <row r="1794" spans="1:19" s="145" customFormat="1" ht="14.45" customHeight="1">
      <c r="A1794" s="160"/>
      <c r="B1794" s="493"/>
      <c r="C1794" s="148"/>
      <c r="D1794" s="148"/>
      <c r="E1794" s="148"/>
      <c r="F1794" s="148"/>
      <c r="G1794" s="148"/>
      <c r="H1794" s="149" t="s">
        <v>88</v>
      </c>
      <c r="I1794" s="81" t="s">
        <v>511</v>
      </c>
      <c r="J1794" s="142"/>
      <c r="K1794" s="493"/>
      <c r="L1794" s="148"/>
      <c r="M1794" s="148"/>
      <c r="N1794" s="148"/>
      <c r="O1794" s="148"/>
      <c r="P1794" s="148"/>
      <c r="Q1794" s="149" t="s">
        <v>88</v>
      </c>
      <c r="R1794" s="81" t="s">
        <v>511</v>
      </c>
      <c r="S1794" s="144"/>
    </row>
    <row r="1795" spans="1:19" s="180" customFormat="1" ht="14.45" customHeight="1">
      <c r="B1795" s="188" t="s">
        <v>90</v>
      </c>
      <c r="C1795" s="187">
        <v>922</v>
      </c>
      <c r="D1795" s="183">
        <v>833</v>
      </c>
      <c r="E1795" s="183">
        <v>771</v>
      </c>
      <c r="F1795" s="183">
        <v>665</v>
      </c>
      <c r="G1795" s="183">
        <v>630</v>
      </c>
      <c r="H1795" s="182">
        <v>-35</v>
      </c>
      <c r="I1795" s="184">
        <v>-5.2631578947368416</v>
      </c>
      <c r="J1795" s="185"/>
      <c r="K1795" s="186" t="s">
        <v>90</v>
      </c>
      <c r="L1795" s="187">
        <v>1402</v>
      </c>
      <c r="M1795" s="183">
        <v>1235</v>
      </c>
      <c r="N1795" s="183">
        <v>1034</v>
      </c>
      <c r="O1795" s="183">
        <v>954</v>
      </c>
      <c r="P1795" s="183">
        <v>878</v>
      </c>
      <c r="Q1795" s="182">
        <v>-76</v>
      </c>
      <c r="R1795" s="184">
        <v>-7.9664570230607969</v>
      </c>
      <c r="S1795" s="184"/>
    </row>
    <row r="1796" spans="1:19" s="145" customFormat="1" ht="14.45" customHeight="1">
      <c r="A1796" s="160"/>
      <c r="B1796" s="299" t="s">
        <v>91</v>
      </c>
      <c r="C1796" s="150">
        <v>101</v>
      </c>
      <c r="D1796" s="151">
        <v>65</v>
      </c>
      <c r="E1796" s="151">
        <v>43</v>
      </c>
      <c r="F1796" s="151">
        <v>35</v>
      </c>
      <c r="G1796" s="151">
        <v>42</v>
      </c>
      <c r="H1796" s="151">
        <v>7</v>
      </c>
      <c r="I1796" s="152">
        <v>20</v>
      </c>
      <c r="J1796" s="142"/>
      <c r="K1796" s="154" t="s">
        <v>91</v>
      </c>
      <c r="L1796" s="150">
        <v>125</v>
      </c>
      <c r="M1796" s="151">
        <v>104</v>
      </c>
      <c r="N1796" s="151">
        <v>67</v>
      </c>
      <c r="O1796" s="151">
        <v>73</v>
      </c>
      <c r="P1796" s="151">
        <v>56</v>
      </c>
      <c r="Q1796" s="151">
        <v>-17</v>
      </c>
      <c r="R1796" s="152">
        <v>-23.287671232876711</v>
      </c>
      <c r="S1796" s="152"/>
    </row>
    <row r="1797" spans="1:19" s="145" customFormat="1" ht="14.45" customHeight="1">
      <c r="A1797" s="160"/>
      <c r="B1797" s="299" t="s">
        <v>92</v>
      </c>
      <c r="C1797" s="150">
        <v>571</v>
      </c>
      <c r="D1797" s="151">
        <v>487</v>
      </c>
      <c r="E1797" s="151">
        <v>427</v>
      </c>
      <c r="F1797" s="151">
        <v>349</v>
      </c>
      <c r="G1797" s="151">
        <v>289</v>
      </c>
      <c r="H1797" s="151">
        <v>-60</v>
      </c>
      <c r="I1797" s="152">
        <v>-17.191977077363894</v>
      </c>
      <c r="J1797" s="142"/>
      <c r="K1797" s="154" t="s">
        <v>92</v>
      </c>
      <c r="L1797" s="150">
        <v>826</v>
      </c>
      <c r="M1797" s="151">
        <v>662</v>
      </c>
      <c r="N1797" s="151">
        <v>494</v>
      </c>
      <c r="O1797" s="151">
        <v>403</v>
      </c>
      <c r="P1797" s="151">
        <v>332</v>
      </c>
      <c r="Q1797" s="151">
        <v>-71</v>
      </c>
      <c r="R1797" s="152">
        <v>-17.617866004962778</v>
      </c>
      <c r="S1797" s="152"/>
    </row>
    <row r="1798" spans="1:19" s="145" customFormat="1" ht="14.45" customHeight="1">
      <c r="A1798" s="160"/>
      <c r="B1798" s="299" t="s">
        <v>93</v>
      </c>
      <c r="C1798" s="150">
        <v>250</v>
      </c>
      <c r="D1798" s="151">
        <v>281</v>
      </c>
      <c r="E1798" s="151">
        <v>301</v>
      </c>
      <c r="F1798" s="151">
        <v>281</v>
      </c>
      <c r="G1798" s="151">
        <v>298</v>
      </c>
      <c r="H1798" s="151">
        <v>17</v>
      </c>
      <c r="I1798" s="152">
        <v>6.0498220640569391</v>
      </c>
      <c r="J1798" s="142"/>
      <c r="K1798" s="154" t="s">
        <v>93</v>
      </c>
      <c r="L1798" s="150">
        <v>451</v>
      </c>
      <c r="M1798" s="151">
        <v>466</v>
      </c>
      <c r="N1798" s="151">
        <v>473</v>
      </c>
      <c r="O1798" s="151">
        <v>478</v>
      </c>
      <c r="P1798" s="151">
        <v>487</v>
      </c>
      <c r="Q1798" s="151">
        <v>9</v>
      </c>
      <c r="R1798" s="152">
        <v>1.882845188284519</v>
      </c>
      <c r="S1798" s="152"/>
    </row>
    <row r="1799" spans="1:19" s="145" customFormat="1" ht="14.45" customHeight="1">
      <c r="A1799" s="160"/>
      <c r="B1799" s="142"/>
      <c r="C1799" s="150"/>
      <c r="D1799" s="157"/>
      <c r="E1799" s="157"/>
      <c r="F1799" s="157"/>
      <c r="G1799" s="157"/>
      <c r="H1799" s="157"/>
      <c r="I1799" s="158"/>
      <c r="J1799" s="142"/>
      <c r="K1799" s="159"/>
      <c r="L1799" s="150"/>
      <c r="M1799" s="157"/>
      <c r="N1799" s="157"/>
      <c r="O1799" s="157"/>
      <c r="P1799" s="157"/>
      <c r="Q1799" s="157"/>
      <c r="R1799" s="158"/>
      <c r="S1799" s="158"/>
    </row>
    <row r="1800" spans="1:19" s="139" customFormat="1" ht="14.45" customHeight="1">
      <c r="A1800" s="160"/>
      <c r="B1800" s="142" t="s">
        <v>94</v>
      </c>
      <c r="C1800" s="150">
        <v>27</v>
      </c>
      <c r="D1800" s="151">
        <v>14</v>
      </c>
      <c r="E1800" s="151">
        <v>12</v>
      </c>
      <c r="F1800" s="151">
        <v>16</v>
      </c>
      <c r="G1800" s="151">
        <v>13</v>
      </c>
      <c r="H1800" s="151">
        <v>-3</v>
      </c>
      <c r="I1800" s="152">
        <v>-18.75</v>
      </c>
      <c r="J1800" s="142"/>
      <c r="K1800" s="159" t="s">
        <v>94</v>
      </c>
      <c r="L1800" s="150">
        <v>37</v>
      </c>
      <c r="M1800" s="151">
        <v>27</v>
      </c>
      <c r="N1800" s="151">
        <v>18</v>
      </c>
      <c r="O1800" s="151">
        <v>19</v>
      </c>
      <c r="P1800" s="151">
        <v>17</v>
      </c>
      <c r="Q1800" s="151">
        <v>-2</v>
      </c>
      <c r="R1800" s="152">
        <v>-10.526315789473683</v>
      </c>
      <c r="S1800" s="152"/>
    </row>
    <row r="1801" spans="1:19" s="145" customFormat="1" ht="14.45" customHeight="1">
      <c r="A1801" s="160"/>
      <c r="B1801" s="142" t="s">
        <v>95</v>
      </c>
      <c r="C1801" s="150">
        <v>36</v>
      </c>
      <c r="D1801" s="151">
        <v>21</v>
      </c>
      <c r="E1801" s="151">
        <v>8</v>
      </c>
      <c r="F1801" s="151">
        <v>11</v>
      </c>
      <c r="G1801" s="151">
        <v>17</v>
      </c>
      <c r="H1801" s="151">
        <v>6</v>
      </c>
      <c r="I1801" s="152">
        <v>54.54545454545454</v>
      </c>
      <c r="J1801" s="142"/>
      <c r="K1801" s="159" t="s">
        <v>95</v>
      </c>
      <c r="L1801" s="150">
        <v>47</v>
      </c>
      <c r="M1801" s="151">
        <v>33</v>
      </c>
      <c r="N1801" s="151">
        <v>19</v>
      </c>
      <c r="O1801" s="151">
        <v>21</v>
      </c>
      <c r="P1801" s="151">
        <v>16</v>
      </c>
      <c r="Q1801" s="151">
        <v>-5</v>
      </c>
      <c r="R1801" s="152">
        <v>-23.809523809523807</v>
      </c>
      <c r="S1801" s="152"/>
    </row>
    <row r="1802" spans="1:19" s="145" customFormat="1" ht="14.45" customHeight="1">
      <c r="A1802" s="160"/>
      <c r="B1802" s="142" t="s">
        <v>96</v>
      </c>
      <c r="C1802" s="150">
        <v>38</v>
      </c>
      <c r="D1802" s="151">
        <v>30</v>
      </c>
      <c r="E1802" s="151">
        <v>23</v>
      </c>
      <c r="F1802" s="151">
        <v>8</v>
      </c>
      <c r="G1802" s="151">
        <v>12</v>
      </c>
      <c r="H1802" s="151">
        <v>4</v>
      </c>
      <c r="I1802" s="152">
        <v>50</v>
      </c>
      <c r="J1802" s="142"/>
      <c r="K1802" s="159" t="s">
        <v>96</v>
      </c>
      <c r="L1802" s="150">
        <v>41</v>
      </c>
      <c r="M1802" s="151">
        <v>44</v>
      </c>
      <c r="N1802" s="151">
        <v>30</v>
      </c>
      <c r="O1802" s="151">
        <v>33</v>
      </c>
      <c r="P1802" s="151">
        <v>23</v>
      </c>
      <c r="Q1802" s="151">
        <v>-10</v>
      </c>
      <c r="R1802" s="152">
        <v>-30.303030303030305</v>
      </c>
      <c r="S1802" s="152"/>
    </row>
    <row r="1803" spans="1:19" s="145" customFormat="1" ht="14.45" customHeight="1">
      <c r="A1803" s="160"/>
      <c r="B1803" s="142" t="s">
        <v>97</v>
      </c>
      <c r="C1803" s="150">
        <v>42</v>
      </c>
      <c r="D1803" s="151">
        <v>36</v>
      </c>
      <c r="E1803" s="151">
        <v>29</v>
      </c>
      <c r="F1803" s="151">
        <v>18</v>
      </c>
      <c r="G1803" s="151">
        <v>15</v>
      </c>
      <c r="H1803" s="151">
        <v>-3</v>
      </c>
      <c r="I1803" s="152">
        <v>-16.666666666666664</v>
      </c>
      <c r="J1803" s="142"/>
      <c r="K1803" s="159" t="s">
        <v>97</v>
      </c>
      <c r="L1803" s="150">
        <v>61</v>
      </c>
      <c r="M1803" s="151">
        <v>44</v>
      </c>
      <c r="N1803" s="151">
        <v>25</v>
      </c>
      <c r="O1803" s="151">
        <v>28</v>
      </c>
      <c r="P1803" s="151">
        <v>27</v>
      </c>
      <c r="Q1803" s="151">
        <v>-1</v>
      </c>
      <c r="R1803" s="152">
        <v>-3.5714285714285712</v>
      </c>
      <c r="S1803" s="152"/>
    </row>
    <row r="1804" spans="1:19" s="153" customFormat="1" ht="14.45" customHeight="1">
      <c r="A1804" s="160"/>
      <c r="B1804" s="142" t="s">
        <v>98</v>
      </c>
      <c r="C1804" s="150">
        <v>41</v>
      </c>
      <c r="D1804" s="151">
        <v>32</v>
      </c>
      <c r="E1804" s="151">
        <v>15</v>
      </c>
      <c r="F1804" s="151">
        <v>23</v>
      </c>
      <c r="G1804" s="151">
        <v>15</v>
      </c>
      <c r="H1804" s="151">
        <v>-8</v>
      </c>
      <c r="I1804" s="152">
        <v>-34.782608695652172</v>
      </c>
      <c r="J1804" s="142"/>
      <c r="K1804" s="159" t="s">
        <v>98</v>
      </c>
      <c r="L1804" s="150">
        <v>60</v>
      </c>
      <c r="M1804" s="151">
        <v>39</v>
      </c>
      <c r="N1804" s="151">
        <v>32</v>
      </c>
      <c r="O1804" s="151">
        <v>20</v>
      </c>
      <c r="P1804" s="151">
        <v>16</v>
      </c>
      <c r="Q1804" s="151">
        <v>-4</v>
      </c>
      <c r="R1804" s="152">
        <v>-20</v>
      </c>
      <c r="S1804" s="152"/>
    </row>
    <row r="1805" spans="1:19" s="145" customFormat="1" ht="14.45" customHeight="1">
      <c r="A1805" s="160"/>
      <c r="B1805" s="142" t="s">
        <v>99</v>
      </c>
      <c r="C1805" s="150">
        <v>38</v>
      </c>
      <c r="D1805" s="151">
        <v>34</v>
      </c>
      <c r="E1805" s="151">
        <v>33</v>
      </c>
      <c r="F1805" s="151">
        <v>17</v>
      </c>
      <c r="G1805" s="151">
        <v>23</v>
      </c>
      <c r="H1805" s="151">
        <v>6</v>
      </c>
      <c r="I1805" s="152">
        <v>35.294117647058826</v>
      </c>
      <c r="J1805" s="142"/>
      <c r="K1805" s="159" t="s">
        <v>99</v>
      </c>
      <c r="L1805" s="150">
        <v>75</v>
      </c>
      <c r="M1805" s="151">
        <v>49</v>
      </c>
      <c r="N1805" s="151">
        <v>29</v>
      </c>
      <c r="O1805" s="151">
        <v>16</v>
      </c>
      <c r="P1805" s="151">
        <v>12</v>
      </c>
      <c r="Q1805" s="151">
        <v>-4</v>
      </c>
      <c r="R1805" s="152">
        <v>-25</v>
      </c>
      <c r="S1805" s="152"/>
    </row>
    <row r="1806" spans="1:19" s="145" customFormat="1" ht="14.45" customHeight="1">
      <c r="A1806" s="160"/>
      <c r="B1806" s="142" t="s">
        <v>100</v>
      </c>
      <c r="C1806" s="150">
        <v>50</v>
      </c>
      <c r="D1806" s="151">
        <v>36</v>
      </c>
      <c r="E1806" s="151">
        <v>34</v>
      </c>
      <c r="F1806" s="151">
        <v>29</v>
      </c>
      <c r="G1806" s="151">
        <v>17</v>
      </c>
      <c r="H1806" s="151">
        <v>-12</v>
      </c>
      <c r="I1806" s="152">
        <v>-41.379310344827587</v>
      </c>
      <c r="J1806" s="142"/>
      <c r="K1806" s="159" t="s">
        <v>100</v>
      </c>
      <c r="L1806" s="150">
        <v>77</v>
      </c>
      <c r="M1806" s="151">
        <v>47</v>
      </c>
      <c r="N1806" s="151">
        <v>38</v>
      </c>
      <c r="O1806" s="151">
        <v>34</v>
      </c>
      <c r="P1806" s="151">
        <v>16</v>
      </c>
      <c r="Q1806" s="151">
        <v>-18</v>
      </c>
      <c r="R1806" s="152">
        <v>-52.941176470588239</v>
      </c>
      <c r="S1806" s="152"/>
    </row>
    <row r="1807" spans="1:19" s="145" customFormat="1" ht="14.45" customHeight="1">
      <c r="A1807" s="160"/>
      <c r="B1807" s="142" t="s">
        <v>118</v>
      </c>
      <c r="C1807" s="150">
        <v>48</v>
      </c>
      <c r="D1807" s="151">
        <v>49</v>
      </c>
      <c r="E1807" s="151">
        <v>38</v>
      </c>
      <c r="F1807" s="151">
        <v>30</v>
      </c>
      <c r="G1807" s="151">
        <v>25</v>
      </c>
      <c r="H1807" s="151">
        <v>-5</v>
      </c>
      <c r="I1807" s="152">
        <v>-16.666666666666664</v>
      </c>
      <c r="J1807" s="142"/>
      <c r="K1807" s="159" t="s">
        <v>118</v>
      </c>
      <c r="L1807" s="150">
        <v>65</v>
      </c>
      <c r="M1807" s="151">
        <v>64</v>
      </c>
      <c r="N1807" s="151">
        <v>41</v>
      </c>
      <c r="O1807" s="151">
        <v>33</v>
      </c>
      <c r="P1807" s="151">
        <v>34</v>
      </c>
      <c r="Q1807" s="151">
        <v>1</v>
      </c>
      <c r="R1807" s="152">
        <v>3.0303030303030303</v>
      </c>
      <c r="S1807" s="152"/>
    </row>
    <row r="1808" spans="1:19" s="145" customFormat="1" ht="14.45" customHeight="1">
      <c r="A1808" s="160"/>
      <c r="B1808" s="142" t="s">
        <v>101</v>
      </c>
      <c r="C1808" s="150">
        <v>41</v>
      </c>
      <c r="D1808" s="151">
        <v>49</v>
      </c>
      <c r="E1808" s="151">
        <v>47</v>
      </c>
      <c r="F1808" s="151">
        <v>39</v>
      </c>
      <c r="G1808" s="151">
        <v>25</v>
      </c>
      <c r="H1808" s="151">
        <v>-14</v>
      </c>
      <c r="I1808" s="152">
        <v>-35.897435897435898</v>
      </c>
      <c r="J1808" s="142"/>
      <c r="K1808" s="159" t="s">
        <v>101</v>
      </c>
      <c r="L1808" s="150">
        <v>71</v>
      </c>
      <c r="M1808" s="151">
        <v>57</v>
      </c>
      <c r="N1808" s="151">
        <v>47</v>
      </c>
      <c r="O1808" s="151">
        <v>47</v>
      </c>
      <c r="P1808" s="151">
        <v>38</v>
      </c>
      <c r="Q1808" s="151">
        <v>-9</v>
      </c>
      <c r="R1808" s="152">
        <v>-19.148936170212767</v>
      </c>
      <c r="S1808" s="152"/>
    </row>
    <row r="1809" spans="1:19" s="145" customFormat="1" ht="14.45" customHeight="1">
      <c r="A1809" s="160"/>
      <c r="B1809" s="142" t="s">
        <v>102</v>
      </c>
      <c r="C1809" s="150">
        <v>75</v>
      </c>
      <c r="D1809" s="151">
        <v>34</v>
      </c>
      <c r="E1809" s="151">
        <v>54</v>
      </c>
      <c r="F1809" s="151">
        <v>40</v>
      </c>
      <c r="G1809" s="151">
        <v>38</v>
      </c>
      <c r="H1809" s="151">
        <v>-2</v>
      </c>
      <c r="I1809" s="152">
        <v>-5</v>
      </c>
      <c r="J1809" s="142"/>
      <c r="K1809" s="159" t="s">
        <v>102</v>
      </c>
      <c r="L1809" s="150">
        <v>92</v>
      </c>
      <c r="M1809" s="151">
        <v>64</v>
      </c>
      <c r="N1809" s="151">
        <v>45</v>
      </c>
      <c r="O1809" s="151">
        <v>43</v>
      </c>
      <c r="P1809" s="151">
        <v>40</v>
      </c>
      <c r="Q1809" s="151">
        <v>-3</v>
      </c>
      <c r="R1809" s="152">
        <v>-6.9767441860465116</v>
      </c>
      <c r="S1809" s="152"/>
    </row>
    <row r="1810" spans="1:19" s="145" customFormat="1" ht="14.45" customHeight="1">
      <c r="A1810" s="160"/>
      <c r="B1810" s="142" t="s">
        <v>103</v>
      </c>
      <c r="C1810" s="150">
        <v>68</v>
      </c>
      <c r="D1810" s="151">
        <v>74</v>
      </c>
      <c r="E1810" s="151">
        <v>32</v>
      </c>
      <c r="F1810" s="151">
        <v>48</v>
      </c>
      <c r="G1810" s="151">
        <v>49</v>
      </c>
      <c r="H1810" s="151">
        <v>1</v>
      </c>
      <c r="I1810" s="152">
        <v>2.083333333333333</v>
      </c>
      <c r="J1810" s="142"/>
      <c r="K1810" s="159" t="s">
        <v>103</v>
      </c>
      <c r="L1810" s="150">
        <v>114</v>
      </c>
      <c r="M1810" s="151">
        <v>90</v>
      </c>
      <c r="N1810" s="151">
        <v>64</v>
      </c>
      <c r="O1810" s="151">
        <v>48</v>
      </c>
      <c r="P1810" s="151">
        <v>51</v>
      </c>
      <c r="Q1810" s="151">
        <v>3</v>
      </c>
      <c r="R1810" s="152">
        <v>6.25</v>
      </c>
      <c r="S1810" s="152"/>
    </row>
    <row r="1811" spans="1:19" s="145" customFormat="1" ht="14.45" customHeight="1">
      <c r="A1811" s="160"/>
      <c r="B1811" s="142" t="s">
        <v>104</v>
      </c>
      <c r="C1811" s="150">
        <v>80</v>
      </c>
      <c r="D1811" s="151">
        <v>68</v>
      </c>
      <c r="E1811" s="151">
        <v>76</v>
      </c>
      <c r="F1811" s="151">
        <v>37</v>
      </c>
      <c r="G1811" s="151">
        <v>44</v>
      </c>
      <c r="H1811" s="151">
        <v>7</v>
      </c>
      <c r="I1811" s="152">
        <v>18.918918918918919</v>
      </c>
      <c r="J1811" s="142"/>
      <c r="K1811" s="159" t="s">
        <v>104</v>
      </c>
      <c r="L1811" s="150">
        <v>112</v>
      </c>
      <c r="M1811" s="151">
        <v>103</v>
      </c>
      <c r="N1811" s="151">
        <v>76</v>
      </c>
      <c r="O1811" s="151">
        <v>57</v>
      </c>
      <c r="P1811" s="151">
        <v>46</v>
      </c>
      <c r="Q1811" s="151">
        <v>-11</v>
      </c>
      <c r="R1811" s="152">
        <v>-19.298245614035086</v>
      </c>
      <c r="S1811" s="152"/>
    </row>
    <row r="1812" spans="1:19" s="145" customFormat="1" ht="14.45" customHeight="1">
      <c r="A1812" s="160"/>
      <c r="B1812" s="142" t="s">
        <v>105</v>
      </c>
      <c r="C1812" s="150">
        <v>88</v>
      </c>
      <c r="D1812" s="151">
        <v>75</v>
      </c>
      <c r="E1812" s="151">
        <v>69</v>
      </c>
      <c r="F1812" s="151">
        <v>68</v>
      </c>
      <c r="G1812" s="151">
        <v>38</v>
      </c>
      <c r="H1812" s="151">
        <v>-30</v>
      </c>
      <c r="I1812" s="152">
        <v>-44.117647058823529</v>
      </c>
      <c r="J1812" s="142"/>
      <c r="K1812" s="159" t="s">
        <v>105</v>
      </c>
      <c r="L1812" s="150">
        <v>99</v>
      </c>
      <c r="M1812" s="151">
        <v>105</v>
      </c>
      <c r="N1812" s="151">
        <v>97</v>
      </c>
      <c r="O1812" s="151">
        <v>77</v>
      </c>
      <c r="P1812" s="151">
        <v>52</v>
      </c>
      <c r="Q1812" s="151">
        <v>-25</v>
      </c>
      <c r="R1812" s="152">
        <v>-32.467532467532465</v>
      </c>
      <c r="S1812" s="152"/>
    </row>
    <row r="1813" spans="1:19" s="145" customFormat="1" ht="14.45" customHeight="1">
      <c r="A1813" s="160"/>
      <c r="B1813" s="142" t="s">
        <v>106</v>
      </c>
      <c r="C1813" s="150">
        <v>68</v>
      </c>
      <c r="D1813" s="151">
        <v>82</v>
      </c>
      <c r="E1813" s="151">
        <v>72</v>
      </c>
      <c r="F1813" s="151">
        <v>66</v>
      </c>
      <c r="G1813" s="151">
        <v>70</v>
      </c>
      <c r="H1813" s="151">
        <v>4</v>
      </c>
      <c r="I1813" s="152">
        <v>6.0606060606060606</v>
      </c>
      <c r="J1813" s="142"/>
      <c r="K1813" s="159" t="s">
        <v>106</v>
      </c>
      <c r="L1813" s="150">
        <v>117</v>
      </c>
      <c r="M1813" s="151">
        <v>101</v>
      </c>
      <c r="N1813" s="151">
        <v>100</v>
      </c>
      <c r="O1813" s="151">
        <v>95</v>
      </c>
      <c r="P1813" s="151">
        <v>69</v>
      </c>
      <c r="Q1813" s="151">
        <v>-26</v>
      </c>
      <c r="R1813" s="152">
        <v>-27.368421052631582</v>
      </c>
      <c r="S1813" s="152"/>
    </row>
    <row r="1814" spans="1:19" s="145" customFormat="1" ht="14.45" customHeight="1">
      <c r="A1814" s="160"/>
      <c r="B1814" s="142" t="s">
        <v>107</v>
      </c>
      <c r="C1814" s="150">
        <v>79</v>
      </c>
      <c r="D1814" s="151">
        <v>69</v>
      </c>
      <c r="E1814" s="151">
        <v>71</v>
      </c>
      <c r="F1814" s="151">
        <v>68</v>
      </c>
      <c r="G1814" s="151">
        <v>69</v>
      </c>
      <c r="H1814" s="151">
        <v>1</v>
      </c>
      <c r="I1814" s="152">
        <v>1.4705882352941175</v>
      </c>
      <c r="J1814" s="142"/>
      <c r="K1814" s="159" t="s">
        <v>107</v>
      </c>
      <c r="L1814" s="150">
        <v>96</v>
      </c>
      <c r="M1814" s="151">
        <v>114</v>
      </c>
      <c r="N1814" s="151">
        <v>98</v>
      </c>
      <c r="O1814" s="151">
        <v>85</v>
      </c>
      <c r="P1814" s="151">
        <v>85</v>
      </c>
      <c r="Q1814" s="151">
        <v>0</v>
      </c>
      <c r="R1814" s="152">
        <v>0</v>
      </c>
      <c r="S1814" s="152"/>
    </row>
    <row r="1815" spans="1:19" s="145" customFormat="1" ht="14.45" customHeight="1">
      <c r="A1815" s="160"/>
      <c r="B1815" s="142" t="s">
        <v>108</v>
      </c>
      <c r="C1815" s="150">
        <v>57</v>
      </c>
      <c r="D1815" s="151">
        <v>68</v>
      </c>
      <c r="E1815" s="151">
        <v>66</v>
      </c>
      <c r="F1815" s="151">
        <v>62</v>
      </c>
      <c r="G1815" s="151">
        <v>59</v>
      </c>
      <c r="H1815" s="151">
        <v>-3</v>
      </c>
      <c r="I1815" s="152">
        <v>-4.838709677419355</v>
      </c>
      <c r="J1815" s="142"/>
      <c r="K1815" s="159" t="s">
        <v>108</v>
      </c>
      <c r="L1815" s="150">
        <v>95</v>
      </c>
      <c r="M1815" s="151">
        <v>83</v>
      </c>
      <c r="N1815" s="151">
        <v>102</v>
      </c>
      <c r="O1815" s="151">
        <v>94</v>
      </c>
      <c r="P1815" s="151">
        <v>86</v>
      </c>
      <c r="Q1815" s="151">
        <v>-8</v>
      </c>
      <c r="R1815" s="152">
        <v>-8.5106382978723403</v>
      </c>
      <c r="S1815" s="152"/>
    </row>
    <row r="1816" spans="1:19" s="145" customFormat="1" ht="14.45" customHeight="1">
      <c r="A1816" s="160"/>
      <c r="B1816" s="142" t="s">
        <v>109</v>
      </c>
      <c r="C1816" s="150">
        <v>26</v>
      </c>
      <c r="D1816" s="151">
        <v>43</v>
      </c>
      <c r="E1816" s="151">
        <v>56</v>
      </c>
      <c r="F1816" s="151">
        <v>50</v>
      </c>
      <c r="G1816" s="151">
        <v>49</v>
      </c>
      <c r="H1816" s="151">
        <v>-1</v>
      </c>
      <c r="I1816" s="152">
        <v>-2</v>
      </c>
      <c r="J1816" s="142"/>
      <c r="K1816" s="159" t="s">
        <v>109</v>
      </c>
      <c r="L1816" s="150">
        <v>67</v>
      </c>
      <c r="M1816" s="151">
        <v>77</v>
      </c>
      <c r="N1816" s="151">
        <v>84</v>
      </c>
      <c r="O1816" s="151">
        <v>84</v>
      </c>
      <c r="P1816" s="151">
        <v>85</v>
      </c>
      <c r="Q1816" s="151">
        <v>1</v>
      </c>
      <c r="R1816" s="152">
        <v>1.1904761904761905</v>
      </c>
      <c r="S1816" s="152"/>
    </row>
    <row r="1817" spans="1:19" s="145" customFormat="1" ht="14.45" customHeight="1">
      <c r="A1817" s="160"/>
      <c r="B1817" s="142" t="s">
        <v>110</v>
      </c>
      <c r="C1817" s="150">
        <v>20</v>
      </c>
      <c r="D1817" s="151">
        <v>19</v>
      </c>
      <c r="E1817" s="151">
        <v>36</v>
      </c>
      <c r="F1817" s="151">
        <v>35</v>
      </c>
      <c r="G1817" s="151">
        <v>51</v>
      </c>
      <c r="H1817" s="151">
        <v>16</v>
      </c>
      <c r="I1817" s="152">
        <v>45.714285714285715</v>
      </c>
      <c r="J1817" s="142"/>
      <c r="K1817" s="159" t="s">
        <v>110</v>
      </c>
      <c r="L1817" s="150">
        <v>76</v>
      </c>
      <c r="M1817" s="151">
        <v>91</v>
      </c>
      <c r="N1817" s="151">
        <v>89</v>
      </c>
      <c r="O1817" s="151">
        <v>120</v>
      </c>
      <c r="P1817" s="151">
        <v>162</v>
      </c>
      <c r="Q1817" s="151">
        <v>42</v>
      </c>
      <c r="R1817" s="152">
        <v>35</v>
      </c>
      <c r="S1817" s="152"/>
    </row>
    <row r="1818" spans="1:19" s="145" customFormat="1" ht="14.45" customHeight="1">
      <c r="A1818" s="160"/>
      <c r="B1818" s="142" t="s">
        <v>111</v>
      </c>
      <c r="C1818" s="323" t="s">
        <v>313</v>
      </c>
      <c r="D1818" s="151" t="s">
        <v>313</v>
      </c>
      <c r="E1818" s="151" t="s">
        <v>313</v>
      </c>
      <c r="F1818" s="151" t="s">
        <v>313</v>
      </c>
      <c r="G1818" s="151">
        <v>1</v>
      </c>
      <c r="H1818" s="151"/>
      <c r="I1818" s="152"/>
      <c r="J1818" s="142"/>
      <c r="K1818" s="159" t="s">
        <v>112</v>
      </c>
      <c r="L1818" s="151" t="s">
        <v>313</v>
      </c>
      <c r="M1818" s="151">
        <v>3</v>
      </c>
      <c r="N1818" s="151" t="s">
        <v>313</v>
      </c>
      <c r="O1818" s="151" t="s">
        <v>313</v>
      </c>
      <c r="P1818" s="151">
        <v>3</v>
      </c>
      <c r="Q1818" s="151"/>
      <c r="R1818" s="152"/>
      <c r="S1818" s="160"/>
    </row>
    <row r="1819" spans="1:19" s="145" customFormat="1" ht="14.45" customHeight="1">
      <c r="A1819" s="160"/>
      <c r="B1819" s="162"/>
      <c r="C1819" s="162"/>
      <c r="D1819" s="162"/>
      <c r="E1819" s="162"/>
      <c r="F1819" s="162"/>
      <c r="G1819" s="162"/>
      <c r="H1819" s="162"/>
      <c r="I1819" s="162"/>
      <c r="J1819" s="162"/>
      <c r="K1819" s="162"/>
      <c r="L1819" s="162"/>
      <c r="M1819" s="162"/>
      <c r="N1819" s="162"/>
      <c r="O1819" s="162"/>
      <c r="P1819" s="161"/>
      <c r="Q1819" s="160"/>
      <c r="R1819" s="160"/>
      <c r="S1819" s="160"/>
    </row>
    <row r="1820" spans="1:19" s="145" customFormat="1" ht="14.45" customHeight="1">
      <c r="A1820" s="160"/>
      <c r="B1820" s="162"/>
      <c r="C1820" s="162"/>
      <c r="D1820" s="162"/>
      <c r="E1820" s="162"/>
      <c r="F1820" s="162"/>
      <c r="G1820" s="162"/>
      <c r="H1820" s="162"/>
      <c r="I1820" s="162"/>
      <c r="J1820" s="162"/>
      <c r="K1820" s="162"/>
      <c r="L1820" s="162"/>
      <c r="M1820" s="162"/>
      <c r="N1820" s="162"/>
      <c r="O1820" s="162"/>
      <c r="P1820" s="161"/>
      <c r="Q1820" s="160"/>
      <c r="R1820" s="160"/>
      <c r="S1820" s="160"/>
    </row>
    <row r="1821" spans="1:19" s="145" customFormat="1" ht="14.45" customHeight="1">
      <c r="A1821" s="160"/>
      <c r="B1821" s="162"/>
      <c r="C1821" s="162"/>
      <c r="D1821" s="162"/>
      <c r="E1821" s="162"/>
      <c r="F1821" s="162"/>
      <c r="G1821" s="162"/>
      <c r="H1821" s="162"/>
      <c r="I1821" s="162"/>
      <c r="J1821" s="162"/>
      <c r="K1821" s="162"/>
      <c r="L1821" s="162"/>
      <c r="M1821" s="162"/>
      <c r="N1821" s="162"/>
      <c r="O1821" s="162"/>
      <c r="P1821" s="161"/>
      <c r="Q1821" s="160"/>
      <c r="R1821" s="160"/>
      <c r="S1821" s="160"/>
    </row>
    <row r="1822" spans="1:19" s="145" customFormat="1" ht="14.45" customHeight="1">
      <c r="A1822" s="138"/>
      <c r="B1822" s="138" t="s">
        <v>273</v>
      </c>
      <c r="C1822" s="138"/>
      <c r="D1822" s="138"/>
      <c r="E1822" s="138"/>
      <c r="F1822" s="138"/>
      <c r="G1822" s="138"/>
      <c r="H1822" s="138"/>
      <c r="I1822" s="138"/>
      <c r="J1822" s="138"/>
      <c r="K1822" s="138" t="s">
        <v>274</v>
      </c>
      <c r="L1822" s="138"/>
      <c r="M1822" s="138"/>
      <c r="N1822" s="138"/>
      <c r="O1822" s="138"/>
      <c r="P1822" s="138"/>
      <c r="Q1822" s="138"/>
      <c r="R1822" s="138"/>
      <c r="S1822" s="138"/>
    </row>
    <row r="1823" spans="1:19" s="145" customFormat="1" ht="14.45" customHeight="1">
      <c r="A1823" s="160"/>
      <c r="B1823" s="491" t="s">
        <v>335</v>
      </c>
      <c r="C1823" s="140"/>
      <c r="D1823" s="140"/>
      <c r="E1823" s="140"/>
      <c r="F1823" s="140"/>
      <c r="G1823" s="143"/>
      <c r="H1823" s="141"/>
      <c r="I1823" s="141"/>
      <c r="J1823" s="142"/>
      <c r="K1823" s="491" t="s">
        <v>335</v>
      </c>
      <c r="L1823" s="140"/>
      <c r="M1823" s="140"/>
      <c r="N1823" s="140"/>
      <c r="O1823" s="140"/>
      <c r="P1823" s="143"/>
      <c r="Q1823" s="141"/>
      <c r="R1823" s="141"/>
      <c r="S1823" s="144"/>
    </row>
    <row r="1824" spans="1:19" s="145" customFormat="1" ht="14.45" customHeight="1">
      <c r="A1824" s="160"/>
      <c r="B1824" s="492"/>
      <c r="C1824" s="146" t="s">
        <v>151</v>
      </c>
      <c r="D1824" s="146" t="s">
        <v>86</v>
      </c>
      <c r="E1824" s="146" t="s">
        <v>87</v>
      </c>
      <c r="F1824" s="146" t="s">
        <v>410</v>
      </c>
      <c r="G1824" s="146" t="s">
        <v>739</v>
      </c>
      <c r="H1824" s="81" t="s">
        <v>509</v>
      </c>
      <c r="I1824" s="147" t="s">
        <v>807</v>
      </c>
      <c r="J1824" s="142"/>
      <c r="K1824" s="492"/>
      <c r="L1824" s="146" t="s">
        <v>151</v>
      </c>
      <c r="M1824" s="146" t="s">
        <v>86</v>
      </c>
      <c r="N1824" s="146" t="s">
        <v>87</v>
      </c>
      <c r="O1824" s="146" t="s">
        <v>410</v>
      </c>
      <c r="P1824" s="146" t="s">
        <v>739</v>
      </c>
      <c r="Q1824" s="81" t="s">
        <v>509</v>
      </c>
      <c r="R1824" s="147" t="s">
        <v>807</v>
      </c>
      <c r="S1824" s="144"/>
    </row>
    <row r="1825" spans="1:19" s="145" customFormat="1" ht="14.45" customHeight="1">
      <c r="A1825" s="160"/>
      <c r="B1825" s="493"/>
      <c r="C1825" s="148"/>
      <c r="D1825" s="148"/>
      <c r="E1825" s="148"/>
      <c r="F1825" s="148"/>
      <c r="G1825" s="148"/>
      <c r="H1825" s="149" t="s">
        <v>88</v>
      </c>
      <c r="I1825" s="81" t="s">
        <v>511</v>
      </c>
      <c r="J1825" s="142"/>
      <c r="K1825" s="493"/>
      <c r="L1825" s="148"/>
      <c r="M1825" s="148"/>
      <c r="N1825" s="148"/>
      <c r="O1825" s="148"/>
      <c r="P1825" s="148"/>
      <c r="Q1825" s="149" t="s">
        <v>88</v>
      </c>
      <c r="R1825" s="81" t="s">
        <v>511</v>
      </c>
      <c r="S1825" s="144"/>
    </row>
    <row r="1826" spans="1:19" s="180" customFormat="1" ht="14.45" customHeight="1">
      <c r="B1826" s="188" t="s">
        <v>90</v>
      </c>
      <c r="C1826" s="187">
        <v>1106</v>
      </c>
      <c r="D1826" s="183">
        <v>1018</v>
      </c>
      <c r="E1826" s="183">
        <v>1023</v>
      </c>
      <c r="F1826" s="183">
        <v>990</v>
      </c>
      <c r="G1826" s="183">
        <v>1054</v>
      </c>
      <c r="H1826" s="182">
        <v>64</v>
      </c>
      <c r="I1826" s="184">
        <v>6.4646464646464645</v>
      </c>
      <c r="J1826" s="185"/>
      <c r="K1826" s="186" t="s">
        <v>90</v>
      </c>
      <c r="L1826" s="187">
        <v>998</v>
      </c>
      <c r="M1826" s="183">
        <v>1117</v>
      </c>
      <c r="N1826" s="183">
        <v>1003</v>
      </c>
      <c r="O1826" s="183">
        <v>961</v>
      </c>
      <c r="P1826" s="183">
        <v>986</v>
      </c>
      <c r="Q1826" s="182">
        <v>25</v>
      </c>
      <c r="R1826" s="184">
        <v>2.6014568158168574</v>
      </c>
      <c r="S1826" s="184"/>
    </row>
    <row r="1827" spans="1:19" s="145" customFormat="1" ht="14.45" customHeight="1">
      <c r="A1827" s="160"/>
      <c r="B1827" s="299" t="s">
        <v>91</v>
      </c>
      <c r="C1827" s="150">
        <v>100</v>
      </c>
      <c r="D1827" s="151">
        <v>75</v>
      </c>
      <c r="E1827" s="151">
        <v>80</v>
      </c>
      <c r="F1827" s="151">
        <v>94</v>
      </c>
      <c r="G1827" s="151">
        <v>109</v>
      </c>
      <c r="H1827" s="151">
        <v>15</v>
      </c>
      <c r="I1827" s="152">
        <v>15.957446808510639</v>
      </c>
      <c r="J1827" s="142"/>
      <c r="K1827" s="154" t="s">
        <v>91</v>
      </c>
      <c r="L1827" s="150">
        <v>135</v>
      </c>
      <c r="M1827" s="151">
        <v>140</v>
      </c>
      <c r="N1827" s="151">
        <v>111</v>
      </c>
      <c r="O1827" s="151">
        <v>78</v>
      </c>
      <c r="P1827" s="151">
        <v>78</v>
      </c>
      <c r="Q1827" s="151">
        <v>0</v>
      </c>
      <c r="R1827" s="152">
        <v>0</v>
      </c>
      <c r="S1827" s="152"/>
    </row>
    <row r="1828" spans="1:19" s="145" customFormat="1" ht="14.45" customHeight="1">
      <c r="A1828" s="160"/>
      <c r="B1828" s="299" t="s">
        <v>92</v>
      </c>
      <c r="C1828" s="150">
        <v>702</v>
      </c>
      <c r="D1828" s="151">
        <v>639</v>
      </c>
      <c r="E1828" s="151">
        <v>622</v>
      </c>
      <c r="F1828" s="151">
        <v>572</v>
      </c>
      <c r="G1828" s="151">
        <v>587</v>
      </c>
      <c r="H1828" s="151">
        <v>15</v>
      </c>
      <c r="I1828" s="152">
        <v>2.6223776223776225</v>
      </c>
      <c r="J1828" s="142"/>
      <c r="K1828" s="154" t="s">
        <v>92</v>
      </c>
      <c r="L1828" s="150">
        <v>678</v>
      </c>
      <c r="M1828" s="151">
        <v>702</v>
      </c>
      <c r="N1828" s="151">
        <v>592</v>
      </c>
      <c r="O1828" s="151">
        <v>568</v>
      </c>
      <c r="P1828" s="151">
        <v>562</v>
      </c>
      <c r="Q1828" s="151">
        <v>-6</v>
      </c>
      <c r="R1828" s="152">
        <v>-1.056338028169014</v>
      </c>
      <c r="S1828" s="152"/>
    </row>
    <row r="1829" spans="1:19" s="139" customFormat="1" ht="14.45" customHeight="1">
      <c r="A1829" s="160"/>
      <c r="B1829" s="299" t="s">
        <v>93</v>
      </c>
      <c r="C1829" s="150">
        <v>303</v>
      </c>
      <c r="D1829" s="151">
        <v>304</v>
      </c>
      <c r="E1829" s="151">
        <v>321</v>
      </c>
      <c r="F1829" s="151">
        <v>322</v>
      </c>
      <c r="G1829" s="151">
        <v>334</v>
      </c>
      <c r="H1829" s="151">
        <v>12</v>
      </c>
      <c r="I1829" s="152">
        <v>3.7267080745341614</v>
      </c>
      <c r="J1829" s="142"/>
      <c r="K1829" s="154" t="s">
        <v>93</v>
      </c>
      <c r="L1829" s="150">
        <v>185</v>
      </c>
      <c r="M1829" s="151">
        <v>275</v>
      </c>
      <c r="N1829" s="151">
        <v>300</v>
      </c>
      <c r="O1829" s="151">
        <v>314</v>
      </c>
      <c r="P1829" s="151">
        <v>321</v>
      </c>
      <c r="Q1829" s="151">
        <v>7</v>
      </c>
      <c r="R1829" s="152">
        <v>2.2292993630573248</v>
      </c>
      <c r="S1829" s="152"/>
    </row>
    <row r="1830" spans="1:19" s="145" customFormat="1" ht="14.45" customHeight="1">
      <c r="A1830" s="160"/>
      <c r="B1830" s="142"/>
      <c r="C1830" s="150"/>
      <c r="D1830" s="157"/>
      <c r="E1830" s="157"/>
      <c r="F1830" s="157"/>
      <c r="G1830" s="157"/>
      <c r="H1830" s="157"/>
      <c r="I1830" s="158"/>
      <c r="J1830" s="142"/>
      <c r="K1830" s="159"/>
      <c r="L1830" s="150"/>
      <c r="M1830" s="157"/>
      <c r="N1830" s="157"/>
      <c r="O1830" s="157"/>
      <c r="P1830" s="157"/>
      <c r="Q1830" s="157"/>
      <c r="R1830" s="158"/>
      <c r="S1830" s="158"/>
    </row>
    <row r="1831" spans="1:19" s="145" customFormat="1" ht="14.45" customHeight="1">
      <c r="A1831" s="160"/>
      <c r="B1831" s="142" t="s">
        <v>94</v>
      </c>
      <c r="C1831" s="150">
        <v>24</v>
      </c>
      <c r="D1831" s="151">
        <v>19</v>
      </c>
      <c r="E1831" s="151">
        <v>26</v>
      </c>
      <c r="F1831" s="151">
        <v>44</v>
      </c>
      <c r="G1831" s="151">
        <v>53</v>
      </c>
      <c r="H1831" s="151">
        <v>9</v>
      </c>
      <c r="I1831" s="152">
        <v>20.454545454545457</v>
      </c>
      <c r="J1831" s="142"/>
      <c r="K1831" s="159" t="s">
        <v>94</v>
      </c>
      <c r="L1831" s="150">
        <v>57</v>
      </c>
      <c r="M1831" s="151">
        <v>59</v>
      </c>
      <c r="N1831" s="151">
        <v>31</v>
      </c>
      <c r="O1831" s="151">
        <v>19</v>
      </c>
      <c r="P1831" s="151">
        <v>29</v>
      </c>
      <c r="Q1831" s="151">
        <v>10</v>
      </c>
      <c r="R1831" s="152">
        <v>52.631578947368418</v>
      </c>
      <c r="S1831" s="152"/>
    </row>
    <row r="1832" spans="1:19" s="145" customFormat="1" ht="14.45" customHeight="1">
      <c r="A1832" s="160"/>
      <c r="B1832" s="142" t="s">
        <v>95</v>
      </c>
      <c r="C1832" s="150">
        <v>31</v>
      </c>
      <c r="D1832" s="151">
        <v>23</v>
      </c>
      <c r="E1832" s="151">
        <v>26</v>
      </c>
      <c r="F1832" s="151">
        <v>22</v>
      </c>
      <c r="G1832" s="151">
        <v>33</v>
      </c>
      <c r="H1832" s="151">
        <v>11</v>
      </c>
      <c r="I1832" s="152">
        <v>50</v>
      </c>
      <c r="J1832" s="142"/>
      <c r="K1832" s="159" t="s">
        <v>95</v>
      </c>
      <c r="L1832" s="150">
        <v>42</v>
      </c>
      <c r="M1832" s="151">
        <v>43</v>
      </c>
      <c r="N1832" s="151">
        <v>41</v>
      </c>
      <c r="O1832" s="151">
        <v>25</v>
      </c>
      <c r="P1832" s="151">
        <v>19</v>
      </c>
      <c r="Q1832" s="151">
        <v>-6</v>
      </c>
      <c r="R1832" s="152">
        <v>-24</v>
      </c>
      <c r="S1832" s="152"/>
    </row>
    <row r="1833" spans="1:19" s="153" customFormat="1" ht="14.45" customHeight="1">
      <c r="A1833" s="160"/>
      <c r="B1833" s="142" t="s">
        <v>96</v>
      </c>
      <c r="C1833" s="150">
        <v>45</v>
      </c>
      <c r="D1833" s="151">
        <v>33</v>
      </c>
      <c r="E1833" s="151">
        <v>28</v>
      </c>
      <c r="F1833" s="151">
        <v>28</v>
      </c>
      <c r="G1833" s="151">
        <v>23</v>
      </c>
      <c r="H1833" s="151">
        <v>-5</v>
      </c>
      <c r="I1833" s="152">
        <v>-17.857142857142858</v>
      </c>
      <c r="J1833" s="142"/>
      <c r="K1833" s="159" t="s">
        <v>96</v>
      </c>
      <c r="L1833" s="150">
        <v>36</v>
      </c>
      <c r="M1833" s="151">
        <v>38</v>
      </c>
      <c r="N1833" s="151">
        <v>39</v>
      </c>
      <c r="O1833" s="151">
        <v>34</v>
      </c>
      <c r="P1833" s="151">
        <v>30</v>
      </c>
      <c r="Q1833" s="151">
        <v>-4</v>
      </c>
      <c r="R1833" s="152">
        <v>-11.76470588235294</v>
      </c>
      <c r="S1833" s="152"/>
    </row>
    <row r="1834" spans="1:19" s="145" customFormat="1" ht="14.45" customHeight="1">
      <c r="A1834" s="160"/>
      <c r="B1834" s="142" t="s">
        <v>97</v>
      </c>
      <c r="C1834" s="150">
        <v>52</v>
      </c>
      <c r="D1834" s="151">
        <v>46</v>
      </c>
      <c r="E1834" s="151">
        <v>33</v>
      </c>
      <c r="F1834" s="151">
        <v>25</v>
      </c>
      <c r="G1834" s="151">
        <v>36</v>
      </c>
      <c r="H1834" s="151">
        <v>11</v>
      </c>
      <c r="I1834" s="152">
        <v>44</v>
      </c>
      <c r="J1834" s="142"/>
      <c r="K1834" s="159" t="s">
        <v>97</v>
      </c>
      <c r="L1834" s="150">
        <v>51</v>
      </c>
      <c r="M1834" s="151">
        <v>38</v>
      </c>
      <c r="N1834" s="151">
        <v>38</v>
      </c>
      <c r="O1834" s="151">
        <v>42</v>
      </c>
      <c r="P1834" s="151">
        <v>43</v>
      </c>
      <c r="Q1834" s="151">
        <v>1</v>
      </c>
      <c r="R1834" s="152">
        <v>2.3809523809523809</v>
      </c>
      <c r="S1834" s="152"/>
    </row>
    <row r="1835" spans="1:19" s="145" customFormat="1" ht="14.45" customHeight="1">
      <c r="A1835" s="160"/>
      <c r="B1835" s="142" t="s">
        <v>98</v>
      </c>
      <c r="C1835" s="150">
        <v>73</v>
      </c>
      <c r="D1835" s="151">
        <v>53</v>
      </c>
      <c r="E1835" s="151">
        <v>64</v>
      </c>
      <c r="F1835" s="151">
        <v>41</v>
      </c>
      <c r="G1835" s="151">
        <v>49</v>
      </c>
      <c r="H1835" s="151">
        <v>8</v>
      </c>
      <c r="I1835" s="152">
        <v>19.512195121951219</v>
      </c>
      <c r="J1835" s="142"/>
      <c r="K1835" s="159" t="s">
        <v>98</v>
      </c>
      <c r="L1835" s="150">
        <v>64</v>
      </c>
      <c r="M1835" s="151">
        <v>60</v>
      </c>
      <c r="N1835" s="151">
        <v>36</v>
      </c>
      <c r="O1835" s="151">
        <v>60</v>
      </c>
      <c r="P1835" s="151">
        <v>65</v>
      </c>
      <c r="Q1835" s="151">
        <v>5</v>
      </c>
      <c r="R1835" s="152">
        <v>8.3333333333333321</v>
      </c>
      <c r="S1835" s="152"/>
    </row>
    <row r="1836" spans="1:19" s="145" customFormat="1" ht="14.45" customHeight="1">
      <c r="A1836" s="160"/>
      <c r="B1836" s="142" t="s">
        <v>99</v>
      </c>
      <c r="C1836" s="150">
        <v>59</v>
      </c>
      <c r="D1836" s="151">
        <v>49</v>
      </c>
      <c r="E1836" s="151">
        <v>67</v>
      </c>
      <c r="F1836" s="151">
        <v>65</v>
      </c>
      <c r="G1836" s="151">
        <v>61</v>
      </c>
      <c r="H1836" s="151">
        <v>-4</v>
      </c>
      <c r="I1836" s="152">
        <v>-6.1538461538461542</v>
      </c>
      <c r="J1836" s="142"/>
      <c r="K1836" s="159" t="s">
        <v>99</v>
      </c>
      <c r="L1836" s="150">
        <v>71</v>
      </c>
      <c r="M1836" s="151">
        <v>71</v>
      </c>
      <c r="N1836" s="151">
        <v>50</v>
      </c>
      <c r="O1836" s="151">
        <v>39</v>
      </c>
      <c r="P1836" s="151">
        <v>70</v>
      </c>
      <c r="Q1836" s="151">
        <v>31</v>
      </c>
      <c r="R1836" s="152">
        <v>79.487179487179489</v>
      </c>
      <c r="S1836" s="152"/>
    </row>
    <row r="1837" spans="1:19" s="145" customFormat="1" ht="14.45" customHeight="1">
      <c r="A1837" s="160"/>
      <c r="B1837" s="142" t="s">
        <v>100</v>
      </c>
      <c r="C1837" s="150">
        <v>62</v>
      </c>
      <c r="D1837" s="151">
        <v>56</v>
      </c>
      <c r="E1837" s="151">
        <v>66</v>
      </c>
      <c r="F1837" s="151">
        <v>65</v>
      </c>
      <c r="G1837" s="151">
        <v>87</v>
      </c>
      <c r="H1837" s="151">
        <v>22</v>
      </c>
      <c r="I1837" s="152">
        <v>33.846153846153847</v>
      </c>
      <c r="J1837" s="142"/>
      <c r="K1837" s="159" t="s">
        <v>100</v>
      </c>
      <c r="L1837" s="150">
        <v>106</v>
      </c>
      <c r="M1837" s="151">
        <v>75</v>
      </c>
      <c r="N1837" s="151">
        <v>55</v>
      </c>
      <c r="O1837" s="151">
        <v>47</v>
      </c>
      <c r="P1837" s="151">
        <v>41</v>
      </c>
      <c r="Q1837" s="151">
        <v>-6</v>
      </c>
      <c r="R1837" s="152">
        <v>-12.76595744680851</v>
      </c>
      <c r="S1837" s="152"/>
    </row>
    <row r="1838" spans="1:19" s="145" customFormat="1" ht="14.45" customHeight="1">
      <c r="A1838" s="160"/>
      <c r="B1838" s="142" t="s">
        <v>118</v>
      </c>
      <c r="C1838" s="150">
        <v>51</v>
      </c>
      <c r="D1838" s="151">
        <v>46</v>
      </c>
      <c r="E1838" s="151">
        <v>54</v>
      </c>
      <c r="F1838" s="151">
        <v>63</v>
      </c>
      <c r="G1838" s="151">
        <v>50</v>
      </c>
      <c r="H1838" s="151">
        <v>-13</v>
      </c>
      <c r="I1838" s="152">
        <v>-20.634920634920633</v>
      </c>
      <c r="J1838" s="142"/>
      <c r="K1838" s="159" t="s">
        <v>118</v>
      </c>
      <c r="L1838" s="150">
        <v>49</v>
      </c>
      <c r="M1838" s="151">
        <v>95</v>
      </c>
      <c r="N1838" s="151">
        <v>60</v>
      </c>
      <c r="O1838" s="151">
        <v>51</v>
      </c>
      <c r="P1838" s="151">
        <v>44</v>
      </c>
      <c r="Q1838" s="151">
        <v>-7</v>
      </c>
      <c r="R1838" s="152">
        <v>-13.725490196078432</v>
      </c>
      <c r="S1838" s="152"/>
    </row>
    <row r="1839" spans="1:19" s="145" customFormat="1" ht="14.45" customHeight="1">
      <c r="A1839" s="160"/>
      <c r="B1839" s="142" t="s">
        <v>101</v>
      </c>
      <c r="C1839" s="150">
        <v>51</v>
      </c>
      <c r="D1839" s="151">
        <v>48</v>
      </c>
      <c r="E1839" s="151">
        <v>57</v>
      </c>
      <c r="F1839" s="151">
        <v>58</v>
      </c>
      <c r="G1839" s="151">
        <v>61</v>
      </c>
      <c r="H1839" s="151">
        <v>3</v>
      </c>
      <c r="I1839" s="152">
        <v>5.1724137931034484</v>
      </c>
      <c r="J1839" s="142"/>
      <c r="K1839" s="159" t="s">
        <v>101</v>
      </c>
      <c r="L1839" s="150">
        <v>51</v>
      </c>
      <c r="M1839" s="151">
        <v>47</v>
      </c>
      <c r="N1839" s="151">
        <v>82</v>
      </c>
      <c r="O1839" s="151">
        <v>49</v>
      </c>
      <c r="P1839" s="151">
        <v>48</v>
      </c>
      <c r="Q1839" s="151">
        <v>-1</v>
      </c>
      <c r="R1839" s="152">
        <v>-2.0408163265306123</v>
      </c>
      <c r="S1839" s="152"/>
    </row>
    <row r="1840" spans="1:19" s="145" customFormat="1" ht="14.45" customHeight="1">
      <c r="A1840" s="160"/>
      <c r="B1840" s="142" t="s">
        <v>102</v>
      </c>
      <c r="C1840" s="150">
        <v>80</v>
      </c>
      <c r="D1840" s="151">
        <v>53</v>
      </c>
      <c r="E1840" s="151">
        <v>47</v>
      </c>
      <c r="F1840" s="151">
        <v>53</v>
      </c>
      <c r="G1840" s="151">
        <v>70</v>
      </c>
      <c r="H1840" s="151">
        <v>17</v>
      </c>
      <c r="I1840" s="152">
        <v>32.075471698113205</v>
      </c>
      <c r="J1840" s="142"/>
      <c r="K1840" s="159" t="s">
        <v>102</v>
      </c>
      <c r="L1840" s="150">
        <v>75</v>
      </c>
      <c r="M1840" s="151">
        <v>51</v>
      </c>
      <c r="N1840" s="151">
        <v>54</v>
      </c>
      <c r="O1840" s="151">
        <v>88</v>
      </c>
      <c r="P1840" s="151">
        <v>61</v>
      </c>
      <c r="Q1840" s="151">
        <v>-27</v>
      </c>
      <c r="R1840" s="152">
        <v>-30.681818181818183</v>
      </c>
      <c r="S1840" s="152"/>
    </row>
    <row r="1841" spans="1:19" s="145" customFormat="1" ht="14.45" customHeight="1">
      <c r="A1841" s="160"/>
      <c r="B1841" s="142" t="s">
        <v>103</v>
      </c>
      <c r="C1841" s="150">
        <v>100</v>
      </c>
      <c r="D1841" s="151">
        <v>85</v>
      </c>
      <c r="E1841" s="151">
        <v>53</v>
      </c>
      <c r="F1841" s="151">
        <v>52</v>
      </c>
      <c r="G1841" s="151">
        <v>64</v>
      </c>
      <c r="H1841" s="151">
        <v>12</v>
      </c>
      <c r="I1841" s="152">
        <v>23.076923076923077</v>
      </c>
      <c r="J1841" s="142"/>
      <c r="K1841" s="159" t="s">
        <v>103</v>
      </c>
      <c r="L1841" s="150">
        <v>79</v>
      </c>
      <c r="M1841" s="151">
        <v>88</v>
      </c>
      <c r="N1841" s="151">
        <v>51</v>
      </c>
      <c r="O1841" s="151">
        <v>60</v>
      </c>
      <c r="P1841" s="151">
        <v>89</v>
      </c>
      <c r="Q1841" s="151">
        <v>29</v>
      </c>
      <c r="R1841" s="152">
        <v>48.333333333333336</v>
      </c>
      <c r="S1841" s="152"/>
    </row>
    <row r="1842" spans="1:19" s="145" customFormat="1" ht="14.45" customHeight="1">
      <c r="A1842" s="160"/>
      <c r="B1842" s="142" t="s">
        <v>104</v>
      </c>
      <c r="C1842" s="150">
        <v>112</v>
      </c>
      <c r="D1842" s="151">
        <v>101</v>
      </c>
      <c r="E1842" s="151">
        <v>87</v>
      </c>
      <c r="F1842" s="151">
        <v>60</v>
      </c>
      <c r="G1842" s="151">
        <v>53</v>
      </c>
      <c r="H1842" s="151">
        <v>-7</v>
      </c>
      <c r="I1842" s="152">
        <v>-11.666666666666666</v>
      </c>
      <c r="J1842" s="142"/>
      <c r="K1842" s="159" t="s">
        <v>104</v>
      </c>
      <c r="L1842" s="150">
        <v>72</v>
      </c>
      <c r="M1842" s="151">
        <v>92</v>
      </c>
      <c r="N1842" s="151">
        <v>83</v>
      </c>
      <c r="O1842" s="151">
        <v>53</v>
      </c>
      <c r="P1842" s="151">
        <v>58</v>
      </c>
      <c r="Q1842" s="151">
        <v>5</v>
      </c>
      <c r="R1842" s="152">
        <v>9.433962264150944</v>
      </c>
      <c r="S1842" s="152"/>
    </row>
    <row r="1843" spans="1:19" s="145" customFormat="1" ht="14.45" customHeight="1">
      <c r="A1843" s="160"/>
      <c r="B1843" s="142" t="s">
        <v>105</v>
      </c>
      <c r="C1843" s="150">
        <v>62</v>
      </c>
      <c r="D1843" s="151">
        <v>102</v>
      </c>
      <c r="E1843" s="151">
        <v>94</v>
      </c>
      <c r="F1843" s="151">
        <v>90</v>
      </c>
      <c r="G1843" s="151">
        <v>56</v>
      </c>
      <c r="H1843" s="151">
        <v>-34</v>
      </c>
      <c r="I1843" s="152">
        <v>-37.777777777777779</v>
      </c>
      <c r="J1843" s="142"/>
      <c r="K1843" s="159" t="s">
        <v>105</v>
      </c>
      <c r="L1843" s="150">
        <v>60</v>
      </c>
      <c r="M1843" s="151">
        <v>85</v>
      </c>
      <c r="N1843" s="151">
        <v>83</v>
      </c>
      <c r="O1843" s="151">
        <v>79</v>
      </c>
      <c r="P1843" s="151">
        <v>43</v>
      </c>
      <c r="Q1843" s="151">
        <v>-36</v>
      </c>
      <c r="R1843" s="152">
        <v>-45.569620253164558</v>
      </c>
      <c r="S1843" s="152"/>
    </row>
    <row r="1844" spans="1:19" s="145" customFormat="1" ht="14.45" customHeight="1">
      <c r="A1844" s="160"/>
      <c r="B1844" s="142" t="s">
        <v>106</v>
      </c>
      <c r="C1844" s="150">
        <v>93</v>
      </c>
      <c r="D1844" s="151">
        <v>65</v>
      </c>
      <c r="E1844" s="151">
        <v>98</v>
      </c>
      <c r="F1844" s="151">
        <v>78</v>
      </c>
      <c r="G1844" s="151">
        <v>90</v>
      </c>
      <c r="H1844" s="151">
        <v>12</v>
      </c>
      <c r="I1844" s="152">
        <v>15.384615384615385</v>
      </c>
      <c r="J1844" s="142"/>
      <c r="K1844" s="159" t="s">
        <v>106</v>
      </c>
      <c r="L1844" s="150">
        <v>57</v>
      </c>
      <c r="M1844" s="151">
        <v>87</v>
      </c>
      <c r="N1844" s="151">
        <v>83</v>
      </c>
      <c r="O1844" s="151">
        <v>83</v>
      </c>
      <c r="P1844" s="151">
        <v>82</v>
      </c>
      <c r="Q1844" s="151">
        <v>-1</v>
      </c>
      <c r="R1844" s="152">
        <v>-1.2048192771084338</v>
      </c>
      <c r="S1844" s="152"/>
    </row>
    <row r="1845" spans="1:19" s="145" customFormat="1" ht="14.45" customHeight="1">
      <c r="A1845" s="160"/>
      <c r="B1845" s="142" t="s">
        <v>107</v>
      </c>
      <c r="C1845" s="150">
        <v>74</v>
      </c>
      <c r="D1845" s="151">
        <v>85</v>
      </c>
      <c r="E1845" s="151">
        <v>53</v>
      </c>
      <c r="F1845" s="151">
        <v>93</v>
      </c>
      <c r="G1845" s="151">
        <v>79</v>
      </c>
      <c r="H1845" s="151">
        <v>-14</v>
      </c>
      <c r="I1845" s="152">
        <v>-15.053763440860216</v>
      </c>
      <c r="J1845" s="142"/>
      <c r="K1845" s="159" t="s">
        <v>107</v>
      </c>
      <c r="L1845" s="150">
        <v>54</v>
      </c>
      <c r="M1845" s="151">
        <v>76</v>
      </c>
      <c r="N1845" s="151">
        <v>79</v>
      </c>
      <c r="O1845" s="151">
        <v>77</v>
      </c>
      <c r="P1845" s="151">
        <v>75</v>
      </c>
      <c r="Q1845" s="151">
        <v>-2</v>
      </c>
      <c r="R1845" s="152">
        <v>-2.5974025974025974</v>
      </c>
      <c r="S1845" s="152"/>
    </row>
    <row r="1846" spans="1:19" s="145" customFormat="1" ht="14.45" customHeight="1">
      <c r="A1846" s="160"/>
      <c r="B1846" s="142" t="s">
        <v>108</v>
      </c>
      <c r="C1846" s="150">
        <v>65</v>
      </c>
      <c r="D1846" s="151">
        <v>75</v>
      </c>
      <c r="E1846" s="151">
        <v>72</v>
      </c>
      <c r="F1846" s="151">
        <v>46</v>
      </c>
      <c r="G1846" s="151">
        <v>74</v>
      </c>
      <c r="H1846" s="151">
        <v>28</v>
      </c>
      <c r="I1846" s="152">
        <v>60.869565217391312</v>
      </c>
      <c r="J1846" s="142"/>
      <c r="K1846" s="159" t="s">
        <v>108</v>
      </c>
      <c r="L1846" s="150">
        <v>34</v>
      </c>
      <c r="M1846" s="151">
        <v>55</v>
      </c>
      <c r="N1846" s="151">
        <v>65</v>
      </c>
      <c r="O1846" s="151">
        <v>64</v>
      </c>
      <c r="P1846" s="151">
        <v>63</v>
      </c>
      <c r="Q1846" s="151">
        <v>-1</v>
      </c>
      <c r="R1846" s="152">
        <v>-1.5625</v>
      </c>
      <c r="S1846" s="152"/>
    </row>
    <row r="1847" spans="1:19" s="145" customFormat="1" ht="14.45" customHeight="1">
      <c r="A1847" s="160"/>
      <c r="B1847" s="142" t="s">
        <v>109</v>
      </c>
      <c r="C1847" s="150">
        <v>39</v>
      </c>
      <c r="D1847" s="151">
        <v>47</v>
      </c>
      <c r="E1847" s="151">
        <v>58</v>
      </c>
      <c r="F1847" s="151">
        <v>52</v>
      </c>
      <c r="G1847" s="151">
        <v>35</v>
      </c>
      <c r="H1847" s="151">
        <v>-17</v>
      </c>
      <c r="I1847" s="152">
        <v>-32.692307692307693</v>
      </c>
      <c r="J1847" s="142"/>
      <c r="K1847" s="159" t="s">
        <v>109</v>
      </c>
      <c r="L1847" s="150">
        <v>26</v>
      </c>
      <c r="M1847" s="151">
        <v>31</v>
      </c>
      <c r="N1847" s="151">
        <v>45</v>
      </c>
      <c r="O1847" s="151">
        <v>54</v>
      </c>
      <c r="P1847" s="151">
        <v>51</v>
      </c>
      <c r="Q1847" s="151">
        <v>-3</v>
      </c>
      <c r="R1847" s="152">
        <v>-5.5555555555555554</v>
      </c>
      <c r="S1847" s="152"/>
    </row>
    <row r="1848" spans="1:19" s="145" customFormat="1" ht="14.45" customHeight="1">
      <c r="A1848" s="160"/>
      <c r="B1848" s="142" t="s">
        <v>110</v>
      </c>
      <c r="C1848" s="150">
        <v>32</v>
      </c>
      <c r="D1848" s="151">
        <v>32</v>
      </c>
      <c r="E1848" s="151">
        <v>40</v>
      </c>
      <c r="F1848" s="151">
        <v>53</v>
      </c>
      <c r="G1848" s="151">
        <v>56</v>
      </c>
      <c r="H1848" s="151">
        <v>3</v>
      </c>
      <c r="I1848" s="152">
        <v>5.6603773584905666</v>
      </c>
      <c r="J1848" s="142"/>
      <c r="K1848" s="159" t="s">
        <v>110</v>
      </c>
      <c r="L1848" s="150">
        <v>14</v>
      </c>
      <c r="M1848" s="151">
        <v>26</v>
      </c>
      <c r="N1848" s="151">
        <v>28</v>
      </c>
      <c r="O1848" s="151">
        <v>36</v>
      </c>
      <c r="P1848" s="151">
        <v>50</v>
      </c>
      <c r="Q1848" s="151">
        <v>14</v>
      </c>
      <c r="R1848" s="152">
        <v>38.888888888888893</v>
      </c>
      <c r="S1848" s="152"/>
    </row>
    <row r="1849" spans="1:19" s="145" customFormat="1" ht="14.45" customHeight="1">
      <c r="A1849" s="160"/>
      <c r="B1849" s="142" t="s">
        <v>112</v>
      </c>
      <c r="C1849" s="150">
        <v>1</v>
      </c>
      <c r="D1849" s="151" t="s">
        <v>313</v>
      </c>
      <c r="E1849" s="151" t="s">
        <v>313</v>
      </c>
      <c r="F1849" s="151">
        <v>2</v>
      </c>
      <c r="G1849" s="151">
        <v>24</v>
      </c>
      <c r="H1849" s="151"/>
      <c r="I1849" s="152"/>
      <c r="J1849" s="142"/>
      <c r="K1849" s="142" t="s">
        <v>111</v>
      </c>
      <c r="L1849" s="323" t="s">
        <v>313</v>
      </c>
      <c r="M1849" s="151" t="s">
        <v>313</v>
      </c>
      <c r="N1849" s="151" t="s">
        <v>313</v>
      </c>
      <c r="O1849" s="151">
        <v>1</v>
      </c>
      <c r="P1849" s="151">
        <v>25</v>
      </c>
      <c r="Q1849" s="151"/>
      <c r="R1849" s="152"/>
      <c r="S1849" s="160"/>
    </row>
    <row r="1850" spans="1:19" s="145" customFormat="1" ht="14.45" customHeight="1">
      <c r="A1850" s="160"/>
      <c r="B1850" s="160"/>
      <c r="C1850" s="160"/>
      <c r="D1850" s="160"/>
      <c r="E1850" s="160"/>
      <c r="F1850" s="160"/>
      <c r="G1850" s="161"/>
      <c r="H1850" s="160"/>
      <c r="I1850" s="160"/>
      <c r="J1850" s="160"/>
      <c r="K1850" s="160"/>
      <c r="L1850" s="160"/>
      <c r="M1850" s="160"/>
      <c r="N1850" s="160"/>
      <c r="O1850" s="160"/>
      <c r="P1850" s="161"/>
      <c r="Q1850" s="160"/>
      <c r="R1850" s="160"/>
      <c r="S1850" s="160"/>
    </row>
    <row r="1851" spans="1:19" s="145" customFormat="1" ht="14.45" customHeight="1">
      <c r="A1851" s="160"/>
      <c r="B1851" s="160"/>
      <c r="C1851" s="160"/>
      <c r="D1851" s="160"/>
      <c r="E1851" s="160"/>
      <c r="F1851" s="160"/>
      <c r="G1851" s="161"/>
      <c r="H1851" s="160"/>
      <c r="I1851" s="160"/>
      <c r="J1851" s="160"/>
      <c r="K1851" s="160"/>
      <c r="L1851" s="160"/>
      <c r="M1851" s="160"/>
      <c r="N1851" s="160"/>
      <c r="O1851" s="160"/>
      <c r="P1851" s="161"/>
      <c r="Q1851" s="160"/>
      <c r="R1851" s="160"/>
      <c r="S1851" s="160"/>
    </row>
    <row r="1852" spans="1:19" s="145" customFormat="1" ht="14.45" customHeight="1">
      <c r="A1852" s="160"/>
      <c r="B1852" s="138" t="s">
        <v>690</v>
      </c>
      <c r="C1852" s="138"/>
      <c r="D1852" s="138"/>
      <c r="E1852" s="138"/>
      <c r="F1852" s="138"/>
      <c r="G1852" s="142"/>
      <c r="H1852" s="165"/>
      <c r="I1852" s="165"/>
      <c r="J1852" s="142"/>
      <c r="K1852" s="138" t="s">
        <v>691</v>
      </c>
      <c r="L1852" s="138"/>
      <c r="M1852" s="138"/>
      <c r="N1852" s="138"/>
      <c r="O1852" s="138"/>
      <c r="P1852" s="142"/>
      <c r="Q1852" s="165"/>
      <c r="R1852" s="165"/>
      <c r="S1852" s="144"/>
    </row>
    <row r="1853" spans="1:19" s="145" customFormat="1" ht="14.45" customHeight="1">
      <c r="A1853" s="160"/>
      <c r="B1853" s="491" t="s">
        <v>335</v>
      </c>
      <c r="C1853" s="140"/>
      <c r="D1853" s="140"/>
      <c r="E1853" s="140"/>
      <c r="F1853" s="140"/>
      <c r="G1853" s="143"/>
      <c r="H1853" s="141"/>
      <c r="I1853" s="141"/>
      <c r="J1853" s="142"/>
      <c r="K1853" s="491" t="s">
        <v>335</v>
      </c>
      <c r="L1853" s="140"/>
      <c r="M1853" s="140"/>
      <c r="N1853" s="140"/>
      <c r="O1853" s="140"/>
      <c r="P1853" s="143"/>
      <c r="Q1853" s="141"/>
      <c r="R1853" s="141"/>
      <c r="S1853" s="144"/>
    </row>
    <row r="1854" spans="1:19" s="145" customFormat="1" ht="14.45" customHeight="1">
      <c r="A1854" s="160"/>
      <c r="B1854" s="492"/>
      <c r="C1854" s="146" t="s">
        <v>151</v>
      </c>
      <c r="D1854" s="146" t="s">
        <v>86</v>
      </c>
      <c r="E1854" s="146" t="s">
        <v>87</v>
      </c>
      <c r="F1854" s="146" t="s">
        <v>410</v>
      </c>
      <c r="G1854" s="146" t="s">
        <v>739</v>
      </c>
      <c r="H1854" s="81" t="s">
        <v>509</v>
      </c>
      <c r="I1854" s="147" t="s">
        <v>807</v>
      </c>
      <c r="J1854" s="142"/>
      <c r="K1854" s="492"/>
      <c r="L1854" s="146" t="s">
        <v>151</v>
      </c>
      <c r="M1854" s="146" t="s">
        <v>86</v>
      </c>
      <c r="N1854" s="146" t="s">
        <v>87</v>
      </c>
      <c r="O1854" s="146" t="s">
        <v>410</v>
      </c>
      <c r="P1854" s="146" t="s">
        <v>739</v>
      </c>
      <c r="Q1854" s="81" t="s">
        <v>509</v>
      </c>
      <c r="R1854" s="147" t="s">
        <v>807</v>
      </c>
      <c r="S1854" s="144"/>
    </row>
    <row r="1855" spans="1:19" s="145" customFormat="1" ht="14.45" customHeight="1">
      <c r="A1855" s="160"/>
      <c r="B1855" s="493"/>
      <c r="C1855" s="148"/>
      <c r="D1855" s="148"/>
      <c r="E1855" s="148"/>
      <c r="F1855" s="148"/>
      <c r="G1855" s="148"/>
      <c r="H1855" s="149" t="s">
        <v>88</v>
      </c>
      <c r="I1855" s="81" t="s">
        <v>511</v>
      </c>
      <c r="J1855" s="142"/>
      <c r="K1855" s="493"/>
      <c r="L1855" s="148"/>
      <c r="M1855" s="148"/>
      <c r="N1855" s="148"/>
      <c r="O1855" s="148"/>
      <c r="P1855" s="148"/>
      <c r="Q1855" s="149" t="s">
        <v>88</v>
      </c>
      <c r="R1855" s="81" t="s">
        <v>511</v>
      </c>
      <c r="S1855" s="144"/>
    </row>
    <row r="1856" spans="1:19" s="180" customFormat="1" ht="14.45" customHeight="1">
      <c r="B1856" s="188" t="s">
        <v>90</v>
      </c>
      <c r="C1856" s="187">
        <v>519</v>
      </c>
      <c r="D1856" s="183">
        <v>452</v>
      </c>
      <c r="E1856" s="183">
        <v>451</v>
      </c>
      <c r="F1856" s="183">
        <v>453</v>
      </c>
      <c r="G1856" s="183">
        <v>508</v>
      </c>
      <c r="H1856" s="182">
        <v>55</v>
      </c>
      <c r="I1856" s="184">
        <v>12.141280353200882</v>
      </c>
      <c r="J1856" s="185"/>
      <c r="K1856" s="186" t="s">
        <v>90</v>
      </c>
      <c r="L1856" s="187">
        <v>464</v>
      </c>
      <c r="M1856" s="183">
        <v>518</v>
      </c>
      <c r="N1856" s="183">
        <v>455</v>
      </c>
      <c r="O1856" s="183">
        <v>432</v>
      </c>
      <c r="P1856" s="183">
        <v>448</v>
      </c>
      <c r="Q1856" s="182">
        <v>16</v>
      </c>
      <c r="R1856" s="184">
        <v>3.7037037037037033</v>
      </c>
      <c r="S1856" s="184"/>
    </row>
    <row r="1857" spans="1:19" s="145" customFormat="1" ht="14.45" customHeight="1">
      <c r="A1857" s="160"/>
      <c r="B1857" s="299" t="s">
        <v>91</v>
      </c>
      <c r="C1857" s="150">
        <v>53</v>
      </c>
      <c r="D1857" s="151">
        <v>32</v>
      </c>
      <c r="E1857" s="151">
        <v>40</v>
      </c>
      <c r="F1857" s="151">
        <v>45</v>
      </c>
      <c r="G1857" s="151">
        <v>59</v>
      </c>
      <c r="H1857" s="151">
        <v>14</v>
      </c>
      <c r="I1857" s="152">
        <v>31.111111111111111</v>
      </c>
      <c r="J1857" s="142"/>
      <c r="K1857" s="154" t="s">
        <v>91</v>
      </c>
      <c r="L1857" s="150">
        <v>66</v>
      </c>
      <c r="M1857" s="151">
        <v>77</v>
      </c>
      <c r="N1857" s="151">
        <v>61</v>
      </c>
      <c r="O1857" s="151">
        <v>41</v>
      </c>
      <c r="P1857" s="151">
        <v>36</v>
      </c>
      <c r="Q1857" s="151">
        <v>-5</v>
      </c>
      <c r="R1857" s="152">
        <v>-12.195121951219512</v>
      </c>
      <c r="S1857" s="152"/>
    </row>
    <row r="1858" spans="1:19" s="139" customFormat="1" ht="14.45" customHeight="1">
      <c r="A1858" s="160"/>
      <c r="B1858" s="299" t="s">
        <v>92</v>
      </c>
      <c r="C1858" s="150">
        <v>349</v>
      </c>
      <c r="D1858" s="151">
        <v>307</v>
      </c>
      <c r="E1858" s="151">
        <v>287</v>
      </c>
      <c r="F1858" s="151">
        <v>283</v>
      </c>
      <c r="G1858" s="151">
        <v>295</v>
      </c>
      <c r="H1858" s="151">
        <v>12</v>
      </c>
      <c r="I1858" s="152">
        <v>4.2402826855123674</v>
      </c>
      <c r="J1858" s="142"/>
      <c r="K1858" s="154" t="s">
        <v>92</v>
      </c>
      <c r="L1858" s="150">
        <v>324</v>
      </c>
      <c r="M1858" s="151">
        <v>332</v>
      </c>
      <c r="N1858" s="151">
        <v>274</v>
      </c>
      <c r="O1858" s="151">
        <v>258</v>
      </c>
      <c r="P1858" s="151">
        <v>262</v>
      </c>
      <c r="Q1858" s="151">
        <v>4</v>
      </c>
      <c r="R1858" s="152">
        <v>1.5503875968992249</v>
      </c>
      <c r="S1858" s="152"/>
    </row>
    <row r="1859" spans="1:19" s="145" customFormat="1" ht="14.45" customHeight="1">
      <c r="A1859" s="160"/>
      <c r="B1859" s="299" t="s">
        <v>93</v>
      </c>
      <c r="C1859" s="150">
        <v>116</v>
      </c>
      <c r="D1859" s="151">
        <v>113</v>
      </c>
      <c r="E1859" s="151">
        <v>124</v>
      </c>
      <c r="F1859" s="151">
        <v>124</v>
      </c>
      <c r="G1859" s="151">
        <v>140</v>
      </c>
      <c r="H1859" s="151">
        <v>16</v>
      </c>
      <c r="I1859" s="152">
        <v>12.903225806451612</v>
      </c>
      <c r="J1859" s="142"/>
      <c r="K1859" s="154" t="s">
        <v>93</v>
      </c>
      <c r="L1859" s="150">
        <v>74</v>
      </c>
      <c r="M1859" s="151">
        <v>109</v>
      </c>
      <c r="N1859" s="151">
        <v>120</v>
      </c>
      <c r="O1859" s="151">
        <v>132</v>
      </c>
      <c r="P1859" s="151">
        <v>134</v>
      </c>
      <c r="Q1859" s="151">
        <v>2</v>
      </c>
      <c r="R1859" s="152">
        <v>1.5151515151515151</v>
      </c>
      <c r="S1859" s="152"/>
    </row>
    <row r="1860" spans="1:19" s="145" customFormat="1" ht="14.45" customHeight="1">
      <c r="A1860" s="160"/>
      <c r="B1860" s="142"/>
      <c r="C1860" s="150"/>
      <c r="D1860" s="157"/>
      <c r="E1860" s="157"/>
      <c r="F1860" s="157"/>
      <c r="G1860" s="157"/>
      <c r="H1860" s="157"/>
      <c r="I1860" s="158"/>
      <c r="J1860" s="142"/>
      <c r="K1860" s="159"/>
      <c r="L1860" s="150"/>
      <c r="M1860" s="157"/>
      <c r="N1860" s="157"/>
      <c r="O1860" s="157"/>
      <c r="P1860" s="157"/>
      <c r="Q1860" s="157"/>
      <c r="R1860" s="158"/>
      <c r="S1860" s="158"/>
    </row>
    <row r="1861" spans="1:19" s="145" customFormat="1" ht="14.45" customHeight="1">
      <c r="A1861" s="160"/>
      <c r="B1861" s="142" t="s">
        <v>94</v>
      </c>
      <c r="C1861" s="150">
        <v>13</v>
      </c>
      <c r="D1861" s="151">
        <v>6</v>
      </c>
      <c r="E1861" s="151">
        <v>12</v>
      </c>
      <c r="F1861" s="151">
        <v>21</v>
      </c>
      <c r="G1861" s="151">
        <v>31</v>
      </c>
      <c r="H1861" s="151">
        <v>10</v>
      </c>
      <c r="I1861" s="152">
        <v>47.619047619047613</v>
      </c>
      <c r="J1861" s="142"/>
      <c r="K1861" s="159" t="s">
        <v>94</v>
      </c>
      <c r="L1861" s="150">
        <v>32</v>
      </c>
      <c r="M1861" s="151">
        <v>36</v>
      </c>
      <c r="N1861" s="151">
        <v>17</v>
      </c>
      <c r="O1861" s="151">
        <v>7</v>
      </c>
      <c r="P1861" s="151">
        <v>14</v>
      </c>
      <c r="Q1861" s="151">
        <v>7</v>
      </c>
      <c r="R1861" s="152">
        <v>100</v>
      </c>
      <c r="S1861" s="152"/>
    </row>
    <row r="1862" spans="1:19" s="153" customFormat="1" ht="14.45" customHeight="1">
      <c r="A1862" s="160"/>
      <c r="B1862" s="142" t="s">
        <v>95</v>
      </c>
      <c r="C1862" s="150">
        <v>17</v>
      </c>
      <c r="D1862" s="151">
        <v>10</v>
      </c>
      <c r="E1862" s="151">
        <v>13</v>
      </c>
      <c r="F1862" s="151">
        <v>10</v>
      </c>
      <c r="G1862" s="151">
        <v>16</v>
      </c>
      <c r="H1862" s="151">
        <v>6</v>
      </c>
      <c r="I1862" s="152">
        <v>60</v>
      </c>
      <c r="J1862" s="142"/>
      <c r="K1862" s="159" t="s">
        <v>95</v>
      </c>
      <c r="L1862" s="150">
        <v>18</v>
      </c>
      <c r="M1862" s="151">
        <v>24</v>
      </c>
      <c r="N1862" s="151">
        <v>24</v>
      </c>
      <c r="O1862" s="151">
        <v>13</v>
      </c>
      <c r="P1862" s="151">
        <v>9</v>
      </c>
      <c r="Q1862" s="151">
        <v>-4</v>
      </c>
      <c r="R1862" s="152">
        <v>-30.76923076923077</v>
      </c>
      <c r="S1862" s="152"/>
    </row>
    <row r="1863" spans="1:19" s="145" customFormat="1" ht="14.45" customHeight="1">
      <c r="A1863" s="160"/>
      <c r="B1863" s="142" t="s">
        <v>96</v>
      </c>
      <c r="C1863" s="150">
        <v>23</v>
      </c>
      <c r="D1863" s="151">
        <v>16</v>
      </c>
      <c r="E1863" s="151">
        <v>15</v>
      </c>
      <c r="F1863" s="151">
        <v>14</v>
      </c>
      <c r="G1863" s="151">
        <v>12</v>
      </c>
      <c r="H1863" s="151">
        <v>-2</v>
      </c>
      <c r="I1863" s="152">
        <v>-14.285714285714285</v>
      </c>
      <c r="J1863" s="142"/>
      <c r="K1863" s="159" t="s">
        <v>96</v>
      </c>
      <c r="L1863" s="150">
        <v>16</v>
      </c>
      <c r="M1863" s="151">
        <v>17</v>
      </c>
      <c r="N1863" s="151">
        <v>20</v>
      </c>
      <c r="O1863" s="151">
        <v>21</v>
      </c>
      <c r="P1863" s="151">
        <v>13</v>
      </c>
      <c r="Q1863" s="151">
        <v>-8</v>
      </c>
      <c r="R1863" s="152">
        <v>-38.095238095238095</v>
      </c>
      <c r="S1863" s="152"/>
    </row>
    <row r="1864" spans="1:19" s="145" customFormat="1" ht="14.45" customHeight="1">
      <c r="A1864" s="160"/>
      <c r="B1864" s="142" t="s">
        <v>97</v>
      </c>
      <c r="C1864" s="150">
        <v>26</v>
      </c>
      <c r="D1864" s="151">
        <v>24</v>
      </c>
      <c r="E1864" s="151">
        <v>13</v>
      </c>
      <c r="F1864" s="151">
        <v>13</v>
      </c>
      <c r="G1864" s="151">
        <v>20</v>
      </c>
      <c r="H1864" s="151">
        <v>7</v>
      </c>
      <c r="I1864" s="152">
        <v>53.846153846153847</v>
      </c>
      <c r="J1864" s="142"/>
      <c r="K1864" s="159" t="s">
        <v>97</v>
      </c>
      <c r="L1864" s="150">
        <v>27</v>
      </c>
      <c r="M1864" s="151">
        <v>15</v>
      </c>
      <c r="N1864" s="151">
        <v>20</v>
      </c>
      <c r="O1864" s="151">
        <v>22</v>
      </c>
      <c r="P1864" s="151">
        <v>28</v>
      </c>
      <c r="Q1864" s="151">
        <v>6</v>
      </c>
      <c r="R1864" s="152">
        <v>27.27272727272727</v>
      </c>
      <c r="S1864" s="152"/>
    </row>
    <row r="1865" spans="1:19" s="145" customFormat="1" ht="14.45" customHeight="1">
      <c r="A1865" s="160"/>
      <c r="B1865" s="142" t="s">
        <v>98</v>
      </c>
      <c r="C1865" s="150">
        <v>46</v>
      </c>
      <c r="D1865" s="151">
        <v>22</v>
      </c>
      <c r="E1865" s="151">
        <v>28</v>
      </c>
      <c r="F1865" s="151">
        <v>16</v>
      </c>
      <c r="G1865" s="151">
        <v>23</v>
      </c>
      <c r="H1865" s="151">
        <v>7</v>
      </c>
      <c r="I1865" s="152">
        <v>43.75</v>
      </c>
      <c r="J1865" s="142"/>
      <c r="K1865" s="159" t="s">
        <v>98</v>
      </c>
      <c r="L1865" s="150">
        <v>26</v>
      </c>
      <c r="M1865" s="151">
        <v>30</v>
      </c>
      <c r="N1865" s="151">
        <v>13</v>
      </c>
      <c r="O1865" s="151">
        <v>20</v>
      </c>
      <c r="P1865" s="151">
        <v>26</v>
      </c>
      <c r="Q1865" s="151">
        <v>6</v>
      </c>
      <c r="R1865" s="152">
        <v>30</v>
      </c>
      <c r="S1865" s="152"/>
    </row>
    <row r="1866" spans="1:19" s="145" customFormat="1" ht="14.45" customHeight="1">
      <c r="A1866" s="160"/>
      <c r="B1866" s="142" t="s">
        <v>99</v>
      </c>
      <c r="C1866" s="150">
        <v>23</v>
      </c>
      <c r="D1866" s="151">
        <v>29</v>
      </c>
      <c r="E1866" s="151">
        <v>31</v>
      </c>
      <c r="F1866" s="151">
        <v>32</v>
      </c>
      <c r="G1866" s="151">
        <v>32</v>
      </c>
      <c r="H1866" s="151">
        <v>0</v>
      </c>
      <c r="I1866" s="152">
        <v>0</v>
      </c>
      <c r="J1866" s="142"/>
      <c r="K1866" s="159" t="s">
        <v>99</v>
      </c>
      <c r="L1866" s="150">
        <v>34</v>
      </c>
      <c r="M1866" s="151">
        <v>35</v>
      </c>
      <c r="N1866" s="151">
        <v>25</v>
      </c>
      <c r="O1866" s="151">
        <v>14</v>
      </c>
      <c r="P1866" s="151">
        <v>28</v>
      </c>
      <c r="Q1866" s="151">
        <v>14</v>
      </c>
      <c r="R1866" s="152">
        <v>100</v>
      </c>
      <c r="S1866" s="152"/>
    </row>
    <row r="1867" spans="1:19" s="145" customFormat="1" ht="14.45" customHeight="1">
      <c r="A1867" s="160"/>
      <c r="B1867" s="142" t="s">
        <v>100</v>
      </c>
      <c r="C1867" s="150">
        <v>31</v>
      </c>
      <c r="D1867" s="151">
        <v>21</v>
      </c>
      <c r="E1867" s="151">
        <v>39</v>
      </c>
      <c r="F1867" s="151">
        <v>34</v>
      </c>
      <c r="G1867" s="151">
        <v>41</v>
      </c>
      <c r="H1867" s="151">
        <v>7</v>
      </c>
      <c r="I1867" s="152">
        <v>20.588235294117645</v>
      </c>
      <c r="J1867" s="142"/>
      <c r="K1867" s="159" t="s">
        <v>100</v>
      </c>
      <c r="L1867" s="150">
        <v>54</v>
      </c>
      <c r="M1867" s="151">
        <v>37</v>
      </c>
      <c r="N1867" s="151">
        <v>27</v>
      </c>
      <c r="O1867" s="151">
        <v>23</v>
      </c>
      <c r="P1867" s="151">
        <v>17</v>
      </c>
      <c r="Q1867" s="151">
        <v>-6</v>
      </c>
      <c r="R1867" s="152">
        <v>-26.086956521739129</v>
      </c>
      <c r="S1867" s="152"/>
    </row>
    <row r="1868" spans="1:19" s="145" customFormat="1" ht="14.45" customHeight="1">
      <c r="A1868" s="160"/>
      <c r="B1868" s="142" t="s">
        <v>118</v>
      </c>
      <c r="C1868" s="150">
        <v>28</v>
      </c>
      <c r="D1868" s="151">
        <v>23</v>
      </c>
      <c r="E1868" s="151">
        <v>20</v>
      </c>
      <c r="F1868" s="151">
        <v>34</v>
      </c>
      <c r="G1868" s="151">
        <v>25</v>
      </c>
      <c r="H1868" s="151">
        <v>-9</v>
      </c>
      <c r="I1868" s="152">
        <v>-26.47058823529412</v>
      </c>
      <c r="J1868" s="142"/>
      <c r="K1868" s="159" t="s">
        <v>118</v>
      </c>
      <c r="L1868" s="150">
        <v>25</v>
      </c>
      <c r="M1868" s="151">
        <v>48</v>
      </c>
      <c r="N1868" s="151">
        <v>28</v>
      </c>
      <c r="O1868" s="151">
        <v>27</v>
      </c>
      <c r="P1868" s="151">
        <v>25</v>
      </c>
      <c r="Q1868" s="151">
        <v>-2</v>
      </c>
      <c r="R1868" s="152">
        <v>-7.4074074074074066</v>
      </c>
      <c r="S1868" s="152"/>
    </row>
    <row r="1869" spans="1:19" s="145" customFormat="1" ht="14.45" customHeight="1">
      <c r="A1869" s="160"/>
      <c r="B1869" s="142" t="s">
        <v>101</v>
      </c>
      <c r="C1869" s="150">
        <v>24</v>
      </c>
      <c r="D1869" s="151">
        <v>28</v>
      </c>
      <c r="E1869" s="151">
        <v>27</v>
      </c>
      <c r="F1869" s="151">
        <v>32</v>
      </c>
      <c r="G1869" s="151">
        <v>30</v>
      </c>
      <c r="H1869" s="151">
        <v>-2</v>
      </c>
      <c r="I1869" s="152">
        <v>-6.25</v>
      </c>
      <c r="J1869" s="142"/>
      <c r="K1869" s="159" t="s">
        <v>101</v>
      </c>
      <c r="L1869" s="150">
        <v>25</v>
      </c>
      <c r="M1869" s="151">
        <v>20</v>
      </c>
      <c r="N1869" s="151">
        <v>38</v>
      </c>
      <c r="O1869" s="151">
        <v>22</v>
      </c>
      <c r="P1869" s="151">
        <v>22</v>
      </c>
      <c r="Q1869" s="151">
        <v>0</v>
      </c>
      <c r="R1869" s="152">
        <v>0</v>
      </c>
      <c r="S1869" s="152"/>
    </row>
    <row r="1870" spans="1:19" s="145" customFormat="1" ht="14.45" customHeight="1">
      <c r="A1870" s="160"/>
      <c r="B1870" s="142" t="s">
        <v>102</v>
      </c>
      <c r="C1870" s="150">
        <v>35</v>
      </c>
      <c r="D1870" s="151">
        <v>24</v>
      </c>
      <c r="E1870" s="151">
        <v>23</v>
      </c>
      <c r="F1870" s="151">
        <v>26</v>
      </c>
      <c r="G1870" s="151">
        <v>36</v>
      </c>
      <c r="H1870" s="151">
        <v>10</v>
      </c>
      <c r="I1870" s="152">
        <v>38.461538461538467</v>
      </c>
      <c r="J1870" s="142"/>
      <c r="K1870" s="159" t="s">
        <v>102</v>
      </c>
      <c r="L1870" s="150">
        <v>36</v>
      </c>
      <c r="M1870" s="151">
        <v>23</v>
      </c>
      <c r="N1870" s="151">
        <v>23</v>
      </c>
      <c r="O1870" s="151">
        <v>42</v>
      </c>
      <c r="P1870" s="151">
        <v>28</v>
      </c>
      <c r="Q1870" s="151">
        <v>-14</v>
      </c>
      <c r="R1870" s="152">
        <v>-33.333333333333329</v>
      </c>
      <c r="S1870" s="152"/>
    </row>
    <row r="1871" spans="1:19" s="145" customFormat="1" ht="14.45" customHeight="1">
      <c r="A1871" s="160"/>
      <c r="B1871" s="142" t="s">
        <v>103</v>
      </c>
      <c r="C1871" s="150">
        <v>51</v>
      </c>
      <c r="D1871" s="151">
        <v>38</v>
      </c>
      <c r="E1871" s="151">
        <v>26</v>
      </c>
      <c r="F1871" s="151">
        <v>26</v>
      </c>
      <c r="G1871" s="151">
        <v>34</v>
      </c>
      <c r="H1871" s="151">
        <v>8</v>
      </c>
      <c r="I1871" s="152">
        <v>30.76923076923077</v>
      </c>
      <c r="J1871" s="142"/>
      <c r="K1871" s="159" t="s">
        <v>103</v>
      </c>
      <c r="L1871" s="150">
        <v>39</v>
      </c>
      <c r="M1871" s="151">
        <v>44</v>
      </c>
      <c r="N1871" s="151">
        <v>26</v>
      </c>
      <c r="O1871" s="151">
        <v>30</v>
      </c>
      <c r="P1871" s="151">
        <v>39</v>
      </c>
      <c r="Q1871" s="151">
        <v>9</v>
      </c>
      <c r="R1871" s="152">
        <v>30</v>
      </c>
      <c r="S1871" s="152"/>
    </row>
    <row r="1872" spans="1:19" s="145" customFormat="1" ht="14.45" customHeight="1">
      <c r="A1872" s="160"/>
      <c r="B1872" s="142" t="s">
        <v>104</v>
      </c>
      <c r="C1872" s="150">
        <v>56</v>
      </c>
      <c r="D1872" s="151">
        <v>50</v>
      </c>
      <c r="E1872" s="151">
        <v>35</v>
      </c>
      <c r="F1872" s="151">
        <v>28</v>
      </c>
      <c r="G1872" s="151">
        <v>29</v>
      </c>
      <c r="H1872" s="151">
        <v>1</v>
      </c>
      <c r="I1872" s="152">
        <v>3.5714285714285712</v>
      </c>
      <c r="J1872" s="142"/>
      <c r="K1872" s="159" t="s">
        <v>104</v>
      </c>
      <c r="L1872" s="150">
        <v>33</v>
      </c>
      <c r="M1872" s="151">
        <v>39</v>
      </c>
      <c r="N1872" s="151">
        <v>38</v>
      </c>
      <c r="O1872" s="151">
        <v>25</v>
      </c>
      <c r="P1872" s="151">
        <v>30</v>
      </c>
      <c r="Q1872" s="151">
        <v>5</v>
      </c>
      <c r="R1872" s="152">
        <v>20</v>
      </c>
      <c r="S1872" s="152"/>
    </row>
    <row r="1873" spans="1:19" s="145" customFormat="1" ht="14.45" customHeight="1">
      <c r="A1873" s="160"/>
      <c r="B1873" s="142" t="s">
        <v>105</v>
      </c>
      <c r="C1873" s="150">
        <v>29</v>
      </c>
      <c r="D1873" s="151">
        <v>48</v>
      </c>
      <c r="E1873" s="151">
        <v>45</v>
      </c>
      <c r="F1873" s="151">
        <v>42</v>
      </c>
      <c r="G1873" s="151">
        <v>25</v>
      </c>
      <c r="H1873" s="151">
        <v>-17</v>
      </c>
      <c r="I1873" s="152">
        <v>-40.476190476190474</v>
      </c>
      <c r="J1873" s="142"/>
      <c r="K1873" s="159" t="s">
        <v>105</v>
      </c>
      <c r="L1873" s="150">
        <v>25</v>
      </c>
      <c r="M1873" s="151">
        <v>41</v>
      </c>
      <c r="N1873" s="151">
        <v>36</v>
      </c>
      <c r="O1873" s="151">
        <v>33</v>
      </c>
      <c r="P1873" s="151">
        <v>19</v>
      </c>
      <c r="Q1873" s="151">
        <v>-14</v>
      </c>
      <c r="R1873" s="152">
        <v>-42.424242424242422</v>
      </c>
      <c r="S1873" s="152"/>
    </row>
    <row r="1874" spans="1:19" s="145" customFormat="1" ht="14.45" customHeight="1">
      <c r="A1874" s="160"/>
      <c r="B1874" s="142" t="s">
        <v>106</v>
      </c>
      <c r="C1874" s="150">
        <v>37</v>
      </c>
      <c r="D1874" s="151">
        <v>29</v>
      </c>
      <c r="E1874" s="151">
        <v>42</v>
      </c>
      <c r="F1874" s="151">
        <v>39</v>
      </c>
      <c r="G1874" s="151">
        <v>44</v>
      </c>
      <c r="H1874" s="151">
        <v>5</v>
      </c>
      <c r="I1874" s="152">
        <v>12.820512820512819</v>
      </c>
      <c r="J1874" s="142"/>
      <c r="K1874" s="159" t="s">
        <v>106</v>
      </c>
      <c r="L1874" s="150">
        <v>27</v>
      </c>
      <c r="M1874" s="151">
        <v>33</v>
      </c>
      <c r="N1874" s="151">
        <v>39</v>
      </c>
      <c r="O1874" s="151">
        <v>37</v>
      </c>
      <c r="P1874" s="151">
        <v>35</v>
      </c>
      <c r="Q1874" s="151">
        <v>-2</v>
      </c>
      <c r="R1874" s="152">
        <v>-5.4054054054054053</v>
      </c>
      <c r="S1874" s="152"/>
    </row>
    <row r="1875" spans="1:19" s="145" customFormat="1" ht="14.45" customHeight="1">
      <c r="A1875" s="160"/>
      <c r="B1875" s="142" t="s">
        <v>107</v>
      </c>
      <c r="C1875" s="150">
        <v>30</v>
      </c>
      <c r="D1875" s="151">
        <v>32</v>
      </c>
      <c r="E1875" s="151">
        <v>22</v>
      </c>
      <c r="F1875" s="151">
        <v>38</v>
      </c>
      <c r="G1875" s="151">
        <v>39</v>
      </c>
      <c r="H1875" s="151">
        <v>1</v>
      </c>
      <c r="I1875" s="152">
        <v>2.6315789473684208</v>
      </c>
      <c r="J1875" s="142"/>
      <c r="K1875" s="159" t="s">
        <v>107</v>
      </c>
      <c r="L1875" s="150">
        <v>19</v>
      </c>
      <c r="M1875" s="151">
        <v>36</v>
      </c>
      <c r="N1875" s="151">
        <v>26</v>
      </c>
      <c r="O1875" s="151">
        <v>38</v>
      </c>
      <c r="P1875" s="151">
        <v>34</v>
      </c>
      <c r="Q1875" s="151">
        <v>-4</v>
      </c>
      <c r="R1875" s="152">
        <v>-10.526315789473683</v>
      </c>
      <c r="S1875" s="152"/>
    </row>
    <row r="1876" spans="1:19" s="145" customFormat="1" ht="14.45" customHeight="1">
      <c r="A1876" s="160"/>
      <c r="B1876" s="142" t="s">
        <v>108</v>
      </c>
      <c r="C1876" s="150">
        <v>25</v>
      </c>
      <c r="D1876" s="151">
        <v>30</v>
      </c>
      <c r="E1876" s="151">
        <v>26</v>
      </c>
      <c r="F1876" s="151">
        <v>18</v>
      </c>
      <c r="G1876" s="151">
        <v>32</v>
      </c>
      <c r="H1876" s="151">
        <v>14</v>
      </c>
      <c r="I1876" s="152">
        <v>77.777777777777786</v>
      </c>
      <c r="J1876" s="142"/>
      <c r="K1876" s="159" t="s">
        <v>108</v>
      </c>
      <c r="L1876" s="150">
        <v>12</v>
      </c>
      <c r="M1876" s="151">
        <v>20</v>
      </c>
      <c r="N1876" s="151">
        <v>29</v>
      </c>
      <c r="O1876" s="151">
        <v>22</v>
      </c>
      <c r="P1876" s="151">
        <v>26</v>
      </c>
      <c r="Q1876" s="151">
        <v>4</v>
      </c>
      <c r="R1876" s="152">
        <v>18.181818181818183</v>
      </c>
      <c r="S1876" s="152"/>
    </row>
    <row r="1877" spans="1:19" s="145" customFormat="1" ht="14.45" customHeight="1">
      <c r="A1877" s="160"/>
      <c r="B1877" s="142" t="s">
        <v>109</v>
      </c>
      <c r="C1877" s="150">
        <v>17</v>
      </c>
      <c r="D1877" s="151">
        <v>15</v>
      </c>
      <c r="E1877" s="151">
        <v>24</v>
      </c>
      <c r="F1877" s="151">
        <v>14</v>
      </c>
      <c r="G1877" s="151">
        <v>10</v>
      </c>
      <c r="H1877" s="151">
        <v>-4</v>
      </c>
      <c r="I1877" s="152">
        <v>-28.571428571428569</v>
      </c>
      <c r="J1877" s="142"/>
      <c r="K1877" s="159" t="s">
        <v>109</v>
      </c>
      <c r="L1877" s="150">
        <v>11</v>
      </c>
      <c r="M1877" s="151">
        <v>11</v>
      </c>
      <c r="N1877" s="151">
        <v>15</v>
      </c>
      <c r="O1877" s="151">
        <v>23</v>
      </c>
      <c r="P1877" s="151">
        <v>15</v>
      </c>
      <c r="Q1877" s="151">
        <v>-8</v>
      </c>
      <c r="R1877" s="152">
        <v>-34.782608695652172</v>
      </c>
      <c r="S1877" s="152"/>
    </row>
    <row r="1878" spans="1:19" s="145" customFormat="1" ht="14.45" customHeight="1">
      <c r="A1878" s="160"/>
      <c r="B1878" s="142" t="s">
        <v>110</v>
      </c>
      <c r="C1878" s="150">
        <v>7</v>
      </c>
      <c r="D1878" s="151">
        <v>7</v>
      </c>
      <c r="E1878" s="151">
        <v>10</v>
      </c>
      <c r="F1878" s="151">
        <v>15</v>
      </c>
      <c r="G1878" s="151">
        <v>15</v>
      </c>
      <c r="H1878" s="151">
        <v>0</v>
      </c>
      <c r="I1878" s="152">
        <v>0</v>
      </c>
      <c r="J1878" s="142"/>
      <c r="K1878" s="159" t="s">
        <v>110</v>
      </c>
      <c r="L1878" s="150">
        <v>5</v>
      </c>
      <c r="M1878" s="151">
        <v>9</v>
      </c>
      <c r="N1878" s="151">
        <v>11</v>
      </c>
      <c r="O1878" s="151">
        <v>12</v>
      </c>
      <c r="P1878" s="151">
        <v>24</v>
      </c>
      <c r="Q1878" s="151">
        <v>12</v>
      </c>
      <c r="R1878" s="152">
        <v>100</v>
      </c>
      <c r="S1878" s="152"/>
    </row>
    <row r="1879" spans="1:19" s="145" customFormat="1" ht="14.45" customHeight="1">
      <c r="A1879" s="160"/>
      <c r="B1879" s="142" t="s">
        <v>112</v>
      </c>
      <c r="C1879" s="150">
        <v>1</v>
      </c>
      <c r="D1879" s="151" t="s">
        <v>313</v>
      </c>
      <c r="E1879" s="151" t="s">
        <v>313</v>
      </c>
      <c r="F1879" s="151">
        <v>1</v>
      </c>
      <c r="G1879" s="151">
        <v>14</v>
      </c>
      <c r="H1879" s="151"/>
      <c r="I1879" s="152"/>
      <c r="J1879" s="142"/>
      <c r="K1879" s="142" t="s">
        <v>111</v>
      </c>
      <c r="L1879" s="323" t="s">
        <v>313</v>
      </c>
      <c r="M1879" s="151" t="s">
        <v>313</v>
      </c>
      <c r="N1879" s="151" t="s">
        <v>313</v>
      </c>
      <c r="O1879" s="151">
        <v>1</v>
      </c>
      <c r="P1879" s="151">
        <v>16</v>
      </c>
      <c r="Q1879" s="151"/>
      <c r="R1879" s="152"/>
      <c r="S1879" s="160"/>
    </row>
    <row r="1880" spans="1:19" s="145" customFormat="1" ht="14.45" customHeight="1">
      <c r="A1880" s="160"/>
      <c r="B1880" s="160"/>
      <c r="C1880" s="160"/>
      <c r="D1880" s="160"/>
      <c r="E1880" s="160"/>
      <c r="F1880" s="160"/>
      <c r="G1880" s="161"/>
      <c r="H1880" s="160"/>
      <c r="I1880" s="160"/>
      <c r="J1880" s="160"/>
      <c r="K1880" s="160"/>
      <c r="L1880" s="160"/>
      <c r="M1880" s="160"/>
      <c r="N1880" s="160"/>
      <c r="O1880" s="160"/>
      <c r="P1880" s="161"/>
      <c r="Q1880" s="160"/>
      <c r="R1880" s="160"/>
      <c r="S1880" s="160"/>
    </row>
    <row r="1881" spans="1:19" s="145" customFormat="1" ht="14.45" customHeight="1">
      <c r="A1881" s="160"/>
      <c r="B1881" s="160"/>
      <c r="C1881" s="160"/>
      <c r="D1881" s="160"/>
      <c r="E1881" s="160"/>
      <c r="F1881" s="160"/>
      <c r="G1881" s="161"/>
      <c r="H1881" s="160"/>
      <c r="I1881" s="160"/>
      <c r="J1881" s="160"/>
      <c r="K1881" s="160"/>
      <c r="L1881" s="160"/>
      <c r="M1881" s="160"/>
      <c r="N1881" s="160"/>
      <c r="O1881" s="160"/>
      <c r="P1881" s="161"/>
      <c r="Q1881" s="160"/>
      <c r="R1881" s="160"/>
      <c r="S1881" s="160"/>
    </row>
    <row r="1882" spans="1:19" s="145" customFormat="1" ht="14.45" customHeight="1">
      <c r="A1882" s="138"/>
      <c r="B1882" s="138" t="s">
        <v>692</v>
      </c>
      <c r="C1882" s="138"/>
      <c r="D1882" s="138"/>
      <c r="E1882" s="138"/>
      <c r="F1882" s="138"/>
      <c r="G1882" s="138"/>
      <c r="H1882" s="138"/>
      <c r="I1882" s="138"/>
      <c r="J1882" s="138"/>
      <c r="K1882" s="138" t="s">
        <v>693</v>
      </c>
      <c r="L1882" s="138"/>
      <c r="M1882" s="138"/>
      <c r="N1882" s="138"/>
      <c r="O1882" s="138"/>
      <c r="P1882" s="138"/>
      <c r="Q1882" s="138"/>
      <c r="R1882" s="138"/>
      <c r="S1882" s="138"/>
    </row>
    <row r="1883" spans="1:19" s="145" customFormat="1" ht="14.45" customHeight="1">
      <c r="A1883" s="160"/>
      <c r="B1883" s="491" t="s">
        <v>335</v>
      </c>
      <c r="C1883" s="140"/>
      <c r="D1883" s="140"/>
      <c r="E1883" s="140"/>
      <c r="F1883" s="140"/>
      <c r="G1883" s="143"/>
      <c r="H1883" s="141"/>
      <c r="I1883" s="141"/>
      <c r="J1883" s="142"/>
      <c r="K1883" s="491" t="s">
        <v>335</v>
      </c>
      <c r="L1883" s="140"/>
      <c r="M1883" s="140"/>
      <c r="N1883" s="140"/>
      <c r="O1883" s="140"/>
      <c r="P1883" s="143"/>
      <c r="Q1883" s="141"/>
      <c r="R1883" s="141"/>
      <c r="S1883" s="144"/>
    </row>
    <row r="1884" spans="1:19" s="145" customFormat="1" ht="14.45" customHeight="1">
      <c r="A1884" s="160"/>
      <c r="B1884" s="492"/>
      <c r="C1884" s="146" t="s">
        <v>151</v>
      </c>
      <c r="D1884" s="146" t="s">
        <v>86</v>
      </c>
      <c r="E1884" s="146" t="s">
        <v>87</v>
      </c>
      <c r="F1884" s="146" t="s">
        <v>410</v>
      </c>
      <c r="G1884" s="146" t="s">
        <v>739</v>
      </c>
      <c r="H1884" s="81" t="s">
        <v>509</v>
      </c>
      <c r="I1884" s="147" t="s">
        <v>807</v>
      </c>
      <c r="J1884" s="142"/>
      <c r="K1884" s="492"/>
      <c r="L1884" s="146" t="s">
        <v>151</v>
      </c>
      <c r="M1884" s="146" t="s">
        <v>86</v>
      </c>
      <c r="N1884" s="146" t="s">
        <v>87</v>
      </c>
      <c r="O1884" s="146" t="s">
        <v>410</v>
      </c>
      <c r="P1884" s="146" t="s">
        <v>739</v>
      </c>
      <c r="Q1884" s="81" t="s">
        <v>509</v>
      </c>
      <c r="R1884" s="147" t="s">
        <v>807</v>
      </c>
      <c r="S1884" s="144"/>
    </row>
    <row r="1885" spans="1:19" s="145" customFormat="1" ht="14.45" customHeight="1">
      <c r="A1885" s="160"/>
      <c r="B1885" s="493"/>
      <c r="C1885" s="148"/>
      <c r="D1885" s="148"/>
      <c r="E1885" s="148"/>
      <c r="F1885" s="148"/>
      <c r="G1885" s="148"/>
      <c r="H1885" s="149" t="s">
        <v>88</v>
      </c>
      <c r="I1885" s="81" t="s">
        <v>511</v>
      </c>
      <c r="J1885" s="142"/>
      <c r="K1885" s="493"/>
      <c r="L1885" s="148"/>
      <c r="M1885" s="148"/>
      <c r="N1885" s="148"/>
      <c r="O1885" s="148"/>
      <c r="P1885" s="148"/>
      <c r="Q1885" s="149" t="s">
        <v>88</v>
      </c>
      <c r="R1885" s="81" t="s">
        <v>511</v>
      </c>
      <c r="S1885" s="144"/>
    </row>
    <row r="1886" spans="1:19" s="180" customFormat="1" ht="14.45" customHeight="1">
      <c r="B1886" s="188" t="s">
        <v>90</v>
      </c>
      <c r="C1886" s="187">
        <v>587</v>
      </c>
      <c r="D1886" s="183">
        <v>566</v>
      </c>
      <c r="E1886" s="183">
        <v>572</v>
      </c>
      <c r="F1886" s="183">
        <v>537</v>
      </c>
      <c r="G1886" s="183">
        <v>546</v>
      </c>
      <c r="H1886" s="182">
        <v>9</v>
      </c>
      <c r="I1886" s="184">
        <v>1.6759776536312849</v>
      </c>
      <c r="J1886" s="185"/>
      <c r="K1886" s="186" t="s">
        <v>90</v>
      </c>
      <c r="L1886" s="187">
        <v>534</v>
      </c>
      <c r="M1886" s="183">
        <v>599</v>
      </c>
      <c r="N1886" s="183">
        <v>548</v>
      </c>
      <c r="O1886" s="183">
        <v>529</v>
      </c>
      <c r="P1886" s="183">
        <v>538</v>
      </c>
      <c r="Q1886" s="182">
        <v>9</v>
      </c>
      <c r="R1886" s="184">
        <v>1.7013232514177694</v>
      </c>
      <c r="S1886" s="184"/>
    </row>
    <row r="1887" spans="1:19" s="139" customFormat="1" ht="14.45" customHeight="1">
      <c r="A1887" s="160"/>
      <c r="B1887" s="299" t="s">
        <v>91</v>
      </c>
      <c r="C1887" s="150">
        <v>47</v>
      </c>
      <c r="D1887" s="151">
        <v>43</v>
      </c>
      <c r="E1887" s="151">
        <v>40</v>
      </c>
      <c r="F1887" s="151">
        <v>49</v>
      </c>
      <c r="G1887" s="151">
        <v>50</v>
      </c>
      <c r="H1887" s="151">
        <v>1</v>
      </c>
      <c r="I1887" s="152">
        <v>2.0408163265306123</v>
      </c>
      <c r="J1887" s="142"/>
      <c r="K1887" s="154" t="s">
        <v>91</v>
      </c>
      <c r="L1887" s="150">
        <v>69</v>
      </c>
      <c r="M1887" s="151">
        <v>63</v>
      </c>
      <c r="N1887" s="151">
        <v>50</v>
      </c>
      <c r="O1887" s="151">
        <v>37</v>
      </c>
      <c r="P1887" s="151">
        <v>42</v>
      </c>
      <c r="Q1887" s="151">
        <v>5</v>
      </c>
      <c r="R1887" s="152">
        <v>13.513513513513514</v>
      </c>
      <c r="S1887" s="152"/>
    </row>
    <row r="1888" spans="1:19" s="145" customFormat="1" ht="14.45" customHeight="1">
      <c r="A1888" s="160"/>
      <c r="B1888" s="299" t="s">
        <v>92</v>
      </c>
      <c r="C1888" s="150">
        <v>353</v>
      </c>
      <c r="D1888" s="151">
        <v>332</v>
      </c>
      <c r="E1888" s="151">
        <v>335</v>
      </c>
      <c r="F1888" s="151">
        <v>289</v>
      </c>
      <c r="G1888" s="151">
        <v>292</v>
      </c>
      <c r="H1888" s="151">
        <v>3</v>
      </c>
      <c r="I1888" s="152">
        <v>1.0380622837370241</v>
      </c>
      <c r="J1888" s="142"/>
      <c r="K1888" s="154" t="s">
        <v>92</v>
      </c>
      <c r="L1888" s="150">
        <v>354</v>
      </c>
      <c r="M1888" s="151">
        <v>370</v>
      </c>
      <c r="N1888" s="151">
        <v>318</v>
      </c>
      <c r="O1888" s="151">
        <v>310</v>
      </c>
      <c r="P1888" s="151">
        <v>300</v>
      </c>
      <c r="Q1888" s="151">
        <v>-10</v>
      </c>
      <c r="R1888" s="152">
        <v>-3.225806451612903</v>
      </c>
      <c r="S1888" s="152"/>
    </row>
    <row r="1889" spans="1:19" s="145" customFormat="1" ht="14.45" customHeight="1">
      <c r="A1889" s="160"/>
      <c r="B1889" s="299" t="s">
        <v>93</v>
      </c>
      <c r="C1889" s="150">
        <v>187</v>
      </c>
      <c r="D1889" s="151">
        <v>191</v>
      </c>
      <c r="E1889" s="151">
        <v>197</v>
      </c>
      <c r="F1889" s="151">
        <v>198</v>
      </c>
      <c r="G1889" s="151">
        <v>194</v>
      </c>
      <c r="H1889" s="151">
        <v>-4</v>
      </c>
      <c r="I1889" s="152">
        <v>-2.0202020202020203</v>
      </c>
      <c r="J1889" s="142"/>
      <c r="K1889" s="154" t="s">
        <v>93</v>
      </c>
      <c r="L1889" s="150">
        <v>111</v>
      </c>
      <c r="M1889" s="151">
        <v>166</v>
      </c>
      <c r="N1889" s="151">
        <v>180</v>
      </c>
      <c r="O1889" s="151">
        <v>182</v>
      </c>
      <c r="P1889" s="151">
        <v>187</v>
      </c>
      <c r="Q1889" s="151">
        <v>5</v>
      </c>
      <c r="R1889" s="152">
        <v>2.7472527472527473</v>
      </c>
      <c r="S1889" s="152"/>
    </row>
    <row r="1890" spans="1:19" s="145" customFormat="1" ht="14.45" customHeight="1">
      <c r="A1890" s="160"/>
      <c r="B1890" s="142"/>
      <c r="C1890" s="150"/>
      <c r="D1890" s="157"/>
      <c r="E1890" s="157"/>
      <c r="F1890" s="157"/>
      <c r="G1890" s="157"/>
      <c r="H1890" s="157"/>
      <c r="I1890" s="158"/>
      <c r="J1890" s="142"/>
      <c r="K1890" s="159"/>
      <c r="L1890" s="150"/>
      <c r="M1890" s="157"/>
      <c r="N1890" s="157"/>
      <c r="O1890" s="157"/>
      <c r="P1890" s="157"/>
      <c r="Q1890" s="157"/>
      <c r="R1890" s="158"/>
      <c r="S1890" s="158"/>
    </row>
    <row r="1891" spans="1:19" s="153" customFormat="1" ht="14.45" customHeight="1">
      <c r="A1891" s="160"/>
      <c r="B1891" s="142" t="s">
        <v>94</v>
      </c>
      <c r="C1891" s="150">
        <v>11</v>
      </c>
      <c r="D1891" s="151">
        <v>13</v>
      </c>
      <c r="E1891" s="151">
        <v>14</v>
      </c>
      <c r="F1891" s="151">
        <v>23</v>
      </c>
      <c r="G1891" s="151">
        <v>22</v>
      </c>
      <c r="H1891" s="151">
        <v>-1</v>
      </c>
      <c r="I1891" s="152">
        <v>-4.3478260869565215</v>
      </c>
      <c r="J1891" s="142"/>
      <c r="K1891" s="159" t="s">
        <v>94</v>
      </c>
      <c r="L1891" s="150">
        <v>25</v>
      </c>
      <c r="M1891" s="151">
        <v>23</v>
      </c>
      <c r="N1891" s="151">
        <v>14</v>
      </c>
      <c r="O1891" s="151">
        <v>12</v>
      </c>
      <c r="P1891" s="151">
        <v>15</v>
      </c>
      <c r="Q1891" s="151">
        <v>3</v>
      </c>
      <c r="R1891" s="152">
        <v>25</v>
      </c>
      <c r="S1891" s="152"/>
    </row>
    <row r="1892" spans="1:19" s="145" customFormat="1" ht="14.45" customHeight="1">
      <c r="A1892" s="160"/>
      <c r="B1892" s="142" t="s">
        <v>95</v>
      </c>
      <c r="C1892" s="150">
        <v>14</v>
      </c>
      <c r="D1892" s="151">
        <v>13</v>
      </c>
      <c r="E1892" s="151">
        <v>13</v>
      </c>
      <c r="F1892" s="151">
        <v>12</v>
      </c>
      <c r="G1892" s="151">
        <v>17</v>
      </c>
      <c r="H1892" s="151">
        <v>5</v>
      </c>
      <c r="I1892" s="152">
        <v>41.666666666666671</v>
      </c>
      <c r="J1892" s="142"/>
      <c r="K1892" s="159" t="s">
        <v>95</v>
      </c>
      <c r="L1892" s="150">
        <v>24</v>
      </c>
      <c r="M1892" s="151">
        <v>19</v>
      </c>
      <c r="N1892" s="151">
        <v>17</v>
      </c>
      <c r="O1892" s="151">
        <v>12</v>
      </c>
      <c r="P1892" s="151">
        <v>10</v>
      </c>
      <c r="Q1892" s="151">
        <v>-2</v>
      </c>
      <c r="R1892" s="152">
        <v>-16.666666666666664</v>
      </c>
      <c r="S1892" s="152"/>
    </row>
    <row r="1893" spans="1:19" s="145" customFormat="1" ht="14.45" customHeight="1">
      <c r="A1893" s="160"/>
      <c r="B1893" s="142" t="s">
        <v>96</v>
      </c>
      <c r="C1893" s="150">
        <v>22</v>
      </c>
      <c r="D1893" s="151">
        <v>17</v>
      </c>
      <c r="E1893" s="151">
        <v>13</v>
      </c>
      <c r="F1893" s="151">
        <v>14</v>
      </c>
      <c r="G1893" s="151">
        <v>11</v>
      </c>
      <c r="H1893" s="151">
        <v>-3</v>
      </c>
      <c r="I1893" s="152">
        <v>-21.428571428571427</v>
      </c>
      <c r="J1893" s="142"/>
      <c r="K1893" s="159" t="s">
        <v>96</v>
      </c>
      <c r="L1893" s="150">
        <v>20</v>
      </c>
      <c r="M1893" s="151">
        <v>21</v>
      </c>
      <c r="N1893" s="151">
        <v>19</v>
      </c>
      <c r="O1893" s="151">
        <v>13</v>
      </c>
      <c r="P1893" s="151">
        <v>17</v>
      </c>
      <c r="Q1893" s="151">
        <v>4</v>
      </c>
      <c r="R1893" s="152">
        <v>30.76923076923077</v>
      </c>
      <c r="S1893" s="152"/>
    </row>
    <row r="1894" spans="1:19" s="145" customFormat="1" ht="14.45" customHeight="1">
      <c r="A1894" s="160"/>
      <c r="B1894" s="142" t="s">
        <v>97</v>
      </c>
      <c r="C1894" s="150">
        <v>26</v>
      </c>
      <c r="D1894" s="151">
        <v>22</v>
      </c>
      <c r="E1894" s="151">
        <v>20</v>
      </c>
      <c r="F1894" s="151">
        <v>12</v>
      </c>
      <c r="G1894" s="151">
        <v>16</v>
      </c>
      <c r="H1894" s="151">
        <v>4</v>
      </c>
      <c r="I1894" s="152">
        <v>33.333333333333329</v>
      </c>
      <c r="J1894" s="142"/>
      <c r="K1894" s="159" t="s">
        <v>97</v>
      </c>
      <c r="L1894" s="150">
        <v>24</v>
      </c>
      <c r="M1894" s="151">
        <v>23</v>
      </c>
      <c r="N1894" s="151">
        <v>18</v>
      </c>
      <c r="O1894" s="151">
        <v>20</v>
      </c>
      <c r="P1894" s="151">
        <v>15</v>
      </c>
      <c r="Q1894" s="151">
        <v>-5</v>
      </c>
      <c r="R1894" s="152">
        <v>-25</v>
      </c>
      <c r="S1894" s="152"/>
    </row>
    <row r="1895" spans="1:19" s="145" customFormat="1" ht="14.45" customHeight="1">
      <c r="A1895" s="160"/>
      <c r="B1895" s="142" t="s">
        <v>98</v>
      </c>
      <c r="C1895" s="150">
        <v>27</v>
      </c>
      <c r="D1895" s="151">
        <v>31</v>
      </c>
      <c r="E1895" s="151">
        <v>36</v>
      </c>
      <c r="F1895" s="151">
        <v>25</v>
      </c>
      <c r="G1895" s="151">
        <v>26</v>
      </c>
      <c r="H1895" s="151">
        <v>1</v>
      </c>
      <c r="I1895" s="152">
        <v>4</v>
      </c>
      <c r="J1895" s="142"/>
      <c r="K1895" s="159" t="s">
        <v>98</v>
      </c>
      <c r="L1895" s="150">
        <v>38</v>
      </c>
      <c r="M1895" s="151">
        <v>30</v>
      </c>
      <c r="N1895" s="151">
        <v>23</v>
      </c>
      <c r="O1895" s="151">
        <v>40</v>
      </c>
      <c r="P1895" s="151">
        <v>39</v>
      </c>
      <c r="Q1895" s="151">
        <v>-1</v>
      </c>
      <c r="R1895" s="152">
        <v>-2.5</v>
      </c>
      <c r="S1895" s="152"/>
    </row>
    <row r="1896" spans="1:19" s="145" customFormat="1" ht="14.45" customHeight="1">
      <c r="A1896" s="160"/>
      <c r="B1896" s="142" t="s">
        <v>99</v>
      </c>
      <c r="C1896" s="150">
        <v>36</v>
      </c>
      <c r="D1896" s="151">
        <v>20</v>
      </c>
      <c r="E1896" s="151">
        <v>36</v>
      </c>
      <c r="F1896" s="151">
        <v>33</v>
      </c>
      <c r="G1896" s="151">
        <v>29</v>
      </c>
      <c r="H1896" s="151">
        <v>-4</v>
      </c>
      <c r="I1896" s="152">
        <v>-12.121212121212121</v>
      </c>
      <c r="J1896" s="142"/>
      <c r="K1896" s="159" t="s">
        <v>99</v>
      </c>
      <c r="L1896" s="150">
        <v>37</v>
      </c>
      <c r="M1896" s="151">
        <v>36</v>
      </c>
      <c r="N1896" s="151">
        <v>25</v>
      </c>
      <c r="O1896" s="151">
        <v>25</v>
      </c>
      <c r="P1896" s="151">
        <v>42</v>
      </c>
      <c r="Q1896" s="151">
        <v>17</v>
      </c>
      <c r="R1896" s="152">
        <v>68</v>
      </c>
      <c r="S1896" s="152"/>
    </row>
    <row r="1897" spans="1:19" s="145" customFormat="1" ht="14.45" customHeight="1">
      <c r="A1897" s="160"/>
      <c r="B1897" s="142" t="s">
        <v>100</v>
      </c>
      <c r="C1897" s="150">
        <v>31</v>
      </c>
      <c r="D1897" s="151">
        <v>35</v>
      </c>
      <c r="E1897" s="151">
        <v>27</v>
      </c>
      <c r="F1897" s="151">
        <v>31</v>
      </c>
      <c r="G1897" s="151">
        <v>46</v>
      </c>
      <c r="H1897" s="151">
        <v>15</v>
      </c>
      <c r="I1897" s="152">
        <v>48.387096774193552</v>
      </c>
      <c r="J1897" s="142"/>
      <c r="K1897" s="159" t="s">
        <v>100</v>
      </c>
      <c r="L1897" s="150">
        <v>52</v>
      </c>
      <c r="M1897" s="151">
        <v>38</v>
      </c>
      <c r="N1897" s="151">
        <v>28</v>
      </c>
      <c r="O1897" s="151">
        <v>24</v>
      </c>
      <c r="P1897" s="151">
        <v>24</v>
      </c>
      <c r="Q1897" s="151">
        <v>0</v>
      </c>
      <c r="R1897" s="152">
        <v>0</v>
      </c>
      <c r="S1897" s="152"/>
    </row>
    <row r="1898" spans="1:19" s="145" customFormat="1" ht="14.45" customHeight="1">
      <c r="A1898" s="160"/>
      <c r="B1898" s="142" t="s">
        <v>118</v>
      </c>
      <c r="C1898" s="150">
        <v>23</v>
      </c>
      <c r="D1898" s="151">
        <v>23</v>
      </c>
      <c r="E1898" s="151">
        <v>34</v>
      </c>
      <c r="F1898" s="151">
        <v>29</v>
      </c>
      <c r="G1898" s="151">
        <v>25</v>
      </c>
      <c r="H1898" s="151">
        <v>-4</v>
      </c>
      <c r="I1898" s="152">
        <v>-13.793103448275861</v>
      </c>
      <c r="J1898" s="142"/>
      <c r="K1898" s="159" t="s">
        <v>118</v>
      </c>
      <c r="L1898" s="150">
        <v>24</v>
      </c>
      <c r="M1898" s="151">
        <v>47</v>
      </c>
      <c r="N1898" s="151">
        <v>32</v>
      </c>
      <c r="O1898" s="151">
        <v>24</v>
      </c>
      <c r="P1898" s="151">
        <v>19</v>
      </c>
      <c r="Q1898" s="151">
        <v>-5</v>
      </c>
      <c r="R1898" s="152">
        <v>-20.833333333333336</v>
      </c>
      <c r="S1898" s="152"/>
    </row>
    <row r="1899" spans="1:19" s="145" customFormat="1" ht="14.45" customHeight="1">
      <c r="A1899" s="160"/>
      <c r="B1899" s="142" t="s">
        <v>101</v>
      </c>
      <c r="C1899" s="150">
        <v>27</v>
      </c>
      <c r="D1899" s="151">
        <v>20</v>
      </c>
      <c r="E1899" s="151">
        <v>30</v>
      </c>
      <c r="F1899" s="151">
        <v>26</v>
      </c>
      <c r="G1899" s="151">
        <v>31</v>
      </c>
      <c r="H1899" s="151">
        <v>5</v>
      </c>
      <c r="I1899" s="152">
        <v>19.230769230769234</v>
      </c>
      <c r="J1899" s="142"/>
      <c r="K1899" s="159" t="s">
        <v>101</v>
      </c>
      <c r="L1899" s="150">
        <v>26</v>
      </c>
      <c r="M1899" s="151">
        <v>27</v>
      </c>
      <c r="N1899" s="151">
        <v>44</v>
      </c>
      <c r="O1899" s="151">
        <v>27</v>
      </c>
      <c r="P1899" s="151">
        <v>26</v>
      </c>
      <c r="Q1899" s="151">
        <v>-1</v>
      </c>
      <c r="R1899" s="152">
        <v>-3.7037037037037033</v>
      </c>
      <c r="S1899" s="152"/>
    </row>
    <row r="1900" spans="1:19" s="145" customFormat="1" ht="14.45" customHeight="1">
      <c r="A1900" s="160"/>
      <c r="B1900" s="142" t="s">
        <v>102</v>
      </c>
      <c r="C1900" s="150">
        <v>45</v>
      </c>
      <c r="D1900" s="151">
        <v>29</v>
      </c>
      <c r="E1900" s="151">
        <v>24</v>
      </c>
      <c r="F1900" s="151">
        <v>27</v>
      </c>
      <c r="G1900" s="151">
        <v>34</v>
      </c>
      <c r="H1900" s="151">
        <v>7</v>
      </c>
      <c r="I1900" s="152">
        <v>25.925925925925924</v>
      </c>
      <c r="J1900" s="142"/>
      <c r="K1900" s="159" t="s">
        <v>102</v>
      </c>
      <c r="L1900" s="150">
        <v>39</v>
      </c>
      <c r="M1900" s="151">
        <v>28</v>
      </c>
      <c r="N1900" s="151">
        <v>31</v>
      </c>
      <c r="O1900" s="151">
        <v>46</v>
      </c>
      <c r="P1900" s="151">
        <v>33</v>
      </c>
      <c r="Q1900" s="151">
        <v>-13</v>
      </c>
      <c r="R1900" s="152">
        <v>-28.260869565217391</v>
      </c>
      <c r="S1900" s="152"/>
    </row>
    <row r="1901" spans="1:19" s="145" customFormat="1" ht="14.45" customHeight="1">
      <c r="A1901" s="160"/>
      <c r="B1901" s="142" t="s">
        <v>103</v>
      </c>
      <c r="C1901" s="150">
        <v>49</v>
      </c>
      <c r="D1901" s="151">
        <v>47</v>
      </c>
      <c r="E1901" s="151">
        <v>27</v>
      </c>
      <c r="F1901" s="151">
        <v>26</v>
      </c>
      <c r="G1901" s="151">
        <v>30</v>
      </c>
      <c r="H1901" s="151">
        <v>4</v>
      </c>
      <c r="I1901" s="152">
        <v>15.384615384615385</v>
      </c>
      <c r="J1901" s="142"/>
      <c r="K1901" s="159" t="s">
        <v>103</v>
      </c>
      <c r="L1901" s="150">
        <v>40</v>
      </c>
      <c r="M1901" s="151">
        <v>44</v>
      </c>
      <c r="N1901" s="151">
        <v>25</v>
      </c>
      <c r="O1901" s="151">
        <v>30</v>
      </c>
      <c r="P1901" s="151">
        <v>50</v>
      </c>
      <c r="Q1901" s="151">
        <v>20</v>
      </c>
      <c r="R1901" s="152">
        <v>66.666666666666657</v>
      </c>
      <c r="S1901" s="152"/>
    </row>
    <row r="1902" spans="1:19" s="145" customFormat="1" ht="14.45" customHeight="1">
      <c r="A1902" s="160"/>
      <c r="B1902" s="142" t="s">
        <v>104</v>
      </c>
      <c r="C1902" s="150">
        <v>56</v>
      </c>
      <c r="D1902" s="151">
        <v>51</v>
      </c>
      <c r="E1902" s="151">
        <v>52</v>
      </c>
      <c r="F1902" s="151">
        <v>32</v>
      </c>
      <c r="G1902" s="151">
        <v>24</v>
      </c>
      <c r="H1902" s="151">
        <v>-8</v>
      </c>
      <c r="I1902" s="152">
        <v>-25</v>
      </c>
      <c r="J1902" s="142"/>
      <c r="K1902" s="159" t="s">
        <v>104</v>
      </c>
      <c r="L1902" s="150">
        <v>39</v>
      </c>
      <c r="M1902" s="151">
        <v>53</v>
      </c>
      <c r="N1902" s="151">
        <v>45</v>
      </c>
      <c r="O1902" s="151">
        <v>28</v>
      </c>
      <c r="P1902" s="151">
        <v>28</v>
      </c>
      <c r="Q1902" s="151">
        <v>0</v>
      </c>
      <c r="R1902" s="152">
        <v>0</v>
      </c>
      <c r="S1902" s="152"/>
    </row>
    <row r="1903" spans="1:19" s="145" customFormat="1" ht="14.45" customHeight="1">
      <c r="A1903" s="160"/>
      <c r="B1903" s="142" t="s">
        <v>105</v>
      </c>
      <c r="C1903" s="150">
        <v>33</v>
      </c>
      <c r="D1903" s="151">
        <v>54</v>
      </c>
      <c r="E1903" s="151">
        <v>49</v>
      </c>
      <c r="F1903" s="151">
        <v>48</v>
      </c>
      <c r="G1903" s="151">
        <v>31</v>
      </c>
      <c r="H1903" s="151">
        <v>-17</v>
      </c>
      <c r="I1903" s="152">
        <v>-35.416666666666671</v>
      </c>
      <c r="J1903" s="142"/>
      <c r="K1903" s="159" t="s">
        <v>105</v>
      </c>
      <c r="L1903" s="150">
        <v>35</v>
      </c>
      <c r="M1903" s="151">
        <v>44</v>
      </c>
      <c r="N1903" s="151">
        <v>47</v>
      </c>
      <c r="O1903" s="151">
        <v>46</v>
      </c>
      <c r="P1903" s="151">
        <v>24</v>
      </c>
      <c r="Q1903" s="151">
        <v>-22</v>
      </c>
      <c r="R1903" s="152">
        <v>-47.826086956521742</v>
      </c>
      <c r="S1903" s="152"/>
    </row>
    <row r="1904" spans="1:19" s="145" customFormat="1" ht="14.45" customHeight="1">
      <c r="A1904" s="160"/>
      <c r="B1904" s="142" t="s">
        <v>106</v>
      </c>
      <c r="C1904" s="150">
        <v>56</v>
      </c>
      <c r="D1904" s="151">
        <v>36</v>
      </c>
      <c r="E1904" s="151">
        <v>56</v>
      </c>
      <c r="F1904" s="151">
        <v>39</v>
      </c>
      <c r="G1904" s="151">
        <v>46</v>
      </c>
      <c r="H1904" s="151">
        <v>7</v>
      </c>
      <c r="I1904" s="152">
        <v>17.948717948717949</v>
      </c>
      <c r="J1904" s="142"/>
      <c r="K1904" s="159" t="s">
        <v>106</v>
      </c>
      <c r="L1904" s="150">
        <v>30</v>
      </c>
      <c r="M1904" s="151">
        <v>54</v>
      </c>
      <c r="N1904" s="151">
        <v>44</v>
      </c>
      <c r="O1904" s="151">
        <v>46</v>
      </c>
      <c r="P1904" s="151">
        <v>47</v>
      </c>
      <c r="Q1904" s="151">
        <v>1</v>
      </c>
      <c r="R1904" s="152">
        <v>2.1739130434782608</v>
      </c>
      <c r="S1904" s="152"/>
    </row>
    <row r="1905" spans="1:19" s="145" customFormat="1" ht="14.45" customHeight="1">
      <c r="A1905" s="160"/>
      <c r="B1905" s="142" t="s">
        <v>107</v>
      </c>
      <c r="C1905" s="150">
        <v>44</v>
      </c>
      <c r="D1905" s="151">
        <v>53</v>
      </c>
      <c r="E1905" s="151">
        <v>31</v>
      </c>
      <c r="F1905" s="151">
        <v>55</v>
      </c>
      <c r="G1905" s="151">
        <v>40</v>
      </c>
      <c r="H1905" s="151">
        <v>-15</v>
      </c>
      <c r="I1905" s="152">
        <v>-27.27272727272727</v>
      </c>
      <c r="J1905" s="142"/>
      <c r="K1905" s="159" t="s">
        <v>107</v>
      </c>
      <c r="L1905" s="150">
        <v>35</v>
      </c>
      <c r="M1905" s="151">
        <v>40</v>
      </c>
      <c r="N1905" s="151">
        <v>53</v>
      </c>
      <c r="O1905" s="151">
        <v>39</v>
      </c>
      <c r="P1905" s="151">
        <v>41</v>
      </c>
      <c r="Q1905" s="151">
        <v>2</v>
      </c>
      <c r="R1905" s="152">
        <v>5.1282051282051277</v>
      </c>
      <c r="S1905" s="152"/>
    </row>
    <row r="1906" spans="1:19" s="145" customFormat="1" ht="14.45" customHeight="1">
      <c r="A1906" s="160"/>
      <c r="B1906" s="142" t="s">
        <v>108</v>
      </c>
      <c r="C1906" s="150">
        <v>40</v>
      </c>
      <c r="D1906" s="151">
        <v>45</v>
      </c>
      <c r="E1906" s="151">
        <v>46</v>
      </c>
      <c r="F1906" s="151">
        <v>28</v>
      </c>
      <c r="G1906" s="151">
        <v>42</v>
      </c>
      <c r="H1906" s="151">
        <v>14</v>
      </c>
      <c r="I1906" s="152">
        <v>50</v>
      </c>
      <c r="J1906" s="142"/>
      <c r="K1906" s="159" t="s">
        <v>108</v>
      </c>
      <c r="L1906" s="150">
        <v>22</v>
      </c>
      <c r="M1906" s="151">
        <v>35</v>
      </c>
      <c r="N1906" s="151">
        <v>36</v>
      </c>
      <c r="O1906" s="151">
        <v>42</v>
      </c>
      <c r="P1906" s="151">
        <v>37</v>
      </c>
      <c r="Q1906" s="151">
        <v>-5</v>
      </c>
      <c r="R1906" s="152">
        <v>-11.904761904761903</v>
      </c>
      <c r="S1906" s="152"/>
    </row>
    <row r="1907" spans="1:19" s="145" customFormat="1" ht="14.45" customHeight="1">
      <c r="A1907" s="160"/>
      <c r="B1907" s="142" t="s">
        <v>109</v>
      </c>
      <c r="C1907" s="150">
        <v>22</v>
      </c>
      <c r="D1907" s="151">
        <v>32</v>
      </c>
      <c r="E1907" s="151">
        <v>34</v>
      </c>
      <c r="F1907" s="151">
        <v>38</v>
      </c>
      <c r="G1907" s="151">
        <v>25</v>
      </c>
      <c r="H1907" s="151">
        <v>-13</v>
      </c>
      <c r="I1907" s="152">
        <v>-34.210526315789473</v>
      </c>
      <c r="J1907" s="142"/>
      <c r="K1907" s="159" t="s">
        <v>109</v>
      </c>
      <c r="L1907" s="150">
        <v>15</v>
      </c>
      <c r="M1907" s="151">
        <v>20</v>
      </c>
      <c r="N1907" s="151">
        <v>30</v>
      </c>
      <c r="O1907" s="151">
        <v>31</v>
      </c>
      <c r="P1907" s="151">
        <v>36</v>
      </c>
      <c r="Q1907" s="151">
        <v>5</v>
      </c>
      <c r="R1907" s="152">
        <v>16.129032258064516</v>
      </c>
      <c r="S1907" s="152"/>
    </row>
    <row r="1908" spans="1:19" s="145" customFormat="1" ht="14.45" customHeight="1">
      <c r="A1908" s="160"/>
      <c r="B1908" s="142" t="s">
        <v>110</v>
      </c>
      <c r="C1908" s="150">
        <v>25</v>
      </c>
      <c r="D1908" s="151">
        <v>25</v>
      </c>
      <c r="E1908" s="151">
        <v>30</v>
      </c>
      <c r="F1908" s="151">
        <v>38</v>
      </c>
      <c r="G1908" s="151">
        <v>41</v>
      </c>
      <c r="H1908" s="151">
        <v>3</v>
      </c>
      <c r="I1908" s="152">
        <v>7.8947368421052628</v>
      </c>
      <c r="J1908" s="142"/>
      <c r="K1908" s="159" t="s">
        <v>110</v>
      </c>
      <c r="L1908" s="150">
        <v>9</v>
      </c>
      <c r="M1908" s="151">
        <v>17</v>
      </c>
      <c r="N1908" s="151">
        <v>17</v>
      </c>
      <c r="O1908" s="151">
        <v>24</v>
      </c>
      <c r="P1908" s="151">
        <v>26</v>
      </c>
      <c r="Q1908" s="151">
        <v>2</v>
      </c>
      <c r="R1908" s="152">
        <v>8.3333333333333321</v>
      </c>
      <c r="S1908" s="152"/>
    </row>
    <row r="1909" spans="1:19" s="145" customFormat="1" ht="14.45" customHeight="1">
      <c r="A1909" s="160"/>
      <c r="B1909" s="142" t="s">
        <v>112</v>
      </c>
      <c r="C1909" s="150" t="s">
        <v>313</v>
      </c>
      <c r="D1909" s="151" t="s">
        <v>313</v>
      </c>
      <c r="E1909" s="151" t="s">
        <v>313</v>
      </c>
      <c r="F1909" s="151">
        <v>1</v>
      </c>
      <c r="G1909" s="151">
        <v>10</v>
      </c>
      <c r="H1909" s="151"/>
      <c r="I1909" s="152"/>
      <c r="J1909" s="160"/>
      <c r="K1909" s="142" t="s">
        <v>111</v>
      </c>
      <c r="L1909" s="323" t="s">
        <v>313</v>
      </c>
      <c r="M1909" s="151" t="s">
        <v>313</v>
      </c>
      <c r="N1909" s="151" t="s">
        <v>313</v>
      </c>
      <c r="O1909" s="151" t="s">
        <v>313</v>
      </c>
      <c r="P1909" s="151">
        <v>9</v>
      </c>
      <c r="Q1909" s="151"/>
      <c r="R1909" s="152"/>
      <c r="S1909" s="160"/>
    </row>
    <row r="1910" spans="1:19" s="145" customFormat="1" ht="14.45" customHeight="1">
      <c r="A1910" s="160"/>
      <c r="B1910" s="162"/>
      <c r="C1910" s="162"/>
      <c r="D1910" s="162"/>
      <c r="E1910" s="162"/>
      <c r="F1910" s="162"/>
      <c r="G1910" s="162"/>
      <c r="H1910" s="162"/>
      <c r="I1910" s="162"/>
      <c r="J1910" s="162"/>
      <c r="K1910" s="162"/>
      <c r="L1910" s="162"/>
      <c r="M1910" s="162"/>
      <c r="N1910" s="162"/>
      <c r="O1910" s="162"/>
      <c r="P1910" s="161"/>
      <c r="Q1910" s="160"/>
      <c r="R1910" s="160"/>
      <c r="S1910" s="160"/>
    </row>
    <row r="1911" spans="1:19" s="145" customFormat="1" ht="14.45" customHeight="1">
      <c r="A1911" s="160"/>
      <c r="B1911" s="162"/>
      <c r="C1911" s="162"/>
      <c r="D1911" s="162"/>
      <c r="E1911" s="162"/>
      <c r="F1911" s="162"/>
      <c r="G1911" s="162"/>
      <c r="H1911" s="162"/>
      <c r="I1911" s="162"/>
      <c r="J1911" s="162"/>
      <c r="K1911" s="162"/>
      <c r="L1911" s="162"/>
      <c r="M1911" s="162"/>
      <c r="N1911" s="162"/>
      <c r="O1911" s="162"/>
      <c r="P1911" s="161"/>
      <c r="Q1911" s="160"/>
      <c r="R1911" s="160"/>
      <c r="S1911" s="160"/>
    </row>
    <row r="1912" spans="1:19" s="145" customFormat="1" ht="14.45" customHeight="1">
      <c r="A1912" s="160"/>
      <c r="B1912" s="162"/>
      <c r="C1912" s="162"/>
      <c r="D1912" s="162"/>
      <c r="E1912" s="162"/>
      <c r="F1912" s="162"/>
      <c r="G1912" s="162"/>
      <c r="H1912" s="162"/>
      <c r="I1912" s="162"/>
      <c r="J1912" s="162"/>
      <c r="K1912" s="162"/>
      <c r="L1912" s="162"/>
      <c r="M1912" s="162"/>
      <c r="N1912" s="162"/>
      <c r="O1912" s="162"/>
      <c r="P1912" s="161"/>
      <c r="Q1912" s="160"/>
      <c r="R1912" s="160"/>
      <c r="S1912" s="160"/>
    </row>
    <row r="1913" spans="1:19" s="145" customFormat="1" ht="14.45" customHeight="1">
      <c r="A1913" s="138"/>
      <c r="B1913" s="138" t="s">
        <v>275</v>
      </c>
      <c r="C1913" s="138"/>
      <c r="D1913" s="138"/>
      <c r="E1913" s="138"/>
      <c r="F1913" s="138"/>
      <c r="G1913" s="138"/>
      <c r="H1913" s="138"/>
      <c r="I1913" s="138"/>
      <c r="J1913" s="138"/>
      <c r="K1913" s="138" t="s">
        <v>276</v>
      </c>
      <c r="L1913" s="138"/>
      <c r="M1913" s="138"/>
      <c r="N1913" s="138"/>
      <c r="O1913" s="138"/>
      <c r="P1913" s="138"/>
      <c r="Q1913" s="138"/>
      <c r="R1913" s="138"/>
      <c r="S1913" s="138"/>
    </row>
    <row r="1914" spans="1:19" s="145" customFormat="1" ht="14.45" customHeight="1">
      <c r="A1914" s="160"/>
      <c r="B1914" s="491" t="s">
        <v>335</v>
      </c>
      <c r="C1914" s="140"/>
      <c r="D1914" s="140"/>
      <c r="E1914" s="140"/>
      <c r="F1914" s="140"/>
      <c r="G1914" s="143"/>
      <c r="H1914" s="141"/>
      <c r="I1914" s="141"/>
      <c r="J1914" s="142"/>
      <c r="K1914" s="491" t="s">
        <v>335</v>
      </c>
      <c r="L1914" s="140"/>
      <c r="M1914" s="140"/>
      <c r="N1914" s="140"/>
      <c r="O1914" s="140"/>
      <c r="P1914" s="143"/>
      <c r="Q1914" s="141"/>
      <c r="R1914" s="141"/>
      <c r="S1914" s="144"/>
    </row>
    <row r="1915" spans="1:19" s="145" customFormat="1" ht="14.45" customHeight="1">
      <c r="A1915" s="160"/>
      <c r="B1915" s="492"/>
      <c r="C1915" s="146" t="s">
        <v>151</v>
      </c>
      <c r="D1915" s="146" t="s">
        <v>86</v>
      </c>
      <c r="E1915" s="146" t="s">
        <v>87</v>
      </c>
      <c r="F1915" s="146" t="s">
        <v>410</v>
      </c>
      <c r="G1915" s="146" t="s">
        <v>739</v>
      </c>
      <c r="H1915" s="81" t="s">
        <v>509</v>
      </c>
      <c r="I1915" s="147" t="s">
        <v>807</v>
      </c>
      <c r="J1915" s="142"/>
      <c r="K1915" s="492"/>
      <c r="L1915" s="146" t="s">
        <v>151</v>
      </c>
      <c r="M1915" s="146" t="s">
        <v>86</v>
      </c>
      <c r="N1915" s="146" t="s">
        <v>87</v>
      </c>
      <c r="O1915" s="146" t="s">
        <v>410</v>
      </c>
      <c r="P1915" s="146" t="s">
        <v>739</v>
      </c>
      <c r="Q1915" s="81" t="s">
        <v>509</v>
      </c>
      <c r="R1915" s="147" t="s">
        <v>807</v>
      </c>
      <c r="S1915" s="144"/>
    </row>
    <row r="1916" spans="1:19" s="139" customFormat="1" ht="14.45" customHeight="1">
      <c r="A1916" s="160"/>
      <c r="B1916" s="493"/>
      <c r="C1916" s="148"/>
      <c r="D1916" s="148"/>
      <c r="E1916" s="148"/>
      <c r="F1916" s="148"/>
      <c r="G1916" s="148"/>
      <c r="H1916" s="149" t="s">
        <v>88</v>
      </c>
      <c r="I1916" s="81" t="s">
        <v>511</v>
      </c>
      <c r="J1916" s="142"/>
      <c r="K1916" s="493"/>
      <c r="L1916" s="148"/>
      <c r="M1916" s="148"/>
      <c r="N1916" s="148"/>
      <c r="O1916" s="148"/>
      <c r="P1916" s="148"/>
      <c r="Q1916" s="149" t="s">
        <v>88</v>
      </c>
      <c r="R1916" s="81" t="s">
        <v>511</v>
      </c>
      <c r="S1916" s="144"/>
    </row>
    <row r="1917" spans="1:19" s="180" customFormat="1" ht="14.45" customHeight="1">
      <c r="B1917" s="188" t="s">
        <v>90</v>
      </c>
      <c r="C1917" s="187">
        <v>3612</v>
      </c>
      <c r="D1917" s="183">
        <v>3325</v>
      </c>
      <c r="E1917" s="183">
        <v>2952</v>
      </c>
      <c r="F1917" s="183">
        <v>2746</v>
      </c>
      <c r="G1917" s="183">
        <v>2461</v>
      </c>
      <c r="H1917" s="182">
        <v>-285</v>
      </c>
      <c r="I1917" s="184">
        <v>-10.378732702112163</v>
      </c>
      <c r="J1917" s="185"/>
      <c r="K1917" s="186" t="s">
        <v>90</v>
      </c>
      <c r="L1917" s="187">
        <v>139</v>
      </c>
      <c r="M1917" s="183">
        <v>222</v>
      </c>
      <c r="N1917" s="183">
        <v>961</v>
      </c>
      <c r="O1917" s="183">
        <v>1004</v>
      </c>
      <c r="P1917" s="183">
        <v>1100</v>
      </c>
      <c r="Q1917" s="182">
        <v>96</v>
      </c>
      <c r="R1917" s="184">
        <v>9.5617529880478092</v>
      </c>
      <c r="S1917" s="184"/>
    </row>
    <row r="1918" spans="1:19" s="145" customFormat="1" ht="14.45" customHeight="1">
      <c r="A1918" s="160"/>
      <c r="B1918" s="299" t="s">
        <v>91</v>
      </c>
      <c r="C1918" s="150">
        <v>385</v>
      </c>
      <c r="D1918" s="151">
        <v>337</v>
      </c>
      <c r="E1918" s="151">
        <v>283</v>
      </c>
      <c r="F1918" s="151">
        <v>255</v>
      </c>
      <c r="G1918" s="151">
        <v>210</v>
      </c>
      <c r="H1918" s="151">
        <v>-45</v>
      </c>
      <c r="I1918" s="152">
        <v>-17.647058823529413</v>
      </c>
      <c r="J1918" s="142"/>
      <c r="K1918" s="154" t="s">
        <v>91</v>
      </c>
      <c r="L1918" s="150">
        <v>7</v>
      </c>
      <c r="M1918" s="151">
        <v>8</v>
      </c>
      <c r="N1918" s="151">
        <v>77</v>
      </c>
      <c r="O1918" s="151">
        <v>65</v>
      </c>
      <c r="P1918" s="151">
        <v>55</v>
      </c>
      <c r="Q1918" s="151">
        <v>-10</v>
      </c>
      <c r="R1918" s="152">
        <v>-15.384615384615385</v>
      </c>
      <c r="S1918" s="152"/>
    </row>
    <row r="1919" spans="1:19" s="145" customFormat="1" ht="14.45" customHeight="1">
      <c r="A1919" s="160"/>
      <c r="B1919" s="299" t="s">
        <v>92</v>
      </c>
      <c r="C1919" s="150">
        <v>2338</v>
      </c>
      <c r="D1919" s="151">
        <v>2013</v>
      </c>
      <c r="E1919" s="151">
        <v>1659</v>
      </c>
      <c r="F1919" s="151">
        <v>1408</v>
      </c>
      <c r="G1919" s="151">
        <v>1199</v>
      </c>
      <c r="H1919" s="151">
        <v>-209</v>
      </c>
      <c r="I1919" s="152">
        <v>-14.84375</v>
      </c>
      <c r="J1919" s="142"/>
      <c r="K1919" s="154" t="s">
        <v>92</v>
      </c>
      <c r="L1919" s="150">
        <v>130</v>
      </c>
      <c r="M1919" s="151">
        <v>209</v>
      </c>
      <c r="N1919" s="151">
        <v>650</v>
      </c>
      <c r="O1919" s="151">
        <v>546</v>
      </c>
      <c r="P1919" s="151">
        <v>575</v>
      </c>
      <c r="Q1919" s="151">
        <v>29</v>
      </c>
      <c r="R1919" s="152">
        <v>5.3113553113553111</v>
      </c>
      <c r="S1919" s="152"/>
    </row>
    <row r="1920" spans="1:19" s="153" customFormat="1" ht="14.45" customHeight="1">
      <c r="A1920" s="160"/>
      <c r="B1920" s="299" t="s">
        <v>93</v>
      </c>
      <c r="C1920" s="150">
        <v>889</v>
      </c>
      <c r="D1920" s="151">
        <v>975</v>
      </c>
      <c r="E1920" s="151">
        <v>1010</v>
      </c>
      <c r="F1920" s="151">
        <v>1078</v>
      </c>
      <c r="G1920" s="151">
        <v>1033</v>
      </c>
      <c r="H1920" s="151">
        <v>-45</v>
      </c>
      <c r="I1920" s="152">
        <v>-4.1743970315398888</v>
      </c>
      <c r="J1920" s="142"/>
      <c r="K1920" s="154" t="s">
        <v>93</v>
      </c>
      <c r="L1920" s="150">
        <v>2</v>
      </c>
      <c r="M1920" s="151">
        <v>5</v>
      </c>
      <c r="N1920" s="151">
        <v>234</v>
      </c>
      <c r="O1920" s="151">
        <v>391</v>
      </c>
      <c r="P1920" s="151">
        <v>468</v>
      </c>
      <c r="Q1920" s="151">
        <v>77</v>
      </c>
      <c r="R1920" s="152">
        <v>19.693094629156011</v>
      </c>
      <c r="S1920" s="152"/>
    </row>
    <row r="1921" spans="1:19" s="145" customFormat="1" ht="14.45" customHeight="1">
      <c r="A1921" s="160"/>
      <c r="B1921" s="142"/>
      <c r="C1921" s="150"/>
      <c r="D1921" s="157"/>
      <c r="E1921" s="157"/>
      <c r="F1921" s="157"/>
      <c r="G1921" s="157"/>
      <c r="H1921" s="157"/>
      <c r="I1921" s="158"/>
      <c r="J1921" s="142"/>
      <c r="K1921" s="159"/>
      <c r="L1921" s="150"/>
      <c r="M1921" s="157"/>
      <c r="N1921" s="157"/>
      <c r="O1921" s="157"/>
      <c r="P1921" s="157"/>
      <c r="Q1921" s="157"/>
      <c r="R1921" s="158"/>
      <c r="S1921" s="158"/>
    </row>
    <row r="1922" spans="1:19" s="145" customFormat="1" ht="14.45" customHeight="1">
      <c r="A1922" s="160"/>
      <c r="B1922" s="142" t="s">
        <v>94</v>
      </c>
      <c r="C1922" s="150">
        <v>113</v>
      </c>
      <c r="D1922" s="151">
        <v>105</v>
      </c>
      <c r="E1922" s="151">
        <v>78</v>
      </c>
      <c r="F1922" s="151">
        <v>68</v>
      </c>
      <c r="G1922" s="151">
        <v>57</v>
      </c>
      <c r="H1922" s="151">
        <v>-11</v>
      </c>
      <c r="I1922" s="152">
        <v>-16.176470588235293</v>
      </c>
      <c r="J1922" s="142"/>
      <c r="K1922" s="159" t="s">
        <v>94</v>
      </c>
      <c r="L1922" s="150">
        <v>7</v>
      </c>
      <c r="M1922" s="151">
        <v>6</v>
      </c>
      <c r="N1922" s="151">
        <v>32</v>
      </c>
      <c r="O1922" s="151">
        <v>17</v>
      </c>
      <c r="P1922" s="151">
        <v>8</v>
      </c>
      <c r="Q1922" s="151">
        <v>-9</v>
      </c>
      <c r="R1922" s="152">
        <v>-52.941176470588239</v>
      </c>
      <c r="S1922" s="152"/>
    </row>
    <row r="1923" spans="1:19" s="145" customFormat="1" ht="14.45" customHeight="1">
      <c r="A1923" s="160"/>
      <c r="B1923" s="142" t="s">
        <v>95</v>
      </c>
      <c r="C1923" s="150">
        <v>137</v>
      </c>
      <c r="D1923" s="151">
        <v>99</v>
      </c>
      <c r="E1923" s="151">
        <v>107</v>
      </c>
      <c r="F1923" s="151">
        <v>85</v>
      </c>
      <c r="G1923" s="151">
        <v>69</v>
      </c>
      <c r="H1923" s="151">
        <v>-16</v>
      </c>
      <c r="I1923" s="152">
        <v>-18.823529411764707</v>
      </c>
      <c r="J1923" s="142"/>
      <c r="K1923" s="159" t="s">
        <v>95</v>
      </c>
      <c r="L1923" s="150" t="s">
        <v>313</v>
      </c>
      <c r="M1923" s="151">
        <v>2</v>
      </c>
      <c r="N1923" s="151">
        <v>27</v>
      </c>
      <c r="O1923" s="151">
        <v>26</v>
      </c>
      <c r="P1923" s="151">
        <v>14</v>
      </c>
      <c r="Q1923" s="151">
        <v>-12</v>
      </c>
      <c r="R1923" s="152">
        <v>-46.153846153846153</v>
      </c>
      <c r="S1923" s="152"/>
    </row>
    <row r="1924" spans="1:19" s="145" customFormat="1" ht="14.45" customHeight="1">
      <c r="A1924" s="160"/>
      <c r="B1924" s="142" t="s">
        <v>96</v>
      </c>
      <c r="C1924" s="150">
        <v>135</v>
      </c>
      <c r="D1924" s="151">
        <v>133</v>
      </c>
      <c r="E1924" s="151">
        <v>98</v>
      </c>
      <c r="F1924" s="151">
        <v>102</v>
      </c>
      <c r="G1924" s="151">
        <v>84</v>
      </c>
      <c r="H1924" s="151">
        <v>-18</v>
      </c>
      <c r="I1924" s="152">
        <v>-17.647058823529413</v>
      </c>
      <c r="J1924" s="142"/>
      <c r="K1924" s="159" t="s">
        <v>96</v>
      </c>
      <c r="L1924" s="150" t="s">
        <v>313</v>
      </c>
      <c r="M1924" s="151" t="s">
        <v>313</v>
      </c>
      <c r="N1924" s="151">
        <v>18</v>
      </c>
      <c r="O1924" s="151">
        <v>22</v>
      </c>
      <c r="P1924" s="151">
        <v>33</v>
      </c>
      <c r="Q1924" s="151">
        <v>11</v>
      </c>
      <c r="R1924" s="152">
        <v>50</v>
      </c>
      <c r="S1924" s="152"/>
    </row>
    <row r="1925" spans="1:19" s="145" customFormat="1" ht="14.45" customHeight="1">
      <c r="A1925" s="160"/>
      <c r="B1925" s="142" t="s">
        <v>97</v>
      </c>
      <c r="C1925" s="150">
        <v>168</v>
      </c>
      <c r="D1925" s="151">
        <v>168</v>
      </c>
      <c r="E1925" s="151">
        <v>151</v>
      </c>
      <c r="F1925" s="151">
        <v>125</v>
      </c>
      <c r="G1925" s="151">
        <v>114</v>
      </c>
      <c r="H1925" s="151">
        <v>-11</v>
      </c>
      <c r="I1925" s="152">
        <v>-8.7999999999999989</v>
      </c>
      <c r="J1925" s="142"/>
      <c r="K1925" s="159" t="s">
        <v>97</v>
      </c>
      <c r="L1925" s="150">
        <v>2</v>
      </c>
      <c r="M1925" s="151">
        <v>1</v>
      </c>
      <c r="N1925" s="151">
        <v>22</v>
      </c>
      <c r="O1925" s="151">
        <v>18</v>
      </c>
      <c r="P1925" s="151">
        <v>35</v>
      </c>
      <c r="Q1925" s="151">
        <v>17</v>
      </c>
      <c r="R1925" s="152">
        <v>94.444444444444443</v>
      </c>
      <c r="S1925" s="152"/>
    </row>
    <row r="1926" spans="1:19" s="145" customFormat="1" ht="14.45" customHeight="1">
      <c r="A1926" s="160"/>
      <c r="B1926" s="142" t="s">
        <v>98</v>
      </c>
      <c r="C1926" s="150">
        <v>203</v>
      </c>
      <c r="D1926" s="151">
        <v>120</v>
      </c>
      <c r="E1926" s="151">
        <v>113</v>
      </c>
      <c r="F1926" s="151">
        <v>94</v>
      </c>
      <c r="G1926" s="151">
        <v>67</v>
      </c>
      <c r="H1926" s="151">
        <v>-27</v>
      </c>
      <c r="I1926" s="152">
        <v>-28.723404255319153</v>
      </c>
      <c r="J1926" s="142"/>
      <c r="K1926" s="159" t="s">
        <v>98</v>
      </c>
      <c r="L1926" s="150">
        <v>27</v>
      </c>
      <c r="M1926" s="151">
        <v>57</v>
      </c>
      <c r="N1926" s="151">
        <v>68</v>
      </c>
      <c r="O1926" s="151">
        <v>44</v>
      </c>
      <c r="P1926" s="151">
        <v>50</v>
      </c>
      <c r="Q1926" s="151">
        <v>6</v>
      </c>
      <c r="R1926" s="152">
        <v>13.636363636363635</v>
      </c>
      <c r="S1926" s="152"/>
    </row>
    <row r="1927" spans="1:19" s="145" customFormat="1" ht="14.45" customHeight="1">
      <c r="A1927" s="160"/>
      <c r="B1927" s="142" t="s">
        <v>99</v>
      </c>
      <c r="C1927" s="150">
        <v>254</v>
      </c>
      <c r="D1927" s="151">
        <v>156</v>
      </c>
      <c r="E1927" s="151">
        <v>100</v>
      </c>
      <c r="F1927" s="151">
        <v>96</v>
      </c>
      <c r="G1927" s="151">
        <v>71</v>
      </c>
      <c r="H1927" s="151">
        <v>-25</v>
      </c>
      <c r="I1927" s="152">
        <v>-26.041666666666668</v>
      </c>
      <c r="J1927" s="142"/>
      <c r="K1927" s="159" t="s">
        <v>99</v>
      </c>
      <c r="L1927" s="150">
        <v>41</v>
      </c>
      <c r="M1927" s="151">
        <v>60</v>
      </c>
      <c r="N1927" s="151">
        <v>71</v>
      </c>
      <c r="O1927" s="151">
        <v>66</v>
      </c>
      <c r="P1927" s="151">
        <v>31</v>
      </c>
      <c r="Q1927" s="151">
        <v>-35</v>
      </c>
      <c r="R1927" s="152">
        <v>-53.030303030303031</v>
      </c>
      <c r="S1927" s="152"/>
    </row>
    <row r="1928" spans="1:19" s="145" customFormat="1" ht="14.45" customHeight="1">
      <c r="A1928" s="160"/>
      <c r="B1928" s="142" t="s">
        <v>100</v>
      </c>
      <c r="C1928" s="150">
        <v>190</v>
      </c>
      <c r="D1928" s="151">
        <v>206</v>
      </c>
      <c r="E1928" s="151">
        <v>130</v>
      </c>
      <c r="F1928" s="151">
        <v>94</v>
      </c>
      <c r="G1928" s="151">
        <v>69</v>
      </c>
      <c r="H1928" s="151">
        <v>-25</v>
      </c>
      <c r="I1928" s="152">
        <v>-26.595744680851062</v>
      </c>
      <c r="J1928" s="142"/>
      <c r="K1928" s="159" t="s">
        <v>100</v>
      </c>
      <c r="L1928" s="150">
        <v>17</v>
      </c>
      <c r="M1928" s="151">
        <v>54</v>
      </c>
      <c r="N1928" s="151">
        <v>66</v>
      </c>
      <c r="O1928" s="151">
        <v>41</v>
      </c>
      <c r="P1928" s="151">
        <v>49</v>
      </c>
      <c r="Q1928" s="151">
        <v>8</v>
      </c>
      <c r="R1928" s="152">
        <v>19.512195121951219</v>
      </c>
      <c r="S1928" s="152"/>
    </row>
    <row r="1929" spans="1:19" s="145" customFormat="1" ht="14.45" customHeight="1">
      <c r="A1929" s="160"/>
      <c r="B1929" s="142" t="s">
        <v>118</v>
      </c>
      <c r="C1929" s="150">
        <v>177</v>
      </c>
      <c r="D1929" s="151">
        <v>176</v>
      </c>
      <c r="E1929" s="151">
        <v>194</v>
      </c>
      <c r="F1929" s="151">
        <v>141</v>
      </c>
      <c r="G1929" s="151">
        <v>95</v>
      </c>
      <c r="H1929" s="151">
        <v>-46</v>
      </c>
      <c r="I1929" s="152">
        <v>-32.62411347517731</v>
      </c>
      <c r="J1929" s="142"/>
      <c r="K1929" s="159" t="s">
        <v>118</v>
      </c>
      <c r="L1929" s="150">
        <v>8</v>
      </c>
      <c r="M1929" s="151">
        <v>11</v>
      </c>
      <c r="N1929" s="151">
        <v>82</v>
      </c>
      <c r="O1929" s="151">
        <v>52</v>
      </c>
      <c r="P1929" s="151">
        <v>43</v>
      </c>
      <c r="Q1929" s="151">
        <v>-9</v>
      </c>
      <c r="R1929" s="152">
        <v>-17.307692307692307</v>
      </c>
      <c r="S1929" s="152"/>
    </row>
    <row r="1930" spans="1:19" s="145" customFormat="1" ht="14.45" customHeight="1">
      <c r="A1930" s="160"/>
      <c r="B1930" s="142" t="s">
        <v>101</v>
      </c>
      <c r="C1930" s="150">
        <v>181</v>
      </c>
      <c r="D1930" s="151">
        <v>173</v>
      </c>
      <c r="E1930" s="151">
        <v>156</v>
      </c>
      <c r="F1930" s="151">
        <v>177</v>
      </c>
      <c r="G1930" s="151">
        <v>139</v>
      </c>
      <c r="H1930" s="151">
        <v>-38</v>
      </c>
      <c r="I1930" s="152">
        <v>-21.468926553672315</v>
      </c>
      <c r="J1930" s="142"/>
      <c r="K1930" s="159" t="s">
        <v>101</v>
      </c>
      <c r="L1930" s="150">
        <v>10</v>
      </c>
      <c r="M1930" s="151">
        <v>5</v>
      </c>
      <c r="N1930" s="151">
        <v>62</v>
      </c>
      <c r="O1930" s="151">
        <v>77</v>
      </c>
      <c r="P1930" s="151">
        <v>57</v>
      </c>
      <c r="Q1930" s="151">
        <v>-20</v>
      </c>
      <c r="R1930" s="152">
        <v>-25.97402597402597</v>
      </c>
      <c r="S1930" s="152"/>
    </row>
    <row r="1931" spans="1:19" s="145" customFormat="1" ht="14.45" customHeight="1">
      <c r="A1931" s="160"/>
      <c r="B1931" s="142" t="s">
        <v>102</v>
      </c>
      <c r="C1931" s="150">
        <v>238</v>
      </c>
      <c r="D1931" s="151">
        <v>179</v>
      </c>
      <c r="E1931" s="151">
        <v>172</v>
      </c>
      <c r="F1931" s="151">
        <v>163</v>
      </c>
      <c r="G1931" s="151">
        <v>178</v>
      </c>
      <c r="H1931" s="151">
        <v>15</v>
      </c>
      <c r="I1931" s="152">
        <v>9.2024539877300615</v>
      </c>
      <c r="J1931" s="142"/>
      <c r="K1931" s="159" t="s">
        <v>102</v>
      </c>
      <c r="L1931" s="150">
        <v>10</v>
      </c>
      <c r="M1931" s="151">
        <v>6</v>
      </c>
      <c r="N1931" s="151">
        <v>61</v>
      </c>
      <c r="O1931" s="151">
        <v>60</v>
      </c>
      <c r="P1931" s="151">
        <v>80</v>
      </c>
      <c r="Q1931" s="151">
        <v>20</v>
      </c>
      <c r="R1931" s="152">
        <v>33.333333333333329</v>
      </c>
      <c r="S1931" s="152"/>
    </row>
    <row r="1932" spans="1:19" s="145" customFormat="1" ht="14.45" customHeight="1">
      <c r="A1932" s="160"/>
      <c r="B1932" s="142" t="s">
        <v>103</v>
      </c>
      <c r="C1932" s="150">
        <v>339</v>
      </c>
      <c r="D1932" s="151">
        <v>212</v>
      </c>
      <c r="E1932" s="151">
        <v>174</v>
      </c>
      <c r="F1932" s="151">
        <v>161</v>
      </c>
      <c r="G1932" s="151">
        <v>164</v>
      </c>
      <c r="H1932" s="151">
        <v>3</v>
      </c>
      <c r="I1932" s="152">
        <v>1.8633540372670807</v>
      </c>
      <c r="J1932" s="142"/>
      <c r="K1932" s="159" t="s">
        <v>103</v>
      </c>
      <c r="L1932" s="150">
        <v>8</v>
      </c>
      <c r="M1932" s="151">
        <v>10</v>
      </c>
      <c r="N1932" s="151">
        <v>57</v>
      </c>
      <c r="O1932" s="151">
        <v>48</v>
      </c>
      <c r="P1932" s="151">
        <v>74</v>
      </c>
      <c r="Q1932" s="151">
        <v>26</v>
      </c>
      <c r="R1932" s="152">
        <v>54.166666666666664</v>
      </c>
      <c r="S1932" s="152"/>
    </row>
    <row r="1933" spans="1:19" s="145" customFormat="1" ht="14.45" customHeight="1">
      <c r="A1933" s="160"/>
      <c r="B1933" s="142" t="s">
        <v>104</v>
      </c>
      <c r="C1933" s="150">
        <v>307</v>
      </c>
      <c r="D1933" s="151">
        <v>327</v>
      </c>
      <c r="E1933" s="151">
        <v>200</v>
      </c>
      <c r="F1933" s="151">
        <v>152</v>
      </c>
      <c r="G1933" s="151">
        <v>150</v>
      </c>
      <c r="H1933" s="151">
        <v>-2</v>
      </c>
      <c r="I1933" s="152">
        <v>-1.3157894736842104</v>
      </c>
      <c r="J1933" s="142"/>
      <c r="K1933" s="159" t="s">
        <v>104</v>
      </c>
      <c r="L1933" s="150">
        <v>6</v>
      </c>
      <c r="M1933" s="151">
        <v>2</v>
      </c>
      <c r="N1933" s="151">
        <v>53</v>
      </c>
      <c r="O1933" s="151">
        <v>62</v>
      </c>
      <c r="P1933" s="151">
        <v>77</v>
      </c>
      <c r="Q1933" s="151">
        <v>15</v>
      </c>
      <c r="R1933" s="152">
        <v>24.193548387096776</v>
      </c>
      <c r="S1933" s="152"/>
    </row>
    <row r="1934" spans="1:19" s="145" customFormat="1" ht="14.45" customHeight="1">
      <c r="A1934" s="160"/>
      <c r="B1934" s="142" t="s">
        <v>105</v>
      </c>
      <c r="C1934" s="150">
        <v>281</v>
      </c>
      <c r="D1934" s="151">
        <v>296</v>
      </c>
      <c r="E1934" s="151">
        <v>269</v>
      </c>
      <c r="F1934" s="151">
        <v>205</v>
      </c>
      <c r="G1934" s="151">
        <v>152</v>
      </c>
      <c r="H1934" s="151">
        <v>-53</v>
      </c>
      <c r="I1934" s="152">
        <v>-25.853658536585368</v>
      </c>
      <c r="J1934" s="142"/>
      <c r="K1934" s="159" t="s">
        <v>105</v>
      </c>
      <c r="L1934" s="150">
        <v>1</v>
      </c>
      <c r="M1934" s="151">
        <v>3</v>
      </c>
      <c r="N1934" s="151">
        <v>108</v>
      </c>
      <c r="O1934" s="151">
        <v>78</v>
      </c>
      <c r="P1934" s="151">
        <v>79</v>
      </c>
      <c r="Q1934" s="151">
        <v>1</v>
      </c>
      <c r="R1934" s="152">
        <v>1.2820512820512819</v>
      </c>
      <c r="S1934" s="152"/>
    </row>
    <row r="1935" spans="1:19" s="145" customFormat="1" ht="14.45" customHeight="1">
      <c r="A1935" s="160"/>
      <c r="B1935" s="142" t="s">
        <v>106</v>
      </c>
      <c r="C1935" s="150">
        <v>316</v>
      </c>
      <c r="D1935" s="151">
        <v>275</v>
      </c>
      <c r="E1935" s="151">
        <v>245</v>
      </c>
      <c r="F1935" s="151">
        <v>263</v>
      </c>
      <c r="G1935" s="151">
        <v>186</v>
      </c>
      <c r="H1935" s="151">
        <v>-77</v>
      </c>
      <c r="I1935" s="152">
        <v>-29.277566539923956</v>
      </c>
      <c r="J1935" s="142"/>
      <c r="K1935" s="159" t="s">
        <v>106</v>
      </c>
      <c r="L1935" s="150">
        <v>1</v>
      </c>
      <c r="M1935" s="151">
        <v>2</v>
      </c>
      <c r="N1935" s="151">
        <v>71</v>
      </c>
      <c r="O1935" s="151">
        <v>117</v>
      </c>
      <c r="P1935" s="151">
        <v>100</v>
      </c>
      <c r="Q1935" s="151">
        <v>-17</v>
      </c>
      <c r="R1935" s="152">
        <v>-14.529914529914532</v>
      </c>
      <c r="S1935" s="152"/>
    </row>
    <row r="1936" spans="1:19" s="145" customFormat="1" ht="14.45" customHeight="1">
      <c r="A1936" s="160"/>
      <c r="B1936" s="142" t="s">
        <v>107</v>
      </c>
      <c r="C1936" s="150">
        <v>250</v>
      </c>
      <c r="D1936" s="151">
        <v>283</v>
      </c>
      <c r="E1936" s="151">
        <v>222</v>
      </c>
      <c r="F1936" s="151">
        <v>235</v>
      </c>
      <c r="G1936" s="151">
        <v>242</v>
      </c>
      <c r="H1936" s="151">
        <v>7</v>
      </c>
      <c r="I1936" s="152">
        <v>2.9787234042553195</v>
      </c>
      <c r="J1936" s="142"/>
      <c r="K1936" s="159" t="s">
        <v>107</v>
      </c>
      <c r="L1936" s="150" t="s">
        <v>313</v>
      </c>
      <c r="M1936" s="151" t="s">
        <v>313</v>
      </c>
      <c r="N1936" s="151">
        <v>60</v>
      </c>
      <c r="O1936" s="151">
        <v>79</v>
      </c>
      <c r="P1936" s="151">
        <v>138</v>
      </c>
      <c r="Q1936" s="151">
        <v>59</v>
      </c>
      <c r="R1936" s="152">
        <v>74.683544303797461</v>
      </c>
      <c r="S1936" s="152"/>
    </row>
    <row r="1937" spans="1:19" s="145" customFormat="1" ht="14.45" customHeight="1">
      <c r="A1937" s="160"/>
      <c r="B1937" s="142" t="s">
        <v>108</v>
      </c>
      <c r="C1937" s="150">
        <v>155</v>
      </c>
      <c r="D1937" s="151">
        <v>217</v>
      </c>
      <c r="E1937" s="151">
        <v>228</v>
      </c>
      <c r="F1937" s="151">
        <v>208</v>
      </c>
      <c r="G1937" s="151">
        <v>210</v>
      </c>
      <c r="H1937" s="151">
        <v>2</v>
      </c>
      <c r="I1937" s="152">
        <v>0.96153846153846156</v>
      </c>
      <c r="J1937" s="142"/>
      <c r="K1937" s="159" t="s">
        <v>108</v>
      </c>
      <c r="L1937" s="150">
        <v>1</v>
      </c>
      <c r="M1937" s="151">
        <v>2</v>
      </c>
      <c r="N1937" s="151">
        <v>48</v>
      </c>
      <c r="O1937" s="151">
        <v>68</v>
      </c>
      <c r="P1937" s="151">
        <v>70</v>
      </c>
      <c r="Q1937" s="151">
        <v>2</v>
      </c>
      <c r="R1937" s="152">
        <v>2.9411764705882351</v>
      </c>
      <c r="S1937" s="152"/>
    </row>
    <row r="1938" spans="1:19" s="145" customFormat="1" ht="14.45" customHeight="1">
      <c r="A1938" s="160"/>
      <c r="B1938" s="142" t="s">
        <v>109</v>
      </c>
      <c r="C1938" s="150">
        <v>103</v>
      </c>
      <c r="D1938" s="151">
        <v>114</v>
      </c>
      <c r="E1938" s="151">
        <v>167</v>
      </c>
      <c r="F1938" s="151">
        <v>189</v>
      </c>
      <c r="G1938" s="151">
        <v>166</v>
      </c>
      <c r="H1938" s="151">
        <v>-23</v>
      </c>
      <c r="I1938" s="152">
        <v>-12.169312169312169</v>
      </c>
      <c r="J1938" s="142"/>
      <c r="K1938" s="159" t="s">
        <v>109</v>
      </c>
      <c r="L1938" s="150" t="s">
        <v>313</v>
      </c>
      <c r="M1938" s="151">
        <v>1</v>
      </c>
      <c r="N1938" s="151">
        <v>32</v>
      </c>
      <c r="O1938" s="151">
        <v>63</v>
      </c>
      <c r="P1938" s="151">
        <v>64</v>
      </c>
      <c r="Q1938" s="151">
        <v>1</v>
      </c>
      <c r="R1938" s="152">
        <v>1.5873015873015872</v>
      </c>
      <c r="S1938" s="152"/>
    </row>
    <row r="1939" spans="1:19" s="145" customFormat="1" ht="14.45" customHeight="1">
      <c r="A1939" s="160"/>
      <c r="B1939" s="142" t="s">
        <v>110</v>
      </c>
      <c r="C1939" s="150">
        <v>65</v>
      </c>
      <c r="D1939" s="151">
        <v>86</v>
      </c>
      <c r="E1939" s="151">
        <v>148</v>
      </c>
      <c r="F1939" s="151">
        <v>183</v>
      </c>
      <c r="G1939" s="151">
        <v>229</v>
      </c>
      <c r="H1939" s="151">
        <v>46</v>
      </c>
      <c r="I1939" s="152">
        <v>25.136612021857925</v>
      </c>
      <c r="J1939" s="142"/>
      <c r="K1939" s="159" t="s">
        <v>110</v>
      </c>
      <c r="L1939" s="150" t="s">
        <v>313</v>
      </c>
      <c r="M1939" s="151" t="s">
        <v>313</v>
      </c>
      <c r="N1939" s="151">
        <v>23</v>
      </c>
      <c r="O1939" s="151">
        <v>64</v>
      </c>
      <c r="P1939" s="151">
        <v>96</v>
      </c>
      <c r="Q1939" s="151">
        <v>32</v>
      </c>
      <c r="R1939" s="152">
        <v>50</v>
      </c>
      <c r="S1939" s="152"/>
    </row>
    <row r="1940" spans="1:19" s="145" customFormat="1" ht="14.45" customHeight="1">
      <c r="A1940" s="160"/>
      <c r="B1940" s="142" t="s">
        <v>111</v>
      </c>
      <c r="C1940" s="323" t="s">
        <v>313</v>
      </c>
      <c r="D1940" s="151" t="s">
        <v>313</v>
      </c>
      <c r="E1940" s="151" t="s">
        <v>313</v>
      </c>
      <c r="F1940" s="151">
        <v>5</v>
      </c>
      <c r="G1940" s="151">
        <v>19</v>
      </c>
      <c r="H1940" s="151"/>
      <c r="I1940" s="152"/>
      <c r="J1940" s="160"/>
      <c r="K1940" s="142" t="s">
        <v>111</v>
      </c>
      <c r="L1940" s="323" t="s">
        <v>313</v>
      </c>
      <c r="M1940" s="151" t="s">
        <v>313</v>
      </c>
      <c r="N1940" s="151" t="s">
        <v>313</v>
      </c>
      <c r="O1940" s="151">
        <v>2</v>
      </c>
      <c r="P1940" s="151">
        <v>2</v>
      </c>
      <c r="Q1940" s="151"/>
      <c r="R1940" s="152"/>
      <c r="S1940" s="160"/>
    </row>
    <row r="1941" spans="1:19" s="145" customFormat="1" ht="14.45" customHeight="1">
      <c r="A1941" s="160"/>
      <c r="B1941" s="160"/>
      <c r="C1941" s="160"/>
      <c r="D1941" s="160"/>
      <c r="E1941" s="160"/>
      <c r="F1941" s="160"/>
      <c r="G1941" s="161"/>
      <c r="H1941" s="160"/>
      <c r="I1941" s="160"/>
      <c r="J1941" s="160"/>
      <c r="K1941" s="160"/>
      <c r="L1941" s="160"/>
      <c r="M1941" s="160"/>
      <c r="N1941" s="160"/>
      <c r="O1941" s="160"/>
      <c r="P1941" s="161"/>
      <c r="Q1941" s="160"/>
      <c r="R1941" s="160"/>
      <c r="S1941" s="160"/>
    </row>
    <row r="1942" spans="1:19" s="145" customFormat="1" ht="14.45" customHeight="1">
      <c r="A1942" s="160"/>
      <c r="B1942" s="160"/>
      <c r="C1942" s="160"/>
      <c r="D1942" s="160"/>
      <c r="E1942" s="160"/>
      <c r="F1942" s="160"/>
      <c r="G1942" s="161"/>
      <c r="H1942" s="160"/>
      <c r="I1942" s="160"/>
      <c r="J1942" s="160"/>
      <c r="K1942" s="160"/>
      <c r="L1942" s="160"/>
      <c r="M1942" s="160"/>
      <c r="N1942" s="160"/>
      <c r="O1942" s="160"/>
      <c r="P1942" s="161"/>
      <c r="Q1942" s="160"/>
      <c r="R1942" s="160"/>
      <c r="S1942" s="160"/>
    </row>
    <row r="1943" spans="1:19" s="145" customFormat="1" ht="14.45" customHeight="1">
      <c r="A1943" s="138"/>
      <c r="B1943" s="138" t="s">
        <v>694</v>
      </c>
      <c r="C1943" s="138"/>
      <c r="D1943" s="138"/>
      <c r="E1943" s="138"/>
      <c r="F1943" s="138"/>
      <c r="G1943" s="138"/>
      <c r="H1943" s="138"/>
      <c r="I1943" s="138"/>
      <c r="J1943" s="138"/>
      <c r="K1943" s="138" t="s">
        <v>695</v>
      </c>
      <c r="L1943" s="138"/>
      <c r="M1943" s="138"/>
      <c r="N1943" s="138"/>
      <c r="O1943" s="138"/>
      <c r="P1943" s="138"/>
      <c r="Q1943" s="138"/>
      <c r="R1943" s="138"/>
      <c r="S1943" s="138"/>
    </row>
    <row r="1944" spans="1:19" s="145" customFormat="1" ht="14.45" customHeight="1">
      <c r="A1944" s="160"/>
      <c r="B1944" s="491" t="s">
        <v>335</v>
      </c>
      <c r="C1944" s="140"/>
      <c r="D1944" s="140"/>
      <c r="E1944" s="140"/>
      <c r="F1944" s="140"/>
      <c r="G1944" s="143"/>
      <c r="H1944" s="141"/>
      <c r="I1944" s="141"/>
      <c r="J1944" s="142"/>
      <c r="K1944" s="491" t="s">
        <v>335</v>
      </c>
      <c r="L1944" s="140"/>
      <c r="M1944" s="140"/>
      <c r="N1944" s="140"/>
      <c r="O1944" s="140"/>
      <c r="P1944" s="143"/>
      <c r="Q1944" s="141"/>
      <c r="R1944" s="141"/>
      <c r="S1944" s="144"/>
    </row>
    <row r="1945" spans="1:19" s="139" customFormat="1" ht="14.45" customHeight="1">
      <c r="A1945" s="160"/>
      <c r="B1945" s="492"/>
      <c r="C1945" s="146" t="s">
        <v>151</v>
      </c>
      <c r="D1945" s="146" t="s">
        <v>86</v>
      </c>
      <c r="E1945" s="146" t="s">
        <v>87</v>
      </c>
      <c r="F1945" s="146" t="s">
        <v>410</v>
      </c>
      <c r="G1945" s="146" t="s">
        <v>739</v>
      </c>
      <c r="H1945" s="81" t="s">
        <v>509</v>
      </c>
      <c r="I1945" s="147" t="s">
        <v>807</v>
      </c>
      <c r="J1945" s="142"/>
      <c r="K1945" s="492"/>
      <c r="L1945" s="146" t="s">
        <v>151</v>
      </c>
      <c r="M1945" s="146" t="s">
        <v>86</v>
      </c>
      <c r="N1945" s="146" t="s">
        <v>87</v>
      </c>
      <c r="O1945" s="146" t="s">
        <v>410</v>
      </c>
      <c r="P1945" s="146" t="s">
        <v>739</v>
      </c>
      <c r="Q1945" s="81" t="s">
        <v>509</v>
      </c>
      <c r="R1945" s="147" t="s">
        <v>807</v>
      </c>
      <c r="S1945" s="144"/>
    </row>
    <row r="1946" spans="1:19" s="145" customFormat="1" ht="14.45" customHeight="1">
      <c r="A1946" s="160"/>
      <c r="B1946" s="493"/>
      <c r="C1946" s="148"/>
      <c r="D1946" s="148"/>
      <c r="E1946" s="148"/>
      <c r="F1946" s="148"/>
      <c r="G1946" s="148"/>
      <c r="H1946" s="149" t="s">
        <v>88</v>
      </c>
      <c r="I1946" s="81" t="s">
        <v>511</v>
      </c>
      <c r="J1946" s="142"/>
      <c r="K1946" s="493"/>
      <c r="L1946" s="148"/>
      <c r="M1946" s="148"/>
      <c r="N1946" s="148"/>
      <c r="O1946" s="148"/>
      <c r="P1946" s="148"/>
      <c r="Q1946" s="149" t="s">
        <v>88</v>
      </c>
      <c r="R1946" s="81" t="s">
        <v>511</v>
      </c>
      <c r="S1946" s="144"/>
    </row>
    <row r="1947" spans="1:19" s="180" customFormat="1" ht="14.45" customHeight="1">
      <c r="B1947" s="188" t="s">
        <v>90</v>
      </c>
      <c r="C1947" s="187">
        <v>1647</v>
      </c>
      <c r="D1947" s="183">
        <v>1526</v>
      </c>
      <c r="E1947" s="183">
        <v>1370</v>
      </c>
      <c r="F1947" s="183">
        <v>1234</v>
      </c>
      <c r="G1947" s="183">
        <v>1089</v>
      </c>
      <c r="H1947" s="182">
        <v>-145</v>
      </c>
      <c r="I1947" s="184">
        <v>-11.750405186385738</v>
      </c>
      <c r="J1947" s="185"/>
      <c r="K1947" s="186" t="s">
        <v>90</v>
      </c>
      <c r="L1947" s="187">
        <v>96</v>
      </c>
      <c r="M1947" s="183">
        <v>128</v>
      </c>
      <c r="N1947" s="183">
        <v>417</v>
      </c>
      <c r="O1947" s="183">
        <v>422</v>
      </c>
      <c r="P1947" s="183">
        <v>490</v>
      </c>
      <c r="Q1947" s="182">
        <v>68</v>
      </c>
      <c r="R1947" s="184">
        <v>16.113744075829384</v>
      </c>
      <c r="S1947" s="184"/>
    </row>
    <row r="1948" spans="1:19" s="145" customFormat="1" ht="14.45" customHeight="1">
      <c r="A1948" s="160"/>
      <c r="B1948" s="299" t="s">
        <v>91</v>
      </c>
      <c r="C1948" s="150">
        <v>197</v>
      </c>
      <c r="D1948" s="151">
        <v>180</v>
      </c>
      <c r="E1948" s="151">
        <v>157</v>
      </c>
      <c r="F1948" s="151">
        <v>127</v>
      </c>
      <c r="G1948" s="151">
        <v>109</v>
      </c>
      <c r="H1948" s="151">
        <v>-18</v>
      </c>
      <c r="I1948" s="152">
        <v>-14.173228346456693</v>
      </c>
      <c r="J1948" s="142"/>
      <c r="K1948" s="154" t="s">
        <v>91</v>
      </c>
      <c r="L1948" s="150">
        <v>4</v>
      </c>
      <c r="M1948" s="151">
        <v>6</v>
      </c>
      <c r="N1948" s="151">
        <v>38</v>
      </c>
      <c r="O1948" s="151">
        <v>34</v>
      </c>
      <c r="P1948" s="151">
        <v>31</v>
      </c>
      <c r="Q1948" s="151">
        <v>-3</v>
      </c>
      <c r="R1948" s="152">
        <v>-8.8235294117647065</v>
      </c>
      <c r="S1948" s="152"/>
    </row>
    <row r="1949" spans="1:19" s="153" customFormat="1" ht="14.45" customHeight="1">
      <c r="A1949" s="160"/>
      <c r="B1949" s="299" t="s">
        <v>92</v>
      </c>
      <c r="C1949" s="150">
        <v>1086</v>
      </c>
      <c r="D1949" s="151">
        <v>943</v>
      </c>
      <c r="E1949" s="151">
        <v>811</v>
      </c>
      <c r="F1949" s="151">
        <v>700</v>
      </c>
      <c r="G1949" s="151">
        <v>579</v>
      </c>
      <c r="H1949" s="151">
        <v>-121</v>
      </c>
      <c r="I1949" s="152">
        <v>-17.285714285714285</v>
      </c>
      <c r="J1949" s="142"/>
      <c r="K1949" s="154" t="s">
        <v>92</v>
      </c>
      <c r="L1949" s="150">
        <v>91</v>
      </c>
      <c r="M1949" s="151">
        <v>119</v>
      </c>
      <c r="N1949" s="151">
        <v>295</v>
      </c>
      <c r="O1949" s="151">
        <v>244</v>
      </c>
      <c r="P1949" s="151">
        <v>282</v>
      </c>
      <c r="Q1949" s="151">
        <v>38</v>
      </c>
      <c r="R1949" s="152">
        <v>15.573770491803279</v>
      </c>
      <c r="S1949" s="152"/>
    </row>
    <row r="1950" spans="1:19" s="145" customFormat="1" ht="14.45" customHeight="1">
      <c r="A1950" s="160"/>
      <c r="B1950" s="299" t="s">
        <v>93</v>
      </c>
      <c r="C1950" s="150">
        <v>364</v>
      </c>
      <c r="D1950" s="151">
        <v>403</v>
      </c>
      <c r="E1950" s="151">
        <v>402</v>
      </c>
      <c r="F1950" s="151">
        <v>405</v>
      </c>
      <c r="G1950" s="151">
        <v>391</v>
      </c>
      <c r="H1950" s="151">
        <v>-14</v>
      </c>
      <c r="I1950" s="152">
        <v>-3.4567901234567899</v>
      </c>
      <c r="J1950" s="142"/>
      <c r="K1950" s="154" t="s">
        <v>93</v>
      </c>
      <c r="L1950" s="150">
        <v>1</v>
      </c>
      <c r="M1950" s="151">
        <v>3</v>
      </c>
      <c r="N1950" s="151">
        <v>84</v>
      </c>
      <c r="O1950" s="151">
        <v>143</v>
      </c>
      <c r="P1950" s="151">
        <v>175</v>
      </c>
      <c r="Q1950" s="151">
        <v>32</v>
      </c>
      <c r="R1950" s="152">
        <v>22.377622377622377</v>
      </c>
      <c r="S1950" s="152"/>
    </row>
    <row r="1951" spans="1:19" s="145" customFormat="1" ht="14.45" customHeight="1">
      <c r="A1951" s="160"/>
      <c r="B1951" s="142"/>
      <c r="C1951" s="150"/>
      <c r="D1951" s="157"/>
      <c r="E1951" s="157"/>
      <c r="F1951" s="157"/>
      <c r="G1951" s="157"/>
      <c r="H1951" s="157"/>
      <c r="I1951" s="158"/>
      <c r="J1951" s="142"/>
      <c r="K1951" s="159"/>
      <c r="L1951" s="150"/>
      <c r="M1951" s="157"/>
      <c r="N1951" s="157"/>
      <c r="O1951" s="157"/>
      <c r="P1951" s="157"/>
      <c r="Q1951" s="157"/>
      <c r="R1951" s="158"/>
      <c r="S1951" s="158"/>
    </row>
    <row r="1952" spans="1:19" s="145" customFormat="1" ht="14.45" customHeight="1">
      <c r="A1952" s="160"/>
      <c r="B1952" s="142" t="s">
        <v>94</v>
      </c>
      <c r="C1952" s="150">
        <v>53</v>
      </c>
      <c r="D1952" s="151">
        <v>60</v>
      </c>
      <c r="E1952" s="151">
        <v>46</v>
      </c>
      <c r="F1952" s="151">
        <v>27</v>
      </c>
      <c r="G1952" s="151">
        <v>30</v>
      </c>
      <c r="H1952" s="151">
        <v>3</v>
      </c>
      <c r="I1952" s="152">
        <v>11.111111111111111</v>
      </c>
      <c r="J1952" s="142"/>
      <c r="K1952" s="159" t="s">
        <v>94</v>
      </c>
      <c r="L1952" s="150">
        <v>4</v>
      </c>
      <c r="M1952" s="151">
        <v>4</v>
      </c>
      <c r="N1952" s="151">
        <v>16</v>
      </c>
      <c r="O1952" s="151">
        <v>7</v>
      </c>
      <c r="P1952" s="151">
        <v>4</v>
      </c>
      <c r="Q1952" s="151">
        <v>-3</v>
      </c>
      <c r="R1952" s="152">
        <v>-42.857142857142854</v>
      </c>
      <c r="S1952" s="152"/>
    </row>
    <row r="1953" spans="1:19" s="145" customFormat="1" ht="14.45" customHeight="1">
      <c r="A1953" s="160"/>
      <c r="B1953" s="142" t="s">
        <v>95</v>
      </c>
      <c r="C1953" s="150">
        <v>72</v>
      </c>
      <c r="D1953" s="151">
        <v>50</v>
      </c>
      <c r="E1953" s="151">
        <v>60</v>
      </c>
      <c r="F1953" s="151">
        <v>48</v>
      </c>
      <c r="G1953" s="151">
        <v>30</v>
      </c>
      <c r="H1953" s="151">
        <v>-18</v>
      </c>
      <c r="I1953" s="152">
        <v>-37.5</v>
      </c>
      <c r="J1953" s="142"/>
      <c r="K1953" s="159" t="s">
        <v>95</v>
      </c>
      <c r="L1953" s="150" t="s">
        <v>313</v>
      </c>
      <c r="M1953" s="151">
        <v>2</v>
      </c>
      <c r="N1953" s="151">
        <v>12</v>
      </c>
      <c r="O1953" s="151">
        <v>15</v>
      </c>
      <c r="P1953" s="151">
        <v>7</v>
      </c>
      <c r="Q1953" s="151">
        <v>-8</v>
      </c>
      <c r="R1953" s="152">
        <v>-53.333333333333336</v>
      </c>
      <c r="S1953" s="152"/>
    </row>
    <row r="1954" spans="1:19" s="145" customFormat="1" ht="14.45" customHeight="1">
      <c r="A1954" s="160"/>
      <c r="B1954" s="142" t="s">
        <v>96</v>
      </c>
      <c r="C1954" s="150">
        <v>72</v>
      </c>
      <c r="D1954" s="151">
        <v>70</v>
      </c>
      <c r="E1954" s="151">
        <v>51</v>
      </c>
      <c r="F1954" s="151">
        <v>52</v>
      </c>
      <c r="G1954" s="151">
        <v>49</v>
      </c>
      <c r="H1954" s="151">
        <v>-3</v>
      </c>
      <c r="I1954" s="152">
        <v>-5.7692307692307692</v>
      </c>
      <c r="J1954" s="142"/>
      <c r="K1954" s="159" t="s">
        <v>96</v>
      </c>
      <c r="L1954" s="150" t="s">
        <v>313</v>
      </c>
      <c r="M1954" s="151" t="s">
        <v>313</v>
      </c>
      <c r="N1954" s="151">
        <v>10</v>
      </c>
      <c r="O1954" s="151">
        <v>12</v>
      </c>
      <c r="P1954" s="151">
        <v>20</v>
      </c>
      <c r="Q1954" s="151">
        <v>8</v>
      </c>
      <c r="R1954" s="152">
        <v>66.666666666666657</v>
      </c>
      <c r="S1954" s="152"/>
    </row>
    <row r="1955" spans="1:19" s="145" customFormat="1" ht="14.45" customHeight="1">
      <c r="A1955" s="160"/>
      <c r="B1955" s="142" t="s">
        <v>97</v>
      </c>
      <c r="C1955" s="150">
        <v>84</v>
      </c>
      <c r="D1955" s="151">
        <v>98</v>
      </c>
      <c r="E1955" s="151">
        <v>86</v>
      </c>
      <c r="F1955" s="151">
        <v>81</v>
      </c>
      <c r="G1955" s="151">
        <v>68</v>
      </c>
      <c r="H1955" s="151">
        <v>-13</v>
      </c>
      <c r="I1955" s="152">
        <v>-16.049382716049383</v>
      </c>
      <c r="J1955" s="142"/>
      <c r="K1955" s="159" t="s">
        <v>97</v>
      </c>
      <c r="L1955" s="150">
        <v>2</v>
      </c>
      <c r="M1955" s="151">
        <v>1</v>
      </c>
      <c r="N1955" s="151">
        <v>11</v>
      </c>
      <c r="O1955" s="151">
        <v>8</v>
      </c>
      <c r="P1955" s="151">
        <v>21</v>
      </c>
      <c r="Q1955" s="151">
        <v>13</v>
      </c>
      <c r="R1955" s="152">
        <v>162.5</v>
      </c>
      <c r="S1955" s="152"/>
    </row>
    <row r="1956" spans="1:19" s="145" customFormat="1" ht="14.45" customHeight="1">
      <c r="A1956" s="160"/>
      <c r="B1956" s="142" t="s">
        <v>98</v>
      </c>
      <c r="C1956" s="150">
        <v>97</v>
      </c>
      <c r="D1956" s="151">
        <v>47</v>
      </c>
      <c r="E1956" s="151">
        <v>54</v>
      </c>
      <c r="F1956" s="151">
        <v>49</v>
      </c>
      <c r="G1956" s="151">
        <v>33</v>
      </c>
      <c r="H1956" s="151">
        <v>-16</v>
      </c>
      <c r="I1956" s="152">
        <v>-32.653061224489797</v>
      </c>
      <c r="J1956" s="142"/>
      <c r="K1956" s="159" t="s">
        <v>98</v>
      </c>
      <c r="L1956" s="150">
        <v>17</v>
      </c>
      <c r="M1956" s="151">
        <v>25</v>
      </c>
      <c r="N1956" s="151">
        <v>23</v>
      </c>
      <c r="O1956" s="151">
        <v>21</v>
      </c>
      <c r="P1956" s="151">
        <v>24</v>
      </c>
      <c r="Q1956" s="151">
        <v>3</v>
      </c>
      <c r="R1956" s="152">
        <v>14.285714285714285</v>
      </c>
      <c r="S1956" s="152"/>
    </row>
    <row r="1957" spans="1:19" s="145" customFormat="1" ht="14.45" customHeight="1">
      <c r="A1957" s="160"/>
      <c r="B1957" s="142" t="s">
        <v>99</v>
      </c>
      <c r="C1957" s="150">
        <v>114</v>
      </c>
      <c r="D1957" s="151">
        <v>75</v>
      </c>
      <c r="E1957" s="151">
        <v>45</v>
      </c>
      <c r="F1957" s="151">
        <v>47</v>
      </c>
      <c r="G1957" s="151">
        <v>37</v>
      </c>
      <c r="H1957" s="151">
        <v>-10</v>
      </c>
      <c r="I1957" s="152">
        <v>-21.276595744680851</v>
      </c>
      <c r="J1957" s="142"/>
      <c r="K1957" s="159" t="s">
        <v>99</v>
      </c>
      <c r="L1957" s="150">
        <v>25</v>
      </c>
      <c r="M1957" s="151">
        <v>32</v>
      </c>
      <c r="N1957" s="151">
        <v>32</v>
      </c>
      <c r="O1957" s="151">
        <v>31</v>
      </c>
      <c r="P1957" s="151">
        <v>18</v>
      </c>
      <c r="Q1957" s="151">
        <v>-13</v>
      </c>
      <c r="R1957" s="152">
        <v>-41.935483870967744</v>
      </c>
      <c r="S1957" s="152"/>
    </row>
    <row r="1958" spans="1:19" s="145" customFormat="1" ht="14.45" customHeight="1">
      <c r="A1958" s="160"/>
      <c r="B1958" s="142" t="s">
        <v>100</v>
      </c>
      <c r="C1958" s="150">
        <v>95</v>
      </c>
      <c r="D1958" s="151">
        <v>95</v>
      </c>
      <c r="E1958" s="151">
        <v>68</v>
      </c>
      <c r="F1958" s="151">
        <v>42</v>
      </c>
      <c r="G1958" s="151">
        <v>29</v>
      </c>
      <c r="H1958" s="151">
        <v>-13</v>
      </c>
      <c r="I1958" s="152">
        <v>-30.952380952380953</v>
      </c>
      <c r="J1958" s="142"/>
      <c r="K1958" s="159" t="s">
        <v>100</v>
      </c>
      <c r="L1958" s="150">
        <v>11</v>
      </c>
      <c r="M1958" s="151">
        <v>34</v>
      </c>
      <c r="N1958" s="151">
        <v>37</v>
      </c>
      <c r="O1958" s="151">
        <v>18</v>
      </c>
      <c r="P1958" s="151">
        <v>27</v>
      </c>
      <c r="Q1958" s="151">
        <v>9</v>
      </c>
      <c r="R1958" s="152">
        <v>50</v>
      </c>
      <c r="S1958" s="152"/>
    </row>
    <row r="1959" spans="1:19" s="145" customFormat="1" ht="14.45" customHeight="1">
      <c r="A1959" s="160"/>
      <c r="B1959" s="142" t="s">
        <v>118</v>
      </c>
      <c r="C1959" s="150">
        <v>96</v>
      </c>
      <c r="D1959" s="151">
        <v>88</v>
      </c>
      <c r="E1959" s="151">
        <v>89</v>
      </c>
      <c r="F1959" s="151">
        <v>75</v>
      </c>
      <c r="G1959" s="151">
        <v>46</v>
      </c>
      <c r="H1959" s="151">
        <v>-29</v>
      </c>
      <c r="I1959" s="152">
        <v>-38.666666666666664</v>
      </c>
      <c r="J1959" s="142"/>
      <c r="K1959" s="159" t="s">
        <v>118</v>
      </c>
      <c r="L1959" s="150">
        <v>6</v>
      </c>
      <c r="M1959" s="151">
        <v>7</v>
      </c>
      <c r="N1959" s="151">
        <v>36</v>
      </c>
      <c r="O1959" s="151">
        <v>29</v>
      </c>
      <c r="P1959" s="151">
        <v>20</v>
      </c>
      <c r="Q1959" s="151">
        <v>-9</v>
      </c>
      <c r="R1959" s="152">
        <v>-31.03448275862069</v>
      </c>
      <c r="S1959" s="152"/>
    </row>
    <row r="1960" spans="1:19" s="145" customFormat="1" ht="14.45" customHeight="1">
      <c r="A1960" s="160"/>
      <c r="B1960" s="142" t="s">
        <v>101</v>
      </c>
      <c r="C1960" s="150">
        <v>89</v>
      </c>
      <c r="D1960" s="151">
        <v>86</v>
      </c>
      <c r="E1960" s="151">
        <v>72</v>
      </c>
      <c r="F1960" s="151">
        <v>82</v>
      </c>
      <c r="G1960" s="151">
        <v>63</v>
      </c>
      <c r="H1960" s="151">
        <v>-19</v>
      </c>
      <c r="I1960" s="152">
        <v>-23.170731707317074</v>
      </c>
      <c r="J1960" s="142"/>
      <c r="K1960" s="159" t="s">
        <v>101</v>
      </c>
      <c r="L1960" s="150">
        <v>9</v>
      </c>
      <c r="M1960" s="151">
        <v>4</v>
      </c>
      <c r="N1960" s="151">
        <v>31</v>
      </c>
      <c r="O1960" s="151">
        <v>34</v>
      </c>
      <c r="P1960" s="151">
        <v>34</v>
      </c>
      <c r="Q1960" s="151">
        <v>0</v>
      </c>
      <c r="R1960" s="152">
        <v>0</v>
      </c>
      <c r="S1960" s="152"/>
    </row>
    <row r="1961" spans="1:19" s="145" customFormat="1" ht="14.45" customHeight="1">
      <c r="A1961" s="160"/>
      <c r="B1961" s="142" t="s">
        <v>102</v>
      </c>
      <c r="C1961" s="150">
        <v>104</v>
      </c>
      <c r="D1961" s="151">
        <v>89</v>
      </c>
      <c r="E1961" s="151">
        <v>86</v>
      </c>
      <c r="F1961" s="151">
        <v>79</v>
      </c>
      <c r="G1961" s="151">
        <v>84</v>
      </c>
      <c r="H1961" s="151">
        <v>5</v>
      </c>
      <c r="I1961" s="152">
        <v>6.3291139240506329</v>
      </c>
      <c r="J1961" s="142"/>
      <c r="K1961" s="159" t="s">
        <v>102</v>
      </c>
      <c r="L1961" s="150">
        <v>8</v>
      </c>
      <c r="M1961" s="151">
        <v>6</v>
      </c>
      <c r="N1961" s="151">
        <v>34</v>
      </c>
      <c r="O1961" s="151">
        <v>29</v>
      </c>
      <c r="P1961" s="151">
        <v>35</v>
      </c>
      <c r="Q1961" s="151">
        <v>6</v>
      </c>
      <c r="R1961" s="152">
        <v>20.689655172413794</v>
      </c>
      <c r="S1961" s="152"/>
    </row>
    <row r="1962" spans="1:19" s="145" customFormat="1" ht="14.45" customHeight="1">
      <c r="A1962" s="160"/>
      <c r="B1962" s="142" t="s">
        <v>103</v>
      </c>
      <c r="C1962" s="150">
        <v>160</v>
      </c>
      <c r="D1962" s="151">
        <v>99</v>
      </c>
      <c r="E1962" s="151">
        <v>96</v>
      </c>
      <c r="F1962" s="151">
        <v>78</v>
      </c>
      <c r="G1962" s="151">
        <v>72</v>
      </c>
      <c r="H1962" s="151">
        <v>-6</v>
      </c>
      <c r="I1962" s="152">
        <v>-7.6923076923076925</v>
      </c>
      <c r="J1962" s="142"/>
      <c r="K1962" s="159" t="s">
        <v>103</v>
      </c>
      <c r="L1962" s="150">
        <v>8</v>
      </c>
      <c r="M1962" s="151">
        <v>6</v>
      </c>
      <c r="N1962" s="151">
        <v>17</v>
      </c>
      <c r="O1962" s="151">
        <v>24</v>
      </c>
      <c r="P1962" s="151">
        <v>33</v>
      </c>
      <c r="Q1962" s="151">
        <v>9</v>
      </c>
      <c r="R1962" s="152">
        <v>37.5</v>
      </c>
      <c r="S1962" s="152"/>
    </row>
    <row r="1963" spans="1:19" s="145" customFormat="1" ht="14.45" customHeight="1">
      <c r="A1963" s="160"/>
      <c r="B1963" s="142" t="s">
        <v>104</v>
      </c>
      <c r="C1963" s="150">
        <v>129</v>
      </c>
      <c r="D1963" s="151">
        <v>146</v>
      </c>
      <c r="E1963" s="151">
        <v>94</v>
      </c>
      <c r="F1963" s="151">
        <v>73</v>
      </c>
      <c r="G1963" s="151">
        <v>75</v>
      </c>
      <c r="H1963" s="151">
        <v>2</v>
      </c>
      <c r="I1963" s="152">
        <v>2.7397260273972601</v>
      </c>
      <c r="J1963" s="142"/>
      <c r="K1963" s="159" t="s">
        <v>104</v>
      </c>
      <c r="L1963" s="150">
        <v>5</v>
      </c>
      <c r="M1963" s="151">
        <v>2</v>
      </c>
      <c r="N1963" s="151">
        <v>24</v>
      </c>
      <c r="O1963" s="151">
        <v>23</v>
      </c>
      <c r="P1963" s="151">
        <v>40</v>
      </c>
      <c r="Q1963" s="151">
        <v>17</v>
      </c>
      <c r="R1963" s="152">
        <v>73.91304347826086</v>
      </c>
      <c r="S1963" s="152"/>
    </row>
    <row r="1964" spans="1:19" s="145" customFormat="1" ht="14.45" customHeight="1">
      <c r="A1964" s="160"/>
      <c r="B1964" s="142" t="s">
        <v>105</v>
      </c>
      <c r="C1964" s="150">
        <v>118</v>
      </c>
      <c r="D1964" s="151">
        <v>120</v>
      </c>
      <c r="E1964" s="151">
        <v>121</v>
      </c>
      <c r="F1964" s="151">
        <v>94</v>
      </c>
      <c r="G1964" s="151">
        <v>72</v>
      </c>
      <c r="H1964" s="151">
        <v>-22</v>
      </c>
      <c r="I1964" s="152">
        <v>-23.404255319148938</v>
      </c>
      <c r="J1964" s="142"/>
      <c r="K1964" s="159" t="s">
        <v>105</v>
      </c>
      <c r="L1964" s="150" t="s">
        <v>313</v>
      </c>
      <c r="M1964" s="151">
        <v>2</v>
      </c>
      <c r="N1964" s="151">
        <v>50</v>
      </c>
      <c r="O1964" s="151">
        <v>27</v>
      </c>
      <c r="P1964" s="151">
        <v>30</v>
      </c>
      <c r="Q1964" s="151">
        <v>3</v>
      </c>
      <c r="R1964" s="152">
        <v>11.111111111111111</v>
      </c>
      <c r="S1964" s="152"/>
    </row>
    <row r="1965" spans="1:19" s="145" customFormat="1" ht="14.45" customHeight="1">
      <c r="A1965" s="160"/>
      <c r="B1965" s="142" t="s">
        <v>106</v>
      </c>
      <c r="C1965" s="150">
        <v>143</v>
      </c>
      <c r="D1965" s="151">
        <v>115</v>
      </c>
      <c r="E1965" s="151">
        <v>98</v>
      </c>
      <c r="F1965" s="151">
        <v>119</v>
      </c>
      <c r="G1965" s="151">
        <v>82</v>
      </c>
      <c r="H1965" s="151">
        <v>-37</v>
      </c>
      <c r="I1965" s="152">
        <v>-31.092436974789916</v>
      </c>
      <c r="J1965" s="142"/>
      <c r="K1965" s="159" t="s">
        <v>106</v>
      </c>
      <c r="L1965" s="150">
        <v>1</v>
      </c>
      <c r="M1965" s="151">
        <v>1</v>
      </c>
      <c r="N1965" s="151">
        <v>26</v>
      </c>
      <c r="O1965" s="151">
        <v>53</v>
      </c>
      <c r="P1965" s="151">
        <v>41</v>
      </c>
      <c r="Q1965" s="151">
        <v>-12</v>
      </c>
      <c r="R1965" s="152">
        <v>-22.641509433962266</v>
      </c>
      <c r="S1965" s="152"/>
    </row>
    <row r="1966" spans="1:19" s="145" customFormat="1" ht="14.45" customHeight="1">
      <c r="A1966" s="160"/>
      <c r="B1966" s="142" t="s">
        <v>107</v>
      </c>
      <c r="C1966" s="150">
        <v>112</v>
      </c>
      <c r="D1966" s="151">
        <v>128</v>
      </c>
      <c r="E1966" s="151">
        <v>90</v>
      </c>
      <c r="F1966" s="151">
        <v>89</v>
      </c>
      <c r="G1966" s="151">
        <v>99</v>
      </c>
      <c r="H1966" s="151">
        <v>10</v>
      </c>
      <c r="I1966" s="152">
        <v>11.235955056179774</v>
      </c>
      <c r="J1966" s="142"/>
      <c r="K1966" s="159" t="s">
        <v>107</v>
      </c>
      <c r="L1966" s="150" t="s">
        <v>313</v>
      </c>
      <c r="M1966" s="151" t="s">
        <v>313</v>
      </c>
      <c r="N1966" s="151">
        <v>21</v>
      </c>
      <c r="O1966" s="151">
        <v>22</v>
      </c>
      <c r="P1966" s="151">
        <v>57</v>
      </c>
      <c r="Q1966" s="151">
        <v>35</v>
      </c>
      <c r="R1966" s="152">
        <v>159.09090909090909</v>
      </c>
      <c r="S1966" s="152"/>
    </row>
    <row r="1967" spans="1:19" s="145" customFormat="1" ht="14.45" customHeight="1">
      <c r="A1967" s="160"/>
      <c r="B1967" s="142" t="s">
        <v>108</v>
      </c>
      <c r="C1967" s="150">
        <v>55</v>
      </c>
      <c r="D1967" s="151">
        <v>94</v>
      </c>
      <c r="E1967" s="151">
        <v>98</v>
      </c>
      <c r="F1967" s="151">
        <v>78</v>
      </c>
      <c r="G1967" s="151">
        <v>78</v>
      </c>
      <c r="H1967" s="151">
        <v>0</v>
      </c>
      <c r="I1967" s="152">
        <v>0</v>
      </c>
      <c r="J1967" s="142"/>
      <c r="K1967" s="159" t="s">
        <v>108</v>
      </c>
      <c r="L1967" s="150" t="s">
        <v>313</v>
      </c>
      <c r="M1967" s="151">
        <v>1</v>
      </c>
      <c r="N1967" s="151">
        <v>17</v>
      </c>
      <c r="O1967" s="151">
        <v>27</v>
      </c>
      <c r="P1967" s="151">
        <v>20</v>
      </c>
      <c r="Q1967" s="151">
        <v>-7</v>
      </c>
      <c r="R1967" s="152">
        <v>-25.925925925925924</v>
      </c>
      <c r="S1967" s="152"/>
    </row>
    <row r="1968" spans="1:19" s="145" customFormat="1" ht="14.45" customHeight="1">
      <c r="A1968" s="160"/>
      <c r="B1968" s="142" t="s">
        <v>109</v>
      </c>
      <c r="C1968" s="150">
        <v>35</v>
      </c>
      <c r="D1968" s="151">
        <v>41</v>
      </c>
      <c r="E1968" s="151">
        <v>66</v>
      </c>
      <c r="F1968" s="151">
        <v>69</v>
      </c>
      <c r="G1968" s="151">
        <v>65</v>
      </c>
      <c r="H1968" s="151">
        <v>-4</v>
      </c>
      <c r="I1968" s="152">
        <v>-5.7971014492753623</v>
      </c>
      <c r="J1968" s="142"/>
      <c r="K1968" s="159" t="s">
        <v>109</v>
      </c>
      <c r="L1968" s="150" t="s">
        <v>313</v>
      </c>
      <c r="M1968" s="151">
        <v>1</v>
      </c>
      <c r="N1968" s="151">
        <v>11</v>
      </c>
      <c r="O1968" s="151">
        <v>21</v>
      </c>
      <c r="P1968" s="151">
        <v>27</v>
      </c>
      <c r="Q1968" s="151">
        <v>6</v>
      </c>
      <c r="R1968" s="152">
        <v>28.571428571428569</v>
      </c>
      <c r="S1968" s="152"/>
    </row>
    <row r="1969" spans="1:19" s="145" customFormat="1" ht="14.45" customHeight="1">
      <c r="A1969" s="160"/>
      <c r="B1969" s="142" t="s">
        <v>110</v>
      </c>
      <c r="C1969" s="150">
        <v>19</v>
      </c>
      <c r="D1969" s="151">
        <v>25</v>
      </c>
      <c r="E1969" s="151">
        <v>50</v>
      </c>
      <c r="F1969" s="151">
        <v>50</v>
      </c>
      <c r="G1969" s="151">
        <v>67</v>
      </c>
      <c r="H1969" s="151">
        <v>17</v>
      </c>
      <c r="I1969" s="152">
        <v>34</v>
      </c>
      <c r="J1969" s="142"/>
      <c r="K1969" s="159" t="s">
        <v>110</v>
      </c>
      <c r="L1969" s="150" t="s">
        <v>313</v>
      </c>
      <c r="M1969" s="151" t="s">
        <v>313</v>
      </c>
      <c r="N1969" s="151">
        <v>9</v>
      </c>
      <c r="O1969" s="151">
        <v>20</v>
      </c>
      <c r="P1969" s="151">
        <v>30</v>
      </c>
      <c r="Q1969" s="151">
        <v>10</v>
      </c>
      <c r="R1969" s="152">
        <v>50</v>
      </c>
      <c r="S1969" s="152"/>
    </row>
    <row r="1970" spans="1:19" s="145" customFormat="1" ht="14.45" customHeight="1">
      <c r="A1970" s="160"/>
      <c r="B1970" s="142" t="s">
        <v>111</v>
      </c>
      <c r="C1970" s="323" t="s">
        <v>313</v>
      </c>
      <c r="D1970" s="151" t="s">
        <v>313</v>
      </c>
      <c r="E1970" s="151" t="s">
        <v>313</v>
      </c>
      <c r="F1970" s="151">
        <v>2</v>
      </c>
      <c r="G1970" s="151">
        <v>10</v>
      </c>
      <c r="H1970" s="151"/>
      <c r="I1970" s="152"/>
      <c r="J1970" s="160"/>
      <c r="K1970" s="142" t="s">
        <v>111</v>
      </c>
      <c r="L1970" s="323" t="s">
        <v>313</v>
      </c>
      <c r="M1970" s="151" t="s">
        <v>313</v>
      </c>
      <c r="N1970" s="151" t="s">
        <v>313</v>
      </c>
      <c r="O1970" s="151">
        <v>1</v>
      </c>
      <c r="P1970" s="151">
        <v>2</v>
      </c>
      <c r="Q1970" s="151"/>
      <c r="R1970" s="152"/>
      <c r="S1970" s="160"/>
    </row>
    <row r="1971" spans="1:19" s="145" customFormat="1" ht="14.45" customHeight="1">
      <c r="A1971" s="160"/>
      <c r="B1971" s="160"/>
      <c r="C1971" s="160"/>
      <c r="D1971" s="160"/>
      <c r="E1971" s="160"/>
      <c r="F1971" s="160"/>
      <c r="G1971" s="161"/>
      <c r="H1971" s="160"/>
      <c r="I1971" s="160"/>
      <c r="J1971" s="160"/>
      <c r="K1971" s="160"/>
      <c r="L1971" s="160"/>
      <c r="M1971" s="160"/>
      <c r="N1971" s="160"/>
      <c r="O1971" s="160"/>
      <c r="P1971" s="161"/>
      <c r="Q1971" s="160"/>
      <c r="R1971" s="160"/>
      <c r="S1971" s="160"/>
    </row>
    <row r="1972" spans="1:19" s="145" customFormat="1" ht="14.45" customHeight="1">
      <c r="A1972" s="160"/>
      <c r="B1972" s="160"/>
      <c r="C1972" s="160"/>
      <c r="D1972" s="160"/>
      <c r="E1972" s="160"/>
      <c r="F1972" s="160"/>
      <c r="G1972" s="161"/>
      <c r="H1972" s="160"/>
      <c r="I1972" s="160"/>
      <c r="J1972" s="160"/>
      <c r="K1972" s="160"/>
      <c r="L1972" s="160"/>
      <c r="M1972" s="160"/>
      <c r="N1972" s="160"/>
      <c r="O1972" s="160"/>
      <c r="P1972" s="161"/>
      <c r="Q1972" s="160"/>
      <c r="R1972" s="160"/>
      <c r="S1972" s="160"/>
    </row>
    <row r="1973" spans="1:19" s="145" customFormat="1" ht="14.45" customHeight="1">
      <c r="A1973" s="138"/>
      <c r="B1973" s="138" t="s">
        <v>696</v>
      </c>
      <c r="C1973" s="138"/>
      <c r="D1973" s="138"/>
      <c r="E1973" s="138"/>
      <c r="F1973" s="138"/>
      <c r="G1973" s="138"/>
      <c r="H1973" s="138"/>
      <c r="I1973" s="138"/>
      <c r="J1973" s="138"/>
      <c r="K1973" s="138" t="s">
        <v>697</v>
      </c>
      <c r="L1973" s="138"/>
      <c r="M1973" s="138"/>
      <c r="N1973" s="138"/>
      <c r="O1973" s="138"/>
      <c r="P1973" s="138"/>
      <c r="Q1973" s="138"/>
      <c r="R1973" s="138"/>
      <c r="S1973" s="138"/>
    </row>
    <row r="1974" spans="1:19" s="139" customFormat="1" ht="14.45" customHeight="1">
      <c r="A1974" s="160"/>
      <c r="B1974" s="491" t="s">
        <v>335</v>
      </c>
      <c r="C1974" s="140"/>
      <c r="D1974" s="140"/>
      <c r="E1974" s="140"/>
      <c r="F1974" s="140"/>
      <c r="G1974" s="143"/>
      <c r="H1974" s="141"/>
      <c r="I1974" s="141"/>
      <c r="J1974" s="142"/>
      <c r="K1974" s="491" t="s">
        <v>335</v>
      </c>
      <c r="L1974" s="140"/>
      <c r="M1974" s="140"/>
      <c r="N1974" s="140"/>
      <c r="O1974" s="140"/>
      <c r="P1974" s="143"/>
      <c r="Q1974" s="141"/>
      <c r="R1974" s="141"/>
      <c r="S1974" s="144"/>
    </row>
    <row r="1975" spans="1:19" s="145" customFormat="1" ht="14.45" customHeight="1">
      <c r="A1975" s="160"/>
      <c r="B1975" s="492"/>
      <c r="C1975" s="146" t="s">
        <v>151</v>
      </c>
      <c r="D1975" s="146" t="s">
        <v>86</v>
      </c>
      <c r="E1975" s="146" t="s">
        <v>87</v>
      </c>
      <c r="F1975" s="146" t="s">
        <v>410</v>
      </c>
      <c r="G1975" s="146" t="s">
        <v>739</v>
      </c>
      <c r="H1975" s="81" t="s">
        <v>509</v>
      </c>
      <c r="I1975" s="147" t="s">
        <v>807</v>
      </c>
      <c r="J1975" s="142"/>
      <c r="K1975" s="492"/>
      <c r="L1975" s="146" t="s">
        <v>151</v>
      </c>
      <c r="M1975" s="146" t="s">
        <v>86</v>
      </c>
      <c r="N1975" s="146" t="s">
        <v>87</v>
      </c>
      <c r="O1975" s="146" t="s">
        <v>410</v>
      </c>
      <c r="P1975" s="146" t="s">
        <v>739</v>
      </c>
      <c r="Q1975" s="81" t="s">
        <v>509</v>
      </c>
      <c r="R1975" s="147" t="s">
        <v>807</v>
      </c>
      <c r="S1975" s="144"/>
    </row>
    <row r="1976" spans="1:19" s="145" customFormat="1" ht="14.45" customHeight="1">
      <c r="A1976" s="160"/>
      <c r="B1976" s="493"/>
      <c r="C1976" s="148"/>
      <c r="D1976" s="148"/>
      <c r="E1976" s="148"/>
      <c r="F1976" s="148"/>
      <c r="G1976" s="148"/>
      <c r="H1976" s="149" t="s">
        <v>88</v>
      </c>
      <c r="I1976" s="81" t="s">
        <v>511</v>
      </c>
      <c r="J1976" s="142"/>
      <c r="K1976" s="493"/>
      <c r="L1976" s="148"/>
      <c r="M1976" s="148"/>
      <c r="N1976" s="148"/>
      <c r="O1976" s="148"/>
      <c r="P1976" s="148"/>
      <c r="Q1976" s="149" t="s">
        <v>88</v>
      </c>
      <c r="R1976" s="81" t="s">
        <v>511</v>
      </c>
      <c r="S1976" s="144"/>
    </row>
    <row r="1977" spans="1:19" s="180" customFormat="1" ht="14.45" customHeight="1">
      <c r="B1977" s="188" t="s">
        <v>90</v>
      </c>
      <c r="C1977" s="187">
        <v>1965</v>
      </c>
      <c r="D1977" s="183">
        <v>1799</v>
      </c>
      <c r="E1977" s="183">
        <v>1582</v>
      </c>
      <c r="F1977" s="183">
        <v>1512</v>
      </c>
      <c r="G1977" s="183">
        <v>1372</v>
      </c>
      <c r="H1977" s="182">
        <v>-140</v>
      </c>
      <c r="I1977" s="184">
        <v>-9.2592592592592595</v>
      </c>
      <c r="J1977" s="185"/>
      <c r="K1977" s="186" t="s">
        <v>90</v>
      </c>
      <c r="L1977" s="187">
        <v>43</v>
      </c>
      <c r="M1977" s="183">
        <v>94</v>
      </c>
      <c r="N1977" s="183">
        <v>544</v>
      </c>
      <c r="O1977" s="183">
        <v>582</v>
      </c>
      <c r="P1977" s="183">
        <v>610</v>
      </c>
      <c r="Q1977" s="182">
        <v>28</v>
      </c>
      <c r="R1977" s="184">
        <v>4.8109965635738838</v>
      </c>
      <c r="S1977" s="184"/>
    </row>
    <row r="1978" spans="1:19" s="153" customFormat="1" ht="14.45" customHeight="1">
      <c r="A1978" s="160"/>
      <c r="B1978" s="299" t="s">
        <v>91</v>
      </c>
      <c r="C1978" s="150">
        <v>188</v>
      </c>
      <c r="D1978" s="151">
        <v>157</v>
      </c>
      <c r="E1978" s="151">
        <v>126</v>
      </c>
      <c r="F1978" s="151">
        <v>128</v>
      </c>
      <c r="G1978" s="151">
        <v>101</v>
      </c>
      <c r="H1978" s="151">
        <v>-27</v>
      </c>
      <c r="I1978" s="152">
        <v>-21.09375</v>
      </c>
      <c r="J1978" s="142"/>
      <c r="K1978" s="154" t="s">
        <v>91</v>
      </c>
      <c r="L1978" s="150">
        <v>3</v>
      </c>
      <c r="M1978" s="151">
        <v>2</v>
      </c>
      <c r="N1978" s="151">
        <v>39</v>
      </c>
      <c r="O1978" s="151">
        <v>31</v>
      </c>
      <c r="P1978" s="151">
        <v>24</v>
      </c>
      <c r="Q1978" s="151">
        <v>-7</v>
      </c>
      <c r="R1978" s="152">
        <v>-22.58064516129032</v>
      </c>
      <c r="S1978" s="152"/>
    </row>
    <row r="1979" spans="1:19" s="145" customFormat="1" ht="14.45" customHeight="1">
      <c r="A1979" s="160"/>
      <c r="B1979" s="299" t="s">
        <v>92</v>
      </c>
      <c r="C1979" s="150">
        <v>1252</v>
      </c>
      <c r="D1979" s="151">
        <v>1070</v>
      </c>
      <c r="E1979" s="151">
        <v>848</v>
      </c>
      <c r="F1979" s="151">
        <v>708</v>
      </c>
      <c r="G1979" s="151">
        <v>620</v>
      </c>
      <c r="H1979" s="151">
        <v>-88</v>
      </c>
      <c r="I1979" s="152">
        <v>-12.429378531073446</v>
      </c>
      <c r="J1979" s="142"/>
      <c r="K1979" s="154" t="s">
        <v>92</v>
      </c>
      <c r="L1979" s="150">
        <v>39</v>
      </c>
      <c r="M1979" s="151">
        <v>90</v>
      </c>
      <c r="N1979" s="151">
        <v>355</v>
      </c>
      <c r="O1979" s="151">
        <v>302</v>
      </c>
      <c r="P1979" s="151">
        <v>293</v>
      </c>
      <c r="Q1979" s="151">
        <v>-9</v>
      </c>
      <c r="R1979" s="152">
        <v>-2.9801324503311259</v>
      </c>
      <c r="S1979" s="152"/>
    </row>
    <row r="1980" spans="1:19" s="145" customFormat="1" ht="14.45" customHeight="1">
      <c r="A1980" s="160"/>
      <c r="B1980" s="299" t="s">
        <v>93</v>
      </c>
      <c r="C1980" s="150">
        <v>525</v>
      </c>
      <c r="D1980" s="151">
        <v>572</v>
      </c>
      <c r="E1980" s="151">
        <v>608</v>
      </c>
      <c r="F1980" s="151">
        <v>673</v>
      </c>
      <c r="G1980" s="151">
        <v>642</v>
      </c>
      <c r="H1980" s="151">
        <v>-31</v>
      </c>
      <c r="I1980" s="152">
        <v>-4.606240713224369</v>
      </c>
      <c r="J1980" s="142"/>
      <c r="K1980" s="154" t="s">
        <v>93</v>
      </c>
      <c r="L1980" s="150">
        <v>1</v>
      </c>
      <c r="M1980" s="151">
        <v>2</v>
      </c>
      <c r="N1980" s="151">
        <v>150</v>
      </c>
      <c r="O1980" s="151">
        <v>248</v>
      </c>
      <c r="P1980" s="151">
        <v>293</v>
      </c>
      <c r="Q1980" s="151">
        <v>45</v>
      </c>
      <c r="R1980" s="152">
        <v>18.14516129032258</v>
      </c>
      <c r="S1980" s="152"/>
    </row>
    <row r="1981" spans="1:19" s="145" customFormat="1" ht="14.45" customHeight="1">
      <c r="A1981" s="160"/>
      <c r="B1981" s="142"/>
      <c r="C1981" s="150"/>
      <c r="D1981" s="157"/>
      <c r="E1981" s="157"/>
      <c r="F1981" s="157"/>
      <c r="G1981" s="157"/>
      <c r="H1981" s="157"/>
      <c r="I1981" s="158"/>
      <c r="J1981" s="142"/>
      <c r="K1981" s="159"/>
      <c r="L1981" s="150"/>
      <c r="M1981" s="157"/>
      <c r="N1981" s="157"/>
      <c r="O1981" s="157"/>
      <c r="P1981" s="157"/>
      <c r="Q1981" s="157"/>
      <c r="R1981" s="158"/>
      <c r="S1981" s="158"/>
    </row>
    <row r="1982" spans="1:19" s="145" customFormat="1" ht="14.45" customHeight="1">
      <c r="A1982" s="160"/>
      <c r="B1982" s="142" t="s">
        <v>94</v>
      </c>
      <c r="C1982" s="150">
        <v>60</v>
      </c>
      <c r="D1982" s="151">
        <v>45</v>
      </c>
      <c r="E1982" s="151">
        <v>32</v>
      </c>
      <c r="F1982" s="151">
        <v>41</v>
      </c>
      <c r="G1982" s="151">
        <v>27</v>
      </c>
      <c r="H1982" s="151">
        <v>-14</v>
      </c>
      <c r="I1982" s="152">
        <v>-34.146341463414636</v>
      </c>
      <c r="J1982" s="142"/>
      <c r="K1982" s="159" t="s">
        <v>94</v>
      </c>
      <c r="L1982" s="150">
        <v>3</v>
      </c>
      <c r="M1982" s="151">
        <v>2</v>
      </c>
      <c r="N1982" s="151">
        <v>16</v>
      </c>
      <c r="O1982" s="151">
        <v>10</v>
      </c>
      <c r="P1982" s="151">
        <v>4</v>
      </c>
      <c r="Q1982" s="151">
        <v>-6</v>
      </c>
      <c r="R1982" s="152">
        <v>-60</v>
      </c>
      <c r="S1982" s="152"/>
    </row>
    <row r="1983" spans="1:19" s="145" customFormat="1" ht="14.45" customHeight="1">
      <c r="A1983" s="160"/>
      <c r="B1983" s="142" t="s">
        <v>95</v>
      </c>
      <c r="C1983" s="150">
        <v>65</v>
      </c>
      <c r="D1983" s="151">
        <v>49</v>
      </c>
      <c r="E1983" s="151">
        <v>47</v>
      </c>
      <c r="F1983" s="151">
        <v>37</v>
      </c>
      <c r="G1983" s="151">
        <v>39</v>
      </c>
      <c r="H1983" s="151">
        <v>2</v>
      </c>
      <c r="I1983" s="152">
        <v>5.4054054054054053</v>
      </c>
      <c r="J1983" s="142"/>
      <c r="K1983" s="159" t="s">
        <v>95</v>
      </c>
      <c r="L1983" s="150" t="s">
        <v>313</v>
      </c>
      <c r="M1983" s="151" t="s">
        <v>313</v>
      </c>
      <c r="N1983" s="151">
        <v>15</v>
      </c>
      <c r="O1983" s="151">
        <v>11</v>
      </c>
      <c r="P1983" s="151">
        <v>7</v>
      </c>
      <c r="Q1983" s="151">
        <v>-4</v>
      </c>
      <c r="R1983" s="152">
        <v>-36.363636363636367</v>
      </c>
      <c r="S1983" s="152"/>
    </row>
    <row r="1984" spans="1:19" s="145" customFormat="1" ht="14.45" customHeight="1">
      <c r="A1984" s="160"/>
      <c r="B1984" s="142" t="s">
        <v>96</v>
      </c>
      <c r="C1984" s="150">
        <v>63</v>
      </c>
      <c r="D1984" s="151">
        <v>63</v>
      </c>
      <c r="E1984" s="151">
        <v>47</v>
      </c>
      <c r="F1984" s="151">
        <v>50</v>
      </c>
      <c r="G1984" s="151">
        <v>35</v>
      </c>
      <c r="H1984" s="151">
        <v>-15</v>
      </c>
      <c r="I1984" s="152">
        <v>-30</v>
      </c>
      <c r="J1984" s="142"/>
      <c r="K1984" s="159" t="s">
        <v>96</v>
      </c>
      <c r="L1984" s="150" t="s">
        <v>313</v>
      </c>
      <c r="M1984" s="151" t="s">
        <v>313</v>
      </c>
      <c r="N1984" s="151">
        <v>8</v>
      </c>
      <c r="O1984" s="151">
        <v>10</v>
      </c>
      <c r="P1984" s="151">
        <v>13</v>
      </c>
      <c r="Q1984" s="151">
        <v>3</v>
      </c>
      <c r="R1984" s="152">
        <v>30</v>
      </c>
      <c r="S1984" s="152"/>
    </row>
    <row r="1985" spans="1:19" s="145" customFormat="1" ht="14.45" customHeight="1">
      <c r="A1985" s="160"/>
      <c r="B1985" s="142" t="s">
        <v>97</v>
      </c>
      <c r="C1985" s="150">
        <v>84</v>
      </c>
      <c r="D1985" s="151">
        <v>70</v>
      </c>
      <c r="E1985" s="151">
        <v>65</v>
      </c>
      <c r="F1985" s="151">
        <v>44</v>
      </c>
      <c r="G1985" s="151">
        <v>46</v>
      </c>
      <c r="H1985" s="151">
        <v>2</v>
      </c>
      <c r="I1985" s="152">
        <v>4.5454545454545459</v>
      </c>
      <c r="J1985" s="142"/>
      <c r="K1985" s="159" t="s">
        <v>97</v>
      </c>
      <c r="L1985" s="150" t="s">
        <v>313</v>
      </c>
      <c r="M1985" s="151" t="s">
        <v>313</v>
      </c>
      <c r="N1985" s="151">
        <v>11</v>
      </c>
      <c r="O1985" s="151">
        <v>10</v>
      </c>
      <c r="P1985" s="151">
        <v>14</v>
      </c>
      <c r="Q1985" s="151">
        <v>4</v>
      </c>
      <c r="R1985" s="152">
        <v>40</v>
      </c>
      <c r="S1985" s="152"/>
    </row>
    <row r="1986" spans="1:19" s="145" customFormat="1" ht="14.45" customHeight="1">
      <c r="A1986" s="160"/>
      <c r="B1986" s="142" t="s">
        <v>98</v>
      </c>
      <c r="C1986" s="150">
        <v>106</v>
      </c>
      <c r="D1986" s="151">
        <v>73</v>
      </c>
      <c r="E1986" s="151">
        <v>59</v>
      </c>
      <c r="F1986" s="151">
        <v>45</v>
      </c>
      <c r="G1986" s="151">
        <v>34</v>
      </c>
      <c r="H1986" s="151">
        <v>-11</v>
      </c>
      <c r="I1986" s="152">
        <v>-24.444444444444443</v>
      </c>
      <c r="J1986" s="142"/>
      <c r="K1986" s="159" t="s">
        <v>98</v>
      </c>
      <c r="L1986" s="150">
        <v>10</v>
      </c>
      <c r="M1986" s="151">
        <v>32</v>
      </c>
      <c r="N1986" s="151">
        <v>45</v>
      </c>
      <c r="O1986" s="151">
        <v>23</v>
      </c>
      <c r="P1986" s="151">
        <v>26</v>
      </c>
      <c r="Q1986" s="151">
        <v>3</v>
      </c>
      <c r="R1986" s="152">
        <v>13.043478260869565</v>
      </c>
      <c r="S1986" s="152"/>
    </row>
    <row r="1987" spans="1:19" s="145" customFormat="1" ht="14.45" customHeight="1">
      <c r="A1987" s="160"/>
      <c r="B1987" s="142" t="s">
        <v>99</v>
      </c>
      <c r="C1987" s="150">
        <v>140</v>
      </c>
      <c r="D1987" s="151">
        <v>81</v>
      </c>
      <c r="E1987" s="151">
        <v>55</v>
      </c>
      <c r="F1987" s="151">
        <v>49</v>
      </c>
      <c r="G1987" s="151">
        <v>34</v>
      </c>
      <c r="H1987" s="151">
        <v>-15</v>
      </c>
      <c r="I1987" s="152">
        <v>-30.612244897959183</v>
      </c>
      <c r="J1987" s="142"/>
      <c r="K1987" s="159" t="s">
        <v>99</v>
      </c>
      <c r="L1987" s="150">
        <v>16</v>
      </c>
      <c r="M1987" s="151">
        <v>28</v>
      </c>
      <c r="N1987" s="151">
        <v>39</v>
      </c>
      <c r="O1987" s="151">
        <v>35</v>
      </c>
      <c r="P1987" s="151">
        <v>13</v>
      </c>
      <c r="Q1987" s="151">
        <v>-22</v>
      </c>
      <c r="R1987" s="152">
        <v>-62.857142857142854</v>
      </c>
      <c r="S1987" s="152"/>
    </row>
    <row r="1988" spans="1:19" s="145" customFormat="1" ht="14.45" customHeight="1">
      <c r="A1988" s="160"/>
      <c r="B1988" s="142" t="s">
        <v>100</v>
      </c>
      <c r="C1988" s="150">
        <v>95</v>
      </c>
      <c r="D1988" s="151">
        <v>111</v>
      </c>
      <c r="E1988" s="151">
        <v>62</v>
      </c>
      <c r="F1988" s="151">
        <v>52</v>
      </c>
      <c r="G1988" s="151">
        <v>40</v>
      </c>
      <c r="H1988" s="151">
        <v>-12</v>
      </c>
      <c r="I1988" s="152">
        <v>-23.076923076923077</v>
      </c>
      <c r="J1988" s="142"/>
      <c r="K1988" s="159" t="s">
        <v>100</v>
      </c>
      <c r="L1988" s="150">
        <v>6</v>
      </c>
      <c r="M1988" s="151">
        <v>20</v>
      </c>
      <c r="N1988" s="151">
        <v>29</v>
      </c>
      <c r="O1988" s="151">
        <v>23</v>
      </c>
      <c r="P1988" s="151">
        <v>22</v>
      </c>
      <c r="Q1988" s="151">
        <v>-1</v>
      </c>
      <c r="R1988" s="152">
        <v>-4.3478260869565215</v>
      </c>
      <c r="S1988" s="152"/>
    </row>
    <row r="1989" spans="1:19" s="145" customFormat="1" ht="14.45" customHeight="1">
      <c r="A1989" s="160"/>
      <c r="B1989" s="142" t="s">
        <v>118</v>
      </c>
      <c r="C1989" s="150">
        <v>81</v>
      </c>
      <c r="D1989" s="151">
        <v>88</v>
      </c>
      <c r="E1989" s="151">
        <v>105</v>
      </c>
      <c r="F1989" s="151">
        <v>66</v>
      </c>
      <c r="G1989" s="151">
        <v>49</v>
      </c>
      <c r="H1989" s="151">
        <v>-17</v>
      </c>
      <c r="I1989" s="152">
        <v>-25.757575757575758</v>
      </c>
      <c r="J1989" s="142"/>
      <c r="K1989" s="159" t="s">
        <v>118</v>
      </c>
      <c r="L1989" s="150">
        <v>2</v>
      </c>
      <c r="M1989" s="151">
        <v>4</v>
      </c>
      <c r="N1989" s="151">
        <v>46</v>
      </c>
      <c r="O1989" s="151">
        <v>23</v>
      </c>
      <c r="P1989" s="151">
        <v>23</v>
      </c>
      <c r="Q1989" s="151">
        <v>0</v>
      </c>
      <c r="R1989" s="152">
        <v>0</v>
      </c>
      <c r="S1989" s="152"/>
    </row>
    <row r="1990" spans="1:19" s="145" customFormat="1" ht="14.45" customHeight="1">
      <c r="A1990" s="160"/>
      <c r="B1990" s="142" t="s">
        <v>101</v>
      </c>
      <c r="C1990" s="150">
        <v>92</v>
      </c>
      <c r="D1990" s="151">
        <v>87</v>
      </c>
      <c r="E1990" s="151">
        <v>84</v>
      </c>
      <c r="F1990" s="151">
        <v>95</v>
      </c>
      <c r="G1990" s="151">
        <v>76</v>
      </c>
      <c r="H1990" s="151">
        <v>-19</v>
      </c>
      <c r="I1990" s="152">
        <v>-20</v>
      </c>
      <c r="J1990" s="142"/>
      <c r="K1990" s="159" t="s">
        <v>101</v>
      </c>
      <c r="L1990" s="150">
        <v>1</v>
      </c>
      <c r="M1990" s="151">
        <v>1</v>
      </c>
      <c r="N1990" s="151">
        <v>31</v>
      </c>
      <c r="O1990" s="151">
        <v>43</v>
      </c>
      <c r="P1990" s="151">
        <v>23</v>
      </c>
      <c r="Q1990" s="151">
        <v>-20</v>
      </c>
      <c r="R1990" s="152">
        <v>-46.511627906976742</v>
      </c>
      <c r="S1990" s="152"/>
    </row>
    <row r="1991" spans="1:19" s="145" customFormat="1" ht="14.45" customHeight="1">
      <c r="A1991" s="160"/>
      <c r="B1991" s="142" t="s">
        <v>102</v>
      </c>
      <c r="C1991" s="150">
        <v>134</v>
      </c>
      <c r="D1991" s="151">
        <v>90</v>
      </c>
      <c r="E1991" s="151">
        <v>86</v>
      </c>
      <c r="F1991" s="151">
        <v>84</v>
      </c>
      <c r="G1991" s="151">
        <v>94</v>
      </c>
      <c r="H1991" s="151">
        <v>10</v>
      </c>
      <c r="I1991" s="152">
        <v>11.904761904761903</v>
      </c>
      <c r="J1991" s="142"/>
      <c r="K1991" s="159" t="s">
        <v>102</v>
      </c>
      <c r="L1991" s="150">
        <v>2</v>
      </c>
      <c r="M1991" s="151" t="s">
        <v>313</v>
      </c>
      <c r="N1991" s="151">
        <v>27</v>
      </c>
      <c r="O1991" s="151">
        <v>31</v>
      </c>
      <c r="P1991" s="151">
        <v>45</v>
      </c>
      <c r="Q1991" s="151">
        <v>14</v>
      </c>
      <c r="R1991" s="152">
        <v>45.161290322580641</v>
      </c>
      <c r="S1991" s="152"/>
    </row>
    <row r="1992" spans="1:19" s="145" customFormat="1" ht="14.45" customHeight="1">
      <c r="A1992" s="160"/>
      <c r="B1992" s="142" t="s">
        <v>103</v>
      </c>
      <c r="C1992" s="150">
        <v>179</v>
      </c>
      <c r="D1992" s="151">
        <v>113</v>
      </c>
      <c r="E1992" s="151">
        <v>78</v>
      </c>
      <c r="F1992" s="151">
        <v>83</v>
      </c>
      <c r="G1992" s="151">
        <v>92</v>
      </c>
      <c r="H1992" s="151">
        <v>9</v>
      </c>
      <c r="I1992" s="152">
        <v>10.843373493975903</v>
      </c>
      <c r="J1992" s="142"/>
      <c r="K1992" s="159" t="s">
        <v>103</v>
      </c>
      <c r="L1992" s="150" t="s">
        <v>313</v>
      </c>
      <c r="M1992" s="151">
        <v>4</v>
      </c>
      <c r="N1992" s="151">
        <v>40</v>
      </c>
      <c r="O1992" s="151">
        <v>24</v>
      </c>
      <c r="P1992" s="151">
        <v>41</v>
      </c>
      <c r="Q1992" s="151">
        <v>17</v>
      </c>
      <c r="R1992" s="152">
        <v>70.833333333333343</v>
      </c>
      <c r="S1992" s="152"/>
    </row>
    <row r="1993" spans="1:19" s="145" customFormat="1" ht="14.45" customHeight="1">
      <c r="A1993" s="160"/>
      <c r="B1993" s="142" t="s">
        <v>104</v>
      </c>
      <c r="C1993" s="150">
        <v>178</v>
      </c>
      <c r="D1993" s="151">
        <v>181</v>
      </c>
      <c r="E1993" s="151">
        <v>106</v>
      </c>
      <c r="F1993" s="151">
        <v>79</v>
      </c>
      <c r="G1993" s="151">
        <v>75</v>
      </c>
      <c r="H1993" s="151">
        <v>-4</v>
      </c>
      <c r="I1993" s="152">
        <v>-5.0632911392405067</v>
      </c>
      <c r="J1993" s="142"/>
      <c r="K1993" s="159" t="s">
        <v>104</v>
      </c>
      <c r="L1993" s="150">
        <v>1</v>
      </c>
      <c r="M1993" s="151" t="s">
        <v>313</v>
      </c>
      <c r="N1993" s="151">
        <v>29</v>
      </c>
      <c r="O1993" s="151">
        <v>39</v>
      </c>
      <c r="P1993" s="151">
        <v>37</v>
      </c>
      <c r="Q1993" s="151">
        <v>-2</v>
      </c>
      <c r="R1993" s="152">
        <v>-5.1282051282051277</v>
      </c>
      <c r="S1993" s="152"/>
    </row>
    <row r="1994" spans="1:19" s="145" customFormat="1" ht="14.45" customHeight="1">
      <c r="A1994" s="160"/>
      <c r="B1994" s="142" t="s">
        <v>105</v>
      </c>
      <c r="C1994" s="150">
        <v>163</v>
      </c>
      <c r="D1994" s="151">
        <v>176</v>
      </c>
      <c r="E1994" s="151">
        <v>148</v>
      </c>
      <c r="F1994" s="151">
        <v>111</v>
      </c>
      <c r="G1994" s="151">
        <v>80</v>
      </c>
      <c r="H1994" s="151">
        <v>-31</v>
      </c>
      <c r="I1994" s="152">
        <v>-27.927927927927925</v>
      </c>
      <c r="J1994" s="142"/>
      <c r="K1994" s="159" t="s">
        <v>105</v>
      </c>
      <c r="L1994" s="150">
        <v>1</v>
      </c>
      <c r="M1994" s="151">
        <v>1</v>
      </c>
      <c r="N1994" s="151">
        <v>58</v>
      </c>
      <c r="O1994" s="151">
        <v>51</v>
      </c>
      <c r="P1994" s="151">
        <v>49</v>
      </c>
      <c r="Q1994" s="151">
        <v>-2</v>
      </c>
      <c r="R1994" s="152">
        <v>-3.9215686274509802</v>
      </c>
      <c r="S1994" s="152"/>
    </row>
    <row r="1995" spans="1:19" s="145" customFormat="1" ht="14.45" customHeight="1">
      <c r="A1995" s="160"/>
      <c r="B1995" s="142" t="s">
        <v>106</v>
      </c>
      <c r="C1995" s="150">
        <v>173</v>
      </c>
      <c r="D1995" s="151">
        <v>160</v>
      </c>
      <c r="E1995" s="151">
        <v>147</v>
      </c>
      <c r="F1995" s="151">
        <v>144</v>
      </c>
      <c r="G1995" s="151">
        <v>104</v>
      </c>
      <c r="H1995" s="151">
        <v>-40</v>
      </c>
      <c r="I1995" s="152">
        <v>-27.777777777777779</v>
      </c>
      <c r="J1995" s="142"/>
      <c r="K1995" s="159" t="s">
        <v>106</v>
      </c>
      <c r="L1995" s="150" t="s">
        <v>313</v>
      </c>
      <c r="M1995" s="151">
        <v>1</v>
      </c>
      <c r="N1995" s="151">
        <v>45</v>
      </c>
      <c r="O1995" s="151">
        <v>64</v>
      </c>
      <c r="P1995" s="151">
        <v>59</v>
      </c>
      <c r="Q1995" s="151">
        <v>-5</v>
      </c>
      <c r="R1995" s="152">
        <v>-7.8125</v>
      </c>
      <c r="S1995" s="152"/>
    </row>
    <row r="1996" spans="1:19" s="145" customFormat="1" ht="14.45" customHeight="1">
      <c r="A1996" s="160"/>
      <c r="B1996" s="142" t="s">
        <v>107</v>
      </c>
      <c r="C1996" s="150">
        <v>138</v>
      </c>
      <c r="D1996" s="151">
        <v>155</v>
      </c>
      <c r="E1996" s="151">
        <v>132</v>
      </c>
      <c r="F1996" s="151">
        <v>146</v>
      </c>
      <c r="G1996" s="151">
        <v>143</v>
      </c>
      <c r="H1996" s="151">
        <v>-3</v>
      </c>
      <c r="I1996" s="152">
        <v>-2.054794520547945</v>
      </c>
      <c r="J1996" s="142"/>
      <c r="K1996" s="159" t="s">
        <v>107</v>
      </c>
      <c r="L1996" s="150" t="s">
        <v>313</v>
      </c>
      <c r="M1996" s="151" t="s">
        <v>313</v>
      </c>
      <c r="N1996" s="151">
        <v>39</v>
      </c>
      <c r="O1996" s="151">
        <v>57</v>
      </c>
      <c r="P1996" s="151">
        <v>81</v>
      </c>
      <c r="Q1996" s="151">
        <v>24</v>
      </c>
      <c r="R1996" s="152">
        <v>42.105263157894733</v>
      </c>
      <c r="S1996" s="152"/>
    </row>
    <row r="1997" spans="1:19" s="145" customFormat="1" ht="14.45" customHeight="1">
      <c r="A1997" s="160"/>
      <c r="B1997" s="142" t="s">
        <v>108</v>
      </c>
      <c r="C1997" s="150">
        <v>100</v>
      </c>
      <c r="D1997" s="151">
        <v>123</v>
      </c>
      <c r="E1997" s="151">
        <v>130</v>
      </c>
      <c r="F1997" s="151">
        <v>130</v>
      </c>
      <c r="G1997" s="151">
        <v>132</v>
      </c>
      <c r="H1997" s="151">
        <v>2</v>
      </c>
      <c r="I1997" s="152">
        <v>1.5384615384615385</v>
      </c>
      <c r="J1997" s="142"/>
      <c r="K1997" s="159" t="s">
        <v>108</v>
      </c>
      <c r="L1997" s="150">
        <v>1</v>
      </c>
      <c r="M1997" s="151">
        <v>1</v>
      </c>
      <c r="N1997" s="151">
        <v>31</v>
      </c>
      <c r="O1997" s="151">
        <v>41</v>
      </c>
      <c r="P1997" s="151">
        <v>50</v>
      </c>
      <c r="Q1997" s="151">
        <v>9</v>
      </c>
      <c r="R1997" s="152">
        <v>21.951219512195124</v>
      </c>
      <c r="S1997" s="152"/>
    </row>
    <row r="1998" spans="1:19" s="145" customFormat="1" ht="14.45" customHeight="1">
      <c r="A1998" s="160"/>
      <c r="B1998" s="142" t="s">
        <v>109</v>
      </c>
      <c r="C1998" s="150">
        <v>68</v>
      </c>
      <c r="D1998" s="151">
        <v>73</v>
      </c>
      <c r="E1998" s="151">
        <v>101</v>
      </c>
      <c r="F1998" s="151">
        <v>120</v>
      </c>
      <c r="G1998" s="151">
        <v>101</v>
      </c>
      <c r="H1998" s="151">
        <v>-19</v>
      </c>
      <c r="I1998" s="152">
        <v>-15.833333333333332</v>
      </c>
      <c r="J1998" s="142"/>
      <c r="K1998" s="159" t="s">
        <v>109</v>
      </c>
      <c r="L1998" s="150" t="s">
        <v>313</v>
      </c>
      <c r="M1998" s="151" t="s">
        <v>313</v>
      </c>
      <c r="N1998" s="151">
        <v>21</v>
      </c>
      <c r="O1998" s="151">
        <v>42</v>
      </c>
      <c r="P1998" s="151">
        <v>37</v>
      </c>
      <c r="Q1998" s="151">
        <v>-5</v>
      </c>
      <c r="R1998" s="152">
        <v>-11.904761904761903</v>
      </c>
      <c r="S1998" s="152"/>
    </row>
    <row r="1999" spans="1:19" s="145" customFormat="1" ht="14.45" customHeight="1">
      <c r="A1999" s="160"/>
      <c r="B1999" s="142" t="s">
        <v>110</v>
      </c>
      <c r="C1999" s="150">
        <v>46</v>
      </c>
      <c r="D1999" s="151">
        <v>61</v>
      </c>
      <c r="E1999" s="151">
        <v>98</v>
      </c>
      <c r="F1999" s="151">
        <v>133</v>
      </c>
      <c r="G1999" s="151">
        <v>162</v>
      </c>
      <c r="H1999" s="151">
        <v>29</v>
      </c>
      <c r="I1999" s="152">
        <v>21.804511278195488</v>
      </c>
      <c r="J1999" s="142"/>
      <c r="K1999" s="159" t="s">
        <v>110</v>
      </c>
      <c r="L1999" s="150" t="s">
        <v>313</v>
      </c>
      <c r="M1999" s="151" t="s">
        <v>313</v>
      </c>
      <c r="N1999" s="151">
        <v>14</v>
      </c>
      <c r="O1999" s="151">
        <v>44</v>
      </c>
      <c r="P1999" s="151">
        <v>66</v>
      </c>
      <c r="Q1999" s="151">
        <v>22</v>
      </c>
      <c r="R1999" s="152">
        <v>50</v>
      </c>
      <c r="S1999" s="152"/>
    </row>
    <row r="2000" spans="1:19" s="145" customFormat="1" ht="14.45" customHeight="1">
      <c r="A2000" s="160"/>
      <c r="B2000" s="142" t="s">
        <v>111</v>
      </c>
      <c r="C2000" s="323" t="s">
        <v>313</v>
      </c>
      <c r="D2000" s="151" t="s">
        <v>313</v>
      </c>
      <c r="E2000" s="151" t="s">
        <v>313</v>
      </c>
      <c r="F2000" s="151">
        <v>3</v>
      </c>
      <c r="G2000" s="151">
        <v>9</v>
      </c>
      <c r="H2000" s="151"/>
      <c r="I2000" s="152"/>
      <c r="J2000" s="160"/>
      <c r="K2000" s="142" t="s">
        <v>111</v>
      </c>
      <c r="L2000" s="323" t="s">
        <v>313</v>
      </c>
      <c r="M2000" s="151" t="s">
        <v>313</v>
      </c>
      <c r="N2000" s="151" t="s">
        <v>313</v>
      </c>
      <c r="O2000" s="151">
        <v>1</v>
      </c>
      <c r="P2000" s="151" t="s">
        <v>313</v>
      </c>
      <c r="Q2000" s="151"/>
      <c r="R2000" s="152"/>
      <c r="S2000" s="160"/>
    </row>
    <row r="2001" spans="1:19" s="145" customFormat="1" ht="14.45" customHeight="1">
      <c r="A2001" s="160"/>
      <c r="B2001" s="162"/>
      <c r="C2001" s="162"/>
      <c r="D2001" s="162"/>
      <c r="E2001" s="162"/>
      <c r="F2001" s="162"/>
      <c r="G2001" s="162"/>
      <c r="H2001" s="162"/>
      <c r="I2001" s="162"/>
      <c r="J2001" s="162"/>
      <c r="K2001" s="162"/>
      <c r="L2001" s="162"/>
      <c r="M2001" s="162"/>
      <c r="N2001" s="162"/>
      <c r="O2001" s="162"/>
      <c r="P2001" s="161"/>
      <c r="Q2001" s="160"/>
      <c r="R2001" s="160"/>
      <c r="S2001" s="160"/>
    </row>
    <row r="2002" spans="1:19" s="145" customFormat="1" ht="14.45" customHeight="1">
      <c r="A2002" s="160"/>
      <c r="B2002" s="162"/>
      <c r="C2002" s="162"/>
      <c r="D2002" s="162"/>
      <c r="E2002" s="162"/>
      <c r="F2002" s="162"/>
      <c r="G2002" s="162"/>
      <c r="H2002" s="162"/>
      <c r="I2002" s="162"/>
      <c r="J2002" s="162"/>
      <c r="K2002" s="162"/>
      <c r="L2002" s="162"/>
      <c r="M2002" s="162"/>
      <c r="N2002" s="162"/>
      <c r="O2002" s="162"/>
      <c r="P2002" s="161"/>
      <c r="Q2002" s="160"/>
      <c r="R2002" s="160"/>
      <c r="S2002" s="160"/>
    </row>
    <row r="2003" spans="1:19" s="139" customFormat="1" ht="14.45" customHeight="1">
      <c r="A2003" s="160"/>
      <c r="B2003" s="162"/>
      <c r="C2003" s="162"/>
      <c r="D2003" s="162"/>
      <c r="E2003" s="162"/>
      <c r="F2003" s="162"/>
      <c r="G2003" s="162"/>
      <c r="H2003" s="162"/>
      <c r="I2003" s="162"/>
      <c r="J2003" s="162"/>
      <c r="K2003" s="162"/>
      <c r="L2003" s="162"/>
      <c r="M2003" s="162"/>
      <c r="N2003" s="162"/>
      <c r="O2003" s="162"/>
      <c r="P2003" s="161"/>
      <c r="Q2003" s="160"/>
      <c r="R2003" s="160"/>
      <c r="S2003" s="160"/>
    </row>
    <row r="2004" spans="1:19" s="145" customFormat="1" ht="14.45" customHeight="1">
      <c r="A2004" s="138"/>
      <c r="B2004" s="138" t="s">
        <v>277</v>
      </c>
      <c r="C2004" s="138"/>
      <c r="D2004" s="138"/>
      <c r="E2004" s="138"/>
      <c r="F2004" s="138"/>
      <c r="G2004" s="138"/>
      <c r="H2004" s="138"/>
      <c r="I2004" s="138"/>
      <c r="J2004" s="138"/>
      <c r="K2004" s="138" t="s">
        <v>278</v>
      </c>
      <c r="L2004" s="138"/>
      <c r="M2004" s="138"/>
      <c r="N2004" s="138"/>
      <c r="O2004" s="138"/>
      <c r="P2004" s="138"/>
      <c r="Q2004" s="138"/>
      <c r="R2004" s="138"/>
      <c r="S2004" s="138"/>
    </row>
    <row r="2005" spans="1:19" s="145" customFormat="1" ht="14.45" customHeight="1">
      <c r="A2005" s="160"/>
      <c r="B2005" s="491" t="s">
        <v>335</v>
      </c>
      <c r="C2005" s="140"/>
      <c r="D2005" s="140"/>
      <c r="E2005" s="140"/>
      <c r="F2005" s="140"/>
      <c r="G2005" s="143"/>
      <c r="H2005" s="141"/>
      <c r="I2005" s="141"/>
      <c r="J2005" s="142"/>
      <c r="K2005" s="491" t="s">
        <v>335</v>
      </c>
      <c r="L2005" s="140"/>
      <c r="M2005" s="140"/>
      <c r="N2005" s="140"/>
      <c r="O2005" s="140"/>
      <c r="P2005" s="143"/>
      <c r="Q2005" s="141"/>
      <c r="R2005" s="141"/>
      <c r="S2005" s="144"/>
    </row>
    <row r="2006" spans="1:19" s="145" customFormat="1" ht="14.45" customHeight="1">
      <c r="A2006" s="160"/>
      <c r="B2006" s="492"/>
      <c r="C2006" s="146" t="s">
        <v>151</v>
      </c>
      <c r="D2006" s="146" t="s">
        <v>86</v>
      </c>
      <c r="E2006" s="146" t="s">
        <v>87</v>
      </c>
      <c r="F2006" s="146" t="s">
        <v>410</v>
      </c>
      <c r="G2006" s="146" t="s">
        <v>739</v>
      </c>
      <c r="H2006" s="81" t="s">
        <v>509</v>
      </c>
      <c r="I2006" s="147" t="s">
        <v>807</v>
      </c>
      <c r="J2006" s="142"/>
      <c r="K2006" s="492"/>
      <c r="L2006" s="146" t="s">
        <v>151</v>
      </c>
      <c r="M2006" s="146" t="s">
        <v>86</v>
      </c>
      <c r="N2006" s="146" t="s">
        <v>87</v>
      </c>
      <c r="O2006" s="146" t="s">
        <v>410</v>
      </c>
      <c r="P2006" s="146" t="s">
        <v>739</v>
      </c>
      <c r="Q2006" s="81" t="s">
        <v>509</v>
      </c>
      <c r="R2006" s="147" t="s">
        <v>807</v>
      </c>
      <c r="S2006" s="144"/>
    </row>
    <row r="2007" spans="1:19" s="153" customFormat="1" ht="14.45" customHeight="1">
      <c r="A2007" s="160"/>
      <c r="B2007" s="493"/>
      <c r="C2007" s="148"/>
      <c r="D2007" s="148"/>
      <c r="E2007" s="148"/>
      <c r="F2007" s="148"/>
      <c r="G2007" s="148"/>
      <c r="H2007" s="149" t="s">
        <v>88</v>
      </c>
      <c r="I2007" s="81" t="s">
        <v>511</v>
      </c>
      <c r="J2007" s="142"/>
      <c r="K2007" s="493"/>
      <c r="L2007" s="148"/>
      <c r="M2007" s="148"/>
      <c r="N2007" s="148"/>
      <c r="O2007" s="148"/>
      <c r="P2007" s="148"/>
      <c r="Q2007" s="149" t="s">
        <v>88</v>
      </c>
      <c r="R2007" s="81" t="s">
        <v>511</v>
      </c>
      <c r="S2007" s="144"/>
    </row>
    <row r="2008" spans="1:19" s="180" customFormat="1" ht="14.45" customHeight="1">
      <c r="B2008" s="188" t="s">
        <v>90</v>
      </c>
      <c r="C2008" s="187">
        <v>237</v>
      </c>
      <c r="D2008" s="183">
        <v>181</v>
      </c>
      <c r="E2008" s="183">
        <v>162</v>
      </c>
      <c r="F2008" s="183">
        <v>136</v>
      </c>
      <c r="G2008" s="183">
        <v>114</v>
      </c>
      <c r="H2008" s="182">
        <v>-22</v>
      </c>
      <c r="I2008" s="184">
        <v>-16.176470588235293</v>
      </c>
      <c r="J2008" s="185"/>
      <c r="K2008" s="186" t="s">
        <v>90</v>
      </c>
      <c r="L2008" s="187">
        <v>12255</v>
      </c>
      <c r="M2008" s="183">
        <v>11906</v>
      </c>
      <c r="N2008" s="183">
        <v>11064</v>
      </c>
      <c r="O2008" s="183">
        <v>10261</v>
      </c>
      <c r="P2008" s="183">
        <v>9307</v>
      </c>
      <c r="Q2008" s="182">
        <v>-954</v>
      </c>
      <c r="R2008" s="184">
        <v>-9.2973394406003322</v>
      </c>
      <c r="S2008" s="184"/>
    </row>
    <row r="2009" spans="1:19" s="145" customFormat="1" ht="14.45" customHeight="1">
      <c r="A2009" s="160"/>
      <c r="B2009" s="299" t="s">
        <v>91</v>
      </c>
      <c r="C2009" s="150">
        <v>16</v>
      </c>
      <c r="D2009" s="151">
        <v>11</v>
      </c>
      <c r="E2009" s="151">
        <v>10</v>
      </c>
      <c r="F2009" s="151">
        <v>11</v>
      </c>
      <c r="G2009" s="151">
        <v>8</v>
      </c>
      <c r="H2009" s="151">
        <v>-3</v>
      </c>
      <c r="I2009" s="152">
        <v>-27.27272727272727</v>
      </c>
      <c r="J2009" s="142"/>
      <c r="K2009" s="154" t="s">
        <v>91</v>
      </c>
      <c r="L2009" s="150">
        <v>1730</v>
      </c>
      <c r="M2009" s="151">
        <v>1602</v>
      </c>
      <c r="N2009" s="151">
        <v>1363</v>
      </c>
      <c r="O2009" s="151">
        <v>1104</v>
      </c>
      <c r="P2009" s="151">
        <v>870</v>
      </c>
      <c r="Q2009" s="151">
        <v>-234</v>
      </c>
      <c r="R2009" s="152">
        <v>-21.195652173913043</v>
      </c>
      <c r="S2009" s="152"/>
    </row>
    <row r="2010" spans="1:19" s="145" customFormat="1" ht="14.45" customHeight="1">
      <c r="A2010" s="160"/>
      <c r="B2010" s="299" t="s">
        <v>92</v>
      </c>
      <c r="C2010" s="150">
        <v>144</v>
      </c>
      <c r="D2010" s="151">
        <v>113</v>
      </c>
      <c r="E2010" s="151">
        <v>96</v>
      </c>
      <c r="F2010" s="151">
        <v>70</v>
      </c>
      <c r="G2010" s="151">
        <v>58</v>
      </c>
      <c r="H2010" s="151">
        <v>-12</v>
      </c>
      <c r="I2010" s="152">
        <v>-17.142857142857142</v>
      </c>
      <c r="J2010" s="142"/>
      <c r="K2010" s="154" t="s">
        <v>92</v>
      </c>
      <c r="L2010" s="150">
        <v>8338</v>
      </c>
      <c r="M2010" s="151">
        <v>7702</v>
      </c>
      <c r="N2010" s="151">
        <v>6839</v>
      </c>
      <c r="O2010" s="151">
        <v>5937</v>
      </c>
      <c r="P2010" s="151">
        <v>5066</v>
      </c>
      <c r="Q2010" s="151">
        <v>-871</v>
      </c>
      <c r="R2010" s="152">
        <v>-14.670709112346303</v>
      </c>
      <c r="S2010" s="152"/>
    </row>
    <row r="2011" spans="1:19" s="145" customFormat="1" ht="14.45" customHeight="1">
      <c r="A2011" s="160"/>
      <c r="B2011" s="299" t="s">
        <v>93</v>
      </c>
      <c r="C2011" s="150">
        <v>77</v>
      </c>
      <c r="D2011" s="151">
        <v>57</v>
      </c>
      <c r="E2011" s="151">
        <v>56</v>
      </c>
      <c r="F2011" s="151">
        <v>55</v>
      </c>
      <c r="G2011" s="151">
        <v>48</v>
      </c>
      <c r="H2011" s="151">
        <v>-7</v>
      </c>
      <c r="I2011" s="152">
        <v>-12.727272727272727</v>
      </c>
      <c r="J2011" s="142"/>
      <c r="K2011" s="154" t="s">
        <v>93</v>
      </c>
      <c r="L2011" s="150">
        <v>2187</v>
      </c>
      <c r="M2011" s="151">
        <v>2602</v>
      </c>
      <c r="N2011" s="151">
        <v>2862</v>
      </c>
      <c r="O2011" s="151">
        <v>3215</v>
      </c>
      <c r="P2011" s="151">
        <v>3341</v>
      </c>
      <c r="Q2011" s="151">
        <v>126</v>
      </c>
      <c r="R2011" s="152">
        <v>3.9191290824261276</v>
      </c>
      <c r="S2011" s="152"/>
    </row>
    <row r="2012" spans="1:19" s="145" customFormat="1" ht="14.45" customHeight="1">
      <c r="A2012" s="160"/>
      <c r="B2012" s="142"/>
      <c r="C2012" s="150"/>
      <c r="D2012" s="157"/>
      <c r="E2012" s="157"/>
      <c r="F2012" s="157"/>
      <c r="G2012" s="157"/>
      <c r="H2012" s="157"/>
      <c r="I2012" s="158"/>
      <c r="J2012" s="142"/>
      <c r="K2012" s="159"/>
      <c r="L2012" s="150"/>
      <c r="M2012" s="157"/>
      <c r="N2012" s="157"/>
      <c r="O2012" s="157"/>
      <c r="P2012" s="157"/>
      <c r="Q2012" s="157"/>
      <c r="R2012" s="158"/>
      <c r="S2012" s="158"/>
    </row>
    <row r="2013" spans="1:19" s="145" customFormat="1" ht="14.45" customHeight="1">
      <c r="A2013" s="160"/>
      <c r="B2013" s="142" t="s">
        <v>94</v>
      </c>
      <c r="C2013" s="150">
        <v>3</v>
      </c>
      <c r="D2013" s="151">
        <v>3</v>
      </c>
      <c r="E2013" s="151">
        <v>3</v>
      </c>
      <c r="F2013" s="151">
        <v>5</v>
      </c>
      <c r="G2013" s="151">
        <v>2</v>
      </c>
      <c r="H2013" s="151">
        <v>-3</v>
      </c>
      <c r="I2013" s="152">
        <v>-60</v>
      </c>
      <c r="J2013" s="142"/>
      <c r="K2013" s="159" t="s">
        <v>94</v>
      </c>
      <c r="L2013" s="150">
        <v>548</v>
      </c>
      <c r="M2013" s="151">
        <v>486</v>
      </c>
      <c r="N2013" s="151">
        <v>391</v>
      </c>
      <c r="O2013" s="151">
        <v>308</v>
      </c>
      <c r="P2013" s="151">
        <v>223</v>
      </c>
      <c r="Q2013" s="151">
        <v>-85</v>
      </c>
      <c r="R2013" s="152">
        <v>-27.597402597402599</v>
      </c>
      <c r="S2013" s="152"/>
    </row>
    <row r="2014" spans="1:19" s="145" customFormat="1" ht="14.45" customHeight="1">
      <c r="A2014" s="160"/>
      <c r="B2014" s="142" t="s">
        <v>95</v>
      </c>
      <c r="C2014" s="150">
        <v>4</v>
      </c>
      <c r="D2014" s="151">
        <v>4</v>
      </c>
      <c r="E2014" s="151">
        <v>2</v>
      </c>
      <c r="F2014" s="151">
        <v>3</v>
      </c>
      <c r="G2014" s="151">
        <v>4</v>
      </c>
      <c r="H2014" s="151">
        <v>1</v>
      </c>
      <c r="I2014" s="152">
        <v>33.333333333333329</v>
      </c>
      <c r="J2014" s="142"/>
      <c r="K2014" s="159" t="s">
        <v>95</v>
      </c>
      <c r="L2014" s="150">
        <v>594</v>
      </c>
      <c r="M2014" s="151">
        <v>542</v>
      </c>
      <c r="N2014" s="151">
        <v>431</v>
      </c>
      <c r="O2014" s="151">
        <v>349</v>
      </c>
      <c r="P2014" s="151">
        <v>289</v>
      </c>
      <c r="Q2014" s="151">
        <v>-60</v>
      </c>
      <c r="R2014" s="152">
        <v>-17.191977077363894</v>
      </c>
      <c r="S2014" s="152"/>
    </row>
    <row r="2015" spans="1:19" s="145" customFormat="1" ht="14.45" customHeight="1">
      <c r="A2015" s="160"/>
      <c r="B2015" s="142" t="s">
        <v>96</v>
      </c>
      <c r="C2015" s="150">
        <v>9</v>
      </c>
      <c r="D2015" s="151">
        <v>4</v>
      </c>
      <c r="E2015" s="151">
        <v>5</v>
      </c>
      <c r="F2015" s="151">
        <v>3</v>
      </c>
      <c r="G2015" s="151">
        <v>2</v>
      </c>
      <c r="H2015" s="151">
        <v>-1</v>
      </c>
      <c r="I2015" s="152">
        <v>-33.333333333333329</v>
      </c>
      <c r="J2015" s="142"/>
      <c r="K2015" s="159" t="s">
        <v>96</v>
      </c>
      <c r="L2015" s="150">
        <v>588</v>
      </c>
      <c r="M2015" s="151">
        <v>574</v>
      </c>
      <c r="N2015" s="151">
        <v>541</v>
      </c>
      <c r="O2015" s="151">
        <v>447</v>
      </c>
      <c r="P2015" s="151">
        <v>358</v>
      </c>
      <c r="Q2015" s="151">
        <v>-89</v>
      </c>
      <c r="R2015" s="152">
        <v>-19.910514541387027</v>
      </c>
      <c r="S2015" s="152"/>
    </row>
    <row r="2016" spans="1:19" s="145" customFormat="1" ht="14.45" customHeight="1">
      <c r="A2016" s="160"/>
      <c r="B2016" s="142" t="s">
        <v>97</v>
      </c>
      <c r="C2016" s="150">
        <v>11</v>
      </c>
      <c r="D2016" s="151">
        <v>8</v>
      </c>
      <c r="E2016" s="151">
        <v>6</v>
      </c>
      <c r="F2016" s="151">
        <v>1</v>
      </c>
      <c r="G2016" s="151">
        <v>2</v>
      </c>
      <c r="H2016" s="151">
        <v>1</v>
      </c>
      <c r="I2016" s="152">
        <v>100</v>
      </c>
      <c r="J2016" s="142"/>
      <c r="K2016" s="159" t="s">
        <v>97</v>
      </c>
      <c r="L2016" s="150">
        <v>778</v>
      </c>
      <c r="M2016" s="151">
        <v>618</v>
      </c>
      <c r="N2016" s="151">
        <v>593</v>
      </c>
      <c r="O2016" s="151">
        <v>573</v>
      </c>
      <c r="P2016" s="151">
        <v>450</v>
      </c>
      <c r="Q2016" s="151">
        <v>-123</v>
      </c>
      <c r="R2016" s="152">
        <v>-21.465968586387437</v>
      </c>
      <c r="S2016" s="152"/>
    </row>
    <row r="2017" spans="1:19" s="145" customFormat="1" ht="14.45" customHeight="1">
      <c r="A2017" s="160"/>
      <c r="B2017" s="142" t="s">
        <v>98</v>
      </c>
      <c r="C2017" s="150">
        <v>14</v>
      </c>
      <c r="D2017" s="151">
        <v>11</v>
      </c>
      <c r="E2017" s="151">
        <v>6</v>
      </c>
      <c r="F2017" s="151">
        <v>2</v>
      </c>
      <c r="G2017" s="151">
        <v>1</v>
      </c>
      <c r="H2017" s="151">
        <v>-1</v>
      </c>
      <c r="I2017" s="152">
        <v>-50</v>
      </c>
      <c r="J2017" s="142"/>
      <c r="K2017" s="159" t="s">
        <v>98</v>
      </c>
      <c r="L2017" s="150">
        <v>758</v>
      </c>
      <c r="M2017" s="151">
        <v>595</v>
      </c>
      <c r="N2017" s="151">
        <v>424</v>
      </c>
      <c r="O2017" s="151">
        <v>372</v>
      </c>
      <c r="P2017" s="151">
        <v>340</v>
      </c>
      <c r="Q2017" s="151">
        <v>-32</v>
      </c>
      <c r="R2017" s="152">
        <v>-8.6021505376344098</v>
      </c>
      <c r="S2017" s="152"/>
    </row>
    <row r="2018" spans="1:19" s="145" customFormat="1" ht="14.45" customHeight="1">
      <c r="A2018" s="160"/>
      <c r="B2018" s="142" t="s">
        <v>99</v>
      </c>
      <c r="C2018" s="150">
        <v>16</v>
      </c>
      <c r="D2018" s="151">
        <v>9</v>
      </c>
      <c r="E2018" s="151">
        <v>5</v>
      </c>
      <c r="F2018" s="151">
        <v>4</v>
      </c>
      <c r="G2018" s="151" t="s">
        <v>313</v>
      </c>
      <c r="H2018" s="151">
        <v>-4</v>
      </c>
      <c r="I2018" s="152" t="s">
        <v>512</v>
      </c>
      <c r="J2018" s="142"/>
      <c r="K2018" s="159" t="s">
        <v>99</v>
      </c>
      <c r="L2018" s="150">
        <v>864</v>
      </c>
      <c r="M2018" s="151">
        <v>684</v>
      </c>
      <c r="N2018" s="151">
        <v>503</v>
      </c>
      <c r="O2018" s="151">
        <v>344</v>
      </c>
      <c r="P2018" s="151">
        <v>286</v>
      </c>
      <c r="Q2018" s="151">
        <v>-58</v>
      </c>
      <c r="R2018" s="152">
        <v>-16.86046511627907</v>
      </c>
      <c r="S2018" s="152"/>
    </row>
    <row r="2019" spans="1:19" s="145" customFormat="1" ht="14.45" customHeight="1">
      <c r="A2019" s="160"/>
      <c r="B2019" s="142" t="s">
        <v>100</v>
      </c>
      <c r="C2019" s="150">
        <v>7</v>
      </c>
      <c r="D2019" s="151">
        <v>12</v>
      </c>
      <c r="E2019" s="151">
        <v>11</v>
      </c>
      <c r="F2019" s="151">
        <v>7</v>
      </c>
      <c r="G2019" s="151">
        <v>5</v>
      </c>
      <c r="H2019" s="151">
        <v>-2</v>
      </c>
      <c r="I2019" s="152">
        <v>-28.571428571428569</v>
      </c>
      <c r="J2019" s="142"/>
      <c r="K2019" s="159" t="s">
        <v>100</v>
      </c>
      <c r="L2019" s="150">
        <v>806</v>
      </c>
      <c r="M2019" s="151">
        <v>822</v>
      </c>
      <c r="N2019" s="151">
        <v>608</v>
      </c>
      <c r="O2019" s="151">
        <v>466</v>
      </c>
      <c r="P2019" s="151">
        <v>313</v>
      </c>
      <c r="Q2019" s="151">
        <v>-153</v>
      </c>
      <c r="R2019" s="152">
        <v>-32.832618025751067</v>
      </c>
      <c r="S2019" s="152"/>
    </row>
    <row r="2020" spans="1:19" s="145" customFormat="1" ht="14.45" customHeight="1">
      <c r="A2020" s="160"/>
      <c r="B2020" s="142" t="s">
        <v>118</v>
      </c>
      <c r="C2020" s="150">
        <v>8</v>
      </c>
      <c r="D2020" s="151">
        <v>9</v>
      </c>
      <c r="E2020" s="151">
        <v>9</v>
      </c>
      <c r="F2020" s="151">
        <v>10</v>
      </c>
      <c r="G2020" s="151">
        <v>4</v>
      </c>
      <c r="H2020" s="151">
        <v>-6</v>
      </c>
      <c r="I2020" s="152">
        <v>-60</v>
      </c>
      <c r="J2020" s="142"/>
      <c r="K2020" s="159" t="s">
        <v>118</v>
      </c>
      <c r="L2020" s="150">
        <v>757</v>
      </c>
      <c r="M2020" s="151">
        <v>764</v>
      </c>
      <c r="N2020" s="151">
        <v>747</v>
      </c>
      <c r="O2020" s="151">
        <v>554</v>
      </c>
      <c r="P2020" s="151">
        <v>423</v>
      </c>
      <c r="Q2020" s="151">
        <v>-131</v>
      </c>
      <c r="R2020" s="152">
        <v>-23.646209386281587</v>
      </c>
      <c r="S2020" s="152"/>
    </row>
    <row r="2021" spans="1:19" s="145" customFormat="1" ht="14.45" customHeight="1">
      <c r="A2021" s="160"/>
      <c r="B2021" s="142" t="s">
        <v>101</v>
      </c>
      <c r="C2021" s="150">
        <v>13</v>
      </c>
      <c r="D2021" s="151">
        <v>7</v>
      </c>
      <c r="E2021" s="151">
        <v>11</v>
      </c>
      <c r="F2021" s="151">
        <v>8</v>
      </c>
      <c r="G2021" s="151">
        <v>7</v>
      </c>
      <c r="H2021" s="151">
        <v>-1</v>
      </c>
      <c r="I2021" s="152">
        <v>-12.5</v>
      </c>
      <c r="J2021" s="142"/>
      <c r="K2021" s="159" t="s">
        <v>101</v>
      </c>
      <c r="L2021" s="150">
        <v>709</v>
      </c>
      <c r="M2021" s="151">
        <v>756</v>
      </c>
      <c r="N2021" s="151">
        <v>753</v>
      </c>
      <c r="O2021" s="151">
        <v>733</v>
      </c>
      <c r="P2021" s="151">
        <v>549</v>
      </c>
      <c r="Q2021" s="151">
        <v>-184</v>
      </c>
      <c r="R2021" s="152">
        <v>-25.102319236016374</v>
      </c>
      <c r="S2021" s="152"/>
    </row>
    <row r="2022" spans="1:19" s="145" customFormat="1" ht="14.45" customHeight="1">
      <c r="A2022" s="160"/>
      <c r="B2022" s="142" t="s">
        <v>102</v>
      </c>
      <c r="C2022" s="150">
        <v>12</v>
      </c>
      <c r="D2022" s="151">
        <v>10</v>
      </c>
      <c r="E2022" s="151">
        <v>11</v>
      </c>
      <c r="F2022" s="151">
        <v>6</v>
      </c>
      <c r="G2022" s="151">
        <v>8</v>
      </c>
      <c r="H2022" s="151">
        <v>2</v>
      </c>
      <c r="I2022" s="152">
        <v>33.333333333333329</v>
      </c>
      <c r="J2022" s="142"/>
      <c r="K2022" s="159" t="s">
        <v>102</v>
      </c>
      <c r="L2022" s="150">
        <v>874</v>
      </c>
      <c r="M2022" s="151">
        <v>681</v>
      </c>
      <c r="N2022" s="151">
        <v>708</v>
      </c>
      <c r="O2022" s="151">
        <v>717</v>
      </c>
      <c r="P2022" s="151">
        <v>690</v>
      </c>
      <c r="Q2022" s="151">
        <v>-27</v>
      </c>
      <c r="R2022" s="152">
        <v>-3.7656903765690379</v>
      </c>
      <c r="S2022" s="152"/>
    </row>
    <row r="2023" spans="1:19" s="145" customFormat="1" ht="14.45" customHeight="1">
      <c r="A2023" s="160"/>
      <c r="B2023" s="142" t="s">
        <v>103</v>
      </c>
      <c r="C2023" s="150">
        <v>27</v>
      </c>
      <c r="D2023" s="151">
        <v>8</v>
      </c>
      <c r="E2023" s="151">
        <v>9</v>
      </c>
      <c r="F2023" s="151">
        <v>12</v>
      </c>
      <c r="G2023" s="151">
        <v>6</v>
      </c>
      <c r="H2023" s="151">
        <v>-6</v>
      </c>
      <c r="I2023" s="152">
        <v>-50</v>
      </c>
      <c r="J2023" s="142"/>
      <c r="K2023" s="159" t="s">
        <v>103</v>
      </c>
      <c r="L2023" s="150">
        <v>1108</v>
      </c>
      <c r="M2023" s="151">
        <v>833</v>
      </c>
      <c r="N2023" s="151">
        <v>647</v>
      </c>
      <c r="O2023" s="151">
        <v>695</v>
      </c>
      <c r="P2023" s="151">
        <v>703</v>
      </c>
      <c r="Q2023" s="151">
        <v>8</v>
      </c>
      <c r="R2023" s="152">
        <v>1.1510791366906474</v>
      </c>
      <c r="S2023" s="152"/>
    </row>
    <row r="2024" spans="1:19" s="145" customFormat="1" ht="14.45" customHeight="1">
      <c r="A2024" s="160"/>
      <c r="B2024" s="142" t="s">
        <v>104</v>
      </c>
      <c r="C2024" s="150">
        <v>19</v>
      </c>
      <c r="D2024" s="151">
        <v>23</v>
      </c>
      <c r="E2024" s="151">
        <v>9</v>
      </c>
      <c r="F2024" s="151">
        <v>10</v>
      </c>
      <c r="G2024" s="151">
        <v>14</v>
      </c>
      <c r="H2024" s="151">
        <v>4</v>
      </c>
      <c r="I2024" s="152">
        <v>40</v>
      </c>
      <c r="J2024" s="142"/>
      <c r="K2024" s="159" t="s">
        <v>104</v>
      </c>
      <c r="L2024" s="150">
        <v>885</v>
      </c>
      <c r="M2024" s="151">
        <v>1077</v>
      </c>
      <c r="N2024" s="151">
        <v>821</v>
      </c>
      <c r="O2024" s="151">
        <v>650</v>
      </c>
      <c r="P2024" s="151">
        <v>674</v>
      </c>
      <c r="Q2024" s="151">
        <v>24</v>
      </c>
      <c r="R2024" s="152">
        <v>3.6923076923076925</v>
      </c>
      <c r="S2024" s="152"/>
    </row>
    <row r="2025" spans="1:19" s="145" customFormat="1" ht="14.45" customHeight="1">
      <c r="A2025" s="160"/>
      <c r="B2025" s="142" t="s">
        <v>105</v>
      </c>
      <c r="C2025" s="150">
        <v>17</v>
      </c>
      <c r="D2025" s="151">
        <v>16</v>
      </c>
      <c r="E2025" s="151">
        <v>19</v>
      </c>
      <c r="F2025" s="151">
        <v>10</v>
      </c>
      <c r="G2025" s="151">
        <v>11</v>
      </c>
      <c r="H2025" s="151">
        <v>1</v>
      </c>
      <c r="I2025" s="152">
        <v>10</v>
      </c>
      <c r="J2025" s="142"/>
      <c r="K2025" s="159" t="s">
        <v>105</v>
      </c>
      <c r="L2025" s="150">
        <v>799</v>
      </c>
      <c r="M2025" s="151">
        <v>872</v>
      </c>
      <c r="N2025" s="151">
        <v>1035</v>
      </c>
      <c r="O2025" s="151">
        <v>833</v>
      </c>
      <c r="P2025" s="151">
        <v>638</v>
      </c>
      <c r="Q2025" s="151">
        <v>-195</v>
      </c>
      <c r="R2025" s="152">
        <v>-23.409363745498197</v>
      </c>
      <c r="S2025" s="152"/>
    </row>
    <row r="2026" spans="1:19" s="145" customFormat="1" ht="14.45" customHeight="1">
      <c r="A2026" s="160"/>
      <c r="B2026" s="142" t="s">
        <v>106</v>
      </c>
      <c r="C2026" s="150">
        <v>26</v>
      </c>
      <c r="D2026" s="151">
        <v>12</v>
      </c>
      <c r="E2026" s="151">
        <v>16</v>
      </c>
      <c r="F2026" s="151">
        <v>17</v>
      </c>
      <c r="G2026" s="151">
        <v>8</v>
      </c>
      <c r="H2026" s="151">
        <v>-9</v>
      </c>
      <c r="I2026" s="152">
        <v>-52.941176470588239</v>
      </c>
      <c r="J2026" s="142"/>
      <c r="K2026" s="159" t="s">
        <v>106</v>
      </c>
      <c r="L2026" s="150">
        <v>764</v>
      </c>
      <c r="M2026" s="151">
        <v>766</v>
      </c>
      <c r="N2026" s="151">
        <v>823</v>
      </c>
      <c r="O2026" s="151">
        <v>1015</v>
      </c>
      <c r="P2026" s="151">
        <v>752</v>
      </c>
      <c r="Q2026" s="151">
        <v>-263</v>
      </c>
      <c r="R2026" s="152">
        <v>-25.911330049261082</v>
      </c>
      <c r="S2026" s="152"/>
    </row>
    <row r="2027" spans="1:19" s="145" customFormat="1" ht="14.45" customHeight="1">
      <c r="A2027" s="160"/>
      <c r="B2027" s="142" t="s">
        <v>107</v>
      </c>
      <c r="C2027" s="150">
        <v>24</v>
      </c>
      <c r="D2027" s="151">
        <v>18</v>
      </c>
      <c r="E2027" s="151">
        <v>9</v>
      </c>
      <c r="F2027" s="151">
        <v>13</v>
      </c>
      <c r="G2027" s="151">
        <v>15</v>
      </c>
      <c r="H2027" s="151">
        <v>2</v>
      </c>
      <c r="I2027" s="152">
        <v>15.384615384615385</v>
      </c>
      <c r="J2027" s="142"/>
      <c r="K2027" s="159" t="s">
        <v>107</v>
      </c>
      <c r="L2027" s="150">
        <v>626</v>
      </c>
      <c r="M2027" s="151">
        <v>710</v>
      </c>
      <c r="N2027" s="151">
        <v>690</v>
      </c>
      <c r="O2027" s="151">
        <v>765</v>
      </c>
      <c r="P2027" s="151">
        <v>935</v>
      </c>
      <c r="Q2027" s="151">
        <v>170</v>
      </c>
      <c r="R2027" s="152">
        <v>22.222222222222221</v>
      </c>
      <c r="S2027" s="152"/>
    </row>
    <row r="2028" spans="1:19" s="145" customFormat="1" ht="14.45" customHeight="1">
      <c r="A2028" s="160"/>
      <c r="B2028" s="142" t="s">
        <v>108</v>
      </c>
      <c r="C2028" s="150">
        <v>14</v>
      </c>
      <c r="D2028" s="151">
        <v>14</v>
      </c>
      <c r="E2028" s="151">
        <v>16</v>
      </c>
      <c r="F2028" s="151">
        <v>8</v>
      </c>
      <c r="G2028" s="151">
        <v>11</v>
      </c>
      <c r="H2028" s="151">
        <v>3</v>
      </c>
      <c r="I2028" s="152">
        <v>37.5</v>
      </c>
      <c r="J2028" s="142"/>
      <c r="K2028" s="159" t="s">
        <v>108</v>
      </c>
      <c r="L2028" s="150">
        <v>438</v>
      </c>
      <c r="M2028" s="151">
        <v>546</v>
      </c>
      <c r="N2028" s="151">
        <v>601</v>
      </c>
      <c r="O2028" s="151">
        <v>595</v>
      </c>
      <c r="P2028" s="151">
        <v>668</v>
      </c>
      <c r="Q2028" s="151">
        <v>73</v>
      </c>
      <c r="R2028" s="152">
        <v>12.268907563025209</v>
      </c>
      <c r="S2028" s="152"/>
    </row>
    <row r="2029" spans="1:19" s="145" customFormat="1" ht="14.45" customHeight="1">
      <c r="A2029" s="160"/>
      <c r="B2029" s="142" t="s">
        <v>109</v>
      </c>
      <c r="C2029" s="150">
        <v>4</v>
      </c>
      <c r="D2029" s="151">
        <v>7</v>
      </c>
      <c r="E2029" s="151">
        <v>10</v>
      </c>
      <c r="F2029" s="151">
        <v>11</v>
      </c>
      <c r="G2029" s="151">
        <v>7</v>
      </c>
      <c r="H2029" s="151">
        <v>-4</v>
      </c>
      <c r="I2029" s="152">
        <v>-36.363636363636367</v>
      </c>
      <c r="J2029" s="142"/>
      <c r="K2029" s="159" t="s">
        <v>109</v>
      </c>
      <c r="L2029" s="150">
        <v>219</v>
      </c>
      <c r="M2029" s="151">
        <v>358</v>
      </c>
      <c r="N2029" s="151">
        <v>409</v>
      </c>
      <c r="O2029" s="151">
        <v>445</v>
      </c>
      <c r="P2029" s="151">
        <v>481</v>
      </c>
      <c r="Q2029" s="151">
        <v>36</v>
      </c>
      <c r="R2029" s="152">
        <v>8.0898876404494384</v>
      </c>
      <c r="S2029" s="152"/>
    </row>
    <row r="2030" spans="1:19" s="145" customFormat="1" ht="14.45" customHeight="1">
      <c r="A2030" s="160"/>
      <c r="B2030" s="142" t="s">
        <v>110</v>
      </c>
      <c r="C2030" s="150">
        <v>9</v>
      </c>
      <c r="D2030" s="151">
        <v>6</v>
      </c>
      <c r="E2030" s="151">
        <v>5</v>
      </c>
      <c r="F2030" s="151">
        <v>6</v>
      </c>
      <c r="G2030" s="151">
        <v>7</v>
      </c>
      <c r="H2030" s="151">
        <v>1</v>
      </c>
      <c r="I2030" s="152">
        <v>16.666666666666664</v>
      </c>
      <c r="J2030" s="142"/>
      <c r="K2030" s="159" t="s">
        <v>110</v>
      </c>
      <c r="L2030" s="150">
        <v>140</v>
      </c>
      <c r="M2030" s="151">
        <v>222</v>
      </c>
      <c r="N2030" s="151">
        <v>339</v>
      </c>
      <c r="O2030" s="151">
        <v>395</v>
      </c>
      <c r="P2030" s="151">
        <v>505</v>
      </c>
      <c r="Q2030" s="151">
        <v>110</v>
      </c>
      <c r="R2030" s="152">
        <v>27.848101265822784</v>
      </c>
      <c r="S2030" s="152"/>
    </row>
    <row r="2031" spans="1:19" s="145" customFormat="1" ht="14.45" customHeight="1">
      <c r="A2031" s="160"/>
      <c r="B2031" s="142" t="s">
        <v>111</v>
      </c>
      <c r="C2031" s="323" t="s">
        <v>313</v>
      </c>
      <c r="D2031" s="151" t="s">
        <v>313</v>
      </c>
      <c r="E2031" s="151" t="s">
        <v>313</v>
      </c>
      <c r="F2031" s="151" t="s">
        <v>313</v>
      </c>
      <c r="G2031" s="151" t="s">
        <v>313</v>
      </c>
      <c r="H2031" s="151"/>
      <c r="I2031" s="152"/>
      <c r="J2031" s="160"/>
      <c r="K2031" s="142" t="s">
        <v>111</v>
      </c>
      <c r="L2031" s="323" t="s">
        <v>313</v>
      </c>
      <c r="M2031" s="151" t="s">
        <v>313</v>
      </c>
      <c r="N2031" s="151" t="s">
        <v>313</v>
      </c>
      <c r="O2031" s="151">
        <v>5</v>
      </c>
      <c r="P2031" s="151">
        <v>30</v>
      </c>
      <c r="Q2031" s="151"/>
      <c r="R2031" s="152"/>
      <c r="S2031" s="160"/>
    </row>
    <row r="2032" spans="1:19" s="139" customFormat="1" ht="14.45" customHeight="1">
      <c r="A2032" s="160"/>
      <c r="B2032" s="160"/>
      <c r="C2032" s="160"/>
      <c r="D2032" s="160"/>
      <c r="E2032" s="160"/>
      <c r="F2032" s="160"/>
      <c r="G2032" s="161"/>
      <c r="H2032" s="160"/>
      <c r="I2032" s="160"/>
      <c r="J2032" s="160"/>
      <c r="K2032" s="160"/>
      <c r="L2032" s="160"/>
      <c r="M2032" s="160"/>
      <c r="N2032" s="160"/>
      <c r="O2032" s="160"/>
      <c r="P2032" s="161"/>
      <c r="Q2032" s="160"/>
      <c r="R2032" s="160"/>
      <c r="S2032" s="160"/>
    </row>
    <row r="2033" spans="1:19" s="145" customFormat="1" ht="14.45" customHeight="1">
      <c r="A2033" s="160"/>
      <c r="B2033" s="160"/>
      <c r="C2033" s="160"/>
      <c r="D2033" s="160"/>
      <c r="E2033" s="160"/>
      <c r="F2033" s="160"/>
      <c r="G2033" s="161"/>
      <c r="H2033" s="160"/>
      <c r="I2033" s="160"/>
      <c r="J2033" s="160"/>
      <c r="K2033" s="160"/>
      <c r="L2033" s="160"/>
      <c r="M2033" s="160"/>
      <c r="N2033" s="160"/>
      <c r="O2033" s="160"/>
      <c r="P2033" s="161"/>
      <c r="Q2033" s="160"/>
      <c r="R2033" s="160"/>
      <c r="S2033" s="160"/>
    </row>
    <row r="2034" spans="1:19" s="145" customFormat="1" ht="14.45" customHeight="1">
      <c r="A2034" s="138"/>
      <c r="B2034" s="138" t="s">
        <v>698</v>
      </c>
      <c r="C2034" s="138"/>
      <c r="D2034" s="138"/>
      <c r="E2034" s="138"/>
      <c r="F2034" s="138"/>
      <c r="G2034" s="138"/>
      <c r="H2034" s="138"/>
      <c r="I2034" s="138"/>
      <c r="J2034" s="138"/>
      <c r="K2034" s="138" t="s">
        <v>699</v>
      </c>
      <c r="L2034" s="138"/>
      <c r="M2034" s="138"/>
      <c r="N2034" s="138"/>
      <c r="O2034" s="138"/>
      <c r="P2034" s="138"/>
      <c r="Q2034" s="138"/>
      <c r="R2034" s="138"/>
      <c r="S2034" s="138"/>
    </row>
    <row r="2035" spans="1:19" s="145" customFormat="1" ht="14.45" customHeight="1">
      <c r="A2035" s="160"/>
      <c r="B2035" s="491" t="s">
        <v>335</v>
      </c>
      <c r="C2035" s="140"/>
      <c r="D2035" s="140"/>
      <c r="E2035" s="140"/>
      <c r="F2035" s="140"/>
      <c r="G2035" s="143"/>
      <c r="H2035" s="141"/>
      <c r="I2035" s="141"/>
      <c r="J2035" s="142"/>
      <c r="K2035" s="491" t="s">
        <v>335</v>
      </c>
      <c r="L2035" s="140"/>
      <c r="M2035" s="140"/>
      <c r="N2035" s="140"/>
      <c r="O2035" s="140"/>
      <c r="P2035" s="143"/>
      <c r="Q2035" s="141"/>
      <c r="R2035" s="141"/>
      <c r="S2035" s="144"/>
    </row>
    <row r="2036" spans="1:19" s="153" customFormat="1" ht="14.45" customHeight="1">
      <c r="A2036" s="160"/>
      <c r="B2036" s="492"/>
      <c r="C2036" s="146" t="s">
        <v>151</v>
      </c>
      <c r="D2036" s="146" t="s">
        <v>86</v>
      </c>
      <c r="E2036" s="146" t="s">
        <v>87</v>
      </c>
      <c r="F2036" s="146" t="s">
        <v>410</v>
      </c>
      <c r="G2036" s="146" t="s">
        <v>739</v>
      </c>
      <c r="H2036" s="81" t="s">
        <v>509</v>
      </c>
      <c r="I2036" s="147" t="s">
        <v>807</v>
      </c>
      <c r="J2036" s="142"/>
      <c r="K2036" s="492"/>
      <c r="L2036" s="146" t="s">
        <v>151</v>
      </c>
      <c r="M2036" s="146" t="s">
        <v>86</v>
      </c>
      <c r="N2036" s="146" t="s">
        <v>87</v>
      </c>
      <c r="O2036" s="146" t="s">
        <v>410</v>
      </c>
      <c r="P2036" s="146" t="s">
        <v>739</v>
      </c>
      <c r="Q2036" s="81" t="s">
        <v>509</v>
      </c>
      <c r="R2036" s="147" t="s">
        <v>807</v>
      </c>
      <c r="S2036" s="144"/>
    </row>
    <row r="2037" spans="1:19" s="145" customFormat="1" ht="14.45" customHeight="1">
      <c r="A2037" s="160"/>
      <c r="B2037" s="493"/>
      <c r="C2037" s="148"/>
      <c r="D2037" s="148"/>
      <c r="E2037" s="148"/>
      <c r="F2037" s="148"/>
      <c r="G2037" s="148"/>
      <c r="H2037" s="149" t="s">
        <v>88</v>
      </c>
      <c r="I2037" s="81" t="s">
        <v>511</v>
      </c>
      <c r="J2037" s="142"/>
      <c r="K2037" s="493"/>
      <c r="L2037" s="148"/>
      <c r="M2037" s="148"/>
      <c r="N2037" s="148"/>
      <c r="O2037" s="148"/>
      <c r="P2037" s="148"/>
      <c r="Q2037" s="149" t="s">
        <v>88</v>
      </c>
      <c r="R2037" s="81" t="s">
        <v>511</v>
      </c>
      <c r="S2037" s="144"/>
    </row>
    <row r="2038" spans="1:19" s="180" customFormat="1" ht="14.45" customHeight="1">
      <c r="B2038" s="188" t="s">
        <v>90</v>
      </c>
      <c r="C2038" s="187">
        <v>117</v>
      </c>
      <c r="D2038" s="183">
        <v>89</v>
      </c>
      <c r="E2038" s="183">
        <v>80</v>
      </c>
      <c r="F2038" s="183">
        <v>66</v>
      </c>
      <c r="G2038" s="183">
        <v>53</v>
      </c>
      <c r="H2038" s="182">
        <v>-13</v>
      </c>
      <c r="I2038" s="184">
        <v>-19.696969696969695</v>
      </c>
      <c r="J2038" s="185"/>
      <c r="K2038" s="186" t="s">
        <v>90</v>
      </c>
      <c r="L2038" s="187">
        <v>5793</v>
      </c>
      <c r="M2038" s="183">
        <v>5588</v>
      </c>
      <c r="N2038" s="183">
        <v>5159</v>
      </c>
      <c r="O2038" s="183">
        <v>4814</v>
      </c>
      <c r="P2038" s="183">
        <v>4310</v>
      </c>
      <c r="Q2038" s="182">
        <v>-504</v>
      </c>
      <c r="R2038" s="184">
        <v>-10.469464063149148</v>
      </c>
      <c r="S2038" s="184"/>
    </row>
    <row r="2039" spans="1:19" s="145" customFormat="1" ht="14.45" customHeight="1">
      <c r="A2039" s="160"/>
      <c r="B2039" s="299" t="s">
        <v>91</v>
      </c>
      <c r="C2039" s="150">
        <v>11</v>
      </c>
      <c r="D2039" s="151">
        <v>7</v>
      </c>
      <c r="E2039" s="151">
        <v>6</v>
      </c>
      <c r="F2039" s="151">
        <v>5</v>
      </c>
      <c r="G2039" s="151">
        <v>4</v>
      </c>
      <c r="H2039" s="151">
        <v>-1</v>
      </c>
      <c r="I2039" s="152">
        <v>-20</v>
      </c>
      <c r="J2039" s="142"/>
      <c r="K2039" s="154" t="s">
        <v>91</v>
      </c>
      <c r="L2039" s="150">
        <v>898</v>
      </c>
      <c r="M2039" s="151">
        <v>840</v>
      </c>
      <c r="N2039" s="151">
        <v>713</v>
      </c>
      <c r="O2039" s="151">
        <v>569</v>
      </c>
      <c r="P2039" s="151">
        <v>456</v>
      </c>
      <c r="Q2039" s="151">
        <v>-113</v>
      </c>
      <c r="R2039" s="152">
        <v>-19.859402460456941</v>
      </c>
      <c r="S2039" s="152"/>
    </row>
    <row r="2040" spans="1:19" s="145" customFormat="1" ht="14.45" customHeight="1">
      <c r="A2040" s="160"/>
      <c r="B2040" s="299" t="s">
        <v>92</v>
      </c>
      <c r="C2040" s="150">
        <v>67</v>
      </c>
      <c r="D2040" s="151">
        <v>57</v>
      </c>
      <c r="E2040" s="151">
        <v>49</v>
      </c>
      <c r="F2040" s="151">
        <v>36</v>
      </c>
      <c r="G2040" s="151">
        <v>28</v>
      </c>
      <c r="H2040" s="151">
        <v>-8</v>
      </c>
      <c r="I2040" s="152">
        <v>-22.222222222222221</v>
      </c>
      <c r="J2040" s="142"/>
      <c r="K2040" s="154" t="s">
        <v>92</v>
      </c>
      <c r="L2040" s="150">
        <v>3973</v>
      </c>
      <c r="M2040" s="151">
        <v>3662</v>
      </c>
      <c r="N2040" s="151">
        <v>3284</v>
      </c>
      <c r="O2040" s="151">
        <v>2893</v>
      </c>
      <c r="P2040" s="151">
        <v>2465</v>
      </c>
      <c r="Q2040" s="151">
        <v>-428</v>
      </c>
      <c r="R2040" s="152">
        <v>-14.794331144141029</v>
      </c>
      <c r="S2040" s="152"/>
    </row>
    <row r="2041" spans="1:19" s="145" customFormat="1" ht="14.45" customHeight="1">
      <c r="A2041" s="160"/>
      <c r="B2041" s="299" t="s">
        <v>93</v>
      </c>
      <c r="C2041" s="150">
        <v>39</v>
      </c>
      <c r="D2041" s="151">
        <v>25</v>
      </c>
      <c r="E2041" s="151">
        <v>25</v>
      </c>
      <c r="F2041" s="151">
        <v>25</v>
      </c>
      <c r="G2041" s="151">
        <v>21</v>
      </c>
      <c r="H2041" s="151">
        <v>-4</v>
      </c>
      <c r="I2041" s="152">
        <v>-16</v>
      </c>
      <c r="J2041" s="142"/>
      <c r="K2041" s="154" t="s">
        <v>93</v>
      </c>
      <c r="L2041" s="150">
        <v>922</v>
      </c>
      <c r="M2041" s="151">
        <v>1086</v>
      </c>
      <c r="N2041" s="151">
        <v>1162</v>
      </c>
      <c r="O2041" s="151">
        <v>1347</v>
      </c>
      <c r="P2041" s="151">
        <v>1370</v>
      </c>
      <c r="Q2041" s="151">
        <v>23</v>
      </c>
      <c r="R2041" s="152">
        <v>1.7074981440237564</v>
      </c>
      <c r="S2041" s="152"/>
    </row>
    <row r="2042" spans="1:19" s="145" customFormat="1" ht="14.45" customHeight="1">
      <c r="A2042" s="160"/>
      <c r="B2042" s="142"/>
      <c r="C2042" s="150"/>
      <c r="D2042" s="157"/>
      <c r="E2042" s="157"/>
      <c r="F2042" s="157"/>
      <c r="G2042" s="157"/>
      <c r="H2042" s="157"/>
      <c r="I2042" s="158"/>
      <c r="J2042" s="142"/>
      <c r="K2042" s="159"/>
      <c r="L2042" s="150"/>
      <c r="M2042" s="157"/>
      <c r="N2042" s="157"/>
      <c r="O2042" s="157"/>
      <c r="P2042" s="157"/>
      <c r="Q2042" s="157"/>
      <c r="R2042" s="158"/>
      <c r="S2042" s="158"/>
    </row>
    <row r="2043" spans="1:19" s="145" customFormat="1" ht="14.45" customHeight="1">
      <c r="A2043" s="160"/>
      <c r="B2043" s="142" t="s">
        <v>94</v>
      </c>
      <c r="C2043" s="150">
        <v>2</v>
      </c>
      <c r="D2043" s="151">
        <v>2</v>
      </c>
      <c r="E2043" s="151">
        <v>2</v>
      </c>
      <c r="F2043" s="151">
        <v>2</v>
      </c>
      <c r="G2043" s="151">
        <v>2</v>
      </c>
      <c r="H2043" s="151">
        <v>0</v>
      </c>
      <c r="I2043" s="152">
        <v>0</v>
      </c>
      <c r="J2043" s="142"/>
      <c r="K2043" s="159" t="s">
        <v>94</v>
      </c>
      <c r="L2043" s="150">
        <v>272</v>
      </c>
      <c r="M2043" s="151">
        <v>242</v>
      </c>
      <c r="N2043" s="151">
        <v>209</v>
      </c>
      <c r="O2043" s="151">
        <v>144</v>
      </c>
      <c r="P2043" s="151">
        <v>122</v>
      </c>
      <c r="Q2043" s="151">
        <v>-22</v>
      </c>
      <c r="R2043" s="152">
        <v>-15.277777777777779</v>
      </c>
      <c r="S2043" s="152"/>
    </row>
    <row r="2044" spans="1:19" s="145" customFormat="1" ht="14.45" customHeight="1">
      <c r="A2044" s="160"/>
      <c r="B2044" s="142" t="s">
        <v>95</v>
      </c>
      <c r="C2044" s="150">
        <v>4</v>
      </c>
      <c r="D2044" s="151">
        <v>2</v>
      </c>
      <c r="E2044" s="151">
        <v>1</v>
      </c>
      <c r="F2044" s="151">
        <v>2</v>
      </c>
      <c r="G2044" s="151">
        <v>1</v>
      </c>
      <c r="H2044" s="151">
        <v>-1</v>
      </c>
      <c r="I2044" s="152">
        <v>-50</v>
      </c>
      <c r="J2044" s="142"/>
      <c r="K2044" s="159" t="s">
        <v>95</v>
      </c>
      <c r="L2044" s="150">
        <v>331</v>
      </c>
      <c r="M2044" s="151">
        <v>281</v>
      </c>
      <c r="N2044" s="151">
        <v>220</v>
      </c>
      <c r="O2044" s="151">
        <v>195</v>
      </c>
      <c r="P2044" s="151">
        <v>136</v>
      </c>
      <c r="Q2044" s="151">
        <v>-59</v>
      </c>
      <c r="R2044" s="152">
        <v>-30.256410256410255</v>
      </c>
      <c r="S2044" s="152"/>
    </row>
    <row r="2045" spans="1:19" s="145" customFormat="1" ht="14.45" customHeight="1">
      <c r="A2045" s="160"/>
      <c r="B2045" s="142" t="s">
        <v>96</v>
      </c>
      <c r="C2045" s="150">
        <v>5</v>
      </c>
      <c r="D2045" s="151">
        <v>3</v>
      </c>
      <c r="E2045" s="151">
        <v>3</v>
      </c>
      <c r="F2045" s="151">
        <v>1</v>
      </c>
      <c r="G2045" s="151">
        <v>1</v>
      </c>
      <c r="H2045" s="151">
        <v>0</v>
      </c>
      <c r="I2045" s="152">
        <v>0</v>
      </c>
      <c r="J2045" s="142"/>
      <c r="K2045" s="159" t="s">
        <v>96</v>
      </c>
      <c r="L2045" s="150">
        <v>295</v>
      </c>
      <c r="M2045" s="151">
        <v>317</v>
      </c>
      <c r="N2045" s="151">
        <v>284</v>
      </c>
      <c r="O2045" s="151">
        <v>230</v>
      </c>
      <c r="P2045" s="151">
        <v>198</v>
      </c>
      <c r="Q2045" s="151">
        <v>-32</v>
      </c>
      <c r="R2045" s="152">
        <v>-13.913043478260869</v>
      </c>
      <c r="S2045" s="152"/>
    </row>
    <row r="2046" spans="1:19" s="145" customFormat="1" ht="14.45" customHeight="1">
      <c r="A2046" s="160"/>
      <c r="B2046" s="142" t="s">
        <v>97</v>
      </c>
      <c r="C2046" s="150">
        <v>8</v>
      </c>
      <c r="D2046" s="151">
        <v>4</v>
      </c>
      <c r="E2046" s="151">
        <v>4</v>
      </c>
      <c r="F2046" s="151" t="s">
        <v>313</v>
      </c>
      <c r="G2046" s="151" t="s">
        <v>313</v>
      </c>
      <c r="H2046" s="151" t="s">
        <v>313</v>
      </c>
      <c r="I2046" s="152" t="s">
        <v>313</v>
      </c>
      <c r="J2046" s="142"/>
      <c r="K2046" s="159" t="s">
        <v>97</v>
      </c>
      <c r="L2046" s="150">
        <v>432</v>
      </c>
      <c r="M2046" s="151">
        <v>342</v>
      </c>
      <c r="N2046" s="151">
        <v>344</v>
      </c>
      <c r="O2046" s="151">
        <v>321</v>
      </c>
      <c r="P2046" s="151">
        <v>243</v>
      </c>
      <c r="Q2046" s="151">
        <v>-78</v>
      </c>
      <c r="R2046" s="152">
        <v>-24.299065420560748</v>
      </c>
      <c r="S2046" s="152"/>
    </row>
    <row r="2047" spans="1:19" s="145" customFormat="1" ht="14.45" customHeight="1">
      <c r="A2047" s="160"/>
      <c r="B2047" s="142" t="s">
        <v>98</v>
      </c>
      <c r="C2047" s="150">
        <v>7</v>
      </c>
      <c r="D2047" s="151">
        <v>9</v>
      </c>
      <c r="E2047" s="151">
        <v>3</v>
      </c>
      <c r="F2047" s="151">
        <v>2</v>
      </c>
      <c r="G2047" s="151" t="s">
        <v>313</v>
      </c>
      <c r="H2047" s="151">
        <v>-2</v>
      </c>
      <c r="I2047" s="152" t="s">
        <v>512</v>
      </c>
      <c r="J2047" s="142"/>
      <c r="K2047" s="159" t="s">
        <v>98</v>
      </c>
      <c r="L2047" s="150">
        <v>350</v>
      </c>
      <c r="M2047" s="151">
        <v>305</v>
      </c>
      <c r="N2047" s="151">
        <v>198</v>
      </c>
      <c r="O2047" s="151">
        <v>184</v>
      </c>
      <c r="P2047" s="151">
        <v>166</v>
      </c>
      <c r="Q2047" s="151">
        <v>-18</v>
      </c>
      <c r="R2047" s="152">
        <v>-9.7826086956521738</v>
      </c>
      <c r="S2047" s="152"/>
    </row>
    <row r="2048" spans="1:19" s="145" customFormat="1" ht="14.45" customHeight="1">
      <c r="A2048" s="160"/>
      <c r="B2048" s="142" t="s">
        <v>99</v>
      </c>
      <c r="C2048" s="150">
        <v>6</v>
      </c>
      <c r="D2048" s="151">
        <v>3</v>
      </c>
      <c r="E2048" s="151">
        <v>3</v>
      </c>
      <c r="F2048" s="151">
        <v>1</v>
      </c>
      <c r="G2048" s="151" t="s">
        <v>313</v>
      </c>
      <c r="H2048" s="151">
        <v>-1</v>
      </c>
      <c r="I2048" s="152" t="s">
        <v>512</v>
      </c>
      <c r="J2048" s="142"/>
      <c r="K2048" s="159" t="s">
        <v>99</v>
      </c>
      <c r="L2048" s="150">
        <v>419</v>
      </c>
      <c r="M2048" s="151">
        <v>320</v>
      </c>
      <c r="N2048" s="151">
        <v>252</v>
      </c>
      <c r="O2048" s="151">
        <v>170</v>
      </c>
      <c r="P2048" s="151">
        <v>136</v>
      </c>
      <c r="Q2048" s="151">
        <v>-34</v>
      </c>
      <c r="R2048" s="152">
        <v>-20</v>
      </c>
      <c r="S2048" s="152"/>
    </row>
    <row r="2049" spans="1:19" s="145" customFormat="1" ht="14.45" customHeight="1">
      <c r="A2049" s="160"/>
      <c r="B2049" s="142" t="s">
        <v>100</v>
      </c>
      <c r="C2049" s="150">
        <v>4</v>
      </c>
      <c r="D2049" s="151">
        <v>5</v>
      </c>
      <c r="E2049" s="151">
        <v>5</v>
      </c>
      <c r="F2049" s="151">
        <v>5</v>
      </c>
      <c r="G2049" s="151">
        <v>2</v>
      </c>
      <c r="H2049" s="151">
        <v>-3</v>
      </c>
      <c r="I2049" s="152">
        <v>-60</v>
      </c>
      <c r="J2049" s="142"/>
      <c r="K2049" s="159" t="s">
        <v>100</v>
      </c>
      <c r="L2049" s="150">
        <v>379</v>
      </c>
      <c r="M2049" s="151">
        <v>401</v>
      </c>
      <c r="N2049" s="151">
        <v>297</v>
      </c>
      <c r="O2049" s="151">
        <v>234</v>
      </c>
      <c r="P2049" s="151">
        <v>153</v>
      </c>
      <c r="Q2049" s="151">
        <v>-81</v>
      </c>
      <c r="R2049" s="152">
        <v>-34.615384615384613</v>
      </c>
      <c r="S2049" s="152"/>
    </row>
    <row r="2050" spans="1:19" s="145" customFormat="1" ht="14.45" customHeight="1">
      <c r="A2050" s="160"/>
      <c r="B2050" s="142" t="s">
        <v>118</v>
      </c>
      <c r="C2050" s="150">
        <v>2</v>
      </c>
      <c r="D2050" s="151">
        <v>5</v>
      </c>
      <c r="E2050" s="151">
        <v>4</v>
      </c>
      <c r="F2050" s="151">
        <v>5</v>
      </c>
      <c r="G2050" s="151">
        <v>1</v>
      </c>
      <c r="H2050" s="151">
        <v>-4</v>
      </c>
      <c r="I2050" s="152">
        <v>-80</v>
      </c>
      <c r="J2050" s="142"/>
      <c r="K2050" s="159" t="s">
        <v>118</v>
      </c>
      <c r="L2050" s="150">
        <v>363</v>
      </c>
      <c r="M2050" s="151">
        <v>357</v>
      </c>
      <c r="N2050" s="151">
        <v>375</v>
      </c>
      <c r="O2050" s="151">
        <v>273</v>
      </c>
      <c r="P2050" s="151">
        <v>209</v>
      </c>
      <c r="Q2050" s="151">
        <v>-64</v>
      </c>
      <c r="R2050" s="152">
        <v>-23.443223443223442</v>
      </c>
      <c r="S2050" s="152"/>
    </row>
    <row r="2051" spans="1:19" s="145" customFormat="1" ht="14.45" customHeight="1">
      <c r="A2051" s="160"/>
      <c r="B2051" s="142" t="s">
        <v>101</v>
      </c>
      <c r="C2051" s="150">
        <v>6</v>
      </c>
      <c r="D2051" s="151">
        <v>3</v>
      </c>
      <c r="E2051" s="151">
        <v>6</v>
      </c>
      <c r="F2051" s="151">
        <v>5</v>
      </c>
      <c r="G2051" s="151">
        <v>3</v>
      </c>
      <c r="H2051" s="151">
        <v>-2</v>
      </c>
      <c r="I2051" s="152">
        <v>-40</v>
      </c>
      <c r="J2051" s="142"/>
      <c r="K2051" s="159" t="s">
        <v>101</v>
      </c>
      <c r="L2051" s="150">
        <v>348</v>
      </c>
      <c r="M2051" s="151">
        <v>363</v>
      </c>
      <c r="N2051" s="151">
        <v>334</v>
      </c>
      <c r="O2051" s="151">
        <v>364</v>
      </c>
      <c r="P2051" s="151">
        <v>266</v>
      </c>
      <c r="Q2051" s="151">
        <v>-98</v>
      </c>
      <c r="R2051" s="152">
        <v>-26.923076923076923</v>
      </c>
      <c r="S2051" s="152"/>
    </row>
    <row r="2052" spans="1:19" s="145" customFormat="1" ht="14.45" customHeight="1">
      <c r="A2052" s="160"/>
      <c r="B2052" s="142" t="s">
        <v>102</v>
      </c>
      <c r="C2052" s="150">
        <v>5</v>
      </c>
      <c r="D2052" s="151">
        <v>5</v>
      </c>
      <c r="E2052" s="151">
        <v>7</v>
      </c>
      <c r="F2052" s="151">
        <v>2</v>
      </c>
      <c r="G2052" s="151">
        <v>6</v>
      </c>
      <c r="H2052" s="151">
        <v>4</v>
      </c>
      <c r="I2052" s="152">
        <v>200</v>
      </c>
      <c r="J2052" s="142"/>
      <c r="K2052" s="159" t="s">
        <v>102</v>
      </c>
      <c r="L2052" s="150">
        <v>416</v>
      </c>
      <c r="M2052" s="151">
        <v>325</v>
      </c>
      <c r="N2052" s="151">
        <v>341</v>
      </c>
      <c r="O2052" s="151">
        <v>326</v>
      </c>
      <c r="P2052" s="151">
        <v>332</v>
      </c>
      <c r="Q2052" s="151">
        <v>6</v>
      </c>
      <c r="R2052" s="152">
        <v>1.8404907975460123</v>
      </c>
      <c r="S2052" s="152"/>
    </row>
    <row r="2053" spans="1:19" s="145" customFormat="1" ht="14.45" customHeight="1">
      <c r="A2053" s="160"/>
      <c r="B2053" s="142" t="s">
        <v>103</v>
      </c>
      <c r="C2053" s="150">
        <v>14</v>
      </c>
      <c r="D2053" s="151">
        <v>3</v>
      </c>
      <c r="E2053" s="151">
        <v>4</v>
      </c>
      <c r="F2053" s="151">
        <v>7</v>
      </c>
      <c r="G2053" s="151">
        <v>2</v>
      </c>
      <c r="H2053" s="151">
        <v>-5</v>
      </c>
      <c r="I2053" s="152">
        <v>-71.428571428571431</v>
      </c>
      <c r="J2053" s="142"/>
      <c r="K2053" s="159" t="s">
        <v>103</v>
      </c>
      <c r="L2053" s="150">
        <v>508</v>
      </c>
      <c r="M2053" s="151">
        <v>386</v>
      </c>
      <c r="N2053" s="151">
        <v>309</v>
      </c>
      <c r="O2053" s="151">
        <v>331</v>
      </c>
      <c r="P2053" s="151">
        <v>328</v>
      </c>
      <c r="Q2053" s="151">
        <v>-3</v>
      </c>
      <c r="R2053" s="152">
        <v>-0.90634441087613304</v>
      </c>
      <c r="S2053" s="152"/>
    </row>
    <row r="2054" spans="1:19" s="145" customFormat="1" ht="14.45" customHeight="1">
      <c r="A2054" s="160"/>
      <c r="B2054" s="142" t="s">
        <v>104</v>
      </c>
      <c r="C2054" s="150">
        <v>8</v>
      </c>
      <c r="D2054" s="151">
        <v>12</v>
      </c>
      <c r="E2054" s="151">
        <v>3</v>
      </c>
      <c r="F2054" s="151">
        <v>6</v>
      </c>
      <c r="G2054" s="151">
        <v>8</v>
      </c>
      <c r="H2054" s="151">
        <v>2</v>
      </c>
      <c r="I2054" s="152">
        <v>33.333333333333329</v>
      </c>
      <c r="J2054" s="142"/>
      <c r="K2054" s="159" t="s">
        <v>104</v>
      </c>
      <c r="L2054" s="150">
        <v>387</v>
      </c>
      <c r="M2054" s="151">
        <v>493</v>
      </c>
      <c r="N2054" s="151">
        <v>364</v>
      </c>
      <c r="O2054" s="151">
        <v>308</v>
      </c>
      <c r="P2054" s="151">
        <v>320</v>
      </c>
      <c r="Q2054" s="151">
        <v>12</v>
      </c>
      <c r="R2054" s="152">
        <v>3.8961038961038961</v>
      </c>
      <c r="S2054" s="152"/>
    </row>
    <row r="2055" spans="1:19" s="145" customFormat="1" ht="14.45" customHeight="1">
      <c r="A2055" s="160"/>
      <c r="B2055" s="142" t="s">
        <v>105</v>
      </c>
      <c r="C2055" s="150">
        <v>7</v>
      </c>
      <c r="D2055" s="151">
        <v>8</v>
      </c>
      <c r="E2055" s="151">
        <v>10</v>
      </c>
      <c r="F2055" s="151">
        <v>3</v>
      </c>
      <c r="G2055" s="151">
        <v>6</v>
      </c>
      <c r="H2055" s="151">
        <v>3</v>
      </c>
      <c r="I2055" s="152">
        <v>100</v>
      </c>
      <c r="J2055" s="142"/>
      <c r="K2055" s="159" t="s">
        <v>105</v>
      </c>
      <c r="L2055" s="150">
        <v>371</v>
      </c>
      <c r="M2055" s="151">
        <v>370</v>
      </c>
      <c r="N2055" s="151">
        <v>470</v>
      </c>
      <c r="O2055" s="151">
        <v>382</v>
      </c>
      <c r="P2055" s="151">
        <v>312</v>
      </c>
      <c r="Q2055" s="151">
        <v>-70</v>
      </c>
      <c r="R2055" s="152">
        <v>-18.32460732984293</v>
      </c>
      <c r="S2055" s="152"/>
    </row>
    <row r="2056" spans="1:19" s="145" customFormat="1" ht="14.45" customHeight="1">
      <c r="A2056" s="160"/>
      <c r="B2056" s="142" t="s">
        <v>106</v>
      </c>
      <c r="C2056" s="150">
        <v>14</v>
      </c>
      <c r="D2056" s="151">
        <v>4</v>
      </c>
      <c r="E2056" s="151">
        <v>8</v>
      </c>
      <c r="F2056" s="151">
        <v>9</v>
      </c>
      <c r="G2056" s="151">
        <v>3</v>
      </c>
      <c r="H2056" s="151">
        <v>-6</v>
      </c>
      <c r="I2056" s="152">
        <v>-66.666666666666657</v>
      </c>
      <c r="J2056" s="142"/>
      <c r="K2056" s="159" t="s">
        <v>106</v>
      </c>
      <c r="L2056" s="150">
        <v>353</v>
      </c>
      <c r="M2056" s="151">
        <v>349</v>
      </c>
      <c r="N2056" s="151">
        <v>352</v>
      </c>
      <c r="O2056" s="151">
        <v>471</v>
      </c>
      <c r="P2056" s="151">
        <v>330</v>
      </c>
      <c r="Q2056" s="151">
        <v>-141</v>
      </c>
      <c r="R2056" s="152">
        <v>-29.936305732484076</v>
      </c>
      <c r="S2056" s="152"/>
    </row>
    <row r="2057" spans="1:19" s="145" customFormat="1" ht="14.45" customHeight="1">
      <c r="A2057" s="160"/>
      <c r="B2057" s="142" t="s">
        <v>107</v>
      </c>
      <c r="C2057" s="150">
        <v>12</v>
      </c>
      <c r="D2057" s="151">
        <v>9</v>
      </c>
      <c r="E2057" s="151">
        <v>3</v>
      </c>
      <c r="F2057" s="151">
        <v>5</v>
      </c>
      <c r="G2057" s="151">
        <v>8</v>
      </c>
      <c r="H2057" s="151">
        <v>3</v>
      </c>
      <c r="I2057" s="152">
        <v>60</v>
      </c>
      <c r="J2057" s="142"/>
      <c r="K2057" s="159" t="s">
        <v>107</v>
      </c>
      <c r="L2057" s="150">
        <v>260</v>
      </c>
      <c r="M2057" s="151">
        <v>320</v>
      </c>
      <c r="N2057" s="151">
        <v>302</v>
      </c>
      <c r="O2057" s="151">
        <v>320</v>
      </c>
      <c r="P2057" s="151">
        <v>420</v>
      </c>
      <c r="Q2057" s="151">
        <v>100</v>
      </c>
      <c r="R2057" s="152">
        <v>31.25</v>
      </c>
      <c r="S2057" s="152"/>
    </row>
    <row r="2058" spans="1:19" s="145" customFormat="1" ht="14.45" customHeight="1">
      <c r="A2058" s="160"/>
      <c r="B2058" s="142" t="s">
        <v>108</v>
      </c>
      <c r="C2058" s="150">
        <v>9</v>
      </c>
      <c r="D2058" s="151">
        <v>7</v>
      </c>
      <c r="E2058" s="151">
        <v>8</v>
      </c>
      <c r="F2058" s="151">
        <v>3</v>
      </c>
      <c r="G2058" s="151">
        <v>5</v>
      </c>
      <c r="H2058" s="151">
        <v>2</v>
      </c>
      <c r="I2058" s="152">
        <v>66.666666666666657</v>
      </c>
      <c r="J2058" s="142"/>
      <c r="K2058" s="159" t="s">
        <v>108</v>
      </c>
      <c r="L2058" s="150">
        <v>190</v>
      </c>
      <c r="M2058" s="151">
        <v>209</v>
      </c>
      <c r="N2058" s="151">
        <v>259</v>
      </c>
      <c r="O2058" s="151">
        <v>253</v>
      </c>
      <c r="P2058" s="151">
        <v>266</v>
      </c>
      <c r="Q2058" s="151">
        <v>13</v>
      </c>
      <c r="R2058" s="152">
        <v>5.1383399209486171</v>
      </c>
      <c r="S2058" s="152"/>
    </row>
    <row r="2059" spans="1:19" s="145" customFormat="1" ht="14.45" customHeight="1">
      <c r="A2059" s="160"/>
      <c r="B2059" s="142" t="s">
        <v>109</v>
      </c>
      <c r="C2059" s="150">
        <v>2</v>
      </c>
      <c r="D2059" s="151">
        <v>4</v>
      </c>
      <c r="E2059" s="151">
        <v>3</v>
      </c>
      <c r="F2059" s="151">
        <v>5</v>
      </c>
      <c r="G2059" s="151">
        <v>3</v>
      </c>
      <c r="H2059" s="151">
        <v>-2</v>
      </c>
      <c r="I2059" s="152">
        <v>-40</v>
      </c>
      <c r="J2059" s="142"/>
      <c r="K2059" s="159" t="s">
        <v>109</v>
      </c>
      <c r="L2059" s="150">
        <v>82</v>
      </c>
      <c r="M2059" s="151">
        <v>140</v>
      </c>
      <c r="N2059" s="151">
        <v>138</v>
      </c>
      <c r="O2059" s="151">
        <v>187</v>
      </c>
      <c r="P2059" s="151">
        <v>188</v>
      </c>
      <c r="Q2059" s="151">
        <v>1</v>
      </c>
      <c r="R2059" s="152">
        <v>0.53475935828876997</v>
      </c>
      <c r="S2059" s="152"/>
    </row>
    <row r="2060" spans="1:19" s="145" customFormat="1" ht="14.45" customHeight="1">
      <c r="A2060" s="160"/>
      <c r="B2060" s="142" t="s">
        <v>110</v>
      </c>
      <c r="C2060" s="150">
        <v>2</v>
      </c>
      <c r="D2060" s="151">
        <v>1</v>
      </c>
      <c r="E2060" s="151">
        <v>3</v>
      </c>
      <c r="F2060" s="151">
        <v>3</v>
      </c>
      <c r="G2060" s="151">
        <v>2</v>
      </c>
      <c r="H2060" s="151">
        <v>-1</v>
      </c>
      <c r="I2060" s="152">
        <v>-33.333333333333329</v>
      </c>
      <c r="J2060" s="142"/>
      <c r="K2060" s="159" t="s">
        <v>110</v>
      </c>
      <c r="L2060" s="150">
        <v>37</v>
      </c>
      <c r="M2060" s="151">
        <v>68</v>
      </c>
      <c r="N2060" s="151">
        <v>111</v>
      </c>
      <c r="O2060" s="151">
        <v>116</v>
      </c>
      <c r="P2060" s="151">
        <v>166</v>
      </c>
      <c r="Q2060" s="151">
        <v>50</v>
      </c>
      <c r="R2060" s="152">
        <v>43.103448275862064</v>
      </c>
      <c r="S2060" s="152"/>
    </row>
    <row r="2061" spans="1:19" s="139" customFormat="1" ht="14.45" customHeight="1">
      <c r="A2061" s="160"/>
      <c r="B2061" s="142" t="s">
        <v>111</v>
      </c>
      <c r="C2061" s="323" t="s">
        <v>313</v>
      </c>
      <c r="D2061" s="151" t="s">
        <v>313</v>
      </c>
      <c r="E2061" s="151" t="s">
        <v>313</v>
      </c>
      <c r="F2061" s="151" t="s">
        <v>313</v>
      </c>
      <c r="G2061" s="151" t="s">
        <v>313</v>
      </c>
      <c r="H2061" s="151"/>
      <c r="I2061" s="152"/>
      <c r="J2061" s="160"/>
      <c r="K2061" s="142" t="s">
        <v>111</v>
      </c>
      <c r="L2061" s="323" t="s">
        <v>313</v>
      </c>
      <c r="M2061" s="151" t="s">
        <v>313</v>
      </c>
      <c r="N2061" s="151" t="s">
        <v>313</v>
      </c>
      <c r="O2061" s="151">
        <v>5</v>
      </c>
      <c r="P2061" s="151">
        <v>19</v>
      </c>
      <c r="Q2061" s="151"/>
      <c r="R2061" s="152"/>
      <c r="S2061" s="160"/>
    </row>
    <row r="2062" spans="1:19" s="145" customFormat="1" ht="14.45" customHeight="1">
      <c r="A2062" s="160"/>
      <c r="B2062" s="160"/>
      <c r="C2062" s="160"/>
      <c r="D2062" s="160"/>
      <c r="E2062" s="160"/>
      <c r="F2062" s="160"/>
      <c r="G2062" s="161"/>
      <c r="H2062" s="160"/>
      <c r="I2062" s="160"/>
      <c r="J2062" s="160"/>
      <c r="K2062" s="160"/>
      <c r="L2062" s="160"/>
      <c r="M2062" s="160"/>
      <c r="N2062" s="160"/>
      <c r="O2062" s="160"/>
      <c r="P2062" s="161"/>
      <c r="Q2062" s="160"/>
      <c r="R2062" s="160"/>
      <c r="S2062" s="160"/>
    </row>
    <row r="2063" spans="1:19" s="145" customFormat="1" ht="14.45" customHeight="1">
      <c r="A2063" s="160"/>
      <c r="B2063" s="160"/>
      <c r="C2063" s="160"/>
      <c r="D2063" s="160"/>
      <c r="E2063" s="160"/>
      <c r="F2063" s="160"/>
      <c r="G2063" s="161"/>
      <c r="H2063" s="160"/>
      <c r="I2063" s="160"/>
      <c r="J2063" s="160"/>
      <c r="K2063" s="160"/>
      <c r="L2063" s="160"/>
      <c r="M2063" s="160"/>
      <c r="N2063" s="160"/>
      <c r="O2063" s="160"/>
      <c r="P2063" s="161"/>
      <c r="Q2063" s="160"/>
      <c r="R2063" s="160"/>
      <c r="S2063" s="160"/>
    </row>
    <row r="2064" spans="1:19" s="145" customFormat="1" ht="14.45" customHeight="1">
      <c r="A2064" s="138"/>
      <c r="B2064" s="138" t="s">
        <v>700</v>
      </c>
      <c r="C2064" s="138"/>
      <c r="D2064" s="138"/>
      <c r="E2064" s="138"/>
      <c r="F2064" s="138"/>
      <c r="G2064" s="138"/>
      <c r="H2064" s="138"/>
      <c r="I2064" s="138"/>
      <c r="J2064" s="138"/>
      <c r="K2064" s="138" t="s">
        <v>701</v>
      </c>
      <c r="L2064" s="138"/>
      <c r="M2064" s="138"/>
      <c r="N2064" s="138"/>
      <c r="O2064" s="138"/>
      <c r="P2064" s="138"/>
      <c r="Q2064" s="138"/>
      <c r="R2064" s="138"/>
      <c r="S2064" s="138"/>
    </row>
    <row r="2065" spans="1:19" s="153" customFormat="1" ht="14.45" customHeight="1">
      <c r="A2065" s="160"/>
      <c r="B2065" s="491" t="s">
        <v>335</v>
      </c>
      <c r="C2065" s="140"/>
      <c r="D2065" s="140"/>
      <c r="E2065" s="140"/>
      <c r="F2065" s="140"/>
      <c r="G2065" s="143"/>
      <c r="H2065" s="141"/>
      <c r="I2065" s="141"/>
      <c r="J2065" s="142"/>
      <c r="K2065" s="491" t="s">
        <v>335</v>
      </c>
      <c r="L2065" s="140"/>
      <c r="M2065" s="140"/>
      <c r="N2065" s="140"/>
      <c r="O2065" s="140"/>
      <c r="P2065" s="143"/>
      <c r="Q2065" s="141"/>
      <c r="R2065" s="141"/>
      <c r="S2065" s="144"/>
    </row>
    <row r="2066" spans="1:19" s="145" customFormat="1" ht="14.45" customHeight="1">
      <c r="A2066" s="160"/>
      <c r="B2066" s="492"/>
      <c r="C2066" s="146" t="s">
        <v>151</v>
      </c>
      <c r="D2066" s="146" t="s">
        <v>86</v>
      </c>
      <c r="E2066" s="146" t="s">
        <v>87</v>
      </c>
      <c r="F2066" s="146" t="s">
        <v>410</v>
      </c>
      <c r="G2066" s="146" t="s">
        <v>739</v>
      </c>
      <c r="H2066" s="81" t="s">
        <v>509</v>
      </c>
      <c r="I2066" s="147" t="s">
        <v>807</v>
      </c>
      <c r="J2066" s="142"/>
      <c r="K2066" s="492"/>
      <c r="L2066" s="146" t="s">
        <v>151</v>
      </c>
      <c r="M2066" s="146" t="s">
        <v>86</v>
      </c>
      <c r="N2066" s="146" t="s">
        <v>87</v>
      </c>
      <c r="O2066" s="146" t="s">
        <v>410</v>
      </c>
      <c r="P2066" s="146" t="s">
        <v>739</v>
      </c>
      <c r="Q2066" s="81" t="s">
        <v>509</v>
      </c>
      <c r="R2066" s="147" t="s">
        <v>807</v>
      </c>
      <c r="S2066" s="144"/>
    </row>
    <row r="2067" spans="1:19" s="145" customFormat="1" ht="14.45" customHeight="1">
      <c r="A2067" s="160"/>
      <c r="B2067" s="493"/>
      <c r="C2067" s="148"/>
      <c r="D2067" s="148"/>
      <c r="E2067" s="148"/>
      <c r="F2067" s="148"/>
      <c r="G2067" s="148"/>
      <c r="H2067" s="149" t="s">
        <v>88</v>
      </c>
      <c r="I2067" s="81" t="s">
        <v>511</v>
      </c>
      <c r="J2067" s="142"/>
      <c r="K2067" s="493"/>
      <c r="L2067" s="148"/>
      <c r="M2067" s="148"/>
      <c r="N2067" s="148"/>
      <c r="O2067" s="148"/>
      <c r="P2067" s="148"/>
      <c r="Q2067" s="149" t="s">
        <v>88</v>
      </c>
      <c r="R2067" s="81" t="s">
        <v>511</v>
      </c>
      <c r="S2067" s="144"/>
    </row>
    <row r="2068" spans="1:19" s="180" customFormat="1" ht="14.45" customHeight="1">
      <c r="B2068" s="188" t="s">
        <v>90</v>
      </c>
      <c r="C2068" s="187">
        <v>120</v>
      </c>
      <c r="D2068" s="183">
        <v>92</v>
      </c>
      <c r="E2068" s="183">
        <v>82</v>
      </c>
      <c r="F2068" s="183">
        <v>70</v>
      </c>
      <c r="G2068" s="183">
        <v>61</v>
      </c>
      <c r="H2068" s="182">
        <v>-9</v>
      </c>
      <c r="I2068" s="184">
        <v>-12.857142857142856</v>
      </c>
      <c r="J2068" s="185"/>
      <c r="K2068" s="186" t="s">
        <v>90</v>
      </c>
      <c r="L2068" s="187">
        <v>6462</v>
      </c>
      <c r="M2068" s="183">
        <v>6318</v>
      </c>
      <c r="N2068" s="183">
        <v>5905</v>
      </c>
      <c r="O2068" s="183">
        <v>5447</v>
      </c>
      <c r="P2068" s="183">
        <v>4997</v>
      </c>
      <c r="Q2068" s="182">
        <v>-450</v>
      </c>
      <c r="R2068" s="184">
        <v>-8.2614283091610066</v>
      </c>
      <c r="S2068" s="184"/>
    </row>
    <row r="2069" spans="1:19" s="145" customFormat="1" ht="14.45" customHeight="1">
      <c r="A2069" s="160"/>
      <c r="B2069" s="299" t="s">
        <v>91</v>
      </c>
      <c r="C2069" s="150">
        <v>5</v>
      </c>
      <c r="D2069" s="151">
        <v>4</v>
      </c>
      <c r="E2069" s="151">
        <v>4</v>
      </c>
      <c r="F2069" s="151">
        <v>6</v>
      </c>
      <c r="G2069" s="151">
        <v>4</v>
      </c>
      <c r="H2069" s="151">
        <v>-2</v>
      </c>
      <c r="I2069" s="152">
        <v>-33.333333333333329</v>
      </c>
      <c r="J2069" s="142"/>
      <c r="K2069" s="154" t="s">
        <v>91</v>
      </c>
      <c r="L2069" s="150">
        <v>832</v>
      </c>
      <c r="M2069" s="151">
        <v>762</v>
      </c>
      <c r="N2069" s="151">
        <v>650</v>
      </c>
      <c r="O2069" s="151">
        <v>535</v>
      </c>
      <c r="P2069" s="151">
        <v>414</v>
      </c>
      <c r="Q2069" s="151">
        <v>-121</v>
      </c>
      <c r="R2069" s="152">
        <v>-22.616822429906541</v>
      </c>
      <c r="S2069" s="152"/>
    </row>
    <row r="2070" spans="1:19" s="145" customFormat="1" ht="14.45" customHeight="1">
      <c r="A2070" s="160"/>
      <c r="B2070" s="299" t="s">
        <v>92</v>
      </c>
      <c r="C2070" s="150">
        <v>77</v>
      </c>
      <c r="D2070" s="151">
        <v>56</v>
      </c>
      <c r="E2070" s="151">
        <v>47</v>
      </c>
      <c r="F2070" s="151">
        <v>34</v>
      </c>
      <c r="G2070" s="151">
        <v>30</v>
      </c>
      <c r="H2070" s="151">
        <v>-4</v>
      </c>
      <c r="I2070" s="152">
        <v>-11.76470588235294</v>
      </c>
      <c r="J2070" s="142"/>
      <c r="K2070" s="154" t="s">
        <v>92</v>
      </c>
      <c r="L2070" s="150">
        <v>4365</v>
      </c>
      <c r="M2070" s="151">
        <v>4040</v>
      </c>
      <c r="N2070" s="151">
        <v>3555</v>
      </c>
      <c r="O2070" s="151">
        <v>3044</v>
      </c>
      <c r="P2070" s="151">
        <v>2601</v>
      </c>
      <c r="Q2070" s="151">
        <v>-443</v>
      </c>
      <c r="R2070" s="152">
        <v>-14.553219448094612</v>
      </c>
      <c r="S2070" s="152"/>
    </row>
    <row r="2071" spans="1:19" s="145" customFormat="1" ht="14.45" customHeight="1">
      <c r="A2071" s="160"/>
      <c r="B2071" s="299" t="s">
        <v>93</v>
      </c>
      <c r="C2071" s="150">
        <v>38</v>
      </c>
      <c r="D2071" s="151">
        <v>32</v>
      </c>
      <c r="E2071" s="151">
        <v>31</v>
      </c>
      <c r="F2071" s="151">
        <v>30</v>
      </c>
      <c r="G2071" s="151">
        <v>27</v>
      </c>
      <c r="H2071" s="151">
        <v>-3</v>
      </c>
      <c r="I2071" s="152">
        <v>-10</v>
      </c>
      <c r="J2071" s="142"/>
      <c r="K2071" s="154" t="s">
        <v>93</v>
      </c>
      <c r="L2071" s="150">
        <v>1265</v>
      </c>
      <c r="M2071" s="151">
        <v>1516</v>
      </c>
      <c r="N2071" s="151">
        <v>1700</v>
      </c>
      <c r="O2071" s="151">
        <v>1868</v>
      </c>
      <c r="P2071" s="151">
        <v>1971</v>
      </c>
      <c r="Q2071" s="151">
        <v>103</v>
      </c>
      <c r="R2071" s="152">
        <v>5.5139186295503215</v>
      </c>
      <c r="S2071" s="152"/>
    </row>
    <row r="2072" spans="1:19" s="145" customFormat="1" ht="14.45" customHeight="1">
      <c r="A2072" s="160"/>
      <c r="B2072" s="142"/>
      <c r="C2072" s="150"/>
      <c r="D2072" s="157"/>
      <c r="E2072" s="157"/>
      <c r="F2072" s="157"/>
      <c r="G2072" s="157"/>
      <c r="H2072" s="157"/>
      <c r="I2072" s="158"/>
      <c r="J2072" s="142"/>
      <c r="K2072" s="159"/>
      <c r="L2072" s="150"/>
      <c r="M2072" s="157"/>
      <c r="N2072" s="157"/>
      <c r="O2072" s="157"/>
      <c r="P2072" s="157"/>
      <c r="Q2072" s="157"/>
      <c r="R2072" s="158"/>
      <c r="S2072" s="158"/>
    </row>
    <row r="2073" spans="1:19" s="145" customFormat="1" ht="14.45" customHeight="1">
      <c r="A2073" s="160"/>
      <c r="B2073" s="142" t="s">
        <v>94</v>
      </c>
      <c r="C2073" s="150">
        <v>1</v>
      </c>
      <c r="D2073" s="151">
        <v>1</v>
      </c>
      <c r="E2073" s="151">
        <v>1</v>
      </c>
      <c r="F2073" s="151">
        <v>3</v>
      </c>
      <c r="G2073" s="151" t="s">
        <v>313</v>
      </c>
      <c r="H2073" s="151">
        <v>-3</v>
      </c>
      <c r="I2073" s="152" t="s">
        <v>512</v>
      </c>
      <c r="J2073" s="142"/>
      <c r="K2073" s="159" t="s">
        <v>94</v>
      </c>
      <c r="L2073" s="150">
        <v>276</v>
      </c>
      <c r="M2073" s="151">
        <v>244</v>
      </c>
      <c r="N2073" s="151">
        <v>182</v>
      </c>
      <c r="O2073" s="151">
        <v>164</v>
      </c>
      <c r="P2073" s="151">
        <v>101</v>
      </c>
      <c r="Q2073" s="151">
        <v>-63</v>
      </c>
      <c r="R2073" s="152">
        <v>-38.414634146341463</v>
      </c>
      <c r="S2073" s="152"/>
    </row>
    <row r="2074" spans="1:19" s="145" customFormat="1" ht="14.45" customHeight="1">
      <c r="A2074" s="160"/>
      <c r="B2074" s="142" t="s">
        <v>95</v>
      </c>
      <c r="C2074" s="150" t="s">
        <v>313</v>
      </c>
      <c r="D2074" s="151">
        <v>2</v>
      </c>
      <c r="E2074" s="151">
        <v>1</v>
      </c>
      <c r="F2074" s="151">
        <v>1</v>
      </c>
      <c r="G2074" s="151">
        <v>3</v>
      </c>
      <c r="H2074" s="151">
        <v>2</v>
      </c>
      <c r="I2074" s="152">
        <v>200</v>
      </c>
      <c r="J2074" s="142"/>
      <c r="K2074" s="159" t="s">
        <v>95</v>
      </c>
      <c r="L2074" s="150">
        <v>263</v>
      </c>
      <c r="M2074" s="151">
        <v>261</v>
      </c>
      <c r="N2074" s="151">
        <v>211</v>
      </c>
      <c r="O2074" s="151">
        <v>154</v>
      </c>
      <c r="P2074" s="151">
        <v>153</v>
      </c>
      <c r="Q2074" s="151">
        <v>-1</v>
      </c>
      <c r="R2074" s="152">
        <v>-0.64935064935064934</v>
      </c>
      <c r="S2074" s="152"/>
    </row>
    <row r="2075" spans="1:19" s="145" customFormat="1" ht="14.45" customHeight="1">
      <c r="A2075" s="160"/>
      <c r="B2075" s="142" t="s">
        <v>96</v>
      </c>
      <c r="C2075" s="150">
        <v>4</v>
      </c>
      <c r="D2075" s="151">
        <v>1</v>
      </c>
      <c r="E2075" s="151">
        <v>2</v>
      </c>
      <c r="F2075" s="151">
        <v>2</v>
      </c>
      <c r="G2075" s="151">
        <v>1</v>
      </c>
      <c r="H2075" s="151">
        <v>-1</v>
      </c>
      <c r="I2075" s="152">
        <v>-50</v>
      </c>
      <c r="J2075" s="142"/>
      <c r="K2075" s="159" t="s">
        <v>96</v>
      </c>
      <c r="L2075" s="150">
        <v>293</v>
      </c>
      <c r="M2075" s="151">
        <v>257</v>
      </c>
      <c r="N2075" s="151">
        <v>257</v>
      </c>
      <c r="O2075" s="151">
        <v>217</v>
      </c>
      <c r="P2075" s="151">
        <v>160</v>
      </c>
      <c r="Q2075" s="151">
        <v>-57</v>
      </c>
      <c r="R2075" s="152">
        <v>-26.267281105990779</v>
      </c>
      <c r="S2075" s="152"/>
    </row>
    <row r="2076" spans="1:19" s="145" customFormat="1" ht="14.45" customHeight="1">
      <c r="A2076" s="160"/>
      <c r="B2076" s="142" t="s">
        <v>97</v>
      </c>
      <c r="C2076" s="150">
        <v>3</v>
      </c>
      <c r="D2076" s="151">
        <v>4</v>
      </c>
      <c r="E2076" s="151">
        <v>2</v>
      </c>
      <c r="F2076" s="151">
        <v>1</v>
      </c>
      <c r="G2076" s="151">
        <v>2</v>
      </c>
      <c r="H2076" s="151">
        <v>1</v>
      </c>
      <c r="I2076" s="152">
        <v>100</v>
      </c>
      <c r="J2076" s="142"/>
      <c r="K2076" s="159" t="s">
        <v>97</v>
      </c>
      <c r="L2076" s="150">
        <v>346</v>
      </c>
      <c r="M2076" s="151">
        <v>276</v>
      </c>
      <c r="N2076" s="151">
        <v>249</v>
      </c>
      <c r="O2076" s="151">
        <v>252</v>
      </c>
      <c r="P2076" s="151">
        <v>207</v>
      </c>
      <c r="Q2076" s="151">
        <v>-45</v>
      </c>
      <c r="R2076" s="152">
        <v>-17.857142857142858</v>
      </c>
      <c r="S2076" s="152"/>
    </row>
    <row r="2077" spans="1:19" s="145" customFormat="1" ht="14.45" customHeight="1">
      <c r="A2077" s="160"/>
      <c r="B2077" s="142" t="s">
        <v>98</v>
      </c>
      <c r="C2077" s="150">
        <v>7</v>
      </c>
      <c r="D2077" s="151">
        <v>2</v>
      </c>
      <c r="E2077" s="151">
        <v>3</v>
      </c>
      <c r="F2077" s="151" t="s">
        <v>313</v>
      </c>
      <c r="G2077" s="151">
        <v>1</v>
      </c>
      <c r="H2077" s="151">
        <v>1</v>
      </c>
      <c r="I2077" s="152" t="s">
        <v>513</v>
      </c>
      <c r="J2077" s="142"/>
      <c r="K2077" s="159" t="s">
        <v>98</v>
      </c>
      <c r="L2077" s="150">
        <v>408</v>
      </c>
      <c r="M2077" s="151">
        <v>290</v>
      </c>
      <c r="N2077" s="151">
        <v>226</v>
      </c>
      <c r="O2077" s="151">
        <v>188</v>
      </c>
      <c r="P2077" s="151">
        <v>174</v>
      </c>
      <c r="Q2077" s="151">
        <v>-14</v>
      </c>
      <c r="R2077" s="152">
        <v>-7.4468085106382977</v>
      </c>
      <c r="S2077" s="152"/>
    </row>
    <row r="2078" spans="1:19" s="145" customFormat="1" ht="14.45" customHeight="1">
      <c r="A2078" s="160"/>
      <c r="B2078" s="142" t="s">
        <v>99</v>
      </c>
      <c r="C2078" s="150">
        <v>10</v>
      </c>
      <c r="D2078" s="151">
        <v>6</v>
      </c>
      <c r="E2078" s="151">
        <v>2</v>
      </c>
      <c r="F2078" s="151">
        <v>3</v>
      </c>
      <c r="G2078" s="151" t="s">
        <v>313</v>
      </c>
      <c r="H2078" s="151">
        <v>-3</v>
      </c>
      <c r="I2078" s="152" t="s">
        <v>512</v>
      </c>
      <c r="J2078" s="142"/>
      <c r="K2078" s="159" t="s">
        <v>99</v>
      </c>
      <c r="L2078" s="150">
        <v>445</v>
      </c>
      <c r="M2078" s="151">
        <v>364</v>
      </c>
      <c r="N2078" s="151">
        <v>251</v>
      </c>
      <c r="O2078" s="151">
        <v>174</v>
      </c>
      <c r="P2078" s="151">
        <v>150</v>
      </c>
      <c r="Q2078" s="151">
        <v>-24</v>
      </c>
      <c r="R2078" s="152">
        <v>-13.793103448275861</v>
      </c>
      <c r="S2078" s="152"/>
    </row>
    <row r="2079" spans="1:19" s="145" customFormat="1" ht="14.45" customHeight="1">
      <c r="A2079" s="160"/>
      <c r="B2079" s="142" t="s">
        <v>100</v>
      </c>
      <c r="C2079" s="150">
        <v>3</v>
      </c>
      <c r="D2079" s="151">
        <v>7</v>
      </c>
      <c r="E2079" s="151">
        <v>6</v>
      </c>
      <c r="F2079" s="151">
        <v>2</v>
      </c>
      <c r="G2079" s="151">
        <v>3</v>
      </c>
      <c r="H2079" s="151">
        <v>1</v>
      </c>
      <c r="I2079" s="152">
        <v>50</v>
      </c>
      <c r="J2079" s="142"/>
      <c r="K2079" s="159" t="s">
        <v>100</v>
      </c>
      <c r="L2079" s="150">
        <v>427</v>
      </c>
      <c r="M2079" s="151">
        <v>421</v>
      </c>
      <c r="N2079" s="151">
        <v>311</v>
      </c>
      <c r="O2079" s="151">
        <v>232</v>
      </c>
      <c r="P2079" s="151">
        <v>160</v>
      </c>
      <c r="Q2079" s="151">
        <v>-72</v>
      </c>
      <c r="R2079" s="152">
        <v>-31.03448275862069</v>
      </c>
      <c r="S2079" s="152"/>
    </row>
    <row r="2080" spans="1:19" s="145" customFormat="1" ht="14.45" customHeight="1">
      <c r="A2080" s="160"/>
      <c r="B2080" s="142" t="s">
        <v>118</v>
      </c>
      <c r="C2080" s="150">
        <v>6</v>
      </c>
      <c r="D2080" s="151">
        <v>4</v>
      </c>
      <c r="E2080" s="151">
        <v>5</v>
      </c>
      <c r="F2080" s="151">
        <v>5</v>
      </c>
      <c r="G2080" s="151">
        <v>3</v>
      </c>
      <c r="H2080" s="151">
        <v>-2</v>
      </c>
      <c r="I2080" s="152">
        <v>-40</v>
      </c>
      <c r="J2080" s="142"/>
      <c r="K2080" s="159" t="s">
        <v>118</v>
      </c>
      <c r="L2080" s="150">
        <v>394</v>
      </c>
      <c r="M2080" s="151">
        <v>407</v>
      </c>
      <c r="N2080" s="151">
        <v>372</v>
      </c>
      <c r="O2080" s="151">
        <v>281</v>
      </c>
      <c r="P2080" s="151">
        <v>214</v>
      </c>
      <c r="Q2080" s="151">
        <v>-67</v>
      </c>
      <c r="R2080" s="152">
        <v>-23.843416370106763</v>
      </c>
      <c r="S2080" s="152"/>
    </row>
    <row r="2081" spans="1:19" s="145" customFormat="1" ht="14.45" customHeight="1">
      <c r="A2081" s="160"/>
      <c r="B2081" s="142" t="s">
        <v>101</v>
      </c>
      <c r="C2081" s="150">
        <v>7</v>
      </c>
      <c r="D2081" s="151">
        <v>4</v>
      </c>
      <c r="E2081" s="151">
        <v>5</v>
      </c>
      <c r="F2081" s="151">
        <v>3</v>
      </c>
      <c r="G2081" s="151">
        <v>4</v>
      </c>
      <c r="H2081" s="151">
        <v>1</v>
      </c>
      <c r="I2081" s="152">
        <v>33.333333333333329</v>
      </c>
      <c r="J2081" s="142"/>
      <c r="K2081" s="159" t="s">
        <v>101</v>
      </c>
      <c r="L2081" s="150">
        <v>361</v>
      </c>
      <c r="M2081" s="151">
        <v>393</v>
      </c>
      <c r="N2081" s="151">
        <v>419</v>
      </c>
      <c r="O2081" s="151">
        <v>369</v>
      </c>
      <c r="P2081" s="151">
        <v>283</v>
      </c>
      <c r="Q2081" s="151">
        <v>-86</v>
      </c>
      <c r="R2081" s="152">
        <v>-23.306233062330623</v>
      </c>
      <c r="S2081" s="152"/>
    </row>
    <row r="2082" spans="1:19" s="145" customFormat="1" ht="14.45" customHeight="1">
      <c r="A2082" s="160"/>
      <c r="B2082" s="142" t="s">
        <v>102</v>
      </c>
      <c r="C2082" s="150">
        <v>7</v>
      </c>
      <c r="D2082" s="151">
        <v>5</v>
      </c>
      <c r="E2082" s="151">
        <v>4</v>
      </c>
      <c r="F2082" s="151">
        <v>4</v>
      </c>
      <c r="G2082" s="151">
        <v>2</v>
      </c>
      <c r="H2082" s="151">
        <v>-2</v>
      </c>
      <c r="I2082" s="152">
        <v>-50</v>
      </c>
      <c r="J2082" s="142"/>
      <c r="K2082" s="159" t="s">
        <v>102</v>
      </c>
      <c r="L2082" s="150">
        <v>458</v>
      </c>
      <c r="M2082" s="151">
        <v>356</v>
      </c>
      <c r="N2082" s="151">
        <v>367</v>
      </c>
      <c r="O2082" s="151">
        <v>391</v>
      </c>
      <c r="P2082" s="151">
        <v>358</v>
      </c>
      <c r="Q2082" s="151">
        <v>-33</v>
      </c>
      <c r="R2082" s="152">
        <v>-8.4398976982097178</v>
      </c>
      <c r="S2082" s="152"/>
    </row>
    <row r="2083" spans="1:19" s="145" customFormat="1" ht="14.45" customHeight="1">
      <c r="A2083" s="160"/>
      <c r="B2083" s="142" t="s">
        <v>103</v>
      </c>
      <c r="C2083" s="150">
        <v>13</v>
      </c>
      <c r="D2083" s="151">
        <v>5</v>
      </c>
      <c r="E2083" s="151">
        <v>5</v>
      </c>
      <c r="F2083" s="151">
        <v>5</v>
      </c>
      <c r="G2083" s="151">
        <v>4</v>
      </c>
      <c r="H2083" s="151">
        <v>-1</v>
      </c>
      <c r="I2083" s="152">
        <v>-20</v>
      </c>
      <c r="J2083" s="142"/>
      <c r="K2083" s="159" t="s">
        <v>103</v>
      </c>
      <c r="L2083" s="150">
        <v>600</v>
      </c>
      <c r="M2083" s="151">
        <v>447</v>
      </c>
      <c r="N2083" s="151">
        <v>338</v>
      </c>
      <c r="O2083" s="151">
        <v>364</v>
      </c>
      <c r="P2083" s="151">
        <v>375</v>
      </c>
      <c r="Q2083" s="151">
        <v>11</v>
      </c>
      <c r="R2083" s="152">
        <v>3.0219780219780219</v>
      </c>
      <c r="S2083" s="152"/>
    </row>
    <row r="2084" spans="1:19" s="145" customFormat="1" ht="14.45" customHeight="1">
      <c r="A2084" s="160"/>
      <c r="B2084" s="142" t="s">
        <v>104</v>
      </c>
      <c r="C2084" s="150">
        <v>11</v>
      </c>
      <c r="D2084" s="151">
        <v>11</v>
      </c>
      <c r="E2084" s="151">
        <v>6</v>
      </c>
      <c r="F2084" s="151">
        <v>4</v>
      </c>
      <c r="G2084" s="151">
        <v>6</v>
      </c>
      <c r="H2084" s="151">
        <v>2</v>
      </c>
      <c r="I2084" s="152">
        <v>50</v>
      </c>
      <c r="J2084" s="142"/>
      <c r="K2084" s="159" t="s">
        <v>104</v>
      </c>
      <c r="L2084" s="150">
        <v>498</v>
      </c>
      <c r="M2084" s="151">
        <v>584</v>
      </c>
      <c r="N2084" s="151">
        <v>457</v>
      </c>
      <c r="O2084" s="151">
        <v>342</v>
      </c>
      <c r="P2084" s="151">
        <v>354</v>
      </c>
      <c r="Q2084" s="151">
        <v>12</v>
      </c>
      <c r="R2084" s="152">
        <v>3.5087719298245612</v>
      </c>
      <c r="S2084" s="152"/>
    </row>
    <row r="2085" spans="1:19" s="145" customFormat="1" ht="14.45" customHeight="1">
      <c r="A2085" s="160"/>
      <c r="B2085" s="142" t="s">
        <v>105</v>
      </c>
      <c r="C2085" s="150">
        <v>10</v>
      </c>
      <c r="D2085" s="151">
        <v>8</v>
      </c>
      <c r="E2085" s="151">
        <v>9</v>
      </c>
      <c r="F2085" s="151">
        <v>7</v>
      </c>
      <c r="G2085" s="151">
        <v>5</v>
      </c>
      <c r="H2085" s="151">
        <v>-2</v>
      </c>
      <c r="I2085" s="152">
        <v>-28.571428571428569</v>
      </c>
      <c r="J2085" s="142"/>
      <c r="K2085" s="159" t="s">
        <v>105</v>
      </c>
      <c r="L2085" s="150">
        <v>428</v>
      </c>
      <c r="M2085" s="151">
        <v>502</v>
      </c>
      <c r="N2085" s="151">
        <v>565</v>
      </c>
      <c r="O2085" s="151">
        <v>451</v>
      </c>
      <c r="P2085" s="151">
        <v>326</v>
      </c>
      <c r="Q2085" s="151">
        <v>-125</v>
      </c>
      <c r="R2085" s="152">
        <v>-27.716186252771617</v>
      </c>
      <c r="S2085" s="152"/>
    </row>
    <row r="2086" spans="1:19" s="145" customFormat="1" ht="14.45" customHeight="1">
      <c r="A2086" s="160"/>
      <c r="B2086" s="142" t="s">
        <v>106</v>
      </c>
      <c r="C2086" s="150">
        <v>12</v>
      </c>
      <c r="D2086" s="151">
        <v>8</v>
      </c>
      <c r="E2086" s="151">
        <v>8</v>
      </c>
      <c r="F2086" s="151">
        <v>8</v>
      </c>
      <c r="G2086" s="151">
        <v>5</v>
      </c>
      <c r="H2086" s="151">
        <v>-3</v>
      </c>
      <c r="I2086" s="152">
        <v>-37.5</v>
      </c>
      <c r="J2086" s="142"/>
      <c r="K2086" s="159" t="s">
        <v>106</v>
      </c>
      <c r="L2086" s="150">
        <v>411</v>
      </c>
      <c r="M2086" s="151">
        <v>417</v>
      </c>
      <c r="N2086" s="151">
        <v>471</v>
      </c>
      <c r="O2086" s="151">
        <v>544</v>
      </c>
      <c r="P2086" s="151">
        <v>422</v>
      </c>
      <c r="Q2086" s="151">
        <v>-122</v>
      </c>
      <c r="R2086" s="152">
        <v>-22.426470588235293</v>
      </c>
      <c r="S2086" s="152"/>
    </row>
    <row r="2087" spans="1:19" s="145" customFormat="1" ht="14.45" customHeight="1">
      <c r="A2087" s="160"/>
      <c r="B2087" s="142" t="s">
        <v>107</v>
      </c>
      <c r="C2087" s="150">
        <v>12</v>
      </c>
      <c r="D2087" s="151">
        <v>9</v>
      </c>
      <c r="E2087" s="151">
        <v>6</v>
      </c>
      <c r="F2087" s="151">
        <v>8</v>
      </c>
      <c r="G2087" s="151">
        <v>7</v>
      </c>
      <c r="H2087" s="151">
        <v>-1</v>
      </c>
      <c r="I2087" s="152">
        <v>-12.5</v>
      </c>
      <c r="J2087" s="142"/>
      <c r="K2087" s="159" t="s">
        <v>107</v>
      </c>
      <c r="L2087" s="150">
        <v>366</v>
      </c>
      <c r="M2087" s="151">
        <v>390</v>
      </c>
      <c r="N2087" s="151">
        <v>388</v>
      </c>
      <c r="O2087" s="151">
        <v>445</v>
      </c>
      <c r="P2087" s="151">
        <v>515</v>
      </c>
      <c r="Q2087" s="151">
        <v>70</v>
      </c>
      <c r="R2087" s="152">
        <v>15.730337078651685</v>
      </c>
      <c r="S2087" s="152"/>
    </row>
    <row r="2088" spans="1:19" s="145" customFormat="1" ht="14.45" customHeight="1">
      <c r="A2088" s="160"/>
      <c r="B2088" s="142" t="s">
        <v>108</v>
      </c>
      <c r="C2088" s="150">
        <v>5</v>
      </c>
      <c r="D2088" s="151">
        <v>7</v>
      </c>
      <c r="E2088" s="151">
        <v>8</v>
      </c>
      <c r="F2088" s="151">
        <v>5</v>
      </c>
      <c r="G2088" s="151">
        <v>6</v>
      </c>
      <c r="H2088" s="151">
        <v>1</v>
      </c>
      <c r="I2088" s="152">
        <v>20</v>
      </c>
      <c r="J2088" s="142"/>
      <c r="K2088" s="159" t="s">
        <v>108</v>
      </c>
      <c r="L2088" s="150">
        <v>248</v>
      </c>
      <c r="M2088" s="151">
        <v>337</v>
      </c>
      <c r="N2088" s="151">
        <v>342</v>
      </c>
      <c r="O2088" s="151">
        <v>342</v>
      </c>
      <c r="P2088" s="151">
        <v>402</v>
      </c>
      <c r="Q2088" s="151">
        <v>60</v>
      </c>
      <c r="R2088" s="152">
        <v>17.543859649122805</v>
      </c>
      <c r="S2088" s="152"/>
    </row>
    <row r="2089" spans="1:19" s="145" customFormat="1" ht="14.45" customHeight="1">
      <c r="A2089" s="160"/>
      <c r="B2089" s="142" t="s">
        <v>109</v>
      </c>
      <c r="C2089" s="150">
        <v>2</v>
      </c>
      <c r="D2089" s="151">
        <v>3</v>
      </c>
      <c r="E2089" s="151">
        <v>7</v>
      </c>
      <c r="F2089" s="151">
        <v>6</v>
      </c>
      <c r="G2089" s="151">
        <v>4</v>
      </c>
      <c r="H2089" s="151">
        <v>-2</v>
      </c>
      <c r="I2089" s="152">
        <v>-33.333333333333329</v>
      </c>
      <c r="J2089" s="142"/>
      <c r="K2089" s="159" t="s">
        <v>109</v>
      </c>
      <c r="L2089" s="150">
        <v>137</v>
      </c>
      <c r="M2089" s="151">
        <v>218</v>
      </c>
      <c r="N2089" s="151">
        <v>271</v>
      </c>
      <c r="O2089" s="151">
        <v>258</v>
      </c>
      <c r="P2089" s="151">
        <v>293</v>
      </c>
      <c r="Q2089" s="151">
        <v>35</v>
      </c>
      <c r="R2089" s="152">
        <v>13.565891472868216</v>
      </c>
      <c r="S2089" s="152"/>
    </row>
    <row r="2090" spans="1:19" s="139" customFormat="1" ht="14.45" customHeight="1">
      <c r="A2090" s="160"/>
      <c r="B2090" s="142" t="s">
        <v>110</v>
      </c>
      <c r="C2090" s="150">
        <v>7</v>
      </c>
      <c r="D2090" s="151">
        <v>5</v>
      </c>
      <c r="E2090" s="151">
        <v>2</v>
      </c>
      <c r="F2090" s="151">
        <v>3</v>
      </c>
      <c r="G2090" s="151">
        <v>5</v>
      </c>
      <c r="H2090" s="151">
        <v>2</v>
      </c>
      <c r="I2090" s="152">
        <v>66.666666666666657</v>
      </c>
      <c r="J2090" s="142"/>
      <c r="K2090" s="159" t="s">
        <v>110</v>
      </c>
      <c r="L2090" s="150">
        <v>103</v>
      </c>
      <c r="M2090" s="151">
        <v>154</v>
      </c>
      <c r="N2090" s="151">
        <v>228</v>
      </c>
      <c r="O2090" s="151">
        <v>279</v>
      </c>
      <c r="P2090" s="151">
        <v>339</v>
      </c>
      <c r="Q2090" s="151">
        <v>60</v>
      </c>
      <c r="R2090" s="152">
        <v>21.50537634408602</v>
      </c>
      <c r="S2090" s="152"/>
    </row>
    <row r="2091" spans="1:19" s="145" customFormat="1" ht="14.45" customHeight="1">
      <c r="A2091" s="160"/>
      <c r="B2091" s="142" t="s">
        <v>111</v>
      </c>
      <c r="C2091" s="323" t="s">
        <v>313</v>
      </c>
      <c r="D2091" s="151" t="s">
        <v>313</v>
      </c>
      <c r="E2091" s="151" t="s">
        <v>313</v>
      </c>
      <c r="F2091" s="151" t="s">
        <v>313</v>
      </c>
      <c r="G2091" s="151" t="s">
        <v>313</v>
      </c>
      <c r="H2091" s="151"/>
      <c r="I2091" s="152"/>
      <c r="J2091" s="160"/>
      <c r="K2091" s="142" t="s">
        <v>111</v>
      </c>
      <c r="L2091" s="323" t="s">
        <v>313</v>
      </c>
      <c r="M2091" s="151" t="s">
        <v>313</v>
      </c>
      <c r="N2091" s="151" t="s">
        <v>313</v>
      </c>
      <c r="O2091" s="151" t="s">
        <v>313</v>
      </c>
      <c r="P2091" s="151">
        <v>11</v>
      </c>
      <c r="Q2091" s="151"/>
      <c r="R2091" s="152"/>
      <c r="S2091" s="160"/>
    </row>
    <row r="2092" spans="1:19" s="145" customFormat="1" ht="14.45" customHeight="1">
      <c r="A2092" s="160"/>
      <c r="B2092" s="162"/>
      <c r="C2092" s="162"/>
      <c r="D2092" s="162"/>
      <c r="E2092" s="162"/>
      <c r="F2092" s="162"/>
      <c r="G2092" s="162"/>
      <c r="H2092" s="162"/>
      <c r="I2092" s="162"/>
      <c r="J2092" s="162"/>
      <c r="K2092" s="162"/>
      <c r="L2092" s="162"/>
      <c r="M2092" s="162"/>
      <c r="N2092" s="162"/>
      <c r="O2092" s="162"/>
      <c r="P2092" s="161"/>
      <c r="Q2092" s="160"/>
      <c r="R2092" s="160"/>
      <c r="S2092" s="160"/>
    </row>
    <row r="2093" spans="1:19" s="145" customFormat="1" ht="14.45" customHeight="1">
      <c r="A2093" s="160"/>
      <c r="B2093" s="162"/>
      <c r="C2093" s="162"/>
      <c r="D2093" s="162"/>
      <c r="E2093" s="162"/>
      <c r="F2093" s="162"/>
      <c r="G2093" s="162"/>
      <c r="H2093" s="162"/>
      <c r="I2093" s="162"/>
      <c r="J2093" s="162"/>
      <c r="K2093" s="162"/>
      <c r="L2093" s="162"/>
      <c r="M2093" s="162"/>
      <c r="N2093" s="162"/>
      <c r="O2093" s="162"/>
      <c r="P2093" s="161"/>
      <c r="Q2093" s="160"/>
      <c r="R2093" s="160"/>
      <c r="S2093" s="160"/>
    </row>
    <row r="2094" spans="1:19" s="153" customFormat="1" ht="14.45" customHeight="1">
      <c r="A2094" s="160"/>
      <c r="B2094" s="162"/>
      <c r="C2094" s="162"/>
      <c r="D2094" s="162"/>
      <c r="E2094" s="162"/>
      <c r="F2094" s="162"/>
      <c r="G2094" s="162"/>
      <c r="H2094" s="162"/>
      <c r="I2094" s="162"/>
      <c r="J2094" s="162"/>
      <c r="K2094" s="162"/>
      <c r="L2094" s="162"/>
      <c r="M2094" s="162"/>
      <c r="N2094" s="162"/>
      <c r="O2094" s="162"/>
      <c r="P2094" s="161"/>
      <c r="Q2094" s="160"/>
      <c r="R2094" s="160"/>
      <c r="S2094" s="160"/>
    </row>
    <row r="2095" spans="1:19" s="145" customFormat="1" ht="14.45" customHeight="1">
      <c r="A2095" s="138"/>
      <c r="B2095" s="138" t="s">
        <v>279</v>
      </c>
      <c r="C2095" s="138"/>
      <c r="D2095" s="138"/>
      <c r="E2095" s="138"/>
      <c r="F2095" s="138"/>
      <c r="G2095" s="138"/>
      <c r="H2095" s="138"/>
      <c r="I2095" s="138"/>
      <c r="J2095" s="138"/>
      <c r="K2095" s="138" t="s">
        <v>280</v>
      </c>
      <c r="L2095" s="138"/>
      <c r="M2095" s="138"/>
      <c r="N2095" s="138"/>
      <c r="O2095" s="138"/>
      <c r="P2095" s="138"/>
      <c r="Q2095" s="138"/>
      <c r="R2095" s="138"/>
      <c r="S2095" s="138"/>
    </row>
    <row r="2096" spans="1:19" s="145" customFormat="1" ht="14.45" customHeight="1">
      <c r="A2096" s="160"/>
      <c r="B2096" s="491" t="s">
        <v>335</v>
      </c>
      <c r="C2096" s="140"/>
      <c r="D2096" s="140"/>
      <c r="E2096" s="140"/>
      <c r="F2096" s="140"/>
      <c r="G2096" s="143"/>
      <c r="H2096" s="141"/>
      <c r="I2096" s="141"/>
      <c r="J2096" s="142"/>
      <c r="K2096" s="491" t="s">
        <v>335</v>
      </c>
      <c r="L2096" s="140"/>
      <c r="M2096" s="140"/>
      <c r="N2096" s="140"/>
      <c r="O2096" s="140"/>
      <c r="P2096" s="143"/>
      <c r="Q2096" s="141"/>
      <c r="R2096" s="141"/>
      <c r="S2096" s="144"/>
    </row>
    <row r="2097" spans="1:19" s="145" customFormat="1" ht="14.45" customHeight="1">
      <c r="A2097" s="160"/>
      <c r="B2097" s="492"/>
      <c r="C2097" s="146" t="s">
        <v>151</v>
      </c>
      <c r="D2097" s="146" t="s">
        <v>86</v>
      </c>
      <c r="E2097" s="146" t="s">
        <v>87</v>
      </c>
      <c r="F2097" s="146" t="s">
        <v>410</v>
      </c>
      <c r="G2097" s="146" t="s">
        <v>739</v>
      </c>
      <c r="H2097" s="81" t="s">
        <v>509</v>
      </c>
      <c r="I2097" s="147" t="s">
        <v>807</v>
      </c>
      <c r="J2097" s="142"/>
      <c r="K2097" s="492"/>
      <c r="L2097" s="146" t="s">
        <v>151</v>
      </c>
      <c r="M2097" s="146" t="s">
        <v>86</v>
      </c>
      <c r="N2097" s="146" t="s">
        <v>87</v>
      </c>
      <c r="O2097" s="146" t="s">
        <v>410</v>
      </c>
      <c r="P2097" s="146" t="s">
        <v>739</v>
      </c>
      <c r="Q2097" s="81" t="s">
        <v>509</v>
      </c>
      <c r="R2097" s="147" t="s">
        <v>807</v>
      </c>
      <c r="S2097" s="144"/>
    </row>
    <row r="2098" spans="1:19" s="145" customFormat="1" ht="14.45" customHeight="1">
      <c r="A2098" s="160"/>
      <c r="B2098" s="493"/>
      <c r="C2098" s="148"/>
      <c r="D2098" s="148"/>
      <c r="E2098" s="148"/>
      <c r="F2098" s="148"/>
      <c r="G2098" s="148"/>
      <c r="H2098" s="149" t="s">
        <v>88</v>
      </c>
      <c r="I2098" s="81" t="s">
        <v>511</v>
      </c>
      <c r="J2098" s="142"/>
      <c r="K2098" s="493"/>
      <c r="L2098" s="148"/>
      <c r="M2098" s="148"/>
      <c r="N2098" s="148"/>
      <c r="O2098" s="148"/>
      <c r="P2098" s="148"/>
      <c r="Q2098" s="149" t="s">
        <v>88</v>
      </c>
      <c r="R2098" s="81" t="s">
        <v>511</v>
      </c>
      <c r="S2098" s="144"/>
    </row>
    <row r="2099" spans="1:19" s="180" customFormat="1" ht="14.45" customHeight="1">
      <c r="B2099" s="188" t="s">
        <v>90</v>
      </c>
      <c r="C2099" s="187">
        <v>3667</v>
      </c>
      <c r="D2099" s="183">
        <v>3903</v>
      </c>
      <c r="E2099" s="183">
        <v>3872</v>
      </c>
      <c r="F2099" s="183">
        <v>3659</v>
      </c>
      <c r="G2099" s="183">
        <v>3440</v>
      </c>
      <c r="H2099" s="182">
        <v>-219</v>
      </c>
      <c r="I2099" s="184">
        <v>-5.9852418693632146</v>
      </c>
      <c r="J2099" s="185"/>
      <c r="K2099" s="186" t="s">
        <v>90</v>
      </c>
      <c r="L2099" s="187">
        <v>2046</v>
      </c>
      <c r="M2099" s="183">
        <v>1890</v>
      </c>
      <c r="N2099" s="183">
        <v>1868</v>
      </c>
      <c r="O2099" s="183">
        <v>1757</v>
      </c>
      <c r="P2099" s="183">
        <v>1654</v>
      </c>
      <c r="Q2099" s="182">
        <v>-103</v>
      </c>
      <c r="R2099" s="184">
        <v>-5.8622652248150251</v>
      </c>
      <c r="S2099" s="184"/>
    </row>
    <row r="2100" spans="1:19" s="145" customFormat="1" ht="14.45" customHeight="1">
      <c r="A2100" s="160"/>
      <c r="B2100" s="299" t="s">
        <v>91</v>
      </c>
      <c r="C2100" s="150">
        <v>754</v>
      </c>
      <c r="D2100" s="151">
        <v>641</v>
      </c>
      <c r="E2100" s="151">
        <v>571</v>
      </c>
      <c r="F2100" s="151">
        <v>485</v>
      </c>
      <c r="G2100" s="151">
        <v>401</v>
      </c>
      <c r="H2100" s="151">
        <v>-84</v>
      </c>
      <c r="I2100" s="152">
        <v>-17.319587628865978</v>
      </c>
      <c r="J2100" s="142"/>
      <c r="K2100" s="154" t="s">
        <v>91</v>
      </c>
      <c r="L2100" s="150">
        <v>258</v>
      </c>
      <c r="M2100" s="151">
        <v>230</v>
      </c>
      <c r="N2100" s="151">
        <v>212</v>
      </c>
      <c r="O2100" s="151">
        <v>189</v>
      </c>
      <c r="P2100" s="151">
        <v>203</v>
      </c>
      <c r="Q2100" s="151">
        <v>14</v>
      </c>
      <c r="R2100" s="152">
        <v>7.4074074074074066</v>
      </c>
      <c r="S2100" s="152"/>
    </row>
    <row r="2101" spans="1:19" s="145" customFormat="1" ht="14.45" customHeight="1">
      <c r="A2101" s="160"/>
      <c r="B2101" s="299" t="s">
        <v>92</v>
      </c>
      <c r="C2101" s="150">
        <v>2583</v>
      </c>
      <c r="D2101" s="151">
        <v>2846</v>
      </c>
      <c r="E2101" s="151">
        <v>2656</v>
      </c>
      <c r="F2101" s="151">
        <v>2264</v>
      </c>
      <c r="G2101" s="151">
        <v>1903</v>
      </c>
      <c r="H2101" s="151">
        <v>-361</v>
      </c>
      <c r="I2101" s="152">
        <v>-15.945229681978798</v>
      </c>
      <c r="J2101" s="142"/>
      <c r="K2101" s="154" t="s">
        <v>92</v>
      </c>
      <c r="L2101" s="150">
        <v>1291</v>
      </c>
      <c r="M2101" s="151">
        <v>1113</v>
      </c>
      <c r="N2101" s="151">
        <v>1047</v>
      </c>
      <c r="O2101" s="151">
        <v>946</v>
      </c>
      <c r="P2101" s="151">
        <v>861</v>
      </c>
      <c r="Q2101" s="151">
        <v>-85</v>
      </c>
      <c r="R2101" s="152">
        <v>-8.9852008456659629</v>
      </c>
      <c r="S2101" s="152"/>
    </row>
    <row r="2102" spans="1:19" s="145" customFormat="1" ht="14.45" customHeight="1">
      <c r="A2102" s="160"/>
      <c r="B2102" s="299" t="s">
        <v>93</v>
      </c>
      <c r="C2102" s="150">
        <v>330</v>
      </c>
      <c r="D2102" s="151">
        <v>416</v>
      </c>
      <c r="E2102" s="151">
        <v>645</v>
      </c>
      <c r="F2102" s="151">
        <v>909</v>
      </c>
      <c r="G2102" s="151">
        <v>1135</v>
      </c>
      <c r="H2102" s="151">
        <v>226</v>
      </c>
      <c r="I2102" s="152">
        <v>24.862486248624862</v>
      </c>
      <c r="J2102" s="142"/>
      <c r="K2102" s="154" t="s">
        <v>93</v>
      </c>
      <c r="L2102" s="150">
        <v>497</v>
      </c>
      <c r="M2102" s="151">
        <v>547</v>
      </c>
      <c r="N2102" s="151">
        <v>609</v>
      </c>
      <c r="O2102" s="151">
        <v>620</v>
      </c>
      <c r="P2102" s="151">
        <v>586</v>
      </c>
      <c r="Q2102" s="151">
        <v>-34</v>
      </c>
      <c r="R2102" s="152">
        <v>-5.4838709677419359</v>
      </c>
      <c r="S2102" s="152"/>
    </row>
    <row r="2103" spans="1:19" s="145" customFormat="1" ht="14.45" customHeight="1">
      <c r="A2103" s="160"/>
      <c r="B2103" s="142"/>
      <c r="C2103" s="150"/>
      <c r="D2103" s="157"/>
      <c r="E2103" s="157"/>
      <c r="F2103" s="157"/>
      <c r="G2103" s="157"/>
      <c r="H2103" s="157"/>
      <c r="I2103" s="158"/>
      <c r="J2103" s="142"/>
      <c r="K2103" s="159"/>
      <c r="L2103" s="150"/>
      <c r="M2103" s="157"/>
      <c r="N2103" s="157"/>
      <c r="O2103" s="157"/>
      <c r="P2103" s="157"/>
      <c r="Q2103" s="157"/>
      <c r="R2103" s="158"/>
      <c r="S2103" s="158"/>
    </row>
    <row r="2104" spans="1:19" s="145" customFormat="1" ht="14.45" customHeight="1">
      <c r="A2104" s="160"/>
      <c r="B2104" s="142" t="s">
        <v>94</v>
      </c>
      <c r="C2104" s="150">
        <v>195</v>
      </c>
      <c r="D2104" s="151">
        <v>163</v>
      </c>
      <c r="E2104" s="151">
        <v>138</v>
      </c>
      <c r="F2104" s="151">
        <v>103</v>
      </c>
      <c r="G2104" s="151">
        <v>84</v>
      </c>
      <c r="H2104" s="151">
        <v>-19</v>
      </c>
      <c r="I2104" s="152">
        <v>-18.446601941747574</v>
      </c>
      <c r="J2104" s="142"/>
      <c r="K2104" s="159" t="s">
        <v>94</v>
      </c>
      <c r="L2104" s="150">
        <v>77</v>
      </c>
      <c r="M2104" s="151">
        <v>56</v>
      </c>
      <c r="N2104" s="151">
        <v>64</v>
      </c>
      <c r="O2104" s="151">
        <v>66</v>
      </c>
      <c r="P2104" s="151">
        <v>58</v>
      </c>
      <c r="Q2104" s="151">
        <v>-8</v>
      </c>
      <c r="R2104" s="152">
        <v>-12.121212121212121</v>
      </c>
      <c r="S2104" s="152"/>
    </row>
    <row r="2105" spans="1:19" s="145" customFormat="1" ht="14.45" customHeight="1">
      <c r="A2105" s="160"/>
      <c r="B2105" s="142" t="s">
        <v>95</v>
      </c>
      <c r="C2105" s="150">
        <v>224</v>
      </c>
      <c r="D2105" s="151">
        <v>231</v>
      </c>
      <c r="E2105" s="151">
        <v>200</v>
      </c>
      <c r="F2105" s="151">
        <v>180</v>
      </c>
      <c r="G2105" s="151">
        <v>134</v>
      </c>
      <c r="H2105" s="151">
        <v>-46</v>
      </c>
      <c r="I2105" s="152">
        <v>-25.555555555555554</v>
      </c>
      <c r="J2105" s="142"/>
      <c r="K2105" s="159" t="s">
        <v>95</v>
      </c>
      <c r="L2105" s="150">
        <v>93</v>
      </c>
      <c r="M2105" s="151">
        <v>89</v>
      </c>
      <c r="N2105" s="151">
        <v>67</v>
      </c>
      <c r="O2105" s="151">
        <v>57</v>
      </c>
      <c r="P2105" s="151">
        <v>74</v>
      </c>
      <c r="Q2105" s="151">
        <v>17</v>
      </c>
      <c r="R2105" s="152">
        <v>29.82456140350877</v>
      </c>
      <c r="S2105" s="152"/>
    </row>
    <row r="2106" spans="1:19" s="145" customFormat="1" ht="14.45" customHeight="1">
      <c r="A2106" s="160"/>
      <c r="B2106" s="142" t="s">
        <v>96</v>
      </c>
      <c r="C2106" s="150">
        <v>335</v>
      </c>
      <c r="D2106" s="151">
        <v>247</v>
      </c>
      <c r="E2106" s="151">
        <v>233</v>
      </c>
      <c r="F2106" s="151">
        <v>202</v>
      </c>
      <c r="G2106" s="151">
        <v>183</v>
      </c>
      <c r="H2106" s="151">
        <v>-19</v>
      </c>
      <c r="I2106" s="152">
        <v>-9.4059405940594054</v>
      </c>
      <c r="J2106" s="142"/>
      <c r="K2106" s="159" t="s">
        <v>96</v>
      </c>
      <c r="L2106" s="150">
        <v>88</v>
      </c>
      <c r="M2106" s="151">
        <v>85</v>
      </c>
      <c r="N2106" s="151">
        <v>81</v>
      </c>
      <c r="O2106" s="151">
        <v>66</v>
      </c>
      <c r="P2106" s="151">
        <v>71</v>
      </c>
      <c r="Q2106" s="151">
        <v>5</v>
      </c>
      <c r="R2106" s="152">
        <v>7.5757575757575761</v>
      </c>
      <c r="S2106" s="152"/>
    </row>
    <row r="2107" spans="1:19" s="145" customFormat="1" ht="14.45" customHeight="1">
      <c r="A2107" s="160"/>
      <c r="B2107" s="142" t="s">
        <v>97</v>
      </c>
      <c r="C2107" s="150">
        <v>363</v>
      </c>
      <c r="D2107" s="151">
        <v>312</v>
      </c>
      <c r="E2107" s="151">
        <v>222</v>
      </c>
      <c r="F2107" s="151">
        <v>201</v>
      </c>
      <c r="G2107" s="151">
        <v>188</v>
      </c>
      <c r="H2107" s="151">
        <v>-13</v>
      </c>
      <c r="I2107" s="152">
        <v>-6.467661691542288</v>
      </c>
      <c r="J2107" s="142"/>
      <c r="K2107" s="159" t="s">
        <v>97</v>
      </c>
      <c r="L2107" s="150">
        <v>111</v>
      </c>
      <c r="M2107" s="151">
        <v>80</v>
      </c>
      <c r="N2107" s="151">
        <v>84</v>
      </c>
      <c r="O2107" s="151">
        <v>74</v>
      </c>
      <c r="P2107" s="151">
        <v>63</v>
      </c>
      <c r="Q2107" s="151">
        <v>-11</v>
      </c>
      <c r="R2107" s="152">
        <v>-14.864864864864865</v>
      </c>
      <c r="S2107" s="152"/>
    </row>
    <row r="2108" spans="1:19" s="145" customFormat="1" ht="14.45" customHeight="1">
      <c r="A2108" s="160"/>
      <c r="B2108" s="142" t="s">
        <v>98</v>
      </c>
      <c r="C2108" s="150">
        <v>197</v>
      </c>
      <c r="D2108" s="151">
        <v>253</v>
      </c>
      <c r="E2108" s="151">
        <v>198</v>
      </c>
      <c r="F2108" s="151">
        <v>120</v>
      </c>
      <c r="G2108" s="151">
        <v>113</v>
      </c>
      <c r="H2108" s="151">
        <v>-7</v>
      </c>
      <c r="I2108" s="152">
        <v>-5.833333333333333</v>
      </c>
      <c r="J2108" s="142"/>
      <c r="K2108" s="159" t="s">
        <v>98</v>
      </c>
      <c r="L2108" s="150">
        <v>80</v>
      </c>
      <c r="M2108" s="151">
        <v>88</v>
      </c>
      <c r="N2108" s="151">
        <v>65</v>
      </c>
      <c r="O2108" s="151">
        <v>64</v>
      </c>
      <c r="P2108" s="151">
        <v>49</v>
      </c>
      <c r="Q2108" s="151">
        <v>-15</v>
      </c>
      <c r="R2108" s="152">
        <v>-23.4375</v>
      </c>
      <c r="S2108" s="152"/>
    </row>
    <row r="2109" spans="1:19" s="145" customFormat="1" ht="14.45" customHeight="1">
      <c r="A2109" s="160"/>
      <c r="B2109" s="142" t="s">
        <v>99</v>
      </c>
      <c r="C2109" s="150">
        <v>180</v>
      </c>
      <c r="D2109" s="151">
        <v>215</v>
      </c>
      <c r="E2109" s="151">
        <v>186</v>
      </c>
      <c r="F2109" s="151">
        <v>123</v>
      </c>
      <c r="G2109" s="151">
        <v>69</v>
      </c>
      <c r="H2109" s="151">
        <v>-54</v>
      </c>
      <c r="I2109" s="152">
        <v>-43.902439024390247</v>
      </c>
      <c r="J2109" s="142"/>
      <c r="K2109" s="159" t="s">
        <v>99</v>
      </c>
      <c r="L2109" s="150">
        <v>119</v>
      </c>
      <c r="M2109" s="151">
        <v>77</v>
      </c>
      <c r="N2109" s="151">
        <v>86</v>
      </c>
      <c r="O2109" s="151">
        <v>70</v>
      </c>
      <c r="P2109" s="151">
        <v>55</v>
      </c>
      <c r="Q2109" s="151">
        <v>-15</v>
      </c>
      <c r="R2109" s="152">
        <v>-21.428571428571427</v>
      </c>
      <c r="S2109" s="152"/>
    </row>
    <row r="2110" spans="1:19" s="145" customFormat="1" ht="14.45" customHeight="1">
      <c r="A2110" s="160"/>
      <c r="B2110" s="142" t="s">
        <v>100</v>
      </c>
      <c r="C2110" s="150">
        <v>191</v>
      </c>
      <c r="D2110" s="151">
        <v>244</v>
      </c>
      <c r="E2110" s="151">
        <v>213</v>
      </c>
      <c r="F2110" s="151">
        <v>153</v>
      </c>
      <c r="G2110" s="151">
        <v>99</v>
      </c>
      <c r="H2110" s="151">
        <v>-54</v>
      </c>
      <c r="I2110" s="152">
        <v>-35.294117647058826</v>
      </c>
      <c r="J2110" s="142"/>
      <c r="K2110" s="159" t="s">
        <v>100</v>
      </c>
      <c r="L2110" s="150">
        <v>108</v>
      </c>
      <c r="M2110" s="151">
        <v>109</v>
      </c>
      <c r="N2110" s="151">
        <v>96</v>
      </c>
      <c r="O2110" s="151">
        <v>79</v>
      </c>
      <c r="P2110" s="151">
        <v>65</v>
      </c>
      <c r="Q2110" s="151">
        <v>-14</v>
      </c>
      <c r="R2110" s="152">
        <v>-17.721518987341771</v>
      </c>
      <c r="S2110" s="152"/>
    </row>
    <row r="2111" spans="1:19" s="145" customFormat="1" ht="14.45" customHeight="1">
      <c r="A2111" s="160"/>
      <c r="B2111" s="142" t="s">
        <v>118</v>
      </c>
      <c r="C2111" s="150">
        <v>245</v>
      </c>
      <c r="D2111" s="151">
        <v>227</v>
      </c>
      <c r="E2111" s="151">
        <v>256</v>
      </c>
      <c r="F2111" s="151">
        <v>237</v>
      </c>
      <c r="G2111" s="151">
        <v>149</v>
      </c>
      <c r="H2111" s="151">
        <v>-88</v>
      </c>
      <c r="I2111" s="152">
        <v>-37.130801687763714</v>
      </c>
      <c r="J2111" s="142"/>
      <c r="K2111" s="159" t="s">
        <v>118</v>
      </c>
      <c r="L2111" s="150">
        <v>107</v>
      </c>
      <c r="M2111" s="151">
        <v>94</v>
      </c>
      <c r="N2111" s="151">
        <v>117</v>
      </c>
      <c r="O2111" s="151">
        <v>99</v>
      </c>
      <c r="P2111" s="151">
        <v>83</v>
      </c>
      <c r="Q2111" s="151">
        <v>-16</v>
      </c>
      <c r="R2111" s="152">
        <v>-16.161616161616163</v>
      </c>
      <c r="S2111" s="152"/>
    </row>
    <row r="2112" spans="1:19" s="145" customFormat="1" ht="14.45" customHeight="1">
      <c r="A2112" s="160"/>
      <c r="B2112" s="142" t="s">
        <v>101</v>
      </c>
      <c r="C2112" s="150">
        <v>383</v>
      </c>
      <c r="D2112" s="151">
        <v>262</v>
      </c>
      <c r="E2112" s="151">
        <v>237</v>
      </c>
      <c r="F2112" s="151">
        <v>256</v>
      </c>
      <c r="G2112" s="151">
        <v>244</v>
      </c>
      <c r="H2112" s="151">
        <v>-12</v>
      </c>
      <c r="I2112" s="152">
        <v>-4.6875</v>
      </c>
      <c r="J2112" s="142"/>
      <c r="K2112" s="159" t="s">
        <v>101</v>
      </c>
      <c r="L2112" s="150">
        <v>116</v>
      </c>
      <c r="M2112" s="151">
        <v>105</v>
      </c>
      <c r="N2112" s="151">
        <v>103</v>
      </c>
      <c r="O2112" s="151">
        <v>111</v>
      </c>
      <c r="P2112" s="151">
        <v>123</v>
      </c>
      <c r="Q2112" s="151">
        <v>12</v>
      </c>
      <c r="R2112" s="152">
        <v>10.810810810810811</v>
      </c>
      <c r="S2112" s="152"/>
    </row>
    <row r="2113" spans="1:19" s="145" customFormat="1" ht="14.45" customHeight="1">
      <c r="A2113" s="160"/>
      <c r="B2113" s="142" t="s">
        <v>102</v>
      </c>
      <c r="C2113" s="150">
        <v>399</v>
      </c>
      <c r="D2113" s="151">
        <v>366</v>
      </c>
      <c r="E2113" s="151">
        <v>245</v>
      </c>
      <c r="F2113" s="151">
        <v>230</v>
      </c>
      <c r="G2113" s="151">
        <v>268</v>
      </c>
      <c r="H2113" s="151">
        <v>38</v>
      </c>
      <c r="I2113" s="152">
        <v>16.521739130434781</v>
      </c>
      <c r="J2113" s="142"/>
      <c r="K2113" s="159" t="s">
        <v>102</v>
      </c>
      <c r="L2113" s="150">
        <v>151</v>
      </c>
      <c r="M2113" s="151">
        <v>119</v>
      </c>
      <c r="N2113" s="151">
        <v>103</v>
      </c>
      <c r="O2113" s="151">
        <v>110</v>
      </c>
      <c r="P2113" s="151">
        <v>106</v>
      </c>
      <c r="Q2113" s="151">
        <v>-4</v>
      </c>
      <c r="R2113" s="152">
        <v>-3.6363636363636362</v>
      </c>
      <c r="S2113" s="152"/>
    </row>
    <row r="2114" spans="1:19" s="145" customFormat="1" ht="14.45" customHeight="1">
      <c r="A2114" s="160"/>
      <c r="B2114" s="142" t="s">
        <v>103</v>
      </c>
      <c r="C2114" s="150">
        <v>328</v>
      </c>
      <c r="D2114" s="151">
        <v>412</v>
      </c>
      <c r="E2114" s="151">
        <v>343</v>
      </c>
      <c r="F2114" s="151">
        <v>233</v>
      </c>
      <c r="G2114" s="151">
        <v>223</v>
      </c>
      <c r="H2114" s="151">
        <v>-10</v>
      </c>
      <c r="I2114" s="152">
        <v>-4.2918454935622314</v>
      </c>
      <c r="J2114" s="142"/>
      <c r="K2114" s="159" t="s">
        <v>103</v>
      </c>
      <c r="L2114" s="150">
        <v>174</v>
      </c>
      <c r="M2114" s="151">
        <v>141</v>
      </c>
      <c r="N2114" s="151">
        <v>106</v>
      </c>
      <c r="O2114" s="151">
        <v>99</v>
      </c>
      <c r="P2114" s="151">
        <v>120</v>
      </c>
      <c r="Q2114" s="151">
        <v>21</v>
      </c>
      <c r="R2114" s="152">
        <v>21.212121212121211</v>
      </c>
      <c r="S2114" s="152"/>
    </row>
    <row r="2115" spans="1:19" s="145" customFormat="1" ht="14.45" customHeight="1">
      <c r="A2115" s="160"/>
      <c r="B2115" s="142" t="s">
        <v>104</v>
      </c>
      <c r="C2115" s="150">
        <v>183</v>
      </c>
      <c r="D2115" s="151">
        <v>354</v>
      </c>
      <c r="E2115" s="151">
        <v>395</v>
      </c>
      <c r="F2115" s="151">
        <v>322</v>
      </c>
      <c r="G2115" s="151">
        <v>238</v>
      </c>
      <c r="H2115" s="151">
        <v>-84</v>
      </c>
      <c r="I2115" s="152">
        <v>-26.086956521739129</v>
      </c>
      <c r="J2115" s="142"/>
      <c r="K2115" s="159" t="s">
        <v>104</v>
      </c>
      <c r="L2115" s="150">
        <v>152</v>
      </c>
      <c r="M2115" s="151">
        <v>155</v>
      </c>
      <c r="N2115" s="151">
        <v>136</v>
      </c>
      <c r="O2115" s="151">
        <v>105</v>
      </c>
      <c r="P2115" s="151">
        <v>101</v>
      </c>
      <c r="Q2115" s="151">
        <v>-4</v>
      </c>
      <c r="R2115" s="152">
        <v>-3.8095238095238098</v>
      </c>
      <c r="S2115" s="152"/>
    </row>
    <row r="2116" spans="1:19" s="145" customFormat="1" ht="14.45" customHeight="1">
      <c r="A2116" s="160"/>
      <c r="B2116" s="142" t="s">
        <v>105</v>
      </c>
      <c r="C2116" s="150">
        <v>114</v>
      </c>
      <c r="D2116" s="151">
        <v>201</v>
      </c>
      <c r="E2116" s="151">
        <v>361</v>
      </c>
      <c r="F2116" s="151">
        <v>389</v>
      </c>
      <c r="G2116" s="151">
        <v>312</v>
      </c>
      <c r="H2116" s="151">
        <v>-77</v>
      </c>
      <c r="I2116" s="152">
        <v>-19.794344473007712</v>
      </c>
      <c r="J2116" s="142"/>
      <c r="K2116" s="159" t="s">
        <v>105</v>
      </c>
      <c r="L2116" s="150">
        <v>173</v>
      </c>
      <c r="M2116" s="151">
        <v>145</v>
      </c>
      <c r="N2116" s="151">
        <v>151</v>
      </c>
      <c r="O2116" s="151">
        <v>135</v>
      </c>
      <c r="P2116" s="151">
        <v>96</v>
      </c>
      <c r="Q2116" s="151">
        <v>-39</v>
      </c>
      <c r="R2116" s="152">
        <v>-28.888888888888886</v>
      </c>
      <c r="S2116" s="152"/>
    </row>
    <row r="2117" spans="1:19" s="145" customFormat="1" ht="14.45" customHeight="1">
      <c r="A2117" s="160"/>
      <c r="B2117" s="142" t="s">
        <v>106</v>
      </c>
      <c r="C2117" s="150">
        <v>130</v>
      </c>
      <c r="D2117" s="151">
        <v>120</v>
      </c>
      <c r="E2117" s="151">
        <v>193</v>
      </c>
      <c r="F2117" s="151">
        <v>346</v>
      </c>
      <c r="G2117" s="151">
        <v>377</v>
      </c>
      <c r="H2117" s="151">
        <v>31</v>
      </c>
      <c r="I2117" s="152">
        <v>8.9595375722543356</v>
      </c>
      <c r="J2117" s="142"/>
      <c r="K2117" s="159" t="s">
        <v>106</v>
      </c>
      <c r="L2117" s="150">
        <v>159</v>
      </c>
      <c r="M2117" s="151">
        <v>167</v>
      </c>
      <c r="N2117" s="151">
        <v>152</v>
      </c>
      <c r="O2117" s="151">
        <v>146</v>
      </c>
      <c r="P2117" s="151">
        <v>123</v>
      </c>
      <c r="Q2117" s="151">
        <v>-23</v>
      </c>
      <c r="R2117" s="152">
        <v>-15.753424657534246</v>
      </c>
      <c r="S2117" s="152"/>
    </row>
    <row r="2118" spans="1:19" s="145" customFormat="1" ht="14.45" customHeight="1">
      <c r="A2118" s="160"/>
      <c r="B2118" s="142" t="s">
        <v>107</v>
      </c>
      <c r="C2118" s="150">
        <v>93</v>
      </c>
      <c r="D2118" s="151">
        <v>131</v>
      </c>
      <c r="E2118" s="151">
        <v>123</v>
      </c>
      <c r="F2118" s="151">
        <v>179</v>
      </c>
      <c r="G2118" s="151">
        <v>315</v>
      </c>
      <c r="H2118" s="151">
        <v>136</v>
      </c>
      <c r="I2118" s="152">
        <v>75.977653631284909</v>
      </c>
      <c r="J2118" s="142"/>
      <c r="K2118" s="159" t="s">
        <v>107</v>
      </c>
      <c r="L2118" s="150">
        <v>129</v>
      </c>
      <c r="M2118" s="151">
        <v>148</v>
      </c>
      <c r="N2118" s="151">
        <v>156</v>
      </c>
      <c r="O2118" s="151">
        <v>140</v>
      </c>
      <c r="P2118" s="151">
        <v>132</v>
      </c>
      <c r="Q2118" s="151">
        <v>-8</v>
      </c>
      <c r="R2118" s="152">
        <v>-5.7142857142857144</v>
      </c>
      <c r="S2118" s="152"/>
    </row>
    <row r="2119" spans="1:19" s="139" customFormat="1" ht="14.45" customHeight="1">
      <c r="A2119" s="160"/>
      <c r="B2119" s="142" t="s">
        <v>108</v>
      </c>
      <c r="C2119" s="150">
        <v>58</v>
      </c>
      <c r="D2119" s="151">
        <v>86</v>
      </c>
      <c r="E2119" s="151">
        <v>128</v>
      </c>
      <c r="F2119" s="151">
        <v>124</v>
      </c>
      <c r="G2119" s="151">
        <v>166</v>
      </c>
      <c r="H2119" s="151">
        <v>42</v>
      </c>
      <c r="I2119" s="152">
        <v>33.87096774193548</v>
      </c>
      <c r="J2119" s="142"/>
      <c r="K2119" s="159" t="s">
        <v>108</v>
      </c>
      <c r="L2119" s="150">
        <v>95</v>
      </c>
      <c r="M2119" s="151">
        <v>107</v>
      </c>
      <c r="N2119" s="151">
        <v>129</v>
      </c>
      <c r="O2119" s="151">
        <v>146</v>
      </c>
      <c r="P2119" s="151">
        <v>126</v>
      </c>
      <c r="Q2119" s="151">
        <v>-20</v>
      </c>
      <c r="R2119" s="152">
        <v>-13.698630136986301</v>
      </c>
      <c r="S2119" s="152"/>
    </row>
    <row r="2120" spans="1:19" s="145" customFormat="1" ht="14.45" customHeight="1">
      <c r="A2120" s="160"/>
      <c r="B2120" s="142" t="s">
        <v>109</v>
      </c>
      <c r="C2120" s="150">
        <v>31</v>
      </c>
      <c r="D2120" s="151">
        <v>39</v>
      </c>
      <c r="E2120" s="151">
        <v>89</v>
      </c>
      <c r="F2120" s="151">
        <v>123</v>
      </c>
      <c r="G2120" s="151">
        <v>99</v>
      </c>
      <c r="H2120" s="151">
        <v>-24</v>
      </c>
      <c r="I2120" s="152">
        <v>-19.512195121951219</v>
      </c>
      <c r="J2120" s="142"/>
      <c r="K2120" s="159" t="s">
        <v>109</v>
      </c>
      <c r="L2120" s="150">
        <v>67</v>
      </c>
      <c r="M2120" s="151">
        <v>69</v>
      </c>
      <c r="N2120" s="151">
        <v>84</v>
      </c>
      <c r="O2120" s="151">
        <v>102</v>
      </c>
      <c r="P2120" s="151">
        <v>113</v>
      </c>
      <c r="Q2120" s="151">
        <v>11</v>
      </c>
      <c r="R2120" s="152">
        <v>10.784313725490197</v>
      </c>
      <c r="S2120" s="152"/>
    </row>
    <row r="2121" spans="1:19" s="145" customFormat="1" ht="14.45" customHeight="1">
      <c r="A2121" s="160"/>
      <c r="B2121" s="142" t="s">
        <v>110</v>
      </c>
      <c r="C2121" s="150">
        <v>18</v>
      </c>
      <c r="D2121" s="151">
        <v>40</v>
      </c>
      <c r="E2121" s="151">
        <v>112</v>
      </c>
      <c r="F2121" s="151">
        <v>137</v>
      </c>
      <c r="G2121" s="151">
        <v>178</v>
      </c>
      <c r="H2121" s="151">
        <v>41</v>
      </c>
      <c r="I2121" s="152">
        <v>29.927007299270077</v>
      </c>
      <c r="J2121" s="142"/>
      <c r="K2121" s="159" t="s">
        <v>110</v>
      </c>
      <c r="L2121" s="150">
        <v>47</v>
      </c>
      <c r="M2121" s="151">
        <v>56</v>
      </c>
      <c r="N2121" s="151">
        <v>88</v>
      </c>
      <c r="O2121" s="151">
        <v>86</v>
      </c>
      <c r="P2121" s="151">
        <v>92</v>
      </c>
      <c r="Q2121" s="151">
        <v>6</v>
      </c>
      <c r="R2121" s="152">
        <v>6.9767441860465116</v>
      </c>
      <c r="S2121" s="152"/>
    </row>
    <row r="2122" spans="1:19" s="145" customFormat="1" ht="14.45" customHeight="1">
      <c r="A2122" s="160"/>
      <c r="B2122" s="142" t="s">
        <v>111</v>
      </c>
      <c r="C2122" s="323" t="s">
        <v>313</v>
      </c>
      <c r="D2122" s="151" t="s">
        <v>313</v>
      </c>
      <c r="E2122" s="151" t="s">
        <v>313</v>
      </c>
      <c r="F2122" s="151">
        <v>1</v>
      </c>
      <c r="G2122" s="151">
        <v>1</v>
      </c>
      <c r="H2122" s="151"/>
      <c r="I2122" s="152"/>
      <c r="J2122" s="160"/>
      <c r="K2122" s="142" t="s">
        <v>111</v>
      </c>
      <c r="L2122" s="323" t="s">
        <v>313</v>
      </c>
      <c r="M2122" s="151" t="s">
        <v>313</v>
      </c>
      <c r="N2122" s="151" t="s">
        <v>313</v>
      </c>
      <c r="O2122" s="151">
        <v>2</v>
      </c>
      <c r="P2122" s="151">
        <v>4</v>
      </c>
      <c r="Q2122" s="151"/>
      <c r="R2122" s="152"/>
      <c r="S2122" s="160"/>
    </row>
    <row r="2123" spans="1:19" s="153" customFormat="1" ht="14.45" customHeight="1">
      <c r="A2123" s="160"/>
      <c r="B2123" s="160"/>
      <c r="C2123" s="160"/>
      <c r="D2123" s="160"/>
      <c r="E2123" s="160"/>
      <c r="F2123" s="160"/>
      <c r="G2123" s="161"/>
      <c r="H2123" s="160"/>
      <c r="I2123" s="160"/>
      <c r="J2123" s="160"/>
      <c r="K2123" s="160"/>
      <c r="L2123" s="160"/>
      <c r="M2123" s="160"/>
      <c r="N2123" s="160"/>
      <c r="O2123" s="160"/>
      <c r="P2123" s="161"/>
      <c r="Q2123" s="160"/>
      <c r="R2123" s="160"/>
      <c r="S2123" s="160"/>
    </row>
    <row r="2124" spans="1:19" s="145" customFormat="1" ht="14.45" customHeight="1">
      <c r="A2124" s="160"/>
      <c r="B2124" s="160"/>
      <c r="C2124" s="160"/>
      <c r="D2124" s="160"/>
      <c r="E2124" s="160"/>
      <c r="F2124" s="160"/>
      <c r="G2124" s="161"/>
      <c r="H2124" s="160"/>
      <c r="I2124" s="160"/>
      <c r="J2124" s="160"/>
      <c r="K2124" s="160"/>
      <c r="L2124" s="160"/>
      <c r="M2124" s="160"/>
      <c r="N2124" s="160"/>
      <c r="O2124" s="160"/>
      <c r="P2124" s="161"/>
      <c r="Q2124" s="160"/>
      <c r="R2124" s="160"/>
      <c r="S2124" s="160"/>
    </row>
    <row r="2125" spans="1:19" s="145" customFormat="1" ht="14.45" customHeight="1">
      <c r="A2125" s="138"/>
      <c r="B2125" s="138" t="s">
        <v>702</v>
      </c>
      <c r="C2125" s="138"/>
      <c r="D2125" s="138"/>
      <c r="E2125" s="138"/>
      <c r="F2125" s="138"/>
      <c r="G2125" s="138"/>
      <c r="H2125" s="138"/>
      <c r="I2125" s="138"/>
      <c r="J2125" s="138"/>
      <c r="K2125" s="138" t="s">
        <v>703</v>
      </c>
      <c r="L2125" s="138"/>
      <c r="M2125" s="138"/>
      <c r="N2125" s="138"/>
      <c r="O2125" s="138"/>
      <c r="P2125" s="138"/>
      <c r="Q2125" s="138"/>
      <c r="R2125" s="138"/>
      <c r="S2125" s="138"/>
    </row>
    <row r="2126" spans="1:19" s="145" customFormat="1" ht="14.45" customHeight="1">
      <c r="A2126" s="160"/>
      <c r="B2126" s="491" t="s">
        <v>335</v>
      </c>
      <c r="C2126" s="140"/>
      <c r="D2126" s="140"/>
      <c r="E2126" s="140"/>
      <c r="F2126" s="140"/>
      <c r="G2126" s="143"/>
      <c r="H2126" s="141"/>
      <c r="I2126" s="141"/>
      <c r="J2126" s="142"/>
      <c r="K2126" s="491" t="s">
        <v>335</v>
      </c>
      <c r="L2126" s="140"/>
      <c r="M2126" s="140"/>
      <c r="N2126" s="140"/>
      <c r="O2126" s="140"/>
      <c r="P2126" s="143"/>
      <c r="Q2126" s="141"/>
      <c r="R2126" s="141"/>
      <c r="S2126" s="144"/>
    </row>
    <row r="2127" spans="1:19" s="145" customFormat="1" ht="14.45" customHeight="1">
      <c r="A2127" s="160"/>
      <c r="B2127" s="492"/>
      <c r="C2127" s="146" t="s">
        <v>151</v>
      </c>
      <c r="D2127" s="146" t="s">
        <v>86</v>
      </c>
      <c r="E2127" s="146" t="s">
        <v>87</v>
      </c>
      <c r="F2127" s="146" t="s">
        <v>410</v>
      </c>
      <c r="G2127" s="146" t="s">
        <v>739</v>
      </c>
      <c r="H2127" s="81" t="s">
        <v>509</v>
      </c>
      <c r="I2127" s="147" t="s">
        <v>807</v>
      </c>
      <c r="J2127" s="142"/>
      <c r="K2127" s="492"/>
      <c r="L2127" s="146" t="s">
        <v>151</v>
      </c>
      <c r="M2127" s="146" t="s">
        <v>86</v>
      </c>
      <c r="N2127" s="146" t="s">
        <v>87</v>
      </c>
      <c r="O2127" s="146" t="s">
        <v>410</v>
      </c>
      <c r="P2127" s="146" t="s">
        <v>739</v>
      </c>
      <c r="Q2127" s="81" t="s">
        <v>509</v>
      </c>
      <c r="R2127" s="147" t="s">
        <v>807</v>
      </c>
      <c r="S2127" s="144"/>
    </row>
    <row r="2128" spans="1:19" s="145" customFormat="1" ht="14.45" customHeight="1">
      <c r="A2128" s="160"/>
      <c r="B2128" s="493"/>
      <c r="C2128" s="148"/>
      <c r="D2128" s="148"/>
      <c r="E2128" s="148"/>
      <c r="F2128" s="148"/>
      <c r="G2128" s="148"/>
      <c r="H2128" s="149" t="s">
        <v>88</v>
      </c>
      <c r="I2128" s="81" t="s">
        <v>511</v>
      </c>
      <c r="J2128" s="142"/>
      <c r="K2128" s="493"/>
      <c r="L2128" s="148"/>
      <c r="M2128" s="148"/>
      <c r="N2128" s="148"/>
      <c r="O2128" s="148"/>
      <c r="P2128" s="148"/>
      <c r="Q2128" s="149" t="s">
        <v>88</v>
      </c>
      <c r="R2128" s="81" t="s">
        <v>511</v>
      </c>
      <c r="S2128" s="144"/>
    </row>
    <row r="2129" spans="1:19" s="180" customFormat="1" ht="14.45" customHeight="1">
      <c r="B2129" s="188" t="s">
        <v>90</v>
      </c>
      <c r="C2129" s="187">
        <v>1728</v>
      </c>
      <c r="D2129" s="183">
        <v>1819</v>
      </c>
      <c r="E2129" s="183">
        <v>1783</v>
      </c>
      <c r="F2129" s="183">
        <v>1663</v>
      </c>
      <c r="G2129" s="183">
        <v>1591</v>
      </c>
      <c r="H2129" s="182">
        <v>-72</v>
      </c>
      <c r="I2129" s="184">
        <v>-4.3295249549007817</v>
      </c>
      <c r="J2129" s="185"/>
      <c r="K2129" s="186" t="s">
        <v>90</v>
      </c>
      <c r="L2129" s="187">
        <v>954</v>
      </c>
      <c r="M2129" s="183">
        <v>875</v>
      </c>
      <c r="N2129" s="183">
        <v>869</v>
      </c>
      <c r="O2129" s="183">
        <v>793</v>
      </c>
      <c r="P2129" s="183">
        <v>726</v>
      </c>
      <c r="Q2129" s="182">
        <v>-67</v>
      </c>
      <c r="R2129" s="184">
        <v>-8.4489281210592679</v>
      </c>
      <c r="S2129" s="184"/>
    </row>
    <row r="2130" spans="1:19" s="145" customFormat="1" ht="14.45" customHeight="1">
      <c r="A2130" s="160"/>
      <c r="B2130" s="299" t="s">
        <v>91</v>
      </c>
      <c r="C2130" s="150">
        <v>381</v>
      </c>
      <c r="D2130" s="151">
        <v>316</v>
      </c>
      <c r="E2130" s="151">
        <v>278</v>
      </c>
      <c r="F2130" s="151">
        <v>249</v>
      </c>
      <c r="G2130" s="151">
        <v>197</v>
      </c>
      <c r="H2130" s="151">
        <v>-52</v>
      </c>
      <c r="I2130" s="152">
        <v>-20.883534136546185</v>
      </c>
      <c r="J2130" s="142"/>
      <c r="K2130" s="154" t="s">
        <v>91</v>
      </c>
      <c r="L2130" s="150">
        <v>129</v>
      </c>
      <c r="M2130" s="151">
        <v>107</v>
      </c>
      <c r="N2130" s="151">
        <v>114</v>
      </c>
      <c r="O2130" s="151">
        <v>90</v>
      </c>
      <c r="P2130" s="151">
        <v>86</v>
      </c>
      <c r="Q2130" s="151">
        <v>-4</v>
      </c>
      <c r="R2130" s="152">
        <v>-4.4444444444444446</v>
      </c>
      <c r="S2130" s="152"/>
    </row>
    <row r="2131" spans="1:19" s="145" customFormat="1" ht="14.45" customHeight="1">
      <c r="A2131" s="160"/>
      <c r="B2131" s="299" t="s">
        <v>92</v>
      </c>
      <c r="C2131" s="150">
        <v>1214</v>
      </c>
      <c r="D2131" s="151">
        <v>1336</v>
      </c>
      <c r="E2131" s="151">
        <v>1245</v>
      </c>
      <c r="F2131" s="151">
        <v>1030</v>
      </c>
      <c r="G2131" s="151">
        <v>908</v>
      </c>
      <c r="H2131" s="151">
        <v>-122</v>
      </c>
      <c r="I2131" s="152">
        <v>-11.844660194174757</v>
      </c>
      <c r="J2131" s="142"/>
      <c r="K2131" s="154" t="s">
        <v>92</v>
      </c>
      <c r="L2131" s="150">
        <v>614</v>
      </c>
      <c r="M2131" s="151">
        <v>533</v>
      </c>
      <c r="N2131" s="151">
        <v>495</v>
      </c>
      <c r="O2131" s="151">
        <v>445</v>
      </c>
      <c r="P2131" s="151">
        <v>407</v>
      </c>
      <c r="Q2131" s="151">
        <v>-38</v>
      </c>
      <c r="R2131" s="152">
        <v>-8.5393258426966288</v>
      </c>
      <c r="S2131" s="152"/>
    </row>
    <row r="2132" spans="1:19" s="145" customFormat="1" ht="14.45" customHeight="1">
      <c r="A2132" s="160"/>
      <c r="B2132" s="299" t="s">
        <v>93</v>
      </c>
      <c r="C2132" s="150">
        <v>133</v>
      </c>
      <c r="D2132" s="151">
        <v>167</v>
      </c>
      <c r="E2132" s="151">
        <v>260</v>
      </c>
      <c r="F2132" s="151">
        <v>383</v>
      </c>
      <c r="G2132" s="151">
        <v>485</v>
      </c>
      <c r="H2132" s="151">
        <v>102</v>
      </c>
      <c r="I2132" s="152">
        <v>26.631853785900784</v>
      </c>
      <c r="J2132" s="142"/>
      <c r="K2132" s="154" t="s">
        <v>93</v>
      </c>
      <c r="L2132" s="150">
        <v>211</v>
      </c>
      <c r="M2132" s="151">
        <v>235</v>
      </c>
      <c r="N2132" s="151">
        <v>260</v>
      </c>
      <c r="O2132" s="151">
        <v>256</v>
      </c>
      <c r="P2132" s="151">
        <v>230</v>
      </c>
      <c r="Q2132" s="151">
        <v>-26</v>
      </c>
      <c r="R2132" s="152">
        <v>-10.15625</v>
      </c>
      <c r="S2132" s="152"/>
    </row>
    <row r="2133" spans="1:19" s="145" customFormat="1" ht="14.45" customHeight="1">
      <c r="A2133" s="160"/>
      <c r="B2133" s="142"/>
      <c r="C2133" s="150"/>
      <c r="D2133" s="157"/>
      <c r="E2133" s="157"/>
      <c r="F2133" s="157"/>
      <c r="G2133" s="157"/>
      <c r="H2133" s="157"/>
      <c r="I2133" s="158"/>
      <c r="J2133" s="142"/>
      <c r="K2133" s="159"/>
      <c r="L2133" s="150"/>
      <c r="M2133" s="157"/>
      <c r="N2133" s="157"/>
      <c r="O2133" s="157"/>
      <c r="P2133" s="157"/>
      <c r="Q2133" s="157"/>
      <c r="R2133" s="158"/>
      <c r="S2133" s="158"/>
    </row>
    <row r="2134" spans="1:19" s="145" customFormat="1" ht="14.45" customHeight="1">
      <c r="A2134" s="160"/>
      <c r="B2134" s="142" t="s">
        <v>94</v>
      </c>
      <c r="C2134" s="150">
        <v>83</v>
      </c>
      <c r="D2134" s="151">
        <v>91</v>
      </c>
      <c r="E2134" s="151">
        <v>58</v>
      </c>
      <c r="F2134" s="151">
        <v>55</v>
      </c>
      <c r="G2134" s="151">
        <v>44</v>
      </c>
      <c r="H2134" s="151">
        <v>-11</v>
      </c>
      <c r="I2134" s="152">
        <v>-20</v>
      </c>
      <c r="J2134" s="142"/>
      <c r="K2134" s="159" t="s">
        <v>94</v>
      </c>
      <c r="L2134" s="150">
        <v>36</v>
      </c>
      <c r="M2134" s="151">
        <v>26</v>
      </c>
      <c r="N2134" s="151">
        <v>35</v>
      </c>
      <c r="O2134" s="151">
        <v>32</v>
      </c>
      <c r="P2134" s="151">
        <v>18</v>
      </c>
      <c r="Q2134" s="151">
        <v>-14</v>
      </c>
      <c r="R2134" s="152">
        <v>-43.75</v>
      </c>
      <c r="S2134" s="152"/>
    </row>
    <row r="2135" spans="1:19" s="145" customFormat="1" ht="14.45" customHeight="1">
      <c r="A2135" s="160"/>
      <c r="B2135" s="142" t="s">
        <v>95</v>
      </c>
      <c r="C2135" s="150">
        <v>113</v>
      </c>
      <c r="D2135" s="151">
        <v>108</v>
      </c>
      <c r="E2135" s="151">
        <v>113</v>
      </c>
      <c r="F2135" s="151">
        <v>79</v>
      </c>
      <c r="G2135" s="151">
        <v>69</v>
      </c>
      <c r="H2135" s="151">
        <v>-10</v>
      </c>
      <c r="I2135" s="152">
        <v>-12.658227848101266</v>
      </c>
      <c r="J2135" s="142"/>
      <c r="K2135" s="159" t="s">
        <v>95</v>
      </c>
      <c r="L2135" s="150">
        <v>47</v>
      </c>
      <c r="M2135" s="151">
        <v>37</v>
      </c>
      <c r="N2135" s="151">
        <v>39</v>
      </c>
      <c r="O2135" s="151">
        <v>27</v>
      </c>
      <c r="P2135" s="151">
        <v>33</v>
      </c>
      <c r="Q2135" s="151">
        <v>6</v>
      </c>
      <c r="R2135" s="152">
        <v>22.222222222222221</v>
      </c>
      <c r="S2135" s="152"/>
    </row>
    <row r="2136" spans="1:19" s="145" customFormat="1" ht="14.45" customHeight="1">
      <c r="A2136" s="160"/>
      <c r="B2136" s="142" t="s">
        <v>96</v>
      </c>
      <c r="C2136" s="150">
        <v>185</v>
      </c>
      <c r="D2136" s="151">
        <v>117</v>
      </c>
      <c r="E2136" s="151">
        <v>107</v>
      </c>
      <c r="F2136" s="151">
        <v>115</v>
      </c>
      <c r="G2136" s="151">
        <v>84</v>
      </c>
      <c r="H2136" s="151">
        <v>-31</v>
      </c>
      <c r="I2136" s="152">
        <v>-26.956521739130434</v>
      </c>
      <c r="J2136" s="142"/>
      <c r="K2136" s="159" t="s">
        <v>96</v>
      </c>
      <c r="L2136" s="150">
        <v>46</v>
      </c>
      <c r="M2136" s="151">
        <v>44</v>
      </c>
      <c r="N2136" s="151">
        <v>40</v>
      </c>
      <c r="O2136" s="151">
        <v>31</v>
      </c>
      <c r="P2136" s="151">
        <v>35</v>
      </c>
      <c r="Q2136" s="151">
        <v>4</v>
      </c>
      <c r="R2136" s="152">
        <v>12.903225806451612</v>
      </c>
      <c r="S2136" s="152"/>
    </row>
    <row r="2137" spans="1:19" s="145" customFormat="1" ht="14.45" customHeight="1">
      <c r="A2137" s="160"/>
      <c r="B2137" s="142" t="s">
        <v>97</v>
      </c>
      <c r="C2137" s="150">
        <v>181</v>
      </c>
      <c r="D2137" s="151">
        <v>160</v>
      </c>
      <c r="E2137" s="151">
        <v>107</v>
      </c>
      <c r="F2137" s="151">
        <v>92</v>
      </c>
      <c r="G2137" s="151">
        <v>105</v>
      </c>
      <c r="H2137" s="151">
        <v>13</v>
      </c>
      <c r="I2137" s="152">
        <v>14.130434782608695</v>
      </c>
      <c r="J2137" s="142"/>
      <c r="K2137" s="159" t="s">
        <v>97</v>
      </c>
      <c r="L2137" s="150">
        <v>64</v>
      </c>
      <c r="M2137" s="151">
        <v>41</v>
      </c>
      <c r="N2137" s="151">
        <v>44</v>
      </c>
      <c r="O2137" s="151">
        <v>33</v>
      </c>
      <c r="P2137" s="151">
        <v>29</v>
      </c>
      <c r="Q2137" s="151">
        <v>-4</v>
      </c>
      <c r="R2137" s="152">
        <v>-12.121212121212121</v>
      </c>
      <c r="S2137" s="152"/>
    </row>
    <row r="2138" spans="1:19" s="145" customFormat="1" ht="14.45" customHeight="1">
      <c r="A2138" s="160"/>
      <c r="B2138" s="142" t="s">
        <v>98</v>
      </c>
      <c r="C2138" s="150">
        <v>82</v>
      </c>
      <c r="D2138" s="151">
        <v>117</v>
      </c>
      <c r="E2138" s="151">
        <v>101</v>
      </c>
      <c r="F2138" s="151">
        <v>46</v>
      </c>
      <c r="G2138" s="151">
        <v>54</v>
      </c>
      <c r="H2138" s="151">
        <v>8</v>
      </c>
      <c r="I2138" s="152">
        <v>17.391304347826086</v>
      </c>
      <c r="J2138" s="142"/>
      <c r="K2138" s="159" t="s">
        <v>98</v>
      </c>
      <c r="L2138" s="150">
        <v>37</v>
      </c>
      <c r="M2138" s="151">
        <v>52</v>
      </c>
      <c r="N2138" s="151">
        <v>34</v>
      </c>
      <c r="O2138" s="151">
        <v>35</v>
      </c>
      <c r="P2138" s="151">
        <v>20</v>
      </c>
      <c r="Q2138" s="151">
        <v>-15</v>
      </c>
      <c r="R2138" s="152">
        <v>-42.857142857142854</v>
      </c>
      <c r="S2138" s="152"/>
    </row>
    <row r="2139" spans="1:19" s="145" customFormat="1" ht="14.45" customHeight="1">
      <c r="A2139" s="160"/>
      <c r="B2139" s="142" t="s">
        <v>99</v>
      </c>
      <c r="C2139" s="150">
        <v>74</v>
      </c>
      <c r="D2139" s="151">
        <v>88</v>
      </c>
      <c r="E2139" s="151">
        <v>87</v>
      </c>
      <c r="F2139" s="151">
        <v>55</v>
      </c>
      <c r="G2139" s="151">
        <v>36</v>
      </c>
      <c r="H2139" s="151">
        <v>-19</v>
      </c>
      <c r="I2139" s="152">
        <v>-34.545454545454547</v>
      </c>
      <c r="J2139" s="142"/>
      <c r="K2139" s="159" t="s">
        <v>99</v>
      </c>
      <c r="L2139" s="150">
        <v>51</v>
      </c>
      <c r="M2139" s="151">
        <v>34</v>
      </c>
      <c r="N2139" s="151">
        <v>40</v>
      </c>
      <c r="O2139" s="151">
        <v>34</v>
      </c>
      <c r="P2139" s="151">
        <v>26</v>
      </c>
      <c r="Q2139" s="151">
        <v>-8</v>
      </c>
      <c r="R2139" s="152">
        <v>-23.52941176470588</v>
      </c>
      <c r="S2139" s="152"/>
    </row>
    <row r="2140" spans="1:19" s="145" customFormat="1" ht="14.45" customHeight="1">
      <c r="A2140" s="160"/>
      <c r="B2140" s="142" t="s">
        <v>100</v>
      </c>
      <c r="C2140" s="150">
        <v>89</v>
      </c>
      <c r="D2140" s="151">
        <v>101</v>
      </c>
      <c r="E2140" s="151">
        <v>97</v>
      </c>
      <c r="F2140" s="151">
        <v>68</v>
      </c>
      <c r="G2140" s="151">
        <v>51</v>
      </c>
      <c r="H2140" s="151">
        <v>-17</v>
      </c>
      <c r="I2140" s="152">
        <v>-25</v>
      </c>
      <c r="J2140" s="142"/>
      <c r="K2140" s="159" t="s">
        <v>100</v>
      </c>
      <c r="L2140" s="150">
        <v>55</v>
      </c>
      <c r="M2140" s="151">
        <v>50</v>
      </c>
      <c r="N2140" s="151">
        <v>45</v>
      </c>
      <c r="O2140" s="151">
        <v>38</v>
      </c>
      <c r="P2140" s="151">
        <v>35</v>
      </c>
      <c r="Q2140" s="151">
        <v>-3</v>
      </c>
      <c r="R2140" s="152">
        <v>-7.8947368421052628</v>
      </c>
      <c r="S2140" s="152"/>
    </row>
    <row r="2141" spans="1:19" s="145" customFormat="1" ht="14.45" customHeight="1">
      <c r="A2141" s="160"/>
      <c r="B2141" s="142" t="s">
        <v>118</v>
      </c>
      <c r="C2141" s="150">
        <v>112</v>
      </c>
      <c r="D2141" s="151">
        <v>104</v>
      </c>
      <c r="E2141" s="151">
        <v>113</v>
      </c>
      <c r="F2141" s="151">
        <v>107</v>
      </c>
      <c r="G2141" s="151">
        <v>72</v>
      </c>
      <c r="H2141" s="151">
        <v>-35</v>
      </c>
      <c r="I2141" s="152">
        <v>-32.710280373831772</v>
      </c>
      <c r="J2141" s="142"/>
      <c r="K2141" s="159" t="s">
        <v>118</v>
      </c>
      <c r="L2141" s="150">
        <v>55</v>
      </c>
      <c r="M2141" s="151">
        <v>43</v>
      </c>
      <c r="N2141" s="151">
        <v>58</v>
      </c>
      <c r="O2141" s="151">
        <v>46</v>
      </c>
      <c r="P2141" s="151">
        <v>40</v>
      </c>
      <c r="Q2141" s="151">
        <v>-6</v>
      </c>
      <c r="R2141" s="152">
        <v>-13.043478260869565</v>
      </c>
      <c r="S2141" s="152"/>
    </row>
    <row r="2142" spans="1:19" s="145" customFormat="1" ht="14.45" customHeight="1">
      <c r="A2142" s="160"/>
      <c r="B2142" s="142" t="s">
        <v>101</v>
      </c>
      <c r="C2142" s="150">
        <v>175</v>
      </c>
      <c r="D2142" s="151">
        <v>126</v>
      </c>
      <c r="E2142" s="151">
        <v>106</v>
      </c>
      <c r="F2142" s="151">
        <v>111</v>
      </c>
      <c r="G2142" s="151">
        <v>115</v>
      </c>
      <c r="H2142" s="151">
        <v>4</v>
      </c>
      <c r="I2142" s="152">
        <v>3.6036036036036037</v>
      </c>
      <c r="J2142" s="142"/>
      <c r="K2142" s="159" t="s">
        <v>101</v>
      </c>
      <c r="L2142" s="150">
        <v>57</v>
      </c>
      <c r="M2142" s="151">
        <v>58</v>
      </c>
      <c r="N2142" s="151">
        <v>47</v>
      </c>
      <c r="O2142" s="151">
        <v>54</v>
      </c>
      <c r="P2142" s="151">
        <v>57</v>
      </c>
      <c r="Q2142" s="151">
        <v>3</v>
      </c>
      <c r="R2142" s="152">
        <v>5.5555555555555554</v>
      </c>
      <c r="S2142" s="152"/>
    </row>
    <row r="2143" spans="1:19" s="145" customFormat="1" ht="14.45" customHeight="1">
      <c r="A2143" s="160"/>
      <c r="B2143" s="142" t="s">
        <v>102</v>
      </c>
      <c r="C2143" s="150">
        <v>199</v>
      </c>
      <c r="D2143" s="151">
        <v>162</v>
      </c>
      <c r="E2143" s="151">
        <v>118</v>
      </c>
      <c r="F2143" s="151">
        <v>107</v>
      </c>
      <c r="G2143" s="151">
        <v>121</v>
      </c>
      <c r="H2143" s="151">
        <v>14</v>
      </c>
      <c r="I2143" s="152">
        <v>13.084112149532709</v>
      </c>
      <c r="J2143" s="142"/>
      <c r="K2143" s="159" t="s">
        <v>102</v>
      </c>
      <c r="L2143" s="150">
        <v>73</v>
      </c>
      <c r="M2143" s="151">
        <v>57</v>
      </c>
      <c r="N2143" s="151">
        <v>51</v>
      </c>
      <c r="O2143" s="151">
        <v>44</v>
      </c>
      <c r="P2143" s="151">
        <v>51</v>
      </c>
      <c r="Q2143" s="151">
        <v>7</v>
      </c>
      <c r="R2143" s="152">
        <v>15.909090909090908</v>
      </c>
      <c r="S2143" s="152"/>
    </row>
    <row r="2144" spans="1:19" s="145" customFormat="1" ht="14.45" customHeight="1">
      <c r="A2144" s="160"/>
      <c r="B2144" s="142" t="s">
        <v>103</v>
      </c>
      <c r="C2144" s="150">
        <v>155</v>
      </c>
      <c r="D2144" s="151">
        <v>202</v>
      </c>
      <c r="E2144" s="151">
        <v>145</v>
      </c>
      <c r="F2144" s="151">
        <v>112</v>
      </c>
      <c r="G2144" s="151">
        <v>107</v>
      </c>
      <c r="H2144" s="151">
        <v>-5</v>
      </c>
      <c r="I2144" s="152">
        <v>-4.4642857142857144</v>
      </c>
      <c r="J2144" s="142"/>
      <c r="K2144" s="159" t="s">
        <v>103</v>
      </c>
      <c r="L2144" s="150">
        <v>70</v>
      </c>
      <c r="M2144" s="151">
        <v>65</v>
      </c>
      <c r="N2144" s="151">
        <v>48</v>
      </c>
      <c r="O2144" s="151">
        <v>49</v>
      </c>
      <c r="P2144" s="151">
        <v>51</v>
      </c>
      <c r="Q2144" s="151">
        <v>2</v>
      </c>
      <c r="R2144" s="152">
        <v>4.0816326530612246</v>
      </c>
      <c r="S2144" s="152"/>
    </row>
    <row r="2145" spans="1:19" s="145" customFormat="1" ht="14.45" customHeight="1">
      <c r="A2145" s="160"/>
      <c r="B2145" s="142" t="s">
        <v>104</v>
      </c>
      <c r="C2145" s="150">
        <v>96</v>
      </c>
      <c r="D2145" s="151">
        <v>171</v>
      </c>
      <c r="E2145" s="151">
        <v>192</v>
      </c>
      <c r="F2145" s="151">
        <v>140</v>
      </c>
      <c r="G2145" s="151">
        <v>115</v>
      </c>
      <c r="H2145" s="151">
        <v>-25</v>
      </c>
      <c r="I2145" s="152">
        <v>-17.857142857142858</v>
      </c>
      <c r="J2145" s="142"/>
      <c r="K2145" s="159" t="s">
        <v>104</v>
      </c>
      <c r="L2145" s="150">
        <v>74</v>
      </c>
      <c r="M2145" s="151">
        <v>65</v>
      </c>
      <c r="N2145" s="151">
        <v>68</v>
      </c>
      <c r="O2145" s="151">
        <v>48</v>
      </c>
      <c r="P2145" s="151">
        <v>54</v>
      </c>
      <c r="Q2145" s="151">
        <v>6</v>
      </c>
      <c r="R2145" s="152">
        <v>12.5</v>
      </c>
      <c r="S2145" s="152"/>
    </row>
    <row r="2146" spans="1:19" s="145" customFormat="1" ht="14.45" customHeight="1">
      <c r="A2146" s="160"/>
      <c r="B2146" s="142" t="s">
        <v>105</v>
      </c>
      <c r="C2146" s="150">
        <v>51</v>
      </c>
      <c r="D2146" s="151">
        <v>105</v>
      </c>
      <c r="E2146" s="151">
        <v>179</v>
      </c>
      <c r="F2146" s="151">
        <v>192</v>
      </c>
      <c r="G2146" s="151">
        <v>132</v>
      </c>
      <c r="H2146" s="151">
        <v>-60</v>
      </c>
      <c r="I2146" s="152">
        <v>-31.25</v>
      </c>
      <c r="J2146" s="142"/>
      <c r="K2146" s="159" t="s">
        <v>105</v>
      </c>
      <c r="L2146" s="150">
        <v>78</v>
      </c>
      <c r="M2146" s="151">
        <v>68</v>
      </c>
      <c r="N2146" s="151">
        <v>60</v>
      </c>
      <c r="O2146" s="151">
        <v>64</v>
      </c>
      <c r="P2146" s="151">
        <v>44</v>
      </c>
      <c r="Q2146" s="151">
        <v>-20</v>
      </c>
      <c r="R2146" s="152">
        <v>-31.25</v>
      </c>
      <c r="S2146" s="152"/>
    </row>
    <row r="2147" spans="1:19" s="145" customFormat="1" ht="14.45" customHeight="1">
      <c r="A2147" s="160"/>
      <c r="B2147" s="142" t="s">
        <v>106</v>
      </c>
      <c r="C2147" s="150">
        <v>62</v>
      </c>
      <c r="D2147" s="151">
        <v>53</v>
      </c>
      <c r="E2147" s="151">
        <v>97</v>
      </c>
      <c r="F2147" s="151">
        <v>164</v>
      </c>
      <c r="G2147" s="151">
        <v>189</v>
      </c>
      <c r="H2147" s="151">
        <v>25</v>
      </c>
      <c r="I2147" s="152">
        <v>15.24390243902439</v>
      </c>
      <c r="J2147" s="142"/>
      <c r="K2147" s="159" t="s">
        <v>106</v>
      </c>
      <c r="L2147" s="150">
        <v>78</v>
      </c>
      <c r="M2147" s="151">
        <v>72</v>
      </c>
      <c r="N2147" s="151">
        <v>74</v>
      </c>
      <c r="O2147" s="151">
        <v>57</v>
      </c>
      <c r="P2147" s="151">
        <v>57</v>
      </c>
      <c r="Q2147" s="151">
        <v>0</v>
      </c>
      <c r="R2147" s="152">
        <v>0</v>
      </c>
      <c r="S2147" s="152"/>
    </row>
    <row r="2148" spans="1:19" s="139" customFormat="1" ht="14.45" customHeight="1">
      <c r="A2148" s="160"/>
      <c r="B2148" s="142" t="s">
        <v>107</v>
      </c>
      <c r="C2148" s="150">
        <v>41</v>
      </c>
      <c r="D2148" s="151">
        <v>62</v>
      </c>
      <c r="E2148" s="151">
        <v>53</v>
      </c>
      <c r="F2148" s="151">
        <v>88</v>
      </c>
      <c r="G2148" s="151">
        <v>145</v>
      </c>
      <c r="H2148" s="151">
        <v>57</v>
      </c>
      <c r="I2148" s="152">
        <v>64.772727272727266</v>
      </c>
      <c r="J2148" s="142"/>
      <c r="K2148" s="159" t="s">
        <v>107</v>
      </c>
      <c r="L2148" s="150">
        <v>58</v>
      </c>
      <c r="M2148" s="151">
        <v>70</v>
      </c>
      <c r="N2148" s="151">
        <v>68</v>
      </c>
      <c r="O2148" s="151">
        <v>65</v>
      </c>
      <c r="P2148" s="151">
        <v>49</v>
      </c>
      <c r="Q2148" s="151">
        <v>-16</v>
      </c>
      <c r="R2148" s="152">
        <v>-24.615384615384617</v>
      </c>
      <c r="S2148" s="152"/>
    </row>
    <row r="2149" spans="1:19" s="145" customFormat="1" ht="14.45" customHeight="1">
      <c r="A2149" s="160"/>
      <c r="B2149" s="142" t="s">
        <v>108</v>
      </c>
      <c r="C2149" s="150">
        <v>20</v>
      </c>
      <c r="D2149" s="151">
        <v>34</v>
      </c>
      <c r="E2149" s="151">
        <v>58</v>
      </c>
      <c r="F2149" s="151">
        <v>48</v>
      </c>
      <c r="G2149" s="151">
        <v>76</v>
      </c>
      <c r="H2149" s="151">
        <v>28</v>
      </c>
      <c r="I2149" s="152">
        <v>58.333333333333336</v>
      </c>
      <c r="J2149" s="142"/>
      <c r="K2149" s="159" t="s">
        <v>108</v>
      </c>
      <c r="L2149" s="150">
        <v>37</v>
      </c>
      <c r="M2149" s="151">
        <v>45</v>
      </c>
      <c r="N2149" s="151">
        <v>58</v>
      </c>
      <c r="O2149" s="151">
        <v>61</v>
      </c>
      <c r="P2149" s="151">
        <v>48</v>
      </c>
      <c r="Q2149" s="151">
        <v>-13</v>
      </c>
      <c r="R2149" s="152">
        <v>-21.311475409836063</v>
      </c>
      <c r="S2149" s="152"/>
    </row>
    <row r="2150" spans="1:19" s="145" customFormat="1" ht="14.45" customHeight="1">
      <c r="A2150" s="160"/>
      <c r="B2150" s="142" t="s">
        <v>109</v>
      </c>
      <c r="C2150" s="150">
        <v>5</v>
      </c>
      <c r="D2150" s="151">
        <v>11</v>
      </c>
      <c r="E2150" s="151">
        <v>28</v>
      </c>
      <c r="F2150" s="151">
        <v>45</v>
      </c>
      <c r="G2150" s="151">
        <v>34</v>
      </c>
      <c r="H2150" s="151">
        <v>-11</v>
      </c>
      <c r="I2150" s="152">
        <v>-24.444444444444443</v>
      </c>
      <c r="J2150" s="142"/>
      <c r="K2150" s="159" t="s">
        <v>109</v>
      </c>
      <c r="L2150" s="150">
        <v>24</v>
      </c>
      <c r="M2150" s="151">
        <v>29</v>
      </c>
      <c r="N2150" s="151">
        <v>34</v>
      </c>
      <c r="O2150" s="151">
        <v>48</v>
      </c>
      <c r="P2150" s="151">
        <v>40</v>
      </c>
      <c r="Q2150" s="151">
        <v>-8</v>
      </c>
      <c r="R2150" s="152">
        <v>-16.666666666666664</v>
      </c>
      <c r="S2150" s="152"/>
    </row>
    <row r="2151" spans="1:19" s="145" customFormat="1" ht="14.45" customHeight="1">
      <c r="A2151" s="160"/>
      <c r="B2151" s="142" t="s">
        <v>110</v>
      </c>
      <c r="C2151" s="150">
        <v>5</v>
      </c>
      <c r="D2151" s="151">
        <v>7</v>
      </c>
      <c r="E2151" s="151">
        <v>24</v>
      </c>
      <c r="F2151" s="151">
        <v>38</v>
      </c>
      <c r="G2151" s="151">
        <v>41</v>
      </c>
      <c r="H2151" s="151">
        <v>3</v>
      </c>
      <c r="I2151" s="152">
        <v>7.8947368421052628</v>
      </c>
      <c r="J2151" s="142"/>
      <c r="K2151" s="159" t="s">
        <v>110</v>
      </c>
      <c r="L2151" s="150">
        <v>14</v>
      </c>
      <c r="M2151" s="151">
        <v>19</v>
      </c>
      <c r="N2151" s="151">
        <v>26</v>
      </c>
      <c r="O2151" s="151">
        <v>25</v>
      </c>
      <c r="P2151" s="151">
        <v>36</v>
      </c>
      <c r="Q2151" s="151">
        <v>11</v>
      </c>
      <c r="R2151" s="152">
        <v>44</v>
      </c>
      <c r="S2151" s="152"/>
    </row>
    <row r="2152" spans="1:19" s="153" customFormat="1" ht="14.45" customHeight="1">
      <c r="A2152" s="160"/>
      <c r="B2152" s="142" t="s">
        <v>111</v>
      </c>
      <c r="C2152" s="323" t="s">
        <v>313</v>
      </c>
      <c r="D2152" s="151" t="s">
        <v>313</v>
      </c>
      <c r="E2152" s="151" t="s">
        <v>313</v>
      </c>
      <c r="F2152" s="151">
        <v>1</v>
      </c>
      <c r="G2152" s="151">
        <v>1</v>
      </c>
      <c r="H2152" s="151"/>
      <c r="I2152" s="152"/>
      <c r="J2152" s="160"/>
      <c r="K2152" s="142" t="s">
        <v>111</v>
      </c>
      <c r="L2152" s="323" t="s">
        <v>313</v>
      </c>
      <c r="M2152" s="151" t="s">
        <v>313</v>
      </c>
      <c r="N2152" s="151" t="s">
        <v>313</v>
      </c>
      <c r="O2152" s="151">
        <v>2</v>
      </c>
      <c r="P2152" s="151">
        <v>3</v>
      </c>
      <c r="Q2152" s="151"/>
      <c r="R2152" s="152"/>
      <c r="S2152" s="160"/>
    </row>
    <row r="2153" spans="1:19" s="145" customFormat="1" ht="14.45" customHeight="1">
      <c r="A2153" s="160"/>
      <c r="B2153" s="160"/>
      <c r="C2153" s="160"/>
      <c r="D2153" s="160"/>
      <c r="E2153" s="160"/>
      <c r="F2153" s="160"/>
      <c r="G2153" s="161"/>
      <c r="H2153" s="160"/>
      <c r="I2153" s="160"/>
      <c r="J2153" s="160"/>
      <c r="K2153" s="160"/>
      <c r="L2153" s="160"/>
      <c r="M2153" s="160"/>
      <c r="N2153" s="160"/>
      <c r="O2153" s="160"/>
      <c r="P2153" s="161"/>
      <c r="Q2153" s="160"/>
      <c r="R2153" s="160"/>
      <c r="S2153" s="160"/>
    </row>
    <row r="2154" spans="1:19" s="145" customFormat="1" ht="14.45" customHeight="1">
      <c r="A2154" s="160"/>
      <c r="B2154" s="160"/>
      <c r="C2154" s="160"/>
      <c r="D2154" s="160"/>
      <c r="E2154" s="160"/>
      <c r="F2154" s="160"/>
      <c r="G2154" s="161"/>
      <c r="H2154" s="160"/>
      <c r="I2154" s="160"/>
      <c r="J2154" s="160"/>
      <c r="K2154" s="160"/>
      <c r="L2154" s="160"/>
      <c r="M2154" s="160"/>
      <c r="N2154" s="160"/>
      <c r="O2154" s="160"/>
      <c r="P2154" s="161"/>
      <c r="Q2154" s="160"/>
      <c r="R2154" s="160"/>
      <c r="S2154" s="160"/>
    </row>
    <row r="2155" spans="1:19" s="145" customFormat="1" ht="14.45" customHeight="1">
      <c r="A2155" s="138"/>
      <c r="B2155" s="138" t="s">
        <v>704</v>
      </c>
      <c r="C2155" s="138"/>
      <c r="D2155" s="138"/>
      <c r="E2155" s="138"/>
      <c r="F2155" s="138"/>
      <c r="G2155" s="138"/>
      <c r="H2155" s="138"/>
      <c r="I2155" s="138"/>
      <c r="J2155" s="138"/>
      <c r="K2155" s="138" t="s">
        <v>705</v>
      </c>
      <c r="L2155" s="138"/>
      <c r="M2155" s="138"/>
      <c r="N2155" s="138"/>
      <c r="O2155" s="138"/>
      <c r="P2155" s="138"/>
      <c r="Q2155" s="138"/>
      <c r="R2155" s="138"/>
      <c r="S2155" s="138"/>
    </row>
    <row r="2156" spans="1:19" s="145" customFormat="1" ht="14.45" customHeight="1">
      <c r="A2156" s="160"/>
      <c r="B2156" s="491" t="s">
        <v>335</v>
      </c>
      <c r="C2156" s="140"/>
      <c r="D2156" s="140"/>
      <c r="E2156" s="140"/>
      <c r="F2156" s="140"/>
      <c r="G2156" s="143"/>
      <c r="H2156" s="141"/>
      <c r="I2156" s="141"/>
      <c r="J2156" s="142"/>
      <c r="K2156" s="491" t="s">
        <v>335</v>
      </c>
      <c r="L2156" s="140"/>
      <c r="M2156" s="140"/>
      <c r="N2156" s="140"/>
      <c r="O2156" s="140"/>
      <c r="P2156" s="143"/>
      <c r="Q2156" s="141"/>
      <c r="R2156" s="141"/>
      <c r="S2156" s="144"/>
    </row>
    <row r="2157" spans="1:19" s="145" customFormat="1" ht="14.45" customHeight="1">
      <c r="A2157" s="160"/>
      <c r="B2157" s="492"/>
      <c r="C2157" s="146" t="s">
        <v>151</v>
      </c>
      <c r="D2157" s="146" t="s">
        <v>86</v>
      </c>
      <c r="E2157" s="146" t="s">
        <v>87</v>
      </c>
      <c r="F2157" s="146" t="s">
        <v>410</v>
      </c>
      <c r="G2157" s="146" t="s">
        <v>739</v>
      </c>
      <c r="H2157" s="81" t="s">
        <v>509</v>
      </c>
      <c r="I2157" s="147" t="s">
        <v>807</v>
      </c>
      <c r="J2157" s="142"/>
      <c r="K2157" s="492"/>
      <c r="L2157" s="146" t="s">
        <v>151</v>
      </c>
      <c r="M2157" s="146" t="s">
        <v>86</v>
      </c>
      <c r="N2157" s="146" t="s">
        <v>87</v>
      </c>
      <c r="O2157" s="146" t="s">
        <v>410</v>
      </c>
      <c r="P2157" s="146" t="s">
        <v>739</v>
      </c>
      <c r="Q2157" s="81" t="s">
        <v>509</v>
      </c>
      <c r="R2157" s="147" t="s">
        <v>807</v>
      </c>
      <c r="S2157" s="144"/>
    </row>
    <row r="2158" spans="1:19" s="145" customFormat="1" ht="14.45" customHeight="1">
      <c r="A2158" s="160"/>
      <c r="B2158" s="493"/>
      <c r="C2158" s="148"/>
      <c r="D2158" s="148"/>
      <c r="E2158" s="148"/>
      <c r="F2158" s="148"/>
      <c r="G2158" s="148"/>
      <c r="H2158" s="149" t="s">
        <v>88</v>
      </c>
      <c r="I2158" s="81" t="s">
        <v>511</v>
      </c>
      <c r="J2158" s="142"/>
      <c r="K2158" s="493"/>
      <c r="L2158" s="148"/>
      <c r="M2158" s="148"/>
      <c r="N2158" s="148"/>
      <c r="O2158" s="148"/>
      <c r="P2158" s="148"/>
      <c r="Q2158" s="149" t="s">
        <v>88</v>
      </c>
      <c r="R2158" s="81" t="s">
        <v>511</v>
      </c>
      <c r="S2158" s="144"/>
    </row>
    <row r="2159" spans="1:19" s="180" customFormat="1" ht="14.45" customHeight="1">
      <c r="B2159" s="188" t="s">
        <v>90</v>
      </c>
      <c r="C2159" s="187">
        <v>1939</v>
      </c>
      <c r="D2159" s="183">
        <v>2084</v>
      </c>
      <c r="E2159" s="183">
        <v>2089</v>
      </c>
      <c r="F2159" s="183">
        <v>1996</v>
      </c>
      <c r="G2159" s="183">
        <v>1849</v>
      </c>
      <c r="H2159" s="182">
        <v>-147</v>
      </c>
      <c r="I2159" s="184">
        <v>-7.3647294589178358</v>
      </c>
      <c r="J2159" s="185"/>
      <c r="K2159" s="186" t="s">
        <v>90</v>
      </c>
      <c r="L2159" s="187">
        <v>1092</v>
      </c>
      <c r="M2159" s="183">
        <v>1015</v>
      </c>
      <c r="N2159" s="183">
        <v>999</v>
      </c>
      <c r="O2159" s="183">
        <v>964</v>
      </c>
      <c r="P2159" s="183">
        <v>928</v>
      </c>
      <c r="Q2159" s="182">
        <v>-36</v>
      </c>
      <c r="R2159" s="184">
        <v>-3.7344398340248963</v>
      </c>
      <c r="S2159" s="184"/>
    </row>
    <row r="2160" spans="1:19" s="145" customFormat="1" ht="14.45" customHeight="1">
      <c r="A2160" s="160"/>
      <c r="B2160" s="299" t="s">
        <v>91</v>
      </c>
      <c r="C2160" s="150">
        <v>373</v>
      </c>
      <c r="D2160" s="151">
        <v>325</v>
      </c>
      <c r="E2160" s="151">
        <v>293</v>
      </c>
      <c r="F2160" s="151">
        <v>236</v>
      </c>
      <c r="G2160" s="151">
        <v>204</v>
      </c>
      <c r="H2160" s="151">
        <v>-32</v>
      </c>
      <c r="I2160" s="152">
        <v>-13.559322033898304</v>
      </c>
      <c r="J2160" s="142"/>
      <c r="K2160" s="154" t="s">
        <v>91</v>
      </c>
      <c r="L2160" s="150">
        <v>129</v>
      </c>
      <c r="M2160" s="151">
        <v>123</v>
      </c>
      <c r="N2160" s="151">
        <v>98</v>
      </c>
      <c r="O2160" s="151">
        <v>99</v>
      </c>
      <c r="P2160" s="151">
        <v>117</v>
      </c>
      <c r="Q2160" s="151">
        <v>18</v>
      </c>
      <c r="R2160" s="152">
        <v>18.181818181818183</v>
      </c>
      <c r="S2160" s="152"/>
    </row>
    <row r="2161" spans="1:19" s="145" customFormat="1" ht="14.45" customHeight="1">
      <c r="A2161" s="160"/>
      <c r="B2161" s="299" t="s">
        <v>92</v>
      </c>
      <c r="C2161" s="150">
        <v>1369</v>
      </c>
      <c r="D2161" s="151">
        <v>1510</v>
      </c>
      <c r="E2161" s="151">
        <v>1411</v>
      </c>
      <c r="F2161" s="151">
        <v>1234</v>
      </c>
      <c r="G2161" s="151">
        <v>995</v>
      </c>
      <c r="H2161" s="151">
        <v>-239</v>
      </c>
      <c r="I2161" s="152">
        <v>-19.367909238249595</v>
      </c>
      <c r="J2161" s="142"/>
      <c r="K2161" s="154" t="s">
        <v>92</v>
      </c>
      <c r="L2161" s="150">
        <v>677</v>
      </c>
      <c r="M2161" s="151">
        <v>580</v>
      </c>
      <c r="N2161" s="151">
        <v>552</v>
      </c>
      <c r="O2161" s="151">
        <v>501</v>
      </c>
      <c r="P2161" s="151">
        <v>454</v>
      </c>
      <c r="Q2161" s="151">
        <v>-47</v>
      </c>
      <c r="R2161" s="152">
        <v>-9.3812375249500999</v>
      </c>
      <c r="S2161" s="152"/>
    </row>
    <row r="2162" spans="1:19" s="145" customFormat="1" ht="14.45" customHeight="1">
      <c r="A2162" s="160"/>
      <c r="B2162" s="299" t="s">
        <v>93</v>
      </c>
      <c r="C2162" s="150">
        <v>197</v>
      </c>
      <c r="D2162" s="151">
        <v>249</v>
      </c>
      <c r="E2162" s="151">
        <v>385</v>
      </c>
      <c r="F2162" s="151">
        <v>526</v>
      </c>
      <c r="G2162" s="151">
        <v>650</v>
      </c>
      <c r="H2162" s="151">
        <v>124</v>
      </c>
      <c r="I2162" s="152">
        <v>23.574144486692013</v>
      </c>
      <c r="J2162" s="142"/>
      <c r="K2162" s="154" t="s">
        <v>93</v>
      </c>
      <c r="L2162" s="150">
        <v>286</v>
      </c>
      <c r="M2162" s="151">
        <v>312</v>
      </c>
      <c r="N2162" s="151">
        <v>349</v>
      </c>
      <c r="O2162" s="151">
        <v>364</v>
      </c>
      <c r="P2162" s="151">
        <v>356</v>
      </c>
      <c r="Q2162" s="151">
        <v>-8</v>
      </c>
      <c r="R2162" s="152">
        <v>-2.197802197802198</v>
      </c>
      <c r="S2162" s="152"/>
    </row>
    <row r="2163" spans="1:19" s="145" customFormat="1" ht="14.45" customHeight="1">
      <c r="A2163" s="160"/>
      <c r="B2163" s="142"/>
      <c r="C2163" s="150"/>
      <c r="D2163" s="157"/>
      <c r="E2163" s="157"/>
      <c r="F2163" s="157"/>
      <c r="G2163" s="157"/>
      <c r="H2163" s="157"/>
      <c r="I2163" s="158"/>
      <c r="J2163" s="142"/>
      <c r="K2163" s="159"/>
      <c r="L2163" s="150"/>
      <c r="M2163" s="157"/>
      <c r="N2163" s="157"/>
      <c r="O2163" s="157"/>
      <c r="P2163" s="157"/>
      <c r="Q2163" s="157"/>
      <c r="R2163" s="158"/>
      <c r="S2163" s="158"/>
    </row>
    <row r="2164" spans="1:19" s="145" customFormat="1" ht="14.45" customHeight="1">
      <c r="A2164" s="160"/>
      <c r="B2164" s="142" t="s">
        <v>94</v>
      </c>
      <c r="C2164" s="150">
        <v>112</v>
      </c>
      <c r="D2164" s="151">
        <v>72</v>
      </c>
      <c r="E2164" s="151">
        <v>80</v>
      </c>
      <c r="F2164" s="151">
        <v>48</v>
      </c>
      <c r="G2164" s="151">
        <v>40</v>
      </c>
      <c r="H2164" s="151">
        <v>-8</v>
      </c>
      <c r="I2164" s="152">
        <v>-16.666666666666664</v>
      </c>
      <c r="J2164" s="142"/>
      <c r="K2164" s="159" t="s">
        <v>94</v>
      </c>
      <c r="L2164" s="150">
        <v>41</v>
      </c>
      <c r="M2164" s="151">
        <v>30</v>
      </c>
      <c r="N2164" s="151">
        <v>29</v>
      </c>
      <c r="O2164" s="151">
        <v>34</v>
      </c>
      <c r="P2164" s="151">
        <v>40</v>
      </c>
      <c r="Q2164" s="151">
        <v>6</v>
      </c>
      <c r="R2164" s="152">
        <v>17.647058823529413</v>
      </c>
      <c r="S2164" s="152"/>
    </row>
    <row r="2165" spans="1:19" s="145" customFormat="1" ht="14.45" customHeight="1">
      <c r="A2165" s="160"/>
      <c r="B2165" s="142" t="s">
        <v>95</v>
      </c>
      <c r="C2165" s="150">
        <v>111</v>
      </c>
      <c r="D2165" s="151">
        <v>123</v>
      </c>
      <c r="E2165" s="151">
        <v>87</v>
      </c>
      <c r="F2165" s="151">
        <v>101</v>
      </c>
      <c r="G2165" s="151">
        <v>65</v>
      </c>
      <c r="H2165" s="151">
        <v>-36</v>
      </c>
      <c r="I2165" s="152">
        <v>-35.64356435643564</v>
      </c>
      <c r="J2165" s="142"/>
      <c r="K2165" s="159" t="s">
        <v>95</v>
      </c>
      <c r="L2165" s="150">
        <v>46</v>
      </c>
      <c r="M2165" s="151">
        <v>52</v>
      </c>
      <c r="N2165" s="151">
        <v>28</v>
      </c>
      <c r="O2165" s="151">
        <v>30</v>
      </c>
      <c r="P2165" s="151">
        <v>41</v>
      </c>
      <c r="Q2165" s="151">
        <v>11</v>
      </c>
      <c r="R2165" s="152">
        <v>36.666666666666664</v>
      </c>
      <c r="S2165" s="152"/>
    </row>
    <row r="2166" spans="1:19" s="145" customFormat="1" ht="14.45" customHeight="1">
      <c r="A2166" s="160"/>
      <c r="B2166" s="142" t="s">
        <v>96</v>
      </c>
      <c r="C2166" s="150">
        <v>150</v>
      </c>
      <c r="D2166" s="151">
        <v>130</v>
      </c>
      <c r="E2166" s="151">
        <v>126</v>
      </c>
      <c r="F2166" s="151">
        <v>87</v>
      </c>
      <c r="G2166" s="151">
        <v>99</v>
      </c>
      <c r="H2166" s="151">
        <v>12</v>
      </c>
      <c r="I2166" s="152">
        <v>13.793103448275861</v>
      </c>
      <c r="J2166" s="142"/>
      <c r="K2166" s="159" t="s">
        <v>96</v>
      </c>
      <c r="L2166" s="150">
        <v>42</v>
      </c>
      <c r="M2166" s="151">
        <v>41</v>
      </c>
      <c r="N2166" s="151">
        <v>41</v>
      </c>
      <c r="O2166" s="151">
        <v>35</v>
      </c>
      <c r="P2166" s="151">
        <v>36</v>
      </c>
      <c r="Q2166" s="151">
        <v>1</v>
      </c>
      <c r="R2166" s="152">
        <v>2.8571428571428572</v>
      </c>
      <c r="S2166" s="152"/>
    </row>
    <row r="2167" spans="1:19" s="145" customFormat="1" ht="14.45" customHeight="1">
      <c r="A2167" s="160"/>
      <c r="B2167" s="142" t="s">
        <v>97</v>
      </c>
      <c r="C2167" s="150">
        <v>182</v>
      </c>
      <c r="D2167" s="151">
        <v>152</v>
      </c>
      <c r="E2167" s="151">
        <v>115</v>
      </c>
      <c r="F2167" s="151">
        <v>109</v>
      </c>
      <c r="G2167" s="151">
        <v>83</v>
      </c>
      <c r="H2167" s="151">
        <v>-26</v>
      </c>
      <c r="I2167" s="152">
        <v>-23.853211009174313</v>
      </c>
      <c r="J2167" s="142"/>
      <c r="K2167" s="159" t="s">
        <v>97</v>
      </c>
      <c r="L2167" s="150">
        <v>47</v>
      </c>
      <c r="M2167" s="151">
        <v>39</v>
      </c>
      <c r="N2167" s="151">
        <v>40</v>
      </c>
      <c r="O2167" s="151">
        <v>41</v>
      </c>
      <c r="P2167" s="151">
        <v>34</v>
      </c>
      <c r="Q2167" s="151">
        <v>-7</v>
      </c>
      <c r="R2167" s="152">
        <v>-17.073170731707318</v>
      </c>
      <c r="S2167" s="152"/>
    </row>
    <row r="2168" spans="1:19" s="145" customFormat="1" ht="14.45" customHeight="1">
      <c r="A2168" s="160"/>
      <c r="B2168" s="142" t="s">
        <v>98</v>
      </c>
      <c r="C2168" s="150">
        <v>115</v>
      </c>
      <c r="D2168" s="151">
        <v>136</v>
      </c>
      <c r="E2168" s="151">
        <v>97</v>
      </c>
      <c r="F2168" s="151">
        <v>74</v>
      </c>
      <c r="G2168" s="151">
        <v>59</v>
      </c>
      <c r="H2168" s="151">
        <v>-15</v>
      </c>
      <c r="I2168" s="152">
        <v>-20.27027027027027</v>
      </c>
      <c r="J2168" s="142"/>
      <c r="K2168" s="159" t="s">
        <v>98</v>
      </c>
      <c r="L2168" s="150">
        <v>43</v>
      </c>
      <c r="M2168" s="151">
        <v>36</v>
      </c>
      <c r="N2168" s="151">
        <v>31</v>
      </c>
      <c r="O2168" s="151">
        <v>29</v>
      </c>
      <c r="P2168" s="151">
        <v>29</v>
      </c>
      <c r="Q2168" s="151">
        <v>0</v>
      </c>
      <c r="R2168" s="152">
        <v>0</v>
      </c>
      <c r="S2168" s="152"/>
    </row>
    <row r="2169" spans="1:19" s="145" customFormat="1" ht="14.45" customHeight="1">
      <c r="A2169" s="160"/>
      <c r="B2169" s="142" t="s">
        <v>99</v>
      </c>
      <c r="C2169" s="150">
        <v>106</v>
      </c>
      <c r="D2169" s="151">
        <v>127</v>
      </c>
      <c r="E2169" s="151">
        <v>99</v>
      </c>
      <c r="F2169" s="151">
        <v>68</v>
      </c>
      <c r="G2169" s="151">
        <v>33</v>
      </c>
      <c r="H2169" s="151">
        <v>-35</v>
      </c>
      <c r="I2169" s="152">
        <v>-51.470588235294116</v>
      </c>
      <c r="J2169" s="142"/>
      <c r="K2169" s="159" t="s">
        <v>99</v>
      </c>
      <c r="L2169" s="150">
        <v>68</v>
      </c>
      <c r="M2169" s="151">
        <v>43</v>
      </c>
      <c r="N2169" s="151">
        <v>46</v>
      </c>
      <c r="O2169" s="151">
        <v>36</v>
      </c>
      <c r="P2169" s="151">
        <v>29</v>
      </c>
      <c r="Q2169" s="151">
        <v>-7</v>
      </c>
      <c r="R2169" s="152">
        <v>-19.444444444444446</v>
      </c>
      <c r="S2169" s="152"/>
    </row>
    <row r="2170" spans="1:19" s="145" customFormat="1" ht="14.45" customHeight="1">
      <c r="A2170" s="160"/>
      <c r="B2170" s="142" t="s">
        <v>100</v>
      </c>
      <c r="C2170" s="150">
        <v>102</v>
      </c>
      <c r="D2170" s="151">
        <v>143</v>
      </c>
      <c r="E2170" s="151">
        <v>116</v>
      </c>
      <c r="F2170" s="151">
        <v>85</v>
      </c>
      <c r="G2170" s="151">
        <v>48</v>
      </c>
      <c r="H2170" s="151">
        <v>-37</v>
      </c>
      <c r="I2170" s="152">
        <v>-43.529411764705884</v>
      </c>
      <c r="J2170" s="142"/>
      <c r="K2170" s="159" t="s">
        <v>100</v>
      </c>
      <c r="L2170" s="150">
        <v>53</v>
      </c>
      <c r="M2170" s="151">
        <v>59</v>
      </c>
      <c r="N2170" s="151">
        <v>51</v>
      </c>
      <c r="O2170" s="151">
        <v>41</v>
      </c>
      <c r="P2170" s="151">
        <v>30</v>
      </c>
      <c r="Q2170" s="151">
        <v>-11</v>
      </c>
      <c r="R2170" s="152">
        <v>-26.829268292682929</v>
      </c>
      <c r="S2170" s="152"/>
    </row>
    <row r="2171" spans="1:19" s="145" customFormat="1" ht="14.45" customHeight="1">
      <c r="A2171" s="160"/>
      <c r="B2171" s="142" t="s">
        <v>118</v>
      </c>
      <c r="C2171" s="150">
        <v>133</v>
      </c>
      <c r="D2171" s="151">
        <v>123</v>
      </c>
      <c r="E2171" s="151">
        <v>143</v>
      </c>
      <c r="F2171" s="151">
        <v>130</v>
      </c>
      <c r="G2171" s="151">
        <v>77</v>
      </c>
      <c r="H2171" s="151">
        <v>-53</v>
      </c>
      <c r="I2171" s="152">
        <v>-40.769230769230766</v>
      </c>
      <c r="J2171" s="142"/>
      <c r="K2171" s="159" t="s">
        <v>118</v>
      </c>
      <c r="L2171" s="150">
        <v>52</v>
      </c>
      <c r="M2171" s="151">
        <v>51</v>
      </c>
      <c r="N2171" s="151">
        <v>59</v>
      </c>
      <c r="O2171" s="151">
        <v>53</v>
      </c>
      <c r="P2171" s="151">
        <v>43</v>
      </c>
      <c r="Q2171" s="151">
        <v>-10</v>
      </c>
      <c r="R2171" s="152">
        <v>-18.867924528301888</v>
      </c>
      <c r="S2171" s="152"/>
    </row>
    <row r="2172" spans="1:19" s="145" customFormat="1" ht="14.45" customHeight="1">
      <c r="A2172" s="160"/>
      <c r="B2172" s="142" t="s">
        <v>101</v>
      </c>
      <c r="C2172" s="150">
        <v>208</v>
      </c>
      <c r="D2172" s="151">
        <v>136</v>
      </c>
      <c r="E2172" s="151">
        <v>131</v>
      </c>
      <c r="F2172" s="151">
        <v>145</v>
      </c>
      <c r="G2172" s="151">
        <v>129</v>
      </c>
      <c r="H2172" s="151">
        <v>-16</v>
      </c>
      <c r="I2172" s="152">
        <v>-11.03448275862069</v>
      </c>
      <c r="J2172" s="142"/>
      <c r="K2172" s="159" t="s">
        <v>101</v>
      </c>
      <c r="L2172" s="150">
        <v>59</v>
      </c>
      <c r="M2172" s="151">
        <v>47</v>
      </c>
      <c r="N2172" s="151">
        <v>56</v>
      </c>
      <c r="O2172" s="151">
        <v>57</v>
      </c>
      <c r="P2172" s="151">
        <v>66</v>
      </c>
      <c r="Q2172" s="151">
        <v>9</v>
      </c>
      <c r="R2172" s="152">
        <v>15.789473684210526</v>
      </c>
      <c r="S2172" s="152"/>
    </row>
    <row r="2173" spans="1:19" s="145" customFormat="1" ht="14.45" customHeight="1">
      <c r="A2173" s="160"/>
      <c r="B2173" s="142" t="s">
        <v>102</v>
      </c>
      <c r="C2173" s="150">
        <v>200</v>
      </c>
      <c r="D2173" s="151">
        <v>204</v>
      </c>
      <c r="E2173" s="151">
        <v>127</v>
      </c>
      <c r="F2173" s="151">
        <v>123</v>
      </c>
      <c r="G2173" s="151">
        <v>147</v>
      </c>
      <c r="H2173" s="151">
        <v>24</v>
      </c>
      <c r="I2173" s="152">
        <v>19.512195121951219</v>
      </c>
      <c r="J2173" s="142"/>
      <c r="K2173" s="159" t="s">
        <v>102</v>
      </c>
      <c r="L2173" s="150">
        <v>78</v>
      </c>
      <c r="M2173" s="151">
        <v>62</v>
      </c>
      <c r="N2173" s="151">
        <v>52</v>
      </c>
      <c r="O2173" s="151">
        <v>66</v>
      </c>
      <c r="P2173" s="151">
        <v>55</v>
      </c>
      <c r="Q2173" s="151">
        <v>-11</v>
      </c>
      <c r="R2173" s="152">
        <v>-16.666666666666664</v>
      </c>
      <c r="S2173" s="152"/>
    </row>
    <row r="2174" spans="1:19" s="145" customFormat="1" ht="14.45" customHeight="1">
      <c r="A2174" s="160"/>
      <c r="B2174" s="142" t="s">
        <v>103</v>
      </c>
      <c r="C2174" s="150">
        <v>173</v>
      </c>
      <c r="D2174" s="151">
        <v>210</v>
      </c>
      <c r="E2174" s="151">
        <v>198</v>
      </c>
      <c r="F2174" s="151">
        <v>121</v>
      </c>
      <c r="G2174" s="151">
        <v>116</v>
      </c>
      <c r="H2174" s="151">
        <v>-5</v>
      </c>
      <c r="I2174" s="152">
        <v>-4.1322314049586781</v>
      </c>
      <c r="J2174" s="142"/>
      <c r="K2174" s="159" t="s">
        <v>103</v>
      </c>
      <c r="L2174" s="150">
        <v>104</v>
      </c>
      <c r="M2174" s="151">
        <v>76</v>
      </c>
      <c r="N2174" s="151">
        <v>58</v>
      </c>
      <c r="O2174" s="151">
        <v>50</v>
      </c>
      <c r="P2174" s="151">
        <v>69</v>
      </c>
      <c r="Q2174" s="151">
        <v>19</v>
      </c>
      <c r="R2174" s="152">
        <v>38</v>
      </c>
      <c r="S2174" s="152"/>
    </row>
    <row r="2175" spans="1:19" s="145" customFormat="1" ht="14.45" customHeight="1">
      <c r="A2175" s="160"/>
      <c r="B2175" s="142" t="s">
        <v>104</v>
      </c>
      <c r="C2175" s="150">
        <v>87</v>
      </c>
      <c r="D2175" s="151">
        <v>183</v>
      </c>
      <c r="E2175" s="151">
        <v>203</v>
      </c>
      <c r="F2175" s="151">
        <v>182</v>
      </c>
      <c r="G2175" s="151">
        <v>123</v>
      </c>
      <c r="H2175" s="151">
        <v>-59</v>
      </c>
      <c r="I2175" s="152">
        <v>-32.417582417582416</v>
      </c>
      <c r="J2175" s="142"/>
      <c r="K2175" s="159" t="s">
        <v>104</v>
      </c>
      <c r="L2175" s="150">
        <v>78</v>
      </c>
      <c r="M2175" s="151">
        <v>90</v>
      </c>
      <c r="N2175" s="151">
        <v>68</v>
      </c>
      <c r="O2175" s="151">
        <v>57</v>
      </c>
      <c r="P2175" s="151">
        <v>47</v>
      </c>
      <c r="Q2175" s="151">
        <v>-10</v>
      </c>
      <c r="R2175" s="152">
        <v>-17.543859649122805</v>
      </c>
      <c r="S2175" s="152"/>
    </row>
    <row r="2176" spans="1:19" s="145" customFormat="1" ht="14.45" customHeight="1">
      <c r="A2176" s="160"/>
      <c r="B2176" s="142" t="s">
        <v>105</v>
      </c>
      <c r="C2176" s="150">
        <v>63</v>
      </c>
      <c r="D2176" s="151">
        <v>96</v>
      </c>
      <c r="E2176" s="151">
        <v>182</v>
      </c>
      <c r="F2176" s="151">
        <v>197</v>
      </c>
      <c r="G2176" s="151">
        <v>180</v>
      </c>
      <c r="H2176" s="151">
        <v>-17</v>
      </c>
      <c r="I2176" s="152">
        <v>-8.6294416243654819</v>
      </c>
      <c r="J2176" s="142"/>
      <c r="K2176" s="159" t="s">
        <v>105</v>
      </c>
      <c r="L2176" s="150">
        <v>95</v>
      </c>
      <c r="M2176" s="151">
        <v>77</v>
      </c>
      <c r="N2176" s="151">
        <v>91</v>
      </c>
      <c r="O2176" s="151">
        <v>71</v>
      </c>
      <c r="P2176" s="151">
        <v>52</v>
      </c>
      <c r="Q2176" s="151">
        <v>-19</v>
      </c>
      <c r="R2176" s="152">
        <v>-26.760563380281688</v>
      </c>
      <c r="S2176" s="152"/>
    </row>
    <row r="2177" spans="1:19" s="139" customFormat="1" ht="14.45" customHeight="1">
      <c r="A2177" s="160"/>
      <c r="B2177" s="142" t="s">
        <v>106</v>
      </c>
      <c r="C2177" s="150">
        <v>68</v>
      </c>
      <c r="D2177" s="151">
        <v>67</v>
      </c>
      <c r="E2177" s="151">
        <v>96</v>
      </c>
      <c r="F2177" s="151">
        <v>182</v>
      </c>
      <c r="G2177" s="151">
        <v>188</v>
      </c>
      <c r="H2177" s="151">
        <v>6</v>
      </c>
      <c r="I2177" s="152">
        <v>3.296703296703297</v>
      </c>
      <c r="J2177" s="142"/>
      <c r="K2177" s="159" t="s">
        <v>106</v>
      </c>
      <c r="L2177" s="150">
        <v>81</v>
      </c>
      <c r="M2177" s="151">
        <v>95</v>
      </c>
      <c r="N2177" s="151">
        <v>78</v>
      </c>
      <c r="O2177" s="151">
        <v>89</v>
      </c>
      <c r="P2177" s="151">
        <v>66</v>
      </c>
      <c r="Q2177" s="151">
        <v>-23</v>
      </c>
      <c r="R2177" s="152">
        <v>-25.842696629213485</v>
      </c>
      <c r="S2177" s="152"/>
    </row>
    <row r="2178" spans="1:19" s="145" customFormat="1" ht="14.45" customHeight="1">
      <c r="A2178" s="160"/>
      <c r="B2178" s="142" t="s">
        <v>107</v>
      </c>
      <c r="C2178" s="150">
        <v>52</v>
      </c>
      <c r="D2178" s="151">
        <v>69</v>
      </c>
      <c r="E2178" s="151">
        <v>70</v>
      </c>
      <c r="F2178" s="151">
        <v>91</v>
      </c>
      <c r="G2178" s="151">
        <v>170</v>
      </c>
      <c r="H2178" s="151">
        <v>79</v>
      </c>
      <c r="I2178" s="152">
        <v>86.813186813186817</v>
      </c>
      <c r="J2178" s="142"/>
      <c r="K2178" s="159" t="s">
        <v>107</v>
      </c>
      <c r="L2178" s="150">
        <v>71</v>
      </c>
      <c r="M2178" s="151">
        <v>78</v>
      </c>
      <c r="N2178" s="151">
        <v>88</v>
      </c>
      <c r="O2178" s="151">
        <v>75</v>
      </c>
      <c r="P2178" s="151">
        <v>83</v>
      </c>
      <c r="Q2178" s="151">
        <v>8</v>
      </c>
      <c r="R2178" s="152">
        <v>10.666666666666668</v>
      </c>
      <c r="S2178" s="152"/>
    </row>
    <row r="2179" spans="1:19" s="145" customFormat="1" ht="14.45" customHeight="1">
      <c r="A2179" s="160"/>
      <c r="B2179" s="142" t="s">
        <v>108</v>
      </c>
      <c r="C2179" s="150">
        <v>38</v>
      </c>
      <c r="D2179" s="151">
        <v>52</v>
      </c>
      <c r="E2179" s="151">
        <v>70</v>
      </c>
      <c r="F2179" s="151">
        <v>76</v>
      </c>
      <c r="G2179" s="151">
        <v>90</v>
      </c>
      <c r="H2179" s="151">
        <v>14</v>
      </c>
      <c r="I2179" s="152">
        <v>18.421052631578945</v>
      </c>
      <c r="J2179" s="142"/>
      <c r="K2179" s="159" t="s">
        <v>108</v>
      </c>
      <c r="L2179" s="150">
        <v>58</v>
      </c>
      <c r="M2179" s="151">
        <v>62</v>
      </c>
      <c r="N2179" s="151">
        <v>71</v>
      </c>
      <c r="O2179" s="151">
        <v>85</v>
      </c>
      <c r="P2179" s="151">
        <v>78</v>
      </c>
      <c r="Q2179" s="151">
        <v>-7</v>
      </c>
      <c r="R2179" s="152">
        <v>-8.235294117647058</v>
      </c>
      <c r="S2179" s="152"/>
    </row>
    <row r="2180" spans="1:19" s="145" customFormat="1" ht="14.45" customHeight="1">
      <c r="A2180" s="160"/>
      <c r="B2180" s="142" t="s">
        <v>109</v>
      </c>
      <c r="C2180" s="150">
        <v>26</v>
      </c>
      <c r="D2180" s="151">
        <v>28</v>
      </c>
      <c r="E2180" s="151">
        <v>61</v>
      </c>
      <c r="F2180" s="151">
        <v>78</v>
      </c>
      <c r="G2180" s="151">
        <v>65</v>
      </c>
      <c r="H2180" s="151">
        <v>-13</v>
      </c>
      <c r="I2180" s="152">
        <v>-16.666666666666664</v>
      </c>
      <c r="J2180" s="142"/>
      <c r="K2180" s="159" t="s">
        <v>109</v>
      </c>
      <c r="L2180" s="150">
        <v>43</v>
      </c>
      <c r="M2180" s="151">
        <v>40</v>
      </c>
      <c r="N2180" s="151">
        <v>50</v>
      </c>
      <c r="O2180" s="151">
        <v>54</v>
      </c>
      <c r="P2180" s="151">
        <v>73</v>
      </c>
      <c r="Q2180" s="151">
        <v>19</v>
      </c>
      <c r="R2180" s="152">
        <v>35.185185185185183</v>
      </c>
      <c r="S2180" s="152"/>
    </row>
    <row r="2181" spans="1:19" s="153" customFormat="1" ht="14.45" customHeight="1">
      <c r="A2181" s="160"/>
      <c r="B2181" s="142" t="s">
        <v>110</v>
      </c>
      <c r="C2181" s="150">
        <v>13</v>
      </c>
      <c r="D2181" s="151">
        <v>33</v>
      </c>
      <c r="E2181" s="151">
        <v>88</v>
      </c>
      <c r="F2181" s="151">
        <v>99</v>
      </c>
      <c r="G2181" s="151">
        <v>137</v>
      </c>
      <c r="H2181" s="151">
        <v>38</v>
      </c>
      <c r="I2181" s="152">
        <v>38.383838383838381</v>
      </c>
      <c r="J2181" s="142"/>
      <c r="K2181" s="159" t="s">
        <v>110</v>
      </c>
      <c r="L2181" s="150">
        <v>33</v>
      </c>
      <c r="M2181" s="151">
        <v>37</v>
      </c>
      <c r="N2181" s="151">
        <v>62</v>
      </c>
      <c r="O2181" s="151">
        <v>61</v>
      </c>
      <c r="P2181" s="151">
        <v>56</v>
      </c>
      <c r="Q2181" s="151">
        <v>-5</v>
      </c>
      <c r="R2181" s="152">
        <v>-8.1967213114754092</v>
      </c>
      <c r="S2181" s="152"/>
    </row>
    <row r="2182" spans="1:19" s="145" customFormat="1" ht="14.45" customHeight="1">
      <c r="A2182" s="160"/>
      <c r="B2182" s="142" t="s">
        <v>111</v>
      </c>
      <c r="C2182" s="323" t="s">
        <v>313</v>
      </c>
      <c r="D2182" s="151" t="s">
        <v>313</v>
      </c>
      <c r="E2182" s="151" t="s">
        <v>313</v>
      </c>
      <c r="F2182" s="151" t="s">
        <v>313</v>
      </c>
      <c r="G2182" s="151" t="s">
        <v>313</v>
      </c>
      <c r="H2182" s="151"/>
      <c r="I2182" s="152"/>
      <c r="J2182" s="160"/>
      <c r="K2182" s="142" t="s">
        <v>111</v>
      </c>
      <c r="L2182" s="323" t="s">
        <v>313</v>
      </c>
      <c r="M2182" s="151" t="s">
        <v>313</v>
      </c>
      <c r="N2182" s="151" t="s">
        <v>313</v>
      </c>
      <c r="O2182" s="151" t="s">
        <v>313</v>
      </c>
      <c r="P2182" s="151">
        <v>1</v>
      </c>
      <c r="Q2182" s="151"/>
      <c r="R2182" s="152"/>
      <c r="S2182" s="160"/>
    </row>
    <row r="2183" spans="1:19" s="145" customFormat="1" ht="14.45" customHeight="1">
      <c r="A2183" s="160"/>
      <c r="B2183" s="162"/>
      <c r="C2183" s="162"/>
      <c r="D2183" s="162"/>
      <c r="E2183" s="162"/>
      <c r="F2183" s="162"/>
      <c r="G2183" s="162"/>
      <c r="H2183" s="162"/>
      <c r="I2183" s="162"/>
      <c r="J2183" s="162"/>
      <c r="K2183" s="162"/>
      <c r="L2183" s="162"/>
      <c r="M2183" s="162"/>
      <c r="N2183" s="162"/>
      <c r="O2183" s="162"/>
      <c r="P2183" s="161"/>
      <c r="Q2183" s="160"/>
      <c r="R2183" s="160"/>
      <c r="S2183" s="160"/>
    </row>
    <row r="2184" spans="1:19" s="145" customFormat="1" ht="14.45" customHeight="1">
      <c r="A2184" s="160"/>
      <c r="B2184" s="162"/>
      <c r="C2184" s="162"/>
      <c r="D2184" s="162"/>
      <c r="E2184" s="162"/>
      <c r="F2184" s="162"/>
      <c r="G2184" s="162"/>
      <c r="H2184" s="162"/>
      <c r="I2184" s="162"/>
      <c r="J2184" s="162"/>
      <c r="K2184" s="162"/>
      <c r="L2184" s="162"/>
      <c r="M2184" s="162"/>
      <c r="N2184" s="162"/>
      <c r="O2184" s="162"/>
      <c r="P2184" s="161"/>
      <c r="Q2184" s="160"/>
      <c r="R2184" s="160"/>
      <c r="S2184" s="160"/>
    </row>
    <row r="2185" spans="1:19" s="145" customFormat="1" ht="14.45" customHeight="1">
      <c r="A2185" s="160"/>
      <c r="B2185" s="162"/>
      <c r="C2185" s="162"/>
      <c r="D2185" s="162"/>
      <c r="E2185" s="162"/>
      <c r="F2185" s="162"/>
      <c r="G2185" s="162"/>
      <c r="H2185" s="162"/>
      <c r="I2185" s="162"/>
      <c r="J2185" s="162"/>
      <c r="K2185" s="162"/>
      <c r="L2185" s="162"/>
      <c r="M2185" s="162"/>
      <c r="N2185" s="162"/>
      <c r="O2185" s="162"/>
      <c r="P2185" s="161"/>
      <c r="Q2185" s="160"/>
      <c r="R2185" s="160"/>
      <c r="S2185" s="160"/>
    </row>
    <row r="2186" spans="1:19" s="145" customFormat="1" ht="14.45" customHeight="1">
      <c r="A2186" s="138"/>
      <c r="B2186" s="138" t="s">
        <v>281</v>
      </c>
      <c r="C2186" s="138"/>
      <c r="D2186" s="138"/>
      <c r="E2186" s="138"/>
      <c r="F2186" s="138"/>
      <c r="G2186" s="138"/>
      <c r="H2186" s="138"/>
      <c r="I2186" s="138"/>
      <c r="J2186" s="138"/>
      <c r="K2186" s="138" t="s">
        <v>282</v>
      </c>
      <c r="L2186" s="138"/>
      <c r="M2186" s="138"/>
      <c r="N2186" s="138"/>
      <c r="O2186" s="138"/>
      <c r="P2186" s="138"/>
      <c r="Q2186" s="138"/>
      <c r="R2186" s="138"/>
      <c r="S2186" s="138"/>
    </row>
    <row r="2187" spans="1:19" s="145" customFormat="1" ht="14.45" customHeight="1">
      <c r="A2187" s="160"/>
      <c r="B2187" s="491" t="s">
        <v>335</v>
      </c>
      <c r="C2187" s="140"/>
      <c r="D2187" s="140"/>
      <c r="E2187" s="140"/>
      <c r="F2187" s="140"/>
      <c r="G2187" s="143"/>
      <c r="H2187" s="141"/>
      <c r="I2187" s="141"/>
      <c r="J2187" s="142"/>
      <c r="K2187" s="491" t="s">
        <v>335</v>
      </c>
      <c r="L2187" s="140"/>
      <c r="M2187" s="140"/>
      <c r="N2187" s="140"/>
      <c r="O2187" s="140"/>
      <c r="P2187" s="143"/>
      <c r="Q2187" s="141"/>
      <c r="R2187" s="141"/>
      <c r="S2187" s="144"/>
    </row>
    <row r="2188" spans="1:19" s="145" customFormat="1" ht="14.45" customHeight="1">
      <c r="A2188" s="160"/>
      <c r="B2188" s="492"/>
      <c r="C2188" s="146" t="s">
        <v>151</v>
      </c>
      <c r="D2188" s="146" t="s">
        <v>86</v>
      </c>
      <c r="E2188" s="146" t="s">
        <v>87</v>
      </c>
      <c r="F2188" s="146" t="s">
        <v>410</v>
      </c>
      <c r="G2188" s="146" t="s">
        <v>739</v>
      </c>
      <c r="H2188" s="81" t="s">
        <v>509</v>
      </c>
      <c r="I2188" s="147" t="s">
        <v>807</v>
      </c>
      <c r="J2188" s="142"/>
      <c r="K2188" s="492"/>
      <c r="L2188" s="146" t="s">
        <v>151</v>
      </c>
      <c r="M2188" s="146" t="s">
        <v>86</v>
      </c>
      <c r="N2188" s="146" t="s">
        <v>87</v>
      </c>
      <c r="O2188" s="146" t="s">
        <v>410</v>
      </c>
      <c r="P2188" s="146" t="s">
        <v>739</v>
      </c>
      <c r="Q2188" s="81" t="s">
        <v>509</v>
      </c>
      <c r="R2188" s="147" t="s">
        <v>807</v>
      </c>
      <c r="S2188" s="144"/>
    </row>
    <row r="2189" spans="1:19" s="145" customFormat="1" ht="14.45" customHeight="1">
      <c r="A2189" s="160"/>
      <c r="B2189" s="493"/>
      <c r="C2189" s="148"/>
      <c r="D2189" s="148"/>
      <c r="E2189" s="148"/>
      <c r="F2189" s="148"/>
      <c r="G2189" s="148"/>
      <c r="H2189" s="149" t="s">
        <v>88</v>
      </c>
      <c r="I2189" s="81" t="s">
        <v>511</v>
      </c>
      <c r="J2189" s="142"/>
      <c r="K2189" s="493"/>
      <c r="L2189" s="148"/>
      <c r="M2189" s="148"/>
      <c r="N2189" s="148"/>
      <c r="O2189" s="148"/>
      <c r="P2189" s="148"/>
      <c r="Q2189" s="149" t="s">
        <v>88</v>
      </c>
      <c r="R2189" s="81" t="s">
        <v>511</v>
      </c>
      <c r="S2189" s="144"/>
    </row>
    <row r="2190" spans="1:19" s="180" customFormat="1" ht="14.45" customHeight="1">
      <c r="B2190" s="188" t="s">
        <v>90</v>
      </c>
      <c r="C2190" s="187">
        <v>852</v>
      </c>
      <c r="D2190" s="183">
        <v>987</v>
      </c>
      <c r="E2190" s="183">
        <v>1024</v>
      </c>
      <c r="F2190" s="183">
        <v>1043</v>
      </c>
      <c r="G2190" s="183">
        <v>892</v>
      </c>
      <c r="H2190" s="182">
        <v>-151</v>
      </c>
      <c r="I2190" s="184">
        <v>-14.477468839884947</v>
      </c>
      <c r="J2190" s="185"/>
      <c r="K2190" s="186" t="s">
        <v>90</v>
      </c>
      <c r="L2190" s="187">
        <v>9804</v>
      </c>
      <c r="M2190" s="183">
        <v>9675</v>
      </c>
      <c r="N2190" s="183">
        <v>9144</v>
      </c>
      <c r="O2190" s="183">
        <v>8746</v>
      </c>
      <c r="P2190" s="183">
        <v>8325</v>
      </c>
      <c r="Q2190" s="182">
        <v>-421</v>
      </c>
      <c r="R2190" s="184">
        <v>-4.8136290875828953</v>
      </c>
      <c r="S2190" s="184"/>
    </row>
    <row r="2191" spans="1:19" s="145" customFormat="1" ht="14.45" customHeight="1">
      <c r="A2191" s="160"/>
      <c r="B2191" s="299" t="s">
        <v>91</v>
      </c>
      <c r="C2191" s="150">
        <v>118</v>
      </c>
      <c r="D2191" s="151">
        <v>83</v>
      </c>
      <c r="E2191" s="151">
        <v>73</v>
      </c>
      <c r="F2191" s="151">
        <v>55</v>
      </c>
      <c r="G2191" s="151">
        <v>39</v>
      </c>
      <c r="H2191" s="151">
        <v>-16</v>
      </c>
      <c r="I2191" s="152">
        <v>-29.09090909090909</v>
      </c>
      <c r="J2191" s="142"/>
      <c r="K2191" s="154" t="s">
        <v>91</v>
      </c>
      <c r="L2191" s="150">
        <v>1315</v>
      </c>
      <c r="M2191" s="151">
        <v>1156</v>
      </c>
      <c r="N2191" s="151">
        <v>951</v>
      </c>
      <c r="O2191" s="151">
        <v>847</v>
      </c>
      <c r="P2191" s="151">
        <v>785</v>
      </c>
      <c r="Q2191" s="151">
        <v>-62</v>
      </c>
      <c r="R2191" s="152">
        <v>-7.319952774498228</v>
      </c>
      <c r="S2191" s="152"/>
    </row>
    <row r="2192" spans="1:19" s="145" customFormat="1" ht="14.45" customHeight="1">
      <c r="A2192" s="160"/>
      <c r="B2192" s="299" t="s">
        <v>92</v>
      </c>
      <c r="C2192" s="150">
        <v>545</v>
      </c>
      <c r="D2192" s="151">
        <v>539</v>
      </c>
      <c r="E2192" s="151">
        <v>461</v>
      </c>
      <c r="F2192" s="151">
        <v>456</v>
      </c>
      <c r="G2192" s="151">
        <v>330</v>
      </c>
      <c r="H2192" s="151">
        <v>-126</v>
      </c>
      <c r="I2192" s="152">
        <v>-27.631578947368425</v>
      </c>
      <c r="J2192" s="142"/>
      <c r="K2192" s="154" t="s">
        <v>92</v>
      </c>
      <c r="L2192" s="150">
        <v>6187</v>
      </c>
      <c r="M2192" s="151">
        <v>5766</v>
      </c>
      <c r="N2192" s="151">
        <v>5118</v>
      </c>
      <c r="O2192" s="151">
        <v>4407</v>
      </c>
      <c r="P2192" s="151">
        <v>3929</v>
      </c>
      <c r="Q2192" s="151">
        <v>-478</v>
      </c>
      <c r="R2192" s="152">
        <v>-10.846380757885182</v>
      </c>
      <c r="S2192" s="152"/>
    </row>
    <row r="2193" spans="1:19" s="145" customFormat="1" ht="14.45" customHeight="1">
      <c r="A2193" s="160"/>
      <c r="B2193" s="299" t="s">
        <v>93</v>
      </c>
      <c r="C2193" s="150">
        <v>189</v>
      </c>
      <c r="D2193" s="151">
        <v>365</v>
      </c>
      <c r="E2193" s="151">
        <v>490</v>
      </c>
      <c r="F2193" s="151">
        <v>531</v>
      </c>
      <c r="G2193" s="151">
        <v>522</v>
      </c>
      <c r="H2193" s="151">
        <v>-9</v>
      </c>
      <c r="I2193" s="152">
        <v>-1.6949152542372881</v>
      </c>
      <c r="J2193" s="142"/>
      <c r="K2193" s="154" t="s">
        <v>93</v>
      </c>
      <c r="L2193" s="150">
        <v>2302</v>
      </c>
      <c r="M2193" s="151">
        <v>2753</v>
      </c>
      <c r="N2193" s="151">
        <v>3075</v>
      </c>
      <c r="O2193" s="151">
        <v>3485</v>
      </c>
      <c r="P2193" s="151">
        <v>3599</v>
      </c>
      <c r="Q2193" s="151">
        <v>114</v>
      </c>
      <c r="R2193" s="152">
        <v>3.27116212338594</v>
      </c>
      <c r="S2193" s="152"/>
    </row>
    <row r="2194" spans="1:19" s="145" customFormat="1" ht="14.45" customHeight="1">
      <c r="A2194" s="160"/>
      <c r="B2194" s="142"/>
      <c r="C2194" s="150"/>
      <c r="D2194" s="157"/>
      <c r="E2194" s="157"/>
      <c r="F2194" s="157"/>
      <c r="G2194" s="157"/>
      <c r="H2194" s="157"/>
      <c r="I2194" s="158"/>
      <c r="J2194" s="142"/>
      <c r="K2194" s="159"/>
      <c r="L2194" s="150"/>
      <c r="M2194" s="157"/>
      <c r="N2194" s="157"/>
      <c r="O2194" s="157"/>
      <c r="P2194" s="157"/>
      <c r="Q2194" s="157"/>
      <c r="R2194" s="158"/>
      <c r="S2194" s="158"/>
    </row>
    <row r="2195" spans="1:19" s="145" customFormat="1" ht="14.45" customHeight="1">
      <c r="A2195" s="160"/>
      <c r="B2195" s="142" t="s">
        <v>94</v>
      </c>
      <c r="C2195" s="150">
        <v>36</v>
      </c>
      <c r="D2195" s="151">
        <v>24</v>
      </c>
      <c r="E2195" s="151">
        <v>22</v>
      </c>
      <c r="F2195" s="151">
        <v>19</v>
      </c>
      <c r="G2195" s="151">
        <v>11</v>
      </c>
      <c r="H2195" s="151">
        <v>-8</v>
      </c>
      <c r="I2195" s="152">
        <v>-42.105263157894733</v>
      </c>
      <c r="J2195" s="142"/>
      <c r="K2195" s="159" t="s">
        <v>94</v>
      </c>
      <c r="L2195" s="150">
        <v>418</v>
      </c>
      <c r="M2195" s="151">
        <v>321</v>
      </c>
      <c r="N2195" s="151">
        <v>260</v>
      </c>
      <c r="O2195" s="151">
        <v>260</v>
      </c>
      <c r="P2195" s="151">
        <v>220</v>
      </c>
      <c r="Q2195" s="151">
        <v>-40</v>
      </c>
      <c r="R2195" s="152">
        <v>-15.384615384615385</v>
      </c>
      <c r="S2195" s="152"/>
    </row>
    <row r="2196" spans="1:19" s="145" customFormat="1" ht="14.45" customHeight="1">
      <c r="A2196" s="160"/>
      <c r="B2196" s="142" t="s">
        <v>95</v>
      </c>
      <c r="C2196" s="150">
        <v>34</v>
      </c>
      <c r="D2196" s="151">
        <v>33</v>
      </c>
      <c r="E2196" s="151">
        <v>21</v>
      </c>
      <c r="F2196" s="151">
        <v>17</v>
      </c>
      <c r="G2196" s="151">
        <v>14</v>
      </c>
      <c r="H2196" s="151">
        <v>-3</v>
      </c>
      <c r="I2196" s="152">
        <v>-17.647058823529413</v>
      </c>
      <c r="J2196" s="142"/>
      <c r="K2196" s="159" t="s">
        <v>95</v>
      </c>
      <c r="L2196" s="150">
        <v>440</v>
      </c>
      <c r="M2196" s="151">
        <v>395</v>
      </c>
      <c r="N2196" s="151">
        <v>307</v>
      </c>
      <c r="O2196" s="151">
        <v>271</v>
      </c>
      <c r="P2196" s="151">
        <v>289</v>
      </c>
      <c r="Q2196" s="151">
        <v>18</v>
      </c>
      <c r="R2196" s="152">
        <v>6.6420664206642073</v>
      </c>
      <c r="S2196" s="152"/>
    </row>
    <row r="2197" spans="1:19" s="145" customFormat="1" ht="14.45" customHeight="1">
      <c r="A2197" s="160"/>
      <c r="B2197" s="142" t="s">
        <v>96</v>
      </c>
      <c r="C2197" s="150">
        <v>48</v>
      </c>
      <c r="D2197" s="151">
        <v>26</v>
      </c>
      <c r="E2197" s="151">
        <v>30</v>
      </c>
      <c r="F2197" s="151">
        <v>19</v>
      </c>
      <c r="G2197" s="151">
        <v>14</v>
      </c>
      <c r="H2197" s="151">
        <v>-5</v>
      </c>
      <c r="I2197" s="152">
        <v>-26.315789473684209</v>
      </c>
      <c r="J2197" s="142"/>
      <c r="K2197" s="159" t="s">
        <v>96</v>
      </c>
      <c r="L2197" s="150">
        <v>457</v>
      </c>
      <c r="M2197" s="151">
        <v>440</v>
      </c>
      <c r="N2197" s="151">
        <v>384</v>
      </c>
      <c r="O2197" s="151">
        <v>316</v>
      </c>
      <c r="P2197" s="151">
        <v>276</v>
      </c>
      <c r="Q2197" s="151">
        <v>-40</v>
      </c>
      <c r="R2197" s="152">
        <v>-12.658227848101266</v>
      </c>
      <c r="S2197" s="152"/>
    </row>
    <row r="2198" spans="1:19" s="145" customFormat="1" ht="14.45" customHeight="1">
      <c r="A2198" s="160"/>
      <c r="B2198" s="142" t="s">
        <v>97</v>
      </c>
      <c r="C2198" s="150">
        <v>46</v>
      </c>
      <c r="D2198" s="151">
        <v>45</v>
      </c>
      <c r="E2198" s="151">
        <v>27</v>
      </c>
      <c r="F2198" s="151">
        <v>34</v>
      </c>
      <c r="G2198" s="151">
        <v>25</v>
      </c>
      <c r="H2198" s="151">
        <v>-9</v>
      </c>
      <c r="I2198" s="152">
        <v>-26.47058823529412</v>
      </c>
      <c r="J2198" s="142"/>
      <c r="K2198" s="159" t="s">
        <v>97</v>
      </c>
      <c r="L2198" s="150">
        <v>505</v>
      </c>
      <c r="M2198" s="151">
        <v>425</v>
      </c>
      <c r="N2198" s="151">
        <v>401</v>
      </c>
      <c r="O2198" s="151">
        <v>357</v>
      </c>
      <c r="P2198" s="151">
        <v>296</v>
      </c>
      <c r="Q2198" s="151">
        <v>-61</v>
      </c>
      <c r="R2198" s="152">
        <v>-17.086834733893557</v>
      </c>
      <c r="S2198" s="152"/>
    </row>
    <row r="2199" spans="1:19" s="145" customFormat="1" ht="14.45" customHeight="1">
      <c r="A2199" s="160"/>
      <c r="B2199" s="142" t="s">
        <v>98</v>
      </c>
      <c r="C2199" s="150">
        <v>36</v>
      </c>
      <c r="D2199" s="151">
        <v>26</v>
      </c>
      <c r="E2199" s="151">
        <v>27</v>
      </c>
      <c r="F2199" s="151">
        <v>15</v>
      </c>
      <c r="G2199" s="151">
        <v>17</v>
      </c>
      <c r="H2199" s="151">
        <v>2</v>
      </c>
      <c r="I2199" s="152">
        <v>13.333333333333334</v>
      </c>
      <c r="J2199" s="142"/>
      <c r="K2199" s="159" t="s">
        <v>98</v>
      </c>
      <c r="L2199" s="150">
        <v>565</v>
      </c>
      <c r="M2199" s="151">
        <v>409</v>
      </c>
      <c r="N2199" s="151">
        <v>312</v>
      </c>
      <c r="O2199" s="151">
        <v>312</v>
      </c>
      <c r="P2199" s="151">
        <v>283</v>
      </c>
      <c r="Q2199" s="151">
        <v>-29</v>
      </c>
      <c r="R2199" s="152">
        <v>-9.2948717948717956</v>
      </c>
      <c r="S2199" s="152"/>
    </row>
    <row r="2200" spans="1:19" s="145" customFormat="1" ht="14.45" customHeight="1">
      <c r="A2200" s="160"/>
      <c r="B2200" s="142" t="s">
        <v>99</v>
      </c>
      <c r="C2200" s="150">
        <v>43</v>
      </c>
      <c r="D2200" s="151">
        <v>25</v>
      </c>
      <c r="E2200" s="151">
        <v>18</v>
      </c>
      <c r="F2200" s="151">
        <v>25</v>
      </c>
      <c r="G2200" s="151">
        <v>12</v>
      </c>
      <c r="H2200" s="151">
        <v>-13</v>
      </c>
      <c r="I2200" s="152">
        <v>-52</v>
      </c>
      <c r="J2200" s="142"/>
      <c r="K2200" s="159" t="s">
        <v>99</v>
      </c>
      <c r="L2200" s="150">
        <v>629</v>
      </c>
      <c r="M2200" s="151">
        <v>515</v>
      </c>
      <c r="N2200" s="151">
        <v>342</v>
      </c>
      <c r="O2200" s="151">
        <v>294</v>
      </c>
      <c r="P2200" s="151">
        <v>277</v>
      </c>
      <c r="Q2200" s="151">
        <v>-17</v>
      </c>
      <c r="R2200" s="152">
        <v>-5.7823129251700678</v>
      </c>
      <c r="S2200" s="152"/>
    </row>
    <row r="2201" spans="1:19" s="145" customFormat="1" ht="14.45" customHeight="1">
      <c r="A2201" s="160"/>
      <c r="B2201" s="142" t="s">
        <v>100</v>
      </c>
      <c r="C2201" s="150">
        <v>54</v>
      </c>
      <c r="D2201" s="151">
        <v>42</v>
      </c>
      <c r="E2201" s="151">
        <v>21</v>
      </c>
      <c r="F2201" s="151">
        <v>22</v>
      </c>
      <c r="G2201" s="151">
        <v>18</v>
      </c>
      <c r="H2201" s="151">
        <v>-4</v>
      </c>
      <c r="I2201" s="152">
        <v>-18.181818181818183</v>
      </c>
      <c r="J2201" s="142"/>
      <c r="K2201" s="159" t="s">
        <v>100</v>
      </c>
      <c r="L2201" s="150">
        <v>505</v>
      </c>
      <c r="M2201" s="151">
        <v>608</v>
      </c>
      <c r="N2201" s="151">
        <v>452</v>
      </c>
      <c r="O2201" s="151">
        <v>311</v>
      </c>
      <c r="P2201" s="151">
        <v>278</v>
      </c>
      <c r="Q2201" s="151">
        <v>-33</v>
      </c>
      <c r="R2201" s="152">
        <v>-10.610932475884244</v>
      </c>
      <c r="S2201" s="152"/>
    </row>
    <row r="2202" spans="1:19" s="145" customFormat="1" ht="14.45" customHeight="1">
      <c r="A2202" s="160"/>
      <c r="B2202" s="142" t="s">
        <v>118</v>
      </c>
      <c r="C2202" s="150">
        <v>63</v>
      </c>
      <c r="D2202" s="151">
        <v>51</v>
      </c>
      <c r="E2202" s="151">
        <v>50</v>
      </c>
      <c r="F2202" s="151">
        <v>33</v>
      </c>
      <c r="G2202" s="151">
        <v>16</v>
      </c>
      <c r="H2202" s="151">
        <v>-17</v>
      </c>
      <c r="I2202" s="152">
        <v>-51.515151515151516</v>
      </c>
      <c r="J2202" s="142"/>
      <c r="K2202" s="159" t="s">
        <v>118</v>
      </c>
      <c r="L2202" s="150">
        <v>526</v>
      </c>
      <c r="M2202" s="151">
        <v>514</v>
      </c>
      <c r="N2202" s="151">
        <v>572</v>
      </c>
      <c r="O2202" s="151">
        <v>428</v>
      </c>
      <c r="P2202" s="151">
        <v>336</v>
      </c>
      <c r="Q2202" s="151">
        <v>-92</v>
      </c>
      <c r="R2202" s="152">
        <v>-21.495327102803738</v>
      </c>
      <c r="S2202" s="152"/>
    </row>
    <row r="2203" spans="1:19" s="145" customFormat="1" ht="14.45" customHeight="1">
      <c r="A2203" s="160"/>
      <c r="B2203" s="142" t="s">
        <v>101</v>
      </c>
      <c r="C2203" s="150">
        <v>53</v>
      </c>
      <c r="D2203" s="151">
        <v>57</v>
      </c>
      <c r="E2203" s="151">
        <v>46</v>
      </c>
      <c r="F2203" s="151">
        <v>49</v>
      </c>
      <c r="G2203" s="151">
        <v>25</v>
      </c>
      <c r="H2203" s="151">
        <v>-24</v>
      </c>
      <c r="I2203" s="152">
        <v>-48.979591836734691</v>
      </c>
      <c r="J2203" s="142"/>
      <c r="K2203" s="159" t="s">
        <v>101</v>
      </c>
      <c r="L2203" s="150">
        <v>526</v>
      </c>
      <c r="M2203" s="151">
        <v>500</v>
      </c>
      <c r="N2203" s="151">
        <v>493</v>
      </c>
      <c r="O2203" s="151">
        <v>547</v>
      </c>
      <c r="P2203" s="151">
        <v>433</v>
      </c>
      <c r="Q2203" s="151">
        <v>-114</v>
      </c>
      <c r="R2203" s="152">
        <v>-20.840950639853748</v>
      </c>
      <c r="S2203" s="152"/>
    </row>
    <row r="2204" spans="1:19" s="145" customFormat="1" ht="14.45" customHeight="1">
      <c r="A2204" s="160"/>
      <c r="B2204" s="142" t="s">
        <v>102</v>
      </c>
      <c r="C2204" s="150">
        <v>62</v>
      </c>
      <c r="D2204" s="151">
        <v>59</v>
      </c>
      <c r="E2204" s="151">
        <v>52</v>
      </c>
      <c r="F2204" s="151">
        <v>59</v>
      </c>
      <c r="G2204" s="151">
        <v>51</v>
      </c>
      <c r="H2204" s="151">
        <v>-8</v>
      </c>
      <c r="I2204" s="152">
        <v>-13.559322033898304</v>
      </c>
      <c r="J2204" s="142"/>
      <c r="K2204" s="159" t="s">
        <v>102</v>
      </c>
      <c r="L2204" s="150">
        <v>696</v>
      </c>
      <c r="M2204" s="151">
        <v>542</v>
      </c>
      <c r="N2204" s="151">
        <v>480</v>
      </c>
      <c r="O2204" s="151">
        <v>484</v>
      </c>
      <c r="P2204" s="151">
        <v>544</v>
      </c>
      <c r="Q2204" s="151">
        <v>60</v>
      </c>
      <c r="R2204" s="152">
        <v>12.396694214876034</v>
      </c>
      <c r="S2204" s="152"/>
    </row>
    <row r="2205" spans="1:19" s="145" customFormat="1" ht="14.45" customHeight="1">
      <c r="A2205" s="160"/>
      <c r="B2205" s="142" t="s">
        <v>103</v>
      </c>
      <c r="C2205" s="150">
        <v>57</v>
      </c>
      <c r="D2205" s="151">
        <v>70</v>
      </c>
      <c r="E2205" s="151">
        <v>64</v>
      </c>
      <c r="F2205" s="151">
        <v>64</v>
      </c>
      <c r="G2205" s="151">
        <v>47</v>
      </c>
      <c r="H2205" s="151">
        <v>-17</v>
      </c>
      <c r="I2205" s="152">
        <v>-26.5625</v>
      </c>
      <c r="J2205" s="142"/>
      <c r="K2205" s="159" t="s">
        <v>103</v>
      </c>
      <c r="L2205" s="150">
        <v>873</v>
      </c>
      <c r="M2205" s="151">
        <v>672</v>
      </c>
      <c r="N2205" s="151">
        <v>530</v>
      </c>
      <c r="O2205" s="151">
        <v>484</v>
      </c>
      <c r="P2205" s="151">
        <v>478</v>
      </c>
      <c r="Q2205" s="151">
        <v>-6</v>
      </c>
      <c r="R2205" s="152">
        <v>-1.2396694214876034</v>
      </c>
      <c r="S2205" s="152"/>
    </row>
    <row r="2206" spans="1:19" s="139" customFormat="1" ht="14.45" customHeight="1">
      <c r="A2206" s="160"/>
      <c r="B2206" s="142" t="s">
        <v>104</v>
      </c>
      <c r="C2206" s="150">
        <v>62</v>
      </c>
      <c r="D2206" s="151">
        <v>80</v>
      </c>
      <c r="E2206" s="151">
        <v>74</v>
      </c>
      <c r="F2206" s="151">
        <v>73</v>
      </c>
      <c r="G2206" s="151">
        <v>49</v>
      </c>
      <c r="H2206" s="151">
        <v>-24</v>
      </c>
      <c r="I2206" s="152">
        <v>-32.87671232876712</v>
      </c>
      <c r="J2206" s="142"/>
      <c r="K2206" s="159" t="s">
        <v>104</v>
      </c>
      <c r="L2206" s="150">
        <v>693</v>
      </c>
      <c r="M2206" s="151">
        <v>880</v>
      </c>
      <c r="N2206" s="151">
        <v>674</v>
      </c>
      <c r="O2206" s="151">
        <v>529</v>
      </c>
      <c r="P2206" s="151">
        <v>488</v>
      </c>
      <c r="Q2206" s="151">
        <v>-41</v>
      </c>
      <c r="R2206" s="152">
        <v>-7.7504725897920608</v>
      </c>
      <c r="S2206" s="152"/>
    </row>
    <row r="2207" spans="1:19" s="145" customFormat="1" ht="14.45" customHeight="1">
      <c r="A2207" s="160"/>
      <c r="B2207" s="142" t="s">
        <v>105</v>
      </c>
      <c r="C2207" s="150">
        <v>69</v>
      </c>
      <c r="D2207" s="151">
        <v>84</v>
      </c>
      <c r="E2207" s="151">
        <v>82</v>
      </c>
      <c r="F2207" s="151">
        <v>82</v>
      </c>
      <c r="G2207" s="151">
        <v>70</v>
      </c>
      <c r="H2207" s="151">
        <v>-12</v>
      </c>
      <c r="I2207" s="152">
        <v>-14.634146341463413</v>
      </c>
      <c r="J2207" s="142"/>
      <c r="K2207" s="159" t="s">
        <v>105</v>
      </c>
      <c r="L2207" s="150">
        <v>669</v>
      </c>
      <c r="M2207" s="151">
        <v>701</v>
      </c>
      <c r="N2207" s="151">
        <v>862</v>
      </c>
      <c r="O2207" s="151">
        <v>661</v>
      </c>
      <c r="P2207" s="151">
        <v>516</v>
      </c>
      <c r="Q2207" s="151">
        <v>-145</v>
      </c>
      <c r="R2207" s="152">
        <v>-21.936459909228443</v>
      </c>
      <c r="S2207" s="152"/>
    </row>
    <row r="2208" spans="1:19" s="145" customFormat="1" ht="14.45" customHeight="1">
      <c r="A2208" s="160"/>
      <c r="B2208" s="142" t="s">
        <v>106</v>
      </c>
      <c r="C2208" s="150">
        <v>59</v>
      </c>
      <c r="D2208" s="151">
        <v>75</v>
      </c>
      <c r="E2208" s="151">
        <v>75</v>
      </c>
      <c r="F2208" s="151">
        <v>90</v>
      </c>
      <c r="G2208" s="151">
        <v>77</v>
      </c>
      <c r="H2208" s="151">
        <v>-13</v>
      </c>
      <c r="I2208" s="152">
        <v>-14.444444444444443</v>
      </c>
      <c r="J2208" s="142"/>
      <c r="K2208" s="159" t="s">
        <v>106</v>
      </c>
      <c r="L2208" s="150">
        <v>671</v>
      </c>
      <c r="M2208" s="151">
        <v>647</v>
      </c>
      <c r="N2208" s="151">
        <v>702</v>
      </c>
      <c r="O2208" s="151">
        <v>855</v>
      </c>
      <c r="P2208" s="151">
        <v>669</v>
      </c>
      <c r="Q2208" s="151">
        <v>-186</v>
      </c>
      <c r="R2208" s="152">
        <v>-21.754385964912281</v>
      </c>
      <c r="S2208" s="152"/>
    </row>
    <row r="2209" spans="1:19" s="145" customFormat="1" ht="14.45" customHeight="1">
      <c r="A2209" s="160"/>
      <c r="B2209" s="142" t="s">
        <v>107</v>
      </c>
      <c r="C2209" s="150">
        <v>50</v>
      </c>
      <c r="D2209" s="151">
        <v>56</v>
      </c>
      <c r="E2209" s="151">
        <v>73</v>
      </c>
      <c r="F2209" s="151">
        <v>79</v>
      </c>
      <c r="G2209" s="151">
        <v>77</v>
      </c>
      <c r="H2209" s="151">
        <v>-2</v>
      </c>
      <c r="I2209" s="152">
        <v>-2.5316455696202533</v>
      </c>
      <c r="J2209" s="142"/>
      <c r="K2209" s="159" t="s">
        <v>107</v>
      </c>
      <c r="L2209" s="150">
        <v>539</v>
      </c>
      <c r="M2209" s="151">
        <v>666</v>
      </c>
      <c r="N2209" s="151">
        <v>618</v>
      </c>
      <c r="O2209" s="151">
        <v>684</v>
      </c>
      <c r="P2209" s="151">
        <v>844</v>
      </c>
      <c r="Q2209" s="151">
        <v>160</v>
      </c>
      <c r="R2209" s="152">
        <v>23.391812865497073</v>
      </c>
      <c r="S2209" s="152"/>
    </row>
    <row r="2210" spans="1:19" s="153" customFormat="1" ht="14.45" customHeight="1">
      <c r="A2210" s="160"/>
      <c r="B2210" s="142" t="s">
        <v>108</v>
      </c>
      <c r="C2210" s="150">
        <v>30</v>
      </c>
      <c r="D2210" s="151">
        <v>57</v>
      </c>
      <c r="E2210" s="151">
        <v>78</v>
      </c>
      <c r="F2210" s="151">
        <v>83</v>
      </c>
      <c r="G2210" s="151">
        <v>66</v>
      </c>
      <c r="H2210" s="151">
        <v>-17</v>
      </c>
      <c r="I2210" s="152">
        <v>-20.481927710843372</v>
      </c>
      <c r="J2210" s="142"/>
      <c r="K2210" s="159" t="s">
        <v>108</v>
      </c>
      <c r="L2210" s="150">
        <v>407</v>
      </c>
      <c r="M2210" s="151">
        <v>512</v>
      </c>
      <c r="N2210" s="151">
        <v>605</v>
      </c>
      <c r="O2210" s="151">
        <v>580</v>
      </c>
      <c r="P2210" s="151">
        <v>655</v>
      </c>
      <c r="Q2210" s="151">
        <v>75</v>
      </c>
      <c r="R2210" s="152">
        <v>12.931034482758621</v>
      </c>
      <c r="S2210" s="152"/>
    </row>
    <row r="2211" spans="1:19" s="145" customFormat="1" ht="14.45" customHeight="1">
      <c r="A2211" s="160"/>
      <c r="B2211" s="142" t="s">
        <v>109</v>
      </c>
      <c r="C2211" s="150">
        <v>24</v>
      </c>
      <c r="D2211" s="151">
        <v>81</v>
      </c>
      <c r="E2211" s="151">
        <v>87</v>
      </c>
      <c r="F2211" s="151">
        <v>94</v>
      </c>
      <c r="G2211" s="151">
        <v>84</v>
      </c>
      <c r="H2211" s="151">
        <v>-10</v>
      </c>
      <c r="I2211" s="152">
        <v>-10.638297872340425</v>
      </c>
      <c r="J2211" s="142"/>
      <c r="K2211" s="159" t="s">
        <v>109</v>
      </c>
      <c r="L2211" s="150">
        <v>281</v>
      </c>
      <c r="M2211" s="151">
        <v>402</v>
      </c>
      <c r="N2211" s="151">
        <v>485</v>
      </c>
      <c r="O2211" s="151">
        <v>586</v>
      </c>
      <c r="P2211" s="151">
        <v>525</v>
      </c>
      <c r="Q2211" s="151">
        <v>-61</v>
      </c>
      <c r="R2211" s="152">
        <v>-10.409556313993173</v>
      </c>
      <c r="S2211" s="152"/>
    </row>
    <row r="2212" spans="1:19" s="145" customFormat="1" ht="14.45" customHeight="1">
      <c r="A2212" s="160"/>
      <c r="B2212" s="142" t="s">
        <v>110</v>
      </c>
      <c r="C2212" s="150">
        <v>26</v>
      </c>
      <c r="D2212" s="151">
        <v>96</v>
      </c>
      <c r="E2212" s="151">
        <v>177</v>
      </c>
      <c r="F2212" s="151">
        <v>185</v>
      </c>
      <c r="G2212" s="151">
        <v>218</v>
      </c>
      <c r="H2212" s="151">
        <v>33</v>
      </c>
      <c r="I2212" s="152">
        <v>17.837837837837839</v>
      </c>
      <c r="J2212" s="142"/>
      <c r="K2212" s="159" t="s">
        <v>110</v>
      </c>
      <c r="L2212" s="150">
        <v>404</v>
      </c>
      <c r="M2212" s="151">
        <v>526</v>
      </c>
      <c r="N2212" s="151">
        <v>665</v>
      </c>
      <c r="O2212" s="151">
        <v>780</v>
      </c>
      <c r="P2212" s="151">
        <v>906</v>
      </c>
      <c r="Q2212" s="151">
        <v>126</v>
      </c>
      <c r="R2212" s="152">
        <v>16.153846153846153</v>
      </c>
      <c r="S2212" s="152"/>
    </row>
    <row r="2213" spans="1:19" s="145" customFormat="1" ht="14.45" customHeight="1">
      <c r="A2213" s="160"/>
      <c r="B2213" s="142" t="s">
        <v>111</v>
      </c>
      <c r="C2213" s="323" t="s">
        <v>313</v>
      </c>
      <c r="D2213" s="151" t="s">
        <v>313</v>
      </c>
      <c r="E2213" s="151" t="s">
        <v>313</v>
      </c>
      <c r="F2213" s="151">
        <v>1</v>
      </c>
      <c r="G2213" s="151">
        <v>1</v>
      </c>
      <c r="H2213" s="151"/>
      <c r="I2213" s="152"/>
      <c r="J2213" s="160"/>
      <c r="K2213" s="142" t="s">
        <v>111</v>
      </c>
      <c r="L2213" s="323" t="s">
        <v>313</v>
      </c>
      <c r="M2213" s="151" t="s">
        <v>313</v>
      </c>
      <c r="N2213" s="151" t="s">
        <v>313</v>
      </c>
      <c r="O2213" s="151">
        <v>7</v>
      </c>
      <c r="P2213" s="151">
        <v>12</v>
      </c>
      <c r="Q2213" s="151"/>
      <c r="R2213" s="152"/>
      <c r="S2213" s="160"/>
    </row>
    <row r="2214" spans="1:19" s="145" customFormat="1" ht="14.45" customHeight="1">
      <c r="A2214" s="160"/>
      <c r="B2214" s="160"/>
      <c r="C2214" s="160"/>
      <c r="D2214" s="160"/>
      <c r="E2214" s="160"/>
      <c r="F2214" s="160"/>
      <c r="G2214" s="161"/>
      <c r="H2214" s="160"/>
      <c r="I2214" s="160"/>
      <c r="J2214" s="160"/>
      <c r="K2214" s="160"/>
      <c r="L2214" s="160"/>
      <c r="M2214" s="160"/>
      <c r="N2214" s="160"/>
      <c r="O2214" s="160"/>
      <c r="P2214" s="161"/>
      <c r="Q2214" s="160"/>
      <c r="R2214" s="160"/>
      <c r="S2214" s="160"/>
    </row>
    <row r="2215" spans="1:19" s="145" customFormat="1" ht="14.45" customHeight="1">
      <c r="A2215" s="160"/>
      <c r="B2215" s="160"/>
      <c r="C2215" s="160"/>
      <c r="D2215" s="160"/>
      <c r="E2215" s="160"/>
      <c r="F2215" s="160"/>
      <c r="G2215" s="161"/>
      <c r="H2215" s="160"/>
      <c r="I2215" s="160"/>
      <c r="J2215" s="160"/>
      <c r="K2215" s="160"/>
      <c r="L2215" s="160"/>
      <c r="M2215" s="160"/>
      <c r="N2215" s="160"/>
      <c r="O2215" s="160"/>
      <c r="P2215" s="161"/>
      <c r="Q2215" s="160"/>
      <c r="R2215" s="160"/>
      <c r="S2215" s="160"/>
    </row>
    <row r="2216" spans="1:19" s="145" customFormat="1" ht="14.45" customHeight="1">
      <c r="A2216" s="138"/>
      <c r="B2216" s="138" t="s">
        <v>706</v>
      </c>
      <c r="C2216" s="138"/>
      <c r="D2216" s="138"/>
      <c r="E2216" s="138"/>
      <c r="F2216" s="138"/>
      <c r="G2216" s="138"/>
      <c r="H2216" s="138"/>
      <c r="I2216" s="138"/>
      <c r="J2216" s="138"/>
      <c r="K2216" s="138" t="s">
        <v>707</v>
      </c>
      <c r="L2216" s="138"/>
      <c r="M2216" s="138"/>
      <c r="N2216" s="138"/>
      <c r="O2216" s="138"/>
      <c r="P2216" s="138"/>
      <c r="Q2216" s="138"/>
      <c r="R2216" s="138"/>
      <c r="S2216" s="138"/>
    </row>
    <row r="2217" spans="1:19" s="145" customFormat="1" ht="14.45" customHeight="1">
      <c r="A2217" s="160"/>
      <c r="B2217" s="491" t="s">
        <v>335</v>
      </c>
      <c r="C2217" s="140"/>
      <c r="D2217" s="140"/>
      <c r="E2217" s="140"/>
      <c r="F2217" s="140"/>
      <c r="G2217" s="143"/>
      <c r="H2217" s="141"/>
      <c r="I2217" s="141"/>
      <c r="J2217" s="142"/>
      <c r="K2217" s="491" t="s">
        <v>335</v>
      </c>
      <c r="L2217" s="140"/>
      <c r="M2217" s="140"/>
      <c r="N2217" s="140"/>
      <c r="O2217" s="140"/>
      <c r="P2217" s="143"/>
      <c r="Q2217" s="141"/>
      <c r="R2217" s="141"/>
      <c r="S2217" s="144"/>
    </row>
    <row r="2218" spans="1:19" s="145" customFormat="1" ht="14.45" customHeight="1">
      <c r="A2218" s="160"/>
      <c r="B2218" s="492"/>
      <c r="C2218" s="146" t="s">
        <v>151</v>
      </c>
      <c r="D2218" s="146" t="s">
        <v>86</v>
      </c>
      <c r="E2218" s="146" t="s">
        <v>87</v>
      </c>
      <c r="F2218" s="146" t="s">
        <v>410</v>
      </c>
      <c r="G2218" s="146" t="s">
        <v>739</v>
      </c>
      <c r="H2218" s="81" t="s">
        <v>509</v>
      </c>
      <c r="I2218" s="147" t="s">
        <v>807</v>
      </c>
      <c r="J2218" s="142"/>
      <c r="K2218" s="492"/>
      <c r="L2218" s="146" t="s">
        <v>151</v>
      </c>
      <c r="M2218" s="146" t="s">
        <v>86</v>
      </c>
      <c r="N2218" s="146" t="s">
        <v>87</v>
      </c>
      <c r="O2218" s="146" t="s">
        <v>410</v>
      </c>
      <c r="P2218" s="146" t="s">
        <v>739</v>
      </c>
      <c r="Q2218" s="81" t="s">
        <v>509</v>
      </c>
      <c r="R2218" s="147" t="s">
        <v>807</v>
      </c>
      <c r="S2218" s="144"/>
    </row>
    <row r="2219" spans="1:19" s="145" customFormat="1" ht="14.45" customHeight="1">
      <c r="A2219" s="160"/>
      <c r="B2219" s="493"/>
      <c r="C2219" s="148"/>
      <c r="D2219" s="148"/>
      <c r="E2219" s="148"/>
      <c r="F2219" s="148"/>
      <c r="G2219" s="148"/>
      <c r="H2219" s="149" t="s">
        <v>88</v>
      </c>
      <c r="I2219" s="81" t="s">
        <v>511</v>
      </c>
      <c r="J2219" s="142"/>
      <c r="K2219" s="493"/>
      <c r="L2219" s="148"/>
      <c r="M2219" s="148"/>
      <c r="N2219" s="148"/>
      <c r="O2219" s="148"/>
      <c r="P2219" s="148"/>
      <c r="Q2219" s="149" t="s">
        <v>88</v>
      </c>
      <c r="R2219" s="81" t="s">
        <v>511</v>
      </c>
      <c r="S2219" s="144"/>
    </row>
    <row r="2220" spans="1:19" s="180" customFormat="1" ht="14.45" customHeight="1">
      <c r="B2220" s="188" t="s">
        <v>90</v>
      </c>
      <c r="C2220" s="187">
        <v>397</v>
      </c>
      <c r="D2220" s="183">
        <v>413</v>
      </c>
      <c r="E2220" s="183">
        <v>413</v>
      </c>
      <c r="F2220" s="183">
        <v>441</v>
      </c>
      <c r="G2220" s="183">
        <v>350</v>
      </c>
      <c r="H2220" s="182">
        <v>-91</v>
      </c>
      <c r="I2220" s="184">
        <v>-20.634920634920633</v>
      </c>
      <c r="J2220" s="185"/>
      <c r="K2220" s="186" t="s">
        <v>90</v>
      </c>
      <c r="L2220" s="187">
        <v>4428</v>
      </c>
      <c r="M2220" s="183">
        <v>4286</v>
      </c>
      <c r="N2220" s="183">
        <v>3955</v>
      </c>
      <c r="O2220" s="183">
        <v>3782</v>
      </c>
      <c r="P2220" s="183">
        <v>3572</v>
      </c>
      <c r="Q2220" s="182">
        <v>-210</v>
      </c>
      <c r="R2220" s="184">
        <v>-5.5526176626123744</v>
      </c>
      <c r="S2220" s="184"/>
    </row>
    <row r="2221" spans="1:19" s="145" customFormat="1" ht="14.45" customHeight="1">
      <c r="A2221" s="160"/>
      <c r="B2221" s="299" t="s">
        <v>91</v>
      </c>
      <c r="C2221" s="150">
        <v>61</v>
      </c>
      <c r="D2221" s="151">
        <v>37</v>
      </c>
      <c r="E2221" s="151">
        <v>40</v>
      </c>
      <c r="F2221" s="151">
        <v>25</v>
      </c>
      <c r="G2221" s="151">
        <v>19</v>
      </c>
      <c r="H2221" s="151">
        <v>-6</v>
      </c>
      <c r="I2221" s="152">
        <v>-24</v>
      </c>
      <c r="J2221" s="142"/>
      <c r="K2221" s="154" t="s">
        <v>91</v>
      </c>
      <c r="L2221" s="150">
        <v>660</v>
      </c>
      <c r="M2221" s="151">
        <v>581</v>
      </c>
      <c r="N2221" s="151">
        <v>455</v>
      </c>
      <c r="O2221" s="151">
        <v>409</v>
      </c>
      <c r="P2221" s="151">
        <v>389</v>
      </c>
      <c r="Q2221" s="151">
        <v>-20</v>
      </c>
      <c r="R2221" s="152">
        <v>-4.8899755501222497</v>
      </c>
      <c r="S2221" s="152"/>
    </row>
    <row r="2222" spans="1:19" s="145" customFormat="1" ht="14.45" customHeight="1">
      <c r="A2222" s="160"/>
      <c r="B2222" s="299" t="s">
        <v>92</v>
      </c>
      <c r="C2222" s="150">
        <v>257</v>
      </c>
      <c r="D2222" s="151">
        <v>268</v>
      </c>
      <c r="E2222" s="151">
        <v>222</v>
      </c>
      <c r="F2222" s="151">
        <v>243</v>
      </c>
      <c r="G2222" s="151">
        <v>170</v>
      </c>
      <c r="H2222" s="151">
        <v>-73</v>
      </c>
      <c r="I2222" s="152">
        <v>-30.041152263374489</v>
      </c>
      <c r="J2222" s="142"/>
      <c r="K2222" s="154" t="s">
        <v>92</v>
      </c>
      <c r="L2222" s="150">
        <v>2897</v>
      </c>
      <c r="M2222" s="151">
        <v>2661</v>
      </c>
      <c r="N2222" s="151">
        <v>2348</v>
      </c>
      <c r="O2222" s="151">
        <v>2032</v>
      </c>
      <c r="P2222" s="151">
        <v>1821</v>
      </c>
      <c r="Q2222" s="151">
        <v>-211</v>
      </c>
      <c r="R2222" s="152">
        <v>-10.383858267716535</v>
      </c>
      <c r="S2222" s="152"/>
    </row>
    <row r="2223" spans="1:19" s="145" customFormat="1" ht="14.45" customHeight="1">
      <c r="A2223" s="160"/>
      <c r="B2223" s="299" t="s">
        <v>93</v>
      </c>
      <c r="C2223" s="150">
        <v>79</v>
      </c>
      <c r="D2223" s="151">
        <v>108</v>
      </c>
      <c r="E2223" s="151">
        <v>151</v>
      </c>
      <c r="F2223" s="151">
        <v>172</v>
      </c>
      <c r="G2223" s="151">
        <v>160</v>
      </c>
      <c r="H2223" s="151">
        <v>-12</v>
      </c>
      <c r="I2223" s="152">
        <v>-6.9767441860465116</v>
      </c>
      <c r="J2223" s="142"/>
      <c r="K2223" s="154" t="s">
        <v>93</v>
      </c>
      <c r="L2223" s="150">
        <v>871</v>
      </c>
      <c r="M2223" s="151">
        <v>1044</v>
      </c>
      <c r="N2223" s="151">
        <v>1152</v>
      </c>
      <c r="O2223" s="151">
        <v>1336</v>
      </c>
      <c r="P2223" s="151">
        <v>1353</v>
      </c>
      <c r="Q2223" s="151">
        <v>17</v>
      </c>
      <c r="R2223" s="152">
        <v>1.2724550898203593</v>
      </c>
      <c r="S2223" s="152"/>
    </row>
    <row r="2224" spans="1:19" s="145" customFormat="1" ht="14.45" customHeight="1">
      <c r="A2224" s="160"/>
      <c r="B2224" s="142"/>
      <c r="C2224" s="150"/>
      <c r="D2224" s="157"/>
      <c r="E2224" s="157"/>
      <c r="F2224" s="157"/>
      <c r="G2224" s="157"/>
      <c r="H2224" s="157"/>
      <c r="I2224" s="158"/>
      <c r="J2224" s="142"/>
      <c r="K2224" s="159"/>
      <c r="L2224" s="150"/>
      <c r="M2224" s="157"/>
      <c r="N2224" s="157"/>
      <c r="O2224" s="157"/>
      <c r="P2224" s="157"/>
      <c r="Q2224" s="157"/>
      <c r="R2224" s="158"/>
      <c r="S2224" s="158"/>
    </row>
    <row r="2225" spans="1:19" s="145" customFormat="1" ht="14.45" customHeight="1">
      <c r="A2225" s="160"/>
      <c r="B2225" s="142" t="s">
        <v>94</v>
      </c>
      <c r="C2225" s="150">
        <v>22</v>
      </c>
      <c r="D2225" s="151">
        <v>13</v>
      </c>
      <c r="E2225" s="151">
        <v>13</v>
      </c>
      <c r="F2225" s="151">
        <v>6</v>
      </c>
      <c r="G2225" s="151">
        <v>7</v>
      </c>
      <c r="H2225" s="151">
        <v>1</v>
      </c>
      <c r="I2225" s="152">
        <v>16.666666666666664</v>
      </c>
      <c r="J2225" s="142"/>
      <c r="K2225" s="159" t="s">
        <v>94</v>
      </c>
      <c r="L2225" s="150">
        <v>204</v>
      </c>
      <c r="M2225" s="151">
        <v>164</v>
      </c>
      <c r="N2225" s="151">
        <v>119</v>
      </c>
      <c r="O2225" s="151">
        <v>125</v>
      </c>
      <c r="P2225" s="151">
        <v>117</v>
      </c>
      <c r="Q2225" s="151">
        <v>-8</v>
      </c>
      <c r="R2225" s="152">
        <v>-6.4</v>
      </c>
      <c r="S2225" s="152"/>
    </row>
    <row r="2226" spans="1:19" s="145" customFormat="1" ht="14.45" customHeight="1">
      <c r="A2226" s="160"/>
      <c r="B2226" s="142" t="s">
        <v>95</v>
      </c>
      <c r="C2226" s="150">
        <v>14</v>
      </c>
      <c r="D2226" s="151">
        <v>16</v>
      </c>
      <c r="E2226" s="151">
        <v>12</v>
      </c>
      <c r="F2226" s="151">
        <v>9</v>
      </c>
      <c r="G2226" s="151">
        <v>5</v>
      </c>
      <c r="H2226" s="151">
        <v>-4</v>
      </c>
      <c r="I2226" s="152">
        <v>-44.444444444444443</v>
      </c>
      <c r="J2226" s="142"/>
      <c r="K2226" s="159" t="s">
        <v>95</v>
      </c>
      <c r="L2226" s="150">
        <v>217</v>
      </c>
      <c r="M2226" s="151">
        <v>199</v>
      </c>
      <c r="N2226" s="151">
        <v>153</v>
      </c>
      <c r="O2226" s="151">
        <v>125</v>
      </c>
      <c r="P2226" s="151">
        <v>140</v>
      </c>
      <c r="Q2226" s="151">
        <v>15</v>
      </c>
      <c r="R2226" s="152">
        <v>12</v>
      </c>
      <c r="S2226" s="152"/>
    </row>
    <row r="2227" spans="1:19" s="145" customFormat="1" ht="14.45" customHeight="1">
      <c r="A2227" s="160"/>
      <c r="B2227" s="142" t="s">
        <v>96</v>
      </c>
      <c r="C2227" s="150">
        <v>25</v>
      </c>
      <c r="D2227" s="151">
        <v>8</v>
      </c>
      <c r="E2227" s="151">
        <v>15</v>
      </c>
      <c r="F2227" s="151">
        <v>10</v>
      </c>
      <c r="G2227" s="151">
        <v>7</v>
      </c>
      <c r="H2227" s="151">
        <v>-3</v>
      </c>
      <c r="I2227" s="152">
        <v>-30</v>
      </c>
      <c r="J2227" s="142"/>
      <c r="K2227" s="159" t="s">
        <v>96</v>
      </c>
      <c r="L2227" s="150">
        <v>239</v>
      </c>
      <c r="M2227" s="151">
        <v>218</v>
      </c>
      <c r="N2227" s="151">
        <v>183</v>
      </c>
      <c r="O2227" s="151">
        <v>159</v>
      </c>
      <c r="P2227" s="151">
        <v>132</v>
      </c>
      <c r="Q2227" s="151">
        <v>-27</v>
      </c>
      <c r="R2227" s="152">
        <v>-16.981132075471699</v>
      </c>
      <c r="S2227" s="152"/>
    </row>
    <row r="2228" spans="1:19" s="145" customFormat="1" ht="14.45" customHeight="1">
      <c r="A2228" s="160"/>
      <c r="B2228" s="142" t="s">
        <v>97</v>
      </c>
      <c r="C2228" s="150">
        <v>23</v>
      </c>
      <c r="D2228" s="151">
        <v>23</v>
      </c>
      <c r="E2228" s="151">
        <v>12</v>
      </c>
      <c r="F2228" s="151">
        <v>18</v>
      </c>
      <c r="G2228" s="151">
        <v>16</v>
      </c>
      <c r="H2228" s="151">
        <v>-2</v>
      </c>
      <c r="I2228" s="152">
        <v>-11.111111111111111</v>
      </c>
      <c r="J2228" s="142"/>
      <c r="K2228" s="159" t="s">
        <v>97</v>
      </c>
      <c r="L2228" s="150">
        <v>251</v>
      </c>
      <c r="M2228" s="151">
        <v>218</v>
      </c>
      <c r="N2228" s="151">
        <v>182</v>
      </c>
      <c r="O2228" s="151">
        <v>171</v>
      </c>
      <c r="P2228" s="151">
        <v>145</v>
      </c>
      <c r="Q2228" s="151">
        <v>-26</v>
      </c>
      <c r="R2228" s="152">
        <v>-15.204678362573098</v>
      </c>
      <c r="S2228" s="152"/>
    </row>
    <row r="2229" spans="1:19" s="145" customFormat="1" ht="14.45" customHeight="1">
      <c r="A2229" s="160"/>
      <c r="B2229" s="142" t="s">
        <v>98</v>
      </c>
      <c r="C2229" s="150">
        <v>18</v>
      </c>
      <c r="D2229" s="151">
        <v>16</v>
      </c>
      <c r="E2229" s="151">
        <v>13</v>
      </c>
      <c r="F2229" s="151">
        <v>5</v>
      </c>
      <c r="G2229" s="151">
        <v>8</v>
      </c>
      <c r="H2229" s="151">
        <v>3</v>
      </c>
      <c r="I2229" s="152">
        <v>60</v>
      </c>
      <c r="J2229" s="142"/>
      <c r="K2229" s="159" t="s">
        <v>98</v>
      </c>
      <c r="L2229" s="150">
        <v>250</v>
      </c>
      <c r="M2229" s="151">
        <v>179</v>
      </c>
      <c r="N2229" s="151">
        <v>152</v>
      </c>
      <c r="O2229" s="151">
        <v>140</v>
      </c>
      <c r="P2229" s="151">
        <v>130</v>
      </c>
      <c r="Q2229" s="151">
        <v>-10</v>
      </c>
      <c r="R2229" s="152">
        <v>-7.1428571428571423</v>
      </c>
      <c r="S2229" s="152"/>
    </row>
    <row r="2230" spans="1:19" s="145" customFormat="1" ht="14.45" customHeight="1">
      <c r="A2230" s="160"/>
      <c r="B2230" s="142" t="s">
        <v>99</v>
      </c>
      <c r="C2230" s="150">
        <v>16</v>
      </c>
      <c r="D2230" s="151">
        <v>11</v>
      </c>
      <c r="E2230" s="151">
        <v>9</v>
      </c>
      <c r="F2230" s="151">
        <v>15</v>
      </c>
      <c r="G2230" s="151">
        <v>5</v>
      </c>
      <c r="H2230" s="151">
        <v>-10</v>
      </c>
      <c r="I2230" s="152">
        <v>-66.666666666666657</v>
      </c>
      <c r="J2230" s="142"/>
      <c r="K2230" s="159" t="s">
        <v>99</v>
      </c>
      <c r="L2230" s="150">
        <v>300</v>
      </c>
      <c r="M2230" s="151">
        <v>226</v>
      </c>
      <c r="N2230" s="151">
        <v>152</v>
      </c>
      <c r="O2230" s="151">
        <v>146</v>
      </c>
      <c r="P2230" s="151">
        <v>116</v>
      </c>
      <c r="Q2230" s="151">
        <v>-30</v>
      </c>
      <c r="R2230" s="152">
        <v>-20.547945205479451</v>
      </c>
      <c r="S2230" s="152"/>
    </row>
    <row r="2231" spans="1:19" s="145" customFormat="1" ht="14.45" customHeight="1">
      <c r="A2231" s="160"/>
      <c r="B2231" s="142" t="s">
        <v>100</v>
      </c>
      <c r="C2231" s="150">
        <v>24</v>
      </c>
      <c r="D2231" s="151">
        <v>17</v>
      </c>
      <c r="E2231" s="151">
        <v>10</v>
      </c>
      <c r="F2231" s="151">
        <v>10</v>
      </c>
      <c r="G2231" s="151">
        <v>9</v>
      </c>
      <c r="H2231" s="151">
        <v>-1</v>
      </c>
      <c r="I2231" s="152">
        <v>-10</v>
      </c>
      <c r="J2231" s="142"/>
      <c r="K2231" s="159" t="s">
        <v>100</v>
      </c>
      <c r="L2231" s="150">
        <v>231</v>
      </c>
      <c r="M2231" s="151">
        <v>310</v>
      </c>
      <c r="N2231" s="151">
        <v>193</v>
      </c>
      <c r="O2231" s="151">
        <v>147</v>
      </c>
      <c r="P2231" s="151">
        <v>145</v>
      </c>
      <c r="Q2231" s="151">
        <v>-2</v>
      </c>
      <c r="R2231" s="152">
        <v>-1.3605442176870748</v>
      </c>
      <c r="S2231" s="152"/>
    </row>
    <row r="2232" spans="1:19" s="145" customFormat="1" ht="14.45" customHeight="1">
      <c r="A2232" s="160"/>
      <c r="B2232" s="142" t="s">
        <v>118</v>
      </c>
      <c r="C2232" s="150">
        <v>28</v>
      </c>
      <c r="D2232" s="151">
        <v>25</v>
      </c>
      <c r="E2232" s="151">
        <v>22</v>
      </c>
      <c r="F2232" s="151">
        <v>20</v>
      </c>
      <c r="G2232" s="151">
        <v>9</v>
      </c>
      <c r="H2232" s="151">
        <v>-11</v>
      </c>
      <c r="I2232" s="152">
        <v>-55.000000000000007</v>
      </c>
      <c r="J2232" s="142"/>
      <c r="K2232" s="159" t="s">
        <v>118</v>
      </c>
      <c r="L2232" s="150">
        <v>247</v>
      </c>
      <c r="M2232" s="151">
        <v>227</v>
      </c>
      <c r="N2232" s="151">
        <v>291</v>
      </c>
      <c r="O2232" s="151">
        <v>196</v>
      </c>
      <c r="P2232" s="151">
        <v>163</v>
      </c>
      <c r="Q2232" s="151">
        <v>-33</v>
      </c>
      <c r="R2232" s="152">
        <v>-16.836734693877549</v>
      </c>
      <c r="S2232" s="152"/>
    </row>
    <row r="2233" spans="1:19" s="145" customFormat="1" ht="14.45" customHeight="1">
      <c r="A2233" s="160"/>
      <c r="B2233" s="142" t="s">
        <v>101</v>
      </c>
      <c r="C2233" s="150">
        <v>24</v>
      </c>
      <c r="D2233" s="151">
        <v>27</v>
      </c>
      <c r="E2233" s="151">
        <v>21</v>
      </c>
      <c r="F2233" s="151">
        <v>26</v>
      </c>
      <c r="G2233" s="151">
        <v>13</v>
      </c>
      <c r="H2233" s="151">
        <v>-13</v>
      </c>
      <c r="I2233" s="152">
        <v>-50</v>
      </c>
      <c r="J2233" s="142"/>
      <c r="K2233" s="159" t="s">
        <v>101</v>
      </c>
      <c r="L2233" s="150">
        <v>249</v>
      </c>
      <c r="M2233" s="151">
        <v>226</v>
      </c>
      <c r="N2233" s="151">
        <v>221</v>
      </c>
      <c r="O2233" s="151">
        <v>268</v>
      </c>
      <c r="P2233" s="151">
        <v>200</v>
      </c>
      <c r="Q2233" s="151">
        <v>-68</v>
      </c>
      <c r="R2233" s="152">
        <v>-25.373134328358208</v>
      </c>
      <c r="S2233" s="152"/>
    </row>
    <row r="2234" spans="1:19" s="145" customFormat="1" ht="14.45" customHeight="1">
      <c r="A2234" s="160"/>
      <c r="B2234" s="142" t="s">
        <v>102</v>
      </c>
      <c r="C2234" s="150">
        <v>31</v>
      </c>
      <c r="D2234" s="151">
        <v>28</v>
      </c>
      <c r="E2234" s="151">
        <v>24</v>
      </c>
      <c r="F2234" s="151">
        <v>34</v>
      </c>
      <c r="G2234" s="151">
        <v>23</v>
      </c>
      <c r="H2234" s="151">
        <v>-11</v>
      </c>
      <c r="I2234" s="152">
        <v>-32.352941176470587</v>
      </c>
      <c r="J2234" s="142"/>
      <c r="K2234" s="159" t="s">
        <v>102</v>
      </c>
      <c r="L2234" s="150">
        <v>312</v>
      </c>
      <c r="M2234" s="151">
        <v>259</v>
      </c>
      <c r="N2234" s="151">
        <v>216</v>
      </c>
      <c r="O2234" s="151">
        <v>205</v>
      </c>
      <c r="P2234" s="151">
        <v>266</v>
      </c>
      <c r="Q2234" s="151">
        <v>61</v>
      </c>
      <c r="R2234" s="152">
        <v>29.756097560975608</v>
      </c>
      <c r="S2234" s="152"/>
    </row>
    <row r="2235" spans="1:19" s="139" customFormat="1" ht="14.45" customHeight="1">
      <c r="A2235" s="160"/>
      <c r="B2235" s="142" t="s">
        <v>103</v>
      </c>
      <c r="C2235" s="150">
        <v>25</v>
      </c>
      <c r="D2235" s="151">
        <v>35</v>
      </c>
      <c r="E2235" s="151">
        <v>33</v>
      </c>
      <c r="F2235" s="151">
        <v>33</v>
      </c>
      <c r="G2235" s="151">
        <v>25</v>
      </c>
      <c r="H2235" s="151">
        <v>-8</v>
      </c>
      <c r="I2235" s="152">
        <v>-24.242424242424242</v>
      </c>
      <c r="J2235" s="142"/>
      <c r="K2235" s="159" t="s">
        <v>103</v>
      </c>
      <c r="L2235" s="150">
        <v>416</v>
      </c>
      <c r="M2235" s="151">
        <v>301</v>
      </c>
      <c r="N2235" s="151">
        <v>251</v>
      </c>
      <c r="O2235" s="151">
        <v>218</v>
      </c>
      <c r="P2235" s="151">
        <v>199</v>
      </c>
      <c r="Q2235" s="151">
        <v>-19</v>
      </c>
      <c r="R2235" s="152">
        <v>-8.7155963302752291</v>
      </c>
      <c r="S2235" s="152"/>
    </row>
    <row r="2236" spans="1:19" s="145" customFormat="1" ht="14.45" customHeight="1">
      <c r="A2236" s="160"/>
      <c r="B2236" s="142" t="s">
        <v>104</v>
      </c>
      <c r="C2236" s="150">
        <v>30</v>
      </c>
      <c r="D2236" s="151">
        <v>42</v>
      </c>
      <c r="E2236" s="151">
        <v>40</v>
      </c>
      <c r="F2236" s="151">
        <v>38</v>
      </c>
      <c r="G2236" s="151">
        <v>27</v>
      </c>
      <c r="H2236" s="151">
        <v>-11</v>
      </c>
      <c r="I2236" s="152">
        <v>-28.947368421052634</v>
      </c>
      <c r="J2236" s="142"/>
      <c r="K2236" s="159" t="s">
        <v>104</v>
      </c>
      <c r="L2236" s="150">
        <v>319</v>
      </c>
      <c r="M2236" s="151">
        <v>395</v>
      </c>
      <c r="N2236" s="151">
        <v>294</v>
      </c>
      <c r="O2236" s="151">
        <v>247</v>
      </c>
      <c r="P2236" s="151">
        <v>220</v>
      </c>
      <c r="Q2236" s="151">
        <v>-27</v>
      </c>
      <c r="R2236" s="152">
        <v>-10.931174089068826</v>
      </c>
      <c r="S2236" s="152"/>
    </row>
    <row r="2237" spans="1:19" s="145" customFormat="1" ht="14.45" customHeight="1">
      <c r="A2237" s="160"/>
      <c r="B2237" s="142" t="s">
        <v>105</v>
      </c>
      <c r="C2237" s="150">
        <v>38</v>
      </c>
      <c r="D2237" s="151">
        <v>44</v>
      </c>
      <c r="E2237" s="151">
        <v>38</v>
      </c>
      <c r="F2237" s="151">
        <v>44</v>
      </c>
      <c r="G2237" s="151">
        <v>35</v>
      </c>
      <c r="H2237" s="151">
        <v>-9</v>
      </c>
      <c r="I2237" s="152">
        <v>-20.454545454545457</v>
      </c>
      <c r="J2237" s="142"/>
      <c r="K2237" s="159" t="s">
        <v>105</v>
      </c>
      <c r="L2237" s="150">
        <v>322</v>
      </c>
      <c r="M2237" s="151">
        <v>320</v>
      </c>
      <c r="N2237" s="151">
        <v>396</v>
      </c>
      <c r="O2237" s="151">
        <v>294</v>
      </c>
      <c r="P2237" s="151">
        <v>237</v>
      </c>
      <c r="Q2237" s="151">
        <v>-57</v>
      </c>
      <c r="R2237" s="152">
        <v>-19.387755102040817</v>
      </c>
      <c r="S2237" s="152"/>
    </row>
    <row r="2238" spans="1:19" s="145" customFormat="1" ht="14.45" customHeight="1">
      <c r="A2238" s="160"/>
      <c r="B2238" s="142" t="s">
        <v>106</v>
      </c>
      <c r="C2238" s="150">
        <v>27</v>
      </c>
      <c r="D2238" s="151">
        <v>39</v>
      </c>
      <c r="E2238" s="151">
        <v>38</v>
      </c>
      <c r="F2238" s="151">
        <v>46</v>
      </c>
      <c r="G2238" s="151">
        <v>40</v>
      </c>
      <c r="H2238" s="151">
        <v>-6</v>
      </c>
      <c r="I2238" s="152">
        <v>-13.043478260869565</v>
      </c>
      <c r="J2238" s="142"/>
      <c r="K2238" s="159" t="s">
        <v>106</v>
      </c>
      <c r="L2238" s="150">
        <v>321</v>
      </c>
      <c r="M2238" s="151">
        <v>306</v>
      </c>
      <c r="N2238" s="151">
        <v>316</v>
      </c>
      <c r="O2238" s="151">
        <v>385</v>
      </c>
      <c r="P2238" s="151">
        <v>301</v>
      </c>
      <c r="Q2238" s="151">
        <v>-84</v>
      </c>
      <c r="R2238" s="152">
        <v>-21.818181818181817</v>
      </c>
      <c r="S2238" s="152"/>
    </row>
    <row r="2239" spans="1:19" s="153" customFormat="1" ht="14.45" customHeight="1">
      <c r="A2239" s="160"/>
      <c r="B2239" s="142" t="s">
        <v>107</v>
      </c>
      <c r="C2239" s="150">
        <v>26</v>
      </c>
      <c r="D2239" s="151">
        <v>20</v>
      </c>
      <c r="E2239" s="151">
        <v>36</v>
      </c>
      <c r="F2239" s="151">
        <v>39</v>
      </c>
      <c r="G2239" s="151">
        <v>32</v>
      </c>
      <c r="H2239" s="151">
        <v>-7</v>
      </c>
      <c r="I2239" s="152">
        <v>-17.948717948717949</v>
      </c>
      <c r="J2239" s="142"/>
      <c r="K2239" s="159" t="s">
        <v>107</v>
      </c>
      <c r="L2239" s="150">
        <v>238</v>
      </c>
      <c r="M2239" s="151">
        <v>305</v>
      </c>
      <c r="N2239" s="151">
        <v>280</v>
      </c>
      <c r="O2239" s="151">
        <v>300</v>
      </c>
      <c r="P2239" s="151">
        <v>359</v>
      </c>
      <c r="Q2239" s="151">
        <v>59</v>
      </c>
      <c r="R2239" s="152">
        <v>19.666666666666664</v>
      </c>
      <c r="S2239" s="152"/>
    </row>
    <row r="2240" spans="1:19" s="145" customFormat="1" ht="14.45" customHeight="1">
      <c r="A2240" s="160"/>
      <c r="B2240" s="142" t="s">
        <v>108</v>
      </c>
      <c r="C2240" s="150">
        <v>12</v>
      </c>
      <c r="D2240" s="151">
        <v>18</v>
      </c>
      <c r="E2240" s="151">
        <v>27</v>
      </c>
      <c r="F2240" s="151">
        <v>37</v>
      </c>
      <c r="G2240" s="151">
        <v>26</v>
      </c>
      <c r="H2240" s="151">
        <v>-11</v>
      </c>
      <c r="I2240" s="152">
        <v>-29.72972972972973</v>
      </c>
      <c r="J2240" s="142"/>
      <c r="K2240" s="159" t="s">
        <v>108</v>
      </c>
      <c r="L2240" s="150">
        <v>142</v>
      </c>
      <c r="M2240" s="151">
        <v>210</v>
      </c>
      <c r="N2240" s="151">
        <v>257</v>
      </c>
      <c r="O2240" s="151">
        <v>235</v>
      </c>
      <c r="P2240" s="151">
        <v>269</v>
      </c>
      <c r="Q2240" s="151">
        <v>34</v>
      </c>
      <c r="R2240" s="152">
        <v>14.468085106382977</v>
      </c>
      <c r="S2240" s="152"/>
    </row>
    <row r="2241" spans="1:19" s="145" customFormat="1" ht="14.45" customHeight="1">
      <c r="A2241" s="160"/>
      <c r="B2241" s="142" t="s">
        <v>109</v>
      </c>
      <c r="C2241" s="150">
        <v>7</v>
      </c>
      <c r="D2241" s="151">
        <v>12</v>
      </c>
      <c r="E2241" s="151">
        <v>25</v>
      </c>
      <c r="F2241" s="151">
        <v>25</v>
      </c>
      <c r="G2241" s="151">
        <v>33</v>
      </c>
      <c r="H2241" s="151">
        <v>8</v>
      </c>
      <c r="I2241" s="152">
        <v>32</v>
      </c>
      <c r="J2241" s="142"/>
      <c r="K2241" s="159" t="s">
        <v>109</v>
      </c>
      <c r="L2241" s="150">
        <v>81</v>
      </c>
      <c r="M2241" s="151">
        <v>117</v>
      </c>
      <c r="N2241" s="151">
        <v>167</v>
      </c>
      <c r="O2241" s="151">
        <v>228</v>
      </c>
      <c r="P2241" s="151">
        <v>193</v>
      </c>
      <c r="Q2241" s="151">
        <v>-35</v>
      </c>
      <c r="R2241" s="152">
        <v>-15.350877192982457</v>
      </c>
      <c r="S2241" s="152"/>
    </row>
    <row r="2242" spans="1:19" s="145" customFormat="1" ht="14.45" customHeight="1">
      <c r="A2242" s="160"/>
      <c r="B2242" s="142" t="s">
        <v>110</v>
      </c>
      <c r="C2242" s="150">
        <v>7</v>
      </c>
      <c r="D2242" s="151">
        <v>19</v>
      </c>
      <c r="E2242" s="151">
        <v>25</v>
      </c>
      <c r="F2242" s="151">
        <v>25</v>
      </c>
      <c r="G2242" s="151">
        <v>29</v>
      </c>
      <c r="H2242" s="151">
        <v>4</v>
      </c>
      <c r="I2242" s="152">
        <v>16</v>
      </c>
      <c r="J2242" s="142"/>
      <c r="K2242" s="159" t="s">
        <v>110</v>
      </c>
      <c r="L2242" s="150">
        <v>89</v>
      </c>
      <c r="M2242" s="151">
        <v>106</v>
      </c>
      <c r="N2242" s="151">
        <v>132</v>
      </c>
      <c r="O2242" s="151">
        <v>188</v>
      </c>
      <c r="P2242" s="151">
        <v>231</v>
      </c>
      <c r="Q2242" s="151">
        <v>43</v>
      </c>
      <c r="R2242" s="152">
        <v>22.872340425531913</v>
      </c>
      <c r="S2242" s="152"/>
    </row>
    <row r="2243" spans="1:19" s="145" customFormat="1" ht="14.45" customHeight="1">
      <c r="A2243" s="160"/>
      <c r="B2243" s="142" t="s">
        <v>111</v>
      </c>
      <c r="C2243" s="323" t="s">
        <v>313</v>
      </c>
      <c r="D2243" s="151" t="s">
        <v>313</v>
      </c>
      <c r="E2243" s="151" t="s">
        <v>313</v>
      </c>
      <c r="F2243" s="151">
        <v>1</v>
      </c>
      <c r="G2243" s="151">
        <v>1</v>
      </c>
      <c r="H2243" s="151"/>
      <c r="I2243" s="152"/>
      <c r="J2243" s="160"/>
      <c r="K2243" s="142" t="s">
        <v>111</v>
      </c>
      <c r="L2243" s="323" t="s">
        <v>313</v>
      </c>
      <c r="M2243" s="151" t="s">
        <v>313</v>
      </c>
      <c r="N2243" s="151" t="s">
        <v>313</v>
      </c>
      <c r="O2243" s="151">
        <v>5</v>
      </c>
      <c r="P2243" s="151">
        <v>9</v>
      </c>
      <c r="Q2243" s="151"/>
      <c r="R2243" s="152"/>
      <c r="S2243" s="160"/>
    </row>
    <row r="2244" spans="1:19" s="145" customFormat="1" ht="14.45" customHeight="1">
      <c r="A2244" s="160"/>
      <c r="B2244" s="160"/>
      <c r="C2244" s="160"/>
      <c r="D2244" s="160"/>
      <c r="E2244" s="160"/>
      <c r="F2244" s="160"/>
      <c r="G2244" s="161"/>
      <c r="H2244" s="160"/>
      <c r="I2244" s="160"/>
      <c r="J2244" s="160"/>
      <c r="K2244" s="160"/>
      <c r="L2244" s="160"/>
      <c r="M2244" s="160"/>
      <c r="N2244" s="160"/>
      <c r="O2244" s="160"/>
      <c r="P2244" s="161"/>
      <c r="Q2244" s="160"/>
      <c r="R2244" s="160"/>
      <c r="S2244" s="160"/>
    </row>
    <row r="2245" spans="1:19" s="145" customFormat="1" ht="14.45" customHeight="1">
      <c r="A2245" s="160"/>
      <c r="B2245" s="160"/>
      <c r="C2245" s="160"/>
      <c r="D2245" s="160"/>
      <c r="E2245" s="160"/>
      <c r="F2245" s="160"/>
      <c r="G2245" s="161"/>
      <c r="H2245" s="160"/>
      <c r="I2245" s="160"/>
      <c r="J2245" s="160"/>
      <c r="K2245" s="160"/>
      <c r="L2245" s="160"/>
      <c r="M2245" s="160"/>
      <c r="N2245" s="160"/>
      <c r="O2245" s="160"/>
      <c r="P2245" s="161"/>
      <c r="Q2245" s="160"/>
      <c r="R2245" s="160"/>
      <c r="S2245" s="160"/>
    </row>
    <row r="2246" spans="1:19" s="145" customFormat="1" ht="14.45" customHeight="1">
      <c r="A2246" s="138"/>
      <c r="B2246" s="138" t="s">
        <v>708</v>
      </c>
      <c r="C2246" s="138"/>
      <c r="D2246" s="138"/>
      <c r="E2246" s="138"/>
      <c r="F2246" s="138"/>
      <c r="G2246" s="138"/>
      <c r="H2246" s="138"/>
      <c r="I2246" s="138"/>
      <c r="J2246" s="138"/>
      <c r="K2246" s="138" t="s">
        <v>709</v>
      </c>
      <c r="L2246" s="138"/>
      <c r="M2246" s="138"/>
      <c r="N2246" s="138"/>
      <c r="O2246" s="138"/>
      <c r="P2246" s="138"/>
      <c r="Q2246" s="138"/>
      <c r="R2246" s="138"/>
      <c r="S2246" s="138"/>
    </row>
    <row r="2247" spans="1:19" s="145" customFormat="1" ht="14.45" customHeight="1">
      <c r="A2247" s="160"/>
      <c r="B2247" s="491" t="s">
        <v>335</v>
      </c>
      <c r="C2247" s="140"/>
      <c r="D2247" s="140"/>
      <c r="E2247" s="140"/>
      <c r="F2247" s="140"/>
      <c r="G2247" s="143"/>
      <c r="H2247" s="141"/>
      <c r="I2247" s="141"/>
      <c r="J2247" s="142"/>
      <c r="K2247" s="491" t="s">
        <v>335</v>
      </c>
      <c r="L2247" s="140"/>
      <c r="M2247" s="140"/>
      <c r="N2247" s="140"/>
      <c r="O2247" s="140"/>
      <c r="P2247" s="143"/>
      <c r="Q2247" s="141"/>
      <c r="R2247" s="141"/>
      <c r="S2247" s="144"/>
    </row>
    <row r="2248" spans="1:19" s="145" customFormat="1" ht="14.45" customHeight="1">
      <c r="A2248" s="160"/>
      <c r="B2248" s="492"/>
      <c r="C2248" s="146" t="s">
        <v>151</v>
      </c>
      <c r="D2248" s="146" t="s">
        <v>86</v>
      </c>
      <c r="E2248" s="146" t="s">
        <v>87</v>
      </c>
      <c r="F2248" s="146" t="s">
        <v>410</v>
      </c>
      <c r="G2248" s="146" t="s">
        <v>739</v>
      </c>
      <c r="H2248" s="81" t="s">
        <v>509</v>
      </c>
      <c r="I2248" s="147" t="s">
        <v>807</v>
      </c>
      <c r="J2248" s="142"/>
      <c r="K2248" s="492"/>
      <c r="L2248" s="146" t="s">
        <v>151</v>
      </c>
      <c r="M2248" s="146" t="s">
        <v>86</v>
      </c>
      <c r="N2248" s="146" t="s">
        <v>87</v>
      </c>
      <c r="O2248" s="146" t="s">
        <v>410</v>
      </c>
      <c r="P2248" s="146" t="s">
        <v>739</v>
      </c>
      <c r="Q2248" s="81" t="s">
        <v>509</v>
      </c>
      <c r="R2248" s="147" t="s">
        <v>807</v>
      </c>
      <c r="S2248" s="144"/>
    </row>
    <row r="2249" spans="1:19" s="145" customFormat="1" ht="14.45" customHeight="1">
      <c r="A2249" s="160"/>
      <c r="B2249" s="493"/>
      <c r="C2249" s="148"/>
      <c r="D2249" s="148"/>
      <c r="E2249" s="148"/>
      <c r="F2249" s="148"/>
      <c r="G2249" s="148"/>
      <c r="H2249" s="149" t="s">
        <v>88</v>
      </c>
      <c r="I2249" s="81" t="s">
        <v>511</v>
      </c>
      <c r="J2249" s="142"/>
      <c r="K2249" s="493"/>
      <c r="L2249" s="148"/>
      <c r="M2249" s="148"/>
      <c r="N2249" s="148"/>
      <c r="O2249" s="148"/>
      <c r="P2249" s="148"/>
      <c r="Q2249" s="149" t="s">
        <v>88</v>
      </c>
      <c r="R2249" s="81" t="s">
        <v>511</v>
      </c>
      <c r="S2249" s="144"/>
    </row>
    <row r="2250" spans="1:19" s="180" customFormat="1" ht="14.45" customHeight="1">
      <c r="B2250" s="188" t="s">
        <v>90</v>
      </c>
      <c r="C2250" s="187">
        <v>455</v>
      </c>
      <c r="D2250" s="183">
        <v>574</v>
      </c>
      <c r="E2250" s="183">
        <v>611</v>
      </c>
      <c r="F2250" s="183">
        <v>602</v>
      </c>
      <c r="G2250" s="183">
        <v>542</v>
      </c>
      <c r="H2250" s="182">
        <v>-60</v>
      </c>
      <c r="I2250" s="184">
        <v>-9.9667774086378742</v>
      </c>
      <c r="J2250" s="185"/>
      <c r="K2250" s="186" t="s">
        <v>90</v>
      </c>
      <c r="L2250" s="187">
        <v>5376</v>
      </c>
      <c r="M2250" s="183">
        <v>5389</v>
      </c>
      <c r="N2250" s="183">
        <v>5189</v>
      </c>
      <c r="O2250" s="183">
        <v>4964</v>
      </c>
      <c r="P2250" s="183">
        <v>4753</v>
      </c>
      <c r="Q2250" s="182">
        <v>-211</v>
      </c>
      <c r="R2250" s="184">
        <v>-4.2506043513295735</v>
      </c>
      <c r="S2250" s="184"/>
    </row>
    <row r="2251" spans="1:19" s="145" customFormat="1" ht="14.45" customHeight="1">
      <c r="A2251" s="160"/>
      <c r="B2251" s="299" t="s">
        <v>91</v>
      </c>
      <c r="C2251" s="150">
        <v>57</v>
      </c>
      <c r="D2251" s="151">
        <v>46</v>
      </c>
      <c r="E2251" s="151">
        <v>33</v>
      </c>
      <c r="F2251" s="151">
        <v>30</v>
      </c>
      <c r="G2251" s="151">
        <v>20</v>
      </c>
      <c r="H2251" s="151">
        <v>-10</v>
      </c>
      <c r="I2251" s="152">
        <v>-33.333333333333329</v>
      </c>
      <c r="J2251" s="142"/>
      <c r="K2251" s="154" t="s">
        <v>91</v>
      </c>
      <c r="L2251" s="150">
        <v>655</v>
      </c>
      <c r="M2251" s="151">
        <v>575</v>
      </c>
      <c r="N2251" s="151">
        <v>496</v>
      </c>
      <c r="O2251" s="151">
        <v>438</v>
      </c>
      <c r="P2251" s="151">
        <v>396</v>
      </c>
      <c r="Q2251" s="151">
        <v>-42</v>
      </c>
      <c r="R2251" s="152">
        <v>-9.5890410958904102</v>
      </c>
      <c r="S2251" s="152"/>
    </row>
    <row r="2252" spans="1:19" s="145" customFormat="1" ht="14.45" customHeight="1">
      <c r="A2252" s="160"/>
      <c r="B2252" s="299" t="s">
        <v>92</v>
      </c>
      <c r="C2252" s="150">
        <v>288</v>
      </c>
      <c r="D2252" s="151">
        <v>271</v>
      </c>
      <c r="E2252" s="151">
        <v>239</v>
      </c>
      <c r="F2252" s="151">
        <v>213</v>
      </c>
      <c r="G2252" s="151">
        <v>160</v>
      </c>
      <c r="H2252" s="151">
        <v>-53</v>
      </c>
      <c r="I2252" s="152">
        <v>-24.88262910798122</v>
      </c>
      <c r="J2252" s="142"/>
      <c r="K2252" s="154" t="s">
        <v>92</v>
      </c>
      <c r="L2252" s="150">
        <v>3290</v>
      </c>
      <c r="M2252" s="151">
        <v>3105</v>
      </c>
      <c r="N2252" s="151">
        <v>2770</v>
      </c>
      <c r="O2252" s="151">
        <v>2375</v>
      </c>
      <c r="P2252" s="151">
        <v>2108</v>
      </c>
      <c r="Q2252" s="151">
        <v>-267</v>
      </c>
      <c r="R2252" s="152">
        <v>-11.242105263157894</v>
      </c>
      <c r="S2252" s="152"/>
    </row>
    <row r="2253" spans="1:19" s="145" customFormat="1" ht="14.45" customHeight="1">
      <c r="A2253" s="160"/>
      <c r="B2253" s="299" t="s">
        <v>93</v>
      </c>
      <c r="C2253" s="150">
        <v>110</v>
      </c>
      <c r="D2253" s="151">
        <v>257</v>
      </c>
      <c r="E2253" s="151">
        <v>339</v>
      </c>
      <c r="F2253" s="151">
        <v>359</v>
      </c>
      <c r="G2253" s="151">
        <v>362</v>
      </c>
      <c r="H2253" s="151">
        <v>3</v>
      </c>
      <c r="I2253" s="152">
        <v>0.83565459610027859</v>
      </c>
      <c r="J2253" s="142"/>
      <c r="K2253" s="154" t="s">
        <v>93</v>
      </c>
      <c r="L2253" s="150">
        <v>1431</v>
      </c>
      <c r="M2253" s="151">
        <v>1709</v>
      </c>
      <c r="N2253" s="151">
        <v>1923</v>
      </c>
      <c r="O2253" s="151">
        <v>2149</v>
      </c>
      <c r="P2253" s="151">
        <v>2246</v>
      </c>
      <c r="Q2253" s="151">
        <v>97</v>
      </c>
      <c r="R2253" s="152">
        <v>4.5137273150302466</v>
      </c>
      <c r="S2253" s="152"/>
    </row>
    <row r="2254" spans="1:19" s="145" customFormat="1" ht="14.45" customHeight="1">
      <c r="A2254" s="160"/>
      <c r="B2254" s="142"/>
      <c r="C2254" s="150"/>
      <c r="D2254" s="157"/>
      <c r="E2254" s="157"/>
      <c r="F2254" s="157"/>
      <c r="G2254" s="157"/>
      <c r="H2254" s="157"/>
      <c r="I2254" s="158"/>
      <c r="J2254" s="142"/>
      <c r="K2254" s="159"/>
      <c r="L2254" s="150"/>
      <c r="M2254" s="157"/>
      <c r="N2254" s="157"/>
      <c r="O2254" s="157"/>
      <c r="P2254" s="157"/>
      <c r="Q2254" s="157"/>
      <c r="R2254" s="158"/>
      <c r="S2254" s="158"/>
    </row>
    <row r="2255" spans="1:19" s="145" customFormat="1" ht="14.45" customHeight="1">
      <c r="A2255" s="160"/>
      <c r="B2255" s="142" t="s">
        <v>94</v>
      </c>
      <c r="C2255" s="150">
        <v>14</v>
      </c>
      <c r="D2255" s="151">
        <v>11</v>
      </c>
      <c r="E2255" s="151">
        <v>9</v>
      </c>
      <c r="F2255" s="151">
        <v>13</v>
      </c>
      <c r="G2255" s="151">
        <v>4</v>
      </c>
      <c r="H2255" s="151">
        <v>-9</v>
      </c>
      <c r="I2255" s="152">
        <v>-69.230769230769226</v>
      </c>
      <c r="J2255" s="142"/>
      <c r="K2255" s="159" t="s">
        <v>94</v>
      </c>
      <c r="L2255" s="150">
        <v>214</v>
      </c>
      <c r="M2255" s="151">
        <v>157</v>
      </c>
      <c r="N2255" s="151">
        <v>141</v>
      </c>
      <c r="O2255" s="151">
        <v>135</v>
      </c>
      <c r="P2255" s="151">
        <v>103</v>
      </c>
      <c r="Q2255" s="151">
        <v>-32</v>
      </c>
      <c r="R2255" s="152">
        <v>-23.703703703703706</v>
      </c>
      <c r="S2255" s="152"/>
    </row>
    <row r="2256" spans="1:19" s="145" customFormat="1" ht="14.45" customHeight="1">
      <c r="A2256" s="160"/>
      <c r="B2256" s="142" t="s">
        <v>95</v>
      </c>
      <c r="C2256" s="150">
        <v>20</v>
      </c>
      <c r="D2256" s="151">
        <v>17</v>
      </c>
      <c r="E2256" s="151">
        <v>9</v>
      </c>
      <c r="F2256" s="151">
        <v>8</v>
      </c>
      <c r="G2256" s="151">
        <v>9</v>
      </c>
      <c r="H2256" s="151">
        <v>1</v>
      </c>
      <c r="I2256" s="152">
        <v>12.5</v>
      </c>
      <c r="J2256" s="142"/>
      <c r="K2256" s="159" t="s">
        <v>95</v>
      </c>
      <c r="L2256" s="150">
        <v>223</v>
      </c>
      <c r="M2256" s="151">
        <v>196</v>
      </c>
      <c r="N2256" s="151">
        <v>154</v>
      </c>
      <c r="O2256" s="151">
        <v>146</v>
      </c>
      <c r="P2256" s="151">
        <v>149</v>
      </c>
      <c r="Q2256" s="151">
        <v>3</v>
      </c>
      <c r="R2256" s="152">
        <v>2.054794520547945</v>
      </c>
      <c r="S2256" s="152"/>
    </row>
    <row r="2257" spans="1:19" s="145" customFormat="1" ht="14.45" customHeight="1">
      <c r="A2257" s="160"/>
      <c r="B2257" s="142" t="s">
        <v>96</v>
      </c>
      <c r="C2257" s="150">
        <v>23</v>
      </c>
      <c r="D2257" s="151">
        <v>18</v>
      </c>
      <c r="E2257" s="151">
        <v>15</v>
      </c>
      <c r="F2257" s="151">
        <v>9</v>
      </c>
      <c r="G2257" s="151">
        <v>7</v>
      </c>
      <c r="H2257" s="151">
        <v>-2</v>
      </c>
      <c r="I2257" s="152">
        <v>-22.222222222222221</v>
      </c>
      <c r="J2257" s="142"/>
      <c r="K2257" s="159" t="s">
        <v>96</v>
      </c>
      <c r="L2257" s="150">
        <v>218</v>
      </c>
      <c r="M2257" s="151">
        <v>222</v>
      </c>
      <c r="N2257" s="151">
        <v>201</v>
      </c>
      <c r="O2257" s="151">
        <v>157</v>
      </c>
      <c r="P2257" s="151">
        <v>144</v>
      </c>
      <c r="Q2257" s="151">
        <v>-13</v>
      </c>
      <c r="R2257" s="152">
        <v>-8.2802547770700627</v>
      </c>
      <c r="S2257" s="152"/>
    </row>
    <row r="2258" spans="1:19" s="145" customFormat="1" ht="14.45" customHeight="1">
      <c r="A2258" s="160"/>
      <c r="B2258" s="142" t="s">
        <v>97</v>
      </c>
      <c r="C2258" s="150">
        <v>23</v>
      </c>
      <c r="D2258" s="151">
        <v>22</v>
      </c>
      <c r="E2258" s="151">
        <v>15</v>
      </c>
      <c r="F2258" s="151">
        <v>16</v>
      </c>
      <c r="G2258" s="151">
        <v>9</v>
      </c>
      <c r="H2258" s="151">
        <v>-7</v>
      </c>
      <c r="I2258" s="152">
        <v>-43.75</v>
      </c>
      <c r="J2258" s="142"/>
      <c r="K2258" s="159" t="s">
        <v>97</v>
      </c>
      <c r="L2258" s="150">
        <v>254</v>
      </c>
      <c r="M2258" s="151">
        <v>207</v>
      </c>
      <c r="N2258" s="151">
        <v>219</v>
      </c>
      <c r="O2258" s="151">
        <v>186</v>
      </c>
      <c r="P2258" s="151">
        <v>151</v>
      </c>
      <c r="Q2258" s="151">
        <v>-35</v>
      </c>
      <c r="R2258" s="152">
        <v>-18.817204301075268</v>
      </c>
      <c r="S2258" s="152"/>
    </row>
    <row r="2259" spans="1:19" s="145" customFormat="1" ht="14.45" customHeight="1">
      <c r="A2259" s="160"/>
      <c r="B2259" s="142" t="s">
        <v>98</v>
      </c>
      <c r="C2259" s="150">
        <v>18</v>
      </c>
      <c r="D2259" s="151">
        <v>10</v>
      </c>
      <c r="E2259" s="151">
        <v>14</v>
      </c>
      <c r="F2259" s="151">
        <v>10</v>
      </c>
      <c r="G2259" s="151">
        <v>9</v>
      </c>
      <c r="H2259" s="151">
        <v>-1</v>
      </c>
      <c r="I2259" s="152">
        <v>-10</v>
      </c>
      <c r="J2259" s="142"/>
      <c r="K2259" s="159" t="s">
        <v>98</v>
      </c>
      <c r="L2259" s="150">
        <v>315</v>
      </c>
      <c r="M2259" s="151">
        <v>230</v>
      </c>
      <c r="N2259" s="151">
        <v>160</v>
      </c>
      <c r="O2259" s="151">
        <v>172</v>
      </c>
      <c r="P2259" s="151">
        <v>153</v>
      </c>
      <c r="Q2259" s="151">
        <v>-19</v>
      </c>
      <c r="R2259" s="152">
        <v>-11.046511627906977</v>
      </c>
      <c r="S2259" s="152"/>
    </row>
    <row r="2260" spans="1:19" s="145" customFormat="1" ht="14.45" customHeight="1">
      <c r="A2260" s="160"/>
      <c r="B2260" s="142" t="s">
        <v>99</v>
      </c>
      <c r="C2260" s="150">
        <v>27</v>
      </c>
      <c r="D2260" s="151">
        <v>14</v>
      </c>
      <c r="E2260" s="151">
        <v>9</v>
      </c>
      <c r="F2260" s="151">
        <v>10</v>
      </c>
      <c r="G2260" s="151">
        <v>7</v>
      </c>
      <c r="H2260" s="151">
        <v>-3</v>
      </c>
      <c r="I2260" s="152">
        <v>-30</v>
      </c>
      <c r="J2260" s="142"/>
      <c r="K2260" s="159" t="s">
        <v>99</v>
      </c>
      <c r="L2260" s="150">
        <v>329</v>
      </c>
      <c r="M2260" s="151">
        <v>289</v>
      </c>
      <c r="N2260" s="151">
        <v>190</v>
      </c>
      <c r="O2260" s="151">
        <v>148</v>
      </c>
      <c r="P2260" s="151">
        <v>161</v>
      </c>
      <c r="Q2260" s="151">
        <v>13</v>
      </c>
      <c r="R2260" s="152">
        <v>8.7837837837837842</v>
      </c>
      <c r="S2260" s="152"/>
    </row>
    <row r="2261" spans="1:19" s="145" customFormat="1" ht="14.45" customHeight="1">
      <c r="A2261" s="160"/>
      <c r="B2261" s="142" t="s">
        <v>100</v>
      </c>
      <c r="C2261" s="150">
        <v>30</v>
      </c>
      <c r="D2261" s="151">
        <v>25</v>
      </c>
      <c r="E2261" s="151">
        <v>11</v>
      </c>
      <c r="F2261" s="151">
        <v>12</v>
      </c>
      <c r="G2261" s="151">
        <v>9</v>
      </c>
      <c r="H2261" s="151">
        <v>-3</v>
      </c>
      <c r="I2261" s="152">
        <v>-25</v>
      </c>
      <c r="J2261" s="142"/>
      <c r="K2261" s="159" t="s">
        <v>100</v>
      </c>
      <c r="L2261" s="150">
        <v>274</v>
      </c>
      <c r="M2261" s="151">
        <v>298</v>
      </c>
      <c r="N2261" s="151">
        <v>259</v>
      </c>
      <c r="O2261" s="151">
        <v>164</v>
      </c>
      <c r="P2261" s="151">
        <v>133</v>
      </c>
      <c r="Q2261" s="151">
        <v>-31</v>
      </c>
      <c r="R2261" s="152">
        <v>-18.902439024390244</v>
      </c>
      <c r="S2261" s="152"/>
    </row>
    <row r="2262" spans="1:19" s="145" customFormat="1" ht="14.45" customHeight="1">
      <c r="A2262" s="160"/>
      <c r="B2262" s="142" t="s">
        <v>118</v>
      </c>
      <c r="C2262" s="150">
        <v>35</v>
      </c>
      <c r="D2262" s="151">
        <v>26</v>
      </c>
      <c r="E2262" s="151">
        <v>28</v>
      </c>
      <c r="F2262" s="151">
        <v>13</v>
      </c>
      <c r="G2262" s="151">
        <v>7</v>
      </c>
      <c r="H2262" s="151">
        <v>-6</v>
      </c>
      <c r="I2262" s="152">
        <v>-46.153846153846153</v>
      </c>
      <c r="J2262" s="142"/>
      <c r="K2262" s="159" t="s">
        <v>118</v>
      </c>
      <c r="L2262" s="150">
        <v>279</v>
      </c>
      <c r="M2262" s="151">
        <v>287</v>
      </c>
      <c r="N2262" s="151">
        <v>281</v>
      </c>
      <c r="O2262" s="151">
        <v>232</v>
      </c>
      <c r="P2262" s="151">
        <v>173</v>
      </c>
      <c r="Q2262" s="151">
        <v>-59</v>
      </c>
      <c r="R2262" s="152">
        <v>-25.431034482758619</v>
      </c>
      <c r="S2262" s="152"/>
    </row>
    <row r="2263" spans="1:19" s="145" customFormat="1" ht="14.45" customHeight="1">
      <c r="A2263" s="160"/>
      <c r="B2263" s="142" t="s">
        <v>101</v>
      </c>
      <c r="C2263" s="150">
        <v>29</v>
      </c>
      <c r="D2263" s="151">
        <v>30</v>
      </c>
      <c r="E2263" s="151">
        <v>25</v>
      </c>
      <c r="F2263" s="151">
        <v>23</v>
      </c>
      <c r="G2263" s="151">
        <v>12</v>
      </c>
      <c r="H2263" s="151">
        <v>-11</v>
      </c>
      <c r="I2263" s="152">
        <v>-47.826086956521742</v>
      </c>
      <c r="J2263" s="142"/>
      <c r="K2263" s="159" t="s">
        <v>101</v>
      </c>
      <c r="L2263" s="150">
        <v>277</v>
      </c>
      <c r="M2263" s="151">
        <v>274</v>
      </c>
      <c r="N2263" s="151">
        <v>272</v>
      </c>
      <c r="O2263" s="151">
        <v>279</v>
      </c>
      <c r="P2263" s="151">
        <v>233</v>
      </c>
      <c r="Q2263" s="151">
        <v>-46</v>
      </c>
      <c r="R2263" s="152">
        <v>-16.487455197132618</v>
      </c>
      <c r="S2263" s="152"/>
    </row>
    <row r="2264" spans="1:19" s="139" customFormat="1" ht="14.45" customHeight="1">
      <c r="A2264" s="160"/>
      <c r="B2264" s="142" t="s">
        <v>102</v>
      </c>
      <c r="C2264" s="150">
        <v>31</v>
      </c>
      <c r="D2264" s="151">
        <v>31</v>
      </c>
      <c r="E2264" s="151">
        <v>28</v>
      </c>
      <c r="F2264" s="151">
        <v>25</v>
      </c>
      <c r="G2264" s="151">
        <v>28</v>
      </c>
      <c r="H2264" s="151">
        <v>3</v>
      </c>
      <c r="I2264" s="152">
        <v>12</v>
      </c>
      <c r="J2264" s="142"/>
      <c r="K2264" s="159" t="s">
        <v>102</v>
      </c>
      <c r="L2264" s="150">
        <v>384</v>
      </c>
      <c r="M2264" s="151">
        <v>283</v>
      </c>
      <c r="N2264" s="151">
        <v>264</v>
      </c>
      <c r="O2264" s="151">
        <v>279</v>
      </c>
      <c r="P2264" s="151">
        <v>278</v>
      </c>
      <c r="Q2264" s="151">
        <v>-1</v>
      </c>
      <c r="R2264" s="152">
        <v>-0.35842293906810035</v>
      </c>
      <c r="S2264" s="152"/>
    </row>
    <row r="2265" spans="1:19" s="145" customFormat="1" ht="14.45" customHeight="1">
      <c r="A2265" s="160"/>
      <c r="B2265" s="142" t="s">
        <v>103</v>
      </c>
      <c r="C2265" s="150">
        <v>32</v>
      </c>
      <c r="D2265" s="151">
        <v>35</v>
      </c>
      <c r="E2265" s="151">
        <v>31</v>
      </c>
      <c r="F2265" s="151">
        <v>31</v>
      </c>
      <c r="G2265" s="151">
        <v>22</v>
      </c>
      <c r="H2265" s="151">
        <v>-9</v>
      </c>
      <c r="I2265" s="152">
        <v>-29.032258064516132</v>
      </c>
      <c r="J2265" s="142"/>
      <c r="K2265" s="159" t="s">
        <v>103</v>
      </c>
      <c r="L2265" s="150">
        <v>457</v>
      </c>
      <c r="M2265" s="151">
        <v>371</v>
      </c>
      <c r="N2265" s="151">
        <v>279</v>
      </c>
      <c r="O2265" s="151">
        <v>266</v>
      </c>
      <c r="P2265" s="151">
        <v>279</v>
      </c>
      <c r="Q2265" s="151">
        <v>13</v>
      </c>
      <c r="R2265" s="152">
        <v>4.8872180451127818</v>
      </c>
      <c r="S2265" s="152"/>
    </row>
    <row r="2266" spans="1:19" s="145" customFormat="1" ht="14.45" customHeight="1">
      <c r="A2266" s="160"/>
      <c r="B2266" s="142" t="s">
        <v>104</v>
      </c>
      <c r="C2266" s="150">
        <v>32</v>
      </c>
      <c r="D2266" s="151">
        <v>38</v>
      </c>
      <c r="E2266" s="151">
        <v>34</v>
      </c>
      <c r="F2266" s="151">
        <v>35</v>
      </c>
      <c r="G2266" s="151">
        <v>22</v>
      </c>
      <c r="H2266" s="151">
        <v>-13</v>
      </c>
      <c r="I2266" s="152">
        <v>-37.142857142857146</v>
      </c>
      <c r="J2266" s="142"/>
      <c r="K2266" s="159" t="s">
        <v>104</v>
      </c>
      <c r="L2266" s="150">
        <v>374</v>
      </c>
      <c r="M2266" s="151">
        <v>485</v>
      </c>
      <c r="N2266" s="151">
        <v>380</v>
      </c>
      <c r="O2266" s="151">
        <v>282</v>
      </c>
      <c r="P2266" s="151">
        <v>268</v>
      </c>
      <c r="Q2266" s="151">
        <v>-14</v>
      </c>
      <c r="R2266" s="152">
        <v>-4.9645390070921991</v>
      </c>
      <c r="S2266" s="152"/>
    </row>
    <row r="2267" spans="1:19" s="145" customFormat="1" ht="14.45" customHeight="1">
      <c r="A2267" s="160"/>
      <c r="B2267" s="142" t="s">
        <v>105</v>
      </c>
      <c r="C2267" s="150">
        <v>31</v>
      </c>
      <c r="D2267" s="151">
        <v>40</v>
      </c>
      <c r="E2267" s="151">
        <v>44</v>
      </c>
      <c r="F2267" s="151">
        <v>38</v>
      </c>
      <c r="G2267" s="151">
        <v>35</v>
      </c>
      <c r="H2267" s="151">
        <v>-3</v>
      </c>
      <c r="I2267" s="152">
        <v>-7.8947368421052628</v>
      </c>
      <c r="J2267" s="142"/>
      <c r="K2267" s="159" t="s">
        <v>105</v>
      </c>
      <c r="L2267" s="150">
        <v>347</v>
      </c>
      <c r="M2267" s="151">
        <v>381</v>
      </c>
      <c r="N2267" s="151">
        <v>466</v>
      </c>
      <c r="O2267" s="151">
        <v>367</v>
      </c>
      <c r="P2267" s="151">
        <v>279</v>
      </c>
      <c r="Q2267" s="151">
        <v>-88</v>
      </c>
      <c r="R2267" s="152">
        <v>-23.978201634877383</v>
      </c>
      <c r="S2267" s="152"/>
    </row>
    <row r="2268" spans="1:19" s="153" customFormat="1" ht="14.45" customHeight="1">
      <c r="A2268" s="160"/>
      <c r="B2268" s="142" t="s">
        <v>106</v>
      </c>
      <c r="C2268" s="150">
        <v>32</v>
      </c>
      <c r="D2268" s="151">
        <v>36</v>
      </c>
      <c r="E2268" s="151">
        <v>37</v>
      </c>
      <c r="F2268" s="151">
        <v>44</v>
      </c>
      <c r="G2268" s="151">
        <v>37</v>
      </c>
      <c r="H2268" s="151">
        <v>-7</v>
      </c>
      <c r="I2268" s="152">
        <v>-15.909090909090908</v>
      </c>
      <c r="J2268" s="142"/>
      <c r="K2268" s="159" t="s">
        <v>106</v>
      </c>
      <c r="L2268" s="150">
        <v>350</v>
      </c>
      <c r="M2268" s="151">
        <v>341</v>
      </c>
      <c r="N2268" s="151">
        <v>386</v>
      </c>
      <c r="O2268" s="151">
        <v>470</v>
      </c>
      <c r="P2268" s="151">
        <v>368</v>
      </c>
      <c r="Q2268" s="151">
        <v>-102</v>
      </c>
      <c r="R2268" s="152">
        <v>-21.702127659574469</v>
      </c>
      <c r="S2268" s="152"/>
    </row>
    <row r="2269" spans="1:19" s="145" customFormat="1" ht="14.45" customHeight="1">
      <c r="A2269" s="160"/>
      <c r="B2269" s="142" t="s">
        <v>107</v>
      </c>
      <c r="C2269" s="150">
        <v>24</v>
      </c>
      <c r="D2269" s="151">
        <v>36</v>
      </c>
      <c r="E2269" s="151">
        <v>37</v>
      </c>
      <c r="F2269" s="151">
        <v>40</v>
      </c>
      <c r="G2269" s="151">
        <v>45</v>
      </c>
      <c r="H2269" s="151">
        <v>5</v>
      </c>
      <c r="I2269" s="152">
        <v>12.5</v>
      </c>
      <c r="J2269" s="142"/>
      <c r="K2269" s="159" t="s">
        <v>107</v>
      </c>
      <c r="L2269" s="150">
        <v>301</v>
      </c>
      <c r="M2269" s="151">
        <v>361</v>
      </c>
      <c r="N2269" s="151">
        <v>338</v>
      </c>
      <c r="O2269" s="151">
        <v>384</v>
      </c>
      <c r="P2269" s="151">
        <v>485</v>
      </c>
      <c r="Q2269" s="151">
        <v>101</v>
      </c>
      <c r="R2269" s="152">
        <v>26.302083333333332</v>
      </c>
      <c r="S2269" s="152"/>
    </row>
    <row r="2270" spans="1:19" s="145" customFormat="1" ht="14.45" customHeight="1">
      <c r="A2270" s="160"/>
      <c r="B2270" s="142" t="s">
        <v>108</v>
      </c>
      <c r="C2270" s="150">
        <v>18</v>
      </c>
      <c r="D2270" s="151">
        <v>39</v>
      </c>
      <c r="E2270" s="151">
        <v>51</v>
      </c>
      <c r="F2270" s="151">
        <v>46</v>
      </c>
      <c r="G2270" s="151">
        <v>40</v>
      </c>
      <c r="H2270" s="151">
        <v>-6</v>
      </c>
      <c r="I2270" s="152">
        <v>-13.043478260869565</v>
      </c>
      <c r="J2270" s="142"/>
      <c r="K2270" s="159" t="s">
        <v>108</v>
      </c>
      <c r="L2270" s="150">
        <v>265</v>
      </c>
      <c r="M2270" s="151">
        <v>302</v>
      </c>
      <c r="N2270" s="151">
        <v>348</v>
      </c>
      <c r="O2270" s="151">
        <v>345</v>
      </c>
      <c r="P2270" s="151">
        <v>386</v>
      </c>
      <c r="Q2270" s="151">
        <v>41</v>
      </c>
      <c r="R2270" s="152">
        <v>11.884057971014492</v>
      </c>
      <c r="S2270" s="152"/>
    </row>
    <row r="2271" spans="1:19" s="145" customFormat="1" ht="14.45" customHeight="1">
      <c r="A2271" s="160"/>
      <c r="B2271" s="142" t="s">
        <v>109</v>
      </c>
      <c r="C2271" s="150">
        <v>17</v>
      </c>
      <c r="D2271" s="151">
        <v>69</v>
      </c>
      <c r="E2271" s="151">
        <v>62</v>
      </c>
      <c r="F2271" s="151">
        <v>69</v>
      </c>
      <c r="G2271" s="151">
        <v>51</v>
      </c>
      <c r="H2271" s="151">
        <v>-18</v>
      </c>
      <c r="I2271" s="152">
        <v>-26.086956521739129</v>
      </c>
      <c r="J2271" s="142"/>
      <c r="K2271" s="159" t="s">
        <v>109</v>
      </c>
      <c r="L2271" s="150">
        <v>200</v>
      </c>
      <c r="M2271" s="151">
        <v>285</v>
      </c>
      <c r="N2271" s="151">
        <v>318</v>
      </c>
      <c r="O2271" s="151">
        <v>358</v>
      </c>
      <c r="P2271" s="151">
        <v>332</v>
      </c>
      <c r="Q2271" s="151">
        <v>-26</v>
      </c>
      <c r="R2271" s="152">
        <v>-7.2625698324022352</v>
      </c>
      <c r="S2271" s="152"/>
    </row>
    <row r="2272" spans="1:19" s="145" customFormat="1" ht="14.45" customHeight="1">
      <c r="A2272" s="160"/>
      <c r="B2272" s="142" t="s">
        <v>110</v>
      </c>
      <c r="C2272" s="150">
        <v>19</v>
      </c>
      <c r="D2272" s="151">
        <v>77</v>
      </c>
      <c r="E2272" s="151">
        <v>152</v>
      </c>
      <c r="F2272" s="151">
        <v>160</v>
      </c>
      <c r="G2272" s="151">
        <v>189</v>
      </c>
      <c r="H2272" s="151">
        <v>29</v>
      </c>
      <c r="I2272" s="152">
        <v>18.125</v>
      </c>
      <c r="J2272" s="142"/>
      <c r="K2272" s="159" t="s">
        <v>110</v>
      </c>
      <c r="L2272" s="150">
        <v>315</v>
      </c>
      <c r="M2272" s="151">
        <v>420</v>
      </c>
      <c r="N2272" s="151">
        <v>533</v>
      </c>
      <c r="O2272" s="151">
        <v>592</v>
      </c>
      <c r="P2272" s="151">
        <v>675</v>
      </c>
      <c r="Q2272" s="151">
        <v>83</v>
      </c>
      <c r="R2272" s="152">
        <v>14.020270270270272</v>
      </c>
      <c r="S2272" s="152"/>
    </row>
    <row r="2273" spans="1:19" s="145" customFormat="1" ht="14.45" customHeight="1">
      <c r="A2273" s="160"/>
      <c r="B2273" s="142" t="s">
        <v>111</v>
      </c>
      <c r="C2273" s="323" t="s">
        <v>313</v>
      </c>
      <c r="D2273" s="151" t="s">
        <v>313</v>
      </c>
      <c r="E2273" s="151" t="s">
        <v>313</v>
      </c>
      <c r="F2273" s="151" t="s">
        <v>313</v>
      </c>
      <c r="G2273" s="151" t="s">
        <v>313</v>
      </c>
      <c r="H2273" s="151"/>
      <c r="I2273" s="152"/>
      <c r="J2273" s="160"/>
      <c r="K2273" s="142" t="s">
        <v>111</v>
      </c>
      <c r="L2273" s="323" t="s">
        <v>313</v>
      </c>
      <c r="M2273" s="151" t="s">
        <v>313</v>
      </c>
      <c r="N2273" s="151" t="s">
        <v>313</v>
      </c>
      <c r="O2273" s="151">
        <v>2</v>
      </c>
      <c r="P2273" s="151">
        <v>3</v>
      </c>
      <c r="Q2273" s="151"/>
      <c r="R2273" s="152"/>
      <c r="S2273" s="160"/>
    </row>
    <row r="2274" spans="1:19" s="145" customFormat="1" ht="14.45" customHeight="1">
      <c r="A2274" s="160"/>
      <c r="B2274" s="162"/>
      <c r="C2274" s="162"/>
      <c r="D2274" s="162"/>
      <c r="E2274" s="162"/>
      <c r="F2274" s="162"/>
      <c r="G2274" s="162"/>
      <c r="H2274" s="162"/>
      <c r="I2274" s="162"/>
      <c r="J2274" s="162"/>
      <c r="K2274" s="162"/>
      <c r="L2274" s="162"/>
      <c r="M2274" s="162"/>
      <c r="N2274" s="162"/>
      <c r="O2274" s="162"/>
      <c r="P2274" s="161"/>
      <c r="Q2274" s="160"/>
      <c r="R2274" s="160"/>
      <c r="S2274" s="160"/>
    </row>
    <row r="2275" spans="1:19" s="145" customFormat="1" ht="14.45" customHeight="1">
      <c r="A2275" s="160"/>
      <c r="B2275" s="162"/>
      <c r="C2275" s="162"/>
      <c r="D2275" s="162"/>
      <c r="E2275" s="162"/>
      <c r="F2275" s="162"/>
      <c r="G2275" s="162"/>
      <c r="H2275" s="162"/>
      <c r="I2275" s="162"/>
      <c r="J2275" s="162"/>
      <c r="K2275" s="162"/>
      <c r="L2275" s="162"/>
      <c r="M2275" s="162"/>
      <c r="N2275" s="162"/>
      <c r="O2275" s="162"/>
      <c r="P2275" s="161"/>
      <c r="Q2275" s="160"/>
      <c r="R2275" s="160"/>
      <c r="S2275" s="160"/>
    </row>
    <row r="2276" spans="1:19" s="145" customFormat="1" ht="14.45" customHeight="1">
      <c r="A2276" s="160"/>
      <c r="B2276" s="162"/>
      <c r="C2276" s="162"/>
      <c r="D2276" s="162"/>
      <c r="E2276" s="162"/>
      <c r="F2276" s="162"/>
      <c r="G2276" s="162"/>
      <c r="H2276" s="162"/>
      <c r="I2276" s="162"/>
      <c r="J2276" s="162"/>
      <c r="K2276" s="162"/>
      <c r="L2276" s="162"/>
      <c r="M2276" s="162"/>
      <c r="N2276" s="162"/>
      <c r="O2276" s="162"/>
      <c r="P2276" s="161"/>
      <c r="Q2276" s="160"/>
      <c r="R2276" s="160"/>
      <c r="S2276" s="160"/>
    </row>
    <row r="2277" spans="1:19" s="145" customFormat="1" ht="14.45" customHeight="1">
      <c r="A2277" s="138"/>
      <c r="B2277" s="138" t="s">
        <v>283</v>
      </c>
      <c r="C2277" s="138"/>
      <c r="D2277" s="138"/>
      <c r="E2277" s="138"/>
      <c r="F2277" s="138"/>
      <c r="G2277" s="138"/>
      <c r="H2277" s="138"/>
      <c r="I2277" s="138"/>
      <c r="J2277" s="138"/>
      <c r="K2277" s="138" t="s">
        <v>284</v>
      </c>
      <c r="L2277" s="138"/>
      <c r="M2277" s="138"/>
      <c r="N2277" s="138"/>
      <c r="O2277" s="138"/>
      <c r="P2277" s="138"/>
      <c r="Q2277" s="138"/>
      <c r="R2277" s="138"/>
      <c r="S2277" s="138"/>
    </row>
    <row r="2278" spans="1:19" s="145" customFormat="1" ht="14.45" customHeight="1">
      <c r="A2278" s="160"/>
      <c r="B2278" s="491" t="s">
        <v>335</v>
      </c>
      <c r="C2278" s="140"/>
      <c r="D2278" s="140"/>
      <c r="E2278" s="140"/>
      <c r="F2278" s="140"/>
      <c r="G2278" s="143"/>
      <c r="H2278" s="141"/>
      <c r="I2278" s="141"/>
      <c r="J2278" s="142"/>
      <c r="K2278" s="491" t="s">
        <v>335</v>
      </c>
      <c r="L2278" s="140"/>
      <c r="M2278" s="140"/>
      <c r="N2278" s="140"/>
      <c r="O2278" s="140"/>
      <c r="P2278" s="143"/>
      <c r="Q2278" s="141"/>
      <c r="R2278" s="141"/>
      <c r="S2278" s="144"/>
    </row>
    <row r="2279" spans="1:19" s="145" customFormat="1" ht="14.45" customHeight="1">
      <c r="A2279" s="160"/>
      <c r="B2279" s="492"/>
      <c r="C2279" s="146" t="s">
        <v>151</v>
      </c>
      <c r="D2279" s="146" t="s">
        <v>86</v>
      </c>
      <c r="E2279" s="146" t="s">
        <v>87</v>
      </c>
      <c r="F2279" s="146" t="s">
        <v>410</v>
      </c>
      <c r="G2279" s="146" t="s">
        <v>739</v>
      </c>
      <c r="H2279" s="81" t="s">
        <v>509</v>
      </c>
      <c r="I2279" s="147" t="s">
        <v>807</v>
      </c>
      <c r="J2279" s="142"/>
      <c r="K2279" s="492"/>
      <c r="L2279" s="146" t="s">
        <v>151</v>
      </c>
      <c r="M2279" s="146" t="s">
        <v>86</v>
      </c>
      <c r="N2279" s="146" t="s">
        <v>87</v>
      </c>
      <c r="O2279" s="146" t="s">
        <v>410</v>
      </c>
      <c r="P2279" s="146" t="s">
        <v>739</v>
      </c>
      <c r="Q2279" s="81" t="s">
        <v>509</v>
      </c>
      <c r="R2279" s="147" t="s">
        <v>807</v>
      </c>
      <c r="S2279" s="144"/>
    </row>
    <row r="2280" spans="1:19" s="145" customFormat="1" ht="14.45" customHeight="1">
      <c r="A2280" s="160"/>
      <c r="B2280" s="493"/>
      <c r="C2280" s="148"/>
      <c r="D2280" s="148"/>
      <c r="E2280" s="148"/>
      <c r="F2280" s="148"/>
      <c r="G2280" s="148"/>
      <c r="H2280" s="149" t="s">
        <v>88</v>
      </c>
      <c r="I2280" s="81" t="s">
        <v>511</v>
      </c>
      <c r="J2280" s="142"/>
      <c r="K2280" s="493"/>
      <c r="L2280" s="148"/>
      <c r="M2280" s="148"/>
      <c r="N2280" s="148"/>
      <c r="O2280" s="148"/>
      <c r="P2280" s="148"/>
      <c r="Q2280" s="149" t="s">
        <v>88</v>
      </c>
      <c r="R2280" s="81" t="s">
        <v>511</v>
      </c>
      <c r="S2280" s="144"/>
    </row>
    <row r="2281" spans="1:19" s="180" customFormat="1" ht="14.45" customHeight="1">
      <c r="B2281" s="188" t="s">
        <v>90</v>
      </c>
      <c r="C2281" s="187">
        <v>120</v>
      </c>
      <c r="D2281" s="183">
        <v>465</v>
      </c>
      <c r="E2281" s="183">
        <v>660</v>
      </c>
      <c r="F2281" s="183">
        <v>812</v>
      </c>
      <c r="G2281" s="183">
        <v>811</v>
      </c>
      <c r="H2281" s="182">
        <v>-1</v>
      </c>
      <c r="I2281" s="184">
        <v>-0.12315270935960591</v>
      </c>
      <c r="J2281" s="185"/>
      <c r="K2281" s="186" t="s">
        <v>90</v>
      </c>
      <c r="L2281" s="187">
        <v>758</v>
      </c>
      <c r="M2281" s="183">
        <v>780</v>
      </c>
      <c r="N2281" s="183">
        <v>766</v>
      </c>
      <c r="O2281" s="183">
        <v>736</v>
      </c>
      <c r="P2281" s="183">
        <v>698</v>
      </c>
      <c r="Q2281" s="182">
        <v>-38</v>
      </c>
      <c r="R2281" s="184">
        <v>-5.1630434782608692</v>
      </c>
      <c r="S2281" s="184"/>
    </row>
    <row r="2282" spans="1:19" s="145" customFormat="1" ht="14.45" customHeight="1">
      <c r="A2282" s="160"/>
      <c r="B2282" s="299" t="s">
        <v>91</v>
      </c>
      <c r="C2282" s="150">
        <v>43</v>
      </c>
      <c r="D2282" s="151">
        <v>165</v>
      </c>
      <c r="E2282" s="151">
        <v>225</v>
      </c>
      <c r="F2282" s="151">
        <v>230</v>
      </c>
      <c r="G2282" s="151">
        <v>185</v>
      </c>
      <c r="H2282" s="151">
        <v>-45</v>
      </c>
      <c r="I2282" s="152">
        <v>-19.565217391304348</v>
      </c>
      <c r="J2282" s="142"/>
      <c r="K2282" s="154" t="s">
        <v>91</v>
      </c>
      <c r="L2282" s="150">
        <v>97</v>
      </c>
      <c r="M2282" s="151">
        <v>94</v>
      </c>
      <c r="N2282" s="151">
        <v>81</v>
      </c>
      <c r="O2282" s="151">
        <v>75</v>
      </c>
      <c r="P2282" s="151">
        <v>66</v>
      </c>
      <c r="Q2282" s="151">
        <v>-9</v>
      </c>
      <c r="R2282" s="152">
        <v>-12</v>
      </c>
      <c r="S2282" s="152"/>
    </row>
    <row r="2283" spans="1:19" s="145" customFormat="1" ht="14.45" customHeight="1">
      <c r="A2283" s="160"/>
      <c r="B2283" s="299" t="s">
        <v>92</v>
      </c>
      <c r="C2283" s="150">
        <v>62</v>
      </c>
      <c r="D2283" s="151">
        <v>280</v>
      </c>
      <c r="E2283" s="151">
        <v>412</v>
      </c>
      <c r="F2283" s="151">
        <v>543</v>
      </c>
      <c r="G2283" s="151">
        <v>583</v>
      </c>
      <c r="H2283" s="151">
        <v>40</v>
      </c>
      <c r="I2283" s="152">
        <v>7.3664825046040523</v>
      </c>
      <c r="J2283" s="142"/>
      <c r="K2283" s="154" t="s">
        <v>92</v>
      </c>
      <c r="L2283" s="150">
        <v>470</v>
      </c>
      <c r="M2283" s="151">
        <v>471</v>
      </c>
      <c r="N2283" s="151">
        <v>416</v>
      </c>
      <c r="O2283" s="151">
        <v>397</v>
      </c>
      <c r="P2283" s="151">
        <v>387</v>
      </c>
      <c r="Q2283" s="151">
        <v>-10</v>
      </c>
      <c r="R2283" s="152">
        <v>-2.518891687657431</v>
      </c>
      <c r="S2283" s="152"/>
    </row>
    <row r="2284" spans="1:19" s="145" customFormat="1" ht="14.45" customHeight="1">
      <c r="A2284" s="160"/>
      <c r="B2284" s="299" t="s">
        <v>93</v>
      </c>
      <c r="C2284" s="150">
        <v>15</v>
      </c>
      <c r="D2284" s="151">
        <v>20</v>
      </c>
      <c r="E2284" s="151">
        <v>23</v>
      </c>
      <c r="F2284" s="151">
        <v>39</v>
      </c>
      <c r="G2284" s="151">
        <v>43</v>
      </c>
      <c r="H2284" s="151">
        <v>4</v>
      </c>
      <c r="I2284" s="152">
        <v>10.256410256410255</v>
      </c>
      <c r="J2284" s="142"/>
      <c r="K2284" s="154" t="s">
        <v>93</v>
      </c>
      <c r="L2284" s="150">
        <v>191</v>
      </c>
      <c r="M2284" s="151">
        <v>215</v>
      </c>
      <c r="N2284" s="151">
        <v>269</v>
      </c>
      <c r="O2284" s="151">
        <v>264</v>
      </c>
      <c r="P2284" s="151">
        <v>245</v>
      </c>
      <c r="Q2284" s="151">
        <v>-19</v>
      </c>
      <c r="R2284" s="152">
        <v>-7.1969696969696972</v>
      </c>
      <c r="S2284" s="152"/>
    </row>
    <row r="2285" spans="1:19" s="145" customFormat="1" ht="14.45" customHeight="1">
      <c r="A2285" s="160"/>
      <c r="B2285" s="142"/>
      <c r="C2285" s="150"/>
      <c r="D2285" s="157"/>
      <c r="E2285" s="157"/>
      <c r="F2285" s="157"/>
      <c r="G2285" s="157"/>
      <c r="H2285" s="157"/>
      <c r="I2285" s="158"/>
      <c r="J2285" s="142"/>
      <c r="K2285" s="159"/>
      <c r="L2285" s="150"/>
      <c r="M2285" s="157"/>
      <c r="N2285" s="157"/>
      <c r="O2285" s="157"/>
      <c r="P2285" s="157"/>
      <c r="Q2285" s="157"/>
      <c r="R2285" s="158"/>
      <c r="S2285" s="158"/>
    </row>
    <row r="2286" spans="1:19" s="145" customFormat="1" ht="14.45" customHeight="1">
      <c r="A2286" s="160"/>
      <c r="B2286" s="142" t="s">
        <v>94</v>
      </c>
      <c r="C2286" s="150">
        <v>19</v>
      </c>
      <c r="D2286" s="151">
        <v>58</v>
      </c>
      <c r="E2286" s="151">
        <v>56</v>
      </c>
      <c r="F2286" s="151">
        <v>53</v>
      </c>
      <c r="G2286" s="151">
        <v>37</v>
      </c>
      <c r="H2286" s="151">
        <v>-16</v>
      </c>
      <c r="I2286" s="152">
        <v>-30.188679245283019</v>
      </c>
      <c r="J2286" s="142"/>
      <c r="K2286" s="159" t="s">
        <v>94</v>
      </c>
      <c r="L2286" s="150">
        <v>32</v>
      </c>
      <c r="M2286" s="151">
        <v>27</v>
      </c>
      <c r="N2286" s="151">
        <v>20</v>
      </c>
      <c r="O2286" s="151">
        <v>19</v>
      </c>
      <c r="P2286" s="151">
        <v>16</v>
      </c>
      <c r="Q2286" s="151">
        <v>-3</v>
      </c>
      <c r="R2286" s="152">
        <v>-15.789473684210526</v>
      </c>
      <c r="S2286" s="152"/>
    </row>
    <row r="2287" spans="1:19" s="145" customFormat="1" ht="14.45" customHeight="1">
      <c r="A2287" s="160"/>
      <c r="B2287" s="142" t="s">
        <v>95</v>
      </c>
      <c r="C2287" s="150">
        <v>20</v>
      </c>
      <c r="D2287" s="151">
        <v>60</v>
      </c>
      <c r="E2287" s="151">
        <v>90</v>
      </c>
      <c r="F2287" s="151">
        <v>88</v>
      </c>
      <c r="G2287" s="151">
        <v>65</v>
      </c>
      <c r="H2287" s="151">
        <v>-23</v>
      </c>
      <c r="I2287" s="152">
        <v>-26.136363636363637</v>
      </c>
      <c r="J2287" s="142"/>
      <c r="K2287" s="159" t="s">
        <v>95</v>
      </c>
      <c r="L2287" s="150">
        <v>27</v>
      </c>
      <c r="M2287" s="151">
        <v>37</v>
      </c>
      <c r="N2287" s="151">
        <v>28</v>
      </c>
      <c r="O2287" s="151">
        <v>29</v>
      </c>
      <c r="P2287" s="151">
        <v>25</v>
      </c>
      <c r="Q2287" s="151">
        <v>-4</v>
      </c>
      <c r="R2287" s="152">
        <v>-13.793103448275861</v>
      </c>
      <c r="S2287" s="152"/>
    </row>
    <row r="2288" spans="1:19" s="145" customFormat="1" ht="14.45" customHeight="1">
      <c r="A2288" s="160"/>
      <c r="B2288" s="142" t="s">
        <v>96</v>
      </c>
      <c r="C2288" s="150">
        <v>4</v>
      </c>
      <c r="D2288" s="151">
        <v>47</v>
      </c>
      <c r="E2288" s="151">
        <v>79</v>
      </c>
      <c r="F2288" s="151">
        <v>89</v>
      </c>
      <c r="G2288" s="151">
        <v>83</v>
      </c>
      <c r="H2288" s="151">
        <v>-6</v>
      </c>
      <c r="I2288" s="152">
        <v>-6.7415730337078648</v>
      </c>
      <c r="J2288" s="142"/>
      <c r="K2288" s="159" t="s">
        <v>96</v>
      </c>
      <c r="L2288" s="150">
        <v>38</v>
      </c>
      <c r="M2288" s="151">
        <v>30</v>
      </c>
      <c r="N2288" s="151">
        <v>33</v>
      </c>
      <c r="O2288" s="151">
        <v>27</v>
      </c>
      <c r="P2288" s="151">
        <v>25</v>
      </c>
      <c r="Q2288" s="151">
        <v>-2</v>
      </c>
      <c r="R2288" s="152">
        <v>-7.4074074074074066</v>
      </c>
      <c r="S2288" s="152"/>
    </row>
    <row r="2289" spans="1:19" s="145" customFormat="1" ht="14.45" customHeight="1">
      <c r="A2289" s="160"/>
      <c r="B2289" s="142" t="s">
        <v>97</v>
      </c>
      <c r="C2289" s="150" t="s">
        <v>313</v>
      </c>
      <c r="D2289" s="151">
        <v>14</v>
      </c>
      <c r="E2289" s="151">
        <v>51</v>
      </c>
      <c r="F2289" s="151">
        <v>68</v>
      </c>
      <c r="G2289" s="151">
        <v>76</v>
      </c>
      <c r="H2289" s="151">
        <v>8</v>
      </c>
      <c r="I2289" s="152">
        <v>11.76470588235294</v>
      </c>
      <c r="J2289" s="142"/>
      <c r="K2289" s="159" t="s">
        <v>97</v>
      </c>
      <c r="L2289" s="150">
        <v>41</v>
      </c>
      <c r="M2289" s="151">
        <v>39</v>
      </c>
      <c r="N2289" s="151">
        <v>24</v>
      </c>
      <c r="O2289" s="151">
        <v>29</v>
      </c>
      <c r="P2289" s="151">
        <v>26</v>
      </c>
      <c r="Q2289" s="151">
        <v>-3</v>
      </c>
      <c r="R2289" s="152">
        <v>-10.344827586206897</v>
      </c>
      <c r="S2289" s="152"/>
    </row>
    <row r="2290" spans="1:19" s="145" customFormat="1" ht="14.45" customHeight="1">
      <c r="A2290" s="160"/>
      <c r="B2290" s="142" t="s">
        <v>98</v>
      </c>
      <c r="C2290" s="150">
        <v>3</v>
      </c>
      <c r="D2290" s="151">
        <v>4</v>
      </c>
      <c r="E2290" s="151">
        <v>9</v>
      </c>
      <c r="F2290" s="151">
        <v>33</v>
      </c>
      <c r="G2290" s="151">
        <v>46</v>
      </c>
      <c r="H2290" s="151">
        <v>13</v>
      </c>
      <c r="I2290" s="152">
        <v>39.393939393939391</v>
      </c>
      <c r="J2290" s="142"/>
      <c r="K2290" s="159" t="s">
        <v>98</v>
      </c>
      <c r="L2290" s="150">
        <v>20</v>
      </c>
      <c r="M2290" s="151">
        <v>30</v>
      </c>
      <c r="N2290" s="151">
        <v>22</v>
      </c>
      <c r="O2290" s="151">
        <v>13</v>
      </c>
      <c r="P2290" s="151">
        <v>20</v>
      </c>
      <c r="Q2290" s="151">
        <v>7</v>
      </c>
      <c r="R2290" s="152">
        <v>53.846153846153847</v>
      </c>
      <c r="S2290" s="152"/>
    </row>
    <row r="2291" spans="1:19" s="145" customFormat="1" ht="14.45" customHeight="1">
      <c r="A2291" s="160"/>
      <c r="B2291" s="142" t="s">
        <v>99</v>
      </c>
      <c r="C2291" s="150">
        <v>10</v>
      </c>
      <c r="D2291" s="151">
        <v>33</v>
      </c>
      <c r="E2291" s="151">
        <v>17</v>
      </c>
      <c r="F2291" s="151">
        <v>22</v>
      </c>
      <c r="G2291" s="151">
        <v>31</v>
      </c>
      <c r="H2291" s="151">
        <v>9</v>
      </c>
      <c r="I2291" s="152">
        <v>40.909090909090914</v>
      </c>
      <c r="J2291" s="142"/>
      <c r="K2291" s="159" t="s">
        <v>99</v>
      </c>
      <c r="L2291" s="150">
        <v>48</v>
      </c>
      <c r="M2291" s="151">
        <v>17</v>
      </c>
      <c r="N2291" s="151">
        <v>22</v>
      </c>
      <c r="O2291" s="151">
        <v>16</v>
      </c>
      <c r="P2291" s="151">
        <v>13</v>
      </c>
      <c r="Q2291" s="151">
        <v>-3</v>
      </c>
      <c r="R2291" s="152">
        <v>-18.75</v>
      </c>
      <c r="S2291" s="152"/>
    </row>
    <row r="2292" spans="1:19" s="145" customFormat="1" ht="14.45" customHeight="1">
      <c r="A2292" s="160"/>
      <c r="B2292" s="142" t="s">
        <v>100</v>
      </c>
      <c r="C2292" s="150">
        <v>28</v>
      </c>
      <c r="D2292" s="151">
        <v>79</v>
      </c>
      <c r="E2292" s="151">
        <v>52</v>
      </c>
      <c r="F2292" s="151">
        <v>45</v>
      </c>
      <c r="G2292" s="151">
        <v>31</v>
      </c>
      <c r="H2292" s="151">
        <v>-14</v>
      </c>
      <c r="I2292" s="152">
        <v>-31.111111111111111</v>
      </c>
      <c r="J2292" s="142"/>
      <c r="K2292" s="159" t="s">
        <v>100</v>
      </c>
      <c r="L2292" s="150">
        <v>53</v>
      </c>
      <c r="M2292" s="151">
        <v>47</v>
      </c>
      <c r="N2292" s="151">
        <v>27</v>
      </c>
      <c r="O2292" s="151">
        <v>24</v>
      </c>
      <c r="P2292" s="151">
        <v>20</v>
      </c>
      <c r="Q2292" s="151">
        <v>-4</v>
      </c>
      <c r="R2292" s="152">
        <v>-16.666666666666664</v>
      </c>
      <c r="S2292" s="152"/>
    </row>
    <row r="2293" spans="1:19" s="139" customFormat="1" ht="14.45" customHeight="1">
      <c r="A2293" s="160"/>
      <c r="B2293" s="142" t="s">
        <v>118</v>
      </c>
      <c r="C2293" s="150">
        <v>8</v>
      </c>
      <c r="D2293" s="151">
        <v>72</v>
      </c>
      <c r="E2293" s="151">
        <v>112</v>
      </c>
      <c r="F2293" s="151">
        <v>84</v>
      </c>
      <c r="G2293" s="151">
        <v>55</v>
      </c>
      <c r="H2293" s="151">
        <v>-29</v>
      </c>
      <c r="I2293" s="152">
        <v>-34.523809523809526</v>
      </c>
      <c r="J2293" s="142"/>
      <c r="K2293" s="159" t="s">
        <v>118</v>
      </c>
      <c r="L2293" s="150">
        <v>42</v>
      </c>
      <c r="M2293" s="151">
        <v>70</v>
      </c>
      <c r="N2293" s="151">
        <v>53</v>
      </c>
      <c r="O2293" s="151">
        <v>30</v>
      </c>
      <c r="P2293" s="151">
        <v>25</v>
      </c>
      <c r="Q2293" s="151">
        <v>-5</v>
      </c>
      <c r="R2293" s="152">
        <v>-16.666666666666664</v>
      </c>
      <c r="S2293" s="152"/>
    </row>
    <row r="2294" spans="1:19" s="145" customFormat="1" ht="14.45" customHeight="1">
      <c r="A2294" s="160"/>
      <c r="B2294" s="142" t="s">
        <v>101</v>
      </c>
      <c r="C2294" s="150">
        <v>3</v>
      </c>
      <c r="D2294" s="151">
        <v>43</v>
      </c>
      <c r="E2294" s="151">
        <v>87</v>
      </c>
      <c r="F2294" s="151">
        <v>131</v>
      </c>
      <c r="G2294" s="151">
        <v>86</v>
      </c>
      <c r="H2294" s="151">
        <v>-45</v>
      </c>
      <c r="I2294" s="152">
        <v>-34.351145038167942</v>
      </c>
      <c r="J2294" s="142"/>
      <c r="K2294" s="159" t="s">
        <v>101</v>
      </c>
      <c r="L2294" s="150">
        <v>28</v>
      </c>
      <c r="M2294" s="151">
        <v>49</v>
      </c>
      <c r="N2294" s="151">
        <v>61</v>
      </c>
      <c r="O2294" s="151">
        <v>63</v>
      </c>
      <c r="P2294" s="151">
        <v>40</v>
      </c>
      <c r="Q2294" s="151">
        <v>-23</v>
      </c>
      <c r="R2294" s="152">
        <v>-36.507936507936506</v>
      </c>
      <c r="S2294" s="152"/>
    </row>
    <row r="2295" spans="1:19" s="145" customFormat="1" ht="14.45" customHeight="1">
      <c r="A2295" s="160"/>
      <c r="B2295" s="142" t="s">
        <v>102</v>
      </c>
      <c r="C2295" s="150">
        <v>2</v>
      </c>
      <c r="D2295" s="151">
        <v>10</v>
      </c>
      <c r="E2295" s="151">
        <v>49</v>
      </c>
      <c r="F2295" s="151">
        <v>90</v>
      </c>
      <c r="G2295" s="151">
        <v>119</v>
      </c>
      <c r="H2295" s="151">
        <v>29</v>
      </c>
      <c r="I2295" s="152">
        <v>32.222222222222221</v>
      </c>
      <c r="J2295" s="142"/>
      <c r="K2295" s="159" t="s">
        <v>102</v>
      </c>
      <c r="L2295" s="150">
        <v>64</v>
      </c>
      <c r="M2295" s="151">
        <v>27</v>
      </c>
      <c r="N2295" s="151">
        <v>55</v>
      </c>
      <c r="O2295" s="151">
        <v>66</v>
      </c>
      <c r="P2295" s="151">
        <v>66</v>
      </c>
      <c r="Q2295" s="151">
        <v>0</v>
      </c>
      <c r="R2295" s="152">
        <v>0</v>
      </c>
      <c r="S2295" s="152"/>
    </row>
    <row r="2296" spans="1:19" s="145" customFormat="1" ht="14.45" customHeight="1">
      <c r="A2296" s="160"/>
      <c r="B2296" s="142" t="s">
        <v>103</v>
      </c>
      <c r="C2296" s="150">
        <v>3</v>
      </c>
      <c r="D2296" s="151">
        <v>6</v>
      </c>
      <c r="E2296" s="151">
        <v>12</v>
      </c>
      <c r="F2296" s="151">
        <v>47</v>
      </c>
      <c r="G2296" s="151">
        <v>83</v>
      </c>
      <c r="H2296" s="151">
        <v>36</v>
      </c>
      <c r="I2296" s="152">
        <v>76.59574468085107</v>
      </c>
      <c r="J2296" s="142"/>
      <c r="K2296" s="159" t="s">
        <v>103</v>
      </c>
      <c r="L2296" s="150">
        <v>48</v>
      </c>
      <c r="M2296" s="151">
        <v>70</v>
      </c>
      <c r="N2296" s="151">
        <v>29</v>
      </c>
      <c r="O2296" s="151">
        <v>58</v>
      </c>
      <c r="P2296" s="151">
        <v>65</v>
      </c>
      <c r="Q2296" s="151">
        <v>7</v>
      </c>
      <c r="R2296" s="152">
        <v>12.068965517241379</v>
      </c>
      <c r="S2296" s="152"/>
    </row>
    <row r="2297" spans="1:19" s="153" customFormat="1" ht="14.45" customHeight="1">
      <c r="A2297" s="160"/>
      <c r="B2297" s="142" t="s">
        <v>104</v>
      </c>
      <c r="C2297" s="150">
        <v>4</v>
      </c>
      <c r="D2297" s="151">
        <v>9</v>
      </c>
      <c r="E2297" s="151">
        <v>10</v>
      </c>
      <c r="F2297" s="151">
        <v>11</v>
      </c>
      <c r="G2297" s="151">
        <v>44</v>
      </c>
      <c r="H2297" s="151">
        <v>33</v>
      </c>
      <c r="I2297" s="152">
        <v>300</v>
      </c>
      <c r="J2297" s="142"/>
      <c r="K2297" s="159" t="s">
        <v>104</v>
      </c>
      <c r="L2297" s="150">
        <v>61</v>
      </c>
      <c r="M2297" s="151">
        <v>53</v>
      </c>
      <c r="N2297" s="151">
        <v>67</v>
      </c>
      <c r="O2297" s="151">
        <v>36</v>
      </c>
      <c r="P2297" s="151">
        <v>62</v>
      </c>
      <c r="Q2297" s="151">
        <v>26</v>
      </c>
      <c r="R2297" s="152">
        <v>72.222222222222214</v>
      </c>
      <c r="S2297" s="152"/>
    </row>
    <row r="2298" spans="1:19" s="145" customFormat="1" ht="14.45" customHeight="1">
      <c r="A2298" s="160"/>
      <c r="B2298" s="142" t="s">
        <v>105</v>
      </c>
      <c r="C2298" s="150">
        <v>1</v>
      </c>
      <c r="D2298" s="151">
        <v>10</v>
      </c>
      <c r="E2298" s="151">
        <v>13</v>
      </c>
      <c r="F2298" s="151">
        <v>12</v>
      </c>
      <c r="G2298" s="151">
        <v>12</v>
      </c>
      <c r="H2298" s="151">
        <v>0</v>
      </c>
      <c r="I2298" s="152">
        <v>0</v>
      </c>
      <c r="J2298" s="142"/>
      <c r="K2298" s="159" t="s">
        <v>105</v>
      </c>
      <c r="L2298" s="150">
        <v>65</v>
      </c>
      <c r="M2298" s="151">
        <v>69</v>
      </c>
      <c r="N2298" s="151">
        <v>56</v>
      </c>
      <c r="O2298" s="151">
        <v>62</v>
      </c>
      <c r="P2298" s="151">
        <v>50</v>
      </c>
      <c r="Q2298" s="151">
        <v>-12</v>
      </c>
      <c r="R2298" s="152">
        <v>-19.35483870967742</v>
      </c>
      <c r="S2298" s="152"/>
    </row>
    <row r="2299" spans="1:19" s="145" customFormat="1" ht="14.45" customHeight="1">
      <c r="A2299" s="160"/>
      <c r="B2299" s="142" t="s">
        <v>106</v>
      </c>
      <c r="C2299" s="150">
        <v>3</v>
      </c>
      <c r="D2299" s="151">
        <v>6</v>
      </c>
      <c r="E2299" s="151">
        <v>11</v>
      </c>
      <c r="F2299" s="151">
        <v>12</v>
      </c>
      <c r="G2299" s="151">
        <v>11</v>
      </c>
      <c r="H2299" s="151">
        <v>-1</v>
      </c>
      <c r="I2299" s="152">
        <v>-8.3333333333333321</v>
      </c>
      <c r="J2299" s="142"/>
      <c r="K2299" s="159" t="s">
        <v>106</v>
      </c>
      <c r="L2299" s="150">
        <v>64</v>
      </c>
      <c r="M2299" s="151">
        <v>62</v>
      </c>
      <c r="N2299" s="151">
        <v>68</v>
      </c>
      <c r="O2299" s="151">
        <v>61</v>
      </c>
      <c r="P2299" s="151">
        <v>62</v>
      </c>
      <c r="Q2299" s="151">
        <v>1</v>
      </c>
      <c r="R2299" s="152">
        <v>1.639344262295082</v>
      </c>
      <c r="S2299" s="152"/>
    </row>
    <row r="2300" spans="1:19" s="145" customFormat="1" ht="14.45" customHeight="1">
      <c r="A2300" s="160"/>
      <c r="B2300" s="142" t="s">
        <v>107</v>
      </c>
      <c r="C2300" s="150">
        <v>2</v>
      </c>
      <c r="D2300" s="151">
        <v>4</v>
      </c>
      <c r="E2300" s="151">
        <v>5</v>
      </c>
      <c r="F2300" s="151">
        <v>12</v>
      </c>
      <c r="G2300" s="151">
        <v>12</v>
      </c>
      <c r="H2300" s="151">
        <v>0</v>
      </c>
      <c r="I2300" s="152">
        <v>0</v>
      </c>
      <c r="J2300" s="142"/>
      <c r="K2300" s="159" t="s">
        <v>107</v>
      </c>
      <c r="L2300" s="150">
        <v>53</v>
      </c>
      <c r="M2300" s="151">
        <v>54</v>
      </c>
      <c r="N2300" s="151">
        <v>64</v>
      </c>
      <c r="O2300" s="151">
        <v>63</v>
      </c>
      <c r="P2300" s="151">
        <v>56</v>
      </c>
      <c r="Q2300" s="151">
        <v>-7</v>
      </c>
      <c r="R2300" s="152">
        <v>-11.111111111111111</v>
      </c>
      <c r="S2300" s="152"/>
    </row>
    <row r="2301" spans="1:19" s="145" customFormat="1" ht="14.45" customHeight="1">
      <c r="A2301" s="160"/>
      <c r="B2301" s="142" t="s">
        <v>108</v>
      </c>
      <c r="C2301" s="150">
        <v>5</v>
      </c>
      <c r="D2301" s="151">
        <v>3</v>
      </c>
      <c r="E2301" s="151">
        <v>2</v>
      </c>
      <c r="F2301" s="151">
        <v>10</v>
      </c>
      <c r="G2301" s="151">
        <v>9</v>
      </c>
      <c r="H2301" s="151">
        <v>-1</v>
      </c>
      <c r="I2301" s="152">
        <v>-10</v>
      </c>
      <c r="J2301" s="142"/>
      <c r="K2301" s="159" t="s">
        <v>108</v>
      </c>
      <c r="L2301" s="150">
        <v>33</v>
      </c>
      <c r="M2301" s="151">
        <v>44</v>
      </c>
      <c r="N2301" s="151">
        <v>61</v>
      </c>
      <c r="O2301" s="151">
        <v>59</v>
      </c>
      <c r="P2301" s="151">
        <v>49</v>
      </c>
      <c r="Q2301" s="151">
        <v>-10</v>
      </c>
      <c r="R2301" s="152">
        <v>-16.949152542372879</v>
      </c>
      <c r="S2301" s="152"/>
    </row>
    <row r="2302" spans="1:19" s="145" customFormat="1" ht="14.45" customHeight="1">
      <c r="A2302" s="160"/>
      <c r="B2302" s="142" t="s">
        <v>109</v>
      </c>
      <c r="C2302" s="150">
        <v>5</v>
      </c>
      <c r="D2302" s="151">
        <v>3</v>
      </c>
      <c r="E2302" s="151">
        <v>4</v>
      </c>
      <c r="F2302" s="151">
        <v>1</v>
      </c>
      <c r="G2302" s="151">
        <v>6</v>
      </c>
      <c r="H2302" s="151">
        <v>5</v>
      </c>
      <c r="I2302" s="152">
        <v>500</v>
      </c>
      <c r="J2302" s="142"/>
      <c r="K2302" s="159" t="s">
        <v>109</v>
      </c>
      <c r="L2302" s="150">
        <v>23</v>
      </c>
      <c r="M2302" s="151">
        <v>30</v>
      </c>
      <c r="N2302" s="151">
        <v>42</v>
      </c>
      <c r="O2302" s="151">
        <v>44</v>
      </c>
      <c r="P2302" s="151">
        <v>41</v>
      </c>
      <c r="Q2302" s="151">
        <v>-3</v>
      </c>
      <c r="R2302" s="152">
        <v>-6.8181818181818175</v>
      </c>
      <c r="S2302" s="152"/>
    </row>
    <row r="2303" spans="1:19" s="145" customFormat="1" ht="14.45" customHeight="1">
      <c r="A2303" s="160"/>
      <c r="B2303" s="142" t="s">
        <v>110</v>
      </c>
      <c r="C2303" s="150" t="s">
        <v>313</v>
      </c>
      <c r="D2303" s="151">
        <v>4</v>
      </c>
      <c r="E2303" s="151">
        <v>1</v>
      </c>
      <c r="F2303" s="151">
        <v>4</v>
      </c>
      <c r="G2303" s="151">
        <v>5</v>
      </c>
      <c r="H2303" s="151">
        <v>1</v>
      </c>
      <c r="I2303" s="152">
        <v>25</v>
      </c>
      <c r="J2303" s="142"/>
      <c r="K2303" s="159" t="s">
        <v>110</v>
      </c>
      <c r="L2303" s="150">
        <v>18</v>
      </c>
      <c r="M2303" s="151">
        <v>25</v>
      </c>
      <c r="N2303" s="151">
        <v>34</v>
      </c>
      <c r="O2303" s="151">
        <v>37</v>
      </c>
      <c r="P2303" s="151">
        <v>37</v>
      </c>
      <c r="Q2303" s="151">
        <v>0</v>
      </c>
      <c r="R2303" s="152">
        <v>0</v>
      </c>
      <c r="S2303" s="152"/>
    </row>
    <row r="2304" spans="1:19" s="145" customFormat="1" ht="14.45" customHeight="1">
      <c r="A2304" s="160"/>
      <c r="B2304" s="142" t="s">
        <v>111</v>
      </c>
      <c r="C2304" s="323" t="s">
        <v>313</v>
      </c>
      <c r="D2304" s="151" t="s">
        <v>313</v>
      </c>
      <c r="E2304" s="151" t="s">
        <v>313</v>
      </c>
      <c r="F2304" s="151" t="s">
        <v>313</v>
      </c>
      <c r="G2304" s="151" t="s">
        <v>313</v>
      </c>
      <c r="H2304" s="151"/>
      <c r="I2304" s="152"/>
      <c r="J2304" s="160"/>
      <c r="K2304" s="142" t="s">
        <v>111</v>
      </c>
      <c r="L2304" s="323" t="s">
        <v>313</v>
      </c>
      <c r="M2304" s="151" t="s">
        <v>313</v>
      </c>
      <c r="N2304" s="151" t="s">
        <v>313</v>
      </c>
      <c r="O2304" s="151" t="s">
        <v>313</v>
      </c>
      <c r="P2304" s="151" t="s">
        <v>313</v>
      </c>
      <c r="Q2304" s="151"/>
      <c r="R2304" s="152"/>
      <c r="S2304" s="160"/>
    </row>
    <row r="2305" spans="1:19" s="145" customFormat="1" ht="14.45" customHeight="1">
      <c r="A2305" s="160"/>
      <c r="B2305" s="160"/>
      <c r="C2305" s="160"/>
      <c r="D2305" s="160"/>
      <c r="E2305" s="160"/>
      <c r="F2305" s="160"/>
      <c r="G2305" s="161"/>
      <c r="H2305" s="160"/>
      <c r="I2305" s="160"/>
      <c r="J2305" s="160"/>
      <c r="K2305" s="160"/>
      <c r="L2305" s="160"/>
      <c r="M2305" s="160"/>
      <c r="N2305" s="160"/>
      <c r="O2305" s="160"/>
      <c r="P2305" s="161"/>
      <c r="Q2305" s="160"/>
      <c r="R2305" s="160"/>
      <c r="S2305" s="160"/>
    </row>
    <row r="2306" spans="1:19" s="145" customFormat="1" ht="14.45" customHeight="1">
      <c r="A2306" s="160"/>
      <c r="B2306" s="160"/>
      <c r="C2306" s="160"/>
      <c r="D2306" s="160"/>
      <c r="E2306" s="160"/>
      <c r="F2306" s="160"/>
      <c r="G2306" s="161"/>
      <c r="H2306" s="160"/>
      <c r="I2306" s="160"/>
      <c r="J2306" s="160"/>
      <c r="K2306" s="160"/>
      <c r="L2306" s="160"/>
      <c r="M2306" s="160"/>
      <c r="N2306" s="160"/>
      <c r="O2306" s="160"/>
      <c r="P2306" s="161"/>
      <c r="Q2306" s="160"/>
      <c r="R2306" s="160"/>
      <c r="S2306" s="160"/>
    </row>
    <row r="2307" spans="1:19" s="145" customFormat="1" ht="14.45" customHeight="1">
      <c r="A2307" s="138"/>
      <c r="B2307" s="138" t="s">
        <v>710</v>
      </c>
      <c r="C2307" s="138"/>
      <c r="D2307" s="138"/>
      <c r="E2307" s="138"/>
      <c r="F2307" s="138"/>
      <c r="G2307" s="138"/>
      <c r="H2307" s="138"/>
      <c r="I2307" s="138"/>
      <c r="J2307" s="138"/>
      <c r="K2307" s="138" t="s">
        <v>711</v>
      </c>
      <c r="L2307" s="138"/>
      <c r="M2307" s="138"/>
      <c r="N2307" s="138"/>
      <c r="O2307" s="138"/>
      <c r="P2307" s="138"/>
      <c r="Q2307" s="138"/>
      <c r="R2307" s="138"/>
      <c r="S2307" s="138"/>
    </row>
    <row r="2308" spans="1:19" s="145" customFormat="1" ht="14.45" customHeight="1">
      <c r="A2308" s="160"/>
      <c r="B2308" s="491" t="s">
        <v>335</v>
      </c>
      <c r="C2308" s="140"/>
      <c r="D2308" s="140"/>
      <c r="E2308" s="140"/>
      <c r="F2308" s="140"/>
      <c r="G2308" s="143"/>
      <c r="H2308" s="141"/>
      <c r="I2308" s="141"/>
      <c r="J2308" s="142"/>
      <c r="K2308" s="491" t="s">
        <v>335</v>
      </c>
      <c r="L2308" s="140"/>
      <c r="M2308" s="140"/>
      <c r="N2308" s="140"/>
      <c r="O2308" s="140"/>
      <c r="P2308" s="143"/>
      <c r="Q2308" s="141"/>
      <c r="R2308" s="141"/>
      <c r="S2308" s="144"/>
    </row>
    <row r="2309" spans="1:19" s="145" customFormat="1" ht="14.45" customHeight="1">
      <c r="A2309" s="160"/>
      <c r="B2309" s="492"/>
      <c r="C2309" s="146" t="s">
        <v>151</v>
      </c>
      <c r="D2309" s="146" t="s">
        <v>86</v>
      </c>
      <c r="E2309" s="146" t="s">
        <v>87</v>
      </c>
      <c r="F2309" s="146" t="s">
        <v>410</v>
      </c>
      <c r="G2309" s="146" t="s">
        <v>739</v>
      </c>
      <c r="H2309" s="81" t="s">
        <v>509</v>
      </c>
      <c r="I2309" s="147" t="s">
        <v>807</v>
      </c>
      <c r="J2309" s="142"/>
      <c r="K2309" s="492"/>
      <c r="L2309" s="146" t="s">
        <v>151</v>
      </c>
      <c r="M2309" s="146" t="s">
        <v>86</v>
      </c>
      <c r="N2309" s="146" t="s">
        <v>87</v>
      </c>
      <c r="O2309" s="146" t="s">
        <v>410</v>
      </c>
      <c r="P2309" s="146" t="s">
        <v>739</v>
      </c>
      <c r="Q2309" s="81" t="s">
        <v>509</v>
      </c>
      <c r="R2309" s="147" t="s">
        <v>807</v>
      </c>
      <c r="S2309" s="144"/>
    </row>
    <row r="2310" spans="1:19" s="145" customFormat="1" ht="14.45" customHeight="1">
      <c r="A2310" s="160"/>
      <c r="B2310" s="493"/>
      <c r="C2310" s="148"/>
      <c r="D2310" s="148"/>
      <c r="E2310" s="148"/>
      <c r="F2310" s="148"/>
      <c r="G2310" s="148"/>
      <c r="H2310" s="149" t="s">
        <v>88</v>
      </c>
      <c r="I2310" s="81" t="s">
        <v>511</v>
      </c>
      <c r="J2310" s="142"/>
      <c r="K2310" s="493"/>
      <c r="L2310" s="148"/>
      <c r="M2310" s="148"/>
      <c r="N2310" s="148"/>
      <c r="O2310" s="148"/>
      <c r="P2310" s="148"/>
      <c r="Q2310" s="149" t="s">
        <v>88</v>
      </c>
      <c r="R2310" s="81" t="s">
        <v>511</v>
      </c>
      <c r="S2310" s="144"/>
    </row>
    <row r="2311" spans="1:19" s="180" customFormat="1" ht="14.45" customHeight="1">
      <c r="B2311" s="188" t="s">
        <v>90</v>
      </c>
      <c r="C2311" s="187">
        <v>65</v>
      </c>
      <c r="D2311" s="183">
        <v>235</v>
      </c>
      <c r="E2311" s="183">
        <v>325</v>
      </c>
      <c r="F2311" s="183">
        <v>396</v>
      </c>
      <c r="G2311" s="183">
        <v>382</v>
      </c>
      <c r="H2311" s="182">
        <v>-14</v>
      </c>
      <c r="I2311" s="184">
        <v>-3.535353535353535</v>
      </c>
      <c r="J2311" s="185"/>
      <c r="K2311" s="186" t="s">
        <v>90</v>
      </c>
      <c r="L2311" s="187">
        <v>360</v>
      </c>
      <c r="M2311" s="183">
        <v>373</v>
      </c>
      <c r="N2311" s="183">
        <v>368</v>
      </c>
      <c r="O2311" s="183">
        <v>356</v>
      </c>
      <c r="P2311" s="183">
        <v>342</v>
      </c>
      <c r="Q2311" s="182">
        <v>-14</v>
      </c>
      <c r="R2311" s="184">
        <v>-3.9325842696629212</v>
      </c>
      <c r="S2311" s="184"/>
    </row>
    <row r="2312" spans="1:19" s="145" customFormat="1" ht="14.45" customHeight="1">
      <c r="A2312" s="160"/>
      <c r="B2312" s="299" t="s">
        <v>91</v>
      </c>
      <c r="C2312" s="150">
        <v>25</v>
      </c>
      <c r="D2312" s="151">
        <v>84</v>
      </c>
      <c r="E2312" s="151">
        <v>115</v>
      </c>
      <c r="F2312" s="151">
        <v>108</v>
      </c>
      <c r="G2312" s="151">
        <v>89</v>
      </c>
      <c r="H2312" s="151">
        <v>-19</v>
      </c>
      <c r="I2312" s="152">
        <v>-17.592592592592592</v>
      </c>
      <c r="J2312" s="142"/>
      <c r="K2312" s="154" t="s">
        <v>91</v>
      </c>
      <c r="L2312" s="150">
        <v>43</v>
      </c>
      <c r="M2312" s="151">
        <v>43</v>
      </c>
      <c r="N2312" s="151">
        <v>36</v>
      </c>
      <c r="O2312" s="151">
        <v>34</v>
      </c>
      <c r="P2312" s="151">
        <v>33</v>
      </c>
      <c r="Q2312" s="151">
        <v>-1</v>
      </c>
      <c r="R2312" s="152">
        <v>-2.9411764705882351</v>
      </c>
      <c r="S2312" s="152"/>
    </row>
    <row r="2313" spans="1:19" s="145" customFormat="1" ht="14.45" customHeight="1">
      <c r="A2313" s="160"/>
      <c r="B2313" s="299" t="s">
        <v>92</v>
      </c>
      <c r="C2313" s="150">
        <v>31</v>
      </c>
      <c r="D2313" s="151">
        <v>143</v>
      </c>
      <c r="E2313" s="151">
        <v>204</v>
      </c>
      <c r="F2313" s="151">
        <v>272</v>
      </c>
      <c r="G2313" s="151">
        <v>275</v>
      </c>
      <c r="H2313" s="151">
        <v>3</v>
      </c>
      <c r="I2313" s="152">
        <v>1.1029411764705883</v>
      </c>
      <c r="J2313" s="142"/>
      <c r="K2313" s="154" t="s">
        <v>92</v>
      </c>
      <c r="L2313" s="150">
        <v>231</v>
      </c>
      <c r="M2313" s="151">
        <v>238</v>
      </c>
      <c r="N2313" s="151">
        <v>219</v>
      </c>
      <c r="O2313" s="151">
        <v>210</v>
      </c>
      <c r="P2313" s="151">
        <v>209</v>
      </c>
      <c r="Q2313" s="151">
        <v>-1</v>
      </c>
      <c r="R2313" s="152">
        <v>-0.47619047619047622</v>
      </c>
      <c r="S2313" s="152"/>
    </row>
    <row r="2314" spans="1:19" s="145" customFormat="1" ht="14.45" customHeight="1">
      <c r="A2314" s="160"/>
      <c r="B2314" s="299" t="s">
        <v>93</v>
      </c>
      <c r="C2314" s="150">
        <v>9</v>
      </c>
      <c r="D2314" s="151">
        <v>8</v>
      </c>
      <c r="E2314" s="151">
        <v>6</v>
      </c>
      <c r="F2314" s="151">
        <v>16</v>
      </c>
      <c r="G2314" s="151">
        <v>18</v>
      </c>
      <c r="H2314" s="151">
        <v>2</v>
      </c>
      <c r="I2314" s="152">
        <v>12.5</v>
      </c>
      <c r="J2314" s="142"/>
      <c r="K2314" s="154" t="s">
        <v>93</v>
      </c>
      <c r="L2314" s="150">
        <v>86</v>
      </c>
      <c r="M2314" s="151">
        <v>92</v>
      </c>
      <c r="N2314" s="151">
        <v>113</v>
      </c>
      <c r="O2314" s="151">
        <v>112</v>
      </c>
      <c r="P2314" s="151">
        <v>100</v>
      </c>
      <c r="Q2314" s="151">
        <v>-12</v>
      </c>
      <c r="R2314" s="152">
        <v>-10.714285714285714</v>
      </c>
      <c r="S2314" s="152"/>
    </row>
    <row r="2315" spans="1:19" s="145" customFormat="1" ht="14.45" customHeight="1">
      <c r="A2315" s="160"/>
      <c r="B2315" s="142"/>
      <c r="C2315" s="150"/>
      <c r="D2315" s="157"/>
      <c r="E2315" s="157"/>
      <c r="F2315" s="157"/>
      <c r="G2315" s="157"/>
      <c r="H2315" s="157"/>
      <c r="I2315" s="158"/>
      <c r="J2315" s="142"/>
      <c r="K2315" s="159"/>
      <c r="L2315" s="150"/>
      <c r="M2315" s="157"/>
      <c r="N2315" s="157"/>
      <c r="O2315" s="157"/>
      <c r="P2315" s="157"/>
      <c r="Q2315" s="157"/>
      <c r="R2315" s="158"/>
      <c r="S2315" s="158"/>
    </row>
    <row r="2316" spans="1:19" s="145" customFormat="1" ht="14.45" customHeight="1">
      <c r="A2316" s="160"/>
      <c r="B2316" s="142" t="s">
        <v>94</v>
      </c>
      <c r="C2316" s="150">
        <v>13</v>
      </c>
      <c r="D2316" s="151">
        <v>24</v>
      </c>
      <c r="E2316" s="151">
        <v>30</v>
      </c>
      <c r="F2316" s="151">
        <v>28</v>
      </c>
      <c r="G2316" s="151">
        <v>20</v>
      </c>
      <c r="H2316" s="151">
        <v>-8</v>
      </c>
      <c r="I2316" s="152">
        <v>-28.571428571428569</v>
      </c>
      <c r="J2316" s="142"/>
      <c r="K2316" s="159" t="s">
        <v>94</v>
      </c>
      <c r="L2316" s="150">
        <v>12</v>
      </c>
      <c r="M2316" s="151">
        <v>13</v>
      </c>
      <c r="N2316" s="151">
        <v>8</v>
      </c>
      <c r="O2316" s="151">
        <v>11</v>
      </c>
      <c r="P2316" s="151">
        <v>11</v>
      </c>
      <c r="Q2316" s="151">
        <v>0</v>
      </c>
      <c r="R2316" s="152">
        <v>0</v>
      </c>
      <c r="S2316" s="152"/>
    </row>
    <row r="2317" spans="1:19" s="145" customFormat="1" ht="14.45" customHeight="1">
      <c r="A2317" s="160"/>
      <c r="B2317" s="142" t="s">
        <v>95</v>
      </c>
      <c r="C2317" s="150">
        <v>9</v>
      </c>
      <c r="D2317" s="151">
        <v>37</v>
      </c>
      <c r="E2317" s="151">
        <v>42</v>
      </c>
      <c r="F2317" s="151">
        <v>42</v>
      </c>
      <c r="G2317" s="151">
        <v>32</v>
      </c>
      <c r="H2317" s="151">
        <v>-10</v>
      </c>
      <c r="I2317" s="152">
        <v>-23.809523809523807</v>
      </c>
      <c r="J2317" s="142"/>
      <c r="K2317" s="159" t="s">
        <v>95</v>
      </c>
      <c r="L2317" s="150">
        <v>12</v>
      </c>
      <c r="M2317" s="151">
        <v>17</v>
      </c>
      <c r="N2317" s="151">
        <v>14</v>
      </c>
      <c r="O2317" s="151">
        <v>9</v>
      </c>
      <c r="P2317" s="151">
        <v>14</v>
      </c>
      <c r="Q2317" s="151">
        <v>5</v>
      </c>
      <c r="R2317" s="152">
        <v>55.555555555555557</v>
      </c>
      <c r="S2317" s="152"/>
    </row>
    <row r="2318" spans="1:19" s="145" customFormat="1" ht="14.45" customHeight="1">
      <c r="A2318" s="160"/>
      <c r="B2318" s="142" t="s">
        <v>96</v>
      </c>
      <c r="C2318" s="150">
        <v>3</v>
      </c>
      <c r="D2318" s="151">
        <v>23</v>
      </c>
      <c r="E2318" s="151">
        <v>43</v>
      </c>
      <c r="F2318" s="151">
        <v>38</v>
      </c>
      <c r="G2318" s="151">
        <v>37</v>
      </c>
      <c r="H2318" s="151">
        <v>-1</v>
      </c>
      <c r="I2318" s="152">
        <v>-2.6315789473684208</v>
      </c>
      <c r="J2318" s="142"/>
      <c r="K2318" s="159" t="s">
        <v>96</v>
      </c>
      <c r="L2318" s="150">
        <v>19</v>
      </c>
      <c r="M2318" s="151">
        <v>13</v>
      </c>
      <c r="N2318" s="151">
        <v>14</v>
      </c>
      <c r="O2318" s="151">
        <v>14</v>
      </c>
      <c r="P2318" s="151">
        <v>8</v>
      </c>
      <c r="Q2318" s="151">
        <v>-6</v>
      </c>
      <c r="R2318" s="152">
        <v>-42.857142857142854</v>
      </c>
      <c r="S2318" s="152"/>
    </row>
    <row r="2319" spans="1:19" s="145" customFormat="1" ht="14.45" customHeight="1">
      <c r="A2319" s="160"/>
      <c r="B2319" s="142" t="s">
        <v>97</v>
      </c>
      <c r="C2319" s="150" t="s">
        <v>313</v>
      </c>
      <c r="D2319" s="151">
        <v>9</v>
      </c>
      <c r="E2319" s="151">
        <v>23</v>
      </c>
      <c r="F2319" s="151">
        <v>35</v>
      </c>
      <c r="G2319" s="151">
        <v>30</v>
      </c>
      <c r="H2319" s="151">
        <v>-5</v>
      </c>
      <c r="I2319" s="152">
        <v>-14.285714285714285</v>
      </c>
      <c r="J2319" s="142"/>
      <c r="K2319" s="159" t="s">
        <v>97</v>
      </c>
      <c r="L2319" s="150">
        <v>19</v>
      </c>
      <c r="M2319" s="151">
        <v>19</v>
      </c>
      <c r="N2319" s="151">
        <v>11</v>
      </c>
      <c r="O2319" s="151">
        <v>13</v>
      </c>
      <c r="P2319" s="151">
        <v>14</v>
      </c>
      <c r="Q2319" s="151">
        <v>1</v>
      </c>
      <c r="R2319" s="152">
        <v>7.6923076923076925</v>
      </c>
      <c r="S2319" s="152"/>
    </row>
    <row r="2320" spans="1:19" s="145" customFormat="1" ht="14.45" customHeight="1">
      <c r="A2320" s="160"/>
      <c r="B2320" s="142" t="s">
        <v>98</v>
      </c>
      <c r="C2320" s="150">
        <v>3</v>
      </c>
      <c r="D2320" s="151">
        <v>3</v>
      </c>
      <c r="E2320" s="151">
        <v>7</v>
      </c>
      <c r="F2320" s="151">
        <v>15</v>
      </c>
      <c r="G2320" s="151">
        <v>21</v>
      </c>
      <c r="H2320" s="151">
        <v>6</v>
      </c>
      <c r="I2320" s="152">
        <v>40</v>
      </c>
      <c r="J2320" s="142"/>
      <c r="K2320" s="159" t="s">
        <v>98</v>
      </c>
      <c r="L2320" s="150">
        <v>13</v>
      </c>
      <c r="M2320" s="151">
        <v>18</v>
      </c>
      <c r="N2320" s="151">
        <v>11</v>
      </c>
      <c r="O2320" s="151">
        <v>7</v>
      </c>
      <c r="P2320" s="151">
        <v>9</v>
      </c>
      <c r="Q2320" s="151">
        <v>2</v>
      </c>
      <c r="R2320" s="152">
        <v>28.571428571428569</v>
      </c>
      <c r="S2320" s="152"/>
    </row>
    <row r="2321" spans="1:19" s="145" customFormat="1" ht="14.45" customHeight="1">
      <c r="A2321" s="160"/>
      <c r="B2321" s="142" t="s">
        <v>99</v>
      </c>
      <c r="C2321" s="150">
        <v>3</v>
      </c>
      <c r="D2321" s="151">
        <v>17</v>
      </c>
      <c r="E2321" s="151">
        <v>8</v>
      </c>
      <c r="F2321" s="151">
        <v>15</v>
      </c>
      <c r="G2321" s="151">
        <v>14</v>
      </c>
      <c r="H2321" s="151">
        <v>-1</v>
      </c>
      <c r="I2321" s="152">
        <v>-6.666666666666667</v>
      </c>
      <c r="J2321" s="142"/>
      <c r="K2321" s="159" t="s">
        <v>99</v>
      </c>
      <c r="L2321" s="150">
        <v>25</v>
      </c>
      <c r="M2321" s="151">
        <v>7</v>
      </c>
      <c r="N2321" s="151">
        <v>15</v>
      </c>
      <c r="O2321" s="151">
        <v>5</v>
      </c>
      <c r="P2321" s="151">
        <v>8</v>
      </c>
      <c r="Q2321" s="151">
        <v>3</v>
      </c>
      <c r="R2321" s="152">
        <v>60</v>
      </c>
      <c r="S2321" s="152"/>
    </row>
    <row r="2322" spans="1:19" s="139" customFormat="1" ht="14.45" customHeight="1">
      <c r="A2322" s="160"/>
      <c r="B2322" s="142" t="s">
        <v>100</v>
      </c>
      <c r="C2322" s="150">
        <v>15</v>
      </c>
      <c r="D2322" s="151">
        <v>35</v>
      </c>
      <c r="E2322" s="151">
        <v>26</v>
      </c>
      <c r="F2322" s="151">
        <v>21</v>
      </c>
      <c r="G2322" s="151">
        <v>17</v>
      </c>
      <c r="H2322" s="151">
        <v>-4</v>
      </c>
      <c r="I2322" s="152">
        <v>-19.047619047619047</v>
      </c>
      <c r="J2322" s="142"/>
      <c r="K2322" s="159" t="s">
        <v>100</v>
      </c>
      <c r="L2322" s="150">
        <v>26</v>
      </c>
      <c r="M2322" s="151">
        <v>22</v>
      </c>
      <c r="N2322" s="151">
        <v>11</v>
      </c>
      <c r="O2322" s="151">
        <v>14</v>
      </c>
      <c r="P2322" s="151">
        <v>10</v>
      </c>
      <c r="Q2322" s="151">
        <v>-4</v>
      </c>
      <c r="R2322" s="152">
        <v>-28.571428571428569</v>
      </c>
      <c r="S2322" s="152"/>
    </row>
    <row r="2323" spans="1:19" s="145" customFormat="1" ht="14.45" customHeight="1">
      <c r="A2323" s="160"/>
      <c r="B2323" s="142" t="s">
        <v>118</v>
      </c>
      <c r="C2323" s="150">
        <v>5</v>
      </c>
      <c r="D2323" s="151">
        <v>39</v>
      </c>
      <c r="E2323" s="151">
        <v>51</v>
      </c>
      <c r="F2323" s="151">
        <v>40</v>
      </c>
      <c r="G2323" s="151">
        <v>25</v>
      </c>
      <c r="H2323" s="151">
        <v>-15</v>
      </c>
      <c r="I2323" s="152">
        <v>-37.5</v>
      </c>
      <c r="J2323" s="142"/>
      <c r="K2323" s="159" t="s">
        <v>118</v>
      </c>
      <c r="L2323" s="150">
        <v>21</v>
      </c>
      <c r="M2323" s="151">
        <v>36</v>
      </c>
      <c r="N2323" s="151">
        <v>27</v>
      </c>
      <c r="O2323" s="151">
        <v>15</v>
      </c>
      <c r="P2323" s="151">
        <v>13</v>
      </c>
      <c r="Q2323" s="151">
        <v>-2</v>
      </c>
      <c r="R2323" s="152">
        <v>-13.333333333333334</v>
      </c>
      <c r="S2323" s="152"/>
    </row>
    <row r="2324" spans="1:19" s="145" customFormat="1" ht="14.45" customHeight="1">
      <c r="A2324" s="160"/>
      <c r="B2324" s="142" t="s">
        <v>101</v>
      </c>
      <c r="C2324" s="150">
        <v>2</v>
      </c>
      <c r="D2324" s="151">
        <v>25</v>
      </c>
      <c r="E2324" s="151">
        <v>44</v>
      </c>
      <c r="F2324" s="151">
        <v>62</v>
      </c>
      <c r="G2324" s="151">
        <v>42</v>
      </c>
      <c r="H2324" s="151">
        <v>-20</v>
      </c>
      <c r="I2324" s="152">
        <v>-32.258064516129032</v>
      </c>
      <c r="J2324" s="142"/>
      <c r="K2324" s="159" t="s">
        <v>101</v>
      </c>
      <c r="L2324" s="150">
        <v>17</v>
      </c>
      <c r="M2324" s="151">
        <v>25</v>
      </c>
      <c r="N2324" s="151">
        <v>36</v>
      </c>
      <c r="O2324" s="151">
        <v>29</v>
      </c>
      <c r="P2324" s="151">
        <v>21</v>
      </c>
      <c r="Q2324" s="151">
        <v>-8</v>
      </c>
      <c r="R2324" s="152">
        <v>-27.586206896551722</v>
      </c>
      <c r="S2324" s="152"/>
    </row>
    <row r="2325" spans="1:19" s="145" customFormat="1" ht="14.45" customHeight="1">
      <c r="A2325" s="160"/>
      <c r="B2325" s="142" t="s">
        <v>102</v>
      </c>
      <c r="C2325" s="150">
        <v>1</v>
      </c>
      <c r="D2325" s="151">
        <v>4</v>
      </c>
      <c r="E2325" s="151">
        <v>28</v>
      </c>
      <c r="F2325" s="151">
        <v>46</v>
      </c>
      <c r="G2325" s="151">
        <v>57</v>
      </c>
      <c r="H2325" s="151">
        <v>11</v>
      </c>
      <c r="I2325" s="152">
        <v>23.913043478260871</v>
      </c>
      <c r="J2325" s="142"/>
      <c r="K2325" s="159" t="s">
        <v>102</v>
      </c>
      <c r="L2325" s="150">
        <v>32</v>
      </c>
      <c r="M2325" s="151">
        <v>20</v>
      </c>
      <c r="N2325" s="151">
        <v>29</v>
      </c>
      <c r="O2325" s="151">
        <v>40</v>
      </c>
      <c r="P2325" s="151">
        <v>31</v>
      </c>
      <c r="Q2325" s="151">
        <v>-9</v>
      </c>
      <c r="R2325" s="152">
        <v>-22.5</v>
      </c>
      <c r="S2325" s="152"/>
    </row>
    <row r="2326" spans="1:19" s="153" customFormat="1" ht="14.45" customHeight="1">
      <c r="A2326" s="160"/>
      <c r="B2326" s="142" t="s">
        <v>103</v>
      </c>
      <c r="C2326" s="150">
        <v>1</v>
      </c>
      <c r="D2326" s="151">
        <v>3</v>
      </c>
      <c r="E2326" s="151">
        <v>6</v>
      </c>
      <c r="F2326" s="151">
        <v>24</v>
      </c>
      <c r="G2326" s="151">
        <v>40</v>
      </c>
      <c r="H2326" s="151">
        <v>16</v>
      </c>
      <c r="I2326" s="152">
        <v>66.666666666666657</v>
      </c>
      <c r="J2326" s="142"/>
      <c r="K2326" s="159" t="s">
        <v>103</v>
      </c>
      <c r="L2326" s="150">
        <v>22</v>
      </c>
      <c r="M2326" s="151">
        <v>36</v>
      </c>
      <c r="N2326" s="151">
        <v>21</v>
      </c>
      <c r="O2326" s="151">
        <v>32</v>
      </c>
      <c r="P2326" s="151">
        <v>40</v>
      </c>
      <c r="Q2326" s="151">
        <v>8</v>
      </c>
      <c r="R2326" s="152">
        <v>25</v>
      </c>
      <c r="S2326" s="152"/>
    </row>
    <row r="2327" spans="1:19" s="145" customFormat="1" ht="14.45" customHeight="1">
      <c r="A2327" s="160"/>
      <c r="B2327" s="142" t="s">
        <v>104</v>
      </c>
      <c r="C2327" s="150">
        <v>1</v>
      </c>
      <c r="D2327" s="151">
        <v>5</v>
      </c>
      <c r="E2327" s="151">
        <v>5</v>
      </c>
      <c r="F2327" s="151">
        <v>7</v>
      </c>
      <c r="G2327" s="151">
        <v>23</v>
      </c>
      <c r="H2327" s="151">
        <v>16</v>
      </c>
      <c r="I2327" s="152">
        <v>228.57142857142856</v>
      </c>
      <c r="J2327" s="142"/>
      <c r="K2327" s="159" t="s">
        <v>104</v>
      </c>
      <c r="L2327" s="150">
        <v>28</v>
      </c>
      <c r="M2327" s="151">
        <v>23</v>
      </c>
      <c r="N2327" s="151">
        <v>35</v>
      </c>
      <c r="O2327" s="151">
        <v>23</v>
      </c>
      <c r="P2327" s="151">
        <v>32</v>
      </c>
      <c r="Q2327" s="151">
        <v>9</v>
      </c>
      <c r="R2327" s="152">
        <v>39.130434782608695</v>
      </c>
      <c r="S2327" s="152"/>
    </row>
    <row r="2328" spans="1:19" s="145" customFormat="1" ht="14.45" customHeight="1">
      <c r="A2328" s="160"/>
      <c r="B2328" s="142" t="s">
        <v>105</v>
      </c>
      <c r="C2328" s="150" t="s">
        <v>313</v>
      </c>
      <c r="D2328" s="151">
        <v>3</v>
      </c>
      <c r="E2328" s="151">
        <v>6</v>
      </c>
      <c r="F2328" s="151">
        <v>7</v>
      </c>
      <c r="G2328" s="151">
        <v>6</v>
      </c>
      <c r="H2328" s="151">
        <v>-1</v>
      </c>
      <c r="I2328" s="152">
        <v>-14.285714285714285</v>
      </c>
      <c r="J2328" s="142"/>
      <c r="K2328" s="159" t="s">
        <v>105</v>
      </c>
      <c r="L2328" s="150">
        <v>28</v>
      </c>
      <c r="M2328" s="151">
        <v>32</v>
      </c>
      <c r="N2328" s="151">
        <v>23</v>
      </c>
      <c r="O2328" s="151">
        <v>32</v>
      </c>
      <c r="P2328" s="151">
        <v>31</v>
      </c>
      <c r="Q2328" s="151">
        <v>-1</v>
      </c>
      <c r="R2328" s="152">
        <v>-3.125</v>
      </c>
      <c r="S2328" s="152"/>
    </row>
    <row r="2329" spans="1:19" s="145" customFormat="1" ht="14.45" customHeight="1">
      <c r="A2329" s="160"/>
      <c r="B2329" s="142" t="s">
        <v>106</v>
      </c>
      <c r="C2329" s="150">
        <v>1</v>
      </c>
      <c r="D2329" s="151">
        <v>2</v>
      </c>
      <c r="E2329" s="151">
        <v>4</v>
      </c>
      <c r="F2329" s="151">
        <v>6</v>
      </c>
      <c r="G2329" s="151">
        <v>5</v>
      </c>
      <c r="H2329" s="151">
        <v>-1</v>
      </c>
      <c r="I2329" s="152">
        <v>-16.666666666666664</v>
      </c>
      <c r="J2329" s="142"/>
      <c r="K2329" s="159" t="s">
        <v>106</v>
      </c>
      <c r="L2329" s="150">
        <v>29</v>
      </c>
      <c r="M2329" s="151">
        <v>30</v>
      </c>
      <c r="N2329" s="151">
        <v>32</v>
      </c>
      <c r="O2329" s="151">
        <v>28</v>
      </c>
      <c r="P2329" s="151">
        <v>33</v>
      </c>
      <c r="Q2329" s="151">
        <v>5</v>
      </c>
      <c r="R2329" s="152">
        <v>17.857142857142858</v>
      </c>
      <c r="S2329" s="152"/>
    </row>
    <row r="2330" spans="1:19" s="145" customFormat="1" ht="14.45" customHeight="1">
      <c r="A2330" s="160"/>
      <c r="B2330" s="142" t="s">
        <v>107</v>
      </c>
      <c r="C2330" s="150">
        <v>2</v>
      </c>
      <c r="D2330" s="151">
        <v>2</v>
      </c>
      <c r="E2330" s="151">
        <v>1</v>
      </c>
      <c r="F2330" s="151">
        <v>6</v>
      </c>
      <c r="G2330" s="151">
        <v>6</v>
      </c>
      <c r="H2330" s="151">
        <v>0</v>
      </c>
      <c r="I2330" s="152">
        <v>0</v>
      </c>
      <c r="J2330" s="142"/>
      <c r="K2330" s="159" t="s">
        <v>107</v>
      </c>
      <c r="L2330" s="150">
        <v>26</v>
      </c>
      <c r="M2330" s="151">
        <v>22</v>
      </c>
      <c r="N2330" s="151">
        <v>28</v>
      </c>
      <c r="O2330" s="151">
        <v>28</v>
      </c>
      <c r="P2330" s="151">
        <v>22</v>
      </c>
      <c r="Q2330" s="151">
        <v>-6</v>
      </c>
      <c r="R2330" s="152">
        <v>-21.428571428571427</v>
      </c>
      <c r="S2330" s="152"/>
    </row>
    <row r="2331" spans="1:19" s="145" customFormat="1" ht="14.45" customHeight="1">
      <c r="A2331" s="160"/>
      <c r="B2331" s="142" t="s">
        <v>108</v>
      </c>
      <c r="C2331" s="150">
        <v>3</v>
      </c>
      <c r="D2331" s="151">
        <v>1</v>
      </c>
      <c r="E2331" s="151" t="s">
        <v>313</v>
      </c>
      <c r="F2331" s="151">
        <v>3</v>
      </c>
      <c r="G2331" s="151">
        <v>4</v>
      </c>
      <c r="H2331" s="151">
        <v>1</v>
      </c>
      <c r="I2331" s="152">
        <v>33.333333333333329</v>
      </c>
      <c r="J2331" s="142"/>
      <c r="K2331" s="159" t="s">
        <v>108</v>
      </c>
      <c r="L2331" s="150">
        <v>12</v>
      </c>
      <c r="M2331" s="151">
        <v>21</v>
      </c>
      <c r="N2331" s="151">
        <v>25</v>
      </c>
      <c r="O2331" s="151">
        <v>25</v>
      </c>
      <c r="P2331" s="151">
        <v>18</v>
      </c>
      <c r="Q2331" s="151">
        <v>-7</v>
      </c>
      <c r="R2331" s="152">
        <v>-28.000000000000004</v>
      </c>
      <c r="S2331" s="152"/>
    </row>
    <row r="2332" spans="1:19" s="145" customFormat="1" ht="14.45" customHeight="1">
      <c r="A2332" s="160"/>
      <c r="B2332" s="142" t="s">
        <v>109</v>
      </c>
      <c r="C2332" s="150">
        <v>3</v>
      </c>
      <c r="D2332" s="151">
        <v>1</v>
      </c>
      <c r="E2332" s="151">
        <v>1</v>
      </c>
      <c r="F2332" s="151" t="s">
        <v>313</v>
      </c>
      <c r="G2332" s="151">
        <v>2</v>
      </c>
      <c r="H2332" s="151">
        <v>2</v>
      </c>
      <c r="I2332" s="152" t="s">
        <v>513</v>
      </c>
      <c r="J2332" s="142"/>
      <c r="K2332" s="159" t="s">
        <v>109</v>
      </c>
      <c r="L2332" s="150">
        <v>10</v>
      </c>
      <c r="M2332" s="151">
        <v>9</v>
      </c>
      <c r="N2332" s="151">
        <v>18</v>
      </c>
      <c r="O2332" s="151">
        <v>16</v>
      </c>
      <c r="P2332" s="151">
        <v>16</v>
      </c>
      <c r="Q2332" s="151">
        <v>0</v>
      </c>
      <c r="R2332" s="152">
        <v>0</v>
      </c>
      <c r="S2332" s="152"/>
    </row>
    <row r="2333" spans="1:19" s="145" customFormat="1" ht="14.45" customHeight="1">
      <c r="A2333" s="160"/>
      <c r="B2333" s="142" t="s">
        <v>110</v>
      </c>
      <c r="C2333" s="150" t="s">
        <v>313</v>
      </c>
      <c r="D2333" s="151">
        <v>2</v>
      </c>
      <c r="E2333" s="151" t="s">
        <v>313</v>
      </c>
      <c r="F2333" s="151">
        <v>1</v>
      </c>
      <c r="G2333" s="151">
        <v>1</v>
      </c>
      <c r="H2333" s="151">
        <v>0</v>
      </c>
      <c r="I2333" s="152">
        <v>0</v>
      </c>
      <c r="J2333" s="142"/>
      <c r="K2333" s="159" t="s">
        <v>110</v>
      </c>
      <c r="L2333" s="150">
        <v>9</v>
      </c>
      <c r="M2333" s="151">
        <v>10</v>
      </c>
      <c r="N2333" s="151">
        <v>10</v>
      </c>
      <c r="O2333" s="151">
        <v>15</v>
      </c>
      <c r="P2333" s="151">
        <v>11</v>
      </c>
      <c r="Q2333" s="151">
        <v>-4</v>
      </c>
      <c r="R2333" s="152">
        <v>-26.666666666666668</v>
      </c>
      <c r="S2333" s="152"/>
    </row>
    <row r="2334" spans="1:19" s="145" customFormat="1" ht="14.45" customHeight="1">
      <c r="A2334" s="160"/>
      <c r="B2334" s="142" t="s">
        <v>111</v>
      </c>
      <c r="C2334" s="323" t="s">
        <v>313</v>
      </c>
      <c r="D2334" s="151" t="s">
        <v>313</v>
      </c>
      <c r="E2334" s="151" t="s">
        <v>313</v>
      </c>
      <c r="F2334" s="151" t="s">
        <v>313</v>
      </c>
      <c r="G2334" s="151" t="s">
        <v>313</v>
      </c>
      <c r="H2334" s="151"/>
      <c r="I2334" s="152"/>
      <c r="J2334" s="160"/>
      <c r="K2334" s="142" t="s">
        <v>111</v>
      </c>
      <c r="L2334" s="323" t="s">
        <v>313</v>
      </c>
      <c r="M2334" s="151" t="s">
        <v>313</v>
      </c>
      <c r="N2334" s="151" t="s">
        <v>313</v>
      </c>
      <c r="O2334" s="151" t="s">
        <v>313</v>
      </c>
      <c r="P2334" s="151" t="s">
        <v>313</v>
      </c>
      <c r="Q2334" s="151"/>
      <c r="R2334" s="152"/>
      <c r="S2334" s="160"/>
    </row>
    <row r="2335" spans="1:19" s="145" customFormat="1" ht="14.45" customHeight="1">
      <c r="A2335" s="160"/>
      <c r="B2335" s="160"/>
      <c r="C2335" s="160"/>
      <c r="D2335" s="160"/>
      <c r="E2335" s="160"/>
      <c r="F2335" s="160"/>
      <c r="G2335" s="161"/>
      <c r="H2335" s="160"/>
      <c r="I2335" s="160"/>
      <c r="J2335" s="160"/>
      <c r="K2335" s="160"/>
      <c r="L2335" s="160"/>
      <c r="M2335" s="160"/>
      <c r="N2335" s="160"/>
      <c r="O2335" s="160"/>
      <c r="P2335" s="161"/>
      <c r="Q2335" s="160"/>
      <c r="R2335" s="160"/>
      <c r="S2335" s="160"/>
    </row>
    <row r="2336" spans="1:19" s="145" customFormat="1" ht="14.45" customHeight="1">
      <c r="A2336" s="160"/>
      <c r="B2336" s="160"/>
      <c r="C2336" s="160"/>
      <c r="D2336" s="160"/>
      <c r="E2336" s="160"/>
      <c r="F2336" s="160"/>
      <c r="G2336" s="161"/>
      <c r="H2336" s="160"/>
      <c r="I2336" s="160"/>
      <c r="J2336" s="160"/>
      <c r="K2336" s="160"/>
      <c r="L2336" s="160"/>
      <c r="M2336" s="160"/>
      <c r="N2336" s="160"/>
      <c r="O2336" s="160"/>
      <c r="P2336" s="161"/>
      <c r="Q2336" s="160"/>
      <c r="R2336" s="160"/>
      <c r="S2336" s="160"/>
    </row>
    <row r="2337" spans="1:19" s="145" customFormat="1" ht="14.45" customHeight="1">
      <c r="A2337" s="138"/>
      <c r="B2337" s="138" t="s">
        <v>712</v>
      </c>
      <c r="C2337" s="138"/>
      <c r="D2337" s="138"/>
      <c r="E2337" s="138"/>
      <c r="F2337" s="138"/>
      <c r="G2337" s="138"/>
      <c r="H2337" s="138"/>
      <c r="I2337" s="138"/>
      <c r="J2337" s="138"/>
      <c r="K2337" s="138" t="s">
        <v>713</v>
      </c>
      <c r="L2337" s="138"/>
      <c r="M2337" s="138"/>
      <c r="N2337" s="138"/>
      <c r="O2337" s="138"/>
      <c r="P2337" s="138"/>
      <c r="Q2337" s="138"/>
      <c r="R2337" s="138"/>
      <c r="S2337" s="138"/>
    </row>
    <row r="2338" spans="1:19" s="145" customFormat="1" ht="14.45" customHeight="1">
      <c r="A2338" s="160"/>
      <c r="B2338" s="491" t="s">
        <v>335</v>
      </c>
      <c r="C2338" s="140"/>
      <c r="D2338" s="140"/>
      <c r="E2338" s="140"/>
      <c r="F2338" s="140"/>
      <c r="G2338" s="143"/>
      <c r="H2338" s="141"/>
      <c r="I2338" s="141"/>
      <c r="J2338" s="142"/>
      <c r="K2338" s="491" t="s">
        <v>335</v>
      </c>
      <c r="L2338" s="140"/>
      <c r="M2338" s="140"/>
      <c r="N2338" s="140"/>
      <c r="O2338" s="140"/>
      <c r="P2338" s="143"/>
      <c r="Q2338" s="141"/>
      <c r="R2338" s="141"/>
      <c r="S2338" s="144"/>
    </row>
    <row r="2339" spans="1:19" s="145" customFormat="1" ht="14.45" customHeight="1">
      <c r="A2339" s="160"/>
      <c r="B2339" s="492"/>
      <c r="C2339" s="146" t="s">
        <v>151</v>
      </c>
      <c r="D2339" s="146" t="s">
        <v>86</v>
      </c>
      <c r="E2339" s="146" t="s">
        <v>87</v>
      </c>
      <c r="F2339" s="146" t="s">
        <v>410</v>
      </c>
      <c r="G2339" s="146" t="s">
        <v>739</v>
      </c>
      <c r="H2339" s="81" t="s">
        <v>509</v>
      </c>
      <c r="I2339" s="147" t="s">
        <v>807</v>
      </c>
      <c r="J2339" s="142"/>
      <c r="K2339" s="492"/>
      <c r="L2339" s="146" t="s">
        <v>151</v>
      </c>
      <c r="M2339" s="146" t="s">
        <v>86</v>
      </c>
      <c r="N2339" s="146" t="s">
        <v>87</v>
      </c>
      <c r="O2339" s="146" t="s">
        <v>410</v>
      </c>
      <c r="P2339" s="146" t="s">
        <v>739</v>
      </c>
      <c r="Q2339" s="81" t="s">
        <v>509</v>
      </c>
      <c r="R2339" s="147" t="s">
        <v>807</v>
      </c>
      <c r="S2339" s="144"/>
    </row>
    <row r="2340" spans="1:19" s="145" customFormat="1" ht="14.45" customHeight="1">
      <c r="A2340" s="160"/>
      <c r="B2340" s="493"/>
      <c r="C2340" s="148"/>
      <c r="D2340" s="148"/>
      <c r="E2340" s="148"/>
      <c r="F2340" s="148"/>
      <c r="G2340" s="148"/>
      <c r="H2340" s="149" t="s">
        <v>88</v>
      </c>
      <c r="I2340" s="81" t="s">
        <v>511</v>
      </c>
      <c r="J2340" s="142"/>
      <c r="K2340" s="493"/>
      <c r="L2340" s="148"/>
      <c r="M2340" s="148"/>
      <c r="N2340" s="148"/>
      <c r="O2340" s="148"/>
      <c r="P2340" s="148"/>
      <c r="Q2340" s="149" t="s">
        <v>88</v>
      </c>
      <c r="R2340" s="81" t="s">
        <v>511</v>
      </c>
      <c r="S2340" s="144"/>
    </row>
    <row r="2341" spans="1:19" s="180" customFormat="1" ht="14.45" customHeight="1">
      <c r="B2341" s="188" t="s">
        <v>90</v>
      </c>
      <c r="C2341" s="187">
        <v>55</v>
      </c>
      <c r="D2341" s="183">
        <v>230</v>
      </c>
      <c r="E2341" s="183">
        <v>335</v>
      </c>
      <c r="F2341" s="183">
        <v>416</v>
      </c>
      <c r="G2341" s="183">
        <v>429</v>
      </c>
      <c r="H2341" s="182">
        <v>13</v>
      </c>
      <c r="I2341" s="184">
        <v>3.125</v>
      </c>
      <c r="J2341" s="185"/>
      <c r="K2341" s="186" t="s">
        <v>90</v>
      </c>
      <c r="L2341" s="187">
        <v>398</v>
      </c>
      <c r="M2341" s="183">
        <v>407</v>
      </c>
      <c r="N2341" s="183">
        <v>398</v>
      </c>
      <c r="O2341" s="183">
        <v>380</v>
      </c>
      <c r="P2341" s="183">
        <v>356</v>
      </c>
      <c r="Q2341" s="182">
        <v>-24</v>
      </c>
      <c r="R2341" s="184">
        <v>-6.3157894736842106</v>
      </c>
      <c r="S2341" s="184"/>
    </row>
    <row r="2342" spans="1:19" s="145" customFormat="1" ht="14.45" customHeight="1">
      <c r="A2342" s="160"/>
      <c r="B2342" s="299" t="s">
        <v>91</v>
      </c>
      <c r="C2342" s="150">
        <v>18</v>
      </c>
      <c r="D2342" s="151">
        <v>81</v>
      </c>
      <c r="E2342" s="151">
        <v>110</v>
      </c>
      <c r="F2342" s="151">
        <v>122</v>
      </c>
      <c r="G2342" s="151">
        <v>96</v>
      </c>
      <c r="H2342" s="151">
        <v>-26</v>
      </c>
      <c r="I2342" s="152">
        <v>-21.311475409836063</v>
      </c>
      <c r="J2342" s="142"/>
      <c r="K2342" s="154" t="s">
        <v>91</v>
      </c>
      <c r="L2342" s="150">
        <v>54</v>
      </c>
      <c r="M2342" s="151">
        <v>51</v>
      </c>
      <c r="N2342" s="151">
        <v>45</v>
      </c>
      <c r="O2342" s="151">
        <v>41</v>
      </c>
      <c r="P2342" s="151">
        <v>33</v>
      </c>
      <c r="Q2342" s="151">
        <v>-8</v>
      </c>
      <c r="R2342" s="152">
        <v>-19.512195121951219</v>
      </c>
      <c r="S2342" s="152"/>
    </row>
    <row r="2343" spans="1:19" s="145" customFormat="1" ht="14.45" customHeight="1">
      <c r="A2343" s="160"/>
      <c r="B2343" s="299" t="s">
        <v>92</v>
      </c>
      <c r="C2343" s="150">
        <v>31</v>
      </c>
      <c r="D2343" s="151">
        <v>137</v>
      </c>
      <c r="E2343" s="151">
        <v>208</v>
      </c>
      <c r="F2343" s="151">
        <v>271</v>
      </c>
      <c r="G2343" s="151">
        <v>308</v>
      </c>
      <c r="H2343" s="151">
        <v>37</v>
      </c>
      <c r="I2343" s="152">
        <v>13.653136531365314</v>
      </c>
      <c r="J2343" s="142"/>
      <c r="K2343" s="154" t="s">
        <v>92</v>
      </c>
      <c r="L2343" s="150">
        <v>239</v>
      </c>
      <c r="M2343" s="151">
        <v>233</v>
      </c>
      <c r="N2343" s="151">
        <v>197</v>
      </c>
      <c r="O2343" s="151">
        <v>187</v>
      </c>
      <c r="P2343" s="151">
        <v>178</v>
      </c>
      <c r="Q2343" s="151">
        <v>-9</v>
      </c>
      <c r="R2343" s="152">
        <v>-4.8128342245989302</v>
      </c>
      <c r="S2343" s="152"/>
    </row>
    <row r="2344" spans="1:19" s="145" customFormat="1" ht="14.45" customHeight="1">
      <c r="A2344" s="160"/>
      <c r="B2344" s="299" t="s">
        <v>93</v>
      </c>
      <c r="C2344" s="150">
        <v>6</v>
      </c>
      <c r="D2344" s="151">
        <v>12</v>
      </c>
      <c r="E2344" s="151">
        <v>17</v>
      </c>
      <c r="F2344" s="151">
        <v>23</v>
      </c>
      <c r="G2344" s="151">
        <v>25</v>
      </c>
      <c r="H2344" s="151">
        <v>2</v>
      </c>
      <c r="I2344" s="152">
        <v>8.695652173913043</v>
      </c>
      <c r="J2344" s="142"/>
      <c r="K2344" s="154" t="s">
        <v>93</v>
      </c>
      <c r="L2344" s="150">
        <v>105</v>
      </c>
      <c r="M2344" s="151">
        <v>123</v>
      </c>
      <c r="N2344" s="151">
        <v>156</v>
      </c>
      <c r="O2344" s="151">
        <v>152</v>
      </c>
      <c r="P2344" s="151">
        <v>145</v>
      </c>
      <c r="Q2344" s="151">
        <v>-7</v>
      </c>
      <c r="R2344" s="152">
        <v>-4.6052631578947363</v>
      </c>
      <c r="S2344" s="152"/>
    </row>
    <row r="2345" spans="1:19" s="145" customFormat="1" ht="14.45" customHeight="1">
      <c r="A2345" s="160"/>
      <c r="B2345" s="142"/>
      <c r="C2345" s="150"/>
      <c r="D2345" s="157"/>
      <c r="E2345" s="157"/>
      <c r="F2345" s="157"/>
      <c r="G2345" s="157"/>
      <c r="H2345" s="157"/>
      <c r="I2345" s="158"/>
      <c r="J2345" s="142"/>
      <c r="K2345" s="159"/>
      <c r="L2345" s="150"/>
      <c r="M2345" s="157"/>
      <c r="N2345" s="157"/>
      <c r="O2345" s="157"/>
      <c r="P2345" s="157"/>
      <c r="Q2345" s="157"/>
      <c r="R2345" s="158"/>
      <c r="S2345" s="158"/>
    </row>
    <row r="2346" spans="1:19" s="145" customFormat="1" ht="14.45" customHeight="1">
      <c r="A2346" s="160"/>
      <c r="B2346" s="142" t="s">
        <v>94</v>
      </c>
      <c r="C2346" s="150">
        <v>6</v>
      </c>
      <c r="D2346" s="151">
        <v>34</v>
      </c>
      <c r="E2346" s="151">
        <v>26</v>
      </c>
      <c r="F2346" s="151">
        <v>25</v>
      </c>
      <c r="G2346" s="151">
        <v>17</v>
      </c>
      <c r="H2346" s="151">
        <v>-8</v>
      </c>
      <c r="I2346" s="152">
        <v>-32</v>
      </c>
      <c r="J2346" s="142"/>
      <c r="K2346" s="159" t="s">
        <v>94</v>
      </c>
      <c r="L2346" s="150">
        <v>20</v>
      </c>
      <c r="M2346" s="151">
        <v>14</v>
      </c>
      <c r="N2346" s="151">
        <v>12</v>
      </c>
      <c r="O2346" s="151">
        <v>8</v>
      </c>
      <c r="P2346" s="151">
        <v>5</v>
      </c>
      <c r="Q2346" s="151">
        <v>-3</v>
      </c>
      <c r="R2346" s="152">
        <v>-37.5</v>
      </c>
      <c r="S2346" s="152"/>
    </row>
    <row r="2347" spans="1:19" s="145" customFormat="1" ht="14.45" customHeight="1">
      <c r="A2347" s="160"/>
      <c r="B2347" s="142" t="s">
        <v>95</v>
      </c>
      <c r="C2347" s="150">
        <v>11</v>
      </c>
      <c r="D2347" s="151">
        <v>23</v>
      </c>
      <c r="E2347" s="151">
        <v>48</v>
      </c>
      <c r="F2347" s="151">
        <v>46</v>
      </c>
      <c r="G2347" s="151">
        <v>33</v>
      </c>
      <c r="H2347" s="151">
        <v>-13</v>
      </c>
      <c r="I2347" s="152">
        <v>-28.260869565217391</v>
      </c>
      <c r="J2347" s="142"/>
      <c r="K2347" s="159" t="s">
        <v>95</v>
      </c>
      <c r="L2347" s="150">
        <v>15</v>
      </c>
      <c r="M2347" s="151">
        <v>20</v>
      </c>
      <c r="N2347" s="151">
        <v>14</v>
      </c>
      <c r="O2347" s="151">
        <v>20</v>
      </c>
      <c r="P2347" s="151">
        <v>11</v>
      </c>
      <c r="Q2347" s="151">
        <v>-9</v>
      </c>
      <c r="R2347" s="152">
        <v>-45</v>
      </c>
      <c r="S2347" s="152"/>
    </row>
    <row r="2348" spans="1:19" s="145" customFormat="1" ht="14.45" customHeight="1">
      <c r="A2348" s="160"/>
      <c r="B2348" s="142" t="s">
        <v>96</v>
      </c>
      <c r="C2348" s="150">
        <v>1</v>
      </c>
      <c r="D2348" s="151">
        <v>24</v>
      </c>
      <c r="E2348" s="151">
        <v>36</v>
      </c>
      <c r="F2348" s="151">
        <v>51</v>
      </c>
      <c r="G2348" s="151">
        <v>46</v>
      </c>
      <c r="H2348" s="151">
        <v>-5</v>
      </c>
      <c r="I2348" s="152">
        <v>-9.8039215686274517</v>
      </c>
      <c r="J2348" s="142"/>
      <c r="K2348" s="159" t="s">
        <v>96</v>
      </c>
      <c r="L2348" s="150">
        <v>19</v>
      </c>
      <c r="M2348" s="151">
        <v>17</v>
      </c>
      <c r="N2348" s="151">
        <v>19</v>
      </c>
      <c r="O2348" s="151">
        <v>13</v>
      </c>
      <c r="P2348" s="151">
        <v>17</v>
      </c>
      <c r="Q2348" s="151">
        <v>4</v>
      </c>
      <c r="R2348" s="152">
        <v>30.76923076923077</v>
      </c>
      <c r="S2348" s="152"/>
    </row>
    <row r="2349" spans="1:19" s="145" customFormat="1" ht="14.45" customHeight="1">
      <c r="A2349" s="160"/>
      <c r="B2349" s="142" t="s">
        <v>97</v>
      </c>
      <c r="C2349" s="150" t="s">
        <v>313</v>
      </c>
      <c r="D2349" s="151">
        <v>5</v>
      </c>
      <c r="E2349" s="151">
        <v>28</v>
      </c>
      <c r="F2349" s="151">
        <v>33</v>
      </c>
      <c r="G2349" s="151">
        <v>46</v>
      </c>
      <c r="H2349" s="151">
        <v>13</v>
      </c>
      <c r="I2349" s="152">
        <v>39.393939393939391</v>
      </c>
      <c r="J2349" s="142"/>
      <c r="K2349" s="159" t="s">
        <v>97</v>
      </c>
      <c r="L2349" s="150">
        <v>22</v>
      </c>
      <c r="M2349" s="151">
        <v>20</v>
      </c>
      <c r="N2349" s="151">
        <v>13</v>
      </c>
      <c r="O2349" s="151">
        <v>16</v>
      </c>
      <c r="P2349" s="151">
        <v>12</v>
      </c>
      <c r="Q2349" s="151">
        <v>-4</v>
      </c>
      <c r="R2349" s="152">
        <v>-25</v>
      </c>
      <c r="S2349" s="152"/>
    </row>
    <row r="2350" spans="1:19" s="145" customFormat="1" ht="14.45" customHeight="1">
      <c r="A2350" s="160"/>
      <c r="B2350" s="142" t="s">
        <v>98</v>
      </c>
      <c r="C2350" s="150" t="s">
        <v>313</v>
      </c>
      <c r="D2350" s="151">
        <v>1</v>
      </c>
      <c r="E2350" s="151">
        <v>2</v>
      </c>
      <c r="F2350" s="151">
        <v>18</v>
      </c>
      <c r="G2350" s="151">
        <v>25</v>
      </c>
      <c r="H2350" s="151">
        <v>7</v>
      </c>
      <c r="I2350" s="152">
        <v>38.888888888888893</v>
      </c>
      <c r="J2350" s="142"/>
      <c r="K2350" s="159" t="s">
        <v>98</v>
      </c>
      <c r="L2350" s="150">
        <v>7</v>
      </c>
      <c r="M2350" s="151">
        <v>12</v>
      </c>
      <c r="N2350" s="151">
        <v>11</v>
      </c>
      <c r="O2350" s="151">
        <v>6</v>
      </c>
      <c r="P2350" s="151">
        <v>11</v>
      </c>
      <c r="Q2350" s="151">
        <v>5</v>
      </c>
      <c r="R2350" s="152">
        <v>83.333333333333343</v>
      </c>
      <c r="S2350" s="152"/>
    </row>
    <row r="2351" spans="1:19" s="139" customFormat="1" ht="14.45" customHeight="1">
      <c r="A2351" s="160"/>
      <c r="B2351" s="142" t="s">
        <v>99</v>
      </c>
      <c r="C2351" s="150">
        <v>7</v>
      </c>
      <c r="D2351" s="151">
        <v>16</v>
      </c>
      <c r="E2351" s="151">
        <v>9</v>
      </c>
      <c r="F2351" s="151">
        <v>7</v>
      </c>
      <c r="G2351" s="151">
        <v>17</v>
      </c>
      <c r="H2351" s="151">
        <v>10</v>
      </c>
      <c r="I2351" s="152">
        <v>142.85714285714286</v>
      </c>
      <c r="J2351" s="142"/>
      <c r="K2351" s="159" t="s">
        <v>99</v>
      </c>
      <c r="L2351" s="150">
        <v>23</v>
      </c>
      <c r="M2351" s="151">
        <v>10</v>
      </c>
      <c r="N2351" s="151">
        <v>7</v>
      </c>
      <c r="O2351" s="151">
        <v>11</v>
      </c>
      <c r="P2351" s="151">
        <v>5</v>
      </c>
      <c r="Q2351" s="151">
        <v>-6</v>
      </c>
      <c r="R2351" s="152">
        <v>-54.54545454545454</v>
      </c>
      <c r="S2351" s="152"/>
    </row>
    <row r="2352" spans="1:19" s="145" customFormat="1" ht="14.45" customHeight="1">
      <c r="A2352" s="160"/>
      <c r="B2352" s="142" t="s">
        <v>100</v>
      </c>
      <c r="C2352" s="150">
        <v>13</v>
      </c>
      <c r="D2352" s="151">
        <v>44</v>
      </c>
      <c r="E2352" s="151">
        <v>26</v>
      </c>
      <c r="F2352" s="151">
        <v>24</v>
      </c>
      <c r="G2352" s="151">
        <v>14</v>
      </c>
      <c r="H2352" s="151">
        <v>-10</v>
      </c>
      <c r="I2352" s="152">
        <v>-41.666666666666671</v>
      </c>
      <c r="J2352" s="142"/>
      <c r="K2352" s="159" t="s">
        <v>100</v>
      </c>
      <c r="L2352" s="150">
        <v>27</v>
      </c>
      <c r="M2352" s="151">
        <v>25</v>
      </c>
      <c r="N2352" s="151">
        <v>16</v>
      </c>
      <c r="O2352" s="151">
        <v>10</v>
      </c>
      <c r="P2352" s="151">
        <v>10</v>
      </c>
      <c r="Q2352" s="151">
        <v>0</v>
      </c>
      <c r="R2352" s="152">
        <v>0</v>
      </c>
      <c r="S2352" s="152"/>
    </row>
    <row r="2353" spans="1:19" s="145" customFormat="1" ht="14.45" customHeight="1">
      <c r="A2353" s="160"/>
      <c r="B2353" s="142" t="s">
        <v>118</v>
      </c>
      <c r="C2353" s="150">
        <v>3</v>
      </c>
      <c r="D2353" s="151">
        <v>33</v>
      </c>
      <c r="E2353" s="151">
        <v>61</v>
      </c>
      <c r="F2353" s="151">
        <v>44</v>
      </c>
      <c r="G2353" s="151">
        <v>30</v>
      </c>
      <c r="H2353" s="151">
        <v>-14</v>
      </c>
      <c r="I2353" s="152">
        <v>-31.818181818181817</v>
      </c>
      <c r="J2353" s="142"/>
      <c r="K2353" s="159" t="s">
        <v>118</v>
      </c>
      <c r="L2353" s="150">
        <v>21</v>
      </c>
      <c r="M2353" s="151">
        <v>34</v>
      </c>
      <c r="N2353" s="151">
        <v>26</v>
      </c>
      <c r="O2353" s="151">
        <v>15</v>
      </c>
      <c r="P2353" s="151">
        <v>12</v>
      </c>
      <c r="Q2353" s="151">
        <v>-3</v>
      </c>
      <c r="R2353" s="152">
        <v>-20</v>
      </c>
      <c r="S2353" s="152"/>
    </row>
    <row r="2354" spans="1:19" s="145" customFormat="1" ht="14.45" customHeight="1">
      <c r="A2354" s="160"/>
      <c r="B2354" s="142" t="s">
        <v>101</v>
      </c>
      <c r="C2354" s="150">
        <v>1</v>
      </c>
      <c r="D2354" s="151">
        <v>18</v>
      </c>
      <c r="E2354" s="151">
        <v>43</v>
      </c>
      <c r="F2354" s="151">
        <v>69</v>
      </c>
      <c r="G2354" s="151">
        <v>44</v>
      </c>
      <c r="H2354" s="151">
        <v>-25</v>
      </c>
      <c r="I2354" s="152">
        <v>-36.231884057971016</v>
      </c>
      <c r="J2354" s="142"/>
      <c r="K2354" s="159" t="s">
        <v>101</v>
      </c>
      <c r="L2354" s="150">
        <v>11</v>
      </c>
      <c r="M2354" s="151">
        <v>24</v>
      </c>
      <c r="N2354" s="151">
        <v>25</v>
      </c>
      <c r="O2354" s="151">
        <v>34</v>
      </c>
      <c r="P2354" s="151">
        <v>19</v>
      </c>
      <c r="Q2354" s="151">
        <v>-15</v>
      </c>
      <c r="R2354" s="152">
        <v>-44.117647058823529</v>
      </c>
      <c r="S2354" s="152"/>
    </row>
    <row r="2355" spans="1:19" s="153" customFormat="1" ht="14.45" customHeight="1">
      <c r="A2355" s="160"/>
      <c r="B2355" s="142" t="s">
        <v>102</v>
      </c>
      <c r="C2355" s="150">
        <v>1</v>
      </c>
      <c r="D2355" s="151">
        <v>6</v>
      </c>
      <c r="E2355" s="151">
        <v>21</v>
      </c>
      <c r="F2355" s="151">
        <v>44</v>
      </c>
      <c r="G2355" s="151">
        <v>62</v>
      </c>
      <c r="H2355" s="151">
        <v>18</v>
      </c>
      <c r="I2355" s="152">
        <v>40.909090909090914</v>
      </c>
      <c r="J2355" s="142"/>
      <c r="K2355" s="159" t="s">
        <v>102</v>
      </c>
      <c r="L2355" s="150">
        <v>32</v>
      </c>
      <c r="M2355" s="151">
        <v>7</v>
      </c>
      <c r="N2355" s="151">
        <v>26</v>
      </c>
      <c r="O2355" s="151">
        <v>26</v>
      </c>
      <c r="P2355" s="151">
        <v>35</v>
      </c>
      <c r="Q2355" s="151">
        <v>9</v>
      </c>
      <c r="R2355" s="152">
        <v>34.615384615384613</v>
      </c>
      <c r="S2355" s="152"/>
    </row>
    <row r="2356" spans="1:19" s="145" customFormat="1" ht="14.45" customHeight="1">
      <c r="A2356" s="160"/>
      <c r="B2356" s="142" t="s">
        <v>103</v>
      </c>
      <c r="C2356" s="150">
        <v>2</v>
      </c>
      <c r="D2356" s="151">
        <v>3</v>
      </c>
      <c r="E2356" s="151">
        <v>6</v>
      </c>
      <c r="F2356" s="151">
        <v>23</v>
      </c>
      <c r="G2356" s="151">
        <v>43</v>
      </c>
      <c r="H2356" s="151">
        <v>20</v>
      </c>
      <c r="I2356" s="152">
        <v>86.956521739130437</v>
      </c>
      <c r="J2356" s="142"/>
      <c r="K2356" s="159" t="s">
        <v>103</v>
      </c>
      <c r="L2356" s="150">
        <v>26</v>
      </c>
      <c r="M2356" s="151">
        <v>34</v>
      </c>
      <c r="N2356" s="151">
        <v>8</v>
      </c>
      <c r="O2356" s="151">
        <v>26</v>
      </c>
      <c r="P2356" s="151">
        <v>25</v>
      </c>
      <c r="Q2356" s="151">
        <v>-1</v>
      </c>
      <c r="R2356" s="152">
        <v>-3.8461538461538463</v>
      </c>
      <c r="S2356" s="152"/>
    </row>
    <row r="2357" spans="1:19" s="145" customFormat="1" ht="14.45" customHeight="1">
      <c r="A2357" s="160"/>
      <c r="B2357" s="142" t="s">
        <v>104</v>
      </c>
      <c r="C2357" s="150">
        <v>3</v>
      </c>
      <c r="D2357" s="151">
        <v>4</v>
      </c>
      <c r="E2357" s="151">
        <v>5</v>
      </c>
      <c r="F2357" s="151">
        <v>4</v>
      </c>
      <c r="G2357" s="151">
        <v>21</v>
      </c>
      <c r="H2357" s="151">
        <v>17</v>
      </c>
      <c r="I2357" s="152">
        <v>425</v>
      </c>
      <c r="J2357" s="142"/>
      <c r="K2357" s="159" t="s">
        <v>104</v>
      </c>
      <c r="L2357" s="150">
        <v>33</v>
      </c>
      <c r="M2357" s="151">
        <v>30</v>
      </c>
      <c r="N2357" s="151">
        <v>32</v>
      </c>
      <c r="O2357" s="151">
        <v>13</v>
      </c>
      <c r="P2357" s="151">
        <v>30</v>
      </c>
      <c r="Q2357" s="151">
        <v>17</v>
      </c>
      <c r="R2357" s="152">
        <v>130.76923076923077</v>
      </c>
      <c r="S2357" s="152"/>
    </row>
    <row r="2358" spans="1:19" s="145" customFormat="1" ht="14.45" customHeight="1">
      <c r="A2358" s="160"/>
      <c r="B2358" s="142" t="s">
        <v>105</v>
      </c>
      <c r="C2358" s="150">
        <v>1</v>
      </c>
      <c r="D2358" s="151">
        <v>7</v>
      </c>
      <c r="E2358" s="151">
        <v>7</v>
      </c>
      <c r="F2358" s="151">
        <v>5</v>
      </c>
      <c r="G2358" s="151">
        <v>6</v>
      </c>
      <c r="H2358" s="151">
        <v>1</v>
      </c>
      <c r="I2358" s="152">
        <v>20</v>
      </c>
      <c r="J2358" s="142"/>
      <c r="K2358" s="159" t="s">
        <v>105</v>
      </c>
      <c r="L2358" s="150">
        <v>37</v>
      </c>
      <c r="M2358" s="151">
        <v>37</v>
      </c>
      <c r="N2358" s="151">
        <v>33</v>
      </c>
      <c r="O2358" s="151">
        <v>30</v>
      </c>
      <c r="P2358" s="151">
        <v>19</v>
      </c>
      <c r="Q2358" s="151">
        <v>-11</v>
      </c>
      <c r="R2358" s="152">
        <v>-36.666666666666664</v>
      </c>
      <c r="S2358" s="152"/>
    </row>
    <row r="2359" spans="1:19" s="145" customFormat="1" ht="14.45" customHeight="1">
      <c r="A2359" s="160"/>
      <c r="B2359" s="142" t="s">
        <v>106</v>
      </c>
      <c r="C2359" s="150">
        <v>2</v>
      </c>
      <c r="D2359" s="151">
        <v>4</v>
      </c>
      <c r="E2359" s="151">
        <v>7</v>
      </c>
      <c r="F2359" s="151">
        <v>6</v>
      </c>
      <c r="G2359" s="151">
        <v>6</v>
      </c>
      <c r="H2359" s="151">
        <v>0</v>
      </c>
      <c r="I2359" s="152">
        <v>0</v>
      </c>
      <c r="J2359" s="142"/>
      <c r="K2359" s="159" t="s">
        <v>106</v>
      </c>
      <c r="L2359" s="150">
        <v>35</v>
      </c>
      <c r="M2359" s="151">
        <v>32</v>
      </c>
      <c r="N2359" s="151">
        <v>36</v>
      </c>
      <c r="O2359" s="151">
        <v>33</v>
      </c>
      <c r="P2359" s="151">
        <v>29</v>
      </c>
      <c r="Q2359" s="151">
        <v>-4</v>
      </c>
      <c r="R2359" s="152">
        <v>-12.121212121212121</v>
      </c>
      <c r="S2359" s="152"/>
    </row>
    <row r="2360" spans="1:19" s="145" customFormat="1" ht="14.45" customHeight="1">
      <c r="A2360" s="160"/>
      <c r="B2360" s="142" t="s">
        <v>107</v>
      </c>
      <c r="C2360" s="150" t="s">
        <v>313</v>
      </c>
      <c r="D2360" s="151">
        <v>2</v>
      </c>
      <c r="E2360" s="151">
        <v>4</v>
      </c>
      <c r="F2360" s="151">
        <v>6</v>
      </c>
      <c r="G2360" s="151">
        <v>6</v>
      </c>
      <c r="H2360" s="151">
        <v>0</v>
      </c>
      <c r="I2360" s="152">
        <v>0</v>
      </c>
      <c r="J2360" s="142"/>
      <c r="K2360" s="159" t="s">
        <v>107</v>
      </c>
      <c r="L2360" s="150">
        <v>27</v>
      </c>
      <c r="M2360" s="151">
        <v>32</v>
      </c>
      <c r="N2360" s="151">
        <v>36</v>
      </c>
      <c r="O2360" s="151">
        <v>35</v>
      </c>
      <c r="P2360" s="151">
        <v>34</v>
      </c>
      <c r="Q2360" s="151">
        <v>-1</v>
      </c>
      <c r="R2360" s="152">
        <v>-2.8571428571428572</v>
      </c>
      <c r="S2360" s="152"/>
    </row>
    <row r="2361" spans="1:19" s="145" customFormat="1" ht="14.45" customHeight="1">
      <c r="A2361" s="160"/>
      <c r="B2361" s="142" t="s">
        <v>108</v>
      </c>
      <c r="C2361" s="150">
        <v>2</v>
      </c>
      <c r="D2361" s="151">
        <v>2</v>
      </c>
      <c r="E2361" s="151">
        <v>2</v>
      </c>
      <c r="F2361" s="151">
        <v>7</v>
      </c>
      <c r="G2361" s="151">
        <v>5</v>
      </c>
      <c r="H2361" s="151">
        <v>-2</v>
      </c>
      <c r="I2361" s="152">
        <v>-28.571428571428569</v>
      </c>
      <c r="J2361" s="142"/>
      <c r="K2361" s="159" t="s">
        <v>108</v>
      </c>
      <c r="L2361" s="150">
        <v>21</v>
      </c>
      <c r="M2361" s="151">
        <v>23</v>
      </c>
      <c r="N2361" s="151">
        <v>36</v>
      </c>
      <c r="O2361" s="151">
        <v>34</v>
      </c>
      <c r="P2361" s="151">
        <v>31</v>
      </c>
      <c r="Q2361" s="151">
        <v>-3</v>
      </c>
      <c r="R2361" s="152">
        <v>-8.8235294117647065</v>
      </c>
      <c r="S2361" s="152"/>
    </row>
    <row r="2362" spans="1:19" s="145" customFormat="1" ht="14.45" customHeight="1">
      <c r="A2362" s="160"/>
      <c r="B2362" s="142" t="s">
        <v>109</v>
      </c>
      <c r="C2362" s="150">
        <v>2</v>
      </c>
      <c r="D2362" s="151">
        <v>2</v>
      </c>
      <c r="E2362" s="151">
        <v>3</v>
      </c>
      <c r="F2362" s="151">
        <v>1</v>
      </c>
      <c r="G2362" s="151">
        <v>4</v>
      </c>
      <c r="H2362" s="151">
        <v>3</v>
      </c>
      <c r="I2362" s="152">
        <v>300</v>
      </c>
      <c r="J2362" s="142"/>
      <c r="K2362" s="159" t="s">
        <v>109</v>
      </c>
      <c r="L2362" s="150">
        <v>13</v>
      </c>
      <c r="M2362" s="151">
        <v>21</v>
      </c>
      <c r="N2362" s="151">
        <v>24</v>
      </c>
      <c r="O2362" s="151">
        <v>28</v>
      </c>
      <c r="P2362" s="151">
        <v>25</v>
      </c>
      <c r="Q2362" s="151">
        <v>-3</v>
      </c>
      <c r="R2362" s="152">
        <v>-10.714285714285714</v>
      </c>
      <c r="S2362" s="152"/>
    </row>
    <row r="2363" spans="1:19" s="145" customFormat="1" ht="14.45" customHeight="1">
      <c r="A2363" s="160"/>
      <c r="B2363" s="142" t="s">
        <v>110</v>
      </c>
      <c r="C2363" s="150" t="s">
        <v>313</v>
      </c>
      <c r="D2363" s="151">
        <v>2</v>
      </c>
      <c r="E2363" s="151">
        <v>1</v>
      </c>
      <c r="F2363" s="151">
        <v>3</v>
      </c>
      <c r="G2363" s="151">
        <v>4</v>
      </c>
      <c r="H2363" s="151">
        <v>1</v>
      </c>
      <c r="I2363" s="152">
        <v>33.333333333333329</v>
      </c>
      <c r="J2363" s="142"/>
      <c r="K2363" s="159" t="s">
        <v>110</v>
      </c>
      <c r="L2363" s="150">
        <v>9</v>
      </c>
      <c r="M2363" s="151">
        <v>15</v>
      </c>
      <c r="N2363" s="151">
        <v>24</v>
      </c>
      <c r="O2363" s="151">
        <v>22</v>
      </c>
      <c r="P2363" s="151">
        <v>26</v>
      </c>
      <c r="Q2363" s="151">
        <v>4</v>
      </c>
      <c r="R2363" s="152">
        <v>18.181818181818183</v>
      </c>
      <c r="S2363" s="152"/>
    </row>
    <row r="2364" spans="1:19" s="145" customFormat="1" ht="14.45" customHeight="1">
      <c r="A2364" s="160"/>
      <c r="B2364" s="142" t="s">
        <v>111</v>
      </c>
      <c r="C2364" s="323" t="s">
        <v>313</v>
      </c>
      <c r="D2364" s="151" t="s">
        <v>313</v>
      </c>
      <c r="E2364" s="151" t="s">
        <v>313</v>
      </c>
      <c r="F2364" s="151" t="s">
        <v>313</v>
      </c>
      <c r="G2364" s="151" t="s">
        <v>313</v>
      </c>
      <c r="H2364" s="151"/>
      <c r="I2364" s="152"/>
      <c r="J2364" s="160"/>
      <c r="K2364" s="142" t="s">
        <v>111</v>
      </c>
      <c r="L2364" s="323" t="s">
        <v>313</v>
      </c>
      <c r="M2364" s="151" t="s">
        <v>313</v>
      </c>
      <c r="N2364" s="151" t="s">
        <v>313</v>
      </c>
      <c r="O2364" s="151" t="s">
        <v>313</v>
      </c>
      <c r="P2364" s="151" t="s">
        <v>313</v>
      </c>
      <c r="Q2364" s="151"/>
      <c r="R2364" s="152"/>
      <c r="S2364" s="160"/>
    </row>
    <row r="2365" spans="1:19" s="145" customFormat="1" ht="14.45" customHeight="1">
      <c r="A2365" s="160"/>
      <c r="B2365" s="162"/>
      <c r="C2365" s="162"/>
      <c r="D2365" s="162"/>
      <c r="E2365" s="162"/>
      <c r="F2365" s="162"/>
      <c r="G2365" s="162"/>
      <c r="H2365" s="162"/>
      <c r="I2365" s="162"/>
      <c r="J2365" s="162"/>
      <c r="K2365" s="162"/>
      <c r="L2365" s="162"/>
      <c r="M2365" s="162"/>
      <c r="N2365" s="162"/>
      <c r="O2365" s="162"/>
      <c r="P2365" s="161"/>
      <c r="Q2365" s="160"/>
      <c r="R2365" s="160"/>
      <c r="S2365" s="160"/>
    </row>
    <row r="2366" spans="1:19" s="145" customFormat="1" ht="14.45" customHeight="1">
      <c r="A2366" s="160"/>
      <c r="B2366" s="162"/>
      <c r="C2366" s="162"/>
      <c r="D2366" s="162"/>
      <c r="E2366" s="162"/>
      <c r="F2366" s="162"/>
      <c r="G2366" s="162"/>
      <c r="H2366" s="162"/>
      <c r="I2366" s="162"/>
      <c r="J2366" s="162"/>
      <c r="K2366" s="162"/>
      <c r="L2366" s="162"/>
      <c r="M2366" s="162"/>
      <c r="N2366" s="162"/>
      <c r="O2366" s="162"/>
      <c r="P2366" s="161"/>
      <c r="Q2366" s="160"/>
      <c r="R2366" s="160"/>
      <c r="S2366" s="160"/>
    </row>
    <row r="2367" spans="1:19" s="145" customFormat="1" ht="14.45" customHeight="1">
      <c r="A2367" s="160"/>
      <c r="B2367" s="162"/>
      <c r="C2367" s="162"/>
      <c r="D2367" s="162"/>
      <c r="E2367" s="162"/>
      <c r="F2367" s="162"/>
      <c r="G2367" s="162"/>
      <c r="H2367" s="162"/>
      <c r="I2367" s="162"/>
      <c r="J2367" s="162"/>
      <c r="K2367" s="162"/>
      <c r="L2367" s="162"/>
      <c r="M2367" s="162"/>
      <c r="N2367" s="162"/>
      <c r="O2367" s="162"/>
      <c r="P2367" s="161"/>
      <c r="Q2367" s="160"/>
      <c r="R2367" s="160"/>
      <c r="S2367" s="160"/>
    </row>
    <row r="2368" spans="1:19" s="145" customFormat="1" ht="14.45" customHeight="1">
      <c r="A2368" s="138"/>
      <c r="B2368" s="138" t="s">
        <v>285</v>
      </c>
      <c r="C2368" s="138"/>
      <c r="D2368" s="138"/>
      <c r="E2368" s="138"/>
      <c r="F2368" s="138"/>
      <c r="G2368" s="138"/>
      <c r="H2368" s="138"/>
      <c r="I2368" s="138"/>
      <c r="J2368" s="138"/>
      <c r="K2368" s="138" t="s">
        <v>286</v>
      </c>
      <c r="L2368" s="138"/>
      <c r="M2368" s="138"/>
      <c r="N2368" s="138"/>
      <c r="O2368" s="138"/>
      <c r="P2368" s="138"/>
      <c r="Q2368" s="138"/>
      <c r="R2368" s="138"/>
      <c r="S2368" s="138"/>
    </row>
    <row r="2369" spans="1:19" s="145" customFormat="1" ht="14.45" customHeight="1">
      <c r="A2369" s="160"/>
      <c r="B2369" s="491" t="s">
        <v>335</v>
      </c>
      <c r="C2369" s="140"/>
      <c r="D2369" s="140"/>
      <c r="E2369" s="140"/>
      <c r="F2369" s="140"/>
      <c r="G2369" s="143"/>
      <c r="H2369" s="141"/>
      <c r="I2369" s="141"/>
      <c r="J2369" s="142"/>
      <c r="K2369" s="491" t="s">
        <v>335</v>
      </c>
      <c r="L2369" s="140"/>
      <c r="M2369" s="140"/>
      <c r="N2369" s="140"/>
      <c r="O2369" s="140"/>
      <c r="P2369" s="143"/>
      <c r="Q2369" s="141"/>
      <c r="R2369" s="141"/>
      <c r="S2369" s="144"/>
    </row>
    <row r="2370" spans="1:19" s="145" customFormat="1" ht="14.45" customHeight="1">
      <c r="A2370" s="160"/>
      <c r="B2370" s="492"/>
      <c r="C2370" s="146" t="s">
        <v>151</v>
      </c>
      <c r="D2370" s="146" t="s">
        <v>86</v>
      </c>
      <c r="E2370" s="146" t="s">
        <v>87</v>
      </c>
      <c r="F2370" s="146" t="s">
        <v>410</v>
      </c>
      <c r="G2370" s="146" t="s">
        <v>739</v>
      </c>
      <c r="H2370" s="81" t="s">
        <v>509</v>
      </c>
      <c r="I2370" s="147" t="s">
        <v>807</v>
      </c>
      <c r="J2370" s="142"/>
      <c r="K2370" s="492"/>
      <c r="L2370" s="146" t="s">
        <v>151</v>
      </c>
      <c r="M2370" s="146" t="s">
        <v>86</v>
      </c>
      <c r="N2370" s="146" t="s">
        <v>87</v>
      </c>
      <c r="O2370" s="146" t="s">
        <v>410</v>
      </c>
      <c r="P2370" s="146" t="s">
        <v>739</v>
      </c>
      <c r="Q2370" s="81" t="s">
        <v>509</v>
      </c>
      <c r="R2370" s="147" t="s">
        <v>807</v>
      </c>
      <c r="S2370" s="144"/>
    </row>
    <row r="2371" spans="1:19" s="145" customFormat="1" ht="14.45" customHeight="1">
      <c r="A2371" s="160"/>
      <c r="B2371" s="493"/>
      <c r="C2371" s="148"/>
      <c r="D2371" s="148"/>
      <c r="E2371" s="148"/>
      <c r="F2371" s="148"/>
      <c r="G2371" s="148"/>
      <c r="H2371" s="149" t="s">
        <v>88</v>
      </c>
      <c r="I2371" s="81" t="s">
        <v>511</v>
      </c>
      <c r="J2371" s="142"/>
      <c r="K2371" s="493"/>
      <c r="L2371" s="148"/>
      <c r="M2371" s="148"/>
      <c r="N2371" s="148"/>
      <c r="O2371" s="148"/>
      <c r="P2371" s="148"/>
      <c r="Q2371" s="149" t="s">
        <v>88</v>
      </c>
      <c r="R2371" s="81" t="s">
        <v>511</v>
      </c>
      <c r="S2371" s="144"/>
    </row>
    <row r="2372" spans="1:19" s="180" customFormat="1" ht="14.45" customHeight="1">
      <c r="B2372" s="188" t="s">
        <v>90</v>
      </c>
      <c r="C2372" s="187">
        <v>240</v>
      </c>
      <c r="D2372" s="183">
        <v>241</v>
      </c>
      <c r="E2372" s="183">
        <v>273</v>
      </c>
      <c r="F2372" s="183">
        <v>252</v>
      </c>
      <c r="G2372" s="183">
        <v>207</v>
      </c>
      <c r="H2372" s="182">
        <v>-45</v>
      </c>
      <c r="I2372" s="184">
        <v>-17.857142857142858</v>
      </c>
      <c r="J2372" s="185"/>
      <c r="K2372" s="186" t="s">
        <v>90</v>
      </c>
      <c r="L2372" s="187">
        <v>3277</v>
      </c>
      <c r="M2372" s="183">
        <v>2975</v>
      </c>
      <c r="N2372" s="183">
        <v>2631</v>
      </c>
      <c r="O2372" s="183">
        <v>2308</v>
      </c>
      <c r="P2372" s="183">
        <v>2185</v>
      </c>
      <c r="Q2372" s="182">
        <v>-123</v>
      </c>
      <c r="R2372" s="184">
        <v>-5.3292894280762564</v>
      </c>
      <c r="S2372" s="184"/>
    </row>
    <row r="2373" spans="1:19" s="145" customFormat="1" ht="14.45" customHeight="1">
      <c r="A2373" s="160"/>
      <c r="B2373" s="299" t="s">
        <v>91</v>
      </c>
      <c r="C2373" s="150">
        <v>39</v>
      </c>
      <c r="D2373" s="151">
        <v>42</v>
      </c>
      <c r="E2373" s="151">
        <v>50</v>
      </c>
      <c r="F2373" s="151">
        <v>46</v>
      </c>
      <c r="G2373" s="151">
        <v>32</v>
      </c>
      <c r="H2373" s="151">
        <v>-14</v>
      </c>
      <c r="I2373" s="152">
        <v>-30.434782608695656</v>
      </c>
      <c r="J2373" s="142"/>
      <c r="K2373" s="154" t="s">
        <v>91</v>
      </c>
      <c r="L2373" s="150">
        <v>310</v>
      </c>
      <c r="M2373" s="151">
        <v>207</v>
      </c>
      <c r="N2373" s="151">
        <v>205</v>
      </c>
      <c r="O2373" s="151">
        <v>164</v>
      </c>
      <c r="P2373" s="151">
        <v>158</v>
      </c>
      <c r="Q2373" s="151">
        <v>-6</v>
      </c>
      <c r="R2373" s="152">
        <v>-3.6585365853658534</v>
      </c>
      <c r="S2373" s="152"/>
    </row>
    <row r="2374" spans="1:19" s="145" customFormat="1" ht="14.45" customHeight="1">
      <c r="A2374" s="160"/>
      <c r="B2374" s="299" t="s">
        <v>92</v>
      </c>
      <c r="C2374" s="150">
        <v>143</v>
      </c>
      <c r="D2374" s="151">
        <v>127</v>
      </c>
      <c r="E2374" s="151">
        <v>132</v>
      </c>
      <c r="F2374" s="151">
        <v>124</v>
      </c>
      <c r="G2374" s="151">
        <v>106</v>
      </c>
      <c r="H2374" s="151">
        <v>-18</v>
      </c>
      <c r="I2374" s="152">
        <v>-14.516129032258066</v>
      </c>
      <c r="J2374" s="142"/>
      <c r="K2374" s="154" t="s">
        <v>92</v>
      </c>
      <c r="L2374" s="150">
        <v>2346</v>
      </c>
      <c r="M2374" s="151">
        <v>2039</v>
      </c>
      <c r="N2374" s="151">
        <v>1592</v>
      </c>
      <c r="O2374" s="151">
        <v>1133</v>
      </c>
      <c r="P2374" s="151">
        <v>934</v>
      </c>
      <c r="Q2374" s="151">
        <v>-199</v>
      </c>
      <c r="R2374" s="152">
        <v>-17.563989408649601</v>
      </c>
      <c r="S2374" s="152"/>
    </row>
    <row r="2375" spans="1:19" s="145" customFormat="1" ht="14.45" customHeight="1">
      <c r="A2375" s="160"/>
      <c r="B2375" s="299" t="s">
        <v>93</v>
      </c>
      <c r="C2375" s="150">
        <v>58</v>
      </c>
      <c r="D2375" s="151">
        <v>72</v>
      </c>
      <c r="E2375" s="151">
        <v>91</v>
      </c>
      <c r="F2375" s="151">
        <v>81</v>
      </c>
      <c r="G2375" s="151">
        <v>68</v>
      </c>
      <c r="H2375" s="151">
        <v>-13</v>
      </c>
      <c r="I2375" s="152">
        <v>-16.049382716049383</v>
      </c>
      <c r="J2375" s="142"/>
      <c r="K2375" s="154" t="s">
        <v>93</v>
      </c>
      <c r="L2375" s="150">
        <v>621</v>
      </c>
      <c r="M2375" s="151">
        <v>729</v>
      </c>
      <c r="N2375" s="151">
        <v>834</v>
      </c>
      <c r="O2375" s="151">
        <v>1009</v>
      </c>
      <c r="P2375" s="151">
        <v>1044</v>
      </c>
      <c r="Q2375" s="151">
        <v>35</v>
      </c>
      <c r="R2375" s="152">
        <v>3.4687809712586719</v>
      </c>
      <c r="S2375" s="152"/>
    </row>
    <row r="2376" spans="1:19" s="145" customFormat="1" ht="14.45" customHeight="1">
      <c r="A2376" s="160"/>
      <c r="B2376" s="142"/>
      <c r="C2376" s="150"/>
      <c r="D2376" s="157"/>
      <c r="E2376" s="157"/>
      <c r="F2376" s="157"/>
      <c r="G2376" s="157"/>
      <c r="H2376" s="157"/>
      <c r="I2376" s="158"/>
      <c r="J2376" s="142"/>
      <c r="K2376" s="159"/>
      <c r="L2376" s="150"/>
      <c r="M2376" s="157"/>
      <c r="N2376" s="157"/>
      <c r="O2376" s="157"/>
      <c r="P2376" s="157"/>
      <c r="Q2376" s="157"/>
      <c r="R2376" s="158"/>
      <c r="S2376" s="158"/>
    </row>
    <row r="2377" spans="1:19" s="145" customFormat="1" ht="14.45" customHeight="1">
      <c r="A2377" s="160"/>
      <c r="B2377" s="142" t="s">
        <v>94</v>
      </c>
      <c r="C2377" s="150">
        <v>14</v>
      </c>
      <c r="D2377" s="151">
        <v>18</v>
      </c>
      <c r="E2377" s="151">
        <v>16</v>
      </c>
      <c r="F2377" s="151">
        <v>11</v>
      </c>
      <c r="G2377" s="151">
        <v>10</v>
      </c>
      <c r="H2377" s="151">
        <v>-1</v>
      </c>
      <c r="I2377" s="152">
        <v>-9.0909090909090917</v>
      </c>
      <c r="J2377" s="142"/>
      <c r="K2377" s="159" t="s">
        <v>94</v>
      </c>
      <c r="L2377" s="150">
        <v>76</v>
      </c>
      <c r="M2377" s="151">
        <v>42</v>
      </c>
      <c r="N2377" s="151">
        <v>62</v>
      </c>
      <c r="O2377" s="151">
        <v>49</v>
      </c>
      <c r="P2377" s="151">
        <v>41</v>
      </c>
      <c r="Q2377" s="151">
        <v>-8</v>
      </c>
      <c r="R2377" s="152">
        <v>-16.326530612244898</v>
      </c>
      <c r="S2377" s="152"/>
    </row>
    <row r="2378" spans="1:19" s="145" customFormat="1" ht="14.45" customHeight="1">
      <c r="A2378" s="160"/>
      <c r="B2378" s="142" t="s">
        <v>95</v>
      </c>
      <c r="C2378" s="150">
        <v>14</v>
      </c>
      <c r="D2378" s="151">
        <v>15</v>
      </c>
      <c r="E2378" s="151">
        <v>19</v>
      </c>
      <c r="F2378" s="151">
        <v>15</v>
      </c>
      <c r="G2378" s="151">
        <v>11</v>
      </c>
      <c r="H2378" s="151">
        <v>-4</v>
      </c>
      <c r="I2378" s="152">
        <v>-26.666666666666668</v>
      </c>
      <c r="J2378" s="142"/>
      <c r="K2378" s="159" t="s">
        <v>95</v>
      </c>
      <c r="L2378" s="150">
        <v>96</v>
      </c>
      <c r="M2378" s="151">
        <v>72</v>
      </c>
      <c r="N2378" s="151">
        <v>63</v>
      </c>
      <c r="O2378" s="151">
        <v>57</v>
      </c>
      <c r="P2378" s="151">
        <v>53</v>
      </c>
      <c r="Q2378" s="151">
        <v>-4</v>
      </c>
      <c r="R2378" s="152">
        <v>-7.0175438596491224</v>
      </c>
      <c r="S2378" s="152"/>
    </row>
    <row r="2379" spans="1:19" s="145" customFormat="1" ht="14.45" customHeight="1">
      <c r="A2379" s="160"/>
      <c r="B2379" s="142" t="s">
        <v>96</v>
      </c>
      <c r="C2379" s="150">
        <v>11</v>
      </c>
      <c r="D2379" s="151">
        <v>9</v>
      </c>
      <c r="E2379" s="151">
        <v>15</v>
      </c>
      <c r="F2379" s="151">
        <v>20</v>
      </c>
      <c r="G2379" s="151">
        <v>11</v>
      </c>
      <c r="H2379" s="151">
        <v>-9</v>
      </c>
      <c r="I2379" s="152">
        <v>-45</v>
      </c>
      <c r="J2379" s="142"/>
      <c r="K2379" s="159" t="s">
        <v>96</v>
      </c>
      <c r="L2379" s="150">
        <v>138</v>
      </c>
      <c r="M2379" s="151">
        <v>93</v>
      </c>
      <c r="N2379" s="151">
        <v>80</v>
      </c>
      <c r="O2379" s="151">
        <v>58</v>
      </c>
      <c r="P2379" s="151">
        <v>64</v>
      </c>
      <c r="Q2379" s="151">
        <v>6</v>
      </c>
      <c r="R2379" s="152">
        <v>10.344827586206897</v>
      </c>
      <c r="S2379" s="152"/>
    </row>
    <row r="2380" spans="1:19" s="139" customFormat="1" ht="14.45" customHeight="1">
      <c r="A2380" s="160"/>
      <c r="B2380" s="142" t="s">
        <v>97</v>
      </c>
      <c r="C2380" s="150">
        <v>11</v>
      </c>
      <c r="D2380" s="151">
        <v>9</v>
      </c>
      <c r="E2380" s="151">
        <v>14</v>
      </c>
      <c r="F2380" s="151">
        <v>15</v>
      </c>
      <c r="G2380" s="151">
        <v>10</v>
      </c>
      <c r="H2380" s="151">
        <v>-5</v>
      </c>
      <c r="I2380" s="152">
        <v>-33.333333333333329</v>
      </c>
      <c r="J2380" s="142"/>
      <c r="K2380" s="159" t="s">
        <v>97</v>
      </c>
      <c r="L2380" s="150">
        <v>284</v>
      </c>
      <c r="M2380" s="151">
        <v>209</v>
      </c>
      <c r="N2380" s="151">
        <v>152</v>
      </c>
      <c r="O2380" s="151">
        <v>64</v>
      </c>
      <c r="P2380" s="151">
        <v>52</v>
      </c>
      <c r="Q2380" s="151">
        <v>-12</v>
      </c>
      <c r="R2380" s="152">
        <v>-18.75</v>
      </c>
      <c r="S2380" s="152"/>
    </row>
    <row r="2381" spans="1:19" s="145" customFormat="1" ht="14.45" customHeight="1">
      <c r="A2381" s="160"/>
      <c r="B2381" s="142" t="s">
        <v>98</v>
      </c>
      <c r="C2381" s="150">
        <v>5</v>
      </c>
      <c r="D2381" s="151">
        <v>6</v>
      </c>
      <c r="E2381" s="151">
        <v>7</v>
      </c>
      <c r="F2381" s="151">
        <v>7</v>
      </c>
      <c r="G2381" s="151">
        <v>7</v>
      </c>
      <c r="H2381" s="151">
        <v>0</v>
      </c>
      <c r="I2381" s="152">
        <v>0</v>
      </c>
      <c r="J2381" s="142"/>
      <c r="K2381" s="159" t="s">
        <v>98</v>
      </c>
      <c r="L2381" s="150">
        <v>435</v>
      </c>
      <c r="M2381" s="151">
        <v>367</v>
      </c>
      <c r="N2381" s="151">
        <v>220</v>
      </c>
      <c r="O2381" s="151">
        <v>77</v>
      </c>
      <c r="P2381" s="151">
        <v>44</v>
      </c>
      <c r="Q2381" s="151">
        <v>-33</v>
      </c>
      <c r="R2381" s="152">
        <v>-42.857142857142854</v>
      </c>
      <c r="S2381" s="152"/>
    </row>
    <row r="2382" spans="1:19" s="145" customFormat="1" ht="14.45" customHeight="1">
      <c r="A2382" s="160"/>
      <c r="B2382" s="142" t="s">
        <v>99</v>
      </c>
      <c r="C2382" s="150">
        <v>8</v>
      </c>
      <c r="D2382" s="151">
        <v>7</v>
      </c>
      <c r="E2382" s="151">
        <v>8</v>
      </c>
      <c r="F2382" s="151">
        <v>5</v>
      </c>
      <c r="G2382" s="151">
        <v>3</v>
      </c>
      <c r="H2382" s="151">
        <v>-2</v>
      </c>
      <c r="I2382" s="152">
        <v>-40</v>
      </c>
      <c r="J2382" s="142"/>
      <c r="K2382" s="159" t="s">
        <v>99</v>
      </c>
      <c r="L2382" s="150">
        <v>185</v>
      </c>
      <c r="M2382" s="151">
        <v>137</v>
      </c>
      <c r="N2382" s="151">
        <v>109</v>
      </c>
      <c r="O2382" s="151">
        <v>78</v>
      </c>
      <c r="P2382" s="151">
        <v>58</v>
      </c>
      <c r="Q2382" s="151">
        <v>-20</v>
      </c>
      <c r="R2382" s="152">
        <v>-25.641025641025639</v>
      </c>
      <c r="S2382" s="152"/>
    </row>
    <row r="2383" spans="1:19" s="145" customFormat="1" ht="14.45" customHeight="1">
      <c r="A2383" s="160"/>
      <c r="B2383" s="142" t="s">
        <v>100</v>
      </c>
      <c r="C2383" s="150">
        <v>23</v>
      </c>
      <c r="D2383" s="151">
        <v>8</v>
      </c>
      <c r="E2383" s="151">
        <v>13</v>
      </c>
      <c r="F2383" s="151">
        <v>9</v>
      </c>
      <c r="G2383" s="151">
        <v>3</v>
      </c>
      <c r="H2383" s="151">
        <v>-6</v>
      </c>
      <c r="I2383" s="152">
        <v>-66.666666666666657</v>
      </c>
      <c r="J2383" s="142"/>
      <c r="K2383" s="159" t="s">
        <v>100</v>
      </c>
      <c r="L2383" s="150">
        <v>111</v>
      </c>
      <c r="M2383" s="151">
        <v>122</v>
      </c>
      <c r="N2383" s="151">
        <v>99</v>
      </c>
      <c r="O2383" s="151">
        <v>79</v>
      </c>
      <c r="P2383" s="151">
        <v>63</v>
      </c>
      <c r="Q2383" s="151">
        <v>-16</v>
      </c>
      <c r="R2383" s="152">
        <v>-20.253164556962027</v>
      </c>
      <c r="S2383" s="152"/>
    </row>
    <row r="2384" spans="1:19" s="153" customFormat="1" ht="14.45" customHeight="1">
      <c r="A2384" s="160"/>
      <c r="B2384" s="142" t="s">
        <v>118</v>
      </c>
      <c r="C2384" s="150">
        <v>18</v>
      </c>
      <c r="D2384" s="151">
        <v>18</v>
      </c>
      <c r="E2384" s="151">
        <v>14</v>
      </c>
      <c r="F2384" s="151">
        <v>12</v>
      </c>
      <c r="G2384" s="151">
        <v>11</v>
      </c>
      <c r="H2384" s="151">
        <v>-1</v>
      </c>
      <c r="I2384" s="152">
        <v>-8.3333333333333321</v>
      </c>
      <c r="J2384" s="142"/>
      <c r="K2384" s="159" t="s">
        <v>118</v>
      </c>
      <c r="L2384" s="150">
        <v>116</v>
      </c>
      <c r="M2384" s="151">
        <v>111</v>
      </c>
      <c r="N2384" s="151">
        <v>108</v>
      </c>
      <c r="O2384" s="151">
        <v>110</v>
      </c>
      <c r="P2384" s="151">
        <v>80</v>
      </c>
      <c r="Q2384" s="151">
        <v>-30</v>
      </c>
      <c r="R2384" s="152">
        <v>-27.27272727272727</v>
      </c>
      <c r="S2384" s="152"/>
    </row>
    <row r="2385" spans="1:19" s="145" customFormat="1" ht="14.45" customHeight="1">
      <c r="A2385" s="160"/>
      <c r="B2385" s="142" t="s">
        <v>101</v>
      </c>
      <c r="C2385" s="150">
        <v>12</v>
      </c>
      <c r="D2385" s="151">
        <v>17</v>
      </c>
      <c r="E2385" s="151">
        <v>21</v>
      </c>
      <c r="F2385" s="151">
        <v>15</v>
      </c>
      <c r="G2385" s="151">
        <v>14</v>
      </c>
      <c r="H2385" s="151">
        <v>-1</v>
      </c>
      <c r="I2385" s="152">
        <v>-6.666666666666667</v>
      </c>
      <c r="J2385" s="142"/>
      <c r="K2385" s="159" t="s">
        <v>101</v>
      </c>
      <c r="L2385" s="150">
        <v>146</v>
      </c>
      <c r="M2385" s="151">
        <v>102</v>
      </c>
      <c r="N2385" s="151">
        <v>111</v>
      </c>
      <c r="O2385" s="151">
        <v>141</v>
      </c>
      <c r="P2385" s="151">
        <v>114</v>
      </c>
      <c r="Q2385" s="151">
        <v>-27</v>
      </c>
      <c r="R2385" s="152">
        <v>-19.148936170212767</v>
      </c>
      <c r="S2385" s="152"/>
    </row>
    <row r="2386" spans="1:19" s="145" customFormat="1" ht="14.45" customHeight="1">
      <c r="A2386" s="160"/>
      <c r="B2386" s="142" t="s">
        <v>102</v>
      </c>
      <c r="C2386" s="150">
        <v>14</v>
      </c>
      <c r="D2386" s="151">
        <v>10</v>
      </c>
      <c r="E2386" s="151">
        <v>16</v>
      </c>
      <c r="F2386" s="151">
        <v>21</v>
      </c>
      <c r="G2386" s="151">
        <v>11</v>
      </c>
      <c r="H2386" s="151">
        <v>-10</v>
      </c>
      <c r="I2386" s="152">
        <v>-47.619047619047613</v>
      </c>
      <c r="J2386" s="142"/>
      <c r="K2386" s="159" t="s">
        <v>102</v>
      </c>
      <c r="L2386" s="150">
        <v>230</v>
      </c>
      <c r="M2386" s="151">
        <v>144</v>
      </c>
      <c r="N2386" s="151">
        <v>105</v>
      </c>
      <c r="O2386" s="151">
        <v>110</v>
      </c>
      <c r="P2386" s="151">
        <v>146</v>
      </c>
      <c r="Q2386" s="151">
        <v>36</v>
      </c>
      <c r="R2386" s="152">
        <v>32.727272727272727</v>
      </c>
      <c r="S2386" s="152"/>
    </row>
    <row r="2387" spans="1:19" s="145" customFormat="1" ht="14.45" customHeight="1">
      <c r="A2387" s="160"/>
      <c r="B2387" s="142" t="s">
        <v>103</v>
      </c>
      <c r="C2387" s="150">
        <v>11</v>
      </c>
      <c r="D2387" s="151">
        <v>13</v>
      </c>
      <c r="E2387" s="151">
        <v>12</v>
      </c>
      <c r="F2387" s="151">
        <v>15</v>
      </c>
      <c r="G2387" s="151">
        <v>17</v>
      </c>
      <c r="H2387" s="151">
        <v>2</v>
      </c>
      <c r="I2387" s="152">
        <v>13.333333333333334</v>
      </c>
      <c r="J2387" s="142"/>
      <c r="K2387" s="159" t="s">
        <v>103</v>
      </c>
      <c r="L2387" s="150">
        <v>342</v>
      </c>
      <c r="M2387" s="151">
        <v>226</v>
      </c>
      <c r="N2387" s="151">
        <v>135</v>
      </c>
      <c r="O2387" s="151">
        <v>111</v>
      </c>
      <c r="P2387" s="151">
        <v>111</v>
      </c>
      <c r="Q2387" s="151">
        <v>0</v>
      </c>
      <c r="R2387" s="152">
        <v>0</v>
      </c>
      <c r="S2387" s="152"/>
    </row>
    <row r="2388" spans="1:19" s="145" customFormat="1" ht="14.45" customHeight="1">
      <c r="A2388" s="160"/>
      <c r="B2388" s="142" t="s">
        <v>104</v>
      </c>
      <c r="C2388" s="150">
        <v>19</v>
      </c>
      <c r="D2388" s="151">
        <v>11</v>
      </c>
      <c r="E2388" s="151">
        <v>14</v>
      </c>
      <c r="F2388" s="151">
        <v>12</v>
      </c>
      <c r="G2388" s="151">
        <v>18</v>
      </c>
      <c r="H2388" s="151">
        <v>6</v>
      </c>
      <c r="I2388" s="152">
        <v>50</v>
      </c>
      <c r="J2388" s="142"/>
      <c r="K2388" s="159" t="s">
        <v>104</v>
      </c>
      <c r="L2388" s="150">
        <v>279</v>
      </c>
      <c r="M2388" s="151">
        <v>340</v>
      </c>
      <c r="N2388" s="151">
        <v>220</v>
      </c>
      <c r="O2388" s="151">
        <v>140</v>
      </c>
      <c r="P2388" s="151">
        <v>113</v>
      </c>
      <c r="Q2388" s="151">
        <v>-27</v>
      </c>
      <c r="R2388" s="152">
        <v>-19.285714285714288</v>
      </c>
      <c r="S2388" s="152"/>
    </row>
    <row r="2389" spans="1:19" s="145" customFormat="1" ht="14.45" customHeight="1">
      <c r="A2389" s="160"/>
      <c r="B2389" s="142" t="s">
        <v>105</v>
      </c>
      <c r="C2389" s="150">
        <v>22</v>
      </c>
      <c r="D2389" s="151">
        <v>28</v>
      </c>
      <c r="E2389" s="151">
        <v>13</v>
      </c>
      <c r="F2389" s="151">
        <v>13</v>
      </c>
      <c r="G2389" s="151">
        <v>12</v>
      </c>
      <c r="H2389" s="151">
        <v>-1</v>
      </c>
      <c r="I2389" s="152">
        <v>-7.6923076923076925</v>
      </c>
      <c r="J2389" s="142"/>
      <c r="K2389" s="159" t="s">
        <v>105</v>
      </c>
      <c r="L2389" s="150">
        <v>218</v>
      </c>
      <c r="M2389" s="151">
        <v>281</v>
      </c>
      <c r="N2389" s="151">
        <v>333</v>
      </c>
      <c r="O2389" s="151">
        <v>223</v>
      </c>
      <c r="P2389" s="151">
        <v>153</v>
      </c>
      <c r="Q2389" s="151">
        <v>-70</v>
      </c>
      <c r="R2389" s="152">
        <v>-31.390134529147986</v>
      </c>
      <c r="S2389" s="152"/>
    </row>
    <row r="2390" spans="1:19" s="145" customFormat="1" ht="14.45" customHeight="1">
      <c r="A2390" s="160"/>
      <c r="B2390" s="142" t="s">
        <v>106</v>
      </c>
      <c r="C2390" s="150">
        <v>20</v>
      </c>
      <c r="D2390" s="151">
        <v>20</v>
      </c>
      <c r="E2390" s="151">
        <v>28</v>
      </c>
      <c r="F2390" s="151">
        <v>12</v>
      </c>
      <c r="G2390" s="151">
        <v>11</v>
      </c>
      <c r="H2390" s="151">
        <v>-1</v>
      </c>
      <c r="I2390" s="152">
        <v>-8.3333333333333321</v>
      </c>
      <c r="J2390" s="142"/>
      <c r="K2390" s="159" t="s">
        <v>106</v>
      </c>
      <c r="L2390" s="150">
        <v>227</v>
      </c>
      <c r="M2390" s="151">
        <v>203</v>
      </c>
      <c r="N2390" s="151">
        <v>265</v>
      </c>
      <c r="O2390" s="151">
        <v>333</v>
      </c>
      <c r="P2390" s="151">
        <v>217</v>
      </c>
      <c r="Q2390" s="151">
        <v>-116</v>
      </c>
      <c r="R2390" s="152">
        <v>-34.83483483483483</v>
      </c>
      <c r="S2390" s="152"/>
    </row>
    <row r="2391" spans="1:19" s="145" customFormat="1" ht="14.45" customHeight="1">
      <c r="A2391" s="160"/>
      <c r="B2391" s="142" t="s">
        <v>107</v>
      </c>
      <c r="C2391" s="150">
        <v>15</v>
      </c>
      <c r="D2391" s="151">
        <v>17</v>
      </c>
      <c r="E2391" s="151">
        <v>24</v>
      </c>
      <c r="F2391" s="151">
        <v>25</v>
      </c>
      <c r="G2391" s="151">
        <v>10</v>
      </c>
      <c r="H2391" s="151">
        <v>-15</v>
      </c>
      <c r="I2391" s="152">
        <v>-60</v>
      </c>
      <c r="J2391" s="142"/>
      <c r="K2391" s="159" t="s">
        <v>107</v>
      </c>
      <c r="L2391" s="150">
        <v>153</v>
      </c>
      <c r="M2391" s="151">
        <v>207</v>
      </c>
      <c r="N2391" s="151">
        <v>192</v>
      </c>
      <c r="O2391" s="151">
        <v>248</v>
      </c>
      <c r="P2391" s="151">
        <v>304</v>
      </c>
      <c r="Q2391" s="151">
        <v>56</v>
      </c>
      <c r="R2391" s="152">
        <v>22.58064516129032</v>
      </c>
      <c r="S2391" s="152"/>
    </row>
    <row r="2392" spans="1:19" s="145" customFormat="1" ht="14.45" customHeight="1">
      <c r="A2392" s="160"/>
      <c r="B2392" s="142" t="s">
        <v>108</v>
      </c>
      <c r="C2392" s="150">
        <v>10</v>
      </c>
      <c r="D2392" s="151">
        <v>16</v>
      </c>
      <c r="E2392" s="151">
        <v>15</v>
      </c>
      <c r="F2392" s="151">
        <v>23</v>
      </c>
      <c r="G2392" s="151">
        <v>19</v>
      </c>
      <c r="H2392" s="151">
        <v>-4</v>
      </c>
      <c r="I2392" s="152">
        <v>-17.391304347826086</v>
      </c>
      <c r="J2392" s="142"/>
      <c r="K2392" s="159" t="s">
        <v>108</v>
      </c>
      <c r="L2392" s="150">
        <v>129</v>
      </c>
      <c r="M2392" s="151">
        <v>125</v>
      </c>
      <c r="N2392" s="151">
        <v>173</v>
      </c>
      <c r="O2392" s="151">
        <v>177</v>
      </c>
      <c r="P2392" s="151">
        <v>215</v>
      </c>
      <c r="Q2392" s="151">
        <v>38</v>
      </c>
      <c r="R2392" s="152">
        <v>21.468926553672315</v>
      </c>
      <c r="S2392" s="152"/>
    </row>
    <row r="2393" spans="1:19" s="145" customFormat="1" ht="14.45" customHeight="1">
      <c r="A2393" s="160"/>
      <c r="B2393" s="142" t="s">
        <v>109</v>
      </c>
      <c r="C2393" s="150">
        <v>8</v>
      </c>
      <c r="D2393" s="151">
        <v>11</v>
      </c>
      <c r="E2393" s="151">
        <v>15</v>
      </c>
      <c r="F2393" s="151">
        <v>8</v>
      </c>
      <c r="G2393" s="151">
        <v>17</v>
      </c>
      <c r="H2393" s="151">
        <v>9</v>
      </c>
      <c r="I2393" s="152">
        <v>112.5</v>
      </c>
      <c r="J2393" s="142"/>
      <c r="K2393" s="159" t="s">
        <v>109</v>
      </c>
      <c r="L2393" s="150">
        <v>72</v>
      </c>
      <c r="M2393" s="151">
        <v>108</v>
      </c>
      <c r="N2393" s="151">
        <v>99</v>
      </c>
      <c r="O2393" s="151">
        <v>139</v>
      </c>
      <c r="P2393" s="151">
        <v>155</v>
      </c>
      <c r="Q2393" s="151">
        <v>16</v>
      </c>
      <c r="R2393" s="152">
        <v>11.510791366906476</v>
      </c>
      <c r="S2393" s="152"/>
    </row>
    <row r="2394" spans="1:19" s="145" customFormat="1" ht="14.45" customHeight="1">
      <c r="A2394" s="160"/>
      <c r="B2394" s="142" t="s">
        <v>110</v>
      </c>
      <c r="C2394" s="150">
        <v>5</v>
      </c>
      <c r="D2394" s="151">
        <v>8</v>
      </c>
      <c r="E2394" s="151">
        <v>9</v>
      </c>
      <c r="F2394" s="151">
        <v>13</v>
      </c>
      <c r="G2394" s="151">
        <v>11</v>
      </c>
      <c r="H2394" s="151">
        <v>-2</v>
      </c>
      <c r="I2394" s="152">
        <v>-15.384615384615385</v>
      </c>
      <c r="J2394" s="142"/>
      <c r="K2394" s="159" t="s">
        <v>110</v>
      </c>
      <c r="L2394" s="150">
        <v>40</v>
      </c>
      <c r="M2394" s="151">
        <v>86</v>
      </c>
      <c r="N2394" s="151">
        <v>105</v>
      </c>
      <c r="O2394" s="151">
        <v>112</v>
      </c>
      <c r="P2394" s="151">
        <v>153</v>
      </c>
      <c r="Q2394" s="151">
        <v>41</v>
      </c>
      <c r="R2394" s="152">
        <v>36.607142857142854</v>
      </c>
      <c r="S2394" s="152"/>
    </row>
    <row r="2395" spans="1:19" s="145" customFormat="1" ht="14.45" customHeight="1">
      <c r="A2395" s="160"/>
      <c r="B2395" s="142" t="s">
        <v>111</v>
      </c>
      <c r="C2395" s="323" t="s">
        <v>313</v>
      </c>
      <c r="D2395" s="151" t="s">
        <v>313</v>
      </c>
      <c r="E2395" s="151" t="s">
        <v>313</v>
      </c>
      <c r="F2395" s="151">
        <v>1</v>
      </c>
      <c r="G2395" s="151">
        <v>1</v>
      </c>
      <c r="H2395" s="151"/>
      <c r="I2395" s="152"/>
      <c r="J2395" s="160"/>
      <c r="K2395" s="142" t="s">
        <v>111</v>
      </c>
      <c r="L2395" s="323" t="s">
        <v>313</v>
      </c>
      <c r="M2395" s="151" t="s">
        <v>313</v>
      </c>
      <c r="N2395" s="151" t="s">
        <v>313</v>
      </c>
      <c r="O2395" s="151">
        <v>2</v>
      </c>
      <c r="P2395" s="151">
        <v>49</v>
      </c>
      <c r="Q2395" s="151"/>
      <c r="R2395" s="152"/>
      <c r="S2395" s="160"/>
    </row>
    <row r="2396" spans="1:19" s="145" customFormat="1" ht="14.45" customHeight="1">
      <c r="A2396" s="160"/>
      <c r="B2396" s="160"/>
      <c r="C2396" s="160"/>
      <c r="D2396" s="160"/>
      <c r="E2396" s="160"/>
      <c r="F2396" s="160"/>
      <c r="G2396" s="161"/>
      <c r="H2396" s="160"/>
      <c r="I2396" s="160"/>
      <c r="J2396" s="160"/>
      <c r="K2396" s="160"/>
      <c r="L2396" s="160"/>
      <c r="M2396" s="160"/>
      <c r="N2396" s="160"/>
      <c r="O2396" s="160"/>
      <c r="P2396" s="161"/>
      <c r="Q2396" s="160"/>
      <c r="R2396" s="160"/>
      <c r="S2396" s="160"/>
    </row>
    <row r="2397" spans="1:19" s="145" customFormat="1" ht="14.45" customHeight="1">
      <c r="A2397" s="160"/>
      <c r="B2397" s="160"/>
      <c r="C2397" s="160"/>
      <c r="D2397" s="160"/>
      <c r="E2397" s="160"/>
      <c r="F2397" s="160"/>
      <c r="G2397" s="161"/>
      <c r="H2397" s="160"/>
      <c r="I2397" s="160"/>
      <c r="J2397" s="160"/>
      <c r="K2397" s="160"/>
      <c r="L2397" s="160"/>
      <c r="M2397" s="160"/>
      <c r="N2397" s="160"/>
      <c r="O2397" s="160"/>
      <c r="P2397" s="161"/>
      <c r="Q2397" s="160"/>
      <c r="R2397" s="160"/>
      <c r="S2397" s="160"/>
    </row>
    <row r="2398" spans="1:19" s="145" customFormat="1" ht="14.45" customHeight="1">
      <c r="A2398" s="138"/>
      <c r="B2398" s="138" t="s">
        <v>714</v>
      </c>
      <c r="C2398" s="138"/>
      <c r="D2398" s="138"/>
      <c r="E2398" s="138"/>
      <c r="F2398" s="138"/>
      <c r="G2398" s="138"/>
      <c r="H2398" s="138"/>
      <c r="I2398" s="138"/>
      <c r="J2398" s="138"/>
      <c r="K2398" s="138" t="s">
        <v>715</v>
      </c>
      <c r="L2398" s="138"/>
      <c r="M2398" s="138"/>
      <c r="N2398" s="138"/>
      <c r="O2398" s="138"/>
      <c r="P2398" s="138"/>
      <c r="Q2398" s="138"/>
      <c r="R2398" s="138"/>
      <c r="S2398" s="138"/>
    </row>
    <row r="2399" spans="1:19" s="145" customFormat="1" ht="14.45" customHeight="1">
      <c r="A2399" s="160"/>
      <c r="B2399" s="491" t="s">
        <v>335</v>
      </c>
      <c r="C2399" s="140"/>
      <c r="D2399" s="140"/>
      <c r="E2399" s="140"/>
      <c r="F2399" s="140"/>
      <c r="G2399" s="143"/>
      <c r="H2399" s="141"/>
      <c r="I2399" s="141"/>
      <c r="J2399" s="142"/>
      <c r="K2399" s="491" t="s">
        <v>335</v>
      </c>
      <c r="L2399" s="140"/>
      <c r="M2399" s="140"/>
      <c r="N2399" s="140"/>
      <c r="O2399" s="140"/>
      <c r="P2399" s="143"/>
      <c r="Q2399" s="141"/>
      <c r="R2399" s="141"/>
      <c r="S2399" s="144"/>
    </row>
    <row r="2400" spans="1:19" s="145" customFormat="1" ht="14.45" customHeight="1">
      <c r="A2400" s="160"/>
      <c r="B2400" s="492"/>
      <c r="C2400" s="146" t="s">
        <v>151</v>
      </c>
      <c r="D2400" s="146" t="s">
        <v>86</v>
      </c>
      <c r="E2400" s="146" t="s">
        <v>87</v>
      </c>
      <c r="F2400" s="146" t="s">
        <v>410</v>
      </c>
      <c r="G2400" s="146" t="s">
        <v>739</v>
      </c>
      <c r="H2400" s="81" t="s">
        <v>509</v>
      </c>
      <c r="I2400" s="147" t="s">
        <v>807</v>
      </c>
      <c r="J2400" s="142"/>
      <c r="K2400" s="492"/>
      <c r="L2400" s="146" t="s">
        <v>151</v>
      </c>
      <c r="M2400" s="146" t="s">
        <v>86</v>
      </c>
      <c r="N2400" s="146" t="s">
        <v>87</v>
      </c>
      <c r="O2400" s="146" t="s">
        <v>410</v>
      </c>
      <c r="P2400" s="146" t="s">
        <v>739</v>
      </c>
      <c r="Q2400" s="81" t="s">
        <v>509</v>
      </c>
      <c r="R2400" s="147" t="s">
        <v>807</v>
      </c>
      <c r="S2400" s="144"/>
    </row>
    <row r="2401" spans="1:19" s="145" customFormat="1" ht="14.45" customHeight="1">
      <c r="A2401" s="160"/>
      <c r="B2401" s="493"/>
      <c r="C2401" s="148"/>
      <c r="D2401" s="148"/>
      <c r="E2401" s="148"/>
      <c r="F2401" s="148"/>
      <c r="G2401" s="148"/>
      <c r="H2401" s="149" t="s">
        <v>88</v>
      </c>
      <c r="I2401" s="81" t="s">
        <v>511</v>
      </c>
      <c r="J2401" s="142"/>
      <c r="K2401" s="493"/>
      <c r="L2401" s="148"/>
      <c r="M2401" s="148"/>
      <c r="N2401" s="148"/>
      <c r="O2401" s="148"/>
      <c r="P2401" s="148"/>
      <c r="Q2401" s="149" t="s">
        <v>88</v>
      </c>
      <c r="R2401" s="81" t="s">
        <v>511</v>
      </c>
      <c r="S2401" s="144"/>
    </row>
    <row r="2402" spans="1:19" s="180" customFormat="1" ht="14.45" customHeight="1">
      <c r="B2402" s="188" t="s">
        <v>90</v>
      </c>
      <c r="C2402" s="187">
        <v>115</v>
      </c>
      <c r="D2402" s="183">
        <v>113</v>
      </c>
      <c r="E2402" s="183">
        <v>125</v>
      </c>
      <c r="F2402" s="183">
        <v>114</v>
      </c>
      <c r="G2402" s="183">
        <v>100</v>
      </c>
      <c r="H2402" s="182">
        <v>-14</v>
      </c>
      <c r="I2402" s="184">
        <v>-12.280701754385964</v>
      </c>
      <c r="J2402" s="185"/>
      <c r="K2402" s="186" t="s">
        <v>90</v>
      </c>
      <c r="L2402" s="187">
        <v>1522</v>
      </c>
      <c r="M2402" s="183">
        <v>1382</v>
      </c>
      <c r="N2402" s="183">
        <v>1222</v>
      </c>
      <c r="O2402" s="183">
        <v>1077</v>
      </c>
      <c r="P2402" s="183">
        <v>1032</v>
      </c>
      <c r="Q2402" s="182">
        <v>-45</v>
      </c>
      <c r="R2402" s="184">
        <v>-4.1782729805013927</v>
      </c>
      <c r="S2402" s="184"/>
    </row>
    <row r="2403" spans="1:19" s="145" customFormat="1" ht="14.45" customHeight="1">
      <c r="A2403" s="160"/>
      <c r="B2403" s="299" t="s">
        <v>91</v>
      </c>
      <c r="C2403" s="150">
        <v>17</v>
      </c>
      <c r="D2403" s="151">
        <v>21</v>
      </c>
      <c r="E2403" s="151">
        <v>26</v>
      </c>
      <c r="F2403" s="151">
        <v>25</v>
      </c>
      <c r="G2403" s="151">
        <v>19</v>
      </c>
      <c r="H2403" s="151">
        <v>-6</v>
      </c>
      <c r="I2403" s="152">
        <v>-24</v>
      </c>
      <c r="J2403" s="142"/>
      <c r="K2403" s="154" t="s">
        <v>91</v>
      </c>
      <c r="L2403" s="150">
        <v>148</v>
      </c>
      <c r="M2403" s="151">
        <v>108</v>
      </c>
      <c r="N2403" s="151">
        <v>116</v>
      </c>
      <c r="O2403" s="151">
        <v>82</v>
      </c>
      <c r="P2403" s="151">
        <v>83</v>
      </c>
      <c r="Q2403" s="151">
        <v>1</v>
      </c>
      <c r="R2403" s="152">
        <v>1.2195121951219512</v>
      </c>
      <c r="S2403" s="152"/>
    </row>
    <row r="2404" spans="1:19" s="145" customFormat="1" ht="14.45" customHeight="1">
      <c r="A2404" s="160"/>
      <c r="B2404" s="299" t="s">
        <v>92</v>
      </c>
      <c r="C2404" s="150">
        <v>70</v>
      </c>
      <c r="D2404" s="151">
        <v>61</v>
      </c>
      <c r="E2404" s="151">
        <v>63</v>
      </c>
      <c r="F2404" s="151">
        <v>56</v>
      </c>
      <c r="G2404" s="151">
        <v>58</v>
      </c>
      <c r="H2404" s="151">
        <v>2</v>
      </c>
      <c r="I2404" s="152">
        <v>3.5714285714285712</v>
      </c>
      <c r="J2404" s="142"/>
      <c r="K2404" s="154" t="s">
        <v>92</v>
      </c>
      <c r="L2404" s="150">
        <v>1108</v>
      </c>
      <c r="M2404" s="151">
        <v>962</v>
      </c>
      <c r="N2404" s="151">
        <v>751</v>
      </c>
      <c r="O2404" s="151">
        <v>546</v>
      </c>
      <c r="P2404" s="151">
        <v>465</v>
      </c>
      <c r="Q2404" s="151">
        <v>-81</v>
      </c>
      <c r="R2404" s="152">
        <v>-14.835164835164836</v>
      </c>
      <c r="S2404" s="152"/>
    </row>
    <row r="2405" spans="1:19" s="145" customFormat="1" ht="14.45" customHeight="1">
      <c r="A2405" s="160"/>
      <c r="B2405" s="299" t="s">
        <v>93</v>
      </c>
      <c r="C2405" s="150">
        <v>28</v>
      </c>
      <c r="D2405" s="151">
        <v>31</v>
      </c>
      <c r="E2405" s="151">
        <v>36</v>
      </c>
      <c r="F2405" s="151">
        <v>32</v>
      </c>
      <c r="G2405" s="151">
        <v>22</v>
      </c>
      <c r="H2405" s="151">
        <v>-10</v>
      </c>
      <c r="I2405" s="152">
        <v>-31.25</v>
      </c>
      <c r="J2405" s="142"/>
      <c r="K2405" s="154" t="s">
        <v>93</v>
      </c>
      <c r="L2405" s="150">
        <v>266</v>
      </c>
      <c r="M2405" s="151">
        <v>312</v>
      </c>
      <c r="N2405" s="151">
        <v>355</v>
      </c>
      <c r="O2405" s="151">
        <v>448</v>
      </c>
      <c r="P2405" s="151">
        <v>452</v>
      </c>
      <c r="Q2405" s="151">
        <v>4</v>
      </c>
      <c r="R2405" s="152">
        <v>0.89285714285714279</v>
      </c>
      <c r="S2405" s="152"/>
    </row>
    <row r="2406" spans="1:19" s="145" customFormat="1" ht="14.45" customHeight="1">
      <c r="A2406" s="160"/>
      <c r="B2406" s="142"/>
      <c r="C2406" s="150"/>
      <c r="D2406" s="157"/>
      <c r="E2406" s="157"/>
      <c r="F2406" s="157"/>
      <c r="G2406" s="157"/>
      <c r="H2406" s="157"/>
      <c r="I2406" s="158"/>
      <c r="J2406" s="142"/>
      <c r="K2406" s="159"/>
      <c r="L2406" s="150"/>
      <c r="M2406" s="157"/>
      <c r="N2406" s="157"/>
      <c r="O2406" s="157"/>
      <c r="P2406" s="157"/>
      <c r="Q2406" s="157"/>
      <c r="R2406" s="158"/>
      <c r="S2406" s="158"/>
    </row>
    <row r="2407" spans="1:19" s="145" customFormat="1" ht="14.45" customHeight="1">
      <c r="A2407" s="160"/>
      <c r="B2407" s="142" t="s">
        <v>94</v>
      </c>
      <c r="C2407" s="150">
        <v>5</v>
      </c>
      <c r="D2407" s="151">
        <v>9</v>
      </c>
      <c r="E2407" s="151">
        <v>8</v>
      </c>
      <c r="F2407" s="151">
        <v>6</v>
      </c>
      <c r="G2407" s="151">
        <v>6</v>
      </c>
      <c r="H2407" s="151">
        <v>0</v>
      </c>
      <c r="I2407" s="152">
        <v>0</v>
      </c>
      <c r="J2407" s="142"/>
      <c r="K2407" s="159" t="s">
        <v>94</v>
      </c>
      <c r="L2407" s="150">
        <v>43</v>
      </c>
      <c r="M2407" s="151">
        <v>25</v>
      </c>
      <c r="N2407" s="151">
        <v>35</v>
      </c>
      <c r="O2407" s="151">
        <v>20</v>
      </c>
      <c r="P2407" s="151">
        <v>20</v>
      </c>
      <c r="Q2407" s="151">
        <v>0</v>
      </c>
      <c r="R2407" s="152">
        <v>0</v>
      </c>
      <c r="S2407" s="152"/>
    </row>
    <row r="2408" spans="1:19" s="145" customFormat="1" ht="14.45" customHeight="1">
      <c r="A2408" s="160"/>
      <c r="B2408" s="142" t="s">
        <v>95</v>
      </c>
      <c r="C2408" s="150">
        <v>8</v>
      </c>
      <c r="D2408" s="151">
        <v>7</v>
      </c>
      <c r="E2408" s="151">
        <v>10</v>
      </c>
      <c r="F2408" s="151">
        <v>9</v>
      </c>
      <c r="G2408" s="151">
        <v>6</v>
      </c>
      <c r="H2408" s="151">
        <v>-3</v>
      </c>
      <c r="I2408" s="152">
        <v>-33.333333333333329</v>
      </c>
      <c r="J2408" s="142"/>
      <c r="K2408" s="159" t="s">
        <v>95</v>
      </c>
      <c r="L2408" s="150">
        <v>44</v>
      </c>
      <c r="M2408" s="151">
        <v>37</v>
      </c>
      <c r="N2408" s="151">
        <v>37</v>
      </c>
      <c r="O2408" s="151">
        <v>33</v>
      </c>
      <c r="P2408" s="151">
        <v>26</v>
      </c>
      <c r="Q2408" s="151">
        <v>-7</v>
      </c>
      <c r="R2408" s="152">
        <v>-21.212121212121211</v>
      </c>
      <c r="S2408" s="152"/>
    </row>
    <row r="2409" spans="1:19" s="139" customFormat="1" ht="14.45" customHeight="1">
      <c r="A2409" s="160"/>
      <c r="B2409" s="142" t="s">
        <v>96</v>
      </c>
      <c r="C2409" s="150">
        <v>4</v>
      </c>
      <c r="D2409" s="151">
        <v>5</v>
      </c>
      <c r="E2409" s="151">
        <v>8</v>
      </c>
      <c r="F2409" s="151">
        <v>10</v>
      </c>
      <c r="G2409" s="151">
        <v>7</v>
      </c>
      <c r="H2409" s="151">
        <v>-3</v>
      </c>
      <c r="I2409" s="152">
        <v>-30</v>
      </c>
      <c r="J2409" s="142"/>
      <c r="K2409" s="159" t="s">
        <v>96</v>
      </c>
      <c r="L2409" s="150">
        <v>61</v>
      </c>
      <c r="M2409" s="151">
        <v>46</v>
      </c>
      <c r="N2409" s="151">
        <v>44</v>
      </c>
      <c r="O2409" s="151">
        <v>29</v>
      </c>
      <c r="P2409" s="151">
        <v>37</v>
      </c>
      <c r="Q2409" s="151">
        <v>8</v>
      </c>
      <c r="R2409" s="152">
        <v>27.586206896551722</v>
      </c>
      <c r="S2409" s="152"/>
    </row>
    <row r="2410" spans="1:19" s="145" customFormat="1" ht="14.45" customHeight="1">
      <c r="A2410" s="160"/>
      <c r="B2410" s="142" t="s">
        <v>97</v>
      </c>
      <c r="C2410" s="150">
        <v>5</v>
      </c>
      <c r="D2410" s="151">
        <v>4</v>
      </c>
      <c r="E2410" s="151">
        <v>7</v>
      </c>
      <c r="F2410" s="151">
        <v>7</v>
      </c>
      <c r="G2410" s="151">
        <v>7</v>
      </c>
      <c r="H2410" s="151">
        <v>0</v>
      </c>
      <c r="I2410" s="152">
        <v>0</v>
      </c>
      <c r="J2410" s="142"/>
      <c r="K2410" s="159" t="s">
        <v>97</v>
      </c>
      <c r="L2410" s="150">
        <v>134</v>
      </c>
      <c r="M2410" s="151">
        <v>88</v>
      </c>
      <c r="N2410" s="151">
        <v>82</v>
      </c>
      <c r="O2410" s="151">
        <v>34</v>
      </c>
      <c r="P2410" s="151">
        <v>29</v>
      </c>
      <c r="Q2410" s="151">
        <v>-5</v>
      </c>
      <c r="R2410" s="152">
        <v>-14.705882352941178</v>
      </c>
      <c r="S2410" s="152"/>
    </row>
    <row r="2411" spans="1:19" s="145" customFormat="1" ht="14.45" customHeight="1">
      <c r="A2411" s="160"/>
      <c r="B2411" s="142" t="s">
        <v>98</v>
      </c>
      <c r="C2411" s="150">
        <v>2</v>
      </c>
      <c r="D2411" s="151">
        <v>3</v>
      </c>
      <c r="E2411" s="151">
        <v>4</v>
      </c>
      <c r="F2411" s="151">
        <v>2</v>
      </c>
      <c r="G2411" s="151">
        <v>6</v>
      </c>
      <c r="H2411" s="151">
        <v>4</v>
      </c>
      <c r="I2411" s="152">
        <v>200</v>
      </c>
      <c r="J2411" s="142"/>
      <c r="K2411" s="159" t="s">
        <v>98</v>
      </c>
      <c r="L2411" s="150">
        <v>216</v>
      </c>
      <c r="M2411" s="151">
        <v>191</v>
      </c>
      <c r="N2411" s="151">
        <v>112</v>
      </c>
      <c r="O2411" s="151">
        <v>44</v>
      </c>
      <c r="P2411" s="151">
        <v>23</v>
      </c>
      <c r="Q2411" s="151">
        <v>-21</v>
      </c>
      <c r="R2411" s="152">
        <v>-47.727272727272727</v>
      </c>
      <c r="S2411" s="152"/>
    </row>
    <row r="2412" spans="1:19" s="145" customFormat="1" ht="14.45" customHeight="1">
      <c r="A2412" s="160"/>
      <c r="B2412" s="142" t="s">
        <v>99</v>
      </c>
      <c r="C2412" s="150">
        <v>2</v>
      </c>
      <c r="D2412" s="151">
        <v>5</v>
      </c>
      <c r="E2412" s="151">
        <v>4</v>
      </c>
      <c r="F2412" s="151">
        <v>3</v>
      </c>
      <c r="G2412" s="151" t="s">
        <v>313</v>
      </c>
      <c r="H2412" s="151">
        <v>-3</v>
      </c>
      <c r="I2412" s="152" t="s">
        <v>512</v>
      </c>
      <c r="J2412" s="142"/>
      <c r="K2412" s="159" t="s">
        <v>99</v>
      </c>
      <c r="L2412" s="150">
        <v>85</v>
      </c>
      <c r="M2412" s="151">
        <v>75</v>
      </c>
      <c r="N2412" s="151">
        <v>57</v>
      </c>
      <c r="O2412" s="151">
        <v>34</v>
      </c>
      <c r="P2412" s="151">
        <v>30</v>
      </c>
      <c r="Q2412" s="151">
        <v>-4</v>
      </c>
      <c r="R2412" s="152">
        <v>-11.76470588235294</v>
      </c>
      <c r="S2412" s="152"/>
    </row>
    <row r="2413" spans="1:19" s="153" customFormat="1" ht="14.45" customHeight="1">
      <c r="A2413" s="160"/>
      <c r="B2413" s="142" t="s">
        <v>100</v>
      </c>
      <c r="C2413" s="150">
        <v>14</v>
      </c>
      <c r="D2413" s="151">
        <v>3</v>
      </c>
      <c r="E2413" s="151">
        <v>7</v>
      </c>
      <c r="F2413" s="151">
        <v>4</v>
      </c>
      <c r="G2413" s="151">
        <v>2</v>
      </c>
      <c r="H2413" s="151">
        <v>-2</v>
      </c>
      <c r="I2413" s="152">
        <v>-50</v>
      </c>
      <c r="J2413" s="142"/>
      <c r="K2413" s="159" t="s">
        <v>100</v>
      </c>
      <c r="L2413" s="150">
        <v>57</v>
      </c>
      <c r="M2413" s="151">
        <v>58</v>
      </c>
      <c r="N2413" s="151">
        <v>50</v>
      </c>
      <c r="O2413" s="151">
        <v>42</v>
      </c>
      <c r="P2413" s="151">
        <v>33</v>
      </c>
      <c r="Q2413" s="151">
        <v>-9</v>
      </c>
      <c r="R2413" s="152">
        <v>-21.428571428571427</v>
      </c>
      <c r="S2413" s="152"/>
    </row>
    <row r="2414" spans="1:19" s="145" customFormat="1" ht="14.45" customHeight="1">
      <c r="A2414" s="160"/>
      <c r="B2414" s="142" t="s">
        <v>118</v>
      </c>
      <c r="C2414" s="150">
        <v>9</v>
      </c>
      <c r="D2414" s="151">
        <v>9</v>
      </c>
      <c r="E2414" s="151">
        <v>5</v>
      </c>
      <c r="F2414" s="151">
        <v>5</v>
      </c>
      <c r="G2414" s="151">
        <v>5</v>
      </c>
      <c r="H2414" s="151">
        <v>0</v>
      </c>
      <c r="I2414" s="152">
        <v>0</v>
      </c>
      <c r="J2414" s="142"/>
      <c r="K2414" s="159" t="s">
        <v>118</v>
      </c>
      <c r="L2414" s="150">
        <v>54</v>
      </c>
      <c r="M2414" s="151">
        <v>50</v>
      </c>
      <c r="N2414" s="151">
        <v>48</v>
      </c>
      <c r="O2414" s="151">
        <v>59</v>
      </c>
      <c r="P2414" s="151">
        <v>42</v>
      </c>
      <c r="Q2414" s="151">
        <v>-17</v>
      </c>
      <c r="R2414" s="152">
        <v>-28.8135593220339</v>
      </c>
      <c r="S2414" s="152"/>
    </row>
    <row r="2415" spans="1:19" s="145" customFormat="1" ht="14.45" customHeight="1">
      <c r="A2415" s="160"/>
      <c r="B2415" s="142" t="s">
        <v>101</v>
      </c>
      <c r="C2415" s="150">
        <v>7</v>
      </c>
      <c r="D2415" s="151">
        <v>8</v>
      </c>
      <c r="E2415" s="151">
        <v>12</v>
      </c>
      <c r="F2415" s="151">
        <v>6</v>
      </c>
      <c r="G2415" s="151">
        <v>6</v>
      </c>
      <c r="H2415" s="151">
        <v>0</v>
      </c>
      <c r="I2415" s="152">
        <v>0</v>
      </c>
      <c r="J2415" s="142"/>
      <c r="K2415" s="159" t="s">
        <v>101</v>
      </c>
      <c r="L2415" s="150">
        <v>65</v>
      </c>
      <c r="M2415" s="151">
        <v>48</v>
      </c>
      <c r="N2415" s="151">
        <v>50</v>
      </c>
      <c r="O2415" s="151">
        <v>68</v>
      </c>
      <c r="P2415" s="151">
        <v>58</v>
      </c>
      <c r="Q2415" s="151">
        <v>-10</v>
      </c>
      <c r="R2415" s="152">
        <v>-14.705882352941178</v>
      </c>
      <c r="S2415" s="152"/>
    </row>
    <row r="2416" spans="1:19" s="145" customFormat="1" ht="14.45" customHeight="1">
      <c r="A2416" s="160"/>
      <c r="B2416" s="142" t="s">
        <v>102</v>
      </c>
      <c r="C2416" s="150">
        <v>6</v>
      </c>
      <c r="D2416" s="151">
        <v>7</v>
      </c>
      <c r="E2416" s="151">
        <v>7</v>
      </c>
      <c r="F2416" s="151">
        <v>12</v>
      </c>
      <c r="G2416" s="151">
        <v>4</v>
      </c>
      <c r="H2416" s="151">
        <v>-8</v>
      </c>
      <c r="I2416" s="152">
        <v>-66.666666666666657</v>
      </c>
      <c r="J2416" s="142"/>
      <c r="K2416" s="159" t="s">
        <v>102</v>
      </c>
      <c r="L2416" s="150">
        <v>98</v>
      </c>
      <c r="M2416" s="151">
        <v>69</v>
      </c>
      <c r="N2416" s="151">
        <v>50</v>
      </c>
      <c r="O2416" s="151">
        <v>50</v>
      </c>
      <c r="P2416" s="151">
        <v>68</v>
      </c>
      <c r="Q2416" s="151">
        <v>18</v>
      </c>
      <c r="R2416" s="152">
        <v>36</v>
      </c>
      <c r="S2416" s="152"/>
    </row>
    <row r="2417" spans="1:19" s="145" customFormat="1" ht="14.45" customHeight="1">
      <c r="A2417" s="160"/>
      <c r="B2417" s="142" t="s">
        <v>103</v>
      </c>
      <c r="C2417" s="150">
        <v>5</v>
      </c>
      <c r="D2417" s="151">
        <v>4</v>
      </c>
      <c r="E2417" s="151">
        <v>7</v>
      </c>
      <c r="F2417" s="151">
        <v>7</v>
      </c>
      <c r="G2417" s="151">
        <v>11</v>
      </c>
      <c r="H2417" s="151">
        <v>4</v>
      </c>
      <c r="I2417" s="152">
        <v>57.142857142857139</v>
      </c>
      <c r="J2417" s="142"/>
      <c r="K2417" s="159" t="s">
        <v>103</v>
      </c>
      <c r="L2417" s="150">
        <v>148</v>
      </c>
      <c r="M2417" s="151">
        <v>94</v>
      </c>
      <c r="N2417" s="151">
        <v>64</v>
      </c>
      <c r="O2417" s="151">
        <v>50</v>
      </c>
      <c r="P2417" s="151">
        <v>50</v>
      </c>
      <c r="Q2417" s="151">
        <v>0</v>
      </c>
      <c r="R2417" s="152">
        <v>0</v>
      </c>
      <c r="S2417" s="152"/>
    </row>
    <row r="2418" spans="1:19" s="145" customFormat="1" ht="14.45" customHeight="1">
      <c r="A2418" s="160"/>
      <c r="B2418" s="142" t="s">
        <v>104</v>
      </c>
      <c r="C2418" s="150">
        <v>9</v>
      </c>
      <c r="D2418" s="151">
        <v>5</v>
      </c>
      <c r="E2418" s="151">
        <v>4</v>
      </c>
      <c r="F2418" s="151">
        <v>7</v>
      </c>
      <c r="G2418" s="151">
        <v>10</v>
      </c>
      <c r="H2418" s="151">
        <v>3</v>
      </c>
      <c r="I2418" s="152">
        <v>42.857142857142854</v>
      </c>
      <c r="J2418" s="142"/>
      <c r="K2418" s="159" t="s">
        <v>104</v>
      </c>
      <c r="L2418" s="150">
        <v>139</v>
      </c>
      <c r="M2418" s="151">
        <v>146</v>
      </c>
      <c r="N2418" s="151">
        <v>91</v>
      </c>
      <c r="O2418" s="151">
        <v>65</v>
      </c>
      <c r="P2418" s="151">
        <v>56</v>
      </c>
      <c r="Q2418" s="151">
        <v>-9</v>
      </c>
      <c r="R2418" s="152">
        <v>-13.846153846153847</v>
      </c>
      <c r="S2418" s="152"/>
    </row>
    <row r="2419" spans="1:19" s="145" customFormat="1" ht="14.45" customHeight="1">
      <c r="A2419" s="160"/>
      <c r="B2419" s="142" t="s">
        <v>105</v>
      </c>
      <c r="C2419" s="150">
        <v>11</v>
      </c>
      <c r="D2419" s="151">
        <v>13</v>
      </c>
      <c r="E2419" s="151">
        <v>6</v>
      </c>
      <c r="F2419" s="151">
        <v>3</v>
      </c>
      <c r="G2419" s="151">
        <v>7</v>
      </c>
      <c r="H2419" s="151">
        <v>4</v>
      </c>
      <c r="I2419" s="152">
        <v>133.33333333333331</v>
      </c>
      <c r="J2419" s="142"/>
      <c r="K2419" s="159" t="s">
        <v>105</v>
      </c>
      <c r="L2419" s="150">
        <v>112</v>
      </c>
      <c r="M2419" s="151">
        <v>143</v>
      </c>
      <c r="N2419" s="151">
        <v>147</v>
      </c>
      <c r="O2419" s="151">
        <v>100</v>
      </c>
      <c r="P2419" s="151">
        <v>76</v>
      </c>
      <c r="Q2419" s="151">
        <v>-24</v>
      </c>
      <c r="R2419" s="152">
        <v>-24</v>
      </c>
      <c r="S2419" s="152"/>
    </row>
    <row r="2420" spans="1:19" s="145" customFormat="1" ht="14.45" customHeight="1">
      <c r="A2420" s="160"/>
      <c r="B2420" s="142" t="s">
        <v>106</v>
      </c>
      <c r="C2420" s="150">
        <v>13</v>
      </c>
      <c r="D2420" s="151">
        <v>10</v>
      </c>
      <c r="E2420" s="151">
        <v>13</v>
      </c>
      <c r="F2420" s="151">
        <v>5</v>
      </c>
      <c r="G2420" s="151">
        <v>3</v>
      </c>
      <c r="H2420" s="151">
        <v>-2</v>
      </c>
      <c r="I2420" s="152">
        <v>-40</v>
      </c>
      <c r="J2420" s="142"/>
      <c r="K2420" s="159" t="s">
        <v>106</v>
      </c>
      <c r="L2420" s="150">
        <v>103</v>
      </c>
      <c r="M2420" s="151">
        <v>100</v>
      </c>
      <c r="N2420" s="151">
        <v>127</v>
      </c>
      <c r="O2420" s="151">
        <v>153</v>
      </c>
      <c r="P2420" s="151">
        <v>98</v>
      </c>
      <c r="Q2420" s="151">
        <v>-55</v>
      </c>
      <c r="R2420" s="152">
        <v>-35.947712418300654</v>
      </c>
      <c r="S2420" s="152"/>
    </row>
    <row r="2421" spans="1:19" s="145" customFormat="1" ht="14.45" customHeight="1">
      <c r="A2421" s="160"/>
      <c r="B2421" s="142" t="s">
        <v>107</v>
      </c>
      <c r="C2421" s="150">
        <v>5</v>
      </c>
      <c r="D2421" s="151">
        <v>9</v>
      </c>
      <c r="E2421" s="151">
        <v>11</v>
      </c>
      <c r="F2421" s="151">
        <v>11</v>
      </c>
      <c r="G2421" s="151">
        <v>4</v>
      </c>
      <c r="H2421" s="151">
        <v>-7</v>
      </c>
      <c r="I2421" s="152">
        <v>-63.636363636363633</v>
      </c>
      <c r="J2421" s="142"/>
      <c r="K2421" s="159" t="s">
        <v>107</v>
      </c>
      <c r="L2421" s="150">
        <v>70</v>
      </c>
      <c r="M2421" s="151">
        <v>95</v>
      </c>
      <c r="N2421" s="151">
        <v>88</v>
      </c>
      <c r="O2421" s="151">
        <v>120</v>
      </c>
      <c r="P2421" s="151">
        <v>134</v>
      </c>
      <c r="Q2421" s="151">
        <v>14</v>
      </c>
      <c r="R2421" s="152">
        <v>11.666666666666666</v>
      </c>
      <c r="S2421" s="152"/>
    </row>
    <row r="2422" spans="1:19" s="145" customFormat="1" ht="14.45" customHeight="1">
      <c r="A2422" s="160"/>
      <c r="B2422" s="142" t="s">
        <v>108</v>
      </c>
      <c r="C2422" s="150">
        <v>6</v>
      </c>
      <c r="D2422" s="151">
        <v>4</v>
      </c>
      <c r="E2422" s="151">
        <v>6</v>
      </c>
      <c r="F2422" s="151">
        <v>11</v>
      </c>
      <c r="G2422" s="151">
        <v>6</v>
      </c>
      <c r="H2422" s="151">
        <v>-5</v>
      </c>
      <c r="I2422" s="152">
        <v>-45.454545454545453</v>
      </c>
      <c r="J2422" s="142"/>
      <c r="K2422" s="159" t="s">
        <v>108</v>
      </c>
      <c r="L2422" s="150">
        <v>44</v>
      </c>
      <c r="M2422" s="151">
        <v>53</v>
      </c>
      <c r="N2422" s="151">
        <v>78</v>
      </c>
      <c r="O2422" s="151">
        <v>78</v>
      </c>
      <c r="P2422" s="151">
        <v>102</v>
      </c>
      <c r="Q2422" s="151">
        <v>24</v>
      </c>
      <c r="R2422" s="152">
        <v>30.76923076923077</v>
      </c>
      <c r="S2422" s="152"/>
    </row>
    <row r="2423" spans="1:19" s="145" customFormat="1" ht="14.45" customHeight="1">
      <c r="A2423" s="160"/>
      <c r="B2423" s="142" t="s">
        <v>109</v>
      </c>
      <c r="C2423" s="150">
        <v>2</v>
      </c>
      <c r="D2423" s="151">
        <v>5</v>
      </c>
      <c r="E2423" s="151">
        <v>4</v>
      </c>
      <c r="F2423" s="151">
        <v>2</v>
      </c>
      <c r="G2423" s="151">
        <v>8</v>
      </c>
      <c r="H2423" s="151">
        <v>6</v>
      </c>
      <c r="I2423" s="152">
        <v>300</v>
      </c>
      <c r="J2423" s="142"/>
      <c r="K2423" s="159" t="s">
        <v>109</v>
      </c>
      <c r="L2423" s="150">
        <v>34</v>
      </c>
      <c r="M2423" s="151">
        <v>37</v>
      </c>
      <c r="N2423" s="151">
        <v>34</v>
      </c>
      <c r="O2423" s="151">
        <v>67</v>
      </c>
      <c r="P2423" s="151">
        <v>63</v>
      </c>
      <c r="Q2423" s="151">
        <v>-4</v>
      </c>
      <c r="R2423" s="152">
        <v>-5.9701492537313428</v>
      </c>
      <c r="S2423" s="152"/>
    </row>
    <row r="2424" spans="1:19" s="145" customFormat="1" ht="14.45" customHeight="1">
      <c r="A2424" s="160"/>
      <c r="B2424" s="142" t="s">
        <v>110</v>
      </c>
      <c r="C2424" s="150">
        <v>2</v>
      </c>
      <c r="D2424" s="151">
        <v>3</v>
      </c>
      <c r="E2424" s="151">
        <v>2</v>
      </c>
      <c r="F2424" s="151">
        <v>3</v>
      </c>
      <c r="G2424" s="151">
        <v>1</v>
      </c>
      <c r="H2424" s="151">
        <v>-2</v>
      </c>
      <c r="I2424" s="152">
        <v>-66.666666666666657</v>
      </c>
      <c r="J2424" s="142"/>
      <c r="K2424" s="159" t="s">
        <v>110</v>
      </c>
      <c r="L2424" s="150">
        <v>15</v>
      </c>
      <c r="M2424" s="151">
        <v>27</v>
      </c>
      <c r="N2424" s="151">
        <v>28</v>
      </c>
      <c r="O2424" s="151">
        <v>30</v>
      </c>
      <c r="P2424" s="151">
        <v>55</v>
      </c>
      <c r="Q2424" s="151">
        <v>25</v>
      </c>
      <c r="R2424" s="152">
        <v>83.333333333333343</v>
      </c>
      <c r="S2424" s="152"/>
    </row>
    <row r="2425" spans="1:19" s="145" customFormat="1" ht="14.45" customHeight="1">
      <c r="A2425" s="160"/>
      <c r="B2425" s="142" t="s">
        <v>111</v>
      </c>
      <c r="C2425" s="323" t="s">
        <v>313</v>
      </c>
      <c r="D2425" s="151" t="s">
        <v>313</v>
      </c>
      <c r="E2425" s="151" t="s">
        <v>313</v>
      </c>
      <c r="F2425" s="151">
        <v>1</v>
      </c>
      <c r="G2425" s="151">
        <v>1</v>
      </c>
      <c r="H2425" s="151"/>
      <c r="I2425" s="152"/>
      <c r="J2425" s="160"/>
      <c r="K2425" s="142" t="s">
        <v>111</v>
      </c>
      <c r="L2425" s="323" t="s">
        <v>313</v>
      </c>
      <c r="M2425" s="151" t="s">
        <v>313</v>
      </c>
      <c r="N2425" s="151" t="s">
        <v>313</v>
      </c>
      <c r="O2425" s="151">
        <v>1</v>
      </c>
      <c r="P2425" s="151">
        <v>32</v>
      </c>
      <c r="Q2425" s="151"/>
      <c r="R2425" s="152"/>
      <c r="S2425" s="160"/>
    </row>
    <row r="2426" spans="1:19" s="145" customFormat="1" ht="14.45" customHeight="1">
      <c r="A2426" s="160"/>
      <c r="B2426" s="160"/>
      <c r="C2426" s="160"/>
      <c r="D2426" s="160"/>
      <c r="E2426" s="160"/>
      <c r="F2426" s="160"/>
      <c r="G2426" s="161"/>
      <c r="H2426" s="160"/>
      <c r="I2426" s="160"/>
      <c r="J2426" s="160"/>
      <c r="K2426" s="160"/>
      <c r="L2426" s="160"/>
      <c r="M2426" s="160"/>
      <c r="N2426" s="160"/>
      <c r="O2426" s="160"/>
      <c r="P2426" s="161"/>
      <c r="Q2426" s="160"/>
      <c r="R2426" s="160"/>
      <c r="S2426" s="160"/>
    </row>
    <row r="2427" spans="1:19" s="145" customFormat="1" ht="14.45" customHeight="1">
      <c r="A2427" s="160"/>
      <c r="B2427" s="160"/>
      <c r="C2427" s="160"/>
      <c r="D2427" s="160"/>
      <c r="E2427" s="160"/>
      <c r="F2427" s="160"/>
      <c r="G2427" s="161"/>
      <c r="H2427" s="160"/>
      <c r="I2427" s="160"/>
      <c r="J2427" s="160"/>
      <c r="K2427" s="160"/>
      <c r="L2427" s="160"/>
      <c r="M2427" s="160"/>
      <c r="N2427" s="160"/>
      <c r="O2427" s="160"/>
      <c r="P2427" s="161"/>
      <c r="Q2427" s="160"/>
      <c r="R2427" s="160"/>
      <c r="S2427" s="160"/>
    </row>
    <row r="2428" spans="1:19" s="145" customFormat="1" ht="14.45" customHeight="1">
      <c r="A2428" s="138"/>
      <c r="B2428" s="138" t="s">
        <v>716</v>
      </c>
      <c r="C2428" s="138"/>
      <c r="D2428" s="138"/>
      <c r="E2428" s="138"/>
      <c r="F2428" s="138"/>
      <c r="G2428" s="138"/>
      <c r="H2428" s="138"/>
      <c r="I2428" s="138"/>
      <c r="J2428" s="138"/>
      <c r="K2428" s="138" t="s">
        <v>717</v>
      </c>
      <c r="L2428" s="138"/>
      <c r="M2428" s="138"/>
      <c r="N2428" s="138"/>
      <c r="O2428" s="138"/>
      <c r="P2428" s="138"/>
      <c r="Q2428" s="138"/>
      <c r="R2428" s="138"/>
      <c r="S2428" s="138"/>
    </row>
    <row r="2429" spans="1:19" s="145" customFormat="1" ht="14.45" customHeight="1">
      <c r="A2429" s="160"/>
      <c r="B2429" s="491" t="s">
        <v>335</v>
      </c>
      <c r="C2429" s="140"/>
      <c r="D2429" s="140"/>
      <c r="E2429" s="140"/>
      <c r="F2429" s="140"/>
      <c r="G2429" s="143"/>
      <c r="H2429" s="141"/>
      <c r="I2429" s="141"/>
      <c r="J2429" s="142"/>
      <c r="K2429" s="491" t="s">
        <v>335</v>
      </c>
      <c r="L2429" s="140"/>
      <c r="M2429" s="140"/>
      <c r="N2429" s="140"/>
      <c r="O2429" s="140"/>
      <c r="P2429" s="143"/>
      <c r="Q2429" s="141"/>
      <c r="R2429" s="141"/>
      <c r="S2429" s="144"/>
    </row>
    <row r="2430" spans="1:19" s="145" customFormat="1" ht="14.45" customHeight="1">
      <c r="A2430" s="160"/>
      <c r="B2430" s="492"/>
      <c r="C2430" s="146" t="s">
        <v>151</v>
      </c>
      <c r="D2430" s="146" t="s">
        <v>86</v>
      </c>
      <c r="E2430" s="146" t="s">
        <v>87</v>
      </c>
      <c r="F2430" s="146" t="s">
        <v>410</v>
      </c>
      <c r="G2430" s="146" t="s">
        <v>739</v>
      </c>
      <c r="H2430" s="81" t="s">
        <v>509</v>
      </c>
      <c r="I2430" s="147" t="s">
        <v>807</v>
      </c>
      <c r="J2430" s="142"/>
      <c r="K2430" s="492"/>
      <c r="L2430" s="146" t="s">
        <v>151</v>
      </c>
      <c r="M2430" s="146" t="s">
        <v>86</v>
      </c>
      <c r="N2430" s="146" t="s">
        <v>87</v>
      </c>
      <c r="O2430" s="146" t="s">
        <v>410</v>
      </c>
      <c r="P2430" s="146" t="s">
        <v>739</v>
      </c>
      <c r="Q2430" s="81" t="s">
        <v>509</v>
      </c>
      <c r="R2430" s="147" t="s">
        <v>807</v>
      </c>
      <c r="S2430" s="144"/>
    </row>
    <row r="2431" spans="1:19" s="145" customFormat="1" ht="14.45" customHeight="1">
      <c r="A2431" s="160"/>
      <c r="B2431" s="493"/>
      <c r="C2431" s="148"/>
      <c r="D2431" s="148"/>
      <c r="E2431" s="148"/>
      <c r="F2431" s="148"/>
      <c r="G2431" s="148"/>
      <c r="H2431" s="149" t="s">
        <v>88</v>
      </c>
      <c r="I2431" s="81" t="s">
        <v>511</v>
      </c>
      <c r="J2431" s="142"/>
      <c r="K2431" s="493"/>
      <c r="L2431" s="148"/>
      <c r="M2431" s="148"/>
      <c r="N2431" s="148"/>
      <c r="O2431" s="148"/>
      <c r="P2431" s="148"/>
      <c r="Q2431" s="149" t="s">
        <v>88</v>
      </c>
      <c r="R2431" s="81" t="s">
        <v>511</v>
      </c>
      <c r="S2431" s="144"/>
    </row>
    <row r="2432" spans="1:19" s="180" customFormat="1" ht="14.45" customHeight="1">
      <c r="B2432" s="188" t="s">
        <v>90</v>
      </c>
      <c r="C2432" s="187">
        <v>125</v>
      </c>
      <c r="D2432" s="183">
        <v>128</v>
      </c>
      <c r="E2432" s="183">
        <v>148</v>
      </c>
      <c r="F2432" s="183">
        <v>138</v>
      </c>
      <c r="G2432" s="183">
        <v>107</v>
      </c>
      <c r="H2432" s="182">
        <v>-31</v>
      </c>
      <c r="I2432" s="184">
        <v>-22.463768115942027</v>
      </c>
      <c r="J2432" s="185"/>
      <c r="K2432" s="186" t="s">
        <v>90</v>
      </c>
      <c r="L2432" s="187">
        <v>1755</v>
      </c>
      <c r="M2432" s="183">
        <v>1593</v>
      </c>
      <c r="N2432" s="183">
        <v>1409</v>
      </c>
      <c r="O2432" s="183">
        <v>1231</v>
      </c>
      <c r="P2432" s="183">
        <v>1153</v>
      </c>
      <c r="Q2432" s="182">
        <v>-78</v>
      </c>
      <c r="R2432" s="184">
        <v>-6.3363119415109663</v>
      </c>
      <c r="S2432" s="184"/>
    </row>
    <row r="2433" spans="1:19" s="145" customFormat="1" ht="14.45" customHeight="1">
      <c r="A2433" s="160"/>
      <c r="B2433" s="299" t="s">
        <v>91</v>
      </c>
      <c r="C2433" s="150">
        <v>22</v>
      </c>
      <c r="D2433" s="151">
        <v>21</v>
      </c>
      <c r="E2433" s="151">
        <v>24</v>
      </c>
      <c r="F2433" s="151">
        <v>21</v>
      </c>
      <c r="G2433" s="151">
        <v>13</v>
      </c>
      <c r="H2433" s="151">
        <v>-8</v>
      </c>
      <c r="I2433" s="152">
        <v>-38.095238095238095</v>
      </c>
      <c r="J2433" s="142"/>
      <c r="K2433" s="154" t="s">
        <v>91</v>
      </c>
      <c r="L2433" s="150">
        <v>162</v>
      </c>
      <c r="M2433" s="151">
        <v>99</v>
      </c>
      <c r="N2433" s="151">
        <v>89</v>
      </c>
      <c r="O2433" s="151">
        <v>82</v>
      </c>
      <c r="P2433" s="151">
        <v>75</v>
      </c>
      <c r="Q2433" s="151">
        <v>-7</v>
      </c>
      <c r="R2433" s="152">
        <v>-8.536585365853659</v>
      </c>
      <c r="S2433" s="152"/>
    </row>
    <row r="2434" spans="1:19" s="145" customFormat="1" ht="14.45" customHeight="1">
      <c r="A2434" s="160"/>
      <c r="B2434" s="299" t="s">
        <v>92</v>
      </c>
      <c r="C2434" s="150">
        <v>73</v>
      </c>
      <c r="D2434" s="151">
        <v>66</v>
      </c>
      <c r="E2434" s="151">
        <v>69</v>
      </c>
      <c r="F2434" s="151">
        <v>68</v>
      </c>
      <c r="G2434" s="151">
        <v>48</v>
      </c>
      <c r="H2434" s="151">
        <v>-20</v>
      </c>
      <c r="I2434" s="152">
        <v>-29.411764705882355</v>
      </c>
      <c r="J2434" s="142"/>
      <c r="K2434" s="154" t="s">
        <v>92</v>
      </c>
      <c r="L2434" s="150">
        <v>1238</v>
      </c>
      <c r="M2434" s="151">
        <v>1077</v>
      </c>
      <c r="N2434" s="151">
        <v>841</v>
      </c>
      <c r="O2434" s="151">
        <v>587</v>
      </c>
      <c r="P2434" s="151">
        <v>469</v>
      </c>
      <c r="Q2434" s="151">
        <v>-118</v>
      </c>
      <c r="R2434" s="152">
        <v>-20.102214650766609</v>
      </c>
      <c r="S2434" s="152"/>
    </row>
    <row r="2435" spans="1:19" s="145" customFormat="1" ht="14.45" customHeight="1">
      <c r="A2435" s="160"/>
      <c r="B2435" s="299" t="s">
        <v>93</v>
      </c>
      <c r="C2435" s="150">
        <v>30</v>
      </c>
      <c r="D2435" s="151">
        <v>41</v>
      </c>
      <c r="E2435" s="151">
        <v>55</v>
      </c>
      <c r="F2435" s="151">
        <v>49</v>
      </c>
      <c r="G2435" s="151">
        <v>46</v>
      </c>
      <c r="H2435" s="151">
        <v>-3</v>
      </c>
      <c r="I2435" s="152">
        <v>-6.1224489795918364</v>
      </c>
      <c r="J2435" s="142"/>
      <c r="K2435" s="154" t="s">
        <v>93</v>
      </c>
      <c r="L2435" s="150">
        <v>355</v>
      </c>
      <c r="M2435" s="151">
        <v>417</v>
      </c>
      <c r="N2435" s="151">
        <v>479</v>
      </c>
      <c r="O2435" s="151">
        <v>561</v>
      </c>
      <c r="P2435" s="151">
        <v>592</v>
      </c>
      <c r="Q2435" s="151">
        <v>31</v>
      </c>
      <c r="R2435" s="152">
        <v>5.525846702317291</v>
      </c>
      <c r="S2435" s="152"/>
    </row>
    <row r="2436" spans="1:19" s="145" customFormat="1" ht="14.45" customHeight="1">
      <c r="A2436" s="160"/>
      <c r="B2436" s="142"/>
      <c r="C2436" s="150"/>
      <c r="D2436" s="157"/>
      <c r="E2436" s="157"/>
      <c r="F2436" s="157"/>
      <c r="G2436" s="157"/>
      <c r="H2436" s="157"/>
      <c r="I2436" s="158"/>
      <c r="J2436" s="142"/>
      <c r="K2436" s="159"/>
      <c r="L2436" s="150"/>
      <c r="M2436" s="157"/>
      <c r="N2436" s="157"/>
      <c r="O2436" s="157"/>
      <c r="P2436" s="157"/>
      <c r="Q2436" s="157"/>
      <c r="R2436" s="158"/>
      <c r="S2436" s="158"/>
    </row>
    <row r="2437" spans="1:19" s="145" customFormat="1" ht="14.45" customHeight="1">
      <c r="A2437" s="160"/>
      <c r="B2437" s="142" t="s">
        <v>94</v>
      </c>
      <c r="C2437" s="150">
        <v>9</v>
      </c>
      <c r="D2437" s="151">
        <v>9</v>
      </c>
      <c r="E2437" s="151">
        <v>8</v>
      </c>
      <c r="F2437" s="151">
        <v>5</v>
      </c>
      <c r="G2437" s="151">
        <v>4</v>
      </c>
      <c r="H2437" s="151">
        <v>-1</v>
      </c>
      <c r="I2437" s="152">
        <v>-20</v>
      </c>
      <c r="J2437" s="142"/>
      <c r="K2437" s="159" t="s">
        <v>94</v>
      </c>
      <c r="L2437" s="150">
        <v>33</v>
      </c>
      <c r="M2437" s="151">
        <v>17</v>
      </c>
      <c r="N2437" s="151">
        <v>27</v>
      </c>
      <c r="O2437" s="151">
        <v>29</v>
      </c>
      <c r="P2437" s="151">
        <v>21</v>
      </c>
      <c r="Q2437" s="151">
        <v>-8</v>
      </c>
      <c r="R2437" s="152">
        <v>-27.586206896551722</v>
      </c>
      <c r="S2437" s="152"/>
    </row>
    <row r="2438" spans="1:19" s="139" customFormat="1" ht="14.45" customHeight="1">
      <c r="A2438" s="160"/>
      <c r="B2438" s="142" t="s">
        <v>95</v>
      </c>
      <c r="C2438" s="150">
        <v>6</v>
      </c>
      <c r="D2438" s="151">
        <v>8</v>
      </c>
      <c r="E2438" s="151">
        <v>9</v>
      </c>
      <c r="F2438" s="151">
        <v>6</v>
      </c>
      <c r="G2438" s="151">
        <v>5</v>
      </c>
      <c r="H2438" s="151">
        <v>-1</v>
      </c>
      <c r="I2438" s="152">
        <v>-16.666666666666664</v>
      </c>
      <c r="J2438" s="142"/>
      <c r="K2438" s="159" t="s">
        <v>95</v>
      </c>
      <c r="L2438" s="150">
        <v>52</v>
      </c>
      <c r="M2438" s="151">
        <v>35</v>
      </c>
      <c r="N2438" s="151">
        <v>26</v>
      </c>
      <c r="O2438" s="151">
        <v>24</v>
      </c>
      <c r="P2438" s="151">
        <v>27</v>
      </c>
      <c r="Q2438" s="151">
        <v>3</v>
      </c>
      <c r="R2438" s="152">
        <v>12.5</v>
      </c>
      <c r="S2438" s="152"/>
    </row>
    <row r="2439" spans="1:19" s="145" customFormat="1" ht="14.45" customHeight="1">
      <c r="A2439" s="160"/>
      <c r="B2439" s="142" t="s">
        <v>96</v>
      </c>
      <c r="C2439" s="150">
        <v>7</v>
      </c>
      <c r="D2439" s="151">
        <v>4</v>
      </c>
      <c r="E2439" s="151">
        <v>7</v>
      </c>
      <c r="F2439" s="151">
        <v>10</v>
      </c>
      <c r="G2439" s="151">
        <v>4</v>
      </c>
      <c r="H2439" s="151">
        <v>-6</v>
      </c>
      <c r="I2439" s="152">
        <v>-60</v>
      </c>
      <c r="J2439" s="142"/>
      <c r="K2439" s="159" t="s">
        <v>96</v>
      </c>
      <c r="L2439" s="150">
        <v>77</v>
      </c>
      <c r="M2439" s="151">
        <v>47</v>
      </c>
      <c r="N2439" s="151">
        <v>36</v>
      </c>
      <c r="O2439" s="151">
        <v>29</v>
      </c>
      <c r="P2439" s="151">
        <v>27</v>
      </c>
      <c r="Q2439" s="151">
        <v>-2</v>
      </c>
      <c r="R2439" s="152">
        <v>-6.8965517241379306</v>
      </c>
      <c r="S2439" s="152"/>
    </row>
    <row r="2440" spans="1:19" s="145" customFormat="1" ht="14.45" customHeight="1">
      <c r="A2440" s="160"/>
      <c r="B2440" s="142" t="s">
        <v>97</v>
      </c>
      <c r="C2440" s="150">
        <v>6</v>
      </c>
      <c r="D2440" s="151">
        <v>5</v>
      </c>
      <c r="E2440" s="151">
        <v>7</v>
      </c>
      <c r="F2440" s="151">
        <v>8</v>
      </c>
      <c r="G2440" s="151">
        <v>3</v>
      </c>
      <c r="H2440" s="151">
        <v>-5</v>
      </c>
      <c r="I2440" s="152">
        <v>-62.5</v>
      </c>
      <c r="J2440" s="142"/>
      <c r="K2440" s="159" t="s">
        <v>97</v>
      </c>
      <c r="L2440" s="150">
        <v>150</v>
      </c>
      <c r="M2440" s="151">
        <v>121</v>
      </c>
      <c r="N2440" s="151">
        <v>70</v>
      </c>
      <c r="O2440" s="151">
        <v>30</v>
      </c>
      <c r="P2440" s="151">
        <v>23</v>
      </c>
      <c r="Q2440" s="151">
        <v>-7</v>
      </c>
      <c r="R2440" s="152">
        <v>-23.333333333333332</v>
      </c>
      <c r="S2440" s="152"/>
    </row>
    <row r="2441" spans="1:19" s="145" customFormat="1" ht="14.45" customHeight="1">
      <c r="A2441" s="160"/>
      <c r="B2441" s="142" t="s">
        <v>98</v>
      </c>
      <c r="C2441" s="150">
        <v>3</v>
      </c>
      <c r="D2441" s="151">
        <v>3</v>
      </c>
      <c r="E2441" s="151">
        <v>3</v>
      </c>
      <c r="F2441" s="151">
        <v>5</v>
      </c>
      <c r="G2441" s="151">
        <v>1</v>
      </c>
      <c r="H2441" s="151">
        <v>-4</v>
      </c>
      <c r="I2441" s="152">
        <v>-80</v>
      </c>
      <c r="J2441" s="142"/>
      <c r="K2441" s="159" t="s">
        <v>98</v>
      </c>
      <c r="L2441" s="150">
        <v>219</v>
      </c>
      <c r="M2441" s="151">
        <v>176</v>
      </c>
      <c r="N2441" s="151">
        <v>108</v>
      </c>
      <c r="O2441" s="151">
        <v>33</v>
      </c>
      <c r="P2441" s="151">
        <v>21</v>
      </c>
      <c r="Q2441" s="151">
        <v>-12</v>
      </c>
      <c r="R2441" s="152">
        <v>-36.363636363636367</v>
      </c>
      <c r="S2441" s="152"/>
    </row>
    <row r="2442" spans="1:19" s="153" customFormat="1" ht="14.45" customHeight="1">
      <c r="A2442" s="160"/>
      <c r="B2442" s="142" t="s">
        <v>99</v>
      </c>
      <c r="C2442" s="150">
        <v>6</v>
      </c>
      <c r="D2442" s="151">
        <v>2</v>
      </c>
      <c r="E2442" s="151">
        <v>4</v>
      </c>
      <c r="F2442" s="151">
        <v>2</v>
      </c>
      <c r="G2442" s="151">
        <v>3</v>
      </c>
      <c r="H2442" s="151">
        <v>1</v>
      </c>
      <c r="I2442" s="152">
        <v>50</v>
      </c>
      <c r="J2442" s="142"/>
      <c r="K2442" s="159" t="s">
        <v>99</v>
      </c>
      <c r="L2442" s="150">
        <v>100</v>
      </c>
      <c r="M2442" s="151">
        <v>62</v>
      </c>
      <c r="N2442" s="151">
        <v>52</v>
      </c>
      <c r="O2442" s="151">
        <v>44</v>
      </c>
      <c r="P2442" s="151">
        <v>28</v>
      </c>
      <c r="Q2442" s="151">
        <v>-16</v>
      </c>
      <c r="R2442" s="152">
        <v>-36.363636363636367</v>
      </c>
      <c r="S2442" s="152"/>
    </row>
    <row r="2443" spans="1:19" s="145" customFormat="1" ht="14.45" customHeight="1">
      <c r="A2443" s="160"/>
      <c r="B2443" s="142" t="s">
        <v>100</v>
      </c>
      <c r="C2443" s="150">
        <v>9</v>
      </c>
      <c r="D2443" s="151">
        <v>5</v>
      </c>
      <c r="E2443" s="151">
        <v>6</v>
      </c>
      <c r="F2443" s="151">
        <v>5</v>
      </c>
      <c r="G2443" s="151">
        <v>1</v>
      </c>
      <c r="H2443" s="151">
        <v>-4</v>
      </c>
      <c r="I2443" s="152">
        <v>-80</v>
      </c>
      <c r="J2443" s="142"/>
      <c r="K2443" s="159" t="s">
        <v>100</v>
      </c>
      <c r="L2443" s="150">
        <v>54</v>
      </c>
      <c r="M2443" s="151">
        <v>64</v>
      </c>
      <c r="N2443" s="151">
        <v>49</v>
      </c>
      <c r="O2443" s="151">
        <v>37</v>
      </c>
      <c r="P2443" s="151">
        <v>30</v>
      </c>
      <c r="Q2443" s="151">
        <v>-7</v>
      </c>
      <c r="R2443" s="152">
        <v>-18.918918918918919</v>
      </c>
      <c r="S2443" s="152"/>
    </row>
    <row r="2444" spans="1:19" s="145" customFormat="1" ht="14.45" customHeight="1">
      <c r="A2444" s="160"/>
      <c r="B2444" s="142" t="s">
        <v>118</v>
      </c>
      <c r="C2444" s="150">
        <v>9</v>
      </c>
      <c r="D2444" s="151">
        <v>9</v>
      </c>
      <c r="E2444" s="151">
        <v>9</v>
      </c>
      <c r="F2444" s="151">
        <v>7</v>
      </c>
      <c r="G2444" s="151">
        <v>6</v>
      </c>
      <c r="H2444" s="151">
        <v>-1</v>
      </c>
      <c r="I2444" s="152">
        <v>-14.285714285714285</v>
      </c>
      <c r="J2444" s="142"/>
      <c r="K2444" s="159" t="s">
        <v>118</v>
      </c>
      <c r="L2444" s="150">
        <v>62</v>
      </c>
      <c r="M2444" s="151">
        <v>61</v>
      </c>
      <c r="N2444" s="151">
        <v>60</v>
      </c>
      <c r="O2444" s="151">
        <v>51</v>
      </c>
      <c r="P2444" s="151">
        <v>38</v>
      </c>
      <c r="Q2444" s="151">
        <v>-13</v>
      </c>
      <c r="R2444" s="152">
        <v>-25.490196078431371</v>
      </c>
      <c r="S2444" s="152"/>
    </row>
    <row r="2445" spans="1:19" s="145" customFormat="1" ht="14.45" customHeight="1">
      <c r="A2445" s="160"/>
      <c r="B2445" s="142" t="s">
        <v>101</v>
      </c>
      <c r="C2445" s="150">
        <v>5</v>
      </c>
      <c r="D2445" s="151">
        <v>9</v>
      </c>
      <c r="E2445" s="151">
        <v>9</v>
      </c>
      <c r="F2445" s="151">
        <v>9</v>
      </c>
      <c r="G2445" s="151">
        <v>8</v>
      </c>
      <c r="H2445" s="151">
        <v>-1</v>
      </c>
      <c r="I2445" s="152">
        <v>-11.111111111111111</v>
      </c>
      <c r="J2445" s="142"/>
      <c r="K2445" s="159" t="s">
        <v>101</v>
      </c>
      <c r="L2445" s="150">
        <v>81</v>
      </c>
      <c r="M2445" s="151">
        <v>54</v>
      </c>
      <c r="N2445" s="151">
        <v>61</v>
      </c>
      <c r="O2445" s="151">
        <v>73</v>
      </c>
      <c r="P2445" s="151">
        <v>56</v>
      </c>
      <c r="Q2445" s="151">
        <v>-17</v>
      </c>
      <c r="R2445" s="152">
        <v>-23.287671232876711</v>
      </c>
      <c r="S2445" s="152"/>
    </row>
    <row r="2446" spans="1:19" s="145" customFormat="1" ht="14.45" customHeight="1">
      <c r="A2446" s="160"/>
      <c r="B2446" s="142" t="s">
        <v>102</v>
      </c>
      <c r="C2446" s="150">
        <v>8</v>
      </c>
      <c r="D2446" s="151">
        <v>3</v>
      </c>
      <c r="E2446" s="151">
        <v>9</v>
      </c>
      <c r="F2446" s="151">
        <v>9</v>
      </c>
      <c r="G2446" s="151">
        <v>7</v>
      </c>
      <c r="H2446" s="151">
        <v>-2</v>
      </c>
      <c r="I2446" s="152">
        <v>-22.222222222222221</v>
      </c>
      <c r="J2446" s="142"/>
      <c r="K2446" s="159" t="s">
        <v>102</v>
      </c>
      <c r="L2446" s="150">
        <v>132</v>
      </c>
      <c r="M2446" s="151">
        <v>75</v>
      </c>
      <c r="N2446" s="151">
        <v>55</v>
      </c>
      <c r="O2446" s="151">
        <v>60</v>
      </c>
      <c r="P2446" s="151">
        <v>78</v>
      </c>
      <c r="Q2446" s="151">
        <v>18</v>
      </c>
      <c r="R2446" s="152">
        <v>30</v>
      </c>
      <c r="S2446" s="152"/>
    </row>
    <row r="2447" spans="1:19" s="145" customFormat="1" ht="14.45" customHeight="1">
      <c r="A2447" s="160"/>
      <c r="B2447" s="142" t="s">
        <v>103</v>
      </c>
      <c r="C2447" s="150">
        <v>6</v>
      </c>
      <c r="D2447" s="151">
        <v>9</v>
      </c>
      <c r="E2447" s="151">
        <v>5</v>
      </c>
      <c r="F2447" s="151">
        <v>8</v>
      </c>
      <c r="G2447" s="151">
        <v>6</v>
      </c>
      <c r="H2447" s="151">
        <v>-2</v>
      </c>
      <c r="I2447" s="152">
        <v>-25</v>
      </c>
      <c r="J2447" s="142"/>
      <c r="K2447" s="159" t="s">
        <v>103</v>
      </c>
      <c r="L2447" s="150">
        <v>194</v>
      </c>
      <c r="M2447" s="151">
        <v>132</v>
      </c>
      <c r="N2447" s="151">
        <v>71</v>
      </c>
      <c r="O2447" s="151">
        <v>61</v>
      </c>
      <c r="P2447" s="151">
        <v>61</v>
      </c>
      <c r="Q2447" s="151">
        <v>0</v>
      </c>
      <c r="R2447" s="152">
        <v>0</v>
      </c>
      <c r="S2447" s="152"/>
    </row>
    <row r="2448" spans="1:19" s="145" customFormat="1" ht="14.45" customHeight="1">
      <c r="A2448" s="160"/>
      <c r="B2448" s="142" t="s">
        <v>104</v>
      </c>
      <c r="C2448" s="150">
        <v>10</v>
      </c>
      <c r="D2448" s="151">
        <v>6</v>
      </c>
      <c r="E2448" s="151">
        <v>10</v>
      </c>
      <c r="F2448" s="151">
        <v>5</v>
      </c>
      <c r="G2448" s="151">
        <v>8</v>
      </c>
      <c r="H2448" s="151">
        <v>3</v>
      </c>
      <c r="I2448" s="152">
        <v>60</v>
      </c>
      <c r="J2448" s="142"/>
      <c r="K2448" s="159" t="s">
        <v>104</v>
      </c>
      <c r="L2448" s="150">
        <v>140</v>
      </c>
      <c r="M2448" s="151">
        <v>194</v>
      </c>
      <c r="N2448" s="151">
        <v>129</v>
      </c>
      <c r="O2448" s="151">
        <v>75</v>
      </c>
      <c r="P2448" s="151">
        <v>57</v>
      </c>
      <c r="Q2448" s="151">
        <v>-18</v>
      </c>
      <c r="R2448" s="152">
        <v>-24</v>
      </c>
      <c r="S2448" s="152"/>
    </row>
    <row r="2449" spans="1:19" s="145" customFormat="1" ht="14.45" customHeight="1">
      <c r="A2449" s="160"/>
      <c r="B2449" s="142" t="s">
        <v>105</v>
      </c>
      <c r="C2449" s="150">
        <v>11</v>
      </c>
      <c r="D2449" s="151">
        <v>15</v>
      </c>
      <c r="E2449" s="151">
        <v>7</v>
      </c>
      <c r="F2449" s="151">
        <v>10</v>
      </c>
      <c r="G2449" s="151">
        <v>5</v>
      </c>
      <c r="H2449" s="151">
        <v>-5</v>
      </c>
      <c r="I2449" s="152">
        <v>-50</v>
      </c>
      <c r="J2449" s="142"/>
      <c r="K2449" s="159" t="s">
        <v>105</v>
      </c>
      <c r="L2449" s="150">
        <v>106</v>
      </c>
      <c r="M2449" s="151">
        <v>138</v>
      </c>
      <c r="N2449" s="151">
        <v>186</v>
      </c>
      <c r="O2449" s="151">
        <v>123</v>
      </c>
      <c r="P2449" s="151">
        <v>77</v>
      </c>
      <c r="Q2449" s="151">
        <v>-46</v>
      </c>
      <c r="R2449" s="152">
        <v>-37.398373983739837</v>
      </c>
      <c r="S2449" s="152"/>
    </row>
    <row r="2450" spans="1:19" s="145" customFormat="1" ht="14.45" customHeight="1">
      <c r="A2450" s="160"/>
      <c r="B2450" s="142" t="s">
        <v>106</v>
      </c>
      <c r="C2450" s="150">
        <v>7</v>
      </c>
      <c r="D2450" s="151">
        <v>10</v>
      </c>
      <c r="E2450" s="151">
        <v>15</v>
      </c>
      <c r="F2450" s="151">
        <v>7</v>
      </c>
      <c r="G2450" s="151">
        <v>8</v>
      </c>
      <c r="H2450" s="151">
        <v>1</v>
      </c>
      <c r="I2450" s="152">
        <v>14.285714285714285</v>
      </c>
      <c r="J2450" s="142"/>
      <c r="K2450" s="159" t="s">
        <v>106</v>
      </c>
      <c r="L2450" s="150">
        <v>124</v>
      </c>
      <c r="M2450" s="151">
        <v>103</v>
      </c>
      <c r="N2450" s="151">
        <v>138</v>
      </c>
      <c r="O2450" s="151">
        <v>180</v>
      </c>
      <c r="P2450" s="151">
        <v>119</v>
      </c>
      <c r="Q2450" s="151">
        <v>-61</v>
      </c>
      <c r="R2450" s="152">
        <v>-33.888888888888893</v>
      </c>
      <c r="S2450" s="152"/>
    </row>
    <row r="2451" spans="1:19" s="145" customFormat="1" ht="14.45" customHeight="1">
      <c r="A2451" s="160"/>
      <c r="B2451" s="142" t="s">
        <v>107</v>
      </c>
      <c r="C2451" s="150">
        <v>10</v>
      </c>
      <c r="D2451" s="151">
        <v>8</v>
      </c>
      <c r="E2451" s="151">
        <v>13</v>
      </c>
      <c r="F2451" s="151">
        <v>14</v>
      </c>
      <c r="G2451" s="151">
        <v>6</v>
      </c>
      <c r="H2451" s="151">
        <v>-8</v>
      </c>
      <c r="I2451" s="152">
        <v>-57.142857142857139</v>
      </c>
      <c r="J2451" s="142"/>
      <c r="K2451" s="159" t="s">
        <v>107</v>
      </c>
      <c r="L2451" s="150">
        <v>83</v>
      </c>
      <c r="M2451" s="151">
        <v>112</v>
      </c>
      <c r="N2451" s="151">
        <v>104</v>
      </c>
      <c r="O2451" s="151">
        <v>128</v>
      </c>
      <c r="P2451" s="151">
        <v>170</v>
      </c>
      <c r="Q2451" s="151">
        <v>42</v>
      </c>
      <c r="R2451" s="152">
        <v>32.8125</v>
      </c>
      <c r="S2451" s="152"/>
    </row>
    <row r="2452" spans="1:19" s="145" customFormat="1" ht="14.45" customHeight="1">
      <c r="A2452" s="160"/>
      <c r="B2452" s="142" t="s">
        <v>108</v>
      </c>
      <c r="C2452" s="150">
        <v>4</v>
      </c>
      <c r="D2452" s="151">
        <v>12</v>
      </c>
      <c r="E2452" s="151">
        <v>9</v>
      </c>
      <c r="F2452" s="151">
        <v>12</v>
      </c>
      <c r="G2452" s="151">
        <v>13</v>
      </c>
      <c r="H2452" s="151">
        <v>1</v>
      </c>
      <c r="I2452" s="152">
        <v>8.3333333333333321</v>
      </c>
      <c r="J2452" s="142"/>
      <c r="K2452" s="159" t="s">
        <v>108</v>
      </c>
      <c r="L2452" s="150">
        <v>85</v>
      </c>
      <c r="M2452" s="151">
        <v>72</v>
      </c>
      <c r="N2452" s="151">
        <v>95</v>
      </c>
      <c r="O2452" s="151">
        <v>99</v>
      </c>
      <c r="P2452" s="151">
        <v>113</v>
      </c>
      <c r="Q2452" s="151">
        <v>14</v>
      </c>
      <c r="R2452" s="152">
        <v>14.14141414141414</v>
      </c>
      <c r="S2452" s="152"/>
    </row>
    <row r="2453" spans="1:19" s="145" customFormat="1" ht="14.45" customHeight="1">
      <c r="A2453" s="160"/>
      <c r="B2453" s="142" t="s">
        <v>109</v>
      </c>
      <c r="C2453" s="150">
        <v>6</v>
      </c>
      <c r="D2453" s="151">
        <v>6</v>
      </c>
      <c r="E2453" s="151">
        <v>11</v>
      </c>
      <c r="F2453" s="151">
        <v>6</v>
      </c>
      <c r="G2453" s="151">
        <v>9</v>
      </c>
      <c r="H2453" s="151">
        <v>3</v>
      </c>
      <c r="I2453" s="152">
        <v>50</v>
      </c>
      <c r="J2453" s="142"/>
      <c r="K2453" s="159" t="s">
        <v>109</v>
      </c>
      <c r="L2453" s="150">
        <v>38</v>
      </c>
      <c r="M2453" s="151">
        <v>71</v>
      </c>
      <c r="N2453" s="151">
        <v>65</v>
      </c>
      <c r="O2453" s="151">
        <v>72</v>
      </c>
      <c r="P2453" s="151">
        <v>92</v>
      </c>
      <c r="Q2453" s="151">
        <v>20</v>
      </c>
      <c r="R2453" s="152">
        <v>27.777777777777779</v>
      </c>
      <c r="S2453" s="152"/>
    </row>
    <row r="2454" spans="1:19" s="145" customFormat="1" ht="14.45" customHeight="1">
      <c r="A2454" s="160"/>
      <c r="B2454" s="142" t="s">
        <v>110</v>
      </c>
      <c r="C2454" s="150">
        <v>3</v>
      </c>
      <c r="D2454" s="151">
        <v>5</v>
      </c>
      <c r="E2454" s="151">
        <v>7</v>
      </c>
      <c r="F2454" s="151">
        <v>10</v>
      </c>
      <c r="G2454" s="151">
        <v>10</v>
      </c>
      <c r="H2454" s="151">
        <v>0</v>
      </c>
      <c r="I2454" s="152">
        <v>0</v>
      </c>
      <c r="J2454" s="142"/>
      <c r="K2454" s="159" t="s">
        <v>110</v>
      </c>
      <c r="L2454" s="150">
        <v>25</v>
      </c>
      <c r="M2454" s="151">
        <v>59</v>
      </c>
      <c r="N2454" s="151">
        <v>77</v>
      </c>
      <c r="O2454" s="151">
        <v>82</v>
      </c>
      <c r="P2454" s="151">
        <v>98</v>
      </c>
      <c r="Q2454" s="151">
        <v>16</v>
      </c>
      <c r="R2454" s="152">
        <v>19.512195121951219</v>
      </c>
      <c r="S2454" s="152"/>
    </row>
    <row r="2455" spans="1:19" s="145" customFormat="1" ht="14.45" customHeight="1">
      <c r="A2455" s="160"/>
      <c r="B2455" s="142" t="s">
        <v>111</v>
      </c>
      <c r="C2455" s="323" t="s">
        <v>313</v>
      </c>
      <c r="D2455" s="151" t="s">
        <v>313</v>
      </c>
      <c r="E2455" s="151" t="s">
        <v>313</v>
      </c>
      <c r="F2455" s="151" t="s">
        <v>313</v>
      </c>
      <c r="G2455" s="151" t="s">
        <v>313</v>
      </c>
      <c r="H2455" s="151"/>
      <c r="I2455" s="152"/>
      <c r="J2455" s="160"/>
      <c r="K2455" s="142" t="s">
        <v>111</v>
      </c>
      <c r="L2455" s="323" t="s">
        <v>313</v>
      </c>
      <c r="M2455" s="151" t="s">
        <v>313</v>
      </c>
      <c r="N2455" s="151" t="s">
        <v>313</v>
      </c>
      <c r="O2455" s="151">
        <v>1</v>
      </c>
      <c r="P2455" s="151">
        <v>17</v>
      </c>
      <c r="Q2455" s="151"/>
      <c r="R2455" s="152"/>
      <c r="S2455" s="160"/>
    </row>
    <row r="2456" spans="1:19" s="145" customFormat="1" ht="14.45" customHeight="1">
      <c r="A2456" s="160"/>
      <c r="B2456" s="162"/>
      <c r="C2456" s="162"/>
      <c r="D2456" s="162"/>
      <c r="E2456" s="162"/>
      <c r="F2456" s="162"/>
      <c r="G2456" s="162"/>
      <c r="H2456" s="162"/>
      <c r="I2456" s="162"/>
      <c r="J2456" s="162"/>
      <c r="K2456" s="162"/>
      <c r="L2456" s="162"/>
      <c r="M2456" s="162"/>
      <c r="N2456" s="162"/>
      <c r="O2456" s="162"/>
      <c r="P2456" s="161"/>
      <c r="Q2456" s="160"/>
      <c r="R2456" s="160"/>
      <c r="S2456" s="160"/>
    </row>
    <row r="2457" spans="1:19" s="145" customFormat="1" ht="14.45" customHeight="1">
      <c r="A2457" s="160"/>
      <c r="B2457" s="162"/>
      <c r="C2457" s="162"/>
      <c r="D2457" s="162"/>
      <c r="E2457" s="162"/>
      <c r="F2457" s="162"/>
      <c r="G2457" s="162"/>
      <c r="H2457" s="162"/>
      <c r="I2457" s="162"/>
      <c r="J2457" s="162"/>
      <c r="K2457" s="162"/>
      <c r="L2457" s="162"/>
      <c r="M2457" s="162"/>
      <c r="N2457" s="162"/>
      <c r="O2457" s="162"/>
      <c r="P2457" s="161"/>
      <c r="Q2457" s="160"/>
      <c r="R2457" s="160"/>
      <c r="S2457" s="160"/>
    </row>
    <row r="2458" spans="1:19" s="145" customFormat="1" ht="14.45" customHeight="1">
      <c r="A2458" s="160"/>
      <c r="B2458" s="162"/>
      <c r="C2458" s="162"/>
      <c r="D2458" s="162"/>
      <c r="E2458" s="162"/>
      <c r="F2458" s="162"/>
      <c r="G2458" s="162"/>
      <c r="H2458" s="162"/>
      <c r="I2458" s="162"/>
      <c r="J2458" s="162"/>
      <c r="K2458" s="162"/>
      <c r="L2458" s="162"/>
      <c r="M2458" s="162"/>
      <c r="N2458" s="162"/>
      <c r="O2458" s="162"/>
      <c r="P2458" s="161"/>
      <c r="Q2458" s="160"/>
      <c r="R2458" s="160"/>
      <c r="S2458" s="160"/>
    </row>
    <row r="2459" spans="1:19" s="145" customFormat="1" ht="14.45" customHeight="1">
      <c r="A2459" s="138"/>
      <c r="B2459" s="138" t="s">
        <v>287</v>
      </c>
      <c r="C2459" s="138"/>
      <c r="D2459" s="138"/>
      <c r="E2459" s="138"/>
      <c r="F2459" s="138"/>
      <c r="G2459" s="138"/>
      <c r="H2459" s="138"/>
      <c r="I2459" s="138"/>
      <c r="J2459" s="138"/>
      <c r="K2459" s="138" t="s">
        <v>288</v>
      </c>
      <c r="L2459" s="138"/>
      <c r="M2459" s="138"/>
      <c r="N2459" s="138"/>
      <c r="O2459" s="138"/>
      <c r="P2459" s="138"/>
      <c r="Q2459" s="138"/>
      <c r="R2459" s="138"/>
      <c r="S2459" s="138"/>
    </row>
    <row r="2460" spans="1:19" s="145" customFormat="1" ht="14.45" customHeight="1">
      <c r="A2460" s="160"/>
      <c r="B2460" s="491" t="s">
        <v>335</v>
      </c>
      <c r="C2460" s="140"/>
      <c r="D2460" s="140"/>
      <c r="E2460" s="140"/>
      <c r="F2460" s="140"/>
      <c r="G2460" s="143"/>
      <c r="H2460" s="141"/>
      <c r="I2460" s="141"/>
      <c r="J2460" s="142"/>
      <c r="K2460" s="491" t="s">
        <v>335</v>
      </c>
      <c r="L2460" s="140"/>
      <c r="M2460" s="140"/>
      <c r="N2460" s="140"/>
      <c r="O2460" s="140"/>
      <c r="P2460" s="143"/>
      <c r="Q2460" s="141"/>
      <c r="R2460" s="141"/>
      <c r="S2460" s="144"/>
    </row>
    <row r="2461" spans="1:19" s="145" customFormat="1" ht="14.45" customHeight="1">
      <c r="A2461" s="160"/>
      <c r="B2461" s="492"/>
      <c r="C2461" s="146" t="s">
        <v>151</v>
      </c>
      <c r="D2461" s="146" t="s">
        <v>86</v>
      </c>
      <c r="E2461" s="146" t="s">
        <v>87</v>
      </c>
      <c r="F2461" s="146" t="s">
        <v>410</v>
      </c>
      <c r="G2461" s="146" t="s">
        <v>739</v>
      </c>
      <c r="H2461" s="81" t="s">
        <v>509</v>
      </c>
      <c r="I2461" s="147" t="s">
        <v>807</v>
      </c>
      <c r="J2461" s="142"/>
      <c r="K2461" s="492"/>
      <c r="L2461" s="146" t="s">
        <v>151</v>
      </c>
      <c r="M2461" s="146" t="s">
        <v>86</v>
      </c>
      <c r="N2461" s="146" t="s">
        <v>87</v>
      </c>
      <c r="O2461" s="146" t="s">
        <v>410</v>
      </c>
      <c r="P2461" s="146" t="s">
        <v>739</v>
      </c>
      <c r="Q2461" s="81" t="s">
        <v>509</v>
      </c>
      <c r="R2461" s="147" t="s">
        <v>807</v>
      </c>
      <c r="S2461" s="144"/>
    </row>
    <row r="2462" spans="1:19" s="145" customFormat="1" ht="14.45" customHeight="1">
      <c r="A2462" s="160"/>
      <c r="B2462" s="493"/>
      <c r="C2462" s="148"/>
      <c r="D2462" s="148"/>
      <c r="E2462" s="148"/>
      <c r="F2462" s="148"/>
      <c r="G2462" s="148"/>
      <c r="H2462" s="149" t="s">
        <v>88</v>
      </c>
      <c r="I2462" s="81" t="s">
        <v>511</v>
      </c>
      <c r="J2462" s="142"/>
      <c r="K2462" s="493"/>
      <c r="L2462" s="148"/>
      <c r="M2462" s="148"/>
      <c r="N2462" s="148"/>
      <c r="O2462" s="148"/>
      <c r="P2462" s="148"/>
      <c r="Q2462" s="149" t="s">
        <v>88</v>
      </c>
      <c r="R2462" s="81" t="s">
        <v>511</v>
      </c>
      <c r="S2462" s="144"/>
    </row>
    <row r="2463" spans="1:19" s="180" customFormat="1" ht="14.45" customHeight="1">
      <c r="B2463" s="188" t="s">
        <v>90</v>
      </c>
      <c r="C2463" s="187">
        <v>1208</v>
      </c>
      <c r="D2463" s="183">
        <v>1126</v>
      </c>
      <c r="E2463" s="183">
        <v>1077</v>
      </c>
      <c r="F2463" s="183">
        <v>971</v>
      </c>
      <c r="G2463" s="183">
        <v>913</v>
      </c>
      <c r="H2463" s="182">
        <v>-58</v>
      </c>
      <c r="I2463" s="184">
        <v>-5.9732234809474765</v>
      </c>
      <c r="J2463" s="185"/>
      <c r="K2463" s="186" t="s">
        <v>90</v>
      </c>
      <c r="L2463" s="187">
        <v>1384</v>
      </c>
      <c r="M2463" s="183">
        <v>1403</v>
      </c>
      <c r="N2463" s="183">
        <v>1378</v>
      </c>
      <c r="O2463" s="183">
        <v>1302</v>
      </c>
      <c r="P2463" s="183">
        <v>1419</v>
      </c>
      <c r="Q2463" s="182">
        <v>117</v>
      </c>
      <c r="R2463" s="184">
        <v>8.9861751152073737</v>
      </c>
      <c r="S2463" s="184"/>
    </row>
    <row r="2464" spans="1:19" s="145" customFormat="1" ht="14.45" customHeight="1">
      <c r="A2464" s="160"/>
      <c r="B2464" s="299" t="s">
        <v>91</v>
      </c>
      <c r="C2464" s="150">
        <v>109</v>
      </c>
      <c r="D2464" s="151">
        <v>83</v>
      </c>
      <c r="E2464" s="151">
        <v>79</v>
      </c>
      <c r="F2464" s="151">
        <v>66</v>
      </c>
      <c r="G2464" s="151">
        <v>60</v>
      </c>
      <c r="H2464" s="151">
        <v>-6</v>
      </c>
      <c r="I2464" s="152">
        <v>-9.0909090909090917</v>
      </c>
      <c r="J2464" s="142"/>
      <c r="K2464" s="154" t="s">
        <v>91</v>
      </c>
      <c r="L2464" s="150">
        <v>266</v>
      </c>
      <c r="M2464" s="151">
        <v>243</v>
      </c>
      <c r="N2464" s="151">
        <v>191</v>
      </c>
      <c r="O2464" s="151">
        <v>141</v>
      </c>
      <c r="P2464" s="151">
        <v>175</v>
      </c>
      <c r="Q2464" s="151">
        <v>34</v>
      </c>
      <c r="R2464" s="152">
        <v>24.113475177304963</v>
      </c>
      <c r="S2464" s="152"/>
    </row>
    <row r="2465" spans="1:19" s="145" customFormat="1" ht="14.45" customHeight="1">
      <c r="A2465" s="160"/>
      <c r="B2465" s="299" t="s">
        <v>92</v>
      </c>
      <c r="C2465" s="150">
        <v>870</v>
      </c>
      <c r="D2465" s="151">
        <v>772</v>
      </c>
      <c r="E2465" s="151">
        <v>707</v>
      </c>
      <c r="F2465" s="151">
        <v>568</v>
      </c>
      <c r="G2465" s="151">
        <v>479</v>
      </c>
      <c r="H2465" s="151">
        <v>-89</v>
      </c>
      <c r="I2465" s="152">
        <v>-15.669014084507044</v>
      </c>
      <c r="J2465" s="142"/>
      <c r="K2465" s="154" t="s">
        <v>92</v>
      </c>
      <c r="L2465" s="150">
        <v>958</v>
      </c>
      <c r="M2465" s="151">
        <v>943</v>
      </c>
      <c r="N2465" s="151">
        <v>911</v>
      </c>
      <c r="O2465" s="151">
        <v>789</v>
      </c>
      <c r="P2465" s="151">
        <v>842</v>
      </c>
      <c r="Q2465" s="151">
        <v>53</v>
      </c>
      <c r="R2465" s="152">
        <v>6.7173637515842834</v>
      </c>
      <c r="S2465" s="152"/>
    </row>
    <row r="2466" spans="1:19" s="145" customFormat="1" ht="14.45" customHeight="1">
      <c r="A2466" s="160"/>
      <c r="B2466" s="299" t="s">
        <v>93</v>
      </c>
      <c r="C2466" s="150">
        <v>229</v>
      </c>
      <c r="D2466" s="151">
        <v>271</v>
      </c>
      <c r="E2466" s="151">
        <v>291</v>
      </c>
      <c r="F2466" s="151">
        <v>337</v>
      </c>
      <c r="G2466" s="151">
        <v>374</v>
      </c>
      <c r="H2466" s="151">
        <v>37</v>
      </c>
      <c r="I2466" s="152">
        <v>10.979228486646884</v>
      </c>
      <c r="J2466" s="142"/>
      <c r="K2466" s="154" t="s">
        <v>93</v>
      </c>
      <c r="L2466" s="150">
        <v>160</v>
      </c>
      <c r="M2466" s="151">
        <v>217</v>
      </c>
      <c r="N2466" s="151">
        <v>276</v>
      </c>
      <c r="O2466" s="151">
        <v>370</v>
      </c>
      <c r="P2466" s="151">
        <v>402</v>
      </c>
      <c r="Q2466" s="151">
        <v>32</v>
      </c>
      <c r="R2466" s="152">
        <v>8.6486486486486491</v>
      </c>
      <c r="S2466" s="152"/>
    </row>
    <row r="2467" spans="1:19" s="139" customFormat="1" ht="14.45" customHeight="1">
      <c r="A2467" s="160"/>
      <c r="B2467" s="142"/>
      <c r="C2467" s="150"/>
      <c r="D2467" s="157"/>
      <c r="E2467" s="157"/>
      <c r="F2467" s="157"/>
      <c r="G2467" s="157"/>
      <c r="H2467" s="157"/>
      <c r="I2467" s="158"/>
      <c r="J2467" s="142"/>
      <c r="K2467" s="159"/>
      <c r="L2467" s="150"/>
      <c r="M2467" s="157"/>
      <c r="N2467" s="157"/>
      <c r="O2467" s="157"/>
      <c r="P2467" s="157"/>
      <c r="Q2467" s="157"/>
      <c r="R2467" s="158"/>
      <c r="S2467" s="158"/>
    </row>
    <row r="2468" spans="1:19" s="145" customFormat="1" ht="14.45" customHeight="1">
      <c r="A2468" s="160"/>
      <c r="B2468" s="142" t="s">
        <v>94</v>
      </c>
      <c r="C2468" s="150">
        <v>26</v>
      </c>
      <c r="D2468" s="151">
        <v>17</v>
      </c>
      <c r="E2468" s="151">
        <v>20</v>
      </c>
      <c r="F2468" s="151">
        <v>17</v>
      </c>
      <c r="G2468" s="151">
        <v>19</v>
      </c>
      <c r="H2468" s="151">
        <v>2</v>
      </c>
      <c r="I2468" s="152">
        <v>11.76470588235294</v>
      </c>
      <c r="J2468" s="142"/>
      <c r="K2468" s="159" t="s">
        <v>94</v>
      </c>
      <c r="L2468" s="150">
        <v>84</v>
      </c>
      <c r="M2468" s="151">
        <v>56</v>
      </c>
      <c r="N2468" s="151">
        <v>50</v>
      </c>
      <c r="O2468" s="151">
        <v>35</v>
      </c>
      <c r="P2468" s="151">
        <v>73</v>
      </c>
      <c r="Q2468" s="151">
        <v>38</v>
      </c>
      <c r="R2468" s="152">
        <v>108.57142857142857</v>
      </c>
      <c r="S2468" s="152"/>
    </row>
    <row r="2469" spans="1:19" s="145" customFormat="1" ht="14.45" customHeight="1">
      <c r="A2469" s="160"/>
      <c r="B2469" s="142" t="s">
        <v>95</v>
      </c>
      <c r="C2469" s="150">
        <v>26</v>
      </c>
      <c r="D2469" s="151">
        <v>33</v>
      </c>
      <c r="E2469" s="151">
        <v>22</v>
      </c>
      <c r="F2469" s="151">
        <v>23</v>
      </c>
      <c r="G2469" s="151">
        <v>21</v>
      </c>
      <c r="H2469" s="151">
        <v>-2</v>
      </c>
      <c r="I2469" s="152">
        <v>-8.695652173913043</v>
      </c>
      <c r="J2469" s="142"/>
      <c r="K2469" s="159" t="s">
        <v>95</v>
      </c>
      <c r="L2469" s="150">
        <v>99</v>
      </c>
      <c r="M2469" s="151">
        <v>91</v>
      </c>
      <c r="N2469" s="151">
        <v>58</v>
      </c>
      <c r="O2469" s="151">
        <v>49</v>
      </c>
      <c r="P2469" s="151">
        <v>54</v>
      </c>
      <c r="Q2469" s="151">
        <v>5</v>
      </c>
      <c r="R2469" s="152">
        <v>10.204081632653061</v>
      </c>
      <c r="S2469" s="152"/>
    </row>
    <row r="2470" spans="1:19" s="145" customFormat="1" ht="14.45" customHeight="1">
      <c r="A2470" s="160"/>
      <c r="B2470" s="142" t="s">
        <v>96</v>
      </c>
      <c r="C2470" s="150">
        <v>57</v>
      </c>
      <c r="D2470" s="151">
        <v>33</v>
      </c>
      <c r="E2470" s="151">
        <v>37</v>
      </c>
      <c r="F2470" s="151">
        <v>26</v>
      </c>
      <c r="G2470" s="151">
        <v>20</v>
      </c>
      <c r="H2470" s="151">
        <v>-6</v>
      </c>
      <c r="I2470" s="152">
        <v>-23.076923076923077</v>
      </c>
      <c r="J2470" s="142"/>
      <c r="K2470" s="159" t="s">
        <v>96</v>
      </c>
      <c r="L2470" s="150">
        <v>83</v>
      </c>
      <c r="M2470" s="151">
        <v>96</v>
      </c>
      <c r="N2470" s="151">
        <v>83</v>
      </c>
      <c r="O2470" s="151">
        <v>57</v>
      </c>
      <c r="P2470" s="151">
        <v>48</v>
      </c>
      <c r="Q2470" s="151">
        <v>-9</v>
      </c>
      <c r="R2470" s="152">
        <v>-15.789473684210526</v>
      </c>
      <c r="S2470" s="152"/>
    </row>
    <row r="2471" spans="1:19" s="145" customFormat="1" ht="14.45" customHeight="1">
      <c r="A2471" s="160"/>
      <c r="B2471" s="142" t="s">
        <v>97</v>
      </c>
      <c r="C2471" s="150">
        <v>53</v>
      </c>
      <c r="D2471" s="151">
        <v>46</v>
      </c>
      <c r="E2471" s="151">
        <v>34</v>
      </c>
      <c r="F2471" s="151">
        <v>37</v>
      </c>
      <c r="G2471" s="151">
        <v>31</v>
      </c>
      <c r="H2471" s="151">
        <v>-6</v>
      </c>
      <c r="I2471" s="152">
        <v>-16.216216216216218</v>
      </c>
      <c r="J2471" s="142"/>
      <c r="K2471" s="159" t="s">
        <v>97</v>
      </c>
      <c r="L2471" s="150">
        <v>96</v>
      </c>
      <c r="M2471" s="151">
        <v>72</v>
      </c>
      <c r="N2471" s="151">
        <v>89</v>
      </c>
      <c r="O2471" s="151">
        <v>76</v>
      </c>
      <c r="P2471" s="151">
        <v>54</v>
      </c>
      <c r="Q2471" s="151">
        <v>-22</v>
      </c>
      <c r="R2471" s="152">
        <v>-28.947368421052634</v>
      </c>
      <c r="S2471" s="152"/>
    </row>
    <row r="2472" spans="1:19" s="145" customFormat="1" ht="14.45" customHeight="1">
      <c r="A2472" s="160"/>
      <c r="B2472" s="142" t="s">
        <v>98</v>
      </c>
      <c r="C2472" s="150">
        <v>65</v>
      </c>
      <c r="D2472" s="151">
        <v>43</v>
      </c>
      <c r="E2472" s="151">
        <v>43</v>
      </c>
      <c r="F2472" s="151">
        <v>23</v>
      </c>
      <c r="G2472" s="151">
        <v>23</v>
      </c>
      <c r="H2472" s="151">
        <v>0</v>
      </c>
      <c r="I2472" s="152">
        <v>0</v>
      </c>
      <c r="J2472" s="142"/>
      <c r="K2472" s="159" t="s">
        <v>98</v>
      </c>
      <c r="L2472" s="150">
        <v>72</v>
      </c>
      <c r="M2472" s="151">
        <v>68</v>
      </c>
      <c r="N2472" s="151">
        <v>64</v>
      </c>
      <c r="O2472" s="151">
        <v>59</v>
      </c>
      <c r="P2472" s="151">
        <v>56</v>
      </c>
      <c r="Q2472" s="151">
        <v>-3</v>
      </c>
      <c r="R2472" s="152">
        <v>-5.0847457627118651</v>
      </c>
      <c r="S2472" s="152"/>
    </row>
    <row r="2473" spans="1:19" s="145" customFormat="1" ht="14.45" customHeight="1">
      <c r="A2473" s="160"/>
      <c r="B2473" s="142" t="s">
        <v>99</v>
      </c>
      <c r="C2473" s="150">
        <v>51</v>
      </c>
      <c r="D2473" s="151">
        <v>47</v>
      </c>
      <c r="E2473" s="151">
        <v>42</v>
      </c>
      <c r="F2473" s="151">
        <v>31</v>
      </c>
      <c r="G2473" s="151">
        <v>15</v>
      </c>
      <c r="H2473" s="151">
        <v>-16</v>
      </c>
      <c r="I2473" s="152">
        <v>-51.612903225806448</v>
      </c>
      <c r="J2473" s="142"/>
      <c r="K2473" s="159" t="s">
        <v>99</v>
      </c>
      <c r="L2473" s="150">
        <v>78</v>
      </c>
      <c r="M2473" s="151">
        <v>56</v>
      </c>
      <c r="N2473" s="151">
        <v>44</v>
      </c>
      <c r="O2473" s="151">
        <v>40</v>
      </c>
      <c r="P2473" s="151">
        <v>61</v>
      </c>
      <c r="Q2473" s="151">
        <v>21</v>
      </c>
      <c r="R2473" s="152">
        <v>52.5</v>
      </c>
      <c r="S2473" s="152"/>
    </row>
    <row r="2474" spans="1:19" s="145" customFormat="1" ht="14.45" customHeight="1">
      <c r="A2474" s="160"/>
      <c r="B2474" s="142" t="s">
        <v>100</v>
      </c>
      <c r="C2474" s="150">
        <v>53</v>
      </c>
      <c r="D2474" s="151">
        <v>50</v>
      </c>
      <c r="E2474" s="151">
        <v>49</v>
      </c>
      <c r="F2474" s="151">
        <v>40</v>
      </c>
      <c r="G2474" s="151">
        <v>40</v>
      </c>
      <c r="H2474" s="151">
        <v>0</v>
      </c>
      <c r="I2474" s="152">
        <v>0</v>
      </c>
      <c r="J2474" s="142"/>
      <c r="K2474" s="159" t="s">
        <v>100</v>
      </c>
      <c r="L2474" s="150">
        <v>100</v>
      </c>
      <c r="M2474" s="151">
        <v>99</v>
      </c>
      <c r="N2474" s="151">
        <v>55</v>
      </c>
      <c r="O2474" s="151">
        <v>52</v>
      </c>
      <c r="P2474" s="151">
        <v>71</v>
      </c>
      <c r="Q2474" s="151">
        <v>19</v>
      </c>
      <c r="R2474" s="152">
        <v>36.538461538461533</v>
      </c>
      <c r="S2474" s="152"/>
    </row>
    <row r="2475" spans="1:19" s="145" customFormat="1" ht="14.45" customHeight="1">
      <c r="A2475" s="160"/>
      <c r="B2475" s="142" t="s">
        <v>118</v>
      </c>
      <c r="C2475" s="150">
        <v>86</v>
      </c>
      <c r="D2475" s="151">
        <v>55</v>
      </c>
      <c r="E2475" s="151">
        <v>54</v>
      </c>
      <c r="F2475" s="151">
        <v>47</v>
      </c>
      <c r="G2475" s="151">
        <v>57</v>
      </c>
      <c r="H2475" s="151">
        <v>10</v>
      </c>
      <c r="I2475" s="152">
        <v>21.276595744680851</v>
      </c>
      <c r="J2475" s="142"/>
      <c r="K2475" s="159" t="s">
        <v>118</v>
      </c>
      <c r="L2475" s="150">
        <v>120</v>
      </c>
      <c r="M2475" s="151">
        <v>99</v>
      </c>
      <c r="N2475" s="151">
        <v>100</v>
      </c>
      <c r="O2475" s="151">
        <v>60</v>
      </c>
      <c r="P2475" s="151">
        <v>102</v>
      </c>
      <c r="Q2475" s="151">
        <v>42</v>
      </c>
      <c r="R2475" s="152">
        <v>70</v>
      </c>
      <c r="S2475" s="152"/>
    </row>
    <row r="2476" spans="1:19" s="145" customFormat="1" ht="14.45" customHeight="1">
      <c r="A2476" s="160"/>
      <c r="B2476" s="142" t="s">
        <v>101</v>
      </c>
      <c r="C2476" s="150">
        <v>99</v>
      </c>
      <c r="D2476" s="151">
        <v>83</v>
      </c>
      <c r="E2476" s="151">
        <v>53</v>
      </c>
      <c r="F2476" s="151">
        <v>58</v>
      </c>
      <c r="G2476" s="151">
        <v>43</v>
      </c>
      <c r="H2476" s="151">
        <v>-15</v>
      </c>
      <c r="I2476" s="152">
        <v>-25.862068965517242</v>
      </c>
      <c r="J2476" s="142"/>
      <c r="K2476" s="159" t="s">
        <v>101</v>
      </c>
      <c r="L2476" s="150">
        <v>107</v>
      </c>
      <c r="M2476" s="151">
        <v>117</v>
      </c>
      <c r="N2476" s="151">
        <v>103</v>
      </c>
      <c r="O2476" s="151">
        <v>94</v>
      </c>
      <c r="P2476" s="151">
        <v>70</v>
      </c>
      <c r="Q2476" s="151">
        <v>-24</v>
      </c>
      <c r="R2476" s="152">
        <v>-25.531914893617021</v>
      </c>
      <c r="S2476" s="152"/>
    </row>
    <row r="2477" spans="1:19" s="145" customFormat="1" ht="14.45" customHeight="1">
      <c r="A2477" s="160"/>
      <c r="B2477" s="142" t="s">
        <v>102</v>
      </c>
      <c r="C2477" s="150">
        <v>137</v>
      </c>
      <c r="D2477" s="151">
        <v>91</v>
      </c>
      <c r="E2477" s="151">
        <v>82</v>
      </c>
      <c r="F2477" s="151">
        <v>54</v>
      </c>
      <c r="G2477" s="151">
        <v>64</v>
      </c>
      <c r="H2477" s="151">
        <v>10</v>
      </c>
      <c r="I2477" s="152">
        <v>18.518518518518519</v>
      </c>
      <c r="J2477" s="142"/>
      <c r="K2477" s="159" t="s">
        <v>102</v>
      </c>
      <c r="L2477" s="150">
        <v>98</v>
      </c>
      <c r="M2477" s="151">
        <v>102</v>
      </c>
      <c r="N2477" s="151">
        <v>121</v>
      </c>
      <c r="O2477" s="151">
        <v>103</v>
      </c>
      <c r="P2477" s="151">
        <v>103</v>
      </c>
      <c r="Q2477" s="151">
        <v>0</v>
      </c>
      <c r="R2477" s="152">
        <v>0</v>
      </c>
      <c r="S2477" s="152"/>
    </row>
    <row r="2478" spans="1:19" s="145" customFormat="1" ht="14.45" customHeight="1">
      <c r="A2478" s="160"/>
      <c r="B2478" s="142" t="s">
        <v>103</v>
      </c>
      <c r="C2478" s="150">
        <v>142</v>
      </c>
      <c r="D2478" s="151">
        <v>128</v>
      </c>
      <c r="E2478" s="151">
        <v>88</v>
      </c>
      <c r="F2478" s="151">
        <v>79</v>
      </c>
      <c r="G2478" s="151">
        <v>54</v>
      </c>
      <c r="H2478" s="151">
        <v>-25</v>
      </c>
      <c r="I2478" s="152">
        <v>-31.645569620253166</v>
      </c>
      <c r="J2478" s="142"/>
      <c r="K2478" s="159" t="s">
        <v>103</v>
      </c>
      <c r="L2478" s="150">
        <v>130</v>
      </c>
      <c r="M2478" s="151">
        <v>101</v>
      </c>
      <c r="N2478" s="151">
        <v>97</v>
      </c>
      <c r="O2478" s="151">
        <v>112</v>
      </c>
      <c r="P2478" s="151">
        <v>106</v>
      </c>
      <c r="Q2478" s="151">
        <v>-6</v>
      </c>
      <c r="R2478" s="152">
        <v>-5.3571428571428568</v>
      </c>
      <c r="S2478" s="152"/>
    </row>
    <row r="2479" spans="1:19" s="145" customFormat="1" ht="14.45" customHeight="1">
      <c r="A2479" s="160"/>
      <c r="B2479" s="142" t="s">
        <v>104</v>
      </c>
      <c r="C2479" s="150">
        <v>89</v>
      </c>
      <c r="D2479" s="151">
        <v>146</v>
      </c>
      <c r="E2479" s="151">
        <v>127</v>
      </c>
      <c r="F2479" s="151">
        <v>85</v>
      </c>
      <c r="G2479" s="151">
        <v>71</v>
      </c>
      <c r="H2479" s="151">
        <v>-14</v>
      </c>
      <c r="I2479" s="152">
        <v>-16.470588235294116</v>
      </c>
      <c r="J2479" s="142"/>
      <c r="K2479" s="159" t="s">
        <v>104</v>
      </c>
      <c r="L2479" s="150">
        <v>94</v>
      </c>
      <c r="M2479" s="151">
        <v>134</v>
      </c>
      <c r="N2479" s="151">
        <v>97</v>
      </c>
      <c r="O2479" s="151">
        <v>101</v>
      </c>
      <c r="P2479" s="151">
        <v>113</v>
      </c>
      <c r="Q2479" s="151">
        <v>12</v>
      </c>
      <c r="R2479" s="152">
        <v>11.881188118811881</v>
      </c>
      <c r="S2479" s="152"/>
    </row>
    <row r="2480" spans="1:19" s="145" customFormat="1" ht="14.45" customHeight="1">
      <c r="A2480" s="160"/>
      <c r="B2480" s="142" t="s">
        <v>105</v>
      </c>
      <c r="C2480" s="150">
        <v>95</v>
      </c>
      <c r="D2480" s="151">
        <v>83</v>
      </c>
      <c r="E2480" s="151">
        <v>135</v>
      </c>
      <c r="F2480" s="151">
        <v>114</v>
      </c>
      <c r="G2480" s="151">
        <v>81</v>
      </c>
      <c r="H2480" s="151">
        <v>-33</v>
      </c>
      <c r="I2480" s="152">
        <v>-28.947368421052634</v>
      </c>
      <c r="J2480" s="142"/>
      <c r="K2480" s="159" t="s">
        <v>105</v>
      </c>
      <c r="L2480" s="150">
        <v>63</v>
      </c>
      <c r="M2480" s="151">
        <v>95</v>
      </c>
      <c r="N2480" s="151">
        <v>141</v>
      </c>
      <c r="O2480" s="151">
        <v>92</v>
      </c>
      <c r="P2480" s="151">
        <v>106</v>
      </c>
      <c r="Q2480" s="151">
        <v>14</v>
      </c>
      <c r="R2480" s="152">
        <v>15.217391304347828</v>
      </c>
      <c r="S2480" s="152"/>
    </row>
    <row r="2481" spans="1:19" s="145" customFormat="1" ht="14.45" customHeight="1">
      <c r="A2481" s="160"/>
      <c r="B2481" s="142" t="s">
        <v>106</v>
      </c>
      <c r="C2481" s="150">
        <v>62</v>
      </c>
      <c r="D2481" s="151">
        <v>88</v>
      </c>
      <c r="E2481" s="151">
        <v>81</v>
      </c>
      <c r="F2481" s="151">
        <v>113</v>
      </c>
      <c r="G2481" s="151">
        <v>106</v>
      </c>
      <c r="H2481" s="151">
        <v>-7</v>
      </c>
      <c r="I2481" s="152">
        <v>-6.1946902654867255</v>
      </c>
      <c r="J2481" s="142"/>
      <c r="K2481" s="159" t="s">
        <v>106</v>
      </c>
      <c r="L2481" s="150">
        <v>58</v>
      </c>
      <c r="M2481" s="151">
        <v>62</v>
      </c>
      <c r="N2481" s="151">
        <v>98</v>
      </c>
      <c r="O2481" s="151">
        <v>136</v>
      </c>
      <c r="P2481" s="151">
        <v>89</v>
      </c>
      <c r="Q2481" s="151">
        <v>-47</v>
      </c>
      <c r="R2481" s="152">
        <v>-34.558823529411761</v>
      </c>
      <c r="S2481" s="152"/>
    </row>
    <row r="2482" spans="1:19" s="145" customFormat="1" ht="14.45" customHeight="1">
      <c r="A2482" s="160"/>
      <c r="B2482" s="142" t="s">
        <v>107</v>
      </c>
      <c r="C2482" s="150">
        <v>62</v>
      </c>
      <c r="D2482" s="151">
        <v>63</v>
      </c>
      <c r="E2482" s="151">
        <v>78</v>
      </c>
      <c r="F2482" s="151">
        <v>70</v>
      </c>
      <c r="G2482" s="151">
        <v>101</v>
      </c>
      <c r="H2482" s="151">
        <v>31</v>
      </c>
      <c r="I2482" s="152">
        <v>44.285714285714285</v>
      </c>
      <c r="J2482" s="142"/>
      <c r="K2482" s="159" t="s">
        <v>107</v>
      </c>
      <c r="L2482" s="150">
        <v>50</v>
      </c>
      <c r="M2482" s="151">
        <v>51</v>
      </c>
      <c r="N2482" s="151">
        <v>67</v>
      </c>
      <c r="O2482" s="151">
        <v>99</v>
      </c>
      <c r="P2482" s="151">
        <v>132</v>
      </c>
      <c r="Q2482" s="151">
        <v>33</v>
      </c>
      <c r="R2482" s="152">
        <v>33.333333333333329</v>
      </c>
      <c r="S2482" s="152"/>
    </row>
    <row r="2483" spans="1:19" s="145" customFormat="1" ht="14.45" customHeight="1">
      <c r="A2483" s="160"/>
      <c r="B2483" s="142" t="s">
        <v>108</v>
      </c>
      <c r="C2483" s="150">
        <v>50</v>
      </c>
      <c r="D2483" s="151">
        <v>55</v>
      </c>
      <c r="E2483" s="151">
        <v>50</v>
      </c>
      <c r="F2483" s="151">
        <v>68</v>
      </c>
      <c r="G2483" s="151">
        <v>61</v>
      </c>
      <c r="H2483" s="151">
        <v>-7</v>
      </c>
      <c r="I2483" s="152">
        <v>-10.294117647058822</v>
      </c>
      <c r="J2483" s="142"/>
      <c r="K2483" s="159" t="s">
        <v>108</v>
      </c>
      <c r="L2483" s="150">
        <v>33</v>
      </c>
      <c r="M2483" s="151">
        <v>44</v>
      </c>
      <c r="N2483" s="151">
        <v>46</v>
      </c>
      <c r="O2483" s="151">
        <v>60</v>
      </c>
      <c r="P2483" s="151">
        <v>84</v>
      </c>
      <c r="Q2483" s="151">
        <v>24</v>
      </c>
      <c r="R2483" s="152">
        <v>40</v>
      </c>
      <c r="S2483" s="152"/>
    </row>
    <row r="2484" spans="1:19" s="145" customFormat="1" ht="14.45" customHeight="1">
      <c r="A2484" s="160"/>
      <c r="B2484" s="142" t="s">
        <v>109</v>
      </c>
      <c r="C2484" s="150">
        <v>31</v>
      </c>
      <c r="D2484" s="151">
        <v>37</v>
      </c>
      <c r="E2484" s="151">
        <v>50</v>
      </c>
      <c r="F2484" s="151">
        <v>38</v>
      </c>
      <c r="G2484" s="151">
        <v>53</v>
      </c>
      <c r="H2484" s="151">
        <v>15</v>
      </c>
      <c r="I2484" s="152">
        <v>39.473684210526315</v>
      </c>
      <c r="J2484" s="142"/>
      <c r="K2484" s="159" t="s">
        <v>109</v>
      </c>
      <c r="L2484" s="150">
        <v>12</v>
      </c>
      <c r="M2484" s="151">
        <v>38</v>
      </c>
      <c r="N2484" s="151">
        <v>33</v>
      </c>
      <c r="O2484" s="151">
        <v>41</v>
      </c>
      <c r="P2484" s="151">
        <v>47</v>
      </c>
      <c r="Q2484" s="151">
        <v>6</v>
      </c>
      <c r="R2484" s="152">
        <v>14.634146341463413</v>
      </c>
      <c r="S2484" s="152"/>
    </row>
    <row r="2485" spans="1:19" s="145" customFormat="1" ht="14.45" customHeight="1">
      <c r="A2485" s="160"/>
      <c r="B2485" s="142" t="s">
        <v>110</v>
      </c>
      <c r="C2485" s="150">
        <v>24</v>
      </c>
      <c r="D2485" s="151">
        <v>28</v>
      </c>
      <c r="E2485" s="151">
        <v>32</v>
      </c>
      <c r="F2485" s="151">
        <v>48</v>
      </c>
      <c r="G2485" s="151">
        <v>53</v>
      </c>
      <c r="H2485" s="151">
        <v>5</v>
      </c>
      <c r="I2485" s="152">
        <v>10.416666666666668</v>
      </c>
      <c r="J2485" s="142"/>
      <c r="K2485" s="159" t="s">
        <v>110</v>
      </c>
      <c r="L2485" s="150">
        <v>7</v>
      </c>
      <c r="M2485" s="151">
        <v>22</v>
      </c>
      <c r="N2485" s="151">
        <v>32</v>
      </c>
      <c r="O2485" s="151">
        <v>34</v>
      </c>
      <c r="P2485" s="151">
        <v>50</v>
      </c>
      <c r="Q2485" s="151">
        <v>16</v>
      </c>
      <c r="R2485" s="152">
        <v>47.058823529411761</v>
      </c>
      <c r="S2485" s="152"/>
    </row>
    <row r="2486" spans="1:19" s="145" customFormat="1" ht="14.45" customHeight="1">
      <c r="A2486" s="160"/>
      <c r="B2486" s="142" t="s">
        <v>111</v>
      </c>
      <c r="C2486" s="323" t="s">
        <v>313</v>
      </c>
      <c r="D2486" s="151" t="s">
        <v>313</v>
      </c>
      <c r="E2486" s="151" t="s">
        <v>313</v>
      </c>
      <c r="F2486" s="151" t="s">
        <v>313</v>
      </c>
      <c r="G2486" s="151" t="s">
        <v>313</v>
      </c>
      <c r="H2486" s="151"/>
      <c r="I2486" s="152"/>
      <c r="J2486" s="160"/>
      <c r="K2486" s="142" t="s">
        <v>111</v>
      </c>
      <c r="L2486" s="323" t="s">
        <v>313</v>
      </c>
      <c r="M2486" s="151" t="s">
        <v>313</v>
      </c>
      <c r="N2486" s="151" t="s">
        <v>313</v>
      </c>
      <c r="O2486" s="151">
        <v>2</v>
      </c>
      <c r="P2486" s="151" t="s">
        <v>313</v>
      </c>
      <c r="Q2486" s="151"/>
      <c r="R2486" s="152"/>
      <c r="S2486" s="160"/>
    </row>
    <row r="2487" spans="1:19" s="145" customFormat="1" ht="14.45" customHeight="1">
      <c r="A2487" s="160"/>
      <c r="B2487" s="160"/>
      <c r="C2487" s="160"/>
      <c r="D2487" s="160"/>
      <c r="E2487" s="160"/>
      <c r="F2487" s="160"/>
      <c r="G2487" s="161"/>
      <c r="H2487" s="160"/>
      <c r="I2487" s="160"/>
      <c r="J2487" s="160"/>
      <c r="K2487" s="160"/>
      <c r="L2487" s="160"/>
      <c r="M2487" s="160"/>
      <c r="N2487" s="160"/>
      <c r="O2487" s="160"/>
      <c r="P2487" s="161"/>
      <c r="Q2487" s="160"/>
      <c r="R2487" s="160"/>
      <c r="S2487" s="160"/>
    </row>
    <row r="2488" spans="1:19" s="145" customFormat="1" ht="14.45" customHeight="1">
      <c r="A2488" s="160"/>
      <c r="B2488" s="160"/>
      <c r="C2488" s="160"/>
      <c r="D2488" s="160"/>
      <c r="E2488" s="160"/>
      <c r="F2488" s="160"/>
      <c r="G2488" s="161"/>
      <c r="H2488" s="160"/>
      <c r="I2488" s="160"/>
      <c r="J2488" s="160"/>
      <c r="K2488" s="160"/>
      <c r="L2488" s="160"/>
      <c r="M2488" s="160"/>
      <c r="N2488" s="160"/>
      <c r="O2488" s="160"/>
      <c r="P2488" s="161"/>
      <c r="Q2488" s="160"/>
      <c r="R2488" s="160"/>
      <c r="S2488" s="160"/>
    </row>
    <row r="2489" spans="1:19" s="145" customFormat="1" ht="14.45" customHeight="1">
      <c r="A2489" s="138"/>
      <c r="B2489" s="138" t="s">
        <v>718</v>
      </c>
      <c r="C2489" s="138"/>
      <c r="D2489" s="138"/>
      <c r="E2489" s="138"/>
      <c r="F2489" s="138"/>
      <c r="G2489" s="138"/>
      <c r="H2489" s="138"/>
      <c r="I2489" s="138"/>
      <c r="J2489" s="138"/>
      <c r="K2489" s="138" t="s">
        <v>719</v>
      </c>
      <c r="L2489" s="138"/>
      <c r="M2489" s="138"/>
      <c r="N2489" s="138"/>
      <c r="O2489" s="138"/>
      <c r="P2489" s="138"/>
      <c r="Q2489" s="138"/>
      <c r="R2489" s="138"/>
      <c r="S2489" s="138"/>
    </row>
    <row r="2490" spans="1:19" s="145" customFormat="1" ht="14.45" customHeight="1">
      <c r="A2490" s="160"/>
      <c r="B2490" s="491" t="s">
        <v>335</v>
      </c>
      <c r="C2490" s="140"/>
      <c r="D2490" s="140"/>
      <c r="E2490" s="140"/>
      <c r="F2490" s="140"/>
      <c r="G2490" s="143"/>
      <c r="H2490" s="141"/>
      <c r="I2490" s="141"/>
      <c r="J2490" s="142"/>
      <c r="K2490" s="491" t="s">
        <v>335</v>
      </c>
      <c r="L2490" s="140"/>
      <c r="M2490" s="140"/>
      <c r="N2490" s="140"/>
      <c r="O2490" s="140"/>
      <c r="P2490" s="143"/>
      <c r="Q2490" s="141"/>
      <c r="R2490" s="141"/>
      <c r="S2490" s="144"/>
    </row>
    <row r="2491" spans="1:19" s="145" customFormat="1" ht="14.45" customHeight="1">
      <c r="A2491" s="160"/>
      <c r="B2491" s="492"/>
      <c r="C2491" s="146" t="s">
        <v>151</v>
      </c>
      <c r="D2491" s="146" t="s">
        <v>86</v>
      </c>
      <c r="E2491" s="146" t="s">
        <v>87</v>
      </c>
      <c r="F2491" s="146" t="s">
        <v>410</v>
      </c>
      <c r="G2491" s="146" t="s">
        <v>739</v>
      </c>
      <c r="H2491" s="81" t="s">
        <v>509</v>
      </c>
      <c r="I2491" s="147" t="s">
        <v>807</v>
      </c>
      <c r="J2491" s="142"/>
      <c r="K2491" s="492"/>
      <c r="L2491" s="146" t="s">
        <v>151</v>
      </c>
      <c r="M2491" s="146" t="s">
        <v>86</v>
      </c>
      <c r="N2491" s="146" t="s">
        <v>87</v>
      </c>
      <c r="O2491" s="146" t="s">
        <v>410</v>
      </c>
      <c r="P2491" s="146" t="s">
        <v>739</v>
      </c>
      <c r="Q2491" s="81" t="s">
        <v>509</v>
      </c>
      <c r="R2491" s="147" t="s">
        <v>807</v>
      </c>
      <c r="S2491" s="144"/>
    </row>
    <row r="2492" spans="1:19" s="145" customFormat="1" ht="14.45" customHeight="1">
      <c r="A2492" s="160"/>
      <c r="B2492" s="493"/>
      <c r="C2492" s="148"/>
      <c r="D2492" s="148"/>
      <c r="E2492" s="148"/>
      <c r="F2492" s="148"/>
      <c r="G2492" s="148"/>
      <c r="H2492" s="149" t="s">
        <v>88</v>
      </c>
      <c r="I2492" s="81" t="s">
        <v>511</v>
      </c>
      <c r="J2492" s="142"/>
      <c r="K2492" s="493"/>
      <c r="L2492" s="148"/>
      <c r="M2492" s="148"/>
      <c r="N2492" s="148"/>
      <c r="O2492" s="148"/>
      <c r="P2492" s="148"/>
      <c r="Q2492" s="149" t="s">
        <v>88</v>
      </c>
      <c r="R2492" s="81" t="s">
        <v>511</v>
      </c>
      <c r="S2492" s="144"/>
    </row>
    <row r="2493" spans="1:19" s="180" customFormat="1" ht="14.45" customHeight="1">
      <c r="B2493" s="188" t="s">
        <v>90</v>
      </c>
      <c r="C2493" s="187">
        <v>589</v>
      </c>
      <c r="D2493" s="183">
        <v>539</v>
      </c>
      <c r="E2493" s="183">
        <v>535</v>
      </c>
      <c r="F2493" s="183">
        <v>467</v>
      </c>
      <c r="G2493" s="183">
        <v>439</v>
      </c>
      <c r="H2493" s="182">
        <v>-28</v>
      </c>
      <c r="I2493" s="184">
        <v>-5.9957173447537473</v>
      </c>
      <c r="J2493" s="185"/>
      <c r="K2493" s="186" t="s">
        <v>90</v>
      </c>
      <c r="L2493" s="187">
        <v>658</v>
      </c>
      <c r="M2493" s="183">
        <v>677</v>
      </c>
      <c r="N2493" s="183">
        <v>673</v>
      </c>
      <c r="O2493" s="183">
        <v>628</v>
      </c>
      <c r="P2493" s="183">
        <v>701</v>
      </c>
      <c r="Q2493" s="182">
        <v>73</v>
      </c>
      <c r="R2493" s="184">
        <v>11.624203821656051</v>
      </c>
      <c r="S2493" s="184"/>
    </row>
    <row r="2494" spans="1:19" s="145" customFormat="1" ht="14.45" customHeight="1">
      <c r="A2494" s="160"/>
      <c r="B2494" s="299" t="s">
        <v>91</v>
      </c>
      <c r="C2494" s="150">
        <v>54</v>
      </c>
      <c r="D2494" s="151">
        <v>43</v>
      </c>
      <c r="E2494" s="151">
        <v>38</v>
      </c>
      <c r="F2494" s="151">
        <v>33</v>
      </c>
      <c r="G2494" s="151">
        <v>29</v>
      </c>
      <c r="H2494" s="151">
        <v>-4</v>
      </c>
      <c r="I2494" s="152">
        <v>-12.121212121212121</v>
      </c>
      <c r="J2494" s="142"/>
      <c r="K2494" s="154" t="s">
        <v>91</v>
      </c>
      <c r="L2494" s="150">
        <v>127</v>
      </c>
      <c r="M2494" s="151">
        <v>131</v>
      </c>
      <c r="N2494" s="151">
        <v>107</v>
      </c>
      <c r="O2494" s="151">
        <v>77</v>
      </c>
      <c r="P2494" s="151">
        <v>83</v>
      </c>
      <c r="Q2494" s="151">
        <v>6</v>
      </c>
      <c r="R2494" s="152">
        <v>7.7922077922077921</v>
      </c>
      <c r="S2494" s="152"/>
    </row>
    <row r="2495" spans="1:19" s="145" customFormat="1" ht="14.45" customHeight="1">
      <c r="A2495" s="160"/>
      <c r="B2495" s="299" t="s">
        <v>92</v>
      </c>
      <c r="C2495" s="150">
        <v>429</v>
      </c>
      <c r="D2495" s="151">
        <v>382</v>
      </c>
      <c r="E2495" s="151">
        <v>370</v>
      </c>
      <c r="F2495" s="151">
        <v>295</v>
      </c>
      <c r="G2495" s="151">
        <v>238</v>
      </c>
      <c r="H2495" s="151">
        <v>-57</v>
      </c>
      <c r="I2495" s="152">
        <v>-19.322033898305087</v>
      </c>
      <c r="J2495" s="142"/>
      <c r="K2495" s="154" t="s">
        <v>92</v>
      </c>
      <c r="L2495" s="150">
        <v>454</v>
      </c>
      <c r="M2495" s="151">
        <v>452</v>
      </c>
      <c r="N2495" s="151">
        <v>437</v>
      </c>
      <c r="O2495" s="151">
        <v>389</v>
      </c>
      <c r="P2495" s="151">
        <v>437</v>
      </c>
      <c r="Q2495" s="151">
        <v>48</v>
      </c>
      <c r="R2495" s="152">
        <v>12.339331619537274</v>
      </c>
      <c r="S2495" s="152"/>
    </row>
    <row r="2496" spans="1:19" s="139" customFormat="1" ht="14.45" customHeight="1">
      <c r="A2496" s="160"/>
      <c r="B2496" s="299" t="s">
        <v>93</v>
      </c>
      <c r="C2496" s="150">
        <v>106</v>
      </c>
      <c r="D2496" s="151">
        <v>114</v>
      </c>
      <c r="E2496" s="151">
        <v>127</v>
      </c>
      <c r="F2496" s="151">
        <v>139</v>
      </c>
      <c r="G2496" s="151">
        <v>172</v>
      </c>
      <c r="H2496" s="151">
        <v>33</v>
      </c>
      <c r="I2496" s="152">
        <v>23.741007194244602</v>
      </c>
      <c r="J2496" s="142"/>
      <c r="K2496" s="154" t="s">
        <v>93</v>
      </c>
      <c r="L2496" s="150">
        <v>77</v>
      </c>
      <c r="M2496" s="151">
        <v>94</v>
      </c>
      <c r="N2496" s="151">
        <v>129</v>
      </c>
      <c r="O2496" s="151">
        <v>161</v>
      </c>
      <c r="P2496" s="151">
        <v>181</v>
      </c>
      <c r="Q2496" s="151">
        <v>20</v>
      </c>
      <c r="R2496" s="152">
        <v>12.422360248447205</v>
      </c>
      <c r="S2496" s="152"/>
    </row>
    <row r="2497" spans="1:19" s="145" customFormat="1" ht="14.45" customHeight="1">
      <c r="A2497" s="160"/>
      <c r="B2497" s="142"/>
      <c r="C2497" s="150"/>
      <c r="D2497" s="157"/>
      <c r="E2497" s="157"/>
      <c r="F2497" s="157"/>
      <c r="G2497" s="157"/>
      <c r="H2497" s="157"/>
      <c r="I2497" s="158"/>
      <c r="J2497" s="142"/>
      <c r="K2497" s="159"/>
      <c r="L2497" s="150"/>
      <c r="M2497" s="157"/>
      <c r="N2497" s="157"/>
      <c r="O2497" s="157"/>
      <c r="P2497" s="157"/>
      <c r="Q2497" s="157"/>
      <c r="R2497" s="158"/>
      <c r="S2497" s="158"/>
    </row>
    <row r="2498" spans="1:19" s="145" customFormat="1" ht="14.45" customHeight="1">
      <c r="A2498" s="160"/>
      <c r="B2498" s="142" t="s">
        <v>94</v>
      </c>
      <c r="C2498" s="150">
        <v>12</v>
      </c>
      <c r="D2498" s="151">
        <v>8</v>
      </c>
      <c r="E2498" s="151">
        <v>7</v>
      </c>
      <c r="F2498" s="151">
        <v>11</v>
      </c>
      <c r="G2498" s="151">
        <v>8</v>
      </c>
      <c r="H2498" s="151">
        <v>-3</v>
      </c>
      <c r="I2498" s="152">
        <v>-27.27272727272727</v>
      </c>
      <c r="J2498" s="142"/>
      <c r="K2498" s="159" t="s">
        <v>94</v>
      </c>
      <c r="L2498" s="150">
        <v>43</v>
      </c>
      <c r="M2498" s="151">
        <v>36</v>
      </c>
      <c r="N2498" s="151">
        <v>24</v>
      </c>
      <c r="O2498" s="151">
        <v>16</v>
      </c>
      <c r="P2498" s="151">
        <v>38</v>
      </c>
      <c r="Q2498" s="151">
        <v>22</v>
      </c>
      <c r="R2498" s="152">
        <v>137.5</v>
      </c>
      <c r="S2498" s="152"/>
    </row>
    <row r="2499" spans="1:19" s="145" customFormat="1" ht="14.45" customHeight="1">
      <c r="A2499" s="160"/>
      <c r="B2499" s="142" t="s">
        <v>95</v>
      </c>
      <c r="C2499" s="150">
        <v>15</v>
      </c>
      <c r="D2499" s="151">
        <v>17</v>
      </c>
      <c r="E2499" s="151">
        <v>11</v>
      </c>
      <c r="F2499" s="151">
        <v>9</v>
      </c>
      <c r="G2499" s="151">
        <v>13</v>
      </c>
      <c r="H2499" s="151">
        <v>4</v>
      </c>
      <c r="I2499" s="152">
        <v>44.444444444444443</v>
      </c>
      <c r="J2499" s="142"/>
      <c r="K2499" s="159" t="s">
        <v>95</v>
      </c>
      <c r="L2499" s="150">
        <v>48</v>
      </c>
      <c r="M2499" s="151">
        <v>46</v>
      </c>
      <c r="N2499" s="151">
        <v>40</v>
      </c>
      <c r="O2499" s="151">
        <v>25</v>
      </c>
      <c r="P2499" s="151">
        <v>23</v>
      </c>
      <c r="Q2499" s="151">
        <v>-2</v>
      </c>
      <c r="R2499" s="152">
        <v>-8</v>
      </c>
      <c r="S2499" s="152"/>
    </row>
    <row r="2500" spans="1:19" s="153" customFormat="1" ht="14.45" customHeight="1">
      <c r="A2500" s="160"/>
      <c r="B2500" s="142" t="s">
        <v>96</v>
      </c>
      <c r="C2500" s="150">
        <v>27</v>
      </c>
      <c r="D2500" s="151">
        <v>18</v>
      </c>
      <c r="E2500" s="151">
        <v>20</v>
      </c>
      <c r="F2500" s="151">
        <v>13</v>
      </c>
      <c r="G2500" s="151">
        <v>8</v>
      </c>
      <c r="H2500" s="151">
        <v>-5</v>
      </c>
      <c r="I2500" s="152">
        <v>-38.461538461538467</v>
      </c>
      <c r="J2500" s="142"/>
      <c r="K2500" s="159" t="s">
        <v>96</v>
      </c>
      <c r="L2500" s="150">
        <v>36</v>
      </c>
      <c r="M2500" s="151">
        <v>49</v>
      </c>
      <c r="N2500" s="151">
        <v>43</v>
      </c>
      <c r="O2500" s="151">
        <v>36</v>
      </c>
      <c r="P2500" s="151">
        <v>22</v>
      </c>
      <c r="Q2500" s="151">
        <v>-14</v>
      </c>
      <c r="R2500" s="152">
        <v>-38.888888888888893</v>
      </c>
      <c r="S2500" s="152"/>
    </row>
    <row r="2501" spans="1:19" s="145" customFormat="1" ht="14.45" customHeight="1">
      <c r="A2501" s="160"/>
      <c r="B2501" s="142" t="s">
        <v>97</v>
      </c>
      <c r="C2501" s="150">
        <v>24</v>
      </c>
      <c r="D2501" s="151">
        <v>23</v>
      </c>
      <c r="E2501" s="151">
        <v>17</v>
      </c>
      <c r="F2501" s="151">
        <v>20</v>
      </c>
      <c r="G2501" s="151">
        <v>16</v>
      </c>
      <c r="H2501" s="151">
        <v>-4</v>
      </c>
      <c r="I2501" s="152">
        <v>-20</v>
      </c>
      <c r="J2501" s="142"/>
      <c r="K2501" s="159" t="s">
        <v>97</v>
      </c>
      <c r="L2501" s="150">
        <v>49</v>
      </c>
      <c r="M2501" s="151">
        <v>32</v>
      </c>
      <c r="N2501" s="151">
        <v>42</v>
      </c>
      <c r="O2501" s="151">
        <v>38</v>
      </c>
      <c r="P2501" s="151">
        <v>35</v>
      </c>
      <c r="Q2501" s="151">
        <v>-3</v>
      </c>
      <c r="R2501" s="152">
        <v>-7.8947368421052628</v>
      </c>
      <c r="S2501" s="152"/>
    </row>
    <row r="2502" spans="1:19" s="145" customFormat="1" ht="14.45" customHeight="1">
      <c r="A2502" s="160"/>
      <c r="B2502" s="142" t="s">
        <v>98</v>
      </c>
      <c r="C2502" s="150">
        <v>35</v>
      </c>
      <c r="D2502" s="151">
        <v>23</v>
      </c>
      <c r="E2502" s="151">
        <v>20</v>
      </c>
      <c r="F2502" s="151">
        <v>9</v>
      </c>
      <c r="G2502" s="151">
        <v>12</v>
      </c>
      <c r="H2502" s="151">
        <v>3</v>
      </c>
      <c r="I2502" s="152">
        <v>33.333333333333329</v>
      </c>
      <c r="J2502" s="142"/>
      <c r="K2502" s="159" t="s">
        <v>98</v>
      </c>
      <c r="L2502" s="150">
        <v>31</v>
      </c>
      <c r="M2502" s="151">
        <v>32</v>
      </c>
      <c r="N2502" s="151">
        <v>24</v>
      </c>
      <c r="O2502" s="151">
        <v>26</v>
      </c>
      <c r="P2502" s="151">
        <v>26</v>
      </c>
      <c r="Q2502" s="151">
        <v>0</v>
      </c>
      <c r="R2502" s="152">
        <v>0</v>
      </c>
      <c r="S2502" s="152"/>
    </row>
    <row r="2503" spans="1:19" s="145" customFormat="1" ht="14.45" customHeight="1">
      <c r="A2503" s="160"/>
      <c r="B2503" s="142" t="s">
        <v>99</v>
      </c>
      <c r="C2503" s="150">
        <v>27</v>
      </c>
      <c r="D2503" s="151">
        <v>25</v>
      </c>
      <c r="E2503" s="151">
        <v>27</v>
      </c>
      <c r="F2503" s="151">
        <v>16</v>
      </c>
      <c r="G2503" s="151">
        <v>5</v>
      </c>
      <c r="H2503" s="151">
        <v>-11</v>
      </c>
      <c r="I2503" s="152">
        <v>-68.75</v>
      </c>
      <c r="J2503" s="142"/>
      <c r="K2503" s="159" t="s">
        <v>99</v>
      </c>
      <c r="L2503" s="150">
        <v>36</v>
      </c>
      <c r="M2503" s="151">
        <v>26</v>
      </c>
      <c r="N2503" s="151">
        <v>22</v>
      </c>
      <c r="O2503" s="151">
        <v>18</v>
      </c>
      <c r="P2503" s="151">
        <v>34</v>
      </c>
      <c r="Q2503" s="151">
        <v>16</v>
      </c>
      <c r="R2503" s="152">
        <v>88.888888888888886</v>
      </c>
      <c r="S2503" s="152"/>
    </row>
    <row r="2504" spans="1:19" s="145" customFormat="1" ht="14.45" customHeight="1">
      <c r="A2504" s="160"/>
      <c r="B2504" s="142" t="s">
        <v>100</v>
      </c>
      <c r="C2504" s="150">
        <v>21</v>
      </c>
      <c r="D2504" s="151">
        <v>28</v>
      </c>
      <c r="E2504" s="151">
        <v>28</v>
      </c>
      <c r="F2504" s="151">
        <v>25</v>
      </c>
      <c r="G2504" s="151">
        <v>17</v>
      </c>
      <c r="H2504" s="151">
        <v>-8</v>
      </c>
      <c r="I2504" s="152">
        <v>-32</v>
      </c>
      <c r="J2504" s="142"/>
      <c r="K2504" s="159" t="s">
        <v>100</v>
      </c>
      <c r="L2504" s="150">
        <v>47</v>
      </c>
      <c r="M2504" s="151">
        <v>50</v>
      </c>
      <c r="N2504" s="151">
        <v>25</v>
      </c>
      <c r="O2504" s="151">
        <v>23</v>
      </c>
      <c r="P2504" s="151">
        <v>34</v>
      </c>
      <c r="Q2504" s="151">
        <v>11</v>
      </c>
      <c r="R2504" s="152">
        <v>47.826086956521742</v>
      </c>
      <c r="S2504" s="152"/>
    </row>
    <row r="2505" spans="1:19" s="145" customFormat="1" ht="14.45" customHeight="1">
      <c r="A2505" s="160"/>
      <c r="B2505" s="142" t="s">
        <v>118</v>
      </c>
      <c r="C2505" s="150">
        <v>41</v>
      </c>
      <c r="D2505" s="151">
        <v>25</v>
      </c>
      <c r="E2505" s="151">
        <v>30</v>
      </c>
      <c r="F2505" s="151">
        <v>27</v>
      </c>
      <c r="G2505" s="151">
        <v>35</v>
      </c>
      <c r="H2505" s="151">
        <v>8</v>
      </c>
      <c r="I2505" s="152">
        <v>29.629629629629626</v>
      </c>
      <c r="J2505" s="142"/>
      <c r="K2505" s="159" t="s">
        <v>118</v>
      </c>
      <c r="L2505" s="150">
        <v>56</v>
      </c>
      <c r="M2505" s="151">
        <v>46</v>
      </c>
      <c r="N2505" s="151">
        <v>49</v>
      </c>
      <c r="O2505" s="151">
        <v>29</v>
      </c>
      <c r="P2505" s="151">
        <v>50</v>
      </c>
      <c r="Q2505" s="151">
        <v>21</v>
      </c>
      <c r="R2505" s="152">
        <v>72.41379310344827</v>
      </c>
      <c r="S2505" s="152"/>
    </row>
    <row r="2506" spans="1:19" s="145" customFormat="1" ht="14.45" customHeight="1">
      <c r="A2506" s="160"/>
      <c r="B2506" s="142" t="s">
        <v>101</v>
      </c>
      <c r="C2506" s="150">
        <v>45</v>
      </c>
      <c r="D2506" s="151">
        <v>37</v>
      </c>
      <c r="E2506" s="151">
        <v>28</v>
      </c>
      <c r="F2506" s="151">
        <v>30</v>
      </c>
      <c r="G2506" s="151">
        <v>23</v>
      </c>
      <c r="H2506" s="151">
        <v>-7</v>
      </c>
      <c r="I2506" s="152">
        <v>-23.333333333333332</v>
      </c>
      <c r="J2506" s="142"/>
      <c r="K2506" s="159" t="s">
        <v>101</v>
      </c>
      <c r="L2506" s="150">
        <v>56</v>
      </c>
      <c r="M2506" s="151">
        <v>55</v>
      </c>
      <c r="N2506" s="151">
        <v>54</v>
      </c>
      <c r="O2506" s="151">
        <v>44</v>
      </c>
      <c r="P2506" s="151">
        <v>35</v>
      </c>
      <c r="Q2506" s="151">
        <v>-9</v>
      </c>
      <c r="R2506" s="152">
        <v>-20.454545454545457</v>
      </c>
      <c r="S2506" s="152"/>
    </row>
    <row r="2507" spans="1:19" s="145" customFormat="1" ht="14.45" customHeight="1">
      <c r="A2507" s="160"/>
      <c r="B2507" s="142" t="s">
        <v>102</v>
      </c>
      <c r="C2507" s="150">
        <v>85</v>
      </c>
      <c r="D2507" s="151">
        <v>40</v>
      </c>
      <c r="E2507" s="151">
        <v>35</v>
      </c>
      <c r="F2507" s="151">
        <v>26</v>
      </c>
      <c r="G2507" s="151">
        <v>35</v>
      </c>
      <c r="H2507" s="151">
        <v>9</v>
      </c>
      <c r="I2507" s="152">
        <v>34.615384615384613</v>
      </c>
      <c r="J2507" s="142"/>
      <c r="K2507" s="159" t="s">
        <v>102</v>
      </c>
      <c r="L2507" s="150">
        <v>48</v>
      </c>
      <c r="M2507" s="151">
        <v>57</v>
      </c>
      <c r="N2507" s="151">
        <v>57</v>
      </c>
      <c r="O2507" s="151">
        <v>57</v>
      </c>
      <c r="P2507" s="151">
        <v>50</v>
      </c>
      <c r="Q2507" s="151">
        <v>-7</v>
      </c>
      <c r="R2507" s="152">
        <v>-12.280701754385964</v>
      </c>
      <c r="S2507" s="152"/>
    </row>
    <row r="2508" spans="1:19" s="145" customFormat="1" ht="14.45" customHeight="1">
      <c r="A2508" s="160"/>
      <c r="B2508" s="142" t="s">
        <v>103</v>
      </c>
      <c r="C2508" s="150">
        <v>72</v>
      </c>
      <c r="D2508" s="151">
        <v>80</v>
      </c>
      <c r="E2508" s="151">
        <v>39</v>
      </c>
      <c r="F2508" s="151">
        <v>34</v>
      </c>
      <c r="G2508" s="151">
        <v>29</v>
      </c>
      <c r="H2508" s="151">
        <v>-5</v>
      </c>
      <c r="I2508" s="152">
        <v>-14.705882352941178</v>
      </c>
      <c r="J2508" s="142"/>
      <c r="K2508" s="159" t="s">
        <v>103</v>
      </c>
      <c r="L2508" s="150">
        <v>56</v>
      </c>
      <c r="M2508" s="151">
        <v>49</v>
      </c>
      <c r="N2508" s="151">
        <v>53</v>
      </c>
      <c r="O2508" s="151">
        <v>54</v>
      </c>
      <c r="P2508" s="151">
        <v>58</v>
      </c>
      <c r="Q2508" s="151">
        <v>4</v>
      </c>
      <c r="R2508" s="152">
        <v>7.4074074074074066</v>
      </c>
      <c r="S2508" s="152"/>
    </row>
    <row r="2509" spans="1:19" s="145" customFormat="1" ht="14.45" customHeight="1">
      <c r="A2509" s="160"/>
      <c r="B2509" s="142" t="s">
        <v>104</v>
      </c>
      <c r="C2509" s="150">
        <v>38</v>
      </c>
      <c r="D2509" s="151">
        <v>65</v>
      </c>
      <c r="E2509" s="151">
        <v>83</v>
      </c>
      <c r="F2509" s="151">
        <v>40</v>
      </c>
      <c r="G2509" s="151">
        <v>30</v>
      </c>
      <c r="H2509" s="151">
        <v>-10</v>
      </c>
      <c r="I2509" s="152">
        <v>-25</v>
      </c>
      <c r="J2509" s="142"/>
      <c r="K2509" s="159" t="s">
        <v>104</v>
      </c>
      <c r="L2509" s="150">
        <v>43</v>
      </c>
      <c r="M2509" s="151">
        <v>59</v>
      </c>
      <c r="N2509" s="151">
        <v>49</v>
      </c>
      <c r="O2509" s="151">
        <v>54</v>
      </c>
      <c r="P2509" s="151">
        <v>56</v>
      </c>
      <c r="Q2509" s="151">
        <v>2</v>
      </c>
      <c r="R2509" s="152">
        <v>3.7037037037037033</v>
      </c>
      <c r="S2509" s="152"/>
    </row>
    <row r="2510" spans="1:19" s="145" customFormat="1" ht="14.45" customHeight="1">
      <c r="A2510" s="160"/>
      <c r="B2510" s="142" t="s">
        <v>105</v>
      </c>
      <c r="C2510" s="150">
        <v>41</v>
      </c>
      <c r="D2510" s="151">
        <v>36</v>
      </c>
      <c r="E2510" s="151">
        <v>63</v>
      </c>
      <c r="F2510" s="151">
        <v>68</v>
      </c>
      <c r="G2510" s="151">
        <v>36</v>
      </c>
      <c r="H2510" s="151">
        <v>-32</v>
      </c>
      <c r="I2510" s="152">
        <v>-47.058823529411761</v>
      </c>
      <c r="J2510" s="142"/>
      <c r="K2510" s="159" t="s">
        <v>105</v>
      </c>
      <c r="L2510" s="150">
        <v>32</v>
      </c>
      <c r="M2510" s="151">
        <v>46</v>
      </c>
      <c r="N2510" s="151">
        <v>62</v>
      </c>
      <c r="O2510" s="151">
        <v>46</v>
      </c>
      <c r="P2510" s="151">
        <v>59</v>
      </c>
      <c r="Q2510" s="151">
        <v>13</v>
      </c>
      <c r="R2510" s="152">
        <v>28.260869565217391</v>
      </c>
      <c r="S2510" s="152"/>
    </row>
    <row r="2511" spans="1:19" s="145" customFormat="1" ht="14.45" customHeight="1">
      <c r="A2511" s="160"/>
      <c r="B2511" s="142" t="s">
        <v>106</v>
      </c>
      <c r="C2511" s="150">
        <v>31</v>
      </c>
      <c r="D2511" s="151">
        <v>34</v>
      </c>
      <c r="E2511" s="151">
        <v>37</v>
      </c>
      <c r="F2511" s="151">
        <v>49</v>
      </c>
      <c r="G2511" s="151">
        <v>64</v>
      </c>
      <c r="H2511" s="151">
        <v>15</v>
      </c>
      <c r="I2511" s="152">
        <v>30.612244897959183</v>
      </c>
      <c r="J2511" s="142"/>
      <c r="K2511" s="159" t="s">
        <v>106</v>
      </c>
      <c r="L2511" s="150">
        <v>28</v>
      </c>
      <c r="M2511" s="151">
        <v>34</v>
      </c>
      <c r="N2511" s="151">
        <v>47</v>
      </c>
      <c r="O2511" s="151">
        <v>60</v>
      </c>
      <c r="P2511" s="151">
        <v>43</v>
      </c>
      <c r="Q2511" s="151">
        <v>-17</v>
      </c>
      <c r="R2511" s="152">
        <v>-28.333333333333332</v>
      </c>
      <c r="S2511" s="152"/>
    </row>
    <row r="2512" spans="1:19" s="145" customFormat="1" ht="14.45" customHeight="1">
      <c r="A2512" s="160"/>
      <c r="B2512" s="142" t="s">
        <v>107</v>
      </c>
      <c r="C2512" s="150">
        <v>28</v>
      </c>
      <c r="D2512" s="151">
        <v>31</v>
      </c>
      <c r="E2512" s="151">
        <v>30</v>
      </c>
      <c r="F2512" s="151">
        <v>30</v>
      </c>
      <c r="G2512" s="151">
        <v>44</v>
      </c>
      <c r="H2512" s="151">
        <v>14</v>
      </c>
      <c r="I2512" s="152">
        <v>46.666666666666664</v>
      </c>
      <c r="J2512" s="142"/>
      <c r="K2512" s="159" t="s">
        <v>107</v>
      </c>
      <c r="L2512" s="150">
        <v>26</v>
      </c>
      <c r="M2512" s="151">
        <v>20</v>
      </c>
      <c r="N2512" s="151">
        <v>37</v>
      </c>
      <c r="O2512" s="151">
        <v>44</v>
      </c>
      <c r="P2512" s="151">
        <v>60</v>
      </c>
      <c r="Q2512" s="151">
        <v>16</v>
      </c>
      <c r="R2512" s="152">
        <v>36.363636363636367</v>
      </c>
      <c r="S2512" s="152"/>
    </row>
    <row r="2513" spans="1:19" s="145" customFormat="1" ht="14.45" customHeight="1">
      <c r="A2513" s="160"/>
      <c r="B2513" s="142" t="s">
        <v>108</v>
      </c>
      <c r="C2513" s="150">
        <v>24</v>
      </c>
      <c r="D2513" s="151">
        <v>22</v>
      </c>
      <c r="E2513" s="151">
        <v>27</v>
      </c>
      <c r="F2513" s="151">
        <v>29</v>
      </c>
      <c r="G2513" s="151">
        <v>26</v>
      </c>
      <c r="H2513" s="151">
        <v>-3</v>
      </c>
      <c r="I2513" s="152">
        <v>-10.344827586206897</v>
      </c>
      <c r="J2513" s="142"/>
      <c r="K2513" s="159" t="s">
        <v>108</v>
      </c>
      <c r="L2513" s="150">
        <v>12</v>
      </c>
      <c r="M2513" s="151">
        <v>22</v>
      </c>
      <c r="N2513" s="151">
        <v>20</v>
      </c>
      <c r="O2513" s="151">
        <v>31</v>
      </c>
      <c r="P2513" s="151">
        <v>35</v>
      </c>
      <c r="Q2513" s="151">
        <v>4</v>
      </c>
      <c r="R2513" s="152">
        <v>12.903225806451612</v>
      </c>
      <c r="S2513" s="152"/>
    </row>
    <row r="2514" spans="1:19" s="145" customFormat="1" ht="14.45" customHeight="1">
      <c r="A2514" s="160"/>
      <c r="B2514" s="142" t="s">
        <v>109</v>
      </c>
      <c r="C2514" s="150">
        <v>13</v>
      </c>
      <c r="D2514" s="151">
        <v>17</v>
      </c>
      <c r="E2514" s="151">
        <v>21</v>
      </c>
      <c r="F2514" s="151">
        <v>15</v>
      </c>
      <c r="G2514" s="151">
        <v>21</v>
      </c>
      <c r="H2514" s="151">
        <v>6</v>
      </c>
      <c r="I2514" s="152">
        <v>40</v>
      </c>
      <c r="J2514" s="142"/>
      <c r="K2514" s="159" t="s">
        <v>109</v>
      </c>
      <c r="L2514" s="150">
        <v>6</v>
      </c>
      <c r="M2514" s="151">
        <v>12</v>
      </c>
      <c r="N2514" s="151">
        <v>16</v>
      </c>
      <c r="O2514" s="151">
        <v>16</v>
      </c>
      <c r="P2514" s="151">
        <v>24</v>
      </c>
      <c r="Q2514" s="151">
        <v>8</v>
      </c>
      <c r="R2514" s="152">
        <v>50</v>
      </c>
      <c r="S2514" s="152"/>
    </row>
    <row r="2515" spans="1:19" s="145" customFormat="1" ht="14.45" customHeight="1">
      <c r="A2515" s="160"/>
      <c r="B2515" s="142" t="s">
        <v>110</v>
      </c>
      <c r="C2515" s="150">
        <v>10</v>
      </c>
      <c r="D2515" s="151">
        <v>10</v>
      </c>
      <c r="E2515" s="151">
        <v>12</v>
      </c>
      <c r="F2515" s="151">
        <v>16</v>
      </c>
      <c r="G2515" s="151">
        <v>17</v>
      </c>
      <c r="H2515" s="151">
        <v>1</v>
      </c>
      <c r="I2515" s="152">
        <v>6.25</v>
      </c>
      <c r="J2515" s="142"/>
      <c r="K2515" s="159" t="s">
        <v>110</v>
      </c>
      <c r="L2515" s="150">
        <v>5</v>
      </c>
      <c r="M2515" s="151">
        <v>6</v>
      </c>
      <c r="N2515" s="151">
        <v>9</v>
      </c>
      <c r="O2515" s="151">
        <v>10</v>
      </c>
      <c r="P2515" s="151">
        <v>19</v>
      </c>
      <c r="Q2515" s="151">
        <v>9</v>
      </c>
      <c r="R2515" s="152">
        <v>90</v>
      </c>
      <c r="S2515" s="152"/>
    </row>
    <row r="2516" spans="1:19" s="145" customFormat="1" ht="14.45" customHeight="1">
      <c r="A2516" s="160"/>
      <c r="B2516" s="142" t="s">
        <v>111</v>
      </c>
      <c r="C2516" s="323" t="s">
        <v>313</v>
      </c>
      <c r="D2516" s="151" t="s">
        <v>313</v>
      </c>
      <c r="E2516" s="151" t="s">
        <v>313</v>
      </c>
      <c r="F2516" s="151" t="s">
        <v>313</v>
      </c>
      <c r="G2516" s="151" t="s">
        <v>313</v>
      </c>
      <c r="H2516" s="151"/>
      <c r="I2516" s="152"/>
      <c r="J2516" s="160"/>
      <c r="K2516" s="142" t="s">
        <v>111</v>
      </c>
      <c r="L2516" s="323" t="s">
        <v>313</v>
      </c>
      <c r="M2516" s="151" t="s">
        <v>313</v>
      </c>
      <c r="N2516" s="151" t="s">
        <v>313</v>
      </c>
      <c r="O2516" s="151">
        <v>1</v>
      </c>
      <c r="P2516" s="151" t="s">
        <v>313</v>
      </c>
      <c r="Q2516" s="151"/>
      <c r="R2516" s="152"/>
      <c r="S2516" s="160"/>
    </row>
    <row r="2517" spans="1:19" s="145" customFormat="1" ht="14.45" customHeight="1">
      <c r="A2517" s="160"/>
      <c r="B2517" s="160"/>
      <c r="C2517" s="160"/>
      <c r="D2517" s="160"/>
      <c r="E2517" s="160"/>
      <c r="F2517" s="160"/>
      <c r="G2517" s="161"/>
      <c r="H2517" s="160"/>
      <c r="I2517" s="160"/>
      <c r="J2517" s="160"/>
      <c r="K2517" s="160"/>
      <c r="L2517" s="160"/>
      <c r="M2517" s="160"/>
      <c r="N2517" s="160"/>
      <c r="O2517" s="160"/>
      <c r="P2517" s="161"/>
      <c r="Q2517" s="160"/>
      <c r="R2517" s="160"/>
      <c r="S2517" s="160"/>
    </row>
    <row r="2518" spans="1:19" s="145" customFormat="1" ht="14.25" customHeight="1">
      <c r="A2518" s="160"/>
      <c r="B2518" s="160"/>
      <c r="C2518" s="160"/>
      <c r="D2518" s="160"/>
      <c r="E2518" s="160"/>
      <c r="F2518" s="160"/>
      <c r="G2518" s="161"/>
      <c r="H2518" s="160"/>
      <c r="I2518" s="160"/>
      <c r="J2518" s="160"/>
      <c r="K2518" s="160"/>
      <c r="L2518" s="160"/>
      <c r="M2518" s="160"/>
      <c r="N2518" s="160"/>
      <c r="O2518" s="160"/>
      <c r="P2518" s="161"/>
      <c r="Q2518" s="160"/>
      <c r="R2518" s="160"/>
      <c r="S2518" s="160"/>
    </row>
    <row r="2519" spans="1:19" s="145" customFormat="1" ht="14.25" customHeight="1">
      <c r="A2519" s="138"/>
      <c r="B2519" s="138" t="s">
        <v>720</v>
      </c>
      <c r="C2519" s="138"/>
      <c r="D2519" s="138"/>
      <c r="E2519" s="138"/>
      <c r="F2519" s="138"/>
      <c r="G2519" s="138"/>
      <c r="H2519" s="138"/>
      <c r="I2519" s="138"/>
      <c r="J2519" s="138"/>
      <c r="K2519" s="138" t="s">
        <v>721</v>
      </c>
      <c r="L2519" s="138"/>
      <c r="M2519" s="138"/>
      <c r="N2519" s="138"/>
      <c r="O2519" s="138"/>
      <c r="P2519" s="138"/>
      <c r="Q2519" s="138"/>
      <c r="R2519" s="138"/>
      <c r="S2519" s="138"/>
    </row>
    <row r="2520" spans="1:19" s="145" customFormat="1" ht="14.25" customHeight="1">
      <c r="A2520" s="160"/>
      <c r="B2520" s="491" t="s">
        <v>335</v>
      </c>
      <c r="C2520" s="140"/>
      <c r="D2520" s="140"/>
      <c r="E2520" s="140"/>
      <c r="F2520" s="140"/>
      <c r="G2520" s="143"/>
      <c r="H2520" s="141"/>
      <c r="I2520" s="141"/>
      <c r="J2520" s="142"/>
      <c r="K2520" s="491" t="s">
        <v>335</v>
      </c>
      <c r="L2520" s="140"/>
      <c r="M2520" s="140"/>
      <c r="N2520" s="140"/>
      <c r="O2520" s="140"/>
      <c r="P2520" s="143"/>
      <c r="Q2520" s="141"/>
      <c r="R2520" s="141"/>
      <c r="S2520" s="144"/>
    </row>
    <row r="2521" spans="1:19" s="145" customFormat="1" ht="14.25" customHeight="1">
      <c r="A2521" s="160"/>
      <c r="B2521" s="492"/>
      <c r="C2521" s="146" t="s">
        <v>151</v>
      </c>
      <c r="D2521" s="146" t="s">
        <v>86</v>
      </c>
      <c r="E2521" s="146" t="s">
        <v>87</v>
      </c>
      <c r="F2521" s="146" t="s">
        <v>410</v>
      </c>
      <c r="G2521" s="146" t="s">
        <v>739</v>
      </c>
      <c r="H2521" s="81" t="s">
        <v>509</v>
      </c>
      <c r="I2521" s="147" t="s">
        <v>807</v>
      </c>
      <c r="J2521" s="142"/>
      <c r="K2521" s="492"/>
      <c r="L2521" s="146" t="s">
        <v>151</v>
      </c>
      <c r="M2521" s="146" t="s">
        <v>86</v>
      </c>
      <c r="N2521" s="146" t="s">
        <v>87</v>
      </c>
      <c r="O2521" s="146" t="s">
        <v>410</v>
      </c>
      <c r="P2521" s="146" t="s">
        <v>739</v>
      </c>
      <c r="Q2521" s="81" t="s">
        <v>509</v>
      </c>
      <c r="R2521" s="147" t="s">
        <v>807</v>
      </c>
      <c r="S2521" s="144"/>
    </row>
    <row r="2522" spans="1:19" s="145" customFormat="1" ht="14.25" customHeight="1">
      <c r="A2522" s="160"/>
      <c r="B2522" s="493"/>
      <c r="C2522" s="148"/>
      <c r="D2522" s="148"/>
      <c r="E2522" s="148"/>
      <c r="F2522" s="148"/>
      <c r="G2522" s="148"/>
      <c r="H2522" s="149" t="s">
        <v>88</v>
      </c>
      <c r="I2522" s="81" t="s">
        <v>511</v>
      </c>
      <c r="J2522" s="142"/>
      <c r="K2522" s="493"/>
      <c r="L2522" s="148"/>
      <c r="M2522" s="148"/>
      <c r="N2522" s="148"/>
      <c r="O2522" s="148"/>
      <c r="P2522" s="148"/>
      <c r="Q2522" s="149" t="s">
        <v>88</v>
      </c>
      <c r="R2522" s="81" t="s">
        <v>511</v>
      </c>
      <c r="S2522" s="144"/>
    </row>
    <row r="2523" spans="1:19" s="190" customFormat="1" ht="14.25" customHeight="1">
      <c r="A2523" s="180"/>
      <c r="B2523" s="188" t="s">
        <v>90</v>
      </c>
      <c r="C2523" s="187">
        <v>619</v>
      </c>
      <c r="D2523" s="183">
        <v>587</v>
      </c>
      <c r="E2523" s="183">
        <v>542</v>
      </c>
      <c r="F2523" s="183">
        <v>504</v>
      </c>
      <c r="G2523" s="183">
        <v>474</v>
      </c>
      <c r="H2523" s="182">
        <v>-30</v>
      </c>
      <c r="I2523" s="184">
        <v>-5.9523809523809517</v>
      </c>
      <c r="J2523" s="185"/>
      <c r="K2523" s="186" t="s">
        <v>90</v>
      </c>
      <c r="L2523" s="187">
        <v>726</v>
      </c>
      <c r="M2523" s="183">
        <v>726</v>
      </c>
      <c r="N2523" s="183">
        <v>705</v>
      </c>
      <c r="O2523" s="183">
        <v>674</v>
      </c>
      <c r="P2523" s="183">
        <v>718</v>
      </c>
      <c r="Q2523" s="182">
        <v>44</v>
      </c>
      <c r="R2523" s="184">
        <v>6.5281899109792292</v>
      </c>
      <c r="S2523" s="184"/>
    </row>
    <row r="2524" spans="1:19" ht="14.25" customHeight="1">
      <c r="A2524" s="160"/>
      <c r="B2524" s="299" t="s">
        <v>91</v>
      </c>
      <c r="C2524" s="150">
        <v>55</v>
      </c>
      <c r="D2524" s="151">
        <v>40</v>
      </c>
      <c r="E2524" s="151">
        <v>41</v>
      </c>
      <c r="F2524" s="151">
        <v>33</v>
      </c>
      <c r="G2524" s="151">
        <v>31</v>
      </c>
      <c r="H2524" s="151">
        <v>-2</v>
      </c>
      <c r="I2524" s="152">
        <v>-6.0606060606060606</v>
      </c>
      <c r="J2524" s="142"/>
      <c r="K2524" s="154" t="s">
        <v>91</v>
      </c>
      <c r="L2524" s="150">
        <v>139</v>
      </c>
      <c r="M2524" s="151">
        <v>112</v>
      </c>
      <c r="N2524" s="151">
        <v>84</v>
      </c>
      <c r="O2524" s="151">
        <v>64</v>
      </c>
      <c r="P2524" s="151">
        <v>92</v>
      </c>
      <c r="Q2524" s="151">
        <v>28</v>
      </c>
      <c r="R2524" s="152">
        <v>43.75</v>
      </c>
      <c r="S2524" s="152"/>
    </row>
    <row r="2525" spans="1:19" ht="14.25" customHeight="1">
      <c r="A2525" s="160"/>
      <c r="B2525" s="299" t="s">
        <v>92</v>
      </c>
      <c r="C2525" s="150">
        <v>441</v>
      </c>
      <c r="D2525" s="151">
        <v>390</v>
      </c>
      <c r="E2525" s="151">
        <v>337</v>
      </c>
      <c r="F2525" s="151">
        <v>273</v>
      </c>
      <c r="G2525" s="151">
        <v>241</v>
      </c>
      <c r="H2525" s="151">
        <v>-32</v>
      </c>
      <c r="I2525" s="152">
        <v>-11.721611721611721</v>
      </c>
      <c r="J2525" s="142"/>
      <c r="K2525" s="154" t="s">
        <v>92</v>
      </c>
      <c r="L2525" s="150">
        <v>504</v>
      </c>
      <c r="M2525" s="151">
        <v>491</v>
      </c>
      <c r="N2525" s="151">
        <v>474</v>
      </c>
      <c r="O2525" s="151">
        <v>400</v>
      </c>
      <c r="P2525" s="151">
        <v>405</v>
      </c>
      <c r="Q2525" s="151">
        <v>5</v>
      </c>
      <c r="R2525" s="152">
        <v>1.25</v>
      </c>
      <c r="S2525" s="152"/>
    </row>
    <row r="2526" spans="1:19" ht="14.25" customHeight="1">
      <c r="A2526" s="160"/>
      <c r="B2526" s="299" t="s">
        <v>93</v>
      </c>
      <c r="C2526" s="150">
        <v>123</v>
      </c>
      <c r="D2526" s="151">
        <v>157</v>
      </c>
      <c r="E2526" s="151">
        <v>164</v>
      </c>
      <c r="F2526" s="151">
        <v>198</v>
      </c>
      <c r="G2526" s="151">
        <v>202</v>
      </c>
      <c r="H2526" s="151">
        <v>4</v>
      </c>
      <c r="I2526" s="152">
        <v>2.0202020202020203</v>
      </c>
      <c r="J2526" s="142"/>
      <c r="K2526" s="154" t="s">
        <v>93</v>
      </c>
      <c r="L2526" s="150">
        <v>83</v>
      </c>
      <c r="M2526" s="151">
        <v>123</v>
      </c>
      <c r="N2526" s="151">
        <v>147</v>
      </c>
      <c r="O2526" s="151">
        <v>209</v>
      </c>
      <c r="P2526" s="151">
        <v>221</v>
      </c>
      <c r="Q2526" s="151">
        <v>12</v>
      </c>
      <c r="R2526" s="152">
        <v>5.741626794258373</v>
      </c>
      <c r="S2526" s="152"/>
    </row>
    <row r="2527" spans="1:19" ht="14.25" customHeight="1">
      <c r="A2527" s="160"/>
      <c r="B2527" s="142"/>
      <c r="C2527" s="150"/>
      <c r="D2527" s="157"/>
      <c r="E2527" s="157"/>
      <c r="F2527" s="157"/>
      <c r="G2527" s="157"/>
      <c r="H2527" s="157"/>
      <c r="I2527" s="158"/>
      <c r="J2527" s="142"/>
      <c r="K2527" s="159"/>
      <c r="L2527" s="150"/>
      <c r="M2527" s="157"/>
      <c r="N2527" s="157"/>
      <c r="O2527" s="157"/>
      <c r="P2527" s="157"/>
      <c r="Q2527" s="157"/>
      <c r="R2527" s="158"/>
      <c r="S2527" s="158"/>
    </row>
    <row r="2528" spans="1:19" ht="14.25" customHeight="1">
      <c r="A2528" s="160"/>
      <c r="B2528" s="142" t="s">
        <v>94</v>
      </c>
      <c r="C2528" s="150">
        <v>14</v>
      </c>
      <c r="D2528" s="151">
        <v>9</v>
      </c>
      <c r="E2528" s="151">
        <v>13</v>
      </c>
      <c r="F2528" s="151">
        <v>6</v>
      </c>
      <c r="G2528" s="151">
        <v>11</v>
      </c>
      <c r="H2528" s="151">
        <v>5</v>
      </c>
      <c r="I2528" s="152">
        <v>83.333333333333343</v>
      </c>
      <c r="J2528" s="142"/>
      <c r="K2528" s="159" t="s">
        <v>94</v>
      </c>
      <c r="L2528" s="150">
        <v>41</v>
      </c>
      <c r="M2528" s="151">
        <v>20</v>
      </c>
      <c r="N2528" s="151">
        <v>26</v>
      </c>
      <c r="O2528" s="151">
        <v>19</v>
      </c>
      <c r="P2528" s="151">
        <v>35</v>
      </c>
      <c r="Q2528" s="151">
        <v>16</v>
      </c>
      <c r="R2528" s="152">
        <v>84.210526315789465</v>
      </c>
      <c r="S2528" s="152"/>
    </row>
    <row r="2529" spans="1:19" ht="14.25" customHeight="1">
      <c r="A2529" s="160"/>
      <c r="B2529" s="142" t="s">
        <v>95</v>
      </c>
      <c r="C2529" s="150">
        <v>11</v>
      </c>
      <c r="D2529" s="151">
        <v>16</v>
      </c>
      <c r="E2529" s="151">
        <v>11</v>
      </c>
      <c r="F2529" s="151">
        <v>14</v>
      </c>
      <c r="G2529" s="151">
        <v>8</v>
      </c>
      <c r="H2529" s="151">
        <v>-6</v>
      </c>
      <c r="I2529" s="152">
        <v>-42.857142857142854</v>
      </c>
      <c r="J2529" s="142"/>
      <c r="K2529" s="159" t="s">
        <v>95</v>
      </c>
      <c r="L2529" s="150">
        <v>51</v>
      </c>
      <c r="M2529" s="151">
        <v>45</v>
      </c>
      <c r="N2529" s="151">
        <v>18</v>
      </c>
      <c r="O2529" s="151">
        <v>24</v>
      </c>
      <c r="P2529" s="151">
        <v>31</v>
      </c>
      <c r="Q2529" s="151">
        <v>7</v>
      </c>
      <c r="R2529" s="152">
        <v>29.166666666666668</v>
      </c>
      <c r="S2529" s="152"/>
    </row>
    <row r="2530" spans="1:19" ht="14.25" customHeight="1">
      <c r="A2530" s="160"/>
      <c r="B2530" s="142" t="s">
        <v>96</v>
      </c>
      <c r="C2530" s="150">
        <v>30</v>
      </c>
      <c r="D2530" s="151">
        <v>15</v>
      </c>
      <c r="E2530" s="151">
        <v>17</v>
      </c>
      <c r="F2530" s="151">
        <v>13</v>
      </c>
      <c r="G2530" s="151">
        <v>12</v>
      </c>
      <c r="H2530" s="151">
        <v>-1</v>
      </c>
      <c r="I2530" s="152">
        <v>-7.6923076923076925</v>
      </c>
      <c r="J2530" s="142"/>
      <c r="K2530" s="159" t="s">
        <v>96</v>
      </c>
      <c r="L2530" s="150">
        <v>47</v>
      </c>
      <c r="M2530" s="151">
        <v>47</v>
      </c>
      <c r="N2530" s="151">
        <v>40</v>
      </c>
      <c r="O2530" s="151">
        <v>21</v>
      </c>
      <c r="P2530" s="151">
        <v>26</v>
      </c>
      <c r="Q2530" s="151">
        <v>5</v>
      </c>
      <c r="R2530" s="152">
        <v>23.809523809523807</v>
      </c>
      <c r="S2530" s="152"/>
    </row>
    <row r="2531" spans="1:19" ht="14.25" customHeight="1">
      <c r="A2531" s="160"/>
      <c r="B2531" s="142" t="s">
        <v>97</v>
      </c>
      <c r="C2531" s="150">
        <v>29</v>
      </c>
      <c r="D2531" s="151">
        <v>23</v>
      </c>
      <c r="E2531" s="151">
        <v>17</v>
      </c>
      <c r="F2531" s="151">
        <v>17</v>
      </c>
      <c r="G2531" s="151">
        <v>15</v>
      </c>
      <c r="H2531" s="151">
        <v>-2</v>
      </c>
      <c r="I2531" s="152">
        <v>-11.76470588235294</v>
      </c>
      <c r="J2531" s="142"/>
      <c r="K2531" s="159" t="s">
        <v>97</v>
      </c>
      <c r="L2531" s="150">
        <v>47</v>
      </c>
      <c r="M2531" s="151">
        <v>40</v>
      </c>
      <c r="N2531" s="151">
        <v>47</v>
      </c>
      <c r="O2531" s="151">
        <v>38</v>
      </c>
      <c r="P2531" s="151">
        <v>19</v>
      </c>
      <c r="Q2531" s="151">
        <v>-19</v>
      </c>
      <c r="R2531" s="152">
        <v>-50</v>
      </c>
      <c r="S2531" s="152"/>
    </row>
    <row r="2532" spans="1:19" ht="14.25" customHeight="1">
      <c r="A2532" s="160"/>
      <c r="B2532" s="142" t="s">
        <v>98</v>
      </c>
      <c r="C2532" s="150">
        <v>30</v>
      </c>
      <c r="D2532" s="151">
        <v>20</v>
      </c>
      <c r="E2532" s="151">
        <v>23</v>
      </c>
      <c r="F2532" s="151">
        <v>14</v>
      </c>
      <c r="G2532" s="151">
        <v>11</v>
      </c>
      <c r="H2532" s="151">
        <v>-3</v>
      </c>
      <c r="I2532" s="152">
        <v>-21.428571428571427</v>
      </c>
      <c r="J2532" s="142"/>
      <c r="K2532" s="159" t="s">
        <v>98</v>
      </c>
      <c r="L2532" s="150">
        <v>41</v>
      </c>
      <c r="M2532" s="151">
        <v>36</v>
      </c>
      <c r="N2532" s="151">
        <v>40</v>
      </c>
      <c r="O2532" s="151">
        <v>33</v>
      </c>
      <c r="P2532" s="151">
        <v>30</v>
      </c>
      <c r="Q2532" s="151">
        <v>-3</v>
      </c>
      <c r="R2532" s="152">
        <v>-9.0909090909090917</v>
      </c>
      <c r="S2532" s="152"/>
    </row>
    <row r="2533" spans="1:19" ht="14.25" customHeight="1">
      <c r="A2533" s="160"/>
      <c r="B2533" s="142" t="s">
        <v>99</v>
      </c>
      <c r="C2533" s="150">
        <v>24</v>
      </c>
      <c r="D2533" s="151">
        <v>22</v>
      </c>
      <c r="E2533" s="151">
        <v>15</v>
      </c>
      <c r="F2533" s="151">
        <v>15</v>
      </c>
      <c r="G2533" s="151">
        <v>10</v>
      </c>
      <c r="H2533" s="151">
        <v>-5</v>
      </c>
      <c r="I2533" s="152">
        <v>-33.333333333333329</v>
      </c>
      <c r="J2533" s="142"/>
      <c r="K2533" s="159" t="s">
        <v>99</v>
      </c>
      <c r="L2533" s="150">
        <v>42</v>
      </c>
      <c r="M2533" s="151">
        <v>30</v>
      </c>
      <c r="N2533" s="151">
        <v>22</v>
      </c>
      <c r="O2533" s="151">
        <v>22</v>
      </c>
      <c r="P2533" s="151">
        <v>27</v>
      </c>
      <c r="Q2533" s="151">
        <v>5</v>
      </c>
      <c r="R2533" s="152">
        <v>22.727272727272727</v>
      </c>
      <c r="S2533" s="152"/>
    </row>
    <row r="2534" spans="1:19" ht="14.25" customHeight="1">
      <c r="A2534" s="160"/>
      <c r="B2534" s="142" t="s">
        <v>100</v>
      </c>
      <c r="C2534" s="150">
        <v>32</v>
      </c>
      <c r="D2534" s="151">
        <v>22</v>
      </c>
      <c r="E2534" s="151">
        <v>21</v>
      </c>
      <c r="F2534" s="151">
        <v>15</v>
      </c>
      <c r="G2534" s="151">
        <v>23</v>
      </c>
      <c r="H2534" s="151">
        <v>8</v>
      </c>
      <c r="I2534" s="152">
        <v>53.333333333333336</v>
      </c>
      <c r="J2534" s="142"/>
      <c r="K2534" s="159" t="s">
        <v>100</v>
      </c>
      <c r="L2534" s="150">
        <v>53</v>
      </c>
      <c r="M2534" s="151">
        <v>49</v>
      </c>
      <c r="N2534" s="151">
        <v>30</v>
      </c>
      <c r="O2534" s="151">
        <v>29</v>
      </c>
      <c r="P2534" s="151">
        <v>37</v>
      </c>
      <c r="Q2534" s="151">
        <v>8</v>
      </c>
      <c r="R2534" s="152">
        <v>27.586206896551722</v>
      </c>
      <c r="S2534" s="152"/>
    </row>
    <row r="2535" spans="1:19" ht="14.25" customHeight="1">
      <c r="A2535" s="160"/>
      <c r="B2535" s="142" t="s">
        <v>118</v>
      </c>
      <c r="C2535" s="150">
        <v>45</v>
      </c>
      <c r="D2535" s="151">
        <v>30</v>
      </c>
      <c r="E2535" s="151">
        <v>24</v>
      </c>
      <c r="F2535" s="151">
        <v>20</v>
      </c>
      <c r="G2535" s="151">
        <v>22</v>
      </c>
      <c r="H2535" s="151">
        <v>2</v>
      </c>
      <c r="I2535" s="152">
        <v>10</v>
      </c>
      <c r="J2535" s="142"/>
      <c r="K2535" s="159" t="s">
        <v>118</v>
      </c>
      <c r="L2535" s="150">
        <v>64</v>
      </c>
      <c r="M2535" s="151">
        <v>53</v>
      </c>
      <c r="N2535" s="151">
        <v>51</v>
      </c>
      <c r="O2535" s="151">
        <v>31</v>
      </c>
      <c r="P2535" s="151">
        <v>52</v>
      </c>
      <c r="Q2535" s="151">
        <v>21</v>
      </c>
      <c r="R2535" s="152">
        <v>67.741935483870961</v>
      </c>
      <c r="S2535" s="152"/>
    </row>
    <row r="2536" spans="1:19" ht="14.25" customHeight="1">
      <c r="A2536" s="160"/>
      <c r="B2536" s="142" t="s">
        <v>101</v>
      </c>
      <c r="C2536" s="150">
        <v>54</v>
      </c>
      <c r="D2536" s="151">
        <v>46</v>
      </c>
      <c r="E2536" s="151">
        <v>25</v>
      </c>
      <c r="F2536" s="151">
        <v>28</v>
      </c>
      <c r="G2536" s="151">
        <v>20</v>
      </c>
      <c r="H2536" s="151">
        <v>-8</v>
      </c>
      <c r="I2536" s="152">
        <v>-28.571428571428569</v>
      </c>
      <c r="J2536" s="142"/>
      <c r="K2536" s="159" t="s">
        <v>101</v>
      </c>
      <c r="L2536" s="150">
        <v>51</v>
      </c>
      <c r="M2536" s="151">
        <v>62</v>
      </c>
      <c r="N2536" s="151">
        <v>49</v>
      </c>
      <c r="O2536" s="151">
        <v>50</v>
      </c>
      <c r="P2536" s="151">
        <v>35</v>
      </c>
      <c r="Q2536" s="151">
        <v>-15</v>
      </c>
      <c r="R2536" s="152">
        <v>-30</v>
      </c>
      <c r="S2536" s="152"/>
    </row>
    <row r="2537" spans="1:19" ht="14.25" customHeight="1">
      <c r="A2537" s="160"/>
      <c r="B2537" s="142" t="s">
        <v>102</v>
      </c>
      <c r="C2537" s="150">
        <v>52</v>
      </c>
      <c r="D2537" s="151">
        <v>51</v>
      </c>
      <c r="E2537" s="151">
        <v>47</v>
      </c>
      <c r="F2537" s="151">
        <v>28</v>
      </c>
      <c r="G2537" s="151">
        <v>29</v>
      </c>
      <c r="H2537" s="151">
        <v>1</v>
      </c>
      <c r="I2537" s="152">
        <v>3.5714285714285712</v>
      </c>
      <c r="J2537" s="142"/>
      <c r="K2537" s="159" t="s">
        <v>102</v>
      </c>
      <c r="L2537" s="150">
        <v>50</v>
      </c>
      <c r="M2537" s="151">
        <v>45</v>
      </c>
      <c r="N2537" s="151">
        <v>64</v>
      </c>
      <c r="O2537" s="151">
        <v>46</v>
      </c>
      <c r="P2537" s="151">
        <v>53</v>
      </c>
      <c r="Q2537" s="151">
        <v>7</v>
      </c>
      <c r="R2537" s="152">
        <v>15.217391304347828</v>
      </c>
      <c r="S2537" s="152"/>
    </row>
    <row r="2538" spans="1:19" ht="14.25" customHeight="1">
      <c r="A2538" s="160"/>
      <c r="B2538" s="142" t="s">
        <v>103</v>
      </c>
      <c r="C2538" s="150">
        <v>70</v>
      </c>
      <c r="D2538" s="151">
        <v>48</v>
      </c>
      <c r="E2538" s="151">
        <v>49</v>
      </c>
      <c r="F2538" s="151">
        <v>45</v>
      </c>
      <c r="G2538" s="151">
        <v>25</v>
      </c>
      <c r="H2538" s="151">
        <v>-20</v>
      </c>
      <c r="I2538" s="152">
        <v>-44.444444444444443</v>
      </c>
      <c r="J2538" s="142"/>
      <c r="K2538" s="159" t="s">
        <v>103</v>
      </c>
      <c r="L2538" s="150">
        <v>74</v>
      </c>
      <c r="M2538" s="151">
        <v>52</v>
      </c>
      <c r="N2538" s="151">
        <v>44</v>
      </c>
      <c r="O2538" s="151">
        <v>58</v>
      </c>
      <c r="P2538" s="151">
        <v>48</v>
      </c>
      <c r="Q2538" s="151">
        <v>-10</v>
      </c>
      <c r="R2538" s="152">
        <v>-17.241379310344829</v>
      </c>
      <c r="S2538" s="152"/>
    </row>
    <row r="2539" spans="1:19" ht="14.25" customHeight="1">
      <c r="A2539" s="160"/>
      <c r="B2539" s="142" t="s">
        <v>104</v>
      </c>
      <c r="C2539" s="150">
        <v>51</v>
      </c>
      <c r="D2539" s="151">
        <v>81</v>
      </c>
      <c r="E2539" s="151">
        <v>44</v>
      </c>
      <c r="F2539" s="151">
        <v>45</v>
      </c>
      <c r="G2539" s="151">
        <v>41</v>
      </c>
      <c r="H2539" s="151">
        <v>-4</v>
      </c>
      <c r="I2539" s="152">
        <v>-8.8888888888888893</v>
      </c>
      <c r="J2539" s="142"/>
      <c r="K2539" s="159" t="s">
        <v>104</v>
      </c>
      <c r="L2539" s="150">
        <v>51</v>
      </c>
      <c r="M2539" s="151">
        <v>75</v>
      </c>
      <c r="N2539" s="151">
        <v>48</v>
      </c>
      <c r="O2539" s="151">
        <v>47</v>
      </c>
      <c r="P2539" s="151">
        <v>57</v>
      </c>
      <c r="Q2539" s="151">
        <v>10</v>
      </c>
      <c r="R2539" s="152">
        <v>21.276595744680851</v>
      </c>
      <c r="S2539" s="152"/>
    </row>
    <row r="2540" spans="1:19" ht="14.25" customHeight="1">
      <c r="A2540" s="160"/>
      <c r="B2540" s="142" t="s">
        <v>105</v>
      </c>
      <c r="C2540" s="150">
        <v>54</v>
      </c>
      <c r="D2540" s="151">
        <v>47</v>
      </c>
      <c r="E2540" s="151">
        <v>72</v>
      </c>
      <c r="F2540" s="151">
        <v>46</v>
      </c>
      <c r="G2540" s="151">
        <v>45</v>
      </c>
      <c r="H2540" s="151">
        <v>-1</v>
      </c>
      <c r="I2540" s="152">
        <v>-2.1739130434782608</v>
      </c>
      <c r="J2540" s="142"/>
      <c r="K2540" s="159" t="s">
        <v>105</v>
      </c>
      <c r="L2540" s="150">
        <v>31</v>
      </c>
      <c r="M2540" s="151">
        <v>49</v>
      </c>
      <c r="N2540" s="151">
        <v>79</v>
      </c>
      <c r="O2540" s="151">
        <v>46</v>
      </c>
      <c r="P2540" s="151">
        <v>47</v>
      </c>
      <c r="Q2540" s="151">
        <v>1</v>
      </c>
      <c r="R2540" s="152">
        <v>2.1739130434782608</v>
      </c>
      <c r="S2540" s="152"/>
    </row>
    <row r="2541" spans="1:19" ht="14.25" customHeight="1">
      <c r="A2541" s="160"/>
      <c r="B2541" s="142" t="s">
        <v>106</v>
      </c>
      <c r="C2541" s="150">
        <v>31</v>
      </c>
      <c r="D2541" s="151">
        <v>54</v>
      </c>
      <c r="E2541" s="151">
        <v>44</v>
      </c>
      <c r="F2541" s="151">
        <v>64</v>
      </c>
      <c r="G2541" s="151">
        <v>42</v>
      </c>
      <c r="H2541" s="151">
        <v>-22</v>
      </c>
      <c r="I2541" s="152">
        <v>-34.375</v>
      </c>
      <c r="J2541" s="142"/>
      <c r="K2541" s="159" t="s">
        <v>106</v>
      </c>
      <c r="L2541" s="150">
        <v>30</v>
      </c>
      <c r="M2541" s="151">
        <v>28</v>
      </c>
      <c r="N2541" s="151">
        <v>51</v>
      </c>
      <c r="O2541" s="151">
        <v>76</v>
      </c>
      <c r="P2541" s="151">
        <v>46</v>
      </c>
      <c r="Q2541" s="151">
        <v>-30</v>
      </c>
      <c r="R2541" s="152">
        <v>-39.473684210526315</v>
      </c>
      <c r="S2541" s="152"/>
    </row>
    <row r="2542" spans="1:19" ht="14.25" customHeight="1">
      <c r="A2542" s="160"/>
      <c r="B2542" s="142" t="s">
        <v>107</v>
      </c>
      <c r="C2542" s="150">
        <v>34</v>
      </c>
      <c r="D2542" s="151">
        <v>32</v>
      </c>
      <c r="E2542" s="151">
        <v>48</v>
      </c>
      <c r="F2542" s="151">
        <v>40</v>
      </c>
      <c r="G2542" s="151">
        <v>57</v>
      </c>
      <c r="H2542" s="151">
        <v>17</v>
      </c>
      <c r="I2542" s="152">
        <v>42.5</v>
      </c>
      <c r="J2542" s="142"/>
      <c r="K2542" s="159" t="s">
        <v>107</v>
      </c>
      <c r="L2542" s="150">
        <v>24</v>
      </c>
      <c r="M2542" s="151">
        <v>31</v>
      </c>
      <c r="N2542" s="151">
        <v>30</v>
      </c>
      <c r="O2542" s="151">
        <v>55</v>
      </c>
      <c r="P2542" s="151">
        <v>72</v>
      </c>
      <c r="Q2542" s="151">
        <v>17</v>
      </c>
      <c r="R2542" s="152">
        <v>30.909090909090907</v>
      </c>
      <c r="S2542" s="152"/>
    </row>
    <row r="2543" spans="1:19" ht="14.25" customHeight="1">
      <c r="A2543" s="160"/>
      <c r="B2543" s="142" t="s">
        <v>108</v>
      </c>
      <c r="C2543" s="150">
        <v>26</v>
      </c>
      <c r="D2543" s="151">
        <v>33</v>
      </c>
      <c r="E2543" s="151">
        <v>23</v>
      </c>
      <c r="F2543" s="151">
        <v>39</v>
      </c>
      <c r="G2543" s="151">
        <v>35</v>
      </c>
      <c r="H2543" s="151">
        <v>-4</v>
      </c>
      <c r="I2543" s="152">
        <v>-10.256410256410255</v>
      </c>
      <c r="J2543" s="142"/>
      <c r="K2543" s="159" t="s">
        <v>108</v>
      </c>
      <c r="L2543" s="150">
        <v>21</v>
      </c>
      <c r="M2543" s="151">
        <v>22</v>
      </c>
      <c r="N2543" s="151">
        <v>26</v>
      </c>
      <c r="O2543" s="151">
        <v>29</v>
      </c>
      <c r="P2543" s="151">
        <v>49</v>
      </c>
      <c r="Q2543" s="151">
        <v>20</v>
      </c>
      <c r="R2543" s="152">
        <v>68.965517241379317</v>
      </c>
      <c r="S2543" s="152"/>
    </row>
    <row r="2544" spans="1:19" ht="14.25" customHeight="1">
      <c r="A2544" s="160"/>
      <c r="B2544" s="142" t="s">
        <v>109</v>
      </c>
      <c r="C2544" s="150">
        <v>18</v>
      </c>
      <c r="D2544" s="151">
        <v>20</v>
      </c>
      <c r="E2544" s="151">
        <v>29</v>
      </c>
      <c r="F2544" s="151">
        <v>23</v>
      </c>
      <c r="G2544" s="151">
        <v>32</v>
      </c>
      <c r="H2544" s="151">
        <v>9</v>
      </c>
      <c r="I2544" s="152">
        <v>39.130434782608695</v>
      </c>
      <c r="J2544" s="142"/>
      <c r="K2544" s="159" t="s">
        <v>109</v>
      </c>
      <c r="L2544" s="150">
        <v>6</v>
      </c>
      <c r="M2544" s="151">
        <v>26</v>
      </c>
      <c r="N2544" s="151">
        <v>17</v>
      </c>
      <c r="O2544" s="151">
        <v>25</v>
      </c>
      <c r="P2544" s="151">
        <v>23</v>
      </c>
      <c r="Q2544" s="151">
        <v>-2</v>
      </c>
      <c r="R2544" s="152">
        <v>-8</v>
      </c>
      <c r="S2544" s="152"/>
    </row>
    <row r="2545" spans="1:19" ht="14.25" customHeight="1">
      <c r="A2545" s="160"/>
      <c r="B2545" s="142" t="s">
        <v>110</v>
      </c>
      <c r="C2545" s="150">
        <v>14</v>
      </c>
      <c r="D2545" s="151">
        <v>18</v>
      </c>
      <c r="E2545" s="151">
        <v>20</v>
      </c>
      <c r="F2545" s="151">
        <v>32</v>
      </c>
      <c r="G2545" s="151">
        <v>36</v>
      </c>
      <c r="H2545" s="151">
        <v>4</v>
      </c>
      <c r="I2545" s="152">
        <v>12.5</v>
      </c>
      <c r="J2545" s="142"/>
      <c r="K2545" s="159" t="s">
        <v>110</v>
      </c>
      <c r="L2545" s="150">
        <v>2</v>
      </c>
      <c r="M2545" s="151">
        <v>16</v>
      </c>
      <c r="N2545" s="151">
        <v>23</v>
      </c>
      <c r="O2545" s="151">
        <v>24</v>
      </c>
      <c r="P2545" s="151">
        <v>31</v>
      </c>
      <c r="Q2545" s="151">
        <v>7</v>
      </c>
      <c r="R2545" s="152">
        <v>29.166666666666668</v>
      </c>
      <c r="S2545" s="152"/>
    </row>
    <row r="2546" spans="1:19" ht="14.25" customHeight="1">
      <c r="A2546" s="160"/>
      <c r="B2546" s="142" t="s">
        <v>111</v>
      </c>
      <c r="C2546" s="323" t="s">
        <v>313</v>
      </c>
      <c r="D2546" s="151" t="s">
        <v>313</v>
      </c>
      <c r="E2546" s="151" t="s">
        <v>313</v>
      </c>
      <c r="F2546" s="151" t="s">
        <v>313</v>
      </c>
      <c r="G2546" s="151" t="s">
        <v>313</v>
      </c>
      <c r="H2546" s="151"/>
      <c r="I2546" s="152"/>
      <c r="J2546" s="160"/>
      <c r="K2546" s="142" t="s">
        <v>111</v>
      </c>
      <c r="L2546" s="323" t="s">
        <v>313</v>
      </c>
      <c r="M2546" s="151" t="s">
        <v>313</v>
      </c>
      <c r="N2546" s="151" t="s">
        <v>313</v>
      </c>
      <c r="O2546" s="151">
        <v>1</v>
      </c>
      <c r="P2546" s="151" t="s">
        <v>313</v>
      </c>
      <c r="Q2546" s="151"/>
      <c r="R2546" s="152"/>
      <c r="S2546" s="160"/>
    </row>
    <row r="2547" spans="1:19" ht="14.25" customHeight="1">
      <c r="A2547" s="160"/>
      <c r="B2547" s="162"/>
      <c r="C2547" s="162"/>
      <c r="D2547" s="162"/>
      <c r="E2547" s="162"/>
      <c r="F2547" s="162"/>
      <c r="G2547" s="162"/>
      <c r="H2547" s="162"/>
      <c r="I2547" s="162"/>
      <c r="J2547" s="162"/>
      <c r="K2547" s="162"/>
      <c r="L2547" s="162"/>
      <c r="M2547" s="162"/>
      <c r="N2547" s="162"/>
      <c r="O2547" s="162"/>
      <c r="P2547" s="161"/>
      <c r="Q2547" s="160"/>
      <c r="R2547" s="160"/>
      <c r="S2547" s="160"/>
    </row>
    <row r="2548" spans="1:19" ht="14.25" customHeight="1">
      <c r="A2548" s="160"/>
      <c r="B2548" s="162"/>
      <c r="C2548" s="162"/>
      <c r="D2548" s="162"/>
      <c r="E2548" s="162"/>
      <c r="F2548" s="162"/>
      <c r="G2548" s="162"/>
      <c r="H2548" s="162"/>
      <c r="I2548" s="162"/>
      <c r="J2548" s="162"/>
      <c r="K2548" s="162"/>
      <c r="L2548" s="162"/>
      <c r="M2548" s="162"/>
      <c r="N2548" s="162"/>
      <c r="O2548" s="162"/>
      <c r="P2548" s="161"/>
      <c r="Q2548" s="160"/>
      <c r="R2548" s="160"/>
      <c r="S2548" s="160"/>
    </row>
    <row r="2549" spans="1:19" ht="14.25" customHeight="1">
      <c r="A2549" s="160"/>
      <c r="B2549" s="162"/>
      <c r="C2549" s="162"/>
      <c r="D2549" s="162"/>
      <c r="E2549" s="162"/>
      <c r="F2549" s="162"/>
      <c r="G2549" s="162"/>
      <c r="H2549" s="162"/>
      <c r="I2549" s="162"/>
      <c r="J2549" s="162"/>
      <c r="K2549" s="162"/>
      <c r="L2549" s="162"/>
      <c r="M2549" s="162"/>
      <c r="N2549" s="162"/>
      <c r="O2549" s="162"/>
      <c r="P2549" s="161"/>
      <c r="Q2549" s="160"/>
      <c r="R2549" s="160"/>
      <c r="S2549" s="160"/>
    </row>
    <row r="2550" spans="1:19" ht="14.25" customHeight="1">
      <c r="A2550" s="138"/>
      <c r="B2550" s="138" t="s">
        <v>289</v>
      </c>
      <c r="C2550" s="138"/>
      <c r="D2550" s="138"/>
      <c r="E2550" s="138"/>
      <c r="F2550" s="138"/>
      <c r="G2550" s="138"/>
      <c r="H2550" s="138"/>
      <c r="I2550" s="138"/>
      <c r="J2550" s="138"/>
      <c r="K2550" s="138" t="s">
        <v>372</v>
      </c>
      <c r="L2550" s="138"/>
      <c r="M2550" s="138"/>
      <c r="N2550" s="138"/>
      <c r="O2550" s="138"/>
      <c r="P2550" s="138"/>
      <c r="Q2550" s="138"/>
      <c r="R2550" s="138"/>
      <c r="S2550" s="138"/>
    </row>
    <row r="2551" spans="1:19" ht="14.25" customHeight="1">
      <c r="A2551" s="160"/>
      <c r="B2551" s="491" t="s">
        <v>335</v>
      </c>
      <c r="C2551" s="140"/>
      <c r="D2551" s="140"/>
      <c r="E2551" s="140"/>
      <c r="F2551" s="140"/>
      <c r="G2551" s="143"/>
      <c r="H2551" s="141"/>
      <c r="I2551" s="141"/>
      <c r="J2551" s="142"/>
      <c r="K2551" s="491" t="s">
        <v>335</v>
      </c>
      <c r="L2551" s="140"/>
      <c r="M2551" s="140"/>
      <c r="N2551" s="140"/>
      <c r="O2551" s="140"/>
      <c r="P2551" s="143"/>
      <c r="Q2551" s="141"/>
      <c r="R2551" s="141"/>
      <c r="S2551" s="144"/>
    </row>
    <row r="2552" spans="1:19" ht="14.25" customHeight="1">
      <c r="A2552" s="160"/>
      <c r="B2552" s="492"/>
      <c r="C2552" s="146" t="s">
        <v>151</v>
      </c>
      <c r="D2552" s="146" t="s">
        <v>86</v>
      </c>
      <c r="E2552" s="146" t="s">
        <v>87</v>
      </c>
      <c r="F2552" s="146" t="s">
        <v>410</v>
      </c>
      <c r="G2552" s="146" t="s">
        <v>739</v>
      </c>
      <c r="H2552" s="81" t="s">
        <v>509</v>
      </c>
      <c r="I2552" s="147" t="s">
        <v>807</v>
      </c>
      <c r="J2552" s="142"/>
      <c r="K2552" s="492"/>
      <c r="L2552" s="146" t="s">
        <v>151</v>
      </c>
      <c r="M2552" s="146" t="s">
        <v>86</v>
      </c>
      <c r="N2552" s="146" t="s">
        <v>87</v>
      </c>
      <c r="O2552" s="146" t="s">
        <v>410</v>
      </c>
      <c r="P2552" s="146" t="s">
        <v>739</v>
      </c>
      <c r="Q2552" s="81" t="s">
        <v>509</v>
      </c>
      <c r="R2552" s="147" t="s">
        <v>807</v>
      </c>
      <c r="S2552" s="144"/>
    </row>
    <row r="2553" spans="1:19" ht="14.25" customHeight="1">
      <c r="A2553" s="160"/>
      <c r="B2553" s="493"/>
      <c r="C2553" s="148"/>
      <c r="D2553" s="148"/>
      <c r="E2553" s="148"/>
      <c r="F2553" s="148"/>
      <c r="G2553" s="148"/>
      <c r="H2553" s="149" t="s">
        <v>88</v>
      </c>
      <c r="I2553" s="81" t="s">
        <v>511</v>
      </c>
      <c r="J2553" s="142"/>
      <c r="K2553" s="493"/>
      <c r="L2553" s="148"/>
      <c r="M2553" s="148"/>
      <c r="N2553" s="148"/>
      <c r="O2553" s="148"/>
      <c r="P2553" s="148"/>
      <c r="Q2553" s="149" t="s">
        <v>88</v>
      </c>
      <c r="R2553" s="81" t="s">
        <v>511</v>
      </c>
      <c r="S2553" s="144"/>
    </row>
    <row r="2554" spans="1:19" s="190" customFormat="1" ht="14.25" customHeight="1">
      <c r="A2554" s="180"/>
      <c r="B2554" s="188" t="s">
        <v>90</v>
      </c>
      <c r="C2554" s="187">
        <v>7144</v>
      </c>
      <c r="D2554" s="183">
        <v>6922</v>
      </c>
      <c r="E2554" s="183">
        <v>6527</v>
      </c>
      <c r="F2554" s="183">
        <v>6096</v>
      </c>
      <c r="G2554" s="183">
        <v>5811</v>
      </c>
      <c r="H2554" s="182">
        <v>-285</v>
      </c>
      <c r="I2554" s="184">
        <v>-4.6751968503937009</v>
      </c>
      <c r="J2554" s="180"/>
      <c r="K2554" s="188" t="s">
        <v>90</v>
      </c>
      <c r="L2554" s="187" t="s">
        <v>313</v>
      </c>
      <c r="M2554" s="183" t="s">
        <v>313</v>
      </c>
      <c r="N2554" s="183">
        <v>5</v>
      </c>
      <c r="O2554" s="183" t="s">
        <v>337</v>
      </c>
      <c r="P2554" s="183">
        <v>4</v>
      </c>
      <c r="Q2554" s="182" t="s">
        <v>337</v>
      </c>
      <c r="R2554" s="184" t="s">
        <v>337</v>
      </c>
      <c r="S2554" s="180"/>
    </row>
    <row r="2555" spans="1:19" ht="14.25" customHeight="1">
      <c r="A2555" s="160"/>
      <c r="B2555" s="299" t="s">
        <v>91</v>
      </c>
      <c r="C2555" s="150">
        <v>990</v>
      </c>
      <c r="D2555" s="151">
        <v>805</v>
      </c>
      <c r="E2555" s="151">
        <v>630</v>
      </c>
      <c r="F2555" s="151">
        <v>507</v>
      </c>
      <c r="G2555" s="151">
        <v>456</v>
      </c>
      <c r="H2555" s="151">
        <v>-51</v>
      </c>
      <c r="I2555" s="152">
        <v>-10.059171597633137</v>
      </c>
      <c r="J2555" s="160"/>
      <c r="K2555" s="299" t="s">
        <v>91</v>
      </c>
      <c r="L2555" s="150" t="s">
        <v>313</v>
      </c>
      <c r="M2555" s="151" t="s">
        <v>313</v>
      </c>
      <c r="N2555" s="151" t="s">
        <v>313</v>
      </c>
      <c r="O2555" s="151" t="s">
        <v>337</v>
      </c>
      <c r="P2555" s="151" t="s">
        <v>313</v>
      </c>
      <c r="Q2555" s="151" t="s">
        <v>337</v>
      </c>
      <c r="R2555" s="152" t="s">
        <v>337</v>
      </c>
      <c r="S2555" s="160"/>
    </row>
    <row r="2556" spans="1:19" ht="14.25" customHeight="1">
      <c r="A2556" s="160"/>
      <c r="B2556" s="299" t="s">
        <v>92</v>
      </c>
      <c r="C2556" s="150">
        <v>4875</v>
      </c>
      <c r="D2556" s="151">
        <v>4649</v>
      </c>
      <c r="E2556" s="151">
        <v>4270</v>
      </c>
      <c r="F2556" s="151">
        <v>3648</v>
      </c>
      <c r="G2556" s="151">
        <v>3209</v>
      </c>
      <c r="H2556" s="151">
        <v>-439</v>
      </c>
      <c r="I2556" s="152">
        <v>-12.033991228070176</v>
      </c>
      <c r="J2556" s="160"/>
      <c r="K2556" s="299" t="s">
        <v>92</v>
      </c>
      <c r="L2556" s="150" t="s">
        <v>313</v>
      </c>
      <c r="M2556" s="151" t="s">
        <v>313</v>
      </c>
      <c r="N2556" s="151">
        <v>5</v>
      </c>
      <c r="O2556" s="151" t="s">
        <v>337</v>
      </c>
      <c r="P2556" s="151">
        <v>4</v>
      </c>
      <c r="Q2556" s="151" t="s">
        <v>337</v>
      </c>
      <c r="R2556" s="152" t="s">
        <v>337</v>
      </c>
      <c r="S2556" s="160"/>
    </row>
    <row r="2557" spans="1:19" ht="14.25" customHeight="1">
      <c r="A2557" s="160"/>
      <c r="B2557" s="299" t="s">
        <v>93</v>
      </c>
      <c r="C2557" s="150">
        <v>1279</v>
      </c>
      <c r="D2557" s="151">
        <v>1468</v>
      </c>
      <c r="E2557" s="151">
        <v>1627</v>
      </c>
      <c r="F2557" s="151">
        <v>1933</v>
      </c>
      <c r="G2557" s="151">
        <v>2119</v>
      </c>
      <c r="H2557" s="151">
        <v>186</v>
      </c>
      <c r="I2557" s="152">
        <v>9.6223486808070362</v>
      </c>
      <c r="J2557" s="160"/>
      <c r="K2557" s="299" t="s">
        <v>93</v>
      </c>
      <c r="L2557" s="150" t="s">
        <v>313</v>
      </c>
      <c r="M2557" s="151" t="s">
        <v>313</v>
      </c>
      <c r="N2557" s="151" t="s">
        <v>313</v>
      </c>
      <c r="O2557" s="151" t="s">
        <v>337</v>
      </c>
      <c r="P2557" s="151" t="s">
        <v>313</v>
      </c>
      <c r="Q2557" s="151" t="s">
        <v>337</v>
      </c>
      <c r="R2557" s="152" t="s">
        <v>337</v>
      </c>
      <c r="S2557" s="160"/>
    </row>
    <row r="2558" spans="1:19" ht="14.25" customHeight="1">
      <c r="A2558" s="160"/>
      <c r="B2558" s="142"/>
      <c r="C2558" s="150"/>
      <c r="D2558" s="157"/>
      <c r="E2558" s="157"/>
      <c r="F2558" s="157"/>
      <c r="G2558" s="157"/>
      <c r="H2558" s="157"/>
      <c r="I2558" s="158"/>
      <c r="J2558" s="160"/>
      <c r="K2558" s="142"/>
      <c r="L2558" s="150"/>
      <c r="M2558" s="157"/>
      <c r="N2558" s="157"/>
      <c r="O2558" s="157"/>
      <c r="P2558" s="157"/>
      <c r="Q2558" s="157"/>
      <c r="R2558" s="158"/>
      <c r="S2558" s="160"/>
    </row>
    <row r="2559" spans="1:19" ht="14.25" customHeight="1">
      <c r="A2559" s="160"/>
      <c r="B2559" s="142" t="s">
        <v>94</v>
      </c>
      <c r="C2559" s="150">
        <v>328</v>
      </c>
      <c r="D2559" s="151">
        <v>260</v>
      </c>
      <c r="E2559" s="151">
        <v>153</v>
      </c>
      <c r="F2559" s="151">
        <v>132</v>
      </c>
      <c r="G2559" s="151">
        <v>132</v>
      </c>
      <c r="H2559" s="151">
        <v>0</v>
      </c>
      <c r="I2559" s="152">
        <v>0</v>
      </c>
      <c r="J2559" s="160"/>
      <c r="K2559" s="142" t="s">
        <v>94</v>
      </c>
      <c r="L2559" s="150" t="s">
        <v>313</v>
      </c>
      <c r="M2559" s="151" t="s">
        <v>313</v>
      </c>
      <c r="N2559" s="151" t="s">
        <v>313</v>
      </c>
      <c r="O2559" s="151" t="s">
        <v>337</v>
      </c>
      <c r="P2559" s="151" t="s">
        <v>313</v>
      </c>
      <c r="Q2559" s="151" t="s">
        <v>337</v>
      </c>
      <c r="R2559" s="152" t="s">
        <v>337</v>
      </c>
      <c r="S2559" s="160"/>
    </row>
    <row r="2560" spans="1:19" ht="14.25" customHeight="1">
      <c r="A2560" s="160"/>
      <c r="B2560" s="142" t="s">
        <v>95</v>
      </c>
      <c r="C2560" s="150">
        <v>307</v>
      </c>
      <c r="D2560" s="151">
        <v>259</v>
      </c>
      <c r="E2560" s="151">
        <v>206</v>
      </c>
      <c r="F2560" s="151">
        <v>161</v>
      </c>
      <c r="G2560" s="151">
        <v>150</v>
      </c>
      <c r="H2560" s="151">
        <v>-11</v>
      </c>
      <c r="I2560" s="152">
        <v>-6.8322981366459627</v>
      </c>
      <c r="J2560" s="160"/>
      <c r="K2560" s="142" t="s">
        <v>95</v>
      </c>
      <c r="L2560" s="150" t="s">
        <v>313</v>
      </c>
      <c r="M2560" s="151" t="s">
        <v>313</v>
      </c>
      <c r="N2560" s="151" t="s">
        <v>313</v>
      </c>
      <c r="O2560" s="151" t="s">
        <v>337</v>
      </c>
      <c r="P2560" s="151" t="s">
        <v>313</v>
      </c>
      <c r="Q2560" s="151" t="s">
        <v>337</v>
      </c>
      <c r="R2560" s="152" t="s">
        <v>337</v>
      </c>
      <c r="S2560" s="160"/>
    </row>
    <row r="2561" spans="1:19" ht="14.25" customHeight="1">
      <c r="A2561" s="160"/>
      <c r="B2561" s="142" t="s">
        <v>96</v>
      </c>
      <c r="C2561" s="150">
        <v>355</v>
      </c>
      <c r="D2561" s="151">
        <v>286</v>
      </c>
      <c r="E2561" s="151">
        <v>271</v>
      </c>
      <c r="F2561" s="151">
        <v>214</v>
      </c>
      <c r="G2561" s="151">
        <v>174</v>
      </c>
      <c r="H2561" s="151">
        <v>-40</v>
      </c>
      <c r="I2561" s="152">
        <v>-18.691588785046729</v>
      </c>
      <c r="J2561" s="160"/>
      <c r="K2561" s="142" t="s">
        <v>96</v>
      </c>
      <c r="L2561" s="150" t="s">
        <v>313</v>
      </c>
      <c r="M2561" s="151" t="s">
        <v>313</v>
      </c>
      <c r="N2561" s="151" t="s">
        <v>313</v>
      </c>
      <c r="O2561" s="151" t="s">
        <v>337</v>
      </c>
      <c r="P2561" s="151" t="s">
        <v>313</v>
      </c>
      <c r="Q2561" s="151" t="s">
        <v>337</v>
      </c>
      <c r="R2561" s="152" t="s">
        <v>337</v>
      </c>
      <c r="S2561" s="160"/>
    </row>
    <row r="2562" spans="1:19" ht="14.25" customHeight="1">
      <c r="A2562" s="160"/>
      <c r="B2562" s="142" t="s">
        <v>97</v>
      </c>
      <c r="C2562" s="150">
        <v>547</v>
      </c>
      <c r="D2562" s="151">
        <v>483</v>
      </c>
      <c r="E2562" s="151">
        <v>439</v>
      </c>
      <c r="F2562" s="151">
        <v>438</v>
      </c>
      <c r="G2562" s="151">
        <v>380</v>
      </c>
      <c r="H2562" s="151">
        <v>-58</v>
      </c>
      <c r="I2562" s="152">
        <v>-13.24200913242009</v>
      </c>
      <c r="J2562" s="160"/>
      <c r="K2562" s="142" t="s">
        <v>97</v>
      </c>
      <c r="L2562" s="150" t="s">
        <v>313</v>
      </c>
      <c r="M2562" s="151" t="s">
        <v>313</v>
      </c>
      <c r="N2562" s="151" t="s">
        <v>313</v>
      </c>
      <c r="O2562" s="151" t="s">
        <v>337</v>
      </c>
      <c r="P2562" s="151" t="s">
        <v>313</v>
      </c>
      <c r="Q2562" s="151" t="s">
        <v>337</v>
      </c>
      <c r="R2562" s="152" t="s">
        <v>337</v>
      </c>
      <c r="S2562" s="160"/>
    </row>
    <row r="2563" spans="1:19" ht="14.25" customHeight="1">
      <c r="A2563" s="160"/>
      <c r="B2563" s="142" t="s">
        <v>98</v>
      </c>
      <c r="C2563" s="150">
        <v>554</v>
      </c>
      <c r="D2563" s="151">
        <v>552</v>
      </c>
      <c r="E2563" s="151">
        <v>500</v>
      </c>
      <c r="F2563" s="151">
        <v>328</v>
      </c>
      <c r="G2563" s="151">
        <v>291</v>
      </c>
      <c r="H2563" s="151">
        <v>-37</v>
      </c>
      <c r="I2563" s="152">
        <v>-11.280487804878049</v>
      </c>
      <c r="J2563" s="160"/>
      <c r="K2563" s="142" t="s">
        <v>98</v>
      </c>
      <c r="L2563" s="150" t="s">
        <v>313</v>
      </c>
      <c r="M2563" s="151" t="s">
        <v>313</v>
      </c>
      <c r="N2563" s="151">
        <v>5</v>
      </c>
      <c r="O2563" s="151" t="s">
        <v>337</v>
      </c>
      <c r="P2563" s="151">
        <v>4</v>
      </c>
      <c r="Q2563" s="151" t="s">
        <v>337</v>
      </c>
      <c r="R2563" s="152" t="s">
        <v>337</v>
      </c>
      <c r="S2563" s="160"/>
    </row>
    <row r="2564" spans="1:19" ht="14.25" customHeight="1">
      <c r="A2564" s="160"/>
      <c r="B2564" s="142" t="s">
        <v>99</v>
      </c>
      <c r="C2564" s="150">
        <v>403</v>
      </c>
      <c r="D2564" s="151">
        <v>330</v>
      </c>
      <c r="E2564" s="151">
        <v>256</v>
      </c>
      <c r="F2564" s="151">
        <v>206</v>
      </c>
      <c r="G2564" s="151">
        <v>196</v>
      </c>
      <c r="H2564" s="151">
        <v>-10</v>
      </c>
      <c r="I2564" s="152">
        <v>-4.8543689320388346</v>
      </c>
      <c r="J2564" s="160"/>
      <c r="K2564" s="142" t="s">
        <v>99</v>
      </c>
      <c r="L2564" s="150" t="s">
        <v>313</v>
      </c>
      <c r="M2564" s="151" t="s">
        <v>313</v>
      </c>
      <c r="N2564" s="151" t="s">
        <v>313</v>
      </c>
      <c r="O2564" s="151" t="s">
        <v>337</v>
      </c>
      <c r="P2564" s="151" t="s">
        <v>313</v>
      </c>
      <c r="Q2564" s="151" t="s">
        <v>337</v>
      </c>
      <c r="R2564" s="152" t="s">
        <v>337</v>
      </c>
      <c r="S2564" s="160"/>
    </row>
    <row r="2565" spans="1:19" ht="14.25" customHeight="1">
      <c r="A2565" s="160"/>
      <c r="B2565" s="142" t="s">
        <v>100</v>
      </c>
      <c r="C2565" s="150">
        <v>394</v>
      </c>
      <c r="D2565" s="151">
        <v>373</v>
      </c>
      <c r="E2565" s="151">
        <v>296</v>
      </c>
      <c r="F2565" s="151">
        <v>238</v>
      </c>
      <c r="G2565" s="151">
        <v>201</v>
      </c>
      <c r="H2565" s="151">
        <v>-37</v>
      </c>
      <c r="I2565" s="152">
        <v>-15.546218487394958</v>
      </c>
      <c r="J2565" s="160"/>
      <c r="K2565" s="142" t="s">
        <v>100</v>
      </c>
      <c r="L2565" s="150" t="s">
        <v>313</v>
      </c>
      <c r="M2565" s="151" t="s">
        <v>313</v>
      </c>
      <c r="N2565" s="151" t="s">
        <v>313</v>
      </c>
      <c r="O2565" s="151" t="s">
        <v>337</v>
      </c>
      <c r="P2565" s="151" t="s">
        <v>313</v>
      </c>
      <c r="Q2565" s="151" t="s">
        <v>337</v>
      </c>
      <c r="R2565" s="152" t="s">
        <v>337</v>
      </c>
      <c r="S2565" s="160"/>
    </row>
    <row r="2566" spans="1:19" ht="14.25" customHeight="1">
      <c r="A2566" s="160"/>
      <c r="B2566" s="142" t="s">
        <v>118</v>
      </c>
      <c r="C2566" s="150">
        <v>396</v>
      </c>
      <c r="D2566" s="151">
        <v>389</v>
      </c>
      <c r="E2566" s="151">
        <v>389</v>
      </c>
      <c r="F2566" s="151">
        <v>309</v>
      </c>
      <c r="G2566" s="151">
        <v>258</v>
      </c>
      <c r="H2566" s="151">
        <v>-51</v>
      </c>
      <c r="I2566" s="152">
        <v>-16.50485436893204</v>
      </c>
      <c r="J2566" s="160"/>
      <c r="K2566" s="142" t="s">
        <v>118</v>
      </c>
      <c r="L2566" s="150" t="s">
        <v>313</v>
      </c>
      <c r="M2566" s="151" t="s">
        <v>313</v>
      </c>
      <c r="N2566" s="151" t="s">
        <v>313</v>
      </c>
      <c r="O2566" s="151" t="s">
        <v>337</v>
      </c>
      <c r="P2566" s="151" t="s">
        <v>313</v>
      </c>
      <c r="Q2566" s="151" t="s">
        <v>337</v>
      </c>
      <c r="R2566" s="152" t="s">
        <v>337</v>
      </c>
      <c r="S2566" s="160"/>
    </row>
    <row r="2567" spans="1:19" ht="14.25" customHeight="1">
      <c r="A2567" s="160"/>
      <c r="B2567" s="142" t="s">
        <v>101</v>
      </c>
      <c r="C2567" s="150">
        <v>425</v>
      </c>
      <c r="D2567" s="151">
        <v>382</v>
      </c>
      <c r="E2567" s="151">
        <v>400</v>
      </c>
      <c r="F2567" s="151">
        <v>395</v>
      </c>
      <c r="G2567" s="151">
        <v>317</v>
      </c>
      <c r="H2567" s="151">
        <v>-78</v>
      </c>
      <c r="I2567" s="152">
        <v>-19.746835443037973</v>
      </c>
      <c r="J2567" s="160"/>
      <c r="K2567" s="142" t="s">
        <v>101</v>
      </c>
      <c r="L2567" s="150" t="s">
        <v>313</v>
      </c>
      <c r="M2567" s="151" t="s">
        <v>313</v>
      </c>
      <c r="N2567" s="151" t="s">
        <v>313</v>
      </c>
      <c r="O2567" s="151" t="s">
        <v>337</v>
      </c>
      <c r="P2567" s="151" t="s">
        <v>313</v>
      </c>
      <c r="Q2567" s="151" t="s">
        <v>337</v>
      </c>
      <c r="R2567" s="152" t="s">
        <v>337</v>
      </c>
      <c r="S2567" s="160"/>
    </row>
    <row r="2568" spans="1:19" ht="14.25" customHeight="1">
      <c r="A2568" s="160"/>
      <c r="B2568" s="142" t="s">
        <v>102</v>
      </c>
      <c r="C2568" s="150">
        <v>573</v>
      </c>
      <c r="D2568" s="151">
        <v>418</v>
      </c>
      <c r="E2568" s="151">
        <v>385</v>
      </c>
      <c r="F2568" s="151">
        <v>407</v>
      </c>
      <c r="G2568" s="151">
        <v>402</v>
      </c>
      <c r="H2568" s="151">
        <v>-5</v>
      </c>
      <c r="I2568" s="152">
        <v>-1.2285012285012284</v>
      </c>
      <c r="J2568" s="160"/>
      <c r="K2568" s="142" t="s">
        <v>102</v>
      </c>
      <c r="L2568" s="150" t="s">
        <v>313</v>
      </c>
      <c r="M2568" s="151" t="s">
        <v>313</v>
      </c>
      <c r="N2568" s="151" t="s">
        <v>313</v>
      </c>
      <c r="O2568" s="151" t="s">
        <v>337</v>
      </c>
      <c r="P2568" s="151" t="s">
        <v>313</v>
      </c>
      <c r="Q2568" s="151" t="s">
        <v>337</v>
      </c>
      <c r="R2568" s="152" t="s">
        <v>337</v>
      </c>
      <c r="S2568" s="160"/>
    </row>
    <row r="2569" spans="1:19" ht="14.25" customHeight="1">
      <c r="A2569" s="160"/>
      <c r="B2569" s="142" t="s">
        <v>103</v>
      </c>
      <c r="C2569" s="150">
        <v>649</v>
      </c>
      <c r="D2569" s="151">
        <v>566</v>
      </c>
      <c r="E2569" s="151">
        <v>407</v>
      </c>
      <c r="F2569" s="151">
        <v>375</v>
      </c>
      <c r="G2569" s="151">
        <v>390</v>
      </c>
      <c r="H2569" s="151">
        <v>15</v>
      </c>
      <c r="I2569" s="152">
        <v>4</v>
      </c>
      <c r="J2569" s="160"/>
      <c r="K2569" s="142" t="s">
        <v>103</v>
      </c>
      <c r="L2569" s="150" t="s">
        <v>313</v>
      </c>
      <c r="M2569" s="151" t="s">
        <v>313</v>
      </c>
      <c r="N2569" s="151" t="s">
        <v>313</v>
      </c>
      <c r="O2569" s="151" t="s">
        <v>337</v>
      </c>
      <c r="P2569" s="151" t="s">
        <v>313</v>
      </c>
      <c r="Q2569" s="151" t="s">
        <v>337</v>
      </c>
      <c r="R2569" s="152" t="s">
        <v>337</v>
      </c>
      <c r="S2569" s="160"/>
    </row>
    <row r="2570" spans="1:19" ht="14.25" customHeight="1">
      <c r="A2570" s="160"/>
      <c r="B2570" s="142" t="s">
        <v>104</v>
      </c>
      <c r="C2570" s="150">
        <v>509</v>
      </c>
      <c r="D2570" s="151">
        <v>639</v>
      </c>
      <c r="E2570" s="151">
        <v>559</v>
      </c>
      <c r="F2570" s="151">
        <v>396</v>
      </c>
      <c r="G2570" s="151">
        <v>377</v>
      </c>
      <c r="H2570" s="151">
        <v>-19</v>
      </c>
      <c r="I2570" s="152">
        <v>-4.7979797979797976</v>
      </c>
      <c r="J2570" s="160"/>
      <c r="K2570" s="142" t="s">
        <v>104</v>
      </c>
      <c r="L2570" s="150" t="s">
        <v>313</v>
      </c>
      <c r="M2570" s="151" t="s">
        <v>313</v>
      </c>
      <c r="N2570" s="151" t="s">
        <v>313</v>
      </c>
      <c r="O2570" s="151" t="s">
        <v>337</v>
      </c>
      <c r="P2570" s="151" t="s">
        <v>313</v>
      </c>
      <c r="Q2570" s="151" t="s">
        <v>337</v>
      </c>
      <c r="R2570" s="152" t="s">
        <v>337</v>
      </c>
      <c r="S2570" s="160"/>
    </row>
    <row r="2571" spans="1:19" ht="14.25" customHeight="1">
      <c r="A2571" s="160"/>
      <c r="B2571" s="142" t="s">
        <v>105</v>
      </c>
      <c r="C2571" s="150">
        <v>425</v>
      </c>
      <c r="D2571" s="151">
        <v>517</v>
      </c>
      <c r="E2571" s="151">
        <v>639</v>
      </c>
      <c r="F2571" s="151">
        <v>556</v>
      </c>
      <c r="G2571" s="151">
        <v>397</v>
      </c>
      <c r="H2571" s="151">
        <v>-159</v>
      </c>
      <c r="I2571" s="152">
        <v>-28.597122302158272</v>
      </c>
      <c r="J2571" s="160"/>
      <c r="K2571" s="142" t="s">
        <v>105</v>
      </c>
      <c r="L2571" s="150" t="s">
        <v>313</v>
      </c>
      <c r="M2571" s="151" t="s">
        <v>313</v>
      </c>
      <c r="N2571" s="151" t="s">
        <v>313</v>
      </c>
      <c r="O2571" s="151" t="s">
        <v>337</v>
      </c>
      <c r="P2571" s="151" t="s">
        <v>313</v>
      </c>
      <c r="Q2571" s="151" t="s">
        <v>337</v>
      </c>
      <c r="R2571" s="152" t="s">
        <v>337</v>
      </c>
      <c r="S2571" s="160"/>
    </row>
    <row r="2572" spans="1:19" ht="14.25" customHeight="1">
      <c r="A2572" s="160"/>
      <c r="B2572" s="142" t="s">
        <v>106</v>
      </c>
      <c r="C2572" s="150">
        <v>399</v>
      </c>
      <c r="D2572" s="151">
        <v>401</v>
      </c>
      <c r="E2572" s="151">
        <v>485</v>
      </c>
      <c r="F2572" s="151">
        <v>614</v>
      </c>
      <c r="G2572" s="151">
        <v>549</v>
      </c>
      <c r="H2572" s="151">
        <v>-65</v>
      </c>
      <c r="I2572" s="152">
        <v>-10.586319218241043</v>
      </c>
      <c r="J2572" s="160"/>
      <c r="K2572" s="142" t="s">
        <v>106</v>
      </c>
      <c r="L2572" s="150" t="s">
        <v>313</v>
      </c>
      <c r="M2572" s="151" t="s">
        <v>313</v>
      </c>
      <c r="N2572" s="151" t="s">
        <v>313</v>
      </c>
      <c r="O2572" s="151" t="s">
        <v>337</v>
      </c>
      <c r="P2572" s="151" t="s">
        <v>313</v>
      </c>
      <c r="Q2572" s="151" t="s">
        <v>337</v>
      </c>
      <c r="R2572" s="152" t="s">
        <v>337</v>
      </c>
      <c r="S2572" s="160"/>
    </row>
    <row r="2573" spans="1:19" ht="14.25" customHeight="1">
      <c r="A2573" s="160"/>
      <c r="B2573" s="142" t="s">
        <v>107</v>
      </c>
      <c r="C2573" s="150">
        <v>348</v>
      </c>
      <c r="D2573" s="151">
        <v>363</v>
      </c>
      <c r="E2573" s="151">
        <v>368</v>
      </c>
      <c r="F2573" s="151">
        <v>458</v>
      </c>
      <c r="G2573" s="151">
        <v>566</v>
      </c>
      <c r="H2573" s="151">
        <v>108</v>
      </c>
      <c r="I2573" s="152">
        <v>23.580786026200872</v>
      </c>
      <c r="J2573" s="160"/>
      <c r="K2573" s="142" t="s">
        <v>107</v>
      </c>
      <c r="L2573" s="150" t="s">
        <v>313</v>
      </c>
      <c r="M2573" s="151" t="s">
        <v>313</v>
      </c>
      <c r="N2573" s="151" t="s">
        <v>313</v>
      </c>
      <c r="O2573" s="151" t="s">
        <v>337</v>
      </c>
      <c r="P2573" s="151" t="s">
        <v>313</v>
      </c>
      <c r="Q2573" s="151" t="s">
        <v>337</v>
      </c>
      <c r="R2573" s="152" t="s">
        <v>337</v>
      </c>
      <c r="S2573" s="160"/>
    </row>
    <row r="2574" spans="1:19" ht="14.25" customHeight="1">
      <c r="A2574" s="160"/>
      <c r="B2574" s="142" t="s">
        <v>108</v>
      </c>
      <c r="C2574" s="150">
        <v>258</v>
      </c>
      <c r="D2574" s="151">
        <v>317</v>
      </c>
      <c r="E2574" s="151">
        <v>322</v>
      </c>
      <c r="F2574" s="151">
        <v>333</v>
      </c>
      <c r="G2574" s="151">
        <v>412</v>
      </c>
      <c r="H2574" s="151">
        <v>79</v>
      </c>
      <c r="I2574" s="152">
        <v>23.723723723723726</v>
      </c>
      <c r="J2574" s="160"/>
      <c r="K2574" s="142" t="s">
        <v>108</v>
      </c>
      <c r="L2574" s="150" t="s">
        <v>313</v>
      </c>
      <c r="M2574" s="151" t="s">
        <v>313</v>
      </c>
      <c r="N2574" s="151" t="s">
        <v>313</v>
      </c>
      <c r="O2574" s="151" t="s">
        <v>337</v>
      </c>
      <c r="P2574" s="151" t="s">
        <v>313</v>
      </c>
      <c r="Q2574" s="151" t="s">
        <v>337</v>
      </c>
      <c r="R2574" s="152" t="s">
        <v>337</v>
      </c>
      <c r="S2574" s="160"/>
    </row>
    <row r="2575" spans="1:19" ht="14.25" customHeight="1">
      <c r="A2575" s="160"/>
      <c r="B2575" s="142" t="s">
        <v>109</v>
      </c>
      <c r="C2575" s="150">
        <v>154</v>
      </c>
      <c r="D2575" s="151">
        <v>217</v>
      </c>
      <c r="E2575" s="151">
        <v>263</v>
      </c>
      <c r="F2575" s="151">
        <v>259</v>
      </c>
      <c r="G2575" s="151">
        <v>270</v>
      </c>
      <c r="H2575" s="151">
        <v>11</v>
      </c>
      <c r="I2575" s="152">
        <v>4.2471042471042466</v>
      </c>
      <c r="J2575" s="160"/>
      <c r="K2575" s="142" t="s">
        <v>109</v>
      </c>
      <c r="L2575" s="150" t="s">
        <v>313</v>
      </c>
      <c r="M2575" s="151" t="s">
        <v>313</v>
      </c>
      <c r="N2575" s="151" t="s">
        <v>313</v>
      </c>
      <c r="O2575" s="151" t="s">
        <v>337</v>
      </c>
      <c r="P2575" s="151" t="s">
        <v>313</v>
      </c>
      <c r="Q2575" s="151" t="s">
        <v>337</v>
      </c>
      <c r="R2575" s="152" t="s">
        <v>337</v>
      </c>
      <c r="S2575" s="160"/>
    </row>
    <row r="2576" spans="1:19" ht="14.25" customHeight="1">
      <c r="A2576" s="160"/>
      <c r="B2576" s="142" t="s">
        <v>110</v>
      </c>
      <c r="C2576" s="150">
        <v>120</v>
      </c>
      <c r="D2576" s="151">
        <v>170</v>
      </c>
      <c r="E2576" s="151">
        <v>189</v>
      </c>
      <c r="F2576" s="151">
        <v>269</v>
      </c>
      <c r="G2576" s="151">
        <v>322</v>
      </c>
      <c r="H2576" s="151">
        <v>53</v>
      </c>
      <c r="I2576" s="152">
        <v>19.702602230483272</v>
      </c>
      <c r="J2576" s="160"/>
      <c r="K2576" s="142" t="s">
        <v>110</v>
      </c>
      <c r="L2576" s="150" t="s">
        <v>313</v>
      </c>
      <c r="M2576" s="151" t="s">
        <v>313</v>
      </c>
      <c r="N2576" s="151" t="s">
        <v>313</v>
      </c>
      <c r="O2576" s="151" t="s">
        <v>337</v>
      </c>
      <c r="P2576" s="151" t="s">
        <v>313</v>
      </c>
      <c r="Q2576" s="151" t="s">
        <v>337</v>
      </c>
      <c r="R2576" s="152" t="s">
        <v>337</v>
      </c>
      <c r="S2576" s="160"/>
    </row>
    <row r="2577" spans="1:19" ht="14.25" customHeight="1">
      <c r="A2577" s="160"/>
      <c r="B2577" s="142" t="s">
        <v>111</v>
      </c>
      <c r="C2577" s="323" t="s">
        <v>313</v>
      </c>
      <c r="D2577" s="151" t="s">
        <v>313</v>
      </c>
      <c r="E2577" s="151" t="s">
        <v>313</v>
      </c>
      <c r="F2577" s="151">
        <v>8</v>
      </c>
      <c r="G2577" s="151">
        <v>27</v>
      </c>
      <c r="H2577" s="151"/>
      <c r="I2577" s="152"/>
      <c r="J2577" s="160"/>
      <c r="K2577" s="142" t="s">
        <v>111</v>
      </c>
      <c r="L2577" s="323" t="s">
        <v>313</v>
      </c>
      <c r="M2577" s="151" t="s">
        <v>313</v>
      </c>
      <c r="N2577" s="151" t="s">
        <v>313</v>
      </c>
      <c r="O2577" s="151" t="s">
        <v>337</v>
      </c>
      <c r="P2577" s="151" t="s">
        <v>313</v>
      </c>
      <c r="Q2577" s="151"/>
      <c r="R2577" s="152"/>
      <c r="S2577" s="160"/>
    </row>
    <row r="2578" spans="1:19" ht="14.25" customHeight="1">
      <c r="A2578" s="160"/>
      <c r="B2578" s="160"/>
      <c r="C2578" s="160"/>
      <c r="D2578" s="160"/>
      <c r="E2578" s="160"/>
      <c r="F2578" s="160"/>
      <c r="G2578" s="161"/>
      <c r="H2578" s="160"/>
      <c r="I2578" s="160"/>
      <c r="J2578" s="160"/>
      <c r="K2578" s="160"/>
      <c r="L2578" s="160"/>
      <c r="M2578" s="160"/>
      <c r="N2578" s="160"/>
      <c r="O2578" s="160"/>
      <c r="P2578" s="161"/>
      <c r="Q2578" s="160"/>
      <c r="R2578" s="160"/>
      <c r="S2578" s="160"/>
    </row>
    <row r="2579" spans="1:19" ht="14.25" customHeight="1">
      <c r="A2579" s="160"/>
      <c r="B2579" s="160"/>
      <c r="C2579" s="160"/>
      <c r="D2579" s="160"/>
      <c r="E2579" s="160"/>
      <c r="F2579" s="160"/>
      <c r="G2579" s="161"/>
      <c r="H2579" s="160"/>
      <c r="I2579" s="160"/>
      <c r="J2579" s="160"/>
      <c r="K2579" s="160"/>
      <c r="L2579" s="160"/>
      <c r="M2579" s="160"/>
      <c r="N2579" s="160"/>
      <c r="O2579" s="160"/>
      <c r="P2579" s="161"/>
      <c r="Q2579" s="160"/>
      <c r="R2579" s="160"/>
      <c r="S2579" s="160"/>
    </row>
    <row r="2580" spans="1:19" ht="14.25" customHeight="1">
      <c r="A2580" s="138"/>
      <c r="B2580" s="138" t="s">
        <v>722</v>
      </c>
      <c r="C2580" s="138"/>
      <c r="D2580" s="138"/>
      <c r="E2580" s="138"/>
      <c r="F2580" s="138"/>
      <c r="G2580" s="138"/>
      <c r="H2580" s="138"/>
      <c r="I2580" s="138"/>
      <c r="J2580" s="138"/>
      <c r="K2580" s="138" t="s">
        <v>723</v>
      </c>
      <c r="L2580" s="138"/>
      <c r="M2580" s="138"/>
      <c r="N2580" s="138"/>
      <c r="O2580" s="138"/>
      <c r="P2580" s="138"/>
      <c r="Q2580" s="138"/>
      <c r="R2580" s="138"/>
      <c r="S2580" s="160"/>
    </row>
    <row r="2581" spans="1:19" ht="14.25" customHeight="1">
      <c r="A2581" s="160"/>
      <c r="B2581" s="491" t="s">
        <v>335</v>
      </c>
      <c r="C2581" s="140"/>
      <c r="D2581" s="140"/>
      <c r="E2581" s="140"/>
      <c r="F2581" s="140"/>
      <c r="G2581" s="143"/>
      <c r="H2581" s="141"/>
      <c r="I2581" s="141"/>
      <c r="J2581" s="142"/>
      <c r="K2581" s="491" t="s">
        <v>335</v>
      </c>
      <c r="L2581" s="140"/>
      <c r="M2581" s="140"/>
      <c r="N2581" s="140"/>
      <c r="O2581" s="140"/>
      <c r="P2581" s="143"/>
      <c r="Q2581" s="141"/>
      <c r="R2581" s="141"/>
      <c r="S2581" s="144"/>
    </row>
    <row r="2582" spans="1:19" ht="14.25" customHeight="1">
      <c r="A2582" s="160"/>
      <c r="B2582" s="492"/>
      <c r="C2582" s="146" t="s">
        <v>151</v>
      </c>
      <c r="D2582" s="146" t="s">
        <v>86</v>
      </c>
      <c r="E2582" s="146" t="s">
        <v>87</v>
      </c>
      <c r="F2582" s="146" t="s">
        <v>410</v>
      </c>
      <c r="G2582" s="146" t="s">
        <v>739</v>
      </c>
      <c r="H2582" s="81" t="s">
        <v>509</v>
      </c>
      <c r="I2582" s="147" t="s">
        <v>807</v>
      </c>
      <c r="J2582" s="142"/>
      <c r="K2582" s="492"/>
      <c r="L2582" s="146" t="s">
        <v>151</v>
      </c>
      <c r="M2582" s="146" t="s">
        <v>86</v>
      </c>
      <c r="N2582" s="146" t="s">
        <v>87</v>
      </c>
      <c r="O2582" s="146" t="s">
        <v>410</v>
      </c>
      <c r="P2582" s="146" t="s">
        <v>739</v>
      </c>
      <c r="Q2582" s="81" t="s">
        <v>509</v>
      </c>
      <c r="R2582" s="147" t="s">
        <v>807</v>
      </c>
      <c r="S2582" s="144"/>
    </row>
    <row r="2583" spans="1:19" ht="14.25" customHeight="1">
      <c r="A2583" s="160"/>
      <c r="B2583" s="493"/>
      <c r="C2583" s="148"/>
      <c r="D2583" s="148"/>
      <c r="E2583" s="148"/>
      <c r="F2583" s="148"/>
      <c r="G2583" s="148"/>
      <c r="H2583" s="149" t="s">
        <v>88</v>
      </c>
      <c r="I2583" s="81" t="s">
        <v>511</v>
      </c>
      <c r="J2583" s="142"/>
      <c r="K2583" s="493"/>
      <c r="L2583" s="148"/>
      <c r="M2583" s="148"/>
      <c r="N2583" s="148"/>
      <c r="O2583" s="148"/>
      <c r="P2583" s="148"/>
      <c r="Q2583" s="149" t="s">
        <v>88</v>
      </c>
      <c r="R2583" s="81" t="s">
        <v>511</v>
      </c>
      <c r="S2583" s="144"/>
    </row>
    <row r="2584" spans="1:19" s="190" customFormat="1" ht="14.25" customHeight="1">
      <c r="A2584" s="180"/>
      <c r="B2584" s="188" t="s">
        <v>90</v>
      </c>
      <c r="C2584" s="187">
        <v>3434</v>
      </c>
      <c r="D2584" s="183">
        <v>3320</v>
      </c>
      <c r="E2584" s="183">
        <v>3152</v>
      </c>
      <c r="F2584" s="183">
        <v>2972</v>
      </c>
      <c r="G2584" s="183">
        <v>2758</v>
      </c>
      <c r="H2584" s="182">
        <v>-214</v>
      </c>
      <c r="I2584" s="184">
        <v>-7.2005383580080755</v>
      </c>
      <c r="J2584" s="180"/>
      <c r="K2584" s="188" t="s">
        <v>90</v>
      </c>
      <c r="L2584" s="187" t="s">
        <v>313</v>
      </c>
      <c r="M2584" s="183" t="s">
        <v>313</v>
      </c>
      <c r="N2584" s="183">
        <v>5</v>
      </c>
      <c r="O2584" s="183" t="s">
        <v>337</v>
      </c>
      <c r="P2584" s="183">
        <v>4</v>
      </c>
      <c r="Q2584" s="182" t="s">
        <v>337</v>
      </c>
      <c r="R2584" s="184" t="s">
        <v>337</v>
      </c>
      <c r="S2584" s="180"/>
    </row>
    <row r="2585" spans="1:19" ht="14.25" customHeight="1">
      <c r="A2585" s="160"/>
      <c r="B2585" s="299" t="s">
        <v>91</v>
      </c>
      <c r="C2585" s="150">
        <v>513</v>
      </c>
      <c r="D2585" s="151">
        <v>413</v>
      </c>
      <c r="E2585" s="151">
        <v>325</v>
      </c>
      <c r="F2585" s="151">
        <v>273</v>
      </c>
      <c r="G2585" s="151">
        <v>243</v>
      </c>
      <c r="H2585" s="151">
        <v>-30</v>
      </c>
      <c r="I2585" s="152">
        <v>-10.989010989010989</v>
      </c>
      <c r="J2585" s="160"/>
      <c r="K2585" s="299" t="s">
        <v>91</v>
      </c>
      <c r="L2585" s="150" t="s">
        <v>313</v>
      </c>
      <c r="M2585" s="151" t="s">
        <v>313</v>
      </c>
      <c r="N2585" s="151" t="s">
        <v>313</v>
      </c>
      <c r="O2585" s="151" t="s">
        <v>337</v>
      </c>
      <c r="P2585" s="151" t="s">
        <v>313</v>
      </c>
      <c r="Q2585" s="151" t="s">
        <v>337</v>
      </c>
      <c r="R2585" s="152" t="s">
        <v>337</v>
      </c>
      <c r="S2585" s="160"/>
    </row>
    <row r="2586" spans="1:19" ht="14.25" customHeight="1">
      <c r="A2586" s="160"/>
      <c r="B2586" s="299" t="s">
        <v>92</v>
      </c>
      <c r="C2586" s="150">
        <v>2390</v>
      </c>
      <c r="D2586" s="151">
        <v>2302</v>
      </c>
      <c r="E2586" s="151">
        <v>2115</v>
      </c>
      <c r="F2586" s="151">
        <v>1860</v>
      </c>
      <c r="G2586" s="151">
        <v>1602</v>
      </c>
      <c r="H2586" s="151">
        <v>-258</v>
      </c>
      <c r="I2586" s="152">
        <v>-13.870967741935484</v>
      </c>
      <c r="J2586" s="160"/>
      <c r="K2586" s="299" t="s">
        <v>92</v>
      </c>
      <c r="L2586" s="150" t="s">
        <v>313</v>
      </c>
      <c r="M2586" s="151" t="s">
        <v>313</v>
      </c>
      <c r="N2586" s="151">
        <v>5</v>
      </c>
      <c r="O2586" s="151" t="s">
        <v>337</v>
      </c>
      <c r="P2586" s="151">
        <v>4</v>
      </c>
      <c r="Q2586" s="151" t="s">
        <v>337</v>
      </c>
      <c r="R2586" s="152" t="s">
        <v>337</v>
      </c>
      <c r="S2586" s="160"/>
    </row>
    <row r="2587" spans="1:19" ht="14.25" customHeight="1">
      <c r="A2587" s="160"/>
      <c r="B2587" s="299" t="s">
        <v>93</v>
      </c>
      <c r="C2587" s="150">
        <v>531</v>
      </c>
      <c r="D2587" s="151">
        <v>605</v>
      </c>
      <c r="E2587" s="151">
        <v>712</v>
      </c>
      <c r="F2587" s="151">
        <v>833</v>
      </c>
      <c r="G2587" s="151">
        <v>898</v>
      </c>
      <c r="H2587" s="151">
        <v>65</v>
      </c>
      <c r="I2587" s="152">
        <v>7.8031212484993988</v>
      </c>
      <c r="J2587" s="160"/>
      <c r="K2587" s="299" t="s">
        <v>93</v>
      </c>
      <c r="L2587" s="150" t="s">
        <v>313</v>
      </c>
      <c r="M2587" s="151" t="s">
        <v>313</v>
      </c>
      <c r="N2587" s="151" t="s">
        <v>313</v>
      </c>
      <c r="O2587" s="151" t="s">
        <v>337</v>
      </c>
      <c r="P2587" s="151" t="s">
        <v>313</v>
      </c>
      <c r="Q2587" s="151" t="s">
        <v>337</v>
      </c>
      <c r="R2587" s="152" t="s">
        <v>337</v>
      </c>
      <c r="S2587" s="160"/>
    </row>
    <row r="2588" spans="1:19" ht="14.25" customHeight="1">
      <c r="A2588" s="160"/>
      <c r="B2588" s="142"/>
      <c r="C2588" s="150"/>
      <c r="D2588" s="157"/>
      <c r="E2588" s="157"/>
      <c r="F2588" s="157"/>
      <c r="G2588" s="157"/>
      <c r="H2588" s="157"/>
      <c r="I2588" s="158"/>
      <c r="J2588" s="160"/>
      <c r="K2588" s="142"/>
      <c r="L2588" s="150"/>
      <c r="M2588" s="157"/>
      <c r="N2588" s="157"/>
      <c r="O2588" s="157"/>
      <c r="P2588" s="157"/>
      <c r="Q2588" s="157"/>
      <c r="R2588" s="158"/>
      <c r="S2588" s="160"/>
    </row>
    <row r="2589" spans="1:19" ht="14.25" customHeight="1">
      <c r="A2589" s="160"/>
      <c r="B2589" s="142" t="s">
        <v>94</v>
      </c>
      <c r="C2589" s="150">
        <v>176</v>
      </c>
      <c r="D2589" s="151">
        <v>126</v>
      </c>
      <c r="E2589" s="151">
        <v>78</v>
      </c>
      <c r="F2589" s="151">
        <v>74</v>
      </c>
      <c r="G2589" s="151">
        <v>58</v>
      </c>
      <c r="H2589" s="151">
        <v>-16</v>
      </c>
      <c r="I2589" s="152">
        <v>-21.621621621621621</v>
      </c>
      <c r="J2589" s="160"/>
      <c r="K2589" s="142" t="s">
        <v>94</v>
      </c>
      <c r="L2589" s="150" t="s">
        <v>313</v>
      </c>
      <c r="M2589" s="151" t="s">
        <v>313</v>
      </c>
      <c r="N2589" s="151" t="s">
        <v>313</v>
      </c>
      <c r="O2589" s="151" t="s">
        <v>337</v>
      </c>
      <c r="P2589" s="151" t="s">
        <v>313</v>
      </c>
      <c r="Q2589" s="151" t="s">
        <v>337</v>
      </c>
      <c r="R2589" s="152" t="s">
        <v>337</v>
      </c>
      <c r="S2589" s="160"/>
    </row>
    <row r="2590" spans="1:19" ht="14.25" customHeight="1">
      <c r="A2590" s="160"/>
      <c r="B2590" s="142" t="s">
        <v>95</v>
      </c>
      <c r="C2590" s="150">
        <v>154</v>
      </c>
      <c r="D2590" s="151">
        <v>145</v>
      </c>
      <c r="E2590" s="151">
        <v>97</v>
      </c>
      <c r="F2590" s="151">
        <v>90</v>
      </c>
      <c r="G2590" s="151">
        <v>84</v>
      </c>
      <c r="H2590" s="151">
        <v>-6</v>
      </c>
      <c r="I2590" s="152">
        <v>-6.666666666666667</v>
      </c>
      <c r="J2590" s="160"/>
      <c r="K2590" s="142" t="s">
        <v>95</v>
      </c>
      <c r="L2590" s="150" t="s">
        <v>313</v>
      </c>
      <c r="M2590" s="151" t="s">
        <v>313</v>
      </c>
      <c r="N2590" s="151" t="s">
        <v>313</v>
      </c>
      <c r="O2590" s="151" t="s">
        <v>337</v>
      </c>
      <c r="P2590" s="151" t="s">
        <v>313</v>
      </c>
      <c r="Q2590" s="151" t="s">
        <v>337</v>
      </c>
      <c r="R2590" s="152" t="s">
        <v>337</v>
      </c>
      <c r="S2590" s="160"/>
    </row>
    <row r="2591" spans="1:19" ht="14.25" customHeight="1">
      <c r="A2591" s="160"/>
      <c r="B2591" s="142" t="s">
        <v>96</v>
      </c>
      <c r="C2591" s="150">
        <v>183</v>
      </c>
      <c r="D2591" s="151">
        <v>142</v>
      </c>
      <c r="E2591" s="151">
        <v>150</v>
      </c>
      <c r="F2591" s="151">
        <v>109</v>
      </c>
      <c r="G2591" s="151">
        <v>101</v>
      </c>
      <c r="H2591" s="151">
        <v>-8</v>
      </c>
      <c r="I2591" s="152">
        <v>-7.3394495412844041</v>
      </c>
      <c r="J2591" s="160"/>
      <c r="K2591" s="142" t="s">
        <v>96</v>
      </c>
      <c r="L2591" s="150" t="s">
        <v>313</v>
      </c>
      <c r="M2591" s="151" t="s">
        <v>313</v>
      </c>
      <c r="N2591" s="151" t="s">
        <v>313</v>
      </c>
      <c r="O2591" s="151" t="s">
        <v>337</v>
      </c>
      <c r="P2591" s="151" t="s">
        <v>313</v>
      </c>
      <c r="Q2591" s="151" t="s">
        <v>337</v>
      </c>
      <c r="R2591" s="152" t="s">
        <v>337</v>
      </c>
      <c r="S2591" s="160"/>
    </row>
    <row r="2592" spans="1:19" ht="14.25" customHeight="1">
      <c r="A2592" s="160"/>
      <c r="B2592" s="142" t="s">
        <v>97</v>
      </c>
      <c r="C2592" s="150">
        <v>298</v>
      </c>
      <c r="D2592" s="151">
        <v>272</v>
      </c>
      <c r="E2592" s="151">
        <v>236</v>
      </c>
      <c r="F2592" s="151">
        <v>264</v>
      </c>
      <c r="G2592" s="151">
        <v>218</v>
      </c>
      <c r="H2592" s="151">
        <v>-46</v>
      </c>
      <c r="I2592" s="152">
        <v>-17.424242424242426</v>
      </c>
      <c r="J2592" s="160"/>
      <c r="K2592" s="142" t="s">
        <v>97</v>
      </c>
      <c r="L2592" s="150" t="s">
        <v>313</v>
      </c>
      <c r="M2592" s="151" t="s">
        <v>313</v>
      </c>
      <c r="N2592" s="151" t="s">
        <v>313</v>
      </c>
      <c r="O2592" s="151" t="s">
        <v>337</v>
      </c>
      <c r="P2592" s="151" t="s">
        <v>313</v>
      </c>
      <c r="Q2592" s="151" t="s">
        <v>337</v>
      </c>
      <c r="R2592" s="152" t="s">
        <v>337</v>
      </c>
      <c r="S2592" s="160"/>
    </row>
    <row r="2593" spans="1:19" ht="14.25" customHeight="1">
      <c r="A2593" s="160"/>
      <c r="B2593" s="142" t="s">
        <v>98</v>
      </c>
      <c r="C2593" s="150">
        <v>299</v>
      </c>
      <c r="D2593" s="151">
        <v>298</v>
      </c>
      <c r="E2593" s="151">
        <v>286</v>
      </c>
      <c r="F2593" s="151">
        <v>203</v>
      </c>
      <c r="G2593" s="151">
        <v>164</v>
      </c>
      <c r="H2593" s="151">
        <v>-39</v>
      </c>
      <c r="I2593" s="152">
        <v>-19.21182266009852</v>
      </c>
      <c r="J2593" s="160"/>
      <c r="K2593" s="142" t="s">
        <v>98</v>
      </c>
      <c r="L2593" s="150" t="s">
        <v>313</v>
      </c>
      <c r="M2593" s="151" t="s">
        <v>313</v>
      </c>
      <c r="N2593" s="151">
        <v>5</v>
      </c>
      <c r="O2593" s="151" t="s">
        <v>337</v>
      </c>
      <c r="P2593" s="151">
        <v>4</v>
      </c>
      <c r="Q2593" s="151" t="s">
        <v>337</v>
      </c>
      <c r="R2593" s="152" t="s">
        <v>337</v>
      </c>
      <c r="S2593" s="160"/>
    </row>
    <row r="2594" spans="1:19" ht="14.25" customHeight="1">
      <c r="A2594" s="160"/>
      <c r="B2594" s="142" t="s">
        <v>99</v>
      </c>
      <c r="C2594" s="150">
        <v>202</v>
      </c>
      <c r="D2594" s="151">
        <v>172</v>
      </c>
      <c r="E2594" s="151">
        <v>128</v>
      </c>
      <c r="F2594" s="151">
        <v>114</v>
      </c>
      <c r="G2594" s="151">
        <v>80</v>
      </c>
      <c r="H2594" s="151">
        <v>-34</v>
      </c>
      <c r="I2594" s="152">
        <v>-29.82456140350877</v>
      </c>
      <c r="J2594" s="160"/>
      <c r="K2594" s="142" t="s">
        <v>99</v>
      </c>
      <c r="L2594" s="150" t="s">
        <v>313</v>
      </c>
      <c r="M2594" s="151" t="s">
        <v>313</v>
      </c>
      <c r="N2594" s="151" t="s">
        <v>313</v>
      </c>
      <c r="O2594" s="151" t="s">
        <v>337</v>
      </c>
      <c r="P2594" s="151" t="s">
        <v>313</v>
      </c>
      <c r="Q2594" s="151" t="s">
        <v>337</v>
      </c>
      <c r="R2594" s="152" t="s">
        <v>337</v>
      </c>
      <c r="S2594" s="160"/>
    </row>
    <row r="2595" spans="1:19" ht="14.25" customHeight="1">
      <c r="A2595" s="160"/>
      <c r="B2595" s="142" t="s">
        <v>100</v>
      </c>
      <c r="C2595" s="150">
        <v>186</v>
      </c>
      <c r="D2595" s="151">
        <v>187</v>
      </c>
      <c r="E2595" s="151">
        <v>154</v>
      </c>
      <c r="F2595" s="151">
        <v>118</v>
      </c>
      <c r="G2595" s="151">
        <v>105</v>
      </c>
      <c r="H2595" s="151">
        <v>-13</v>
      </c>
      <c r="I2595" s="152">
        <v>-11.016949152542372</v>
      </c>
      <c r="J2595" s="160"/>
      <c r="K2595" s="142" t="s">
        <v>100</v>
      </c>
      <c r="L2595" s="150" t="s">
        <v>313</v>
      </c>
      <c r="M2595" s="151" t="s">
        <v>313</v>
      </c>
      <c r="N2595" s="151" t="s">
        <v>313</v>
      </c>
      <c r="O2595" s="151" t="s">
        <v>337</v>
      </c>
      <c r="P2595" s="151" t="s">
        <v>313</v>
      </c>
      <c r="Q2595" s="151" t="s">
        <v>337</v>
      </c>
      <c r="R2595" s="152" t="s">
        <v>337</v>
      </c>
      <c r="S2595" s="160"/>
    </row>
    <row r="2596" spans="1:19" ht="14.25" customHeight="1">
      <c r="A2596" s="160"/>
      <c r="B2596" s="142" t="s">
        <v>118</v>
      </c>
      <c r="C2596" s="150">
        <v>180</v>
      </c>
      <c r="D2596" s="151">
        <v>187</v>
      </c>
      <c r="E2596" s="151">
        <v>194</v>
      </c>
      <c r="F2596" s="151">
        <v>151</v>
      </c>
      <c r="G2596" s="151">
        <v>124</v>
      </c>
      <c r="H2596" s="151">
        <v>-27</v>
      </c>
      <c r="I2596" s="152">
        <v>-17.880794701986755</v>
      </c>
      <c r="J2596" s="160"/>
      <c r="K2596" s="142" t="s">
        <v>118</v>
      </c>
      <c r="L2596" s="150" t="s">
        <v>313</v>
      </c>
      <c r="M2596" s="151" t="s">
        <v>313</v>
      </c>
      <c r="N2596" s="151" t="s">
        <v>313</v>
      </c>
      <c r="O2596" s="151" t="s">
        <v>337</v>
      </c>
      <c r="P2596" s="151" t="s">
        <v>313</v>
      </c>
      <c r="Q2596" s="151" t="s">
        <v>337</v>
      </c>
      <c r="R2596" s="152" t="s">
        <v>337</v>
      </c>
      <c r="S2596" s="160"/>
    </row>
    <row r="2597" spans="1:19" ht="14.25" customHeight="1">
      <c r="A2597" s="160"/>
      <c r="B2597" s="142" t="s">
        <v>101</v>
      </c>
      <c r="C2597" s="150">
        <v>208</v>
      </c>
      <c r="D2597" s="151">
        <v>182</v>
      </c>
      <c r="E2597" s="151">
        <v>193</v>
      </c>
      <c r="F2597" s="151">
        <v>193</v>
      </c>
      <c r="G2597" s="151">
        <v>154</v>
      </c>
      <c r="H2597" s="151">
        <v>-39</v>
      </c>
      <c r="I2597" s="152">
        <v>-20.207253886010363</v>
      </c>
      <c r="J2597" s="160"/>
      <c r="K2597" s="142" t="s">
        <v>101</v>
      </c>
      <c r="L2597" s="150" t="s">
        <v>313</v>
      </c>
      <c r="M2597" s="151" t="s">
        <v>313</v>
      </c>
      <c r="N2597" s="151" t="s">
        <v>313</v>
      </c>
      <c r="O2597" s="151" t="s">
        <v>337</v>
      </c>
      <c r="P2597" s="151" t="s">
        <v>313</v>
      </c>
      <c r="Q2597" s="151" t="s">
        <v>337</v>
      </c>
      <c r="R2597" s="152" t="s">
        <v>337</v>
      </c>
      <c r="S2597" s="160"/>
    </row>
    <row r="2598" spans="1:19" ht="14.25" customHeight="1">
      <c r="A2598" s="160"/>
      <c r="B2598" s="142" t="s">
        <v>102</v>
      </c>
      <c r="C2598" s="150">
        <v>273</v>
      </c>
      <c r="D2598" s="151">
        <v>196</v>
      </c>
      <c r="E2598" s="151">
        <v>182</v>
      </c>
      <c r="F2598" s="151">
        <v>200</v>
      </c>
      <c r="G2598" s="151">
        <v>197</v>
      </c>
      <c r="H2598" s="151">
        <v>-3</v>
      </c>
      <c r="I2598" s="152">
        <v>-1.5</v>
      </c>
      <c r="J2598" s="160"/>
      <c r="K2598" s="142" t="s">
        <v>102</v>
      </c>
      <c r="L2598" s="150" t="s">
        <v>313</v>
      </c>
      <c r="M2598" s="151" t="s">
        <v>313</v>
      </c>
      <c r="N2598" s="151" t="s">
        <v>313</v>
      </c>
      <c r="O2598" s="151" t="s">
        <v>337</v>
      </c>
      <c r="P2598" s="151" t="s">
        <v>313</v>
      </c>
      <c r="Q2598" s="151" t="s">
        <v>337</v>
      </c>
      <c r="R2598" s="152" t="s">
        <v>337</v>
      </c>
      <c r="S2598" s="160"/>
    </row>
    <row r="2599" spans="1:19" ht="14.25" customHeight="1">
      <c r="A2599" s="160"/>
      <c r="B2599" s="142" t="s">
        <v>103</v>
      </c>
      <c r="C2599" s="150">
        <v>292</v>
      </c>
      <c r="D2599" s="151">
        <v>263</v>
      </c>
      <c r="E2599" s="151">
        <v>194</v>
      </c>
      <c r="F2599" s="151">
        <v>180</v>
      </c>
      <c r="G2599" s="151">
        <v>197</v>
      </c>
      <c r="H2599" s="151">
        <v>17</v>
      </c>
      <c r="I2599" s="152">
        <v>9.4444444444444446</v>
      </c>
      <c r="J2599" s="160"/>
      <c r="K2599" s="142" t="s">
        <v>103</v>
      </c>
      <c r="L2599" s="150" t="s">
        <v>313</v>
      </c>
      <c r="M2599" s="151" t="s">
        <v>313</v>
      </c>
      <c r="N2599" s="151" t="s">
        <v>313</v>
      </c>
      <c r="O2599" s="151" t="s">
        <v>337</v>
      </c>
      <c r="P2599" s="151" t="s">
        <v>313</v>
      </c>
      <c r="Q2599" s="151" t="s">
        <v>337</v>
      </c>
      <c r="R2599" s="152" t="s">
        <v>337</v>
      </c>
      <c r="S2599" s="160"/>
    </row>
    <row r="2600" spans="1:19" ht="14.25" customHeight="1">
      <c r="A2600" s="160"/>
      <c r="B2600" s="142" t="s">
        <v>104</v>
      </c>
      <c r="C2600" s="150">
        <v>253</v>
      </c>
      <c r="D2600" s="151">
        <v>290</v>
      </c>
      <c r="E2600" s="151">
        <v>253</v>
      </c>
      <c r="F2600" s="151">
        <v>188</v>
      </c>
      <c r="G2600" s="151">
        <v>174</v>
      </c>
      <c r="H2600" s="151">
        <v>-14</v>
      </c>
      <c r="I2600" s="152">
        <v>-7.4468085106382977</v>
      </c>
      <c r="J2600" s="160"/>
      <c r="K2600" s="142" t="s">
        <v>104</v>
      </c>
      <c r="L2600" s="150" t="s">
        <v>313</v>
      </c>
      <c r="M2600" s="151" t="s">
        <v>313</v>
      </c>
      <c r="N2600" s="151" t="s">
        <v>313</v>
      </c>
      <c r="O2600" s="151" t="s">
        <v>337</v>
      </c>
      <c r="P2600" s="151" t="s">
        <v>313</v>
      </c>
      <c r="Q2600" s="151" t="s">
        <v>337</v>
      </c>
      <c r="R2600" s="152" t="s">
        <v>337</v>
      </c>
      <c r="S2600" s="160"/>
    </row>
    <row r="2601" spans="1:19" ht="14.25" customHeight="1">
      <c r="A2601" s="160"/>
      <c r="B2601" s="142" t="s">
        <v>105</v>
      </c>
      <c r="C2601" s="150">
        <v>199</v>
      </c>
      <c r="D2601" s="151">
        <v>255</v>
      </c>
      <c r="E2601" s="151">
        <v>295</v>
      </c>
      <c r="F2601" s="151">
        <v>249</v>
      </c>
      <c r="G2601" s="151">
        <v>189</v>
      </c>
      <c r="H2601" s="151">
        <v>-60</v>
      </c>
      <c r="I2601" s="152">
        <v>-24.096385542168676</v>
      </c>
      <c r="J2601" s="160"/>
      <c r="K2601" s="142" t="s">
        <v>105</v>
      </c>
      <c r="L2601" s="150" t="s">
        <v>313</v>
      </c>
      <c r="M2601" s="151" t="s">
        <v>313</v>
      </c>
      <c r="N2601" s="151" t="s">
        <v>313</v>
      </c>
      <c r="O2601" s="151" t="s">
        <v>337</v>
      </c>
      <c r="P2601" s="151" t="s">
        <v>313</v>
      </c>
      <c r="Q2601" s="151" t="s">
        <v>337</v>
      </c>
      <c r="R2601" s="152" t="s">
        <v>337</v>
      </c>
      <c r="S2601" s="160"/>
    </row>
    <row r="2602" spans="1:19" ht="14.25" customHeight="1">
      <c r="A2602" s="160"/>
      <c r="B2602" s="142" t="s">
        <v>106</v>
      </c>
      <c r="C2602" s="150">
        <v>187</v>
      </c>
      <c r="D2602" s="151">
        <v>180</v>
      </c>
      <c r="E2602" s="151">
        <v>240</v>
      </c>
      <c r="F2602" s="151">
        <v>284</v>
      </c>
      <c r="G2602" s="151">
        <v>255</v>
      </c>
      <c r="H2602" s="151">
        <v>-29</v>
      </c>
      <c r="I2602" s="152">
        <v>-10.211267605633804</v>
      </c>
      <c r="J2602" s="160"/>
      <c r="K2602" s="142" t="s">
        <v>106</v>
      </c>
      <c r="L2602" s="150" t="s">
        <v>313</v>
      </c>
      <c r="M2602" s="151" t="s">
        <v>313</v>
      </c>
      <c r="N2602" s="151" t="s">
        <v>313</v>
      </c>
      <c r="O2602" s="151" t="s">
        <v>337</v>
      </c>
      <c r="P2602" s="151" t="s">
        <v>313</v>
      </c>
      <c r="Q2602" s="151" t="s">
        <v>337</v>
      </c>
      <c r="R2602" s="152" t="s">
        <v>337</v>
      </c>
      <c r="S2602" s="160"/>
    </row>
    <row r="2603" spans="1:19" ht="14.25" customHeight="1">
      <c r="A2603" s="160"/>
      <c r="B2603" s="142" t="s">
        <v>107</v>
      </c>
      <c r="C2603" s="150">
        <v>136</v>
      </c>
      <c r="D2603" s="151">
        <v>176</v>
      </c>
      <c r="E2603" s="151">
        <v>173</v>
      </c>
      <c r="F2603" s="151">
        <v>221</v>
      </c>
      <c r="G2603" s="151">
        <v>248</v>
      </c>
      <c r="H2603" s="151">
        <v>27</v>
      </c>
      <c r="I2603" s="152">
        <v>12.217194570135746</v>
      </c>
      <c r="J2603" s="160"/>
      <c r="K2603" s="142" t="s">
        <v>107</v>
      </c>
      <c r="L2603" s="150" t="s">
        <v>313</v>
      </c>
      <c r="M2603" s="151" t="s">
        <v>313</v>
      </c>
      <c r="N2603" s="151" t="s">
        <v>313</v>
      </c>
      <c r="O2603" s="151" t="s">
        <v>337</v>
      </c>
      <c r="P2603" s="151" t="s">
        <v>313</v>
      </c>
      <c r="Q2603" s="151" t="s">
        <v>337</v>
      </c>
      <c r="R2603" s="152" t="s">
        <v>337</v>
      </c>
      <c r="S2603" s="160"/>
    </row>
    <row r="2604" spans="1:19" ht="14.25" customHeight="1">
      <c r="A2604" s="160"/>
      <c r="B2604" s="142" t="s">
        <v>108</v>
      </c>
      <c r="C2604" s="150">
        <v>110</v>
      </c>
      <c r="D2604" s="151">
        <v>117</v>
      </c>
      <c r="E2604" s="151">
        <v>146</v>
      </c>
      <c r="F2604" s="151">
        <v>152</v>
      </c>
      <c r="G2604" s="151">
        <v>186</v>
      </c>
      <c r="H2604" s="151">
        <v>34</v>
      </c>
      <c r="I2604" s="152">
        <v>22.368421052631579</v>
      </c>
      <c r="J2604" s="160"/>
      <c r="K2604" s="142" t="s">
        <v>108</v>
      </c>
      <c r="L2604" s="150" t="s">
        <v>313</v>
      </c>
      <c r="M2604" s="151" t="s">
        <v>313</v>
      </c>
      <c r="N2604" s="151" t="s">
        <v>313</v>
      </c>
      <c r="O2604" s="151" t="s">
        <v>337</v>
      </c>
      <c r="P2604" s="151" t="s">
        <v>313</v>
      </c>
      <c r="Q2604" s="151" t="s">
        <v>337</v>
      </c>
      <c r="R2604" s="152" t="s">
        <v>337</v>
      </c>
      <c r="S2604" s="160"/>
    </row>
    <row r="2605" spans="1:19" ht="14.25" customHeight="1">
      <c r="A2605" s="160"/>
      <c r="B2605" s="142" t="s">
        <v>109</v>
      </c>
      <c r="C2605" s="150">
        <v>59</v>
      </c>
      <c r="D2605" s="151">
        <v>82</v>
      </c>
      <c r="E2605" s="151">
        <v>89</v>
      </c>
      <c r="F2605" s="151">
        <v>107</v>
      </c>
      <c r="G2605" s="151">
        <v>109</v>
      </c>
      <c r="H2605" s="151">
        <v>2</v>
      </c>
      <c r="I2605" s="152">
        <v>1.8691588785046727</v>
      </c>
      <c r="J2605" s="160"/>
      <c r="K2605" s="142" t="s">
        <v>109</v>
      </c>
      <c r="L2605" s="150" t="s">
        <v>313</v>
      </c>
      <c r="M2605" s="151" t="s">
        <v>313</v>
      </c>
      <c r="N2605" s="151" t="s">
        <v>313</v>
      </c>
      <c r="O2605" s="151" t="s">
        <v>337</v>
      </c>
      <c r="P2605" s="151" t="s">
        <v>313</v>
      </c>
      <c r="Q2605" s="151" t="s">
        <v>337</v>
      </c>
      <c r="R2605" s="152" t="s">
        <v>337</v>
      </c>
      <c r="S2605" s="160"/>
    </row>
    <row r="2606" spans="1:19" ht="14.25" customHeight="1">
      <c r="A2606" s="160"/>
      <c r="B2606" s="142" t="s">
        <v>110</v>
      </c>
      <c r="C2606" s="150">
        <v>39</v>
      </c>
      <c r="D2606" s="151">
        <v>50</v>
      </c>
      <c r="E2606" s="151">
        <v>64</v>
      </c>
      <c r="F2606" s="151">
        <v>69</v>
      </c>
      <c r="G2606" s="151">
        <v>100</v>
      </c>
      <c r="H2606" s="151">
        <v>31</v>
      </c>
      <c r="I2606" s="152">
        <v>44.927536231884055</v>
      </c>
      <c r="J2606" s="160"/>
      <c r="K2606" s="142" t="s">
        <v>110</v>
      </c>
      <c r="L2606" s="150" t="s">
        <v>313</v>
      </c>
      <c r="M2606" s="151" t="s">
        <v>313</v>
      </c>
      <c r="N2606" s="151" t="s">
        <v>313</v>
      </c>
      <c r="O2606" s="151" t="s">
        <v>337</v>
      </c>
      <c r="P2606" s="151" t="s">
        <v>313</v>
      </c>
      <c r="Q2606" s="151" t="s">
        <v>337</v>
      </c>
      <c r="R2606" s="152" t="s">
        <v>337</v>
      </c>
      <c r="S2606" s="160"/>
    </row>
    <row r="2607" spans="1:19" ht="14.25" customHeight="1">
      <c r="A2607" s="160"/>
      <c r="B2607" s="142" t="s">
        <v>111</v>
      </c>
      <c r="C2607" s="323" t="s">
        <v>313</v>
      </c>
      <c r="D2607" s="151" t="s">
        <v>313</v>
      </c>
      <c r="E2607" s="151" t="s">
        <v>313</v>
      </c>
      <c r="F2607" s="151">
        <v>6</v>
      </c>
      <c r="G2607" s="151">
        <v>15</v>
      </c>
      <c r="H2607" s="151"/>
      <c r="I2607" s="152"/>
      <c r="J2607" s="160"/>
      <c r="K2607" s="142" t="s">
        <v>111</v>
      </c>
      <c r="L2607" s="323" t="s">
        <v>313</v>
      </c>
      <c r="M2607" s="151" t="s">
        <v>313</v>
      </c>
      <c r="N2607" s="151" t="s">
        <v>313</v>
      </c>
      <c r="O2607" s="151" t="s">
        <v>337</v>
      </c>
      <c r="P2607" s="151" t="s">
        <v>313</v>
      </c>
      <c r="Q2607" s="151"/>
      <c r="R2607" s="152"/>
      <c r="S2607" s="160"/>
    </row>
    <row r="2608" spans="1:19" ht="14.25" customHeight="1">
      <c r="A2608" s="160"/>
      <c r="B2608" s="160"/>
      <c r="C2608" s="160"/>
      <c r="D2608" s="160"/>
      <c r="E2608" s="160"/>
      <c r="F2608" s="160"/>
      <c r="G2608" s="161"/>
      <c r="H2608" s="160"/>
      <c r="I2608" s="160"/>
      <c r="J2608" s="160"/>
      <c r="K2608" s="160"/>
      <c r="L2608" s="160"/>
      <c r="M2608" s="160"/>
      <c r="N2608" s="160"/>
      <c r="O2608" s="160"/>
      <c r="P2608" s="161"/>
      <c r="Q2608" s="160"/>
      <c r="R2608" s="160"/>
      <c r="S2608" s="160"/>
    </row>
    <row r="2609" spans="1:19" ht="14.25" customHeight="1">
      <c r="A2609" s="160"/>
      <c r="B2609" s="160"/>
      <c r="C2609" s="160"/>
      <c r="D2609" s="160"/>
      <c r="E2609" s="160"/>
      <c r="F2609" s="160"/>
      <c r="G2609" s="161"/>
      <c r="H2609" s="160"/>
      <c r="I2609" s="160"/>
      <c r="J2609" s="160"/>
      <c r="K2609" s="160"/>
      <c r="L2609" s="160"/>
      <c r="M2609" s="160"/>
      <c r="N2609" s="160"/>
      <c r="O2609" s="160"/>
      <c r="P2609" s="161"/>
      <c r="Q2609" s="160"/>
      <c r="R2609" s="160"/>
      <c r="S2609" s="160"/>
    </row>
    <row r="2610" spans="1:19" ht="14.25" customHeight="1">
      <c r="A2610" s="138"/>
      <c r="B2610" s="138" t="s">
        <v>724</v>
      </c>
      <c r="C2610" s="138"/>
      <c r="D2610" s="138"/>
      <c r="E2610" s="138"/>
      <c r="F2610" s="138"/>
      <c r="G2610" s="138"/>
      <c r="H2610" s="138"/>
      <c r="I2610" s="138"/>
      <c r="J2610" s="138"/>
      <c r="K2610" s="138" t="s">
        <v>725</v>
      </c>
      <c r="L2610" s="138"/>
      <c r="M2610" s="138"/>
      <c r="N2610" s="138"/>
      <c r="O2610" s="138"/>
      <c r="P2610" s="138"/>
      <c r="Q2610" s="138"/>
      <c r="R2610" s="138"/>
      <c r="S2610" s="160"/>
    </row>
    <row r="2611" spans="1:19" ht="14.25" customHeight="1">
      <c r="A2611" s="160"/>
      <c r="B2611" s="491" t="s">
        <v>335</v>
      </c>
      <c r="C2611" s="140"/>
      <c r="D2611" s="140"/>
      <c r="E2611" s="140"/>
      <c r="F2611" s="140"/>
      <c r="G2611" s="143"/>
      <c r="H2611" s="141"/>
      <c r="I2611" s="141"/>
      <c r="J2611" s="142"/>
      <c r="K2611" s="491" t="s">
        <v>335</v>
      </c>
      <c r="L2611" s="140"/>
      <c r="M2611" s="140"/>
      <c r="N2611" s="140"/>
      <c r="O2611" s="140"/>
      <c r="P2611" s="143"/>
      <c r="Q2611" s="141"/>
      <c r="R2611" s="141"/>
      <c r="S2611" s="144"/>
    </row>
    <row r="2612" spans="1:19" ht="14.25" customHeight="1">
      <c r="A2612" s="160"/>
      <c r="B2612" s="492"/>
      <c r="C2612" s="146" t="s">
        <v>151</v>
      </c>
      <c r="D2612" s="146" t="s">
        <v>86</v>
      </c>
      <c r="E2612" s="146" t="s">
        <v>87</v>
      </c>
      <c r="F2612" s="146" t="s">
        <v>410</v>
      </c>
      <c r="G2612" s="146" t="s">
        <v>739</v>
      </c>
      <c r="H2612" s="81" t="s">
        <v>509</v>
      </c>
      <c r="I2612" s="147" t="s">
        <v>807</v>
      </c>
      <c r="J2612" s="142"/>
      <c r="K2612" s="492"/>
      <c r="L2612" s="146" t="s">
        <v>151</v>
      </c>
      <c r="M2612" s="146" t="s">
        <v>86</v>
      </c>
      <c r="N2612" s="146" t="s">
        <v>87</v>
      </c>
      <c r="O2612" s="146" t="s">
        <v>410</v>
      </c>
      <c r="P2612" s="146" t="s">
        <v>739</v>
      </c>
      <c r="Q2612" s="81" t="s">
        <v>509</v>
      </c>
      <c r="R2612" s="147" t="s">
        <v>807</v>
      </c>
      <c r="S2612" s="144"/>
    </row>
    <row r="2613" spans="1:19" ht="14.25" customHeight="1">
      <c r="A2613" s="160"/>
      <c r="B2613" s="493"/>
      <c r="C2613" s="148"/>
      <c r="D2613" s="148"/>
      <c r="E2613" s="148"/>
      <c r="F2613" s="148"/>
      <c r="G2613" s="148"/>
      <c r="H2613" s="149" t="s">
        <v>88</v>
      </c>
      <c r="I2613" s="81" t="s">
        <v>511</v>
      </c>
      <c r="J2613" s="142"/>
      <c r="K2613" s="493"/>
      <c r="L2613" s="148"/>
      <c r="M2613" s="148"/>
      <c r="N2613" s="148"/>
      <c r="O2613" s="148"/>
      <c r="P2613" s="148"/>
      <c r="Q2613" s="149" t="s">
        <v>88</v>
      </c>
      <c r="R2613" s="81" t="s">
        <v>511</v>
      </c>
      <c r="S2613" s="144"/>
    </row>
    <row r="2614" spans="1:19" s="190" customFormat="1" ht="14.25" customHeight="1">
      <c r="A2614" s="180"/>
      <c r="B2614" s="188" t="s">
        <v>90</v>
      </c>
      <c r="C2614" s="187">
        <v>3710</v>
      </c>
      <c r="D2614" s="183">
        <v>3602</v>
      </c>
      <c r="E2614" s="183">
        <v>3375</v>
      </c>
      <c r="F2614" s="183">
        <v>3124</v>
      </c>
      <c r="G2614" s="183">
        <v>3053</v>
      </c>
      <c r="H2614" s="182">
        <v>-71</v>
      </c>
      <c r="I2614" s="184">
        <v>-2.2727272727272729</v>
      </c>
      <c r="J2614" s="180"/>
      <c r="K2614" s="188" t="s">
        <v>90</v>
      </c>
      <c r="L2614" s="187" t="s">
        <v>313</v>
      </c>
      <c r="M2614" s="183" t="s">
        <v>313</v>
      </c>
      <c r="N2614" s="183" t="s">
        <v>313</v>
      </c>
      <c r="O2614" s="183" t="s">
        <v>337</v>
      </c>
      <c r="P2614" s="183" t="s">
        <v>313</v>
      </c>
      <c r="Q2614" s="182" t="s">
        <v>337</v>
      </c>
      <c r="R2614" s="183" t="s">
        <v>337</v>
      </c>
      <c r="S2614" s="180"/>
    </row>
    <row r="2615" spans="1:19" ht="14.25" customHeight="1">
      <c r="A2615" s="160"/>
      <c r="B2615" s="299" t="s">
        <v>91</v>
      </c>
      <c r="C2615" s="150">
        <v>477</v>
      </c>
      <c r="D2615" s="151">
        <v>392</v>
      </c>
      <c r="E2615" s="151">
        <v>305</v>
      </c>
      <c r="F2615" s="151">
        <v>234</v>
      </c>
      <c r="G2615" s="151">
        <v>213</v>
      </c>
      <c r="H2615" s="151">
        <v>-21</v>
      </c>
      <c r="I2615" s="152">
        <v>-8.9743589743589745</v>
      </c>
      <c r="J2615" s="160"/>
      <c r="K2615" s="299" t="s">
        <v>91</v>
      </c>
      <c r="L2615" s="150" t="s">
        <v>313</v>
      </c>
      <c r="M2615" s="151" t="s">
        <v>313</v>
      </c>
      <c r="N2615" s="151" t="s">
        <v>313</v>
      </c>
      <c r="O2615" s="151" t="s">
        <v>337</v>
      </c>
      <c r="P2615" s="151" t="s">
        <v>313</v>
      </c>
      <c r="Q2615" s="151" t="s">
        <v>337</v>
      </c>
      <c r="R2615" s="151" t="s">
        <v>337</v>
      </c>
      <c r="S2615" s="160"/>
    </row>
    <row r="2616" spans="1:19" ht="14.25" customHeight="1">
      <c r="A2616" s="160"/>
      <c r="B2616" s="299" t="s">
        <v>92</v>
      </c>
      <c r="C2616" s="150">
        <v>2485</v>
      </c>
      <c r="D2616" s="151">
        <v>2347</v>
      </c>
      <c r="E2616" s="151">
        <v>2155</v>
      </c>
      <c r="F2616" s="151">
        <v>1788</v>
      </c>
      <c r="G2616" s="151">
        <v>1607</v>
      </c>
      <c r="H2616" s="151">
        <v>-181</v>
      </c>
      <c r="I2616" s="152">
        <v>-10.123042505592842</v>
      </c>
      <c r="J2616" s="160"/>
      <c r="K2616" s="299" t="s">
        <v>92</v>
      </c>
      <c r="L2616" s="150" t="s">
        <v>313</v>
      </c>
      <c r="M2616" s="151" t="s">
        <v>313</v>
      </c>
      <c r="N2616" s="151" t="s">
        <v>313</v>
      </c>
      <c r="O2616" s="151" t="s">
        <v>337</v>
      </c>
      <c r="P2616" s="151" t="s">
        <v>313</v>
      </c>
      <c r="Q2616" s="151" t="s">
        <v>337</v>
      </c>
      <c r="R2616" s="151" t="s">
        <v>337</v>
      </c>
      <c r="S2616" s="160"/>
    </row>
    <row r="2617" spans="1:19" ht="14.25" customHeight="1">
      <c r="A2617" s="160"/>
      <c r="B2617" s="299" t="s">
        <v>93</v>
      </c>
      <c r="C2617" s="150">
        <v>748</v>
      </c>
      <c r="D2617" s="151">
        <v>863</v>
      </c>
      <c r="E2617" s="151">
        <v>915</v>
      </c>
      <c r="F2617" s="151">
        <v>1100</v>
      </c>
      <c r="G2617" s="151">
        <v>1221</v>
      </c>
      <c r="H2617" s="151">
        <v>121</v>
      </c>
      <c r="I2617" s="152">
        <v>11</v>
      </c>
      <c r="J2617" s="160"/>
      <c r="K2617" s="299" t="s">
        <v>93</v>
      </c>
      <c r="L2617" s="150" t="s">
        <v>313</v>
      </c>
      <c r="M2617" s="151" t="s">
        <v>313</v>
      </c>
      <c r="N2617" s="151" t="s">
        <v>313</v>
      </c>
      <c r="O2617" s="151" t="s">
        <v>337</v>
      </c>
      <c r="P2617" s="151" t="s">
        <v>313</v>
      </c>
      <c r="Q2617" s="151" t="s">
        <v>337</v>
      </c>
      <c r="R2617" s="151" t="s">
        <v>337</v>
      </c>
      <c r="S2617" s="160"/>
    </row>
    <row r="2618" spans="1:19" ht="14.25" customHeight="1">
      <c r="A2618" s="160"/>
      <c r="B2618" s="142"/>
      <c r="C2618" s="150"/>
      <c r="D2618" s="157"/>
      <c r="E2618" s="157"/>
      <c r="F2618" s="157"/>
      <c r="G2618" s="157"/>
      <c r="H2618" s="157"/>
      <c r="I2618" s="158"/>
      <c r="J2618" s="160"/>
      <c r="K2618" s="142"/>
      <c r="L2618" s="150"/>
      <c r="M2618" s="157"/>
      <c r="N2618" s="157"/>
      <c r="O2618" s="157"/>
      <c r="P2618" s="157"/>
      <c r="Q2618" s="157"/>
      <c r="R2618" s="157"/>
      <c r="S2618" s="160"/>
    </row>
    <row r="2619" spans="1:19" ht="14.25" customHeight="1">
      <c r="A2619" s="160"/>
      <c r="B2619" s="142" t="s">
        <v>94</v>
      </c>
      <c r="C2619" s="150">
        <v>152</v>
      </c>
      <c r="D2619" s="151">
        <v>134</v>
      </c>
      <c r="E2619" s="151">
        <v>75</v>
      </c>
      <c r="F2619" s="151">
        <v>58</v>
      </c>
      <c r="G2619" s="151">
        <v>74</v>
      </c>
      <c r="H2619" s="151">
        <v>16</v>
      </c>
      <c r="I2619" s="152">
        <v>27.586206896551722</v>
      </c>
      <c r="J2619" s="160"/>
      <c r="K2619" s="142" t="s">
        <v>94</v>
      </c>
      <c r="L2619" s="150" t="s">
        <v>313</v>
      </c>
      <c r="M2619" s="151" t="s">
        <v>313</v>
      </c>
      <c r="N2619" s="151" t="s">
        <v>313</v>
      </c>
      <c r="O2619" s="151" t="s">
        <v>337</v>
      </c>
      <c r="P2619" s="151" t="s">
        <v>313</v>
      </c>
      <c r="Q2619" s="151" t="s">
        <v>337</v>
      </c>
      <c r="R2619" s="151" t="s">
        <v>337</v>
      </c>
      <c r="S2619" s="160"/>
    </row>
    <row r="2620" spans="1:19" ht="14.25" customHeight="1">
      <c r="A2620" s="160"/>
      <c r="B2620" s="142" t="s">
        <v>95</v>
      </c>
      <c r="C2620" s="150">
        <v>153</v>
      </c>
      <c r="D2620" s="151">
        <v>114</v>
      </c>
      <c r="E2620" s="151">
        <v>109</v>
      </c>
      <c r="F2620" s="151">
        <v>71</v>
      </c>
      <c r="G2620" s="151">
        <v>66</v>
      </c>
      <c r="H2620" s="151">
        <v>-5</v>
      </c>
      <c r="I2620" s="152">
        <v>-7.042253521126761</v>
      </c>
      <c r="J2620" s="160"/>
      <c r="K2620" s="142" t="s">
        <v>95</v>
      </c>
      <c r="L2620" s="150" t="s">
        <v>313</v>
      </c>
      <c r="M2620" s="151" t="s">
        <v>313</v>
      </c>
      <c r="N2620" s="151" t="s">
        <v>313</v>
      </c>
      <c r="O2620" s="151" t="s">
        <v>337</v>
      </c>
      <c r="P2620" s="151" t="s">
        <v>313</v>
      </c>
      <c r="Q2620" s="151" t="s">
        <v>337</v>
      </c>
      <c r="R2620" s="151" t="s">
        <v>337</v>
      </c>
      <c r="S2620" s="160"/>
    </row>
    <row r="2621" spans="1:19" ht="14.25" customHeight="1">
      <c r="A2621" s="160"/>
      <c r="B2621" s="142" t="s">
        <v>96</v>
      </c>
      <c r="C2621" s="150">
        <v>172</v>
      </c>
      <c r="D2621" s="151">
        <v>144</v>
      </c>
      <c r="E2621" s="151">
        <v>121</v>
      </c>
      <c r="F2621" s="151">
        <v>105</v>
      </c>
      <c r="G2621" s="151">
        <v>73</v>
      </c>
      <c r="H2621" s="151">
        <v>-32</v>
      </c>
      <c r="I2621" s="152">
        <v>-30.476190476190478</v>
      </c>
      <c r="J2621" s="160"/>
      <c r="K2621" s="142" t="s">
        <v>96</v>
      </c>
      <c r="L2621" s="150" t="s">
        <v>313</v>
      </c>
      <c r="M2621" s="151" t="s">
        <v>313</v>
      </c>
      <c r="N2621" s="151" t="s">
        <v>313</v>
      </c>
      <c r="O2621" s="151" t="s">
        <v>337</v>
      </c>
      <c r="P2621" s="151" t="s">
        <v>313</v>
      </c>
      <c r="Q2621" s="151" t="s">
        <v>337</v>
      </c>
      <c r="R2621" s="151" t="s">
        <v>337</v>
      </c>
      <c r="S2621" s="160"/>
    </row>
    <row r="2622" spans="1:19" ht="14.25" customHeight="1">
      <c r="A2622" s="160"/>
      <c r="B2622" s="142" t="s">
        <v>97</v>
      </c>
      <c r="C2622" s="150">
        <v>249</v>
      </c>
      <c r="D2622" s="151">
        <v>211</v>
      </c>
      <c r="E2622" s="151">
        <v>203</v>
      </c>
      <c r="F2622" s="151">
        <v>174</v>
      </c>
      <c r="G2622" s="151">
        <v>162</v>
      </c>
      <c r="H2622" s="151">
        <v>-12</v>
      </c>
      <c r="I2622" s="152">
        <v>-6.8965517241379306</v>
      </c>
      <c r="J2622" s="160"/>
      <c r="K2622" s="142" t="s">
        <v>97</v>
      </c>
      <c r="L2622" s="150" t="s">
        <v>313</v>
      </c>
      <c r="M2622" s="151" t="s">
        <v>313</v>
      </c>
      <c r="N2622" s="151" t="s">
        <v>313</v>
      </c>
      <c r="O2622" s="151" t="s">
        <v>337</v>
      </c>
      <c r="P2622" s="151" t="s">
        <v>313</v>
      </c>
      <c r="Q2622" s="151" t="s">
        <v>337</v>
      </c>
      <c r="R2622" s="151" t="s">
        <v>337</v>
      </c>
      <c r="S2622" s="160"/>
    </row>
    <row r="2623" spans="1:19" ht="14.25" customHeight="1">
      <c r="A2623" s="160"/>
      <c r="B2623" s="142" t="s">
        <v>98</v>
      </c>
      <c r="C2623" s="150">
        <v>255</v>
      </c>
      <c r="D2623" s="151">
        <v>254</v>
      </c>
      <c r="E2623" s="151">
        <v>214</v>
      </c>
      <c r="F2623" s="151">
        <v>125</v>
      </c>
      <c r="G2623" s="151">
        <v>127</v>
      </c>
      <c r="H2623" s="151">
        <v>2</v>
      </c>
      <c r="I2623" s="152">
        <v>1.6</v>
      </c>
      <c r="J2623" s="160"/>
      <c r="K2623" s="142" t="s">
        <v>98</v>
      </c>
      <c r="L2623" s="150" t="s">
        <v>313</v>
      </c>
      <c r="M2623" s="151" t="s">
        <v>313</v>
      </c>
      <c r="N2623" s="151" t="s">
        <v>313</v>
      </c>
      <c r="O2623" s="151" t="s">
        <v>337</v>
      </c>
      <c r="P2623" s="151" t="s">
        <v>313</v>
      </c>
      <c r="Q2623" s="151" t="s">
        <v>337</v>
      </c>
      <c r="R2623" s="151" t="s">
        <v>337</v>
      </c>
      <c r="S2623" s="160"/>
    </row>
    <row r="2624" spans="1:19" ht="14.25" customHeight="1">
      <c r="A2624" s="160"/>
      <c r="B2624" s="142" t="s">
        <v>99</v>
      </c>
      <c r="C2624" s="150">
        <v>201</v>
      </c>
      <c r="D2624" s="151">
        <v>158</v>
      </c>
      <c r="E2624" s="151">
        <v>128</v>
      </c>
      <c r="F2624" s="151">
        <v>92</v>
      </c>
      <c r="G2624" s="151">
        <v>116</v>
      </c>
      <c r="H2624" s="151">
        <v>24</v>
      </c>
      <c r="I2624" s="152">
        <v>26.086956521739129</v>
      </c>
      <c r="J2624" s="160"/>
      <c r="K2624" s="142" t="s">
        <v>99</v>
      </c>
      <c r="L2624" s="150" t="s">
        <v>313</v>
      </c>
      <c r="M2624" s="151" t="s">
        <v>313</v>
      </c>
      <c r="N2624" s="151" t="s">
        <v>313</v>
      </c>
      <c r="O2624" s="151" t="s">
        <v>337</v>
      </c>
      <c r="P2624" s="151" t="s">
        <v>313</v>
      </c>
      <c r="Q2624" s="151" t="s">
        <v>337</v>
      </c>
      <c r="R2624" s="151" t="s">
        <v>337</v>
      </c>
      <c r="S2624" s="160"/>
    </row>
    <row r="2625" spans="1:19" ht="14.25" customHeight="1">
      <c r="A2625" s="160"/>
      <c r="B2625" s="142" t="s">
        <v>100</v>
      </c>
      <c r="C2625" s="150">
        <v>208</v>
      </c>
      <c r="D2625" s="151">
        <v>186</v>
      </c>
      <c r="E2625" s="151">
        <v>142</v>
      </c>
      <c r="F2625" s="151">
        <v>120</v>
      </c>
      <c r="G2625" s="151">
        <v>96</v>
      </c>
      <c r="H2625" s="151">
        <v>-24</v>
      </c>
      <c r="I2625" s="152">
        <v>-20</v>
      </c>
      <c r="J2625" s="160"/>
      <c r="K2625" s="142" t="s">
        <v>100</v>
      </c>
      <c r="L2625" s="150" t="s">
        <v>313</v>
      </c>
      <c r="M2625" s="151" t="s">
        <v>313</v>
      </c>
      <c r="N2625" s="151" t="s">
        <v>313</v>
      </c>
      <c r="O2625" s="151" t="s">
        <v>337</v>
      </c>
      <c r="P2625" s="151" t="s">
        <v>313</v>
      </c>
      <c r="Q2625" s="151" t="s">
        <v>337</v>
      </c>
      <c r="R2625" s="151" t="s">
        <v>337</v>
      </c>
      <c r="S2625" s="160"/>
    </row>
    <row r="2626" spans="1:19" ht="14.25" customHeight="1">
      <c r="A2626" s="160"/>
      <c r="B2626" s="142" t="s">
        <v>118</v>
      </c>
      <c r="C2626" s="150">
        <v>216</v>
      </c>
      <c r="D2626" s="151">
        <v>202</v>
      </c>
      <c r="E2626" s="151">
        <v>195</v>
      </c>
      <c r="F2626" s="151">
        <v>158</v>
      </c>
      <c r="G2626" s="151">
        <v>134</v>
      </c>
      <c r="H2626" s="151">
        <v>-24</v>
      </c>
      <c r="I2626" s="152">
        <v>-15.18987341772152</v>
      </c>
      <c r="J2626" s="160"/>
      <c r="K2626" s="142" t="s">
        <v>118</v>
      </c>
      <c r="L2626" s="150" t="s">
        <v>313</v>
      </c>
      <c r="M2626" s="151" t="s">
        <v>313</v>
      </c>
      <c r="N2626" s="151" t="s">
        <v>313</v>
      </c>
      <c r="O2626" s="151" t="s">
        <v>337</v>
      </c>
      <c r="P2626" s="151" t="s">
        <v>313</v>
      </c>
      <c r="Q2626" s="151" t="s">
        <v>337</v>
      </c>
      <c r="R2626" s="151" t="s">
        <v>337</v>
      </c>
      <c r="S2626" s="160"/>
    </row>
    <row r="2627" spans="1:19" ht="14.25" customHeight="1">
      <c r="A2627" s="160"/>
      <c r="B2627" s="142" t="s">
        <v>101</v>
      </c>
      <c r="C2627" s="150">
        <v>217</v>
      </c>
      <c r="D2627" s="151">
        <v>200</v>
      </c>
      <c r="E2627" s="151">
        <v>207</v>
      </c>
      <c r="F2627" s="151">
        <v>202</v>
      </c>
      <c r="G2627" s="151">
        <v>163</v>
      </c>
      <c r="H2627" s="151">
        <v>-39</v>
      </c>
      <c r="I2627" s="152">
        <v>-19.306930693069308</v>
      </c>
      <c r="J2627" s="160"/>
      <c r="K2627" s="142" t="s">
        <v>101</v>
      </c>
      <c r="L2627" s="150" t="s">
        <v>313</v>
      </c>
      <c r="M2627" s="151" t="s">
        <v>313</v>
      </c>
      <c r="N2627" s="151" t="s">
        <v>313</v>
      </c>
      <c r="O2627" s="151" t="s">
        <v>337</v>
      </c>
      <c r="P2627" s="151" t="s">
        <v>313</v>
      </c>
      <c r="Q2627" s="151" t="s">
        <v>337</v>
      </c>
      <c r="R2627" s="151" t="s">
        <v>337</v>
      </c>
      <c r="S2627" s="160"/>
    </row>
    <row r="2628" spans="1:19" ht="14.25" customHeight="1">
      <c r="A2628" s="160"/>
      <c r="B2628" s="142" t="s">
        <v>102</v>
      </c>
      <c r="C2628" s="150">
        <v>300</v>
      </c>
      <c r="D2628" s="151">
        <v>222</v>
      </c>
      <c r="E2628" s="151">
        <v>203</v>
      </c>
      <c r="F2628" s="151">
        <v>207</v>
      </c>
      <c r="G2628" s="151">
        <v>205</v>
      </c>
      <c r="H2628" s="151">
        <v>-2</v>
      </c>
      <c r="I2628" s="152">
        <v>-0.96618357487922701</v>
      </c>
      <c r="J2628" s="160"/>
      <c r="K2628" s="142" t="s">
        <v>102</v>
      </c>
      <c r="L2628" s="150" t="s">
        <v>313</v>
      </c>
      <c r="M2628" s="151" t="s">
        <v>313</v>
      </c>
      <c r="N2628" s="151" t="s">
        <v>313</v>
      </c>
      <c r="O2628" s="151" t="s">
        <v>337</v>
      </c>
      <c r="P2628" s="151" t="s">
        <v>313</v>
      </c>
      <c r="Q2628" s="151" t="s">
        <v>337</v>
      </c>
      <c r="R2628" s="151" t="s">
        <v>337</v>
      </c>
      <c r="S2628" s="160"/>
    </row>
    <row r="2629" spans="1:19" ht="14.25" customHeight="1">
      <c r="A2629" s="160"/>
      <c r="B2629" s="142" t="s">
        <v>103</v>
      </c>
      <c r="C2629" s="150">
        <v>357</v>
      </c>
      <c r="D2629" s="151">
        <v>303</v>
      </c>
      <c r="E2629" s="151">
        <v>213</v>
      </c>
      <c r="F2629" s="151">
        <v>195</v>
      </c>
      <c r="G2629" s="151">
        <v>193</v>
      </c>
      <c r="H2629" s="151">
        <v>-2</v>
      </c>
      <c r="I2629" s="152">
        <v>-1.0256410256410255</v>
      </c>
      <c r="J2629" s="160"/>
      <c r="K2629" s="142" t="s">
        <v>103</v>
      </c>
      <c r="L2629" s="150" t="s">
        <v>313</v>
      </c>
      <c r="M2629" s="151" t="s">
        <v>313</v>
      </c>
      <c r="N2629" s="151" t="s">
        <v>313</v>
      </c>
      <c r="O2629" s="151" t="s">
        <v>337</v>
      </c>
      <c r="P2629" s="151" t="s">
        <v>313</v>
      </c>
      <c r="Q2629" s="151" t="s">
        <v>337</v>
      </c>
      <c r="R2629" s="151" t="s">
        <v>337</v>
      </c>
      <c r="S2629" s="160"/>
    </row>
    <row r="2630" spans="1:19" ht="14.25" customHeight="1">
      <c r="A2630" s="160"/>
      <c r="B2630" s="142" t="s">
        <v>104</v>
      </c>
      <c r="C2630" s="150">
        <v>256</v>
      </c>
      <c r="D2630" s="151">
        <v>349</v>
      </c>
      <c r="E2630" s="151">
        <v>306</v>
      </c>
      <c r="F2630" s="151">
        <v>208</v>
      </c>
      <c r="G2630" s="151">
        <v>203</v>
      </c>
      <c r="H2630" s="151">
        <v>-5</v>
      </c>
      <c r="I2630" s="152">
        <v>-2.4038461538461542</v>
      </c>
      <c r="J2630" s="160"/>
      <c r="K2630" s="142" t="s">
        <v>104</v>
      </c>
      <c r="L2630" s="150" t="s">
        <v>313</v>
      </c>
      <c r="M2630" s="151" t="s">
        <v>313</v>
      </c>
      <c r="N2630" s="151" t="s">
        <v>313</v>
      </c>
      <c r="O2630" s="151" t="s">
        <v>337</v>
      </c>
      <c r="P2630" s="151" t="s">
        <v>313</v>
      </c>
      <c r="Q2630" s="151" t="s">
        <v>337</v>
      </c>
      <c r="R2630" s="151" t="s">
        <v>337</v>
      </c>
      <c r="S2630" s="160"/>
    </row>
    <row r="2631" spans="1:19" ht="14.25" customHeight="1">
      <c r="A2631" s="160"/>
      <c r="B2631" s="142" t="s">
        <v>105</v>
      </c>
      <c r="C2631" s="150">
        <v>226</v>
      </c>
      <c r="D2631" s="151">
        <v>262</v>
      </c>
      <c r="E2631" s="151">
        <v>344</v>
      </c>
      <c r="F2631" s="151">
        <v>307</v>
      </c>
      <c r="G2631" s="151">
        <v>208</v>
      </c>
      <c r="H2631" s="151">
        <v>-99</v>
      </c>
      <c r="I2631" s="152">
        <v>-32.247557003257327</v>
      </c>
      <c r="J2631" s="160"/>
      <c r="K2631" s="142" t="s">
        <v>105</v>
      </c>
      <c r="L2631" s="150" t="s">
        <v>313</v>
      </c>
      <c r="M2631" s="151" t="s">
        <v>313</v>
      </c>
      <c r="N2631" s="151" t="s">
        <v>313</v>
      </c>
      <c r="O2631" s="151" t="s">
        <v>337</v>
      </c>
      <c r="P2631" s="151" t="s">
        <v>313</v>
      </c>
      <c r="Q2631" s="151" t="s">
        <v>337</v>
      </c>
      <c r="R2631" s="151" t="s">
        <v>337</v>
      </c>
      <c r="S2631" s="160"/>
    </row>
    <row r="2632" spans="1:19" ht="14.25" customHeight="1">
      <c r="A2632" s="160"/>
      <c r="B2632" s="142" t="s">
        <v>106</v>
      </c>
      <c r="C2632" s="150">
        <v>212</v>
      </c>
      <c r="D2632" s="151">
        <v>221</v>
      </c>
      <c r="E2632" s="151">
        <v>245</v>
      </c>
      <c r="F2632" s="151">
        <v>330</v>
      </c>
      <c r="G2632" s="151">
        <v>294</v>
      </c>
      <c r="H2632" s="151">
        <v>-36</v>
      </c>
      <c r="I2632" s="152">
        <v>-10.909090909090908</v>
      </c>
      <c r="J2632" s="160"/>
      <c r="K2632" s="142" t="s">
        <v>106</v>
      </c>
      <c r="L2632" s="150" t="s">
        <v>313</v>
      </c>
      <c r="M2632" s="151" t="s">
        <v>313</v>
      </c>
      <c r="N2632" s="151" t="s">
        <v>313</v>
      </c>
      <c r="O2632" s="151" t="s">
        <v>337</v>
      </c>
      <c r="P2632" s="151" t="s">
        <v>313</v>
      </c>
      <c r="Q2632" s="151" t="s">
        <v>337</v>
      </c>
      <c r="R2632" s="151" t="s">
        <v>337</v>
      </c>
      <c r="S2632" s="160"/>
    </row>
    <row r="2633" spans="1:19" ht="14.25" customHeight="1">
      <c r="A2633" s="160"/>
      <c r="B2633" s="142" t="s">
        <v>107</v>
      </c>
      <c r="C2633" s="150">
        <v>212</v>
      </c>
      <c r="D2633" s="151">
        <v>187</v>
      </c>
      <c r="E2633" s="151">
        <v>195</v>
      </c>
      <c r="F2633" s="151">
        <v>237</v>
      </c>
      <c r="G2633" s="151">
        <v>318</v>
      </c>
      <c r="H2633" s="151">
        <v>81</v>
      </c>
      <c r="I2633" s="152">
        <v>34.177215189873415</v>
      </c>
      <c r="J2633" s="160"/>
      <c r="K2633" s="142" t="s">
        <v>107</v>
      </c>
      <c r="L2633" s="150" t="s">
        <v>313</v>
      </c>
      <c r="M2633" s="151" t="s">
        <v>313</v>
      </c>
      <c r="N2633" s="151" t="s">
        <v>313</v>
      </c>
      <c r="O2633" s="151" t="s">
        <v>337</v>
      </c>
      <c r="P2633" s="151" t="s">
        <v>313</v>
      </c>
      <c r="Q2633" s="151" t="s">
        <v>337</v>
      </c>
      <c r="R2633" s="151" t="s">
        <v>337</v>
      </c>
      <c r="S2633" s="160"/>
    </row>
    <row r="2634" spans="1:19" ht="14.25" customHeight="1">
      <c r="A2634" s="160"/>
      <c r="B2634" s="142" t="s">
        <v>108</v>
      </c>
      <c r="C2634" s="150">
        <v>148</v>
      </c>
      <c r="D2634" s="151">
        <v>200</v>
      </c>
      <c r="E2634" s="151">
        <v>176</v>
      </c>
      <c r="F2634" s="151">
        <v>181</v>
      </c>
      <c r="G2634" s="151">
        <v>226</v>
      </c>
      <c r="H2634" s="151">
        <v>45</v>
      </c>
      <c r="I2634" s="152">
        <v>24.861878453038674</v>
      </c>
      <c r="J2634" s="160"/>
      <c r="K2634" s="142" t="s">
        <v>108</v>
      </c>
      <c r="L2634" s="150" t="s">
        <v>313</v>
      </c>
      <c r="M2634" s="151" t="s">
        <v>313</v>
      </c>
      <c r="N2634" s="151" t="s">
        <v>313</v>
      </c>
      <c r="O2634" s="151" t="s">
        <v>337</v>
      </c>
      <c r="P2634" s="151" t="s">
        <v>313</v>
      </c>
      <c r="Q2634" s="151" t="s">
        <v>337</v>
      </c>
      <c r="R2634" s="151" t="s">
        <v>337</v>
      </c>
      <c r="S2634" s="160"/>
    </row>
    <row r="2635" spans="1:19" ht="14.25" customHeight="1">
      <c r="A2635" s="160"/>
      <c r="B2635" s="142" t="s">
        <v>109</v>
      </c>
      <c r="C2635" s="150">
        <v>95</v>
      </c>
      <c r="D2635" s="151">
        <v>135</v>
      </c>
      <c r="E2635" s="151">
        <v>174</v>
      </c>
      <c r="F2635" s="151">
        <v>152</v>
      </c>
      <c r="G2635" s="151">
        <v>161</v>
      </c>
      <c r="H2635" s="151">
        <v>9</v>
      </c>
      <c r="I2635" s="152">
        <v>5.9210526315789469</v>
      </c>
      <c r="J2635" s="160"/>
      <c r="K2635" s="142" t="s">
        <v>109</v>
      </c>
      <c r="L2635" s="150" t="s">
        <v>313</v>
      </c>
      <c r="M2635" s="151" t="s">
        <v>313</v>
      </c>
      <c r="N2635" s="151" t="s">
        <v>313</v>
      </c>
      <c r="O2635" s="151" t="s">
        <v>337</v>
      </c>
      <c r="P2635" s="151" t="s">
        <v>313</v>
      </c>
      <c r="Q2635" s="151" t="s">
        <v>337</v>
      </c>
      <c r="R2635" s="151" t="s">
        <v>337</v>
      </c>
      <c r="S2635" s="160"/>
    </row>
    <row r="2636" spans="1:19" ht="14.25" customHeight="1">
      <c r="A2636" s="160"/>
      <c r="B2636" s="142" t="s">
        <v>110</v>
      </c>
      <c r="C2636" s="150">
        <v>81</v>
      </c>
      <c r="D2636" s="151">
        <v>120</v>
      </c>
      <c r="E2636" s="151">
        <v>125</v>
      </c>
      <c r="F2636" s="151">
        <v>200</v>
      </c>
      <c r="G2636" s="151">
        <v>222</v>
      </c>
      <c r="H2636" s="151">
        <v>22</v>
      </c>
      <c r="I2636" s="152">
        <v>11</v>
      </c>
      <c r="J2636" s="160"/>
      <c r="K2636" s="142" t="s">
        <v>110</v>
      </c>
      <c r="L2636" s="150" t="s">
        <v>313</v>
      </c>
      <c r="M2636" s="151" t="s">
        <v>313</v>
      </c>
      <c r="N2636" s="151" t="s">
        <v>313</v>
      </c>
      <c r="O2636" s="151" t="s">
        <v>337</v>
      </c>
      <c r="P2636" s="151" t="s">
        <v>313</v>
      </c>
      <c r="Q2636" s="151" t="s">
        <v>337</v>
      </c>
      <c r="R2636" s="151" t="s">
        <v>337</v>
      </c>
      <c r="S2636" s="160"/>
    </row>
    <row r="2637" spans="1:19" ht="14.25" customHeight="1">
      <c r="A2637" s="166"/>
      <c r="B2637" s="142" t="s">
        <v>111</v>
      </c>
      <c r="C2637" s="323" t="s">
        <v>313</v>
      </c>
      <c r="D2637" s="151" t="s">
        <v>313</v>
      </c>
      <c r="E2637" s="151" t="s">
        <v>313</v>
      </c>
      <c r="F2637" s="151">
        <v>2</v>
      </c>
      <c r="G2637" s="151">
        <v>12</v>
      </c>
      <c r="H2637" s="151"/>
      <c r="I2637" s="152"/>
      <c r="J2637" s="166"/>
      <c r="K2637" s="142" t="s">
        <v>111</v>
      </c>
      <c r="L2637" s="323" t="s">
        <v>313</v>
      </c>
      <c r="M2637" s="151" t="s">
        <v>313</v>
      </c>
      <c r="N2637" s="151" t="s">
        <v>313</v>
      </c>
      <c r="O2637" s="151" t="s">
        <v>337</v>
      </c>
      <c r="P2637" s="151" t="s">
        <v>313</v>
      </c>
      <c r="Q2637" s="151"/>
      <c r="R2637" s="152"/>
      <c r="S2637" s="166"/>
    </row>
    <row r="2638" spans="1:19" ht="14.25" customHeight="1">
      <c r="A2638" s="166"/>
      <c r="B2638" s="166"/>
      <c r="C2638" s="166"/>
      <c r="D2638" s="166"/>
      <c r="E2638" s="166"/>
      <c r="F2638" s="166"/>
      <c r="G2638" s="166"/>
      <c r="H2638" s="166"/>
      <c r="I2638" s="166"/>
      <c r="J2638" s="166"/>
      <c r="K2638" s="142" t="s">
        <v>515</v>
      </c>
      <c r="L2638" s="166"/>
      <c r="M2638" s="166"/>
      <c r="N2638" s="166"/>
      <c r="O2638" s="166"/>
      <c r="P2638" s="161"/>
      <c r="Q2638" s="166"/>
      <c r="R2638" s="166"/>
      <c r="S2638" s="166"/>
    </row>
    <row r="2639" spans="1:19" ht="14.25" customHeight="1">
      <c r="A2639" s="166"/>
      <c r="B2639" s="166"/>
      <c r="C2639" s="166"/>
      <c r="D2639" s="166"/>
      <c r="E2639" s="166"/>
      <c r="F2639" s="166"/>
      <c r="G2639" s="166"/>
      <c r="H2639" s="166"/>
      <c r="I2639" s="166"/>
      <c r="J2639" s="166"/>
      <c r="K2639" s="166"/>
      <c r="L2639" s="166"/>
      <c r="M2639" s="166"/>
      <c r="N2639" s="166"/>
      <c r="O2639" s="166"/>
      <c r="P2639" s="161"/>
      <c r="Q2639" s="166"/>
      <c r="R2639" s="166"/>
      <c r="S2639" s="166"/>
    </row>
  </sheetData>
  <mergeCells count="175">
    <mergeCell ref="K33:K35"/>
    <mergeCell ref="B33:B35"/>
    <mergeCell ref="B1:R1"/>
    <mergeCell ref="B3:B5"/>
    <mergeCell ref="K3:K5"/>
    <mergeCell ref="B670:B672"/>
    <mergeCell ref="K670:K672"/>
    <mergeCell ref="B427:B429"/>
    <mergeCell ref="B458:B460"/>
    <mergeCell ref="B488:B490"/>
    <mergeCell ref="B63:B65"/>
    <mergeCell ref="K63:K65"/>
    <mergeCell ref="B518:B520"/>
    <mergeCell ref="B549:B551"/>
    <mergeCell ref="B640:B642"/>
    <mergeCell ref="K640:K642"/>
    <mergeCell ref="B245:B247"/>
    <mergeCell ref="K245:K247"/>
    <mergeCell ref="B276:B278"/>
    <mergeCell ref="K276:K278"/>
    <mergeCell ref="B306:B308"/>
    <mergeCell ref="K306:K308"/>
    <mergeCell ref="B397:B399"/>
    <mergeCell ref="K397:K399"/>
    <mergeCell ref="K2035:K2037"/>
    <mergeCell ref="B2065:B2067"/>
    <mergeCell ref="K2065:K2067"/>
    <mergeCell ref="B2096:B2098"/>
    <mergeCell ref="B1307:B1309"/>
    <mergeCell ref="K1307:K1309"/>
    <mergeCell ref="B1337:B1339"/>
    <mergeCell ref="K1337:K1339"/>
    <mergeCell ref="B1368:B1370"/>
    <mergeCell ref="K1398:K1400"/>
    <mergeCell ref="B1459:B1461"/>
    <mergeCell ref="K1459:K1461"/>
    <mergeCell ref="B1489:B1491"/>
    <mergeCell ref="K1489:K1491"/>
    <mergeCell ref="B1519:B1521"/>
    <mergeCell ref="K1519:K1521"/>
    <mergeCell ref="B1550:B1552"/>
    <mergeCell ref="K1550:K1552"/>
    <mergeCell ref="B1246:B1248"/>
    <mergeCell ref="K1246:K1248"/>
    <mergeCell ref="B1277:B1279"/>
    <mergeCell ref="K1277:K1279"/>
    <mergeCell ref="K822:K824"/>
    <mergeCell ref="B2005:B2007"/>
    <mergeCell ref="K2005:K2007"/>
    <mergeCell ref="B1701:B1703"/>
    <mergeCell ref="K1701:K1703"/>
    <mergeCell ref="B852:B854"/>
    <mergeCell ref="K1368:K1370"/>
    <mergeCell ref="B1398:B1400"/>
    <mergeCell ref="K1125:K1127"/>
    <mergeCell ref="K1155:K1157"/>
    <mergeCell ref="B1186:B1188"/>
    <mergeCell ref="K1186:K1188"/>
    <mergeCell ref="B1216:B1218"/>
    <mergeCell ref="K1216:K1218"/>
    <mergeCell ref="B1641:B1643"/>
    <mergeCell ref="K1641:K1643"/>
    <mergeCell ref="B1671:B1673"/>
    <mergeCell ref="K1671:K1673"/>
    <mergeCell ref="B1428:B1430"/>
    <mergeCell ref="K1428:K1430"/>
    <mergeCell ref="K427:K429"/>
    <mergeCell ref="K458:K460"/>
    <mergeCell ref="K488:K490"/>
    <mergeCell ref="K518:K520"/>
    <mergeCell ref="K549:K551"/>
    <mergeCell ref="K579:K581"/>
    <mergeCell ref="K609:K611"/>
    <mergeCell ref="B1125:B1127"/>
    <mergeCell ref="B1155:B1157"/>
    <mergeCell ref="B731:B733"/>
    <mergeCell ref="K731:K733"/>
    <mergeCell ref="B761:B763"/>
    <mergeCell ref="K761:K763"/>
    <mergeCell ref="B791:B793"/>
    <mergeCell ref="K791:K793"/>
    <mergeCell ref="B822:B824"/>
    <mergeCell ref="B579:B581"/>
    <mergeCell ref="B609:B611"/>
    <mergeCell ref="K1095:K1097"/>
    <mergeCell ref="K1064:K1066"/>
    <mergeCell ref="B1095:B1097"/>
    <mergeCell ref="B94:B96"/>
    <mergeCell ref="K94:K96"/>
    <mergeCell ref="B124:B126"/>
    <mergeCell ref="K124:K126"/>
    <mergeCell ref="B154:B156"/>
    <mergeCell ref="K154:K156"/>
    <mergeCell ref="B185:B187"/>
    <mergeCell ref="K185:K187"/>
    <mergeCell ref="B215:B217"/>
    <mergeCell ref="K215:K217"/>
    <mergeCell ref="B336:B338"/>
    <mergeCell ref="K336:K338"/>
    <mergeCell ref="B367:B369"/>
    <mergeCell ref="K367:K369"/>
    <mergeCell ref="K700:K702"/>
    <mergeCell ref="B700:B702"/>
    <mergeCell ref="B1580:B1582"/>
    <mergeCell ref="K1580:K1582"/>
    <mergeCell ref="B1610:B1612"/>
    <mergeCell ref="K1610:K1612"/>
    <mergeCell ref="K852:K854"/>
    <mergeCell ref="B882:B884"/>
    <mergeCell ref="K882:K884"/>
    <mergeCell ref="B913:B915"/>
    <mergeCell ref="K913:K915"/>
    <mergeCell ref="B943:B945"/>
    <mergeCell ref="K943:K945"/>
    <mergeCell ref="B973:B975"/>
    <mergeCell ref="K973:K975"/>
    <mergeCell ref="B1004:B1006"/>
    <mergeCell ref="K1004:K1006"/>
    <mergeCell ref="B1034:B1036"/>
    <mergeCell ref="K1034:K1036"/>
    <mergeCell ref="B1064:B1066"/>
    <mergeCell ref="B2460:B2462"/>
    <mergeCell ref="K2460:K2462"/>
    <mergeCell ref="B1732:B1734"/>
    <mergeCell ref="K1732:K1734"/>
    <mergeCell ref="B1762:B1764"/>
    <mergeCell ref="K1762:K1764"/>
    <mergeCell ref="B1792:B1794"/>
    <mergeCell ref="K1792:K1794"/>
    <mergeCell ref="B1823:B1825"/>
    <mergeCell ref="K1823:K1825"/>
    <mergeCell ref="B1853:B1855"/>
    <mergeCell ref="K1853:K1855"/>
    <mergeCell ref="B1883:B1885"/>
    <mergeCell ref="K1883:K1885"/>
    <mergeCell ref="B1914:B1916"/>
    <mergeCell ref="K1914:K1916"/>
    <mergeCell ref="B1944:B1946"/>
    <mergeCell ref="K1944:K1946"/>
    <mergeCell ref="B1974:B1976"/>
    <mergeCell ref="K1974:K1976"/>
    <mergeCell ref="K2096:K2098"/>
    <mergeCell ref="B2126:B2128"/>
    <mergeCell ref="K2126:K2128"/>
    <mergeCell ref="B2035:B2037"/>
    <mergeCell ref="B2308:B2310"/>
    <mergeCell ref="K2308:K2310"/>
    <mergeCell ref="B2338:B2340"/>
    <mergeCell ref="K2338:K2340"/>
    <mergeCell ref="B2369:B2371"/>
    <mergeCell ref="K2369:K2371"/>
    <mergeCell ref="B2399:B2401"/>
    <mergeCell ref="K2399:K2401"/>
    <mergeCell ref="B2429:B2431"/>
    <mergeCell ref="K2429:K2431"/>
    <mergeCell ref="B2156:B2158"/>
    <mergeCell ref="K2156:K2158"/>
    <mergeCell ref="B2187:B2189"/>
    <mergeCell ref="K2187:K2189"/>
    <mergeCell ref="B2217:B2219"/>
    <mergeCell ref="K2217:K2219"/>
    <mergeCell ref="B2247:B2249"/>
    <mergeCell ref="K2247:K2249"/>
    <mergeCell ref="B2278:B2280"/>
    <mergeCell ref="K2278:K2280"/>
    <mergeCell ref="B2490:B2492"/>
    <mergeCell ref="K2490:K2492"/>
    <mergeCell ref="B2520:B2522"/>
    <mergeCell ref="K2520:K2522"/>
    <mergeCell ref="B2551:B2553"/>
    <mergeCell ref="K2551:K2553"/>
    <mergeCell ref="B2581:B2583"/>
    <mergeCell ref="K2581:K2583"/>
    <mergeCell ref="B2611:B2613"/>
    <mergeCell ref="K2611:K2613"/>
  </mergeCells>
  <phoneticPr fontId="1"/>
  <printOptions horizontalCentered="1"/>
  <pageMargins left="0.59055118110236227" right="0.59055118110236227" top="0.59055118110236227" bottom="0.74803149606299213" header="0.31496062992125984" footer="0.31496062992125984"/>
  <pageSetup paperSize="9" scale="62" orientation="portrait" r:id="rId1"/>
  <rowBreaks count="28" manualBreakCount="28">
    <brk id="91" max="18" man="1"/>
    <brk id="182" max="18" man="1"/>
    <brk id="273" max="18" man="1"/>
    <brk id="364" max="18" man="1"/>
    <brk id="455" max="18" man="1"/>
    <brk id="546" max="18" man="1"/>
    <brk id="637" max="18" man="1"/>
    <brk id="728" max="18" man="1"/>
    <brk id="819" max="18" man="1"/>
    <brk id="910" max="18" man="1"/>
    <brk id="1001" max="18" man="1"/>
    <brk id="1092" max="18" man="1"/>
    <brk id="1183" max="18" man="1"/>
    <brk id="1274" max="18" man="1"/>
    <brk id="1365" max="18" man="1"/>
    <brk id="1456" max="18" man="1"/>
    <brk id="1547" max="18" man="1"/>
    <brk id="1638" max="18" man="1"/>
    <brk id="1729" max="18" man="1"/>
    <brk id="1820" max="18" man="1"/>
    <brk id="1911" max="18" man="1"/>
    <brk id="2002" max="18" man="1"/>
    <brk id="2093" max="18" man="1"/>
    <brk id="2184" max="18" man="1"/>
    <brk id="2275" max="18" man="1"/>
    <brk id="2366" max="18" man="1"/>
    <brk id="2457" max="18" man="1"/>
    <brk id="2548" max="18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C000"/>
  </sheetPr>
  <dimension ref="A1:P212"/>
  <sheetViews>
    <sheetView view="pageBreakPreview" zoomScale="60" zoomScaleNormal="100" workbookViewId="0">
      <selection activeCell="M2" sqref="M2:P2"/>
    </sheetView>
  </sheetViews>
  <sheetFormatPr defaultRowHeight="11.25"/>
  <cols>
    <col min="1" max="2" width="3.625" style="38" customWidth="1"/>
    <col min="3" max="3" width="10.625" style="38" customWidth="1"/>
    <col min="4" max="4" width="2.625" style="40" customWidth="1"/>
    <col min="5" max="16" width="9.125" style="38" customWidth="1"/>
    <col min="17" max="16384" width="9" style="38"/>
  </cols>
  <sheetData>
    <row r="1" spans="1:16" ht="24" customHeight="1" thickBot="1">
      <c r="A1" s="35" t="s">
        <v>384</v>
      </c>
      <c r="B1" s="36"/>
      <c r="C1" s="36"/>
      <c r="D1" s="37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</row>
    <row r="2" spans="1:16" ht="15" customHeight="1" thickTop="1">
      <c r="A2" s="495" t="s">
        <v>381</v>
      </c>
      <c r="B2" s="496"/>
      <c r="C2" s="496"/>
      <c r="D2" s="438"/>
      <c r="E2" s="488" t="s">
        <v>1</v>
      </c>
      <c r="F2" s="489"/>
      <c r="G2" s="489"/>
      <c r="H2" s="490"/>
      <c r="I2" s="498" t="s">
        <v>296</v>
      </c>
      <c r="J2" s="499"/>
      <c r="K2" s="499"/>
      <c r="L2" s="499"/>
      <c r="M2" s="500" t="s">
        <v>297</v>
      </c>
      <c r="N2" s="501"/>
      <c r="O2" s="501"/>
      <c r="P2" s="501"/>
    </row>
    <row r="3" spans="1:16" ht="15" customHeight="1">
      <c r="A3" s="497"/>
      <c r="B3" s="497"/>
      <c r="C3" s="497"/>
      <c r="D3" s="31"/>
      <c r="E3" s="68" t="s">
        <v>383</v>
      </c>
      <c r="F3" s="68" t="s">
        <v>293</v>
      </c>
      <c r="G3" s="68" t="s">
        <v>294</v>
      </c>
      <c r="H3" s="80" t="s">
        <v>295</v>
      </c>
      <c r="I3" s="68" t="s">
        <v>383</v>
      </c>
      <c r="J3" s="68" t="s">
        <v>293</v>
      </c>
      <c r="K3" s="68" t="s">
        <v>294</v>
      </c>
      <c r="L3" s="80" t="s">
        <v>295</v>
      </c>
      <c r="M3" s="68" t="s">
        <v>383</v>
      </c>
      <c r="N3" s="68" t="s">
        <v>293</v>
      </c>
      <c r="O3" s="68" t="s">
        <v>294</v>
      </c>
      <c r="P3" s="81" t="s">
        <v>295</v>
      </c>
    </row>
    <row r="4" spans="1:16" s="39" customFormat="1" ht="17.100000000000001" customHeight="1">
      <c r="A4" s="502" t="s">
        <v>1</v>
      </c>
      <c r="B4" s="502"/>
      <c r="C4" s="69"/>
      <c r="D4" s="440"/>
      <c r="E4" s="70">
        <v>101069</v>
      </c>
      <c r="F4" s="71">
        <v>26040</v>
      </c>
      <c r="G4" s="71">
        <v>52248</v>
      </c>
      <c r="H4" s="71">
        <v>21204</v>
      </c>
      <c r="I4" s="71">
        <v>44799</v>
      </c>
      <c r="J4" s="71">
        <v>13500</v>
      </c>
      <c r="K4" s="71">
        <v>26024</v>
      </c>
      <c r="L4" s="71">
        <v>4563</v>
      </c>
      <c r="M4" s="71">
        <v>56270</v>
      </c>
      <c r="N4" s="71">
        <v>12540</v>
      </c>
      <c r="O4" s="71">
        <v>26224</v>
      </c>
      <c r="P4" s="71">
        <v>16641</v>
      </c>
    </row>
    <row r="5" spans="1:16" ht="17.100000000000001" customHeight="1">
      <c r="A5" s="72"/>
      <c r="B5" s="72" t="s">
        <v>3</v>
      </c>
      <c r="C5" s="72"/>
      <c r="D5" s="436"/>
      <c r="E5" s="74">
        <v>605</v>
      </c>
      <c r="F5" s="75">
        <v>119</v>
      </c>
      <c r="G5" s="75">
        <v>368</v>
      </c>
      <c r="H5" s="75">
        <v>117</v>
      </c>
      <c r="I5" s="75">
        <v>276</v>
      </c>
      <c r="J5" s="75">
        <v>67</v>
      </c>
      <c r="K5" s="75">
        <v>184</v>
      </c>
      <c r="L5" s="75">
        <v>24</v>
      </c>
      <c r="M5" s="75">
        <v>329</v>
      </c>
      <c r="N5" s="75">
        <v>52</v>
      </c>
      <c r="O5" s="75">
        <v>184</v>
      </c>
      <c r="P5" s="75">
        <v>93</v>
      </c>
    </row>
    <row r="6" spans="1:16" ht="17.100000000000001" customHeight="1">
      <c r="A6" s="72"/>
      <c r="B6" s="72"/>
      <c r="C6" s="72" t="s">
        <v>4</v>
      </c>
      <c r="D6" s="436"/>
      <c r="E6" s="74">
        <v>538</v>
      </c>
      <c r="F6" s="75">
        <v>107</v>
      </c>
      <c r="G6" s="75">
        <v>326</v>
      </c>
      <c r="H6" s="75">
        <v>105</v>
      </c>
      <c r="I6" s="75">
        <v>244</v>
      </c>
      <c r="J6" s="75">
        <v>62</v>
      </c>
      <c r="K6" s="75">
        <v>163</v>
      </c>
      <c r="L6" s="75">
        <v>19</v>
      </c>
      <c r="M6" s="75">
        <v>294</v>
      </c>
      <c r="N6" s="75">
        <v>45</v>
      </c>
      <c r="O6" s="75">
        <v>163</v>
      </c>
      <c r="P6" s="75">
        <v>86</v>
      </c>
    </row>
    <row r="7" spans="1:16" ht="17.100000000000001" customHeight="1">
      <c r="A7" s="72"/>
      <c r="B7" s="72"/>
      <c r="C7" s="72" t="s">
        <v>5</v>
      </c>
      <c r="D7" s="436"/>
      <c r="E7" s="74">
        <v>67</v>
      </c>
      <c r="F7" s="75">
        <v>12</v>
      </c>
      <c r="G7" s="75">
        <v>42</v>
      </c>
      <c r="H7" s="75">
        <v>12</v>
      </c>
      <c r="I7" s="75">
        <v>32</v>
      </c>
      <c r="J7" s="75">
        <v>5</v>
      </c>
      <c r="K7" s="75">
        <v>21</v>
      </c>
      <c r="L7" s="75">
        <v>5</v>
      </c>
      <c r="M7" s="75">
        <v>35</v>
      </c>
      <c r="N7" s="75">
        <v>7</v>
      </c>
      <c r="O7" s="75">
        <v>21</v>
      </c>
      <c r="P7" s="75">
        <v>7</v>
      </c>
    </row>
    <row r="8" spans="1:16" ht="17.100000000000001" customHeight="1">
      <c r="A8" s="72"/>
      <c r="B8" s="72"/>
      <c r="C8" s="72" t="s">
        <v>6</v>
      </c>
      <c r="D8" s="436"/>
      <c r="E8" s="74" t="s">
        <v>313</v>
      </c>
      <c r="F8" s="75" t="s">
        <v>313</v>
      </c>
      <c r="G8" s="75" t="s">
        <v>313</v>
      </c>
      <c r="H8" s="75" t="s">
        <v>313</v>
      </c>
      <c r="I8" s="75" t="s">
        <v>313</v>
      </c>
      <c r="J8" s="75" t="s">
        <v>313</v>
      </c>
      <c r="K8" s="75" t="s">
        <v>313</v>
      </c>
      <c r="L8" s="75" t="s">
        <v>313</v>
      </c>
      <c r="M8" s="75" t="s">
        <v>313</v>
      </c>
      <c r="N8" s="75" t="s">
        <v>313</v>
      </c>
      <c r="O8" s="75" t="s">
        <v>313</v>
      </c>
      <c r="P8" s="75" t="s">
        <v>313</v>
      </c>
    </row>
    <row r="9" spans="1:16" ht="17.100000000000001" customHeight="1">
      <c r="A9" s="72"/>
      <c r="B9" s="72" t="s">
        <v>7</v>
      </c>
      <c r="C9" s="72"/>
      <c r="D9" s="436"/>
      <c r="E9" s="74">
        <v>211</v>
      </c>
      <c r="F9" s="75">
        <v>48</v>
      </c>
      <c r="G9" s="75">
        <v>109</v>
      </c>
      <c r="H9" s="75">
        <v>53</v>
      </c>
      <c r="I9" s="75">
        <v>95</v>
      </c>
      <c r="J9" s="75">
        <v>28</v>
      </c>
      <c r="K9" s="75">
        <v>56</v>
      </c>
      <c r="L9" s="75">
        <v>10</v>
      </c>
      <c r="M9" s="75">
        <v>116</v>
      </c>
      <c r="N9" s="75">
        <v>20</v>
      </c>
      <c r="O9" s="75">
        <v>53</v>
      </c>
      <c r="P9" s="75">
        <v>43</v>
      </c>
    </row>
    <row r="10" spans="1:16" ht="17.100000000000001" customHeight="1">
      <c r="A10" s="72"/>
      <c r="B10" s="72"/>
      <c r="C10" s="72" t="s">
        <v>4</v>
      </c>
      <c r="D10" s="436"/>
      <c r="E10" s="74">
        <v>148</v>
      </c>
      <c r="F10" s="75">
        <v>33</v>
      </c>
      <c r="G10" s="75">
        <v>75</v>
      </c>
      <c r="H10" s="75">
        <v>39</v>
      </c>
      <c r="I10" s="75">
        <v>66</v>
      </c>
      <c r="J10" s="75">
        <v>18</v>
      </c>
      <c r="K10" s="75">
        <v>38</v>
      </c>
      <c r="L10" s="75">
        <v>9</v>
      </c>
      <c r="M10" s="75">
        <v>82</v>
      </c>
      <c r="N10" s="75">
        <v>15</v>
      </c>
      <c r="O10" s="76">
        <v>37</v>
      </c>
      <c r="P10" s="76">
        <v>30</v>
      </c>
    </row>
    <row r="11" spans="1:16" ht="17.100000000000001" customHeight="1">
      <c r="A11" s="72"/>
      <c r="B11" s="72"/>
      <c r="C11" s="72" t="s">
        <v>5</v>
      </c>
      <c r="D11" s="436"/>
      <c r="E11" s="74">
        <v>63</v>
      </c>
      <c r="F11" s="75">
        <v>15</v>
      </c>
      <c r="G11" s="75">
        <v>34</v>
      </c>
      <c r="H11" s="75">
        <v>14</v>
      </c>
      <c r="I11" s="75">
        <v>29</v>
      </c>
      <c r="J11" s="75">
        <v>10</v>
      </c>
      <c r="K11" s="75">
        <v>18</v>
      </c>
      <c r="L11" s="75">
        <v>1</v>
      </c>
      <c r="M11" s="75">
        <v>34</v>
      </c>
      <c r="N11" s="75">
        <v>5</v>
      </c>
      <c r="O11" s="76">
        <v>16</v>
      </c>
      <c r="P11" s="76">
        <v>13</v>
      </c>
    </row>
    <row r="12" spans="1:16" ht="17.100000000000001" customHeight="1">
      <c r="A12" s="72"/>
      <c r="B12" s="72"/>
      <c r="C12" s="72" t="s">
        <v>6</v>
      </c>
      <c r="D12" s="436"/>
      <c r="E12" s="74" t="s">
        <v>313</v>
      </c>
      <c r="F12" s="75" t="s">
        <v>313</v>
      </c>
      <c r="G12" s="75" t="s">
        <v>313</v>
      </c>
      <c r="H12" s="75" t="s">
        <v>313</v>
      </c>
      <c r="I12" s="75" t="s">
        <v>313</v>
      </c>
      <c r="J12" s="75" t="s">
        <v>313</v>
      </c>
      <c r="K12" s="75" t="s">
        <v>313</v>
      </c>
      <c r="L12" s="75" t="s">
        <v>313</v>
      </c>
      <c r="M12" s="75" t="s">
        <v>313</v>
      </c>
      <c r="N12" s="75" t="s">
        <v>313</v>
      </c>
      <c r="O12" s="76" t="s">
        <v>313</v>
      </c>
      <c r="P12" s="76" t="s">
        <v>313</v>
      </c>
    </row>
    <row r="13" spans="1:16" ht="17.100000000000001" customHeight="1">
      <c r="A13" s="72"/>
      <c r="B13" s="72" t="s">
        <v>8</v>
      </c>
      <c r="C13" s="72"/>
      <c r="D13" s="31" t="s">
        <v>590</v>
      </c>
      <c r="E13" s="74">
        <v>134</v>
      </c>
      <c r="F13" s="75">
        <v>32</v>
      </c>
      <c r="G13" s="75">
        <v>81</v>
      </c>
      <c r="H13" s="75">
        <v>21</v>
      </c>
      <c r="I13" s="75">
        <v>62</v>
      </c>
      <c r="J13" s="75">
        <v>21</v>
      </c>
      <c r="K13" s="75">
        <v>40</v>
      </c>
      <c r="L13" s="75">
        <v>1</v>
      </c>
      <c r="M13" s="75">
        <v>72</v>
      </c>
      <c r="N13" s="75">
        <v>11</v>
      </c>
      <c r="O13" s="75">
        <v>41</v>
      </c>
      <c r="P13" s="75">
        <v>20</v>
      </c>
    </row>
    <row r="14" spans="1:16" ht="17.100000000000001" customHeight="1">
      <c r="A14" s="72"/>
      <c r="B14" s="72"/>
      <c r="C14" s="72" t="s">
        <v>4</v>
      </c>
      <c r="D14" s="31" t="s">
        <v>590</v>
      </c>
      <c r="E14" s="74" t="s">
        <v>337</v>
      </c>
      <c r="F14" s="75" t="s">
        <v>337</v>
      </c>
      <c r="G14" s="75" t="s">
        <v>337</v>
      </c>
      <c r="H14" s="75" t="s">
        <v>337</v>
      </c>
      <c r="I14" s="75" t="s">
        <v>337</v>
      </c>
      <c r="J14" s="417" t="s">
        <v>337</v>
      </c>
      <c r="K14" s="417" t="s">
        <v>337</v>
      </c>
      <c r="L14" s="417" t="s">
        <v>337</v>
      </c>
      <c r="M14" s="75" t="s">
        <v>337</v>
      </c>
      <c r="N14" s="75" t="s">
        <v>314</v>
      </c>
      <c r="O14" s="76" t="s">
        <v>314</v>
      </c>
      <c r="P14" s="76" t="s">
        <v>314</v>
      </c>
    </row>
    <row r="15" spans="1:16" ht="17.100000000000001" customHeight="1">
      <c r="A15" s="72"/>
      <c r="B15" s="72"/>
      <c r="C15" s="72" t="s">
        <v>5</v>
      </c>
      <c r="D15" s="31" t="s">
        <v>590</v>
      </c>
      <c r="E15" s="74" t="s">
        <v>337</v>
      </c>
      <c r="F15" s="75" t="s">
        <v>337</v>
      </c>
      <c r="G15" s="75" t="s">
        <v>337</v>
      </c>
      <c r="H15" s="75" t="s">
        <v>337</v>
      </c>
      <c r="I15" s="75" t="s">
        <v>337</v>
      </c>
      <c r="J15" s="417" t="s">
        <v>337</v>
      </c>
      <c r="K15" s="417" t="s">
        <v>337</v>
      </c>
      <c r="L15" s="417" t="s">
        <v>337</v>
      </c>
      <c r="M15" s="75" t="s">
        <v>337</v>
      </c>
      <c r="N15" s="75" t="s">
        <v>314</v>
      </c>
      <c r="O15" s="76" t="s">
        <v>314</v>
      </c>
      <c r="P15" s="76" t="s">
        <v>314</v>
      </c>
    </row>
    <row r="16" spans="1:16" ht="17.100000000000001" customHeight="1">
      <c r="A16" s="72"/>
      <c r="B16" s="72"/>
      <c r="C16" s="72" t="s">
        <v>6</v>
      </c>
      <c r="D16" s="436"/>
      <c r="E16" s="74" t="s">
        <v>313</v>
      </c>
      <c r="F16" s="75" t="s">
        <v>313</v>
      </c>
      <c r="G16" s="75" t="s">
        <v>313</v>
      </c>
      <c r="H16" s="75" t="s">
        <v>313</v>
      </c>
      <c r="I16" s="75" t="s">
        <v>313</v>
      </c>
      <c r="J16" s="75" t="s">
        <v>313</v>
      </c>
      <c r="K16" s="75" t="s">
        <v>313</v>
      </c>
      <c r="L16" s="75" t="s">
        <v>313</v>
      </c>
      <c r="M16" s="75" t="s">
        <v>313</v>
      </c>
      <c r="N16" s="75" t="s">
        <v>313</v>
      </c>
      <c r="O16" s="76" t="s">
        <v>313</v>
      </c>
      <c r="P16" s="76" t="s">
        <v>313</v>
      </c>
    </row>
    <row r="17" spans="1:16" ht="17.100000000000001" customHeight="1">
      <c r="A17" s="72"/>
      <c r="B17" s="72" t="s">
        <v>9</v>
      </c>
      <c r="C17" s="72"/>
      <c r="D17" s="436"/>
      <c r="E17" s="74">
        <v>2473</v>
      </c>
      <c r="F17" s="75">
        <v>533</v>
      </c>
      <c r="G17" s="75">
        <v>1239</v>
      </c>
      <c r="H17" s="75">
        <v>696</v>
      </c>
      <c r="I17" s="75">
        <v>1095</v>
      </c>
      <c r="J17" s="75">
        <v>302</v>
      </c>
      <c r="K17" s="75">
        <v>622</v>
      </c>
      <c r="L17" s="75">
        <v>167</v>
      </c>
      <c r="M17" s="75">
        <v>1378</v>
      </c>
      <c r="N17" s="75">
        <v>231</v>
      </c>
      <c r="O17" s="75">
        <v>617</v>
      </c>
      <c r="P17" s="75">
        <v>529</v>
      </c>
    </row>
    <row r="18" spans="1:16" ht="17.100000000000001" customHeight="1">
      <c r="A18" s="72"/>
      <c r="B18" s="72"/>
      <c r="C18" s="72" t="s">
        <v>4</v>
      </c>
      <c r="D18" s="436"/>
      <c r="E18" s="74">
        <v>1072</v>
      </c>
      <c r="F18" s="75">
        <v>250</v>
      </c>
      <c r="G18" s="75">
        <v>513</v>
      </c>
      <c r="H18" s="75">
        <v>309</v>
      </c>
      <c r="I18" s="75">
        <v>464</v>
      </c>
      <c r="J18" s="75">
        <v>136</v>
      </c>
      <c r="K18" s="75">
        <v>254</v>
      </c>
      <c r="L18" s="75">
        <v>74</v>
      </c>
      <c r="M18" s="75">
        <v>608</v>
      </c>
      <c r="N18" s="75">
        <v>114</v>
      </c>
      <c r="O18" s="76">
        <v>259</v>
      </c>
      <c r="P18" s="76">
        <v>235</v>
      </c>
    </row>
    <row r="19" spans="1:16" ht="17.100000000000001" customHeight="1">
      <c r="A19" s="72"/>
      <c r="B19" s="72"/>
      <c r="C19" s="72" t="s">
        <v>5</v>
      </c>
      <c r="D19" s="436"/>
      <c r="E19" s="74">
        <v>1117</v>
      </c>
      <c r="F19" s="75">
        <v>211</v>
      </c>
      <c r="G19" s="75">
        <v>580</v>
      </c>
      <c r="H19" s="75">
        <v>323</v>
      </c>
      <c r="I19" s="75">
        <v>488</v>
      </c>
      <c r="J19" s="75">
        <v>117</v>
      </c>
      <c r="K19" s="75">
        <v>295</v>
      </c>
      <c r="L19" s="75">
        <v>74</v>
      </c>
      <c r="M19" s="75">
        <v>629</v>
      </c>
      <c r="N19" s="75">
        <v>94</v>
      </c>
      <c r="O19" s="76">
        <v>285</v>
      </c>
      <c r="P19" s="76">
        <v>249</v>
      </c>
    </row>
    <row r="20" spans="1:16" ht="17.100000000000001" customHeight="1">
      <c r="A20" s="72"/>
      <c r="B20" s="72"/>
      <c r="C20" s="72" t="s">
        <v>6</v>
      </c>
      <c r="D20" s="436"/>
      <c r="E20" s="74">
        <v>109</v>
      </c>
      <c r="F20" s="75">
        <v>32</v>
      </c>
      <c r="G20" s="75">
        <v>57</v>
      </c>
      <c r="H20" s="75">
        <v>20</v>
      </c>
      <c r="I20" s="75">
        <v>60</v>
      </c>
      <c r="J20" s="75">
        <v>22</v>
      </c>
      <c r="K20" s="75">
        <v>30</v>
      </c>
      <c r="L20" s="75">
        <v>8</v>
      </c>
      <c r="M20" s="75">
        <v>49</v>
      </c>
      <c r="N20" s="75">
        <v>10</v>
      </c>
      <c r="O20" s="76">
        <v>27</v>
      </c>
      <c r="P20" s="76">
        <v>12</v>
      </c>
    </row>
    <row r="21" spans="1:16" ht="17.100000000000001" customHeight="1">
      <c r="A21" s="72"/>
      <c r="B21" s="72"/>
      <c r="C21" s="72" t="s">
        <v>10</v>
      </c>
      <c r="D21" s="436"/>
      <c r="E21" s="74">
        <v>175</v>
      </c>
      <c r="F21" s="75">
        <v>40</v>
      </c>
      <c r="G21" s="75">
        <v>89</v>
      </c>
      <c r="H21" s="75">
        <v>44</v>
      </c>
      <c r="I21" s="75">
        <v>83</v>
      </c>
      <c r="J21" s="75">
        <v>27</v>
      </c>
      <c r="K21" s="75">
        <v>43</v>
      </c>
      <c r="L21" s="75">
        <v>11</v>
      </c>
      <c r="M21" s="75">
        <v>92</v>
      </c>
      <c r="N21" s="75">
        <v>13</v>
      </c>
      <c r="O21" s="76">
        <v>46</v>
      </c>
      <c r="P21" s="76">
        <v>33</v>
      </c>
    </row>
    <row r="22" spans="1:16" ht="17.100000000000001" customHeight="1">
      <c r="A22" s="72"/>
      <c r="B22" s="72"/>
      <c r="C22" s="72" t="s">
        <v>11</v>
      </c>
      <c r="D22" s="436"/>
      <c r="E22" s="74" t="s">
        <v>313</v>
      </c>
      <c r="F22" s="75" t="s">
        <v>313</v>
      </c>
      <c r="G22" s="75" t="s">
        <v>313</v>
      </c>
      <c r="H22" s="75" t="s">
        <v>313</v>
      </c>
      <c r="I22" s="75" t="s">
        <v>313</v>
      </c>
      <c r="J22" s="75" t="s">
        <v>313</v>
      </c>
      <c r="K22" s="75" t="s">
        <v>313</v>
      </c>
      <c r="L22" s="75" t="s">
        <v>313</v>
      </c>
      <c r="M22" s="75" t="s">
        <v>313</v>
      </c>
      <c r="N22" s="75" t="s">
        <v>313</v>
      </c>
      <c r="O22" s="76" t="s">
        <v>313</v>
      </c>
      <c r="P22" s="76" t="s">
        <v>313</v>
      </c>
    </row>
    <row r="23" spans="1:16" ht="17.100000000000001" customHeight="1">
      <c r="A23" s="72"/>
      <c r="B23" s="72" t="s">
        <v>12</v>
      </c>
      <c r="C23" s="72"/>
      <c r="D23" s="436"/>
      <c r="E23" s="74">
        <v>3072</v>
      </c>
      <c r="F23" s="75">
        <v>642</v>
      </c>
      <c r="G23" s="75">
        <v>1651</v>
      </c>
      <c r="H23" s="75">
        <v>774</v>
      </c>
      <c r="I23" s="75">
        <v>1316</v>
      </c>
      <c r="J23" s="75">
        <v>329</v>
      </c>
      <c r="K23" s="75">
        <v>819</v>
      </c>
      <c r="L23" s="75">
        <v>165</v>
      </c>
      <c r="M23" s="75">
        <v>1756</v>
      </c>
      <c r="N23" s="75">
        <v>313</v>
      </c>
      <c r="O23" s="75">
        <v>832</v>
      </c>
      <c r="P23" s="75">
        <v>609</v>
      </c>
    </row>
    <row r="24" spans="1:16" ht="17.100000000000001" customHeight="1">
      <c r="A24" s="72"/>
      <c r="B24" s="72"/>
      <c r="C24" s="72" t="s">
        <v>4</v>
      </c>
      <c r="D24" s="436"/>
      <c r="E24" s="74">
        <v>1918</v>
      </c>
      <c r="F24" s="75">
        <v>395</v>
      </c>
      <c r="G24" s="75">
        <v>949</v>
      </c>
      <c r="H24" s="75">
        <v>570</v>
      </c>
      <c r="I24" s="75">
        <v>792</v>
      </c>
      <c r="J24" s="75">
        <v>202</v>
      </c>
      <c r="K24" s="75">
        <v>471</v>
      </c>
      <c r="L24" s="75">
        <v>116</v>
      </c>
      <c r="M24" s="75">
        <v>1126</v>
      </c>
      <c r="N24" s="75">
        <v>193</v>
      </c>
      <c r="O24" s="76">
        <v>478</v>
      </c>
      <c r="P24" s="76">
        <v>454</v>
      </c>
    </row>
    <row r="25" spans="1:16" ht="17.100000000000001" customHeight="1">
      <c r="A25" s="72"/>
      <c r="B25" s="72"/>
      <c r="C25" s="72" t="s">
        <v>5</v>
      </c>
      <c r="D25" s="436"/>
      <c r="E25" s="74">
        <v>236</v>
      </c>
      <c r="F25" s="75">
        <v>42</v>
      </c>
      <c r="G25" s="75">
        <v>156</v>
      </c>
      <c r="H25" s="75">
        <v>38</v>
      </c>
      <c r="I25" s="75">
        <v>113</v>
      </c>
      <c r="J25" s="75">
        <v>21</v>
      </c>
      <c r="K25" s="75">
        <v>78</v>
      </c>
      <c r="L25" s="75">
        <v>14</v>
      </c>
      <c r="M25" s="75">
        <v>123</v>
      </c>
      <c r="N25" s="75">
        <v>21</v>
      </c>
      <c r="O25" s="76">
        <v>78</v>
      </c>
      <c r="P25" s="76">
        <v>24</v>
      </c>
    </row>
    <row r="26" spans="1:16" ht="17.100000000000001" customHeight="1">
      <c r="A26" s="72"/>
      <c r="B26" s="72"/>
      <c r="C26" s="72" t="s">
        <v>6</v>
      </c>
      <c r="D26" s="31"/>
      <c r="E26" s="74">
        <v>918</v>
      </c>
      <c r="F26" s="75">
        <v>205</v>
      </c>
      <c r="G26" s="75">
        <v>546</v>
      </c>
      <c r="H26" s="75">
        <v>166</v>
      </c>
      <c r="I26" s="75">
        <v>411</v>
      </c>
      <c r="J26" s="75">
        <v>106</v>
      </c>
      <c r="K26" s="75">
        <v>270</v>
      </c>
      <c r="L26" s="75">
        <v>35</v>
      </c>
      <c r="M26" s="75">
        <v>507</v>
      </c>
      <c r="N26" s="75">
        <v>99</v>
      </c>
      <c r="O26" s="76">
        <v>276</v>
      </c>
      <c r="P26" s="76">
        <v>131</v>
      </c>
    </row>
    <row r="27" spans="1:16" ht="17.100000000000001" customHeight="1">
      <c r="A27" s="72"/>
      <c r="B27" s="72"/>
      <c r="C27" s="72" t="s">
        <v>10</v>
      </c>
      <c r="D27" s="31"/>
      <c r="E27" s="74" t="s">
        <v>313</v>
      </c>
      <c r="F27" s="75" t="s">
        <v>313</v>
      </c>
      <c r="G27" s="75" t="s">
        <v>313</v>
      </c>
      <c r="H27" s="75" t="s">
        <v>313</v>
      </c>
      <c r="I27" s="75" t="s">
        <v>313</v>
      </c>
      <c r="J27" s="75" t="s">
        <v>313</v>
      </c>
      <c r="K27" s="75" t="s">
        <v>313</v>
      </c>
      <c r="L27" s="75" t="s">
        <v>313</v>
      </c>
      <c r="M27" s="75" t="s">
        <v>313</v>
      </c>
      <c r="N27" s="75" t="s">
        <v>313</v>
      </c>
      <c r="O27" s="76" t="s">
        <v>313</v>
      </c>
      <c r="P27" s="76" t="s">
        <v>313</v>
      </c>
    </row>
    <row r="28" spans="1:16" ht="17.100000000000001" customHeight="1">
      <c r="A28" s="72"/>
      <c r="B28" s="72" t="s">
        <v>13</v>
      </c>
      <c r="C28" s="72"/>
      <c r="D28" s="436"/>
      <c r="E28" s="74">
        <v>4910</v>
      </c>
      <c r="F28" s="75">
        <v>1266</v>
      </c>
      <c r="G28" s="75">
        <v>2384</v>
      </c>
      <c r="H28" s="75">
        <v>1165</v>
      </c>
      <c r="I28" s="75">
        <v>2174</v>
      </c>
      <c r="J28" s="75">
        <v>665</v>
      </c>
      <c r="K28" s="75">
        <v>1196</v>
      </c>
      <c r="L28" s="75">
        <v>261</v>
      </c>
      <c r="M28" s="75">
        <v>2736</v>
      </c>
      <c r="N28" s="75">
        <v>601</v>
      </c>
      <c r="O28" s="75">
        <v>1188</v>
      </c>
      <c r="P28" s="75">
        <v>904</v>
      </c>
    </row>
    <row r="29" spans="1:16" ht="17.100000000000001" customHeight="1">
      <c r="A29" s="72"/>
      <c r="B29" s="72"/>
      <c r="C29" s="72" t="s">
        <v>4</v>
      </c>
      <c r="D29" s="436"/>
      <c r="E29" s="74">
        <v>715</v>
      </c>
      <c r="F29" s="75">
        <v>189</v>
      </c>
      <c r="G29" s="75">
        <v>376</v>
      </c>
      <c r="H29" s="75">
        <v>147</v>
      </c>
      <c r="I29" s="75">
        <v>315</v>
      </c>
      <c r="J29" s="75">
        <v>102</v>
      </c>
      <c r="K29" s="75">
        <v>188</v>
      </c>
      <c r="L29" s="75">
        <v>25</v>
      </c>
      <c r="M29" s="75">
        <v>400</v>
      </c>
      <c r="N29" s="75">
        <v>87</v>
      </c>
      <c r="O29" s="76">
        <v>188</v>
      </c>
      <c r="P29" s="76">
        <v>122</v>
      </c>
    </row>
    <row r="30" spans="1:16" ht="17.100000000000001" customHeight="1">
      <c r="A30" s="72"/>
      <c r="B30" s="72"/>
      <c r="C30" s="72" t="s">
        <v>5</v>
      </c>
      <c r="D30" s="436"/>
      <c r="E30" s="74">
        <v>857</v>
      </c>
      <c r="F30" s="75">
        <v>209</v>
      </c>
      <c r="G30" s="75">
        <v>415</v>
      </c>
      <c r="H30" s="75">
        <v>223</v>
      </c>
      <c r="I30" s="75">
        <v>362</v>
      </c>
      <c r="J30" s="75">
        <v>107</v>
      </c>
      <c r="K30" s="75">
        <v>208</v>
      </c>
      <c r="L30" s="75">
        <v>42</v>
      </c>
      <c r="M30" s="75">
        <v>495</v>
      </c>
      <c r="N30" s="75">
        <v>102</v>
      </c>
      <c r="O30" s="76">
        <v>207</v>
      </c>
      <c r="P30" s="76">
        <v>181</v>
      </c>
    </row>
    <row r="31" spans="1:16" ht="17.100000000000001" customHeight="1">
      <c r="A31" s="72"/>
      <c r="B31" s="72"/>
      <c r="C31" s="72" t="s">
        <v>6</v>
      </c>
      <c r="D31" s="436"/>
      <c r="E31" s="74">
        <v>1269</v>
      </c>
      <c r="F31" s="75">
        <v>382</v>
      </c>
      <c r="G31" s="75">
        <v>521</v>
      </c>
      <c r="H31" s="75">
        <v>330</v>
      </c>
      <c r="I31" s="75">
        <v>592</v>
      </c>
      <c r="J31" s="75">
        <v>209</v>
      </c>
      <c r="K31" s="75">
        <v>263</v>
      </c>
      <c r="L31" s="75">
        <v>102</v>
      </c>
      <c r="M31" s="75">
        <v>677</v>
      </c>
      <c r="N31" s="75">
        <v>173</v>
      </c>
      <c r="O31" s="76">
        <v>258</v>
      </c>
      <c r="P31" s="76">
        <v>228</v>
      </c>
    </row>
    <row r="32" spans="1:16" ht="17.100000000000001" customHeight="1">
      <c r="A32" s="72"/>
      <c r="B32" s="72"/>
      <c r="C32" s="72" t="s">
        <v>10</v>
      </c>
      <c r="D32" s="436"/>
      <c r="E32" s="74">
        <v>995</v>
      </c>
      <c r="F32" s="75">
        <v>245</v>
      </c>
      <c r="G32" s="75">
        <v>545</v>
      </c>
      <c r="H32" s="75">
        <v>176</v>
      </c>
      <c r="I32" s="75">
        <v>454</v>
      </c>
      <c r="J32" s="75">
        <v>124</v>
      </c>
      <c r="K32" s="75">
        <v>271</v>
      </c>
      <c r="L32" s="75">
        <v>40</v>
      </c>
      <c r="M32" s="75">
        <v>541</v>
      </c>
      <c r="N32" s="75">
        <v>121</v>
      </c>
      <c r="O32" s="76">
        <v>274</v>
      </c>
      <c r="P32" s="76">
        <v>136</v>
      </c>
    </row>
    <row r="33" spans="1:16" ht="17.100000000000001" customHeight="1">
      <c r="A33" s="72"/>
      <c r="B33" s="72"/>
      <c r="C33" s="72" t="s">
        <v>11</v>
      </c>
      <c r="D33" s="436"/>
      <c r="E33" s="74">
        <v>1074</v>
      </c>
      <c r="F33" s="75">
        <v>241</v>
      </c>
      <c r="G33" s="75">
        <v>527</v>
      </c>
      <c r="H33" s="75">
        <v>289</v>
      </c>
      <c r="I33" s="75">
        <v>451</v>
      </c>
      <c r="J33" s="75">
        <v>123</v>
      </c>
      <c r="K33" s="75">
        <v>266</v>
      </c>
      <c r="L33" s="75">
        <v>52</v>
      </c>
      <c r="M33" s="75">
        <v>623</v>
      </c>
      <c r="N33" s="75">
        <v>118</v>
      </c>
      <c r="O33" s="76">
        <v>261</v>
      </c>
      <c r="P33" s="76">
        <v>237</v>
      </c>
    </row>
    <row r="34" spans="1:16" ht="17.100000000000001" customHeight="1">
      <c r="A34" s="72"/>
      <c r="B34" s="72" t="s">
        <v>14</v>
      </c>
      <c r="C34" s="72"/>
      <c r="D34" s="436"/>
      <c r="E34" s="74">
        <v>3339</v>
      </c>
      <c r="F34" s="75">
        <v>727</v>
      </c>
      <c r="G34" s="75">
        <v>2036</v>
      </c>
      <c r="H34" s="75">
        <v>538</v>
      </c>
      <c r="I34" s="75">
        <v>1532</v>
      </c>
      <c r="J34" s="75">
        <v>381</v>
      </c>
      <c r="K34" s="75">
        <v>1012</v>
      </c>
      <c r="L34" s="75">
        <v>124</v>
      </c>
      <c r="M34" s="75">
        <v>1807</v>
      </c>
      <c r="N34" s="75">
        <v>346</v>
      </c>
      <c r="O34" s="75">
        <v>1024</v>
      </c>
      <c r="P34" s="75">
        <v>414</v>
      </c>
    </row>
    <row r="35" spans="1:16" ht="17.100000000000001" customHeight="1">
      <c r="A35" s="72"/>
      <c r="B35" s="72"/>
      <c r="C35" s="72" t="s">
        <v>4</v>
      </c>
      <c r="D35" s="31" t="s">
        <v>810</v>
      </c>
      <c r="E35" s="74" t="s">
        <v>337</v>
      </c>
      <c r="F35" s="75" t="s">
        <v>337</v>
      </c>
      <c r="G35" s="75" t="s">
        <v>337</v>
      </c>
      <c r="H35" s="75" t="s">
        <v>337</v>
      </c>
      <c r="I35" s="75" t="s">
        <v>337</v>
      </c>
      <c r="J35" s="417" t="s">
        <v>337</v>
      </c>
      <c r="K35" s="417" t="s">
        <v>337</v>
      </c>
      <c r="L35" s="417" t="s">
        <v>337</v>
      </c>
      <c r="M35" s="75" t="s">
        <v>337</v>
      </c>
      <c r="N35" s="417" t="s">
        <v>337</v>
      </c>
      <c r="O35" s="417" t="s">
        <v>337</v>
      </c>
      <c r="P35" s="417" t="s">
        <v>337</v>
      </c>
    </row>
    <row r="36" spans="1:16" ht="17.100000000000001" customHeight="1">
      <c r="A36" s="72"/>
      <c r="B36" s="72"/>
      <c r="C36" s="72" t="s">
        <v>5</v>
      </c>
      <c r="D36" s="31" t="s">
        <v>810</v>
      </c>
      <c r="E36" s="74">
        <v>1540</v>
      </c>
      <c r="F36" s="75">
        <v>362</v>
      </c>
      <c r="G36" s="75">
        <v>919</v>
      </c>
      <c r="H36" s="75">
        <v>246</v>
      </c>
      <c r="I36" s="75">
        <v>704</v>
      </c>
      <c r="J36" s="75">
        <v>189</v>
      </c>
      <c r="K36" s="75">
        <v>456</v>
      </c>
      <c r="L36" s="75">
        <v>53</v>
      </c>
      <c r="M36" s="75">
        <v>836</v>
      </c>
      <c r="N36" s="75">
        <v>173</v>
      </c>
      <c r="O36" s="76">
        <v>463</v>
      </c>
      <c r="P36" s="76">
        <v>193</v>
      </c>
    </row>
    <row r="37" spans="1:16" ht="17.100000000000001" customHeight="1">
      <c r="A37" s="72"/>
      <c r="B37" s="72"/>
      <c r="C37" s="72" t="s">
        <v>6</v>
      </c>
      <c r="D37" s="436"/>
      <c r="E37" s="74">
        <v>831</v>
      </c>
      <c r="F37" s="75">
        <v>172</v>
      </c>
      <c r="G37" s="75">
        <v>500</v>
      </c>
      <c r="H37" s="75">
        <v>144</v>
      </c>
      <c r="I37" s="75">
        <v>385</v>
      </c>
      <c r="J37" s="75">
        <v>94</v>
      </c>
      <c r="K37" s="75">
        <v>249</v>
      </c>
      <c r="L37" s="75">
        <v>35</v>
      </c>
      <c r="M37" s="75">
        <v>446</v>
      </c>
      <c r="N37" s="75">
        <v>78</v>
      </c>
      <c r="O37" s="76">
        <v>251</v>
      </c>
      <c r="P37" s="76">
        <v>109</v>
      </c>
    </row>
    <row r="38" spans="1:16" ht="17.100000000000001" customHeight="1">
      <c r="A38" s="72"/>
      <c r="B38" s="72"/>
      <c r="C38" s="72" t="s">
        <v>10</v>
      </c>
      <c r="D38" s="436"/>
      <c r="E38" s="74">
        <v>968</v>
      </c>
      <c r="F38" s="75">
        <v>193</v>
      </c>
      <c r="G38" s="75">
        <v>617</v>
      </c>
      <c r="H38" s="75">
        <v>148</v>
      </c>
      <c r="I38" s="75">
        <v>443</v>
      </c>
      <c r="J38" s="75">
        <v>98</v>
      </c>
      <c r="K38" s="75">
        <v>307</v>
      </c>
      <c r="L38" s="75">
        <v>36</v>
      </c>
      <c r="M38" s="75">
        <v>525</v>
      </c>
      <c r="N38" s="75">
        <v>95</v>
      </c>
      <c r="O38" s="76">
        <v>310</v>
      </c>
      <c r="P38" s="76">
        <v>112</v>
      </c>
    </row>
    <row r="39" spans="1:16" ht="17.100000000000001" customHeight="1">
      <c r="A39" s="72"/>
      <c r="B39" s="72" t="s">
        <v>15</v>
      </c>
      <c r="C39" s="72"/>
      <c r="D39" s="436"/>
      <c r="E39" s="74">
        <v>599</v>
      </c>
      <c r="F39" s="75">
        <v>187</v>
      </c>
      <c r="G39" s="75">
        <v>260</v>
      </c>
      <c r="H39" s="75">
        <v>151</v>
      </c>
      <c r="I39" s="75">
        <v>259</v>
      </c>
      <c r="J39" s="75">
        <v>98</v>
      </c>
      <c r="K39" s="75">
        <v>129</v>
      </c>
      <c r="L39" s="75">
        <v>31</v>
      </c>
      <c r="M39" s="75">
        <v>340</v>
      </c>
      <c r="N39" s="75">
        <v>89</v>
      </c>
      <c r="O39" s="75">
        <v>131</v>
      </c>
      <c r="P39" s="75">
        <v>120</v>
      </c>
    </row>
    <row r="40" spans="1:16" ht="17.100000000000001" customHeight="1">
      <c r="A40" s="72"/>
      <c r="B40" s="72"/>
      <c r="C40" s="72" t="s">
        <v>4</v>
      </c>
      <c r="D40" s="436"/>
      <c r="E40" s="74">
        <v>145</v>
      </c>
      <c r="F40" s="75">
        <v>57</v>
      </c>
      <c r="G40" s="75">
        <v>64</v>
      </c>
      <c r="H40" s="75">
        <v>23</v>
      </c>
      <c r="I40" s="75">
        <v>72</v>
      </c>
      <c r="J40" s="75">
        <v>34</v>
      </c>
      <c r="K40" s="75">
        <v>31</v>
      </c>
      <c r="L40" s="75">
        <v>6</v>
      </c>
      <c r="M40" s="75">
        <v>73</v>
      </c>
      <c r="N40" s="75">
        <v>23</v>
      </c>
      <c r="O40" s="76">
        <v>33</v>
      </c>
      <c r="P40" s="76">
        <v>17</v>
      </c>
    </row>
    <row r="41" spans="1:16" ht="17.100000000000001" customHeight="1">
      <c r="A41" s="72"/>
      <c r="B41" s="72"/>
      <c r="C41" s="72" t="s">
        <v>5</v>
      </c>
      <c r="D41" s="436"/>
      <c r="E41" s="74">
        <v>245</v>
      </c>
      <c r="F41" s="75">
        <v>75</v>
      </c>
      <c r="G41" s="75">
        <v>90</v>
      </c>
      <c r="H41" s="75">
        <v>80</v>
      </c>
      <c r="I41" s="75">
        <v>88</v>
      </c>
      <c r="J41" s="75">
        <v>33</v>
      </c>
      <c r="K41" s="75">
        <v>44</v>
      </c>
      <c r="L41" s="75">
        <v>11</v>
      </c>
      <c r="M41" s="75">
        <v>157</v>
      </c>
      <c r="N41" s="75">
        <v>42</v>
      </c>
      <c r="O41" s="76">
        <v>46</v>
      </c>
      <c r="P41" s="76">
        <v>69</v>
      </c>
    </row>
    <row r="42" spans="1:16" ht="17.100000000000001" customHeight="1">
      <c r="A42" s="72"/>
      <c r="B42" s="72"/>
      <c r="C42" s="72" t="s">
        <v>6</v>
      </c>
      <c r="D42" s="436"/>
      <c r="E42" s="74">
        <v>209</v>
      </c>
      <c r="F42" s="75">
        <v>55</v>
      </c>
      <c r="G42" s="75">
        <v>106</v>
      </c>
      <c r="H42" s="75">
        <v>48</v>
      </c>
      <c r="I42" s="75">
        <v>99</v>
      </c>
      <c r="J42" s="75">
        <v>31</v>
      </c>
      <c r="K42" s="75">
        <v>54</v>
      </c>
      <c r="L42" s="75">
        <v>14</v>
      </c>
      <c r="M42" s="75">
        <v>110</v>
      </c>
      <c r="N42" s="75">
        <v>24</v>
      </c>
      <c r="O42" s="76">
        <v>52</v>
      </c>
      <c r="P42" s="76">
        <v>34</v>
      </c>
    </row>
    <row r="43" spans="1:16" ht="17.100000000000001" customHeight="1">
      <c r="A43" s="72"/>
      <c r="B43" s="72" t="s">
        <v>16</v>
      </c>
      <c r="C43" s="72"/>
      <c r="D43" s="436"/>
      <c r="E43" s="74">
        <v>840</v>
      </c>
      <c r="F43" s="75">
        <v>182</v>
      </c>
      <c r="G43" s="75">
        <v>463</v>
      </c>
      <c r="H43" s="75">
        <v>172</v>
      </c>
      <c r="I43" s="75">
        <v>378</v>
      </c>
      <c r="J43" s="75">
        <v>96</v>
      </c>
      <c r="K43" s="75">
        <v>230</v>
      </c>
      <c r="L43" s="75">
        <v>43</v>
      </c>
      <c r="M43" s="75">
        <v>462</v>
      </c>
      <c r="N43" s="75">
        <v>86</v>
      </c>
      <c r="O43" s="76">
        <v>233</v>
      </c>
      <c r="P43" s="76">
        <v>129</v>
      </c>
    </row>
    <row r="44" spans="1:16" ht="17.100000000000001" customHeight="1">
      <c r="A44" s="72"/>
      <c r="B44" s="72" t="s">
        <v>17</v>
      </c>
      <c r="C44" s="72"/>
      <c r="D44" s="436"/>
      <c r="E44" s="74">
        <v>1240</v>
      </c>
      <c r="F44" s="75">
        <v>323</v>
      </c>
      <c r="G44" s="75">
        <v>629</v>
      </c>
      <c r="H44" s="75">
        <v>267</v>
      </c>
      <c r="I44" s="75">
        <v>554</v>
      </c>
      <c r="J44" s="75">
        <v>158</v>
      </c>
      <c r="K44" s="75">
        <v>311</v>
      </c>
      <c r="L44" s="75">
        <v>80</v>
      </c>
      <c r="M44" s="75">
        <v>686</v>
      </c>
      <c r="N44" s="75">
        <v>165</v>
      </c>
      <c r="O44" s="76">
        <v>318</v>
      </c>
      <c r="P44" s="76">
        <v>187</v>
      </c>
    </row>
    <row r="45" spans="1:16" ht="17.100000000000001" customHeight="1">
      <c r="A45" s="72"/>
      <c r="B45" s="72" t="s">
        <v>18</v>
      </c>
      <c r="C45" s="72"/>
      <c r="D45" s="436"/>
      <c r="E45" s="74">
        <v>955</v>
      </c>
      <c r="F45" s="75">
        <v>269</v>
      </c>
      <c r="G45" s="75">
        <v>447</v>
      </c>
      <c r="H45" s="75">
        <v>226</v>
      </c>
      <c r="I45" s="75">
        <v>417</v>
      </c>
      <c r="J45" s="75">
        <v>134</v>
      </c>
      <c r="K45" s="75">
        <v>224</v>
      </c>
      <c r="L45" s="75">
        <v>55</v>
      </c>
      <c r="M45" s="75">
        <v>538</v>
      </c>
      <c r="N45" s="75">
        <v>135</v>
      </c>
      <c r="O45" s="76">
        <v>223</v>
      </c>
      <c r="P45" s="76">
        <v>171</v>
      </c>
    </row>
    <row r="46" spans="1:16" ht="17.100000000000001" customHeight="1">
      <c r="A46" s="72"/>
      <c r="B46" s="72" t="s">
        <v>19</v>
      </c>
      <c r="C46" s="72"/>
      <c r="D46" s="436"/>
      <c r="E46" s="74">
        <v>513</v>
      </c>
      <c r="F46" s="75">
        <v>145</v>
      </c>
      <c r="G46" s="75">
        <v>246</v>
      </c>
      <c r="H46" s="75">
        <v>113</v>
      </c>
      <c r="I46" s="75">
        <v>234</v>
      </c>
      <c r="J46" s="75">
        <v>79</v>
      </c>
      <c r="K46" s="75">
        <v>125</v>
      </c>
      <c r="L46" s="75">
        <v>25</v>
      </c>
      <c r="M46" s="75">
        <v>279</v>
      </c>
      <c r="N46" s="75">
        <v>66</v>
      </c>
      <c r="O46" s="76">
        <v>121</v>
      </c>
      <c r="P46" s="76">
        <v>88</v>
      </c>
    </row>
    <row r="47" spans="1:16" ht="17.100000000000001" customHeight="1">
      <c r="A47" s="72"/>
      <c r="B47" s="72" t="s">
        <v>20</v>
      </c>
      <c r="C47" s="72"/>
      <c r="D47" s="436"/>
      <c r="E47" s="74">
        <v>608</v>
      </c>
      <c r="F47" s="75">
        <v>174</v>
      </c>
      <c r="G47" s="75">
        <v>278</v>
      </c>
      <c r="H47" s="75">
        <v>152</v>
      </c>
      <c r="I47" s="75">
        <v>252</v>
      </c>
      <c r="J47" s="75">
        <v>79</v>
      </c>
      <c r="K47" s="75">
        <v>138</v>
      </c>
      <c r="L47" s="75">
        <v>32</v>
      </c>
      <c r="M47" s="75">
        <v>356</v>
      </c>
      <c r="N47" s="75">
        <v>95</v>
      </c>
      <c r="O47" s="76">
        <v>140</v>
      </c>
      <c r="P47" s="76">
        <v>120</v>
      </c>
    </row>
    <row r="48" spans="1:16" ht="17.100000000000001" customHeight="1">
      <c r="A48" s="72"/>
      <c r="B48" s="72" t="s">
        <v>21</v>
      </c>
      <c r="C48" s="72"/>
      <c r="D48" s="436"/>
      <c r="E48" s="74">
        <v>873</v>
      </c>
      <c r="F48" s="75">
        <v>229</v>
      </c>
      <c r="G48" s="75">
        <v>409</v>
      </c>
      <c r="H48" s="75">
        <v>208</v>
      </c>
      <c r="I48" s="75">
        <v>394</v>
      </c>
      <c r="J48" s="75">
        <v>121</v>
      </c>
      <c r="K48" s="75">
        <v>201</v>
      </c>
      <c r="L48" s="75">
        <v>58</v>
      </c>
      <c r="M48" s="75">
        <v>479</v>
      </c>
      <c r="N48" s="75">
        <v>108</v>
      </c>
      <c r="O48" s="76">
        <v>208</v>
      </c>
      <c r="P48" s="76">
        <v>150</v>
      </c>
    </row>
    <row r="49" spans="1:16" ht="17.100000000000001" customHeight="1">
      <c r="A49" s="72"/>
      <c r="B49" s="72" t="s">
        <v>22</v>
      </c>
      <c r="C49" s="72"/>
      <c r="D49" s="436"/>
      <c r="E49" s="74">
        <v>1444</v>
      </c>
      <c r="F49" s="75">
        <v>337</v>
      </c>
      <c r="G49" s="75">
        <v>727</v>
      </c>
      <c r="H49" s="75">
        <v>354</v>
      </c>
      <c r="I49" s="75">
        <v>607</v>
      </c>
      <c r="J49" s="75">
        <v>166</v>
      </c>
      <c r="K49" s="75">
        <v>363</v>
      </c>
      <c r="L49" s="75">
        <v>69</v>
      </c>
      <c r="M49" s="75">
        <v>837</v>
      </c>
      <c r="N49" s="75">
        <v>171</v>
      </c>
      <c r="O49" s="75">
        <v>364</v>
      </c>
      <c r="P49" s="75">
        <v>285</v>
      </c>
    </row>
    <row r="50" spans="1:16" ht="17.100000000000001" customHeight="1">
      <c r="A50" s="72"/>
      <c r="B50" s="72"/>
      <c r="C50" s="72" t="s">
        <v>4</v>
      </c>
      <c r="D50" s="436"/>
      <c r="E50" s="74">
        <v>589</v>
      </c>
      <c r="F50" s="75">
        <v>136</v>
      </c>
      <c r="G50" s="75">
        <v>234</v>
      </c>
      <c r="H50" s="75">
        <v>201</v>
      </c>
      <c r="I50" s="75">
        <v>225</v>
      </c>
      <c r="J50" s="75">
        <v>70</v>
      </c>
      <c r="K50" s="75">
        <v>116</v>
      </c>
      <c r="L50" s="75">
        <v>34</v>
      </c>
      <c r="M50" s="75">
        <v>364</v>
      </c>
      <c r="N50" s="75">
        <v>66</v>
      </c>
      <c r="O50" s="76">
        <v>118</v>
      </c>
      <c r="P50" s="76">
        <v>167</v>
      </c>
    </row>
    <row r="51" spans="1:16" ht="17.100000000000001" customHeight="1">
      <c r="A51" s="72"/>
      <c r="B51" s="72"/>
      <c r="C51" s="72" t="s">
        <v>5</v>
      </c>
      <c r="D51" s="436"/>
      <c r="E51" s="74">
        <v>475</v>
      </c>
      <c r="F51" s="75">
        <v>126</v>
      </c>
      <c r="G51" s="75">
        <v>257</v>
      </c>
      <c r="H51" s="75">
        <v>86</v>
      </c>
      <c r="I51" s="75">
        <v>210</v>
      </c>
      <c r="J51" s="75">
        <v>62</v>
      </c>
      <c r="K51" s="75">
        <v>129</v>
      </c>
      <c r="L51" s="75">
        <v>16</v>
      </c>
      <c r="M51" s="75">
        <v>265</v>
      </c>
      <c r="N51" s="75">
        <v>64</v>
      </c>
      <c r="O51" s="76">
        <v>128</v>
      </c>
      <c r="P51" s="76">
        <v>70</v>
      </c>
    </row>
    <row r="52" spans="1:16" ht="17.100000000000001" customHeight="1">
      <c r="A52" s="72"/>
      <c r="B52" s="72"/>
      <c r="C52" s="72" t="s">
        <v>6</v>
      </c>
      <c r="D52" s="436"/>
      <c r="E52" s="74">
        <v>380</v>
      </c>
      <c r="F52" s="75">
        <v>75</v>
      </c>
      <c r="G52" s="75">
        <v>236</v>
      </c>
      <c r="H52" s="75">
        <v>67</v>
      </c>
      <c r="I52" s="75">
        <v>172</v>
      </c>
      <c r="J52" s="75">
        <v>34</v>
      </c>
      <c r="K52" s="75">
        <v>118</v>
      </c>
      <c r="L52" s="75">
        <v>19</v>
      </c>
      <c r="M52" s="75">
        <v>208</v>
      </c>
      <c r="N52" s="75">
        <v>41</v>
      </c>
      <c r="O52" s="76">
        <v>118</v>
      </c>
      <c r="P52" s="76">
        <v>48</v>
      </c>
    </row>
    <row r="53" spans="1:16" ht="17.100000000000001" customHeight="1">
      <c r="A53" s="72"/>
      <c r="B53" s="72"/>
      <c r="C53" s="72" t="s">
        <v>10</v>
      </c>
      <c r="D53" s="436"/>
      <c r="E53" s="74" t="s">
        <v>313</v>
      </c>
      <c r="F53" s="75" t="s">
        <v>313</v>
      </c>
      <c r="G53" s="75" t="s">
        <v>313</v>
      </c>
      <c r="H53" s="75" t="s">
        <v>313</v>
      </c>
      <c r="I53" s="75" t="s">
        <v>313</v>
      </c>
      <c r="J53" s="75" t="s">
        <v>313</v>
      </c>
      <c r="K53" s="75" t="s">
        <v>313</v>
      </c>
      <c r="L53" s="75" t="s">
        <v>313</v>
      </c>
      <c r="M53" s="75" t="s">
        <v>313</v>
      </c>
      <c r="N53" s="75" t="s">
        <v>313</v>
      </c>
      <c r="O53" s="76" t="s">
        <v>313</v>
      </c>
      <c r="P53" s="76" t="s">
        <v>313</v>
      </c>
    </row>
    <row r="54" spans="1:16" ht="17.100000000000001" customHeight="1">
      <c r="A54" s="72"/>
      <c r="B54" s="72" t="s">
        <v>23</v>
      </c>
      <c r="C54" s="72"/>
      <c r="D54" s="436"/>
      <c r="E54" s="74">
        <v>2657</v>
      </c>
      <c r="F54" s="75">
        <v>617</v>
      </c>
      <c r="G54" s="75">
        <v>1391</v>
      </c>
      <c r="H54" s="75">
        <v>621</v>
      </c>
      <c r="I54" s="75">
        <v>1157</v>
      </c>
      <c r="J54" s="75">
        <v>328</v>
      </c>
      <c r="K54" s="75">
        <v>694</v>
      </c>
      <c r="L54" s="75">
        <v>119</v>
      </c>
      <c r="M54" s="75">
        <v>1500</v>
      </c>
      <c r="N54" s="75">
        <v>289</v>
      </c>
      <c r="O54" s="75">
        <v>697</v>
      </c>
      <c r="P54" s="75">
        <v>502</v>
      </c>
    </row>
    <row r="55" spans="1:16" ht="17.100000000000001" customHeight="1">
      <c r="A55" s="72"/>
      <c r="B55" s="72"/>
      <c r="C55" s="72" t="s">
        <v>4</v>
      </c>
      <c r="D55" s="436"/>
      <c r="E55" s="74">
        <v>1278</v>
      </c>
      <c r="F55" s="75">
        <v>304</v>
      </c>
      <c r="G55" s="75">
        <v>698</v>
      </c>
      <c r="H55" s="75">
        <v>264</v>
      </c>
      <c r="I55" s="75">
        <v>577</v>
      </c>
      <c r="J55" s="75">
        <v>160</v>
      </c>
      <c r="K55" s="75">
        <v>346</v>
      </c>
      <c r="L55" s="75">
        <v>64</v>
      </c>
      <c r="M55" s="75">
        <v>701</v>
      </c>
      <c r="N55" s="75">
        <v>144</v>
      </c>
      <c r="O55" s="76">
        <v>352</v>
      </c>
      <c r="P55" s="76">
        <v>200</v>
      </c>
    </row>
    <row r="56" spans="1:16" ht="17.100000000000001" customHeight="1">
      <c r="A56" s="72"/>
      <c r="B56" s="72"/>
      <c r="C56" s="72" t="s">
        <v>5</v>
      </c>
      <c r="D56" s="436"/>
      <c r="E56" s="74">
        <v>1379</v>
      </c>
      <c r="F56" s="75">
        <v>313</v>
      </c>
      <c r="G56" s="75">
        <v>693</v>
      </c>
      <c r="H56" s="75">
        <v>357</v>
      </c>
      <c r="I56" s="75">
        <v>580</v>
      </c>
      <c r="J56" s="75">
        <v>168</v>
      </c>
      <c r="K56" s="75">
        <v>348</v>
      </c>
      <c r="L56" s="75">
        <v>55</v>
      </c>
      <c r="M56" s="75">
        <v>799</v>
      </c>
      <c r="N56" s="75">
        <v>145</v>
      </c>
      <c r="O56" s="76">
        <v>345</v>
      </c>
      <c r="P56" s="76">
        <v>302</v>
      </c>
    </row>
    <row r="57" spans="1:16" ht="17.100000000000001" customHeight="1">
      <c r="A57" s="72"/>
      <c r="B57" s="72"/>
      <c r="C57" s="72" t="s">
        <v>6</v>
      </c>
      <c r="D57" s="436"/>
      <c r="E57" s="74" t="s">
        <v>313</v>
      </c>
      <c r="F57" s="75" t="s">
        <v>313</v>
      </c>
      <c r="G57" s="75" t="s">
        <v>313</v>
      </c>
      <c r="H57" s="75" t="s">
        <v>313</v>
      </c>
      <c r="I57" s="75" t="s">
        <v>313</v>
      </c>
      <c r="J57" s="75" t="s">
        <v>313</v>
      </c>
      <c r="K57" s="75" t="s">
        <v>313</v>
      </c>
      <c r="L57" s="75" t="s">
        <v>313</v>
      </c>
      <c r="M57" s="75" t="s">
        <v>313</v>
      </c>
      <c r="N57" s="75" t="s">
        <v>313</v>
      </c>
      <c r="O57" s="76" t="s">
        <v>313</v>
      </c>
      <c r="P57" s="76" t="s">
        <v>313</v>
      </c>
    </row>
    <row r="58" spans="1:16" ht="17.100000000000001" customHeight="1">
      <c r="A58" s="72"/>
      <c r="B58" s="72" t="s">
        <v>24</v>
      </c>
      <c r="C58" s="72"/>
      <c r="D58" s="436"/>
      <c r="E58" s="74">
        <v>2329</v>
      </c>
      <c r="F58" s="75">
        <v>604</v>
      </c>
      <c r="G58" s="75">
        <v>1209</v>
      </c>
      <c r="H58" s="75">
        <v>488</v>
      </c>
      <c r="I58" s="75">
        <v>1039</v>
      </c>
      <c r="J58" s="75">
        <v>324</v>
      </c>
      <c r="K58" s="75">
        <v>602</v>
      </c>
      <c r="L58" s="75">
        <v>105</v>
      </c>
      <c r="M58" s="75">
        <v>1290</v>
      </c>
      <c r="N58" s="75">
        <v>280</v>
      </c>
      <c r="O58" s="75">
        <v>607</v>
      </c>
      <c r="P58" s="75">
        <v>383</v>
      </c>
    </row>
    <row r="59" spans="1:16" ht="17.100000000000001" customHeight="1">
      <c r="A59" s="72"/>
      <c r="B59" s="72"/>
      <c r="C59" s="72" t="s">
        <v>4</v>
      </c>
      <c r="D59" s="436"/>
      <c r="E59" s="74">
        <v>220</v>
      </c>
      <c r="F59" s="75">
        <v>48</v>
      </c>
      <c r="G59" s="75">
        <v>131</v>
      </c>
      <c r="H59" s="75">
        <v>40</v>
      </c>
      <c r="I59" s="75">
        <v>92</v>
      </c>
      <c r="J59" s="75">
        <v>20</v>
      </c>
      <c r="K59" s="75">
        <v>66</v>
      </c>
      <c r="L59" s="75">
        <v>5</v>
      </c>
      <c r="M59" s="75">
        <v>128</v>
      </c>
      <c r="N59" s="75">
        <v>28</v>
      </c>
      <c r="O59" s="76">
        <v>65</v>
      </c>
      <c r="P59" s="76">
        <v>35</v>
      </c>
    </row>
    <row r="60" spans="1:16" ht="17.100000000000001" customHeight="1">
      <c r="A60" s="72"/>
      <c r="B60" s="72"/>
      <c r="C60" s="72" t="s">
        <v>5</v>
      </c>
      <c r="D60" s="436"/>
      <c r="E60" s="74">
        <v>451</v>
      </c>
      <c r="F60" s="75">
        <v>144</v>
      </c>
      <c r="G60" s="75">
        <v>217</v>
      </c>
      <c r="H60" s="75">
        <v>82</v>
      </c>
      <c r="I60" s="75">
        <v>213</v>
      </c>
      <c r="J60" s="75">
        <v>83</v>
      </c>
      <c r="K60" s="75">
        <v>109</v>
      </c>
      <c r="L60" s="75">
        <v>18</v>
      </c>
      <c r="M60" s="75">
        <v>238</v>
      </c>
      <c r="N60" s="75">
        <v>61</v>
      </c>
      <c r="O60" s="76">
        <v>108</v>
      </c>
      <c r="P60" s="76">
        <v>64</v>
      </c>
    </row>
    <row r="61" spans="1:16" ht="17.100000000000001" customHeight="1">
      <c r="A61" s="72"/>
      <c r="B61" s="72"/>
      <c r="C61" s="72" t="s">
        <v>6</v>
      </c>
      <c r="D61" s="436"/>
      <c r="E61" s="74">
        <v>558</v>
      </c>
      <c r="F61" s="75">
        <v>154</v>
      </c>
      <c r="G61" s="75">
        <v>269</v>
      </c>
      <c r="H61" s="75">
        <v>121</v>
      </c>
      <c r="I61" s="75">
        <v>247</v>
      </c>
      <c r="J61" s="75">
        <v>82</v>
      </c>
      <c r="K61" s="75">
        <v>133</v>
      </c>
      <c r="L61" s="75">
        <v>29</v>
      </c>
      <c r="M61" s="75">
        <v>311</v>
      </c>
      <c r="N61" s="75">
        <v>72</v>
      </c>
      <c r="O61" s="76">
        <v>136</v>
      </c>
      <c r="P61" s="76">
        <v>92</v>
      </c>
    </row>
    <row r="62" spans="1:16" ht="17.100000000000001" customHeight="1">
      <c r="A62" s="72"/>
      <c r="B62" s="72"/>
      <c r="C62" s="72" t="s">
        <v>10</v>
      </c>
      <c r="D62" s="436"/>
      <c r="E62" s="74">
        <v>371</v>
      </c>
      <c r="F62" s="75">
        <v>84</v>
      </c>
      <c r="G62" s="75">
        <v>206</v>
      </c>
      <c r="H62" s="75">
        <v>81</v>
      </c>
      <c r="I62" s="75">
        <v>176</v>
      </c>
      <c r="J62" s="75">
        <v>51</v>
      </c>
      <c r="K62" s="75">
        <v>101</v>
      </c>
      <c r="L62" s="75">
        <v>24</v>
      </c>
      <c r="M62" s="75">
        <v>195</v>
      </c>
      <c r="N62" s="75">
        <v>33</v>
      </c>
      <c r="O62" s="76">
        <v>105</v>
      </c>
      <c r="P62" s="76">
        <v>57</v>
      </c>
    </row>
    <row r="63" spans="1:16" ht="17.100000000000001" customHeight="1">
      <c r="A63" s="72"/>
      <c r="B63" s="72"/>
      <c r="C63" s="72" t="s">
        <v>11</v>
      </c>
      <c r="D63" s="436"/>
      <c r="E63" s="74">
        <v>729</v>
      </c>
      <c r="F63" s="75">
        <v>174</v>
      </c>
      <c r="G63" s="75">
        <v>386</v>
      </c>
      <c r="H63" s="75">
        <v>164</v>
      </c>
      <c r="I63" s="75">
        <v>311</v>
      </c>
      <c r="J63" s="75">
        <v>88</v>
      </c>
      <c r="K63" s="75">
        <v>193</v>
      </c>
      <c r="L63" s="75">
        <v>29</v>
      </c>
      <c r="M63" s="75">
        <v>418</v>
      </c>
      <c r="N63" s="75">
        <v>86</v>
      </c>
      <c r="O63" s="76">
        <v>193</v>
      </c>
      <c r="P63" s="76">
        <v>135</v>
      </c>
    </row>
    <row r="64" spans="1:16" ht="17.100000000000001" customHeight="1">
      <c r="A64" s="72"/>
      <c r="B64" s="72" t="s">
        <v>25</v>
      </c>
      <c r="C64" s="72"/>
      <c r="D64" s="436"/>
      <c r="E64" s="74">
        <v>1426</v>
      </c>
      <c r="F64" s="75">
        <v>409</v>
      </c>
      <c r="G64" s="75">
        <v>712</v>
      </c>
      <c r="H64" s="75">
        <v>253</v>
      </c>
      <c r="I64" s="75">
        <v>610</v>
      </c>
      <c r="J64" s="75">
        <v>188</v>
      </c>
      <c r="K64" s="75">
        <v>353</v>
      </c>
      <c r="L64" s="75">
        <v>41</v>
      </c>
      <c r="M64" s="75">
        <v>816</v>
      </c>
      <c r="N64" s="75">
        <v>221</v>
      </c>
      <c r="O64" s="75">
        <v>359</v>
      </c>
      <c r="P64" s="75">
        <v>212</v>
      </c>
    </row>
    <row r="65" spans="1:16" ht="17.100000000000001" customHeight="1">
      <c r="A65" s="72"/>
      <c r="B65" s="72"/>
      <c r="C65" s="72" t="s">
        <v>4</v>
      </c>
      <c r="D65" s="436"/>
      <c r="E65" s="74">
        <v>704</v>
      </c>
      <c r="F65" s="75">
        <v>206</v>
      </c>
      <c r="G65" s="75">
        <v>347</v>
      </c>
      <c r="H65" s="75">
        <v>119</v>
      </c>
      <c r="I65" s="75">
        <v>302</v>
      </c>
      <c r="J65" s="75">
        <v>91</v>
      </c>
      <c r="K65" s="75">
        <v>173</v>
      </c>
      <c r="L65" s="75">
        <v>20</v>
      </c>
      <c r="M65" s="75">
        <v>402</v>
      </c>
      <c r="N65" s="75">
        <v>115</v>
      </c>
      <c r="O65" s="76">
        <v>174</v>
      </c>
      <c r="P65" s="76">
        <v>99</v>
      </c>
    </row>
    <row r="66" spans="1:16" ht="17.100000000000001" customHeight="1">
      <c r="A66" s="72"/>
      <c r="B66" s="72"/>
      <c r="C66" s="72" t="s">
        <v>5</v>
      </c>
      <c r="D66" s="436"/>
      <c r="E66" s="74">
        <v>589</v>
      </c>
      <c r="F66" s="75">
        <v>167</v>
      </c>
      <c r="G66" s="75">
        <v>297</v>
      </c>
      <c r="H66" s="75">
        <v>110</v>
      </c>
      <c r="I66" s="75">
        <v>257</v>
      </c>
      <c r="J66" s="75">
        <v>85</v>
      </c>
      <c r="K66" s="75">
        <v>146</v>
      </c>
      <c r="L66" s="75">
        <v>18</v>
      </c>
      <c r="M66" s="75">
        <v>332</v>
      </c>
      <c r="N66" s="75">
        <v>82</v>
      </c>
      <c r="O66" s="76">
        <v>151</v>
      </c>
      <c r="P66" s="76">
        <v>92</v>
      </c>
    </row>
    <row r="67" spans="1:16" ht="17.100000000000001" customHeight="1">
      <c r="A67" s="72"/>
      <c r="B67" s="72"/>
      <c r="C67" s="72" t="s">
        <v>6</v>
      </c>
      <c r="D67" s="436"/>
      <c r="E67" s="74">
        <v>133</v>
      </c>
      <c r="F67" s="75">
        <v>36</v>
      </c>
      <c r="G67" s="75">
        <v>68</v>
      </c>
      <c r="H67" s="75">
        <v>24</v>
      </c>
      <c r="I67" s="75">
        <v>51</v>
      </c>
      <c r="J67" s="75">
        <v>12</v>
      </c>
      <c r="K67" s="75">
        <v>34</v>
      </c>
      <c r="L67" s="75">
        <v>3</v>
      </c>
      <c r="M67" s="75">
        <v>82</v>
      </c>
      <c r="N67" s="75">
        <v>24</v>
      </c>
      <c r="O67" s="76">
        <v>34</v>
      </c>
      <c r="P67" s="76">
        <v>21</v>
      </c>
    </row>
    <row r="68" spans="1:16" ht="17.100000000000001" customHeight="1">
      <c r="A68" s="72" t="s">
        <v>298</v>
      </c>
      <c r="B68" s="72"/>
      <c r="C68" s="72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</row>
    <row r="69" spans="1:16" ht="17.100000000000001" customHeight="1">
      <c r="A69" s="78" t="s">
        <v>604</v>
      </c>
      <c r="B69" s="78"/>
      <c r="C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</row>
    <row r="70" spans="1:16" ht="17.100000000000001" customHeight="1">
      <c r="A70" s="78" t="s">
        <v>819</v>
      </c>
      <c r="B70" s="78"/>
      <c r="C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</row>
    <row r="71" spans="1:16" ht="17.100000000000001" customHeight="1">
      <c r="A71" s="78" t="s">
        <v>608</v>
      </c>
      <c r="B71" s="78"/>
      <c r="C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</row>
    <row r="72" spans="1:16" ht="17.100000000000001" customHeight="1">
      <c r="A72" s="78" t="s">
        <v>327</v>
      </c>
      <c r="B72" s="78"/>
      <c r="C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</row>
    <row r="73" spans="1:16" ht="24" customHeight="1" thickBot="1">
      <c r="A73" s="35" t="s">
        <v>385</v>
      </c>
      <c r="B73" s="36"/>
      <c r="C73" s="36"/>
      <c r="D73" s="37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</row>
    <row r="74" spans="1:16" ht="15" customHeight="1" thickTop="1">
      <c r="A74" s="495" t="s">
        <v>381</v>
      </c>
      <c r="B74" s="496"/>
      <c r="C74" s="496"/>
      <c r="D74" s="438"/>
      <c r="E74" s="488" t="s">
        <v>1</v>
      </c>
      <c r="F74" s="489"/>
      <c r="G74" s="489"/>
      <c r="H74" s="490"/>
      <c r="I74" s="498" t="s">
        <v>296</v>
      </c>
      <c r="J74" s="499"/>
      <c r="K74" s="499"/>
      <c r="L74" s="499"/>
      <c r="M74" s="500" t="s">
        <v>297</v>
      </c>
      <c r="N74" s="501"/>
      <c r="O74" s="501"/>
      <c r="P74" s="501"/>
    </row>
    <row r="75" spans="1:16" ht="15" customHeight="1">
      <c r="A75" s="497"/>
      <c r="B75" s="497"/>
      <c r="C75" s="497"/>
      <c r="D75" s="31"/>
      <c r="E75" s="68" t="s">
        <v>383</v>
      </c>
      <c r="F75" s="68" t="s">
        <v>293</v>
      </c>
      <c r="G75" s="68" t="s">
        <v>294</v>
      </c>
      <c r="H75" s="80" t="s">
        <v>295</v>
      </c>
      <c r="I75" s="68" t="s">
        <v>383</v>
      </c>
      <c r="J75" s="68" t="s">
        <v>293</v>
      </c>
      <c r="K75" s="68" t="s">
        <v>294</v>
      </c>
      <c r="L75" s="80" t="s">
        <v>295</v>
      </c>
      <c r="M75" s="68" t="s">
        <v>383</v>
      </c>
      <c r="N75" s="68" t="s">
        <v>293</v>
      </c>
      <c r="O75" s="68" t="s">
        <v>294</v>
      </c>
      <c r="P75" s="81" t="s">
        <v>295</v>
      </c>
    </row>
    <row r="76" spans="1:16" ht="17.100000000000001" customHeight="1">
      <c r="A76" s="72"/>
      <c r="B76" s="72" t="s">
        <v>26</v>
      </c>
      <c r="C76" s="72"/>
      <c r="D76" s="440"/>
      <c r="E76" s="74">
        <v>4058</v>
      </c>
      <c r="F76" s="75">
        <v>1204</v>
      </c>
      <c r="G76" s="75">
        <v>1661</v>
      </c>
      <c r="H76" s="75">
        <v>982</v>
      </c>
      <c r="I76" s="75">
        <v>1689</v>
      </c>
      <c r="J76" s="75">
        <v>585</v>
      </c>
      <c r="K76" s="75">
        <v>840</v>
      </c>
      <c r="L76" s="75">
        <v>178</v>
      </c>
      <c r="M76" s="75">
        <v>2369</v>
      </c>
      <c r="N76" s="75">
        <v>619</v>
      </c>
      <c r="O76" s="75">
        <v>821</v>
      </c>
      <c r="P76" s="75">
        <v>804</v>
      </c>
    </row>
    <row r="77" spans="1:16" ht="17.100000000000001" customHeight="1">
      <c r="A77" s="72"/>
      <c r="B77" s="72"/>
      <c r="C77" s="72" t="s">
        <v>4</v>
      </c>
      <c r="D77" s="436"/>
      <c r="E77" s="74">
        <v>583</v>
      </c>
      <c r="F77" s="75">
        <v>155</v>
      </c>
      <c r="G77" s="75">
        <v>201</v>
      </c>
      <c r="H77" s="75">
        <v>204</v>
      </c>
      <c r="I77" s="75">
        <v>222</v>
      </c>
      <c r="J77" s="75">
        <v>81</v>
      </c>
      <c r="K77" s="75">
        <v>106</v>
      </c>
      <c r="L77" s="75">
        <v>27</v>
      </c>
      <c r="M77" s="75">
        <v>361</v>
      </c>
      <c r="N77" s="75">
        <v>74</v>
      </c>
      <c r="O77" s="76">
        <v>95</v>
      </c>
      <c r="P77" s="76">
        <v>177</v>
      </c>
    </row>
    <row r="78" spans="1:16" ht="17.100000000000001" customHeight="1">
      <c r="A78" s="72"/>
      <c r="B78" s="72"/>
      <c r="C78" s="72" t="s">
        <v>5</v>
      </c>
      <c r="D78" s="436"/>
      <c r="E78" s="74">
        <v>568</v>
      </c>
      <c r="F78" s="75">
        <v>152</v>
      </c>
      <c r="G78" s="75">
        <v>181</v>
      </c>
      <c r="H78" s="75">
        <v>98</v>
      </c>
      <c r="I78" s="75">
        <v>229</v>
      </c>
      <c r="J78" s="75">
        <v>69</v>
      </c>
      <c r="K78" s="75">
        <v>95</v>
      </c>
      <c r="L78" s="75">
        <v>18</v>
      </c>
      <c r="M78" s="75">
        <v>339</v>
      </c>
      <c r="N78" s="75">
        <v>83</v>
      </c>
      <c r="O78" s="76">
        <v>86</v>
      </c>
      <c r="P78" s="76">
        <v>80</v>
      </c>
    </row>
    <row r="79" spans="1:16" ht="17.100000000000001" customHeight="1">
      <c r="A79" s="72"/>
      <c r="B79" s="72"/>
      <c r="C79" s="72" t="s">
        <v>6</v>
      </c>
      <c r="D79" s="436"/>
      <c r="E79" s="74">
        <v>899</v>
      </c>
      <c r="F79" s="75">
        <v>308</v>
      </c>
      <c r="G79" s="75">
        <v>380</v>
      </c>
      <c r="H79" s="75">
        <v>196</v>
      </c>
      <c r="I79" s="75">
        <v>377</v>
      </c>
      <c r="J79" s="75">
        <v>139</v>
      </c>
      <c r="K79" s="75">
        <v>190</v>
      </c>
      <c r="L79" s="75">
        <v>40</v>
      </c>
      <c r="M79" s="75">
        <v>522</v>
      </c>
      <c r="N79" s="75">
        <v>169</v>
      </c>
      <c r="O79" s="76">
        <v>190</v>
      </c>
      <c r="P79" s="76">
        <v>156</v>
      </c>
    </row>
    <row r="80" spans="1:16" ht="17.100000000000001" customHeight="1">
      <c r="A80" s="72"/>
      <c r="B80" s="72"/>
      <c r="C80" s="72" t="s">
        <v>10</v>
      </c>
      <c r="D80" s="436"/>
      <c r="E80" s="74">
        <v>848</v>
      </c>
      <c r="F80" s="75">
        <v>266</v>
      </c>
      <c r="G80" s="75">
        <v>368</v>
      </c>
      <c r="H80" s="75">
        <v>200</v>
      </c>
      <c r="I80" s="75">
        <v>351</v>
      </c>
      <c r="J80" s="75">
        <v>126</v>
      </c>
      <c r="K80" s="75">
        <v>181</v>
      </c>
      <c r="L80" s="75">
        <v>35</v>
      </c>
      <c r="M80" s="75">
        <v>497</v>
      </c>
      <c r="N80" s="75">
        <v>140</v>
      </c>
      <c r="O80" s="76">
        <v>187</v>
      </c>
      <c r="P80" s="76">
        <v>165</v>
      </c>
    </row>
    <row r="81" spans="1:16" ht="17.100000000000001" customHeight="1">
      <c r="A81" s="72"/>
      <c r="B81" s="72"/>
      <c r="C81" s="72" t="s">
        <v>11</v>
      </c>
      <c r="D81" s="436"/>
      <c r="E81" s="74">
        <v>1160</v>
      </c>
      <c r="F81" s="75">
        <v>323</v>
      </c>
      <c r="G81" s="75">
        <v>531</v>
      </c>
      <c r="H81" s="75">
        <v>284</v>
      </c>
      <c r="I81" s="75">
        <v>510</v>
      </c>
      <c r="J81" s="75">
        <v>170</v>
      </c>
      <c r="K81" s="75">
        <v>268</v>
      </c>
      <c r="L81" s="75">
        <v>58</v>
      </c>
      <c r="M81" s="75">
        <v>650</v>
      </c>
      <c r="N81" s="75">
        <v>153</v>
      </c>
      <c r="O81" s="76">
        <v>263</v>
      </c>
      <c r="P81" s="76">
        <v>226</v>
      </c>
    </row>
    <row r="82" spans="1:16" ht="17.100000000000001" customHeight="1">
      <c r="A82" s="72"/>
      <c r="B82" s="72" t="s">
        <v>27</v>
      </c>
      <c r="C82" s="72"/>
      <c r="D82" s="436"/>
      <c r="E82" s="74">
        <v>2539</v>
      </c>
      <c r="F82" s="75">
        <v>733</v>
      </c>
      <c r="G82" s="75">
        <v>1337</v>
      </c>
      <c r="H82" s="75">
        <v>434</v>
      </c>
      <c r="I82" s="75">
        <v>1123</v>
      </c>
      <c r="J82" s="75">
        <v>369</v>
      </c>
      <c r="K82" s="75">
        <v>662</v>
      </c>
      <c r="L82" s="75">
        <v>73</v>
      </c>
      <c r="M82" s="75">
        <v>1416</v>
      </c>
      <c r="N82" s="75">
        <v>364</v>
      </c>
      <c r="O82" s="75">
        <v>675</v>
      </c>
      <c r="P82" s="75">
        <v>361</v>
      </c>
    </row>
    <row r="83" spans="1:16" ht="17.100000000000001" customHeight="1">
      <c r="A83" s="72"/>
      <c r="B83" s="72"/>
      <c r="C83" s="72" t="s">
        <v>4</v>
      </c>
      <c r="D83" s="436"/>
      <c r="E83" s="74">
        <v>1068</v>
      </c>
      <c r="F83" s="75">
        <v>364</v>
      </c>
      <c r="G83" s="75">
        <v>512</v>
      </c>
      <c r="H83" s="75">
        <v>177</v>
      </c>
      <c r="I83" s="75">
        <v>497</v>
      </c>
      <c r="J83" s="75">
        <v>197</v>
      </c>
      <c r="K83" s="75">
        <v>255</v>
      </c>
      <c r="L83" s="75">
        <v>34</v>
      </c>
      <c r="M83" s="75">
        <v>571</v>
      </c>
      <c r="N83" s="75">
        <v>167</v>
      </c>
      <c r="O83" s="75">
        <v>257</v>
      </c>
      <c r="P83" s="75">
        <v>143</v>
      </c>
    </row>
    <row r="84" spans="1:16" ht="17.100000000000001" customHeight="1">
      <c r="A84" s="72"/>
      <c r="B84" s="72"/>
      <c r="C84" s="72" t="s">
        <v>5</v>
      </c>
      <c r="D84" s="436"/>
      <c r="E84" s="74">
        <v>1471</v>
      </c>
      <c r="F84" s="75">
        <v>369</v>
      </c>
      <c r="G84" s="75">
        <v>825</v>
      </c>
      <c r="H84" s="75">
        <v>257</v>
      </c>
      <c r="I84" s="75">
        <v>626</v>
      </c>
      <c r="J84" s="75">
        <v>172</v>
      </c>
      <c r="K84" s="75">
        <v>407</v>
      </c>
      <c r="L84" s="75">
        <v>39</v>
      </c>
      <c r="M84" s="75">
        <v>845</v>
      </c>
      <c r="N84" s="75">
        <v>197</v>
      </c>
      <c r="O84" s="75">
        <v>418</v>
      </c>
      <c r="P84" s="75">
        <v>218</v>
      </c>
    </row>
    <row r="85" spans="1:16" ht="17.100000000000001" customHeight="1">
      <c r="A85" s="72"/>
      <c r="B85" s="72" t="s">
        <v>28</v>
      </c>
      <c r="C85" s="72"/>
      <c r="D85" s="436"/>
      <c r="E85" s="74">
        <v>4231</v>
      </c>
      <c r="F85" s="75">
        <v>1300</v>
      </c>
      <c r="G85" s="75">
        <v>2026</v>
      </c>
      <c r="H85" s="75">
        <v>818</v>
      </c>
      <c r="I85" s="75">
        <v>1997</v>
      </c>
      <c r="J85" s="75">
        <v>718</v>
      </c>
      <c r="K85" s="75">
        <v>1018</v>
      </c>
      <c r="L85" s="75">
        <v>218</v>
      </c>
      <c r="M85" s="75">
        <v>2234</v>
      </c>
      <c r="N85" s="75">
        <v>582</v>
      </c>
      <c r="O85" s="75">
        <v>1008</v>
      </c>
      <c r="P85" s="75">
        <v>600</v>
      </c>
    </row>
    <row r="86" spans="1:16" ht="17.100000000000001" customHeight="1">
      <c r="A86" s="72"/>
      <c r="B86" s="72"/>
      <c r="C86" s="72" t="s">
        <v>4</v>
      </c>
      <c r="D86" s="436"/>
      <c r="E86" s="74">
        <v>1637</v>
      </c>
      <c r="F86" s="75">
        <v>576</v>
      </c>
      <c r="G86" s="75">
        <v>678</v>
      </c>
      <c r="H86" s="75">
        <v>328</v>
      </c>
      <c r="I86" s="75">
        <v>768</v>
      </c>
      <c r="J86" s="75">
        <v>315</v>
      </c>
      <c r="K86" s="75">
        <v>336</v>
      </c>
      <c r="L86" s="75">
        <v>90</v>
      </c>
      <c r="M86" s="75">
        <v>869</v>
      </c>
      <c r="N86" s="75">
        <v>261</v>
      </c>
      <c r="O86" s="75">
        <v>342</v>
      </c>
      <c r="P86" s="75">
        <v>238</v>
      </c>
    </row>
    <row r="87" spans="1:16" ht="17.100000000000001" customHeight="1">
      <c r="A87" s="72"/>
      <c r="B87" s="72"/>
      <c r="C87" s="72" t="s">
        <v>5</v>
      </c>
      <c r="D87" s="436"/>
      <c r="E87" s="74">
        <v>1509</v>
      </c>
      <c r="F87" s="75">
        <v>372</v>
      </c>
      <c r="G87" s="75">
        <v>859</v>
      </c>
      <c r="H87" s="75">
        <v>266</v>
      </c>
      <c r="I87" s="75">
        <v>696</v>
      </c>
      <c r="J87" s="75">
        <v>189</v>
      </c>
      <c r="K87" s="75">
        <v>431</v>
      </c>
      <c r="L87" s="75">
        <v>71</v>
      </c>
      <c r="M87" s="75">
        <v>813</v>
      </c>
      <c r="N87" s="75">
        <v>183</v>
      </c>
      <c r="O87" s="75">
        <v>428</v>
      </c>
      <c r="P87" s="75">
        <v>195</v>
      </c>
    </row>
    <row r="88" spans="1:16" ht="17.100000000000001" customHeight="1">
      <c r="A88" s="72"/>
      <c r="B88" s="72"/>
      <c r="C88" s="72" t="s">
        <v>6</v>
      </c>
      <c r="D88" s="436"/>
      <c r="E88" s="74">
        <v>942</v>
      </c>
      <c r="F88" s="75">
        <v>255</v>
      </c>
      <c r="G88" s="75">
        <v>463</v>
      </c>
      <c r="H88" s="75">
        <v>204</v>
      </c>
      <c r="I88" s="75">
        <v>450</v>
      </c>
      <c r="J88" s="75">
        <v>151</v>
      </c>
      <c r="K88" s="75">
        <v>238</v>
      </c>
      <c r="L88" s="75">
        <v>50</v>
      </c>
      <c r="M88" s="75">
        <v>492</v>
      </c>
      <c r="N88" s="75">
        <v>104</v>
      </c>
      <c r="O88" s="75">
        <v>225</v>
      </c>
      <c r="P88" s="75">
        <v>154</v>
      </c>
    </row>
    <row r="89" spans="1:16" ht="17.100000000000001" customHeight="1">
      <c r="A89" s="72"/>
      <c r="B89" s="72"/>
      <c r="C89" s="72" t="s">
        <v>10</v>
      </c>
      <c r="D89" s="436"/>
      <c r="E89" s="74">
        <v>133</v>
      </c>
      <c r="F89" s="75">
        <v>95</v>
      </c>
      <c r="G89" s="75">
        <v>20</v>
      </c>
      <c r="H89" s="75">
        <v>18</v>
      </c>
      <c r="I89" s="75">
        <v>79</v>
      </c>
      <c r="J89" s="75">
        <v>63</v>
      </c>
      <c r="K89" s="75">
        <v>10</v>
      </c>
      <c r="L89" s="75">
        <v>6</v>
      </c>
      <c r="M89" s="75">
        <v>54</v>
      </c>
      <c r="N89" s="75">
        <v>32</v>
      </c>
      <c r="O89" s="75">
        <v>10</v>
      </c>
      <c r="P89" s="75">
        <v>12</v>
      </c>
    </row>
    <row r="90" spans="1:16" ht="17.100000000000001" customHeight="1">
      <c r="A90" s="72"/>
      <c r="B90" s="72"/>
      <c r="C90" s="72" t="s">
        <v>11</v>
      </c>
      <c r="D90" s="436"/>
      <c r="E90" s="74">
        <v>10</v>
      </c>
      <c r="F90" s="75">
        <v>2</v>
      </c>
      <c r="G90" s="75">
        <v>6</v>
      </c>
      <c r="H90" s="75">
        <v>2</v>
      </c>
      <c r="I90" s="75">
        <v>4</v>
      </c>
      <c r="J90" s="75" t="s">
        <v>313</v>
      </c>
      <c r="K90" s="75">
        <v>3</v>
      </c>
      <c r="L90" s="75">
        <v>1</v>
      </c>
      <c r="M90" s="75">
        <v>6</v>
      </c>
      <c r="N90" s="75">
        <v>2</v>
      </c>
      <c r="O90" s="75">
        <v>3</v>
      </c>
      <c r="P90" s="75">
        <v>1</v>
      </c>
    </row>
    <row r="91" spans="1:16" s="40" customFormat="1" ht="17.100000000000001" customHeight="1">
      <c r="A91" s="72"/>
      <c r="B91" s="72" t="s">
        <v>29</v>
      </c>
      <c r="C91" s="72"/>
      <c r="D91" s="436"/>
      <c r="E91" s="74">
        <v>2697</v>
      </c>
      <c r="F91" s="75">
        <v>614</v>
      </c>
      <c r="G91" s="75">
        <v>1459</v>
      </c>
      <c r="H91" s="75">
        <v>586</v>
      </c>
      <c r="I91" s="75">
        <v>1196</v>
      </c>
      <c r="J91" s="75">
        <v>335</v>
      </c>
      <c r="K91" s="75">
        <v>717</v>
      </c>
      <c r="L91" s="75">
        <v>130</v>
      </c>
      <c r="M91" s="75">
        <v>1501</v>
      </c>
      <c r="N91" s="75">
        <v>279</v>
      </c>
      <c r="O91" s="75">
        <v>742</v>
      </c>
      <c r="P91" s="75">
        <v>456</v>
      </c>
    </row>
    <row r="92" spans="1:16" ht="17.100000000000001" customHeight="1">
      <c r="A92" s="72"/>
      <c r="B92" s="72"/>
      <c r="C92" s="72" t="s">
        <v>4</v>
      </c>
      <c r="D92" s="436"/>
      <c r="E92" s="74">
        <v>1214</v>
      </c>
      <c r="F92" s="75">
        <v>306</v>
      </c>
      <c r="G92" s="75">
        <v>637</v>
      </c>
      <c r="H92" s="75">
        <v>256</v>
      </c>
      <c r="I92" s="75">
        <v>549</v>
      </c>
      <c r="J92" s="75">
        <v>164</v>
      </c>
      <c r="K92" s="75">
        <v>315</v>
      </c>
      <c r="L92" s="75">
        <v>64</v>
      </c>
      <c r="M92" s="75">
        <v>665</v>
      </c>
      <c r="N92" s="75">
        <v>142</v>
      </c>
      <c r="O92" s="76">
        <v>322</v>
      </c>
      <c r="P92" s="76">
        <v>192</v>
      </c>
    </row>
    <row r="93" spans="1:16" ht="17.100000000000001" customHeight="1">
      <c r="A93" s="72"/>
      <c r="B93" s="72"/>
      <c r="C93" s="72" t="s">
        <v>5</v>
      </c>
      <c r="D93" s="436"/>
      <c r="E93" s="74">
        <v>1483</v>
      </c>
      <c r="F93" s="75">
        <v>308</v>
      </c>
      <c r="G93" s="75">
        <v>822</v>
      </c>
      <c r="H93" s="75">
        <v>330</v>
      </c>
      <c r="I93" s="75">
        <v>647</v>
      </c>
      <c r="J93" s="75">
        <v>171</v>
      </c>
      <c r="K93" s="75">
        <v>402</v>
      </c>
      <c r="L93" s="75">
        <v>66</v>
      </c>
      <c r="M93" s="75">
        <v>836</v>
      </c>
      <c r="N93" s="75">
        <v>137</v>
      </c>
      <c r="O93" s="76">
        <v>420</v>
      </c>
      <c r="P93" s="76">
        <v>264</v>
      </c>
    </row>
    <row r="94" spans="1:16" ht="17.100000000000001" customHeight="1">
      <c r="A94" s="72"/>
      <c r="B94" s="72" t="s">
        <v>30</v>
      </c>
      <c r="C94" s="72"/>
      <c r="D94" s="436"/>
      <c r="E94" s="74" t="s">
        <v>313</v>
      </c>
      <c r="F94" s="75" t="s">
        <v>313</v>
      </c>
      <c r="G94" s="75" t="s">
        <v>313</v>
      </c>
      <c r="H94" s="75" t="s">
        <v>313</v>
      </c>
      <c r="I94" s="75" t="s">
        <v>313</v>
      </c>
      <c r="J94" s="75" t="s">
        <v>313</v>
      </c>
      <c r="K94" s="75" t="s">
        <v>313</v>
      </c>
      <c r="L94" s="75" t="s">
        <v>313</v>
      </c>
      <c r="M94" s="75" t="s">
        <v>313</v>
      </c>
      <c r="N94" s="75" t="s">
        <v>313</v>
      </c>
      <c r="O94" s="75" t="s">
        <v>313</v>
      </c>
      <c r="P94" s="75" t="s">
        <v>313</v>
      </c>
    </row>
    <row r="95" spans="1:16" ht="17.100000000000001" customHeight="1">
      <c r="A95" s="72"/>
      <c r="B95" s="72"/>
      <c r="C95" s="72" t="s">
        <v>4</v>
      </c>
      <c r="D95" s="436"/>
      <c r="E95" s="74" t="s">
        <v>313</v>
      </c>
      <c r="F95" s="75" t="s">
        <v>313</v>
      </c>
      <c r="G95" s="75" t="s">
        <v>313</v>
      </c>
      <c r="H95" s="75" t="s">
        <v>313</v>
      </c>
      <c r="I95" s="75" t="s">
        <v>313</v>
      </c>
      <c r="J95" s="417" t="s">
        <v>313</v>
      </c>
      <c r="K95" s="417" t="s">
        <v>313</v>
      </c>
      <c r="L95" s="417" t="s">
        <v>313</v>
      </c>
      <c r="M95" s="75" t="s">
        <v>313</v>
      </c>
      <c r="N95" s="417" t="s">
        <v>313</v>
      </c>
      <c r="O95" s="417" t="s">
        <v>313</v>
      </c>
      <c r="P95" s="417" t="s">
        <v>313</v>
      </c>
    </row>
    <row r="96" spans="1:16" ht="17.100000000000001" customHeight="1">
      <c r="A96" s="72"/>
      <c r="B96" s="72"/>
      <c r="C96" s="72" t="s">
        <v>5</v>
      </c>
      <c r="D96" s="436"/>
      <c r="E96" s="74" t="s">
        <v>313</v>
      </c>
      <c r="F96" s="75" t="s">
        <v>313</v>
      </c>
      <c r="G96" s="75" t="s">
        <v>313</v>
      </c>
      <c r="H96" s="75" t="s">
        <v>313</v>
      </c>
      <c r="I96" s="75" t="s">
        <v>313</v>
      </c>
      <c r="J96" s="417" t="s">
        <v>313</v>
      </c>
      <c r="K96" s="417" t="s">
        <v>313</v>
      </c>
      <c r="L96" s="417" t="s">
        <v>313</v>
      </c>
      <c r="M96" s="75" t="s">
        <v>313</v>
      </c>
      <c r="N96" s="417" t="s">
        <v>313</v>
      </c>
      <c r="O96" s="417" t="s">
        <v>313</v>
      </c>
      <c r="P96" s="417" t="s">
        <v>313</v>
      </c>
    </row>
    <row r="97" spans="1:16" ht="17.100000000000001" customHeight="1">
      <c r="A97" s="72"/>
      <c r="B97" s="72" t="s">
        <v>31</v>
      </c>
      <c r="C97" s="72"/>
      <c r="D97" s="436"/>
      <c r="E97" s="74">
        <v>3674</v>
      </c>
      <c r="F97" s="75">
        <v>1143</v>
      </c>
      <c r="G97" s="75">
        <v>1570</v>
      </c>
      <c r="H97" s="75">
        <v>849</v>
      </c>
      <c r="I97" s="75">
        <v>1540</v>
      </c>
      <c r="J97" s="75">
        <v>533</v>
      </c>
      <c r="K97" s="75">
        <v>783</v>
      </c>
      <c r="L97" s="75">
        <v>181</v>
      </c>
      <c r="M97" s="75">
        <v>2134</v>
      </c>
      <c r="N97" s="75">
        <v>610</v>
      </c>
      <c r="O97" s="75">
        <v>787</v>
      </c>
      <c r="P97" s="75">
        <v>668</v>
      </c>
    </row>
    <row r="98" spans="1:16" ht="17.100000000000001" customHeight="1">
      <c r="A98" s="72"/>
      <c r="B98" s="72"/>
      <c r="C98" s="72" t="s">
        <v>4</v>
      </c>
      <c r="D98" s="436"/>
      <c r="E98" s="74">
        <v>269</v>
      </c>
      <c r="F98" s="75">
        <v>65</v>
      </c>
      <c r="G98" s="75">
        <v>81</v>
      </c>
      <c r="H98" s="75">
        <v>105</v>
      </c>
      <c r="I98" s="75">
        <v>90</v>
      </c>
      <c r="J98" s="75">
        <v>27</v>
      </c>
      <c r="K98" s="75">
        <v>41</v>
      </c>
      <c r="L98" s="75">
        <v>16</v>
      </c>
      <c r="M98" s="75">
        <v>179</v>
      </c>
      <c r="N98" s="75">
        <v>38</v>
      </c>
      <c r="O98" s="76">
        <v>40</v>
      </c>
      <c r="P98" s="76">
        <v>89</v>
      </c>
    </row>
    <row r="99" spans="1:16" ht="17.100000000000001" customHeight="1">
      <c r="A99" s="72"/>
      <c r="B99" s="72"/>
      <c r="C99" s="72" t="s">
        <v>5</v>
      </c>
      <c r="D99" s="436"/>
      <c r="E99" s="74">
        <v>768</v>
      </c>
      <c r="F99" s="75">
        <v>239</v>
      </c>
      <c r="G99" s="75">
        <v>351</v>
      </c>
      <c r="H99" s="75">
        <v>153</v>
      </c>
      <c r="I99" s="75">
        <v>302</v>
      </c>
      <c r="J99" s="75">
        <v>101</v>
      </c>
      <c r="K99" s="75">
        <v>173</v>
      </c>
      <c r="L99" s="75">
        <v>20</v>
      </c>
      <c r="M99" s="75">
        <v>466</v>
      </c>
      <c r="N99" s="75">
        <v>138</v>
      </c>
      <c r="O99" s="76">
        <v>178</v>
      </c>
      <c r="P99" s="76">
        <v>133</v>
      </c>
    </row>
    <row r="100" spans="1:16" ht="17.100000000000001" customHeight="1">
      <c r="A100" s="72"/>
      <c r="B100" s="72"/>
      <c r="C100" s="72" t="s">
        <v>6</v>
      </c>
      <c r="D100" s="436"/>
      <c r="E100" s="74">
        <v>1233</v>
      </c>
      <c r="F100" s="75">
        <v>406</v>
      </c>
      <c r="G100" s="75">
        <v>511</v>
      </c>
      <c r="H100" s="75">
        <v>291</v>
      </c>
      <c r="I100" s="75">
        <v>531</v>
      </c>
      <c r="J100" s="75">
        <v>190</v>
      </c>
      <c r="K100" s="75">
        <v>256</v>
      </c>
      <c r="L100" s="75">
        <v>75</v>
      </c>
      <c r="M100" s="75">
        <v>702</v>
      </c>
      <c r="N100" s="75">
        <v>216</v>
      </c>
      <c r="O100" s="76">
        <v>255</v>
      </c>
      <c r="P100" s="76">
        <v>216</v>
      </c>
    </row>
    <row r="101" spans="1:16" ht="17.100000000000001" customHeight="1">
      <c r="A101" s="72"/>
      <c r="B101" s="72"/>
      <c r="C101" s="72" t="s">
        <v>10</v>
      </c>
      <c r="D101" s="436"/>
      <c r="E101" s="74">
        <v>1164</v>
      </c>
      <c r="F101" s="75">
        <v>377</v>
      </c>
      <c r="G101" s="75">
        <v>507</v>
      </c>
      <c r="H101" s="75">
        <v>249</v>
      </c>
      <c r="I101" s="75">
        <v>516</v>
      </c>
      <c r="J101" s="75">
        <v>189</v>
      </c>
      <c r="K101" s="75">
        <v>253</v>
      </c>
      <c r="L101" s="75">
        <v>60</v>
      </c>
      <c r="M101" s="75">
        <v>648</v>
      </c>
      <c r="N101" s="75">
        <v>188</v>
      </c>
      <c r="O101" s="76">
        <v>254</v>
      </c>
      <c r="P101" s="76">
        <v>189</v>
      </c>
    </row>
    <row r="102" spans="1:16" ht="17.100000000000001" customHeight="1">
      <c r="A102" s="72"/>
      <c r="B102" s="72"/>
      <c r="C102" s="72" t="s">
        <v>11</v>
      </c>
      <c r="D102" s="436"/>
      <c r="E102" s="74">
        <v>240</v>
      </c>
      <c r="F102" s="75">
        <v>56</v>
      </c>
      <c r="G102" s="75">
        <v>120</v>
      </c>
      <c r="H102" s="75">
        <v>51</v>
      </c>
      <c r="I102" s="75">
        <v>101</v>
      </c>
      <c r="J102" s="75">
        <v>26</v>
      </c>
      <c r="K102" s="75">
        <v>60</v>
      </c>
      <c r="L102" s="75">
        <v>10</v>
      </c>
      <c r="M102" s="75">
        <v>139</v>
      </c>
      <c r="N102" s="75">
        <v>30</v>
      </c>
      <c r="O102" s="76">
        <v>60</v>
      </c>
      <c r="P102" s="76">
        <v>41</v>
      </c>
    </row>
    <row r="103" spans="1:16" ht="17.100000000000001" customHeight="1">
      <c r="A103" s="72"/>
      <c r="B103" s="72" t="s">
        <v>32</v>
      </c>
      <c r="C103" s="72"/>
      <c r="D103" s="436"/>
      <c r="E103" s="74" t="s">
        <v>313</v>
      </c>
      <c r="F103" s="75" t="s">
        <v>313</v>
      </c>
      <c r="G103" s="75" t="s">
        <v>313</v>
      </c>
      <c r="H103" s="75" t="s">
        <v>313</v>
      </c>
      <c r="I103" s="75" t="s">
        <v>313</v>
      </c>
      <c r="J103" s="75" t="s">
        <v>313</v>
      </c>
      <c r="K103" s="75" t="s">
        <v>313</v>
      </c>
      <c r="L103" s="75" t="s">
        <v>313</v>
      </c>
      <c r="M103" s="75" t="s">
        <v>313</v>
      </c>
      <c r="N103" s="75" t="s">
        <v>313</v>
      </c>
      <c r="O103" s="75" t="s">
        <v>313</v>
      </c>
      <c r="P103" s="75" t="s">
        <v>313</v>
      </c>
    </row>
    <row r="104" spans="1:16" ht="17.100000000000001" customHeight="1">
      <c r="A104" s="72"/>
      <c r="B104" s="72" t="s">
        <v>33</v>
      </c>
      <c r="C104" s="72"/>
      <c r="D104" s="436"/>
      <c r="E104" s="74">
        <v>597</v>
      </c>
      <c r="F104" s="75">
        <v>199</v>
      </c>
      <c r="G104" s="75">
        <v>245</v>
      </c>
      <c r="H104" s="75">
        <v>149</v>
      </c>
      <c r="I104" s="75">
        <v>249</v>
      </c>
      <c r="J104" s="75">
        <v>92</v>
      </c>
      <c r="K104" s="75">
        <v>122</v>
      </c>
      <c r="L104" s="75">
        <v>34</v>
      </c>
      <c r="M104" s="75">
        <v>348</v>
      </c>
      <c r="N104" s="75">
        <v>107</v>
      </c>
      <c r="O104" s="76">
        <v>123</v>
      </c>
      <c r="P104" s="76">
        <v>115</v>
      </c>
    </row>
    <row r="105" spans="1:16" ht="17.100000000000001" customHeight="1">
      <c r="A105" s="72"/>
      <c r="B105" s="72" t="s">
        <v>34</v>
      </c>
      <c r="C105" s="72"/>
      <c r="D105" s="436"/>
      <c r="E105" s="74">
        <v>543</v>
      </c>
      <c r="F105" s="75">
        <v>212</v>
      </c>
      <c r="G105" s="75">
        <v>218</v>
      </c>
      <c r="H105" s="75">
        <v>94</v>
      </c>
      <c r="I105" s="75">
        <v>241</v>
      </c>
      <c r="J105" s="75">
        <v>99</v>
      </c>
      <c r="K105" s="75">
        <v>110</v>
      </c>
      <c r="L105" s="75">
        <v>22</v>
      </c>
      <c r="M105" s="75">
        <v>302</v>
      </c>
      <c r="N105" s="75">
        <v>113</v>
      </c>
      <c r="O105" s="76">
        <v>108</v>
      </c>
      <c r="P105" s="76">
        <v>72</v>
      </c>
    </row>
    <row r="106" spans="1:16" ht="17.100000000000001" customHeight="1">
      <c r="A106" s="72"/>
      <c r="B106" s="72" t="s">
        <v>35</v>
      </c>
      <c r="C106" s="72"/>
      <c r="D106" s="436"/>
      <c r="E106" s="74">
        <v>453</v>
      </c>
      <c r="F106" s="75">
        <v>144</v>
      </c>
      <c r="G106" s="75">
        <v>208</v>
      </c>
      <c r="H106" s="75">
        <v>86</v>
      </c>
      <c r="I106" s="75">
        <v>202</v>
      </c>
      <c r="J106" s="75">
        <v>68</v>
      </c>
      <c r="K106" s="75">
        <v>107</v>
      </c>
      <c r="L106" s="75">
        <v>18</v>
      </c>
      <c r="M106" s="75">
        <v>251</v>
      </c>
      <c r="N106" s="75">
        <v>76</v>
      </c>
      <c r="O106" s="76">
        <v>101</v>
      </c>
      <c r="P106" s="76">
        <v>68</v>
      </c>
    </row>
    <row r="107" spans="1:16" ht="17.100000000000001" customHeight="1">
      <c r="A107" s="72"/>
      <c r="B107" s="72" t="s">
        <v>36</v>
      </c>
      <c r="C107" s="72"/>
      <c r="D107" s="31" t="s">
        <v>812</v>
      </c>
      <c r="E107" s="74" t="s">
        <v>337</v>
      </c>
      <c r="F107" s="75" t="s">
        <v>337</v>
      </c>
      <c r="G107" s="75" t="s">
        <v>337</v>
      </c>
      <c r="H107" s="75" t="s">
        <v>337</v>
      </c>
      <c r="I107" s="75" t="s">
        <v>337</v>
      </c>
      <c r="J107" s="417" t="s">
        <v>337</v>
      </c>
      <c r="K107" s="417" t="s">
        <v>337</v>
      </c>
      <c r="L107" s="417" t="s">
        <v>337</v>
      </c>
      <c r="M107" s="75" t="s">
        <v>337</v>
      </c>
      <c r="N107" s="417" t="s">
        <v>337</v>
      </c>
      <c r="O107" s="417" t="s">
        <v>337</v>
      </c>
      <c r="P107" s="417" t="s">
        <v>337</v>
      </c>
    </row>
    <row r="108" spans="1:16" ht="17.100000000000001" customHeight="1">
      <c r="A108" s="72"/>
      <c r="B108" s="72" t="s">
        <v>37</v>
      </c>
      <c r="C108" s="72"/>
      <c r="D108" s="31" t="s">
        <v>812</v>
      </c>
      <c r="E108" s="74">
        <v>45</v>
      </c>
      <c r="F108" s="75">
        <v>11</v>
      </c>
      <c r="G108" s="75">
        <v>26</v>
      </c>
      <c r="H108" s="75">
        <v>6</v>
      </c>
      <c r="I108" s="75">
        <v>19</v>
      </c>
      <c r="J108" s="75">
        <v>5</v>
      </c>
      <c r="K108" s="75">
        <v>13</v>
      </c>
      <c r="L108" s="75" t="s">
        <v>313</v>
      </c>
      <c r="M108" s="75">
        <v>26</v>
      </c>
      <c r="N108" s="75">
        <v>6</v>
      </c>
      <c r="O108" s="76">
        <v>13</v>
      </c>
      <c r="P108" s="76">
        <v>6</v>
      </c>
    </row>
    <row r="109" spans="1:16" ht="17.100000000000001" customHeight="1">
      <c r="A109" s="72"/>
      <c r="B109" s="72" t="s">
        <v>38</v>
      </c>
      <c r="C109" s="72"/>
      <c r="D109" s="436"/>
      <c r="E109" s="74">
        <v>4240</v>
      </c>
      <c r="F109" s="75">
        <v>1182</v>
      </c>
      <c r="G109" s="75">
        <v>2046</v>
      </c>
      <c r="H109" s="75">
        <v>904</v>
      </c>
      <c r="I109" s="75">
        <v>1798</v>
      </c>
      <c r="J109" s="75">
        <v>561</v>
      </c>
      <c r="K109" s="75">
        <v>1016</v>
      </c>
      <c r="L109" s="75">
        <v>178</v>
      </c>
      <c r="M109" s="75">
        <v>2442</v>
      </c>
      <c r="N109" s="75">
        <v>621</v>
      </c>
      <c r="O109" s="75">
        <v>1030</v>
      </c>
      <c r="P109" s="75">
        <v>726</v>
      </c>
    </row>
    <row r="110" spans="1:16" ht="17.100000000000001" customHeight="1">
      <c r="A110" s="72"/>
      <c r="B110" s="72"/>
      <c r="C110" s="72" t="s">
        <v>4</v>
      </c>
      <c r="D110" s="436"/>
      <c r="E110" s="74">
        <v>675</v>
      </c>
      <c r="F110" s="75">
        <v>249</v>
      </c>
      <c r="G110" s="75">
        <v>251</v>
      </c>
      <c r="H110" s="75">
        <v>143</v>
      </c>
      <c r="I110" s="75">
        <v>260</v>
      </c>
      <c r="J110" s="75">
        <v>91</v>
      </c>
      <c r="K110" s="75">
        <v>123</v>
      </c>
      <c r="L110" s="75">
        <v>29</v>
      </c>
      <c r="M110" s="75">
        <v>415</v>
      </c>
      <c r="N110" s="75">
        <v>158</v>
      </c>
      <c r="O110" s="76">
        <v>128</v>
      </c>
      <c r="P110" s="76">
        <v>114</v>
      </c>
    </row>
    <row r="111" spans="1:16" ht="17.100000000000001" customHeight="1">
      <c r="A111" s="72"/>
      <c r="B111" s="72"/>
      <c r="C111" s="72" t="s">
        <v>5</v>
      </c>
      <c r="D111" s="436"/>
      <c r="E111" s="74">
        <v>764</v>
      </c>
      <c r="F111" s="75">
        <v>215</v>
      </c>
      <c r="G111" s="75">
        <v>361</v>
      </c>
      <c r="H111" s="75">
        <v>163</v>
      </c>
      <c r="I111" s="75">
        <v>333</v>
      </c>
      <c r="J111" s="75">
        <v>107</v>
      </c>
      <c r="K111" s="75">
        <v>181</v>
      </c>
      <c r="L111" s="75">
        <v>35</v>
      </c>
      <c r="M111" s="75">
        <v>431</v>
      </c>
      <c r="N111" s="75">
        <v>108</v>
      </c>
      <c r="O111" s="76">
        <v>180</v>
      </c>
      <c r="P111" s="76">
        <v>128</v>
      </c>
    </row>
    <row r="112" spans="1:16" ht="17.100000000000001" customHeight="1">
      <c r="A112" s="72"/>
      <c r="B112" s="72"/>
      <c r="C112" s="72" t="s">
        <v>6</v>
      </c>
      <c r="D112" s="436"/>
      <c r="E112" s="74">
        <v>807</v>
      </c>
      <c r="F112" s="75">
        <v>229</v>
      </c>
      <c r="G112" s="75">
        <v>400</v>
      </c>
      <c r="H112" s="75">
        <v>159</v>
      </c>
      <c r="I112" s="75">
        <v>358</v>
      </c>
      <c r="J112" s="75">
        <v>122</v>
      </c>
      <c r="K112" s="75">
        <v>201</v>
      </c>
      <c r="L112" s="75">
        <v>32</v>
      </c>
      <c r="M112" s="75">
        <v>449</v>
      </c>
      <c r="N112" s="75">
        <v>107</v>
      </c>
      <c r="O112" s="76">
        <v>199</v>
      </c>
      <c r="P112" s="76">
        <v>127</v>
      </c>
    </row>
    <row r="113" spans="1:16" ht="17.100000000000001" customHeight="1">
      <c r="A113" s="72"/>
      <c r="B113" s="72"/>
      <c r="C113" s="72" t="s">
        <v>10</v>
      </c>
      <c r="D113" s="436"/>
      <c r="E113" s="74">
        <v>1240</v>
      </c>
      <c r="F113" s="75">
        <v>312</v>
      </c>
      <c r="G113" s="75">
        <v>596</v>
      </c>
      <c r="H113" s="75">
        <v>307</v>
      </c>
      <c r="I113" s="75">
        <v>515</v>
      </c>
      <c r="J113" s="75">
        <v>154</v>
      </c>
      <c r="K113" s="75">
        <v>295</v>
      </c>
      <c r="L113" s="75">
        <v>56</v>
      </c>
      <c r="M113" s="75">
        <v>725</v>
      </c>
      <c r="N113" s="75">
        <v>158</v>
      </c>
      <c r="O113" s="76">
        <v>301</v>
      </c>
      <c r="P113" s="76">
        <v>251</v>
      </c>
    </row>
    <row r="114" spans="1:16" ht="17.100000000000001" customHeight="1">
      <c r="A114" s="72"/>
      <c r="B114" s="72"/>
      <c r="C114" s="72" t="s">
        <v>11</v>
      </c>
      <c r="D114" s="436"/>
      <c r="E114" s="74">
        <v>754</v>
      </c>
      <c r="F114" s="75">
        <v>177</v>
      </c>
      <c r="G114" s="75">
        <v>438</v>
      </c>
      <c r="H114" s="75">
        <v>132</v>
      </c>
      <c r="I114" s="75">
        <v>332</v>
      </c>
      <c r="J114" s="75">
        <v>87</v>
      </c>
      <c r="K114" s="75">
        <v>216</v>
      </c>
      <c r="L114" s="75">
        <v>26</v>
      </c>
      <c r="M114" s="75">
        <v>422</v>
      </c>
      <c r="N114" s="75">
        <v>90</v>
      </c>
      <c r="O114" s="76">
        <v>222</v>
      </c>
      <c r="P114" s="76">
        <v>106</v>
      </c>
    </row>
    <row r="115" spans="1:16" ht="17.100000000000001" customHeight="1">
      <c r="A115" s="72"/>
      <c r="B115" s="72" t="s">
        <v>39</v>
      </c>
      <c r="C115" s="72"/>
      <c r="D115" s="436"/>
      <c r="E115" s="74">
        <v>1821</v>
      </c>
      <c r="F115" s="75">
        <v>474</v>
      </c>
      <c r="G115" s="75">
        <v>995</v>
      </c>
      <c r="H115" s="75">
        <v>301</v>
      </c>
      <c r="I115" s="75">
        <v>846</v>
      </c>
      <c r="J115" s="75">
        <v>250</v>
      </c>
      <c r="K115" s="75">
        <v>494</v>
      </c>
      <c r="L115" s="75">
        <v>76</v>
      </c>
      <c r="M115" s="75">
        <v>975</v>
      </c>
      <c r="N115" s="75">
        <v>224</v>
      </c>
      <c r="O115" s="75">
        <v>501</v>
      </c>
      <c r="P115" s="75">
        <v>225</v>
      </c>
    </row>
    <row r="116" spans="1:16" ht="17.100000000000001" customHeight="1">
      <c r="A116" s="72"/>
      <c r="B116" s="72"/>
      <c r="C116" s="72" t="s">
        <v>4</v>
      </c>
      <c r="D116" s="436"/>
      <c r="E116" s="74">
        <v>1173</v>
      </c>
      <c r="F116" s="75">
        <v>311</v>
      </c>
      <c r="G116" s="75">
        <v>646</v>
      </c>
      <c r="H116" s="75">
        <v>180</v>
      </c>
      <c r="I116" s="75">
        <v>549</v>
      </c>
      <c r="J116" s="75">
        <v>162</v>
      </c>
      <c r="K116" s="75">
        <v>320</v>
      </c>
      <c r="L116" s="75">
        <v>45</v>
      </c>
      <c r="M116" s="75">
        <v>624</v>
      </c>
      <c r="N116" s="75">
        <v>149</v>
      </c>
      <c r="O116" s="76">
        <v>326</v>
      </c>
      <c r="P116" s="76">
        <v>135</v>
      </c>
    </row>
    <row r="117" spans="1:16" ht="17.100000000000001" customHeight="1">
      <c r="A117" s="72"/>
      <c r="B117" s="72"/>
      <c r="C117" s="72" t="s">
        <v>5</v>
      </c>
      <c r="D117" s="436"/>
      <c r="E117" s="74">
        <v>648</v>
      </c>
      <c r="F117" s="75">
        <v>163</v>
      </c>
      <c r="G117" s="75">
        <v>349</v>
      </c>
      <c r="H117" s="75">
        <v>121</v>
      </c>
      <c r="I117" s="75">
        <v>297</v>
      </c>
      <c r="J117" s="75">
        <v>88</v>
      </c>
      <c r="K117" s="75">
        <v>174</v>
      </c>
      <c r="L117" s="75">
        <v>31</v>
      </c>
      <c r="M117" s="75">
        <v>351</v>
      </c>
      <c r="N117" s="75">
        <v>75</v>
      </c>
      <c r="O117" s="76">
        <v>175</v>
      </c>
      <c r="P117" s="76">
        <v>90</v>
      </c>
    </row>
    <row r="118" spans="1:16" ht="17.100000000000001" customHeight="1">
      <c r="A118" s="72"/>
      <c r="B118" s="72" t="s">
        <v>40</v>
      </c>
      <c r="C118" s="72"/>
      <c r="D118" s="436"/>
      <c r="E118" s="74">
        <v>576</v>
      </c>
      <c r="F118" s="75">
        <v>156</v>
      </c>
      <c r="G118" s="75">
        <v>295</v>
      </c>
      <c r="H118" s="75">
        <v>113</v>
      </c>
      <c r="I118" s="75">
        <v>261</v>
      </c>
      <c r="J118" s="75">
        <v>81</v>
      </c>
      <c r="K118" s="75">
        <v>150</v>
      </c>
      <c r="L118" s="75">
        <v>23</v>
      </c>
      <c r="M118" s="75">
        <v>315</v>
      </c>
      <c r="N118" s="75">
        <v>75</v>
      </c>
      <c r="O118" s="75">
        <v>145</v>
      </c>
      <c r="P118" s="75">
        <v>90</v>
      </c>
    </row>
    <row r="119" spans="1:16" ht="17.100000000000001" customHeight="1">
      <c r="A119" s="72"/>
      <c r="B119" s="72"/>
      <c r="C119" s="72" t="s">
        <v>4</v>
      </c>
      <c r="D119" s="436"/>
      <c r="E119" s="74">
        <v>354</v>
      </c>
      <c r="F119" s="75">
        <v>83</v>
      </c>
      <c r="G119" s="75">
        <v>189</v>
      </c>
      <c r="H119" s="75">
        <v>77</v>
      </c>
      <c r="I119" s="75">
        <v>154</v>
      </c>
      <c r="J119" s="75">
        <v>41</v>
      </c>
      <c r="K119" s="75">
        <v>96</v>
      </c>
      <c r="L119" s="75">
        <v>14</v>
      </c>
      <c r="M119" s="75">
        <v>200</v>
      </c>
      <c r="N119" s="75">
        <v>42</v>
      </c>
      <c r="O119" s="76">
        <v>93</v>
      </c>
      <c r="P119" s="76">
        <v>63</v>
      </c>
    </row>
    <row r="120" spans="1:16" ht="17.100000000000001" customHeight="1">
      <c r="A120" s="72"/>
      <c r="B120" s="72"/>
      <c r="C120" s="72" t="s">
        <v>5</v>
      </c>
      <c r="D120" s="436"/>
      <c r="E120" s="74">
        <v>222</v>
      </c>
      <c r="F120" s="75">
        <v>73</v>
      </c>
      <c r="G120" s="75">
        <v>106</v>
      </c>
      <c r="H120" s="75">
        <v>36</v>
      </c>
      <c r="I120" s="75">
        <v>107</v>
      </c>
      <c r="J120" s="75">
        <v>40</v>
      </c>
      <c r="K120" s="75">
        <v>54</v>
      </c>
      <c r="L120" s="75">
        <v>9</v>
      </c>
      <c r="M120" s="75">
        <v>115</v>
      </c>
      <c r="N120" s="75">
        <v>33</v>
      </c>
      <c r="O120" s="76">
        <v>52</v>
      </c>
      <c r="P120" s="76">
        <v>27</v>
      </c>
    </row>
    <row r="121" spans="1:16" ht="17.100000000000001" customHeight="1">
      <c r="A121" s="72"/>
      <c r="B121" s="72" t="s">
        <v>41</v>
      </c>
      <c r="C121" s="72"/>
      <c r="D121" s="436"/>
      <c r="E121" s="74">
        <v>921</v>
      </c>
      <c r="F121" s="75">
        <v>236</v>
      </c>
      <c r="G121" s="75">
        <v>499</v>
      </c>
      <c r="H121" s="75">
        <v>161</v>
      </c>
      <c r="I121" s="75">
        <v>403</v>
      </c>
      <c r="J121" s="75">
        <v>118</v>
      </c>
      <c r="K121" s="75">
        <v>245</v>
      </c>
      <c r="L121" s="75">
        <v>29</v>
      </c>
      <c r="M121" s="75">
        <v>518</v>
      </c>
      <c r="N121" s="75">
        <v>118</v>
      </c>
      <c r="O121" s="76">
        <v>254</v>
      </c>
      <c r="P121" s="76">
        <v>132</v>
      </c>
    </row>
    <row r="122" spans="1:16" ht="17.100000000000001" customHeight="1">
      <c r="A122" s="72"/>
      <c r="B122" s="72" t="s">
        <v>42</v>
      </c>
      <c r="C122" s="72"/>
      <c r="D122" s="436"/>
      <c r="E122" s="74" t="s">
        <v>313</v>
      </c>
      <c r="F122" s="75" t="s">
        <v>313</v>
      </c>
      <c r="G122" s="75" t="s">
        <v>313</v>
      </c>
      <c r="H122" s="75" t="s">
        <v>313</v>
      </c>
      <c r="I122" s="75" t="s">
        <v>313</v>
      </c>
      <c r="J122" s="75" t="s">
        <v>313</v>
      </c>
      <c r="K122" s="75" t="s">
        <v>313</v>
      </c>
      <c r="L122" s="75" t="s">
        <v>313</v>
      </c>
      <c r="M122" s="75" t="s">
        <v>313</v>
      </c>
      <c r="N122" s="75" t="s">
        <v>313</v>
      </c>
      <c r="O122" s="76" t="s">
        <v>313</v>
      </c>
      <c r="P122" s="76" t="s">
        <v>313</v>
      </c>
    </row>
    <row r="123" spans="1:16" ht="17.100000000000001" customHeight="1">
      <c r="A123" s="72"/>
      <c r="B123" s="72" t="s">
        <v>43</v>
      </c>
      <c r="C123" s="72"/>
      <c r="D123" s="436"/>
      <c r="E123" s="74">
        <v>277</v>
      </c>
      <c r="F123" s="75">
        <v>78</v>
      </c>
      <c r="G123" s="75">
        <v>146</v>
      </c>
      <c r="H123" s="75">
        <v>50</v>
      </c>
      <c r="I123" s="75">
        <v>124</v>
      </c>
      <c r="J123" s="75">
        <v>40</v>
      </c>
      <c r="K123" s="75">
        <v>72</v>
      </c>
      <c r="L123" s="75">
        <v>11</v>
      </c>
      <c r="M123" s="75">
        <v>153</v>
      </c>
      <c r="N123" s="75">
        <v>38</v>
      </c>
      <c r="O123" s="76">
        <v>74</v>
      </c>
      <c r="P123" s="76">
        <v>39</v>
      </c>
    </row>
    <row r="124" spans="1:16" ht="17.100000000000001" customHeight="1">
      <c r="A124" s="72"/>
      <c r="B124" s="72" t="s">
        <v>44</v>
      </c>
      <c r="C124" s="72"/>
      <c r="D124" s="436"/>
      <c r="E124" s="74">
        <v>931</v>
      </c>
      <c r="F124" s="75">
        <v>221</v>
      </c>
      <c r="G124" s="75">
        <v>455</v>
      </c>
      <c r="H124" s="75">
        <v>241</v>
      </c>
      <c r="I124" s="75">
        <v>371</v>
      </c>
      <c r="J124" s="75">
        <v>101</v>
      </c>
      <c r="K124" s="75">
        <v>228</v>
      </c>
      <c r="L124" s="75">
        <v>38</v>
      </c>
      <c r="M124" s="75">
        <v>560</v>
      </c>
      <c r="N124" s="75">
        <v>120</v>
      </c>
      <c r="O124" s="75">
        <v>227</v>
      </c>
      <c r="P124" s="75">
        <v>203</v>
      </c>
    </row>
    <row r="125" spans="1:16" ht="17.100000000000001" customHeight="1">
      <c r="A125" s="72"/>
      <c r="B125" s="72"/>
      <c r="C125" s="72" t="s">
        <v>4</v>
      </c>
      <c r="D125" s="436"/>
      <c r="E125" s="74">
        <v>454</v>
      </c>
      <c r="F125" s="75">
        <v>127</v>
      </c>
      <c r="G125" s="75">
        <v>227</v>
      </c>
      <c r="H125" s="75">
        <v>97</v>
      </c>
      <c r="I125" s="75">
        <v>189</v>
      </c>
      <c r="J125" s="75">
        <v>57</v>
      </c>
      <c r="K125" s="75">
        <v>116</v>
      </c>
      <c r="L125" s="75">
        <v>15</v>
      </c>
      <c r="M125" s="75">
        <v>265</v>
      </c>
      <c r="N125" s="75">
        <v>70</v>
      </c>
      <c r="O125" s="76">
        <v>111</v>
      </c>
      <c r="P125" s="76">
        <v>82</v>
      </c>
    </row>
    <row r="126" spans="1:16" ht="17.100000000000001" customHeight="1">
      <c r="A126" s="72"/>
      <c r="B126" s="72"/>
      <c r="C126" s="72" t="s">
        <v>5</v>
      </c>
      <c r="D126" s="436"/>
      <c r="E126" s="74">
        <v>477</v>
      </c>
      <c r="F126" s="75">
        <v>94</v>
      </c>
      <c r="G126" s="75">
        <v>228</v>
      </c>
      <c r="H126" s="75">
        <v>144</v>
      </c>
      <c r="I126" s="75">
        <v>182</v>
      </c>
      <c r="J126" s="75">
        <v>44</v>
      </c>
      <c r="K126" s="75">
        <v>112</v>
      </c>
      <c r="L126" s="75">
        <v>23</v>
      </c>
      <c r="M126" s="75">
        <v>295</v>
      </c>
      <c r="N126" s="75">
        <v>50</v>
      </c>
      <c r="O126" s="76">
        <v>116</v>
      </c>
      <c r="P126" s="76">
        <v>121</v>
      </c>
    </row>
    <row r="127" spans="1:16" ht="17.100000000000001" customHeight="1">
      <c r="A127" s="72"/>
      <c r="B127" s="72" t="s">
        <v>45</v>
      </c>
      <c r="C127" s="72"/>
      <c r="D127" s="436"/>
      <c r="E127" s="74">
        <v>3729</v>
      </c>
      <c r="F127" s="75">
        <v>886</v>
      </c>
      <c r="G127" s="75">
        <v>1897</v>
      </c>
      <c r="H127" s="75">
        <v>912</v>
      </c>
      <c r="I127" s="75">
        <v>1603</v>
      </c>
      <c r="J127" s="75">
        <v>447</v>
      </c>
      <c r="K127" s="75">
        <v>947</v>
      </c>
      <c r="L127" s="75">
        <v>194</v>
      </c>
      <c r="M127" s="75">
        <v>2126</v>
      </c>
      <c r="N127" s="75">
        <v>439</v>
      </c>
      <c r="O127" s="75">
        <v>950</v>
      </c>
      <c r="P127" s="75">
        <v>718</v>
      </c>
    </row>
    <row r="128" spans="1:16" ht="17.100000000000001" customHeight="1">
      <c r="A128" s="72"/>
      <c r="B128" s="72"/>
      <c r="C128" s="72" t="s">
        <v>4</v>
      </c>
      <c r="D128" s="436"/>
      <c r="E128" s="74">
        <v>975</v>
      </c>
      <c r="F128" s="75">
        <v>254</v>
      </c>
      <c r="G128" s="75">
        <v>431</v>
      </c>
      <c r="H128" s="75">
        <v>284</v>
      </c>
      <c r="I128" s="75">
        <v>405</v>
      </c>
      <c r="J128" s="75">
        <v>127</v>
      </c>
      <c r="K128" s="75">
        <v>219</v>
      </c>
      <c r="L128" s="75">
        <v>55</v>
      </c>
      <c r="M128" s="75">
        <v>570</v>
      </c>
      <c r="N128" s="75">
        <v>127</v>
      </c>
      <c r="O128" s="76">
        <v>212</v>
      </c>
      <c r="P128" s="76">
        <v>229</v>
      </c>
    </row>
    <row r="129" spans="1:16" ht="17.100000000000001" customHeight="1">
      <c r="A129" s="72"/>
      <c r="B129" s="72"/>
      <c r="C129" s="72" t="s">
        <v>5</v>
      </c>
      <c r="D129" s="436"/>
      <c r="E129" s="74">
        <v>389</v>
      </c>
      <c r="F129" s="75">
        <v>72</v>
      </c>
      <c r="G129" s="75">
        <v>203</v>
      </c>
      <c r="H129" s="75">
        <v>108</v>
      </c>
      <c r="I129" s="75">
        <v>160</v>
      </c>
      <c r="J129" s="75">
        <v>41</v>
      </c>
      <c r="K129" s="75">
        <v>101</v>
      </c>
      <c r="L129" s="75">
        <v>15</v>
      </c>
      <c r="M129" s="75">
        <v>229</v>
      </c>
      <c r="N129" s="75">
        <v>31</v>
      </c>
      <c r="O129" s="76">
        <v>102</v>
      </c>
      <c r="P129" s="76">
        <v>93</v>
      </c>
    </row>
    <row r="130" spans="1:16" ht="17.100000000000001" customHeight="1">
      <c r="A130" s="72"/>
      <c r="B130" s="72"/>
      <c r="C130" s="72" t="s">
        <v>6</v>
      </c>
      <c r="D130" s="436"/>
      <c r="E130" s="74">
        <v>945</v>
      </c>
      <c r="F130" s="75">
        <v>227</v>
      </c>
      <c r="G130" s="75">
        <v>501</v>
      </c>
      <c r="H130" s="75">
        <v>213</v>
      </c>
      <c r="I130" s="75">
        <v>420</v>
      </c>
      <c r="J130" s="75">
        <v>126</v>
      </c>
      <c r="K130" s="75">
        <v>247</v>
      </c>
      <c r="L130" s="75">
        <v>46</v>
      </c>
      <c r="M130" s="75">
        <v>525</v>
      </c>
      <c r="N130" s="75">
        <v>101</v>
      </c>
      <c r="O130" s="76">
        <v>254</v>
      </c>
      <c r="P130" s="76">
        <v>167</v>
      </c>
    </row>
    <row r="131" spans="1:16" ht="17.100000000000001" customHeight="1">
      <c r="A131" s="72"/>
      <c r="B131" s="72"/>
      <c r="C131" s="72" t="s">
        <v>10</v>
      </c>
      <c r="D131" s="436"/>
      <c r="E131" s="74">
        <v>1121</v>
      </c>
      <c r="F131" s="75">
        <v>262</v>
      </c>
      <c r="G131" s="75">
        <v>591</v>
      </c>
      <c r="H131" s="75">
        <v>255</v>
      </c>
      <c r="I131" s="75">
        <v>477</v>
      </c>
      <c r="J131" s="75">
        <v>114</v>
      </c>
      <c r="K131" s="75">
        <v>295</v>
      </c>
      <c r="L131" s="75">
        <v>63</v>
      </c>
      <c r="M131" s="75">
        <v>644</v>
      </c>
      <c r="N131" s="75">
        <v>148</v>
      </c>
      <c r="O131" s="76">
        <v>296</v>
      </c>
      <c r="P131" s="76">
        <v>192</v>
      </c>
    </row>
    <row r="132" spans="1:16" ht="17.100000000000001" customHeight="1">
      <c r="A132" s="72"/>
      <c r="B132" s="72"/>
      <c r="C132" s="72" t="s">
        <v>11</v>
      </c>
      <c r="D132" s="436"/>
      <c r="E132" s="74">
        <v>299</v>
      </c>
      <c r="F132" s="75">
        <v>71</v>
      </c>
      <c r="G132" s="75">
        <v>171</v>
      </c>
      <c r="H132" s="75">
        <v>52</v>
      </c>
      <c r="I132" s="75">
        <v>141</v>
      </c>
      <c r="J132" s="75">
        <v>39</v>
      </c>
      <c r="K132" s="75">
        <v>85</v>
      </c>
      <c r="L132" s="75">
        <v>15</v>
      </c>
      <c r="M132" s="75">
        <v>158</v>
      </c>
      <c r="N132" s="75">
        <v>32</v>
      </c>
      <c r="O132" s="76">
        <v>86</v>
      </c>
      <c r="P132" s="76">
        <v>37</v>
      </c>
    </row>
    <row r="133" spans="1:16" ht="17.100000000000001" customHeight="1">
      <c r="A133" s="72"/>
      <c r="B133" s="72" t="s">
        <v>46</v>
      </c>
      <c r="C133" s="72"/>
      <c r="D133" s="436"/>
      <c r="E133" s="74">
        <v>1736</v>
      </c>
      <c r="F133" s="75">
        <v>460</v>
      </c>
      <c r="G133" s="75">
        <v>942</v>
      </c>
      <c r="H133" s="75">
        <v>311</v>
      </c>
      <c r="I133" s="75">
        <v>808</v>
      </c>
      <c r="J133" s="75">
        <v>258</v>
      </c>
      <c r="K133" s="75">
        <v>472</v>
      </c>
      <c r="L133" s="75">
        <v>67</v>
      </c>
      <c r="M133" s="75">
        <v>928</v>
      </c>
      <c r="N133" s="75">
        <v>202</v>
      </c>
      <c r="O133" s="75">
        <v>470</v>
      </c>
      <c r="P133" s="75">
        <v>244</v>
      </c>
    </row>
    <row r="134" spans="1:16" ht="17.100000000000001" customHeight="1">
      <c r="A134" s="72"/>
      <c r="B134" s="72"/>
      <c r="C134" s="72" t="s">
        <v>4</v>
      </c>
      <c r="D134" s="436"/>
      <c r="E134" s="74">
        <v>1163</v>
      </c>
      <c r="F134" s="75">
        <v>272</v>
      </c>
      <c r="G134" s="75">
        <v>656</v>
      </c>
      <c r="H134" s="75">
        <v>221</v>
      </c>
      <c r="I134" s="75">
        <v>510</v>
      </c>
      <c r="J134" s="75">
        <v>132</v>
      </c>
      <c r="K134" s="75">
        <v>326</v>
      </c>
      <c r="L134" s="75">
        <v>45</v>
      </c>
      <c r="M134" s="75">
        <v>653</v>
      </c>
      <c r="N134" s="75">
        <v>140</v>
      </c>
      <c r="O134" s="76">
        <v>330</v>
      </c>
      <c r="P134" s="76">
        <v>176</v>
      </c>
    </row>
    <row r="135" spans="1:16" ht="17.100000000000001" customHeight="1">
      <c r="A135" s="72"/>
      <c r="B135" s="72"/>
      <c r="C135" s="72" t="s">
        <v>5</v>
      </c>
      <c r="D135" s="436"/>
      <c r="E135" s="74">
        <v>443</v>
      </c>
      <c r="F135" s="75">
        <v>148</v>
      </c>
      <c r="G135" s="75">
        <v>217</v>
      </c>
      <c r="H135" s="75">
        <v>72</v>
      </c>
      <c r="I135" s="75">
        <v>234</v>
      </c>
      <c r="J135" s="75">
        <v>102</v>
      </c>
      <c r="K135" s="75">
        <v>112</v>
      </c>
      <c r="L135" s="75">
        <v>18</v>
      </c>
      <c r="M135" s="75">
        <v>209</v>
      </c>
      <c r="N135" s="75">
        <v>46</v>
      </c>
      <c r="O135" s="76">
        <v>105</v>
      </c>
      <c r="P135" s="76">
        <v>54</v>
      </c>
    </row>
    <row r="136" spans="1:16" ht="17.100000000000001" customHeight="1">
      <c r="A136" s="72"/>
      <c r="B136" s="72"/>
      <c r="C136" s="72" t="s">
        <v>6</v>
      </c>
      <c r="D136" s="436"/>
      <c r="E136" s="74">
        <v>130</v>
      </c>
      <c r="F136" s="75">
        <v>40</v>
      </c>
      <c r="G136" s="75">
        <v>69</v>
      </c>
      <c r="H136" s="75">
        <v>18</v>
      </c>
      <c r="I136" s="75">
        <v>64</v>
      </c>
      <c r="J136" s="75">
        <v>24</v>
      </c>
      <c r="K136" s="75">
        <v>34</v>
      </c>
      <c r="L136" s="75">
        <v>4</v>
      </c>
      <c r="M136" s="75">
        <v>66</v>
      </c>
      <c r="N136" s="75">
        <v>16</v>
      </c>
      <c r="O136" s="76">
        <v>35</v>
      </c>
      <c r="P136" s="76">
        <v>14</v>
      </c>
    </row>
    <row r="137" spans="1:16" ht="17.100000000000001" customHeight="1">
      <c r="A137" s="72"/>
      <c r="B137" s="72"/>
      <c r="C137" s="72" t="s">
        <v>10</v>
      </c>
      <c r="D137" s="436"/>
      <c r="E137" s="74" t="s">
        <v>313</v>
      </c>
      <c r="F137" s="75" t="s">
        <v>313</v>
      </c>
      <c r="G137" s="75" t="s">
        <v>313</v>
      </c>
      <c r="H137" s="75" t="s">
        <v>313</v>
      </c>
      <c r="I137" s="75" t="s">
        <v>313</v>
      </c>
      <c r="J137" s="75" t="s">
        <v>313</v>
      </c>
      <c r="K137" s="75" t="s">
        <v>313</v>
      </c>
      <c r="L137" s="75" t="s">
        <v>313</v>
      </c>
      <c r="M137" s="75" t="s">
        <v>313</v>
      </c>
      <c r="N137" s="75" t="s">
        <v>313</v>
      </c>
      <c r="O137" s="75" t="s">
        <v>313</v>
      </c>
      <c r="P137" s="75" t="s">
        <v>313</v>
      </c>
    </row>
    <row r="138" spans="1:16" ht="17.100000000000001" customHeight="1">
      <c r="A138" s="72"/>
      <c r="B138" s="72" t="s">
        <v>47</v>
      </c>
      <c r="C138" s="72"/>
      <c r="D138" s="436"/>
      <c r="E138" s="74">
        <v>1026</v>
      </c>
      <c r="F138" s="75">
        <v>258</v>
      </c>
      <c r="G138" s="75">
        <v>548</v>
      </c>
      <c r="H138" s="75">
        <v>207</v>
      </c>
      <c r="I138" s="75">
        <v>439</v>
      </c>
      <c r="J138" s="75">
        <v>117</v>
      </c>
      <c r="K138" s="75">
        <v>272</v>
      </c>
      <c r="L138" s="75">
        <v>46</v>
      </c>
      <c r="M138" s="75">
        <v>587</v>
      </c>
      <c r="N138" s="75">
        <v>141</v>
      </c>
      <c r="O138" s="75">
        <v>276</v>
      </c>
      <c r="P138" s="75">
        <v>161</v>
      </c>
    </row>
    <row r="139" spans="1:16" ht="17.100000000000001" customHeight="1">
      <c r="A139" s="72"/>
      <c r="B139" s="72"/>
      <c r="C139" s="72" t="s">
        <v>4</v>
      </c>
      <c r="D139" s="436"/>
      <c r="E139" s="74">
        <v>935</v>
      </c>
      <c r="F139" s="75">
        <v>232</v>
      </c>
      <c r="G139" s="75">
        <v>504</v>
      </c>
      <c r="H139" s="75">
        <v>186</v>
      </c>
      <c r="I139" s="75">
        <v>401</v>
      </c>
      <c r="J139" s="75">
        <v>105</v>
      </c>
      <c r="K139" s="75">
        <v>250</v>
      </c>
      <c r="L139" s="75">
        <v>42</v>
      </c>
      <c r="M139" s="75">
        <v>534</v>
      </c>
      <c r="N139" s="75">
        <v>127</v>
      </c>
      <c r="O139" s="76">
        <v>254</v>
      </c>
      <c r="P139" s="76">
        <v>144</v>
      </c>
    </row>
    <row r="140" spans="1:16" ht="17.100000000000001" customHeight="1">
      <c r="A140" s="72"/>
      <c r="B140" s="72"/>
      <c r="C140" s="72" t="s">
        <v>5</v>
      </c>
      <c r="D140" s="436"/>
      <c r="E140" s="74">
        <v>91</v>
      </c>
      <c r="F140" s="75">
        <v>26</v>
      </c>
      <c r="G140" s="75">
        <v>44</v>
      </c>
      <c r="H140" s="75">
        <v>21</v>
      </c>
      <c r="I140" s="75">
        <v>38</v>
      </c>
      <c r="J140" s="75">
        <v>12</v>
      </c>
      <c r="K140" s="75">
        <v>22</v>
      </c>
      <c r="L140" s="75">
        <v>4</v>
      </c>
      <c r="M140" s="75">
        <v>53</v>
      </c>
      <c r="N140" s="75">
        <v>14</v>
      </c>
      <c r="O140" s="76">
        <v>22</v>
      </c>
      <c r="P140" s="76">
        <v>17</v>
      </c>
    </row>
    <row r="141" spans="1:16" ht="24" customHeight="1" thickBot="1">
      <c r="A141" s="35" t="s">
        <v>385</v>
      </c>
      <c r="B141" s="36"/>
      <c r="C141" s="36"/>
      <c r="D141" s="37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</row>
    <row r="142" spans="1:16" ht="15" customHeight="1" thickTop="1">
      <c r="A142" s="495" t="s">
        <v>381</v>
      </c>
      <c r="B142" s="496"/>
      <c r="C142" s="496"/>
      <c r="D142" s="438"/>
      <c r="E142" s="488" t="s">
        <v>1</v>
      </c>
      <c r="F142" s="489"/>
      <c r="G142" s="489"/>
      <c r="H142" s="490"/>
      <c r="I142" s="498" t="s">
        <v>296</v>
      </c>
      <c r="J142" s="499"/>
      <c r="K142" s="499"/>
      <c r="L142" s="499"/>
      <c r="M142" s="500" t="s">
        <v>297</v>
      </c>
      <c r="N142" s="501"/>
      <c r="O142" s="501"/>
      <c r="P142" s="501"/>
    </row>
    <row r="143" spans="1:16" ht="15" customHeight="1">
      <c r="A143" s="497"/>
      <c r="B143" s="497"/>
      <c r="C143" s="497"/>
      <c r="D143" s="31"/>
      <c r="E143" s="68" t="s">
        <v>383</v>
      </c>
      <c r="F143" s="68" t="s">
        <v>293</v>
      </c>
      <c r="G143" s="68" t="s">
        <v>294</v>
      </c>
      <c r="H143" s="80" t="s">
        <v>295</v>
      </c>
      <c r="I143" s="68" t="s">
        <v>383</v>
      </c>
      <c r="J143" s="68" t="s">
        <v>293</v>
      </c>
      <c r="K143" s="68" t="s">
        <v>294</v>
      </c>
      <c r="L143" s="80" t="s">
        <v>295</v>
      </c>
      <c r="M143" s="68" t="s">
        <v>383</v>
      </c>
      <c r="N143" s="68" t="s">
        <v>293</v>
      </c>
      <c r="O143" s="68" t="s">
        <v>294</v>
      </c>
      <c r="P143" s="81" t="s">
        <v>295</v>
      </c>
    </row>
    <row r="144" spans="1:16" ht="17.100000000000001" customHeight="1">
      <c r="A144" s="72"/>
      <c r="B144" s="72" t="s">
        <v>48</v>
      </c>
      <c r="C144" s="72"/>
      <c r="D144" s="440"/>
      <c r="E144" s="74">
        <v>1451</v>
      </c>
      <c r="F144" s="75">
        <v>319</v>
      </c>
      <c r="G144" s="75">
        <v>759</v>
      </c>
      <c r="H144" s="75">
        <v>352</v>
      </c>
      <c r="I144" s="75">
        <v>632</v>
      </c>
      <c r="J144" s="75">
        <v>190</v>
      </c>
      <c r="K144" s="75">
        <v>382</v>
      </c>
      <c r="L144" s="75">
        <v>54</v>
      </c>
      <c r="M144" s="75">
        <v>819</v>
      </c>
      <c r="N144" s="75">
        <v>129</v>
      </c>
      <c r="O144" s="75">
        <v>377</v>
      </c>
      <c r="P144" s="75">
        <v>298</v>
      </c>
    </row>
    <row r="145" spans="1:16" ht="17.100000000000001" customHeight="1">
      <c r="A145" s="72"/>
      <c r="B145" s="72"/>
      <c r="C145" s="72" t="s">
        <v>4</v>
      </c>
      <c r="D145" s="436"/>
      <c r="E145" s="74">
        <v>741</v>
      </c>
      <c r="F145" s="75">
        <v>159</v>
      </c>
      <c r="G145" s="75">
        <v>367</v>
      </c>
      <c r="H145" s="75">
        <v>208</v>
      </c>
      <c r="I145" s="75">
        <v>316</v>
      </c>
      <c r="J145" s="75">
        <v>98</v>
      </c>
      <c r="K145" s="75">
        <v>187</v>
      </c>
      <c r="L145" s="75">
        <v>29</v>
      </c>
      <c r="M145" s="75">
        <v>425</v>
      </c>
      <c r="N145" s="75">
        <v>61</v>
      </c>
      <c r="O145" s="76">
        <v>180</v>
      </c>
      <c r="P145" s="76">
        <v>179</v>
      </c>
    </row>
    <row r="146" spans="1:16" ht="17.100000000000001" customHeight="1">
      <c r="A146" s="72"/>
      <c r="B146" s="72"/>
      <c r="C146" s="72" t="s">
        <v>5</v>
      </c>
      <c r="D146" s="436"/>
      <c r="E146" s="74">
        <v>663</v>
      </c>
      <c r="F146" s="75">
        <v>149</v>
      </c>
      <c r="G146" s="75">
        <v>372</v>
      </c>
      <c r="H146" s="75">
        <v>130</v>
      </c>
      <c r="I146" s="75">
        <v>296</v>
      </c>
      <c r="J146" s="75">
        <v>87</v>
      </c>
      <c r="K146" s="75">
        <v>185</v>
      </c>
      <c r="L146" s="75">
        <v>20</v>
      </c>
      <c r="M146" s="75">
        <v>367</v>
      </c>
      <c r="N146" s="75">
        <v>62</v>
      </c>
      <c r="O146" s="76">
        <v>187</v>
      </c>
      <c r="P146" s="76">
        <v>110</v>
      </c>
    </row>
    <row r="147" spans="1:16" ht="17.100000000000001" customHeight="1">
      <c r="A147" s="72"/>
      <c r="B147" s="72"/>
      <c r="C147" s="72" t="s">
        <v>6</v>
      </c>
      <c r="D147" s="436"/>
      <c r="E147" s="74">
        <v>32</v>
      </c>
      <c r="F147" s="75">
        <v>6</v>
      </c>
      <c r="G147" s="75">
        <v>16</v>
      </c>
      <c r="H147" s="75">
        <v>9</v>
      </c>
      <c r="I147" s="75">
        <v>15</v>
      </c>
      <c r="J147" s="75">
        <v>3</v>
      </c>
      <c r="K147" s="75">
        <v>8</v>
      </c>
      <c r="L147" s="75">
        <v>4</v>
      </c>
      <c r="M147" s="75">
        <v>17</v>
      </c>
      <c r="N147" s="75">
        <v>3</v>
      </c>
      <c r="O147" s="76">
        <v>8</v>
      </c>
      <c r="P147" s="76">
        <v>5</v>
      </c>
    </row>
    <row r="148" spans="1:16" ht="17.100000000000001" customHeight="1">
      <c r="A148" s="72"/>
      <c r="B148" s="72"/>
      <c r="C148" s="72" t="s">
        <v>10</v>
      </c>
      <c r="D148" s="436"/>
      <c r="E148" s="74">
        <v>15</v>
      </c>
      <c r="F148" s="75">
        <v>5</v>
      </c>
      <c r="G148" s="75">
        <v>4</v>
      </c>
      <c r="H148" s="75">
        <v>5</v>
      </c>
      <c r="I148" s="75">
        <v>5</v>
      </c>
      <c r="J148" s="75">
        <v>2</v>
      </c>
      <c r="K148" s="75">
        <v>2</v>
      </c>
      <c r="L148" s="75">
        <v>1</v>
      </c>
      <c r="M148" s="75">
        <v>10</v>
      </c>
      <c r="N148" s="75">
        <v>3</v>
      </c>
      <c r="O148" s="76">
        <v>2</v>
      </c>
      <c r="P148" s="76">
        <v>4</v>
      </c>
    </row>
    <row r="149" spans="1:16" ht="17.100000000000001" customHeight="1">
      <c r="A149" s="72"/>
      <c r="B149" s="72" t="s">
        <v>49</v>
      </c>
      <c r="C149" s="72"/>
      <c r="D149" s="436"/>
      <c r="E149" s="74">
        <v>921</v>
      </c>
      <c r="F149" s="75">
        <v>282</v>
      </c>
      <c r="G149" s="75">
        <v>447</v>
      </c>
      <c r="H149" s="75">
        <v>188</v>
      </c>
      <c r="I149" s="75">
        <v>435</v>
      </c>
      <c r="J149" s="75">
        <v>152</v>
      </c>
      <c r="K149" s="75">
        <v>226</v>
      </c>
      <c r="L149" s="75">
        <v>55</v>
      </c>
      <c r="M149" s="75">
        <v>486</v>
      </c>
      <c r="N149" s="75">
        <v>130</v>
      </c>
      <c r="O149" s="76">
        <v>221</v>
      </c>
      <c r="P149" s="76">
        <v>133</v>
      </c>
    </row>
    <row r="150" spans="1:16" ht="17.100000000000001" customHeight="1">
      <c r="A150" s="72"/>
      <c r="B150" s="72" t="s">
        <v>50</v>
      </c>
      <c r="C150" s="72"/>
      <c r="D150" s="436"/>
      <c r="E150" s="74">
        <v>883</v>
      </c>
      <c r="F150" s="75">
        <v>264</v>
      </c>
      <c r="G150" s="75">
        <v>424</v>
      </c>
      <c r="H150" s="75">
        <v>174</v>
      </c>
      <c r="I150" s="75">
        <v>396</v>
      </c>
      <c r="J150" s="75">
        <v>128</v>
      </c>
      <c r="K150" s="75">
        <v>212</v>
      </c>
      <c r="L150" s="75">
        <v>43</v>
      </c>
      <c r="M150" s="75">
        <v>487</v>
      </c>
      <c r="N150" s="75">
        <v>136</v>
      </c>
      <c r="O150" s="76">
        <v>212</v>
      </c>
      <c r="P150" s="76">
        <v>131</v>
      </c>
    </row>
    <row r="151" spans="1:16" ht="17.100000000000001" customHeight="1">
      <c r="A151" s="72"/>
      <c r="B151" s="72" t="s">
        <v>51</v>
      </c>
      <c r="C151" s="72"/>
      <c r="D151" s="436"/>
      <c r="E151" s="74">
        <v>2232</v>
      </c>
      <c r="F151" s="75">
        <v>567</v>
      </c>
      <c r="G151" s="75">
        <v>1128</v>
      </c>
      <c r="H151" s="75">
        <v>515</v>
      </c>
      <c r="I151" s="75">
        <v>970</v>
      </c>
      <c r="J151" s="75">
        <v>291</v>
      </c>
      <c r="K151" s="75">
        <v>561</v>
      </c>
      <c r="L151" s="75">
        <v>110</v>
      </c>
      <c r="M151" s="75">
        <v>1262</v>
      </c>
      <c r="N151" s="75">
        <v>276</v>
      </c>
      <c r="O151" s="76">
        <v>567</v>
      </c>
      <c r="P151" s="76">
        <v>405</v>
      </c>
    </row>
    <row r="152" spans="1:16" ht="17.100000000000001" customHeight="1">
      <c r="A152" s="72"/>
      <c r="B152" s="72" t="s">
        <v>52</v>
      </c>
      <c r="C152" s="72"/>
      <c r="D152" s="436"/>
      <c r="E152" s="74">
        <v>1043</v>
      </c>
      <c r="F152" s="75">
        <v>356</v>
      </c>
      <c r="G152" s="75">
        <v>458</v>
      </c>
      <c r="H152" s="75">
        <v>215</v>
      </c>
      <c r="I152" s="75">
        <v>457</v>
      </c>
      <c r="J152" s="75">
        <v>182</v>
      </c>
      <c r="K152" s="75">
        <v>226</v>
      </c>
      <c r="L152" s="75">
        <v>41</v>
      </c>
      <c r="M152" s="75">
        <v>586</v>
      </c>
      <c r="N152" s="75">
        <v>174</v>
      </c>
      <c r="O152" s="76">
        <v>232</v>
      </c>
      <c r="P152" s="76">
        <v>174</v>
      </c>
    </row>
    <row r="153" spans="1:16" ht="17.100000000000001" customHeight="1">
      <c r="A153" s="72"/>
      <c r="B153" s="72" t="s">
        <v>53</v>
      </c>
      <c r="C153" s="72"/>
      <c r="D153" s="436"/>
      <c r="E153" s="74">
        <v>106</v>
      </c>
      <c r="F153" s="75">
        <v>24</v>
      </c>
      <c r="G153" s="75">
        <v>60</v>
      </c>
      <c r="H153" s="75">
        <v>22</v>
      </c>
      <c r="I153" s="75">
        <v>49</v>
      </c>
      <c r="J153" s="75">
        <v>13</v>
      </c>
      <c r="K153" s="75">
        <v>29</v>
      </c>
      <c r="L153" s="75">
        <v>7</v>
      </c>
      <c r="M153" s="75">
        <v>57</v>
      </c>
      <c r="N153" s="75">
        <v>11</v>
      </c>
      <c r="O153" s="76">
        <v>31</v>
      </c>
      <c r="P153" s="76">
        <v>15</v>
      </c>
    </row>
    <row r="154" spans="1:16" ht="17.100000000000001" customHeight="1">
      <c r="A154" s="72"/>
      <c r="B154" s="72" t="s">
        <v>54</v>
      </c>
      <c r="C154" s="72"/>
      <c r="D154" s="436"/>
      <c r="E154" s="74">
        <v>8407</v>
      </c>
      <c r="F154" s="75">
        <v>2169</v>
      </c>
      <c r="G154" s="75">
        <v>4613</v>
      </c>
      <c r="H154" s="75">
        <v>1534</v>
      </c>
      <c r="I154" s="75">
        <v>3835</v>
      </c>
      <c r="J154" s="75">
        <v>1181</v>
      </c>
      <c r="K154" s="75">
        <v>2288</v>
      </c>
      <c r="L154" s="75">
        <v>320</v>
      </c>
      <c r="M154" s="75">
        <v>4572</v>
      </c>
      <c r="N154" s="75">
        <v>988</v>
      </c>
      <c r="O154" s="75">
        <v>2325</v>
      </c>
      <c r="P154" s="75">
        <v>1214</v>
      </c>
    </row>
    <row r="155" spans="1:16" ht="17.100000000000001" customHeight="1">
      <c r="A155" s="72"/>
      <c r="B155" s="72"/>
      <c r="C155" s="72" t="s">
        <v>4</v>
      </c>
      <c r="D155" s="436"/>
      <c r="E155" s="74">
        <v>1812</v>
      </c>
      <c r="F155" s="75">
        <v>453</v>
      </c>
      <c r="G155" s="75">
        <v>955</v>
      </c>
      <c r="H155" s="75">
        <v>354</v>
      </c>
      <c r="I155" s="75">
        <v>788</v>
      </c>
      <c r="J155" s="75">
        <v>227</v>
      </c>
      <c r="K155" s="75">
        <v>471</v>
      </c>
      <c r="L155" s="75">
        <v>66</v>
      </c>
      <c r="M155" s="75">
        <v>1024</v>
      </c>
      <c r="N155" s="75">
        <v>226</v>
      </c>
      <c r="O155" s="75">
        <v>484</v>
      </c>
      <c r="P155" s="75">
        <v>288</v>
      </c>
    </row>
    <row r="156" spans="1:16" ht="17.100000000000001" customHeight="1">
      <c r="A156" s="72"/>
      <c r="B156" s="72"/>
      <c r="C156" s="72" t="s">
        <v>5</v>
      </c>
      <c r="D156" s="436"/>
      <c r="E156" s="74">
        <v>2380</v>
      </c>
      <c r="F156" s="75">
        <v>620</v>
      </c>
      <c r="G156" s="75">
        <v>1298</v>
      </c>
      <c r="H156" s="75">
        <v>443</v>
      </c>
      <c r="I156" s="75">
        <v>1062</v>
      </c>
      <c r="J156" s="75">
        <v>317</v>
      </c>
      <c r="K156" s="75">
        <v>644</v>
      </c>
      <c r="L156" s="75">
        <v>93</v>
      </c>
      <c r="M156" s="75">
        <v>1318</v>
      </c>
      <c r="N156" s="75">
        <v>303</v>
      </c>
      <c r="O156" s="75">
        <v>654</v>
      </c>
      <c r="P156" s="75">
        <v>350</v>
      </c>
    </row>
    <row r="157" spans="1:16" ht="17.100000000000001" customHeight="1">
      <c r="A157" s="72"/>
      <c r="B157" s="72"/>
      <c r="C157" s="72" t="s">
        <v>6</v>
      </c>
      <c r="D157" s="436"/>
      <c r="E157" s="74">
        <v>1596</v>
      </c>
      <c r="F157" s="75">
        <v>453</v>
      </c>
      <c r="G157" s="75">
        <v>851</v>
      </c>
      <c r="H157" s="75">
        <v>286</v>
      </c>
      <c r="I157" s="75">
        <v>752</v>
      </c>
      <c r="J157" s="75">
        <v>272</v>
      </c>
      <c r="K157" s="75">
        <v>423</v>
      </c>
      <c r="L157" s="75">
        <v>54</v>
      </c>
      <c r="M157" s="75">
        <v>844</v>
      </c>
      <c r="N157" s="75">
        <v>181</v>
      </c>
      <c r="O157" s="75">
        <v>428</v>
      </c>
      <c r="P157" s="75">
        <v>232</v>
      </c>
    </row>
    <row r="158" spans="1:16" ht="17.100000000000001" customHeight="1">
      <c r="A158" s="72"/>
      <c r="B158" s="72"/>
      <c r="C158" s="72" t="s">
        <v>10</v>
      </c>
      <c r="D158" s="436"/>
      <c r="E158" s="74">
        <v>683</v>
      </c>
      <c r="F158" s="75">
        <v>187</v>
      </c>
      <c r="G158" s="75">
        <v>395</v>
      </c>
      <c r="H158" s="75">
        <v>100</v>
      </c>
      <c r="I158" s="75">
        <v>317</v>
      </c>
      <c r="J158" s="75">
        <v>99</v>
      </c>
      <c r="K158" s="75">
        <v>196</v>
      </c>
      <c r="L158" s="75">
        <v>22</v>
      </c>
      <c r="M158" s="75">
        <v>366</v>
      </c>
      <c r="N158" s="75">
        <v>88</v>
      </c>
      <c r="O158" s="75">
        <v>199</v>
      </c>
      <c r="P158" s="75">
        <v>78</v>
      </c>
    </row>
    <row r="159" spans="1:16" ht="17.100000000000001" customHeight="1">
      <c r="A159" s="72"/>
      <c r="B159" s="72"/>
      <c r="C159" s="72" t="s">
        <v>11</v>
      </c>
      <c r="D159" s="436"/>
      <c r="E159" s="74">
        <v>1936</v>
      </c>
      <c r="F159" s="75">
        <v>456</v>
      </c>
      <c r="G159" s="75">
        <v>1114</v>
      </c>
      <c r="H159" s="75">
        <v>351</v>
      </c>
      <c r="I159" s="75">
        <v>916</v>
      </c>
      <c r="J159" s="75">
        <v>266</v>
      </c>
      <c r="K159" s="75">
        <v>554</v>
      </c>
      <c r="L159" s="75">
        <v>85</v>
      </c>
      <c r="M159" s="75">
        <v>1020</v>
      </c>
      <c r="N159" s="75">
        <v>190</v>
      </c>
      <c r="O159" s="75">
        <v>560</v>
      </c>
      <c r="P159" s="75">
        <v>266</v>
      </c>
    </row>
    <row r="160" spans="1:16" ht="17.100000000000001" customHeight="1">
      <c r="A160" s="72"/>
      <c r="B160" s="72" t="s">
        <v>55</v>
      </c>
      <c r="C160" s="72"/>
      <c r="D160" s="436"/>
      <c r="E160" s="74">
        <v>3038</v>
      </c>
      <c r="F160" s="75">
        <v>627</v>
      </c>
      <c r="G160" s="75">
        <v>1971</v>
      </c>
      <c r="H160" s="75">
        <v>437</v>
      </c>
      <c r="I160" s="75">
        <v>1393</v>
      </c>
      <c r="J160" s="75">
        <v>344</v>
      </c>
      <c r="K160" s="75">
        <v>973</v>
      </c>
      <c r="L160" s="75">
        <v>75</v>
      </c>
      <c r="M160" s="75">
        <v>1645</v>
      </c>
      <c r="N160" s="75">
        <v>283</v>
      </c>
      <c r="O160" s="75">
        <v>998</v>
      </c>
      <c r="P160" s="75">
        <v>362</v>
      </c>
    </row>
    <row r="161" spans="1:16" ht="17.100000000000001" customHeight="1">
      <c r="A161" s="72"/>
      <c r="B161" s="72"/>
      <c r="C161" s="72" t="s">
        <v>4</v>
      </c>
      <c r="D161" s="436"/>
      <c r="E161" s="74">
        <v>870</v>
      </c>
      <c r="F161" s="75">
        <v>183</v>
      </c>
      <c r="G161" s="75">
        <v>572</v>
      </c>
      <c r="H161" s="75">
        <v>115</v>
      </c>
      <c r="I161" s="75">
        <v>415</v>
      </c>
      <c r="J161" s="75">
        <v>104</v>
      </c>
      <c r="K161" s="75">
        <v>286</v>
      </c>
      <c r="L161" s="75">
        <v>25</v>
      </c>
      <c r="M161" s="75">
        <v>455</v>
      </c>
      <c r="N161" s="75">
        <v>79</v>
      </c>
      <c r="O161" s="75">
        <v>286</v>
      </c>
      <c r="P161" s="75">
        <v>90</v>
      </c>
    </row>
    <row r="162" spans="1:16" ht="17.100000000000001" customHeight="1">
      <c r="A162" s="72"/>
      <c r="B162" s="72"/>
      <c r="C162" s="72" t="s">
        <v>5</v>
      </c>
      <c r="D162" s="436"/>
      <c r="E162" s="74">
        <v>1578</v>
      </c>
      <c r="F162" s="75">
        <v>316</v>
      </c>
      <c r="G162" s="75">
        <v>987</v>
      </c>
      <c r="H162" s="75">
        <v>273</v>
      </c>
      <c r="I162" s="75">
        <v>692</v>
      </c>
      <c r="J162" s="75">
        <v>170</v>
      </c>
      <c r="K162" s="75">
        <v>485</v>
      </c>
      <c r="L162" s="75">
        <v>37</v>
      </c>
      <c r="M162" s="75">
        <v>886</v>
      </c>
      <c r="N162" s="75">
        <v>146</v>
      </c>
      <c r="O162" s="75">
        <v>502</v>
      </c>
      <c r="P162" s="75">
        <v>236</v>
      </c>
    </row>
    <row r="163" spans="1:16" ht="17.100000000000001" customHeight="1">
      <c r="A163" s="72"/>
      <c r="B163" s="72"/>
      <c r="C163" s="72" t="s">
        <v>6</v>
      </c>
      <c r="D163" s="436"/>
      <c r="E163" s="74">
        <v>590</v>
      </c>
      <c r="F163" s="75">
        <v>128</v>
      </c>
      <c r="G163" s="75">
        <v>412</v>
      </c>
      <c r="H163" s="75">
        <v>49</v>
      </c>
      <c r="I163" s="75">
        <v>286</v>
      </c>
      <c r="J163" s="75">
        <v>70</v>
      </c>
      <c r="K163" s="75">
        <v>202</v>
      </c>
      <c r="L163" s="75">
        <v>13</v>
      </c>
      <c r="M163" s="75">
        <v>304</v>
      </c>
      <c r="N163" s="75">
        <v>58</v>
      </c>
      <c r="O163" s="75">
        <v>210</v>
      </c>
      <c r="P163" s="75">
        <v>36</v>
      </c>
    </row>
    <row r="164" spans="1:16" ht="17.100000000000001" customHeight="1">
      <c r="A164" s="72"/>
      <c r="B164" s="72"/>
      <c r="C164" s="72" t="s">
        <v>10</v>
      </c>
      <c r="D164" s="436"/>
      <c r="E164" s="74" t="s">
        <v>313</v>
      </c>
      <c r="F164" s="75" t="s">
        <v>313</v>
      </c>
      <c r="G164" s="75" t="s">
        <v>313</v>
      </c>
      <c r="H164" s="75" t="s">
        <v>313</v>
      </c>
      <c r="I164" s="75" t="s">
        <v>313</v>
      </c>
      <c r="J164" s="75" t="s">
        <v>313</v>
      </c>
      <c r="K164" s="75" t="s">
        <v>313</v>
      </c>
      <c r="L164" s="75" t="s">
        <v>313</v>
      </c>
      <c r="M164" s="75" t="s">
        <v>313</v>
      </c>
      <c r="N164" s="75" t="s">
        <v>313</v>
      </c>
      <c r="O164" s="75" t="s">
        <v>313</v>
      </c>
      <c r="P164" s="75" t="s">
        <v>313</v>
      </c>
    </row>
    <row r="165" spans="1:16" ht="17.100000000000001" customHeight="1">
      <c r="A165" s="72"/>
      <c r="B165" s="72" t="s">
        <v>56</v>
      </c>
      <c r="C165" s="72"/>
      <c r="D165" s="436"/>
      <c r="E165" s="74">
        <v>1447</v>
      </c>
      <c r="F165" s="75">
        <v>350</v>
      </c>
      <c r="G165" s="75">
        <v>835</v>
      </c>
      <c r="H165" s="75">
        <v>256</v>
      </c>
      <c r="I165" s="75">
        <v>637</v>
      </c>
      <c r="J165" s="75">
        <v>179</v>
      </c>
      <c r="K165" s="75">
        <v>413</v>
      </c>
      <c r="L165" s="75">
        <v>42</v>
      </c>
      <c r="M165" s="75">
        <v>810</v>
      </c>
      <c r="N165" s="75">
        <v>171</v>
      </c>
      <c r="O165" s="75">
        <v>422</v>
      </c>
      <c r="P165" s="75">
        <v>214</v>
      </c>
    </row>
    <row r="166" spans="1:16" ht="17.100000000000001" customHeight="1">
      <c r="A166" s="72"/>
      <c r="B166" s="72"/>
      <c r="C166" s="72" t="s">
        <v>4</v>
      </c>
      <c r="D166" s="436"/>
      <c r="E166" s="74">
        <v>81</v>
      </c>
      <c r="F166" s="75">
        <v>24</v>
      </c>
      <c r="G166" s="75">
        <v>33</v>
      </c>
      <c r="H166" s="75">
        <v>23</v>
      </c>
      <c r="I166" s="75">
        <v>39</v>
      </c>
      <c r="J166" s="75">
        <v>17</v>
      </c>
      <c r="K166" s="75">
        <v>16</v>
      </c>
      <c r="L166" s="75">
        <v>5</v>
      </c>
      <c r="M166" s="75">
        <v>42</v>
      </c>
      <c r="N166" s="75">
        <v>7</v>
      </c>
      <c r="O166" s="75">
        <v>17</v>
      </c>
      <c r="P166" s="75">
        <v>18</v>
      </c>
    </row>
    <row r="167" spans="1:16" ht="17.100000000000001" customHeight="1">
      <c r="A167" s="72"/>
      <c r="B167" s="72"/>
      <c r="C167" s="72" t="s">
        <v>5</v>
      </c>
      <c r="D167" s="436"/>
      <c r="E167" s="74">
        <v>542</v>
      </c>
      <c r="F167" s="75">
        <v>129</v>
      </c>
      <c r="G167" s="75">
        <v>313</v>
      </c>
      <c r="H167" s="75">
        <v>96</v>
      </c>
      <c r="I167" s="75">
        <v>226</v>
      </c>
      <c r="J167" s="75">
        <v>58</v>
      </c>
      <c r="K167" s="75">
        <v>154</v>
      </c>
      <c r="L167" s="75">
        <v>12</v>
      </c>
      <c r="M167" s="75">
        <v>316</v>
      </c>
      <c r="N167" s="75">
        <v>71</v>
      </c>
      <c r="O167" s="75">
        <v>159</v>
      </c>
      <c r="P167" s="75">
        <v>84</v>
      </c>
    </row>
    <row r="168" spans="1:16" ht="17.100000000000001" customHeight="1">
      <c r="A168" s="72"/>
      <c r="B168" s="72"/>
      <c r="C168" s="72" t="s">
        <v>6</v>
      </c>
      <c r="D168" s="436"/>
      <c r="E168" s="74">
        <v>640</v>
      </c>
      <c r="F168" s="75">
        <v>157</v>
      </c>
      <c r="G168" s="75">
        <v>369</v>
      </c>
      <c r="H168" s="75">
        <v>113</v>
      </c>
      <c r="I168" s="75">
        <v>288</v>
      </c>
      <c r="J168" s="75">
        <v>84</v>
      </c>
      <c r="K168" s="75">
        <v>183</v>
      </c>
      <c r="L168" s="75">
        <v>21</v>
      </c>
      <c r="M168" s="75">
        <v>352</v>
      </c>
      <c r="N168" s="75">
        <v>73</v>
      </c>
      <c r="O168" s="75">
        <v>186</v>
      </c>
      <c r="P168" s="75">
        <v>92</v>
      </c>
    </row>
    <row r="169" spans="1:16" ht="17.100000000000001" customHeight="1">
      <c r="A169" s="72"/>
      <c r="B169" s="72"/>
      <c r="C169" s="72" t="s">
        <v>10</v>
      </c>
      <c r="D169" s="436"/>
      <c r="E169" s="74">
        <v>184</v>
      </c>
      <c r="F169" s="75">
        <v>40</v>
      </c>
      <c r="G169" s="75">
        <v>120</v>
      </c>
      <c r="H169" s="75">
        <v>24</v>
      </c>
      <c r="I169" s="75">
        <v>84</v>
      </c>
      <c r="J169" s="75">
        <v>20</v>
      </c>
      <c r="K169" s="75">
        <v>60</v>
      </c>
      <c r="L169" s="75">
        <v>4</v>
      </c>
      <c r="M169" s="75">
        <v>100</v>
      </c>
      <c r="N169" s="75">
        <v>20</v>
      </c>
      <c r="O169" s="75">
        <v>60</v>
      </c>
      <c r="P169" s="75">
        <v>20</v>
      </c>
    </row>
    <row r="170" spans="1:16" ht="17.100000000000001" customHeight="1">
      <c r="A170" s="72"/>
      <c r="B170" s="72" t="s">
        <v>57</v>
      </c>
      <c r="C170" s="72"/>
      <c r="D170" s="436"/>
      <c r="E170" s="74">
        <v>852</v>
      </c>
      <c r="F170" s="75">
        <v>188</v>
      </c>
      <c r="G170" s="75">
        <v>336</v>
      </c>
      <c r="H170" s="75">
        <v>323</v>
      </c>
      <c r="I170" s="75">
        <v>330</v>
      </c>
      <c r="J170" s="75">
        <v>97</v>
      </c>
      <c r="K170" s="75">
        <v>174</v>
      </c>
      <c r="L170" s="75">
        <v>56</v>
      </c>
      <c r="M170" s="75">
        <v>522</v>
      </c>
      <c r="N170" s="75">
        <v>91</v>
      </c>
      <c r="O170" s="75">
        <v>162</v>
      </c>
      <c r="P170" s="75">
        <v>267</v>
      </c>
    </row>
    <row r="171" spans="1:16" ht="17.100000000000001" customHeight="1">
      <c r="A171" s="72"/>
      <c r="B171" s="72"/>
      <c r="C171" s="72" t="s">
        <v>4</v>
      </c>
      <c r="D171" s="436"/>
      <c r="E171" s="74">
        <v>504</v>
      </c>
      <c r="F171" s="75">
        <v>146</v>
      </c>
      <c r="G171" s="75">
        <v>258</v>
      </c>
      <c r="H171" s="75">
        <v>96</v>
      </c>
      <c r="I171" s="75">
        <v>240</v>
      </c>
      <c r="J171" s="75">
        <v>78</v>
      </c>
      <c r="K171" s="75">
        <v>132</v>
      </c>
      <c r="L171" s="75">
        <v>28</v>
      </c>
      <c r="M171" s="75">
        <v>264</v>
      </c>
      <c r="N171" s="75">
        <v>68</v>
      </c>
      <c r="O171" s="75">
        <v>126</v>
      </c>
      <c r="P171" s="75">
        <v>68</v>
      </c>
    </row>
    <row r="172" spans="1:16" ht="17.100000000000001" customHeight="1">
      <c r="A172" s="72"/>
      <c r="B172" s="72"/>
      <c r="C172" s="72" t="s">
        <v>5</v>
      </c>
      <c r="D172" s="436"/>
      <c r="E172" s="74">
        <v>348</v>
      </c>
      <c r="F172" s="75">
        <v>42</v>
      </c>
      <c r="G172" s="75">
        <v>78</v>
      </c>
      <c r="H172" s="75">
        <v>227</v>
      </c>
      <c r="I172" s="75">
        <v>90</v>
      </c>
      <c r="J172" s="75">
        <v>19</v>
      </c>
      <c r="K172" s="75">
        <v>42</v>
      </c>
      <c r="L172" s="75">
        <v>28</v>
      </c>
      <c r="M172" s="75">
        <v>258</v>
      </c>
      <c r="N172" s="75">
        <v>23</v>
      </c>
      <c r="O172" s="75">
        <v>36</v>
      </c>
      <c r="P172" s="75">
        <v>199</v>
      </c>
    </row>
    <row r="173" spans="1:16" ht="17.100000000000001" customHeight="1">
      <c r="A173" s="72"/>
      <c r="B173" s="72"/>
      <c r="C173" s="72" t="s">
        <v>6</v>
      </c>
      <c r="D173" s="436"/>
      <c r="E173" s="74" t="s">
        <v>313</v>
      </c>
      <c r="F173" s="75" t="s">
        <v>313</v>
      </c>
      <c r="G173" s="75" t="s">
        <v>313</v>
      </c>
      <c r="H173" s="75" t="s">
        <v>313</v>
      </c>
      <c r="I173" s="75" t="s">
        <v>313</v>
      </c>
      <c r="J173" s="75" t="s">
        <v>313</v>
      </c>
      <c r="K173" s="75" t="s">
        <v>313</v>
      </c>
      <c r="L173" s="75" t="s">
        <v>313</v>
      </c>
      <c r="M173" s="75" t="s">
        <v>313</v>
      </c>
      <c r="N173" s="75" t="s">
        <v>313</v>
      </c>
      <c r="O173" s="75" t="s">
        <v>313</v>
      </c>
      <c r="P173" s="75" t="s">
        <v>313</v>
      </c>
    </row>
    <row r="174" spans="1:16" ht="17.100000000000001" customHeight="1">
      <c r="A174" s="72"/>
      <c r="B174" s="72" t="s">
        <v>58</v>
      </c>
      <c r="C174" s="72"/>
      <c r="D174" s="436"/>
      <c r="E174" s="74">
        <v>7528</v>
      </c>
      <c r="F174" s="75">
        <v>1657</v>
      </c>
      <c r="G174" s="75">
        <v>4030</v>
      </c>
      <c r="H174" s="75">
        <v>1787</v>
      </c>
      <c r="I174" s="75">
        <v>3174</v>
      </c>
      <c r="J174" s="75">
        <v>816</v>
      </c>
      <c r="K174" s="75">
        <v>2007</v>
      </c>
      <c r="L174" s="75">
        <v>333</v>
      </c>
      <c r="M174" s="75">
        <v>4354</v>
      </c>
      <c r="N174" s="75">
        <v>841</v>
      </c>
      <c r="O174" s="75">
        <v>2023</v>
      </c>
      <c r="P174" s="75">
        <v>1454</v>
      </c>
    </row>
    <row r="175" spans="1:16" ht="17.100000000000001" customHeight="1">
      <c r="A175" s="72"/>
      <c r="B175" s="72"/>
      <c r="C175" s="72" t="s">
        <v>4</v>
      </c>
      <c r="D175" s="436"/>
      <c r="E175" s="74">
        <v>2603</v>
      </c>
      <c r="F175" s="75">
        <v>609</v>
      </c>
      <c r="G175" s="75">
        <v>1243</v>
      </c>
      <c r="H175" s="75">
        <v>720</v>
      </c>
      <c r="I175" s="75">
        <v>1048</v>
      </c>
      <c r="J175" s="75">
        <v>279</v>
      </c>
      <c r="K175" s="75">
        <v>628</v>
      </c>
      <c r="L175" s="75">
        <v>132</v>
      </c>
      <c r="M175" s="75">
        <v>1555</v>
      </c>
      <c r="N175" s="75">
        <v>330</v>
      </c>
      <c r="O175" s="76">
        <v>615</v>
      </c>
      <c r="P175" s="76">
        <v>588</v>
      </c>
    </row>
    <row r="176" spans="1:16" ht="17.100000000000001" customHeight="1">
      <c r="A176" s="72"/>
      <c r="B176" s="72"/>
      <c r="C176" s="72" t="s">
        <v>5</v>
      </c>
      <c r="D176" s="436"/>
      <c r="E176" s="74">
        <v>1302</v>
      </c>
      <c r="F176" s="75">
        <v>275</v>
      </c>
      <c r="G176" s="75">
        <v>629</v>
      </c>
      <c r="H176" s="75">
        <v>390</v>
      </c>
      <c r="I176" s="75">
        <v>481</v>
      </c>
      <c r="J176" s="75">
        <v>121</v>
      </c>
      <c r="K176" s="75">
        <v>308</v>
      </c>
      <c r="L176" s="75">
        <v>49</v>
      </c>
      <c r="M176" s="75">
        <v>821</v>
      </c>
      <c r="N176" s="75">
        <v>154</v>
      </c>
      <c r="O176" s="76">
        <v>321</v>
      </c>
      <c r="P176" s="76">
        <v>341</v>
      </c>
    </row>
    <row r="177" spans="1:16" ht="17.100000000000001" customHeight="1">
      <c r="A177" s="72"/>
      <c r="B177" s="72"/>
      <c r="C177" s="72" t="s">
        <v>6</v>
      </c>
      <c r="D177" s="436"/>
      <c r="E177" s="74">
        <v>1540</v>
      </c>
      <c r="F177" s="75">
        <v>342</v>
      </c>
      <c r="G177" s="75">
        <v>930</v>
      </c>
      <c r="H177" s="75">
        <v>261</v>
      </c>
      <c r="I177" s="75">
        <v>688</v>
      </c>
      <c r="J177" s="75">
        <v>172</v>
      </c>
      <c r="K177" s="75">
        <v>458</v>
      </c>
      <c r="L177" s="75">
        <v>56</v>
      </c>
      <c r="M177" s="75">
        <v>852</v>
      </c>
      <c r="N177" s="75">
        <v>170</v>
      </c>
      <c r="O177" s="76">
        <v>472</v>
      </c>
      <c r="P177" s="76">
        <v>205</v>
      </c>
    </row>
    <row r="178" spans="1:16" ht="17.100000000000001" customHeight="1">
      <c r="A178" s="72"/>
      <c r="B178" s="72"/>
      <c r="C178" s="72" t="s">
        <v>10</v>
      </c>
      <c r="D178" s="436"/>
      <c r="E178" s="74">
        <v>1031</v>
      </c>
      <c r="F178" s="75">
        <v>202</v>
      </c>
      <c r="G178" s="75">
        <v>584</v>
      </c>
      <c r="H178" s="75">
        <v>243</v>
      </c>
      <c r="I178" s="75">
        <v>462</v>
      </c>
      <c r="J178" s="75">
        <v>118</v>
      </c>
      <c r="K178" s="75">
        <v>293</v>
      </c>
      <c r="L178" s="75">
        <v>51</v>
      </c>
      <c r="M178" s="75">
        <v>569</v>
      </c>
      <c r="N178" s="75">
        <v>84</v>
      </c>
      <c r="O178" s="76">
        <v>291</v>
      </c>
      <c r="P178" s="76">
        <v>192</v>
      </c>
    </row>
    <row r="179" spans="1:16" ht="17.100000000000001" customHeight="1">
      <c r="A179" s="72"/>
      <c r="B179" s="72"/>
      <c r="C179" s="72" t="s">
        <v>11</v>
      </c>
      <c r="D179" s="436"/>
      <c r="E179" s="74">
        <v>1052</v>
      </c>
      <c r="F179" s="75">
        <v>229</v>
      </c>
      <c r="G179" s="75">
        <v>644</v>
      </c>
      <c r="H179" s="75">
        <v>173</v>
      </c>
      <c r="I179" s="75">
        <v>495</v>
      </c>
      <c r="J179" s="75">
        <v>126</v>
      </c>
      <c r="K179" s="75">
        <v>320</v>
      </c>
      <c r="L179" s="75">
        <v>45</v>
      </c>
      <c r="M179" s="75">
        <v>557</v>
      </c>
      <c r="N179" s="75">
        <v>103</v>
      </c>
      <c r="O179" s="76">
        <v>324</v>
      </c>
      <c r="P179" s="76">
        <v>128</v>
      </c>
    </row>
    <row r="180" spans="1:16" ht="17.100000000000001" customHeight="1">
      <c r="A180" s="72"/>
      <c r="B180" s="72" t="s">
        <v>59</v>
      </c>
      <c r="C180" s="72"/>
      <c r="D180" s="436"/>
      <c r="E180" s="74">
        <v>626</v>
      </c>
      <c r="F180" s="75">
        <v>151</v>
      </c>
      <c r="G180" s="75">
        <v>433</v>
      </c>
      <c r="H180" s="75">
        <v>41</v>
      </c>
      <c r="I180" s="75">
        <v>293</v>
      </c>
      <c r="J180" s="75">
        <v>70</v>
      </c>
      <c r="K180" s="75">
        <v>207</v>
      </c>
      <c r="L180" s="75">
        <v>16</v>
      </c>
      <c r="M180" s="75">
        <v>333</v>
      </c>
      <c r="N180" s="75">
        <v>81</v>
      </c>
      <c r="O180" s="76">
        <v>226</v>
      </c>
      <c r="P180" s="76">
        <v>25</v>
      </c>
    </row>
    <row r="181" spans="1:16" ht="17.100000000000001" customHeight="1">
      <c r="A181" s="72"/>
      <c r="B181" s="72" t="s">
        <v>60</v>
      </c>
      <c r="C181" s="72"/>
      <c r="D181" s="436"/>
      <c r="E181" s="74">
        <v>632</v>
      </c>
      <c r="F181" s="75">
        <v>145</v>
      </c>
      <c r="G181" s="75">
        <v>379</v>
      </c>
      <c r="H181" s="75">
        <v>105</v>
      </c>
      <c r="I181" s="75">
        <v>309</v>
      </c>
      <c r="J181" s="75">
        <v>90</v>
      </c>
      <c r="K181" s="75">
        <v>191</v>
      </c>
      <c r="L181" s="75">
        <v>27</v>
      </c>
      <c r="M181" s="75">
        <v>323</v>
      </c>
      <c r="N181" s="75">
        <v>55</v>
      </c>
      <c r="O181" s="76">
        <v>188</v>
      </c>
      <c r="P181" s="76">
        <v>78</v>
      </c>
    </row>
    <row r="182" spans="1:16" ht="17.100000000000001" customHeight="1">
      <c r="A182" s="72"/>
      <c r="B182" s="72" t="s">
        <v>61</v>
      </c>
      <c r="C182" s="72"/>
      <c r="D182" s="436"/>
      <c r="E182" s="74">
        <v>174</v>
      </c>
      <c r="F182" s="75">
        <v>42</v>
      </c>
      <c r="G182" s="75">
        <v>93</v>
      </c>
      <c r="H182" s="75">
        <v>38</v>
      </c>
      <c r="I182" s="75">
        <v>80</v>
      </c>
      <c r="J182" s="75">
        <v>26</v>
      </c>
      <c r="K182" s="75">
        <v>46</v>
      </c>
      <c r="L182" s="75">
        <v>8</v>
      </c>
      <c r="M182" s="75">
        <v>94</v>
      </c>
      <c r="N182" s="75">
        <v>16</v>
      </c>
      <c r="O182" s="76">
        <v>47</v>
      </c>
      <c r="P182" s="76">
        <v>30</v>
      </c>
    </row>
    <row r="183" spans="1:16" ht="17.100000000000001" customHeight="1">
      <c r="A183" s="72"/>
      <c r="B183" s="72" t="s">
        <v>62</v>
      </c>
      <c r="C183" s="72"/>
      <c r="D183" s="436"/>
      <c r="E183" s="74">
        <v>1978</v>
      </c>
      <c r="F183" s="75">
        <v>388</v>
      </c>
      <c r="G183" s="75">
        <v>1129</v>
      </c>
      <c r="H183" s="75">
        <v>449</v>
      </c>
      <c r="I183" s="75">
        <v>917</v>
      </c>
      <c r="J183" s="75">
        <v>211</v>
      </c>
      <c r="K183" s="75">
        <v>563</v>
      </c>
      <c r="L183" s="75">
        <v>133</v>
      </c>
      <c r="M183" s="75">
        <v>1061</v>
      </c>
      <c r="N183" s="75">
        <v>177</v>
      </c>
      <c r="O183" s="76">
        <v>566</v>
      </c>
      <c r="P183" s="76">
        <v>316</v>
      </c>
    </row>
    <row r="184" spans="1:16" ht="17.100000000000001" customHeight="1">
      <c r="A184" s="72"/>
      <c r="B184" s="72" t="s">
        <v>63</v>
      </c>
      <c r="C184" s="72"/>
      <c r="D184" s="436"/>
      <c r="E184" s="74">
        <v>853</v>
      </c>
      <c r="F184" s="75">
        <v>379</v>
      </c>
      <c r="G184" s="75">
        <v>357</v>
      </c>
      <c r="H184" s="75">
        <v>117</v>
      </c>
      <c r="I184" s="75">
        <v>410</v>
      </c>
      <c r="J184" s="75">
        <v>204</v>
      </c>
      <c r="K184" s="75">
        <v>178</v>
      </c>
      <c r="L184" s="75">
        <v>28</v>
      </c>
      <c r="M184" s="75">
        <v>443</v>
      </c>
      <c r="N184" s="75">
        <v>175</v>
      </c>
      <c r="O184" s="76">
        <v>179</v>
      </c>
      <c r="P184" s="76">
        <v>89</v>
      </c>
    </row>
    <row r="185" spans="1:16" ht="17.100000000000001" customHeight="1">
      <c r="A185" s="72"/>
      <c r="B185" s="72" t="s">
        <v>64</v>
      </c>
      <c r="C185" s="72"/>
      <c r="D185" s="436"/>
      <c r="E185" s="74">
        <v>1244</v>
      </c>
      <c r="F185" s="75">
        <v>238</v>
      </c>
      <c r="G185" s="75">
        <v>839</v>
      </c>
      <c r="H185" s="75">
        <v>166</v>
      </c>
      <c r="I185" s="75">
        <v>618</v>
      </c>
      <c r="J185" s="75">
        <v>141</v>
      </c>
      <c r="K185" s="75">
        <v>416</v>
      </c>
      <c r="L185" s="75">
        <v>60</v>
      </c>
      <c r="M185" s="75">
        <v>626</v>
      </c>
      <c r="N185" s="75">
        <v>97</v>
      </c>
      <c r="O185" s="76">
        <v>423</v>
      </c>
      <c r="P185" s="76">
        <v>106</v>
      </c>
    </row>
    <row r="186" spans="1:16" ht="17.100000000000001" customHeight="1">
      <c r="A186" s="72"/>
      <c r="B186" s="72" t="s">
        <v>65</v>
      </c>
      <c r="C186" s="72"/>
      <c r="D186" s="436"/>
      <c r="E186" s="74">
        <v>5328</v>
      </c>
      <c r="F186" s="75">
        <v>1536</v>
      </c>
      <c r="G186" s="75">
        <v>2745</v>
      </c>
      <c r="H186" s="75">
        <v>912</v>
      </c>
      <c r="I186" s="75">
        <v>2500</v>
      </c>
      <c r="J186" s="75">
        <v>840</v>
      </c>
      <c r="K186" s="75">
        <v>1365</v>
      </c>
      <c r="L186" s="75">
        <v>229</v>
      </c>
      <c r="M186" s="75">
        <v>2828</v>
      </c>
      <c r="N186" s="75">
        <v>696</v>
      </c>
      <c r="O186" s="75">
        <v>1380</v>
      </c>
      <c r="P186" s="75">
        <v>683</v>
      </c>
    </row>
    <row r="187" spans="1:16" ht="17.100000000000001" customHeight="1">
      <c r="A187" s="72"/>
      <c r="B187" s="72"/>
      <c r="C187" s="72" t="s">
        <v>4</v>
      </c>
      <c r="D187" s="436"/>
      <c r="E187" s="74">
        <v>2032</v>
      </c>
      <c r="F187" s="75">
        <v>615</v>
      </c>
      <c r="G187" s="75">
        <v>1035</v>
      </c>
      <c r="H187" s="75">
        <v>358</v>
      </c>
      <c r="I187" s="75">
        <v>965</v>
      </c>
      <c r="J187" s="75">
        <v>334</v>
      </c>
      <c r="K187" s="75">
        <v>518</v>
      </c>
      <c r="L187" s="75">
        <v>95</v>
      </c>
      <c r="M187" s="75">
        <v>1067</v>
      </c>
      <c r="N187" s="75">
        <v>281</v>
      </c>
      <c r="O187" s="76">
        <v>517</v>
      </c>
      <c r="P187" s="76">
        <v>263</v>
      </c>
    </row>
    <row r="188" spans="1:16" ht="17.100000000000001" customHeight="1">
      <c r="A188" s="72"/>
      <c r="B188" s="72"/>
      <c r="C188" s="72" t="s">
        <v>5</v>
      </c>
      <c r="D188" s="436"/>
      <c r="E188" s="74">
        <v>2002</v>
      </c>
      <c r="F188" s="75">
        <v>542</v>
      </c>
      <c r="G188" s="75">
        <v>1055</v>
      </c>
      <c r="H188" s="75">
        <v>380</v>
      </c>
      <c r="I188" s="75">
        <v>888</v>
      </c>
      <c r="J188" s="75">
        <v>264</v>
      </c>
      <c r="K188" s="75">
        <v>524</v>
      </c>
      <c r="L188" s="75">
        <v>89</v>
      </c>
      <c r="M188" s="75">
        <v>1114</v>
      </c>
      <c r="N188" s="75">
        <v>278</v>
      </c>
      <c r="O188" s="76">
        <v>531</v>
      </c>
      <c r="P188" s="76">
        <v>291</v>
      </c>
    </row>
    <row r="189" spans="1:16" ht="17.100000000000001" customHeight="1">
      <c r="A189" s="72"/>
      <c r="B189" s="72"/>
      <c r="C189" s="72" t="s">
        <v>6</v>
      </c>
      <c r="D189" s="436"/>
      <c r="E189" s="74">
        <v>1294</v>
      </c>
      <c r="F189" s="75">
        <v>379</v>
      </c>
      <c r="G189" s="75">
        <v>655</v>
      </c>
      <c r="H189" s="75">
        <v>174</v>
      </c>
      <c r="I189" s="75">
        <v>647</v>
      </c>
      <c r="J189" s="75">
        <v>242</v>
      </c>
      <c r="K189" s="75">
        <v>323</v>
      </c>
      <c r="L189" s="75">
        <v>45</v>
      </c>
      <c r="M189" s="75">
        <v>647</v>
      </c>
      <c r="N189" s="75">
        <v>137</v>
      </c>
      <c r="O189" s="76">
        <v>332</v>
      </c>
      <c r="P189" s="76">
        <v>129</v>
      </c>
    </row>
    <row r="190" spans="1:16" ht="17.100000000000001" customHeight="1">
      <c r="A190" s="72"/>
      <c r="B190" s="72"/>
      <c r="C190" s="72" t="s">
        <v>10</v>
      </c>
      <c r="D190" s="436"/>
      <c r="E190" s="75" t="s">
        <v>313</v>
      </c>
      <c r="F190" s="75" t="s">
        <v>313</v>
      </c>
      <c r="G190" s="75" t="s">
        <v>313</v>
      </c>
      <c r="H190" s="75" t="s">
        <v>313</v>
      </c>
      <c r="I190" s="75" t="s">
        <v>313</v>
      </c>
      <c r="J190" s="75" t="s">
        <v>313</v>
      </c>
      <c r="K190" s="75" t="s">
        <v>313</v>
      </c>
      <c r="L190" s="75" t="s">
        <v>313</v>
      </c>
      <c r="M190" s="75" t="s">
        <v>313</v>
      </c>
      <c r="N190" s="75" t="s">
        <v>313</v>
      </c>
      <c r="O190" s="75" t="s">
        <v>313</v>
      </c>
      <c r="P190" s="75" t="s">
        <v>313</v>
      </c>
    </row>
    <row r="191" spans="1:16" ht="17.100000000000001" customHeight="1">
      <c r="A191" s="72"/>
      <c r="B191" s="72"/>
      <c r="C191" s="72" t="s">
        <v>11</v>
      </c>
      <c r="D191" s="436"/>
      <c r="E191" s="75" t="s">
        <v>313</v>
      </c>
      <c r="F191" s="75" t="s">
        <v>313</v>
      </c>
      <c r="G191" s="75" t="s">
        <v>313</v>
      </c>
      <c r="H191" s="75" t="s">
        <v>313</v>
      </c>
      <c r="I191" s="75" t="s">
        <v>313</v>
      </c>
      <c r="J191" s="75" t="s">
        <v>313</v>
      </c>
      <c r="K191" s="75" t="s">
        <v>313</v>
      </c>
      <c r="L191" s="75" t="s">
        <v>313</v>
      </c>
      <c r="M191" s="75" t="s">
        <v>313</v>
      </c>
      <c r="N191" s="75" t="s">
        <v>313</v>
      </c>
      <c r="O191" s="75" t="s">
        <v>313</v>
      </c>
      <c r="P191" s="75" t="s">
        <v>313</v>
      </c>
    </row>
    <row r="192" spans="1:16" ht="17.100000000000001" customHeight="1">
      <c r="A192" s="72"/>
      <c r="B192" s="72" t="s">
        <v>66</v>
      </c>
      <c r="C192" s="72"/>
      <c r="D192" s="436"/>
      <c r="E192" s="74">
        <v>4</v>
      </c>
      <c r="F192" s="75">
        <v>4</v>
      </c>
      <c r="G192" s="75" t="s">
        <v>313</v>
      </c>
      <c r="H192" s="75" t="s">
        <v>313</v>
      </c>
      <c r="I192" s="75">
        <v>4</v>
      </c>
      <c r="J192" s="75">
        <v>4</v>
      </c>
      <c r="K192" s="75" t="s">
        <v>313</v>
      </c>
      <c r="L192" s="75" t="s">
        <v>313</v>
      </c>
      <c r="M192" s="75" t="s">
        <v>313</v>
      </c>
      <c r="N192" s="75" t="s">
        <v>313</v>
      </c>
      <c r="O192" s="75" t="s">
        <v>313</v>
      </c>
      <c r="P192" s="75" t="s">
        <v>313</v>
      </c>
    </row>
    <row r="193" spans="1:16" ht="17.100000000000001" customHeight="1">
      <c r="A193" s="72" t="s">
        <v>67</v>
      </c>
      <c r="B193" s="72"/>
      <c r="C193" s="72"/>
      <c r="D193" s="436"/>
      <c r="E193" s="74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</row>
    <row r="194" spans="1:16" ht="17.100000000000001" customHeight="1">
      <c r="A194" s="72">
        <v>1</v>
      </c>
      <c r="B194" s="459" t="s">
        <v>68</v>
      </c>
      <c r="C194" s="459"/>
      <c r="D194" s="436"/>
      <c r="E194" s="74">
        <v>4058</v>
      </c>
      <c r="F194" s="75">
        <v>1204</v>
      </c>
      <c r="G194" s="75">
        <v>1661</v>
      </c>
      <c r="H194" s="75">
        <v>982</v>
      </c>
      <c r="I194" s="75">
        <v>1689</v>
      </c>
      <c r="J194" s="75">
        <v>585</v>
      </c>
      <c r="K194" s="75">
        <v>840</v>
      </c>
      <c r="L194" s="75">
        <v>178</v>
      </c>
      <c r="M194" s="75">
        <v>2369</v>
      </c>
      <c r="N194" s="75">
        <v>619</v>
      </c>
      <c r="O194" s="75">
        <v>821</v>
      </c>
      <c r="P194" s="75">
        <v>804</v>
      </c>
    </row>
    <row r="195" spans="1:16" ht="17.100000000000001" customHeight="1">
      <c r="A195" s="72">
        <v>2</v>
      </c>
      <c r="B195" s="459" t="s">
        <v>323</v>
      </c>
      <c r="C195" s="459"/>
      <c r="D195" s="437" t="s">
        <v>592</v>
      </c>
      <c r="E195" s="74">
        <v>3667</v>
      </c>
      <c r="F195" s="75">
        <v>1166</v>
      </c>
      <c r="G195" s="75">
        <v>1669</v>
      </c>
      <c r="H195" s="75">
        <v>739</v>
      </c>
      <c r="I195" s="75">
        <v>1584</v>
      </c>
      <c r="J195" s="75">
        <v>554</v>
      </c>
      <c r="K195" s="75">
        <v>834</v>
      </c>
      <c r="L195" s="75">
        <v>146</v>
      </c>
      <c r="M195" s="75">
        <v>2083</v>
      </c>
      <c r="N195" s="75">
        <v>612</v>
      </c>
      <c r="O195" s="75">
        <v>835</v>
      </c>
      <c r="P195" s="75">
        <v>593</v>
      </c>
    </row>
    <row r="196" spans="1:16" ht="17.100000000000001" customHeight="1">
      <c r="A196" s="72">
        <v>3</v>
      </c>
      <c r="B196" s="459" t="s">
        <v>69</v>
      </c>
      <c r="C196" s="459"/>
      <c r="D196" s="31"/>
      <c r="E196" s="74">
        <v>3674</v>
      </c>
      <c r="F196" s="75">
        <v>1143</v>
      </c>
      <c r="G196" s="75">
        <v>1570</v>
      </c>
      <c r="H196" s="75">
        <v>849</v>
      </c>
      <c r="I196" s="75">
        <v>1540</v>
      </c>
      <c r="J196" s="75">
        <v>533</v>
      </c>
      <c r="K196" s="75">
        <v>783</v>
      </c>
      <c r="L196" s="75">
        <v>181</v>
      </c>
      <c r="M196" s="75">
        <v>2134</v>
      </c>
      <c r="N196" s="75">
        <v>610</v>
      </c>
      <c r="O196" s="75">
        <v>787</v>
      </c>
      <c r="P196" s="75">
        <v>668</v>
      </c>
    </row>
    <row r="197" spans="1:16" ht="17.100000000000001" customHeight="1">
      <c r="A197" s="72">
        <v>4</v>
      </c>
      <c r="B197" s="459" t="s">
        <v>70</v>
      </c>
      <c r="C197" s="459"/>
      <c r="D197" s="437"/>
      <c r="E197" s="74">
        <v>4240</v>
      </c>
      <c r="F197" s="75">
        <v>1182</v>
      </c>
      <c r="G197" s="75">
        <v>2046</v>
      </c>
      <c r="H197" s="75">
        <v>904</v>
      </c>
      <c r="I197" s="75">
        <v>1798</v>
      </c>
      <c r="J197" s="75">
        <v>561</v>
      </c>
      <c r="K197" s="75">
        <v>1016</v>
      </c>
      <c r="L197" s="75">
        <v>178</v>
      </c>
      <c r="M197" s="75">
        <v>2442</v>
      </c>
      <c r="N197" s="75">
        <v>621</v>
      </c>
      <c r="O197" s="75">
        <v>1030</v>
      </c>
      <c r="P197" s="75">
        <v>726</v>
      </c>
    </row>
    <row r="198" spans="1:16" ht="17.100000000000001" customHeight="1">
      <c r="A198" s="72">
        <v>5</v>
      </c>
      <c r="B198" s="459" t="s">
        <v>71</v>
      </c>
      <c r="C198" s="459"/>
      <c r="D198" s="437"/>
      <c r="E198" s="74">
        <v>4518</v>
      </c>
      <c r="F198" s="75">
        <v>1088</v>
      </c>
      <c r="G198" s="75">
        <v>2454</v>
      </c>
      <c r="H198" s="75">
        <v>887</v>
      </c>
      <c r="I198" s="75">
        <v>2042</v>
      </c>
      <c r="J198" s="75">
        <v>585</v>
      </c>
      <c r="K198" s="75">
        <v>1211</v>
      </c>
      <c r="L198" s="75">
        <v>206</v>
      </c>
      <c r="M198" s="75">
        <v>2476</v>
      </c>
      <c r="N198" s="75">
        <v>503</v>
      </c>
      <c r="O198" s="75">
        <v>1243</v>
      </c>
      <c r="P198" s="75">
        <v>681</v>
      </c>
    </row>
    <row r="199" spans="1:16" ht="17.100000000000001" customHeight="1">
      <c r="A199" s="72">
        <v>6</v>
      </c>
      <c r="B199" s="459" t="s">
        <v>72</v>
      </c>
      <c r="C199" s="459"/>
      <c r="D199" s="437"/>
      <c r="E199" s="74">
        <v>6770</v>
      </c>
      <c r="F199" s="75">
        <v>2033</v>
      </c>
      <c r="G199" s="75">
        <v>3363</v>
      </c>
      <c r="H199" s="75">
        <v>1252</v>
      </c>
      <c r="I199" s="75">
        <v>3120</v>
      </c>
      <c r="J199" s="75">
        <v>1087</v>
      </c>
      <c r="K199" s="75">
        <v>1680</v>
      </c>
      <c r="L199" s="75">
        <v>291</v>
      </c>
      <c r="M199" s="75">
        <v>3650</v>
      </c>
      <c r="N199" s="75">
        <v>946</v>
      </c>
      <c r="O199" s="75">
        <v>1683</v>
      </c>
      <c r="P199" s="75">
        <v>961</v>
      </c>
    </row>
    <row r="200" spans="1:16" ht="17.100000000000001" customHeight="1">
      <c r="A200" s="72">
        <v>7</v>
      </c>
      <c r="B200" s="459" t="s">
        <v>73</v>
      </c>
      <c r="C200" s="459"/>
      <c r="D200" s="437"/>
      <c r="E200" s="74">
        <v>4910</v>
      </c>
      <c r="F200" s="75">
        <v>1266</v>
      </c>
      <c r="G200" s="75">
        <v>2384</v>
      </c>
      <c r="H200" s="75">
        <v>1165</v>
      </c>
      <c r="I200" s="75">
        <v>2174</v>
      </c>
      <c r="J200" s="75">
        <v>665</v>
      </c>
      <c r="K200" s="75">
        <v>1196</v>
      </c>
      <c r="L200" s="75">
        <v>261</v>
      </c>
      <c r="M200" s="75">
        <v>2736</v>
      </c>
      <c r="N200" s="75">
        <v>601</v>
      </c>
      <c r="O200" s="75">
        <v>1188</v>
      </c>
      <c r="P200" s="75">
        <v>904</v>
      </c>
    </row>
    <row r="201" spans="1:16" ht="17.100000000000001" customHeight="1">
      <c r="A201" s="72">
        <v>8</v>
      </c>
      <c r="B201" s="459" t="s">
        <v>74</v>
      </c>
      <c r="C201" s="459"/>
      <c r="D201" s="437"/>
      <c r="E201" s="74">
        <v>1994</v>
      </c>
      <c r="F201" s="75">
        <v>548</v>
      </c>
      <c r="G201" s="75">
        <v>933</v>
      </c>
      <c r="H201" s="75">
        <v>473</v>
      </c>
      <c r="I201" s="75">
        <v>880</v>
      </c>
      <c r="J201" s="75">
        <v>279</v>
      </c>
      <c r="K201" s="75">
        <v>464</v>
      </c>
      <c r="L201" s="75">
        <v>115</v>
      </c>
      <c r="M201" s="75">
        <v>1114</v>
      </c>
      <c r="N201" s="75">
        <v>269</v>
      </c>
      <c r="O201" s="75">
        <v>469</v>
      </c>
      <c r="P201" s="75">
        <v>358</v>
      </c>
    </row>
    <row r="202" spans="1:16" ht="17.100000000000001" customHeight="1">
      <c r="A202" s="72">
        <v>9</v>
      </c>
      <c r="B202" s="459" t="s">
        <v>75</v>
      </c>
      <c r="C202" s="459"/>
      <c r="D202" s="437"/>
      <c r="E202" s="74">
        <v>3035</v>
      </c>
      <c r="F202" s="75">
        <v>774</v>
      </c>
      <c r="G202" s="75">
        <v>1539</v>
      </c>
      <c r="H202" s="75">
        <v>665</v>
      </c>
      <c r="I202" s="75">
        <v>1349</v>
      </c>
      <c r="J202" s="75">
        <v>388</v>
      </c>
      <c r="K202" s="75">
        <v>765</v>
      </c>
      <c r="L202" s="75">
        <v>178</v>
      </c>
      <c r="M202" s="75">
        <v>1686</v>
      </c>
      <c r="N202" s="75">
        <v>386</v>
      </c>
      <c r="O202" s="75">
        <v>774</v>
      </c>
      <c r="P202" s="75">
        <v>487</v>
      </c>
    </row>
    <row r="203" spans="1:16" ht="17.100000000000001" customHeight="1">
      <c r="A203" s="72">
        <v>10</v>
      </c>
      <c r="B203" s="459" t="s">
        <v>76</v>
      </c>
      <c r="C203" s="459"/>
      <c r="D203" s="437"/>
      <c r="E203" s="74">
        <v>3626</v>
      </c>
      <c r="F203" s="75">
        <v>973</v>
      </c>
      <c r="G203" s="75">
        <v>1842</v>
      </c>
      <c r="H203" s="75">
        <v>753</v>
      </c>
      <c r="I203" s="75">
        <v>1594</v>
      </c>
      <c r="J203" s="75">
        <v>492</v>
      </c>
      <c r="K203" s="75">
        <v>921</v>
      </c>
      <c r="L203" s="75">
        <v>156</v>
      </c>
      <c r="M203" s="75">
        <v>2032</v>
      </c>
      <c r="N203" s="75">
        <v>481</v>
      </c>
      <c r="O203" s="75">
        <v>921</v>
      </c>
      <c r="P203" s="75">
        <v>597</v>
      </c>
    </row>
    <row r="204" spans="1:16" ht="17.100000000000001" customHeight="1">
      <c r="A204" s="72">
        <v>11</v>
      </c>
      <c r="B204" s="459" t="s">
        <v>77</v>
      </c>
      <c r="C204" s="459"/>
      <c r="D204" s="437"/>
      <c r="E204" s="74">
        <v>5609</v>
      </c>
      <c r="F204" s="75">
        <v>1506</v>
      </c>
      <c r="G204" s="75">
        <v>2769</v>
      </c>
      <c r="H204" s="75">
        <v>1256</v>
      </c>
      <c r="I204" s="75">
        <v>2455</v>
      </c>
      <c r="J204" s="75">
        <v>791</v>
      </c>
      <c r="K204" s="75">
        <v>1381</v>
      </c>
      <c r="L204" s="75">
        <v>248</v>
      </c>
      <c r="M204" s="75">
        <v>3154</v>
      </c>
      <c r="N204" s="75">
        <v>715</v>
      </c>
      <c r="O204" s="75">
        <v>1388</v>
      </c>
      <c r="P204" s="75">
        <v>1008</v>
      </c>
    </row>
    <row r="205" spans="1:16" ht="17.100000000000001" customHeight="1">
      <c r="A205" s="72">
        <v>12</v>
      </c>
      <c r="B205" s="459" t="s">
        <v>78</v>
      </c>
      <c r="C205" s="459"/>
      <c r="D205" s="437"/>
      <c r="E205" s="74">
        <v>6491</v>
      </c>
      <c r="F205" s="75">
        <v>1604</v>
      </c>
      <c r="G205" s="75">
        <v>3387</v>
      </c>
      <c r="H205" s="75">
        <v>1430</v>
      </c>
      <c r="I205" s="75">
        <v>2850</v>
      </c>
      <c r="J205" s="75">
        <v>822</v>
      </c>
      <c r="K205" s="75">
        <v>1691</v>
      </c>
      <c r="L205" s="75">
        <v>307</v>
      </c>
      <c r="M205" s="75">
        <v>3641</v>
      </c>
      <c r="N205" s="75">
        <v>782</v>
      </c>
      <c r="O205" s="75">
        <v>1696</v>
      </c>
      <c r="P205" s="75">
        <v>1123</v>
      </c>
    </row>
    <row r="206" spans="1:16" ht="17.100000000000001" customHeight="1">
      <c r="A206" s="72">
        <v>13</v>
      </c>
      <c r="B206" s="459" t="s">
        <v>79</v>
      </c>
      <c r="C206" s="459"/>
      <c r="D206" s="437"/>
      <c r="E206" s="74">
        <v>6411</v>
      </c>
      <c r="F206" s="75">
        <v>1369</v>
      </c>
      <c r="G206" s="75">
        <v>3687</v>
      </c>
      <c r="H206" s="75">
        <v>1312</v>
      </c>
      <c r="I206" s="75">
        <v>2848</v>
      </c>
      <c r="J206" s="75">
        <v>710</v>
      </c>
      <c r="K206" s="75">
        <v>1831</v>
      </c>
      <c r="L206" s="75">
        <v>289</v>
      </c>
      <c r="M206" s="75">
        <v>3563</v>
      </c>
      <c r="N206" s="75">
        <v>659</v>
      </c>
      <c r="O206" s="75">
        <v>1856</v>
      </c>
      <c r="P206" s="75">
        <v>1023</v>
      </c>
    </row>
    <row r="207" spans="1:16" ht="17.100000000000001" customHeight="1">
      <c r="A207" s="72">
        <v>14</v>
      </c>
      <c r="B207" s="459" t="s">
        <v>80</v>
      </c>
      <c r="C207" s="459"/>
      <c r="D207" s="437"/>
      <c r="E207" s="74">
        <v>6430</v>
      </c>
      <c r="F207" s="75">
        <v>1558</v>
      </c>
      <c r="G207" s="75">
        <v>3327</v>
      </c>
      <c r="H207" s="75">
        <v>1463</v>
      </c>
      <c r="I207" s="75">
        <v>2803</v>
      </c>
      <c r="J207" s="75">
        <v>818</v>
      </c>
      <c r="K207" s="75">
        <v>1659</v>
      </c>
      <c r="L207" s="75">
        <v>293</v>
      </c>
      <c r="M207" s="75">
        <v>3627</v>
      </c>
      <c r="N207" s="75">
        <v>740</v>
      </c>
      <c r="O207" s="75">
        <v>1668</v>
      </c>
      <c r="P207" s="75">
        <v>1170</v>
      </c>
    </row>
    <row r="208" spans="1:16" ht="17.100000000000001" customHeight="1">
      <c r="A208" s="72">
        <v>15</v>
      </c>
      <c r="B208" s="459" t="s">
        <v>81</v>
      </c>
      <c r="C208" s="459"/>
      <c r="D208" s="437"/>
      <c r="E208" s="74">
        <v>11551</v>
      </c>
      <c r="F208" s="75">
        <v>2820</v>
      </c>
      <c r="G208" s="75">
        <v>6644</v>
      </c>
      <c r="H208" s="75">
        <v>1993</v>
      </c>
      <c r="I208" s="75">
        <v>5277</v>
      </c>
      <c r="J208" s="75">
        <v>1538</v>
      </c>
      <c r="K208" s="75">
        <v>3290</v>
      </c>
      <c r="L208" s="75">
        <v>402</v>
      </c>
      <c r="M208" s="75">
        <v>6274</v>
      </c>
      <c r="N208" s="75">
        <v>1282</v>
      </c>
      <c r="O208" s="75">
        <v>3354</v>
      </c>
      <c r="P208" s="75">
        <v>1591</v>
      </c>
    </row>
    <row r="209" spans="1:16" ht="17.100000000000001" customHeight="1">
      <c r="A209" s="72">
        <v>16</v>
      </c>
      <c r="B209" s="459" t="s">
        <v>82</v>
      </c>
      <c r="C209" s="459"/>
      <c r="D209" s="437"/>
      <c r="E209" s="74">
        <v>10453</v>
      </c>
      <c r="F209" s="75">
        <v>2346</v>
      </c>
      <c r="G209" s="75">
        <v>5634</v>
      </c>
      <c r="H209" s="75">
        <v>2407</v>
      </c>
      <c r="I209" s="75">
        <v>4434</v>
      </c>
      <c r="J209" s="75">
        <v>1162</v>
      </c>
      <c r="K209" s="75">
        <v>2801</v>
      </c>
      <c r="L209" s="75">
        <v>447</v>
      </c>
      <c r="M209" s="75">
        <v>6019</v>
      </c>
      <c r="N209" s="75">
        <v>1184</v>
      </c>
      <c r="O209" s="75">
        <v>2833</v>
      </c>
      <c r="P209" s="75">
        <v>1960</v>
      </c>
    </row>
    <row r="210" spans="1:16" ht="17.100000000000001" customHeight="1">
      <c r="A210" s="72">
        <v>17</v>
      </c>
      <c r="B210" s="459" t="s">
        <v>83</v>
      </c>
      <c r="C210" s="459"/>
      <c r="D210" s="437"/>
      <c r="E210" s="74">
        <v>10209</v>
      </c>
      <c r="F210" s="75">
        <v>2728</v>
      </c>
      <c r="G210" s="75">
        <v>5542</v>
      </c>
      <c r="H210" s="75">
        <v>1787</v>
      </c>
      <c r="I210" s="75">
        <v>4834</v>
      </c>
      <c r="J210" s="75">
        <v>1512</v>
      </c>
      <c r="K210" s="75">
        <v>2759</v>
      </c>
      <c r="L210" s="75">
        <v>485</v>
      </c>
      <c r="M210" s="75">
        <v>5375</v>
      </c>
      <c r="N210" s="75">
        <v>1216</v>
      </c>
      <c r="O210" s="75">
        <v>2783</v>
      </c>
      <c r="P210" s="75">
        <v>1302</v>
      </c>
    </row>
    <row r="211" spans="1:16" ht="17.100000000000001" customHeight="1">
      <c r="A211" s="72">
        <v>18</v>
      </c>
      <c r="B211" s="459" t="s">
        <v>84</v>
      </c>
      <c r="C211" s="459"/>
      <c r="D211" s="437"/>
      <c r="E211" s="74">
        <v>3423</v>
      </c>
      <c r="F211" s="75">
        <v>732</v>
      </c>
      <c r="G211" s="75">
        <v>1797</v>
      </c>
      <c r="H211" s="75">
        <v>887</v>
      </c>
      <c r="I211" s="75">
        <v>1528</v>
      </c>
      <c r="J211" s="75">
        <v>418</v>
      </c>
      <c r="K211" s="75">
        <v>902</v>
      </c>
      <c r="L211" s="75">
        <v>202</v>
      </c>
      <c r="M211" s="75">
        <v>1895</v>
      </c>
      <c r="N211" s="75">
        <v>314</v>
      </c>
      <c r="O211" s="75">
        <v>895</v>
      </c>
      <c r="P211" s="75">
        <v>685</v>
      </c>
    </row>
    <row r="212" spans="1:16">
      <c r="A212" s="40"/>
      <c r="B212" s="40"/>
      <c r="C212" s="40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</row>
  </sheetData>
  <mergeCells count="31">
    <mergeCell ref="B208:C208"/>
    <mergeCell ref="B209:C209"/>
    <mergeCell ref="B194:C194"/>
    <mergeCell ref="B210:C210"/>
    <mergeCell ref="B211:C211"/>
    <mergeCell ref="B204:C204"/>
    <mergeCell ref="B205:C205"/>
    <mergeCell ref="B206:C206"/>
    <mergeCell ref="B207:C207"/>
    <mergeCell ref="B201:C201"/>
    <mergeCell ref="B202:C202"/>
    <mergeCell ref="B203:C203"/>
    <mergeCell ref="B195:C195"/>
    <mergeCell ref="B196:C196"/>
    <mergeCell ref="B197:C197"/>
    <mergeCell ref="B198:C198"/>
    <mergeCell ref="B199:C199"/>
    <mergeCell ref="B200:C200"/>
    <mergeCell ref="E74:H74"/>
    <mergeCell ref="I74:L74"/>
    <mergeCell ref="M74:P74"/>
    <mergeCell ref="E142:H142"/>
    <mergeCell ref="I142:L142"/>
    <mergeCell ref="M142:P142"/>
    <mergeCell ref="A74:C75"/>
    <mergeCell ref="A142:C143"/>
    <mergeCell ref="A2:C3"/>
    <mergeCell ref="E2:H2"/>
    <mergeCell ref="I2:L2"/>
    <mergeCell ref="M2:P2"/>
    <mergeCell ref="A4:B4"/>
  </mergeCells>
  <phoneticPr fontId="1"/>
  <printOptions horizontalCentered="1"/>
  <pageMargins left="0.59055118110236227" right="0.59055118110236227" top="0.59055118110236227" bottom="0.39370078740157483" header="0.31496062992125984" footer="0.31496062992125984"/>
  <pageSetup paperSize="9" scale="65" orientation="portrait" r:id="rId1"/>
  <rowBreaks count="2" manualBreakCount="2">
    <brk id="72" max="15" man="1"/>
    <brk id="140" max="1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</sheetPr>
  <dimension ref="A1:AY216"/>
  <sheetViews>
    <sheetView view="pageBreakPreview" topLeftCell="A148" zoomScale="60" zoomScaleNormal="100" workbookViewId="0">
      <selection activeCell="S198" sqref="S198"/>
    </sheetView>
  </sheetViews>
  <sheetFormatPr defaultRowHeight="11.25"/>
  <cols>
    <col min="1" max="2" width="3.625" style="1" customWidth="1"/>
    <col min="3" max="3" width="10.625" style="1" customWidth="1"/>
    <col min="4" max="4" width="2.625" style="2" customWidth="1"/>
    <col min="5" max="6" width="11.625" style="1" customWidth="1"/>
    <col min="7" max="11" width="12.625" style="1" customWidth="1"/>
    <col min="12" max="13" width="11.625" style="1" customWidth="1"/>
    <col min="14" max="14" width="5.625" style="1" customWidth="1"/>
    <col min="15" max="16" width="3.625" style="1" customWidth="1"/>
    <col min="17" max="17" width="10.625" style="1" customWidth="1"/>
    <col min="18" max="18" width="2.625" style="2" customWidth="1"/>
    <col min="19" max="20" width="11.625" style="1" customWidth="1"/>
    <col min="21" max="25" width="12.625" style="1" customWidth="1"/>
    <col min="26" max="27" width="11.625" style="1" customWidth="1"/>
    <col min="28" max="28" width="5.625" style="1" customWidth="1"/>
    <col min="29" max="30" width="3.625" style="1" customWidth="1"/>
    <col min="31" max="31" width="10.625" style="1" customWidth="1"/>
    <col min="32" max="32" width="2.625" style="2" customWidth="1"/>
    <col min="33" max="34" width="11.625" style="1" customWidth="1"/>
    <col min="35" max="39" width="12.625" style="1" customWidth="1"/>
    <col min="40" max="41" width="11.625" style="1" customWidth="1"/>
    <col min="42" max="42" width="5.625" style="1" customWidth="1"/>
    <col min="43" max="16384" width="9" style="1"/>
  </cols>
  <sheetData>
    <row r="1" spans="1:42" s="21" customFormat="1" ht="24" customHeight="1" thickBot="1">
      <c r="A1" s="35" t="s">
        <v>386</v>
      </c>
      <c r="B1" s="35"/>
      <c r="C1" s="35"/>
      <c r="D1" s="37"/>
      <c r="E1" s="35"/>
      <c r="F1" s="35"/>
      <c r="G1" s="35"/>
      <c r="H1" s="35"/>
      <c r="I1" s="35"/>
      <c r="J1" s="35"/>
      <c r="K1" s="35"/>
      <c r="L1" s="35"/>
      <c r="M1" s="35"/>
      <c r="N1" s="39"/>
      <c r="O1" s="35" t="s">
        <v>386</v>
      </c>
      <c r="P1" s="35"/>
      <c r="Q1" s="35"/>
      <c r="R1" s="37"/>
      <c r="S1" s="35"/>
      <c r="T1" s="35"/>
      <c r="U1" s="35"/>
      <c r="V1" s="35"/>
      <c r="W1" s="35"/>
      <c r="X1" s="35"/>
      <c r="Y1" s="35"/>
      <c r="Z1" s="35"/>
      <c r="AA1" s="35"/>
      <c r="AB1" s="39"/>
      <c r="AC1" s="35" t="s">
        <v>386</v>
      </c>
      <c r="AD1" s="35"/>
      <c r="AE1" s="35"/>
      <c r="AF1" s="37"/>
      <c r="AG1" s="35"/>
      <c r="AH1" s="35"/>
      <c r="AI1" s="35"/>
      <c r="AJ1" s="35"/>
      <c r="AK1" s="35"/>
      <c r="AL1" s="35"/>
      <c r="AM1" s="35"/>
      <c r="AN1" s="35"/>
      <c r="AO1" s="35"/>
      <c r="AP1" s="39"/>
    </row>
    <row r="2" spans="1:42" s="55" customFormat="1" ht="15" customHeight="1" thickTop="1">
      <c r="A2" s="495" t="s">
        <v>387</v>
      </c>
      <c r="B2" s="496"/>
      <c r="C2" s="496"/>
      <c r="D2" s="438"/>
      <c r="E2" s="508" t="s">
        <v>1</v>
      </c>
      <c r="F2" s="488" t="s">
        <v>305</v>
      </c>
      <c r="G2" s="489"/>
      <c r="H2" s="489"/>
      <c r="I2" s="489"/>
      <c r="J2" s="489"/>
      <c r="K2" s="489"/>
      <c r="L2" s="490"/>
      <c r="M2" s="506" t="s">
        <v>303</v>
      </c>
      <c r="N2" s="78"/>
      <c r="O2" s="495" t="s">
        <v>387</v>
      </c>
      <c r="P2" s="496"/>
      <c r="Q2" s="496"/>
      <c r="R2" s="438"/>
      <c r="S2" s="508" t="s">
        <v>1</v>
      </c>
      <c r="T2" s="488" t="s">
        <v>305</v>
      </c>
      <c r="U2" s="489"/>
      <c r="V2" s="489"/>
      <c r="W2" s="489"/>
      <c r="X2" s="489"/>
      <c r="Y2" s="489"/>
      <c r="Z2" s="490"/>
      <c r="AA2" s="506" t="s">
        <v>303</v>
      </c>
      <c r="AB2" s="78"/>
      <c r="AC2" s="495" t="s">
        <v>387</v>
      </c>
      <c r="AD2" s="496"/>
      <c r="AE2" s="496"/>
      <c r="AF2" s="438"/>
      <c r="AG2" s="508" t="s">
        <v>1</v>
      </c>
      <c r="AH2" s="488" t="s">
        <v>305</v>
      </c>
      <c r="AI2" s="489"/>
      <c r="AJ2" s="489"/>
      <c r="AK2" s="489"/>
      <c r="AL2" s="489"/>
      <c r="AM2" s="489"/>
      <c r="AN2" s="490"/>
      <c r="AO2" s="506" t="s">
        <v>303</v>
      </c>
      <c r="AP2" s="78"/>
    </row>
    <row r="3" spans="1:42" s="55" customFormat="1" ht="15" customHeight="1">
      <c r="A3" s="509"/>
      <c r="B3" s="510"/>
      <c r="C3" s="510"/>
      <c r="D3" s="31"/>
      <c r="E3" s="507"/>
      <c r="F3" s="503" t="s">
        <v>1</v>
      </c>
      <c r="G3" s="471" t="s">
        <v>304</v>
      </c>
      <c r="H3" s="472"/>
      <c r="I3" s="472"/>
      <c r="J3" s="472"/>
      <c r="K3" s="473"/>
      <c r="L3" s="503" t="s">
        <v>302</v>
      </c>
      <c r="M3" s="467"/>
      <c r="N3" s="78"/>
      <c r="O3" s="509"/>
      <c r="P3" s="510"/>
      <c r="Q3" s="510"/>
      <c r="R3" s="31"/>
      <c r="S3" s="507"/>
      <c r="T3" s="503" t="s">
        <v>1</v>
      </c>
      <c r="U3" s="471" t="s">
        <v>304</v>
      </c>
      <c r="V3" s="472"/>
      <c r="W3" s="472"/>
      <c r="X3" s="472"/>
      <c r="Y3" s="473"/>
      <c r="Z3" s="503" t="s">
        <v>302</v>
      </c>
      <c r="AA3" s="467"/>
      <c r="AB3" s="78"/>
      <c r="AC3" s="509"/>
      <c r="AD3" s="510"/>
      <c r="AE3" s="510"/>
      <c r="AF3" s="31"/>
      <c r="AG3" s="507"/>
      <c r="AH3" s="503" t="s">
        <v>1</v>
      </c>
      <c r="AI3" s="471" t="s">
        <v>304</v>
      </c>
      <c r="AJ3" s="472"/>
      <c r="AK3" s="472"/>
      <c r="AL3" s="472"/>
      <c r="AM3" s="473"/>
      <c r="AN3" s="503" t="s">
        <v>302</v>
      </c>
      <c r="AO3" s="467"/>
      <c r="AP3" s="78"/>
    </row>
    <row r="4" spans="1:42" s="55" customFormat="1" ht="15" customHeight="1">
      <c r="A4" s="509"/>
      <c r="B4" s="510"/>
      <c r="C4" s="510"/>
      <c r="D4" s="31"/>
      <c r="E4" s="507"/>
      <c r="F4" s="507"/>
      <c r="G4" s="503" t="s">
        <v>1</v>
      </c>
      <c r="H4" s="503" t="s">
        <v>299</v>
      </c>
      <c r="I4" s="504" t="s">
        <v>388</v>
      </c>
      <c r="J4" s="503" t="s">
        <v>300</v>
      </c>
      <c r="K4" s="503" t="s">
        <v>301</v>
      </c>
      <c r="L4" s="507"/>
      <c r="M4" s="467"/>
      <c r="N4" s="78"/>
      <c r="O4" s="509"/>
      <c r="P4" s="510"/>
      <c r="Q4" s="510"/>
      <c r="R4" s="31"/>
      <c r="S4" s="507"/>
      <c r="T4" s="507"/>
      <c r="U4" s="503" t="s">
        <v>1</v>
      </c>
      <c r="V4" s="503" t="s">
        <v>299</v>
      </c>
      <c r="W4" s="504" t="s">
        <v>388</v>
      </c>
      <c r="X4" s="503" t="s">
        <v>300</v>
      </c>
      <c r="Y4" s="503" t="s">
        <v>301</v>
      </c>
      <c r="Z4" s="507"/>
      <c r="AA4" s="467"/>
      <c r="AB4" s="78"/>
      <c r="AC4" s="509"/>
      <c r="AD4" s="510"/>
      <c r="AE4" s="510"/>
      <c r="AF4" s="31"/>
      <c r="AG4" s="507"/>
      <c r="AH4" s="507"/>
      <c r="AI4" s="503" t="s">
        <v>1</v>
      </c>
      <c r="AJ4" s="503" t="s">
        <v>299</v>
      </c>
      <c r="AK4" s="504" t="s">
        <v>388</v>
      </c>
      <c r="AL4" s="503" t="s">
        <v>300</v>
      </c>
      <c r="AM4" s="503" t="s">
        <v>301</v>
      </c>
      <c r="AN4" s="507"/>
      <c r="AO4" s="467"/>
      <c r="AP4" s="78"/>
    </row>
    <row r="5" spans="1:42" s="55" customFormat="1" ht="15" customHeight="1">
      <c r="A5" s="497"/>
      <c r="B5" s="497"/>
      <c r="C5" s="497"/>
      <c r="D5" s="439"/>
      <c r="E5" s="457"/>
      <c r="F5" s="457"/>
      <c r="G5" s="457"/>
      <c r="H5" s="457"/>
      <c r="I5" s="505"/>
      <c r="J5" s="457"/>
      <c r="K5" s="457"/>
      <c r="L5" s="457"/>
      <c r="M5" s="469"/>
      <c r="N5" s="78"/>
      <c r="O5" s="497"/>
      <c r="P5" s="497"/>
      <c r="Q5" s="497"/>
      <c r="R5" s="439"/>
      <c r="S5" s="457"/>
      <c r="T5" s="457"/>
      <c r="U5" s="457"/>
      <c r="V5" s="457"/>
      <c r="W5" s="505"/>
      <c r="X5" s="457"/>
      <c r="Y5" s="457"/>
      <c r="Z5" s="457"/>
      <c r="AA5" s="469"/>
      <c r="AB5" s="78"/>
      <c r="AC5" s="497"/>
      <c r="AD5" s="497"/>
      <c r="AE5" s="497"/>
      <c r="AF5" s="439"/>
      <c r="AG5" s="457"/>
      <c r="AH5" s="457"/>
      <c r="AI5" s="457"/>
      <c r="AJ5" s="457"/>
      <c r="AK5" s="505"/>
      <c r="AL5" s="457"/>
      <c r="AM5" s="457"/>
      <c r="AN5" s="457"/>
      <c r="AO5" s="469"/>
      <c r="AP5" s="78"/>
    </row>
    <row r="6" spans="1:42" s="86" customFormat="1" ht="17.100000000000001" customHeight="1">
      <c r="A6" s="502" t="s">
        <v>292</v>
      </c>
      <c r="B6" s="502"/>
      <c r="C6" s="502"/>
      <c r="D6" s="440"/>
      <c r="E6" s="71">
        <v>52615</v>
      </c>
      <c r="F6" s="71">
        <v>52205</v>
      </c>
      <c r="G6" s="71">
        <v>51087</v>
      </c>
      <c r="H6" s="71">
        <v>34426</v>
      </c>
      <c r="I6" s="71">
        <v>3337</v>
      </c>
      <c r="J6" s="71">
        <v>12503</v>
      </c>
      <c r="K6" s="71">
        <v>821</v>
      </c>
      <c r="L6" s="71">
        <v>1118</v>
      </c>
      <c r="M6" s="71">
        <v>410</v>
      </c>
      <c r="N6" s="330"/>
      <c r="O6" s="502" t="s">
        <v>306</v>
      </c>
      <c r="P6" s="502"/>
      <c r="Q6" s="502"/>
      <c r="R6" s="440"/>
      <c r="S6" s="71">
        <v>106082</v>
      </c>
      <c r="T6" s="71">
        <v>105369</v>
      </c>
      <c r="U6" s="71">
        <v>103452</v>
      </c>
      <c r="V6" s="71">
        <v>75811</v>
      </c>
      <c r="W6" s="71">
        <v>6017</v>
      </c>
      <c r="X6" s="71">
        <v>20163</v>
      </c>
      <c r="Y6" s="71">
        <v>1461</v>
      </c>
      <c r="Z6" s="71">
        <v>1917</v>
      </c>
      <c r="AA6" s="71">
        <v>713</v>
      </c>
      <c r="AB6" s="330"/>
      <c r="AC6" s="502" t="s">
        <v>389</v>
      </c>
      <c r="AD6" s="502"/>
      <c r="AE6" s="502"/>
      <c r="AF6" s="440"/>
      <c r="AG6" s="87">
        <v>2.0161931008267606</v>
      </c>
      <c r="AH6" s="87">
        <v>2.018369887941768</v>
      </c>
      <c r="AI6" s="87">
        <v>2.0250161489224263</v>
      </c>
      <c r="AJ6" s="87">
        <v>2.2021437285772381</v>
      </c>
      <c r="AK6" s="87">
        <v>1.8031165717710518</v>
      </c>
      <c r="AL6" s="87">
        <v>1.6126529632888107</v>
      </c>
      <c r="AM6" s="87">
        <v>1.779537149817296</v>
      </c>
      <c r="AN6" s="87">
        <v>1.7146690518783543</v>
      </c>
      <c r="AO6" s="87">
        <v>1.7390243902439024</v>
      </c>
      <c r="AP6" s="330"/>
    </row>
    <row r="7" spans="1:42" s="55" customFormat="1" ht="17.100000000000001" customHeight="1">
      <c r="A7" s="72"/>
      <c r="B7" s="72" t="s">
        <v>3</v>
      </c>
      <c r="C7" s="72"/>
      <c r="D7" s="436"/>
      <c r="E7" s="75">
        <v>321</v>
      </c>
      <c r="F7" s="75">
        <v>320</v>
      </c>
      <c r="G7" s="75">
        <v>317</v>
      </c>
      <c r="H7" s="75">
        <v>279</v>
      </c>
      <c r="I7" s="75">
        <v>16</v>
      </c>
      <c r="J7" s="75">
        <v>20</v>
      </c>
      <c r="K7" s="75">
        <v>2</v>
      </c>
      <c r="L7" s="75">
        <v>3</v>
      </c>
      <c r="M7" s="75">
        <v>1</v>
      </c>
      <c r="N7" s="78"/>
      <c r="O7" s="72"/>
      <c r="P7" s="72" t="s">
        <v>3</v>
      </c>
      <c r="Q7" s="72"/>
      <c r="R7" s="436"/>
      <c r="S7" s="75">
        <v>644</v>
      </c>
      <c r="T7" s="75">
        <v>641</v>
      </c>
      <c r="U7" s="75">
        <v>636</v>
      </c>
      <c r="V7" s="75">
        <v>553</v>
      </c>
      <c r="W7" s="75">
        <v>35</v>
      </c>
      <c r="X7" s="75">
        <v>45</v>
      </c>
      <c r="Y7" s="75">
        <v>3</v>
      </c>
      <c r="Z7" s="75">
        <v>5</v>
      </c>
      <c r="AA7" s="75">
        <v>3</v>
      </c>
      <c r="AB7" s="78"/>
      <c r="AC7" s="72"/>
      <c r="AD7" s="72" t="s">
        <v>3</v>
      </c>
      <c r="AE7" s="72"/>
      <c r="AF7" s="436"/>
      <c r="AG7" s="88">
        <v>2.0062305295950154</v>
      </c>
      <c r="AH7" s="89">
        <v>2.0031249999999998</v>
      </c>
      <c r="AI7" s="89">
        <v>2.0063091482649842</v>
      </c>
      <c r="AJ7" s="89">
        <v>1.9820788530465949</v>
      </c>
      <c r="AK7" s="89">
        <v>2.1875</v>
      </c>
      <c r="AL7" s="89">
        <v>2.25</v>
      </c>
      <c r="AM7" s="89">
        <v>1.5</v>
      </c>
      <c r="AN7" s="89">
        <v>1.6666666666666667</v>
      </c>
      <c r="AO7" s="89">
        <v>3</v>
      </c>
      <c r="AP7" s="78"/>
    </row>
    <row r="8" spans="1:42" s="55" customFormat="1" ht="17.100000000000001" customHeight="1">
      <c r="A8" s="72"/>
      <c r="B8" s="72"/>
      <c r="C8" s="72" t="s">
        <v>4</v>
      </c>
      <c r="D8" s="436"/>
      <c r="E8" s="74">
        <v>284</v>
      </c>
      <c r="F8" s="75">
        <v>283</v>
      </c>
      <c r="G8" s="75">
        <v>280</v>
      </c>
      <c r="H8" s="75">
        <v>242</v>
      </c>
      <c r="I8" s="75">
        <v>16</v>
      </c>
      <c r="J8" s="75">
        <v>20</v>
      </c>
      <c r="K8" s="75">
        <v>2</v>
      </c>
      <c r="L8" s="75">
        <v>3</v>
      </c>
      <c r="M8" s="75">
        <v>1</v>
      </c>
      <c r="N8" s="78"/>
      <c r="O8" s="72"/>
      <c r="P8" s="72"/>
      <c r="Q8" s="72" t="s">
        <v>4</v>
      </c>
      <c r="R8" s="436"/>
      <c r="S8" s="74">
        <v>577</v>
      </c>
      <c r="T8" s="75">
        <v>574</v>
      </c>
      <c r="U8" s="75">
        <v>569</v>
      </c>
      <c r="V8" s="75">
        <v>486</v>
      </c>
      <c r="W8" s="75">
        <v>35</v>
      </c>
      <c r="X8" s="75">
        <v>45</v>
      </c>
      <c r="Y8" s="75">
        <v>3</v>
      </c>
      <c r="Z8" s="75">
        <v>5</v>
      </c>
      <c r="AA8" s="75">
        <v>3</v>
      </c>
      <c r="AB8" s="78"/>
      <c r="AC8" s="72"/>
      <c r="AD8" s="72"/>
      <c r="AE8" s="72" t="s">
        <v>4</v>
      </c>
      <c r="AF8" s="436"/>
      <c r="AG8" s="88">
        <v>2.0316901408450705</v>
      </c>
      <c r="AH8" s="89">
        <v>2.0282685512367493</v>
      </c>
      <c r="AI8" s="89">
        <v>2.032142857142857</v>
      </c>
      <c r="AJ8" s="89">
        <v>2.0082644628099175</v>
      </c>
      <c r="AK8" s="89">
        <v>2.1875</v>
      </c>
      <c r="AL8" s="89">
        <v>2.25</v>
      </c>
      <c r="AM8" s="89">
        <v>1.5</v>
      </c>
      <c r="AN8" s="89">
        <v>1.6666666666666667</v>
      </c>
      <c r="AO8" s="89">
        <v>3</v>
      </c>
      <c r="AP8" s="78"/>
    </row>
    <row r="9" spans="1:42" s="55" customFormat="1" ht="17.100000000000001" customHeight="1">
      <c r="A9" s="72"/>
      <c r="B9" s="72"/>
      <c r="C9" s="72" t="s">
        <v>5</v>
      </c>
      <c r="D9" s="436"/>
      <c r="E9" s="74">
        <v>37</v>
      </c>
      <c r="F9" s="75">
        <v>37</v>
      </c>
      <c r="G9" s="75">
        <v>37</v>
      </c>
      <c r="H9" s="75">
        <v>37</v>
      </c>
      <c r="I9" s="75" t="s">
        <v>313</v>
      </c>
      <c r="J9" s="75" t="s">
        <v>313</v>
      </c>
      <c r="K9" s="75" t="s">
        <v>313</v>
      </c>
      <c r="L9" s="75" t="s">
        <v>313</v>
      </c>
      <c r="M9" s="75" t="s">
        <v>313</v>
      </c>
      <c r="N9" s="78"/>
      <c r="O9" s="72"/>
      <c r="P9" s="72"/>
      <c r="Q9" s="72" t="s">
        <v>5</v>
      </c>
      <c r="R9" s="436"/>
      <c r="S9" s="74">
        <v>67</v>
      </c>
      <c r="T9" s="75">
        <v>67</v>
      </c>
      <c r="U9" s="75">
        <v>67</v>
      </c>
      <c r="V9" s="75">
        <v>67</v>
      </c>
      <c r="W9" s="75" t="s">
        <v>313</v>
      </c>
      <c r="X9" s="75" t="s">
        <v>313</v>
      </c>
      <c r="Y9" s="75" t="s">
        <v>313</v>
      </c>
      <c r="Z9" s="75" t="s">
        <v>313</v>
      </c>
      <c r="AA9" s="75" t="s">
        <v>313</v>
      </c>
      <c r="AB9" s="78"/>
      <c r="AC9" s="72"/>
      <c r="AD9" s="72"/>
      <c r="AE9" s="72" t="s">
        <v>5</v>
      </c>
      <c r="AF9" s="436"/>
      <c r="AG9" s="88">
        <v>1.8108108108108107</v>
      </c>
      <c r="AH9" s="89">
        <v>1.8108108108108107</v>
      </c>
      <c r="AI9" s="89">
        <v>1.8108108108108107</v>
      </c>
      <c r="AJ9" s="89">
        <v>1.8108108108108107</v>
      </c>
      <c r="AK9" s="89" t="s">
        <v>313</v>
      </c>
      <c r="AL9" s="89" t="s">
        <v>313</v>
      </c>
      <c r="AM9" s="89" t="s">
        <v>313</v>
      </c>
      <c r="AN9" s="89" t="s">
        <v>313</v>
      </c>
      <c r="AO9" s="89" t="s">
        <v>313</v>
      </c>
      <c r="AP9" s="78"/>
    </row>
    <row r="10" spans="1:42" s="55" customFormat="1" ht="17.100000000000001" customHeight="1">
      <c r="A10" s="72"/>
      <c r="B10" s="72"/>
      <c r="C10" s="72" t="s">
        <v>6</v>
      </c>
      <c r="D10" s="436"/>
      <c r="E10" s="74" t="s">
        <v>313</v>
      </c>
      <c r="F10" s="75" t="s">
        <v>313</v>
      </c>
      <c r="G10" s="75" t="s">
        <v>313</v>
      </c>
      <c r="H10" s="75" t="s">
        <v>313</v>
      </c>
      <c r="I10" s="75" t="s">
        <v>313</v>
      </c>
      <c r="J10" s="75" t="s">
        <v>313</v>
      </c>
      <c r="K10" s="75" t="s">
        <v>313</v>
      </c>
      <c r="L10" s="75" t="s">
        <v>313</v>
      </c>
      <c r="M10" s="75" t="s">
        <v>313</v>
      </c>
      <c r="N10" s="78"/>
      <c r="O10" s="72"/>
      <c r="P10" s="72"/>
      <c r="Q10" s="72" t="s">
        <v>6</v>
      </c>
      <c r="R10" s="436"/>
      <c r="S10" s="74" t="s">
        <v>313</v>
      </c>
      <c r="T10" s="75" t="s">
        <v>313</v>
      </c>
      <c r="U10" s="75" t="s">
        <v>313</v>
      </c>
      <c r="V10" s="75" t="s">
        <v>313</v>
      </c>
      <c r="W10" s="75" t="s">
        <v>313</v>
      </c>
      <c r="X10" s="75" t="s">
        <v>313</v>
      </c>
      <c r="Y10" s="75" t="s">
        <v>313</v>
      </c>
      <c r="Z10" s="75" t="s">
        <v>313</v>
      </c>
      <c r="AA10" s="75" t="s">
        <v>313</v>
      </c>
      <c r="AB10" s="78"/>
      <c r="AC10" s="72"/>
      <c r="AD10" s="72"/>
      <c r="AE10" s="72" t="s">
        <v>6</v>
      </c>
      <c r="AF10" s="436"/>
      <c r="AG10" s="88" t="s">
        <v>313</v>
      </c>
      <c r="AH10" s="89" t="s">
        <v>313</v>
      </c>
      <c r="AI10" s="89" t="s">
        <v>313</v>
      </c>
      <c r="AJ10" s="89" t="s">
        <v>313</v>
      </c>
      <c r="AK10" s="89" t="s">
        <v>313</v>
      </c>
      <c r="AL10" s="89" t="s">
        <v>313</v>
      </c>
      <c r="AM10" s="89" t="s">
        <v>313</v>
      </c>
      <c r="AN10" s="89" t="s">
        <v>313</v>
      </c>
      <c r="AO10" s="89" t="s">
        <v>313</v>
      </c>
      <c r="AP10" s="78"/>
    </row>
    <row r="11" spans="1:42" s="55" customFormat="1" ht="17.100000000000001" customHeight="1">
      <c r="A11" s="72"/>
      <c r="B11" s="72" t="s">
        <v>7</v>
      </c>
      <c r="C11" s="72"/>
      <c r="D11" s="436"/>
      <c r="E11" s="75">
        <v>111</v>
      </c>
      <c r="F11" s="75">
        <v>110</v>
      </c>
      <c r="G11" s="75">
        <v>110</v>
      </c>
      <c r="H11" s="75">
        <v>108</v>
      </c>
      <c r="I11" s="75" t="s">
        <v>313</v>
      </c>
      <c r="J11" s="75">
        <v>2</v>
      </c>
      <c r="K11" s="75" t="s">
        <v>313</v>
      </c>
      <c r="L11" s="75" t="s">
        <v>313</v>
      </c>
      <c r="M11" s="75">
        <v>1</v>
      </c>
      <c r="N11" s="78"/>
      <c r="O11" s="72"/>
      <c r="P11" s="72" t="s">
        <v>7</v>
      </c>
      <c r="Q11" s="72"/>
      <c r="R11" s="436"/>
      <c r="S11" s="75">
        <v>223</v>
      </c>
      <c r="T11" s="75">
        <v>219</v>
      </c>
      <c r="U11" s="75">
        <v>219</v>
      </c>
      <c r="V11" s="75">
        <v>217</v>
      </c>
      <c r="W11" s="75" t="s">
        <v>313</v>
      </c>
      <c r="X11" s="75">
        <v>2</v>
      </c>
      <c r="Y11" s="75" t="s">
        <v>313</v>
      </c>
      <c r="Z11" s="75" t="s">
        <v>313</v>
      </c>
      <c r="AA11" s="75">
        <v>4</v>
      </c>
      <c r="AB11" s="78"/>
      <c r="AC11" s="72"/>
      <c r="AD11" s="72" t="s">
        <v>7</v>
      </c>
      <c r="AE11" s="72"/>
      <c r="AF11" s="436"/>
      <c r="AG11" s="88">
        <v>2.0090090090090089</v>
      </c>
      <c r="AH11" s="89">
        <v>1.990909090909091</v>
      </c>
      <c r="AI11" s="89">
        <v>1.990909090909091</v>
      </c>
      <c r="AJ11" s="89">
        <v>2.0092592592592591</v>
      </c>
      <c r="AK11" s="89" t="s">
        <v>313</v>
      </c>
      <c r="AL11" s="89">
        <v>1</v>
      </c>
      <c r="AM11" s="89" t="s">
        <v>313</v>
      </c>
      <c r="AN11" s="89" t="s">
        <v>313</v>
      </c>
      <c r="AO11" s="89">
        <v>4</v>
      </c>
      <c r="AP11" s="78"/>
    </row>
    <row r="12" spans="1:42" s="55" customFormat="1" ht="17.100000000000001" customHeight="1">
      <c r="A12" s="72"/>
      <c r="B12" s="72"/>
      <c r="C12" s="72" t="s">
        <v>4</v>
      </c>
      <c r="D12" s="436"/>
      <c r="E12" s="74">
        <v>82</v>
      </c>
      <c r="F12" s="75">
        <v>81</v>
      </c>
      <c r="G12" s="75">
        <v>81</v>
      </c>
      <c r="H12" s="75">
        <v>79</v>
      </c>
      <c r="I12" s="75" t="s">
        <v>313</v>
      </c>
      <c r="J12" s="75">
        <v>2</v>
      </c>
      <c r="K12" s="75" t="s">
        <v>313</v>
      </c>
      <c r="L12" s="75" t="s">
        <v>313</v>
      </c>
      <c r="M12" s="75">
        <v>1</v>
      </c>
      <c r="N12" s="78"/>
      <c r="O12" s="72"/>
      <c r="P12" s="72"/>
      <c r="Q12" s="72" t="s">
        <v>4</v>
      </c>
      <c r="R12" s="436"/>
      <c r="S12" s="74">
        <v>157</v>
      </c>
      <c r="T12" s="75">
        <v>153</v>
      </c>
      <c r="U12" s="75">
        <v>153</v>
      </c>
      <c r="V12" s="75">
        <v>151</v>
      </c>
      <c r="W12" s="75" t="s">
        <v>313</v>
      </c>
      <c r="X12" s="75">
        <v>2</v>
      </c>
      <c r="Y12" s="75" t="s">
        <v>313</v>
      </c>
      <c r="Z12" s="75" t="s">
        <v>313</v>
      </c>
      <c r="AA12" s="75">
        <v>4</v>
      </c>
      <c r="AB12" s="78"/>
      <c r="AC12" s="72"/>
      <c r="AD12" s="72"/>
      <c r="AE12" s="72" t="s">
        <v>4</v>
      </c>
      <c r="AF12" s="436"/>
      <c r="AG12" s="88">
        <v>1.9146341463414633</v>
      </c>
      <c r="AH12" s="89">
        <v>1.8888888888888888</v>
      </c>
      <c r="AI12" s="89">
        <v>1.8888888888888888</v>
      </c>
      <c r="AJ12" s="89">
        <v>1.9113924050632911</v>
      </c>
      <c r="AK12" s="89" t="s">
        <v>313</v>
      </c>
      <c r="AL12" s="89">
        <v>1</v>
      </c>
      <c r="AM12" s="89" t="s">
        <v>313</v>
      </c>
      <c r="AN12" s="89" t="s">
        <v>313</v>
      </c>
      <c r="AO12" s="89">
        <v>4</v>
      </c>
      <c r="AP12" s="78"/>
    </row>
    <row r="13" spans="1:42" s="55" customFormat="1" ht="17.100000000000001" customHeight="1">
      <c r="A13" s="72"/>
      <c r="B13" s="72"/>
      <c r="C13" s="72" t="s">
        <v>5</v>
      </c>
      <c r="D13" s="436"/>
      <c r="E13" s="74">
        <v>29</v>
      </c>
      <c r="F13" s="75">
        <v>29</v>
      </c>
      <c r="G13" s="75">
        <v>29</v>
      </c>
      <c r="H13" s="75">
        <v>29</v>
      </c>
      <c r="I13" s="75" t="s">
        <v>313</v>
      </c>
      <c r="J13" s="75" t="s">
        <v>313</v>
      </c>
      <c r="K13" s="75" t="s">
        <v>313</v>
      </c>
      <c r="L13" s="75" t="s">
        <v>313</v>
      </c>
      <c r="M13" s="75" t="s">
        <v>313</v>
      </c>
      <c r="N13" s="78"/>
      <c r="O13" s="72"/>
      <c r="P13" s="72"/>
      <c r="Q13" s="72" t="s">
        <v>5</v>
      </c>
      <c r="R13" s="436"/>
      <c r="S13" s="74">
        <v>66</v>
      </c>
      <c r="T13" s="75">
        <v>66</v>
      </c>
      <c r="U13" s="75">
        <v>66</v>
      </c>
      <c r="V13" s="75">
        <v>66</v>
      </c>
      <c r="W13" s="75" t="s">
        <v>313</v>
      </c>
      <c r="X13" s="75" t="s">
        <v>313</v>
      </c>
      <c r="Y13" s="75" t="s">
        <v>313</v>
      </c>
      <c r="Z13" s="75" t="s">
        <v>313</v>
      </c>
      <c r="AA13" s="75" t="s">
        <v>313</v>
      </c>
      <c r="AB13" s="78"/>
      <c r="AC13" s="72"/>
      <c r="AD13" s="72"/>
      <c r="AE13" s="72" t="s">
        <v>5</v>
      </c>
      <c r="AF13" s="436"/>
      <c r="AG13" s="88">
        <v>2.2758620689655173</v>
      </c>
      <c r="AH13" s="89">
        <v>2.2758620689655173</v>
      </c>
      <c r="AI13" s="89">
        <v>2.2758620689655173</v>
      </c>
      <c r="AJ13" s="89">
        <v>2.2758620689655173</v>
      </c>
      <c r="AK13" s="89" t="s">
        <v>313</v>
      </c>
      <c r="AL13" s="89" t="s">
        <v>313</v>
      </c>
      <c r="AM13" s="89" t="s">
        <v>313</v>
      </c>
      <c r="AN13" s="89" t="s">
        <v>313</v>
      </c>
      <c r="AO13" s="89" t="s">
        <v>313</v>
      </c>
      <c r="AP13" s="78"/>
    </row>
    <row r="14" spans="1:42" s="55" customFormat="1" ht="17.100000000000001" customHeight="1">
      <c r="A14" s="72"/>
      <c r="B14" s="72"/>
      <c r="C14" s="72" t="s">
        <v>6</v>
      </c>
      <c r="D14" s="436"/>
      <c r="E14" s="74" t="s">
        <v>313</v>
      </c>
      <c r="F14" s="75" t="s">
        <v>313</v>
      </c>
      <c r="G14" s="75" t="s">
        <v>313</v>
      </c>
      <c r="H14" s="75" t="s">
        <v>313</v>
      </c>
      <c r="I14" s="75" t="s">
        <v>313</v>
      </c>
      <c r="J14" s="75" t="s">
        <v>313</v>
      </c>
      <c r="K14" s="75" t="s">
        <v>313</v>
      </c>
      <c r="L14" s="75" t="s">
        <v>313</v>
      </c>
      <c r="M14" s="75" t="s">
        <v>313</v>
      </c>
      <c r="N14" s="78"/>
      <c r="O14" s="72"/>
      <c r="P14" s="72"/>
      <c r="Q14" s="72" t="s">
        <v>6</v>
      </c>
      <c r="R14" s="436"/>
      <c r="S14" s="74" t="s">
        <v>313</v>
      </c>
      <c r="T14" s="75" t="s">
        <v>313</v>
      </c>
      <c r="U14" s="75" t="s">
        <v>313</v>
      </c>
      <c r="V14" s="75" t="s">
        <v>313</v>
      </c>
      <c r="W14" s="75" t="s">
        <v>313</v>
      </c>
      <c r="X14" s="75" t="s">
        <v>313</v>
      </c>
      <c r="Y14" s="75" t="s">
        <v>313</v>
      </c>
      <c r="Z14" s="75" t="s">
        <v>313</v>
      </c>
      <c r="AA14" s="75" t="s">
        <v>313</v>
      </c>
      <c r="AB14" s="78"/>
      <c r="AC14" s="72"/>
      <c r="AD14" s="72"/>
      <c r="AE14" s="72" t="s">
        <v>6</v>
      </c>
      <c r="AF14" s="436"/>
      <c r="AG14" s="88" t="s">
        <v>313</v>
      </c>
      <c r="AH14" s="89" t="s">
        <v>313</v>
      </c>
      <c r="AI14" s="89" t="s">
        <v>313</v>
      </c>
      <c r="AJ14" s="89" t="s">
        <v>313</v>
      </c>
      <c r="AK14" s="89" t="s">
        <v>313</v>
      </c>
      <c r="AL14" s="89" t="s">
        <v>313</v>
      </c>
      <c r="AM14" s="89" t="s">
        <v>313</v>
      </c>
      <c r="AN14" s="89" t="s">
        <v>313</v>
      </c>
      <c r="AO14" s="89" t="s">
        <v>313</v>
      </c>
      <c r="AP14" s="78"/>
    </row>
    <row r="15" spans="1:42" s="55" customFormat="1" ht="17.100000000000001" customHeight="1">
      <c r="A15" s="72"/>
      <c r="B15" s="72" t="s">
        <v>8</v>
      </c>
      <c r="C15" s="72"/>
      <c r="D15" s="31" t="s">
        <v>589</v>
      </c>
      <c r="E15" s="75">
        <v>64</v>
      </c>
      <c r="F15" s="75">
        <v>64</v>
      </c>
      <c r="G15" s="75">
        <v>64</v>
      </c>
      <c r="H15" s="75">
        <v>61</v>
      </c>
      <c r="I15" s="75" t="s">
        <v>313</v>
      </c>
      <c r="J15" s="75">
        <v>3</v>
      </c>
      <c r="K15" s="75" t="s">
        <v>313</v>
      </c>
      <c r="L15" s="75" t="s">
        <v>313</v>
      </c>
      <c r="M15" s="75" t="s">
        <v>313</v>
      </c>
      <c r="N15" s="78"/>
      <c r="O15" s="72"/>
      <c r="P15" s="72" t="s">
        <v>8</v>
      </c>
      <c r="Q15" s="72"/>
      <c r="R15" s="31" t="s">
        <v>589</v>
      </c>
      <c r="S15" s="75">
        <v>136</v>
      </c>
      <c r="T15" s="75">
        <v>136</v>
      </c>
      <c r="U15" s="75">
        <v>136</v>
      </c>
      <c r="V15" s="75">
        <v>129</v>
      </c>
      <c r="W15" s="75" t="s">
        <v>313</v>
      </c>
      <c r="X15" s="75">
        <v>7</v>
      </c>
      <c r="Y15" s="75" t="s">
        <v>313</v>
      </c>
      <c r="Z15" s="75" t="s">
        <v>313</v>
      </c>
      <c r="AA15" s="75" t="s">
        <v>313</v>
      </c>
      <c r="AB15" s="78"/>
      <c r="AC15" s="72"/>
      <c r="AD15" s="72" t="s">
        <v>8</v>
      </c>
      <c r="AE15" s="72"/>
      <c r="AF15" s="31" t="s">
        <v>589</v>
      </c>
      <c r="AG15" s="88">
        <v>2.125</v>
      </c>
      <c r="AH15" s="89">
        <v>2.125</v>
      </c>
      <c r="AI15" s="89">
        <v>2.125</v>
      </c>
      <c r="AJ15" s="89">
        <v>2.1147540983606556</v>
      </c>
      <c r="AK15" s="89" t="s">
        <v>313</v>
      </c>
      <c r="AL15" s="89">
        <v>2.3333333333333335</v>
      </c>
      <c r="AM15" s="89" t="s">
        <v>313</v>
      </c>
      <c r="AN15" s="89" t="s">
        <v>313</v>
      </c>
      <c r="AO15" s="89" t="s">
        <v>313</v>
      </c>
      <c r="AP15" s="78"/>
    </row>
    <row r="16" spans="1:42" s="55" customFormat="1" ht="17.100000000000001" customHeight="1">
      <c r="A16" s="72"/>
      <c r="B16" s="72"/>
      <c r="C16" s="72" t="s">
        <v>4</v>
      </c>
      <c r="D16" s="31" t="s">
        <v>589</v>
      </c>
      <c r="E16" s="74" t="s">
        <v>337</v>
      </c>
      <c r="F16" s="75" t="s">
        <v>337</v>
      </c>
      <c r="G16" s="419" t="s">
        <v>337</v>
      </c>
      <c r="H16" s="419" t="s">
        <v>337</v>
      </c>
      <c r="I16" s="419" t="s">
        <v>337</v>
      </c>
      <c r="J16" s="419" t="s">
        <v>337</v>
      </c>
      <c r="K16" s="419" t="s">
        <v>337</v>
      </c>
      <c r="L16" s="419" t="s">
        <v>337</v>
      </c>
      <c r="M16" s="419" t="s">
        <v>337</v>
      </c>
      <c r="N16" s="78"/>
      <c r="O16" s="72"/>
      <c r="P16" s="72"/>
      <c r="Q16" s="72" t="s">
        <v>4</v>
      </c>
      <c r="R16" s="31" t="s">
        <v>589</v>
      </c>
      <c r="S16" s="74" t="s">
        <v>337</v>
      </c>
      <c r="T16" s="75" t="s">
        <v>337</v>
      </c>
      <c r="U16" s="75" t="s">
        <v>337</v>
      </c>
      <c r="V16" s="419" t="s">
        <v>337</v>
      </c>
      <c r="W16" s="419" t="s">
        <v>337</v>
      </c>
      <c r="X16" s="419" t="s">
        <v>337</v>
      </c>
      <c r="Y16" s="419" t="s">
        <v>337</v>
      </c>
      <c r="Z16" s="419" t="s">
        <v>337</v>
      </c>
      <c r="AA16" s="419" t="s">
        <v>337</v>
      </c>
      <c r="AB16" s="78"/>
      <c r="AC16" s="72"/>
      <c r="AD16" s="72"/>
      <c r="AE16" s="72" t="s">
        <v>4</v>
      </c>
      <c r="AF16" s="31" t="s">
        <v>589</v>
      </c>
      <c r="AG16" s="88" t="s">
        <v>337</v>
      </c>
      <c r="AH16" s="89" t="s">
        <v>337</v>
      </c>
      <c r="AI16" s="89" t="s">
        <v>337</v>
      </c>
      <c r="AJ16" s="89" t="s">
        <v>337</v>
      </c>
      <c r="AK16" s="89" t="s">
        <v>337</v>
      </c>
      <c r="AL16" s="89" t="s">
        <v>337</v>
      </c>
      <c r="AM16" s="89" t="s">
        <v>337</v>
      </c>
      <c r="AN16" s="89" t="s">
        <v>337</v>
      </c>
      <c r="AO16" s="89" t="s">
        <v>337</v>
      </c>
      <c r="AP16" s="78"/>
    </row>
    <row r="17" spans="1:42" s="55" customFormat="1" ht="17.100000000000001" customHeight="1">
      <c r="A17" s="72"/>
      <c r="B17" s="72"/>
      <c r="C17" s="72" t="s">
        <v>5</v>
      </c>
      <c r="D17" s="31" t="s">
        <v>589</v>
      </c>
      <c r="E17" s="74" t="s">
        <v>337</v>
      </c>
      <c r="F17" s="75" t="s">
        <v>337</v>
      </c>
      <c r="G17" s="419" t="s">
        <v>337</v>
      </c>
      <c r="H17" s="419" t="s">
        <v>337</v>
      </c>
      <c r="I17" s="419" t="s">
        <v>337</v>
      </c>
      <c r="J17" s="419" t="s">
        <v>337</v>
      </c>
      <c r="K17" s="419" t="s">
        <v>337</v>
      </c>
      <c r="L17" s="419" t="s">
        <v>337</v>
      </c>
      <c r="M17" s="419" t="s">
        <v>337</v>
      </c>
      <c r="N17" s="78"/>
      <c r="O17" s="72"/>
      <c r="P17" s="72"/>
      <c r="Q17" s="72" t="s">
        <v>5</v>
      </c>
      <c r="R17" s="31" t="s">
        <v>589</v>
      </c>
      <c r="S17" s="74" t="s">
        <v>337</v>
      </c>
      <c r="T17" s="75" t="s">
        <v>337</v>
      </c>
      <c r="U17" s="75" t="s">
        <v>337</v>
      </c>
      <c r="V17" s="419" t="s">
        <v>337</v>
      </c>
      <c r="W17" s="419" t="s">
        <v>337</v>
      </c>
      <c r="X17" s="419" t="s">
        <v>337</v>
      </c>
      <c r="Y17" s="419" t="s">
        <v>337</v>
      </c>
      <c r="Z17" s="419" t="s">
        <v>337</v>
      </c>
      <c r="AA17" s="419" t="s">
        <v>337</v>
      </c>
      <c r="AB17" s="78"/>
      <c r="AC17" s="72"/>
      <c r="AD17" s="72"/>
      <c r="AE17" s="72" t="s">
        <v>5</v>
      </c>
      <c r="AF17" s="31" t="s">
        <v>589</v>
      </c>
      <c r="AG17" s="88" t="s">
        <v>337</v>
      </c>
      <c r="AH17" s="89" t="s">
        <v>337</v>
      </c>
      <c r="AI17" s="89" t="s">
        <v>337</v>
      </c>
      <c r="AJ17" s="89" t="s">
        <v>337</v>
      </c>
      <c r="AK17" s="89" t="s">
        <v>337</v>
      </c>
      <c r="AL17" s="89" t="s">
        <v>337</v>
      </c>
      <c r="AM17" s="89" t="s">
        <v>337</v>
      </c>
      <c r="AN17" s="89" t="s">
        <v>337</v>
      </c>
      <c r="AO17" s="89" t="s">
        <v>337</v>
      </c>
      <c r="AP17" s="78"/>
    </row>
    <row r="18" spans="1:42" s="55" customFormat="1" ht="17.100000000000001" customHeight="1">
      <c r="A18" s="72"/>
      <c r="B18" s="72"/>
      <c r="C18" s="72" t="s">
        <v>6</v>
      </c>
      <c r="D18" s="436"/>
      <c r="E18" s="74" t="s">
        <v>313</v>
      </c>
      <c r="F18" s="75" t="s">
        <v>313</v>
      </c>
      <c r="G18" s="75" t="s">
        <v>313</v>
      </c>
      <c r="H18" s="75" t="s">
        <v>313</v>
      </c>
      <c r="I18" s="75" t="s">
        <v>313</v>
      </c>
      <c r="J18" s="75" t="s">
        <v>313</v>
      </c>
      <c r="K18" s="75" t="s">
        <v>313</v>
      </c>
      <c r="L18" s="75" t="s">
        <v>313</v>
      </c>
      <c r="M18" s="75" t="s">
        <v>313</v>
      </c>
      <c r="N18" s="78"/>
      <c r="O18" s="72"/>
      <c r="P18" s="72"/>
      <c r="Q18" s="72" t="s">
        <v>6</v>
      </c>
      <c r="R18" s="436"/>
      <c r="S18" s="74" t="s">
        <v>313</v>
      </c>
      <c r="T18" s="75" t="s">
        <v>313</v>
      </c>
      <c r="U18" s="75" t="s">
        <v>313</v>
      </c>
      <c r="V18" s="75" t="s">
        <v>313</v>
      </c>
      <c r="W18" s="75" t="s">
        <v>313</v>
      </c>
      <c r="X18" s="75" t="s">
        <v>313</v>
      </c>
      <c r="Y18" s="75" t="s">
        <v>313</v>
      </c>
      <c r="Z18" s="75" t="s">
        <v>313</v>
      </c>
      <c r="AA18" s="75" t="s">
        <v>313</v>
      </c>
      <c r="AB18" s="78"/>
      <c r="AC18" s="72"/>
      <c r="AD18" s="72"/>
      <c r="AE18" s="72" t="s">
        <v>6</v>
      </c>
      <c r="AF18" s="436"/>
      <c r="AG18" s="88" t="s">
        <v>313</v>
      </c>
      <c r="AH18" s="89" t="s">
        <v>313</v>
      </c>
      <c r="AI18" s="89" t="s">
        <v>313</v>
      </c>
      <c r="AJ18" s="89" t="s">
        <v>313</v>
      </c>
      <c r="AK18" s="89" t="s">
        <v>313</v>
      </c>
      <c r="AL18" s="89" t="s">
        <v>313</v>
      </c>
      <c r="AM18" s="89" t="s">
        <v>313</v>
      </c>
      <c r="AN18" s="89" t="s">
        <v>313</v>
      </c>
      <c r="AO18" s="89" t="s">
        <v>313</v>
      </c>
      <c r="AP18" s="78"/>
    </row>
    <row r="19" spans="1:42" s="55" customFormat="1" ht="17.100000000000001" customHeight="1">
      <c r="A19" s="72"/>
      <c r="B19" s="72" t="s">
        <v>9</v>
      </c>
      <c r="C19" s="72"/>
      <c r="D19" s="436"/>
      <c r="E19" s="75">
        <v>1218</v>
      </c>
      <c r="F19" s="75">
        <v>1206</v>
      </c>
      <c r="G19" s="75">
        <v>1168</v>
      </c>
      <c r="H19" s="75">
        <v>798</v>
      </c>
      <c r="I19" s="75">
        <v>327</v>
      </c>
      <c r="J19" s="75">
        <v>40</v>
      </c>
      <c r="K19" s="75">
        <v>3</v>
      </c>
      <c r="L19" s="75">
        <v>38</v>
      </c>
      <c r="M19" s="75">
        <v>12</v>
      </c>
      <c r="N19" s="78"/>
      <c r="O19" s="72"/>
      <c r="P19" s="72" t="s">
        <v>9</v>
      </c>
      <c r="Q19" s="72"/>
      <c r="R19" s="436"/>
      <c r="S19" s="75">
        <v>2455</v>
      </c>
      <c r="T19" s="75">
        <v>2433</v>
      </c>
      <c r="U19" s="75">
        <v>2365</v>
      </c>
      <c r="V19" s="75">
        <v>1761</v>
      </c>
      <c r="W19" s="75">
        <v>514</v>
      </c>
      <c r="X19" s="75">
        <v>86</v>
      </c>
      <c r="Y19" s="75">
        <v>4</v>
      </c>
      <c r="Z19" s="75">
        <v>68</v>
      </c>
      <c r="AA19" s="75">
        <v>22</v>
      </c>
      <c r="AB19" s="78"/>
      <c r="AC19" s="72"/>
      <c r="AD19" s="72" t="s">
        <v>9</v>
      </c>
      <c r="AE19" s="72"/>
      <c r="AF19" s="436"/>
      <c r="AG19" s="88">
        <v>2.0155993431855501</v>
      </c>
      <c r="AH19" s="89">
        <v>2.0174129353233829</v>
      </c>
      <c r="AI19" s="89">
        <v>2.0248287671232879</v>
      </c>
      <c r="AJ19" s="89">
        <v>2.2067669172932329</v>
      </c>
      <c r="AK19" s="89">
        <v>1.5718654434250765</v>
      </c>
      <c r="AL19" s="89">
        <v>2.15</v>
      </c>
      <c r="AM19" s="89">
        <v>1.3333333333333333</v>
      </c>
      <c r="AN19" s="89">
        <v>1.7894736842105263</v>
      </c>
      <c r="AO19" s="89">
        <v>1.8333333333333333</v>
      </c>
      <c r="AP19" s="78"/>
    </row>
    <row r="20" spans="1:42" s="55" customFormat="1" ht="17.100000000000001" customHeight="1">
      <c r="A20" s="72"/>
      <c r="B20" s="72"/>
      <c r="C20" s="72" t="s">
        <v>4</v>
      </c>
      <c r="D20" s="436"/>
      <c r="E20" s="74">
        <v>592</v>
      </c>
      <c r="F20" s="75">
        <v>589</v>
      </c>
      <c r="G20" s="75">
        <v>572</v>
      </c>
      <c r="H20" s="75">
        <v>285</v>
      </c>
      <c r="I20" s="75">
        <v>266</v>
      </c>
      <c r="J20" s="75">
        <v>20</v>
      </c>
      <c r="K20" s="75">
        <v>1</v>
      </c>
      <c r="L20" s="75">
        <v>17</v>
      </c>
      <c r="M20" s="75">
        <v>3</v>
      </c>
      <c r="N20" s="78"/>
      <c r="O20" s="72"/>
      <c r="P20" s="72"/>
      <c r="Q20" s="72" t="s">
        <v>4</v>
      </c>
      <c r="R20" s="436"/>
      <c r="S20" s="74">
        <v>1155</v>
      </c>
      <c r="T20" s="75">
        <v>1149</v>
      </c>
      <c r="U20" s="75">
        <v>1117</v>
      </c>
      <c r="V20" s="75">
        <v>654</v>
      </c>
      <c r="W20" s="75">
        <v>425</v>
      </c>
      <c r="X20" s="75">
        <v>37</v>
      </c>
      <c r="Y20" s="75">
        <v>1</v>
      </c>
      <c r="Z20" s="75">
        <v>32</v>
      </c>
      <c r="AA20" s="75">
        <v>6</v>
      </c>
      <c r="AB20" s="78"/>
      <c r="AC20" s="72"/>
      <c r="AD20" s="72"/>
      <c r="AE20" s="72" t="s">
        <v>4</v>
      </c>
      <c r="AF20" s="436"/>
      <c r="AG20" s="88">
        <v>1.9510135135135136</v>
      </c>
      <c r="AH20" s="89">
        <v>1.9507640067911716</v>
      </c>
      <c r="AI20" s="89">
        <v>1.9527972027972027</v>
      </c>
      <c r="AJ20" s="89">
        <v>2.2947368421052632</v>
      </c>
      <c r="AK20" s="89">
        <v>1.5977443609022557</v>
      </c>
      <c r="AL20" s="89">
        <v>1.85</v>
      </c>
      <c r="AM20" s="89">
        <v>1</v>
      </c>
      <c r="AN20" s="89">
        <v>1.8823529411764706</v>
      </c>
      <c r="AO20" s="89">
        <v>2</v>
      </c>
      <c r="AP20" s="78"/>
    </row>
    <row r="21" spans="1:42" s="55" customFormat="1" ht="17.100000000000001" customHeight="1">
      <c r="A21" s="72"/>
      <c r="B21" s="72"/>
      <c r="C21" s="72" t="s">
        <v>5</v>
      </c>
      <c r="D21" s="436"/>
      <c r="E21" s="74">
        <v>486</v>
      </c>
      <c r="F21" s="75">
        <v>478</v>
      </c>
      <c r="G21" s="75">
        <v>459</v>
      </c>
      <c r="H21" s="75">
        <v>383</v>
      </c>
      <c r="I21" s="75">
        <v>61</v>
      </c>
      <c r="J21" s="75">
        <v>13</v>
      </c>
      <c r="K21" s="75">
        <v>2</v>
      </c>
      <c r="L21" s="75">
        <v>19</v>
      </c>
      <c r="M21" s="75">
        <v>8</v>
      </c>
      <c r="N21" s="78"/>
      <c r="O21" s="72"/>
      <c r="P21" s="72"/>
      <c r="Q21" s="72" t="s">
        <v>5</v>
      </c>
      <c r="R21" s="436"/>
      <c r="S21" s="74">
        <v>1011</v>
      </c>
      <c r="T21" s="75">
        <v>996</v>
      </c>
      <c r="U21" s="75">
        <v>962</v>
      </c>
      <c r="V21" s="75">
        <v>834</v>
      </c>
      <c r="W21" s="75">
        <v>89</v>
      </c>
      <c r="X21" s="75">
        <v>36</v>
      </c>
      <c r="Y21" s="75">
        <v>3</v>
      </c>
      <c r="Z21" s="75">
        <v>34</v>
      </c>
      <c r="AA21" s="75">
        <v>15</v>
      </c>
      <c r="AB21" s="78"/>
      <c r="AC21" s="72"/>
      <c r="AD21" s="72"/>
      <c r="AE21" s="72" t="s">
        <v>5</v>
      </c>
      <c r="AF21" s="436"/>
      <c r="AG21" s="88">
        <v>2.0802469135802468</v>
      </c>
      <c r="AH21" s="89">
        <v>2.0836820083682008</v>
      </c>
      <c r="AI21" s="89">
        <v>2.0958605664488017</v>
      </c>
      <c r="AJ21" s="89">
        <v>2.1775456919060052</v>
      </c>
      <c r="AK21" s="89">
        <v>1.459016393442623</v>
      </c>
      <c r="AL21" s="89">
        <v>2.7692307692307692</v>
      </c>
      <c r="AM21" s="89">
        <v>1.5</v>
      </c>
      <c r="AN21" s="89">
        <v>1.7894736842105263</v>
      </c>
      <c r="AO21" s="89">
        <v>1.875</v>
      </c>
      <c r="AP21" s="78"/>
    </row>
    <row r="22" spans="1:42" s="55" customFormat="1" ht="17.100000000000001" customHeight="1">
      <c r="A22" s="72"/>
      <c r="B22" s="72"/>
      <c r="C22" s="72" t="s">
        <v>6</v>
      </c>
      <c r="D22" s="436"/>
      <c r="E22" s="74">
        <v>56</v>
      </c>
      <c r="F22" s="75">
        <v>56</v>
      </c>
      <c r="G22" s="75">
        <v>54</v>
      </c>
      <c r="H22" s="75">
        <v>50</v>
      </c>
      <c r="I22" s="75" t="s">
        <v>313</v>
      </c>
      <c r="J22" s="75">
        <v>4</v>
      </c>
      <c r="K22" s="75" t="s">
        <v>313</v>
      </c>
      <c r="L22" s="75">
        <v>2</v>
      </c>
      <c r="M22" s="75" t="s">
        <v>313</v>
      </c>
      <c r="N22" s="78"/>
      <c r="O22" s="72"/>
      <c r="P22" s="72"/>
      <c r="Q22" s="72" t="s">
        <v>6</v>
      </c>
      <c r="R22" s="436"/>
      <c r="S22" s="74">
        <v>113</v>
      </c>
      <c r="T22" s="75">
        <v>113</v>
      </c>
      <c r="U22" s="75">
        <v>111</v>
      </c>
      <c r="V22" s="75">
        <v>104</v>
      </c>
      <c r="W22" s="75" t="s">
        <v>313</v>
      </c>
      <c r="X22" s="75">
        <v>7</v>
      </c>
      <c r="Y22" s="75" t="s">
        <v>313</v>
      </c>
      <c r="Z22" s="75">
        <v>2</v>
      </c>
      <c r="AA22" s="75" t="s">
        <v>313</v>
      </c>
      <c r="AB22" s="78"/>
      <c r="AC22" s="72"/>
      <c r="AD22" s="72"/>
      <c r="AE22" s="72" t="s">
        <v>6</v>
      </c>
      <c r="AF22" s="436"/>
      <c r="AG22" s="88">
        <v>2.0178571428571428</v>
      </c>
      <c r="AH22" s="89">
        <v>2.0178571428571428</v>
      </c>
      <c r="AI22" s="89">
        <v>2.0555555555555554</v>
      </c>
      <c r="AJ22" s="89">
        <v>2.08</v>
      </c>
      <c r="AK22" s="89" t="s">
        <v>313</v>
      </c>
      <c r="AL22" s="89">
        <v>1.75</v>
      </c>
      <c r="AM22" s="89" t="s">
        <v>313</v>
      </c>
      <c r="AN22" s="89">
        <v>1</v>
      </c>
      <c r="AO22" s="89" t="s">
        <v>313</v>
      </c>
      <c r="AP22" s="78"/>
    </row>
    <row r="23" spans="1:42" s="55" customFormat="1" ht="17.100000000000001" customHeight="1">
      <c r="A23" s="72"/>
      <c r="B23" s="72"/>
      <c r="C23" s="72" t="s">
        <v>10</v>
      </c>
      <c r="D23" s="436"/>
      <c r="E23" s="74">
        <v>84</v>
      </c>
      <c r="F23" s="75">
        <v>83</v>
      </c>
      <c r="G23" s="75">
        <v>83</v>
      </c>
      <c r="H23" s="75">
        <v>80</v>
      </c>
      <c r="I23" s="75" t="s">
        <v>313</v>
      </c>
      <c r="J23" s="75">
        <v>3</v>
      </c>
      <c r="K23" s="75" t="s">
        <v>313</v>
      </c>
      <c r="L23" s="75" t="s">
        <v>313</v>
      </c>
      <c r="M23" s="75">
        <v>1</v>
      </c>
      <c r="N23" s="78"/>
      <c r="O23" s="72"/>
      <c r="P23" s="72"/>
      <c r="Q23" s="72" t="s">
        <v>10</v>
      </c>
      <c r="R23" s="436"/>
      <c r="S23" s="74">
        <v>176</v>
      </c>
      <c r="T23" s="75">
        <v>175</v>
      </c>
      <c r="U23" s="75">
        <v>175</v>
      </c>
      <c r="V23" s="75">
        <v>169</v>
      </c>
      <c r="W23" s="75" t="s">
        <v>313</v>
      </c>
      <c r="X23" s="75">
        <v>6</v>
      </c>
      <c r="Y23" s="75" t="s">
        <v>313</v>
      </c>
      <c r="Z23" s="75" t="s">
        <v>313</v>
      </c>
      <c r="AA23" s="75">
        <v>1</v>
      </c>
      <c r="AB23" s="78"/>
      <c r="AC23" s="72"/>
      <c r="AD23" s="72"/>
      <c r="AE23" s="72" t="s">
        <v>10</v>
      </c>
      <c r="AF23" s="436"/>
      <c r="AG23" s="88">
        <v>2.0952380952380953</v>
      </c>
      <c r="AH23" s="89">
        <v>2.1084337349397591</v>
      </c>
      <c r="AI23" s="89">
        <v>2.1084337349397591</v>
      </c>
      <c r="AJ23" s="89">
        <v>2.1124999999999998</v>
      </c>
      <c r="AK23" s="89" t="s">
        <v>313</v>
      </c>
      <c r="AL23" s="89">
        <v>2</v>
      </c>
      <c r="AM23" s="89" t="s">
        <v>313</v>
      </c>
      <c r="AN23" s="89" t="s">
        <v>313</v>
      </c>
      <c r="AO23" s="89">
        <v>1</v>
      </c>
      <c r="AP23" s="78"/>
    </row>
    <row r="24" spans="1:42" s="55" customFormat="1" ht="17.100000000000001" customHeight="1">
      <c r="A24" s="72"/>
      <c r="B24" s="72"/>
      <c r="C24" s="72" t="s">
        <v>11</v>
      </c>
      <c r="D24" s="436"/>
      <c r="E24" s="74" t="s">
        <v>313</v>
      </c>
      <c r="F24" s="75" t="s">
        <v>313</v>
      </c>
      <c r="G24" s="75" t="s">
        <v>313</v>
      </c>
      <c r="H24" s="75" t="s">
        <v>313</v>
      </c>
      <c r="I24" s="75" t="s">
        <v>313</v>
      </c>
      <c r="J24" s="75" t="s">
        <v>313</v>
      </c>
      <c r="K24" s="75" t="s">
        <v>313</v>
      </c>
      <c r="L24" s="75" t="s">
        <v>313</v>
      </c>
      <c r="M24" s="75" t="s">
        <v>313</v>
      </c>
      <c r="N24" s="78"/>
      <c r="O24" s="72"/>
      <c r="P24" s="72"/>
      <c r="Q24" s="72" t="s">
        <v>11</v>
      </c>
      <c r="R24" s="436"/>
      <c r="S24" s="74" t="s">
        <v>313</v>
      </c>
      <c r="T24" s="75" t="s">
        <v>313</v>
      </c>
      <c r="U24" s="75" t="s">
        <v>313</v>
      </c>
      <c r="V24" s="75" t="s">
        <v>313</v>
      </c>
      <c r="W24" s="75" t="s">
        <v>313</v>
      </c>
      <c r="X24" s="75" t="s">
        <v>313</v>
      </c>
      <c r="Y24" s="75" t="s">
        <v>313</v>
      </c>
      <c r="Z24" s="75" t="s">
        <v>313</v>
      </c>
      <c r="AA24" s="75" t="s">
        <v>313</v>
      </c>
      <c r="AB24" s="78"/>
      <c r="AC24" s="72"/>
      <c r="AD24" s="72"/>
      <c r="AE24" s="72" t="s">
        <v>11</v>
      </c>
      <c r="AF24" s="436"/>
      <c r="AG24" s="88" t="s">
        <v>313</v>
      </c>
      <c r="AH24" s="89" t="s">
        <v>313</v>
      </c>
      <c r="AI24" s="89" t="s">
        <v>313</v>
      </c>
      <c r="AJ24" s="89" t="s">
        <v>313</v>
      </c>
      <c r="AK24" s="89" t="s">
        <v>313</v>
      </c>
      <c r="AL24" s="89" t="s">
        <v>313</v>
      </c>
      <c r="AM24" s="89" t="s">
        <v>313</v>
      </c>
      <c r="AN24" s="89" t="s">
        <v>313</v>
      </c>
      <c r="AO24" s="89" t="s">
        <v>313</v>
      </c>
      <c r="AP24" s="78"/>
    </row>
    <row r="25" spans="1:42" s="55" customFormat="1" ht="17.100000000000001" customHeight="1">
      <c r="A25" s="72"/>
      <c r="B25" s="72" t="s">
        <v>12</v>
      </c>
      <c r="C25" s="72"/>
      <c r="D25" s="436"/>
      <c r="E25" s="75">
        <v>1448</v>
      </c>
      <c r="F25" s="75">
        <v>1435</v>
      </c>
      <c r="G25" s="75">
        <v>1402</v>
      </c>
      <c r="H25" s="75">
        <v>1048</v>
      </c>
      <c r="I25" s="75">
        <v>227</v>
      </c>
      <c r="J25" s="75">
        <v>112</v>
      </c>
      <c r="K25" s="75">
        <v>15</v>
      </c>
      <c r="L25" s="75">
        <v>33</v>
      </c>
      <c r="M25" s="75">
        <v>13</v>
      </c>
      <c r="N25" s="78"/>
      <c r="O25" s="72"/>
      <c r="P25" s="72" t="s">
        <v>12</v>
      </c>
      <c r="Q25" s="72"/>
      <c r="R25" s="436"/>
      <c r="S25" s="75">
        <v>3079</v>
      </c>
      <c r="T25" s="75">
        <v>3057</v>
      </c>
      <c r="U25" s="75">
        <v>2986</v>
      </c>
      <c r="V25" s="75">
        <v>2378</v>
      </c>
      <c r="W25" s="75">
        <v>346</v>
      </c>
      <c r="X25" s="75">
        <v>233</v>
      </c>
      <c r="Y25" s="75">
        <v>29</v>
      </c>
      <c r="Z25" s="75">
        <v>71</v>
      </c>
      <c r="AA25" s="75">
        <v>22</v>
      </c>
      <c r="AB25" s="78"/>
      <c r="AC25" s="72"/>
      <c r="AD25" s="72" t="s">
        <v>12</v>
      </c>
      <c r="AE25" s="72"/>
      <c r="AF25" s="436"/>
      <c r="AG25" s="88">
        <v>2.1263812154696131</v>
      </c>
      <c r="AH25" s="89">
        <v>2.1303135888501741</v>
      </c>
      <c r="AI25" s="89">
        <v>2.1298145506419401</v>
      </c>
      <c r="AJ25" s="89">
        <v>2.2690839694656488</v>
      </c>
      <c r="AK25" s="89">
        <v>1.5242290748898679</v>
      </c>
      <c r="AL25" s="89">
        <v>2.0803571428571428</v>
      </c>
      <c r="AM25" s="89">
        <v>1.9333333333333333</v>
      </c>
      <c r="AN25" s="89">
        <v>2.1515151515151514</v>
      </c>
      <c r="AO25" s="89">
        <v>1.6923076923076923</v>
      </c>
      <c r="AP25" s="78"/>
    </row>
    <row r="26" spans="1:42" s="55" customFormat="1" ht="17.100000000000001" customHeight="1">
      <c r="A26" s="72"/>
      <c r="B26" s="72"/>
      <c r="C26" s="72" t="s">
        <v>4</v>
      </c>
      <c r="D26" s="436"/>
      <c r="E26" s="74">
        <v>889</v>
      </c>
      <c r="F26" s="75">
        <v>881</v>
      </c>
      <c r="G26" s="75">
        <v>856</v>
      </c>
      <c r="H26" s="75">
        <v>602</v>
      </c>
      <c r="I26" s="75">
        <v>183</v>
      </c>
      <c r="J26" s="75">
        <v>67</v>
      </c>
      <c r="K26" s="75">
        <v>4</v>
      </c>
      <c r="L26" s="75">
        <v>25</v>
      </c>
      <c r="M26" s="75">
        <v>8</v>
      </c>
      <c r="N26" s="78"/>
      <c r="O26" s="72"/>
      <c r="P26" s="72"/>
      <c r="Q26" s="72" t="s">
        <v>4</v>
      </c>
      <c r="R26" s="436"/>
      <c r="S26" s="74">
        <v>1808</v>
      </c>
      <c r="T26" s="75">
        <v>1796</v>
      </c>
      <c r="U26" s="75">
        <v>1748</v>
      </c>
      <c r="V26" s="75">
        <v>1347</v>
      </c>
      <c r="W26" s="75">
        <v>263</v>
      </c>
      <c r="X26" s="75">
        <v>133</v>
      </c>
      <c r="Y26" s="75">
        <v>5</v>
      </c>
      <c r="Z26" s="75">
        <v>48</v>
      </c>
      <c r="AA26" s="75">
        <v>12</v>
      </c>
      <c r="AB26" s="78"/>
      <c r="AC26" s="72"/>
      <c r="AD26" s="72"/>
      <c r="AE26" s="72" t="s">
        <v>4</v>
      </c>
      <c r="AF26" s="436"/>
      <c r="AG26" s="88">
        <v>2.0337457817772777</v>
      </c>
      <c r="AH26" s="89">
        <v>2.0385925085130534</v>
      </c>
      <c r="AI26" s="89">
        <v>2.042056074766355</v>
      </c>
      <c r="AJ26" s="89">
        <v>2.2375415282392028</v>
      </c>
      <c r="AK26" s="89">
        <v>1.4371584699453552</v>
      </c>
      <c r="AL26" s="89">
        <v>1.9850746268656716</v>
      </c>
      <c r="AM26" s="89">
        <v>1.25</v>
      </c>
      <c r="AN26" s="89">
        <v>1.92</v>
      </c>
      <c r="AO26" s="89">
        <v>1.5</v>
      </c>
      <c r="AP26" s="78"/>
    </row>
    <row r="27" spans="1:42" s="55" customFormat="1" ht="17.100000000000001" customHeight="1">
      <c r="A27" s="72"/>
      <c r="B27" s="72"/>
      <c r="C27" s="72" t="s">
        <v>5</v>
      </c>
      <c r="D27" s="436"/>
      <c r="E27" s="74">
        <v>117</v>
      </c>
      <c r="F27" s="75">
        <v>116</v>
      </c>
      <c r="G27" s="75">
        <v>115</v>
      </c>
      <c r="H27" s="75">
        <v>103</v>
      </c>
      <c r="I27" s="75" t="s">
        <v>313</v>
      </c>
      <c r="J27" s="75">
        <v>12</v>
      </c>
      <c r="K27" s="75" t="s">
        <v>313</v>
      </c>
      <c r="L27" s="75">
        <v>1</v>
      </c>
      <c r="M27" s="75">
        <v>1</v>
      </c>
      <c r="N27" s="78"/>
      <c r="O27" s="72"/>
      <c r="P27" s="72"/>
      <c r="Q27" s="72" t="s">
        <v>5</v>
      </c>
      <c r="R27" s="436"/>
      <c r="S27" s="74">
        <v>259</v>
      </c>
      <c r="T27" s="75">
        <v>253</v>
      </c>
      <c r="U27" s="75">
        <v>249</v>
      </c>
      <c r="V27" s="75">
        <v>225</v>
      </c>
      <c r="W27" s="75" t="s">
        <v>313</v>
      </c>
      <c r="X27" s="75">
        <v>24</v>
      </c>
      <c r="Y27" s="75" t="s">
        <v>313</v>
      </c>
      <c r="Z27" s="75">
        <v>4</v>
      </c>
      <c r="AA27" s="75">
        <v>6</v>
      </c>
      <c r="AB27" s="78"/>
      <c r="AC27" s="72"/>
      <c r="AD27" s="72"/>
      <c r="AE27" s="72" t="s">
        <v>5</v>
      </c>
      <c r="AF27" s="436"/>
      <c r="AG27" s="88">
        <v>2.2136752136752138</v>
      </c>
      <c r="AH27" s="89">
        <v>2.1810344827586206</v>
      </c>
      <c r="AI27" s="89">
        <v>2.1652173913043478</v>
      </c>
      <c r="AJ27" s="89">
        <v>2.1844660194174756</v>
      </c>
      <c r="AK27" s="89" t="s">
        <v>313</v>
      </c>
      <c r="AL27" s="89">
        <v>2</v>
      </c>
      <c r="AM27" s="89" t="s">
        <v>313</v>
      </c>
      <c r="AN27" s="89">
        <v>4</v>
      </c>
      <c r="AO27" s="89">
        <v>6</v>
      </c>
      <c r="AP27" s="78"/>
    </row>
    <row r="28" spans="1:42" s="55" customFormat="1" ht="17.100000000000001" customHeight="1">
      <c r="A28" s="72"/>
      <c r="B28" s="72"/>
      <c r="C28" s="72" t="s">
        <v>6</v>
      </c>
      <c r="D28" s="31"/>
      <c r="E28" s="74">
        <v>442</v>
      </c>
      <c r="F28" s="75">
        <v>438</v>
      </c>
      <c r="G28" s="75">
        <v>431</v>
      </c>
      <c r="H28" s="75">
        <v>343</v>
      </c>
      <c r="I28" s="75">
        <v>44</v>
      </c>
      <c r="J28" s="75">
        <v>33</v>
      </c>
      <c r="K28" s="75">
        <v>11</v>
      </c>
      <c r="L28" s="75">
        <v>7</v>
      </c>
      <c r="M28" s="75">
        <v>4</v>
      </c>
      <c r="N28" s="78"/>
      <c r="O28" s="72"/>
      <c r="P28" s="72"/>
      <c r="Q28" s="72" t="s">
        <v>6</v>
      </c>
      <c r="R28" s="31"/>
      <c r="S28" s="74">
        <v>1012</v>
      </c>
      <c r="T28" s="75">
        <v>1008</v>
      </c>
      <c r="U28" s="75">
        <v>989</v>
      </c>
      <c r="V28" s="75">
        <v>806</v>
      </c>
      <c r="W28" s="75">
        <v>83</v>
      </c>
      <c r="X28" s="75">
        <v>76</v>
      </c>
      <c r="Y28" s="75">
        <v>24</v>
      </c>
      <c r="Z28" s="75">
        <v>19</v>
      </c>
      <c r="AA28" s="75">
        <v>4</v>
      </c>
      <c r="AB28" s="78"/>
      <c r="AC28" s="72"/>
      <c r="AD28" s="72"/>
      <c r="AE28" s="72" t="s">
        <v>6</v>
      </c>
      <c r="AF28" s="31"/>
      <c r="AG28" s="88">
        <v>2.2895927601809953</v>
      </c>
      <c r="AH28" s="89">
        <v>2.3013698630136985</v>
      </c>
      <c r="AI28" s="89">
        <v>2.2946635730858467</v>
      </c>
      <c r="AJ28" s="89">
        <v>2.3498542274052476</v>
      </c>
      <c r="AK28" s="89">
        <v>1.8863636363636365</v>
      </c>
      <c r="AL28" s="89">
        <v>2.3030303030303032</v>
      </c>
      <c r="AM28" s="89">
        <v>2.1818181818181817</v>
      </c>
      <c r="AN28" s="89">
        <v>2.7142857142857144</v>
      </c>
      <c r="AO28" s="89">
        <v>1</v>
      </c>
      <c r="AP28" s="78"/>
    </row>
    <row r="29" spans="1:42" s="55" customFormat="1" ht="17.100000000000001" customHeight="1">
      <c r="A29" s="72"/>
      <c r="B29" s="72"/>
      <c r="C29" s="72" t="s">
        <v>10</v>
      </c>
      <c r="D29" s="31"/>
      <c r="E29" s="74" t="s">
        <v>313</v>
      </c>
      <c r="F29" s="75" t="s">
        <v>313</v>
      </c>
      <c r="G29" s="75" t="s">
        <v>313</v>
      </c>
      <c r="H29" s="75" t="s">
        <v>313</v>
      </c>
      <c r="I29" s="75" t="s">
        <v>313</v>
      </c>
      <c r="J29" s="75" t="s">
        <v>313</v>
      </c>
      <c r="K29" s="75" t="s">
        <v>313</v>
      </c>
      <c r="L29" s="75" t="s">
        <v>313</v>
      </c>
      <c r="M29" s="75" t="s">
        <v>313</v>
      </c>
      <c r="N29" s="78"/>
      <c r="O29" s="72"/>
      <c r="P29" s="72"/>
      <c r="Q29" s="72" t="s">
        <v>10</v>
      </c>
      <c r="R29" s="31"/>
      <c r="S29" s="74" t="s">
        <v>313</v>
      </c>
      <c r="T29" s="75" t="s">
        <v>313</v>
      </c>
      <c r="U29" s="75" t="s">
        <v>313</v>
      </c>
      <c r="V29" s="75" t="s">
        <v>313</v>
      </c>
      <c r="W29" s="75" t="s">
        <v>313</v>
      </c>
      <c r="X29" s="75" t="s">
        <v>313</v>
      </c>
      <c r="Y29" s="75" t="s">
        <v>313</v>
      </c>
      <c r="Z29" s="75" t="s">
        <v>313</v>
      </c>
      <c r="AA29" s="75" t="s">
        <v>313</v>
      </c>
      <c r="AB29" s="78"/>
      <c r="AC29" s="72"/>
      <c r="AD29" s="72"/>
      <c r="AE29" s="72" t="s">
        <v>10</v>
      </c>
      <c r="AF29" s="31"/>
      <c r="AG29" s="88" t="s">
        <v>313</v>
      </c>
      <c r="AH29" s="89" t="s">
        <v>313</v>
      </c>
      <c r="AI29" s="89" t="s">
        <v>313</v>
      </c>
      <c r="AJ29" s="89" t="s">
        <v>313</v>
      </c>
      <c r="AK29" s="89" t="s">
        <v>313</v>
      </c>
      <c r="AL29" s="89" t="s">
        <v>313</v>
      </c>
      <c r="AM29" s="89" t="s">
        <v>313</v>
      </c>
      <c r="AN29" s="89" t="s">
        <v>313</v>
      </c>
      <c r="AO29" s="89" t="s">
        <v>313</v>
      </c>
      <c r="AP29" s="78"/>
    </row>
    <row r="30" spans="1:42" s="55" customFormat="1" ht="17.100000000000001" customHeight="1">
      <c r="A30" s="72"/>
      <c r="B30" s="72" t="s">
        <v>13</v>
      </c>
      <c r="C30" s="72"/>
      <c r="D30" s="436"/>
      <c r="E30" s="75">
        <v>2361</v>
      </c>
      <c r="F30" s="75">
        <v>2335</v>
      </c>
      <c r="G30" s="75">
        <v>2289</v>
      </c>
      <c r="H30" s="75">
        <v>1649</v>
      </c>
      <c r="I30" s="75" t="s">
        <v>313</v>
      </c>
      <c r="J30" s="75">
        <v>603</v>
      </c>
      <c r="K30" s="75">
        <v>37</v>
      </c>
      <c r="L30" s="75">
        <v>46</v>
      </c>
      <c r="M30" s="75">
        <v>26</v>
      </c>
      <c r="N30" s="78"/>
      <c r="O30" s="72"/>
      <c r="P30" s="72" t="s">
        <v>13</v>
      </c>
      <c r="Q30" s="72"/>
      <c r="R30" s="436"/>
      <c r="S30" s="75">
        <v>4826</v>
      </c>
      <c r="T30" s="75">
        <v>4777</v>
      </c>
      <c r="U30" s="75">
        <v>4690</v>
      </c>
      <c r="V30" s="75">
        <v>3496</v>
      </c>
      <c r="W30" s="75" t="s">
        <v>313</v>
      </c>
      <c r="X30" s="75">
        <v>1126</v>
      </c>
      <c r="Y30" s="75">
        <v>68</v>
      </c>
      <c r="Z30" s="75">
        <v>87</v>
      </c>
      <c r="AA30" s="75">
        <v>49</v>
      </c>
      <c r="AB30" s="78"/>
      <c r="AC30" s="72"/>
      <c r="AD30" s="72" t="s">
        <v>13</v>
      </c>
      <c r="AE30" s="72"/>
      <c r="AF30" s="436"/>
      <c r="AG30" s="88">
        <v>2.0440491317238458</v>
      </c>
      <c r="AH30" s="89">
        <v>2.0458244111349035</v>
      </c>
      <c r="AI30" s="89">
        <v>2.0489296636085625</v>
      </c>
      <c r="AJ30" s="89">
        <v>2.1200727713765919</v>
      </c>
      <c r="AK30" s="89" t="s">
        <v>313</v>
      </c>
      <c r="AL30" s="89">
        <v>1.8673300165837479</v>
      </c>
      <c r="AM30" s="89">
        <v>1.8378378378378379</v>
      </c>
      <c r="AN30" s="89">
        <v>1.8913043478260869</v>
      </c>
      <c r="AO30" s="89">
        <v>1.8846153846153846</v>
      </c>
      <c r="AP30" s="78"/>
    </row>
    <row r="31" spans="1:42" s="55" customFormat="1" ht="17.100000000000001" customHeight="1">
      <c r="A31" s="72"/>
      <c r="B31" s="72"/>
      <c r="C31" s="72" t="s">
        <v>4</v>
      </c>
      <c r="D31" s="436"/>
      <c r="E31" s="74">
        <v>387</v>
      </c>
      <c r="F31" s="75">
        <v>381</v>
      </c>
      <c r="G31" s="75">
        <v>376</v>
      </c>
      <c r="H31" s="75">
        <v>256</v>
      </c>
      <c r="I31" s="75" t="s">
        <v>313</v>
      </c>
      <c r="J31" s="75">
        <v>117</v>
      </c>
      <c r="K31" s="75">
        <v>3</v>
      </c>
      <c r="L31" s="75">
        <v>5</v>
      </c>
      <c r="M31" s="75">
        <v>6</v>
      </c>
      <c r="N31" s="78"/>
      <c r="O31" s="72"/>
      <c r="P31" s="72"/>
      <c r="Q31" s="72" t="s">
        <v>4</v>
      </c>
      <c r="R31" s="436"/>
      <c r="S31" s="74">
        <v>782</v>
      </c>
      <c r="T31" s="75">
        <v>765</v>
      </c>
      <c r="U31" s="75">
        <v>759</v>
      </c>
      <c r="V31" s="75">
        <v>524</v>
      </c>
      <c r="W31" s="75" t="s">
        <v>313</v>
      </c>
      <c r="X31" s="75">
        <v>231</v>
      </c>
      <c r="Y31" s="75">
        <v>4</v>
      </c>
      <c r="Z31" s="75">
        <v>6</v>
      </c>
      <c r="AA31" s="75">
        <v>17</v>
      </c>
      <c r="AB31" s="78"/>
      <c r="AC31" s="72"/>
      <c r="AD31" s="72"/>
      <c r="AE31" s="72" t="s">
        <v>4</v>
      </c>
      <c r="AF31" s="436"/>
      <c r="AG31" s="88">
        <v>2.0206718346253232</v>
      </c>
      <c r="AH31" s="89">
        <v>2.0078740157480315</v>
      </c>
      <c r="AI31" s="89">
        <v>2.0186170212765959</v>
      </c>
      <c r="AJ31" s="89">
        <v>2.046875</v>
      </c>
      <c r="AK31" s="89" t="s">
        <v>313</v>
      </c>
      <c r="AL31" s="89">
        <v>1.9743589743589745</v>
      </c>
      <c r="AM31" s="89">
        <v>1.3333333333333333</v>
      </c>
      <c r="AN31" s="89">
        <v>1.2</v>
      </c>
      <c r="AO31" s="89">
        <v>2.8333333333333335</v>
      </c>
      <c r="AP31" s="78"/>
    </row>
    <row r="32" spans="1:42" s="55" customFormat="1" ht="17.100000000000001" customHeight="1">
      <c r="A32" s="72"/>
      <c r="B32" s="72"/>
      <c r="C32" s="72" t="s">
        <v>5</v>
      </c>
      <c r="D32" s="436"/>
      <c r="E32" s="74">
        <v>430</v>
      </c>
      <c r="F32" s="75">
        <v>428</v>
      </c>
      <c r="G32" s="75">
        <v>421</v>
      </c>
      <c r="H32" s="75">
        <v>297</v>
      </c>
      <c r="I32" s="75" t="s">
        <v>313</v>
      </c>
      <c r="J32" s="75">
        <v>120</v>
      </c>
      <c r="K32" s="75">
        <v>4</v>
      </c>
      <c r="L32" s="75">
        <v>7</v>
      </c>
      <c r="M32" s="75">
        <v>2</v>
      </c>
      <c r="N32" s="78"/>
      <c r="O32" s="72"/>
      <c r="P32" s="72"/>
      <c r="Q32" s="72" t="s">
        <v>5</v>
      </c>
      <c r="R32" s="436"/>
      <c r="S32" s="74">
        <v>889</v>
      </c>
      <c r="T32" s="75">
        <v>887</v>
      </c>
      <c r="U32" s="75">
        <v>873</v>
      </c>
      <c r="V32" s="75">
        <v>638</v>
      </c>
      <c r="W32" s="75" t="s">
        <v>313</v>
      </c>
      <c r="X32" s="75">
        <v>227</v>
      </c>
      <c r="Y32" s="75">
        <v>8</v>
      </c>
      <c r="Z32" s="75">
        <v>14</v>
      </c>
      <c r="AA32" s="75">
        <v>2</v>
      </c>
      <c r="AB32" s="78"/>
      <c r="AC32" s="72"/>
      <c r="AD32" s="72"/>
      <c r="AE32" s="72" t="s">
        <v>5</v>
      </c>
      <c r="AF32" s="436"/>
      <c r="AG32" s="88">
        <v>2.0674418604651161</v>
      </c>
      <c r="AH32" s="89">
        <v>2.0724299065420562</v>
      </c>
      <c r="AI32" s="89">
        <v>2.0736342042755345</v>
      </c>
      <c r="AJ32" s="89">
        <v>2.1481481481481484</v>
      </c>
      <c r="AK32" s="89" t="s">
        <v>313</v>
      </c>
      <c r="AL32" s="89">
        <v>1.8916666666666666</v>
      </c>
      <c r="AM32" s="89">
        <v>2</v>
      </c>
      <c r="AN32" s="89">
        <v>2</v>
      </c>
      <c r="AO32" s="89">
        <v>1</v>
      </c>
      <c r="AP32" s="78"/>
    </row>
    <row r="33" spans="1:42" s="55" customFormat="1" ht="17.100000000000001" customHeight="1">
      <c r="A33" s="72"/>
      <c r="B33" s="72"/>
      <c r="C33" s="72" t="s">
        <v>6</v>
      </c>
      <c r="D33" s="436"/>
      <c r="E33" s="74">
        <v>537</v>
      </c>
      <c r="F33" s="75">
        <v>533</v>
      </c>
      <c r="G33" s="75">
        <v>518</v>
      </c>
      <c r="H33" s="75">
        <v>365</v>
      </c>
      <c r="I33" s="75" t="s">
        <v>313</v>
      </c>
      <c r="J33" s="75">
        <v>152</v>
      </c>
      <c r="K33" s="75">
        <v>1</v>
      </c>
      <c r="L33" s="75">
        <v>15</v>
      </c>
      <c r="M33" s="75">
        <v>4</v>
      </c>
      <c r="N33" s="78"/>
      <c r="O33" s="72"/>
      <c r="P33" s="72"/>
      <c r="Q33" s="72" t="s">
        <v>6</v>
      </c>
      <c r="R33" s="436"/>
      <c r="S33" s="74">
        <v>1035</v>
      </c>
      <c r="T33" s="75">
        <v>1025</v>
      </c>
      <c r="U33" s="75">
        <v>1002</v>
      </c>
      <c r="V33" s="75">
        <v>772</v>
      </c>
      <c r="W33" s="75" t="s">
        <v>313</v>
      </c>
      <c r="X33" s="75">
        <v>228</v>
      </c>
      <c r="Y33" s="75">
        <v>2</v>
      </c>
      <c r="Z33" s="75">
        <v>23</v>
      </c>
      <c r="AA33" s="75">
        <v>10</v>
      </c>
      <c r="AB33" s="78"/>
      <c r="AC33" s="72"/>
      <c r="AD33" s="72"/>
      <c r="AE33" s="72" t="s">
        <v>6</v>
      </c>
      <c r="AF33" s="436"/>
      <c r="AG33" s="88">
        <v>1.9273743016759777</v>
      </c>
      <c r="AH33" s="89">
        <v>1.9230769230769231</v>
      </c>
      <c r="AI33" s="89">
        <v>1.9343629343629343</v>
      </c>
      <c r="AJ33" s="89">
        <v>2.1150684931506851</v>
      </c>
      <c r="AK33" s="89" t="s">
        <v>313</v>
      </c>
      <c r="AL33" s="89">
        <v>1.5</v>
      </c>
      <c r="AM33" s="89">
        <v>2</v>
      </c>
      <c r="AN33" s="89">
        <v>1.5333333333333334</v>
      </c>
      <c r="AO33" s="89">
        <v>2.5</v>
      </c>
      <c r="AP33" s="78"/>
    </row>
    <row r="34" spans="1:42" s="55" customFormat="1" ht="17.100000000000001" customHeight="1">
      <c r="A34" s="72"/>
      <c r="B34" s="72"/>
      <c r="C34" s="72" t="s">
        <v>10</v>
      </c>
      <c r="D34" s="436"/>
      <c r="E34" s="74">
        <v>517</v>
      </c>
      <c r="F34" s="75">
        <v>514</v>
      </c>
      <c r="G34" s="75">
        <v>507</v>
      </c>
      <c r="H34" s="75">
        <v>347</v>
      </c>
      <c r="I34" s="75" t="s">
        <v>313</v>
      </c>
      <c r="J34" s="75">
        <v>144</v>
      </c>
      <c r="K34" s="75">
        <v>16</v>
      </c>
      <c r="L34" s="75">
        <v>7</v>
      </c>
      <c r="M34" s="75">
        <v>3</v>
      </c>
      <c r="N34" s="78"/>
      <c r="O34" s="72"/>
      <c r="P34" s="72"/>
      <c r="Q34" s="72" t="s">
        <v>10</v>
      </c>
      <c r="R34" s="436"/>
      <c r="S34" s="74">
        <v>1105</v>
      </c>
      <c r="T34" s="75">
        <v>1099</v>
      </c>
      <c r="U34" s="75">
        <v>1085</v>
      </c>
      <c r="V34" s="75">
        <v>765</v>
      </c>
      <c r="W34" s="75" t="s">
        <v>313</v>
      </c>
      <c r="X34" s="75">
        <v>285</v>
      </c>
      <c r="Y34" s="75">
        <v>35</v>
      </c>
      <c r="Z34" s="75">
        <v>14</v>
      </c>
      <c r="AA34" s="75">
        <v>6</v>
      </c>
      <c r="AB34" s="78"/>
      <c r="AC34" s="72"/>
      <c r="AD34" s="72"/>
      <c r="AE34" s="72" t="s">
        <v>10</v>
      </c>
      <c r="AF34" s="436"/>
      <c r="AG34" s="88">
        <v>2.137330754352031</v>
      </c>
      <c r="AH34" s="89">
        <v>2.1381322957198443</v>
      </c>
      <c r="AI34" s="89">
        <v>2.1400394477317555</v>
      </c>
      <c r="AJ34" s="89">
        <v>2.2046109510086453</v>
      </c>
      <c r="AK34" s="89" t="s">
        <v>313</v>
      </c>
      <c r="AL34" s="89">
        <v>1.9791666666666667</v>
      </c>
      <c r="AM34" s="89">
        <v>2.1875</v>
      </c>
      <c r="AN34" s="89">
        <v>2</v>
      </c>
      <c r="AO34" s="89">
        <v>2</v>
      </c>
      <c r="AP34" s="78"/>
    </row>
    <row r="35" spans="1:42" s="55" customFormat="1" ht="17.100000000000001" customHeight="1">
      <c r="A35" s="72"/>
      <c r="B35" s="72"/>
      <c r="C35" s="72" t="s">
        <v>11</v>
      </c>
      <c r="D35" s="436"/>
      <c r="E35" s="74">
        <v>490</v>
      </c>
      <c r="F35" s="75">
        <v>479</v>
      </c>
      <c r="G35" s="75">
        <v>467</v>
      </c>
      <c r="H35" s="75">
        <v>384</v>
      </c>
      <c r="I35" s="75" t="s">
        <v>313</v>
      </c>
      <c r="J35" s="75">
        <v>70</v>
      </c>
      <c r="K35" s="75">
        <v>13</v>
      </c>
      <c r="L35" s="75">
        <v>12</v>
      </c>
      <c r="M35" s="75">
        <v>11</v>
      </c>
      <c r="N35" s="78"/>
      <c r="O35" s="72"/>
      <c r="P35" s="72"/>
      <c r="Q35" s="72" t="s">
        <v>11</v>
      </c>
      <c r="R35" s="436"/>
      <c r="S35" s="74">
        <v>1015</v>
      </c>
      <c r="T35" s="75">
        <v>1001</v>
      </c>
      <c r="U35" s="75">
        <v>971</v>
      </c>
      <c r="V35" s="75">
        <v>797</v>
      </c>
      <c r="W35" s="75" t="s">
        <v>313</v>
      </c>
      <c r="X35" s="75">
        <v>155</v>
      </c>
      <c r="Y35" s="75">
        <v>19</v>
      </c>
      <c r="Z35" s="75">
        <v>30</v>
      </c>
      <c r="AA35" s="75">
        <v>14</v>
      </c>
      <c r="AB35" s="78"/>
      <c r="AC35" s="72"/>
      <c r="AD35" s="72"/>
      <c r="AE35" s="72" t="s">
        <v>11</v>
      </c>
      <c r="AF35" s="436"/>
      <c r="AG35" s="88">
        <v>2.0714285714285716</v>
      </c>
      <c r="AH35" s="89">
        <v>2.0897703549060545</v>
      </c>
      <c r="AI35" s="89">
        <v>2.0792291220556747</v>
      </c>
      <c r="AJ35" s="89">
        <v>2.0755208333333335</v>
      </c>
      <c r="AK35" s="89" t="s">
        <v>313</v>
      </c>
      <c r="AL35" s="89">
        <v>2.2142857142857144</v>
      </c>
      <c r="AM35" s="89">
        <v>1.4615384615384615</v>
      </c>
      <c r="AN35" s="89">
        <v>2.5</v>
      </c>
      <c r="AO35" s="89">
        <v>1.2727272727272727</v>
      </c>
      <c r="AP35" s="78"/>
    </row>
    <row r="36" spans="1:42" s="55" customFormat="1" ht="17.100000000000001" customHeight="1">
      <c r="A36" s="72"/>
      <c r="B36" s="72" t="s">
        <v>14</v>
      </c>
      <c r="C36" s="72"/>
      <c r="D36" s="436"/>
      <c r="E36" s="75">
        <v>1543</v>
      </c>
      <c r="F36" s="75">
        <v>1529</v>
      </c>
      <c r="G36" s="75">
        <v>1493</v>
      </c>
      <c r="H36" s="75">
        <v>1325</v>
      </c>
      <c r="I36" s="75" t="s">
        <v>313</v>
      </c>
      <c r="J36" s="75">
        <v>164</v>
      </c>
      <c r="K36" s="75">
        <v>4</v>
      </c>
      <c r="L36" s="75">
        <v>36</v>
      </c>
      <c r="M36" s="75">
        <v>14</v>
      </c>
      <c r="N36" s="78"/>
      <c r="O36" s="72"/>
      <c r="P36" s="72" t="s">
        <v>14</v>
      </c>
      <c r="Q36" s="72"/>
      <c r="R36" s="436"/>
      <c r="S36" s="75">
        <v>3631</v>
      </c>
      <c r="T36" s="75">
        <v>3610</v>
      </c>
      <c r="U36" s="75">
        <v>3545</v>
      </c>
      <c r="V36" s="75">
        <v>3185</v>
      </c>
      <c r="W36" s="75" t="s">
        <v>313</v>
      </c>
      <c r="X36" s="75">
        <v>350</v>
      </c>
      <c r="Y36" s="75">
        <v>10</v>
      </c>
      <c r="Z36" s="75">
        <v>65</v>
      </c>
      <c r="AA36" s="75">
        <v>21</v>
      </c>
      <c r="AB36" s="78"/>
      <c r="AC36" s="72"/>
      <c r="AD36" s="72" t="s">
        <v>14</v>
      </c>
      <c r="AE36" s="72"/>
      <c r="AF36" s="436"/>
      <c r="AG36" s="88">
        <v>2.3532080362929357</v>
      </c>
      <c r="AH36" s="89">
        <v>2.3610202746893396</v>
      </c>
      <c r="AI36" s="89">
        <v>2.374413931681179</v>
      </c>
      <c r="AJ36" s="89">
        <v>2.4037735849056605</v>
      </c>
      <c r="AK36" s="89" t="s">
        <v>313</v>
      </c>
      <c r="AL36" s="89">
        <v>2.1341463414634148</v>
      </c>
      <c r="AM36" s="89">
        <v>2.5</v>
      </c>
      <c r="AN36" s="89">
        <v>1.8055555555555556</v>
      </c>
      <c r="AO36" s="89">
        <v>1.5</v>
      </c>
      <c r="AP36" s="78"/>
    </row>
    <row r="37" spans="1:42" s="55" customFormat="1" ht="17.100000000000001" customHeight="1">
      <c r="A37" s="72"/>
      <c r="B37" s="72"/>
      <c r="C37" s="72" t="s">
        <v>4</v>
      </c>
      <c r="D37" s="31" t="s">
        <v>809</v>
      </c>
      <c r="E37" s="74" t="s">
        <v>337</v>
      </c>
      <c r="F37" s="75" t="s">
        <v>337</v>
      </c>
      <c r="G37" s="75" t="s">
        <v>337</v>
      </c>
      <c r="H37" s="419" t="s">
        <v>337</v>
      </c>
      <c r="I37" s="419" t="s">
        <v>337</v>
      </c>
      <c r="J37" s="419" t="s">
        <v>337</v>
      </c>
      <c r="K37" s="419" t="s">
        <v>337</v>
      </c>
      <c r="L37" s="419" t="s">
        <v>337</v>
      </c>
      <c r="M37" s="419" t="s">
        <v>337</v>
      </c>
      <c r="N37" s="78"/>
      <c r="O37" s="72"/>
      <c r="P37" s="72"/>
      <c r="Q37" s="72" t="s">
        <v>4</v>
      </c>
      <c r="R37" s="31" t="s">
        <v>809</v>
      </c>
      <c r="S37" s="74" t="s">
        <v>337</v>
      </c>
      <c r="T37" s="75" t="s">
        <v>337</v>
      </c>
      <c r="U37" s="75" t="s">
        <v>337</v>
      </c>
      <c r="V37" s="419" t="s">
        <v>337</v>
      </c>
      <c r="W37" s="419" t="s">
        <v>337</v>
      </c>
      <c r="X37" s="419" t="s">
        <v>337</v>
      </c>
      <c r="Y37" s="419" t="s">
        <v>337</v>
      </c>
      <c r="Z37" s="419" t="s">
        <v>337</v>
      </c>
      <c r="AA37" s="419" t="s">
        <v>337</v>
      </c>
      <c r="AB37" s="78"/>
      <c r="AC37" s="72"/>
      <c r="AD37" s="72"/>
      <c r="AE37" s="72" t="s">
        <v>4</v>
      </c>
      <c r="AF37" s="31" t="s">
        <v>809</v>
      </c>
      <c r="AG37" s="88" t="s">
        <v>337</v>
      </c>
      <c r="AH37" s="89" t="s">
        <v>337</v>
      </c>
      <c r="AI37" s="89" t="s">
        <v>337</v>
      </c>
      <c r="AJ37" s="89" t="s">
        <v>337</v>
      </c>
      <c r="AK37" s="89" t="s">
        <v>337</v>
      </c>
      <c r="AL37" s="89" t="s">
        <v>337</v>
      </c>
      <c r="AM37" s="89" t="s">
        <v>337</v>
      </c>
      <c r="AN37" s="89" t="s">
        <v>337</v>
      </c>
      <c r="AO37" s="89" t="s">
        <v>337</v>
      </c>
      <c r="AP37" s="78"/>
    </row>
    <row r="38" spans="1:42" s="55" customFormat="1" ht="17.100000000000001" customHeight="1">
      <c r="A38" s="72"/>
      <c r="B38" s="72"/>
      <c r="C38" s="72" t="s">
        <v>5</v>
      </c>
      <c r="D38" s="31" t="s">
        <v>809</v>
      </c>
      <c r="E38" s="74">
        <v>673</v>
      </c>
      <c r="F38" s="75">
        <v>668</v>
      </c>
      <c r="G38" s="75">
        <v>654</v>
      </c>
      <c r="H38" s="75">
        <v>581</v>
      </c>
      <c r="I38" s="75" t="s">
        <v>313</v>
      </c>
      <c r="J38" s="75">
        <v>72</v>
      </c>
      <c r="K38" s="75">
        <v>1</v>
      </c>
      <c r="L38" s="75">
        <v>14</v>
      </c>
      <c r="M38" s="75">
        <v>5</v>
      </c>
      <c r="N38" s="78"/>
      <c r="O38" s="72"/>
      <c r="P38" s="72"/>
      <c r="Q38" s="72" t="s">
        <v>5</v>
      </c>
      <c r="R38" s="31" t="s">
        <v>809</v>
      </c>
      <c r="S38" s="74">
        <v>1656</v>
      </c>
      <c r="T38" s="75">
        <v>1646</v>
      </c>
      <c r="U38" s="75">
        <v>1621</v>
      </c>
      <c r="V38" s="75">
        <v>1467</v>
      </c>
      <c r="W38" s="75" t="s">
        <v>313</v>
      </c>
      <c r="X38" s="75">
        <v>152</v>
      </c>
      <c r="Y38" s="75">
        <v>2</v>
      </c>
      <c r="Z38" s="75">
        <v>25</v>
      </c>
      <c r="AA38" s="75">
        <v>10</v>
      </c>
      <c r="AB38" s="78"/>
      <c r="AC38" s="72"/>
      <c r="AD38" s="72"/>
      <c r="AE38" s="72" t="s">
        <v>5</v>
      </c>
      <c r="AF38" s="31" t="s">
        <v>809</v>
      </c>
      <c r="AG38" s="88">
        <v>2.460624071322437</v>
      </c>
      <c r="AH38" s="89">
        <v>2.4640718562874251</v>
      </c>
      <c r="AI38" s="89">
        <v>2.478593272171254</v>
      </c>
      <c r="AJ38" s="89">
        <v>2.5249569707401034</v>
      </c>
      <c r="AK38" s="89" t="s">
        <v>313</v>
      </c>
      <c r="AL38" s="89">
        <v>2.1111111111111112</v>
      </c>
      <c r="AM38" s="89">
        <v>2</v>
      </c>
      <c r="AN38" s="89">
        <v>1.7857142857142858</v>
      </c>
      <c r="AO38" s="89">
        <v>2</v>
      </c>
      <c r="AP38" s="78"/>
    </row>
    <row r="39" spans="1:42" s="55" customFormat="1" ht="17.100000000000001" customHeight="1">
      <c r="A39" s="72"/>
      <c r="B39" s="72"/>
      <c r="C39" s="72" t="s">
        <v>6</v>
      </c>
      <c r="D39" s="436"/>
      <c r="E39" s="74">
        <v>401</v>
      </c>
      <c r="F39" s="75">
        <v>398</v>
      </c>
      <c r="G39" s="75">
        <v>388</v>
      </c>
      <c r="H39" s="75">
        <v>351</v>
      </c>
      <c r="I39" s="75" t="s">
        <v>313</v>
      </c>
      <c r="J39" s="75">
        <v>36</v>
      </c>
      <c r="K39" s="75">
        <v>1</v>
      </c>
      <c r="L39" s="75">
        <v>10</v>
      </c>
      <c r="M39" s="75">
        <v>3</v>
      </c>
      <c r="N39" s="78"/>
      <c r="O39" s="72"/>
      <c r="P39" s="72"/>
      <c r="Q39" s="72" t="s">
        <v>6</v>
      </c>
      <c r="R39" s="436"/>
      <c r="S39" s="74">
        <v>906</v>
      </c>
      <c r="T39" s="75">
        <v>901</v>
      </c>
      <c r="U39" s="75">
        <v>885</v>
      </c>
      <c r="V39" s="75">
        <v>821</v>
      </c>
      <c r="W39" s="75" t="s">
        <v>313</v>
      </c>
      <c r="X39" s="75">
        <v>62</v>
      </c>
      <c r="Y39" s="75">
        <v>2</v>
      </c>
      <c r="Z39" s="75">
        <v>16</v>
      </c>
      <c r="AA39" s="75">
        <v>5</v>
      </c>
      <c r="AB39" s="78"/>
      <c r="AC39" s="72"/>
      <c r="AD39" s="72"/>
      <c r="AE39" s="72" t="s">
        <v>6</v>
      </c>
      <c r="AF39" s="436"/>
      <c r="AG39" s="88">
        <v>2.2593516209476308</v>
      </c>
      <c r="AH39" s="89">
        <v>2.2638190954773871</v>
      </c>
      <c r="AI39" s="89">
        <v>2.2809278350515463</v>
      </c>
      <c r="AJ39" s="89">
        <v>2.3390313390313389</v>
      </c>
      <c r="AK39" s="89" t="s">
        <v>313</v>
      </c>
      <c r="AL39" s="89">
        <v>1.7222222222222223</v>
      </c>
      <c r="AM39" s="89">
        <v>2</v>
      </c>
      <c r="AN39" s="89">
        <v>1.6</v>
      </c>
      <c r="AO39" s="89">
        <v>1.6666666666666667</v>
      </c>
      <c r="AP39" s="78"/>
    </row>
    <row r="40" spans="1:42" s="55" customFormat="1" ht="17.100000000000001" customHeight="1">
      <c r="A40" s="72"/>
      <c r="B40" s="72"/>
      <c r="C40" s="72" t="s">
        <v>10</v>
      </c>
      <c r="D40" s="436"/>
      <c r="E40" s="74">
        <v>469</v>
      </c>
      <c r="F40" s="75">
        <v>463</v>
      </c>
      <c r="G40" s="75">
        <v>451</v>
      </c>
      <c r="H40" s="75">
        <v>393</v>
      </c>
      <c r="I40" s="75" t="s">
        <v>313</v>
      </c>
      <c r="J40" s="75">
        <v>56</v>
      </c>
      <c r="K40" s="75">
        <v>2</v>
      </c>
      <c r="L40" s="75">
        <v>12</v>
      </c>
      <c r="M40" s="75">
        <v>6</v>
      </c>
      <c r="N40" s="78"/>
      <c r="O40" s="72"/>
      <c r="P40" s="72"/>
      <c r="Q40" s="72" t="s">
        <v>10</v>
      </c>
      <c r="R40" s="436"/>
      <c r="S40" s="74">
        <v>1069</v>
      </c>
      <c r="T40" s="75">
        <v>1063</v>
      </c>
      <c r="U40" s="75">
        <v>1039</v>
      </c>
      <c r="V40" s="75">
        <v>897</v>
      </c>
      <c r="W40" s="75" t="s">
        <v>313</v>
      </c>
      <c r="X40" s="75">
        <v>136</v>
      </c>
      <c r="Y40" s="75">
        <v>6</v>
      </c>
      <c r="Z40" s="75">
        <v>24</v>
      </c>
      <c r="AA40" s="75">
        <v>6</v>
      </c>
      <c r="AB40" s="78"/>
      <c r="AC40" s="72"/>
      <c r="AD40" s="72"/>
      <c r="AE40" s="72" t="s">
        <v>10</v>
      </c>
      <c r="AF40" s="436"/>
      <c r="AG40" s="88">
        <v>2.2793176972281448</v>
      </c>
      <c r="AH40" s="89">
        <v>2.2958963282937366</v>
      </c>
      <c r="AI40" s="89">
        <v>2.3037694013303769</v>
      </c>
      <c r="AJ40" s="89">
        <v>2.282442748091603</v>
      </c>
      <c r="AK40" s="89" t="s">
        <v>313</v>
      </c>
      <c r="AL40" s="89">
        <v>2.4285714285714284</v>
      </c>
      <c r="AM40" s="89">
        <v>3</v>
      </c>
      <c r="AN40" s="89">
        <v>2</v>
      </c>
      <c r="AO40" s="89">
        <v>1</v>
      </c>
      <c r="AP40" s="78"/>
    </row>
    <row r="41" spans="1:42" s="55" customFormat="1" ht="17.100000000000001" customHeight="1">
      <c r="A41" s="72"/>
      <c r="B41" s="72" t="s">
        <v>15</v>
      </c>
      <c r="C41" s="72"/>
      <c r="D41" s="436"/>
      <c r="E41" s="75">
        <v>295</v>
      </c>
      <c r="F41" s="75">
        <v>295</v>
      </c>
      <c r="G41" s="75">
        <v>286</v>
      </c>
      <c r="H41" s="75">
        <v>154</v>
      </c>
      <c r="I41" s="75">
        <v>118</v>
      </c>
      <c r="J41" s="75">
        <v>12</v>
      </c>
      <c r="K41" s="75">
        <v>2</v>
      </c>
      <c r="L41" s="75">
        <v>9</v>
      </c>
      <c r="M41" s="75" t="s">
        <v>313</v>
      </c>
      <c r="N41" s="78"/>
      <c r="O41" s="72"/>
      <c r="P41" s="72" t="s">
        <v>15</v>
      </c>
      <c r="Q41" s="72"/>
      <c r="R41" s="436"/>
      <c r="S41" s="75">
        <v>605</v>
      </c>
      <c r="T41" s="75">
        <v>605</v>
      </c>
      <c r="U41" s="75">
        <v>591</v>
      </c>
      <c r="V41" s="75">
        <v>326</v>
      </c>
      <c r="W41" s="75">
        <v>234</v>
      </c>
      <c r="X41" s="75">
        <v>26</v>
      </c>
      <c r="Y41" s="75">
        <v>5</v>
      </c>
      <c r="Z41" s="75">
        <v>14</v>
      </c>
      <c r="AA41" s="75" t="s">
        <v>313</v>
      </c>
      <c r="AB41" s="78"/>
      <c r="AC41" s="72"/>
      <c r="AD41" s="72" t="s">
        <v>15</v>
      </c>
      <c r="AE41" s="72"/>
      <c r="AF41" s="436"/>
      <c r="AG41" s="88">
        <v>2.0508474576271185</v>
      </c>
      <c r="AH41" s="89">
        <v>2.0508474576271185</v>
      </c>
      <c r="AI41" s="89">
        <v>2.0664335664335662</v>
      </c>
      <c r="AJ41" s="89">
        <v>2.116883116883117</v>
      </c>
      <c r="AK41" s="89">
        <v>1.9830508474576272</v>
      </c>
      <c r="AL41" s="89">
        <v>2.1666666666666665</v>
      </c>
      <c r="AM41" s="89">
        <v>2.5</v>
      </c>
      <c r="AN41" s="89">
        <v>1.5555555555555556</v>
      </c>
      <c r="AO41" s="89" t="s">
        <v>313</v>
      </c>
      <c r="AP41" s="78"/>
    </row>
    <row r="42" spans="1:42" s="55" customFormat="1" ht="17.100000000000001" customHeight="1">
      <c r="A42" s="72"/>
      <c r="B42" s="72"/>
      <c r="C42" s="72" t="s">
        <v>4</v>
      </c>
      <c r="D42" s="436"/>
      <c r="E42" s="74">
        <v>56</v>
      </c>
      <c r="F42" s="75">
        <v>56</v>
      </c>
      <c r="G42" s="75">
        <v>53</v>
      </c>
      <c r="H42" s="75">
        <v>46</v>
      </c>
      <c r="I42" s="75" t="s">
        <v>313</v>
      </c>
      <c r="J42" s="75">
        <v>6</v>
      </c>
      <c r="K42" s="75">
        <v>1</v>
      </c>
      <c r="L42" s="75">
        <v>3</v>
      </c>
      <c r="M42" s="75" t="s">
        <v>313</v>
      </c>
      <c r="N42" s="78"/>
      <c r="O42" s="72"/>
      <c r="P42" s="72"/>
      <c r="Q42" s="72" t="s">
        <v>4</v>
      </c>
      <c r="R42" s="436"/>
      <c r="S42" s="74">
        <v>118</v>
      </c>
      <c r="T42" s="75">
        <v>118</v>
      </c>
      <c r="U42" s="75">
        <v>115</v>
      </c>
      <c r="V42" s="75">
        <v>100</v>
      </c>
      <c r="W42" s="75" t="s">
        <v>313</v>
      </c>
      <c r="X42" s="75">
        <v>13</v>
      </c>
      <c r="Y42" s="75">
        <v>2</v>
      </c>
      <c r="Z42" s="75">
        <v>3</v>
      </c>
      <c r="AA42" s="75" t="s">
        <v>313</v>
      </c>
      <c r="AB42" s="78"/>
      <c r="AC42" s="72"/>
      <c r="AD42" s="72"/>
      <c r="AE42" s="72" t="s">
        <v>4</v>
      </c>
      <c r="AF42" s="436"/>
      <c r="AG42" s="88">
        <v>2.1071428571428572</v>
      </c>
      <c r="AH42" s="89">
        <v>2.1071428571428572</v>
      </c>
      <c r="AI42" s="89">
        <v>2.1698113207547172</v>
      </c>
      <c r="AJ42" s="89">
        <v>2.1739130434782608</v>
      </c>
      <c r="AK42" s="89" t="s">
        <v>313</v>
      </c>
      <c r="AL42" s="89">
        <v>2.1666666666666665</v>
      </c>
      <c r="AM42" s="89">
        <v>2</v>
      </c>
      <c r="AN42" s="89">
        <v>1</v>
      </c>
      <c r="AO42" s="89" t="s">
        <v>313</v>
      </c>
      <c r="AP42" s="78"/>
    </row>
    <row r="43" spans="1:42" s="55" customFormat="1" ht="17.100000000000001" customHeight="1">
      <c r="A43" s="72"/>
      <c r="B43" s="72"/>
      <c r="C43" s="72" t="s">
        <v>5</v>
      </c>
      <c r="D43" s="436"/>
      <c r="E43" s="74">
        <v>137</v>
      </c>
      <c r="F43" s="75">
        <v>137</v>
      </c>
      <c r="G43" s="75">
        <v>137</v>
      </c>
      <c r="H43" s="75">
        <v>18</v>
      </c>
      <c r="I43" s="75">
        <v>118</v>
      </c>
      <c r="J43" s="75">
        <v>1</v>
      </c>
      <c r="K43" s="75" t="s">
        <v>313</v>
      </c>
      <c r="L43" s="75" t="s">
        <v>313</v>
      </c>
      <c r="M43" s="75" t="s">
        <v>313</v>
      </c>
      <c r="N43" s="78"/>
      <c r="O43" s="72"/>
      <c r="P43" s="72"/>
      <c r="Q43" s="72" t="s">
        <v>5</v>
      </c>
      <c r="R43" s="436"/>
      <c r="S43" s="74">
        <v>272</v>
      </c>
      <c r="T43" s="75">
        <v>272</v>
      </c>
      <c r="U43" s="75">
        <v>272</v>
      </c>
      <c r="V43" s="75">
        <v>37</v>
      </c>
      <c r="W43" s="75">
        <v>234</v>
      </c>
      <c r="X43" s="75">
        <v>1</v>
      </c>
      <c r="Y43" s="75" t="s">
        <v>313</v>
      </c>
      <c r="Z43" s="75" t="s">
        <v>313</v>
      </c>
      <c r="AA43" s="75" t="s">
        <v>313</v>
      </c>
      <c r="AB43" s="78"/>
      <c r="AC43" s="72"/>
      <c r="AD43" s="72"/>
      <c r="AE43" s="72" t="s">
        <v>5</v>
      </c>
      <c r="AF43" s="436"/>
      <c r="AG43" s="88">
        <v>1.9854014598540146</v>
      </c>
      <c r="AH43" s="89">
        <v>1.9854014598540146</v>
      </c>
      <c r="AI43" s="89">
        <v>1.9854014598540146</v>
      </c>
      <c r="AJ43" s="89">
        <v>2.0555555555555554</v>
      </c>
      <c r="AK43" s="89">
        <v>1.9830508474576272</v>
      </c>
      <c r="AL43" s="89">
        <v>1</v>
      </c>
      <c r="AM43" s="89" t="s">
        <v>313</v>
      </c>
      <c r="AN43" s="89" t="s">
        <v>313</v>
      </c>
      <c r="AO43" s="89" t="s">
        <v>313</v>
      </c>
      <c r="AP43" s="78"/>
    </row>
    <row r="44" spans="1:42" s="55" customFormat="1" ht="17.100000000000001" customHeight="1">
      <c r="A44" s="72"/>
      <c r="B44" s="72"/>
      <c r="C44" s="72" t="s">
        <v>6</v>
      </c>
      <c r="D44" s="436"/>
      <c r="E44" s="74">
        <v>102</v>
      </c>
      <c r="F44" s="75">
        <v>102</v>
      </c>
      <c r="G44" s="75">
        <v>96</v>
      </c>
      <c r="H44" s="75">
        <v>90</v>
      </c>
      <c r="I44" s="75" t="s">
        <v>313</v>
      </c>
      <c r="J44" s="75">
        <v>5</v>
      </c>
      <c r="K44" s="75">
        <v>1</v>
      </c>
      <c r="L44" s="75">
        <v>6</v>
      </c>
      <c r="M44" s="75" t="s">
        <v>313</v>
      </c>
      <c r="N44" s="78"/>
      <c r="O44" s="72"/>
      <c r="P44" s="72"/>
      <c r="Q44" s="72" t="s">
        <v>6</v>
      </c>
      <c r="R44" s="436"/>
      <c r="S44" s="74">
        <v>215</v>
      </c>
      <c r="T44" s="75">
        <v>215</v>
      </c>
      <c r="U44" s="75">
        <v>204</v>
      </c>
      <c r="V44" s="75">
        <v>189</v>
      </c>
      <c r="W44" s="75" t="s">
        <v>313</v>
      </c>
      <c r="X44" s="75">
        <v>12</v>
      </c>
      <c r="Y44" s="75">
        <v>3</v>
      </c>
      <c r="Z44" s="75">
        <v>11</v>
      </c>
      <c r="AA44" s="75" t="s">
        <v>313</v>
      </c>
      <c r="AB44" s="78"/>
      <c r="AC44" s="72"/>
      <c r="AD44" s="72"/>
      <c r="AE44" s="72" t="s">
        <v>6</v>
      </c>
      <c r="AF44" s="436"/>
      <c r="AG44" s="88">
        <v>2.107843137254902</v>
      </c>
      <c r="AH44" s="89">
        <v>2.107843137254902</v>
      </c>
      <c r="AI44" s="89">
        <v>2.125</v>
      </c>
      <c r="AJ44" s="89">
        <v>2.1</v>
      </c>
      <c r="AK44" s="89" t="s">
        <v>313</v>
      </c>
      <c r="AL44" s="89">
        <v>2.4</v>
      </c>
      <c r="AM44" s="89">
        <v>3</v>
      </c>
      <c r="AN44" s="89">
        <v>1.8333333333333333</v>
      </c>
      <c r="AO44" s="89" t="s">
        <v>313</v>
      </c>
      <c r="AP44" s="78"/>
    </row>
    <row r="45" spans="1:42" s="55" customFormat="1" ht="17.100000000000001" customHeight="1">
      <c r="A45" s="72"/>
      <c r="B45" s="72" t="s">
        <v>16</v>
      </c>
      <c r="C45" s="72"/>
      <c r="D45" s="436"/>
      <c r="E45" s="74">
        <v>430</v>
      </c>
      <c r="F45" s="75">
        <v>428</v>
      </c>
      <c r="G45" s="75">
        <v>419</v>
      </c>
      <c r="H45" s="75">
        <v>318</v>
      </c>
      <c r="I45" s="75" t="s">
        <v>313</v>
      </c>
      <c r="J45" s="75">
        <v>95</v>
      </c>
      <c r="K45" s="75">
        <v>6</v>
      </c>
      <c r="L45" s="75">
        <v>9</v>
      </c>
      <c r="M45" s="75">
        <v>2</v>
      </c>
      <c r="N45" s="78"/>
      <c r="O45" s="72"/>
      <c r="P45" s="72" t="s">
        <v>16</v>
      </c>
      <c r="Q45" s="72"/>
      <c r="R45" s="436"/>
      <c r="S45" s="74">
        <v>879</v>
      </c>
      <c r="T45" s="75">
        <v>876</v>
      </c>
      <c r="U45" s="75">
        <v>862</v>
      </c>
      <c r="V45" s="75">
        <v>668</v>
      </c>
      <c r="W45" s="75" t="s">
        <v>313</v>
      </c>
      <c r="X45" s="75">
        <v>184</v>
      </c>
      <c r="Y45" s="75">
        <v>10</v>
      </c>
      <c r="Z45" s="75">
        <v>14</v>
      </c>
      <c r="AA45" s="75">
        <v>3</v>
      </c>
      <c r="AB45" s="78"/>
      <c r="AC45" s="72"/>
      <c r="AD45" s="72" t="s">
        <v>16</v>
      </c>
      <c r="AE45" s="72"/>
      <c r="AF45" s="436"/>
      <c r="AG45" s="88">
        <v>2.0441860465116277</v>
      </c>
      <c r="AH45" s="89">
        <v>2.0467289719626169</v>
      </c>
      <c r="AI45" s="89">
        <v>2.0572792362768495</v>
      </c>
      <c r="AJ45" s="89">
        <v>2.10062893081761</v>
      </c>
      <c r="AK45" s="89" t="s">
        <v>313</v>
      </c>
      <c r="AL45" s="89">
        <v>1.9368421052631579</v>
      </c>
      <c r="AM45" s="89">
        <v>1.6666666666666667</v>
      </c>
      <c r="AN45" s="89">
        <v>1.5555555555555556</v>
      </c>
      <c r="AO45" s="89">
        <v>1.5</v>
      </c>
      <c r="AP45" s="78"/>
    </row>
    <row r="46" spans="1:42" s="55" customFormat="1" ht="17.100000000000001" customHeight="1">
      <c r="A46" s="72"/>
      <c r="B46" s="72" t="s">
        <v>17</v>
      </c>
      <c r="C46" s="72"/>
      <c r="D46" s="436"/>
      <c r="E46" s="74">
        <v>666</v>
      </c>
      <c r="F46" s="75">
        <v>662</v>
      </c>
      <c r="G46" s="75">
        <v>642</v>
      </c>
      <c r="H46" s="75">
        <v>537</v>
      </c>
      <c r="I46" s="75" t="s">
        <v>313</v>
      </c>
      <c r="J46" s="75">
        <v>101</v>
      </c>
      <c r="K46" s="75">
        <v>4</v>
      </c>
      <c r="L46" s="75">
        <v>20</v>
      </c>
      <c r="M46" s="75">
        <v>4</v>
      </c>
      <c r="N46" s="78"/>
      <c r="O46" s="72"/>
      <c r="P46" s="72" t="s">
        <v>17</v>
      </c>
      <c r="Q46" s="72"/>
      <c r="R46" s="436"/>
      <c r="S46" s="74">
        <v>1354</v>
      </c>
      <c r="T46" s="75">
        <v>1344</v>
      </c>
      <c r="U46" s="75">
        <v>1304</v>
      </c>
      <c r="V46" s="75">
        <v>1129</v>
      </c>
      <c r="W46" s="75" t="s">
        <v>313</v>
      </c>
      <c r="X46" s="75">
        <v>168</v>
      </c>
      <c r="Y46" s="75">
        <v>7</v>
      </c>
      <c r="Z46" s="75">
        <v>40</v>
      </c>
      <c r="AA46" s="75">
        <v>10</v>
      </c>
      <c r="AB46" s="78"/>
      <c r="AC46" s="72"/>
      <c r="AD46" s="72" t="s">
        <v>17</v>
      </c>
      <c r="AE46" s="72"/>
      <c r="AF46" s="436"/>
      <c r="AG46" s="88">
        <v>2.0330330330330328</v>
      </c>
      <c r="AH46" s="89">
        <v>2.0302114803625377</v>
      </c>
      <c r="AI46" s="89">
        <v>2.0311526479750777</v>
      </c>
      <c r="AJ46" s="89">
        <v>2.1024208566108009</v>
      </c>
      <c r="AK46" s="89" t="s">
        <v>313</v>
      </c>
      <c r="AL46" s="89">
        <v>1.6633663366336633</v>
      </c>
      <c r="AM46" s="89">
        <v>1.75</v>
      </c>
      <c r="AN46" s="89">
        <v>2</v>
      </c>
      <c r="AO46" s="89">
        <v>2.5</v>
      </c>
      <c r="AP46" s="78"/>
    </row>
    <row r="47" spans="1:42" s="55" customFormat="1" ht="17.100000000000001" customHeight="1">
      <c r="A47" s="72"/>
      <c r="B47" s="72" t="s">
        <v>18</v>
      </c>
      <c r="C47" s="72"/>
      <c r="D47" s="436"/>
      <c r="E47" s="74">
        <v>524</v>
      </c>
      <c r="F47" s="75">
        <v>519</v>
      </c>
      <c r="G47" s="75">
        <v>506</v>
      </c>
      <c r="H47" s="75">
        <v>376</v>
      </c>
      <c r="I47" s="75">
        <v>8</v>
      </c>
      <c r="J47" s="75">
        <v>114</v>
      </c>
      <c r="K47" s="75">
        <v>8</v>
      </c>
      <c r="L47" s="75">
        <v>13</v>
      </c>
      <c r="M47" s="75">
        <v>5</v>
      </c>
      <c r="N47" s="78"/>
      <c r="O47" s="72"/>
      <c r="P47" s="72" t="s">
        <v>18</v>
      </c>
      <c r="Q47" s="72"/>
      <c r="R47" s="436"/>
      <c r="S47" s="74">
        <v>1035</v>
      </c>
      <c r="T47" s="75">
        <v>1022</v>
      </c>
      <c r="U47" s="75">
        <v>1003</v>
      </c>
      <c r="V47" s="75">
        <v>773</v>
      </c>
      <c r="W47" s="75">
        <v>11</v>
      </c>
      <c r="X47" s="75">
        <v>210</v>
      </c>
      <c r="Y47" s="75">
        <v>9</v>
      </c>
      <c r="Z47" s="75">
        <v>19</v>
      </c>
      <c r="AA47" s="75">
        <v>13</v>
      </c>
      <c r="AB47" s="78"/>
      <c r="AC47" s="72"/>
      <c r="AD47" s="72" t="s">
        <v>18</v>
      </c>
      <c r="AE47" s="72"/>
      <c r="AF47" s="436"/>
      <c r="AG47" s="88">
        <v>1.9751908396946565</v>
      </c>
      <c r="AH47" s="89">
        <v>1.9691714836223506</v>
      </c>
      <c r="AI47" s="89">
        <v>1.982213438735178</v>
      </c>
      <c r="AJ47" s="89">
        <v>2.0558510638297873</v>
      </c>
      <c r="AK47" s="89">
        <v>1.375</v>
      </c>
      <c r="AL47" s="89">
        <v>1.8421052631578947</v>
      </c>
      <c r="AM47" s="89">
        <v>1.125</v>
      </c>
      <c r="AN47" s="89">
        <v>1.4615384615384615</v>
      </c>
      <c r="AO47" s="89">
        <v>2.6</v>
      </c>
      <c r="AP47" s="78"/>
    </row>
    <row r="48" spans="1:42" s="55" customFormat="1" ht="17.100000000000001" customHeight="1">
      <c r="A48" s="72"/>
      <c r="B48" s="72" t="s">
        <v>19</v>
      </c>
      <c r="C48" s="72"/>
      <c r="D48" s="436"/>
      <c r="E48" s="74">
        <v>291</v>
      </c>
      <c r="F48" s="75">
        <v>290</v>
      </c>
      <c r="G48" s="75">
        <v>281</v>
      </c>
      <c r="H48" s="75">
        <v>160</v>
      </c>
      <c r="I48" s="75" t="s">
        <v>313</v>
      </c>
      <c r="J48" s="75">
        <v>117</v>
      </c>
      <c r="K48" s="75">
        <v>4</v>
      </c>
      <c r="L48" s="75">
        <v>9</v>
      </c>
      <c r="M48" s="75">
        <v>1</v>
      </c>
      <c r="N48" s="78"/>
      <c r="O48" s="72"/>
      <c r="P48" s="72" t="s">
        <v>19</v>
      </c>
      <c r="Q48" s="72"/>
      <c r="R48" s="436"/>
      <c r="S48" s="74">
        <v>562</v>
      </c>
      <c r="T48" s="75">
        <v>560</v>
      </c>
      <c r="U48" s="75">
        <v>545</v>
      </c>
      <c r="V48" s="75">
        <v>350</v>
      </c>
      <c r="W48" s="75" t="s">
        <v>313</v>
      </c>
      <c r="X48" s="75">
        <v>190</v>
      </c>
      <c r="Y48" s="75">
        <v>5</v>
      </c>
      <c r="Z48" s="75">
        <v>15</v>
      </c>
      <c r="AA48" s="75">
        <v>2</v>
      </c>
      <c r="AB48" s="78"/>
      <c r="AC48" s="72"/>
      <c r="AD48" s="72" t="s">
        <v>19</v>
      </c>
      <c r="AE48" s="72"/>
      <c r="AF48" s="436"/>
      <c r="AG48" s="88">
        <v>1.9312714776632303</v>
      </c>
      <c r="AH48" s="89">
        <v>1.9310344827586208</v>
      </c>
      <c r="AI48" s="89">
        <v>1.9395017793594307</v>
      </c>
      <c r="AJ48" s="89">
        <v>2.1875</v>
      </c>
      <c r="AK48" s="89" t="s">
        <v>313</v>
      </c>
      <c r="AL48" s="89">
        <v>1.6239316239316239</v>
      </c>
      <c r="AM48" s="89">
        <v>1.25</v>
      </c>
      <c r="AN48" s="89">
        <v>1.6666666666666667</v>
      </c>
      <c r="AO48" s="89">
        <v>2</v>
      </c>
      <c r="AP48" s="78"/>
    </row>
    <row r="49" spans="1:42" s="55" customFormat="1" ht="17.100000000000001" customHeight="1">
      <c r="A49" s="72"/>
      <c r="B49" s="72" t="s">
        <v>20</v>
      </c>
      <c r="C49" s="72"/>
      <c r="D49" s="436"/>
      <c r="E49" s="74">
        <v>324</v>
      </c>
      <c r="F49" s="75">
        <v>321</v>
      </c>
      <c r="G49" s="75">
        <v>311</v>
      </c>
      <c r="H49" s="75">
        <v>238</v>
      </c>
      <c r="I49" s="75" t="s">
        <v>313</v>
      </c>
      <c r="J49" s="75">
        <v>73</v>
      </c>
      <c r="K49" s="75" t="s">
        <v>313</v>
      </c>
      <c r="L49" s="75">
        <v>10</v>
      </c>
      <c r="M49" s="75">
        <v>3</v>
      </c>
      <c r="N49" s="78"/>
      <c r="O49" s="72"/>
      <c r="P49" s="72" t="s">
        <v>20</v>
      </c>
      <c r="Q49" s="72"/>
      <c r="R49" s="436"/>
      <c r="S49" s="74">
        <v>643</v>
      </c>
      <c r="T49" s="75">
        <v>637</v>
      </c>
      <c r="U49" s="75">
        <v>620</v>
      </c>
      <c r="V49" s="75">
        <v>492</v>
      </c>
      <c r="W49" s="75" t="s">
        <v>313</v>
      </c>
      <c r="X49" s="75">
        <v>128</v>
      </c>
      <c r="Y49" s="75" t="s">
        <v>313</v>
      </c>
      <c r="Z49" s="75">
        <v>17</v>
      </c>
      <c r="AA49" s="75">
        <v>6</v>
      </c>
      <c r="AB49" s="78"/>
      <c r="AC49" s="72"/>
      <c r="AD49" s="72" t="s">
        <v>20</v>
      </c>
      <c r="AE49" s="72"/>
      <c r="AF49" s="436"/>
      <c r="AG49" s="88">
        <v>1.9845679012345678</v>
      </c>
      <c r="AH49" s="89">
        <v>1.9844236760124612</v>
      </c>
      <c r="AI49" s="89">
        <v>1.9935691318327975</v>
      </c>
      <c r="AJ49" s="89">
        <v>2.0672268907563027</v>
      </c>
      <c r="AK49" s="89" t="s">
        <v>313</v>
      </c>
      <c r="AL49" s="89">
        <v>1.7534246575342465</v>
      </c>
      <c r="AM49" s="89" t="s">
        <v>313</v>
      </c>
      <c r="AN49" s="89">
        <v>1.7</v>
      </c>
      <c r="AO49" s="89">
        <v>2</v>
      </c>
      <c r="AP49" s="78"/>
    </row>
    <row r="50" spans="1:42" s="55" customFormat="1" ht="17.100000000000001" customHeight="1">
      <c r="A50" s="72"/>
      <c r="B50" s="72" t="s">
        <v>21</v>
      </c>
      <c r="C50" s="72"/>
      <c r="D50" s="436"/>
      <c r="E50" s="74">
        <v>461</v>
      </c>
      <c r="F50" s="75">
        <v>459</v>
      </c>
      <c r="G50" s="75">
        <v>448</v>
      </c>
      <c r="H50" s="75">
        <v>379</v>
      </c>
      <c r="I50" s="75" t="s">
        <v>313</v>
      </c>
      <c r="J50" s="75">
        <v>66</v>
      </c>
      <c r="K50" s="75">
        <v>3</v>
      </c>
      <c r="L50" s="75">
        <v>11</v>
      </c>
      <c r="M50" s="75">
        <v>2</v>
      </c>
      <c r="N50" s="78"/>
      <c r="O50" s="72"/>
      <c r="P50" s="72" t="s">
        <v>21</v>
      </c>
      <c r="Q50" s="72"/>
      <c r="R50" s="436"/>
      <c r="S50" s="74">
        <v>941</v>
      </c>
      <c r="T50" s="75">
        <v>934</v>
      </c>
      <c r="U50" s="75">
        <v>917</v>
      </c>
      <c r="V50" s="75">
        <v>785</v>
      </c>
      <c r="W50" s="75" t="s">
        <v>313</v>
      </c>
      <c r="X50" s="75">
        <v>128</v>
      </c>
      <c r="Y50" s="75">
        <v>4</v>
      </c>
      <c r="Z50" s="75">
        <v>17</v>
      </c>
      <c r="AA50" s="75">
        <v>7</v>
      </c>
      <c r="AB50" s="78"/>
      <c r="AC50" s="72"/>
      <c r="AD50" s="72" t="s">
        <v>21</v>
      </c>
      <c r="AE50" s="72"/>
      <c r="AF50" s="436"/>
      <c r="AG50" s="88">
        <v>2.0412147505422995</v>
      </c>
      <c r="AH50" s="89">
        <v>2.0348583877995643</v>
      </c>
      <c r="AI50" s="89">
        <v>2.046875</v>
      </c>
      <c r="AJ50" s="89">
        <v>2.0712401055408969</v>
      </c>
      <c r="AK50" s="89" t="s">
        <v>313</v>
      </c>
      <c r="AL50" s="89">
        <v>1.9393939393939394</v>
      </c>
      <c r="AM50" s="89">
        <v>1.3333333333333333</v>
      </c>
      <c r="AN50" s="89">
        <v>1.5454545454545454</v>
      </c>
      <c r="AO50" s="89">
        <v>3.5</v>
      </c>
      <c r="AP50" s="78"/>
    </row>
    <row r="51" spans="1:42" s="55" customFormat="1" ht="17.100000000000001" customHeight="1">
      <c r="A51" s="72"/>
      <c r="B51" s="72" t="s">
        <v>22</v>
      </c>
      <c r="C51" s="72"/>
      <c r="D51" s="436"/>
      <c r="E51" s="75">
        <v>765</v>
      </c>
      <c r="F51" s="75">
        <v>760</v>
      </c>
      <c r="G51" s="75">
        <v>753</v>
      </c>
      <c r="H51" s="75">
        <v>406</v>
      </c>
      <c r="I51" s="75">
        <v>328</v>
      </c>
      <c r="J51" s="75">
        <v>17</v>
      </c>
      <c r="K51" s="75">
        <v>2</v>
      </c>
      <c r="L51" s="75">
        <v>7</v>
      </c>
      <c r="M51" s="75">
        <v>5</v>
      </c>
      <c r="N51" s="78"/>
      <c r="O51" s="72"/>
      <c r="P51" s="72" t="s">
        <v>22</v>
      </c>
      <c r="Q51" s="72"/>
      <c r="R51" s="436"/>
      <c r="S51" s="75">
        <v>1578</v>
      </c>
      <c r="T51" s="75">
        <v>1571</v>
      </c>
      <c r="U51" s="75">
        <v>1558</v>
      </c>
      <c r="V51" s="75">
        <v>921</v>
      </c>
      <c r="W51" s="75">
        <v>611</v>
      </c>
      <c r="X51" s="75">
        <v>24</v>
      </c>
      <c r="Y51" s="75">
        <v>2</v>
      </c>
      <c r="Z51" s="75">
        <v>13</v>
      </c>
      <c r="AA51" s="75">
        <v>7</v>
      </c>
      <c r="AB51" s="78"/>
      <c r="AC51" s="72"/>
      <c r="AD51" s="72" t="s">
        <v>22</v>
      </c>
      <c r="AE51" s="72"/>
      <c r="AF51" s="436"/>
      <c r="AG51" s="88">
        <v>2.0627450980392159</v>
      </c>
      <c r="AH51" s="89">
        <v>2.0671052631578948</v>
      </c>
      <c r="AI51" s="89">
        <v>2.0690571049136786</v>
      </c>
      <c r="AJ51" s="89">
        <v>2.2684729064039408</v>
      </c>
      <c r="AK51" s="89">
        <v>1.8628048780487805</v>
      </c>
      <c r="AL51" s="89">
        <v>1.411764705882353</v>
      </c>
      <c r="AM51" s="89">
        <v>1</v>
      </c>
      <c r="AN51" s="89">
        <v>1.8571428571428572</v>
      </c>
      <c r="AO51" s="89">
        <v>1.4</v>
      </c>
      <c r="AP51" s="78"/>
    </row>
    <row r="52" spans="1:42" s="55" customFormat="1" ht="17.100000000000001" customHeight="1">
      <c r="A52" s="72"/>
      <c r="B52" s="72"/>
      <c r="C52" s="72" t="s">
        <v>4</v>
      </c>
      <c r="D52" s="436"/>
      <c r="E52" s="74">
        <v>351</v>
      </c>
      <c r="F52" s="75">
        <v>351</v>
      </c>
      <c r="G52" s="75">
        <v>351</v>
      </c>
      <c r="H52" s="75">
        <v>22</v>
      </c>
      <c r="I52" s="75">
        <v>328</v>
      </c>
      <c r="J52" s="75">
        <v>1</v>
      </c>
      <c r="K52" s="75" t="s">
        <v>313</v>
      </c>
      <c r="L52" s="75" t="s">
        <v>313</v>
      </c>
      <c r="M52" s="75" t="s">
        <v>313</v>
      </c>
      <c r="N52" s="78"/>
      <c r="O52" s="72"/>
      <c r="P52" s="72"/>
      <c r="Q52" s="72" t="s">
        <v>4</v>
      </c>
      <c r="R52" s="436"/>
      <c r="S52" s="74">
        <v>665</v>
      </c>
      <c r="T52" s="75">
        <v>665</v>
      </c>
      <c r="U52" s="75">
        <v>665</v>
      </c>
      <c r="V52" s="75">
        <v>51</v>
      </c>
      <c r="W52" s="75">
        <v>611</v>
      </c>
      <c r="X52" s="75">
        <v>3</v>
      </c>
      <c r="Y52" s="75" t="s">
        <v>313</v>
      </c>
      <c r="Z52" s="75" t="s">
        <v>313</v>
      </c>
      <c r="AA52" s="75" t="s">
        <v>313</v>
      </c>
      <c r="AB52" s="78"/>
      <c r="AC52" s="72"/>
      <c r="AD52" s="72"/>
      <c r="AE52" s="72" t="s">
        <v>4</v>
      </c>
      <c r="AF52" s="436"/>
      <c r="AG52" s="88">
        <v>1.8945868945868947</v>
      </c>
      <c r="AH52" s="89">
        <v>1.8945868945868947</v>
      </c>
      <c r="AI52" s="89">
        <v>1.8945868945868947</v>
      </c>
      <c r="AJ52" s="89">
        <v>2.3181818181818183</v>
      </c>
      <c r="AK52" s="89">
        <v>1.8628048780487805</v>
      </c>
      <c r="AL52" s="89">
        <v>3</v>
      </c>
      <c r="AM52" s="89" t="s">
        <v>313</v>
      </c>
      <c r="AN52" s="89" t="s">
        <v>313</v>
      </c>
      <c r="AO52" s="89" t="s">
        <v>313</v>
      </c>
      <c r="AP52" s="78"/>
    </row>
    <row r="53" spans="1:42" s="55" customFormat="1" ht="17.100000000000001" customHeight="1">
      <c r="A53" s="72"/>
      <c r="B53" s="72"/>
      <c r="C53" s="72" t="s">
        <v>5</v>
      </c>
      <c r="D53" s="436"/>
      <c r="E53" s="74">
        <v>235</v>
      </c>
      <c r="F53" s="75">
        <v>234</v>
      </c>
      <c r="G53" s="75">
        <v>231</v>
      </c>
      <c r="H53" s="75">
        <v>221</v>
      </c>
      <c r="I53" s="75" t="s">
        <v>313</v>
      </c>
      <c r="J53" s="75">
        <v>8</v>
      </c>
      <c r="K53" s="75">
        <v>2</v>
      </c>
      <c r="L53" s="75">
        <v>3</v>
      </c>
      <c r="M53" s="75">
        <v>1</v>
      </c>
      <c r="N53" s="78"/>
      <c r="O53" s="72"/>
      <c r="P53" s="72"/>
      <c r="Q53" s="72" t="s">
        <v>5</v>
      </c>
      <c r="R53" s="436"/>
      <c r="S53" s="74">
        <v>503</v>
      </c>
      <c r="T53" s="75">
        <v>500</v>
      </c>
      <c r="U53" s="75">
        <v>497</v>
      </c>
      <c r="V53" s="75">
        <v>483</v>
      </c>
      <c r="W53" s="75" t="s">
        <v>313</v>
      </c>
      <c r="X53" s="75">
        <v>12</v>
      </c>
      <c r="Y53" s="75">
        <v>2</v>
      </c>
      <c r="Z53" s="75">
        <v>3</v>
      </c>
      <c r="AA53" s="75">
        <v>3</v>
      </c>
      <c r="AB53" s="78"/>
      <c r="AC53" s="72"/>
      <c r="AD53" s="72"/>
      <c r="AE53" s="72" t="s">
        <v>5</v>
      </c>
      <c r="AF53" s="436"/>
      <c r="AG53" s="88">
        <v>2.1404255319148935</v>
      </c>
      <c r="AH53" s="89">
        <v>2.1367521367521367</v>
      </c>
      <c r="AI53" s="89">
        <v>2.1515151515151514</v>
      </c>
      <c r="AJ53" s="89">
        <v>2.18552036199095</v>
      </c>
      <c r="AK53" s="89" t="s">
        <v>313</v>
      </c>
      <c r="AL53" s="89">
        <v>1.5</v>
      </c>
      <c r="AM53" s="89">
        <v>1</v>
      </c>
      <c r="AN53" s="89">
        <v>1</v>
      </c>
      <c r="AO53" s="89">
        <v>3</v>
      </c>
      <c r="AP53" s="78"/>
    </row>
    <row r="54" spans="1:42" s="55" customFormat="1" ht="17.100000000000001" customHeight="1">
      <c r="A54" s="72"/>
      <c r="B54" s="72"/>
      <c r="C54" s="72" t="s">
        <v>6</v>
      </c>
      <c r="D54" s="436"/>
      <c r="E54" s="74">
        <v>179</v>
      </c>
      <c r="F54" s="75">
        <v>175</v>
      </c>
      <c r="G54" s="75">
        <v>171</v>
      </c>
      <c r="H54" s="75">
        <v>163</v>
      </c>
      <c r="I54" s="75" t="s">
        <v>313</v>
      </c>
      <c r="J54" s="75">
        <v>8</v>
      </c>
      <c r="K54" s="75" t="s">
        <v>313</v>
      </c>
      <c r="L54" s="75">
        <v>4</v>
      </c>
      <c r="M54" s="75">
        <v>4</v>
      </c>
      <c r="N54" s="78"/>
      <c r="O54" s="72"/>
      <c r="P54" s="72"/>
      <c r="Q54" s="72" t="s">
        <v>6</v>
      </c>
      <c r="R54" s="436"/>
      <c r="S54" s="74">
        <v>410</v>
      </c>
      <c r="T54" s="75">
        <v>406</v>
      </c>
      <c r="U54" s="75">
        <v>396</v>
      </c>
      <c r="V54" s="75">
        <v>387</v>
      </c>
      <c r="W54" s="75" t="s">
        <v>313</v>
      </c>
      <c r="X54" s="75">
        <v>9</v>
      </c>
      <c r="Y54" s="75" t="s">
        <v>313</v>
      </c>
      <c r="Z54" s="75">
        <v>10</v>
      </c>
      <c r="AA54" s="75">
        <v>4</v>
      </c>
      <c r="AB54" s="78"/>
      <c r="AC54" s="72"/>
      <c r="AD54" s="72"/>
      <c r="AE54" s="72" t="s">
        <v>6</v>
      </c>
      <c r="AF54" s="436"/>
      <c r="AG54" s="88">
        <v>2.2905027932960893</v>
      </c>
      <c r="AH54" s="89">
        <v>2.3199999999999998</v>
      </c>
      <c r="AI54" s="89">
        <v>2.3157894736842106</v>
      </c>
      <c r="AJ54" s="89">
        <v>2.3742331288343559</v>
      </c>
      <c r="AK54" s="89" t="s">
        <v>313</v>
      </c>
      <c r="AL54" s="89">
        <v>1.125</v>
      </c>
      <c r="AM54" s="89" t="s">
        <v>313</v>
      </c>
      <c r="AN54" s="89">
        <v>2.5</v>
      </c>
      <c r="AO54" s="89">
        <v>1</v>
      </c>
      <c r="AP54" s="78"/>
    </row>
    <row r="55" spans="1:42" s="55" customFormat="1" ht="17.100000000000001" customHeight="1">
      <c r="A55" s="72"/>
      <c r="B55" s="72"/>
      <c r="C55" s="72" t="s">
        <v>10</v>
      </c>
      <c r="D55" s="436"/>
      <c r="E55" s="74" t="s">
        <v>313</v>
      </c>
      <c r="F55" s="75" t="s">
        <v>313</v>
      </c>
      <c r="G55" s="75" t="s">
        <v>313</v>
      </c>
      <c r="H55" s="75" t="s">
        <v>313</v>
      </c>
      <c r="I55" s="75" t="s">
        <v>313</v>
      </c>
      <c r="J55" s="75" t="s">
        <v>313</v>
      </c>
      <c r="K55" s="75" t="s">
        <v>313</v>
      </c>
      <c r="L55" s="75" t="s">
        <v>313</v>
      </c>
      <c r="M55" s="75" t="s">
        <v>313</v>
      </c>
      <c r="N55" s="78"/>
      <c r="O55" s="72"/>
      <c r="P55" s="72"/>
      <c r="Q55" s="72" t="s">
        <v>10</v>
      </c>
      <c r="R55" s="436"/>
      <c r="S55" s="74" t="s">
        <v>313</v>
      </c>
      <c r="T55" s="75" t="s">
        <v>313</v>
      </c>
      <c r="U55" s="75" t="s">
        <v>313</v>
      </c>
      <c r="V55" s="75" t="s">
        <v>313</v>
      </c>
      <c r="W55" s="75" t="s">
        <v>313</v>
      </c>
      <c r="X55" s="75" t="s">
        <v>313</v>
      </c>
      <c r="Y55" s="75" t="s">
        <v>313</v>
      </c>
      <c r="Z55" s="75" t="s">
        <v>313</v>
      </c>
      <c r="AA55" s="75" t="s">
        <v>313</v>
      </c>
      <c r="AB55" s="78"/>
      <c r="AC55" s="72"/>
      <c r="AD55" s="72"/>
      <c r="AE55" s="72" t="s">
        <v>10</v>
      </c>
      <c r="AF55" s="436"/>
      <c r="AG55" s="88" t="s">
        <v>313</v>
      </c>
      <c r="AH55" s="89" t="s">
        <v>313</v>
      </c>
      <c r="AI55" s="89" t="s">
        <v>313</v>
      </c>
      <c r="AJ55" s="89" t="s">
        <v>313</v>
      </c>
      <c r="AK55" s="89" t="s">
        <v>313</v>
      </c>
      <c r="AL55" s="89" t="s">
        <v>313</v>
      </c>
      <c r="AM55" s="89" t="s">
        <v>313</v>
      </c>
      <c r="AN55" s="89" t="s">
        <v>313</v>
      </c>
      <c r="AO55" s="89" t="s">
        <v>313</v>
      </c>
      <c r="AP55" s="78"/>
    </row>
    <row r="56" spans="1:42" s="55" customFormat="1" ht="17.100000000000001" customHeight="1">
      <c r="A56" s="72"/>
      <c r="B56" s="72" t="s">
        <v>23</v>
      </c>
      <c r="C56" s="72"/>
      <c r="D56" s="436"/>
      <c r="E56" s="75">
        <v>1244</v>
      </c>
      <c r="F56" s="75">
        <v>1239</v>
      </c>
      <c r="G56" s="75">
        <v>1227</v>
      </c>
      <c r="H56" s="75">
        <v>1040</v>
      </c>
      <c r="I56" s="75" t="s">
        <v>313</v>
      </c>
      <c r="J56" s="75">
        <v>175</v>
      </c>
      <c r="K56" s="75">
        <v>12</v>
      </c>
      <c r="L56" s="75">
        <v>12</v>
      </c>
      <c r="M56" s="75">
        <v>5</v>
      </c>
      <c r="N56" s="78"/>
      <c r="O56" s="72"/>
      <c r="P56" s="72" t="s">
        <v>23</v>
      </c>
      <c r="Q56" s="72"/>
      <c r="R56" s="436"/>
      <c r="S56" s="75">
        <v>2686</v>
      </c>
      <c r="T56" s="75">
        <v>2673</v>
      </c>
      <c r="U56" s="75">
        <v>2650</v>
      </c>
      <c r="V56" s="75">
        <v>2307</v>
      </c>
      <c r="W56" s="75" t="s">
        <v>313</v>
      </c>
      <c r="X56" s="75">
        <v>331</v>
      </c>
      <c r="Y56" s="75">
        <v>12</v>
      </c>
      <c r="Z56" s="75">
        <v>23</v>
      </c>
      <c r="AA56" s="75">
        <v>13</v>
      </c>
      <c r="AB56" s="78"/>
      <c r="AC56" s="72"/>
      <c r="AD56" s="72" t="s">
        <v>23</v>
      </c>
      <c r="AE56" s="72"/>
      <c r="AF56" s="436"/>
      <c r="AG56" s="88">
        <v>2.1591639871382635</v>
      </c>
      <c r="AH56" s="89">
        <v>2.1573849878934626</v>
      </c>
      <c r="AI56" s="89">
        <v>2.1597392013039935</v>
      </c>
      <c r="AJ56" s="89">
        <v>2.2182692307692307</v>
      </c>
      <c r="AK56" s="89" t="s">
        <v>313</v>
      </c>
      <c r="AL56" s="89">
        <v>1.8914285714285715</v>
      </c>
      <c r="AM56" s="89">
        <v>1</v>
      </c>
      <c r="AN56" s="89">
        <v>1.9166666666666667</v>
      </c>
      <c r="AO56" s="89">
        <v>2.6</v>
      </c>
      <c r="AP56" s="78"/>
    </row>
    <row r="57" spans="1:42" s="55" customFormat="1" ht="17.100000000000001" customHeight="1">
      <c r="A57" s="72"/>
      <c r="B57" s="72"/>
      <c r="C57" s="72" t="s">
        <v>4</v>
      </c>
      <c r="D57" s="436"/>
      <c r="E57" s="74">
        <v>642</v>
      </c>
      <c r="F57" s="75">
        <v>638</v>
      </c>
      <c r="G57" s="75">
        <v>630</v>
      </c>
      <c r="H57" s="75">
        <v>537</v>
      </c>
      <c r="I57" s="75" t="s">
        <v>313</v>
      </c>
      <c r="J57" s="75">
        <v>93</v>
      </c>
      <c r="K57" s="75" t="s">
        <v>313</v>
      </c>
      <c r="L57" s="75">
        <v>8</v>
      </c>
      <c r="M57" s="75">
        <v>4</v>
      </c>
      <c r="N57" s="78"/>
      <c r="O57" s="72"/>
      <c r="P57" s="72"/>
      <c r="Q57" s="72" t="s">
        <v>4</v>
      </c>
      <c r="R57" s="436"/>
      <c r="S57" s="74">
        <v>1396</v>
      </c>
      <c r="T57" s="75">
        <v>1387</v>
      </c>
      <c r="U57" s="75">
        <v>1370</v>
      </c>
      <c r="V57" s="75">
        <v>1202</v>
      </c>
      <c r="W57" s="75" t="s">
        <v>313</v>
      </c>
      <c r="X57" s="75">
        <v>168</v>
      </c>
      <c r="Y57" s="75" t="s">
        <v>313</v>
      </c>
      <c r="Z57" s="75">
        <v>17</v>
      </c>
      <c r="AA57" s="75">
        <v>9</v>
      </c>
      <c r="AB57" s="78"/>
      <c r="AC57" s="72"/>
      <c r="AD57" s="72"/>
      <c r="AE57" s="72" t="s">
        <v>4</v>
      </c>
      <c r="AF57" s="436"/>
      <c r="AG57" s="88">
        <v>2.1744548286604362</v>
      </c>
      <c r="AH57" s="89">
        <v>2.1739811912225706</v>
      </c>
      <c r="AI57" s="89">
        <v>2.1746031746031744</v>
      </c>
      <c r="AJ57" s="89">
        <v>2.2383612662942274</v>
      </c>
      <c r="AK57" s="89" t="s">
        <v>313</v>
      </c>
      <c r="AL57" s="89">
        <v>1.8064516129032258</v>
      </c>
      <c r="AM57" s="89" t="s">
        <v>313</v>
      </c>
      <c r="AN57" s="89">
        <v>2.125</v>
      </c>
      <c r="AO57" s="89">
        <v>2.25</v>
      </c>
      <c r="AP57" s="78"/>
    </row>
    <row r="58" spans="1:42" s="55" customFormat="1" ht="17.100000000000001" customHeight="1">
      <c r="A58" s="72"/>
      <c r="B58" s="72"/>
      <c r="C58" s="72" t="s">
        <v>5</v>
      </c>
      <c r="D58" s="436"/>
      <c r="E58" s="74">
        <v>602</v>
      </c>
      <c r="F58" s="75">
        <v>601</v>
      </c>
      <c r="G58" s="75">
        <v>597</v>
      </c>
      <c r="H58" s="75">
        <v>503</v>
      </c>
      <c r="I58" s="75" t="s">
        <v>313</v>
      </c>
      <c r="J58" s="75">
        <v>82</v>
      </c>
      <c r="K58" s="75">
        <v>12</v>
      </c>
      <c r="L58" s="75">
        <v>4</v>
      </c>
      <c r="M58" s="75">
        <v>1</v>
      </c>
      <c r="N58" s="78"/>
      <c r="O58" s="72"/>
      <c r="P58" s="72"/>
      <c r="Q58" s="72" t="s">
        <v>5</v>
      </c>
      <c r="R58" s="436"/>
      <c r="S58" s="74">
        <v>1290</v>
      </c>
      <c r="T58" s="75">
        <v>1286</v>
      </c>
      <c r="U58" s="75">
        <v>1280</v>
      </c>
      <c r="V58" s="75">
        <v>1105</v>
      </c>
      <c r="W58" s="75" t="s">
        <v>313</v>
      </c>
      <c r="X58" s="75">
        <v>163</v>
      </c>
      <c r="Y58" s="75">
        <v>12</v>
      </c>
      <c r="Z58" s="75">
        <v>6</v>
      </c>
      <c r="AA58" s="75">
        <v>4</v>
      </c>
      <c r="AB58" s="78"/>
      <c r="AC58" s="72"/>
      <c r="AD58" s="72"/>
      <c r="AE58" s="72" t="s">
        <v>5</v>
      </c>
      <c r="AF58" s="436"/>
      <c r="AG58" s="88">
        <v>2.1428571428571428</v>
      </c>
      <c r="AH58" s="89">
        <v>2.1397670549084857</v>
      </c>
      <c r="AI58" s="89">
        <v>2.1440536013400333</v>
      </c>
      <c r="AJ58" s="89">
        <v>2.1968190854870775</v>
      </c>
      <c r="AK58" s="89" t="s">
        <v>313</v>
      </c>
      <c r="AL58" s="89">
        <v>1.9878048780487805</v>
      </c>
      <c r="AM58" s="89">
        <v>1</v>
      </c>
      <c r="AN58" s="89">
        <v>1.5</v>
      </c>
      <c r="AO58" s="89">
        <v>4</v>
      </c>
      <c r="AP58" s="78"/>
    </row>
    <row r="59" spans="1:42" s="55" customFormat="1" ht="17.100000000000001" customHeight="1">
      <c r="A59" s="72"/>
      <c r="B59" s="72"/>
      <c r="C59" s="72" t="s">
        <v>6</v>
      </c>
      <c r="D59" s="436"/>
      <c r="E59" s="74" t="s">
        <v>313</v>
      </c>
      <c r="F59" s="75" t="s">
        <v>313</v>
      </c>
      <c r="G59" s="75" t="s">
        <v>313</v>
      </c>
      <c r="H59" s="75" t="s">
        <v>313</v>
      </c>
      <c r="I59" s="75" t="s">
        <v>313</v>
      </c>
      <c r="J59" s="75" t="s">
        <v>313</v>
      </c>
      <c r="K59" s="75" t="s">
        <v>313</v>
      </c>
      <c r="L59" s="75" t="s">
        <v>313</v>
      </c>
      <c r="M59" s="75" t="s">
        <v>313</v>
      </c>
      <c r="N59" s="78"/>
      <c r="O59" s="72"/>
      <c r="P59" s="72"/>
      <c r="Q59" s="72" t="s">
        <v>6</v>
      </c>
      <c r="R59" s="436"/>
      <c r="S59" s="74" t="s">
        <v>313</v>
      </c>
      <c r="T59" s="75" t="s">
        <v>313</v>
      </c>
      <c r="U59" s="75" t="s">
        <v>313</v>
      </c>
      <c r="V59" s="75" t="s">
        <v>313</v>
      </c>
      <c r="W59" s="75" t="s">
        <v>313</v>
      </c>
      <c r="X59" s="75" t="s">
        <v>313</v>
      </c>
      <c r="Y59" s="75" t="s">
        <v>313</v>
      </c>
      <c r="Z59" s="75" t="s">
        <v>313</v>
      </c>
      <c r="AA59" s="75" t="s">
        <v>313</v>
      </c>
      <c r="AB59" s="78"/>
      <c r="AC59" s="72"/>
      <c r="AD59" s="72"/>
      <c r="AE59" s="72" t="s">
        <v>6</v>
      </c>
      <c r="AF59" s="436"/>
      <c r="AG59" s="88" t="s">
        <v>313</v>
      </c>
      <c r="AH59" s="89" t="s">
        <v>313</v>
      </c>
      <c r="AI59" s="89" t="s">
        <v>313</v>
      </c>
      <c r="AJ59" s="89" t="s">
        <v>313</v>
      </c>
      <c r="AK59" s="89" t="s">
        <v>313</v>
      </c>
      <c r="AL59" s="89" t="s">
        <v>313</v>
      </c>
      <c r="AM59" s="89" t="s">
        <v>313</v>
      </c>
      <c r="AN59" s="89" t="s">
        <v>313</v>
      </c>
      <c r="AO59" s="89" t="s">
        <v>313</v>
      </c>
      <c r="AP59" s="78"/>
    </row>
    <row r="60" spans="1:42" s="55" customFormat="1" ht="17.100000000000001" customHeight="1">
      <c r="A60" s="72"/>
      <c r="B60" s="72" t="s">
        <v>24</v>
      </c>
      <c r="C60" s="72"/>
      <c r="D60" s="436"/>
      <c r="E60" s="75">
        <v>1153</v>
      </c>
      <c r="F60" s="75">
        <v>1147</v>
      </c>
      <c r="G60" s="75">
        <v>1108</v>
      </c>
      <c r="H60" s="75">
        <v>869</v>
      </c>
      <c r="I60" s="75">
        <v>140</v>
      </c>
      <c r="J60" s="75">
        <v>93</v>
      </c>
      <c r="K60" s="75">
        <v>6</v>
      </c>
      <c r="L60" s="75">
        <v>39</v>
      </c>
      <c r="M60" s="75">
        <v>6</v>
      </c>
      <c r="N60" s="78"/>
      <c r="O60" s="72"/>
      <c r="P60" s="72" t="s">
        <v>24</v>
      </c>
      <c r="Q60" s="72"/>
      <c r="R60" s="436"/>
      <c r="S60" s="75">
        <v>2451</v>
      </c>
      <c r="T60" s="75">
        <v>2437</v>
      </c>
      <c r="U60" s="75">
        <v>2370</v>
      </c>
      <c r="V60" s="75">
        <v>1906</v>
      </c>
      <c r="W60" s="75">
        <v>260</v>
      </c>
      <c r="X60" s="75">
        <v>190</v>
      </c>
      <c r="Y60" s="75">
        <v>14</v>
      </c>
      <c r="Z60" s="75">
        <v>67</v>
      </c>
      <c r="AA60" s="75">
        <v>14</v>
      </c>
      <c r="AB60" s="78"/>
      <c r="AC60" s="72"/>
      <c r="AD60" s="72" t="s">
        <v>24</v>
      </c>
      <c r="AE60" s="72"/>
      <c r="AF60" s="436"/>
      <c r="AG60" s="88">
        <v>2.1257588898525586</v>
      </c>
      <c r="AH60" s="89">
        <v>2.124673060156931</v>
      </c>
      <c r="AI60" s="89">
        <v>2.1389891696750905</v>
      </c>
      <c r="AJ60" s="89">
        <v>2.1933256616800922</v>
      </c>
      <c r="AK60" s="89">
        <v>1.8571428571428572</v>
      </c>
      <c r="AL60" s="89">
        <v>2.043010752688172</v>
      </c>
      <c r="AM60" s="89">
        <v>2.3333333333333335</v>
      </c>
      <c r="AN60" s="89">
        <v>1.7179487179487178</v>
      </c>
      <c r="AO60" s="89">
        <v>2.3333333333333335</v>
      </c>
      <c r="AP60" s="78"/>
    </row>
    <row r="61" spans="1:42" s="55" customFormat="1" ht="17.100000000000001" customHeight="1">
      <c r="A61" s="72"/>
      <c r="B61" s="72"/>
      <c r="C61" s="72" t="s">
        <v>4</v>
      </c>
      <c r="D61" s="436"/>
      <c r="E61" s="74">
        <v>104</v>
      </c>
      <c r="F61" s="75">
        <v>104</v>
      </c>
      <c r="G61" s="75">
        <v>93</v>
      </c>
      <c r="H61" s="75">
        <v>75</v>
      </c>
      <c r="I61" s="75" t="s">
        <v>313</v>
      </c>
      <c r="J61" s="75">
        <v>18</v>
      </c>
      <c r="K61" s="75" t="s">
        <v>313</v>
      </c>
      <c r="L61" s="75">
        <v>11</v>
      </c>
      <c r="M61" s="75" t="s">
        <v>313</v>
      </c>
      <c r="N61" s="78"/>
      <c r="O61" s="72"/>
      <c r="P61" s="72"/>
      <c r="Q61" s="72" t="s">
        <v>4</v>
      </c>
      <c r="R61" s="436"/>
      <c r="S61" s="74">
        <v>240</v>
      </c>
      <c r="T61" s="75">
        <v>240</v>
      </c>
      <c r="U61" s="75">
        <v>219</v>
      </c>
      <c r="V61" s="75">
        <v>182</v>
      </c>
      <c r="W61" s="75" t="s">
        <v>313</v>
      </c>
      <c r="X61" s="75">
        <v>37</v>
      </c>
      <c r="Y61" s="75" t="s">
        <v>313</v>
      </c>
      <c r="Z61" s="75">
        <v>21</v>
      </c>
      <c r="AA61" s="75" t="s">
        <v>313</v>
      </c>
      <c r="AB61" s="78"/>
      <c r="AC61" s="72"/>
      <c r="AD61" s="72"/>
      <c r="AE61" s="72" t="s">
        <v>4</v>
      </c>
      <c r="AF61" s="436"/>
      <c r="AG61" s="88">
        <v>2.3076923076923075</v>
      </c>
      <c r="AH61" s="89">
        <v>2.3076923076923075</v>
      </c>
      <c r="AI61" s="89">
        <v>2.3548387096774195</v>
      </c>
      <c r="AJ61" s="89">
        <v>2.4266666666666667</v>
      </c>
      <c r="AK61" s="89" t="s">
        <v>313</v>
      </c>
      <c r="AL61" s="89">
        <v>2.0555555555555554</v>
      </c>
      <c r="AM61" s="89" t="s">
        <v>313</v>
      </c>
      <c r="AN61" s="89">
        <v>1.9090909090909092</v>
      </c>
      <c r="AO61" s="89" t="s">
        <v>313</v>
      </c>
      <c r="AP61" s="78"/>
    </row>
    <row r="62" spans="1:42" s="55" customFormat="1" ht="17.100000000000001" customHeight="1">
      <c r="A62" s="72"/>
      <c r="B62" s="72"/>
      <c r="C62" s="72" t="s">
        <v>5</v>
      </c>
      <c r="D62" s="436"/>
      <c r="E62" s="74">
        <v>213</v>
      </c>
      <c r="F62" s="75">
        <v>213</v>
      </c>
      <c r="G62" s="75">
        <v>208</v>
      </c>
      <c r="H62" s="75">
        <v>195</v>
      </c>
      <c r="I62" s="75" t="s">
        <v>313</v>
      </c>
      <c r="J62" s="75">
        <v>11</v>
      </c>
      <c r="K62" s="75">
        <v>2</v>
      </c>
      <c r="L62" s="75">
        <v>5</v>
      </c>
      <c r="M62" s="75" t="s">
        <v>313</v>
      </c>
      <c r="N62" s="78"/>
      <c r="O62" s="72"/>
      <c r="P62" s="72"/>
      <c r="Q62" s="72" t="s">
        <v>5</v>
      </c>
      <c r="R62" s="436"/>
      <c r="S62" s="74">
        <v>451</v>
      </c>
      <c r="T62" s="75">
        <v>451</v>
      </c>
      <c r="U62" s="75">
        <v>442</v>
      </c>
      <c r="V62" s="75">
        <v>416</v>
      </c>
      <c r="W62" s="75" t="s">
        <v>313</v>
      </c>
      <c r="X62" s="75">
        <v>22</v>
      </c>
      <c r="Y62" s="75">
        <v>4</v>
      </c>
      <c r="Z62" s="75">
        <v>9</v>
      </c>
      <c r="AA62" s="75" t="s">
        <v>313</v>
      </c>
      <c r="AB62" s="78"/>
      <c r="AC62" s="72"/>
      <c r="AD62" s="72"/>
      <c r="AE62" s="72" t="s">
        <v>5</v>
      </c>
      <c r="AF62" s="436"/>
      <c r="AG62" s="88">
        <v>2.1173708920187795</v>
      </c>
      <c r="AH62" s="89">
        <v>2.1173708920187795</v>
      </c>
      <c r="AI62" s="89">
        <v>2.125</v>
      </c>
      <c r="AJ62" s="89">
        <v>2.1333333333333333</v>
      </c>
      <c r="AK62" s="89" t="s">
        <v>313</v>
      </c>
      <c r="AL62" s="89">
        <v>2</v>
      </c>
      <c r="AM62" s="89">
        <v>2</v>
      </c>
      <c r="AN62" s="89">
        <v>1.8</v>
      </c>
      <c r="AO62" s="89" t="s">
        <v>313</v>
      </c>
      <c r="AP62" s="78"/>
    </row>
    <row r="63" spans="1:42" s="55" customFormat="1" ht="17.100000000000001" customHeight="1">
      <c r="A63" s="72"/>
      <c r="B63" s="72"/>
      <c r="C63" s="72" t="s">
        <v>6</v>
      </c>
      <c r="D63" s="436"/>
      <c r="E63" s="74">
        <v>287</v>
      </c>
      <c r="F63" s="75">
        <v>284</v>
      </c>
      <c r="G63" s="75">
        <v>270</v>
      </c>
      <c r="H63" s="75">
        <v>238</v>
      </c>
      <c r="I63" s="75" t="s">
        <v>313</v>
      </c>
      <c r="J63" s="75">
        <v>30</v>
      </c>
      <c r="K63" s="75">
        <v>2</v>
      </c>
      <c r="L63" s="75">
        <v>14</v>
      </c>
      <c r="M63" s="75">
        <v>3</v>
      </c>
      <c r="N63" s="78"/>
      <c r="O63" s="72"/>
      <c r="P63" s="72"/>
      <c r="Q63" s="72" t="s">
        <v>6</v>
      </c>
      <c r="R63" s="436"/>
      <c r="S63" s="74">
        <v>575</v>
      </c>
      <c r="T63" s="75">
        <v>568</v>
      </c>
      <c r="U63" s="75">
        <v>550</v>
      </c>
      <c r="V63" s="75">
        <v>488</v>
      </c>
      <c r="W63" s="75" t="s">
        <v>313</v>
      </c>
      <c r="X63" s="75">
        <v>58</v>
      </c>
      <c r="Y63" s="75">
        <v>4</v>
      </c>
      <c r="Z63" s="75">
        <v>18</v>
      </c>
      <c r="AA63" s="75">
        <v>7</v>
      </c>
      <c r="AB63" s="78"/>
      <c r="AC63" s="72"/>
      <c r="AD63" s="72"/>
      <c r="AE63" s="72" t="s">
        <v>6</v>
      </c>
      <c r="AF63" s="436"/>
      <c r="AG63" s="88">
        <v>2.0034843205574915</v>
      </c>
      <c r="AH63" s="89">
        <v>2</v>
      </c>
      <c r="AI63" s="89">
        <v>2.0370370370370372</v>
      </c>
      <c r="AJ63" s="89">
        <v>2.0504201680672267</v>
      </c>
      <c r="AK63" s="89" t="s">
        <v>313</v>
      </c>
      <c r="AL63" s="89">
        <v>1.9333333333333333</v>
      </c>
      <c r="AM63" s="89">
        <v>2</v>
      </c>
      <c r="AN63" s="89">
        <v>1.2857142857142858</v>
      </c>
      <c r="AO63" s="89">
        <v>2.3333333333333335</v>
      </c>
      <c r="AP63" s="78"/>
    </row>
    <row r="64" spans="1:42" s="55" customFormat="1" ht="17.100000000000001" customHeight="1">
      <c r="A64" s="72"/>
      <c r="B64" s="72"/>
      <c r="C64" s="72" t="s">
        <v>10</v>
      </c>
      <c r="D64" s="436"/>
      <c r="E64" s="74">
        <v>183</v>
      </c>
      <c r="F64" s="75">
        <v>182</v>
      </c>
      <c r="G64" s="75">
        <v>176</v>
      </c>
      <c r="H64" s="75">
        <v>163</v>
      </c>
      <c r="I64" s="75" t="s">
        <v>313</v>
      </c>
      <c r="J64" s="75">
        <v>12</v>
      </c>
      <c r="K64" s="75">
        <v>1</v>
      </c>
      <c r="L64" s="75">
        <v>6</v>
      </c>
      <c r="M64" s="75">
        <v>1</v>
      </c>
      <c r="N64" s="78"/>
      <c r="O64" s="72"/>
      <c r="P64" s="72"/>
      <c r="Q64" s="72" t="s">
        <v>10</v>
      </c>
      <c r="R64" s="436"/>
      <c r="S64" s="74">
        <v>405</v>
      </c>
      <c r="T64" s="75">
        <v>401</v>
      </c>
      <c r="U64" s="75">
        <v>390</v>
      </c>
      <c r="V64" s="75">
        <v>366</v>
      </c>
      <c r="W64" s="75" t="s">
        <v>313</v>
      </c>
      <c r="X64" s="75">
        <v>21</v>
      </c>
      <c r="Y64" s="75">
        <v>3</v>
      </c>
      <c r="Z64" s="75">
        <v>11</v>
      </c>
      <c r="AA64" s="75">
        <v>4</v>
      </c>
      <c r="AB64" s="78"/>
      <c r="AC64" s="72"/>
      <c r="AD64" s="72"/>
      <c r="AE64" s="72" t="s">
        <v>10</v>
      </c>
      <c r="AF64" s="436"/>
      <c r="AG64" s="88">
        <v>2.2131147540983607</v>
      </c>
      <c r="AH64" s="89">
        <v>2.2032967032967035</v>
      </c>
      <c r="AI64" s="89">
        <v>2.2159090909090908</v>
      </c>
      <c r="AJ64" s="89">
        <v>2.2453987730061349</v>
      </c>
      <c r="AK64" s="89" t="s">
        <v>313</v>
      </c>
      <c r="AL64" s="89">
        <v>1.75</v>
      </c>
      <c r="AM64" s="89">
        <v>3</v>
      </c>
      <c r="AN64" s="89">
        <v>1.8333333333333333</v>
      </c>
      <c r="AO64" s="89">
        <v>4</v>
      </c>
      <c r="AP64" s="78"/>
    </row>
    <row r="65" spans="1:42" s="55" customFormat="1" ht="17.100000000000001" customHeight="1">
      <c r="A65" s="72"/>
      <c r="B65" s="72"/>
      <c r="C65" s="72" t="s">
        <v>11</v>
      </c>
      <c r="D65" s="436"/>
      <c r="E65" s="74">
        <v>366</v>
      </c>
      <c r="F65" s="75">
        <v>364</v>
      </c>
      <c r="G65" s="75">
        <v>361</v>
      </c>
      <c r="H65" s="75">
        <v>198</v>
      </c>
      <c r="I65" s="75">
        <v>140</v>
      </c>
      <c r="J65" s="75">
        <v>22</v>
      </c>
      <c r="K65" s="75">
        <v>1</v>
      </c>
      <c r="L65" s="75">
        <v>3</v>
      </c>
      <c r="M65" s="75">
        <v>2</v>
      </c>
      <c r="N65" s="78"/>
      <c r="O65" s="72"/>
      <c r="P65" s="72"/>
      <c r="Q65" s="72" t="s">
        <v>11</v>
      </c>
      <c r="R65" s="436"/>
      <c r="S65" s="74">
        <v>780</v>
      </c>
      <c r="T65" s="75">
        <v>777</v>
      </c>
      <c r="U65" s="75">
        <v>769</v>
      </c>
      <c r="V65" s="75">
        <v>454</v>
      </c>
      <c r="W65" s="75">
        <v>260</v>
      </c>
      <c r="X65" s="75">
        <v>52</v>
      </c>
      <c r="Y65" s="75">
        <v>3</v>
      </c>
      <c r="Z65" s="75">
        <v>8</v>
      </c>
      <c r="AA65" s="75">
        <v>3</v>
      </c>
      <c r="AB65" s="78"/>
      <c r="AC65" s="72"/>
      <c r="AD65" s="72"/>
      <c r="AE65" s="72" t="s">
        <v>11</v>
      </c>
      <c r="AF65" s="436"/>
      <c r="AG65" s="88">
        <v>2.1311475409836067</v>
      </c>
      <c r="AH65" s="89">
        <v>2.1346153846153846</v>
      </c>
      <c r="AI65" s="89">
        <v>2.1301939058171744</v>
      </c>
      <c r="AJ65" s="89">
        <v>2.2929292929292928</v>
      </c>
      <c r="AK65" s="89">
        <v>1.8571428571428572</v>
      </c>
      <c r="AL65" s="89">
        <v>2.3636363636363638</v>
      </c>
      <c r="AM65" s="89">
        <v>3</v>
      </c>
      <c r="AN65" s="89">
        <v>2.6666666666666665</v>
      </c>
      <c r="AO65" s="89">
        <v>1.5</v>
      </c>
      <c r="AP65" s="78"/>
    </row>
    <row r="66" spans="1:42" s="55" customFormat="1" ht="17.100000000000001" customHeight="1">
      <c r="A66" s="72"/>
      <c r="B66" s="72" t="s">
        <v>25</v>
      </c>
      <c r="C66" s="72"/>
      <c r="D66" s="436"/>
      <c r="E66" s="75">
        <v>927</v>
      </c>
      <c r="F66" s="75">
        <v>926</v>
      </c>
      <c r="G66" s="75">
        <v>911</v>
      </c>
      <c r="H66" s="75">
        <v>491</v>
      </c>
      <c r="I66" s="75" t="s">
        <v>313</v>
      </c>
      <c r="J66" s="75">
        <v>394</v>
      </c>
      <c r="K66" s="75">
        <v>26</v>
      </c>
      <c r="L66" s="75">
        <v>15</v>
      </c>
      <c r="M66" s="75">
        <v>1</v>
      </c>
      <c r="N66" s="78"/>
      <c r="O66" s="72"/>
      <c r="P66" s="72" t="s">
        <v>25</v>
      </c>
      <c r="Q66" s="72"/>
      <c r="R66" s="436"/>
      <c r="S66" s="75">
        <v>1590</v>
      </c>
      <c r="T66" s="75">
        <v>1588</v>
      </c>
      <c r="U66" s="75">
        <v>1565</v>
      </c>
      <c r="V66" s="75">
        <v>995</v>
      </c>
      <c r="W66" s="75" t="s">
        <v>313</v>
      </c>
      <c r="X66" s="75">
        <v>529</v>
      </c>
      <c r="Y66" s="75">
        <v>41</v>
      </c>
      <c r="Z66" s="75">
        <v>23</v>
      </c>
      <c r="AA66" s="75">
        <v>2</v>
      </c>
      <c r="AB66" s="78"/>
      <c r="AC66" s="72"/>
      <c r="AD66" s="72" t="s">
        <v>25</v>
      </c>
      <c r="AE66" s="72"/>
      <c r="AF66" s="436"/>
      <c r="AG66" s="88">
        <v>1.7152103559870551</v>
      </c>
      <c r="AH66" s="89">
        <v>1.7149028077753781</v>
      </c>
      <c r="AI66" s="89">
        <v>1.7178924259055983</v>
      </c>
      <c r="AJ66" s="89">
        <v>2.0264765784114052</v>
      </c>
      <c r="AK66" s="89" t="s">
        <v>313</v>
      </c>
      <c r="AL66" s="89">
        <v>1.3426395939086295</v>
      </c>
      <c r="AM66" s="89">
        <v>1.5769230769230769</v>
      </c>
      <c r="AN66" s="89">
        <v>1.5333333333333334</v>
      </c>
      <c r="AO66" s="89">
        <v>2</v>
      </c>
      <c r="AP66" s="78"/>
    </row>
    <row r="67" spans="1:42" s="55" customFormat="1" ht="17.100000000000001" customHeight="1">
      <c r="A67" s="72"/>
      <c r="B67" s="72"/>
      <c r="C67" s="72" t="s">
        <v>4</v>
      </c>
      <c r="D67" s="436"/>
      <c r="E67" s="74">
        <v>487</v>
      </c>
      <c r="F67" s="75">
        <v>486</v>
      </c>
      <c r="G67" s="75">
        <v>481</v>
      </c>
      <c r="H67" s="75">
        <v>230</v>
      </c>
      <c r="I67" s="75" t="s">
        <v>313</v>
      </c>
      <c r="J67" s="75">
        <v>236</v>
      </c>
      <c r="K67" s="75">
        <v>15</v>
      </c>
      <c r="L67" s="75">
        <v>5</v>
      </c>
      <c r="M67" s="75">
        <v>1</v>
      </c>
      <c r="N67" s="78"/>
      <c r="O67" s="72"/>
      <c r="P67" s="72"/>
      <c r="Q67" s="72" t="s">
        <v>4</v>
      </c>
      <c r="R67" s="436"/>
      <c r="S67" s="74">
        <v>797</v>
      </c>
      <c r="T67" s="75">
        <v>795</v>
      </c>
      <c r="U67" s="75">
        <v>788</v>
      </c>
      <c r="V67" s="75">
        <v>455</v>
      </c>
      <c r="W67" s="75" t="s">
        <v>313</v>
      </c>
      <c r="X67" s="75">
        <v>313</v>
      </c>
      <c r="Y67" s="75">
        <v>20</v>
      </c>
      <c r="Z67" s="75">
        <v>7</v>
      </c>
      <c r="AA67" s="75">
        <v>2</v>
      </c>
      <c r="AB67" s="78"/>
      <c r="AC67" s="72"/>
      <c r="AD67" s="72"/>
      <c r="AE67" s="72" t="s">
        <v>4</v>
      </c>
      <c r="AF67" s="436"/>
      <c r="AG67" s="88">
        <v>1.6365503080082136</v>
      </c>
      <c r="AH67" s="89">
        <v>1.6358024691358024</v>
      </c>
      <c r="AI67" s="89">
        <v>1.6382536382536383</v>
      </c>
      <c r="AJ67" s="89">
        <v>1.9782608695652173</v>
      </c>
      <c r="AK67" s="89" t="s">
        <v>313</v>
      </c>
      <c r="AL67" s="89">
        <v>1.326271186440678</v>
      </c>
      <c r="AM67" s="89">
        <v>1.3333333333333333</v>
      </c>
      <c r="AN67" s="89">
        <v>1.4</v>
      </c>
      <c r="AO67" s="89">
        <v>2</v>
      </c>
      <c r="AP67" s="78"/>
    </row>
    <row r="68" spans="1:42" s="55" customFormat="1" ht="17.100000000000001" customHeight="1">
      <c r="A68" s="72"/>
      <c r="B68" s="72"/>
      <c r="C68" s="72" t="s">
        <v>5</v>
      </c>
      <c r="D68" s="436"/>
      <c r="E68" s="74">
        <v>364</v>
      </c>
      <c r="F68" s="75">
        <v>364</v>
      </c>
      <c r="G68" s="75">
        <v>361</v>
      </c>
      <c r="H68" s="75">
        <v>210</v>
      </c>
      <c r="I68" s="75" t="s">
        <v>313</v>
      </c>
      <c r="J68" s="75">
        <v>142</v>
      </c>
      <c r="K68" s="75">
        <v>9</v>
      </c>
      <c r="L68" s="75">
        <v>3</v>
      </c>
      <c r="M68" s="75" t="s">
        <v>313</v>
      </c>
      <c r="N68" s="78"/>
      <c r="O68" s="72"/>
      <c r="P68" s="72"/>
      <c r="Q68" s="72" t="s">
        <v>5</v>
      </c>
      <c r="R68" s="436"/>
      <c r="S68" s="74">
        <v>650</v>
      </c>
      <c r="T68" s="75">
        <v>650</v>
      </c>
      <c r="U68" s="75">
        <v>646</v>
      </c>
      <c r="V68" s="75">
        <v>438</v>
      </c>
      <c r="W68" s="75" t="s">
        <v>313</v>
      </c>
      <c r="X68" s="75">
        <v>192</v>
      </c>
      <c r="Y68" s="75">
        <v>16</v>
      </c>
      <c r="Z68" s="75">
        <v>4</v>
      </c>
      <c r="AA68" s="75" t="s">
        <v>313</v>
      </c>
      <c r="AB68" s="78"/>
      <c r="AC68" s="72"/>
      <c r="AD68" s="72"/>
      <c r="AE68" s="72" t="s">
        <v>5</v>
      </c>
      <c r="AF68" s="436"/>
      <c r="AG68" s="88">
        <v>1.7857142857142858</v>
      </c>
      <c r="AH68" s="89">
        <v>1.7857142857142858</v>
      </c>
      <c r="AI68" s="89">
        <v>1.7894736842105263</v>
      </c>
      <c r="AJ68" s="89">
        <v>2.0857142857142859</v>
      </c>
      <c r="AK68" s="89" t="s">
        <v>313</v>
      </c>
      <c r="AL68" s="89">
        <v>1.352112676056338</v>
      </c>
      <c r="AM68" s="89">
        <v>1.7777777777777777</v>
      </c>
      <c r="AN68" s="89">
        <v>1.3333333333333333</v>
      </c>
      <c r="AO68" s="89" t="s">
        <v>313</v>
      </c>
      <c r="AP68" s="78"/>
    </row>
    <row r="69" spans="1:42" s="55" customFormat="1" ht="17.100000000000001" customHeight="1">
      <c r="A69" s="72"/>
      <c r="B69" s="72"/>
      <c r="C69" s="72" t="s">
        <v>6</v>
      </c>
      <c r="D69" s="436"/>
      <c r="E69" s="74">
        <v>76</v>
      </c>
      <c r="F69" s="75">
        <v>76</v>
      </c>
      <c r="G69" s="75">
        <v>69</v>
      </c>
      <c r="H69" s="75">
        <v>51</v>
      </c>
      <c r="I69" s="75" t="s">
        <v>313</v>
      </c>
      <c r="J69" s="75">
        <v>16</v>
      </c>
      <c r="K69" s="75">
        <v>2</v>
      </c>
      <c r="L69" s="75">
        <v>7</v>
      </c>
      <c r="M69" s="75" t="s">
        <v>313</v>
      </c>
      <c r="N69" s="78"/>
      <c r="O69" s="72"/>
      <c r="P69" s="72"/>
      <c r="Q69" s="72" t="s">
        <v>6</v>
      </c>
      <c r="R69" s="436"/>
      <c r="S69" s="74">
        <v>143</v>
      </c>
      <c r="T69" s="75">
        <v>143</v>
      </c>
      <c r="U69" s="75">
        <v>131</v>
      </c>
      <c r="V69" s="75">
        <v>102</v>
      </c>
      <c r="W69" s="75" t="s">
        <v>313</v>
      </c>
      <c r="X69" s="75">
        <v>24</v>
      </c>
      <c r="Y69" s="75">
        <v>5</v>
      </c>
      <c r="Z69" s="75">
        <v>12</v>
      </c>
      <c r="AA69" s="75" t="s">
        <v>313</v>
      </c>
      <c r="AB69" s="78"/>
      <c r="AC69" s="72"/>
      <c r="AD69" s="72"/>
      <c r="AE69" s="72" t="s">
        <v>6</v>
      </c>
      <c r="AF69" s="436"/>
      <c r="AG69" s="88">
        <v>1.881578947368421</v>
      </c>
      <c r="AH69" s="89">
        <v>1.881578947368421</v>
      </c>
      <c r="AI69" s="89">
        <v>1.8985507246376812</v>
      </c>
      <c r="AJ69" s="89">
        <v>2</v>
      </c>
      <c r="AK69" s="89" t="s">
        <v>313</v>
      </c>
      <c r="AL69" s="89">
        <v>1.5</v>
      </c>
      <c r="AM69" s="89">
        <v>2.5</v>
      </c>
      <c r="AN69" s="89">
        <v>1.7142857142857142</v>
      </c>
      <c r="AO69" s="89" t="s">
        <v>313</v>
      </c>
      <c r="AP69" s="78"/>
    </row>
    <row r="70" spans="1:42" s="78" customFormat="1" ht="17.100000000000001" customHeight="1">
      <c r="A70" s="78" t="s">
        <v>612</v>
      </c>
      <c r="D70" s="40"/>
      <c r="R70" s="38"/>
      <c r="AF70" s="38"/>
    </row>
    <row r="71" spans="1:42" s="78" customFormat="1" ht="17.100000000000001" customHeight="1">
      <c r="A71" s="78" t="s">
        <v>820</v>
      </c>
      <c r="D71" s="40"/>
      <c r="R71" s="38"/>
      <c r="AF71" s="38"/>
    </row>
    <row r="72" spans="1:42" s="78" customFormat="1" ht="17.100000000000001" customHeight="1">
      <c r="A72" s="78" t="s">
        <v>606</v>
      </c>
      <c r="D72" s="40"/>
      <c r="R72" s="38"/>
      <c r="AF72" s="38"/>
    </row>
    <row r="73" spans="1:42" s="78" customFormat="1" ht="17.100000000000001" customHeight="1">
      <c r="A73" s="78" t="s">
        <v>391</v>
      </c>
      <c r="D73" s="40"/>
      <c r="R73" s="38"/>
      <c r="AF73" s="38"/>
    </row>
    <row r="74" spans="1:42" s="21" customFormat="1" ht="24" customHeight="1" thickBot="1">
      <c r="A74" s="35" t="s">
        <v>399</v>
      </c>
      <c r="B74" s="35"/>
      <c r="C74" s="35"/>
      <c r="D74" s="37"/>
      <c r="E74" s="35"/>
      <c r="F74" s="35"/>
      <c r="G74" s="35"/>
      <c r="H74" s="35"/>
      <c r="I74" s="35"/>
      <c r="J74" s="35"/>
      <c r="K74" s="35"/>
      <c r="L74" s="35"/>
      <c r="M74" s="35"/>
      <c r="N74" s="39"/>
      <c r="O74" s="35" t="s">
        <v>399</v>
      </c>
      <c r="P74" s="35"/>
      <c r="Q74" s="35"/>
      <c r="R74" s="37"/>
      <c r="S74" s="35"/>
      <c r="T74" s="35"/>
      <c r="U74" s="35"/>
      <c r="V74" s="35"/>
      <c r="W74" s="35"/>
      <c r="X74" s="35"/>
      <c r="Y74" s="35"/>
      <c r="Z74" s="35"/>
      <c r="AA74" s="35"/>
      <c r="AB74" s="39"/>
      <c r="AC74" s="35" t="s">
        <v>399</v>
      </c>
      <c r="AD74" s="35"/>
      <c r="AE74" s="35"/>
      <c r="AF74" s="37"/>
      <c r="AG74" s="35"/>
      <c r="AH74" s="35"/>
      <c r="AI74" s="35"/>
      <c r="AJ74" s="35"/>
      <c r="AK74" s="35"/>
      <c r="AL74" s="35"/>
      <c r="AM74" s="35"/>
      <c r="AN74" s="35"/>
      <c r="AO74" s="35"/>
      <c r="AP74" s="39"/>
    </row>
    <row r="75" spans="1:42" s="55" customFormat="1" ht="15" customHeight="1" thickTop="1">
      <c r="A75" s="495" t="s">
        <v>387</v>
      </c>
      <c r="B75" s="496"/>
      <c r="C75" s="496"/>
      <c r="D75" s="438"/>
      <c r="E75" s="508" t="s">
        <v>1</v>
      </c>
      <c r="F75" s="488" t="s">
        <v>305</v>
      </c>
      <c r="G75" s="489"/>
      <c r="H75" s="489"/>
      <c r="I75" s="489"/>
      <c r="J75" s="489"/>
      <c r="K75" s="489"/>
      <c r="L75" s="490"/>
      <c r="M75" s="506" t="s">
        <v>303</v>
      </c>
      <c r="N75" s="78"/>
      <c r="O75" s="495" t="s">
        <v>387</v>
      </c>
      <c r="P75" s="496"/>
      <c r="Q75" s="496"/>
      <c r="R75" s="438"/>
      <c r="S75" s="508" t="s">
        <v>1</v>
      </c>
      <c r="T75" s="488" t="s">
        <v>305</v>
      </c>
      <c r="U75" s="489"/>
      <c r="V75" s="489"/>
      <c r="W75" s="489"/>
      <c r="X75" s="489"/>
      <c r="Y75" s="489"/>
      <c r="Z75" s="490"/>
      <c r="AA75" s="506" t="s">
        <v>303</v>
      </c>
      <c r="AB75" s="78"/>
      <c r="AC75" s="495" t="s">
        <v>387</v>
      </c>
      <c r="AD75" s="496"/>
      <c r="AE75" s="496"/>
      <c r="AF75" s="438"/>
      <c r="AG75" s="508" t="s">
        <v>1</v>
      </c>
      <c r="AH75" s="488" t="s">
        <v>305</v>
      </c>
      <c r="AI75" s="489"/>
      <c r="AJ75" s="489"/>
      <c r="AK75" s="489"/>
      <c r="AL75" s="489"/>
      <c r="AM75" s="489"/>
      <c r="AN75" s="490"/>
      <c r="AO75" s="506" t="s">
        <v>303</v>
      </c>
      <c r="AP75" s="78"/>
    </row>
    <row r="76" spans="1:42" s="55" customFormat="1" ht="15" customHeight="1">
      <c r="A76" s="509"/>
      <c r="B76" s="510"/>
      <c r="C76" s="510"/>
      <c r="D76" s="31"/>
      <c r="E76" s="507"/>
      <c r="F76" s="503" t="s">
        <v>1</v>
      </c>
      <c r="G76" s="471" t="s">
        <v>304</v>
      </c>
      <c r="H76" s="472"/>
      <c r="I76" s="472"/>
      <c r="J76" s="472"/>
      <c r="K76" s="473"/>
      <c r="L76" s="503" t="s">
        <v>302</v>
      </c>
      <c r="M76" s="467"/>
      <c r="N76" s="78"/>
      <c r="O76" s="509"/>
      <c r="P76" s="510"/>
      <c r="Q76" s="510"/>
      <c r="R76" s="31"/>
      <c r="S76" s="507"/>
      <c r="T76" s="503" t="s">
        <v>1</v>
      </c>
      <c r="U76" s="471" t="s">
        <v>304</v>
      </c>
      <c r="V76" s="472"/>
      <c r="W76" s="472"/>
      <c r="X76" s="472"/>
      <c r="Y76" s="473"/>
      <c r="Z76" s="503" t="s">
        <v>302</v>
      </c>
      <c r="AA76" s="467"/>
      <c r="AB76" s="78"/>
      <c r="AC76" s="509"/>
      <c r="AD76" s="510"/>
      <c r="AE76" s="510"/>
      <c r="AF76" s="31"/>
      <c r="AG76" s="507"/>
      <c r="AH76" s="503" t="s">
        <v>1</v>
      </c>
      <c r="AI76" s="471" t="s">
        <v>304</v>
      </c>
      <c r="AJ76" s="472"/>
      <c r="AK76" s="472"/>
      <c r="AL76" s="472"/>
      <c r="AM76" s="473"/>
      <c r="AN76" s="503" t="s">
        <v>302</v>
      </c>
      <c r="AO76" s="467"/>
      <c r="AP76" s="78"/>
    </row>
    <row r="77" spans="1:42" s="55" customFormat="1" ht="15" customHeight="1">
      <c r="A77" s="509"/>
      <c r="B77" s="510"/>
      <c r="C77" s="510"/>
      <c r="D77" s="31"/>
      <c r="E77" s="507"/>
      <c r="F77" s="507"/>
      <c r="G77" s="503" t="s">
        <v>1</v>
      </c>
      <c r="H77" s="503" t="s">
        <v>299</v>
      </c>
      <c r="I77" s="504" t="s">
        <v>388</v>
      </c>
      <c r="J77" s="503" t="s">
        <v>300</v>
      </c>
      <c r="K77" s="503" t="s">
        <v>301</v>
      </c>
      <c r="L77" s="507"/>
      <c r="M77" s="467"/>
      <c r="N77" s="78"/>
      <c r="O77" s="509"/>
      <c r="P77" s="510"/>
      <c r="Q77" s="510"/>
      <c r="R77" s="31"/>
      <c r="S77" s="507"/>
      <c r="T77" s="507"/>
      <c r="U77" s="503" t="s">
        <v>1</v>
      </c>
      <c r="V77" s="503" t="s">
        <v>299</v>
      </c>
      <c r="W77" s="504" t="s">
        <v>388</v>
      </c>
      <c r="X77" s="503" t="s">
        <v>300</v>
      </c>
      <c r="Y77" s="503" t="s">
        <v>301</v>
      </c>
      <c r="Z77" s="507"/>
      <c r="AA77" s="467"/>
      <c r="AB77" s="78"/>
      <c r="AC77" s="509"/>
      <c r="AD77" s="510"/>
      <c r="AE77" s="510"/>
      <c r="AF77" s="31"/>
      <c r="AG77" s="507"/>
      <c r="AH77" s="507"/>
      <c r="AI77" s="503" t="s">
        <v>1</v>
      </c>
      <c r="AJ77" s="503" t="s">
        <v>299</v>
      </c>
      <c r="AK77" s="504" t="s">
        <v>388</v>
      </c>
      <c r="AL77" s="503" t="s">
        <v>300</v>
      </c>
      <c r="AM77" s="503" t="s">
        <v>301</v>
      </c>
      <c r="AN77" s="507"/>
      <c r="AO77" s="467"/>
      <c r="AP77" s="78"/>
    </row>
    <row r="78" spans="1:42" s="55" customFormat="1" ht="15" customHeight="1">
      <c r="A78" s="497"/>
      <c r="B78" s="497"/>
      <c r="C78" s="497"/>
      <c r="D78" s="439"/>
      <c r="E78" s="457"/>
      <c r="F78" s="457"/>
      <c r="G78" s="457"/>
      <c r="H78" s="457"/>
      <c r="I78" s="505"/>
      <c r="J78" s="457"/>
      <c r="K78" s="457"/>
      <c r="L78" s="457"/>
      <c r="M78" s="469"/>
      <c r="N78" s="78"/>
      <c r="O78" s="497"/>
      <c r="P78" s="497"/>
      <c r="Q78" s="497"/>
      <c r="R78" s="439"/>
      <c r="S78" s="457"/>
      <c r="T78" s="457"/>
      <c r="U78" s="457"/>
      <c r="V78" s="457"/>
      <c r="W78" s="505"/>
      <c r="X78" s="457"/>
      <c r="Y78" s="457"/>
      <c r="Z78" s="457"/>
      <c r="AA78" s="469"/>
      <c r="AB78" s="78"/>
      <c r="AC78" s="497"/>
      <c r="AD78" s="497"/>
      <c r="AE78" s="497"/>
      <c r="AF78" s="439"/>
      <c r="AG78" s="457"/>
      <c r="AH78" s="457"/>
      <c r="AI78" s="457"/>
      <c r="AJ78" s="457"/>
      <c r="AK78" s="505"/>
      <c r="AL78" s="457"/>
      <c r="AM78" s="457"/>
      <c r="AN78" s="457"/>
      <c r="AO78" s="469"/>
      <c r="AP78" s="78"/>
    </row>
    <row r="79" spans="1:42" s="55" customFormat="1" ht="17.100000000000001" customHeight="1">
      <c r="A79" s="72"/>
      <c r="B79" s="72" t="s">
        <v>26</v>
      </c>
      <c r="C79" s="72"/>
      <c r="D79" s="436"/>
      <c r="E79" s="75">
        <v>2475</v>
      </c>
      <c r="F79" s="75">
        <v>2442</v>
      </c>
      <c r="G79" s="75">
        <v>2391</v>
      </c>
      <c r="H79" s="75">
        <v>1180</v>
      </c>
      <c r="I79" s="75">
        <v>59</v>
      </c>
      <c r="J79" s="75">
        <v>1098</v>
      </c>
      <c r="K79" s="75">
        <v>54</v>
      </c>
      <c r="L79" s="75">
        <v>51</v>
      </c>
      <c r="M79" s="75">
        <v>33</v>
      </c>
      <c r="N79" s="78"/>
      <c r="O79" s="72"/>
      <c r="P79" s="72" t="s">
        <v>26</v>
      </c>
      <c r="Q79" s="72"/>
      <c r="R79" s="436"/>
      <c r="S79" s="75">
        <v>4105</v>
      </c>
      <c r="T79" s="75">
        <v>4048</v>
      </c>
      <c r="U79" s="75">
        <v>3973</v>
      </c>
      <c r="V79" s="75">
        <v>2277</v>
      </c>
      <c r="W79" s="75">
        <v>80</v>
      </c>
      <c r="X79" s="75">
        <v>1543</v>
      </c>
      <c r="Y79" s="75">
        <v>73</v>
      </c>
      <c r="Z79" s="75">
        <v>75</v>
      </c>
      <c r="AA79" s="75">
        <v>57</v>
      </c>
      <c r="AB79" s="78"/>
      <c r="AC79" s="72"/>
      <c r="AD79" s="72" t="s">
        <v>26</v>
      </c>
      <c r="AE79" s="72"/>
      <c r="AF79" s="436"/>
      <c r="AG79" s="88">
        <v>1.6585858585858586</v>
      </c>
      <c r="AH79" s="89">
        <v>1.6576576576576576</v>
      </c>
      <c r="AI79" s="89">
        <v>1.6616478460895023</v>
      </c>
      <c r="AJ79" s="89">
        <v>1.9296610169491526</v>
      </c>
      <c r="AK79" s="89">
        <v>1.3559322033898304</v>
      </c>
      <c r="AL79" s="89">
        <v>1.4052823315118397</v>
      </c>
      <c r="AM79" s="89">
        <v>1.3518518518518519</v>
      </c>
      <c r="AN79" s="89">
        <v>1.4705882352941178</v>
      </c>
      <c r="AO79" s="89">
        <v>1.7272727272727273</v>
      </c>
      <c r="AP79" s="78"/>
    </row>
    <row r="80" spans="1:42" s="55" customFormat="1" ht="17.100000000000001" customHeight="1">
      <c r="A80" s="72"/>
      <c r="B80" s="72"/>
      <c r="C80" s="72" t="s">
        <v>4</v>
      </c>
      <c r="D80" s="436"/>
      <c r="E80" s="74">
        <v>295</v>
      </c>
      <c r="F80" s="75">
        <v>291</v>
      </c>
      <c r="G80" s="75">
        <v>287</v>
      </c>
      <c r="H80" s="75">
        <v>96</v>
      </c>
      <c r="I80" s="75" t="s">
        <v>313</v>
      </c>
      <c r="J80" s="75">
        <v>183</v>
      </c>
      <c r="K80" s="75">
        <v>8</v>
      </c>
      <c r="L80" s="75">
        <v>4</v>
      </c>
      <c r="M80" s="75">
        <v>4</v>
      </c>
      <c r="N80" s="78"/>
      <c r="O80" s="72"/>
      <c r="P80" s="72"/>
      <c r="Q80" s="72" t="s">
        <v>4</v>
      </c>
      <c r="R80" s="436"/>
      <c r="S80" s="74">
        <v>461</v>
      </c>
      <c r="T80" s="75">
        <v>453</v>
      </c>
      <c r="U80" s="75">
        <v>444</v>
      </c>
      <c r="V80" s="75">
        <v>192</v>
      </c>
      <c r="W80" s="75" t="s">
        <v>313</v>
      </c>
      <c r="X80" s="75">
        <v>242</v>
      </c>
      <c r="Y80" s="75">
        <v>10</v>
      </c>
      <c r="Z80" s="75">
        <v>9</v>
      </c>
      <c r="AA80" s="75">
        <v>8</v>
      </c>
      <c r="AB80" s="78"/>
      <c r="AC80" s="72"/>
      <c r="AD80" s="72"/>
      <c r="AE80" s="72" t="s">
        <v>4</v>
      </c>
      <c r="AF80" s="436"/>
      <c r="AG80" s="88">
        <v>1.5627118644067797</v>
      </c>
      <c r="AH80" s="89">
        <v>1.5567010309278351</v>
      </c>
      <c r="AI80" s="89">
        <v>1.5470383275261324</v>
      </c>
      <c r="AJ80" s="89">
        <v>2</v>
      </c>
      <c r="AK80" s="89" t="s">
        <v>313</v>
      </c>
      <c r="AL80" s="89">
        <v>1.3224043715846994</v>
      </c>
      <c r="AM80" s="89">
        <v>1.25</v>
      </c>
      <c r="AN80" s="89">
        <v>2.25</v>
      </c>
      <c r="AO80" s="89">
        <v>2</v>
      </c>
      <c r="AP80" s="78"/>
    </row>
    <row r="81" spans="1:42" s="55" customFormat="1" ht="17.100000000000001" customHeight="1">
      <c r="A81" s="72"/>
      <c r="B81" s="72"/>
      <c r="C81" s="72" t="s">
        <v>5</v>
      </c>
      <c r="D81" s="436"/>
      <c r="E81" s="74">
        <v>345</v>
      </c>
      <c r="F81" s="75">
        <v>323</v>
      </c>
      <c r="G81" s="75">
        <v>315</v>
      </c>
      <c r="H81" s="75">
        <v>86</v>
      </c>
      <c r="I81" s="75">
        <v>35</v>
      </c>
      <c r="J81" s="75">
        <v>182</v>
      </c>
      <c r="K81" s="75">
        <v>12</v>
      </c>
      <c r="L81" s="75">
        <v>8</v>
      </c>
      <c r="M81" s="75">
        <v>22</v>
      </c>
      <c r="N81" s="78"/>
      <c r="O81" s="72"/>
      <c r="P81" s="72"/>
      <c r="Q81" s="72" t="s">
        <v>5</v>
      </c>
      <c r="R81" s="436"/>
      <c r="S81" s="74">
        <v>512</v>
      </c>
      <c r="T81" s="75">
        <v>486</v>
      </c>
      <c r="U81" s="75">
        <v>472</v>
      </c>
      <c r="V81" s="75">
        <v>157</v>
      </c>
      <c r="W81" s="75">
        <v>46</v>
      </c>
      <c r="X81" s="75">
        <v>256</v>
      </c>
      <c r="Y81" s="75">
        <v>13</v>
      </c>
      <c r="Z81" s="75">
        <v>14</v>
      </c>
      <c r="AA81" s="75">
        <v>26</v>
      </c>
      <c r="AB81" s="78"/>
      <c r="AC81" s="72"/>
      <c r="AD81" s="72"/>
      <c r="AE81" s="72" t="s">
        <v>5</v>
      </c>
      <c r="AF81" s="436"/>
      <c r="AG81" s="88">
        <v>1.4840579710144928</v>
      </c>
      <c r="AH81" s="89">
        <v>1.5046439628482973</v>
      </c>
      <c r="AI81" s="89">
        <v>1.4984126984126984</v>
      </c>
      <c r="AJ81" s="89">
        <v>1.8255813953488371</v>
      </c>
      <c r="AK81" s="89">
        <v>1.3142857142857143</v>
      </c>
      <c r="AL81" s="89">
        <v>1.4065934065934067</v>
      </c>
      <c r="AM81" s="89">
        <v>1.0833333333333333</v>
      </c>
      <c r="AN81" s="89">
        <v>1.75</v>
      </c>
      <c r="AO81" s="89">
        <v>1.1818181818181819</v>
      </c>
      <c r="AP81" s="78"/>
    </row>
    <row r="82" spans="1:42" s="55" customFormat="1" ht="17.100000000000001" customHeight="1">
      <c r="A82" s="72"/>
      <c r="B82" s="72"/>
      <c r="C82" s="72" t="s">
        <v>6</v>
      </c>
      <c r="D82" s="436"/>
      <c r="E82" s="74">
        <v>638</v>
      </c>
      <c r="F82" s="75">
        <v>636</v>
      </c>
      <c r="G82" s="75">
        <v>629</v>
      </c>
      <c r="H82" s="75">
        <v>301</v>
      </c>
      <c r="I82" s="75" t="s">
        <v>313</v>
      </c>
      <c r="J82" s="75">
        <v>319</v>
      </c>
      <c r="K82" s="75">
        <v>9</v>
      </c>
      <c r="L82" s="75">
        <v>7</v>
      </c>
      <c r="M82" s="75">
        <v>2</v>
      </c>
      <c r="N82" s="78"/>
      <c r="O82" s="72"/>
      <c r="P82" s="72"/>
      <c r="Q82" s="72" t="s">
        <v>6</v>
      </c>
      <c r="R82" s="436"/>
      <c r="S82" s="74">
        <v>982</v>
      </c>
      <c r="T82" s="75">
        <v>978</v>
      </c>
      <c r="U82" s="75">
        <v>970</v>
      </c>
      <c r="V82" s="75">
        <v>550</v>
      </c>
      <c r="W82" s="75" t="s">
        <v>313</v>
      </c>
      <c r="X82" s="75">
        <v>404</v>
      </c>
      <c r="Y82" s="75">
        <v>16</v>
      </c>
      <c r="Z82" s="75">
        <v>8</v>
      </c>
      <c r="AA82" s="75">
        <v>4</v>
      </c>
      <c r="AB82" s="78"/>
      <c r="AC82" s="72"/>
      <c r="AD82" s="72"/>
      <c r="AE82" s="72" t="s">
        <v>6</v>
      </c>
      <c r="AF82" s="436"/>
      <c r="AG82" s="88">
        <v>1.5391849529780564</v>
      </c>
      <c r="AH82" s="89">
        <v>1.5377358490566038</v>
      </c>
      <c r="AI82" s="89">
        <v>1.5421303656597773</v>
      </c>
      <c r="AJ82" s="89">
        <v>1.8272425249169435</v>
      </c>
      <c r="AK82" s="89" t="s">
        <v>313</v>
      </c>
      <c r="AL82" s="89">
        <v>1.2664576802507836</v>
      </c>
      <c r="AM82" s="89">
        <v>1.7777777777777777</v>
      </c>
      <c r="AN82" s="89">
        <v>1.1428571428571428</v>
      </c>
      <c r="AO82" s="89">
        <v>2</v>
      </c>
      <c r="AP82" s="78"/>
    </row>
    <row r="83" spans="1:42" s="55" customFormat="1" ht="17.100000000000001" customHeight="1">
      <c r="A83" s="72"/>
      <c r="B83" s="72"/>
      <c r="C83" s="72" t="s">
        <v>10</v>
      </c>
      <c r="D83" s="436"/>
      <c r="E83" s="74">
        <v>525</v>
      </c>
      <c r="F83" s="75">
        <v>524</v>
      </c>
      <c r="G83" s="75">
        <v>510</v>
      </c>
      <c r="H83" s="75">
        <v>285</v>
      </c>
      <c r="I83" s="75" t="s">
        <v>313</v>
      </c>
      <c r="J83" s="75">
        <v>220</v>
      </c>
      <c r="K83" s="75">
        <v>5</v>
      </c>
      <c r="L83" s="75">
        <v>14</v>
      </c>
      <c r="M83" s="75">
        <v>1</v>
      </c>
      <c r="N83" s="78"/>
      <c r="O83" s="72"/>
      <c r="P83" s="72"/>
      <c r="Q83" s="72" t="s">
        <v>10</v>
      </c>
      <c r="R83" s="436"/>
      <c r="S83" s="74">
        <v>920</v>
      </c>
      <c r="T83" s="75">
        <v>916</v>
      </c>
      <c r="U83" s="75">
        <v>894</v>
      </c>
      <c r="V83" s="75">
        <v>573</v>
      </c>
      <c r="W83" s="75" t="s">
        <v>313</v>
      </c>
      <c r="X83" s="75">
        <v>315</v>
      </c>
      <c r="Y83" s="75">
        <v>6</v>
      </c>
      <c r="Z83" s="75">
        <v>22</v>
      </c>
      <c r="AA83" s="75">
        <v>4</v>
      </c>
      <c r="AB83" s="78"/>
      <c r="AC83" s="72"/>
      <c r="AD83" s="72"/>
      <c r="AE83" s="72" t="s">
        <v>10</v>
      </c>
      <c r="AF83" s="436"/>
      <c r="AG83" s="88">
        <v>1.7523809523809524</v>
      </c>
      <c r="AH83" s="89">
        <v>1.748091603053435</v>
      </c>
      <c r="AI83" s="89">
        <v>1.7529411764705882</v>
      </c>
      <c r="AJ83" s="89">
        <v>2.0105263157894737</v>
      </c>
      <c r="AK83" s="89" t="s">
        <v>313</v>
      </c>
      <c r="AL83" s="89">
        <v>1.4318181818181819</v>
      </c>
      <c r="AM83" s="89">
        <v>1.2</v>
      </c>
      <c r="AN83" s="89">
        <v>1.5714285714285714</v>
      </c>
      <c r="AO83" s="89">
        <v>4</v>
      </c>
      <c r="AP83" s="78"/>
    </row>
    <row r="84" spans="1:42" s="55" customFormat="1" ht="17.100000000000001" customHeight="1">
      <c r="A84" s="72"/>
      <c r="B84" s="72"/>
      <c r="C84" s="72" t="s">
        <v>11</v>
      </c>
      <c r="D84" s="436"/>
      <c r="E84" s="74">
        <v>672</v>
      </c>
      <c r="F84" s="75">
        <v>668</v>
      </c>
      <c r="G84" s="75">
        <v>650</v>
      </c>
      <c r="H84" s="75">
        <v>412</v>
      </c>
      <c r="I84" s="75">
        <v>24</v>
      </c>
      <c r="J84" s="75">
        <v>194</v>
      </c>
      <c r="K84" s="75">
        <v>20</v>
      </c>
      <c r="L84" s="75">
        <v>18</v>
      </c>
      <c r="M84" s="75">
        <v>4</v>
      </c>
      <c r="N84" s="78"/>
      <c r="O84" s="72"/>
      <c r="P84" s="72"/>
      <c r="Q84" s="72" t="s">
        <v>11</v>
      </c>
      <c r="R84" s="436"/>
      <c r="S84" s="74">
        <v>1230</v>
      </c>
      <c r="T84" s="75">
        <v>1215</v>
      </c>
      <c r="U84" s="75">
        <v>1193</v>
      </c>
      <c r="V84" s="75">
        <v>805</v>
      </c>
      <c r="W84" s="75">
        <v>34</v>
      </c>
      <c r="X84" s="75">
        <v>326</v>
      </c>
      <c r="Y84" s="75">
        <v>28</v>
      </c>
      <c r="Z84" s="75">
        <v>22</v>
      </c>
      <c r="AA84" s="75">
        <v>15</v>
      </c>
      <c r="AB84" s="78"/>
      <c r="AC84" s="72"/>
      <c r="AD84" s="72"/>
      <c r="AE84" s="72" t="s">
        <v>11</v>
      </c>
      <c r="AF84" s="436"/>
      <c r="AG84" s="88">
        <v>1.8303571428571428</v>
      </c>
      <c r="AH84" s="89">
        <v>1.8188622754491017</v>
      </c>
      <c r="AI84" s="89">
        <v>1.8353846153846154</v>
      </c>
      <c r="AJ84" s="89">
        <v>1.953883495145631</v>
      </c>
      <c r="AK84" s="89">
        <v>1.4166666666666667</v>
      </c>
      <c r="AL84" s="89">
        <v>1.6804123711340206</v>
      </c>
      <c r="AM84" s="89">
        <v>1.4</v>
      </c>
      <c r="AN84" s="89">
        <v>1.2222222222222223</v>
      </c>
      <c r="AO84" s="89">
        <v>3.75</v>
      </c>
      <c r="AP84" s="78"/>
    </row>
    <row r="85" spans="1:42" s="55" customFormat="1" ht="17.100000000000001" customHeight="1">
      <c r="A85" s="72"/>
      <c r="B85" s="72" t="s">
        <v>27</v>
      </c>
      <c r="C85" s="72"/>
      <c r="D85" s="436"/>
      <c r="E85" s="75">
        <v>1551</v>
      </c>
      <c r="F85" s="75">
        <v>1526</v>
      </c>
      <c r="G85" s="75">
        <v>1505</v>
      </c>
      <c r="H85" s="75">
        <v>873</v>
      </c>
      <c r="I85" s="75" t="s">
        <v>313</v>
      </c>
      <c r="J85" s="75">
        <v>617</v>
      </c>
      <c r="K85" s="75">
        <v>15</v>
      </c>
      <c r="L85" s="75">
        <v>21</v>
      </c>
      <c r="M85" s="75">
        <v>25</v>
      </c>
      <c r="N85" s="78"/>
      <c r="O85" s="72"/>
      <c r="P85" s="72" t="s">
        <v>27</v>
      </c>
      <c r="Q85" s="72"/>
      <c r="R85" s="436"/>
      <c r="S85" s="75">
        <v>2901</v>
      </c>
      <c r="T85" s="75">
        <v>2875</v>
      </c>
      <c r="U85" s="75">
        <v>2838</v>
      </c>
      <c r="V85" s="75">
        <v>1934</v>
      </c>
      <c r="W85" s="75" t="s">
        <v>313</v>
      </c>
      <c r="X85" s="75">
        <v>875</v>
      </c>
      <c r="Y85" s="75">
        <v>29</v>
      </c>
      <c r="Z85" s="75">
        <v>37</v>
      </c>
      <c r="AA85" s="75">
        <v>26</v>
      </c>
      <c r="AB85" s="78"/>
      <c r="AC85" s="72"/>
      <c r="AD85" s="72" t="s">
        <v>27</v>
      </c>
      <c r="AE85" s="72"/>
      <c r="AF85" s="436"/>
      <c r="AG85" s="88">
        <v>1.8704061895551258</v>
      </c>
      <c r="AH85" s="89">
        <v>1.8840104849279162</v>
      </c>
      <c r="AI85" s="89">
        <v>1.8857142857142857</v>
      </c>
      <c r="AJ85" s="89">
        <v>2.2153493699885454</v>
      </c>
      <c r="AK85" s="89" t="s">
        <v>313</v>
      </c>
      <c r="AL85" s="89">
        <v>1.4181523500810373</v>
      </c>
      <c r="AM85" s="89">
        <v>1.9333333333333333</v>
      </c>
      <c r="AN85" s="89">
        <v>1.7619047619047619</v>
      </c>
      <c r="AO85" s="89">
        <v>1.04</v>
      </c>
      <c r="AP85" s="78"/>
    </row>
    <row r="86" spans="1:42" s="55" customFormat="1" ht="17.100000000000001" customHeight="1">
      <c r="A86" s="72"/>
      <c r="B86" s="72"/>
      <c r="C86" s="72" t="s">
        <v>4</v>
      </c>
      <c r="D86" s="436"/>
      <c r="E86" s="74">
        <v>725</v>
      </c>
      <c r="F86" s="75">
        <v>700</v>
      </c>
      <c r="G86" s="75">
        <v>691</v>
      </c>
      <c r="H86" s="75">
        <v>344</v>
      </c>
      <c r="I86" s="75" t="s">
        <v>313</v>
      </c>
      <c r="J86" s="75">
        <v>340</v>
      </c>
      <c r="K86" s="75">
        <v>7</v>
      </c>
      <c r="L86" s="75">
        <v>9</v>
      </c>
      <c r="M86" s="75">
        <v>25</v>
      </c>
      <c r="N86" s="78"/>
      <c r="O86" s="72"/>
      <c r="P86" s="72"/>
      <c r="Q86" s="72" t="s">
        <v>4</v>
      </c>
      <c r="R86" s="436"/>
      <c r="S86" s="74">
        <v>1231</v>
      </c>
      <c r="T86" s="75">
        <v>1205</v>
      </c>
      <c r="U86" s="75">
        <v>1189</v>
      </c>
      <c r="V86" s="75">
        <v>716</v>
      </c>
      <c r="W86" s="75" t="s">
        <v>313</v>
      </c>
      <c r="X86" s="75">
        <v>461</v>
      </c>
      <c r="Y86" s="75">
        <v>12</v>
      </c>
      <c r="Z86" s="75">
        <v>16</v>
      </c>
      <c r="AA86" s="75">
        <v>26</v>
      </c>
      <c r="AB86" s="78"/>
      <c r="AC86" s="72"/>
      <c r="AD86" s="72"/>
      <c r="AE86" s="72" t="s">
        <v>4</v>
      </c>
      <c r="AF86" s="436"/>
      <c r="AG86" s="88">
        <v>1.6979310344827587</v>
      </c>
      <c r="AH86" s="89">
        <v>1.7214285714285715</v>
      </c>
      <c r="AI86" s="89">
        <v>1.7206946454413894</v>
      </c>
      <c r="AJ86" s="89">
        <v>2.0813953488372094</v>
      </c>
      <c r="AK86" s="89" t="s">
        <v>313</v>
      </c>
      <c r="AL86" s="89">
        <v>1.3558823529411765</v>
      </c>
      <c r="AM86" s="89">
        <v>1.7142857142857142</v>
      </c>
      <c r="AN86" s="89">
        <v>1.7777777777777777</v>
      </c>
      <c r="AO86" s="89">
        <v>1.04</v>
      </c>
      <c r="AP86" s="78"/>
    </row>
    <row r="87" spans="1:42" s="55" customFormat="1" ht="17.100000000000001" customHeight="1">
      <c r="A87" s="72"/>
      <c r="B87" s="72"/>
      <c r="C87" s="72" t="s">
        <v>5</v>
      </c>
      <c r="D87" s="436"/>
      <c r="E87" s="74">
        <v>826</v>
      </c>
      <c r="F87" s="75">
        <v>826</v>
      </c>
      <c r="G87" s="75">
        <v>814</v>
      </c>
      <c r="H87" s="75">
        <v>529</v>
      </c>
      <c r="I87" s="75" t="s">
        <v>313</v>
      </c>
      <c r="J87" s="75">
        <v>277</v>
      </c>
      <c r="K87" s="75">
        <v>8</v>
      </c>
      <c r="L87" s="75">
        <v>12</v>
      </c>
      <c r="M87" s="75" t="s">
        <v>313</v>
      </c>
      <c r="N87" s="78"/>
      <c r="O87" s="72"/>
      <c r="P87" s="72"/>
      <c r="Q87" s="72" t="s">
        <v>5</v>
      </c>
      <c r="R87" s="436"/>
      <c r="S87" s="74">
        <v>1670</v>
      </c>
      <c r="T87" s="75">
        <v>1670</v>
      </c>
      <c r="U87" s="75">
        <v>1649</v>
      </c>
      <c r="V87" s="75">
        <v>1218</v>
      </c>
      <c r="W87" s="75" t="s">
        <v>313</v>
      </c>
      <c r="X87" s="75">
        <v>414</v>
      </c>
      <c r="Y87" s="75">
        <v>17</v>
      </c>
      <c r="Z87" s="75">
        <v>21</v>
      </c>
      <c r="AA87" s="75" t="s">
        <v>313</v>
      </c>
      <c r="AB87" s="78"/>
      <c r="AC87" s="72"/>
      <c r="AD87" s="72"/>
      <c r="AE87" s="72" t="s">
        <v>5</v>
      </c>
      <c r="AF87" s="436"/>
      <c r="AG87" s="88">
        <v>2.0217917675544794</v>
      </c>
      <c r="AH87" s="89">
        <v>2.0217917675544794</v>
      </c>
      <c r="AI87" s="89">
        <v>2.0257985257985256</v>
      </c>
      <c r="AJ87" s="89">
        <v>2.3024574669187143</v>
      </c>
      <c r="AK87" s="89" t="s">
        <v>313</v>
      </c>
      <c r="AL87" s="89">
        <v>1.4945848375451263</v>
      </c>
      <c r="AM87" s="89">
        <v>2.125</v>
      </c>
      <c r="AN87" s="89">
        <v>1.75</v>
      </c>
      <c r="AO87" s="89" t="s">
        <v>313</v>
      </c>
      <c r="AP87" s="78"/>
    </row>
    <row r="88" spans="1:42" s="55" customFormat="1" ht="17.100000000000001" customHeight="1">
      <c r="A88" s="72"/>
      <c r="B88" s="72" t="s">
        <v>28</v>
      </c>
      <c r="C88" s="72"/>
      <c r="D88" s="436"/>
      <c r="E88" s="75">
        <v>2691</v>
      </c>
      <c r="F88" s="75">
        <v>2673</v>
      </c>
      <c r="G88" s="75">
        <v>2636</v>
      </c>
      <c r="H88" s="75">
        <v>1222</v>
      </c>
      <c r="I88" s="75">
        <v>143</v>
      </c>
      <c r="J88" s="75">
        <v>1121</v>
      </c>
      <c r="K88" s="75">
        <v>150</v>
      </c>
      <c r="L88" s="75">
        <v>37</v>
      </c>
      <c r="M88" s="75">
        <v>18</v>
      </c>
      <c r="N88" s="78"/>
      <c r="O88" s="72"/>
      <c r="P88" s="72" t="s">
        <v>28</v>
      </c>
      <c r="Q88" s="72"/>
      <c r="R88" s="436"/>
      <c r="S88" s="75">
        <v>4715</v>
      </c>
      <c r="T88" s="75">
        <v>4688</v>
      </c>
      <c r="U88" s="75">
        <v>4636</v>
      </c>
      <c r="V88" s="75">
        <v>2604</v>
      </c>
      <c r="W88" s="75">
        <v>257</v>
      </c>
      <c r="X88" s="75">
        <v>1514</v>
      </c>
      <c r="Y88" s="75">
        <v>261</v>
      </c>
      <c r="Z88" s="75">
        <v>52</v>
      </c>
      <c r="AA88" s="75">
        <v>27</v>
      </c>
      <c r="AB88" s="78"/>
      <c r="AC88" s="72"/>
      <c r="AD88" s="72" t="s">
        <v>28</v>
      </c>
      <c r="AE88" s="72"/>
      <c r="AF88" s="436"/>
      <c r="AG88" s="88">
        <v>1.7521367521367521</v>
      </c>
      <c r="AH88" s="89">
        <v>1.7538346427235316</v>
      </c>
      <c r="AI88" s="89">
        <v>1.7587253414264037</v>
      </c>
      <c r="AJ88" s="89">
        <v>2.1309328968903438</v>
      </c>
      <c r="AK88" s="89">
        <v>1.7972027972027973</v>
      </c>
      <c r="AL88" s="89">
        <v>1.3505798394290811</v>
      </c>
      <c r="AM88" s="89">
        <v>1.74</v>
      </c>
      <c r="AN88" s="89">
        <v>1.4054054054054055</v>
      </c>
      <c r="AO88" s="89">
        <v>1.5</v>
      </c>
      <c r="AP88" s="78"/>
    </row>
    <row r="89" spans="1:42" s="55" customFormat="1" ht="17.100000000000001" customHeight="1">
      <c r="A89" s="72"/>
      <c r="B89" s="72"/>
      <c r="C89" s="72" t="s">
        <v>4</v>
      </c>
      <c r="D89" s="436"/>
      <c r="E89" s="74">
        <v>1140</v>
      </c>
      <c r="F89" s="75">
        <v>1137</v>
      </c>
      <c r="G89" s="75">
        <v>1118</v>
      </c>
      <c r="H89" s="75">
        <v>472</v>
      </c>
      <c r="I89" s="75" t="s">
        <v>313</v>
      </c>
      <c r="J89" s="75">
        <v>616</v>
      </c>
      <c r="K89" s="75">
        <v>30</v>
      </c>
      <c r="L89" s="75">
        <v>19</v>
      </c>
      <c r="M89" s="75">
        <v>3</v>
      </c>
      <c r="N89" s="78"/>
      <c r="O89" s="72"/>
      <c r="P89" s="72"/>
      <c r="Q89" s="72" t="s">
        <v>4</v>
      </c>
      <c r="R89" s="436"/>
      <c r="S89" s="74">
        <v>1842</v>
      </c>
      <c r="T89" s="75">
        <v>1837</v>
      </c>
      <c r="U89" s="75">
        <v>1809</v>
      </c>
      <c r="V89" s="75">
        <v>988</v>
      </c>
      <c r="W89" s="75" t="s">
        <v>313</v>
      </c>
      <c r="X89" s="75">
        <v>779</v>
      </c>
      <c r="Y89" s="75">
        <v>42</v>
      </c>
      <c r="Z89" s="75">
        <v>28</v>
      </c>
      <c r="AA89" s="75">
        <v>5</v>
      </c>
      <c r="AB89" s="78"/>
      <c r="AC89" s="72"/>
      <c r="AD89" s="72"/>
      <c r="AE89" s="72" t="s">
        <v>4</v>
      </c>
      <c r="AF89" s="436"/>
      <c r="AG89" s="88">
        <v>1.6157894736842104</v>
      </c>
      <c r="AH89" s="89">
        <v>1.6156552330694811</v>
      </c>
      <c r="AI89" s="89">
        <v>1.6180679785330949</v>
      </c>
      <c r="AJ89" s="89">
        <v>2.093220338983051</v>
      </c>
      <c r="AK89" s="89" t="s">
        <v>313</v>
      </c>
      <c r="AL89" s="89">
        <v>1.2646103896103895</v>
      </c>
      <c r="AM89" s="89">
        <v>1.4</v>
      </c>
      <c r="AN89" s="89">
        <v>1.4736842105263157</v>
      </c>
      <c r="AO89" s="89">
        <v>1.6666666666666667</v>
      </c>
      <c r="AP89" s="78"/>
    </row>
    <row r="90" spans="1:42" s="55" customFormat="1" ht="17.100000000000001" customHeight="1">
      <c r="A90" s="72"/>
      <c r="B90" s="72"/>
      <c r="C90" s="72" t="s">
        <v>5</v>
      </c>
      <c r="D90" s="436"/>
      <c r="E90" s="74">
        <v>866</v>
      </c>
      <c r="F90" s="75">
        <v>864</v>
      </c>
      <c r="G90" s="75">
        <v>854</v>
      </c>
      <c r="H90" s="75">
        <v>480</v>
      </c>
      <c r="I90" s="75" t="s">
        <v>313</v>
      </c>
      <c r="J90" s="75">
        <v>297</v>
      </c>
      <c r="K90" s="75">
        <v>77</v>
      </c>
      <c r="L90" s="75">
        <v>10</v>
      </c>
      <c r="M90" s="75">
        <v>2</v>
      </c>
      <c r="N90" s="78"/>
      <c r="O90" s="72"/>
      <c r="P90" s="72"/>
      <c r="Q90" s="72" t="s">
        <v>5</v>
      </c>
      <c r="R90" s="436"/>
      <c r="S90" s="74">
        <v>1710</v>
      </c>
      <c r="T90" s="75">
        <v>1706</v>
      </c>
      <c r="U90" s="75">
        <v>1690</v>
      </c>
      <c r="V90" s="75">
        <v>1041</v>
      </c>
      <c r="W90" s="75" t="s">
        <v>313</v>
      </c>
      <c r="X90" s="75">
        <v>497</v>
      </c>
      <c r="Y90" s="75">
        <v>152</v>
      </c>
      <c r="Z90" s="75">
        <v>16</v>
      </c>
      <c r="AA90" s="75">
        <v>4</v>
      </c>
      <c r="AB90" s="78"/>
      <c r="AC90" s="72"/>
      <c r="AD90" s="72"/>
      <c r="AE90" s="72" t="s">
        <v>5</v>
      </c>
      <c r="AF90" s="436"/>
      <c r="AG90" s="88">
        <v>1.9745958429561201</v>
      </c>
      <c r="AH90" s="89">
        <v>1.974537037037037</v>
      </c>
      <c r="AI90" s="89">
        <v>1.9789227166276346</v>
      </c>
      <c r="AJ90" s="89">
        <v>2.1687500000000002</v>
      </c>
      <c r="AK90" s="89" t="s">
        <v>313</v>
      </c>
      <c r="AL90" s="89">
        <v>1.6734006734006734</v>
      </c>
      <c r="AM90" s="89">
        <v>1.974025974025974</v>
      </c>
      <c r="AN90" s="89">
        <v>1.6</v>
      </c>
      <c r="AO90" s="89">
        <v>2</v>
      </c>
      <c r="AP90" s="78"/>
    </row>
    <row r="91" spans="1:42" s="55" customFormat="1" ht="17.100000000000001" customHeight="1">
      <c r="A91" s="72"/>
      <c r="B91" s="72"/>
      <c r="C91" s="72" t="s">
        <v>6</v>
      </c>
      <c r="D91" s="436"/>
      <c r="E91" s="74">
        <v>623</v>
      </c>
      <c r="F91" s="75">
        <v>611</v>
      </c>
      <c r="G91" s="75">
        <v>605</v>
      </c>
      <c r="H91" s="75">
        <v>247</v>
      </c>
      <c r="I91" s="75">
        <v>143</v>
      </c>
      <c r="J91" s="75">
        <v>172</v>
      </c>
      <c r="K91" s="75">
        <v>43</v>
      </c>
      <c r="L91" s="75">
        <v>6</v>
      </c>
      <c r="M91" s="75">
        <v>12</v>
      </c>
      <c r="N91" s="78"/>
      <c r="O91" s="72"/>
      <c r="P91" s="72"/>
      <c r="Q91" s="72" t="s">
        <v>6</v>
      </c>
      <c r="R91" s="436"/>
      <c r="S91" s="74">
        <v>1081</v>
      </c>
      <c r="T91" s="75">
        <v>1064</v>
      </c>
      <c r="U91" s="75">
        <v>1058</v>
      </c>
      <c r="V91" s="75">
        <v>536</v>
      </c>
      <c r="W91" s="75">
        <v>257</v>
      </c>
      <c r="X91" s="75">
        <v>198</v>
      </c>
      <c r="Y91" s="75">
        <v>67</v>
      </c>
      <c r="Z91" s="75">
        <v>6</v>
      </c>
      <c r="AA91" s="75">
        <v>17</v>
      </c>
      <c r="AB91" s="78"/>
      <c r="AC91" s="72"/>
      <c r="AD91" s="72"/>
      <c r="AE91" s="72" t="s">
        <v>6</v>
      </c>
      <c r="AF91" s="436"/>
      <c r="AG91" s="88">
        <v>1.7351524879614768</v>
      </c>
      <c r="AH91" s="89">
        <v>1.7414075286415711</v>
      </c>
      <c r="AI91" s="89">
        <v>1.7487603305785124</v>
      </c>
      <c r="AJ91" s="89">
        <v>2.1700404858299596</v>
      </c>
      <c r="AK91" s="89">
        <v>1.7972027972027973</v>
      </c>
      <c r="AL91" s="89">
        <v>1.1511627906976745</v>
      </c>
      <c r="AM91" s="89">
        <v>1.558139534883721</v>
      </c>
      <c r="AN91" s="89">
        <v>1</v>
      </c>
      <c r="AO91" s="89">
        <v>1.4166666666666667</v>
      </c>
      <c r="AP91" s="78"/>
    </row>
    <row r="92" spans="1:42" s="55" customFormat="1" ht="17.100000000000001" customHeight="1">
      <c r="A92" s="72"/>
      <c r="B92" s="72"/>
      <c r="C92" s="72" t="s">
        <v>10</v>
      </c>
      <c r="D92" s="436"/>
      <c r="E92" s="74">
        <v>56</v>
      </c>
      <c r="F92" s="75">
        <v>55</v>
      </c>
      <c r="G92" s="75">
        <v>53</v>
      </c>
      <c r="H92" s="75">
        <v>18</v>
      </c>
      <c r="I92" s="75" t="s">
        <v>313</v>
      </c>
      <c r="J92" s="75">
        <v>35</v>
      </c>
      <c r="K92" s="75" t="s">
        <v>313</v>
      </c>
      <c r="L92" s="75">
        <v>2</v>
      </c>
      <c r="M92" s="75">
        <v>1</v>
      </c>
      <c r="N92" s="78"/>
      <c r="O92" s="72"/>
      <c r="P92" s="72"/>
      <c r="Q92" s="72" t="s">
        <v>10</v>
      </c>
      <c r="R92" s="436"/>
      <c r="S92" s="74">
        <v>72</v>
      </c>
      <c r="T92" s="75">
        <v>71</v>
      </c>
      <c r="U92" s="75">
        <v>69</v>
      </c>
      <c r="V92" s="75">
        <v>31</v>
      </c>
      <c r="W92" s="75" t="s">
        <v>313</v>
      </c>
      <c r="X92" s="75">
        <v>38</v>
      </c>
      <c r="Y92" s="75" t="s">
        <v>313</v>
      </c>
      <c r="Z92" s="75">
        <v>2</v>
      </c>
      <c r="AA92" s="75">
        <v>1</v>
      </c>
      <c r="AB92" s="78"/>
      <c r="AC92" s="72"/>
      <c r="AD92" s="72"/>
      <c r="AE92" s="72" t="s">
        <v>10</v>
      </c>
      <c r="AF92" s="436"/>
      <c r="AG92" s="88">
        <v>1.2857142857142858</v>
      </c>
      <c r="AH92" s="89">
        <v>1.290909090909091</v>
      </c>
      <c r="AI92" s="89">
        <v>1.3018867924528301</v>
      </c>
      <c r="AJ92" s="89">
        <v>1.7222222222222223</v>
      </c>
      <c r="AK92" s="89" t="s">
        <v>313</v>
      </c>
      <c r="AL92" s="89">
        <v>1.0857142857142856</v>
      </c>
      <c r="AM92" s="89" t="s">
        <v>313</v>
      </c>
      <c r="AN92" s="89">
        <v>1</v>
      </c>
      <c r="AO92" s="89">
        <v>1</v>
      </c>
      <c r="AP92" s="78"/>
    </row>
    <row r="93" spans="1:42" s="55" customFormat="1" ht="17.100000000000001" customHeight="1">
      <c r="A93" s="72"/>
      <c r="B93" s="72"/>
      <c r="C93" s="72" t="s">
        <v>11</v>
      </c>
      <c r="D93" s="436"/>
      <c r="E93" s="74">
        <v>6</v>
      </c>
      <c r="F93" s="75">
        <v>6</v>
      </c>
      <c r="G93" s="75">
        <v>6</v>
      </c>
      <c r="H93" s="75">
        <v>5</v>
      </c>
      <c r="I93" s="75" t="s">
        <v>313</v>
      </c>
      <c r="J93" s="75">
        <v>1</v>
      </c>
      <c r="K93" s="75" t="s">
        <v>313</v>
      </c>
      <c r="L93" s="75" t="s">
        <v>313</v>
      </c>
      <c r="M93" s="75" t="s">
        <v>313</v>
      </c>
      <c r="N93" s="78"/>
      <c r="O93" s="72"/>
      <c r="P93" s="72"/>
      <c r="Q93" s="72" t="s">
        <v>11</v>
      </c>
      <c r="R93" s="436"/>
      <c r="S93" s="74">
        <v>10</v>
      </c>
      <c r="T93" s="75">
        <v>10</v>
      </c>
      <c r="U93" s="75">
        <v>10</v>
      </c>
      <c r="V93" s="75">
        <v>8</v>
      </c>
      <c r="W93" s="75" t="s">
        <v>313</v>
      </c>
      <c r="X93" s="75">
        <v>2</v>
      </c>
      <c r="Y93" s="75" t="s">
        <v>313</v>
      </c>
      <c r="Z93" s="75" t="s">
        <v>313</v>
      </c>
      <c r="AA93" s="75" t="s">
        <v>313</v>
      </c>
      <c r="AB93" s="78"/>
      <c r="AC93" s="72"/>
      <c r="AD93" s="72"/>
      <c r="AE93" s="72" t="s">
        <v>11</v>
      </c>
      <c r="AF93" s="436"/>
      <c r="AG93" s="88">
        <v>1.6666666666666667</v>
      </c>
      <c r="AH93" s="89">
        <v>1.6666666666666667</v>
      </c>
      <c r="AI93" s="89">
        <v>1.6666666666666667</v>
      </c>
      <c r="AJ93" s="89">
        <v>1.6</v>
      </c>
      <c r="AK93" s="89" t="s">
        <v>313</v>
      </c>
      <c r="AL93" s="89">
        <v>2</v>
      </c>
      <c r="AM93" s="89" t="s">
        <v>313</v>
      </c>
      <c r="AN93" s="89" t="s">
        <v>313</v>
      </c>
      <c r="AO93" s="89" t="s">
        <v>313</v>
      </c>
      <c r="AP93" s="78"/>
    </row>
    <row r="94" spans="1:42" s="55" customFormat="1" ht="17.100000000000001" customHeight="1">
      <c r="A94" s="72"/>
      <c r="B94" s="72" t="s">
        <v>29</v>
      </c>
      <c r="C94" s="72"/>
      <c r="D94" s="436"/>
      <c r="E94" s="75">
        <v>1449</v>
      </c>
      <c r="F94" s="75">
        <v>1443</v>
      </c>
      <c r="G94" s="75">
        <v>1414</v>
      </c>
      <c r="H94" s="75">
        <v>865</v>
      </c>
      <c r="I94" s="75">
        <v>305</v>
      </c>
      <c r="J94" s="75">
        <v>225</v>
      </c>
      <c r="K94" s="75">
        <v>19</v>
      </c>
      <c r="L94" s="75">
        <v>29</v>
      </c>
      <c r="M94" s="75">
        <v>6</v>
      </c>
      <c r="N94" s="78"/>
      <c r="O94" s="72"/>
      <c r="P94" s="72" t="s">
        <v>29</v>
      </c>
      <c r="Q94" s="72"/>
      <c r="R94" s="436"/>
      <c r="S94" s="75">
        <v>2949</v>
      </c>
      <c r="T94" s="75">
        <v>2928</v>
      </c>
      <c r="U94" s="75">
        <v>2878</v>
      </c>
      <c r="V94" s="75">
        <v>1893</v>
      </c>
      <c r="W94" s="75">
        <v>566</v>
      </c>
      <c r="X94" s="75">
        <v>388</v>
      </c>
      <c r="Y94" s="75">
        <v>31</v>
      </c>
      <c r="Z94" s="75">
        <v>50</v>
      </c>
      <c r="AA94" s="75">
        <v>21</v>
      </c>
      <c r="AB94" s="78"/>
      <c r="AC94" s="72"/>
      <c r="AD94" s="72" t="s">
        <v>29</v>
      </c>
      <c r="AE94" s="72"/>
      <c r="AF94" s="436"/>
      <c r="AG94" s="88">
        <v>2.0351966873706004</v>
      </c>
      <c r="AH94" s="89">
        <v>2.0291060291060292</v>
      </c>
      <c r="AI94" s="89">
        <v>2.0353606789250356</v>
      </c>
      <c r="AJ94" s="89">
        <v>2.1884393063583816</v>
      </c>
      <c r="AK94" s="89">
        <v>1.8557377049180328</v>
      </c>
      <c r="AL94" s="89">
        <v>1.7244444444444444</v>
      </c>
      <c r="AM94" s="89">
        <v>1.631578947368421</v>
      </c>
      <c r="AN94" s="89">
        <v>1.7241379310344827</v>
      </c>
      <c r="AO94" s="89">
        <v>3.5</v>
      </c>
      <c r="AP94" s="78"/>
    </row>
    <row r="95" spans="1:42" s="55" customFormat="1" ht="17.100000000000001" customHeight="1">
      <c r="A95" s="72"/>
      <c r="B95" s="72"/>
      <c r="C95" s="72" t="s">
        <v>4</v>
      </c>
      <c r="D95" s="436"/>
      <c r="E95" s="74">
        <v>658</v>
      </c>
      <c r="F95" s="75">
        <v>653</v>
      </c>
      <c r="G95" s="75">
        <v>635</v>
      </c>
      <c r="H95" s="75">
        <v>430</v>
      </c>
      <c r="I95" s="75" t="s">
        <v>313</v>
      </c>
      <c r="J95" s="75">
        <v>186</v>
      </c>
      <c r="K95" s="75">
        <v>19</v>
      </c>
      <c r="L95" s="75">
        <v>18</v>
      </c>
      <c r="M95" s="75">
        <v>5</v>
      </c>
      <c r="N95" s="78"/>
      <c r="O95" s="72"/>
      <c r="P95" s="72"/>
      <c r="Q95" s="72" t="s">
        <v>4</v>
      </c>
      <c r="R95" s="436"/>
      <c r="S95" s="74">
        <v>1326</v>
      </c>
      <c r="T95" s="75">
        <v>1306</v>
      </c>
      <c r="U95" s="75">
        <v>1276</v>
      </c>
      <c r="V95" s="75">
        <v>932</v>
      </c>
      <c r="W95" s="75" t="s">
        <v>313</v>
      </c>
      <c r="X95" s="75">
        <v>313</v>
      </c>
      <c r="Y95" s="75">
        <v>31</v>
      </c>
      <c r="Z95" s="75">
        <v>30</v>
      </c>
      <c r="AA95" s="75">
        <v>20</v>
      </c>
      <c r="AB95" s="78"/>
      <c r="AC95" s="72"/>
      <c r="AD95" s="72"/>
      <c r="AE95" s="72" t="s">
        <v>4</v>
      </c>
      <c r="AF95" s="436"/>
      <c r="AG95" s="88">
        <v>2.0151975683890577</v>
      </c>
      <c r="AH95" s="89">
        <v>2</v>
      </c>
      <c r="AI95" s="89">
        <v>2.0094488188976376</v>
      </c>
      <c r="AJ95" s="89">
        <v>2.1674418604651162</v>
      </c>
      <c r="AK95" s="89" t="s">
        <v>313</v>
      </c>
      <c r="AL95" s="89">
        <v>1.6827956989247312</v>
      </c>
      <c r="AM95" s="89">
        <v>1.631578947368421</v>
      </c>
      <c r="AN95" s="89">
        <v>1.6666666666666667</v>
      </c>
      <c r="AO95" s="89">
        <v>4</v>
      </c>
      <c r="AP95" s="78"/>
    </row>
    <row r="96" spans="1:42" s="55" customFormat="1" ht="17.100000000000001" customHeight="1">
      <c r="A96" s="72"/>
      <c r="B96" s="72"/>
      <c r="C96" s="72" t="s">
        <v>5</v>
      </c>
      <c r="D96" s="436"/>
      <c r="E96" s="74">
        <v>791</v>
      </c>
      <c r="F96" s="75">
        <v>790</v>
      </c>
      <c r="G96" s="75">
        <v>779</v>
      </c>
      <c r="H96" s="75">
        <v>435</v>
      </c>
      <c r="I96" s="75">
        <v>305</v>
      </c>
      <c r="J96" s="75">
        <v>39</v>
      </c>
      <c r="K96" s="75" t="s">
        <v>313</v>
      </c>
      <c r="L96" s="75">
        <v>11</v>
      </c>
      <c r="M96" s="75">
        <v>1</v>
      </c>
      <c r="N96" s="78"/>
      <c r="O96" s="72"/>
      <c r="P96" s="72"/>
      <c r="Q96" s="72" t="s">
        <v>5</v>
      </c>
      <c r="R96" s="436"/>
      <c r="S96" s="74">
        <v>1623</v>
      </c>
      <c r="T96" s="75">
        <v>1622</v>
      </c>
      <c r="U96" s="75">
        <v>1602</v>
      </c>
      <c r="V96" s="75">
        <v>961</v>
      </c>
      <c r="W96" s="75">
        <v>566</v>
      </c>
      <c r="X96" s="75">
        <v>75</v>
      </c>
      <c r="Y96" s="75" t="s">
        <v>313</v>
      </c>
      <c r="Z96" s="75">
        <v>20</v>
      </c>
      <c r="AA96" s="75">
        <v>1</v>
      </c>
      <c r="AB96" s="78"/>
      <c r="AC96" s="72"/>
      <c r="AD96" s="72"/>
      <c r="AE96" s="72" t="s">
        <v>5</v>
      </c>
      <c r="AF96" s="436"/>
      <c r="AG96" s="88">
        <v>2.0518331226295827</v>
      </c>
      <c r="AH96" s="89">
        <v>2.0531645569620252</v>
      </c>
      <c r="AI96" s="89">
        <v>2.0564826700898586</v>
      </c>
      <c r="AJ96" s="89">
        <v>2.2091954022988505</v>
      </c>
      <c r="AK96" s="89">
        <v>1.8557377049180328</v>
      </c>
      <c r="AL96" s="89">
        <v>1.9230769230769231</v>
      </c>
      <c r="AM96" s="89" t="s">
        <v>313</v>
      </c>
      <c r="AN96" s="89">
        <v>1.8181818181818181</v>
      </c>
      <c r="AO96" s="89">
        <v>1</v>
      </c>
      <c r="AP96" s="78"/>
    </row>
    <row r="97" spans="1:42" s="55" customFormat="1" ht="17.100000000000001" customHeight="1">
      <c r="A97" s="72"/>
      <c r="B97" s="72" t="s">
        <v>30</v>
      </c>
      <c r="C97" s="72"/>
      <c r="D97" s="436"/>
      <c r="E97" s="74" t="s">
        <v>313</v>
      </c>
      <c r="F97" s="75" t="s">
        <v>313</v>
      </c>
      <c r="G97" s="75" t="s">
        <v>313</v>
      </c>
      <c r="H97" s="75" t="s">
        <v>313</v>
      </c>
      <c r="I97" s="75" t="s">
        <v>313</v>
      </c>
      <c r="J97" s="75" t="s">
        <v>313</v>
      </c>
      <c r="K97" s="75" t="s">
        <v>313</v>
      </c>
      <c r="L97" s="75" t="s">
        <v>313</v>
      </c>
      <c r="M97" s="75" t="s">
        <v>313</v>
      </c>
      <c r="N97" s="78"/>
      <c r="O97" s="72"/>
      <c r="P97" s="72" t="s">
        <v>30</v>
      </c>
      <c r="Q97" s="72"/>
      <c r="R97" s="436"/>
      <c r="S97" s="74" t="s">
        <v>313</v>
      </c>
      <c r="T97" s="75" t="s">
        <v>313</v>
      </c>
      <c r="U97" s="75" t="s">
        <v>313</v>
      </c>
      <c r="V97" s="75" t="s">
        <v>313</v>
      </c>
      <c r="W97" s="75" t="s">
        <v>313</v>
      </c>
      <c r="X97" s="75" t="s">
        <v>313</v>
      </c>
      <c r="Y97" s="75" t="s">
        <v>313</v>
      </c>
      <c r="Z97" s="75" t="s">
        <v>313</v>
      </c>
      <c r="AA97" s="75" t="s">
        <v>313</v>
      </c>
      <c r="AB97" s="78"/>
      <c r="AC97" s="72"/>
      <c r="AD97" s="72" t="s">
        <v>30</v>
      </c>
      <c r="AE97" s="72"/>
      <c r="AF97" s="436"/>
      <c r="AG97" s="88" t="s">
        <v>313</v>
      </c>
      <c r="AH97" s="89" t="s">
        <v>313</v>
      </c>
      <c r="AI97" s="89" t="s">
        <v>313</v>
      </c>
      <c r="AJ97" s="89" t="s">
        <v>313</v>
      </c>
      <c r="AK97" s="89" t="s">
        <v>313</v>
      </c>
      <c r="AL97" s="89" t="s">
        <v>313</v>
      </c>
      <c r="AM97" s="89" t="s">
        <v>313</v>
      </c>
      <c r="AN97" s="89" t="s">
        <v>313</v>
      </c>
      <c r="AO97" s="89" t="s">
        <v>313</v>
      </c>
      <c r="AP97" s="78"/>
    </row>
    <row r="98" spans="1:42" s="55" customFormat="1" ht="17.100000000000001" customHeight="1">
      <c r="A98" s="72"/>
      <c r="B98" s="72"/>
      <c r="C98" s="72" t="s">
        <v>4</v>
      </c>
      <c r="D98" s="436"/>
      <c r="E98" s="74" t="s">
        <v>313</v>
      </c>
      <c r="F98" s="75" t="s">
        <v>313</v>
      </c>
      <c r="G98" s="75" t="s">
        <v>313</v>
      </c>
      <c r="H98" s="419" t="s">
        <v>313</v>
      </c>
      <c r="I98" s="419" t="s">
        <v>313</v>
      </c>
      <c r="J98" s="419" t="s">
        <v>313</v>
      </c>
      <c r="K98" s="419" t="s">
        <v>313</v>
      </c>
      <c r="L98" s="419" t="s">
        <v>313</v>
      </c>
      <c r="M98" s="419" t="s">
        <v>313</v>
      </c>
      <c r="N98" s="78"/>
      <c r="O98" s="72"/>
      <c r="P98" s="72"/>
      <c r="Q98" s="72" t="s">
        <v>4</v>
      </c>
      <c r="R98" s="436"/>
      <c r="S98" s="74" t="s">
        <v>313</v>
      </c>
      <c r="T98" s="75" t="s">
        <v>313</v>
      </c>
      <c r="U98" s="75" t="s">
        <v>313</v>
      </c>
      <c r="V98" s="419" t="s">
        <v>313</v>
      </c>
      <c r="W98" s="419" t="s">
        <v>313</v>
      </c>
      <c r="X98" s="419" t="s">
        <v>313</v>
      </c>
      <c r="Y98" s="419" t="s">
        <v>313</v>
      </c>
      <c r="Z98" s="419" t="s">
        <v>313</v>
      </c>
      <c r="AA98" s="419" t="s">
        <v>313</v>
      </c>
      <c r="AB98" s="78"/>
      <c r="AC98" s="72"/>
      <c r="AD98" s="72"/>
      <c r="AE98" s="72" t="s">
        <v>4</v>
      </c>
      <c r="AF98" s="436"/>
      <c r="AG98" s="88" t="s">
        <v>313</v>
      </c>
      <c r="AH98" s="89" t="s">
        <v>313</v>
      </c>
      <c r="AI98" s="89" t="s">
        <v>313</v>
      </c>
      <c r="AJ98" s="89" t="s">
        <v>313</v>
      </c>
      <c r="AK98" s="89" t="s">
        <v>313</v>
      </c>
      <c r="AL98" s="89" t="s">
        <v>313</v>
      </c>
      <c r="AM98" s="89" t="s">
        <v>313</v>
      </c>
      <c r="AN98" s="89" t="s">
        <v>313</v>
      </c>
      <c r="AO98" s="89" t="s">
        <v>313</v>
      </c>
      <c r="AP98" s="78"/>
    </row>
    <row r="99" spans="1:42" s="55" customFormat="1" ht="17.100000000000001" customHeight="1">
      <c r="A99" s="72"/>
      <c r="B99" s="72"/>
      <c r="C99" s="72" t="s">
        <v>5</v>
      </c>
      <c r="D99" s="436"/>
      <c r="E99" s="74" t="s">
        <v>313</v>
      </c>
      <c r="F99" s="75" t="s">
        <v>313</v>
      </c>
      <c r="G99" s="75" t="s">
        <v>313</v>
      </c>
      <c r="H99" s="419" t="s">
        <v>313</v>
      </c>
      <c r="I99" s="419" t="s">
        <v>313</v>
      </c>
      <c r="J99" s="419" t="s">
        <v>313</v>
      </c>
      <c r="K99" s="419" t="s">
        <v>313</v>
      </c>
      <c r="L99" s="419" t="s">
        <v>313</v>
      </c>
      <c r="M99" s="419" t="s">
        <v>313</v>
      </c>
      <c r="N99" s="78"/>
      <c r="O99" s="72"/>
      <c r="P99" s="72"/>
      <c r="Q99" s="72" t="s">
        <v>5</v>
      </c>
      <c r="R99" s="436"/>
      <c r="S99" s="74" t="s">
        <v>313</v>
      </c>
      <c r="T99" s="75" t="s">
        <v>313</v>
      </c>
      <c r="U99" s="75" t="s">
        <v>313</v>
      </c>
      <c r="V99" s="419" t="s">
        <v>313</v>
      </c>
      <c r="W99" s="419" t="s">
        <v>313</v>
      </c>
      <c r="X99" s="419" t="s">
        <v>313</v>
      </c>
      <c r="Y99" s="419" t="s">
        <v>313</v>
      </c>
      <c r="Z99" s="419" t="s">
        <v>313</v>
      </c>
      <c r="AA99" s="419" t="s">
        <v>313</v>
      </c>
      <c r="AB99" s="78"/>
      <c r="AC99" s="72"/>
      <c r="AD99" s="72"/>
      <c r="AE99" s="72" t="s">
        <v>5</v>
      </c>
      <c r="AF99" s="436"/>
      <c r="AG99" s="88" t="s">
        <v>313</v>
      </c>
      <c r="AH99" s="89" t="s">
        <v>313</v>
      </c>
      <c r="AI99" s="89" t="s">
        <v>313</v>
      </c>
      <c r="AJ99" s="89" t="s">
        <v>313</v>
      </c>
      <c r="AK99" s="89" t="s">
        <v>313</v>
      </c>
      <c r="AL99" s="89" t="s">
        <v>313</v>
      </c>
      <c r="AM99" s="89" t="s">
        <v>313</v>
      </c>
      <c r="AN99" s="89" t="s">
        <v>313</v>
      </c>
      <c r="AO99" s="89" t="s">
        <v>313</v>
      </c>
      <c r="AP99" s="78"/>
    </row>
    <row r="100" spans="1:42" s="55" customFormat="1" ht="17.100000000000001" customHeight="1">
      <c r="A100" s="72"/>
      <c r="B100" s="72" t="s">
        <v>31</v>
      </c>
      <c r="C100" s="72"/>
      <c r="D100" s="436"/>
      <c r="E100" s="75">
        <v>2383</v>
      </c>
      <c r="F100" s="75">
        <v>2372</v>
      </c>
      <c r="G100" s="75">
        <v>2323</v>
      </c>
      <c r="H100" s="75">
        <v>1136</v>
      </c>
      <c r="I100" s="75">
        <v>9</v>
      </c>
      <c r="J100" s="75">
        <v>1142</v>
      </c>
      <c r="K100" s="75">
        <v>36</v>
      </c>
      <c r="L100" s="75">
        <v>49</v>
      </c>
      <c r="M100" s="75">
        <v>11</v>
      </c>
      <c r="N100" s="78"/>
      <c r="O100" s="72"/>
      <c r="P100" s="72" t="s">
        <v>31</v>
      </c>
      <c r="Q100" s="72"/>
      <c r="R100" s="436"/>
      <c r="S100" s="75">
        <v>4022</v>
      </c>
      <c r="T100" s="75">
        <v>4003</v>
      </c>
      <c r="U100" s="75">
        <v>3941</v>
      </c>
      <c r="V100" s="75">
        <v>2263</v>
      </c>
      <c r="W100" s="75">
        <v>15</v>
      </c>
      <c r="X100" s="75">
        <v>1594</v>
      </c>
      <c r="Y100" s="75">
        <v>69</v>
      </c>
      <c r="Z100" s="75">
        <v>62</v>
      </c>
      <c r="AA100" s="75">
        <v>19</v>
      </c>
      <c r="AB100" s="78"/>
      <c r="AC100" s="72"/>
      <c r="AD100" s="72" t="s">
        <v>31</v>
      </c>
      <c r="AE100" s="72"/>
      <c r="AF100" s="436"/>
      <c r="AG100" s="88">
        <v>1.687788501888376</v>
      </c>
      <c r="AH100" s="89">
        <v>1.6876053962900506</v>
      </c>
      <c r="AI100" s="89">
        <v>1.6965131295738269</v>
      </c>
      <c r="AJ100" s="89">
        <v>1.9920774647887325</v>
      </c>
      <c r="AK100" s="89">
        <v>1.6666666666666667</v>
      </c>
      <c r="AL100" s="89">
        <v>1.3957968476357268</v>
      </c>
      <c r="AM100" s="89">
        <v>1.9166666666666667</v>
      </c>
      <c r="AN100" s="89">
        <v>1.2653061224489797</v>
      </c>
      <c r="AO100" s="89">
        <v>1.7272727272727273</v>
      </c>
      <c r="AP100" s="78"/>
    </row>
    <row r="101" spans="1:42" s="55" customFormat="1" ht="17.100000000000001" customHeight="1">
      <c r="A101" s="72"/>
      <c r="B101" s="72"/>
      <c r="C101" s="72" t="s">
        <v>4</v>
      </c>
      <c r="D101" s="436"/>
      <c r="E101" s="74">
        <v>207</v>
      </c>
      <c r="F101" s="75">
        <v>207</v>
      </c>
      <c r="G101" s="75">
        <v>204</v>
      </c>
      <c r="H101" s="75">
        <v>60</v>
      </c>
      <c r="I101" s="75" t="s">
        <v>313</v>
      </c>
      <c r="J101" s="75">
        <v>137</v>
      </c>
      <c r="K101" s="75">
        <v>7</v>
      </c>
      <c r="L101" s="75">
        <v>3</v>
      </c>
      <c r="M101" s="75" t="s">
        <v>313</v>
      </c>
      <c r="N101" s="78"/>
      <c r="O101" s="72"/>
      <c r="P101" s="72"/>
      <c r="Q101" s="72" t="s">
        <v>4</v>
      </c>
      <c r="R101" s="436"/>
      <c r="S101" s="74">
        <v>287</v>
      </c>
      <c r="T101" s="75">
        <v>287</v>
      </c>
      <c r="U101" s="75">
        <v>283</v>
      </c>
      <c r="V101" s="75">
        <v>106</v>
      </c>
      <c r="W101" s="75" t="s">
        <v>313</v>
      </c>
      <c r="X101" s="75">
        <v>162</v>
      </c>
      <c r="Y101" s="75">
        <v>15</v>
      </c>
      <c r="Z101" s="75">
        <v>4</v>
      </c>
      <c r="AA101" s="75" t="s">
        <v>313</v>
      </c>
      <c r="AB101" s="78"/>
      <c r="AC101" s="72"/>
      <c r="AD101" s="72"/>
      <c r="AE101" s="72" t="s">
        <v>4</v>
      </c>
      <c r="AF101" s="436"/>
      <c r="AG101" s="88">
        <v>1.3864734299516908</v>
      </c>
      <c r="AH101" s="89">
        <v>1.3864734299516908</v>
      </c>
      <c r="AI101" s="89">
        <v>1.3872549019607843</v>
      </c>
      <c r="AJ101" s="89">
        <v>1.7666666666666666</v>
      </c>
      <c r="AK101" s="89" t="s">
        <v>313</v>
      </c>
      <c r="AL101" s="89">
        <v>1.1824817518248176</v>
      </c>
      <c r="AM101" s="89">
        <v>2.1428571428571428</v>
      </c>
      <c r="AN101" s="89">
        <v>1.3333333333333333</v>
      </c>
      <c r="AO101" s="89" t="s">
        <v>313</v>
      </c>
      <c r="AP101" s="78"/>
    </row>
    <row r="102" spans="1:42" s="55" customFormat="1" ht="17.100000000000001" customHeight="1">
      <c r="A102" s="72"/>
      <c r="B102" s="72"/>
      <c r="C102" s="72" t="s">
        <v>5</v>
      </c>
      <c r="D102" s="436"/>
      <c r="E102" s="74">
        <v>443</v>
      </c>
      <c r="F102" s="75">
        <v>441</v>
      </c>
      <c r="G102" s="75">
        <v>436</v>
      </c>
      <c r="H102" s="75">
        <v>282</v>
      </c>
      <c r="I102" s="75" t="s">
        <v>313</v>
      </c>
      <c r="J102" s="75">
        <v>148</v>
      </c>
      <c r="K102" s="75">
        <v>6</v>
      </c>
      <c r="L102" s="75">
        <v>5</v>
      </c>
      <c r="M102" s="75">
        <v>2</v>
      </c>
      <c r="N102" s="78"/>
      <c r="O102" s="72"/>
      <c r="P102" s="72"/>
      <c r="Q102" s="72" t="s">
        <v>5</v>
      </c>
      <c r="R102" s="436"/>
      <c r="S102" s="74">
        <v>792</v>
      </c>
      <c r="T102" s="75">
        <v>788</v>
      </c>
      <c r="U102" s="75">
        <v>782</v>
      </c>
      <c r="V102" s="75">
        <v>557</v>
      </c>
      <c r="W102" s="75" t="s">
        <v>313</v>
      </c>
      <c r="X102" s="75">
        <v>209</v>
      </c>
      <c r="Y102" s="75">
        <v>16</v>
      </c>
      <c r="Z102" s="75">
        <v>6</v>
      </c>
      <c r="AA102" s="75">
        <v>4</v>
      </c>
      <c r="AB102" s="78"/>
      <c r="AC102" s="72"/>
      <c r="AD102" s="72"/>
      <c r="AE102" s="72" t="s">
        <v>5</v>
      </c>
      <c r="AF102" s="436"/>
      <c r="AG102" s="88">
        <v>1.7878103837471784</v>
      </c>
      <c r="AH102" s="89">
        <v>1.7868480725623583</v>
      </c>
      <c r="AI102" s="89">
        <v>1.7935779816513762</v>
      </c>
      <c r="AJ102" s="89">
        <v>1.9751773049645389</v>
      </c>
      <c r="AK102" s="89" t="s">
        <v>313</v>
      </c>
      <c r="AL102" s="89">
        <v>1.4121621621621621</v>
      </c>
      <c r="AM102" s="89">
        <v>2.6666666666666665</v>
      </c>
      <c r="AN102" s="89">
        <v>1.2</v>
      </c>
      <c r="AO102" s="89">
        <v>2</v>
      </c>
      <c r="AP102" s="78"/>
    </row>
    <row r="103" spans="1:42" s="55" customFormat="1" ht="17.100000000000001" customHeight="1">
      <c r="A103" s="72"/>
      <c r="B103" s="72"/>
      <c r="C103" s="72" t="s">
        <v>6</v>
      </c>
      <c r="D103" s="436"/>
      <c r="E103" s="74">
        <v>844</v>
      </c>
      <c r="F103" s="75">
        <v>836</v>
      </c>
      <c r="G103" s="75">
        <v>820</v>
      </c>
      <c r="H103" s="75">
        <v>383</v>
      </c>
      <c r="I103" s="75" t="s">
        <v>313</v>
      </c>
      <c r="J103" s="75">
        <v>426</v>
      </c>
      <c r="K103" s="75">
        <v>11</v>
      </c>
      <c r="L103" s="75">
        <v>16</v>
      </c>
      <c r="M103" s="75">
        <v>8</v>
      </c>
      <c r="N103" s="78"/>
      <c r="O103" s="72"/>
      <c r="P103" s="72"/>
      <c r="Q103" s="72" t="s">
        <v>6</v>
      </c>
      <c r="R103" s="436"/>
      <c r="S103" s="74">
        <v>1360</v>
      </c>
      <c r="T103" s="75">
        <v>1346</v>
      </c>
      <c r="U103" s="75">
        <v>1323</v>
      </c>
      <c r="V103" s="75">
        <v>724</v>
      </c>
      <c r="W103" s="75" t="s">
        <v>313</v>
      </c>
      <c r="X103" s="75">
        <v>584</v>
      </c>
      <c r="Y103" s="75">
        <v>15</v>
      </c>
      <c r="Z103" s="75">
        <v>23</v>
      </c>
      <c r="AA103" s="75">
        <v>14</v>
      </c>
      <c r="AB103" s="78"/>
      <c r="AC103" s="72"/>
      <c r="AD103" s="72"/>
      <c r="AE103" s="72" t="s">
        <v>6</v>
      </c>
      <c r="AF103" s="436"/>
      <c r="AG103" s="88">
        <v>1.6113744075829384</v>
      </c>
      <c r="AH103" s="89">
        <v>1.6100478468899522</v>
      </c>
      <c r="AI103" s="89">
        <v>1.6134146341463416</v>
      </c>
      <c r="AJ103" s="89">
        <v>1.8903394255874673</v>
      </c>
      <c r="AK103" s="89" t="s">
        <v>313</v>
      </c>
      <c r="AL103" s="89">
        <v>1.3708920187793427</v>
      </c>
      <c r="AM103" s="89">
        <v>1.3636363636363635</v>
      </c>
      <c r="AN103" s="89">
        <v>1.4375</v>
      </c>
      <c r="AO103" s="89">
        <v>1.75</v>
      </c>
      <c r="AP103" s="78"/>
    </row>
    <row r="104" spans="1:42" s="55" customFormat="1" ht="17.100000000000001" customHeight="1">
      <c r="A104" s="72"/>
      <c r="B104" s="72"/>
      <c r="C104" s="72" t="s">
        <v>10</v>
      </c>
      <c r="D104" s="436"/>
      <c r="E104" s="74">
        <v>758</v>
      </c>
      <c r="F104" s="75">
        <v>758</v>
      </c>
      <c r="G104" s="75">
        <v>735</v>
      </c>
      <c r="H104" s="75">
        <v>325</v>
      </c>
      <c r="I104" s="75">
        <v>9</v>
      </c>
      <c r="J104" s="75">
        <v>389</v>
      </c>
      <c r="K104" s="75">
        <v>12</v>
      </c>
      <c r="L104" s="75">
        <v>23</v>
      </c>
      <c r="M104" s="75" t="s">
        <v>313</v>
      </c>
      <c r="N104" s="78"/>
      <c r="O104" s="72"/>
      <c r="P104" s="72"/>
      <c r="Q104" s="72" t="s">
        <v>10</v>
      </c>
      <c r="R104" s="436"/>
      <c r="S104" s="74">
        <v>1311</v>
      </c>
      <c r="T104" s="75">
        <v>1311</v>
      </c>
      <c r="U104" s="75">
        <v>1284</v>
      </c>
      <c r="V104" s="75">
        <v>698</v>
      </c>
      <c r="W104" s="75">
        <v>15</v>
      </c>
      <c r="X104" s="75">
        <v>548</v>
      </c>
      <c r="Y104" s="75">
        <v>23</v>
      </c>
      <c r="Z104" s="75">
        <v>27</v>
      </c>
      <c r="AA104" s="75" t="s">
        <v>313</v>
      </c>
      <c r="AB104" s="78"/>
      <c r="AC104" s="72"/>
      <c r="AD104" s="72"/>
      <c r="AE104" s="72" t="s">
        <v>10</v>
      </c>
      <c r="AF104" s="436"/>
      <c r="AG104" s="88">
        <v>1.7295514511873351</v>
      </c>
      <c r="AH104" s="89">
        <v>1.7295514511873351</v>
      </c>
      <c r="AI104" s="89">
        <v>1.7469387755102042</v>
      </c>
      <c r="AJ104" s="89">
        <v>2.1476923076923078</v>
      </c>
      <c r="AK104" s="89">
        <v>1.6666666666666667</v>
      </c>
      <c r="AL104" s="89">
        <v>1.4087403598971722</v>
      </c>
      <c r="AM104" s="89">
        <v>1.9166666666666667</v>
      </c>
      <c r="AN104" s="89">
        <v>1.173913043478261</v>
      </c>
      <c r="AO104" s="89" t="s">
        <v>313</v>
      </c>
      <c r="AP104" s="78"/>
    </row>
    <row r="105" spans="1:42" s="55" customFormat="1" ht="17.100000000000001" customHeight="1">
      <c r="A105" s="72"/>
      <c r="B105" s="72"/>
      <c r="C105" s="72" t="s">
        <v>11</v>
      </c>
      <c r="D105" s="436"/>
      <c r="E105" s="74">
        <v>131</v>
      </c>
      <c r="F105" s="75">
        <v>130</v>
      </c>
      <c r="G105" s="75">
        <v>128</v>
      </c>
      <c r="H105" s="75">
        <v>86</v>
      </c>
      <c r="I105" s="75" t="s">
        <v>313</v>
      </c>
      <c r="J105" s="75">
        <v>42</v>
      </c>
      <c r="K105" s="75" t="s">
        <v>313</v>
      </c>
      <c r="L105" s="75">
        <v>2</v>
      </c>
      <c r="M105" s="75">
        <v>1</v>
      </c>
      <c r="N105" s="78"/>
      <c r="O105" s="72"/>
      <c r="P105" s="72"/>
      <c r="Q105" s="72" t="s">
        <v>11</v>
      </c>
      <c r="R105" s="436"/>
      <c r="S105" s="74">
        <v>272</v>
      </c>
      <c r="T105" s="75">
        <v>271</v>
      </c>
      <c r="U105" s="75">
        <v>269</v>
      </c>
      <c r="V105" s="75">
        <v>178</v>
      </c>
      <c r="W105" s="75" t="s">
        <v>313</v>
      </c>
      <c r="X105" s="75">
        <v>91</v>
      </c>
      <c r="Y105" s="75" t="s">
        <v>313</v>
      </c>
      <c r="Z105" s="75">
        <v>2</v>
      </c>
      <c r="AA105" s="75">
        <v>1</v>
      </c>
      <c r="AB105" s="78"/>
      <c r="AC105" s="72"/>
      <c r="AD105" s="72"/>
      <c r="AE105" s="72" t="s">
        <v>11</v>
      </c>
      <c r="AF105" s="436"/>
      <c r="AG105" s="88">
        <v>2.0763358778625953</v>
      </c>
      <c r="AH105" s="89">
        <v>2.0846153846153848</v>
      </c>
      <c r="AI105" s="89">
        <v>2.1015625</v>
      </c>
      <c r="AJ105" s="89">
        <v>2.0697674418604652</v>
      </c>
      <c r="AK105" s="89" t="s">
        <v>313</v>
      </c>
      <c r="AL105" s="89">
        <v>2.1666666666666665</v>
      </c>
      <c r="AM105" s="89" t="s">
        <v>313</v>
      </c>
      <c r="AN105" s="89">
        <v>1</v>
      </c>
      <c r="AO105" s="89">
        <v>1</v>
      </c>
      <c r="AP105" s="78"/>
    </row>
    <row r="106" spans="1:42" s="55" customFormat="1" ht="17.100000000000001" customHeight="1">
      <c r="A106" s="72"/>
      <c r="B106" s="72" t="s">
        <v>32</v>
      </c>
      <c r="C106" s="72"/>
      <c r="D106" s="436"/>
      <c r="E106" s="74" t="s">
        <v>313</v>
      </c>
      <c r="F106" s="75" t="s">
        <v>313</v>
      </c>
      <c r="G106" s="75" t="s">
        <v>313</v>
      </c>
      <c r="H106" s="75" t="s">
        <v>313</v>
      </c>
      <c r="I106" s="75" t="s">
        <v>313</v>
      </c>
      <c r="J106" s="75" t="s">
        <v>313</v>
      </c>
      <c r="K106" s="75" t="s">
        <v>313</v>
      </c>
      <c r="L106" s="75" t="s">
        <v>313</v>
      </c>
      <c r="M106" s="75" t="s">
        <v>313</v>
      </c>
      <c r="N106" s="78"/>
      <c r="O106" s="72"/>
      <c r="P106" s="72" t="s">
        <v>32</v>
      </c>
      <c r="Q106" s="72"/>
      <c r="R106" s="436"/>
      <c r="S106" s="74" t="s">
        <v>313</v>
      </c>
      <c r="T106" s="75" t="s">
        <v>313</v>
      </c>
      <c r="U106" s="75" t="s">
        <v>313</v>
      </c>
      <c r="V106" s="75" t="s">
        <v>313</v>
      </c>
      <c r="W106" s="75" t="s">
        <v>313</v>
      </c>
      <c r="X106" s="75" t="s">
        <v>313</v>
      </c>
      <c r="Y106" s="75" t="s">
        <v>313</v>
      </c>
      <c r="Z106" s="75" t="s">
        <v>313</v>
      </c>
      <c r="AA106" s="75" t="s">
        <v>313</v>
      </c>
      <c r="AB106" s="78"/>
      <c r="AC106" s="72"/>
      <c r="AD106" s="72" t="s">
        <v>32</v>
      </c>
      <c r="AE106" s="72"/>
      <c r="AF106" s="436"/>
      <c r="AG106" s="88" t="s">
        <v>313</v>
      </c>
      <c r="AH106" s="89" t="s">
        <v>313</v>
      </c>
      <c r="AI106" s="89" t="s">
        <v>313</v>
      </c>
      <c r="AJ106" s="89" t="s">
        <v>313</v>
      </c>
      <c r="AK106" s="89" t="s">
        <v>313</v>
      </c>
      <c r="AL106" s="89" t="s">
        <v>313</v>
      </c>
      <c r="AM106" s="89" t="s">
        <v>313</v>
      </c>
      <c r="AN106" s="89" t="s">
        <v>313</v>
      </c>
      <c r="AO106" s="89" t="s">
        <v>313</v>
      </c>
      <c r="AP106" s="78"/>
    </row>
    <row r="107" spans="1:42" s="55" customFormat="1" ht="17.100000000000001" customHeight="1">
      <c r="A107" s="72"/>
      <c r="B107" s="72" t="s">
        <v>33</v>
      </c>
      <c r="C107" s="72"/>
      <c r="D107" s="436"/>
      <c r="E107" s="74">
        <v>383</v>
      </c>
      <c r="F107" s="75">
        <v>380</v>
      </c>
      <c r="G107" s="75">
        <v>375</v>
      </c>
      <c r="H107" s="75">
        <v>207</v>
      </c>
      <c r="I107" s="75" t="s">
        <v>313</v>
      </c>
      <c r="J107" s="75">
        <v>159</v>
      </c>
      <c r="K107" s="75">
        <v>9</v>
      </c>
      <c r="L107" s="75">
        <v>5</v>
      </c>
      <c r="M107" s="75">
        <v>3</v>
      </c>
      <c r="N107" s="78"/>
      <c r="O107" s="72"/>
      <c r="P107" s="72" t="s">
        <v>33</v>
      </c>
      <c r="Q107" s="72"/>
      <c r="R107" s="436"/>
      <c r="S107" s="74">
        <v>637</v>
      </c>
      <c r="T107" s="75">
        <v>631</v>
      </c>
      <c r="U107" s="75">
        <v>626</v>
      </c>
      <c r="V107" s="75">
        <v>399</v>
      </c>
      <c r="W107" s="75" t="s">
        <v>313</v>
      </c>
      <c r="X107" s="75">
        <v>217</v>
      </c>
      <c r="Y107" s="75">
        <v>10</v>
      </c>
      <c r="Z107" s="75">
        <v>5</v>
      </c>
      <c r="AA107" s="75">
        <v>6</v>
      </c>
      <c r="AB107" s="78"/>
      <c r="AC107" s="72"/>
      <c r="AD107" s="72" t="s">
        <v>33</v>
      </c>
      <c r="AE107" s="72"/>
      <c r="AF107" s="436"/>
      <c r="AG107" s="88">
        <v>1.6631853785900783</v>
      </c>
      <c r="AH107" s="89">
        <v>1.6605263157894736</v>
      </c>
      <c r="AI107" s="89">
        <v>1.6693333333333333</v>
      </c>
      <c r="AJ107" s="89">
        <v>1.9275362318840579</v>
      </c>
      <c r="AK107" s="89" t="s">
        <v>313</v>
      </c>
      <c r="AL107" s="89">
        <v>1.3647798742138364</v>
      </c>
      <c r="AM107" s="89">
        <v>1.1111111111111112</v>
      </c>
      <c r="AN107" s="89">
        <v>1</v>
      </c>
      <c r="AO107" s="89">
        <v>2</v>
      </c>
      <c r="AP107" s="78"/>
    </row>
    <row r="108" spans="1:42" s="55" customFormat="1" ht="17.100000000000001" customHeight="1">
      <c r="A108" s="72"/>
      <c r="B108" s="72" t="s">
        <v>34</v>
      </c>
      <c r="C108" s="72"/>
      <c r="D108" s="436"/>
      <c r="E108" s="74">
        <v>385</v>
      </c>
      <c r="F108" s="75">
        <v>384</v>
      </c>
      <c r="G108" s="75">
        <v>382</v>
      </c>
      <c r="H108" s="75">
        <v>119</v>
      </c>
      <c r="I108" s="75" t="s">
        <v>313</v>
      </c>
      <c r="J108" s="75">
        <v>251</v>
      </c>
      <c r="K108" s="75">
        <v>12</v>
      </c>
      <c r="L108" s="75">
        <v>2</v>
      </c>
      <c r="M108" s="75">
        <v>1</v>
      </c>
      <c r="N108" s="78"/>
      <c r="O108" s="72"/>
      <c r="P108" s="72" t="s">
        <v>34</v>
      </c>
      <c r="Q108" s="72"/>
      <c r="R108" s="436"/>
      <c r="S108" s="74">
        <v>589</v>
      </c>
      <c r="T108" s="75">
        <v>588</v>
      </c>
      <c r="U108" s="75">
        <v>583</v>
      </c>
      <c r="V108" s="75">
        <v>219</v>
      </c>
      <c r="W108" s="75" t="s">
        <v>313</v>
      </c>
      <c r="X108" s="75">
        <v>346</v>
      </c>
      <c r="Y108" s="75">
        <v>18</v>
      </c>
      <c r="Z108" s="75">
        <v>5</v>
      </c>
      <c r="AA108" s="75">
        <v>1</v>
      </c>
      <c r="AB108" s="78"/>
      <c r="AC108" s="72"/>
      <c r="AD108" s="72" t="s">
        <v>34</v>
      </c>
      <c r="AE108" s="72"/>
      <c r="AF108" s="436"/>
      <c r="AG108" s="88">
        <v>1.5298701298701298</v>
      </c>
      <c r="AH108" s="89">
        <v>1.53125</v>
      </c>
      <c r="AI108" s="89">
        <v>1.5261780104712042</v>
      </c>
      <c r="AJ108" s="89">
        <v>1.8403361344537814</v>
      </c>
      <c r="AK108" s="89" t="s">
        <v>313</v>
      </c>
      <c r="AL108" s="89">
        <v>1.3784860557768925</v>
      </c>
      <c r="AM108" s="89">
        <v>1.5</v>
      </c>
      <c r="AN108" s="89">
        <v>2.5</v>
      </c>
      <c r="AO108" s="89">
        <v>1</v>
      </c>
      <c r="AP108" s="78"/>
    </row>
    <row r="109" spans="1:42" s="55" customFormat="1" ht="17.100000000000001" customHeight="1">
      <c r="A109" s="72"/>
      <c r="B109" s="72" t="s">
        <v>35</v>
      </c>
      <c r="C109" s="72"/>
      <c r="D109" s="436"/>
      <c r="E109" s="74">
        <v>286</v>
      </c>
      <c r="F109" s="75">
        <v>285</v>
      </c>
      <c r="G109" s="75">
        <v>280</v>
      </c>
      <c r="H109" s="75">
        <v>138</v>
      </c>
      <c r="I109" s="75" t="s">
        <v>313</v>
      </c>
      <c r="J109" s="75">
        <v>128</v>
      </c>
      <c r="K109" s="75">
        <v>14</v>
      </c>
      <c r="L109" s="75">
        <v>5</v>
      </c>
      <c r="M109" s="75">
        <v>1</v>
      </c>
      <c r="N109" s="78"/>
      <c r="O109" s="72"/>
      <c r="P109" s="72" t="s">
        <v>35</v>
      </c>
      <c r="Q109" s="72"/>
      <c r="R109" s="436"/>
      <c r="S109" s="74">
        <v>494</v>
      </c>
      <c r="T109" s="75">
        <v>493</v>
      </c>
      <c r="U109" s="75">
        <v>488</v>
      </c>
      <c r="V109" s="75">
        <v>275</v>
      </c>
      <c r="W109" s="75" t="s">
        <v>313</v>
      </c>
      <c r="X109" s="75">
        <v>188</v>
      </c>
      <c r="Y109" s="75">
        <v>25</v>
      </c>
      <c r="Z109" s="75">
        <v>5</v>
      </c>
      <c r="AA109" s="75">
        <v>1</v>
      </c>
      <c r="AB109" s="78"/>
      <c r="AC109" s="72"/>
      <c r="AD109" s="72" t="s">
        <v>35</v>
      </c>
      <c r="AE109" s="72"/>
      <c r="AF109" s="436"/>
      <c r="AG109" s="88">
        <v>1.7272727272727273</v>
      </c>
      <c r="AH109" s="89">
        <v>1.7298245614035088</v>
      </c>
      <c r="AI109" s="89">
        <v>1.7428571428571429</v>
      </c>
      <c r="AJ109" s="89">
        <v>1.9927536231884058</v>
      </c>
      <c r="AK109" s="89" t="s">
        <v>313</v>
      </c>
      <c r="AL109" s="89">
        <v>1.46875</v>
      </c>
      <c r="AM109" s="89">
        <v>1.7857142857142858</v>
      </c>
      <c r="AN109" s="89">
        <v>1</v>
      </c>
      <c r="AO109" s="89">
        <v>1</v>
      </c>
      <c r="AP109" s="78"/>
    </row>
    <row r="110" spans="1:42" s="55" customFormat="1" ht="17.100000000000001" customHeight="1">
      <c r="A110" s="72"/>
      <c r="B110" s="72" t="s">
        <v>36</v>
      </c>
      <c r="C110" s="72"/>
      <c r="D110" s="31" t="s">
        <v>591</v>
      </c>
      <c r="E110" s="74" t="s">
        <v>337</v>
      </c>
      <c r="F110" s="75" t="s">
        <v>337</v>
      </c>
      <c r="G110" s="75" t="s">
        <v>337</v>
      </c>
      <c r="H110" s="419" t="s">
        <v>337</v>
      </c>
      <c r="I110" s="419" t="s">
        <v>337</v>
      </c>
      <c r="J110" s="419" t="s">
        <v>337</v>
      </c>
      <c r="K110" s="419" t="s">
        <v>337</v>
      </c>
      <c r="L110" s="419" t="s">
        <v>337</v>
      </c>
      <c r="M110" s="419" t="s">
        <v>337</v>
      </c>
      <c r="N110" s="78"/>
      <c r="O110" s="72"/>
      <c r="P110" s="72" t="s">
        <v>36</v>
      </c>
      <c r="Q110" s="72"/>
      <c r="R110" s="31" t="s">
        <v>591</v>
      </c>
      <c r="S110" s="74" t="s">
        <v>337</v>
      </c>
      <c r="T110" s="75" t="s">
        <v>337</v>
      </c>
      <c r="U110" s="75" t="s">
        <v>337</v>
      </c>
      <c r="V110" s="419" t="s">
        <v>337</v>
      </c>
      <c r="W110" s="419" t="s">
        <v>337</v>
      </c>
      <c r="X110" s="419" t="s">
        <v>337</v>
      </c>
      <c r="Y110" s="419" t="s">
        <v>337</v>
      </c>
      <c r="Z110" s="419" t="s">
        <v>337</v>
      </c>
      <c r="AA110" s="419" t="s">
        <v>337</v>
      </c>
      <c r="AB110" s="78"/>
      <c r="AC110" s="72"/>
      <c r="AD110" s="72" t="s">
        <v>36</v>
      </c>
      <c r="AE110" s="72"/>
      <c r="AF110" s="31" t="s">
        <v>591</v>
      </c>
      <c r="AG110" s="88" t="s">
        <v>337</v>
      </c>
      <c r="AH110" s="89" t="s">
        <v>337</v>
      </c>
      <c r="AI110" s="89" t="s">
        <v>337</v>
      </c>
      <c r="AJ110" s="89" t="s">
        <v>337</v>
      </c>
      <c r="AK110" s="89" t="s">
        <v>337</v>
      </c>
      <c r="AL110" s="89" t="s">
        <v>337</v>
      </c>
      <c r="AM110" s="89" t="s">
        <v>337</v>
      </c>
      <c r="AN110" s="89" t="s">
        <v>337</v>
      </c>
      <c r="AO110" s="89" t="s">
        <v>337</v>
      </c>
      <c r="AP110" s="78"/>
    </row>
    <row r="111" spans="1:42" s="55" customFormat="1" ht="17.100000000000001" customHeight="1">
      <c r="A111" s="72"/>
      <c r="B111" s="72" t="s">
        <v>37</v>
      </c>
      <c r="C111" s="72"/>
      <c r="D111" s="31" t="s">
        <v>591</v>
      </c>
      <c r="E111" s="74">
        <v>25</v>
      </c>
      <c r="F111" s="75">
        <v>25</v>
      </c>
      <c r="G111" s="75">
        <v>24</v>
      </c>
      <c r="H111" s="75">
        <v>18</v>
      </c>
      <c r="I111" s="75" t="s">
        <v>313</v>
      </c>
      <c r="J111" s="75">
        <v>5</v>
      </c>
      <c r="K111" s="75">
        <v>1</v>
      </c>
      <c r="L111" s="75">
        <v>1</v>
      </c>
      <c r="M111" s="75" t="s">
        <v>313</v>
      </c>
      <c r="N111" s="78"/>
      <c r="O111" s="72"/>
      <c r="P111" s="72" t="s">
        <v>37</v>
      </c>
      <c r="Q111" s="72"/>
      <c r="R111" s="31" t="s">
        <v>591</v>
      </c>
      <c r="S111" s="74">
        <v>50</v>
      </c>
      <c r="T111" s="75">
        <v>50</v>
      </c>
      <c r="U111" s="75">
        <v>49</v>
      </c>
      <c r="V111" s="75">
        <v>35</v>
      </c>
      <c r="W111" s="75" t="s">
        <v>313</v>
      </c>
      <c r="X111" s="75">
        <v>11</v>
      </c>
      <c r="Y111" s="75">
        <v>3</v>
      </c>
      <c r="Z111" s="75">
        <v>1</v>
      </c>
      <c r="AA111" s="75" t="s">
        <v>313</v>
      </c>
      <c r="AB111" s="78"/>
      <c r="AC111" s="72"/>
      <c r="AD111" s="72" t="s">
        <v>37</v>
      </c>
      <c r="AE111" s="72"/>
      <c r="AF111" s="31" t="s">
        <v>591</v>
      </c>
      <c r="AG111" s="88">
        <v>2</v>
      </c>
      <c r="AH111" s="89">
        <v>2</v>
      </c>
      <c r="AI111" s="89">
        <v>2.0416666666666665</v>
      </c>
      <c r="AJ111" s="89">
        <v>1.9444444444444444</v>
      </c>
      <c r="AK111" s="89" t="s">
        <v>313</v>
      </c>
      <c r="AL111" s="89">
        <v>2.2000000000000002</v>
      </c>
      <c r="AM111" s="89">
        <v>3</v>
      </c>
      <c r="AN111" s="89">
        <v>1</v>
      </c>
      <c r="AO111" s="89" t="s">
        <v>313</v>
      </c>
      <c r="AP111" s="78"/>
    </row>
    <row r="112" spans="1:42" s="55" customFormat="1" ht="17.100000000000001" customHeight="1">
      <c r="A112" s="72"/>
      <c r="B112" s="72" t="s">
        <v>38</v>
      </c>
      <c r="C112" s="72"/>
      <c r="D112" s="436"/>
      <c r="E112" s="75">
        <v>2410</v>
      </c>
      <c r="F112" s="75">
        <v>2393</v>
      </c>
      <c r="G112" s="75">
        <v>2349</v>
      </c>
      <c r="H112" s="75">
        <v>1345</v>
      </c>
      <c r="I112" s="75">
        <v>83</v>
      </c>
      <c r="J112" s="75">
        <v>863</v>
      </c>
      <c r="K112" s="75">
        <v>58</v>
      </c>
      <c r="L112" s="75">
        <v>44</v>
      </c>
      <c r="M112" s="75">
        <v>17</v>
      </c>
      <c r="N112" s="78"/>
      <c r="O112" s="72"/>
      <c r="P112" s="72" t="s">
        <v>38</v>
      </c>
      <c r="Q112" s="72"/>
      <c r="R112" s="436"/>
      <c r="S112" s="75">
        <v>4564</v>
      </c>
      <c r="T112" s="75">
        <v>4532</v>
      </c>
      <c r="U112" s="75">
        <v>4465</v>
      </c>
      <c r="V112" s="75">
        <v>2930</v>
      </c>
      <c r="W112" s="75">
        <v>153</v>
      </c>
      <c r="X112" s="75">
        <v>1296</v>
      </c>
      <c r="Y112" s="75">
        <v>86</v>
      </c>
      <c r="Z112" s="75">
        <v>67</v>
      </c>
      <c r="AA112" s="75">
        <v>32</v>
      </c>
      <c r="AB112" s="78"/>
      <c r="AC112" s="72"/>
      <c r="AD112" s="72" t="s">
        <v>38</v>
      </c>
      <c r="AE112" s="72"/>
      <c r="AF112" s="436"/>
      <c r="AG112" s="88">
        <v>1.8937759336099584</v>
      </c>
      <c r="AH112" s="89">
        <v>1.8938570831592143</v>
      </c>
      <c r="AI112" s="89">
        <v>1.9008088548318434</v>
      </c>
      <c r="AJ112" s="89">
        <v>2.1784386617100373</v>
      </c>
      <c r="AK112" s="89">
        <v>1.8433734939759037</v>
      </c>
      <c r="AL112" s="89">
        <v>1.5017381228273465</v>
      </c>
      <c r="AM112" s="89">
        <v>1.4827586206896552</v>
      </c>
      <c r="AN112" s="89">
        <v>1.5227272727272727</v>
      </c>
      <c r="AO112" s="89">
        <v>1.8823529411764706</v>
      </c>
      <c r="AP112" s="78"/>
    </row>
    <row r="113" spans="1:42" s="55" customFormat="1" ht="17.100000000000001" customHeight="1">
      <c r="A113" s="72"/>
      <c r="B113" s="72"/>
      <c r="C113" s="72" t="s">
        <v>4</v>
      </c>
      <c r="D113" s="436"/>
      <c r="E113" s="74">
        <v>481</v>
      </c>
      <c r="F113" s="75">
        <v>474</v>
      </c>
      <c r="G113" s="75">
        <v>468</v>
      </c>
      <c r="H113" s="75">
        <v>121</v>
      </c>
      <c r="I113" s="75" t="s">
        <v>313</v>
      </c>
      <c r="J113" s="75">
        <v>311</v>
      </c>
      <c r="K113" s="75">
        <v>36</v>
      </c>
      <c r="L113" s="75">
        <v>6</v>
      </c>
      <c r="M113" s="75">
        <v>7</v>
      </c>
      <c r="N113" s="78"/>
      <c r="O113" s="72"/>
      <c r="P113" s="72"/>
      <c r="Q113" s="72" t="s">
        <v>4</v>
      </c>
      <c r="R113" s="436"/>
      <c r="S113" s="74">
        <v>731</v>
      </c>
      <c r="T113" s="75">
        <v>720</v>
      </c>
      <c r="U113" s="75">
        <v>706</v>
      </c>
      <c r="V113" s="75">
        <v>231</v>
      </c>
      <c r="W113" s="75" t="s">
        <v>313</v>
      </c>
      <c r="X113" s="75">
        <v>429</v>
      </c>
      <c r="Y113" s="75">
        <v>46</v>
      </c>
      <c r="Z113" s="75">
        <v>14</v>
      </c>
      <c r="AA113" s="75">
        <v>11</v>
      </c>
      <c r="AB113" s="78"/>
      <c r="AC113" s="72"/>
      <c r="AD113" s="72"/>
      <c r="AE113" s="72" t="s">
        <v>4</v>
      </c>
      <c r="AF113" s="436"/>
      <c r="AG113" s="88">
        <v>1.5197505197505197</v>
      </c>
      <c r="AH113" s="89">
        <v>1.518987341772152</v>
      </c>
      <c r="AI113" s="89">
        <v>1.5085470085470085</v>
      </c>
      <c r="AJ113" s="89">
        <v>1.9090909090909092</v>
      </c>
      <c r="AK113" s="89" t="s">
        <v>313</v>
      </c>
      <c r="AL113" s="89">
        <v>1.3794212218649518</v>
      </c>
      <c r="AM113" s="89">
        <v>1.2777777777777777</v>
      </c>
      <c r="AN113" s="89">
        <v>2.3333333333333335</v>
      </c>
      <c r="AO113" s="89">
        <v>1.5714285714285714</v>
      </c>
      <c r="AP113" s="78"/>
    </row>
    <row r="114" spans="1:42" s="55" customFormat="1" ht="17.100000000000001" customHeight="1">
      <c r="A114" s="72"/>
      <c r="B114" s="72"/>
      <c r="C114" s="72" t="s">
        <v>5</v>
      </c>
      <c r="D114" s="436"/>
      <c r="E114" s="74">
        <v>416</v>
      </c>
      <c r="F114" s="75">
        <v>415</v>
      </c>
      <c r="G114" s="75">
        <v>405</v>
      </c>
      <c r="H114" s="75">
        <v>270</v>
      </c>
      <c r="I114" s="75" t="s">
        <v>313</v>
      </c>
      <c r="J114" s="75">
        <v>134</v>
      </c>
      <c r="K114" s="75">
        <v>1</v>
      </c>
      <c r="L114" s="75">
        <v>10</v>
      </c>
      <c r="M114" s="75">
        <v>1</v>
      </c>
      <c r="N114" s="78"/>
      <c r="O114" s="72"/>
      <c r="P114" s="72"/>
      <c r="Q114" s="72" t="s">
        <v>5</v>
      </c>
      <c r="R114" s="436"/>
      <c r="S114" s="74">
        <v>807</v>
      </c>
      <c r="T114" s="75">
        <v>805</v>
      </c>
      <c r="U114" s="75">
        <v>788</v>
      </c>
      <c r="V114" s="75">
        <v>579</v>
      </c>
      <c r="W114" s="75" t="s">
        <v>313</v>
      </c>
      <c r="X114" s="75">
        <v>208</v>
      </c>
      <c r="Y114" s="75">
        <v>1</v>
      </c>
      <c r="Z114" s="75">
        <v>17</v>
      </c>
      <c r="AA114" s="75">
        <v>2</v>
      </c>
      <c r="AB114" s="78"/>
      <c r="AC114" s="72"/>
      <c r="AD114" s="72"/>
      <c r="AE114" s="72" t="s">
        <v>5</v>
      </c>
      <c r="AF114" s="436"/>
      <c r="AG114" s="88">
        <v>1.9399038461538463</v>
      </c>
      <c r="AH114" s="89">
        <v>1.9397590361445782</v>
      </c>
      <c r="AI114" s="89">
        <v>1.9456790123456791</v>
      </c>
      <c r="AJ114" s="89">
        <v>2.1444444444444444</v>
      </c>
      <c r="AK114" s="89" t="s">
        <v>313</v>
      </c>
      <c r="AL114" s="89">
        <v>1.5522388059701493</v>
      </c>
      <c r="AM114" s="89">
        <v>1</v>
      </c>
      <c r="AN114" s="89">
        <v>1.7</v>
      </c>
      <c r="AO114" s="89">
        <v>2</v>
      </c>
      <c r="AP114" s="78"/>
    </row>
    <row r="115" spans="1:42" s="55" customFormat="1" ht="17.100000000000001" customHeight="1">
      <c r="A115" s="72"/>
      <c r="B115" s="72"/>
      <c r="C115" s="72" t="s">
        <v>6</v>
      </c>
      <c r="D115" s="436"/>
      <c r="E115" s="74">
        <v>455</v>
      </c>
      <c r="F115" s="75">
        <v>453</v>
      </c>
      <c r="G115" s="75">
        <v>445</v>
      </c>
      <c r="H115" s="75">
        <v>297</v>
      </c>
      <c r="I115" s="75" t="s">
        <v>313</v>
      </c>
      <c r="J115" s="75">
        <v>144</v>
      </c>
      <c r="K115" s="75">
        <v>4</v>
      </c>
      <c r="L115" s="75">
        <v>8</v>
      </c>
      <c r="M115" s="75">
        <v>2</v>
      </c>
      <c r="N115" s="78"/>
      <c r="O115" s="72"/>
      <c r="P115" s="72"/>
      <c r="Q115" s="72" t="s">
        <v>6</v>
      </c>
      <c r="R115" s="436"/>
      <c r="S115" s="74">
        <v>880</v>
      </c>
      <c r="T115" s="75">
        <v>872</v>
      </c>
      <c r="U115" s="75">
        <v>861</v>
      </c>
      <c r="V115" s="75">
        <v>644</v>
      </c>
      <c r="W115" s="75" t="s">
        <v>313</v>
      </c>
      <c r="X115" s="75">
        <v>213</v>
      </c>
      <c r="Y115" s="75">
        <v>4</v>
      </c>
      <c r="Z115" s="75">
        <v>11</v>
      </c>
      <c r="AA115" s="75">
        <v>8</v>
      </c>
      <c r="AB115" s="78"/>
      <c r="AC115" s="72"/>
      <c r="AD115" s="72"/>
      <c r="AE115" s="72" t="s">
        <v>6</v>
      </c>
      <c r="AF115" s="436"/>
      <c r="AG115" s="88">
        <v>1.9340659340659341</v>
      </c>
      <c r="AH115" s="89">
        <v>1.924944812362031</v>
      </c>
      <c r="AI115" s="89">
        <v>1.9348314606741572</v>
      </c>
      <c r="AJ115" s="89">
        <v>2.1683501683501682</v>
      </c>
      <c r="AK115" s="89" t="s">
        <v>313</v>
      </c>
      <c r="AL115" s="89">
        <v>1.4791666666666667</v>
      </c>
      <c r="AM115" s="89">
        <v>1</v>
      </c>
      <c r="AN115" s="89">
        <v>1.375</v>
      </c>
      <c r="AO115" s="89">
        <v>4</v>
      </c>
      <c r="AP115" s="78"/>
    </row>
    <row r="116" spans="1:42" s="55" customFormat="1" ht="17.100000000000001" customHeight="1">
      <c r="A116" s="72"/>
      <c r="B116" s="72"/>
      <c r="C116" s="72" t="s">
        <v>10</v>
      </c>
      <c r="D116" s="436"/>
      <c r="E116" s="74">
        <v>659</v>
      </c>
      <c r="F116" s="75">
        <v>656</v>
      </c>
      <c r="G116" s="75">
        <v>638</v>
      </c>
      <c r="H116" s="75">
        <v>392</v>
      </c>
      <c r="I116" s="75">
        <v>83</v>
      </c>
      <c r="J116" s="75">
        <v>157</v>
      </c>
      <c r="K116" s="75">
        <v>6</v>
      </c>
      <c r="L116" s="75">
        <v>18</v>
      </c>
      <c r="M116" s="75">
        <v>3</v>
      </c>
      <c r="N116" s="78"/>
      <c r="O116" s="72"/>
      <c r="P116" s="72"/>
      <c r="Q116" s="72" t="s">
        <v>10</v>
      </c>
      <c r="R116" s="436"/>
      <c r="S116" s="74">
        <v>1296</v>
      </c>
      <c r="T116" s="75">
        <v>1291</v>
      </c>
      <c r="U116" s="75">
        <v>1269</v>
      </c>
      <c r="V116" s="75">
        <v>866</v>
      </c>
      <c r="W116" s="75">
        <v>153</v>
      </c>
      <c r="X116" s="75">
        <v>236</v>
      </c>
      <c r="Y116" s="75">
        <v>14</v>
      </c>
      <c r="Z116" s="75">
        <v>22</v>
      </c>
      <c r="AA116" s="75">
        <v>5</v>
      </c>
      <c r="AB116" s="78"/>
      <c r="AC116" s="72"/>
      <c r="AD116" s="72"/>
      <c r="AE116" s="72" t="s">
        <v>10</v>
      </c>
      <c r="AF116" s="436"/>
      <c r="AG116" s="88">
        <v>1.9666160849772383</v>
      </c>
      <c r="AH116" s="89">
        <v>1.9679878048780488</v>
      </c>
      <c r="AI116" s="89">
        <v>1.9890282131661443</v>
      </c>
      <c r="AJ116" s="89">
        <v>2.2091836734693877</v>
      </c>
      <c r="AK116" s="89">
        <v>1.8433734939759037</v>
      </c>
      <c r="AL116" s="89">
        <v>1.5031847133757963</v>
      </c>
      <c r="AM116" s="89">
        <v>2.3333333333333335</v>
      </c>
      <c r="AN116" s="89">
        <v>1.2222222222222223</v>
      </c>
      <c r="AO116" s="89">
        <v>1.6666666666666667</v>
      </c>
      <c r="AP116" s="78"/>
    </row>
    <row r="117" spans="1:42" s="55" customFormat="1" ht="17.100000000000001" customHeight="1">
      <c r="A117" s="72"/>
      <c r="B117" s="72"/>
      <c r="C117" s="72" t="s">
        <v>11</v>
      </c>
      <c r="D117" s="436"/>
      <c r="E117" s="74">
        <v>399</v>
      </c>
      <c r="F117" s="75">
        <v>395</v>
      </c>
      <c r="G117" s="75">
        <v>393</v>
      </c>
      <c r="H117" s="75">
        <v>265</v>
      </c>
      <c r="I117" s="75" t="s">
        <v>313</v>
      </c>
      <c r="J117" s="75">
        <v>117</v>
      </c>
      <c r="K117" s="75">
        <v>11</v>
      </c>
      <c r="L117" s="75">
        <v>2</v>
      </c>
      <c r="M117" s="75">
        <v>4</v>
      </c>
      <c r="N117" s="78"/>
      <c r="O117" s="72"/>
      <c r="P117" s="72"/>
      <c r="Q117" s="72" t="s">
        <v>11</v>
      </c>
      <c r="R117" s="436"/>
      <c r="S117" s="74">
        <v>850</v>
      </c>
      <c r="T117" s="75">
        <v>844</v>
      </c>
      <c r="U117" s="75">
        <v>841</v>
      </c>
      <c r="V117" s="75">
        <v>610</v>
      </c>
      <c r="W117" s="75" t="s">
        <v>313</v>
      </c>
      <c r="X117" s="75">
        <v>210</v>
      </c>
      <c r="Y117" s="75">
        <v>21</v>
      </c>
      <c r="Z117" s="75">
        <v>3</v>
      </c>
      <c r="AA117" s="75">
        <v>6</v>
      </c>
      <c r="AB117" s="78"/>
      <c r="AC117" s="72"/>
      <c r="AD117" s="72"/>
      <c r="AE117" s="72" t="s">
        <v>11</v>
      </c>
      <c r="AF117" s="436"/>
      <c r="AG117" s="88">
        <v>2.1303258145363411</v>
      </c>
      <c r="AH117" s="89">
        <v>2.1367088607594935</v>
      </c>
      <c r="AI117" s="89">
        <v>2.1399491094147582</v>
      </c>
      <c r="AJ117" s="89">
        <v>2.3018867924528301</v>
      </c>
      <c r="AK117" s="89" t="s">
        <v>313</v>
      </c>
      <c r="AL117" s="89">
        <v>1.7948717948717949</v>
      </c>
      <c r="AM117" s="89">
        <v>1.9090909090909092</v>
      </c>
      <c r="AN117" s="89">
        <v>1.5</v>
      </c>
      <c r="AO117" s="89">
        <v>1.5</v>
      </c>
      <c r="AP117" s="78"/>
    </row>
    <row r="118" spans="1:42" s="55" customFormat="1" ht="17.100000000000001" customHeight="1">
      <c r="A118" s="72"/>
      <c r="B118" s="72" t="s">
        <v>39</v>
      </c>
      <c r="C118" s="72"/>
      <c r="D118" s="436"/>
      <c r="E118" s="75">
        <v>977</v>
      </c>
      <c r="F118" s="75">
        <v>971</v>
      </c>
      <c r="G118" s="75">
        <v>957</v>
      </c>
      <c r="H118" s="75">
        <v>679</v>
      </c>
      <c r="I118" s="75">
        <v>40</v>
      </c>
      <c r="J118" s="75">
        <v>231</v>
      </c>
      <c r="K118" s="75">
        <v>7</v>
      </c>
      <c r="L118" s="75">
        <v>14</v>
      </c>
      <c r="M118" s="75">
        <v>6</v>
      </c>
      <c r="N118" s="78"/>
      <c r="O118" s="72"/>
      <c r="P118" s="72" t="s">
        <v>39</v>
      </c>
      <c r="Q118" s="72"/>
      <c r="R118" s="436"/>
      <c r="S118" s="75">
        <v>2032</v>
      </c>
      <c r="T118" s="75">
        <v>2017</v>
      </c>
      <c r="U118" s="75">
        <v>1998</v>
      </c>
      <c r="V118" s="75">
        <v>1525</v>
      </c>
      <c r="W118" s="75">
        <v>72</v>
      </c>
      <c r="X118" s="75">
        <v>388</v>
      </c>
      <c r="Y118" s="75">
        <v>13</v>
      </c>
      <c r="Z118" s="75">
        <v>19</v>
      </c>
      <c r="AA118" s="75">
        <v>15</v>
      </c>
      <c r="AB118" s="78"/>
      <c r="AC118" s="72"/>
      <c r="AD118" s="72" t="s">
        <v>39</v>
      </c>
      <c r="AE118" s="72"/>
      <c r="AF118" s="436"/>
      <c r="AG118" s="88">
        <v>2.0798362333674514</v>
      </c>
      <c r="AH118" s="89">
        <v>2.0772399588053552</v>
      </c>
      <c r="AI118" s="89">
        <v>2.0877742946708464</v>
      </c>
      <c r="AJ118" s="89">
        <v>2.2459499263622975</v>
      </c>
      <c r="AK118" s="89">
        <v>1.8</v>
      </c>
      <c r="AL118" s="89">
        <v>1.6796536796536796</v>
      </c>
      <c r="AM118" s="89">
        <v>1.8571428571428572</v>
      </c>
      <c r="AN118" s="89">
        <v>1.3571428571428572</v>
      </c>
      <c r="AO118" s="89">
        <v>2.5</v>
      </c>
      <c r="AP118" s="78"/>
    </row>
    <row r="119" spans="1:42" s="55" customFormat="1" ht="17.100000000000001" customHeight="1">
      <c r="A119" s="72"/>
      <c r="B119" s="72"/>
      <c r="C119" s="72" t="s">
        <v>4</v>
      </c>
      <c r="D119" s="436"/>
      <c r="E119" s="74">
        <v>629</v>
      </c>
      <c r="F119" s="75">
        <v>626</v>
      </c>
      <c r="G119" s="75">
        <v>615</v>
      </c>
      <c r="H119" s="75">
        <v>447</v>
      </c>
      <c r="I119" s="75" t="s">
        <v>313</v>
      </c>
      <c r="J119" s="75">
        <v>163</v>
      </c>
      <c r="K119" s="75">
        <v>5</v>
      </c>
      <c r="L119" s="75">
        <v>11</v>
      </c>
      <c r="M119" s="75">
        <v>3</v>
      </c>
      <c r="N119" s="78"/>
      <c r="O119" s="72"/>
      <c r="P119" s="72"/>
      <c r="Q119" s="72" t="s">
        <v>4</v>
      </c>
      <c r="R119" s="436"/>
      <c r="S119" s="74">
        <v>1314</v>
      </c>
      <c r="T119" s="75">
        <v>1304</v>
      </c>
      <c r="U119" s="75">
        <v>1289</v>
      </c>
      <c r="V119" s="75">
        <v>1027</v>
      </c>
      <c r="W119" s="75" t="s">
        <v>313</v>
      </c>
      <c r="X119" s="75">
        <v>255</v>
      </c>
      <c r="Y119" s="75">
        <v>7</v>
      </c>
      <c r="Z119" s="75">
        <v>15</v>
      </c>
      <c r="AA119" s="75">
        <v>10</v>
      </c>
      <c r="AB119" s="78"/>
      <c r="AC119" s="72"/>
      <c r="AD119" s="72"/>
      <c r="AE119" s="72" t="s">
        <v>4</v>
      </c>
      <c r="AF119" s="436"/>
      <c r="AG119" s="88">
        <v>2.0890302066772657</v>
      </c>
      <c r="AH119" s="89">
        <v>2.0830670926517572</v>
      </c>
      <c r="AI119" s="89">
        <v>2.0959349593495933</v>
      </c>
      <c r="AJ119" s="89">
        <v>2.2975391498881432</v>
      </c>
      <c r="AK119" s="89" t="s">
        <v>313</v>
      </c>
      <c r="AL119" s="89">
        <v>1.5644171779141105</v>
      </c>
      <c r="AM119" s="89">
        <v>1.4</v>
      </c>
      <c r="AN119" s="89">
        <v>1.3636363636363635</v>
      </c>
      <c r="AO119" s="89">
        <v>3.3333333333333335</v>
      </c>
      <c r="AP119" s="78"/>
    </row>
    <row r="120" spans="1:42" s="55" customFormat="1" ht="17.100000000000001" customHeight="1">
      <c r="A120" s="72"/>
      <c r="B120" s="72"/>
      <c r="C120" s="72" t="s">
        <v>5</v>
      </c>
      <c r="D120" s="436"/>
      <c r="E120" s="74">
        <v>348</v>
      </c>
      <c r="F120" s="75">
        <v>345</v>
      </c>
      <c r="G120" s="75">
        <v>342</v>
      </c>
      <c r="H120" s="75">
        <v>232</v>
      </c>
      <c r="I120" s="75">
        <v>40</v>
      </c>
      <c r="J120" s="75">
        <v>68</v>
      </c>
      <c r="K120" s="75">
        <v>2</v>
      </c>
      <c r="L120" s="75">
        <v>3</v>
      </c>
      <c r="M120" s="75">
        <v>3</v>
      </c>
      <c r="N120" s="78"/>
      <c r="O120" s="72"/>
      <c r="P120" s="72"/>
      <c r="Q120" s="72" t="s">
        <v>5</v>
      </c>
      <c r="R120" s="436"/>
      <c r="S120" s="74">
        <v>718</v>
      </c>
      <c r="T120" s="75">
        <v>713</v>
      </c>
      <c r="U120" s="75">
        <v>709</v>
      </c>
      <c r="V120" s="75">
        <v>498</v>
      </c>
      <c r="W120" s="75">
        <v>72</v>
      </c>
      <c r="X120" s="75">
        <v>133</v>
      </c>
      <c r="Y120" s="75">
        <v>6</v>
      </c>
      <c r="Z120" s="75">
        <v>4</v>
      </c>
      <c r="AA120" s="75">
        <v>5</v>
      </c>
      <c r="AB120" s="78"/>
      <c r="AC120" s="72"/>
      <c r="AD120" s="72"/>
      <c r="AE120" s="72" t="s">
        <v>5</v>
      </c>
      <c r="AF120" s="436"/>
      <c r="AG120" s="88">
        <v>2.0632183908045976</v>
      </c>
      <c r="AH120" s="89">
        <v>2.0666666666666669</v>
      </c>
      <c r="AI120" s="89">
        <v>2.0730994152046782</v>
      </c>
      <c r="AJ120" s="89">
        <v>2.146551724137931</v>
      </c>
      <c r="AK120" s="89">
        <v>1.8</v>
      </c>
      <c r="AL120" s="89">
        <v>1.9558823529411764</v>
      </c>
      <c r="AM120" s="89">
        <v>3</v>
      </c>
      <c r="AN120" s="89">
        <v>1.3333333333333333</v>
      </c>
      <c r="AO120" s="89">
        <v>1.6666666666666667</v>
      </c>
      <c r="AP120" s="78"/>
    </row>
    <row r="121" spans="1:42" s="55" customFormat="1" ht="17.100000000000001" customHeight="1">
      <c r="A121" s="72"/>
      <c r="B121" s="72" t="s">
        <v>40</v>
      </c>
      <c r="C121" s="72"/>
      <c r="D121" s="436"/>
      <c r="E121" s="75">
        <v>330</v>
      </c>
      <c r="F121" s="75">
        <v>329</v>
      </c>
      <c r="G121" s="75">
        <v>313</v>
      </c>
      <c r="H121" s="75">
        <v>176</v>
      </c>
      <c r="I121" s="75" t="s">
        <v>313</v>
      </c>
      <c r="J121" s="75">
        <v>129</v>
      </c>
      <c r="K121" s="75">
        <v>8</v>
      </c>
      <c r="L121" s="75">
        <v>16</v>
      </c>
      <c r="M121" s="75">
        <v>1</v>
      </c>
      <c r="N121" s="78"/>
      <c r="O121" s="72"/>
      <c r="P121" s="72" t="s">
        <v>40</v>
      </c>
      <c r="Q121" s="72"/>
      <c r="R121" s="436"/>
      <c r="S121" s="75">
        <v>611</v>
      </c>
      <c r="T121" s="75">
        <v>610</v>
      </c>
      <c r="U121" s="75">
        <v>585</v>
      </c>
      <c r="V121" s="75">
        <v>368</v>
      </c>
      <c r="W121" s="75" t="s">
        <v>313</v>
      </c>
      <c r="X121" s="75">
        <v>196</v>
      </c>
      <c r="Y121" s="75">
        <v>21</v>
      </c>
      <c r="Z121" s="75">
        <v>25</v>
      </c>
      <c r="AA121" s="75">
        <v>1</v>
      </c>
      <c r="AB121" s="78"/>
      <c r="AC121" s="72"/>
      <c r="AD121" s="72" t="s">
        <v>40</v>
      </c>
      <c r="AE121" s="72"/>
      <c r="AF121" s="436"/>
      <c r="AG121" s="88">
        <v>1.8515151515151516</v>
      </c>
      <c r="AH121" s="89">
        <v>1.8541033434650456</v>
      </c>
      <c r="AI121" s="89">
        <v>1.8690095846645367</v>
      </c>
      <c r="AJ121" s="89">
        <v>2.0909090909090908</v>
      </c>
      <c r="AK121" s="89" t="s">
        <v>313</v>
      </c>
      <c r="AL121" s="89">
        <v>1.5193798449612403</v>
      </c>
      <c r="AM121" s="89">
        <v>2.625</v>
      </c>
      <c r="AN121" s="89">
        <v>1.5625</v>
      </c>
      <c r="AO121" s="89">
        <v>1</v>
      </c>
      <c r="AP121" s="78"/>
    </row>
    <row r="122" spans="1:42" s="55" customFormat="1" ht="17.100000000000001" customHeight="1">
      <c r="A122" s="72"/>
      <c r="B122" s="72"/>
      <c r="C122" s="72" t="s">
        <v>4</v>
      </c>
      <c r="D122" s="436"/>
      <c r="E122" s="74">
        <v>200</v>
      </c>
      <c r="F122" s="75">
        <v>200</v>
      </c>
      <c r="G122" s="75">
        <v>191</v>
      </c>
      <c r="H122" s="75">
        <v>113</v>
      </c>
      <c r="I122" s="75" t="s">
        <v>313</v>
      </c>
      <c r="J122" s="75">
        <v>75</v>
      </c>
      <c r="K122" s="75">
        <v>3</v>
      </c>
      <c r="L122" s="75">
        <v>9</v>
      </c>
      <c r="M122" s="75" t="s">
        <v>313</v>
      </c>
      <c r="N122" s="78"/>
      <c r="O122" s="72"/>
      <c r="P122" s="72"/>
      <c r="Q122" s="72" t="s">
        <v>4</v>
      </c>
      <c r="R122" s="436"/>
      <c r="S122" s="74">
        <v>370</v>
      </c>
      <c r="T122" s="75">
        <v>370</v>
      </c>
      <c r="U122" s="75">
        <v>354</v>
      </c>
      <c r="V122" s="75">
        <v>232</v>
      </c>
      <c r="W122" s="75" t="s">
        <v>313</v>
      </c>
      <c r="X122" s="75">
        <v>115</v>
      </c>
      <c r="Y122" s="75">
        <v>7</v>
      </c>
      <c r="Z122" s="75">
        <v>16</v>
      </c>
      <c r="AA122" s="75" t="s">
        <v>313</v>
      </c>
      <c r="AB122" s="78"/>
      <c r="AC122" s="72"/>
      <c r="AD122" s="72"/>
      <c r="AE122" s="72" t="s">
        <v>4</v>
      </c>
      <c r="AF122" s="436"/>
      <c r="AG122" s="88">
        <v>1.85</v>
      </c>
      <c r="AH122" s="89">
        <v>1.85</v>
      </c>
      <c r="AI122" s="89">
        <v>1.8534031413612566</v>
      </c>
      <c r="AJ122" s="89">
        <v>2.0530973451327434</v>
      </c>
      <c r="AK122" s="89" t="s">
        <v>313</v>
      </c>
      <c r="AL122" s="89">
        <v>1.5333333333333334</v>
      </c>
      <c r="AM122" s="89">
        <v>2.3333333333333335</v>
      </c>
      <c r="AN122" s="89">
        <v>1.7777777777777777</v>
      </c>
      <c r="AO122" s="89" t="s">
        <v>313</v>
      </c>
      <c r="AP122" s="78"/>
    </row>
    <row r="123" spans="1:42" s="55" customFormat="1" ht="17.100000000000001" customHeight="1">
      <c r="A123" s="72"/>
      <c r="B123" s="72"/>
      <c r="C123" s="72" t="s">
        <v>5</v>
      </c>
      <c r="D123" s="436"/>
      <c r="E123" s="74">
        <v>130</v>
      </c>
      <c r="F123" s="75">
        <v>129</v>
      </c>
      <c r="G123" s="75">
        <v>122</v>
      </c>
      <c r="H123" s="75">
        <v>63</v>
      </c>
      <c r="I123" s="75" t="s">
        <v>313</v>
      </c>
      <c r="J123" s="75">
        <v>54</v>
      </c>
      <c r="K123" s="75">
        <v>5</v>
      </c>
      <c r="L123" s="75">
        <v>7</v>
      </c>
      <c r="M123" s="75">
        <v>1</v>
      </c>
      <c r="N123" s="78"/>
      <c r="O123" s="72"/>
      <c r="P123" s="72"/>
      <c r="Q123" s="72" t="s">
        <v>5</v>
      </c>
      <c r="R123" s="436"/>
      <c r="S123" s="74">
        <v>241</v>
      </c>
      <c r="T123" s="75">
        <v>240</v>
      </c>
      <c r="U123" s="75">
        <v>231</v>
      </c>
      <c r="V123" s="75">
        <v>136</v>
      </c>
      <c r="W123" s="75" t="s">
        <v>313</v>
      </c>
      <c r="X123" s="75">
        <v>81</v>
      </c>
      <c r="Y123" s="75">
        <v>14</v>
      </c>
      <c r="Z123" s="75">
        <v>9</v>
      </c>
      <c r="AA123" s="75">
        <v>1</v>
      </c>
      <c r="AB123" s="78"/>
      <c r="AC123" s="72"/>
      <c r="AD123" s="72"/>
      <c r="AE123" s="72" t="s">
        <v>5</v>
      </c>
      <c r="AF123" s="436"/>
      <c r="AG123" s="88">
        <v>1.8538461538461539</v>
      </c>
      <c r="AH123" s="89">
        <v>1.8604651162790697</v>
      </c>
      <c r="AI123" s="89">
        <v>1.8934426229508197</v>
      </c>
      <c r="AJ123" s="89">
        <v>2.1587301587301586</v>
      </c>
      <c r="AK123" s="89" t="s">
        <v>313</v>
      </c>
      <c r="AL123" s="89">
        <v>1.5</v>
      </c>
      <c r="AM123" s="89">
        <v>2.8</v>
      </c>
      <c r="AN123" s="89">
        <v>1.2857142857142858</v>
      </c>
      <c r="AO123" s="89">
        <v>1</v>
      </c>
      <c r="AP123" s="78"/>
    </row>
    <row r="124" spans="1:42" s="55" customFormat="1" ht="17.100000000000001" customHeight="1">
      <c r="A124" s="72"/>
      <c r="B124" s="72" t="s">
        <v>41</v>
      </c>
      <c r="C124" s="72"/>
      <c r="D124" s="436"/>
      <c r="E124" s="74">
        <v>514</v>
      </c>
      <c r="F124" s="75">
        <v>514</v>
      </c>
      <c r="G124" s="75">
        <v>508</v>
      </c>
      <c r="H124" s="75">
        <v>363</v>
      </c>
      <c r="I124" s="75" t="s">
        <v>313</v>
      </c>
      <c r="J124" s="75">
        <v>135</v>
      </c>
      <c r="K124" s="75">
        <v>10</v>
      </c>
      <c r="L124" s="75">
        <v>6</v>
      </c>
      <c r="M124" s="75" t="s">
        <v>313</v>
      </c>
      <c r="N124" s="78"/>
      <c r="O124" s="72"/>
      <c r="P124" s="72" t="s">
        <v>41</v>
      </c>
      <c r="Q124" s="72"/>
      <c r="R124" s="436"/>
      <c r="S124" s="74">
        <v>981</v>
      </c>
      <c r="T124" s="75">
        <v>981</v>
      </c>
      <c r="U124" s="75">
        <v>973</v>
      </c>
      <c r="V124" s="75">
        <v>742</v>
      </c>
      <c r="W124" s="75" t="s">
        <v>313</v>
      </c>
      <c r="X124" s="75">
        <v>216</v>
      </c>
      <c r="Y124" s="75">
        <v>15</v>
      </c>
      <c r="Z124" s="75">
        <v>8</v>
      </c>
      <c r="AA124" s="75" t="s">
        <v>313</v>
      </c>
      <c r="AB124" s="78"/>
      <c r="AC124" s="72"/>
      <c r="AD124" s="72" t="s">
        <v>41</v>
      </c>
      <c r="AE124" s="72"/>
      <c r="AF124" s="436"/>
      <c r="AG124" s="88">
        <v>1.9085603112840468</v>
      </c>
      <c r="AH124" s="89">
        <v>1.9085603112840468</v>
      </c>
      <c r="AI124" s="89">
        <v>1.9153543307086613</v>
      </c>
      <c r="AJ124" s="89">
        <v>2.0440771349862259</v>
      </c>
      <c r="AK124" s="89" t="s">
        <v>313</v>
      </c>
      <c r="AL124" s="89">
        <v>1.6</v>
      </c>
      <c r="AM124" s="89">
        <v>1.5</v>
      </c>
      <c r="AN124" s="89">
        <v>1.3333333333333333</v>
      </c>
      <c r="AO124" s="89" t="s">
        <v>313</v>
      </c>
      <c r="AP124" s="78"/>
    </row>
    <row r="125" spans="1:42" s="55" customFormat="1" ht="17.100000000000001" customHeight="1">
      <c r="A125" s="72"/>
      <c r="B125" s="72" t="s">
        <v>42</v>
      </c>
      <c r="C125" s="72"/>
      <c r="D125" s="436"/>
      <c r="E125" s="74" t="s">
        <v>313</v>
      </c>
      <c r="F125" s="75" t="s">
        <v>313</v>
      </c>
      <c r="G125" s="75" t="s">
        <v>313</v>
      </c>
      <c r="H125" s="75" t="s">
        <v>313</v>
      </c>
      <c r="I125" s="75" t="s">
        <v>313</v>
      </c>
      <c r="J125" s="75" t="s">
        <v>313</v>
      </c>
      <c r="K125" s="75" t="s">
        <v>313</v>
      </c>
      <c r="L125" s="75" t="s">
        <v>313</v>
      </c>
      <c r="M125" s="75" t="s">
        <v>313</v>
      </c>
      <c r="N125" s="78"/>
      <c r="O125" s="72"/>
      <c r="P125" s="72" t="s">
        <v>42</v>
      </c>
      <c r="Q125" s="72"/>
      <c r="R125" s="436"/>
      <c r="S125" s="74" t="s">
        <v>313</v>
      </c>
      <c r="T125" s="75" t="s">
        <v>313</v>
      </c>
      <c r="U125" s="75" t="s">
        <v>313</v>
      </c>
      <c r="V125" s="75" t="s">
        <v>313</v>
      </c>
      <c r="W125" s="75" t="s">
        <v>313</v>
      </c>
      <c r="X125" s="75" t="s">
        <v>313</v>
      </c>
      <c r="Y125" s="75" t="s">
        <v>313</v>
      </c>
      <c r="Z125" s="75" t="s">
        <v>313</v>
      </c>
      <c r="AA125" s="75" t="s">
        <v>313</v>
      </c>
      <c r="AB125" s="78"/>
      <c r="AC125" s="72"/>
      <c r="AD125" s="72" t="s">
        <v>42</v>
      </c>
      <c r="AE125" s="72"/>
      <c r="AF125" s="436"/>
      <c r="AG125" s="88" t="s">
        <v>313</v>
      </c>
      <c r="AH125" s="89" t="s">
        <v>313</v>
      </c>
      <c r="AI125" s="89" t="s">
        <v>313</v>
      </c>
      <c r="AJ125" s="89" t="s">
        <v>313</v>
      </c>
      <c r="AK125" s="89" t="s">
        <v>313</v>
      </c>
      <c r="AL125" s="89" t="s">
        <v>313</v>
      </c>
      <c r="AM125" s="89" t="s">
        <v>313</v>
      </c>
      <c r="AN125" s="89" t="s">
        <v>313</v>
      </c>
      <c r="AO125" s="89" t="s">
        <v>313</v>
      </c>
      <c r="AP125" s="78"/>
    </row>
    <row r="126" spans="1:42" s="55" customFormat="1" ht="17.100000000000001" customHeight="1">
      <c r="A126" s="72"/>
      <c r="B126" s="72" t="s">
        <v>43</v>
      </c>
      <c r="C126" s="72"/>
      <c r="D126" s="436"/>
      <c r="E126" s="74">
        <v>148</v>
      </c>
      <c r="F126" s="75">
        <v>146</v>
      </c>
      <c r="G126" s="75">
        <v>142</v>
      </c>
      <c r="H126" s="75">
        <v>93</v>
      </c>
      <c r="I126" s="75" t="s">
        <v>313</v>
      </c>
      <c r="J126" s="75">
        <v>48</v>
      </c>
      <c r="K126" s="75">
        <v>1</v>
      </c>
      <c r="L126" s="75">
        <v>4</v>
      </c>
      <c r="M126" s="75">
        <v>2</v>
      </c>
      <c r="N126" s="78"/>
      <c r="O126" s="72"/>
      <c r="P126" s="72" t="s">
        <v>43</v>
      </c>
      <c r="Q126" s="72"/>
      <c r="R126" s="436"/>
      <c r="S126" s="74">
        <v>311</v>
      </c>
      <c r="T126" s="75">
        <v>306</v>
      </c>
      <c r="U126" s="75">
        <v>302</v>
      </c>
      <c r="V126" s="75">
        <v>214</v>
      </c>
      <c r="W126" s="75" t="s">
        <v>313</v>
      </c>
      <c r="X126" s="75">
        <v>86</v>
      </c>
      <c r="Y126" s="75">
        <v>2</v>
      </c>
      <c r="Z126" s="75">
        <v>4</v>
      </c>
      <c r="AA126" s="75">
        <v>5</v>
      </c>
      <c r="AB126" s="78"/>
      <c r="AC126" s="72"/>
      <c r="AD126" s="72" t="s">
        <v>43</v>
      </c>
      <c r="AE126" s="72"/>
      <c r="AF126" s="436"/>
      <c r="AG126" s="88">
        <v>2.1013513513513513</v>
      </c>
      <c r="AH126" s="89">
        <v>2.095890410958904</v>
      </c>
      <c r="AI126" s="89">
        <v>2.1267605633802815</v>
      </c>
      <c r="AJ126" s="89">
        <v>2.3010752688172045</v>
      </c>
      <c r="AK126" s="89" t="s">
        <v>313</v>
      </c>
      <c r="AL126" s="89">
        <v>1.7916666666666667</v>
      </c>
      <c r="AM126" s="89">
        <v>2</v>
      </c>
      <c r="AN126" s="89">
        <v>1</v>
      </c>
      <c r="AO126" s="89">
        <v>2.5</v>
      </c>
      <c r="AP126" s="78"/>
    </row>
    <row r="127" spans="1:42" s="55" customFormat="1" ht="17.100000000000001" customHeight="1">
      <c r="A127" s="72"/>
      <c r="B127" s="72" t="s">
        <v>44</v>
      </c>
      <c r="C127" s="72"/>
      <c r="D127" s="436"/>
      <c r="E127" s="75">
        <v>460</v>
      </c>
      <c r="F127" s="75">
        <v>456</v>
      </c>
      <c r="G127" s="75">
        <v>452</v>
      </c>
      <c r="H127" s="75">
        <v>332</v>
      </c>
      <c r="I127" s="75" t="s">
        <v>313</v>
      </c>
      <c r="J127" s="75">
        <v>113</v>
      </c>
      <c r="K127" s="75">
        <v>7</v>
      </c>
      <c r="L127" s="75">
        <v>4</v>
      </c>
      <c r="M127" s="75">
        <v>4</v>
      </c>
      <c r="N127" s="78"/>
      <c r="O127" s="72"/>
      <c r="P127" s="72" t="s">
        <v>44</v>
      </c>
      <c r="Q127" s="72"/>
      <c r="R127" s="436"/>
      <c r="S127" s="75">
        <v>875</v>
      </c>
      <c r="T127" s="75">
        <v>867</v>
      </c>
      <c r="U127" s="75">
        <v>860</v>
      </c>
      <c r="V127" s="75">
        <v>660</v>
      </c>
      <c r="W127" s="75" t="s">
        <v>313</v>
      </c>
      <c r="X127" s="75">
        <v>189</v>
      </c>
      <c r="Y127" s="75">
        <v>11</v>
      </c>
      <c r="Z127" s="75">
        <v>7</v>
      </c>
      <c r="AA127" s="75">
        <v>8</v>
      </c>
      <c r="AB127" s="78"/>
      <c r="AC127" s="72"/>
      <c r="AD127" s="72" t="s">
        <v>44</v>
      </c>
      <c r="AE127" s="72"/>
      <c r="AF127" s="436"/>
      <c r="AG127" s="88">
        <v>1.9021739130434783</v>
      </c>
      <c r="AH127" s="89">
        <v>1.9013157894736843</v>
      </c>
      <c r="AI127" s="89">
        <v>1.9026548672566372</v>
      </c>
      <c r="AJ127" s="89">
        <v>1.9879518072289157</v>
      </c>
      <c r="AK127" s="89" t="s">
        <v>313</v>
      </c>
      <c r="AL127" s="89">
        <v>1.6725663716814159</v>
      </c>
      <c r="AM127" s="89">
        <v>1.5714285714285714</v>
      </c>
      <c r="AN127" s="89">
        <v>1.75</v>
      </c>
      <c r="AO127" s="89">
        <v>2</v>
      </c>
      <c r="AP127" s="78"/>
    </row>
    <row r="128" spans="1:42" s="55" customFormat="1" ht="17.100000000000001" customHeight="1">
      <c r="A128" s="72"/>
      <c r="B128" s="72"/>
      <c r="C128" s="72" t="s">
        <v>4</v>
      </c>
      <c r="D128" s="436"/>
      <c r="E128" s="74">
        <v>249</v>
      </c>
      <c r="F128" s="75">
        <v>249</v>
      </c>
      <c r="G128" s="75">
        <v>247</v>
      </c>
      <c r="H128" s="75">
        <v>173</v>
      </c>
      <c r="I128" s="75" t="s">
        <v>313</v>
      </c>
      <c r="J128" s="75">
        <v>68</v>
      </c>
      <c r="K128" s="75">
        <v>6</v>
      </c>
      <c r="L128" s="75">
        <v>2</v>
      </c>
      <c r="M128" s="75" t="s">
        <v>313</v>
      </c>
      <c r="N128" s="78"/>
      <c r="O128" s="72"/>
      <c r="P128" s="72"/>
      <c r="Q128" s="72" t="s">
        <v>4</v>
      </c>
      <c r="R128" s="436"/>
      <c r="S128" s="74">
        <v>449</v>
      </c>
      <c r="T128" s="75">
        <v>449</v>
      </c>
      <c r="U128" s="75">
        <v>445</v>
      </c>
      <c r="V128" s="75">
        <v>323</v>
      </c>
      <c r="W128" s="75" t="s">
        <v>313</v>
      </c>
      <c r="X128" s="75">
        <v>112</v>
      </c>
      <c r="Y128" s="75">
        <v>10</v>
      </c>
      <c r="Z128" s="75">
        <v>4</v>
      </c>
      <c r="AA128" s="75" t="s">
        <v>313</v>
      </c>
      <c r="AB128" s="78"/>
      <c r="AC128" s="72"/>
      <c r="AD128" s="72"/>
      <c r="AE128" s="72" t="s">
        <v>4</v>
      </c>
      <c r="AF128" s="436"/>
      <c r="AG128" s="88">
        <v>1.8032128514056225</v>
      </c>
      <c r="AH128" s="89">
        <v>1.8032128514056225</v>
      </c>
      <c r="AI128" s="89">
        <v>1.8016194331983806</v>
      </c>
      <c r="AJ128" s="89">
        <v>1.8670520231213872</v>
      </c>
      <c r="AK128" s="89" t="s">
        <v>313</v>
      </c>
      <c r="AL128" s="89">
        <v>1.6470588235294117</v>
      </c>
      <c r="AM128" s="89">
        <v>1.6666666666666667</v>
      </c>
      <c r="AN128" s="89">
        <v>2</v>
      </c>
      <c r="AO128" s="89" t="s">
        <v>313</v>
      </c>
      <c r="AP128" s="78"/>
    </row>
    <row r="129" spans="1:42" s="55" customFormat="1" ht="17.100000000000001" customHeight="1">
      <c r="A129" s="72"/>
      <c r="B129" s="72"/>
      <c r="C129" s="72" t="s">
        <v>5</v>
      </c>
      <c r="D129" s="436"/>
      <c r="E129" s="74">
        <v>211</v>
      </c>
      <c r="F129" s="75">
        <v>207</v>
      </c>
      <c r="G129" s="75">
        <v>205</v>
      </c>
      <c r="H129" s="75">
        <v>159</v>
      </c>
      <c r="I129" s="75" t="s">
        <v>313</v>
      </c>
      <c r="J129" s="75">
        <v>45</v>
      </c>
      <c r="K129" s="75">
        <v>1</v>
      </c>
      <c r="L129" s="75">
        <v>2</v>
      </c>
      <c r="M129" s="75">
        <v>4</v>
      </c>
      <c r="N129" s="78"/>
      <c r="O129" s="72"/>
      <c r="P129" s="72"/>
      <c r="Q129" s="72" t="s">
        <v>5</v>
      </c>
      <c r="R129" s="436"/>
      <c r="S129" s="74">
        <v>426</v>
      </c>
      <c r="T129" s="75">
        <v>418</v>
      </c>
      <c r="U129" s="75">
        <v>415</v>
      </c>
      <c r="V129" s="75">
        <v>337</v>
      </c>
      <c r="W129" s="75" t="s">
        <v>313</v>
      </c>
      <c r="X129" s="75">
        <v>77</v>
      </c>
      <c r="Y129" s="75">
        <v>1</v>
      </c>
      <c r="Z129" s="75">
        <v>3</v>
      </c>
      <c r="AA129" s="75">
        <v>8</v>
      </c>
      <c r="AB129" s="78"/>
      <c r="AC129" s="72"/>
      <c r="AD129" s="72"/>
      <c r="AE129" s="72" t="s">
        <v>5</v>
      </c>
      <c r="AF129" s="436"/>
      <c r="AG129" s="88">
        <v>2.0189573459715642</v>
      </c>
      <c r="AH129" s="89">
        <v>2.0193236714975846</v>
      </c>
      <c r="AI129" s="89">
        <v>2.024390243902439</v>
      </c>
      <c r="AJ129" s="89">
        <v>2.1194968553459121</v>
      </c>
      <c r="AK129" s="89" t="s">
        <v>313</v>
      </c>
      <c r="AL129" s="89">
        <v>1.711111111111111</v>
      </c>
      <c r="AM129" s="89">
        <v>1</v>
      </c>
      <c r="AN129" s="89">
        <v>1.5</v>
      </c>
      <c r="AO129" s="89">
        <v>2</v>
      </c>
      <c r="AP129" s="78"/>
    </row>
    <row r="130" spans="1:42" s="55" customFormat="1" ht="17.100000000000001" customHeight="1">
      <c r="A130" s="72"/>
      <c r="B130" s="72" t="s">
        <v>45</v>
      </c>
      <c r="C130" s="72"/>
      <c r="D130" s="436"/>
      <c r="E130" s="75">
        <v>1960</v>
      </c>
      <c r="F130" s="75">
        <v>1948</v>
      </c>
      <c r="G130" s="75">
        <v>1892</v>
      </c>
      <c r="H130" s="75">
        <v>1361</v>
      </c>
      <c r="I130" s="75">
        <v>30</v>
      </c>
      <c r="J130" s="75">
        <v>465</v>
      </c>
      <c r="K130" s="75">
        <v>36</v>
      </c>
      <c r="L130" s="75">
        <v>56</v>
      </c>
      <c r="M130" s="75">
        <v>12</v>
      </c>
      <c r="N130" s="78"/>
      <c r="O130" s="72"/>
      <c r="P130" s="72" t="s">
        <v>45</v>
      </c>
      <c r="Q130" s="72"/>
      <c r="R130" s="436"/>
      <c r="S130" s="75">
        <v>3985</v>
      </c>
      <c r="T130" s="75">
        <v>3956</v>
      </c>
      <c r="U130" s="75">
        <v>3857</v>
      </c>
      <c r="V130" s="75">
        <v>2881</v>
      </c>
      <c r="W130" s="75">
        <v>61</v>
      </c>
      <c r="X130" s="75">
        <v>843</v>
      </c>
      <c r="Y130" s="75">
        <v>72</v>
      </c>
      <c r="Z130" s="75">
        <v>99</v>
      </c>
      <c r="AA130" s="75">
        <v>29</v>
      </c>
      <c r="AB130" s="78"/>
      <c r="AC130" s="72"/>
      <c r="AD130" s="72" t="s">
        <v>45</v>
      </c>
      <c r="AE130" s="72"/>
      <c r="AF130" s="436"/>
      <c r="AG130" s="88">
        <v>2.0331632653061225</v>
      </c>
      <c r="AH130" s="89">
        <v>2.030800821355236</v>
      </c>
      <c r="AI130" s="89">
        <v>2.0385835095137419</v>
      </c>
      <c r="AJ130" s="89">
        <v>2.1168258633357824</v>
      </c>
      <c r="AK130" s="89">
        <v>2.0333333333333332</v>
      </c>
      <c r="AL130" s="89">
        <v>1.8129032258064517</v>
      </c>
      <c r="AM130" s="89">
        <v>2</v>
      </c>
      <c r="AN130" s="89">
        <v>1.7678571428571428</v>
      </c>
      <c r="AO130" s="89">
        <v>2.4166666666666665</v>
      </c>
      <c r="AP130" s="78"/>
    </row>
    <row r="131" spans="1:42" s="55" customFormat="1" ht="17.100000000000001" customHeight="1">
      <c r="A131" s="72"/>
      <c r="B131" s="72"/>
      <c r="C131" s="72" t="s">
        <v>4</v>
      </c>
      <c r="D131" s="436"/>
      <c r="E131" s="74">
        <v>517</v>
      </c>
      <c r="F131" s="75">
        <v>515</v>
      </c>
      <c r="G131" s="75">
        <v>504</v>
      </c>
      <c r="H131" s="75">
        <v>298</v>
      </c>
      <c r="I131" s="75" t="s">
        <v>313</v>
      </c>
      <c r="J131" s="75">
        <v>190</v>
      </c>
      <c r="K131" s="75">
        <v>16</v>
      </c>
      <c r="L131" s="75">
        <v>11</v>
      </c>
      <c r="M131" s="75">
        <v>2</v>
      </c>
      <c r="N131" s="78"/>
      <c r="O131" s="72"/>
      <c r="P131" s="72"/>
      <c r="Q131" s="72" t="s">
        <v>4</v>
      </c>
      <c r="R131" s="436"/>
      <c r="S131" s="74">
        <v>961</v>
      </c>
      <c r="T131" s="75">
        <v>959</v>
      </c>
      <c r="U131" s="75">
        <v>940</v>
      </c>
      <c r="V131" s="75">
        <v>624</v>
      </c>
      <c r="W131" s="75" t="s">
        <v>313</v>
      </c>
      <c r="X131" s="75">
        <v>296</v>
      </c>
      <c r="Y131" s="75">
        <v>20</v>
      </c>
      <c r="Z131" s="75">
        <v>19</v>
      </c>
      <c r="AA131" s="75">
        <v>2</v>
      </c>
      <c r="AB131" s="78"/>
      <c r="AC131" s="72"/>
      <c r="AD131" s="72"/>
      <c r="AE131" s="72" t="s">
        <v>4</v>
      </c>
      <c r="AF131" s="436"/>
      <c r="AG131" s="88">
        <v>1.8588007736943908</v>
      </c>
      <c r="AH131" s="89">
        <v>1.8621359223300971</v>
      </c>
      <c r="AI131" s="89">
        <v>1.8650793650793651</v>
      </c>
      <c r="AJ131" s="89">
        <v>2.0939597315436242</v>
      </c>
      <c r="AK131" s="89" t="s">
        <v>313</v>
      </c>
      <c r="AL131" s="89">
        <v>1.5578947368421052</v>
      </c>
      <c r="AM131" s="89">
        <v>1.25</v>
      </c>
      <c r="AN131" s="89">
        <v>1.7272727272727273</v>
      </c>
      <c r="AO131" s="89">
        <v>1</v>
      </c>
      <c r="AP131" s="78"/>
    </row>
    <row r="132" spans="1:42" s="55" customFormat="1" ht="17.100000000000001" customHeight="1">
      <c r="A132" s="72"/>
      <c r="B132" s="72"/>
      <c r="C132" s="72" t="s">
        <v>5</v>
      </c>
      <c r="D132" s="436"/>
      <c r="E132" s="74">
        <v>198</v>
      </c>
      <c r="F132" s="75">
        <v>194</v>
      </c>
      <c r="G132" s="75">
        <v>190</v>
      </c>
      <c r="H132" s="75">
        <v>125</v>
      </c>
      <c r="I132" s="75" t="s">
        <v>313</v>
      </c>
      <c r="J132" s="75">
        <v>64</v>
      </c>
      <c r="K132" s="75">
        <v>1</v>
      </c>
      <c r="L132" s="75">
        <v>4</v>
      </c>
      <c r="M132" s="75">
        <v>4</v>
      </c>
      <c r="N132" s="78"/>
      <c r="O132" s="72"/>
      <c r="P132" s="72"/>
      <c r="Q132" s="72" t="s">
        <v>5</v>
      </c>
      <c r="R132" s="436"/>
      <c r="S132" s="74">
        <v>402</v>
      </c>
      <c r="T132" s="75">
        <v>391</v>
      </c>
      <c r="U132" s="75">
        <v>383</v>
      </c>
      <c r="V132" s="75">
        <v>255</v>
      </c>
      <c r="W132" s="75" t="s">
        <v>313</v>
      </c>
      <c r="X132" s="75">
        <v>127</v>
      </c>
      <c r="Y132" s="75">
        <v>1</v>
      </c>
      <c r="Z132" s="75">
        <v>8</v>
      </c>
      <c r="AA132" s="75">
        <v>11</v>
      </c>
      <c r="AB132" s="78"/>
      <c r="AC132" s="72"/>
      <c r="AD132" s="72"/>
      <c r="AE132" s="72" t="s">
        <v>5</v>
      </c>
      <c r="AF132" s="436"/>
      <c r="AG132" s="88">
        <v>2.0303030303030303</v>
      </c>
      <c r="AH132" s="89">
        <v>2.0154639175257731</v>
      </c>
      <c r="AI132" s="89">
        <v>2.0157894736842104</v>
      </c>
      <c r="AJ132" s="89">
        <v>2.04</v>
      </c>
      <c r="AK132" s="89" t="s">
        <v>313</v>
      </c>
      <c r="AL132" s="89">
        <v>1.984375</v>
      </c>
      <c r="AM132" s="89">
        <v>1</v>
      </c>
      <c r="AN132" s="89">
        <v>2</v>
      </c>
      <c r="AO132" s="89">
        <v>2.75</v>
      </c>
      <c r="AP132" s="78"/>
    </row>
    <row r="133" spans="1:42" s="55" customFormat="1" ht="17.100000000000001" customHeight="1">
      <c r="A133" s="72"/>
      <c r="B133" s="72"/>
      <c r="C133" s="72" t="s">
        <v>6</v>
      </c>
      <c r="D133" s="436"/>
      <c r="E133" s="74">
        <v>501</v>
      </c>
      <c r="F133" s="75">
        <v>498</v>
      </c>
      <c r="G133" s="75">
        <v>478</v>
      </c>
      <c r="H133" s="75">
        <v>363</v>
      </c>
      <c r="I133" s="75">
        <v>30</v>
      </c>
      <c r="J133" s="75">
        <v>83</v>
      </c>
      <c r="K133" s="75">
        <v>2</v>
      </c>
      <c r="L133" s="75">
        <v>20</v>
      </c>
      <c r="M133" s="75">
        <v>3</v>
      </c>
      <c r="N133" s="78"/>
      <c r="O133" s="72"/>
      <c r="P133" s="72"/>
      <c r="Q133" s="72" t="s">
        <v>6</v>
      </c>
      <c r="R133" s="436"/>
      <c r="S133" s="74">
        <v>1071</v>
      </c>
      <c r="T133" s="75">
        <v>1065</v>
      </c>
      <c r="U133" s="75">
        <v>1025</v>
      </c>
      <c r="V133" s="75">
        <v>794</v>
      </c>
      <c r="W133" s="75">
        <v>61</v>
      </c>
      <c r="X133" s="75">
        <v>166</v>
      </c>
      <c r="Y133" s="75">
        <v>4</v>
      </c>
      <c r="Z133" s="75">
        <v>40</v>
      </c>
      <c r="AA133" s="75">
        <v>6</v>
      </c>
      <c r="AB133" s="78"/>
      <c r="AC133" s="72"/>
      <c r="AD133" s="72"/>
      <c r="AE133" s="72" t="s">
        <v>6</v>
      </c>
      <c r="AF133" s="436"/>
      <c r="AG133" s="88">
        <v>2.1377245508982035</v>
      </c>
      <c r="AH133" s="89">
        <v>2.1385542168674698</v>
      </c>
      <c r="AI133" s="89">
        <v>2.1443514644351462</v>
      </c>
      <c r="AJ133" s="89">
        <v>2.1873278236914602</v>
      </c>
      <c r="AK133" s="89">
        <v>2.0333333333333332</v>
      </c>
      <c r="AL133" s="89">
        <v>2</v>
      </c>
      <c r="AM133" s="89">
        <v>2</v>
      </c>
      <c r="AN133" s="89">
        <v>2</v>
      </c>
      <c r="AO133" s="89">
        <v>2</v>
      </c>
      <c r="AP133" s="78"/>
    </row>
    <row r="134" spans="1:42" s="55" customFormat="1" ht="17.100000000000001" customHeight="1">
      <c r="A134" s="72"/>
      <c r="B134" s="72"/>
      <c r="C134" s="72" t="s">
        <v>10</v>
      </c>
      <c r="D134" s="436"/>
      <c r="E134" s="74">
        <v>601</v>
      </c>
      <c r="F134" s="75">
        <v>598</v>
      </c>
      <c r="G134" s="75">
        <v>579</v>
      </c>
      <c r="H134" s="75">
        <v>448</v>
      </c>
      <c r="I134" s="75" t="s">
        <v>313</v>
      </c>
      <c r="J134" s="75">
        <v>114</v>
      </c>
      <c r="K134" s="75">
        <v>17</v>
      </c>
      <c r="L134" s="75">
        <v>19</v>
      </c>
      <c r="M134" s="75">
        <v>3</v>
      </c>
      <c r="N134" s="78"/>
      <c r="O134" s="72"/>
      <c r="P134" s="72"/>
      <c r="Q134" s="72" t="s">
        <v>10</v>
      </c>
      <c r="R134" s="436"/>
      <c r="S134" s="74">
        <v>1235</v>
      </c>
      <c r="T134" s="75">
        <v>1225</v>
      </c>
      <c r="U134" s="75">
        <v>1197</v>
      </c>
      <c r="V134" s="75">
        <v>926</v>
      </c>
      <c r="W134" s="75" t="s">
        <v>313</v>
      </c>
      <c r="X134" s="75">
        <v>224</v>
      </c>
      <c r="Y134" s="75">
        <v>47</v>
      </c>
      <c r="Z134" s="75">
        <v>28</v>
      </c>
      <c r="AA134" s="75">
        <v>10</v>
      </c>
      <c r="AB134" s="78"/>
      <c r="AC134" s="72"/>
      <c r="AD134" s="72"/>
      <c r="AE134" s="72" t="s">
        <v>10</v>
      </c>
      <c r="AF134" s="436"/>
      <c r="AG134" s="88">
        <v>2.0549084858569051</v>
      </c>
      <c r="AH134" s="89">
        <v>2.0484949832775921</v>
      </c>
      <c r="AI134" s="89">
        <v>2.0673575129533677</v>
      </c>
      <c r="AJ134" s="89">
        <v>2.0669642857142856</v>
      </c>
      <c r="AK134" s="89" t="s">
        <v>313</v>
      </c>
      <c r="AL134" s="89">
        <v>1.9649122807017543</v>
      </c>
      <c r="AM134" s="89">
        <v>2.7647058823529411</v>
      </c>
      <c r="AN134" s="89">
        <v>1.4736842105263157</v>
      </c>
      <c r="AO134" s="89">
        <v>3.3333333333333335</v>
      </c>
      <c r="AP134" s="78"/>
    </row>
    <row r="135" spans="1:42" s="55" customFormat="1" ht="17.100000000000001" customHeight="1">
      <c r="A135" s="72"/>
      <c r="B135" s="72"/>
      <c r="C135" s="72" t="s">
        <v>11</v>
      </c>
      <c r="D135" s="436"/>
      <c r="E135" s="74">
        <v>143</v>
      </c>
      <c r="F135" s="75">
        <v>143</v>
      </c>
      <c r="G135" s="75">
        <v>141</v>
      </c>
      <c r="H135" s="75">
        <v>127</v>
      </c>
      <c r="I135" s="75" t="s">
        <v>313</v>
      </c>
      <c r="J135" s="75">
        <v>14</v>
      </c>
      <c r="K135" s="75" t="s">
        <v>313</v>
      </c>
      <c r="L135" s="75">
        <v>2</v>
      </c>
      <c r="M135" s="75" t="s">
        <v>313</v>
      </c>
      <c r="N135" s="78"/>
      <c r="O135" s="72"/>
      <c r="P135" s="72"/>
      <c r="Q135" s="72" t="s">
        <v>11</v>
      </c>
      <c r="R135" s="436"/>
      <c r="S135" s="74">
        <v>316</v>
      </c>
      <c r="T135" s="75">
        <v>316</v>
      </c>
      <c r="U135" s="75">
        <v>312</v>
      </c>
      <c r="V135" s="75">
        <v>282</v>
      </c>
      <c r="W135" s="75" t="s">
        <v>313</v>
      </c>
      <c r="X135" s="75">
        <v>30</v>
      </c>
      <c r="Y135" s="75" t="s">
        <v>313</v>
      </c>
      <c r="Z135" s="75">
        <v>4</v>
      </c>
      <c r="AA135" s="75" t="s">
        <v>313</v>
      </c>
      <c r="AB135" s="78"/>
      <c r="AC135" s="72"/>
      <c r="AD135" s="72"/>
      <c r="AE135" s="72" t="s">
        <v>11</v>
      </c>
      <c r="AF135" s="436"/>
      <c r="AG135" s="88">
        <v>2.2097902097902096</v>
      </c>
      <c r="AH135" s="89">
        <v>2.2097902097902096</v>
      </c>
      <c r="AI135" s="89">
        <v>2.2127659574468086</v>
      </c>
      <c r="AJ135" s="89">
        <v>2.2204724409448819</v>
      </c>
      <c r="AK135" s="89" t="s">
        <v>313</v>
      </c>
      <c r="AL135" s="89">
        <v>2.1428571428571428</v>
      </c>
      <c r="AM135" s="89" t="s">
        <v>313</v>
      </c>
      <c r="AN135" s="89">
        <v>2</v>
      </c>
      <c r="AO135" s="89" t="s">
        <v>313</v>
      </c>
      <c r="AP135" s="78"/>
    </row>
    <row r="136" spans="1:42" s="55" customFormat="1" ht="17.100000000000001" customHeight="1">
      <c r="A136" s="72"/>
      <c r="B136" s="72" t="s">
        <v>46</v>
      </c>
      <c r="C136" s="72"/>
      <c r="D136" s="436"/>
      <c r="E136" s="75">
        <v>821</v>
      </c>
      <c r="F136" s="75">
        <v>815</v>
      </c>
      <c r="G136" s="75">
        <v>801</v>
      </c>
      <c r="H136" s="75">
        <v>726</v>
      </c>
      <c r="I136" s="75" t="s">
        <v>313</v>
      </c>
      <c r="J136" s="75">
        <v>71</v>
      </c>
      <c r="K136" s="75">
        <v>4</v>
      </c>
      <c r="L136" s="75">
        <v>14</v>
      </c>
      <c r="M136" s="75">
        <v>6</v>
      </c>
      <c r="N136" s="78"/>
      <c r="O136" s="72"/>
      <c r="P136" s="72" t="s">
        <v>46</v>
      </c>
      <c r="Q136" s="72"/>
      <c r="R136" s="436"/>
      <c r="S136" s="75">
        <v>1745</v>
      </c>
      <c r="T136" s="75">
        <v>1731</v>
      </c>
      <c r="U136" s="75">
        <v>1711</v>
      </c>
      <c r="V136" s="75">
        <v>1560</v>
      </c>
      <c r="W136" s="75" t="s">
        <v>313</v>
      </c>
      <c r="X136" s="75">
        <v>143</v>
      </c>
      <c r="Y136" s="75">
        <v>8</v>
      </c>
      <c r="Z136" s="75">
        <v>20</v>
      </c>
      <c r="AA136" s="75">
        <v>14</v>
      </c>
      <c r="AB136" s="78"/>
      <c r="AC136" s="72"/>
      <c r="AD136" s="72" t="s">
        <v>46</v>
      </c>
      <c r="AE136" s="72"/>
      <c r="AF136" s="436"/>
      <c r="AG136" s="88">
        <v>2.1254567600487211</v>
      </c>
      <c r="AH136" s="89">
        <v>2.1239263803680983</v>
      </c>
      <c r="AI136" s="89">
        <v>2.1360799001248441</v>
      </c>
      <c r="AJ136" s="89">
        <v>2.1487603305785123</v>
      </c>
      <c r="AK136" s="89" t="s">
        <v>313</v>
      </c>
      <c r="AL136" s="89">
        <v>2.0140845070422535</v>
      </c>
      <c r="AM136" s="89">
        <v>2</v>
      </c>
      <c r="AN136" s="89">
        <v>1.4285714285714286</v>
      </c>
      <c r="AO136" s="89">
        <v>2.3333333333333335</v>
      </c>
      <c r="AP136" s="78"/>
    </row>
    <row r="137" spans="1:42" s="55" customFormat="1" ht="17.100000000000001" customHeight="1">
      <c r="A137" s="72"/>
      <c r="B137" s="72"/>
      <c r="C137" s="72" t="s">
        <v>4</v>
      </c>
      <c r="D137" s="436"/>
      <c r="E137" s="74">
        <v>579</v>
      </c>
      <c r="F137" s="75">
        <v>578</v>
      </c>
      <c r="G137" s="75">
        <v>569</v>
      </c>
      <c r="H137" s="75">
        <v>520</v>
      </c>
      <c r="I137" s="75" t="s">
        <v>313</v>
      </c>
      <c r="J137" s="75">
        <v>45</v>
      </c>
      <c r="K137" s="75">
        <v>4</v>
      </c>
      <c r="L137" s="75">
        <v>9</v>
      </c>
      <c r="M137" s="75">
        <v>1</v>
      </c>
      <c r="N137" s="78"/>
      <c r="O137" s="72"/>
      <c r="P137" s="72"/>
      <c r="Q137" s="72" t="s">
        <v>4</v>
      </c>
      <c r="R137" s="436"/>
      <c r="S137" s="74">
        <v>1232</v>
      </c>
      <c r="T137" s="75">
        <v>1231</v>
      </c>
      <c r="U137" s="75">
        <v>1216</v>
      </c>
      <c r="V137" s="75">
        <v>1113</v>
      </c>
      <c r="W137" s="75" t="s">
        <v>313</v>
      </c>
      <c r="X137" s="75">
        <v>95</v>
      </c>
      <c r="Y137" s="75">
        <v>8</v>
      </c>
      <c r="Z137" s="75">
        <v>15</v>
      </c>
      <c r="AA137" s="75">
        <v>1</v>
      </c>
      <c r="AB137" s="78"/>
      <c r="AC137" s="72"/>
      <c r="AD137" s="72"/>
      <c r="AE137" s="72" t="s">
        <v>4</v>
      </c>
      <c r="AF137" s="436"/>
      <c r="AG137" s="88">
        <v>2.1278065630397238</v>
      </c>
      <c r="AH137" s="89">
        <v>2.1297577854671279</v>
      </c>
      <c r="AI137" s="89">
        <v>2.1370826010544817</v>
      </c>
      <c r="AJ137" s="89">
        <v>2.1403846153846153</v>
      </c>
      <c r="AK137" s="89" t="s">
        <v>313</v>
      </c>
      <c r="AL137" s="89">
        <v>2.1111111111111112</v>
      </c>
      <c r="AM137" s="89">
        <v>2</v>
      </c>
      <c r="AN137" s="89">
        <v>1.6666666666666667</v>
      </c>
      <c r="AO137" s="89">
        <v>1</v>
      </c>
      <c r="AP137" s="78"/>
    </row>
    <row r="138" spans="1:42" s="55" customFormat="1" ht="17.100000000000001" customHeight="1">
      <c r="A138" s="72"/>
      <c r="B138" s="72"/>
      <c r="C138" s="72" t="s">
        <v>5</v>
      </c>
      <c r="D138" s="436"/>
      <c r="E138" s="74">
        <v>179</v>
      </c>
      <c r="F138" s="75">
        <v>174</v>
      </c>
      <c r="G138" s="75">
        <v>173</v>
      </c>
      <c r="H138" s="75">
        <v>154</v>
      </c>
      <c r="I138" s="75" t="s">
        <v>313</v>
      </c>
      <c r="J138" s="75">
        <v>19</v>
      </c>
      <c r="K138" s="75" t="s">
        <v>313</v>
      </c>
      <c r="L138" s="75">
        <v>1</v>
      </c>
      <c r="M138" s="75">
        <v>5</v>
      </c>
      <c r="N138" s="78"/>
      <c r="O138" s="72"/>
      <c r="P138" s="72"/>
      <c r="Q138" s="72" t="s">
        <v>5</v>
      </c>
      <c r="R138" s="436"/>
      <c r="S138" s="74">
        <v>378</v>
      </c>
      <c r="T138" s="75">
        <v>365</v>
      </c>
      <c r="U138" s="75">
        <v>364</v>
      </c>
      <c r="V138" s="75">
        <v>331</v>
      </c>
      <c r="W138" s="75" t="s">
        <v>313</v>
      </c>
      <c r="X138" s="75">
        <v>33</v>
      </c>
      <c r="Y138" s="75" t="s">
        <v>313</v>
      </c>
      <c r="Z138" s="75">
        <v>1</v>
      </c>
      <c r="AA138" s="75">
        <v>13</v>
      </c>
      <c r="AB138" s="78"/>
      <c r="AC138" s="72"/>
      <c r="AD138" s="72"/>
      <c r="AE138" s="72" t="s">
        <v>5</v>
      </c>
      <c r="AF138" s="436"/>
      <c r="AG138" s="88">
        <v>2.1117318435754191</v>
      </c>
      <c r="AH138" s="89">
        <v>2.0977011494252875</v>
      </c>
      <c r="AI138" s="89">
        <v>2.1040462427745665</v>
      </c>
      <c r="AJ138" s="89">
        <v>2.1493506493506493</v>
      </c>
      <c r="AK138" s="89" t="s">
        <v>313</v>
      </c>
      <c r="AL138" s="89">
        <v>1.736842105263158</v>
      </c>
      <c r="AM138" s="89" t="s">
        <v>313</v>
      </c>
      <c r="AN138" s="89">
        <v>1</v>
      </c>
      <c r="AO138" s="89">
        <v>2.6</v>
      </c>
      <c r="AP138" s="78"/>
    </row>
    <row r="139" spans="1:42" s="55" customFormat="1" ht="17.100000000000001" customHeight="1">
      <c r="A139" s="72"/>
      <c r="B139" s="72"/>
      <c r="C139" s="72" t="s">
        <v>6</v>
      </c>
      <c r="D139" s="436"/>
      <c r="E139" s="74">
        <v>63</v>
      </c>
      <c r="F139" s="75">
        <v>63</v>
      </c>
      <c r="G139" s="75">
        <v>59</v>
      </c>
      <c r="H139" s="75">
        <v>52</v>
      </c>
      <c r="I139" s="75" t="s">
        <v>313</v>
      </c>
      <c r="J139" s="75">
        <v>7</v>
      </c>
      <c r="K139" s="75" t="s">
        <v>313</v>
      </c>
      <c r="L139" s="75">
        <v>4</v>
      </c>
      <c r="M139" s="75" t="s">
        <v>313</v>
      </c>
      <c r="N139" s="78"/>
      <c r="O139" s="72"/>
      <c r="P139" s="72"/>
      <c r="Q139" s="72" t="s">
        <v>6</v>
      </c>
      <c r="R139" s="436"/>
      <c r="S139" s="74">
        <v>135</v>
      </c>
      <c r="T139" s="75">
        <v>135</v>
      </c>
      <c r="U139" s="75">
        <v>131</v>
      </c>
      <c r="V139" s="75">
        <v>116</v>
      </c>
      <c r="W139" s="75" t="s">
        <v>313</v>
      </c>
      <c r="X139" s="75">
        <v>15</v>
      </c>
      <c r="Y139" s="75" t="s">
        <v>313</v>
      </c>
      <c r="Z139" s="75">
        <v>4</v>
      </c>
      <c r="AA139" s="75" t="s">
        <v>313</v>
      </c>
      <c r="AB139" s="78"/>
      <c r="AC139" s="72"/>
      <c r="AD139" s="72"/>
      <c r="AE139" s="72" t="s">
        <v>6</v>
      </c>
      <c r="AF139" s="436"/>
      <c r="AG139" s="88">
        <v>2.1428571428571428</v>
      </c>
      <c r="AH139" s="89">
        <v>2.1428571428571428</v>
      </c>
      <c r="AI139" s="89">
        <v>2.2203389830508473</v>
      </c>
      <c r="AJ139" s="89">
        <v>2.2307692307692308</v>
      </c>
      <c r="AK139" s="89" t="s">
        <v>313</v>
      </c>
      <c r="AL139" s="89">
        <v>2.1428571428571428</v>
      </c>
      <c r="AM139" s="89" t="s">
        <v>313</v>
      </c>
      <c r="AN139" s="89">
        <v>1</v>
      </c>
      <c r="AO139" s="89" t="s">
        <v>313</v>
      </c>
      <c r="AP139" s="78"/>
    </row>
    <row r="140" spans="1:42" s="55" customFormat="1" ht="17.100000000000001" customHeight="1">
      <c r="A140" s="72"/>
      <c r="B140" s="72"/>
      <c r="C140" s="72" t="s">
        <v>10</v>
      </c>
      <c r="D140" s="436"/>
      <c r="E140" s="74" t="s">
        <v>313</v>
      </c>
      <c r="F140" s="75" t="s">
        <v>313</v>
      </c>
      <c r="G140" s="75" t="s">
        <v>313</v>
      </c>
      <c r="H140" s="75" t="s">
        <v>313</v>
      </c>
      <c r="I140" s="75" t="s">
        <v>313</v>
      </c>
      <c r="J140" s="75" t="s">
        <v>313</v>
      </c>
      <c r="K140" s="75" t="s">
        <v>313</v>
      </c>
      <c r="L140" s="75" t="s">
        <v>313</v>
      </c>
      <c r="M140" s="75" t="s">
        <v>313</v>
      </c>
      <c r="N140" s="78"/>
      <c r="O140" s="72"/>
      <c r="P140" s="72"/>
      <c r="Q140" s="72" t="s">
        <v>10</v>
      </c>
      <c r="R140" s="436"/>
      <c r="S140" s="74" t="s">
        <v>313</v>
      </c>
      <c r="T140" s="75" t="s">
        <v>313</v>
      </c>
      <c r="U140" s="75" t="s">
        <v>313</v>
      </c>
      <c r="V140" s="75" t="s">
        <v>313</v>
      </c>
      <c r="W140" s="75" t="s">
        <v>313</v>
      </c>
      <c r="X140" s="75" t="s">
        <v>313</v>
      </c>
      <c r="Y140" s="75" t="s">
        <v>313</v>
      </c>
      <c r="Z140" s="75" t="s">
        <v>313</v>
      </c>
      <c r="AA140" s="75" t="s">
        <v>313</v>
      </c>
      <c r="AB140" s="78"/>
      <c r="AC140" s="72"/>
      <c r="AD140" s="72"/>
      <c r="AE140" s="72" t="s">
        <v>10</v>
      </c>
      <c r="AF140" s="436"/>
      <c r="AG140" s="88" t="s">
        <v>313</v>
      </c>
      <c r="AH140" s="89" t="s">
        <v>313</v>
      </c>
      <c r="AI140" s="89" t="s">
        <v>313</v>
      </c>
      <c r="AJ140" s="89" t="s">
        <v>313</v>
      </c>
      <c r="AK140" s="89" t="s">
        <v>313</v>
      </c>
      <c r="AL140" s="89" t="s">
        <v>313</v>
      </c>
      <c r="AM140" s="89" t="s">
        <v>313</v>
      </c>
      <c r="AN140" s="89" t="s">
        <v>313</v>
      </c>
      <c r="AO140" s="89" t="s">
        <v>313</v>
      </c>
      <c r="AP140" s="78"/>
    </row>
    <row r="141" spans="1:42" s="55" customFormat="1" ht="17.100000000000001" customHeight="1">
      <c r="A141" s="72"/>
      <c r="B141" s="72" t="s">
        <v>47</v>
      </c>
      <c r="C141" s="72"/>
      <c r="D141" s="436"/>
      <c r="E141" s="75">
        <v>531</v>
      </c>
      <c r="F141" s="75">
        <v>531</v>
      </c>
      <c r="G141" s="75">
        <v>518</v>
      </c>
      <c r="H141" s="75">
        <v>410</v>
      </c>
      <c r="I141" s="75" t="s">
        <v>313</v>
      </c>
      <c r="J141" s="75">
        <v>106</v>
      </c>
      <c r="K141" s="75">
        <v>2</v>
      </c>
      <c r="L141" s="75">
        <v>13</v>
      </c>
      <c r="M141" s="75" t="s">
        <v>313</v>
      </c>
      <c r="N141" s="78"/>
      <c r="O141" s="72"/>
      <c r="P141" s="72" t="s">
        <v>47</v>
      </c>
      <c r="Q141" s="72"/>
      <c r="R141" s="436"/>
      <c r="S141" s="75">
        <v>1100</v>
      </c>
      <c r="T141" s="75">
        <v>1100</v>
      </c>
      <c r="U141" s="75">
        <v>1072</v>
      </c>
      <c r="V141" s="75">
        <v>855</v>
      </c>
      <c r="W141" s="75" t="s">
        <v>313</v>
      </c>
      <c r="X141" s="75">
        <v>212</v>
      </c>
      <c r="Y141" s="75">
        <v>5</v>
      </c>
      <c r="Z141" s="75">
        <v>28</v>
      </c>
      <c r="AA141" s="75" t="s">
        <v>313</v>
      </c>
      <c r="AB141" s="78"/>
      <c r="AC141" s="72"/>
      <c r="AD141" s="72" t="s">
        <v>47</v>
      </c>
      <c r="AE141" s="72"/>
      <c r="AF141" s="436"/>
      <c r="AG141" s="88">
        <v>2.0715630885122409</v>
      </c>
      <c r="AH141" s="89">
        <v>2.0715630885122409</v>
      </c>
      <c r="AI141" s="89">
        <v>2.0694980694980694</v>
      </c>
      <c r="AJ141" s="89">
        <v>2.0853658536585367</v>
      </c>
      <c r="AK141" s="89" t="s">
        <v>313</v>
      </c>
      <c r="AL141" s="89">
        <v>2</v>
      </c>
      <c r="AM141" s="89">
        <v>2.5</v>
      </c>
      <c r="AN141" s="89">
        <v>2.1538461538461537</v>
      </c>
      <c r="AO141" s="89" t="s">
        <v>313</v>
      </c>
      <c r="AP141" s="78"/>
    </row>
    <row r="142" spans="1:42" s="55" customFormat="1" ht="17.100000000000001" customHeight="1">
      <c r="A142" s="72"/>
      <c r="B142" s="72"/>
      <c r="C142" s="72" t="s">
        <v>4</v>
      </c>
      <c r="D142" s="436"/>
      <c r="E142" s="74">
        <v>480</v>
      </c>
      <c r="F142" s="75">
        <v>480</v>
      </c>
      <c r="G142" s="75">
        <v>468</v>
      </c>
      <c r="H142" s="75">
        <v>361</v>
      </c>
      <c r="I142" s="75" t="s">
        <v>313</v>
      </c>
      <c r="J142" s="75">
        <v>105</v>
      </c>
      <c r="K142" s="75">
        <v>2</v>
      </c>
      <c r="L142" s="75">
        <v>12</v>
      </c>
      <c r="M142" s="75" t="s">
        <v>313</v>
      </c>
      <c r="N142" s="78"/>
      <c r="O142" s="72"/>
      <c r="P142" s="72"/>
      <c r="Q142" s="72" t="s">
        <v>4</v>
      </c>
      <c r="R142" s="436"/>
      <c r="S142" s="74">
        <v>1007</v>
      </c>
      <c r="T142" s="75">
        <v>1007</v>
      </c>
      <c r="U142" s="75">
        <v>980</v>
      </c>
      <c r="V142" s="75">
        <v>765</v>
      </c>
      <c r="W142" s="75" t="s">
        <v>313</v>
      </c>
      <c r="X142" s="75">
        <v>210</v>
      </c>
      <c r="Y142" s="75">
        <v>5</v>
      </c>
      <c r="Z142" s="75">
        <v>27</v>
      </c>
      <c r="AA142" s="75" t="s">
        <v>313</v>
      </c>
      <c r="AB142" s="78"/>
      <c r="AC142" s="72"/>
      <c r="AD142" s="72"/>
      <c r="AE142" s="72" t="s">
        <v>4</v>
      </c>
      <c r="AF142" s="436"/>
      <c r="AG142" s="88">
        <v>2.0979166666666669</v>
      </c>
      <c r="AH142" s="89">
        <v>2.0979166666666669</v>
      </c>
      <c r="AI142" s="89">
        <v>2.0940170940170941</v>
      </c>
      <c r="AJ142" s="89">
        <v>2.1191135734072022</v>
      </c>
      <c r="AK142" s="89" t="s">
        <v>313</v>
      </c>
      <c r="AL142" s="89">
        <v>2</v>
      </c>
      <c r="AM142" s="89">
        <v>2.5</v>
      </c>
      <c r="AN142" s="89">
        <v>2.25</v>
      </c>
      <c r="AO142" s="89" t="s">
        <v>313</v>
      </c>
      <c r="AP142" s="78"/>
    </row>
    <row r="143" spans="1:42" s="55" customFormat="1" ht="17.100000000000001" customHeight="1">
      <c r="A143" s="72"/>
      <c r="B143" s="72"/>
      <c r="C143" s="72" t="s">
        <v>5</v>
      </c>
      <c r="D143" s="436"/>
      <c r="E143" s="74">
        <v>51</v>
      </c>
      <c r="F143" s="75">
        <v>51</v>
      </c>
      <c r="G143" s="75">
        <v>50</v>
      </c>
      <c r="H143" s="75">
        <v>49</v>
      </c>
      <c r="I143" s="75" t="s">
        <v>313</v>
      </c>
      <c r="J143" s="75">
        <v>1</v>
      </c>
      <c r="K143" s="75" t="s">
        <v>313</v>
      </c>
      <c r="L143" s="75">
        <v>1</v>
      </c>
      <c r="M143" s="75" t="s">
        <v>313</v>
      </c>
      <c r="N143" s="78"/>
      <c r="O143" s="72"/>
      <c r="P143" s="72"/>
      <c r="Q143" s="72" t="s">
        <v>5</v>
      </c>
      <c r="R143" s="436"/>
      <c r="S143" s="74">
        <v>93</v>
      </c>
      <c r="T143" s="75">
        <v>93</v>
      </c>
      <c r="U143" s="75">
        <v>92</v>
      </c>
      <c r="V143" s="75">
        <v>90</v>
      </c>
      <c r="W143" s="75" t="s">
        <v>313</v>
      </c>
      <c r="X143" s="75">
        <v>2</v>
      </c>
      <c r="Y143" s="75" t="s">
        <v>313</v>
      </c>
      <c r="Z143" s="75">
        <v>1</v>
      </c>
      <c r="AA143" s="75" t="s">
        <v>313</v>
      </c>
      <c r="AB143" s="78"/>
      <c r="AC143" s="72"/>
      <c r="AD143" s="72"/>
      <c r="AE143" s="72" t="s">
        <v>5</v>
      </c>
      <c r="AF143" s="436"/>
      <c r="AG143" s="88">
        <v>1.8235294117647058</v>
      </c>
      <c r="AH143" s="89">
        <v>1.8235294117647058</v>
      </c>
      <c r="AI143" s="89">
        <v>1.84</v>
      </c>
      <c r="AJ143" s="89">
        <v>1.8367346938775511</v>
      </c>
      <c r="AK143" s="89" t="s">
        <v>313</v>
      </c>
      <c r="AL143" s="89">
        <v>2</v>
      </c>
      <c r="AM143" s="89" t="s">
        <v>313</v>
      </c>
      <c r="AN143" s="89">
        <v>1</v>
      </c>
      <c r="AO143" s="89" t="s">
        <v>313</v>
      </c>
      <c r="AP143" s="78"/>
    </row>
    <row r="144" spans="1:42" s="21" customFormat="1" ht="24" customHeight="1" thickBot="1">
      <c r="A144" s="35" t="s">
        <v>399</v>
      </c>
      <c r="B144" s="35"/>
      <c r="C144" s="35"/>
      <c r="D144" s="37"/>
      <c r="E144" s="35"/>
      <c r="F144" s="35"/>
      <c r="G144" s="35"/>
      <c r="H144" s="35"/>
      <c r="I144" s="35"/>
      <c r="J144" s="35"/>
      <c r="K144" s="35"/>
      <c r="L144" s="35"/>
      <c r="M144" s="35"/>
      <c r="N144" s="39"/>
      <c r="O144" s="35" t="s">
        <v>399</v>
      </c>
      <c r="P144" s="35"/>
      <c r="Q144" s="35"/>
      <c r="R144" s="37"/>
      <c r="S144" s="35"/>
      <c r="T144" s="35"/>
      <c r="U144" s="35"/>
      <c r="V144" s="35"/>
      <c r="W144" s="35"/>
      <c r="X144" s="35"/>
      <c r="Y144" s="35"/>
      <c r="Z144" s="35"/>
      <c r="AA144" s="35"/>
      <c r="AB144" s="39"/>
      <c r="AC144" s="35" t="s">
        <v>399</v>
      </c>
      <c r="AD144" s="35"/>
      <c r="AE144" s="35"/>
      <c r="AF144" s="37"/>
      <c r="AG144" s="35"/>
      <c r="AH144" s="35"/>
      <c r="AI144" s="35"/>
      <c r="AJ144" s="35"/>
      <c r="AK144" s="35"/>
      <c r="AL144" s="35"/>
      <c r="AM144" s="35"/>
      <c r="AN144" s="35"/>
      <c r="AO144" s="35"/>
      <c r="AP144" s="39"/>
    </row>
    <row r="145" spans="1:42" s="55" customFormat="1" ht="15" customHeight="1" thickTop="1">
      <c r="A145" s="495" t="s">
        <v>387</v>
      </c>
      <c r="B145" s="496"/>
      <c r="C145" s="496"/>
      <c r="D145" s="438"/>
      <c r="E145" s="508" t="s">
        <v>1</v>
      </c>
      <c r="F145" s="488" t="s">
        <v>305</v>
      </c>
      <c r="G145" s="489"/>
      <c r="H145" s="489"/>
      <c r="I145" s="489"/>
      <c r="J145" s="489"/>
      <c r="K145" s="489"/>
      <c r="L145" s="490"/>
      <c r="M145" s="506" t="s">
        <v>303</v>
      </c>
      <c r="N145" s="78"/>
      <c r="O145" s="495" t="s">
        <v>387</v>
      </c>
      <c r="P145" s="496"/>
      <c r="Q145" s="496"/>
      <c r="R145" s="438"/>
      <c r="S145" s="508" t="s">
        <v>1</v>
      </c>
      <c r="T145" s="488" t="s">
        <v>305</v>
      </c>
      <c r="U145" s="489"/>
      <c r="V145" s="489"/>
      <c r="W145" s="489"/>
      <c r="X145" s="489"/>
      <c r="Y145" s="489"/>
      <c r="Z145" s="490"/>
      <c r="AA145" s="506" t="s">
        <v>303</v>
      </c>
      <c r="AB145" s="78"/>
      <c r="AC145" s="495" t="s">
        <v>387</v>
      </c>
      <c r="AD145" s="496"/>
      <c r="AE145" s="496"/>
      <c r="AF145" s="438"/>
      <c r="AG145" s="508" t="s">
        <v>1</v>
      </c>
      <c r="AH145" s="488" t="s">
        <v>305</v>
      </c>
      <c r="AI145" s="489"/>
      <c r="AJ145" s="489"/>
      <c r="AK145" s="489"/>
      <c r="AL145" s="489"/>
      <c r="AM145" s="489"/>
      <c r="AN145" s="490"/>
      <c r="AO145" s="506" t="s">
        <v>303</v>
      </c>
      <c r="AP145" s="78"/>
    </row>
    <row r="146" spans="1:42" s="55" customFormat="1" ht="15" customHeight="1">
      <c r="A146" s="509"/>
      <c r="B146" s="510"/>
      <c r="C146" s="510"/>
      <c r="D146" s="31"/>
      <c r="E146" s="507"/>
      <c r="F146" s="503" t="s">
        <v>1</v>
      </c>
      <c r="G146" s="471" t="s">
        <v>304</v>
      </c>
      <c r="H146" s="472"/>
      <c r="I146" s="472"/>
      <c r="J146" s="472"/>
      <c r="K146" s="473"/>
      <c r="L146" s="503" t="s">
        <v>302</v>
      </c>
      <c r="M146" s="467"/>
      <c r="N146" s="78"/>
      <c r="O146" s="509"/>
      <c r="P146" s="510"/>
      <c r="Q146" s="510"/>
      <c r="R146" s="31"/>
      <c r="S146" s="507"/>
      <c r="T146" s="503" t="s">
        <v>1</v>
      </c>
      <c r="U146" s="471" t="s">
        <v>304</v>
      </c>
      <c r="V146" s="472"/>
      <c r="W146" s="472"/>
      <c r="X146" s="472"/>
      <c r="Y146" s="473"/>
      <c r="Z146" s="503" t="s">
        <v>302</v>
      </c>
      <c r="AA146" s="467"/>
      <c r="AB146" s="78"/>
      <c r="AC146" s="509"/>
      <c r="AD146" s="510"/>
      <c r="AE146" s="510"/>
      <c r="AF146" s="31"/>
      <c r="AG146" s="507"/>
      <c r="AH146" s="503" t="s">
        <v>1</v>
      </c>
      <c r="AI146" s="471" t="s">
        <v>304</v>
      </c>
      <c r="AJ146" s="472"/>
      <c r="AK146" s="472"/>
      <c r="AL146" s="472"/>
      <c r="AM146" s="473"/>
      <c r="AN146" s="503" t="s">
        <v>302</v>
      </c>
      <c r="AO146" s="467"/>
      <c r="AP146" s="78"/>
    </row>
    <row r="147" spans="1:42" s="55" customFormat="1" ht="15" customHeight="1">
      <c r="A147" s="509"/>
      <c r="B147" s="510"/>
      <c r="C147" s="510"/>
      <c r="D147" s="31"/>
      <c r="E147" s="507"/>
      <c r="F147" s="507"/>
      <c r="G147" s="503" t="s">
        <v>1</v>
      </c>
      <c r="H147" s="503" t="s">
        <v>299</v>
      </c>
      <c r="I147" s="504" t="s">
        <v>388</v>
      </c>
      <c r="J147" s="503" t="s">
        <v>300</v>
      </c>
      <c r="K147" s="503" t="s">
        <v>301</v>
      </c>
      <c r="L147" s="507"/>
      <c r="M147" s="467"/>
      <c r="N147" s="78"/>
      <c r="O147" s="509"/>
      <c r="P147" s="510"/>
      <c r="Q147" s="510"/>
      <c r="R147" s="31"/>
      <c r="S147" s="507"/>
      <c r="T147" s="507"/>
      <c r="U147" s="503" t="s">
        <v>1</v>
      </c>
      <c r="V147" s="503" t="s">
        <v>299</v>
      </c>
      <c r="W147" s="504" t="s">
        <v>388</v>
      </c>
      <c r="X147" s="503" t="s">
        <v>300</v>
      </c>
      <c r="Y147" s="503" t="s">
        <v>301</v>
      </c>
      <c r="Z147" s="507"/>
      <c r="AA147" s="467"/>
      <c r="AB147" s="78"/>
      <c r="AC147" s="509"/>
      <c r="AD147" s="510"/>
      <c r="AE147" s="510"/>
      <c r="AF147" s="31"/>
      <c r="AG147" s="507"/>
      <c r="AH147" s="507"/>
      <c r="AI147" s="503" t="s">
        <v>1</v>
      </c>
      <c r="AJ147" s="503" t="s">
        <v>299</v>
      </c>
      <c r="AK147" s="504" t="s">
        <v>388</v>
      </c>
      <c r="AL147" s="503" t="s">
        <v>300</v>
      </c>
      <c r="AM147" s="503" t="s">
        <v>301</v>
      </c>
      <c r="AN147" s="507"/>
      <c r="AO147" s="467"/>
      <c r="AP147" s="78"/>
    </row>
    <row r="148" spans="1:42" s="55" customFormat="1" ht="15" customHeight="1">
      <c r="A148" s="497"/>
      <c r="B148" s="497"/>
      <c r="C148" s="497"/>
      <c r="D148" s="439"/>
      <c r="E148" s="457"/>
      <c r="F148" s="457"/>
      <c r="G148" s="457"/>
      <c r="H148" s="457"/>
      <c r="I148" s="505"/>
      <c r="J148" s="457"/>
      <c r="K148" s="457"/>
      <c r="L148" s="457"/>
      <c r="M148" s="469"/>
      <c r="N148" s="78"/>
      <c r="O148" s="497"/>
      <c r="P148" s="497"/>
      <c r="Q148" s="497"/>
      <c r="R148" s="439"/>
      <c r="S148" s="457"/>
      <c r="T148" s="457"/>
      <c r="U148" s="457"/>
      <c r="V148" s="457"/>
      <c r="W148" s="505"/>
      <c r="X148" s="457"/>
      <c r="Y148" s="457"/>
      <c r="Z148" s="457"/>
      <c r="AA148" s="469"/>
      <c r="AB148" s="78"/>
      <c r="AC148" s="497"/>
      <c r="AD148" s="497"/>
      <c r="AE148" s="497"/>
      <c r="AF148" s="439"/>
      <c r="AG148" s="457"/>
      <c r="AH148" s="457"/>
      <c r="AI148" s="457"/>
      <c r="AJ148" s="457"/>
      <c r="AK148" s="505"/>
      <c r="AL148" s="457"/>
      <c r="AM148" s="457"/>
      <c r="AN148" s="457"/>
      <c r="AO148" s="469"/>
      <c r="AP148" s="78"/>
    </row>
    <row r="149" spans="1:42" s="55" customFormat="1" ht="17.100000000000001" customHeight="1">
      <c r="A149" s="72"/>
      <c r="B149" s="72" t="s">
        <v>48</v>
      </c>
      <c r="C149" s="72"/>
      <c r="D149" s="436"/>
      <c r="E149" s="75">
        <v>657</v>
      </c>
      <c r="F149" s="75">
        <v>654</v>
      </c>
      <c r="G149" s="75">
        <v>642</v>
      </c>
      <c r="H149" s="75">
        <v>521</v>
      </c>
      <c r="I149" s="75" t="s">
        <v>313</v>
      </c>
      <c r="J149" s="75">
        <v>103</v>
      </c>
      <c r="K149" s="75">
        <v>18</v>
      </c>
      <c r="L149" s="75">
        <v>12</v>
      </c>
      <c r="M149" s="75">
        <v>3</v>
      </c>
      <c r="N149" s="78"/>
      <c r="O149" s="72"/>
      <c r="P149" s="72" t="s">
        <v>48</v>
      </c>
      <c r="Q149" s="72"/>
      <c r="R149" s="436"/>
      <c r="S149" s="75">
        <v>1408</v>
      </c>
      <c r="T149" s="75">
        <v>1398</v>
      </c>
      <c r="U149" s="75">
        <v>1381</v>
      </c>
      <c r="V149" s="75">
        <v>1090</v>
      </c>
      <c r="W149" s="75" t="s">
        <v>313</v>
      </c>
      <c r="X149" s="75">
        <v>250</v>
      </c>
      <c r="Y149" s="75">
        <v>41</v>
      </c>
      <c r="Z149" s="75">
        <v>17</v>
      </c>
      <c r="AA149" s="75">
        <v>10</v>
      </c>
      <c r="AB149" s="78"/>
      <c r="AC149" s="72"/>
      <c r="AD149" s="72" t="s">
        <v>48</v>
      </c>
      <c r="AE149" s="72"/>
      <c r="AF149" s="436"/>
      <c r="AG149" s="88">
        <v>2.1430745814307457</v>
      </c>
      <c r="AH149" s="89">
        <v>2.1376146788990824</v>
      </c>
      <c r="AI149" s="89">
        <v>2.1510903426791277</v>
      </c>
      <c r="AJ149" s="89">
        <v>2.092130518234165</v>
      </c>
      <c r="AK149" s="89" t="s">
        <v>313</v>
      </c>
      <c r="AL149" s="89">
        <v>2.4271844660194173</v>
      </c>
      <c r="AM149" s="89">
        <v>2.2777777777777777</v>
      </c>
      <c r="AN149" s="89">
        <v>1.4166666666666667</v>
      </c>
      <c r="AO149" s="89">
        <v>3.3333333333333335</v>
      </c>
      <c r="AP149" s="78"/>
    </row>
    <row r="150" spans="1:42" s="55" customFormat="1" ht="17.100000000000001" customHeight="1">
      <c r="A150" s="72"/>
      <c r="B150" s="72"/>
      <c r="C150" s="72" t="s">
        <v>4</v>
      </c>
      <c r="D150" s="436"/>
      <c r="E150" s="74">
        <v>309</v>
      </c>
      <c r="F150" s="75">
        <v>309</v>
      </c>
      <c r="G150" s="75">
        <v>304</v>
      </c>
      <c r="H150" s="75">
        <v>250</v>
      </c>
      <c r="I150" s="75" t="s">
        <v>313</v>
      </c>
      <c r="J150" s="75">
        <v>43</v>
      </c>
      <c r="K150" s="75">
        <v>11</v>
      </c>
      <c r="L150" s="75">
        <v>5</v>
      </c>
      <c r="M150" s="75" t="s">
        <v>313</v>
      </c>
      <c r="N150" s="78"/>
      <c r="O150" s="72"/>
      <c r="P150" s="72"/>
      <c r="Q150" s="72" t="s">
        <v>4</v>
      </c>
      <c r="R150" s="436"/>
      <c r="S150" s="74">
        <v>643</v>
      </c>
      <c r="T150" s="75">
        <v>643</v>
      </c>
      <c r="U150" s="75">
        <v>634</v>
      </c>
      <c r="V150" s="75">
        <v>511</v>
      </c>
      <c r="W150" s="75" t="s">
        <v>313</v>
      </c>
      <c r="X150" s="75">
        <v>91</v>
      </c>
      <c r="Y150" s="75">
        <v>32</v>
      </c>
      <c r="Z150" s="75">
        <v>9</v>
      </c>
      <c r="AA150" s="75" t="s">
        <v>313</v>
      </c>
      <c r="AB150" s="78"/>
      <c r="AC150" s="72"/>
      <c r="AD150" s="72"/>
      <c r="AE150" s="72" t="s">
        <v>4</v>
      </c>
      <c r="AF150" s="436"/>
      <c r="AG150" s="88">
        <v>2.0809061488673137</v>
      </c>
      <c r="AH150" s="89">
        <v>2.0809061488673137</v>
      </c>
      <c r="AI150" s="89">
        <v>2.0855263157894739</v>
      </c>
      <c r="AJ150" s="89">
        <v>2.044</v>
      </c>
      <c r="AK150" s="89" t="s">
        <v>313</v>
      </c>
      <c r="AL150" s="89">
        <v>2.1162790697674421</v>
      </c>
      <c r="AM150" s="89">
        <v>2.9090909090909092</v>
      </c>
      <c r="AN150" s="89">
        <v>1.8</v>
      </c>
      <c r="AO150" s="89" t="s">
        <v>313</v>
      </c>
      <c r="AP150" s="78"/>
    </row>
    <row r="151" spans="1:42" s="55" customFormat="1" ht="17.100000000000001" customHeight="1">
      <c r="A151" s="72"/>
      <c r="B151" s="72"/>
      <c r="C151" s="72" t="s">
        <v>5</v>
      </c>
      <c r="D151" s="436"/>
      <c r="E151" s="74">
        <v>323</v>
      </c>
      <c r="F151" s="75">
        <v>320</v>
      </c>
      <c r="G151" s="75">
        <v>313</v>
      </c>
      <c r="H151" s="75">
        <v>248</v>
      </c>
      <c r="I151" s="75" t="s">
        <v>313</v>
      </c>
      <c r="J151" s="75">
        <v>58</v>
      </c>
      <c r="K151" s="75">
        <v>7</v>
      </c>
      <c r="L151" s="75">
        <v>7</v>
      </c>
      <c r="M151" s="75">
        <v>3</v>
      </c>
      <c r="N151" s="78"/>
      <c r="O151" s="72"/>
      <c r="P151" s="72"/>
      <c r="Q151" s="72" t="s">
        <v>5</v>
      </c>
      <c r="R151" s="436"/>
      <c r="S151" s="74">
        <v>718</v>
      </c>
      <c r="T151" s="75">
        <v>708</v>
      </c>
      <c r="U151" s="75">
        <v>700</v>
      </c>
      <c r="V151" s="75">
        <v>535</v>
      </c>
      <c r="W151" s="75" t="s">
        <v>313</v>
      </c>
      <c r="X151" s="75">
        <v>156</v>
      </c>
      <c r="Y151" s="75">
        <v>9</v>
      </c>
      <c r="Z151" s="75">
        <v>8</v>
      </c>
      <c r="AA151" s="75">
        <v>10</v>
      </c>
      <c r="AB151" s="78"/>
      <c r="AC151" s="72"/>
      <c r="AD151" s="72"/>
      <c r="AE151" s="72" t="s">
        <v>5</v>
      </c>
      <c r="AF151" s="436"/>
      <c r="AG151" s="88">
        <v>2.2229102167182662</v>
      </c>
      <c r="AH151" s="89">
        <v>2.2124999999999999</v>
      </c>
      <c r="AI151" s="89">
        <v>2.2364217252396168</v>
      </c>
      <c r="AJ151" s="89">
        <v>2.157258064516129</v>
      </c>
      <c r="AK151" s="89" t="s">
        <v>313</v>
      </c>
      <c r="AL151" s="89">
        <v>2.6896551724137931</v>
      </c>
      <c r="AM151" s="89">
        <v>1.2857142857142858</v>
      </c>
      <c r="AN151" s="89">
        <v>1.1428571428571428</v>
      </c>
      <c r="AO151" s="89">
        <v>3.3333333333333335</v>
      </c>
      <c r="AP151" s="78"/>
    </row>
    <row r="152" spans="1:42" s="55" customFormat="1" ht="17.100000000000001" customHeight="1">
      <c r="A152" s="72"/>
      <c r="B152" s="72"/>
      <c r="C152" s="72" t="s">
        <v>6</v>
      </c>
      <c r="D152" s="436"/>
      <c r="E152" s="74">
        <v>18</v>
      </c>
      <c r="F152" s="75">
        <v>18</v>
      </c>
      <c r="G152" s="75">
        <v>18</v>
      </c>
      <c r="H152" s="75">
        <v>16</v>
      </c>
      <c r="I152" s="75" t="s">
        <v>313</v>
      </c>
      <c r="J152" s="75">
        <v>2</v>
      </c>
      <c r="K152" s="75" t="s">
        <v>313</v>
      </c>
      <c r="L152" s="75" t="s">
        <v>313</v>
      </c>
      <c r="M152" s="75" t="s">
        <v>313</v>
      </c>
      <c r="N152" s="78"/>
      <c r="O152" s="72"/>
      <c r="P152" s="72"/>
      <c r="Q152" s="72" t="s">
        <v>6</v>
      </c>
      <c r="R152" s="436"/>
      <c r="S152" s="74">
        <v>32</v>
      </c>
      <c r="T152" s="75">
        <v>32</v>
      </c>
      <c r="U152" s="75">
        <v>32</v>
      </c>
      <c r="V152" s="75">
        <v>29</v>
      </c>
      <c r="W152" s="75" t="s">
        <v>313</v>
      </c>
      <c r="X152" s="75">
        <v>3</v>
      </c>
      <c r="Y152" s="75" t="s">
        <v>313</v>
      </c>
      <c r="Z152" s="75" t="s">
        <v>313</v>
      </c>
      <c r="AA152" s="75" t="s">
        <v>313</v>
      </c>
      <c r="AB152" s="78"/>
      <c r="AC152" s="72"/>
      <c r="AD152" s="72"/>
      <c r="AE152" s="72" t="s">
        <v>6</v>
      </c>
      <c r="AF152" s="436"/>
      <c r="AG152" s="88">
        <v>1.7777777777777777</v>
      </c>
      <c r="AH152" s="89">
        <v>1.7777777777777777</v>
      </c>
      <c r="AI152" s="89">
        <v>1.7777777777777777</v>
      </c>
      <c r="AJ152" s="89">
        <v>1.8125</v>
      </c>
      <c r="AK152" s="89" t="s">
        <v>313</v>
      </c>
      <c r="AL152" s="89">
        <v>1.5</v>
      </c>
      <c r="AM152" s="89" t="s">
        <v>313</v>
      </c>
      <c r="AN152" s="89" t="s">
        <v>313</v>
      </c>
      <c r="AO152" s="89" t="s">
        <v>313</v>
      </c>
      <c r="AP152" s="78"/>
    </row>
    <row r="153" spans="1:42" s="55" customFormat="1" ht="17.100000000000001" customHeight="1">
      <c r="A153" s="72"/>
      <c r="B153" s="72"/>
      <c r="C153" s="72" t="s">
        <v>10</v>
      </c>
      <c r="D153" s="436"/>
      <c r="E153" s="74">
        <v>7</v>
      </c>
      <c r="F153" s="75">
        <v>7</v>
      </c>
      <c r="G153" s="75">
        <v>7</v>
      </c>
      <c r="H153" s="75">
        <v>7</v>
      </c>
      <c r="I153" s="75" t="s">
        <v>313</v>
      </c>
      <c r="J153" s="75" t="s">
        <v>313</v>
      </c>
      <c r="K153" s="75" t="s">
        <v>313</v>
      </c>
      <c r="L153" s="75" t="s">
        <v>313</v>
      </c>
      <c r="M153" s="75" t="s">
        <v>313</v>
      </c>
      <c r="N153" s="78"/>
      <c r="O153" s="72"/>
      <c r="P153" s="72"/>
      <c r="Q153" s="72" t="s">
        <v>10</v>
      </c>
      <c r="R153" s="436"/>
      <c r="S153" s="74">
        <v>15</v>
      </c>
      <c r="T153" s="75">
        <v>15</v>
      </c>
      <c r="U153" s="75">
        <v>15</v>
      </c>
      <c r="V153" s="75">
        <v>15</v>
      </c>
      <c r="W153" s="75" t="s">
        <v>313</v>
      </c>
      <c r="X153" s="75" t="s">
        <v>313</v>
      </c>
      <c r="Y153" s="75" t="s">
        <v>313</v>
      </c>
      <c r="Z153" s="75" t="s">
        <v>313</v>
      </c>
      <c r="AA153" s="75" t="s">
        <v>313</v>
      </c>
      <c r="AB153" s="78"/>
      <c r="AC153" s="72"/>
      <c r="AD153" s="72"/>
      <c r="AE153" s="72" t="s">
        <v>10</v>
      </c>
      <c r="AF153" s="436"/>
      <c r="AG153" s="88">
        <v>2.1428571428571428</v>
      </c>
      <c r="AH153" s="89">
        <v>2.1428571428571428</v>
      </c>
      <c r="AI153" s="89">
        <v>2.1428571428571428</v>
      </c>
      <c r="AJ153" s="89">
        <v>2.1428571428571428</v>
      </c>
      <c r="AK153" s="89" t="s">
        <v>313</v>
      </c>
      <c r="AL153" s="89" t="s">
        <v>313</v>
      </c>
      <c r="AM153" s="89" t="s">
        <v>313</v>
      </c>
      <c r="AN153" s="89" t="s">
        <v>313</v>
      </c>
      <c r="AO153" s="89" t="s">
        <v>313</v>
      </c>
      <c r="AP153" s="78"/>
    </row>
    <row r="154" spans="1:42" s="55" customFormat="1" ht="17.100000000000001" customHeight="1">
      <c r="A154" s="72"/>
      <c r="B154" s="72" t="s">
        <v>49</v>
      </c>
      <c r="C154" s="72"/>
      <c r="D154" s="436"/>
      <c r="E154" s="74">
        <v>584</v>
      </c>
      <c r="F154" s="75">
        <v>584</v>
      </c>
      <c r="G154" s="75">
        <v>562</v>
      </c>
      <c r="H154" s="75">
        <v>211</v>
      </c>
      <c r="I154" s="75">
        <v>44</v>
      </c>
      <c r="J154" s="75">
        <v>294</v>
      </c>
      <c r="K154" s="75">
        <v>13</v>
      </c>
      <c r="L154" s="75">
        <v>22</v>
      </c>
      <c r="M154" s="75" t="s">
        <v>313</v>
      </c>
      <c r="N154" s="78"/>
      <c r="O154" s="72"/>
      <c r="P154" s="72" t="s">
        <v>49</v>
      </c>
      <c r="Q154" s="72"/>
      <c r="R154" s="436"/>
      <c r="S154" s="74">
        <v>1054</v>
      </c>
      <c r="T154" s="75">
        <v>1054</v>
      </c>
      <c r="U154" s="75">
        <v>1009</v>
      </c>
      <c r="V154" s="75">
        <v>457</v>
      </c>
      <c r="W154" s="75">
        <v>50</v>
      </c>
      <c r="X154" s="75">
        <v>478</v>
      </c>
      <c r="Y154" s="75">
        <v>24</v>
      </c>
      <c r="Z154" s="75">
        <v>45</v>
      </c>
      <c r="AA154" s="75" t="s">
        <v>313</v>
      </c>
      <c r="AB154" s="78"/>
      <c r="AC154" s="72"/>
      <c r="AD154" s="72" t="s">
        <v>49</v>
      </c>
      <c r="AE154" s="72"/>
      <c r="AF154" s="436"/>
      <c r="AG154" s="88">
        <v>1.8047945205479452</v>
      </c>
      <c r="AH154" s="89">
        <v>1.8047945205479452</v>
      </c>
      <c r="AI154" s="89">
        <v>1.7953736654804271</v>
      </c>
      <c r="AJ154" s="89">
        <v>2.1658767772511847</v>
      </c>
      <c r="AK154" s="89">
        <v>1.1363636363636365</v>
      </c>
      <c r="AL154" s="89">
        <v>1.6258503401360545</v>
      </c>
      <c r="AM154" s="89">
        <v>1.8461538461538463</v>
      </c>
      <c r="AN154" s="89">
        <v>2.0454545454545454</v>
      </c>
      <c r="AO154" s="89" t="s">
        <v>313</v>
      </c>
      <c r="AP154" s="78"/>
    </row>
    <row r="155" spans="1:42" s="55" customFormat="1" ht="17.100000000000001" customHeight="1">
      <c r="A155" s="72"/>
      <c r="B155" s="72" t="s">
        <v>50</v>
      </c>
      <c r="C155" s="72"/>
      <c r="D155" s="436"/>
      <c r="E155" s="74">
        <v>543</v>
      </c>
      <c r="F155" s="75">
        <v>543</v>
      </c>
      <c r="G155" s="75">
        <v>514</v>
      </c>
      <c r="H155" s="75">
        <v>154</v>
      </c>
      <c r="I155" s="75">
        <v>93</v>
      </c>
      <c r="J155" s="75">
        <v>245</v>
      </c>
      <c r="K155" s="75">
        <v>22</v>
      </c>
      <c r="L155" s="75">
        <v>29</v>
      </c>
      <c r="M155" s="75" t="s">
        <v>313</v>
      </c>
      <c r="N155" s="78"/>
      <c r="O155" s="72"/>
      <c r="P155" s="72" t="s">
        <v>50</v>
      </c>
      <c r="Q155" s="72"/>
      <c r="R155" s="436"/>
      <c r="S155" s="74">
        <v>986</v>
      </c>
      <c r="T155" s="75">
        <v>986</v>
      </c>
      <c r="U155" s="75">
        <v>949</v>
      </c>
      <c r="V155" s="75">
        <v>363</v>
      </c>
      <c r="W155" s="75">
        <v>150</v>
      </c>
      <c r="X155" s="75">
        <v>408</v>
      </c>
      <c r="Y155" s="75">
        <v>28</v>
      </c>
      <c r="Z155" s="75">
        <v>37</v>
      </c>
      <c r="AA155" s="75" t="s">
        <v>313</v>
      </c>
      <c r="AB155" s="78"/>
      <c r="AC155" s="72"/>
      <c r="AD155" s="72" t="s">
        <v>50</v>
      </c>
      <c r="AE155" s="72"/>
      <c r="AF155" s="436"/>
      <c r="AG155" s="88">
        <v>1.8158379373848987</v>
      </c>
      <c r="AH155" s="89">
        <v>1.8158379373848987</v>
      </c>
      <c r="AI155" s="89">
        <v>1.8463035019455254</v>
      </c>
      <c r="AJ155" s="89">
        <v>2.3571428571428572</v>
      </c>
      <c r="AK155" s="89">
        <v>1.6129032258064515</v>
      </c>
      <c r="AL155" s="89">
        <v>1.6653061224489796</v>
      </c>
      <c r="AM155" s="89">
        <v>1.2727272727272727</v>
      </c>
      <c r="AN155" s="89">
        <v>1.2758620689655173</v>
      </c>
      <c r="AO155" s="89" t="s">
        <v>313</v>
      </c>
      <c r="AP155" s="78"/>
    </row>
    <row r="156" spans="1:42" s="55" customFormat="1" ht="17.100000000000001" customHeight="1">
      <c r="A156" s="72"/>
      <c r="B156" s="72" t="s">
        <v>51</v>
      </c>
      <c r="C156" s="72"/>
      <c r="D156" s="436"/>
      <c r="E156" s="74">
        <v>1160</v>
      </c>
      <c r="F156" s="75">
        <v>1154</v>
      </c>
      <c r="G156" s="75">
        <v>1124</v>
      </c>
      <c r="H156" s="75">
        <v>760</v>
      </c>
      <c r="I156" s="75">
        <v>127</v>
      </c>
      <c r="J156" s="75">
        <v>202</v>
      </c>
      <c r="K156" s="75">
        <v>35</v>
      </c>
      <c r="L156" s="75">
        <v>30</v>
      </c>
      <c r="M156" s="75">
        <v>6</v>
      </c>
      <c r="N156" s="78"/>
      <c r="O156" s="72"/>
      <c r="P156" s="72" t="s">
        <v>51</v>
      </c>
      <c r="Q156" s="72"/>
      <c r="R156" s="436"/>
      <c r="S156" s="74">
        <v>2347</v>
      </c>
      <c r="T156" s="75">
        <v>2338</v>
      </c>
      <c r="U156" s="75">
        <v>2279</v>
      </c>
      <c r="V156" s="75">
        <v>1674</v>
      </c>
      <c r="W156" s="75">
        <v>197</v>
      </c>
      <c r="X156" s="75">
        <v>330</v>
      </c>
      <c r="Y156" s="75">
        <v>78</v>
      </c>
      <c r="Z156" s="75">
        <v>59</v>
      </c>
      <c r="AA156" s="75">
        <v>9</v>
      </c>
      <c r="AB156" s="78"/>
      <c r="AC156" s="72"/>
      <c r="AD156" s="72" t="s">
        <v>51</v>
      </c>
      <c r="AE156" s="72"/>
      <c r="AF156" s="436"/>
      <c r="AG156" s="88">
        <v>2.0232758620689655</v>
      </c>
      <c r="AH156" s="89">
        <v>2.0259965337954937</v>
      </c>
      <c r="AI156" s="89">
        <v>2.0275800711743774</v>
      </c>
      <c r="AJ156" s="89">
        <v>2.2026315789473685</v>
      </c>
      <c r="AK156" s="89">
        <v>1.5511811023622046</v>
      </c>
      <c r="AL156" s="89">
        <v>1.6336633663366336</v>
      </c>
      <c r="AM156" s="89">
        <v>2.2285714285714286</v>
      </c>
      <c r="AN156" s="89">
        <v>1.9666666666666666</v>
      </c>
      <c r="AO156" s="89">
        <v>1.5</v>
      </c>
      <c r="AP156" s="78"/>
    </row>
    <row r="157" spans="1:42" s="55" customFormat="1" ht="17.100000000000001" customHeight="1">
      <c r="A157" s="72"/>
      <c r="B157" s="72" t="s">
        <v>52</v>
      </c>
      <c r="C157" s="72"/>
      <c r="D157" s="436"/>
      <c r="E157" s="74">
        <v>611</v>
      </c>
      <c r="F157" s="75">
        <v>611</v>
      </c>
      <c r="G157" s="75">
        <v>610</v>
      </c>
      <c r="H157" s="75">
        <v>222</v>
      </c>
      <c r="I157" s="75">
        <v>164</v>
      </c>
      <c r="J157" s="75">
        <v>216</v>
      </c>
      <c r="K157" s="75">
        <v>8</v>
      </c>
      <c r="L157" s="75">
        <v>1</v>
      </c>
      <c r="M157" s="75" t="s">
        <v>313</v>
      </c>
      <c r="N157" s="78"/>
      <c r="O157" s="72"/>
      <c r="P157" s="72" t="s">
        <v>52</v>
      </c>
      <c r="Q157" s="72"/>
      <c r="R157" s="436"/>
      <c r="S157" s="74">
        <v>974</v>
      </c>
      <c r="T157" s="75">
        <v>974</v>
      </c>
      <c r="U157" s="75">
        <v>973</v>
      </c>
      <c r="V157" s="75">
        <v>437</v>
      </c>
      <c r="W157" s="75">
        <v>263</v>
      </c>
      <c r="X157" s="75">
        <v>261</v>
      </c>
      <c r="Y157" s="75">
        <v>12</v>
      </c>
      <c r="Z157" s="75">
        <v>1</v>
      </c>
      <c r="AA157" s="75" t="s">
        <v>313</v>
      </c>
      <c r="AB157" s="78"/>
      <c r="AC157" s="72"/>
      <c r="AD157" s="72" t="s">
        <v>52</v>
      </c>
      <c r="AE157" s="72"/>
      <c r="AF157" s="436"/>
      <c r="AG157" s="88">
        <v>1.5941080196399344</v>
      </c>
      <c r="AH157" s="89">
        <v>1.5941080196399344</v>
      </c>
      <c r="AI157" s="89">
        <v>1.5950819672131147</v>
      </c>
      <c r="AJ157" s="89">
        <v>1.9684684684684686</v>
      </c>
      <c r="AK157" s="89">
        <v>1.6036585365853659</v>
      </c>
      <c r="AL157" s="89">
        <v>1.2083333333333333</v>
      </c>
      <c r="AM157" s="89">
        <v>1.5</v>
      </c>
      <c r="AN157" s="89">
        <v>1</v>
      </c>
      <c r="AO157" s="89" t="s">
        <v>313</v>
      </c>
      <c r="AP157" s="78"/>
    </row>
    <row r="158" spans="1:42" s="55" customFormat="1" ht="17.100000000000001" customHeight="1">
      <c r="A158" s="72"/>
      <c r="B158" s="72" t="s">
        <v>53</v>
      </c>
      <c r="C158" s="72"/>
      <c r="D158" s="436"/>
      <c r="E158" s="74">
        <v>60</v>
      </c>
      <c r="F158" s="75">
        <v>60</v>
      </c>
      <c r="G158" s="75">
        <v>57</v>
      </c>
      <c r="H158" s="75">
        <v>44</v>
      </c>
      <c r="I158" s="75" t="s">
        <v>313</v>
      </c>
      <c r="J158" s="75">
        <v>13</v>
      </c>
      <c r="K158" s="75" t="s">
        <v>313</v>
      </c>
      <c r="L158" s="75">
        <v>3</v>
      </c>
      <c r="M158" s="75" t="s">
        <v>313</v>
      </c>
      <c r="N158" s="78"/>
      <c r="O158" s="72"/>
      <c r="P158" s="72" t="s">
        <v>53</v>
      </c>
      <c r="Q158" s="72"/>
      <c r="R158" s="436"/>
      <c r="S158" s="74">
        <v>114</v>
      </c>
      <c r="T158" s="75">
        <v>114</v>
      </c>
      <c r="U158" s="75">
        <v>110</v>
      </c>
      <c r="V158" s="75">
        <v>89</v>
      </c>
      <c r="W158" s="75" t="s">
        <v>313</v>
      </c>
      <c r="X158" s="75">
        <v>21</v>
      </c>
      <c r="Y158" s="75" t="s">
        <v>313</v>
      </c>
      <c r="Z158" s="75">
        <v>4</v>
      </c>
      <c r="AA158" s="75" t="s">
        <v>313</v>
      </c>
      <c r="AB158" s="78"/>
      <c r="AC158" s="72"/>
      <c r="AD158" s="72" t="s">
        <v>53</v>
      </c>
      <c r="AE158" s="72"/>
      <c r="AF158" s="436"/>
      <c r="AG158" s="88">
        <v>1.9</v>
      </c>
      <c r="AH158" s="89">
        <v>1.9</v>
      </c>
      <c r="AI158" s="89">
        <v>1.9298245614035088</v>
      </c>
      <c r="AJ158" s="89">
        <v>2.0227272727272729</v>
      </c>
      <c r="AK158" s="89" t="s">
        <v>313</v>
      </c>
      <c r="AL158" s="89">
        <v>1.6153846153846154</v>
      </c>
      <c r="AM158" s="89" t="s">
        <v>313</v>
      </c>
      <c r="AN158" s="89">
        <v>1.3333333333333333</v>
      </c>
      <c r="AO158" s="89" t="s">
        <v>313</v>
      </c>
      <c r="AP158" s="78"/>
    </row>
    <row r="159" spans="1:42" s="55" customFormat="1" ht="17.100000000000001" customHeight="1">
      <c r="A159" s="72"/>
      <c r="B159" s="72" t="s">
        <v>54</v>
      </c>
      <c r="C159" s="72"/>
      <c r="D159" s="436"/>
      <c r="E159" s="75">
        <v>4120</v>
      </c>
      <c r="F159" s="75">
        <v>4072</v>
      </c>
      <c r="G159" s="75">
        <v>4006</v>
      </c>
      <c r="H159" s="75">
        <v>2922</v>
      </c>
      <c r="I159" s="75">
        <v>308</v>
      </c>
      <c r="J159" s="75">
        <v>746</v>
      </c>
      <c r="K159" s="75">
        <v>30</v>
      </c>
      <c r="L159" s="75">
        <v>66</v>
      </c>
      <c r="M159" s="75">
        <v>48</v>
      </c>
      <c r="N159" s="78"/>
      <c r="O159" s="72"/>
      <c r="P159" s="72" t="s">
        <v>54</v>
      </c>
      <c r="Q159" s="72"/>
      <c r="R159" s="436"/>
      <c r="S159" s="75">
        <v>8988</v>
      </c>
      <c r="T159" s="75">
        <v>8908</v>
      </c>
      <c r="U159" s="75">
        <v>8781</v>
      </c>
      <c r="V159" s="75">
        <v>6644</v>
      </c>
      <c r="W159" s="75">
        <v>620</v>
      </c>
      <c r="X159" s="75">
        <v>1459</v>
      </c>
      <c r="Y159" s="75">
        <v>58</v>
      </c>
      <c r="Z159" s="75">
        <v>127</v>
      </c>
      <c r="AA159" s="75">
        <v>80</v>
      </c>
      <c r="AB159" s="78"/>
      <c r="AC159" s="72"/>
      <c r="AD159" s="72" t="s">
        <v>54</v>
      </c>
      <c r="AE159" s="72"/>
      <c r="AF159" s="436"/>
      <c r="AG159" s="88">
        <v>2.1815533980582522</v>
      </c>
      <c r="AH159" s="89">
        <v>2.18762278978389</v>
      </c>
      <c r="AI159" s="89">
        <v>2.1919620569146279</v>
      </c>
      <c r="AJ159" s="89">
        <v>2.2737850787132103</v>
      </c>
      <c r="AK159" s="89">
        <v>2.0129870129870131</v>
      </c>
      <c r="AL159" s="89">
        <v>1.9557640750670242</v>
      </c>
      <c r="AM159" s="89">
        <v>1.9333333333333333</v>
      </c>
      <c r="AN159" s="89">
        <v>1.9242424242424243</v>
      </c>
      <c r="AO159" s="89">
        <v>1.6666666666666667</v>
      </c>
      <c r="AP159" s="78"/>
    </row>
    <row r="160" spans="1:42" s="55" customFormat="1" ht="17.100000000000001" customHeight="1">
      <c r="A160" s="72"/>
      <c r="B160" s="72"/>
      <c r="C160" s="72" t="s">
        <v>4</v>
      </c>
      <c r="D160" s="436"/>
      <c r="E160" s="74">
        <v>919</v>
      </c>
      <c r="F160" s="75">
        <v>913</v>
      </c>
      <c r="G160" s="75">
        <v>896</v>
      </c>
      <c r="H160" s="75">
        <v>643</v>
      </c>
      <c r="I160" s="75">
        <v>75</v>
      </c>
      <c r="J160" s="75">
        <v>163</v>
      </c>
      <c r="K160" s="75">
        <v>15</v>
      </c>
      <c r="L160" s="75">
        <v>17</v>
      </c>
      <c r="M160" s="75">
        <v>6</v>
      </c>
      <c r="N160" s="78"/>
      <c r="O160" s="72"/>
      <c r="P160" s="72"/>
      <c r="Q160" s="72" t="s">
        <v>4</v>
      </c>
      <c r="R160" s="436"/>
      <c r="S160" s="74">
        <v>1967</v>
      </c>
      <c r="T160" s="75">
        <v>1955</v>
      </c>
      <c r="U160" s="75">
        <v>1922</v>
      </c>
      <c r="V160" s="75">
        <v>1426</v>
      </c>
      <c r="W160" s="75">
        <v>150</v>
      </c>
      <c r="X160" s="75">
        <v>316</v>
      </c>
      <c r="Y160" s="75">
        <v>30</v>
      </c>
      <c r="Z160" s="75">
        <v>33</v>
      </c>
      <c r="AA160" s="75">
        <v>12</v>
      </c>
      <c r="AB160" s="78"/>
      <c r="AC160" s="72"/>
      <c r="AD160" s="72"/>
      <c r="AE160" s="72" t="s">
        <v>4</v>
      </c>
      <c r="AF160" s="436"/>
      <c r="AG160" s="88">
        <v>2.1403699673558214</v>
      </c>
      <c r="AH160" s="89">
        <v>2.1412924424972619</v>
      </c>
      <c r="AI160" s="89">
        <v>2.1450892857142856</v>
      </c>
      <c r="AJ160" s="89">
        <v>2.2177293934681184</v>
      </c>
      <c r="AK160" s="89">
        <v>2</v>
      </c>
      <c r="AL160" s="89">
        <v>1.9386503067484662</v>
      </c>
      <c r="AM160" s="89">
        <v>2</v>
      </c>
      <c r="AN160" s="89">
        <v>1.9411764705882353</v>
      </c>
      <c r="AO160" s="89">
        <v>2</v>
      </c>
      <c r="AP160" s="78"/>
    </row>
    <row r="161" spans="1:51" s="55" customFormat="1" ht="17.100000000000001" customHeight="1">
      <c r="A161" s="72"/>
      <c r="B161" s="72"/>
      <c r="C161" s="72" t="s">
        <v>5</v>
      </c>
      <c r="D161" s="436"/>
      <c r="E161" s="74">
        <v>1212</v>
      </c>
      <c r="F161" s="75">
        <v>1189</v>
      </c>
      <c r="G161" s="75">
        <v>1171</v>
      </c>
      <c r="H161" s="75">
        <v>823</v>
      </c>
      <c r="I161" s="75" t="s">
        <v>313</v>
      </c>
      <c r="J161" s="75">
        <v>336</v>
      </c>
      <c r="K161" s="75">
        <v>12</v>
      </c>
      <c r="L161" s="75">
        <v>18</v>
      </c>
      <c r="M161" s="75">
        <v>23</v>
      </c>
      <c r="N161" s="78"/>
      <c r="O161" s="72"/>
      <c r="P161" s="72"/>
      <c r="Q161" s="72" t="s">
        <v>5</v>
      </c>
      <c r="R161" s="436"/>
      <c r="S161" s="74">
        <v>2576</v>
      </c>
      <c r="T161" s="75">
        <v>2543</v>
      </c>
      <c r="U161" s="75">
        <v>2504</v>
      </c>
      <c r="V161" s="75">
        <v>1845</v>
      </c>
      <c r="W161" s="75" t="s">
        <v>313</v>
      </c>
      <c r="X161" s="75">
        <v>636</v>
      </c>
      <c r="Y161" s="75">
        <v>23</v>
      </c>
      <c r="Z161" s="75">
        <v>39</v>
      </c>
      <c r="AA161" s="75">
        <v>33</v>
      </c>
      <c r="AB161" s="78"/>
      <c r="AC161" s="72"/>
      <c r="AD161" s="72"/>
      <c r="AE161" s="72" t="s">
        <v>5</v>
      </c>
      <c r="AF161" s="436"/>
      <c r="AG161" s="88">
        <v>2.1254125412541254</v>
      </c>
      <c r="AH161" s="89">
        <v>2.138772077375946</v>
      </c>
      <c r="AI161" s="89">
        <v>2.1383432963279247</v>
      </c>
      <c r="AJ161" s="89">
        <v>2.2417982989064398</v>
      </c>
      <c r="AK161" s="89" t="s">
        <v>313</v>
      </c>
      <c r="AL161" s="89">
        <v>1.8928571428571428</v>
      </c>
      <c r="AM161" s="89">
        <v>1.9166666666666667</v>
      </c>
      <c r="AN161" s="89">
        <v>2.1666666666666665</v>
      </c>
      <c r="AO161" s="89">
        <v>1.4347826086956521</v>
      </c>
      <c r="AP161" s="78"/>
    </row>
    <row r="162" spans="1:51" s="55" customFormat="1" ht="17.100000000000001" customHeight="1">
      <c r="A162" s="72"/>
      <c r="B162" s="72"/>
      <c r="C162" s="72" t="s">
        <v>6</v>
      </c>
      <c r="D162" s="436"/>
      <c r="E162" s="74">
        <v>734</v>
      </c>
      <c r="F162" s="75">
        <v>731</v>
      </c>
      <c r="G162" s="75">
        <v>727</v>
      </c>
      <c r="H162" s="75">
        <v>490</v>
      </c>
      <c r="I162" s="75">
        <v>189</v>
      </c>
      <c r="J162" s="75">
        <v>45</v>
      </c>
      <c r="K162" s="75">
        <v>3</v>
      </c>
      <c r="L162" s="75">
        <v>4</v>
      </c>
      <c r="M162" s="75">
        <v>3</v>
      </c>
      <c r="N162" s="78"/>
      <c r="O162" s="72"/>
      <c r="P162" s="72"/>
      <c r="Q162" s="72" t="s">
        <v>6</v>
      </c>
      <c r="R162" s="436"/>
      <c r="S162" s="74">
        <v>1620</v>
      </c>
      <c r="T162" s="75">
        <v>1613</v>
      </c>
      <c r="U162" s="75">
        <v>1603</v>
      </c>
      <c r="V162" s="75">
        <v>1146</v>
      </c>
      <c r="W162" s="75">
        <v>363</v>
      </c>
      <c r="X162" s="75">
        <v>89</v>
      </c>
      <c r="Y162" s="75">
        <v>5</v>
      </c>
      <c r="Z162" s="75">
        <v>10</v>
      </c>
      <c r="AA162" s="75">
        <v>7</v>
      </c>
      <c r="AB162" s="78"/>
      <c r="AC162" s="72"/>
      <c r="AD162" s="72"/>
      <c r="AE162" s="72" t="s">
        <v>6</v>
      </c>
      <c r="AF162" s="436"/>
      <c r="AG162" s="88">
        <v>2.2070844686648501</v>
      </c>
      <c r="AH162" s="89">
        <v>2.2065663474692201</v>
      </c>
      <c r="AI162" s="89">
        <v>2.2049518569463551</v>
      </c>
      <c r="AJ162" s="89">
        <v>2.3387755102040817</v>
      </c>
      <c r="AK162" s="89">
        <v>1.9206349206349207</v>
      </c>
      <c r="AL162" s="89">
        <v>1.9777777777777779</v>
      </c>
      <c r="AM162" s="89">
        <v>1.6666666666666667</v>
      </c>
      <c r="AN162" s="89">
        <v>2.5</v>
      </c>
      <c r="AO162" s="89">
        <v>2.3333333333333335</v>
      </c>
      <c r="AP162" s="78"/>
    </row>
    <row r="163" spans="1:51" s="55" customFormat="1" ht="17.100000000000001" customHeight="1">
      <c r="A163" s="72"/>
      <c r="B163" s="72"/>
      <c r="C163" s="72" t="s">
        <v>10</v>
      </c>
      <c r="D163" s="436"/>
      <c r="E163" s="74">
        <v>296</v>
      </c>
      <c r="F163" s="75">
        <v>293</v>
      </c>
      <c r="G163" s="75">
        <v>282</v>
      </c>
      <c r="H163" s="75">
        <v>265</v>
      </c>
      <c r="I163" s="75" t="s">
        <v>313</v>
      </c>
      <c r="J163" s="75">
        <v>17</v>
      </c>
      <c r="K163" s="75" t="s">
        <v>313</v>
      </c>
      <c r="L163" s="75">
        <v>11</v>
      </c>
      <c r="M163" s="75">
        <v>3</v>
      </c>
      <c r="N163" s="78"/>
      <c r="O163" s="72"/>
      <c r="P163" s="72"/>
      <c r="Q163" s="72" t="s">
        <v>10</v>
      </c>
      <c r="R163" s="436"/>
      <c r="S163" s="74">
        <v>667</v>
      </c>
      <c r="T163" s="75">
        <v>657</v>
      </c>
      <c r="U163" s="75">
        <v>642</v>
      </c>
      <c r="V163" s="75">
        <v>601</v>
      </c>
      <c r="W163" s="75" t="s">
        <v>313</v>
      </c>
      <c r="X163" s="75">
        <v>41</v>
      </c>
      <c r="Y163" s="75" t="s">
        <v>313</v>
      </c>
      <c r="Z163" s="75">
        <v>15</v>
      </c>
      <c r="AA163" s="75">
        <v>10</v>
      </c>
      <c r="AB163" s="78"/>
      <c r="AC163" s="72"/>
      <c r="AD163" s="72"/>
      <c r="AE163" s="72" t="s">
        <v>10</v>
      </c>
      <c r="AF163" s="436"/>
      <c r="AG163" s="88">
        <v>2.2533783783783785</v>
      </c>
      <c r="AH163" s="89">
        <v>2.2423208191126278</v>
      </c>
      <c r="AI163" s="89">
        <v>2.2765957446808511</v>
      </c>
      <c r="AJ163" s="89">
        <v>2.267924528301887</v>
      </c>
      <c r="AK163" s="89" t="s">
        <v>313</v>
      </c>
      <c r="AL163" s="89">
        <v>2.4117647058823528</v>
      </c>
      <c r="AM163" s="89" t="s">
        <v>313</v>
      </c>
      <c r="AN163" s="89">
        <v>1.3636363636363635</v>
      </c>
      <c r="AO163" s="89">
        <v>3.3333333333333335</v>
      </c>
      <c r="AP163" s="78"/>
    </row>
    <row r="164" spans="1:51" s="55" customFormat="1" ht="17.100000000000001" customHeight="1">
      <c r="A164" s="72"/>
      <c r="B164" s="72"/>
      <c r="C164" s="72" t="s">
        <v>11</v>
      </c>
      <c r="D164" s="436"/>
      <c r="E164" s="74">
        <v>959</v>
      </c>
      <c r="F164" s="75">
        <v>946</v>
      </c>
      <c r="G164" s="75">
        <v>930</v>
      </c>
      <c r="H164" s="75">
        <v>701</v>
      </c>
      <c r="I164" s="75">
        <v>44</v>
      </c>
      <c r="J164" s="75">
        <v>185</v>
      </c>
      <c r="K164" s="75" t="s">
        <v>313</v>
      </c>
      <c r="L164" s="75">
        <v>16</v>
      </c>
      <c r="M164" s="75">
        <v>13</v>
      </c>
      <c r="N164" s="78"/>
      <c r="O164" s="72"/>
      <c r="P164" s="72"/>
      <c r="Q164" s="72" t="s">
        <v>11</v>
      </c>
      <c r="R164" s="436"/>
      <c r="S164" s="74">
        <v>2158</v>
      </c>
      <c r="T164" s="75">
        <v>2140</v>
      </c>
      <c r="U164" s="75">
        <v>2110</v>
      </c>
      <c r="V164" s="75">
        <v>1626</v>
      </c>
      <c r="W164" s="75">
        <v>107</v>
      </c>
      <c r="X164" s="75">
        <v>377</v>
      </c>
      <c r="Y164" s="75" t="s">
        <v>313</v>
      </c>
      <c r="Z164" s="75">
        <v>30</v>
      </c>
      <c r="AA164" s="75">
        <v>18</v>
      </c>
      <c r="AB164" s="78"/>
      <c r="AC164" s="72"/>
      <c r="AD164" s="72"/>
      <c r="AE164" s="72" t="s">
        <v>11</v>
      </c>
      <c r="AF164" s="436"/>
      <c r="AG164" s="88">
        <v>2.2502606882168927</v>
      </c>
      <c r="AH164" s="89">
        <v>2.2621564482029597</v>
      </c>
      <c r="AI164" s="89">
        <v>2.2688172043010755</v>
      </c>
      <c r="AJ164" s="89">
        <v>2.3195435092724681</v>
      </c>
      <c r="AK164" s="89">
        <v>2.4318181818181817</v>
      </c>
      <c r="AL164" s="89">
        <v>2.0378378378378379</v>
      </c>
      <c r="AM164" s="89" t="s">
        <v>313</v>
      </c>
      <c r="AN164" s="89">
        <v>1.875</v>
      </c>
      <c r="AO164" s="89">
        <v>1.3846153846153846</v>
      </c>
      <c r="AP164" s="78"/>
    </row>
    <row r="165" spans="1:51" s="55" customFormat="1" ht="17.100000000000001" customHeight="1">
      <c r="A165" s="72"/>
      <c r="B165" s="72" t="s">
        <v>55</v>
      </c>
      <c r="C165" s="72"/>
      <c r="D165" s="436"/>
      <c r="E165" s="75">
        <v>1332</v>
      </c>
      <c r="F165" s="75">
        <v>1330</v>
      </c>
      <c r="G165" s="75">
        <v>1312</v>
      </c>
      <c r="H165" s="75">
        <v>1179</v>
      </c>
      <c r="I165" s="75">
        <v>91</v>
      </c>
      <c r="J165" s="75">
        <v>33</v>
      </c>
      <c r="K165" s="75">
        <v>9</v>
      </c>
      <c r="L165" s="75">
        <v>18</v>
      </c>
      <c r="M165" s="75">
        <v>2</v>
      </c>
      <c r="N165" s="78"/>
      <c r="O165" s="72"/>
      <c r="P165" s="72" t="s">
        <v>55</v>
      </c>
      <c r="Q165" s="72"/>
      <c r="R165" s="436"/>
      <c r="S165" s="75">
        <v>3323</v>
      </c>
      <c r="T165" s="75">
        <v>3319</v>
      </c>
      <c r="U165" s="75">
        <v>3290</v>
      </c>
      <c r="V165" s="75">
        <v>2966</v>
      </c>
      <c r="W165" s="75">
        <v>212</v>
      </c>
      <c r="X165" s="75">
        <v>95</v>
      </c>
      <c r="Y165" s="75">
        <v>17</v>
      </c>
      <c r="Z165" s="75">
        <v>29</v>
      </c>
      <c r="AA165" s="75">
        <v>4</v>
      </c>
      <c r="AB165" s="78"/>
      <c r="AC165" s="72"/>
      <c r="AD165" s="72" t="s">
        <v>55</v>
      </c>
      <c r="AE165" s="72"/>
      <c r="AF165" s="436"/>
      <c r="AG165" s="88">
        <v>2.4947447447447448</v>
      </c>
      <c r="AH165" s="89">
        <v>2.4954887218045112</v>
      </c>
      <c r="AI165" s="89">
        <v>2.5076219512195124</v>
      </c>
      <c r="AJ165" s="89">
        <v>2.515691263782867</v>
      </c>
      <c r="AK165" s="89">
        <v>2.3296703296703298</v>
      </c>
      <c r="AL165" s="89">
        <v>2.8787878787878789</v>
      </c>
      <c r="AM165" s="89">
        <v>1.8888888888888888</v>
      </c>
      <c r="AN165" s="89">
        <v>1.6111111111111112</v>
      </c>
      <c r="AO165" s="89">
        <v>2</v>
      </c>
      <c r="AP165" s="78"/>
    </row>
    <row r="166" spans="1:51" s="55" customFormat="1" ht="17.100000000000001" customHeight="1">
      <c r="A166" s="72"/>
      <c r="B166" s="72"/>
      <c r="C166" s="72" t="s">
        <v>4</v>
      </c>
      <c r="D166" s="436"/>
      <c r="E166" s="74">
        <v>394</v>
      </c>
      <c r="F166" s="75">
        <v>394</v>
      </c>
      <c r="G166" s="75">
        <v>383</v>
      </c>
      <c r="H166" s="75">
        <v>374</v>
      </c>
      <c r="I166" s="75" t="s">
        <v>313</v>
      </c>
      <c r="J166" s="75">
        <v>9</v>
      </c>
      <c r="K166" s="75" t="s">
        <v>313</v>
      </c>
      <c r="L166" s="75">
        <v>11</v>
      </c>
      <c r="M166" s="75" t="s">
        <v>313</v>
      </c>
      <c r="N166" s="78"/>
      <c r="O166" s="72"/>
      <c r="P166" s="72"/>
      <c r="Q166" s="72" t="s">
        <v>4</v>
      </c>
      <c r="R166" s="436"/>
      <c r="S166" s="74">
        <v>932</v>
      </c>
      <c r="T166" s="75">
        <v>932</v>
      </c>
      <c r="U166" s="75">
        <v>918</v>
      </c>
      <c r="V166" s="75">
        <v>889</v>
      </c>
      <c r="W166" s="75" t="s">
        <v>313</v>
      </c>
      <c r="X166" s="75">
        <v>29</v>
      </c>
      <c r="Y166" s="75" t="s">
        <v>313</v>
      </c>
      <c r="Z166" s="75">
        <v>14</v>
      </c>
      <c r="AA166" s="75" t="s">
        <v>313</v>
      </c>
      <c r="AB166" s="78"/>
      <c r="AC166" s="72"/>
      <c r="AD166" s="72"/>
      <c r="AE166" s="72" t="s">
        <v>4</v>
      </c>
      <c r="AF166" s="436"/>
      <c r="AG166" s="88">
        <v>2.3654822335025383</v>
      </c>
      <c r="AH166" s="89">
        <v>2.3654822335025383</v>
      </c>
      <c r="AI166" s="89">
        <v>2.3968668407310707</v>
      </c>
      <c r="AJ166" s="89">
        <v>2.3770053475935828</v>
      </c>
      <c r="AK166" s="89" t="s">
        <v>313</v>
      </c>
      <c r="AL166" s="89">
        <v>3.2222222222222223</v>
      </c>
      <c r="AM166" s="89" t="s">
        <v>313</v>
      </c>
      <c r="AN166" s="89">
        <v>1.2727272727272727</v>
      </c>
      <c r="AO166" s="89" t="s">
        <v>313</v>
      </c>
      <c r="AP166" s="78"/>
    </row>
    <row r="167" spans="1:51" s="55" customFormat="1" ht="17.100000000000001" customHeight="1">
      <c r="A167" s="72"/>
      <c r="B167" s="72"/>
      <c r="C167" s="72" t="s">
        <v>5</v>
      </c>
      <c r="D167" s="436"/>
      <c r="E167" s="74">
        <v>685</v>
      </c>
      <c r="F167" s="75">
        <v>684</v>
      </c>
      <c r="G167" s="75">
        <v>682</v>
      </c>
      <c r="H167" s="75">
        <v>565</v>
      </c>
      <c r="I167" s="75">
        <v>91</v>
      </c>
      <c r="J167" s="75">
        <v>17</v>
      </c>
      <c r="K167" s="75">
        <v>9</v>
      </c>
      <c r="L167" s="75">
        <v>2</v>
      </c>
      <c r="M167" s="75">
        <v>1</v>
      </c>
      <c r="N167" s="78"/>
      <c r="O167" s="72"/>
      <c r="P167" s="72"/>
      <c r="Q167" s="72" t="s">
        <v>5</v>
      </c>
      <c r="R167" s="436"/>
      <c r="S167" s="74">
        <v>1667</v>
      </c>
      <c r="T167" s="75">
        <v>1664</v>
      </c>
      <c r="U167" s="75">
        <v>1657</v>
      </c>
      <c r="V167" s="75">
        <v>1386</v>
      </c>
      <c r="W167" s="75">
        <v>212</v>
      </c>
      <c r="X167" s="75">
        <v>42</v>
      </c>
      <c r="Y167" s="75">
        <v>17</v>
      </c>
      <c r="Z167" s="75">
        <v>7</v>
      </c>
      <c r="AA167" s="75">
        <v>3</v>
      </c>
      <c r="AB167" s="78"/>
      <c r="AC167" s="72"/>
      <c r="AD167" s="72"/>
      <c r="AE167" s="72" t="s">
        <v>5</v>
      </c>
      <c r="AF167" s="436"/>
      <c r="AG167" s="88">
        <v>2.4335766423357663</v>
      </c>
      <c r="AH167" s="89">
        <v>2.4327485380116958</v>
      </c>
      <c r="AI167" s="89">
        <v>2.4296187683284458</v>
      </c>
      <c r="AJ167" s="89">
        <v>2.4530973451327434</v>
      </c>
      <c r="AK167" s="89">
        <v>2.3296703296703298</v>
      </c>
      <c r="AL167" s="89">
        <v>2.4705882352941178</v>
      </c>
      <c r="AM167" s="89">
        <v>1.8888888888888888</v>
      </c>
      <c r="AN167" s="89">
        <v>3.5</v>
      </c>
      <c r="AO167" s="89">
        <v>3</v>
      </c>
      <c r="AP167" s="78"/>
    </row>
    <row r="168" spans="1:51" s="55" customFormat="1" ht="17.100000000000001" customHeight="1">
      <c r="A168" s="72"/>
      <c r="B168" s="72"/>
      <c r="C168" s="72" t="s">
        <v>6</v>
      </c>
      <c r="D168" s="436"/>
      <c r="E168" s="74">
        <v>253</v>
      </c>
      <c r="F168" s="75">
        <v>252</v>
      </c>
      <c r="G168" s="75">
        <v>247</v>
      </c>
      <c r="H168" s="75">
        <v>240</v>
      </c>
      <c r="I168" s="75" t="s">
        <v>313</v>
      </c>
      <c r="J168" s="75">
        <v>7</v>
      </c>
      <c r="K168" s="75" t="s">
        <v>313</v>
      </c>
      <c r="L168" s="75">
        <v>5</v>
      </c>
      <c r="M168" s="75">
        <v>1</v>
      </c>
      <c r="N168" s="78"/>
      <c r="O168" s="72"/>
      <c r="P168" s="72"/>
      <c r="Q168" s="72" t="s">
        <v>6</v>
      </c>
      <c r="R168" s="436"/>
      <c r="S168" s="74">
        <v>724</v>
      </c>
      <c r="T168" s="75">
        <v>723</v>
      </c>
      <c r="U168" s="75">
        <v>715</v>
      </c>
      <c r="V168" s="75">
        <v>691</v>
      </c>
      <c r="W168" s="75" t="s">
        <v>313</v>
      </c>
      <c r="X168" s="75">
        <v>24</v>
      </c>
      <c r="Y168" s="75" t="s">
        <v>313</v>
      </c>
      <c r="Z168" s="75">
        <v>8</v>
      </c>
      <c r="AA168" s="75">
        <v>1</v>
      </c>
      <c r="AB168" s="78"/>
      <c r="AC168" s="72"/>
      <c r="AD168" s="72"/>
      <c r="AE168" s="72" t="s">
        <v>6</v>
      </c>
      <c r="AF168" s="436"/>
      <c r="AG168" s="88">
        <v>2.8616600790513833</v>
      </c>
      <c r="AH168" s="89">
        <v>2.8690476190476191</v>
      </c>
      <c r="AI168" s="89">
        <v>2.8947368421052633</v>
      </c>
      <c r="AJ168" s="89">
        <v>2.8791666666666669</v>
      </c>
      <c r="AK168" s="89" t="s">
        <v>313</v>
      </c>
      <c r="AL168" s="89">
        <v>3.4285714285714284</v>
      </c>
      <c r="AM168" s="89" t="s">
        <v>313</v>
      </c>
      <c r="AN168" s="89">
        <v>1.6</v>
      </c>
      <c r="AO168" s="89">
        <v>1</v>
      </c>
      <c r="AP168" s="78"/>
    </row>
    <row r="169" spans="1:51" s="55" customFormat="1" ht="17.100000000000001" customHeight="1">
      <c r="A169" s="72"/>
      <c r="B169" s="72"/>
      <c r="C169" s="72" t="s">
        <v>10</v>
      </c>
      <c r="D169" s="436"/>
      <c r="E169" s="74" t="s">
        <v>313</v>
      </c>
      <c r="F169" s="75" t="s">
        <v>313</v>
      </c>
      <c r="G169" s="75" t="s">
        <v>313</v>
      </c>
      <c r="H169" s="75" t="s">
        <v>313</v>
      </c>
      <c r="I169" s="75" t="s">
        <v>313</v>
      </c>
      <c r="J169" s="75" t="s">
        <v>313</v>
      </c>
      <c r="K169" s="75" t="s">
        <v>313</v>
      </c>
      <c r="L169" s="75" t="s">
        <v>313</v>
      </c>
      <c r="M169" s="75" t="s">
        <v>313</v>
      </c>
      <c r="N169" s="78"/>
      <c r="O169" s="72"/>
      <c r="P169" s="72"/>
      <c r="Q169" s="72" t="s">
        <v>10</v>
      </c>
      <c r="R169" s="436"/>
      <c r="S169" s="74" t="s">
        <v>313</v>
      </c>
      <c r="T169" s="75" t="s">
        <v>313</v>
      </c>
      <c r="U169" s="75" t="s">
        <v>313</v>
      </c>
      <c r="V169" s="75" t="s">
        <v>313</v>
      </c>
      <c r="W169" s="75" t="s">
        <v>313</v>
      </c>
      <c r="X169" s="75" t="s">
        <v>313</v>
      </c>
      <c r="Y169" s="75" t="s">
        <v>313</v>
      </c>
      <c r="Z169" s="75" t="s">
        <v>313</v>
      </c>
      <c r="AA169" s="75" t="s">
        <v>313</v>
      </c>
      <c r="AB169" s="78"/>
      <c r="AC169" s="72"/>
      <c r="AD169" s="72"/>
      <c r="AE169" s="72" t="s">
        <v>10</v>
      </c>
      <c r="AF169" s="436"/>
      <c r="AG169" s="88" t="s">
        <v>313</v>
      </c>
      <c r="AH169" s="89" t="s">
        <v>313</v>
      </c>
      <c r="AI169" s="89" t="s">
        <v>313</v>
      </c>
      <c r="AJ169" s="89" t="s">
        <v>313</v>
      </c>
      <c r="AK169" s="89" t="s">
        <v>313</v>
      </c>
      <c r="AL169" s="89" t="s">
        <v>313</v>
      </c>
      <c r="AM169" s="89" t="s">
        <v>313</v>
      </c>
      <c r="AN169" s="89" t="s">
        <v>313</v>
      </c>
      <c r="AO169" s="89" t="s">
        <v>313</v>
      </c>
      <c r="AP169" s="78"/>
    </row>
    <row r="170" spans="1:51" s="55" customFormat="1" ht="17.100000000000001" customHeight="1">
      <c r="A170" s="72"/>
      <c r="B170" s="72" t="s">
        <v>56</v>
      </c>
      <c r="C170" s="72"/>
      <c r="D170" s="436"/>
      <c r="E170" s="75">
        <v>748</v>
      </c>
      <c r="F170" s="75">
        <v>744</v>
      </c>
      <c r="G170" s="75">
        <v>730</v>
      </c>
      <c r="H170" s="75">
        <v>527</v>
      </c>
      <c r="I170" s="75" t="s">
        <v>313</v>
      </c>
      <c r="J170" s="75">
        <v>173</v>
      </c>
      <c r="K170" s="75">
        <v>30</v>
      </c>
      <c r="L170" s="75">
        <v>14</v>
      </c>
      <c r="M170" s="75">
        <v>4</v>
      </c>
      <c r="N170" s="78"/>
      <c r="O170" s="72"/>
      <c r="P170" s="72" t="s">
        <v>56</v>
      </c>
      <c r="Q170" s="72"/>
      <c r="R170" s="436"/>
      <c r="S170" s="75">
        <v>1638</v>
      </c>
      <c r="T170" s="75">
        <v>1626</v>
      </c>
      <c r="U170" s="75">
        <v>1600</v>
      </c>
      <c r="V170" s="75">
        <v>1183</v>
      </c>
      <c r="W170" s="75" t="s">
        <v>313</v>
      </c>
      <c r="X170" s="75">
        <v>322</v>
      </c>
      <c r="Y170" s="75">
        <v>95</v>
      </c>
      <c r="Z170" s="75">
        <v>26</v>
      </c>
      <c r="AA170" s="75">
        <v>12</v>
      </c>
      <c r="AB170" s="78"/>
      <c r="AC170" s="72"/>
      <c r="AD170" s="72" t="s">
        <v>56</v>
      </c>
      <c r="AE170" s="72"/>
      <c r="AF170" s="436"/>
      <c r="AG170" s="88">
        <v>2.1898395721925135</v>
      </c>
      <c r="AH170" s="89">
        <v>2.185483870967742</v>
      </c>
      <c r="AI170" s="89">
        <v>2.1917808219178081</v>
      </c>
      <c r="AJ170" s="89">
        <v>2.2447817836812143</v>
      </c>
      <c r="AK170" s="89" t="s">
        <v>313</v>
      </c>
      <c r="AL170" s="89">
        <v>1.8612716763005781</v>
      </c>
      <c r="AM170" s="89">
        <v>3.1666666666666665</v>
      </c>
      <c r="AN170" s="89">
        <v>1.8571428571428572</v>
      </c>
      <c r="AO170" s="89">
        <v>3</v>
      </c>
      <c r="AP170" s="78"/>
    </row>
    <row r="171" spans="1:51" s="55" customFormat="1" ht="17.100000000000001" customHeight="1">
      <c r="A171" s="72"/>
      <c r="B171" s="72"/>
      <c r="C171" s="72" t="s">
        <v>4</v>
      </c>
      <c r="D171" s="436"/>
      <c r="E171" s="74">
        <v>45</v>
      </c>
      <c r="F171" s="75">
        <v>45</v>
      </c>
      <c r="G171" s="75">
        <v>44</v>
      </c>
      <c r="H171" s="75">
        <v>40</v>
      </c>
      <c r="I171" s="75" t="s">
        <v>313</v>
      </c>
      <c r="J171" s="75">
        <v>3</v>
      </c>
      <c r="K171" s="75">
        <v>1</v>
      </c>
      <c r="L171" s="75">
        <v>1</v>
      </c>
      <c r="M171" s="75" t="s">
        <v>313</v>
      </c>
      <c r="N171" s="78"/>
      <c r="O171" s="72"/>
      <c r="P171" s="72"/>
      <c r="Q171" s="72" t="s">
        <v>4</v>
      </c>
      <c r="R171" s="436"/>
      <c r="S171" s="74">
        <v>87</v>
      </c>
      <c r="T171" s="75">
        <v>87</v>
      </c>
      <c r="U171" s="75">
        <v>86</v>
      </c>
      <c r="V171" s="75">
        <v>80</v>
      </c>
      <c r="W171" s="75" t="s">
        <v>313</v>
      </c>
      <c r="X171" s="75">
        <v>5</v>
      </c>
      <c r="Y171" s="75">
        <v>1</v>
      </c>
      <c r="Z171" s="75">
        <v>1</v>
      </c>
      <c r="AA171" s="75" t="s">
        <v>313</v>
      </c>
      <c r="AB171" s="78"/>
      <c r="AC171" s="72"/>
      <c r="AD171" s="72"/>
      <c r="AE171" s="72" t="s">
        <v>4</v>
      </c>
      <c r="AF171" s="436"/>
      <c r="AG171" s="88">
        <v>1.9333333333333333</v>
      </c>
      <c r="AH171" s="89">
        <v>1.9333333333333333</v>
      </c>
      <c r="AI171" s="89">
        <v>1.9545454545454546</v>
      </c>
      <c r="AJ171" s="89">
        <v>2</v>
      </c>
      <c r="AK171" s="89" t="s">
        <v>313</v>
      </c>
      <c r="AL171" s="89">
        <v>1.6666666666666667</v>
      </c>
      <c r="AM171" s="89">
        <v>1</v>
      </c>
      <c r="AN171" s="89">
        <v>1</v>
      </c>
      <c r="AO171" s="89" t="s">
        <v>313</v>
      </c>
      <c r="AP171" s="78"/>
    </row>
    <row r="172" spans="1:51" s="55" customFormat="1" ht="17.100000000000001" customHeight="1">
      <c r="A172" s="72"/>
      <c r="B172" s="72"/>
      <c r="C172" s="72" t="s">
        <v>5</v>
      </c>
      <c r="D172" s="436"/>
      <c r="E172" s="74">
        <v>278</v>
      </c>
      <c r="F172" s="75">
        <v>277</v>
      </c>
      <c r="G172" s="75">
        <v>274</v>
      </c>
      <c r="H172" s="75">
        <v>188</v>
      </c>
      <c r="I172" s="75" t="s">
        <v>313</v>
      </c>
      <c r="J172" s="75">
        <v>84</v>
      </c>
      <c r="K172" s="75">
        <v>2</v>
      </c>
      <c r="L172" s="75">
        <v>3</v>
      </c>
      <c r="M172" s="75">
        <v>1</v>
      </c>
      <c r="N172" s="78"/>
      <c r="O172" s="72"/>
      <c r="P172" s="72"/>
      <c r="Q172" s="72" t="s">
        <v>5</v>
      </c>
      <c r="R172" s="436"/>
      <c r="S172" s="74">
        <v>592</v>
      </c>
      <c r="T172" s="75">
        <v>590</v>
      </c>
      <c r="U172" s="75">
        <v>584</v>
      </c>
      <c r="V172" s="75">
        <v>415</v>
      </c>
      <c r="W172" s="75" t="s">
        <v>313</v>
      </c>
      <c r="X172" s="75">
        <v>161</v>
      </c>
      <c r="Y172" s="75">
        <v>8</v>
      </c>
      <c r="Z172" s="75">
        <v>6</v>
      </c>
      <c r="AA172" s="75">
        <v>2</v>
      </c>
      <c r="AB172" s="78"/>
      <c r="AC172" s="72"/>
      <c r="AD172" s="72"/>
      <c r="AE172" s="72" t="s">
        <v>5</v>
      </c>
      <c r="AF172" s="436"/>
      <c r="AG172" s="88">
        <v>2.1294964028776979</v>
      </c>
      <c r="AH172" s="89">
        <v>2.1299638989169676</v>
      </c>
      <c r="AI172" s="89">
        <v>2.1313868613138687</v>
      </c>
      <c r="AJ172" s="89">
        <v>2.2074468085106385</v>
      </c>
      <c r="AK172" s="89" t="s">
        <v>313</v>
      </c>
      <c r="AL172" s="89">
        <v>1.9166666666666667</v>
      </c>
      <c r="AM172" s="89">
        <v>4</v>
      </c>
      <c r="AN172" s="89">
        <v>2</v>
      </c>
      <c r="AO172" s="89">
        <v>2</v>
      </c>
      <c r="AP172" s="78"/>
    </row>
    <row r="173" spans="1:51" s="55" customFormat="1" ht="17.100000000000001" customHeight="1">
      <c r="A173" s="72"/>
      <c r="B173" s="72"/>
      <c r="C173" s="72" t="s">
        <v>6</v>
      </c>
      <c r="D173" s="436"/>
      <c r="E173" s="74">
        <v>337</v>
      </c>
      <c r="F173" s="75">
        <v>334</v>
      </c>
      <c r="G173" s="75">
        <v>330</v>
      </c>
      <c r="H173" s="75">
        <v>225</v>
      </c>
      <c r="I173" s="75" t="s">
        <v>313</v>
      </c>
      <c r="J173" s="75">
        <v>78</v>
      </c>
      <c r="K173" s="75">
        <v>27</v>
      </c>
      <c r="L173" s="75">
        <v>4</v>
      </c>
      <c r="M173" s="75">
        <v>3</v>
      </c>
      <c r="N173" s="78"/>
      <c r="O173" s="72"/>
      <c r="P173" s="72"/>
      <c r="Q173" s="72" t="s">
        <v>6</v>
      </c>
      <c r="R173" s="436"/>
      <c r="S173" s="74">
        <v>754</v>
      </c>
      <c r="T173" s="75">
        <v>744</v>
      </c>
      <c r="U173" s="75">
        <v>739</v>
      </c>
      <c r="V173" s="75">
        <v>522</v>
      </c>
      <c r="W173" s="75" t="s">
        <v>313</v>
      </c>
      <c r="X173" s="75">
        <v>131</v>
      </c>
      <c r="Y173" s="75">
        <v>86</v>
      </c>
      <c r="Z173" s="75">
        <v>5</v>
      </c>
      <c r="AA173" s="75">
        <v>10</v>
      </c>
      <c r="AB173" s="78"/>
      <c r="AC173" s="72"/>
      <c r="AD173" s="72"/>
      <c r="AE173" s="72" t="s">
        <v>6</v>
      </c>
      <c r="AF173" s="436"/>
      <c r="AG173" s="88">
        <v>2.2373887240356085</v>
      </c>
      <c r="AH173" s="89">
        <v>2.2275449101796405</v>
      </c>
      <c r="AI173" s="89">
        <v>2.2393939393939393</v>
      </c>
      <c r="AJ173" s="89">
        <v>2.3199999999999998</v>
      </c>
      <c r="AK173" s="89" t="s">
        <v>313</v>
      </c>
      <c r="AL173" s="89">
        <v>1.6794871794871795</v>
      </c>
      <c r="AM173" s="89">
        <v>3.1851851851851851</v>
      </c>
      <c r="AN173" s="89">
        <v>1.25</v>
      </c>
      <c r="AO173" s="89">
        <v>3.3333333333333335</v>
      </c>
      <c r="AP173" s="78"/>
    </row>
    <row r="174" spans="1:51" s="55" customFormat="1" ht="17.100000000000001" customHeight="1">
      <c r="A174" s="72"/>
      <c r="B174" s="72"/>
      <c r="C174" s="72" t="s">
        <v>10</v>
      </c>
      <c r="D174" s="436"/>
      <c r="E174" s="74">
        <v>88</v>
      </c>
      <c r="F174" s="75">
        <v>88</v>
      </c>
      <c r="G174" s="75">
        <v>82</v>
      </c>
      <c r="H174" s="75">
        <v>74</v>
      </c>
      <c r="I174" s="75" t="s">
        <v>313</v>
      </c>
      <c r="J174" s="75">
        <v>8</v>
      </c>
      <c r="K174" s="75" t="s">
        <v>313</v>
      </c>
      <c r="L174" s="75">
        <v>6</v>
      </c>
      <c r="M174" s="75" t="s">
        <v>313</v>
      </c>
      <c r="N174" s="78"/>
      <c r="O174" s="72"/>
      <c r="P174" s="72"/>
      <c r="Q174" s="72" t="s">
        <v>10</v>
      </c>
      <c r="R174" s="436"/>
      <c r="S174" s="74">
        <v>205</v>
      </c>
      <c r="T174" s="75">
        <v>205</v>
      </c>
      <c r="U174" s="75">
        <v>191</v>
      </c>
      <c r="V174" s="75">
        <v>166</v>
      </c>
      <c r="W174" s="75" t="s">
        <v>313</v>
      </c>
      <c r="X174" s="75">
        <v>25</v>
      </c>
      <c r="Y174" s="75" t="s">
        <v>313</v>
      </c>
      <c r="Z174" s="75">
        <v>14</v>
      </c>
      <c r="AA174" s="75" t="s">
        <v>313</v>
      </c>
      <c r="AB174" s="78"/>
      <c r="AC174" s="72"/>
      <c r="AD174" s="72"/>
      <c r="AE174" s="72" t="s">
        <v>10</v>
      </c>
      <c r="AF174" s="436"/>
      <c r="AG174" s="88">
        <v>2.3295454545454546</v>
      </c>
      <c r="AH174" s="89">
        <v>2.3295454545454546</v>
      </c>
      <c r="AI174" s="89">
        <v>2.3292682926829267</v>
      </c>
      <c r="AJ174" s="89">
        <v>2.2432432432432434</v>
      </c>
      <c r="AK174" s="89" t="s">
        <v>313</v>
      </c>
      <c r="AL174" s="89">
        <v>3.125</v>
      </c>
      <c r="AM174" s="89" t="s">
        <v>313</v>
      </c>
      <c r="AN174" s="89">
        <v>2.3333333333333335</v>
      </c>
      <c r="AO174" s="89" t="s">
        <v>313</v>
      </c>
      <c r="AP174" s="78"/>
    </row>
    <row r="175" spans="1:51" s="55" customFormat="1" ht="17.100000000000001" customHeight="1">
      <c r="A175" s="72"/>
      <c r="B175" s="72" t="s">
        <v>57</v>
      </c>
      <c r="C175" s="72"/>
      <c r="D175" s="436"/>
      <c r="E175" s="75">
        <v>284</v>
      </c>
      <c r="F175" s="75">
        <v>280</v>
      </c>
      <c r="G175" s="75">
        <v>270</v>
      </c>
      <c r="H175" s="75">
        <v>241</v>
      </c>
      <c r="I175" s="75" t="s">
        <v>313</v>
      </c>
      <c r="J175" s="75">
        <v>17</v>
      </c>
      <c r="K175" s="75">
        <v>12</v>
      </c>
      <c r="L175" s="75">
        <v>10</v>
      </c>
      <c r="M175" s="75">
        <v>4</v>
      </c>
      <c r="N175" s="72"/>
      <c r="O175" s="72"/>
      <c r="P175" s="72" t="s">
        <v>57</v>
      </c>
      <c r="Q175" s="72"/>
      <c r="R175" s="436"/>
      <c r="S175" s="75">
        <v>586</v>
      </c>
      <c r="T175" s="75">
        <v>578</v>
      </c>
      <c r="U175" s="75">
        <v>564</v>
      </c>
      <c r="V175" s="75">
        <v>507</v>
      </c>
      <c r="W175" s="75" t="s">
        <v>313</v>
      </c>
      <c r="X175" s="75">
        <v>38</v>
      </c>
      <c r="Y175" s="75">
        <v>19</v>
      </c>
      <c r="Z175" s="75">
        <v>14</v>
      </c>
      <c r="AA175" s="75">
        <v>8</v>
      </c>
      <c r="AB175" s="72"/>
      <c r="AC175" s="72"/>
      <c r="AD175" s="72" t="s">
        <v>57</v>
      </c>
      <c r="AE175" s="72"/>
      <c r="AF175" s="436"/>
      <c r="AG175" s="88">
        <v>2.063380281690141</v>
      </c>
      <c r="AH175" s="89">
        <v>2.0642857142857145</v>
      </c>
      <c r="AI175" s="89">
        <v>2.088888888888889</v>
      </c>
      <c r="AJ175" s="89">
        <v>2.103734439834025</v>
      </c>
      <c r="AK175" s="89" t="s">
        <v>313</v>
      </c>
      <c r="AL175" s="89">
        <v>2.2352941176470589</v>
      </c>
      <c r="AM175" s="89">
        <v>1.5833333333333333</v>
      </c>
      <c r="AN175" s="89">
        <v>1.4</v>
      </c>
      <c r="AO175" s="89">
        <v>2</v>
      </c>
      <c r="AP175" s="72"/>
      <c r="AQ175" s="63"/>
      <c r="AR175" s="63"/>
      <c r="AS175" s="63"/>
      <c r="AT175" s="63"/>
      <c r="AU175" s="63"/>
      <c r="AV175" s="63"/>
      <c r="AW175" s="63"/>
      <c r="AX175" s="63"/>
      <c r="AY175" s="63"/>
    </row>
    <row r="176" spans="1:51" s="55" customFormat="1" ht="17.100000000000001" customHeight="1">
      <c r="A176" s="72"/>
      <c r="B176" s="72"/>
      <c r="C176" s="72" t="s">
        <v>4</v>
      </c>
      <c r="D176" s="436"/>
      <c r="E176" s="74">
        <v>229</v>
      </c>
      <c r="F176" s="75">
        <v>229</v>
      </c>
      <c r="G176" s="75">
        <v>225</v>
      </c>
      <c r="H176" s="75">
        <v>207</v>
      </c>
      <c r="I176" s="75" t="s">
        <v>313</v>
      </c>
      <c r="J176" s="75">
        <v>17</v>
      </c>
      <c r="K176" s="75">
        <v>1</v>
      </c>
      <c r="L176" s="75">
        <v>4</v>
      </c>
      <c r="M176" s="75" t="s">
        <v>313</v>
      </c>
      <c r="N176" s="78"/>
      <c r="O176" s="72"/>
      <c r="P176" s="72"/>
      <c r="Q176" s="72" t="s">
        <v>4</v>
      </c>
      <c r="R176" s="436"/>
      <c r="S176" s="74">
        <v>489</v>
      </c>
      <c r="T176" s="75">
        <v>489</v>
      </c>
      <c r="U176" s="75">
        <v>481</v>
      </c>
      <c r="V176" s="75">
        <v>442</v>
      </c>
      <c r="W176" s="75" t="s">
        <v>313</v>
      </c>
      <c r="X176" s="75">
        <v>38</v>
      </c>
      <c r="Y176" s="75">
        <v>1</v>
      </c>
      <c r="Z176" s="75">
        <v>8</v>
      </c>
      <c r="AA176" s="75" t="s">
        <v>313</v>
      </c>
      <c r="AB176" s="78"/>
      <c r="AC176" s="72"/>
      <c r="AD176" s="72"/>
      <c r="AE176" s="72" t="s">
        <v>4</v>
      </c>
      <c r="AF176" s="436"/>
      <c r="AG176" s="88">
        <v>2.1353711790393013</v>
      </c>
      <c r="AH176" s="89">
        <v>2.1353711790393013</v>
      </c>
      <c r="AI176" s="89">
        <v>2.137777777777778</v>
      </c>
      <c r="AJ176" s="89">
        <v>2.1352657004830919</v>
      </c>
      <c r="AK176" s="89" t="s">
        <v>313</v>
      </c>
      <c r="AL176" s="89">
        <v>2.2352941176470589</v>
      </c>
      <c r="AM176" s="89">
        <v>1</v>
      </c>
      <c r="AN176" s="89">
        <v>2</v>
      </c>
      <c r="AO176" s="89" t="s">
        <v>313</v>
      </c>
      <c r="AP176" s="78"/>
    </row>
    <row r="177" spans="1:42" s="55" customFormat="1" ht="17.100000000000001" customHeight="1">
      <c r="A177" s="72"/>
      <c r="B177" s="72"/>
      <c r="C177" s="72" t="s">
        <v>5</v>
      </c>
      <c r="D177" s="436"/>
      <c r="E177" s="74">
        <v>55</v>
      </c>
      <c r="F177" s="75">
        <v>51</v>
      </c>
      <c r="G177" s="75">
        <v>45</v>
      </c>
      <c r="H177" s="75">
        <v>34</v>
      </c>
      <c r="I177" s="75" t="s">
        <v>313</v>
      </c>
      <c r="J177" s="75" t="s">
        <v>313</v>
      </c>
      <c r="K177" s="75">
        <v>11</v>
      </c>
      <c r="L177" s="75">
        <v>6</v>
      </c>
      <c r="M177" s="75">
        <v>4</v>
      </c>
      <c r="N177" s="78"/>
      <c r="O177" s="72"/>
      <c r="P177" s="72"/>
      <c r="Q177" s="72" t="s">
        <v>5</v>
      </c>
      <c r="R177" s="436"/>
      <c r="S177" s="74">
        <v>97</v>
      </c>
      <c r="T177" s="75">
        <v>89</v>
      </c>
      <c r="U177" s="75">
        <v>83</v>
      </c>
      <c r="V177" s="75">
        <v>65</v>
      </c>
      <c r="W177" s="75" t="s">
        <v>313</v>
      </c>
      <c r="X177" s="75" t="s">
        <v>313</v>
      </c>
      <c r="Y177" s="75">
        <v>18</v>
      </c>
      <c r="Z177" s="75">
        <v>6</v>
      </c>
      <c r="AA177" s="75">
        <v>8</v>
      </c>
      <c r="AB177" s="78"/>
      <c r="AC177" s="72"/>
      <c r="AD177" s="72"/>
      <c r="AE177" s="72" t="s">
        <v>5</v>
      </c>
      <c r="AF177" s="436"/>
      <c r="AG177" s="88">
        <v>1.7636363636363637</v>
      </c>
      <c r="AH177" s="89">
        <v>1.7450980392156863</v>
      </c>
      <c r="AI177" s="89">
        <v>1.8444444444444446</v>
      </c>
      <c r="AJ177" s="89">
        <v>1.911764705882353</v>
      </c>
      <c r="AK177" s="89" t="s">
        <v>313</v>
      </c>
      <c r="AL177" s="89" t="s">
        <v>313</v>
      </c>
      <c r="AM177" s="89">
        <v>1.6363636363636365</v>
      </c>
      <c r="AN177" s="89">
        <v>1</v>
      </c>
      <c r="AO177" s="89">
        <v>2</v>
      </c>
      <c r="AP177" s="78"/>
    </row>
    <row r="178" spans="1:42" s="55" customFormat="1" ht="17.100000000000001" customHeight="1">
      <c r="A178" s="72"/>
      <c r="B178" s="72"/>
      <c r="C178" s="72" t="s">
        <v>6</v>
      </c>
      <c r="D178" s="436"/>
      <c r="E178" s="74" t="s">
        <v>313</v>
      </c>
      <c r="F178" s="75" t="s">
        <v>313</v>
      </c>
      <c r="G178" s="75" t="s">
        <v>313</v>
      </c>
      <c r="H178" s="75" t="s">
        <v>313</v>
      </c>
      <c r="I178" s="75" t="s">
        <v>313</v>
      </c>
      <c r="J178" s="75" t="s">
        <v>313</v>
      </c>
      <c r="K178" s="75" t="s">
        <v>313</v>
      </c>
      <c r="L178" s="75" t="s">
        <v>313</v>
      </c>
      <c r="M178" s="75" t="s">
        <v>313</v>
      </c>
      <c r="N178" s="78"/>
      <c r="O178" s="72"/>
      <c r="P178" s="72"/>
      <c r="Q178" s="72" t="s">
        <v>6</v>
      </c>
      <c r="R178" s="436"/>
      <c r="S178" s="74" t="s">
        <v>313</v>
      </c>
      <c r="T178" s="75" t="s">
        <v>313</v>
      </c>
      <c r="U178" s="75" t="s">
        <v>313</v>
      </c>
      <c r="V178" s="75" t="s">
        <v>313</v>
      </c>
      <c r="W178" s="75" t="s">
        <v>313</v>
      </c>
      <c r="X178" s="75" t="s">
        <v>313</v>
      </c>
      <c r="Y178" s="75" t="s">
        <v>313</v>
      </c>
      <c r="Z178" s="75" t="s">
        <v>313</v>
      </c>
      <c r="AA178" s="75" t="s">
        <v>313</v>
      </c>
      <c r="AB178" s="78"/>
      <c r="AC178" s="72"/>
      <c r="AD178" s="72"/>
      <c r="AE178" s="72" t="s">
        <v>6</v>
      </c>
      <c r="AF178" s="436"/>
      <c r="AG178" s="88" t="s">
        <v>313</v>
      </c>
      <c r="AH178" s="89" t="s">
        <v>313</v>
      </c>
      <c r="AI178" s="89" t="s">
        <v>313</v>
      </c>
      <c r="AJ178" s="89" t="s">
        <v>313</v>
      </c>
      <c r="AK178" s="89" t="s">
        <v>313</v>
      </c>
      <c r="AL178" s="89" t="s">
        <v>313</v>
      </c>
      <c r="AM178" s="89" t="s">
        <v>313</v>
      </c>
      <c r="AN178" s="89" t="s">
        <v>313</v>
      </c>
      <c r="AO178" s="89" t="s">
        <v>313</v>
      </c>
      <c r="AP178" s="78"/>
    </row>
    <row r="179" spans="1:42" s="55" customFormat="1" ht="17.100000000000001" customHeight="1">
      <c r="A179" s="72"/>
      <c r="B179" s="72" t="s">
        <v>58</v>
      </c>
      <c r="C179" s="72"/>
      <c r="D179" s="436"/>
      <c r="E179" s="75">
        <v>3422</v>
      </c>
      <c r="F179" s="75">
        <v>3405</v>
      </c>
      <c r="G179" s="75">
        <v>3347</v>
      </c>
      <c r="H179" s="75">
        <v>2222</v>
      </c>
      <c r="I179" s="75">
        <v>495</v>
      </c>
      <c r="J179" s="75">
        <v>607</v>
      </c>
      <c r="K179" s="75">
        <v>23</v>
      </c>
      <c r="L179" s="75">
        <v>58</v>
      </c>
      <c r="M179" s="75">
        <v>17</v>
      </c>
      <c r="N179" s="78"/>
      <c r="O179" s="72"/>
      <c r="P179" s="72" t="s">
        <v>58</v>
      </c>
      <c r="Q179" s="72"/>
      <c r="R179" s="436"/>
      <c r="S179" s="75">
        <v>7422</v>
      </c>
      <c r="T179" s="75">
        <v>7386</v>
      </c>
      <c r="U179" s="75">
        <v>7274</v>
      </c>
      <c r="V179" s="75">
        <v>5189</v>
      </c>
      <c r="W179" s="75">
        <v>931</v>
      </c>
      <c r="X179" s="75">
        <v>1117</v>
      </c>
      <c r="Y179" s="75">
        <v>37</v>
      </c>
      <c r="Z179" s="75">
        <v>112</v>
      </c>
      <c r="AA179" s="75">
        <v>36</v>
      </c>
      <c r="AB179" s="78"/>
      <c r="AC179" s="72"/>
      <c r="AD179" s="72" t="s">
        <v>58</v>
      </c>
      <c r="AE179" s="72"/>
      <c r="AF179" s="436"/>
      <c r="AG179" s="88">
        <v>2.168907071887785</v>
      </c>
      <c r="AH179" s="89">
        <v>2.1691629955947138</v>
      </c>
      <c r="AI179" s="89">
        <v>2.1732895129967136</v>
      </c>
      <c r="AJ179" s="89">
        <v>2.3352835283528353</v>
      </c>
      <c r="AK179" s="89">
        <v>1.8808080808080807</v>
      </c>
      <c r="AL179" s="89">
        <v>1.8401976935749589</v>
      </c>
      <c r="AM179" s="89">
        <v>1.6086956521739131</v>
      </c>
      <c r="AN179" s="89">
        <v>1.9310344827586208</v>
      </c>
      <c r="AO179" s="89">
        <v>2.1176470588235294</v>
      </c>
      <c r="AP179" s="78"/>
    </row>
    <row r="180" spans="1:42" s="55" customFormat="1" ht="17.100000000000001" customHeight="1">
      <c r="A180" s="72"/>
      <c r="B180" s="72"/>
      <c r="C180" s="72" t="s">
        <v>4</v>
      </c>
      <c r="D180" s="436"/>
      <c r="E180" s="74">
        <v>1131</v>
      </c>
      <c r="F180" s="75">
        <v>1128</v>
      </c>
      <c r="G180" s="75">
        <v>1112</v>
      </c>
      <c r="H180" s="75">
        <v>555</v>
      </c>
      <c r="I180" s="75">
        <v>357</v>
      </c>
      <c r="J180" s="75">
        <v>194</v>
      </c>
      <c r="K180" s="75">
        <v>6</v>
      </c>
      <c r="L180" s="75">
        <v>16</v>
      </c>
      <c r="M180" s="75">
        <v>3</v>
      </c>
      <c r="N180" s="78"/>
      <c r="O180" s="72"/>
      <c r="P180" s="72"/>
      <c r="Q180" s="72" t="s">
        <v>4</v>
      </c>
      <c r="R180" s="436"/>
      <c r="S180" s="74">
        <v>2398</v>
      </c>
      <c r="T180" s="75">
        <v>2390</v>
      </c>
      <c r="U180" s="75">
        <v>2359</v>
      </c>
      <c r="V180" s="75">
        <v>1338</v>
      </c>
      <c r="W180" s="75">
        <v>660</v>
      </c>
      <c r="X180" s="75">
        <v>355</v>
      </c>
      <c r="Y180" s="75">
        <v>6</v>
      </c>
      <c r="Z180" s="75">
        <v>31</v>
      </c>
      <c r="AA180" s="75">
        <v>8</v>
      </c>
      <c r="AB180" s="78"/>
      <c r="AC180" s="72"/>
      <c r="AD180" s="72"/>
      <c r="AE180" s="72" t="s">
        <v>4</v>
      </c>
      <c r="AF180" s="436"/>
      <c r="AG180" s="88">
        <v>2.1202475685234305</v>
      </c>
      <c r="AH180" s="89">
        <v>2.1187943262411348</v>
      </c>
      <c r="AI180" s="89">
        <v>2.1214028776978417</v>
      </c>
      <c r="AJ180" s="89">
        <v>2.4108108108108106</v>
      </c>
      <c r="AK180" s="89">
        <v>1.8487394957983194</v>
      </c>
      <c r="AL180" s="89">
        <v>1.8298969072164948</v>
      </c>
      <c r="AM180" s="89">
        <v>1</v>
      </c>
      <c r="AN180" s="89">
        <v>1.9375</v>
      </c>
      <c r="AO180" s="89">
        <v>2.6666666666666665</v>
      </c>
      <c r="AP180" s="78"/>
    </row>
    <row r="181" spans="1:42" s="55" customFormat="1" ht="17.100000000000001" customHeight="1">
      <c r="A181" s="72"/>
      <c r="B181" s="72"/>
      <c r="C181" s="72" t="s">
        <v>5</v>
      </c>
      <c r="D181" s="436"/>
      <c r="E181" s="74">
        <v>535</v>
      </c>
      <c r="F181" s="75">
        <v>535</v>
      </c>
      <c r="G181" s="75">
        <v>524</v>
      </c>
      <c r="H181" s="75">
        <v>287</v>
      </c>
      <c r="I181" s="75">
        <v>53</v>
      </c>
      <c r="J181" s="75">
        <v>181</v>
      </c>
      <c r="K181" s="75">
        <v>3</v>
      </c>
      <c r="L181" s="75">
        <v>11</v>
      </c>
      <c r="M181" s="75" t="s">
        <v>313</v>
      </c>
      <c r="N181" s="78"/>
      <c r="O181" s="72"/>
      <c r="P181" s="72"/>
      <c r="Q181" s="72" t="s">
        <v>5</v>
      </c>
      <c r="R181" s="436"/>
      <c r="S181" s="74">
        <v>1131</v>
      </c>
      <c r="T181" s="75">
        <v>1131</v>
      </c>
      <c r="U181" s="75">
        <v>1113</v>
      </c>
      <c r="V181" s="75">
        <v>703</v>
      </c>
      <c r="W181" s="75">
        <v>105</v>
      </c>
      <c r="X181" s="75">
        <v>299</v>
      </c>
      <c r="Y181" s="75">
        <v>6</v>
      </c>
      <c r="Z181" s="75">
        <v>18</v>
      </c>
      <c r="AA181" s="75" t="s">
        <v>313</v>
      </c>
      <c r="AB181" s="78"/>
      <c r="AC181" s="72"/>
      <c r="AD181" s="72"/>
      <c r="AE181" s="72" t="s">
        <v>5</v>
      </c>
      <c r="AF181" s="436"/>
      <c r="AG181" s="88">
        <v>2.1140186915887851</v>
      </c>
      <c r="AH181" s="89">
        <v>2.1140186915887851</v>
      </c>
      <c r="AI181" s="89">
        <v>2.1240458015267176</v>
      </c>
      <c r="AJ181" s="89">
        <v>2.4494773519163764</v>
      </c>
      <c r="AK181" s="89">
        <v>1.9811320754716981</v>
      </c>
      <c r="AL181" s="89">
        <v>1.6519337016574585</v>
      </c>
      <c r="AM181" s="89">
        <v>2</v>
      </c>
      <c r="AN181" s="89">
        <v>1.6363636363636365</v>
      </c>
      <c r="AO181" s="89" t="s">
        <v>313</v>
      </c>
      <c r="AP181" s="78"/>
    </row>
    <row r="182" spans="1:42" s="55" customFormat="1" ht="17.100000000000001" customHeight="1">
      <c r="A182" s="72"/>
      <c r="B182" s="72"/>
      <c r="C182" s="72" t="s">
        <v>6</v>
      </c>
      <c r="D182" s="436"/>
      <c r="E182" s="74">
        <v>765</v>
      </c>
      <c r="F182" s="75">
        <v>764</v>
      </c>
      <c r="G182" s="75">
        <v>754</v>
      </c>
      <c r="H182" s="75">
        <v>562</v>
      </c>
      <c r="I182" s="75">
        <v>85</v>
      </c>
      <c r="J182" s="75">
        <v>101</v>
      </c>
      <c r="K182" s="75">
        <v>6</v>
      </c>
      <c r="L182" s="75">
        <v>10</v>
      </c>
      <c r="M182" s="75">
        <v>1</v>
      </c>
      <c r="N182" s="78"/>
      <c r="O182" s="72"/>
      <c r="P182" s="72"/>
      <c r="Q182" s="72" t="s">
        <v>6</v>
      </c>
      <c r="R182" s="436"/>
      <c r="S182" s="74">
        <v>1711</v>
      </c>
      <c r="T182" s="75">
        <v>1710</v>
      </c>
      <c r="U182" s="75">
        <v>1690</v>
      </c>
      <c r="V182" s="75">
        <v>1294</v>
      </c>
      <c r="W182" s="75">
        <v>166</v>
      </c>
      <c r="X182" s="75">
        <v>219</v>
      </c>
      <c r="Y182" s="75">
        <v>11</v>
      </c>
      <c r="Z182" s="75">
        <v>20</v>
      </c>
      <c r="AA182" s="75">
        <v>1</v>
      </c>
      <c r="AB182" s="78"/>
      <c r="AC182" s="72"/>
      <c r="AD182" s="72"/>
      <c r="AE182" s="72" t="s">
        <v>6</v>
      </c>
      <c r="AF182" s="436"/>
      <c r="AG182" s="88">
        <v>2.2366013071895425</v>
      </c>
      <c r="AH182" s="89">
        <v>2.238219895287958</v>
      </c>
      <c r="AI182" s="89">
        <v>2.2413793103448274</v>
      </c>
      <c r="AJ182" s="89">
        <v>2.302491103202847</v>
      </c>
      <c r="AK182" s="89">
        <v>1.9529411764705882</v>
      </c>
      <c r="AL182" s="89">
        <v>2.1683168316831685</v>
      </c>
      <c r="AM182" s="89">
        <v>1.8333333333333333</v>
      </c>
      <c r="AN182" s="89">
        <v>2</v>
      </c>
      <c r="AO182" s="89">
        <v>1</v>
      </c>
      <c r="AP182" s="78"/>
    </row>
    <row r="183" spans="1:42" s="55" customFormat="1" ht="17.100000000000001" customHeight="1">
      <c r="A183" s="72"/>
      <c r="B183" s="72"/>
      <c r="C183" s="72" t="s">
        <v>10</v>
      </c>
      <c r="D183" s="436"/>
      <c r="E183" s="74">
        <v>467</v>
      </c>
      <c r="F183" s="75">
        <v>457</v>
      </c>
      <c r="G183" s="75">
        <v>450</v>
      </c>
      <c r="H183" s="75">
        <v>377</v>
      </c>
      <c r="I183" s="75" t="s">
        <v>313</v>
      </c>
      <c r="J183" s="75">
        <v>71</v>
      </c>
      <c r="K183" s="75">
        <v>2</v>
      </c>
      <c r="L183" s="75">
        <v>7</v>
      </c>
      <c r="M183" s="75">
        <v>10</v>
      </c>
      <c r="N183" s="78"/>
      <c r="O183" s="72"/>
      <c r="P183" s="72"/>
      <c r="Q183" s="72" t="s">
        <v>10</v>
      </c>
      <c r="R183" s="436"/>
      <c r="S183" s="74">
        <v>1028</v>
      </c>
      <c r="T183" s="75">
        <v>1015</v>
      </c>
      <c r="U183" s="75">
        <v>998</v>
      </c>
      <c r="V183" s="75">
        <v>860</v>
      </c>
      <c r="W183" s="75" t="s">
        <v>313</v>
      </c>
      <c r="X183" s="75">
        <v>135</v>
      </c>
      <c r="Y183" s="75">
        <v>3</v>
      </c>
      <c r="Z183" s="75">
        <v>17</v>
      </c>
      <c r="AA183" s="75">
        <v>13</v>
      </c>
      <c r="AB183" s="78"/>
      <c r="AC183" s="72"/>
      <c r="AD183" s="72"/>
      <c r="AE183" s="72" t="s">
        <v>10</v>
      </c>
      <c r="AF183" s="436"/>
      <c r="AG183" s="88">
        <v>2.201284796573876</v>
      </c>
      <c r="AH183" s="89">
        <v>2.2210065645514225</v>
      </c>
      <c r="AI183" s="89">
        <v>2.2177777777777776</v>
      </c>
      <c r="AJ183" s="89">
        <v>2.2811671087533156</v>
      </c>
      <c r="AK183" s="89" t="s">
        <v>313</v>
      </c>
      <c r="AL183" s="89">
        <v>1.9014084507042253</v>
      </c>
      <c r="AM183" s="89">
        <v>1.5</v>
      </c>
      <c r="AN183" s="89">
        <v>2.4285714285714284</v>
      </c>
      <c r="AO183" s="89">
        <v>1.3</v>
      </c>
      <c r="AP183" s="78"/>
    </row>
    <row r="184" spans="1:42" s="55" customFormat="1" ht="17.100000000000001" customHeight="1">
      <c r="A184" s="72"/>
      <c r="B184" s="72"/>
      <c r="C184" s="72" t="s">
        <v>11</v>
      </c>
      <c r="D184" s="436"/>
      <c r="E184" s="74">
        <v>524</v>
      </c>
      <c r="F184" s="75">
        <v>521</v>
      </c>
      <c r="G184" s="75">
        <v>507</v>
      </c>
      <c r="H184" s="75">
        <v>441</v>
      </c>
      <c r="I184" s="75" t="s">
        <v>313</v>
      </c>
      <c r="J184" s="75">
        <v>60</v>
      </c>
      <c r="K184" s="75">
        <v>6</v>
      </c>
      <c r="L184" s="75">
        <v>14</v>
      </c>
      <c r="M184" s="75">
        <v>3</v>
      </c>
      <c r="N184" s="78"/>
      <c r="O184" s="72"/>
      <c r="P184" s="72"/>
      <c r="Q184" s="72" t="s">
        <v>11</v>
      </c>
      <c r="R184" s="436"/>
      <c r="S184" s="74">
        <v>1154</v>
      </c>
      <c r="T184" s="75">
        <v>1140</v>
      </c>
      <c r="U184" s="75">
        <v>1114</v>
      </c>
      <c r="V184" s="75">
        <v>994</v>
      </c>
      <c r="W184" s="75" t="s">
        <v>313</v>
      </c>
      <c r="X184" s="75">
        <v>109</v>
      </c>
      <c r="Y184" s="75">
        <v>11</v>
      </c>
      <c r="Z184" s="75">
        <v>26</v>
      </c>
      <c r="AA184" s="75">
        <v>14</v>
      </c>
      <c r="AB184" s="78"/>
      <c r="AC184" s="72"/>
      <c r="AD184" s="72"/>
      <c r="AE184" s="72" t="s">
        <v>11</v>
      </c>
      <c r="AF184" s="436"/>
      <c r="AG184" s="88">
        <v>2.2022900763358777</v>
      </c>
      <c r="AH184" s="89">
        <v>2.1880998080614202</v>
      </c>
      <c r="AI184" s="89">
        <v>2.1972386587771204</v>
      </c>
      <c r="AJ184" s="89">
        <v>2.253968253968254</v>
      </c>
      <c r="AK184" s="89" t="s">
        <v>313</v>
      </c>
      <c r="AL184" s="89">
        <v>1.8166666666666667</v>
      </c>
      <c r="AM184" s="89">
        <v>1.8333333333333333</v>
      </c>
      <c r="AN184" s="89">
        <v>1.8571428571428572</v>
      </c>
      <c r="AO184" s="89">
        <v>4.666666666666667</v>
      </c>
      <c r="AP184" s="78"/>
    </row>
    <row r="185" spans="1:42" s="55" customFormat="1" ht="17.100000000000001" customHeight="1">
      <c r="A185" s="72"/>
      <c r="B185" s="72" t="s">
        <v>59</v>
      </c>
      <c r="C185" s="72"/>
      <c r="D185" s="436"/>
      <c r="E185" s="74">
        <v>265</v>
      </c>
      <c r="F185" s="75">
        <v>265</v>
      </c>
      <c r="G185" s="75">
        <v>263</v>
      </c>
      <c r="H185" s="75">
        <v>255</v>
      </c>
      <c r="I185" s="75" t="s">
        <v>313</v>
      </c>
      <c r="J185" s="75">
        <v>6</v>
      </c>
      <c r="K185" s="75">
        <v>2</v>
      </c>
      <c r="L185" s="75">
        <v>2</v>
      </c>
      <c r="M185" s="75" t="s">
        <v>313</v>
      </c>
      <c r="N185" s="78"/>
      <c r="O185" s="72"/>
      <c r="P185" s="72" t="s">
        <v>59</v>
      </c>
      <c r="Q185" s="72"/>
      <c r="R185" s="436"/>
      <c r="S185" s="74">
        <v>811</v>
      </c>
      <c r="T185" s="75">
        <v>811</v>
      </c>
      <c r="U185" s="75">
        <v>807</v>
      </c>
      <c r="V185" s="75">
        <v>786</v>
      </c>
      <c r="W185" s="75" t="s">
        <v>313</v>
      </c>
      <c r="X185" s="75">
        <v>16</v>
      </c>
      <c r="Y185" s="75">
        <v>5</v>
      </c>
      <c r="Z185" s="75">
        <v>4</v>
      </c>
      <c r="AA185" s="75" t="s">
        <v>313</v>
      </c>
      <c r="AB185" s="78"/>
      <c r="AC185" s="72"/>
      <c r="AD185" s="72" t="s">
        <v>59</v>
      </c>
      <c r="AE185" s="72"/>
      <c r="AF185" s="436"/>
      <c r="AG185" s="88">
        <v>3.060377358490566</v>
      </c>
      <c r="AH185" s="89">
        <v>3.060377358490566</v>
      </c>
      <c r="AI185" s="89">
        <v>3.0684410646387832</v>
      </c>
      <c r="AJ185" s="89">
        <v>3.0823529411764707</v>
      </c>
      <c r="AK185" s="89" t="s">
        <v>313</v>
      </c>
      <c r="AL185" s="89">
        <v>2.6666666666666665</v>
      </c>
      <c r="AM185" s="89">
        <v>2.5</v>
      </c>
      <c r="AN185" s="89">
        <v>2</v>
      </c>
      <c r="AO185" s="89" t="s">
        <v>313</v>
      </c>
      <c r="AP185" s="78"/>
    </row>
    <row r="186" spans="1:42" s="55" customFormat="1" ht="17.100000000000001" customHeight="1">
      <c r="A186" s="72"/>
      <c r="B186" s="72" t="s">
        <v>60</v>
      </c>
      <c r="C186" s="72"/>
      <c r="D186" s="436"/>
      <c r="E186" s="74">
        <v>303</v>
      </c>
      <c r="F186" s="75">
        <v>303</v>
      </c>
      <c r="G186" s="75">
        <v>294</v>
      </c>
      <c r="H186" s="75">
        <v>269</v>
      </c>
      <c r="I186" s="75">
        <v>8</v>
      </c>
      <c r="J186" s="75">
        <v>16</v>
      </c>
      <c r="K186" s="75">
        <v>1</v>
      </c>
      <c r="L186" s="75">
        <v>9</v>
      </c>
      <c r="M186" s="75" t="s">
        <v>313</v>
      </c>
      <c r="N186" s="78"/>
      <c r="O186" s="72"/>
      <c r="P186" s="72" t="s">
        <v>60</v>
      </c>
      <c r="Q186" s="72"/>
      <c r="R186" s="436"/>
      <c r="S186" s="74">
        <v>683</v>
      </c>
      <c r="T186" s="75">
        <v>683</v>
      </c>
      <c r="U186" s="75">
        <v>668</v>
      </c>
      <c r="V186" s="75">
        <v>615</v>
      </c>
      <c r="W186" s="75">
        <v>19</v>
      </c>
      <c r="X186" s="75">
        <v>32</v>
      </c>
      <c r="Y186" s="75">
        <v>2</v>
      </c>
      <c r="Z186" s="75">
        <v>15</v>
      </c>
      <c r="AA186" s="75" t="s">
        <v>313</v>
      </c>
      <c r="AB186" s="78"/>
      <c r="AC186" s="72"/>
      <c r="AD186" s="72" t="s">
        <v>60</v>
      </c>
      <c r="AE186" s="72"/>
      <c r="AF186" s="436"/>
      <c r="AG186" s="88">
        <v>2.2541254125412542</v>
      </c>
      <c r="AH186" s="89">
        <v>2.2541254125412542</v>
      </c>
      <c r="AI186" s="89">
        <v>2.2721088435374148</v>
      </c>
      <c r="AJ186" s="89">
        <v>2.2862453531598512</v>
      </c>
      <c r="AK186" s="89">
        <v>2.375</v>
      </c>
      <c r="AL186" s="89">
        <v>2</v>
      </c>
      <c r="AM186" s="89">
        <v>2</v>
      </c>
      <c r="AN186" s="89">
        <v>1.6666666666666667</v>
      </c>
      <c r="AO186" s="89" t="s">
        <v>313</v>
      </c>
      <c r="AP186" s="78"/>
    </row>
    <row r="187" spans="1:42" s="55" customFormat="1" ht="17.100000000000001" customHeight="1">
      <c r="A187" s="72"/>
      <c r="B187" s="72" t="s">
        <v>61</v>
      </c>
      <c r="C187" s="72"/>
      <c r="D187" s="436"/>
      <c r="E187" s="74">
        <v>94</v>
      </c>
      <c r="F187" s="75">
        <v>94</v>
      </c>
      <c r="G187" s="75">
        <v>85</v>
      </c>
      <c r="H187" s="75">
        <v>80</v>
      </c>
      <c r="I187" s="75" t="s">
        <v>313</v>
      </c>
      <c r="J187" s="75">
        <v>5</v>
      </c>
      <c r="K187" s="75" t="s">
        <v>313</v>
      </c>
      <c r="L187" s="75">
        <v>9</v>
      </c>
      <c r="M187" s="75" t="s">
        <v>313</v>
      </c>
      <c r="N187" s="78"/>
      <c r="O187" s="72"/>
      <c r="P187" s="72" t="s">
        <v>61</v>
      </c>
      <c r="Q187" s="72"/>
      <c r="R187" s="436"/>
      <c r="S187" s="74">
        <v>207</v>
      </c>
      <c r="T187" s="75">
        <v>207</v>
      </c>
      <c r="U187" s="75">
        <v>188</v>
      </c>
      <c r="V187" s="75">
        <v>174</v>
      </c>
      <c r="W187" s="75" t="s">
        <v>313</v>
      </c>
      <c r="X187" s="75">
        <v>14</v>
      </c>
      <c r="Y187" s="75" t="s">
        <v>313</v>
      </c>
      <c r="Z187" s="75">
        <v>19</v>
      </c>
      <c r="AA187" s="75" t="s">
        <v>313</v>
      </c>
      <c r="AB187" s="78"/>
      <c r="AC187" s="72"/>
      <c r="AD187" s="72" t="s">
        <v>61</v>
      </c>
      <c r="AE187" s="72"/>
      <c r="AF187" s="436"/>
      <c r="AG187" s="88">
        <v>2.2021276595744679</v>
      </c>
      <c r="AH187" s="89">
        <v>2.2021276595744679</v>
      </c>
      <c r="AI187" s="89">
        <v>2.2117647058823531</v>
      </c>
      <c r="AJ187" s="89">
        <v>2.1749999999999998</v>
      </c>
      <c r="AK187" s="89" t="s">
        <v>313</v>
      </c>
      <c r="AL187" s="89">
        <v>2.8</v>
      </c>
      <c r="AM187" s="89" t="s">
        <v>313</v>
      </c>
      <c r="AN187" s="89">
        <v>2.1111111111111112</v>
      </c>
      <c r="AO187" s="89" t="s">
        <v>313</v>
      </c>
      <c r="AP187" s="78"/>
    </row>
    <row r="188" spans="1:42" s="55" customFormat="1" ht="17.100000000000001" customHeight="1">
      <c r="A188" s="72"/>
      <c r="B188" s="72" t="s">
        <v>62</v>
      </c>
      <c r="C188" s="72"/>
      <c r="D188" s="436"/>
      <c r="E188" s="74">
        <v>1112</v>
      </c>
      <c r="F188" s="75">
        <v>1109</v>
      </c>
      <c r="G188" s="75">
        <v>1062</v>
      </c>
      <c r="H188" s="75">
        <v>807</v>
      </c>
      <c r="I188" s="75">
        <v>14</v>
      </c>
      <c r="J188" s="75">
        <v>233</v>
      </c>
      <c r="K188" s="75">
        <v>8</v>
      </c>
      <c r="L188" s="75">
        <v>47</v>
      </c>
      <c r="M188" s="75">
        <v>3</v>
      </c>
      <c r="N188" s="78"/>
      <c r="O188" s="72"/>
      <c r="P188" s="72" t="s">
        <v>62</v>
      </c>
      <c r="Q188" s="72"/>
      <c r="R188" s="436"/>
      <c r="S188" s="74">
        <v>2158</v>
      </c>
      <c r="T188" s="75">
        <v>2152</v>
      </c>
      <c r="U188" s="75">
        <v>2073</v>
      </c>
      <c r="V188" s="75">
        <v>1711</v>
      </c>
      <c r="W188" s="75">
        <v>21</v>
      </c>
      <c r="X188" s="75">
        <v>326</v>
      </c>
      <c r="Y188" s="75">
        <v>15</v>
      </c>
      <c r="Z188" s="75">
        <v>79</v>
      </c>
      <c r="AA188" s="75">
        <v>6</v>
      </c>
      <c r="AB188" s="78"/>
      <c r="AC188" s="72"/>
      <c r="AD188" s="72" t="s">
        <v>62</v>
      </c>
      <c r="AE188" s="72"/>
      <c r="AF188" s="436"/>
      <c r="AG188" s="88">
        <v>1.9406474820143884</v>
      </c>
      <c r="AH188" s="89">
        <v>1.9404869251577999</v>
      </c>
      <c r="AI188" s="89">
        <v>1.9519774011299436</v>
      </c>
      <c r="AJ188" s="89">
        <v>2.120198265179678</v>
      </c>
      <c r="AK188" s="89">
        <v>1.5</v>
      </c>
      <c r="AL188" s="89">
        <v>1.3991416309012876</v>
      </c>
      <c r="AM188" s="89">
        <v>1.875</v>
      </c>
      <c r="AN188" s="89">
        <v>1.6808510638297873</v>
      </c>
      <c r="AO188" s="89">
        <v>2</v>
      </c>
      <c r="AP188" s="78"/>
    </row>
    <row r="189" spans="1:42" s="55" customFormat="1" ht="17.100000000000001" customHeight="1">
      <c r="A189" s="72"/>
      <c r="B189" s="72" t="s">
        <v>63</v>
      </c>
      <c r="C189" s="72"/>
      <c r="D189" s="436"/>
      <c r="E189" s="74">
        <v>272</v>
      </c>
      <c r="F189" s="75">
        <v>271</v>
      </c>
      <c r="G189" s="75">
        <v>257</v>
      </c>
      <c r="H189" s="75">
        <v>238</v>
      </c>
      <c r="I189" s="75" t="s">
        <v>313</v>
      </c>
      <c r="J189" s="75">
        <v>15</v>
      </c>
      <c r="K189" s="75">
        <v>4</v>
      </c>
      <c r="L189" s="75">
        <v>14</v>
      </c>
      <c r="M189" s="75">
        <v>1</v>
      </c>
      <c r="N189" s="78"/>
      <c r="O189" s="72"/>
      <c r="P189" s="72" t="s">
        <v>63</v>
      </c>
      <c r="Q189" s="72"/>
      <c r="R189" s="436"/>
      <c r="S189" s="74">
        <v>625</v>
      </c>
      <c r="T189" s="75">
        <v>623</v>
      </c>
      <c r="U189" s="75">
        <v>589</v>
      </c>
      <c r="V189" s="75">
        <v>550</v>
      </c>
      <c r="W189" s="75" t="s">
        <v>313</v>
      </c>
      <c r="X189" s="75">
        <v>33</v>
      </c>
      <c r="Y189" s="75">
        <v>6</v>
      </c>
      <c r="Z189" s="75">
        <v>34</v>
      </c>
      <c r="AA189" s="75">
        <v>2</v>
      </c>
      <c r="AB189" s="78"/>
      <c r="AC189" s="72"/>
      <c r="AD189" s="72" t="s">
        <v>63</v>
      </c>
      <c r="AE189" s="72"/>
      <c r="AF189" s="436"/>
      <c r="AG189" s="88">
        <v>2.2977941176470589</v>
      </c>
      <c r="AH189" s="89">
        <v>2.2988929889298895</v>
      </c>
      <c r="AI189" s="89">
        <v>2.2918287937743189</v>
      </c>
      <c r="AJ189" s="89">
        <v>2.3109243697478989</v>
      </c>
      <c r="AK189" s="89" t="s">
        <v>313</v>
      </c>
      <c r="AL189" s="89">
        <v>2.2000000000000002</v>
      </c>
      <c r="AM189" s="89">
        <v>1.5</v>
      </c>
      <c r="AN189" s="89">
        <v>2.4285714285714284</v>
      </c>
      <c r="AO189" s="89">
        <v>2</v>
      </c>
      <c r="AP189" s="78"/>
    </row>
    <row r="190" spans="1:42" s="55" customFormat="1" ht="17.100000000000001" customHeight="1">
      <c r="A190" s="72"/>
      <c r="B190" s="72" t="s">
        <v>64</v>
      </c>
      <c r="C190" s="72"/>
      <c r="D190" s="436"/>
      <c r="E190" s="74">
        <v>565</v>
      </c>
      <c r="F190" s="75">
        <v>561</v>
      </c>
      <c r="G190" s="75">
        <v>551</v>
      </c>
      <c r="H190" s="75">
        <v>537</v>
      </c>
      <c r="I190" s="75" t="s">
        <v>313</v>
      </c>
      <c r="J190" s="75">
        <v>14</v>
      </c>
      <c r="K190" s="75" t="s">
        <v>313</v>
      </c>
      <c r="L190" s="75">
        <v>10</v>
      </c>
      <c r="M190" s="75">
        <v>4</v>
      </c>
      <c r="N190" s="78"/>
      <c r="O190" s="72"/>
      <c r="P190" s="72" t="s">
        <v>64</v>
      </c>
      <c r="Q190" s="72"/>
      <c r="R190" s="436"/>
      <c r="S190" s="74">
        <v>1402</v>
      </c>
      <c r="T190" s="75">
        <v>1397</v>
      </c>
      <c r="U190" s="75">
        <v>1373</v>
      </c>
      <c r="V190" s="75">
        <v>1343</v>
      </c>
      <c r="W190" s="75" t="s">
        <v>313</v>
      </c>
      <c r="X190" s="75">
        <v>30</v>
      </c>
      <c r="Y190" s="75" t="s">
        <v>313</v>
      </c>
      <c r="Z190" s="75">
        <v>24</v>
      </c>
      <c r="AA190" s="75">
        <v>5</v>
      </c>
      <c r="AB190" s="78"/>
      <c r="AC190" s="72"/>
      <c r="AD190" s="72" t="s">
        <v>64</v>
      </c>
      <c r="AE190" s="72"/>
      <c r="AF190" s="436"/>
      <c r="AG190" s="88">
        <v>2.48141592920354</v>
      </c>
      <c r="AH190" s="89">
        <v>2.4901960784313726</v>
      </c>
      <c r="AI190" s="89">
        <v>2.4918330308529946</v>
      </c>
      <c r="AJ190" s="89">
        <v>2.5009310986964617</v>
      </c>
      <c r="AK190" s="89" t="s">
        <v>313</v>
      </c>
      <c r="AL190" s="89">
        <v>2.1428571428571428</v>
      </c>
      <c r="AM190" s="89" t="s">
        <v>313</v>
      </c>
      <c r="AN190" s="89">
        <v>2.4</v>
      </c>
      <c r="AO190" s="89">
        <v>1.25</v>
      </c>
      <c r="AP190" s="78"/>
    </row>
    <row r="191" spans="1:42" s="55" customFormat="1" ht="17.100000000000001" customHeight="1">
      <c r="A191" s="72"/>
      <c r="B191" s="72" t="s">
        <v>65</v>
      </c>
      <c r="C191" s="72"/>
      <c r="D191" s="436"/>
      <c r="E191" s="75">
        <v>2554</v>
      </c>
      <c r="F191" s="75">
        <v>2485</v>
      </c>
      <c r="G191" s="75">
        <v>2402</v>
      </c>
      <c r="H191" s="75">
        <v>1758</v>
      </c>
      <c r="I191" s="75">
        <v>160</v>
      </c>
      <c r="J191" s="75">
        <v>457</v>
      </c>
      <c r="K191" s="75">
        <v>27</v>
      </c>
      <c r="L191" s="75">
        <v>83</v>
      </c>
      <c r="M191" s="75">
        <v>69</v>
      </c>
      <c r="N191" s="78"/>
      <c r="O191" s="72"/>
      <c r="P191" s="72" t="s">
        <v>65</v>
      </c>
      <c r="Q191" s="72"/>
      <c r="R191" s="436"/>
      <c r="S191" s="75">
        <v>5368</v>
      </c>
      <c r="T191" s="75">
        <v>5289</v>
      </c>
      <c r="U191" s="75">
        <v>5145</v>
      </c>
      <c r="V191" s="75">
        <v>4028</v>
      </c>
      <c r="W191" s="75">
        <v>339</v>
      </c>
      <c r="X191" s="75">
        <v>731</v>
      </c>
      <c r="Y191" s="75">
        <v>47</v>
      </c>
      <c r="Z191" s="75">
        <v>144</v>
      </c>
      <c r="AA191" s="75">
        <v>79</v>
      </c>
      <c r="AB191" s="78"/>
      <c r="AC191" s="72"/>
      <c r="AD191" s="72" t="s">
        <v>65</v>
      </c>
      <c r="AE191" s="72"/>
      <c r="AF191" s="436"/>
      <c r="AG191" s="88">
        <v>2.1018010963194986</v>
      </c>
      <c r="AH191" s="89">
        <v>2.1283702213279678</v>
      </c>
      <c r="AI191" s="89">
        <v>2.1419650291423813</v>
      </c>
      <c r="AJ191" s="89">
        <v>2.2912400455062572</v>
      </c>
      <c r="AK191" s="89">
        <v>2.1187499999999999</v>
      </c>
      <c r="AL191" s="89">
        <v>1.5995623632385121</v>
      </c>
      <c r="AM191" s="89">
        <v>1.7407407407407407</v>
      </c>
      <c r="AN191" s="89">
        <v>1.7349397590361446</v>
      </c>
      <c r="AO191" s="89">
        <v>1.144927536231884</v>
      </c>
      <c r="AP191" s="78"/>
    </row>
    <row r="192" spans="1:42" s="55" customFormat="1" ht="17.100000000000001" customHeight="1">
      <c r="A192" s="72"/>
      <c r="B192" s="72"/>
      <c r="C192" s="72" t="s">
        <v>4</v>
      </c>
      <c r="D192" s="436"/>
      <c r="E192" s="74">
        <v>998</v>
      </c>
      <c r="F192" s="75">
        <v>992</v>
      </c>
      <c r="G192" s="75">
        <v>963</v>
      </c>
      <c r="H192" s="75">
        <v>693</v>
      </c>
      <c r="I192" s="75">
        <v>34</v>
      </c>
      <c r="J192" s="75">
        <v>224</v>
      </c>
      <c r="K192" s="75">
        <v>12</v>
      </c>
      <c r="L192" s="75">
        <v>29</v>
      </c>
      <c r="M192" s="75">
        <v>6</v>
      </c>
      <c r="N192" s="78"/>
      <c r="O192" s="72"/>
      <c r="P192" s="72"/>
      <c r="Q192" s="72" t="s">
        <v>4</v>
      </c>
      <c r="R192" s="436"/>
      <c r="S192" s="74">
        <v>2038</v>
      </c>
      <c r="T192" s="75">
        <v>2028</v>
      </c>
      <c r="U192" s="75">
        <v>1978</v>
      </c>
      <c r="V192" s="75">
        <v>1591</v>
      </c>
      <c r="W192" s="75">
        <v>65</v>
      </c>
      <c r="X192" s="75">
        <v>307</v>
      </c>
      <c r="Y192" s="75">
        <v>15</v>
      </c>
      <c r="Z192" s="75">
        <v>50</v>
      </c>
      <c r="AA192" s="75">
        <v>10</v>
      </c>
      <c r="AB192" s="78"/>
      <c r="AC192" s="72"/>
      <c r="AD192" s="72"/>
      <c r="AE192" s="72" t="s">
        <v>4</v>
      </c>
      <c r="AF192" s="436"/>
      <c r="AG192" s="88">
        <v>2.0420841683366735</v>
      </c>
      <c r="AH192" s="89">
        <v>2.0443548387096775</v>
      </c>
      <c r="AI192" s="89">
        <v>2.0539979231568015</v>
      </c>
      <c r="AJ192" s="89">
        <v>2.295815295815296</v>
      </c>
      <c r="AK192" s="89">
        <v>1.911764705882353</v>
      </c>
      <c r="AL192" s="89">
        <v>1.3705357142857142</v>
      </c>
      <c r="AM192" s="89">
        <v>1.25</v>
      </c>
      <c r="AN192" s="89">
        <v>1.7241379310344827</v>
      </c>
      <c r="AO192" s="89">
        <v>1.6666666666666667</v>
      </c>
      <c r="AP192" s="78"/>
    </row>
    <row r="193" spans="1:42" s="55" customFormat="1" ht="17.100000000000001" customHeight="1">
      <c r="A193" s="72"/>
      <c r="B193" s="72"/>
      <c r="C193" s="72" t="s">
        <v>5</v>
      </c>
      <c r="D193" s="436"/>
      <c r="E193" s="74">
        <v>1045</v>
      </c>
      <c r="F193" s="75">
        <v>1004</v>
      </c>
      <c r="G193" s="75">
        <v>974</v>
      </c>
      <c r="H193" s="75">
        <v>642</v>
      </c>
      <c r="I193" s="75">
        <v>126</v>
      </c>
      <c r="J193" s="75">
        <v>197</v>
      </c>
      <c r="K193" s="75">
        <v>9</v>
      </c>
      <c r="L193" s="75">
        <v>30</v>
      </c>
      <c r="M193" s="75">
        <v>41</v>
      </c>
      <c r="N193" s="78"/>
      <c r="O193" s="72"/>
      <c r="P193" s="72"/>
      <c r="Q193" s="72" t="s">
        <v>5</v>
      </c>
      <c r="R193" s="436"/>
      <c r="S193" s="74">
        <v>2160</v>
      </c>
      <c r="T193" s="75">
        <v>2115</v>
      </c>
      <c r="U193" s="75">
        <v>2065</v>
      </c>
      <c r="V193" s="75">
        <v>1428</v>
      </c>
      <c r="W193" s="75">
        <v>274</v>
      </c>
      <c r="X193" s="75">
        <v>343</v>
      </c>
      <c r="Y193" s="75">
        <v>20</v>
      </c>
      <c r="Z193" s="75">
        <v>50</v>
      </c>
      <c r="AA193" s="75">
        <v>45</v>
      </c>
      <c r="AB193" s="78"/>
      <c r="AC193" s="72"/>
      <c r="AD193" s="72"/>
      <c r="AE193" s="72" t="s">
        <v>5</v>
      </c>
      <c r="AF193" s="436"/>
      <c r="AG193" s="88">
        <v>2.0669856459330145</v>
      </c>
      <c r="AH193" s="89">
        <v>2.106573705179283</v>
      </c>
      <c r="AI193" s="89">
        <v>2.1201232032854209</v>
      </c>
      <c r="AJ193" s="89">
        <v>2.2242990654205608</v>
      </c>
      <c r="AK193" s="89">
        <v>2.1746031746031744</v>
      </c>
      <c r="AL193" s="89">
        <v>1.7411167512690355</v>
      </c>
      <c r="AM193" s="89">
        <v>2.2222222222222223</v>
      </c>
      <c r="AN193" s="89">
        <v>1.6666666666666667</v>
      </c>
      <c r="AO193" s="89">
        <v>1.0975609756097562</v>
      </c>
      <c r="AP193" s="78"/>
    </row>
    <row r="194" spans="1:42" s="55" customFormat="1" ht="17.100000000000001" customHeight="1">
      <c r="A194" s="72"/>
      <c r="B194" s="72"/>
      <c r="C194" s="72" t="s">
        <v>6</v>
      </c>
      <c r="D194" s="436"/>
      <c r="E194" s="74">
        <v>511</v>
      </c>
      <c r="F194" s="75">
        <v>489</v>
      </c>
      <c r="G194" s="75">
        <v>465</v>
      </c>
      <c r="H194" s="75">
        <v>423</v>
      </c>
      <c r="I194" s="75" t="s">
        <v>313</v>
      </c>
      <c r="J194" s="75">
        <v>36</v>
      </c>
      <c r="K194" s="75">
        <v>6</v>
      </c>
      <c r="L194" s="75">
        <v>24</v>
      </c>
      <c r="M194" s="75">
        <v>22</v>
      </c>
      <c r="N194" s="78"/>
      <c r="O194" s="72"/>
      <c r="P194" s="72"/>
      <c r="Q194" s="72" t="s">
        <v>6</v>
      </c>
      <c r="R194" s="436"/>
      <c r="S194" s="74">
        <v>1170</v>
      </c>
      <c r="T194" s="75">
        <v>1146</v>
      </c>
      <c r="U194" s="75">
        <v>1102</v>
      </c>
      <c r="V194" s="75">
        <v>1009</v>
      </c>
      <c r="W194" s="75" t="s">
        <v>313</v>
      </c>
      <c r="X194" s="75">
        <v>81</v>
      </c>
      <c r="Y194" s="75">
        <v>12</v>
      </c>
      <c r="Z194" s="75">
        <v>44</v>
      </c>
      <c r="AA194" s="75">
        <v>24</v>
      </c>
      <c r="AB194" s="78"/>
      <c r="AC194" s="72"/>
      <c r="AD194" s="72"/>
      <c r="AE194" s="72" t="s">
        <v>6</v>
      </c>
      <c r="AF194" s="436"/>
      <c r="AG194" s="88">
        <v>2.2896281800391391</v>
      </c>
      <c r="AH194" s="89">
        <v>2.3435582822085887</v>
      </c>
      <c r="AI194" s="89">
        <v>2.3698924731182798</v>
      </c>
      <c r="AJ194" s="89">
        <v>2.3853427895981087</v>
      </c>
      <c r="AK194" s="89" t="s">
        <v>313</v>
      </c>
      <c r="AL194" s="89">
        <v>2.25</v>
      </c>
      <c r="AM194" s="89">
        <v>2</v>
      </c>
      <c r="AN194" s="89">
        <v>1.8333333333333333</v>
      </c>
      <c r="AO194" s="89">
        <v>1.0909090909090908</v>
      </c>
      <c r="AP194" s="78"/>
    </row>
    <row r="195" spans="1:42" s="55" customFormat="1" ht="17.100000000000001" customHeight="1">
      <c r="A195" s="72"/>
      <c r="B195" s="72"/>
      <c r="C195" s="72" t="s">
        <v>10</v>
      </c>
      <c r="D195" s="436"/>
      <c r="E195" s="74" t="s">
        <v>313</v>
      </c>
      <c r="F195" s="75" t="s">
        <v>313</v>
      </c>
      <c r="G195" s="75" t="s">
        <v>313</v>
      </c>
      <c r="H195" s="75" t="s">
        <v>313</v>
      </c>
      <c r="I195" s="75" t="s">
        <v>313</v>
      </c>
      <c r="J195" s="75" t="s">
        <v>313</v>
      </c>
      <c r="K195" s="75" t="s">
        <v>313</v>
      </c>
      <c r="L195" s="75" t="s">
        <v>313</v>
      </c>
      <c r="M195" s="75" t="s">
        <v>313</v>
      </c>
      <c r="N195" s="78"/>
      <c r="O195" s="72"/>
      <c r="P195" s="72"/>
      <c r="Q195" s="72" t="s">
        <v>10</v>
      </c>
      <c r="R195" s="436"/>
      <c r="S195" s="74" t="s">
        <v>313</v>
      </c>
      <c r="T195" s="75" t="s">
        <v>313</v>
      </c>
      <c r="U195" s="75" t="s">
        <v>313</v>
      </c>
      <c r="V195" s="75" t="s">
        <v>313</v>
      </c>
      <c r="W195" s="75" t="s">
        <v>313</v>
      </c>
      <c r="X195" s="75" t="s">
        <v>313</v>
      </c>
      <c r="Y195" s="75" t="s">
        <v>313</v>
      </c>
      <c r="Z195" s="75" t="s">
        <v>313</v>
      </c>
      <c r="AA195" s="75" t="s">
        <v>313</v>
      </c>
      <c r="AB195" s="78"/>
      <c r="AC195" s="72"/>
      <c r="AD195" s="72"/>
      <c r="AE195" s="72" t="s">
        <v>10</v>
      </c>
      <c r="AF195" s="436"/>
      <c r="AG195" s="88" t="s">
        <v>313</v>
      </c>
      <c r="AH195" s="89" t="s">
        <v>313</v>
      </c>
      <c r="AI195" s="89" t="s">
        <v>313</v>
      </c>
      <c r="AJ195" s="89" t="s">
        <v>313</v>
      </c>
      <c r="AK195" s="89" t="s">
        <v>313</v>
      </c>
      <c r="AL195" s="89" t="s">
        <v>313</v>
      </c>
      <c r="AM195" s="89" t="s">
        <v>313</v>
      </c>
      <c r="AN195" s="89" t="s">
        <v>313</v>
      </c>
      <c r="AO195" s="89" t="s">
        <v>313</v>
      </c>
      <c r="AP195" s="78"/>
    </row>
    <row r="196" spans="1:42" s="55" customFormat="1" ht="17.100000000000001" customHeight="1">
      <c r="A196" s="72"/>
      <c r="B196" s="72"/>
      <c r="C196" s="72" t="s">
        <v>11</v>
      </c>
      <c r="D196" s="436"/>
      <c r="E196" s="74" t="s">
        <v>313</v>
      </c>
      <c r="F196" s="75" t="s">
        <v>313</v>
      </c>
      <c r="G196" s="75" t="s">
        <v>313</v>
      </c>
      <c r="H196" s="75" t="s">
        <v>313</v>
      </c>
      <c r="I196" s="75" t="s">
        <v>313</v>
      </c>
      <c r="J196" s="75" t="s">
        <v>313</v>
      </c>
      <c r="K196" s="75" t="s">
        <v>313</v>
      </c>
      <c r="L196" s="75" t="s">
        <v>313</v>
      </c>
      <c r="M196" s="75" t="s">
        <v>313</v>
      </c>
      <c r="N196" s="78"/>
      <c r="O196" s="72"/>
      <c r="P196" s="72"/>
      <c r="Q196" s="72" t="s">
        <v>11</v>
      </c>
      <c r="R196" s="436"/>
      <c r="S196" s="74" t="s">
        <v>313</v>
      </c>
      <c r="T196" s="75" t="s">
        <v>313</v>
      </c>
      <c r="U196" s="75" t="s">
        <v>313</v>
      </c>
      <c r="V196" s="75" t="s">
        <v>313</v>
      </c>
      <c r="W196" s="75" t="s">
        <v>313</v>
      </c>
      <c r="X196" s="75" t="s">
        <v>313</v>
      </c>
      <c r="Y196" s="75" t="s">
        <v>313</v>
      </c>
      <c r="Z196" s="75" t="s">
        <v>313</v>
      </c>
      <c r="AA196" s="75" t="s">
        <v>313</v>
      </c>
      <c r="AB196" s="78"/>
      <c r="AC196" s="72"/>
      <c r="AD196" s="72"/>
      <c r="AE196" s="72" t="s">
        <v>11</v>
      </c>
      <c r="AF196" s="436"/>
      <c r="AG196" s="88" t="s">
        <v>313</v>
      </c>
      <c r="AH196" s="89" t="s">
        <v>313</v>
      </c>
      <c r="AI196" s="89" t="s">
        <v>313</v>
      </c>
      <c r="AJ196" s="89" t="s">
        <v>313</v>
      </c>
      <c r="AK196" s="89" t="s">
        <v>313</v>
      </c>
      <c r="AL196" s="89" t="s">
        <v>313</v>
      </c>
      <c r="AM196" s="89" t="s">
        <v>313</v>
      </c>
      <c r="AN196" s="89" t="s">
        <v>313</v>
      </c>
      <c r="AO196" s="89" t="s">
        <v>313</v>
      </c>
      <c r="AP196" s="78"/>
    </row>
    <row r="197" spans="1:42" s="55" customFormat="1" ht="17.100000000000001" customHeight="1">
      <c r="A197" s="72"/>
      <c r="B197" s="72" t="s">
        <v>66</v>
      </c>
      <c r="C197" s="72"/>
      <c r="D197" s="436"/>
      <c r="E197" s="74">
        <v>4</v>
      </c>
      <c r="F197" s="75">
        <v>2</v>
      </c>
      <c r="G197" s="75">
        <v>2</v>
      </c>
      <c r="H197" s="75" t="s">
        <v>313</v>
      </c>
      <c r="I197" s="75" t="s">
        <v>313</v>
      </c>
      <c r="J197" s="75" t="s">
        <v>313</v>
      </c>
      <c r="K197" s="75">
        <v>2</v>
      </c>
      <c r="L197" s="75" t="s">
        <v>313</v>
      </c>
      <c r="M197" s="75">
        <v>2</v>
      </c>
      <c r="N197" s="78"/>
      <c r="O197" s="72"/>
      <c r="P197" s="72" t="s">
        <v>66</v>
      </c>
      <c r="Q197" s="72"/>
      <c r="R197" s="436"/>
      <c r="S197" s="74">
        <v>4</v>
      </c>
      <c r="T197" s="75">
        <v>2</v>
      </c>
      <c r="U197" s="75">
        <v>2</v>
      </c>
      <c r="V197" s="75" t="s">
        <v>313</v>
      </c>
      <c r="W197" s="75" t="s">
        <v>313</v>
      </c>
      <c r="X197" s="75" t="s">
        <v>313</v>
      </c>
      <c r="Y197" s="75">
        <v>2</v>
      </c>
      <c r="Z197" s="75" t="s">
        <v>313</v>
      </c>
      <c r="AA197" s="75">
        <v>2</v>
      </c>
      <c r="AB197" s="78"/>
      <c r="AC197" s="72"/>
      <c r="AD197" s="72" t="s">
        <v>66</v>
      </c>
      <c r="AE197" s="72"/>
      <c r="AF197" s="436"/>
      <c r="AG197" s="88">
        <v>1</v>
      </c>
      <c r="AH197" s="89">
        <v>1</v>
      </c>
      <c r="AI197" s="89">
        <v>1</v>
      </c>
      <c r="AJ197" s="89" t="s">
        <v>313</v>
      </c>
      <c r="AK197" s="89" t="s">
        <v>313</v>
      </c>
      <c r="AL197" s="89" t="s">
        <v>313</v>
      </c>
      <c r="AM197" s="89">
        <v>1</v>
      </c>
      <c r="AN197" s="89" t="s">
        <v>313</v>
      </c>
      <c r="AO197" s="89">
        <v>1</v>
      </c>
      <c r="AP197" s="78"/>
    </row>
    <row r="198" spans="1:42" s="55" customFormat="1" ht="17.100000000000001" customHeight="1">
      <c r="A198" s="72" t="s">
        <v>67</v>
      </c>
      <c r="B198" s="72"/>
      <c r="C198" s="72"/>
      <c r="D198" s="436"/>
      <c r="E198" s="74"/>
      <c r="F198" s="75"/>
      <c r="G198" s="75"/>
      <c r="H198" s="75"/>
      <c r="I198" s="75"/>
      <c r="J198" s="75"/>
      <c r="K198" s="75"/>
      <c r="L198" s="75"/>
      <c r="M198" s="75"/>
      <c r="N198" s="78"/>
      <c r="O198" s="72" t="s">
        <v>67</v>
      </c>
      <c r="P198" s="72"/>
      <c r="Q198" s="72"/>
      <c r="R198" s="436"/>
      <c r="S198" s="74"/>
      <c r="T198" s="75"/>
      <c r="U198" s="75"/>
      <c r="V198" s="75"/>
      <c r="W198" s="75"/>
      <c r="X198" s="75"/>
      <c r="Y198" s="75"/>
      <c r="Z198" s="75"/>
      <c r="AA198" s="75"/>
      <c r="AB198" s="78"/>
      <c r="AC198" s="72" t="s">
        <v>67</v>
      </c>
      <c r="AD198" s="72"/>
      <c r="AE198" s="72"/>
      <c r="AF198" s="436"/>
      <c r="AG198" s="88"/>
      <c r="AH198" s="89"/>
      <c r="AI198" s="89"/>
      <c r="AJ198" s="89"/>
      <c r="AK198" s="89"/>
      <c r="AL198" s="89"/>
      <c r="AM198" s="89"/>
      <c r="AN198" s="89"/>
      <c r="AO198" s="89"/>
      <c r="AP198" s="78"/>
    </row>
    <row r="199" spans="1:42" s="55" customFormat="1" ht="17.100000000000001" customHeight="1">
      <c r="A199" s="72">
        <v>1</v>
      </c>
      <c r="B199" s="459" t="s">
        <v>68</v>
      </c>
      <c r="C199" s="459"/>
      <c r="D199" s="436"/>
      <c r="E199" s="74">
        <v>2475</v>
      </c>
      <c r="F199" s="75">
        <v>2442</v>
      </c>
      <c r="G199" s="75">
        <v>2391</v>
      </c>
      <c r="H199" s="75">
        <v>1180</v>
      </c>
      <c r="I199" s="75">
        <v>59</v>
      </c>
      <c r="J199" s="75">
        <v>1098</v>
      </c>
      <c r="K199" s="75">
        <v>54</v>
      </c>
      <c r="L199" s="75">
        <v>51</v>
      </c>
      <c r="M199" s="75">
        <v>33</v>
      </c>
      <c r="N199" s="78"/>
      <c r="O199" s="72">
        <v>1</v>
      </c>
      <c r="P199" s="459" t="s">
        <v>68</v>
      </c>
      <c r="Q199" s="459"/>
      <c r="R199" s="436"/>
      <c r="S199" s="74">
        <v>4105</v>
      </c>
      <c r="T199" s="75">
        <v>4048</v>
      </c>
      <c r="U199" s="75">
        <v>3973</v>
      </c>
      <c r="V199" s="75">
        <v>2277</v>
      </c>
      <c r="W199" s="75">
        <v>80</v>
      </c>
      <c r="X199" s="75">
        <v>1543</v>
      </c>
      <c r="Y199" s="75">
        <v>73</v>
      </c>
      <c r="Z199" s="75">
        <v>75</v>
      </c>
      <c r="AA199" s="75">
        <v>57</v>
      </c>
      <c r="AB199" s="78"/>
      <c r="AC199" s="72">
        <v>1</v>
      </c>
      <c r="AD199" s="459" t="s">
        <v>68</v>
      </c>
      <c r="AE199" s="459"/>
      <c r="AF199" s="436"/>
      <c r="AG199" s="88">
        <v>1.6585858585858586</v>
      </c>
      <c r="AH199" s="89">
        <v>1.6576576576576576</v>
      </c>
      <c r="AI199" s="89">
        <v>1.6616478460895023</v>
      </c>
      <c r="AJ199" s="89">
        <v>1.9296610169491526</v>
      </c>
      <c r="AK199" s="89">
        <v>1.3559322033898304</v>
      </c>
      <c r="AL199" s="89">
        <v>1.4052823315118397</v>
      </c>
      <c r="AM199" s="89">
        <v>1.3518518518518519</v>
      </c>
      <c r="AN199" s="89">
        <v>1.4705882352941178</v>
      </c>
      <c r="AO199" s="89">
        <v>1.7272727272727273</v>
      </c>
      <c r="AP199" s="78"/>
    </row>
    <row r="200" spans="1:42" s="55" customFormat="1" ht="17.100000000000001" customHeight="1">
      <c r="A200" s="72">
        <v>2</v>
      </c>
      <c r="B200" s="459" t="s">
        <v>323</v>
      </c>
      <c r="C200" s="459"/>
      <c r="D200" s="437" t="s">
        <v>593</v>
      </c>
      <c r="E200" s="74">
        <v>2305</v>
      </c>
      <c r="F200" s="75">
        <v>2297</v>
      </c>
      <c r="G200" s="75">
        <v>2260</v>
      </c>
      <c r="H200" s="75">
        <v>1127</v>
      </c>
      <c r="I200" s="75">
        <v>118</v>
      </c>
      <c r="J200" s="75">
        <v>949</v>
      </c>
      <c r="K200" s="75">
        <v>66</v>
      </c>
      <c r="L200" s="75">
        <v>37</v>
      </c>
      <c r="M200" s="75">
        <v>8</v>
      </c>
      <c r="N200" s="78"/>
      <c r="O200" s="72">
        <v>2</v>
      </c>
      <c r="P200" s="459" t="s">
        <v>323</v>
      </c>
      <c r="Q200" s="459"/>
      <c r="R200" s="437" t="s">
        <v>593</v>
      </c>
      <c r="S200" s="74">
        <v>3969</v>
      </c>
      <c r="T200" s="75">
        <v>3957</v>
      </c>
      <c r="U200" s="75">
        <v>3904</v>
      </c>
      <c r="V200" s="75">
        <v>2249</v>
      </c>
      <c r="W200" s="75">
        <v>234</v>
      </c>
      <c r="X200" s="75">
        <v>1317</v>
      </c>
      <c r="Y200" s="75">
        <v>104</v>
      </c>
      <c r="Z200" s="75">
        <v>53</v>
      </c>
      <c r="AA200" s="75">
        <v>12</v>
      </c>
      <c r="AB200" s="78"/>
      <c r="AC200" s="72">
        <v>2</v>
      </c>
      <c r="AD200" s="459" t="s">
        <v>323</v>
      </c>
      <c r="AE200" s="459"/>
      <c r="AF200" s="437" t="s">
        <v>593</v>
      </c>
      <c r="AG200" s="88">
        <v>1.7219088937093276</v>
      </c>
      <c r="AH200" s="89">
        <v>1.7226817588158467</v>
      </c>
      <c r="AI200" s="89">
        <v>1.727433628318584</v>
      </c>
      <c r="AJ200" s="89">
        <v>1.9955634427684117</v>
      </c>
      <c r="AK200" s="89">
        <v>1.9830508474576272</v>
      </c>
      <c r="AL200" s="89">
        <v>1.3877766069546891</v>
      </c>
      <c r="AM200" s="89">
        <v>1.5757575757575757</v>
      </c>
      <c r="AN200" s="89">
        <v>1.4324324324324325</v>
      </c>
      <c r="AO200" s="89">
        <v>1.5</v>
      </c>
      <c r="AP200" s="78"/>
    </row>
    <row r="201" spans="1:42" s="55" customFormat="1" ht="17.100000000000001" customHeight="1">
      <c r="A201" s="72">
        <v>3</v>
      </c>
      <c r="B201" s="459" t="s">
        <v>69</v>
      </c>
      <c r="C201" s="459"/>
      <c r="D201" s="31"/>
      <c r="E201" s="74">
        <v>2383</v>
      </c>
      <c r="F201" s="75">
        <v>2372</v>
      </c>
      <c r="G201" s="75">
        <v>2323</v>
      </c>
      <c r="H201" s="75">
        <v>1136</v>
      </c>
      <c r="I201" s="75">
        <v>9</v>
      </c>
      <c r="J201" s="75">
        <v>1142</v>
      </c>
      <c r="K201" s="75">
        <v>36</v>
      </c>
      <c r="L201" s="75">
        <v>49</v>
      </c>
      <c r="M201" s="75">
        <v>11</v>
      </c>
      <c r="N201" s="78"/>
      <c r="O201" s="72">
        <v>3</v>
      </c>
      <c r="P201" s="459" t="s">
        <v>69</v>
      </c>
      <c r="Q201" s="459"/>
      <c r="R201" s="31"/>
      <c r="S201" s="74">
        <v>4022</v>
      </c>
      <c r="T201" s="75">
        <v>4003</v>
      </c>
      <c r="U201" s="75">
        <v>3941</v>
      </c>
      <c r="V201" s="75">
        <v>2263</v>
      </c>
      <c r="W201" s="75">
        <v>15</v>
      </c>
      <c r="X201" s="75">
        <v>1594</v>
      </c>
      <c r="Y201" s="75">
        <v>69</v>
      </c>
      <c r="Z201" s="75">
        <v>62</v>
      </c>
      <c r="AA201" s="75">
        <v>19</v>
      </c>
      <c r="AB201" s="78"/>
      <c r="AC201" s="72">
        <v>3</v>
      </c>
      <c r="AD201" s="459" t="s">
        <v>69</v>
      </c>
      <c r="AE201" s="459"/>
      <c r="AF201" s="31"/>
      <c r="AG201" s="88">
        <v>1.687788501888376</v>
      </c>
      <c r="AH201" s="89">
        <v>1.6876053962900506</v>
      </c>
      <c r="AI201" s="89">
        <v>1.6965131295738269</v>
      </c>
      <c r="AJ201" s="89">
        <v>1.9920774647887325</v>
      </c>
      <c r="AK201" s="89">
        <v>1.6666666666666667</v>
      </c>
      <c r="AL201" s="89">
        <v>1.3957968476357268</v>
      </c>
      <c r="AM201" s="89">
        <v>1.9166666666666667</v>
      </c>
      <c r="AN201" s="89">
        <v>1.2653061224489797</v>
      </c>
      <c r="AO201" s="89">
        <v>1.7272727272727273</v>
      </c>
      <c r="AP201" s="78"/>
    </row>
    <row r="202" spans="1:42" s="55" customFormat="1" ht="17.100000000000001" customHeight="1">
      <c r="A202" s="72">
        <v>4</v>
      </c>
      <c r="B202" s="459" t="s">
        <v>70</v>
      </c>
      <c r="C202" s="459"/>
      <c r="D202" s="437"/>
      <c r="E202" s="74">
        <v>2410</v>
      </c>
      <c r="F202" s="75">
        <v>2393</v>
      </c>
      <c r="G202" s="75">
        <v>2349</v>
      </c>
      <c r="H202" s="75">
        <v>1345</v>
      </c>
      <c r="I202" s="75">
        <v>83</v>
      </c>
      <c r="J202" s="75">
        <v>863</v>
      </c>
      <c r="K202" s="75">
        <v>58</v>
      </c>
      <c r="L202" s="75">
        <v>44</v>
      </c>
      <c r="M202" s="75">
        <v>17</v>
      </c>
      <c r="N202" s="78"/>
      <c r="O202" s="72">
        <v>4</v>
      </c>
      <c r="P202" s="459" t="s">
        <v>70</v>
      </c>
      <c r="Q202" s="459"/>
      <c r="R202" s="437"/>
      <c r="S202" s="74">
        <v>4564</v>
      </c>
      <c r="T202" s="75">
        <v>4532</v>
      </c>
      <c r="U202" s="75">
        <v>4465</v>
      </c>
      <c r="V202" s="75">
        <v>2930</v>
      </c>
      <c r="W202" s="75">
        <v>153</v>
      </c>
      <c r="X202" s="75">
        <v>1296</v>
      </c>
      <c r="Y202" s="75">
        <v>86</v>
      </c>
      <c r="Z202" s="75">
        <v>67</v>
      </c>
      <c r="AA202" s="75">
        <v>32</v>
      </c>
      <c r="AB202" s="78"/>
      <c r="AC202" s="72">
        <v>4</v>
      </c>
      <c r="AD202" s="459" t="s">
        <v>70</v>
      </c>
      <c r="AE202" s="459"/>
      <c r="AF202" s="437"/>
      <c r="AG202" s="88">
        <v>1.8937759336099584</v>
      </c>
      <c r="AH202" s="89">
        <v>1.8938570831592143</v>
      </c>
      <c r="AI202" s="89">
        <v>1.9008088548318434</v>
      </c>
      <c r="AJ202" s="89">
        <v>2.1784386617100373</v>
      </c>
      <c r="AK202" s="89">
        <v>1.8433734939759037</v>
      </c>
      <c r="AL202" s="89">
        <v>1.5017381228273465</v>
      </c>
      <c r="AM202" s="89">
        <v>1.4827586206896552</v>
      </c>
      <c r="AN202" s="89">
        <v>1.5227272727272727</v>
      </c>
      <c r="AO202" s="89">
        <v>1.8823529411764706</v>
      </c>
      <c r="AP202" s="78"/>
    </row>
    <row r="203" spans="1:42" s="55" customFormat="1" ht="17.100000000000001" customHeight="1">
      <c r="A203" s="72">
        <v>5</v>
      </c>
      <c r="B203" s="459" t="s">
        <v>71</v>
      </c>
      <c r="C203" s="459"/>
      <c r="D203" s="437"/>
      <c r="E203" s="74">
        <v>2426</v>
      </c>
      <c r="F203" s="75">
        <v>2414</v>
      </c>
      <c r="G203" s="75">
        <v>2371</v>
      </c>
      <c r="H203" s="75">
        <v>1544</v>
      </c>
      <c r="I203" s="75">
        <v>345</v>
      </c>
      <c r="J203" s="75">
        <v>456</v>
      </c>
      <c r="K203" s="75">
        <v>26</v>
      </c>
      <c r="L203" s="75">
        <v>43</v>
      </c>
      <c r="M203" s="75">
        <v>12</v>
      </c>
      <c r="N203" s="78"/>
      <c r="O203" s="72">
        <v>5</v>
      </c>
      <c r="P203" s="459" t="s">
        <v>71</v>
      </c>
      <c r="Q203" s="459"/>
      <c r="R203" s="437"/>
      <c r="S203" s="74">
        <v>4981</v>
      </c>
      <c r="T203" s="75">
        <v>4945</v>
      </c>
      <c r="U203" s="75">
        <v>4876</v>
      </c>
      <c r="V203" s="75">
        <v>3418</v>
      </c>
      <c r="W203" s="75">
        <v>638</v>
      </c>
      <c r="X203" s="75">
        <v>776</v>
      </c>
      <c r="Y203" s="75">
        <v>44</v>
      </c>
      <c r="Z203" s="75">
        <v>69</v>
      </c>
      <c r="AA203" s="75">
        <v>36</v>
      </c>
      <c r="AB203" s="78"/>
      <c r="AC203" s="72">
        <v>5</v>
      </c>
      <c r="AD203" s="459" t="s">
        <v>71</v>
      </c>
      <c r="AE203" s="459"/>
      <c r="AF203" s="437"/>
      <c r="AG203" s="88">
        <v>2.0531739488870571</v>
      </c>
      <c r="AH203" s="89">
        <v>2.0484672742336372</v>
      </c>
      <c r="AI203" s="89">
        <v>2.0565162378743147</v>
      </c>
      <c r="AJ203" s="89">
        <v>2.2137305699481864</v>
      </c>
      <c r="AK203" s="89">
        <v>1.8492753623188405</v>
      </c>
      <c r="AL203" s="89">
        <v>1.7017543859649122</v>
      </c>
      <c r="AM203" s="89">
        <v>1.6923076923076923</v>
      </c>
      <c r="AN203" s="89">
        <v>1.6046511627906976</v>
      </c>
      <c r="AO203" s="89">
        <v>3</v>
      </c>
      <c r="AP203" s="78"/>
    </row>
    <row r="204" spans="1:42" s="55" customFormat="1" ht="17.100000000000001" customHeight="1">
      <c r="A204" s="72">
        <v>6</v>
      </c>
      <c r="B204" s="459" t="s">
        <v>72</v>
      </c>
      <c r="C204" s="459"/>
      <c r="D204" s="437"/>
      <c r="E204" s="74">
        <v>4242</v>
      </c>
      <c r="F204" s="75">
        <v>4199</v>
      </c>
      <c r="G204" s="75">
        <v>4141</v>
      </c>
      <c r="H204" s="75">
        <v>2095</v>
      </c>
      <c r="I204" s="75">
        <v>143</v>
      </c>
      <c r="J204" s="75">
        <v>1738</v>
      </c>
      <c r="K204" s="75">
        <v>165</v>
      </c>
      <c r="L204" s="75">
        <v>58</v>
      </c>
      <c r="M204" s="75">
        <v>43</v>
      </c>
      <c r="N204" s="78"/>
      <c r="O204" s="72">
        <v>6</v>
      </c>
      <c r="P204" s="459" t="s">
        <v>72</v>
      </c>
      <c r="Q204" s="459"/>
      <c r="R204" s="437"/>
      <c r="S204" s="74">
        <v>7616</v>
      </c>
      <c r="T204" s="75">
        <v>7563</v>
      </c>
      <c r="U204" s="75">
        <v>7474</v>
      </c>
      <c r="V204" s="75">
        <v>4538</v>
      </c>
      <c r="W204" s="75">
        <v>257</v>
      </c>
      <c r="X204" s="75">
        <v>2389</v>
      </c>
      <c r="Y204" s="75">
        <v>290</v>
      </c>
      <c r="Z204" s="75">
        <v>89</v>
      </c>
      <c r="AA204" s="75">
        <v>53</v>
      </c>
      <c r="AB204" s="78"/>
      <c r="AC204" s="72">
        <v>6</v>
      </c>
      <c r="AD204" s="459" t="s">
        <v>72</v>
      </c>
      <c r="AE204" s="459"/>
      <c r="AF204" s="437"/>
      <c r="AG204" s="88">
        <v>1.7953795379537953</v>
      </c>
      <c r="AH204" s="89">
        <v>1.8011431293165039</v>
      </c>
      <c r="AI204" s="89">
        <v>1.8048780487804879</v>
      </c>
      <c r="AJ204" s="89">
        <v>2.1661097852028641</v>
      </c>
      <c r="AK204" s="89">
        <v>1.7972027972027973</v>
      </c>
      <c r="AL204" s="89">
        <v>1.3745684695051783</v>
      </c>
      <c r="AM204" s="89">
        <v>1.7575757575757576</v>
      </c>
      <c r="AN204" s="89">
        <v>1.5344827586206897</v>
      </c>
      <c r="AO204" s="89">
        <v>1.2325581395348837</v>
      </c>
      <c r="AP204" s="78"/>
    </row>
    <row r="205" spans="1:42" s="55" customFormat="1" ht="17.100000000000001" customHeight="1">
      <c r="A205" s="72">
        <v>7</v>
      </c>
      <c r="B205" s="459" t="s">
        <v>73</v>
      </c>
      <c r="C205" s="459"/>
      <c r="D205" s="437"/>
      <c r="E205" s="74">
        <v>2361</v>
      </c>
      <c r="F205" s="75">
        <v>2335</v>
      </c>
      <c r="G205" s="75">
        <v>2289</v>
      </c>
      <c r="H205" s="75">
        <v>1649</v>
      </c>
      <c r="I205" s="75" t="s">
        <v>313</v>
      </c>
      <c r="J205" s="75">
        <v>603</v>
      </c>
      <c r="K205" s="75">
        <v>37</v>
      </c>
      <c r="L205" s="75">
        <v>46</v>
      </c>
      <c r="M205" s="75">
        <v>26</v>
      </c>
      <c r="N205" s="78"/>
      <c r="O205" s="72">
        <v>7</v>
      </c>
      <c r="P205" s="459" t="s">
        <v>73</v>
      </c>
      <c r="Q205" s="459"/>
      <c r="R205" s="437"/>
      <c r="S205" s="74">
        <v>4826</v>
      </c>
      <c r="T205" s="75">
        <v>4777</v>
      </c>
      <c r="U205" s="75">
        <v>4690</v>
      </c>
      <c r="V205" s="75">
        <v>3496</v>
      </c>
      <c r="W205" s="75" t="s">
        <v>313</v>
      </c>
      <c r="X205" s="75">
        <v>1126</v>
      </c>
      <c r="Y205" s="75">
        <v>68</v>
      </c>
      <c r="Z205" s="75">
        <v>87</v>
      </c>
      <c r="AA205" s="75">
        <v>49</v>
      </c>
      <c r="AB205" s="78"/>
      <c r="AC205" s="72">
        <v>7</v>
      </c>
      <c r="AD205" s="459" t="s">
        <v>73</v>
      </c>
      <c r="AE205" s="459"/>
      <c r="AF205" s="437"/>
      <c r="AG205" s="88">
        <v>2.0440491317238458</v>
      </c>
      <c r="AH205" s="89">
        <v>2.0458244111349035</v>
      </c>
      <c r="AI205" s="89">
        <v>2.0489296636085625</v>
      </c>
      <c r="AJ205" s="89">
        <v>2.1200727713765919</v>
      </c>
      <c r="AK205" s="89" t="s">
        <v>313</v>
      </c>
      <c r="AL205" s="89">
        <v>1.8673300165837479</v>
      </c>
      <c r="AM205" s="89">
        <v>1.8378378378378379</v>
      </c>
      <c r="AN205" s="89">
        <v>1.8913043478260869</v>
      </c>
      <c r="AO205" s="89">
        <v>1.8846153846153846</v>
      </c>
      <c r="AP205" s="78"/>
    </row>
    <row r="206" spans="1:42" s="55" customFormat="1" ht="17.100000000000001" customHeight="1">
      <c r="A206" s="72">
        <v>8</v>
      </c>
      <c r="B206" s="459" t="s">
        <v>74</v>
      </c>
      <c r="C206" s="459"/>
      <c r="D206" s="437"/>
      <c r="E206" s="74">
        <v>1076</v>
      </c>
      <c r="F206" s="75">
        <v>1070</v>
      </c>
      <c r="G206" s="75">
        <v>1040</v>
      </c>
      <c r="H206" s="75">
        <v>777</v>
      </c>
      <c r="I206" s="75" t="s">
        <v>313</v>
      </c>
      <c r="J206" s="75">
        <v>256</v>
      </c>
      <c r="K206" s="75">
        <v>7</v>
      </c>
      <c r="L206" s="75">
        <v>30</v>
      </c>
      <c r="M206" s="75">
        <v>6</v>
      </c>
      <c r="N206" s="78"/>
      <c r="O206" s="72">
        <v>8</v>
      </c>
      <c r="P206" s="459" t="s">
        <v>74</v>
      </c>
      <c r="Q206" s="459"/>
      <c r="R206" s="437"/>
      <c r="S206" s="74">
        <v>2146</v>
      </c>
      <c r="T206" s="75">
        <v>2131</v>
      </c>
      <c r="U206" s="75">
        <v>2082</v>
      </c>
      <c r="V206" s="75">
        <v>1627</v>
      </c>
      <c r="W206" s="75" t="s">
        <v>313</v>
      </c>
      <c r="X206" s="75">
        <v>446</v>
      </c>
      <c r="Y206" s="75">
        <v>9</v>
      </c>
      <c r="Z206" s="75">
        <v>49</v>
      </c>
      <c r="AA206" s="75">
        <v>15</v>
      </c>
      <c r="AB206" s="78"/>
      <c r="AC206" s="72">
        <v>8</v>
      </c>
      <c r="AD206" s="459" t="s">
        <v>74</v>
      </c>
      <c r="AE206" s="459"/>
      <c r="AF206" s="437"/>
      <c r="AG206" s="88">
        <v>1.9944237918215613</v>
      </c>
      <c r="AH206" s="89">
        <v>1.9915887850467289</v>
      </c>
      <c r="AI206" s="89">
        <v>2.0019230769230769</v>
      </c>
      <c r="AJ206" s="89">
        <v>2.0939510939510941</v>
      </c>
      <c r="AK206" s="89" t="s">
        <v>313</v>
      </c>
      <c r="AL206" s="89">
        <v>1.7421875</v>
      </c>
      <c r="AM206" s="89">
        <v>1.2857142857142858</v>
      </c>
      <c r="AN206" s="89">
        <v>1.6333333333333333</v>
      </c>
      <c r="AO206" s="89">
        <v>2.5</v>
      </c>
      <c r="AP206" s="78"/>
    </row>
    <row r="207" spans="1:42" s="55" customFormat="1" ht="17.100000000000001" customHeight="1">
      <c r="A207" s="72">
        <v>9</v>
      </c>
      <c r="B207" s="459" t="s">
        <v>75</v>
      </c>
      <c r="C207" s="459"/>
      <c r="D207" s="437"/>
      <c r="E207" s="74">
        <v>1620</v>
      </c>
      <c r="F207" s="75">
        <v>1609</v>
      </c>
      <c r="G207" s="75">
        <v>1567</v>
      </c>
      <c r="H207" s="75">
        <v>1231</v>
      </c>
      <c r="I207" s="75">
        <v>8</v>
      </c>
      <c r="J207" s="75">
        <v>310</v>
      </c>
      <c r="K207" s="75">
        <v>18</v>
      </c>
      <c r="L207" s="75">
        <v>42</v>
      </c>
      <c r="M207" s="75">
        <v>11</v>
      </c>
      <c r="N207" s="78"/>
      <c r="O207" s="72">
        <v>9</v>
      </c>
      <c r="P207" s="459" t="s">
        <v>75</v>
      </c>
      <c r="Q207" s="459"/>
      <c r="R207" s="437"/>
      <c r="S207" s="74">
        <v>3268</v>
      </c>
      <c r="T207" s="75">
        <v>3242</v>
      </c>
      <c r="U207" s="75">
        <v>3169</v>
      </c>
      <c r="V207" s="75">
        <v>2570</v>
      </c>
      <c r="W207" s="75">
        <v>11</v>
      </c>
      <c r="X207" s="75">
        <v>562</v>
      </c>
      <c r="Y207" s="75">
        <v>26</v>
      </c>
      <c r="Z207" s="75">
        <v>73</v>
      </c>
      <c r="AA207" s="75">
        <v>26</v>
      </c>
      <c r="AB207" s="78"/>
      <c r="AC207" s="72">
        <v>9</v>
      </c>
      <c r="AD207" s="459" t="s">
        <v>75</v>
      </c>
      <c r="AE207" s="459"/>
      <c r="AF207" s="437"/>
      <c r="AG207" s="88">
        <v>2.0172839506172839</v>
      </c>
      <c r="AH207" s="89">
        <v>2.01491609695463</v>
      </c>
      <c r="AI207" s="89">
        <v>2.0223356732610083</v>
      </c>
      <c r="AJ207" s="89">
        <v>2.0877335499593825</v>
      </c>
      <c r="AK207" s="89">
        <v>1.375</v>
      </c>
      <c r="AL207" s="89">
        <v>1.8129032258064517</v>
      </c>
      <c r="AM207" s="89">
        <v>1.4444444444444444</v>
      </c>
      <c r="AN207" s="89">
        <v>1.7380952380952381</v>
      </c>
      <c r="AO207" s="89">
        <v>2.3636363636363638</v>
      </c>
      <c r="AP207" s="78"/>
    </row>
    <row r="208" spans="1:42" s="55" customFormat="1" ht="17.100000000000001" customHeight="1">
      <c r="A208" s="72">
        <v>10</v>
      </c>
      <c r="B208" s="459" t="s">
        <v>76</v>
      </c>
      <c r="C208" s="459"/>
      <c r="D208" s="437"/>
      <c r="E208" s="74">
        <v>2036</v>
      </c>
      <c r="F208" s="75">
        <v>2029</v>
      </c>
      <c r="G208" s="75">
        <v>1977</v>
      </c>
      <c r="H208" s="75">
        <v>1175</v>
      </c>
      <c r="I208" s="75">
        <v>44</v>
      </c>
      <c r="J208" s="75">
        <v>719</v>
      </c>
      <c r="K208" s="75">
        <v>39</v>
      </c>
      <c r="L208" s="75">
        <v>52</v>
      </c>
      <c r="M208" s="75">
        <v>7</v>
      </c>
      <c r="N208" s="78"/>
      <c r="O208" s="72">
        <v>10</v>
      </c>
      <c r="P208" s="459" t="s">
        <v>76</v>
      </c>
      <c r="Q208" s="459"/>
      <c r="R208" s="437"/>
      <c r="S208" s="74">
        <v>3832</v>
      </c>
      <c r="T208" s="75">
        <v>3818</v>
      </c>
      <c r="U208" s="75">
        <v>3729</v>
      </c>
      <c r="V208" s="75">
        <v>2441</v>
      </c>
      <c r="W208" s="75">
        <v>50</v>
      </c>
      <c r="X208" s="75">
        <v>1165</v>
      </c>
      <c r="Y208" s="75">
        <v>73</v>
      </c>
      <c r="Z208" s="75">
        <v>89</v>
      </c>
      <c r="AA208" s="75">
        <v>14</v>
      </c>
      <c r="AB208" s="78"/>
      <c r="AC208" s="72">
        <v>10</v>
      </c>
      <c r="AD208" s="459" t="s">
        <v>76</v>
      </c>
      <c r="AE208" s="459"/>
      <c r="AF208" s="437"/>
      <c r="AG208" s="88">
        <v>1.882121807465619</v>
      </c>
      <c r="AH208" s="89">
        <v>1.8817151306062099</v>
      </c>
      <c r="AI208" s="89">
        <v>1.8861911987860394</v>
      </c>
      <c r="AJ208" s="89">
        <v>2.0774468085106381</v>
      </c>
      <c r="AK208" s="89">
        <v>1.1363636363636365</v>
      </c>
      <c r="AL208" s="89">
        <v>1.6203059805285118</v>
      </c>
      <c r="AM208" s="89">
        <v>1.8717948717948718</v>
      </c>
      <c r="AN208" s="89">
        <v>1.7115384615384615</v>
      </c>
      <c r="AO208" s="89">
        <v>2</v>
      </c>
      <c r="AP208" s="78"/>
    </row>
    <row r="209" spans="1:42" s="55" customFormat="1" ht="17.100000000000001" customHeight="1">
      <c r="A209" s="72">
        <v>11</v>
      </c>
      <c r="B209" s="459" t="s">
        <v>77</v>
      </c>
      <c r="C209" s="459"/>
      <c r="D209" s="437"/>
      <c r="E209" s="74">
        <v>2971</v>
      </c>
      <c r="F209" s="75">
        <v>2962</v>
      </c>
      <c r="G209" s="75">
        <v>2890</v>
      </c>
      <c r="H209" s="75">
        <v>1657</v>
      </c>
      <c r="I209" s="75">
        <v>384</v>
      </c>
      <c r="J209" s="75">
        <v>766</v>
      </c>
      <c r="K209" s="75">
        <v>83</v>
      </c>
      <c r="L209" s="75">
        <v>72</v>
      </c>
      <c r="M209" s="75">
        <v>9</v>
      </c>
      <c r="N209" s="78"/>
      <c r="O209" s="72">
        <v>11</v>
      </c>
      <c r="P209" s="459" t="s">
        <v>77</v>
      </c>
      <c r="Q209" s="459"/>
      <c r="R209" s="437"/>
      <c r="S209" s="74">
        <v>5715</v>
      </c>
      <c r="T209" s="75">
        <v>5696</v>
      </c>
      <c r="U209" s="75">
        <v>5582</v>
      </c>
      <c r="V209" s="75">
        <v>3564</v>
      </c>
      <c r="W209" s="75">
        <v>610</v>
      </c>
      <c r="X209" s="75">
        <v>1249</v>
      </c>
      <c r="Y209" s="75">
        <v>159</v>
      </c>
      <c r="Z209" s="75">
        <v>114</v>
      </c>
      <c r="AA209" s="75">
        <v>19</v>
      </c>
      <c r="AB209" s="78"/>
      <c r="AC209" s="72">
        <v>11</v>
      </c>
      <c r="AD209" s="459" t="s">
        <v>77</v>
      </c>
      <c r="AE209" s="459"/>
      <c r="AF209" s="437"/>
      <c r="AG209" s="88">
        <v>1.9235947492426793</v>
      </c>
      <c r="AH209" s="89">
        <v>1.9230249831195139</v>
      </c>
      <c r="AI209" s="89">
        <v>1.9314878892733565</v>
      </c>
      <c r="AJ209" s="89">
        <v>2.1508750754375376</v>
      </c>
      <c r="AK209" s="89">
        <v>1.5885416666666667</v>
      </c>
      <c r="AL209" s="89">
        <v>1.6305483028720626</v>
      </c>
      <c r="AM209" s="89">
        <v>1.9156626506024097</v>
      </c>
      <c r="AN209" s="89">
        <v>1.5833333333333333</v>
      </c>
      <c r="AO209" s="89">
        <v>2.1111111111111112</v>
      </c>
      <c r="AP209" s="78"/>
    </row>
    <row r="210" spans="1:42" s="55" customFormat="1" ht="17.100000000000001" customHeight="1">
      <c r="A210" s="72">
        <v>12</v>
      </c>
      <c r="B210" s="459" t="s">
        <v>78</v>
      </c>
      <c r="C210" s="459"/>
      <c r="D210" s="437"/>
      <c r="E210" s="74">
        <v>3312</v>
      </c>
      <c r="F210" s="75">
        <v>3294</v>
      </c>
      <c r="G210" s="75">
        <v>3211</v>
      </c>
      <c r="H210" s="75">
        <v>2497</v>
      </c>
      <c r="I210" s="75">
        <v>30</v>
      </c>
      <c r="J210" s="75">
        <v>642</v>
      </c>
      <c r="K210" s="75">
        <v>42</v>
      </c>
      <c r="L210" s="75">
        <v>83</v>
      </c>
      <c r="M210" s="75">
        <v>18</v>
      </c>
      <c r="N210" s="78"/>
      <c r="O210" s="72">
        <v>12</v>
      </c>
      <c r="P210" s="459" t="s">
        <v>78</v>
      </c>
      <c r="Q210" s="459"/>
      <c r="R210" s="437"/>
      <c r="S210" s="74">
        <v>6830</v>
      </c>
      <c r="T210" s="75">
        <v>6787</v>
      </c>
      <c r="U210" s="75">
        <v>6640</v>
      </c>
      <c r="V210" s="75">
        <v>5296</v>
      </c>
      <c r="W210" s="75">
        <v>61</v>
      </c>
      <c r="X210" s="75">
        <v>1198</v>
      </c>
      <c r="Y210" s="75">
        <v>85</v>
      </c>
      <c r="Z210" s="75">
        <v>147</v>
      </c>
      <c r="AA210" s="75">
        <v>43</v>
      </c>
      <c r="AB210" s="78"/>
      <c r="AC210" s="72">
        <v>12</v>
      </c>
      <c r="AD210" s="459" t="s">
        <v>78</v>
      </c>
      <c r="AE210" s="459"/>
      <c r="AF210" s="437"/>
      <c r="AG210" s="88">
        <v>2.0621980676328504</v>
      </c>
      <c r="AH210" s="89">
        <v>2.0604128718882819</v>
      </c>
      <c r="AI210" s="89">
        <v>2.067891622547493</v>
      </c>
      <c r="AJ210" s="89">
        <v>2.1209451341609933</v>
      </c>
      <c r="AK210" s="89">
        <v>2.0333333333333332</v>
      </c>
      <c r="AL210" s="89">
        <v>1.8660436137071652</v>
      </c>
      <c r="AM210" s="89">
        <v>2.0238095238095237</v>
      </c>
      <c r="AN210" s="89">
        <v>1.7710843373493976</v>
      </c>
      <c r="AO210" s="89">
        <v>2.3888888888888888</v>
      </c>
      <c r="AP210" s="78"/>
    </row>
    <row r="211" spans="1:42" s="55" customFormat="1" ht="17.100000000000001" customHeight="1">
      <c r="A211" s="72">
        <v>13</v>
      </c>
      <c r="B211" s="459" t="s">
        <v>79</v>
      </c>
      <c r="C211" s="459"/>
      <c r="D211" s="437"/>
      <c r="E211" s="74">
        <v>2991</v>
      </c>
      <c r="F211" s="75">
        <v>2964</v>
      </c>
      <c r="G211" s="75">
        <v>2895</v>
      </c>
      <c r="H211" s="75">
        <v>2373</v>
      </c>
      <c r="I211" s="75">
        <v>227</v>
      </c>
      <c r="J211" s="75">
        <v>276</v>
      </c>
      <c r="K211" s="75">
        <v>19</v>
      </c>
      <c r="L211" s="75">
        <v>69</v>
      </c>
      <c r="M211" s="75">
        <v>27</v>
      </c>
      <c r="N211" s="78"/>
      <c r="O211" s="72">
        <v>13</v>
      </c>
      <c r="P211" s="459" t="s">
        <v>79</v>
      </c>
      <c r="Q211" s="459"/>
      <c r="R211" s="437"/>
      <c r="S211" s="74">
        <v>6710</v>
      </c>
      <c r="T211" s="75">
        <v>6667</v>
      </c>
      <c r="U211" s="75">
        <v>6531</v>
      </c>
      <c r="V211" s="75">
        <v>5563</v>
      </c>
      <c r="W211" s="75">
        <v>346</v>
      </c>
      <c r="X211" s="75">
        <v>583</v>
      </c>
      <c r="Y211" s="75">
        <v>39</v>
      </c>
      <c r="Z211" s="75">
        <v>136</v>
      </c>
      <c r="AA211" s="75">
        <v>43</v>
      </c>
      <c r="AB211" s="78"/>
      <c r="AC211" s="72">
        <v>13</v>
      </c>
      <c r="AD211" s="459" t="s">
        <v>79</v>
      </c>
      <c r="AE211" s="459"/>
      <c r="AF211" s="437"/>
      <c r="AG211" s="88">
        <v>2.2433968572383818</v>
      </c>
      <c r="AH211" s="89">
        <v>2.2493252361673415</v>
      </c>
      <c r="AI211" s="89">
        <v>2.255958549222798</v>
      </c>
      <c r="AJ211" s="89">
        <v>2.344289928360725</v>
      </c>
      <c r="AK211" s="89">
        <v>1.5242290748898679</v>
      </c>
      <c r="AL211" s="89">
        <v>2.11231884057971</v>
      </c>
      <c r="AM211" s="89">
        <v>2.0526315789473686</v>
      </c>
      <c r="AN211" s="89">
        <v>1.9710144927536233</v>
      </c>
      <c r="AO211" s="89">
        <v>1.5925925925925926</v>
      </c>
      <c r="AP211" s="78"/>
    </row>
    <row r="212" spans="1:42" s="55" customFormat="1" ht="17.100000000000001" customHeight="1">
      <c r="A212" s="72">
        <v>14</v>
      </c>
      <c r="B212" s="459" t="s">
        <v>80</v>
      </c>
      <c r="C212" s="459"/>
      <c r="D212" s="437"/>
      <c r="E212" s="74">
        <v>3162</v>
      </c>
      <c r="F212" s="75">
        <v>3146</v>
      </c>
      <c r="G212" s="75">
        <v>3088</v>
      </c>
      <c r="H212" s="75">
        <v>2315</v>
      </c>
      <c r="I212" s="75">
        <v>468</v>
      </c>
      <c r="J212" s="75">
        <v>285</v>
      </c>
      <c r="K212" s="75">
        <v>20</v>
      </c>
      <c r="L212" s="75">
        <v>58</v>
      </c>
      <c r="M212" s="75">
        <v>16</v>
      </c>
      <c r="N212" s="78"/>
      <c r="O212" s="72">
        <v>14</v>
      </c>
      <c r="P212" s="459" t="s">
        <v>80</v>
      </c>
      <c r="Q212" s="459"/>
      <c r="R212" s="437"/>
      <c r="S212" s="74">
        <v>6715</v>
      </c>
      <c r="T212" s="75">
        <v>6681</v>
      </c>
      <c r="U212" s="75">
        <v>6578</v>
      </c>
      <c r="V212" s="75">
        <v>5134</v>
      </c>
      <c r="W212" s="75">
        <v>871</v>
      </c>
      <c r="X212" s="75">
        <v>545</v>
      </c>
      <c r="Y212" s="75">
        <v>28</v>
      </c>
      <c r="Z212" s="75">
        <v>103</v>
      </c>
      <c r="AA212" s="75">
        <v>34</v>
      </c>
      <c r="AB212" s="78"/>
      <c r="AC212" s="72">
        <v>14</v>
      </c>
      <c r="AD212" s="459" t="s">
        <v>80</v>
      </c>
      <c r="AE212" s="459"/>
      <c r="AF212" s="437"/>
      <c r="AG212" s="88">
        <v>2.1236559139784945</v>
      </c>
      <c r="AH212" s="89">
        <v>2.1236490781945325</v>
      </c>
      <c r="AI212" s="89">
        <v>2.1301813471502591</v>
      </c>
      <c r="AJ212" s="89">
        <v>2.2177105831533477</v>
      </c>
      <c r="AK212" s="89">
        <v>1.8611111111111112</v>
      </c>
      <c r="AL212" s="89">
        <v>1.9122807017543859</v>
      </c>
      <c r="AM212" s="89">
        <v>1.4</v>
      </c>
      <c r="AN212" s="89">
        <v>1.7758620689655173</v>
      </c>
      <c r="AO212" s="89">
        <v>2.125</v>
      </c>
      <c r="AP212" s="78"/>
    </row>
    <row r="213" spans="1:42" s="55" customFormat="1" ht="17.100000000000001" customHeight="1">
      <c r="A213" s="72">
        <v>15</v>
      </c>
      <c r="B213" s="459" t="s">
        <v>81</v>
      </c>
      <c r="C213" s="459"/>
      <c r="D213" s="437"/>
      <c r="E213" s="74">
        <v>5512</v>
      </c>
      <c r="F213" s="75">
        <v>5462</v>
      </c>
      <c r="G213" s="75">
        <v>5375</v>
      </c>
      <c r="H213" s="75">
        <v>4145</v>
      </c>
      <c r="I213" s="75">
        <v>399</v>
      </c>
      <c r="J213" s="75">
        <v>792</v>
      </c>
      <c r="K213" s="75">
        <v>39</v>
      </c>
      <c r="L213" s="75">
        <v>87</v>
      </c>
      <c r="M213" s="75">
        <v>50</v>
      </c>
      <c r="N213" s="78"/>
      <c r="O213" s="72">
        <v>15</v>
      </c>
      <c r="P213" s="459" t="s">
        <v>81</v>
      </c>
      <c r="Q213" s="459"/>
      <c r="R213" s="437"/>
      <c r="S213" s="74">
        <v>12425</v>
      </c>
      <c r="T213" s="75">
        <v>12341</v>
      </c>
      <c r="U213" s="75">
        <v>12181</v>
      </c>
      <c r="V213" s="75">
        <v>9699</v>
      </c>
      <c r="W213" s="75">
        <v>832</v>
      </c>
      <c r="X213" s="75">
        <v>1575</v>
      </c>
      <c r="Y213" s="75">
        <v>75</v>
      </c>
      <c r="Z213" s="75">
        <v>160</v>
      </c>
      <c r="AA213" s="75">
        <v>84</v>
      </c>
      <c r="AB213" s="78"/>
      <c r="AC213" s="72">
        <v>15</v>
      </c>
      <c r="AD213" s="459" t="s">
        <v>81</v>
      </c>
      <c r="AE213" s="459"/>
      <c r="AF213" s="437"/>
      <c r="AG213" s="88">
        <v>2.2541727140783743</v>
      </c>
      <c r="AH213" s="89">
        <v>2.2594287806664224</v>
      </c>
      <c r="AI213" s="89">
        <v>2.2662325581395351</v>
      </c>
      <c r="AJ213" s="89">
        <v>2.3399276236429434</v>
      </c>
      <c r="AK213" s="89">
        <v>2.0852130325814535</v>
      </c>
      <c r="AL213" s="89">
        <v>1.9886363636363635</v>
      </c>
      <c r="AM213" s="89">
        <v>1.9230769230769231</v>
      </c>
      <c r="AN213" s="89">
        <v>1.8390804597701149</v>
      </c>
      <c r="AO213" s="89">
        <v>1.68</v>
      </c>
      <c r="AP213" s="78"/>
    </row>
    <row r="214" spans="1:42" s="55" customFormat="1" ht="17.100000000000001" customHeight="1">
      <c r="A214" s="72">
        <v>16</v>
      </c>
      <c r="B214" s="459" t="s">
        <v>82</v>
      </c>
      <c r="C214" s="459"/>
      <c r="D214" s="437"/>
      <c r="E214" s="74">
        <v>4719</v>
      </c>
      <c r="F214" s="75">
        <v>4694</v>
      </c>
      <c r="G214" s="75">
        <v>4610</v>
      </c>
      <c r="H214" s="75">
        <v>3245</v>
      </c>
      <c r="I214" s="75">
        <v>495</v>
      </c>
      <c r="J214" s="75">
        <v>803</v>
      </c>
      <c r="K214" s="75">
        <v>67</v>
      </c>
      <c r="L214" s="75">
        <v>84</v>
      </c>
      <c r="M214" s="75">
        <v>25</v>
      </c>
      <c r="N214" s="78"/>
      <c r="O214" s="72">
        <v>16</v>
      </c>
      <c r="P214" s="459" t="s">
        <v>82</v>
      </c>
      <c r="Q214" s="459"/>
      <c r="R214" s="437"/>
      <c r="S214" s="74">
        <v>10457</v>
      </c>
      <c r="T214" s="75">
        <v>10401</v>
      </c>
      <c r="U214" s="75">
        <v>10245</v>
      </c>
      <c r="V214" s="75">
        <v>7665</v>
      </c>
      <c r="W214" s="75">
        <v>931</v>
      </c>
      <c r="X214" s="75">
        <v>1493</v>
      </c>
      <c r="Y214" s="75">
        <v>156</v>
      </c>
      <c r="Z214" s="75">
        <v>156</v>
      </c>
      <c r="AA214" s="75">
        <v>56</v>
      </c>
      <c r="AB214" s="78"/>
      <c r="AC214" s="72">
        <v>16</v>
      </c>
      <c r="AD214" s="459" t="s">
        <v>82</v>
      </c>
      <c r="AE214" s="459"/>
      <c r="AF214" s="437"/>
      <c r="AG214" s="88">
        <v>2.2159355795719433</v>
      </c>
      <c r="AH214" s="89">
        <v>2.215807413719642</v>
      </c>
      <c r="AI214" s="89">
        <v>2.2223427331887202</v>
      </c>
      <c r="AJ214" s="89">
        <v>2.3620955315870571</v>
      </c>
      <c r="AK214" s="89">
        <v>1.8808080808080807</v>
      </c>
      <c r="AL214" s="89">
        <v>1.8592777085927772</v>
      </c>
      <c r="AM214" s="89">
        <v>2.3283582089552239</v>
      </c>
      <c r="AN214" s="89">
        <v>1.8571428571428572</v>
      </c>
      <c r="AO214" s="89">
        <v>2.2400000000000002</v>
      </c>
      <c r="AP214" s="78"/>
    </row>
    <row r="215" spans="1:42" s="55" customFormat="1" ht="17.100000000000001" customHeight="1">
      <c r="A215" s="72">
        <v>17</v>
      </c>
      <c r="B215" s="459" t="s">
        <v>83</v>
      </c>
      <c r="C215" s="459"/>
      <c r="D215" s="437"/>
      <c r="E215" s="74">
        <v>4900</v>
      </c>
      <c r="F215" s="75">
        <v>4823</v>
      </c>
      <c r="G215" s="75">
        <v>4651</v>
      </c>
      <c r="H215" s="75">
        <v>3689</v>
      </c>
      <c r="I215" s="75">
        <v>182</v>
      </c>
      <c r="J215" s="75">
        <v>740</v>
      </c>
      <c r="K215" s="75">
        <v>40</v>
      </c>
      <c r="L215" s="75">
        <v>172</v>
      </c>
      <c r="M215" s="75">
        <v>77</v>
      </c>
      <c r="N215" s="78"/>
      <c r="O215" s="72">
        <v>17</v>
      </c>
      <c r="P215" s="459" t="s">
        <v>83</v>
      </c>
      <c r="Q215" s="459"/>
      <c r="R215" s="437"/>
      <c r="S215" s="74">
        <v>10443</v>
      </c>
      <c r="T215" s="75">
        <v>10351</v>
      </c>
      <c r="U215" s="75">
        <v>10036</v>
      </c>
      <c r="V215" s="75">
        <v>8421</v>
      </c>
      <c r="W215" s="75">
        <v>379</v>
      </c>
      <c r="X215" s="75">
        <v>1166</v>
      </c>
      <c r="Y215" s="75">
        <v>70</v>
      </c>
      <c r="Z215" s="75">
        <v>315</v>
      </c>
      <c r="AA215" s="75">
        <v>92</v>
      </c>
      <c r="AB215" s="78"/>
      <c r="AC215" s="72">
        <v>17</v>
      </c>
      <c r="AD215" s="459" t="s">
        <v>83</v>
      </c>
      <c r="AE215" s="459"/>
      <c r="AF215" s="437"/>
      <c r="AG215" s="88">
        <v>2.1312244897959185</v>
      </c>
      <c r="AH215" s="89">
        <v>2.1461745801368441</v>
      </c>
      <c r="AI215" s="89">
        <v>2.1578155235433241</v>
      </c>
      <c r="AJ215" s="89">
        <v>2.2827324478178368</v>
      </c>
      <c r="AK215" s="89">
        <v>2.0824175824175826</v>
      </c>
      <c r="AL215" s="89">
        <v>1.5756756756756756</v>
      </c>
      <c r="AM215" s="89">
        <v>1.75</v>
      </c>
      <c r="AN215" s="89">
        <v>1.8313953488372092</v>
      </c>
      <c r="AO215" s="89">
        <v>1.1948051948051948</v>
      </c>
      <c r="AP215" s="78"/>
    </row>
    <row r="216" spans="1:42" s="55" customFormat="1" ht="17.100000000000001" customHeight="1">
      <c r="A216" s="72">
        <v>18</v>
      </c>
      <c r="B216" s="459" t="s">
        <v>84</v>
      </c>
      <c r="C216" s="459"/>
      <c r="D216" s="437"/>
      <c r="E216" s="74">
        <v>1714</v>
      </c>
      <c r="F216" s="75">
        <v>1700</v>
      </c>
      <c r="G216" s="75">
        <v>1659</v>
      </c>
      <c r="H216" s="75">
        <v>1246</v>
      </c>
      <c r="I216" s="75">
        <v>343</v>
      </c>
      <c r="J216" s="75">
        <v>65</v>
      </c>
      <c r="K216" s="75">
        <v>5</v>
      </c>
      <c r="L216" s="75">
        <v>41</v>
      </c>
      <c r="M216" s="75">
        <v>14</v>
      </c>
      <c r="N216" s="78"/>
      <c r="O216" s="72">
        <v>18</v>
      </c>
      <c r="P216" s="459" t="s">
        <v>84</v>
      </c>
      <c r="Q216" s="459"/>
      <c r="R216" s="437"/>
      <c r="S216" s="74">
        <v>3458</v>
      </c>
      <c r="T216" s="75">
        <v>3429</v>
      </c>
      <c r="U216" s="75">
        <v>3356</v>
      </c>
      <c r="V216" s="75">
        <v>2660</v>
      </c>
      <c r="W216" s="75">
        <v>549</v>
      </c>
      <c r="X216" s="75">
        <v>140</v>
      </c>
      <c r="Y216" s="75">
        <v>7</v>
      </c>
      <c r="Z216" s="75">
        <v>73</v>
      </c>
      <c r="AA216" s="75">
        <v>29</v>
      </c>
      <c r="AB216" s="78"/>
      <c r="AC216" s="72">
        <v>18</v>
      </c>
      <c r="AD216" s="459" t="s">
        <v>84</v>
      </c>
      <c r="AE216" s="459"/>
      <c r="AF216" s="437"/>
      <c r="AG216" s="88">
        <v>2.0175029171528589</v>
      </c>
      <c r="AH216" s="89">
        <v>2.0170588235294118</v>
      </c>
      <c r="AI216" s="89">
        <v>2.0229053646775164</v>
      </c>
      <c r="AJ216" s="89">
        <v>2.1348314606741572</v>
      </c>
      <c r="AK216" s="89">
        <v>1.6005830903790088</v>
      </c>
      <c r="AL216" s="89">
        <v>2.1538461538461537</v>
      </c>
      <c r="AM216" s="89">
        <v>1.4</v>
      </c>
      <c r="AN216" s="89">
        <v>1.7804878048780488</v>
      </c>
      <c r="AO216" s="89">
        <v>2.0714285714285716</v>
      </c>
      <c r="AP216" s="78"/>
    </row>
  </sheetData>
  <mergeCells count="165">
    <mergeCell ref="B212:C212"/>
    <mergeCell ref="P212:Q212"/>
    <mergeCell ref="AD212:AE212"/>
    <mergeCell ref="B213:C213"/>
    <mergeCell ref="P213:Q213"/>
    <mergeCell ref="AD213:AE213"/>
    <mergeCell ref="B216:C216"/>
    <mergeCell ref="P216:Q216"/>
    <mergeCell ref="AD216:AE216"/>
    <mergeCell ref="B214:C214"/>
    <mergeCell ref="P214:Q214"/>
    <mergeCell ref="AD214:AE214"/>
    <mergeCell ref="B215:C215"/>
    <mergeCell ref="P215:Q215"/>
    <mergeCell ref="AD215:AE215"/>
    <mergeCell ref="B209:C209"/>
    <mergeCell ref="P209:Q209"/>
    <mergeCell ref="AD209:AE209"/>
    <mergeCell ref="B210:C210"/>
    <mergeCell ref="P210:Q210"/>
    <mergeCell ref="AD210:AE210"/>
    <mergeCell ref="B211:C211"/>
    <mergeCell ref="P211:Q211"/>
    <mergeCell ref="AD211:AE211"/>
    <mergeCell ref="B206:C206"/>
    <mergeCell ref="P206:Q206"/>
    <mergeCell ref="AD206:AE206"/>
    <mergeCell ref="B207:C207"/>
    <mergeCell ref="P207:Q207"/>
    <mergeCell ref="AD207:AE207"/>
    <mergeCell ref="B208:C208"/>
    <mergeCell ref="P208:Q208"/>
    <mergeCell ref="AD208:AE208"/>
    <mergeCell ref="B203:C203"/>
    <mergeCell ref="P203:Q203"/>
    <mergeCell ref="AD203:AE203"/>
    <mergeCell ref="B204:C204"/>
    <mergeCell ref="P204:Q204"/>
    <mergeCell ref="AD204:AE204"/>
    <mergeCell ref="B205:C205"/>
    <mergeCell ref="P205:Q205"/>
    <mergeCell ref="AD205:AE205"/>
    <mergeCell ref="B200:C200"/>
    <mergeCell ref="P200:Q200"/>
    <mergeCell ref="AD200:AE200"/>
    <mergeCell ref="B201:C201"/>
    <mergeCell ref="P201:Q201"/>
    <mergeCell ref="AD201:AE201"/>
    <mergeCell ref="B202:C202"/>
    <mergeCell ref="P202:Q202"/>
    <mergeCell ref="AD202:AE202"/>
    <mergeCell ref="AC6:AE6"/>
    <mergeCell ref="B199:C199"/>
    <mergeCell ref="P199:Q199"/>
    <mergeCell ref="AD199:AE199"/>
    <mergeCell ref="X4:X5"/>
    <mergeCell ref="Y4:Y5"/>
    <mergeCell ref="AI4:AI5"/>
    <mergeCell ref="A2:C5"/>
    <mergeCell ref="E2:E5"/>
    <mergeCell ref="F2:L2"/>
    <mergeCell ref="F3:F5"/>
    <mergeCell ref="G3:K3"/>
    <mergeCell ref="L3:L5"/>
    <mergeCell ref="G4:G5"/>
    <mergeCell ref="H4:H5"/>
    <mergeCell ref="I4:I5"/>
    <mergeCell ref="J4:J5"/>
    <mergeCell ref="K4:K5"/>
    <mergeCell ref="M2:M5"/>
    <mergeCell ref="AC75:AE78"/>
    <mergeCell ref="AG75:AG78"/>
    <mergeCell ref="U77:U78"/>
    <mergeCell ref="V77:V78"/>
    <mergeCell ref="W77:W78"/>
    <mergeCell ref="AO2:AO5"/>
    <mergeCell ref="T3:T5"/>
    <mergeCell ref="U3:Y3"/>
    <mergeCell ref="Z3:Z5"/>
    <mergeCell ref="AH3:AH5"/>
    <mergeCell ref="T2:Z2"/>
    <mergeCell ref="AA2:AA5"/>
    <mergeCell ref="AC2:AE5"/>
    <mergeCell ref="AG2:AG5"/>
    <mergeCell ref="AH2:AN2"/>
    <mergeCell ref="AI3:AM3"/>
    <mergeCell ref="AN3:AN5"/>
    <mergeCell ref="AM4:AM5"/>
    <mergeCell ref="AJ4:AJ5"/>
    <mergeCell ref="AK4:AK5"/>
    <mergeCell ref="AL4:AL5"/>
    <mergeCell ref="U4:U5"/>
    <mergeCell ref="V4:V5"/>
    <mergeCell ref="W4:W5"/>
    <mergeCell ref="X77:X78"/>
    <mergeCell ref="Y77:Y78"/>
    <mergeCell ref="O2:Q5"/>
    <mergeCell ref="S2:S5"/>
    <mergeCell ref="A75:C78"/>
    <mergeCell ref="E75:E78"/>
    <mergeCell ref="F75:L75"/>
    <mergeCell ref="M75:M78"/>
    <mergeCell ref="O75:Q78"/>
    <mergeCell ref="A6:C6"/>
    <mergeCell ref="O6:Q6"/>
    <mergeCell ref="AI77:AI78"/>
    <mergeCell ref="AJ77:AJ78"/>
    <mergeCell ref="AK77:AK78"/>
    <mergeCell ref="AL77:AL78"/>
    <mergeCell ref="AM77:AM78"/>
    <mergeCell ref="AH75:AN75"/>
    <mergeCell ref="AO75:AO78"/>
    <mergeCell ref="F76:F78"/>
    <mergeCell ref="G76:K76"/>
    <mergeCell ref="L76:L78"/>
    <mergeCell ref="T76:T78"/>
    <mergeCell ref="U76:Y76"/>
    <mergeCell ref="Z76:Z78"/>
    <mergeCell ref="AH76:AH78"/>
    <mergeCell ref="AI76:AM76"/>
    <mergeCell ref="AN76:AN78"/>
    <mergeCell ref="G77:G78"/>
    <mergeCell ref="H77:H78"/>
    <mergeCell ref="I77:I78"/>
    <mergeCell ref="J77:J78"/>
    <mergeCell ref="K77:K78"/>
    <mergeCell ref="S75:S78"/>
    <mergeCell ref="T75:Z75"/>
    <mergeCell ref="AA75:AA78"/>
    <mergeCell ref="AC145:AE148"/>
    <mergeCell ref="AG145:AG148"/>
    <mergeCell ref="U147:U148"/>
    <mergeCell ref="V147:V148"/>
    <mergeCell ref="W147:W148"/>
    <mergeCell ref="X147:X148"/>
    <mergeCell ref="Y147:Y148"/>
    <mergeCell ref="A145:C148"/>
    <mergeCell ref="E145:E148"/>
    <mergeCell ref="F145:L145"/>
    <mergeCell ref="M145:M148"/>
    <mergeCell ref="O145:Q148"/>
    <mergeCell ref="AI147:AI148"/>
    <mergeCell ref="AJ147:AJ148"/>
    <mergeCell ref="AK147:AK148"/>
    <mergeCell ref="AL147:AL148"/>
    <mergeCell ref="AM147:AM148"/>
    <mergeCell ref="AH145:AN145"/>
    <mergeCell ref="AO145:AO148"/>
    <mergeCell ref="F146:F148"/>
    <mergeCell ref="G146:K146"/>
    <mergeCell ref="L146:L148"/>
    <mergeCell ref="T146:T148"/>
    <mergeCell ref="U146:Y146"/>
    <mergeCell ref="Z146:Z148"/>
    <mergeCell ref="AH146:AH148"/>
    <mergeCell ref="AI146:AM146"/>
    <mergeCell ref="AN146:AN148"/>
    <mergeCell ref="G147:G148"/>
    <mergeCell ref="H147:H148"/>
    <mergeCell ref="I147:I148"/>
    <mergeCell ref="J147:J148"/>
    <mergeCell ref="K147:K148"/>
    <mergeCell ref="S145:S148"/>
    <mergeCell ref="T145:Z145"/>
    <mergeCell ref="AA145:AA148"/>
  </mergeCells>
  <phoneticPr fontId="1"/>
  <printOptions horizontalCentered="1"/>
  <pageMargins left="0.59055118110236227" right="0.59055118110236227" top="0.59055118110236227" bottom="0.39370078740157483" header="0.31496062992125984" footer="0.31496062992125984"/>
  <pageSetup paperSize="9" scale="65" orientation="portrait" r:id="rId1"/>
  <rowBreaks count="2" manualBreakCount="2">
    <brk id="73" max="16383" man="1"/>
    <brk id="143" max="16383" man="1"/>
  </rowBreaks>
  <colBreaks count="3" manualBreakCount="3">
    <brk id="14" max="1048575" man="1"/>
    <brk id="28" max="1048575" man="1"/>
    <brk id="42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0000"/>
  </sheetPr>
  <dimension ref="A1:AS222"/>
  <sheetViews>
    <sheetView view="pageBreakPreview" zoomScale="90" zoomScaleNormal="100" zoomScaleSheetLayoutView="90" workbookViewId="0">
      <pane xSplit="4" ySplit="5" topLeftCell="O21" activePane="bottomRight" state="frozen"/>
      <selection pane="topRight" activeCell="E1" sqref="E1"/>
      <selection pane="bottomLeft" activeCell="A6" sqref="A6"/>
      <selection pane="bottomRight" activeCell="AN28" sqref="AN28"/>
    </sheetView>
  </sheetViews>
  <sheetFormatPr defaultRowHeight="11.25"/>
  <cols>
    <col min="1" max="2" width="3.625" style="1" customWidth="1"/>
    <col min="3" max="3" width="10.625" style="1" customWidth="1"/>
    <col min="4" max="4" width="2.625" style="2" customWidth="1"/>
    <col min="5" max="9" width="6.375" style="1" customWidth="1"/>
    <col min="10" max="14" width="5.625" style="1" customWidth="1"/>
    <col min="15" max="19" width="6.625" style="1" customWidth="1"/>
    <col min="20" max="23" width="5.625" style="1" customWidth="1"/>
    <col min="24" max="24" width="5.625" style="2" customWidth="1"/>
    <col min="25" max="25" width="1.625" style="2" customWidth="1"/>
    <col min="26" max="27" width="8.5" style="1" customWidth="1"/>
    <col min="28" max="28" width="7.125" style="1" customWidth="1"/>
    <col min="29" max="30" width="8.625" style="1" customWidth="1"/>
    <col min="31" max="31" width="6.875" style="1" customWidth="1"/>
    <col min="32" max="33" width="8.625" style="1" customWidth="1"/>
    <col min="34" max="34" width="6.75" style="1" customWidth="1"/>
    <col min="35" max="36" width="9.125" style="1" customWidth="1"/>
    <col min="37" max="37" width="7.25" style="1" customWidth="1"/>
    <col min="38" max="39" width="8.125" style="1" customWidth="1"/>
    <col min="40" max="40" width="8.875" style="1" customWidth="1"/>
    <col min="41" max="41" width="1.625" style="1" customWidth="1"/>
    <col min="42" max="43" width="3.625" style="1" customWidth="1"/>
    <col min="44" max="44" width="10.625" style="1" customWidth="1"/>
    <col min="45" max="45" width="2.625" style="2" customWidth="1"/>
    <col min="46" max="46" width="2.625" style="1" customWidth="1"/>
    <col min="47" max="16384" width="9" style="1"/>
  </cols>
  <sheetData>
    <row r="1" spans="1:45" ht="24" customHeight="1" thickBot="1">
      <c r="A1" s="13"/>
      <c r="B1" s="14"/>
      <c r="C1" s="14"/>
      <c r="D1" s="15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6" t="s">
        <v>332</v>
      </c>
      <c r="Y1" s="16"/>
      <c r="Z1" s="13" t="s">
        <v>333</v>
      </c>
      <c r="AA1" s="14"/>
      <c r="AB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3"/>
      <c r="AQ1" s="14"/>
      <c r="AR1" s="14"/>
      <c r="AS1" s="15"/>
    </row>
    <row r="2" spans="1:45" s="55" customFormat="1" ht="13.5" customHeight="1" thickTop="1">
      <c r="A2" s="517" t="s">
        <v>308</v>
      </c>
      <c r="B2" s="518"/>
      <c r="C2" s="518"/>
      <c r="D2" s="52"/>
      <c r="E2" s="521" t="s">
        <v>0</v>
      </c>
      <c r="F2" s="522"/>
      <c r="G2" s="522"/>
      <c r="H2" s="522"/>
      <c r="I2" s="522"/>
      <c r="J2" s="522"/>
      <c r="K2" s="522"/>
      <c r="L2" s="522"/>
      <c r="M2" s="522"/>
      <c r="N2" s="522"/>
      <c r="O2" s="522"/>
      <c r="P2" s="522"/>
      <c r="Q2" s="522"/>
      <c r="R2" s="522"/>
      <c r="S2" s="522"/>
      <c r="T2" s="522"/>
      <c r="U2" s="522"/>
      <c r="V2" s="522"/>
      <c r="W2" s="522"/>
      <c r="X2" s="522"/>
      <c r="Y2" s="53"/>
      <c r="Z2" s="521" t="s">
        <v>0</v>
      </c>
      <c r="AA2" s="522"/>
      <c r="AB2" s="523"/>
      <c r="AC2" s="521" t="s">
        <v>320</v>
      </c>
      <c r="AD2" s="522"/>
      <c r="AE2" s="522"/>
      <c r="AF2" s="522"/>
      <c r="AG2" s="522"/>
      <c r="AH2" s="522"/>
      <c r="AI2" s="522"/>
      <c r="AJ2" s="522"/>
      <c r="AK2" s="523"/>
      <c r="AL2" s="524" t="s">
        <v>309</v>
      </c>
      <c r="AM2" s="524"/>
      <c r="AN2" s="525"/>
      <c r="AO2" s="52"/>
      <c r="AP2" s="539" t="s">
        <v>308</v>
      </c>
      <c r="AQ2" s="518"/>
      <c r="AR2" s="518"/>
      <c r="AS2" s="54"/>
    </row>
    <row r="3" spans="1:45" s="55" customFormat="1" ht="13.5" customHeight="1">
      <c r="A3" s="519"/>
      <c r="B3" s="519"/>
      <c r="C3" s="519"/>
      <c r="D3" s="56"/>
      <c r="E3" s="526" t="s">
        <v>731</v>
      </c>
      <c r="F3" s="527"/>
      <c r="G3" s="527"/>
      <c r="H3" s="527"/>
      <c r="I3" s="527"/>
      <c r="J3" s="527"/>
      <c r="K3" s="527"/>
      <c r="L3" s="527"/>
      <c r="M3" s="527"/>
      <c r="N3" s="528"/>
      <c r="O3" s="526" t="s">
        <v>402</v>
      </c>
      <c r="P3" s="527"/>
      <c r="Q3" s="527"/>
      <c r="R3" s="527"/>
      <c r="S3" s="527"/>
      <c r="T3" s="527"/>
      <c r="U3" s="527"/>
      <c r="V3" s="527"/>
      <c r="W3" s="527"/>
      <c r="X3" s="528"/>
      <c r="Y3" s="53"/>
      <c r="Z3" s="526" t="s">
        <v>319</v>
      </c>
      <c r="AA3" s="527"/>
      <c r="AB3" s="528"/>
      <c r="AC3" s="529" t="s">
        <v>731</v>
      </c>
      <c r="AD3" s="529"/>
      <c r="AE3" s="529"/>
      <c r="AF3" s="529" t="s">
        <v>402</v>
      </c>
      <c r="AG3" s="529"/>
      <c r="AH3" s="529"/>
      <c r="AI3" s="526" t="s">
        <v>319</v>
      </c>
      <c r="AJ3" s="527"/>
      <c r="AK3" s="528"/>
      <c r="AL3" s="529" t="s">
        <v>731</v>
      </c>
      <c r="AM3" s="529" t="s">
        <v>403</v>
      </c>
      <c r="AN3" s="511" t="s">
        <v>2</v>
      </c>
      <c r="AO3" s="512"/>
      <c r="AP3" s="540"/>
      <c r="AQ3" s="519"/>
      <c r="AR3" s="519"/>
      <c r="AS3" s="57"/>
    </row>
    <row r="4" spans="1:45" s="55" customFormat="1" ht="13.5" customHeight="1">
      <c r="A4" s="519"/>
      <c r="B4" s="519"/>
      <c r="C4" s="519"/>
      <c r="D4" s="56"/>
      <c r="E4" s="511" t="s">
        <v>315</v>
      </c>
      <c r="F4" s="526" t="s">
        <v>317</v>
      </c>
      <c r="G4" s="527"/>
      <c r="H4" s="527"/>
      <c r="I4" s="527"/>
      <c r="J4" s="527"/>
      <c r="K4" s="527"/>
      <c r="L4" s="527"/>
      <c r="M4" s="528"/>
      <c r="N4" s="530" t="s">
        <v>331</v>
      </c>
      <c r="O4" s="532" t="s">
        <v>315</v>
      </c>
      <c r="P4" s="526" t="s">
        <v>317</v>
      </c>
      <c r="Q4" s="527"/>
      <c r="R4" s="527"/>
      <c r="S4" s="527"/>
      <c r="T4" s="527"/>
      <c r="U4" s="527"/>
      <c r="V4" s="527"/>
      <c r="W4" s="528"/>
      <c r="X4" s="532" t="s">
        <v>331</v>
      </c>
      <c r="Y4" s="58"/>
      <c r="Z4" s="535" t="s">
        <v>603</v>
      </c>
      <c r="AA4" s="537" t="s">
        <v>317</v>
      </c>
      <c r="AB4" s="530" t="s">
        <v>331</v>
      </c>
      <c r="AC4" s="529" t="s">
        <v>315</v>
      </c>
      <c r="AD4" s="529" t="s">
        <v>317</v>
      </c>
      <c r="AE4" s="534" t="s">
        <v>331</v>
      </c>
      <c r="AF4" s="530" t="s">
        <v>316</v>
      </c>
      <c r="AG4" s="533" t="s">
        <v>317</v>
      </c>
      <c r="AH4" s="530" t="s">
        <v>331</v>
      </c>
      <c r="AI4" s="534" t="s">
        <v>316</v>
      </c>
      <c r="AJ4" s="529" t="s">
        <v>317</v>
      </c>
      <c r="AK4" s="534" t="s">
        <v>331</v>
      </c>
      <c r="AL4" s="529"/>
      <c r="AM4" s="529"/>
      <c r="AN4" s="513"/>
      <c r="AO4" s="514"/>
      <c r="AP4" s="540"/>
      <c r="AQ4" s="519"/>
      <c r="AR4" s="519"/>
      <c r="AS4" s="57"/>
    </row>
    <row r="5" spans="1:45" s="55" customFormat="1" ht="35.1" customHeight="1">
      <c r="A5" s="520"/>
      <c r="B5" s="520"/>
      <c r="C5" s="520"/>
      <c r="D5" s="59"/>
      <c r="E5" s="515"/>
      <c r="F5" s="60" t="s">
        <v>315</v>
      </c>
      <c r="G5" s="61" t="s">
        <v>328</v>
      </c>
      <c r="H5" s="60" t="s">
        <v>393</v>
      </c>
      <c r="I5" s="60" t="s">
        <v>394</v>
      </c>
      <c r="J5" s="60" t="s">
        <v>395</v>
      </c>
      <c r="K5" s="60" t="s">
        <v>396</v>
      </c>
      <c r="L5" s="60" t="s">
        <v>397</v>
      </c>
      <c r="M5" s="61" t="s">
        <v>329</v>
      </c>
      <c r="N5" s="531"/>
      <c r="O5" s="515"/>
      <c r="P5" s="60" t="s">
        <v>315</v>
      </c>
      <c r="Q5" s="61" t="s">
        <v>328</v>
      </c>
      <c r="R5" s="60" t="s">
        <v>393</v>
      </c>
      <c r="S5" s="60" t="s">
        <v>394</v>
      </c>
      <c r="T5" s="60" t="s">
        <v>395</v>
      </c>
      <c r="U5" s="60" t="s">
        <v>396</v>
      </c>
      <c r="V5" s="60" t="s">
        <v>397</v>
      </c>
      <c r="W5" s="61" t="s">
        <v>329</v>
      </c>
      <c r="X5" s="515"/>
      <c r="Y5" s="53"/>
      <c r="Z5" s="536"/>
      <c r="AA5" s="536"/>
      <c r="AB5" s="531"/>
      <c r="AC5" s="529"/>
      <c r="AD5" s="529"/>
      <c r="AE5" s="529"/>
      <c r="AF5" s="531"/>
      <c r="AG5" s="533"/>
      <c r="AH5" s="531"/>
      <c r="AI5" s="529"/>
      <c r="AJ5" s="529"/>
      <c r="AK5" s="529"/>
      <c r="AL5" s="529"/>
      <c r="AM5" s="529"/>
      <c r="AN5" s="515"/>
      <c r="AO5" s="516"/>
      <c r="AP5" s="541"/>
      <c r="AQ5" s="520"/>
      <c r="AR5" s="520"/>
      <c r="AS5" s="62"/>
    </row>
    <row r="6" spans="1:45" s="21" customFormat="1" ht="17.100000000000001" customHeight="1">
      <c r="A6" s="82" t="s">
        <v>1</v>
      </c>
      <c r="B6" s="82"/>
      <c r="C6" s="82"/>
      <c r="D6" s="82"/>
      <c r="E6" s="281">
        <v>52817</v>
      </c>
      <c r="F6" s="282">
        <v>52615</v>
      </c>
      <c r="G6" s="282">
        <v>20657</v>
      </c>
      <c r="H6" s="282">
        <v>18398</v>
      </c>
      <c r="I6" s="282">
        <v>7761</v>
      </c>
      <c r="J6" s="282">
        <v>4178</v>
      </c>
      <c r="K6" s="282">
        <v>1226</v>
      </c>
      <c r="L6" s="282">
        <v>298</v>
      </c>
      <c r="M6" s="282">
        <v>97</v>
      </c>
      <c r="N6" s="282">
        <v>202</v>
      </c>
      <c r="O6" s="282">
        <v>55466</v>
      </c>
      <c r="P6" s="282">
        <v>55299</v>
      </c>
      <c r="Q6" s="282">
        <v>19911</v>
      </c>
      <c r="R6" s="282">
        <v>19294</v>
      </c>
      <c r="S6" s="282">
        <v>8928</v>
      </c>
      <c r="T6" s="282">
        <v>5087</v>
      </c>
      <c r="U6" s="282">
        <v>1552</v>
      </c>
      <c r="V6" s="282">
        <v>390</v>
      </c>
      <c r="W6" s="282">
        <v>137</v>
      </c>
      <c r="X6" s="282">
        <v>167</v>
      </c>
      <c r="Y6" s="83"/>
      <c r="Z6" s="282">
        <v>-2649</v>
      </c>
      <c r="AA6" s="282">
        <v>-2684</v>
      </c>
      <c r="AB6" s="282">
        <v>35</v>
      </c>
      <c r="AC6" s="282">
        <v>111299</v>
      </c>
      <c r="AD6" s="282">
        <v>106082</v>
      </c>
      <c r="AE6" s="282">
        <v>5217</v>
      </c>
      <c r="AF6" s="282">
        <v>121924</v>
      </c>
      <c r="AG6" s="282">
        <v>116724</v>
      </c>
      <c r="AH6" s="282">
        <v>5200</v>
      </c>
      <c r="AI6" s="282">
        <v>-10625</v>
      </c>
      <c r="AJ6" s="282">
        <v>-10642</v>
      </c>
      <c r="AK6" s="282">
        <v>17</v>
      </c>
      <c r="AL6" s="283">
        <v>2.0161931008267606</v>
      </c>
      <c r="AM6" s="283">
        <v>2.1107795801009059</v>
      </c>
      <c r="AN6" s="283">
        <v>-9.4586479274145319E-2</v>
      </c>
      <c r="AO6" s="84"/>
      <c r="AP6" s="85" t="s">
        <v>1</v>
      </c>
      <c r="AQ6" s="29"/>
      <c r="AR6" s="29"/>
      <c r="AS6" s="29"/>
    </row>
    <row r="7" spans="1:45" ht="17.100000000000001" customHeight="1">
      <c r="A7" s="63"/>
      <c r="B7" s="63" t="s">
        <v>3</v>
      </c>
      <c r="C7" s="63"/>
      <c r="D7" s="63"/>
      <c r="E7" s="48">
        <v>321</v>
      </c>
      <c r="F7" s="229">
        <v>321</v>
      </c>
      <c r="G7" s="229">
        <v>108</v>
      </c>
      <c r="H7" s="229">
        <v>144</v>
      </c>
      <c r="I7" s="229">
        <v>42</v>
      </c>
      <c r="J7" s="229">
        <v>19</v>
      </c>
      <c r="K7" s="229">
        <v>4</v>
      </c>
      <c r="L7" s="229">
        <v>2</v>
      </c>
      <c r="M7" s="229">
        <v>2</v>
      </c>
      <c r="N7" s="45" t="s">
        <v>313</v>
      </c>
      <c r="O7" s="229">
        <v>371</v>
      </c>
      <c r="P7" s="229">
        <v>371</v>
      </c>
      <c r="Q7" s="229">
        <v>130</v>
      </c>
      <c r="R7" s="229">
        <v>160</v>
      </c>
      <c r="S7" s="229">
        <v>42</v>
      </c>
      <c r="T7" s="229">
        <v>26</v>
      </c>
      <c r="U7" s="229">
        <v>8</v>
      </c>
      <c r="V7" s="229">
        <v>4</v>
      </c>
      <c r="W7" s="229">
        <v>1</v>
      </c>
      <c r="X7" s="229" t="s">
        <v>313</v>
      </c>
      <c r="Y7" s="46"/>
      <c r="Z7" s="229">
        <v>-50</v>
      </c>
      <c r="AA7" s="229">
        <v>-50</v>
      </c>
      <c r="AB7" s="229" t="s">
        <v>313</v>
      </c>
      <c r="AC7" s="229">
        <v>644</v>
      </c>
      <c r="AD7" s="229">
        <v>644</v>
      </c>
      <c r="AE7" s="229" t="s">
        <v>313</v>
      </c>
      <c r="AF7" s="229">
        <v>751</v>
      </c>
      <c r="AG7" s="229">
        <v>751</v>
      </c>
      <c r="AH7" s="229" t="s">
        <v>313</v>
      </c>
      <c r="AI7" s="229">
        <v>-107</v>
      </c>
      <c r="AJ7" s="229">
        <v>-107</v>
      </c>
      <c r="AK7" s="229" t="s">
        <v>313</v>
      </c>
      <c r="AL7" s="233">
        <v>2.0062305295950154</v>
      </c>
      <c r="AM7" s="233">
        <v>2.0242587601078168</v>
      </c>
      <c r="AN7" s="233">
        <v>-1.8028230512801446E-2</v>
      </c>
      <c r="AO7" s="47"/>
      <c r="AP7" s="41"/>
      <c r="AQ7" s="2" t="s">
        <v>3</v>
      </c>
      <c r="AR7" s="2"/>
    </row>
    <row r="8" spans="1:45" ht="17.100000000000001" customHeight="1">
      <c r="A8" s="63"/>
      <c r="B8" s="63"/>
      <c r="C8" s="63" t="s">
        <v>4</v>
      </c>
      <c r="D8" s="63"/>
      <c r="E8" s="48">
        <v>284</v>
      </c>
      <c r="F8" s="229">
        <v>284</v>
      </c>
      <c r="G8" s="229">
        <v>96</v>
      </c>
      <c r="H8" s="229">
        <v>123</v>
      </c>
      <c r="I8" s="229">
        <v>39</v>
      </c>
      <c r="J8" s="229">
        <v>18</v>
      </c>
      <c r="K8" s="229">
        <v>4</v>
      </c>
      <c r="L8" s="229">
        <v>2</v>
      </c>
      <c r="M8" s="229">
        <v>2</v>
      </c>
      <c r="N8" s="229" t="s">
        <v>313</v>
      </c>
      <c r="O8" s="229">
        <v>334</v>
      </c>
      <c r="P8" s="229">
        <v>334</v>
      </c>
      <c r="Q8" s="229">
        <v>121</v>
      </c>
      <c r="R8" s="229">
        <v>143</v>
      </c>
      <c r="S8" s="229">
        <v>34</v>
      </c>
      <c r="T8" s="229">
        <v>23</v>
      </c>
      <c r="U8" s="229">
        <v>8</v>
      </c>
      <c r="V8" s="229">
        <v>4</v>
      </c>
      <c r="W8" s="229">
        <v>1</v>
      </c>
      <c r="X8" s="229" t="s">
        <v>313</v>
      </c>
      <c r="Y8" s="46"/>
      <c r="Z8" s="229">
        <v>-50</v>
      </c>
      <c r="AA8" s="229">
        <v>-50</v>
      </c>
      <c r="AB8" s="229" t="s">
        <v>313</v>
      </c>
      <c r="AC8" s="229">
        <v>577</v>
      </c>
      <c r="AD8" s="229">
        <v>577</v>
      </c>
      <c r="AE8" s="229" t="s">
        <v>313</v>
      </c>
      <c r="AF8" s="229">
        <v>672</v>
      </c>
      <c r="AG8" s="229">
        <v>672</v>
      </c>
      <c r="AH8" s="229" t="s">
        <v>313</v>
      </c>
      <c r="AI8" s="229">
        <v>-95</v>
      </c>
      <c r="AJ8" s="229">
        <v>-95</v>
      </c>
      <c r="AK8" s="229" t="s">
        <v>313</v>
      </c>
      <c r="AL8" s="233">
        <v>2.0316901408450705</v>
      </c>
      <c r="AM8" s="233">
        <v>2.0119760479041915</v>
      </c>
      <c r="AN8" s="233">
        <v>1.9714092940879002E-2</v>
      </c>
      <c r="AO8" s="47"/>
      <c r="AP8" s="41"/>
      <c r="AQ8" s="2"/>
      <c r="AR8" s="2" t="s">
        <v>310</v>
      </c>
    </row>
    <row r="9" spans="1:45" ht="17.100000000000001" customHeight="1">
      <c r="A9" s="63"/>
      <c r="B9" s="63"/>
      <c r="C9" s="63" t="s">
        <v>5</v>
      </c>
      <c r="D9" s="63"/>
      <c r="E9" s="48">
        <v>37</v>
      </c>
      <c r="F9" s="229">
        <v>37</v>
      </c>
      <c r="G9" s="229">
        <v>12</v>
      </c>
      <c r="H9" s="229">
        <v>21</v>
      </c>
      <c r="I9" s="229">
        <v>3</v>
      </c>
      <c r="J9" s="229">
        <v>1</v>
      </c>
      <c r="K9" s="229" t="s">
        <v>313</v>
      </c>
      <c r="L9" s="229" t="s">
        <v>313</v>
      </c>
      <c r="M9" s="229" t="s">
        <v>313</v>
      </c>
      <c r="N9" s="229" t="s">
        <v>313</v>
      </c>
      <c r="O9" s="229">
        <v>37</v>
      </c>
      <c r="P9" s="229">
        <v>37</v>
      </c>
      <c r="Q9" s="229">
        <v>9</v>
      </c>
      <c r="R9" s="229">
        <v>17</v>
      </c>
      <c r="S9" s="229">
        <v>8</v>
      </c>
      <c r="T9" s="229">
        <v>3</v>
      </c>
      <c r="U9" s="229" t="s">
        <v>313</v>
      </c>
      <c r="V9" s="229" t="s">
        <v>313</v>
      </c>
      <c r="W9" s="229" t="s">
        <v>313</v>
      </c>
      <c r="X9" s="229" t="s">
        <v>313</v>
      </c>
      <c r="Y9" s="46"/>
      <c r="Z9" s="229">
        <v>0</v>
      </c>
      <c r="AA9" s="229">
        <v>0</v>
      </c>
      <c r="AB9" s="229" t="s">
        <v>313</v>
      </c>
      <c r="AC9" s="229">
        <v>67</v>
      </c>
      <c r="AD9" s="229">
        <v>67</v>
      </c>
      <c r="AE9" s="229" t="s">
        <v>313</v>
      </c>
      <c r="AF9" s="229">
        <v>79</v>
      </c>
      <c r="AG9" s="229">
        <v>79</v>
      </c>
      <c r="AH9" s="229" t="s">
        <v>313</v>
      </c>
      <c r="AI9" s="229">
        <v>-12</v>
      </c>
      <c r="AJ9" s="229">
        <v>-12</v>
      </c>
      <c r="AK9" s="229" t="s">
        <v>313</v>
      </c>
      <c r="AL9" s="233">
        <v>1.8108108108108107</v>
      </c>
      <c r="AM9" s="233">
        <v>2.1351351351351351</v>
      </c>
      <c r="AN9" s="233">
        <v>-0.32432432432432434</v>
      </c>
      <c r="AO9" s="47"/>
      <c r="AP9" s="41"/>
      <c r="AQ9" s="2"/>
      <c r="AR9" s="2" t="s">
        <v>311</v>
      </c>
    </row>
    <row r="10" spans="1:45" ht="17.100000000000001" customHeight="1">
      <c r="A10" s="63"/>
      <c r="B10" s="63"/>
      <c r="C10" s="63" t="s">
        <v>6</v>
      </c>
      <c r="D10" s="63"/>
      <c r="E10" s="48" t="s">
        <v>313</v>
      </c>
      <c r="F10" s="229" t="s">
        <v>313</v>
      </c>
      <c r="G10" s="229" t="s">
        <v>313</v>
      </c>
      <c r="H10" s="229" t="s">
        <v>313</v>
      </c>
      <c r="I10" s="229" t="s">
        <v>313</v>
      </c>
      <c r="J10" s="229" t="s">
        <v>313</v>
      </c>
      <c r="K10" s="229" t="s">
        <v>313</v>
      </c>
      <c r="L10" s="229" t="s">
        <v>313</v>
      </c>
      <c r="M10" s="229" t="s">
        <v>313</v>
      </c>
      <c r="N10" s="229" t="s">
        <v>313</v>
      </c>
      <c r="O10" s="229" t="s">
        <v>313</v>
      </c>
      <c r="P10" s="229" t="s">
        <v>313</v>
      </c>
      <c r="Q10" s="229" t="s">
        <v>313</v>
      </c>
      <c r="R10" s="229" t="s">
        <v>313</v>
      </c>
      <c r="S10" s="229" t="s">
        <v>313</v>
      </c>
      <c r="T10" s="229" t="s">
        <v>313</v>
      </c>
      <c r="U10" s="229" t="s">
        <v>313</v>
      </c>
      <c r="V10" s="229" t="s">
        <v>313</v>
      </c>
      <c r="W10" s="229" t="s">
        <v>313</v>
      </c>
      <c r="X10" s="229" t="s">
        <v>313</v>
      </c>
      <c r="Y10" s="46"/>
      <c r="Z10" s="230" t="s">
        <v>313</v>
      </c>
      <c r="AA10" s="230" t="s">
        <v>313</v>
      </c>
      <c r="AB10" s="230" t="s">
        <v>313</v>
      </c>
      <c r="AC10" s="230" t="s">
        <v>313</v>
      </c>
      <c r="AD10" s="230" t="s">
        <v>313</v>
      </c>
      <c r="AE10" s="229" t="s">
        <v>313</v>
      </c>
      <c r="AF10" s="230" t="s">
        <v>313</v>
      </c>
      <c r="AG10" s="230" t="s">
        <v>313</v>
      </c>
      <c r="AH10" s="229" t="s">
        <v>313</v>
      </c>
      <c r="AI10" s="230" t="s">
        <v>313</v>
      </c>
      <c r="AJ10" s="230" t="s">
        <v>313</v>
      </c>
      <c r="AK10" s="229" t="s">
        <v>313</v>
      </c>
      <c r="AL10" s="49" t="s">
        <v>313</v>
      </c>
      <c r="AM10" s="49" t="s">
        <v>313</v>
      </c>
      <c r="AN10" s="50" t="s">
        <v>313</v>
      </c>
      <c r="AO10" s="50"/>
      <c r="AP10" s="41"/>
      <c r="AQ10" s="2"/>
      <c r="AR10" s="2" t="s">
        <v>312</v>
      </c>
    </row>
    <row r="11" spans="1:45" ht="17.100000000000001" customHeight="1">
      <c r="A11" s="63"/>
      <c r="B11" s="63" t="s">
        <v>7</v>
      </c>
      <c r="C11" s="63"/>
      <c r="D11" s="63"/>
      <c r="E11" s="48">
        <v>111</v>
      </c>
      <c r="F11" s="229">
        <v>111</v>
      </c>
      <c r="G11" s="229">
        <v>44</v>
      </c>
      <c r="H11" s="229">
        <v>41</v>
      </c>
      <c r="I11" s="229">
        <v>12</v>
      </c>
      <c r="J11" s="229">
        <v>10</v>
      </c>
      <c r="K11" s="229">
        <v>3</v>
      </c>
      <c r="L11" s="229">
        <v>1</v>
      </c>
      <c r="M11" s="229" t="s">
        <v>313</v>
      </c>
      <c r="N11" s="229" t="s">
        <v>313</v>
      </c>
      <c r="O11" s="230">
        <v>133</v>
      </c>
      <c r="P11" s="230">
        <v>133</v>
      </c>
      <c r="Q11" s="230">
        <v>44</v>
      </c>
      <c r="R11" s="230">
        <v>46</v>
      </c>
      <c r="S11" s="230">
        <v>24</v>
      </c>
      <c r="T11" s="230">
        <v>10</v>
      </c>
      <c r="U11" s="230">
        <v>6</v>
      </c>
      <c r="V11" s="230">
        <v>1</v>
      </c>
      <c r="W11" s="230">
        <v>2</v>
      </c>
      <c r="X11" s="229" t="s">
        <v>313</v>
      </c>
      <c r="Y11" s="43"/>
      <c r="Z11" s="229">
        <v>-22</v>
      </c>
      <c r="AA11" s="230">
        <v>-22</v>
      </c>
      <c r="AB11" s="230" t="s">
        <v>313</v>
      </c>
      <c r="AC11" s="229">
        <v>223</v>
      </c>
      <c r="AD11" s="229">
        <v>223</v>
      </c>
      <c r="AE11" s="229" t="s">
        <v>313</v>
      </c>
      <c r="AF11" s="230">
        <v>298</v>
      </c>
      <c r="AG11" s="230">
        <v>298</v>
      </c>
      <c r="AH11" s="230" t="s">
        <v>313</v>
      </c>
      <c r="AI11" s="229">
        <v>-75</v>
      </c>
      <c r="AJ11" s="229">
        <v>-75</v>
      </c>
      <c r="AK11" s="229" t="s">
        <v>313</v>
      </c>
      <c r="AL11" s="232">
        <v>2.0090090090090089</v>
      </c>
      <c r="AM11" s="232">
        <v>2.2406015037593985</v>
      </c>
      <c r="AN11" s="233">
        <v>-0.23159249475038957</v>
      </c>
      <c r="AO11" s="47"/>
      <c r="AP11" s="41"/>
      <c r="AQ11" s="2" t="s">
        <v>7</v>
      </c>
      <c r="AR11" s="2"/>
    </row>
    <row r="12" spans="1:45" ht="17.100000000000001" customHeight="1">
      <c r="A12" s="63"/>
      <c r="B12" s="63"/>
      <c r="C12" s="63" t="s">
        <v>4</v>
      </c>
      <c r="D12" s="63"/>
      <c r="E12" s="48">
        <v>82</v>
      </c>
      <c r="F12" s="229">
        <v>82</v>
      </c>
      <c r="G12" s="229">
        <v>34</v>
      </c>
      <c r="H12" s="229">
        <v>32</v>
      </c>
      <c r="I12" s="229">
        <v>8</v>
      </c>
      <c r="J12" s="229">
        <v>6</v>
      </c>
      <c r="K12" s="229">
        <v>1</v>
      </c>
      <c r="L12" s="229">
        <v>1</v>
      </c>
      <c r="M12" s="229" t="s">
        <v>313</v>
      </c>
      <c r="N12" s="229" t="s">
        <v>313</v>
      </c>
      <c r="O12" s="230">
        <v>97</v>
      </c>
      <c r="P12" s="230">
        <v>97</v>
      </c>
      <c r="Q12" s="230">
        <v>33</v>
      </c>
      <c r="R12" s="230">
        <v>36</v>
      </c>
      <c r="S12" s="230">
        <v>16</v>
      </c>
      <c r="T12" s="230">
        <v>5</v>
      </c>
      <c r="U12" s="230">
        <v>5</v>
      </c>
      <c r="V12" s="230" t="s">
        <v>313</v>
      </c>
      <c r="W12" s="230">
        <v>2</v>
      </c>
      <c r="X12" s="229" t="s">
        <v>313</v>
      </c>
      <c r="Y12" s="43"/>
      <c r="Z12" s="230">
        <v>-15</v>
      </c>
      <c r="AA12" s="230">
        <v>-15</v>
      </c>
      <c r="AB12" s="230" t="s">
        <v>313</v>
      </c>
      <c r="AC12" s="229">
        <v>157</v>
      </c>
      <c r="AD12" s="229">
        <v>157</v>
      </c>
      <c r="AE12" s="229" t="s">
        <v>313</v>
      </c>
      <c r="AF12" s="230">
        <v>212</v>
      </c>
      <c r="AG12" s="230">
        <v>212</v>
      </c>
      <c r="AH12" s="230" t="s">
        <v>313</v>
      </c>
      <c r="AI12" s="230">
        <v>-55</v>
      </c>
      <c r="AJ12" s="230">
        <v>-55</v>
      </c>
      <c r="AK12" s="230" t="s">
        <v>313</v>
      </c>
      <c r="AL12" s="232">
        <v>1.9146341463414633</v>
      </c>
      <c r="AM12" s="232">
        <v>2.1855670103092781</v>
      </c>
      <c r="AN12" s="233">
        <v>-0.2709328639678148</v>
      </c>
      <c r="AO12" s="47"/>
      <c r="AP12" s="41"/>
      <c r="AQ12" s="2"/>
      <c r="AR12" s="2" t="s">
        <v>4</v>
      </c>
    </row>
    <row r="13" spans="1:45" ht="17.100000000000001" customHeight="1">
      <c r="A13" s="63"/>
      <c r="B13" s="63"/>
      <c r="C13" s="63" t="s">
        <v>5</v>
      </c>
      <c r="D13" s="63"/>
      <c r="E13" s="48">
        <v>29</v>
      </c>
      <c r="F13" s="229">
        <v>29</v>
      </c>
      <c r="G13" s="229">
        <v>10</v>
      </c>
      <c r="H13" s="229">
        <v>9</v>
      </c>
      <c r="I13" s="229">
        <v>4</v>
      </c>
      <c r="J13" s="229">
        <v>4</v>
      </c>
      <c r="K13" s="229">
        <v>2</v>
      </c>
      <c r="L13" s="229" t="s">
        <v>313</v>
      </c>
      <c r="M13" s="229" t="s">
        <v>313</v>
      </c>
      <c r="N13" s="229" t="s">
        <v>313</v>
      </c>
      <c r="O13" s="230">
        <v>36</v>
      </c>
      <c r="P13" s="230">
        <v>36</v>
      </c>
      <c r="Q13" s="230">
        <v>11</v>
      </c>
      <c r="R13" s="230">
        <v>10</v>
      </c>
      <c r="S13" s="230">
        <v>8</v>
      </c>
      <c r="T13" s="230">
        <v>5</v>
      </c>
      <c r="U13" s="230">
        <v>1</v>
      </c>
      <c r="V13" s="230">
        <v>1</v>
      </c>
      <c r="W13" s="230" t="s">
        <v>313</v>
      </c>
      <c r="X13" s="229" t="s">
        <v>313</v>
      </c>
      <c r="Y13" s="46"/>
      <c r="Z13" s="230">
        <v>-7</v>
      </c>
      <c r="AA13" s="230">
        <v>-7</v>
      </c>
      <c r="AB13" s="230" t="s">
        <v>313</v>
      </c>
      <c r="AC13" s="229">
        <v>66</v>
      </c>
      <c r="AD13" s="229">
        <v>66</v>
      </c>
      <c r="AE13" s="229" t="s">
        <v>313</v>
      </c>
      <c r="AF13" s="230">
        <v>86</v>
      </c>
      <c r="AG13" s="230">
        <v>86</v>
      </c>
      <c r="AH13" s="229" t="s">
        <v>313</v>
      </c>
      <c r="AI13" s="230">
        <v>-20</v>
      </c>
      <c r="AJ13" s="230">
        <v>-20</v>
      </c>
      <c r="AK13" s="230" t="s">
        <v>313</v>
      </c>
      <c r="AL13" s="232">
        <v>2.2758620689655173</v>
      </c>
      <c r="AM13" s="232">
        <v>2.3888888888888888</v>
      </c>
      <c r="AN13" s="233">
        <v>-0.11302681992337149</v>
      </c>
      <c r="AO13" s="47"/>
      <c r="AP13" s="41"/>
      <c r="AQ13" s="2"/>
      <c r="AR13" s="2" t="s">
        <v>5</v>
      </c>
    </row>
    <row r="14" spans="1:45" ht="17.100000000000001" customHeight="1">
      <c r="A14" s="63"/>
      <c r="B14" s="63"/>
      <c r="C14" s="63" t="s">
        <v>6</v>
      </c>
      <c r="D14" s="63"/>
      <c r="E14" s="48" t="s">
        <v>313</v>
      </c>
      <c r="F14" s="229" t="s">
        <v>313</v>
      </c>
      <c r="G14" s="229" t="s">
        <v>313</v>
      </c>
      <c r="H14" s="229" t="s">
        <v>313</v>
      </c>
      <c r="I14" s="229" t="s">
        <v>313</v>
      </c>
      <c r="J14" s="229" t="s">
        <v>313</v>
      </c>
      <c r="K14" s="229" t="s">
        <v>313</v>
      </c>
      <c r="L14" s="229" t="s">
        <v>313</v>
      </c>
      <c r="M14" s="229" t="s">
        <v>313</v>
      </c>
      <c r="N14" s="229" t="s">
        <v>313</v>
      </c>
      <c r="O14" s="230" t="s">
        <v>313</v>
      </c>
      <c r="P14" s="230" t="s">
        <v>313</v>
      </c>
      <c r="Q14" s="230" t="s">
        <v>313</v>
      </c>
      <c r="R14" s="230" t="s">
        <v>313</v>
      </c>
      <c r="S14" s="230" t="s">
        <v>313</v>
      </c>
      <c r="T14" s="230" t="s">
        <v>313</v>
      </c>
      <c r="U14" s="230" t="s">
        <v>313</v>
      </c>
      <c r="V14" s="230" t="s">
        <v>313</v>
      </c>
      <c r="W14" s="230" t="s">
        <v>313</v>
      </c>
      <c r="X14" s="229" t="s">
        <v>313</v>
      </c>
      <c r="Y14" s="46"/>
      <c r="Z14" s="230" t="s">
        <v>313</v>
      </c>
      <c r="AA14" s="230" t="s">
        <v>313</v>
      </c>
      <c r="AB14" s="230" t="s">
        <v>313</v>
      </c>
      <c r="AC14" s="230" t="s">
        <v>313</v>
      </c>
      <c r="AD14" s="230" t="s">
        <v>313</v>
      </c>
      <c r="AE14" s="229" t="s">
        <v>313</v>
      </c>
      <c r="AF14" s="230" t="s">
        <v>313</v>
      </c>
      <c r="AG14" s="230" t="s">
        <v>313</v>
      </c>
      <c r="AH14" s="229" t="s">
        <v>313</v>
      </c>
      <c r="AI14" s="230" t="s">
        <v>313</v>
      </c>
      <c r="AJ14" s="230" t="s">
        <v>313</v>
      </c>
      <c r="AK14" s="229" t="s">
        <v>313</v>
      </c>
      <c r="AL14" s="49" t="s">
        <v>313</v>
      </c>
      <c r="AM14" s="49" t="s">
        <v>313</v>
      </c>
      <c r="AN14" s="50" t="s">
        <v>313</v>
      </c>
      <c r="AO14" s="50"/>
      <c r="AP14" s="41"/>
      <c r="AQ14" s="2"/>
      <c r="AR14" s="2" t="s">
        <v>6</v>
      </c>
    </row>
    <row r="15" spans="1:45" ht="17.100000000000001" customHeight="1">
      <c r="A15" s="63"/>
      <c r="B15" s="63" t="s">
        <v>8</v>
      </c>
      <c r="C15" s="63"/>
      <c r="D15" s="57" t="s">
        <v>589</v>
      </c>
      <c r="E15" s="48">
        <v>64</v>
      </c>
      <c r="F15" s="229">
        <v>64</v>
      </c>
      <c r="G15" s="229">
        <v>16</v>
      </c>
      <c r="H15" s="229">
        <v>31</v>
      </c>
      <c r="I15" s="229">
        <v>10</v>
      </c>
      <c r="J15" s="229">
        <v>7</v>
      </c>
      <c r="K15" s="229" t="s">
        <v>313</v>
      </c>
      <c r="L15" s="229" t="s">
        <v>313</v>
      </c>
      <c r="M15" s="229" t="s">
        <v>313</v>
      </c>
      <c r="N15" s="229" t="s">
        <v>313</v>
      </c>
      <c r="O15" s="230">
        <v>71</v>
      </c>
      <c r="P15" s="230">
        <v>71</v>
      </c>
      <c r="Q15" s="230">
        <v>18</v>
      </c>
      <c r="R15" s="230">
        <v>31</v>
      </c>
      <c r="S15" s="230">
        <v>16</v>
      </c>
      <c r="T15" s="230">
        <v>6</v>
      </c>
      <c r="U15" s="230" t="s">
        <v>313</v>
      </c>
      <c r="V15" s="230" t="s">
        <v>313</v>
      </c>
      <c r="W15" s="230" t="s">
        <v>313</v>
      </c>
      <c r="X15" s="229" t="s">
        <v>313</v>
      </c>
      <c r="Y15" s="46"/>
      <c r="Z15" s="229">
        <v>-7</v>
      </c>
      <c r="AA15" s="230">
        <v>-7</v>
      </c>
      <c r="AB15" s="231" t="s">
        <v>313</v>
      </c>
      <c r="AC15" s="229">
        <v>136</v>
      </c>
      <c r="AD15" s="229">
        <v>136</v>
      </c>
      <c r="AE15" s="229" t="s">
        <v>313</v>
      </c>
      <c r="AF15" s="230">
        <v>152</v>
      </c>
      <c r="AG15" s="230">
        <v>152</v>
      </c>
      <c r="AH15" s="229" t="s">
        <v>313</v>
      </c>
      <c r="AI15" s="229">
        <v>-16</v>
      </c>
      <c r="AJ15" s="229">
        <v>-16</v>
      </c>
      <c r="AK15" s="230" t="s">
        <v>313</v>
      </c>
      <c r="AL15" s="232">
        <v>2.125</v>
      </c>
      <c r="AM15" s="232">
        <v>2.140845070422535</v>
      </c>
      <c r="AN15" s="233">
        <v>-1.5845070422535024E-2</v>
      </c>
      <c r="AO15" s="51"/>
      <c r="AP15" s="41"/>
      <c r="AQ15" s="2" t="s">
        <v>8</v>
      </c>
      <c r="AR15" s="2"/>
      <c r="AS15" s="7" t="s">
        <v>589</v>
      </c>
    </row>
    <row r="16" spans="1:45" ht="17.100000000000001" customHeight="1">
      <c r="A16" s="63"/>
      <c r="B16" s="63"/>
      <c r="C16" s="63" t="s">
        <v>4</v>
      </c>
      <c r="D16" s="286" t="s">
        <v>589</v>
      </c>
      <c r="E16" s="48" t="s">
        <v>337</v>
      </c>
      <c r="F16" s="229" t="s">
        <v>337</v>
      </c>
      <c r="G16" s="229" t="s">
        <v>314</v>
      </c>
      <c r="H16" s="229" t="s">
        <v>314</v>
      </c>
      <c r="I16" s="229" t="s">
        <v>314</v>
      </c>
      <c r="J16" s="229" t="s">
        <v>314</v>
      </c>
      <c r="K16" s="229" t="s">
        <v>314</v>
      </c>
      <c r="L16" s="229" t="s">
        <v>314</v>
      </c>
      <c r="M16" s="229" t="s">
        <v>314</v>
      </c>
      <c r="N16" s="229" t="s">
        <v>314</v>
      </c>
      <c r="O16" s="230" t="s">
        <v>337</v>
      </c>
      <c r="P16" s="230" t="s">
        <v>337</v>
      </c>
      <c r="Q16" s="230" t="s">
        <v>337</v>
      </c>
      <c r="R16" s="230" t="s">
        <v>337</v>
      </c>
      <c r="S16" s="230" t="s">
        <v>337</v>
      </c>
      <c r="T16" s="230" t="s">
        <v>337</v>
      </c>
      <c r="U16" s="230" t="s">
        <v>337</v>
      </c>
      <c r="V16" s="230" t="s">
        <v>337</v>
      </c>
      <c r="W16" s="230" t="s">
        <v>337</v>
      </c>
      <c r="X16" s="229" t="s">
        <v>337</v>
      </c>
      <c r="Y16" s="46"/>
      <c r="Z16" s="229" t="s">
        <v>337</v>
      </c>
      <c r="AA16" s="230" t="s">
        <v>337</v>
      </c>
      <c r="AB16" s="230" t="s">
        <v>337</v>
      </c>
      <c r="AC16" s="229" t="s">
        <v>337</v>
      </c>
      <c r="AD16" s="229" t="s">
        <v>314</v>
      </c>
      <c r="AE16" s="229" t="s">
        <v>314</v>
      </c>
      <c r="AF16" s="230" t="s">
        <v>337</v>
      </c>
      <c r="AG16" s="230" t="s">
        <v>337</v>
      </c>
      <c r="AH16" s="229" t="s">
        <v>337</v>
      </c>
      <c r="AI16" s="229" t="s">
        <v>337</v>
      </c>
      <c r="AJ16" s="229" t="s">
        <v>337</v>
      </c>
      <c r="AK16" s="230" t="s">
        <v>337</v>
      </c>
      <c r="AL16" s="232" t="s">
        <v>337</v>
      </c>
      <c r="AM16" s="232" t="s">
        <v>337</v>
      </c>
      <c r="AN16" s="233" t="s">
        <v>337</v>
      </c>
      <c r="AO16" s="51"/>
      <c r="AP16" s="41"/>
      <c r="AQ16" s="2"/>
      <c r="AR16" s="2" t="s">
        <v>4</v>
      </c>
      <c r="AS16" s="7" t="s">
        <v>589</v>
      </c>
    </row>
    <row r="17" spans="1:45" ht="17.100000000000001" customHeight="1">
      <c r="A17" s="63"/>
      <c r="B17" s="63"/>
      <c r="C17" s="63" t="s">
        <v>5</v>
      </c>
      <c r="D17" s="286" t="s">
        <v>589</v>
      </c>
      <c r="E17" s="48" t="s">
        <v>337</v>
      </c>
      <c r="F17" s="229" t="s">
        <v>337</v>
      </c>
      <c r="G17" s="229" t="s">
        <v>314</v>
      </c>
      <c r="H17" s="229" t="s">
        <v>314</v>
      </c>
      <c r="I17" s="229" t="s">
        <v>314</v>
      </c>
      <c r="J17" s="229" t="s">
        <v>314</v>
      </c>
      <c r="K17" s="229" t="s">
        <v>314</v>
      </c>
      <c r="L17" s="229" t="s">
        <v>314</v>
      </c>
      <c r="M17" s="229" t="s">
        <v>314</v>
      </c>
      <c r="N17" s="229" t="s">
        <v>314</v>
      </c>
      <c r="O17" s="230" t="s">
        <v>337</v>
      </c>
      <c r="P17" s="230" t="s">
        <v>337</v>
      </c>
      <c r="Q17" s="230" t="s">
        <v>337</v>
      </c>
      <c r="R17" s="230" t="s">
        <v>337</v>
      </c>
      <c r="S17" s="230" t="s">
        <v>337</v>
      </c>
      <c r="T17" s="230" t="s">
        <v>337</v>
      </c>
      <c r="U17" s="230" t="s">
        <v>337</v>
      </c>
      <c r="V17" s="230" t="s">
        <v>337</v>
      </c>
      <c r="W17" s="230" t="s">
        <v>337</v>
      </c>
      <c r="X17" s="229" t="s">
        <v>337</v>
      </c>
      <c r="Y17" s="46"/>
      <c r="Z17" s="229" t="s">
        <v>337</v>
      </c>
      <c r="AA17" s="230" t="s">
        <v>337</v>
      </c>
      <c r="AB17" s="230" t="s">
        <v>337</v>
      </c>
      <c r="AC17" s="229" t="s">
        <v>337</v>
      </c>
      <c r="AD17" s="229" t="s">
        <v>314</v>
      </c>
      <c r="AE17" s="229" t="s">
        <v>314</v>
      </c>
      <c r="AF17" s="230" t="s">
        <v>337</v>
      </c>
      <c r="AG17" s="230" t="s">
        <v>337</v>
      </c>
      <c r="AH17" s="229" t="s">
        <v>337</v>
      </c>
      <c r="AI17" s="229" t="s">
        <v>337</v>
      </c>
      <c r="AJ17" s="229" t="s">
        <v>337</v>
      </c>
      <c r="AK17" s="230" t="s">
        <v>337</v>
      </c>
      <c r="AL17" s="232" t="s">
        <v>337</v>
      </c>
      <c r="AM17" s="232" t="s">
        <v>337</v>
      </c>
      <c r="AN17" s="233" t="s">
        <v>337</v>
      </c>
      <c r="AO17" s="51"/>
      <c r="AP17" s="41"/>
      <c r="AQ17" s="2"/>
      <c r="AR17" s="2" t="s">
        <v>5</v>
      </c>
      <c r="AS17" s="7" t="s">
        <v>589</v>
      </c>
    </row>
    <row r="18" spans="1:45" ht="17.100000000000001" customHeight="1">
      <c r="A18" s="63"/>
      <c r="B18" s="63"/>
      <c r="C18" s="63" t="s">
        <v>6</v>
      </c>
      <c r="D18" s="63"/>
      <c r="E18" s="48" t="s">
        <v>313</v>
      </c>
      <c r="F18" s="229" t="s">
        <v>313</v>
      </c>
      <c r="G18" s="229" t="s">
        <v>313</v>
      </c>
      <c r="H18" s="229" t="s">
        <v>313</v>
      </c>
      <c r="I18" s="229" t="s">
        <v>313</v>
      </c>
      <c r="J18" s="229" t="s">
        <v>313</v>
      </c>
      <c r="K18" s="229" t="s">
        <v>313</v>
      </c>
      <c r="L18" s="229" t="s">
        <v>313</v>
      </c>
      <c r="M18" s="229" t="s">
        <v>313</v>
      </c>
      <c r="N18" s="229" t="s">
        <v>313</v>
      </c>
      <c r="O18" s="230" t="s">
        <v>313</v>
      </c>
      <c r="P18" s="230" t="s">
        <v>313</v>
      </c>
      <c r="Q18" s="230" t="s">
        <v>313</v>
      </c>
      <c r="R18" s="230" t="s">
        <v>313</v>
      </c>
      <c r="S18" s="230" t="s">
        <v>313</v>
      </c>
      <c r="T18" s="230" t="s">
        <v>313</v>
      </c>
      <c r="U18" s="230" t="s">
        <v>313</v>
      </c>
      <c r="V18" s="230" t="s">
        <v>313</v>
      </c>
      <c r="W18" s="230" t="s">
        <v>313</v>
      </c>
      <c r="X18" s="229" t="s">
        <v>313</v>
      </c>
      <c r="Y18" s="46"/>
      <c r="Z18" s="230" t="s">
        <v>313</v>
      </c>
      <c r="AA18" s="230" t="s">
        <v>313</v>
      </c>
      <c r="AB18" s="230" t="s">
        <v>313</v>
      </c>
      <c r="AC18" s="230" t="s">
        <v>313</v>
      </c>
      <c r="AD18" s="230" t="s">
        <v>313</v>
      </c>
      <c r="AE18" s="229" t="s">
        <v>313</v>
      </c>
      <c r="AF18" s="230" t="s">
        <v>313</v>
      </c>
      <c r="AG18" s="230" t="s">
        <v>313</v>
      </c>
      <c r="AH18" s="229" t="s">
        <v>313</v>
      </c>
      <c r="AI18" s="230" t="s">
        <v>313</v>
      </c>
      <c r="AJ18" s="230" t="s">
        <v>313</v>
      </c>
      <c r="AK18" s="229" t="s">
        <v>313</v>
      </c>
      <c r="AL18" s="49" t="s">
        <v>313</v>
      </c>
      <c r="AM18" s="49" t="s">
        <v>313</v>
      </c>
      <c r="AN18" s="50" t="s">
        <v>313</v>
      </c>
      <c r="AO18" s="50"/>
      <c r="AP18" s="41"/>
      <c r="AQ18" s="2"/>
      <c r="AR18" s="2" t="s">
        <v>6</v>
      </c>
    </row>
    <row r="19" spans="1:45" ht="17.100000000000001" customHeight="1">
      <c r="A19" s="63"/>
      <c r="B19" s="63" t="s">
        <v>9</v>
      </c>
      <c r="C19" s="63"/>
      <c r="D19" s="63"/>
      <c r="E19" s="48">
        <v>1223</v>
      </c>
      <c r="F19" s="229">
        <v>1218</v>
      </c>
      <c r="G19" s="229">
        <v>454</v>
      </c>
      <c r="H19" s="229">
        <v>475</v>
      </c>
      <c r="I19" s="229">
        <v>173</v>
      </c>
      <c r="J19" s="229">
        <v>72</v>
      </c>
      <c r="K19" s="229">
        <v>26</v>
      </c>
      <c r="L19" s="229">
        <v>16</v>
      </c>
      <c r="M19" s="229">
        <v>2</v>
      </c>
      <c r="N19" s="229">
        <v>5</v>
      </c>
      <c r="O19" s="230">
        <v>1390</v>
      </c>
      <c r="P19" s="230">
        <v>1385</v>
      </c>
      <c r="Q19" s="230">
        <v>463</v>
      </c>
      <c r="R19" s="230">
        <v>538</v>
      </c>
      <c r="S19" s="230">
        <v>215</v>
      </c>
      <c r="T19" s="230">
        <v>92</v>
      </c>
      <c r="U19" s="230">
        <v>49</v>
      </c>
      <c r="V19" s="230">
        <v>19</v>
      </c>
      <c r="W19" s="230">
        <v>9</v>
      </c>
      <c r="X19" s="229">
        <v>5</v>
      </c>
      <c r="Y19" s="43"/>
      <c r="Z19" s="229">
        <v>-167</v>
      </c>
      <c r="AA19" s="230">
        <v>-167</v>
      </c>
      <c r="AB19" s="230">
        <v>0</v>
      </c>
      <c r="AC19" s="229">
        <v>2642</v>
      </c>
      <c r="AD19" s="229">
        <v>2455</v>
      </c>
      <c r="AE19" s="229">
        <v>187</v>
      </c>
      <c r="AF19" s="230">
        <v>3181</v>
      </c>
      <c r="AG19" s="230">
        <v>2976</v>
      </c>
      <c r="AH19" s="230">
        <v>205</v>
      </c>
      <c r="AI19" s="229">
        <v>-539</v>
      </c>
      <c r="AJ19" s="229">
        <v>-521</v>
      </c>
      <c r="AK19" s="229">
        <v>-18</v>
      </c>
      <c r="AL19" s="232">
        <v>2.0155993431855501</v>
      </c>
      <c r="AM19" s="232">
        <v>2.1487364620938627</v>
      </c>
      <c r="AN19" s="233">
        <v>-0.13313711890831259</v>
      </c>
      <c r="AO19" s="47"/>
      <c r="AP19" s="41"/>
      <c r="AQ19" s="2" t="s">
        <v>9</v>
      </c>
      <c r="AR19" s="2"/>
    </row>
    <row r="20" spans="1:45" ht="17.100000000000001" customHeight="1">
      <c r="A20" s="63"/>
      <c r="B20" s="63"/>
      <c r="C20" s="63" t="s">
        <v>4</v>
      </c>
      <c r="D20" s="63"/>
      <c r="E20" s="48">
        <v>593</v>
      </c>
      <c r="F20" s="229">
        <v>592</v>
      </c>
      <c r="G20" s="229">
        <v>257</v>
      </c>
      <c r="H20" s="229">
        <v>205</v>
      </c>
      <c r="I20" s="229">
        <v>67</v>
      </c>
      <c r="J20" s="229">
        <v>39</v>
      </c>
      <c r="K20" s="229">
        <v>15</v>
      </c>
      <c r="L20" s="229">
        <v>8</v>
      </c>
      <c r="M20" s="229">
        <v>1</v>
      </c>
      <c r="N20" s="229">
        <v>1</v>
      </c>
      <c r="O20" s="230">
        <v>689</v>
      </c>
      <c r="P20" s="230">
        <v>689</v>
      </c>
      <c r="Q20" s="230">
        <v>273</v>
      </c>
      <c r="R20" s="230">
        <v>239</v>
      </c>
      <c r="S20" s="230">
        <v>92</v>
      </c>
      <c r="T20" s="230">
        <v>45</v>
      </c>
      <c r="U20" s="230">
        <v>27</v>
      </c>
      <c r="V20" s="230">
        <v>8</v>
      </c>
      <c r="W20" s="230">
        <v>5</v>
      </c>
      <c r="X20" s="229" t="s">
        <v>313</v>
      </c>
      <c r="Y20" s="46"/>
      <c r="Z20" s="230">
        <v>-96</v>
      </c>
      <c r="AA20" s="230">
        <v>-97</v>
      </c>
      <c r="AB20" s="230">
        <v>1</v>
      </c>
      <c r="AC20" s="229">
        <v>1159</v>
      </c>
      <c r="AD20" s="229">
        <v>1155</v>
      </c>
      <c r="AE20" s="229">
        <v>4</v>
      </c>
      <c r="AF20" s="230">
        <v>1425</v>
      </c>
      <c r="AG20" s="230">
        <v>1425</v>
      </c>
      <c r="AH20" s="229" t="s">
        <v>313</v>
      </c>
      <c r="AI20" s="230">
        <v>-266</v>
      </c>
      <c r="AJ20" s="230">
        <v>-270</v>
      </c>
      <c r="AK20" s="230">
        <v>4</v>
      </c>
      <c r="AL20" s="232">
        <v>1.9510135135135136</v>
      </c>
      <c r="AM20" s="232">
        <v>2.0682148040638606</v>
      </c>
      <c r="AN20" s="233">
        <v>-0.117201290550347</v>
      </c>
      <c r="AO20" s="47"/>
      <c r="AP20" s="41"/>
      <c r="AQ20" s="2"/>
      <c r="AR20" s="2" t="s">
        <v>4</v>
      </c>
    </row>
    <row r="21" spans="1:45" ht="17.100000000000001" customHeight="1">
      <c r="A21" s="63"/>
      <c r="B21" s="63"/>
      <c r="C21" s="63" t="s">
        <v>5</v>
      </c>
      <c r="D21" s="63"/>
      <c r="E21" s="48">
        <v>489</v>
      </c>
      <c r="F21" s="229">
        <v>486</v>
      </c>
      <c r="G21" s="229">
        <v>151</v>
      </c>
      <c r="H21" s="229">
        <v>211</v>
      </c>
      <c r="I21" s="229">
        <v>84</v>
      </c>
      <c r="J21" s="229">
        <v>25</v>
      </c>
      <c r="K21" s="229">
        <v>8</v>
      </c>
      <c r="L21" s="229">
        <v>6</v>
      </c>
      <c r="M21" s="229">
        <v>1</v>
      </c>
      <c r="N21" s="229">
        <v>3</v>
      </c>
      <c r="O21" s="230">
        <v>548</v>
      </c>
      <c r="P21" s="230">
        <v>544</v>
      </c>
      <c r="Q21" s="230">
        <v>154</v>
      </c>
      <c r="R21" s="230">
        <v>230</v>
      </c>
      <c r="S21" s="230">
        <v>96</v>
      </c>
      <c r="T21" s="230">
        <v>37</v>
      </c>
      <c r="U21" s="230">
        <v>15</v>
      </c>
      <c r="V21" s="230">
        <v>8</v>
      </c>
      <c r="W21" s="230">
        <v>4</v>
      </c>
      <c r="X21" s="229">
        <v>4</v>
      </c>
      <c r="Y21" s="43"/>
      <c r="Z21" s="230">
        <v>-59</v>
      </c>
      <c r="AA21" s="230">
        <v>-58</v>
      </c>
      <c r="AB21" s="230">
        <v>-1</v>
      </c>
      <c r="AC21" s="229">
        <v>1183</v>
      </c>
      <c r="AD21" s="229">
        <v>1011</v>
      </c>
      <c r="AE21" s="229">
        <v>172</v>
      </c>
      <c r="AF21" s="230">
        <v>1398</v>
      </c>
      <c r="AG21" s="230">
        <v>1203</v>
      </c>
      <c r="AH21" s="230">
        <v>195</v>
      </c>
      <c r="AI21" s="230">
        <v>-215</v>
      </c>
      <c r="AJ21" s="230">
        <v>-192</v>
      </c>
      <c r="AK21" s="230">
        <v>-23</v>
      </c>
      <c r="AL21" s="232">
        <v>2.0802469135802468</v>
      </c>
      <c r="AM21" s="232">
        <v>2.2113970588235294</v>
      </c>
      <c r="AN21" s="233">
        <v>-0.13115014524328261</v>
      </c>
      <c r="AO21" s="47"/>
      <c r="AP21" s="41"/>
      <c r="AQ21" s="2"/>
      <c r="AR21" s="2" t="s">
        <v>5</v>
      </c>
    </row>
    <row r="22" spans="1:45" ht="17.100000000000001" customHeight="1">
      <c r="A22" s="63"/>
      <c r="B22" s="63"/>
      <c r="C22" s="63" t="s">
        <v>6</v>
      </c>
      <c r="D22" s="63"/>
      <c r="E22" s="48">
        <v>56</v>
      </c>
      <c r="F22" s="229">
        <v>56</v>
      </c>
      <c r="G22" s="229">
        <v>20</v>
      </c>
      <c r="H22" s="229">
        <v>20</v>
      </c>
      <c r="I22" s="229">
        <v>12</v>
      </c>
      <c r="J22" s="229">
        <v>3</v>
      </c>
      <c r="K22" s="229">
        <v>1</v>
      </c>
      <c r="L22" s="229" t="s">
        <v>313</v>
      </c>
      <c r="M22" s="229" t="s">
        <v>313</v>
      </c>
      <c r="N22" s="229" t="s">
        <v>313</v>
      </c>
      <c r="O22" s="230">
        <v>68</v>
      </c>
      <c r="P22" s="230">
        <v>68</v>
      </c>
      <c r="Q22" s="230">
        <v>17</v>
      </c>
      <c r="R22" s="230">
        <v>28</v>
      </c>
      <c r="S22" s="230">
        <v>13</v>
      </c>
      <c r="T22" s="230">
        <v>5</v>
      </c>
      <c r="U22" s="230">
        <v>4</v>
      </c>
      <c r="V22" s="230">
        <v>1</v>
      </c>
      <c r="W22" s="230" t="s">
        <v>313</v>
      </c>
      <c r="X22" s="229" t="s">
        <v>313</v>
      </c>
      <c r="Y22" s="46"/>
      <c r="Z22" s="230">
        <v>-12</v>
      </c>
      <c r="AA22" s="230">
        <v>-12</v>
      </c>
      <c r="AB22" s="230" t="s">
        <v>313</v>
      </c>
      <c r="AC22" s="229">
        <v>113</v>
      </c>
      <c r="AD22" s="229">
        <v>113</v>
      </c>
      <c r="AE22" s="229" t="s">
        <v>313</v>
      </c>
      <c r="AF22" s="230">
        <v>158</v>
      </c>
      <c r="AG22" s="230">
        <v>158</v>
      </c>
      <c r="AH22" s="229" t="s">
        <v>313</v>
      </c>
      <c r="AI22" s="230">
        <v>-45</v>
      </c>
      <c r="AJ22" s="230">
        <v>-45</v>
      </c>
      <c r="AK22" s="230" t="s">
        <v>313</v>
      </c>
      <c r="AL22" s="232">
        <v>2.0178571428571428</v>
      </c>
      <c r="AM22" s="232">
        <v>2.3235294117647061</v>
      </c>
      <c r="AN22" s="233">
        <v>-0.30567226890756327</v>
      </c>
      <c r="AO22" s="47"/>
      <c r="AP22" s="41"/>
      <c r="AQ22" s="2"/>
      <c r="AR22" s="2" t="s">
        <v>6</v>
      </c>
    </row>
    <row r="23" spans="1:45" ht="17.100000000000001" customHeight="1">
      <c r="A23" s="63"/>
      <c r="B23" s="63"/>
      <c r="C23" s="63" t="s">
        <v>10</v>
      </c>
      <c r="D23" s="63"/>
      <c r="E23" s="48">
        <v>85</v>
      </c>
      <c r="F23" s="229">
        <v>84</v>
      </c>
      <c r="G23" s="229">
        <v>26</v>
      </c>
      <c r="H23" s="229">
        <v>39</v>
      </c>
      <c r="I23" s="229">
        <v>10</v>
      </c>
      <c r="J23" s="229">
        <v>5</v>
      </c>
      <c r="K23" s="229">
        <v>2</v>
      </c>
      <c r="L23" s="229">
        <v>2</v>
      </c>
      <c r="M23" s="229" t="s">
        <v>313</v>
      </c>
      <c r="N23" s="229">
        <v>1</v>
      </c>
      <c r="O23" s="230">
        <v>85</v>
      </c>
      <c r="P23" s="230">
        <v>84</v>
      </c>
      <c r="Q23" s="230">
        <v>19</v>
      </c>
      <c r="R23" s="230">
        <v>41</v>
      </c>
      <c r="S23" s="230">
        <v>14</v>
      </c>
      <c r="T23" s="230">
        <v>5</v>
      </c>
      <c r="U23" s="230">
        <v>3</v>
      </c>
      <c r="V23" s="230">
        <v>2</v>
      </c>
      <c r="W23" s="230" t="s">
        <v>313</v>
      </c>
      <c r="X23" s="229">
        <v>1</v>
      </c>
      <c r="Y23" s="43"/>
      <c r="Z23" s="230">
        <v>0</v>
      </c>
      <c r="AA23" s="230">
        <v>0</v>
      </c>
      <c r="AB23" s="230">
        <v>0</v>
      </c>
      <c r="AC23" s="229">
        <v>187</v>
      </c>
      <c r="AD23" s="229">
        <v>176</v>
      </c>
      <c r="AE23" s="229">
        <v>11</v>
      </c>
      <c r="AF23" s="230">
        <v>200</v>
      </c>
      <c r="AG23" s="230">
        <v>190</v>
      </c>
      <c r="AH23" s="230">
        <v>10</v>
      </c>
      <c r="AI23" s="230">
        <v>-13</v>
      </c>
      <c r="AJ23" s="230">
        <v>-14</v>
      </c>
      <c r="AK23" s="230">
        <v>1</v>
      </c>
      <c r="AL23" s="232">
        <v>2.0952380952380953</v>
      </c>
      <c r="AM23" s="232">
        <v>2.2619047619047619</v>
      </c>
      <c r="AN23" s="233">
        <v>-0.16666666666666652</v>
      </c>
      <c r="AO23" s="47"/>
      <c r="AP23" s="41"/>
      <c r="AQ23" s="2"/>
      <c r="AR23" s="2" t="s">
        <v>10</v>
      </c>
    </row>
    <row r="24" spans="1:45" ht="17.100000000000001" customHeight="1">
      <c r="A24" s="63"/>
      <c r="B24" s="63"/>
      <c r="C24" s="63" t="s">
        <v>11</v>
      </c>
      <c r="D24" s="63"/>
      <c r="E24" s="48" t="s">
        <v>313</v>
      </c>
      <c r="F24" s="229" t="s">
        <v>313</v>
      </c>
      <c r="G24" s="229" t="s">
        <v>313</v>
      </c>
      <c r="H24" s="229" t="s">
        <v>313</v>
      </c>
      <c r="I24" s="229" t="s">
        <v>313</v>
      </c>
      <c r="J24" s="229" t="s">
        <v>313</v>
      </c>
      <c r="K24" s="229" t="s">
        <v>313</v>
      </c>
      <c r="L24" s="229" t="s">
        <v>313</v>
      </c>
      <c r="M24" s="229" t="s">
        <v>313</v>
      </c>
      <c r="N24" s="229" t="s">
        <v>313</v>
      </c>
      <c r="O24" s="230" t="s">
        <v>313</v>
      </c>
      <c r="P24" s="230" t="s">
        <v>313</v>
      </c>
      <c r="Q24" s="230" t="s">
        <v>313</v>
      </c>
      <c r="R24" s="230" t="s">
        <v>313</v>
      </c>
      <c r="S24" s="230" t="s">
        <v>313</v>
      </c>
      <c r="T24" s="230" t="s">
        <v>313</v>
      </c>
      <c r="U24" s="230" t="s">
        <v>313</v>
      </c>
      <c r="V24" s="230" t="s">
        <v>313</v>
      </c>
      <c r="W24" s="230" t="s">
        <v>313</v>
      </c>
      <c r="X24" s="229" t="s">
        <v>313</v>
      </c>
      <c r="Y24" s="46"/>
      <c r="Z24" s="230" t="s">
        <v>313</v>
      </c>
      <c r="AA24" s="230" t="s">
        <v>313</v>
      </c>
      <c r="AB24" s="230" t="s">
        <v>313</v>
      </c>
      <c r="AC24" s="230" t="s">
        <v>313</v>
      </c>
      <c r="AD24" s="230" t="s">
        <v>313</v>
      </c>
      <c r="AE24" s="229" t="s">
        <v>313</v>
      </c>
      <c r="AF24" s="230" t="s">
        <v>313</v>
      </c>
      <c r="AG24" s="230" t="s">
        <v>313</v>
      </c>
      <c r="AH24" s="229" t="s">
        <v>313</v>
      </c>
      <c r="AI24" s="230" t="s">
        <v>313</v>
      </c>
      <c r="AJ24" s="230" t="s">
        <v>313</v>
      </c>
      <c r="AK24" s="229" t="s">
        <v>313</v>
      </c>
      <c r="AL24" s="49" t="s">
        <v>313</v>
      </c>
      <c r="AM24" s="49" t="s">
        <v>313</v>
      </c>
      <c r="AN24" s="50" t="s">
        <v>313</v>
      </c>
      <c r="AO24" s="50"/>
      <c r="AP24" s="41"/>
      <c r="AQ24" s="2"/>
      <c r="AR24" s="2" t="s">
        <v>11</v>
      </c>
    </row>
    <row r="25" spans="1:45" ht="17.100000000000001" customHeight="1">
      <c r="A25" s="63"/>
      <c r="B25" s="63" t="s">
        <v>12</v>
      </c>
      <c r="C25" s="63"/>
      <c r="D25" s="63"/>
      <c r="E25" s="48">
        <v>1451</v>
      </c>
      <c r="F25" s="229">
        <v>1448</v>
      </c>
      <c r="G25" s="229">
        <v>475</v>
      </c>
      <c r="H25" s="229">
        <v>565</v>
      </c>
      <c r="I25" s="229">
        <v>229</v>
      </c>
      <c r="J25" s="229">
        <v>123</v>
      </c>
      <c r="K25" s="229">
        <v>43</v>
      </c>
      <c r="L25" s="229">
        <v>11</v>
      </c>
      <c r="M25" s="229">
        <v>2</v>
      </c>
      <c r="N25" s="229">
        <v>3</v>
      </c>
      <c r="O25" s="230">
        <v>1526</v>
      </c>
      <c r="P25" s="230">
        <v>1524</v>
      </c>
      <c r="Q25" s="230">
        <v>440</v>
      </c>
      <c r="R25" s="230">
        <v>589</v>
      </c>
      <c r="S25" s="230">
        <v>278</v>
      </c>
      <c r="T25" s="230">
        <v>149</v>
      </c>
      <c r="U25" s="230">
        <v>52</v>
      </c>
      <c r="V25" s="230">
        <v>15</v>
      </c>
      <c r="W25" s="230">
        <v>1</v>
      </c>
      <c r="X25" s="229">
        <v>2</v>
      </c>
      <c r="Y25" s="43"/>
      <c r="Z25" s="229">
        <v>-75</v>
      </c>
      <c r="AA25" s="230">
        <v>-76</v>
      </c>
      <c r="AB25" s="230">
        <v>1</v>
      </c>
      <c r="AC25" s="229">
        <v>3348</v>
      </c>
      <c r="AD25" s="229">
        <v>3079</v>
      </c>
      <c r="AE25" s="229">
        <v>269</v>
      </c>
      <c r="AF25" s="230">
        <v>3700</v>
      </c>
      <c r="AG25" s="230">
        <v>3405</v>
      </c>
      <c r="AH25" s="230">
        <v>295</v>
      </c>
      <c r="AI25" s="229">
        <v>-352</v>
      </c>
      <c r="AJ25" s="230">
        <v>-326</v>
      </c>
      <c r="AK25" s="230">
        <v>-26</v>
      </c>
      <c r="AL25" s="232">
        <v>2.1263812154696131</v>
      </c>
      <c r="AM25" s="232">
        <v>2.234251968503937</v>
      </c>
      <c r="AN25" s="233">
        <v>-0.10787075303432392</v>
      </c>
      <c r="AO25" s="47"/>
      <c r="AP25" s="41"/>
      <c r="AQ25" s="2" t="s">
        <v>12</v>
      </c>
      <c r="AR25" s="2"/>
    </row>
    <row r="26" spans="1:45" ht="17.100000000000001" customHeight="1">
      <c r="A26" s="63"/>
      <c r="B26" s="63"/>
      <c r="C26" s="63" t="s">
        <v>4</v>
      </c>
      <c r="D26" s="63"/>
      <c r="E26" s="48">
        <v>891</v>
      </c>
      <c r="F26" s="229">
        <v>889</v>
      </c>
      <c r="G26" s="229">
        <v>342</v>
      </c>
      <c r="H26" s="229">
        <v>320</v>
      </c>
      <c r="I26" s="229">
        <v>121</v>
      </c>
      <c r="J26" s="229">
        <v>72</v>
      </c>
      <c r="K26" s="229">
        <v>29</v>
      </c>
      <c r="L26" s="229">
        <v>5</v>
      </c>
      <c r="M26" s="229" t="s">
        <v>313</v>
      </c>
      <c r="N26" s="229">
        <v>2</v>
      </c>
      <c r="O26" s="230">
        <v>935</v>
      </c>
      <c r="P26" s="230">
        <v>933</v>
      </c>
      <c r="Q26" s="230">
        <v>305</v>
      </c>
      <c r="R26" s="230">
        <v>358</v>
      </c>
      <c r="S26" s="230">
        <v>152</v>
      </c>
      <c r="T26" s="230">
        <v>83</v>
      </c>
      <c r="U26" s="230">
        <v>28</v>
      </c>
      <c r="V26" s="230">
        <v>7</v>
      </c>
      <c r="W26" s="230" t="s">
        <v>313</v>
      </c>
      <c r="X26" s="229">
        <v>2</v>
      </c>
      <c r="Y26" s="43"/>
      <c r="Z26" s="230">
        <v>-44</v>
      </c>
      <c r="AA26" s="230">
        <v>-44</v>
      </c>
      <c r="AB26" s="230">
        <v>0</v>
      </c>
      <c r="AC26" s="229">
        <v>2076</v>
      </c>
      <c r="AD26" s="229">
        <v>1808</v>
      </c>
      <c r="AE26" s="229">
        <v>268</v>
      </c>
      <c r="AF26" s="230">
        <v>2286</v>
      </c>
      <c r="AG26" s="230">
        <v>1991</v>
      </c>
      <c r="AH26" s="230">
        <v>295</v>
      </c>
      <c r="AI26" s="230">
        <v>-210</v>
      </c>
      <c r="AJ26" s="230">
        <v>-183</v>
      </c>
      <c r="AK26" s="230">
        <v>-27</v>
      </c>
      <c r="AL26" s="232">
        <v>2.0337457817772777</v>
      </c>
      <c r="AM26" s="232">
        <v>2.1339764201500535</v>
      </c>
      <c r="AN26" s="233">
        <v>-0.10023063837277579</v>
      </c>
      <c r="AO26" s="47"/>
      <c r="AP26" s="41"/>
      <c r="AQ26" s="2"/>
      <c r="AR26" s="2" t="s">
        <v>4</v>
      </c>
    </row>
    <row r="27" spans="1:45" ht="17.100000000000001" customHeight="1">
      <c r="A27" s="63"/>
      <c r="B27" s="63"/>
      <c r="C27" s="63" t="s">
        <v>5</v>
      </c>
      <c r="D27" s="63"/>
      <c r="E27" s="48">
        <v>117</v>
      </c>
      <c r="F27" s="229">
        <v>117</v>
      </c>
      <c r="G27" s="229">
        <v>31</v>
      </c>
      <c r="H27" s="229">
        <v>52</v>
      </c>
      <c r="I27" s="229">
        <v>19</v>
      </c>
      <c r="J27" s="229">
        <v>10</v>
      </c>
      <c r="K27" s="229">
        <v>3</v>
      </c>
      <c r="L27" s="229">
        <v>2</v>
      </c>
      <c r="M27" s="229" t="s">
        <v>313</v>
      </c>
      <c r="N27" s="229" t="s">
        <v>313</v>
      </c>
      <c r="O27" s="230">
        <v>119</v>
      </c>
      <c r="P27" s="230">
        <v>119</v>
      </c>
      <c r="Q27" s="230">
        <v>29</v>
      </c>
      <c r="R27" s="230">
        <v>49</v>
      </c>
      <c r="S27" s="230">
        <v>19</v>
      </c>
      <c r="T27" s="230">
        <v>12</v>
      </c>
      <c r="U27" s="230">
        <v>7</v>
      </c>
      <c r="V27" s="230">
        <v>3</v>
      </c>
      <c r="W27" s="230" t="s">
        <v>313</v>
      </c>
      <c r="X27" s="229" t="s">
        <v>313</v>
      </c>
      <c r="Y27" s="46"/>
      <c r="Z27" s="230">
        <v>-2</v>
      </c>
      <c r="AA27" s="230">
        <v>-2</v>
      </c>
      <c r="AB27" s="230" t="s">
        <v>313</v>
      </c>
      <c r="AC27" s="229">
        <v>259</v>
      </c>
      <c r="AD27" s="229">
        <v>259</v>
      </c>
      <c r="AE27" s="229" t="s">
        <v>313</v>
      </c>
      <c r="AF27" s="230">
        <v>285</v>
      </c>
      <c r="AG27" s="230">
        <v>285</v>
      </c>
      <c r="AH27" s="229" t="s">
        <v>313</v>
      </c>
      <c r="AI27" s="230">
        <v>-26</v>
      </c>
      <c r="AJ27" s="230">
        <v>-26</v>
      </c>
      <c r="AK27" s="230" t="s">
        <v>313</v>
      </c>
      <c r="AL27" s="232">
        <v>2.2136752136752138</v>
      </c>
      <c r="AM27" s="232">
        <v>2.3949579831932772</v>
      </c>
      <c r="AN27" s="233">
        <v>-0.18128276951806344</v>
      </c>
      <c r="AO27" s="47"/>
      <c r="AP27" s="41"/>
      <c r="AQ27" s="2"/>
      <c r="AR27" s="2" t="s">
        <v>5</v>
      </c>
    </row>
    <row r="28" spans="1:45" ht="17.100000000000001" customHeight="1">
      <c r="A28" s="63"/>
      <c r="B28" s="63"/>
      <c r="C28" s="63" t="s">
        <v>6</v>
      </c>
      <c r="D28" s="64" t="s">
        <v>590</v>
      </c>
      <c r="E28" s="48">
        <v>443</v>
      </c>
      <c r="F28" s="229">
        <v>442</v>
      </c>
      <c r="G28" s="229">
        <v>102</v>
      </c>
      <c r="H28" s="229">
        <v>193</v>
      </c>
      <c r="I28" s="229">
        <v>89</v>
      </c>
      <c r="J28" s="229">
        <v>41</v>
      </c>
      <c r="K28" s="229">
        <v>11</v>
      </c>
      <c r="L28" s="229">
        <v>4</v>
      </c>
      <c r="M28" s="229">
        <v>2</v>
      </c>
      <c r="N28" s="229">
        <v>1</v>
      </c>
      <c r="O28" s="230">
        <v>472</v>
      </c>
      <c r="P28" s="230">
        <v>472</v>
      </c>
      <c r="Q28" s="230">
        <v>106</v>
      </c>
      <c r="R28" s="230">
        <v>182</v>
      </c>
      <c r="S28" s="230">
        <v>107</v>
      </c>
      <c r="T28" s="230">
        <v>54</v>
      </c>
      <c r="U28" s="230">
        <v>17</v>
      </c>
      <c r="V28" s="230">
        <v>5</v>
      </c>
      <c r="W28" s="230">
        <v>1</v>
      </c>
      <c r="X28" s="229" t="s">
        <v>313</v>
      </c>
      <c r="Y28" s="46"/>
      <c r="Z28" s="230">
        <v>-29</v>
      </c>
      <c r="AA28" s="230">
        <v>-30</v>
      </c>
      <c r="AB28" s="230">
        <v>1</v>
      </c>
      <c r="AC28" s="229">
        <v>1013</v>
      </c>
      <c r="AD28" s="229">
        <v>1012</v>
      </c>
      <c r="AE28" s="229">
        <v>1</v>
      </c>
      <c r="AF28" s="230">
        <v>1129</v>
      </c>
      <c r="AG28" s="230">
        <v>1129</v>
      </c>
      <c r="AH28" s="229" t="s">
        <v>313</v>
      </c>
      <c r="AI28" s="230">
        <v>-116</v>
      </c>
      <c r="AJ28" s="230">
        <v>-117</v>
      </c>
      <c r="AK28" s="230">
        <v>1</v>
      </c>
      <c r="AL28" s="232">
        <v>2.2895927601809953</v>
      </c>
      <c r="AM28" s="232">
        <v>2.3919491525423728</v>
      </c>
      <c r="AN28" s="233">
        <v>-0.1023563923613775</v>
      </c>
      <c r="AO28" s="51"/>
      <c r="AP28" s="41"/>
      <c r="AQ28" s="2"/>
      <c r="AR28" s="2" t="s">
        <v>6</v>
      </c>
      <c r="AS28" s="8" t="s">
        <v>590</v>
      </c>
    </row>
    <row r="29" spans="1:45" ht="17.100000000000001" customHeight="1">
      <c r="A29" s="63"/>
      <c r="B29" s="63"/>
      <c r="C29" s="63" t="s">
        <v>10</v>
      </c>
      <c r="D29" s="64" t="s">
        <v>590</v>
      </c>
      <c r="E29" s="48" t="s">
        <v>313</v>
      </c>
      <c r="F29" s="229" t="s">
        <v>313</v>
      </c>
      <c r="G29" s="229" t="s">
        <v>313</v>
      </c>
      <c r="H29" s="229" t="s">
        <v>313</v>
      </c>
      <c r="I29" s="229" t="s">
        <v>313</v>
      </c>
      <c r="J29" s="229" t="s">
        <v>313</v>
      </c>
      <c r="K29" s="229" t="s">
        <v>313</v>
      </c>
      <c r="L29" s="229" t="s">
        <v>313</v>
      </c>
      <c r="M29" s="229" t="s">
        <v>313</v>
      </c>
      <c r="N29" s="229" t="s">
        <v>313</v>
      </c>
      <c r="O29" s="230" t="s">
        <v>313</v>
      </c>
      <c r="P29" s="230" t="s">
        <v>313</v>
      </c>
      <c r="Q29" s="230" t="s">
        <v>313</v>
      </c>
      <c r="R29" s="230" t="s">
        <v>313</v>
      </c>
      <c r="S29" s="230" t="s">
        <v>313</v>
      </c>
      <c r="T29" s="230" t="s">
        <v>313</v>
      </c>
      <c r="U29" s="230" t="s">
        <v>313</v>
      </c>
      <c r="V29" s="230" t="s">
        <v>313</v>
      </c>
      <c r="W29" s="230" t="s">
        <v>313</v>
      </c>
      <c r="X29" s="229" t="s">
        <v>313</v>
      </c>
      <c r="Y29" s="46"/>
      <c r="Z29" s="230" t="s">
        <v>313</v>
      </c>
      <c r="AA29" s="230" t="s">
        <v>313</v>
      </c>
      <c r="AB29" s="230" t="s">
        <v>313</v>
      </c>
      <c r="AC29" s="229" t="s">
        <v>313</v>
      </c>
      <c r="AD29" s="229" t="s">
        <v>313</v>
      </c>
      <c r="AE29" s="229" t="s">
        <v>313</v>
      </c>
      <c r="AF29" s="230" t="s">
        <v>313</v>
      </c>
      <c r="AG29" s="230" t="s">
        <v>313</v>
      </c>
      <c r="AH29" s="229" t="s">
        <v>313</v>
      </c>
      <c r="AI29" s="230" t="s">
        <v>313</v>
      </c>
      <c r="AJ29" s="230" t="s">
        <v>313</v>
      </c>
      <c r="AK29" s="230" t="s">
        <v>313</v>
      </c>
      <c r="AL29" s="232" t="s">
        <v>313</v>
      </c>
      <c r="AM29" s="232" t="s">
        <v>313</v>
      </c>
      <c r="AN29" s="233" t="s">
        <v>313</v>
      </c>
      <c r="AO29" s="51"/>
      <c r="AP29" s="41"/>
      <c r="AQ29" s="2"/>
      <c r="AR29" s="2" t="s">
        <v>10</v>
      </c>
      <c r="AS29" s="8" t="s">
        <v>590</v>
      </c>
    </row>
    <row r="30" spans="1:45" ht="17.100000000000001" customHeight="1">
      <c r="A30" s="63"/>
      <c r="B30" s="63" t="s">
        <v>13</v>
      </c>
      <c r="C30" s="63"/>
      <c r="D30" s="63"/>
      <c r="E30" s="48">
        <v>2384</v>
      </c>
      <c r="F30" s="229">
        <v>2361</v>
      </c>
      <c r="G30" s="229">
        <v>868</v>
      </c>
      <c r="H30" s="229">
        <v>869</v>
      </c>
      <c r="I30" s="229">
        <v>366</v>
      </c>
      <c r="J30" s="229">
        <v>195</v>
      </c>
      <c r="K30" s="229">
        <v>42</v>
      </c>
      <c r="L30" s="229">
        <v>15</v>
      </c>
      <c r="M30" s="229">
        <v>6</v>
      </c>
      <c r="N30" s="229">
        <v>23</v>
      </c>
      <c r="O30" s="230">
        <v>2700</v>
      </c>
      <c r="P30" s="230">
        <v>2676</v>
      </c>
      <c r="Q30" s="230">
        <v>917</v>
      </c>
      <c r="R30" s="230">
        <v>976</v>
      </c>
      <c r="S30" s="230">
        <v>443</v>
      </c>
      <c r="T30" s="230">
        <v>257</v>
      </c>
      <c r="U30" s="230">
        <v>56</v>
      </c>
      <c r="V30" s="230">
        <v>22</v>
      </c>
      <c r="W30" s="230">
        <v>5</v>
      </c>
      <c r="X30" s="229">
        <v>24</v>
      </c>
      <c r="Y30" s="43"/>
      <c r="Z30" s="229">
        <v>-316</v>
      </c>
      <c r="AA30" s="230">
        <v>-315</v>
      </c>
      <c r="AB30" s="230">
        <v>-1</v>
      </c>
      <c r="AC30" s="229">
        <v>5330</v>
      </c>
      <c r="AD30" s="229">
        <v>4826</v>
      </c>
      <c r="AE30" s="229">
        <v>504</v>
      </c>
      <c r="AF30" s="230">
        <v>6310</v>
      </c>
      <c r="AG30" s="230">
        <v>5673</v>
      </c>
      <c r="AH30" s="230">
        <v>637</v>
      </c>
      <c r="AI30" s="229">
        <v>-980</v>
      </c>
      <c r="AJ30" s="230">
        <v>-847</v>
      </c>
      <c r="AK30" s="230">
        <v>-133</v>
      </c>
      <c r="AL30" s="232">
        <v>2.0440491317238458</v>
      </c>
      <c r="AM30" s="232">
        <v>2.1199551569506725</v>
      </c>
      <c r="AN30" s="233">
        <v>-7.5906025226826657E-2</v>
      </c>
      <c r="AO30" s="47"/>
      <c r="AP30" s="41"/>
      <c r="AQ30" s="2" t="s">
        <v>13</v>
      </c>
      <c r="AR30" s="2"/>
    </row>
    <row r="31" spans="1:45" ht="17.100000000000001" customHeight="1">
      <c r="A31" s="63"/>
      <c r="B31" s="63"/>
      <c r="C31" s="63" t="s">
        <v>4</v>
      </c>
      <c r="D31" s="63"/>
      <c r="E31" s="48">
        <v>389</v>
      </c>
      <c r="F31" s="229">
        <v>387</v>
      </c>
      <c r="G31" s="229">
        <v>146</v>
      </c>
      <c r="H31" s="229">
        <v>146</v>
      </c>
      <c r="I31" s="229">
        <v>56</v>
      </c>
      <c r="J31" s="229">
        <v>24</v>
      </c>
      <c r="K31" s="229">
        <v>11</v>
      </c>
      <c r="L31" s="229">
        <v>3</v>
      </c>
      <c r="M31" s="229">
        <v>1</v>
      </c>
      <c r="N31" s="229">
        <v>2</v>
      </c>
      <c r="O31" s="230">
        <v>473</v>
      </c>
      <c r="P31" s="230">
        <v>471</v>
      </c>
      <c r="Q31" s="230">
        <v>177</v>
      </c>
      <c r="R31" s="230">
        <v>169</v>
      </c>
      <c r="S31" s="230">
        <v>67</v>
      </c>
      <c r="T31" s="230">
        <v>41</v>
      </c>
      <c r="U31" s="230">
        <v>12</v>
      </c>
      <c r="V31" s="230">
        <v>4</v>
      </c>
      <c r="W31" s="230">
        <v>1</v>
      </c>
      <c r="X31" s="229">
        <v>2</v>
      </c>
      <c r="Y31" s="46"/>
      <c r="Z31" s="230">
        <v>-84</v>
      </c>
      <c r="AA31" s="230">
        <v>-84</v>
      </c>
      <c r="AB31" s="230">
        <v>0</v>
      </c>
      <c r="AC31" s="229">
        <v>791</v>
      </c>
      <c r="AD31" s="229">
        <v>782</v>
      </c>
      <c r="AE31" s="229">
        <v>9</v>
      </c>
      <c r="AF31" s="230">
        <v>978</v>
      </c>
      <c r="AG31" s="230">
        <v>971</v>
      </c>
      <c r="AH31" s="229">
        <v>7</v>
      </c>
      <c r="AI31" s="230">
        <v>-187</v>
      </c>
      <c r="AJ31" s="230">
        <v>-189</v>
      </c>
      <c r="AK31" s="230">
        <v>2</v>
      </c>
      <c r="AL31" s="232">
        <v>2.0206718346253232</v>
      </c>
      <c r="AM31" s="232">
        <v>2.061571125265393</v>
      </c>
      <c r="AN31" s="233">
        <v>-4.0899290640069808E-2</v>
      </c>
      <c r="AO31" s="47"/>
      <c r="AP31" s="41"/>
      <c r="AQ31" s="2"/>
      <c r="AR31" s="2" t="s">
        <v>4</v>
      </c>
    </row>
    <row r="32" spans="1:45" ht="17.100000000000001" customHeight="1">
      <c r="A32" s="63"/>
      <c r="B32" s="63"/>
      <c r="C32" s="63" t="s">
        <v>5</v>
      </c>
      <c r="D32" s="63"/>
      <c r="E32" s="48">
        <v>432</v>
      </c>
      <c r="F32" s="229">
        <v>430</v>
      </c>
      <c r="G32" s="229">
        <v>151</v>
      </c>
      <c r="H32" s="229">
        <v>161</v>
      </c>
      <c r="I32" s="229">
        <v>74</v>
      </c>
      <c r="J32" s="229">
        <v>33</v>
      </c>
      <c r="K32" s="229">
        <v>5</v>
      </c>
      <c r="L32" s="229">
        <v>5</v>
      </c>
      <c r="M32" s="229">
        <v>1</v>
      </c>
      <c r="N32" s="229">
        <v>2</v>
      </c>
      <c r="O32" s="230">
        <v>483</v>
      </c>
      <c r="P32" s="230">
        <v>481</v>
      </c>
      <c r="Q32" s="230">
        <v>160</v>
      </c>
      <c r="R32" s="230">
        <v>188</v>
      </c>
      <c r="S32" s="230">
        <v>78</v>
      </c>
      <c r="T32" s="230">
        <v>41</v>
      </c>
      <c r="U32" s="230">
        <v>10</v>
      </c>
      <c r="V32" s="230">
        <v>2</v>
      </c>
      <c r="W32" s="230">
        <v>2</v>
      </c>
      <c r="X32" s="229">
        <v>2</v>
      </c>
      <c r="Y32" s="43"/>
      <c r="Z32" s="230">
        <v>-51</v>
      </c>
      <c r="AA32" s="230">
        <v>-51</v>
      </c>
      <c r="AB32" s="230">
        <v>0</v>
      </c>
      <c r="AC32" s="229">
        <v>934</v>
      </c>
      <c r="AD32" s="229">
        <v>889</v>
      </c>
      <c r="AE32" s="229">
        <v>45</v>
      </c>
      <c r="AF32" s="230">
        <v>1055</v>
      </c>
      <c r="AG32" s="230">
        <v>1010</v>
      </c>
      <c r="AH32" s="230">
        <v>45</v>
      </c>
      <c r="AI32" s="230">
        <v>-121</v>
      </c>
      <c r="AJ32" s="230">
        <v>-121</v>
      </c>
      <c r="AK32" s="230">
        <v>0</v>
      </c>
      <c r="AL32" s="232">
        <v>2.0674418604651161</v>
      </c>
      <c r="AM32" s="232">
        <v>2.0997920997920998</v>
      </c>
      <c r="AN32" s="233">
        <v>-3.2350239326983665E-2</v>
      </c>
      <c r="AO32" s="47"/>
      <c r="AP32" s="41"/>
      <c r="AQ32" s="2"/>
      <c r="AR32" s="2" t="s">
        <v>5</v>
      </c>
    </row>
    <row r="33" spans="1:44" ht="17.100000000000001" customHeight="1">
      <c r="A33" s="63"/>
      <c r="B33" s="63"/>
      <c r="C33" s="63" t="s">
        <v>6</v>
      </c>
      <c r="D33" s="63"/>
      <c r="E33" s="48">
        <v>546</v>
      </c>
      <c r="F33" s="229">
        <v>537</v>
      </c>
      <c r="G33" s="229">
        <v>224</v>
      </c>
      <c r="H33" s="229">
        <v>190</v>
      </c>
      <c r="I33" s="229">
        <v>72</v>
      </c>
      <c r="J33" s="229">
        <v>43</v>
      </c>
      <c r="K33" s="229">
        <v>6</v>
      </c>
      <c r="L33" s="229">
        <v>1</v>
      </c>
      <c r="M33" s="229">
        <v>1</v>
      </c>
      <c r="N33" s="229">
        <v>9</v>
      </c>
      <c r="O33" s="230">
        <v>569</v>
      </c>
      <c r="P33" s="230">
        <v>559</v>
      </c>
      <c r="Q33" s="230">
        <v>200</v>
      </c>
      <c r="R33" s="230">
        <v>201</v>
      </c>
      <c r="S33" s="230">
        <v>91</v>
      </c>
      <c r="T33" s="230">
        <v>54</v>
      </c>
      <c r="U33" s="230">
        <v>9</v>
      </c>
      <c r="V33" s="230">
        <v>4</v>
      </c>
      <c r="W33" s="230" t="s">
        <v>313</v>
      </c>
      <c r="X33" s="229">
        <v>10</v>
      </c>
      <c r="Y33" s="43"/>
      <c r="Z33" s="230">
        <v>-23</v>
      </c>
      <c r="AA33" s="230">
        <v>-22</v>
      </c>
      <c r="AB33" s="230">
        <v>-1</v>
      </c>
      <c r="AC33" s="229">
        <v>1345</v>
      </c>
      <c r="AD33" s="229">
        <v>1035</v>
      </c>
      <c r="AE33" s="229">
        <v>310</v>
      </c>
      <c r="AF33" s="230">
        <v>1609</v>
      </c>
      <c r="AG33" s="230">
        <v>1160</v>
      </c>
      <c r="AH33" s="230">
        <v>449</v>
      </c>
      <c r="AI33" s="230">
        <v>-264</v>
      </c>
      <c r="AJ33" s="230">
        <v>-125</v>
      </c>
      <c r="AK33" s="230">
        <v>-139</v>
      </c>
      <c r="AL33" s="232">
        <v>1.9273743016759777</v>
      </c>
      <c r="AM33" s="232">
        <v>2.0751341681574238</v>
      </c>
      <c r="AN33" s="233">
        <v>-0.14775986648144612</v>
      </c>
      <c r="AO33" s="47"/>
      <c r="AP33" s="41"/>
      <c r="AQ33" s="2"/>
      <c r="AR33" s="2" t="s">
        <v>6</v>
      </c>
    </row>
    <row r="34" spans="1:44" ht="17.100000000000001" customHeight="1">
      <c r="A34" s="63"/>
      <c r="B34" s="63"/>
      <c r="C34" s="63" t="s">
        <v>10</v>
      </c>
      <c r="D34" s="63"/>
      <c r="E34" s="48">
        <v>520</v>
      </c>
      <c r="F34" s="229">
        <v>517</v>
      </c>
      <c r="G34" s="229">
        <v>187</v>
      </c>
      <c r="H34" s="229">
        <v>174</v>
      </c>
      <c r="I34" s="229">
        <v>81</v>
      </c>
      <c r="J34" s="229">
        <v>56</v>
      </c>
      <c r="K34" s="229">
        <v>13</v>
      </c>
      <c r="L34" s="229">
        <v>4</v>
      </c>
      <c r="M34" s="229">
        <v>2</v>
      </c>
      <c r="N34" s="229">
        <v>3</v>
      </c>
      <c r="O34" s="230">
        <v>605</v>
      </c>
      <c r="P34" s="230">
        <v>602</v>
      </c>
      <c r="Q34" s="230">
        <v>201</v>
      </c>
      <c r="R34" s="230">
        <v>212</v>
      </c>
      <c r="S34" s="230">
        <v>105</v>
      </c>
      <c r="T34" s="230">
        <v>63</v>
      </c>
      <c r="U34" s="230">
        <v>13</v>
      </c>
      <c r="V34" s="230">
        <v>7</v>
      </c>
      <c r="W34" s="230">
        <v>1</v>
      </c>
      <c r="X34" s="229">
        <v>3</v>
      </c>
      <c r="Y34" s="43"/>
      <c r="Z34" s="230">
        <v>-85</v>
      </c>
      <c r="AA34" s="230">
        <v>-85</v>
      </c>
      <c r="AB34" s="230">
        <v>0</v>
      </c>
      <c r="AC34" s="229">
        <v>1117</v>
      </c>
      <c r="AD34" s="229">
        <v>1105</v>
      </c>
      <c r="AE34" s="229">
        <v>12</v>
      </c>
      <c r="AF34" s="230">
        <v>1318</v>
      </c>
      <c r="AG34" s="230">
        <v>1306</v>
      </c>
      <c r="AH34" s="230">
        <v>12</v>
      </c>
      <c r="AI34" s="230">
        <v>-201</v>
      </c>
      <c r="AJ34" s="230">
        <v>-201</v>
      </c>
      <c r="AK34" s="230">
        <v>0</v>
      </c>
      <c r="AL34" s="232">
        <v>2.137330754352031</v>
      </c>
      <c r="AM34" s="232">
        <v>2.169435215946844</v>
      </c>
      <c r="AN34" s="233">
        <v>-3.210446159481295E-2</v>
      </c>
      <c r="AO34" s="47"/>
      <c r="AP34" s="41"/>
      <c r="AQ34" s="2"/>
      <c r="AR34" s="2" t="s">
        <v>10</v>
      </c>
    </row>
    <row r="35" spans="1:44" ht="17.100000000000001" customHeight="1">
      <c r="A35" s="63"/>
      <c r="B35" s="63"/>
      <c r="C35" s="63" t="s">
        <v>11</v>
      </c>
      <c r="D35" s="63"/>
      <c r="E35" s="48">
        <v>497</v>
      </c>
      <c r="F35" s="229">
        <v>490</v>
      </c>
      <c r="G35" s="229">
        <v>160</v>
      </c>
      <c r="H35" s="229">
        <v>198</v>
      </c>
      <c r="I35" s="229">
        <v>83</v>
      </c>
      <c r="J35" s="229">
        <v>39</v>
      </c>
      <c r="K35" s="229">
        <v>7</v>
      </c>
      <c r="L35" s="229">
        <v>2</v>
      </c>
      <c r="M35" s="229">
        <v>1</v>
      </c>
      <c r="N35" s="229">
        <v>7</v>
      </c>
      <c r="O35" s="230">
        <v>570</v>
      </c>
      <c r="P35" s="230">
        <v>563</v>
      </c>
      <c r="Q35" s="230">
        <v>179</v>
      </c>
      <c r="R35" s="230">
        <v>206</v>
      </c>
      <c r="S35" s="230">
        <v>102</v>
      </c>
      <c r="T35" s="230">
        <v>58</v>
      </c>
      <c r="U35" s="230">
        <v>12</v>
      </c>
      <c r="V35" s="230">
        <v>5</v>
      </c>
      <c r="W35" s="230">
        <v>1</v>
      </c>
      <c r="X35" s="229">
        <v>7</v>
      </c>
      <c r="Y35" s="43"/>
      <c r="Z35" s="230">
        <v>-73</v>
      </c>
      <c r="AA35" s="230">
        <v>-73</v>
      </c>
      <c r="AB35" s="230">
        <v>0</v>
      </c>
      <c r="AC35" s="229">
        <v>1143</v>
      </c>
      <c r="AD35" s="229">
        <v>1015</v>
      </c>
      <c r="AE35" s="229">
        <v>128</v>
      </c>
      <c r="AF35" s="230">
        <v>1350</v>
      </c>
      <c r="AG35" s="230">
        <v>1226</v>
      </c>
      <c r="AH35" s="230">
        <v>124</v>
      </c>
      <c r="AI35" s="230">
        <v>-207</v>
      </c>
      <c r="AJ35" s="230">
        <v>-211</v>
      </c>
      <c r="AK35" s="230">
        <v>4</v>
      </c>
      <c r="AL35" s="232">
        <v>2.0714285714285716</v>
      </c>
      <c r="AM35" s="232">
        <v>2.1776198934280639</v>
      </c>
      <c r="AN35" s="233">
        <v>-0.10619132199949233</v>
      </c>
      <c r="AO35" s="47"/>
      <c r="AP35" s="41"/>
      <c r="AQ35" s="2"/>
      <c r="AR35" s="2" t="s">
        <v>11</v>
      </c>
    </row>
    <row r="36" spans="1:44" ht="17.100000000000001" customHeight="1">
      <c r="A36" s="63"/>
      <c r="B36" s="63" t="s">
        <v>14</v>
      </c>
      <c r="C36" s="63"/>
      <c r="D36" s="63"/>
      <c r="E36" s="48">
        <v>1548</v>
      </c>
      <c r="F36" s="229">
        <v>1543</v>
      </c>
      <c r="G36" s="229">
        <v>356</v>
      </c>
      <c r="H36" s="229">
        <v>643</v>
      </c>
      <c r="I36" s="229">
        <v>301</v>
      </c>
      <c r="J36" s="229">
        <v>164</v>
      </c>
      <c r="K36" s="229">
        <v>55</v>
      </c>
      <c r="L36" s="229">
        <v>15</v>
      </c>
      <c r="M36" s="229">
        <v>9</v>
      </c>
      <c r="N36" s="229">
        <v>5</v>
      </c>
      <c r="O36" s="230">
        <v>1645</v>
      </c>
      <c r="P36" s="230">
        <v>1638</v>
      </c>
      <c r="Q36" s="230">
        <v>328</v>
      </c>
      <c r="R36" s="230">
        <v>653</v>
      </c>
      <c r="S36" s="230">
        <v>339</v>
      </c>
      <c r="T36" s="230">
        <v>225</v>
      </c>
      <c r="U36" s="230">
        <v>61</v>
      </c>
      <c r="V36" s="230">
        <v>25</v>
      </c>
      <c r="W36" s="230">
        <v>7</v>
      </c>
      <c r="X36" s="229">
        <v>7</v>
      </c>
      <c r="Y36" s="43"/>
      <c r="Z36" s="229">
        <v>-97</v>
      </c>
      <c r="AA36" s="230">
        <v>-95</v>
      </c>
      <c r="AB36" s="230">
        <v>-2</v>
      </c>
      <c r="AC36" s="229">
        <v>3684</v>
      </c>
      <c r="AD36" s="229">
        <v>3631</v>
      </c>
      <c r="AE36" s="229">
        <v>53</v>
      </c>
      <c r="AF36" s="230">
        <v>4117</v>
      </c>
      <c r="AG36" s="230">
        <v>4059</v>
      </c>
      <c r="AH36" s="230">
        <v>58</v>
      </c>
      <c r="AI36" s="229">
        <v>-433</v>
      </c>
      <c r="AJ36" s="230">
        <v>-428</v>
      </c>
      <c r="AK36" s="230">
        <v>-5</v>
      </c>
      <c r="AL36" s="232">
        <v>2.3532080362929357</v>
      </c>
      <c r="AM36" s="232">
        <v>2.4780219780219781</v>
      </c>
      <c r="AN36" s="233">
        <v>-0.12481394172904237</v>
      </c>
      <c r="AO36" s="47"/>
      <c r="AP36" s="41"/>
      <c r="AQ36" s="2" t="s">
        <v>14</v>
      </c>
      <c r="AR36" s="2"/>
    </row>
    <row r="37" spans="1:44" ht="17.100000000000001" customHeight="1">
      <c r="A37" s="63"/>
      <c r="B37" s="63"/>
      <c r="C37" s="63" t="s">
        <v>4</v>
      </c>
      <c r="D37" s="63"/>
      <c r="E37" s="48" t="s">
        <v>337</v>
      </c>
      <c r="F37" s="229" t="s">
        <v>337</v>
      </c>
      <c r="G37" s="229" t="s">
        <v>314</v>
      </c>
      <c r="H37" s="229" t="s">
        <v>314</v>
      </c>
      <c r="I37" s="229" t="s">
        <v>314</v>
      </c>
      <c r="J37" s="229" t="s">
        <v>314</v>
      </c>
      <c r="K37" s="229" t="s">
        <v>314</v>
      </c>
      <c r="L37" s="229" t="s">
        <v>314</v>
      </c>
      <c r="M37" s="229" t="s">
        <v>314</v>
      </c>
      <c r="N37" s="229" t="s">
        <v>314</v>
      </c>
      <c r="O37" s="230">
        <v>7</v>
      </c>
      <c r="P37" s="230">
        <v>7</v>
      </c>
      <c r="Q37" s="230">
        <v>2</v>
      </c>
      <c r="R37" s="230">
        <v>4</v>
      </c>
      <c r="S37" s="230">
        <v>1</v>
      </c>
      <c r="T37" s="230" t="s">
        <v>313</v>
      </c>
      <c r="U37" s="230" t="s">
        <v>313</v>
      </c>
      <c r="V37" s="230" t="s">
        <v>313</v>
      </c>
      <c r="W37" s="230" t="s">
        <v>313</v>
      </c>
      <c r="X37" s="229" t="s">
        <v>313</v>
      </c>
      <c r="Y37" s="46"/>
      <c r="Z37" s="230" t="s">
        <v>337</v>
      </c>
      <c r="AA37" s="230" t="s">
        <v>337</v>
      </c>
      <c r="AB37" s="230" t="s">
        <v>337</v>
      </c>
      <c r="AC37" s="229" t="s">
        <v>337</v>
      </c>
      <c r="AD37" s="229" t="s">
        <v>314</v>
      </c>
      <c r="AE37" s="229" t="s">
        <v>314</v>
      </c>
      <c r="AF37" s="230">
        <v>13</v>
      </c>
      <c r="AG37" s="230">
        <v>13</v>
      </c>
      <c r="AH37" s="229" t="s">
        <v>313</v>
      </c>
      <c r="AI37" s="230" t="s">
        <v>337</v>
      </c>
      <c r="AJ37" s="230" t="s">
        <v>337</v>
      </c>
      <c r="AK37" s="230" t="s">
        <v>337</v>
      </c>
      <c r="AL37" s="232" t="s">
        <v>337</v>
      </c>
      <c r="AM37" s="232">
        <v>1.8571428571428572</v>
      </c>
      <c r="AN37" s="233" t="s">
        <v>337</v>
      </c>
      <c r="AO37" s="47"/>
      <c r="AP37" s="41"/>
      <c r="AQ37" s="2"/>
      <c r="AR37" s="2" t="s">
        <v>4</v>
      </c>
    </row>
    <row r="38" spans="1:44" ht="17.100000000000001" customHeight="1">
      <c r="A38" s="63"/>
      <c r="B38" s="63"/>
      <c r="C38" s="63" t="s">
        <v>5</v>
      </c>
      <c r="D38" s="63"/>
      <c r="E38" s="48">
        <v>675</v>
      </c>
      <c r="F38" s="229">
        <v>673</v>
      </c>
      <c r="G38" s="229">
        <v>144</v>
      </c>
      <c r="H38" s="229">
        <v>258</v>
      </c>
      <c r="I38" s="229">
        <v>145</v>
      </c>
      <c r="J38" s="229">
        <v>84</v>
      </c>
      <c r="K38" s="229">
        <v>29</v>
      </c>
      <c r="L38" s="229">
        <v>11</v>
      </c>
      <c r="M38" s="229">
        <v>2</v>
      </c>
      <c r="N38" s="229">
        <v>2</v>
      </c>
      <c r="O38" s="230">
        <v>697</v>
      </c>
      <c r="P38" s="230">
        <v>695</v>
      </c>
      <c r="Q38" s="230">
        <v>142</v>
      </c>
      <c r="R38" s="230">
        <v>235</v>
      </c>
      <c r="S38" s="230">
        <v>157</v>
      </c>
      <c r="T38" s="230">
        <v>109</v>
      </c>
      <c r="U38" s="230">
        <v>39</v>
      </c>
      <c r="V38" s="230">
        <v>10</v>
      </c>
      <c r="W38" s="230">
        <v>3</v>
      </c>
      <c r="X38" s="229">
        <v>2</v>
      </c>
      <c r="Y38" s="43"/>
      <c r="Z38" s="230">
        <v>-22</v>
      </c>
      <c r="AA38" s="230">
        <v>-22</v>
      </c>
      <c r="AB38" s="230">
        <v>0</v>
      </c>
      <c r="AC38" s="229">
        <v>1698</v>
      </c>
      <c r="AD38" s="229">
        <v>1656</v>
      </c>
      <c r="AE38" s="229">
        <v>42</v>
      </c>
      <c r="AF38" s="230">
        <v>1840</v>
      </c>
      <c r="AG38" s="230">
        <v>1798</v>
      </c>
      <c r="AH38" s="230">
        <v>42</v>
      </c>
      <c r="AI38" s="230">
        <v>-142</v>
      </c>
      <c r="AJ38" s="230">
        <v>-142</v>
      </c>
      <c r="AK38" s="230">
        <v>0</v>
      </c>
      <c r="AL38" s="232">
        <v>2.460624071322437</v>
      </c>
      <c r="AM38" s="232">
        <v>2.5870503597122303</v>
      </c>
      <c r="AN38" s="233">
        <v>-0.12642628838979331</v>
      </c>
      <c r="AO38" s="47"/>
      <c r="AP38" s="41"/>
      <c r="AQ38" s="2"/>
      <c r="AR38" s="2" t="s">
        <v>5</v>
      </c>
    </row>
    <row r="39" spans="1:44" ht="17.100000000000001" customHeight="1">
      <c r="A39" s="63"/>
      <c r="B39" s="63"/>
      <c r="C39" s="63" t="s">
        <v>6</v>
      </c>
      <c r="D39" s="63"/>
      <c r="E39" s="48">
        <v>403</v>
      </c>
      <c r="F39" s="229">
        <v>401</v>
      </c>
      <c r="G39" s="229">
        <v>97</v>
      </c>
      <c r="H39" s="229">
        <v>174</v>
      </c>
      <c r="I39" s="229">
        <v>79</v>
      </c>
      <c r="J39" s="229">
        <v>37</v>
      </c>
      <c r="K39" s="229">
        <v>11</v>
      </c>
      <c r="L39" s="229" t="s">
        <v>313</v>
      </c>
      <c r="M39" s="229">
        <v>3</v>
      </c>
      <c r="N39" s="229">
        <v>2</v>
      </c>
      <c r="O39" s="230">
        <v>426</v>
      </c>
      <c r="P39" s="230">
        <v>424</v>
      </c>
      <c r="Q39" s="230">
        <v>75</v>
      </c>
      <c r="R39" s="230">
        <v>185</v>
      </c>
      <c r="S39" s="230">
        <v>81</v>
      </c>
      <c r="T39" s="230">
        <v>65</v>
      </c>
      <c r="U39" s="230">
        <v>10</v>
      </c>
      <c r="V39" s="230">
        <v>6</v>
      </c>
      <c r="W39" s="230">
        <v>2</v>
      </c>
      <c r="X39" s="229">
        <v>2</v>
      </c>
      <c r="Y39" s="43"/>
      <c r="Z39" s="230">
        <v>-23</v>
      </c>
      <c r="AA39" s="230">
        <v>-23</v>
      </c>
      <c r="AB39" s="230">
        <v>0</v>
      </c>
      <c r="AC39" s="229">
        <v>914</v>
      </c>
      <c r="AD39" s="229">
        <v>906</v>
      </c>
      <c r="AE39" s="229">
        <v>8</v>
      </c>
      <c r="AF39" s="230">
        <v>1058</v>
      </c>
      <c r="AG39" s="230">
        <v>1049</v>
      </c>
      <c r="AH39" s="230">
        <v>9</v>
      </c>
      <c r="AI39" s="230">
        <v>-144</v>
      </c>
      <c r="AJ39" s="230">
        <v>-143</v>
      </c>
      <c r="AK39" s="230">
        <v>-1</v>
      </c>
      <c r="AL39" s="232">
        <v>2.2593516209476308</v>
      </c>
      <c r="AM39" s="232">
        <v>2.4740566037735849</v>
      </c>
      <c r="AN39" s="233">
        <v>-0.21470498282595418</v>
      </c>
      <c r="AO39" s="47"/>
      <c r="AP39" s="41"/>
      <c r="AQ39" s="2"/>
      <c r="AR39" s="2" t="s">
        <v>6</v>
      </c>
    </row>
    <row r="40" spans="1:44" ht="17.100000000000001" customHeight="1">
      <c r="A40" s="63"/>
      <c r="B40" s="63"/>
      <c r="C40" s="63" t="s">
        <v>10</v>
      </c>
      <c r="D40" s="63"/>
      <c r="E40" s="48">
        <v>470</v>
      </c>
      <c r="F40" s="229">
        <v>469</v>
      </c>
      <c r="G40" s="229">
        <v>115</v>
      </c>
      <c r="H40" s="229">
        <v>211</v>
      </c>
      <c r="I40" s="229">
        <v>77</v>
      </c>
      <c r="J40" s="229">
        <v>43</v>
      </c>
      <c r="K40" s="229">
        <v>15</v>
      </c>
      <c r="L40" s="229">
        <v>4</v>
      </c>
      <c r="M40" s="229">
        <v>4</v>
      </c>
      <c r="N40" s="229">
        <v>1</v>
      </c>
      <c r="O40" s="230">
        <v>515</v>
      </c>
      <c r="P40" s="230">
        <v>512</v>
      </c>
      <c r="Q40" s="230">
        <v>109</v>
      </c>
      <c r="R40" s="230">
        <v>229</v>
      </c>
      <c r="S40" s="230">
        <v>100</v>
      </c>
      <c r="T40" s="230">
        <v>51</v>
      </c>
      <c r="U40" s="230">
        <v>12</v>
      </c>
      <c r="V40" s="230">
        <v>9</v>
      </c>
      <c r="W40" s="230">
        <v>2</v>
      </c>
      <c r="X40" s="229">
        <v>3</v>
      </c>
      <c r="Y40" s="46"/>
      <c r="Z40" s="230">
        <v>-45</v>
      </c>
      <c r="AA40" s="230">
        <v>-43</v>
      </c>
      <c r="AB40" s="230">
        <v>-2</v>
      </c>
      <c r="AC40" s="229">
        <v>1072</v>
      </c>
      <c r="AD40" s="229">
        <v>1069</v>
      </c>
      <c r="AE40" s="229">
        <v>3</v>
      </c>
      <c r="AF40" s="230">
        <v>1206</v>
      </c>
      <c r="AG40" s="230">
        <v>1199</v>
      </c>
      <c r="AH40" s="229">
        <v>7</v>
      </c>
      <c r="AI40" s="230">
        <v>-134</v>
      </c>
      <c r="AJ40" s="230">
        <v>-130</v>
      </c>
      <c r="AK40" s="230">
        <v>-4</v>
      </c>
      <c r="AL40" s="232">
        <v>2.2793176972281448</v>
      </c>
      <c r="AM40" s="232">
        <v>2.341796875</v>
      </c>
      <c r="AN40" s="233">
        <v>-6.2479177771855188E-2</v>
      </c>
      <c r="AO40" s="47"/>
      <c r="AP40" s="41"/>
      <c r="AQ40" s="2"/>
      <c r="AR40" s="2" t="s">
        <v>10</v>
      </c>
    </row>
    <row r="41" spans="1:44" ht="17.100000000000001" customHeight="1">
      <c r="A41" s="63"/>
      <c r="B41" s="63" t="s">
        <v>15</v>
      </c>
      <c r="C41" s="63"/>
      <c r="D41" s="63"/>
      <c r="E41" s="48">
        <v>299</v>
      </c>
      <c r="F41" s="229">
        <v>295</v>
      </c>
      <c r="G41" s="229">
        <v>101</v>
      </c>
      <c r="H41" s="229">
        <v>113</v>
      </c>
      <c r="I41" s="229">
        <v>54</v>
      </c>
      <c r="J41" s="229">
        <v>20</v>
      </c>
      <c r="K41" s="229">
        <v>6</v>
      </c>
      <c r="L41" s="229">
        <v>1</v>
      </c>
      <c r="M41" s="229" t="s">
        <v>313</v>
      </c>
      <c r="N41" s="229">
        <v>4</v>
      </c>
      <c r="O41" s="230">
        <v>326</v>
      </c>
      <c r="P41" s="230">
        <v>322</v>
      </c>
      <c r="Q41" s="230">
        <v>107</v>
      </c>
      <c r="R41" s="230">
        <v>120</v>
      </c>
      <c r="S41" s="230">
        <v>59</v>
      </c>
      <c r="T41" s="230">
        <v>24</v>
      </c>
      <c r="U41" s="230">
        <v>10</v>
      </c>
      <c r="V41" s="230">
        <v>1</v>
      </c>
      <c r="W41" s="230">
        <v>1</v>
      </c>
      <c r="X41" s="229">
        <v>4</v>
      </c>
      <c r="Y41" s="46"/>
      <c r="Z41" s="229">
        <v>-27</v>
      </c>
      <c r="AA41" s="230">
        <v>-27</v>
      </c>
      <c r="AB41" s="230">
        <v>0</v>
      </c>
      <c r="AC41" s="229">
        <v>640</v>
      </c>
      <c r="AD41" s="229">
        <v>605</v>
      </c>
      <c r="AE41" s="229">
        <v>35</v>
      </c>
      <c r="AF41" s="230">
        <v>713</v>
      </c>
      <c r="AG41" s="230">
        <v>683</v>
      </c>
      <c r="AH41" s="229">
        <v>30</v>
      </c>
      <c r="AI41" s="229">
        <v>-73</v>
      </c>
      <c r="AJ41" s="230">
        <v>-78</v>
      </c>
      <c r="AK41" s="230">
        <v>5</v>
      </c>
      <c r="AL41" s="232">
        <v>2.0508474576271185</v>
      </c>
      <c r="AM41" s="232">
        <v>2.1211180124223601</v>
      </c>
      <c r="AN41" s="233">
        <v>-7.027055479524158E-2</v>
      </c>
      <c r="AO41" s="47"/>
      <c r="AP41" s="41"/>
      <c r="AQ41" s="2" t="s">
        <v>15</v>
      </c>
      <c r="AR41" s="2"/>
    </row>
    <row r="42" spans="1:44" ht="17.100000000000001" customHeight="1">
      <c r="A42" s="63"/>
      <c r="B42" s="63"/>
      <c r="C42" s="63" t="s">
        <v>4</v>
      </c>
      <c r="D42" s="63"/>
      <c r="E42" s="48">
        <v>60</v>
      </c>
      <c r="F42" s="229">
        <v>56</v>
      </c>
      <c r="G42" s="229">
        <v>15</v>
      </c>
      <c r="H42" s="229">
        <v>26</v>
      </c>
      <c r="I42" s="229">
        <v>11</v>
      </c>
      <c r="J42" s="229">
        <v>2</v>
      </c>
      <c r="K42" s="229">
        <v>2</v>
      </c>
      <c r="L42" s="229" t="s">
        <v>313</v>
      </c>
      <c r="M42" s="229" t="s">
        <v>313</v>
      </c>
      <c r="N42" s="229">
        <v>4</v>
      </c>
      <c r="O42" s="230">
        <v>57</v>
      </c>
      <c r="P42" s="230">
        <v>54</v>
      </c>
      <c r="Q42" s="230">
        <v>13</v>
      </c>
      <c r="R42" s="230">
        <v>22</v>
      </c>
      <c r="S42" s="230">
        <v>12</v>
      </c>
      <c r="T42" s="230">
        <v>6</v>
      </c>
      <c r="U42" s="230">
        <v>1</v>
      </c>
      <c r="V42" s="230" t="s">
        <v>313</v>
      </c>
      <c r="W42" s="230" t="s">
        <v>313</v>
      </c>
      <c r="X42" s="229">
        <v>3</v>
      </c>
      <c r="Y42" s="46"/>
      <c r="Z42" s="230">
        <v>3</v>
      </c>
      <c r="AA42" s="230">
        <v>2</v>
      </c>
      <c r="AB42" s="230">
        <v>1</v>
      </c>
      <c r="AC42" s="229">
        <v>153</v>
      </c>
      <c r="AD42" s="229">
        <v>118</v>
      </c>
      <c r="AE42" s="229">
        <v>35</v>
      </c>
      <c r="AF42" s="230">
        <v>149</v>
      </c>
      <c r="AG42" s="230">
        <v>122</v>
      </c>
      <c r="AH42" s="229">
        <v>27</v>
      </c>
      <c r="AI42" s="230">
        <v>4</v>
      </c>
      <c r="AJ42" s="230">
        <v>-4</v>
      </c>
      <c r="AK42" s="230">
        <v>8</v>
      </c>
      <c r="AL42" s="232">
        <v>2.1071428571428572</v>
      </c>
      <c r="AM42" s="232">
        <v>2.2592592592592591</v>
      </c>
      <c r="AN42" s="233">
        <v>-0.15211640211640187</v>
      </c>
      <c r="AO42" s="47"/>
      <c r="AP42" s="41"/>
      <c r="AQ42" s="2"/>
      <c r="AR42" s="2" t="s">
        <v>4</v>
      </c>
    </row>
    <row r="43" spans="1:44" ht="17.100000000000001" customHeight="1">
      <c r="A43" s="63"/>
      <c r="B43" s="63"/>
      <c r="C43" s="63" t="s">
        <v>5</v>
      </c>
      <c r="D43" s="63"/>
      <c r="E43" s="48">
        <v>137</v>
      </c>
      <c r="F43" s="229">
        <v>137</v>
      </c>
      <c r="G43" s="229">
        <v>55</v>
      </c>
      <c r="H43" s="229">
        <v>43</v>
      </c>
      <c r="I43" s="229">
        <v>27</v>
      </c>
      <c r="J43" s="229">
        <v>10</v>
      </c>
      <c r="K43" s="229">
        <v>2</v>
      </c>
      <c r="L43" s="229" t="s">
        <v>313</v>
      </c>
      <c r="M43" s="229" t="s">
        <v>313</v>
      </c>
      <c r="N43" s="229" t="s">
        <v>313</v>
      </c>
      <c r="O43" s="230">
        <v>147</v>
      </c>
      <c r="P43" s="230">
        <v>147</v>
      </c>
      <c r="Q43" s="230">
        <v>54</v>
      </c>
      <c r="R43" s="230">
        <v>52</v>
      </c>
      <c r="S43" s="230">
        <v>27</v>
      </c>
      <c r="T43" s="230">
        <v>11</v>
      </c>
      <c r="U43" s="230">
        <v>3</v>
      </c>
      <c r="V43" s="230" t="s">
        <v>313</v>
      </c>
      <c r="W43" s="230" t="s">
        <v>313</v>
      </c>
      <c r="X43" s="229" t="s">
        <v>313</v>
      </c>
      <c r="Y43" s="46"/>
      <c r="Z43" s="230">
        <v>-10</v>
      </c>
      <c r="AA43" s="230">
        <v>-10</v>
      </c>
      <c r="AB43" s="230" t="s">
        <v>313</v>
      </c>
      <c r="AC43" s="229">
        <v>272</v>
      </c>
      <c r="AD43" s="229">
        <v>272</v>
      </c>
      <c r="AE43" s="229" t="s">
        <v>313</v>
      </c>
      <c r="AF43" s="230">
        <v>298</v>
      </c>
      <c r="AG43" s="230">
        <v>298</v>
      </c>
      <c r="AH43" s="229" t="s">
        <v>313</v>
      </c>
      <c r="AI43" s="230">
        <v>-26</v>
      </c>
      <c r="AJ43" s="230">
        <v>-26</v>
      </c>
      <c r="AK43" s="230" t="s">
        <v>313</v>
      </c>
      <c r="AL43" s="232">
        <v>1.9854014598540146</v>
      </c>
      <c r="AM43" s="232">
        <v>2.0272108843537415</v>
      </c>
      <c r="AN43" s="233">
        <v>-4.180942449972691E-2</v>
      </c>
      <c r="AO43" s="47"/>
      <c r="AP43" s="41"/>
      <c r="AQ43" s="2"/>
      <c r="AR43" s="2" t="s">
        <v>5</v>
      </c>
    </row>
    <row r="44" spans="1:44" ht="17.100000000000001" customHeight="1">
      <c r="A44" s="63"/>
      <c r="B44" s="63"/>
      <c r="C44" s="63" t="s">
        <v>6</v>
      </c>
      <c r="D44" s="63"/>
      <c r="E44" s="48">
        <v>102</v>
      </c>
      <c r="F44" s="229">
        <v>102</v>
      </c>
      <c r="G44" s="229">
        <v>31</v>
      </c>
      <c r="H44" s="229">
        <v>44</v>
      </c>
      <c r="I44" s="229">
        <v>16</v>
      </c>
      <c r="J44" s="229">
        <v>8</v>
      </c>
      <c r="K44" s="229">
        <v>2</v>
      </c>
      <c r="L44" s="229">
        <v>1</v>
      </c>
      <c r="M44" s="229" t="s">
        <v>313</v>
      </c>
      <c r="N44" s="229" t="s">
        <v>313</v>
      </c>
      <c r="O44" s="230">
        <v>122</v>
      </c>
      <c r="P44" s="230">
        <v>121</v>
      </c>
      <c r="Q44" s="230">
        <v>40</v>
      </c>
      <c r="R44" s="230">
        <v>46</v>
      </c>
      <c r="S44" s="230">
        <v>20</v>
      </c>
      <c r="T44" s="230">
        <v>7</v>
      </c>
      <c r="U44" s="230">
        <v>6</v>
      </c>
      <c r="V44" s="230">
        <v>1</v>
      </c>
      <c r="W44" s="230">
        <v>1</v>
      </c>
      <c r="X44" s="229">
        <v>1</v>
      </c>
      <c r="Y44" s="46"/>
      <c r="Z44" s="230">
        <v>-20</v>
      </c>
      <c r="AA44" s="230">
        <v>-19</v>
      </c>
      <c r="AB44" s="230">
        <v>-1</v>
      </c>
      <c r="AC44" s="229">
        <v>215</v>
      </c>
      <c r="AD44" s="229">
        <v>215</v>
      </c>
      <c r="AE44" s="229" t="s">
        <v>313</v>
      </c>
      <c r="AF44" s="230">
        <v>266</v>
      </c>
      <c r="AG44" s="230">
        <v>263</v>
      </c>
      <c r="AH44" s="229">
        <v>3</v>
      </c>
      <c r="AI44" s="230">
        <v>-51</v>
      </c>
      <c r="AJ44" s="230">
        <v>-48</v>
      </c>
      <c r="AK44" s="230">
        <v>-3</v>
      </c>
      <c r="AL44" s="232">
        <v>2.107843137254902</v>
      </c>
      <c r="AM44" s="232">
        <v>2.1735537190082646</v>
      </c>
      <c r="AN44" s="233">
        <v>-6.5710581753362529E-2</v>
      </c>
      <c r="AO44" s="47"/>
      <c r="AP44" s="41"/>
      <c r="AQ44" s="2"/>
      <c r="AR44" s="2" t="s">
        <v>6</v>
      </c>
    </row>
    <row r="45" spans="1:44" ht="17.100000000000001" customHeight="1">
      <c r="A45" s="63"/>
      <c r="B45" s="63" t="s">
        <v>16</v>
      </c>
      <c r="C45" s="63"/>
      <c r="D45" s="63"/>
      <c r="E45" s="48">
        <v>431</v>
      </c>
      <c r="F45" s="229">
        <v>430</v>
      </c>
      <c r="G45" s="229">
        <v>151</v>
      </c>
      <c r="H45" s="229">
        <v>165</v>
      </c>
      <c r="I45" s="229">
        <v>74</v>
      </c>
      <c r="J45" s="229">
        <v>28</v>
      </c>
      <c r="K45" s="229">
        <v>9</v>
      </c>
      <c r="L45" s="229">
        <v>2</v>
      </c>
      <c r="M45" s="229">
        <v>1</v>
      </c>
      <c r="N45" s="229">
        <v>1</v>
      </c>
      <c r="O45" s="230">
        <v>499</v>
      </c>
      <c r="P45" s="230">
        <v>497</v>
      </c>
      <c r="Q45" s="230">
        <v>160</v>
      </c>
      <c r="R45" s="230">
        <v>185</v>
      </c>
      <c r="S45" s="230">
        <v>96</v>
      </c>
      <c r="T45" s="230">
        <v>43</v>
      </c>
      <c r="U45" s="230">
        <v>11</v>
      </c>
      <c r="V45" s="230">
        <v>2</v>
      </c>
      <c r="W45" s="230" t="s">
        <v>313</v>
      </c>
      <c r="X45" s="229">
        <v>2</v>
      </c>
      <c r="Y45" s="46"/>
      <c r="Z45" s="230">
        <v>-68</v>
      </c>
      <c r="AA45" s="230">
        <v>-67</v>
      </c>
      <c r="AB45" s="230">
        <v>-1</v>
      </c>
      <c r="AC45" s="229">
        <v>896</v>
      </c>
      <c r="AD45" s="229">
        <v>879</v>
      </c>
      <c r="AE45" s="229">
        <v>17</v>
      </c>
      <c r="AF45" s="230">
        <v>1076</v>
      </c>
      <c r="AG45" s="230">
        <v>1057</v>
      </c>
      <c r="AH45" s="229">
        <v>19</v>
      </c>
      <c r="AI45" s="229">
        <v>-180</v>
      </c>
      <c r="AJ45" s="230">
        <v>-178</v>
      </c>
      <c r="AK45" s="230">
        <v>-2</v>
      </c>
      <c r="AL45" s="232">
        <v>2.0441860465116277</v>
      </c>
      <c r="AM45" s="232">
        <v>2.1267605633802815</v>
      </c>
      <c r="AN45" s="233">
        <v>-8.2574516868653802E-2</v>
      </c>
      <c r="AO45" s="47"/>
      <c r="AP45" s="41"/>
      <c r="AQ45" s="2" t="s">
        <v>16</v>
      </c>
      <c r="AR45" s="2"/>
    </row>
    <row r="46" spans="1:44" ht="17.100000000000001" customHeight="1">
      <c r="A46" s="63"/>
      <c r="B46" s="63" t="s">
        <v>17</v>
      </c>
      <c r="C46" s="63"/>
      <c r="D46" s="63"/>
      <c r="E46" s="48">
        <v>666</v>
      </c>
      <c r="F46" s="229">
        <v>666</v>
      </c>
      <c r="G46" s="229">
        <v>262</v>
      </c>
      <c r="H46" s="229">
        <v>230</v>
      </c>
      <c r="I46" s="229">
        <v>108</v>
      </c>
      <c r="J46" s="229">
        <v>39</v>
      </c>
      <c r="K46" s="229">
        <v>16</v>
      </c>
      <c r="L46" s="229">
        <v>9</v>
      </c>
      <c r="M46" s="229">
        <v>2</v>
      </c>
      <c r="N46" s="229" t="s">
        <v>313</v>
      </c>
      <c r="O46" s="230">
        <v>728</v>
      </c>
      <c r="P46" s="230">
        <v>728</v>
      </c>
      <c r="Q46" s="230">
        <v>250</v>
      </c>
      <c r="R46" s="230">
        <v>256</v>
      </c>
      <c r="S46" s="230">
        <v>130</v>
      </c>
      <c r="T46" s="230">
        <v>59</v>
      </c>
      <c r="U46" s="230">
        <v>22</v>
      </c>
      <c r="V46" s="230">
        <v>5</v>
      </c>
      <c r="W46" s="230">
        <v>6</v>
      </c>
      <c r="X46" s="229" t="s">
        <v>313</v>
      </c>
      <c r="Y46" s="46"/>
      <c r="Z46" s="230">
        <v>-62</v>
      </c>
      <c r="AA46" s="230">
        <v>-62</v>
      </c>
      <c r="AB46" s="230" t="s">
        <v>313</v>
      </c>
      <c r="AC46" s="229">
        <v>1354</v>
      </c>
      <c r="AD46" s="229">
        <v>1354</v>
      </c>
      <c r="AE46" s="229" t="s">
        <v>313</v>
      </c>
      <c r="AF46" s="230">
        <v>1574</v>
      </c>
      <c r="AG46" s="230">
        <v>1574</v>
      </c>
      <c r="AH46" s="229" t="s">
        <v>313</v>
      </c>
      <c r="AI46" s="229">
        <v>-220</v>
      </c>
      <c r="AJ46" s="230">
        <v>-220</v>
      </c>
      <c r="AK46" s="230" t="s">
        <v>313</v>
      </c>
      <c r="AL46" s="232">
        <v>2.0330330330330328</v>
      </c>
      <c r="AM46" s="232">
        <v>2.162087912087912</v>
      </c>
      <c r="AN46" s="233">
        <v>-0.12905487905487911</v>
      </c>
      <c r="AO46" s="47"/>
      <c r="AP46" s="41"/>
      <c r="AQ46" s="2" t="s">
        <v>17</v>
      </c>
      <c r="AR46" s="2"/>
    </row>
    <row r="47" spans="1:44" ht="17.100000000000001" customHeight="1">
      <c r="A47" s="63"/>
      <c r="B47" s="63" t="s">
        <v>18</v>
      </c>
      <c r="C47" s="63"/>
      <c r="D47" s="63"/>
      <c r="E47" s="48">
        <v>524</v>
      </c>
      <c r="F47" s="229">
        <v>524</v>
      </c>
      <c r="G47" s="229">
        <v>209</v>
      </c>
      <c r="H47" s="229">
        <v>187</v>
      </c>
      <c r="I47" s="229">
        <v>77</v>
      </c>
      <c r="J47" s="229">
        <v>37</v>
      </c>
      <c r="K47" s="229">
        <v>12</v>
      </c>
      <c r="L47" s="229">
        <v>1</v>
      </c>
      <c r="M47" s="229">
        <v>1</v>
      </c>
      <c r="N47" s="229" t="s">
        <v>313</v>
      </c>
      <c r="O47" s="230">
        <v>550</v>
      </c>
      <c r="P47" s="230">
        <v>550</v>
      </c>
      <c r="Q47" s="230">
        <v>222</v>
      </c>
      <c r="R47" s="230">
        <v>197</v>
      </c>
      <c r="S47" s="230">
        <v>75</v>
      </c>
      <c r="T47" s="230">
        <v>40</v>
      </c>
      <c r="U47" s="230">
        <v>12</v>
      </c>
      <c r="V47" s="230">
        <v>2</v>
      </c>
      <c r="W47" s="230">
        <v>2</v>
      </c>
      <c r="X47" s="229" t="s">
        <v>313</v>
      </c>
      <c r="Y47" s="43"/>
      <c r="Z47" s="229">
        <v>-26</v>
      </c>
      <c r="AA47" s="230">
        <v>-26</v>
      </c>
      <c r="AB47" s="230" t="s">
        <v>313</v>
      </c>
      <c r="AC47" s="229">
        <v>1035</v>
      </c>
      <c r="AD47" s="229">
        <v>1035</v>
      </c>
      <c r="AE47" s="229" t="s">
        <v>313</v>
      </c>
      <c r="AF47" s="230">
        <v>1087</v>
      </c>
      <c r="AG47" s="230">
        <v>1087</v>
      </c>
      <c r="AH47" s="230" t="s">
        <v>313</v>
      </c>
      <c r="AI47" s="229">
        <v>-52</v>
      </c>
      <c r="AJ47" s="230">
        <v>-52</v>
      </c>
      <c r="AK47" s="230" t="s">
        <v>313</v>
      </c>
      <c r="AL47" s="232">
        <v>1.9751908396946565</v>
      </c>
      <c r="AM47" s="232">
        <v>1.9763636363636363</v>
      </c>
      <c r="AN47" s="233">
        <v>-1.1727966689798475E-3</v>
      </c>
      <c r="AO47" s="47"/>
      <c r="AP47" s="41"/>
      <c r="AQ47" s="2" t="s">
        <v>18</v>
      </c>
      <c r="AR47" s="2"/>
    </row>
    <row r="48" spans="1:44" ht="17.100000000000001" customHeight="1">
      <c r="A48" s="63"/>
      <c r="B48" s="63" t="s">
        <v>19</v>
      </c>
      <c r="C48" s="63"/>
      <c r="D48" s="63"/>
      <c r="E48" s="48">
        <v>292</v>
      </c>
      <c r="F48" s="229">
        <v>291</v>
      </c>
      <c r="G48" s="229">
        <v>135</v>
      </c>
      <c r="H48" s="229">
        <v>83</v>
      </c>
      <c r="I48" s="229">
        <v>46</v>
      </c>
      <c r="J48" s="229">
        <v>15</v>
      </c>
      <c r="K48" s="229">
        <v>10</v>
      </c>
      <c r="L48" s="229">
        <v>1</v>
      </c>
      <c r="M48" s="229">
        <v>1</v>
      </c>
      <c r="N48" s="229">
        <v>1</v>
      </c>
      <c r="O48" s="230">
        <v>333</v>
      </c>
      <c r="P48" s="230">
        <v>331</v>
      </c>
      <c r="Q48" s="230">
        <v>145</v>
      </c>
      <c r="R48" s="230">
        <v>110</v>
      </c>
      <c r="S48" s="230">
        <v>46</v>
      </c>
      <c r="T48" s="230">
        <v>17</v>
      </c>
      <c r="U48" s="230">
        <v>9</v>
      </c>
      <c r="V48" s="230">
        <v>2</v>
      </c>
      <c r="W48" s="230">
        <v>2</v>
      </c>
      <c r="X48" s="229">
        <v>2</v>
      </c>
      <c r="Y48" s="46"/>
      <c r="Z48" s="229">
        <v>-41</v>
      </c>
      <c r="AA48" s="230">
        <v>-40</v>
      </c>
      <c r="AB48" s="230">
        <v>-1</v>
      </c>
      <c r="AC48" s="229">
        <v>564</v>
      </c>
      <c r="AD48" s="229">
        <v>562</v>
      </c>
      <c r="AE48" s="229">
        <v>2</v>
      </c>
      <c r="AF48" s="230">
        <v>654</v>
      </c>
      <c r="AG48" s="230">
        <v>644</v>
      </c>
      <c r="AH48" s="229">
        <v>10</v>
      </c>
      <c r="AI48" s="229">
        <v>-90</v>
      </c>
      <c r="AJ48" s="230">
        <v>-82</v>
      </c>
      <c r="AK48" s="230">
        <v>-8</v>
      </c>
      <c r="AL48" s="232">
        <v>1.9312714776632303</v>
      </c>
      <c r="AM48" s="232">
        <v>1.945619335347432</v>
      </c>
      <c r="AN48" s="233">
        <v>-1.434785768420177E-2</v>
      </c>
      <c r="AO48" s="47"/>
      <c r="AP48" s="41"/>
      <c r="AQ48" s="2" t="s">
        <v>19</v>
      </c>
      <c r="AR48" s="2"/>
    </row>
    <row r="49" spans="1:45" ht="17.100000000000001" customHeight="1">
      <c r="A49" s="63"/>
      <c r="B49" s="63" t="s">
        <v>20</v>
      </c>
      <c r="C49" s="63"/>
      <c r="D49" s="63"/>
      <c r="E49" s="48">
        <v>324</v>
      </c>
      <c r="F49" s="229">
        <v>324</v>
      </c>
      <c r="G49" s="229">
        <v>127</v>
      </c>
      <c r="H49" s="229">
        <v>115</v>
      </c>
      <c r="I49" s="229">
        <v>52</v>
      </c>
      <c r="J49" s="229">
        <v>22</v>
      </c>
      <c r="K49" s="229">
        <v>7</v>
      </c>
      <c r="L49" s="229" t="s">
        <v>313</v>
      </c>
      <c r="M49" s="229">
        <v>1</v>
      </c>
      <c r="N49" s="229" t="s">
        <v>313</v>
      </c>
      <c r="O49" s="230">
        <v>337</v>
      </c>
      <c r="P49" s="230">
        <v>337</v>
      </c>
      <c r="Q49" s="230">
        <v>115</v>
      </c>
      <c r="R49" s="230">
        <v>111</v>
      </c>
      <c r="S49" s="230">
        <v>67</v>
      </c>
      <c r="T49" s="230">
        <v>28</v>
      </c>
      <c r="U49" s="230">
        <v>11</v>
      </c>
      <c r="V49" s="230">
        <v>2</v>
      </c>
      <c r="W49" s="230">
        <v>3</v>
      </c>
      <c r="X49" s="229" t="s">
        <v>313</v>
      </c>
      <c r="Y49" s="46"/>
      <c r="Z49" s="229">
        <v>-13</v>
      </c>
      <c r="AA49" s="230">
        <v>-13</v>
      </c>
      <c r="AB49" s="230" t="s">
        <v>313</v>
      </c>
      <c r="AC49" s="229">
        <v>643</v>
      </c>
      <c r="AD49" s="229">
        <v>643</v>
      </c>
      <c r="AE49" s="229" t="s">
        <v>313</v>
      </c>
      <c r="AF49" s="230">
        <v>738</v>
      </c>
      <c r="AG49" s="230">
        <v>738</v>
      </c>
      <c r="AH49" s="229" t="s">
        <v>313</v>
      </c>
      <c r="AI49" s="229">
        <v>-95</v>
      </c>
      <c r="AJ49" s="230">
        <v>-95</v>
      </c>
      <c r="AK49" s="230" t="s">
        <v>313</v>
      </c>
      <c r="AL49" s="232">
        <v>1.9845679012345678</v>
      </c>
      <c r="AM49" s="232">
        <v>2.1899109792284865</v>
      </c>
      <c r="AN49" s="233">
        <v>-0.20534307799391871</v>
      </c>
      <c r="AO49" s="47"/>
      <c r="AP49" s="41"/>
      <c r="AQ49" s="2" t="s">
        <v>20</v>
      </c>
      <c r="AR49" s="2"/>
    </row>
    <row r="50" spans="1:45" ht="17.100000000000001" customHeight="1">
      <c r="A50" s="63"/>
      <c r="B50" s="63" t="s">
        <v>21</v>
      </c>
      <c r="C50" s="63"/>
      <c r="D50" s="63"/>
      <c r="E50" s="48">
        <v>461</v>
      </c>
      <c r="F50" s="229">
        <v>461</v>
      </c>
      <c r="G50" s="229">
        <v>176</v>
      </c>
      <c r="H50" s="229">
        <v>167</v>
      </c>
      <c r="I50" s="229">
        <v>66</v>
      </c>
      <c r="J50" s="229">
        <v>34</v>
      </c>
      <c r="K50" s="229">
        <v>14</v>
      </c>
      <c r="L50" s="229">
        <v>2</v>
      </c>
      <c r="M50" s="229">
        <v>2</v>
      </c>
      <c r="N50" s="229" t="s">
        <v>313</v>
      </c>
      <c r="O50" s="230">
        <v>556</v>
      </c>
      <c r="P50" s="230">
        <v>556</v>
      </c>
      <c r="Q50" s="230">
        <v>194</v>
      </c>
      <c r="R50" s="230">
        <v>204</v>
      </c>
      <c r="S50" s="230">
        <v>94</v>
      </c>
      <c r="T50" s="230">
        <v>36</v>
      </c>
      <c r="U50" s="230">
        <v>19</v>
      </c>
      <c r="V50" s="230">
        <v>7</v>
      </c>
      <c r="W50" s="230">
        <v>2</v>
      </c>
      <c r="X50" s="229" t="s">
        <v>313</v>
      </c>
      <c r="Y50" s="46"/>
      <c r="Z50" s="229">
        <v>-95</v>
      </c>
      <c r="AA50" s="230">
        <v>-95</v>
      </c>
      <c r="AB50" s="230" t="s">
        <v>313</v>
      </c>
      <c r="AC50" s="229">
        <v>941</v>
      </c>
      <c r="AD50" s="229">
        <v>941</v>
      </c>
      <c r="AE50" s="229" t="s">
        <v>313</v>
      </c>
      <c r="AF50" s="230">
        <v>1179</v>
      </c>
      <c r="AG50" s="230">
        <v>1179</v>
      </c>
      <c r="AH50" s="229" t="s">
        <v>313</v>
      </c>
      <c r="AI50" s="229">
        <v>-238</v>
      </c>
      <c r="AJ50" s="230">
        <v>-238</v>
      </c>
      <c r="AK50" s="230" t="s">
        <v>313</v>
      </c>
      <c r="AL50" s="232">
        <v>2.0412147505422995</v>
      </c>
      <c r="AM50" s="232">
        <v>2.1205035971223021</v>
      </c>
      <c r="AN50" s="233">
        <v>-7.928884658000257E-2</v>
      </c>
      <c r="AO50" s="47"/>
      <c r="AP50" s="41"/>
      <c r="AQ50" s="2" t="s">
        <v>21</v>
      </c>
      <c r="AR50" s="2"/>
    </row>
    <row r="51" spans="1:45" ht="17.100000000000001" customHeight="1">
      <c r="A51" s="63"/>
      <c r="B51" s="63" t="s">
        <v>22</v>
      </c>
      <c r="C51" s="63"/>
      <c r="D51" s="63"/>
      <c r="E51" s="48">
        <v>765</v>
      </c>
      <c r="F51" s="229">
        <v>765</v>
      </c>
      <c r="G51" s="229">
        <v>271</v>
      </c>
      <c r="H51" s="229">
        <v>295</v>
      </c>
      <c r="I51" s="229">
        <v>121</v>
      </c>
      <c r="J51" s="229">
        <v>48</v>
      </c>
      <c r="K51" s="229">
        <v>24</v>
      </c>
      <c r="L51" s="229">
        <v>4</v>
      </c>
      <c r="M51" s="229">
        <v>2</v>
      </c>
      <c r="N51" s="229" t="s">
        <v>313</v>
      </c>
      <c r="O51" s="230">
        <v>859</v>
      </c>
      <c r="P51" s="230">
        <v>859</v>
      </c>
      <c r="Q51" s="230">
        <v>256</v>
      </c>
      <c r="R51" s="230">
        <v>320</v>
      </c>
      <c r="S51" s="230">
        <v>168</v>
      </c>
      <c r="T51" s="230">
        <v>77</v>
      </c>
      <c r="U51" s="230">
        <v>26</v>
      </c>
      <c r="V51" s="230">
        <v>5</v>
      </c>
      <c r="W51" s="230">
        <v>7</v>
      </c>
      <c r="X51" s="229" t="s">
        <v>313</v>
      </c>
      <c r="Y51" s="46"/>
      <c r="Z51" s="229">
        <v>-94</v>
      </c>
      <c r="AA51" s="230">
        <v>-94</v>
      </c>
      <c r="AB51" s="230" t="s">
        <v>313</v>
      </c>
      <c r="AC51" s="229">
        <v>1578</v>
      </c>
      <c r="AD51" s="229">
        <v>1578</v>
      </c>
      <c r="AE51" s="229" t="s">
        <v>313</v>
      </c>
      <c r="AF51" s="230">
        <v>1920</v>
      </c>
      <c r="AG51" s="230">
        <v>1920</v>
      </c>
      <c r="AH51" s="229" t="s">
        <v>313</v>
      </c>
      <c r="AI51" s="229">
        <v>-342</v>
      </c>
      <c r="AJ51" s="229">
        <v>-342</v>
      </c>
      <c r="AK51" s="229" t="s">
        <v>313</v>
      </c>
      <c r="AL51" s="232">
        <v>2.0627450980392159</v>
      </c>
      <c r="AM51" s="232">
        <v>2.2351571594877764</v>
      </c>
      <c r="AN51" s="233">
        <v>-0.17241206144856047</v>
      </c>
      <c r="AO51" s="47"/>
      <c r="AP51" s="41"/>
      <c r="AQ51" s="2" t="s">
        <v>22</v>
      </c>
      <c r="AR51" s="2"/>
    </row>
    <row r="52" spans="1:45" ht="17.100000000000001" customHeight="1">
      <c r="A52" s="63"/>
      <c r="B52" s="63"/>
      <c r="C52" s="63" t="s">
        <v>4</v>
      </c>
      <c r="D52" s="63"/>
      <c r="E52" s="48">
        <v>351</v>
      </c>
      <c r="F52" s="229">
        <v>351</v>
      </c>
      <c r="G52" s="229">
        <v>154</v>
      </c>
      <c r="H52" s="229">
        <v>126</v>
      </c>
      <c r="I52" s="229">
        <v>40</v>
      </c>
      <c r="J52" s="229">
        <v>19</v>
      </c>
      <c r="K52" s="229">
        <v>9</v>
      </c>
      <c r="L52" s="229">
        <v>3</v>
      </c>
      <c r="M52" s="229" t="s">
        <v>313</v>
      </c>
      <c r="N52" s="229" t="s">
        <v>313</v>
      </c>
      <c r="O52" s="230">
        <v>417</v>
      </c>
      <c r="P52" s="230">
        <v>417</v>
      </c>
      <c r="Q52" s="230">
        <v>149</v>
      </c>
      <c r="R52" s="230">
        <v>148</v>
      </c>
      <c r="S52" s="230">
        <v>72</v>
      </c>
      <c r="T52" s="230">
        <v>37</v>
      </c>
      <c r="U52" s="230">
        <v>8</v>
      </c>
      <c r="V52" s="230">
        <v>1</v>
      </c>
      <c r="W52" s="230">
        <v>2</v>
      </c>
      <c r="X52" s="229" t="s">
        <v>313</v>
      </c>
      <c r="Y52" s="46"/>
      <c r="Z52" s="230">
        <v>-66</v>
      </c>
      <c r="AA52" s="230">
        <v>-66</v>
      </c>
      <c r="AB52" s="230" t="s">
        <v>313</v>
      </c>
      <c r="AC52" s="229">
        <v>665</v>
      </c>
      <c r="AD52" s="229">
        <v>665</v>
      </c>
      <c r="AE52" s="229" t="s">
        <v>313</v>
      </c>
      <c r="AF52" s="230">
        <v>869</v>
      </c>
      <c r="AG52" s="230">
        <v>869</v>
      </c>
      <c r="AH52" s="229" t="s">
        <v>313</v>
      </c>
      <c r="AI52" s="230">
        <v>-204</v>
      </c>
      <c r="AJ52" s="230">
        <v>-204</v>
      </c>
      <c r="AK52" s="230" t="s">
        <v>313</v>
      </c>
      <c r="AL52" s="232">
        <v>1.8945868945868947</v>
      </c>
      <c r="AM52" s="232">
        <v>2.0839328537170263</v>
      </c>
      <c r="AN52" s="233">
        <v>-0.18934595913013164</v>
      </c>
      <c r="AO52" s="47"/>
      <c r="AP52" s="41"/>
      <c r="AQ52" s="2"/>
      <c r="AR52" s="2" t="s">
        <v>4</v>
      </c>
    </row>
    <row r="53" spans="1:45" ht="17.100000000000001" customHeight="1">
      <c r="A53" s="63"/>
      <c r="B53" s="63"/>
      <c r="C53" s="63" t="s">
        <v>5</v>
      </c>
      <c r="D53" s="63"/>
      <c r="E53" s="48">
        <v>235</v>
      </c>
      <c r="F53" s="229">
        <v>235</v>
      </c>
      <c r="G53" s="229">
        <v>70</v>
      </c>
      <c r="H53" s="229">
        <v>96</v>
      </c>
      <c r="I53" s="229">
        <v>42</v>
      </c>
      <c r="J53" s="229">
        <v>20</v>
      </c>
      <c r="K53" s="229">
        <v>7</v>
      </c>
      <c r="L53" s="229" t="s">
        <v>313</v>
      </c>
      <c r="M53" s="229" t="s">
        <v>313</v>
      </c>
      <c r="N53" s="229" t="s">
        <v>313</v>
      </c>
      <c r="O53" s="230">
        <v>253</v>
      </c>
      <c r="P53" s="230">
        <v>253</v>
      </c>
      <c r="Q53" s="230">
        <v>61</v>
      </c>
      <c r="R53" s="230">
        <v>93</v>
      </c>
      <c r="S53" s="230">
        <v>60</v>
      </c>
      <c r="T53" s="230">
        <v>23</v>
      </c>
      <c r="U53" s="230">
        <v>11</v>
      </c>
      <c r="V53" s="230">
        <v>3</v>
      </c>
      <c r="W53" s="230">
        <v>2</v>
      </c>
      <c r="X53" s="229" t="s">
        <v>313</v>
      </c>
      <c r="Y53" s="46"/>
      <c r="Z53" s="230">
        <v>-18</v>
      </c>
      <c r="AA53" s="230">
        <v>-18</v>
      </c>
      <c r="AB53" s="230" t="s">
        <v>313</v>
      </c>
      <c r="AC53" s="229">
        <v>503</v>
      </c>
      <c r="AD53" s="229">
        <v>503</v>
      </c>
      <c r="AE53" s="229" t="s">
        <v>313</v>
      </c>
      <c r="AF53" s="230">
        <v>606</v>
      </c>
      <c r="AG53" s="230">
        <v>606</v>
      </c>
      <c r="AH53" s="229" t="s">
        <v>313</v>
      </c>
      <c r="AI53" s="230">
        <v>-103</v>
      </c>
      <c r="AJ53" s="230">
        <v>-103</v>
      </c>
      <c r="AK53" s="230" t="s">
        <v>313</v>
      </c>
      <c r="AL53" s="232">
        <v>2.1404255319148935</v>
      </c>
      <c r="AM53" s="232">
        <v>2.3952569169960474</v>
      </c>
      <c r="AN53" s="233">
        <v>-0.25483138508115388</v>
      </c>
      <c r="AO53" s="47"/>
      <c r="AP53" s="41"/>
      <c r="AQ53" s="2"/>
      <c r="AR53" s="2" t="s">
        <v>5</v>
      </c>
    </row>
    <row r="54" spans="1:45" ht="17.100000000000001" customHeight="1">
      <c r="A54" s="63"/>
      <c r="B54" s="63"/>
      <c r="C54" s="63" t="s">
        <v>6</v>
      </c>
      <c r="D54" s="63"/>
      <c r="E54" s="48">
        <v>179</v>
      </c>
      <c r="F54" s="229">
        <v>179</v>
      </c>
      <c r="G54" s="229">
        <v>47</v>
      </c>
      <c r="H54" s="229">
        <v>73</v>
      </c>
      <c r="I54" s="229">
        <v>39</v>
      </c>
      <c r="J54" s="229">
        <v>9</v>
      </c>
      <c r="K54" s="229">
        <v>8</v>
      </c>
      <c r="L54" s="229">
        <v>1</v>
      </c>
      <c r="M54" s="229">
        <v>2</v>
      </c>
      <c r="N54" s="229" t="s">
        <v>313</v>
      </c>
      <c r="O54" s="230">
        <v>189</v>
      </c>
      <c r="P54" s="230">
        <v>189</v>
      </c>
      <c r="Q54" s="230">
        <v>46</v>
      </c>
      <c r="R54" s="230">
        <v>79</v>
      </c>
      <c r="S54" s="230">
        <v>36</v>
      </c>
      <c r="T54" s="230">
        <v>17</v>
      </c>
      <c r="U54" s="230">
        <v>7</v>
      </c>
      <c r="V54" s="230">
        <v>1</v>
      </c>
      <c r="W54" s="230">
        <v>3</v>
      </c>
      <c r="X54" s="229" t="s">
        <v>313</v>
      </c>
      <c r="Y54" s="46"/>
      <c r="Z54" s="230">
        <v>-10</v>
      </c>
      <c r="AA54" s="230">
        <v>-10</v>
      </c>
      <c r="AB54" s="230" t="s">
        <v>313</v>
      </c>
      <c r="AC54" s="229">
        <v>410</v>
      </c>
      <c r="AD54" s="229">
        <v>410</v>
      </c>
      <c r="AE54" s="229" t="s">
        <v>313</v>
      </c>
      <c r="AF54" s="230">
        <v>445</v>
      </c>
      <c r="AG54" s="230">
        <v>445</v>
      </c>
      <c r="AH54" s="229" t="s">
        <v>313</v>
      </c>
      <c r="AI54" s="230">
        <v>-35</v>
      </c>
      <c r="AJ54" s="230">
        <v>-35</v>
      </c>
      <c r="AK54" s="230" t="s">
        <v>313</v>
      </c>
      <c r="AL54" s="232">
        <v>2.2905027932960893</v>
      </c>
      <c r="AM54" s="232">
        <v>2.3544973544973544</v>
      </c>
      <c r="AN54" s="233">
        <v>-6.3994561201265121E-2</v>
      </c>
      <c r="AO54" s="47"/>
      <c r="AP54" s="41"/>
      <c r="AQ54" s="2"/>
      <c r="AR54" s="2" t="s">
        <v>6</v>
      </c>
    </row>
    <row r="55" spans="1:45" ht="17.100000000000001" customHeight="1">
      <c r="A55" s="63"/>
      <c r="B55" s="63"/>
      <c r="C55" s="63" t="s">
        <v>10</v>
      </c>
      <c r="D55" s="63"/>
      <c r="E55" s="48" t="s">
        <v>313</v>
      </c>
      <c r="F55" s="229" t="s">
        <v>313</v>
      </c>
      <c r="G55" s="229" t="s">
        <v>313</v>
      </c>
      <c r="H55" s="229" t="s">
        <v>313</v>
      </c>
      <c r="I55" s="229" t="s">
        <v>313</v>
      </c>
      <c r="J55" s="229" t="s">
        <v>313</v>
      </c>
      <c r="K55" s="229" t="s">
        <v>313</v>
      </c>
      <c r="L55" s="229" t="s">
        <v>313</v>
      </c>
      <c r="M55" s="229" t="s">
        <v>313</v>
      </c>
      <c r="N55" s="229" t="s">
        <v>313</v>
      </c>
      <c r="O55" s="230" t="s">
        <v>313</v>
      </c>
      <c r="P55" s="230" t="s">
        <v>313</v>
      </c>
      <c r="Q55" s="230" t="s">
        <v>313</v>
      </c>
      <c r="R55" s="230" t="s">
        <v>313</v>
      </c>
      <c r="S55" s="230" t="s">
        <v>313</v>
      </c>
      <c r="T55" s="230" t="s">
        <v>313</v>
      </c>
      <c r="U55" s="230" t="s">
        <v>313</v>
      </c>
      <c r="V55" s="230" t="s">
        <v>313</v>
      </c>
      <c r="W55" s="230" t="s">
        <v>313</v>
      </c>
      <c r="X55" s="229" t="s">
        <v>313</v>
      </c>
      <c r="Y55" s="46"/>
      <c r="Z55" s="230" t="s">
        <v>313</v>
      </c>
      <c r="AA55" s="230" t="s">
        <v>313</v>
      </c>
      <c r="AB55" s="230" t="s">
        <v>313</v>
      </c>
      <c r="AC55" s="230" t="s">
        <v>313</v>
      </c>
      <c r="AD55" s="230" t="s">
        <v>313</v>
      </c>
      <c r="AE55" s="229" t="s">
        <v>313</v>
      </c>
      <c r="AF55" s="230" t="s">
        <v>313</v>
      </c>
      <c r="AG55" s="230" t="s">
        <v>313</v>
      </c>
      <c r="AH55" s="229" t="s">
        <v>313</v>
      </c>
      <c r="AI55" s="230" t="s">
        <v>313</v>
      </c>
      <c r="AJ55" s="230" t="s">
        <v>313</v>
      </c>
      <c r="AK55" s="229" t="s">
        <v>313</v>
      </c>
      <c r="AL55" s="49" t="s">
        <v>313</v>
      </c>
      <c r="AM55" s="49" t="s">
        <v>313</v>
      </c>
      <c r="AN55" s="50" t="s">
        <v>313</v>
      </c>
      <c r="AO55" s="50"/>
      <c r="AP55" s="41"/>
      <c r="AQ55" s="2"/>
      <c r="AR55" s="2" t="s">
        <v>10</v>
      </c>
    </row>
    <row r="56" spans="1:45" ht="17.100000000000001" customHeight="1">
      <c r="A56" s="63"/>
      <c r="B56" s="63" t="s">
        <v>23</v>
      </c>
      <c r="C56" s="63"/>
      <c r="D56" s="63"/>
      <c r="E56" s="48">
        <v>1248</v>
      </c>
      <c r="F56" s="229">
        <v>1244</v>
      </c>
      <c r="G56" s="229">
        <v>411</v>
      </c>
      <c r="H56" s="229">
        <v>461</v>
      </c>
      <c r="I56" s="229">
        <v>203</v>
      </c>
      <c r="J56" s="229">
        <v>117</v>
      </c>
      <c r="K56" s="229">
        <v>42</v>
      </c>
      <c r="L56" s="229">
        <v>5</v>
      </c>
      <c r="M56" s="229">
        <v>5</v>
      </c>
      <c r="N56" s="229">
        <v>4</v>
      </c>
      <c r="O56" s="230">
        <v>1337</v>
      </c>
      <c r="P56" s="230">
        <v>1334</v>
      </c>
      <c r="Q56" s="230">
        <v>386</v>
      </c>
      <c r="R56" s="230">
        <v>500</v>
      </c>
      <c r="S56" s="230">
        <v>233</v>
      </c>
      <c r="T56" s="230">
        <v>153</v>
      </c>
      <c r="U56" s="230">
        <v>39</v>
      </c>
      <c r="V56" s="230">
        <v>17</v>
      </c>
      <c r="W56" s="230">
        <v>6</v>
      </c>
      <c r="X56" s="229">
        <v>3</v>
      </c>
      <c r="Y56" s="43"/>
      <c r="Z56" s="229">
        <v>-89</v>
      </c>
      <c r="AA56" s="230">
        <v>-90</v>
      </c>
      <c r="AB56" s="230">
        <v>1</v>
      </c>
      <c r="AC56" s="229">
        <v>2871</v>
      </c>
      <c r="AD56" s="229">
        <v>2686</v>
      </c>
      <c r="AE56" s="229">
        <v>185</v>
      </c>
      <c r="AF56" s="230">
        <v>3221</v>
      </c>
      <c r="AG56" s="230">
        <v>3039</v>
      </c>
      <c r="AH56" s="230">
        <v>182</v>
      </c>
      <c r="AI56" s="229">
        <v>-350</v>
      </c>
      <c r="AJ56" s="229">
        <v>-353</v>
      </c>
      <c r="AK56" s="229">
        <v>3</v>
      </c>
      <c r="AL56" s="232">
        <v>2.1591639871382635</v>
      </c>
      <c r="AM56" s="232">
        <v>2.2781109445277363</v>
      </c>
      <c r="AN56" s="233">
        <v>-0.11894695738947281</v>
      </c>
      <c r="AO56" s="47"/>
      <c r="AP56" s="41"/>
      <c r="AQ56" s="2" t="s">
        <v>23</v>
      </c>
      <c r="AR56" s="2"/>
    </row>
    <row r="57" spans="1:45" ht="17.100000000000001" customHeight="1">
      <c r="A57" s="63"/>
      <c r="B57" s="63"/>
      <c r="C57" s="63" t="s">
        <v>4</v>
      </c>
      <c r="D57" s="63"/>
      <c r="E57" s="48">
        <v>642</v>
      </c>
      <c r="F57" s="229">
        <v>642</v>
      </c>
      <c r="G57" s="229">
        <v>209</v>
      </c>
      <c r="H57" s="229">
        <v>249</v>
      </c>
      <c r="I57" s="229">
        <v>92</v>
      </c>
      <c r="J57" s="229">
        <v>60</v>
      </c>
      <c r="K57" s="229">
        <v>24</v>
      </c>
      <c r="L57" s="229">
        <v>4</v>
      </c>
      <c r="M57" s="229">
        <v>4</v>
      </c>
      <c r="N57" s="229" t="s">
        <v>313</v>
      </c>
      <c r="O57" s="230">
        <v>688</v>
      </c>
      <c r="P57" s="230">
        <v>688</v>
      </c>
      <c r="Q57" s="230">
        <v>202</v>
      </c>
      <c r="R57" s="230">
        <v>258</v>
      </c>
      <c r="S57" s="230">
        <v>117</v>
      </c>
      <c r="T57" s="230">
        <v>71</v>
      </c>
      <c r="U57" s="230">
        <v>24</v>
      </c>
      <c r="V57" s="230">
        <v>11</v>
      </c>
      <c r="W57" s="230">
        <v>5</v>
      </c>
      <c r="X57" s="229" t="s">
        <v>313</v>
      </c>
      <c r="Y57" s="46"/>
      <c r="Z57" s="230">
        <v>-46</v>
      </c>
      <c r="AA57" s="230">
        <v>-46</v>
      </c>
      <c r="AB57" s="230" t="s">
        <v>313</v>
      </c>
      <c r="AC57" s="229">
        <v>1396</v>
      </c>
      <c r="AD57" s="229">
        <v>1396</v>
      </c>
      <c r="AE57" s="229" t="s">
        <v>313</v>
      </c>
      <c r="AF57" s="230">
        <v>1577</v>
      </c>
      <c r="AG57" s="230">
        <v>1577</v>
      </c>
      <c r="AH57" s="229" t="s">
        <v>313</v>
      </c>
      <c r="AI57" s="230">
        <v>-181</v>
      </c>
      <c r="AJ57" s="230">
        <v>-181</v>
      </c>
      <c r="AK57" s="230" t="s">
        <v>313</v>
      </c>
      <c r="AL57" s="232">
        <v>2.1744548286604362</v>
      </c>
      <c r="AM57" s="232">
        <v>2.2921511627906979</v>
      </c>
      <c r="AN57" s="233">
        <v>-0.1176963341302617</v>
      </c>
      <c r="AO57" s="47"/>
      <c r="AP57" s="41"/>
      <c r="AQ57" s="2"/>
      <c r="AR57" s="2" t="s">
        <v>4</v>
      </c>
    </row>
    <row r="58" spans="1:45" ht="17.100000000000001" customHeight="1">
      <c r="A58" s="63"/>
      <c r="B58" s="63"/>
      <c r="C58" s="63" t="s">
        <v>5</v>
      </c>
      <c r="D58" s="63"/>
      <c r="E58" s="48">
        <v>606</v>
      </c>
      <c r="F58" s="229">
        <v>602</v>
      </c>
      <c r="G58" s="229">
        <v>202</v>
      </c>
      <c r="H58" s="229">
        <v>212</v>
      </c>
      <c r="I58" s="229">
        <v>111</v>
      </c>
      <c r="J58" s="229">
        <v>57</v>
      </c>
      <c r="K58" s="229">
        <v>18</v>
      </c>
      <c r="L58" s="229">
        <v>1</v>
      </c>
      <c r="M58" s="229">
        <v>1</v>
      </c>
      <c r="N58" s="229">
        <v>4</v>
      </c>
      <c r="O58" s="230">
        <v>649</v>
      </c>
      <c r="P58" s="230">
        <v>646</v>
      </c>
      <c r="Q58" s="230">
        <v>184</v>
      </c>
      <c r="R58" s="230">
        <v>242</v>
      </c>
      <c r="S58" s="230">
        <v>116</v>
      </c>
      <c r="T58" s="230">
        <v>82</v>
      </c>
      <c r="U58" s="230">
        <v>15</v>
      </c>
      <c r="V58" s="230">
        <v>6</v>
      </c>
      <c r="W58" s="230">
        <v>1</v>
      </c>
      <c r="X58" s="229">
        <v>3</v>
      </c>
      <c r="Y58" s="43"/>
      <c r="Z58" s="230">
        <v>-43</v>
      </c>
      <c r="AA58" s="230">
        <v>-44</v>
      </c>
      <c r="AB58" s="230">
        <v>1</v>
      </c>
      <c r="AC58" s="229">
        <v>1475</v>
      </c>
      <c r="AD58" s="229">
        <v>1290</v>
      </c>
      <c r="AE58" s="229">
        <v>185</v>
      </c>
      <c r="AF58" s="230">
        <v>1644</v>
      </c>
      <c r="AG58" s="230">
        <v>1462</v>
      </c>
      <c r="AH58" s="230">
        <v>182</v>
      </c>
      <c r="AI58" s="230">
        <v>-169</v>
      </c>
      <c r="AJ58" s="230">
        <v>-172</v>
      </c>
      <c r="AK58" s="230">
        <v>3</v>
      </c>
      <c r="AL58" s="232">
        <v>2.1428571428571428</v>
      </c>
      <c r="AM58" s="232">
        <v>2.263157894736842</v>
      </c>
      <c r="AN58" s="233">
        <v>-0.12030075187969924</v>
      </c>
      <c r="AO58" s="47"/>
      <c r="AP58" s="41"/>
      <c r="AQ58" s="2"/>
      <c r="AR58" s="2" t="s">
        <v>5</v>
      </c>
    </row>
    <row r="59" spans="1:45" ht="17.100000000000001" customHeight="1">
      <c r="A59" s="63"/>
      <c r="B59" s="63"/>
      <c r="C59" s="63" t="s">
        <v>6</v>
      </c>
      <c r="D59" s="63"/>
      <c r="E59" s="48" t="s">
        <v>313</v>
      </c>
      <c r="F59" s="229" t="s">
        <v>313</v>
      </c>
      <c r="G59" s="229" t="s">
        <v>313</v>
      </c>
      <c r="H59" s="229" t="s">
        <v>313</v>
      </c>
      <c r="I59" s="229" t="s">
        <v>313</v>
      </c>
      <c r="J59" s="229" t="s">
        <v>313</v>
      </c>
      <c r="K59" s="229" t="s">
        <v>313</v>
      </c>
      <c r="L59" s="229" t="s">
        <v>313</v>
      </c>
      <c r="M59" s="229" t="s">
        <v>313</v>
      </c>
      <c r="N59" s="229" t="s">
        <v>313</v>
      </c>
      <c r="O59" s="230" t="s">
        <v>313</v>
      </c>
      <c r="P59" s="230" t="s">
        <v>313</v>
      </c>
      <c r="Q59" s="230" t="s">
        <v>313</v>
      </c>
      <c r="R59" s="230" t="s">
        <v>313</v>
      </c>
      <c r="S59" s="230" t="s">
        <v>313</v>
      </c>
      <c r="T59" s="230" t="s">
        <v>313</v>
      </c>
      <c r="U59" s="230" t="s">
        <v>313</v>
      </c>
      <c r="V59" s="230" t="s">
        <v>313</v>
      </c>
      <c r="W59" s="230" t="s">
        <v>313</v>
      </c>
      <c r="X59" s="229" t="s">
        <v>313</v>
      </c>
      <c r="Y59" s="46"/>
      <c r="Z59" s="230" t="s">
        <v>313</v>
      </c>
      <c r="AA59" s="230" t="s">
        <v>313</v>
      </c>
      <c r="AB59" s="230" t="s">
        <v>313</v>
      </c>
      <c r="AC59" s="230" t="s">
        <v>313</v>
      </c>
      <c r="AD59" s="230" t="s">
        <v>313</v>
      </c>
      <c r="AE59" s="229" t="s">
        <v>313</v>
      </c>
      <c r="AF59" s="230" t="s">
        <v>313</v>
      </c>
      <c r="AG59" s="230" t="s">
        <v>313</v>
      </c>
      <c r="AH59" s="229" t="s">
        <v>313</v>
      </c>
      <c r="AI59" s="230" t="s">
        <v>313</v>
      </c>
      <c r="AJ59" s="230" t="s">
        <v>313</v>
      </c>
      <c r="AK59" s="229" t="s">
        <v>313</v>
      </c>
      <c r="AL59" s="49" t="s">
        <v>313</v>
      </c>
      <c r="AM59" s="49" t="s">
        <v>313</v>
      </c>
      <c r="AN59" s="50" t="s">
        <v>313</v>
      </c>
      <c r="AO59" s="50"/>
      <c r="AP59" s="41"/>
      <c r="AQ59" s="2"/>
      <c r="AR59" s="2" t="s">
        <v>6</v>
      </c>
    </row>
    <row r="60" spans="1:45" ht="17.100000000000001" customHeight="1">
      <c r="A60" s="63"/>
      <c r="B60" s="63" t="s">
        <v>24</v>
      </c>
      <c r="C60" s="63"/>
      <c r="D60" s="63"/>
      <c r="E60" s="48">
        <v>1160</v>
      </c>
      <c r="F60" s="229">
        <v>1153</v>
      </c>
      <c r="G60" s="229">
        <v>399</v>
      </c>
      <c r="H60" s="229">
        <v>407</v>
      </c>
      <c r="I60" s="229">
        <v>212</v>
      </c>
      <c r="J60" s="229">
        <v>88</v>
      </c>
      <c r="K60" s="229">
        <v>34</v>
      </c>
      <c r="L60" s="229">
        <v>12</v>
      </c>
      <c r="M60" s="229">
        <v>1</v>
      </c>
      <c r="N60" s="229">
        <v>7</v>
      </c>
      <c r="O60" s="230">
        <v>1288</v>
      </c>
      <c r="P60" s="230">
        <v>1282</v>
      </c>
      <c r="Q60" s="230">
        <v>380</v>
      </c>
      <c r="R60" s="230">
        <v>464</v>
      </c>
      <c r="S60" s="230">
        <v>252</v>
      </c>
      <c r="T60" s="230">
        <v>140</v>
      </c>
      <c r="U60" s="230">
        <v>36</v>
      </c>
      <c r="V60" s="230">
        <v>9</v>
      </c>
      <c r="W60" s="230">
        <v>1</v>
      </c>
      <c r="X60" s="229">
        <v>6</v>
      </c>
      <c r="Y60" s="43"/>
      <c r="Z60" s="229">
        <v>-128</v>
      </c>
      <c r="AA60" s="230">
        <v>-129</v>
      </c>
      <c r="AB60" s="230">
        <v>1</v>
      </c>
      <c r="AC60" s="229">
        <v>2497</v>
      </c>
      <c r="AD60" s="229">
        <v>2451</v>
      </c>
      <c r="AE60" s="229">
        <v>46</v>
      </c>
      <c r="AF60" s="230">
        <v>2908</v>
      </c>
      <c r="AG60" s="230">
        <v>2865</v>
      </c>
      <c r="AH60" s="230">
        <v>43</v>
      </c>
      <c r="AI60" s="229">
        <v>-411</v>
      </c>
      <c r="AJ60" s="230">
        <v>-414</v>
      </c>
      <c r="AK60" s="230">
        <v>3</v>
      </c>
      <c r="AL60" s="232">
        <v>2.1257588898525586</v>
      </c>
      <c r="AM60" s="232">
        <v>2.2347893915756631</v>
      </c>
      <c r="AN60" s="233">
        <v>-0.10903050172310458</v>
      </c>
      <c r="AO60" s="47"/>
      <c r="AP60" s="41"/>
      <c r="AQ60" s="2" t="s">
        <v>24</v>
      </c>
      <c r="AR60" s="2"/>
    </row>
    <row r="61" spans="1:45" ht="17.100000000000001" customHeight="1">
      <c r="A61" s="63"/>
      <c r="B61" s="63"/>
      <c r="C61" s="63" t="s">
        <v>4</v>
      </c>
      <c r="D61" s="63" t="s">
        <v>591</v>
      </c>
      <c r="E61" s="48">
        <v>105</v>
      </c>
      <c r="F61" s="229">
        <v>104</v>
      </c>
      <c r="G61" s="229">
        <v>33</v>
      </c>
      <c r="H61" s="229">
        <v>34</v>
      </c>
      <c r="I61" s="229">
        <v>21</v>
      </c>
      <c r="J61" s="229">
        <v>7</v>
      </c>
      <c r="K61" s="229">
        <v>6</v>
      </c>
      <c r="L61" s="229">
        <v>3</v>
      </c>
      <c r="M61" s="229" t="s">
        <v>313</v>
      </c>
      <c r="N61" s="229">
        <v>1</v>
      </c>
      <c r="O61" s="230">
        <v>111</v>
      </c>
      <c r="P61" s="230">
        <v>110</v>
      </c>
      <c r="Q61" s="230">
        <v>38</v>
      </c>
      <c r="R61" s="230">
        <v>28</v>
      </c>
      <c r="S61" s="230">
        <v>23</v>
      </c>
      <c r="T61" s="230">
        <v>13</v>
      </c>
      <c r="U61" s="230">
        <v>6</v>
      </c>
      <c r="V61" s="230">
        <v>2</v>
      </c>
      <c r="W61" s="230" t="s">
        <v>313</v>
      </c>
      <c r="X61" s="229">
        <v>1</v>
      </c>
      <c r="Y61" s="43"/>
      <c r="Z61" s="230">
        <v>-6</v>
      </c>
      <c r="AA61" s="230">
        <v>-6</v>
      </c>
      <c r="AB61" s="230">
        <v>0</v>
      </c>
      <c r="AC61" s="229">
        <v>244</v>
      </c>
      <c r="AD61" s="229">
        <v>240</v>
      </c>
      <c r="AE61" s="229">
        <v>4</v>
      </c>
      <c r="AF61" s="230">
        <v>261</v>
      </c>
      <c r="AG61" s="230">
        <v>257</v>
      </c>
      <c r="AH61" s="230">
        <v>4</v>
      </c>
      <c r="AI61" s="230">
        <v>-17</v>
      </c>
      <c r="AJ61" s="230">
        <v>-17</v>
      </c>
      <c r="AK61" s="230">
        <v>0</v>
      </c>
      <c r="AL61" s="232">
        <v>2.3076923076923075</v>
      </c>
      <c r="AM61" s="232">
        <v>2.3363636363636364</v>
      </c>
      <c r="AN61" s="233">
        <v>-2.8671328671328933E-2</v>
      </c>
      <c r="AO61" s="47"/>
      <c r="AP61" s="41"/>
      <c r="AQ61" s="2"/>
      <c r="AR61" s="2" t="s">
        <v>4</v>
      </c>
      <c r="AS61" s="2" t="s">
        <v>591</v>
      </c>
    </row>
    <row r="62" spans="1:45" ht="17.100000000000001" customHeight="1">
      <c r="A62" s="63"/>
      <c r="B62" s="63"/>
      <c r="C62" s="63" t="s">
        <v>5</v>
      </c>
      <c r="D62" s="63"/>
      <c r="E62" s="48">
        <v>216</v>
      </c>
      <c r="F62" s="229">
        <v>213</v>
      </c>
      <c r="G62" s="229">
        <v>64</v>
      </c>
      <c r="H62" s="229">
        <v>85</v>
      </c>
      <c r="I62" s="229">
        <v>44</v>
      </c>
      <c r="J62" s="229">
        <v>18</v>
      </c>
      <c r="K62" s="229">
        <v>1</v>
      </c>
      <c r="L62" s="229" t="s">
        <v>313</v>
      </c>
      <c r="M62" s="229">
        <v>1</v>
      </c>
      <c r="N62" s="229">
        <v>3</v>
      </c>
      <c r="O62" s="230">
        <v>247</v>
      </c>
      <c r="P62" s="230">
        <v>245</v>
      </c>
      <c r="Q62" s="230">
        <v>77</v>
      </c>
      <c r="R62" s="230">
        <v>92</v>
      </c>
      <c r="S62" s="230">
        <v>47</v>
      </c>
      <c r="T62" s="230">
        <v>26</v>
      </c>
      <c r="U62" s="230">
        <v>2</v>
      </c>
      <c r="V62" s="230" t="s">
        <v>313</v>
      </c>
      <c r="W62" s="230">
        <v>1</v>
      </c>
      <c r="X62" s="229">
        <v>2</v>
      </c>
      <c r="Y62" s="43"/>
      <c r="Z62" s="230">
        <v>-31</v>
      </c>
      <c r="AA62" s="230">
        <v>-32</v>
      </c>
      <c r="AB62" s="230">
        <v>1</v>
      </c>
      <c r="AC62" s="229">
        <v>467</v>
      </c>
      <c r="AD62" s="229">
        <v>451</v>
      </c>
      <c r="AE62" s="229">
        <v>16</v>
      </c>
      <c r="AF62" s="230">
        <v>536</v>
      </c>
      <c r="AG62" s="230">
        <v>523</v>
      </c>
      <c r="AH62" s="230">
        <v>13</v>
      </c>
      <c r="AI62" s="230">
        <v>-69</v>
      </c>
      <c r="AJ62" s="230">
        <v>-72</v>
      </c>
      <c r="AK62" s="230">
        <v>3</v>
      </c>
      <c r="AL62" s="232">
        <v>2.1173708920187795</v>
      </c>
      <c r="AM62" s="232">
        <v>2.1346938775510202</v>
      </c>
      <c r="AN62" s="233">
        <v>-1.7322985532240764E-2</v>
      </c>
      <c r="AO62" s="47"/>
      <c r="AP62" s="41"/>
      <c r="AQ62" s="2"/>
      <c r="AR62" s="2" t="s">
        <v>5</v>
      </c>
    </row>
    <row r="63" spans="1:45" ht="17.100000000000001" customHeight="1">
      <c r="A63" s="63"/>
      <c r="B63" s="63"/>
      <c r="C63" s="63" t="s">
        <v>6</v>
      </c>
      <c r="D63" s="63"/>
      <c r="E63" s="48">
        <v>289</v>
      </c>
      <c r="F63" s="229">
        <v>287</v>
      </c>
      <c r="G63" s="229">
        <v>119</v>
      </c>
      <c r="H63" s="229">
        <v>96</v>
      </c>
      <c r="I63" s="229">
        <v>40</v>
      </c>
      <c r="J63" s="229">
        <v>21</v>
      </c>
      <c r="K63" s="229">
        <v>6</v>
      </c>
      <c r="L63" s="229">
        <v>5</v>
      </c>
      <c r="M63" s="229" t="s">
        <v>313</v>
      </c>
      <c r="N63" s="229">
        <v>2</v>
      </c>
      <c r="O63" s="230">
        <v>306</v>
      </c>
      <c r="P63" s="230">
        <v>304</v>
      </c>
      <c r="Q63" s="230">
        <v>96</v>
      </c>
      <c r="R63" s="230">
        <v>116</v>
      </c>
      <c r="S63" s="230">
        <v>58</v>
      </c>
      <c r="T63" s="230">
        <v>25</v>
      </c>
      <c r="U63" s="230">
        <v>5</v>
      </c>
      <c r="V63" s="230">
        <v>4</v>
      </c>
      <c r="W63" s="230" t="s">
        <v>313</v>
      </c>
      <c r="X63" s="229">
        <v>2</v>
      </c>
      <c r="Y63" s="46"/>
      <c r="Z63" s="230">
        <v>-17</v>
      </c>
      <c r="AA63" s="230">
        <v>-17</v>
      </c>
      <c r="AB63" s="230">
        <v>0</v>
      </c>
      <c r="AC63" s="229">
        <v>591</v>
      </c>
      <c r="AD63" s="229">
        <v>575</v>
      </c>
      <c r="AE63" s="229">
        <v>16</v>
      </c>
      <c r="AF63" s="230">
        <v>667</v>
      </c>
      <c r="AG63" s="230">
        <v>651</v>
      </c>
      <c r="AH63" s="229">
        <v>16</v>
      </c>
      <c r="AI63" s="230">
        <v>-76</v>
      </c>
      <c r="AJ63" s="230">
        <v>-76</v>
      </c>
      <c r="AK63" s="230">
        <v>0</v>
      </c>
      <c r="AL63" s="232">
        <v>2.0034843205574915</v>
      </c>
      <c r="AM63" s="232">
        <v>2.1414473684210527</v>
      </c>
      <c r="AN63" s="233">
        <v>-0.13796304786356117</v>
      </c>
      <c r="AO63" s="47"/>
      <c r="AP63" s="41"/>
      <c r="AQ63" s="2"/>
      <c r="AR63" s="2" t="s">
        <v>6</v>
      </c>
    </row>
    <row r="64" spans="1:45" ht="17.100000000000001" customHeight="1">
      <c r="A64" s="63"/>
      <c r="B64" s="63"/>
      <c r="C64" s="63" t="s">
        <v>10</v>
      </c>
      <c r="D64" s="63"/>
      <c r="E64" s="48">
        <v>183</v>
      </c>
      <c r="F64" s="229">
        <v>183</v>
      </c>
      <c r="G64" s="229">
        <v>58</v>
      </c>
      <c r="H64" s="229">
        <v>63</v>
      </c>
      <c r="I64" s="229">
        <v>38</v>
      </c>
      <c r="J64" s="229">
        <v>15</v>
      </c>
      <c r="K64" s="229">
        <v>7</v>
      </c>
      <c r="L64" s="229">
        <v>2</v>
      </c>
      <c r="M64" s="229" t="s">
        <v>313</v>
      </c>
      <c r="N64" s="229" t="s">
        <v>313</v>
      </c>
      <c r="O64" s="230">
        <v>200</v>
      </c>
      <c r="P64" s="230">
        <v>200</v>
      </c>
      <c r="Q64" s="230">
        <v>53</v>
      </c>
      <c r="R64" s="230">
        <v>71</v>
      </c>
      <c r="S64" s="230">
        <v>42</v>
      </c>
      <c r="T64" s="230">
        <v>29</v>
      </c>
      <c r="U64" s="230">
        <v>5</v>
      </c>
      <c r="V64" s="230" t="s">
        <v>313</v>
      </c>
      <c r="W64" s="230" t="s">
        <v>313</v>
      </c>
      <c r="X64" s="229" t="s">
        <v>313</v>
      </c>
      <c r="Y64" s="46"/>
      <c r="Z64" s="230">
        <v>-17</v>
      </c>
      <c r="AA64" s="230">
        <v>-17</v>
      </c>
      <c r="AB64" s="230" t="s">
        <v>313</v>
      </c>
      <c r="AC64" s="229">
        <v>405</v>
      </c>
      <c r="AD64" s="229">
        <v>405</v>
      </c>
      <c r="AE64" s="229" t="s">
        <v>313</v>
      </c>
      <c r="AF64" s="230">
        <v>462</v>
      </c>
      <c r="AG64" s="230">
        <v>462</v>
      </c>
      <c r="AH64" s="229" t="s">
        <v>313</v>
      </c>
      <c r="AI64" s="230">
        <v>-57</v>
      </c>
      <c r="AJ64" s="230">
        <v>-57</v>
      </c>
      <c r="AK64" s="230" t="s">
        <v>313</v>
      </c>
      <c r="AL64" s="232">
        <v>2.2131147540983607</v>
      </c>
      <c r="AM64" s="232">
        <v>2.31</v>
      </c>
      <c r="AN64" s="233">
        <v>-9.6885245901639383E-2</v>
      </c>
      <c r="AO64" s="47"/>
      <c r="AP64" s="41"/>
      <c r="AQ64" s="2"/>
      <c r="AR64" s="2" t="s">
        <v>10</v>
      </c>
    </row>
    <row r="65" spans="1:45" ht="17.100000000000001" customHeight="1">
      <c r="A65" s="63"/>
      <c r="B65" s="63"/>
      <c r="C65" s="63" t="s">
        <v>11</v>
      </c>
      <c r="D65" s="63"/>
      <c r="E65" s="48">
        <v>367</v>
      </c>
      <c r="F65" s="229">
        <v>366</v>
      </c>
      <c r="G65" s="229">
        <v>125</v>
      </c>
      <c r="H65" s="229">
        <v>129</v>
      </c>
      <c r="I65" s="229">
        <v>69</v>
      </c>
      <c r="J65" s="229">
        <v>27</v>
      </c>
      <c r="K65" s="229">
        <v>14</v>
      </c>
      <c r="L65" s="229">
        <v>2</v>
      </c>
      <c r="M65" s="229" t="s">
        <v>313</v>
      </c>
      <c r="N65" s="229">
        <v>1</v>
      </c>
      <c r="O65" s="230">
        <v>424</v>
      </c>
      <c r="P65" s="230">
        <v>423</v>
      </c>
      <c r="Q65" s="230">
        <v>116</v>
      </c>
      <c r="R65" s="230">
        <v>157</v>
      </c>
      <c r="S65" s="230">
        <v>82</v>
      </c>
      <c r="T65" s="230">
        <v>47</v>
      </c>
      <c r="U65" s="230">
        <v>18</v>
      </c>
      <c r="V65" s="230">
        <v>3</v>
      </c>
      <c r="W65" s="230" t="s">
        <v>313</v>
      </c>
      <c r="X65" s="229">
        <v>1</v>
      </c>
      <c r="Y65" s="46"/>
      <c r="Z65" s="230">
        <v>-57</v>
      </c>
      <c r="AA65" s="230">
        <v>-57</v>
      </c>
      <c r="AB65" s="230">
        <v>0</v>
      </c>
      <c r="AC65" s="229">
        <v>790</v>
      </c>
      <c r="AD65" s="229">
        <v>780</v>
      </c>
      <c r="AE65" s="229">
        <v>10</v>
      </c>
      <c r="AF65" s="230">
        <v>982</v>
      </c>
      <c r="AG65" s="230">
        <v>972</v>
      </c>
      <c r="AH65" s="229">
        <v>10</v>
      </c>
      <c r="AI65" s="230">
        <v>-192</v>
      </c>
      <c r="AJ65" s="230">
        <v>-192</v>
      </c>
      <c r="AK65" s="230">
        <v>0</v>
      </c>
      <c r="AL65" s="232">
        <v>2.1311475409836067</v>
      </c>
      <c r="AM65" s="232">
        <v>2.2978723404255321</v>
      </c>
      <c r="AN65" s="233">
        <v>-0.16672479944192542</v>
      </c>
      <c r="AO65" s="47"/>
      <c r="AP65" s="41"/>
      <c r="AQ65" s="2"/>
      <c r="AR65" s="2" t="s">
        <v>11</v>
      </c>
    </row>
    <row r="66" spans="1:45" ht="17.100000000000001" customHeight="1">
      <c r="A66" s="63"/>
      <c r="B66" s="63" t="s">
        <v>25</v>
      </c>
      <c r="C66" s="63"/>
      <c r="D66" s="63"/>
      <c r="E66" s="48">
        <v>927</v>
      </c>
      <c r="F66" s="229">
        <v>927</v>
      </c>
      <c r="G66" s="229">
        <v>499</v>
      </c>
      <c r="H66" s="229">
        <v>271</v>
      </c>
      <c r="I66" s="229">
        <v>94</v>
      </c>
      <c r="J66" s="229">
        <v>51</v>
      </c>
      <c r="K66" s="229">
        <v>9</v>
      </c>
      <c r="L66" s="229">
        <v>3</v>
      </c>
      <c r="M66" s="229" t="s">
        <v>313</v>
      </c>
      <c r="N66" s="229" t="s">
        <v>313</v>
      </c>
      <c r="O66" s="230">
        <v>869</v>
      </c>
      <c r="P66" s="230">
        <v>868</v>
      </c>
      <c r="Q66" s="230">
        <v>420</v>
      </c>
      <c r="R66" s="230">
        <v>270</v>
      </c>
      <c r="S66" s="230">
        <v>112</v>
      </c>
      <c r="T66" s="230">
        <v>45</v>
      </c>
      <c r="U66" s="230">
        <v>16</v>
      </c>
      <c r="V66" s="230">
        <v>4</v>
      </c>
      <c r="W66" s="230">
        <v>1</v>
      </c>
      <c r="X66" s="229">
        <v>1</v>
      </c>
      <c r="Y66" s="43"/>
      <c r="Z66" s="229">
        <v>58</v>
      </c>
      <c r="AA66" s="230">
        <v>59</v>
      </c>
      <c r="AB66" s="230">
        <v>-1</v>
      </c>
      <c r="AC66" s="229">
        <v>1590</v>
      </c>
      <c r="AD66" s="229">
        <v>1590</v>
      </c>
      <c r="AE66" s="229" t="s">
        <v>313</v>
      </c>
      <c r="AF66" s="230">
        <v>1594</v>
      </c>
      <c r="AG66" s="230">
        <v>1587</v>
      </c>
      <c r="AH66" s="230">
        <v>7</v>
      </c>
      <c r="AI66" s="229">
        <v>-4</v>
      </c>
      <c r="AJ66" s="230">
        <v>3</v>
      </c>
      <c r="AK66" s="230">
        <v>-7</v>
      </c>
      <c r="AL66" s="232">
        <v>1.7152103559870551</v>
      </c>
      <c r="AM66" s="232">
        <v>1.8283410138248848</v>
      </c>
      <c r="AN66" s="233">
        <v>-0.11313065783782972</v>
      </c>
      <c r="AO66" s="47"/>
      <c r="AP66" s="41"/>
      <c r="AQ66" s="2" t="s">
        <v>25</v>
      </c>
      <c r="AR66" s="2"/>
    </row>
    <row r="67" spans="1:45" ht="17.100000000000001" customHeight="1">
      <c r="A67" s="63"/>
      <c r="B67" s="63"/>
      <c r="C67" s="63" t="s">
        <v>4</v>
      </c>
      <c r="D67" s="63"/>
      <c r="E67" s="48">
        <v>487</v>
      </c>
      <c r="F67" s="229">
        <v>487</v>
      </c>
      <c r="G67" s="229">
        <v>283</v>
      </c>
      <c r="H67" s="229">
        <v>134</v>
      </c>
      <c r="I67" s="229">
        <v>42</v>
      </c>
      <c r="J67" s="229">
        <v>22</v>
      </c>
      <c r="K67" s="229">
        <v>4</v>
      </c>
      <c r="L67" s="229">
        <v>2</v>
      </c>
      <c r="M67" s="229" t="s">
        <v>313</v>
      </c>
      <c r="N67" s="229" t="s">
        <v>313</v>
      </c>
      <c r="O67" s="230">
        <v>432</v>
      </c>
      <c r="P67" s="230">
        <v>431</v>
      </c>
      <c r="Q67" s="230">
        <v>241</v>
      </c>
      <c r="R67" s="230">
        <v>125</v>
      </c>
      <c r="S67" s="230">
        <v>42</v>
      </c>
      <c r="T67" s="230">
        <v>16</v>
      </c>
      <c r="U67" s="230">
        <v>5</v>
      </c>
      <c r="V67" s="230">
        <v>1</v>
      </c>
      <c r="W67" s="230">
        <v>1</v>
      </c>
      <c r="X67" s="229">
        <v>1</v>
      </c>
      <c r="Y67" s="43"/>
      <c r="Z67" s="230">
        <v>55</v>
      </c>
      <c r="AA67" s="230">
        <v>56</v>
      </c>
      <c r="AB67" s="230">
        <v>-1</v>
      </c>
      <c r="AC67" s="229">
        <v>797</v>
      </c>
      <c r="AD67" s="229">
        <v>797</v>
      </c>
      <c r="AE67" s="229" t="s">
        <v>313</v>
      </c>
      <c r="AF67" s="230">
        <v>726</v>
      </c>
      <c r="AG67" s="230">
        <v>719</v>
      </c>
      <c r="AH67" s="230">
        <v>7</v>
      </c>
      <c r="AI67" s="230">
        <v>71</v>
      </c>
      <c r="AJ67" s="230">
        <v>78</v>
      </c>
      <c r="AK67" s="230">
        <v>-7</v>
      </c>
      <c r="AL67" s="232">
        <v>1.6365503080082136</v>
      </c>
      <c r="AM67" s="232">
        <v>1.6682134570765661</v>
      </c>
      <c r="AN67" s="233">
        <v>-3.1663149068352547E-2</v>
      </c>
      <c r="AO67" s="47"/>
      <c r="AP67" s="41"/>
      <c r="AQ67" s="2"/>
      <c r="AR67" s="2" t="s">
        <v>4</v>
      </c>
    </row>
    <row r="68" spans="1:45" ht="17.100000000000001" customHeight="1">
      <c r="A68" s="63"/>
      <c r="B68" s="63"/>
      <c r="C68" s="63" t="s">
        <v>5</v>
      </c>
      <c r="D68" s="63"/>
      <c r="E68" s="48">
        <v>364</v>
      </c>
      <c r="F68" s="229">
        <v>364</v>
      </c>
      <c r="G68" s="229">
        <v>181</v>
      </c>
      <c r="H68" s="229">
        <v>113</v>
      </c>
      <c r="I68" s="229">
        <v>43</v>
      </c>
      <c r="J68" s="229">
        <v>22</v>
      </c>
      <c r="K68" s="229">
        <v>4</v>
      </c>
      <c r="L68" s="229">
        <v>1</v>
      </c>
      <c r="M68" s="229" t="s">
        <v>313</v>
      </c>
      <c r="N68" s="229" t="s">
        <v>313</v>
      </c>
      <c r="O68" s="230">
        <v>368</v>
      </c>
      <c r="P68" s="230">
        <v>368</v>
      </c>
      <c r="Q68" s="230">
        <v>156</v>
      </c>
      <c r="R68" s="230">
        <v>122</v>
      </c>
      <c r="S68" s="230">
        <v>57</v>
      </c>
      <c r="T68" s="230">
        <v>21</v>
      </c>
      <c r="U68" s="230">
        <v>9</v>
      </c>
      <c r="V68" s="230">
        <v>3</v>
      </c>
      <c r="W68" s="230" t="s">
        <v>313</v>
      </c>
      <c r="X68" s="229" t="s">
        <v>313</v>
      </c>
      <c r="Y68" s="46"/>
      <c r="Z68" s="230">
        <v>-4</v>
      </c>
      <c r="AA68" s="230">
        <v>-4</v>
      </c>
      <c r="AB68" s="230" t="s">
        <v>313</v>
      </c>
      <c r="AC68" s="229">
        <v>650</v>
      </c>
      <c r="AD68" s="229">
        <v>650</v>
      </c>
      <c r="AE68" s="229" t="s">
        <v>313</v>
      </c>
      <c r="AF68" s="230">
        <v>718</v>
      </c>
      <c r="AG68" s="230">
        <v>718</v>
      </c>
      <c r="AH68" s="229" t="s">
        <v>313</v>
      </c>
      <c r="AI68" s="230">
        <v>-68</v>
      </c>
      <c r="AJ68" s="230">
        <v>-68</v>
      </c>
      <c r="AK68" s="230" t="s">
        <v>313</v>
      </c>
      <c r="AL68" s="232">
        <v>1.7857142857142858</v>
      </c>
      <c r="AM68" s="232">
        <v>1.951086956521739</v>
      </c>
      <c r="AN68" s="233">
        <v>-0.16537267080745321</v>
      </c>
      <c r="AO68" s="47"/>
      <c r="AP68" s="41"/>
      <c r="AQ68" s="2"/>
      <c r="AR68" s="2" t="s">
        <v>5</v>
      </c>
    </row>
    <row r="69" spans="1:45" ht="17.100000000000001" customHeight="1">
      <c r="A69" s="63"/>
      <c r="B69" s="63"/>
      <c r="C69" s="63" t="s">
        <v>6</v>
      </c>
      <c r="D69" s="63"/>
      <c r="E69" s="48">
        <v>76</v>
      </c>
      <c r="F69" s="229">
        <v>76</v>
      </c>
      <c r="G69" s="229">
        <v>35</v>
      </c>
      <c r="H69" s="229">
        <v>24</v>
      </c>
      <c r="I69" s="229">
        <v>9</v>
      </c>
      <c r="J69" s="229">
        <v>7</v>
      </c>
      <c r="K69" s="229">
        <v>1</v>
      </c>
      <c r="L69" s="229" t="s">
        <v>313</v>
      </c>
      <c r="M69" s="229" t="s">
        <v>313</v>
      </c>
      <c r="N69" s="229" t="s">
        <v>313</v>
      </c>
      <c r="O69" s="230">
        <v>69</v>
      </c>
      <c r="P69" s="230">
        <v>69</v>
      </c>
      <c r="Q69" s="230">
        <v>23</v>
      </c>
      <c r="R69" s="230">
        <v>23</v>
      </c>
      <c r="S69" s="230">
        <v>13</v>
      </c>
      <c r="T69" s="230">
        <v>8</v>
      </c>
      <c r="U69" s="230">
        <v>2</v>
      </c>
      <c r="V69" s="230" t="s">
        <v>313</v>
      </c>
      <c r="W69" s="230" t="s">
        <v>313</v>
      </c>
      <c r="X69" s="229" t="s">
        <v>313</v>
      </c>
      <c r="Y69" s="46"/>
      <c r="Z69" s="230">
        <v>7</v>
      </c>
      <c r="AA69" s="230">
        <v>7</v>
      </c>
      <c r="AB69" s="230" t="s">
        <v>313</v>
      </c>
      <c r="AC69" s="229">
        <v>143</v>
      </c>
      <c r="AD69" s="229">
        <v>143</v>
      </c>
      <c r="AE69" s="229" t="s">
        <v>313</v>
      </c>
      <c r="AF69" s="230">
        <v>150</v>
      </c>
      <c r="AG69" s="230">
        <v>150</v>
      </c>
      <c r="AH69" s="229" t="s">
        <v>313</v>
      </c>
      <c r="AI69" s="230">
        <v>-7</v>
      </c>
      <c r="AJ69" s="230">
        <v>-7</v>
      </c>
      <c r="AK69" s="230" t="s">
        <v>313</v>
      </c>
      <c r="AL69" s="232">
        <v>1.881578947368421</v>
      </c>
      <c r="AM69" s="232">
        <v>2.1739130434782608</v>
      </c>
      <c r="AN69" s="233">
        <v>-0.29233409610983974</v>
      </c>
      <c r="AO69" s="47"/>
      <c r="AP69" s="41"/>
      <c r="AQ69" s="2"/>
      <c r="AR69" s="2" t="s">
        <v>6</v>
      </c>
    </row>
    <row r="70" spans="1:45" ht="17.100000000000001" customHeight="1">
      <c r="A70" s="63" t="s">
        <v>596</v>
      </c>
      <c r="B70" s="2"/>
      <c r="C70" s="2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2"/>
      <c r="AM70" s="2"/>
      <c r="AN70" s="2"/>
      <c r="AO70" s="2"/>
      <c r="AP70" s="2"/>
      <c r="AQ70" s="2"/>
      <c r="AR70" s="2"/>
    </row>
    <row r="71" spans="1:45" ht="17.100000000000001" customHeight="1">
      <c r="A71" s="55" t="s">
        <v>390</v>
      </c>
    </row>
    <row r="72" spans="1:45" ht="17.100000000000001" customHeight="1">
      <c r="A72" s="55" t="s">
        <v>598</v>
      </c>
    </row>
    <row r="73" spans="1:45" ht="17.100000000000001" customHeight="1">
      <c r="A73" s="55" t="s">
        <v>597</v>
      </c>
    </row>
    <row r="74" spans="1:45" ht="17.100000000000001" customHeight="1">
      <c r="A74" s="55" t="s">
        <v>601</v>
      </c>
    </row>
    <row r="75" spans="1:45" ht="17.100000000000001" customHeight="1">
      <c r="A75" s="55" t="s">
        <v>602</v>
      </c>
    </row>
    <row r="76" spans="1:45" ht="24" customHeight="1" thickBot="1">
      <c r="A76" s="13"/>
      <c r="B76" s="14"/>
      <c r="C76" s="14"/>
      <c r="D76" s="15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6" t="s">
        <v>332</v>
      </c>
      <c r="Y76" s="16"/>
      <c r="Z76" s="13" t="s">
        <v>334</v>
      </c>
      <c r="AA76" s="14"/>
      <c r="AB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3"/>
      <c r="AQ76" s="14"/>
      <c r="AR76" s="14"/>
      <c r="AS76" s="15"/>
    </row>
    <row r="77" spans="1:45" s="55" customFormat="1" ht="13.5" customHeight="1" thickTop="1">
      <c r="A77" s="517" t="s">
        <v>308</v>
      </c>
      <c r="B77" s="518"/>
      <c r="C77" s="518"/>
      <c r="D77" s="52"/>
      <c r="E77" s="521" t="s">
        <v>0</v>
      </c>
      <c r="F77" s="522"/>
      <c r="G77" s="522"/>
      <c r="H77" s="522"/>
      <c r="I77" s="522"/>
      <c r="J77" s="522"/>
      <c r="K77" s="522"/>
      <c r="L77" s="522"/>
      <c r="M77" s="522"/>
      <c r="N77" s="522"/>
      <c r="O77" s="522"/>
      <c r="P77" s="522"/>
      <c r="Q77" s="522"/>
      <c r="R77" s="522"/>
      <c r="S77" s="522"/>
      <c r="T77" s="522"/>
      <c r="U77" s="522"/>
      <c r="V77" s="522"/>
      <c r="W77" s="522"/>
      <c r="X77" s="522"/>
      <c r="Y77" s="53"/>
      <c r="Z77" s="521" t="s">
        <v>0</v>
      </c>
      <c r="AA77" s="522"/>
      <c r="AB77" s="523"/>
      <c r="AC77" s="521" t="s">
        <v>320</v>
      </c>
      <c r="AD77" s="522"/>
      <c r="AE77" s="522"/>
      <c r="AF77" s="522"/>
      <c r="AG77" s="522"/>
      <c r="AH77" s="522"/>
      <c r="AI77" s="522"/>
      <c r="AJ77" s="522"/>
      <c r="AK77" s="523"/>
      <c r="AL77" s="524" t="s">
        <v>309</v>
      </c>
      <c r="AM77" s="524"/>
      <c r="AN77" s="525"/>
      <c r="AO77" s="52"/>
      <c r="AP77" s="539" t="s">
        <v>308</v>
      </c>
      <c r="AQ77" s="518"/>
      <c r="AR77" s="518"/>
      <c r="AS77" s="54"/>
    </row>
    <row r="78" spans="1:45" s="55" customFormat="1" ht="13.5" customHeight="1">
      <c r="A78" s="519"/>
      <c r="B78" s="519"/>
      <c r="C78" s="519"/>
      <c r="D78" s="56"/>
      <c r="E78" s="526" t="s">
        <v>731</v>
      </c>
      <c r="F78" s="527"/>
      <c r="G78" s="527"/>
      <c r="H78" s="527"/>
      <c r="I78" s="527"/>
      <c r="J78" s="527"/>
      <c r="K78" s="527"/>
      <c r="L78" s="527"/>
      <c r="M78" s="527"/>
      <c r="N78" s="528"/>
      <c r="O78" s="526" t="s">
        <v>402</v>
      </c>
      <c r="P78" s="527"/>
      <c r="Q78" s="527"/>
      <c r="R78" s="527"/>
      <c r="S78" s="527"/>
      <c r="T78" s="527"/>
      <c r="U78" s="527"/>
      <c r="V78" s="527"/>
      <c r="W78" s="527"/>
      <c r="X78" s="528"/>
      <c r="Y78" s="53"/>
      <c r="Z78" s="526" t="s">
        <v>319</v>
      </c>
      <c r="AA78" s="527"/>
      <c r="AB78" s="528"/>
      <c r="AC78" s="529" t="s">
        <v>731</v>
      </c>
      <c r="AD78" s="529"/>
      <c r="AE78" s="529"/>
      <c r="AF78" s="529" t="s">
        <v>402</v>
      </c>
      <c r="AG78" s="529"/>
      <c r="AH78" s="529"/>
      <c r="AI78" s="526" t="s">
        <v>319</v>
      </c>
      <c r="AJ78" s="527"/>
      <c r="AK78" s="528"/>
      <c r="AL78" s="529" t="s">
        <v>731</v>
      </c>
      <c r="AM78" s="529" t="s">
        <v>403</v>
      </c>
      <c r="AN78" s="511" t="s">
        <v>2</v>
      </c>
      <c r="AO78" s="512"/>
      <c r="AP78" s="540"/>
      <c r="AQ78" s="519"/>
      <c r="AR78" s="519"/>
      <c r="AS78" s="57"/>
    </row>
    <row r="79" spans="1:45" s="55" customFormat="1" ht="13.5" customHeight="1">
      <c r="A79" s="519"/>
      <c r="B79" s="519"/>
      <c r="C79" s="519"/>
      <c r="D79" s="56"/>
      <c r="E79" s="511" t="s">
        <v>315</v>
      </c>
      <c r="F79" s="526" t="s">
        <v>317</v>
      </c>
      <c r="G79" s="527"/>
      <c r="H79" s="527"/>
      <c r="I79" s="527"/>
      <c r="J79" s="527"/>
      <c r="K79" s="527"/>
      <c r="L79" s="527"/>
      <c r="M79" s="528"/>
      <c r="N79" s="530" t="s">
        <v>331</v>
      </c>
      <c r="O79" s="532" t="s">
        <v>315</v>
      </c>
      <c r="P79" s="526" t="s">
        <v>317</v>
      </c>
      <c r="Q79" s="527"/>
      <c r="R79" s="527"/>
      <c r="S79" s="527"/>
      <c r="T79" s="527"/>
      <c r="U79" s="527"/>
      <c r="V79" s="527"/>
      <c r="W79" s="528"/>
      <c r="X79" s="532" t="s">
        <v>331</v>
      </c>
      <c r="Y79" s="58"/>
      <c r="Z79" s="535" t="s">
        <v>603</v>
      </c>
      <c r="AA79" s="537" t="s">
        <v>317</v>
      </c>
      <c r="AB79" s="530" t="s">
        <v>331</v>
      </c>
      <c r="AC79" s="529" t="s">
        <v>315</v>
      </c>
      <c r="AD79" s="529" t="s">
        <v>317</v>
      </c>
      <c r="AE79" s="534" t="s">
        <v>331</v>
      </c>
      <c r="AF79" s="530" t="s">
        <v>316</v>
      </c>
      <c r="AG79" s="533" t="s">
        <v>317</v>
      </c>
      <c r="AH79" s="530" t="s">
        <v>331</v>
      </c>
      <c r="AI79" s="534" t="s">
        <v>316</v>
      </c>
      <c r="AJ79" s="529" t="s">
        <v>317</v>
      </c>
      <c r="AK79" s="534" t="s">
        <v>331</v>
      </c>
      <c r="AL79" s="529"/>
      <c r="AM79" s="529"/>
      <c r="AN79" s="513"/>
      <c r="AO79" s="514"/>
      <c r="AP79" s="540"/>
      <c r="AQ79" s="519"/>
      <c r="AR79" s="519"/>
      <c r="AS79" s="57"/>
    </row>
    <row r="80" spans="1:45" s="55" customFormat="1" ht="35.1" customHeight="1">
      <c r="A80" s="520"/>
      <c r="B80" s="520"/>
      <c r="C80" s="520"/>
      <c r="D80" s="59"/>
      <c r="E80" s="515"/>
      <c r="F80" s="287" t="s">
        <v>315</v>
      </c>
      <c r="G80" s="288" t="s">
        <v>328</v>
      </c>
      <c r="H80" s="287" t="s">
        <v>393</v>
      </c>
      <c r="I80" s="287" t="s">
        <v>394</v>
      </c>
      <c r="J80" s="287" t="s">
        <v>395</v>
      </c>
      <c r="K80" s="287" t="s">
        <v>396</v>
      </c>
      <c r="L80" s="287" t="s">
        <v>397</v>
      </c>
      <c r="M80" s="288" t="s">
        <v>329</v>
      </c>
      <c r="N80" s="531"/>
      <c r="O80" s="515"/>
      <c r="P80" s="287" t="s">
        <v>315</v>
      </c>
      <c r="Q80" s="288" t="s">
        <v>328</v>
      </c>
      <c r="R80" s="287" t="s">
        <v>393</v>
      </c>
      <c r="S80" s="287" t="s">
        <v>394</v>
      </c>
      <c r="T80" s="287" t="s">
        <v>395</v>
      </c>
      <c r="U80" s="287" t="s">
        <v>396</v>
      </c>
      <c r="V80" s="287" t="s">
        <v>397</v>
      </c>
      <c r="W80" s="288" t="s">
        <v>329</v>
      </c>
      <c r="X80" s="515"/>
      <c r="Y80" s="53"/>
      <c r="Z80" s="536"/>
      <c r="AA80" s="536"/>
      <c r="AB80" s="531"/>
      <c r="AC80" s="529"/>
      <c r="AD80" s="529"/>
      <c r="AE80" s="529"/>
      <c r="AF80" s="531"/>
      <c r="AG80" s="533"/>
      <c r="AH80" s="531"/>
      <c r="AI80" s="529"/>
      <c r="AJ80" s="529"/>
      <c r="AK80" s="529"/>
      <c r="AL80" s="529"/>
      <c r="AM80" s="529"/>
      <c r="AN80" s="515"/>
      <c r="AO80" s="516"/>
      <c r="AP80" s="541"/>
      <c r="AQ80" s="520"/>
      <c r="AR80" s="520"/>
      <c r="AS80" s="62"/>
    </row>
    <row r="81" spans="1:44" ht="17.100000000000001" customHeight="1">
      <c r="A81" s="63"/>
      <c r="B81" s="63" t="s">
        <v>26</v>
      </c>
      <c r="C81" s="63"/>
      <c r="D81" s="63"/>
      <c r="E81" s="48">
        <v>2481</v>
      </c>
      <c r="F81" s="229">
        <v>2475</v>
      </c>
      <c r="G81" s="229">
        <v>1425</v>
      </c>
      <c r="H81" s="229">
        <v>664</v>
      </c>
      <c r="I81" s="229">
        <v>245</v>
      </c>
      <c r="J81" s="229">
        <v>99</v>
      </c>
      <c r="K81" s="229">
        <v>31</v>
      </c>
      <c r="L81" s="229">
        <v>11</v>
      </c>
      <c r="M81" s="229" t="s">
        <v>313</v>
      </c>
      <c r="N81" s="229">
        <v>6</v>
      </c>
      <c r="O81" s="230">
        <v>2570</v>
      </c>
      <c r="P81" s="230">
        <v>2565</v>
      </c>
      <c r="Q81" s="230">
        <v>1369</v>
      </c>
      <c r="R81" s="230">
        <v>756</v>
      </c>
      <c r="S81" s="230">
        <v>276</v>
      </c>
      <c r="T81" s="230">
        <v>114</v>
      </c>
      <c r="U81" s="230">
        <v>39</v>
      </c>
      <c r="V81" s="230">
        <v>5</v>
      </c>
      <c r="W81" s="230">
        <v>6</v>
      </c>
      <c r="X81" s="229">
        <v>5</v>
      </c>
      <c r="Y81" s="43"/>
      <c r="Z81" s="229">
        <v>-89</v>
      </c>
      <c r="AA81" s="230">
        <v>-90</v>
      </c>
      <c r="AB81" s="230">
        <v>1</v>
      </c>
      <c r="AC81" s="229">
        <v>4418</v>
      </c>
      <c r="AD81" s="229">
        <v>4105</v>
      </c>
      <c r="AE81" s="229">
        <v>313</v>
      </c>
      <c r="AF81" s="230">
        <v>4662</v>
      </c>
      <c r="AG81" s="230">
        <v>4434</v>
      </c>
      <c r="AH81" s="230">
        <v>228</v>
      </c>
      <c r="AI81" s="229">
        <v>-244</v>
      </c>
      <c r="AJ81" s="230">
        <v>-329</v>
      </c>
      <c r="AK81" s="230">
        <v>85</v>
      </c>
      <c r="AL81" s="232">
        <v>1.6585858585858586</v>
      </c>
      <c r="AM81" s="232">
        <v>1.7286549707602339</v>
      </c>
      <c r="AN81" s="233">
        <v>-7.0069112174375281E-2</v>
      </c>
      <c r="AO81" s="47"/>
      <c r="AP81" s="41"/>
      <c r="AQ81" s="2" t="s">
        <v>26</v>
      </c>
      <c r="AR81" s="2"/>
    </row>
    <row r="82" spans="1:44" ht="17.100000000000001" customHeight="1">
      <c r="A82" s="63"/>
      <c r="B82" s="63"/>
      <c r="C82" s="63" t="s">
        <v>4</v>
      </c>
      <c r="D82" s="63"/>
      <c r="E82" s="48">
        <v>299</v>
      </c>
      <c r="F82" s="229">
        <v>295</v>
      </c>
      <c r="G82" s="229">
        <v>191</v>
      </c>
      <c r="H82" s="229">
        <v>69</v>
      </c>
      <c r="I82" s="229">
        <v>18</v>
      </c>
      <c r="J82" s="229">
        <v>10</v>
      </c>
      <c r="K82" s="229">
        <v>4</v>
      </c>
      <c r="L82" s="229">
        <v>3</v>
      </c>
      <c r="M82" s="229" t="s">
        <v>313</v>
      </c>
      <c r="N82" s="229">
        <v>4</v>
      </c>
      <c r="O82" s="230">
        <v>303</v>
      </c>
      <c r="P82" s="230">
        <v>301</v>
      </c>
      <c r="Q82" s="230">
        <v>203</v>
      </c>
      <c r="R82" s="230">
        <v>62</v>
      </c>
      <c r="S82" s="230">
        <v>21</v>
      </c>
      <c r="T82" s="230">
        <v>7</v>
      </c>
      <c r="U82" s="230">
        <v>7</v>
      </c>
      <c r="V82" s="230">
        <v>1</v>
      </c>
      <c r="W82" s="230" t="s">
        <v>313</v>
      </c>
      <c r="X82" s="229">
        <v>2</v>
      </c>
      <c r="Y82" s="43"/>
      <c r="Z82" s="230">
        <v>-4</v>
      </c>
      <c r="AA82" s="230">
        <v>-6</v>
      </c>
      <c r="AB82" s="230">
        <v>2</v>
      </c>
      <c r="AC82" s="229">
        <v>641</v>
      </c>
      <c r="AD82" s="229">
        <v>461</v>
      </c>
      <c r="AE82" s="229">
        <v>180</v>
      </c>
      <c r="AF82" s="230">
        <v>552</v>
      </c>
      <c r="AG82" s="230">
        <v>459</v>
      </c>
      <c r="AH82" s="230">
        <v>93</v>
      </c>
      <c r="AI82" s="230">
        <v>89</v>
      </c>
      <c r="AJ82" s="230">
        <v>2</v>
      </c>
      <c r="AK82" s="230">
        <v>87</v>
      </c>
      <c r="AL82" s="232">
        <v>1.5627118644067797</v>
      </c>
      <c r="AM82" s="232">
        <v>1.5249169435215948</v>
      </c>
      <c r="AN82" s="233">
        <v>3.7794920885184879E-2</v>
      </c>
      <c r="AO82" s="47"/>
      <c r="AP82" s="41"/>
      <c r="AQ82" s="2"/>
      <c r="AR82" s="2" t="s">
        <v>4</v>
      </c>
    </row>
    <row r="83" spans="1:44" ht="17.100000000000001" customHeight="1">
      <c r="A83" s="63"/>
      <c r="B83" s="63"/>
      <c r="C83" s="63" t="s">
        <v>5</v>
      </c>
      <c r="D83" s="63"/>
      <c r="E83" s="48">
        <v>346</v>
      </c>
      <c r="F83" s="229">
        <v>345</v>
      </c>
      <c r="G83" s="229">
        <v>231</v>
      </c>
      <c r="H83" s="229">
        <v>72</v>
      </c>
      <c r="I83" s="229">
        <v>32</v>
      </c>
      <c r="J83" s="229">
        <v>9</v>
      </c>
      <c r="K83" s="229">
        <v>1</v>
      </c>
      <c r="L83" s="229" t="s">
        <v>313</v>
      </c>
      <c r="M83" s="229" t="s">
        <v>313</v>
      </c>
      <c r="N83" s="229">
        <v>1</v>
      </c>
      <c r="O83" s="230">
        <v>309</v>
      </c>
      <c r="P83" s="230">
        <v>308</v>
      </c>
      <c r="Q83" s="230">
        <v>186</v>
      </c>
      <c r="R83" s="230">
        <v>87</v>
      </c>
      <c r="S83" s="230">
        <v>24</v>
      </c>
      <c r="T83" s="230">
        <v>8</v>
      </c>
      <c r="U83" s="230">
        <v>3</v>
      </c>
      <c r="V83" s="230" t="s">
        <v>313</v>
      </c>
      <c r="W83" s="230" t="s">
        <v>313</v>
      </c>
      <c r="X83" s="229">
        <v>1</v>
      </c>
      <c r="Y83" s="43"/>
      <c r="Z83" s="230">
        <v>37</v>
      </c>
      <c r="AA83" s="230">
        <v>37</v>
      </c>
      <c r="AB83" s="230">
        <v>0</v>
      </c>
      <c r="AC83" s="229">
        <v>628</v>
      </c>
      <c r="AD83" s="229">
        <v>512</v>
      </c>
      <c r="AE83" s="229">
        <v>116</v>
      </c>
      <c r="AF83" s="230">
        <v>587</v>
      </c>
      <c r="AG83" s="230">
        <v>479</v>
      </c>
      <c r="AH83" s="230">
        <v>108</v>
      </c>
      <c r="AI83" s="230">
        <v>41</v>
      </c>
      <c r="AJ83" s="230">
        <v>33</v>
      </c>
      <c r="AK83" s="230">
        <v>8</v>
      </c>
      <c r="AL83" s="232">
        <v>1.4840579710144928</v>
      </c>
      <c r="AM83" s="232">
        <v>1.5551948051948052</v>
      </c>
      <c r="AN83" s="233">
        <v>-7.1136834180312469E-2</v>
      </c>
      <c r="AO83" s="47"/>
      <c r="AP83" s="41"/>
      <c r="AQ83" s="2"/>
      <c r="AR83" s="2" t="s">
        <v>5</v>
      </c>
    </row>
    <row r="84" spans="1:44" ht="17.100000000000001" customHeight="1">
      <c r="A84" s="63"/>
      <c r="B84" s="63"/>
      <c r="C84" s="63" t="s">
        <v>6</v>
      </c>
      <c r="D84" s="63"/>
      <c r="E84" s="48">
        <v>638</v>
      </c>
      <c r="F84" s="229">
        <v>638</v>
      </c>
      <c r="G84" s="229">
        <v>407</v>
      </c>
      <c r="H84" s="229">
        <v>154</v>
      </c>
      <c r="I84" s="229">
        <v>50</v>
      </c>
      <c r="J84" s="229">
        <v>20</v>
      </c>
      <c r="K84" s="229">
        <v>5</v>
      </c>
      <c r="L84" s="229">
        <v>2</v>
      </c>
      <c r="M84" s="229" t="s">
        <v>313</v>
      </c>
      <c r="N84" s="229" t="s">
        <v>313</v>
      </c>
      <c r="O84" s="230">
        <v>640</v>
      </c>
      <c r="P84" s="230">
        <v>640</v>
      </c>
      <c r="Q84" s="230">
        <v>366</v>
      </c>
      <c r="R84" s="230">
        <v>177</v>
      </c>
      <c r="S84" s="230">
        <v>69</v>
      </c>
      <c r="T84" s="230">
        <v>21</v>
      </c>
      <c r="U84" s="230">
        <v>5</v>
      </c>
      <c r="V84" s="230" t="s">
        <v>313</v>
      </c>
      <c r="W84" s="230">
        <v>2</v>
      </c>
      <c r="X84" s="229" t="s">
        <v>313</v>
      </c>
      <c r="Y84" s="46"/>
      <c r="Z84" s="230">
        <v>-2</v>
      </c>
      <c r="AA84" s="230">
        <v>-2</v>
      </c>
      <c r="AB84" s="230" t="s">
        <v>313</v>
      </c>
      <c r="AC84" s="229">
        <v>982</v>
      </c>
      <c r="AD84" s="229">
        <v>982</v>
      </c>
      <c r="AE84" s="229" t="s">
        <v>313</v>
      </c>
      <c r="AF84" s="230">
        <v>1050</v>
      </c>
      <c r="AG84" s="230">
        <v>1050</v>
      </c>
      <c r="AH84" s="229" t="s">
        <v>313</v>
      </c>
      <c r="AI84" s="230">
        <v>-68</v>
      </c>
      <c r="AJ84" s="230">
        <v>-68</v>
      </c>
      <c r="AK84" s="230" t="s">
        <v>313</v>
      </c>
      <c r="AL84" s="232">
        <v>1.5391849529780564</v>
      </c>
      <c r="AM84" s="232">
        <v>1.640625</v>
      </c>
      <c r="AN84" s="233">
        <v>-0.10144004702194365</v>
      </c>
      <c r="AO84" s="47"/>
      <c r="AP84" s="41"/>
      <c r="AQ84" s="2"/>
      <c r="AR84" s="2" t="s">
        <v>6</v>
      </c>
    </row>
    <row r="85" spans="1:44" ht="17.100000000000001" customHeight="1">
      <c r="A85" s="63"/>
      <c r="B85" s="63"/>
      <c r="C85" s="63" t="s">
        <v>10</v>
      </c>
      <c r="D85" s="63"/>
      <c r="E85" s="48">
        <v>525</v>
      </c>
      <c r="F85" s="229">
        <v>525</v>
      </c>
      <c r="G85" s="229">
        <v>280</v>
      </c>
      <c r="H85" s="229">
        <v>149</v>
      </c>
      <c r="I85" s="229">
        <v>58</v>
      </c>
      <c r="J85" s="229">
        <v>24</v>
      </c>
      <c r="K85" s="229">
        <v>12</v>
      </c>
      <c r="L85" s="229">
        <v>2</v>
      </c>
      <c r="M85" s="229" t="s">
        <v>313</v>
      </c>
      <c r="N85" s="229" t="s">
        <v>313</v>
      </c>
      <c r="O85" s="230">
        <v>544</v>
      </c>
      <c r="P85" s="230">
        <v>543</v>
      </c>
      <c r="Q85" s="230">
        <v>290</v>
      </c>
      <c r="R85" s="230">
        <v>162</v>
      </c>
      <c r="S85" s="230">
        <v>57</v>
      </c>
      <c r="T85" s="230">
        <v>21</v>
      </c>
      <c r="U85" s="230">
        <v>10</v>
      </c>
      <c r="V85" s="230">
        <v>2</v>
      </c>
      <c r="W85" s="230">
        <v>1</v>
      </c>
      <c r="X85" s="229">
        <v>1</v>
      </c>
      <c r="Y85" s="46"/>
      <c r="Z85" s="230">
        <v>-19</v>
      </c>
      <c r="AA85" s="230">
        <v>-18</v>
      </c>
      <c r="AB85" s="230">
        <v>-1</v>
      </c>
      <c r="AC85" s="229">
        <v>920</v>
      </c>
      <c r="AD85" s="229">
        <v>920</v>
      </c>
      <c r="AE85" s="229" t="s">
        <v>313</v>
      </c>
      <c r="AF85" s="230">
        <v>947</v>
      </c>
      <c r="AG85" s="230">
        <v>938</v>
      </c>
      <c r="AH85" s="229">
        <v>9</v>
      </c>
      <c r="AI85" s="230">
        <v>-27</v>
      </c>
      <c r="AJ85" s="230">
        <v>-18</v>
      </c>
      <c r="AK85" s="230">
        <v>-9</v>
      </c>
      <c r="AL85" s="232">
        <v>1.7523809523809524</v>
      </c>
      <c r="AM85" s="232">
        <v>1.7274401473296501</v>
      </c>
      <c r="AN85" s="233">
        <v>2.4940805051302251E-2</v>
      </c>
      <c r="AO85" s="47"/>
      <c r="AP85" s="41"/>
      <c r="AQ85" s="2"/>
      <c r="AR85" s="2" t="s">
        <v>10</v>
      </c>
    </row>
    <row r="86" spans="1:44" ht="17.100000000000001" customHeight="1">
      <c r="A86" s="63"/>
      <c r="B86" s="63"/>
      <c r="C86" s="63" t="s">
        <v>11</v>
      </c>
      <c r="D86" s="63"/>
      <c r="E86" s="48">
        <v>673</v>
      </c>
      <c r="F86" s="229">
        <v>672</v>
      </c>
      <c r="G86" s="229">
        <v>316</v>
      </c>
      <c r="H86" s="229">
        <v>220</v>
      </c>
      <c r="I86" s="229">
        <v>87</v>
      </c>
      <c r="J86" s="229">
        <v>36</v>
      </c>
      <c r="K86" s="229">
        <v>9</v>
      </c>
      <c r="L86" s="229">
        <v>4</v>
      </c>
      <c r="M86" s="229" t="s">
        <v>313</v>
      </c>
      <c r="N86" s="229">
        <v>1</v>
      </c>
      <c r="O86" s="230">
        <v>774</v>
      </c>
      <c r="P86" s="230">
        <v>773</v>
      </c>
      <c r="Q86" s="230">
        <v>324</v>
      </c>
      <c r="R86" s="230">
        <v>268</v>
      </c>
      <c r="S86" s="230">
        <v>105</v>
      </c>
      <c r="T86" s="230">
        <v>57</v>
      </c>
      <c r="U86" s="230">
        <v>14</v>
      </c>
      <c r="V86" s="230">
        <v>2</v>
      </c>
      <c r="W86" s="230">
        <v>3</v>
      </c>
      <c r="X86" s="229">
        <v>1</v>
      </c>
      <c r="Y86" s="46"/>
      <c r="Z86" s="230">
        <v>-101</v>
      </c>
      <c r="AA86" s="230">
        <v>-101</v>
      </c>
      <c r="AB86" s="230">
        <v>0</v>
      </c>
      <c r="AC86" s="229">
        <v>1247</v>
      </c>
      <c r="AD86" s="229">
        <v>1230</v>
      </c>
      <c r="AE86" s="229">
        <v>17</v>
      </c>
      <c r="AF86" s="230">
        <v>1526</v>
      </c>
      <c r="AG86" s="230">
        <v>1508</v>
      </c>
      <c r="AH86" s="229">
        <v>18</v>
      </c>
      <c r="AI86" s="230">
        <v>-279</v>
      </c>
      <c r="AJ86" s="230">
        <v>-278</v>
      </c>
      <c r="AK86" s="230">
        <v>-1</v>
      </c>
      <c r="AL86" s="232">
        <v>1.8303571428571428</v>
      </c>
      <c r="AM86" s="232">
        <v>1.9508408796895214</v>
      </c>
      <c r="AN86" s="233">
        <v>-0.12048373683237856</v>
      </c>
      <c r="AO86" s="47"/>
      <c r="AP86" s="41"/>
      <c r="AQ86" s="2"/>
      <c r="AR86" s="2" t="s">
        <v>11</v>
      </c>
    </row>
    <row r="87" spans="1:44" ht="17.100000000000001" customHeight="1">
      <c r="A87" s="63"/>
      <c r="B87" s="63" t="s">
        <v>27</v>
      </c>
      <c r="C87" s="63"/>
      <c r="D87" s="63"/>
      <c r="E87" s="48">
        <v>1552</v>
      </c>
      <c r="F87" s="229">
        <v>1551</v>
      </c>
      <c r="G87" s="229">
        <v>755</v>
      </c>
      <c r="H87" s="229">
        <v>446</v>
      </c>
      <c r="I87" s="229">
        <v>205</v>
      </c>
      <c r="J87" s="229">
        <v>100</v>
      </c>
      <c r="K87" s="229">
        <v>33</v>
      </c>
      <c r="L87" s="229">
        <v>10</v>
      </c>
      <c r="M87" s="229">
        <v>2</v>
      </c>
      <c r="N87" s="229">
        <v>1</v>
      </c>
      <c r="O87" s="229">
        <v>1534</v>
      </c>
      <c r="P87" s="229">
        <v>1532</v>
      </c>
      <c r="Q87" s="229">
        <v>686</v>
      </c>
      <c r="R87" s="229">
        <v>461</v>
      </c>
      <c r="S87" s="229">
        <v>205</v>
      </c>
      <c r="T87" s="229">
        <v>124</v>
      </c>
      <c r="U87" s="229">
        <v>41</v>
      </c>
      <c r="V87" s="229">
        <v>14</v>
      </c>
      <c r="W87" s="229">
        <v>1</v>
      </c>
      <c r="X87" s="229">
        <v>2</v>
      </c>
      <c r="Y87" s="46"/>
      <c r="Z87" s="229">
        <v>18</v>
      </c>
      <c r="AA87" s="229">
        <v>19</v>
      </c>
      <c r="AB87" s="229">
        <v>-1</v>
      </c>
      <c r="AC87" s="229">
        <v>2919</v>
      </c>
      <c r="AD87" s="229">
        <v>2901</v>
      </c>
      <c r="AE87" s="229">
        <v>18</v>
      </c>
      <c r="AF87" s="229">
        <v>3035</v>
      </c>
      <c r="AG87" s="229">
        <v>3015</v>
      </c>
      <c r="AH87" s="229">
        <v>20</v>
      </c>
      <c r="AI87" s="229">
        <v>-116</v>
      </c>
      <c r="AJ87" s="229">
        <v>-114</v>
      </c>
      <c r="AK87" s="229">
        <v>-2</v>
      </c>
      <c r="AL87" s="233">
        <v>1.8704061895551258</v>
      </c>
      <c r="AM87" s="233">
        <v>1.9680156657963446</v>
      </c>
      <c r="AN87" s="233">
        <v>-9.760947624121874E-2</v>
      </c>
      <c r="AO87" s="47"/>
      <c r="AP87" s="41"/>
      <c r="AQ87" s="2" t="s">
        <v>27</v>
      </c>
      <c r="AR87" s="2"/>
    </row>
    <row r="88" spans="1:44" ht="17.100000000000001" customHeight="1">
      <c r="A88" s="63"/>
      <c r="B88" s="63"/>
      <c r="C88" s="63" t="s">
        <v>4</v>
      </c>
      <c r="D88" s="63"/>
      <c r="E88" s="48">
        <v>725</v>
      </c>
      <c r="F88" s="229">
        <v>725</v>
      </c>
      <c r="G88" s="229">
        <v>424</v>
      </c>
      <c r="H88" s="229">
        <v>171</v>
      </c>
      <c r="I88" s="229">
        <v>77</v>
      </c>
      <c r="J88" s="229">
        <v>38</v>
      </c>
      <c r="K88" s="229">
        <v>9</v>
      </c>
      <c r="L88" s="229">
        <v>5</v>
      </c>
      <c r="M88" s="229">
        <v>1</v>
      </c>
      <c r="N88" s="229" t="s">
        <v>313</v>
      </c>
      <c r="O88" s="230">
        <v>685</v>
      </c>
      <c r="P88" s="230">
        <v>684</v>
      </c>
      <c r="Q88" s="230">
        <v>357</v>
      </c>
      <c r="R88" s="230">
        <v>186</v>
      </c>
      <c r="S88" s="230">
        <v>80</v>
      </c>
      <c r="T88" s="230">
        <v>42</v>
      </c>
      <c r="U88" s="230">
        <v>16</v>
      </c>
      <c r="V88" s="230">
        <v>3</v>
      </c>
      <c r="W88" s="230" t="s">
        <v>313</v>
      </c>
      <c r="X88" s="229">
        <v>1</v>
      </c>
      <c r="Y88" s="46"/>
      <c r="Z88" s="230">
        <v>40</v>
      </c>
      <c r="AA88" s="230">
        <v>41</v>
      </c>
      <c r="AB88" s="230">
        <v>-1</v>
      </c>
      <c r="AC88" s="229">
        <v>1231</v>
      </c>
      <c r="AD88" s="229">
        <v>1231</v>
      </c>
      <c r="AE88" s="229" t="s">
        <v>313</v>
      </c>
      <c r="AF88" s="230">
        <v>1238</v>
      </c>
      <c r="AG88" s="230">
        <v>1235</v>
      </c>
      <c r="AH88" s="229">
        <v>3</v>
      </c>
      <c r="AI88" s="230">
        <v>-7</v>
      </c>
      <c r="AJ88" s="230">
        <v>-4</v>
      </c>
      <c r="AK88" s="230">
        <v>-3</v>
      </c>
      <c r="AL88" s="232">
        <v>1.6979310344827587</v>
      </c>
      <c r="AM88" s="232">
        <v>1.8055555555555556</v>
      </c>
      <c r="AN88" s="233">
        <v>-0.10762452107279685</v>
      </c>
      <c r="AO88" s="47"/>
      <c r="AP88" s="41"/>
      <c r="AQ88" s="2"/>
      <c r="AR88" s="2" t="s">
        <v>4</v>
      </c>
    </row>
    <row r="89" spans="1:44" ht="17.100000000000001" customHeight="1">
      <c r="A89" s="63"/>
      <c r="B89" s="63"/>
      <c r="C89" s="63" t="s">
        <v>5</v>
      </c>
      <c r="D89" s="63"/>
      <c r="E89" s="48">
        <v>827</v>
      </c>
      <c r="F89" s="229">
        <v>826</v>
      </c>
      <c r="G89" s="229">
        <v>331</v>
      </c>
      <c r="H89" s="229">
        <v>275</v>
      </c>
      <c r="I89" s="229">
        <v>128</v>
      </c>
      <c r="J89" s="229">
        <v>62</v>
      </c>
      <c r="K89" s="229">
        <v>24</v>
      </c>
      <c r="L89" s="229">
        <v>5</v>
      </c>
      <c r="M89" s="229">
        <v>1</v>
      </c>
      <c r="N89" s="229">
        <v>1</v>
      </c>
      <c r="O89" s="230">
        <v>849</v>
      </c>
      <c r="P89" s="230">
        <v>848</v>
      </c>
      <c r="Q89" s="230">
        <v>329</v>
      </c>
      <c r="R89" s="230">
        <v>275</v>
      </c>
      <c r="S89" s="230">
        <v>125</v>
      </c>
      <c r="T89" s="230">
        <v>82</v>
      </c>
      <c r="U89" s="230">
        <v>25</v>
      </c>
      <c r="V89" s="230">
        <v>11</v>
      </c>
      <c r="W89" s="230">
        <v>1</v>
      </c>
      <c r="X89" s="229">
        <v>1</v>
      </c>
      <c r="Y89" s="46"/>
      <c r="Z89" s="230">
        <v>-22</v>
      </c>
      <c r="AA89" s="230">
        <v>-22</v>
      </c>
      <c r="AB89" s="230">
        <v>0</v>
      </c>
      <c r="AC89" s="229">
        <v>1688</v>
      </c>
      <c r="AD89" s="229">
        <v>1670</v>
      </c>
      <c r="AE89" s="229">
        <v>18</v>
      </c>
      <c r="AF89" s="230">
        <v>1797</v>
      </c>
      <c r="AG89" s="230">
        <v>1780</v>
      </c>
      <c r="AH89" s="229">
        <v>17</v>
      </c>
      <c r="AI89" s="230">
        <v>-109</v>
      </c>
      <c r="AJ89" s="230">
        <v>-110</v>
      </c>
      <c r="AK89" s="230">
        <v>1</v>
      </c>
      <c r="AL89" s="232">
        <v>2.0217917675544794</v>
      </c>
      <c r="AM89" s="232">
        <v>2.0990566037735849</v>
      </c>
      <c r="AN89" s="233">
        <v>-7.7264836219105515E-2</v>
      </c>
      <c r="AO89" s="47"/>
      <c r="AP89" s="41"/>
      <c r="AQ89" s="2"/>
      <c r="AR89" s="2" t="s">
        <v>5</v>
      </c>
    </row>
    <row r="90" spans="1:44" ht="17.100000000000001" customHeight="1">
      <c r="A90" s="63"/>
      <c r="B90" s="63" t="s">
        <v>28</v>
      </c>
      <c r="C90" s="63"/>
      <c r="D90" s="63"/>
      <c r="E90" s="48">
        <v>2694</v>
      </c>
      <c r="F90" s="229">
        <v>2691</v>
      </c>
      <c r="G90" s="229">
        <v>1470</v>
      </c>
      <c r="H90" s="229">
        <v>696</v>
      </c>
      <c r="I90" s="229">
        <v>308</v>
      </c>
      <c r="J90" s="229">
        <v>165</v>
      </c>
      <c r="K90" s="229">
        <v>45</v>
      </c>
      <c r="L90" s="229">
        <v>5</v>
      </c>
      <c r="M90" s="229">
        <v>2</v>
      </c>
      <c r="N90" s="229">
        <v>3</v>
      </c>
      <c r="O90" s="230">
        <v>2786</v>
      </c>
      <c r="P90" s="230">
        <v>2776</v>
      </c>
      <c r="Q90" s="230">
        <v>1419</v>
      </c>
      <c r="R90" s="230">
        <v>734</v>
      </c>
      <c r="S90" s="230">
        <v>346</v>
      </c>
      <c r="T90" s="230">
        <v>206</v>
      </c>
      <c r="U90" s="230">
        <v>59</v>
      </c>
      <c r="V90" s="230">
        <v>10</v>
      </c>
      <c r="W90" s="230">
        <v>2</v>
      </c>
      <c r="X90" s="229">
        <v>10</v>
      </c>
      <c r="Y90" s="43"/>
      <c r="Z90" s="229">
        <v>-92</v>
      </c>
      <c r="AA90" s="230">
        <v>-85</v>
      </c>
      <c r="AB90" s="230">
        <v>-7</v>
      </c>
      <c r="AC90" s="229">
        <v>4801</v>
      </c>
      <c r="AD90" s="229">
        <v>4715</v>
      </c>
      <c r="AE90" s="229">
        <v>86</v>
      </c>
      <c r="AF90" s="230">
        <v>5280</v>
      </c>
      <c r="AG90" s="230">
        <v>5119</v>
      </c>
      <c r="AH90" s="230">
        <v>161</v>
      </c>
      <c r="AI90" s="229">
        <v>-479</v>
      </c>
      <c r="AJ90" s="230">
        <v>-404</v>
      </c>
      <c r="AK90" s="230">
        <v>-75</v>
      </c>
      <c r="AL90" s="232">
        <v>1.7521367521367521</v>
      </c>
      <c r="AM90" s="232">
        <v>1.8440201729106629</v>
      </c>
      <c r="AN90" s="233">
        <v>-9.1883420773910762E-2</v>
      </c>
      <c r="AO90" s="47"/>
      <c r="AP90" s="41"/>
      <c r="AQ90" s="2" t="s">
        <v>28</v>
      </c>
      <c r="AR90" s="2"/>
    </row>
    <row r="91" spans="1:44" ht="17.100000000000001" customHeight="1">
      <c r="A91" s="63"/>
      <c r="B91" s="63"/>
      <c r="C91" s="63" t="s">
        <v>4</v>
      </c>
      <c r="D91" s="63"/>
      <c r="E91" s="48">
        <v>1142</v>
      </c>
      <c r="F91" s="229">
        <v>1140</v>
      </c>
      <c r="G91" s="229">
        <v>719</v>
      </c>
      <c r="H91" s="229">
        <v>235</v>
      </c>
      <c r="I91" s="229">
        <v>109</v>
      </c>
      <c r="J91" s="229">
        <v>60</v>
      </c>
      <c r="K91" s="229">
        <v>16</v>
      </c>
      <c r="L91" s="229">
        <v>1</v>
      </c>
      <c r="M91" s="229" t="s">
        <v>313</v>
      </c>
      <c r="N91" s="229">
        <v>2</v>
      </c>
      <c r="O91" s="230">
        <v>1160</v>
      </c>
      <c r="P91" s="230">
        <v>1151</v>
      </c>
      <c r="Q91" s="230">
        <v>670</v>
      </c>
      <c r="R91" s="230">
        <v>259</v>
      </c>
      <c r="S91" s="230">
        <v>119</v>
      </c>
      <c r="T91" s="230">
        <v>76</v>
      </c>
      <c r="U91" s="230">
        <v>21</v>
      </c>
      <c r="V91" s="230">
        <v>5</v>
      </c>
      <c r="W91" s="230">
        <v>1</v>
      </c>
      <c r="X91" s="229">
        <v>9</v>
      </c>
      <c r="Y91" s="43"/>
      <c r="Z91" s="230">
        <v>-18</v>
      </c>
      <c r="AA91" s="230">
        <v>-11</v>
      </c>
      <c r="AB91" s="230">
        <v>-7</v>
      </c>
      <c r="AC91" s="229">
        <v>1864</v>
      </c>
      <c r="AD91" s="229">
        <v>1842</v>
      </c>
      <c r="AE91" s="229">
        <v>22</v>
      </c>
      <c r="AF91" s="230">
        <v>2066</v>
      </c>
      <c r="AG91" s="230">
        <v>1991</v>
      </c>
      <c r="AH91" s="230">
        <v>75</v>
      </c>
      <c r="AI91" s="230">
        <v>-202</v>
      </c>
      <c r="AJ91" s="230">
        <v>-149</v>
      </c>
      <c r="AK91" s="230">
        <v>-53</v>
      </c>
      <c r="AL91" s="232">
        <v>1.6157894736842104</v>
      </c>
      <c r="AM91" s="232">
        <v>1.7298001737619462</v>
      </c>
      <c r="AN91" s="233">
        <v>-0.11401070007773573</v>
      </c>
      <c r="AO91" s="47"/>
      <c r="AP91" s="41"/>
      <c r="AQ91" s="2"/>
      <c r="AR91" s="2" t="s">
        <v>4</v>
      </c>
    </row>
    <row r="92" spans="1:44" ht="17.100000000000001" customHeight="1">
      <c r="A92" s="63"/>
      <c r="B92" s="63"/>
      <c r="C92" s="63" t="s">
        <v>5</v>
      </c>
      <c r="D92" s="63"/>
      <c r="E92" s="48">
        <v>866</v>
      </c>
      <c r="F92" s="229">
        <v>866</v>
      </c>
      <c r="G92" s="229">
        <v>359</v>
      </c>
      <c r="H92" s="229">
        <v>290</v>
      </c>
      <c r="I92" s="229">
        <v>128</v>
      </c>
      <c r="J92" s="229">
        <v>64</v>
      </c>
      <c r="K92" s="229">
        <v>20</v>
      </c>
      <c r="L92" s="229">
        <v>4</v>
      </c>
      <c r="M92" s="229">
        <v>1</v>
      </c>
      <c r="N92" s="229" t="s">
        <v>313</v>
      </c>
      <c r="O92" s="230">
        <v>886</v>
      </c>
      <c r="P92" s="230">
        <v>886</v>
      </c>
      <c r="Q92" s="230">
        <v>344</v>
      </c>
      <c r="R92" s="230">
        <v>301</v>
      </c>
      <c r="S92" s="230">
        <v>150</v>
      </c>
      <c r="T92" s="230">
        <v>65</v>
      </c>
      <c r="U92" s="230">
        <v>21</v>
      </c>
      <c r="V92" s="230">
        <v>5</v>
      </c>
      <c r="W92" s="230" t="s">
        <v>313</v>
      </c>
      <c r="X92" s="229" t="s">
        <v>313</v>
      </c>
      <c r="Y92" s="46"/>
      <c r="Z92" s="230">
        <v>-20</v>
      </c>
      <c r="AA92" s="230">
        <v>-20</v>
      </c>
      <c r="AB92" s="230" t="s">
        <v>313</v>
      </c>
      <c r="AC92" s="229">
        <v>1710</v>
      </c>
      <c r="AD92" s="229">
        <v>1710</v>
      </c>
      <c r="AE92" s="229" t="s">
        <v>313</v>
      </c>
      <c r="AF92" s="230">
        <v>1791</v>
      </c>
      <c r="AG92" s="230">
        <v>1791</v>
      </c>
      <c r="AH92" s="229" t="s">
        <v>313</v>
      </c>
      <c r="AI92" s="230">
        <v>-81</v>
      </c>
      <c r="AJ92" s="230">
        <v>-81</v>
      </c>
      <c r="AK92" s="230" t="s">
        <v>313</v>
      </c>
      <c r="AL92" s="232">
        <v>1.9745958429561201</v>
      </c>
      <c r="AM92" s="232">
        <v>2.0214446952595937</v>
      </c>
      <c r="AN92" s="233">
        <v>-4.6848852303473576E-2</v>
      </c>
      <c r="AO92" s="47"/>
      <c r="AP92" s="41"/>
      <c r="AQ92" s="2"/>
      <c r="AR92" s="2" t="s">
        <v>5</v>
      </c>
    </row>
    <row r="93" spans="1:44" ht="17.100000000000001" customHeight="1">
      <c r="A93" s="63"/>
      <c r="B93" s="63"/>
      <c r="C93" s="63" t="s">
        <v>6</v>
      </c>
      <c r="D93" s="63"/>
      <c r="E93" s="48">
        <v>623</v>
      </c>
      <c r="F93" s="229">
        <v>623</v>
      </c>
      <c r="G93" s="229">
        <v>346</v>
      </c>
      <c r="H93" s="229">
        <v>158</v>
      </c>
      <c r="I93" s="229">
        <v>69</v>
      </c>
      <c r="J93" s="229">
        <v>40</v>
      </c>
      <c r="K93" s="229">
        <v>9</v>
      </c>
      <c r="L93" s="229" t="s">
        <v>313</v>
      </c>
      <c r="M93" s="229">
        <v>1</v>
      </c>
      <c r="N93" s="229" t="s">
        <v>313</v>
      </c>
      <c r="O93" s="230">
        <v>643</v>
      </c>
      <c r="P93" s="230">
        <v>643</v>
      </c>
      <c r="Q93" s="230">
        <v>326</v>
      </c>
      <c r="R93" s="230">
        <v>164</v>
      </c>
      <c r="S93" s="230">
        <v>72</v>
      </c>
      <c r="T93" s="230">
        <v>63</v>
      </c>
      <c r="U93" s="230">
        <v>17</v>
      </c>
      <c r="V93" s="230" t="s">
        <v>313</v>
      </c>
      <c r="W93" s="230">
        <v>1</v>
      </c>
      <c r="X93" s="229" t="s">
        <v>313</v>
      </c>
      <c r="Y93" s="46"/>
      <c r="Z93" s="230">
        <v>-20</v>
      </c>
      <c r="AA93" s="230">
        <v>-20</v>
      </c>
      <c r="AB93" s="230" t="s">
        <v>313</v>
      </c>
      <c r="AC93" s="229">
        <v>1081</v>
      </c>
      <c r="AD93" s="229">
        <v>1081</v>
      </c>
      <c r="AE93" s="229" t="s">
        <v>313</v>
      </c>
      <c r="AF93" s="230">
        <v>1215</v>
      </c>
      <c r="AG93" s="230">
        <v>1215</v>
      </c>
      <c r="AH93" s="229" t="s">
        <v>313</v>
      </c>
      <c r="AI93" s="230">
        <v>-134</v>
      </c>
      <c r="AJ93" s="230">
        <v>-134</v>
      </c>
      <c r="AK93" s="230" t="s">
        <v>313</v>
      </c>
      <c r="AL93" s="232">
        <v>1.7351524879614768</v>
      </c>
      <c r="AM93" s="232">
        <v>1.8895800933125972</v>
      </c>
      <c r="AN93" s="233">
        <v>-0.15442760535112043</v>
      </c>
      <c r="AO93" s="47"/>
      <c r="AP93" s="41"/>
      <c r="AQ93" s="2"/>
      <c r="AR93" s="2" t="s">
        <v>6</v>
      </c>
    </row>
    <row r="94" spans="1:44" ht="17.100000000000001" customHeight="1">
      <c r="A94" s="63"/>
      <c r="B94" s="63"/>
      <c r="C94" s="63" t="s">
        <v>10</v>
      </c>
      <c r="D94" s="63"/>
      <c r="E94" s="48">
        <v>57</v>
      </c>
      <c r="F94" s="229">
        <v>56</v>
      </c>
      <c r="G94" s="229">
        <v>43</v>
      </c>
      <c r="H94" s="229">
        <v>11</v>
      </c>
      <c r="I94" s="229">
        <v>1</v>
      </c>
      <c r="J94" s="229">
        <v>1</v>
      </c>
      <c r="K94" s="229" t="s">
        <v>313</v>
      </c>
      <c r="L94" s="229" t="s">
        <v>313</v>
      </c>
      <c r="M94" s="229" t="s">
        <v>313</v>
      </c>
      <c r="N94" s="229">
        <v>1</v>
      </c>
      <c r="O94" s="230">
        <v>91</v>
      </c>
      <c r="P94" s="230">
        <v>90</v>
      </c>
      <c r="Q94" s="230">
        <v>77</v>
      </c>
      <c r="R94" s="230">
        <v>8</v>
      </c>
      <c r="S94" s="230">
        <v>3</v>
      </c>
      <c r="T94" s="230">
        <v>2</v>
      </c>
      <c r="U94" s="230" t="s">
        <v>313</v>
      </c>
      <c r="V94" s="230" t="s">
        <v>313</v>
      </c>
      <c r="W94" s="230" t="s">
        <v>313</v>
      </c>
      <c r="X94" s="229">
        <v>1</v>
      </c>
      <c r="Y94" s="43"/>
      <c r="Z94" s="230">
        <v>-34</v>
      </c>
      <c r="AA94" s="230">
        <v>-34</v>
      </c>
      <c r="AB94" s="230">
        <v>0</v>
      </c>
      <c r="AC94" s="229">
        <v>136</v>
      </c>
      <c r="AD94" s="229">
        <v>72</v>
      </c>
      <c r="AE94" s="229">
        <v>64</v>
      </c>
      <c r="AF94" s="230">
        <v>196</v>
      </c>
      <c r="AG94" s="230">
        <v>110</v>
      </c>
      <c r="AH94" s="230">
        <v>86</v>
      </c>
      <c r="AI94" s="230">
        <v>-60</v>
      </c>
      <c r="AJ94" s="230">
        <v>-38</v>
      </c>
      <c r="AK94" s="230">
        <v>-22</v>
      </c>
      <c r="AL94" s="232">
        <v>1.2857142857142858</v>
      </c>
      <c r="AM94" s="232">
        <v>1.2222222222222223</v>
      </c>
      <c r="AN94" s="233">
        <v>6.3492063492063489E-2</v>
      </c>
      <c r="AO94" s="47"/>
      <c r="AP94" s="41"/>
      <c r="AQ94" s="2"/>
      <c r="AR94" s="2" t="s">
        <v>10</v>
      </c>
    </row>
    <row r="95" spans="1:44" ht="17.100000000000001" customHeight="1">
      <c r="A95" s="63"/>
      <c r="B95" s="63"/>
      <c r="C95" s="63" t="s">
        <v>11</v>
      </c>
      <c r="D95" s="63"/>
      <c r="E95" s="48">
        <v>6</v>
      </c>
      <c r="F95" s="229">
        <v>6</v>
      </c>
      <c r="G95" s="229">
        <v>3</v>
      </c>
      <c r="H95" s="229">
        <v>2</v>
      </c>
      <c r="I95" s="229">
        <v>1</v>
      </c>
      <c r="J95" s="229" t="s">
        <v>313</v>
      </c>
      <c r="K95" s="229" t="s">
        <v>313</v>
      </c>
      <c r="L95" s="229" t="s">
        <v>313</v>
      </c>
      <c r="M95" s="229" t="s">
        <v>313</v>
      </c>
      <c r="N95" s="229" t="s">
        <v>313</v>
      </c>
      <c r="O95" s="230">
        <v>6</v>
      </c>
      <c r="P95" s="230">
        <v>6</v>
      </c>
      <c r="Q95" s="230">
        <v>2</v>
      </c>
      <c r="R95" s="230">
        <v>2</v>
      </c>
      <c r="S95" s="230">
        <v>2</v>
      </c>
      <c r="T95" s="230" t="s">
        <v>313</v>
      </c>
      <c r="U95" s="230" t="s">
        <v>313</v>
      </c>
      <c r="V95" s="230" t="s">
        <v>313</v>
      </c>
      <c r="W95" s="230" t="s">
        <v>313</v>
      </c>
      <c r="X95" s="229" t="s">
        <v>313</v>
      </c>
      <c r="Y95" s="46"/>
      <c r="Z95" s="230">
        <v>0</v>
      </c>
      <c r="AA95" s="230">
        <v>0</v>
      </c>
      <c r="AB95" s="230" t="s">
        <v>313</v>
      </c>
      <c r="AC95" s="229">
        <v>10</v>
      </c>
      <c r="AD95" s="229">
        <v>10</v>
      </c>
      <c r="AE95" s="229" t="s">
        <v>313</v>
      </c>
      <c r="AF95" s="230">
        <v>12</v>
      </c>
      <c r="AG95" s="230">
        <v>12</v>
      </c>
      <c r="AH95" s="229" t="s">
        <v>313</v>
      </c>
      <c r="AI95" s="230">
        <v>-2</v>
      </c>
      <c r="AJ95" s="230">
        <v>-2</v>
      </c>
      <c r="AK95" s="230" t="s">
        <v>313</v>
      </c>
      <c r="AL95" s="232">
        <v>1.6666666666666667</v>
      </c>
      <c r="AM95" s="232">
        <v>2</v>
      </c>
      <c r="AN95" s="233">
        <v>-0.33333333333333326</v>
      </c>
      <c r="AO95" s="47"/>
      <c r="AP95" s="41"/>
      <c r="AQ95" s="2"/>
      <c r="AR95" s="2" t="s">
        <v>11</v>
      </c>
    </row>
    <row r="96" spans="1:44" ht="17.100000000000001" customHeight="1">
      <c r="A96" s="63"/>
      <c r="B96" s="63" t="s">
        <v>29</v>
      </c>
      <c r="C96" s="63"/>
      <c r="D96" s="63"/>
      <c r="E96" s="48">
        <v>1452</v>
      </c>
      <c r="F96" s="229">
        <v>1449</v>
      </c>
      <c r="G96" s="229">
        <v>514</v>
      </c>
      <c r="H96" s="229">
        <v>567</v>
      </c>
      <c r="I96" s="229">
        <v>210</v>
      </c>
      <c r="J96" s="229">
        <v>125</v>
      </c>
      <c r="K96" s="229">
        <v>28</v>
      </c>
      <c r="L96" s="229">
        <v>4</v>
      </c>
      <c r="M96" s="229">
        <v>1</v>
      </c>
      <c r="N96" s="229">
        <v>3</v>
      </c>
      <c r="O96" s="230">
        <v>1592</v>
      </c>
      <c r="P96" s="230">
        <v>1584</v>
      </c>
      <c r="Q96" s="230">
        <v>543</v>
      </c>
      <c r="R96" s="230">
        <v>588</v>
      </c>
      <c r="S96" s="230">
        <v>244</v>
      </c>
      <c r="T96" s="230">
        <v>154</v>
      </c>
      <c r="U96" s="230">
        <v>41</v>
      </c>
      <c r="V96" s="230">
        <v>10</v>
      </c>
      <c r="W96" s="230">
        <v>4</v>
      </c>
      <c r="X96" s="229">
        <v>8</v>
      </c>
      <c r="Y96" s="43"/>
      <c r="Z96" s="229">
        <v>-140</v>
      </c>
      <c r="AA96" s="230">
        <v>-135</v>
      </c>
      <c r="AB96" s="230">
        <v>-5</v>
      </c>
      <c r="AC96" s="229">
        <v>2991</v>
      </c>
      <c r="AD96" s="229">
        <v>2949</v>
      </c>
      <c r="AE96" s="229">
        <v>42</v>
      </c>
      <c r="AF96" s="230">
        <v>3404</v>
      </c>
      <c r="AG96" s="230">
        <v>3362</v>
      </c>
      <c r="AH96" s="230">
        <v>42</v>
      </c>
      <c r="AI96" s="229">
        <v>-413</v>
      </c>
      <c r="AJ96" s="230">
        <v>-413</v>
      </c>
      <c r="AK96" s="230">
        <v>0</v>
      </c>
      <c r="AL96" s="232">
        <v>2.0351966873706004</v>
      </c>
      <c r="AM96" s="232">
        <v>2.1224747474747474</v>
      </c>
      <c r="AN96" s="233">
        <v>-8.7278060104146959E-2</v>
      </c>
      <c r="AO96" s="47"/>
      <c r="AP96" s="41"/>
      <c r="AQ96" s="2" t="s">
        <v>29</v>
      </c>
      <c r="AR96" s="2"/>
    </row>
    <row r="97" spans="1:45" ht="17.100000000000001" customHeight="1">
      <c r="A97" s="63"/>
      <c r="B97" s="63"/>
      <c r="C97" s="63" t="s">
        <v>4</v>
      </c>
      <c r="D97" s="63"/>
      <c r="E97" s="48">
        <v>660</v>
      </c>
      <c r="F97" s="229">
        <v>658</v>
      </c>
      <c r="G97" s="229">
        <v>252</v>
      </c>
      <c r="H97" s="229">
        <v>236</v>
      </c>
      <c r="I97" s="229">
        <v>96</v>
      </c>
      <c r="J97" s="229">
        <v>58</v>
      </c>
      <c r="K97" s="229">
        <v>14</v>
      </c>
      <c r="L97" s="229">
        <v>2</v>
      </c>
      <c r="M97" s="229" t="s">
        <v>313</v>
      </c>
      <c r="N97" s="229">
        <v>2</v>
      </c>
      <c r="O97" s="230">
        <v>713</v>
      </c>
      <c r="P97" s="230">
        <v>711</v>
      </c>
      <c r="Q97" s="230">
        <v>275</v>
      </c>
      <c r="R97" s="230">
        <v>238</v>
      </c>
      <c r="S97" s="230">
        <v>103</v>
      </c>
      <c r="T97" s="230">
        <v>69</v>
      </c>
      <c r="U97" s="230">
        <v>18</v>
      </c>
      <c r="V97" s="230">
        <v>6</v>
      </c>
      <c r="W97" s="230">
        <v>2</v>
      </c>
      <c r="X97" s="229">
        <v>2</v>
      </c>
      <c r="Y97" s="43"/>
      <c r="Z97" s="230">
        <v>-53</v>
      </c>
      <c r="AA97" s="230">
        <v>-53</v>
      </c>
      <c r="AB97" s="230">
        <v>0</v>
      </c>
      <c r="AC97" s="229">
        <v>1350</v>
      </c>
      <c r="AD97" s="229">
        <v>1326</v>
      </c>
      <c r="AE97" s="229">
        <v>24</v>
      </c>
      <c r="AF97" s="230">
        <v>1496</v>
      </c>
      <c r="AG97" s="230">
        <v>1477</v>
      </c>
      <c r="AH97" s="230">
        <v>19</v>
      </c>
      <c r="AI97" s="230">
        <v>-146</v>
      </c>
      <c r="AJ97" s="230">
        <v>-151</v>
      </c>
      <c r="AK97" s="230">
        <v>5</v>
      </c>
      <c r="AL97" s="232">
        <v>2.0151975683890577</v>
      </c>
      <c r="AM97" s="232">
        <v>2.0773558368495078</v>
      </c>
      <c r="AN97" s="233">
        <v>-6.2158268460450028E-2</v>
      </c>
      <c r="AO97" s="47"/>
      <c r="AP97" s="41"/>
      <c r="AQ97" s="2"/>
      <c r="AR97" s="2" t="s">
        <v>4</v>
      </c>
    </row>
    <row r="98" spans="1:45" ht="17.100000000000001" customHeight="1">
      <c r="A98" s="63"/>
      <c r="B98" s="63"/>
      <c r="C98" s="63" t="s">
        <v>5</v>
      </c>
      <c r="D98" s="63"/>
      <c r="E98" s="48">
        <v>792</v>
      </c>
      <c r="F98" s="229">
        <v>791</v>
      </c>
      <c r="G98" s="229">
        <v>262</v>
      </c>
      <c r="H98" s="229">
        <v>331</v>
      </c>
      <c r="I98" s="229">
        <v>114</v>
      </c>
      <c r="J98" s="229">
        <v>67</v>
      </c>
      <c r="K98" s="229">
        <v>14</v>
      </c>
      <c r="L98" s="229">
        <v>2</v>
      </c>
      <c r="M98" s="229">
        <v>1</v>
      </c>
      <c r="N98" s="229">
        <v>1</v>
      </c>
      <c r="O98" s="230">
        <v>879</v>
      </c>
      <c r="P98" s="230">
        <v>873</v>
      </c>
      <c r="Q98" s="230">
        <v>268</v>
      </c>
      <c r="R98" s="230">
        <v>350</v>
      </c>
      <c r="S98" s="230">
        <v>141</v>
      </c>
      <c r="T98" s="230">
        <v>85</v>
      </c>
      <c r="U98" s="230">
        <v>23</v>
      </c>
      <c r="V98" s="230">
        <v>4</v>
      </c>
      <c r="W98" s="230">
        <v>2</v>
      </c>
      <c r="X98" s="229">
        <v>6</v>
      </c>
      <c r="Y98" s="46"/>
      <c r="Z98" s="230">
        <v>-87</v>
      </c>
      <c r="AA98" s="230">
        <v>-82</v>
      </c>
      <c r="AB98" s="230">
        <v>-5</v>
      </c>
      <c r="AC98" s="229">
        <v>1641</v>
      </c>
      <c r="AD98" s="229">
        <v>1623</v>
      </c>
      <c r="AE98" s="229">
        <v>18</v>
      </c>
      <c r="AF98" s="230">
        <v>1908</v>
      </c>
      <c r="AG98" s="230">
        <v>1885</v>
      </c>
      <c r="AH98" s="229">
        <v>23</v>
      </c>
      <c r="AI98" s="230">
        <v>-267</v>
      </c>
      <c r="AJ98" s="230">
        <v>-262</v>
      </c>
      <c r="AK98" s="230">
        <v>-5</v>
      </c>
      <c r="AL98" s="232">
        <v>2.0518331226295827</v>
      </c>
      <c r="AM98" s="232">
        <v>2.1592210767468498</v>
      </c>
      <c r="AN98" s="233">
        <v>-0.10738795411726709</v>
      </c>
      <c r="AO98" s="47"/>
      <c r="AP98" s="41"/>
      <c r="AQ98" s="2"/>
      <c r="AR98" s="2" t="s">
        <v>5</v>
      </c>
    </row>
    <row r="99" spans="1:45" ht="17.100000000000001" customHeight="1">
      <c r="A99" s="63"/>
      <c r="B99" s="63" t="s">
        <v>30</v>
      </c>
      <c r="C99" s="63"/>
      <c r="D99" s="63"/>
      <c r="E99" s="48" t="s">
        <v>313</v>
      </c>
      <c r="F99" s="229" t="s">
        <v>313</v>
      </c>
      <c r="G99" s="229" t="s">
        <v>313</v>
      </c>
      <c r="H99" s="229" t="s">
        <v>313</v>
      </c>
      <c r="I99" s="229" t="s">
        <v>313</v>
      </c>
      <c r="J99" s="229" t="s">
        <v>313</v>
      </c>
      <c r="K99" s="229" t="s">
        <v>313</v>
      </c>
      <c r="L99" s="229" t="s">
        <v>313</v>
      </c>
      <c r="M99" s="229" t="s">
        <v>313</v>
      </c>
      <c r="N99" s="229" t="s">
        <v>313</v>
      </c>
      <c r="O99" s="230" t="s">
        <v>313</v>
      </c>
      <c r="P99" s="230" t="s">
        <v>313</v>
      </c>
      <c r="Q99" s="230" t="s">
        <v>313</v>
      </c>
      <c r="R99" s="230" t="s">
        <v>313</v>
      </c>
      <c r="S99" s="230" t="s">
        <v>313</v>
      </c>
      <c r="T99" s="230" t="s">
        <v>313</v>
      </c>
      <c r="U99" s="230" t="s">
        <v>313</v>
      </c>
      <c r="V99" s="230" t="s">
        <v>313</v>
      </c>
      <c r="W99" s="230" t="s">
        <v>313</v>
      </c>
      <c r="X99" s="229" t="s">
        <v>313</v>
      </c>
      <c r="Y99" s="46"/>
      <c r="Z99" s="230" t="s">
        <v>313</v>
      </c>
      <c r="AA99" s="230" t="s">
        <v>313</v>
      </c>
      <c r="AB99" s="230" t="s">
        <v>313</v>
      </c>
      <c r="AC99" s="229" t="s">
        <v>313</v>
      </c>
      <c r="AD99" s="229" t="s">
        <v>313</v>
      </c>
      <c r="AE99" s="229" t="s">
        <v>313</v>
      </c>
      <c r="AF99" s="230" t="s">
        <v>313</v>
      </c>
      <c r="AG99" s="230" t="s">
        <v>313</v>
      </c>
      <c r="AH99" s="229" t="s">
        <v>313</v>
      </c>
      <c r="AI99" s="230" t="s">
        <v>313</v>
      </c>
      <c r="AJ99" s="230" t="s">
        <v>313</v>
      </c>
      <c r="AK99" s="230" t="s">
        <v>313</v>
      </c>
      <c r="AL99" s="49" t="s">
        <v>313</v>
      </c>
      <c r="AM99" s="49" t="s">
        <v>313</v>
      </c>
      <c r="AN99" s="49" t="s">
        <v>313</v>
      </c>
      <c r="AO99" s="49"/>
      <c r="AP99" s="41"/>
      <c r="AQ99" s="2" t="s">
        <v>30</v>
      </c>
      <c r="AR99" s="2"/>
    </row>
    <row r="100" spans="1:45" ht="17.100000000000001" customHeight="1">
      <c r="A100" s="63"/>
      <c r="B100" s="63"/>
      <c r="C100" s="63" t="s">
        <v>4</v>
      </c>
      <c r="D100" s="63"/>
      <c r="E100" s="48" t="s">
        <v>313</v>
      </c>
      <c r="F100" s="229" t="s">
        <v>313</v>
      </c>
      <c r="G100" s="229" t="s">
        <v>313</v>
      </c>
      <c r="H100" s="229" t="s">
        <v>313</v>
      </c>
      <c r="I100" s="229" t="s">
        <v>313</v>
      </c>
      <c r="J100" s="229" t="s">
        <v>313</v>
      </c>
      <c r="K100" s="229" t="s">
        <v>313</v>
      </c>
      <c r="L100" s="229" t="s">
        <v>313</v>
      </c>
      <c r="M100" s="229" t="s">
        <v>313</v>
      </c>
      <c r="N100" s="229" t="s">
        <v>313</v>
      </c>
      <c r="O100" s="230" t="s">
        <v>313</v>
      </c>
      <c r="P100" s="230" t="s">
        <v>313</v>
      </c>
      <c r="Q100" s="230" t="s">
        <v>313</v>
      </c>
      <c r="R100" s="230" t="s">
        <v>313</v>
      </c>
      <c r="S100" s="230" t="s">
        <v>313</v>
      </c>
      <c r="T100" s="230" t="s">
        <v>313</v>
      </c>
      <c r="U100" s="230" t="s">
        <v>313</v>
      </c>
      <c r="V100" s="230" t="s">
        <v>313</v>
      </c>
      <c r="W100" s="230" t="s">
        <v>313</v>
      </c>
      <c r="X100" s="229" t="s">
        <v>313</v>
      </c>
      <c r="Y100" s="46"/>
      <c r="Z100" s="230" t="s">
        <v>313</v>
      </c>
      <c r="AA100" s="230" t="s">
        <v>313</v>
      </c>
      <c r="AB100" s="230" t="s">
        <v>313</v>
      </c>
      <c r="AC100" s="229" t="s">
        <v>313</v>
      </c>
      <c r="AD100" s="229" t="s">
        <v>313</v>
      </c>
      <c r="AE100" s="229" t="s">
        <v>313</v>
      </c>
      <c r="AF100" s="230" t="s">
        <v>313</v>
      </c>
      <c r="AG100" s="230" t="s">
        <v>313</v>
      </c>
      <c r="AH100" s="229" t="s">
        <v>313</v>
      </c>
      <c r="AI100" s="230" t="s">
        <v>313</v>
      </c>
      <c r="AJ100" s="230" t="s">
        <v>313</v>
      </c>
      <c r="AK100" s="230" t="s">
        <v>313</v>
      </c>
      <c r="AL100" s="49" t="s">
        <v>313</v>
      </c>
      <c r="AM100" s="49" t="s">
        <v>313</v>
      </c>
      <c r="AN100" s="49" t="s">
        <v>313</v>
      </c>
      <c r="AO100" s="49"/>
      <c r="AP100" s="41"/>
      <c r="AQ100" s="2"/>
      <c r="AR100" s="2" t="s">
        <v>4</v>
      </c>
    </row>
    <row r="101" spans="1:45" ht="17.100000000000001" customHeight="1">
      <c r="A101" s="63"/>
      <c r="B101" s="63"/>
      <c r="C101" s="63" t="s">
        <v>5</v>
      </c>
      <c r="D101" s="63"/>
      <c r="E101" s="48" t="s">
        <v>313</v>
      </c>
      <c r="F101" s="229" t="s">
        <v>313</v>
      </c>
      <c r="G101" s="229" t="s">
        <v>313</v>
      </c>
      <c r="H101" s="229" t="s">
        <v>313</v>
      </c>
      <c r="I101" s="229" t="s">
        <v>313</v>
      </c>
      <c r="J101" s="229" t="s">
        <v>313</v>
      </c>
      <c r="K101" s="229" t="s">
        <v>313</v>
      </c>
      <c r="L101" s="229" t="s">
        <v>313</v>
      </c>
      <c r="M101" s="229" t="s">
        <v>313</v>
      </c>
      <c r="N101" s="229" t="s">
        <v>313</v>
      </c>
      <c r="O101" s="230" t="s">
        <v>313</v>
      </c>
      <c r="P101" s="230" t="s">
        <v>313</v>
      </c>
      <c r="Q101" s="230" t="s">
        <v>313</v>
      </c>
      <c r="R101" s="230" t="s">
        <v>313</v>
      </c>
      <c r="S101" s="230" t="s">
        <v>313</v>
      </c>
      <c r="T101" s="230" t="s">
        <v>313</v>
      </c>
      <c r="U101" s="230" t="s">
        <v>313</v>
      </c>
      <c r="V101" s="230" t="s">
        <v>313</v>
      </c>
      <c r="W101" s="230" t="s">
        <v>313</v>
      </c>
      <c r="X101" s="229" t="s">
        <v>313</v>
      </c>
      <c r="Y101" s="46"/>
      <c r="Z101" s="230" t="s">
        <v>313</v>
      </c>
      <c r="AA101" s="230" t="s">
        <v>313</v>
      </c>
      <c r="AB101" s="230" t="s">
        <v>313</v>
      </c>
      <c r="AC101" s="229" t="s">
        <v>313</v>
      </c>
      <c r="AD101" s="229" t="s">
        <v>313</v>
      </c>
      <c r="AE101" s="229" t="s">
        <v>313</v>
      </c>
      <c r="AF101" s="230" t="s">
        <v>313</v>
      </c>
      <c r="AG101" s="230" t="s">
        <v>313</v>
      </c>
      <c r="AH101" s="229" t="s">
        <v>313</v>
      </c>
      <c r="AI101" s="230" t="s">
        <v>313</v>
      </c>
      <c r="AJ101" s="230" t="s">
        <v>313</v>
      </c>
      <c r="AK101" s="230" t="s">
        <v>313</v>
      </c>
      <c r="AL101" s="49" t="s">
        <v>313</v>
      </c>
      <c r="AM101" s="49" t="s">
        <v>313</v>
      </c>
      <c r="AN101" s="49" t="s">
        <v>313</v>
      </c>
      <c r="AO101" s="49"/>
      <c r="AP101" s="41"/>
      <c r="AQ101" s="2"/>
      <c r="AR101" s="2" t="s">
        <v>5</v>
      </c>
    </row>
    <row r="102" spans="1:45" ht="17.100000000000001" customHeight="1">
      <c r="A102" s="63"/>
      <c r="B102" s="63" t="s">
        <v>31</v>
      </c>
      <c r="C102" s="63"/>
      <c r="D102" s="63"/>
      <c r="E102" s="48">
        <v>2385</v>
      </c>
      <c r="F102" s="229">
        <v>2383</v>
      </c>
      <c r="G102" s="229">
        <v>1356</v>
      </c>
      <c r="H102" s="229">
        <v>628</v>
      </c>
      <c r="I102" s="229">
        <v>243</v>
      </c>
      <c r="J102" s="229">
        <v>113</v>
      </c>
      <c r="K102" s="229">
        <v>33</v>
      </c>
      <c r="L102" s="229">
        <v>7</v>
      </c>
      <c r="M102" s="229">
        <v>3</v>
      </c>
      <c r="N102" s="229">
        <v>2</v>
      </c>
      <c r="O102" s="230">
        <v>2424</v>
      </c>
      <c r="P102" s="230">
        <v>2423</v>
      </c>
      <c r="Q102" s="230">
        <v>1302</v>
      </c>
      <c r="R102" s="230">
        <v>674</v>
      </c>
      <c r="S102" s="230">
        <v>259</v>
      </c>
      <c r="T102" s="230">
        <v>132</v>
      </c>
      <c r="U102" s="230">
        <v>45</v>
      </c>
      <c r="V102" s="230">
        <v>5</v>
      </c>
      <c r="W102" s="230">
        <v>6</v>
      </c>
      <c r="X102" s="229">
        <v>1</v>
      </c>
      <c r="Y102" s="43"/>
      <c r="Z102" s="229">
        <v>-39</v>
      </c>
      <c r="AA102" s="230">
        <v>-40</v>
      </c>
      <c r="AB102" s="230">
        <v>1</v>
      </c>
      <c r="AC102" s="229">
        <v>4097</v>
      </c>
      <c r="AD102" s="229">
        <v>4022</v>
      </c>
      <c r="AE102" s="229">
        <v>75</v>
      </c>
      <c r="AF102" s="230">
        <v>4333</v>
      </c>
      <c r="AG102" s="230">
        <v>4255</v>
      </c>
      <c r="AH102" s="230">
        <v>78</v>
      </c>
      <c r="AI102" s="229">
        <v>-236</v>
      </c>
      <c r="AJ102" s="230">
        <v>-233</v>
      </c>
      <c r="AK102" s="230">
        <v>-3</v>
      </c>
      <c r="AL102" s="232">
        <v>1.687788501888376</v>
      </c>
      <c r="AM102" s="232">
        <v>1.756087494841106</v>
      </c>
      <c r="AN102" s="233">
        <v>-6.8298992952730009E-2</v>
      </c>
      <c r="AO102" s="47"/>
      <c r="AP102" s="41"/>
      <c r="AQ102" s="2" t="s">
        <v>31</v>
      </c>
      <c r="AR102" s="2"/>
    </row>
    <row r="103" spans="1:45" ht="17.100000000000001" customHeight="1">
      <c r="A103" s="63"/>
      <c r="B103" s="63"/>
      <c r="C103" s="63" t="s">
        <v>4</v>
      </c>
      <c r="D103" s="63"/>
      <c r="E103" s="48">
        <v>207</v>
      </c>
      <c r="F103" s="229">
        <v>207</v>
      </c>
      <c r="G103" s="229">
        <v>152</v>
      </c>
      <c r="H103" s="229">
        <v>39</v>
      </c>
      <c r="I103" s="229">
        <v>12</v>
      </c>
      <c r="J103" s="229">
        <v>1</v>
      </c>
      <c r="K103" s="229">
        <v>1</v>
      </c>
      <c r="L103" s="229">
        <v>2</v>
      </c>
      <c r="M103" s="229" t="s">
        <v>313</v>
      </c>
      <c r="N103" s="229" t="s">
        <v>313</v>
      </c>
      <c r="O103" s="230">
        <v>246</v>
      </c>
      <c r="P103" s="230">
        <v>246</v>
      </c>
      <c r="Q103" s="230">
        <v>166</v>
      </c>
      <c r="R103" s="230">
        <v>56</v>
      </c>
      <c r="S103" s="230">
        <v>13</v>
      </c>
      <c r="T103" s="230">
        <v>8</v>
      </c>
      <c r="U103" s="230">
        <v>2</v>
      </c>
      <c r="V103" s="230">
        <v>1</v>
      </c>
      <c r="W103" s="230" t="s">
        <v>313</v>
      </c>
      <c r="X103" s="229" t="s">
        <v>313</v>
      </c>
      <c r="Y103" s="46"/>
      <c r="Z103" s="230">
        <v>-39</v>
      </c>
      <c r="AA103" s="230">
        <v>-39</v>
      </c>
      <c r="AB103" s="230" t="s">
        <v>313</v>
      </c>
      <c r="AC103" s="229">
        <v>287</v>
      </c>
      <c r="AD103" s="229">
        <v>287</v>
      </c>
      <c r="AE103" s="229" t="s">
        <v>313</v>
      </c>
      <c r="AF103" s="230">
        <v>365</v>
      </c>
      <c r="AG103" s="230">
        <v>365</v>
      </c>
      <c r="AH103" s="229" t="s">
        <v>313</v>
      </c>
      <c r="AI103" s="230">
        <v>-78</v>
      </c>
      <c r="AJ103" s="230">
        <v>-78</v>
      </c>
      <c r="AK103" s="230" t="s">
        <v>313</v>
      </c>
      <c r="AL103" s="232">
        <v>1.3864734299516908</v>
      </c>
      <c r="AM103" s="232">
        <v>1.4837398373983739</v>
      </c>
      <c r="AN103" s="233">
        <v>-9.7266407446683134E-2</v>
      </c>
      <c r="AO103" s="47"/>
      <c r="AP103" s="41"/>
      <c r="AQ103" s="2"/>
      <c r="AR103" s="2" t="s">
        <v>4</v>
      </c>
    </row>
    <row r="104" spans="1:45" ht="17.100000000000001" customHeight="1">
      <c r="A104" s="63"/>
      <c r="B104" s="63"/>
      <c r="C104" s="63" t="s">
        <v>5</v>
      </c>
      <c r="D104" s="63"/>
      <c r="E104" s="48">
        <v>445</v>
      </c>
      <c r="F104" s="229">
        <v>443</v>
      </c>
      <c r="G104" s="229">
        <v>224</v>
      </c>
      <c r="H104" s="229">
        <v>132</v>
      </c>
      <c r="I104" s="229">
        <v>50</v>
      </c>
      <c r="J104" s="229">
        <v>32</v>
      </c>
      <c r="K104" s="229">
        <v>4</v>
      </c>
      <c r="L104" s="229">
        <v>1</v>
      </c>
      <c r="M104" s="229" t="s">
        <v>313</v>
      </c>
      <c r="N104" s="229">
        <v>2</v>
      </c>
      <c r="O104" s="230">
        <v>433</v>
      </c>
      <c r="P104" s="230">
        <v>432</v>
      </c>
      <c r="Q104" s="230">
        <v>208</v>
      </c>
      <c r="R104" s="230">
        <v>130</v>
      </c>
      <c r="S104" s="230">
        <v>50</v>
      </c>
      <c r="T104" s="230">
        <v>37</v>
      </c>
      <c r="U104" s="230">
        <v>5</v>
      </c>
      <c r="V104" s="230">
        <v>2</v>
      </c>
      <c r="W104" s="230" t="s">
        <v>313</v>
      </c>
      <c r="X104" s="229">
        <v>1</v>
      </c>
      <c r="Y104" s="43"/>
      <c r="Z104" s="230">
        <v>12</v>
      </c>
      <c r="AA104" s="230">
        <v>11</v>
      </c>
      <c r="AB104" s="230">
        <v>1</v>
      </c>
      <c r="AC104" s="229">
        <v>867</v>
      </c>
      <c r="AD104" s="229">
        <v>792</v>
      </c>
      <c r="AE104" s="229">
        <v>75</v>
      </c>
      <c r="AF104" s="230">
        <v>881</v>
      </c>
      <c r="AG104" s="230">
        <v>803</v>
      </c>
      <c r="AH104" s="230">
        <v>78</v>
      </c>
      <c r="AI104" s="230">
        <v>-14</v>
      </c>
      <c r="AJ104" s="230">
        <v>-11</v>
      </c>
      <c r="AK104" s="230">
        <v>-3</v>
      </c>
      <c r="AL104" s="232">
        <v>1.7878103837471784</v>
      </c>
      <c r="AM104" s="232">
        <v>1.8587962962962963</v>
      </c>
      <c r="AN104" s="233">
        <v>-7.0985912549117902E-2</v>
      </c>
      <c r="AO104" s="47"/>
      <c r="AP104" s="41"/>
      <c r="AQ104" s="2"/>
      <c r="AR104" s="2" t="s">
        <v>5</v>
      </c>
    </row>
    <row r="105" spans="1:45" ht="17.100000000000001" customHeight="1">
      <c r="A105" s="63"/>
      <c r="B105" s="63"/>
      <c r="C105" s="63" t="s">
        <v>6</v>
      </c>
      <c r="D105" s="63"/>
      <c r="E105" s="48">
        <v>844</v>
      </c>
      <c r="F105" s="229">
        <v>844</v>
      </c>
      <c r="G105" s="229">
        <v>498</v>
      </c>
      <c r="H105" s="229">
        <v>232</v>
      </c>
      <c r="I105" s="229">
        <v>71</v>
      </c>
      <c r="J105" s="229">
        <v>33</v>
      </c>
      <c r="K105" s="229">
        <v>8</v>
      </c>
      <c r="L105" s="229">
        <v>1</v>
      </c>
      <c r="M105" s="229">
        <v>1</v>
      </c>
      <c r="N105" s="229" t="s">
        <v>313</v>
      </c>
      <c r="O105" s="230">
        <v>854</v>
      </c>
      <c r="P105" s="230">
        <v>854</v>
      </c>
      <c r="Q105" s="230">
        <v>481</v>
      </c>
      <c r="R105" s="230">
        <v>239</v>
      </c>
      <c r="S105" s="230">
        <v>80</v>
      </c>
      <c r="T105" s="230">
        <v>33</v>
      </c>
      <c r="U105" s="230">
        <v>18</v>
      </c>
      <c r="V105" s="230" t="s">
        <v>313</v>
      </c>
      <c r="W105" s="230">
        <v>3</v>
      </c>
      <c r="X105" s="229" t="s">
        <v>313</v>
      </c>
      <c r="Y105" s="43"/>
      <c r="Z105" s="230">
        <v>-10</v>
      </c>
      <c r="AA105" s="230">
        <v>-10</v>
      </c>
      <c r="AB105" s="230" t="s">
        <v>313</v>
      </c>
      <c r="AC105" s="229">
        <v>1360</v>
      </c>
      <c r="AD105" s="229">
        <v>1360</v>
      </c>
      <c r="AE105" s="229" t="s">
        <v>313</v>
      </c>
      <c r="AF105" s="230">
        <v>1443</v>
      </c>
      <c r="AG105" s="230">
        <v>1443</v>
      </c>
      <c r="AH105" s="230" t="s">
        <v>313</v>
      </c>
      <c r="AI105" s="230">
        <v>-83</v>
      </c>
      <c r="AJ105" s="230">
        <v>-83</v>
      </c>
      <c r="AK105" s="230" t="s">
        <v>313</v>
      </c>
      <c r="AL105" s="232">
        <v>1.6113744075829384</v>
      </c>
      <c r="AM105" s="232">
        <v>1.689695550351288</v>
      </c>
      <c r="AN105" s="233">
        <v>-7.8321142768349672E-2</v>
      </c>
      <c r="AO105" s="47"/>
      <c r="AP105" s="41"/>
      <c r="AQ105" s="2"/>
      <c r="AR105" s="2" t="s">
        <v>6</v>
      </c>
    </row>
    <row r="106" spans="1:45" ht="17.100000000000001" customHeight="1">
      <c r="A106" s="63"/>
      <c r="B106" s="63"/>
      <c r="C106" s="63" t="s">
        <v>10</v>
      </c>
      <c r="D106" s="63"/>
      <c r="E106" s="48">
        <v>758</v>
      </c>
      <c r="F106" s="229">
        <v>758</v>
      </c>
      <c r="G106" s="229">
        <v>430</v>
      </c>
      <c r="H106" s="229">
        <v>183</v>
      </c>
      <c r="I106" s="229">
        <v>91</v>
      </c>
      <c r="J106" s="229">
        <v>33</v>
      </c>
      <c r="K106" s="229">
        <v>17</v>
      </c>
      <c r="L106" s="229">
        <v>3</v>
      </c>
      <c r="M106" s="229">
        <v>1</v>
      </c>
      <c r="N106" s="229" t="s">
        <v>313</v>
      </c>
      <c r="O106" s="230">
        <v>746</v>
      </c>
      <c r="P106" s="230">
        <v>746</v>
      </c>
      <c r="Q106" s="230">
        <v>395</v>
      </c>
      <c r="R106" s="230">
        <v>198</v>
      </c>
      <c r="S106" s="230">
        <v>95</v>
      </c>
      <c r="T106" s="230">
        <v>40</v>
      </c>
      <c r="U106" s="230">
        <v>16</v>
      </c>
      <c r="V106" s="230" t="s">
        <v>313</v>
      </c>
      <c r="W106" s="230">
        <v>2</v>
      </c>
      <c r="X106" s="229" t="s">
        <v>313</v>
      </c>
      <c r="Y106" s="46"/>
      <c r="Z106" s="230">
        <v>12</v>
      </c>
      <c r="AA106" s="230">
        <v>12</v>
      </c>
      <c r="AB106" s="230" t="s">
        <v>313</v>
      </c>
      <c r="AC106" s="229">
        <v>1311</v>
      </c>
      <c r="AD106" s="229">
        <v>1311</v>
      </c>
      <c r="AE106" s="229" t="s">
        <v>313</v>
      </c>
      <c r="AF106" s="230">
        <v>1332</v>
      </c>
      <c r="AG106" s="230">
        <v>1332</v>
      </c>
      <c r="AH106" s="229" t="s">
        <v>313</v>
      </c>
      <c r="AI106" s="230">
        <v>-21</v>
      </c>
      <c r="AJ106" s="230">
        <v>-21</v>
      </c>
      <c r="AK106" s="230" t="s">
        <v>313</v>
      </c>
      <c r="AL106" s="232">
        <v>1.7295514511873351</v>
      </c>
      <c r="AM106" s="232">
        <v>1.7855227882037534</v>
      </c>
      <c r="AN106" s="233">
        <v>-5.5971337016418321E-2</v>
      </c>
      <c r="AO106" s="47"/>
      <c r="AP106" s="41"/>
      <c r="AQ106" s="2"/>
      <c r="AR106" s="2" t="s">
        <v>10</v>
      </c>
    </row>
    <row r="107" spans="1:45" ht="17.100000000000001" customHeight="1">
      <c r="A107" s="63"/>
      <c r="B107" s="63"/>
      <c r="C107" s="63" t="s">
        <v>11</v>
      </c>
      <c r="D107" s="63"/>
      <c r="E107" s="48">
        <v>131</v>
      </c>
      <c r="F107" s="229">
        <v>131</v>
      </c>
      <c r="G107" s="229">
        <v>52</v>
      </c>
      <c r="H107" s="229">
        <v>42</v>
      </c>
      <c r="I107" s="229">
        <v>19</v>
      </c>
      <c r="J107" s="229">
        <v>14</v>
      </c>
      <c r="K107" s="229">
        <v>3</v>
      </c>
      <c r="L107" s="229" t="s">
        <v>313</v>
      </c>
      <c r="M107" s="229">
        <v>1</v>
      </c>
      <c r="N107" s="229" t="s">
        <v>313</v>
      </c>
      <c r="O107" s="230">
        <v>145</v>
      </c>
      <c r="P107" s="230">
        <v>145</v>
      </c>
      <c r="Q107" s="230">
        <v>52</v>
      </c>
      <c r="R107" s="230">
        <v>51</v>
      </c>
      <c r="S107" s="230">
        <v>21</v>
      </c>
      <c r="T107" s="230">
        <v>14</v>
      </c>
      <c r="U107" s="230">
        <v>4</v>
      </c>
      <c r="V107" s="230">
        <v>2</v>
      </c>
      <c r="W107" s="230">
        <v>1</v>
      </c>
      <c r="X107" s="229" t="s">
        <v>313</v>
      </c>
      <c r="Y107" s="43"/>
      <c r="Z107" s="230">
        <v>-14</v>
      </c>
      <c r="AA107" s="230">
        <v>-14</v>
      </c>
      <c r="AB107" s="230" t="s">
        <v>313</v>
      </c>
      <c r="AC107" s="229">
        <v>272</v>
      </c>
      <c r="AD107" s="229">
        <v>272</v>
      </c>
      <c r="AE107" s="229" t="s">
        <v>313</v>
      </c>
      <c r="AF107" s="230">
        <v>312</v>
      </c>
      <c r="AG107" s="230">
        <v>312</v>
      </c>
      <c r="AH107" s="230" t="s">
        <v>313</v>
      </c>
      <c r="AI107" s="230">
        <v>-40</v>
      </c>
      <c r="AJ107" s="230">
        <v>-40</v>
      </c>
      <c r="AK107" s="230" t="s">
        <v>313</v>
      </c>
      <c r="AL107" s="232">
        <v>2.0763358778625953</v>
      </c>
      <c r="AM107" s="232">
        <v>2.1517241379310343</v>
      </c>
      <c r="AN107" s="233">
        <v>-7.5388260068439017E-2</v>
      </c>
      <c r="AO107" s="47"/>
      <c r="AP107" s="41"/>
      <c r="AQ107" s="2"/>
      <c r="AR107" s="2" t="s">
        <v>11</v>
      </c>
    </row>
    <row r="108" spans="1:45" ht="17.100000000000001" customHeight="1">
      <c r="A108" s="63"/>
      <c r="B108" s="63" t="s">
        <v>32</v>
      </c>
      <c r="C108" s="63"/>
      <c r="D108" s="63"/>
      <c r="E108" s="48" t="s">
        <v>313</v>
      </c>
      <c r="F108" s="229" t="s">
        <v>313</v>
      </c>
      <c r="G108" s="229" t="s">
        <v>313</v>
      </c>
      <c r="H108" s="229" t="s">
        <v>313</v>
      </c>
      <c r="I108" s="229" t="s">
        <v>313</v>
      </c>
      <c r="J108" s="229" t="s">
        <v>313</v>
      </c>
      <c r="K108" s="229" t="s">
        <v>313</v>
      </c>
      <c r="L108" s="229" t="s">
        <v>313</v>
      </c>
      <c r="M108" s="229" t="s">
        <v>313</v>
      </c>
      <c r="N108" s="229" t="s">
        <v>313</v>
      </c>
      <c r="O108" s="230" t="s">
        <v>313</v>
      </c>
      <c r="P108" s="230" t="s">
        <v>313</v>
      </c>
      <c r="Q108" s="230" t="s">
        <v>313</v>
      </c>
      <c r="R108" s="230" t="s">
        <v>313</v>
      </c>
      <c r="S108" s="230" t="s">
        <v>313</v>
      </c>
      <c r="T108" s="230" t="s">
        <v>313</v>
      </c>
      <c r="U108" s="230" t="s">
        <v>313</v>
      </c>
      <c r="V108" s="230" t="s">
        <v>313</v>
      </c>
      <c r="W108" s="230" t="s">
        <v>313</v>
      </c>
      <c r="X108" s="229" t="s">
        <v>313</v>
      </c>
      <c r="Y108" s="46"/>
      <c r="Z108" s="230" t="s">
        <v>313</v>
      </c>
      <c r="AA108" s="230" t="s">
        <v>313</v>
      </c>
      <c r="AB108" s="230" t="s">
        <v>313</v>
      </c>
      <c r="AC108" s="230" t="s">
        <v>313</v>
      </c>
      <c r="AD108" s="230" t="s">
        <v>313</v>
      </c>
      <c r="AE108" s="229" t="s">
        <v>313</v>
      </c>
      <c r="AF108" s="230" t="s">
        <v>313</v>
      </c>
      <c r="AG108" s="230" t="s">
        <v>313</v>
      </c>
      <c r="AH108" s="229" t="s">
        <v>313</v>
      </c>
      <c r="AI108" s="230" t="s">
        <v>313</v>
      </c>
      <c r="AJ108" s="230" t="s">
        <v>313</v>
      </c>
      <c r="AK108" s="229" t="s">
        <v>313</v>
      </c>
      <c r="AL108" s="49" t="s">
        <v>313</v>
      </c>
      <c r="AM108" s="49" t="s">
        <v>313</v>
      </c>
      <c r="AN108" s="50" t="s">
        <v>313</v>
      </c>
      <c r="AO108" s="50"/>
      <c r="AP108" s="41"/>
      <c r="AQ108" s="2" t="s">
        <v>32</v>
      </c>
      <c r="AR108" s="2"/>
    </row>
    <row r="109" spans="1:45" ht="17.100000000000001" customHeight="1">
      <c r="A109" s="63"/>
      <c r="B109" s="63" t="s">
        <v>33</v>
      </c>
      <c r="C109" s="63"/>
      <c r="D109" s="63"/>
      <c r="E109" s="48">
        <v>383</v>
      </c>
      <c r="F109" s="229">
        <v>383</v>
      </c>
      <c r="G109" s="229">
        <v>211</v>
      </c>
      <c r="H109" s="229">
        <v>117</v>
      </c>
      <c r="I109" s="229">
        <v>34</v>
      </c>
      <c r="J109" s="229">
        <v>15</v>
      </c>
      <c r="K109" s="229">
        <v>6</v>
      </c>
      <c r="L109" s="229" t="s">
        <v>313</v>
      </c>
      <c r="M109" s="229" t="s">
        <v>313</v>
      </c>
      <c r="N109" s="229" t="s">
        <v>313</v>
      </c>
      <c r="O109" s="230">
        <v>392</v>
      </c>
      <c r="P109" s="230">
        <v>392</v>
      </c>
      <c r="Q109" s="230">
        <v>217</v>
      </c>
      <c r="R109" s="230">
        <v>112</v>
      </c>
      <c r="S109" s="230">
        <v>37</v>
      </c>
      <c r="T109" s="230">
        <v>16</v>
      </c>
      <c r="U109" s="230">
        <v>10</v>
      </c>
      <c r="V109" s="230" t="s">
        <v>313</v>
      </c>
      <c r="W109" s="230" t="s">
        <v>313</v>
      </c>
      <c r="X109" s="229" t="s">
        <v>313</v>
      </c>
      <c r="Y109" s="46"/>
      <c r="Z109" s="229">
        <v>-9</v>
      </c>
      <c r="AA109" s="230">
        <v>-9</v>
      </c>
      <c r="AB109" s="230" t="s">
        <v>313</v>
      </c>
      <c r="AC109" s="229">
        <v>637</v>
      </c>
      <c r="AD109" s="229">
        <v>637</v>
      </c>
      <c r="AE109" s="229" t="s">
        <v>313</v>
      </c>
      <c r="AF109" s="230">
        <v>666</v>
      </c>
      <c r="AG109" s="230">
        <v>666</v>
      </c>
      <c r="AH109" s="229" t="s">
        <v>313</v>
      </c>
      <c r="AI109" s="229">
        <v>-29</v>
      </c>
      <c r="AJ109" s="230">
        <v>-29</v>
      </c>
      <c r="AK109" s="230" t="s">
        <v>313</v>
      </c>
      <c r="AL109" s="232">
        <v>1.6631853785900783</v>
      </c>
      <c r="AM109" s="232">
        <v>1.6989795918367347</v>
      </c>
      <c r="AN109" s="233">
        <v>-3.5794213246656437E-2</v>
      </c>
      <c r="AO109" s="47"/>
      <c r="AP109" s="41"/>
      <c r="AQ109" s="2" t="s">
        <v>33</v>
      </c>
      <c r="AR109" s="2"/>
    </row>
    <row r="110" spans="1:45" ht="17.100000000000001" customHeight="1">
      <c r="A110" s="63"/>
      <c r="B110" s="63" t="s">
        <v>34</v>
      </c>
      <c r="C110" s="63"/>
      <c r="D110" s="63"/>
      <c r="E110" s="48">
        <v>385</v>
      </c>
      <c r="F110" s="229">
        <v>385</v>
      </c>
      <c r="G110" s="229">
        <v>235</v>
      </c>
      <c r="H110" s="229">
        <v>112</v>
      </c>
      <c r="I110" s="229">
        <v>24</v>
      </c>
      <c r="J110" s="229">
        <v>12</v>
      </c>
      <c r="K110" s="229">
        <v>2</v>
      </c>
      <c r="L110" s="229" t="s">
        <v>313</v>
      </c>
      <c r="M110" s="229" t="s">
        <v>313</v>
      </c>
      <c r="N110" s="229" t="s">
        <v>313</v>
      </c>
      <c r="O110" s="230">
        <v>419</v>
      </c>
      <c r="P110" s="230">
        <v>419</v>
      </c>
      <c r="Q110" s="230">
        <v>242</v>
      </c>
      <c r="R110" s="230">
        <v>121</v>
      </c>
      <c r="S110" s="230">
        <v>32</v>
      </c>
      <c r="T110" s="230">
        <v>17</v>
      </c>
      <c r="U110" s="230">
        <v>5</v>
      </c>
      <c r="V110" s="230">
        <v>1</v>
      </c>
      <c r="W110" s="230">
        <v>1</v>
      </c>
      <c r="X110" s="229" t="s">
        <v>313</v>
      </c>
      <c r="Y110" s="46"/>
      <c r="Z110" s="229">
        <v>-34</v>
      </c>
      <c r="AA110" s="230">
        <v>-34</v>
      </c>
      <c r="AB110" s="230" t="s">
        <v>313</v>
      </c>
      <c r="AC110" s="229">
        <v>589</v>
      </c>
      <c r="AD110" s="229">
        <v>589</v>
      </c>
      <c r="AE110" s="229" t="s">
        <v>313</v>
      </c>
      <c r="AF110" s="230">
        <v>686</v>
      </c>
      <c r="AG110" s="230">
        <v>686</v>
      </c>
      <c r="AH110" s="229" t="s">
        <v>313</v>
      </c>
      <c r="AI110" s="229">
        <v>-97</v>
      </c>
      <c r="AJ110" s="230">
        <v>-97</v>
      </c>
      <c r="AK110" s="230" t="s">
        <v>313</v>
      </c>
      <c r="AL110" s="232">
        <v>1.5298701298701298</v>
      </c>
      <c r="AM110" s="232">
        <v>1.6372315035799523</v>
      </c>
      <c r="AN110" s="233">
        <v>-0.10736137370982246</v>
      </c>
      <c r="AO110" s="47"/>
      <c r="AP110" s="41"/>
      <c r="AQ110" s="2" t="s">
        <v>34</v>
      </c>
      <c r="AR110" s="2"/>
    </row>
    <row r="111" spans="1:45" ht="17.100000000000001" customHeight="1">
      <c r="A111" s="63"/>
      <c r="B111" s="63" t="s">
        <v>35</v>
      </c>
      <c r="C111" s="63"/>
      <c r="D111" s="63"/>
      <c r="E111" s="48">
        <v>286</v>
      </c>
      <c r="F111" s="229">
        <v>286</v>
      </c>
      <c r="G111" s="229">
        <v>154</v>
      </c>
      <c r="H111" s="229">
        <v>82</v>
      </c>
      <c r="I111" s="229">
        <v>32</v>
      </c>
      <c r="J111" s="229">
        <v>12</v>
      </c>
      <c r="K111" s="229">
        <v>4</v>
      </c>
      <c r="L111" s="229">
        <v>2</v>
      </c>
      <c r="M111" s="229" t="s">
        <v>313</v>
      </c>
      <c r="N111" s="229" t="s">
        <v>313</v>
      </c>
      <c r="O111" s="230">
        <v>282</v>
      </c>
      <c r="P111" s="230">
        <v>280</v>
      </c>
      <c r="Q111" s="230">
        <v>108</v>
      </c>
      <c r="R111" s="230">
        <v>98</v>
      </c>
      <c r="S111" s="230">
        <v>39</v>
      </c>
      <c r="T111" s="230">
        <v>26</v>
      </c>
      <c r="U111" s="230">
        <v>7</v>
      </c>
      <c r="V111" s="230">
        <v>2</v>
      </c>
      <c r="W111" s="230" t="s">
        <v>313</v>
      </c>
      <c r="X111" s="229">
        <v>2</v>
      </c>
      <c r="Y111" s="46"/>
      <c r="Z111" s="229">
        <v>4</v>
      </c>
      <c r="AA111" s="230">
        <v>6</v>
      </c>
      <c r="AB111" s="230">
        <v>-2</v>
      </c>
      <c r="AC111" s="229">
        <v>494</v>
      </c>
      <c r="AD111" s="229">
        <v>494</v>
      </c>
      <c r="AE111" s="229" t="s">
        <v>313</v>
      </c>
      <c r="AF111" s="230">
        <v>583</v>
      </c>
      <c r="AG111" s="230">
        <v>572</v>
      </c>
      <c r="AH111" s="229">
        <v>11</v>
      </c>
      <c r="AI111" s="229">
        <v>-89</v>
      </c>
      <c r="AJ111" s="230">
        <v>-78</v>
      </c>
      <c r="AK111" s="230">
        <v>-11</v>
      </c>
      <c r="AL111" s="232">
        <v>1.7272727272727273</v>
      </c>
      <c r="AM111" s="232">
        <v>2.0428571428571427</v>
      </c>
      <c r="AN111" s="233">
        <v>-0.31558441558441541</v>
      </c>
      <c r="AO111" s="47"/>
      <c r="AP111" s="41"/>
      <c r="AQ111" s="2" t="s">
        <v>35</v>
      </c>
      <c r="AR111" s="2"/>
    </row>
    <row r="112" spans="1:45" ht="17.100000000000001" customHeight="1">
      <c r="A112" s="63"/>
      <c r="B112" s="63" t="s">
        <v>36</v>
      </c>
      <c r="C112" s="63"/>
      <c r="D112" s="64" t="s">
        <v>593</v>
      </c>
      <c r="E112" s="48" t="s">
        <v>337</v>
      </c>
      <c r="F112" s="229" t="s">
        <v>337</v>
      </c>
      <c r="G112" s="229" t="s">
        <v>314</v>
      </c>
      <c r="H112" s="229" t="s">
        <v>314</v>
      </c>
      <c r="I112" s="229" t="s">
        <v>314</v>
      </c>
      <c r="J112" s="229" t="s">
        <v>314</v>
      </c>
      <c r="K112" s="229" t="s">
        <v>314</v>
      </c>
      <c r="L112" s="229" t="s">
        <v>314</v>
      </c>
      <c r="M112" s="229" t="s">
        <v>314</v>
      </c>
      <c r="N112" s="229" t="s">
        <v>314</v>
      </c>
      <c r="O112" s="230" t="s">
        <v>337</v>
      </c>
      <c r="P112" s="230" t="s">
        <v>337</v>
      </c>
      <c r="Q112" s="230" t="s">
        <v>337</v>
      </c>
      <c r="R112" s="230" t="s">
        <v>337</v>
      </c>
      <c r="S112" s="230" t="s">
        <v>337</v>
      </c>
      <c r="T112" s="230" t="s">
        <v>337</v>
      </c>
      <c r="U112" s="230" t="s">
        <v>337</v>
      </c>
      <c r="V112" s="230" t="s">
        <v>337</v>
      </c>
      <c r="W112" s="230" t="s">
        <v>337</v>
      </c>
      <c r="X112" s="229" t="s">
        <v>337</v>
      </c>
      <c r="Y112" s="46"/>
      <c r="Z112" s="229" t="s">
        <v>337</v>
      </c>
      <c r="AA112" s="230" t="s">
        <v>337</v>
      </c>
      <c r="AB112" s="229" t="s">
        <v>337</v>
      </c>
      <c r="AC112" s="229" t="s">
        <v>337</v>
      </c>
      <c r="AD112" s="229" t="s">
        <v>314</v>
      </c>
      <c r="AE112" s="229" t="s">
        <v>314</v>
      </c>
      <c r="AF112" s="230" t="s">
        <v>337</v>
      </c>
      <c r="AG112" s="230" t="s">
        <v>337</v>
      </c>
      <c r="AH112" s="229" t="s">
        <v>337</v>
      </c>
      <c r="AI112" s="229" t="s">
        <v>337</v>
      </c>
      <c r="AJ112" s="230" t="s">
        <v>337</v>
      </c>
      <c r="AK112" s="230" t="s">
        <v>337</v>
      </c>
      <c r="AL112" s="232" t="s">
        <v>337</v>
      </c>
      <c r="AM112" s="232" t="s">
        <v>337</v>
      </c>
      <c r="AN112" s="233" t="s">
        <v>337</v>
      </c>
      <c r="AO112" s="51"/>
      <c r="AP112" s="41"/>
      <c r="AQ112" s="2" t="s">
        <v>36</v>
      </c>
      <c r="AR112" s="2"/>
      <c r="AS112" s="8" t="s">
        <v>593</v>
      </c>
    </row>
    <row r="113" spans="1:45" ht="17.100000000000001" customHeight="1">
      <c r="A113" s="63"/>
      <c r="B113" s="63" t="s">
        <v>37</v>
      </c>
      <c r="C113" s="63"/>
      <c r="D113" s="64" t="s">
        <v>593</v>
      </c>
      <c r="E113" s="48">
        <v>25</v>
      </c>
      <c r="F113" s="229">
        <v>25</v>
      </c>
      <c r="G113" s="229">
        <v>10</v>
      </c>
      <c r="H113" s="229">
        <v>9</v>
      </c>
      <c r="I113" s="229">
        <v>2</v>
      </c>
      <c r="J113" s="229">
        <v>4</v>
      </c>
      <c r="K113" s="229" t="s">
        <v>313</v>
      </c>
      <c r="L113" s="229" t="s">
        <v>313</v>
      </c>
      <c r="M113" s="229" t="s">
        <v>313</v>
      </c>
      <c r="N113" s="229" t="s">
        <v>313</v>
      </c>
      <c r="O113" s="230">
        <v>41</v>
      </c>
      <c r="P113" s="230">
        <v>41</v>
      </c>
      <c r="Q113" s="230">
        <v>19</v>
      </c>
      <c r="R113" s="230">
        <v>18</v>
      </c>
      <c r="S113" s="230">
        <v>1</v>
      </c>
      <c r="T113" s="230">
        <v>2</v>
      </c>
      <c r="U113" s="230">
        <v>1</v>
      </c>
      <c r="V113" s="230" t="s">
        <v>313</v>
      </c>
      <c r="W113" s="230" t="s">
        <v>313</v>
      </c>
      <c r="X113" s="229" t="s">
        <v>313</v>
      </c>
      <c r="Y113" s="46"/>
      <c r="Z113" s="229">
        <v>-16</v>
      </c>
      <c r="AA113" s="230">
        <v>-16</v>
      </c>
      <c r="AB113" s="229" t="s">
        <v>313</v>
      </c>
      <c r="AC113" s="229">
        <v>50</v>
      </c>
      <c r="AD113" s="229">
        <v>50</v>
      </c>
      <c r="AE113" s="229" t="s">
        <v>313</v>
      </c>
      <c r="AF113" s="230">
        <v>71</v>
      </c>
      <c r="AG113" s="230">
        <v>71</v>
      </c>
      <c r="AH113" s="229" t="s">
        <v>313</v>
      </c>
      <c r="AI113" s="229">
        <v>-21</v>
      </c>
      <c r="AJ113" s="230">
        <v>-21</v>
      </c>
      <c r="AK113" s="230" t="s">
        <v>313</v>
      </c>
      <c r="AL113" s="232">
        <v>2</v>
      </c>
      <c r="AM113" s="232">
        <v>1.7317073170731707</v>
      </c>
      <c r="AN113" s="233">
        <v>0.26829268292682928</v>
      </c>
      <c r="AO113" s="51"/>
      <c r="AP113" s="41"/>
      <c r="AQ113" s="2" t="s">
        <v>37</v>
      </c>
      <c r="AR113" s="2"/>
      <c r="AS113" s="8" t="s">
        <v>593</v>
      </c>
    </row>
    <row r="114" spans="1:45" ht="17.100000000000001" customHeight="1">
      <c r="A114" s="63"/>
      <c r="B114" s="63" t="s">
        <v>38</v>
      </c>
      <c r="C114" s="63"/>
      <c r="D114" s="63"/>
      <c r="E114" s="48">
        <v>2416</v>
      </c>
      <c r="F114" s="229">
        <v>2410</v>
      </c>
      <c r="G114" s="229">
        <v>1119</v>
      </c>
      <c r="H114" s="229">
        <v>751</v>
      </c>
      <c r="I114" s="229">
        <v>296</v>
      </c>
      <c r="J114" s="229">
        <v>180</v>
      </c>
      <c r="K114" s="229">
        <v>53</v>
      </c>
      <c r="L114" s="229">
        <v>8</v>
      </c>
      <c r="M114" s="229">
        <v>3</v>
      </c>
      <c r="N114" s="229">
        <v>6</v>
      </c>
      <c r="O114" s="230">
        <v>2497</v>
      </c>
      <c r="P114" s="230">
        <v>2491</v>
      </c>
      <c r="Q114" s="230">
        <v>1070</v>
      </c>
      <c r="R114" s="230">
        <v>794</v>
      </c>
      <c r="S114" s="230">
        <v>350</v>
      </c>
      <c r="T114" s="230">
        <v>194</v>
      </c>
      <c r="U114" s="230">
        <v>70</v>
      </c>
      <c r="V114" s="230">
        <v>12</v>
      </c>
      <c r="W114" s="230">
        <v>1</v>
      </c>
      <c r="X114" s="229">
        <v>6</v>
      </c>
      <c r="Y114" s="43"/>
      <c r="Z114" s="229">
        <v>-81</v>
      </c>
      <c r="AA114" s="230">
        <v>-81</v>
      </c>
      <c r="AB114" s="230">
        <v>0</v>
      </c>
      <c r="AC114" s="229">
        <v>4699</v>
      </c>
      <c r="AD114" s="229">
        <v>4564</v>
      </c>
      <c r="AE114" s="229">
        <v>135</v>
      </c>
      <c r="AF114" s="230">
        <v>5021</v>
      </c>
      <c r="AG114" s="230">
        <v>4914</v>
      </c>
      <c r="AH114" s="230">
        <v>107</v>
      </c>
      <c r="AI114" s="229">
        <v>-322</v>
      </c>
      <c r="AJ114" s="230">
        <v>-350</v>
      </c>
      <c r="AK114" s="230">
        <v>28</v>
      </c>
      <c r="AL114" s="232">
        <v>1.8937759336099584</v>
      </c>
      <c r="AM114" s="232">
        <v>1.9727017262143718</v>
      </c>
      <c r="AN114" s="233">
        <v>-7.8925792604413347E-2</v>
      </c>
      <c r="AO114" s="47"/>
      <c r="AP114" s="41"/>
      <c r="AQ114" s="2" t="s">
        <v>38</v>
      </c>
      <c r="AR114" s="2"/>
    </row>
    <row r="115" spans="1:45" ht="17.100000000000001" customHeight="1">
      <c r="A115" s="63"/>
      <c r="B115" s="63"/>
      <c r="C115" s="63" t="s">
        <v>4</v>
      </c>
      <c r="D115" s="63"/>
      <c r="E115" s="48">
        <v>482</v>
      </c>
      <c r="F115" s="229">
        <v>481</v>
      </c>
      <c r="G115" s="229">
        <v>319</v>
      </c>
      <c r="H115" s="229">
        <v>100</v>
      </c>
      <c r="I115" s="229">
        <v>39</v>
      </c>
      <c r="J115" s="229">
        <v>20</v>
      </c>
      <c r="K115" s="229">
        <v>3</v>
      </c>
      <c r="L115" s="229" t="s">
        <v>313</v>
      </c>
      <c r="M115" s="229" t="s">
        <v>313</v>
      </c>
      <c r="N115" s="229">
        <v>1</v>
      </c>
      <c r="O115" s="230">
        <v>444</v>
      </c>
      <c r="P115" s="230">
        <v>444</v>
      </c>
      <c r="Q115" s="230">
        <v>266</v>
      </c>
      <c r="R115" s="230">
        <v>106</v>
      </c>
      <c r="S115" s="230">
        <v>45</v>
      </c>
      <c r="T115" s="230">
        <v>24</v>
      </c>
      <c r="U115" s="230">
        <v>3</v>
      </c>
      <c r="V115" s="230" t="s">
        <v>313</v>
      </c>
      <c r="W115" s="230" t="s">
        <v>313</v>
      </c>
      <c r="X115" s="229" t="s">
        <v>313</v>
      </c>
      <c r="Y115" s="43"/>
      <c r="Z115" s="230">
        <v>38</v>
      </c>
      <c r="AA115" s="230">
        <v>37</v>
      </c>
      <c r="AB115" s="230">
        <v>1</v>
      </c>
      <c r="AC115" s="229">
        <v>750</v>
      </c>
      <c r="AD115" s="229">
        <v>731</v>
      </c>
      <c r="AE115" s="229">
        <v>19</v>
      </c>
      <c r="AF115" s="230">
        <v>724</v>
      </c>
      <c r="AG115" s="230">
        <v>724</v>
      </c>
      <c r="AH115" s="230" t="s">
        <v>313</v>
      </c>
      <c r="AI115" s="230">
        <v>26</v>
      </c>
      <c r="AJ115" s="230">
        <v>7</v>
      </c>
      <c r="AK115" s="230">
        <v>19</v>
      </c>
      <c r="AL115" s="232">
        <v>1.5197505197505197</v>
      </c>
      <c r="AM115" s="232">
        <v>1.6306306306306306</v>
      </c>
      <c r="AN115" s="233">
        <v>-0.11088011088011096</v>
      </c>
      <c r="AO115" s="47"/>
      <c r="AP115" s="41"/>
      <c r="AQ115" s="2"/>
      <c r="AR115" s="2" t="s">
        <v>4</v>
      </c>
    </row>
    <row r="116" spans="1:45" ht="17.100000000000001" customHeight="1">
      <c r="A116" s="63"/>
      <c r="B116" s="63"/>
      <c r="C116" s="63" t="s">
        <v>5</v>
      </c>
      <c r="D116" s="63"/>
      <c r="E116" s="48">
        <v>417</v>
      </c>
      <c r="F116" s="229">
        <v>416</v>
      </c>
      <c r="G116" s="229">
        <v>185</v>
      </c>
      <c r="H116" s="229">
        <v>136</v>
      </c>
      <c r="I116" s="229">
        <v>50</v>
      </c>
      <c r="J116" s="229">
        <v>31</v>
      </c>
      <c r="K116" s="229">
        <v>10</v>
      </c>
      <c r="L116" s="229">
        <v>3</v>
      </c>
      <c r="M116" s="229">
        <v>1</v>
      </c>
      <c r="N116" s="229">
        <v>1</v>
      </c>
      <c r="O116" s="230">
        <v>483</v>
      </c>
      <c r="P116" s="230">
        <v>481</v>
      </c>
      <c r="Q116" s="230">
        <v>211</v>
      </c>
      <c r="R116" s="230">
        <v>154</v>
      </c>
      <c r="S116" s="230">
        <v>63</v>
      </c>
      <c r="T116" s="230">
        <v>32</v>
      </c>
      <c r="U116" s="230">
        <v>19</v>
      </c>
      <c r="V116" s="230">
        <v>1</v>
      </c>
      <c r="W116" s="230">
        <v>1</v>
      </c>
      <c r="X116" s="229">
        <v>2</v>
      </c>
      <c r="Y116" s="43"/>
      <c r="Z116" s="230">
        <v>-66</v>
      </c>
      <c r="AA116" s="230">
        <v>-65</v>
      </c>
      <c r="AB116" s="230">
        <v>-1</v>
      </c>
      <c r="AC116" s="229">
        <v>834</v>
      </c>
      <c r="AD116" s="229">
        <v>807</v>
      </c>
      <c r="AE116" s="229">
        <v>27</v>
      </c>
      <c r="AF116" s="230">
        <v>970</v>
      </c>
      <c r="AG116" s="230">
        <v>945</v>
      </c>
      <c r="AH116" s="230">
        <v>25</v>
      </c>
      <c r="AI116" s="230">
        <v>-136</v>
      </c>
      <c r="AJ116" s="230">
        <v>-138</v>
      </c>
      <c r="AK116" s="230">
        <v>2</v>
      </c>
      <c r="AL116" s="232">
        <v>1.9399038461538463</v>
      </c>
      <c r="AM116" s="232">
        <v>1.9646569646569647</v>
      </c>
      <c r="AN116" s="233">
        <v>-2.4753118503118454E-2</v>
      </c>
      <c r="AO116" s="47"/>
      <c r="AP116" s="41"/>
      <c r="AQ116" s="2"/>
      <c r="AR116" s="2" t="s">
        <v>5</v>
      </c>
    </row>
    <row r="117" spans="1:45" ht="17.100000000000001" customHeight="1">
      <c r="A117" s="63"/>
      <c r="B117" s="63"/>
      <c r="C117" s="63" t="s">
        <v>6</v>
      </c>
      <c r="D117" s="63"/>
      <c r="E117" s="48">
        <v>455</v>
      </c>
      <c r="F117" s="229">
        <v>455</v>
      </c>
      <c r="G117" s="229">
        <v>203</v>
      </c>
      <c r="H117" s="229">
        <v>149</v>
      </c>
      <c r="I117" s="229">
        <v>56</v>
      </c>
      <c r="J117" s="229">
        <v>31</v>
      </c>
      <c r="K117" s="229">
        <v>11</v>
      </c>
      <c r="L117" s="229">
        <v>3</v>
      </c>
      <c r="M117" s="229">
        <v>2</v>
      </c>
      <c r="N117" s="229" t="s">
        <v>313</v>
      </c>
      <c r="O117" s="230">
        <v>483</v>
      </c>
      <c r="P117" s="230">
        <v>483</v>
      </c>
      <c r="Q117" s="230">
        <v>207</v>
      </c>
      <c r="R117" s="230">
        <v>154</v>
      </c>
      <c r="S117" s="230">
        <v>69</v>
      </c>
      <c r="T117" s="230">
        <v>36</v>
      </c>
      <c r="U117" s="230">
        <v>13</v>
      </c>
      <c r="V117" s="230">
        <v>4</v>
      </c>
      <c r="W117" s="230" t="s">
        <v>313</v>
      </c>
      <c r="X117" s="229" t="s">
        <v>313</v>
      </c>
      <c r="Y117" s="46"/>
      <c r="Z117" s="230">
        <v>-28</v>
      </c>
      <c r="AA117" s="230">
        <v>-28</v>
      </c>
      <c r="AB117" s="230" t="s">
        <v>313</v>
      </c>
      <c r="AC117" s="229">
        <v>880</v>
      </c>
      <c r="AD117" s="229">
        <v>880</v>
      </c>
      <c r="AE117" s="229" t="s">
        <v>313</v>
      </c>
      <c r="AF117" s="230">
        <v>955</v>
      </c>
      <c r="AG117" s="230">
        <v>955</v>
      </c>
      <c r="AH117" s="229" t="s">
        <v>313</v>
      </c>
      <c r="AI117" s="230">
        <v>-75</v>
      </c>
      <c r="AJ117" s="230">
        <v>-75</v>
      </c>
      <c r="AK117" s="230" t="s">
        <v>313</v>
      </c>
      <c r="AL117" s="232">
        <v>1.9340659340659341</v>
      </c>
      <c r="AM117" s="232">
        <v>1.9772256728778468</v>
      </c>
      <c r="AN117" s="233">
        <v>-4.3159738811912707E-2</v>
      </c>
      <c r="AO117" s="47"/>
      <c r="AP117" s="41"/>
      <c r="AQ117" s="2"/>
      <c r="AR117" s="2" t="s">
        <v>6</v>
      </c>
    </row>
    <row r="118" spans="1:45" ht="17.100000000000001" customHeight="1">
      <c r="A118" s="63"/>
      <c r="B118" s="63"/>
      <c r="C118" s="63" t="s">
        <v>10</v>
      </c>
      <c r="D118" s="63"/>
      <c r="E118" s="48">
        <v>662</v>
      </c>
      <c r="F118" s="229">
        <v>659</v>
      </c>
      <c r="G118" s="229">
        <v>279</v>
      </c>
      <c r="H118" s="229">
        <v>220</v>
      </c>
      <c r="I118" s="229">
        <v>83</v>
      </c>
      <c r="J118" s="229">
        <v>59</v>
      </c>
      <c r="K118" s="229">
        <v>16</v>
      </c>
      <c r="L118" s="229">
        <v>2</v>
      </c>
      <c r="M118" s="229" t="s">
        <v>313</v>
      </c>
      <c r="N118" s="229">
        <v>3</v>
      </c>
      <c r="O118" s="230">
        <v>674</v>
      </c>
      <c r="P118" s="230">
        <v>671</v>
      </c>
      <c r="Q118" s="230">
        <v>252</v>
      </c>
      <c r="R118" s="230">
        <v>232</v>
      </c>
      <c r="S118" s="230">
        <v>110</v>
      </c>
      <c r="T118" s="230">
        <v>50</v>
      </c>
      <c r="U118" s="230">
        <v>22</v>
      </c>
      <c r="V118" s="230">
        <v>5</v>
      </c>
      <c r="W118" s="230" t="s">
        <v>313</v>
      </c>
      <c r="X118" s="229">
        <v>3</v>
      </c>
      <c r="Y118" s="43"/>
      <c r="Z118" s="230">
        <v>-12</v>
      </c>
      <c r="AA118" s="230">
        <v>-12</v>
      </c>
      <c r="AB118" s="230">
        <v>0</v>
      </c>
      <c r="AC118" s="229">
        <v>1367</v>
      </c>
      <c r="AD118" s="229">
        <v>1296</v>
      </c>
      <c r="AE118" s="229">
        <v>71</v>
      </c>
      <c r="AF118" s="230">
        <v>1450</v>
      </c>
      <c r="AG118" s="230">
        <v>1386</v>
      </c>
      <c r="AH118" s="230">
        <v>64</v>
      </c>
      <c r="AI118" s="230">
        <v>-83</v>
      </c>
      <c r="AJ118" s="230">
        <v>-90</v>
      </c>
      <c r="AK118" s="230">
        <v>7</v>
      </c>
      <c r="AL118" s="232">
        <v>1.9666160849772383</v>
      </c>
      <c r="AM118" s="232">
        <v>2.0655737704918034</v>
      </c>
      <c r="AN118" s="233">
        <v>-9.8957685514565075E-2</v>
      </c>
      <c r="AO118" s="47"/>
      <c r="AP118" s="41"/>
      <c r="AQ118" s="2"/>
      <c r="AR118" s="2" t="s">
        <v>10</v>
      </c>
    </row>
    <row r="119" spans="1:45" ht="17.100000000000001" customHeight="1">
      <c r="A119" s="63"/>
      <c r="B119" s="63"/>
      <c r="C119" s="63" t="s">
        <v>11</v>
      </c>
      <c r="D119" s="63"/>
      <c r="E119" s="48">
        <v>400</v>
      </c>
      <c r="F119" s="229">
        <v>399</v>
      </c>
      <c r="G119" s="229">
        <v>133</v>
      </c>
      <c r="H119" s="229">
        <v>146</v>
      </c>
      <c r="I119" s="229">
        <v>68</v>
      </c>
      <c r="J119" s="229">
        <v>39</v>
      </c>
      <c r="K119" s="229">
        <v>13</v>
      </c>
      <c r="L119" s="229" t="s">
        <v>313</v>
      </c>
      <c r="M119" s="229" t="s">
        <v>313</v>
      </c>
      <c r="N119" s="229">
        <v>1</v>
      </c>
      <c r="O119" s="230">
        <v>413</v>
      </c>
      <c r="P119" s="230">
        <v>412</v>
      </c>
      <c r="Q119" s="230">
        <v>134</v>
      </c>
      <c r="R119" s="230">
        <v>148</v>
      </c>
      <c r="S119" s="230">
        <v>63</v>
      </c>
      <c r="T119" s="230">
        <v>52</v>
      </c>
      <c r="U119" s="230">
        <v>13</v>
      </c>
      <c r="V119" s="230">
        <v>2</v>
      </c>
      <c r="W119" s="230" t="s">
        <v>313</v>
      </c>
      <c r="X119" s="229">
        <v>1</v>
      </c>
      <c r="Y119" s="46"/>
      <c r="Z119" s="230">
        <v>-13</v>
      </c>
      <c r="AA119" s="230">
        <v>-13</v>
      </c>
      <c r="AB119" s="230">
        <v>0</v>
      </c>
      <c r="AC119" s="229">
        <v>868</v>
      </c>
      <c r="AD119" s="229">
        <v>850</v>
      </c>
      <c r="AE119" s="229">
        <v>18</v>
      </c>
      <c r="AF119" s="230">
        <v>922</v>
      </c>
      <c r="AG119" s="230">
        <v>904</v>
      </c>
      <c r="AH119" s="229">
        <v>18</v>
      </c>
      <c r="AI119" s="230">
        <v>-54</v>
      </c>
      <c r="AJ119" s="230">
        <v>-54</v>
      </c>
      <c r="AK119" s="230">
        <v>0</v>
      </c>
      <c r="AL119" s="232">
        <v>2.1303258145363411</v>
      </c>
      <c r="AM119" s="232">
        <v>2.1941747572815533</v>
      </c>
      <c r="AN119" s="233">
        <v>-6.3848942745212245E-2</v>
      </c>
      <c r="AO119" s="47"/>
      <c r="AP119" s="41"/>
      <c r="AQ119" s="2"/>
      <c r="AR119" s="2" t="s">
        <v>11</v>
      </c>
    </row>
    <row r="120" spans="1:45" ht="17.100000000000001" customHeight="1">
      <c r="A120" s="63"/>
      <c r="B120" s="63" t="s">
        <v>39</v>
      </c>
      <c r="C120" s="63"/>
      <c r="D120" s="63"/>
      <c r="E120" s="48">
        <v>977</v>
      </c>
      <c r="F120" s="229">
        <v>977</v>
      </c>
      <c r="G120" s="229">
        <v>369</v>
      </c>
      <c r="H120" s="229">
        <v>328</v>
      </c>
      <c r="I120" s="229">
        <v>157</v>
      </c>
      <c r="J120" s="229">
        <v>86</v>
      </c>
      <c r="K120" s="229">
        <v>30</v>
      </c>
      <c r="L120" s="229">
        <v>7</v>
      </c>
      <c r="M120" s="229" t="s">
        <v>313</v>
      </c>
      <c r="N120" s="229" t="s">
        <v>313</v>
      </c>
      <c r="O120" s="230">
        <v>1060</v>
      </c>
      <c r="P120" s="230">
        <v>1060</v>
      </c>
      <c r="Q120" s="230">
        <v>384</v>
      </c>
      <c r="R120" s="230">
        <v>354</v>
      </c>
      <c r="S120" s="230">
        <v>169</v>
      </c>
      <c r="T120" s="230">
        <v>109</v>
      </c>
      <c r="U120" s="230">
        <v>35</v>
      </c>
      <c r="V120" s="230">
        <v>7</v>
      </c>
      <c r="W120" s="230">
        <v>2</v>
      </c>
      <c r="X120" s="229" t="s">
        <v>313</v>
      </c>
      <c r="Y120" s="43"/>
      <c r="Z120" s="229">
        <v>-83</v>
      </c>
      <c r="AA120" s="230">
        <v>-83</v>
      </c>
      <c r="AB120" s="230" t="s">
        <v>313</v>
      </c>
      <c r="AC120" s="229">
        <v>2032</v>
      </c>
      <c r="AD120" s="229">
        <v>2032</v>
      </c>
      <c r="AE120" s="229" t="s">
        <v>313</v>
      </c>
      <c r="AF120" s="230">
        <v>2266</v>
      </c>
      <c r="AG120" s="230">
        <v>2266</v>
      </c>
      <c r="AH120" s="230" t="s">
        <v>313</v>
      </c>
      <c r="AI120" s="229">
        <v>-234</v>
      </c>
      <c r="AJ120" s="230">
        <v>-234</v>
      </c>
      <c r="AK120" s="230" t="s">
        <v>313</v>
      </c>
      <c r="AL120" s="232">
        <v>2.0798362333674514</v>
      </c>
      <c r="AM120" s="232">
        <v>2.1377358490566039</v>
      </c>
      <c r="AN120" s="233">
        <v>-5.7899615689152473E-2</v>
      </c>
      <c r="AO120" s="47"/>
      <c r="AP120" s="41"/>
      <c r="AQ120" s="2" t="s">
        <v>39</v>
      </c>
      <c r="AR120" s="2"/>
    </row>
    <row r="121" spans="1:45" ht="17.100000000000001" customHeight="1">
      <c r="A121" s="63"/>
      <c r="B121" s="63"/>
      <c r="C121" s="63" t="s">
        <v>4</v>
      </c>
      <c r="D121" s="63"/>
      <c r="E121" s="48">
        <v>629</v>
      </c>
      <c r="F121" s="229">
        <v>629</v>
      </c>
      <c r="G121" s="229">
        <v>244</v>
      </c>
      <c r="H121" s="229">
        <v>198</v>
      </c>
      <c r="I121" s="229">
        <v>101</v>
      </c>
      <c r="J121" s="229">
        <v>63</v>
      </c>
      <c r="K121" s="229">
        <v>19</v>
      </c>
      <c r="L121" s="229">
        <v>4</v>
      </c>
      <c r="M121" s="229" t="s">
        <v>313</v>
      </c>
      <c r="N121" s="229" t="s">
        <v>313</v>
      </c>
      <c r="O121" s="230">
        <v>669</v>
      </c>
      <c r="P121" s="230">
        <v>669</v>
      </c>
      <c r="Q121" s="230">
        <v>243</v>
      </c>
      <c r="R121" s="230">
        <v>213</v>
      </c>
      <c r="S121" s="230">
        <v>107</v>
      </c>
      <c r="T121" s="230">
        <v>78</v>
      </c>
      <c r="U121" s="230">
        <v>24</v>
      </c>
      <c r="V121" s="230">
        <v>3</v>
      </c>
      <c r="W121" s="230">
        <v>1</v>
      </c>
      <c r="X121" s="229" t="s">
        <v>313</v>
      </c>
      <c r="Y121" s="46"/>
      <c r="Z121" s="230">
        <v>-40</v>
      </c>
      <c r="AA121" s="230">
        <v>-40</v>
      </c>
      <c r="AB121" s="230" t="s">
        <v>313</v>
      </c>
      <c r="AC121" s="229">
        <v>1314</v>
      </c>
      <c r="AD121" s="229">
        <v>1314</v>
      </c>
      <c r="AE121" s="229" t="s">
        <v>313</v>
      </c>
      <c r="AF121" s="230">
        <v>1447</v>
      </c>
      <c r="AG121" s="230">
        <v>1447</v>
      </c>
      <c r="AH121" s="229" t="s">
        <v>313</v>
      </c>
      <c r="AI121" s="230">
        <v>-133</v>
      </c>
      <c r="AJ121" s="230">
        <v>-133</v>
      </c>
      <c r="AK121" s="230" t="s">
        <v>313</v>
      </c>
      <c r="AL121" s="232">
        <v>2.0890302066772657</v>
      </c>
      <c r="AM121" s="232">
        <v>2.1629297458893872</v>
      </c>
      <c r="AN121" s="233">
        <v>-7.3899539212121557E-2</v>
      </c>
      <c r="AO121" s="47"/>
      <c r="AP121" s="41"/>
      <c r="AQ121" s="2"/>
      <c r="AR121" s="2" t="s">
        <v>4</v>
      </c>
    </row>
    <row r="122" spans="1:45" ht="17.100000000000001" customHeight="1">
      <c r="A122" s="63"/>
      <c r="B122" s="63"/>
      <c r="C122" s="63" t="s">
        <v>5</v>
      </c>
      <c r="D122" s="63"/>
      <c r="E122" s="48">
        <v>348</v>
      </c>
      <c r="F122" s="229">
        <v>348</v>
      </c>
      <c r="G122" s="229">
        <v>125</v>
      </c>
      <c r="H122" s="229">
        <v>130</v>
      </c>
      <c r="I122" s="229">
        <v>56</v>
      </c>
      <c r="J122" s="229">
        <v>23</v>
      </c>
      <c r="K122" s="229">
        <v>11</v>
      </c>
      <c r="L122" s="229">
        <v>3</v>
      </c>
      <c r="M122" s="229" t="s">
        <v>313</v>
      </c>
      <c r="N122" s="229" t="s">
        <v>313</v>
      </c>
      <c r="O122" s="230">
        <v>391</v>
      </c>
      <c r="P122" s="230">
        <v>391</v>
      </c>
      <c r="Q122" s="230">
        <v>141</v>
      </c>
      <c r="R122" s="230">
        <v>141</v>
      </c>
      <c r="S122" s="230">
        <v>62</v>
      </c>
      <c r="T122" s="230">
        <v>31</v>
      </c>
      <c r="U122" s="230">
        <v>11</v>
      </c>
      <c r="V122" s="230">
        <v>4</v>
      </c>
      <c r="W122" s="230">
        <v>1</v>
      </c>
      <c r="X122" s="229" t="s">
        <v>313</v>
      </c>
      <c r="Y122" s="43"/>
      <c r="Z122" s="230">
        <v>-43</v>
      </c>
      <c r="AA122" s="230">
        <v>-43</v>
      </c>
      <c r="AB122" s="230" t="s">
        <v>313</v>
      </c>
      <c r="AC122" s="229">
        <v>718</v>
      </c>
      <c r="AD122" s="229">
        <v>718</v>
      </c>
      <c r="AE122" s="229" t="s">
        <v>313</v>
      </c>
      <c r="AF122" s="230">
        <v>819</v>
      </c>
      <c r="AG122" s="230">
        <v>819</v>
      </c>
      <c r="AH122" s="230" t="s">
        <v>313</v>
      </c>
      <c r="AI122" s="230">
        <v>-101</v>
      </c>
      <c r="AJ122" s="230">
        <v>-101</v>
      </c>
      <c r="AK122" s="230" t="s">
        <v>313</v>
      </c>
      <c r="AL122" s="232">
        <v>2.0632183908045976</v>
      </c>
      <c r="AM122" s="232">
        <v>2.0946291560102304</v>
      </c>
      <c r="AN122" s="233">
        <v>-3.1410765205632796E-2</v>
      </c>
      <c r="AO122" s="47"/>
      <c r="AP122" s="41"/>
      <c r="AQ122" s="2"/>
      <c r="AR122" s="2" t="s">
        <v>5</v>
      </c>
    </row>
    <row r="123" spans="1:45" ht="17.100000000000001" customHeight="1">
      <c r="A123" s="63"/>
      <c r="B123" s="63" t="s">
        <v>40</v>
      </c>
      <c r="C123" s="63"/>
      <c r="D123" s="63"/>
      <c r="E123" s="48">
        <v>331</v>
      </c>
      <c r="F123" s="229">
        <v>330</v>
      </c>
      <c r="G123" s="229">
        <v>155</v>
      </c>
      <c r="H123" s="229">
        <v>105</v>
      </c>
      <c r="I123" s="229">
        <v>41</v>
      </c>
      <c r="J123" s="229">
        <v>23</v>
      </c>
      <c r="K123" s="229">
        <v>5</v>
      </c>
      <c r="L123" s="229">
        <v>1</v>
      </c>
      <c r="M123" s="229" t="s">
        <v>313</v>
      </c>
      <c r="N123" s="229">
        <v>1</v>
      </c>
      <c r="O123" s="230">
        <v>328</v>
      </c>
      <c r="P123" s="230">
        <v>327</v>
      </c>
      <c r="Q123" s="230">
        <v>128</v>
      </c>
      <c r="R123" s="230">
        <v>106</v>
      </c>
      <c r="S123" s="230">
        <v>54</v>
      </c>
      <c r="T123" s="230">
        <v>30</v>
      </c>
      <c r="U123" s="230">
        <v>7</v>
      </c>
      <c r="V123" s="230">
        <v>2</v>
      </c>
      <c r="W123" s="230" t="s">
        <v>313</v>
      </c>
      <c r="X123" s="229">
        <v>1</v>
      </c>
      <c r="Y123" s="43"/>
      <c r="Z123" s="229">
        <v>3</v>
      </c>
      <c r="AA123" s="230">
        <v>3</v>
      </c>
      <c r="AB123" s="230">
        <v>0</v>
      </c>
      <c r="AC123" s="229">
        <v>621</v>
      </c>
      <c r="AD123" s="229">
        <v>611</v>
      </c>
      <c r="AE123" s="229">
        <v>10</v>
      </c>
      <c r="AF123" s="230">
        <v>673</v>
      </c>
      <c r="AG123" s="230">
        <v>669</v>
      </c>
      <c r="AH123" s="230">
        <v>4</v>
      </c>
      <c r="AI123" s="229">
        <v>-52</v>
      </c>
      <c r="AJ123" s="230">
        <v>-58</v>
      </c>
      <c r="AK123" s="230">
        <v>6</v>
      </c>
      <c r="AL123" s="232">
        <v>1.8515151515151516</v>
      </c>
      <c r="AM123" s="232">
        <v>2.0458715596330275</v>
      </c>
      <c r="AN123" s="233">
        <v>-0.19435640811787591</v>
      </c>
      <c r="AO123" s="47"/>
      <c r="AP123" s="41"/>
      <c r="AQ123" s="2" t="s">
        <v>40</v>
      </c>
      <c r="AR123" s="2"/>
    </row>
    <row r="124" spans="1:45" ht="17.100000000000001" customHeight="1">
      <c r="A124" s="63"/>
      <c r="B124" s="63"/>
      <c r="C124" s="63" t="s">
        <v>4</v>
      </c>
      <c r="D124" s="63"/>
      <c r="E124" s="48">
        <v>201</v>
      </c>
      <c r="F124" s="229">
        <v>200</v>
      </c>
      <c r="G124" s="229">
        <v>90</v>
      </c>
      <c r="H124" s="229">
        <v>70</v>
      </c>
      <c r="I124" s="229">
        <v>24</v>
      </c>
      <c r="J124" s="229">
        <v>13</v>
      </c>
      <c r="K124" s="229">
        <v>2</v>
      </c>
      <c r="L124" s="229">
        <v>1</v>
      </c>
      <c r="M124" s="229" t="s">
        <v>313</v>
      </c>
      <c r="N124" s="229">
        <v>1</v>
      </c>
      <c r="O124" s="230">
        <v>215</v>
      </c>
      <c r="P124" s="230">
        <v>214</v>
      </c>
      <c r="Q124" s="230">
        <v>92</v>
      </c>
      <c r="R124" s="230">
        <v>69</v>
      </c>
      <c r="S124" s="230">
        <v>30</v>
      </c>
      <c r="T124" s="230">
        <v>18</v>
      </c>
      <c r="U124" s="230">
        <v>4</v>
      </c>
      <c r="V124" s="230">
        <v>1</v>
      </c>
      <c r="W124" s="230" t="s">
        <v>313</v>
      </c>
      <c r="X124" s="229">
        <v>1</v>
      </c>
      <c r="Y124" s="43"/>
      <c r="Z124" s="230">
        <v>-14</v>
      </c>
      <c r="AA124" s="230">
        <v>-14</v>
      </c>
      <c r="AB124" s="230">
        <v>0</v>
      </c>
      <c r="AC124" s="229">
        <v>380</v>
      </c>
      <c r="AD124" s="229">
        <v>370</v>
      </c>
      <c r="AE124" s="229">
        <v>10</v>
      </c>
      <c r="AF124" s="230">
        <v>422</v>
      </c>
      <c r="AG124" s="230">
        <v>418</v>
      </c>
      <c r="AH124" s="230">
        <v>4</v>
      </c>
      <c r="AI124" s="230">
        <v>-42</v>
      </c>
      <c r="AJ124" s="230">
        <v>-48</v>
      </c>
      <c r="AK124" s="230">
        <v>6</v>
      </c>
      <c r="AL124" s="232">
        <v>1.85</v>
      </c>
      <c r="AM124" s="232">
        <v>1.9532710280373833</v>
      </c>
      <c r="AN124" s="233">
        <v>-0.10327102803738319</v>
      </c>
      <c r="AO124" s="47"/>
      <c r="AP124" s="41"/>
      <c r="AQ124" s="2"/>
      <c r="AR124" s="2" t="s">
        <v>4</v>
      </c>
    </row>
    <row r="125" spans="1:45" ht="17.100000000000001" customHeight="1">
      <c r="A125" s="63"/>
      <c r="B125" s="63"/>
      <c r="C125" s="63" t="s">
        <v>5</v>
      </c>
      <c r="D125" s="63"/>
      <c r="E125" s="48">
        <v>130</v>
      </c>
      <c r="F125" s="229">
        <v>130</v>
      </c>
      <c r="G125" s="229">
        <v>65</v>
      </c>
      <c r="H125" s="229">
        <v>35</v>
      </c>
      <c r="I125" s="229">
        <v>17</v>
      </c>
      <c r="J125" s="229">
        <v>10</v>
      </c>
      <c r="K125" s="229">
        <v>3</v>
      </c>
      <c r="L125" s="229" t="s">
        <v>313</v>
      </c>
      <c r="M125" s="229" t="s">
        <v>313</v>
      </c>
      <c r="N125" s="229" t="s">
        <v>313</v>
      </c>
      <c r="O125" s="230">
        <v>113</v>
      </c>
      <c r="P125" s="230">
        <v>113</v>
      </c>
      <c r="Q125" s="230">
        <v>36</v>
      </c>
      <c r="R125" s="230">
        <v>37</v>
      </c>
      <c r="S125" s="230">
        <v>24</v>
      </c>
      <c r="T125" s="230">
        <v>12</v>
      </c>
      <c r="U125" s="230">
        <v>3</v>
      </c>
      <c r="V125" s="230">
        <v>1</v>
      </c>
      <c r="W125" s="230" t="s">
        <v>313</v>
      </c>
      <c r="X125" s="229" t="s">
        <v>313</v>
      </c>
      <c r="Y125" s="46"/>
      <c r="Z125" s="230">
        <v>17</v>
      </c>
      <c r="AA125" s="230">
        <v>17</v>
      </c>
      <c r="AB125" s="230" t="s">
        <v>313</v>
      </c>
      <c r="AC125" s="229">
        <v>241</v>
      </c>
      <c r="AD125" s="229">
        <v>241</v>
      </c>
      <c r="AE125" s="229" t="s">
        <v>313</v>
      </c>
      <c r="AF125" s="230">
        <v>251</v>
      </c>
      <c r="AG125" s="230">
        <v>251</v>
      </c>
      <c r="AH125" s="229" t="s">
        <v>313</v>
      </c>
      <c r="AI125" s="230">
        <v>-10</v>
      </c>
      <c r="AJ125" s="230">
        <v>-10</v>
      </c>
      <c r="AK125" s="230" t="s">
        <v>313</v>
      </c>
      <c r="AL125" s="232">
        <v>1.8538461538461539</v>
      </c>
      <c r="AM125" s="232">
        <v>2.2212389380530975</v>
      </c>
      <c r="AN125" s="233">
        <v>-0.36739278420694355</v>
      </c>
      <c r="AO125" s="47"/>
      <c r="AP125" s="41"/>
      <c r="AQ125" s="2"/>
      <c r="AR125" s="2" t="s">
        <v>5</v>
      </c>
    </row>
    <row r="126" spans="1:45" ht="17.100000000000001" customHeight="1">
      <c r="A126" s="63"/>
      <c r="B126" s="63" t="s">
        <v>41</v>
      </c>
      <c r="C126" s="63"/>
      <c r="D126" s="63"/>
      <c r="E126" s="48">
        <v>515</v>
      </c>
      <c r="F126" s="229">
        <v>514</v>
      </c>
      <c r="G126" s="229">
        <v>203</v>
      </c>
      <c r="H126" s="229">
        <v>205</v>
      </c>
      <c r="I126" s="229">
        <v>66</v>
      </c>
      <c r="J126" s="229">
        <v>31</v>
      </c>
      <c r="K126" s="229">
        <v>8</v>
      </c>
      <c r="L126" s="229">
        <v>1</v>
      </c>
      <c r="M126" s="229" t="s">
        <v>313</v>
      </c>
      <c r="N126" s="229">
        <v>1</v>
      </c>
      <c r="O126" s="230">
        <v>510</v>
      </c>
      <c r="P126" s="230">
        <v>510</v>
      </c>
      <c r="Q126" s="230">
        <v>209</v>
      </c>
      <c r="R126" s="230">
        <v>179</v>
      </c>
      <c r="S126" s="230">
        <v>76</v>
      </c>
      <c r="T126" s="230">
        <v>37</v>
      </c>
      <c r="U126" s="230">
        <v>8</v>
      </c>
      <c r="V126" s="230">
        <v>1</v>
      </c>
      <c r="W126" s="230" t="s">
        <v>313</v>
      </c>
      <c r="X126" s="229" t="s">
        <v>313</v>
      </c>
      <c r="Y126" s="43"/>
      <c r="Z126" s="229">
        <v>5</v>
      </c>
      <c r="AA126" s="230">
        <v>4</v>
      </c>
      <c r="AB126" s="230">
        <v>1</v>
      </c>
      <c r="AC126" s="229">
        <v>998</v>
      </c>
      <c r="AD126" s="229">
        <v>981</v>
      </c>
      <c r="AE126" s="229">
        <v>17</v>
      </c>
      <c r="AF126" s="230">
        <v>989</v>
      </c>
      <c r="AG126" s="230">
        <v>989</v>
      </c>
      <c r="AH126" s="230" t="s">
        <v>313</v>
      </c>
      <c r="AI126" s="229">
        <v>9</v>
      </c>
      <c r="AJ126" s="230">
        <v>-8</v>
      </c>
      <c r="AK126" s="230">
        <v>17</v>
      </c>
      <c r="AL126" s="232">
        <v>1.9085603112840468</v>
      </c>
      <c r="AM126" s="232">
        <v>1.9392156862745098</v>
      </c>
      <c r="AN126" s="233">
        <v>-3.0655374990463002E-2</v>
      </c>
      <c r="AO126" s="47"/>
      <c r="AP126" s="41"/>
      <c r="AQ126" s="2" t="s">
        <v>41</v>
      </c>
      <c r="AR126" s="2"/>
    </row>
    <row r="127" spans="1:45" ht="17.100000000000001" customHeight="1">
      <c r="A127" s="63"/>
      <c r="B127" s="63" t="s">
        <v>42</v>
      </c>
      <c r="C127" s="63"/>
      <c r="D127" s="63"/>
      <c r="E127" s="48" t="s">
        <v>313</v>
      </c>
      <c r="F127" s="229" t="s">
        <v>313</v>
      </c>
      <c r="G127" s="229" t="s">
        <v>313</v>
      </c>
      <c r="H127" s="229" t="s">
        <v>313</v>
      </c>
      <c r="I127" s="229" t="s">
        <v>313</v>
      </c>
      <c r="J127" s="229" t="s">
        <v>313</v>
      </c>
      <c r="K127" s="229" t="s">
        <v>313</v>
      </c>
      <c r="L127" s="229" t="s">
        <v>313</v>
      </c>
      <c r="M127" s="229" t="s">
        <v>313</v>
      </c>
      <c r="N127" s="229" t="s">
        <v>313</v>
      </c>
      <c r="O127" s="230" t="s">
        <v>313</v>
      </c>
      <c r="P127" s="230" t="s">
        <v>313</v>
      </c>
      <c r="Q127" s="230" t="s">
        <v>313</v>
      </c>
      <c r="R127" s="230" t="s">
        <v>313</v>
      </c>
      <c r="S127" s="230" t="s">
        <v>313</v>
      </c>
      <c r="T127" s="230" t="s">
        <v>313</v>
      </c>
      <c r="U127" s="230" t="s">
        <v>313</v>
      </c>
      <c r="V127" s="230" t="s">
        <v>313</v>
      </c>
      <c r="W127" s="230" t="s">
        <v>313</v>
      </c>
      <c r="X127" s="229" t="s">
        <v>313</v>
      </c>
      <c r="Y127" s="46"/>
      <c r="Z127" s="229" t="s">
        <v>313</v>
      </c>
      <c r="AA127" s="230" t="s">
        <v>313</v>
      </c>
      <c r="AB127" s="230" t="s">
        <v>313</v>
      </c>
      <c r="AC127" s="229" t="s">
        <v>313</v>
      </c>
      <c r="AD127" s="229" t="s">
        <v>313</v>
      </c>
      <c r="AE127" s="229" t="s">
        <v>313</v>
      </c>
      <c r="AF127" s="230" t="s">
        <v>313</v>
      </c>
      <c r="AG127" s="230" t="s">
        <v>313</v>
      </c>
      <c r="AH127" s="229" t="s">
        <v>313</v>
      </c>
      <c r="AI127" s="229" t="s">
        <v>313</v>
      </c>
      <c r="AJ127" s="230" t="s">
        <v>313</v>
      </c>
      <c r="AK127" s="230" t="s">
        <v>313</v>
      </c>
      <c r="AL127" s="232" t="s">
        <v>313</v>
      </c>
      <c r="AM127" s="232" t="s">
        <v>313</v>
      </c>
      <c r="AN127" s="233" t="s">
        <v>313</v>
      </c>
      <c r="AO127" s="51"/>
      <c r="AP127" s="41"/>
      <c r="AQ127" s="2" t="s">
        <v>42</v>
      </c>
      <c r="AR127" s="2"/>
    </row>
    <row r="128" spans="1:45" ht="17.100000000000001" customHeight="1">
      <c r="A128" s="63"/>
      <c r="B128" s="63" t="s">
        <v>43</v>
      </c>
      <c r="C128" s="63"/>
      <c r="D128" s="63"/>
      <c r="E128" s="48">
        <v>149</v>
      </c>
      <c r="F128" s="229">
        <v>148</v>
      </c>
      <c r="G128" s="229">
        <v>60</v>
      </c>
      <c r="H128" s="229">
        <v>45</v>
      </c>
      <c r="I128" s="229">
        <v>18</v>
      </c>
      <c r="J128" s="229">
        <v>18</v>
      </c>
      <c r="K128" s="229">
        <v>7</v>
      </c>
      <c r="L128" s="229" t="s">
        <v>313</v>
      </c>
      <c r="M128" s="229" t="s">
        <v>313</v>
      </c>
      <c r="N128" s="229">
        <v>1</v>
      </c>
      <c r="O128" s="230">
        <v>182</v>
      </c>
      <c r="P128" s="230">
        <v>182</v>
      </c>
      <c r="Q128" s="230">
        <v>79</v>
      </c>
      <c r="R128" s="230">
        <v>59</v>
      </c>
      <c r="S128" s="230">
        <v>22</v>
      </c>
      <c r="T128" s="230">
        <v>17</v>
      </c>
      <c r="U128" s="230">
        <v>4</v>
      </c>
      <c r="V128" s="230">
        <v>1</v>
      </c>
      <c r="W128" s="230" t="s">
        <v>313</v>
      </c>
      <c r="X128" s="229" t="s">
        <v>313</v>
      </c>
      <c r="Y128" s="46"/>
      <c r="Z128" s="229">
        <v>-33</v>
      </c>
      <c r="AA128" s="230">
        <v>-34</v>
      </c>
      <c r="AB128" s="230">
        <v>1</v>
      </c>
      <c r="AC128" s="229">
        <v>322</v>
      </c>
      <c r="AD128" s="229">
        <v>311</v>
      </c>
      <c r="AE128" s="229">
        <v>11</v>
      </c>
      <c r="AF128" s="230">
        <v>357</v>
      </c>
      <c r="AG128" s="230">
        <v>357</v>
      </c>
      <c r="AH128" s="229" t="s">
        <v>313</v>
      </c>
      <c r="AI128" s="229">
        <v>-35</v>
      </c>
      <c r="AJ128" s="230">
        <v>-46</v>
      </c>
      <c r="AK128" s="230">
        <v>11</v>
      </c>
      <c r="AL128" s="232">
        <v>2.1013513513513513</v>
      </c>
      <c r="AM128" s="232">
        <v>1.9615384615384615</v>
      </c>
      <c r="AN128" s="233">
        <v>0.13981288981288986</v>
      </c>
      <c r="AO128" s="47"/>
      <c r="AP128" s="41"/>
      <c r="AQ128" s="2" t="s">
        <v>43</v>
      </c>
      <c r="AR128" s="2"/>
    </row>
    <row r="129" spans="1:44" ht="17.100000000000001" customHeight="1">
      <c r="A129" s="63"/>
      <c r="B129" s="63" t="s">
        <v>44</v>
      </c>
      <c r="C129" s="63"/>
      <c r="D129" s="63"/>
      <c r="E129" s="48">
        <v>464</v>
      </c>
      <c r="F129" s="229">
        <v>460</v>
      </c>
      <c r="G129" s="229">
        <v>188</v>
      </c>
      <c r="H129" s="229">
        <v>174</v>
      </c>
      <c r="I129" s="229">
        <v>62</v>
      </c>
      <c r="J129" s="229">
        <v>29</v>
      </c>
      <c r="K129" s="229">
        <v>6</v>
      </c>
      <c r="L129" s="229" t="s">
        <v>313</v>
      </c>
      <c r="M129" s="229">
        <v>1</v>
      </c>
      <c r="N129" s="229">
        <v>4</v>
      </c>
      <c r="O129" s="230">
        <v>542</v>
      </c>
      <c r="P129" s="230">
        <v>539</v>
      </c>
      <c r="Q129" s="230">
        <v>233</v>
      </c>
      <c r="R129" s="230">
        <v>186</v>
      </c>
      <c r="S129" s="230">
        <v>78</v>
      </c>
      <c r="T129" s="230">
        <v>34</v>
      </c>
      <c r="U129" s="230">
        <v>7</v>
      </c>
      <c r="V129" s="230">
        <v>1</v>
      </c>
      <c r="W129" s="230" t="s">
        <v>313</v>
      </c>
      <c r="X129" s="229">
        <v>3</v>
      </c>
      <c r="Y129" s="43"/>
      <c r="Z129" s="229">
        <v>-78</v>
      </c>
      <c r="AA129" s="230">
        <v>-79</v>
      </c>
      <c r="AB129" s="230">
        <v>1</v>
      </c>
      <c r="AC129" s="229">
        <v>1001</v>
      </c>
      <c r="AD129" s="229">
        <v>875</v>
      </c>
      <c r="AE129" s="229">
        <v>126</v>
      </c>
      <c r="AF129" s="230">
        <v>1108</v>
      </c>
      <c r="AG129" s="230">
        <v>1016</v>
      </c>
      <c r="AH129" s="230">
        <v>92</v>
      </c>
      <c r="AI129" s="229">
        <v>-107</v>
      </c>
      <c r="AJ129" s="230">
        <v>-141</v>
      </c>
      <c r="AK129" s="230">
        <v>34</v>
      </c>
      <c r="AL129" s="232">
        <v>1.9021739130434783</v>
      </c>
      <c r="AM129" s="232">
        <v>1.8849721706864564</v>
      </c>
      <c r="AN129" s="233">
        <v>1.7201742357021876E-2</v>
      </c>
      <c r="AO129" s="47"/>
      <c r="AP129" s="41"/>
      <c r="AQ129" s="2" t="s">
        <v>44</v>
      </c>
      <c r="AR129" s="2"/>
    </row>
    <row r="130" spans="1:44" ht="17.100000000000001" customHeight="1">
      <c r="A130" s="63"/>
      <c r="B130" s="63"/>
      <c r="C130" s="63" t="s">
        <v>4</v>
      </c>
      <c r="D130" s="63"/>
      <c r="E130" s="48">
        <v>250</v>
      </c>
      <c r="F130" s="229">
        <v>249</v>
      </c>
      <c r="G130" s="229">
        <v>114</v>
      </c>
      <c r="H130" s="229">
        <v>89</v>
      </c>
      <c r="I130" s="229">
        <v>30</v>
      </c>
      <c r="J130" s="229">
        <v>13</v>
      </c>
      <c r="K130" s="229">
        <v>3</v>
      </c>
      <c r="L130" s="229" t="s">
        <v>313</v>
      </c>
      <c r="M130" s="229" t="s">
        <v>313</v>
      </c>
      <c r="N130" s="229">
        <v>1</v>
      </c>
      <c r="O130" s="230">
        <v>247</v>
      </c>
      <c r="P130" s="230">
        <v>246</v>
      </c>
      <c r="Q130" s="230">
        <v>108</v>
      </c>
      <c r="R130" s="230">
        <v>85</v>
      </c>
      <c r="S130" s="230">
        <v>37</v>
      </c>
      <c r="T130" s="230">
        <v>14</v>
      </c>
      <c r="U130" s="230">
        <v>2</v>
      </c>
      <c r="V130" s="230" t="s">
        <v>313</v>
      </c>
      <c r="W130" s="230" t="s">
        <v>313</v>
      </c>
      <c r="X130" s="229">
        <v>1</v>
      </c>
      <c r="Y130" s="43"/>
      <c r="Z130" s="230">
        <v>3</v>
      </c>
      <c r="AA130" s="230">
        <v>3</v>
      </c>
      <c r="AB130" s="230">
        <v>0</v>
      </c>
      <c r="AC130" s="229">
        <v>493</v>
      </c>
      <c r="AD130" s="229">
        <v>449</v>
      </c>
      <c r="AE130" s="229">
        <v>44</v>
      </c>
      <c r="AF130" s="230">
        <v>502</v>
      </c>
      <c r="AG130" s="230">
        <v>455</v>
      </c>
      <c r="AH130" s="230">
        <v>47</v>
      </c>
      <c r="AI130" s="230">
        <v>-9</v>
      </c>
      <c r="AJ130" s="230">
        <v>-6</v>
      </c>
      <c r="AK130" s="230">
        <v>-3</v>
      </c>
      <c r="AL130" s="232">
        <v>1.8032128514056225</v>
      </c>
      <c r="AM130" s="232">
        <v>1.8495934959349594</v>
      </c>
      <c r="AN130" s="233">
        <v>-4.6380644529336879E-2</v>
      </c>
      <c r="AO130" s="47"/>
      <c r="AP130" s="41"/>
      <c r="AQ130" s="2"/>
      <c r="AR130" s="2" t="s">
        <v>4</v>
      </c>
    </row>
    <row r="131" spans="1:44" ht="17.100000000000001" customHeight="1">
      <c r="A131" s="63"/>
      <c r="B131" s="63"/>
      <c r="C131" s="63" t="s">
        <v>5</v>
      </c>
      <c r="D131" s="63"/>
      <c r="E131" s="48">
        <v>214</v>
      </c>
      <c r="F131" s="229">
        <v>211</v>
      </c>
      <c r="G131" s="229">
        <v>74</v>
      </c>
      <c r="H131" s="229">
        <v>85</v>
      </c>
      <c r="I131" s="229">
        <v>32</v>
      </c>
      <c r="J131" s="229">
        <v>16</v>
      </c>
      <c r="K131" s="229">
        <v>3</v>
      </c>
      <c r="L131" s="229" t="s">
        <v>313</v>
      </c>
      <c r="M131" s="229">
        <v>1</v>
      </c>
      <c r="N131" s="229">
        <v>3</v>
      </c>
      <c r="O131" s="230">
        <v>295</v>
      </c>
      <c r="P131" s="230">
        <v>293</v>
      </c>
      <c r="Q131" s="230">
        <v>125</v>
      </c>
      <c r="R131" s="230">
        <v>101</v>
      </c>
      <c r="S131" s="230">
        <v>41</v>
      </c>
      <c r="T131" s="230">
        <v>20</v>
      </c>
      <c r="U131" s="230">
        <v>5</v>
      </c>
      <c r="V131" s="230">
        <v>1</v>
      </c>
      <c r="W131" s="230" t="s">
        <v>313</v>
      </c>
      <c r="X131" s="229">
        <v>2</v>
      </c>
      <c r="Y131" s="46"/>
      <c r="Z131" s="230">
        <v>-81</v>
      </c>
      <c r="AA131" s="230">
        <v>-82</v>
      </c>
      <c r="AB131" s="230">
        <v>1</v>
      </c>
      <c r="AC131" s="229">
        <v>508</v>
      </c>
      <c r="AD131" s="229">
        <v>426</v>
      </c>
      <c r="AE131" s="229">
        <v>82</v>
      </c>
      <c r="AF131" s="230">
        <v>606</v>
      </c>
      <c r="AG131" s="230">
        <v>561</v>
      </c>
      <c r="AH131" s="229">
        <v>45</v>
      </c>
      <c r="AI131" s="230">
        <v>-98</v>
      </c>
      <c r="AJ131" s="230">
        <v>-135</v>
      </c>
      <c r="AK131" s="230">
        <v>37</v>
      </c>
      <c r="AL131" s="232">
        <v>2.0189573459715642</v>
      </c>
      <c r="AM131" s="232">
        <v>1.9146757679180888</v>
      </c>
      <c r="AN131" s="233">
        <v>0.10428157805347538</v>
      </c>
      <c r="AO131" s="47"/>
      <c r="AP131" s="41"/>
      <c r="AQ131" s="2"/>
      <c r="AR131" s="2" t="s">
        <v>5</v>
      </c>
    </row>
    <row r="132" spans="1:44" ht="17.100000000000001" customHeight="1">
      <c r="A132" s="63"/>
      <c r="B132" s="63" t="s">
        <v>45</v>
      </c>
      <c r="C132" s="63"/>
      <c r="D132" s="63"/>
      <c r="E132" s="48">
        <v>1964</v>
      </c>
      <c r="F132" s="229">
        <v>1960</v>
      </c>
      <c r="G132" s="229">
        <v>746</v>
      </c>
      <c r="H132" s="229">
        <v>709</v>
      </c>
      <c r="I132" s="229">
        <v>279</v>
      </c>
      <c r="J132" s="229">
        <v>168</v>
      </c>
      <c r="K132" s="229">
        <v>42</v>
      </c>
      <c r="L132" s="229">
        <v>12</v>
      </c>
      <c r="M132" s="229">
        <v>4</v>
      </c>
      <c r="N132" s="229">
        <v>4</v>
      </c>
      <c r="O132" s="230">
        <v>2186</v>
      </c>
      <c r="P132" s="230">
        <v>2182</v>
      </c>
      <c r="Q132" s="230">
        <v>774</v>
      </c>
      <c r="R132" s="230">
        <v>779</v>
      </c>
      <c r="S132" s="230">
        <v>362</v>
      </c>
      <c r="T132" s="230">
        <v>185</v>
      </c>
      <c r="U132" s="230">
        <v>65</v>
      </c>
      <c r="V132" s="230">
        <v>13</v>
      </c>
      <c r="W132" s="230">
        <v>4</v>
      </c>
      <c r="X132" s="229">
        <v>4</v>
      </c>
      <c r="Y132" s="43"/>
      <c r="Z132" s="229">
        <v>-222</v>
      </c>
      <c r="AA132" s="230">
        <v>-222</v>
      </c>
      <c r="AB132" s="230">
        <v>0</v>
      </c>
      <c r="AC132" s="229">
        <v>4118</v>
      </c>
      <c r="AD132" s="229">
        <v>3985</v>
      </c>
      <c r="AE132" s="229">
        <v>133</v>
      </c>
      <c r="AF132" s="230">
        <v>4749</v>
      </c>
      <c r="AG132" s="230">
        <v>4590</v>
      </c>
      <c r="AH132" s="230">
        <v>159</v>
      </c>
      <c r="AI132" s="229">
        <v>-631</v>
      </c>
      <c r="AJ132" s="230">
        <v>-605</v>
      </c>
      <c r="AK132" s="230">
        <v>-26</v>
      </c>
      <c r="AL132" s="232">
        <v>2.0331632653061225</v>
      </c>
      <c r="AM132" s="232">
        <v>2.1035747021081574</v>
      </c>
      <c r="AN132" s="233">
        <v>-7.0411436802034988E-2</v>
      </c>
      <c r="AO132" s="47"/>
      <c r="AP132" s="41"/>
      <c r="AQ132" s="2" t="s">
        <v>45</v>
      </c>
      <c r="AR132" s="2"/>
    </row>
    <row r="133" spans="1:44" ht="17.100000000000001" customHeight="1">
      <c r="A133" s="63"/>
      <c r="B133" s="63"/>
      <c r="C133" s="63" t="s">
        <v>4</v>
      </c>
      <c r="D133" s="63"/>
      <c r="E133" s="48">
        <v>520</v>
      </c>
      <c r="F133" s="229">
        <v>517</v>
      </c>
      <c r="G133" s="229">
        <v>245</v>
      </c>
      <c r="H133" s="229">
        <v>159</v>
      </c>
      <c r="I133" s="229">
        <v>64</v>
      </c>
      <c r="J133" s="229">
        <v>40</v>
      </c>
      <c r="K133" s="229">
        <v>8</v>
      </c>
      <c r="L133" s="229">
        <v>1</v>
      </c>
      <c r="M133" s="229" t="s">
        <v>313</v>
      </c>
      <c r="N133" s="229">
        <v>3</v>
      </c>
      <c r="O133" s="230">
        <v>575</v>
      </c>
      <c r="P133" s="230">
        <v>572</v>
      </c>
      <c r="Q133" s="230">
        <v>257</v>
      </c>
      <c r="R133" s="230">
        <v>166</v>
      </c>
      <c r="S133" s="230">
        <v>98</v>
      </c>
      <c r="T133" s="230">
        <v>37</v>
      </c>
      <c r="U133" s="230">
        <v>11</v>
      </c>
      <c r="V133" s="230">
        <v>3</v>
      </c>
      <c r="W133" s="230" t="s">
        <v>313</v>
      </c>
      <c r="X133" s="229">
        <v>3</v>
      </c>
      <c r="Y133" s="43"/>
      <c r="Z133" s="230">
        <v>-55</v>
      </c>
      <c r="AA133" s="230">
        <v>-55</v>
      </c>
      <c r="AB133" s="230">
        <v>0</v>
      </c>
      <c r="AC133" s="229">
        <v>1076</v>
      </c>
      <c r="AD133" s="229">
        <v>961</v>
      </c>
      <c r="AE133" s="229">
        <v>115</v>
      </c>
      <c r="AF133" s="230">
        <v>1245</v>
      </c>
      <c r="AG133" s="230">
        <v>1104</v>
      </c>
      <c r="AH133" s="230">
        <v>141</v>
      </c>
      <c r="AI133" s="230">
        <v>-169</v>
      </c>
      <c r="AJ133" s="230">
        <v>-143</v>
      </c>
      <c r="AK133" s="230">
        <v>-26</v>
      </c>
      <c r="AL133" s="232">
        <v>1.8588007736943908</v>
      </c>
      <c r="AM133" s="232">
        <v>1.93006993006993</v>
      </c>
      <c r="AN133" s="233">
        <v>-7.1269156375539211E-2</v>
      </c>
      <c r="AO133" s="47"/>
      <c r="AP133" s="41"/>
      <c r="AQ133" s="2"/>
      <c r="AR133" s="2" t="s">
        <v>4</v>
      </c>
    </row>
    <row r="134" spans="1:44" ht="17.100000000000001" customHeight="1">
      <c r="A134" s="63"/>
      <c r="B134" s="63"/>
      <c r="C134" s="63" t="s">
        <v>5</v>
      </c>
      <c r="D134" s="63"/>
      <c r="E134" s="48">
        <v>199</v>
      </c>
      <c r="F134" s="229">
        <v>198</v>
      </c>
      <c r="G134" s="229">
        <v>67</v>
      </c>
      <c r="H134" s="229">
        <v>82</v>
      </c>
      <c r="I134" s="229">
        <v>31</v>
      </c>
      <c r="J134" s="229">
        <v>15</v>
      </c>
      <c r="K134" s="229">
        <v>1</v>
      </c>
      <c r="L134" s="229">
        <v>1</v>
      </c>
      <c r="M134" s="229">
        <v>1</v>
      </c>
      <c r="N134" s="229">
        <v>1</v>
      </c>
      <c r="O134" s="230">
        <v>224</v>
      </c>
      <c r="P134" s="230">
        <v>223</v>
      </c>
      <c r="Q134" s="230">
        <v>65</v>
      </c>
      <c r="R134" s="230">
        <v>88</v>
      </c>
      <c r="S134" s="230">
        <v>38</v>
      </c>
      <c r="T134" s="230">
        <v>22</v>
      </c>
      <c r="U134" s="230">
        <v>9</v>
      </c>
      <c r="V134" s="230">
        <v>1</v>
      </c>
      <c r="W134" s="230" t="s">
        <v>313</v>
      </c>
      <c r="X134" s="229">
        <v>1</v>
      </c>
      <c r="Y134" s="46"/>
      <c r="Z134" s="230">
        <v>-25</v>
      </c>
      <c r="AA134" s="230">
        <v>-25</v>
      </c>
      <c r="AB134" s="230">
        <v>0</v>
      </c>
      <c r="AC134" s="229">
        <v>420</v>
      </c>
      <c r="AD134" s="229">
        <v>402</v>
      </c>
      <c r="AE134" s="229">
        <v>18</v>
      </c>
      <c r="AF134" s="230">
        <v>512</v>
      </c>
      <c r="AG134" s="230">
        <v>494</v>
      </c>
      <c r="AH134" s="229">
        <v>18</v>
      </c>
      <c r="AI134" s="230">
        <v>-92</v>
      </c>
      <c r="AJ134" s="230">
        <v>-92</v>
      </c>
      <c r="AK134" s="230">
        <v>0</v>
      </c>
      <c r="AL134" s="232">
        <v>2.0303030303030303</v>
      </c>
      <c r="AM134" s="232">
        <v>2.2152466367713006</v>
      </c>
      <c r="AN134" s="233">
        <v>-0.18494360646827035</v>
      </c>
      <c r="AO134" s="47"/>
      <c r="AP134" s="41"/>
      <c r="AQ134" s="2"/>
      <c r="AR134" s="2" t="s">
        <v>5</v>
      </c>
    </row>
    <row r="135" spans="1:44" ht="17.100000000000001" customHeight="1">
      <c r="A135" s="63"/>
      <c r="B135" s="63"/>
      <c r="C135" s="63" t="s">
        <v>6</v>
      </c>
      <c r="D135" s="63"/>
      <c r="E135" s="48">
        <v>501</v>
      </c>
      <c r="F135" s="229">
        <v>501</v>
      </c>
      <c r="G135" s="229">
        <v>173</v>
      </c>
      <c r="H135" s="229">
        <v>187</v>
      </c>
      <c r="I135" s="229">
        <v>65</v>
      </c>
      <c r="J135" s="229">
        <v>56</v>
      </c>
      <c r="K135" s="229">
        <v>15</v>
      </c>
      <c r="L135" s="229">
        <v>5</v>
      </c>
      <c r="M135" s="229" t="s">
        <v>313</v>
      </c>
      <c r="N135" s="229" t="s">
        <v>313</v>
      </c>
      <c r="O135" s="230">
        <v>562</v>
      </c>
      <c r="P135" s="230">
        <v>562</v>
      </c>
      <c r="Q135" s="230">
        <v>203</v>
      </c>
      <c r="R135" s="230">
        <v>192</v>
      </c>
      <c r="S135" s="230">
        <v>82</v>
      </c>
      <c r="T135" s="230">
        <v>59</v>
      </c>
      <c r="U135" s="230">
        <v>21</v>
      </c>
      <c r="V135" s="230">
        <v>5</v>
      </c>
      <c r="W135" s="230" t="s">
        <v>313</v>
      </c>
      <c r="X135" s="229" t="s">
        <v>313</v>
      </c>
      <c r="Y135" s="46"/>
      <c r="Z135" s="230">
        <v>-61</v>
      </c>
      <c r="AA135" s="230">
        <v>-61</v>
      </c>
      <c r="AB135" s="230" t="s">
        <v>313</v>
      </c>
      <c r="AC135" s="229">
        <v>1071</v>
      </c>
      <c r="AD135" s="229">
        <v>1071</v>
      </c>
      <c r="AE135" s="229" t="s">
        <v>313</v>
      </c>
      <c r="AF135" s="230">
        <v>1204</v>
      </c>
      <c r="AG135" s="230">
        <v>1204</v>
      </c>
      <c r="AH135" s="229" t="s">
        <v>313</v>
      </c>
      <c r="AI135" s="230">
        <v>-133</v>
      </c>
      <c r="AJ135" s="230">
        <v>-133</v>
      </c>
      <c r="AK135" s="230" t="s">
        <v>313</v>
      </c>
      <c r="AL135" s="232">
        <v>2.1377245508982035</v>
      </c>
      <c r="AM135" s="232">
        <v>2.1423487544483986</v>
      </c>
      <c r="AN135" s="233">
        <v>-4.6242035501951051E-3</v>
      </c>
      <c r="AO135" s="47"/>
      <c r="AP135" s="41"/>
      <c r="AQ135" s="2"/>
      <c r="AR135" s="2" t="s">
        <v>6</v>
      </c>
    </row>
    <row r="136" spans="1:44" ht="17.100000000000001" customHeight="1">
      <c r="A136" s="63"/>
      <c r="B136" s="63"/>
      <c r="C136" s="63" t="s">
        <v>10</v>
      </c>
      <c r="D136" s="63"/>
      <c r="E136" s="48">
        <v>601</v>
      </c>
      <c r="F136" s="229">
        <v>601</v>
      </c>
      <c r="G136" s="229">
        <v>224</v>
      </c>
      <c r="H136" s="229">
        <v>217</v>
      </c>
      <c r="I136" s="229">
        <v>93</v>
      </c>
      <c r="J136" s="229">
        <v>48</v>
      </c>
      <c r="K136" s="229">
        <v>12</v>
      </c>
      <c r="L136" s="229">
        <v>5</v>
      </c>
      <c r="M136" s="229">
        <v>2</v>
      </c>
      <c r="N136" s="229" t="s">
        <v>313</v>
      </c>
      <c r="O136" s="230">
        <v>673</v>
      </c>
      <c r="P136" s="230">
        <v>673</v>
      </c>
      <c r="Q136" s="230">
        <v>221</v>
      </c>
      <c r="R136" s="230">
        <v>271</v>
      </c>
      <c r="S136" s="230">
        <v>112</v>
      </c>
      <c r="T136" s="230">
        <v>45</v>
      </c>
      <c r="U136" s="230">
        <v>19</v>
      </c>
      <c r="V136" s="230">
        <v>2</v>
      </c>
      <c r="W136" s="230">
        <v>3</v>
      </c>
      <c r="X136" s="229" t="s">
        <v>313</v>
      </c>
      <c r="Y136" s="46"/>
      <c r="Z136" s="230">
        <v>-72</v>
      </c>
      <c r="AA136" s="230">
        <v>-72</v>
      </c>
      <c r="AB136" s="230" t="s">
        <v>313</v>
      </c>
      <c r="AC136" s="229">
        <v>1235</v>
      </c>
      <c r="AD136" s="229">
        <v>1235</v>
      </c>
      <c r="AE136" s="229" t="s">
        <v>313</v>
      </c>
      <c r="AF136" s="230">
        <v>1408</v>
      </c>
      <c r="AG136" s="230">
        <v>1408</v>
      </c>
      <c r="AH136" s="229" t="s">
        <v>313</v>
      </c>
      <c r="AI136" s="230">
        <v>-173</v>
      </c>
      <c r="AJ136" s="230">
        <v>-173</v>
      </c>
      <c r="AK136" s="230" t="s">
        <v>313</v>
      </c>
      <c r="AL136" s="232">
        <v>2.0549084858569051</v>
      </c>
      <c r="AM136" s="232">
        <v>2.0921248142644875</v>
      </c>
      <c r="AN136" s="233">
        <v>-3.7216328407582377E-2</v>
      </c>
      <c r="AO136" s="47"/>
      <c r="AP136" s="41"/>
      <c r="AQ136" s="2"/>
      <c r="AR136" s="2" t="s">
        <v>10</v>
      </c>
    </row>
    <row r="137" spans="1:44" ht="17.100000000000001" customHeight="1">
      <c r="A137" s="63"/>
      <c r="B137" s="63"/>
      <c r="C137" s="63" t="s">
        <v>11</v>
      </c>
      <c r="D137" s="63"/>
      <c r="E137" s="48">
        <v>143</v>
      </c>
      <c r="F137" s="229">
        <v>143</v>
      </c>
      <c r="G137" s="229">
        <v>37</v>
      </c>
      <c r="H137" s="229">
        <v>64</v>
      </c>
      <c r="I137" s="229">
        <v>26</v>
      </c>
      <c r="J137" s="229">
        <v>9</v>
      </c>
      <c r="K137" s="229">
        <v>6</v>
      </c>
      <c r="L137" s="229" t="s">
        <v>313</v>
      </c>
      <c r="M137" s="229">
        <v>1</v>
      </c>
      <c r="N137" s="229" t="s">
        <v>313</v>
      </c>
      <c r="O137" s="230">
        <v>152</v>
      </c>
      <c r="P137" s="230">
        <v>152</v>
      </c>
      <c r="Q137" s="230">
        <v>28</v>
      </c>
      <c r="R137" s="230">
        <v>62</v>
      </c>
      <c r="S137" s="230">
        <v>32</v>
      </c>
      <c r="T137" s="230">
        <v>22</v>
      </c>
      <c r="U137" s="230">
        <v>5</v>
      </c>
      <c r="V137" s="230">
        <v>2</v>
      </c>
      <c r="W137" s="230">
        <v>1</v>
      </c>
      <c r="X137" s="229" t="s">
        <v>313</v>
      </c>
      <c r="Y137" s="46"/>
      <c r="Z137" s="230">
        <v>-9</v>
      </c>
      <c r="AA137" s="230">
        <v>-9</v>
      </c>
      <c r="AB137" s="230" t="s">
        <v>313</v>
      </c>
      <c r="AC137" s="229">
        <v>316</v>
      </c>
      <c r="AD137" s="229">
        <v>316</v>
      </c>
      <c r="AE137" s="229" t="s">
        <v>313</v>
      </c>
      <c r="AF137" s="230">
        <v>380</v>
      </c>
      <c r="AG137" s="230">
        <v>380</v>
      </c>
      <c r="AH137" s="229" t="s">
        <v>313</v>
      </c>
      <c r="AI137" s="230">
        <v>-64</v>
      </c>
      <c r="AJ137" s="230">
        <v>-64</v>
      </c>
      <c r="AK137" s="230" t="s">
        <v>313</v>
      </c>
      <c r="AL137" s="232">
        <v>2.2097902097902096</v>
      </c>
      <c r="AM137" s="232">
        <v>2.5</v>
      </c>
      <c r="AN137" s="233">
        <v>-0.29020979020979043</v>
      </c>
      <c r="AO137" s="47"/>
      <c r="AP137" s="41"/>
      <c r="AQ137" s="2"/>
      <c r="AR137" s="2" t="s">
        <v>11</v>
      </c>
    </row>
    <row r="138" spans="1:44" ht="17.100000000000001" customHeight="1">
      <c r="A138" s="63"/>
      <c r="B138" s="63" t="s">
        <v>46</v>
      </c>
      <c r="C138" s="63"/>
      <c r="D138" s="63"/>
      <c r="E138" s="48">
        <v>845</v>
      </c>
      <c r="F138" s="229">
        <v>821</v>
      </c>
      <c r="G138" s="229">
        <v>240</v>
      </c>
      <c r="H138" s="229">
        <v>349</v>
      </c>
      <c r="I138" s="229">
        <v>155</v>
      </c>
      <c r="J138" s="229">
        <v>52</v>
      </c>
      <c r="K138" s="229">
        <v>20</v>
      </c>
      <c r="L138" s="229">
        <v>2</v>
      </c>
      <c r="M138" s="229">
        <v>3</v>
      </c>
      <c r="N138" s="229">
        <v>24</v>
      </c>
      <c r="O138" s="230">
        <v>927</v>
      </c>
      <c r="P138" s="230">
        <v>926</v>
      </c>
      <c r="Q138" s="230">
        <v>223</v>
      </c>
      <c r="R138" s="230">
        <v>408</v>
      </c>
      <c r="S138" s="230">
        <v>177</v>
      </c>
      <c r="T138" s="230">
        <v>87</v>
      </c>
      <c r="U138" s="230">
        <v>22</v>
      </c>
      <c r="V138" s="230">
        <v>6</v>
      </c>
      <c r="W138" s="230">
        <v>3</v>
      </c>
      <c r="X138" s="229">
        <v>1</v>
      </c>
      <c r="Y138" s="43"/>
      <c r="Z138" s="229">
        <v>-82</v>
      </c>
      <c r="AA138" s="230">
        <v>-105</v>
      </c>
      <c r="AB138" s="230">
        <v>23</v>
      </c>
      <c r="AC138" s="229">
        <v>1832</v>
      </c>
      <c r="AD138" s="229">
        <v>1745</v>
      </c>
      <c r="AE138" s="229">
        <v>87</v>
      </c>
      <c r="AF138" s="230">
        <v>2132</v>
      </c>
      <c r="AG138" s="230">
        <v>2085</v>
      </c>
      <c r="AH138" s="230">
        <v>47</v>
      </c>
      <c r="AI138" s="229">
        <v>-300</v>
      </c>
      <c r="AJ138" s="229">
        <v>-340</v>
      </c>
      <c r="AK138" s="229">
        <v>40</v>
      </c>
      <c r="AL138" s="232">
        <v>2.1254567600487211</v>
      </c>
      <c r="AM138" s="232">
        <v>2.2516198704103672</v>
      </c>
      <c r="AN138" s="233">
        <v>-0.12616311036164607</v>
      </c>
      <c r="AO138" s="47"/>
      <c r="AP138" s="41"/>
      <c r="AQ138" s="2" t="s">
        <v>46</v>
      </c>
      <c r="AR138" s="2"/>
    </row>
    <row r="139" spans="1:44" ht="17.100000000000001" customHeight="1">
      <c r="A139" s="63"/>
      <c r="B139" s="63"/>
      <c r="C139" s="63" t="s">
        <v>4</v>
      </c>
      <c r="D139" s="63"/>
      <c r="E139" s="48">
        <v>579</v>
      </c>
      <c r="F139" s="229">
        <v>579</v>
      </c>
      <c r="G139" s="229">
        <v>166</v>
      </c>
      <c r="H139" s="229">
        <v>252</v>
      </c>
      <c r="I139" s="229">
        <v>109</v>
      </c>
      <c r="J139" s="229">
        <v>34</v>
      </c>
      <c r="K139" s="229">
        <v>13</v>
      </c>
      <c r="L139" s="229">
        <v>2</v>
      </c>
      <c r="M139" s="229">
        <v>3</v>
      </c>
      <c r="N139" s="229" t="s">
        <v>313</v>
      </c>
      <c r="O139" s="230">
        <v>624</v>
      </c>
      <c r="P139" s="230">
        <v>624</v>
      </c>
      <c r="Q139" s="230">
        <v>143</v>
      </c>
      <c r="R139" s="230">
        <v>293</v>
      </c>
      <c r="S139" s="230">
        <v>114</v>
      </c>
      <c r="T139" s="230">
        <v>54</v>
      </c>
      <c r="U139" s="230">
        <v>14</v>
      </c>
      <c r="V139" s="230">
        <v>3</v>
      </c>
      <c r="W139" s="230">
        <v>3</v>
      </c>
      <c r="X139" s="229" t="s">
        <v>313</v>
      </c>
      <c r="Y139" s="46"/>
      <c r="Z139" s="230">
        <v>-45</v>
      </c>
      <c r="AA139" s="230">
        <v>-45</v>
      </c>
      <c r="AB139" s="230" t="s">
        <v>313</v>
      </c>
      <c r="AC139" s="229">
        <v>1232</v>
      </c>
      <c r="AD139" s="229">
        <v>1232</v>
      </c>
      <c r="AE139" s="229" t="s">
        <v>313</v>
      </c>
      <c r="AF139" s="230">
        <v>1396</v>
      </c>
      <c r="AG139" s="230">
        <v>1396</v>
      </c>
      <c r="AH139" s="229" t="s">
        <v>313</v>
      </c>
      <c r="AI139" s="230">
        <v>-164</v>
      </c>
      <c r="AJ139" s="230">
        <v>-164</v>
      </c>
      <c r="AK139" s="230" t="s">
        <v>313</v>
      </c>
      <c r="AL139" s="232">
        <v>2.1278065630397238</v>
      </c>
      <c r="AM139" s="232">
        <v>2.2371794871794872</v>
      </c>
      <c r="AN139" s="233">
        <v>-0.10937292413976341</v>
      </c>
      <c r="AO139" s="47"/>
      <c r="AP139" s="41"/>
      <c r="AQ139" s="2"/>
      <c r="AR139" s="2" t="s">
        <v>4</v>
      </c>
    </row>
    <row r="140" spans="1:44" ht="17.100000000000001" customHeight="1">
      <c r="A140" s="63"/>
      <c r="B140" s="63"/>
      <c r="C140" s="63" t="s">
        <v>5</v>
      </c>
      <c r="D140" s="63"/>
      <c r="E140" s="48">
        <v>203</v>
      </c>
      <c r="F140" s="229">
        <v>179</v>
      </c>
      <c r="G140" s="229">
        <v>52</v>
      </c>
      <c r="H140" s="229">
        <v>75</v>
      </c>
      <c r="I140" s="229">
        <v>35</v>
      </c>
      <c r="J140" s="229">
        <v>14</v>
      </c>
      <c r="K140" s="229">
        <v>3</v>
      </c>
      <c r="L140" s="229" t="s">
        <v>313</v>
      </c>
      <c r="M140" s="229" t="s">
        <v>313</v>
      </c>
      <c r="N140" s="229">
        <v>24</v>
      </c>
      <c r="O140" s="230">
        <v>239</v>
      </c>
      <c r="P140" s="230">
        <v>238</v>
      </c>
      <c r="Q140" s="230">
        <v>62</v>
      </c>
      <c r="R140" s="230">
        <v>92</v>
      </c>
      <c r="S140" s="230">
        <v>46</v>
      </c>
      <c r="T140" s="230">
        <v>29</v>
      </c>
      <c r="U140" s="230">
        <v>6</v>
      </c>
      <c r="V140" s="230">
        <v>3</v>
      </c>
      <c r="W140" s="230" t="s">
        <v>313</v>
      </c>
      <c r="X140" s="229">
        <v>1</v>
      </c>
      <c r="Y140" s="43"/>
      <c r="Z140" s="230">
        <v>-36</v>
      </c>
      <c r="AA140" s="230">
        <v>-59</v>
      </c>
      <c r="AB140" s="230">
        <v>23</v>
      </c>
      <c r="AC140" s="229">
        <v>465</v>
      </c>
      <c r="AD140" s="229">
        <v>378</v>
      </c>
      <c r="AE140" s="229">
        <v>87</v>
      </c>
      <c r="AF140" s="230">
        <v>595</v>
      </c>
      <c r="AG140" s="230">
        <v>548</v>
      </c>
      <c r="AH140" s="230">
        <v>47</v>
      </c>
      <c r="AI140" s="230">
        <v>-130</v>
      </c>
      <c r="AJ140" s="230">
        <v>-170</v>
      </c>
      <c r="AK140" s="230">
        <v>40</v>
      </c>
      <c r="AL140" s="232">
        <v>2.1117318435754191</v>
      </c>
      <c r="AM140" s="232">
        <v>2.3025210084033612</v>
      </c>
      <c r="AN140" s="233">
        <v>-0.19078916482794206</v>
      </c>
      <c r="AO140" s="47"/>
      <c r="AP140" s="41"/>
      <c r="AQ140" s="2"/>
      <c r="AR140" s="2" t="s">
        <v>5</v>
      </c>
    </row>
    <row r="141" spans="1:44" ht="17.100000000000001" customHeight="1">
      <c r="A141" s="63"/>
      <c r="B141" s="63"/>
      <c r="C141" s="63" t="s">
        <v>6</v>
      </c>
      <c r="D141" s="63"/>
      <c r="E141" s="48">
        <v>63</v>
      </c>
      <c r="F141" s="229">
        <v>63</v>
      </c>
      <c r="G141" s="229">
        <v>22</v>
      </c>
      <c r="H141" s="229">
        <v>22</v>
      </c>
      <c r="I141" s="229">
        <v>11</v>
      </c>
      <c r="J141" s="229">
        <v>4</v>
      </c>
      <c r="K141" s="229">
        <v>4</v>
      </c>
      <c r="L141" s="229" t="s">
        <v>313</v>
      </c>
      <c r="M141" s="229" t="s">
        <v>313</v>
      </c>
      <c r="N141" s="229" t="s">
        <v>313</v>
      </c>
      <c r="O141" s="230">
        <v>64</v>
      </c>
      <c r="P141" s="230">
        <v>64</v>
      </c>
      <c r="Q141" s="230">
        <v>18</v>
      </c>
      <c r="R141" s="230">
        <v>23</v>
      </c>
      <c r="S141" s="230">
        <v>17</v>
      </c>
      <c r="T141" s="230">
        <v>4</v>
      </c>
      <c r="U141" s="230">
        <v>2</v>
      </c>
      <c r="V141" s="230" t="s">
        <v>313</v>
      </c>
      <c r="W141" s="230" t="s">
        <v>313</v>
      </c>
      <c r="X141" s="229" t="s">
        <v>313</v>
      </c>
      <c r="Y141" s="46"/>
      <c r="Z141" s="230">
        <v>-1</v>
      </c>
      <c r="AA141" s="230">
        <v>-1</v>
      </c>
      <c r="AB141" s="230" t="s">
        <v>313</v>
      </c>
      <c r="AC141" s="229">
        <v>135</v>
      </c>
      <c r="AD141" s="229">
        <v>135</v>
      </c>
      <c r="AE141" s="229" t="s">
        <v>313</v>
      </c>
      <c r="AF141" s="230">
        <v>141</v>
      </c>
      <c r="AG141" s="230">
        <v>141</v>
      </c>
      <c r="AH141" s="229" t="s">
        <v>313</v>
      </c>
      <c r="AI141" s="230">
        <v>-6</v>
      </c>
      <c r="AJ141" s="230">
        <v>-6</v>
      </c>
      <c r="AK141" s="230" t="s">
        <v>313</v>
      </c>
      <c r="AL141" s="232">
        <v>2.1428571428571428</v>
      </c>
      <c r="AM141" s="232">
        <v>2.203125</v>
      </c>
      <c r="AN141" s="233">
        <v>-6.0267857142857206E-2</v>
      </c>
      <c r="AO141" s="47"/>
      <c r="AP141" s="41"/>
      <c r="AQ141" s="2"/>
      <c r="AR141" s="2" t="s">
        <v>6</v>
      </c>
    </row>
    <row r="142" spans="1:44" ht="17.100000000000001" customHeight="1">
      <c r="A142" s="63"/>
      <c r="B142" s="63"/>
      <c r="C142" s="63" t="s">
        <v>10</v>
      </c>
      <c r="D142" s="63"/>
      <c r="E142" s="48" t="s">
        <v>313</v>
      </c>
      <c r="F142" s="229" t="s">
        <v>313</v>
      </c>
      <c r="G142" s="229" t="s">
        <v>313</v>
      </c>
      <c r="H142" s="229" t="s">
        <v>313</v>
      </c>
      <c r="I142" s="229" t="s">
        <v>313</v>
      </c>
      <c r="J142" s="229" t="s">
        <v>313</v>
      </c>
      <c r="K142" s="229" t="s">
        <v>313</v>
      </c>
      <c r="L142" s="229" t="s">
        <v>313</v>
      </c>
      <c r="M142" s="229" t="s">
        <v>313</v>
      </c>
      <c r="N142" s="229" t="s">
        <v>313</v>
      </c>
      <c r="O142" s="230" t="s">
        <v>313</v>
      </c>
      <c r="P142" s="230" t="s">
        <v>313</v>
      </c>
      <c r="Q142" s="230" t="s">
        <v>313</v>
      </c>
      <c r="R142" s="230" t="s">
        <v>313</v>
      </c>
      <c r="S142" s="230" t="s">
        <v>313</v>
      </c>
      <c r="T142" s="230" t="s">
        <v>313</v>
      </c>
      <c r="U142" s="230" t="s">
        <v>313</v>
      </c>
      <c r="V142" s="230" t="s">
        <v>313</v>
      </c>
      <c r="W142" s="230" t="s">
        <v>313</v>
      </c>
      <c r="X142" s="229" t="s">
        <v>313</v>
      </c>
      <c r="Y142" s="46"/>
      <c r="Z142" s="230" t="s">
        <v>313</v>
      </c>
      <c r="AA142" s="230" t="s">
        <v>313</v>
      </c>
      <c r="AB142" s="230" t="s">
        <v>313</v>
      </c>
      <c r="AC142" s="230" t="s">
        <v>313</v>
      </c>
      <c r="AD142" s="230" t="s">
        <v>313</v>
      </c>
      <c r="AE142" s="229" t="s">
        <v>313</v>
      </c>
      <c r="AF142" s="230" t="s">
        <v>313</v>
      </c>
      <c r="AG142" s="230" t="s">
        <v>313</v>
      </c>
      <c r="AH142" s="229" t="s">
        <v>313</v>
      </c>
      <c r="AI142" s="230" t="s">
        <v>313</v>
      </c>
      <c r="AJ142" s="230" t="s">
        <v>313</v>
      </c>
      <c r="AK142" s="229" t="s">
        <v>313</v>
      </c>
      <c r="AL142" s="49" t="s">
        <v>313</v>
      </c>
      <c r="AM142" s="49" t="s">
        <v>313</v>
      </c>
      <c r="AN142" s="50" t="s">
        <v>313</v>
      </c>
      <c r="AO142" s="50"/>
      <c r="AP142" s="41"/>
      <c r="AQ142" s="2"/>
      <c r="AR142" s="2" t="s">
        <v>10</v>
      </c>
    </row>
    <row r="143" spans="1:44" ht="17.100000000000001" customHeight="1">
      <c r="A143" s="63"/>
      <c r="B143" s="63" t="s">
        <v>47</v>
      </c>
      <c r="C143" s="63"/>
      <c r="D143" s="63"/>
      <c r="E143" s="48">
        <v>531</v>
      </c>
      <c r="F143" s="229">
        <v>531</v>
      </c>
      <c r="G143" s="229">
        <v>188</v>
      </c>
      <c r="H143" s="229">
        <v>194</v>
      </c>
      <c r="I143" s="229">
        <v>86</v>
      </c>
      <c r="J143" s="229">
        <v>52</v>
      </c>
      <c r="K143" s="229">
        <v>8</v>
      </c>
      <c r="L143" s="229">
        <v>3</v>
      </c>
      <c r="M143" s="229" t="s">
        <v>313</v>
      </c>
      <c r="N143" s="229" t="s">
        <v>313</v>
      </c>
      <c r="O143" s="230">
        <v>574</v>
      </c>
      <c r="P143" s="230">
        <v>574</v>
      </c>
      <c r="Q143" s="230">
        <v>197</v>
      </c>
      <c r="R143" s="230">
        <v>210</v>
      </c>
      <c r="S143" s="230">
        <v>102</v>
      </c>
      <c r="T143" s="230">
        <v>53</v>
      </c>
      <c r="U143" s="230">
        <v>12</v>
      </c>
      <c r="V143" s="230" t="s">
        <v>313</v>
      </c>
      <c r="W143" s="230" t="s">
        <v>313</v>
      </c>
      <c r="X143" s="229" t="s">
        <v>313</v>
      </c>
      <c r="Y143" s="46"/>
      <c r="Z143" s="229">
        <v>-43</v>
      </c>
      <c r="AA143" s="230">
        <v>-43</v>
      </c>
      <c r="AB143" s="230" t="s">
        <v>313</v>
      </c>
      <c r="AC143" s="229">
        <v>1100</v>
      </c>
      <c r="AD143" s="229">
        <v>1100</v>
      </c>
      <c r="AE143" s="229" t="s">
        <v>313</v>
      </c>
      <c r="AF143" s="230">
        <v>1195</v>
      </c>
      <c r="AG143" s="230">
        <v>1195</v>
      </c>
      <c r="AH143" s="229" t="s">
        <v>313</v>
      </c>
      <c r="AI143" s="229">
        <v>-95</v>
      </c>
      <c r="AJ143" s="230">
        <v>-95</v>
      </c>
      <c r="AK143" s="230" t="s">
        <v>313</v>
      </c>
      <c r="AL143" s="232">
        <v>2.0715630885122409</v>
      </c>
      <c r="AM143" s="232">
        <v>2.0818815331010452</v>
      </c>
      <c r="AN143" s="233">
        <v>-1.0318444588804265E-2</v>
      </c>
      <c r="AO143" s="47"/>
      <c r="AP143" s="41"/>
      <c r="AQ143" s="2" t="s">
        <v>47</v>
      </c>
      <c r="AR143" s="2"/>
    </row>
    <row r="144" spans="1:44" ht="17.100000000000001" customHeight="1">
      <c r="A144" s="63"/>
      <c r="B144" s="63"/>
      <c r="C144" s="63" t="s">
        <v>4</v>
      </c>
      <c r="D144" s="63"/>
      <c r="E144" s="48">
        <v>480</v>
      </c>
      <c r="F144" s="229">
        <v>480</v>
      </c>
      <c r="G144" s="229">
        <v>167</v>
      </c>
      <c r="H144" s="229">
        <v>173</v>
      </c>
      <c r="I144" s="229">
        <v>80</v>
      </c>
      <c r="J144" s="229">
        <v>49</v>
      </c>
      <c r="K144" s="229">
        <v>8</v>
      </c>
      <c r="L144" s="229">
        <v>3</v>
      </c>
      <c r="M144" s="229" t="s">
        <v>313</v>
      </c>
      <c r="N144" s="229" t="s">
        <v>313</v>
      </c>
      <c r="O144" s="230">
        <v>515</v>
      </c>
      <c r="P144" s="230">
        <v>515</v>
      </c>
      <c r="Q144" s="230">
        <v>175</v>
      </c>
      <c r="R144" s="230">
        <v>185</v>
      </c>
      <c r="S144" s="230">
        <v>94</v>
      </c>
      <c r="T144" s="230">
        <v>50</v>
      </c>
      <c r="U144" s="230">
        <v>11</v>
      </c>
      <c r="V144" s="230" t="s">
        <v>313</v>
      </c>
      <c r="W144" s="230" t="s">
        <v>313</v>
      </c>
      <c r="X144" s="229" t="s">
        <v>313</v>
      </c>
      <c r="Y144" s="46"/>
      <c r="Z144" s="230">
        <v>-35</v>
      </c>
      <c r="AA144" s="230">
        <v>-35</v>
      </c>
      <c r="AB144" s="230" t="s">
        <v>313</v>
      </c>
      <c r="AC144" s="229">
        <v>1007</v>
      </c>
      <c r="AD144" s="229">
        <v>1007</v>
      </c>
      <c r="AE144" s="229" t="s">
        <v>313</v>
      </c>
      <c r="AF144" s="230">
        <v>1082</v>
      </c>
      <c r="AG144" s="230">
        <v>1082</v>
      </c>
      <c r="AH144" s="229" t="s">
        <v>313</v>
      </c>
      <c r="AI144" s="230">
        <v>-75</v>
      </c>
      <c r="AJ144" s="230">
        <v>-75</v>
      </c>
      <c r="AK144" s="230" t="s">
        <v>313</v>
      </c>
      <c r="AL144" s="232">
        <v>2.0979166666666669</v>
      </c>
      <c r="AM144" s="232">
        <v>2.1009708737864079</v>
      </c>
      <c r="AN144" s="233">
        <v>-3.0542071197410259E-3</v>
      </c>
      <c r="AO144" s="47"/>
      <c r="AP144" s="41"/>
      <c r="AQ144" s="2"/>
      <c r="AR144" s="2" t="s">
        <v>4</v>
      </c>
    </row>
    <row r="145" spans="1:45" ht="17.100000000000001" customHeight="1">
      <c r="A145" s="63"/>
      <c r="B145" s="63"/>
      <c r="C145" s="63" t="s">
        <v>5</v>
      </c>
      <c r="D145" s="63"/>
      <c r="E145" s="48">
        <v>51</v>
      </c>
      <c r="F145" s="229">
        <v>51</v>
      </c>
      <c r="G145" s="229">
        <v>21</v>
      </c>
      <c r="H145" s="229">
        <v>21</v>
      </c>
      <c r="I145" s="229">
        <v>6</v>
      </c>
      <c r="J145" s="229">
        <v>3</v>
      </c>
      <c r="K145" s="229" t="s">
        <v>313</v>
      </c>
      <c r="L145" s="229" t="s">
        <v>313</v>
      </c>
      <c r="M145" s="229" t="s">
        <v>313</v>
      </c>
      <c r="N145" s="229" t="s">
        <v>313</v>
      </c>
      <c r="O145" s="230">
        <v>59</v>
      </c>
      <c r="P145" s="230">
        <v>59</v>
      </c>
      <c r="Q145" s="230">
        <v>22</v>
      </c>
      <c r="R145" s="230">
        <v>25</v>
      </c>
      <c r="S145" s="230">
        <v>8</v>
      </c>
      <c r="T145" s="230">
        <v>3</v>
      </c>
      <c r="U145" s="230">
        <v>1</v>
      </c>
      <c r="V145" s="230" t="s">
        <v>313</v>
      </c>
      <c r="W145" s="230" t="s">
        <v>313</v>
      </c>
      <c r="X145" s="229" t="s">
        <v>313</v>
      </c>
      <c r="Y145" s="46"/>
      <c r="Z145" s="230">
        <v>-8</v>
      </c>
      <c r="AA145" s="230">
        <v>-8</v>
      </c>
      <c r="AB145" s="230" t="s">
        <v>313</v>
      </c>
      <c r="AC145" s="229">
        <v>93</v>
      </c>
      <c r="AD145" s="229">
        <v>93</v>
      </c>
      <c r="AE145" s="229" t="s">
        <v>313</v>
      </c>
      <c r="AF145" s="230">
        <v>113</v>
      </c>
      <c r="AG145" s="230">
        <v>113</v>
      </c>
      <c r="AH145" s="229" t="s">
        <v>313</v>
      </c>
      <c r="AI145" s="230">
        <v>-20</v>
      </c>
      <c r="AJ145" s="230">
        <v>-20</v>
      </c>
      <c r="AK145" s="230" t="s">
        <v>313</v>
      </c>
      <c r="AL145" s="232">
        <v>1.8235294117647058</v>
      </c>
      <c r="AM145" s="232">
        <v>1.9152542372881356</v>
      </c>
      <c r="AN145" s="233">
        <v>-9.1724825523429754E-2</v>
      </c>
      <c r="AO145" s="47"/>
      <c r="AP145" s="41"/>
      <c r="AQ145" s="2"/>
      <c r="AR145" s="2" t="s">
        <v>5</v>
      </c>
    </row>
    <row r="146" spans="1:45" ht="24" customHeight="1" thickBot="1">
      <c r="A146" s="13"/>
      <c r="B146" s="14"/>
      <c r="C146" s="14"/>
      <c r="D146" s="15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6" t="s">
        <v>332</v>
      </c>
      <c r="Y146" s="16"/>
      <c r="Z146" s="13" t="s">
        <v>334</v>
      </c>
      <c r="AA146" s="14"/>
      <c r="AB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3"/>
      <c r="AQ146" s="14"/>
      <c r="AR146" s="14"/>
      <c r="AS146" s="15"/>
    </row>
    <row r="147" spans="1:45" s="55" customFormat="1" ht="13.5" customHeight="1" thickTop="1">
      <c r="A147" s="517" t="s">
        <v>308</v>
      </c>
      <c r="B147" s="518"/>
      <c r="C147" s="518"/>
      <c r="D147" s="52"/>
      <c r="E147" s="521" t="s">
        <v>0</v>
      </c>
      <c r="F147" s="522"/>
      <c r="G147" s="522"/>
      <c r="H147" s="522"/>
      <c r="I147" s="522"/>
      <c r="J147" s="522"/>
      <c r="K147" s="522"/>
      <c r="L147" s="522"/>
      <c r="M147" s="522"/>
      <c r="N147" s="522"/>
      <c r="O147" s="522"/>
      <c r="P147" s="522"/>
      <c r="Q147" s="522"/>
      <c r="R147" s="522"/>
      <c r="S147" s="522"/>
      <c r="T147" s="522"/>
      <c r="U147" s="522"/>
      <c r="V147" s="522"/>
      <c r="W147" s="522"/>
      <c r="X147" s="522"/>
      <c r="Y147" s="53"/>
      <c r="Z147" s="521" t="s">
        <v>0</v>
      </c>
      <c r="AA147" s="522"/>
      <c r="AB147" s="523"/>
      <c r="AC147" s="521" t="s">
        <v>320</v>
      </c>
      <c r="AD147" s="522"/>
      <c r="AE147" s="522"/>
      <c r="AF147" s="522"/>
      <c r="AG147" s="522"/>
      <c r="AH147" s="522"/>
      <c r="AI147" s="522"/>
      <c r="AJ147" s="522"/>
      <c r="AK147" s="523"/>
      <c r="AL147" s="524" t="s">
        <v>309</v>
      </c>
      <c r="AM147" s="524"/>
      <c r="AN147" s="525"/>
      <c r="AO147" s="52"/>
      <c r="AP147" s="539" t="s">
        <v>308</v>
      </c>
      <c r="AQ147" s="518"/>
      <c r="AR147" s="518"/>
      <c r="AS147" s="54"/>
    </row>
    <row r="148" spans="1:45" s="55" customFormat="1" ht="13.5" customHeight="1">
      <c r="A148" s="519"/>
      <c r="B148" s="519"/>
      <c r="C148" s="519"/>
      <c r="D148" s="56"/>
      <c r="E148" s="526" t="s">
        <v>731</v>
      </c>
      <c r="F148" s="527"/>
      <c r="G148" s="527"/>
      <c r="H148" s="527"/>
      <c r="I148" s="527"/>
      <c r="J148" s="527"/>
      <c r="K148" s="527"/>
      <c r="L148" s="527"/>
      <c r="M148" s="527"/>
      <c r="N148" s="528"/>
      <c r="O148" s="526" t="s">
        <v>402</v>
      </c>
      <c r="P148" s="527"/>
      <c r="Q148" s="527"/>
      <c r="R148" s="527"/>
      <c r="S148" s="527"/>
      <c r="T148" s="527"/>
      <c r="U148" s="527"/>
      <c r="V148" s="527"/>
      <c r="W148" s="527"/>
      <c r="X148" s="528"/>
      <c r="Y148" s="53"/>
      <c r="Z148" s="526" t="s">
        <v>319</v>
      </c>
      <c r="AA148" s="527"/>
      <c r="AB148" s="528"/>
      <c r="AC148" s="529" t="s">
        <v>731</v>
      </c>
      <c r="AD148" s="529"/>
      <c r="AE148" s="529"/>
      <c r="AF148" s="529" t="s">
        <v>402</v>
      </c>
      <c r="AG148" s="529"/>
      <c r="AH148" s="529"/>
      <c r="AI148" s="526" t="s">
        <v>319</v>
      </c>
      <c r="AJ148" s="527"/>
      <c r="AK148" s="528"/>
      <c r="AL148" s="529" t="s">
        <v>731</v>
      </c>
      <c r="AM148" s="529" t="s">
        <v>403</v>
      </c>
      <c r="AN148" s="511" t="s">
        <v>2</v>
      </c>
      <c r="AO148" s="512"/>
      <c r="AP148" s="540"/>
      <c r="AQ148" s="519"/>
      <c r="AR148" s="519"/>
      <c r="AS148" s="57"/>
    </row>
    <row r="149" spans="1:45" s="55" customFormat="1" ht="13.5" customHeight="1">
      <c r="A149" s="519"/>
      <c r="B149" s="519"/>
      <c r="C149" s="519"/>
      <c r="D149" s="56"/>
      <c r="E149" s="511" t="s">
        <v>315</v>
      </c>
      <c r="F149" s="526" t="s">
        <v>317</v>
      </c>
      <c r="G149" s="527"/>
      <c r="H149" s="527"/>
      <c r="I149" s="527"/>
      <c r="J149" s="527"/>
      <c r="K149" s="527"/>
      <c r="L149" s="527"/>
      <c r="M149" s="528"/>
      <c r="N149" s="530" t="s">
        <v>331</v>
      </c>
      <c r="O149" s="532" t="s">
        <v>315</v>
      </c>
      <c r="P149" s="526" t="s">
        <v>317</v>
      </c>
      <c r="Q149" s="527"/>
      <c r="R149" s="527"/>
      <c r="S149" s="527"/>
      <c r="T149" s="527"/>
      <c r="U149" s="527"/>
      <c r="V149" s="527"/>
      <c r="W149" s="528"/>
      <c r="X149" s="532" t="s">
        <v>331</v>
      </c>
      <c r="Y149" s="58"/>
      <c r="Z149" s="535" t="s">
        <v>603</v>
      </c>
      <c r="AA149" s="537" t="s">
        <v>317</v>
      </c>
      <c r="AB149" s="530" t="s">
        <v>331</v>
      </c>
      <c r="AC149" s="529" t="s">
        <v>315</v>
      </c>
      <c r="AD149" s="529" t="s">
        <v>317</v>
      </c>
      <c r="AE149" s="534" t="s">
        <v>331</v>
      </c>
      <c r="AF149" s="530" t="s">
        <v>316</v>
      </c>
      <c r="AG149" s="533" t="s">
        <v>317</v>
      </c>
      <c r="AH149" s="530" t="s">
        <v>331</v>
      </c>
      <c r="AI149" s="534" t="s">
        <v>316</v>
      </c>
      <c r="AJ149" s="529" t="s">
        <v>317</v>
      </c>
      <c r="AK149" s="534" t="s">
        <v>331</v>
      </c>
      <c r="AL149" s="529"/>
      <c r="AM149" s="529"/>
      <c r="AN149" s="513"/>
      <c r="AO149" s="514"/>
      <c r="AP149" s="540"/>
      <c r="AQ149" s="519"/>
      <c r="AR149" s="519"/>
      <c r="AS149" s="57"/>
    </row>
    <row r="150" spans="1:45" s="55" customFormat="1" ht="35.1" customHeight="1">
      <c r="A150" s="520"/>
      <c r="B150" s="520"/>
      <c r="C150" s="520"/>
      <c r="D150" s="59"/>
      <c r="E150" s="515"/>
      <c r="F150" s="287" t="s">
        <v>315</v>
      </c>
      <c r="G150" s="288" t="s">
        <v>328</v>
      </c>
      <c r="H150" s="287" t="s">
        <v>393</v>
      </c>
      <c r="I150" s="287" t="s">
        <v>394</v>
      </c>
      <c r="J150" s="287" t="s">
        <v>395</v>
      </c>
      <c r="K150" s="287" t="s">
        <v>396</v>
      </c>
      <c r="L150" s="287" t="s">
        <v>397</v>
      </c>
      <c r="M150" s="288" t="s">
        <v>329</v>
      </c>
      <c r="N150" s="531"/>
      <c r="O150" s="515"/>
      <c r="P150" s="287" t="s">
        <v>315</v>
      </c>
      <c r="Q150" s="288" t="s">
        <v>328</v>
      </c>
      <c r="R150" s="287" t="s">
        <v>393</v>
      </c>
      <c r="S150" s="287" t="s">
        <v>394</v>
      </c>
      <c r="T150" s="287" t="s">
        <v>395</v>
      </c>
      <c r="U150" s="287" t="s">
        <v>396</v>
      </c>
      <c r="V150" s="287" t="s">
        <v>397</v>
      </c>
      <c r="W150" s="288" t="s">
        <v>329</v>
      </c>
      <c r="X150" s="515"/>
      <c r="Y150" s="53"/>
      <c r="Z150" s="536"/>
      <c r="AA150" s="536"/>
      <c r="AB150" s="531"/>
      <c r="AC150" s="529"/>
      <c r="AD150" s="529"/>
      <c r="AE150" s="529"/>
      <c r="AF150" s="531"/>
      <c r="AG150" s="533"/>
      <c r="AH150" s="531"/>
      <c r="AI150" s="529"/>
      <c r="AJ150" s="529"/>
      <c r="AK150" s="529"/>
      <c r="AL150" s="529"/>
      <c r="AM150" s="529"/>
      <c r="AN150" s="515"/>
      <c r="AO150" s="516"/>
      <c r="AP150" s="541"/>
      <c r="AQ150" s="520"/>
      <c r="AR150" s="520"/>
      <c r="AS150" s="62"/>
    </row>
    <row r="151" spans="1:45" ht="17.100000000000001" customHeight="1">
      <c r="A151" s="63"/>
      <c r="B151" s="63" t="s">
        <v>48</v>
      </c>
      <c r="C151" s="63"/>
      <c r="D151" s="63"/>
      <c r="E151" s="48">
        <v>661</v>
      </c>
      <c r="F151" s="229">
        <v>657</v>
      </c>
      <c r="G151" s="229">
        <v>216</v>
      </c>
      <c r="H151" s="229">
        <v>265</v>
      </c>
      <c r="I151" s="229">
        <v>98</v>
      </c>
      <c r="J151" s="229">
        <v>45</v>
      </c>
      <c r="K151" s="229">
        <v>20</v>
      </c>
      <c r="L151" s="229">
        <v>4</v>
      </c>
      <c r="M151" s="229">
        <v>9</v>
      </c>
      <c r="N151" s="229">
        <v>4</v>
      </c>
      <c r="O151" s="230">
        <v>758</v>
      </c>
      <c r="P151" s="230">
        <v>755</v>
      </c>
      <c r="Q151" s="230">
        <v>243</v>
      </c>
      <c r="R151" s="230">
        <v>298</v>
      </c>
      <c r="S151" s="230">
        <v>128</v>
      </c>
      <c r="T151" s="230">
        <v>57</v>
      </c>
      <c r="U151" s="230">
        <v>22</v>
      </c>
      <c r="V151" s="230">
        <v>3</v>
      </c>
      <c r="W151" s="230">
        <v>4</v>
      </c>
      <c r="X151" s="229">
        <v>3</v>
      </c>
      <c r="Y151" s="43"/>
      <c r="Z151" s="229">
        <v>-97</v>
      </c>
      <c r="AA151" s="230">
        <v>-98</v>
      </c>
      <c r="AB151" s="230">
        <v>1</v>
      </c>
      <c r="AC151" s="229">
        <v>1583</v>
      </c>
      <c r="AD151" s="229">
        <v>1408</v>
      </c>
      <c r="AE151" s="229">
        <v>175</v>
      </c>
      <c r="AF151" s="230">
        <v>1761</v>
      </c>
      <c r="AG151" s="230">
        <v>1607</v>
      </c>
      <c r="AH151" s="230">
        <v>154</v>
      </c>
      <c r="AI151" s="229">
        <v>-178</v>
      </c>
      <c r="AJ151" s="230">
        <v>-199</v>
      </c>
      <c r="AK151" s="230">
        <v>21</v>
      </c>
      <c r="AL151" s="232">
        <v>2.1430745814307457</v>
      </c>
      <c r="AM151" s="232">
        <v>2.1284768211920531</v>
      </c>
      <c r="AN151" s="233">
        <v>1.4597760238692636E-2</v>
      </c>
      <c r="AO151" s="47"/>
      <c r="AP151" s="41"/>
      <c r="AQ151" s="2" t="s">
        <v>48</v>
      </c>
      <c r="AR151" s="2"/>
    </row>
    <row r="152" spans="1:45" ht="17.100000000000001" customHeight="1">
      <c r="A152" s="63"/>
      <c r="B152" s="63"/>
      <c r="C152" s="63" t="s">
        <v>4</v>
      </c>
      <c r="D152" s="63"/>
      <c r="E152" s="48">
        <v>311</v>
      </c>
      <c r="F152" s="229">
        <v>309</v>
      </c>
      <c r="G152" s="229">
        <v>101</v>
      </c>
      <c r="H152" s="229">
        <v>130</v>
      </c>
      <c r="I152" s="229">
        <v>48</v>
      </c>
      <c r="J152" s="229">
        <v>21</v>
      </c>
      <c r="K152" s="229">
        <v>4</v>
      </c>
      <c r="L152" s="229">
        <v>1</v>
      </c>
      <c r="M152" s="229">
        <v>4</v>
      </c>
      <c r="N152" s="229">
        <v>2</v>
      </c>
      <c r="O152" s="230">
        <v>374</v>
      </c>
      <c r="P152" s="230">
        <v>373</v>
      </c>
      <c r="Q152" s="230">
        <v>117</v>
      </c>
      <c r="R152" s="230">
        <v>149</v>
      </c>
      <c r="S152" s="230">
        <v>66</v>
      </c>
      <c r="T152" s="230">
        <v>33</v>
      </c>
      <c r="U152" s="230">
        <v>6</v>
      </c>
      <c r="V152" s="230">
        <v>1</v>
      </c>
      <c r="W152" s="230">
        <v>1</v>
      </c>
      <c r="X152" s="229">
        <v>1</v>
      </c>
      <c r="Y152" s="43"/>
      <c r="Z152" s="230">
        <v>-63</v>
      </c>
      <c r="AA152" s="230">
        <v>-64</v>
      </c>
      <c r="AB152" s="230">
        <v>1</v>
      </c>
      <c r="AC152" s="229">
        <v>782</v>
      </c>
      <c r="AD152" s="229">
        <v>643</v>
      </c>
      <c r="AE152" s="229">
        <v>139</v>
      </c>
      <c r="AF152" s="230">
        <v>917</v>
      </c>
      <c r="AG152" s="230">
        <v>788</v>
      </c>
      <c r="AH152" s="230">
        <v>129</v>
      </c>
      <c r="AI152" s="230">
        <v>-135</v>
      </c>
      <c r="AJ152" s="230">
        <v>-145</v>
      </c>
      <c r="AK152" s="230">
        <v>10</v>
      </c>
      <c r="AL152" s="232">
        <v>2.0809061488673137</v>
      </c>
      <c r="AM152" s="232">
        <v>2.1126005361930296</v>
      </c>
      <c r="AN152" s="233">
        <v>-3.1694387325715834E-2</v>
      </c>
      <c r="AO152" s="47"/>
      <c r="AP152" s="41"/>
      <c r="AQ152" s="2"/>
      <c r="AR152" s="2" t="s">
        <v>4</v>
      </c>
    </row>
    <row r="153" spans="1:45" ht="17.100000000000001" customHeight="1">
      <c r="A153" s="63"/>
      <c r="B153" s="63"/>
      <c r="C153" s="63" t="s">
        <v>5</v>
      </c>
      <c r="D153" s="63"/>
      <c r="E153" s="48">
        <v>325</v>
      </c>
      <c r="F153" s="229">
        <v>323</v>
      </c>
      <c r="G153" s="229">
        <v>106</v>
      </c>
      <c r="H153" s="229">
        <v>122</v>
      </c>
      <c r="I153" s="229">
        <v>48</v>
      </c>
      <c r="J153" s="229">
        <v>24</v>
      </c>
      <c r="K153" s="229">
        <v>16</v>
      </c>
      <c r="L153" s="229">
        <v>2</v>
      </c>
      <c r="M153" s="229">
        <v>5</v>
      </c>
      <c r="N153" s="229">
        <v>2</v>
      </c>
      <c r="O153" s="230">
        <v>357</v>
      </c>
      <c r="P153" s="230">
        <v>355</v>
      </c>
      <c r="Q153" s="230">
        <v>117</v>
      </c>
      <c r="R153" s="230">
        <v>135</v>
      </c>
      <c r="S153" s="230">
        <v>60</v>
      </c>
      <c r="T153" s="230">
        <v>23</v>
      </c>
      <c r="U153" s="230">
        <v>16</v>
      </c>
      <c r="V153" s="230">
        <v>2</v>
      </c>
      <c r="W153" s="230">
        <v>2</v>
      </c>
      <c r="X153" s="229">
        <v>2</v>
      </c>
      <c r="Y153" s="43"/>
      <c r="Z153" s="230">
        <v>-32</v>
      </c>
      <c r="AA153" s="230">
        <v>-32</v>
      </c>
      <c r="AB153" s="230">
        <v>0</v>
      </c>
      <c r="AC153" s="229">
        <v>754</v>
      </c>
      <c r="AD153" s="229">
        <v>718</v>
      </c>
      <c r="AE153" s="229">
        <v>36</v>
      </c>
      <c r="AF153" s="230">
        <v>790</v>
      </c>
      <c r="AG153" s="230">
        <v>765</v>
      </c>
      <c r="AH153" s="230">
        <v>25</v>
      </c>
      <c r="AI153" s="230">
        <v>-36</v>
      </c>
      <c r="AJ153" s="230">
        <v>-47</v>
      </c>
      <c r="AK153" s="230">
        <v>11</v>
      </c>
      <c r="AL153" s="232">
        <v>2.2229102167182662</v>
      </c>
      <c r="AM153" s="232">
        <v>2.1549295774647885</v>
      </c>
      <c r="AN153" s="233">
        <v>6.7980639253477637E-2</v>
      </c>
      <c r="AO153" s="47"/>
      <c r="AP153" s="41"/>
      <c r="AQ153" s="2"/>
      <c r="AR153" s="2" t="s">
        <v>5</v>
      </c>
    </row>
    <row r="154" spans="1:45" ht="17.100000000000001" customHeight="1">
      <c r="A154" s="63"/>
      <c r="B154" s="63"/>
      <c r="C154" s="63" t="s">
        <v>6</v>
      </c>
      <c r="D154" s="63"/>
      <c r="E154" s="48">
        <v>18</v>
      </c>
      <c r="F154" s="229">
        <v>18</v>
      </c>
      <c r="G154" s="229">
        <v>8</v>
      </c>
      <c r="H154" s="229">
        <v>9</v>
      </c>
      <c r="I154" s="229" t="s">
        <v>313</v>
      </c>
      <c r="J154" s="229" t="s">
        <v>313</v>
      </c>
      <c r="K154" s="229" t="s">
        <v>313</v>
      </c>
      <c r="L154" s="229">
        <v>1</v>
      </c>
      <c r="M154" s="229" t="s">
        <v>313</v>
      </c>
      <c r="N154" s="229" t="s">
        <v>313</v>
      </c>
      <c r="O154" s="230">
        <v>20</v>
      </c>
      <c r="P154" s="230">
        <v>20</v>
      </c>
      <c r="Q154" s="230">
        <v>8</v>
      </c>
      <c r="R154" s="230">
        <v>10</v>
      </c>
      <c r="S154" s="230">
        <v>1</v>
      </c>
      <c r="T154" s="230" t="s">
        <v>313</v>
      </c>
      <c r="U154" s="230" t="s">
        <v>313</v>
      </c>
      <c r="V154" s="230" t="s">
        <v>313</v>
      </c>
      <c r="W154" s="230">
        <v>1</v>
      </c>
      <c r="X154" s="229" t="s">
        <v>313</v>
      </c>
      <c r="Y154" s="46"/>
      <c r="Z154" s="230">
        <v>-2</v>
      </c>
      <c r="AA154" s="230">
        <v>-2</v>
      </c>
      <c r="AB154" s="230" t="s">
        <v>313</v>
      </c>
      <c r="AC154" s="229">
        <v>32</v>
      </c>
      <c r="AD154" s="229">
        <v>32</v>
      </c>
      <c r="AE154" s="229" t="s">
        <v>313</v>
      </c>
      <c r="AF154" s="230">
        <v>38</v>
      </c>
      <c r="AG154" s="230">
        <v>38</v>
      </c>
      <c r="AH154" s="229" t="s">
        <v>313</v>
      </c>
      <c r="AI154" s="230">
        <v>-6</v>
      </c>
      <c r="AJ154" s="230">
        <v>-6</v>
      </c>
      <c r="AK154" s="230" t="s">
        <v>313</v>
      </c>
      <c r="AL154" s="232">
        <v>1.7777777777777777</v>
      </c>
      <c r="AM154" s="232">
        <v>1.9</v>
      </c>
      <c r="AN154" s="233">
        <v>-0.12222222222222223</v>
      </c>
      <c r="AO154" s="47"/>
      <c r="AP154" s="41"/>
      <c r="AQ154" s="2"/>
      <c r="AR154" s="2" t="s">
        <v>6</v>
      </c>
    </row>
    <row r="155" spans="1:45" ht="17.100000000000001" customHeight="1">
      <c r="A155" s="63"/>
      <c r="B155" s="63"/>
      <c r="C155" s="63" t="s">
        <v>10</v>
      </c>
      <c r="D155" s="63"/>
      <c r="E155" s="48">
        <v>7</v>
      </c>
      <c r="F155" s="229">
        <v>7</v>
      </c>
      <c r="G155" s="229">
        <v>1</v>
      </c>
      <c r="H155" s="229">
        <v>4</v>
      </c>
      <c r="I155" s="229">
        <v>2</v>
      </c>
      <c r="J155" s="229" t="s">
        <v>313</v>
      </c>
      <c r="K155" s="229" t="s">
        <v>313</v>
      </c>
      <c r="L155" s="229" t="s">
        <v>313</v>
      </c>
      <c r="M155" s="229" t="s">
        <v>313</v>
      </c>
      <c r="N155" s="229" t="s">
        <v>313</v>
      </c>
      <c r="O155" s="230">
        <v>7</v>
      </c>
      <c r="P155" s="230">
        <v>7</v>
      </c>
      <c r="Q155" s="230">
        <v>1</v>
      </c>
      <c r="R155" s="230">
        <v>4</v>
      </c>
      <c r="S155" s="230">
        <v>1</v>
      </c>
      <c r="T155" s="230">
        <v>1</v>
      </c>
      <c r="U155" s="230" t="s">
        <v>313</v>
      </c>
      <c r="V155" s="230" t="s">
        <v>313</v>
      </c>
      <c r="W155" s="230" t="s">
        <v>313</v>
      </c>
      <c r="X155" s="229" t="s">
        <v>313</v>
      </c>
      <c r="Y155" s="46"/>
      <c r="Z155" s="230">
        <v>0</v>
      </c>
      <c r="AA155" s="230">
        <v>0</v>
      </c>
      <c r="AB155" s="230" t="s">
        <v>313</v>
      </c>
      <c r="AC155" s="229">
        <v>15</v>
      </c>
      <c r="AD155" s="229">
        <v>15</v>
      </c>
      <c r="AE155" s="229" t="s">
        <v>313</v>
      </c>
      <c r="AF155" s="230">
        <v>16</v>
      </c>
      <c r="AG155" s="230">
        <v>16</v>
      </c>
      <c r="AH155" s="229" t="s">
        <v>313</v>
      </c>
      <c r="AI155" s="230">
        <v>-1</v>
      </c>
      <c r="AJ155" s="230">
        <v>-1</v>
      </c>
      <c r="AK155" s="230" t="s">
        <v>313</v>
      </c>
      <c r="AL155" s="232">
        <v>2.1428571428571428</v>
      </c>
      <c r="AM155" s="232">
        <v>2.2857142857142856</v>
      </c>
      <c r="AN155" s="233">
        <v>-0.14285714285714279</v>
      </c>
      <c r="AO155" s="47"/>
      <c r="AP155" s="41"/>
      <c r="AQ155" s="2"/>
      <c r="AR155" s="2" t="s">
        <v>10</v>
      </c>
    </row>
    <row r="156" spans="1:45" ht="17.100000000000001" customHeight="1">
      <c r="A156" s="63"/>
      <c r="B156" s="63" t="s">
        <v>49</v>
      </c>
      <c r="C156" s="63"/>
      <c r="D156" s="63"/>
      <c r="E156" s="48">
        <v>584</v>
      </c>
      <c r="F156" s="229">
        <v>584</v>
      </c>
      <c r="G156" s="229">
        <v>303</v>
      </c>
      <c r="H156" s="229">
        <v>160</v>
      </c>
      <c r="I156" s="229">
        <v>69</v>
      </c>
      <c r="J156" s="229">
        <v>39</v>
      </c>
      <c r="K156" s="229">
        <v>11</v>
      </c>
      <c r="L156" s="229">
        <v>1</v>
      </c>
      <c r="M156" s="229">
        <v>1</v>
      </c>
      <c r="N156" s="229" t="s">
        <v>313</v>
      </c>
      <c r="O156" s="230">
        <v>511</v>
      </c>
      <c r="P156" s="230">
        <v>511</v>
      </c>
      <c r="Q156" s="230">
        <v>234</v>
      </c>
      <c r="R156" s="230">
        <v>151</v>
      </c>
      <c r="S156" s="230">
        <v>69</v>
      </c>
      <c r="T156" s="230">
        <v>41</v>
      </c>
      <c r="U156" s="230">
        <v>13</v>
      </c>
      <c r="V156" s="230">
        <v>3</v>
      </c>
      <c r="W156" s="230" t="s">
        <v>313</v>
      </c>
      <c r="X156" s="229" t="s">
        <v>313</v>
      </c>
      <c r="Y156" s="46"/>
      <c r="Z156" s="229">
        <v>73</v>
      </c>
      <c r="AA156" s="230">
        <v>73</v>
      </c>
      <c r="AB156" s="230" t="s">
        <v>313</v>
      </c>
      <c r="AC156" s="229">
        <v>1054</v>
      </c>
      <c r="AD156" s="229">
        <v>1054</v>
      </c>
      <c r="AE156" s="229" t="s">
        <v>313</v>
      </c>
      <c r="AF156" s="230">
        <v>990</v>
      </c>
      <c r="AG156" s="230">
        <v>990</v>
      </c>
      <c r="AH156" s="229" t="s">
        <v>313</v>
      </c>
      <c r="AI156" s="229">
        <v>64</v>
      </c>
      <c r="AJ156" s="230">
        <v>64</v>
      </c>
      <c r="AK156" s="230" t="s">
        <v>313</v>
      </c>
      <c r="AL156" s="232">
        <v>1.8047945205479452</v>
      </c>
      <c r="AM156" s="232">
        <v>1.9373776908023483</v>
      </c>
      <c r="AN156" s="233">
        <v>-0.13258317025440314</v>
      </c>
      <c r="AO156" s="47"/>
      <c r="AP156" s="41"/>
      <c r="AQ156" s="2" t="s">
        <v>49</v>
      </c>
      <c r="AR156" s="2"/>
    </row>
    <row r="157" spans="1:45" ht="17.100000000000001" customHeight="1">
      <c r="A157" s="63"/>
      <c r="B157" s="63" t="s">
        <v>50</v>
      </c>
      <c r="C157" s="63"/>
      <c r="D157" s="63"/>
      <c r="E157" s="48">
        <v>543</v>
      </c>
      <c r="F157" s="229">
        <v>543</v>
      </c>
      <c r="G157" s="229">
        <v>276</v>
      </c>
      <c r="H157" s="229">
        <v>151</v>
      </c>
      <c r="I157" s="229">
        <v>70</v>
      </c>
      <c r="J157" s="229">
        <v>34</v>
      </c>
      <c r="K157" s="229">
        <v>10</v>
      </c>
      <c r="L157" s="229">
        <v>2</v>
      </c>
      <c r="M157" s="229" t="s">
        <v>313</v>
      </c>
      <c r="N157" s="229" t="s">
        <v>313</v>
      </c>
      <c r="O157" s="230">
        <v>482</v>
      </c>
      <c r="P157" s="230">
        <v>482</v>
      </c>
      <c r="Q157" s="230">
        <v>196</v>
      </c>
      <c r="R157" s="230">
        <v>154</v>
      </c>
      <c r="S157" s="230">
        <v>85</v>
      </c>
      <c r="T157" s="230">
        <v>35</v>
      </c>
      <c r="U157" s="230">
        <v>10</v>
      </c>
      <c r="V157" s="230">
        <v>2</v>
      </c>
      <c r="W157" s="230" t="s">
        <v>313</v>
      </c>
      <c r="X157" s="229" t="s">
        <v>313</v>
      </c>
      <c r="Y157" s="46"/>
      <c r="Z157" s="229">
        <v>61</v>
      </c>
      <c r="AA157" s="230">
        <v>61</v>
      </c>
      <c r="AB157" s="230" t="s">
        <v>313</v>
      </c>
      <c r="AC157" s="229">
        <v>986</v>
      </c>
      <c r="AD157" s="229">
        <v>986</v>
      </c>
      <c r="AE157" s="229" t="s">
        <v>313</v>
      </c>
      <c r="AF157" s="230">
        <v>961</v>
      </c>
      <c r="AG157" s="230">
        <v>961</v>
      </c>
      <c r="AH157" s="229" t="s">
        <v>313</v>
      </c>
      <c r="AI157" s="229">
        <v>25</v>
      </c>
      <c r="AJ157" s="230">
        <v>25</v>
      </c>
      <c r="AK157" s="230" t="s">
        <v>313</v>
      </c>
      <c r="AL157" s="232">
        <v>1.8158379373848987</v>
      </c>
      <c r="AM157" s="232">
        <v>1.9937759336099585</v>
      </c>
      <c r="AN157" s="233">
        <v>-0.17793799622505979</v>
      </c>
      <c r="AO157" s="47"/>
      <c r="AP157" s="41"/>
      <c r="AQ157" s="2" t="s">
        <v>50</v>
      </c>
      <c r="AR157" s="2"/>
    </row>
    <row r="158" spans="1:45" ht="17.100000000000001" customHeight="1">
      <c r="A158" s="63"/>
      <c r="B158" s="63" t="s">
        <v>51</v>
      </c>
      <c r="C158" s="63"/>
      <c r="D158" s="63"/>
      <c r="E158" s="48">
        <v>1163</v>
      </c>
      <c r="F158" s="229">
        <v>1160</v>
      </c>
      <c r="G158" s="229">
        <v>463</v>
      </c>
      <c r="H158" s="229">
        <v>387</v>
      </c>
      <c r="I158" s="229">
        <v>176</v>
      </c>
      <c r="J158" s="229">
        <v>96</v>
      </c>
      <c r="K158" s="229">
        <v>30</v>
      </c>
      <c r="L158" s="229">
        <v>8</v>
      </c>
      <c r="M158" s="229" t="s">
        <v>313</v>
      </c>
      <c r="N158" s="229">
        <v>3</v>
      </c>
      <c r="O158" s="230">
        <v>1243</v>
      </c>
      <c r="P158" s="230">
        <v>1240</v>
      </c>
      <c r="Q158" s="230">
        <v>452</v>
      </c>
      <c r="R158" s="230">
        <v>408</v>
      </c>
      <c r="S158" s="230">
        <v>211</v>
      </c>
      <c r="T158" s="230">
        <v>120</v>
      </c>
      <c r="U158" s="230">
        <v>35</v>
      </c>
      <c r="V158" s="230">
        <v>11</v>
      </c>
      <c r="W158" s="230">
        <v>3</v>
      </c>
      <c r="X158" s="229">
        <v>3</v>
      </c>
      <c r="Y158" s="43"/>
      <c r="Z158" s="229">
        <v>-80</v>
      </c>
      <c r="AA158" s="230">
        <v>-80</v>
      </c>
      <c r="AB158" s="230">
        <v>0</v>
      </c>
      <c r="AC158" s="229">
        <v>2461</v>
      </c>
      <c r="AD158" s="229">
        <v>2347</v>
      </c>
      <c r="AE158" s="229">
        <v>114</v>
      </c>
      <c r="AF158" s="230">
        <v>2746</v>
      </c>
      <c r="AG158" s="230">
        <v>2644</v>
      </c>
      <c r="AH158" s="230">
        <v>102</v>
      </c>
      <c r="AI158" s="229">
        <v>-285</v>
      </c>
      <c r="AJ158" s="230">
        <v>-297</v>
      </c>
      <c r="AK158" s="230">
        <v>12</v>
      </c>
      <c r="AL158" s="232">
        <v>2.0232758620689655</v>
      </c>
      <c r="AM158" s="232">
        <v>2.1322580645161291</v>
      </c>
      <c r="AN158" s="233">
        <v>-0.10898220244716361</v>
      </c>
      <c r="AO158" s="47"/>
      <c r="AP158" s="41"/>
      <c r="AQ158" s="2" t="s">
        <v>51</v>
      </c>
      <c r="AR158" s="2"/>
    </row>
    <row r="159" spans="1:45" ht="17.100000000000001" customHeight="1">
      <c r="A159" s="63"/>
      <c r="B159" s="63" t="s">
        <v>52</v>
      </c>
      <c r="C159" s="63"/>
      <c r="D159" s="63"/>
      <c r="E159" s="48">
        <v>613</v>
      </c>
      <c r="F159" s="229">
        <v>611</v>
      </c>
      <c r="G159" s="229">
        <v>335</v>
      </c>
      <c r="H159" s="229">
        <v>209</v>
      </c>
      <c r="I159" s="229">
        <v>48</v>
      </c>
      <c r="J159" s="229">
        <v>18</v>
      </c>
      <c r="K159" s="229">
        <v>1</v>
      </c>
      <c r="L159" s="229" t="s">
        <v>313</v>
      </c>
      <c r="M159" s="229" t="s">
        <v>313</v>
      </c>
      <c r="N159" s="229">
        <v>2</v>
      </c>
      <c r="O159" s="230">
        <v>617</v>
      </c>
      <c r="P159" s="230">
        <v>616</v>
      </c>
      <c r="Q159" s="230">
        <v>350</v>
      </c>
      <c r="R159" s="230">
        <v>192</v>
      </c>
      <c r="S159" s="230">
        <v>44</v>
      </c>
      <c r="T159" s="230">
        <v>26</v>
      </c>
      <c r="U159" s="230">
        <v>3</v>
      </c>
      <c r="V159" s="230">
        <v>1</v>
      </c>
      <c r="W159" s="230" t="s">
        <v>313</v>
      </c>
      <c r="X159" s="229">
        <v>1</v>
      </c>
      <c r="Y159" s="46"/>
      <c r="Z159" s="229">
        <v>-4</v>
      </c>
      <c r="AA159" s="230">
        <v>-5</v>
      </c>
      <c r="AB159" s="230">
        <v>1</v>
      </c>
      <c r="AC159" s="229">
        <v>1100</v>
      </c>
      <c r="AD159" s="229">
        <v>974</v>
      </c>
      <c r="AE159" s="229">
        <v>126</v>
      </c>
      <c r="AF159" s="230">
        <v>1004</v>
      </c>
      <c r="AG159" s="230">
        <v>991</v>
      </c>
      <c r="AH159" s="229">
        <v>13</v>
      </c>
      <c r="AI159" s="229">
        <v>96</v>
      </c>
      <c r="AJ159" s="230">
        <v>-17</v>
      </c>
      <c r="AK159" s="230">
        <v>113</v>
      </c>
      <c r="AL159" s="232">
        <v>1.5941080196399344</v>
      </c>
      <c r="AM159" s="232">
        <v>1.6087662337662338</v>
      </c>
      <c r="AN159" s="233">
        <v>-1.4658214126299418E-2</v>
      </c>
      <c r="AO159" s="47"/>
      <c r="AP159" s="41"/>
      <c r="AQ159" s="2" t="s">
        <v>52</v>
      </c>
      <c r="AR159" s="2"/>
    </row>
    <row r="160" spans="1:45" ht="17.100000000000001" customHeight="1">
      <c r="A160" s="63"/>
      <c r="B160" s="63" t="s">
        <v>53</v>
      </c>
      <c r="C160" s="63"/>
      <c r="D160" s="63"/>
      <c r="E160" s="48">
        <v>60</v>
      </c>
      <c r="F160" s="229">
        <v>60</v>
      </c>
      <c r="G160" s="229">
        <v>21</v>
      </c>
      <c r="H160" s="229">
        <v>28</v>
      </c>
      <c r="I160" s="229">
        <v>8</v>
      </c>
      <c r="J160" s="229">
        <v>2</v>
      </c>
      <c r="K160" s="229">
        <v>1</v>
      </c>
      <c r="L160" s="229" t="s">
        <v>313</v>
      </c>
      <c r="M160" s="229" t="s">
        <v>313</v>
      </c>
      <c r="N160" s="229" t="s">
        <v>313</v>
      </c>
      <c r="O160" s="230">
        <v>67</v>
      </c>
      <c r="P160" s="230">
        <v>67</v>
      </c>
      <c r="Q160" s="230">
        <v>23</v>
      </c>
      <c r="R160" s="230">
        <v>25</v>
      </c>
      <c r="S160" s="230">
        <v>14</v>
      </c>
      <c r="T160" s="230">
        <v>4</v>
      </c>
      <c r="U160" s="230">
        <v>1</v>
      </c>
      <c r="V160" s="230" t="s">
        <v>313</v>
      </c>
      <c r="W160" s="230" t="s">
        <v>313</v>
      </c>
      <c r="X160" s="229" t="s">
        <v>313</v>
      </c>
      <c r="Y160" s="46"/>
      <c r="Z160" s="229">
        <v>-7</v>
      </c>
      <c r="AA160" s="230">
        <v>-7</v>
      </c>
      <c r="AB160" s="230" t="s">
        <v>313</v>
      </c>
      <c r="AC160" s="229">
        <v>114</v>
      </c>
      <c r="AD160" s="229">
        <v>114</v>
      </c>
      <c r="AE160" s="229" t="s">
        <v>313</v>
      </c>
      <c r="AF160" s="230">
        <v>136</v>
      </c>
      <c r="AG160" s="230">
        <v>136</v>
      </c>
      <c r="AH160" s="229" t="s">
        <v>313</v>
      </c>
      <c r="AI160" s="229">
        <v>-22</v>
      </c>
      <c r="AJ160" s="230">
        <v>-22</v>
      </c>
      <c r="AK160" s="230" t="s">
        <v>313</v>
      </c>
      <c r="AL160" s="232">
        <v>1.9</v>
      </c>
      <c r="AM160" s="232">
        <v>2.0298507462686568</v>
      </c>
      <c r="AN160" s="233">
        <v>-0.12985074626865689</v>
      </c>
      <c r="AO160" s="47"/>
      <c r="AP160" s="41"/>
      <c r="AQ160" s="2" t="s">
        <v>53</v>
      </c>
      <c r="AR160" s="2"/>
    </row>
    <row r="161" spans="1:44" ht="17.100000000000001" customHeight="1">
      <c r="A161" s="63"/>
      <c r="B161" s="63" t="s">
        <v>54</v>
      </c>
      <c r="C161" s="63"/>
      <c r="D161" s="63"/>
      <c r="E161" s="48">
        <v>4142</v>
      </c>
      <c r="F161" s="229">
        <v>4120</v>
      </c>
      <c r="G161" s="229">
        <v>1289</v>
      </c>
      <c r="H161" s="229">
        <v>1586</v>
      </c>
      <c r="I161" s="229">
        <v>674</v>
      </c>
      <c r="J161" s="229">
        <v>411</v>
      </c>
      <c r="K161" s="229">
        <v>120</v>
      </c>
      <c r="L161" s="229">
        <v>27</v>
      </c>
      <c r="M161" s="229">
        <v>13</v>
      </c>
      <c r="N161" s="229">
        <v>22</v>
      </c>
      <c r="O161" s="229">
        <v>4369</v>
      </c>
      <c r="P161" s="229">
        <v>4363</v>
      </c>
      <c r="Q161" s="229">
        <v>1249</v>
      </c>
      <c r="R161" s="229">
        <v>1643</v>
      </c>
      <c r="S161" s="229">
        <v>750</v>
      </c>
      <c r="T161" s="229">
        <v>503</v>
      </c>
      <c r="U161" s="229">
        <v>161</v>
      </c>
      <c r="V161" s="229">
        <v>44</v>
      </c>
      <c r="W161" s="229">
        <v>13</v>
      </c>
      <c r="X161" s="229">
        <v>6</v>
      </c>
      <c r="Y161" s="43"/>
      <c r="Z161" s="229">
        <v>-227</v>
      </c>
      <c r="AA161" s="229">
        <v>-243</v>
      </c>
      <c r="AB161" s="229">
        <v>16</v>
      </c>
      <c r="AC161" s="229">
        <v>9307</v>
      </c>
      <c r="AD161" s="229">
        <v>8988</v>
      </c>
      <c r="AE161" s="229">
        <v>319</v>
      </c>
      <c r="AF161" s="229">
        <v>10261</v>
      </c>
      <c r="AG161" s="229">
        <v>9957</v>
      </c>
      <c r="AH161" s="229">
        <v>304</v>
      </c>
      <c r="AI161" s="229">
        <v>-954</v>
      </c>
      <c r="AJ161" s="229">
        <v>-969</v>
      </c>
      <c r="AK161" s="229">
        <v>15</v>
      </c>
      <c r="AL161" s="233">
        <v>2.1815533980582522</v>
      </c>
      <c r="AM161" s="233">
        <v>2.2821453128581251</v>
      </c>
      <c r="AN161" s="233">
        <v>-0.10059191479987284</v>
      </c>
      <c r="AO161" s="47"/>
      <c r="AP161" s="41"/>
      <c r="AQ161" s="2" t="s">
        <v>54</v>
      </c>
      <c r="AR161" s="2"/>
    </row>
    <row r="162" spans="1:44" ht="17.100000000000001" customHeight="1">
      <c r="A162" s="63"/>
      <c r="B162" s="63"/>
      <c r="C162" s="63" t="s">
        <v>4</v>
      </c>
      <c r="D162" s="63"/>
      <c r="E162" s="48">
        <v>922</v>
      </c>
      <c r="F162" s="229">
        <v>919</v>
      </c>
      <c r="G162" s="229">
        <v>307</v>
      </c>
      <c r="H162" s="229">
        <v>342</v>
      </c>
      <c r="I162" s="229">
        <v>147</v>
      </c>
      <c r="J162" s="229">
        <v>86</v>
      </c>
      <c r="K162" s="229">
        <v>32</v>
      </c>
      <c r="L162" s="229">
        <v>4</v>
      </c>
      <c r="M162" s="229">
        <v>1</v>
      </c>
      <c r="N162" s="229">
        <v>3</v>
      </c>
      <c r="O162" s="230">
        <v>984</v>
      </c>
      <c r="P162" s="230">
        <v>983</v>
      </c>
      <c r="Q162" s="230">
        <v>302</v>
      </c>
      <c r="R162" s="230">
        <v>383</v>
      </c>
      <c r="S162" s="230">
        <v>160</v>
      </c>
      <c r="T162" s="230">
        <v>94</v>
      </c>
      <c r="U162" s="230">
        <v>29</v>
      </c>
      <c r="V162" s="230">
        <v>13</v>
      </c>
      <c r="W162" s="230">
        <v>2</v>
      </c>
      <c r="X162" s="229">
        <v>1</v>
      </c>
      <c r="Y162" s="43"/>
      <c r="Z162" s="230">
        <v>-62</v>
      </c>
      <c r="AA162" s="230">
        <v>-64</v>
      </c>
      <c r="AB162" s="230">
        <v>2</v>
      </c>
      <c r="AC162" s="229">
        <v>2013</v>
      </c>
      <c r="AD162" s="229">
        <v>1967</v>
      </c>
      <c r="AE162" s="229">
        <v>46</v>
      </c>
      <c r="AF162" s="230">
        <v>2178</v>
      </c>
      <c r="AG162" s="230">
        <v>2161</v>
      </c>
      <c r="AH162" s="230">
        <v>17</v>
      </c>
      <c r="AI162" s="230">
        <v>-165</v>
      </c>
      <c r="AJ162" s="230">
        <v>-194</v>
      </c>
      <c r="AK162" s="230">
        <v>29</v>
      </c>
      <c r="AL162" s="232">
        <v>2.1403699673558214</v>
      </c>
      <c r="AM162" s="232">
        <v>2.1983723296032553</v>
      </c>
      <c r="AN162" s="233">
        <v>-5.8002362247433936E-2</v>
      </c>
      <c r="AO162" s="47"/>
      <c r="AP162" s="41"/>
      <c r="AQ162" s="2"/>
      <c r="AR162" s="2" t="s">
        <v>4</v>
      </c>
    </row>
    <row r="163" spans="1:44" ht="17.100000000000001" customHeight="1">
      <c r="A163" s="63"/>
      <c r="B163" s="63"/>
      <c r="C163" s="63" t="s">
        <v>5</v>
      </c>
      <c r="D163" s="63"/>
      <c r="E163" s="48">
        <v>1219</v>
      </c>
      <c r="F163" s="229">
        <v>1212</v>
      </c>
      <c r="G163" s="229">
        <v>404</v>
      </c>
      <c r="H163" s="229">
        <v>469</v>
      </c>
      <c r="I163" s="229">
        <v>186</v>
      </c>
      <c r="J163" s="229">
        <v>108</v>
      </c>
      <c r="K163" s="229">
        <v>31</v>
      </c>
      <c r="L163" s="229">
        <v>11</v>
      </c>
      <c r="M163" s="229">
        <v>3</v>
      </c>
      <c r="N163" s="229">
        <v>7</v>
      </c>
      <c r="O163" s="230">
        <v>1299</v>
      </c>
      <c r="P163" s="230">
        <v>1298</v>
      </c>
      <c r="Q163" s="230">
        <v>430</v>
      </c>
      <c r="R163" s="230">
        <v>479</v>
      </c>
      <c r="S163" s="230">
        <v>203</v>
      </c>
      <c r="T163" s="230">
        <v>124</v>
      </c>
      <c r="U163" s="230">
        <v>48</v>
      </c>
      <c r="V163" s="230">
        <v>11</v>
      </c>
      <c r="W163" s="230">
        <v>3</v>
      </c>
      <c r="X163" s="229">
        <v>1</v>
      </c>
      <c r="Y163" s="43"/>
      <c r="Z163" s="230">
        <v>-80</v>
      </c>
      <c r="AA163" s="230">
        <v>-86</v>
      </c>
      <c r="AB163" s="230">
        <v>6</v>
      </c>
      <c r="AC163" s="229">
        <v>2642</v>
      </c>
      <c r="AD163" s="229">
        <v>2576</v>
      </c>
      <c r="AE163" s="229">
        <v>66</v>
      </c>
      <c r="AF163" s="230">
        <v>2839</v>
      </c>
      <c r="AG163" s="230">
        <v>2820</v>
      </c>
      <c r="AH163" s="230">
        <v>19</v>
      </c>
      <c r="AI163" s="230">
        <v>-197</v>
      </c>
      <c r="AJ163" s="230">
        <v>-244</v>
      </c>
      <c r="AK163" s="230">
        <v>47</v>
      </c>
      <c r="AL163" s="232">
        <v>2.1254125412541254</v>
      </c>
      <c r="AM163" s="232">
        <v>2.1725731895223421</v>
      </c>
      <c r="AN163" s="233">
        <v>-4.7160648268216754E-2</v>
      </c>
      <c r="AO163" s="47"/>
      <c r="AP163" s="41"/>
      <c r="AQ163" s="2"/>
      <c r="AR163" s="2" t="s">
        <v>5</v>
      </c>
    </row>
    <row r="164" spans="1:44" ht="17.100000000000001" customHeight="1">
      <c r="A164" s="63"/>
      <c r="B164" s="63"/>
      <c r="C164" s="63" t="s">
        <v>6</v>
      </c>
      <c r="D164" s="63"/>
      <c r="E164" s="48">
        <v>740</v>
      </c>
      <c r="F164" s="229">
        <v>734</v>
      </c>
      <c r="G164" s="229">
        <v>222</v>
      </c>
      <c r="H164" s="229">
        <v>290</v>
      </c>
      <c r="I164" s="229">
        <v>112</v>
      </c>
      <c r="J164" s="229">
        <v>76</v>
      </c>
      <c r="K164" s="229">
        <v>28</v>
      </c>
      <c r="L164" s="229">
        <v>4</v>
      </c>
      <c r="M164" s="229">
        <v>2</v>
      </c>
      <c r="N164" s="229">
        <v>6</v>
      </c>
      <c r="O164" s="230">
        <v>797</v>
      </c>
      <c r="P164" s="230">
        <v>795</v>
      </c>
      <c r="Q164" s="230">
        <v>213</v>
      </c>
      <c r="R164" s="230">
        <v>302</v>
      </c>
      <c r="S164" s="230">
        <v>133</v>
      </c>
      <c r="T164" s="230">
        <v>105</v>
      </c>
      <c r="U164" s="230">
        <v>35</v>
      </c>
      <c r="V164" s="230">
        <v>5</v>
      </c>
      <c r="W164" s="230">
        <v>2</v>
      </c>
      <c r="X164" s="229">
        <v>2</v>
      </c>
      <c r="Y164" s="43"/>
      <c r="Z164" s="230">
        <v>-57</v>
      </c>
      <c r="AA164" s="230">
        <v>-61</v>
      </c>
      <c r="AB164" s="230">
        <v>4</v>
      </c>
      <c r="AC164" s="229">
        <v>1720</v>
      </c>
      <c r="AD164" s="229">
        <v>1620</v>
      </c>
      <c r="AE164" s="229">
        <v>100</v>
      </c>
      <c r="AF164" s="230">
        <v>2012</v>
      </c>
      <c r="AG164" s="230">
        <v>1855</v>
      </c>
      <c r="AH164" s="230">
        <v>157</v>
      </c>
      <c r="AI164" s="230">
        <v>-292</v>
      </c>
      <c r="AJ164" s="230">
        <v>-235</v>
      </c>
      <c r="AK164" s="230">
        <v>-57</v>
      </c>
      <c r="AL164" s="232">
        <v>2.2070844686648501</v>
      </c>
      <c r="AM164" s="232">
        <v>2.3333333333333335</v>
      </c>
      <c r="AN164" s="233">
        <v>-0.1262488646684834</v>
      </c>
      <c r="AO164" s="47"/>
      <c r="AP164" s="41"/>
      <c r="AQ164" s="2"/>
      <c r="AR164" s="2" t="s">
        <v>6</v>
      </c>
    </row>
    <row r="165" spans="1:44" ht="17.100000000000001" customHeight="1">
      <c r="A165" s="63"/>
      <c r="B165" s="63"/>
      <c r="C165" s="63" t="s">
        <v>10</v>
      </c>
      <c r="D165" s="63"/>
      <c r="E165" s="48">
        <v>300</v>
      </c>
      <c r="F165" s="229">
        <v>296</v>
      </c>
      <c r="G165" s="229">
        <v>69</v>
      </c>
      <c r="H165" s="229">
        <v>133</v>
      </c>
      <c r="I165" s="229">
        <v>53</v>
      </c>
      <c r="J165" s="229">
        <v>33</v>
      </c>
      <c r="K165" s="229">
        <v>7</v>
      </c>
      <c r="L165" s="229">
        <v>1</v>
      </c>
      <c r="M165" s="229" t="s">
        <v>313</v>
      </c>
      <c r="N165" s="229">
        <v>4</v>
      </c>
      <c r="O165" s="230">
        <v>297</v>
      </c>
      <c r="P165" s="230">
        <v>296</v>
      </c>
      <c r="Q165" s="230">
        <v>55</v>
      </c>
      <c r="R165" s="230">
        <v>131</v>
      </c>
      <c r="S165" s="230">
        <v>56</v>
      </c>
      <c r="T165" s="230">
        <v>37</v>
      </c>
      <c r="U165" s="230">
        <v>10</v>
      </c>
      <c r="V165" s="230">
        <v>3</v>
      </c>
      <c r="W165" s="230">
        <v>4</v>
      </c>
      <c r="X165" s="229">
        <v>1</v>
      </c>
      <c r="Y165" s="43"/>
      <c r="Z165" s="230">
        <v>3</v>
      </c>
      <c r="AA165" s="230">
        <v>0</v>
      </c>
      <c r="AB165" s="230">
        <v>3</v>
      </c>
      <c r="AC165" s="229">
        <v>737</v>
      </c>
      <c r="AD165" s="229">
        <v>667</v>
      </c>
      <c r="AE165" s="229">
        <v>70</v>
      </c>
      <c r="AF165" s="230">
        <v>837</v>
      </c>
      <c r="AG165" s="230">
        <v>729</v>
      </c>
      <c r="AH165" s="230">
        <v>108</v>
      </c>
      <c r="AI165" s="230">
        <v>-100</v>
      </c>
      <c r="AJ165" s="230">
        <v>-62</v>
      </c>
      <c r="AK165" s="230">
        <v>-38</v>
      </c>
      <c r="AL165" s="232">
        <v>2.2533783783783785</v>
      </c>
      <c r="AM165" s="232">
        <v>2.4628378378378377</v>
      </c>
      <c r="AN165" s="233">
        <v>-0.20945945945945921</v>
      </c>
      <c r="AO165" s="47"/>
      <c r="AP165" s="41"/>
      <c r="AQ165" s="2"/>
      <c r="AR165" s="2" t="s">
        <v>10</v>
      </c>
    </row>
    <row r="166" spans="1:44" ht="17.100000000000001" customHeight="1">
      <c r="A166" s="63"/>
      <c r="B166" s="63"/>
      <c r="C166" s="63" t="s">
        <v>11</v>
      </c>
      <c r="D166" s="63"/>
      <c r="E166" s="48">
        <v>961</v>
      </c>
      <c r="F166" s="229">
        <v>959</v>
      </c>
      <c r="G166" s="229">
        <v>287</v>
      </c>
      <c r="H166" s="229">
        <v>352</v>
      </c>
      <c r="I166" s="229">
        <v>176</v>
      </c>
      <c r="J166" s="229">
        <v>108</v>
      </c>
      <c r="K166" s="229">
        <v>22</v>
      </c>
      <c r="L166" s="229">
        <v>7</v>
      </c>
      <c r="M166" s="229">
        <v>7</v>
      </c>
      <c r="N166" s="229">
        <v>2</v>
      </c>
      <c r="O166" s="230">
        <v>992</v>
      </c>
      <c r="P166" s="230">
        <v>991</v>
      </c>
      <c r="Q166" s="230">
        <v>249</v>
      </c>
      <c r="R166" s="230">
        <v>348</v>
      </c>
      <c r="S166" s="230">
        <v>198</v>
      </c>
      <c r="T166" s="230">
        <v>143</v>
      </c>
      <c r="U166" s="230">
        <v>39</v>
      </c>
      <c r="V166" s="230">
        <v>12</v>
      </c>
      <c r="W166" s="230">
        <v>2</v>
      </c>
      <c r="X166" s="229">
        <v>1</v>
      </c>
      <c r="Y166" s="43"/>
      <c r="Z166" s="230">
        <v>-31</v>
      </c>
      <c r="AA166" s="230">
        <v>-32</v>
      </c>
      <c r="AB166" s="230">
        <v>1</v>
      </c>
      <c r="AC166" s="229">
        <v>2195</v>
      </c>
      <c r="AD166" s="229">
        <v>2158</v>
      </c>
      <c r="AE166" s="229">
        <v>37</v>
      </c>
      <c r="AF166" s="230">
        <v>2395</v>
      </c>
      <c r="AG166" s="230">
        <v>2392</v>
      </c>
      <c r="AH166" s="230">
        <v>3</v>
      </c>
      <c r="AI166" s="230">
        <v>-200</v>
      </c>
      <c r="AJ166" s="230">
        <v>-234</v>
      </c>
      <c r="AK166" s="230">
        <v>34</v>
      </c>
      <c r="AL166" s="232">
        <v>2.2502606882168927</v>
      </c>
      <c r="AM166" s="232">
        <v>2.4137235116044398</v>
      </c>
      <c r="AN166" s="233">
        <v>-0.16346282338754703</v>
      </c>
      <c r="AO166" s="47"/>
      <c r="AP166" s="41"/>
      <c r="AQ166" s="2"/>
      <c r="AR166" s="2" t="s">
        <v>11</v>
      </c>
    </row>
    <row r="167" spans="1:44" ht="17.100000000000001" customHeight="1">
      <c r="A167" s="63"/>
      <c r="B167" s="63" t="s">
        <v>55</v>
      </c>
      <c r="C167" s="63"/>
      <c r="D167" s="63"/>
      <c r="E167" s="48">
        <v>1339</v>
      </c>
      <c r="F167" s="229">
        <v>1332</v>
      </c>
      <c r="G167" s="229">
        <v>236</v>
      </c>
      <c r="H167" s="229">
        <v>554</v>
      </c>
      <c r="I167" s="229">
        <v>272</v>
      </c>
      <c r="J167" s="229">
        <v>199</v>
      </c>
      <c r="K167" s="229">
        <v>62</v>
      </c>
      <c r="L167" s="229">
        <v>6</v>
      </c>
      <c r="M167" s="229">
        <v>3</v>
      </c>
      <c r="N167" s="229">
        <v>7</v>
      </c>
      <c r="O167" s="230">
        <v>1339</v>
      </c>
      <c r="P167" s="230">
        <v>1335</v>
      </c>
      <c r="Q167" s="230">
        <v>184</v>
      </c>
      <c r="R167" s="230">
        <v>505</v>
      </c>
      <c r="S167" s="230">
        <v>320</v>
      </c>
      <c r="T167" s="230">
        <v>251</v>
      </c>
      <c r="U167" s="230">
        <v>59</v>
      </c>
      <c r="V167" s="230">
        <v>12</v>
      </c>
      <c r="W167" s="230">
        <v>4</v>
      </c>
      <c r="X167" s="229">
        <v>4</v>
      </c>
      <c r="Y167" s="46"/>
      <c r="Z167" s="229">
        <v>0</v>
      </c>
      <c r="AA167" s="230">
        <v>-3</v>
      </c>
      <c r="AB167" s="229">
        <v>3</v>
      </c>
      <c r="AC167" s="229">
        <v>3440</v>
      </c>
      <c r="AD167" s="229">
        <v>3323</v>
      </c>
      <c r="AE167" s="229">
        <v>117</v>
      </c>
      <c r="AF167" s="230">
        <v>3659</v>
      </c>
      <c r="AG167" s="230">
        <v>3553</v>
      </c>
      <c r="AH167" s="229">
        <v>106</v>
      </c>
      <c r="AI167" s="229">
        <v>-219</v>
      </c>
      <c r="AJ167" s="230">
        <v>-230</v>
      </c>
      <c r="AK167" s="230">
        <v>11</v>
      </c>
      <c r="AL167" s="232">
        <v>2.4947447447447448</v>
      </c>
      <c r="AM167" s="232">
        <v>2.6614232209737829</v>
      </c>
      <c r="AN167" s="233">
        <v>-0.16667847622903809</v>
      </c>
      <c r="AO167" s="47"/>
      <c r="AP167" s="41"/>
      <c r="AQ167" s="2" t="s">
        <v>55</v>
      </c>
      <c r="AR167" s="2"/>
    </row>
    <row r="168" spans="1:44" ht="17.100000000000001" customHeight="1">
      <c r="A168" s="63"/>
      <c r="B168" s="63"/>
      <c r="C168" s="63" t="s">
        <v>4</v>
      </c>
      <c r="D168" s="63"/>
      <c r="E168" s="48">
        <v>396</v>
      </c>
      <c r="F168" s="229">
        <v>394</v>
      </c>
      <c r="G168" s="229">
        <v>79</v>
      </c>
      <c r="H168" s="229">
        <v>176</v>
      </c>
      <c r="I168" s="229">
        <v>72</v>
      </c>
      <c r="J168" s="229">
        <v>52</v>
      </c>
      <c r="K168" s="229">
        <v>14</v>
      </c>
      <c r="L168" s="229" t="s">
        <v>313</v>
      </c>
      <c r="M168" s="229">
        <v>1</v>
      </c>
      <c r="N168" s="229">
        <v>2</v>
      </c>
      <c r="O168" s="230">
        <v>401</v>
      </c>
      <c r="P168" s="230">
        <v>401</v>
      </c>
      <c r="Q168" s="230">
        <v>70</v>
      </c>
      <c r="R168" s="230">
        <v>158</v>
      </c>
      <c r="S168" s="230">
        <v>102</v>
      </c>
      <c r="T168" s="230">
        <v>53</v>
      </c>
      <c r="U168" s="230">
        <v>15</v>
      </c>
      <c r="V168" s="230">
        <v>2</v>
      </c>
      <c r="W168" s="230">
        <v>1</v>
      </c>
      <c r="X168" s="229" t="s">
        <v>313</v>
      </c>
      <c r="Y168" s="46"/>
      <c r="Z168" s="230">
        <v>-5</v>
      </c>
      <c r="AA168" s="230">
        <v>-7</v>
      </c>
      <c r="AB168" s="229">
        <v>2</v>
      </c>
      <c r="AC168" s="229">
        <v>941</v>
      </c>
      <c r="AD168" s="229">
        <v>932</v>
      </c>
      <c r="AE168" s="229">
        <v>9</v>
      </c>
      <c r="AF168" s="230">
        <v>998</v>
      </c>
      <c r="AG168" s="230">
        <v>998</v>
      </c>
      <c r="AH168" s="229" t="s">
        <v>313</v>
      </c>
      <c r="AI168" s="230">
        <v>-57</v>
      </c>
      <c r="AJ168" s="230">
        <v>-66</v>
      </c>
      <c r="AK168" s="230">
        <v>9</v>
      </c>
      <c r="AL168" s="232">
        <v>2.3654822335025383</v>
      </c>
      <c r="AM168" s="232">
        <v>2.4887780548628431</v>
      </c>
      <c r="AN168" s="233">
        <v>-0.12329582136030481</v>
      </c>
      <c r="AO168" s="47"/>
      <c r="AP168" s="41"/>
      <c r="AQ168" s="2"/>
      <c r="AR168" s="2" t="s">
        <v>4</v>
      </c>
    </row>
    <row r="169" spans="1:44" ht="17.100000000000001" customHeight="1">
      <c r="A169" s="63"/>
      <c r="B169" s="63"/>
      <c r="C169" s="63" t="s">
        <v>5</v>
      </c>
      <c r="D169" s="63"/>
      <c r="E169" s="48">
        <v>688</v>
      </c>
      <c r="F169" s="229">
        <v>685</v>
      </c>
      <c r="G169" s="229">
        <v>125</v>
      </c>
      <c r="H169" s="229">
        <v>292</v>
      </c>
      <c r="I169" s="229">
        <v>145</v>
      </c>
      <c r="J169" s="229">
        <v>95</v>
      </c>
      <c r="K169" s="229">
        <v>25</v>
      </c>
      <c r="L169" s="229">
        <v>3</v>
      </c>
      <c r="M169" s="229" t="s">
        <v>313</v>
      </c>
      <c r="N169" s="229">
        <v>3</v>
      </c>
      <c r="O169" s="230">
        <v>702</v>
      </c>
      <c r="P169" s="230">
        <v>699</v>
      </c>
      <c r="Q169" s="230">
        <v>88</v>
      </c>
      <c r="R169" s="230">
        <v>280</v>
      </c>
      <c r="S169" s="230">
        <v>164</v>
      </c>
      <c r="T169" s="230">
        <v>135</v>
      </c>
      <c r="U169" s="230">
        <v>26</v>
      </c>
      <c r="V169" s="230">
        <v>5</v>
      </c>
      <c r="W169" s="230">
        <v>1</v>
      </c>
      <c r="X169" s="229">
        <v>3</v>
      </c>
      <c r="Y169" s="46"/>
      <c r="Z169" s="230">
        <v>-14</v>
      </c>
      <c r="AA169" s="230">
        <v>-14</v>
      </c>
      <c r="AB169" s="229">
        <v>0</v>
      </c>
      <c r="AC169" s="229">
        <v>1769</v>
      </c>
      <c r="AD169" s="229">
        <v>1667</v>
      </c>
      <c r="AE169" s="229">
        <v>102</v>
      </c>
      <c r="AF169" s="230">
        <v>1952</v>
      </c>
      <c r="AG169" s="230">
        <v>1847</v>
      </c>
      <c r="AH169" s="229">
        <v>105</v>
      </c>
      <c r="AI169" s="230">
        <v>-183</v>
      </c>
      <c r="AJ169" s="230">
        <v>-180</v>
      </c>
      <c r="AK169" s="230">
        <v>-3</v>
      </c>
      <c r="AL169" s="232">
        <v>2.4335766423357663</v>
      </c>
      <c r="AM169" s="232">
        <v>2.6423462088698142</v>
      </c>
      <c r="AN169" s="233">
        <v>-0.20876956653404788</v>
      </c>
      <c r="AO169" s="47"/>
      <c r="AP169" s="41"/>
      <c r="AQ169" s="2"/>
      <c r="AR169" s="2" t="s">
        <v>5</v>
      </c>
    </row>
    <row r="170" spans="1:44" ht="17.100000000000001" customHeight="1">
      <c r="A170" s="63"/>
      <c r="B170" s="63"/>
      <c r="C170" s="63" t="s">
        <v>6</v>
      </c>
      <c r="D170" s="63"/>
      <c r="E170" s="48">
        <v>255</v>
      </c>
      <c r="F170" s="229">
        <v>253</v>
      </c>
      <c r="G170" s="229">
        <v>32</v>
      </c>
      <c r="H170" s="229">
        <v>86</v>
      </c>
      <c r="I170" s="229">
        <v>55</v>
      </c>
      <c r="J170" s="229">
        <v>52</v>
      </c>
      <c r="K170" s="229">
        <v>23</v>
      </c>
      <c r="L170" s="229">
        <v>3</v>
      </c>
      <c r="M170" s="229">
        <v>2</v>
      </c>
      <c r="N170" s="229">
        <v>2</v>
      </c>
      <c r="O170" s="230">
        <v>236</v>
      </c>
      <c r="P170" s="230">
        <v>235</v>
      </c>
      <c r="Q170" s="230">
        <v>26</v>
      </c>
      <c r="R170" s="230">
        <v>67</v>
      </c>
      <c r="S170" s="230">
        <v>54</v>
      </c>
      <c r="T170" s="230">
        <v>63</v>
      </c>
      <c r="U170" s="230">
        <v>18</v>
      </c>
      <c r="V170" s="230">
        <v>5</v>
      </c>
      <c r="W170" s="230">
        <v>2</v>
      </c>
      <c r="X170" s="229">
        <v>1</v>
      </c>
      <c r="Y170" s="46"/>
      <c r="Z170" s="230">
        <v>19</v>
      </c>
      <c r="AA170" s="230">
        <v>18</v>
      </c>
      <c r="AB170" s="229">
        <v>1</v>
      </c>
      <c r="AC170" s="229">
        <v>730</v>
      </c>
      <c r="AD170" s="229">
        <v>724</v>
      </c>
      <c r="AE170" s="229">
        <v>6</v>
      </c>
      <c r="AF170" s="230">
        <v>709</v>
      </c>
      <c r="AG170" s="230">
        <v>708</v>
      </c>
      <c r="AH170" s="229">
        <v>1</v>
      </c>
      <c r="AI170" s="230">
        <v>21</v>
      </c>
      <c r="AJ170" s="230">
        <v>16</v>
      </c>
      <c r="AK170" s="230">
        <v>5</v>
      </c>
      <c r="AL170" s="232">
        <v>2.8616600790513833</v>
      </c>
      <c r="AM170" s="232">
        <v>3.0127659574468084</v>
      </c>
      <c r="AN170" s="233">
        <v>-0.15110587839542511</v>
      </c>
      <c r="AO170" s="47"/>
      <c r="AP170" s="41"/>
      <c r="AQ170" s="2"/>
      <c r="AR170" s="2" t="s">
        <v>6</v>
      </c>
    </row>
    <row r="171" spans="1:44" ht="17.100000000000001" customHeight="1">
      <c r="A171" s="63"/>
      <c r="B171" s="63"/>
      <c r="C171" s="63" t="s">
        <v>10</v>
      </c>
      <c r="D171" s="63"/>
      <c r="E171" s="48" t="s">
        <v>313</v>
      </c>
      <c r="F171" s="229" t="s">
        <v>313</v>
      </c>
      <c r="G171" s="229" t="s">
        <v>313</v>
      </c>
      <c r="H171" s="229" t="s">
        <v>313</v>
      </c>
      <c r="I171" s="229" t="s">
        <v>313</v>
      </c>
      <c r="J171" s="229" t="s">
        <v>313</v>
      </c>
      <c r="K171" s="229" t="s">
        <v>313</v>
      </c>
      <c r="L171" s="229" t="s">
        <v>313</v>
      </c>
      <c r="M171" s="229" t="s">
        <v>313</v>
      </c>
      <c r="N171" s="229" t="s">
        <v>313</v>
      </c>
      <c r="O171" s="231" t="s">
        <v>313</v>
      </c>
      <c r="P171" s="230" t="s">
        <v>313</v>
      </c>
      <c r="Q171" s="230" t="s">
        <v>313</v>
      </c>
      <c r="R171" s="230" t="s">
        <v>313</v>
      </c>
      <c r="S171" s="230" t="s">
        <v>313</v>
      </c>
      <c r="T171" s="230" t="s">
        <v>313</v>
      </c>
      <c r="U171" s="230" t="s">
        <v>313</v>
      </c>
      <c r="V171" s="230" t="s">
        <v>313</v>
      </c>
      <c r="W171" s="230" t="s">
        <v>313</v>
      </c>
      <c r="X171" s="229" t="s">
        <v>313</v>
      </c>
      <c r="Y171" s="46"/>
      <c r="Z171" s="230" t="s">
        <v>313</v>
      </c>
      <c r="AA171" s="230" t="s">
        <v>313</v>
      </c>
      <c r="AB171" s="229" t="s">
        <v>313</v>
      </c>
      <c r="AC171" s="229" t="s">
        <v>313</v>
      </c>
      <c r="AD171" s="229" t="s">
        <v>313</v>
      </c>
      <c r="AE171" s="229" t="s">
        <v>313</v>
      </c>
      <c r="AF171" s="230" t="s">
        <v>313</v>
      </c>
      <c r="AG171" s="230" t="s">
        <v>313</v>
      </c>
      <c r="AH171" s="229" t="s">
        <v>313</v>
      </c>
      <c r="AI171" s="230" t="s">
        <v>313</v>
      </c>
      <c r="AJ171" s="230" t="s">
        <v>313</v>
      </c>
      <c r="AK171" s="230" t="s">
        <v>313</v>
      </c>
      <c r="AL171" s="232" t="s">
        <v>313</v>
      </c>
      <c r="AM171" s="232" t="s">
        <v>313</v>
      </c>
      <c r="AN171" s="233" t="s">
        <v>313</v>
      </c>
      <c r="AO171" s="51"/>
      <c r="AP171" s="41"/>
      <c r="AQ171" s="2"/>
      <c r="AR171" s="2" t="s">
        <v>10</v>
      </c>
    </row>
    <row r="172" spans="1:44" ht="17.100000000000001" customHeight="1">
      <c r="A172" s="63"/>
      <c r="B172" s="63" t="s">
        <v>56</v>
      </c>
      <c r="C172" s="63"/>
      <c r="D172" s="63"/>
      <c r="E172" s="48">
        <v>749</v>
      </c>
      <c r="F172" s="229">
        <v>748</v>
      </c>
      <c r="G172" s="229">
        <v>228</v>
      </c>
      <c r="H172" s="229">
        <v>300</v>
      </c>
      <c r="I172" s="229">
        <v>110</v>
      </c>
      <c r="J172" s="229">
        <v>81</v>
      </c>
      <c r="K172" s="229">
        <v>19</v>
      </c>
      <c r="L172" s="229">
        <v>9</v>
      </c>
      <c r="M172" s="229">
        <v>1</v>
      </c>
      <c r="N172" s="229">
        <v>1</v>
      </c>
      <c r="O172" s="230">
        <v>750</v>
      </c>
      <c r="P172" s="230">
        <v>749</v>
      </c>
      <c r="Q172" s="230">
        <v>190</v>
      </c>
      <c r="R172" s="230">
        <v>302</v>
      </c>
      <c r="S172" s="230">
        <v>134</v>
      </c>
      <c r="T172" s="230">
        <v>87</v>
      </c>
      <c r="U172" s="230">
        <v>25</v>
      </c>
      <c r="V172" s="230">
        <v>5</v>
      </c>
      <c r="W172" s="230">
        <v>6</v>
      </c>
      <c r="X172" s="229">
        <v>1</v>
      </c>
      <c r="Y172" s="46"/>
      <c r="Z172" s="229">
        <v>-1</v>
      </c>
      <c r="AA172" s="230">
        <v>-1</v>
      </c>
      <c r="AB172" s="229">
        <v>0</v>
      </c>
      <c r="AC172" s="229">
        <v>1654</v>
      </c>
      <c r="AD172" s="229">
        <v>1638</v>
      </c>
      <c r="AE172" s="229">
        <v>16</v>
      </c>
      <c r="AF172" s="230">
        <v>1757</v>
      </c>
      <c r="AG172" s="230">
        <v>1741</v>
      </c>
      <c r="AH172" s="229">
        <v>16</v>
      </c>
      <c r="AI172" s="229">
        <v>-103</v>
      </c>
      <c r="AJ172" s="230">
        <v>-103</v>
      </c>
      <c r="AK172" s="230">
        <v>0</v>
      </c>
      <c r="AL172" s="232">
        <v>2.1898395721925135</v>
      </c>
      <c r="AM172" s="232">
        <v>2.3244325767690253</v>
      </c>
      <c r="AN172" s="233">
        <v>-0.1345930045765118</v>
      </c>
      <c r="AO172" s="47"/>
      <c r="AP172" s="41"/>
      <c r="AQ172" s="2" t="s">
        <v>56</v>
      </c>
      <c r="AR172" s="2"/>
    </row>
    <row r="173" spans="1:44" ht="17.100000000000001" customHeight="1">
      <c r="A173" s="63"/>
      <c r="B173" s="63"/>
      <c r="C173" s="63" t="s">
        <v>4</v>
      </c>
      <c r="D173" s="63"/>
      <c r="E173" s="48">
        <v>45</v>
      </c>
      <c r="F173" s="229">
        <v>45</v>
      </c>
      <c r="G173" s="229">
        <v>17</v>
      </c>
      <c r="H173" s="229">
        <v>21</v>
      </c>
      <c r="I173" s="229">
        <v>2</v>
      </c>
      <c r="J173" s="229">
        <v>4</v>
      </c>
      <c r="K173" s="229" t="s">
        <v>313</v>
      </c>
      <c r="L173" s="229">
        <v>1</v>
      </c>
      <c r="M173" s="229" t="s">
        <v>313</v>
      </c>
      <c r="N173" s="229" t="s">
        <v>313</v>
      </c>
      <c r="O173" s="230">
        <v>47</v>
      </c>
      <c r="P173" s="230">
        <v>47</v>
      </c>
      <c r="Q173" s="230">
        <v>16</v>
      </c>
      <c r="R173" s="230">
        <v>23</v>
      </c>
      <c r="S173" s="230">
        <v>5</v>
      </c>
      <c r="T173" s="230">
        <v>3</v>
      </c>
      <c r="U173" s="230" t="s">
        <v>313</v>
      </c>
      <c r="V173" s="230" t="s">
        <v>313</v>
      </c>
      <c r="W173" s="230" t="s">
        <v>313</v>
      </c>
      <c r="X173" s="229" t="s">
        <v>313</v>
      </c>
      <c r="Y173" s="46"/>
      <c r="Z173" s="230">
        <v>-2</v>
      </c>
      <c r="AA173" s="230">
        <v>-2</v>
      </c>
      <c r="AB173" s="229" t="s">
        <v>313</v>
      </c>
      <c r="AC173" s="229">
        <v>87</v>
      </c>
      <c r="AD173" s="229">
        <v>87</v>
      </c>
      <c r="AE173" s="229" t="s">
        <v>313</v>
      </c>
      <c r="AF173" s="230">
        <v>89</v>
      </c>
      <c r="AG173" s="230">
        <v>89</v>
      </c>
      <c r="AH173" s="229" t="s">
        <v>313</v>
      </c>
      <c r="AI173" s="230">
        <v>-2</v>
      </c>
      <c r="AJ173" s="230">
        <v>-2</v>
      </c>
      <c r="AK173" s="230" t="s">
        <v>313</v>
      </c>
      <c r="AL173" s="232">
        <v>1.9333333333333333</v>
      </c>
      <c r="AM173" s="232">
        <v>1.8936170212765957</v>
      </c>
      <c r="AN173" s="233">
        <v>3.9716312056737646E-2</v>
      </c>
      <c r="AO173" s="47"/>
      <c r="AP173" s="41"/>
      <c r="AQ173" s="2"/>
      <c r="AR173" s="2" t="s">
        <v>4</v>
      </c>
    </row>
    <row r="174" spans="1:44" ht="17.100000000000001" customHeight="1">
      <c r="A174" s="63"/>
      <c r="B174" s="63"/>
      <c r="C174" s="63" t="s">
        <v>5</v>
      </c>
      <c r="D174" s="63"/>
      <c r="E174" s="48">
        <v>279</v>
      </c>
      <c r="F174" s="229">
        <v>278</v>
      </c>
      <c r="G174" s="229">
        <v>87</v>
      </c>
      <c r="H174" s="229">
        <v>110</v>
      </c>
      <c r="I174" s="229">
        <v>48</v>
      </c>
      <c r="J174" s="229">
        <v>26</v>
      </c>
      <c r="K174" s="229">
        <v>5</v>
      </c>
      <c r="L174" s="229">
        <v>2</v>
      </c>
      <c r="M174" s="229" t="s">
        <v>313</v>
      </c>
      <c r="N174" s="229">
        <v>1</v>
      </c>
      <c r="O174" s="230">
        <v>266</v>
      </c>
      <c r="P174" s="230">
        <v>265</v>
      </c>
      <c r="Q174" s="230">
        <v>66</v>
      </c>
      <c r="R174" s="230">
        <v>117</v>
      </c>
      <c r="S174" s="230">
        <v>52</v>
      </c>
      <c r="T174" s="230">
        <v>20</v>
      </c>
      <c r="U174" s="230">
        <v>7</v>
      </c>
      <c r="V174" s="230">
        <v>2</v>
      </c>
      <c r="W174" s="230">
        <v>1</v>
      </c>
      <c r="X174" s="229">
        <v>1</v>
      </c>
      <c r="Y174" s="46"/>
      <c r="Z174" s="230">
        <v>13</v>
      </c>
      <c r="AA174" s="230">
        <v>13</v>
      </c>
      <c r="AB174" s="229">
        <v>0</v>
      </c>
      <c r="AC174" s="229">
        <v>608</v>
      </c>
      <c r="AD174" s="229">
        <v>592</v>
      </c>
      <c r="AE174" s="229">
        <v>16</v>
      </c>
      <c r="AF174" s="230">
        <v>606</v>
      </c>
      <c r="AG174" s="230">
        <v>590</v>
      </c>
      <c r="AH174" s="229">
        <v>16</v>
      </c>
      <c r="AI174" s="230">
        <v>2</v>
      </c>
      <c r="AJ174" s="230">
        <v>2</v>
      </c>
      <c r="AK174" s="230">
        <v>0</v>
      </c>
      <c r="AL174" s="232">
        <v>2.1294964028776979</v>
      </c>
      <c r="AM174" s="232">
        <v>2.2264150943396226</v>
      </c>
      <c r="AN174" s="233">
        <v>-9.6918691461924666E-2</v>
      </c>
      <c r="AO174" s="47"/>
      <c r="AP174" s="41"/>
      <c r="AQ174" s="2"/>
      <c r="AR174" s="2" t="s">
        <v>5</v>
      </c>
    </row>
    <row r="175" spans="1:44" ht="17.100000000000001" customHeight="1">
      <c r="A175" s="63"/>
      <c r="B175" s="63"/>
      <c r="C175" s="63" t="s">
        <v>6</v>
      </c>
      <c r="D175" s="63"/>
      <c r="E175" s="48">
        <v>337</v>
      </c>
      <c r="F175" s="229">
        <v>337</v>
      </c>
      <c r="G175" s="229">
        <v>109</v>
      </c>
      <c r="H175" s="229">
        <v>123</v>
      </c>
      <c r="I175" s="229">
        <v>48</v>
      </c>
      <c r="J175" s="229">
        <v>38</v>
      </c>
      <c r="K175" s="229">
        <v>12</v>
      </c>
      <c r="L175" s="229">
        <v>6</v>
      </c>
      <c r="M175" s="229">
        <v>1</v>
      </c>
      <c r="N175" s="229" t="s">
        <v>313</v>
      </c>
      <c r="O175" s="230">
        <v>349</v>
      </c>
      <c r="P175" s="230">
        <v>349</v>
      </c>
      <c r="Q175" s="230">
        <v>95</v>
      </c>
      <c r="R175" s="230">
        <v>129</v>
      </c>
      <c r="S175" s="230">
        <v>62</v>
      </c>
      <c r="T175" s="230">
        <v>44</v>
      </c>
      <c r="U175" s="230">
        <v>13</v>
      </c>
      <c r="V175" s="230">
        <v>3</v>
      </c>
      <c r="W175" s="230">
        <v>3</v>
      </c>
      <c r="X175" s="229" t="s">
        <v>313</v>
      </c>
      <c r="Y175" s="46"/>
      <c r="Z175" s="230">
        <v>-12</v>
      </c>
      <c r="AA175" s="230">
        <v>-12</v>
      </c>
      <c r="AB175" s="229" t="s">
        <v>313</v>
      </c>
      <c r="AC175" s="229">
        <v>754</v>
      </c>
      <c r="AD175" s="229">
        <v>754</v>
      </c>
      <c r="AE175" s="229" t="s">
        <v>313</v>
      </c>
      <c r="AF175" s="230">
        <v>819</v>
      </c>
      <c r="AG175" s="230">
        <v>819</v>
      </c>
      <c r="AH175" s="229" t="s">
        <v>313</v>
      </c>
      <c r="AI175" s="230">
        <v>-65</v>
      </c>
      <c r="AJ175" s="230">
        <v>-65</v>
      </c>
      <c r="AK175" s="230" t="s">
        <v>313</v>
      </c>
      <c r="AL175" s="232">
        <v>2.2373887240356085</v>
      </c>
      <c r="AM175" s="232">
        <v>2.3467048710601719</v>
      </c>
      <c r="AN175" s="233">
        <v>-0.10931614702456338</v>
      </c>
      <c r="AO175" s="47"/>
      <c r="AP175" s="41"/>
      <c r="AQ175" s="2"/>
      <c r="AR175" s="2" t="s">
        <v>6</v>
      </c>
    </row>
    <row r="176" spans="1:44" ht="17.100000000000001" customHeight="1">
      <c r="A176" s="63"/>
      <c r="B176" s="63"/>
      <c r="C176" s="63" t="s">
        <v>10</v>
      </c>
      <c r="D176" s="63"/>
      <c r="E176" s="48">
        <v>88</v>
      </c>
      <c r="F176" s="229">
        <v>88</v>
      </c>
      <c r="G176" s="229">
        <v>15</v>
      </c>
      <c r="H176" s="229">
        <v>46</v>
      </c>
      <c r="I176" s="229">
        <v>12</v>
      </c>
      <c r="J176" s="229">
        <v>13</v>
      </c>
      <c r="K176" s="229">
        <v>2</v>
      </c>
      <c r="L176" s="229" t="s">
        <v>313</v>
      </c>
      <c r="M176" s="229" t="s">
        <v>313</v>
      </c>
      <c r="N176" s="229" t="s">
        <v>313</v>
      </c>
      <c r="O176" s="230">
        <v>88</v>
      </c>
      <c r="P176" s="230">
        <v>88</v>
      </c>
      <c r="Q176" s="230">
        <v>13</v>
      </c>
      <c r="R176" s="230">
        <v>33</v>
      </c>
      <c r="S176" s="230">
        <v>15</v>
      </c>
      <c r="T176" s="230">
        <v>20</v>
      </c>
      <c r="U176" s="230">
        <v>5</v>
      </c>
      <c r="V176" s="230" t="s">
        <v>313</v>
      </c>
      <c r="W176" s="230">
        <v>2</v>
      </c>
      <c r="X176" s="229" t="s">
        <v>313</v>
      </c>
      <c r="Y176" s="46"/>
      <c r="Z176" s="230">
        <v>0</v>
      </c>
      <c r="AA176" s="230">
        <v>0</v>
      </c>
      <c r="AB176" s="230" t="s">
        <v>313</v>
      </c>
      <c r="AC176" s="229">
        <v>205</v>
      </c>
      <c r="AD176" s="229">
        <v>205</v>
      </c>
      <c r="AE176" s="229" t="s">
        <v>313</v>
      </c>
      <c r="AF176" s="230">
        <v>243</v>
      </c>
      <c r="AG176" s="230">
        <v>243</v>
      </c>
      <c r="AH176" s="229" t="s">
        <v>313</v>
      </c>
      <c r="AI176" s="230">
        <v>-38</v>
      </c>
      <c r="AJ176" s="230">
        <v>-38</v>
      </c>
      <c r="AK176" s="230" t="s">
        <v>313</v>
      </c>
      <c r="AL176" s="232">
        <v>2.3295454545454546</v>
      </c>
      <c r="AM176" s="232">
        <v>2.7613636363636362</v>
      </c>
      <c r="AN176" s="233">
        <v>-0.43181818181818166</v>
      </c>
      <c r="AO176" s="47"/>
      <c r="AP176" s="41"/>
      <c r="AQ176" s="2"/>
      <c r="AR176" s="2" t="s">
        <v>10</v>
      </c>
    </row>
    <row r="177" spans="1:44" ht="17.100000000000001" customHeight="1">
      <c r="A177" s="63"/>
      <c r="B177" s="63" t="s">
        <v>57</v>
      </c>
      <c r="C177" s="63"/>
      <c r="D177" s="63"/>
      <c r="E177" s="48">
        <v>292</v>
      </c>
      <c r="F177" s="229">
        <v>284</v>
      </c>
      <c r="G177" s="229">
        <v>98</v>
      </c>
      <c r="H177" s="229">
        <v>114</v>
      </c>
      <c r="I177" s="229">
        <v>40</v>
      </c>
      <c r="J177" s="229">
        <v>22</v>
      </c>
      <c r="K177" s="229">
        <v>8</v>
      </c>
      <c r="L177" s="229">
        <v>2</v>
      </c>
      <c r="M177" s="229" t="s">
        <v>313</v>
      </c>
      <c r="N177" s="229">
        <v>8</v>
      </c>
      <c r="O177" s="230">
        <v>379</v>
      </c>
      <c r="P177" s="230">
        <v>370</v>
      </c>
      <c r="Q177" s="230">
        <v>163</v>
      </c>
      <c r="R177" s="230">
        <v>119</v>
      </c>
      <c r="S177" s="230">
        <v>51</v>
      </c>
      <c r="T177" s="230">
        <v>24</v>
      </c>
      <c r="U177" s="230">
        <v>8</v>
      </c>
      <c r="V177" s="230">
        <v>2</v>
      </c>
      <c r="W177" s="230">
        <v>3</v>
      </c>
      <c r="X177" s="229">
        <v>9</v>
      </c>
      <c r="Y177" s="43"/>
      <c r="Z177" s="229">
        <v>-87</v>
      </c>
      <c r="AA177" s="230">
        <v>-86</v>
      </c>
      <c r="AB177" s="230">
        <v>-1</v>
      </c>
      <c r="AC177" s="229">
        <v>892</v>
      </c>
      <c r="AD177" s="229">
        <v>586</v>
      </c>
      <c r="AE177" s="229">
        <v>306</v>
      </c>
      <c r="AF177" s="230">
        <v>1043</v>
      </c>
      <c r="AG177" s="230">
        <v>723</v>
      </c>
      <c r="AH177" s="230">
        <v>320</v>
      </c>
      <c r="AI177" s="229">
        <v>-151</v>
      </c>
      <c r="AJ177" s="229">
        <v>-137</v>
      </c>
      <c r="AK177" s="229">
        <v>-14</v>
      </c>
      <c r="AL177" s="232">
        <v>2.063380281690141</v>
      </c>
      <c r="AM177" s="232">
        <v>1.9540540540540541</v>
      </c>
      <c r="AN177" s="233">
        <v>0.1093262276360869</v>
      </c>
      <c r="AO177" s="47"/>
      <c r="AP177" s="41"/>
      <c r="AQ177" s="2" t="s">
        <v>57</v>
      </c>
      <c r="AR177" s="2"/>
    </row>
    <row r="178" spans="1:44" ht="17.100000000000001" customHeight="1">
      <c r="A178" s="63"/>
      <c r="B178" s="63"/>
      <c r="C178" s="63" t="s">
        <v>4</v>
      </c>
      <c r="D178" s="63"/>
      <c r="E178" s="48">
        <v>230</v>
      </c>
      <c r="F178" s="229">
        <v>229</v>
      </c>
      <c r="G178" s="229">
        <v>74</v>
      </c>
      <c r="H178" s="229">
        <v>91</v>
      </c>
      <c r="I178" s="229">
        <v>35</v>
      </c>
      <c r="J178" s="229">
        <v>19</v>
      </c>
      <c r="K178" s="229">
        <v>8</v>
      </c>
      <c r="L178" s="229">
        <v>2</v>
      </c>
      <c r="M178" s="229" t="s">
        <v>313</v>
      </c>
      <c r="N178" s="229">
        <v>1</v>
      </c>
      <c r="O178" s="230">
        <v>264</v>
      </c>
      <c r="P178" s="230">
        <v>263</v>
      </c>
      <c r="Q178" s="230">
        <v>93</v>
      </c>
      <c r="R178" s="230">
        <v>97</v>
      </c>
      <c r="S178" s="230">
        <v>42</v>
      </c>
      <c r="T178" s="230">
        <v>21</v>
      </c>
      <c r="U178" s="230">
        <v>8</v>
      </c>
      <c r="V178" s="230">
        <v>1</v>
      </c>
      <c r="W178" s="230">
        <v>1</v>
      </c>
      <c r="X178" s="229">
        <v>1</v>
      </c>
      <c r="Y178" s="43"/>
      <c r="Z178" s="230">
        <v>-34</v>
      </c>
      <c r="AA178" s="230">
        <v>-34</v>
      </c>
      <c r="AB178" s="230">
        <v>0</v>
      </c>
      <c r="AC178" s="229">
        <v>540</v>
      </c>
      <c r="AD178" s="229">
        <v>489</v>
      </c>
      <c r="AE178" s="229">
        <v>51</v>
      </c>
      <c r="AF178" s="230">
        <v>601</v>
      </c>
      <c r="AG178" s="230">
        <v>550</v>
      </c>
      <c r="AH178" s="230">
        <v>51</v>
      </c>
      <c r="AI178" s="230">
        <v>-61</v>
      </c>
      <c r="AJ178" s="230">
        <v>-61</v>
      </c>
      <c r="AK178" s="230">
        <v>0</v>
      </c>
      <c r="AL178" s="232">
        <v>2.1353711790393013</v>
      </c>
      <c r="AM178" s="232">
        <v>2.0912547528517109</v>
      </c>
      <c r="AN178" s="233">
        <v>4.4116426187590374E-2</v>
      </c>
      <c r="AO178" s="47"/>
      <c r="AP178" s="41"/>
      <c r="AQ178" s="2"/>
      <c r="AR178" s="2" t="s">
        <v>4</v>
      </c>
    </row>
    <row r="179" spans="1:44" ht="17.100000000000001" customHeight="1">
      <c r="A179" s="63"/>
      <c r="B179" s="63"/>
      <c r="C179" s="63" t="s">
        <v>5</v>
      </c>
      <c r="D179" s="63"/>
      <c r="E179" s="48">
        <v>62</v>
      </c>
      <c r="F179" s="229">
        <v>55</v>
      </c>
      <c r="G179" s="229">
        <v>24</v>
      </c>
      <c r="H179" s="229">
        <v>23</v>
      </c>
      <c r="I179" s="229">
        <v>5</v>
      </c>
      <c r="J179" s="229">
        <v>3</v>
      </c>
      <c r="K179" s="229" t="s">
        <v>313</v>
      </c>
      <c r="L179" s="229" t="s">
        <v>313</v>
      </c>
      <c r="M179" s="229" t="s">
        <v>313</v>
      </c>
      <c r="N179" s="229">
        <v>7</v>
      </c>
      <c r="O179" s="230">
        <v>115</v>
      </c>
      <c r="P179" s="230">
        <v>107</v>
      </c>
      <c r="Q179" s="230">
        <v>70</v>
      </c>
      <c r="R179" s="230">
        <v>22</v>
      </c>
      <c r="S179" s="230">
        <v>9</v>
      </c>
      <c r="T179" s="230">
        <v>3</v>
      </c>
      <c r="U179" s="230" t="s">
        <v>313</v>
      </c>
      <c r="V179" s="230">
        <v>1</v>
      </c>
      <c r="W179" s="230">
        <v>2</v>
      </c>
      <c r="X179" s="229">
        <v>8</v>
      </c>
      <c r="Y179" s="43"/>
      <c r="Z179" s="230">
        <v>-53</v>
      </c>
      <c r="AA179" s="230">
        <v>-52</v>
      </c>
      <c r="AB179" s="230">
        <v>-1</v>
      </c>
      <c r="AC179" s="229">
        <v>352</v>
      </c>
      <c r="AD179" s="229">
        <v>97</v>
      </c>
      <c r="AE179" s="229">
        <v>255</v>
      </c>
      <c r="AF179" s="230">
        <v>442</v>
      </c>
      <c r="AG179" s="230">
        <v>173</v>
      </c>
      <c r="AH179" s="230">
        <v>269</v>
      </c>
      <c r="AI179" s="230">
        <v>-90</v>
      </c>
      <c r="AJ179" s="230">
        <v>-76</v>
      </c>
      <c r="AK179" s="230">
        <v>-14</v>
      </c>
      <c r="AL179" s="232">
        <v>1.7636363636363637</v>
      </c>
      <c r="AM179" s="232">
        <v>1.6168224299065421</v>
      </c>
      <c r="AN179" s="233">
        <v>0.14681393372982154</v>
      </c>
      <c r="AO179" s="47"/>
      <c r="AP179" s="41"/>
      <c r="AQ179" s="2"/>
      <c r="AR179" s="2" t="s">
        <v>5</v>
      </c>
    </row>
    <row r="180" spans="1:44" ht="17.100000000000001" customHeight="1">
      <c r="A180" s="63"/>
      <c r="B180" s="63"/>
      <c r="C180" s="63" t="s">
        <v>6</v>
      </c>
      <c r="D180" s="63"/>
      <c r="E180" s="48" t="s">
        <v>313</v>
      </c>
      <c r="F180" s="229" t="s">
        <v>313</v>
      </c>
      <c r="G180" s="229" t="s">
        <v>313</v>
      </c>
      <c r="H180" s="229" t="s">
        <v>313</v>
      </c>
      <c r="I180" s="229" t="s">
        <v>313</v>
      </c>
      <c r="J180" s="229" t="s">
        <v>313</v>
      </c>
      <c r="K180" s="229" t="s">
        <v>313</v>
      </c>
      <c r="L180" s="229" t="s">
        <v>313</v>
      </c>
      <c r="M180" s="229" t="s">
        <v>313</v>
      </c>
      <c r="N180" s="229" t="s">
        <v>313</v>
      </c>
      <c r="O180" s="230" t="s">
        <v>313</v>
      </c>
      <c r="P180" s="230" t="s">
        <v>313</v>
      </c>
      <c r="Q180" s="230" t="s">
        <v>313</v>
      </c>
      <c r="R180" s="230" t="s">
        <v>313</v>
      </c>
      <c r="S180" s="230" t="s">
        <v>313</v>
      </c>
      <c r="T180" s="230" t="s">
        <v>313</v>
      </c>
      <c r="U180" s="230" t="s">
        <v>313</v>
      </c>
      <c r="V180" s="230" t="s">
        <v>313</v>
      </c>
      <c r="W180" s="230" t="s">
        <v>313</v>
      </c>
      <c r="X180" s="229" t="s">
        <v>313</v>
      </c>
      <c r="Y180" s="46"/>
      <c r="Z180" s="230" t="s">
        <v>313</v>
      </c>
      <c r="AA180" s="230" t="s">
        <v>313</v>
      </c>
      <c r="AB180" s="230" t="s">
        <v>313</v>
      </c>
      <c r="AC180" s="230" t="s">
        <v>313</v>
      </c>
      <c r="AD180" s="230" t="s">
        <v>313</v>
      </c>
      <c r="AE180" s="229" t="s">
        <v>313</v>
      </c>
      <c r="AF180" s="230" t="s">
        <v>313</v>
      </c>
      <c r="AG180" s="230" t="s">
        <v>313</v>
      </c>
      <c r="AH180" s="229" t="s">
        <v>313</v>
      </c>
      <c r="AI180" s="230" t="s">
        <v>313</v>
      </c>
      <c r="AJ180" s="230" t="s">
        <v>313</v>
      </c>
      <c r="AK180" s="229" t="s">
        <v>313</v>
      </c>
      <c r="AL180" s="49" t="s">
        <v>313</v>
      </c>
      <c r="AM180" s="49" t="s">
        <v>313</v>
      </c>
      <c r="AN180" s="50" t="s">
        <v>313</v>
      </c>
      <c r="AO180" s="50"/>
      <c r="AP180" s="41"/>
      <c r="AQ180" s="2"/>
      <c r="AR180" s="2" t="s">
        <v>6</v>
      </c>
    </row>
    <row r="181" spans="1:44" ht="17.100000000000001" customHeight="1">
      <c r="A181" s="63"/>
      <c r="B181" s="63" t="s">
        <v>58</v>
      </c>
      <c r="C181" s="63"/>
      <c r="D181" s="63"/>
      <c r="E181" s="48">
        <v>3435</v>
      </c>
      <c r="F181" s="229">
        <v>3422</v>
      </c>
      <c r="G181" s="229">
        <v>1071</v>
      </c>
      <c r="H181" s="229">
        <v>1318</v>
      </c>
      <c r="I181" s="229">
        <v>577</v>
      </c>
      <c r="J181" s="229">
        <v>331</v>
      </c>
      <c r="K181" s="229">
        <v>91</v>
      </c>
      <c r="L181" s="229">
        <v>33</v>
      </c>
      <c r="M181" s="229">
        <v>1</v>
      </c>
      <c r="N181" s="229">
        <v>13</v>
      </c>
      <c r="O181" s="230">
        <v>3444</v>
      </c>
      <c r="P181" s="230">
        <v>3431</v>
      </c>
      <c r="Q181" s="230">
        <v>981</v>
      </c>
      <c r="R181" s="230">
        <v>1291</v>
      </c>
      <c r="S181" s="230">
        <v>644</v>
      </c>
      <c r="T181" s="230">
        <v>371</v>
      </c>
      <c r="U181" s="230">
        <v>108</v>
      </c>
      <c r="V181" s="230">
        <v>31</v>
      </c>
      <c r="W181" s="230">
        <v>5</v>
      </c>
      <c r="X181" s="229">
        <v>13</v>
      </c>
      <c r="Y181" s="43"/>
      <c r="Z181" s="229">
        <v>-9</v>
      </c>
      <c r="AA181" s="230">
        <v>-9</v>
      </c>
      <c r="AB181" s="230">
        <v>0</v>
      </c>
      <c r="AC181" s="229">
        <v>8325</v>
      </c>
      <c r="AD181" s="229">
        <v>7422</v>
      </c>
      <c r="AE181" s="229">
        <v>903</v>
      </c>
      <c r="AF181" s="230">
        <v>8746</v>
      </c>
      <c r="AG181" s="230">
        <v>7740</v>
      </c>
      <c r="AH181" s="230">
        <v>1006</v>
      </c>
      <c r="AI181" s="229">
        <v>-421</v>
      </c>
      <c r="AJ181" s="230">
        <v>-318</v>
      </c>
      <c r="AK181" s="230">
        <v>-103</v>
      </c>
      <c r="AL181" s="232">
        <v>2.168907071887785</v>
      </c>
      <c r="AM181" s="232">
        <v>2.2559020693675311</v>
      </c>
      <c r="AN181" s="233">
        <v>-8.699499747974615E-2</v>
      </c>
      <c r="AO181" s="47"/>
      <c r="AP181" s="41"/>
      <c r="AQ181" s="2" t="s">
        <v>58</v>
      </c>
      <c r="AR181" s="2"/>
    </row>
    <row r="182" spans="1:44" ht="17.100000000000001" customHeight="1">
      <c r="A182" s="63"/>
      <c r="B182" s="63"/>
      <c r="C182" s="63" t="s">
        <v>4</v>
      </c>
      <c r="D182" s="63"/>
      <c r="E182" s="48">
        <v>1138</v>
      </c>
      <c r="F182" s="229">
        <v>1131</v>
      </c>
      <c r="G182" s="229">
        <v>395</v>
      </c>
      <c r="H182" s="229">
        <v>415</v>
      </c>
      <c r="I182" s="229">
        <v>163</v>
      </c>
      <c r="J182" s="229">
        <v>117</v>
      </c>
      <c r="K182" s="229">
        <v>31</v>
      </c>
      <c r="L182" s="229">
        <v>9</v>
      </c>
      <c r="M182" s="229">
        <v>1</v>
      </c>
      <c r="N182" s="229">
        <v>7</v>
      </c>
      <c r="O182" s="230">
        <v>1136</v>
      </c>
      <c r="P182" s="230">
        <v>1129</v>
      </c>
      <c r="Q182" s="230">
        <v>361</v>
      </c>
      <c r="R182" s="230">
        <v>398</v>
      </c>
      <c r="S182" s="230">
        <v>198</v>
      </c>
      <c r="T182" s="230">
        <v>122</v>
      </c>
      <c r="U182" s="230">
        <v>37</v>
      </c>
      <c r="V182" s="230">
        <v>11</v>
      </c>
      <c r="W182" s="230">
        <v>2</v>
      </c>
      <c r="X182" s="229">
        <v>7</v>
      </c>
      <c r="Y182" s="43"/>
      <c r="Z182" s="230">
        <v>2</v>
      </c>
      <c r="AA182" s="230">
        <v>2</v>
      </c>
      <c r="AB182" s="230">
        <v>0</v>
      </c>
      <c r="AC182" s="229">
        <v>2887</v>
      </c>
      <c r="AD182" s="229">
        <v>2398</v>
      </c>
      <c r="AE182" s="229">
        <v>489</v>
      </c>
      <c r="AF182" s="230">
        <v>2972</v>
      </c>
      <c r="AG182" s="230">
        <v>2504</v>
      </c>
      <c r="AH182" s="230">
        <v>468</v>
      </c>
      <c r="AI182" s="230">
        <v>-85</v>
      </c>
      <c r="AJ182" s="230">
        <v>-106</v>
      </c>
      <c r="AK182" s="230">
        <v>21</v>
      </c>
      <c r="AL182" s="232">
        <v>2.1202475685234305</v>
      </c>
      <c r="AM182" s="232">
        <v>2.2178919397697077</v>
      </c>
      <c r="AN182" s="233">
        <v>-9.7644371246277117E-2</v>
      </c>
      <c r="AO182" s="47"/>
      <c r="AP182" s="41"/>
      <c r="AQ182" s="2"/>
      <c r="AR182" s="2" t="s">
        <v>4</v>
      </c>
    </row>
    <row r="183" spans="1:44" ht="17.100000000000001" customHeight="1">
      <c r="A183" s="63"/>
      <c r="B183" s="63"/>
      <c r="C183" s="63" t="s">
        <v>5</v>
      </c>
      <c r="D183" s="63"/>
      <c r="E183" s="48">
        <v>538</v>
      </c>
      <c r="F183" s="229">
        <v>535</v>
      </c>
      <c r="G183" s="229">
        <v>194</v>
      </c>
      <c r="H183" s="229">
        <v>186</v>
      </c>
      <c r="I183" s="229">
        <v>77</v>
      </c>
      <c r="J183" s="229">
        <v>58</v>
      </c>
      <c r="K183" s="229">
        <v>18</v>
      </c>
      <c r="L183" s="229">
        <v>2</v>
      </c>
      <c r="M183" s="229" t="s">
        <v>313</v>
      </c>
      <c r="N183" s="229">
        <v>3</v>
      </c>
      <c r="O183" s="230">
        <v>536</v>
      </c>
      <c r="P183" s="230">
        <v>534</v>
      </c>
      <c r="Q183" s="230">
        <v>184</v>
      </c>
      <c r="R183" s="230">
        <v>186</v>
      </c>
      <c r="S183" s="230">
        <v>85</v>
      </c>
      <c r="T183" s="230">
        <v>56</v>
      </c>
      <c r="U183" s="230">
        <v>19</v>
      </c>
      <c r="V183" s="230">
        <v>4</v>
      </c>
      <c r="W183" s="230" t="s">
        <v>313</v>
      </c>
      <c r="X183" s="229">
        <v>2</v>
      </c>
      <c r="Y183" s="43"/>
      <c r="Z183" s="230">
        <v>2</v>
      </c>
      <c r="AA183" s="230">
        <v>1</v>
      </c>
      <c r="AB183" s="230">
        <v>1</v>
      </c>
      <c r="AC183" s="229">
        <v>1432</v>
      </c>
      <c r="AD183" s="229">
        <v>1131</v>
      </c>
      <c r="AE183" s="229">
        <v>301</v>
      </c>
      <c r="AF183" s="230">
        <v>1554</v>
      </c>
      <c r="AG183" s="230">
        <v>1154</v>
      </c>
      <c r="AH183" s="230">
        <v>400</v>
      </c>
      <c r="AI183" s="230">
        <v>-122</v>
      </c>
      <c r="AJ183" s="230">
        <v>-23</v>
      </c>
      <c r="AK183" s="230">
        <v>-99</v>
      </c>
      <c r="AL183" s="232">
        <v>2.1140186915887851</v>
      </c>
      <c r="AM183" s="232">
        <v>2.161048689138577</v>
      </c>
      <c r="AN183" s="233">
        <v>-4.7029997549791869E-2</v>
      </c>
      <c r="AO183" s="47"/>
      <c r="AP183" s="41"/>
      <c r="AQ183" s="2"/>
      <c r="AR183" s="2" t="s">
        <v>5</v>
      </c>
    </row>
    <row r="184" spans="1:44" ht="17.100000000000001" customHeight="1">
      <c r="A184" s="63"/>
      <c r="B184" s="63"/>
      <c r="C184" s="63" t="s">
        <v>6</v>
      </c>
      <c r="D184" s="63"/>
      <c r="E184" s="48">
        <v>765</v>
      </c>
      <c r="F184" s="229">
        <v>765</v>
      </c>
      <c r="G184" s="229">
        <v>197</v>
      </c>
      <c r="H184" s="229">
        <v>316</v>
      </c>
      <c r="I184" s="229">
        <v>155</v>
      </c>
      <c r="J184" s="229">
        <v>75</v>
      </c>
      <c r="K184" s="229">
        <v>15</v>
      </c>
      <c r="L184" s="229">
        <v>7</v>
      </c>
      <c r="M184" s="229" t="s">
        <v>313</v>
      </c>
      <c r="N184" s="229" t="s">
        <v>313</v>
      </c>
      <c r="O184" s="230">
        <v>754</v>
      </c>
      <c r="P184" s="230">
        <v>754</v>
      </c>
      <c r="Q184" s="230">
        <v>169</v>
      </c>
      <c r="R184" s="230">
        <v>302</v>
      </c>
      <c r="S184" s="230">
        <v>162</v>
      </c>
      <c r="T184" s="230">
        <v>94</v>
      </c>
      <c r="U184" s="230">
        <v>23</v>
      </c>
      <c r="V184" s="230">
        <v>4</v>
      </c>
      <c r="W184" s="230" t="s">
        <v>313</v>
      </c>
      <c r="X184" s="229" t="s">
        <v>313</v>
      </c>
      <c r="Y184" s="46"/>
      <c r="Z184" s="230">
        <v>11</v>
      </c>
      <c r="AA184" s="230">
        <v>11</v>
      </c>
      <c r="AB184" s="230" t="s">
        <v>313</v>
      </c>
      <c r="AC184" s="229">
        <v>1711</v>
      </c>
      <c r="AD184" s="229">
        <v>1711</v>
      </c>
      <c r="AE184" s="229" t="s">
        <v>313</v>
      </c>
      <c r="AF184" s="230">
        <v>1774</v>
      </c>
      <c r="AG184" s="230">
        <v>1774</v>
      </c>
      <c r="AH184" s="229" t="s">
        <v>313</v>
      </c>
      <c r="AI184" s="230">
        <v>-63</v>
      </c>
      <c r="AJ184" s="230">
        <v>-63</v>
      </c>
      <c r="AK184" s="230" t="s">
        <v>313</v>
      </c>
      <c r="AL184" s="232">
        <v>2.2366013071895425</v>
      </c>
      <c r="AM184" s="232">
        <v>2.352785145888594</v>
      </c>
      <c r="AN184" s="233">
        <v>-0.11618383869905147</v>
      </c>
      <c r="AO184" s="47"/>
      <c r="AP184" s="41"/>
      <c r="AQ184" s="2"/>
      <c r="AR184" s="2" t="s">
        <v>6</v>
      </c>
    </row>
    <row r="185" spans="1:44" ht="17.100000000000001" customHeight="1">
      <c r="A185" s="63"/>
      <c r="B185" s="63"/>
      <c r="C185" s="63" t="s">
        <v>10</v>
      </c>
      <c r="D185" s="63"/>
      <c r="E185" s="48">
        <v>470</v>
      </c>
      <c r="F185" s="229">
        <v>467</v>
      </c>
      <c r="G185" s="229">
        <v>138</v>
      </c>
      <c r="H185" s="229">
        <v>189</v>
      </c>
      <c r="I185" s="229">
        <v>84</v>
      </c>
      <c r="J185" s="229">
        <v>31</v>
      </c>
      <c r="K185" s="229">
        <v>14</v>
      </c>
      <c r="L185" s="229">
        <v>11</v>
      </c>
      <c r="M185" s="229" t="s">
        <v>313</v>
      </c>
      <c r="N185" s="229">
        <v>3</v>
      </c>
      <c r="O185" s="230">
        <v>464</v>
      </c>
      <c r="P185" s="230">
        <v>460</v>
      </c>
      <c r="Q185" s="230">
        <v>132</v>
      </c>
      <c r="R185" s="230">
        <v>183</v>
      </c>
      <c r="S185" s="230">
        <v>89</v>
      </c>
      <c r="T185" s="230">
        <v>35</v>
      </c>
      <c r="U185" s="230">
        <v>13</v>
      </c>
      <c r="V185" s="230">
        <v>7</v>
      </c>
      <c r="W185" s="230">
        <v>1</v>
      </c>
      <c r="X185" s="229">
        <v>4</v>
      </c>
      <c r="Y185" s="43"/>
      <c r="Z185" s="230">
        <v>6</v>
      </c>
      <c r="AA185" s="230">
        <v>7</v>
      </c>
      <c r="AB185" s="230">
        <v>-1</v>
      </c>
      <c r="AC185" s="229">
        <v>1141</v>
      </c>
      <c r="AD185" s="229">
        <v>1028</v>
      </c>
      <c r="AE185" s="229">
        <v>113</v>
      </c>
      <c r="AF185" s="230">
        <v>1157</v>
      </c>
      <c r="AG185" s="230">
        <v>1019</v>
      </c>
      <c r="AH185" s="230">
        <v>138</v>
      </c>
      <c r="AI185" s="230">
        <v>-16</v>
      </c>
      <c r="AJ185" s="230">
        <v>9</v>
      </c>
      <c r="AK185" s="230">
        <v>-25</v>
      </c>
      <c r="AL185" s="232">
        <v>2.201284796573876</v>
      </c>
      <c r="AM185" s="232">
        <v>2.215217391304348</v>
      </c>
      <c r="AN185" s="233">
        <v>-1.3932594730472037E-2</v>
      </c>
      <c r="AO185" s="47"/>
      <c r="AP185" s="41"/>
      <c r="AQ185" s="2"/>
      <c r="AR185" s="2" t="s">
        <v>10</v>
      </c>
    </row>
    <row r="186" spans="1:44" ht="17.100000000000001" customHeight="1">
      <c r="A186" s="63"/>
      <c r="B186" s="63"/>
      <c r="C186" s="63" t="s">
        <v>11</v>
      </c>
      <c r="D186" s="63"/>
      <c r="E186" s="48">
        <v>524</v>
      </c>
      <c r="F186" s="229">
        <v>524</v>
      </c>
      <c r="G186" s="229">
        <v>147</v>
      </c>
      <c r="H186" s="229">
        <v>212</v>
      </c>
      <c r="I186" s="229">
        <v>98</v>
      </c>
      <c r="J186" s="229">
        <v>50</v>
      </c>
      <c r="K186" s="229">
        <v>13</v>
      </c>
      <c r="L186" s="229">
        <v>4</v>
      </c>
      <c r="M186" s="229" t="s">
        <v>313</v>
      </c>
      <c r="N186" s="229" t="s">
        <v>313</v>
      </c>
      <c r="O186" s="230">
        <v>554</v>
      </c>
      <c r="P186" s="230">
        <v>554</v>
      </c>
      <c r="Q186" s="230">
        <v>135</v>
      </c>
      <c r="R186" s="230">
        <v>222</v>
      </c>
      <c r="S186" s="230">
        <v>110</v>
      </c>
      <c r="T186" s="230">
        <v>64</v>
      </c>
      <c r="U186" s="230">
        <v>16</v>
      </c>
      <c r="V186" s="230">
        <v>5</v>
      </c>
      <c r="W186" s="230">
        <v>2</v>
      </c>
      <c r="X186" s="229" t="s">
        <v>313</v>
      </c>
      <c r="Y186" s="46"/>
      <c r="Z186" s="230">
        <v>-30</v>
      </c>
      <c r="AA186" s="230">
        <v>-30</v>
      </c>
      <c r="AB186" s="229" t="s">
        <v>313</v>
      </c>
      <c r="AC186" s="229">
        <v>1154</v>
      </c>
      <c r="AD186" s="229">
        <v>1154</v>
      </c>
      <c r="AE186" s="229" t="s">
        <v>313</v>
      </c>
      <c r="AF186" s="230">
        <v>1289</v>
      </c>
      <c r="AG186" s="230">
        <v>1289</v>
      </c>
      <c r="AH186" s="229" t="s">
        <v>313</v>
      </c>
      <c r="AI186" s="230">
        <v>-135</v>
      </c>
      <c r="AJ186" s="230">
        <v>-135</v>
      </c>
      <c r="AK186" s="230" t="s">
        <v>313</v>
      </c>
      <c r="AL186" s="232">
        <v>2.2022900763358777</v>
      </c>
      <c r="AM186" s="232">
        <v>2.3267148014440435</v>
      </c>
      <c r="AN186" s="233">
        <v>-0.12442472510816582</v>
      </c>
      <c r="AO186" s="47"/>
      <c r="AP186" s="41"/>
      <c r="AQ186" s="2"/>
      <c r="AR186" s="2" t="s">
        <v>11</v>
      </c>
    </row>
    <row r="187" spans="1:44" ht="17.100000000000001" customHeight="1">
      <c r="A187" s="63"/>
      <c r="B187" s="63" t="s">
        <v>59</v>
      </c>
      <c r="C187" s="63"/>
      <c r="D187" s="63"/>
      <c r="E187" s="48">
        <v>265</v>
      </c>
      <c r="F187" s="229">
        <v>265</v>
      </c>
      <c r="G187" s="229">
        <v>21</v>
      </c>
      <c r="H187" s="229">
        <v>67</v>
      </c>
      <c r="I187" s="229">
        <v>80</v>
      </c>
      <c r="J187" s="229">
        <v>76</v>
      </c>
      <c r="K187" s="229">
        <v>16</v>
      </c>
      <c r="L187" s="229">
        <v>3</v>
      </c>
      <c r="M187" s="229">
        <v>2</v>
      </c>
      <c r="N187" s="229" t="s">
        <v>313</v>
      </c>
      <c r="O187" s="230">
        <v>256</v>
      </c>
      <c r="P187" s="230">
        <v>256</v>
      </c>
      <c r="Q187" s="230">
        <v>31</v>
      </c>
      <c r="R187" s="230">
        <v>48</v>
      </c>
      <c r="S187" s="230">
        <v>61</v>
      </c>
      <c r="T187" s="230">
        <v>82</v>
      </c>
      <c r="U187" s="230">
        <v>30</v>
      </c>
      <c r="V187" s="230">
        <v>4</v>
      </c>
      <c r="W187" s="230" t="s">
        <v>313</v>
      </c>
      <c r="X187" s="229" t="s">
        <v>313</v>
      </c>
      <c r="Y187" s="46"/>
      <c r="Z187" s="229">
        <v>9</v>
      </c>
      <c r="AA187" s="230">
        <v>9</v>
      </c>
      <c r="AB187" s="229" t="s">
        <v>313</v>
      </c>
      <c r="AC187" s="229">
        <v>811</v>
      </c>
      <c r="AD187" s="229">
        <v>811</v>
      </c>
      <c r="AE187" s="229" t="s">
        <v>313</v>
      </c>
      <c r="AF187" s="230">
        <v>812</v>
      </c>
      <c r="AG187" s="230">
        <v>812</v>
      </c>
      <c r="AH187" s="229" t="s">
        <v>313</v>
      </c>
      <c r="AI187" s="229">
        <v>-1</v>
      </c>
      <c r="AJ187" s="230">
        <v>-1</v>
      </c>
      <c r="AK187" s="230" t="s">
        <v>313</v>
      </c>
      <c r="AL187" s="232">
        <v>3.060377358490566</v>
      </c>
      <c r="AM187" s="232">
        <v>3.171875</v>
      </c>
      <c r="AN187" s="233">
        <v>-0.11149764150943398</v>
      </c>
      <c r="AO187" s="47"/>
      <c r="AP187" s="41"/>
      <c r="AQ187" s="2" t="s">
        <v>59</v>
      </c>
      <c r="AR187" s="2"/>
    </row>
    <row r="188" spans="1:44" ht="17.100000000000001" customHeight="1">
      <c r="A188" s="63"/>
      <c r="B188" s="63" t="s">
        <v>60</v>
      </c>
      <c r="C188" s="63"/>
      <c r="D188" s="63"/>
      <c r="E188" s="48">
        <v>304</v>
      </c>
      <c r="F188" s="229">
        <v>303</v>
      </c>
      <c r="G188" s="229">
        <v>77</v>
      </c>
      <c r="H188" s="229">
        <v>126</v>
      </c>
      <c r="I188" s="229">
        <v>59</v>
      </c>
      <c r="J188" s="229">
        <v>30</v>
      </c>
      <c r="K188" s="229">
        <v>9</v>
      </c>
      <c r="L188" s="229">
        <v>2</v>
      </c>
      <c r="M188" s="229" t="s">
        <v>313</v>
      </c>
      <c r="N188" s="229">
        <v>1</v>
      </c>
      <c r="O188" s="230">
        <v>308</v>
      </c>
      <c r="P188" s="230">
        <v>307</v>
      </c>
      <c r="Q188" s="230">
        <v>73</v>
      </c>
      <c r="R188" s="230">
        <v>126</v>
      </c>
      <c r="S188" s="230">
        <v>57</v>
      </c>
      <c r="T188" s="230">
        <v>36</v>
      </c>
      <c r="U188" s="230">
        <v>10</v>
      </c>
      <c r="V188" s="230">
        <v>5</v>
      </c>
      <c r="W188" s="230" t="s">
        <v>313</v>
      </c>
      <c r="X188" s="229">
        <v>1</v>
      </c>
      <c r="Y188" s="46"/>
      <c r="Z188" s="229">
        <v>-4</v>
      </c>
      <c r="AA188" s="230">
        <v>-4</v>
      </c>
      <c r="AB188" s="229">
        <v>0</v>
      </c>
      <c r="AC188" s="229">
        <v>698</v>
      </c>
      <c r="AD188" s="229">
        <v>683</v>
      </c>
      <c r="AE188" s="229">
        <v>15</v>
      </c>
      <c r="AF188" s="230">
        <v>736</v>
      </c>
      <c r="AG188" s="230">
        <v>720</v>
      </c>
      <c r="AH188" s="229">
        <v>16</v>
      </c>
      <c r="AI188" s="229">
        <v>-38</v>
      </c>
      <c r="AJ188" s="230">
        <v>-37</v>
      </c>
      <c r="AK188" s="230">
        <v>-1</v>
      </c>
      <c r="AL188" s="232">
        <v>2.2541254125412542</v>
      </c>
      <c r="AM188" s="232">
        <v>2.3452768729641695</v>
      </c>
      <c r="AN188" s="233">
        <v>-9.1151460422915331E-2</v>
      </c>
      <c r="AO188" s="47"/>
      <c r="AP188" s="41"/>
      <c r="AQ188" s="2" t="s">
        <v>60</v>
      </c>
      <c r="AR188" s="2"/>
    </row>
    <row r="189" spans="1:44" ht="17.100000000000001" customHeight="1">
      <c r="A189" s="63"/>
      <c r="B189" s="63" t="s">
        <v>61</v>
      </c>
      <c r="C189" s="63"/>
      <c r="D189" s="63"/>
      <c r="E189" s="48">
        <v>94</v>
      </c>
      <c r="F189" s="229">
        <v>94</v>
      </c>
      <c r="G189" s="229">
        <v>35</v>
      </c>
      <c r="H189" s="229">
        <v>33</v>
      </c>
      <c r="I189" s="229">
        <v>7</v>
      </c>
      <c r="J189" s="229">
        <v>12</v>
      </c>
      <c r="K189" s="229">
        <v>5</v>
      </c>
      <c r="L189" s="229">
        <v>2</v>
      </c>
      <c r="M189" s="229" t="s">
        <v>313</v>
      </c>
      <c r="N189" s="229" t="s">
        <v>313</v>
      </c>
      <c r="O189" s="230">
        <v>101</v>
      </c>
      <c r="P189" s="230">
        <v>101</v>
      </c>
      <c r="Q189" s="230">
        <v>32</v>
      </c>
      <c r="R189" s="230">
        <v>32</v>
      </c>
      <c r="S189" s="230">
        <v>14</v>
      </c>
      <c r="T189" s="230">
        <v>11</v>
      </c>
      <c r="U189" s="230">
        <v>8</v>
      </c>
      <c r="V189" s="230">
        <v>2</v>
      </c>
      <c r="W189" s="230">
        <v>2</v>
      </c>
      <c r="X189" s="229" t="s">
        <v>313</v>
      </c>
      <c r="Y189" s="46"/>
      <c r="Z189" s="229">
        <v>-7</v>
      </c>
      <c r="AA189" s="230">
        <v>-7</v>
      </c>
      <c r="AB189" s="229" t="s">
        <v>313</v>
      </c>
      <c r="AC189" s="229">
        <v>207</v>
      </c>
      <c r="AD189" s="229">
        <v>207</v>
      </c>
      <c r="AE189" s="229" t="s">
        <v>313</v>
      </c>
      <c r="AF189" s="230">
        <v>252</v>
      </c>
      <c r="AG189" s="230">
        <v>252</v>
      </c>
      <c r="AH189" s="229" t="s">
        <v>313</v>
      </c>
      <c r="AI189" s="229">
        <v>-45</v>
      </c>
      <c r="AJ189" s="230">
        <v>-45</v>
      </c>
      <c r="AK189" s="230" t="s">
        <v>313</v>
      </c>
      <c r="AL189" s="232">
        <v>2.2021276595744679</v>
      </c>
      <c r="AM189" s="232">
        <v>2.495049504950495</v>
      </c>
      <c r="AN189" s="233">
        <v>-0.29292184537602717</v>
      </c>
      <c r="AO189" s="47"/>
      <c r="AP189" s="41"/>
      <c r="AQ189" s="2" t="s">
        <v>61</v>
      </c>
      <c r="AR189" s="2"/>
    </row>
    <row r="190" spans="1:44" ht="17.100000000000001" customHeight="1">
      <c r="A190" s="63"/>
      <c r="B190" s="63" t="s">
        <v>62</v>
      </c>
      <c r="C190" s="63"/>
      <c r="D190" s="63"/>
      <c r="E190" s="48">
        <v>1115</v>
      </c>
      <c r="F190" s="229">
        <v>1112</v>
      </c>
      <c r="G190" s="229">
        <v>449</v>
      </c>
      <c r="H190" s="229">
        <v>408</v>
      </c>
      <c r="I190" s="229">
        <v>159</v>
      </c>
      <c r="J190" s="229">
        <v>71</v>
      </c>
      <c r="K190" s="229">
        <v>19</v>
      </c>
      <c r="L190" s="229">
        <v>5</v>
      </c>
      <c r="M190" s="229">
        <v>1</v>
      </c>
      <c r="N190" s="229">
        <v>3</v>
      </c>
      <c r="O190" s="230">
        <v>1109</v>
      </c>
      <c r="P190" s="230">
        <v>1105</v>
      </c>
      <c r="Q190" s="230">
        <v>389</v>
      </c>
      <c r="R190" s="230">
        <v>417</v>
      </c>
      <c r="S190" s="230">
        <v>184</v>
      </c>
      <c r="T190" s="230">
        <v>86</v>
      </c>
      <c r="U190" s="230">
        <v>18</v>
      </c>
      <c r="V190" s="230">
        <v>9</v>
      </c>
      <c r="W190" s="230">
        <v>2</v>
      </c>
      <c r="X190" s="229">
        <v>4</v>
      </c>
      <c r="Y190" s="46"/>
      <c r="Z190" s="229">
        <v>6</v>
      </c>
      <c r="AA190" s="230">
        <v>7</v>
      </c>
      <c r="AB190" s="229">
        <v>-1</v>
      </c>
      <c r="AC190" s="229">
        <v>2185</v>
      </c>
      <c r="AD190" s="229">
        <v>2158</v>
      </c>
      <c r="AE190" s="229">
        <v>27</v>
      </c>
      <c r="AF190" s="230">
        <v>2308</v>
      </c>
      <c r="AG190" s="230">
        <v>2277</v>
      </c>
      <c r="AH190" s="229">
        <v>31</v>
      </c>
      <c r="AI190" s="229">
        <v>-123</v>
      </c>
      <c r="AJ190" s="230">
        <v>-119</v>
      </c>
      <c r="AK190" s="230">
        <v>-4</v>
      </c>
      <c r="AL190" s="232">
        <v>1.9406474820143884</v>
      </c>
      <c r="AM190" s="232">
        <v>2.0606334841628957</v>
      </c>
      <c r="AN190" s="233">
        <v>-0.1199860021485073</v>
      </c>
      <c r="AO190" s="47"/>
      <c r="AP190" s="41"/>
      <c r="AQ190" s="2" t="s">
        <v>62</v>
      </c>
      <c r="AR190" s="2"/>
    </row>
    <row r="191" spans="1:44" ht="17.100000000000001" customHeight="1">
      <c r="A191" s="63"/>
      <c r="B191" s="63" t="s">
        <v>63</v>
      </c>
      <c r="C191" s="63"/>
      <c r="D191" s="63"/>
      <c r="E191" s="48">
        <v>285</v>
      </c>
      <c r="F191" s="229">
        <v>272</v>
      </c>
      <c r="G191" s="229">
        <v>70</v>
      </c>
      <c r="H191" s="229">
        <v>108</v>
      </c>
      <c r="I191" s="229">
        <v>56</v>
      </c>
      <c r="J191" s="229">
        <v>25</v>
      </c>
      <c r="K191" s="229">
        <v>10</v>
      </c>
      <c r="L191" s="229">
        <v>2</v>
      </c>
      <c r="M191" s="229">
        <v>1</v>
      </c>
      <c r="N191" s="229">
        <v>13</v>
      </c>
      <c r="O191" s="230">
        <v>301</v>
      </c>
      <c r="P191" s="230">
        <v>290</v>
      </c>
      <c r="Q191" s="230">
        <v>68</v>
      </c>
      <c r="R191" s="230">
        <v>118</v>
      </c>
      <c r="S191" s="230">
        <v>55</v>
      </c>
      <c r="T191" s="230">
        <v>29</v>
      </c>
      <c r="U191" s="230">
        <v>13</v>
      </c>
      <c r="V191" s="230">
        <v>6</v>
      </c>
      <c r="W191" s="230">
        <v>1</v>
      </c>
      <c r="X191" s="229">
        <v>11</v>
      </c>
      <c r="Y191" s="43"/>
      <c r="Z191" s="229">
        <v>-16</v>
      </c>
      <c r="AA191" s="230">
        <v>-18</v>
      </c>
      <c r="AB191" s="230">
        <v>2</v>
      </c>
      <c r="AC191" s="229">
        <v>913</v>
      </c>
      <c r="AD191" s="229">
        <v>625</v>
      </c>
      <c r="AE191" s="229">
        <v>288</v>
      </c>
      <c r="AF191" s="230">
        <v>971</v>
      </c>
      <c r="AG191" s="230">
        <v>693</v>
      </c>
      <c r="AH191" s="230">
        <v>278</v>
      </c>
      <c r="AI191" s="229">
        <v>-58</v>
      </c>
      <c r="AJ191" s="230">
        <v>-68</v>
      </c>
      <c r="AK191" s="230">
        <v>10</v>
      </c>
      <c r="AL191" s="232">
        <v>2.2977941176470589</v>
      </c>
      <c r="AM191" s="232">
        <v>2.3896551724137929</v>
      </c>
      <c r="AN191" s="233">
        <v>-9.1861054766734007E-2</v>
      </c>
      <c r="AO191" s="47"/>
      <c r="AP191" s="41"/>
      <c r="AQ191" s="2" t="s">
        <v>63</v>
      </c>
      <c r="AR191" s="2"/>
    </row>
    <row r="192" spans="1:44" ht="17.100000000000001" customHeight="1">
      <c r="A192" s="63"/>
      <c r="B192" s="63" t="s">
        <v>64</v>
      </c>
      <c r="C192" s="63"/>
      <c r="D192" s="63"/>
      <c r="E192" s="48">
        <v>566</v>
      </c>
      <c r="F192" s="229">
        <v>565</v>
      </c>
      <c r="G192" s="229">
        <v>107</v>
      </c>
      <c r="H192" s="229">
        <v>231</v>
      </c>
      <c r="I192" s="229">
        <v>120</v>
      </c>
      <c r="J192" s="229">
        <v>79</v>
      </c>
      <c r="K192" s="229">
        <v>17</v>
      </c>
      <c r="L192" s="229">
        <v>8</v>
      </c>
      <c r="M192" s="229">
        <v>3</v>
      </c>
      <c r="N192" s="229">
        <v>1</v>
      </c>
      <c r="O192" s="230">
        <v>496</v>
      </c>
      <c r="P192" s="230">
        <v>495</v>
      </c>
      <c r="Q192" s="230">
        <v>82</v>
      </c>
      <c r="R192" s="230">
        <v>192</v>
      </c>
      <c r="S192" s="230">
        <v>107</v>
      </c>
      <c r="T192" s="230">
        <v>80</v>
      </c>
      <c r="U192" s="230">
        <v>27</v>
      </c>
      <c r="V192" s="230">
        <v>5</v>
      </c>
      <c r="W192" s="230">
        <v>2</v>
      </c>
      <c r="X192" s="229">
        <v>1</v>
      </c>
      <c r="Y192" s="43"/>
      <c r="Z192" s="229">
        <v>70</v>
      </c>
      <c r="AA192" s="230">
        <v>70</v>
      </c>
      <c r="AB192" s="230">
        <v>0</v>
      </c>
      <c r="AC192" s="229">
        <v>1419</v>
      </c>
      <c r="AD192" s="229">
        <v>1402</v>
      </c>
      <c r="AE192" s="229">
        <v>17</v>
      </c>
      <c r="AF192" s="230">
        <v>1302</v>
      </c>
      <c r="AG192" s="230">
        <v>1286</v>
      </c>
      <c r="AH192" s="230">
        <v>16</v>
      </c>
      <c r="AI192" s="229">
        <v>117</v>
      </c>
      <c r="AJ192" s="230">
        <v>116</v>
      </c>
      <c r="AK192" s="230">
        <v>1</v>
      </c>
      <c r="AL192" s="232">
        <v>2.48141592920354</v>
      </c>
      <c r="AM192" s="232">
        <v>2.5979797979797978</v>
      </c>
      <c r="AN192" s="233">
        <v>-0.1165638687762578</v>
      </c>
      <c r="AO192" s="47"/>
      <c r="AP192" s="41"/>
      <c r="AQ192" s="2" t="s">
        <v>64</v>
      </c>
      <c r="AR192" s="2"/>
    </row>
    <row r="193" spans="1:45" ht="17.100000000000001" customHeight="1">
      <c r="A193" s="63"/>
      <c r="B193" s="63" t="s">
        <v>65</v>
      </c>
      <c r="C193" s="63"/>
      <c r="D193" s="63"/>
      <c r="E193" s="48">
        <v>2569</v>
      </c>
      <c r="F193" s="229">
        <v>2554</v>
      </c>
      <c r="G193" s="229">
        <v>898</v>
      </c>
      <c r="H193" s="229">
        <v>910</v>
      </c>
      <c r="I193" s="229">
        <v>435</v>
      </c>
      <c r="J193" s="229">
        <v>234</v>
      </c>
      <c r="K193" s="229">
        <v>60</v>
      </c>
      <c r="L193" s="229">
        <v>11</v>
      </c>
      <c r="M193" s="229">
        <v>6</v>
      </c>
      <c r="N193" s="229">
        <v>15</v>
      </c>
      <c r="O193" s="230">
        <v>2572</v>
      </c>
      <c r="P193" s="230">
        <v>2561</v>
      </c>
      <c r="Q193" s="230">
        <v>794</v>
      </c>
      <c r="R193" s="230">
        <v>906</v>
      </c>
      <c r="S193" s="230">
        <v>482</v>
      </c>
      <c r="T193" s="230">
        <v>280</v>
      </c>
      <c r="U193" s="230">
        <v>80</v>
      </c>
      <c r="V193" s="230">
        <v>13</v>
      </c>
      <c r="W193" s="230">
        <v>6</v>
      </c>
      <c r="X193" s="229">
        <v>11</v>
      </c>
      <c r="Y193" s="43"/>
      <c r="Z193" s="229">
        <v>-3</v>
      </c>
      <c r="AA193" s="230">
        <v>-7</v>
      </c>
      <c r="AB193" s="230">
        <v>4</v>
      </c>
      <c r="AC193" s="229">
        <v>5811</v>
      </c>
      <c r="AD193" s="229">
        <v>5368</v>
      </c>
      <c r="AE193" s="229">
        <v>443</v>
      </c>
      <c r="AF193" s="230">
        <v>6096</v>
      </c>
      <c r="AG193" s="230">
        <v>5693</v>
      </c>
      <c r="AH193" s="230">
        <v>403</v>
      </c>
      <c r="AI193" s="229">
        <v>-285</v>
      </c>
      <c r="AJ193" s="229">
        <v>-325</v>
      </c>
      <c r="AK193" s="229">
        <v>40</v>
      </c>
      <c r="AL193" s="232">
        <v>2.1018010963194986</v>
      </c>
      <c r="AM193" s="232">
        <v>2.2229597813354158</v>
      </c>
      <c r="AN193" s="233">
        <v>-0.1211586850159172</v>
      </c>
      <c r="AO193" s="47"/>
      <c r="AP193" s="41"/>
      <c r="AQ193" s="2" t="s">
        <v>65</v>
      </c>
      <c r="AR193" s="2"/>
    </row>
    <row r="194" spans="1:45" ht="17.100000000000001" customHeight="1">
      <c r="A194" s="63"/>
      <c r="B194" s="63"/>
      <c r="C194" s="63" t="s">
        <v>4</v>
      </c>
      <c r="D194" s="63"/>
      <c r="E194" s="48">
        <v>1007</v>
      </c>
      <c r="F194" s="229">
        <v>998</v>
      </c>
      <c r="G194" s="229">
        <v>387</v>
      </c>
      <c r="H194" s="229">
        <v>335</v>
      </c>
      <c r="I194" s="229">
        <v>161</v>
      </c>
      <c r="J194" s="229">
        <v>87</v>
      </c>
      <c r="K194" s="229">
        <v>20</v>
      </c>
      <c r="L194" s="229">
        <v>6</v>
      </c>
      <c r="M194" s="229">
        <v>2</v>
      </c>
      <c r="N194" s="229">
        <v>9</v>
      </c>
      <c r="O194" s="230">
        <v>978</v>
      </c>
      <c r="P194" s="230">
        <v>974</v>
      </c>
      <c r="Q194" s="230">
        <v>324</v>
      </c>
      <c r="R194" s="230">
        <v>333</v>
      </c>
      <c r="S194" s="230">
        <v>172</v>
      </c>
      <c r="T194" s="230">
        <v>103</v>
      </c>
      <c r="U194" s="230">
        <v>31</v>
      </c>
      <c r="V194" s="230">
        <v>6</v>
      </c>
      <c r="W194" s="230">
        <v>5</v>
      </c>
      <c r="X194" s="229">
        <v>4</v>
      </c>
      <c r="Y194" s="43"/>
      <c r="Z194" s="230">
        <v>29</v>
      </c>
      <c r="AA194" s="230">
        <v>24</v>
      </c>
      <c r="AB194" s="230">
        <v>5</v>
      </c>
      <c r="AC194" s="229">
        <v>2231</v>
      </c>
      <c r="AD194" s="229">
        <v>2038</v>
      </c>
      <c r="AE194" s="229">
        <v>193</v>
      </c>
      <c r="AF194" s="230">
        <v>2297</v>
      </c>
      <c r="AG194" s="230">
        <v>2145</v>
      </c>
      <c r="AH194" s="230">
        <v>152</v>
      </c>
      <c r="AI194" s="230">
        <v>-66</v>
      </c>
      <c r="AJ194" s="230">
        <v>-107</v>
      </c>
      <c r="AK194" s="230">
        <v>41</v>
      </c>
      <c r="AL194" s="232">
        <v>2.0420841683366735</v>
      </c>
      <c r="AM194" s="232">
        <v>2.2022587268993838</v>
      </c>
      <c r="AN194" s="233">
        <v>-0.16017455856271035</v>
      </c>
      <c r="AO194" s="47"/>
      <c r="AP194" s="41"/>
      <c r="AQ194" s="2"/>
      <c r="AR194" s="2" t="s">
        <v>4</v>
      </c>
    </row>
    <row r="195" spans="1:45" ht="17.100000000000001" customHeight="1">
      <c r="A195" s="63"/>
      <c r="B195" s="63"/>
      <c r="C195" s="63" t="s">
        <v>5</v>
      </c>
      <c r="D195" s="63"/>
      <c r="E195" s="48">
        <v>1048</v>
      </c>
      <c r="F195" s="229">
        <v>1045</v>
      </c>
      <c r="G195" s="229">
        <v>381</v>
      </c>
      <c r="H195" s="229">
        <v>371</v>
      </c>
      <c r="I195" s="229">
        <v>174</v>
      </c>
      <c r="J195" s="229">
        <v>92</v>
      </c>
      <c r="K195" s="229">
        <v>20</v>
      </c>
      <c r="L195" s="229">
        <v>3</v>
      </c>
      <c r="M195" s="229">
        <v>4</v>
      </c>
      <c r="N195" s="229">
        <v>3</v>
      </c>
      <c r="O195" s="230">
        <v>1084</v>
      </c>
      <c r="P195" s="230">
        <v>1080</v>
      </c>
      <c r="Q195" s="230">
        <v>365</v>
      </c>
      <c r="R195" s="230">
        <v>378</v>
      </c>
      <c r="S195" s="230">
        <v>194</v>
      </c>
      <c r="T195" s="230">
        <v>105</v>
      </c>
      <c r="U195" s="230">
        <v>33</v>
      </c>
      <c r="V195" s="230">
        <v>5</v>
      </c>
      <c r="W195" s="230" t="s">
        <v>313</v>
      </c>
      <c r="X195" s="229">
        <v>4</v>
      </c>
      <c r="Y195" s="43"/>
      <c r="Z195" s="230">
        <v>-36</v>
      </c>
      <c r="AA195" s="230">
        <v>-35</v>
      </c>
      <c r="AB195" s="230">
        <v>-1</v>
      </c>
      <c r="AC195" s="229">
        <v>2190</v>
      </c>
      <c r="AD195" s="229">
        <v>2160</v>
      </c>
      <c r="AE195" s="229">
        <v>30</v>
      </c>
      <c r="AF195" s="230">
        <v>2356</v>
      </c>
      <c r="AG195" s="230">
        <v>2318</v>
      </c>
      <c r="AH195" s="230">
        <v>38</v>
      </c>
      <c r="AI195" s="230">
        <v>-166</v>
      </c>
      <c r="AJ195" s="230">
        <v>-158</v>
      </c>
      <c r="AK195" s="230">
        <v>-8</v>
      </c>
      <c r="AL195" s="232">
        <v>2.0669856459330145</v>
      </c>
      <c r="AM195" s="232">
        <v>2.1462962962962964</v>
      </c>
      <c r="AN195" s="233">
        <v>-7.9310650363281887E-2</v>
      </c>
      <c r="AO195" s="47"/>
      <c r="AP195" s="41"/>
      <c r="AQ195" s="2"/>
      <c r="AR195" s="2" t="s">
        <v>5</v>
      </c>
    </row>
    <row r="196" spans="1:45" ht="17.100000000000001" customHeight="1">
      <c r="A196" s="63"/>
      <c r="B196" s="63"/>
      <c r="C196" s="63" t="s">
        <v>6</v>
      </c>
      <c r="D196" s="63"/>
      <c r="E196" s="48">
        <v>514</v>
      </c>
      <c r="F196" s="229">
        <v>511</v>
      </c>
      <c r="G196" s="229">
        <v>130</v>
      </c>
      <c r="H196" s="229">
        <v>204</v>
      </c>
      <c r="I196" s="229">
        <v>100</v>
      </c>
      <c r="J196" s="229">
        <v>55</v>
      </c>
      <c r="K196" s="229">
        <v>20</v>
      </c>
      <c r="L196" s="229">
        <v>2</v>
      </c>
      <c r="M196" s="229" t="s">
        <v>313</v>
      </c>
      <c r="N196" s="229">
        <v>3</v>
      </c>
      <c r="O196" s="230">
        <v>510</v>
      </c>
      <c r="P196" s="230">
        <v>507</v>
      </c>
      <c r="Q196" s="230">
        <v>105</v>
      </c>
      <c r="R196" s="230">
        <v>195</v>
      </c>
      <c r="S196" s="230">
        <v>116</v>
      </c>
      <c r="T196" s="230">
        <v>72</v>
      </c>
      <c r="U196" s="230">
        <v>16</v>
      </c>
      <c r="V196" s="230">
        <v>2</v>
      </c>
      <c r="W196" s="230">
        <v>1</v>
      </c>
      <c r="X196" s="229">
        <v>3</v>
      </c>
      <c r="Y196" s="43"/>
      <c r="Z196" s="230">
        <v>4</v>
      </c>
      <c r="AA196" s="230">
        <v>4</v>
      </c>
      <c r="AB196" s="230">
        <v>0</v>
      </c>
      <c r="AC196" s="229">
        <v>1390</v>
      </c>
      <c r="AD196" s="229">
        <v>1170</v>
      </c>
      <c r="AE196" s="229">
        <v>220</v>
      </c>
      <c r="AF196" s="230">
        <v>1443</v>
      </c>
      <c r="AG196" s="230">
        <v>1230</v>
      </c>
      <c r="AH196" s="230">
        <v>213</v>
      </c>
      <c r="AI196" s="230">
        <v>-53</v>
      </c>
      <c r="AJ196" s="230">
        <v>-60</v>
      </c>
      <c r="AK196" s="230">
        <v>7</v>
      </c>
      <c r="AL196" s="232">
        <v>2.2896281800391391</v>
      </c>
      <c r="AM196" s="232">
        <v>2.4260355029585798</v>
      </c>
      <c r="AN196" s="233">
        <v>-0.13640732291944069</v>
      </c>
      <c r="AO196" s="47"/>
      <c r="AP196" s="41"/>
      <c r="AQ196" s="2"/>
      <c r="AR196" s="2" t="s">
        <v>6</v>
      </c>
    </row>
    <row r="197" spans="1:45" ht="17.100000000000001" customHeight="1">
      <c r="A197" s="63"/>
      <c r="B197" s="63"/>
      <c r="C197" s="63" t="s">
        <v>10</v>
      </c>
      <c r="D197" s="63"/>
      <c r="E197" s="48" t="s">
        <v>313</v>
      </c>
      <c r="F197" s="229" t="s">
        <v>313</v>
      </c>
      <c r="G197" s="229" t="s">
        <v>313</v>
      </c>
      <c r="H197" s="229" t="s">
        <v>313</v>
      </c>
      <c r="I197" s="229" t="s">
        <v>313</v>
      </c>
      <c r="J197" s="229" t="s">
        <v>313</v>
      </c>
      <c r="K197" s="229" t="s">
        <v>313</v>
      </c>
      <c r="L197" s="229" t="s">
        <v>313</v>
      </c>
      <c r="M197" s="229" t="s">
        <v>313</v>
      </c>
      <c r="N197" s="229" t="s">
        <v>313</v>
      </c>
      <c r="O197" s="230" t="s">
        <v>313</v>
      </c>
      <c r="P197" s="230" t="s">
        <v>313</v>
      </c>
      <c r="Q197" s="229" t="s">
        <v>313</v>
      </c>
      <c r="R197" s="229" t="s">
        <v>313</v>
      </c>
      <c r="S197" s="229" t="s">
        <v>313</v>
      </c>
      <c r="T197" s="229" t="s">
        <v>313</v>
      </c>
      <c r="U197" s="229" t="s">
        <v>313</v>
      </c>
      <c r="V197" s="229" t="s">
        <v>313</v>
      </c>
      <c r="W197" s="229" t="s">
        <v>313</v>
      </c>
      <c r="X197" s="229" t="s">
        <v>313</v>
      </c>
      <c r="Y197" s="46"/>
      <c r="Z197" s="230" t="s">
        <v>313</v>
      </c>
      <c r="AA197" s="230" t="s">
        <v>313</v>
      </c>
      <c r="AB197" s="229" t="s">
        <v>313</v>
      </c>
      <c r="AC197" s="230" t="s">
        <v>313</v>
      </c>
      <c r="AD197" s="230" t="s">
        <v>313</v>
      </c>
      <c r="AE197" s="229" t="s">
        <v>313</v>
      </c>
      <c r="AF197" s="230" t="s">
        <v>313</v>
      </c>
      <c r="AG197" s="230" t="s">
        <v>313</v>
      </c>
      <c r="AH197" s="229" t="s">
        <v>313</v>
      </c>
      <c r="AI197" s="230" t="s">
        <v>313</v>
      </c>
      <c r="AJ197" s="230" t="s">
        <v>313</v>
      </c>
      <c r="AK197" s="229" t="s">
        <v>313</v>
      </c>
      <c r="AL197" s="49" t="s">
        <v>313</v>
      </c>
      <c r="AM197" s="49" t="s">
        <v>313</v>
      </c>
      <c r="AN197" s="50" t="s">
        <v>313</v>
      </c>
      <c r="AO197" s="50"/>
      <c r="AP197" s="41"/>
      <c r="AQ197" s="2"/>
      <c r="AR197" s="2" t="s">
        <v>10</v>
      </c>
    </row>
    <row r="198" spans="1:45" ht="17.100000000000001" customHeight="1">
      <c r="A198" s="63"/>
      <c r="B198" s="63"/>
      <c r="C198" s="63" t="s">
        <v>11</v>
      </c>
      <c r="D198" s="63"/>
      <c r="E198" s="48" t="s">
        <v>313</v>
      </c>
      <c r="F198" s="229" t="s">
        <v>313</v>
      </c>
      <c r="G198" s="229" t="s">
        <v>313</v>
      </c>
      <c r="H198" s="229" t="s">
        <v>313</v>
      </c>
      <c r="I198" s="229" t="s">
        <v>313</v>
      </c>
      <c r="J198" s="229" t="s">
        <v>313</v>
      </c>
      <c r="K198" s="229" t="s">
        <v>313</v>
      </c>
      <c r="L198" s="229" t="s">
        <v>313</v>
      </c>
      <c r="M198" s="229" t="s">
        <v>313</v>
      </c>
      <c r="N198" s="229" t="s">
        <v>313</v>
      </c>
      <c r="O198" s="230" t="s">
        <v>313</v>
      </c>
      <c r="P198" s="229" t="s">
        <v>313</v>
      </c>
      <c r="Q198" s="229" t="s">
        <v>313</v>
      </c>
      <c r="R198" s="229" t="s">
        <v>313</v>
      </c>
      <c r="S198" s="229" t="s">
        <v>313</v>
      </c>
      <c r="T198" s="229" t="s">
        <v>313</v>
      </c>
      <c r="U198" s="229" t="s">
        <v>313</v>
      </c>
      <c r="V198" s="229" t="s">
        <v>313</v>
      </c>
      <c r="W198" s="229" t="s">
        <v>313</v>
      </c>
      <c r="X198" s="229" t="s">
        <v>313</v>
      </c>
      <c r="Y198" s="46"/>
      <c r="Z198" s="230" t="s">
        <v>313</v>
      </c>
      <c r="AA198" s="229" t="s">
        <v>313</v>
      </c>
      <c r="AB198" s="229" t="s">
        <v>313</v>
      </c>
      <c r="AC198" s="230" t="s">
        <v>313</v>
      </c>
      <c r="AD198" s="229" t="s">
        <v>313</v>
      </c>
      <c r="AE198" s="229" t="s">
        <v>313</v>
      </c>
      <c r="AF198" s="230" t="s">
        <v>313</v>
      </c>
      <c r="AG198" s="229" t="s">
        <v>313</v>
      </c>
      <c r="AH198" s="229" t="s">
        <v>313</v>
      </c>
      <c r="AI198" s="230" t="s">
        <v>313</v>
      </c>
      <c r="AJ198" s="229" t="s">
        <v>313</v>
      </c>
      <c r="AK198" s="229" t="s">
        <v>313</v>
      </c>
      <c r="AL198" s="49" t="s">
        <v>313</v>
      </c>
      <c r="AM198" s="50" t="s">
        <v>313</v>
      </c>
      <c r="AN198" s="50" t="s">
        <v>313</v>
      </c>
      <c r="AO198" s="50"/>
      <c r="AP198" s="41"/>
      <c r="AQ198" s="2"/>
      <c r="AR198" s="2" t="s">
        <v>11</v>
      </c>
    </row>
    <row r="199" spans="1:45" ht="17.100000000000001" customHeight="1">
      <c r="A199" s="63"/>
      <c r="B199" s="63" t="s">
        <v>66</v>
      </c>
      <c r="C199" s="63"/>
      <c r="D199" s="63" t="s">
        <v>591</v>
      </c>
      <c r="E199" s="48">
        <v>4</v>
      </c>
      <c r="F199" s="229">
        <v>4</v>
      </c>
      <c r="G199" s="229">
        <v>4</v>
      </c>
      <c r="H199" s="229" t="s">
        <v>313</v>
      </c>
      <c r="I199" s="229" t="s">
        <v>313</v>
      </c>
      <c r="J199" s="229" t="s">
        <v>313</v>
      </c>
      <c r="K199" s="229" t="s">
        <v>313</v>
      </c>
      <c r="L199" s="229" t="s">
        <v>313</v>
      </c>
      <c r="M199" s="229" t="s">
        <v>313</v>
      </c>
      <c r="N199" s="229" t="s">
        <v>313</v>
      </c>
      <c r="O199" s="229" t="s">
        <v>337</v>
      </c>
      <c r="P199" s="229" t="s">
        <v>337</v>
      </c>
      <c r="Q199" s="229" t="s">
        <v>337</v>
      </c>
      <c r="R199" s="229" t="s">
        <v>337</v>
      </c>
      <c r="S199" s="229" t="s">
        <v>337</v>
      </c>
      <c r="T199" s="229" t="s">
        <v>337</v>
      </c>
      <c r="U199" s="229" t="s">
        <v>337</v>
      </c>
      <c r="V199" s="229" t="s">
        <v>337</v>
      </c>
      <c r="W199" s="229" t="s">
        <v>337</v>
      </c>
      <c r="X199" s="229" t="s">
        <v>337</v>
      </c>
      <c r="Y199" s="46"/>
      <c r="Z199" s="229" t="s">
        <v>337</v>
      </c>
      <c r="AA199" s="229" t="s">
        <v>337</v>
      </c>
      <c r="AB199" s="229" t="s">
        <v>337</v>
      </c>
      <c r="AC199" s="229">
        <v>4</v>
      </c>
      <c r="AD199" s="229">
        <v>4</v>
      </c>
      <c r="AE199" s="229">
        <v>0</v>
      </c>
      <c r="AF199" s="229" t="s">
        <v>337</v>
      </c>
      <c r="AG199" s="229" t="s">
        <v>337</v>
      </c>
      <c r="AH199" s="229" t="s">
        <v>337</v>
      </c>
      <c r="AI199" s="229" t="s">
        <v>337</v>
      </c>
      <c r="AJ199" s="229" t="s">
        <v>337</v>
      </c>
      <c r="AK199" s="229" t="s">
        <v>337</v>
      </c>
      <c r="AL199" s="233">
        <v>1</v>
      </c>
      <c r="AM199" s="50" t="s">
        <v>337</v>
      </c>
      <c r="AN199" s="233" t="s">
        <v>337</v>
      </c>
      <c r="AO199" s="47"/>
      <c r="AP199" s="41"/>
      <c r="AQ199" s="2" t="s">
        <v>66</v>
      </c>
      <c r="AR199" s="2"/>
      <c r="AS199" s="2" t="s">
        <v>591</v>
      </c>
    </row>
    <row r="200" spans="1:45" ht="17.100000000000001" customHeight="1">
      <c r="A200" s="63" t="s">
        <v>67</v>
      </c>
      <c r="B200" s="63"/>
      <c r="C200" s="63"/>
      <c r="D200" s="63"/>
      <c r="E200" s="44"/>
      <c r="F200" s="43"/>
      <c r="G200" s="43"/>
      <c r="H200" s="43"/>
      <c r="I200" s="43"/>
      <c r="J200" s="43"/>
      <c r="K200" s="43"/>
      <c r="L200" s="43"/>
      <c r="M200" s="43"/>
      <c r="N200" s="43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229"/>
      <c r="AK200" s="229"/>
      <c r="AL200" s="233"/>
      <c r="AM200" s="233"/>
      <c r="AN200" s="233"/>
      <c r="AO200" s="47"/>
      <c r="AP200" s="41" t="s">
        <v>67</v>
      </c>
      <c r="AQ200" s="2"/>
      <c r="AR200" s="2"/>
    </row>
    <row r="201" spans="1:45" ht="17.100000000000001" customHeight="1">
      <c r="A201" s="63">
        <v>1</v>
      </c>
      <c r="B201" s="538" t="s">
        <v>68</v>
      </c>
      <c r="C201" s="538"/>
      <c r="D201" s="65"/>
      <c r="E201" s="48">
        <v>2481</v>
      </c>
      <c r="F201" s="46">
        <v>2475</v>
      </c>
      <c r="G201" s="46">
        <v>1425</v>
      </c>
      <c r="H201" s="46">
        <v>664</v>
      </c>
      <c r="I201" s="46">
        <v>245</v>
      </c>
      <c r="J201" s="46">
        <v>99</v>
      </c>
      <c r="K201" s="46">
        <v>31</v>
      </c>
      <c r="L201" s="46">
        <v>11</v>
      </c>
      <c r="M201" s="46">
        <v>0</v>
      </c>
      <c r="N201" s="46">
        <v>6</v>
      </c>
      <c r="O201" s="46">
        <v>2570</v>
      </c>
      <c r="P201" s="46">
        <v>2565</v>
      </c>
      <c r="Q201" s="46">
        <v>1369</v>
      </c>
      <c r="R201" s="46">
        <v>756</v>
      </c>
      <c r="S201" s="46">
        <v>276</v>
      </c>
      <c r="T201" s="46">
        <v>114</v>
      </c>
      <c r="U201" s="46">
        <v>39</v>
      </c>
      <c r="V201" s="46">
        <v>5</v>
      </c>
      <c r="W201" s="46">
        <v>6</v>
      </c>
      <c r="X201" s="46">
        <v>5</v>
      </c>
      <c r="Y201" s="46"/>
      <c r="Z201" s="229">
        <v>-89</v>
      </c>
      <c r="AA201" s="229">
        <v>-90</v>
      </c>
      <c r="AB201" s="229">
        <v>1</v>
      </c>
      <c r="AC201" s="229">
        <v>4418</v>
      </c>
      <c r="AD201" s="229">
        <v>4105</v>
      </c>
      <c r="AE201" s="229">
        <v>313</v>
      </c>
      <c r="AF201" s="229">
        <v>4662</v>
      </c>
      <c r="AG201" s="229">
        <v>4434</v>
      </c>
      <c r="AH201" s="229">
        <v>228</v>
      </c>
      <c r="AI201" s="229">
        <v>-244</v>
      </c>
      <c r="AJ201" s="229">
        <v>-329</v>
      </c>
      <c r="AK201" s="229">
        <v>85</v>
      </c>
      <c r="AL201" s="233">
        <v>1.6585858585858586</v>
      </c>
      <c r="AM201" s="233">
        <v>1.7286549707602339</v>
      </c>
      <c r="AN201" s="233">
        <v>-7.0069112174375281E-2</v>
      </c>
      <c r="AO201" s="51"/>
      <c r="AP201" s="41">
        <v>1</v>
      </c>
      <c r="AQ201" s="542" t="s">
        <v>68</v>
      </c>
      <c r="AR201" s="543"/>
      <c r="AS201" s="42"/>
    </row>
    <row r="202" spans="1:45" ht="17.100000000000001" customHeight="1">
      <c r="A202" s="63">
        <v>2</v>
      </c>
      <c r="B202" s="538" t="s">
        <v>323</v>
      </c>
      <c r="C202" s="538"/>
      <c r="D202" s="56" t="s">
        <v>592</v>
      </c>
      <c r="E202" s="48">
        <v>2305</v>
      </c>
      <c r="F202" s="46">
        <v>2301</v>
      </c>
      <c r="G202" s="46">
        <v>1210</v>
      </c>
      <c r="H202" s="46">
        <v>704</v>
      </c>
      <c r="I202" s="46">
        <v>240</v>
      </c>
      <c r="J202" s="46">
        <v>114</v>
      </c>
      <c r="K202" s="46">
        <v>27</v>
      </c>
      <c r="L202" s="46">
        <v>6</v>
      </c>
      <c r="M202" s="46">
        <v>0</v>
      </c>
      <c r="N202" s="46">
        <v>4</v>
      </c>
      <c r="O202" s="46">
        <v>2329</v>
      </c>
      <c r="P202" s="46">
        <v>2322</v>
      </c>
      <c r="Q202" s="46">
        <v>1113</v>
      </c>
      <c r="R202" s="46">
        <v>739</v>
      </c>
      <c r="S202" s="46">
        <v>280</v>
      </c>
      <c r="T202" s="46">
        <v>130</v>
      </c>
      <c r="U202" s="46">
        <v>49</v>
      </c>
      <c r="V202" s="46">
        <v>8</v>
      </c>
      <c r="W202" s="46">
        <v>3</v>
      </c>
      <c r="X202" s="46">
        <v>7</v>
      </c>
      <c r="Y202" s="46"/>
      <c r="Z202" s="229">
        <v>-24</v>
      </c>
      <c r="AA202" s="229">
        <v>-21</v>
      </c>
      <c r="AB202" s="229">
        <v>-3</v>
      </c>
      <c r="AC202" s="229">
        <v>4000</v>
      </c>
      <c r="AD202" s="229">
        <v>3965</v>
      </c>
      <c r="AE202" s="229">
        <v>35</v>
      </c>
      <c r="AF202" s="229">
        <v>4313</v>
      </c>
      <c r="AG202" s="229">
        <v>4265</v>
      </c>
      <c r="AH202" s="229">
        <v>48</v>
      </c>
      <c r="AI202" s="229">
        <v>-313</v>
      </c>
      <c r="AJ202" s="229">
        <v>-300</v>
      </c>
      <c r="AK202" s="229">
        <v>-13</v>
      </c>
      <c r="AL202" s="233">
        <v>1.7231638418079096</v>
      </c>
      <c r="AM202" s="233">
        <v>1.8367786391042205</v>
      </c>
      <c r="AN202" s="233">
        <v>-0.11361479729631085</v>
      </c>
      <c r="AO202" s="51"/>
      <c r="AP202" s="41">
        <v>2</v>
      </c>
      <c r="AQ202" s="542" t="s">
        <v>323</v>
      </c>
      <c r="AR202" s="543"/>
      <c r="AS202" s="7" t="s">
        <v>592</v>
      </c>
    </row>
    <row r="203" spans="1:45" ht="17.100000000000001" customHeight="1">
      <c r="A203" s="63">
        <v>3</v>
      </c>
      <c r="B203" s="538" t="s">
        <v>69</v>
      </c>
      <c r="C203" s="538"/>
      <c r="D203" s="65"/>
      <c r="E203" s="48">
        <v>2385</v>
      </c>
      <c r="F203" s="46">
        <v>2383</v>
      </c>
      <c r="G203" s="46">
        <v>1356</v>
      </c>
      <c r="H203" s="46">
        <v>628</v>
      </c>
      <c r="I203" s="46">
        <v>243</v>
      </c>
      <c r="J203" s="46">
        <v>113</v>
      </c>
      <c r="K203" s="46">
        <v>33</v>
      </c>
      <c r="L203" s="46">
        <v>7</v>
      </c>
      <c r="M203" s="46">
        <v>3</v>
      </c>
      <c r="N203" s="46">
        <v>2</v>
      </c>
      <c r="O203" s="46">
        <v>2424</v>
      </c>
      <c r="P203" s="46">
        <v>2423</v>
      </c>
      <c r="Q203" s="46">
        <v>1302</v>
      </c>
      <c r="R203" s="46">
        <v>674</v>
      </c>
      <c r="S203" s="46">
        <v>259</v>
      </c>
      <c r="T203" s="46">
        <v>132</v>
      </c>
      <c r="U203" s="46">
        <v>45</v>
      </c>
      <c r="V203" s="46">
        <v>5</v>
      </c>
      <c r="W203" s="46">
        <v>6</v>
      </c>
      <c r="X203" s="46">
        <v>1</v>
      </c>
      <c r="Y203" s="46"/>
      <c r="Z203" s="229">
        <v>-39</v>
      </c>
      <c r="AA203" s="229">
        <v>-40</v>
      </c>
      <c r="AB203" s="229">
        <v>1</v>
      </c>
      <c r="AC203" s="229">
        <v>4097</v>
      </c>
      <c r="AD203" s="229">
        <v>4022</v>
      </c>
      <c r="AE203" s="229">
        <v>75</v>
      </c>
      <c r="AF203" s="229">
        <v>4333</v>
      </c>
      <c r="AG203" s="229">
        <v>4255</v>
      </c>
      <c r="AH203" s="229">
        <v>78</v>
      </c>
      <c r="AI203" s="229">
        <v>-236</v>
      </c>
      <c r="AJ203" s="229">
        <v>-233</v>
      </c>
      <c r="AK203" s="229">
        <v>-3</v>
      </c>
      <c r="AL203" s="233">
        <v>1.687788501888376</v>
      </c>
      <c r="AM203" s="233">
        <v>1.756087494841106</v>
      </c>
      <c r="AN203" s="233">
        <v>-6.8298992952730009E-2</v>
      </c>
      <c r="AO203" s="51"/>
      <c r="AP203" s="41">
        <v>3</v>
      </c>
      <c r="AQ203" s="542" t="s">
        <v>69</v>
      </c>
      <c r="AR203" s="543"/>
      <c r="AS203" s="42"/>
    </row>
    <row r="204" spans="1:45" ht="17.100000000000001" customHeight="1">
      <c r="A204" s="63">
        <v>4</v>
      </c>
      <c r="B204" s="538" t="s">
        <v>70</v>
      </c>
      <c r="C204" s="538"/>
      <c r="D204" s="65"/>
      <c r="E204" s="48">
        <v>2416</v>
      </c>
      <c r="F204" s="46">
        <v>2410</v>
      </c>
      <c r="G204" s="46">
        <v>1119</v>
      </c>
      <c r="H204" s="46">
        <v>751</v>
      </c>
      <c r="I204" s="46">
        <v>296</v>
      </c>
      <c r="J204" s="46">
        <v>180</v>
      </c>
      <c r="K204" s="46">
        <v>53</v>
      </c>
      <c r="L204" s="46">
        <v>8</v>
      </c>
      <c r="M204" s="46">
        <v>3</v>
      </c>
      <c r="N204" s="46">
        <v>6</v>
      </c>
      <c r="O204" s="46">
        <v>2497</v>
      </c>
      <c r="P204" s="46">
        <v>2491</v>
      </c>
      <c r="Q204" s="46">
        <v>1070</v>
      </c>
      <c r="R204" s="46">
        <v>794</v>
      </c>
      <c r="S204" s="46">
        <v>350</v>
      </c>
      <c r="T204" s="46">
        <v>194</v>
      </c>
      <c r="U204" s="46">
        <v>70</v>
      </c>
      <c r="V204" s="46">
        <v>12</v>
      </c>
      <c r="W204" s="46">
        <v>1</v>
      </c>
      <c r="X204" s="46">
        <v>6</v>
      </c>
      <c r="Y204" s="46"/>
      <c r="Z204" s="229">
        <v>-81</v>
      </c>
      <c r="AA204" s="229">
        <v>-81</v>
      </c>
      <c r="AB204" s="229">
        <v>0</v>
      </c>
      <c r="AC204" s="229">
        <v>4699</v>
      </c>
      <c r="AD204" s="229">
        <v>4564</v>
      </c>
      <c r="AE204" s="229">
        <v>135</v>
      </c>
      <c r="AF204" s="229">
        <v>5021</v>
      </c>
      <c r="AG204" s="229">
        <v>4914</v>
      </c>
      <c r="AH204" s="229">
        <v>107</v>
      </c>
      <c r="AI204" s="229">
        <v>-322</v>
      </c>
      <c r="AJ204" s="229">
        <v>-350</v>
      </c>
      <c r="AK204" s="229">
        <v>28</v>
      </c>
      <c r="AL204" s="233">
        <v>1.8937759336099584</v>
      </c>
      <c r="AM204" s="233">
        <v>1.9727017262143718</v>
      </c>
      <c r="AN204" s="233">
        <v>-7.8925792604413347E-2</v>
      </c>
      <c r="AO204" s="51"/>
      <c r="AP204" s="41">
        <v>4</v>
      </c>
      <c r="AQ204" s="542" t="s">
        <v>70</v>
      </c>
      <c r="AR204" s="543"/>
      <c r="AS204" s="42"/>
    </row>
    <row r="205" spans="1:45" ht="17.100000000000001" customHeight="1">
      <c r="A205" s="63">
        <v>5</v>
      </c>
      <c r="B205" s="538" t="s">
        <v>71</v>
      </c>
      <c r="C205" s="538"/>
      <c r="D205" s="65"/>
      <c r="E205" s="48">
        <v>2429</v>
      </c>
      <c r="F205" s="46">
        <v>2426</v>
      </c>
      <c r="G205" s="46">
        <v>883</v>
      </c>
      <c r="H205" s="46">
        <v>895</v>
      </c>
      <c r="I205" s="46">
        <v>367</v>
      </c>
      <c r="J205" s="46">
        <v>211</v>
      </c>
      <c r="K205" s="46">
        <v>58</v>
      </c>
      <c r="L205" s="46">
        <v>11</v>
      </c>
      <c r="M205" s="46">
        <v>1</v>
      </c>
      <c r="N205" s="46">
        <v>3</v>
      </c>
      <c r="O205" s="46">
        <v>2652</v>
      </c>
      <c r="P205" s="46">
        <v>2644</v>
      </c>
      <c r="Q205" s="46">
        <v>927</v>
      </c>
      <c r="R205" s="46">
        <v>942</v>
      </c>
      <c r="S205" s="46">
        <v>413</v>
      </c>
      <c r="T205" s="46">
        <v>263</v>
      </c>
      <c r="U205" s="46">
        <v>76</v>
      </c>
      <c r="V205" s="46">
        <v>17</v>
      </c>
      <c r="W205" s="46">
        <v>6</v>
      </c>
      <c r="X205" s="46">
        <v>8</v>
      </c>
      <c r="Y205" s="46"/>
      <c r="Z205" s="229">
        <v>-223</v>
      </c>
      <c r="AA205" s="229">
        <v>-218</v>
      </c>
      <c r="AB205" s="229">
        <v>-5</v>
      </c>
      <c r="AC205" s="229">
        <v>5023</v>
      </c>
      <c r="AD205" s="229">
        <v>4981</v>
      </c>
      <c r="AE205" s="229">
        <v>42</v>
      </c>
      <c r="AF205" s="229">
        <v>5670</v>
      </c>
      <c r="AG205" s="229">
        <v>5628</v>
      </c>
      <c r="AH205" s="229">
        <v>42</v>
      </c>
      <c r="AI205" s="229">
        <v>-647</v>
      </c>
      <c r="AJ205" s="229">
        <v>-647</v>
      </c>
      <c r="AK205" s="229">
        <v>0</v>
      </c>
      <c r="AL205" s="233">
        <v>2.0531739488870571</v>
      </c>
      <c r="AM205" s="233">
        <v>2.1285930408472011</v>
      </c>
      <c r="AN205" s="233">
        <v>-7.5419091960144069E-2</v>
      </c>
      <c r="AO205" s="51"/>
      <c r="AP205" s="41">
        <v>5</v>
      </c>
      <c r="AQ205" s="542" t="s">
        <v>71</v>
      </c>
      <c r="AR205" s="543"/>
      <c r="AS205" s="42"/>
    </row>
    <row r="206" spans="1:45" ht="17.100000000000001" customHeight="1">
      <c r="A206" s="63">
        <v>6</v>
      </c>
      <c r="B206" s="538" t="s">
        <v>72</v>
      </c>
      <c r="C206" s="538"/>
      <c r="D206" s="65"/>
      <c r="E206" s="48">
        <v>4246</v>
      </c>
      <c r="F206" s="46">
        <v>4242</v>
      </c>
      <c r="G206" s="46">
        <v>2225</v>
      </c>
      <c r="H206" s="46">
        <v>1142</v>
      </c>
      <c r="I206" s="46">
        <v>513</v>
      </c>
      <c r="J206" s="46">
        <v>265</v>
      </c>
      <c r="K206" s="46">
        <v>78</v>
      </c>
      <c r="L206" s="46">
        <v>15</v>
      </c>
      <c r="M206" s="46">
        <v>4</v>
      </c>
      <c r="N206" s="46">
        <v>4</v>
      </c>
      <c r="O206" s="46">
        <v>4320</v>
      </c>
      <c r="P206" s="46">
        <v>4308</v>
      </c>
      <c r="Q206" s="46">
        <v>2105</v>
      </c>
      <c r="R206" s="46">
        <v>1195</v>
      </c>
      <c r="S206" s="46">
        <v>551</v>
      </c>
      <c r="T206" s="46">
        <v>330</v>
      </c>
      <c r="U206" s="46">
        <v>100</v>
      </c>
      <c r="V206" s="46">
        <v>24</v>
      </c>
      <c r="W206" s="46">
        <v>3</v>
      </c>
      <c r="X206" s="46">
        <v>12</v>
      </c>
      <c r="Y206" s="46"/>
      <c r="Z206" s="229">
        <v>-74</v>
      </c>
      <c r="AA206" s="229">
        <v>-66</v>
      </c>
      <c r="AB206" s="229">
        <v>-8</v>
      </c>
      <c r="AC206" s="229">
        <v>7720</v>
      </c>
      <c r="AD206" s="229">
        <v>7616</v>
      </c>
      <c r="AE206" s="229">
        <v>104</v>
      </c>
      <c r="AF206" s="229">
        <v>8315</v>
      </c>
      <c r="AG206" s="229">
        <v>8134</v>
      </c>
      <c r="AH206" s="229">
        <v>181</v>
      </c>
      <c r="AI206" s="229">
        <v>-595</v>
      </c>
      <c r="AJ206" s="229">
        <v>-518</v>
      </c>
      <c r="AK206" s="229">
        <v>-77</v>
      </c>
      <c r="AL206" s="233">
        <v>1.7953795379537953</v>
      </c>
      <c r="AM206" s="233">
        <v>1.8881151346332405</v>
      </c>
      <c r="AN206" s="233">
        <v>-9.2735596679445198E-2</v>
      </c>
      <c r="AO206" s="51"/>
      <c r="AP206" s="41">
        <v>6</v>
      </c>
      <c r="AQ206" s="542" t="s">
        <v>72</v>
      </c>
      <c r="AR206" s="543"/>
      <c r="AS206" s="42"/>
    </row>
    <row r="207" spans="1:45" ht="17.100000000000001" customHeight="1">
      <c r="A207" s="63">
        <v>7</v>
      </c>
      <c r="B207" s="538" t="s">
        <v>73</v>
      </c>
      <c r="C207" s="538"/>
      <c r="D207" s="65"/>
      <c r="E207" s="48">
        <v>2384</v>
      </c>
      <c r="F207" s="46">
        <v>2361</v>
      </c>
      <c r="G207" s="46">
        <v>868</v>
      </c>
      <c r="H207" s="46">
        <v>869</v>
      </c>
      <c r="I207" s="46">
        <v>366</v>
      </c>
      <c r="J207" s="46">
        <v>195</v>
      </c>
      <c r="K207" s="46">
        <v>42</v>
      </c>
      <c r="L207" s="46">
        <v>15</v>
      </c>
      <c r="M207" s="46">
        <v>6</v>
      </c>
      <c r="N207" s="46">
        <v>23</v>
      </c>
      <c r="O207" s="46">
        <v>2700</v>
      </c>
      <c r="P207" s="46">
        <v>2676</v>
      </c>
      <c r="Q207" s="46">
        <v>917</v>
      </c>
      <c r="R207" s="46">
        <v>976</v>
      </c>
      <c r="S207" s="46">
        <v>443</v>
      </c>
      <c r="T207" s="46">
        <v>257</v>
      </c>
      <c r="U207" s="46">
        <v>56</v>
      </c>
      <c r="V207" s="46">
        <v>22</v>
      </c>
      <c r="W207" s="46">
        <v>5</v>
      </c>
      <c r="X207" s="46">
        <v>24</v>
      </c>
      <c r="Y207" s="46"/>
      <c r="Z207" s="229">
        <v>-316</v>
      </c>
      <c r="AA207" s="229">
        <v>-315</v>
      </c>
      <c r="AB207" s="229">
        <v>-1</v>
      </c>
      <c r="AC207" s="229">
        <v>5330</v>
      </c>
      <c r="AD207" s="229">
        <v>4826</v>
      </c>
      <c r="AE207" s="229">
        <v>504</v>
      </c>
      <c r="AF207" s="229">
        <v>6310</v>
      </c>
      <c r="AG207" s="229">
        <v>5673</v>
      </c>
      <c r="AH207" s="229">
        <v>637</v>
      </c>
      <c r="AI207" s="229">
        <v>-980</v>
      </c>
      <c r="AJ207" s="229">
        <v>-847</v>
      </c>
      <c r="AK207" s="229">
        <v>-133</v>
      </c>
      <c r="AL207" s="233">
        <v>2.0440491317238458</v>
      </c>
      <c r="AM207" s="233">
        <v>2.1199551569506725</v>
      </c>
      <c r="AN207" s="233">
        <v>-7.5906025226826657E-2</v>
      </c>
      <c r="AO207" s="51"/>
      <c r="AP207" s="41">
        <v>7</v>
      </c>
      <c r="AQ207" s="542" t="s">
        <v>73</v>
      </c>
      <c r="AR207" s="543"/>
      <c r="AS207" s="42"/>
    </row>
    <row r="208" spans="1:45" ht="17.100000000000001" customHeight="1">
      <c r="A208" s="63">
        <v>8</v>
      </c>
      <c r="B208" s="538" t="s">
        <v>74</v>
      </c>
      <c r="C208" s="538"/>
      <c r="D208" s="65"/>
      <c r="E208" s="48">
        <v>1077</v>
      </c>
      <c r="F208" s="46">
        <v>1076</v>
      </c>
      <c r="G208" s="46">
        <v>438</v>
      </c>
      <c r="H208" s="46">
        <v>365</v>
      </c>
      <c r="I208" s="46">
        <v>164</v>
      </c>
      <c r="J208" s="46">
        <v>71</v>
      </c>
      <c r="K208" s="46">
        <v>31</v>
      </c>
      <c r="L208" s="46">
        <v>3</v>
      </c>
      <c r="M208" s="46">
        <v>4</v>
      </c>
      <c r="N208" s="46">
        <v>1</v>
      </c>
      <c r="O208" s="46">
        <v>1226</v>
      </c>
      <c r="P208" s="46">
        <v>1224</v>
      </c>
      <c r="Q208" s="46">
        <v>454</v>
      </c>
      <c r="R208" s="46">
        <v>425</v>
      </c>
      <c r="S208" s="46">
        <v>207</v>
      </c>
      <c r="T208" s="46">
        <v>81</v>
      </c>
      <c r="U208" s="46">
        <v>39</v>
      </c>
      <c r="V208" s="46">
        <v>11</v>
      </c>
      <c r="W208" s="46">
        <v>7</v>
      </c>
      <c r="X208" s="46">
        <v>2</v>
      </c>
      <c r="Y208" s="46"/>
      <c r="Z208" s="229">
        <v>-149</v>
      </c>
      <c r="AA208" s="229">
        <v>-148</v>
      </c>
      <c r="AB208" s="229">
        <v>-1</v>
      </c>
      <c r="AC208" s="229">
        <v>2148</v>
      </c>
      <c r="AD208" s="229">
        <v>2146</v>
      </c>
      <c r="AE208" s="229">
        <v>2</v>
      </c>
      <c r="AF208" s="229">
        <v>2571</v>
      </c>
      <c r="AG208" s="229">
        <v>2561</v>
      </c>
      <c r="AH208" s="229">
        <v>10</v>
      </c>
      <c r="AI208" s="229">
        <v>-423</v>
      </c>
      <c r="AJ208" s="229">
        <v>-415</v>
      </c>
      <c r="AK208" s="229">
        <v>-8</v>
      </c>
      <c r="AL208" s="233">
        <v>1.9944237918215613</v>
      </c>
      <c r="AM208" s="233">
        <v>2.0923202614379086</v>
      </c>
      <c r="AN208" s="233">
        <v>-9.7896469616347348E-2</v>
      </c>
      <c r="AO208" s="51"/>
      <c r="AP208" s="41">
        <v>8</v>
      </c>
      <c r="AQ208" s="542" t="s">
        <v>74</v>
      </c>
      <c r="AR208" s="543"/>
      <c r="AS208" s="42"/>
    </row>
    <row r="209" spans="1:45" ht="17.100000000000001" customHeight="1">
      <c r="A209" s="63">
        <v>9</v>
      </c>
      <c r="B209" s="538" t="s">
        <v>75</v>
      </c>
      <c r="C209" s="538"/>
      <c r="D209" s="65"/>
      <c r="E209" s="48">
        <v>1621</v>
      </c>
      <c r="F209" s="46">
        <v>1620</v>
      </c>
      <c r="G209" s="46">
        <v>622</v>
      </c>
      <c r="H209" s="46">
        <v>582</v>
      </c>
      <c r="I209" s="46">
        <v>259</v>
      </c>
      <c r="J209" s="46">
        <v>104</v>
      </c>
      <c r="K209" s="46">
        <v>37</v>
      </c>
      <c r="L209" s="46">
        <v>12</v>
      </c>
      <c r="M209" s="46">
        <v>4</v>
      </c>
      <c r="N209" s="46">
        <v>1</v>
      </c>
      <c r="O209" s="46">
        <v>1777</v>
      </c>
      <c r="P209" s="46">
        <v>1775</v>
      </c>
      <c r="Q209" s="46">
        <v>632</v>
      </c>
      <c r="R209" s="46">
        <v>638</v>
      </c>
      <c r="S209" s="46">
        <v>301</v>
      </c>
      <c r="T209" s="46">
        <v>142</v>
      </c>
      <c r="U209" s="46">
        <v>45</v>
      </c>
      <c r="V209" s="46">
        <v>9</v>
      </c>
      <c r="W209" s="46">
        <v>8</v>
      </c>
      <c r="X209" s="46">
        <v>2</v>
      </c>
      <c r="Y209" s="46"/>
      <c r="Z209" s="229">
        <v>-156</v>
      </c>
      <c r="AA209" s="229">
        <v>-155</v>
      </c>
      <c r="AB209" s="229">
        <v>-1</v>
      </c>
      <c r="AC209" s="229">
        <v>3285</v>
      </c>
      <c r="AD209" s="229">
        <v>3268</v>
      </c>
      <c r="AE209" s="229">
        <v>17</v>
      </c>
      <c r="AF209" s="229">
        <v>3737</v>
      </c>
      <c r="AG209" s="229">
        <v>3718</v>
      </c>
      <c r="AH209" s="229">
        <v>19</v>
      </c>
      <c r="AI209" s="229">
        <v>-452</v>
      </c>
      <c r="AJ209" s="229">
        <v>-450</v>
      </c>
      <c r="AK209" s="229">
        <v>-2</v>
      </c>
      <c r="AL209" s="233">
        <v>2.0172839506172839</v>
      </c>
      <c r="AM209" s="233">
        <v>2.0946478873239438</v>
      </c>
      <c r="AN209" s="233">
        <v>-7.7363936706659864E-2</v>
      </c>
      <c r="AO209" s="51"/>
      <c r="AP209" s="41">
        <v>9</v>
      </c>
      <c r="AQ209" s="542" t="s">
        <v>75</v>
      </c>
      <c r="AR209" s="543"/>
      <c r="AS209" s="42"/>
    </row>
    <row r="210" spans="1:45" ht="17.100000000000001" customHeight="1">
      <c r="A210" s="63">
        <v>10</v>
      </c>
      <c r="B210" s="538" t="s">
        <v>76</v>
      </c>
      <c r="C210" s="538"/>
      <c r="D210" s="65"/>
      <c r="E210" s="48">
        <v>2043</v>
      </c>
      <c r="F210" s="46">
        <v>2036</v>
      </c>
      <c r="G210" s="46">
        <v>909</v>
      </c>
      <c r="H210" s="46">
        <v>689</v>
      </c>
      <c r="I210" s="46">
        <v>256</v>
      </c>
      <c r="J210" s="46">
        <v>140</v>
      </c>
      <c r="K210" s="46">
        <v>37</v>
      </c>
      <c r="L210" s="46">
        <v>3</v>
      </c>
      <c r="M210" s="46">
        <v>2</v>
      </c>
      <c r="N210" s="46">
        <v>7</v>
      </c>
      <c r="O210" s="46">
        <v>2073</v>
      </c>
      <c r="P210" s="46">
        <v>2069</v>
      </c>
      <c r="Q210" s="46">
        <v>883</v>
      </c>
      <c r="R210" s="46">
        <v>681</v>
      </c>
      <c r="S210" s="46">
        <v>299</v>
      </c>
      <c r="T210" s="46">
        <v>159</v>
      </c>
      <c r="U210" s="46">
        <v>39</v>
      </c>
      <c r="V210" s="46">
        <v>8</v>
      </c>
      <c r="W210" s="46">
        <v>0</v>
      </c>
      <c r="X210" s="46">
        <v>4</v>
      </c>
      <c r="Y210" s="46"/>
      <c r="Z210" s="229">
        <v>-30</v>
      </c>
      <c r="AA210" s="229">
        <v>-33</v>
      </c>
      <c r="AB210" s="229">
        <v>3</v>
      </c>
      <c r="AC210" s="229">
        <v>3996</v>
      </c>
      <c r="AD210" s="229">
        <v>3832</v>
      </c>
      <c r="AE210" s="229">
        <v>164</v>
      </c>
      <c r="AF210" s="229">
        <v>4117</v>
      </c>
      <c r="AG210" s="229">
        <v>4021</v>
      </c>
      <c r="AH210" s="229">
        <v>96</v>
      </c>
      <c r="AI210" s="229">
        <v>-121</v>
      </c>
      <c r="AJ210" s="229">
        <v>-189</v>
      </c>
      <c r="AK210" s="229">
        <v>68</v>
      </c>
      <c r="AL210" s="233">
        <v>1.882121807465619</v>
      </c>
      <c r="AM210" s="233">
        <v>1.9434509424842918</v>
      </c>
      <c r="AN210" s="233">
        <v>-6.1329135018672876E-2</v>
      </c>
      <c r="AO210" s="51"/>
      <c r="AP210" s="41">
        <v>10</v>
      </c>
      <c r="AQ210" s="542" t="s">
        <v>76</v>
      </c>
      <c r="AR210" s="543"/>
      <c r="AS210" s="42"/>
    </row>
    <row r="211" spans="1:45" ht="17.100000000000001" customHeight="1">
      <c r="A211" s="63">
        <v>11</v>
      </c>
      <c r="B211" s="538" t="s">
        <v>77</v>
      </c>
      <c r="C211" s="538"/>
      <c r="D211" s="65"/>
      <c r="E211" s="48">
        <v>2980</v>
      </c>
      <c r="F211" s="46">
        <v>2971</v>
      </c>
      <c r="G211" s="46">
        <v>1290</v>
      </c>
      <c r="H211" s="46">
        <v>1012</v>
      </c>
      <c r="I211" s="46">
        <v>392</v>
      </c>
      <c r="J211" s="46">
        <v>193</v>
      </c>
      <c r="K211" s="46">
        <v>61</v>
      </c>
      <c r="L211" s="46">
        <v>14</v>
      </c>
      <c r="M211" s="46">
        <v>9</v>
      </c>
      <c r="N211" s="46">
        <v>9</v>
      </c>
      <c r="O211" s="46">
        <v>3100</v>
      </c>
      <c r="P211" s="46">
        <v>3093</v>
      </c>
      <c r="Q211" s="46">
        <v>1241</v>
      </c>
      <c r="R211" s="46">
        <v>1052</v>
      </c>
      <c r="S211" s="46">
        <v>468</v>
      </c>
      <c r="T211" s="46">
        <v>238</v>
      </c>
      <c r="U211" s="46">
        <v>70</v>
      </c>
      <c r="V211" s="46">
        <v>17</v>
      </c>
      <c r="W211" s="46">
        <v>7</v>
      </c>
      <c r="X211" s="46">
        <v>7</v>
      </c>
      <c r="Y211" s="46"/>
      <c r="Z211" s="229">
        <v>-120</v>
      </c>
      <c r="AA211" s="229">
        <v>-122</v>
      </c>
      <c r="AB211" s="229">
        <v>2</v>
      </c>
      <c r="AC211" s="229">
        <v>6130</v>
      </c>
      <c r="AD211" s="229">
        <v>5715</v>
      </c>
      <c r="AE211" s="229">
        <v>415</v>
      </c>
      <c r="AF211" s="229">
        <v>6472</v>
      </c>
      <c r="AG211" s="229">
        <v>6203</v>
      </c>
      <c r="AH211" s="229">
        <v>269</v>
      </c>
      <c r="AI211" s="229">
        <v>-342</v>
      </c>
      <c r="AJ211" s="229">
        <v>-488</v>
      </c>
      <c r="AK211" s="229">
        <v>146</v>
      </c>
      <c r="AL211" s="233">
        <v>1.9235947492426793</v>
      </c>
      <c r="AM211" s="233">
        <v>2.005496281926932</v>
      </c>
      <c r="AN211" s="233">
        <v>-8.1901532684252709E-2</v>
      </c>
      <c r="AO211" s="51"/>
      <c r="AP211" s="41">
        <v>11</v>
      </c>
      <c r="AQ211" s="542" t="s">
        <v>77</v>
      </c>
      <c r="AR211" s="543"/>
      <c r="AS211" s="42"/>
    </row>
    <row r="212" spans="1:45" ht="17.100000000000001" customHeight="1">
      <c r="A212" s="63">
        <v>12</v>
      </c>
      <c r="B212" s="538" t="s">
        <v>78</v>
      </c>
      <c r="C212" s="538"/>
      <c r="D212" s="65"/>
      <c r="E212" s="48">
        <v>3340</v>
      </c>
      <c r="F212" s="46">
        <v>3312</v>
      </c>
      <c r="G212" s="46">
        <v>1174</v>
      </c>
      <c r="H212" s="46">
        <v>1252</v>
      </c>
      <c r="I212" s="46">
        <v>520</v>
      </c>
      <c r="J212" s="46">
        <v>272</v>
      </c>
      <c r="K212" s="46">
        <v>70</v>
      </c>
      <c r="L212" s="46">
        <v>17</v>
      </c>
      <c r="M212" s="46">
        <v>7</v>
      </c>
      <c r="N212" s="46">
        <v>28</v>
      </c>
      <c r="O212" s="46">
        <v>3687</v>
      </c>
      <c r="P212" s="46">
        <v>3682</v>
      </c>
      <c r="Q212" s="46">
        <v>1194</v>
      </c>
      <c r="R212" s="46">
        <v>1397</v>
      </c>
      <c r="S212" s="46">
        <v>641</v>
      </c>
      <c r="T212" s="46">
        <v>325</v>
      </c>
      <c r="U212" s="46">
        <v>99</v>
      </c>
      <c r="V212" s="46">
        <v>19</v>
      </c>
      <c r="W212" s="46">
        <v>7</v>
      </c>
      <c r="X212" s="46">
        <v>5</v>
      </c>
      <c r="Y212" s="46"/>
      <c r="Z212" s="229">
        <v>-347</v>
      </c>
      <c r="AA212" s="229">
        <v>-370</v>
      </c>
      <c r="AB212" s="229">
        <v>23</v>
      </c>
      <c r="AC212" s="229">
        <v>7050</v>
      </c>
      <c r="AD212" s="229">
        <v>6830</v>
      </c>
      <c r="AE212" s="229">
        <v>220</v>
      </c>
      <c r="AF212" s="229">
        <v>8076</v>
      </c>
      <c r="AG212" s="229">
        <v>7870</v>
      </c>
      <c r="AH212" s="229">
        <v>206</v>
      </c>
      <c r="AI212" s="229">
        <v>-1026</v>
      </c>
      <c r="AJ212" s="229">
        <v>-1040</v>
      </c>
      <c r="AK212" s="229">
        <v>14</v>
      </c>
      <c r="AL212" s="233">
        <v>2.0621980676328504</v>
      </c>
      <c r="AM212" s="233">
        <v>2.1374253123302553</v>
      </c>
      <c r="AN212" s="233">
        <v>-7.5227244697404938E-2</v>
      </c>
      <c r="AO212" s="51"/>
      <c r="AP212" s="41">
        <v>12</v>
      </c>
      <c r="AQ212" s="542" t="s">
        <v>78</v>
      </c>
      <c r="AR212" s="543"/>
      <c r="AS212" s="42"/>
    </row>
    <row r="213" spans="1:45" ht="17.100000000000001" customHeight="1">
      <c r="A213" s="63">
        <v>13</v>
      </c>
      <c r="B213" s="538" t="s">
        <v>79</v>
      </c>
      <c r="C213" s="538"/>
      <c r="D213" s="65"/>
      <c r="E213" s="48">
        <v>2999</v>
      </c>
      <c r="F213" s="46">
        <v>2991</v>
      </c>
      <c r="G213" s="46">
        <v>831</v>
      </c>
      <c r="H213" s="46">
        <v>1208</v>
      </c>
      <c r="I213" s="46">
        <v>530</v>
      </c>
      <c r="J213" s="46">
        <v>287</v>
      </c>
      <c r="K213" s="46">
        <v>98</v>
      </c>
      <c r="L213" s="46">
        <v>26</v>
      </c>
      <c r="M213" s="46">
        <v>11</v>
      </c>
      <c r="N213" s="46">
        <v>8</v>
      </c>
      <c r="O213" s="46">
        <v>3171</v>
      </c>
      <c r="P213" s="46">
        <v>3162</v>
      </c>
      <c r="Q213" s="46">
        <v>768</v>
      </c>
      <c r="R213" s="46">
        <v>1242</v>
      </c>
      <c r="S213" s="46">
        <v>617</v>
      </c>
      <c r="T213" s="46">
        <v>374</v>
      </c>
      <c r="U213" s="46">
        <v>113</v>
      </c>
      <c r="V213" s="46">
        <v>40</v>
      </c>
      <c r="W213" s="46">
        <v>8</v>
      </c>
      <c r="X213" s="46">
        <v>9</v>
      </c>
      <c r="Y213" s="46"/>
      <c r="Z213" s="229">
        <v>-172</v>
      </c>
      <c r="AA213" s="229">
        <v>-171</v>
      </c>
      <c r="AB213" s="229">
        <v>-1</v>
      </c>
      <c r="AC213" s="229">
        <v>7032</v>
      </c>
      <c r="AD213" s="229">
        <v>6710</v>
      </c>
      <c r="AE213" s="229">
        <v>322</v>
      </c>
      <c r="AF213" s="229">
        <v>7817</v>
      </c>
      <c r="AG213" s="229">
        <v>7464</v>
      </c>
      <c r="AH213" s="229">
        <v>353</v>
      </c>
      <c r="AI213" s="229">
        <v>-785</v>
      </c>
      <c r="AJ213" s="229">
        <v>-754</v>
      </c>
      <c r="AK213" s="229">
        <v>-31</v>
      </c>
      <c r="AL213" s="233">
        <v>2.2433968572383818</v>
      </c>
      <c r="AM213" s="233">
        <v>2.3605313092979125</v>
      </c>
      <c r="AN213" s="233">
        <v>-0.11713445205953077</v>
      </c>
      <c r="AO213" s="51"/>
      <c r="AP213" s="41">
        <v>13</v>
      </c>
      <c r="AQ213" s="542" t="s">
        <v>79</v>
      </c>
      <c r="AR213" s="543"/>
      <c r="AS213" s="42"/>
    </row>
    <row r="214" spans="1:45" ht="17.100000000000001" customHeight="1">
      <c r="A214" s="63">
        <v>14</v>
      </c>
      <c r="B214" s="538" t="s">
        <v>80</v>
      </c>
      <c r="C214" s="538"/>
      <c r="D214" s="65" t="s">
        <v>599</v>
      </c>
      <c r="E214" s="48">
        <v>3177</v>
      </c>
      <c r="F214" s="46">
        <v>3166</v>
      </c>
      <c r="G214" s="46">
        <v>1085</v>
      </c>
      <c r="H214" s="46">
        <v>1163</v>
      </c>
      <c r="I214" s="46">
        <v>536</v>
      </c>
      <c r="J214" s="46">
        <v>253</v>
      </c>
      <c r="K214" s="46">
        <v>100</v>
      </c>
      <c r="L214" s="46">
        <v>21</v>
      </c>
      <c r="M214" s="46">
        <v>8</v>
      </c>
      <c r="N214" s="46">
        <v>11</v>
      </c>
      <c r="O214" s="46">
        <v>3484</v>
      </c>
      <c r="P214" s="46">
        <v>3475</v>
      </c>
      <c r="Q214" s="46">
        <v>1022</v>
      </c>
      <c r="R214" s="46">
        <v>1284</v>
      </c>
      <c r="S214" s="46">
        <v>653</v>
      </c>
      <c r="T214" s="46">
        <v>370</v>
      </c>
      <c r="U214" s="46">
        <v>101</v>
      </c>
      <c r="V214" s="46">
        <v>31</v>
      </c>
      <c r="W214" s="46">
        <v>14</v>
      </c>
      <c r="X214" s="46">
        <v>9</v>
      </c>
      <c r="Y214" s="46"/>
      <c r="Z214" s="229">
        <v>-307</v>
      </c>
      <c r="AA214" s="229">
        <v>-309</v>
      </c>
      <c r="AB214" s="229">
        <v>2</v>
      </c>
      <c r="AC214" s="229">
        <v>6950</v>
      </c>
      <c r="AD214" s="229">
        <v>6719</v>
      </c>
      <c r="AE214" s="229">
        <v>231</v>
      </c>
      <c r="AF214" s="229">
        <v>8049</v>
      </c>
      <c r="AG214" s="229">
        <v>7824</v>
      </c>
      <c r="AH214" s="229">
        <v>225</v>
      </c>
      <c r="AI214" s="229">
        <v>-1099</v>
      </c>
      <c r="AJ214" s="229">
        <v>-1105</v>
      </c>
      <c r="AK214" s="229">
        <v>6</v>
      </c>
      <c r="AL214" s="233">
        <v>2.1222362602653191</v>
      </c>
      <c r="AM214" s="233">
        <v>2.2515107913669063</v>
      </c>
      <c r="AN214" s="233">
        <v>-0.12927453110158726</v>
      </c>
      <c r="AO214" s="51"/>
      <c r="AP214" s="41">
        <v>14</v>
      </c>
      <c r="AQ214" s="542" t="s">
        <v>80</v>
      </c>
      <c r="AR214" s="543"/>
      <c r="AS214" s="42" t="s">
        <v>599</v>
      </c>
    </row>
    <row r="215" spans="1:45" ht="17.100000000000001" customHeight="1">
      <c r="A215" s="63">
        <v>15</v>
      </c>
      <c r="B215" s="538" t="s">
        <v>81</v>
      </c>
      <c r="C215" s="538"/>
      <c r="D215" s="65"/>
      <c r="E215" s="48">
        <v>5541</v>
      </c>
      <c r="F215" s="46">
        <v>5512</v>
      </c>
      <c r="G215" s="46">
        <v>1546</v>
      </c>
      <c r="H215" s="46">
        <v>2168</v>
      </c>
      <c r="I215" s="46">
        <v>954</v>
      </c>
      <c r="J215" s="46">
        <v>612</v>
      </c>
      <c r="K215" s="46">
        <v>183</v>
      </c>
      <c r="L215" s="46">
        <v>33</v>
      </c>
      <c r="M215" s="46">
        <v>16</v>
      </c>
      <c r="N215" s="46">
        <v>29</v>
      </c>
      <c r="O215" s="46">
        <v>5775</v>
      </c>
      <c r="P215" s="46">
        <v>5765</v>
      </c>
      <c r="Q215" s="46">
        <v>1456</v>
      </c>
      <c r="R215" s="46">
        <v>2173</v>
      </c>
      <c r="S215" s="46">
        <v>1084</v>
      </c>
      <c r="T215" s="46">
        <v>758</v>
      </c>
      <c r="U215" s="46">
        <v>221</v>
      </c>
      <c r="V215" s="46">
        <v>56</v>
      </c>
      <c r="W215" s="46">
        <v>17</v>
      </c>
      <c r="X215" s="46">
        <v>10</v>
      </c>
      <c r="Y215" s="46"/>
      <c r="Z215" s="229">
        <v>-234</v>
      </c>
      <c r="AA215" s="229">
        <v>-253</v>
      </c>
      <c r="AB215" s="229">
        <v>19</v>
      </c>
      <c r="AC215" s="229">
        <v>12861</v>
      </c>
      <c r="AD215" s="229">
        <v>12425</v>
      </c>
      <c r="AE215" s="229">
        <v>436</v>
      </c>
      <c r="AF215" s="229">
        <v>14056</v>
      </c>
      <c r="AG215" s="229">
        <v>13646</v>
      </c>
      <c r="AH215" s="229">
        <v>410</v>
      </c>
      <c r="AI215" s="229">
        <v>-1195</v>
      </c>
      <c r="AJ215" s="229">
        <v>-1221</v>
      </c>
      <c r="AK215" s="229">
        <v>26</v>
      </c>
      <c r="AL215" s="233">
        <v>2.2541727140783743</v>
      </c>
      <c r="AM215" s="233">
        <v>2.3670424978317435</v>
      </c>
      <c r="AN215" s="233">
        <v>-0.1128697837533692</v>
      </c>
      <c r="AO215" s="51"/>
      <c r="AP215" s="41">
        <v>15</v>
      </c>
      <c r="AQ215" s="542" t="s">
        <v>81</v>
      </c>
      <c r="AR215" s="543"/>
      <c r="AS215" s="42"/>
    </row>
    <row r="216" spans="1:45" ht="17.100000000000001" customHeight="1">
      <c r="A216" s="63">
        <v>16</v>
      </c>
      <c r="B216" s="538" t="s">
        <v>82</v>
      </c>
      <c r="C216" s="538"/>
      <c r="D216" s="65"/>
      <c r="E216" s="48">
        <v>4741</v>
      </c>
      <c r="F216" s="46">
        <v>4719</v>
      </c>
      <c r="G216" s="46">
        <v>1418</v>
      </c>
      <c r="H216" s="46">
        <v>1799</v>
      </c>
      <c r="I216" s="46">
        <v>807</v>
      </c>
      <c r="J216" s="46">
        <v>510</v>
      </c>
      <c r="K216" s="46">
        <v>134</v>
      </c>
      <c r="L216" s="46">
        <v>47</v>
      </c>
      <c r="M216" s="46">
        <v>4</v>
      </c>
      <c r="N216" s="46">
        <v>22</v>
      </c>
      <c r="O216" s="46">
        <v>4829</v>
      </c>
      <c r="P216" s="46">
        <v>4806</v>
      </c>
      <c r="Q216" s="46">
        <v>1365</v>
      </c>
      <c r="R216" s="46">
        <v>1760</v>
      </c>
      <c r="S216" s="46">
        <v>890</v>
      </c>
      <c r="T216" s="46">
        <v>564</v>
      </c>
      <c r="U216" s="46">
        <v>171</v>
      </c>
      <c r="V216" s="46">
        <v>42</v>
      </c>
      <c r="W216" s="46">
        <v>14</v>
      </c>
      <c r="X216" s="46">
        <v>23</v>
      </c>
      <c r="Y216" s="46"/>
      <c r="Z216" s="229">
        <v>-88</v>
      </c>
      <c r="AA216" s="229">
        <v>-87</v>
      </c>
      <c r="AB216" s="229">
        <v>-1</v>
      </c>
      <c r="AC216" s="229">
        <v>11682</v>
      </c>
      <c r="AD216" s="229">
        <v>10457</v>
      </c>
      <c r="AE216" s="229">
        <v>1225</v>
      </c>
      <c r="AF216" s="229">
        <v>12358</v>
      </c>
      <c r="AG216" s="229">
        <v>11016</v>
      </c>
      <c r="AH216" s="229">
        <v>1342</v>
      </c>
      <c r="AI216" s="229">
        <v>-676</v>
      </c>
      <c r="AJ216" s="229">
        <v>-559</v>
      </c>
      <c r="AK216" s="229">
        <v>-117</v>
      </c>
      <c r="AL216" s="233">
        <v>2.2159355795719433</v>
      </c>
      <c r="AM216" s="233">
        <v>2.292134831460674</v>
      </c>
      <c r="AN216" s="233">
        <v>-7.6199251888730668E-2</v>
      </c>
      <c r="AO216" s="51"/>
      <c r="AP216" s="41">
        <v>16</v>
      </c>
      <c r="AQ216" s="542" t="s">
        <v>82</v>
      </c>
      <c r="AR216" s="543"/>
      <c r="AS216" s="42"/>
    </row>
    <row r="217" spans="1:45" ht="17.100000000000001" customHeight="1">
      <c r="A217" s="63">
        <v>17</v>
      </c>
      <c r="B217" s="538" t="s">
        <v>83</v>
      </c>
      <c r="C217" s="538"/>
      <c r="D217" s="65"/>
      <c r="E217" s="48">
        <v>4933</v>
      </c>
      <c r="F217" s="46">
        <v>4900</v>
      </c>
      <c r="G217" s="46">
        <v>1636</v>
      </c>
      <c r="H217" s="46">
        <v>1816</v>
      </c>
      <c r="I217" s="46">
        <v>836</v>
      </c>
      <c r="J217" s="46">
        <v>451</v>
      </c>
      <c r="K217" s="46">
        <v>120</v>
      </c>
      <c r="L217" s="46">
        <v>30</v>
      </c>
      <c r="M217" s="46">
        <v>11</v>
      </c>
      <c r="N217" s="46">
        <v>33</v>
      </c>
      <c r="O217" s="46">
        <v>4887</v>
      </c>
      <c r="P217" s="46">
        <v>4859</v>
      </c>
      <c r="Q217" s="46">
        <v>1438</v>
      </c>
      <c r="R217" s="46">
        <v>1791</v>
      </c>
      <c r="S217" s="46">
        <v>899</v>
      </c>
      <c r="T217" s="46">
        <v>522</v>
      </c>
      <c r="U217" s="46">
        <v>156</v>
      </c>
      <c r="V217" s="46">
        <v>40</v>
      </c>
      <c r="W217" s="46">
        <v>13</v>
      </c>
      <c r="X217" s="46">
        <v>28</v>
      </c>
      <c r="Y217" s="46"/>
      <c r="Z217" s="229">
        <v>46</v>
      </c>
      <c r="AA217" s="229">
        <v>41</v>
      </c>
      <c r="AB217" s="229">
        <v>5</v>
      </c>
      <c r="AC217" s="229">
        <v>11233</v>
      </c>
      <c r="AD217" s="229">
        <v>10443</v>
      </c>
      <c r="AE217" s="229">
        <v>790</v>
      </c>
      <c r="AF217" s="229">
        <v>11665</v>
      </c>
      <c r="AG217" s="229">
        <v>10921</v>
      </c>
      <c r="AH217" s="229">
        <v>744</v>
      </c>
      <c r="AI217" s="229">
        <v>-432</v>
      </c>
      <c r="AJ217" s="229">
        <v>-478</v>
      </c>
      <c r="AK217" s="229">
        <v>46</v>
      </c>
      <c r="AL217" s="233">
        <v>2.1312244897959185</v>
      </c>
      <c r="AM217" s="233">
        <v>2.2475818069561639</v>
      </c>
      <c r="AN217" s="233">
        <v>-0.11635731716024544</v>
      </c>
      <c r="AO217" s="51"/>
      <c r="AP217" s="41">
        <v>17</v>
      </c>
      <c r="AQ217" s="542" t="s">
        <v>83</v>
      </c>
      <c r="AR217" s="543"/>
      <c r="AS217" s="42"/>
    </row>
    <row r="218" spans="1:45" ht="17.100000000000001" customHeight="1">
      <c r="A218" s="63">
        <v>18</v>
      </c>
      <c r="B218" s="538" t="s">
        <v>84</v>
      </c>
      <c r="C218" s="538"/>
      <c r="D218" s="65"/>
      <c r="E218" s="48">
        <v>1719</v>
      </c>
      <c r="F218" s="46">
        <v>1714</v>
      </c>
      <c r="G218" s="46">
        <v>622</v>
      </c>
      <c r="H218" s="46">
        <v>691</v>
      </c>
      <c r="I218" s="46">
        <v>237</v>
      </c>
      <c r="J218" s="46">
        <v>108</v>
      </c>
      <c r="K218" s="46">
        <v>33</v>
      </c>
      <c r="L218" s="46">
        <v>19</v>
      </c>
      <c r="M218" s="46">
        <v>4</v>
      </c>
      <c r="N218" s="46">
        <v>5</v>
      </c>
      <c r="O218" s="46">
        <v>1965</v>
      </c>
      <c r="P218" s="46">
        <v>1960</v>
      </c>
      <c r="Q218" s="46">
        <v>655</v>
      </c>
      <c r="R218" s="46">
        <v>775</v>
      </c>
      <c r="S218" s="46">
        <v>297</v>
      </c>
      <c r="T218" s="46">
        <v>134</v>
      </c>
      <c r="U218" s="46">
        <v>63</v>
      </c>
      <c r="V218" s="46">
        <v>24</v>
      </c>
      <c r="W218" s="46">
        <v>12</v>
      </c>
      <c r="X218" s="46">
        <v>5</v>
      </c>
      <c r="Y218" s="46"/>
      <c r="Z218" s="229">
        <v>-246</v>
      </c>
      <c r="AA218" s="229">
        <v>-246</v>
      </c>
      <c r="AB218" s="229">
        <v>0</v>
      </c>
      <c r="AC218" s="229">
        <v>3645</v>
      </c>
      <c r="AD218" s="229">
        <v>3458</v>
      </c>
      <c r="AE218" s="229">
        <v>187</v>
      </c>
      <c r="AF218" s="229">
        <v>4382</v>
      </c>
      <c r="AG218" s="229">
        <v>4177</v>
      </c>
      <c r="AH218" s="229">
        <v>205</v>
      </c>
      <c r="AI218" s="229">
        <v>-737</v>
      </c>
      <c r="AJ218" s="229">
        <v>-719</v>
      </c>
      <c r="AK218" s="229">
        <v>-18</v>
      </c>
      <c r="AL218" s="233">
        <v>2.0175029171528589</v>
      </c>
      <c r="AM218" s="233">
        <v>2.1311224489795917</v>
      </c>
      <c r="AN218" s="233">
        <v>-0.11361953182673279</v>
      </c>
      <c r="AO218" s="51"/>
      <c r="AP218" s="41">
        <v>18</v>
      </c>
      <c r="AQ218" s="542" t="s">
        <v>84</v>
      </c>
      <c r="AR218" s="543"/>
      <c r="AS218" s="42"/>
    </row>
    <row r="219" spans="1:45">
      <c r="A219" s="207" t="s">
        <v>734</v>
      </c>
    </row>
    <row r="220" spans="1:45">
      <c r="A220" s="207" t="s">
        <v>735</v>
      </c>
    </row>
    <row r="221" spans="1:45">
      <c r="A221" s="207" t="s">
        <v>598</v>
      </c>
    </row>
    <row r="222" spans="1:45">
      <c r="A222" s="207" t="s">
        <v>736</v>
      </c>
    </row>
  </sheetData>
  <mergeCells count="135">
    <mergeCell ref="AQ216:AR216"/>
    <mergeCell ref="AQ217:AR217"/>
    <mergeCell ref="AQ218:AR218"/>
    <mergeCell ref="AQ207:AR207"/>
    <mergeCell ref="AQ208:AR208"/>
    <mergeCell ref="AQ209:AR209"/>
    <mergeCell ref="AQ210:AR210"/>
    <mergeCell ref="AQ211:AR211"/>
    <mergeCell ref="AQ212:AR212"/>
    <mergeCell ref="AQ213:AR213"/>
    <mergeCell ref="AQ214:AR214"/>
    <mergeCell ref="AQ215:AR215"/>
    <mergeCell ref="AP2:AR5"/>
    <mergeCell ref="AP77:AR80"/>
    <mergeCell ref="AP147:AR150"/>
    <mergeCell ref="AQ201:AR201"/>
    <mergeCell ref="AQ202:AR202"/>
    <mergeCell ref="AQ203:AR203"/>
    <mergeCell ref="AQ204:AR204"/>
    <mergeCell ref="AQ205:AR205"/>
    <mergeCell ref="AQ206:AR206"/>
    <mergeCell ref="B213:C213"/>
    <mergeCell ref="B214:C214"/>
    <mergeCell ref="B215:C215"/>
    <mergeCell ref="B216:C216"/>
    <mergeCell ref="B217:C217"/>
    <mergeCell ref="B218:C218"/>
    <mergeCell ref="B207:C207"/>
    <mergeCell ref="B208:C208"/>
    <mergeCell ref="B209:C209"/>
    <mergeCell ref="B210:C210"/>
    <mergeCell ref="B211:C211"/>
    <mergeCell ref="B212:C212"/>
    <mergeCell ref="B201:C201"/>
    <mergeCell ref="B202:C202"/>
    <mergeCell ref="B203:C203"/>
    <mergeCell ref="B204:C204"/>
    <mergeCell ref="B205:C205"/>
    <mergeCell ref="B206:C206"/>
    <mergeCell ref="AF149:AF150"/>
    <mergeCell ref="AG149:AG150"/>
    <mergeCell ref="AH149:AH150"/>
    <mergeCell ref="A147:C150"/>
    <mergeCell ref="E147:X147"/>
    <mergeCell ref="Z147:AB147"/>
    <mergeCell ref="AC147:AK147"/>
    <mergeCell ref="AI148:AK148"/>
    <mergeCell ref="AM148:AM150"/>
    <mergeCell ref="E149:E150"/>
    <mergeCell ref="F149:M149"/>
    <mergeCell ref="N149:N150"/>
    <mergeCell ref="O149:O150"/>
    <mergeCell ref="P149:W149"/>
    <mergeCell ref="X149:X150"/>
    <mergeCell ref="AI149:AI150"/>
    <mergeCell ref="AJ149:AJ150"/>
    <mergeCell ref="AK149:AK150"/>
    <mergeCell ref="Z149:Z150"/>
    <mergeCell ref="AA149:AA150"/>
    <mergeCell ref="AB149:AB150"/>
    <mergeCell ref="AC149:AC150"/>
    <mergeCell ref="AD149:AD150"/>
    <mergeCell ref="AE149:AE150"/>
    <mergeCell ref="AL147:AN147"/>
    <mergeCell ref="E148:N148"/>
    <mergeCell ref="O148:X148"/>
    <mergeCell ref="Z148:AB148"/>
    <mergeCell ref="AC148:AE148"/>
    <mergeCell ref="AF148:AH148"/>
    <mergeCell ref="AF79:AF80"/>
    <mergeCell ref="AG79:AG80"/>
    <mergeCell ref="AH79:AH80"/>
    <mergeCell ref="AI79:AI80"/>
    <mergeCell ref="AJ79:AJ80"/>
    <mergeCell ref="AK79:AK80"/>
    <mergeCell ref="Z79:Z80"/>
    <mergeCell ref="AA79:AA80"/>
    <mergeCell ref="AB79:AB80"/>
    <mergeCell ref="AC79:AC80"/>
    <mergeCell ref="AD79:AD80"/>
    <mergeCell ref="AE79:AE80"/>
    <mergeCell ref="AL78:AL80"/>
    <mergeCell ref="AM78:AM80"/>
    <mergeCell ref="E79:E80"/>
    <mergeCell ref="F79:M79"/>
    <mergeCell ref="N79:N80"/>
    <mergeCell ref="AL148:AL150"/>
    <mergeCell ref="O79:O80"/>
    <mergeCell ref="P79:W79"/>
    <mergeCell ref="X79:X80"/>
    <mergeCell ref="A77:C80"/>
    <mergeCell ref="E77:X77"/>
    <mergeCell ref="Z77:AB77"/>
    <mergeCell ref="AC77:AK77"/>
    <mergeCell ref="AL77:AN77"/>
    <mergeCell ref="E78:N78"/>
    <mergeCell ref="O78:X78"/>
    <mergeCell ref="Z78:AB78"/>
    <mergeCell ref="AC78:AE78"/>
    <mergeCell ref="AF78:AH78"/>
    <mergeCell ref="AI78:AK78"/>
    <mergeCell ref="AH4:AH5"/>
    <mergeCell ref="AI4:AI5"/>
    <mergeCell ref="AJ4:AJ5"/>
    <mergeCell ref="AK4:AK5"/>
    <mergeCell ref="Z4:Z5"/>
    <mergeCell ref="AA4:AA5"/>
    <mergeCell ref="AB4:AB5"/>
    <mergeCell ref="AC4:AC5"/>
    <mergeCell ref="AD4:AD5"/>
    <mergeCell ref="AE4:AE5"/>
    <mergeCell ref="AN3:AO5"/>
    <mergeCell ref="AN78:AO80"/>
    <mergeCell ref="AN148:AO150"/>
    <mergeCell ref="A2:C5"/>
    <mergeCell ref="E2:X2"/>
    <mergeCell ref="Z2:AB2"/>
    <mergeCell ref="AC2:AK2"/>
    <mergeCell ref="AL2:AN2"/>
    <mergeCell ref="E3:N3"/>
    <mergeCell ref="O3:X3"/>
    <mergeCell ref="Z3:AB3"/>
    <mergeCell ref="AC3:AE3"/>
    <mergeCell ref="AF3:AH3"/>
    <mergeCell ref="AI3:AK3"/>
    <mergeCell ref="AL3:AL5"/>
    <mergeCell ref="AM3:AM5"/>
    <mergeCell ref="E4:E5"/>
    <mergeCell ref="F4:M4"/>
    <mergeCell ref="N4:N5"/>
    <mergeCell ref="O4:O5"/>
    <mergeCell ref="P4:W4"/>
    <mergeCell ref="X4:X5"/>
    <mergeCell ref="AF4:AF5"/>
    <mergeCell ref="AG4:AG5"/>
  </mergeCells>
  <phoneticPr fontId="1"/>
  <printOptions horizontalCentered="1"/>
  <pageMargins left="0.39370078740157483" right="0.39370078740157483" top="0.59055118110236227" bottom="0.39370078740157483" header="0.31496062992125984" footer="0.31496062992125984"/>
  <pageSetup paperSize="9" scale="63" pageOrder="overThenDown" orientation="portrait" r:id="rId1"/>
  <rowBreaks count="2" manualBreakCount="2">
    <brk id="75" max="44" man="1"/>
    <brk id="145" max="16383" man="1"/>
  </rowBreaks>
  <colBreaks count="1" manualBreakCount="1">
    <brk id="24" max="216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C000"/>
  </sheetPr>
  <dimension ref="A1:AR210"/>
  <sheetViews>
    <sheetView view="pageBreakPreview" topLeftCell="B16" zoomScale="70" zoomScaleNormal="100" zoomScaleSheetLayoutView="70" workbookViewId="0">
      <selection activeCell="AN101" sqref="AN101:AN102"/>
    </sheetView>
  </sheetViews>
  <sheetFormatPr defaultRowHeight="11.25"/>
  <cols>
    <col min="1" max="2" width="3.625" style="207" customWidth="1"/>
    <col min="3" max="3" width="10.625" style="207" customWidth="1"/>
    <col min="4" max="4" width="2.625" style="214" customWidth="1"/>
    <col min="5" max="13" width="6.625" style="207" customWidth="1"/>
    <col min="14" max="14" width="5.625" style="207" customWidth="1"/>
    <col min="15" max="15" width="6.625" style="207" customWidth="1"/>
    <col min="16" max="23" width="6.625" style="234" customWidth="1"/>
    <col min="24" max="24" width="5.625" style="234" customWidth="1"/>
    <col min="25" max="26" width="7.5" style="234" customWidth="1"/>
    <col min="27" max="27" width="7.125" style="234" customWidth="1"/>
    <col min="28" max="29" width="8.125" style="234" customWidth="1"/>
    <col min="30" max="30" width="7.625" style="234" customWidth="1"/>
    <col min="31" max="32" width="8.125" style="234" customWidth="1"/>
    <col min="33" max="33" width="7.625" style="234" customWidth="1"/>
    <col min="34" max="35" width="8.625" style="234" customWidth="1"/>
    <col min="36" max="36" width="7.625" style="234" customWidth="1"/>
    <col min="37" max="39" width="7.125" style="234" customWidth="1"/>
    <col min="40" max="40" width="4.125" style="445" customWidth="1"/>
    <col min="41" max="42" width="9" style="234"/>
    <col min="43" max="16384" width="9" style="207"/>
  </cols>
  <sheetData>
    <row r="1" spans="1:44" s="224" customFormat="1" ht="24" customHeight="1" thickBot="1">
      <c r="A1" s="13" t="s">
        <v>307</v>
      </c>
      <c r="B1" s="13"/>
      <c r="C1" s="13"/>
      <c r="D1" s="279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280"/>
      <c r="Q1" s="280"/>
      <c r="R1" s="280"/>
      <c r="S1" s="280"/>
      <c r="T1" s="280"/>
      <c r="U1" s="280"/>
      <c r="V1" s="280"/>
      <c r="W1" s="280"/>
      <c r="X1" s="280"/>
      <c r="Y1" s="280" t="s">
        <v>307</v>
      </c>
      <c r="Z1" s="280"/>
      <c r="AA1" s="280"/>
      <c r="AB1" s="239"/>
      <c r="AC1" s="280"/>
      <c r="AD1" s="280"/>
      <c r="AE1" s="280"/>
      <c r="AF1" s="280"/>
      <c r="AG1" s="280"/>
      <c r="AH1" s="280"/>
      <c r="AI1" s="280"/>
      <c r="AJ1" s="280"/>
      <c r="AK1" s="280"/>
      <c r="AL1" s="280"/>
      <c r="AM1" s="280"/>
      <c r="AN1" s="444"/>
      <c r="AO1" s="239"/>
      <c r="AP1" s="239"/>
    </row>
    <row r="2" spans="1:44" ht="13.5" customHeight="1" thickTop="1">
      <c r="A2" s="572" t="s">
        <v>308</v>
      </c>
      <c r="B2" s="573"/>
      <c r="C2" s="573"/>
      <c r="D2" s="208"/>
      <c r="E2" s="576" t="s">
        <v>0</v>
      </c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  <c r="R2" s="577"/>
      <c r="S2" s="577"/>
      <c r="T2" s="577"/>
      <c r="U2" s="577"/>
      <c r="V2" s="577"/>
      <c r="W2" s="577"/>
      <c r="X2" s="577"/>
      <c r="Y2" s="578" t="s">
        <v>0</v>
      </c>
      <c r="Z2" s="579"/>
      <c r="AA2" s="580"/>
      <c r="AB2" s="578" t="s">
        <v>320</v>
      </c>
      <c r="AC2" s="579"/>
      <c r="AD2" s="579"/>
      <c r="AE2" s="579"/>
      <c r="AF2" s="579"/>
      <c r="AG2" s="579"/>
      <c r="AH2" s="579"/>
      <c r="AI2" s="579"/>
      <c r="AJ2" s="580"/>
      <c r="AK2" s="544" t="s">
        <v>309</v>
      </c>
      <c r="AL2" s="544"/>
      <c r="AM2" s="545"/>
      <c r="AN2" s="220"/>
    </row>
    <row r="3" spans="1:44" ht="13.5" customHeight="1">
      <c r="A3" s="574"/>
      <c r="B3" s="574"/>
      <c r="C3" s="574"/>
      <c r="D3" s="209"/>
      <c r="E3" s="546" t="s">
        <v>731</v>
      </c>
      <c r="F3" s="547"/>
      <c r="G3" s="547"/>
      <c r="H3" s="547"/>
      <c r="I3" s="547"/>
      <c r="J3" s="547"/>
      <c r="K3" s="547"/>
      <c r="L3" s="547"/>
      <c r="M3" s="547"/>
      <c r="N3" s="548"/>
      <c r="O3" s="546" t="s">
        <v>402</v>
      </c>
      <c r="P3" s="547"/>
      <c r="Q3" s="547"/>
      <c r="R3" s="547"/>
      <c r="S3" s="547"/>
      <c r="T3" s="547"/>
      <c r="U3" s="547"/>
      <c r="V3" s="547"/>
      <c r="W3" s="547"/>
      <c r="X3" s="548"/>
      <c r="Y3" s="549" t="s">
        <v>319</v>
      </c>
      <c r="Z3" s="550"/>
      <c r="AA3" s="551"/>
      <c r="AB3" s="487" t="s">
        <v>731</v>
      </c>
      <c r="AC3" s="487"/>
      <c r="AD3" s="487"/>
      <c r="AE3" s="487" t="s">
        <v>402</v>
      </c>
      <c r="AF3" s="487"/>
      <c r="AG3" s="487"/>
      <c r="AH3" s="549" t="s">
        <v>319</v>
      </c>
      <c r="AI3" s="550"/>
      <c r="AJ3" s="551"/>
      <c r="AK3" s="487" t="s">
        <v>731</v>
      </c>
      <c r="AL3" s="487" t="s">
        <v>403</v>
      </c>
      <c r="AM3" s="549" t="s">
        <v>2</v>
      </c>
      <c r="AN3" s="220"/>
    </row>
    <row r="4" spans="1:44" ht="13.5" customHeight="1">
      <c r="A4" s="574"/>
      <c r="B4" s="574"/>
      <c r="C4" s="574"/>
      <c r="D4" s="209"/>
      <c r="E4" s="554" t="s">
        <v>315</v>
      </c>
      <c r="F4" s="546" t="s">
        <v>317</v>
      </c>
      <c r="G4" s="556"/>
      <c r="H4" s="556"/>
      <c r="I4" s="556"/>
      <c r="J4" s="556"/>
      <c r="K4" s="556"/>
      <c r="L4" s="556"/>
      <c r="M4" s="557"/>
      <c r="N4" s="558" t="s">
        <v>331</v>
      </c>
      <c r="O4" s="554" t="s">
        <v>315</v>
      </c>
      <c r="P4" s="549" t="s">
        <v>317</v>
      </c>
      <c r="Q4" s="567"/>
      <c r="R4" s="567"/>
      <c r="S4" s="567"/>
      <c r="T4" s="567"/>
      <c r="U4" s="567"/>
      <c r="V4" s="567"/>
      <c r="W4" s="568"/>
      <c r="X4" s="563" t="s">
        <v>331</v>
      </c>
      <c r="Y4" s="569" t="s">
        <v>318</v>
      </c>
      <c r="Z4" s="571" t="s">
        <v>317</v>
      </c>
      <c r="AA4" s="563" t="s">
        <v>331</v>
      </c>
      <c r="AB4" s="487" t="s">
        <v>315</v>
      </c>
      <c r="AC4" s="487" t="s">
        <v>317</v>
      </c>
      <c r="AD4" s="560" t="s">
        <v>331</v>
      </c>
      <c r="AE4" s="563" t="s">
        <v>316</v>
      </c>
      <c r="AF4" s="565" t="s">
        <v>317</v>
      </c>
      <c r="AG4" s="563" t="s">
        <v>331</v>
      </c>
      <c r="AH4" s="560" t="s">
        <v>316</v>
      </c>
      <c r="AI4" s="487" t="s">
        <v>317</v>
      </c>
      <c r="AJ4" s="560" t="s">
        <v>331</v>
      </c>
      <c r="AK4" s="487"/>
      <c r="AL4" s="487"/>
      <c r="AM4" s="549"/>
      <c r="AN4" s="220"/>
    </row>
    <row r="5" spans="1:44" ht="35.1" customHeight="1">
      <c r="A5" s="575"/>
      <c r="B5" s="575"/>
      <c r="C5" s="575"/>
      <c r="D5" s="210"/>
      <c r="E5" s="555"/>
      <c r="F5" s="211" t="s">
        <v>315</v>
      </c>
      <c r="G5" s="212" t="s">
        <v>328</v>
      </c>
      <c r="H5" s="213">
        <v>2</v>
      </c>
      <c r="I5" s="213">
        <v>3</v>
      </c>
      <c r="J5" s="213">
        <v>4</v>
      </c>
      <c r="K5" s="213">
        <v>5</v>
      </c>
      <c r="L5" s="213">
        <v>6</v>
      </c>
      <c r="M5" s="212" t="s">
        <v>329</v>
      </c>
      <c r="N5" s="559"/>
      <c r="O5" s="555"/>
      <c r="P5" s="300" t="s">
        <v>315</v>
      </c>
      <c r="Q5" s="302" t="s">
        <v>328</v>
      </c>
      <c r="R5" s="301">
        <v>2</v>
      </c>
      <c r="S5" s="301">
        <v>3</v>
      </c>
      <c r="T5" s="301">
        <v>4</v>
      </c>
      <c r="U5" s="301">
        <v>5</v>
      </c>
      <c r="V5" s="301">
        <v>6</v>
      </c>
      <c r="W5" s="302" t="s">
        <v>329</v>
      </c>
      <c r="X5" s="564"/>
      <c r="Y5" s="570"/>
      <c r="Z5" s="570"/>
      <c r="AA5" s="564"/>
      <c r="AB5" s="552"/>
      <c r="AC5" s="552"/>
      <c r="AD5" s="552"/>
      <c r="AE5" s="564"/>
      <c r="AF5" s="566"/>
      <c r="AG5" s="564"/>
      <c r="AH5" s="552"/>
      <c r="AI5" s="552"/>
      <c r="AJ5" s="552"/>
      <c r="AK5" s="552"/>
      <c r="AL5" s="552"/>
      <c r="AM5" s="553"/>
      <c r="AN5" s="220"/>
    </row>
    <row r="6" spans="1:44" s="224" customFormat="1" ht="15" customHeight="1">
      <c r="A6" s="223" t="s">
        <v>1</v>
      </c>
      <c r="B6" s="223"/>
      <c r="C6" s="223"/>
      <c r="D6" s="223"/>
      <c r="E6" s="266">
        <f>IF(COUNTIF(F6:N6,"x"),"x",IF(SUM(F6,N6)=0,"-",SUM(F6,N6)))</f>
        <v>52817</v>
      </c>
      <c r="F6" s="267">
        <f t="shared" ref="F6:F15" si="0">IF(COUNTIF(G6:M6,"x"),"x",IF(SUM(G6:M6)=0,"-",SUM(G6:M6)))</f>
        <v>52615</v>
      </c>
      <c r="G6" s="268">
        <f>SUM((G7,G11,G15,G19,G25,G30,G36,G41,G45,G46,G47,G48,G49,G50,G51,G56,G60,G66,G70,G76,G79,G85,G88,G91,G97,G98,G99,G100,G101),(G102,G103,G109,G112,G115,G116,G117,G118,G121,G127,G132,G135,G140,G141,G142,G143,G144,G145,G151,G156,G161,G165,G171,G172,G173,G174,G175,G176,G177,G183))</f>
        <v>20657</v>
      </c>
      <c r="H6" s="268">
        <f>SUM((H7,H11,H15,H19,H25,H30,H36,H41,H45,H46,H47,H48,H49,H50,H51,H56,H60,H66,H70,H76,H79,H85,H88,H91,H97,H98,H99,H100,H101),(H102,H103,H109,H112,H115,H116,H117,H118,H121,H127,H132,H135,H140,H141,H142,H143,H144,H145,H151,H156,H161,H165,H171,H172,H173,H174,H175,H176,H177,H183))</f>
        <v>18398</v>
      </c>
      <c r="I6" s="268">
        <f>SUM((I7,I11,I15,I19,I25,I30,I36,I41,I45,I46,I47,I48,I49,I50,I51,I56,I60,I66,I70,I76,I79,I85,I88,I91,I97,I98,I99,I100,I101),(I102,I103,I109,I112,I115,I116,I117,I118,I121,I127,I132,I135,I140,I141,I142,I143,I144,I145,I151,I156,I161,I165,I171,I172,I173,I174,I175,I176,I177,I183))</f>
        <v>7761</v>
      </c>
      <c r="J6" s="268">
        <f>SUM((J7,J11,J15,J19,J25,J30,J36,J41,J45,J46,J47,J48,J49,J50,J51,J56,J60,J66,J70,J76,J79,J85,J88,J91,J97,J98,J99,J100,J101),(J102,J103,J109,J112,J115,J116,J117,J118,J121,J127,J132,J135,J140,J141,J142,J143,J144,J145,J151,J156,J161,J165,J171,J172,J173,J174,J175,J176,J177,J183))</f>
        <v>4178</v>
      </c>
      <c r="K6" s="268">
        <f>SUM((K7,K11,K15,K19,K25,K30,K36,K41,K45,K46,K47,K48,K49,K50,K51,K56,K60,K66,K70,K76,K79,K85,K88,K91,K97,K98,K99,K100,K101),(K102,K103,K109,K112,K115,K116,K117,K118,K121,K127,K132,K135,K140,K141,K142,K143,K144,K145,K151,K156,K161,K165,K171,K172,K173,K174,K175,K176,K177,K183))</f>
        <v>1226</v>
      </c>
      <c r="L6" s="268">
        <f>SUM((L7,L11,L15,L19,L25,L30,L36,L41,L45,L46,L47,L48,L49,L50,L51,L56,L60,L66,L70,L76,L79,L85,L88,L91,L97,L98,L99,L100,L101),(L102,L103,L109,L112,L115,L116,L117,L118,L121,L127,L132,L135,L140,L141,L142,L143,L144,L145,L151,L156,L161,L165,L171,L172,L173,L174,L175,L176,L177,L183))</f>
        <v>298</v>
      </c>
      <c r="M6" s="268">
        <f>SUM((M7,M11,M15,M19,M25,M30,M36,M41,M45,M46,M47,M48,M49,M50,M51,M56,M60,M66,M70,M76,M79,M85,M88,M91,M97,M98,M99,M100,M101),(M102,M103,M109,M112,M115,M116,M117,M118,M121,M127,M132,M135,M140,M141,M142,M143,M144,M145,M151,M156,M161,M165,M171,M172,M173,M174,M175,M176,M177,M183))</f>
        <v>97</v>
      </c>
      <c r="N6" s="268">
        <f>SUM((N7,N11,N15,N19,N25,N30,N36,N41,N45,N46,N47,N48,N49,N50,N51,N56,N60,N66,N70,N76,N79,N85,N88,N91,N97,N98,N99,N100,N101),(N102,N103,N109,N112,N115,N116,N117,N118,N121,N127,N132,N135,N140,N141,N142,N143,N144,N145,N151,N156,N161,N165,N171,N172,N173,N174,N175,N176,N177,N183))</f>
        <v>202</v>
      </c>
      <c r="O6" s="258">
        <v>55466</v>
      </c>
      <c r="P6" s="332">
        <v>55299</v>
      </c>
      <c r="Q6" s="332">
        <v>19911</v>
      </c>
      <c r="R6" s="332">
        <v>19294</v>
      </c>
      <c r="S6" s="332">
        <v>8928</v>
      </c>
      <c r="T6" s="332">
        <v>5087</v>
      </c>
      <c r="U6" s="332">
        <v>1552</v>
      </c>
      <c r="V6" s="332">
        <v>390</v>
      </c>
      <c r="W6" s="332">
        <v>137</v>
      </c>
      <c r="X6" s="332">
        <v>167</v>
      </c>
      <c r="Y6" s="333">
        <f>IF(OR(E6="x",O6="x"),"x",IF(AND(E6="-",O6="-"),"-",IF(AND(E6="-",O6&gt;0),O6*-1,IF(AND(E6&gt;0,O6="-"),E6,E6-O6))))</f>
        <v>-2649</v>
      </c>
      <c r="Z6" s="333">
        <f>IF(OR(F6="x",P6="x"),"x",IF(AND(F6="-",P6="-"),"-",IF(AND(F6="-",P6&gt;0),P6*-1,IF(AND(F6&gt;0,P6="-"),F6,F6-P6))))</f>
        <v>-2684</v>
      </c>
      <c r="AA6" s="334">
        <f>IF(OR(N6="x",X6="x"),"x",IF(AND(N6="-",X6="-"),"-",IF(AND(N6="-",X6&gt;0),X6*-1,IF(AND(N6&gt;0,X6="-"),N6,N6-X6))))</f>
        <v>35</v>
      </c>
      <c r="AB6" s="267">
        <f>IF(COUNTIF(AC6:AD6,"x"),"x",IF(SUM(AC6:AD6)=0,"-",SUM(AC6:AD6)))</f>
        <v>111299</v>
      </c>
      <c r="AC6" s="409">
        <f>SUM((AC7,AC11,AC15,AC19,AC25,AC30,AC36,AC41,AC45,AC46,AC47,AC48,AC49,AC50,AC51,AC56,AC60,AC66,AC70,AC76,AC79,AC85,AC88,AC91,AC97,AC98,AC99,AC100,AC101),(AC102,AC103,AC109,AC112,AC115,AC116,AC117,AC118,AC121,AC127,AC132,AC135,AC140,AC141,AC142,AC143,AC144,AC145,AC151,AC156,AC161,AC165,AC171,AC172,AC173,AC174,AC175,AC176,AC177,AC183))</f>
        <v>106082</v>
      </c>
      <c r="AD6" s="268">
        <f>SUM((AD7,AD11,AD15,AD19,AD25,AD30,AD36,AD41,AD45,AD46,AD47,AD48,AD49,AD50,AD51,AD56,AD60,AD66,AD70,AD76,AD79,AD85,AD88,AD91,AD97,AD98,AD99,AD100,AD101),(AD102,AD103,AD109,AD112,AD115,AD116,AD117,AD118,AD121,AD127,AD132,AD135,AD140,AD141,AD142,AD143,AD144,AD145,AD151,AD156,AD161,AD165,AD171,AD172,AD173,AD174,AD175,AD176,AD177,AD183))</f>
        <v>5217</v>
      </c>
      <c r="AE6" s="332">
        <v>121924</v>
      </c>
      <c r="AF6" s="332">
        <v>116724</v>
      </c>
      <c r="AG6" s="332">
        <v>5200</v>
      </c>
      <c r="AH6" s="334">
        <f>IF(OR(AB6="x",AE6="x"),"x",IF(AND(AB6="-",AE6="-"),"-",IF(AND(AB6="-",AE6&gt;0),AE6*-1,IF(AND(AB6&gt;0,AE6="-"),AB6,AB6-AE6))))</f>
        <v>-10625</v>
      </c>
      <c r="AI6" s="333">
        <f>IF(OR(AC6="x",AF6="x"),"x",IF(AND(AC6="-",AF6="-"),"-",IF(AND(AC6="-",AF6&gt;0),AF6*-1,IF(AND(AC6&gt;0,AF6="-"),AC6,AC6-AF6))))</f>
        <v>-10642</v>
      </c>
      <c r="AJ6" s="333">
        <f>IF(OR(AD6="x",AG6="x"),"x",IF(AND(AD6="-",AG6="-"),"-",IF(AND(AD6="-",AG6&gt;0),AG6*-1,IF(AND(AD6&gt;0,AG6="-"),AD6,AD6-AG6))))</f>
        <v>17</v>
      </c>
      <c r="AK6" s="335">
        <f>IF(OR(AC6="x",F6="x"),"x",IF(OR(AC6="-",F6="-"),"-",AC6/F6))</f>
        <v>2.0161931008267606</v>
      </c>
      <c r="AL6" s="336">
        <v>2.1107795801009059</v>
      </c>
      <c r="AM6" s="337">
        <f>IF(OR(AK6="x",AL6="x"),"x",IF(AND(AK6="-",AL6="-"),"-",IF(AND(AK6="-",AL6&gt;0),AL6*-1,IF(AND(AK6&gt;0,AL6="-"),AK6,AK6-AL6))))</f>
        <v>-9.4586479274145319E-2</v>
      </c>
      <c r="AN6" s="444"/>
      <c r="AO6" s="239"/>
      <c r="AP6" s="239"/>
    </row>
    <row r="7" spans="1:44" ht="15" customHeight="1">
      <c r="A7" s="214"/>
      <c r="B7" s="214" t="s">
        <v>3</v>
      </c>
      <c r="C7" s="214"/>
      <c r="E7" s="219">
        <f t="shared" ref="E7:E70" si="1">IF(COUNTIF(F7:N7,"x"),"x",IF(SUM(F7,N7)=0,"-",SUM(F7,N7)))</f>
        <v>321</v>
      </c>
      <c r="F7" s="215">
        <f>IF(COUNTIF(G7:M7,"x"),"x",IF(SUM(G7:M7)=0,"-",SUM(G7:M7)))</f>
        <v>321</v>
      </c>
      <c r="G7" s="225">
        <v>108</v>
      </c>
      <c r="H7" s="225">
        <v>144</v>
      </c>
      <c r="I7" s="225">
        <v>42</v>
      </c>
      <c r="J7" s="225">
        <v>19</v>
      </c>
      <c r="K7" s="225">
        <v>4</v>
      </c>
      <c r="L7" s="225">
        <v>2</v>
      </c>
      <c r="M7" s="225">
        <v>2</v>
      </c>
      <c r="N7" s="226" t="s">
        <v>313</v>
      </c>
      <c r="O7" s="259">
        <v>371</v>
      </c>
      <c r="P7" s="338">
        <v>371</v>
      </c>
      <c r="Q7" s="338">
        <v>130</v>
      </c>
      <c r="R7" s="338">
        <v>160</v>
      </c>
      <c r="S7" s="338">
        <v>42</v>
      </c>
      <c r="T7" s="338">
        <v>26</v>
      </c>
      <c r="U7" s="338">
        <v>8</v>
      </c>
      <c r="V7" s="338">
        <v>4</v>
      </c>
      <c r="W7" s="343">
        <v>1</v>
      </c>
      <c r="X7" s="339" t="s">
        <v>313</v>
      </c>
      <c r="Y7" s="340">
        <f t="shared" ref="Y7:Z70" si="2">IF(OR(E7="x",O7="x"),"x",IF(AND(E7="-",O7="-"),"-",IF(AND(E7="-",O7&gt;0),O7*-1,IF(AND(E7&gt;0,O7="-"),E7,E7-O7))))</f>
        <v>-50</v>
      </c>
      <c r="Z7" s="340">
        <f t="shared" si="2"/>
        <v>-50</v>
      </c>
      <c r="AA7" s="340" t="str">
        <f t="shared" ref="AA7:AA70" si="3">IF(OR(N7="x",X7="x"),"x",IF(AND(N7="-",X7="-"),"-",IF(AND(N7="-",X7&gt;0),X7*-1,IF(AND(N7&gt;0,X7="-"),N7,N7-X7))))</f>
        <v>-</v>
      </c>
      <c r="AB7" s="215">
        <f t="shared" ref="AB7:AB70" si="4">IF(COUNTIF(AC7:AD7,"x"),"x",IF(SUM(AC7:AD7)=0,"-",SUM(AC7:AD7)))</f>
        <v>644</v>
      </c>
      <c r="AC7" s="410">
        <v>644</v>
      </c>
      <c r="AD7" s="342" t="s">
        <v>313</v>
      </c>
      <c r="AE7" s="338">
        <v>751</v>
      </c>
      <c r="AF7" s="338">
        <v>751</v>
      </c>
      <c r="AG7" s="343" t="s">
        <v>313</v>
      </c>
      <c r="AH7" s="340">
        <f t="shared" ref="AH7:AJ70" si="5">IF(OR(AB7="x",AE7="x"),"x",IF(AND(AB7="-",AE7="-"),"-",IF(AND(AB7="-",AE7&gt;0),AE7*-1,IF(AND(AB7&gt;0,AE7="-"),AB7,AB7-AE7))))</f>
        <v>-107</v>
      </c>
      <c r="AI7" s="340">
        <f t="shared" si="5"/>
        <v>-107</v>
      </c>
      <c r="AJ7" s="340" t="str">
        <f t="shared" si="5"/>
        <v>-</v>
      </c>
      <c r="AK7" s="344">
        <f t="shared" ref="AK7:AK70" si="6">IF(OR(AC7="x",F7="x"),"x",IF(OR(AC7="-",F7="-"),"-",AC7/F7))</f>
        <v>2.0062305295950154</v>
      </c>
      <c r="AL7" s="345">
        <v>2.0242587601078168</v>
      </c>
      <c r="AM7" s="344">
        <f t="shared" ref="AM7:AM70" si="7">IF(OR(AK7="x",AL7="x"),"x",IF(AND(AK7="-",AL7="-"),"-",IF(AND(AK7="-",AL7&gt;0),AL7*-1,IF(AND(AK7&gt;0,AL7="-"),AK7,AK7-AL7))))</f>
        <v>-1.8028230512801446E-2</v>
      </c>
      <c r="AN7" s="443"/>
    </row>
    <row r="8" spans="1:44" ht="15" customHeight="1">
      <c r="A8" s="214"/>
      <c r="B8" s="214"/>
      <c r="C8" s="214" t="s">
        <v>310</v>
      </c>
      <c r="E8" s="219">
        <f t="shared" si="1"/>
        <v>284</v>
      </c>
      <c r="F8" s="215">
        <f t="shared" si="0"/>
        <v>284</v>
      </c>
      <c r="G8" s="225">
        <v>96</v>
      </c>
      <c r="H8" s="225">
        <v>123</v>
      </c>
      <c r="I8" s="225">
        <v>39</v>
      </c>
      <c r="J8" s="225">
        <v>18</v>
      </c>
      <c r="K8" s="225">
        <v>4</v>
      </c>
      <c r="L8" s="225">
        <v>2</v>
      </c>
      <c r="M8" s="225">
        <v>2</v>
      </c>
      <c r="N8" s="226" t="s">
        <v>313</v>
      </c>
      <c r="O8" s="259">
        <v>334</v>
      </c>
      <c r="P8" s="338">
        <v>334</v>
      </c>
      <c r="Q8" s="338">
        <v>121</v>
      </c>
      <c r="R8" s="338">
        <v>143</v>
      </c>
      <c r="S8" s="338">
        <v>34</v>
      </c>
      <c r="T8" s="338">
        <v>23</v>
      </c>
      <c r="U8" s="338">
        <v>8</v>
      </c>
      <c r="V8" s="338">
        <v>4</v>
      </c>
      <c r="W8" s="343">
        <v>1</v>
      </c>
      <c r="X8" s="343" t="s">
        <v>313</v>
      </c>
      <c r="Y8" s="340">
        <f t="shared" si="2"/>
        <v>-50</v>
      </c>
      <c r="Z8" s="340">
        <f t="shared" si="2"/>
        <v>-50</v>
      </c>
      <c r="AA8" s="340" t="str">
        <f t="shared" si="3"/>
        <v>-</v>
      </c>
      <c r="AB8" s="215">
        <f t="shared" si="4"/>
        <v>577</v>
      </c>
      <c r="AC8" s="410">
        <v>577</v>
      </c>
      <c r="AD8" s="342" t="s">
        <v>313</v>
      </c>
      <c r="AE8" s="338">
        <v>672</v>
      </c>
      <c r="AF8" s="338">
        <v>672</v>
      </c>
      <c r="AG8" s="343" t="s">
        <v>313</v>
      </c>
      <c r="AH8" s="340">
        <f t="shared" si="5"/>
        <v>-95</v>
      </c>
      <c r="AI8" s="340">
        <f t="shared" si="5"/>
        <v>-95</v>
      </c>
      <c r="AJ8" s="340" t="str">
        <f t="shared" si="5"/>
        <v>-</v>
      </c>
      <c r="AK8" s="344">
        <f t="shared" si="6"/>
        <v>2.0316901408450705</v>
      </c>
      <c r="AL8" s="345">
        <v>2.0119760479041915</v>
      </c>
      <c r="AM8" s="344">
        <f t="shared" si="7"/>
        <v>1.9714092940879002E-2</v>
      </c>
      <c r="AN8" s="443"/>
    </row>
    <row r="9" spans="1:44" ht="15" customHeight="1">
      <c r="A9" s="214"/>
      <c r="B9" s="214"/>
      <c r="C9" s="214" t="s">
        <v>311</v>
      </c>
      <c r="E9" s="219">
        <f t="shared" si="1"/>
        <v>37</v>
      </c>
      <c r="F9" s="215">
        <f t="shared" si="0"/>
        <v>37</v>
      </c>
      <c r="G9" s="225">
        <v>12</v>
      </c>
      <c r="H9" s="225">
        <v>21</v>
      </c>
      <c r="I9" s="225">
        <v>3</v>
      </c>
      <c r="J9" s="225">
        <v>1</v>
      </c>
      <c r="K9" s="225" t="s">
        <v>313</v>
      </c>
      <c r="L9" s="225" t="s">
        <v>313</v>
      </c>
      <c r="M9" s="225" t="s">
        <v>313</v>
      </c>
      <c r="N9" s="226" t="s">
        <v>313</v>
      </c>
      <c r="O9" s="259">
        <v>37</v>
      </c>
      <c r="P9" s="338">
        <v>37</v>
      </c>
      <c r="Q9" s="338">
        <v>9</v>
      </c>
      <c r="R9" s="338">
        <v>17</v>
      </c>
      <c r="S9" s="338">
        <v>8</v>
      </c>
      <c r="T9" s="338">
        <v>3</v>
      </c>
      <c r="U9" s="343" t="s">
        <v>313</v>
      </c>
      <c r="V9" s="343" t="s">
        <v>313</v>
      </c>
      <c r="W9" s="343" t="s">
        <v>313</v>
      </c>
      <c r="X9" s="343" t="s">
        <v>313</v>
      </c>
      <c r="Y9" s="340">
        <f t="shared" si="2"/>
        <v>0</v>
      </c>
      <c r="Z9" s="340">
        <f t="shared" si="2"/>
        <v>0</v>
      </c>
      <c r="AA9" s="340" t="str">
        <f t="shared" si="3"/>
        <v>-</v>
      </c>
      <c r="AB9" s="215">
        <f t="shared" si="4"/>
        <v>67</v>
      </c>
      <c r="AC9" s="410">
        <v>67</v>
      </c>
      <c r="AD9" s="342" t="s">
        <v>313</v>
      </c>
      <c r="AE9" s="338">
        <v>79</v>
      </c>
      <c r="AF9" s="338">
        <v>79</v>
      </c>
      <c r="AG9" s="343" t="s">
        <v>313</v>
      </c>
      <c r="AH9" s="340">
        <f t="shared" si="5"/>
        <v>-12</v>
      </c>
      <c r="AI9" s="340">
        <f t="shared" si="5"/>
        <v>-12</v>
      </c>
      <c r="AJ9" s="340" t="str">
        <f t="shared" si="5"/>
        <v>-</v>
      </c>
      <c r="AK9" s="344">
        <f t="shared" si="6"/>
        <v>1.8108108108108107</v>
      </c>
      <c r="AL9" s="345">
        <v>2.1351351351351351</v>
      </c>
      <c r="AM9" s="344">
        <f t="shared" si="7"/>
        <v>-0.32432432432432434</v>
      </c>
      <c r="AN9" s="443"/>
    </row>
    <row r="10" spans="1:44" ht="15" customHeight="1">
      <c r="A10" s="214"/>
      <c r="B10" s="214"/>
      <c r="C10" s="214" t="s">
        <v>312</v>
      </c>
      <c r="E10" s="217" t="str">
        <f t="shared" si="1"/>
        <v>-</v>
      </c>
      <c r="F10" s="215" t="str">
        <f t="shared" si="0"/>
        <v>-</v>
      </c>
      <c r="G10" s="225" t="s">
        <v>313</v>
      </c>
      <c r="H10" s="225" t="s">
        <v>313</v>
      </c>
      <c r="I10" s="225" t="s">
        <v>313</v>
      </c>
      <c r="J10" s="225" t="s">
        <v>313</v>
      </c>
      <c r="K10" s="225" t="s">
        <v>313</v>
      </c>
      <c r="L10" s="225" t="s">
        <v>313</v>
      </c>
      <c r="M10" s="225" t="s">
        <v>313</v>
      </c>
      <c r="N10" s="226" t="s">
        <v>313</v>
      </c>
      <c r="O10" s="261" t="s">
        <v>313</v>
      </c>
      <c r="P10" s="343" t="s">
        <v>313</v>
      </c>
      <c r="Q10" s="343" t="s">
        <v>313</v>
      </c>
      <c r="R10" s="343" t="s">
        <v>313</v>
      </c>
      <c r="S10" s="343" t="s">
        <v>313</v>
      </c>
      <c r="T10" s="343" t="s">
        <v>313</v>
      </c>
      <c r="U10" s="343" t="s">
        <v>313</v>
      </c>
      <c r="V10" s="343" t="s">
        <v>313</v>
      </c>
      <c r="W10" s="343" t="s">
        <v>313</v>
      </c>
      <c r="X10" s="343" t="s">
        <v>313</v>
      </c>
      <c r="Y10" s="346" t="str">
        <f t="shared" si="2"/>
        <v>-</v>
      </c>
      <c r="Z10" s="346" t="str">
        <f t="shared" si="2"/>
        <v>-</v>
      </c>
      <c r="AA10" s="346" t="str">
        <f t="shared" si="3"/>
        <v>-</v>
      </c>
      <c r="AB10" s="347" t="str">
        <f t="shared" si="4"/>
        <v>-</v>
      </c>
      <c r="AC10" s="410" t="s">
        <v>313</v>
      </c>
      <c r="AD10" s="342" t="s">
        <v>313</v>
      </c>
      <c r="AE10" s="348" t="s">
        <v>313</v>
      </c>
      <c r="AF10" s="348" t="s">
        <v>313</v>
      </c>
      <c r="AG10" s="343" t="s">
        <v>313</v>
      </c>
      <c r="AH10" s="346" t="str">
        <f t="shared" si="5"/>
        <v>-</v>
      </c>
      <c r="AI10" s="346" t="str">
        <f t="shared" si="5"/>
        <v>-</v>
      </c>
      <c r="AJ10" s="340" t="str">
        <f t="shared" si="5"/>
        <v>-</v>
      </c>
      <c r="AK10" s="349" t="str">
        <f t="shared" si="6"/>
        <v>-</v>
      </c>
      <c r="AL10" s="350" t="s">
        <v>313</v>
      </c>
      <c r="AM10" s="351" t="str">
        <f t="shared" si="7"/>
        <v>-</v>
      </c>
      <c r="AN10" s="443"/>
    </row>
    <row r="11" spans="1:44" ht="15" customHeight="1">
      <c r="A11" s="214"/>
      <c r="B11" s="214" t="s">
        <v>7</v>
      </c>
      <c r="C11" s="214"/>
      <c r="E11" s="219">
        <f t="shared" si="1"/>
        <v>111</v>
      </c>
      <c r="F11" s="215">
        <f t="shared" si="0"/>
        <v>111</v>
      </c>
      <c r="G11" s="225">
        <v>44</v>
      </c>
      <c r="H11" s="225">
        <v>41</v>
      </c>
      <c r="I11" s="225">
        <v>12</v>
      </c>
      <c r="J11" s="225">
        <v>10</v>
      </c>
      <c r="K11" s="225">
        <v>3</v>
      </c>
      <c r="L11" s="225">
        <v>1</v>
      </c>
      <c r="M11" s="225" t="s">
        <v>313</v>
      </c>
      <c r="N11" s="226" t="s">
        <v>313</v>
      </c>
      <c r="O11" s="259">
        <v>133</v>
      </c>
      <c r="P11" s="338">
        <v>133</v>
      </c>
      <c r="Q11" s="338">
        <v>44</v>
      </c>
      <c r="R11" s="338">
        <v>46</v>
      </c>
      <c r="S11" s="338">
        <v>24</v>
      </c>
      <c r="T11" s="338">
        <v>10</v>
      </c>
      <c r="U11" s="338">
        <v>6</v>
      </c>
      <c r="V11" s="338">
        <v>1</v>
      </c>
      <c r="W11" s="343">
        <v>2</v>
      </c>
      <c r="X11" s="343" t="s">
        <v>313</v>
      </c>
      <c r="Y11" s="340">
        <f t="shared" si="2"/>
        <v>-22</v>
      </c>
      <c r="Z11" s="346">
        <f t="shared" si="2"/>
        <v>-22</v>
      </c>
      <c r="AA11" s="346" t="str">
        <f t="shared" si="3"/>
        <v>-</v>
      </c>
      <c r="AB11" s="215">
        <f t="shared" si="4"/>
        <v>223</v>
      </c>
      <c r="AC11" s="410">
        <v>223</v>
      </c>
      <c r="AD11" s="342" t="s">
        <v>313</v>
      </c>
      <c r="AE11" s="338">
        <v>298</v>
      </c>
      <c r="AF11" s="338">
        <v>298</v>
      </c>
      <c r="AG11" s="343" t="s">
        <v>313</v>
      </c>
      <c r="AH11" s="340">
        <f t="shared" si="5"/>
        <v>-75</v>
      </c>
      <c r="AI11" s="340">
        <f t="shared" si="5"/>
        <v>-75</v>
      </c>
      <c r="AJ11" s="340" t="str">
        <f t="shared" si="5"/>
        <v>-</v>
      </c>
      <c r="AK11" s="352">
        <f t="shared" si="6"/>
        <v>2.0090090090090089</v>
      </c>
      <c r="AL11" s="353">
        <v>2.2406015037593985</v>
      </c>
      <c r="AM11" s="344">
        <f t="shared" si="7"/>
        <v>-0.23159249475038957</v>
      </c>
      <c r="AN11" s="443"/>
    </row>
    <row r="12" spans="1:44" ht="15" customHeight="1">
      <c r="A12" s="214"/>
      <c r="B12" s="214"/>
      <c r="C12" s="214" t="s">
        <v>4</v>
      </c>
      <c r="E12" s="219">
        <f t="shared" si="1"/>
        <v>82</v>
      </c>
      <c r="F12" s="215">
        <f t="shared" si="0"/>
        <v>82</v>
      </c>
      <c r="G12" s="225">
        <v>34</v>
      </c>
      <c r="H12" s="225">
        <v>32</v>
      </c>
      <c r="I12" s="225">
        <v>8</v>
      </c>
      <c r="J12" s="225">
        <v>6</v>
      </c>
      <c r="K12" s="225">
        <v>1</v>
      </c>
      <c r="L12" s="225">
        <v>1</v>
      </c>
      <c r="M12" s="225" t="s">
        <v>313</v>
      </c>
      <c r="N12" s="226" t="s">
        <v>313</v>
      </c>
      <c r="O12" s="259">
        <v>97</v>
      </c>
      <c r="P12" s="338">
        <v>97</v>
      </c>
      <c r="Q12" s="338">
        <v>33</v>
      </c>
      <c r="R12" s="338">
        <v>36</v>
      </c>
      <c r="S12" s="338">
        <v>16</v>
      </c>
      <c r="T12" s="338">
        <v>5</v>
      </c>
      <c r="U12" s="338">
        <v>5</v>
      </c>
      <c r="V12" s="343" t="s">
        <v>313</v>
      </c>
      <c r="W12" s="343">
        <v>2</v>
      </c>
      <c r="X12" s="343" t="s">
        <v>313</v>
      </c>
      <c r="Y12" s="346">
        <f t="shared" si="2"/>
        <v>-15</v>
      </c>
      <c r="Z12" s="346">
        <f t="shared" si="2"/>
        <v>-15</v>
      </c>
      <c r="AA12" s="346" t="str">
        <f t="shared" si="3"/>
        <v>-</v>
      </c>
      <c r="AB12" s="215">
        <f t="shared" si="4"/>
        <v>157</v>
      </c>
      <c r="AC12" s="410">
        <v>157</v>
      </c>
      <c r="AD12" s="342" t="s">
        <v>313</v>
      </c>
      <c r="AE12" s="338">
        <v>212</v>
      </c>
      <c r="AF12" s="338">
        <v>212</v>
      </c>
      <c r="AG12" s="343" t="s">
        <v>313</v>
      </c>
      <c r="AH12" s="346">
        <f t="shared" si="5"/>
        <v>-55</v>
      </c>
      <c r="AI12" s="340">
        <f t="shared" si="5"/>
        <v>-55</v>
      </c>
      <c r="AJ12" s="340" t="str">
        <f t="shared" si="5"/>
        <v>-</v>
      </c>
      <c r="AK12" s="352">
        <f t="shared" si="6"/>
        <v>1.9146341463414633</v>
      </c>
      <c r="AL12" s="353">
        <v>2.1855670103092781</v>
      </c>
      <c r="AM12" s="344">
        <f t="shared" si="7"/>
        <v>-0.2709328639678148</v>
      </c>
      <c r="AN12" s="443"/>
    </row>
    <row r="13" spans="1:44" ht="15" customHeight="1">
      <c r="A13" s="214"/>
      <c r="B13" s="214"/>
      <c r="C13" s="214" t="s">
        <v>5</v>
      </c>
      <c r="E13" s="219">
        <f t="shared" si="1"/>
        <v>29</v>
      </c>
      <c r="F13" s="215">
        <f t="shared" si="0"/>
        <v>29</v>
      </c>
      <c r="G13" s="225">
        <v>10</v>
      </c>
      <c r="H13" s="225">
        <v>9</v>
      </c>
      <c r="I13" s="225">
        <v>4</v>
      </c>
      <c r="J13" s="225">
        <v>4</v>
      </c>
      <c r="K13" s="225">
        <v>2</v>
      </c>
      <c r="L13" s="225" t="s">
        <v>313</v>
      </c>
      <c r="M13" s="225" t="s">
        <v>313</v>
      </c>
      <c r="N13" s="226" t="s">
        <v>313</v>
      </c>
      <c r="O13" s="259">
        <v>36</v>
      </c>
      <c r="P13" s="338">
        <v>36</v>
      </c>
      <c r="Q13" s="338">
        <v>11</v>
      </c>
      <c r="R13" s="338">
        <v>10</v>
      </c>
      <c r="S13" s="338">
        <v>8</v>
      </c>
      <c r="T13" s="338">
        <v>5</v>
      </c>
      <c r="U13" s="338">
        <v>1</v>
      </c>
      <c r="V13" s="338">
        <v>1</v>
      </c>
      <c r="W13" s="343" t="s">
        <v>313</v>
      </c>
      <c r="X13" s="343" t="s">
        <v>313</v>
      </c>
      <c r="Y13" s="346">
        <f t="shared" si="2"/>
        <v>-7</v>
      </c>
      <c r="Z13" s="346">
        <f t="shared" si="2"/>
        <v>-7</v>
      </c>
      <c r="AA13" s="346" t="str">
        <f t="shared" si="3"/>
        <v>-</v>
      </c>
      <c r="AB13" s="215">
        <f t="shared" si="4"/>
        <v>66</v>
      </c>
      <c r="AC13" s="410">
        <v>66</v>
      </c>
      <c r="AD13" s="342" t="s">
        <v>313</v>
      </c>
      <c r="AE13" s="338">
        <v>86</v>
      </c>
      <c r="AF13" s="338">
        <v>86</v>
      </c>
      <c r="AG13" s="343" t="s">
        <v>313</v>
      </c>
      <c r="AH13" s="346">
        <f t="shared" si="5"/>
        <v>-20</v>
      </c>
      <c r="AI13" s="340">
        <f t="shared" si="5"/>
        <v>-20</v>
      </c>
      <c r="AJ13" s="346" t="str">
        <f t="shared" si="5"/>
        <v>-</v>
      </c>
      <c r="AK13" s="352">
        <f t="shared" si="6"/>
        <v>2.2758620689655173</v>
      </c>
      <c r="AL13" s="353">
        <v>2.3888888888888888</v>
      </c>
      <c r="AM13" s="344">
        <f t="shared" si="7"/>
        <v>-0.11302681992337149</v>
      </c>
      <c r="AN13" s="443"/>
    </row>
    <row r="14" spans="1:44" ht="15" customHeight="1">
      <c r="A14" s="214"/>
      <c r="B14" s="214"/>
      <c r="C14" s="214" t="s">
        <v>6</v>
      </c>
      <c r="E14" s="219" t="str">
        <f t="shared" si="1"/>
        <v>-</v>
      </c>
      <c r="F14" s="215" t="str">
        <f t="shared" si="0"/>
        <v>-</v>
      </c>
      <c r="G14" s="225" t="s">
        <v>313</v>
      </c>
      <c r="H14" s="225" t="s">
        <v>313</v>
      </c>
      <c r="I14" s="225" t="s">
        <v>313</v>
      </c>
      <c r="J14" s="225" t="s">
        <v>313</v>
      </c>
      <c r="K14" s="225" t="s">
        <v>313</v>
      </c>
      <c r="L14" s="225" t="s">
        <v>313</v>
      </c>
      <c r="M14" s="225" t="s">
        <v>313</v>
      </c>
      <c r="N14" s="226" t="s">
        <v>313</v>
      </c>
      <c r="O14" s="262" t="s">
        <v>313</v>
      </c>
      <c r="P14" s="343" t="s">
        <v>313</v>
      </c>
      <c r="Q14" s="343" t="s">
        <v>313</v>
      </c>
      <c r="R14" s="343" t="s">
        <v>313</v>
      </c>
      <c r="S14" s="343" t="s">
        <v>313</v>
      </c>
      <c r="T14" s="343" t="s">
        <v>313</v>
      </c>
      <c r="U14" s="343" t="s">
        <v>313</v>
      </c>
      <c r="V14" s="343" t="s">
        <v>313</v>
      </c>
      <c r="W14" s="343" t="s">
        <v>313</v>
      </c>
      <c r="X14" s="343" t="s">
        <v>313</v>
      </c>
      <c r="Y14" s="346" t="str">
        <f t="shared" si="2"/>
        <v>-</v>
      </c>
      <c r="Z14" s="346" t="str">
        <f t="shared" si="2"/>
        <v>-</v>
      </c>
      <c r="AA14" s="346" t="str">
        <f t="shared" si="3"/>
        <v>-</v>
      </c>
      <c r="AB14" s="347" t="str">
        <f t="shared" si="4"/>
        <v>-</v>
      </c>
      <c r="AC14" s="410" t="s">
        <v>313</v>
      </c>
      <c r="AD14" s="342" t="s">
        <v>313</v>
      </c>
      <c r="AE14" s="348" t="s">
        <v>313</v>
      </c>
      <c r="AF14" s="348" t="s">
        <v>313</v>
      </c>
      <c r="AG14" s="343" t="s">
        <v>313</v>
      </c>
      <c r="AH14" s="346" t="str">
        <f t="shared" si="5"/>
        <v>-</v>
      </c>
      <c r="AI14" s="346" t="str">
        <f t="shared" si="5"/>
        <v>-</v>
      </c>
      <c r="AJ14" s="340" t="str">
        <f t="shared" si="5"/>
        <v>-</v>
      </c>
      <c r="AK14" s="349" t="str">
        <f t="shared" si="6"/>
        <v>-</v>
      </c>
      <c r="AL14" s="350" t="s">
        <v>313</v>
      </c>
      <c r="AM14" s="351" t="str">
        <f t="shared" si="7"/>
        <v>-</v>
      </c>
      <c r="AN14" s="443"/>
      <c r="AR14" s="215">
        <v>0</v>
      </c>
    </row>
    <row r="15" spans="1:44" ht="15" customHeight="1">
      <c r="A15" s="214"/>
      <c r="B15" s="214" t="s">
        <v>8</v>
      </c>
      <c r="C15" s="214"/>
      <c r="D15" s="220" t="s">
        <v>589</v>
      </c>
      <c r="E15" s="219">
        <f t="shared" si="1"/>
        <v>64</v>
      </c>
      <c r="F15" s="215">
        <f t="shared" si="0"/>
        <v>64</v>
      </c>
      <c r="G15" s="225">
        <v>16</v>
      </c>
      <c r="H15" s="225">
        <v>31</v>
      </c>
      <c r="I15" s="225">
        <v>10</v>
      </c>
      <c r="J15" s="225">
        <v>7</v>
      </c>
      <c r="K15" s="225" t="s">
        <v>313</v>
      </c>
      <c r="L15" s="225" t="s">
        <v>313</v>
      </c>
      <c r="M15" s="225" t="s">
        <v>313</v>
      </c>
      <c r="N15" s="226" t="s">
        <v>313</v>
      </c>
      <c r="O15" s="259">
        <v>71</v>
      </c>
      <c r="P15" s="338">
        <v>71</v>
      </c>
      <c r="Q15" s="338">
        <v>18</v>
      </c>
      <c r="R15" s="338">
        <v>31</v>
      </c>
      <c r="S15" s="338">
        <v>16</v>
      </c>
      <c r="T15" s="338">
        <v>6</v>
      </c>
      <c r="U15" s="343" t="s">
        <v>313</v>
      </c>
      <c r="V15" s="343" t="s">
        <v>313</v>
      </c>
      <c r="W15" s="343" t="s">
        <v>313</v>
      </c>
      <c r="X15" s="343" t="s">
        <v>313</v>
      </c>
      <c r="Y15" s="340">
        <f t="shared" si="2"/>
        <v>-7</v>
      </c>
      <c r="Z15" s="346">
        <f t="shared" si="2"/>
        <v>-7</v>
      </c>
      <c r="AA15" s="346" t="str">
        <f t="shared" si="3"/>
        <v>-</v>
      </c>
      <c r="AB15" s="215">
        <f t="shared" si="4"/>
        <v>136</v>
      </c>
      <c r="AC15" s="410">
        <v>136</v>
      </c>
      <c r="AD15" s="342" t="s">
        <v>313</v>
      </c>
      <c r="AE15" s="338">
        <v>152</v>
      </c>
      <c r="AF15" s="338">
        <v>152</v>
      </c>
      <c r="AG15" s="343" t="s">
        <v>313</v>
      </c>
      <c r="AH15" s="340">
        <f t="shared" si="5"/>
        <v>-16</v>
      </c>
      <c r="AI15" s="340">
        <f t="shared" si="5"/>
        <v>-16</v>
      </c>
      <c r="AJ15" s="346" t="str">
        <f t="shared" si="5"/>
        <v>-</v>
      </c>
      <c r="AK15" s="352">
        <f t="shared" si="6"/>
        <v>2.125</v>
      </c>
      <c r="AL15" s="353">
        <v>2.140845070422535</v>
      </c>
      <c r="AM15" s="344">
        <f t="shared" si="7"/>
        <v>-1.5845070422535024E-2</v>
      </c>
      <c r="AN15" s="443" t="s">
        <v>589</v>
      </c>
    </row>
    <row r="16" spans="1:44" ht="15" customHeight="1">
      <c r="A16" s="214"/>
      <c r="B16" s="214"/>
      <c r="C16" s="214" t="s">
        <v>4</v>
      </c>
      <c r="D16" s="220" t="s">
        <v>589</v>
      </c>
      <c r="E16" s="219" t="str">
        <f t="shared" si="1"/>
        <v>x</v>
      </c>
      <c r="F16" s="215" t="str">
        <f>IF(COUNTIF(G16:M16,"x"),"x",IF(SUM(G16:M16)=0,"-",SUM(G16:M16)))</f>
        <v>x</v>
      </c>
      <c r="G16" s="411" t="s">
        <v>337</v>
      </c>
      <c r="H16" s="411" t="s">
        <v>337</v>
      </c>
      <c r="I16" s="411" t="s">
        <v>337</v>
      </c>
      <c r="J16" s="411" t="s">
        <v>337</v>
      </c>
      <c r="K16" s="411" t="s">
        <v>337</v>
      </c>
      <c r="L16" s="411" t="s">
        <v>337</v>
      </c>
      <c r="M16" s="411" t="s">
        <v>337</v>
      </c>
      <c r="N16" s="411" t="s">
        <v>337</v>
      </c>
      <c r="O16" s="262" t="s">
        <v>337</v>
      </c>
      <c r="P16" s="343" t="s">
        <v>337</v>
      </c>
      <c r="Q16" s="343" t="s">
        <v>337</v>
      </c>
      <c r="R16" s="343" t="s">
        <v>337</v>
      </c>
      <c r="S16" s="343" t="s">
        <v>337</v>
      </c>
      <c r="T16" s="343" t="s">
        <v>337</v>
      </c>
      <c r="U16" s="343" t="s">
        <v>337</v>
      </c>
      <c r="V16" s="343" t="s">
        <v>337</v>
      </c>
      <c r="W16" s="343" t="s">
        <v>337</v>
      </c>
      <c r="X16" s="343" t="s">
        <v>337</v>
      </c>
      <c r="Y16" s="346" t="str">
        <f t="shared" si="2"/>
        <v>x</v>
      </c>
      <c r="Z16" s="346" t="str">
        <f t="shared" si="2"/>
        <v>x</v>
      </c>
      <c r="AA16" s="346" t="str">
        <f t="shared" si="3"/>
        <v>x</v>
      </c>
      <c r="AB16" s="215" t="str">
        <f t="shared" si="4"/>
        <v>x</v>
      </c>
      <c r="AC16" s="359" t="s">
        <v>337</v>
      </c>
      <c r="AD16" s="359" t="s">
        <v>337</v>
      </c>
      <c r="AE16" s="343" t="s">
        <v>337</v>
      </c>
      <c r="AF16" s="343" t="s">
        <v>337</v>
      </c>
      <c r="AG16" s="343" t="s">
        <v>337</v>
      </c>
      <c r="AH16" s="346" t="str">
        <f t="shared" si="5"/>
        <v>x</v>
      </c>
      <c r="AI16" s="346" t="str">
        <f t="shared" si="5"/>
        <v>x</v>
      </c>
      <c r="AJ16" s="346" t="str">
        <f t="shared" si="5"/>
        <v>x</v>
      </c>
      <c r="AK16" s="352" t="str">
        <f t="shared" si="6"/>
        <v>x</v>
      </c>
      <c r="AL16" s="353" t="s">
        <v>337</v>
      </c>
      <c r="AM16" s="344" t="str">
        <f t="shared" si="7"/>
        <v>x</v>
      </c>
      <c r="AN16" s="443" t="s">
        <v>589</v>
      </c>
    </row>
    <row r="17" spans="1:40" ht="15" customHeight="1">
      <c r="A17" s="214"/>
      <c r="B17" s="214"/>
      <c r="C17" s="214" t="s">
        <v>5</v>
      </c>
      <c r="D17" s="220" t="s">
        <v>589</v>
      </c>
      <c r="E17" s="219" t="str">
        <f t="shared" si="1"/>
        <v>x</v>
      </c>
      <c r="F17" s="215" t="str">
        <f t="shared" ref="F17:F80" si="8">IF(COUNTIF(G17:M17,"x"),"x",IF(SUM(G17:M17)=0,"-",SUM(G17:M17)))</f>
        <v>x</v>
      </c>
      <c r="G17" s="411" t="s">
        <v>337</v>
      </c>
      <c r="H17" s="411" t="s">
        <v>337</v>
      </c>
      <c r="I17" s="411" t="s">
        <v>337</v>
      </c>
      <c r="J17" s="411" t="s">
        <v>337</v>
      </c>
      <c r="K17" s="411" t="s">
        <v>337</v>
      </c>
      <c r="L17" s="411" t="s">
        <v>337</v>
      </c>
      <c r="M17" s="411" t="s">
        <v>337</v>
      </c>
      <c r="N17" s="411" t="s">
        <v>337</v>
      </c>
      <c r="O17" s="262" t="s">
        <v>337</v>
      </c>
      <c r="P17" s="343" t="s">
        <v>337</v>
      </c>
      <c r="Q17" s="343" t="s">
        <v>337</v>
      </c>
      <c r="R17" s="343" t="s">
        <v>337</v>
      </c>
      <c r="S17" s="343" t="s">
        <v>337</v>
      </c>
      <c r="T17" s="343" t="s">
        <v>337</v>
      </c>
      <c r="U17" s="343" t="s">
        <v>337</v>
      </c>
      <c r="V17" s="343" t="s">
        <v>337</v>
      </c>
      <c r="W17" s="343" t="s">
        <v>337</v>
      </c>
      <c r="X17" s="343" t="s">
        <v>337</v>
      </c>
      <c r="Y17" s="346" t="str">
        <f t="shared" si="2"/>
        <v>x</v>
      </c>
      <c r="Z17" s="346" t="str">
        <f t="shared" si="2"/>
        <v>x</v>
      </c>
      <c r="AA17" s="346" t="str">
        <f t="shared" si="3"/>
        <v>x</v>
      </c>
      <c r="AB17" s="215" t="str">
        <f t="shared" si="4"/>
        <v>x</v>
      </c>
      <c r="AC17" s="359" t="s">
        <v>337</v>
      </c>
      <c r="AD17" s="359" t="s">
        <v>337</v>
      </c>
      <c r="AE17" s="343" t="s">
        <v>337</v>
      </c>
      <c r="AF17" s="343" t="s">
        <v>337</v>
      </c>
      <c r="AG17" s="343" t="s">
        <v>337</v>
      </c>
      <c r="AH17" s="346" t="str">
        <f t="shared" si="5"/>
        <v>x</v>
      </c>
      <c r="AI17" s="346" t="str">
        <f t="shared" si="5"/>
        <v>x</v>
      </c>
      <c r="AJ17" s="346" t="str">
        <f t="shared" si="5"/>
        <v>x</v>
      </c>
      <c r="AK17" s="352" t="str">
        <f t="shared" si="6"/>
        <v>x</v>
      </c>
      <c r="AL17" s="353" t="s">
        <v>337</v>
      </c>
      <c r="AM17" s="344" t="str">
        <f t="shared" si="7"/>
        <v>x</v>
      </c>
      <c r="AN17" s="443" t="s">
        <v>589</v>
      </c>
    </row>
    <row r="18" spans="1:40" ht="15" customHeight="1">
      <c r="A18" s="214"/>
      <c r="B18" s="214"/>
      <c r="C18" s="214" t="s">
        <v>6</v>
      </c>
      <c r="E18" s="219" t="str">
        <f t="shared" si="1"/>
        <v>-</v>
      </c>
      <c r="F18" s="215" t="str">
        <f t="shared" si="8"/>
        <v>-</v>
      </c>
      <c r="G18" s="225" t="s">
        <v>313</v>
      </c>
      <c r="H18" s="225" t="s">
        <v>313</v>
      </c>
      <c r="I18" s="225" t="s">
        <v>313</v>
      </c>
      <c r="J18" s="225" t="s">
        <v>313</v>
      </c>
      <c r="K18" s="225" t="s">
        <v>313</v>
      </c>
      <c r="L18" s="225" t="s">
        <v>313</v>
      </c>
      <c r="M18" s="225" t="s">
        <v>313</v>
      </c>
      <c r="N18" s="226" t="s">
        <v>313</v>
      </c>
      <c r="O18" s="262" t="s">
        <v>313</v>
      </c>
      <c r="P18" s="343" t="s">
        <v>313</v>
      </c>
      <c r="Q18" s="343" t="s">
        <v>313</v>
      </c>
      <c r="R18" s="343" t="s">
        <v>313</v>
      </c>
      <c r="S18" s="343" t="s">
        <v>313</v>
      </c>
      <c r="T18" s="343" t="s">
        <v>313</v>
      </c>
      <c r="U18" s="343" t="s">
        <v>313</v>
      </c>
      <c r="V18" s="343" t="s">
        <v>313</v>
      </c>
      <c r="W18" s="343" t="s">
        <v>313</v>
      </c>
      <c r="X18" s="343" t="s">
        <v>313</v>
      </c>
      <c r="Y18" s="346" t="str">
        <f t="shared" si="2"/>
        <v>-</v>
      </c>
      <c r="Z18" s="346" t="str">
        <f t="shared" si="2"/>
        <v>-</v>
      </c>
      <c r="AA18" s="346" t="str">
        <f t="shared" si="3"/>
        <v>-</v>
      </c>
      <c r="AB18" s="347" t="str">
        <f t="shared" si="4"/>
        <v>-</v>
      </c>
      <c r="AC18" s="410" t="s">
        <v>313</v>
      </c>
      <c r="AD18" s="342" t="s">
        <v>313</v>
      </c>
      <c r="AE18" s="348" t="s">
        <v>313</v>
      </c>
      <c r="AF18" s="348" t="s">
        <v>313</v>
      </c>
      <c r="AG18" s="343" t="s">
        <v>313</v>
      </c>
      <c r="AH18" s="346" t="str">
        <f t="shared" si="5"/>
        <v>-</v>
      </c>
      <c r="AI18" s="346" t="str">
        <f t="shared" si="5"/>
        <v>-</v>
      </c>
      <c r="AJ18" s="340" t="str">
        <f t="shared" si="5"/>
        <v>-</v>
      </c>
      <c r="AK18" s="349" t="str">
        <f t="shared" si="6"/>
        <v>-</v>
      </c>
      <c r="AL18" s="350" t="s">
        <v>313</v>
      </c>
      <c r="AM18" s="351" t="str">
        <f t="shared" si="7"/>
        <v>-</v>
      </c>
      <c r="AN18" s="443"/>
    </row>
    <row r="19" spans="1:40" ht="15" customHeight="1">
      <c r="A19" s="214"/>
      <c r="B19" s="214" t="s">
        <v>9</v>
      </c>
      <c r="C19" s="214"/>
      <c r="E19" s="219">
        <f t="shared" si="1"/>
        <v>1223</v>
      </c>
      <c r="F19" s="215">
        <f>IF(COUNTIF(G19:M19,"x"),"x",IF(SUM(G19:M19)=0,"-",SUM(G19:M19)))</f>
        <v>1218</v>
      </c>
      <c r="G19" s="225">
        <v>454</v>
      </c>
      <c r="H19" s="225">
        <v>475</v>
      </c>
      <c r="I19" s="225">
        <v>173</v>
      </c>
      <c r="J19" s="225">
        <v>72</v>
      </c>
      <c r="K19" s="225">
        <v>26</v>
      </c>
      <c r="L19" s="225">
        <v>16</v>
      </c>
      <c r="M19" s="225">
        <v>2</v>
      </c>
      <c r="N19" s="226">
        <v>5</v>
      </c>
      <c r="O19" s="259">
        <v>1390</v>
      </c>
      <c r="P19" s="338">
        <v>1385</v>
      </c>
      <c r="Q19" s="338">
        <v>463</v>
      </c>
      <c r="R19" s="338">
        <v>538</v>
      </c>
      <c r="S19" s="338">
        <v>215</v>
      </c>
      <c r="T19" s="338">
        <v>92</v>
      </c>
      <c r="U19" s="338">
        <v>49</v>
      </c>
      <c r="V19" s="338">
        <v>19</v>
      </c>
      <c r="W19" s="343">
        <v>9</v>
      </c>
      <c r="X19" s="343">
        <v>5</v>
      </c>
      <c r="Y19" s="340">
        <f t="shared" si="2"/>
        <v>-167</v>
      </c>
      <c r="Z19" s="346">
        <f t="shared" si="2"/>
        <v>-167</v>
      </c>
      <c r="AA19" s="346">
        <f t="shared" si="3"/>
        <v>0</v>
      </c>
      <c r="AB19" s="215">
        <f t="shared" si="4"/>
        <v>2642</v>
      </c>
      <c r="AC19" s="410">
        <v>2455</v>
      </c>
      <c r="AD19" s="341">
        <v>187</v>
      </c>
      <c r="AE19" s="338">
        <v>3181</v>
      </c>
      <c r="AF19" s="338">
        <v>2976</v>
      </c>
      <c r="AG19" s="338">
        <v>205</v>
      </c>
      <c r="AH19" s="340">
        <f t="shared" si="5"/>
        <v>-539</v>
      </c>
      <c r="AI19" s="340">
        <f t="shared" si="5"/>
        <v>-521</v>
      </c>
      <c r="AJ19" s="340">
        <f t="shared" si="5"/>
        <v>-18</v>
      </c>
      <c r="AK19" s="352">
        <f t="shared" si="6"/>
        <v>2.0155993431855501</v>
      </c>
      <c r="AL19" s="353">
        <v>2.1487364620938627</v>
      </c>
      <c r="AM19" s="344">
        <f t="shared" si="7"/>
        <v>-0.13313711890831259</v>
      </c>
      <c r="AN19" s="443"/>
    </row>
    <row r="20" spans="1:40" ht="15" customHeight="1">
      <c r="A20" s="214"/>
      <c r="B20" s="214"/>
      <c r="C20" s="214" t="s">
        <v>4</v>
      </c>
      <c r="E20" s="219">
        <f t="shared" si="1"/>
        <v>593</v>
      </c>
      <c r="F20" s="215">
        <f t="shared" si="8"/>
        <v>592</v>
      </c>
      <c r="G20" s="225">
        <v>257</v>
      </c>
      <c r="H20" s="225">
        <v>205</v>
      </c>
      <c r="I20" s="225">
        <v>67</v>
      </c>
      <c r="J20" s="225">
        <v>39</v>
      </c>
      <c r="K20" s="225">
        <v>15</v>
      </c>
      <c r="L20" s="225">
        <v>8</v>
      </c>
      <c r="M20" s="225">
        <v>1</v>
      </c>
      <c r="N20" s="226">
        <v>1</v>
      </c>
      <c r="O20" s="259">
        <v>689</v>
      </c>
      <c r="P20" s="338">
        <v>689</v>
      </c>
      <c r="Q20" s="338">
        <v>273</v>
      </c>
      <c r="R20" s="338">
        <v>239</v>
      </c>
      <c r="S20" s="338">
        <v>92</v>
      </c>
      <c r="T20" s="338">
        <v>45</v>
      </c>
      <c r="U20" s="338">
        <v>27</v>
      </c>
      <c r="V20" s="338">
        <v>8</v>
      </c>
      <c r="W20" s="343">
        <v>5</v>
      </c>
      <c r="X20" s="343" t="s">
        <v>313</v>
      </c>
      <c r="Y20" s="346">
        <f t="shared" si="2"/>
        <v>-96</v>
      </c>
      <c r="Z20" s="346">
        <f t="shared" si="2"/>
        <v>-97</v>
      </c>
      <c r="AA20" s="346">
        <f t="shared" si="3"/>
        <v>1</v>
      </c>
      <c r="AB20" s="215">
        <f t="shared" si="4"/>
        <v>1159</v>
      </c>
      <c r="AC20" s="410">
        <v>1155</v>
      </c>
      <c r="AD20" s="342">
        <v>4</v>
      </c>
      <c r="AE20" s="338">
        <v>1425</v>
      </c>
      <c r="AF20" s="338">
        <v>1425</v>
      </c>
      <c r="AG20" s="343" t="s">
        <v>313</v>
      </c>
      <c r="AH20" s="346">
        <f t="shared" si="5"/>
        <v>-266</v>
      </c>
      <c r="AI20" s="340">
        <f t="shared" si="5"/>
        <v>-270</v>
      </c>
      <c r="AJ20" s="346">
        <f t="shared" si="5"/>
        <v>4</v>
      </c>
      <c r="AK20" s="352">
        <f t="shared" si="6"/>
        <v>1.9510135135135136</v>
      </c>
      <c r="AL20" s="353">
        <v>2.0682148040638606</v>
      </c>
      <c r="AM20" s="344">
        <f t="shared" si="7"/>
        <v>-0.117201290550347</v>
      </c>
      <c r="AN20" s="443"/>
    </row>
    <row r="21" spans="1:40" ht="15" customHeight="1">
      <c r="A21" s="214"/>
      <c r="B21" s="214"/>
      <c r="C21" s="214" t="s">
        <v>5</v>
      </c>
      <c r="E21" s="219">
        <f t="shared" si="1"/>
        <v>489</v>
      </c>
      <c r="F21" s="215">
        <f t="shared" si="8"/>
        <v>486</v>
      </c>
      <c r="G21" s="225">
        <v>151</v>
      </c>
      <c r="H21" s="225">
        <v>211</v>
      </c>
      <c r="I21" s="225">
        <v>84</v>
      </c>
      <c r="J21" s="225">
        <v>25</v>
      </c>
      <c r="K21" s="225">
        <v>8</v>
      </c>
      <c r="L21" s="225">
        <v>6</v>
      </c>
      <c r="M21" s="225">
        <v>1</v>
      </c>
      <c r="N21" s="226">
        <v>3</v>
      </c>
      <c r="O21" s="259">
        <v>548</v>
      </c>
      <c r="P21" s="338">
        <v>544</v>
      </c>
      <c r="Q21" s="338">
        <v>154</v>
      </c>
      <c r="R21" s="338">
        <v>230</v>
      </c>
      <c r="S21" s="338">
        <v>96</v>
      </c>
      <c r="T21" s="338">
        <v>37</v>
      </c>
      <c r="U21" s="338">
        <v>15</v>
      </c>
      <c r="V21" s="338">
        <v>8</v>
      </c>
      <c r="W21" s="343">
        <v>4</v>
      </c>
      <c r="X21" s="343">
        <v>4</v>
      </c>
      <c r="Y21" s="346">
        <f t="shared" si="2"/>
        <v>-59</v>
      </c>
      <c r="Z21" s="346">
        <f t="shared" si="2"/>
        <v>-58</v>
      </c>
      <c r="AA21" s="346">
        <f t="shared" si="3"/>
        <v>-1</v>
      </c>
      <c r="AB21" s="215">
        <f t="shared" si="4"/>
        <v>1183</v>
      </c>
      <c r="AC21" s="410">
        <v>1011</v>
      </c>
      <c r="AD21" s="341">
        <v>172</v>
      </c>
      <c r="AE21" s="338">
        <v>1398</v>
      </c>
      <c r="AF21" s="338">
        <v>1203</v>
      </c>
      <c r="AG21" s="338">
        <v>195</v>
      </c>
      <c r="AH21" s="346">
        <f t="shared" si="5"/>
        <v>-215</v>
      </c>
      <c r="AI21" s="340">
        <f t="shared" si="5"/>
        <v>-192</v>
      </c>
      <c r="AJ21" s="340">
        <f t="shared" si="5"/>
        <v>-23</v>
      </c>
      <c r="AK21" s="352">
        <f t="shared" si="6"/>
        <v>2.0802469135802468</v>
      </c>
      <c r="AL21" s="353">
        <v>2.2113970588235294</v>
      </c>
      <c r="AM21" s="344">
        <f t="shared" si="7"/>
        <v>-0.13115014524328261</v>
      </c>
      <c r="AN21" s="443"/>
    </row>
    <row r="22" spans="1:40" ht="15" customHeight="1">
      <c r="A22" s="214"/>
      <c r="B22" s="214"/>
      <c r="C22" s="214" t="s">
        <v>6</v>
      </c>
      <c r="E22" s="219">
        <f t="shared" si="1"/>
        <v>56</v>
      </c>
      <c r="F22" s="215">
        <f t="shared" si="8"/>
        <v>56</v>
      </c>
      <c r="G22" s="225">
        <v>20</v>
      </c>
      <c r="H22" s="225">
        <v>20</v>
      </c>
      <c r="I22" s="225">
        <v>12</v>
      </c>
      <c r="J22" s="225">
        <v>3</v>
      </c>
      <c r="K22" s="225">
        <v>1</v>
      </c>
      <c r="L22" s="225" t="s">
        <v>313</v>
      </c>
      <c r="M22" s="225" t="s">
        <v>313</v>
      </c>
      <c r="N22" s="226" t="s">
        <v>313</v>
      </c>
      <c r="O22" s="259">
        <v>68</v>
      </c>
      <c r="P22" s="338">
        <v>68</v>
      </c>
      <c r="Q22" s="338">
        <v>17</v>
      </c>
      <c r="R22" s="338">
        <v>28</v>
      </c>
      <c r="S22" s="338">
        <v>13</v>
      </c>
      <c r="T22" s="338">
        <v>5</v>
      </c>
      <c r="U22" s="338">
        <v>4</v>
      </c>
      <c r="V22" s="343">
        <v>1</v>
      </c>
      <c r="W22" s="343" t="s">
        <v>313</v>
      </c>
      <c r="X22" s="343" t="s">
        <v>313</v>
      </c>
      <c r="Y22" s="346">
        <f t="shared" si="2"/>
        <v>-12</v>
      </c>
      <c r="Z22" s="346">
        <f t="shared" si="2"/>
        <v>-12</v>
      </c>
      <c r="AA22" s="346" t="str">
        <f t="shared" si="3"/>
        <v>-</v>
      </c>
      <c r="AB22" s="215">
        <f t="shared" si="4"/>
        <v>113</v>
      </c>
      <c r="AC22" s="410">
        <v>113</v>
      </c>
      <c r="AD22" s="342" t="s">
        <v>313</v>
      </c>
      <c r="AE22" s="338">
        <v>158</v>
      </c>
      <c r="AF22" s="338">
        <v>158</v>
      </c>
      <c r="AG22" s="343" t="s">
        <v>313</v>
      </c>
      <c r="AH22" s="346">
        <f t="shared" si="5"/>
        <v>-45</v>
      </c>
      <c r="AI22" s="340">
        <f t="shared" si="5"/>
        <v>-45</v>
      </c>
      <c r="AJ22" s="346" t="str">
        <f t="shared" si="5"/>
        <v>-</v>
      </c>
      <c r="AK22" s="352">
        <f t="shared" si="6"/>
        <v>2.0178571428571428</v>
      </c>
      <c r="AL22" s="353">
        <v>2.3235294117647061</v>
      </c>
      <c r="AM22" s="344">
        <f t="shared" si="7"/>
        <v>-0.30567226890756327</v>
      </c>
      <c r="AN22" s="443"/>
    </row>
    <row r="23" spans="1:40" ht="15" customHeight="1">
      <c r="A23" s="214"/>
      <c r="B23" s="214"/>
      <c r="C23" s="214" t="s">
        <v>10</v>
      </c>
      <c r="E23" s="219">
        <f>IF(COUNTIF(F23:N23,"x"),"x",IF(SUM(F23,N23)=0,"-",SUM(F23,N23)))</f>
        <v>85</v>
      </c>
      <c r="F23" s="215">
        <f t="shared" si="8"/>
        <v>84</v>
      </c>
      <c r="G23" s="225">
        <v>26</v>
      </c>
      <c r="H23" s="225">
        <v>39</v>
      </c>
      <c r="I23" s="225">
        <v>10</v>
      </c>
      <c r="J23" s="225">
        <v>5</v>
      </c>
      <c r="K23" s="225">
        <v>2</v>
      </c>
      <c r="L23" s="225">
        <v>2</v>
      </c>
      <c r="M23" s="225" t="s">
        <v>313</v>
      </c>
      <c r="N23" s="226">
        <v>1</v>
      </c>
      <c r="O23" s="259">
        <v>85</v>
      </c>
      <c r="P23" s="338">
        <v>84</v>
      </c>
      <c r="Q23" s="338">
        <v>19</v>
      </c>
      <c r="R23" s="338">
        <v>41</v>
      </c>
      <c r="S23" s="338">
        <v>14</v>
      </c>
      <c r="T23" s="338">
        <v>5</v>
      </c>
      <c r="U23" s="338">
        <v>3</v>
      </c>
      <c r="V23" s="338">
        <v>2</v>
      </c>
      <c r="W23" s="343" t="s">
        <v>313</v>
      </c>
      <c r="X23" s="343">
        <v>1</v>
      </c>
      <c r="Y23" s="346">
        <f t="shared" si="2"/>
        <v>0</v>
      </c>
      <c r="Z23" s="346">
        <f t="shared" si="2"/>
        <v>0</v>
      </c>
      <c r="AA23" s="346">
        <f t="shared" si="3"/>
        <v>0</v>
      </c>
      <c r="AB23" s="215">
        <f t="shared" si="4"/>
        <v>187</v>
      </c>
      <c r="AC23" s="410">
        <v>176</v>
      </c>
      <c r="AD23" s="341">
        <v>11</v>
      </c>
      <c r="AE23" s="338">
        <v>200</v>
      </c>
      <c r="AF23" s="338">
        <v>190</v>
      </c>
      <c r="AG23" s="338">
        <v>10</v>
      </c>
      <c r="AH23" s="346">
        <f t="shared" si="5"/>
        <v>-13</v>
      </c>
      <c r="AI23" s="340">
        <f t="shared" si="5"/>
        <v>-14</v>
      </c>
      <c r="AJ23" s="340">
        <f t="shared" si="5"/>
        <v>1</v>
      </c>
      <c r="AK23" s="352">
        <f t="shared" si="6"/>
        <v>2.0952380952380953</v>
      </c>
      <c r="AL23" s="353">
        <v>2.2619047619047619</v>
      </c>
      <c r="AM23" s="344">
        <f t="shared" si="7"/>
        <v>-0.16666666666666652</v>
      </c>
      <c r="AN23" s="443"/>
    </row>
    <row r="24" spans="1:40" ht="15" customHeight="1">
      <c r="A24" s="214"/>
      <c r="B24" s="214"/>
      <c r="C24" s="214" t="s">
        <v>11</v>
      </c>
      <c r="E24" s="219" t="str">
        <f t="shared" si="1"/>
        <v>-</v>
      </c>
      <c r="F24" s="215" t="str">
        <f t="shared" si="8"/>
        <v>-</v>
      </c>
      <c r="G24" s="225" t="s">
        <v>313</v>
      </c>
      <c r="H24" s="225" t="s">
        <v>313</v>
      </c>
      <c r="I24" s="225" t="s">
        <v>313</v>
      </c>
      <c r="J24" s="225" t="s">
        <v>313</v>
      </c>
      <c r="K24" s="225" t="s">
        <v>313</v>
      </c>
      <c r="L24" s="225" t="s">
        <v>313</v>
      </c>
      <c r="M24" s="225" t="s">
        <v>313</v>
      </c>
      <c r="N24" s="226" t="s">
        <v>313</v>
      </c>
      <c r="O24" s="262" t="s">
        <v>313</v>
      </c>
      <c r="P24" s="343" t="s">
        <v>313</v>
      </c>
      <c r="Q24" s="343" t="s">
        <v>313</v>
      </c>
      <c r="R24" s="343" t="s">
        <v>313</v>
      </c>
      <c r="S24" s="343" t="s">
        <v>313</v>
      </c>
      <c r="T24" s="343" t="s">
        <v>313</v>
      </c>
      <c r="U24" s="343" t="s">
        <v>313</v>
      </c>
      <c r="V24" s="343" t="s">
        <v>313</v>
      </c>
      <c r="W24" s="343" t="s">
        <v>313</v>
      </c>
      <c r="X24" s="343" t="s">
        <v>313</v>
      </c>
      <c r="Y24" s="346" t="str">
        <f t="shared" si="2"/>
        <v>-</v>
      </c>
      <c r="Z24" s="346" t="str">
        <f t="shared" si="2"/>
        <v>-</v>
      </c>
      <c r="AA24" s="346" t="str">
        <f t="shared" si="3"/>
        <v>-</v>
      </c>
      <c r="AB24" s="347" t="str">
        <f t="shared" si="4"/>
        <v>-</v>
      </c>
      <c r="AC24" s="410" t="s">
        <v>313</v>
      </c>
      <c r="AD24" s="342" t="s">
        <v>313</v>
      </c>
      <c r="AE24" s="348" t="s">
        <v>313</v>
      </c>
      <c r="AF24" s="348" t="s">
        <v>313</v>
      </c>
      <c r="AG24" s="343" t="s">
        <v>313</v>
      </c>
      <c r="AH24" s="346" t="str">
        <f t="shared" si="5"/>
        <v>-</v>
      </c>
      <c r="AI24" s="346" t="str">
        <f t="shared" si="5"/>
        <v>-</v>
      </c>
      <c r="AJ24" s="340" t="str">
        <f t="shared" si="5"/>
        <v>-</v>
      </c>
      <c r="AK24" s="349" t="str">
        <f t="shared" si="6"/>
        <v>-</v>
      </c>
      <c r="AL24" s="350" t="s">
        <v>313</v>
      </c>
      <c r="AM24" s="351" t="str">
        <f t="shared" si="7"/>
        <v>-</v>
      </c>
      <c r="AN24" s="443"/>
    </row>
    <row r="25" spans="1:40" ht="15" customHeight="1">
      <c r="A25" s="214"/>
      <c r="B25" s="214" t="s">
        <v>12</v>
      </c>
      <c r="C25" s="214"/>
      <c r="E25" s="219">
        <f t="shared" si="1"/>
        <v>1451</v>
      </c>
      <c r="F25" s="215">
        <f t="shared" si="8"/>
        <v>1448</v>
      </c>
      <c r="G25" s="225">
        <v>475</v>
      </c>
      <c r="H25" s="225">
        <v>565</v>
      </c>
      <c r="I25" s="225">
        <v>229</v>
      </c>
      <c r="J25" s="225">
        <v>123</v>
      </c>
      <c r="K25" s="225">
        <v>43</v>
      </c>
      <c r="L25" s="225">
        <v>11</v>
      </c>
      <c r="M25" s="225">
        <v>2</v>
      </c>
      <c r="N25" s="226">
        <v>3</v>
      </c>
      <c r="O25" s="259">
        <v>1526</v>
      </c>
      <c r="P25" s="338">
        <v>1524</v>
      </c>
      <c r="Q25" s="338">
        <v>440</v>
      </c>
      <c r="R25" s="338">
        <v>589</v>
      </c>
      <c r="S25" s="338">
        <v>278</v>
      </c>
      <c r="T25" s="338">
        <v>149</v>
      </c>
      <c r="U25" s="338">
        <v>52</v>
      </c>
      <c r="V25" s="338">
        <v>15</v>
      </c>
      <c r="W25" s="343">
        <v>1</v>
      </c>
      <c r="X25" s="343">
        <v>2</v>
      </c>
      <c r="Y25" s="340">
        <f t="shared" si="2"/>
        <v>-75</v>
      </c>
      <c r="Z25" s="346">
        <f t="shared" si="2"/>
        <v>-76</v>
      </c>
      <c r="AA25" s="346">
        <f t="shared" si="3"/>
        <v>1</v>
      </c>
      <c r="AB25" s="215">
        <f t="shared" si="4"/>
        <v>3348</v>
      </c>
      <c r="AC25" s="410">
        <v>3079</v>
      </c>
      <c r="AD25" s="341">
        <v>269</v>
      </c>
      <c r="AE25" s="338">
        <v>3700</v>
      </c>
      <c r="AF25" s="338">
        <v>3405</v>
      </c>
      <c r="AG25" s="338">
        <v>295</v>
      </c>
      <c r="AH25" s="340">
        <f t="shared" si="5"/>
        <v>-352</v>
      </c>
      <c r="AI25" s="340">
        <f t="shared" si="5"/>
        <v>-326</v>
      </c>
      <c r="AJ25" s="340">
        <f t="shared" si="5"/>
        <v>-26</v>
      </c>
      <c r="AK25" s="352">
        <f t="shared" si="6"/>
        <v>2.1263812154696131</v>
      </c>
      <c r="AL25" s="353">
        <v>2.234251968503937</v>
      </c>
      <c r="AM25" s="344">
        <f t="shared" si="7"/>
        <v>-0.10787075303432392</v>
      </c>
      <c r="AN25" s="443"/>
    </row>
    <row r="26" spans="1:40" ht="15" customHeight="1">
      <c r="A26" s="214"/>
      <c r="B26" s="214"/>
      <c r="C26" s="214" t="s">
        <v>4</v>
      </c>
      <c r="E26" s="219">
        <f t="shared" si="1"/>
        <v>891</v>
      </c>
      <c r="F26" s="215">
        <f t="shared" si="8"/>
        <v>889</v>
      </c>
      <c r="G26" s="225">
        <v>342</v>
      </c>
      <c r="H26" s="225">
        <v>320</v>
      </c>
      <c r="I26" s="225">
        <v>121</v>
      </c>
      <c r="J26" s="225">
        <v>72</v>
      </c>
      <c r="K26" s="225">
        <v>29</v>
      </c>
      <c r="L26" s="225">
        <v>5</v>
      </c>
      <c r="M26" s="225" t="s">
        <v>313</v>
      </c>
      <c r="N26" s="226">
        <v>2</v>
      </c>
      <c r="O26" s="259">
        <v>935</v>
      </c>
      <c r="P26" s="338">
        <v>933</v>
      </c>
      <c r="Q26" s="338">
        <v>305</v>
      </c>
      <c r="R26" s="338">
        <v>358</v>
      </c>
      <c r="S26" s="338">
        <v>152</v>
      </c>
      <c r="T26" s="338">
        <v>83</v>
      </c>
      <c r="U26" s="338">
        <v>28</v>
      </c>
      <c r="V26" s="338">
        <v>7</v>
      </c>
      <c r="W26" s="343" t="s">
        <v>313</v>
      </c>
      <c r="X26" s="343">
        <v>2</v>
      </c>
      <c r="Y26" s="346">
        <f t="shared" si="2"/>
        <v>-44</v>
      </c>
      <c r="Z26" s="346">
        <f t="shared" si="2"/>
        <v>-44</v>
      </c>
      <c r="AA26" s="346">
        <f t="shared" si="3"/>
        <v>0</v>
      </c>
      <c r="AB26" s="215">
        <f t="shared" si="4"/>
        <v>2076</v>
      </c>
      <c r="AC26" s="410">
        <v>1808</v>
      </c>
      <c r="AD26" s="341">
        <v>268</v>
      </c>
      <c r="AE26" s="338">
        <v>2286</v>
      </c>
      <c r="AF26" s="338">
        <v>1991</v>
      </c>
      <c r="AG26" s="338">
        <v>295</v>
      </c>
      <c r="AH26" s="346">
        <f t="shared" si="5"/>
        <v>-210</v>
      </c>
      <c r="AI26" s="340">
        <f t="shared" si="5"/>
        <v>-183</v>
      </c>
      <c r="AJ26" s="340">
        <f t="shared" si="5"/>
        <v>-27</v>
      </c>
      <c r="AK26" s="352">
        <f t="shared" si="6"/>
        <v>2.0337457817772777</v>
      </c>
      <c r="AL26" s="353">
        <v>2.1339764201500535</v>
      </c>
      <c r="AM26" s="344">
        <f t="shared" si="7"/>
        <v>-0.10023063837277579</v>
      </c>
      <c r="AN26" s="443"/>
    </row>
    <row r="27" spans="1:40" ht="15" customHeight="1">
      <c r="A27" s="214"/>
      <c r="B27" s="214"/>
      <c r="C27" s="214" t="s">
        <v>5</v>
      </c>
      <c r="E27" s="219">
        <f t="shared" si="1"/>
        <v>117</v>
      </c>
      <c r="F27" s="215">
        <f t="shared" si="8"/>
        <v>117</v>
      </c>
      <c r="G27" s="225">
        <v>31</v>
      </c>
      <c r="H27" s="225">
        <v>52</v>
      </c>
      <c r="I27" s="225">
        <v>19</v>
      </c>
      <c r="J27" s="225">
        <v>10</v>
      </c>
      <c r="K27" s="225">
        <v>3</v>
      </c>
      <c r="L27" s="225">
        <v>2</v>
      </c>
      <c r="M27" s="225" t="s">
        <v>313</v>
      </c>
      <c r="N27" s="226" t="s">
        <v>313</v>
      </c>
      <c r="O27" s="259">
        <v>119</v>
      </c>
      <c r="P27" s="338">
        <v>119</v>
      </c>
      <c r="Q27" s="338">
        <v>29</v>
      </c>
      <c r="R27" s="338">
        <v>49</v>
      </c>
      <c r="S27" s="338">
        <v>19</v>
      </c>
      <c r="T27" s="338">
        <v>12</v>
      </c>
      <c r="U27" s="338">
        <v>7</v>
      </c>
      <c r="V27" s="338">
        <v>3</v>
      </c>
      <c r="W27" s="343" t="s">
        <v>313</v>
      </c>
      <c r="X27" s="343" t="s">
        <v>313</v>
      </c>
      <c r="Y27" s="346">
        <f t="shared" si="2"/>
        <v>-2</v>
      </c>
      <c r="Z27" s="346">
        <f t="shared" si="2"/>
        <v>-2</v>
      </c>
      <c r="AA27" s="346" t="str">
        <f t="shared" si="3"/>
        <v>-</v>
      </c>
      <c r="AB27" s="215">
        <f t="shared" si="4"/>
        <v>259</v>
      </c>
      <c r="AC27" s="410">
        <v>259</v>
      </c>
      <c r="AD27" s="342" t="s">
        <v>313</v>
      </c>
      <c r="AE27" s="338">
        <v>285</v>
      </c>
      <c r="AF27" s="338">
        <v>285</v>
      </c>
      <c r="AG27" s="343" t="s">
        <v>313</v>
      </c>
      <c r="AH27" s="346">
        <f t="shared" si="5"/>
        <v>-26</v>
      </c>
      <c r="AI27" s="340">
        <f t="shared" si="5"/>
        <v>-26</v>
      </c>
      <c r="AJ27" s="346" t="str">
        <f t="shared" si="5"/>
        <v>-</v>
      </c>
      <c r="AK27" s="352">
        <f t="shared" si="6"/>
        <v>2.2136752136752138</v>
      </c>
      <c r="AL27" s="353">
        <v>2.3949579831932772</v>
      </c>
      <c r="AM27" s="344">
        <f t="shared" si="7"/>
        <v>-0.18128276951806344</v>
      </c>
      <c r="AN27" s="443"/>
    </row>
    <row r="28" spans="1:40" ht="15" customHeight="1">
      <c r="A28" s="214"/>
      <c r="B28" s="214"/>
      <c r="C28" s="214" t="s">
        <v>6</v>
      </c>
      <c r="D28" s="331"/>
      <c r="E28" s="219">
        <f>IF(COUNTIF(F28:N28,"x"),"x",IF(SUM(F28,N28)=0,"-",SUM(F28,N28)))</f>
        <v>443</v>
      </c>
      <c r="F28" s="215">
        <f>IF(COUNTIF(G28:M28,"x"),"x",IF(SUM(G28:M28)=0,"-",SUM(G28:M28)))</f>
        <v>442</v>
      </c>
      <c r="G28" s="225">
        <v>102</v>
      </c>
      <c r="H28" s="225">
        <v>193</v>
      </c>
      <c r="I28" s="225">
        <v>89</v>
      </c>
      <c r="J28" s="225">
        <v>41</v>
      </c>
      <c r="K28" s="225">
        <v>11</v>
      </c>
      <c r="L28" s="225">
        <v>4</v>
      </c>
      <c r="M28" s="225">
        <v>2</v>
      </c>
      <c r="N28" s="226">
        <v>1</v>
      </c>
      <c r="O28" s="259">
        <v>472</v>
      </c>
      <c r="P28" s="338">
        <v>472</v>
      </c>
      <c r="Q28" s="338">
        <v>106</v>
      </c>
      <c r="R28" s="338">
        <v>182</v>
      </c>
      <c r="S28" s="338">
        <v>107</v>
      </c>
      <c r="T28" s="338">
        <v>54</v>
      </c>
      <c r="U28" s="338">
        <v>17</v>
      </c>
      <c r="V28" s="338">
        <v>5</v>
      </c>
      <c r="W28" s="343">
        <v>1</v>
      </c>
      <c r="X28" s="343" t="s">
        <v>313</v>
      </c>
      <c r="Y28" s="346">
        <f t="shared" si="2"/>
        <v>-29</v>
      </c>
      <c r="Z28" s="346">
        <f t="shared" si="2"/>
        <v>-30</v>
      </c>
      <c r="AA28" s="346">
        <f t="shared" si="3"/>
        <v>1</v>
      </c>
      <c r="AB28" s="215">
        <f t="shared" si="4"/>
        <v>1013</v>
      </c>
      <c r="AC28" s="410">
        <v>1012</v>
      </c>
      <c r="AD28" s="342">
        <v>1</v>
      </c>
      <c r="AE28" s="338">
        <v>1129</v>
      </c>
      <c r="AF28" s="338">
        <v>1129</v>
      </c>
      <c r="AG28" s="343" t="s">
        <v>313</v>
      </c>
      <c r="AH28" s="346">
        <f t="shared" si="5"/>
        <v>-116</v>
      </c>
      <c r="AI28" s="340">
        <f t="shared" si="5"/>
        <v>-117</v>
      </c>
      <c r="AJ28" s="346">
        <f t="shared" si="5"/>
        <v>1</v>
      </c>
      <c r="AK28" s="352">
        <f t="shared" si="6"/>
        <v>2.2895927601809953</v>
      </c>
      <c r="AL28" s="353">
        <v>2.3919491525423728</v>
      </c>
      <c r="AM28" s="344">
        <f t="shared" si="7"/>
        <v>-0.1023563923613775</v>
      </c>
      <c r="AN28" s="443"/>
    </row>
    <row r="29" spans="1:40" ht="15" customHeight="1">
      <c r="A29" s="214"/>
      <c r="B29" s="214"/>
      <c r="C29" s="214" t="s">
        <v>10</v>
      </c>
      <c r="D29" s="331"/>
      <c r="E29" s="219" t="str">
        <f t="shared" si="1"/>
        <v>-</v>
      </c>
      <c r="F29" s="215" t="str">
        <f t="shared" si="8"/>
        <v>-</v>
      </c>
      <c r="G29" s="225" t="s">
        <v>313</v>
      </c>
      <c r="H29" s="225" t="s">
        <v>313</v>
      </c>
      <c r="I29" s="225" t="s">
        <v>313</v>
      </c>
      <c r="J29" s="225" t="s">
        <v>313</v>
      </c>
      <c r="K29" s="225" t="s">
        <v>313</v>
      </c>
      <c r="L29" s="225" t="s">
        <v>313</v>
      </c>
      <c r="M29" s="225" t="s">
        <v>313</v>
      </c>
      <c r="N29" s="226" t="s">
        <v>313</v>
      </c>
      <c r="O29" s="262" t="s">
        <v>313</v>
      </c>
      <c r="P29" s="343" t="s">
        <v>313</v>
      </c>
      <c r="Q29" s="343" t="s">
        <v>313</v>
      </c>
      <c r="R29" s="343" t="s">
        <v>313</v>
      </c>
      <c r="S29" s="343" t="s">
        <v>313</v>
      </c>
      <c r="T29" s="343" t="s">
        <v>313</v>
      </c>
      <c r="U29" s="343" t="s">
        <v>313</v>
      </c>
      <c r="V29" s="343" t="s">
        <v>313</v>
      </c>
      <c r="W29" s="343" t="s">
        <v>313</v>
      </c>
      <c r="X29" s="343" t="s">
        <v>313</v>
      </c>
      <c r="Y29" s="346" t="str">
        <f t="shared" si="2"/>
        <v>-</v>
      </c>
      <c r="Z29" s="340" t="str">
        <f t="shared" si="2"/>
        <v>-</v>
      </c>
      <c r="AA29" s="346" t="str">
        <f t="shared" si="3"/>
        <v>-</v>
      </c>
      <c r="AB29" s="215" t="str">
        <f t="shared" si="4"/>
        <v>-</v>
      </c>
      <c r="AC29" s="410" t="s">
        <v>313</v>
      </c>
      <c r="AD29" s="342" t="s">
        <v>313</v>
      </c>
      <c r="AE29" s="343" t="s">
        <v>313</v>
      </c>
      <c r="AF29" s="343" t="s">
        <v>313</v>
      </c>
      <c r="AG29" s="343" t="s">
        <v>313</v>
      </c>
      <c r="AH29" s="346" t="str">
        <f t="shared" si="5"/>
        <v>-</v>
      </c>
      <c r="AI29" s="346" t="str">
        <f t="shared" si="5"/>
        <v>-</v>
      </c>
      <c r="AJ29" s="346" t="str">
        <f t="shared" si="5"/>
        <v>-</v>
      </c>
      <c r="AK29" s="352" t="str">
        <f t="shared" si="6"/>
        <v>-</v>
      </c>
      <c r="AL29" s="353" t="s">
        <v>313</v>
      </c>
      <c r="AM29" s="344" t="str">
        <f t="shared" si="7"/>
        <v>-</v>
      </c>
      <c r="AN29" s="443"/>
    </row>
    <row r="30" spans="1:40" ht="15" customHeight="1">
      <c r="A30" s="214"/>
      <c r="B30" s="214" t="s">
        <v>13</v>
      </c>
      <c r="C30" s="214"/>
      <c r="E30" s="219">
        <f t="shared" si="1"/>
        <v>2384</v>
      </c>
      <c r="F30" s="215">
        <f t="shared" si="8"/>
        <v>2361</v>
      </c>
      <c r="G30" s="225">
        <v>868</v>
      </c>
      <c r="H30" s="225">
        <v>869</v>
      </c>
      <c r="I30" s="225">
        <v>366</v>
      </c>
      <c r="J30" s="225">
        <v>195</v>
      </c>
      <c r="K30" s="225">
        <v>42</v>
      </c>
      <c r="L30" s="225">
        <v>15</v>
      </c>
      <c r="M30" s="225">
        <v>6</v>
      </c>
      <c r="N30" s="226">
        <v>23</v>
      </c>
      <c r="O30" s="259">
        <v>2700</v>
      </c>
      <c r="P30" s="338">
        <v>2676</v>
      </c>
      <c r="Q30" s="338">
        <v>917</v>
      </c>
      <c r="R30" s="338">
        <v>976</v>
      </c>
      <c r="S30" s="338">
        <v>443</v>
      </c>
      <c r="T30" s="338">
        <v>257</v>
      </c>
      <c r="U30" s="338">
        <v>56</v>
      </c>
      <c r="V30" s="338">
        <v>22</v>
      </c>
      <c r="W30" s="343">
        <v>5</v>
      </c>
      <c r="X30" s="343">
        <v>24</v>
      </c>
      <c r="Y30" s="340">
        <f t="shared" si="2"/>
        <v>-316</v>
      </c>
      <c r="Z30" s="346">
        <f t="shared" si="2"/>
        <v>-315</v>
      </c>
      <c r="AA30" s="346">
        <f t="shared" si="3"/>
        <v>-1</v>
      </c>
      <c r="AB30" s="215">
        <f t="shared" si="4"/>
        <v>5330</v>
      </c>
      <c r="AC30" s="410">
        <v>4826</v>
      </c>
      <c r="AD30" s="341">
        <v>504</v>
      </c>
      <c r="AE30" s="338">
        <v>6310</v>
      </c>
      <c r="AF30" s="338">
        <v>5673</v>
      </c>
      <c r="AG30" s="338">
        <v>637</v>
      </c>
      <c r="AH30" s="340">
        <f t="shared" si="5"/>
        <v>-980</v>
      </c>
      <c r="AI30" s="340">
        <f t="shared" si="5"/>
        <v>-847</v>
      </c>
      <c r="AJ30" s="340">
        <f t="shared" si="5"/>
        <v>-133</v>
      </c>
      <c r="AK30" s="352">
        <f t="shared" si="6"/>
        <v>2.0440491317238458</v>
      </c>
      <c r="AL30" s="353">
        <v>2.1199551569506725</v>
      </c>
      <c r="AM30" s="344">
        <f t="shared" si="7"/>
        <v>-7.5906025226826657E-2</v>
      </c>
      <c r="AN30" s="443"/>
    </row>
    <row r="31" spans="1:40" ht="15" customHeight="1">
      <c r="A31" s="214"/>
      <c r="B31" s="214"/>
      <c r="C31" s="214" t="s">
        <v>4</v>
      </c>
      <c r="E31" s="219">
        <f t="shared" si="1"/>
        <v>389</v>
      </c>
      <c r="F31" s="215">
        <f t="shared" si="8"/>
        <v>387</v>
      </c>
      <c r="G31" s="225">
        <v>146</v>
      </c>
      <c r="H31" s="225">
        <v>146</v>
      </c>
      <c r="I31" s="225">
        <v>56</v>
      </c>
      <c r="J31" s="225">
        <v>24</v>
      </c>
      <c r="K31" s="225">
        <v>11</v>
      </c>
      <c r="L31" s="225">
        <v>3</v>
      </c>
      <c r="M31" s="225">
        <v>1</v>
      </c>
      <c r="N31" s="226">
        <v>2</v>
      </c>
      <c r="O31" s="259">
        <v>473</v>
      </c>
      <c r="P31" s="338">
        <v>471</v>
      </c>
      <c r="Q31" s="338">
        <v>177</v>
      </c>
      <c r="R31" s="338">
        <v>169</v>
      </c>
      <c r="S31" s="338">
        <v>67</v>
      </c>
      <c r="T31" s="338">
        <v>41</v>
      </c>
      <c r="U31" s="338">
        <v>12</v>
      </c>
      <c r="V31" s="338">
        <v>4</v>
      </c>
      <c r="W31" s="343">
        <v>1</v>
      </c>
      <c r="X31" s="343">
        <v>2</v>
      </c>
      <c r="Y31" s="346">
        <f t="shared" si="2"/>
        <v>-84</v>
      </c>
      <c r="Z31" s="346">
        <f t="shared" si="2"/>
        <v>-84</v>
      </c>
      <c r="AA31" s="346">
        <f t="shared" si="3"/>
        <v>0</v>
      </c>
      <c r="AB31" s="215">
        <f t="shared" si="4"/>
        <v>791</v>
      </c>
      <c r="AC31" s="410">
        <v>782</v>
      </c>
      <c r="AD31" s="341">
        <v>9</v>
      </c>
      <c r="AE31" s="338">
        <v>978</v>
      </c>
      <c r="AF31" s="338">
        <v>971</v>
      </c>
      <c r="AG31" s="343">
        <v>7</v>
      </c>
      <c r="AH31" s="346">
        <f t="shared" si="5"/>
        <v>-187</v>
      </c>
      <c r="AI31" s="340">
        <f t="shared" si="5"/>
        <v>-189</v>
      </c>
      <c r="AJ31" s="346">
        <f t="shared" si="5"/>
        <v>2</v>
      </c>
      <c r="AK31" s="352">
        <f t="shared" si="6"/>
        <v>2.0206718346253232</v>
      </c>
      <c r="AL31" s="353">
        <v>2.061571125265393</v>
      </c>
      <c r="AM31" s="344">
        <f t="shared" si="7"/>
        <v>-4.0899290640069808E-2</v>
      </c>
      <c r="AN31" s="443"/>
    </row>
    <row r="32" spans="1:40" ht="15" customHeight="1">
      <c r="A32" s="214"/>
      <c r="B32" s="214"/>
      <c r="C32" s="214" t="s">
        <v>5</v>
      </c>
      <c r="E32" s="219">
        <f t="shared" si="1"/>
        <v>432</v>
      </c>
      <c r="F32" s="215">
        <f t="shared" si="8"/>
        <v>430</v>
      </c>
      <c r="G32" s="225">
        <v>151</v>
      </c>
      <c r="H32" s="225">
        <v>161</v>
      </c>
      <c r="I32" s="225">
        <v>74</v>
      </c>
      <c r="J32" s="225">
        <v>33</v>
      </c>
      <c r="K32" s="225">
        <v>5</v>
      </c>
      <c r="L32" s="225">
        <v>5</v>
      </c>
      <c r="M32" s="225">
        <v>1</v>
      </c>
      <c r="N32" s="226">
        <v>2</v>
      </c>
      <c r="O32" s="259">
        <v>483</v>
      </c>
      <c r="P32" s="338">
        <v>481</v>
      </c>
      <c r="Q32" s="338">
        <v>160</v>
      </c>
      <c r="R32" s="338">
        <v>188</v>
      </c>
      <c r="S32" s="338">
        <v>78</v>
      </c>
      <c r="T32" s="338">
        <v>41</v>
      </c>
      <c r="U32" s="338">
        <v>10</v>
      </c>
      <c r="V32" s="338">
        <v>2</v>
      </c>
      <c r="W32" s="343">
        <v>2</v>
      </c>
      <c r="X32" s="343">
        <v>2</v>
      </c>
      <c r="Y32" s="346">
        <f t="shared" si="2"/>
        <v>-51</v>
      </c>
      <c r="Z32" s="346">
        <f t="shared" si="2"/>
        <v>-51</v>
      </c>
      <c r="AA32" s="346">
        <f t="shared" si="3"/>
        <v>0</v>
      </c>
      <c r="AB32" s="215">
        <f t="shared" si="4"/>
        <v>934</v>
      </c>
      <c r="AC32" s="410">
        <v>889</v>
      </c>
      <c r="AD32" s="341">
        <v>45</v>
      </c>
      <c r="AE32" s="338">
        <v>1055</v>
      </c>
      <c r="AF32" s="338">
        <v>1010</v>
      </c>
      <c r="AG32" s="338">
        <v>45</v>
      </c>
      <c r="AH32" s="346">
        <f t="shared" si="5"/>
        <v>-121</v>
      </c>
      <c r="AI32" s="340">
        <f t="shared" si="5"/>
        <v>-121</v>
      </c>
      <c r="AJ32" s="340">
        <f t="shared" si="5"/>
        <v>0</v>
      </c>
      <c r="AK32" s="352">
        <f t="shared" si="6"/>
        <v>2.0674418604651161</v>
      </c>
      <c r="AL32" s="353">
        <v>2.0997920997920998</v>
      </c>
      <c r="AM32" s="344">
        <f t="shared" si="7"/>
        <v>-3.2350239326983665E-2</v>
      </c>
      <c r="AN32" s="443"/>
    </row>
    <row r="33" spans="1:40" ht="15" customHeight="1">
      <c r="A33" s="214"/>
      <c r="B33" s="214"/>
      <c r="C33" s="214" t="s">
        <v>6</v>
      </c>
      <c r="E33" s="219">
        <f t="shared" si="1"/>
        <v>546</v>
      </c>
      <c r="F33" s="215">
        <f t="shared" si="8"/>
        <v>537</v>
      </c>
      <c r="G33" s="225">
        <v>224</v>
      </c>
      <c r="H33" s="225">
        <v>190</v>
      </c>
      <c r="I33" s="225">
        <v>72</v>
      </c>
      <c r="J33" s="225">
        <v>43</v>
      </c>
      <c r="K33" s="225">
        <v>6</v>
      </c>
      <c r="L33" s="225">
        <v>1</v>
      </c>
      <c r="M33" s="225">
        <v>1</v>
      </c>
      <c r="N33" s="226">
        <v>9</v>
      </c>
      <c r="O33" s="259">
        <v>569</v>
      </c>
      <c r="P33" s="338">
        <v>559</v>
      </c>
      <c r="Q33" s="338">
        <v>200</v>
      </c>
      <c r="R33" s="338">
        <v>201</v>
      </c>
      <c r="S33" s="338">
        <v>91</v>
      </c>
      <c r="T33" s="338">
        <v>54</v>
      </c>
      <c r="U33" s="338">
        <v>9</v>
      </c>
      <c r="V33" s="338">
        <v>4</v>
      </c>
      <c r="W33" s="343" t="s">
        <v>313</v>
      </c>
      <c r="X33" s="343">
        <v>10</v>
      </c>
      <c r="Y33" s="346">
        <f t="shared" si="2"/>
        <v>-23</v>
      </c>
      <c r="Z33" s="346">
        <f t="shared" si="2"/>
        <v>-22</v>
      </c>
      <c r="AA33" s="346">
        <f t="shared" si="3"/>
        <v>-1</v>
      </c>
      <c r="AB33" s="215">
        <f t="shared" si="4"/>
        <v>1345</v>
      </c>
      <c r="AC33" s="410">
        <v>1035</v>
      </c>
      <c r="AD33" s="341">
        <v>310</v>
      </c>
      <c r="AE33" s="338">
        <v>1609</v>
      </c>
      <c r="AF33" s="338">
        <v>1160</v>
      </c>
      <c r="AG33" s="338">
        <v>449</v>
      </c>
      <c r="AH33" s="346">
        <f t="shared" si="5"/>
        <v>-264</v>
      </c>
      <c r="AI33" s="340">
        <f t="shared" si="5"/>
        <v>-125</v>
      </c>
      <c r="AJ33" s="340">
        <f t="shared" si="5"/>
        <v>-139</v>
      </c>
      <c r="AK33" s="352">
        <f t="shared" si="6"/>
        <v>1.9273743016759777</v>
      </c>
      <c r="AL33" s="353">
        <v>2.0751341681574238</v>
      </c>
      <c r="AM33" s="344">
        <f t="shared" si="7"/>
        <v>-0.14775986648144612</v>
      </c>
      <c r="AN33" s="443"/>
    </row>
    <row r="34" spans="1:40" ht="15" customHeight="1">
      <c r="A34" s="214"/>
      <c r="B34" s="214"/>
      <c r="C34" s="214" t="s">
        <v>10</v>
      </c>
      <c r="E34" s="219">
        <f t="shared" si="1"/>
        <v>520</v>
      </c>
      <c r="F34" s="215">
        <f t="shared" si="8"/>
        <v>517</v>
      </c>
      <c r="G34" s="225">
        <v>187</v>
      </c>
      <c r="H34" s="225">
        <v>174</v>
      </c>
      <c r="I34" s="225">
        <v>81</v>
      </c>
      <c r="J34" s="225">
        <v>56</v>
      </c>
      <c r="K34" s="225">
        <v>13</v>
      </c>
      <c r="L34" s="225">
        <v>4</v>
      </c>
      <c r="M34" s="225">
        <v>2</v>
      </c>
      <c r="N34" s="226">
        <v>3</v>
      </c>
      <c r="O34" s="259">
        <v>605</v>
      </c>
      <c r="P34" s="338">
        <v>602</v>
      </c>
      <c r="Q34" s="338">
        <v>201</v>
      </c>
      <c r="R34" s="338">
        <v>212</v>
      </c>
      <c r="S34" s="338">
        <v>105</v>
      </c>
      <c r="T34" s="338">
        <v>63</v>
      </c>
      <c r="U34" s="338">
        <v>13</v>
      </c>
      <c r="V34" s="338">
        <v>7</v>
      </c>
      <c r="W34" s="343">
        <v>1</v>
      </c>
      <c r="X34" s="343">
        <v>3</v>
      </c>
      <c r="Y34" s="346">
        <f t="shared" si="2"/>
        <v>-85</v>
      </c>
      <c r="Z34" s="346">
        <f t="shared" si="2"/>
        <v>-85</v>
      </c>
      <c r="AA34" s="346">
        <f t="shared" si="3"/>
        <v>0</v>
      </c>
      <c r="AB34" s="215">
        <f t="shared" si="4"/>
        <v>1117</v>
      </c>
      <c r="AC34" s="410">
        <v>1105</v>
      </c>
      <c r="AD34" s="341">
        <v>12</v>
      </c>
      <c r="AE34" s="338">
        <v>1318</v>
      </c>
      <c r="AF34" s="338">
        <v>1306</v>
      </c>
      <c r="AG34" s="338">
        <v>12</v>
      </c>
      <c r="AH34" s="346">
        <f t="shared" si="5"/>
        <v>-201</v>
      </c>
      <c r="AI34" s="340">
        <f t="shared" si="5"/>
        <v>-201</v>
      </c>
      <c r="AJ34" s="340">
        <f t="shared" si="5"/>
        <v>0</v>
      </c>
      <c r="AK34" s="352">
        <f t="shared" si="6"/>
        <v>2.137330754352031</v>
      </c>
      <c r="AL34" s="353">
        <v>2.169435215946844</v>
      </c>
      <c r="AM34" s="344">
        <f t="shared" si="7"/>
        <v>-3.210446159481295E-2</v>
      </c>
      <c r="AN34" s="443"/>
    </row>
    <row r="35" spans="1:40" ht="15" customHeight="1">
      <c r="A35" s="214"/>
      <c r="B35" s="214"/>
      <c r="C35" s="214" t="s">
        <v>11</v>
      </c>
      <c r="E35" s="219">
        <f t="shared" si="1"/>
        <v>497</v>
      </c>
      <c r="F35" s="215">
        <f t="shared" si="8"/>
        <v>490</v>
      </c>
      <c r="G35" s="225">
        <v>160</v>
      </c>
      <c r="H35" s="225">
        <v>198</v>
      </c>
      <c r="I35" s="225">
        <v>83</v>
      </c>
      <c r="J35" s="225">
        <v>39</v>
      </c>
      <c r="K35" s="225">
        <v>7</v>
      </c>
      <c r="L35" s="225">
        <v>2</v>
      </c>
      <c r="M35" s="225">
        <v>1</v>
      </c>
      <c r="N35" s="226">
        <v>7</v>
      </c>
      <c r="O35" s="259">
        <v>570</v>
      </c>
      <c r="P35" s="338">
        <v>563</v>
      </c>
      <c r="Q35" s="338">
        <v>179</v>
      </c>
      <c r="R35" s="338">
        <v>206</v>
      </c>
      <c r="S35" s="338">
        <v>102</v>
      </c>
      <c r="T35" s="338">
        <v>58</v>
      </c>
      <c r="U35" s="338">
        <v>12</v>
      </c>
      <c r="V35" s="338">
        <v>5</v>
      </c>
      <c r="W35" s="343">
        <v>1</v>
      </c>
      <c r="X35" s="343">
        <v>7</v>
      </c>
      <c r="Y35" s="346">
        <f t="shared" si="2"/>
        <v>-73</v>
      </c>
      <c r="Z35" s="346">
        <f t="shared" si="2"/>
        <v>-73</v>
      </c>
      <c r="AA35" s="346">
        <f t="shared" si="3"/>
        <v>0</v>
      </c>
      <c r="AB35" s="215">
        <f t="shared" si="4"/>
        <v>1143</v>
      </c>
      <c r="AC35" s="410">
        <v>1015</v>
      </c>
      <c r="AD35" s="341">
        <v>128</v>
      </c>
      <c r="AE35" s="338">
        <v>1350</v>
      </c>
      <c r="AF35" s="338">
        <v>1226</v>
      </c>
      <c r="AG35" s="338">
        <v>124</v>
      </c>
      <c r="AH35" s="346">
        <f t="shared" si="5"/>
        <v>-207</v>
      </c>
      <c r="AI35" s="340">
        <f t="shared" si="5"/>
        <v>-211</v>
      </c>
      <c r="AJ35" s="340">
        <f t="shared" si="5"/>
        <v>4</v>
      </c>
      <c r="AK35" s="352">
        <f t="shared" si="6"/>
        <v>2.0714285714285716</v>
      </c>
      <c r="AL35" s="353">
        <v>2.1776198934280639</v>
      </c>
      <c r="AM35" s="344">
        <f t="shared" si="7"/>
        <v>-0.10619132199949233</v>
      </c>
      <c r="AN35" s="443"/>
    </row>
    <row r="36" spans="1:40" ht="15" customHeight="1">
      <c r="A36" s="214"/>
      <c r="B36" s="214" t="s">
        <v>14</v>
      </c>
      <c r="C36" s="214"/>
      <c r="E36" s="219">
        <f t="shared" si="1"/>
        <v>1548</v>
      </c>
      <c r="F36" s="215">
        <f t="shared" si="8"/>
        <v>1543</v>
      </c>
      <c r="G36" s="225">
        <v>356</v>
      </c>
      <c r="H36" s="225">
        <v>643</v>
      </c>
      <c r="I36" s="225">
        <v>301</v>
      </c>
      <c r="J36" s="225">
        <v>164</v>
      </c>
      <c r="K36" s="225">
        <v>55</v>
      </c>
      <c r="L36" s="225">
        <v>15</v>
      </c>
      <c r="M36" s="225">
        <v>9</v>
      </c>
      <c r="N36" s="226">
        <v>5</v>
      </c>
      <c r="O36" s="259">
        <v>1645</v>
      </c>
      <c r="P36" s="338">
        <v>1638</v>
      </c>
      <c r="Q36" s="338">
        <v>328</v>
      </c>
      <c r="R36" s="338">
        <v>653</v>
      </c>
      <c r="S36" s="338">
        <v>339</v>
      </c>
      <c r="T36" s="338">
        <v>225</v>
      </c>
      <c r="U36" s="338">
        <v>61</v>
      </c>
      <c r="V36" s="338">
        <v>25</v>
      </c>
      <c r="W36" s="343">
        <v>7</v>
      </c>
      <c r="X36" s="343">
        <v>7</v>
      </c>
      <c r="Y36" s="340">
        <f t="shared" si="2"/>
        <v>-97</v>
      </c>
      <c r="Z36" s="346">
        <f t="shared" si="2"/>
        <v>-95</v>
      </c>
      <c r="AA36" s="346">
        <f t="shared" si="3"/>
        <v>-2</v>
      </c>
      <c r="AB36" s="215">
        <f t="shared" si="4"/>
        <v>3684</v>
      </c>
      <c r="AC36" s="410">
        <v>3631</v>
      </c>
      <c r="AD36" s="341">
        <v>53</v>
      </c>
      <c r="AE36" s="338">
        <v>4117</v>
      </c>
      <c r="AF36" s="338">
        <v>4059</v>
      </c>
      <c r="AG36" s="338">
        <v>58</v>
      </c>
      <c r="AH36" s="340">
        <f t="shared" si="5"/>
        <v>-433</v>
      </c>
      <c r="AI36" s="340">
        <f t="shared" si="5"/>
        <v>-428</v>
      </c>
      <c r="AJ36" s="340">
        <f t="shared" si="5"/>
        <v>-5</v>
      </c>
      <c r="AK36" s="352">
        <f t="shared" si="6"/>
        <v>2.3532080362929357</v>
      </c>
      <c r="AL36" s="353">
        <v>2.4780219780219781</v>
      </c>
      <c r="AM36" s="344">
        <f t="shared" si="7"/>
        <v>-0.12481394172904237</v>
      </c>
      <c r="AN36" s="443"/>
    </row>
    <row r="37" spans="1:40" ht="15" customHeight="1">
      <c r="A37" s="214"/>
      <c r="B37" s="214"/>
      <c r="C37" s="214" t="s">
        <v>4</v>
      </c>
      <c r="D37" s="214" t="s">
        <v>590</v>
      </c>
      <c r="E37" s="219" t="str">
        <f t="shared" si="1"/>
        <v>x</v>
      </c>
      <c r="F37" s="215" t="str">
        <f t="shared" si="8"/>
        <v>x</v>
      </c>
      <c r="G37" s="411" t="s">
        <v>337</v>
      </c>
      <c r="H37" s="411" t="s">
        <v>337</v>
      </c>
      <c r="I37" s="411" t="s">
        <v>337</v>
      </c>
      <c r="J37" s="411" t="s">
        <v>337</v>
      </c>
      <c r="K37" s="411" t="s">
        <v>337</v>
      </c>
      <c r="L37" s="411" t="s">
        <v>337</v>
      </c>
      <c r="M37" s="411" t="s">
        <v>337</v>
      </c>
      <c r="N37" s="411" t="s">
        <v>337</v>
      </c>
      <c r="O37" s="259">
        <v>7</v>
      </c>
      <c r="P37" s="338">
        <v>7</v>
      </c>
      <c r="Q37" s="338">
        <v>2</v>
      </c>
      <c r="R37" s="338">
        <v>4</v>
      </c>
      <c r="S37" s="338">
        <v>1</v>
      </c>
      <c r="T37" s="343" t="s">
        <v>313</v>
      </c>
      <c r="U37" s="343" t="s">
        <v>313</v>
      </c>
      <c r="V37" s="343" t="s">
        <v>313</v>
      </c>
      <c r="W37" s="343" t="s">
        <v>313</v>
      </c>
      <c r="X37" s="343" t="s">
        <v>313</v>
      </c>
      <c r="Y37" s="346" t="str">
        <f t="shared" si="2"/>
        <v>x</v>
      </c>
      <c r="Z37" s="346" t="str">
        <f t="shared" si="2"/>
        <v>x</v>
      </c>
      <c r="AA37" s="346" t="str">
        <f t="shared" si="3"/>
        <v>x</v>
      </c>
      <c r="AB37" s="215" t="str">
        <f t="shared" si="4"/>
        <v>x</v>
      </c>
      <c r="AC37" s="359" t="s">
        <v>337</v>
      </c>
      <c r="AD37" s="359" t="s">
        <v>337</v>
      </c>
      <c r="AE37" s="338">
        <v>13</v>
      </c>
      <c r="AF37" s="338">
        <v>13</v>
      </c>
      <c r="AG37" s="343" t="s">
        <v>313</v>
      </c>
      <c r="AH37" s="346" t="str">
        <f t="shared" si="5"/>
        <v>x</v>
      </c>
      <c r="AI37" s="340" t="str">
        <f t="shared" si="5"/>
        <v>x</v>
      </c>
      <c r="AJ37" s="346" t="str">
        <f t="shared" si="5"/>
        <v>x</v>
      </c>
      <c r="AK37" s="352" t="str">
        <f t="shared" si="6"/>
        <v>x</v>
      </c>
      <c r="AL37" s="353">
        <v>1.8571428571428572</v>
      </c>
      <c r="AM37" s="344" t="str">
        <f t="shared" si="7"/>
        <v>x</v>
      </c>
      <c r="AN37" s="443" t="s">
        <v>590</v>
      </c>
    </row>
    <row r="38" spans="1:40" ht="15" customHeight="1">
      <c r="A38" s="214"/>
      <c r="B38" s="214"/>
      <c r="C38" s="214" t="s">
        <v>5</v>
      </c>
      <c r="D38" s="214" t="s">
        <v>590</v>
      </c>
      <c r="E38" s="219">
        <f t="shared" si="1"/>
        <v>675</v>
      </c>
      <c r="F38" s="215">
        <f>IF(COUNTIF(G38:M38,"x"),"x",IF(SUM(G38:M38)=0,"-",SUM(G38:M38)))</f>
        <v>673</v>
      </c>
      <c r="G38" s="225">
        <v>144</v>
      </c>
      <c r="H38" s="225">
        <v>258</v>
      </c>
      <c r="I38" s="225">
        <v>145</v>
      </c>
      <c r="J38" s="225">
        <v>84</v>
      </c>
      <c r="K38" s="225">
        <v>29</v>
      </c>
      <c r="L38" s="225">
        <v>11</v>
      </c>
      <c r="M38" s="225">
        <v>2</v>
      </c>
      <c r="N38" s="226">
        <v>2</v>
      </c>
      <c r="O38" s="259">
        <v>697</v>
      </c>
      <c r="P38" s="338">
        <v>695</v>
      </c>
      <c r="Q38" s="338">
        <v>142</v>
      </c>
      <c r="R38" s="338">
        <v>235</v>
      </c>
      <c r="S38" s="338">
        <v>157</v>
      </c>
      <c r="T38" s="338">
        <v>109</v>
      </c>
      <c r="U38" s="338">
        <v>39</v>
      </c>
      <c r="V38" s="338">
        <v>10</v>
      </c>
      <c r="W38" s="338">
        <v>3</v>
      </c>
      <c r="X38" s="338">
        <v>2</v>
      </c>
      <c r="Y38" s="346">
        <f t="shared" si="2"/>
        <v>-22</v>
      </c>
      <c r="Z38" s="346">
        <f t="shared" si="2"/>
        <v>-22</v>
      </c>
      <c r="AA38" s="346">
        <f t="shared" si="3"/>
        <v>0</v>
      </c>
      <c r="AB38" s="215">
        <f t="shared" si="4"/>
        <v>1698</v>
      </c>
      <c r="AC38" s="410">
        <v>1656</v>
      </c>
      <c r="AD38" s="341">
        <v>42</v>
      </c>
      <c r="AE38" s="338">
        <v>1840</v>
      </c>
      <c r="AF38" s="338">
        <v>1798</v>
      </c>
      <c r="AG38" s="338">
        <v>42</v>
      </c>
      <c r="AH38" s="346">
        <f t="shared" si="5"/>
        <v>-142</v>
      </c>
      <c r="AI38" s="340">
        <f t="shared" si="5"/>
        <v>-142</v>
      </c>
      <c r="AJ38" s="340">
        <f t="shared" si="5"/>
        <v>0</v>
      </c>
      <c r="AK38" s="352">
        <f t="shared" si="6"/>
        <v>2.460624071322437</v>
      </c>
      <c r="AL38" s="353">
        <v>2.5870503597122303</v>
      </c>
      <c r="AM38" s="344">
        <f t="shared" si="7"/>
        <v>-0.12642628838979331</v>
      </c>
      <c r="AN38" s="443" t="s">
        <v>590</v>
      </c>
    </row>
    <row r="39" spans="1:40" ht="15" customHeight="1">
      <c r="A39" s="214"/>
      <c r="B39" s="214"/>
      <c r="C39" s="214" t="s">
        <v>6</v>
      </c>
      <c r="E39" s="219">
        <f t="shared" si="1"/>
        <v>403</v>
      </c>
      <c r="F39" s="215">
        <f t="shared" si="8"/>
        <v>401</v>
      </c>
      <c r="G39" s="225">
        <v>97</v>
      </c>
      <c r="H39" s="225">
        <v>174</v>
      </c>
      <c r="I39" s="225">
        <v>79</v>
      </c>
      <c r="J39" s="225">
        <v>37</v>
      </c>
      <c r="K39" s="225">
        <v>11</v>
      </c>
      <c r="L39" s="225" t="s">
        <v>313</v>
      </c>
      <c r="M39" s="225">
        <v>3</v>
      </c>
      <c r="N39" s="226">
        <v>2</v>
      </c>
      <c r="O39" s="259">
        <v>426</v>
      </c>
      <c r="P39" s="338">
        <v>424</v>
      </c>
      <c r="Q39" s="338">
        <v>75</v>
      </c>
      <c r="R39" s="338">
        <v>185</v>
      </c>
      <c r="S39" s="338">
        <v>81</v>
      </c>
      <c r="T39" s="338">
        <v>65</v>
      </c>
      <c r="U39" s="338">
        <v>10</v>
      </c>
      <c r="V39" s="338">
        <v>6</v>
      </c>
      <c r="W39" s="338">
        <v>2</v>
      </c>
      <c r="X39" s="338">
        <v>2</v>
      </c>
      <c r="Y39" s="346">
        <f t="shared" si="2"/>
        <v>-23</v>
      </c>
      <c r="Z39" s="346">
        <f t="shared" si="2"/>
        <v>-23</v>
      </c>
      <c r="AA39" s="346">
        <f t="shared" si="3"/>
        <v>0</v>
      </c>
      <c r="AB39" s="215">
        <f t="shared" si="4"/>
        <v>914</v>
      </c>
      <c r="AC39" s="410">
        <v>906</v>
      </c>
      <c r="AD39" s="341">
        <v>8</v>
      </c>
      <c r="AE39" s="338">
        <v>1058</v>
      </c>
      <c r="AF39" s="338">
        <v>1049</v>
      </c>
      <c r="AG39" s="338">
        <v>9</v>
      </c>
      <c r="AH39" s="346">
        <f t="shared" si="5"/>
        <v>-144</v>
      </c>
      <c r="AI39" s="340">
        <f t="shared" si="5"/>
        <v>-143</v>
      </c>
      <c r="AJ39" s="340">
        <f t="shared" si="5"/>
        <v>-1</v>
      </c>
      <c r="AK39" s="352">
        <f t="shared" si="6"/>
        <v>2.2593516209476308</v>
      </c>
      <c r="AL39" s="353">
        <v>2.4740566037735849</v>
      </c>
      <c r="AM39" s="344">
        <f t="shared" si="7"/>
        <v>-0.21470498282595418</v>
      </c>
      <c r="AN39" s="443"/>
    </row>
    <row r="40" spans="1:40" ht="15" customHeight="1">
      <c r="A40" s="214"/>
      <c r="B40" s="214"/>
      <c r="C40" s="214" t="s">
        <v>10</v>
      </c>
      <c r="E40" s="219">
        <f t="shared" si="1"/>
        <v>470</v>
      </c>
      <c r="F40" s="215">
        <f t="shared" si="8"/>
        <v>469</v>
      </c>
      <c r="G40" s="225">
        <v>115</v>
      </c>
      <c r="H40" s="225">
        <v>211</v>
      </c>
      <c r="I40" s="225">
        <v>77</v>
      </c>
      <c r="J40" s="225">
        <v>43</v>
      </c>
      <c r="K40" s="225">
        <v>15</v>
      </c>
      <c r="L40" s="225">
        <v>4</v>
      </c>
      <c r="M40" s="225">
        <v>4</v>
      </c>
      <c r="N40" s="226">
        <v>1</v>
      </c>
      <c r="O40" s="259">
        <v>515</v>
      </c>
      <c r="P40" s="338">
        <v>512</v>
      </c>
      <c r="Q40" s="338">
        <v>109</v>
      </c>
      <c r="R40" s="338">
        <v>229</v>
      </c>
      <c r="S40" s="338">
        <v>100</v>
      </c>
      <c r="T40" s="338">
        <v>51</v>
      </c>
      <c r="U40" s="338">
        <v>12</v>
      </c>
      <c r="V40" s="338">
        <v>9</v>
      </c>
      <c r="W40" s="338">
        <v>2</v>
      </c>
      <c r="X40" s="338">
        <v>3</v>
      </c>
      <c r="Y40" s="346">
        <f t="shared" si="2"/>
        <v>-45</v>
      </c>
      <c r="Z40" s="346">
        <f t="shared" si="2"/>
        <v>-43</v>
      </c>
      <c r="AA40" s="346">
        <f t="shared" si="3"/>
        <v>-2</v>
      </c>
      <c r="AB40" s="215">
        <f t="shared" si="4"/>
        <v>1072</v>
      </c>
      <c r="AC40" s="410">
        <v>1069</v>
      </c>
      <c r="AD40" s="341">
        <v>3</v>
      </c>
      <c r="AE40" s="338">
        <v>1206</v>
      </c>
      <c r="AF40" s="338">
        <v>1199</v>
      </c>
      <c r="AG40" s="338">
        <v>7</v>
      </c>
      <c r="AH40" s="346">
        <f t="shared" si="5"/>
        <v>-134</v>
      </c>
      <c r="AI40" s="340">
        <f t="shared" si="5"/>
        <v>-130</v>
      </c>
      <c r="AJ40" s="340">
        <f t="shared" si="5"/>
        <v>-4</v>
      </c>
      <c r="AK40" s="352">
        <f t="shared" si="6"/>
        <v>2.2793176972281448</v>
      </c>
      <c r="AL40" s="353">
        <v>2.341796875</v>
      </c>
      <c r="AM40" s="344">
        <f t="shared" si="7"/>
        <v>-6.2479177771855188E-2</v>
      </c>
      <c r="AN40" s="443"/>
    </row>
    <row r="41" spans="1:40" ht="15" customHeight="1">
      <c r="A41" s="214"/>
      <c r="B41" s="214" t="s">
        <v>15</v>
      </c>
      <c r="C41" s="214"/>
      <c r="E41" s="219">
        <f t="shared" si="1"/>
        <v>299</v>
      </c>
      <c r="F41" s="215">
        <f t="shared" si="8"/>
        <v>295</v>
      </c>
      <c r="G41" s="225">
        <v>101</v>
      </c>
      <c r="H41" s="225">
        <v>113</v>
      </c>
      <c r="I41" s="225">
        <v>54</v>
      </c>
      <c r="J41" s="225">
        <v>20</v>
      </c>
      <c r="K41" s="225">
        <v>6</v>
      </c>
      <c r="L41" s="225">
        <v>1</v>
      </c>
      <c r="M41" s="225" t="s">
        <v>313</v>
      </c>
      <c r="N41" s="226">
        <v>4</v>
      </c>
      <c r="O41" s="259">
        <v>326</v>
      </c>
      <c r="P41" s="338">
        <v>322</v>
      </c>
      <c r="Q41" s="338">
        <v>107</v>
      </c>
      <c r="R41" s="338">
        <v>120</v>
      </c>
      <c r="S41" s="338">
        <v>59</v>
      </c>
      <c r="T41" s="338">
        <v>24</v>
      </c>
      <c r="U41" s="338">
        <v>10</v>
      </c>
      <c r="V41" s="338">
        <v>1</v>
      </c>
      <c r="W41" s="338">
        <v>1</v>
      </c>
      <c r="X41" s="343">
        <v>4</v>
      </c>
      <c r="Y41" s="340">
        <f t="shared" si="2"/>
        <v>-27</v>
      </c>
      <c r="Z41" s="346">
        <f t="shared" si="2"/>
        <v>-27</v>
      </c>
      <c r="AA41" s="346">
        <f t="shared" si="3"/>
        <v>0</v>
      </c>
      <c r="AB41" s="215">
        <f t="shared" si="4"/>
        <v>640</v>
      </c>
      <c r="AC41" s="410">
        <v>605</v>
      </c>
      <c r="AD41" s="341">
        <v>35</v>
      </c>
      <c r="AE41" s="338">
        <v>713</v>
      </c>
      <c r="AF41" s="338">
        <v>683</v>
      </c>
      <c r="AG41" s="343">
        <v>30</v>
      </c>
      <c r="AH41" s="340">
        <f t="shared" si="5"/>
        <v>-73</v>
      </c>
      <c r="AI41" s="340">
        <f t="shared" si="5"/>
        <v>-78</v>
      </c>
      <c r="AJ41" s="346">
        <f t="shared" si="5"/>
        <v>5</v>
      </c>
      <c r="AK41" s="352">
        <f t="shared" si="6"/>
        <v>2.0508474576271185</v>
      </c>
      <c r="AL41" s="353">
        <v>2.1211180124223601</v>
      </c>
      <c r="AM41" s="344">
        <f t="shared" si="7"/>
        <v>-7.027055479524158E-2</v>
      </c>
      <c r="AN41" s="443"/>
    </row>
    <row r="42" spans="1:40" ht="15" customHeight="1">
      <c r="A42" s="214"/>
      <c r="B42" s="214"/>
      <c r="C42" s="214" t="s">
        <v>4</v>
      </c>
      <c r="E42" s="219">
        <f t="shared" si="1"/>
        <v>60</v>
      </c>
      <c r="F42" s="215">
        <f t="shared" si="8"/>
        <v>56</v>
      </c>
      <c r="G42" s="225">
        <v>15</v>
      </c>
      <c r="H42" s="225">
        <v>26</v>
      </c>
      <c r="I42" s="225">
        <v>11</v>
      </c>
      <c r="J42" s="225">
        <v>2</v>
      </c>
      <c r="K42" s="225">
        <v>2</v>
      </c>
      <c r="L42" s="225" t="s">
        <v>313</v>
      </c>
      <c r="M42" s="225" t="s">
        <v>313</v>
      </c>
      <c r="N42" s="226">
        <v>4</v>
      </c>
      <c r="O42" s="259">
        <v>57</v>
      </c>
      <c r="P42" s="338">
        <v>54</v>
      </c>
      <c r="Q42" s="338">
        <v>13</v>
      </c>
      <c r="R42" s="338">
        <v>22</v>
      </c>
      <c r="S42" s="338">
        <v>12</v>
      </c>
      <c r="T42" s="338">
        <v>6</v>
      </c>
      <c r="U42" s="338">
        <v>1</v>
      </c>
      <c r="V42" s="343" t="s">
        <v>313</v>
      </c>
      <c r="W42" s="343" t="s">
        <v>313</v>
      </c>
      <c r="X42" s="343">
        <v>3</v>
      </c>
      <c r="Y42" s="346">
        <f t="shared" si="2"/>
        <v>3</v>
      </c>
      <c r="Z42" s="346">
        <f t="shared" si="2"/>
        <v>2</v>
      </c>
      <c r="AA42" s="346">
        <f t="shared" si="3"/>
        <v>1</v>
      </c>
      <c r="AB42" s="215">
        <f t="shared" si="4"/>
        <v>153</v>
      </c>
      <c r="AC42" s="410">
        <v>118</v>
      </c>
      <c r="AD42" s="341">
        <v>35</v>
      </c>
      <c r="AE42" s="338">
        <v>149</v>
      </c>
      <c r="AF42" s="338">
        <v>122</v>
      </c>
      <c r="AG42" s="343">
        <v>27</v>
      </c>
      <c r="AH42" s="346">
        <f t="shared" si="5"/>
        <v>4</v>
      </c>
      <c r="AI42" s="340">
        <f t="shared" si="5"/>
        <v>-4</v>
      </c>
      <c r="AJ42" s="346">
        <f t="shared" si="5"/>
        <v>8</v>
      </c>
      <c r="AK42" s="352">
        <f t="shared" si="6"/>
        <v>2.1071428571428572</v>
      </c>
      <c r="AL42" s="353">
        <v>2.2592592592592591</v>
      </c>
      <c r="AM42" s="344">
        <f t="shared" si="7"/>
        <v>-0.15211640211640187</v>
      </c>
      <c r="AN42" s="443"/>
    </row>
    <row r="43" spans="1:40" ht="15" customHeight="1">
      <c r="A43" s="214"/>
      <c r="B43" s="214"/>
      <c r="C43" s="214" t="s">
        <v>5</v>
      </c>
      <c r="E43" s="219">
        <f t="shared" si="1"/>
        <v>137</v>
      </c>
      <c r="F43" s="215">
        <f t="shared" si="8"/>
        <v>137</v>
      </c>
      <c r="G43" s="225">
        <v>55</v>
      </c>
      <c r="H43" s="225">
        <v>43</v>
      </c>
      <c r="I43" s="225">
        <v>27</v>
      </c>
      <c r="J43" s="225">
        <v>10</v>
      </c>
      <c r="K43" s="225">
        <v>2</v>
      </c>
      <c r="L43" s="225" t="s">
        <v>313</v>
      </c>
      <c r="M43" s="225" t="s">
        <v>313</v>
      </c>
      <c r="N43" s="226" t="s">
        <v>313</v>
      </c>
      <c r="O43" s="259">
        <v>147</v>
      </c>
      <c r="P43" s="338">
        <v>147</v>
      </c>
      <c r="Q43" s="338">
        <v>54</v>
      </c>
      <c r="R43" s="338">
        <v>52</v>
      </c>
      <c r="S43" s="338">
        <v>27</v>
      </c>
      <c r="T43" s="338">
        <v>11</v>
      </c>
      <c r="U43" s="338">
        <v>3</v>
      </c>
      <c r="V43" s="343" t="s">
        <v>313</v>
      </c>
      <c r="W43" s="343" t="s">
        <v>313</v>
      </c>
      <c r="X43" s="343" t="s">
        <v>313</v>
      </c>
      <c r="Y43" s="346">
        <f t="shared" si="2"/>
        <v>-10</v>
      </c>
      <c r="Z43" s="346">
        <f t="shared" si="2"/>
        <v>-10</v>
      </c>
      <c r="AA43" s="346" t="str">
        <f t="shared" si="3"/>
        <v>-</v>
      </c>
      <c r="AB43" s="215">
        <f t="shared" si="4"/>
        <v>272</v>
      </c>
      <c r="AC43" s="410">
        <v>272</v>
      </c>
      <c r="AD43" s="342" t="s">
        <v>313</v>
      </c>
      <c r="AE43" s="338">
        <v>298</v>
      </c>
      <c r="AF43" s="338">
        <v>298</v>
      </c>
      <c r="AG43" s="343" t="s">
        <v>313</v>
      </c>
      <c r="AH43" s="346">
        <f t="shared" si="5"/>
        <v>-26</v>
      </c>
      <c r="AI43" s="340">
        <f t="shared" si="5"/>
        <v>-26</v>
      </c>
      <c r="AJ43" s="346" t="str">
        <f t="shared" si="5"/>
        <v>-</v>
      </c>
      <c r="AK43" s="352">
        <f t="shared" si="6"/>
        <v>1.9854014598540146</v>
      </c>
      <c r="AL43" s="353">
        <v>2.0272108843537415</v>
      </c>
      <c r="AM43" s="344">
        <f t="shared" si="7"/>
        <v>-4.180942449972691E-2</v>
      </c>
      <c r="AN43" s="443"/>
    </row>
    <row r="44" spans="1:40" ht="15" customHeight="1">
      <c r="A44" s="214"/>
      <c r="B44" s="214"/>
      <c r="C44" s="214" t="s">
        <v>6</v>
      </c>
      <c r="E44" s="219">
        <f t="shared" si="1"/>
        <v>102</v>
      </c>
      <c r="F44" s="215">
        <f t="shared" si="8"/>
        <v>102</v>
      </c>
      <c r="G44" s="225">
        <v>31</v>
      </c>
      <c r="H44" s="225">
        <v>44</v>
      </c>
      <c r="I44" s="225">
        <v>16</v>
      </c>
      <c r="J44" s="225">
        <v>8</v>
      </c>
      <c r="K44" s="225">
        <v>2</v>
      </c>
      <c r="L44" s="225">
        <v>1</v>
      </c>
      <c r="M44" s="225" t="s">
        <v>313</v>
      </c>
      <c r="N44" s="226" t="s">
        <v>313</v>
      </c>
      <c r="O44" s="259">
        <v>122</v>
      </c>
      <c r="P44" s="338">
        <v>121</v>
      </c>
      <c r="Q44" s="338">
        <v>40</v>
      </c>
      <c r="R44" s="338">
        <v>46</v>
      </c>
      <c r="S44" s="338">
        <v>20</v>
      </c>
      <c r="T44" s="338">
        <v>7</v>
      </c>
      <c r="U44" s="338">
        <v>6</v>
      </c>
      <c r="V44" s="338">
        <v>1</v>
      </c>
      <c r="W44" s="338">
        <v>1</v>
      </c>
      <c r="X44" s="343">
        <v>1</v>
      </c>
      <c r="Y44" s="346">
        <f t="shared" si="2"/>
        <v>-20</v>
      </c>
      <c r="Z44" s="346">
        <f t="shared" si="2"/>
        <v>-19</v>
      </c>
      <c r="AA44" s="346">
        <f t="shared" si="3"/>
        <v>-1</v>
      </c>
      <c r="AB44" s="215">
        <f t="shared" si="4"/>
        <v>215</v>
      </c>
      <c r="AC44" s="410">
        <v>215</v>
      </c>
      <c r="AD44" s="341" t="s">
        <v>313</v>
      </c>
      <c r="AE44" s="338">
        <v>266</v>
      </c>
      <c r="AF44" s="338">
        <v>263</v>
      </c>
      <c r="AG44" s="343">
        <v>3</v>
      </c>
      <c r="AH44" s="346">
        <f t="shared" si="5"/>
        <v>-51</v>
      </c>
      <c r="AI44" s="340">
        <f t="shared" si="5"/>
        <v>-48</v>
      </c>
      <c r="AJ44" s="346">
        <f t="shared" si="5"/>
        <v>-3</v>
      </c>
      <c r="AK44" s="352">
        <f t="shared" si="6"/>
        <v>2.107843137254902</v>
      </c>
      <c r="AL44" s="353">
        <v>2.1735537190082646</v>
      </c>
      <c r="AM44" s="344">
        <f t="shared" si="7"/>
        <v>-6.5710581753362529E-2</v>
      </c>
      <c r="AN44" s="443"/>
    </row>
    <row r="45" spans="1:40" ht="15" customHeight="1">
      <c r="A45" s="214"/>
      <c r="B45" s="214" t="s">
        <v>16</v>
      </c>
      <c r="C45" s="214"/>
      <c r="E45" s="219">
        <f t="shared" si="1"/>
        <v>431</v>
      </c>
      <c r="F45" s="215">
        <f t="shared" si="8"/>
        <v>430</v>
      </c>
      <c r="G45" s="225">
        <v>151</v>
      </c>
      <c r="H45" s="225">
        <v>165</v>
      </c>
      <c r="I45" s="225">
        <v>74</v>
      </c>
      <c r="J45" s="225">
        <v>28</v>
      </c>
      <c r="K45" s="225">
        <v>9</v>
      </c>
      <c r="L45" s="225">
        <v>2</v>
      </c>
      <c r="M45" s="225">
        <v>1</v>
      </c>
      <c r="N45" s="226">
        <v>1</v>
      </c>
      <c r="O45" s="259">
        <v>499</v>
      </c>
      <c r="P45" s="338">
        <v>497</v>
      </c>
      <c r="Q45" s="338">
        <v>160</v>
      </c>
      <c r="R45" s="338">
        <v>185</v>
      </c>
      <c r="S45" s="338">
        <v>96</v>
      </c>
      <c r="T45" s="338">
        <v>43</v>
      </c>
      <c r="U45" s="338">
        <v>11</v>
      </c>
      <c r="V45" s="338">
        <v>2</v>
      </c>
      <c r="W45" s="343" t="s">
        <v>313</v>
      </c>
      <c r="X45" s="338">
        <v>2</v>
      </c>
      <c r="Y45" s="346">
        <f t="shared" si="2"/>
        <v>-68</v>
      </c>
      <c r="Z45" s="346">
        <f t="shared" si="2"/>
        <v>-67</v>
      </c>
      <c r="AA45" s="346">
        <f t="shared" si="3"/>
        <v>-1</v>
      </c>
      <c r="AB45" s="215">
        <f t="shared" si="4"/>
        <v>896</v>
      </c>
      <c r="AC45" s="410">
        <v>879</v>
      </c>
      <c r="AD45" s="341">
        <v>17</v>
      </c>
      <c r="AE45" s="338">
        <v>1076</v>
      </c>
      <c r="AF45" s="338">
        <v>1057</v>
      </c>
      <c r="AG45" s="338">
        <v>19</v>
      </c>
      <c r="AH45" s="340">
        <f t="shared" si="5"/>
        <v>-180</v>
      </c>
      <c r="AI45" s="340">
        <f t="shared" si="5"/>
        <v>-178</v>
      </c>
      <c r="AJ45" s="340">
        <f t="shared" si="5"/>
        <v>-2</v>
      </c>
      <c r="AK45" s="352">
        <f t="shared" si="6"/>
        <v>2.0441860465116277</v>
      </c>
      <c r="AL45" s="353">
        <v>2.1267605633802815</v>
      </c>
      <c r="AM45" s="344">
        <f t="shared" si="7"/>
        <v>-8.2574516868653802E-2</v>
      </c>
      <c r="AN45" s="443"/>
    </row>
    <row r="46" spans="1:40" ht="15" customHeight="1">
      <c r="A46" s="214"/>
      <c r="B46" s="214" t="s">
        <v>17</v>
      </c>
      <c r="C46" s="214"/>
      <c r="E46" s="219">
        <f t="shared" si="1"/>
        <v>666</v>
      </c>
      <c r="F46" s="215">
        <f t="shared" si="8"/>
        <v>666</v>
      </c>
      <c r="G46" s="225">
        <v>262</v>
      </c>
      <c r="H46" s="225">
        <v>230</v>
      </c>
      <c r="I46" s="225">
        <v>108</v>
      </c>
      <c r="J46" s="225">
        <v>39</v>
      </c>
      <c r="K46" s="225">
        <v>16</v>
      </c>
      <c r="L46" s="225">
        <v>9</v>
      </c>
      <c r="M46" s="225">
        <v>2</v>
      </c>
      <c r="N46" s="226" t="s">
        <v>313</v>
      </c>
      <c r="O46" s="259">
        <v>728</v>
      </c>
      <c r="P46" s="338">
        <v>728</v>
      </c>
      <c r="Q46" s="338">
        <v>250</v>
      </c>
      <c r="R46" s="338">
        <v>256</v>
      </c>
      <c r="S46" s="338">
        <v>130</v>
      </c>
      <c r="T46" s="338">
        <v>59</v>
      </c>
      <c r="U46" s="338">
        <v>22</v>
      </c>
      <c r="V46" s="338">
        <v>5</v>
      </c>
      <c r="W46" s="338">
        <v>6</v>
      </c>
      <c r="X46" s="343" t="s">
        <v>313</v>
      </c>
      <c r="Y46" s="346">
        <f t="shared" si="2"/>
        <v>-62</v>
      </c>
      <c r="Z46" s="346">
        <f t="shared" si="2"/>
        <v>-62</v>
      </c>
      <c r="AA46" s="346" t="str">
        <f t="shared" si="3"/>
        <v>-</v>
      </c>
      <c r="AB46" s="215">
        <f t="shared" si="4"/>
        <v>1354</v>
      </c>
      <c r="AC46" s="410">
        <v>1354</v>
      </c>
      <c r="AD46" s="342" t="s">
        <v>313</v>
      </c>
      <c r="AE46" s="338">
        <v>1574</v>
      </c>
      <c r="AF46" s="338">
        <v>1574</v>
      </c>
      <c r="AG46" s="343" t="s">
        <v>313</v>
      </c>
      <c r="AH46" s="340">
        <f t="shared" si="5"/>
        <v>-220</v>
      </c>
      <c r="AI46" s="340">
        <f t="shared" si="5"/>
        <v>-220</v>
      </c>
      <c r="AJ46" s="346" t="str">
        <f t="shared" si="5"/>
        <v>-</v>
      </c>
      <c r="AK46" s="352">
        <f t="shared" si="6"/>
        <v>2.0330330330330328</v>
      </c>
      <c r="AL46" s="353">
        <v>2.162087912087912</v>
      </c>
      <c r="AM46" s="344">
        <f t="shared" si="7"/>
        <v>-0.12905487905487911</v>
      </c>
      <c r="AN46" s="443"/>
    </row>
    <row r="47" spans="1:40" ht="15" customHeight="1">
      <c r="A47" s="214"/>
      <c r="B47" s="214" t="s">
        <v>18</v>
      </c>
      <c r="C47" s="214"/>
      <c r="E47" s="219">
        <f t="shared" si="1"/>
        <v>524</v>
      </c>
      <c r="F47" s="215">
        <f t="shared" si="8"/>
        <v>524</v>
      </c>
      <c r="G47" s="225">
        <v>209</v>
      </c>
      <c r="H47" s="225">
        <v>187</v>
      </c>
      <c r="I47" s="225">
        <v>77</v>
      </c>
      <c r="J47" s="225">
        <v>37</v>
      </c>
      <c r="K47" s="225">
        <v>12</v>
      </c>
      <c r="L47" s="225">
        <v>1</v>
      </c>
      <c r="M47" s="225">
        <v>1</v>
      </c>
      <c r="N47" s="226" t="s">
        <v>313</v>
      </c>
      <c r="O47" s="259">
        <v>550</v>
      </c>
      <c r="P47" s="338">
        <v>550</v>
      </c>
      <c r="Q47" s="338">
        <v>222</v>
      </c>
      <c r="R47" s="338">
        <v>197</v>
      </c>
      <c r="S47" s="338">
        <v>75</v>
      </c>
      <c r="T47" s="338">
        <v>40</v>
      </c>
      <c r="U47" s="338">
        <v>12</v>
      </c>
      <c r="V47" s="338">
        <v>2</v>
      </c>
      <c r="W47" s="338">
        <v>2</v>
      </c>
      <c r="X47" s="343" t="s">
        <v>313</v>
      </c>
      <c r="Y47" s="340">
        <f t="shared" si="2"/>
        <v>-26</v>
      </c>
      <c r="Z47" s="346">
        <f t="shared" si="2"/>
        <v>-26</v>
      </c>
      <c r="AA47" s="346" t="str">
        <f t="shared" si="3"/>
        <v>-</v>
      </c>
      <c r="AB47" s="215">
        <f t="shared" si="4"/>
        <v>1035</v>
      </c>
      <c r="AC47" s="410">
        <v>1035</v>
      </c>
      <c r="AD47" s="342" t="s">
        <v>313</v>
      </c>
      <c r="AE47" s="338">
        <v>1087</v>
      </c>
      <c r="AF47" s="338">
        <v>1087</v>
      </c>
      <c r="AG47" s="343" t="s">
        <v>313</v>
      </c>
      <c r="AH47" s="340">
        <f t="shared" si="5"/>
        <v>-52</v>
      </c>
      <c r="AI47" s="340">
        <f t="shared" si="5"/>
        <v>-52</v>
      </c>
      <c r="AJ47" s="340" t="str">
        <f t="shared" si="5"/>
        <v>-</v>
      </c>
      <c r="AK47" s="352">
        <f t="shared" si="6"/>
        <v>1.9751908396946565</v>
      </c>
      <c r="AL47" s="353">
        <v>1.9763636363636363</v>
      </c>
      <c r="AM47" s="344">
        <f t="shared" si="7"/>
        <v>-1.1727966689798475E-3</v>
      </c>
      <c r="AN47" s="443"/>
    </row>
    <row r="48" spans="1:40" ht="15" customHeight="1">
      <c r="A48" s="214"/>
      <c r="B48" s="214" t="s">
        <v>19</v>
      </c>
      <c r="C48" s="214"/>
      <c r="E48" s="219">
        <f t="shared" si="1"/>
        <v>292</v>
      </c>
      <c r="F48" s="215">
        <f t="shared" si="8"/>
        <v>291</v>
      </c>
      <c r="G48" s="225">
        <v>135</v>
      </c>
      <c r="H48" s="225">
        <v>83</v>
      </c>
      <c r="I48" s="225">
        <v>46</v>
      </c>
      <c r="J48" s="225">
        <v>15</v>
      </c>
      <c r="K48" s="225">
        <v>10</v>
      </c>
      <c r="L48" s="225">
        <v>1</v>
      </c>
      <c r="M48" s="225">
        <v>1</v>
      </c>
      <c r="N48" s="226">
        <v>1</v>
      </c>
      <c r="O48" s="259">
        <v>333</v>
      </c>
      <c r="P48" s="338">
        <v>331</v>
      </c>
      <c r="Q48" s="338">
        <v>145</v>
      </c>
      <c r="R48" s="338">
        <v>110</v>
      </c>
      <c r="S48" s="338">
        <v>46</v>
      </c>
      <c r="T48" s="338">
        <v>17</v>
      </c>
      <c r="U48" s="338">
        <v>9</v>
      </c>
      <c r="V48" s="338">
        <v>2</v>
      </c>
      <c r="W48" s="338">
        <v>2</v>
      </c>
      <c r="X48" s="338">
        <v>2</v>
      </c>
      <c r="Y48" s="340">
        <f t="shared" si="2"/>
        <v>-41</v>
      </c>
      <c r="Z48" s="346">
        <f t="shared" si="2"/>
        <v>-40</v>
      </c>
      <c r="AA48" s="346">
        <f t="shared" si="3"/>
        <v>-1</v>
      </c>
      <c r="AB48" s="215">
        <f t="shared" si="4"/>
        <v>564</v>
      </c>
      <c r="AC48" s="410">
        <v>562</v>
      </c>
      <c r="AD48" s="341">
        <v>2</v>
      </c>
      <c r="AE48" s="338">
        <v>654</v>
      </c>
      <c r="AF48" s="338">
        <v>644</v>
      </c>
      <c r="AG48" s="338">
        <v>10</v>
      </c>
      <c r="AH48" s="340">
        <f t="shared" si="5"/>
        <v>-90</v>
      </c>
      <c r="AI48" s="340">
        <f t="shared" si="5"/>
        <v>-82</v>
      </c>
      <c r="AJ48" s="346">
        <f t="shared" si="5"/>
        <v>-8</v>
      </c>
      <c r="AK48" s="352">
        <f t="shared" si="6"/>
        <v>1.9312714776632303</v>
      </c>
      <c r="AL48" s="353">
        <v>1.945619335347432</v>
      </c>
      <c r="AM48" s="344">
        <f t="shared" si="7"/>
        <v>-1.434785768420177E-2</v>
      </c>
      <c r="AN48" s="443"/>
    </row>
    <row r="49" spans="1:40" ht="15" customHeight="1">
      <c r="A49" s="214"/>
      <c r="B49" s="214" t="s">
        <v>20</v>
      </c>
      <c r="C49" s="214"/>
      <c r="E49" s="219">
        <f t="shared" si="1"/>
        <v>324</v>
      </c>
      <c r="F49" s="215">
        <f t="shared" si="8"/>
        <v>324</v>
      </c>
      <c r="G49" s="225">
        <v>127</v>
      </c>
      <c r="H49" s="225">
        <v>115</v>
      </c>
      <c r="I49" s="225">
        <v>52</v>
      </c>
      <c r="J49" s="225">
        <v>22</v>
      </c>
      <c r="K49" s="225">
        <v>7</v>
      </c>
      <c r="L49" s="225" t="s">
        <v>313</v>
      </c>
      <c r="M49" s="225">
        <v>1</v>
      </c>
      <c r="N49" s="226" t="s">
        <v>313</v>
      </c>
      <c r="O49" s="259">
        <v>337</v>
      </c>
      <c r="P49" s="338">
        <v>337</v>
      </c>
      <c r="Q49" s="338">
        <v>115</v>
      </c>
      <c r="R49" s="338">
        <v>111</v>
      </c>
      <c r="S49" s="338">
        <v>67</v>
      </c>
      <c r="T49" s="338">
        <v>28</v>
      </c>
      <c r="U49" s="338">
        <v>11</v>
      </c>
      <c r="V49" s="338">
        <v>2</v>
      </c>
      <c r="W49" s="338">
        <v>3</v>
      </c>
      <c r="X49" s="343" t="s">
        <v>313</v>
      </c>
      <c r="Y49" s="340">
        <f t="shared" si="2"/>
        <v>-13</v>
      </c>
      <c r="Z49" s="346">
        <f t="shared" si="2"/>
        <v>-13</v>
      </c>
      <c r="AA49" s="346" t="str">
        <f t="shared" si="3"/>
        <v>-</v>
      </c>
      <c r="AB49" s="215">
        <f t="shared" si="4"/>
        <v>643</v>
      </c>
      <c r="AC49" s="410">
        <v>643</v>
      </c>
      <c r="AD49" s="342" t="s">
        <v>313</v>
      </c>
      <c r="AE49" s="338">
        <v>738</v>
      </c>
      <c r="AF49" s="338">
        <v>738</v>
      </c>
      <c r="AG49" s="343" t="s">
        <v>313</v>
      </c>
      <c r="AH49" s="340">
        <f t="shared" si="5"/>
        <v>-95</v>
      </c>
      <c r="AI49" s="340">
        <f t="shared" si="5"/>
        <v>-95</v>
      </c>
      <c r="AJ49" s="346" t="str">
        <f t="shared" si="5"/>
        <v>-</v>
      </c>
      <c r="AK49" s="352">
        <f t="shared" si="6"/>
        <v>1.9845679012345678</v>
      </c>
      <c r="AL49" s="353">
        <v>2.1899109792284865</v>
      </c>
      <c r="AM49" s="344">
        <f t="shared" si="7"/>
        <v>-0.20534307799391871</v>
      </c>
      <c r="AN49" s="443"/>
    </row>
    <row r="50" spans="1:40" ht="15" customHeight="1">
      <c r="A50" s="214"/>
      <c r="B50" s="214" t="s">
        <v>21</v>
      </c>
      <c r="C50" s="214"/>
      <c r="E50" s="219">
        <f t="shared" si="1"/>
        <v>461</v>
      </c>
      <c r="F50" s="215">
        <f t="shared" si="8"/>
        <v>461</v>
      </c>
      <c r="G50" s="225">
        <v>176</v>
      </c>
      <c r="H50" s="225">
        <v>167</v>
      </c>
      <c r="I50" s="225">
        <v>66</v>
      </c>
      <c r="J50" s="225">
        <v>34</v>
      </c>
      <c r="K50" s="225">
        <v>14</v>
      </c>
      <c r="L50" s="225">
        <v>2</v>
      </c>
      <c r="M50" s="225">
        <v>2</v>
      </c>
      <c r="N50" s="226" t="s">
        <v>313</v>
      </c>
      <c r="O50" s="259">
        <v>556</v>
      </c>
      <c r="P50" s="338">
        <v>556</v>
      </c>
      <c r="Q50" s="338">
        <v>194</v>
      </c>
      <c r="R50" s="338">
        <v>204</v>
      </c>
      <c r="S50" s="338">
        <v>94</v>
      </c>
      <c r="T50" s="338">
        <v>36</v>
      </c>
      <c r="U50" s="338">
        <v>19</v>
      </c>
      <c r="V50" s="338">
        <v>7</v>
      </c>
      <c r="W50" s="338">
        <v>2</v>
      </c>
      <c r="X50" s="343" t="s">
        <v>313</v>
      </c>
      <c r="Y50" s="340">
        <f t="shared" si="2"/>
        <v>-95</v>
      </c>
      <c r="Z50" s="346">
        <f t="shared" si="2"/>
        <v>-95</v>
      </c>
      <c r="AA50" s="346" t="str">
        <f t="shared" si="3"/>
        <v>-</v>
      </c>
      <c r="AB50" s="215">
        <f t="shared" si="4"/>
        <v>941</v>
      </c>
      <c r="AC50" s="410">
        <v>941</v>
      </c>
      <c r="AD50" s="342" t="s">
        <v>313</v>
      </c>
      <c r="AE50" s="338">
        <v>1179</v>
      </c>
      <c r="AF50" s="338">
        <v>1179</v>
      </c>
      <c r="AG50" s="343" t="s">
        <v>313</v>
      </c>
      <c r="AH50" s="340">
        <f t="shared" si="5"/>
        <v>-238</v>
      </c>
      <c r="AI50" s="340">
        <f t="shared" si="5"/>
        <v>-238</v>
      </c>
      <c r="AJ50" s="346" t="str">
        <f t="shared" si="5"/>
        <v>-</v>
      </c>
      <c r="AK50" s="352">
        <f t="shared" si="6"/>
        <v>2.0412147505422995</v>
      </c>
      <c r="AL50" s="353">
        <v>2.1205035971223021</v>
      </c>
      <c r="AM50" s="344">
        <f t="shared" si="7"/>
        <v>-7.928884658000257E-2</v>
      </c>
      <c r="AN50" s="443"/>
    </row>
    <row r="51" spans="1:40" ht="15" customHeight="1">
      <c r="A51" s="214"/>
      <c r="B51" s="214" t="s">
        <v>22</v>
      </c>
      <c r="C51" s="214"/>
      <c r="E51" s="219">
        <f t="shared" si="1"/>
        <v>765</v>
      </c>
      <c r="F51" s="215">
        <f t="shared" si="8"/>
        <v>765</v>
      </c>
      <c r="G51" s="225">
        <v>271</v>
      </c>
      <c r="H51" s="225">
        <v>295</v>
      </c>
      <c r="I51" s="225">
        <v>121</v>
      </c>
      <c r="J51" s="225">
        <v>48</v>
      </c>
      <c r="K51" s="225">
        <v>24</v>
      </c>
      <c r="L51" s="225">
        <v>4</v>
      </c>
      <c r="M51" s="225">
        <v>2</v>
      </c>
      <c r="N51" s="226" t="s">
        <v>313</v>
      </c>
      <c r="O51" s="259">
        <v>859</v>
      </c>
      <c r="P51" s="338">
        <v>859</v>
      </c>
      <c r="Q51" s="338">
        <v>256</v>
      </c>
      <c r="R51" s="338">
        <v>320</v>
      </c>
      <c r="S51" s="338">
        <v>168</v>
      </c>
      <c r="T51" s="338">
        <v>77</v>
      </c>
      <c r="U51" s="338">
        <v>26</v>
      </c>
      <c r="V51" s="338">
        <v>5</v>
      </c>
      <c r="W51" s="338">
        <v>7</v>
      </c>
      <c r="X51" s="343" t="s">
        <v>313</v>
      </c>
      <c r="Y51" s="340">
        <f t="shared" si="2"/>
        <v>-94</v>
      </c>
      <c r="Z51" s="346">
        <f t="shared" si="2"/>
        <v>-94</v>
      </c>
      <c r="AA51" s="346" t="str">
        <f t="shared" si="3"/>
        <v>-</v>
      </c>
      <c r="AB51" s="215">
        <f t="shared" si="4"/>
        <v>1578</v>
      </c>
      <c r="AC51" s="410">
        <v>1578</v>
      </c>
      <c r="AD51" s="342" t="s">
        <v>313</v>
      </c>
      <c r="AE51" s="338">
        <v>1920</v>
      </c>
      <c r="AF51" s="338">
        <v>1920</v>
      </c>
      <c r="AG51" s="343" t="s">
        <v>313</v>
      </c>
      <c r="AH51" s="340">
        <f t="shared" si="5"/>
        <v>-342</v>
      </c>
      <c r="AI51" s="340">
        <f t="shared" si="5"/>
        <v>-342</v>
      </c>
      <c r="AJ51" s="340" t="str">
        <f t="shared" si="5"/>
        <v>-</v>
      </c>
      <c r="AK51" s="352">
        <f t="shared" si="6"/>
        <v>2.0627450980392159</v>
      </c>
      <c r="AL51" s="353">
        <v>2.2351571594877764</v>
      </c>
      <c r="AM51" s="344">
        <f t="shared" si="7"/>
        <v>-0.17241206144856047</v>
      </c>
      <c r="AN51" s="443"/>
    </row>
    <row r="52" spans="1:40" ht="15" customHeight="1">
      <c r="A52" s="214"/>
      <c r="B52" s="214"/>
      <c r="C52" s="214" t="s">
        <v>4</v>
      </c>
      <c r="E52" s="219">
        <f t="shared" si="1"/>
        <v>351</v>
      </c>
      <c r="F52" s="215">
        <f t="shared" si="8"/>
        <v>351</v>
      </c>
      <c r="G52" s="225">
        <v>154</v>
      </c>
      <c r="H52" s="225">
        <v>126</v>
      </c>
      <c r="I52" s="225">
        <v>40</v>
      </c>
      <c r="J52" s="225">
        <v>19</v>
      </c>
      <c r="K52" s="225">
        <v>9</v>
      </c>
      <c r="L52" s="225">
        <v>3</v>
      </c>
      <c r="M52" s="225" t="s">
        <v>313</v>
      </c>
      <c r="N52" s="226" t="s">
        <v>313</v>
      </c>
      <c r="O52" s="259">
        <v>417</v>
      </c>
      <c r="P52" s="338">
        <v>417</v>
      </c>
      <c r="Q52" s="338">
        <v>149</v>
      </c>
      <c r="R52" s="338">
        <v>148</v>
      </c>
      <c r="S52" s="338">
        <v>72</v>
      </c>
      <c r="T52" s="338">
        <v>37</v>
      </c>
      <c r="U52" s="338">
        <v>8</v>
      </c>
      <c r="V52" s="338">
        <v>1</v>
      </c>
      <c r="W52" s="338">
        <v>2</v>
      </c>
      <c r="X52" s="343" t="s">
        <v>313</v>
      </c>
      <c r="Y52" s="346">
        <f t="shared" si="2"/>
        <v>-66</v>
      </c>
      <c r="Z52" s="346">
        <f t="shared" si="2"/>
        <v>-66</v>
      </c>
      <c r="AA52" s="346" t="str">
        <f t="shared" si="3"/>
        <v>-</v>
      </c>
      <c r="AB52" s="215">
        <f t="shared" si="4"/>
        <v>665</v>
      </c>
      <c r="AC52" s="410">
        <v>665</v>
      </c>
      <c r="AD52" s="342" t="s">
        <v>313</v>
      </c>
      <c r="AE52" s="338">
        <v>869</v>
      </c>
      <c r="AF52" s="338">
        <v>869</v>
      </c>
      <c r="AG52" s="343" t="s">
        <v>313</v>
      </c>
      <c r="AH52" s="346">
        <f t="shared" si="5"/>
        <v>-204</v>
      </c>
      <c r="AI52" s="340">
        <f t="shared" si="5"/>
        <v>-204</v>
      </c>
      <c r="AJ52" s="346" t="str">
        <f t="shared" si="5"/>
        <v>-</v>
      </c>
      <c r="AK52" s="352">
        <f t="shared" si="6"/>
        <v>1.8945868945868947</v>
      </c>
      <c r="AL52" s="353">
        <v>2.0839328537170263</v>
      </c>
      <c r="AM52" s="344">
        <f t="shared" si="7"/>
        <v>-0.18934595913013164</v>
      </c>
      <c r="AN52" s="443"/>
    </row>
    <row r="53" spans="1:40" ht="15" customHeight="1">
      <c r="A53" s="214"/>
      <c r="B53" s="214"/>
      <c r="C53" s="214" t="s">
        <v>5</v>
      </c>
      <c r="E53" s="219">
        <f t="shared" si="1"/>
        <v>235</v>
      </c>
      <c r="F53" s="215">
        <f t="shared" si="8"/>
        <v>235</v>
      </c>
      <c r="G53" s="225">
        <v>70</v>
      </c>
      <c r="H53" s="225">
        <v>96</v>
      </c>
      <c r="I53" s="225">
        <v>42</v>
      </c>
      <c r="J53" s="225">
        <v>20</v>
      </c>
      <c r="K53" s="225">
        <v>7</v>
      </c>
      <c r="L53" s="225" t="s">
        <v>313</v>
      </c>
      <c r="M53" s="225" t="s">
        <v>313</v>
      </c>
      <c r="N53" s="226" t="s">
        <v>313</v>
      </c>
      <c r="O53" s="259">
        <v>253</v>
      </c>
      <c r="P53" s="338">
        <v>253</v>
      </c>
      <c r="Q53" s="338">
        <v>61</v>
      </c>
      <c r="R53" s="338">
        <v>93</v>
      </c>
      <c r="S53" s="338">
        <v>60</v>
      </c>
      <c r="T53" s="338">
        <v>23</v>
      </c>
      <c r="U53" s="338">
        <v>11</v>
      </c>
      <c r="V53" s="338">
        <v>3</v>
      </c>
      <c r="W53" s="338">
        <v>2</v>
      </c>
      <c r="X53" s="343" t="s">
        <v>313</v>
      </c>
      <c r="Y53" s="346">
        <f t="shared" si="2"/>
        <v>-18</v>
      </c>
      <c r="Z53" s="346">
        <f t="shared" si="2"/>
        <v>-18</v>
      </c>
      <c r="AA53" s="346" t="str">
        <f t="shared" si="3"/>
        <v>-</v>
      </c>
      <c r="AB53" s="215">
        <f t="shared" si="4"/>
        <v>503</v>
      </c>
      <c r="AC53" s="410">
        <v>503</v>
      </c>
      <c r="AD53" s="342" t="s">
        <v>313</v>
      </c>
      <c r="AE53" s="338">
        <v>606</v>
      </c>
      <c r="AF53" s="338">
        <v>606</v>
      </c>
      <c r="AG53" s="343" t="s">
        <v>313</v>
      </c>
      <c r="AH53" s="346">
        <f t="shared" si="5"/>
        <v>-103</v>
      </c>
      <c r="AI53" s="340">
        <f t="shared" si="5"/>
        <v>-103</v>
      </c>
      <c r="AJ53" s="346" t="str">
        <f t="shared" si="5"/>
        <v>-</v>
      </c>
      <c r="AK53" s="352">
        <f t="shared" si="6"/>
        <v>2.1404255319148935</v>
      </c>
      <c r="AL53" s="353">
        <v>2.3952569169960474</v>
      </c>
      <c r="AM53" s="344">
        <f t="shared" si="7"/>
        <v>-0.25483138508115388</v>
      </c>
      <c r="AN53" s="443"/>
    </row>
    <row r="54" spans="1:40" ht="15" customHeight="1">
      <c r="A54" s="214"/>
      <c r="B54" s="214"/>
      <c r="C54" s="214" t="s">
        <v>6</v>
      </c>
      <c r="E54" s="219">
        <f t="shared" si="1"/>
        <v>179</v>
      </c>
      <c r="F54" s="215">
        <f t="shared" si="8"/>
        <v>179</v>
      </c>
      <c r="G54" s="225">
        <v>47</v>
      </c>
      <c r="H54" s="225">
        <v>73</v>
      </c>
      <c r="I54" s="225">
        <v>39</v>
      </c>
      <c r="J54" s="225">
        <v>9</v>
      </c>
      <c r="K54" s="225">
        <v>8</v>
      </c>
      <c r="L54" s="225">
        <v>1</v>
      </c>
      <c r="M54" s="225">
        <v>2</v>
      </c>
      <c r="N54" s="226" t="s">
        <v>313</v>
      </c>
      <c r="O54" s="259">
        <v>189</v>
      </c>
      <c r="P54" s="338">
        <v>189</v>
      </c>
      <c r="Q54" s="338">
        <v>46</v>
      </c>
      <c r="R54" s="338">
        <v>79</v>
      </c>
      <c r="S54" s="338">
        <v>36</v>
      </c>
      <c r="T54" s="338">
        <v>17</v>
      </c>
      <c r="U54" s="338">
        <v>7</v>
      </c>
      <c r="V54" s="338">
        <v>1</v>
      </c>
      <c r="W54" s="338">
        <v>3</v>
      </c>
      <c r="X54" s="343" t="s">
        <v>313</v>
      </c>
      <c r="Y54" s="346">
        <f t="shared" si="2"/>
        <v>-10</v>
      </c>
      <c r="Z54" s="346">
        <f t="shared" si="2"/>
        <v>-10</v>
      </c>
      <c r="AA54" s="346" t="str">
        <f t="shared" si="3"/>
        <v>-</v>
      </c>
      <c r="AB54" s="215">
        <f t="shared" si="4"/>
        <v>410</v>
      </c>
      <c r="AC54" s="410">
        <v>410</v>
      </c>
      <c r="AD54" s="342" t="s">
        <v>313</v>
      </c>
      <c r="AE54" s="338">
        <v>445</v>
      </c>
      <c r="AF54" s="338">
        <v>445</v>
      </c>
      <c r="AG54" s="343" t="s">
        <v>313</v>
      </c>
      <c r="AH54" s="346">
        <f t="shared" si="5"/>
        <v>-35</v>
      </c>
      <c r="AI54" s="340">
        <f t="shared" si="5"/>
        <v>-35</v>
      </c>
      <c r="AJ54" s="346" t="str">
        <f t="shared" si="5"/>
        <v>-</v>
      </c>
      <c r="AK54" s="352">
        <f t="shared" si="6"/>
        <v>2.2905027932960893</v>
      </c>
      <c r="AL54" s="353">
        <v>2.3544973544973544</v>
      </c>
      <c r="AM54" s="344">
        <f t="shared" si="7"/>
        <v>-6.3994561201265121E-2</v>
      </c>
      <c r="AN54" s="443"/>
    </row>
    <row r="55" spans="1:40" ht="15" customHeight="1">
      <c r="A55" s="214"/>
      <c r="B55" s="214"/>
      <c r="C55" s="214" t="s">
        <v>10</v>
      </c>
      <c r="E55" s="219" t="str">
        <f t="shared" si="1"/>
        <v>-</v>
      </c>
      <c r="F55" s="215" t="str">
        <f t="shared" si="8"/>
        <v>-</v>
      </c>
      <c r="G55" s="225" t="s">
        <v>313</v>
      </c>
      <c r="H55" s="225" t="s">
        <v>313</v>
      </c>
      <c r="I55" s="225" t="s">
        <v>313</v>
      </c>
      <c r="J55" s="225" t="s">
        <v>313</v>
      </c>
      <c r="K55" s="225" t="s">
        <v>313</v>
      </c>
      <c r="L55" s="225" t="s">
        <v>313</v>
      </c>
      <c r="M55" s="225" t="s">
        <v>313</v>
      </c>
      <c r="N55" s="226" t="s">
        <v>313</v>
      </c>
      <c r="O55" s="262" t="s">
        <v>313</v>
      </c>
      <c r="P55" s="343" t="s">
        <v>313</v>
      </c>
      <c r="Q55" s="343" t="s">
        <v>313</v>
      </c>
      <c r="R55" s="343" t="s">
        <v>313</v>
      </c>
      <c r="S55" s="343" t="s">
        <v>313</v>
      </c>
      <c r="T55" s="343" t="s">
        <v>313</v>
      </c>
      <c r="U55" s="343" t="s">
        <v>313</v>
      </c>
      <c r="V55" s="343" t="s">
        <v>313</v>
      </c>
      <c r="W55" s="343" t="s">
        <v>313</v>
      </c>
      <c r="X55" s="343" t="s">
        <v>313</v>
      </c>
      <c r="Y55" s="346" t="str">
        <f t="shared" si="2"/>
        <v>-</v>
      </c>
      <c r="Z55" s="346" t="str">
        <f t="shared" si="2"/>
        <v>-</v>
      </c>
      <c r="AA55" s="346" t="str">
        <f t="shared" si="3"/>
        <v>-</v>
      </c>
      <c r="AB55" s="347" t="str">
        <f t="shared" si="4"/>
        <v>-</v>
      </c>
      <c r="AC55" s="410" t="s">
        <v>313</v>
      </c>
      <c r="AD55" s="342" t="s">
        <v>313</v>
      </c>
      <c r="AE55" s="348" t="s">
        <v>313</v>
      </c>
      <c r="AF55" s="348" t="s">
        <v>313</v>
      </c>
      <c r="AG55" s="343" t="s">
        <v>313</v>
      </c>
      <c r="AH55" s="346" t="str">
        <f t="shared" si="5"/>
        <v>-</v>
      </c>
      <c r="AI55" s="346" t="str">
        <f t="shared" si="5"/>
        <v>-</v>
      </c>
      <c r="AJ55" s="340" t="str">
        <f t="shared" si="5"/>
        <v>-</v>
      </c>
      <c r="AK55" s="349" t="str">
        <f t="shared" si="6"/>
        <v>-</v>
      </c>
      <c r="AL55" s="350" t="s">
        <v>313</v>
      </c>
      <c r="AM55" s="351" t="str">
        <f t="shared" si="7"/>
        <v>-</v>
      </c>
      <c r="AN55" s="443"/>
    </row>
    <row r="56" spans="1:40" ht="15" customHeight="1">
      <c r="A56" s="214"/>
      <c r="B56" s="214" t="s">
        <v>23</v>
      </c>
      <c r="C56" s="214"/>
      <c r="E56" s="219">
        <f t="shared" si="1"/>
        <v>1248</v>
      </c>
      <c r="F56" s="215">
        <f t="shared" si="8"/>
        <v>1244</v>
      </c>
      <c r="G56" s="225">
        <v>411</v>
      </c>
      <c r="H56" s="225">
        <v>461</v>
      </c>
      <c r="I56" s="225">
        <v>203</v>
      </c>
      <c r="J56" s="225">
        <v>117</v>
      </c>
      <c r="K56" s="225">
        <v>42</v>
      </c>
      <c r="L56" s="225">
        <v>5</v>
      </c>
      <c r="M56" s="225">
        <v>5</v>
      </c>
      <c r="N56" s="226">
        <v>4</v>
      </c>
      <c r="O56" s="259">
        <v>1337</v>
      </c>
      <c r="P56" s="338">
        <v>1334</v>
      </c>
      <c r="Q56" s="338">
        <v>386</v>
      </c>
      <c r="R56" s="338">
        <v>500</v>
      </c>
      <c r="S56" s="338">
        <v>233</v>
      </c>
      <c r="T56" s="338">
        <v>153</v>
      </c>
      <c r="U56" s="338">
        <v>39</v>
      </c>
      <c r="V56" s="338">
        <v>17</v>
      </c>
      <c r="W56" s="338">
        <v>6</v>
      </c>
      <c r="X56" s="338">
        <v>3</v>
      </c>
      <c r="Y56" s="340">
        <f t="shared" si="2"/>
        <v>-89</v>
      </c>
      <c r="Z56" s="346">
        <f t="shared" si="2"/>
        <v>-90</v>
      </c>
      <c r="AA56" s="346">
        <f t="shared" si="3"/>
        <v>1</v>
      </c>
      <c r="AB56" s="215">
        <f t="shared" si="4"/>
        <v>2871</v>
      </c>
      <c r="AC56" s="410">
        <v>2686</v>
      </c>
      <c r="AD56" s="341">
        <v>185</v>
      </c>
      <c r="AE56" s="338">
        <v>3221</v>
      </c>
      <c r="AF56" s="338">
        <v>3039</v>
      </c>
      <c r="AG56" s="338">
        <v>182</v>
      </c>
      <c r="AH56" s="340">
        <f t="shared" si="5"/>
        <v>-350</v>
      </c>
      <c r="AI56" s="340">
        <f t="shared" si="5"/>
        <v>-353</v>
      </c>
      <c r="AJ56" s="340">
        <f t="shared" si="5"/>
        <v>3</v>
      </c>
      <c r="AK56" s="352">
        <f t="shared" si="6"/>
        <v>2.1591639871382635</v>
      </c>
      <c r="AL56" s="353">
        <v>2.2781109445277363</v>
      </c>
      <c r="AM56" s="344">
        <f t="shared" si="7"/>
        <v>-0.11894695738947281</v>
      </c>
      <c r="AN56" s="443"/>
    </row>
    <row r="57" spans="1:40" ht="15" customHeight="1">
      <c r="A57" s="214"/>
      <c r="B57" s="214"/>
      <c r="C57" s="214" t="s">
        <v>4</v>
      </c>
      <c r="E57" s="219">
        <f t="shared" si="1"/>
        <v>642</v>
      </c>
      <c r="F57" s="215">
        <f t="shared" si="8"/>
        <v>642</v>
      </c>
      <c r="G57" s="225">
        <v>209</v>
      </c>
      <c r="H57" s="225">
        <v>249</v>
      </c>
      <c r="I57" s="225">
        <v>92</v>
      </c>
      <c r="J57" s="225">
        <v>60</v>
      </c>
      <c r="K57" s="225">
        <v>24</v>
      </c>
      <c r="L57" s="225">
        <v>4</v>
      </c>
      <c r="M57" s="225">
        <v>4</v>
      </c>
      <c r="N57" s="226" t="s">
        <v>313</v>
      </c>
      <c r="O57" s="259">
        <v>688</v>
      </c>
      <c r="P57" s="338">
        <v>688</v>
      </c>
      <c r="Q57" s="338">
        <v>202</v>
      </c>
      <c r="R57" s="338">
        <v>258</v>
      </c>
      <c r="S57" s="338">
        <v>117</v>
      </c>
      <c r="T57" s="338">
        <v>71</v>
      </c>
      <c r="U57" s="338">
        <v>24</v>
      </c>
      <c r="V57" s="338">
        <v>11</v>
      </c>
      <c r="W57" s="338">
        <v>5</v>
      </c>
      <c r="X57" s="343" t="s">
        <v>313</v>
      </c>
      <c r="Y57" s="346">
        <f t="shared" si="2"/>
        <v>-46</v>
      </c>
      <c r="Z57" s="346">
        <f t="shared" si="2"/>
        <v>-46</v>
      </c>
      <c r="AA57" s="346" t="str">
        <f t="shared" si="3"/>
        <v>-</v>
      </c>
      <c r="AB57" s="215">
        <f t="shared" si="4"/>
        <v>1396</v>
      </c>
      <c r="AC57" s="410">
        <v>1396</v>
      </c>
      <c r="AD57" s="342" t="s">
        <v>313</v>
      </c>
      <c r="AE57" s="338">
        <v>1577</v>
      </c>
      <c r="AF57" s="338">
        <v>1577</v>
      </c>
      <c r="AG57" s="343" t="s">
        <v>313</v>
      </c>
      <c r="AH57" s="346">
        <f t="shared" si="5"/>
        <v>-181</v>
      </c>
      <c r="AI57" s="340">
        <f t="shared" si="5"/>
        <v>-181</v>
      </c>
      <c r="AJ57" s="346" t="str">
        <f t="shared" si="5"/>
        <v>-</v>
      </c>
      <c r="AK57" s="352">
        <f t="shared" si="6"/>
        <v>2.1744548286604362</v>
      </c>
      <c r="AL57" s="353">
        <v>2.2921511627906979</v>
      </c>
      <c r="AM57" s="344">
        <f t="shared" si="7"/>
        <v>-0.1176963341302617</v>
      </c>
      <c r="AN57" s="443"/>
    </row>
    <row r="58" spans="1:40" ht="15" customHeight="1">
      <c r="A58" s="214"/>
      <c r="B58" s="214"/>
      <c r="C58" s="214" t="s">
        <v>5</v>
      </c>
      <c r="E58" s="219">
        <f t="shared" si="1"/>
        <v>606</v>
      </c>
      <c r="F58" s="215">
        <f t="shared" si="8"/>
        <v>602</v>
      </c>
      <c r="G58" s="225">
        <v>202</v>
      </c>
      <c r="H58" s="225">
        <v>212</v>
      </c>
      <c r="I58" s="225">
        <v>111</v>
      </c>
      <c r="J58" s="225">
        <v>57</v>
      </c>
      <c r="K58" s="225">
        <v>18</v>
      </c>
      <c r="L58" s="225">
        <v>1</v>
      </c>
      <c r="M58" s="225">
        <v>1</v>
      </c>
      <c r="N58" s="226">
        <v>4</v>
      </c>
      <c r="O58" s="259">
        <v>649</v>
      </c>
      <c r="P58" s="338">
        <v>646</v>
      </c>
      <c r="Q58" s="338">
        <v>184</v>
      </c>
      <c r="R58" s="338">
        <v>242</v>
      </c>
      <c r="S58" s="338">
        <v>116</v>
      </c>
      <c r="T58" s="338">
        <v>82</v>
      </c>
      <c r="U58" s="338">
        <v>15</v>
      </c>
      <c r="V58" s="338">
        <v>6</v>
      </c>
      <c r="W58" s="338">
        <v>1</v>
      </c>
      <c r="X58" s="338">
        <v>3</v>
      </c>
      <c r="Y58" s="346">
        <f t="shared" si="2"/>
        <v>-43</v>
      </c>
      <c r="Z58" s="346">
        <f t="shared" si="2"/>
        <v>-44</v>
      </c>
      <c r="AA58" s="346">
        <f t="shared" si="3"/>
        <v>1</v>
      </c>
      <c r="AB58" s="215">
        <f t="shared" si="4"/>
        <v>1475</v>
      </c>
      <c r="AC58" s="410">
        <v>1290</v>
      </c>
      <c r="AD58" s="341">
        <v>185</v>
      </c>
      <c r="AE58" s="338">
        <v>1644</v>
      </c>
      <c r="AF58" s="338">
        <v>1462</v>
      </c>
      <c r="AG58" s="338">
        <v>182</v>
      </c>
      <c r="AH58" s="346">
        <f t="shared" si="5"/>
        <v>-169</v>
      </c>
      <c r="AI58" s="340">
        <f t="shared" si="5"/>
        <v>-172</v>
      </c>
      <c r="AJ58" s="340">
        <f t="shared" si="5"/>
        <v>3</v>
      </c>
      <c r="AK58" s="352">
        <f t="shared" si="6"/>
        <v>2.1428571428571428</v>
      </c>
      <c r="AL58" s="353">
        <v>2.263157894736842</v>
      </c>
      <c r="AM58" s="344">
        <f t="shared" si="7"/>
        <v>-0.12030075187969924</v>
      </c>
      <c r="AN58" s="443"/>
    </row>
    <row r="59" spans="1:40" ht="15" customHeight="1">
      <c r="A59" s="214"/>
      <c r="B59" s="214"/>
      <c r="C59" s="214" t="s">
        <v>6</v>
      </c>
      <c r="E59" s="219" t="str">
        <f t="shared" si="1"/>
        <v>-</v>
      </c>
      <c r="F59" s="215" t="str">
        <f t="shared" si="8"/>
        <v>-</v>
      </c>
      <c r="G59" s="225" t="s">
        <v>313</v>
      </c>
      <c r="H59" s="225" t="s">
        <v>313</v>
      </c>
      <c r="I59" s="225" t="s">
        <v>313</v>
      </c>
      <c r="J59" s="225" t="s">
        <v>313</v>
      </c>
      <c r="K59" s="225" t="s">
        <v>313</v>
      </c>
      <c r="L59" s="225" t="s">
        <v>313</v>
      </c>
      <c r="M59" s="225" t="s">
        <v>313</v>
      </c>
      <c r="N59" s="226" t="s">
        <v>313</v>
      </c>
      <c r="O59" s="262" t="s">
        <v>313</v>
      </c>
      <c r="P59" s="343" t="s">
        <v>313</v>
      </c>
      <c r="Q59" s="343" t="s">
        <v>313</v>
      </c>
      <c r="R59" s="343" t="s">
        <v>313</v>
      </c>
      <c r="S59" s="343" t="s">
        <v>313</v>
      </c>
      <c r="T59" s="343" t="s">
        <v>313</v>
      </c>
      <c r="U59" s="343" t="s">
        <v>313</v>
      </c>
      <c r="V59" s="343" t="s">
        <v>313</v>
      </c>
      <c r="W59" s="343" t="s">
        <v>313</v>
      </c>
      <c r="X59" s="343" t="s">
        <v>313</v>
      </c>
      <c r="Y59" s="346" t="str">
        <f t="shared" si="2"/>
        <v>-</v>
      </c>
      <c r="Z59" s="346" t="str">
        <f t="shared" si="2"/>
        <v>-</v>
      </c>
      <c r="AA59" s="346" t="str">
        <f t="shared" si="3"/>
        <v>-</v>
      </c>
      <c r="AB59" s="347" t="str">
        <f t="shared" si="4"/>
        <v>-</v>
      </c>
      <c r="AC59" s="410" t="s">
        <v>313</v>
      </c>
      <c r="AD59" s="342" t="s">
        <v>313</v>
      </c>
      <c r="AE59" s="348" t="s">
        <v>313</v>
      </c>
      <c r="AF59" s="348" t="s">
        <v>313</v>
      </c>
      <c r="AG59" s="343" t="s">
        <v>313</v>
      </c>
      <c r="AH59" s="346" t="str">
        <f t="shared" si="5"/>
        <v>-</v>
      </c>
      <c r="AI59" s="346" t="str">
        <f t="shared" si="5"/>
        <v>-</v>
      </c>
      <c r="AJ59" s="340" t="str">
        <f t="shared" si="5"/>
        <v>-</v>
      </c>
      <c r="AK59" s="349" t="str">
        <f t="shared" si="6"/>
        <v>-</v>
      </c>
      <c r="AL59" s="350" t="s">
        <v>313</v>
      </c>
      <c r="AM59" s="351" t="str">
        <f t="shared" si="7"/>
        <v>-</v>
      </c>
      <c r="AN59" s="443"/>
    </row>
    <row r="60" spans="1:40" ht="15" customHeight="1">
      <c r="A60" s="214"/>
      <c r="B60" s="214" t="s">
        <v>24</v>
      </c>
      <c r="C60" s="214"/>
      <c r="E60" s="219">
        <f t="shared" si="1"/>
        <v>1160</v>
      </c>
      <c r="F60" s="215">
        <f t="shared" si="8"/>
        <v>1153</v>
      </c>
      <c r="G60" s="225">
        <v>399</v>
      </c>
      <c r="H60" s="225">
        <v>407</v>
      </c>
      <c r="I60" s="225">
        <v>212</v>
      </c>
      <c r="J60" s="225">
        <v>88</v>
      </c>
      <c r="K60" s="225">
        <v>34</v>
      </c>
      <c r="L60" s="225">
        <v>12</v>
      </c>
      <c r="M60" s="225">
        <v>1</v>
      </c>
      <c r="N60" s="226">
        <v>7</v>
      </c>
      <c r="O60" s="259">
        <v>1288</v>
      </c>
      <c r="P60" s="338">
        <v>1282</v>
      </c>
      <c r="Q60" s="338">
        <v>380</v>
      </c>
      <c r="R60" s="338">
        <v>464</v>
      </c>
      <c r="S60" s="338">
        <v>252</v>
      </c>
      <c r="T60" s="338">
        <v>140</v>
      </c>
      <c r="U60" s="338">
        <v>36</v>
      </c>
      <c r="V60" s="338">
        <v>9</v>
      </c>
      <c r="W60" s="338">
        <v>1</v>
      </c>
      <c r="X60" s="338">
        <v>6</v>
      </c>
      <c r="Y60" s="340">
        <f t="shared" si="2"/>
        <v>-128</v>
      </c>
      <c r="Z60" s="346">
        <f t="shared" si="2"/>
        <v>-129</v>
      </c>
      <c r="AA60" s="346">
        <f t="shared" si="3"/>
        <v>1</v>
      </c>
      <c r="AB60" s="215">
        <f t="shared" si="4"/>
        <v>2497</v>
      </c>
      <c r="AC60" s="410">
        <v>2451</v>
      </c>
      <c r="AD60" s="341">
        <v>46</v>
      </c>
      <c r="AE60" s="338">
        <v>2908</v>
      </c>
      <c r="AF60" s="338">
        <v>2865</v>
      </c>
      <c r="AG60" s="338">
        <v>43</v>
      </c>
      <c r="AH60" s="340">
        <f t="shared" si="5"/>
        <v>-411</v>
      </c>
      <c r="AI60" s="340">
        <f t="shared" si="5"/>
        <v>-414</v>
      </c>
      <c r="AJ60" s="340">
        <f t="shared" si="5"/>
        <v>3</v>
      </c>
      <c r="AK60" s="352">
        <f t="shared" si="6"/>
        <v>2.1257588898525586</v>
      </c>
      <c r="AL60" s="353">
        <v>2.2347893915756631</v>
      </c>
      <c r="AM60" s="344">
        <f t="shared" si="7"/>
        <v>-0.10903050172310458</v>
      </c>
      <c r="AN60" s="443"/>
    </row>
    <row r="61" spans="1:40" ht="15" customHeight="1">
      <c r="A61" s="214"/>
      <c r="B61" s="214"/>
      <c r="C61" s="214" t="s">
        <v>4</v>
      </c>
      <c r="D61" s="214" t="s">
        <v>322</v>
      </c>
      <c r="E61" s="219">
        <f t="shared" si="1"/>
        <v>105</v>
      </c>
      <c r="F61" s="215">
        <f t="shared" si="8"/>
        <v>104</v>
      </c>
      <c r="G61" s="225">
        <v>33</v>
      </c>
      <c r="H61" s="225">
        <v>34</v>
      </c>
      <c r="I61" s="225">
        <v>21</v>
      </c>
      <c r="J61" s="225">
        <v>7</v>
      </c>
      <c r="K61" s="225">
        <v>6</v>
      </c>
      <c r="L61" s="225">
        <v>3</v>
      </c>
      <c r="M61" s="225" t="s">
        <v>313</v>
      </c>
      <c r="N61" s="226">
        <v>1</v>
      </c>
      <c r="O61" s="259">
        <v>111</v>
      </c>
      <c r="P61" s="338">
        <v>110</v>
      </c>
      <c r="Q61" s="338">
        <v>38</v>
      </c>
      <c r="R61" s="338">
        <v>28</v>
      </c>
      <c r="S61" s="338">
        <v>23</v>
      </c>
      <c r="T61" s="338">
        <v>13</v>
      </c>
      <c r="U61" s="338">
        <v>6</v>
      </c>
      <c r="V61" s="338">
        <v>2</v>
      </c>
      <c r="W61" s="343" t="s">
        <v>313</v>
      </c>
      <c r="X61" s="338">
        <v>1</v>
      </c>
      <c r="Y61" s="346">
        <f t="shared" si="2"/>
        <v>-6</v>
      </c>
      <c r="Z61" s="346">
        <f t="shared" si="2"/>
        <v>-6</v>
      </c>
      <c r="AA61" s="346">
        <f t="shared" si="3"/>
        <v>0</v>
      </c>
      <c r="AB61" s="215">
        <f t="shared" si="4"/>
        <v>244</v>
      </c>
      <c r="AC61" s="410">
        <v>240</v>
      </c>
      <c r="AD61" s="341">
        <v>4</v>
      </c>
      <c r="AE61" s="338">
        <v>261</v>
      </c>
      <c r="AF61" s="338">
        <v>257</v>
      </c>
      <c r="AG61" s="338">
        <v>4</v>
      </c>
      <c r="AH61" s="346">
        <f t="shared" si="5"/>
        <v>-17</v>
      </c>
      <c r="AI61" s="340">
        <f t="shared" si="5"/>
        <v>-17</v>
      </c>
      <c r="AJ61" s="340">
        <f t="shared" si="5"/>
        <v>0</v>
      </c>
      <c r="AK61" s="352">
        <f t="shared" si="6"/>
        <v>2.3076923076923075</v>
      </c>
      <c r="AL61" s="353">
        <v>2.3363636363636364</v>
      </c>
      <c r="AM61" s="344">
        <f t="shared" si="7"/>
        <v>-2.8671328671328933E-2</v>
      </c>
      <c r="AN61" s="443" t="s">
        <v>591</v>
      </c>
    </row>
    <row r="62" spans="1:40" ht="15" customHeight="1">
      <c r="A62" s="214"/>
      <c r="B62" s="214"/>
      <c r="C62" s="214" t="s">
        <v>5</v>
      </c>
      <c r="E62" s="219">
        <f t="shared" si="1"/>
        <v>216</v>
      </c>
      <c r="F62" s="215">
        <f t="shared" si="8"/>
        <v>213</v>
      </c>
      <c r="G62" s="225">
        <v>64</v>
      </c>
      <c r="H62" s="225">
        <v>85</v>
      </c>
      <c r="I62" s="225">
        <v>44</v>
      </c>
      <c r="J62" s="225">
        <v>18</v>
      </c>
      <c r="K62" s="225">
        <v>1</v>
      </c>
      <c r="L62" s="225" t="s">
        <v>313</v>
      </c>
      <c r="M62" s="225">
        <v>1</v>
      </c>
      <c r="N62" s="226">
        <v>3</v>
      </c>
      <c r="O62" s="259">
        <v>247</v>
      </c>
      <c r="P62" s="338">
        <v>245</v>
      </c>
      <c r="Q62" s="338">
        <v>77</v>
      </c>
      <c r="R62" s="338">
        <v>92</v>
      </c>
      <c r="S62" s="338">
        <v>47</v>
      </c>
      <c r="T62" s="338">
        <v>26</v>
      </c>
      <c r="U62" s="338">
        <v>2</v>
      </c>
      <c r="V62" s="343" t="s">
        <v>313</v>
      </c>
      <c r="W62" s="343">
        <v>1</v>
      </c>
      <c r="X62" s="338">
        <v>2</v>
      </c>
      <c r="Y62" s="346">
        <f t="shared" si="2"/>
        <v>-31</v>
      </c>
      <c r="Z62" s="346">
        <f t="shared" si="2"/>
        <v>-32</v>
      </c>
      <c r="AA62" s="346">
        <f t="shared" si="3"/>
        <v>1</v>
      </c>
      <c r="AB62" s="215">
        <f t="shared" si="4"/>
        <v>467</v>
      </c>
      <c r="AC62" s="410">
        <v>451</v>
      </c>
      <c r="AD62" s="341">
        <v>16</v>
      </c>
      <c r="AE62" s="338">
        <v>536</v>
      </c>
      <c r="AF62" s="338">
        <v>523</v>
      </c>
      <c r="AG62" s="338">
        <v>13</v>
      </c>
      <c r="AH62" s="346">
        <f t="shared" si="5"/>
        <v>-69</v>
      </c>
      <c r="AI62" s="340">
        <f t="shared" si="5"/>
        <v>-72</v>
      </c>
      <c r="AJ62" s="340">
        <f t="shared" si="5"/>
        <v>3</v>
      </c>
      <c r="AK62" s="352">
        <f t="shared" si="6"/>
        <v>2.1173708920187795</v>
      </c>
      <c r="AL62" s="353">
        <v>2.1346938775510202</v>
      </c>
      <c r="AM62" s="344">
        <f t="shared" si="7"/>
        <v>-1.7322985532240764E-2</v>
      </c>
      <c r="AN62" s="443"/>
    </row>
    <row r="63" spans="1:40" ht="15" customHeight="1">
      <c r="A63" s="214"/>
      <c r="B63" s="214"/>
      <c r="C63" s="214" t="s">
        <v>6</v>
      </c>
      <c r="E63" s="219">
        <f t="shared" si="1"/>
        <v>289</v>
      </c>
      <c r="F63" s="215">
        <f t="shared" si="8"/>
        <v>287</v>
      </c>
      <c r="G63" s="225">
        <v>119</v>
      </c>
      <c r="H63" s="225">
        <v>96</v>
      </c>
      <c r="I63" s="225">
        <v>40</v>
      </c>
      <c r="J63" s="225">
        <v>21</v>
      </c>
      <c r="K63" s="225">
        <v>6</v>
      </c>
      <c r="L63" s="225">
        <v>5</v>
      </c>
      <c r="M63" s="225" t="s">
        <v>313</v>
      </c>
      <c r="N63" s="226">
        <v>2</v>
      </c>
      <c r="O63" s="259">
        <v>306</v>
      </c>
      <c r="P63" s="338">
        <v>304</v>
      </c>
      <c r="Q63" s="338">
        <v>96</v>
      </c>
      <c r="R63" s="338">
        <v>116</v>
      </c>
      <c r="S63" s="338">
        <v>58</v>
      </c>
      <c r="T63" s="338">
        <v>25</v>
      </c>
      <c r="U63" s="338">
        <v>5</v>
      </c>
      <c r="V63" s="343">
        <v>4</v>
      </c>
      <c r="W63" s="343" t="s">
        <v>313</v>
      </c>
      <c r="X63" s="338">
        <v>2</v>
      </c>
      <c r="Y63" s="346">
        <f t="shared" si="2"/>
        <v>-17</v>
      </c>
      <c r="Z63" s="346">
        <f t="shared" si="2"/>
        <v>-17</v>
      </c>
      <c r="AA63" s="346">
        <f t="shared" si="3"/>
        <v>0</v>
      </c>
      <c r="AB63" s="215">
        <f t="shared" si="4"/>
        <v>591</v>
      </c>
      <c r="AC63" s="410">
        <v>575</v>
      </c>
      <c r="AD63" s="341">
        <v>16</v>
      </c>
      <c r="AE63" s="338">
        <v>667</v>
      </c>
      <c r="AF63" s="338">
        <v>651</v>
      </c>
      <c r="AG63" s="338">
        <v>16</v>
      </c>
      <c r="AH63" s="346">
        <f t="shared" si="5"/>
        <v>-76</v>
      </c>
      <c r="AI63" s="340">
        <f t="shared" si="5"/>
        <v>-76</v>
      </c>
      <c r="AJ63" s="340">
        <f t="shared" si="5"/>
        <v>0</v>
      </c>
      <c r="AK63" s="352">
        <f t="shared" si="6"/>
        <v>2.0034843205574915</v>
      </c>
      <c r="AL63" s="353">
        <v>2.1414473684210527</v>
      </c>
      <c r="AM63" s="344">
        <f t="shared" si="7"/>
        <v>-0.13796304786356117</v>
      </c>
      <c r="AN63" s="443"/>
    </row>
    <row r="64" spans="1:40" ht="15" customHeight="1">
      <c r="A64" s="214"/>
      <c r="B64" s="214"/>
      <c r="C64" s="214" t="s">
        <v>10</v>
      </c>
      <c r="E64" s="219">
        <f t="shared" si="1"/>
        <v>183</v>
      </c>
      <c r="F64" s="215">
        <f t="shared" si="8"/>
        <v>183</v>
      </c>
      <c r="G64" s="225">
        <v>58</v>
      </c>
      <c r="H64" s="225">
        <v>63</v>
      </c>
      <c r="I64" s="225">
        <v>38</v>
      </c>
      <c r="J64" s="225">
        <v>15</v>
      </c>
      <c r="K64" s="225">
        <v>7</v>
      </c>
      <c r="L64" s="225">
        <v>2</v>
      </c>
      <c r="M64" s="225" t="s">
        <v>313</v>
      </c>
      <c r="N64" s="226" t="s">
        <v>313</v>
      </c>
      <c r="O64" s="259">
        <v>200</v>
      </c>
      <c r="P64" s="338">
        <v>200</v>
      </c>
      <c r="Q64" s="338">
        <v>53</v>
      </c>
      <c r="R64" s="338">
        <v>71</v>
      </c>
      <c r="S64" s="338">
        <v>42</v>
      </c>
      <c r="T64" s="338">
        <v>29</v>
      </c>
      <c r="U64" s="338">
        <v>5</v>
      </c>
      <c r="V64" s="343" t="s">
        <v>313</v>
      </c>
      <c r="W64" s="343" t="s">
        <v>313</v>
      </c>
      <c r="X64" s="343" t="s">
        <v>313</v>
      </c>
      <c r="Y64" s="346">
        <f t="shared" si="2"/>
        <v>-17</v>
      </c>
      <c r="Z64" s="346">
        <f t="shared" si="2"/>
        <v>-17</v>
      </c>
      <c r="AA64" s="346" t="str">
        <f t="shared" si="3"/>
        <v>-</v>
      </c>
      <c r="AB64" s="215">
        <f t="shared" si="4"/>
        <v>405</v>
      </c>
      <c r="AC64" s="410">
        <v>405</v>
      </c>
      <c r="AD64" s="342" t="s">
        <v>313</v>
      </c>
      <c r="AE64" s="338">
        <v>462</v>
      </c>
      <c r="AF64" s="338">
        <v>462</v>
      </c>
      <c r="AG64" s="343" t="s">
        <v>313</v>
      </c>
      <c r="AH64" s="346">
        <f t="shared" si="5"/>
        <v>-57</v>
      </c>
      <c r="AI64" s="340">
        <f t="shared" si="5"/>
        <v>-57</v>
      </c>
      <c r="AJ64" s="346" t="str">
        <f t="shared" si="5"/>
        <v>-</v>
      </c>
      <c r="AK64" s="352">
        <f t="shared" si="6"/>
        <v>2.2131147540983607</v>
      </c>
      <c r="AL64" s="353">
        <v>2.31</v>
      </c>
      <c r="AM64" s="344">
        <f t="shared" si="7"/>
        <v>-9.6885245901639383E-2</v>
      </c>
      <c r="AN64" s="443"/>
    </row>
    <row r="65" spans="1:40" ht="15" customHeight="1">
      <c r="A65" s="214"/>
      <c r="B65" s="214"/>
      <c r="C65" s="214" t="s">
        <v>11</v>
      </c>
      <c r="E65" s="219">
        <f t="shared" si="1"/>
        <v>367</v>
      </c>
      <c r="F65" s="215">
        <f t="shared" si="8"/>
        <v>366</v>
      </c>
      <c r="G65" s="225">
        <v>125</v>
      </c>
      <c r="H65" s="225">
        <v>129</v>
      </c>
      <c r="I65" s="225">
        <v>69</v>
      </c>
      <c r="J65" s="225">
        <v>27</v>
      </c>
      <c r="K65" s="225">
        <v>14</v>
      </c>
      <c r="L65" s="225">
        <v>2</v>
      </c>
      <c r="M65" s="225" t="s">
        <v>313</v>
      </c>
      <c r="N65" s="226">
        <v>1</v>
      </c>
      <c r="O65" s="259">
        <v>424</v>
      </c>
      <c r="P65" s="338">
        <v>423</v>
      </c>
      <c r="Q65" s="338">
        <v>116</v>
      </c>
      <c r="R65" s="338">
        <v>157</v>
      </c>
      <c r="S65" s="338">
        <v>82</v>
      </c>
      <c r="T65" s="338">
        <v>47</v>
      </c>
      <c r="U65" s="338">
        <v>18</v>
      </c>
      <c r="V65" s="343">
        <v>3</v>
      </c>
      <c r="W65" s="343" t="s">
        <v>313</v>
      </c>
      <c r="X65" s="343">
        <v>1</v>
      </c>
      <c r="Y65" s="346">
        <f t="shared" si="2"/>
        <v>-57</v>
      </c>
      <c r="Z65" s="346">
        <f t="shared" si="2"/>
        <v>-57</v>
      </c>
      <c r="AA65" s="346">
        <f t="shared" si="3"/>
        <v>0</v>
      </c>
      <c r="AB65" s="215">
        <f t="shared" si="4"/>
        <v>790</v>
      </c>
      <c r="AC65" s="410">
        <v>780</v>
      </c>
      <c r="AD65" s="341">
        <v>10</v>
      </c>
      <c r="AE65" s="338">
        <v>982</v>
      </c>
      <c r="AF65" s="338">
        <v>972</v>
      </c>
      <c r="AG65" s="343">
        <v>10</v>
      </c>
      <c r="AH65" s="346">
        <f t="shared" si="5"/>
        <v>-192</v>
      </c>
      <c r="AI65" s="340">
        <f t="shared" si="5"/>
        <v>-192</v>
      </c>
      <c r="AJ65" s="346">
        <f t="shared" si="5"/>
        <v>0</v>
      </c>
      <c r="AK65" s="352">
        <f t="shared" si="6"/>
        <v>2.1311475409836067</v>
      </c>
      <c r="AL65" s="353">
        <v>2.2978723404255321</v>
      </c>
      <c r="AM65" s="344">
        <f t="shared" si="7"/>
        <v>-0.16672479944192542</v>
      </c>
      <c r="AN65" s="443"/>
    </row>
    <row r="66" spans="1:40" ht="15" customHeight="1">
      <c r="A66" s="214"/>
      <c r="B66" s="214" t="s">
        <v>25</v>
      </c>
      <c r="C66" s="214"/>
      <c r="E66" s="219">
        <f t="shared" si="1"/>
        <v>927</v>
      </c>
      <c r="F66" s="215">
        <f t="shared" si="8"/>
        <v>927</v>
      </c>
      <c r="G66" s="225">
        <v>499</v>
      </c>
      <c r="H66" s="225">
        <v>271</v>
      </c>
      <c r="I66" s="225">
        <v>94</v>
      </c>
      <c r="J66" s="225">
        <v>51</v>
      </c>
      <c r="K66" s="225">
        <v>9</v>
      </c>
      <c r="L66" s="225">
        <v>3</v>
      </c>
      <c r="M66" s="225" t="s">
        <v>313</v>
      </c>
      <c r="N66" s="226" t="s">
        <v>313</v>
      </c>
      <c r="O66" s="259">
        <v>869</v>
      </c>
      <c r="P66" s="338">
        <v>868</v>
      </c>
      <c r="Q66" s="338">
        <v>420</v>
      </c>
      <c r="R66" s="338">
        <v>270</v>
      </c>
      <c r="S66" s="338">
        <v>112</v>
      </c>
      <c r="T66" s="338">
        <v>45</v>
      </c>
      <c r="U66" s="338">
        <v>16</v>
      </c>
      <c r="V66" s="343">
        <v>4</v>
      </c>
      <c r="W66" s="343">
        <v>1</v>
      </c>
      <c r="X66" s="338">
        <v>1</v>
      </c>
      <c r="Y66" s="340">
        <f t="shared" si="2"/>
        <v>58</v>
      </c>
      <c r="Z66" s="346">
        <f t="shared" si="2"/>
        <v>59</v>
      </c>
      <c r="AA66" s="346">
        <f t="shared" si="3"/>
        <v>-1</v>
      </c>
      <c r="AB66" s="215">
        <f t="shared" si="4"/>
        <v>1590</v>
      </c>
      <c r="AC66" s="410">
        <v>1590</v>
      </c>
      <c r="AD66" s="341" t="s">
        <v>313</v>
      </c>
      <c r="AE66" s="338">
        <v>1594</v>
      </c>
      <c r="AF66" s="338">
        <v>1587</v>
      </c>
      <c r="AG66" s="338">
        <v>7</v>
      </c>
      <c r="AH66" s="340">
        <f t="shared" si="5"/>
        <v>-4</v>
      </c>
      <c r="AI66" s="340">
        <f t="shared" si="5"/>
        <v>3</v>
      </c>
      <c r="AJ66" s="340">
        <f t="shared" si="5"/>
        <v>-7</v>
      </c>
      <c r="AK66" s="352">
        <f t="shared" si="6"/>
        <v>1.7152103559870551</v>
      </c>
      <c r="AL66" s="353">
        <v>1.8283410138248848</v>
      </c>
      <c r="AM66" s="344">
        <f t="shared" si="7"/>
        <v>-0.11313065783782972</v>
      </c>
      <c r="AN66" s="443"/>
    </row>
    <row r="67" spans="1:40" ht="15" customHeight="1">
      <c r="A67" s="214"/>
      <c r="B67" s="214"/>
      <c r="C67" s="214" t="s">
        <v>4</v>
      </c>
      <c r="E67" s="219">
        <f t="shared" si="1"/>
        <v>487</v>
      </c>
      <c r="F67" s="215">
        <f t="shared" si="8"/>
        <v>487</v>
      </c>
      <c r="G67" s="225">
        <v>283</v>
      </c>
      <c r="H67" s="225">
        <v>134</v>
      </c>
      <c r="I67" s="225">
        <v>42</v>
      </c>
      <c r="J67" s="225">
        <v>22</v>
      </c>
      <c r="K67" s="225">
        <v>4</v>
      </c>
      <c r="L67" s="225">
        <v>2</v>
      </c>
      <c r="M67" s="225" t="s">
        <v>313</v>
      </c>
      <c r="N67" s="226" t="s">
        <v>313</v>
      </c>
      <c r="O67" s="259">
        <v>432</v>
      </c>
      <c r="P67" s="338">
        <v>431</v>
      </c>
      <c r="Q67" s="338">
        <v>241</v>
      </c>
      <c r="R67" s="338">
        <v>125</v>
      </c>
      <c r="S67" s="338">
        <v>42</v>
      </c>
      <c r="T67" s="338">
        <v>16</v>
      </c>
      <c r="U67" s="338">
        <v>5</v>
      </c>
      <c r="V67" s="343">
        <v>1</v>
      </c>
      <c r="W67" s="343">
        <v>1</v>
      </c>
      <c r="X67" s="338">
        <v>1</v>
      </c>
      <c r="Y67" s="346">
        <f t="shared" si="2"/>
        <v>55</v>
      </c>
      <c r="Z67" s="346">
        <f t="shared" si="2"/>
        <v>56</v>
      </c>
      <c r="AA67" s="346">
        <f t="shared" si="3"/>
        <v>-1</v>
      </c>
      <c r="AB67" s="215">
        <f t="shared" si="4"/>
        <v>797</v>
      </c>
      <c r="AC67" s="410">
        <v>797</v>
      </c>
      <c r="AD67" s="341" t="s">
        <v>313</v>
      </c>
      <c r="AE67" s="338">
        <v>726</v>
      </c>
      <c r="AF67" s="338">
        <v>719</v>
      </c>
      <c r="AG67" s="338">
        <v>7</v>
      </c>
      <c r="AH67" s="346">
        <f t="shared" si="5"/>
        <v>71</v>
      </c>
      <c r="AI67" s="340">
        <f t="shared" si="5"/>
        <v>78</v>
      </c>
      <c r="AJ67" s="340">
        <f t="shared" si="5"/>
        <v>-7</v>
      </c>
      <c r="AK67" s="352">
        <f t="shared" si="6"/>
        <v>1.6365503080082136</v>
      </c>
      <c r="AL67" s="353">
        <v>1.6682134570765661</v>
      </c>
      <c r="AM67" s="344">
        <f t="shared" si="7"/>
        <v>-3.1663149068352547E-2</v>
      </c>
      <c r="AN67" s="443"/>
    </row>
    <row r="68" spans="1:40" ht="15" customHeight="1">
      <c r="A68" s="214"/>
      <c r="B68" s="214"/>
      <c r="C68" s="214" t="s">
        <v>5</v>
      </c>
      <c r="E68" s="219">
        <f t="shared" si="1"/>
        <v>364</v>
      </c>
      <c r="F68" s="215">
        <f t="shared" si="8"/>
        <v>364</v>
      </c>
      <c r="G68" s="225">
        <v>181</v>
      </c>
      <c r="H68" s="225">
        <v>113</v>
      </c>
      <c r="I68" s="225">
        <v>43</v>
      </c>
      <c r="J68" s="225">
        <v>22</v>
      </c>
      <c r="K68" s="225">
        <v>4</v>
      </c>
      <c r="L68" s="225">
        <v>1</v>
      </c>
      <c r="M68" s="225" t="s">
        <v>313</v>
      </c>
      <c r="N68" s="226" t="s">
        <v>313</v>
      </c>
      <c r="O68" s="259">
        <v>368</v>
      </c>
      <c r="P68" s="338">
        <v>368</v>
      </c>
      <c r="Q68" s="338">
        <v>156</v>
      </c>
      <c r="R68" s="338">
        <v>122</v>
      </c>
      <c r="S68" s="338">
        <v>57</v>
      </c>
      <c r="T68" s="338">
        <v>21</v>
      </c>
      <c r="U68" s="338">
        <v>9</v>
      </c>
      <c r="V68" s="343">
        <v>3</v>
      </c>
      <c r="W68" s="343" t="s">
        <v>313</v>
      </c>
      <c r="X68" s="343" t="s">
        <v>313</v>
      </c>
      <c r="Y68" s="346">
        <f t="shared" si="2"/>
        <v>-4</v>
      </c>
      <c r="Z68" s="346">
        <f t="shared" si="2"/>
        <v>-4</v>
      </c>
      <c r="AA68" s="346" t="str">
        <f t="shared" si="3"/>
        <v>-</v>
      </c>
      <c r="AB68" s="215">
        <f t="shared" si="4"/>
        <v>650</v>
      </c>
      <c r="AC68" s="410">
        <v>650</v>
      </c>
      <c r="AD68" s="342" t="s">
        <v>313</v>
      </c>
      <c r="AE68" s="338">
        <v>718</v>
      </c>
      <c r="AF68" s="338">
        <v>718</v>
      </c>
      <c r="AG68" s="343" t="s">
        <v>313</v>
      </c>
      <c r="AH68" s="346">
        <f t="shared" si="5"/>
        <v>-68</v>
      </c>
      <c r="AI68" s="340">
        <f t="shared" si="5"/>
        <v>-68</v>
      </c>
      <c r="AJ68" s="346" t="str">
        <f t="shared" si="5"/>
        <v>-</v>
      </c>
      <c r="AK68" s="352">
        <f t="shared" si="6"/>
        <v>1.7857142857142858</v>
      </c>
      <c r="AL68" s="353">
        <v>1.951086956521739</v>
      </c>
      <c r="AM68" s="344">
        <f t="shared" si="7"/>
        <v>-0.16537267080745321</v>
      </c>
      <c r="AN68" s="443"/>
    </row>
    <row r="69" spans="1:40" ht="15" customHeight="1">
      <c r="A69" s="214"/>
      <c r="B69" s="214"/>
      <c r="C69" s="214" t="s">
        <v>6</v>
      </c>
      <c r="E69" s="219">
        <f t="shared" si="1"/>
        <v>76</v>
      </c>
      <c r="F69" s="215">
        <f t="shared" si="8"/>
        <v>76</v>
      </c>
      <c r="G69" s="225">
        <v>35</v>
      </c>
      <c r="H69" s="225">
        <v>24</v>
      </c>
      <c r="I69" s="225">
        <v>9</v>
      </c>
      <c r="J69" s="225">
        <v>7</v>
      </c>
      <c r="K69" s="225">
        <v>1</v>
      </c>
      <c r="L69" s="225" t="s">
        <v>313</v>
      </c>
      <c r="M69" s="225" t="s">
        <v>313</v>
      </c>
      <c r="N69" s="226" t="s">
        <v>313</v>
      </c>
      <c r="O69" s="259">
        <v>69</v>
      </c>
      <c r="P69" s="338">
        <v>69</v>
      </c>
      <c r="Q69" s="338">
        <v>23</v>
      </c>
      <c r="R69" s="338">
        <v>23</v>
      </c>
      <c r="S69" s="338">
        <v>13</v>
      </c>
      <c r="T69" s="338">
        <v>8</v>
      </c>
      <c r="U69" s="338">
        <v>2</v>
      </c>
      <c r="V69" s="343" t="s">
        <v>313</v>
      </c>
      <c r="W69" s="343" t="s">
        <v>313</v>
      </c>
      <c r="X69" s="343" t="s">
        <v>313</v>
      </c>
      <c r="Y69" s="346">
        <f t="shared" si="2"/>
        <v>7</v>
      </c>
      <c r="Z69" s="346">
        <f t="shared" si="2"/>
        <v>7</v>
      </c>
      <c r="AA69" s="346" t="str">
        <f t="shared" si="3"/>
        <v>-</v>
      </c>
      <c r="AB69" s="215">
        <f t="shared" si="4"/>
        <v>143</v>
      </c>
      <c r="AC69" s="410">
        <v>143</v>
      </c>
      <c r="AD69" s="342" t="s">
        <v>313</v>
      </c>
      <c r="AE69" s="338">
        <v>150</v>
      </c>
      <c r="AF69" s="338">
        <v>150</v>
      </c>
      <c r="AG69" s="343" t="s">
        <v>313</v>
      </c>
      <c r="AH69" s="346">
        <f t="shared" si="5"/>
        <v>-7</v>
      </c>
      <c r="AI69" s="340">
        <f t="shared" si="5"/>
        <v>-7</v>
      </c>
      <c r="AJ69" s="346" t="str">
        <f t="shared" si="5"/>
        <v>-</v>
      </c>
      <c r="AK69" s="352">
        <f t="shared" si="6"/>
        <v>1.881578947368421</v>
      </c>
      <c r="AL69" s="353">
        <v>2.1739130434782608</v>
      </c>
      <c r="AM69" s="344">
        <f t="shared" si="7"/>
        <v>-0.29233409610983974</v>
      </c>
      <c r="AN69" s="443"/>
    </row>
    <row r="70" spans="1:40" ht="15" customHeight="1">
      <c r="A70" s="214"/>
      <c r="B70" s="214" t="s">
        <v>26</v>
      </c>
      <c r="C70" s="214"/>
      <c r="E70" s="219">
        <f t="shared" si="1"/>
        <v>2481</v>
      </c>
      <c r="F70" s="215">
        <f t="shared" si="8"/>
        <v>2475</v>
      </c>
      <c r="G70" s="225">
        <v>1425</v>
      </c>
      <c r="H70" s="225">
        <v>664</v>
      </c>
      <c r="I70" s="225">
        <v>245</v>
      </c>
      <c r="J70" s="225">
        <v>99</v>
      </c>
      <c r="K70" s="225">
        <v>31</v>
      </c>
      <c r="L70" s="225">
        <v>11</v>
      </c>
      <c r="M70" s="225" t="s">
        <v>313</v>
      </c>
      <c r="N70" s="226">
        <v>6</v>
      </c>
      <c r="O70" s="259">
        <v>2570</v>
      </c>
      <c r="P70" s="338">
        <v>2565</v>
      </c>
      <c r="Q70" s="338">
        <v>1369</v>
      </c>
      <c r="R70" s="338">
        <v>756</v>
      </c>
      <c r="S70" s="338">
        <v>276</v>
      </c>
      <c r="T70" s="338">
        <v>114</v>
      </c>
      <c r="U70" s="338">
        <v>39</v>
      </c>
      <c r="V70" s="343">
        <v>5</v>
      </c>
      <c r="W70" s="343">
        <v>6</v>
      </c>
      <c r="X70" s="338">
        <v>5</v>
      </c>
      <c r="Y70" s="340">
        <f t="shared" si="2"/>
        <v>-89</v>
      </c>
      <c r="Z70" s="346">
        <f t="shared" si="2"/>
        <v>-90</v>
      </c>
      <c r="AA70" s="346">
        <f t="shared" si="3"/>
        <v>1</v>
      </c>
      <c r="AB70" s="215">
        <f t="shared" si="4"/>
        <v>4418</v>
      </c>
      <c r="AC70" s="410">
        <v>4105</v>
      </c>
      <c r="AD70" s="341">
        <v>313</v>
      </c>
      <c r="AE70" s="338">
        <v>4662</v>
      </c>
      <c r="AF70" s="338">
        <v>4434</v>
      </c>
      <c r="AG70" s="338">
        <v>228</v>
      </c>
      <c r="AH70" s="340">
        <f t="shared" si="5"/>
        <v>-244</v>
      </c>
      <c r="AI70" s="340">
        <f t="shared" si="5"/>
        <v>-329</v>
      </c>
      <c r="AJ70" s="340">
        <f t="shared" si="5"/>
        <v>85</v>
      </c>
      <c r="AK70" s="352">
        <f t="shared" si="6"/>
        <v>1.6585858585858586</v>
      </c>
      <c r="AL70" s="353">
        <v>1.7286549707602339</v>
      </c>
      <c r="AM70" s="344">
        <f t="shared" si="7"/>
        <v>-7.0069112174375281E-2</v>
      </c>
      <c r="AN70" s="443"/>
    </row>
    <row r="71" spans="1:40" ht="15" customHeight="1">
      <c r="A71" s="214"/>
      <c r="B71" s="214"/>
      <c r="C71" s="214" t="s">
        <v>4</v>
      </c>
      <c r="E71" s="219">
        <f t="shared" ref="E71:E134" si="9">IF(COUNTIF(F71:N71,"x"),"x",IF(SUM(F71,N71)=0,"-",SUM(F71,N71)))</f>
        <v>299</v>
      </c>
      <c r="F71" s="215">
        <f t="shared" si="8"/>
        <v>295</v>
      </c>
      <c r="G71" s="225">
        <v>191</v>
      </c>
      <c r="H71" s="225">
        <v>69</v>
      </c>
      <c r="I71" s="225">
        <v>18</v>
      </c>
      <c r="J71" s="225">
        <v>10</v>
      </c>
      <c r="K71" s="225">
        <v>4</v>
      </c>
      <c r="L71" s="225">
        <v>3</v>
      </c>
      <c r="M71" s="225" t="s">
        <v>313</v>
      </c>
      <c r="N71" s="226">
        <v>4</v>
      </c>
      <c r="O71" s="259">
        <v>303</v>
      </c>
      <c r="P71" s="338">
        <v>301</v>
      </c>
      <c r="Q71" s="338">
        <v>203</v>
      </c>
      <c r="R71" s="338">
        <v>62</v>
      </c>
      <c r="S71" s="338">
        <v>21</v>
      </c>
      <c r="T71" s="338">
        <v>7</v>
      </c>
      <c r="U71" s="338">
        <v>7</v>
      </c>
      <c r="V71" s="343">
        <v>1</v>
      </c>
      <c r="W71" s="343" t="s">
        <v>313</v>
      </c>
      <c r="X71" s="338">
        <v>2</v>
      </c>
      <c r="Y71" s="346">
        <f t="shared" ref="Y71:Z134" si="10">IF(OR(E71="x",O71="x"),"x",IF(AND(E71="-",O71="-"),"-",IF(AND(E71="-",O71&gt;0),O71*-1,IF(AND(E71&gt;0,O71="-"),E71,E71-O71))))</f>
        <v>-4</v>
      </c>
      <c r="Z71" s="346">
        <f t="shared" si="10"/>
        <v>-6</v>
      </c>
      <c r="AA71" s="346">
        <f t="shared" ref="AA71:AA134" si="11">IF(OR(N71="x",X71="x"),"x",IF(AND(N71="-",X71="-"),"-",IF(AND(N71="-",X71&gt;0),X71*-1,IF(AND(N71&gt;0,X71="-"),N71,N71-X71))))</f>
        <v>2</v>
      </c>
      <c r="AB71" s="215">
        <f t="shared" ref="AB71:AB134" si="12">IF(COUNTIF(AC71:AD71,"x"),"x",IF(SUM(AC71:AD71)=0,"-",SUM(AC71:AD71)))</f>
        <v>641</v>
      </c>
      <c r="AC71" s="410">
        <v>461</v>
      </c>
      <c r="AD71" s="341">
        <v>180</v>
      </c>
      <c r="AE71" s="338">
        <v>552</v>
      </c>
      <c r="AF71" s="338">
        <v>459</v>
      </c>
      <c r="AG71" s="338">
        <v>93</v>
      </c>
      <c r="AH71" s="346">
        <f t="shared" ref="AH71:AJ134" si="13">IF(OR(AB71="x",AE71="x"),"x",IF(AND(AB71="-",AE71="-"),"-",IF(AND(AB71="-",AE71&gt;0),AE71*-1,IF(AND(AB71&gt;0,AE71="-"),AB71,AB71-AE71))))</f>
        <v>89</v>
      </c>
      <c r="AI71" s="340">
        <f t="shared" si="13"/>
        <v>2</v>
      </c>
      <c r="AJ71" s="340">
        <f t="shared" si="13"/>
        <v>87</v>
      </c>
      <c r="AK71" s="352">
        <f t="shared" ref="AK71:AK134" si="14">IF(OR(AC71="x",F71="x"),"x",IF(OR(AC71="-",F71="-"),"-",AC71/F71))</f>
        <v>1.5627118644067797</v>
      </c>
      <c r="AL71" s="353">
        <v>1.5249169435215948</v>
      </c>
      <c r="AM71" s="344">
        <f t="shared" ref="AM71:AM134" si="15">IF(OR(AK71="x",AL71="x"),"x",IF(AND(AK71="-",AL71="-"),"-",IF(AND(AK71="-",AL71&gt;0),AL71*-1,IF(AND(AK71&gt;0,AL71="-"),AK71,AK71-AL71))))</f>
        <v>3.7794920885184879E-2</v>
      </c>
      <c r="AN71" s="443"/>
    </row>
    <row r="72" spans="1:40" ht="15" customHeight="1">
      <c r="A72" s="214"/>
      <c r="B72" s="214"/>
      <c r="C72" s="214" t="s">
        <v>5</v>
      </c>
      <c r="E72" s="219">
        <f t="shared" si="9"/>
        <v>346</v>
      </c>
      <c r="F72" s="215">
        <f t="shared" si="8"/>
        <v>345</v>
      </c>
      <c r="G72" s="225">
        <v>231</v>
      </c>
      <c r="H72" s="225">
        <v>72</v>
      </c>
      <c r="I72" s="225">
        <v>32</v>
      </c>
      <c r="J72" s="225">
        <v>9</v>
      </c>
      <c r="K72" s="225">
        <v>1</v>
      </c>
      <c r="L72" s="225" t="s">
        <v>313</v>
      </c>
      <c r="M72" s="225" t="s">
        <v>313</v>
      </c>
      <c r="N72" s="226">
        <v>1</v>
      </c>
      <c r="O72" s="259">
        <v>309</v>
      </c>
      <c r="P72" s="338">
        <v>308</v>
      </c>
      <c r="Q72" s="338">
        <v>186</v>
      </c>
      <c r="R72" s="338">
        <v>87</v>
      </c>
      <c r="S72" s="338">
        <v>24</v>
      </c>
      <c r="T72" s="338">
        <v>8</v>
      </c>
      <c r="U72" s="338">
        <v>3</v>
      </c>
      <c r="V72" s="343" t="s">
        <v>313</v>
      </c>
      <c r="W72" s="343" t="s">
        <v>313</v>
      </c>
      <c r="X72" s="338">
        <v>1</v>
      </c>
      <c r="Y72" s="346">
        <f t="shared" si="10"/>
        <v>37</v>
      </c>
      <c r="Z72" s="346">
        <f t="shared" si="10"/>
        <v>37</v>
      </c>
      <c r="AA72" s="346">
        <f t="shared" si="11"/>
        <v>0</v>
      </c>
      <c r="AB72" s="215">
        <f t="shared" si="12"/>
        <v>628</v>
      </c>
      <c r="AC72" s="410">
        <v>512</v>
      </c>
      <c r="AD72" s="341">
        <v>116</v>
      </c>
      <c r="AE72" s="338">
        <v>587</v>
      </c>
      <c r="AF72" s="338">
        <v>479</v>
      </c>
      <c r="AG72" s="338">
        <v>108</v>
      </c>
      <c r="AH72" s="346">
        <f t="shared" si="13"/>
        <v>41</v>
      </c>
      <c r="AI72" s="340">
        <f t="shared" si="13"/>
        <v>33</v>
      </c>
      <c r="AJ72" s="340">
        <f t="shared" si="13"/>
        <v>8</v>
      </c>
      <c r="AK72" s="352">
        <f t="shared" si="14"/>
        <v>1.4840579710144928</v>
      </c>
      <c r="AL72" s="353">
        <v>1.5551948051948052</v>
      </c>
      <c r="AM72" s="344">
        <f t="shared" si="15"/>
        <v>-7.1136834180312469E-2</v>
      </c>
      <c r="AN72" s="443"/>
    </row>
    <row r="73" spans="1:40" ht="15" customHeight="1">
      <c r="A73" s="214"/>
      <c r="B73" s="214"/>
      <c r="C73" s="214" t="s">
        <v>6</v>
      </c>
      <c r="E73" s="219">
        <f t="shared" si="9"/>
        <v>638</v>
      </c>
      <c r="F73" s="215">
        <f t="shared" si="8"/>
        <v>638</v>
      </c>
      <c r="G73" s="225">
        <v>407</v>
      </c>
      <c r="H73" s="225">
        <v>154</v>
      </c>
      <c r="I73" s="225">
        <v>50</v>
      </c>
      <c r="J73" s="225">
        <v>20</v>
      </c>
      <c r="K73" s="225">
        <v>5</v>
      </c>
      <c r="L73" s="225">
        <v>2</v>
      </c>
      <c r="M73" s="225" t="s">
        <v>313</v>
      </c>
      <c r="N73" s="226" t="s">
        <v>313</v>
      </c>
      <c r="O73" s="259">
        <v>640</v>
      </c>
      <c r="P73" s="338">
        <v>640</v>
      </c>
      <c r="Q73" s="338">
        <v>366</v>
      </c>
      <c r="R73" s="338">
        <v>177</v>
      </c>
      <c r="S73" s="338">
        <v>69</v>
      </c>
      <c r="T73" s="338">
        <v>21</v>
      </c>
      <c r="U73" s="338">
        <v>5</v>
      </c>
      <c r="V73" s="343" t="s">
        <v>313</v>
      </c>
      <c r="W73" s="343">
        <v>2</v>
      </c>
      <c r="X73" s="343" t="s">
        <v>313</v>
      </c>
      <c r="Y73" s="346">
        <f t="shared" si="10"/>
        <v>-2</v>
      </c>
      <c r="Z73" s="346">
        <f t="shared" si="10"/>
        <v>-2</v>
      </c>
      <c r="AA73" s="346" t="str">
        <f t="shared" si="11"/>
        <v>-</v>
      </c>
      <c r="AB73" s="215">
        <f t="shared" si="12"/>
        <v>982</v>
      </c>
      <c r="AC73" s="410">
        <v>982</v>
      </c>
      <c r="AD73" s="342" t="s">
        <v>313</v>
      </c>
      <c r="AE73" s="338">
        <v>1050</v>
      </c>
      <c r="AF73" s="338">
        <v>1050</v>
      </c>
      <c r="AG73" s="343" t="s">
        <v>313</v>
      </c>
      <c r="AH73" s="346">
        <f t="shared" si="13"/>
        <v>-68</v>
      </c>
      <c r="AI73" s="340">
        <f t="shared" si="13"/>
        <v>-68</v>
      </c>
      <c r="AJ73" s="346" t="str">
        <f t="shared" si="13"/>
        <v>-</v>
      </c>
      <c r="AK73" s="352">
        <f t="shared" si="14"/>
        <v>1.5391849529780564</v>
      </c>
      <c r="AL73" s="353">
        <v>1.640625</v>
      </c>
      <c r="AM73" s="344">
        <f t="shared" si="15"/>
        <v>-0.10144004702194365</v>
      </c>
      <c r="AN73" s="443"/>
    </row>
    <row r="74" spans="1:40" ht="15" customHeight="1">
      <c r="A74" s="214"/>
      <c r="B74" s="214"/>
      <c r="C74" s="214" t="s">
        <v>10</v>
      </c>
      <c r="E74" s="219">
        <f t="shared" si="9"/>
        <v>525</v>
      </c>
      <c r="F74" s="215">
        <f t="shared" si="8"/>
        <v>525</v>
      </c>
      <c r="G74" s="225">
        <v>280</v>
      </c>
      <c r="H74" s="225">
        <v>149</v>
      </c>
      <c r="I74" s="225">
        <v>58</v>
      </c>
      <c r="J74" s="225">
        <v>24</v>
      </c>
      <c r="K74" s="225">
        <v>12</v>
      </c>
      <c r="L74" s="225">
        <v>2</v>
      </c>
      <c r="M74" s="225" t="s">
        <v>313</v>
      </c>
      <c r="N74" s="226" t="s">
        <v>313</v>
      </c>
      <c r="O74" s="259">
        <v>544</v>
      </c>
      <c r="P74" s="338">
        <v>543</v>
      </c>
      <c r="Q74" s="338">
        <v>290</v>
      </c>
      <c r="R74" s="338">
        <v>162</v>
      </c>
      <c r="S74" s="338">
        <v>57</v>
      </c>
      <c r="T74" s="338">
        <v>21</v>
      </c>
      <c r="U74" s="338">
        <v>10</v>
      </c>
      <c r="V74" s="343">
        <v>2</v>
      </c>
      <c r="W74" s="343">
        <v>1</v>
      </c>
      <c r="X74" s="338">
        <v>1</v>
      </c>
      <c r="Y74" s="346">
        <f t="shared" si="10"/>
        <v>-19</v>
      </c>
      <c r="Z74" s="346">
        <f t="shared" si="10"/>
        <v>-18</v>
      </c>
      <c r="AA74" s="346">
        <f t="shared" si="11"/>
        <v>-1</v>
      </c>
      <c r="AB74" s="215">
        <f t="shared" si="12"/>
        <v>920</v>
      </c>
      <c r="AC74" s="410">
        <v>920</v>
      </c>
      <c r="AD74" s="341" t="s">
        <v>313</v>
      </c>
      <c r="AE74" s="338">
        <v>947</v>
      </c>
      <c r="AF74" s="338">
        <v>938</v>
      </c>
      <c r="AG74" s="338">
        <v>9</v>
      </c>
      <c r="AH74" s="346">
        <f t="shared" si="13"/>
        <v>-27</v>
      </c>
      <c r="AI74" s="340">
        <f t="shared" si="13"/>
        <v>-18</v>
      </c>
      <c r="AJ74" s="340">
        <f t="shared" si="13"/>
        <v>-9</v>
      </c>
      <c r="AK74" s="352">
        <f t="shared" si="14"/>
        <v>1.7523809523809524</v>
      </c>
      <c r="AL74" s="353">
        <v>1.7274401473296501</v>
      </c>
      <c r="AM74" s="344">
        <f t="shared" si="15"/>
        <v>2.4940805051302251E-2</v>
      </c>
      <c r="AN74" s="443"/>
    </row>
    <row r="75" spans="1:40" ht="15" customHeight="1">
      <c r="A75" s="214"/>
      <c r="B75" s="214"/>
      <c r="C75" s="214" t="s">
        <v>11</v>
      </c>
      <c r="E75" s="219">
        <f t="shared" si="9"/>
        <v>673</v>
      </c>
      <c r="F75" s="215">
        <f t="shared" si="8"/>
        <v>672</v>
      </c>
      <c r="G75" s="225">
        <v>316</v>
      </c>
      <c r="H75" s="225">
        <v>220</v>
      </c>
      <c r="I75" s="225">
        <v>87</v>
      </c>
      <c r="J75" s="225">
        <v>36</v>
      </c>
      <c r="K75" s="225">
        <v>9</v>
      </c>
      <c r="L75" s="225">
        <v>4</v>
      </c>
      <c r="M75" s="225" t="s">
        <v>313</v>
      </c>
      <c r="N75" s="226">
        <v>1</v>
      </c>
      <c r="O75" s="259">
        <v>774</v>
      </c>
      <c r="P75" s="338">
        <v>773</v>
      </c>
      <c r="Q75" s="338">
        <v>324</v>
      </c>
      <c r="R75" s="338">
        <v>268</v>
      </c>
      <c r="S75" s="338">
        <v>105</v>
      </c>
      <c r="T75" s="338">
        <v>57</v>
      </c>
      <c r="U75" s="338">
        <v>14</v>
      </c>
      <c r="V75" s="343">
        <v>2</v>
      </c>
      <c r="W75" s="343">
        <v>3</v>
      </c>
      <c r="X75" s="338">
        <v>1</v>
      </c>
      <c r="Y75" s="346">
        <f t="shared" si="10"/>
        <v>-101</v>
      </c>
      <c r="Z75" s="346">
        <f t="shared" si="10"/>
        <v>-101</v>
      </c>
      <c r="AA75" s="346">
        <f t="shared" si="11"/>
        <v>0</v>
      </c>
      <c r="AB75" s="215">
        <f t="shared" si="12"/>
        <v>1247</v>
      </c>
      <c r="AC75" s="410">
        <v>1230</v>
      </c>
      <c r="AD75" s="341">
        <v>17</v>
      </c>
      <c r="AE75" s="338">
        <v>1526</v>
      </c>
      <c r="AF75" s="338">
        <v>1508</v>
      </c>
      <c r="AG75" s="338">
        <v>18</v>
      </c>
      <c r="AH75" s="346">
        <f t="shared" si="13"/>
        <v>-279</v>
      </c>
      <c r="AI75" s="340">
        <f t="shared" si="13"/>
        <v>-278</v>
      </c>
      <c r="AJ75" s="340">
        <f t="shared" si="13"/>
        <v>-1</v>
      </c>
      <c r="AK75" s="352">
        <f t="shared" si="14"/>
        <v>1.8303571428571428</v>
      </c>
      <c r="AL75" s="353">
        <v>1.9508408796895214</v>
      </c>
      <c r="AM75" s="344">
        <f t="shared" si="15"/>
        <v>-0.12048373683237856</v>
      </c>
      <c r="AN75" s="443"/>
    </row>
    <row r="76" spans="1:40" ht="15" customHeight="1">
      <c r="A76" s="214"/>
      <c r="B76" s="214" t="s">
        <v>27</v>
      </c>
      <c r="C76" s="214"/>
      <c r="E76" s="219">
        <f t="shared" si="9"/>
        <v>1552</v>
      </c>
      <c r="F76" s="215">
        <f t="shared" si="8"/>
        <v>1551</v>
      </c>
      <c r="G76" s="225">
        <v>755</v>
      </c>
      <c r="H76" s="225">
        <v>446</v>
      </c>
      <c r="I76" s="225">
        <v>205</v>
      </c>
      <c r="J76" s="225">
        <v>100</v>
      </c>
      <c r="K76" s="225">
        <v>33</v>
      </c>
      <c r="L76" s="225">
        <v>10</v>
      </c>
      <c r="M76" s="225">
        <v>2</v>
      </c>
      <c r="N76" s="226">
        <v>1</v>
      </c>
      <c r="O76" s="259">
        <v>1534</v>
      </c>
      <c r="P76" s="338">
        <v>1532</v>
      </c>
      <c r="Q76" s="338">
        <v>686</v>
      </c>
      <c r="R76" s="338">
        <v>461</v>
      </c>
      <c r="S76" s="338">
        <v>205</v>
      </c>
      <c r="T76" s="338">
        <v>124</v>
      </c>
      <c r="U76" s="338">
        <v>41</v>
      </c>
      <c r="V76" s="343">
        <v>14</v>
      </c>
      <c r="W76" s="343">
        <v>1</v>
      </c>
      <c r="X76" s="338">
        <v>2</v>
      </c>
      <c r="Y76" s="340">
        <f t="shared" si="10"/>
        <v>18</v>
      </c>
      <c r="Z76" s="340">
        <f t="shared" si="10"/>
        <v>19</v>
      </c>
      <c r="AA76" s="340">
        <f t="shared" si="11"/>
        <v>-1</v>
      </c>
      <c r="AB76" s="215">
        <f t="shared" si="12"/>
        <v>2919</v>
      </c>
      <c r="AC76" s="410">
        <v>2901</v>
      </c>
      <c r="AD76" s="341">
        <v>18</v>
      </c>
      <c r="AE76" s="338">
        <v>3035</v>
      </c>
      <c r="AF76" s="338">
        <v>3015</v>
      </c>
      <c r="AG76" s="338">
        <v>20</v>
      </c>
      <c r="AH76" s="340">
        <f t="shared" si="13"/>
        <v>-116</v>
      </c>
      <c r="AI76" s="340">
        <f t="shared" si="13"/>
        <v>-114</v>
      </c>
      <c r="AJ76" s="340">
        <f t="shared" si="13"/>
        <v>-2</v>
      </c>
      <c r="AK76" s="344">
        <f t="shared" si="14"/>
        <v>1.8704061895551258</v>
      </c>
      <c r="AL76" s="345">
        <v>1.9680156657963446</v>
      </c>
      <c r="AM76" s="344">
        <f t="shared" si="15"/>
        <v>-9.760947624121874E-2</v>
      </c>
      <c r="AN76" s="443"/>
    </row>
    <row r="77" spans="1:40" ht="15" customHeight="1">
      <c r="A77" s="214"/>
      <c r="B77" s="214"/>
      <c r="C77" s="214" t="s">
        <v>4</v>
      </c>
      <c r="E77" s="219">
        <f t="shared" si="9"/>
        <v>725</v>
      </c>
      <c r="F77" s="215">
        <f t="shared" si="8"/>
        <v>725</v>
      </c>
      <c r="G77" s="225">
        <v>424</v>
      </c>
      <c r="H77" s="225">
        <v>171</v>
      </c>
      <c r="I77" s="225">
        <v>77</v>
      </c>
      <c r="J77" s="225">
        <v>38</v>
      </c>
      <c r="K77" s="225">
        <v>9</v>
      </c>
      <c r="L77" s="225">
        <v>5</v>
      </c>
      <c r="M77" s="225">
        <v>1</v>
      </c>
      <c r="N77" s="226" t="s">
        <v>313</v>
      </c>
      <c r="O77" s="259">
        <v>685</v>
      </c>
      <c r="P77" s="338">
        <v>684</v>
      </c>
      <c r="Q77" s="338">
        <v>357</v>
      </c>
      <c r="R77" s="338">
        <v>186</v>
      </c>
      <c r="S77" s="338">
        <v>80</v>
      </c>
      <c r="T77" s="338">
        <v>42</v>
      </c>
      <c r="U77" s="338">
        <v>16</v>
      </c>
      <c r="V77" s="343">
        <v>3</v>
      </c>
      <c r="W77" s="343" t="s">
        <v>313</v>
      </c>
      <c r="X77" s="338">
        <v>1</v>
      </c>
      <c r="Y77" s="346">
        <f t="shared" si="10"/>
        <v>40</v>
      </c>
      <c r="Z77" s="346">
        <f t="shared" si="10"/>
        <v>41</v>
      </c>
      <c r="AA77" s="346">
        <f t="shared" si="11"/>
        <v>-1</v>
      </c>
      <c r="AB77" s="215">
        <f t="shared" si="12"/>
        <v>1231</v>
      </c>
      <c r="AC77" s="410">
        <v>1231</v>
      </c>
      <c r="AD77" s="341" t="s">
        <v>313</v>
      </c>
      <c r="AE77" s="338">
        <v>1238</v>
      </c>
      <c r="AF77" s="338">
        <v>1235</v>
      </c>
      <c r="AG77" s="338">
        <v>3</v>
      </c>
      <c r="AH77" s="346">
        <f t="shared" si="13"/>
        <v>-7</v>
      </c>
      <c r="AI77" s="340">
        <f t="shared" si="13"/>
        <v>-4</v>
      </c>
      <c r="AJ77" s="340">
        <f t="shared" si="13"/>
        <v>-3</v>
      </c>
      <c r="AK77" s="352">
        <f t="shared" si="14"/>
        <v>1.6979310344827587</v>
      </c>
      <c r="AL77" s="353">
        <v>1.8055555555555556</v>
      </c>
      <c r="AM77" s="344">
        <f t="shared" si="15"/>
        <v>-0.10762452107279685</v>
      </c>
      <c r="AN77" s="443"/>
    </row>
    <row r="78" spans="1:40" ht="15" customHeight="1">
      <c r="A78" s="214"/>
      <c r="B78" s="214"/>
      <c r="C78" s="214" t="s">
        <v>5</v>
      </c>
      <c r="E78" s="219">
        <f t="shared" si="9"/>
        <v>827</v>
      </c>
      <c r="F78" s="215">
        <f t="shared" si="8"/>
        <v>826</v>
      </c>
      <c r="G78" s="225">
        <v>331</v>
      </c>
      <c r="H78" s="225">
        <v>275</v>
      </c>
      <c r="I78" s="225">
        <v>128</v>
      </c>
      <c r="J78" s="225">
        <v>62</v>
      </c>
      <c r="K78" s="225">
        <v>24</v>
      </c>
      <c r="L78" s="225">
        <v>5</v>
      </c>
      <c r="M78" s="225">
        <v>1</v>
      </c>
      <c r="N78" s="226">
        <v>1</v>
      </c>
      <c r="O78" s="259">
        <v>849</v>
      </c>
      <c r="P78" s="338">
        <v>848</v>
      </c>
      <c r="Q78" s="338">
        <v>329</v>
      </c>
      <c r="R78" s="338">
        <v>275</v>
      </c>
      <c r="S78" s="338">
        <v>125</v>
      </c>
      <c r="T78" s="338">
        <v>82</v>
      </c>
      <c r="U78" s="338">
        <v>25</v>
      </c>
      <c r="V78" s="343">
        <v>11</v>
      </c>
      <c r="W78" s="343">
        <v>1</v>
      </c>
      <c r="X78" s="338">
        <v>1</v>
      </c>
      <c r="Y78" s="346">
        <f t="shared" si="10"/>
        <v>-22</v>
      </c>
      <c r="Z78" s="346">
        <f t="shared" si="10"/>
        <v>-22</v>
      </c>
      <c r="AA78" s="346">
        <f t="shared" si="11"/>
        <v>0</v>
      </c>
      <c r="AB78" s="215">
        <f t="shared" si="12"/>
        <v>1688</v>
      </c>
      <c r="AC78" s="410">
        <v>1670</v>
      </c>
      <c r="AD78" s="341">
        <v>18</v>
      </c>
      <c r="AE78" s="338">
        <v>1797</v>
      </c>
      <c r="AF78" s="338">
        <v>1780</v>
      </c>
      <c r="AG78" s="338">
        <v>17</v>
      </c>
      <c r="AH78" s="346">
        <f t="shared" si="13"/>
        <v>-109</v>
      </c>
      <c r="AI78" s="340">
        <f t="shared" si="13"/>
        <v>-110</v>
      </c>
      <c r="AJ78" s="340">
        <f t="shared" si="13"/>
        <v>1</v>
      </c>
      <c r="AK78" s="352">
        <f t="shared" si="14"/>
        <v>2.0217917675544794</v>
      </c>
      <c r="AL78" s="353">
        <v>2.0990566037735849</v>
      </c>
      <c r="AM78" s="344">
        <f t="shared" si="15"/>
        <v>-7.7264836219105515E-2</v>
      </c>
      <c r="AN78" s="443"/>
    </row>
    <row r="79" spans="1:40" ht="15" customHeight="1">
      <c r="A79" s="214"/>
      <c r="B79" s="214" t="s">
        <v>28</v>
      </c>
      <c r="C79" s="214"/>
      <c r="E79" s="219">
        <f t="shared" si="9"/>
        <v>2694</v>
      </c>
      <c r="F79" s="215">
        <f t="shared" si="8"/>
        <v>2691</v>
      </c>
      <c r="G79" s="225">
        <v>1470</v>
      </c>
      <c r="H79" s="225">
        <v>696</v>
      </c>
      <c r="I79" s="225">
        <v>308</v>
      </c>
      <c r="J79" s="225">
        <v>165</v>
      </c>
      <c r="K79" s="225">
        <v>45</v>
      </c>
      <c r="L79" s="225">
        <v>5</v>
      </c>
      <c r="M79" s="225">
        <v>2</v>
      </c>
      <c r="N79" s="226">
        <v>3</v>
      </c>
      <c r="O79" s="259">
        <v>2786</v>
      </c>
      <c r="P79" s="338">
        <v>2776</v>
      </c>
      <c r="Q79" s="338">
        <v>1419</v>
      </c>
      <c r="R79" s="338">
        <v>734</v>
      </c>
      <c r="S79" s="338">
        <v>346</v>
      </c>
      <c r="T79" s="338">
        <v>206</v>
      </c>
      <c r="U79" s="338">
        <v>59</v>
      </c>
      <c r="V79" s="343">
        <v>10</v>
      </c>
      <c r="W79" s="343">
        <v>2</v>
      </c>
      <c r="X79" s="338">
        <v>10</v>
      </c>
      <c r="Y79" s="340">
        <f t="shared" si="10"/>
        <v>-92</v>
      </c>
      <c r="Z79" s="346">
        <f t="shared" si="10"/>
        <v>-85</v>
      </c>
      <c r="AA79" s="346">
        <f t="shared" si="11"/>
        <v>-7</v>
      </c>
      <c r="AB79" s="215">
        <f t="shared" si="12"/>
        <v>4801</v>
      </c>
      <c r="AC79" s="410">
        <v>4715</v>
      </c>
      <c r="AD79" s="341">
        <v>86</v>
      </c>
      <c r="AE79" s="338">
        <v>5280</v>
      </c>
      <c r="AF79" s="338">
        <v>5119</v>
      </c>
      <c r="AG79" s="338">
        <v>161</v>
      </c>
      <c r="AH79" s="340">
        <f t="shared" si="13"/>
        <v>-479</v>
      </c>
      <c r="AI79" s="340">
        <f t="shared" si="13"/>
        <v>-404</v>
      </c>
      <c r="AJ79" s="340">
        <f t="shared" si="13"/>
        <v>-75</v>
      </c>
      <c r="AK79" s="352">
        <f t="shared" si="14"/>
        <v>1.7521367521367521</v>
      </c>
      <c r="AL79" s="353">
        <v>1.8440201729106629</v>
      </c>
      <c r="AM79" s="344">
        <f t="shared" si="15"/>
        <v>-9.1883420773910762E-2</v>
      </c>
      <c r="AN79" s="443"/>
    </row>
    <row r="80" spans="1:40" ht="15" customHeight="1">
      <c r="A80" s="214"/>
      <c r="B80" s="214"/>
      <c r="C80" s="214" t="s">
        <v>4</v>
      </c>
      <c r="E80" s="219">
        <f t="shared" si="9"/>
        <v>1142</v>
      </c>
      <c r="F80" s="215">
        <f t="shared" si="8"/>
        <v>1140</v>
      </c>
      <c r="G80" s="225">
        <v>719</v>
      </c>
      <c r="H80" s="225">
        <v>235</v>
      </c>
      <c r="I80" s="225">
        <v>109</v>
      </c>
      <c r="J80" s="225">
        <v>60</v>
      </c>
      <c r="K80" s="225">
        <v>16</v>
      </c>
      <c r="L80" s="225">
        <v>1</v>
      </c>
      <c r="M80" s="225" t="s">
        <v>313</v>
      </c>
      <c r="N80" s="226">
        <v>2</v>
      </c>
      <c r="O80" s="259">
        <v>1160</v>
      </c>
      <c r="P80" s="338">
        <v>1151</v>
      </c>
      <c r="Q80" s="338">
        <v>670</v>
      </c>
      <c r="R80" s="338">
        <v>259</v>
      </c>
      <c r="S80" s="338">
        <v>119</v>
      </c>
      <c r="T80" s="338">
        <v>76</v>
      </c>
      <c r="U80" s="338">
        <v>21</v>
      </c>
      <c r="V80" s="343">
        <v>5</v>
      </c>
      <c r="W80" s="343">
        <v>1</v>
      </c>
      <c r="X80" s="338">
        <v>9</v>
      </c>
      <c r="Y80" s="346">
        <f t="shared" si="10"/>
        <v>-18</v>
      </c>
      <c r="Z80" s="346">
        <f t="shared" si="10"/>
        <v>-11</v>
      </c>
      <c r="AA80" s="346">
        <f t="shared" si="11"/>
        <v>-7</v>
      </c>
      <c r="AB80" s="215">
        <f t="shared" si="12"/>
        <v>1864</v>
      </c>
      <c r="AC80" s="410">
        <v>1842</v>
      </c>
      <c r="AD80" s="341">
        <v>22</v>
      </c>
      <c r="AE80" s="338">
        <v>2066</v>
      </c>
      <c r="AF80" s="338">
        <v>1991</v>
      </c>
      <c r="AG80" s="338">
        <v>75</v>
      </c>
      <c r="AH80" s="346">
        <f t="shared" si="13"/>
        <v>-202</v>
      </c>
      <c r="AI80" s="340">
        <f t="shared" si="13"/>
        <v>-149</v>
      </c>
      <c r="AJ80" s="340">
        <f t="shared" si="13"/>
        <v>-53</v>
      </c>
      <c r="AK80" s="352">
        <f t="shared" si="14"/>
        <v>1.6157894736842104</v>
      </c>
      <c r="AL80" s="353">
        <v>1.7298001737619462</v>
      </c>
      <c r="AM80" s="344">
        <f t="shared" si="15"/>
        <v>-0.11401070007773573</v>
      </c>
      <c r="AN80" s="443"/>
    </row>
    <row r="81" spans="1:40" ht="15" customHeight="1">
      <c r="A81" s="214"/>
      <c r="B81" s="214"/>
      <c r="C81" s="214" t="s">
        <v>5</v>
      </c>
      <c r="E81" s="219">
        <f t="shared" si="9"/>
        <v>866</v>
      </c>
      <c r="F81" s="215">
        <f t="shared" ref="F81:F144" si="16">IF(COUNTIF(G81:M81,"x"),"x",IF(SUM(G81:M81)=0,"-",SUM(G81:M81)))</f>
        <v>866</v>
      </c>
      <c r="G81" s="225">
        <v>359</v>
      </c>
      <c r="H81" s="225">
        <v>290</v>
      </c>
      <c r="I81" s="225">
        <v>128</v>
      </c>
      <c r="J81" s="225">
        <v>64</v>
      </c>
      <c r="K81" s="225">
        <v>20</v>
      </c>
      <c r="L81" s="225">
        <v>4</v>
      </c>
      <c r="M81" s="225">
        <v>1</v>
      </c>
      <c r="N81" s="226" t="s">
        <v>313</v>
      </c>
      <c r="O81" s="259">
        <v>886</v>
      </c>
      <c r="P81" s="338">
        <v>886</v>
      </c>
      <c r="Q81" s="338">
        <v>344</v>
      </c>
      <c r="R81" s="338">
        <v>301</v>
      </c>
      <c r="S81" s="338">
        <v>150</v>
      </c>
      <c r="T81" s="338">
        <v>65</v>
      </c>
      <c r="U81" s="338">
        <v>21</v>
      </c>
      <c r="V81" s="343">
        <v>5</v>
      </c>
      <c r="W81" s="343" t="s">
        <v>313</v>
      </c>
      <c r="X81" s="343" t="s">
        <v>313</v>
      </c>
      <c r="Y81" s="346">
        <f t="shared" si="10"/>
        <v>-20</v>
      </c>
      <c r="Z81" s="346">
        <f t="shared" si="10"/>
        <v>-20</v>
      </c>
      <c r="AA81" s="346" t="str">
        <f t="shared" si="11"/>
        <v>-</v>
      </c>
      <c r="AB81" s="215">
        <f t="shared" si="12"/>
        <v>1710</v>
      </c>
      <c r="AC81" s="410">
        <v>1710</v>
      </c>
      <c r="AD81" s="342" t="s">
        <v>313</v>
      </c>
      <c r="AE81" s="338">
        <v>1791</v>
      </c>
      <c r="AF81" s="338">
        <v>1791</v>
      </c>
      <c r="AG81" s="343" t="s">
        <v>313</v>
      </c>
      <c r="AH81" s="346">
        <f t="shared" si="13"/>
        <v>-81</v>
      </c>
      <c r="AI81" s="340">
        <f t="shared" si="13"/>
        <v>-81</v>
      </c>
      <c r="AJ81" s="346" t="str">
        <f t="shared" si="13"/>
        <v>-</v>
      </c>
      <c r="AK81" s="352">
        <f t="shared" si="14"/>
        <v>1.9745958429561201</v>
      </c>
      <c r="AL81" s="353">
        <v>2.0214446952595937</v>
      </c>
      <c r="AM81" s="344">
        <f t="shared" si="15"/>
        <v>-4.6848852303473576E-2</v>
      </c>
      <c r="AN81" s="443"/>
    </row>
    <row r="82" spans="1:40" ht="15" customHeight="1">
      <c r="A82" s="214"/>
      <c r="B82" s="214"/>
      <c r="C82" s="214" t="s">
        <v>6</v>
      </c>
      <c r="E82" s="219">
        <f t="shared" si="9"/>
        <v>623</v>
      </c>
      <c r="F82" s="215">
        <f t="shared" si="16"/>
        <v>623</v>
      </c>
      <c r="G82" s="225">
        <v>346</v>
      </c>
      <c r="H82" s="225">
        <v>158</v>
      </c>
      <c r="I82" s="225">
        <v>69</v>
      </c>
      <c r="J82" s="225">
        <v>40</v>
      </c>
      <c r="K82" s="225">
        <v>9</v>
      </c>
      <c r="L82" s="225" t="s">
        <v>313</v>
      </c>
      <c r="M82" s="225">
        <v>1</v>
      </c>
      <c r="N82" s="226" t="s">
        <v>313</v>
      </c>
      <c r="O82" s="259">
        <v>643</v>
      </c>
      <c r="P82" s="338">
        <v>643</v>
      </c>
      <c r="Q82" s="338">
        <v>326</v>
      </c>
      <c r="R82" s="338">
        <v>164</v>
      </c>
      <c r="S82" s="338">
        <v>72</v>
      </c>
      <c r="T82" s="338">
        <v>63</v>
      </c>
      <c r="U82" s="338">
        <v>17</v>
      </c>
      <c r="V82" s="343" t="s">
        <v>313</v>
      </c>
      <c r="W82" s="343">
        <v>1</v>
      </c>
      <c r="X82" s="343" t="s">
        <v>313</v>
      </c>
      <c r="Y82" s="346">
        <f t="shared" si="10"/>
        <v>-20</v>
      </c>
      <c r="Z82" s="346">
        <f t="shared" si="10"/>
        <v>-20</v>
      </c>
      <c r="AA82" s="346" t="str">
        <f t="shared" si="11"/>
        <v>-</v>
      </c>
      <c r="AB82" s="215">
        <f t="shared" si="12"/>
        <v>1081</v>
      </c>
      <c r="AC82" s="410">
        <v>1081</v>
      </c>
      <c r="AD82" s="342" t="s">
        <v>313</v>
      </c>
      <c r="AE82" s="338">
        <v>1215</v>
      </c>
      <c r="AF82" s="338">
        <v>1215</v>
      </c>
      <c r="AG82" s="343" t="s">
        <v>313</v>
      </c>
      <c r="AH82" s="346">
        <f t="shared" si="13"/>
        <v>-134</v>
      </c>
      <c r="AI82" s="340">
        <f t="shared" si="13"/>
        <v>-134</v>
      </c>
      <c r="AJ82" s="346" t="str">
        <f t="shared" si="13"/>
        <v>-</v>
      </c>
      <c r="AK82" s="352">
        <f t="shared" si="14"/>
        <v>1.7351524879614768</v>
      </c>
      <c r="AL82" s="353">
        <v>1.8895800933125972</v>
      </c>
      <c r="AM82" s="344">
        <f t="shared" si="15"/>
        <v>-0.15442760535112043</v>
      </c>
      <c r="AN82" s="443"/>
    </row>
    <row r="83" spans="1:40" ht="15" customHeight="1">
      <c r="A83" s="214"/>
      <c r="B83" s="214"/>
      <c r="C83" s="214" t="s">
        <v>10</v>
      </c>
      <c r="E83" s="219">
        <f t="shared" si="9"/>
        <v>57</v>
      </c>
      <c r="F83" s="215">
        <f t="shared" si="16"/>
        <v>56</v>
      </c>
      <c r="G83" s="225">
        <v>43</v>
      </c>
      <c r="H83" s="225">
        <v>11</v>
      </c>
      <c r="I83" s="225">
        <v>1</v>
      </c>
      <c r="J83" s="225">
        <v>1</v>
      </c>
      <c r="K83" s="225" t="s">
        <v>313</v>
      </c>
      <c r="L83" s="225" t="s">
        <v>313</v>
      </c>
      <c r="M83" s="225" t="s">
        <v>313</v>
      </c>
      <c r="N83" s="226">
        <v>1</v>
      </c>
      <c r="O83" s="259">
        <v>91</v>
      </c>
      <c r="P83" s="338">
        <v>90</v>
      </c>
      <c r="Q83" s="338">
        <v>77</v>
      </c>
      <c r="R83" s="338">
        <v>8</v>
      </c>
      <c r="S83" s="338">
        <v>3</v>
      </c>
      <c r="T83" s="338">
        <v>2</v>
      </c>
      <c r="U83" s="343" t="s">
        <v>313</v>
      </c>
      <c r="V83" s="343" t="s">
        <v>313</v>
      </c>
      <c r="W83" s="343" t="s">
        <v>313</v>
      </c>
      <c r="X83" s="343">
        <v>1</v>
      </c>
      <c r="Y83" s="346">
        <f t="shared" si="10"/>
        <v>-34</v>
      </c>
      <c r="Z83" s="346">
        <f t="shared" si="10"/>
        <v>-34</v>
      </c>
      <c r="AA83" s="346">
        <f t="shared" si="11"/>
        <v>0</v>
      </c>
      <c r="AB83" s="215">
        <f t="shared" si="12"/>
        <v>136</v>
      </c>
      <c r="AC83" s="410">
        <v>72</v>
      </c>
      <c r="AD83" s="341">
        <v>64</v>
      </c>
      <c r="AE83" s="338">
        <v>196</v>
      </c>
      <c r="AF83" s="338">
        <v>110</v>
      </c>
      <c r="AG83" s="343">
        <v>86</v>
      </c>
      <c r="AH83" s="346">
        <f t="shared" si="13"/>
        <v>-60</v>
      </c>
      <c r="AI83" s="340">
        <f t="shared" si="13"/>
        <v>-38</v>
      </c>
      <c r="AJ83" s="340">
        <f t="shared" si="13"/>
        <v>-22</v>
      </c>
      <c r="AK83" s="352">
        <f t="shared" si="14"/>
        <v>1.2857142857142858</v>
      </c>
      <c r="AL83" s="353">
        <v>1.2222222222222223</v>
      </c>
      <c r="AM83" s="344">
        <f t="shared" si="15"/>
        <v>6.3492063492063489E-2</v>
      </c>
      <c r="AN83" s="443"/>
    </row>
    <row r="84" spans="1:40" ht="15" customHeight="1">
      <c r="A84" s="214"/>
      <c r="B84" s="214"/>
      <c r="C84" s="214" t="s">
        <v>11</v>
      </c>
      <c r="E84" s="219">
        <f t="shared" si="9"/>
        <v>6</v>
      </c>
      <c r="F84" s="215">
        <f t="shared" si="16"/>
        <v>6</v>
      </c>
      <c r="G84" s="225">
        <v>3</v>
      </c>
      <c r="H84" s="225">
        <v>2</v>
      </c>
      <c r="I84" s="225">
        <v>1</v>
      </c>
      <c r="J84" s="225" t="s">
        <v>313</v>
      </c>
      <c r="K84" s="225" t="s">
        <v>313</v>
      </c>
      <c r="L84" s="225" t="s">
        <v>313</v>
      </c>
      <c r="M84" s="225" t="s">
        <v>313</v>
      </c>
      <c r="N84" s="226" t="s">
        <v>313</v>
      </c>
      <c r="O84" s="259">
        <v>6</v>
      </c>
      <c r="P84" s="338">
        <v>6</v>
      </c>
      <c r="Q84" s="338">
        <v>2</v>
      </c>
      <c r="R84" s="338">
        <v>2</v>
      </c>
      <c r="S84" s="338">
        <v>2</v>
      </c>
      <c r="T84" s="343" t="s">
        <v>313</v>
      </c>
      <c r="U84" s="343" t="s">
        <v>313</v>
      </c>
      <c r="V84" s="343" t="s">
        <v>313</v>
      </c>
      <c r="W84" s="343" t="s">
        <v>313</v>
      </c>
      <c r="X84" s="343" t="s">
        <v>313</v>
      </c>
      <c r="Y84" s="346">
        <f t="shared" si="10"/>
        <v>0</v>
      </c>
      <c r="Z84" s="346">
        <f t="shared" si="10"/>
        <v>0</v>
      </c>
      <c r="AA84" s="346" t="str">
        <f t="shared" si="11"/>
        <v>-</v>
      </c>
      <c r="AB84" s="215">
        <f t="shared" si="12"/>
        <v>10</v>
      </c>
      <c r="AC84" s="410">
        <v>10</v>
      </c>
      <c r="AD84" s="342" t="s">
        <v>313</v>
      </c>
      <c r="AE84" s="338">
        <v>12</v>
      </c>
      <c r="AF84" s="338">
        <v>12</v>
      </c>
      <c r="AG84" s="343" t="s">
        <v>313</v>
      </c>
      <c r="AH84" s="346">
        <f t="shared" si="13"/>
        <v>-2</v>
      </c>
      <c r="AI84" s="340">
        <f t="shared" si="13"/>
        <v>-2</v>
      </c>
      <c r="AJ84" s="346" t="str">
        <f t="shared" si="13"/>
        <v>-</v>
      </c>
      <c r="AK84" s="352">
        <f t="shared" si="14"/>
        <v>1.6666666666666667</v>
      </c>
      <c r="AL84" s="353">
        <v>2</v>
      </c>
      <c r="AM84" s="344">
        <f t="shared" si="15"/>
        <v>-0.33333333333333326</v>
      </c>
      <c r="AN84" s="443"/>
    </row>
    <row r="85" spans="1:40" ht="15" customHeight="1">
      <c r="A85" s="214"/>
      <c r="B85" s="214" t="s">
        <v>29</v>
      </c>
      <c r="C85" s="214"/>
      <c r="E85" s="219">
        <f t="shared" si="9"/>
        <v>1452</v>
      </c>
      <c r="F85" s="215">
        <f t="shared" si="16"/>
        <v>1449</v>
      </c>
      <c r="G85" s="225">
        <v>514</v>
      </c>
      <c r="H85" s="225">
        <v>567</v>
      </c>
      <c r="I85" s="225">
        <v>210</v>
      </c>
      <c r="J85" s="225">
        <v>125</v>
      </c>
      <c r="K85" s="225">
        <v>28</v>
      </c>
      <c r="L85" s="225">
        <v>4</v>
      </c>
      <c r="M85" s="225">
        <v>1</v>
      </c>
      <c r="N85" s="226">
        <v>3</v>
      </c>
      <c r="O85" s="259">
        <v>1592</v>
      </c>
      <c r="P85" s="338">
        <v>1584</v>
      </c>
      <c r="Q85" s="338">
        <v>543</v>
      </c>
      <c r="R85" s="338">
        <v>588</v>
      </c>
      <c r="S85" s="338">
        <v>244</v>
      </c>
      <c r="T85" s="338">
        <v>154</v>
      </c>
      <c r="U85" s="338">
        <v>41</v>
      </c>
      <c r="V85" s="338">
        <v>10</v>
      </c>
      <c r="W85" s="338">
        <v>4</v>
      </c>
      <c r="X85" s="338">
        <v>8</v>
      </c>
      <c r="Y85" s="340">
        <f t="shared" si="10"/>
        <v>-140</v>
      </c>
      <c r="Z85" s="346">
        <f t="shared" si="10"/>
        <v>-135</v>
      </c>
      <c r="AA85" s="346">
        <f t="shared" si="11"/>
        <v>-5</v>
      </c>
      <c r="AB85" s="215">
        <f t="shared" si="12"/>
        <v>2991</v>
      </c>
      <c r="AC85" s="410">
        <v>2949</v>
      </c>
      <c r="AD85" s="341">
        <v>42</v>
      </c>
      <c r="AE85" s="338">
        <v>3404</v>
      </c>
      <c r="AF85" s="338">
        <v>3362</v>
      </c>
      <c r="AG85" s="338">
        <v>42</v>
      </c>
      <c r="AH85" s="340">
        <f t="shared" si="13"/>
        <v>-413</v>
      </c>
      <c r="AI85" s="340">
        <f t="shared" si="13"/>
        <v>-413</v>
      </c>
      <c r="AJ85" s="340">
        <f t="shared" si="13"/>
        <v>0</v>
      </c>
      <c r="AK85" s="352">
        <f t="shared" si="14"/>
        <v>2.0351966873706004</v>
      </c>
      <c r="AL85" s="353">
        <v>2.1224747474747474</v>
      </c>
      <c r="AM85" s="344">
        <f t="shared" si="15"/>
        <v>-8.7278060104146959E-2</v>
      </c>
      <c r="AN85" s="443"/>
    </row>
    <row r="86" spans="1:40" ht="15" customHeight="1">
      <c r="A86" s="214"/>
      <c r="B86" s="214"/>
      <c r="C86" s="214" t="s">
        <v>4</v>
      </c>
      <c r="E86" s="219">
        <f t="shared" si="9"/>
        <v>660</v>
      </c>
      <c r="F86" s="215">
        <f t="shared" si="16"/>
        <v>658</v>
      </c>
      <c r="G86" s="225">
        <v>252</v>
      </c>
      <c r="H86" s="225">
        <v>236</v>
      </c>
      <c r="I86" s="225">
        <v>96</v>
      </c>
      <c r="J86" s="225">
        <v>58</v>
      </c>
      <c r="K86" s="225">
        <v>14</v>
      </c>
      <c r="L86" s="225">
        <v>2</v>
      </c>
      <c r="M86" s="225" t="s">
        <v>313</v>
      </c>
      <c r="N86" s="226">
        <v>2</v>
      </c>
      <c r="O86" s="259">
        <v>713</v>
      </c>
      <c r="P86" s="338">
        <v>711</v>
      </c>
      <c r="Q86" s="338">
        <v>275</v>
      </c>
      <c r="R86" s="338">
        <v>238</v>
      </c>
      <c r="S86" s="338">
        <v>103</v>
      </c>
      <c r="T86" s="338">
        <v>69</v>
      </c>
      <c r="U86" s="338">
        <v>18</v>
      </c>
      <c r="V86" s="338">
        <v>6</v>
      </c>
      <c r="W86" s="338">
        <v>2</v>
      </c>
      <c r="X86" s="338">
        <v>2</v>
      </c>
      <c r="Y86" s="346">
        <f t="shared" si="10"/>
        <v>-53</v>
      </c>
      <c r="Z86" s="346">
        <f t="shared" si="10"/>
        <v>-53</v>
      </c>
      <c r="AA86" s="346">
        <f t="shared" si="11"/>
        <v>0</v>
      </c>
      <c r="AB86" s="215">
        <f t="shared" si="12"/>
        <v>1350</v>
      </c>
      <c r="AC86" s="410">
        <v>1326</v>
      </c>
      <c r="AD86" s="341">
        <v>24</v>
      </c>
      <c r="AE86" s="338">
        <v>1496</v>
      </c>
      <c r="AF86" s="338">
        <v>1477</v>
      </c>
      <c r="AG86" s="338">
        <v>19</v>
      </c>
      <c r="AH86" s="346">
        <f t="shared" si="13"/>
        <v>-146</v>
      </c>
      <c r="AI86" s="340">
        <f t="shared" si="13"/>
        <v>-151</v>
      </c>
      <c r="AJ86" s="340">
        <f t="shared" si="13"/>
        <v>5</v>
      </c>
      <c r="AK86" s="352">
        <f t="shared" si="14"/>
        <v>2.0151975683890577</v>
      </c>
      <c r="AL86" s="353">
        <v>2.0773558368495078</v>
      </c>
      <c r="AM86" s="344">
        <f t="shared" si="15"/>
        <v>-6.2158268460450028E-2</v>
      </c>
      <c r="AN86" s="443"/>
    </row>
    <row r="87" spans="1:40" ht="15" customHeight="1">
      <c r="A87" s="214"/>
      <c r="B87" s="214"/>
      <c r="C87" s="214" t="s">
        <v>5</v>
      </c>
      <c r="E87" s="219">
        <f t="shared" si="9"/>
        <v>792</v>
      </c>
      <c r="F87" s="215">
        <f t="shared" si="16"/>
        <v>791</v>
      </c>
      <c r="G87" s="225">
        <v>262</v>
      </c>
      <c r="H87" s="225">
        <v>331</v>
      </c>
      <c r="I87" s="225">
        <v>114</v>
      </c>
      <c r="J87" s="225">
        <v>67</v>
      </c>
      <c r="K87" s="225">
        <v>14</v>
      </c>
      <c r="L87" s="225">
        <v>2</v>
      </c>
      <c r="M87" s="225">
        <v>1</v>
      </c>
      <c r="N87" s="226">
        <v>1</v>
      </c>
      <c r="O87" s="259">
        <v>879</v>
      </c>
      <c r="P87" s="338">
        <v>873</v>
      </c>
      <c r="Q87" s="338">
        <v>268</v>
      </c>
      <c r="R87" s="338">
        <v>350</v>
      </c>
      <c r="S87" s="338">
        <v>141</v>
      </c>
      <c r="T87" s="338">
        <v>85</v>
      </c>
      <c r="U87" s="338">
        <v>23</v>
      </c>
      <c r="V87" s="338">
        <v>4</v>
      </c>
      <c r="W87" s="338">
        <v>2</v>
      </c>
      <c r="X87" s="343">
        <v>6</v>
      </c>
      <c r="Y87" s="346">
        <f t="shared" si="10"/>
        <v>-87</v>
      </c>
      <c r="Z87" s="346">
        <f t="shared" si="10"/>
        <v>-82</v>
      </c>
      <c r="AA87" s="346">
        <f t="shared" si="11"/>
        <v>-5</v>
      </c>
      <c r="AB87" s="215">
        <f t="shared" si="12"/>
        <v>1641</v>
      </c>
      <c r="AC87" s="410">
        <v>1623</v>
      </c>
      <c r="AD87" s="341">
        <v>18</v>
      </c>
      <c r="AE87" s="338">
        <v>1908</v>
      </c>
      <c r="AF87" s="338">
        <v>1885</v>
      </c>
      <c r="AG87" s="343">
        <v>23</v>
      </c>
      <c r="AH87" s="346">
        <f t="shared" si="13"/>
        <v>-267</v>
      </c>
      <c r="AI87" s="340">
        <f t="shared" si="13"/>
        <v>-262</v>
      </c>
      <c r="AJ87" s="346">
        <f t="shared" si="13"/>
        <v>-5</v>
      </c>
      <c r="AK87" s="352">
        <f t="shared" si="14"/>
        <v>2.0518331226295827</v>
      </c>
      <c r="AL87" s="353">
        <v>2.1592210767468498</v>
      </c>
      <c r="AM87" s="344">
        <f t="shared" si="15"/>
        <v>-0.10738795411726709</v>
      </c>
      <c r="AN87" s="443"/>
    </row>
    <row r="88" spans="1:40" ht="15" customHeight="1">
      <c r="A88" s="214"/>
      <c r="B88" s="214" t="s">
        <v>30</v>
      </c>
      <c r="C88" s="214"/>
      <c r="E88" s="219" t="str">
        <f t="shared" si="9"/>
        <v>-</v>
      </c>
      <c r="F88" s="215" t="str">
        <f t="shared" si="16"/>
        <v>-</v>
      </c>
      <c r="G88" s="225" t="s">
        <v>313</v>
      </c>
      <c r="H88" s="225" t="s">
        <v>313</v>
      </c>
      <c r="I88" s="225" t="s">
        <v>313</v>
      </c>
      <c r="J88" s="225" t="s">
        <v>313</v>
      </c>
      <c r="K88" s="225" t="s">
        <v>313</v>
      </c>
      <c r="L88" s="225" t="s">
        <v>313</v>
      </c>
      <c r="M88" s="225" t="s">
        <v>313</v>
      </c>
      <c r="N88" s="226" t="s">
        <v>313</v>
      </c>
      <c r="O88" s="262" t="s">
        <v>313</v>
      </c>
      <c r="P88" s="343" t="s">
        <v>313</v>
      </c>
      <c r="Q88" s="343" t="s">
        <v>313</v>
      </c>
      <c r="R88" s="343" t="s">
        <v>313</v>
      </c>
      <c r="S88" s="343" t="s">
        <v>313</v>
      </c>
      <c r="T88" s="343" t="s">
        <v>313</v>
      </c>
      <c r="U88" s="343" t="s">
        <v>313</v>
      </c>
      <c r="V88" s="343" t="s">
        <v>313</v>
      </c>
      <c r="W88" s="343" t="s">
        <v>313</v>
      </c>
      <c r="X88" s="343" t="s">
        <v>313</v>
      </c>
      <c r="Y88" s="346" t="str">
        <f t="shared" si="10"/>
        <v>-</v>
      </c>
      <c r="Z88" s="346" t="str">
        <f t="shared" si="10"/>
        <v>-</v>
      </c>
      <c r="AA88" s="346" t="str">
        <f>IF(OR(N88="x",X88="x"),"x",IF(AND(N88="-",X88="-"),"-",IF(AND(N88="-",X88&gt;0),X88*-1,IF(AND(N88&gt;0,X88="-"),N88,N88-X88))))</f>
        <v>-</v>
      </c>
      <c r="AB88" s="215" t="str">
        <f t="shared" si="12"/>
        <v>-</v>
      </c>
      <c r="AC88" s="410" t="s">
        <v>313</v>
      </c>
      <c r="AD88" s="342" t="s">
        <v>313</v>
      </c>
      <c r="AE88" s="343" t="s">
        <v>313</v>
      </c>
      <c r="AF88" s="343" t="s">
        <v>313</v>
      </c>
      <c r="AG88" s="343" t="s">
        <v>313</v>
      </c>
      <c r="AH88" s="346" t="str">
        <f t="shared" si="13"/>
        <v>-</v>
      </c>
      <c r="AI88" s="346" t="str">
        <f t="shared" si="13"/>
        <v>-</v>
      </c>
      <c r="AJ88" s="346" t="str">
        <f>IF(OR(AD88="x",AG88="x"),"x",IF(AND(AD88="-",AG88="-"),"-",IF(AND(AD88="-",AG88&gt;0),AG88*-1,IF(AND(AD88&gt;0,AG88="-"),AD88,AD88-AG88))))</f>
        <v>-</v>
      </c>
      <c r="AK88" s="349" t="str">
        <f t="shared" si="14"/>
        <v>-</v>
      </c>
      <c r="AL88" s="350" t="s">
        <v>313</v>
      </c>
      <c r="AM88" s="349" t="str">
        <f t="shared" si="15"/>
        <v>-</v>
      </c>
      <c r="AN88" s="443"/>
    </row>
    <row r="89" spans="1:40" ht="15" customHeight="1">
      <c r="A89" s="214"/>
      <c r="B89" s="214"/>
      <c r="C89" s="214" t="s">
        <v>4</v>
      </c>
      <c r="E89" s="219" t="str">
        <f t="shared" si="9"/>
        <v>-</v>
      </c>
      <c r="F89" s="215" t="str">
        <f t="shared" si="16"/>
        <v>-</v>
      </c>
      <c r="G89" s="225" t="s">
        <v>313</v>
      </c>
      <c r="H89" s="225" t="s">
        <v>313</v>
      </c>
      <c r="I89" s="225" t="s">
        <v>313</v>
      </c>
      <c r="J89" s="225" t="s">
        <v>313</v>
      </c>
      <c r="K89" s="225" t="s">
        <v>313</v>
      </c>
      <c r="L89" s="225" t="s">
        <v>313</v>
      </c>
      <c r="M89" s="225" t="s">
        <v>313</v>
      </c>
      <c r="N89" s="226" t="s">
        <v>313</v>
      </c>
      <c r="O89" s="262" t="s">
        <v>313</v>
      </c>
      <c r="P89" s="343" t="s">
        <v>313</v>
      </c>
      <c r="Q89" s="343" t="s">
        <v>313</v>
      </c>
      <c r="R89" s="343" t="s">
        <v>313</v>
      </c>
      <c r="S89" s="343" t="s">
        <v>313</v>
      </c>
      <c r="T89" s="343" t="s">
        <v>313</v>
      </c>
      <c r="U89" s="343" t="s">
        <v>313</v>
      </c>
      <c r="V89" s="343" t="s">
        <v>313</v>
      </c>
      <c r="W89" s="343" t="s">
        <v>313</v>
      </c>
      <c r="X89" s="343" t="s">
        <v>313</v>
      </c>
      <c r="Y89" s="346" t="str">
        <f t="shared" si="10"/>
        <v>-</v>
      </c>
      <c r="Z89" s="346" t="str">
        <f t="shared" si="10"/>
        <v>-</v>
      </c>
      <c r="AA89" s="346" t="str">
        <f>IF(OR(N89="x",X89="x"),"x",IF(AND(N89="-",X89="-"),"-",IF(AND(N89="-",X89&gt;0),X89*-1,IF(AND(N89&gt;0,X89="-"),N89,N89-X89))))</f>
        <v>-</v>
      </c>
      <c r="AB89" s="215" t="str">
        <f t="shared" si="12"/>
        <v>-</v>
      </c>
      <c r="AC89" s="410" t="s">
        <v>313</v>
      </c>
      <c r="AD89" s="342" t="s">
        <v>313</v>
      </c>
      <c r="AE89" s="343" t="s">
        <v>313</v>
      </c>
      <c r="AF89" s="343" t="s">
        <v>313</v>
      </c>
      <c r="AG89" s="343" t="s">
        <v>313</v>
      </c>
      <c r="AH89" s="346" t="str">
        <f t="shared" si="13"/>
        <v>-</v>
      </c>
      <c r="AI89" s="346" t="str">
        <f t="shared" si="13"/>
        <v>-</v>
      </c>
      <c r="AJ89" s="346" t="str">
        <f t="shared" si="13"/>
        <v>-</v>
      </c>
      <c r="AK89" s="349" t="str">
        <f t="shared" si="14"/>
        <v>-</v>
      </c>
      <c r="AL89" s="350" t="s">
        <v>313</v>
      </c>
      <c r="AM89" s="349" t="str">
        <f t="shared" si="15"/>
        <v>-</v>
      </c>
      <c r="AN89" s="443"/>
    </row>
    <row r="90" spans="1:40" ht="15" customHeight="1">
      <c r="A90" s="214"/>
      <c r="B90" s="214"/>
      <c r="C90" s="214" t="s">
        <v>5</v>
      </c>
      <c r="E90" s="219" t="str">
        <f t="shared" si="9"/>
        <v>-</v>
      </c>
      <c r="F90" s="215" t="str">
        <f t="shared" si="16"/>
        <v>-</v>
      </c>
      <c r="G90" s="225" t="s">
        <v>313</v>
      </c>
      <c r="H90" s="225" t="s">
        <v>313</v>
      </c>
      <c r="I90" s="225" t="s">
        <v>313</v>
      </c>
      <c r="J90" s="225" t="s">
        <v>313</v>
      </c>
      <c r="K90" s="225" t="s">
        <v>313</v>
      </c>
      <c r="L90" s="225" t="s">
        <v>313</v>
      </c>
      <c r="M90" s="225" t="s">
        <v>313</v>
      </c>
      <c r="N90" s="226" t="s">
        <v>313</v>
      </c>
      <c r="O90" s="262" t="s">
        <v>313</v>
      </c>
      <c r="P90" s="343" t="s">
        <v>313</v>
      </c>
      <c r="Q90" s="343" t="s">
        <v>313</v>
      </c>
      <c r="R90" s="343" t="s">
        <v>313</v>
      </c>
      <c r="S90" s="343" t="s">
        <v>313</v>
      </c>
      <c r="T90" s="343" t="s">
        <v>313</v>
      </c>
      <c r="U90" s="343" t="s">
        <v>313</v>
      </c>
      <c r="V90" s="343" t="s">
        <v>313</v>
      </c>
      <c r="W90" s="343" t="s">
        <v>313</v>
      </c>
      <c r="X90" s="343" t="s">
        <v>313</v>
      </c>
      <c r="Y90" s="346" t="str">
        <f t="shared" si="10"/>
        <v>-</v>
      </c>
      <c r="Z90" s="346" t="str">
        <f t="shared" si="10"/>
        <v>-</v>
      </c>
      <c r="AA90" s="346" t="str">
        <f t="shared" si="11"/>
        <v>-</v>
      </c>
      <c r="AB90" s="215" t="str">
        <f t="shared" si="12"/>
        <v>-</v>
      </c>
      <c r="AC90" s="410" t="s">
        <v>313</v>
      </c>
      <c r="AD90" s="342" t="s">
        <v>313</v>
      </c>
      <c r="AE90" s="343" t="s">
        <v>313</v>
      </c>
      <c r="AF90" s="343" t="s">
        <v>313</v>
      </c>
      <c r="AG90" s="343" t="s">
        <v>313</v>
      </c>
      <c r="AH90" s="346" t="str">
        <f t="shared" si="13"/>
        <v>-</v>
      </c>
      <c r="AI90" s="346" t="str">
        <f t="shared" si="13"/>
        <v>-</v>
      </c>
      <c r="AJ90" s="346" t="str">
        <f t="shared" si="13"/>
        <v>-</v>
      </c>
      <c r="AK90" s="349" t="str">
        <f t="shared" si="14"/>
        <v>-</v>
      </c>
      <c r="AL90" s="350" t="s">
        <v>313</v>
      </c>
      <c r="AM90" s="349" t="str">
        <f t="shared" si="15"/>
        <v>-</v>
      </c>
      <c r="AN90" s="443"/>
    </row>
    <row r="91" spans="1:40" ht="15" customHeight="1">
      <c r="A91" s="214"/>
      <c r="B91" s="214" t="s">
        <v>31</v>
      </c>
      <c r="C91" s="214"/>
      <c r="E91" s="219">
        <f t="shared" si="9"/>
        <v>2385</v>
      </c>
      <c r="F91" s="215">
        <f t="shared" si="16"/>
        <v>2383</v>
      </c>
      <c r="G91" s="225">
        <v>1356</v>
      </c>
      <c r="H91" s="225">
        <v>628</v>
      </c>
      <c r="I91" s="225">
        <v>243</v>
      </c>
      <c r="J91" s="225">
        <v>113</v>
      </c>
      <c r="K91" s="225">
        <v>33</v>
      </c>
      <c r="L91" s="225">
        <v>7</v>
      </c>
      <c r="M91" s="225">
        <v>3</v>
      </c>
      <c r="N91" s="226">
        <v>2</v>
      </c>
      <c r="O91" s="259">
        <v>2424</v>
      </c>
      <c r="P91" s="338">
        <v>2423</v>
      </c>
      <c r="Q91" s="338">
        <v>1302</v>
      </c>
      <c r="R91" s="338">
        <v>674</v>
      </c>
      <c r="S91" s="338">
        <v>259</v>
      </c>
      <c r="T91" s="338">
        <v>132</v>
      </c>
      <c r="U91" s="338">
        <v>45</v>
      </c>
      <c r="V91" s="338">
        <v>5</v>
      </c>
      <c r="W91" s="338">
        <v>6</v>
      </c>
      <c r="X91" s="338">
        <v>1</v>
      </c>
      <c r="Y91" s="340">
        <f t="shared" si="10"/>
        <v>-39</v>
      </c>
      <c r="Z91" s="346">
        <f t="shared" si="10"/>
        <v>-40</v>
      </c>
      <c r="AA91" s="346">
        <f t="shared" si="11"/>
        <v>1</v>
      </c>
      <c r="AB91" s="215">
        <f t="shared" si="12"/>
        <v>4097</v>
      </c>
      <c r="AC91" s="410">
        <v>4022</v>
      </c>
      <c r="AD91" s="341">
        <v>75</v>
      </c>
      <c r="AE91" s="338">
        <v>4333</v>
      </c>
      <c r="AF91" s="338">
        <v>4255</v>
      </c>
      <c r="AG91" s="338">
        <v>78</v>
      </c>
      <c r="AH91" s="340">
        <f t="shared" si="13"/>
        <v>-236</v>
      </c>
      <c r="AI91" s="340">
        <f t="shared" si="13"/>
        <v>-233</v>
      </c>
      <c r="AJ91" s="340">
        <f t="shared" si="13"/>
        <v>-3</v>
      </c>
      <c r="AK91" s="352">
        <f t="shared" si="14"/>
        <v>1.687788501888376</v>
      </c>
      <c r="AL91" s="353">
        <v>1.756087494841106</v>
      </c>
      <c r="AM91" s="344">
        <f t="shared" si="15"/>
        <v>-6.8298992952730009E-2</v>
      </c>
      <c r="AN91" s="443"/>
    </row>
    <row r="92" spans="1:40" ht="15" customHeight="1">
      <c r="A92" s="214"/>
      <c r="B92" s="214"/>
      <c r="C92" s="214" t="s">
        <v>4</v>
      </c>
      <c r="E92" s="219">
        <f t="shared" si="9"/>
        <v>207</v>
      </c>
      <c r="F92" s="215">
        <f t="shared" si="16"/>
        <v>207</v>
      </c>
      <c r="G92" s="225">
        <v>152</v>
      </c>
      <c r="H92" s="225">
        <v>39</v>
      </c>
      <c r="I92" s="225">
        <v>12</v>
      </c>
      <c r="J92" s="225">
        <v>1</v>
      </c>
      <c r="K92" s="225">
        <v>1</v>
      </c>
      <c r="L92" s="225">
        <v>2</v>
      </c>
      <c r="M92" s="225" t="s">
        <v>313</v>
      </c>
      <c r="N92" s="226" t="s">
        <v>313</v>
      </c>
      <c r="O92" s="259">
        <v>246</v>
      </c>
      <c r="P92" s="338">
        <v>246</v>
      </c>
      <c r="Q92" s="338">
        <v>166</v>
      </c>
      <c r="R92" s="338">
        <v>56</v>
      </c>
      <c r="S92" s="338">
        <v>13</v>
      </c>
      <c r="T92" s="338">
        <v>8</v>
      </c>
      <c r="U92" s="338">
        <v>2</v>
      </c>
      <c r="V92" s="338">
        <v>1</v>
      </c>
      <c r="W92" s="343" t="s">
        <v>313</v>
      </c>
      <c r="X92" s="343" t="s">
        <v>313</v>
      </c>
      <c r="Y92" s="346">
        <f t="shared" si="10"/>
        <v>-39</v>
      </c>
      <c r="Z92" s="346">
        <f t="shared" si="10"/>
        <v>-39</v>
      </c>
      <c r="AA92" s="346" t="str">
        <f t="shared" si="11"/>
        <v>-</v>
      </c>
      <c r="AB92" s="215">
        <f t="shared" si="12"/>
        <v>287</v>
      </c>
      <c r="AC92" s="410">
        <v>287</v>
      </c>
      <c r="AD92" s="342" t="s">
        <v>313</v>
      </c>
      <c r="AE92" s="338">
        <v>365</v>
      </c>
      <c r="AF92" s="338">
        <v>365</v>
      </c>
      <c r="AG92" s="343" t="s">
        <v>313</v>
      </c>
      <c r="AH92" s="346">
        <f t="shared" si="13"/>
        <v>-78</v>
      </c>
      <c r="AI92" s="340">
        <f t="shared" si="13"/>
        <v>-78</v>
      </c>
      <c r="AJ92" s="346" t="str">
        <f t="shared" si="13"/>
        <v>-</v>
      </c>
      <c r="AK92" s="352">
        <f t="shared" si="14"/>
        <v>1.3864734299516908</v>
      </c>
      <c r="AL92" s="353">
        <v>1.4837398373983739</v>
      </c>
      <c r="AM92" s="344">
        <f t="shared" si="15"/>
        <v>-9.7266407446683134E-2</v>
      </c>
      <c r="AN92" s="443"/>
    </row>
    <row r="93" spans="1:40" ht="15" customHeight="1">
      <c r="A93" s="214"/>
      <c r="B93" s="214"/>
      <c r="C93" s="214" t="s">
        <v>5</v>
      </c>
      <c r="E93" s="219">
        <f t="shared" si="9"/>
        <v>445</v>
      </c>
      <c r="F93" s="215">
        <f t="shared" si="16"/>
        <v>443</v>
      </c>
      <c r="G93" s="225">
        <v>224</v>
      </c>
      <c r="H93" s="225">
        <v>132</v>
      </c>
      <c r="I93" s="225">
        <v>50</v>
      </c>
      <c r="J93" s="225">
        <v>32</v>
      </c>
      <c r="K93" s="225">
        <v>4</v>
      </c>
      <c r="L93" s="225">
        <v>1</v>
      </c>
      <c r="M93" s="225" t="s">
        <v>313</v>
      </c>
      <c r="N93" s="226">
        <v>2</v>
      </c>
      <c r="O93" s="259">
        <v>433</v>
      </c>
      <c r="P93" s="338">
        <v>432</v>
      </c>
      <c r="Q93" s="338">
        <v>208</v>
      </c>
      <c r="R93" s="338">
        <v>130</v>
      </c>
      <c r="S93" s="338">
        <v>50</v>
      </c>
      <c r="T93" s="338">
        <v>37</v>
      </c>
      <c r="U93" s="338">
        <v>5</v>
      </c>
      <c r="V93" s="343">
        <v>2</v>
      </c>
      <c r="W93" s="343" t="s">
        <v>313</v>
      </c>
      <c r="X93" s="338">
        <v>1</v>
      </c>
      <c r="Y93" s="346">
        <f t="shared" si="10"/>
        <v>12</v>
      </c>
      <c r="Z93" s="346">
        <f t="shared" si="10"/>
        <v>11</v>
      </c>
      <c r="AA93" s="346">
        <f t="shared" si="11"/>
        <v>1</v>
      </c>
      <c r="AB93" s="215">
        <f t="shared" si="12"/>
        <v>867</v>
      </c>
      <c r="AC93" s="410">
        <v>792</v>
      </c>
      <c r="AD93" s="341">
        <v>75</v>
      </c>
      <c r="AE93" s="338">
        <v>881</v>
      </c>
      <c r="AF93" s="338">
        <v>803</v>
      </c>
      <c r="AG93" s="338">
        <v>78</v>
      </c>
      <c r="AH93" s="346">
        <f t="shared" si="13"/>
        <v>-14</v>
      </c>
      <c r="AI93" s="340">
        <f t="shared" si="13"/>
        <v>-11</v>
      </c>
      <c r="AJ93" s="340">
        <f t="shared" si="13"/>
        <v>-3</v>
      </c>
      <c r="AK93" s="352">
        <f t="shared" si="14"/>
        <v>1.7878103837471784</v>
      </c>
      <c r="AL93" s="353">
        <v>1.8587962962962963</v>
      </c>
      <c r="AM93" s="344">
        <f t="shared" si="15"/>
        <v>-7.0985912549117902E-2</v>
      </c>
      <c r="AN93" s="443"/>
    </row>
    <row r="94" spans="1:40" ht="15" customHeight="1">
      <c r="A94" s="214"/>
      <c r="B94" s="214"/>
      <c r="C94" s="214" t="s">
        <v>6</v>
      </c>
      <c r="E94" s="219">
        <f t="shared" si="9"/>
        <v>844</v>
      </c>
      <c r="F94" s="215">
        <f t="shared" si="16"/>
        <v>844</v>
      </c>
      <c r="G94" s="225">
        <v>498</v>
      </c>
      <c r="H94" s="225">
        <v>232</v>
      </c>
      <c r="I94" s="225">
        <v>71</v>
      </c>
      <c r="J94" s="225">
        <v>33</v>
      </c>
      <c r="K94" s="225">
        <v>8</v>
      </c>
      <c r="L94" s="225">
        <v>1</v>
      </c>
      <c r="M94" s="225">
        <v>1</v>
      </c>
      <c r="N94" s="226" t="s">
        <v>313</v>
      </c>
      <c r="O94" s="259">
        <v>854</v>
      </c>
      <c r="P94" s="338">
        <v>854</v>
      </c>
      <c r="Q94" s="338">
        <v>481</v>
      </c>
      <c r="R94" s="338">
        <v>239</v>
      </c>
      <c r="S94" s="338">
        <v>80</v>
      </c>
      <c r="T94" s="338">
        <v>33</v>
      </c>
      <c r="U94" s="338">
        <v>18</v>
      </c>
      <c r="V94" s="343" t="s">
        <v>313</v>
      </c>
      <c r="W94" s="343">
        <v>3</v>
      </c>
      <c r="X94" s="343" t="s">
        <v>313</v>
      </c>
      <c r="Y94" s="346">
        <f t="shared" si="10"/>
        <v>-10</v>
      </c>
      <c r="Z94" s="346">
        <f t="shared" si="10"/>
        <v>-10</v>
      </c>
      <c r="AA94" s="346" t="str">
        <f t="shared" si="11"/>
        <v>-</v>
      </c>
      <c r="AB94" s="215">
        <f t="shared" si="12"/>
        <v>1360</v>
      </c>
      <c r="AC94" s="410">
        <v>1360</v>
      </c>
      <c r="AD94" s="342" t="s">
        <v>313</v>
      </c>
      <c r="AE94" s="338">
        <v>1443</v>
      </c>
      <c r="AF94" s="338">
        <v>1443</v>
      </c>
      <c r="AG94" s="343" t="s">
        <v>313</v>
      </c>
      <c r="AH94" s="346">
        <f t="shared" si="13"/>
        <v>-83</v>
      </c>
      <c r="AI94" s="340">
        <f t="shared" si="13"/>
        <v>-83</v>
      </c>
      <c r="AJ94" s="340" t="str">
        <f t="shared" si="13"/>
        <v>-</v>
      </c>
      <c r="AK94" s="352">
        <f t="shared" si="14"/>
        <v>1.6113744075829384</v>
      </c>
      <c r="AL94" s="353">
        <v>1.689695550351288</v>
      </c>
      <c r="AM94" s="344">
        <f t="shared" si="15"/>
        <v>-7.8321142768349672E-2</v>
      </c>
      <c r="AN94" s="443"/>
    </row>
    <row r="95" spans="1:40" ht="15" customHeight="1">
      <c r="A95" s="214"/>
      <c r="B95" s="214"/>
      <c r="C95" s="214" t="s">
        <v>10</v>
      </c>
      <c r="E95" s="219">
        <f t="shared" si="9"/>
        <v>758</v>
      </c>
      <c r="F95" s="215">
        <f t="shared" si="16"/>
        <v>758</v>
      </c>
      <c r="G95" s="225">
        <v>430</v>
      </c>
      <c r="H95" s="225">
        <v>183</v>
      </c>
      <c r="I95" s="225">
        <v>91</v>
      </c>
      <c r="J95" s="225">
        <v>33</v>
      </c>
      <c r="K95" s="225">
        <v>17</v>
      </c>
      <c r="L95" s="225">
        <v>3</v>
      </c>
      <c r="M95" s="225">
        <v>1</v>
      </c>
      <c r="N95" s="226" t="s">
        <v>313</v>
      </c>
      <c r="O95" s="259">
        <v>746</v>
      </c>
      <c r="P95" s="338">
        <v>746</v>
      </c>
      <c r="Q95" s="338">
        <v>395</v>
      </c>
      <c r="R95" s="338">
        <v>198</v>
      </c>
      <c r="S95" s="338">
        <v>95</v>
      </c>
      <c r="T95" s="338">
        <v>40</v>
      </c>
      <c r="U95" s="338">
        <v>16</v>
      </c>
      <c r="V95" s="343" t="s">
        <v>313</v>
      </c>
      <c r="W95" s="343">
        <v>2</v>
      </c>
      <c r="X95" s="343" t="s">
        <v>313</v>
      </c>
      <c r="Y95" s="346">
        <f t="shared" si="10"/>
        <v>12</v>
      </c>
      <c r="Z95" s="346">
        <f t="shared" si="10"/>
        <v>12</v>
      </c>
      <c r="AA95" s="346" t="str">
        <f t="shared" si="11"/>
        <v>-</v>
      </c>
      <c r="AB95" s="215">
        <f t="shared" si="12"/>
        <v>1311</v>
      </c>
      <c r="AC95" s="410">
        <v>1311</v>
      </c>
      <c r="AD95" s="342" t="s">
        <v>313</v>
      </c>
      <c r="AE95" s="338">
        <v>1332</v>
      </c>
      <c r="AF95" s="338">
        <v>1332</v>
      </c>
      <c r="AG95" s="343" t="s">
        <v>313</v>
      </c>
      <c r="AH95" s="346">
        <f t="shared" si="13"/>
        <v>-21</v>
      </c>
      <c r="AI95" s="340">
        <f t="shared" si="13"/>
        <v>-21</v>
      </c>
      <c r="AJ95" s="346" t="str">
        <f t="shared" si="13"/>
        <v>-</v>
      </c>
      <c r="AK95" s="352">
        <f t="shared" si="14"/>
        <v>1.7295514511873351</v>
      </c>
      <c r="AL95" s="353">
        <v>1.7855227882037534</v>
      </c>
      <c r="AM95" s="344">
        <f t="shared" si="15"/>
        <v>-5.5971337016418321E-2</v>
      </c>
      <c r="AN95" s="443"/>
    </row>
    <row r="96" spans="1:40" ht="15" customHeight="1">
      <c r="A96" s="214"/>
      <c r="B96" s="214"/>
      <c r="C96" s="214" t="s">
        <v>11</v>
      </c>
      <c r="E96" s="219">
        <f t="shared" si="9"/>
        <v>131</v>
      </c>
      <c r="F96" s="215">
        <f t="shared" si="16"/>
        <v>131</v>
      </c>
      <c r="G96" s="225">
        <v>52</v>
      </c>
      <c r="H96" s="225">
        <v>42</v>
      </c>
      <c r="I96" s="225">
        <v>19</v>
      </c>
      <c r="J96" s="225">
        <v>14</v>
      </c>
      <c r="K96" s="225">
        <v>3</v>
      </c>
      <c r="L96" s="225" t="s">
        <v>313</v>
      </c>
      <c r="M96" s="225">
        <v>1</v>
      </c>
      <c r="N96" s="226" t="s">
        <v>313</v>
      </c>
      <c r="O96" s="259">
        <v>145</v>
      </c>
      <c r="P96" s="338">
        <v>145</v>
      </c>
      <c r="Q96" s="338">
        <v>52</v>
      </c>
      <c r="R96" s="338">
        <v>51</v>
      </c>
      <c r="S96" s="338">
        <v>21</v>
      </c>
      <c r="T96" s="338">
        <v>14</v>
      </c>
      <c r="U96" s="338">
        <v>4</v>
      </c>
      <c r="V96" s="338">
        <v>2</v>
      </c>
      <c r="W96" s="338">
        <v>1</v>
      </c>
      <c r="X96" s="343" t="s">
        <v>313</v>
      </c>
      <c r="Y96" s="346">
        <f t="shared" si="10"/>
        <v>-14</v>
      </c>
      <c r="Z96" s="346">
        <f t="shared" si="10"/>
        <v>-14</v>
      </c>
      <c r="AA96" s="346" t="str">
        <f t="shared" si="11"/>
        <v>-</v>
      </c>
      <c r="AB96" s="215">
        <f t="shared" si="12"/>
        <v>272</v>
      </c>
      <c r="AC96" s="410">
        <v>272</v>
      </c>
      <c r="AD96" s="342" t="s">
        <v>313</v>
      </c>
      <c r="AE96" s="338">
        <v>312</v>
      </c>
      <c r="AF96" s="338">
        <v>312</v>
      </c>
      <c r="AG96" s="343" t="s">
        <v>313</v>
      </c>
      <c r="AH96" s="346">
        <f t="shared" si="13"/>
        <v>-40</v>
      </c>
      <c r="AI96" s="340">
        <f t="shared" si="13"/>
        <v>-40</v>
      </c>
      <c r="AJ96" s="340" t="str">
        <f t="shared" si="13"/>
        <v>-</v>
      </c>
      <c r="AK96" s="352">
        <f t="shared" si="14"/>
        <v>2.0763358778625953</v>
      </c>
      <c r="AL96" s="353">
        <v>2.1517241379310343</v>
      </c>
      <c r="AM96" s="344">
        <f t="shared" si="15"/>
        <v>-7.5388260068439017E-2</v>
      </c>
      <c r="AN96" s="443"/>
    </row>
    <row r="97" spans="1:40" ht="15" customHeight="1">
      <c r="A97" s="214"/>
      <c r="B97" s="214" t="s">
        <v>32</v>
      </c>
      <c r="C97" s="214"/>
      <c r="E97" s="219" t="str">
        <f t="shared" si="9"/>
        <v>-</v>
      </c>
      <c r="F97" s="215" t="str">
        <f t="shared" si="16"/>
        <v>-</v>
      </c>
      <c r="G97" s="225" t="s">
        <v>313</v>
      </c>
      <c r="H97" s="225" t="s">
        <v>313</v>
      </c>
      <c r="I97" s="225" t="s">
        <v>313</v>
      </c>
      <c r="J97" s="225" t="s">
        <v>313</v>
      </c>
      <c r="K97" s="225" t="s">
        <v>313</v>
      </c>
      <c r="L97" s="225" t="s">
        <v>313</v>
      </c>
      <c r="M97" s="225" t="s">
        <v>313</v>
      </c>
      <c r="N97" s="226" t="s">
        <v>313</v>
      </c>
      <c r="O97" s="262" t="s">
        <v>313</v>
      </c>
      <c r="P97" s="343" t="s">
        <v>313</v>
      </c>
      <c r="Q97" s="343" t="s">
        <v>313</v>
      </c>
      <c r="R97" s="343" t="s">
        <v>313</v>
      </c>
      <c r="S97" s="343" t="s">
        <v>313</v>
      </c>
      <c r="T97" s="343" t="s">
        <v>313</v>
      </c>
      <c r="U97" s="343" t="s">
        <v>313</v>
      </c>
      <c r="V97" s="343" t="s">
        <v>313</v>
      </c>
      <c r="W97" s="343" t="s">
        <v>313</v>
      </c>
      <c r="X97" s="343" t="s">
        <v>313</v>
      </c>
      <c r="Y97" s="346" t="str">
        <f t="shared" si="10"/>
        <v>-</v>
      </c>
      <c r="Z97" s="346" t="str">
        <f t="shared" si="10"/>
        <v>-</v>
      </c>
      <c r="AA97" s="346" t="str">
        <f t="shared" si="11"/>
        <v>-</v>
      </c>
      <c r="AB97" s="347" t="str">
        <f t="shared" si="12"/>
        <v>-</v>
      </c>
      <c r="AC97" s="410" t="s">
        <v>313</v>
      </c>
      <c r="AD97" s="342" t="s">
        <v>313</v>
      </c>
      <c r="AE97" s="348" t="s">
        <v>313</v>
      </c>
      <c r="AF97" s="348" t="s">
        <v>313</v>
      </c>
      <c r="AG97" s="343" t="s">
        <v>313</v>
      </c>
      <c r="AH97" s="346" t="str">
        <f t="shared" si="13"/>
        <v>-</v>
      </c>
      <c r="AI97" s="346" t="str">
        <f t="shared" si="13"/>
        <v>-</v>
      </c>
      <c r="AJ97" s="340" t="str">
        <f t="shared" si="13"/>
        <v>-</v>
      </c>
      <c r="AK97" s="349" t="str">
        <f t="shared" si="14"/>
        <v>-</v>
      </c>
      <c r="AL97" s="350" t="s">
        <v>313</v>
      </c>
      <c r="AM97" s="351" t="str">
        <f t="shared" si="15"/>
        <v>-</v>
      </c>
      <c r="AN97" s="443"/>
    </row>
    <row r="98" spans="1:40" ht="15" customHeight="1">
      <c r="A98" s="214"/>
      <c r="B98" s="214" t="s">
        <v>33</v>
      </c>
      <c r="C98" s="214"/>
      <c r="E98" s="219">
        <f t="shared" si="9"/>
        <v>383</v>
      </c>
      <c r="F98" s="215">
        <f t="shared" si="16"/>
        <v>383</v>
      </c>
      <c r="G98" s="225">
        <v>211</v>
      </c>
      <c r="H98" s="225">
        <v>117</v>
      </c>
      <c r="I98" s="225">
        <v>34</v>
      </c>
      <c r="J98" s="225">
        <v>15</v>
      </c>
      <c r="K98" s="225">
        <v>6</v>
      </c>
      <c r="L98" s="225" t="s">
        <v>313</v>
      </c>
      <c r="M98" s="225" t="s">
        <v>313</v>
      </c>
      <c r="N98" s="226" t="s">
        <v>313</v>
      </c>
      <c r="O98" s="259">
        <v>392</v>
      </c>
      <c r="P98" s="338">
        <v>392</v>
      </c>
      <c r="Q98" s="338">
        <v>217</v>
      </c>
      <c r="R98" s="338">
        <v>112</v>
      </c>
      <c r="S98" s="338">
        <v>37</v>
      </c>
      <c r="T98" s="338">
        <v>16</v>
      </c>
      <c r="U98" s="338">
        <v>10</v>
      </c>
      <c r="V98" s="343" t="s">
        <v>313</v>
      </c>
      <c r="W98" s="343" t="s">
        <v>313</v>
      </c>
      <c r="X98" s="343" t="s">
        <v>313</v>
      </c>
      <c r="Y98" s="340">
        <f t="shared" si="10"/>
        <v>-9</v>
      </c>
      <c r="Z98" s="346">
        <f t="shared" si="10"/>
        <v>-9</v>
      </c>
      <c r="AA98" s="346" t="str">
        <f t="shared" si="11"/>
        <v>-</v>
      </c>
      <c r="AB98" s="215">
        <f t="shared" si="12"/>
        <v>637</v>
      </c>
      <c r="AC98" s="410">
        <v>637</v>
      </c>
      <c r="AD98" s="342" t="s">
        <v>313</v>
      </c>
      <c r="AE98" s="338">
        <v>666</v>
      </c>
      <c r="AF98" s="338">
        <v>666</v>
      </c>
      <c r="AG98" s="343" t="s">
        <v>313</v>
      </c>
      <c r="AH98" s="340">
        <f t="shared" si="13"/>
        <v>-29</v>
      </c>
      <c r="AI98" s="340">
        <f t="shared" si="13"/>
        <v>-29</v>
      </c>
      <c r="AJ98" s="346" t="str">
        <f t="shared" si="13"/>
        <v>-</v>
      </c>
      <c r="AK98" s="352">
        <f t="shared" si="14"/>
        <v>1.6631853785900783</v>
      </c>
      <c r="AL98" s="353">
        <v>1.6989795918367347</v>
      </c>
      <c r="AM98" s="344">
        <f t="shared" si="15"/>
        <v>-3.5794213246656437E-2</v>
      </c>
      <c r="AN98" s="443"/>
    </row>
    <row r="99" spans="1:40" ht="15" customHeight="1">
      <c r="A99" s="214"/>
      <c r="B99" s="214" t="s">
        <v>34</v>
      </c>
      <c r="C99" s="214"/>
      <c r="E99" s="219">
        <f t="shared" si="9"/>
        <v>385</v>
      </c>
      <c r="F99" s="215">
        <f t="shared" si="16"/>
        <v>385</v>
      </c>
      <c r="G99" s="225">
        <v>235</v>
      </c>
      <c r="H99" s="225">
        <v>112</v>
      </c>
      <c r="I99" s="225">
        <v>24</v>
      </c>
      <c r="J99" s="225">
        <v>12</v>
      </c>
      <c r="K99" s="225">
        <v>2</v>
      </c>
      <c r="L99" s="225" t="s">
        <v>313</v>
      </c>
      <c r="M99" s="225" t="s">
        <v>313</v>
      </c>
      <c r="N99" s="226" t="s">
        <v>313</v>
      </c>
      <c r="O99" s="259">
        <v>419</v>
      </c>
      <c r="P99" s="338">
        <v>419</v>
      </c>
      <c r="Q99" s="338">
        <v>242</v>
      </c>
      <c r="R99" s="338">
        <v>121</v>
      </c>
      <c r="S99" s="338">
        <v>32</v>
      </c>
      <c r="T99" s="338">
        <v>17</v>
      </c>
      <c r="U99" s="338">
        <v>5</v>
      </c>
      <c r="V99" s="338">
        <v>1</v>
      </c>
      <c r="W99" s="343">
        <v>1</v>
      </c>
      <c r="X99" s="343" t="s">
        <v>313</v>
      </c>
      <c r="Y99" s="340">
        <f t="shared" si="10"/>
        <v>-34</v>
      </c>
      <c r="Z99" s="346">
        <f t="shared" si="10"/>
        <v>-34</v>
      </c>
      <c r="AA99" s="346" t="str">
        <f t="shared" si="11"/>
        <v>-</v>
      </c>
      <c r="AB99" s="215">
        <f t="shared" si="12"/>
        <v>589</v>
      </c>
      <c r="AC99" s="410">
        <v>589</v>
      </c>
      <c r="AD99" s="342" t="s">
        <v>313</v>
      </c>
      <c r="AE99" s="338">
        <v>686</v>
      </c>
      <c r="AF99" s="338">
        <v>686</v>
      </c>
      <c r="AG99" s="343" t="s">
        <v>313</v>
      </c>
      <c r="AH99" s="340">
        <f t="shared" si="13"/>
        <v>-97</v>
      </c>
      <c r="AI99" s="340">
        <f t="shared" si="13"/>
        <v>-97</v>
      </c>
      <c r="AJ99" s="346" t="str">
        <f t="shared" si="13"/>
        <v>-</v>
      </c>
      <c r="AK99" s="352">
        <f t="shared" si="14"/>
        <v>1.5298701298701298</v>
      </c>
      <c r="AL99" s="353">
        <v>1.6372315035799523</v>
      </c>
      <c r="AM99" s="344">
        <f t="shared" si="15"/>
        <v>-0.10736137370982246</v>
      </c>
      <c r="AN99" s="443"/>
    </row>
    <row r="100" spans="1:40" ht="15" customHeight="1">
      <c r="A100" s="214"/>
      <c r="B100" s="214" t="s">
        <v>35</v>
      </c>
      <c r="C100" s="214"/>
      <c r="E100" s="219">
        <f t="shared" si="9"/>
        <v>286</v>
      </c>
      <c r="F100" s="215">
        <f t="shared" si="16"/>
        <v>286</v>
      </c>
      <c r="G100" s="225">
        <v>154</v>
      </c>
      <c r="H100" s="225">
        <v>82</v>
      </c>
      <c r="I100" s="225">
        <v>32</v>
      </c>
      <c r="J100" s="225">
        <v>12</v>
      </c>
      <c r="K100" s="225">
        <v>4</v>
      </c>
      <c r="L100" s="225">
        <v>2</v>
      </c>
      <c r="M100" s="225" t="s">
        <v>313</v>
      </c>
      <c r="N100" s="226" t="s">
        <v>313</v>
      </c>
      <c r="O100" s="259">
        <v>282</v>
      </c>
      <c r="P100" s="338">
        <v>280</v>
      </c>
      <c r="Q100" s="338">
        <v>108</v>
      </c>
      <c r="R100" s="338">
        <v>98</v>
      </c>
      <c r="S100" s="338">
        <v>39</v>
      </c>
      <c r="T100" s="338">
        <v>26</v>
      </c>
      <c r="U100" s="338">
        <v>7</v>
      </c>
      <c r="V100" s="338">
        <v>2</v>
      </c>
      <c r="W100" s="343" t="s">
        <v>313</v>
      </c>
      <c r="X100" s="343">
        <v>2</v>
      </c>
      <c r="Y100" s="340">
        <f t="shared" si="10"/>
        <v>4</v>
      </c>
      <c r="Z100" s="346">
        <f t="shared" si="10"/>
        <v>6</v>
      </c>
      <c r="AA100" s="346">
        <f t="shared" si="11"/>
        <v>-2</v>
      </c>
      <c r="AB100" s="215">
        <f t="shared" si="12"/>
        <v>494</v>
      </c>
      <c r="AC100" s="410">
        <v>494</v>
      </c>
      <c r="AD100" s="341" t="s">
        <v>313</v>
      </c>
      <c r="AE100" s="338">
        <v>583</v>
      </c>
      <c r="AF100" s="338">
        <v>572</v>
      </c>
      <c r="AG100" s="343">
        <v>11</v>
      </c>
      <c r="AH100" s="340">
        <f t="shared" si="13"/>
        <v>-89</v>
      </c>
      <c r="AI100" s="340">
        <f t="shared" si="13"/>
        <v>-78</v>
      </c>
      <c r="AJ100" s="346">
        <f t="shared" si="13"/>
        <v>-11</v>
      </c>
      <c r="AK100" s="352">
        <f t="shared" si="14"/>
        <v>1.7272727272727273</v>
      </c>
      <c r="AL100" s="353">
        <v>2.0428571428571427</v>
      </c>
      <c r="AM100" s="344">
        <f t="shared" si="15"/>
        <v>-0.31558441558441541</v>
      </c>
      <c r="AN100" s="443"/>
    </row>
    <row r="101" spans="1:40" ht="15" customHeight="1">
      <c r="A101" s="214"/>
      <c r="B101" s="214" t="s">
        <v>36</v>
      </c>
      <c r="C101" s="214"/>
      <c r="D101" s="221" t="s">
        <v>593</v>
      </c>
      <c r="E101" s="219" t="str">
        <f t="shared" si="9"/>
        <v>x</v>
      </c>
      <c r="F101" s="215" t="str">
        <f t="shared" si="16"/>
        <v>x</v>
      </c>
      <c r="G101" s="411" t="s">
        <v>337</v>
      </c>
      <c r="H101" s="411" t="s">
        <v>337</v>
      </c>
      <c r="I101" s="411" t="s">
        <v>337</v>
      </c>
      <c r="J101" s="411" t="s">
        <v>337</v>
      </c>
      <c r="K101" s="411" t="s">
        <v>337</v>
      </c>
      <c r="L101" s="411" t="s">
        <v>337</v>
      </c>
      <c r="M101" s="411" t="s">
        <v>337</v>
      </c>
      <c r="N101" s="411" t="s">
        <v>337</v>
      </c>
      <c r="O101" s="262" t="s">
        <v>337</v>
      </c>
      <c r="P101" s="343" t="s">
        <v>337</v>
      </c>
      <c r="Q101" s="343" t="s">
        <v>337</v>
      </c>
      <c r="R101" s="343" t="s">
        <v>337</v>
      </c>
      <c r="S101" s="343" t="s">
        <v>337</v>
      </c>
      <c r="T101" s="343" t="s">
        <v>337</v>
      </c>
      <c r="U101" s="343" t="s">
        <v>337</v>
      </c>
      <c r="V101" s="343" t="s">
        <v>337</v>
      </c>
      <c r="W101" s="343" t="s">
        <v>337</v>
      </c>
      <c r="X101" s="343" t="s">
        <v>337</v>
      </c>
      <c r="Y101" s="340" t="str">
        <f t="shared" si="10"/>
        <v>x</v>
      </c>
      <c r="Z101" s="346" t="str">
        <f t="shared" si="10"/>
        <v>x</v>
      </c>
      <c r="AA101" s="340" t="str">
        <f t="shared" si="11"/>
        <v>x</v>
      </c>
      <c r="AB101" s="215" t="str">
        <f t="shared" si="12"/>
        <v>x</v>
      </c>
      <c r="AC101" s="359" t="s">
        <v>337</v>
      </c>
      <c r="AD101" s="359" t="s">
        <v>337</v>
      </c>
      <c r="AE101" s="359" t="s">
        <v>337</v>
      </c>
      <c r="AF101" s="343" t="s">
        <v>337</v>
      </c>
      <c r="AG101" s="343" t="s">
        <v>337</v>
      </c>
      <c r="AH101" s="340" t="str">
        <f t="shared" si="13"/>
        <v>x</v>
      </c>
      <c r="AI101" s="346" t="str">
        <f t="shared" si="13"/>
        <v>x</v>
      </c>
      <c r="AJ101" s="346" t="str">
        <f t="shared" si="13"/>
        <v>x</v>
      </c>
      <c r="AK101" s="352" t="str">
        <f t="shared" si="14"/>
        <v>x</v>
      </c>
      <c r="AL101" s="353" t="s">
        <v>337</v>
      </c>
      <c r="AM101" s="344" t="str">
        <f t="shared" si="15"/>
        <v>x</v>
      </c>
      <c r="AN101" s="443" t="s">
        <v>593</v>
      </c>
    </row>
    <row r="102" spans="1:40" ht="15" customHeight="1">
      <c r="A102" s="214"/>
      <c r="B102" s="214" t="s">
        <v>37</v>
      </c>
      <c r="C102" s="214"/>
      <c r="D102" s="221" t="s">
        <v>593</v>
      </c>
      <c r="E102" s="219">
        <f t="shared" si="9"/>
        <v>25</v>
      </c>
      <c r="F102" s="215">
        <f t="shared" si="16"/>
        <v>25</v>
      </c>
      <c r="G102" s="225">
        <v>10</v>
      </c>
      <c r="H102" s="225">
        <v>9</v>
      </c>
      <c r="I102" s="225">
        <v>2</v>
      </c>
      <c r="J102" s="225">
        <v>4</v>
      </c>
      <c r="K102" s="225" t="s">
        <v>313</v>
      </c>
      <c r="L102" s="225" t="s">
        <v>313</v>
      </c>
      <c r="M102" s="225" t="s">
        <v>313</v>
      </c>
      <c r="N102" s="226" t="s">
        <v>313</v>
      </c>
      <c r="O102" s="259">
        <v>41</v>
      </c>
      <c r="P102" s="338">
        <v>41</v>
      </c>
      <c r="Q102" s="338">
        <v>19</v>
      </c>
      <c r="R102" s="338">
        <v>18</v>
      </c>
      <c r="S102" s="338">
        <v>1</v>
      </c>
      <c r="T102" s="338">
        <v>2</v>
      </c>
      <c r="U102" s="338">
        <v>1</v>
      </c>
      <c r="V102" s="343" t="s">
        <v>313</v>
      </c>
      <c r="W102" s="343" t="s">
        <v>313</v>
      </c>
      <c r="X102" s="343" t="s">
        <v>313</v>
      </c>
      <c r="Y102" s="340">
        <f t="shared" si="10"/>
        <v>-16</v>
      </c>
      <c r="Z102" s="346">
        <f t="shared" si="10"/>
        <v>-16</v>
      </c>
      <c r="AA102" s="340" t="str">
        <f t="shared" si="11"/>
        <v>-</v>
      </c>
      <c r="AB102" s="215">
        <f t="shared" si="12"/>
        <v>50</v>
      </c>
      <c r="AC102" s="410">
        <v>50</v>
      </c>
      <c r="AD102" s="342" t="s">
        <v>313</v>
      </c>
      <c r="AE102" s="338">
        <v>71</v>
      </c>
      <c r="AF102" s="338">
        <v>71</v>
      </c>
      <c r="AG102" s="343" t="s">
        <v>313</v>
      </c>
      <c r="AH102" s="340">
        <f t="shared" si="13"/>
        <v>-21</v>
      </c>
      <c r="AI102" s="340">
        <f t="shared" si="13"/>
        <v>-21</v>
      </c>
      <c r="AJ102" s="346" t="str">
        <f t="shared" si="13"/>
        <v>-</v>
      </c>
      <c r="AK102" s="352">
        <f t="shared" si="14"/>
        <v>2</v>
      </c>
      <c r="AL102" s="353">
        <v>1.7317073170731707</v>
      </c>
      <c r="AM102" s="344">
        <f t="shared" si="15"/>
        <v>0.26829268292682928</v>
      </c>
      <c r="AN102" s="443" t="s">
        <v>593</v>
      </c>
    </row>
    <row r="103" spans="1:40" ht="15" customHeight="1">
      <c r="A103" s="214"/>
      <c r="B103" s="214" t="s">
        <v>38</v>
      </c>
      <c r="C103" s="214"/>
      <c r="E103" s="219">
        <f t="shared" si="9"/>
        <v>2416</v>
      </c>
      <c r="F103" s="215">
        <f t="shared" si="16"/>
        <v>2410</v>
      </c>
      <c r="G103" s="225">
        <v>1119</v>
      </c>
      <c r="H103" s="225">
        <v>751</v>
      </c>
      <c r="I103" s="225">
        <v>296</v>
      </c>
      <c r="J103" s="225">
        <v>180</v>
      </c>
      <c r="K103" s="225">
        <v>53</v>
      </c>
      <c r="L103" s="225">
        <v>8</v>
      </c>
      <c r="M103" s="225">
        <v>3</v>
      </c>
      <c r="N103" s="226">
        <v>6</v>
      </c>
      <c r="O103" s="259">
        <v>2497</v>
      </c>
      <c r="P103" s="338">
        <v>2491</v>
      </c>
      <c r="Q103" s="338">
        <v>1070</v>
      </c>
      <c r="R103" s="338">
        <v>794</v>
      </c>
      <c r="S103" s="338">
        <v>350</v>
      </c>
      <c r="T103" s="338">
        <v>194</v>
      </c>
      <c r="U103" s="338">
        <v>70</v>
      </c>
      <c r="V103" s="338">
        <v>12</v>
      </c>
      <c r="W103" s="343">
        <v>1</v>
      </c>
      <c r="X103" s="343">
        <v>6</v>
      </c>
      <c r="Y103" s="340">
        <f t="shared" si="10"/>
        <v>-81</v>
      </c>
      <c r="Z103" s="346">
        <f t="shared" si="10"/>
        <v>-81</v>
      </c>
      <c r="AA103" s="346">
        <f t="shared" si="11"/>
        <v>0</v>
      </c>
      <c r="AB103" s="215">
        <f t="shared" si="12"/>
        <v>4699</v>
      </c>
      <c r="AC103" s="410">
        <v>4564</v>
      </c>
      <c r="AD103" s="341">
        <v>135</v>
      </c>
      <c r="AE103" s="338">
        <v>5021</v>
      </c>
      <c r="AF103" s="338">
        <v>4914</v>
      </c>
      <c r="AG103" s="338">
        <v>107</v>
      </c>
      <c r="AH103" s="340">
        <f t="shared" si="13"/>
        <v>-322</v>
      </c>
      <c r="AI103" s="340">
        <f t="shared" si="13"/>
        <v>-350</v>
      </c>
      <c r="AJ103" s="340">
        <f t="shared" si="13"/>
        <v>28</v>
      </c>
      <c r="AK103" s="352">
        <f t="shared" si="14"/>
        <v>1.8937759336099584</v>
      </c>
      <c r="AL103" s="353">
        <v>1.9727017262143718</v>
      </c>
      <c r="AM103" s="344">
        <f t="shared" si="15"/>
        <v>-7.8925792604413347E-2</v>
      </c>
      <c r="AN103" s="443"/>
    </row>
    <row r="104" spans="1:40" ht="15" customHeight="1">
      <c r="A104" s="214"/>
      <c r="B104" s="214"/>
      <c r="C104" s="214" t="s">
        <v>4</v>
      </c>
      <c r="E104" s="219">
        <f t="shared" si="9"/>
        <v>482</v>
      </c>
      <c r="F104" s="215">
        <f t="shared" si="16"/>
        <v>481</v>
      </c>
      <c r="G104" s="225">
        <v>319</v>
      </c>
      <c r="H104" s="225">
        <v>100</v>
      </c>
      <c r="I104" s="225">
        <v>39</v>
      </c>
      <c r="J104" s="225">
        <v>20</v>
      </c>
      <c r="K104" s="225">
        <v>3</v>
      </c>
      <c r="L104" s="225" t="s">
        <v>313</v>
      </c>
      <c r="M104" s="225" t="s">
        <v>313</v>
      </c>
      <c r="N104" s="226">
        <v>1</v>
      </c>
      <c r="O104" s="259">
        <v>444</v>
      </c>
      <c r="P104" s="338">
        <v>444</v>
      </c>
      <c r="Q104" s="338">
        <v>266</v>
      </c>
      <c r="R104" s="338">
        <v>106</v>
      </c>
      <c r="S104" s="338">
        <v>45</v>
      </c>
      <c r="T104" s="338">
        <v>24</v>
      </c>
      <c r="U104" s="338">
        <v>3</v>
      </c>
      <c r="V104" s="343" t="s">
        <v>313</v>
      </c>
      <c r="W104" s="343" t="s">
        <v>313</v>
      </c>
      <c r="X104" s="343" t="s">
        <v>313</v>
      </c>
      <c r="Y104" s="346">
        <f t="shared" si="10"/>
        <v>38</v>
      </c>
      <c r="Z104" s="346">
        <f t="shared" si="10"/>
        <v>37</v>
      </c>
      <c r="AA104" s="346">
        <f t="shared" si="11"/>
        <v>1</v>
      </c>
      <c r="AB104" s="215">
        <f t="shared" si="12"/>
        <v>750</v>
      </c>
      <c r="AC104" s="410">
        <v>731</v>
      </c>
      <c r="AD104" s="342">
        <v>19</v>
      </c>
      <c r="AE104" s="338">
        <v>724</v>
      </c>
      <c r="AF104" s="338">
        <v>724</v>
      </c>
      <c r="AG104" s="343" t="s">
        <v>313</v>
      </c>
      <c r="AH104" s="346">
        <f t="shared" si="13"/>
        <v>26</v>
      </c>
      <c r="AI104" s="340">
        <f t="shared" si="13"/>
        <v>7</v>
      </c>
      <c r="AJ104" s="340">
        <f t="shared" si="13"/>
        <v>19</v>
      </c>
      <c r="AK104" s="352">
        <f t="shared" si="14"/>
        <v>1.5197505197505197</v>
      </c>
      <c r="AL104" s="353">
        <v>1.6306306306306306</v>
      </c>
      <c r="AM104" s="344">
        <f t="shared" si="15"/>
        <v>-0.11088011088011096</v>
      </c>
      <c r="AN104" s="443"/>
    </row>
    <row r="105" spans="1:40" ht="15" customHeight="1">
      <c r="A105" s="214"/>
      <c r="B105" s="214"/>
      <c r="C105" s="214" t="s">
        <v>5</v>
      </c>
      <c r="E105" s="219">
        <f t="shared" si="9"/>
        <v>417</v>
      </c>
      <c r="F105" s="215">
        <f t="shared" si="16"/>
        <v>416</v>
      </c>
      <c r="G105" s="225">
        <v>185</v>
      </c>
      <c r="H105" s="225">
        <v>136</v>
      </c>
      <c r="I105" s="225">
        <v>50</v>
      </c>
      <c r="J105" s="225">
        <v>31</v>
      </c>
      <c r="K105" s="225">
        <v>10</v>
      </c>
      <c r="L105" s="225">
        <v>3</v>
      </c>
      <c r="M105" s="225">
        <v>1</v>
      </c>
      <c r="N105" s="226">
        <v>1</v>
      </c>
      <c r="O105" s="259">
        <v>483</v>
      </c>
      <c r="P105" s="338">
        <v>481</v>
      </c>
      <c r="Q105" s="338">
        <v>211</v>
      </c>
      <c r="R105" s="338">
        <v>154</v>
      </c>
      <c r="S105" s="338">
        <v>63</v>
      </c>
      <c r="T105" s="338">
        <v>32</v>
      </c>
      <c r="U105" s="338">
        <v>19</v>
      </c>
      <c r="V105" s="338">
        <v>1</v>
      </c>
      <c r="W105" s="343">
        <v>1</v>
      </c>
      <c r="X105" s="343">
        <v>2</v>
      </c>
      <c r="Y105" s="346">
        <f t="shared" si="10"/>
        <v>-66</v>
      </c>
      <c r="Z105" s="346">
        <f t="shared" si="10"/>
        <v>-65</v>
      </c>
      <c r="AA105" s="346">
        <f t="shared" si="11"/>
        <v>-1</v>
      </c>
      <c r="AB105" s="215">
        <f t="shared" si="12"/>
        <v>834</v>
      </c>
      <c r="AC105" s="410">
        <v>807</v>
      </c>
      <c r="AD105" s="341">
        <v>27</v>
      </c>
      <c r="AE105" s="338">
        <v>970</v>
      </c>
      <c r="AF105" s="338">
        <v>945</v>
      </c>
      <c r="AG105" s="338">
        <v>25</v>
      </c>
      <c r="AH105" s="346">
        <f t="shared" si="13"/>
        <v>-136</v>
      </c>
      <c r="AI105" s="340">
        <f t="shared" si="13"/>
        <v>-138</v>
      </c>
      <c r="AJ105" s="340">
        <f t="shared" si="13"/>
        <v>2</v>
      </c>
      <c r="AK105" s="352">
        <f t="shared" si="14"/>
        <v>1.9399038461538463</v>
      </c>
      <c r="AL105" s="353">
        <v>1.9646569646569647</v>
      </c>
      <c r="AM105" s="344">
        <f t="shared" si="15"/>
        <v>-2.4753118503118454E-2</v>
      </c>
      <c r="AN105" s="443"/>
    </row>
    <row r="106" spans="1:40" ht="15" customHeight="1">
      <c r="A106" s="214"/>
      <c r="B106" s="214"/>
      <c r="C106" s="214" t="s">
        <v>6</v>
      </c>
      <c r="E106" s="219">
        <f t="shared" si="9"/>
        <v>455</v>
      </c>
      <c r="F106" s="215">
        <f t="shared" si="16"/>
        <v>455</v>
      </c>
      <c r="G106" s="225">
        <v>203</v>
      </c>
      <c r="H106" s="225">
        <v>149</v>
      </c>
      <c r="I106" s="225">
        <v>56</v>
      </c>
      <c r="J106" s="225">
        <v>31</v>
      </c>
      <c r="K106" s="225">
        <v>11</v>
      </c>
      <c r="L106" s="225">
        <v>3</v>
      </c>
      <c r="M106" s="225">
        <v>2</v>
      </c>
      <c r="N106" s="226" t="s">
        <v>313</v>
      </c>
      <c r="O106" s="259">
        <v>483</v>
      </c>
      <c r="P106" s="338">
        <v>483</v>
      </c>
      <c r="Q106" s="338">
        <v>207</v>
      </c>
      <c r="R106" s="338">
        <v>154</v>
      </c>
      <c r="S106" s="338">
        <v>69</v>
      </c>
      <c r="T106" s="338">
        <v>36</v>
      </c>
      <c r="U106" s="338">
        <v>13</v>
      </c>
      <c r="V106" s="338">
        <v>4</v>
      </c>
      <c r="W106" s="343" t="s">
        <v>313</v>
      </c>
      <c r="X106" s="343" t="s">
        <v>313</v>
      </c>
      <c r="Y106" s="346">
        <f t="shared" si="10"/>
        <v>-28</v>
      </c>
      <c r="Z106" s="346">
        <f t="shared" si="10"/>
        <v>-28</v>
      </c>
      <c r="AA106" s="346" t="str">
        <f t="shared" si="11"/>
        <v>-</v>
      </c>
      <c r="AB106" s="215">
        <f t="shared" si="12"/>
        <v>880</v>
      </c>
      <c r="AC106" s="410">
        <v>880</v>
      </c>
      <c r="AD106" s="342" t="s">
        <v>313</v>
      </c>
      <c r="AE106" s="338">
        <v>955</v>
      </c>
      <c r="AF106" s="338">
        <v>955</v>
      </c>
      <c r="AG106" s="343" t="s">
        <v>313</v>
      </c>
      <c r="AH106" s="346">
        <f t="shared" si="13"/>
        <v>-75</v>
      </c>
      <c r="AI106" s="340">
        <f t="shared" si="13"/>
        <v>-75</v>
      </c>
      <c r="AJ106" s="346" t="str">
        <f t="shared" si="13"/>
        <v>-</v>
      </c>
      <c r="AK106" s="352">
        <f t="shared" si="14"/>
        <v>1.9340659340659341</v>
      </c>
      <c r="AL106" s="353">
        <v>1.9772256728778468</v>
      </c>
      <c r="AM106" s="344">
        <f t="shared" si="15"/>
        <v>-4.3159738811912707E-2</v>
      </c>
      <c r="AN106" s="443"/>
    </row>
    <row r="107" spans="1:40" ht="15" customHeight="1">
      <c r="A107" s="214"/>
      <c r="B107" s="214"/>
      <c r="C107" s="214" t="s">
        <v>10</v>
      </c>
      <c r="E107" s="219">
        <f t="shared" si="9"/>
        <v>662</v>
      </c>
      <c r="F107" s="215">
        <f t="shared" si="16"/>
        <v>659</v>
      </c>
      <c r="G107" s="225">
        <v>279</v>
      </c>
      <c r="H107" s="225">
        <v>220</v>
      </c>
      <c r="I107" s="225">
        <v>83</v>
      </c>
      <c r="J107" s="225">
        <v>59</v>
      </c>
      <c r="K107" s="225">
        <v>16</v>
      </c>
      <c r="L107" s="225">
        <v>2</v>
      </c>
      <c r="M107" s="225" t="s">
        <v>313</v>
      </c>
      <c r="N107" s="226">
        <v>3</v>
      </c>
      <c r="O107" s="259">
        <v>674</v>
      </c>
      <c r="P107" s="338">
        <v>671</v>
      </c>
      <c r="Q107" s="338">
        <v>252</v>
      </c>
      <c r="R107" s="338">
        <v>232</v>
      </c>
      <c r="S107" s="338">
        <v>110</v>
      </c>
      <c r="T107" s="338">
        <v>50</v>
      </c>
      <c r="U107" s="338">
        <v>22</v>
      </c>
      <c r="V107" s="338">
        <v>5</v>
      </c>
      <c r="W107" s="343" t="s">
        <v>313</v>
      </c>
      <c r="X107" s="343">
        <v>3</v>
      </c>
      <c r="Y107" s="346">
        <f t="shared" si="10"/>
        <v>-12</v>
      </c>
      <c r="Z107" s="346">
        <f t="shared" si="10"/>
        <v>-12</v>
      </c>
      <c r="AA107" s="346">
        <f t="shared" si="11"/>
        <v>0</v>
      </c>
      <c r="AB107" s="215">
        <f t="shared" si="12"/>
        <v>1367</v>
      </c>
      <c r="AC107" s="410">
        <v>1296</v>
      </c>
      <c r="AD107" s="341">
        <v>71</v>
      </c>
      <c r="AE107" s="338">
        <v>1450</v>
      </c>
      <c r="AF107" s="338">
        <v>1386</v>
      </c>
      <c r="AG107" s="338">
        <v>64</v>
      </c>
      <c r="AH107" s="346">
        <f t="shared" si="13"/>
        <v>-83</v>
      </c>
      <c r="AI107" s="340">
        <f t="shared" si="13"/>
        <v>-90</v>
      </c>
      <c r="AJ107" s="340">
        <f t="shared" si="13"/>
        <v>7</v>
      </c>
      <c r="AK107" s="352">
        <f t="shared" si="14"/>
        <v>1.9666160849772383</v>
      </c>
      <c r="AL107" s="353">
        <v>2.0655737704918034</v>
      </c>
      <c r="AM107" s="344">
        <f t="shared" si="15"/>
        <v>-9.8957685514565075E-2</v>
      </c>
      <c r="AN107" s="443"/>
    </row>
    <row r="108" spans="1:40" ht="15" customHeight="1">
      <c r="A108" s="214"/>
      <c r="B108" s="214"/>
      <c r="C108" s="214" t="s">
        <v>11</v>
      </c>
      <c r="E108" s="219">
        <f t="shared" si="9"/>
        <v>400</v>
      </c>
      <c r="F108" s="215">
        <f t="shared" si="16"/>
        <v>399</v>
      </c>
      <c r="G108" s="225">
        <v>133</v>
      </c>
      <c r="H108" s="225">
        <v>146</v>
      </c>
      <c r="I108" s="225">
        <v>68</v>
      </c>
      <c r="J108" s="225">
        <v>39</v>
      </c>
      <c r="K108" s="225">
        <v>13</v>
      </c>
      <c r="L108" s="225" t="s">
        <v>313</v>
      </c>
      <c r="M108" s="225" t="s">
        <v>313</v>
      </c>
      <c r="N108" s="226">
        <v>1</v>
      </c>
      <c r="O108" s="259">
        <v>413</v>
      </c>
      <c r="P108" s="338">
        <v>412</v>
      </c>
      <c r="Q108" s="338">
        <v>134</v>
      </c>
      <c r="R108" s="338">
        <v>148</v>
      </c>
      <c r="S108" s="338">
        <v>63</v>
      </c>
      <c r="T108" s="338">
        <v>52</v>
      </c>
      <c r="U108" s="338">
        <v>13</v>
      </c>
      <c r="V108" s="338">
        <v>2</v>
      </c>
      <c r="W108" s="343" t="s">
        <v>313</v>
      </c>
      <c r="X108" s="343">
        <v>1</v>
      </c>
      <c r="Y108" s="346">
        <f t="shared" si="10"/>
        <v>-13</v>
      </c>
      <c r="Z108" s="346">
        <f t="shared" si="10"/>
        <v>-13</v>
      </c>
      <c r="AA108" s="346">
        <f t="shared" si="11"/>
        <v>0</v>
      </c>
      <c r="AB108" s="215">
        <f t="shared" si="12"/>
        <v>868</v>
      </c>
      <c r="AC108" s="410">
        <v>850</v>
      </c>
      <c r="AD108" s="341">
        <v>18</v>
      </c>
      <c r="AE108" s="338">
        <v>922</v>
      </c>
      <c r="AF108" s="338">
        <v>904</v>
      </c>
      <c r="AG108" s="338">
        <v>18</v>
      </c>
      <c r="AH108" s="346">
        <f t="shared" si="13"/>
        <v>-54</v>
      </c>
      <c r="AI108" s="340">
        <f t="shared" si="13"/>
        <v>-54</v>
      </c>
      <c r="AJ108" s="340">
        <f t="shared" si="13"/>
        <v>0</v>
      </c>
      <c r="AK108" s="352">
        <f t="shared" si="14"/>
        <v>2.1303258145363411</v>
      </c>
      <c r="AL108" s="353">
        <v>2.1941747572815533</v>
      </c>
      <c r="AM108" s="344">
        <f t="shared" si="15"/>
        <v>-6.3848942745212245E-2</v>
      </c>
      <c r="AN108" s="443"/>
    </row>
    <row r="109" spans="1:40" ht="15" customHeight="1">
      <c r="A109" s="214"/>
      <c r="B109" s="214" t="s">
        <v>39</v>
      </c>
      <c r="C109" s="214"/>
      <c r="E109" s="219">
        <f t="shared" si="9"/>
        <v>977</v>
      </c>
      <c r="F109" s="215">
        <f t="shared" si="16"/>
        <v>977</v>
      </c>
      <c r="G109" s="225">
        <v>369</v>
      </c>
      <c r="H109" s="225">
        <v>328</v>
      </c>
      <c r="I109" s="225">
        <v>157</v>
      </c>
      <c r="J109" s="225">
        <v>86</v>
      </c>
      <c r="K109" s="225">
        <v>30</v>
      </c>
      <c r="L109" s="225">
        <v>7</v>
      </c>
      <c r="M109" s="225" t="s">
        <v>313</v>
      </c>
      <c r="N109" s="226" t="s">
        <v>313</v>
      </c>
      <c r="O109" s="259">
        <v>1060</v>
      </c>
      <c r="P109" s="338">
        <v>1060</v>
      </c>
      <c r="Q109" s="338">
        <v>384</v>
      </c>
      <c r="R109" s="338">
        <v>354</v>
      </c>
      <c r="S109" s="338">
        <v>169</v>
      </c>
      <c r="T109" s="338">
        <v>109</v>
      </c>
      <c r="U109" s="338">
        <v>35</v>
      </c>
      <c r="V109" s="338">
        <v>7</v>
      </c>
      <c r="W109" s="343">
        <v>2</v>
      </c>
      <c r="X109" s="343" t="s">
        <v>313</v>
      </c>
      <c r="Y109" s="340">
        <f t="shared" si="10"/>
        <v>-83</v>
      </c>
      <c r="Z109" s="346">
        <f t="shared" si="10"/>
        <v>-83</v>
      </c>
      <c r="AA109" s="346" t="str">
        <f t="shared" si="11"/>
        <v>-</v>
      </c>
      <c r="AB109" s="215">
        <f t="shared" si="12"/>
        <v>2032</v>
      </c>
      <c r="AC109" s="410">
        <v>2032</v>
      </c>
      <c r="AD109" s="342" t="s">
        <v>313</v>
      </c>
      <c r="AE109" s="338">
        <v>2266</v>
      </c>
      <c r="AF109" s="338">
        <v>2266</v>
      </c>
      <c r="AG109" s="343" t="s">
        <v>313</v>
      </c>
      <c r="AH109" s="340">
        <f t="shared" si="13"/>
        <v>-234</v>
      </c>
      <c r="AI109" s="340">
        <f t="shared" si="13"/>
        <v>-234</v>
      </c>
      <c r="AJ109" s="340" t="str">
        <f t="shared" si="13"/>
        <v>-</v>
      </c>
      <c r="AK109" s="352">
        <f t="shared" si="14"/>
        <v>2.0798362333674514</v>
      </c>
      <c r="AL109" s="353">
        <v>2.1377358490566039</v>
      </c>
      <c r="AM109" s="344">
        <f t="shared" si="15"/>
        <v>-5.7899615689152473E-2</v>
      </c>
      <c r="AN109" s="443"/>
    </row>
    <row r="110" spans="1:40" ht="15" customHeight="1">
      <c r="A110" s="214"/>
      <c r="B110" s="214"/>
      <c r="C110" s="214" t="s">
        <v>4</v>
      </c>
      <c r="E110" s="219">
        <f t="shared" si="9"/>
        <v>629</v>
      </c>
      <c r="F110" s="215">
        <f t="shared" si="16"/>
        <v>629</v>
      </c>
      <c r="G110" s="225">
        <v>244</v>
      </c>
      <c r="H110" s="225">
        <v>198</v>
      </c>
      <c r="I110" s="225">
        <v>101</v>
      </c>
      <c r="J110" s="225">
        <v>63</v>
      </c>
      <c r="K110" s="225">
        <v>19</v>
      </c>
      <c r="L110" s="225">
        <v>4</v>
      </c>
      <c r="M110" s="225" t="s">
        <v>313</v>
      </c>
      <c r="N110" s="226" t="s">
        <v>313</v>
      </c>
      <c r="O110" s="259">
        <v>669</v>
      </c>
      <c r="P110" s="338">
        <v>669</v>
      </c>
      <c r="Q110" s="338">
        <v>243</v>
      </c>
      <c r="R110" s="338">
        <v>213</v>
      </c>
      <c r="S110" s="338">
        <v>107</v>
      </c>
      <c r="T110" s="338">
        <v>78</v>
      </c>
      <c r="U110" s="338">
        <v>24</v>
      </c>
      <c r="V110" s="338">
        <v>3</v>
      </c>
      <c r="W110" s="343">
        <v>1</v>
      </c>
      <c r="X110" s="343" t="s">
        <v>313</v>
      </c>
      <c r="Y110" s="346">
        <f t="shared" si="10"/>
        <v>-40</v>
      </c>
      <c r="Z110" s="346">
        <f t="shared" si="10"/>
        <v>-40</v>
      </c>
      <c r="AA110" s="346" t="str">
        <f t="shared" si="11"/>
        <v>-</v>
      </c>
      <c r="AB110" s="215">
        <f t="shared" si="12"/>
        <v>1314</v>
      </c>
      <c r="AC110" s="410">
        <v>1314</v>
      </c>
      <c r="AD110" s="342" t="s">
        <v>313</v>
      </c>
      <c r="AE110" s="338">
        <v>1447</v>
      </c>
      <c r="AF110" s="338">
        <v>1447</v>
      </c>
      <c r="AG110" s="343" t="s">
        <v>313</v>
      </c>
      <c r="AH110" s="346">
        <f t="shared" si="13"/>
        <v>-133</v>
      </c>
      <c r="AI110" s="340">
        <f t="shared" si="13"/>
        <v>-133</v>
      </c>
      <c r="AJ110" s="346" t="str">
        <f t="shared" si="13"/>
        <v>-</v>
      </c>
      <c r="AK110" s="352">
        <f t="shared" si="14"/>
        <v>2.0890302066772657</v>
      </c>
      <c r="AL110" s="353">
        <v>2.1629297458893872</v>
      </c>
      <c r="AM110" s="344">
        <f t="shared" si="15"/>
        <v>-7.3899539212121557E-2</v>
      </c>
      <c r="AN110" s="443"/>
    </row>
    <row r="111" spans="1:40" ht="15" customHeight="1">
      <c r="A111" s="214"/>
      <c r="B111" s="214"/>
      <c r="C111" s="214" t="s">
        <v>5</v>
      </c>
      <c r="E111" s="219">
        <f t="shared" si="9"/>
        <v>348</v>
      </c>
      <c r="F111" s="215">
        <f t="shared" si="16"/>
        <v>348</v>
      </c>
      <c r="G111" s="225">
        <v>125</v>
      </c>
      <c r="H111" s="225">
        <v>130</v>
      </c>
      <c r="I111" s="225">
        <v>56</v>
      </c>
      <c r="J111" s="225">
        <v>23</v>
      </c>
      <c r="K111" s="225">
        <v>11</v>
      </c>
      <c r="L111" s="225">
        <v>3</v>
      </c>
      <c r="M111" s="225" t="s">
        <v>313</v>
      </c>
      <c r="N111" s="226" t="s">
        <v>313</v>
      </c>
      <c r="O111" s="259">
        <v>391</v>
      </c>
      <c r="P111" s="338">
        <v>391</v>
      </c>
      <c r="Q111" s="338">
        <v>141</v>
      </c>
      <c r="R111" s="338">
        <v>141</v>
      </c>
      <c r="S111" s="338">
        <v>62</v>
      </c>
      <c r="T111" s="338">
        <v>31</v>
      </c>
      <c r="U111" s="338">
        <v>11</v>
      </c>
      <c r="V111" s="338">
        <v>4</v>
      </c>
      <c r="W111" s="343">
        <v>1</v>
      </c>
      <c r="X111" s="343" t="s">
        <v>313</v>
      </c>
      <c r="Y111" s="346">
        <f t="shared" si="10"/>
        <v>-43</v>
      </c>
      <c r="Z111" s="346">
        <f t="shared" si="10"/>
        <v>-43</v>
      </c>
      <c r="AA111" s="346" t="str">
        <f t="shared" si="11"/>
        <v>-</v>
      </c>
      <c r="AB111" s="215">
        <f t="shared" si="12"/>
        <v>718</v>
      </c>
      <c r="AC111" s="410">
        <v>718</v>
      </c>
      <c r="AD111" s="342" t="s">
        <v>313</v>
      </c>
      <c r="AE111" s="338">
        <v>819</v>
      </c>
      <c r="AF111" s="338">
        <v>819</v>
      </c>
      <c r="AG111" s="343" t="s">
        <v>313</v>
      </c>
      <c r="AH111" s="346">
        <f t="shared" si="13"/>
        <v>-101</v>
      </c>
      <c r="AI111" s="340">
        <f t="shared" si="13"/>
        <v>-101</v>
      </c>
      <c r="AJ111" s="340" t="str">
        <f t="shared" si="13"/>
        <v>-</v>
      </c>
      <c r="AK111" s="352">
        <f t="shared" si="14"/>
        <v>2.0632183908045976</v>
      </c>
      <c r="AL111" s="353">
        <v>2.0946291560102304</v>
      </c>
      <c r="AM111" s="344">
        <f t="shared" si="15"/>
        <v>-3.1410765205632796E-2</v>
      </c>
      <c r="AN111" s="443"/>
    </row>
    <row r="112" spans="1:40" ht="15" customHeight="1">
      <c r="A112" s="214"/>
      <c r="B112" s="214" t="s">
        <v>40</v>
      </c>
      <c r="C112" s="214"/>
      <c r="E112" s="219">
        <f t="shared" si="9"/>
        <v>331</v>
      </c>
      <c r="F112" s="215">
        <f t="shared" si="16"/>
        <v>330</v>
      </c>
      <c r="G112" s="225">
        <v>155</v>
      </c>
      <c r="H112" s="225">
        <v>105</v>
      </c>
      <c r="I112" s="225">
        <v>41</v>
      </c>
      <c r="J112" s="225">
        <v>23</v>
      </c>
      <c r="K112" s="225">
        <v>5</v>
      </c>
      <c r="L112" s="225">
        <v>1</v>
      </c>
      <c r="M112" s="225" t="s">
        <v>313</v>
      </c>
      <c r="N112" s="226">
        <v>1</v>
      </c>
      <c r="O112" s="259">
        <v>328</v>
      </c>
      <c r="P112" s="338">
        <v>327</v>
      </c>
      <c r="Q112" s="338">
        <v>128</v>
      </c>
      <c r="R112" s="338">
        <v>106</v>
      </c>
      <c r="S112" s="338">
        <v>54</v>
      </c>
      <c r="T112" s="338">
        <v>30</v>
      </c>
      <c r="U112" s="338">
        <v>7</v>
      </c>
      <c r="V112" s="338">
        <v>2</v>
      </c>
      <c r="W112" s="343" t="s">
        <v>313</v>
      </c>
      <c r="X112" s="343">
        <v>1</v>
      </c>
      <c r="Y112" s="340">
        <f t="shared" si="10"/>
        <v>3</v>
      </c>
      <c r="Z112" s="346">
        <f t="shared" si="10"/>
        <v>3</v>
      </c>
      <c r="AA112" s="346">
        <f t="shared" si="11"/>
        <v>0</v>
      </c>
      <c r="AB112" s="215">
        <f t="shared" si="12"/>
        <v>621</v>
      </c>
      <c r="AC112" s="410">
        <v>611</v>
      </c>
      <c r="AD112" s="341">
        <v>10</v>
      </c>
      <c r="AE112" s="338">
        <v>673</v>
      </c>
      <c r="AF112" s="338">
        <v>669</v>
      </c>
      <c r="AG112" s="338">
        <v>4</v>
      </c>
      <c r="AH112" s="340">
        <f t="shared" si="13"/>
        <v>-52</v>
      </c>
      <c r="AI112" s="340">
        <f t="shared" si="13"/>
        <v>-58</v>
      </c>
      <c r="AJ112" s="340">
        <f t="shared" si="13"/>
        <v>6</v>
      </c>
      <c r="AK112" s="352">
        <f t="shared" si="14"/>
        <v>1.8515151515151516</v>
      </c>
      <c r="AL112" s="353">
        <v>2.0458715596330275</v>
      </c>
      <c r="AM112" s="344">
        <f t="shared" si="15"/>
        <v>-0.19435640811787591</v>
      </c>
      <c r="AN112" s="443"/>
    </row>
    <row r="113" spans="1:40" ht="15" customHeight="1">
      <c r="A113" s="214"/>
      <c r="B113" s="214"/>
      <c r="C113" s="214" t="s">
        <v>4</v>
      </c>
      <c r="E113" s="219">
        <f t="shared" si="9"/>
        <v>201</v>
      </c>
      <c r="F113" s="215">
        <f t="shared" si="16"/>
        <v>200</v>
      </c>
      <c r="G113" s="225">
        <v>90</v>
      </c>
      <c r="H113" s="225">
        <v>70</v>
      </c>
      <c r="I113" s="225">
        <v>24</v>
      </c>
      <c r="J113" s="225">
        <v>13</v>
      </c>
      <c r="K113" s="225">
        <v>2</v>
      </c>
      <c r="L113" s="225">
        <v>1</v>
      </c>
      <c r="M113" s="225" t="s">
        <v>313</v>
      </c>
      <c r="N113" s="226">
        <v>1</v>
      </c>
      <c r="O113" s="259">
        <v>215</v>
      </c>
      <c r="P113" s="338">
        <v>214</v>
      </c>
      <c r="Q113" s="338">
        <v>92</v>
      </c>
      <c r="R113" s="338">
        <v>69</v>
      </c>
      <c r="S113" s="338">
        <v>30</v>
      </c>
      <c r="T113" s="338">
        <v>18</v>
      </c>
      <c r="U113" s="338">
        <v>4</v>
      </c>
      <c r="V113" s="338">
        <v>1</v>
      </c>
      <c r="W113" s="343" t="s">
        <v>313</v>
      </c>
      <c r="X113" s="343">
        <v>1</v>
      </c>
      <c r="Y113" s="346">
        <f t="shared" si="10"/>
        <v>-14</v>
      </c>
      <c r="Z113" s="346">
        <f t="shared" si="10"/>
        <v>-14</v>
      </c>
      <c r="AA113" s="346">
        <f t="shared" si="11"/>
        <v>0</v>
      </c>
      <c r="AB113" s="215">
        <f t="shared" si="12"/>
        <v>380</v>
      </c>
      <c r="AC113" s="410">
        <v>370</v>
      </c>
      <c r="AD113" s="341">
        <v>10</v>
      </c>
      <c r="AE113" s="338">
        <v>422</v>
      </c>
      <c r="AF113" s="338">
        <v>418</v>
      </c>
      <c r="AG113" s="338">
        <v>4</v>
      </c>
      <c r="AH113" s="346">
        <f t="shared" si="13"/>
        <v>-42</v>
      </c>
      <c r="AI113" s="340">
        <f t="shared" si="13"/>
        <v>-48</v>
      </c>
      <c r="AJ113" s="340">
        <f t="shared" si="13"/>
        <v>6</v>
      </c>
      <c r="AK113" s="352">
        <f t="shared" si="14"/>
        <v>1.85</v>
      </c>
      <c r="AL113" s="353">
        <v>1.9532710280373833</v>
      </c>
      <c r="AM113" s="344">
        <f t="shared" si="15"/>
        <v>-0.10327102803738319</v>
      </c>
      <c r="AN113" s="443"/>
    </row>
    <row r="114" spans="1:40" ht="15" customHeight="1">
      <c r="A114" s="214"/>
      <c r="B114" s="214"/>
      <c r="C114" s="214" t="s">
        <v>5</v>
      </c>
      <c r="E114" s="219">
        <f t="shared" si="9"/>
        <v>130</v>
      </c>
      <c r="F114" s="215">
        <f t="shared" si="16"/>
        <v>130</v>
      </c>
      <c r="G114" s="225">
        <v>65</v>
      </c>
      <c r="H114" s="225">
        <v>35</v>
      </c>
      <c r="I114" s="225">
        <v>17</v>
      </c>
      <c r="J114" s="225">
        <v>10</v>
      </c>
      <c r="K114" s="225">
        <v>3</v>
      </c>
      <c r="L114" s="225" t="s">
        <v>313</v>
      </c>
      <c r="M114" s="225" t="s">
        <v>313</v>
      </c>
      <c r="N114" s="226" t="s">
        <v>313</v>
      </c>
      <c r="O114" s="259">
        <v>113</v>
      </c>
      <c r="P114" s="338">
        <v>113</v>
      </c>
      <c r="Q114" s="338">
        <v>36</v>
      </c>
      <c r="R114" s="338">
        <v>37</v>
      </c>
      <c r="S114" s="338">
        <v>24</v>
      </c>
      <c r="T114" s="338">
        <v>12</v>
      </c>
      <c r="U114" s="338">
        <v>3</v>
      </c>
      <c r="V114" s="338">
        <v>1</v>
      </c>
      <c r="W114" s="343" t="s">
        <v>313</v>
      </c>
      <c r="X114" s="343" t="s">
        <v>313</v>
      </c>
      <c r="Y114" s="346">
        <f t="shared" si="10"/>
        <v>17</v>
      </c>
      <c r="Z114" s="346">
        <f t="shared" si="10"/>
        <v>17</v>
      </c>
      <c r="AA114" s="346" t="str">
        <f t="shared" si="11"/>
        <v>-</v>
      </c>
      <c r="AB114" s="215">
        <f t="shared" si="12"/>
        <v>241</v>
      </c>
      <c r="AC114" s="410">
        <v>241</v>
      </c>
      <c r="AD114" s="342" t="s">
        <v>313</v>
      </c>
      <c r="AE114" s="338">
        <v>251</v>
      </c>
      <c r="AF114" s="338">
        <v>251</v>
      </c>
      <c r="AG114" s="343" t="s">
        <v>313</v>
      </c>
      <c r="AH114" s="346">
        <f t="shared" si="13"/>
        <v>-10</v>
      </c>
      <c r="AI114" s="340">
        <f t="shared" si="13"/>
        <v>-10</v>
      </c>
      <c r="AJ114" s="346" t="str">
        <f t="shared" si="13"/>
        <v>-</v>
      </c>
      <c r="AK114" s="352">
        <f t="shared" si="14"/>
        <v>1.8538461538461539</v>
      </c>
      <c r="AL114" s="353">
        <v>2.2212389380530975</v>
      </c>
      <c r="AM114" s="344">
        <f t="shared" si="15"/>
        <v>-0.36739278420694355</v>
      </c>
      <c r="AN114" s="443"/>
    </row>
    <row r="115" spans="1:40" ht="15" customHeight="1">
      <c r="A115" s="214"/>
      <c r="B115" s="214" t="s">
        <v>41</v>
      </c>
      <c r="C115" s="214"/>
      <c r="E115" s="219">
        <f t="shared" si="9"/>
        <v>515</v>
      </c>
      <c r="F115" s="215">
        <f t="shared" si="16"/>
        <v>514</v>
      </c>
      <c r="G115" s="225">
        <v>203</v>
      </c>
      <c r="H115" s="225">
        <v>205</v>
      </c>
      <c r="I115" s="225">
        <v>66</v>
      </c>
      <c r="J115" s="225">
        <v>31</v>
      </c>
      <c r="K115" s="225">
        <v>8</v>
      </c>
      <c r="L115" s="225">
        <v>1</v>
      </c>
      <c r="M115" s="225" t="s">
        <v>313</v>
      </c>
      <c r="N115" s="226">
        <v>1</v>
      </c>
      <c r="O115" s="259">
        <v>510</v>
      </c>
      <c r="P115" s="338">
        <v>510</v>
      </c>
      <c r="Q115" s="338">
        <v>209</v>
      </c>
      <c r="R115" s="338">
        <v>179</v>
      </c>
      <c r="S115" s="338">
        <v>76</v>
      </c>
      <c r="T115" s="338">
        <v>37</v>
      </c>
      <c r="U115" s="338">
        <v>8</v>
      </c>
      <c r="V115" s="338">
        <v>1</v>
      </c>
      <c r="W115" s="343" t="s">
        <v>313</v>
      </c>
      <c r="X115" s="343" t="s">
        <v>313</v>
      </c>
      <c r="Y115" s="340">
        <f t="shared" si="10"/>
        <v>5</v>
      </c>
      <c r="Z115" s="346">
        <f t="shared" si="10"/>
        <v>4</v>
      </c>
      <c r="AA115" s="346">
        <f t="shared" si="11"/>
        <v>1</v>
      </c>
      <c r="AB115" s="215">
        <f t="shared" si="12"/>
        <v>998</v>
      </c>
      <c r="AC115" s="410">
        <v>981</v>
      </c>
      <c r="AD115" s="342">
        <v>17</v>
      </c>
      <c r="AE115" s="338">
        <v>989</v>
      </c>
      <c r="AF115" s="338">
        <v>989</v>
      </c>
      <c r="AG115" s="343" t="s">
        <v>313</v>
      </c>
      <c r="AH115" s="340">
        <f t="shared" si="13"/>
        <v>9</v>
      </c>
      <c r="AI115" s="340">
        <f t="shared" si="13"/>
        <v>-8</v>
      </c>
      <c r="AJ115" s="340">
        <f t="shared" si="13"/>
        <v>17</v>
      </c>
      <c r="AK115" s="352">
        <f t="shared" si="14"/>
        <v>1.9085603112840468</v>
      </c>
      <c r="AL115" s="353">
        <v>1.9392156862745098</v>
      </c>
      <c r="AM115" s="344">
        <f t="shared" si="15"/>
        <v>-3.0655374990463002E-2</v>
      </c>
      <c r="AN115" s="443"/>
    </row>
    <row r="116" spans="1:40" ht="15" customHeight="1">
      <c r="A116" s="214"/>
      <c r="B116" s="214" t="s">
        <v>42</v>
      </c>
      <c r="C116" s="214"/>
      <c r="E116" s="219" t="str">
        <f t="shared" si="9"/>
        <v>-</v>
      </c>
      <c r="F116" s="215" t="str">
        <f t="shared" si="16"/>
        <v>-</v>
      </c>
      <c r="G116" s="225" t="s">
        <v>313</v>
      </c>
      <c r="H116" s="225" t="s">
        <v>313</v>
      </c>
      <c r="I116" s="225" t="s">
        <v>313</v>
      </c>
      <c r="J116" s="225" t="s">
        <v>313</v>
      </c>
      <c r="K116" s="225" t="s">
        <v>313</v>
      </c>
      <c r="L116" s="225" t="s">
        <v>313</v>
      </c>
      <c r="M116" s="225" t="s">
        <v>313</v>
      </c>
      <c r="N116" s="226" t="s">
        <v>313</v>
      </c>
      <c r="O116" s="262" t="s">
        <v>313</v>
      </c>
      <c r="P116" s="343" t="s">
        <v>313</v>
      </c>
      <c r="Q116" s="343" t="s">
        <v>313</v>
      </c>
      <c r="R116" s="343" t="s">
        <v>313</v>
      </c>
      <c r="S116" s="343" t="s">
        <v>313</v>
      </c>
      <c r="T116" s="343" t="s">
        <v>313</v>
      </c>
      <c r="U116" s="343" t="s">
        <v>313</v>
      </c>
      <c r="V116" s="343" t="s">
        <v>313</v>
      </c>
      <c r="W116" s="343" t="s">
        <v>313</v>
      </c>
      <c r="X116" s="343" t="s">
        <v>313</v>
      </c>
      <c r="Y116" s="340" t="str">
        <f t="shared" si="10"/>
        <v>-</v>
      </c>
      <c r="Z116" s="346" t="str">
        <f t="shared" si="10"/>
        <v>-</v>
      </c>
      <c r="AA116" s="346" t="str">
        <f t="shared" si="11"/>
        <v>-</v>
      </c>
      <c r="AB116" s="215" t="str">
        <f t="shared" si="12"/>
        <v>-</v>
      </c>
      <c r="AC116" s="410" t="s">
        <v>313</v>
      </c>
      <c r="AD116" s="342" t="s">
        <v>313</v>
      </c>
      <c r="AE116" s="343" t="s">
        <v>313</v>
      </c>
      <c r="AF116" s="343" t="s">
        <v>313</v>
      </c>
      <c r="AG116" s="343" t="s">
        <v>313</v>
      </c>
      <c r="AH116" s="340" t="str">
        <f t="shared" si="13"/>
        <v>-</v>
      </c>
      <c r="AI116" s="340" t="str">
        <f t="shared" si="13"/>
        <v>-</v>
      </c>
      <c r="AJ116" s="346" t="str">
        <f t="shared" si="13"/>
        <v>-</v>
      </c>
      <c r="AK116" s="352" t="str">
        <f t="shared" si="14"/>
        <v>-</v>
      </c>
      <c r="AL116" s="353" t="s">
        <v>313</v>
      </c>
      <c r="AM116" s="344" t="str">
        <f t="shared" si="15"/>
        <v>-</v>
      </c>
      <c r="AN116" s="443"/>
    </row>
    <row r="117" spans="1:40" ht="15" customHeight="1">
      <c r="A117" s="214"/>
      <c r="B117" s="214" t="s">
        <v>43</v>
      </c>
      <c r="C117" s="214"/>
      <c r="E117" s="219">
        <f t="shared" si="9"/>
        <v>149</v>
      </c>
      <c r="F117" s="215">
        <f t="shared" si="16"/>
        <v>148</v>
      </c>
      <c r="G117" s="225">
        <v>60</v>
      </c>
      <c r="H117" s="225">
        <v>45</v>
      </c>
      <c r="I117" s="225">
        <v>18</v>
      </c>
      <c r="J117" s="225">
        <v>18</v>
      </c>
      <c r="K117" s="225">
        <v>7</v>
      </c>
      <c r="L117" s="225" t="s">
        <v>313</v>
      </c>
      <c r="M117" s="225" t="s">
        <v>313</v>
      </c>
      <c r="N117" s="226">
        <v>1</v>
      </c>
      <c r="O117" s="259">
        <v>182</v>
      </c>
      <c r="P117" s="338">
        <v>182</v>
      </c>
      <c r="Q117" s="338">
        <v>79</v>
      </c>
      <c r="R117" s="338">
        <v>59</v>
      </c>
      <c r="S117" s="338">
        <v>22</v>
      </c>
      <c r="T117" s="338">
        <v>17</v>
      </c>
      <c r="U117" s="338">
        <v>4</v>
      </c>
      <c r="V117" s="343">
        <v>1</v>
      </c>
      <c r="W117" s="343" t="s">
        <v>313</v>
      </c>
      <c r="X117" s="343" t="s">
        <v>313</v>
      </c>
      <c r="Y117" s="340">
        <f t="shared" si="10"/>
        <v>-33</v>
      </c>
      <c r="Z117" s="346">
        <f t="shared" si="10"/>
        <v>-34</v>
      </c>
      <c r="AA117" s="346">
        <f t="shared" si="11"/>
        <v>1</v>
      </c>
      <c r="AB117" s="215">
        <f t="shared" si="12"/>
        <v>322</v>
      </c>
      <c r="AC117" s="410">
        <v>311</v>
      </c>
      <c r="AD117" s="342">
        <v>11</v>
      </c>
      <c r="AE117" s="338">
        <v>357</v>
      </c>
      <c r="AF117" s="338">
        <v>357</v>
      </c>
      <c r="AG117" s="343" t="s">
        <v>313</v>
      </c>
      <c r="AH117" s="340">
        <f t="shared" si="13"/>
        <v>-35</v>
      </c>
      <c r="AI117" s="340">
        <f t="shared" si="13"/>
        <v>-46</v>
      </c>
      <c r="AJ117" s="346">
        <f t="shared" si="13"/>
        <v>11</v>
      </c>
      <c r="AK117" s="352">
        <f t="shared" si="14"/>
        <v>2.1013513513513513</v>
      </c>
      <c r="AL117" s="353">
        <v>1.9615384615384615</v>
      </c>
      <c r="AM117" s="344">
        <f t="shared" si="15"/>
        <v>0.13981288981288986</v>
      </c>
      <c r="AN117" s="443"/>
    </row>
    <row r="118" spans="1:40" ht="15" customHeight="1">
      <c r="A118" s="214"/>
      <c r="B118" s="214" t="s">
        <v>44</v>
      </c>
      <c r="C118" s="214"/>
      <c r="E118" s="219">
        <f t="shared" si="9"/>
        <v>464</v>
      </c>
      <c r="F118" s="215">
        <f t="shared" si="16"/>
        <v>460</v>
      </c>
      <c r="G118" s="225">
        <v>188</v>
      </c>
      <c r="H118" s="225">
        <v>174</v>
      </c>
      <c r="I118" s="225">
        <v>62</v>
      </c>
      <c r="J118" s="225">
        <v>29</v>
      </c>
      <c r="K118" s="225">
        <v>6</v>
      </c>
      <c r="L118" s="225" t="s">
        <v>313</v>
      </c>
      <c r="M118" s="225">
        <v>1</v>
      </c>
      <c r="N118" s="226">
        <v>4</v>
      </c>
      <c r="O118" s="259">
        <v>542</v>
      </c>
      <c r="P118" s="338">
        <v>539</v>
      </c>
      <c r="Q118" s="338">
        <v>233</v>
      </c>
      <c r="R118" s="338">
        <v>186</v>
      </c>
      <c r="S118" s="338">
        <v>78</v>
      </c>
      <c r="T118" s="338">
        <v>34</v>
      </c>
      <c r="U118" s="338">
        <v>7</v>
      </c>
      <c r="V118" s="338">
        <v>1</v>
      </c>
      <c r="W118" s="343" t="s">
        <v>313</v>
      </c>
      <c r="X118" s="343">
        <v>3</v>
      </c>
      <c r="Y118" s="340">
        <f t="shared" si="10"/>
        <v>-78</v>
      </c>
      <c r="Z118" s="346">
        <f t="shared" si="10"/>
        <v>-79</v>
      </c>
      <c r="AA118" s="346">
        <f t="shared" si="11"/>
        <v>1</v>
      </c>
      <c r="AB118" s="215">
        <f t="shared" si="12"/>
        <v>1001</v>
      </c>
      <c r="AC118" s="410">
        <v>875</v>
      </c>
      <c r="AD118" s="341">
        <v>126</v>
      </c>
      <c r="AE118" s="338">
        <v>1108</v>
      </c>
      <c r="AF118" s="338">
        <v>1016</v>
      </c>
      <c r="AG118" s="338">
        <v>92</v>
      </c>
      <c r="AH118" s="340">
        <f t="shared" si="13"/>
        <v>-107</v>
      </c>
      <c r="AI118" s="340">
        <f t="shared" si="13"/>
        <v>-141</v>
      </c>
      <c r="AJ118" s="340">
        <f t="shared" si="13"/>
        <v>34</v>
      </c>
      <c r="AK118" s="352">
        <f t="shared" si="14"/>
        <v>1.9021739130434783</v>
      </c>
      <c r="AL118" s="353">
        <v>1.8849721706864564</v>
      </c>
      <c r="AM118" s="344">
        <f t="shared" si="15"/>
        <v>1.7201742357021876E-2</v>
      </c>
      <c r="AN118" s="443"/>
    </row>
    <row r="119" spans="1:40" ht="15" customHeight="1">
      <c r="A119" s="214"/>
      <c r="B119" s="214"/>
      <c r="C119" s="214" t="s">
        <v>4</v>
      </c>
      <c r="E119" s="219">
        <f t="shared" si="9"/>
        <v>250</v>
      </c>
      <c r="F119" s="215">
        <f t="shared" si="16"/>
        <v>249</v>
      </c>
      <c r="G119" s="225">
        <v>114</v>
      </c>
      <c r="H119" s="225">
        <v>89</v>
      </c>
      <c r="I119" s="225">
        <v>30</v>
      </c>
      <c r="J119" s="225">
        <v>13</v>
      </c>
      <c r="K119" s="225">
        <v>3</v>
      </c>
      <c r="L119" s="225" t="s">
        <v>313</v>
      </c>
      <c r="M119" s="225" t="s">
        <v>313</v>
      </c>
      <c r="N119" s="226">
        <v>1</v>
      </c>
      <c r="O119" s="259">
        <v>247</v>
      </c>
      <c r="P119" s="338">
        <v>246</v>
      </c>
      <c r="Q119" s="338">
        <v>108</v>
      </c>
      <c r="R119" s="338">
        <v>85</v>
      </c>
      <c r="S119" s="338">
        <v>37</v>
      </c>
      <c r="T119" s="338">
        <v>14</v>
      </c>
      <c r="U119" s="338">
        <v>2</v>
      </c>
      <c r="V119" s="343" t="s">
        <v>313</v>
      </c>
      <c r="W119" s="343" t="s">
        <v>313</v>
      </c>
      <c r="X119" s="343">
        <v>1</v>
      </c>
      <c r="Y119" s="346">
        <f t="shared" si="10"/>
        <v>3</v>
      </c>
      <c r="Z119" s="346">
        <f t="shared" si="10"/>
        <v>3</v>
      </c>
      <c r="AA119" s="346">
        <f t="shared" si="11"/>
        <v>0</v>
      </c>
      <c r="AB119" s="215">
        <f t="shared" si="12"/>
        <v>493</v>
      </c>
      <c r="AC119" s="410">
        <v>449</v>
      </c>
      <c r="AD119" s="341">
        <v>44</v>
      </c>
      <c r="AE119" s="338">
        <v>502</v>
      </c>
      <c r="AF119" s="338">
        <v>455</v>
      </c>
      <c r="AG119" s="338">
        <v>47</v>
      </c>
      <c r="AH119" s="346">
        <f t="shared" si="13"/>
        <v>-9</v>
      </c>
      <c r="AI119" s="340">
        <f t="shared" si="13"/>
        <v>-6</v>
      </c>
      <c r="AJ119" s="340">
        <f t="shared" si="13"/>
        <v>-3</v>
      </c>
      <c r="AK119" s="352">
        <f t="shared" si="14"/>
        <v>1.8032128514056225</v>
      </c>
      <c r="AL119" s="353">
        <v>1.8495934959349594</v>
      </c>
      <c r="AM119" s="344">
        <f t="shared" si="15"/>
        <v>-4.6380644529336879E-2</v>
      </c>
      <c r="AN119" s="443"/>
    </row>
    <row r="120" spans="1:40" ht="15" customHeight="1">
      <c r="A120" s="214"/>
      <c r="B120" s="214"/>
      <c r="C120" s="214" t="s">
        <v>5</v>
      </c>
      <c r="E120" s="219">
        <f t="shared" si="9"/>
        <v>214</v>
      </c>
      <c r="F120" s="215">
        <f t="shared" si="16"/>
        <v>211</v>
      </c>
      <c r="G120" s="225">
        <v>74</v>
      </c>
      <c r="H120" s="225">
        <v>85</v>
      </c>
      <c r="I120" s="225">
        <v>32</v>
      </c>
      <c r="J120" s="225">
        <v>16</v>
      </c>
      <c r="K120" s="225">
        <v>3</v>
      </c>
      <c r="L120" s="225" t="s">
        <v>313</v>
      </c>
      <c r="M120" s="225">
        <v>1</v>
      </c>
      <c r="N120" s="226">
        <v>3</v>
      </c>
      <c r="O120" s="259">
        <v>295</v>
      </c>
      <c r="P120" s="338">
        <v>293</v>
      </c>
      <c r="Q120" s="338">
        <v>125</v>
      </c>
      <c r="R120" s="338">
        <v>101</v>
      </c>
      <c r="S120" s="338">
        <v>41</v>
      </c>
      <c r="T120" s="338">
        <v>20</v>
      </c>
      <c r="U120" s="338">
        <v>5</v>
      </c>
      <c r="V120" s="338">
        <v>1</v>
      </c>
      <c r="W120" s="343" t="s">
        <v>313</v>
      </c>
      <c r="X120" s="343">
        <v>2</v>
      </c>
      <c r="Y120" s="346">
        <f t="shared" si="10"/>
        <v>-81</v>
      </c>
      <c r="Z120" s="346">
        <f t="shared" si="10"/>
        <v>-82</v>
      </c>
      <c r="AA120" s="346">
        <f t="shared" si="11"/>
        <v>1</v>
      </c>
      <c r="AB120" s="215">
        <f t="shared" si="12"/>
        <v>508</v>
      </c>
      <c r="AC120" s="410">
        <v>426</v>
      </c>
      <c r="AD120" s="341">
        <v>82</v>
      </c>
      <c r="AE120" s="338">
        <v>606</v>
      </c>
      <c r="AF120" s="338">
        <v>561</v>
      </c>
      <c r="AG120" s="338">
        <v>45</v>
      </c>
      <c r="AH120" s="346">
        <f t="shared" si="13"/>
        <v>-98</v>
      </c>
      <c r="AI120" s="340">
        <f t="shared" si="13"/>
        <v>-135</v>
      </c>
      <c r="AJ120" s="340">
        <f t="shared" si="13"/>
        <v>37</v>
      </c>
      <c r="AK120" s="352">
        <f t="shared" si="14"/>
        <v>2.0189573459715642</v>
      </c>
      <c r="AL120" s="353">
        <v>1.9146757679180888</v>
      </c>
      <c r="AM120" s="344">
        <f t="shared" si="15"/>
        <v>0.10428157805347538</v>
      </c>
      <c r="AN120" s="443"/>
    </row>
    <row r="121" spans="1:40" ht="15" customHeight="1">
      <c r="A121" s="214"/>
      <c r="B121" s="214" t="s">
        <v>45</v>
      </c>
      <c r="C121" s="214"/>
      <c r="E121" s="219">
        <f t="shared" si="9"/>
        <v>1964</v>
      </c>
      <c r="F121" s="215">
        <f t="shared" si="16"/>
        <v>1960</v>
      </c>
      <c r="G121" s="225">
        <v>746</v>
      </c>
      <c r="H121" s="225">
        <v>709</v>
      </c>
      <c r="I121" s="225">
        <v>279</v>
      </c>
      <c r="J121" s="225">
        <v>168</v>
      </c>
      <c r="K121" s="225">
        <v>42</v>
      </c>
      <c r="L121" s="225">
        <v>12</v>
      </c>
      <c r="M121" s="225">
        <v>4</v>
      </c>
      <c r="N121" s="226">
        <v>4</v>
      </c>
      <c r="O121" s="259">
        <v>2186</v>
      </c>
      <c r="P121" s="338">
        <v>2182</v>
      </c>
      <c r="Q121" s="338">
        <v>774</v>
      </c>
      <c r="R121" s="338">
        <v>779</v>
      </c>
      <c r="S121" s="338">
        <v>362</v>
      </c>
      <c r="T121" s="338">
        <v>185</v>
      </c>
      <c r="U121" s="338">
        <v>65</v>
      </c>
      <c r="V121" s="338">
        <v>13</v>
      </c>
      <c r="W121" s="343">
        <v>4</v>
      </c>
      <c r="X121" s="343">
        <v>4</v>
      </c>
      <c r="Y121" s="340">
        <f t="shared" si="10"/>
        <v>-222</v>
      </c>
      <c r="Z121" s="346">
        <f t="shared" si="10"/>
        <v>-222</v>
      </c>
      <c r="AA121" s="346">
        <f t="shared" si="11"/>
        <v>0</v>
      </c>
      <c r="AB121" s="215">
        <f t="shared" si="12"/>
        <v>4118</v>
      </c>
      <c r="AC121" s="410">
        <v>3985</v>
      </c>
      <c r="AD121" s="341">
        <v>133</v>
      </c>
      <c r="AE121" s="338">
        <v>4749</v>
      </c>
      <c r="AF121" s="338">
        <v>4590</v>
      </c>
      <c r="AG121" s="338">
        <v>159</v>
      </c>
      <c r="AH121" s="340">
        <f t="shared" si="13"/>
        <v>-631</v>
      </c>
      <c r="AI121" s="340">
        <f t="shared" si="13"/>
        <v>-605</v>
      </c>
      <c r="AJ121" s="340">
        <f t="shared" si="13"/>
        <v>-26</v>
      </c>
      <c r="AK121" s="352">
        <f t="shared" si="14"/>
        <v>2.0331632653061225</v>
      </c>
      <c r="AL121" s="353">
        <v>2.1035747021081574</v>
      </c>
      <c r="AM121" s="344">
        <f t="shared" si="15"/>
        <v>-7.0411436802034988E-2</v>
      </c>
      <c r="AN121" s="443"/>
    </row>
    <row r="122" spans="1:40" ht="15" customHeight="1">
      <c r="A122" s="214"/>
      <c r="B122" s="214"/>
      <c r="C122" s="214" t="s">
        <v>4</v>
      </c>
      <c r="E122" s="219">
        <f t="shared" si="9"/>
        <v>520</v>
      </c>
      <c r="F122" s="215">
        <f t="shared" si="16"/>
        <v>517</v>
      </c>
      <c r="G122" s="225">
        <v>245</v>
      </c>
      <c r="H122" s="225">
        <v>159</v>
      </c>
      <c r="I122" s="225">
        <v>64</v>
      </c>
      <c r="J122" s="225">
        <v>40</v>
      </c>
      <c r="K122" s="225">
        <v>8</v>
      </c>
      <c r="L122" s="225">
        <v>1</v>
      </c>
      <c r="M122" s="225" t="s">
        <v>313</v>
      </c>
      <c r="N122" s="226">
        <v>3</v>
      </c>
      <c r="O122" s="259">
        <v>575</v>
      </c>
      <c r="P122" s="338">
        <v>572</v>
      </c>
      <c r="Q122" s="338">
        <v>257</v>
      </c>
      <c r="R122" s="338">
        <v>166</v>
      </c>
      <c r="S122" s="338">
        <v>98</v>
      </c>
      <c r="T122" s="338">
        <v>37</v>
      </c>
      <c r="U122" s="338">
        <v>11</v>
      </c>
      <c r="V122" s="338">
        <v>3</v>
      </c>
      <c r="W122" s="343" t="s">
        <v>313</v>
      </c>
      <c r="X122" s="343">
        <v>3</v>
      </c>
      <c r="Y122" s="346">
        <f t="shared" si="10"/>
        <v>-55</v>
      </c>
      <c r="Z122" s="346">
        <f t="shared" si="10"/>
        <v>-55</v>
      </c>
      <c r="AA122" s="346">
        <f t="shared" si="11"/>
        <v>0</v>
      </c>
      <c r="AB122" s="215">
        <f t="shared" si="12"/>
        <v>1076</v>
      </c>
      <c r="AC122" s="410">
        <v>961</v>
      </c>
      <c r="AD122" s="341">
        <v>115</v>
      </c>
      <c r="AE122" s="338">
        <v>1245</v>
      </c>
      <c r="AF122" s="338">
        <v>1104</v>
      </c>
      <c r="AG122" s="338">
        <v>141</v>
      </c>
      <c r="AH122" s="346">
        <f t="shared" si="13"/>
        <v>-169</v>
      </c>
      <c r="AI122" s="340">
        <f t="shared" si="13"/>
        <v>-143</v>
      </c>
      <c r="AJ122" s="340">
        <f t="shared" si="13"/>
        <v>-26</v>
      </c>
      <c r="AK122" s="352">
        <f t="shared" si="14"/>
        <v>1.8588007736943908</v>
      </c>
      <c r="AL122" s="353">
        <v>1.93006993006993</v>
      </c>
      <c r="AM122" s="344">
        <f t="shared" si="15"/>
        <v>-7.1269156375539211E-2</v>
      </c>
      <c r="AN122" s="443"/>
    </row>
    <row r="123" spans="1:40" ht="15" customHeight="1">
      <c r="A123" s="214"/>
      <c r="B123" s="214"/>
      <c r="C123" s="214" t="s">
        <v>5</v>
      </c>
      <c r="E123" s="219">
        <f t="shared" si="9"/>
        <v>199</v>
      </c>
      <c r="F123" s="215">
        <f t="shared" si="16"/>
        <v>198</v>
      </c>
      <c r="G123" s="225">
        <v>67</v>
      </c>
      <c r="H123" s="225">
        <v>82</v>
      </c>
      <c r="I123" s="225">
        <v>31</v>
      </c>
      <c r="J123" s="225">
        <v>15</v>
      </c>
      <c r="K123" s="225">
        <v>1</v>
      </c>
      <c r="L123" s="225">
        <v>1</v>
      </c>
      <c r="M123" s="225">
        <v>1</v>
      </c>
      <c r="N123" s="226">
        <v>1</v>
      </c>
      <c r="O123" s="259">
        <v>224</v>
      </c>
      <c r="P123" s="338">
        <v>223</v>
      </c>
      <c r="Q123" s="338">
        <v>65</v>
      </c>
      <c r="R123" s="338">
        <v>88</v>
      </c>
      <c r="S123" s="338">
        <v>38</v>
      </c>
      <c r="T123" s="338">
        <v>22</v>
      </c>
      <c r="U123" s="338">
        <v>9</v>
      </c>
      <c r="V123" s="338">
        <v>1</v>
      </c>
      <c r="W123" s="343" t="s">
        <v>313</v>
      </c>
      <c r="X123" s="343">
        <v>1</v>
      </c>
      <c r="Y123" s="346">
        <f t="shared" si="10"/>
        <v>-25</v>
      </c>
      <c r="Z123" s="346">
        <f t="shared" si="10"/>
        <v>-25</v>
      </c>
      <c r="AA123" s="346">
        <f t="shared" si="11"/>
        <v>0</v>
      </c>
      <c r="AB123" s="215">
        <f t="shared" si="12"/>
        <v>420</v>
      </c>
      <c r="AC123" s="410">
        <v>402</v>
      </c>
      <c r="AD123" s="341">
        <v>18</v>
      </c>
      <c r="AE123" s="338">
        <v>512</v>
      </c>
      <c r="AF123" s="338">
        <v>494</v>
      </c>
      <c r="AG123" s="338">
        <v>18</v>
      </c>
      <c r="AH123" s="346">
        <f t="shared" si="13"/>
        <v>-92</v>
      </c>
      <c r="AI123" s="340">
        <f t="shared" si="13"/>
        <v>-92</v>
      </c>
      <c r="AJ123" s="340">
        <f t="shared" si="13"/>
        <v>0</v>
      </c>
      <c r="AK123" s="352">
        <f t="shared" si="14"/>
        <v>2.0303030303030303</v>
      </c>
      <c r="AL123" s="353">
        <v>2.2152466367713006</v>
      </c>
      <c r="AM123" s="344">
        <f t="shared" si="15"/>
        <v>-0.18494360646827035</v>
      </c>
      <c r="AN123" s="443"/>
    </row>
    <row r="124" spans="1:40" ht="15" customHeight="1">
      <c r="A124" s="214"/>
      <c r="B124" s="214"/>
      <c r="C124" s="214" t="s">
        <v>6</v>
      </c>
      <c r="E124" s="219">
        <f t="shared" si="9"/>
        <v>501</v>
      </c>
      <c r="F124" s="215">
        <f t="shared" si="16"/>
        <v>501</v>
      </c>
      <c r="G124" s="225">
        <v>173</v>
      </c>
      <c r="H124" s="225">
        <v>187</v>
      </c>
      <c r="I124" s="225">
        <v>65</v>
      </c>
      <c r="J124" s="225">
        <v>56</v>
      </c>
      <c r="K124" s="225">
        <v>15</v>
      </c>
      <c r="L124" s="225">
        <v>5</v>
      </c>
      <c r="M124" s="225" t="s">
        <v>313</v>
      </c>
      <c r="N124" s="226" t="s">
        <v>313</v>
      </c>
      <c r="O124" s="259">
        <v>562</v>
      </c>
      <c r="P124" s="338">
        <v>562</v>
      </c>
      <c r="Q124" s="338">
        <v>203</v>
      </c>
      <c r="R124" s="338">
        <v>192</v>
      </c>
      <c r="S124" s="338">
        <v>82</v>
      </c>
      <c r="T124" s="338">
        <v>59</v>
      </c>
      <c r="U124" s="338">
        <v>21</v>
      </c>
      <c r="V124" s="338">
        <v>5</v>
      </c>
      <c r="W124" s="343" t="s">
        <v>313</v>
      </c>
      <c r="X124" s="343" t="s">
        <v>313</v>
      </c>
      <c r="Y124" s="346">
        <f t="shared" si="10"/>
        <v>-61</v>
      </c>
      <c r="Z124" s="346">
        <f t="shared" si="10"/>
        <v>-61</v>
      </c>
      <c r="AA124" s="346" t="str">
        <f t="shared" si="11"/>
        <v>-</v>
      </c>
      <c r="AB124" s="215">
        <f t="shared" si="12"/>
        <v>1071</v>
      </c>
      <c r="AC124" s="410">
        <v>1071</v>
      </c>
      <c r="AD124" s="342" t="s">
        <v>313</v>
      </c>
      <c r="AE124" s="338">
        <v>1204</v>
      </c>
      <c r="AF124" s="338">
        <v>1204</v>
      </c>
      <c r="AG124" s="343" t="s">
        <v>313</v>
      </c>
      <c r="AH124" s="346">
        <f t="shared" si="13"/>
        <v>-133</v>
      </c>
      <c r="AI124" s="340">
        <f t="shared" si="13"/>
        <v>-133</v>
      </c>
      <c r="AJ124" s="346" t="str">
        <f t="shared" si="13"/>
        <v>-</v>
      </c>
      <c r="AK124" s="352">
        <f t="shared" si="14"/>
        <v>2.1377245508982035</v>
      </c>
      <c r="AL124" s="353">
        <v>2.1423487544483986</v>
      </c>
      <c r="AM124" s="344">
        <f>IF(OR(AK124="x",AL124="x"),"x",IF(AND(AK124="-",AL124="-"),"-",IF(AND(AK124="-",AL124&gt;0),AL124*-1,IF(AND(AK124&gt;0,AL124="-"),AK124,AK124-AL124))))</f>
        <v>-4.6242035501951051E-3</v>
      </c>
      <c r="AN124" s="443"/>
    </row>
    <row r="125" spans="1:40" ht="15" customHeight="1">
      <c r="A125" s="214"/>
      <c r="B125" s="214"/>
      <c r="C125" s="214" t="s">
        <v>10</v>
      </c>
      <c r="E125" s="219">
        <f t="shared" si="9"/>
        <v>601</v>
      </c>
      <c r="F125" s="215">
        <f t="shared" si="16"/>
        <v>601</v>
      </c>
      <c r="G125" s="225">
        <v>224</v>
      </c>
      <c r="H125" s="225">
        <v>217</v>
      </c>
      <c r="I125" s="225">
        <v>93</v>
      </c>
      <c r="J125" s="225">
        <v>48</v>
      </c>
      <c r="K125" s="225">
        <v>12</v>
      </c>
      <c r="L125" s="225">
        <v>5</v>
      </c>
      <c r="M125" s="225">
        <v>2</v>
      </c>
      <c r="N125" s="226" t="s">
        <v>313</v>
      </c>
      <c r="O125" s="259">
        <v>673</v>
      </c>
      <c r="P125" s="338">
        <v>673</v>
      </c>
      <c r="Q125" s="338">
        <v>221</v>
      </c>
      <c r="R125" s="338">
        <v>271</v>
      </c>
      <c r="S125" s="338">
        <v>112</v>
      </c>
      <c r="T125" s="338">
        <v>45</v>
      </c>
      <c r="U125" s="338">
        <v>19</v>
      </c>
      <c r="V125" s="338">
        <v>2</v>
      </c>
      <c r="W125" s="338">
        <v>3</v>
      </c>
      <c r="X125" s="343" t="s">
        <v>313</v>
      </c>
      <c r="Y125" s="346">
        <f t="shared" si="10"/>
        <v>-72</v>
      </c>
      <c r="Z125" s="346">
        <f t="shared" si="10"/>
        <v>-72</v>
      </c>
      <c r="AA125" s="346" t="str">
        <f t="shared" si="11"/>
        <v>-</v>
      </c>
      <c r="AB125" s="215">
        <f t="shared" si="12"/>
        <v>1235</v>
      </c>
      <c r="AC125" s="410">
        <v>1235</v>
      </c>
      <c r="AD125" s="342" t="s">
        <v>313</v>
      </c>
      <c r="AE125" s="338">
        <v>1408</v>
      </c>
      <c r="AF125" s="338">
        <v>1408</v>
      </c>
      <c r="AG125" s="343" t="s">
        <v>313</v>
      </c>
      <c r="AH125" s="346">
        <f t="shared" si="13"/>
        <v>-173</v>
      </c>
      <c r="AI125" s="340">
        <f t="shared" si="13"/>
        <v>-173</v>
      </c>
      <c r="AJ125" s="346" t="str">
        <f t="shared" si="13"/>
        <v>-</v>
      </c>
      <c r="AK125" s="352">
        <f t="shared" si="14"/>
        <v>2.0549084858569051</v>
      </c>
      <c r="AL125" s="353">
        <v>2.0921248142644875</v>
      </c>
      <c r="AM125" s="344">
        <f t="shared" si="15"/>
        <v>-3.7216328407582377E-2</v>
      </c>
      <c r="AN125" s="443"/>
    </row>
    <row r="126" spans="1:40" ht="15" customHeight="1">
      <c r="A126" s="214"/>
      <c r="B126" s="214"/>
      <c r="C126" s="214" t="s">
        <v>11</v>
      </c>
      <c r="E126" s="219">
        <f t="shared" si="9"/>
        <v>143</v>
      </c>
      <c r="F126" s="215">
        <f t="shared" si="16"/>
        <v>143</v>
      </c>
      <c r="G126" s="225">
        <v>37</v>
      </c>
      <c r="H126" s="225">
        <v>64</v>
      </c>
      <c r="I126" s="225">
        <v>26</v>
      </c>
      <c r="J126" s="225">
        <v>9</v>
      </c>
      <c r="K126" s="225">
        <v>6</v>
      </c>
      <c r="L126" s="225" t="s">
        <v>313</v>
      </c>
      <c r="M126" s="225">
        <v>1</v>
      </c>
      <c r="N126" s="226" t="s">
        <v>313</v>
      </c>
      <c r="O126" s="259">
        <v>152</v>
      </c>
      <c r="P126" s="338">
        <v>152</v>
      </c>
      <c r="Q126" s="338">
        <v>28</v>
      </c>
      <c r="R126" s="338">
        <v>62</v>
      </c>
      <c r="S126" s="338">
        <v>32</v>
      </c>
      <c r="T126" s="338">
        <v>22</v>
      </c>
      <c r="U126" s="338">
        <v>5</v>
      </c>
      <c r="V126" s="338">
        <v>2</v>
      </c>
      <c r="W126" s="338">
        <v>1</v>
      </c>
      <c r="X126" s="343" t="s">
        <v>313</v>
      </c>
      <c r="Y126" s="346">
        <f t="shared" si="10"/>
        <v>-9</v>
      </c>
      <c r="Z126" s="346">
        <f t="shared" si="10"/>
        <v>-9</v>
      </c>
      <c r="AA126" s="346" t="str">
        <f t="shared" si="11"/>
        <v>-</v>
      </c>
      <c r="AB126" s="215">
        <f t="shared" si="12"/>
        <v>316</v>
      </c>
      <c r="AC126" s="410">
        <v>316</v>
      </c>
      <c r="AD126" s="342" t="s">
        <v>313</v>
      </c>
      <c r="AE126" s="338">
        <v>380</v>
      </c>
      <c r="AF126" s="338">
        <v>380</v>
      </c>
      <c r="AG126" s="343" t="s">
        <v>313</v>
      </c>
      <c r="AH126" s="346">
        <f t="shared" si="13"/>
        <v>-64</v>
      </c>
      <c r="AI126" s="340">
        <f t="shared" si="13"/>
        <v>-64</v>
      </c>
      <c r="AJ126" s="346" t="str">
        <f t="shared" si="13"/>
        <v>-</v>
      </c>
      <c r="AK126" s="352">
        <f t="shared" si="14"/>
        <v>2.2097902097902096</v>
      </c>
      <c r="AL126" s="353">
        <v>2.5</v>
      </c>
      <c r="AM126" s="344">
        <f t="shared" si="15"/>
        <v>-0.29020979020979043</v>
      </c>
      <c r="AN126" s="443"/>
    </row>
    <row r="127" spans="1:40" ht="15" customHeight="1">
      <c r="A127" s="214"/>
      <c r="B127" s="214" t="s">
        <v>46</v>
      </c>
      <c r="C127" s="214"/>
      <c r="E127" s="219">
        <f t="shared" si="9"/>
        <v>845</v>
      </c>
      <c r="F127" s="215">
        <f t="shared" si="16"/>
        <v>821</v>
      </c>
      <c r="G127" s="225">
        <v>240</v>
      </c>
      <c r="H127" s="225">
        <v>349</v>
      </c>
      <c r="I127" s="225">
        <v>155</v>
      </c>
      <c r="J127" s="225">
        <v>52</v>
      </c>
      <c r="K127" s="225">
        <v>20</v>
      </c>
      <c r="L127" s="225">
        <v>2</v>
      </c>
      <c r="M127" s="225">
        <v>3</v>
      </c>
      <c r="N127" s="226">
        <v>24</v>
      </c>
      <c r="O127" s="259">
        <v>927</v>
      </c>
      <c r="P127" s="338">
        <v>926</v>
      </c>
      <c r="Q127" s="338">
        <v>223</v>
      </c>
      <c r="R127" s="338">
        <v>408</v>
      </c>
      <c r="S127" s="338">
        <v>177</v>
      </c>
      <c r="T127" s="338">
        <v>87</v>
      </c>
      <c r="U127" s="338">
        <v>22</v>
      </c>
      <c r="V127" s="338">
        <v>6</v>
      </c>
      <c r="W127" s="338">
        <v>3</v>
      </c>
      <c r="X127" s="338">
        <v>1</v>
      </c>
      <c r="Y127" s="340">
        <f t="shared" si="10"/>
        <v>-82</v>
      </c>
      <c r="Z127" s="346">
        <f t="shared" si="10"/>
        <v>-105</v>
      </c>
      <c r="AA127" s="346">
        <f t="shared" si="11"/>
        <v>23</v>
      </c>
      <c r="AB127" s="215">
        <f t="shared" si="12"/>
        <v>1832</v>
      </c>
      <c r="AC127" s="410">
        <v>1745</v>
      </c>
      <c r="AD127" s="341">
        <v>87</v>
      </c>
      <c r="AE127" s="338">
        <v>2132</v>
      </c>
      <c r="AF127" s="338">
        <v>2085</v>
      </c>
      <c r="AG127" s="338">
        <v>47</v>
      </c>
      <c r="AH127" s="340">
        <f t="shared" si="13"/>
        <v>-300</v>
      </c>
      <c r="AI127" s="340">
        <f t="shared" si="13"/>
        <v>-340</v>
      </c>
      <c r="AJ127" s="340">
        <f t="shared" si="13"/>
        <v>40</v>
      </c>
      <c r="AK127" s="352">
        <f t="shared" si="14"/>
        <v>2.1254567600487211</v>
      </c>
      <c r="AL127" s="353">
        <v>2.2516198704103672</v>
      </c>
      <c r="AM127" s="344">
        <f t="shared" si="15"/>
        <v>-0.12616311036164607</v>
      </c>
      <c r="AN127" s="443"/>
    </row>
    <row r="128" spans="1:40" ht="15" customHeight="1">
      <c r="A128" s="214"/>
      <c r="B128" s="214"/>
      <c r="C128" s="214" t="s">
        <v>4</v>
      </c>
      <c r="E128" s="219">
        <f t="shared" si="9"/>
        <v>579</v>
      </c>
      <c r="F128" s="215">
        <f t="shared" si="16"/>
        <v>579</v>
      </c>
      <c r="G128" s="225">
        <v>166</v>
      </c>
      <c r="H128" s="225">
        <v>252</v>
      </c>
      <c r="I128" s="225">
        <v>109</v>
      </c>
      <c r="J128" s="225">
        <v>34</v>
      </c>
      <c r="K128" s="225">
        <v>13</v>
      </c>
      <c r="L128" s="225">
        <v>2</v>
      </c>
      <c r="M128" s="225">
        <v>3</v>
      </c>
      <c r="N128" s="226" t="s">
        <v>313</v>
      </c>
      <c r="O128" s="259">
        <v>624</v>
      </c>
      <c r="P128" s="338">
        <v>624</v>
      </c>
      <c r="Q128" s="338">
        <v>143</v>
      </c>
      <c r="R128" s="338">
        <v>293</v>
      </c>
      <c r="S128" s="338">
        <v>114</v>
      </c>
      <c r="T128" s="338">
        <v>54</v>
      </c>
      <c r="U128" s="338">
        <v>14</v>
      </c>
      <c r="V128" s="338">
        <v>3</v>
      </c>
      <c r="W128" s="338">
        <v>3</v>
      </c>
      <c r="X128" s="343" t="s">
        <v>313</v>
      </c>
      <c r="Y128" s="346">
        <f t="shared" si="10"/>
        <v>-45</v>
      </c>
      <c r="Z128" s="346">
        <f t="shared" si="10"/>
        <v>-45</v>
      </c>
      <c r="AA128" s="346" t="str">
        <f t="shared" si="11"/>
        <v>-</v>
      </c>
      <c r="AB128" s="215">
        <f t="shared" si="12"/>
        <v>1232</v>
      </c>
      <c r="AC128" s="410">
        <v>1232</v>
      </c>
      <c r="AD128" s="342" t="s">
        <v>313</v>
      </c>
      <c r="AE128" s="338">
        <v>1396</v>
      </c>
      <c r="AF128" s="338">
        <v>1396</v>
      </c>
      <c r="AG128" s="343" t="s">
        <v>313</v>
      </c>
      <c r="AH128" s="346">
        <f t="shared" si="13"/>
        <v>-164</v>
      </c>
      <c r="AI128" s="340">
        <f t="shared" si="13"/>
        <v>-164</v>
      </c>
      <c r="AJ128" s="346" t="str">
        <f t="shared" si="13"/>
        <v>-</v>
      </c>
      <c r="AK128" s="352">
        <f t="shared" si="14"/>
        <v>2.1278065630397238</v>
      </c>
      <c r="AL128" s="353">
        <v>2.2371794871794872</v>
      </c>
      <c r="AM128" s="344">
        <f t="shared" si="15"/>
        <v>-0.10937292413976341</v>
      </c>
      <c r="AN128" s="443"/>
    </row>
    <row r="129" spans="1:40" ht="15" customHeight="1">
      <c r="A129" s="214"/>
      <c r="B129" s="214"/>
      <c r="C129" s="214" t="s">
        <v>5</v>
      </c>
      <c r="E129" s="219">
        <f t="shared" si="9"/>
        <v>203</v>
      </c>
      <c r="F129" s="215">
        <f t="shared" si="16"/>
        <v>179</v>
      </c>
      <c r="G129" s="225">
        <v>52</v>
      </c>
      <c r="H129" s="225">
        <v>75</v>
      </c>
      <c r="I129" s="225">
        <v>35</v>
      </c>
      <c r="J129" s="225">
        <v>14</v>
      </c>
      <c r="K129" s="225">
        <v>3</v>
      </c>
      <c r="L129" s="225" t="s">
        <v>313</v>
      </c>
      <c r="M129" s="225" t="s">
        <v>313</v>
      </c>
      <c r="N129" s="226">
        <v>24</v>
      </c>
      <c r="O129" s="259">
        <v>239</v>
      </c>
      <c r="P129" s="338">
        <v>238</v>
      </c>
      <c r="Q129" s="338">
        <v>62</v>
      </c>
      <c r="R129" s="338">
        <v>92</v>
      </c>
      <c r="S129" s="338">
        <v>46</v>
      </c>
      <c r="T129" s="338">
        <v>29</v>
      </c>
      <c r="U129" s="338">
        <v>6</v>
      </c>
      <c r="V129" s="338">
        <v>3</v>
      </c>
      <c r="W129" s="343" t="s">
        <v>313</v>
      </c>
      <c r="X129" s="338">
        <v>1</v>
      </c>
      <c r="Y129" s="346">
        <f t="shared" si="10"/>
        <v>-36</v>
      </c>
      <c r="Z129" s="346">
        <f t="shared" si="10"/>
        <v>-59</v>
      </c>
      <c r="AA129" s="346">
        <f t="shared" si="11"/>
        <v>23</v>
      </c>
      <c r="AB129" s="215">
        <f t="shared" si="12"/>
        <v>465</v>
      </c>
      <c r="AC129" s="410">
        <v>378</v>
      </c>
      <c r="AD129" s="341">
        <v>87</v>
      </c>
      <c r="AE129" s="338">
        <v>595</v>
      </c>
      <c r="AF129" s="338">
        <v>548</v>
      </c>
      <c r="AG129" s="338">
        <v>47</v>
      </c>
      <c r="AH129" s="346">
        <f t="shared" si="13"/>
        <v>-130</v>
      </c>
      <c r="AI129" s="340">
        <f t="shared" si="13"/>
        <v>-170</v>
      </c>
      <c r="AJ129" s="340">
        <f t="shared" si="13"/>
        <v>40</v>
      </c>
      <c r="AK129" s="352">
        <f t="shared" si="14"/>
        <v>2.1117318435754191</v>
      </c>
      <c r="AL129" s="353">
        <v>2.3025210084033612</v>
      </c>
      <c r="AM129" s="344">
        <f t="shared" si="15"/>
        <v>-0.19078916482794206</v>
      </c>
      <c r="AN129" s="443"/>
    </row>
    <row r="130" spans="1:40" ht="15" customHeight="1">
      <c r="A130" s="214"/>
      <c r="B130" s="214"/>
      <c r="C130" s="214" t="s">
        <v>6</v>
      </c>
      <c r="E130" s="219">
        <f t="shared" si="9"/>
        <v>63</v>
      </c>
      <c r="F130" s="215">
        <f t="shared" si="16"/>
        <v>63</v>
      </c>
      <c r="G130" s="225">
        <v>22</v>
      </c>
      <c r="H130" s="225">
        <v>22</v>
      </c>
      <c r="I130" s="225">
        <v>11</v>
      </c>
      <c r="J130" s="225">
        <v>4</v>
      </c>
      <c r="K130" s="225">
        <v>4</v>
      </c>
      <c r="L130" s="225" t="s">
        <v>313</v>
      </c>
      <c r="M130" s="225" t="s">
        <v>313</v>
      </c>
      <c r="N130" s="226" t="s">
        <v>313</v>
      </c>
      <c r="O130" s="259">
        <v>64</v>
      </c>
      <c r="P130" s="338">
        <v>64</v>
      </c>
      <c r="Q130" s="338">
        <v>18</v>
      </c>
      <c r="R130" s="338">
        <v>23</v>
      </c>
      <c r="S130" s="338">
        <v>17</v>
      </c>
      <c r="T130" s="338">
        <v>4</v>
      </c>
      <c r="U130" s="338">
        <v>2</v>
      </c>
      <c r="V130" s="343" t="s">
        <v>313</v>
      </c>
      <c r="W130" s="343" t="s">
        <v>313</v>
      </c>
      <c r="X130" s="343" t="s">
        <v>313</v>
      </c>
      <c r="Y130" s="346">
        <f t="shared" si="10"/>
        <v>-1</v>
      </c>
      <c r="Z130" s="346">
        <f t="shared" si="10"/>
        <v>-1</v>
      </c>
      <c r="AA130" s="346" t="str">
        <f t="shared" si="11"/>
        <v>-</v>
      </c>
      <c r="AB130" s="215">
        <f t="shared" si="12"/>
        <v>135</v>
      </c>
      <c r="AC130" s="410">
        <v>135</v>
      </c>
      <c r="AD130" s="342" t="s">
        <v>313</v>
      </c>
      <c r="AE130" s="338">
        <v>141</v>
      </c>
      <c r="AF130" s="338">
        <v>141</v>
      </c>
      <c r="AG130" s="343" t="s">
        <v>313</v>
      </c>
      <c r="AH130" s="346">
        <f t="shared" si="13"/>
        <v>-6</v>
      </c>
      <c r="AI130" s="340">
        <f t="shared" si="13"/>
        <v>-6</v>
      </c>
      <c r="AJ130" s="346" t="str">
        <f t="shared" si="13"/>
        <v>-</v>
      </c>
      <c r="AK130" s="352">
        <f t="shared" si="14"/>
        <v>2.1428571428571428</v>
      </c>
      <c r="AL130" s="353">
        <v>2.203125</v>
      </c>
      <c r="AM130" s="344">
        <f t="shared" si="15"/>
        <v>-6.0267857142857206E-2</v>
      </c>
      <c r="AN130" s="443"/>
    </row>
    <row r="131" spans="1:40" ht="15" customHeight="1">
      <c r="A131" s="214"/>
      <c r="B131" s="214"/>
      <c r="C131" s="214" t="s">
        <v>10</v>
      </c>
      <c r="E131" s="219" t="str">
        <f t="shared" si="9"/>
        <v>-</v>
      </c>
      <c r="F131" s="215" t="str">
        <f t="shared" si="16"/>
        <v>-</v>
      </c>
      <c r="G131" s="225" t="s">
        <v>313</v>
      </c>
      <c r="H131" s="225" t="s">
        <v>313</v>
      </c>
      <c r="I131" s="225" t="s">
        <v>313</v>
      </c>
      <c r="J131" s="225" t="s">
        <v>313</v>
      </c>
      <c r="K131" s="225" t="s">
        <v>313</v>
      </c>
      <c r="L131" s="225" t="s">
        <v>313</v>
      </c>
      <c r="M131" s="225" t="s">
        <v>313</v>
      </c>
      <c r="N131" s="226" t="s">
        <v>313</v>
      </c>
      <c r="O131" s="262" t="s">
        <v>313</v>
      </c>
      <c r="P131" s="343" t="s">
        <v>313</v>
      </c>
      <c r="Q131" s="343" t="s">
        <v>313</v>
      </c>
      <c r="R131" s="343" t="s">
        <v>313</v>
      </c>
      <c r="S131" s="343" t="s">
        <v>313</v>
      </c>
      <c r="T131" s="343" t="s">
        <v>313</v>
      </c>
      <c r="U131" s="343" t="s">
        <v>313</v>
      </c>
      <c r="V131" s="343" t="s">
        <v>313</v>
      </c>
      <c r="W131" s="343" t="s">
        <v>313</v>
      </c>
      <c r="X131" s="343" t="s">
        <v>313</v>
      </c>
      <c r="Y131" s="346" t="str">
        <f t="shared" si="10"/>
        <v>-</v>
      </c>
      <c r="Z131" s="346" t="str">
        <f t="shared" si="10"/>
        <v>-</v>
      </c>
      <c r="AA131" s="346" t="str">
        <f t="shared" si="11"/>
        <v>-</v>
      </c>
      <c r="AB131" s="347" t="str">
        <f t="shared" si="12"/>
        <v>-</v>
      </c>
      <c r="AC131" s="410" t="s">
        <v>313</v>
      </c>
      <c r="AD131" s="342" t="s">
        <v>313</v>
      </c>
      <c r="AE131" s="348" t="s">
        <v>313</v>
      </c>
      <c r="AF131" s="348" t="s">
        <v>313</v>
      </c>
      <c r="AG131" s="343" t="s">
        <v>313</v>
      </c>
      <c r="AH131" s="346" t="str">
        <f t="shared" si="13"/>
        <v>-</v>
      </c>
      <c r="AI131" s="346" t="str">
        <f t="shared" si="13"/>
        <v>-</v>
      </c>
      <c r="AJ131" s="340" t="str">
        <f t="shared" si="13"/>
        <v>-</v>
      </c>
      <c r="AK131" s="349" t="str">
        <f t="shared" si="14"/>
        <v>-</v>
      </c>
      <c r="AL131" s="350" t="s">
        <v>313</v>
      </c>
      <c r="AM131" s="351" t="str">
        <f t="shared" si="15"/>
        <v>-</v>
      </c>
      <c r="AN131" s="443"/>
    </row>
    <row r="132" spans="1:40" ht="15" customHeight="1">
      <c r="A132" s="214"/>
      <c r="B132" s="214" t="s">
        <v>47</v>
      </c>
      <c r="C132" s="214"/>
      <c r="E132" s="219">
        <f t="shared" si="9"/>
        <v>531</v>
      </c>
      <c r="F132" s="215">
        <f t="shared" si="16"/>
        <v>531</v>
      </c>
      <c r="G132" s="225">
        <v>188</v>
      </c>
      <c r="H132" s="225">
        <v>194</v>
      </c>
      <c r="I132" s="225">
        <v>86</v>
      </c>
      <c r="J132" s="225">
        <v>52</v>
      </c>
      <c r="K132" s="225">
        <v>8</v>
      </c>
      <c r="L132" s="225">
        <v>3</v>
      </c>
      <c r="M132" s="225" t="s">
        <v>313</v>
      </c>
      <c r="N132" s="226" t="s">
        <v>313</v>
      </c>
      <c r="O132" s="259">
        <v>574</v>
      </c>
      <c r="P132" s="338">
        <v>574</v>
      </c>
      <c r="Q132" s="338">
        <v>197</v>
      </c>
      <c r="R132" s="338">
        <v>210</v>
      </c>
      <c r="S132" s="338">
        <v>102</v>
      </c>
      <c r="T132" s="338">
        <v>53</v>
      </c>
      <c r="U132" s="338">
        <v>12</v>
      </c>
      <c r="V132" s="343" t="s">
        <v>313</v>
      </c>
      <c r="W132" s="343" t="s">
        <v>313</v>
      </c>
      <c r="X132" s="343" t="s">
        <v>313</v>
      </c>
      <c r="Y132" s="340">
        <f t="shared" si="10"/>
        <v>-43</v>
      </c>
      <c r="Z132" s="346">
        <f t="shared" si="10"/>
        <v>-43</v>
      </c>
      <c r="AA132" s="346" t="str">
        <f t="shared" si="11"/>
        <v>-</v>
      </c>
      <c r="AB132" s="215">
        <f t="shared" si="12"/>
        <v>1100</v>
      </c>
      <c r="AC132" s="410">
        <v>1100</v>
      </c>
      <c r="AD132" s="342" t="s">
        <v>313</v>
      </c>
      <c r="AE132" s="338">
        <v>1195</v>
      </c>
      <c r="AF132" s="338">
        <v>1195</v>
      </c>
      <c r="AG132" s="343" t="s">
        <v>313</v>
      </c>
      <c r="AH132" s="340">
        <f t="shared" si="13"/>
        <v>-95</v>
      </c>
      <c r="AI132" s="340">
        <f t="shared" si="13"/>
        <v>-95</v>
      </c>
      <c r="AJ132" s="346" t="str">
        <f t="shared" si="13"/>
        <v>-</v>
      </c>
      <c r="AK132" s="352">
        <f t="shared" si="14"/>
        <v>2.0715630885122409</v>
      </c>
      <c r="AL132" s="353">
        <v>2.0818815331010452</v>
      </c>
      <c r="AM132" s="344">
        <f t="shared" si="15"/>
        <v>-1.0318444588804265E-2</v>
      </c>
      <c r="AN132" s="443"/>
    </row>
    <row r="133" spans="1:40" ht="15" customHeight="1">
      <c r="A133" s="214"/>
      <c r="B133" s="214"/>
      <c r="C133" s="214" t="s">
        <v>4</v>
      </c>
      <c r="E133" s="219">
        <f t="shared" si="9"/>
        <v>480</v>
      </c>
      <c r="F133" s="215">
        <f t="shared" si="16"/>
        <v>480</v>
      </c>
      <c r="G133" s="225">
        <v>167</v>
      </c>
      <c r="H133" s="225">
        <v>173</v>
      </c>
      <c r="I133" s="225">
        <v>80</v>
      </c>
      <c r="J133" s="225">
        <v>49</v>
      </c>
      <c r="K133" s="225">
        <v>8</v>
      </c>
      <c r="L133" s="225">
        <v>3</v>
      </c>
      <c r="M133" s="225" t="s">
        <v>313</v>
      </c>
      <c r="N133" s="226" t="s">
        <v>313</v>
      </c>
      <c r="O133" s="259">
        <v>515</v>
      </c>
      <c r="P133" s="338">
        <v>515</v>
      </c>
      <c r="Q133" s="338">
        <v>175</v>
      </c>
      <c r="R133" s="338">
        <v>185</v>
      </c>
      <c r="S133" s="338">
        <v>94</v>
      </c>
      <c r="T133" s="338">
        <v>50</v>
      </c>
      <c r="U133" s="338">
        <v>11</v>
      </c>
      <c r="V133" s="343" t="s">
        <v>313</v>
      </c>
      <c r="W133" s="343" t="s">
        <v>313</v>
      </c>
      <c r="X133" s="343" t="s">
        <v>313</v>
      </c>
      <c r="Y133" s="346">
        <f t="shared" si="10"/>
        <v>-35</v>
      </c>
      <c r="Z133" s="346">
        <f t="shared" si="10"/>
        <v>-35</v>
      </c>
      <c r="AA133" s="346" t="str">
        <f t="shared" si="11"/>
        <v>-</v>
      </c>
      <c r="AB133" s="215">
        <f t="shared" si="12"/>
        <v>1007</v>
      </c>
      <c r="AC133" s="410">
        <v>1007</v>
      </c>
      <c r="AD133" s="342" t="s">
        <v>313</v>
      </c>
      <c r="AE133" s="338">
        <v>1082</v>
      </c>
      <c r="AF133" s="338">
        <v>1082</v>
      </c>
      <c r="AG133" s="343" t="s">
        <v>313</v>
      </c>
      <c r="AH133" s="346">
        <f t="shared" si="13"/>
        <v>-75</v>
      </c>
      <c r="AI133" s="340">
        <f t="shared" si="13"/>
        <v>-75</v>
      </c>
      <c r="AJ133" s="346" t="str">
        <f t="shared" si="13"/>
        <v>-</v>
      </c>
      <c r="AK133" s="352">
        <f t="shared" si="14"/>
        <v>2.0979166666666669</v>
      </c>
      <c r="AL133" s="353">
        <v>2.1009708737864079</v>
      </c>
      <c r="AM133" s="344">
        <f t="shared" si="15"/>
        <v>-3.0542071197410259E-3</v>
      </c>
      <c r="AN133" s="443"/>
    </row>
    <row r="134" spans="1:40" ht="15" customHeight="1">
      <c r="A134" s="214"/>
      <c r="B134" s="214"/>
      <c r="C134" s="214" t="s">
        <v>5</v>
      </c>
      <c r="E134" s="219">
        <f t="shared" si="9"/>
        <v>51</v>
      </c>
      <c r="F134" s="215">
        <f t="shared" si="16"/>
        <v>51</v>
      </c>
      <c r="G134" s="225">
        <v>21</v>
      </c>
      <c r="H134" s="225">
        <v>21</v>
      </c>
      <c r="I134" s="225">
        <v>6</v>
      </c>
      <c r="J134" s="225">
        <v>3</v>
      </c>
      <c r="K134" s="225" t="s">
        <v>313</v>
      </c>
      <c r="L134" s="225" t="s">
        <v>313</v>
      </c>
      <c r="M134" s="225" t="s">
        <v>313</v>
      </c>
      <c r="N134" s="226" t="s">
        <v>313</v>
      </c>
      <c r="O134" s="259">
        <v>59</v>
      </c>
      <c r="P134" s="338">
        <v>59</v>
      </c>
      <c r="Q134" s="338">
        <v>22</v>
      </c>
      <c r="R134" s="338">
        <v>25</v>
      </c>
      <c r="S134" s="338">
        <v>8</v>
      </c>
      <c r="T134" s="338">
        <v>3</v>
      </c>
      <c r="U134" s="343">
        <v>1</v>
      </c>
      <c r="V134" s="343" t="s">
        <v>313</v>
      </c>
      <c r="W134" s="343" t="s">
        <v>313</v>
      </c>
      <c r="X134" s="343" t="s">
        <v>313</v>
      </c>
      <c r="Y134" s="346">
        <f t="shared" si="10"/>
        <v>-8</v>
      </c>
      <c r="Z134" s="346">
        <f t="shared" si="10"/>
        <v>-8</v>
      </c>
      <c r="AA134" s="346" t="str">
        <f t="shared" si="11"/>
        <v>-</v>
      </c>
      <c r="AB134" s="215">
        <f t="shared" si="12"/>
        <v>93</v>
      </c>
      <c r="AC134" s="410">
        <v>93</v>
      </c>
      <c r="AD134" s="342" t="s">
        <v>313</v>
      </c>
      <c r="AE134" s="338">
        <v>113</v>
      </c>
      <c r="AF134" s="338">
        <v>113</v>
      </c>
      <c r="AG134" s="343" t="s">
        <v>313</v>
      </c>
      <c r="AH134" s="346">
        <f t="shared" si="13"/>
        <v>-20</v>
      </c>
      <c r="AI134" s="340">
        <f t="shared" si="13"/>
        <v>-20</v>
      </c>
      <c r="AJ134" s="346" t="str">
        <f t="shared" si="13"/>
        <v>-</v>
      </c>
      <c r="AK134" s="352">
        <f t="shared" si="14"/>
        <v>1.8235294117647058</v>
      </c>
      <c r="AL134" s="353">
        <v>1.9152542372881356</v>
      </c>
      <c r="AM134" s="344">
        <f t="shared" si="15"/>
        <v>-9.1724825523429754E-2</v>
      </c>
      <c r="AN134" s="443"/>
    </row>
    <row r="135" spans="1:40" ht="15" customHeight="1">
      <c r="A135" s="214"/>
      <c r="B135" s="214" t="s">
        <v>48</v>
      </c>
      <c r="C135" s="214"/>
      <c r="E135" s="219">
        <f t="shared" ref="E135:E183" si="17">IF(COUNTIF(F135:N135,"x"),"x",IF(SUM(F135,N135)=0,"-",SUM(F135,N135)))</f>
        <v>661</v>
      </c>
      <c r="F135" s="215">
        <f t="shared" si="16"/>
        <v>657</v>
      </c>
      <c r="G135" s="225">
        <v>216</v>
      </c>
      <c r="H135" s="225">
        <v>265</v>
      </c>
      <c r="I135" s="225">
        <v>98</v>
      </c>
      <c r="J135" s="225">
        <v>45</v>
      </c>
      <c r="K135" s="225">
        <v>20</v>
      </c>
      <c r="L135" s="225">
        <v>4</v>
      </c>
      <c r="M135" s="225">
        <v>9</v>
      </c>
      <c r="N135" s="226">
        <v>4</v>
      </c>
      <c r="O135" s="259">
        <v>758</v>
      </c>
      <c r="P135" s="338">
        <v>755</v>
      </c>
      <c r="Q135" s="338">
        <v>243</v>
      </c>
      <c r="R135" s="338">
        <v>298</v>
      </c>
      <c r="S135" s="338">
        <v>128</v>
      </c>
      <c r="T135" s="338">
        <v>57</v>
      </c>
      <c r="U135" s="338">
        <v>22</v>
      </c>
      <c r="V135" s="338">
        <v>3</v>
      </c>
      <c r="W135" s="338">
        <v>4</v>
      </c>
      <c r="X135" s="338">
        <v>3</v>
      </c>
      <c r="Y135" s="340">
        <f t="shared" ref="Y135:Z183" si="18">IF(OR(E135="x",O135="x"),"x",IF(AND(E135="-",O135="-"),"-",IF(AND(E135="-",O135&gt;0),O135*-1,IF(AND(E135&gt;0,O135="-"),E135,E135-O135))))</f>
        <v>-97</v>
      </c>
      <c r="Z135" s="346">
        <f t="shared" si="18"/>
        <v>-98</v>
      </c>
      <c r="AA135" s="346">
        <f t="shared" ref="AA135:AA183" si="19">IF(OR(N135="x",X135="x"),"x",IF(AND(N135="-",X135="-"),"-",IF(AND(N135="-",X135&gt;0),X135*-1,IF(AND(N135&gt;0,X135="-"),N135,N135-X135))))</f>
        <v>1</v>
      </c>
      <c r="AB135" s="215">
        <f t="shared" ref="AB135:AB183" si="20">IF(COUNTIF(AC135:AD135,"x"),"x",IF(SUM(AC135:AD135)=0,"-",SUM(AC135:AD135)))</f>
        <v>1583</v>
      </c>
      <c r="AC135" s="410">
        <v>1408</v>
      </c>
      <c r="AD135" s="341">
        <v>175</v>
      </c>
      <c r="AE135" s="338">
        <v>1761</v>
      </c>
      <c r="AF135" s="338">
        <v>1607</v>
      </c>
      <c r="AG135" s="338">
        <v>154</v>
      </c>
      <c r="AH135" s="340">
        <f t="shared" ref="AH135:AJ183" si="21">IF(OR(AB135="x",AE135="x"),"x",IF(AND(AB135="-",AE135="-"),"-",IF(AND(AB135="-",AE135&gt;0),AE135*-1,IF(AND(AB135&gt;0,AE135="-"),AB135,AB135-AE135))))</f>
        <v>-178</v>
      </c>
      <c r="AI135" s="340">
        <f t="shared" si="21"/>
        <v>-199</v>
      </c>
      <c r="AJ135" s="340">
        <f t="shared" si="21"/>
        <v>21</v>
      </c>
      <c r="AK135" s="352">
        <f t="shared" ref="AK135:AK183" si="22">IF(OR(AC135="x",F135="x"),"x",IF(OR(AC135="-",F135="-"),"-",AC135/F135))</f>
        <v>2.1430745814307457</v>
      </c>
      <c r="AL135" s="353">
        <v>2.1284768211920531</v>
      </c>
      <c r="AM135" s="344">
        <f t="shared" ref="AM135:AM183" si="23">IF(OR(AK135="x",AL135="x"),"x",IF(AND(AK135="-",AL135="-"),"-",IF(AND(AK135="-",AL135&gt;0),AL135*-1,IF(AND(AK135&gt;0,AL135="-"),AK135,AK135-AL135))))</f>
        <v>1.4597760238692636E-2</v>
      </c>
      <c r="AN135" s="443"/>
    </row>
    <row r="136" spans="1:40" ht="15" customHeight="1">
      <c r="A136" s="214"/>
      <c r="B136" s="214"/>
      <c r="C136" s="214" t="s">
        <v>4</v>
      </c>
      <c r="E136" s="219">
        <f t="shared" si="17"/>
        <v>311</v>
      </c>
      <c r="F136" s="215">
        <f t="shared" si="16"/>
        <v>309</v>
      </c>
      <c r="G136" s="225">
        <v>101</v>
      </c>
      <c r="H136" s="225">
        <v>130</v>
      </c>
      <c r="I136" s="225">
        <v>48</v>
      </c>
      <c r="J136" s="225">
        <v>21</v>
      </c>
      <c r="K136" s="225">
        <v>4</v>
      </c>
      <c r="L136" s="225">
        <v>1</v>
      </c>
      <c r="M136" s="225">
        <v>4</v>
      </c>
      <c r="N136" s="226">
        <v>2</v>
      </c>
      <c r="O136" s="259">
        <v>374</v>
      </c>
      <c r="P136" s="338">
        <v>373</v>
      </c>
      <c r="Q136" s="338">
        <v>117</v>
      </c>
      <c r="R136" s="338">
        <v>149</v>
      </c>
      <c r="S136" s="338">
        <v>66</v>
      </c>
      <c r="T136" s="338">
        <v>33</v>
      </c>
      <c r="U136" s="338">
        <v>6</v>
      </c>
      <c r="V136" s="338">
        <v>1</v>
      </c>
      <c r="W136" s="338">
        <v>1</v>
      </c>
      <c r="X136" s="338">
        <v>1</v>
      </c>
      <c r="Y136" s="346">
        <f t="shared" si="18"/>
        <v>-63</v>
      </c>
      <c r="Z136" s="346">
        <f t="shared" si="18"/>
        <v>-64</v>
      </c>
      <c r="AA136" s="346">
        <f t="shared" si="19"/>
        <v>1</v>
      </c>
      <c r="AB136" s="215">
        <f t="shared" si="20"/>
        <v>782</v>
      </c>
      <c r="AC136" s="410">
        <v>643</v>
      </c>
      <c r="AD136" s="341">
        <v>139</v>
      </c>
      <c r="AE136" s="338">
        <v>917</v>
      </c>
      <c r="AF136" s="338">
        <v>788</v>
      </c>
      <c r="AG136" s="338">
        <v>129</v>
      </c>
      <c r="AH136" s="346">
        <f t="shared" si="21"/>
        <v>-135</v>
      </c>
      <c r="AI136" s="340">
        <f t="shared" si="21"/>
        <v>-145</v>
      </c>
      <c r="AJ136" s="340">
        <f t="shared" si="21"/>
        <v>10</v>
      </c>
      <c r="AK136" s="352">
        <f t="shared" si="22"/>
        <v>2.0809061488673137</v>
      </c>
      <c r="AL136" s="353">
        <v>2.1126005361930296</v>
      </c>
      <c r="AM136" s="344">
        <f t="shared" si="23"/>
        <v>-3.1694387325715834E-2</v>
      </c>
      <c r="AN136" s="443"/>
    </row>
    <row r="137" spans="1:40" ht="15" customHeight="1">
      <c r="A137" s="214"/>
      <c r="B137" s="214"/>
      <c r="C137" s="214" t="s">
        <v>5</v>
      </c>
      <c r="E137" s="219">
        <f t="shared" si="17"/>
        <v>325</v>
      </c>
      <c r="F137" s="215">
        <f t="shared" si="16"/>
        <v>323</v>
      </c>
      <c r="G137" s="225">
        <v>106</v>
      </c>
      <c r="H137" s="225">
        <v>122</v>
      </c>
      <c r="I137" s="225">
        <v>48</v>
      </c>
      <c r="J137" s="225">
        <v>24</v>
      </c>
      <c r="K137" s="225">
        <v>16</v>
      </c>
      <c r="L137" s="225">
        <v>2</v>
      </c>
      <c r="M137" s="225">
        <v>5</v>
      </c>
      <c r="N137" s="226">
        <v>2</v>
      </c>
      <c r="O137" s="259">
        <v>357</v>
      </c>
      <c r="P137" s="338">
        <v>355</v>
      </c>
      <c r="Q137" s="338">
        <v>117</v>
      </c>
      <c r="R137" s="338">
        <v>135</v>
      </c>
      <c r="S137" s="338">
        <v>60</v>
      </c>
      <c r="T137" s="338">
        <v>23</v>
      </c>
      <c r="U137" s="338">
        <v>16</v>
      </c>
      <c r="V137" s="338">
        <v>2</v>
      </c>
      <c r="W137" s="338">
        <v>2</v>
      </c>
      <c r="X137" s="338">
        <v>2</v>
      </c>
      <c r="Y137" s="346">
        <f t="shared" si="18"/>
        <v>-32</v>
      </c>
      <c r="Z137" s="346">
        <f t="shared" si="18"/>
        <v>-32</v>
      </c>
      <c r="AA137" s="346">
        <f t="shared" si="19"/>
        <v>0</v>
      </c>
      <c r="AB137" s="215">
        <f t="shared" si="20"/>
        <v>754</v>
      </c>
      <c r="AC137" s="410">
        <v>718</v>
      </c>
      <c r="AD137" s="341">
        <v>36</v>
      </c>
      <c r="AE137" s="338">
        <v>790</v>
      </c>
      <c r="AF137" s="338">
        <v>765</v>
      </c>
      <c r="AG137" s="338">
        <v>25</v>
      </c>
      <c r="AH137" s="346">
        <f t="shared" si="21"/>
        <v>-36</v>
      </c>
      <c r="AI137" s="340">
        <f t="shared" si="21"/>
        <v>-47</v>
      </c>
      <c r="AJ137" s="340">
        <f t="shared" si="21"/>
        <v>11</v>
      </c>
      <c r="AK137" s="352">
        <f t="shared" si="22"/>
        <v>2.2229102167182662</v>
      </c>
      <c r="AL137" s="353">
        <v>2.1549295774647885</v>
      </c>
      <c r="AM137" s="344">
        <f t="shared" si="23"/>
        <v>6.7980639253477637E-2</v>
      </c>
      <c r="AN137" s="443"/>
    </row>
    <row r="138" spans="1:40" ht="15" customHeight="1">
      <c r="A138" s="214"/>
      <c r="B138" s="214"/>
      <c r="C138" s="214" t="s">
        <v>6</v>
      </c>
      <c r="E138" s="219">
        <f t="shared" si="17"/>
        <v>18</v>
      </c>
      <c r="F138" s="215">
        <f t="shared" si="16"/>
        <v>18</v>
      </c>
      <c r="G138" s="225">
        <v>8</v>
      </c>
      <c r="H138" s="225">
        <v>9</v>
      </c>
      <c r="I138" s="225" t="s">
        <v>313</v>
      </c>
      <c r="J138" s="225" t="s">
        <v>313</v>
      </c>
      <c r="K138" s="225" t="s">
        <v>313</v>
      </c>
      <c r="L138" s="225">
        <v>1</v>
      </c>
      <c r="M138" s="225" t="s">
        <v>313</v>
      </c>
      <c r="N138" s="226" t="s">
        <v>313</v>
      </c>
      <c r="O138" s="259">
        <v>20</v>
      </c>
      <c r="P138" s="338">
        <v>20</v>
      </c>
      <c r="Q138" s="338">
        <v>8</v>
      </c>
      <c r="R138" s="338">
        <v>10</v>
      </c>
      <c r="S138" s="343">
        <v>1</v>
      </c>
      <c r="T138" s="343" t="s">
        <v>313</v>
      </c>
      <c r="U138" s="343" t="s">
        <v>313</v>
      </c>
      <c r="V138" s="343" t="s">
        <v>313</v>
      </c>
      <c r="W138" s="338">
        <v>1</v>
      </c>
      <c r="X138" s="343" t="s">
        <v>313</v>
      </c>
      <c r="Y138" s="346">
        <f t="shared" si="18"/>
        <v>-2</v>
      </c>
      <c r="Z138" s="346">
        <f t="shared" si="18"/>
        <v>-2</v>
      </c>
      <c r="AA138" s="346" t="str">
        <f t="shared" si="19"/>
        <v>-</v>
      </c>
      <c r="AB138" s="215">
        <f t="shared" si="20"/>
        <v>32</v>
      </c>
      <c r="AC138" s="410">
        <v>32</v>
      </c>
      <c r="AD138" s="342" t="s">
        <v>313</v>
      </c>
      <c r="AE138" s="338">
        <v>38</v>
      </c>
      <c r="AF138" s="338">
        <v>38</v>
      </c>
      <c r="AG138" s="343" t="s">
        <v>313</v>
      </c>
      <c r="AH138" s="346">
        <f t="shared" si="21"/>
        <v>-6</v>
      </c>
      <c r="AI138" s="340">
        <f t="shared" si="21"/>
        <v>-6</v>
      </c>
      <c r="AJ138" s="346" t="str">
        <f t="shared" si="21"/>
        <v>-</v>
      </c>
      <c r="AK138" s="352">
        <f t="shared" si="22"/>
        <v>1.7777777777777777</v>
      </c>
      <c r="AL138" s="353">
        <v>1.9</v>
      </c>
      <c r="AM138" s="344">
        <f t="shared" si="23"/>
        <v>-0.12222222222222223</v>
      </c>
      <c r="AN138" s="443"/>
    </row>
    <row r="139" spans="1:40" ht="15" customHeight="1">
      <c r="A139" s="214"/>
      <c r="B139" s="214"/>
      <c r="C139" s="214" t="s">
        <v>10</v>
      </c>
      <c r="E139" s="219">
        <f t="shared" si="17"/>
        <v>7</v>
      </c>
      <c r="F139" s="215">
        <f t="shared" si="16"/>
        <v>7</v>
      </c>
      <c r="G139" s="225">
        <v>1</v>
      </c>
      <c r="H139" s="225">
        <v>4</v>
      </c>
      <c r="I139" s="225">
        <v>2</v>
      </c>
      <c r="J139" s="225" t="s">
        <v>313</v>
      </c>
      <c r="K139" s="225" t="s">
        <v>313</v>
      </c>
      <c r="L139" s="225" t="s">
        <v>313</v>
      </c>
      <c r="M139" s="225" t="s">
        <v>313</v>
      </c>
      <c r="N139" s="226" t="s">
        <v>313</v>
      </c>
      <c r="O139" s="259">
        <v>7</v>
      </c>
      <c r="P139" s="338">
        <v>7</v>
      </c>
      <c r="Q139" s="338">
        <v>1</v>
      </c>
      <c r="R139" s="338">
        <v>4</v>
      </c>
      <c r="S139" s="338">
        <v>1</v>
      </c>
      <c r="T139" s="338">
        <v>1</v>
      </c>
      <c r="U139" s="343" t="s">
        <v>313</v>
      </c>
      <c r="V139" s="343" t="s">
        <v>313</v>
      </c>
      <c r="W139" s="343" t="s">
        <v>313</v>
      </c>
      <c r="X139" s="343" t="s">
        <v>313</v>
      </c>
      <c r="Y139" s="346">
        <f t="shared" si="18"/>
        <v>0</v>
      </c>
      <c r="Z139" s="346">
        <f t="shared" si="18"/>
        <v>0</v>
      </c>
      <c r="AA139" s="346" t="str">
        <f t="shared" si="19"/>
        <v>-</v>
      </c>
      <c r="AB139" s="215">
        <f t="shared" si="20"/>
        <v>15</v>
      </c>
      <c r="AC139" s="410">
        <v>15</v>
      </c>
      <c r="AD139" s="342" t="s">
        <v>313</v>
      </c>
      <c r="AE139" s="338">
        <v>16</v>
      </c>
      <c r="AF139" s="338">
        <v>16</v>
      </c>
      <c r="AG139" s="343" t="s">
        <v>313</v>
      </c>
      <c r="AH139" s="346">
        <f t="shared" si="21"/>
        <v>-1</v>
      </c>
      <c r="AI139" s="340">
        <f t="shared" si="21"/>
        <v>-1</v>
      </c>
      <c r="AJ139" s="346" t="str">
        <f t="shared" si="21"/>
        <v>-</v>
      </c>
      <c r="AK139" s="352">
        <f t="shared" si="22"/>
        <v>2.1428571428571428</v>
      </c>
      <c r="AL139" s="353">
        <v>2.2857142857142856</v>
      </c>
      <c r="AM139" s="344">
        <f t="shared" si="23"/>
        <v>-0.14285714285714279</v>
      </c>
      <c r="AN139" s="443"/>
    </row>
    <row r="140" spans="1:40" ht="15" customHeight="1">
      <c r="A140" s="214"/>
      <c r="B140" s="214" t="s">
        <v>49</v>
      </c>
      <c r="C140" s="214"/>
      <c r="E140" s="219">
        <f t="shared" si="17"/>
        <v>584</v>
      </c>
      <c r="F140" s="215">
        <f t="shared" si="16"/>
        <v>584</v>
      </c>
      <c r="G140" s="225">
        <v>303</v>
      </c>
      <c r="H140" s="225">
        <v>160</v>
      </c>
      <c r="I140" s="225">
        <v>69</v>
      </c>
      <c r="J140" s="225">
        <v>39</v>
      </c>
      <c r="K140" s="225">
        <v>11</v>
      </c>
      <c r="L140" s="225">
        <v>1</v>
      </c>
      <c r="M140" s="225">
        <v>1</v>
      </c>
      <c r="N140" s="226" t="s">
        <v>313</v>
      </c>
      <c r="O140" s="259">
        <v>511</v>
      </c>
      <c r="P140" s="338">
        <v>511</v>
      </c>
      <c r="Q140" s="338">
        <v>234</v>
      </c>
      <c r="R140" s="338">
        <v>151</v>
      </c>
      <c r="S140" s="338">
        <v>69</v>
      </c>
      <c r="T140" s="338">
        <v>41</v>
      </c>
      <c r="U140" s="338">
        <v>13</v>
      </c>
      <c r="V140" s="338">
        <v>3</v>
      </c>
      <c r="W140" s="343" t="s">
        <v>313</v>
      </c>
      <c r="X140" s="343" t="s">
        <v>313</v>
      </c>
      <c r="Y140" s="340">
        <f t="shared" si="18"/>
        <v>73</v>
      </c>
      <c r="Z140" s="346">
        <f t="shared" si="18"/>
        <v>73</v>
      </c>
      <c r="AA140" s="346" t="str">
        <f t="shared" si="19"/>
        <v>-</v>
      </c>
      <c r="AB140" s="215">
        <f t="shared" si="20"/>
        <v>1054</v>
      </c>
      <c r="AC140" s="410">
        <v>1054</v>
      </c>
      <c r="AD140" s="342" t="s">
        <v>313</v>
      </c>
      <c r="AE140" s="338">
        <v>990</v>
      </c>
      <c r="AF140" s="338">
        <v>990</v>
      </c>
      <c r="AG140" s="343" t="s">
        <v>313</v>
      </c>
      <c r="AH140" s="340">
        <f t="shared" si="21"/>
        <v>64</v>
      </c>
      <c r="AI140" s="340">
        <f t="shared" si="21"/>
        <v>64</v>
      </c>
      <c r="AJ140" s="346" t="str">
        <f t="shared" si="21"/>
        <v>-</v>
      </c>
      <c r="AK140" s="352">
        <f t="shared" si="22"/>
        <v>1.8047945205479452</v>
      </c>
      <c r="AL140" s="353">
        <v>1.9373776908023483</v>
      </c>
      <c r="AM140" s="344">
        <f t="shared" si="23"/>
        <v>-0.13258317025440314</v>
      </c>
      <c r="AN140" s="443"/>
    </row>
    <row r="141" spans="1:40" ht="15" customHeight="1">
      <c r="A141" s="214"/>
      <c r="B141" s="214" t="s">
        <v>50</v>
      </c>
      <c r="C141" s="214"/>
      <c r="E141" s="219">
        <f t="shared" si="17"/>
        <v>543</v>
      </c>
      <c r="F141" s="215">
        <f t="shared" si="16"/>
        <v>543</v>
      </c>
      <c r="G141" s="225">
        <v>276</v>
      </c>
      <c r="H141" s="225">
        <v>151</v>
      </c>
      <c r="I141" s="225">
        <v>70</v>
      </c>
      <c r="J141" s="225">
        <v>34</v>
      </c>
      <c r="K141" s="225">
        <v>10</v>
      </c>
      <c r="L141" s="225">
        <v>2</v>
      </c>
      <c r="M141" s="225" t="s">
        <v>313</v>
      </c>
      <c r="N141" s="226" t="s">
        <v>313</v>
      </c>
      <c r="O141" s="259">
        <v>482</v>
      </c>
      <c r="P141" s="338">
        <v>482</v>
      </c>
      <c r="Q141" s="338">
        <v>196</v>
      </c>
      <c r="R141" s="338">
        <v>154</v>
      </c>
      <c r="S141" s="338">
        <v>85</v>
      </c>
      <c r="T141" s="338">
        <v>35</v>
      </c>
      <c r="U141" s="338">
        <v>10</v>
      </c>
      <c r="V141" s="338">
        <v>2</v>
      </c>
      <c r="W141" s="343" t="s">
        <v>313</v>
      </c>
      <c r="X141" s="343" t="s">
        <v>313</v>
      </c>
      <c r="Y141" s="340">
        <f t="shared" si="18"/>
        <v>61</v>
      </c>
      <c r="Z141" s="346">
        <f t="shared" si="18"/>
        <v>61</v>
      </c>
      <c r="AA141" s="346" t="str">
        <f t="shared" si="19"/>
        <v>-</v>
      </c>
      <c r="AB141" s="215">
        <f t="shared" si="20"/>
        <v>986</v>
      </c>
      <c r="AC141" s="410">
        <v>986</v>
      </c>
      <c r="AD141" s="342" t="s">
        <v>313</v>
      </c>
      <c r="AE141" s="338">
        <v>961</v>
      </c>
      <c r="AF141" s="338">
        <v>961</v>
      </c>
      <c r="AG141" s="343" t="s">
        <v>313</v>
      </c>
      <c r="AH141" s="340">
        <f t="shared" si="21"/>
        <v>25</v>
      </c>
      <c r="AI141" s="340">
        <f t="shared" si="21"/>
        <v>25</v>
      </c>
      <c r="AJ141" s="346" t="str">
        <f t="shared" si="21"/>
        <v>-</v>
      </c>
      <c r="AK141" s="352">
        <f t="shared" si="22"/>
        <v>1.8158379373848987</v>
      </c>
      <c r="AL141" s="353">
        <v>1.9937759336099585</v>
      </c>
      <c r="AM141" s="344">
        <f t="shared" si="23"/>
        <v>-0.17793799622505979</v>
      </c>
      <c r="AN141" s="443"/>
    </row>
    <row r="142" spans="1:40" ht="15" customHeight="1">
      <c r="A142" s="214"/>
      <c r="B142" s="214" t="s">
        <v>51</v>
      </c>
      <c r="C142" s="214"/>
      <c r="E142" s="219">
        <f t="shared" si="17"/>
        <v>1163</v>
      </c>
      <c r="F142" s="215">
        <f t="shared" si="16"/>
        <v>1160</v>
      </c>
      <c r="G142" s="225">
        <v>463</v>
      </c>
      <c r="H142" s="225">
        <v>387</v>
      </c>
      <c r="I142" s="225">
        <v>176</v>
      </c>
      <c r="J142" s="225">
        <v>96</v>
      </c>
      <c r="K142" s="225">
        <v>30</v>
      </c>
      <c r="L142" s="225">
        <v>8</v>
      </c>
      <c r="M142" s="225" t="s">
        <v>313</v>
      </c>
      <c r="N142" s="226">
        <v>3</v>
      </c>
      <c r="O142" s="259">
        <v>1243</v>
      </c>
      <c r="P142" s="338">
        <v>1240</v>
      </c>
      <c r="Q142" s="338">
        <v>452</v>
      </c>
      <c r="R142" s="338">
        <v>408</v>
      </c>
      <c r="S142" s="338">
        <v>211</v>
      </c>
      <c r="T142" s="338">
        <v>120</v>
      </c>
      <c r="U142" s="338">
        <v>35</v>
      </c>
      <c r="V142" s="338">
        <v>11</v>
      </c>
      <c r="W142" s="338">
        <v>3</v>
      </c>
      <c r="X142" s="338">
        <v>3</v>
      </c>
      <c r="Y142" s="340">
        <f t="shared" si="18"/>
        <v>-80</v>
      </c>
      <c r="Z142" s="346">
        <f t="shared" si="18"/>
        <v>-80</v>
      </c>
      <c r="AA142" s="346">
        <f t="shared" si="19"/>
        <v>0</v>
      </c>
      <c r="AB142" s="215">
        <f t="shared" si="20"/>
        <v>2461</v>
      </c>
      <c r="AC142" s="410">
        <v>2347</v>
      </c>
      <c r="AD142" s="341">
        <v>114</v>
      </c>
      <c r="AE142" s="338">
        <v>2746</v>
      </c>
      <c r="AF142" s="338">
        <v>2644</v>
      </c>
      <c r="AG142" s="338">
        <v>102</v>
      </c>
      <c r="AH142" s="340">
        <f t="shared" si="21"/>
        <v>-285</v>
      </c>
      <c r="AI142" s="340">
        <f t="shared" si="21"/>
        <v>-297</v>
      </c>
      <c r="AJ142" s="340">
        <f t="shared" si="21"/>
        <v>12</v>
      </c>
      <c r="AK142" s="352">
        <f t="shared" si="22"/>
        <v>2.0232758620689655</v>
      </c>
      <c r="AL142" s="353">
        <v>2.1322580645161291</v>
      </c>
      <c r="AM142" s="344">
        <f t="shared" si="23"/>
        <v>-0.10898220244716361</v>
      </c>
      <c r="AN142" s="443"/>
    </row>
    <row r="143" spans="1:40" ht="15" customHeight="1">
      <c r="A143" s="214"/>
      <c r="B143" s="214" t="s">
        <v>52</v>
      </c>
      <c r="C143" s="214"/>
      <c r="E143" s="219">
        <f t="shared" si="17"/>
        <v>613</v>
      </c>
      <c r="F143" s="215">
        <f t="shared" si="16"/>
        <v>611</v>
      </c>
      <c r="G143" s="225">
        <v>335</v>
      </c>
      <c r="H143" s="225">
        <v>209</v>
      </c>
      <c r="I143" s="225">
        <v>48</v>
      </c>
      <c r="J143" s="225">
        <v>18</v>
      </c>
      <c r="K143" s="225">
        <v>1</v>
      </c>
      <c r="L143" s="225" t="s">
        <v>313</v>
      </c>
      <c r="M143" s="225" t="s">
        <v>313</v>
      </c>
      <c r="N143" s="226">
        <v>2</v>
      </c>
      <c r="O143" s="259">
        <v>617</v>
      </c>
      <c r="P143" s="338">
        <v>616</v>
      </c>
      <c r="Q143" s="338">
        <v>350</v>
      </c>
      <c r="R143" s="338">
        <v>192</v>
      </c>
      <c r="S143" s="338">
        <v>44</v>
      </c>
      <c r="T143" s="338">
        <v>26</v>
      </c>
      <c r="U143" s="338">
        <v>3</v>
      </c>
      <c r="V143" s="338">
        <v>1</v>
      </c>
      <c r="W143" s="343" t="s">
        <v>313</v>
      </c>
      <c r="X143" s="343">
        <v>1</v>
      </c>
      <c r="Y143" s="340">
        <f t="shared" si="18"/>
        <v>-4</v>
      </c>
      <c r="Z143" s="346">
        <f t="shared" si="18"/>
        <v>-5</v>
      </c>
      <c r="AA143" s="346">
        <f t="shared" si="19"/>
        <v>1</v>
      </c>
      <c r="AB143" s="215">
        <f t="shared" si="20"/>
        <v>1100</v>
      </c>
      <c r="AC143" s="410">
        <v>974</v>
      </c>
      <c r="AD143" s="341">
        <v>126</v>
      </c>
      <c r="AE143" s="338">
        <v>1004</v>
      </c>
      <c r="AF143" s="338">
        <v>991</v>
      </c>
      <c r="AG143" s="343">
        <v>13</v>
      </c>
      <c r="AH143" s="340">
        <f t="shared" si="21"/>
        <v>96</v>
      </c>
      <c r="AI143" s="340">
        <f t="shared" si="21"/>
        <v>-17</v>
      </c>
      <c r="AJ143" s="346">
        <f t="shared" si="21"/>
        <v>113</v>
      </c>
      <c r="AK143" s="352">
        <f t="shared" si="22"/>
        <v>1.5941080196399344</v>
      </c>
      <c r="AL143" s="353">
        <v>1.6087662337662338</v>
      </c>
      <c r="AM143" s="344">
        <f t="shared" si="23"/>
        <v>-1.4658214126299418E-2</v>
      </c>
      <c r="AN143" s="443"/>
    </row>
    <row r="144" spans="1:40" ht="15" customHeight="1">
      <c r="A144" s="214"/>
      <c r="B144" s="214" t="s">
        <v>53</v>
      </c>
      <c r="C144" s="214"/>
      <c r="E144" s="219">
        <f t="shared" si="17"/>
        <v>60</v>
      </c>
      <c r="F144" s="215">
        <f t="shared" si="16"/>
        <v>60</v>
      </c>
      <c r="G144" s="225">
        <v>21</v>
      </c>
      <c r="H144" s="225">
        <v>28</v>
      </c>
      <c r="I144" s="225">
        <v>8</v>
      </c>
      <c r="J144" s="225">
        <v>2</v>
      </c>
      <c r="K144" s="225">
        <v>1</v>
      </c>
      <c r="L144" s="225" t="s">
        <v>313</v>
      </c>
      <c r="M144" s="225" t="s">
        <v>313</v>
      </c>
      <c r="N144" s="226" t="s">
        <v>313</v>
      </c>
      <c r="O144" s="259">
        <v>67</v>
      </c>
      <c r="P144" s="338">
        <v>67</v>
      </c>
      <c r="Q144" s="338">
        <v>23</v>
      </c>
      <c r="R144" s="338">
        <v>25</v>
      </c>
      <c r="S144" s="338">
        <v>14</v>
      </c>
      <c r="T144" s="338">
        <v>4</v>
      </c>
      <c r="U144" s="338">
        <v>1</v>
      </c>
      <c r="V144" s="343" t="s">
        <v>313</v>
      </c>
      <c r="W144" s="343" t="s">
        <v>313</v>
      </c>
      <c r="X144" s="343" t="s">
        <v>313</v>
      </c>
      <c r="Y144" s="340">
        <f t="shared" si="18"/>
        <v>-7</v>
      </c>
      <c r="Z144" s="346">
        <f t="shared" si="18"/>
        <v>-7</v>
      </c>
      <c r="AA144" s="346" t="str">
        <f t="shared" si="19"/>
        <v>-</v>
      </c>
      <c r="AB144" s="215">
        <f t="shared" si="20"/>
        <v>114</v>
      </c>
      <c r="AC144" s="410">
        <v>114</v>
      </c>
      <c r="AD144" s="342" t="s">
        <v>313</v>
      </c>
      <c r="AE144" s="338">
        <v>136</v>
      </c>
      <c r="AF144" s="338">
        <v>136</v>
      </c>
      <c r="AG144" s="343" t="s">
        <v>313</v>
      </c>
      <c r="AH144" s="340">
        <f t="shared" si="21"/>
        <v>-22</v>
      </c>
      <c r="AI144" s="340">
        <f t="shared" si="21"/>
        <v>-22</v>
      </c>
      <c r="AJ144" s="346" t="str">
        <f t="shared" si="21"/>
        <v>-</v>
      </c>
      <c r="AK144" s="352">
        <f t="shared" si="22"/>
        <v>1.9</v>
      </c>
      <c r="AL144" s="353">
        <v>2.0298507462686568</v>
      </c>
      <c r="AM144" s="344">
        <f t="shared" si="23"/>
        <v>-0.12985074626865689</v>
      </c>
      <c r="AN144" s="443"/>
    </row>
    <row r="145" spans="1:40" ht="15" customHeight="1">
      <c r="A145" s="214"/>
      <c r="B145" s="214" t="s">
        <v>54</v>
      </c>
      <c r="C145" s="214"/>
      <c r="E145" s="219">
        <f t="shared" si="17"/>
        <v>4142</v>
      </c>
      <c r="F145" s="215">
        <f t="shared" ref="F145:F183" si="24">IF(COUNTIF(G145:M145,"x"),"x",IF(SUM(G145:M145)=0,"-",SUM(G145:M145)))</f>
        <v>4120</v>
      </c>
      <c r="G145" s="225">
        <v>1289</v>
      </c>
      <c r="H145" s="225">
        <v>1586</v>
      </c>
      <c r="I145" s="225">
        <v>674</v>
      </c>
      <c r="J145" s="225">
        <v>411</v>
      </c>
      <c r="K145" s="225">
        <v>120</v>
      </c>
      <c r="L145" s="225">
        <v>27</v>
      </c>
      <c r="M145" s="225">
        <v>13</v>
      </c>
      <c r="N145" s="226">
        <v>22</v>
      </c>
      <c r="O145" s="259">
        <v>4369</v>
      </c>
      <c r="P145" s="338">
        <v>4363</v>
      </c>
      <c r="Q145" s="338">
        <v>1249</v>
      </c>
      <c r="R145" s="338">
        <v>1643</v>
      </c>
      <c r="S145" s="338">
        <v>750</v>
      </c>
      <c r="T145" s="338">
        <v>503</v>
      </c>
      <c r="U145" s="338">
        <v>161</v>
      </c>
      <c r="V145" s="338">
        <v>44</v>
      </c>
      <c r="W145" s="338">
        <v>13</v>
      </c>
      <c r="X145" s="338">
        <v>6</v>
      </c>
      <c r="Y145" s="340">
        <f t="shared" si="18"/>
        <v>-227</v>
      </c>
      <c r="Z145" s="340">
        <f t="shared" si="18"/>
        <v>-243</v>
      </c>
      <c r="AA145" s="340">
        <f t="shared" si="19"/>
        <v>16</v>
      </c>
      <c r="AB145" s="215">
        <f t="shared" si="20"/>
        <v>9307</v>
      </c>
      <c r="AC145" s="410">
        <v>8988</v>
      </c>
      <c r="AD145" s="341">
        <v>319</v>
      </c>
      <c r="AE145" s="338">
        <v>10261</v>
      </c>
      <c r="AF145" s="338">
        <v>9957</v>
      </c>
      <c r="AG145" s="338">
        <v>304</v>
      </c>
      <c r="AH145" s="340">
        <f t="shared" si="21"/>
        <v>-954</v>
      </c>
      <c r="AI145" s="340">
        <f t="shared" si="21"/>
        <v>-969</v>
      </c>
      <c r="AJ145" s="340">
        <f t="shared" si="21"/>
        <v>15</v>
      </c>
      <c r="AK145" s="344">
        <f t="shared" si="22"/>
        <v>2.1815533980582522</v>
      </c>
      <c r="AL145" s="345">
        <v>2.2821453128581251</v>
      </c>
      <c r="AM145" s="344">
        <f t="shared" si="23"/>
        <v>-0.10059191479987284</v>
      </c>
      <c r="AN145" s="443"/>
    </row>
    <row r="146" spans="1:40" ht="15" customHeight="1">
      <c r="A146" s="214"/>
      <c r="B146" s="214"/>
      <c r="C146" s="214" t="s">
        <v>4</v>
      </c>
      <c r="E146" s="219">
        <f t="shared" si="17"/>
        <v>922</v>
      </c>
      <c r="F146" s="215">
        <f t="shared" si="24"/>
        <v>919</v>
      </c>
      <c r="G146" s="225">
        <v>307</v>
      </c>
      <c r="H146" s="225">
        <v>342</v>
      </c>
      <c r="I146" s="225">
        <v>147</v>
      </c>
      <c r="J146" s="225">
        <v>86</v>
      </c>
      <c r="K146" s="225">
        <v>32</v>
      </c>
      <c r="L146" s="225">
        <v>4</v>
      </c>
      <c r="M146" s="225">
        <v>1</v>
      </c>
      <c r="N146" s="226">
        <v>3</v>
      </c>
      <c r="O146" s="259">
        <v>984</v>
      </c>
      <c r="P146" s="338">
        <v>983</v>
      </c>
      <c r="Q146" s="338">
        <v>302</v>
      </c>
      <c r="R146" s="338">
        <v>383</v>
      </c>
      <c r="S146" s="338">
        <v>160</v>
      </c>
      <c r="T146" s="338">
        <v>94</v>
      </c>
      <c r="U146" s="338">
        <v>29</v>
      </c>
      <c r="V146" s="338">
        <v>13</v>
      </c>
      <c r="W146" s="338">
        <v>2</v>
      </c>
      <c r="X146" s="338">
        <v>1</v>
      </c>
      <c r="Y146" s="346">
        <f t="shared" si="18"/>
        <v>-62</v>
      </c>
      <c r="Z146" s="346">
        <f t="shared" si="18"/>
        <v>-64</v>
      </c>
      <c r="AA146" s="346">
        <f t="shared" si="19"/>
        <v>2</v>
      </c>
      <c r="AB146" s="215">
        <f t="shared" si="20"/>
        <v>2013</v>
      </c>
      <c r="AC146" s="410">
        <v>1967</v>
      </c>
      <c r="AD146" s="341">
        <v>46</v>
      </c>
      <c r="AE146" s="338">
        <v>2178</v>
      </c>
      <c r="AF146" s="338">
        <v>2161</v>
      </c>
      <c r="AG146" s="338">
        <v>17</v>
      </c>
      <c r="AH146" s="346">
        <f t="shared" si="21"/>
        <v>-165</v>
      </c>
      <c r="AI146" s="340">
        <f t="shared" si="21"/>
        <v>-194</v>
      </c>
      <c r="AJ146" s="340">
        <f t="shared" si="21"/>
        <v>29</v>
      </c>
      <c r="AK146" s="352">
        <f t="shared" si="22"/>
        <v>2.1403699673558214</v>
      </c>
      <c r="AL146" s="353">
        <v>2.1983723296032553</v>
      </c>
      <c r="AM146" s="344">
        <f t="shared" si="23"/>
        <v>-5.8002362247433936E-2</v>
      </c>
      <c r="AN146" s="443"/>
    </row>
    <row r="147" spans="1:40" ht="15" customHeight="1">
      <c r="A147" s="214"/>
      <c r="B147" s="214"/>
      <c r="C147" s="214" t="s">
        <v>5</v>
      </c>
      <c r="E147" s="219">
        <f t="shared" si="17"/>
        <v>1219</v>
      </c>
      <c r="F147" s="215">
        <f t="shared" si="24"/>
        <v>1212</v>
      </c>
      <c r="G147" s="225">
        <v>404</v>
      </c>
      <c r="H147" s="225">
        <v>469</v>
      </c>
      <c r="I147" s="225">
        <v>186</v>
      </c>
      <c r="J147" s="225">
        <v>108</v>
      </c>
      <c r="K147" s="225">
        <v>31</v>
      </c>
      <c r="L147" s="225">
        <v>11</v>
      </c>
      <c r="M147" s="225">
        <v>3</v>
      </c>
      <c r="N147" s="226">
        <v>7</v>
      </c>
      <c r="O147" s="259">
        <v>1299</v>
      </c>
      <c r="P147" s="338">
        <v>1298</v>
      </c>
      <c r="Q147" s="338">
        <v>430</v>
      </c>
      <c r="R147" s="338">
        <v>479</v>
      </c>
      <c r="S147" s="338">
        <v>203</v>
      </c>
      <c r="T147" s="338">
        <v>124</v>
      </c>
      <c r="U147" s="338">
        <v>48</v>
      </c>
      <c r="V147" s="338">
        <v>11</v>
      </c>
      <c r="W147" s="338">
        <v>3</v>
      </c>
      <c r="X147" s="338">
        <v>1</v>
      </c>
      <c r="Y147" s="346">
        <f t="shared" si="18"/>
        <v>-80</v>
      </c>
      <c r="Z147" s="346">
        <f t="shared" si="18"/>
        <v>-86</v>
      </c>
      <c r="AA147" s="346">
        <f t="shared" si="19"/>
        <v>6</v>
      </c>
      <c r="AB147" s="215">
        <f t="shared" si="20"/>
        <v>2642</v>
      </c>
      <c r="AC147" s="410">
        <v>2576</v>
      </c>
      <c r="AD147" s="341">
        <v>66</v>
      </c>
      <c r="AE147" s="338">
        <v>2839</v>
      </c>
      <c r="AF147" s="338">
        <v>2820</v>
      </c>
      <c r="AG147" s="338">
        <v>19</v>
      </c>
      <c r="AH147" s="346">
        <f t="shared" si="21"/>
        <v>-197</v>
      </c>
      <c r="AI147" s="340">
        <f t="shared" si="21"/>
        <v>-244</v>
      </c>
      <c r="AJ147" s="340">
        <f t="shared" si="21"/>
        <v>47</v>
      </c>
      <c r="AK147" s="352">
        <f t="shared" si="22"/>
        <v>2.1254125412541254</v>
      </c>
      <c r="AL147" s="353">
        <v>2.1725731895223421</v>
      </c>
      <c r="AM147" s="344">
        <f t="shared" si="23"/>
        <v>-4.7160648268216754E-2</v>
      </c>
      <c r="AN147" s="443"/>
    </row>
    <row r="148" spans="1:40" ht="15" customHeight="1">
      <c r="A148" s="214"/>
      <c r="B148" s="214"/>
      <c r="C148" s="214" t="s">
        <v>6</v>
      </c>
      <c r="E148" s="219">
        <f t="shared" si="17"/>
        <v>740</v>
      </c>
      <c r="F148" s="215">
        <f t="shared" si="24"/>
        <v>734</v>
      </c>
      <c r="G148" s="225">
        <v>222</v>
      </c>
      <c r="H148" s="225">
        <v>290</v>
      </c>
      <c r="I148" s="225">
        <v>112</v>
      </c>
      <c r="J148" s="225">
        <v>76</v>
      </c>
      <c r="K148" s="225">
        <v>28</v>
      </c>
      <c r="L148" s="225">
        <v>4</v>
      </c>
      <c r="M148" s="225">
        <v>2</v>
      </c>
      <c r="N148" s="226">
        <v>6</v>
      </c>
      <c r="O148" s="259">
        <v>797</v>
      </c>
      <c r="P148" s="338">
        <v>795</v>
      </c>
      <c r="Q148" s="338">
        <v>213</v>
      </c>
      <c r="R148" s="338">
        <v>302</v>
      </c>
      <c r="S148" s="338">
        <v>133</v>
      </c>
      <c r="T148" s="338">
        <v>105</v>
      </c>
      <c r="U148" s="338">
        <v>35</v>
      </c>
      <c r="V148" s="338">
        <v>5</v>
      </c>
      <c r="W148" s="338">
        <v>2</v>
      </c>
      <c r="X148" s="338">
        <v>2</v>
      </c>
      <c r="Y148" s="346">
        <f t="shared" si="18"/>
        <v>-57</v>
      </c>
      <c r="Z148" s="346">
        <f t="shared" si="18"/>
        <v>-61</v>
      </c>
      <c r="AA148" s="346">
        <f t="shared" si="19"/>
        <v>4</v>
      </c>
      <c r="AB148" s="215">
        <f t="shared" si="20"/>
        <v>1720</v>
      </c>
      <c r="AC148" s="410">
        <v>1620</v>
      </c>
      <c r="AD148" s="341">
        <v>100</v>
      </c>
      <c r="AE148" s="338">
        <v>2012</v>
      </c>
      <c r="AF148" s="338">
        <v>1855</v>
      </c>
      <c r="AG148" s="338">
        <v>157</v>
      </c>
      <c r="AH148" s="346">
        <f t="shared" si="21"/>
        <v>-292</v>
      </c>
      <c r="AI148" s="340">
        <f t="shared" si="21"/>
        <v>-235</v>
      </c>
      <c r="AJ148" s="340">
        <f t="shared" si="21"/>
        <v>-57</v>
      </c>
      <c r="AK148" s="352">
        <f t="shared" si="22"/>
        <v>2.2070844686648501</v>
      </c>
      <c r="AL148" s="353">
        <v>2.3333333333333335</v>
      </c>
      <c r="AM148" s="344">
        <f t="shared" si="23"/>
        <v>-0.1262488646684834</v>
      </c>
      <c r="AN148" s="443"/>
    </row>
    <row r="149" spans="1:40" ht="15" customHeight="1">
      <c r="A149" s="214"/>
      <c r="B149" s="214"/>
      <c r="C149" s="214" t="s">
        <v>10</v>
      </c>
      <c r="E149" s="219">
        <f t="shared" si="17"/>
        <v>300</v>
      </c>
      <c r="F149" s="215">
        <f t="shared" si="24"/>
        <v>296</v>
      </c>
      <c r="G149" s="225">
        <v>69</v>
      </c>
      <c r="H149" s="225">
        <v>133</v>
      </c>
      <c r="I149" s="225">
        <v>53</v>
      </c>
      <c r="J149" s="225">
        <v>33</v>
      </c>
      <c r="K149" s="225">
        <v>7</v>
      </c>
      <c r="L149" s="225">
        <v>1</v>
      </c>
      <c r="M149" s="225" t="s">
        <v>313</v>
      </c>
      <c r="N149" s="226">
        <v>4</v>
      </c>
      <c r="O149" s="259">
        <v>297</v>
      </c>
      <c r="P149" s="338">
        <v>296</v>
      </c>
      <c r="Q149" s="338">
        <v>55</v>
      </c>
      <c r="R149" s="338">
        <v>131</v>
      </c>
      <c r="S149" s="338">
        <v>56</v>
      </c>
      <c r="T149" s="338">
        <v>37</v>
      </c>
      <c r="U149" s="338">
        <v>10</v>
      </c>
      <c r="V149" s="338">
        <v>3</v>
      </c>
      <c r="W149" s="338">
        <v>4</v>
      </c>
      <c r="X149" s="338">
        <v>1</v>
      </c>
      <c r="Y149" s="346">
        <f t="shared" si="18"/>
        <v>3</v>
      </c>
      <c r="Z149" s="346">
        <f t="shared" si="18"/>
        <v>0</v>
      </c>
      <c r="AA149" s="346">
        <f t="shared" si="19"/>
        <v>3</v>
      </c>
      <c r="AB149" s="215">
        <f t="shared" si="20"/>
        <v>737</v>
      </c>
      <c r="AC149" s="410">
        <v>667</v>
      </c>
      <c r="AD149" s="341">
        <v>70</v>
      </c>
      <c r="AE149" s="338">
        <v>837</v>
      </c>
      <c r="AF149" s="338">
        <v>729</v>
      </c>
      <c r="AG149" s="338">
        <v>108</v>
      </c>
      <c r="AH149" s="346">
        <f t="shared" si="21"/>
        <v>-100</v>
      </c>
      <c r="AI149" s="340">
        <f t="shared" si="21"/>
        <v>-62</v>
      </c>
      <c r="AJ149" s="340">
        <f t="shared" si="21"/>
        <v>-38</v>
      </c>
      <c r="AK149" s="352">
        <f t="shared" si="22"/>
        <v>2.2533783783783785</v>
      </c>
      <c r="AL149" s="353">
        <v>2.4628378378378377</v>
      </c>
      <c r="AM149" s="344">
        <f t="shared" si="23"/>
        <v>-0.20945945945945921</v>
      </c>
      <c r="AN149" s="443"/>
    </row>
    <row r="150" spans="1:40" ht="15" customHeight="1">
      <c r="A150" s="214"/>
      <c r="B150" s="214"/>
      <c r="C150" s="214" t="s">
        <v>11</v>
      </c>
      <c r="E150" s="219">
        <f t="shared" si="17"/>
        <v>961</v>
      </c>
      <c r="F150" s="215">
        <f t="shared" si="24"/>
        <v>959</v>
      </c>
      <c r="G150" s="225">
        <v>287</v>
      </c>
      <c r="H150" s="225">
        <v>352</v>
      </c>
      <c r="I150" s="225">
        <v>176</v>
      </c>
      <c r="J150" s="225">
        <v>108</v>
      </c>
      <c r="K150" s="225">
        <v>22</v>
      </c>
      <c r="L150" s="225">
        <v>7</v>
      </c>
      <c r="M150" s="225">
        <v>7</v>
      </c>
      <c r="N150" s="226">
        <v>2</v>
      </c>
      <c r="O150" s="259">
        <v>992</v>
      </c>
      <c r="P150" s="338">
        <v>991</v>
      </c>
      <c r="Q150" s="338">
        <v>249</v>
      </c>
      <c r="R150" s="338">
        <v>348</v>
      </c>
      <c r="S150" s="338">
        <v>198</v>
      </c>
      <c r="T150" s="338">
        <v>143</v>
      </c>
      <c r="U150" s="338">
        <v>39</v>
      </c>
      <c r="V150" s="338">
        <v>12</v>
      </c>
      <c r="W150" s="343">
        <v>2</v>
      </c>
      <c r="X150" s="343">
        <v>1</v>
      </c>
      <c r="Y150" s="346">
        <f t="shared" si="18"/>
        <v>-31</v>
      </c>
      <c r="Z150" s="346">
        <f t="shared" si="18"/>
        <v>-32</v>
      </c>
      <c r="AA150" s="346">
        <f t="shared" si="19"/>
        <v>1</v>
      </c>
      <c r="AB150" s="215">
        <f t="shared" si="20"/>
        <v>2195</v>
      </c>
      <c r="AC150" s="410">
        <v>2158</v>
      </c>
      <c r="AD150" s="341">
        <v>37</v>
      </c>
      <c r="AE150" s="338">
        <v>2395</v>
      </c>
      <c r="AF150" s="338">
        <v>2392</v>
      </c>
      <c r="AG150" s="343">
        <v>3</v>
      </c>
      <c r="AH150" s="346">
        <f t="shared" si="21"/>
        <v>-200</v>
      </c>
      <c r="AI150" s="340">
        <f t="shared" si="21"/>
        <v>-234</v>
      </c>
      <c r="AJ150" s="340">
        <f t="shared" si="21"/>
        <v>34</v>
      </c>
      <c r="AK150" s="352">
        <f t="shared" si="22"/>
        <v>2.2502606882168927</v>
      </c>
      <c r="AL150" s="353">
        <v>2.4137235116044398</v>
      </c>
      <c r="AM150" s="344">
        <f t="shared" si="23"/>
        <v>-0.16346282338754703</v>
      </c>
      <c r="AN150" s="443"/>
    </row>
    <row r="151" spans="1:40" ht="15" customHeight="1">
      <c r="A151" s="214"/>
      <c r="B151" s="214" t="s">
        <v>55</v>
      </c>
      <c r="C151" s="214"/>
      <c r="E151" s="219">
        <f t="shared" si="17"/>
        <v>1339</v>
      </c>
      <c r="F151" s="215">
        <f t="shared" si="24"/>
        <v>1332</v>
      </c>
      <c r="G151" s="225">
        <v>236</v>
      </c>
      <c r="H151" s="225">
        <v>554</v>
      </c>
      <c r="I151" s="225">
        <v>272</v>
      </c>
      <c r="J151" s="225">
        <v>199</v>
      </c>
      <c r="K151" s="225">
        <v>62</v>
      </c>
      <c r="L151" s="225">
        <v>6</v>
      </c>
      <c r="M151" s="225">
        <v>3</v>
      </c>
      <c r="N151" s="226">
        <v>7</v>
      </c>
      <c r="O151" s="259">
        <v>1339</v>
      </c>
      <c r="P151" s="338">
        <v>1335</v>
      </c>
      <c r="Q151" s="338">
        <v>184</v>
      </c>
      <c r="R151" s="338">
        <v>505</v>
      </c>
      <c r="S151" s="338">
        <v>320</v>
      </c>
      <c r="T151" s="338">
        <v>251</v>
      </c>
      <c r="U151" s="338">
        <v>59</v>
      </c>
      <c r="V151" s="338">
        <v>12</v>
      </c>
      <c r="W151" s="338">
        <v>4</v>
      </c>
      <c r="X151" s="338">
        <v>4</v>
      </c>
      <c r="Y151" s="340">
        <f t="shared" si="18"/>
        <v>0</v>
      </c>
      <c r="Z151" s="346">
        <f t="shared" si="18"/>
        <v>-3</v>
      </c>
      <c r="AA151" s="340">
        <f t="shared" si="19"/>
        <v>3</v>
      </c>
      <c r="AB151" s="215">
        <f t="shared" si="20"/>
        <v>3440</v>
      </c>
      <c r="AC151" s="410">
        <v>3323</v>
      </c>
      <c r="AD151" s="341">
        <v>117</v>
      </c>
      <c r="AE151" s="338">
        <v>3659</v>
      </c>
      <c r="AF151" s="338">
        <v>3553</v>
      </c>
      <c r="AG151" s="338">
        <v>106</v>
      </c>
      <c r="AH151" s="340">
        <f t="shared" si="21"/>
        <v>-219</v>
      </c>
      <c r="AI151" s="340">
        <f t="shared" si="21"/>
        <v>-230</v>
      </c>
      <c r="AJ151" s="340">
        <f t="shared" si="21"/>
        <v>11</v>
      </c>
      <c r="AK151" s="352">
        <f t="shared" si="22"/>
        <v>2.4947447447447448</v>
      </c>
      <c r="AL151" s="353">
        <v>2.6614232209737829</v>
      </c>
      <c r="AM151" s="344">
        <f t="shared" si="23"/>
        <v>-0.16667847622903809</v>
      </c>
      <c r="AN151" s="443"/>
    </row>
    <row r="152" spans="1:40" ht="15" customHeight="1">
      <c r="A152" s="214"/>
      <c r="B152" s="214"/>
      <c r="C152" s="214" t="s">
        <v>4</v>
      </c>
      <c r="E152" s="219">
        <f t="shared" si="17"/>
        <v>396</v>
      </c>
      <c r="F152" s="215">
        <f t="shared" si="24"/>
        <v>394</v>
      </c>
      <c r="G152" s="225">
        <v>79</v>
      </c>
      <c r="H152" s="225">
        <v>176</v>
      </c>
      <c r="I152" s="225">
        <v>72</v>
      </c>
      <c r="J152" s="225">
        <v>52</v>
      </c>
      <c r="K152" s="225">
        <v>14</v>
      </c>
      <c r="L152" s="225" t="s">
        <v>313</v>
      </c>
      <c r="M152" s="225">
        <v>1</v>
      </c>
      <c r="N152" s="226">
        <v>2</v>
      </c>
      <c r="O152" s="259">
        <v>401</v>
      </c>
      <c r="P152" s="338">
        <v>401</v>
      </c>
      <c r="Q152" s="338">
        <v>70</v>
      </c>
      <c r="R152" s="338">
        <v>158</v>
      </c>
      <c r="S152" s="338">
        <v>102</v>
      </c>
      <c r="T152" s="338">
        <v>53</v>
      </c>
      <c r="U152" s="338">
        <v>15</v>
      </c>
      <c r="V152" s="338">
        <v>2</v>
      </c>
      <c r="W152" s="338">
        <v>1</v>
      </c>
      <c r="X152" s="343" t="s">
        <v>313</v>
      </c>
      <c r="Y152" s="346">
        <f t="shared" si="18"/>
        <v>-5</v>
      </c>
      <c r="Z152" s="346">
        <f t="shared" si="18"/>
        <v>-7</v>
      </c>
      <c r="AA152" s="340">
        <f t="shared" si="19"/>
        <v>2</v>
      </c>
      <c r="AB152" s="215">
        <f t="shared" si="20"/>
        <v>941</v>
      </c>
      <c r="AC152" s="410">
        <v>932</v>
      </c>
      <c r="AD152" s="342">
        <v>9</v>
      </c>
      <c r="AE152" s="338">
        <v>998</v>
      </c>
      <c r="AF152" s="338">
        <v>998</v>
      </c>
      <c r="AG152" s="343" t="s">
        <v>313</v>
      </c>
      <c r="AH152" s="346">
        <f t="shared" si="21"/>
        <v>-57</v>
      </c>
      <c r="AI152" s="340">
        <f t="shared" si="21"/>
        <v>-66</v>
      </c>
      <c r="AJ152" s="346">
        <f t="shared" si="21"/>
        <v>9</v>
      </c>
      <c r="AK152" s="352">
        <f t="shared" si="22"/>
        <v>2.3654822335025383</v>
      </c>
      <c r="AL152" s="353">
        <v>2.4887780548628431</v>
      </c>
      <c r="AM152" s="344">
        <f t="shared" si="23"/>
        <v>-0.12329582136030481</v>
      </c>
      <c r="AN152" s="443"/>
    </row>
    <row r="153" spans="1:40" ht="15" customHeight="1">
      <c r="A153" s="214"/>
      <c r="B153" s="214"/>
      <c r="C153" s="214" t="s">
        <v>5</v>
      </c>
      <c r="E153" s="219">
        <f t="shared" si="17"/>
        <v>688</v>
      </c>
      <c r="F153" s="215">
        <f t="shared" si="24"/>
        <v>685</v>
      </c>
      <c r="G153" s="225">
        <v>125</v>
      </c>
      <c r="H153" s="225">
        <v>292</v>
      </c>
      <c r="I153" s="225">
        <v>145</v>
      </c>
      <c r="J153" s="225">
        <v>95</v>
      </c>
      <c r="K153" s="225">
        <v>25</v>
      </c>
      <c r="L153" s="225">
        <v>3</v>
      </c>
      <c r="M153" s="225" t="s">
        <v>313</v>
      </c>
      <c r="N153" s="226">
        <v>3</v>
      </c>
      <c r="O153" s="259">
        <v>702</v>
      </c>
      <c r="P153" s="338">
        <v>699</v>
      </c>
      <c r="Q153" s="338">
        <v>88</v>
      </c>
      <c r="R153" s="338">
        <v>280</v>
      </c>
      <c r="S153" s="338">
        <v>164</v>
      </c>
      <c r="T153" s="338">
        <v>135</v>
      </c>
      <c r="U153" s="338">
        <v>26</v>
      </c>
      <c r="V153" s="338">
        <v>5</v>
      </c>
      <c r="W153" s="338">
        <v>1</v>
      </c>
      <c r="X153" s="338">
        <v>3</v>
      </c>
      <c r="Y153" s="346">
        <f t="shared" si="18"/>
        <v>-14</v>
      </c>
      <c r="Z153" s="346">
        <f t="shared" si="18"/>
        <v>-14</v>
      </c>
      <c r="AA153" s="340">
        <f t="shared" si="19"/>
        <v>0</v>
      </c>
      <c r="AB153" s="215">
        <f t="shared" si="20"/>
        <v>1769</v>
      </c>
      <c r="AC153" s="410">
        <v>1667</v>
      </c>
      <c r="AD153" s="341">
        <v>102</v>
      </c>
      <c r="AE153" s="338">
        <v>1952</v>
      </c>
      <c r="AF153" s="338">
        <v>1847</v>
      </c>
      <c r="AG153" s="338">
        <v>105</v>
      </c>
      <c r="AH153" s="346">
        <f t="shared" si="21"/>
        <v>-183</v>
      </c>
      <c r="AI153" s="340">
        <f t="shared" si="21"/>
        <v>-180</v>
      </c>
      <c r="AJ153" s="340">
        <f t="shared" si="21"/>
        <v>-3</v>
      </c>
      <c r="AK153" s="352">
        <f t="shared" si="22"/>
        <v>2.4335766423357663</v>
      </c>
      <c r="AL153" s="353">
        <v>2.6423462088698142</v>
      </c>
      <c r="AM153" s="344">
        <f t="shared" si="23"/>
        <v>-0.20876956653404788</v>
      </c>
      <c r="AN153" s="443"/>
    </row>
    <row r="154" spans="1:40" ht="15" customHeight="1">
      <c r="A154" s="214"/>
      <c r="B154" s="214"/>
      <c r="C154" s="214" t="s">
        <v>6</v>
      </c>
      <c r="E154" s="219">
        <f t="shared" si="17"/>
        <v>255</v>
      </c>
      <c r="F154" s="215">
        <f t="shared" si="24"/>
        <v>253</v>
      </c>
      <c r="G154" s="225">
        <v>32</v>
      </c>
      <c r="H154" s="225">
        <v>86</v>
      </c>
      <c r="I154" s="225">
        <v>55</v>
      </c>
      <c r="J154" s="225">
        <v>52</v>
      </c>
      <c r="K154" s="225">
        <v>23</v>
      </c>
      <c r="L154" s="225">
        <v>3</v>
      </c>
      <c r="M154" s="225">
        <v>2</v>
      </c>
      <c r="N154" s="226">
        <v>2</v>
      </c>
      <c r="O154" s="259">
        <v>236</v>
      </c>
      <c r="P154" s="338">
        <v>235</v>
      </c>
      <c r="Q154" s="338">
        <v>26</v>
      </c>
      <c r="R154" s="338">
        <v>67</v>
      </c>
      <c r="S154" s="338">
        <v>54</v>
      </c>
      <c r="T154" s="338">
        <v>63</v>
      </c>
      <c r="U154" s="338">
        <v>18</v>
      </c>
      <c r="V154" s="338">
        <v>5</v>
      </c>
      <c r="W154" s="338">
        <v>2</v>
      </c>
      <c r="X154" s="338">
        <v>1</v>
      </c>
      <c r="Y154" s="346">
        <f t="shared" si="18"/>
        <v>19</v>
      </c>
      <c r="Z154" s="346">
        <f t="shared" si="18"/>
        <v>18</v>
      </c>
      <c r="AA154" s="340">
        <f t="shared" si="19"/>
        <v>1</v>
      </c>
      <c r="AB154" s="215">
        <f t="shared" si="20"/>
        <v>730</v>
      </c>
      <c r="AC154" s="410">
        <v>724</v>
      </c>
      <c r="AD154" s="341">
        <v>6</v>
      </c>
      <c r="AE154" s="338">
        <v>709</v>
      </c>
      <c r="AF154" s="338">
        <v>708</v>
      </c>
      <c r="AG154" s="338">
        <v>1</v>
      </c>
      <c r="AH154" s="346">
        <f t="shared" si="21"/>
        <v>21</v>
      </c>
      <c r="AI154" s="340">
        <f t="shared" si="21"/>
        <v>16</v>
      </c>
      <c r="AJ154" s="340">
        <f t="shared" si="21"/>
        <v>5</v>
      </c>
      <c r="AK154" s="352">
        <f t="shared" si="22"/>
        <v>2.8616600790513833</v>
      </c>
      <c r="AL154" s="353">
        <v>3.0127659574468084</v>
      </c>
      <c r="AM154" s="344">
        <f t="shared" si="23"/>
        <v>-0.15110587839542511</v>
      </c>
      <c r="AN154" s="443"/>
    </row>
    <row r="155" spans="1:40" ht="15" customHeight="1">
      <c r="A155" s="214"/>
      <c r="B155" s="214"/>
      <c r="C155" s="214" t="s">
        <v>10</v>
      </c>
      <c r="E155" s="219" t="str">
        <f t="shared" si="17"/>
        <v>-</v>
      </c>
      <c r="F155" s="215" t="str">
        <f t="shared" si="24"/>
        <v>-</v>
      </c>
      <c r="G155" s="225" t="s">
        <v>313</v>
      </c>
      <c r="H155" s="225" t="s">
        <v>313</v>
      </c>
      <c r="I155" s="225" t="s">
        <v>313</v>
      </c>
      <c r="J155" s="225" t="s">
        <v>313</v>
      </c>
      <c r="K155" s="225" t="s">
        <v>313</v>
      </c>
      <c r="L155" s="225" t="s">
        <v>313</v>
      </c>
      <c r="M155" s="225" t="s">
        <v>313</v>
      </c>
      <c r="N155" s="226" t="s">
        <v>313</v>
      </c>
      <c r="O155" s="262" t="s">
        <v>313</v>
      </c>
      <c r="P155" s="343" t="s">
        <v>313</v>
      </c>
      <c r="Q155" s="343" t="s">
        <v>313</v>
      </c>
      <c r="R155" s="343" t="s">
        <v>313</v>
      </c>
      <c r="S155" s="343" t="s">
        <v>313</v>
      </c>
      <c r="T155" s="343" t="s">
        <v>313</v>
      </c>
      <c r="U155" s="343" t="s">
        <v>313</v>
      </c>
      <c r="V155" s="343" t="s">
        <v>313</v>
      </c>
      <c r="W155" s="343" t="s">
        <v>313</v>
      </c>
      <c r="X155" s="343" t="s">
        <v>313</v>
      </c>
      <c r="Y155" s="346" t="str">
        <f t="shared" si="18"/>
        <v>-</v>
      </c>
      <c r="Z155" s="346" t="str">
        <f t="shared" si="18"/>
        <v>-</v>
      </c>
      <c r="AA155" s="340" t="str">
        <f t="shared" si="19"/>
        <v>-</v>
      </c>
      <c r="AB155" s="215" t="str">
        <f t="shared" si="20"/>
        <v>-</v>
      </c>
      <c r="AC155" s="410" t="s">
        <v>313</v>
      </c>
      <c r="AD155" s="342" t="s">
        <v>313</v>
      </c>
      <c r="AE155" s="343" t="s">
        <v>313</v>
      </c>
      <c r="AF155" s="343" t="s">
        <v>313</v>
      </c>
      <c r="AG155" s="343" t="s">
        <v>313</v>
      </c>
      <c r="AH155" s="346" t="str">
        <f t="shared" si="21"/>
        <v>-</v>
      </c>
      <c r="AI155" s="346" t="str">
        <f t="shared" si="21"/>
        <v>-</v>
      </c>
      <c r="AJ155" s="346" t="str">
        <f t="shared" si="21"/>
        <v>-</v>
      </c>
      <c r="AK155" s="352" t="str">
        <f t="shared" si="22"/>
        <v>-</v>
      </c>
      <c r="AL155" s="353" t="s">
        <v>313</v>
      </c>
      <c r="AM155" s="344" t="str">
        <f t="shared" si="23"/>
        <v>-</v>
      </c>
      <c r="AN155" s="443"/>
    </row>
    <row r="156" spans="1:40" ht="15" customHeight="1">
      <c r="A156" s="214"/>
      <c r="B156" s="214" t="s">
        <v>56</v>
      </c>
      <c r="C156" s="214"/>
      <c r="E156" s="219">
        <f t="shared" si="17"/>
        <v>749</v>
      </c>
      <c r="F156" s="215">
        <f t="shared" si="24"/>
        <v>748</v>
      </c>
      <c r="G156" s="225">
        <v>228</v>
      </c>
      <c r="H156" s="225">
        <v>300</v>
      </c>
      <c r="I156" s="225">
        <v>110</v>
      </c>
      <c r="J156" s="225">
        <v>81</v>
      </c>
      <c r="K156" s="225">
        <v>19</v>
      </c>
      <c r="L156" s="225">
        <v>9</v>
      </c>
      <c r="M156" s="225">
        <v>1</v>
      </c>
      <c r="N156" s="226">
        <v>1</v>
      </c>
      <c r="O156" s="259">
        <v>750</v>
      </c>
      <c r="P156" s="338">
        <v>749</v>
      </c>
      <c r="Q156" s="338">
        <v>190</v>
      </c>
      <c r="R156" s="338">
        <v>302</v>
      </c>
      <c r="S156" s="338">
        <v>134</v>
      </c>
      <c r="T156" s="338">
        <v>87</v>
      </c>
      <c r="U156" s="338">
        <v>25</v>
      </c>
      <c r="V156" s="338">
        <v>5</v>
      </c>
      <c r="W156" s="338">
        <v>6</v>
      </c>
      <c r="X156" s="338">
        <v>1</v>
      </c>
      <c r="Y156" s="340">
        <f t="shared" si="18"/>
        <v>-1</v>
      </c>
      <c r="Z156" s="346">
        <f t="shared" si="18"/>
        <v>-1</v>
      </c>
      <c r="AA156" s="340">
        <f t="shared" si="19"/>
        <v>0</v>
      </c>
      <c r="AB156" s="215">
        <f t="shared" si="20"/>
        <v>1654</v>
      </c>
      <c r="AC156" s="410">
        <v>1638</v>
      </c>
      <c r="AD156" s="341">
        <v>16</v>
      </c>
      <c r="AE156" s="338">
        <v>1757</v>
      </c>
      <c r="AF156" s="338">
        <v>1741</v>
      </c>
      <c r="AG156" s="338">
        <v>16</v>
      </c>
      <c r="AH156" s="340">
        <f t="shared" si="21"/>
        <v>-103</v>
      </c>
      <c r="AI156" s="340">
        <f t="shared" si="21"/>
        <v>-103</v>
      </c>
      <c r="AJ156" s="340">
        <f t="shared" si="21"/>
        <v>0</v>
      </c>
      <c r="AK156" s="352">
        <f t="shared" si="22"/>
        <v>2.1898395721925135</v>
      </c>
      <c r="AL156" s="353">
        <v>2.3244325767690253</v>
      </c>
      <c r="AM156" s="344">
        <f t="shared" si="23"/>
        <v>-0.1345930045765118</v>
      </c>
      <c r="AN156" s="443"/>
    </row>
    <row r="157" spans="1:40" ht="15" customHeight="1">
      <c r="A157" s="214"/>
      <c r="B157" s="214"/>
      <c r="C157" s="214" t="s">
        <v>4</v>
      </c>
      <c r="E157" s="219">
        <f t="shared" si="17"/>
        <v>45</v>
      </c>
      <c r="F157" s="215">
        <f t="shared" si="24"/>
        <v>45</v>
      </c>
      <c r="G157" s="225">
        <v>17</v>
      </c>
      <c r="H157" s="225">
        <v>21</v>
      </c>
      <c r="I157" s="225">
        <v>2</v>
      </c>
      <c r="J157" s="225">
        <v>4</v>
      </c>
      <c r="K157" s="225" t="s">
        <v>313</v>
      </c>
      <c r="L157" s="225">
        <v>1</v>
      </c>
      <c r="M157" s="225" t="s">
        <v>313</v>
      </c>
      <c r="N157" s="226" t="s">
        <v>313</v>
      </c>
      <c r="O157" s="259">
        <v>47</v>
      </c>
      <c r="P157" s="338">
        <v>47</v>
      </c>
      <c r="Q157" s="338">
        <v>16</v>
      </c>
      <c r="R157" s="338">
        <v>23</v>
      </c>
      <c r="S157" s="338">
        <v>5</v>
      </c>
      <c r="T157" s="338">
        <v>3</v>
      </c>
      <c r="U157" s="343" t="s">
        <v>313</v>
      </c>
      <c r="V157" s="343" t="s">
        <v>313</v>
      </c>
      <c r="W157" s="343" t="s">
        <v>313</v>
      </c>
      <c r="X157" s="343" t="s">
        <v>313</v>
      </c>
      <c r="Y157" s="346">
        <f t="shared" si="18"/>
        <v>-2</v>
      </c>
      <c r="Z157" s="346">
        <f t="shared" si="18"/>
        <v>-2</v>
      </c>
      <c r="AA157" s="340" t="str">
        <f t="shared" si="19"/>
        <v>-</v>
      </c>
      <c r="AB157" s="215">
        <f t="shared" si="20"/>
        <v>87</v>
      </c>
      <c r="AC157" s="410">
        <v>87</v>
      </c>
      <c r="AD157" s="342" t="s">
        <v>313</v>
      </c>
      <c r="AE157" s="338">
        <v>89</v>
      </c>
      <c r="AF157" s="338">
        <v>89</v>
      </c>
      <c r="AG157" s="343" t="s">
        <v>313</v>
      </c>
      <c r="AH157" s="346">
        <f t="shared" si="21"/>
        <v>-2</v>
      </c>
      <c r="AI157" s="340">
        <f t="shared" si="21"/>
        <v>-2</v>
      </c>
      <c r="AJ157" s="346" t="str">
        <f t="shared" si="21"/>
        <v>-</v>
      </c>
      <c r="AK157" s="352">
        <f t="shared" si="22"/>
        <v>1.9333333333333333</v>
      </c>
      <c r="AL157" s="353">
        <v>1.8936170212765957</v>
      </c>
      <c r="AM157" s="344">
        <f t="shared" si="23"/>
        <v>3.9716312056737646E-2</v>
      </c>
      <c r="AN157" s="443"/>
    </row>
    <row r="158" spans="1:40" ht="15" customHeight="1">
      <c r="A158" s="214"/>
      <c r="B158" s="214"/>
      <c r="C158" s="214" t="s">
        <v>5</v>
      </c>
      <c r="E158" s="219">
        <f t="shared" si="17"/>
        <v>279</v>
      </c>
      <c r="F158" s="215">
        <f t="shared" si="24"/>
        <v>278</v>
      </c>
      <c r="G158" s="225">
        <v>87</v>
      </c>
      <c r="H158" s="225">
        <v>110</v>
      </c>
      <c r="I158" s="225">
        <v>48</v>
      </c>
      <c r="J158" s="225">
        <v>26</v>
      </c>
      <c r="K158" s="225">
        <v>5</v>
      </c>
      <c r="L158" s="225">
        <v>2</v>
      </c>
      <c r="M158" s="225" t="s">
        <v>313</v>
      </c>
      <c r="N158" s="226">
        <v>1</v>
      </c>
      <c r="O158" s="259">
        <v>266</v>
      </c>
      <c r="P158" s="338">
        <v>265</v>
      </c>
      <c r="Q158" s="338">
        <v>66</v>
      </c>
      <c r="R158" s="338">
        <v>117</v>
      </c>
      <c r="S158" s="338">
        <v>52</v>
      </c>
      <c r="T158" s="338">
        <v>20</v>
      </c>
      <c r="U158" s="338">
        <v>7</v>
      </c>
      <c r="V158" s="338">
        <v>2</v>
      </c>
      <c r="W158" s="343">
        <v>1</v>
      </c>
      <c r="X158" s="338">
        <v>1</v>
      </c>
      <c r="Y158" s="346">
        <f t="shared" si="18"/>
        <v>13</v>
      </c>
      <c r="Z158" s="346">
        <f t="shared" si="18"/>
        <v>13</v>
      </c>
      <c r="AA158" s="340">
        <f t="shared" si="19"/>
        <v>0</v>
      </c>
      <c r="AB158" s="215">
        <f t="shared" si="20"/>
        <v>608</v>
      </c>
      <c r="AC158" s="410">
        <v>592</v>
      </c>
      <c r="AD158" s="341">
        <v>16</v>
      </c>
      <c r="AE158" s="338">
        <v>606</v>
      </c>
      <c r="AF158" s="338">
        <v>590</v>
      </c>
      <c r="AG158" s="338">
        <v>16</v>
      </c>
      <c r="AH158" s="346">
        <f t="shared" si="21"/>
        <v>2</v>
      </c>
      <c r="AI158" s="340">
        <f t="shared" si="21"/>
        <v>2</v>
      </c>
      <c r="AJ158" s="340">
        <f t="shared" si="21"/>
        <v>0</v>
      </c>
      <c r="AK158" s="352">
        <f t="shared" si="22"/>
        <v>2.1294964028776979</v>
      </c>
      <c r="AL158" s="353">
        <v>2.2264150943396226</v>
      </c>
      <c r="AM158" s="344">
        <f t="shared" si="23"/>
        <v>-9.6918691461924666E-2</v>
      </c>
      <c r="AN158" s="443"/>
    </row>
    <row r="159" spans="1:40" ht="15" customHeight="1">
      <c r="A159" s="214"/>
      <c r="B159" s="214"/>
      <c r="C159" s="214" t="s">
        <v>6</v>
      </c>
      <c r="E159" s="219">
        <f t="shared" si="17"/>
        <v>337</v>
      </c>
      <c r="F159" s="215">
        <f t="shared" si="24"/>
        <v>337</v>
      </c>
      <c r="G159" s="225">
        <v>109</v>
      </c>
      <c r="H159" s="225">
        <v>123</v>
      </c>
      <c r="I159" s="225">
        <v>48</v>
      </c>
      <c r="J159" s="225">
        <v>38</v>
      </c>
      <c r="K159" s="225">
        <v>12</v>
      </c>
      <c r="L159" s="225">
        <v>6</v>
      </c>
      <c r="M159" s="225">
        <v>1</v>
      </c>
      <c r="N159" s="226" t="s">
        <v>313</v>
      </c>
      <c r="O159" s="259">
        <v>349</v>
      </c>
      <c r="P159" s="338">
        <v>349</v>
      </c>
      <c r="Q159" s="338">
        <v>95</v>
      </c>
      <c r="R159" s="338">
        <v>129</v>
      </c>
      <c r="S159" s="338">
        <v>62</v>
      </c>
      <c r="T159" s="338">
        <v>44</v>
      </c>
      <c r="U159" s="338">
        <v>13</v>
      </c>
      <c r="V159" s="338">
        <v>3</v>
      </c>
      <c r="W159" s="338">
        <v>3</v>
      </c>
      <c r="X159" s="343" t="s">
        <v>313</v>
      </c>
      <c r="Y159" s="346">
        <f t="shared" si="18"/>
        <v>-12</v>
      </c>
      <c r="Z159" s="346">
        <f t="shared" si="18"/>
        <v>-12</v>
      </c>
      <c r="AA159" s="340" t="str">
        <f t="shared" si="19"/>
        <v>-</v>
      </c>
      <c r="AB159" s="215">
        <f t="shared" si="20"/>
        <v>754</v>
      </c>
      <c r="AC159" s="410">
        <v>754</v>
      </c>
      <c r="AD159" s="342" t="s">
        <v>313</v>
      </c>
      <c r="AE159" s="338">
        <v>819</v>
      </c>
      <c r="AF159" s="338">
        <v>819</v>
      </c>
      <c r="AG159" s="343" t="s">
        <v>313</v>
      </c>
      <c r="AH159" s="346">
        <f t="shared" si="21"/>
        <v>-65</v>
      </c>
      <c r="AI159" s="340">
        <f t="shared" si="21"/>
        <v>-65</v>
      </c>
      <c r="AJ159" s="346" t="str">
        <f t="shared" si="21"/>
        <v>-</v>
      </c>
      <c r="AK159" s="352">
        <f t="shared" si="22"/>
        <v>2.2373887240356085</v>
      </c>
      <c r="AL159" s="353">
        <v>2.3467048710601719</v>
      </c>
      <c r="AM159" s="344">
        <f t="shared" si="23"/>
        <v>-0.10931614702456338</v>
      </c>
      <c r="AN159" s="443"/>
    </row>
    <row r="160" spans="1:40" ht="15" customHeight="1">
      <c r="A160" s="214"/>
      <c r="B160" s="214"/>
      <c r="C160" s="214" t="s">
        <v>10</v>
      </c>
      <c r="E160" s="219">
        <f t="shared" si="17"/>
        <v>88</v>
      </c>
      <c r="F160" s="215">
        <f t="shared" si="24"/>
        <v>88</v>
      </c>
      <c r="G160" s="225">
        <v>15</v>
      </c>
      <c r="H160" s="225">
        <v>46</v>
      </c>
      <c r="I160" s="225">
        <v>12</v>
      </c>
      <c r="J160" s="225">
        <v>13</v>
      </c>
      <c r="K160" s="225">
        <v>2</v>
      </c>
      <c r="L160" s="225" t="s">
        <v>313</v>
      </c>
      <c r="M160" s="225" t="s">
        <v>313</v>
      </c>
      <c r="N160" s="226" t="s">
        <v>313</v>
      </c>
      <c r="O160" s="259">
        <v>88</v>
      </c>
      <c r="P160" s="338">
        <v>88</v>
      </c>
      <c r="Q160" s="338">
        <v>13</v>
      </c>
      <c r="R160" s="338">
        <v>33</v>
      </c>
      <c r="S160" s="338">
        <v>15</v>
      </c>
      <c r="T160" s="338">
        <v>20</v>
      </c>
      <c r="U160" s="338">
        <v>5</v>
      </c>
      <c r="V160" s="343" t="s">
        <v>313</v>
      </c>
      <c r="W160" s="338">
        <v>2</v>
      </c>
      <c r="X160" s="343" t="s">
        <v>313</v>
      </c>
      <c r="Y160" s="346">
        <f t="shared" si="18"/>
        <v>0</v>
      </c>
      <c r="Z160" s="346">
        <f t="shared" si="18"/>
        <v>0</v>
      </c>
      <c r="AA160" s="346" t="str">
        <f t="shared" si="19"/>
        <v>-</v>
      </c>
      <c r="AB160" s="215">
        <f t="shared" si="20"/>
        <v>205</v>
      </c>
      <c r="AC160" s="410">
        <v>205</v>
      </c>
      <c r="AD160" s="342" t="s">
        <v>313</v>
      </c>
      <c r="AE160" s="338">
        <v>243</v>
      </c>
      <c r="AF160" s="338">
        <v>243</v>
      </c>
      <c r="AG160" s="343" t="s">
        <v>313</v>
      </c>
      <c r="AH160" s="346">
        <f t="shared" si="21"/>
        <v>-38</v>
      </c>
      <c r="AI160" s="340">
        <f t="shared" si="21"/>
        <v>-38</v>
      </c>
      <c r="AJ160" s="346" t="str">
        <f t="shared" si="21"/>
        <v>-</v>
      </c>
      <c r="AK160" s="352">
        <f t="shared" si="22"/>
        <v>2.3295454545454546</v>
      </c>
      <c r="AL160" s="353">
        <v>2.7613636363636362</v>
      </c>
      <c r="AM160" s="344">
        <f t="shared" si="23"/>
        <v>-0.43181818181818166</v>
      </c>
      <c r="AN160" s="443"/>
    </row>
    <row r="161" spans="1:40" ht="15" customHeight="1">
      <c r="A161" s="214"/>
      <c r="B161" s="214" t="s">
        <v>57</v>
      </c>
      <c r="C161" s="214"/>
      <c r="E161" s="219">
        <f t="shared" si="17"/>
        <v>292</v>
      </c>
      <c r="F161" s="215">
        <f t="shared" si="24"/>
        <v>284</v>
      </c>
      <c r="G161" s="225">
        <v>98</v>
      </c>
      <c r="H161" s="225">
        <v>114</v>
      </c>
      <c r="I161" s="225">
        <v>40</v>
      </c>
      <c r="J161" s="225">
        <v>22</v>
      </c>
      <c r="K161" s="225">
        <v>8</v>
      </c>
      <c r="L161" s="225">
        <v>2</v>
      </c>
      <c r="M161" s="225" t="s">
        <v>313</v>
      </c>
      <c r="N161" s="226">
        <v>8</v>
      </c>
      <c r="O161" s="259">
        <v>379</v>
      </c>
      <c r="P161" s="338">
        <v>370</v>
      </c>
      <c r="Q161" s="338">
        <v>163</v>
      </c>
      <c r="R161" s="338">
        <v>119</v>
      </c>
      <c r="S161" s="338">
        <v>51</v>
      </c>
      <c r="T161" s="338">
        <v>24</v>
      </c>
      <c r="U161" s="338">
        <v>8</v>
      </c>
      <c r="V161" s="338">
        <v>2</v>
      </c>
      <c r="W161" s="338">
        <v>3</v>
      </c>
      <c r="X161" s="338">
        <v>9</v>
      </c>
      <c r="Y161" s="340">
        <f t="shared" si="18"/>
        <v>-87</v>
      </c>
      <c r="Z161" s="346">
        <f t="shared" si="18"/>
        <v>-86</v>
      </c>
      <c r="AA161" s="346">
        <f t="shared" si="19"/>
        <v>-1</v>
      </c>
      <c r="AB161" s="215">
        <f t="shared" si="20"/>
        <v>892</v>
      </c>
      <c r="AC161" s="410">
        <v>586</v>
      </c>
      <c r="AD161" s="341">
        <v>306</v>
      </c>
      <c r="AE161" s="338">
        <v>1043</v>
      </c>
      <c r="AF161" s="338">
        <v>723</v>
      </c>
      <c r="AG161" s="338">
        <v>320</v>
      </c>
      <c r="AH161" s="340">
        <f t="shared" si="21"/>
        <v>-151</v>
      </c>
      <c r="AI161" s="340">
        <f t="shared" si="21"/>
        <v>-137</v>
      </c>
      <c r="AJ161" s="340">
        <f t="shared" si="21"/>
        <v>-14</v>
      </c>
      <c r="AK161" s="352">
        <f t="shared" si="22"/>
        <v>2.063380281690141</v>
      </c>
      <c r="AL161" s="353">
        <v>1.9540540540540541</v>
      </c>
      <c r="AM161" s="344">
        <f t="shared" si="23"/>
        <v>0.1093262276360869</v>
      </c>
      <c r="AN161" s="443"/>
    </row>
    <row r="162" spans="1:40" ht="15" customHeight="1">
      <c r="A162" s="214"/>
      <c r="B162" s="214"/>
      <c r="C162" s="214" t="s">
        <v>4</v>
      </c>
      <c r="E162" s="219">
        <f t="shared" si="17"/>
        <v>230</v>
      </c>
      <c r="F162" s="215">
        <f t="shared" si="24"/>
        <v>229</v>
      </c>
      <c r="G162" s="225">
        <v>74</v>
      </c>
      <c r="H162" s="225">
        <v>91</v>
      </c>
      <c r="I162" s="225">
        <v>35</v>
      </c>
      <c r="J162" s="225">
        <v>19</v>
      </c>
      <c r="K162" s="225">
        <v>8</v>
      </c>
      <c r="L162" s="225">
        <v>2</v>
      </c>
      <c r="M162" s="225" t="s">
        <v>313</v>
      </c>
      <c r="N162" s="226">
        <v>1</v>
      </c>
      <c r="O162" s="259">
        <v>264</v>
      </c>
      <c r="P162" s="338">
        <v>263</v>
      </c>
      <c r="Q162" s="338">
        <v>93</v>
      </c>
      <c r="R162" s="338">
        <v>97</v>
      </c>
      <c r="S162" s="338">
        <v>42</v>
      </c>
      <c r="T162" s="338">
        <v>21</v>
      </c>
      <c r="U162" s="338">
        <v>8</v>
      </c>
      <c r="V162" s="338">
        <v>1</v>
      </c>
      <c r="W162" s="338">
        <v>1</v>
      </c>
      <c r="X162" s="338">
        <v>1</v>
      </c>
      <c r="Y162" s="346">
        <f t="shared" si="18"/>
        <v>-34</v>
      </c>
      <c r="Z162" s="346">
        <f t="shared" si="18"/>
        <v>-34</v>
      </c>
      <c r="AA162" s="346">
        <f t="shared" si="19"/>
        <v>0</v>
      </c>
      <c r="AB162" s="215">
        <f t="shared" si="20"/>
        <v>540</v>
      </c>
      <c r="AC162" s="410">
        <v>489</v>
      </c>
      <c r="AD162" s="341">
        <v>51</v>
      </c>
      <c r="AE162" s="338">
        <v>601</v>
      </c>
      <c r="AF162" s="338">
        <v>550</v>
      </c>
      <c r="AG162" s="338">
        <v>51</v>
      </c>
      <c r="AH162" s="346">
        <f t="shared" si="21"/>
        <v>-61</v>
      </c>
      <c r="AI162" s="340">
        <f t="shared" si="21"/>
        <v>-61</v>
      </c>
      <c r="AJ162" s="340">
        <f t="shared" si="21"/>
        <v>0</v>
      </c>
      <c r="AK162" s="352">
        <f t="shared" si="22"/>
        <v>2.1353711790393013</v>
      </c>
      <c r="AL162" s="353">
        <v>2.0912547528517109</v>
      </c>
      <c r="AM162" s="344">
        <f t="shared" si="23"/>
        <v>4.4116426187590374E-2</v>
      </c>
      <c r="AN162" s="443"/>
    </row>
    <row r="163" spans="1:40" ht="15" customHeight="1">
      <c r="A163" s="214"/>
      <c r="B163" s="214"/>
      <c r="C163" s="214" t="s">
        <v>5</v>
      </c>
      <c r="E163" s="219">
        <f t="shared" si="17"/>
        <v>62</v>
      </c>
      <c r="F163" s="215">
        <f t="shared" si="24"/>
        <v>55</v>
      </c>
      <c r="G163" s="225">
        <v>24</v>
      </c>
      <c r="H163" s="225">
        <v>23</v>
      </c>
      <c r="I163" s="225">
        <v>5</v>
      </c>
      <c r="J163" s="225">
        <v>3</v>
      </c>
      <c r="K163" s="225" t="s">
        <v>313</v>
      </c>
      <c r="L163" s="225" t="s">
        <v>313</v>
      </c>
      <c r="M163" s="225" t="s">
        <v>313</v>
      </c>
      <c r="N163" s="226">
        <v>7</v>
      </c>
      <c r="O163" s="259">
        <v>115</v>
      </c>
      <c r="P163" s="338">
        <v>107</v>
      </c>
      <c r="Q163" s="338">
        <v>70</v>
      </c>
      <c r="R163" s="338">
        <v>22</v>
      </c>
      <c r="S163" s="338">
        <v>9</v>
      </c>
      <c r="T163" s="338">
        <v>3</v>
      </c>
      <c r="U163" s="343" t="s">
        <v>313</v>
      </c>
      <c r="V163" s="343">
        <v>1</v>
      </c>
      <c r="W163" s="338">
        <v>2</v>
      </c>
      <c r="X163" s="338">
        <v>8</v>
      </c>
      <c r="Y163" s="346">
        <f t="shared" si="18"/>
        <v>-53</v>
      </c>
      <c r="Z163" s="346">
        <f t="shared" si="18"/>
        <v>-52</v>
      </c>
      <c r="AA163" s="346">
        <f t="shared" si="19"/>
        <v>-1</v>
      </c>
      <c r="AB163" s="215">
        <f t="shared" si="20"/>
        <v>352</v>
      </c>
      <c r="AC163" s="410">
        <v>97</v>
      </c>
      <c r="AD163" s="341">
        <v>255</v>
      </c>
      <c r="AE163" s="338">
        <v>442</v>
      </c>
      <c r="AF163" s="338">
        <v>173</v>
      </c>
      <c r="AG163" s="338">
        <v>269</v>
      </c>
      <c r="AH163" s="346">
        <f t="shared" si="21"/>
        <v>-90</v>
      </c>
      <c r="AI163" s="340">
        <f t="shared" si="21"/>
        <v>-76</v>
      </c>
      <c r="AJ163" s="340">
        <f t="shared" si="21"/>
        <v>-14</v>
      </c>
      <c r="AK163" s="352">
        <f t="shared" si="22"/>
        <v>1.7636363636363637</v>
      </c>
      <c r="AL163" s="353">
        <v>1.6168224299065421</v>
      </c>
      <c r="AM163" s="344">
        <f t="shared" si="23"/>
        <v>0.14681393372982154</v>
      </c>
      <c r="AN163" s="443"/>
    </row>
    <row r="164" spans="1:40" ht="15" customHeight="1">
      <c r="A164" s="214"/>
      <c r="B164" s="214"/>
      <c r="C164" s="214" t="s">
        <v>6</v>
      </c>
      <c r="E164" s="219" t="str">
        <f t="shared" si="17"/>
        <v>-</v>
      </c>
      <c r="F164" s="215" t="str">
        <f t="shared" si="24"/>
        <v>-</v>
      </c>
      <c r="G164" s="225" t="s">
        <v>313</v>
      </c>
      <c r="H164" s="225" t="s">
        <v>313</v>
      </c>
      <c r="I164" s="225" t="s">
        <v>313</v>
      </c>
      <c r="J164" s="225" t="s">
        <v>313</v>
      </c>
      <c r="K164" s="225" t="s">
        <v>313</v>
      </c>
      <c r="L164" s="225" t="s">
        <v>313</v>
      </c>
      <c r="M164" s="225" t="s">
        <v>313</v>
      </c>
      <c r="N164" s="226" t="s">
        <v>313</v>
      </c>
      <c r="O164" s="262" t="s">
        <v>313</v>
      </c>
      <c r="P164" s="343" t="s">
        <v>313</v>
      </c>
      <c r="Q164" s="343" t="s">
        <v>313</v>
      </c>
      <c r="R164" s="343" t="s">
        <v>313</v>
      </c>
      <c r="S164" s="343" t="s">
        <v>313</v>
      </c>
      <c r="T164" s="343" t="s">
        <v>313</v>
      </c>
      <c r="U164" s="343" t="s">
        <v>313</v>
      </c>
      <c r="V164" s="343" t="s">
        <v>313</v>
      </c>
      <c r="W164" s="343" t="s">
        <v>313</v>
      </c>
      <c r="X164" s="343" t="s">
        <v>313</v>
      </c>
      <c r="Y164" s="346" t="str">
        <f t="shared" si="18"/>
        <v>-</v>
      </c>
      <c r="Z164" s="346" t="str">
        <f t="shared" si="18"/>
        <v>-</v>
      </c>
      <c r="AA164" s="346" t="str">
        <f t="shared" si="19"/>
        <v>-</v>
      </c>
      <c r="AB164" s="347" t="str">
        <f t="shared" si="20"/>
        <v>-</v>
      </c>
      <c r="AC164" s="410" t="s">
        <v>313</v>
      </c>
      <c r="AD164" s="342" t="s">
        <v>313</v>
      </c>
      <c r="AE164" s="348" t="s">
        <v>313</v>
      </c>
      <c r="AF164" s="348" t="s">
        <v>313</v>
      </c>
      <c r="AG164" s="343" t="s">
        <v>313</v>
      </c>
      <c r="AH164" s="346" t="str">
        <f t="shared" si="21"/>
        <v>-</v>
      </c>
      <c r="AI164" s="346" t="str">
        <f t="shared" si="21"/>
        <v>-</v>
      </c>
      <c r="AJ164" s="340" t="str">
        <f t="shared" si="21"/>
        <v>-</v>
      </c>
      <c r="AK164" s="349" t="str">
        <f t="shared" si="22"/>
        <v>-</v>
      </c>
      <c r="AL164" s="350" t="s">
        <v>313</v>
      </c>
      <c r="AM164" s="351" t="str">
        <f t="shared" si="23"/>
        <v>-</v>
      </c>
      <c r="AN164" s="443"/>
    </row>
    <row r="165" spans="1:40" ht="15" customHeight="1">
      <c r="A165" s="214"/>
      <c r="B165" s="214" t="s">
        <v>58</v>
      </c>
      <c r="C165" s="214"/>
      <c r="E165" s="219">
        <f t="shared" si="17"/>
        <v>3435</v>
      </c>
      <c r="F165" s="215">
        <f t="shared" si="24"/>
        <v>3422</v>
      </c>
      <c r="G165" s="225">
        <v>1071</v>
      </c>
      <c r="H165" s="225">
        <v>1318</v>
      </c>
      <c r="I165" s="225">
        <v>577</v>
      </c>
      <c r="J165" s="225">
        <v>331</v>
      </c>
      <c r="K165" s="225">
        <v>91</v>
      </c>
      <c r="L165" s="225">
        <v>33</v>
      </c>
      <c r="M165" s="225">
        <v>1</v>
      </c>
      <c r="N165" s="226">
        <v>13</v>
      </c>
      <c r="O165" s="259">
        <v>3444</v>
      </c>
      <c r="P165" s="338">
        <v>3431</v>
      </c>
      <c r="Q165" s="338">
        <v>981</v>
      </c>
      <c r="R165" s="338">
        <v>1291</v>
      </c>
      <c r="S165" s="338">
        <v>644</v>
      </c>
      <c r="T165" s="338">
        <v>371</v>
      </c>
      <c r="U165" s="338">
        <v>108</v>
      </c>
      <c r="V165" s="338">
        <v>31</v>
      </c>
      <c r="W165" s="338">
        <v>5</v>
      </c>
      <c r="X165" s="338">
        <v>13</v>
      </c>
      <c r="Y165" s="340">
        <f t="shared" si="18"/>
        <v>-9</v>
      </c>
      <c r="Z165" s="346">
        <f t="shared" si="18"/>
        <v>-9</v>
      </c>
      <c r="AA165" s="346">
        <f t="shared" si="19"/>
        <v>0</v>
      </c>
      <c r="AB165" s="215">
        <f t="shared" si="20"/>
        <v>8325</v>
      </c>
      <c r="AC165" s="410">
        <v>7422</v>
      </c>
      <c r="AD165" s="341">
        <v>903</v>
      </c>
      <c r="AE165" s="338">
        <v>8746</v>
      </c>
      <c r="AF165" s="338">
        <v>7740</v>
      </c>
      <c r="AG165" s="338">
        <v>1006</v>
      </c>
      <c r="AH165" s="340">
        <f t="shared" si="21"/>
        <v>-421</v>
      </c>
      <c r="AI165" s="340">
        <f t="shared" si="21"/>
        <v>-318</v>
      </c>
      <c r="AJ165" s="340">
        <f t="shared" si="21"/>
        <v>-103</v>
      </c>
      <c r="AK165" s="352">
        <f t="shared" si="22"/>
        <v>2.168907071887785</v>
      </c>
      <c r="AL165" s="353">
        <v>2.2559020693675311</v>
      </c>
      <c r="AM165" s="344">
        <f t="shared" si="23"/>
        <v>-8.699499747974615E-2</v>
      </c>
      <c r="AN165" s="443"/>
    </row>
    <row r="166" spans="1:40" ht="15" customHeight="1">
      <c r="A166" s="214"/>
      <c r="B166" s="214"/>
      <c r="C166" s="214" t="s">
        <v>4</v>
      </c>
      <c r="E166" s="219">
        <f t="shared" si="17"/>
        <v>1138</v>
      </c>
      <c r="F166" s="215">
        <f t="shared" si="24"/>
        <v>1131</v>
      </c>
      <c r="G166" s="225">
        <v>395</v>
      </c>
      <c r="H166" s="225">
        <v>415</v>
      </c>
      <c r="I166" s="225">
        <v>163</v>
      </c>
      <c r="J166" s="225">
        <v>117</v>
      </c>
      <c r="K166" s="225">
        <v>31</v>
      </c>
      <c r="L166" s="225">
        <v>9</v>
      </c>
      <c r="M166" s="225">
        <v>1</v>
      </c>
      <c r="N166" s="226">
        <v>7</v>
      </c>
      <c r="O166" s="259">
        <v>1136</v>
      </c>
      <c r="P166" s="338">
        <v>1129</v>
      </c>
      <c r="Q166" s="338">
        <v>361</v>
      </c>
      <c r="R166" s="338">
        <v>398</v>
      </c>
      <c r="S166" s="338">
        <v>198</v>
      </c>
      <c r="T166" s="338">
        <v>122</v>
      </c>
      <c r="U166" s="338">
        <v>37</v>
      </c>
      <c r="V166" s="338">
        <v>11</v>
      </c>
      <c r="W166" s="338">
        <v>2</v>
      </c>
      <c r="X166" s="338">
        <v>7</v>
      </c>
      <c r="Y166" s="346">
        <f t="shared" si="18"/>
        <v>2</v>
      </c>
      <c r="Z166" s="346">
        <f t="shared" si="18"/>
        <v>2</v>
      </c>
      <c r="AA166" s="346">
        <f t="shared" si="19"/>
        <v>0</v>
      </c>
      <c r="AB166" s="215">
        <f t="shared" si="20"/>
        <v>2887</v>
      </c>
      <c r="AC166" s="410">
        <v>2398</v>
      </c>
      <c r="AD166" s="341">
        <v>489</v>
      </c>
      <c r="AE166" s="338">
        <v>2972</v>
      </c>
      <c r="AF166" s="338">
        <v>2504</v>
      </c>
      <c r="AG166" s="338">
        <v>468</v>
      </c>
      <c r="AH166" s="346">
        <f t="shared" si="21"/>
        <v>-85</v>
      </c>
      <c r="AI166" s="340">
        <f t="shared" si="21"/>
        <v>-106</v>
      </c>
      <c r="AJ166" s="340">
        <f t="shared" si="21"/>
        <v>21</v>
      </c>
      <c r="AK166" s="352">
        <f t="shared" si="22"/>
        <v>2.1202475685234305</v>
      </c>
      <c r="AL166" s="353">
        <v>2.2178919397697077</v>
      </c>
      <c r="AM166" s="344">
        <f t="shared" si="23"/>
        <v>-9.7644371246277117E-2</v>
      </c>
      <c r="AN166" s="443"/>
    </row>
    <row r="167" spans="1:40" ht="15" customHeight="1">
      <c r="A167" s="214"/>
      <c r="B167" s="214"/>
      <c r="C167" s="214" t="s">
        <v>5</v>
      </c>
      <c r="E167" s="219">
        <f t="shared" si="17"/>
        <v>538</v>
      </c>
      <c r="F167" s="215">
        <f t="shared" si="24"/>
        <v>535</v>
      </c>
      <c r="G167" s="225">
        <v>194</v>
      </c>
      <c r="H167" s="225">
        <v>186</v>
      </c>
      <c r="I167" s="225">
        <v>77</v>
      </c>
      <c r="J167" s="225">
        <v>58</v>
      </c>
      <c r="K167" s="225">
        <v>18</v>
      </c>
      <c r="L167" s="225">
        <v>2</v>
      </c>
      <c r="M167" s="225" t="s">
        <v>313</v>
      </c>
      <c r="N167" s="226">
        <v>3</v>
      </c>
      <c r="O167" s="259">
        <v>536</v>
      </c>
      <c r="P167" s="338">
        <v>534</v>
      </c>
      <c r="Q167" s="338">
        <v>184</v>
      </c>
      <c r="R167" s="338">
        <v>186</v>
      </c>
      <c r="S167" s="338">
        <v>85</v>
      </c>
      <c r="T167" s="338">
        <v>56</v>
      </c>
      <c r="U167" s="338">
        <v>19</v>
      </c>
      <c r="V167" s="338">
        <v>4</v>
      </c>
      <c r="W167" s="343" t="s">
        <v>313</v>
      </c>
      <c r="X167" s="338">
        <v>2</v>
      </c>
      <c r="Y167" s="346">
        <f t="shared" si="18"/>
        <v>2</v>
      </c>
      <c r="Z167" s="346">
        <f t="shared" si="18"/>
        <v>1</v>
      </c>
      <c r="AA167" s="346">
        <f t="shared" si="19"/>
        <v>1</v>
      </c>
      <c r="AB167" s="215">
        <f t="shared" si="20"/>
        <v>1432</v>
      </c>
      <c r="AC167" s="410">
        <v>1131</v>
      </c>
      <c r="AD167" s="341">
        <v>301</v>
      </c>
      <c r="AE167" s="338">
        <v>1554</v>
      </c>
      <c r="AF167" s="338">
        <v>1154</v>
      </c>
      <c r="AG167" s="338">
        <v>400</v>
      </c>
      <c r="AH167" s="346">
        <f t="shared" si="21"/>
        <v>-122</v>
      </c>
      <c r="AI167" s="340">
        <f t="shared" si="21"/>
        <v>-23</v>
      </c>
      <c r="AJ167" s="340">
        <f t="shared" si="21"/>
        <v>-99</v>
      </c>
      <c r="AK167" s="352">
        <f t="shared" si="22"/>
        <v>2.1140186915887851</v>
      </c>
      <c r="AL167" s="353">
        <v>2.161048689138577</v>
      </c>
      <c r="AM167" s="344">
        <f t="shared" si="23"/>
        <v>-4.7029997549791869E-2</v>
      </c>
      <c r="AN167" s="443"/>
    </row>
    <row r="168" spans="1:40" ht="15" customHeight="1">
      <c r="A168" s="214"/>
      <c r="B168" s="214"/>
      <c r="C168" s="214" t="s">
        <v>6</v>
      </c>
      <c r="E168" s="219">
        <f t="shared" si="17"/>
        <v>765</v>
      </c>
      <c r="F168" s="215">
        <f t="shared" si="24"/>
        <v>765</v>
      </c>
      <c r="G168" s="225">
        <v>197</v>
      </c>
      <c r="H168" s="225">
        <v>316</v>
      </c>
      <c r="I168" s="225">
        <v>155</v>
      </c>
      <c r="J168" s="225">
        <v>75</v>
      </c>
      <c r="K168" s="225">
        <v>15</v>
      </c>
      <c r="L168" s="225">
        <v>7</v>
      </c>
      <c r="M168" s="225" t="s">
        <v>313</v>
      </c>
      <c r="N168" s="226" t="s">
        <v>313</v>
      </c>
      <c r="O168" s="259">
        <v>754</v>
      </c>
      <c r="P168" s="338">
        <v>754</v>
      </c>
      <c r="Q168" s="338">
        <v>169</v>
      </c>
      <c r="R168" s="338">
        <v>302</v>
      </c>
      <c r="S168" s="338">
        <v>162</v>
      </c>
      <c r="T168" s="338">
        <v>94</v>
      </c>
      <c r="U168" s="338">
        <v>23</v>
      </c>
      <c r="V168" s="338">
        <v>4</v>
      </c>
      <c r="W168" s="343" t="s">
        <v>313</v>
      </c>
      <c r="X168" s="343" t="s">
        <v>313</v>
      </c>
      <c r="Y168" s="346">
        <f t="shared" si="18"/>
        <v>11</v>
      </c>
      <c r="Z168" s="346">
        <f t="shared" si="18"/>
        <v>11</v>
      </c>
      <c r="AA168" s="346" t="str">
        <f t="shared" si="19"/>
        <v>-</v>
      </c>
      <c r="AB168" s="215">
        <f t="shared" si="20"/>
        <v>1711</v>
      </c>
      <c r="AC168" s="410">
        <v>1711</v>
      </c>
      <c r="AD168" s="342" t="s">
        <v>313</v>
      </c>
      <c r="AE168" s="338">
        <v>1774</v>
      </c>
      <c r="AF168" s="338">
        <v>1774</v>
      </c>
      <c r="AG168" s="343" t="s">
        <v>313</v>
      </c>
      <c r="AH168" s="346">
        <f t="shared" si="21"/>
        <v>-63</v>
      </c>
      <c r="AI168" s="340">
        <f t="shared" si="21"/>
        <v>-63</v>
      </c>
      <c r="AJ168" s="346" t="str">
        <f t="shared" si="21"/>
        <v>-</v>
      </c>
      <c r="AK168" s="352">
        <f t="shared" si="22"/>
        <v>2.2366013071895425</v>
      </c>
      <c r="AL168" s="353">
        <v>2.352785145888594</v>
      </c>
      <c r="AM168" s="344">
        <f t="shared" si="23"/>
        <v>-0.11618383869905147</v>
      </c>
      <c r="AN168" s="443"/>
    </row>
    <row r="169" spans="1:40" ht="15" customHeight="1">
      <c r="A169" s="214"/>
      <c r="B169" s="214"/>
      <c r="C169" s="214" t="s">
        <v>10</v>
      </c>
      <c r="E169" s="219">
        <f t="shared" si="17"/>
        <v>470</v>
      </c>
      <c r="F169" s="215">
        <f t="shared" si="24"/>
        <v>467</v>
      </c>
      <c r="G169" s="225">
        <v>138</v>
      </c>
      <c r="H169" s="225">
        <v>189</v>
      </c>
      <c r="I169" s="225">
        <v>84</v>
      </c>
      <c r="J169" s="225">
        <v>31</v>
      </c>
      <c r="K169" s="225">
        <v>14</v>
      </c>
      <c r="L169" s="225">
        <v>11</v>
      </c>
      <c r="M169" s="225" t="s">
        <v>313</v>
      </c>
      <c r="N169" s="226">
        <v>3</v>
      </c>
      <c r="O169" s="259">
        <v>464</v>
      </c>
      <c r="P169" s="338">
        <v>460</v>
      </c>
      <c r="Q169" s="338">
        <v>132</v>
      </c>
      <c r="R169" s="338">
        <v>183</v>
      </c>
      <c r="S169" s="338">
        <v>89</v>
      </c>
      <c r="T169" s="338">
        <v>35</v>
      </c>
      <c r="U169" s="338">
        <v>13</v>
      </c>
      <c r="V169" s="338">
        <v>7</v>
      </c>
      <c r="W169" s="338">
        <v>1</v>
      </c>
      <c r="X169" s="338">
        <v>4</v>
      </c>
      <c r="Y169" s="346">
        <f t="shared" si="18"/>
        <v>6</v>
      </c>
      <c r="Z169" s="346">
        <f t="shared" si="18"/>
        <v>7</v>
      </c>
      <c r="AA169" s="346">
        <f t="shared" si="19"/>
        <v>-1</v>
      </c>
      <c r="AB169" s="215">
        <f t="shared" si="20"/>
        <v>1141</v>
      </c>
      <c r="AC169" s="410">
        <v>1028</v>
      </c>
      <c r="AD169" s="341">
        <v>113</v>
      </c>
      <c r="AE169" s="338">
        <v>1157</v>
      </c>
      <c r="AF169" s="338">
        <v>1019</v>
      </c>
      <c r="AG169" s="338">
        <v>138</v>
      </c>
      <c r="AH169" s="346">
        <f t="shared" si="21"/>
        <v>-16</v>
      </c>
      <c r="AI169" s="340">
        <f t="shared" si="21"/>
        <v>9</v>
      </c>
      <c r="AJ169" s="340">
        <f t="shared" si="21"/>
        <v>-25</v>
      </c>
      <c r="AK169" s="352">
        <f t="shared" si="22"/>
        <v>2.201284796573876</v>
      </c>
      <c r="AL169" s="353">
        <v>2.215217391304348</v>
      </c>
      <c r="AM169" s="344">
        <f t="shared" si="23"/>
        <v>-1.3932594730472037E-2</v>
      </c>
      <c r="AN169" s="443"/>
    </row>
    <row r="170" spans="1:40" ht="15" customHeight="1">
      <c r="A170" s="214"/>
      <c r="B170" s="214"/>
      <c r="C170" s="214" t="s">
        <v>11</v>
      </c>
      <c r="E170" s="219">
        <f t="shared" si="17"/>
        <v>524</v>
      </c>
      <c r="F170" s="215">
        <f t="shared" si="24"/>
        <v>524</v>
      </c>
      <c r="G170" s="225">
        <v>147</v>
      </c>
      <c r="H170" s="225">
        <v>212</v>
      </c>
      <c r="I170" s="225">
        <v>98</v>
      </c>
      <c r="J170" s="225">
        <v>50</v>
      </c>
      <c r="K170" s="225">
        <v>13</v>
      </c>
      <c r="L170" s="225">
        <v>4</v>
      </c>
      <c r="M170" s="225" t="s">
        <v>313</v>
      </c>
      <c r="N170" s="226" t="s">
        <v>313</v>
      </c>
      <c r="O170" s="259">
        <v>554</v>
      </c>
      <c r="P170" s="338">
        <v>554</v>
      </c>
      <c r="Q170" s="338">
        <v>135</v>
      </c>
      <c r="R170" s="338">
        <v>222</v>
      </c>
      <c r="S170" s="338">
        <v>110</v>
      </c>
      <c r="T170" s="338">
        <v>64</v>
      </c>
      <c r="U170" s="338">
        <v>16</v>
      </c>
      <c r="V170" s="338">
        <v>5</v>
      </c>
      <c r="W170" s="338">
        <v>2</v>
      </c>
      <c r="X170" s="343" t="s">
        <v>313</v>
      </c>
      <c r="Y170" s="346">
        <f t="shared" si="18"/>
        <v>-30</v>
      </c>
      <c r="Z170" s="346">
        <f t="shared" si="18"/>
        <v>-30</v>
      </c>
      <c r="AA170" s="340" t="str">
        <f t="shared" si="19"/>
        <v>-</v>
      </c>
      <c r="AB170" s="215">
        <f t="shared" si="20"/>
        <v>1154</v>
      </c>
      <c r="AC170" s="410">
        <v>1154</v>
      </c>
      <c r="AD170" s="342" t="s">
        <v>313</v>
      </c>
      <c r="AE170" s="338">
        <v>1289</v>
      </c>
      <c r="AF170" s="338">
        <v>1289</v>
      </c>
      <c r="AG170" s="343" t="s">
        <v>313</v>
      </c>
      <c r="AH170" s="346">
        <f t="shared" si="21"/>
        <v>-135</v>
      </c>
      <c r="AI170" s="340">
        <f t="shared" si="21"/>
        <v>-135</v>
      </c>
      <c r="AJ170" s="346" t="str">
        <f t="shared" si="21"/>
        <v>-</v>
      </c>
      <c r="AK170" s="352">
        <f t="shared" si="22"/>
        <v>2.2022900763358777</v>
      </c>
      <c r="AL170" s="353">
        <v>2.3267148014440435</v>
      </c>
      <c r="AM170" s="344">
        <f t="shared" si="23"/>
        <v>-0.12442472510816582</v>
      </c>
      <c r="AN170" s="443"/>
    </row>
    <row r="171" spans="1:40" ht="15" customHeight="1">
      <c r="A171" s="214"/>
      <c r="B171" s="214" t="s">
        <v>59</v>
      </c>
      <c r="C171" s="214"/>
      <c r="E171" s="219">
        <f t="shared" si="17"/>
        <v>265</v>
      </c>
      <c r="F171" s="215">
        <f t="shared" si="24"/>
        <v>265</v>
      </c>
      <c r="G171" s="225">
        <v>21</v>
      </c>
      <c r="H171" s="225">
        <v>67</v>
      </c>
      <c r="I171" s="225">
        <v>80</v>
      </c>
      <c r="J171" s="225">
        <v>76</v>
      </c>
      <c r="K171" s="225">
        <v>16</v>
      </c>
      <c r="L171" s="225">
        <v>3</v>
      </c>
      <c r="M171" s="225">
        <v>2</v>
      </c>
      <c r="N171" s="226" t="s">
        <v>313</v>
      </c>
      <c r="O171" s="259">
        <v>256</v>
      </c>
      <c r="P171" s="338">
        <v>256</v>
      </c>
      <c r="Q171" s="338">
        <v>31</v>
      </c>
      <c r="R171" s="338">
        <v>48</v>
      </c>
      <c r="S171" s="338">
        <v>61</v>
      </c>
      <c r="T171" s="338">
        <v>82</v>
      </c>
      <c r="U171" s="338">
        <v>30</v>
      </c>
      <c r="V171" s="338">
        <v>4</v>
      </c>
      <c r="W171" s="343" t="s">
        <v>313</v>
      </c>
      <c r="X171" s="343" t="s">
        <v>313</v>
      </c>
      <c r="Y171" s="340">
        <f t="shared" si="18"/>
        <v>9</v>
      </c>
      <c r="Z171" s="346">
        <f t="shared" si="18"/>
        <v>9</v>
      </c>
      <c r="AA171" s="340" t="str">
        <f t="shared" si="19"/>
        <v>-</v>
      </c>
      <c r="AB171" s="215">
        <f t="shared" si="20"/>
        <v>811</v>
      </c>
      <c r="AC171" s="410">
        <v>811</v>
      </c>
      <c r="AD171" s="342" t="s">
        <v>313</v>
      </c>
      <c r="AE171" s="338">
        <v>812</v>
      </c>
      <c r="AF171" s="338">
        <v>812</v>
      </c>
      <c r="AG171" s="343" t="s">
        <v>313</v>
      </c>
      <c r="AH171" s="340">
        <f t="shared" si="21"/>
        <v>-1</v>
      </c>
      <c r="AI171" s="340">
        <f t="shared" si="21"/>
        <v>-1</v>
      </c>
      <c r="AJ171" s="346" t="str">
        <f t="shared" si="21"/>
        <v>-</v>
      </c>
      <c r="AK171" s="352">
        <f t="shared" si="22"/>
        <v>3.060377358490566</v>
      </c>
      <c r="AL171" s="353">
        <v>3.171875</v>
      </c>
      <c r="AM171" s="344">
        <f t="shared" si="23"/>
        <v>-0.11149764150943398</v>
      </c>
      <c r="AN171" s="443"/>
    </row>
    <row r="172" spans="1:40" ht="15" customHeight="1">
      <c r="A172" s="214"/>
      <c r="B172" s="214" t="s">
        <v>60</v>
      </c>
      <c r="C172" s="214"/>
      <c r="E172" s="219">
        <f t="shared" si="17"/>
        <v>304</v>
      </c>
      <c r="F172" s="215">
        <f t="shared" si="24"/>
        <v>303</v>
      </c>
      <c r="G172" s="225">
        <v>77</v>
      </c>
      <c r="H172" s="225">
        <v>126</v>
      </c>
      <c r="I172" s="225">
        <v>59</v>
      </c>
      <c r="J172" s="225">
        <v>30</v>
      </c>
      <c r="K172" s="225">
        <v>9</v>
      </c>
      <c r="L172" s="225">
        <v>2</v>
      </c>
      <c r="M172" s="225" t="s">
        <v>313</v>
      </c>
      <c r="N172" s="226">
        <v>1</v>
      </c>
      <c r="O172" s="259">
        <v>308</v>
      </c>
      <c r="P172" s="338">
        <v>307</v>
      </c>
      <c r="Q172" s="338">
        <v>73</v>
      </c>
      <c r="R172" s="338">
        <v>126</v>
      </c>
      <c r="S172" s="338">
        <v>57</v>
      </c>
      <c r="T172" s="338">
        <v>36</v>
      </c>
      <c r="U172" s="338">
        <v>10</v>
      </c>
      <c r="V172" s="338">
        <v>5</v>
      </c>
      <c r="W172" s="343" t="s">
        <v>313</v>
      </c>
      <c r="X172" s="338">
        <v>1</v>
      </c>
      <c r="Y172" s="340">
        <f t="shared" si="18"/>
        <v>-4</v>
      </c>
      <c r="Z172" s="346">
        <f t="shared" si="18"/>
        <v>-4</v>
      </c>
      <c r="AA172" s="340">
        <f t="shared" si="19"/>
        <v>0</v>
      </c>
      <c r="AB172" s="215">
        <f t="shared" si="20"/>
        <v>698</v>
      </c>
      <c r="AC172" s="410">
        <v>683</v>
      </c>
      <c r="AD172" s="341">
        <v>15</v>
      </c>
      <c r="AE172" s="338">
        <v>736</v>
      </c>
      <c r="AF172" s="338">
        <v>720</v>
      </c>
      <c r="AG172" s="338">
        <v>16</v>
      </c>
      <c r="AH172" s="340">
        <f t="shared" si="21"/>
        <v>-38</v>
      </c>
      <c r="AI172" s="340">
        <f t="shared" si="21"/>
        <v>-37</v>
      </c>
      <c r="AJ172" s="340">
        <f t="shared" si="21"/>
        <v>-1</v>
      </c>
      <c r="AK172" s="352">
        <f t="shared" si="22"/>
        <v>2.2541254125412542</v>
      </c>
      <c r="AL172" s="353">
        <v>2.3452768729641695</v>
      </c>
      <c r="AM172" s="344">
        <f t="shared" si="23"/>
        <v>-9.1151460422915331E-2</v>
      </c>
      <c r="AN172" s="443"/>
    </row>
    <row r="173" spans="1:40" ht="15" customHeight="1">
      <c r="A173" s="214"/>
      <c r="B173" s="214" t="s">
        <v>61</v>
      </c>
      <c r="C173" s="214"/>
      <c r="E173" s="219">
        <f t="shared" si="17"/>
        <v>94</v>
      </c>
      <c r="F173" s="215">
        <f t="shared" si="24"/>
        <v>94</v>
      </c>
      <c r="G173" s="225">
        <v>35</v>
      </c>
      <c r="H173" s="225">
        <v>33</v>
      </c>
      <c r="I173" s="225">
        <v>7</v>
      </c>
      <c r="J173" s="225">
        <v>12</v>
      </c>
      <c r="K173" s="225">
        <v>5</v>
      </c>
      <c r="L173" s="225">
        <v>2</v>
      </c>
      <c r="M173" s="225" t="s">
        <v>313</v>
      </c>
      <c r="N173" s="226" t="s">
        <v>313</v>
      </c>
      <c r="O173" s="259">
        <v>101</v>
      </c>
      <c r="P173" s="338">
        <v>101</v>
      </c>
      <c r="Q173" s="338">
        <v>32</v>
      </c>
      <c r="R173" s="338">
        <v>32</v>
      </c>
      <c r="S173" s="338">
        <v>14</v>
      </c>
      <c r="T173" s="338">
        <v>11</v>
      </c>
      <c r="U173" s="338">
        <v>8</v>
      </c>
      <c r="V173" s="343">
        <v>2</v>
      </c>
      <c r="W173" s="338">
        <v>2</v>
      </c>
      <c r="X173" s="343" t="s">
        <v>313</v>
      </c>
      <c r="Y173" s="340">
        <f t="shared" si="18"/>
        <v>-7</v>
      </c>
      <c r="Z173" s="346">
        <f t="shared" si="18"/>
        <v>-7</v>
      </c>
      <c r="AA173" s="340" t="str">
        <f t="shared" si="19"/>
        <v>-</v>
      </c>
      <c r="AB173" s="215">
        <f t="shared" si="20"/>
        <v>207</v>
      </c>
      <c r="AC173" s="410">
        <v>207</v>
      </c>
      <c r="AD173" s="342" t="s">
        <v>313</v>
      </c>
      <c r="AE173" s="338">
        <v>252</v>
      </c>
      <c r="AF173" s="338">
        <v>252</v>
      </c>
      <c r="AG173" s="343" t="s">
        <v>313</v>
      </c>
      <c r="AH173" s="340">
        <f t="shared" si="21"/>
        <v>-45</v>
      </c>
      <c r="AI173" s="340">
        <f t="shared" si="21"/>
        <v>-45</v>
      </c>
      <c r="AJ173" s="346" t="str">
        <f t="shared" si="21"/>
        <v>-</v>
      </c>
      <c r="AK173" s="352">
        <f t="shared" si="22"/>
        <v>2.2021276595744679</v>
      </c>
      <c r="AL173" s="353">
        <v>2.495049504950495</v>
      </c>
      <c r="AM173" s="344">
        <f t="shared" si="23"/>
        <v>-0.29292184537602717</v>
      </c>
      <c r="AN173" s="443"/>
    </row>
    <row r="174" spans="1:40" ht="15" customHeight="1">
      <c r="A174" s="214"/>
      <c r="B174" s="214" t="s">
        <v>62</v>
      </c>
      <c r="C174" s="214"/>
      <c r="E174" s="219">
        <f t="shared" si="17"/>
        <v>1115</v>
      </c>
      <c r="F174" s="215">
        <f t="shared" si="24"/>
        <v>1112</v>
      </c>
      <c r="G174" s="225">
        <v>449</v>
      </c>
      <c r="H174" s="225">
        <v>408</v>
      </c>
      <c r="I174" s="225">
        <v>159</v>
      </c>
      <c r="J174" s="225">
        <v>71</v>
      </c>
      <c r="K174" s="225">
        <v>19</v>
      </c>
      <c r="L174" s="225">
        <v>5</v>
      </c>
      <c r="M174" s="225">
        <v>1</v>
      </c>
      <c r="N174" s="226">
        <v>3</v>
      </c>
      <c r="O174" s="259">
        <v>1109</v>
      </c>
      <c r="P174" s="338">
        <v>1105</v>
      </c>
      <c r="Q174" s="338">
        <v>389</v>
      </c>
      <c r="R174" s="338">
        <v>417</v>
      </c>
      <c r="S174" s="338">
        <v>184</v>
      </c>
      <c r="T174" s="338">
        <v>86</v>
      </c>
      <c r="U174" s="338">
        <v>18</v>
      </c>
      <c r="V174" s="338">
        <v>9</v>
      </c>
      <c r="W174" s="338">
        <v>2</v>
      </c>
      <c r="X174" s="338">
        <v>4</v>
      </c>
      <c r="Y174" s="340">
        <f t="shared" si="18"/>
        <v>6</v>
      </c>
      <c r="Z174" s="346">
        <f t="shared" si="18"/>
        <v>7</v>
      </c>
      <c r="AA174" s="340">
        <f t="shared" si="19"/>
        <v>-1</v>
      </c>
      <c r="AB174" s="215">
        <f t="shared" si="20"/>
        <v>2185</v>
      </c>
      <c r="AC174" s="410">
        <v>2158</v>
      </c>
      <c r="AD174" s="341">
        <v>27</v>
      </c>
      <c r="AE174" s="338">
        <v>2308</v>
      </c>
      <c r="AF174" s="338">
        <v>2277</v>
      </c>
      <c r="AG174" s="338">
        <v>31</v>
      </c>
      <c r="AH174" s="340">
        <f t="shared" si="21"/>
        <v>-123</v>
      </c>
      <c r="AI174" s="340">
        <f t="shared" si="21"/>
        <v>-119</v>
      </c>
      <c r="AJ174" s="340">
        <f t="shared" si="21"/>
        <v>-4</v>
      </c>
      <c r="AK174" s="352">
        <f t="shared" si="22"/>
        <v>1.9406474820143884</v>
      </c>
      <c r="AL174" s="353">
        <v>2.0606334841628957</v>
      </c>
      <c r="AM174" s="344">
        <f t="shared" si="23"/>
        <v>-0.1199860021485073</v>
      </c>
      <c r="AN174" s="443"/>
    </row>
    <row r="175" spans="1:40" ht="15" customHeight="1">
      <c r="A175" s="214"/>
      <c r="B175" s="214" t="s">
        <v>63</v>
      </c>
      <c r="C175" s="214"/>
      <c r="E175" s="219">
        <f t="shared" si="17"/>
        <v>285</v>
      </c>
      <c r="F175" s="215">
        <f t="shared" si="24"/>
        <v>272</v>
      </c>
      <c r="G175" s="225">
        <v>70</v>
      </c>
      <c r="H175" s="225">
        <v>108</v>
      </c>
      <c r="I175" s="225">
        <v>56</v>
      </c>
      <c r="J175" s="225">
        <v>25</v>
      </c>
      <c r="K175" s="225">
        <v>10</v>
      </c>
      <c r="L175" s="225">
        <v>2</v>
      </c>
      <c r="M175" s="225">
        <v>1</v>
      </c>
      <c r="N175" s="226">
        <v>13</v>
      </c>
      <c r="O175" s="259">
        <v>301</v>
      </c>
      <c r="P175" s="338">
        <v>290</v>
      </c>
      <c r="Q175" s="338">
        <v>68</v>
      </c>
      <c r="R175" s="338">
        <v>118</v>
      </c>
      <c r="S175" s="338">
        <v>55</v>
      </c>
      <c r="T175" s="338">
        <v>29</v>
      </c>
      <c r="U175" s="338">
        <v>13</v>
      </c>
      <c r="V175" s="338">
        <v>6</v>
      </c>
      <c r="W175" s="338">
        <v>1</v>
      </c>
      <c r="X175" s="338">
        <v>11</v>
      </c>
      <c r="Y175" s="340">
        <f t="shared" si="18"/>
        <v>-16</v>
      </c>
      <c r="Z175" s="346">
        <f t="shared" si="18"/>
        <v>-18</v>
      </c>
      <c r="AA175" s="346">
        <f t="shared" si="19"/>
        <v>2</v>
      </c>
      <c r="AB175" s="215">
        <f t="shared" si="20"/>
        <v>913</v>
      </c>
      <c r="AC175" s="410">
        <v>625</v>
      </c>
      <c r="AD175" s="341">
        <v>288</v>
      </c>
      <c r="AE175" s="338">
        <v>971</v>
      </c>
      <c r="AF175" s="338">
        <v>693</v>
      </c>
      <c r="AG175" s="338">
        <v>278</v>
      </c>
      <c r="AH175" s="340">
        <f t="shared" si="21"/>
        <v>-58</v>
      </c>
      <c r="AI175" s="340">
        <f t="shared" si="21"/>
        <v>-68</v>
      </c>
      <c r="AJ175" s="340">
        <f t="shared" si="21"/>
        <v>10</v>
      </c>
      <c r="AK175" s="352">
        <f t="shared" si="22"/>
        <v>2.2977941176470589</v>
      </c>
      <c r="AL175" s="353">
        <v>2.3896551724137929</v>
      </c>
      <c r="AM175" s="344">
        <f t="shared" si="23"/>
        <v>-9.1861054766734007E-2</v>
      </c>
      <c r="AN175" s="443"/>
    </row>
    <row r="176" spans="1:40" ht="15" customHeight="1">
      <c r="A176" s="214"/>
      <c r="B176" s="214" t="s">
        <v>64</v>
      </c>
      <c r="C176" s="214"/>
      <c r="E176" s="219">
        <f t="shared" si="17"/>
        <v>566</v>
      </c>
      <c r="F176" s="215">
        <f t="shared" si="24"/>
        <v>565</v>
      </c>
      <c r="G176" s="225">
        <v>107</v>
      </c>
      <c r="H176" s="225">
        <v>231</v>
      </c>
      <c r="I176" s="225">
        <v>120</v>
      </c>
      <c r="J176" s="225">
        <v>79</v>
      </c>
      <c r="K176" s="225">
        <v>17</v>
      </c>
      <c r="L176" s="225">
        <v>8</v>
      </c>
      <c r="M176" s="225">
        <v>3</v>
      </c>
      <c r="N176" s="226">
        <v>1</v>
      </c>
      <c r="O176" s="259">
        <v>496</v>
      </c>
      <c r="P176" s="338">
        <v>495</v>
      </c>
      <c r="Q176" s="338">
        <v>82</v>
      </c>
      <c r="R176" s="338">
        <v>192</v>
      </c>
      <c r="S176" s="338">
        <v>107</v>
      </c>
      <c r="T176" s="338">
        <v>80</v>
      </c>
      <c r="U176" s="338">
        <v>27</v>
      </c>
      <c r="V176" s="338">
        <v>5</v>
      </c>
      <c r="W176" s="338">
        <v>2</v>
      </c>
      <c r="X176" s="338">
        <v>1</v>
      </c>
      <c r="Y176" s="340">
        <f t="shared" si="18"/>
        <v>70</v>
      </c>
      <c r="Z176" s="346">
        <f t="shared" si="18"/>
        <v>70</v>
      </c>
      <c r="AA176" s="346">
        <f t="shared" si="19"/>
        <v>0</v>
      </c>
      <c r="AB176" s="215">
        <f t="shared" si="20"/>
        <v>1419</v>
      </c>
      <c r="AC176" s="410">
        <v>1402</v>
      </c>
      <c r="AD176" s="341">
        <v>17</v>
      </c>
      <c r="AE176" s="338">
        <v>1302</v>
      </c>
      <c r="AF176" s="338">
        <v>1286</v>
      </c>
      <c r="AG176" s="338">
        <v>16</v>
      </c>
      <c r="AH176" s="340">
        <f t="shared" si="21"/>
        <v>117</v>
      </c>
      <c r="AI176" s="340">
        <f t="shared" si="21"/>
        <v>116</v>
      </c>
      <c r="AJ176" s="340">
        <f t="shared" si="21"/>
        <v>1</v>
      </c>
      <c r="AK176" s="352">
        <f t="shared" si="22"/>
        <v>2.48141592920354</v>
      </c>
      <c r="AL176" s="353">
        <v>2.5979797979797978</v>
      </c>
      <c r="AM176" s="344">
        <f t="shared" si="23"/>
        <v>-0.1165638687762578</v>
      </c>
      <c r="AN176" s="443"/>
    </row>
    <row r="177" spans="1:40" ht="15" customHeight="1">
      <c r="A177" s="214"/>
      <c r="B177" s="214" t="s">
        <v>65</v>
      </c>
      <c r="C177" s="214"/>
      <c r="E177" s="219">
        <f t="shared" si="17"/>
        <v>2569</v>
      </c>
      <c r="F177" s="215">
        <f t="shared" si="24"/>
        <v>2554</v>
      </c>
      <c r="G177" s="225">
        <v>898</v>
      </c>
      <c r="H177" s="225">
        <v>910</v>
      </c>
      <c r="I177" s="225">
        <v>435</v>
      </c>
      <c r="J177" s="225">
        <v>234</v>
      </c>
      <c r="K177" s="225">
        <v>60</v>
      </c>
      <c r="L177" s="225">
        <v>11</v>
      </c>
      <c r="M177" s="225">
        <v>6</v>
      </c>
      <c r="N177" s="226">
        <v>15</v>
      </c>
      <c r="O177" s="259">
        <v>2572</v>
      </c>
      <c r="P177" s="338">
        <v>2561</v>
      </c>
      <c r="Q177" s="338">
        <v>794</v>
      </c>
      <c r="R177" s="338">
        <v>906</v>
      </c>
      <c r="S177" s="338">
        <v>482</v>
      </c>
      <c r="T177" s="338">
        <v>280</v>
      </c>
      <c r="U177" s="338">
        <v>80</v>
      </c>
      <c r="V177" s="338">
        <v>13</v>
      </c>
      <c r="W177" s="338">
        <v>6</v>
      </c>
      <c r="X177" s="338">
        <v>11</v>
      </c>
      <c r="Y177" s="340">
        <f t="shared" si="18"/>
        <v>-3</v>
      </c>
      <c r="Z177" s="346">
        <f t="shared" si="18"/>
        <v>-7</v>
      </c>
      <c r="AA177" s="346">
        <f t="shared" si="19"/>
        <v>4</v>
      </c>
      <c r="AB177" s="215">
        <f t="shared" si="20"/>
        <v>5811</v>
      </c>
      <c r="AC177" s="410">
        <v>5368</v>
      </c>
      <c r="AD177" s="341">
        <v>443</v>
      </c>
      <c r="AE177" s="338">
        <v>6096</v>
      </c>
      <c r="AF177" s="338">
        <v>5693</v>
      </c>
      <c r="AG177" s="338">
        <v>403</v>
      </c>
      <c r="AH177" s="340">
        <f t="shared" si="21"/>
        <v>-285</v>
      </c>
      <c r="AI177" s="340">
        <f t="shared" si="21"/>
        <v>-325</v>
      </c>
      <c r="AJ177" s="340">
        <f t="shared" si="21"/>
        <v>40</v>
      </c>
      <c r="AK177" s="352">
        <f t="shared" si="22"/>
        <v>2.1018010963194986</v>
      </c>
      <c r="AL177" s="353">
        <v>2.2229597813354158</v>
      </c>
      <c r="AM177" s="344">
        <f t="shared" si="23"/>
        <v>-0.1211586850159172</v>
      </c>
      <c r="AN177" s="443"/>
    </row>
    <row r="178" spans="1:40" ht="15" customHeight="1">
      <c r="A178" s="214"/>
      <c r="B178" s="214"/>
      <c r="C178" s="214" t="s">
        <v>4</v>
      </c>
      <c r="E178" s="219">
        <f t="shared" si="17"/>
        <v>1007</v>
      </c>
      <c r="F178" s="215">
        <f t="shared" si="24"/>
        <v>998</v>
      </c>
      <c r="G178" s="225">
        <v>387</v>
      </c>
      <c r="H178" s="225">
        <v>335</v>
      </c>
      <c r="I178" s="225">
        <v>161</v>
      </c>
      <c r="J178" s="225">
        <v>87</v>
      </c>
      <c r="K178" s="225">
        <v>20</v>
      </c>
      <c r="L178" s="225">
        <v>6</v>
      </c>
      <c r="M178" s="225">
        <v>2</v>
      </c>
      <c r="N178" s="226">
        <v>9</v>
      </c>
      <c r="O178" s="259">
        <v>978</v>
      </c>
      <c r="P178" s="338">
        <v>974</v>
      </c>
      <c r="Q178" s="338">
        <v>324</v>
      </c>
      <c r="R178" s="338">
        <v>333</v>
      </c>
      <c r="S178" s="338">
        <v>172</v>
      </c>
      <c r="T178" s="338">
        <v>103</v>
      </c>
      <c r="U178" s="338">
        <v>31</v>
      </c>
      <c r="V178" s="338">
        <v>6</v>
      </c>
      <c r="W178" s="338">
        <v>5</v>
      </c>
      <c r="X178" s="338">
        <v>4</v>
      </c>
      <c r="Y178" s="346">
        <f t="shared" si="18"/>
        <v>29</v>
      </c>
      <c r="Z178" s="346">
        <f t="shared" si="18"/>
        <v>24</v>
      </c>
      <c r="AA178" s="346">
        <f t="shared" si="19"/>
        <v>5</v>
      </c>
      <c r="AB178" s="215">
        <f t="shared" si="20"/>
        <v>2231</v>
      </c>
      <c r="AC178" s="410">
        <v>2038</v>
      </c>
      <c r="AD178" s="341">
        <v>193</v>
      </c>
      <c r="AE178" s="338">
        <v>2297</v>
      </c>
      <c r="AF178" s="338">
        <v>2145</v>
      </c>
      <c r="AG178" s="338">
        <v>152</v>
      </c>
      <c r="AH178" s="346">
        <f t="shared" si="21"/>
        <v>-66</v>
      </c>
      <c r="AI178" s="340">
        <f t="shared" si="21"/>
        <v>-107</v>
      </c>
      <c r="AJ178" s="340">
        <f t="shared" si="21"/>
        <v>41</v>
      </c>
      <c r="AK178" s="352">
        <f t="shared" si="22"/>
        <v>2.0420841683366735</v>
      </c>
      <c r="AL178" s="353">
        <v>2.2022587268993838</v>
      </c>
      <c r="AM178" s="344">
        <f t="shared" si="23"/>
        <v>-0.16017455856271035</v>
      </c>
      <c r="AN178" s="443"/>
    </row>
    <row r="179" spans="1:40" ht="15" customHeight="1">
      <c r="A179" s="214"/>
      <c r="B179" s="214"/>
      <c r="C179" s="214" t="s">
        <v>5</v>
      </c>
      <c r="E179" s="219">
        <f t="shared" si="17"/>
        <v>1048</v>
      </c>
      <c r="F179" s="215">
        <f t="shared" si="24"/>
        <v>1045</v>
      </c>
      <c r="G179" s="225">
        <v>381</v>
      </c>
      <c r="H179" s="225">
        <v>371</v>
      </c>
      <c r="I179" s="225">
        <v>174</v>
      </c>
      <c r="J179" s="225">
        <v>92</v>
      </c>
      <c r="K179" s="225">
        <v>20</v>
      </c>
      <c r="L179" s="225">
        <v>3</v>
      </c>
      <c r="M179" s="225">
        <v>4</v>
      </c>
      <c r="N179" s="226">
        <v>3</v>
      </c>
      <c r="O179" s="259">
        <v>1084</v>
      </c>
      <c r="P179" s="338">
        <v>1080</v>
      </c>
      <c r="Q179" s="338">
        <v>365</v>
      </c>
      <c r="R179" s="338">
        <v>378</v>
      </c>
      <c r="S179" s="338">
        <v>194</v>
      </c>
      <c r="T179" s="338">
        <v>105</v>
      </c>
      <c r="U179" s="338">
        <v>33</v>
      </c>
      <c r="V179" s="338">
        <v>5</v>
      </c>
      <c r="W179" s="343" t="s">
        <v>313</v>
      </c>
      <c r="X179" s="338">
        <v>4</v>
      </c>
      <c r="Y179" s="346">
        <f t="shared" si="18"/>
        <v>-36</v>
      </c>
      <c r="Z179" s="346">
        <f t="shared" si="18"/>
        <v>-35</v>
      </c>
      <c r="AA179" s="346">
        <f t="shared" si="19"/>
        <v>-1</v>
      </c>
      <c r="AB179" s="215">
        <f t="shared" si="20"/>
        <v>2190</v>
      </c>
      <c r="AC179" s="410">
        <v>2160</v>
      </c>
      <c r="AD179" s="341">
        <v>30</v>
      </c>
      <c r="AE179" s="338">
        <v>2356</v>
      </c>
      <c r="AF179" s="338">
        <v>2318</v>
      </c>
      <c r="AG179" s="338">
        <v>38</v>
      </c>
      <c r="AH179" s="346">
        <f t="shared" si="21"/>
        <v>-166</v>
      </c>
      <c r="AI179" s="340">
        <f t="shared" si="21"/>
        <v>-158</v>
      </c>
      <c r="AJ179" s="340">
        <f t="shared" si="21"/>
        <v>-8</v>
      </c>
      <c r="AK179" s="352">
        <f t="shared" si="22"/>
        <v>2.0669856459330145</v>
      </c>
      <c r="AL179" s="353">
        <v>2.1462962962962964</v>
      </c>
      <c r="AM179" s="344">
        <f t="shared" si="23"/>
        <v>-7.9310650363281887E-2</v>
      </c>
      <c r="AN179" s="443"/>
    </row>
    <row r="180" spans="1:40" ht="15" customHeight="1">
      <c r="A180" s="214"/>
      <c r="B180" s="214"/>
      <c r="C180" s="214" t="s">
        <v>6</v>
      </c>
      <c r="E180" s="219">
        <f t="shared" si="17"/>
        <v>514</v>
      </c>
      <c r="F180" s="215">
        <f t="shared" si="24"/>
        <v>511</v>
      </c>
      <c r="G180" s="225">
        <v>130</v>
      </c>
      <c r="H180" s="225">
        <v>204</v>
      </c>
      <c r="I180" s="225">
        <v>100</v>
      </c>
      <c r="J180" s="225">
        <v>55</v>
      </c>
      <c r="K180" s="225">
        <v>20</v>
      </c>
      <c r="L180" s="225">
        <v>2</v>
      </c>
      <c r="M180" s="225" t="s">
        <v>313</v>
      </c>
      <c r="N180" s="226">
        <v>3</v>
      </c>
      <c r="O180" s="259">
        <v>510</v>
      </c>
      <c r="P180" s="338">
        <v>507</v>
      </c>
      <c r="Q180" s="338">
        <v>105</v>
      </c>
      <c r="R180" s="338">
        <v>195</v>
      </c>
      <c r="S180" s="338">
        <v>116</v>
      </c>
      <c r="T180" s="338">
        <v>72</v>
      </c>
      <c r="U180" s="338">
        <v>16</v>
      </c>
      <c r="V180" s="338">
        <v>2</v>
      </c>
      <c r="W180" s="338">
        <v>1</v>
      </c>
      <c r="X180" s="338">
        <v>3</v>
      </c>
      <c r="Y180" s="346">
        <f t="shared" si="18"/>
        <v>4</v>
      </c>
      <c r="Z180" s="346">
        <f t="shared" si="18"/>
        <v>4</v>
      </c>
      <c r="AA180" s="346">
        <f t="shared" si="19"/>
        <v>0</v>
      </c>
      <c r="AB180" s="215">
        <f t="shared" si="20"/>
        <v>1390</v>
      </c>
      <c r="AC180" s="410">
        <v>1170</v>
      </c>
      <c r="AD180" s="341">
        <v>220</v>
      </c>
      <c r="AE180" s="338">
        <v>1443</v>
      </c>
      <c r="AF180" s="338">
        <v>1230</v>
      </c>
      <c r="AG180" s="338">
        <v>213</v>
      </c>
      <c r="AH180" s="346">
        <f t="shared" si="21"/>
        <v>-53</v>
      </c>
      <c r="AI180" s="340">
        <f t="shared" si="21"/>
        <v>-60</v>
      </c>
      <c r="AJ180" s="340">
        <f t="shared" si="21"/>
        <v>7</v>
      </c>
      <c r="AK180" s="352">
        <f t="shared" si="22"/>
        <v>2.2896281800391391</v>
      </c>
      <c r="AL180" s="353">
        <v>2.4260355029585798</v>
      </c>
      <c r="AM180" s="344">
        <f t="shared" si="23"/>
        <v>-0.13640732291944069</v>
      </c>
      <c r="AN180" s="443"/>
    </row>
    <row r="181" spans="1:40" ht="15" customHeight="1">
      <c r="A181" s="214"/>
      <c r="B181" s="214"/>
      <c r="C181" s="214" t="s">
        <v>10</v>
      </c>
      <c r="E181" s="219" t="str">
        <f t="shared" si="17"/>
        <v>-</v>
      </c>
      <c r="F181" s="215" t="str">
        <f t="shared" si="24"/>
        <v>-</v>
      </c>
      <c r="G181" s="225" t="s">
        <v>313</v>
      </c>
      <c r="H181" s="225" t="s">
        <v>313</v>
      </c>
      <c r="I181" s="225" t="s">
        <v>313</v>
      </c>
      <c r="J181" s="225" t="s">
        <v>313</v>
      </c>
      <c r="K181" s="225" t="s">
        <v>313</v>
      </c>
      <c r="L181" s="225" t="s">
        <v>313</v>
      </c>
      <c r="M181" s="225" t="s">
        <v>313</v>
      </c>
      <c r="N181" s="226" t="s">
        <v>313</v>
      </c>
      <c r="O181" s="262" t="s">
        <v>313</v>
      </c>
      <c r="P181" s="343" t="s">
        <v>313</v>
      </c>
      <c r="Q181" s="343" t="s">
        <v>313</v>
      </c>
      <c r="R181" s="343" t="s">
        <v>313</v>
      </c>
      <c r="S181" s="343" t="s">
        <v>313</v>
      </c>
      <c r="T181" s="343" t="s">
        <v>313</v>
      </c>
      <c r="U181" s="343" t="s">
        <v>313</v>
      </c>
      <c r="V181" s="343" t="s">
        <v>313</v>
      </c>
      <c r="W181" s="343" t="s">
        <v>313</v>
      </c>
      <c r="X181" s="343" t="s">
        <v>313</v>
      </c>
      <c r="Y181" s="346" t="str">
        <f t="shared" si="18"/>
        <v>-</v>
      </c>
      <c r="Z181" s="346" t="str">
        <f t="shared" si="18"/>
        <v>-</v>
      </c>
      <c r="AA181" s="340" t="str">
        <f t="shared" si="19"/>
        <v>-</v>
      </c>
      <c r="AB181" s="347" t="str">
        <f t="shared" si="20"/>
        <v>-</v>
      </c>
      <c r="AC181" s="342" t="s">
        <v>313</v>
      </c>
      <c r="AD181" s="342" t="s">
        <v>313</v>
      </c>
      <c r="AE181" s="348" t="s">
        <v>313</v>
      </c>
      <c r="AF181" s="348" t="s">
        <v>313</v>
      </c>
      <c r="AG181" s="343" t="s">
        <v>313</v>
      </c>
      <c r="AH181" s="346" t="str">
        <f t="shared" si="21"/>
        <v>-</v>
      </c>
      <c r="AI181" s="346" t="str">
        <f t="shared" si="21"/>
        <v>-</v>
      </c>
      <c r="AJ181" s="340" t="str">
        <f t="shared" si="21"/>
        <v>-</v>
      </c>
      <c r="AK181" s="349" t="str">
        <f t="shared" si="22"/>
        <v>-</v>
      </c>
      <c r="AL181" s="350" t="s">
        <v>313</v>
      </c>
      <c r="AM181" s="351" t="str">
        <f t="shared" si="23"/>
        <v>-</v>
      </c>
      <c r="AN181" s="443"/>
    </row>
    <row r="182" spans="1:40" ht="15" customHeight="1">
      <c r="A182" s="214"/>
      <c r="B182" s="214"/>
      <c r="C182" s="214" t="s">
        <v>11</v>
      </c>
      <c r="E182" s="219" t="str">
        <f t="shared" si="17"/>
        <v>-</v>
      </c>
      <c r="F182" s="215" t="str">
        <f t="shared" si="24"/>
        <v>-</v>
      </c>
      <c r="G182" s="225" t="s">
        <v>313</v>
      </c>
      <c r="H182" s="225" t="s">
        <v>313</v>
      </c>
      <c r="I182" s="225" t="s">
        <v>313</v>
      </c>
      <c r="J182" s="225" t="s">
        <v>313</v>
      </c>
      <c r="K182" s="225" t="s">
        <v>313</v>
      </c>
      <c r="L182" s="225" t="s">
        <v>313</v>
      </c>
      <c r="M182" s="225" t="s">
        <v>313</v>
      </c>
      <c r="N182" s="226" t="s">
        <v>313</v>
      </c>
      <c r="O182" s="262" t="s">
        <v>313</v>
      </c>
      <c r="P182" s="343" t="s">
        <v>313</v>
      </c>
      <c r="Q182" s="343" t="s">
        <v>313</v>
      </c>
      <c r="R182" s="343" t="s">
        <v>313</v>
      </c>
      <c r="S182" s="343" t="s">
        <v>313</v>
      </c>
      <c r="T182" s="343" t="s">
        <v>313</v>
      </c>
      <c r="U182" s="343" t="s">
        <v>313</v>
      </c>
      <c r="V182" s="343" t="s">
        <v>313</v>
      </c>
      <c r="W182" s="343" t="s">
        <v>313</v>
      </c>
      <c r="X182" s="343" t="s">
        <v>313</v>
      </c>
      <c r="Y182" s="346" t="str">
        <f t="shared" si="18"/>
        <v>-</v>
      </c>
      <c r="Z182" s="340" t="str">
        <f t="shared" si="18"/>
        <v>-</v>
      </c>
      <c r="AA182" s="340" t="str">
        <f t="shared" si="19"/>
        <v>-</v>
      </c>
      <c r="AB182" s="347" t="str">
        <f t="shared" si="20"/>
        <v>-</v>
      </c>
      <c r="AC182" s="342" t="s">
        <v>313</v>
      </c>
      <c r="AD182" s="342" t="s">
        <v>313</v>
      </c>
      <c r="AE182" s="348" t="s">
        <v>313</v>
      </c>
      <c r="AF182" s="343" t="s">
        <v>313</v>
      </c>
      <c r="AG182" s="343" t="s">
        <v>313</v>
      </c>
      <c r="AH182" s="346" t="str">
        <f t="shared" si="21"/>
        <v>-</v>
      </c>
      <c r="AI182" s="340" t="str">
        <f t="shared" si="21"/>
        <v>-</v>
      </c>
      <c r="AJ182" s="340" t="str">
        <f t="shared" si="21"/>
        <v>-</v>
      </c>
      <c r="AK182" s="349" t="str">
        <f t="shared" si="22"/>
        <v>-</v>
      </c>
      <c r="AL182" s="354" t="s">
        <v>313</v>
      </c>
      <c r="AM182" s="351" t="str">
        <f t="shared" si="23"/>
        <v>-</v>
      </c>
      <c r="AN182" s="443"/>
    </row>
    <row r="183" spans="1:40" ht="15" customHeight="1">
      <c r="A183" s="214"/>
      <c r="B183" s="214" t="s">
        <v>66</v>
      </c>
      <c r="C183" s="214"/>
      <c r="D183" s="214" t="s">
        <v>591</v>
      </c>
      <c r="E183" s="219">
        <f t="shared" si="17"/>
        <v>4</v>
      </c>
      <c r="F183" s="215">
        <f t="shared" si="24"/>
        <v>4</v>
      </c>
      <c r="G183" s="225">
        <v>4</v>
      </c>
      <c r="H183" s="225" t="s">
        <v>313</v>
      </c>
      <c r="I183" s="225" t="s">
        <v>313</v>
      </c>
      <c r="J183" s="225" t="s">
        <v>313</v>
      </c>
      <c r="K183" s="225" t="s">
        <v>313</v>
      </c>
      <c r="L183" s="225" t="s">
        <v>313</v>
      </c>
      <c r="M183" s="225" t="s">
        <v>313</v>
      </c>
      <c r="N183" s="226" t="s">
        <v>313</v>
      </c>
      <c r="O183" s="262" t="s">
        <v>337</v>
      </c>
      <c r="P183" s="343" t="s">
        <v>337</v>
      </c>
      <c r="Q183" s="343" t="s">
        <v>337</v>
      </c>
      <c r="R183" s="343" t="s">
        <v>337</v>
      </c>
      <c r="S183" s="343" t="s">
        <v>337</v>
      </c>
      <c r="T183" s="343" t="s">
        <v>337</v>
      </c>
      <c r="U183" s="343" t="s">
        <v>337</v>
      </c>
      <c r="V183" s="343" t="s">
        <v>337</v>
      </c>
      <c r="W183" s="343" t="s">
        <v>337</v>
      </c>
      <c r="X183" s="343" t="s">
        <v>337</v>
      </c>
      <c r="Y183" s="340" t="str">
        <f t="shared" si="18"/>
        <v>x</v>
      </c>
      <c r="Z183" s="340" t="str">
        <f t="shared" si="18"/>
        <v>x</v>
      </c>
      <c r="AA183" s="340" t="str">
        <f t="shared" si="19"/>
        <v>x</v>
      </c>
      <c r="AB183" s="215">
        <f t="shared" si="20"/>
        <v>4</v>
      </c>
      <c r="AC183" s="358">
        <v>4</v>
      </c>
      <c r="AD183" s="357">
        <v>0</v>
      </c>
      <c r="AE183" s="343" t="s">
        <v>337</v>
      </c>
      <c r="AF183" s="343" t="s">
        <v>337</v>
      </c>
      <c r="AG183" s="343" t="s">
        <v>337</v>
      </c>
      <c r="AH183" s="340" t="str">
        <f t="shared" si="21"/>
        <v>x</v>
      </c>
      <c r="AI183" s="340" t="str">
        <f t="shared" si="21"/>
        <v>x</v>
      </c>
      <c r="AJ183" s="340" t="str">
        <f t="shared" si="21"/>
        <v>x</v>
      </c>
      <c r="AK183" s="344">
        <f t="shared" si="22"/>
        <v>1</v>
      </c>
      <c r="AL183" s="354" t="s">
        <v>337</v>
      </c>
      <c r="AM183" s="344" t="str">
        <f t="shared" si="23"/>
        <v>x</v>
      </c>
      <c r="AN183" s="443" t="s">
        <v>591</v>
      </c>
    </row>
    <row r="184" spans="1:40" ht="15" customHeight="1">
      <c r="A184" s="214" t="s">
        <v>67</v>
      </c>
      <c r="B184" s="214"/>
      <c r="C184" s="214"/>
      <c r="E184" s="269"/>
      <c r="F184" s="218"/>
      <c r="G184" s="216"/>
      <c r="H184" s="216"/>
      <c r="I184" s="216"/>
      <c r="J184" s="216"/>
      <c r="K184" s="216"/>
      <c r="L184" s="216"/>
      <c r="M184" s="216"/>
      <c r="N184" s="216"/>
      <c r="O184" s="259"/>
      <c r="P184" s="338"/>
      <c r="Q184" s="338"/>
      <c r="R184" s="338"/>
      <c r="S184" s="338"/>
      <c r="T184" s="338"/>
      <c r="U184" s="338"/>
      <c r="V184" s="338"/>
      <c r="W184" s="338"/>
      <c r="X184" s="338"/>
      <c r="Y184" s="355"/>
      <c r="Z184" s="355"/>
      <c r="AA184" s="355"/>
      <c r="AB184" s="218"/>
      <c r="AC184" s="216"/>
      <c r="AD184" s="216"/>
      <c r="AE184" s="338"/>
      <c r="AF184" s="338"/>
      <c r="AG184" s="338"/>
      <c r="AH184" s="340"/>
      <c r="AI184" s="355"/>
      <c r="AJ184" s="355"/>
      <c r="AK184" s="356"/>
      <c r="AL184" s="345"/>
      <c r="AM184" s="356"/>
      <c r="AN184" s="443"/>
    </row>
    <row r="185" spans="1:40" ht="15" customHeight="1">
      <c r="A185" s="214">
        <v>1</v>
      </c>
      <c r="B185" s="561" t="s">
        <v>68</v>
      </c>
      <c r="C185" s="562"/>
      <c r="D185" s="222"/>
      <c r="E185" s="219">
        <f>SUM(F185,N185)</f>
        <v>2481</v>
      </c>
      <c r="F185" s="215">
        <f t="shared" ref="F185:F198" si="25">SUM(G185:M185)</f>
        <v>2475</v>
      </c>
      <c r="G185" s="215">
        <f>SUM(G70)</f>
        <v>1425</v>
      </c>
      <c r="H185" s="215">
        <f t="shared" ref="H185:N185" si="26">SUM(H70)</f>
        <v>664</v>
      </c>
      <c r="I185" s="215">
        <f t="shared" si="26"/>
        <v>245</v>
      </c>
      <c r="J185" s="215">
        <f t="shared" si="26"/>
        <v>99</v>
      </c>
      <c r="K185" s="215">
        <f t="shared" si="26"/>
        <v>31</v>
      </c>
      <c r="L185" s="215">
        <f t="shared" si="26"/>
        <v>11</v>
      </c>
      <c r="M185" s="215">
        <f t="shared" si="26"/>
        <v>0</v>
      </c>
      <c r="N185" s="215">
        <f t="shared" si="26"/>
        <v>6</v>
      </c>
      <c r="O185" s="262">
        <v>2570</v>
      </c>
      <c r="P185" s="343">
        <v>2565</v>
      </c>
      <c r="Q185" s="343">
        <v>1369</v>
      </c>
      <c r="R185" s="343">
        <v>756</v>
      </c>
      <c r="S185" s="343">
        <v>276</v>
      </c>
      <c r="T185" s="343">
        <v>114</v>
      </c>
      <c r="U185" s="343">
        <v>39</v>
      </c>
      <c r="V185" s="343">
        <v>5</v>
      </c>
      <c r="W185" s="343">
        <v>6</v>
      </c>
      <c r="X185" s="343">
        <v>5</v>
      </c>
      <c r="Y185" s="340">
        <f t="shared" ref="Y185:Z200" si="27">+E185-O185</f>
        <v>-89</v>
      </c>
      <c r="Z185" s="340">
        <f t="shared" si="27"/>
        <v>-90</v>
      </c>
      <c r="AA185" s="340">
        <f t="shared" ref="AA185:AA202" si="28">N185-X185</f>
        <v>1</v>
      </c>
      <c r="AB185" s="215">
        <f t="shared" ref="AB185:AB202" si="29">SUM(AC185:AD185)</f>
        <v>4418</v>
      </c>
      <c r="AC185" s="215">
        <f t="shared" ref="AC185:AD185" si="30">SUM(AC70)</f>
        <v>4105</v>
      </c>
      <c r="AD185" s="215">
        <f t="shared" si="30"/>
        <v>313</v>
      </c>
      <c r="AE185" s="343">
        <v>4662</v>
      </c>
      <c r="AF185" s="343">
        <v>4434</v>
      </c>
      <c r="AG185" s="343">
        <v>228</v>
      </c>
      <c r="AH185" s="340">
        <f t="shared" ref="AH185:AJ200" si="31">+AB185-AE185</f>
        <v>-244</v>
      </c>
      <c r="AI185" s="355">
        <f t="shared" si="31"/>
        <v>-329</v>
      </c>
      <c r="AJ185" s="355">
        <f t="shared" si="31"/>
        <v>85</v>
      </c>
      <c r="AK185" s="344">
        <f t="shared" ref="AK185:AK202" si="32">+AC185/F185</f>
        <v>1.6585858585858586</v>
      </c>
      <c r="AL185" s="345">
        <v>1.7286549707602339</v>
      </c>
      <c r="AM185" s="344">
        <f t="shared" ref="AM185:AM202" si="33">+AK185-AL185</f>
        <v>-7.0069112174375281E-2</v>
      </c>
      <c r="AN185" s="443"/>
    </row>
    <row r="186" spans="1:40" ht="15" customHeight="1">
      <c r="A186" s="214">
        <v>2</v>
      </c>
      <c r="B186" s="561" t="s">
        <v>323</v>
      </c>
      <c r="C186" s="562"/>
      <c r="D186" s="209" t="s">
        <v>592</v>
      </c>
      <c r="E186" s="219">
        <f t="shared" ref="E186:E202" si="34">SUM(F186,N186)</f>
        <v>2309</v>
      </c>
      <c r="F186" s="215">
        <f>SUM(G186:M186)</f>
        <v>2305</v>
      </c>
      <c r="G186" s="215">
        <f>SUM(G41,G66,G98,G99,G102,G100,G101,G183)</f>
        <v>1214</v>
      </c>
      <c r="H186" s="215">
        <f>SUM(H41,H66,H98,H99,H102,H100,H101,H183)</f>
        <v>704</v>
      </c>
      <c r="I186" s="215">
        <f t="shared" ref="I186:N186" si="35">SUM(I41,I66,I98,I99,I102,I100,I101,I183)</f>
        <v>240</v>
      </c>
      <c r="J186" s="215">
        <f t="shared" si="35"/>
        <v>114</v>
      </c>
      <c r="K186" s="215">
        <f t="shared" si="35"/>
        <v>27</v>
      </c>
      <c r="L186" s="215">
        <f t="shared" si="35"/>
        <v>6</v>
      </c>
      <c r="M186" s="215">
        <f t="shared" si="35"/>
        <v>0</v>
      </c>
      <c r="N186" s="215">
        <f t="shared" si="35"/>
        <v>4</v>
      </c>
      <c r="O186" s="262">
        <v>2329</v>
      </c>
      <c r="P186" s="343">
        <v>2322</v>
      </c>
      <c r="Q186" s="343">
        <v>1113</v>
      </c>
      <c r="R186" s="343">
        <v>739</v>
      </c>
      <c r="S186" s="343">
        <v>280</v>
      </c>
      <c r="T186" s="343">
        <v>130</v>
      </c>
      <c r="U186" s="343">
        <v>49</v>
      </c>
      <c r="V186" s="343">
        <v>8</v>
      </c>
      <c r="W186" s="343">
        <v>3</v>
      </c>
      <c r="X186" s="343">
        <v>7</v>
      </c>
      <c r="Y186" s="340">
        <f t="shared" si="27"/>
        <v>-20</v>
      </c>
      <c r="Z186" s="340">
        <f t="shared" si="27"/>
        <v>-17</v>
      </c>
      <c r="AA186" s="340">
        <f t="shared" si="28"/>
        <v>-3</v>
      </c>
      <c r="AB186" s="215">
        <f t="shared" si="29"/>
        <v>4004</v>
      </c>
      <c r="AC186" s="215">
        <f>SUM(AC41,AC66,AC98,AC99,AC102,AC100,AC101,AC183)</f>
        <v>3969</v>
      </c>
      <c r="AD186" s="215">
        <f>SUM(AD41,AD66,AD98,AD99,AD102,AD100,AD101,AD183)</f>
        <v>35</v>
      </c>
      <c r="AE186" s="343">
        <v>4313</v>
      </c>
      <c r="AF186" s="343">
        <v>4265</v>
      </c>
      <c r="AG186" s="343">
        <v>48</v>
      </c>
      <c r="AH186" s="340">
        <f t="shared" si="31"/>
        <v>-309</v>
      </c>
      <c r="AI186" s="355">
        <f t="shared" si="31"/>
        <v>-296</v>
      </c>
      <c r="AJ186" s="355">
        <f t="shared" si="31"/>
        <v>-13</v>
      </c>
      <c r="AK186" s="344">
        <f t="shared" si="32"/>
        <v>1.7219088937093276</v>
      </c>
      <c r="AL186" s="345">
        <v>1.8367786391042205</v>
      </c>
      <c r="AM186" s="344">
        <f t="shared" si="33"/>
        <v>-0.11486974539489281</v>
      </c>
      <c r="AN186" s="443" t="s">
        <v>592</v>
      </c>
    </row>
    <row r="187" spans="1:40" ht="15" customHeight="1">
      <c r="A187" s="214">
        <v>3</v>
      </c>
      <c r="B187" s="561" t="s">
        <v>69</v>
      </c>
      <c r="C187" s="562"/>
      <c r="D187" s="222"/>
      <c r="E187" s="219">
        <f t="shared" si="34"/>
        <v>2385</v>
      </c>
      <c r="F187" s="215">
        <f t="shared" si="25"/>
        <v>2383</v>
      </c>
      <c r="G187" s="215">
        <f>SUM(G91)</f>
        <v>1356</v>
      </c>
      <c r="H187" s="215">
        <f>SUM(H91)</f>
        <v>628</v>
      </c>
      <c r="I187" s="215">
        <f t="shared" ref="I187:N187" si="36">SUM(I91)</f>
        <v>243</v>
      </c>
      <c r="J187" s="215">
        <f t="shared" si="36"/>
        <v>113</v>
      </c>
      <c r="K187" s="215">
        <f t="shared" si="36"/>
        <v>33</v>
      </c>
      <c r="L187" s="215">
        <f t="shared" si="36"/>
        <v>7</v>
      </c>
      <c r="M187" s="215">
        <f t="shared" si="36"/>
        <v>3</v>
      </c>
      <c r="N187" s="215">
        <f t="shared" si="36"/>
        <v>2</v>
      </c>
      <c r="O187" s="262">
        <v>2424</v>
      </c>
      <c r="P187" s="343">
        <v>2423</v>
      </c>
      <c r="Q187" s="343">
        <v>1302</v>
      </c>
      <c r="R187" s="343">
        <v>674</v>
      </c>
      <c r="S187" s="343">
        <v>259</v>
      </c>
      <c r="T187" s="343">
        <v>132</v>
      </c>
      <c r="U187" s="343">
        <v>45</v>
      </c>
      <c r="V187" s="343">
        <v>5</v>
      </c>
      <c r="W187" s="343">
        <v>6</v>
      </c>
      <c r="X187" s="343">
        <v>1</v>
      </c>
      <c r="Y187" s="340">
        <f t="shared" si="27"/>
        <v>-39</v>
      </c>
      <c r="Z187" s="340">
        <f t="shared" si="27"/>
        <v>-40</v>
      </c>
      <c r="AA187" s="340">
        <f t="shared" si="28"/>
        <v>1</v>
      </c>
      <c r="AB187" s="215">
        <f>SUM(AC187:AD187)</f>
        <v>4097</v>
      </c>
      <c r="AC187" s="215">
        <f>SUM(AC91)</f>
        <v>4022</v>
      </c>
      <c r="AD187" s="215">
        <f t="shared" ref="AD187" si="37">SUM(AD91)</f>
        <v>75</v>
      </c>
      <c r="AE187" s="343">
        <v>4333</v>
      </c>
      <c r="AF187" s="343">
        <v>4255</v>
      </c>
      <c r="AG187" s="343">
        <v>78</v>
      </c>
      <c r="AH187" s="340">
        <f t="shared" si="31"/>
        <v>-236</v>
      </c>
      <c r="AI187" s="355">
        <f t="shared" si="31"/>
        <v>-233</v>
      </c>
      <c r="AJ187" s="355">
        <f t="shared" si="31"/>
        <v>-3</v>
      </c>
      <c r="AK187" s="344">
        <f t="shared" si="32"/>
        <v>1.687788501888376</v>
      </c>
      <c r="AL187" s="345">
        <v>1.756087494841106</v>
      </c>
      <c r="AM187" s="344">
        <f t="shared" si="33"/>
        <v>-6.8298992952730009E-2</v>
      </c>
      <c r="AN187" s="443"/>
    </row>
    <row r="188" spans="1:40" ht="15" customHeight="1">
      <c r="A188" s="214">
        <v>4</v>
      </c>
      <c r="B188" s="561" t="s">
        <v>70</v>
      </c>
      <c r="C188" s="562"/>
      <c r="D188" s="222"/>
      <c r="E188" s="219">
        <f t="shared" si="34"/>
        <v>2416</v>
      </c>
      <c r="F188" s="215">
        <f t="shared" si="25"/>
        <v>2410</v>
      </c>
      <c r="G188" s="215">
        <f>SUM(G103)</f>
        <v>1119</v>
      </c>
      <c r="H188" s="215">
        <f t="shared" ref="H188:N188" si="38">SUM(H103)</f>
        <v>751</v>
      </c>
      <c r="I188" s="215">
        <f t="shared" si="38"/>
        <v>296</v>
      </c>
      <c r="J188" s="215">
        <f t="shared" si="38"/>
        <v>180</v>
      </c>
      <c r="K188" s="215">
        <f t="shared" si="38"/>
        <v>53</v>
      </c>
      <c r="L188" s="215">
        <f t="shared" si="38"/>
        <v>8</v>
      </c>
      <c r="M188" s="215">
        <f t="shared" si="38"/>
        <v>3</v>
      </c>
      <c r="N188" s="215">
        <f t="shared" si="38"/>
        <v>6</v>
      </c>
      <c r="O188" s="262">
        <v>2497</v>
      </c>
      <c r="P188" s="343">
        <v>2491</v>
      </c>
      <c r="Q188" s="343">
        <v>1070</v>
      </c>
      <c r="R188" s="343">
        <v>794</v>
      </c>
      <c r="S188" s="343">
        <v>350</v>
      </c>
      <c r="T188" s="343">
        <v>194</v>
      </c>
      <c r="U188" s="343">
        <v>70</v>
      </c>
      <c r="V188" s="343">
        <v>12</v>
      </c>
      <c r="W188" s="343">
        <v>1</v>
      </c>
      <c r="X188" s="343">
        <v>6</v>
      </c>
      <c r="Y188" s="340">
        <f t="shared" si="27"/>
        <v>-81</v>
      </c>
      <c r="Z188" s="340">
        <f t="shared" si="27"/>
        <v>-81</v>
      </c>
      <c r="AA188" s="340">
        <f t="shared" si="28"/>
        <v>0</v>
      </c>
      <c r="AB188" s="215">
        <f t="shared" si="29"/>
        <v>4699</v>
      </c>
      <c r="AC188" s="215">
        <f t="shared" ref="AC188:AD188" si="39">SUM(AC103)</f>
        <v>4564</v>
      </c>
      <c r="AD188" s="215">
        <f t="shared" si="39"/>
        <v>135</v>
      </c>
      <c r="AE188" s="343">
        <v>5021</v>
      </c>
      <c r="AF188" s="343">
        <v>4914</v>
      </c>
      <c r="AG188" s="343">
        <v>107</v>
      </c>
      <c r="AH188" s="340">
        <f t="shared" si="31"/>
        <v>-322</v>
      </c>
      <c r="AI188" s="355">
        <f t="shared" si="31"/>
        <v>-350</v>
      </c>
      <c r="AJ188" s="355">
        <f t="shared" si="31"/>
        <v>28</v>
      </c>
      <c r="AK188" s="344">
        <f t="shared" si="32"/>
        <v>1.8937759336099584</v>
      </c>
      <c r="AL188" s="345">
        <v>1.9727017262143718</v>
      </c>
      <c r="AM188" s="344">
        <f t="shared" si="33"/>
        <v>-7.8925792604413347E-2</v>
      </c>
      <c r="AN188" s="443"/>
    </row>
    <row r="189" spans="1:40" ht="15" customHeight="1">
      <c r="A189" s="214">
        <v>5</v>
      </c>
      <c r="B189" s="561" t="s">
        <v>71</v>
      </c>
      <c r="C189" s="562"/>
      <c r="D189" s="222"/>
      <c r="E189" s="219">
        <f t="shared" si="34"/>
        <v>2429</v>
      </c>
      <c r="F189" s="215">
        <f t="shared" si="25"/>
        <v>2426</v>
      </c>
      <c r="G189" s="215">
        <f>SUM(G109,G85,G88)</f>
        <v>883</v>
      </c>
      <c r="H189" s="215">
        <f t="shared" ref="H189:N189" si="40">SUM(H109,H85,H88)</f>
        <v>895</v>
      </c>
      <c r="I189" s="215">
        <f t="shared" si="40"/>
        <v>367</v>
      </c>
      <c r="J189" s="215">
        <f t="shared" si="40"/>
        <v>211</v>
      </c>
      <c r="K189" s="215">
        <f t="shared" si="40"/>
        <v>58</v>
      </c>
      <c r="L189" s="215">
        <f t="shared" si="40"/>
        <v>11</v>
      </c>
      <c r="M189" s="215">
        <f t="shared" si="40"/>
        <v>1</v>
      </c>
      <c r="N189" s="215">
        <f t="shared" si="40"/>
        <v>3</v>
      </c>
      <c r="O189" s="262">
        <v>2652</v>
      </c>
      <c r="P189" s="343">
        <v>2644</v>
      </c>
      <c r="Q189" s="343">
        <v>927</v>
      </c>
      <c r="R189" s="343">
        <v>942</v>
      </c>
      <c r="S189" s="343">
        <v>413</v>
      </c>
      <c r="T189" s="343">
        <v>263</v>
      </c>
      <c r="U189" s="343">
        <v>76</v>
      </c>
      <c r="V189" s="343">
        <v>17</v>
      </c>
      <c r="W189" s="343">
        <v>6</v>
      </c>
      <c r="X189" s="343">
        <v>8</v>
      </c>
      <c r="Y189" s="340">
        <f t="shared" si="27"/>
        <v>-223</v>
      </c>
      <c r="Z189" s="340">
        <f t="shared" si="27"/>
        <v>-218</v>
      </c>
      <c r="AA189" s="340">
        <f t="shared" si="28"/>
        <v>-5</v>
      </c>
      <c r="AB189" s="215">
        <f t="shared" si="29"/>
        <v>5023</v>
      </c>
      <c r="AC189" s="215">
        <f t="shared" ref="AC189" si="41">SUM(AC109,AC85,AC88)</f>
        <v>4981</v>
      </c>
      <c r="AD189" s="215">
        <f>SUM(AD109,AD85,AD88)</f>
        <v>42</v>
      </c>
      <c r="AE189" s="343">
        <v>5670</v>
      </c>
      <c r="AF189" s="343">
        <v>5628</v>
      </c>
      <c r="AG189" s="343">
        <v>42</v>
      </c>
      <c r="AH189" s="340">
        <f t="shared" si="31"/>
        <v>-647</v>
      </c>
      <c r="AI189" s="355">
        <f t="shared" si="31"/>
        <v>-647</v>
      </c>
      <c r="AJ189" s="355">
        <f t="shared" si="31"/>
        <v>0</v>
      </c>
      <c r="AK189" s="344">
        <f t="shared" si="32"/>
        <v>2.0531739488870571</v>
      </c>
      <c r="AL189" s="345">
        <v>2.1285930408472011</v>
      </c>
      <c r="AM189" s="344">
        <f t="shared" si="33"/>
        <v>-7.5419091960144069E-2</v>
      </c>
      <c r="AN189" s="443"/>
    </row>
    <row r="190" spans="1:40" ht="15" customHeight="1">
      <c r="A190" s="214">
        <v>6</v>
      </c>
      <c r="B190" s="561" t="s">
        <v>72</v>
      </c>
      <c r="C190" s="562"/>
      <c r="D190" s="222"/>
      <c r="E190" s="219">
        <f t="shared" si="34"/>
        <v>4246</v>
      </c>
      <c r="F190" s="215">
        <f t="shared" si="25"/>
        <v>4242</v>
      </c>
      <c r="G190" s="215">
        <f>SUM(G79,G97,G76)</f>
        <v>2225</v>
      </c>
      <c r="H190" s="215">
        <f t="shared" ref="H190:N190" si="42">SUM(H79,H97,H76)</f>
        <v>1142</v>
      </c>
      <c r="I190" s="215">
        <f t="shared" si="42"/>
        <v>513</v>
      </c>
      <c r="J190" s="215">
        <f t="shared" si="42"/>
        <v>265</v>
      </c>
      <c r="K190" s="215">
        <f t="shared" si="42"/>
        <v>78</v>
      </c>
      <c r="L190" s="215">
        <f t="shared" si="42"/>
        <v>15</v>
      </c>
      <c r="M190" s="215">
        <f t="shared" si="42"/>
        <v>4</v>
      </c>
      <c r="N190" s="215">
        <f t="shared" si="42"/>
        <v>4</v>
      </c>
      <c r="O190" s="262">
        <v>4320</v>
      </c>
      <c r="P190" s="343">
        <v>4308</v>
      </c>
      <c r="Q190" s="343">
        <v>2105</v>
      </c>
      <c r="R190" s="343">
        <v>1195</v>
      </c>
      <c r="S190" s="343">
        <v>551</v>
      </c>
      <c r="T190" s="343">
        <v>330</v>
      </c>
      <c r="U190" s="343">
        <v>100</v>
      </c>
      <c r="V190" s="343">
        <v>24</v>
      </c>
      <c r="W190" s="343">
        <v>3</v>
      </c>
      <c r="X190" s="343">
        <v>12</v>
      </c>
      <c r="Y190" s="340">
        <f t="shared" si="27"/>
        <v>-74</v>
      </c>
      <c r="Z190" s="340">
        <f t="shared" si="27"/>
        <v>-66</v>
      </c>
      <c r="AA190" s="340">
        <f t="shared" si="28"/>
        <v>-8</v>
      </c>
      <c r="AB190" s="215">
        <f t="shared" si="29"/>
        <v>7720</v>
      </c>
      <c r="AC190" s="215">
        <f t="shared" ref="AC190:AD190" si="43">SUM(AC79,AC97,AC76)</f>
        <v>7616</v>
      </c>
      <c r="AD190" s="215">
        <f t="shared" si="43"/>
        <v>104</v>
      </c>
      <c r="AE190" s="343">
        <v>8315</v>
      </c>
      <c r="AF190" s="343">
        <v>8134</v>
      </c>
      <c r="AG190" s="343">
        <v>181</v>
      </c>
      <c r="AH190" s="340">
        <f t="shared" si="31"/>
        <v>-595</v>
      </c>
      <c r="AI190" s="355">
        <f t="shared" si="31"/>
        <v>-518</v>
      </c>
      <c r="AJ190" s="355">
        <f t="shared" si="31"/>
        <v>-77</v>
      </c>
      <c r="AK190" s="344">
        <f t="shared" si="32"/>
        <v>1.7953795379537953</v>
      </c>
      <c r="AL190" s="345">
        <v>1.8881151346332405</v>
      </c>
      <c r="AM190" s="344">
        <f t="shared" si="33"/>
        <v>-9.2735596679445198E-2</v>
      </c>
      <c r="AN190" s="443"/>
    </row>
    <row r="191" spans="1:40" ht="15" customHeight="1">
      <c r="A191" s="214">
        <v>7</v>
      </c>
      <c r="B191" s="561" t="s">
        <v>73</v>
      </c>
      <c r="C191" s="562"/>
      <c r="D191" s="222"/>
      <c r="E191" s="219">
        <f t="shared" si="34"/>
        <v>2384</v>
      </c>
      <c r="F191" s="215">
        <f t="shared" si="25"/>
        <v>2361</v>
      </c>
      <c r="G191" s="215">
        <f>SUM(G30)</f>
        <v>868</v>
      </c>
      <c r="H191" s="215">
        <f t="shared" ref="H191:N191" si="44">SUM(H30)</f>
        <v>869</v>
      </c>
      <c r="I191" s="215">
        <f t="shared" si="44"/>
        <v>366</v>
      </c>
      <c r="J191" s="215">
        <f t="shared" si="44"/>
        <v>195</v>
      </c>
      <c r="K191" s="215">
        <f t="shared" si="44"/>
        <v>42</v>
      </c>
      <c r="L191" s="215">
        <f t="shared" si="44"/>
        <v>15</v>
      </c>
      <c r="M191" s="215">
        <f t="shared" si="44"/>
        <v>6</v>
      </c>
      <c r="N191" s="215">
        <f t="shared" si="44"/>
        <v>23</v>
      </c>
      <c r="O191" s="262">
        <v>2700</v>
      </c>
      <c r="P191" s="343">
        <v>2676</v>
      </c>
      <c r="Q191" s="343">
        <v>917</v>
      </c>
      <c r="R191" s="343">
        <v>976</v>
      </c>
      <c r="S191" s="343">
        <v>443</v>
      </c>
      <c r="T191" s="343">
        <v>257</v>
      </c>
      <c r="U191" s="343">
        <v>56</v>
      </c>
      <c r="V191" s="343">
        <v>22</v>
      </c>
      <c r="W191" s="343">
        <v>5</v>
      </c>
      <c r="X191" s="343">
        <v>24</v>
      </c>
      <c r="Y191" s="340">
        <f t="shared" si="27"/>
        <v>-316</v>
      </c>
      <c r="Z191" s="340">
        <f t="shared" si="27"/>
        <v>-315</v>
      </c>
      <c r="AA191" s="340">
        <f t="shared" si="28"/>
        <v>-1</v>
      </c>
      <c r="AB191" s="215">
        <f t="shared" si="29"/>
        <v>5330</v>
      </c>
      <c r="AC191" s="215">
        <f t="shared" ref="AC191:AD191" si="45">SUM(AC30)</f>
        <v>4826</v>
      </c>
      <c r="AD191" s="215">
        <f t="shared" si="45"/>
        <v>504</v>
      </c>
      <c r="AE191" s="343">
        <v>6310</v>
      </c>
      <c r="AF191" s="343">
        <v>5673</v>
      </c>
      <c r="AG191" s="343">
        <v>637</v>
      </c>
      <c r="AH191" s="340">
        <f t="shared" si="31"/>
        <v>-980</v>
      </c>
      <c r="AI191" s="355">
        <f t="shared" si="31"/>
        <v>-847</v>
      </c>
      <c r="AJ191" s="355">
        <f t="shared" si="31"/>
        <v>-133</v>
      </c>
      <c r="AK191" s="344">
        <f t="shared" si="32"/>
        <v>2.0440491317238458</v>
      </c>
      <c r="AL191" s="345">
        <v>2.1199551569506725</v>
      </c>
      <c r="AM191" s="344">
        <f t="shared" si="33"/>
        <v>-7.5906025226826657E-2</v>
      </c>
      <c r="AN191" s="443"/>
    </row>
    <row r="192" spans="1:40" ht="15" customHeight="1">
      <c r="A192" s="214">
        <v>8</v>
      </c>
      <c r="B192" s="561" t="s">
        <v>74</v>
      </c>
      <c r="C192" s="562"/>
      <c r="D192" s="222"/>
      <c r="E192" s="219">
        <f t="shared" si="34"/>
        <v>1077</v>
      </c>
      <c r="F192" s="215">
        <f t="shared" si="25"/>
        <v>1076</v>
      </c>
      <c r="G192" s="215">
        <f>SUM(G49,G48,G50)</f>
        <v>438</v>
      </c>
      <c r="H192" s="215">
        <f t="shared" ref="H192:N192" si="46">SUM(H49,H48,H50)</f>
        <v>365</v>
      </c>
      <c r="I192" s="215">
        <f t="shared" si="46"/>
        <v>164</v>
      </c>
      <c r="J192" s="215">
        <f t="shared" si="46"/>
        <v>71</v>
      </c>
      <c r="K192" s="215">
        <f t="shared" si="46"/>
        <v>31</v>
      </c>
      <c r="L192" s="215">
        <f t="shared" si="46"/>
        <v>3</v>
      </c>
      <c r="M192" s="215">
        <f t="shared" si="46"/>
        <v>4</v>
      </c>
      <c r="N192" s="215">
        <f t="shared" si="46"/>
        <v>1</v>
      </c>
      <c r="O192" s="262">
        <v>1226</v>
      </c>
      <c r="P192" s="343">
        <v>1224</v>
      </c>
      <c r="Q192" s="343">
        <v>454</v>
      </c>
      <c r="R192" s="343">
        <v>425</v>
      </c>
      <c r="S192" s="343">
        <v>207</v>
      </c>
      <c r="T192" s="343">
        <v>81</v>
      </c>
      <c r="U192" s="343">
        <v>39</v>
      </c>
      <c r="V192" s="343">
        <v>11</v>
      </c>
      <c r="W192" s="343">
        <v>7</v>
      </c>
      <c r="X192" s="343">
        <v>2</v>
      </c>
      <c r="Y192" s="340">
        <f t="shared" si="27"/>
        <v>-149</v>
      </c>
      <c r="Z192" s="340">
        <f t="shared" si="27"/>
        <v>-148</v>
      </c>
      <c r="AA192" s="340">
        <f t="shared" si="28"/>
        <v>-1</v>
      </c>
      <c r="AB192" s="215">
        <f t="shared" si="29"/>
        <v>2148</v>
      </c>
      <c r="AC192" s="215">
        <f t="shared" ref="AC192:AD192" si="47">SUM(AC49,AC48,AC50)</f>
        <v>2146</v>
      </c>
      <c r="AD192" s="215">
        <f t="shared" si="47"/>
        <v>2</v>
      </c>
      <c r="AE192" s="343">
        <v>2571</v>
      </c>
      <c r="AF192" s="343">
        <v>2561</v>
      </c>
      <c r="AG192" s="343">
        <v>10</v>
      </c>
      <c r="AH192" s="340">
        <f t="shared" si="31"/>
        <v>-423</v>
      </c>
      <c r="AI192" s="355">
        <f t="shared" si="31"/>
        <v>-415</v>
      </c>
      <c r="AJ192" s="355">
        <f t="shared" si="31"/>
        <v>-8</v>
      </c>
      <c r="AK192" s="344">
        <f t="shared" si="32"/>
        <v>1.9944237918215613</v>
      </c>
      <c r="AL192" s="345">
        <v>2.0923202614379086</v>
      </c>
      <c r="AM192" s="344">
        <f t="shared" si="33"/>
        <v>-9.7896469616347348E-2</v>
      </c>
      <c r="AN192" s="443"/>
    </row>
    <row r="193" spans="1:40" ht="15" customHeight="1">
      <c r="A193" s="214">
        <v>9</v>
      </c>
      <c r="B193" s="561" t="s">
        <v>75</v>
      </c>
      <c r="C193" s="562"/>
      <c r="D193" s="222"/>
      <c r="E193" s="219">
        <f t="shared" si="34"/>
        <v>1621</v>
      </c>
      <c r="F193" s="215">
        <f t="shared" si="25"/>
        <v>1620</v>
      </c>
      <c r="G193" s="215">
        <f>SUM(G45,G47,G46)</f>
        <v>622</v>
      </c>
      <c r="H193" s="215">
        <f t="shared" ref="H193:N193" si="48">SUM(H45,H47,H46)</f>
        <v>582</v>
      </c>
      <c r="I193" s="215">
        <f t="shared" si="48"/>
        <v>259</v>
      </c>
      <c r="J193" s="215">
        <f t="shared" si="48"/>
        <v>104</v>
      </c>
      <c r="K193" s="215">
        <f t="shared" si="48"/>
        <v>37</v>
      </c>
      <c r="L193" s="215">
        <f t="shared" si="48"/>
        <v>12</v>
      </c>
      <c r="M193" s="215">
        <f t="shared" si="48"/>
        <v>4</v>
      </c>
      <c r="N193" s="215">
        <f t="shared" si="48"/>
        <v>1</v>
      </c>
      <c r="O193" s="262">
        <v>1777</v>
      </c>
      <c r="P193" s="343">
        <v>1775</v>
      </c>
      <c r="Q193" s="343">
        <v>632</v>
      </c>
      <c r="R193" s="343">
        <v>638</v>
      </c>
      <c r="S193" s="343">
        <v>301</v>
      </c>
      <c r="T193" s="343">
        <v>142</v>
      </c>
      <c r="U193" s="343">
        <v>45</v>
      </c>
      <c r="V193" s="343">
        <v>9</v>
      </c>
      <c r="W193" s="343">
        <v>8</v>
      </c>
      <c r="X193" s="343">
        <v>2</v>
      </c>
      <c r="Y193" s="340">
        <f t="shared" si="27"/>
        <v>-156</v>
      </c>
      <c r="Z193" s="340">
        <f t="shared" si="27"/>
        <v>-155</v>
      </c>
      <c r="AA193" s="340">
        <f t="shared" si="28"/>
        <v>-1</v>
      </c>
      <c r="AB193" s="215">
        <f t="shared" si="29"/>
        <v>3285</v>
      </c>
      <c r="AC193" s="215">
        <f t="shared" ref="AC193:AD193" si="49">SUM(AC45,AC47,AC46)</f>
        <v>3268</v>
      </c>
      <c r="AD193" s="215">
        <f t="shared" si="49"/>
        <v>17</v>
      </c>
      <c r="AE193" s="343">
        <v>3737</v>
      </c>
      <c r="AF193" s="343">
        <v>3718</v>
      </c>
      <c r="AG193" s="343">
        <v>19</v>
      </c>
      <c r="AH193" s="340">
        <f t="shared" si="31"/>
        <v>-452</v>
      </c>
      <c r="AI193" s="355">
        <f t="shared" si="31"/>
        <v>-450</v>
      </c>
      <c r="AJ193" s="355">
        <f t="shared" si="31"/>
        <v>-2</v>
      </c>
      <c r="AK193" s="344">
        <f t="shared" si="32"/>
        <v>2.0172839506172839</v>
      </c>
      <c r="AL193" s="345">
        <v>2.0946478873239438</v>
      </c>
      <c r="AM193" s="344">
        <f t="shared" si="33"/>
        <v>-7.7363936706659864E-2</v>
      </c>
      <c r="AN193" s="443"/>
    </row>
    <row r="194" spans="1:40" ht="15" customHeight="1">
      <c r="A194" s="214">
        <v>10</v>
      </c>
      <c r="B194" s="561" t="s">
        <v>76</v>
      </c>
      <c r="C194" s="562"/>
      <c r="D194" s="222"/>
      <c r="E194" s="219">
        <f t="shared" si="34"/>
        <v>2043</v>
      </c>
      <c r="F194" s="215">
        <f t="shared" si="25"/>
        <v>2036</v>
      </c>
      <c r="G194" s="215">
        <f>SUM(G116,G115,G117,G118,G112,G140)</f>
        <v>909</v>
      </c>
      <c r="H194" s="215">
        <f t="shared" ref="H194:N194" si="50">SUM(H116,H115,H117,H118,H112,H140)</f>
        <v>689</v>
      </c>
      <c r="I194" s="215">
        <f t="shared" si="50"/>
        <v>256</v>
      </c>
      <c r="J194" s="215">
        <f t="shared" si="50"/>
        <v>140</v>
      </c>
      <c r="K194" s="215">
        <f t="shared" si="50"/>
        <v>37</v>
      </c>
      <c r="L194" s="215">
        <f t="shared" si="50"/>
        <v>3</v>
      </c>
      <c r="M194" s="215">
        <f t="shared" si="50"/>
        <v>2</v>
      </c>
      <c r="N194" s="215">
        <f t="shared" si="50"/>
        <v>7</v>
      </c>
      <c r="O194" s="262">
        <v>2073</v>
      </c>
      <c r="P194" s="343">
        <v>2069</v>
      </c>
      <c r="Q194" s="343">
        <v>883</v>
      </c>
      <c r="R194" s="343">
        <v>681</v>
      </c>
      <c r="S194" s="343">
        <v>299</v>
      </c>
      <c r="T194" s="343">
        <v>159</v>
      </c>
      <c r="U194" s="343">
        <v>39</v>
      </c>
      <c r="V194" s="343">
        <v>8</v>
      </c>
      <c r="W194" s="343">
        <v>0</v>
      </c>
      <c r="X194" s="343">
        <v>4</v>
      </c>
      <c r="Y194" s="340">
        <f t="shared" si="27"/>
        <v>-30</v>
      </c>
      <c r="Z194" s="340">
        <f t="shared" si="27"/>
        <v>-33</v>
      </c>
      <c r="AA194" s="340">
        <f t="shared" si="28"/>
        <v>3</v>
      </c>
      <c r="AB194" s="215">
        <f t="shared" si="29"/>
        <v>3996</v>
      </c>
      <c r="AC194" s="215">
        <f t="shared" ref="AC194:AD194" si="51">SUM(AC116,AC115,AC117,AC118,AC112,AC140)</f>
        <v>3832</v>
      </c>
      <c r="AD194" s="215">
        <f t="shared" si="51"/>
        <v>164</v>
      </c>
      <c r="AE194" s="343">
        <v>4117</v>
      </c>
      <c r="AF194" s="343">
        <v>4021</v>
      </c>
      <c r="AG194" s="343">
        <v>96</v>
      </c>
      <c r="AH194" s="340">
        <f t="shared" si="31"/>
        <v>-121</v>
      </c>
      <c r="AI194" s="355">
        <f t="shared" si="31"/>
        <v>-189</v>
      </c>
      <c r="AJ194" s="355">
        <f t="shared" si="31"/>
        <v>68</v>
      </c>
      <c r="AK194" s="344">
        <f t="shared" si="32"/>
        <v>1.882121807465619</v>
      </c>
      <c r="AL194" s="345">
        <v>1.9434509424842918</v>
      </c>
      <c r="AM194" s="344">
        <f t="shared" si="33"/>
        <v>-6.1329135018672876E-2</v>
      </c>
      <c r="AN194" s="443"/>
    </row>
    <row r="195" spans="1:40" ht="15" customHeight="1">
      <c r="A195" s="214">
        <v>11</v>
      </c>
      <c r="B195" s="561" t="s">
        <v>77</v>
      </c>
      <c r="C195" s="562"/>
      <c r="D195" s="222"/>
      <c r="E195" s="219">
        <f t="shared" si="34"/>
        <v>2980</v>
      </c>
      <c r="F195" s="215">
        <f t="shared" si="25"/>
        <v>2971</v>
      </c>
      <c r="G195" s="215">
        <f>SUM(G141,G135,G143,G142)</f>
        <v>1290</v>
      </c>
      <c r="H195" s="215">
        <f t="shared" ref="H195:N195" si="52">SUM(H141,H135,H143,H142)</f>
        <v>1012</v>
      </c>
      <c r="I195" s="215">
        <f t="shared" si="52"/>
        <v>392</v>
      </c>
      <c r="J195" s="215">
        <f t="shared" si="52"/>
        <v>193</v>
      </c>
      <c r="K195" s="215">
        <f t="shared" si="52"/>
        <v>61</v>
      </c>
      <c r="L195" s="215">
        <f t="shared" si="52"/>
        <v>14</v>
      </c>
      <c r="M195" s="215">
        <f t="shared" si="52"/>
        <v>9</v>
      </c>
      <c r="N195" s="215">
        <f t="shared" si="52"/>
        <v>9</v>
      </c>
      <c r="O195" s="262">
        <v>3100</v>
      </c>
      <c r="P195" s="343">
        <v>3093</v>
      </c>
      <c r="Q195" s="343">
        <v>1241</v>
      </c>
      <c r="R195" s="343">
        <v>1052</v>
      </c>
      <c r="S195" s="343">
        <v>468</v>
      </c>
      <c r="T195" s="343">
        <v>238</v>
      </c>
      <c r="U195" s="343">
        <v>70</v>
      </c>
      <c r="V195" s="343">
        <v>17</v>
      </c>
      <c r="W195" s="343">
        <v>7</v>
      </c>
      <c r="X195" s="343">
        <v>7</v>
      </c>
      <c r="Y195" s="340">
        <f t="shared" si="27"/>
        <v>-120</v>
      </c>
      <c r="Z195" s="340">
        <f t="shared" si="27"/>
        <v>-122</v>
      </c>
      <c r="AA195" s="340">
        <f t="shared" si="28"/>
        <v>2</v>
      </c>
      <c r="AB195" s="215">
        <f t="shared" si="29"/>
        <v>6130</v>
      </c>
      <c r="AC195" s="215">
        <f t="shared" ref="AC195:AD195" si="53">SUM(AC141,AC135,AC143,AC142)</f>
        <v>5715</v>
      </c>
      <c r="AD195" s="215">
        <f t="shared" si="53"/>
        <v>415</v>
      </c>
      <c r="AE195" s="343">
        <v>6472</v>
      </c>
      <c r="AF195" s="343">
        <v>6203</v>
      </c>
      <c r="AG195" s="343">
        <v>269</v>
      </c>
      <c r="AH195" s="340">
        <f t="shared" si="31"/>
        <v>-342</v>
      </c>
      <c r="AI195" s="355">
        <f t="shared" si="31"/>
        <v>-488</v>
      </c>
      <c r="AJ195" s="355">
        <f t="shared" si="31"/>
        <v>146</v>
      </c>
      <c r="AK195" s="344">
        <f t="shared" si="32"/>
        <v>1.9235947492426793</v>
      </c>
      <c r="AL195" s="345">
        <v>2.005496281926932</v>
      </c>
      <c r="AM195" s="344">
        <f t="shared" si="33"/>
        <v>-8.1901532684252709E-2</v>
      </c>
      <c r="AN195" s="443"/>
    </row>
    <row r="196" spans="1:40" ht="15" customHeight="1">
      <c r="A196" s="214">
        <v>12</v>
      </c>
      <c r="B196" s="561" t="s">
        <v>78</v>
      </c>
      <c r="C196" s="562"/>
      <c r="D196" s="222"/>
      <c r="E196" s="219">
        <f t="shared" si="34"/>
        <v>3340</v>
      </c>
      <c r="F196" s="215">
        <f t="shared" si="25"/>
        <v>3312</v>
      </c>
      <c r="G196" s="215">
        <f>SUM(G121,G132,G127)</f>
        <v>1174</v>
      </c>
      <c r="H196" s="215">
        <f t="shared" ref="H196:N196" si="54">SUM(H121,H132,H127)</f>
        <v>1252</v>
      </c>
      <c r="I196" s="215">
        <f t="shared" si="54"/>
        <v>520</v>
      </c>
      <c r="J196" s="215">
        <f t="shared" si="54"/>
        <v>272</v>
      </c>
      <c r="K196" s="215">
        <f t="shared" si="54"/>
        <v>70</v>
      </c>
      <c r="L196" s="215">
        <f t="shared" si="54"/>
        <v>17</v>
      </c>
      <c r="M196" s="215">
        <f t="shared" si="54"/>
        <v>7</v>
      </c>
      <c r="N196" s="215">
        <f t="shared" si="54"/>
        <v>28</v>
      </c>
      <c r="O196" s="262">
        <v>3687</v>
      </c>
      <c r="P196" s="343">
        <v>3682</v>
      </c>
      <c r="Q196" s="343">
        <v>1194</v>
      </c>
      <c r="R196" s="343">
        <v>1397</v>
      </c>
      <c r="S196" s="343">
        <v>641</v>
      </c>
      <c r="T196" s="343">
        <v>325</v>
      </c>
      <c r="U196" s="343">
        <v>99</v>
      </c>
      <c r="V196" s="343">
        <v>19</v>
      </c>
      <c r="W196" s="343">
        <v>7</v>
      </c>
      <c r="X196" s="343">
        <v>5</v>
      </c>
      <c r="Y196" s="340">
        <f t="shared" si="27"/>
        <v>-347</v>
      </c>
      <c r="Z196" s="340">
        <f t="shared" si="27"/>
        <v>-370</v>
      </c>
      <c r="AA196" s="340">
        <f t="shared" si="28"/>
        <v>23</v>
      </c>
      <c r="AB196" s="215">
        <f t="shared" si="29"/>
        <v>7050</v>
      </c>
      <c r="AC196" s="215">
        <f t="shared" ref="AC196:AD196" si="55">SUM(AC121,AC132,AC127)</f>
        <v>6830</v>
      </c>
      <c r="AD196" s="215">
        <f t="shared" si="55"/>
        <v>220</v>
      </c>
      <c r="AE196" s="343">
        <v>8076</v>
      </c>
      <c r="AF196" s="343">
        <v>7870</v>
      </c>
      <c r="AG196" s="343">
        <v>206</v>
      </c>
      <c r="AH196" s="340">
        <f t="shared" si="31"/>
        <v>-1026</v>
      </c>
      <c r="AI196" s="355">
        <f t="shared" si="31"/>
        <v>-1040</v>
      </c>
      <c r="AJ196" s="355">
        <f t="shared" si="31"/>
        <v>14</v>
      </c>
      <c r="AK196" s="344">
        <f t="shared" si="32"/>
        <v>2.0621980676328504</v>
      </c>
      <c r="AL196" s="345">
        <v>2.1374253123302553</v>
      </c>
      <c r="AM196" s="344">
        <f t="shared" si="33"/>
        <v>-7.5227244697404938E-2</v>
      </c>
      <c r="AN196" s="443"/>
    </row>
    <row r="197" spans="1:40" ht="15" customHeight="1">
      <c r="A197" s="214">
        <v>13</v>
      </c>
      <c r="B197" s="561" t="s">
        <v>79</v>
      </c>
      <c r="C197" s="562"/>
      <c r="D197" s="222"/>
      <c r="E197" s="219">
        <f t="shared" si="34"/>
        <v>2999</v>
      </c>
      <c r="F197" s="215">
        <f t="shared" si="25"/>
        <v>2991</v>
      </c>
      <c r="G197" s="215">
        <f>SUM(G36,G25)</f>
        <v>831</v>
      </c>
      <c r="H197" s="215">
        <f t="shared" ref="H197:N197" si="56">SUM(H36,H25)</f>
        <v>1208</v>
      </c>
      <c r="I197" s="215">
        <f t="shared" si="56"/>
        <v>530</v>
      </c>
      <c r="J197" s="215">
        <f t="shared" si="56"/>
        <v>287</v>
      </c>
      <c r="K197" s="215">
        <f t="shared" si="56"/>
        <v>98</v>
      </c>
      <c r="L197" s="215">
        <f t="shared" si="56"/>
        <v>26</v>
      </c>
      <c r="M197" s="215">
        <f t="shared" si="56"/>
        <v>11</v>
      </c>
      <c r="N197" s="215">
        <f t="shared" si="56"/>
        <v>8</v>
      </c>
      <c r="O197" s="262">
        <v>3171</v>
      </c>
      <c r="P197" s="343">
        <v>3162</v>
      </c>
      <c r="Q197" s="343">
        <v>768</v>
      </c>
      <c r="R197" s="343">
        <v>1242</v>
      </c>
      <c r="S197" s="343">
        <v>617</v>
      </c>
      <c r="T197" s="343">
        <v>374</v>
      </c>
      <c r="U197" s="343">
        <v>113</v>
      </c>
      <c r="V197" s="343">
        <v>40</v>
      </c>
      <c r="W197" s="343">
        <v>8</v>
      </c>
      <c r="X197" s="343">
        <v>9</v>
      </c>
      <c r="Y197" s="340">
        <f t="shared" si="27"/>
        <v>-172</v>
      </c>
      <c r="Z197" s="340">
        <f t="shared" si="27"/>
        <v>-171</v>
      </c>
      <c r="AA197" s="340">
        <f t="shared" si="28"/>
        <v>-1</v>
      </c>
      <c r="AB197" s="215">
        <f t="shared" si="29"/>
        <v>7032</v>
      </c>
      <c r="AC197" s="215">
        <f t="shared" ref="AC197:AD197" si="57">SUM(AC36,AC25)</f>
        <v>6710</v>
      </c>
      <c r="AD197" s="215">
        <f t="shared" si="57"/>
        <v>322</v>
      </c>
      <c r="AE197" s="343">
        <v>7817</v>
      </c>
      <c r="AF197" s="343">
        <v>7464</v>
      </c>
      <c r="AG197" s="343">
        <v>353</v>
      </c>
      <c r="AH197" s="340">
        <f t="shared" si="31"/>
        <v>-785</v>
      </c>
      <c r="AI197" s="355">
        <f t="shared" si="31"/>
        <v>-754</v>
      </c>
      <c r="AJ197" s="355">
        <f t="shared" si="31"/>
        <v>-31</v>
      </c>
      <c r="AK197" s="344">
        <f t="shared" si="32"/>
        <v>2.2433968572383818</v>
      </c>
      <c r="AL197" s="345">
        <v>2.3605313092979125</v>
      </c>
      <c r="AM197" s="344">
        <f t="shared" si="33"/>
        <v>-0.11713445205953077</v>
      </c>
      <c r="AN197" s="443"/>
    </row>
    <row r="198" spans="1:40" ht="15" customHeight="1">
      <c r="A198" s="214">
        <v>14</v>
      </c>
      <c r="B198" s="561" t="s">
        <v>80</v>
      </c>
      <c r="C198" s="562"/>
      <c r="D198" s="222" t="s">
        <v>599</v>
      </c>
      <c r="E198" s="219">
        <f t="shared" si="34"/>
        <v>3173</v>
      </c>
      <c r="F198" s="215">
        <f t="shared" si="25"/>
        <v>3162</v>
      </c>
      <c r="G198" s="215">
        <f>SUM(G56,G51,G60)</f>
        <v>1081</v>
      </c>
      <c r="H198" s="215">
        <f>SUM(H56,H51,H60)</f>
        <v>1163</v>
      </c>
      <c r="I198" s="215">
        <f t="shared" ref="I198:N198" si="58">SUM(I56,I51,I60)</f>
        <v>536</v>
      </c>
      <c r="J198" s="215">
        <f t="shared" si="58"/>
        <v>253</v>
      </c>
      <c r="K198" s="215">
        <f t="shared" si="58"/>
        <v>100</v>
      </c>
      <c r="L198" s="215">
        <f t="shared" si="58"/>
        <v>21</v>
      </c>
      <c r="M198" s="215">
        <f t="shared" si="58"/>
        <v>8</v>
      </c>
      <c r="N198" s="215">
        <f t="shared" si="58"/>
        <v>11</v>
      </c>
      <c r="O198" s="262">
        <v>3484</v>
      </c>
      <c r="P198" s="343">
        <v>3475</v>
      </c>
      <c r="Q198" s="343">
        <v>1022</v>
      </c>
      <c r="R198" s="343">
        <v>1284</v>
      </c>
      <c r="S198" s="343">
        <v>653</v>
      </c>
      <c r="T198" s="343">
        <v>370</v>
      </c>
      <c r="U198" s="343">
        <v>101</v>
      </c>
      <c r="V198" s="343">
        <v>31</v>
      </c>
      <c r="W198" s="343">
        <v>14</v>
      </c>
      <c r="X198" s="343">
        <v>9</v>
      </c>
      <c r="Y198" s="340">
        <f t="shared" si="27"/>
        <v>-311</v>
      </c>
      <c r="Z198" s="340">
        <f t="shared" si="27"/>
        <v>-313</v>
      </c>
      <c r="AA198" s="340">
        <f t="shared" si="28"/>
        <v>2</v>
      </c>
      <c r="AB198" s="215">
        <f t="shared" si="29"/>
        <v>6946</v>
      </c>
      <c r="AC198" s="215">
        <f>SUM(AC56,AC51,AC60)</f>
        <v>6715</v>
      </c>
      <c r="AD198" s="215">
        <f>SUM(AD56,AD51,AD60)</f>
        <v>231</v>
      </c>
      <c r="AE198" s="343">
        <v>8049</v>
      </c>
      <c r="AF198" s="343">
        <v>7824</v>
      </c>
      <c r="AG198" s="343">
        <v>225</v>
      </c>
      <c r="AH198" s="340">
        <f t="shared" si="31"/>
        <v>-1103</v>
      </c>
      <c r="AI198" s="355">
        <f t="shared" si="31"/>
        <v>-1109</v>
      </c>
      <c r="AJ198" s="355">
        <f t="shared" si="31"/>
        <v>6</v>
      </c>
      <c r="AK198" s="344">
        <f t="shared" si="32"/>
        <v>2.1236559139784945</v>
      </c>
      <c r="AL198" s="345">
        <v>2.2515107913669063</v>
      </c>
      <c r="AM198" s="344">
        <f t="shared" si="33"/>
        <v>-0.12785487738841184</v>
      </c>
      <c r="AN198" s="443" t="s">
        <v>599</v>
      </c>
    </row>
    <row r="199" spans="1:40" ht="15" customHeight="1">
      <c r="A199" s="214">
        <v>15</v>
      </c>
      <c r="B199" s="561" t="s">
        <v>81</v>
      </c>
      <c r="C199" s="562"/>
      <c r="D199" s="222"/>
      <c r="E199" s="219">
        <f t="shared" si="34"/>
        <v>5541</v>
      </c>
      <c r="F199" s="215">
        <f t="shared" ref="F199:F202" si="59">SUM(G199:M199)</f>
        <v>5512</v>
      </c>
      <c r="G199" s="215">
        <f>SUM(G144,G145,G151)</f>
        <v>1546</v>
      </c>
      <c r="H199" s="215">
        <f t="shared" ref="H199:N199" si="60">SUM(H144,H145,H151)</f>
        <v>2168</v>
      </c>
      <c r="I199" s="215">
        <f t="shared" si="60"/>
        <v>954</v>
      </c>
      <c r="J199" s="215">
        <f t="shared" si="60"/>
        <v>612</v>
      </c>
      <c r="K199" s="215">
        <f t="shared" si="60"/>
        <v>183</v>
      </c>
      <c r="L199" s="215">
        <f t="shared" si="60"/>
        <v>33</v>
      </c>
      <c r="M199" s="215">
        <f t="shared" si="60"/>
        <v>16</v>
      </c>
      <c r="N199" s="215">
        <f t="shared" si="60"/>
        <v>29</v>
      </c>
      <c r="O199" s="262">
        <v>5775</v>
      </c>
      <c r="P199" s="343">
        <v>5765</v>
      </c>
      <c r="Q199" s="343">
        <v>1456</v>
      </c>
      <c r="R199" s="343">
        <v>2173</v>
      </c>
      <c r="S199" s="343">
        <v>1084</v>
      </c>
      <c r="T199" s="343">
        <v>758</v>
      </c>
      <c r="U199" s="343">
        <v>221</v>
      </c>
      <c r="V199" s="343">
        <v>56</v>
      </c>
      <c r="W199" s="343">
        <v>17</v>
      </c>
      <c r="X199" s="343">
        <v>10</v>
      </c>
      <c r="Y199" s="340">
        <f t="shared" si="27"/>
        <v>-234</v>
      </c>
      <c r="Z199" s="340">
        <f t="shared" si="27"/>
        <v>-253</v>
      </c>
      <c r="AA199" s="340">
        <f t="shared" si="28"/>
        <v>19</v>
      </c>
      <c r="AB199" s="215">
        <f t="shared" si="29"/>
        <v>12861</v>
      </c>
      <c r="AC199" s="215">
        <f t="shared" ref="AC199:AD199" si="61">SUM(AC144,AC145,AC151)</f>
        <v>12425</v>
      </c>
      <c r="AD199" s="215">
        <f t="shared" si="61"/>
        <v>436</v>
      </c>
      <c r="AE199" s="343">
        <v>14056</v>
      </c>
      <c r="AF199" s="343">
        <v>13646</v>
      </c>
      <c r="AG199" s="343">
        <v>410</v>
      </c>
      <c r="AH199" s="340">
        <f t="shared" si="31"/>
        <v>-1195</v>
      </c>
      <c r="AI199" s="355">
        <f t="shared" si="31"/>
        <v>-1221</v>
      </c>
      <c r="AJ199" s="355">
        <f t="shared" si="31"/>
        <v>26</v>
      </c>
      <c r="AK199" s="344">
        <f t="shared" si="32"/>
        <v>2.2541727140783743</v>
      </c>
      <c r="AL199" s="345">
        <v>2.3670424978317435</v>
      </c>
      <c r="AM199" s="344">
        <f t="shared" si="33"/>
        <v>-0.1128697837533692</v>
      </c>
      <c r="AN199" s="443"/>
    </row>
    <row r="200" spans="1:40" ht="15" customHeight="1">
      <c r="A200" s="214">
        <v>16</v>
      </c>
      <c r="B200" s="561" t="s">
        <v>82</v>
      </c>
      <c r="C200" s="562"/>
      <c r="D200" s="222"/>
      <c r="E200" s="219">
        <f t="shared" si="34"/>
        <v>4741</v>
      </c>
      <c r="F200" s="215">
        <f t="shared" si="59"/>
        <v>4719</v>
      </c>
      <c r="G200" s="215">
        <f>SUM(G156,G165,G171,G161)</f>
        <v>1418</v>
      </c>
      <c r="H200" s="215">
        <f t="shared" ref="H200:N200" si="62">SUM(H156,H165,H171,H161)</f>
        <v>1799</v>
      </c>
      <c r="I200" s="215">
        <f t="shared" si="62"/>
        <v>807</v>
      </c>
      <c r="J200" s="215">
        <f t="shared" si="62"/>
        <v>510</v>
      </c>
      <c r="K200" s="215">
        <f t="shared" si="62"/>
        <v>134</v>
      </c>
      <c r="L200" s="215">
        <f t="shared" si="62"/>
        <v>47</v>
      </c>
      <c r="M200" s="215">
        <f t="shared" si="62"/>
        <v>4</v>
      </c>
      <c r="N200" s="215">
        <f t="shared" si="62"/>
        <v>22</v>
      </c>
      <c r="O200" s="262">
        <v>4829</v>
      </c>
      <c r="P200" s="343">
        <v>4806</v>
      </c>
      <c r="Q200" s="343">
        <v>1365</v>
      </c>
      <c r="R200" s="343">
        <v>1760</v>
      </c>
      <c r="S200" s="343">
        <v>890</v>
      </c>
      <c r="T200" s="343">
        <v>564</v>
      </c>
      <c r="U200" s="343">
        <v>171</v>
      </c>
      <c r="V200" s="343">
        <v>42</v>
      </c>
      <c r="W200" s="343">
        <v>14</v>
      </c>
      <c r="X200" s="343">
        <v>23</v>
      </c>
      <c r="Y200" s="340">
        <f t="shared" si="27"/>
        <v>-88</v>
      </c>
      <c r="Z200" s="340">
        <f t="shared" si="27"/>
        <v>-87</v>
      </c>
      <c r="AA200" s="340">
        <f t="shared" si="28"/>
        <v>-1</v>
      </c>
      <c r="AB200" s="215">
        <f t="shared" si="29"/>
        <v>11682</v>
      </c>
      <c r="AC200" s="215">
        <f t="shared" ref="AC200:AD200" si="63">SUM(AC156,AC165,AC171,AC161)</f>
        <v>10457</v>
      </c>
      <c r="AD200" s="215">
        <f t="shared" si="63"/>
        <v>1225</v>
      </c>
      <c r="AE200" s="343">
        <v>12358</v>
      </c>
      <c r="AF200" s="343">
        <v>11016</v>
      </c>
      <c r="AG200" s="343">
        <v>1342</v>
      </c>
      <c r="AH200" s="340">
        <f t="shared" si="31"/>
        <v>-676</v>
      </c>
      <c r="AI200" s="355">
        <f t="shared" si="31"/>
        <v>-559</v>
      </c>
      <c r="AJ200" s="355">
        <f t="shared" si="31"/>
        <v>-117</v>
      </c>
      <c r="AK200" s="344">
        <f t="shared" si="32"/>
        <v>2.2159355795719433</v>
      </c>
      <c r="AL200" s="345">
        <v>2.292134831460674</v>
      </c>
      <c r="AM200" s="344">
        <f t="shared" si="33"/>
        <v>-7.6199251888730668E-2</v>
      </c>
      <c r="AN200" s="443"/>
    </row>
    <row r="201" spans="1:40" ht="15" customHeight="1">
      <c r="A201" s="214">
        <v>17</v>
      </c>
      <c r="B201" s="561" t="s">
        <v>83</v>
      </c>
      <c r="C201" s="562"/>
      <c r="D201" s="222"/>
      <c r="E201" s="219">
        <f t="shared" si="34"/>
        <v>4933</v>
      </c>
      <c r="F201" s="215">
        <f t="shared" si="59"/>
        <v>4900</v>
      </c>
      <c r="G201" s="215">
        <f>SUM(G172,G177,G176,G175,G174,G173)</f>
        <v>1636</v>
      </c>
      <c r="H201" s="215">
        <f t="shared" ref="H201:N201" si="64">SUM(H172,H177,H176,H175,H174,H173)</f>
        <v>1816</v>
      </c>
      <c r="I201" s="215">
        <f t="shared" si="64"/>
        <v>836</v>
      </c>
      <c r="J201" s="215">
        <f t="shared" si="64"/>
        <v>451</v>
      </c>
      <c r="K201" s="215">
        <f t="shared" si="64"/>
        <v>120</v>
      </c>
      <c r="L201" s="215">
        <f t="shared" si="64"/>
        <v>30</v>
      </c>
      <c r="M201" s="215">
        <f t="shared" si="64"/>
        <v>11</v>
      </c>
      <c r="N201" s="215">
        <f t="shared" si="64"/>
        <v>33</v>
      </c>
      <c r="O201" s="262">
        <v>4887</v>
      </c>
      <c r="P201" s="343">
        <v>4859</v>
      </c>
      <c r="Q201" s="343">
        <v>1438</v>
      </c>
      <c r="R201" s="343">
        <v>1791</v>
      </c>
      <c r="S201" s="343">
        <v>899</v>
      </c>
      <c r="T201" s="343">
        <v>522</v>
      </c>
      <c r="U201" s="343">
        <v>156</v>
      </c>
      <c r="V201" s="343">
        <v>40</v>
      </c>
      <c r="W201" s="343">
        <v>13</v>
      </c>
      <c r="X201" s="343">
        <v>28</v>
      </c>
      <c r="Y201" s="340">
        <f t="shared" ref="Y201:Z202" si="65">+E201-O201</f>
        <v>46</v>
      </c>
      <c r="Z201" s="340">
        <f t="shared" si="65"/>
        <v>41</v>
      </c>
      <c r="AA201" s="340">
        <f t="shared" si="28"/>
        <v>5</v>
      </c>
      <c r="AB201" s="215">
        <f t="shared" si="29"/>
        <v>11233</v>
      </c>
      <c r="AC201" s="215">
        <f t="shared" ref="AC201:AD201" si="66">SUM(AC172,AC177,AC176,AC175,AC174,AC173)</f>
        <v>10443</v>
      </c>
      <c r="AD201" s="215">
        <f t="shared" si="66"/>
        <v>790</v>
      </c>
      <c r="AE201" s="343">
        <v>11665</v>
      </c>
      <c r="AF201" s="343">
        <v>10921</v>
      </c>
      <c r="AG201" s="343">
        <v>744</v>
      </c>
      <c r="AH201" s="340">
        <f t="shared" ref="AH201:AJ202" si="67">+AB201-AE201</f>
        <v>-432</v>
      </c>
      <c r="AI201" s="355">
        <f t="shared" si="67"/>
        <v>-478</v>
      </c>
      <c r="AJ201" s="355">
        <f t="shared" si="67"/>
        <v>46</v>
      </c>
      <c r="AK201" s="344">
        <f t="shared" si="32"/>
        <v>2.1312244897959185</v>
      </c>
      <c r="AL201" s="345">
        <v>2.2475818069561639</v>
      </c>
      <c r="AM201" s="344">
        <f t="shared" si="33"/>
        <v>-0.11635731716024544</v>
      </c>
      <c r="AN201" s="443"/>
    </row>
    <row r="202" spans="1:40" ht="15" customHeight="1">
      <c r="A202" s="214">
        <v>18</v>
      </c>
      <c r="B202" s="561" t="s">
        <v>84</v>
      </c>
      <c r="C202" s="562"/>
      <c r="D202" s="222"/>
      <c r="E202" s="219">
        <f t="shared" si="34"/>
        <v>1719</v>
      </c>
      <c r="F202" s="215">
        <f t="shared" si="59"/>
        <v>1714</v>
      </c>
      <c r="G202" s="215">
        <f>SUM(G19,G15,G11,G7)</f>
        <v>622</v>
      </c>
      <c r="H202" s="215">
        <f t="shared" ref="H202:N202" si="68">SUM(H19,H15,H11,H7)</f>
        <v>691</v>
      </c>
      <c r="I202" s="215">
        <f t="shared" si="68"/>
        <v>237</v>
      </c>
      <c r="J202" s="215">
        <f t="shared" si="68"/>
        <v>108</v>
      </c>
      <c r="K202" s="215">
        <f t="shared" si="68"/>
        <v>33</v>
      </c>
      <c r="L202" s="215">
        <f t="shared" si="68"/>
        <v>19</v>
      </c>
      <c r="M202" s="215">
        <f t="shared" si="68"/>
        <v>4</v>
      </c>
      <c r="N202" s="215">
        <f t="shared" si="68"/>
        <v>5</v>
      </c>
      <c r="O202" s="262">
        <v>1965</v>
      </c>
      <c r="P202" s="343">
        <v>1960</v>
      </c>
      <c r="Q202" s="343">
        <v>655</v>
      </c>
      <c r="R202" s="343">
        <v>775</v>
      </c>
      <c r="S202" s="343">
        <v>297</v>
      </c>
      <c r="T202" s="343">
        <v>134</v>
      </c>
      <c r="U202" s="343">
        <v>63</v>
      </c>
      <c r="V202" s="343">
        <v>24</v>
      </c>
      <c r="W202" s="343">
        <v>12</v>
      </c>
      <c r="X202" s="343">
        <v>5</v>
      </c>
      <c r="Y202" s="340">
        <f t="shared" si="65"/>
        <v>-246</v>
      </c>
      <c r="Z202" s="340">
        <f t="shared" si="65"/>
        <v>-246</v>
      </c>
      <c r="AA202" s="340">
        <f t="shared" si="28"/>
        <v>0</v>
      </c>
      <c r="AB202" s="215">
        <f t="shared" si="29"/>
        <v>3645</v>
      </c>
      <c r="AC202" s="215">
        <f t="shared" ref="AC202:AD202" si="69">SUM(AC19,AC15,AC11,AC7)</f>
        <v>3458</v>
      </c>
      <c r="AD202" s="215">
        <f t="shared" si="69"/>
        <v>187</v>
      </c>
      <c r="AE202" s="343">
        <v>4382</v>
      </c>
      <c r="AF202" s="343">
        <v>4177</v>
      </c>
      <c r="AG202" s="343">
        <v>205</v>
      </c>
      <c r="AH202" s="340">
        <f t="shared" si="67"/>
        <v>-737</v>
      </c>
      <c r="AI202" s="355">
        <f t="shared" si="67"/>
        <v>-719</v>
      </c>
      <c r="AJ202" s="355">
        <f t="shared" si="67"/>
        <v>-18</v>
      </c>
      <c r="AK202" s="344">
        <f t="shared" si="32"/>
        <v>2.0175029171528589</v>
      </c>
      <c r="AL202" s="345">
        <v>2.1311224489795917</v>
      </c>
      <c r="AM202" s="344">
        <f t="shared" si="33"/>
        <v>-0.11361953182673279</v>
      </c>
      <c r="AN202" s="443"/>
    </row>
    <row r="203" spans="1:40" ht="15" customHeight="1">
      <c r="A203" s="72" t="s">
        <v>811</v>
      </c>
      <c r="P203" s="207"/>
      <c r="Q203" s="207"/>
      <c r="R203" s="207"/>
      <c r="S203" s="207"/>
      <c r="T203" s="207"/>
      <c r="U203" s="207"/>
      <c r="V203" s="207"/>
      <c r="W203" s="207"/>
      <c r="X203" s="207"/>
      <c r="Y203" s="207"/>
      <c r="Z203" s="207"/>
      <c r="AA203" s="207"/>
      <c r="AB203" s="207"/>
      <c r="AC203" s="207"/>
      <c r="AD203" s="207"/>
      <c r="AE203" s="207"/>
      <c r="AF203" s="207"/>
      <c r="AG203" s="207"/>
      <c r="AH203" s="207"/>
      <c r="AI203" s="207"/>
      <c r="AJ203" s="207"/>
      <c r="AK203" s="207"/>
      <c r="AL203" s="207"/>
      <c r="AM203" s="207"/>
      <c r="AN203" s="443"/>
    </row>
    <row r="204" spans="1:40" ht="15" customHeight="1">
      <c r="A204" s="78" t="s">
        <v>816</v>
      </c>
      <c r="P204" s="207"/>
      <c r="Q204" s="207"/>
      <c r="R204" s="207"/>
      <c r="S204" s="207"/>
      <c r="T204" s="207"/>
      <c r="U204" s="207"/>
      <c r="V204" s="207"/>
      <c r="W204" s="207"/>
      <c r="X204" s="207"/>
      <c r="Y204" s="207"/>
      <c r="Z204" s="207"/>
      <c r="AA204" s="207"/>
      <c r="AB204" s="207"/>
      <c r="AC204" s="207"/>
      <c r="AD204" s="207"/>
      <c r="AE204" s="207"/>
      <c r="AF204" s="207"/>
      <c r="AG204" s="207"/>
      <c r="AH204" s="207"/>
      <c r="AI204" s="207"/>
      <c r="AJ204" s="207"/>
      <c r="AK204" s="207"/>
      <c r="AL204" s="207"/>
      <c r="AM204" s="207"/>
      <c r="AN204" s="443"/>
    </row>
    <row r="205" spans="1:40" ht="15" customHeight="1">
      <c r="A205" s="78" t="s">
        <v>818</v>
      </c>
      <c r="P205" s="207"/>
      <c r="Q205" s="207"/>
      <c r="R205" s="207"/>
      <c r="S205" s="207"/>
      <c r="T205" s="207"/>
      <c r="U205" s="207"/>
      <c r="V205" s="207"/>
      <c r="W205" s="207"/>
      <c r="X205" s="207"/>
      <c r="Y205" s="207"/>
      <c r="Z205" s="207"/>
      <c r="AA205" s="207"/>
      <c r="AB205" s="207"/>
      <c r="AC205" s="207"/>
      <c r="AD205" s="207"/>
      <c r="AE205" s="207"/>
      <c r="AF205" s="207"/>
      <c r="AG205" s="207"/>
      <c r="AH205" s="207"/>
      <c r="AI205" s="207"/>
      <c r="AJ205" s="207"/>
      <c r="AK205" s="207"/>
      <c r="AL205" s="207"/>
      <c r="AM205" s="207"/>
      <c r="AN205" s="443"/>
    </row>
    <row r="206" spans="1:40" ht="15" customHeight="1">
      <c r="A206" s="78" t="s">
        <v>817</v>
      </c>
      <c r="P206" s="207"/>
      <c r="Q206" s="207"/>
      <c r="R206" s="207"/>
      <c r="S206" s="207"/>
      <c r="T206" s="207"/>
      <c r="U206" s="207"/>
      <c r="V206" s="207"/>
      <c r="W206" s="207"/>
      <c r="X206" s="207"/>
      <c r="Y206" s="207"/>
      <c r="Z206" s="207"/>
      <c r="AA206" s="207"/>
      <c r="AB206" s="207"/>
      <c r="AC206" s="207"/>
      <c r="AD206" s="207"/>
      <c r="AE206" s="207"/>
      <c r="AF206" s="207"/>
      <c r="AG206" s="207"/>
      <c r="AH206" s="207"/>
      <c r="AI206" s="207"/>
      <c r="AJ206" s="207"/>
      <c r="AK206" s="207"/>
      <c r="AL206" s="207"/>
      <c r="AM206" s="207"/>
      <c r="AN206" s="443"/>
    </row>
    <row r="207" spans="1:40" ht="12">
      <c r="A207" s="78" t="s">
        <v>821</v>
      </c>
      <c r="P207" s="207"/>
      <c r="Q207" s="207"/>
      <c r="R207" s="207"/>
      <c r="S207" s="207"/>
      <c r="T207" s="207"/>
      <c r="U207" s="207"/>
      <c r="V207" s="207"/>
      <c r="W207" s="207"/>
      <c r="X207" s="207"/>
      <c r="Y207" s="207"/>
      <c r="Z207" s="207"/>
      <c r="AA207" s="207"/>
      <c r="AB207" s="207"/>
      <c r="AC207" s="207"/>
      <c r="AD207" s="207"/>
      <c r="AE207" s="207"/>
      <c r="AF207" s="207"/>
      <c r="AG207" s="207"/>
      <c r="AH207" s="207"/>
      <c r="AI207" s="207"/>
      <c r="AJ207" s="207"/>
      <c r="AK207" s="207"/>
      <c r="AL207" s="207"/>
      <c r="AM207" s="207"/>
      <c r="AN207" s="443"/>
    </row>
    <row r="208" spans="1:40" ht="12">
      <c r="A208" s="78" t="s">
        <v>822</v>
      </c>
      <c r="P208" s="207"/>
      <c r="Q208" s="207"/>
      <c r="R208" s="207"/>
      <c r="S208" s="207"/>
      <c r="T208" s="207"/>
      <c r="U208" s="207"/>
      <c r="V208" s="207"/>
      <c r="W208" s="207"/>
      <c r="X208" s="207"/>
      <c r="Y208" s="207"/>
      <c r="Z208" s="207"/>
      <c r="AA208" s="207"/>
      <c r="AB208" s="207"/>
      <c r="AC208" s="207"/>
      <c r="AD208" s="207"/>
      <c r="AE208" s="207"/>
      <c r="AF208" s="207"/>
      <c r="AG208" s="207"/>
      <c r="AH208" s="207"/>
      <c r="AI208" s="207"/>
      <c r="AJ208" s="207"/>
      <c r="AK208" s="207"/>
      <c r="AL208" s="207"/>
      <c r="AM208" s="207"/>
      <c r="AN208" s="443"/>
    </row>
    <row r="209" spans="1:39">
      <c r="A209" s="207" t="s">
        <v>563</v>
      </c>
      <c r="E209" s="227">
        <f t="shared" ref="E209:AJ209" si="70">SUM(E185:E202)</f>
        <v>52817</v>
      </c>
      <c r="F209" s="227">
        <f t="shared" si="70"/>
        <v>52615</v>
      </c>
      <c r="G209" s="227">
        <f t="shared" si="70"/>
        <v>20657</v>
      </c>
      <c r="H209" s="227">
        <f t="shared" si="70"/>
        <v>18398</v>
      </c>
      <c r="I209" s="227">
        <f t="shared" si="70"/>
        <v>7761</v>
      </c>
      <c r="J209" s="227">
        <f t="shared" si="70"/>
        <v>4178</v>
      </c>
      <c r="K209" s="227">
        <f t="shared" si="70"/>
        <v>1226</v>
      </c>
      <c r="L209" s="227">
        <f t="shared" si="70"/>
        <v>298</v>
      </c>
      <c r="M209" s="227">
        <f t="shared" si="70"/>
        <v>97</v>
      </c>
      <c r="N209" s="227">
        <f t="shared" si="70"/>
        <v>202</v>
      </c>
      <c r="O209" s="227">
        <f t="shared" si="70"/>
        <v>55466</v>
      </c>
      <c r="P209" s="256">
        <f t="shared" si="70"/>
        <v>55299</v>
      </c>
      <c r="Q209" s="256">
        <f t="shared" si="70"/>
        <v>19911</v>
      </c>
      <c r="R209" s="256">
        <f t="shared" si="70"/>
        <v>19294</v>
      </c>
      <c r="S209" s="256">
        <f t="shared" si="70"/>
        <v>8928</v>
      </c>
      <c r="T209" s="256">
        <f t="shared" si="70"/>
        <v>5087</v>
      </c>
      <c r="U209" s="256">
        <f t="shared" si="70"/>
        <v>1552</v>
      </c>
      <c r="V209" s="256">
        <f t="shared" si="70"/>
        <v>390</v>
      </c>
      <c r="W209" s="256">
        <f t="shared" si="70"/>
        <v>137</v>
      </c>
      <c r="X209" s="256">
        <f t="shared" si="70"/>
        <v>167</v>
      </c>
      <c r="Y209" s="256">
        <f t="shared" si="70"/>
        <v>-2649</v>
      </c>
      <c r="Z209" s="256">
        <f t="shared" si="70"/>
        <v>-2684</v>
      </c>
      <c r="AA209" s="256">
        <f t="shared" si="70"/>
        <v>35</v>
      </c>
      <c r="AB209" s="256">
        <f t="shared" si="70"/>
        <v>111299</v>
      </c>
      <c r="AC209" s="256">
        <f t="shared" si="70"/>
        <v>106082</v>
      </c>
      <c r="AD209" s="256">
        <f t="shared" si="70"/>
        <v>5217</v>
      </c>
      <c r="AE209" s="256">
        <f t="shared" si="70"/>
        <v>121924</v>
      </c>
      <c r="AF209" s="256">
        <f t="shared" si="70"/>
        <v>116724</v>
      </c>
      <c r="AG209" s="256">
        <f t="shared" si="70"/>
        <v>5200</v>
      </c>
      <c r="AH209" s="256">
        <f t="shared" si="70"/>
        <v>-10625</v>
      </c>
      <c r="AI209" s="256">
        <f t="shared" si="70"/>
        <v>-10642</v>
      </c>
      <c r="AJ209" s="256">
        <f t="shared" si="70"/>
        <v>17</v>
      </c>
      <c r="AK209" s="234">
        <f t="shared" ref="AK209" si="71">+AC209/F209</f>
        <v>2.0161931008267606</v>
      </c>
      <c r="AL209" s="234">
        <f t="shared" ref="AL209" si="72">+AF209/P209</f>
        <v>2.1107795801009059</v>
      </c>
      <c r="AM209" s="234">
        <f t="shared" ref="AM209" si="73">+AK209-AL209</f>
        <v>-9.4586479274145319E-2</v>
      </c>
    </row>
    <row r="210" spans="1:39">
      <c r="E210" s="228">
        <f t="shared" ref="E210:AM210" si="74">E6-E209</f>
        <v>0</v>
      </c>
      <c r="F210" s="228">
        <f t="shared" si="74"/>
        <v>0</v>
      </c>
      <c r="G210" s="228">
        <f t="shared" si="74"/>
        <v>0</v>
      </c>
      <c r="H210" s="228">
        <f t="shared" si="74"/>
        <v>0</v>
      </c>
      <c r="I210" s="228">
        <f t="shared" si="74"/>
        <v>0</v>
      </c>
      <c r="J210" s="228">
        <f t="shared" si="74"/>
        <v>0</v>
      </c>
      <c r="K210" s="228">
        <f t="shared" si="74"/>
        <v>0</v>
      </c>
      <c r="L210" s="228">
        <f t="shared" si="74"/>
        <v>0</v>
      </c>
      <c r="M210" s="228">
        <f t="shared" si="74"/>
        <v>0</v>
      </c>
      <c r="N210" s="228">
        <f t="shared" si="74"/>
        <v>0</v>
      </c>
      <c r="O210" s="228">
        <f t="shared" si="74"/>
        <v>0</v>
      </c>
      <c r="P210" s="257">
        <f t="shared" si="74"/>
        <v>0</v>
      </c>
      <c r="Q210" s="257">
        <f t="shared" si="74"/>
        <v>0</v>
      </c>
      <c r="R210" s="257">
        <f t="shared" si="74"/>
        <v>0</v>
      </c>
      <c r="S210" s="257">
        <f t="shared" si="74"/>
        <v>0</v>
      </c>
      <c r="T210" s="257">
        <f t="shared" si="74"/>
        <v>0</v>
      </c>
      <c r="U210" s="257">
        <f t="shared" si="74"/>
        <v>0</v>
      </c>
      <c r="V210" s="257">
        <f t="shared" si="74"/>
        <v>0</v>
      </c>
      <c r="W210" s="257">
        <f t="shared" si="74"/>
        <v>0</v>
      </c>
      <c r="X210" s="257">
        <f t="shared" si="74"/>
        <v>0</v>
      </c>
      <c r="Y210" s="257">
        <f t="shared" si="74"/>
        <v>0</v>
      </c>
      <c r="Z210" s="257">
        <f t="shared" si="74"/>
        <v>0</v>
      </c>
      <c r="AA210" s="257">
        <f t="shared" si="74"/>
        <v>0</v>
      </c>
      <c r="AB210" s="257">
        <f t="shared" si="74"/>
        <v>0</v>
      </c>
      <c r="AC210" s="257">
        <f t="shared" si="74"/>
        <v>0</v>
      </c>
      <c r="AD210" s="257">
        <f t="shared" si="74"/>
        <v>0</v>
      </c>
      <c r="AE210" s="257">
        <f t="shared" si="74"/>
        <v>0</v>
      </c>
      <c r="AF210" s="257">
        <f t="shared" si="74"/>
        <v>0</v>
      </c>
      <c r="AG210" s="257">
        <f t="shared" si="74"/>
        <v>0</v>
      </c>
      <c r="AH210" s="257">
        <f t="shared" si="74"/>
        <v>0</v>
      </c>
      <c r="AI210" s="257">
        <f t="shared" si="74"/>
        <v>0</v>
      </c>
      <c r="AJ210" s="257">
        <f t="shared" si="74"/>
        <v>0</v>
      </c>
      <c r="AK210" s="257">
        <f t="shared" si="74"/>
        <v>0</v>
      </c>
      <c r="AL210" s="257">
        <f t="shared" si="74"/>
        <v>0</v>
      </c>
      <c r="AM210" s="257">
        <f t="shared" si="74"/>
        <v>0</v>
      </c>
    </row>
  </sheetData>
  <mergeCells count="50">
    <mergeCell ref="B202:C202"/>
    <mergeCell ref="B191:C191"/>
    <mergeCell ref="B192:C192"/>
    <mergeCell ref="B193:C193"/>
    <mergeCell ref="B194:C194"/>
    <mergeCell ref="B195:C195"/>
    <mergeCell ref="B196:C196"/>
    <mergeCell ref="B197:C197"/>
    <mergeCell ref="B198:C198"/>
    <mergeCell ref="B199:C199"/>
    <mergeCell ref="B200:C200"/>
    <mergeCell ref="B201:C201"/>
    <mergeCell ref="A2:C5"/>
    <mergeCell ref="E2:X2"/>
    <mergeCell ref="Y2:AA2"/>
    <mergeCell ref="AB2:AJ2"/>
    <mergeCell ref="AI4:AI5"/>
    <mergeCell ref="AJ4:AJ5"/>
    <mergeCell ref="AC4:AC5"/>
    <mergeCell ref="B190:C190"/>
    <mergeCell ref="AE4:AE5"/>
    <mergeCell ref="AF4:AF5"/>
    <mergeCell ref="AG4:AG5"/>
    <mergeCell ref="B185:C185"/>
    <mergeCell ref="B186:C186"/>
    <mergeCell ref="B187:C187"/>
    <mergeCell ref="B188:C188"/>
    <mergeCell ref="B189:C189"/>
    <mergeCell ref="P4:W4"/>
    <mergeCell ref="Y4:Y5"/>
    <mergeCell ref="Z4:Z5"/>
    <mergeCell ref="AA4:AA5"/>
    <mergeCell ref="AB4:AB5"/>
    <mergeCell ref="X4:X5"/>
    <mergeCell ref="AD4:AD5"/>
    <mergeCell ref="AK2:AM2"/>
    <mergeCell ref="E3:N3"/>
    <mergeCell ref="O3:X3"/>
    <mergeCell ref="Y3:AA3"/>
    <mergeCell ref="AB3:AD3"/>
    <mergeCell ref="AE3:AG3"/>
    <mergeCell ref="AH3:AJ3"/>
    <mergeCell ref="AK3:AK5"/>
    <mergeCell ref="AL3:AL5"/>
    <mergeCell ref="AM3:AM5"/>
    <mergeCell ref="E4:E5"/>
    <mergeCell ref="F4:M4"/>
    <mergeCell ref="N4:N5"/>
    <mergeCell ref="O4:O5"/>
    <mergeCell ref="AH4:AH5"/>
  </mergeCells>
  <phoneticPr fontId="1"/>
  <pageMargins left="0.59055118110236227" right="0.59055118110236227" top="0.59055118110236227" bottom="0.39370078740157483" header="0.31496062992125984" footer="0.31496062992125984"/>
  <pageSetup paperSize="8" scale="85" orientation="portrait" r:id="rId1"/>
  <rowBreaks count="2" manualBreakCount="2">
    <brk id="69" max="39" man="1"/>
    <brk id="134" max="39" man="1"/>
  </rowBreaks>
  <colBreaks count="1" manualBreakCount="1">
    <brk id="24" max="207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tabColor rgb="FFFF0000"/>
  </sheetPr>
  <dimension ref="A1:AR210"/>
  <sheetViews>
    <sheetView view="pageBreakPreview" topLeftCell="N1" zoomScale="80" zoomScaleNormal="100" zoomScaleSheetLayoutView="80" workbookViewId="0">
      <selection activeCell="T21" sqref="T21"/>
    </sheetView>
  </sheetViews>
  <sheetFormatPr defaultRowHeight="11.25"/>
  <cols>
    <col min="1" max="2" width="3.625" style="207" customWidth="1"/>
    <col min="3" max="3" width="10.625" style="207" customWidth="1"/>
    <col min="4" max="4" width="2.625" style="214" customWidth="1"/>
    <col min="5" max="13" width="6.625" style="207" customWidth="1"/>
    <col min="14" max="14" width="5.625" style="207" customWidth="1"/>
    <col min="15" max="15" width="6.625" style="207" customWidth="1"/>
    <col min="16" max="23" width="6.625" style="234" customWidth="1"/>
    <col min="24" max="24" width="5.625" style="234" customWidth="1"/>
    <col min="25" max="26" width="7.5" style="234" customWidth="1"/>
    <col min="27" max="27" width="7.125" style="234" customWidth="1"/>
    <col min="28" max="29" width="8.125" style="234" customWidth="1"/>
    <col min="30" max="30" width="7.625" style="234" customWidth="1"/>
    <col min="31" max="32" width="8.125" style="234" customWidth="1"/>
    <col min="33" max="33" width="7.625" style="234" customWidth="1"/>
    <col min="34" max="35" width="8.625" style="234" customWidth="1"/>
    <col min="36" max="36" width="7.625" style="234" customWidth="1"/>
    <col min="37" max="39" width="7.125" style="234" customWidth="1"/>
    <col min="40" max="42" width="9" style="234"/>
    <col min="43" max="16384" width="9" style="207"/>
  </cols>
  <sheetData>
    <row r="1" spans="1:44" s="224" customFormat="1" ht="24" customHeight="1" thickBot="1">
      <c r="A1" s="13" t="s">
        <v>307</v>
      </c>
      <c r="B1" s="13"/>
      <c r="C1" s="13"/>
      <c r="D1" s="279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280"/>
      <c r="Q1" s="280"/>
      <c r="R1" s="280"/>
      <c r="S1" s="280"/>
      <c r="T1" s="280"/>
      <c r="U1" s="280"/>
      <c r="V1" s="280"/>
      <c r="W1" s="280"/>
      <c r="X1" s="280"/>
      <c r="Y1" s="280" t="s">
        <v>307</v>
      </c>
      <c r="Z1" s="280"/>
      <c r="AA1" s="280"/>
      <c r="AB1" s="239"/>
      <c r="AC1" s="280"/>
      <c r="AD1" s="280"/>
      <c r="AE1" s="280"/>
      <c r="AF1" s="280"/>
      <c r="AG1" s="280"/>
      <c r="AH1" s="280"/>
      <c r="AI1" s="280"/>
      <c r="AJ1" s="280"/>
      <c r="AK1" s="280"/>
      <c r="AL1" s="280"/>
      <c r="AM1" s="280"/>
      <c r="AN1" s="239"/>
      <c r="AO1" s="239"/>
      <c r="AP1" s="239"/>
    </row>
    <row r="2" spans="1:44" ht="13.5" customHeight="1" thickTop="1">
      <c r="A2" s="572" t="s">
        <v>308</v>
      </c>
      <c r="B2" s="573"/>
      <c r="C2" s="573"/>
      <c r="D2" s="208"/>
      <c r="E2" s="576" t="s">
        <v>0</v>
      </c>
      <c r="F2" s="577"/>
      <c r="G2" s="577"/>
      <c r="H2" s="577"/>
      <c r="I2" s="577"/>
      <c r="J2" s="577"/>
      <c r="K2" s="577"/>
      <c r="L2" s="577"/>
      <c r="M2" s="577"/>
      <c r="N2" s="577"/>
      <c r="O2" s="577"/>
      <c r="P2" s="577"/>
      <c r="Q2" s="577"/>
      <c r="R2" s="577"/>
      <c r="S2" s="577"/>
      <c r="T2" s="577"/>
      <c r="U2" s="577"/>
      <c r="V2" s="577"/>
      <c r="W2" s="577"/>
      <c r="X2" s="577"/>
      <c r="Y2" s="578" t="s">
        <v>330</v>
      </c>
      <c r="Z2" s="579"/>
      <c r="AA2" s="580"/>
      <c r="AB2" s="578" t="s">
        <v>320</v>
      </c>
      <c r="AC2" s="579"/>
      <c r="AD2" s="579"/>
      <c r="AE2" s="579"/>
      <c r="AF2" s="579"/>
      <c r="AG2" s="579"/>
      <c r="AH2" s="579"/>
      <c r="AI2" s="579"/>
      <c r="AJ2" s="580"/>
      <c r="AK2" s="544" t="s">
        <v>309</v>
      </c>
      <c r="AL2" s="544"/>
      <c r="AM2" s="545"/>
    </row>
    <row r="3" spans="1:44" ht="13.5" customHeight="1">
      <c r="A3" s="574"/>
      <c r="B3" s="574"/>
      <c r="C3" s="574"/>
      <c r="D3" s="209"/>
      <c r="E3" s="546" t="s">
        <v>731</v>
      </c>
      <c r="F3" s="547"/>
      <c r="G3" s="547"/>
      <c r="H3" s="547"/>
      <c r="I3" s="547"/>
      <c r="J3" s="547"/>
      <c r="K3" s="547"/>
      <c r="L3" s="547"/>
      <c r="M3" s="547"/>
      <c r="N3" s="548"/>
      <c r="O3" s="546" t="s">
        <v>402</v>
      </c>
      <c r="P3" s="547"/>
      <c r="Q3" s="547"/>
      <c r="R3" s="547"/>
      <c r="S3" s="547"/>
      <c r="T3" s="547"/>
      <c r="U3" s="547"/>
      <c r="V3" s="547"/>
      <c r="W3" s="547"/>
      <c r="X3" s="548"/>
      <c r="Y3" s="549" t="s">
        <v>319</v>
      </c>
      <c r="Z3" s="550"/>
      <c r="AA3" s="551"/>
      <c r="AB3" s="487" t="s">
        <v>731</v>
      </c>
      <c r="AC3" s="487"/>
      <c r="AD3" s="487"/>
      <c r="AE3" s="487" t="s">
        <v>402</v>
      </c>
      <c r="AF3" s="487"/>
      <c r="AG3" s="487"/>
      <c r="AH3" s="549" t="s">
        <v>319</v>
      </c>
      <c r="AI3" s="550"/>
      <c r="AJ3" s="551"/>
      <c r="AK3" s="487" t="s">
        <v>731</v>
      </c>
      <c r="AL3" s="487" t="s">
        <v>403</v>
      </c>
      <c r="AM3" s="549" t="s">
        <v>2</v>
      </c>
    </row>
    <row r="4" spans="1:44" ht="13.5" customHeight="1">
      <c r="A4" s="574"/>
      <c r="B4" s="574"/>
      <c r="C4" s="574"/>
      <c r="D4" s="209"/>
      <c r="E4" s="554" t="s">
        <v>315</v>
      </c>
      <c r="F4" s="546" t="s">
        <v>317</v>
      </c>
      <c r="G4" s="556"/>
      <c r="H4" s="556"/>
      <c r="I4" s="556"/>
      <c r="J4" s="556"/>
      <c r="K4" s="556"/>
      <c r="L4" s="556"/>
      <c r="M4" s="557"/>
      <c r="N4" s="558" t="s">
        <v>331</v>
      </c>
      <c r="O4" s="554" t="s">
        <v>315</v>
      </c>
      <c r="P4" s="549" t="s">
        <v>317</v>
      </c>
      <c r="Q4" s="567"/>
      <c r="R4" s="567"/>
      <c r="S4" s="567"/>
      <c r="T4" s="567"/>
      <c r="U4" s="567"/>
      <c r="V4" s="567"/>
      <c r="W4" s="568"/>
      <c r="X4" s="563" t="s">
        <v>331</v>
      </c>
      <c r="Y4" s="569" t="s">
        <v>318</v>
      </c>
      <c r="Z4" s="571" t="s">
        <v>317</v>
      </c>
      <c r="AA4" s="563" t="s">
        <v>331</v>
      </c>
      <c r="AB4" s="487" t="s">
        <v>315</v>
      </c>
      <c r="AC4" s="487" t="s">
        <v>317</v>
      </c>
      <c r="AD4" s="560" t="s">
        <v>331</v>
      </c>
      <c r="AE4" s="563" t="s">
        <v>316</v>
      </c>
      <c r="AF4" s="565" t="s">
        <v>317</v>
      </c>
      <c r="AG4" s="563" t="s">
        <v>331</v>
      </c>
      <c r="AH4" s="560" t="s">
        <v>316</v>
      </c>
      <c r="AI4" s="487" t="s">
        <v>317</v>
      </c>
      <c r="AJ4" s="560" t="s">
        <v>331</v>
      </c>
      <c r="AK4" s="487"/>
      <c r="AL4" s="487"/>
      <c r="AM4" s="549"/>
    </row>
    <row r="5" spans="1:44" ht="35.1" customHeight="1">
      <c r="A5" s="575"/>
      <c r="B5" s="575"/>
      <c r="C5" s="575"/>
      <c r="D5" s="210"/>
      <c r="E5" s="555"/>
      <c r="F5" s="211" t="s">
        <v>315</v>
      </c>
      <c r="G5" s="212" t="s">
        <v>328</v>
      </c>
      <c r="H5" s="213">
        <v>2</v>
      </c>
      <c r="I5" s="213">
        <v>3</v>
      </c>
      <c r="J5" s="213">
        <v>4</v>
      </c>
      <c r="K5" s="213">
        <v>5</v>
      </c>
      <c r="L5" s="213">
        <v>6</v>
      </c>
      <c r="M5" s="212" t="s">
        <v>329</v>
      </c>
      <c r="N5" s="559"/>
      <c r="O5" s="555"/>
      <c r="P5" s="235" t="s">
        <v>315</v>
      </c>
      <c r="Q5" s="236" t="s">
        <v>328</v>
      </c>
      <c r="R5" s="237">
        <v>2</v>
      </c>
      <c r="S5" s="237">
        <v>3</v>
      </c>
      <c r="T5" s="237">
        <v>4</v>
      </c>
      <c r="U5" s="237">
        <v>5</v>
      </c>
      <c r="V5" s="237">
        <v>6</v>
      </c>
      <c r="W5" s="236" t="s">
        <v>329</v>
      </c>
      <c r="X5" s="564"/>
      <c r="Y5" s="570"/>
      <c r="Z5" s="570"/>
      <c r="AA5" s="564"/>
      <c r="AB5" s="552"/>
      <c r="AC5" s="552"/>
      <c r="AD5" s="552"/>
      <c r="AE5" s="564"/>
      <c r="AF5" s="566"/>
      <c r="AG5" s="564"/>
      <c r="AH5" s="552"/>
      <c r="AI5" s="552"/>
      <c r="AJ5" s="552"/>
      <c r="AK5" s="552"/>
      <c r="AL5" s="552"/>
      <c r="AM5" s="553"/>
    </row>
    <row r="6" spans="1:44" s="224" customFormat="1" ht="15" customHeight="1">
      <c r="A6" s="223" t="s">
        <v>1</v>
      </c>
      <c r="B6" s="223"/>
      <c r="C6" s="223"/>
      <c r="D6" s="223"/>
      <c r="E6" s="266">
        <f>IF(COUNTIF(F6:N6,"x"),"x",IF(SUM(F6,N6)=0,"-",SUM(F6,N6)))</f>
        <v>52817</v>
      </c>
      <c r="F6" s="267">
        <f t="shared" ref="F6:F15" si="0">IF(COUNTIF(G6:M6,"x"),"x",IF(SUM(G6:M6)=0,"-",SUM(G6:M6)))</f>
        <v>52615</v>
      </c>
      <c r="G6" s="268">
        <f>SUM((G7,G11,G15,G19,G25,G30,G36,G41,G45,G46,G47,G48,G49,G50,G51,G56,G60,G66,G70,G76,G79,G85,G88,G91,G97,G98,G99,G100,G101),(G102,G103,G109,G112,G115,G116,G117,G118,G121,G127,G132,G135,G140,G141,G142,G143,G144,G145,G151,G156,G161,G165,G171,G172,G173,G174,G175,G176,G177,G183))</f>
        <v>20657</v>
      </c>
      <c r="H6" s="268">
        <f>SUM((H7,H11,H15,H19,H25,H30,H36,H41,H45,H46,H47,H48,H49,H50,H51,H56,H60,H66,H70,H76,H79,H85,H88,H91,H97,H98,H99,H100,H101),(H102,H103,H109,H112,H115,H116,H117,H118,H121,H127,H132,H135,H140,H141,H142,H143,H144,H145,H151,H156,H161,H165,H171,H172,H173,H174,H175,H176,H177,H183))</f>
        <v>18398</v>
      </c>
      <c r="I6" s="268">
        <f>SUM((I7,I11,I15,I19,I25,I30,I36,I41,I45,I46,I47,I48,I49,I50,I51,I56,I60,I66,I70,I76,I79,I85,I88,I91,I97,I98,I99,I100,I101),(I102,I103,I109,I112,I115,I116,I117,I118,I121,I127,I132,I135,I140,I141,I142,I143,I144,I145,I151,I156,I161,I165,I171,I172,I173,I174,I175,I176,I177,I183))</f>
        <v>7761</v>
      </c>
      <c r="J6" s="268">
        <f>SUM((J7,J11,J15,J19,J25,J30,J36,J41,J45,J46,J47,J48,J49,J50,J51,J56,J60,J66,J70,J76,J79,J85,J88,J91,J97,J98,J99,J100,J101),(J102,J103,J109,J112,J115,J116,J117,J118,J121,J127,J132,J135,J140,J141,J142,J143,J144,J145,J151,J156,J161,J165,J171,J172,J173,J174,J175,J176,J177,J183))</f>
        <v>4178</v>
      </c>
      <c r="K6" s="268">
        <f>SUM((K7,K11,K15,K19,K25,K30,K36,K41,K45,K46,K47,K48,K49,K50,K51,K56,K60,K66,K70,K76,K79,K85,K88,K91,K97,K98,K99,K100,K101),(K102,K103,K109,K112,K115,K116,K117,K118,K121,K127,K132,K135,K140,K141,K142,K143,K144,K145,K151,K156,K161,K165,K171,K172,K173,K174,K175,K176,K177,K183))</f>
        <v>1226</v>
      </c>
      <c r="L6" s="268">
        <f>SUM((L7,L11,L15,L19,L25,L30,L36,L41,L45,L46,L47,L48,L49,L50,L51,L56,L60,L66,L70,L76,L79,L85,L88,L91,L97,L98,L99,L100,L101),(L102,L103,L109,L112,L115,L116,L117,L118,L121,L127,L132,L135,L140,L141,L142,L143,L144,L145,L151,L156,L161,L165,L171,L172,L173,L174,L175,L176,L177,L183))</f>
        <v>298</v>
      </c>
      <c r="M6" s="268">
        <f>SUM((M7,M11,M15,M19,M25,M30,M36,M41,M45,M46,M47,M48,M49,M50,M51,M56,M60,M66,M70,M76,M79,M85,M88,M91,M97,M98,M99,M100,M101),(M102,M103,M109,M112,M115,M116,M117,M118,M121,M127,M132,M135,M140,M141,M142,M143,M144,M145,M151,M156,M161,M165,M171,M172,M173,M174,M175,M176,M177,M183))</f>
        <v>97</v>
      </c>
      <c r="N6" s="268">
        <f>SUM((N7,N11,N15,N19,N25,N30,N36,N41,N45,N46,N47,N48,N49,N50,N51,N56,N60,N66,N70,N76,N79,N85,N88,N91,N97,N98,N99,N100,N101),(N102,N103,N109,N112,N115,N116,N117,N118,N121,N127,N132,N135,N140,N141,N142,N143,N144,N145,N151,N156,N161,N165,N171,N172,N173,N174,N175,N176,N177,N183))</f>
        <v>202</v>
      </c>
      <c r="O6" s="258">
        <v>55466</v>
      </c>
      <c r="P6" s="238">
        <v>55299</v>
      </c>
      <c r="Q6" s="238">
        <v>19911</v>
      </c>
      <c r="R6" s="238">
        <v>19294</v>
      </c>
      <c r="S6" s="238">
        <v>8928</v>
      </c>
      <c r="T6" s="238">
        <v>5087</v>
      </c>
      <c r="U6" s="238">
        <v>1552</v>
      </c>
      <c r="V6" s="238">
        <v>390</v>
      </c>
      <c r="W6" s="238">
        <v>137</v>
      </c>
      <c r="X6" s="238">
        <v>167</v>
      </c>
      <c r="Y6" s="273">
        <f>IF(OR(E6="x",O6="x"),"x",IF(AND(E6="-",O6="-"),"-",IF(AND(E6="-",O6&gt;0),O6*-1,IF(AND(E6&gt;0,O6="-"),E6,E6-O6))))</f>
        <v>-2649</v>
      </c>
      <c r="Z6" s="273">
        <f>IF(OR(F6="x",P6="x"),"x",IF(AND(F6="-",P6="-"),"-",IF(AND(F6="-",P6&gt;0),P6*-1,IF(AND(F6&gt;0,P6="-"),F6,F6-P6))))</f>
        <v>-2684</v>
      </c>
      <c r="AA6" s="274">
        <f>IF(OR(N6="x",X6="x"),"x",IF(AND(N6="-",X6="-"),"-",IF(AND(N6="-",X6&gt;0),X6*-1,IF(AND(N6&gt;0,X6="-"),N6,N6-X6))))</f>
        <v>35</v>
      </c>
      <c r="AB6" s="265">
        <f>IF(COUNTIF(AC6:AD6,"x"),"x",IF(SUM(AC6:AD6)=0,"-",SUM(AC6:AD6)))</f>
        <v>111299</v>
      </c>
      <c r="AC6" s="264">
        <f>SUM((AC7,AC11,AC15,AC19,AC25,AC30,AC36,AC41,AC45,AC46,AC47,AC48,AC49,AC50,AC51,AC56,AC60,AC66,AC70,AC76,AC79,AC85,AC88,AC91,AC97,AC98,AC99,AC100,AC101),(AC102,AC103,AC109,AC112,AC115,AC116,AC117,AC118,AC121,AC127,AC132,AC135,AC140,AC141,AC142,AC143,AC144,AC145,AC151,AC156,AC161,AC165,AC171,AC172,AC173,AC174,AC175,AC176,AC177,AC183))</f>
        <v>106082</v>
      </c>
      <c r="AD6" s="264">
        <f>SUM((AD7,AD11,AD15,AD19,AD25,AD30,AD36,AD41,AD45,AD46,AD47,AD48,AD49,AD50,AD51,AD56,AD60,AD66,AD70,AD76,AD79,AD85,AD88,AD91,AD97,AD98,AD99,AD100,AD101),(AD102,AD103,AD109,AD112,AD115,AD116,AD117,AD118,AD121,AD127,AD132,AD135,AD140,AD141,AD142,AD143,AD144,AD145,AD151,AD156,AD161,AD165,AD171,AD172,AD173,AD174,AD175,AD176,AD177,AD183))</f>
        <v>5217</v>
      </c>
      <c r="AE6" s="238">
        <v>121924</v>
      </c>
      <c r="AF6" s="238">
        <v>116724</v>
      </c>
      <c r="AG6" s="238">
        <v>5200</v>
      </c>
      <c r="AH6" s="274">
        <f>IF(OR(AB6="x",AE6="x"),"x",IF(AND(AB6="-",AE6="-"),"-",IF(AND(AB6="-",AE6&gt;0),AE6*-1,IF(AND(AB6&gt;0,AE6="-"),AB6,AB6-AE6))))</f>
        <v>-10625</v>
      </c>
      <c r="AI6" s="273">
        <f>IF(OR(AC6="x",AF6="x"),"x",IF(AND(AC6="-",AF6="-"),"-",IF(AND(AC6="-",AF6&gt;0),AF6*-1,IF(AND(AC6&gt;0,AF6="-"),AC6,AC6-AF6))))</f>
        <v>-10642</v>
      </c>
      <c r="AJ6" s="273">
        <f>IF(OR(AD6="x",AG6="x"),"x",IF(AND(AD6="-",AG6="-"),"-",IF(AND(AD6="-",AG6&gt;0),AG6*-1,IF(AND(AD6&gt;0,AG6="-"),AD6,AD6-AG6))))</f>
        <v>17</v>
      </c>
      <c r="AK6" s="271">
        <f>IF(OR(AC6="x",F6="x"),"x",IF(OR(AC6="-",F6="-"),"-",AC6/F6))</f>
        <v>2.0161931008267606</v>
      </c>
      <c r="AL6" s="272">
        <v>2.1107795801009059</v>
      </c>
      <c r="AM6" s="270">
        <f>IF(OR(AK6="x",AL6="x"),"x",IF(AND(AK6="-",AL6="-"),"-",IF(AND(AK6="-",AL6&gt;0),AL6*-1,IF(AND(AK6&gt;0,AL6="-"),AK6,AK6-AL6))))</f>
        <v>-9.4586479274145319E-2</v>
      </c>
      <c r="AN6" s="239"/>
      <c r="AO6" s="239"/>
      <c r="AP6" s="239"/>
    </row>
    <row r="7" spans="1:44" ht="15" customHeight="1">
      <c r="A7" s="214"/>
      <c r="B7" s="214" t="s">
        <v>3</v>
      </c>
      <c r="C7" s="214"/>
      <c r="E7" s="219">
        <f t="shared" ref="E7:E11" si="1">IF(COUNTIF(F7:N7,"x"),"x",IF(SUM(F7,N7)=0,"-",SUM(F7,N7)))</f>
        <v>321</v>
      </c>
      <c r="F7" s="215">
        <f t="shared" si="0"/>
        <v>321</v>
      </c>
      <c r="G7" s="225">
        <f>第1表01元データ!M6</f>
        <v>108</v>
      </c>
      <c r="H7" s="225">
        <f>第1表01元データ!N6</f>
        <v>144</v>
      </c>
      <c r="I7" s="225">
        <f>第1表01元データ!O6</f>
        <v>42</v>
      </c>
      <c r="J7" s="225">
        <f>第1表01元データ!P6</f>
        <v>19</v>
      </c>
      <c r="K7" s="225">
        <f>第1表01元データ!Q6</f>
        <v>4</v>
      </c>
      <c r="L7" s="225">
        <f>第1表01元データ!R6</f>
        <v>2</v>
      </c>
      <c r="M7" s="225">
        <f>第1表01元データ!S6</f>
        <v>2</v>
      </c>
      <c r="N7" s="226" t="str">
        <f>第1表01元データ!V6</f>
        <v>-</v>
      </c>
      <c r="O7" s="259">
        <v>371</v>
      </c>
      <c r="P7" s="241">
        <v>371</v>
      </c>
      <c r="Q7" s="241">
        <v>130</v>
      </c>
      <c r="R7" s="241">
        <v>160</v>
      </c>
      <c r="S7" s="241">
        <v>42</v>
      </c>
      <c r="T7" s="241">
        <v>26</v>
      </c>
      <c r="U7" s="241">
        <v>8</v>
      </c>
      <c r="V7" s="241">
        <v>4</v>
      </c>
      <c r="W7" s="241">
        <v>1</v>
      </c>
      <c r="X7" s="260" t="s">
        <v>313</v>
      </c>
      <c r="Y7" s="275">
        <f t="shared" ref="Y7:Y70" si="2">IF(OR(E7="x",O7="x"),"x",IF(AND(E7="-",O7="-"),"-",IF(AND(E7="-",O7&gt;0),O7*-1,IF(AND(E7&gt;0,O7="-"),E7,E7-O7))))</f>
        <v>-50</v>
      </c>
      <c r="Z7" s="275">
        <f t="shared" ref="Z7:Z70" si="3">IF(OR(F7="x",P7="x"),"x",IF(AND(F7="-",P7="-"),"-",IF(AND(F7="-",P7&gt;0),P7*-1,IF(AND(F7&gt;0,P7="-"),F7,F7-P7))))</f>
        <v>-50</v>
      </c>
      <c r="AA7" s="275" t="str">
        <f t="shared" ref="AA7:AA70" si="4">IF(OR(N7="x",X7="x"),"x",IF(AND(N7="-",X7="-"),"-",IF(AND(N7="-",X7&gt;0),X7*-1,IF(AND(N7&gt;0,X7="-"),N7,N7-X7))))</f>
        <v>-</v>
      </c>
      <c r="AB7" s="240">
        <f t="shared" ref="AB7:AB70" si="5">IF(COUNTIF(AC7:AD7,"x"),"x",IF(SUM(AC7:AD7)=0,"-",SUM(AC7:AD7)))</f>
        <v>644</v>
      </c>
      <c r="AC7" s="225">
        <f>第1表01元データ!T6</f>
        <v>644</v>
      </c>
      <c r="AD7" s="226" t="str">
        <f>第1表01元データ!W6</f>
        <v>-</v>
      </c>
      <c r="AE7" s="241">
        <v>751</v>
      </c>
      <c r="AF7" s="241">
        <v>751</v>
      </c>
      <c r="AG7" s="242" t="s">
        <v>313</v>
      </c>
      <c r="AH7" s="275">
        <f t="shared" ref="AH7:AH70" si="6">IF(OR(AB7="x",AE7="x"),"x",IF(AND(AB7="-",AE7="-"),"-",IF(AND(AB7="-",AE7&gt;0),AE7*-1,IF(AND(AB7&gt;0,AE7="-"),AB7,AB7-AE7))))</f>
        <v>-107</v>
      </c>
      <c r="AI7" s="275">
        <f t="shared" ref="AI7:AI70" si="7">IF(OR(AC7="x",AF7="x"),"x",IF(AND(AC7="-",AF7="-"),"-",IF(AND(AC7="-",AF7&gt;0),AF7*-1,IF(AND(AC7&gt;0,AF7="-"),AC7,AC7-AF7))))</f>
        <v>-107</v>
      </c>
      <c r="AJ7" s="275" t="str">
        <f t="shared" ref="AJ7:AJ70" si="8">IF(OR(AD7="x",AG7="x"),"x",IF(AND(AD7="-",AG7="-"),"-",IF(AND(AD7="-",AG7&gt;0),AG7*-1,IF(AND(AD7&gt;0,AG7="-"),AD7,AD7-AG7))))</f>
        <v>-</v>
      </c>
      <c r="AK7" s="251">
        <f t="shared" ref="AK7:AK70" si="9">IF(OR(AC7="x",F7="x"),"x",IF(OR(AC7="-",F7="-"),"-",AC7/F7))</f>
        <v>2.0062305295950154</v>
      </c>
      <c r="AL7" s="255">
        <v>2.0242587601078168</v>
      </c>
      <c r="AM7" s="251">
        <f t="shared" ref="AM7:AM70" si="10">IF(OR(AK7="x",AL7="x"),"x",IF(AND(AK7="-",AL7="-"),"-",IF(AND(AK7="-",AL7&gt;0),AL7*-1,IF(AND(AK7&gt;0,AL7="-"),AK7,AK7-AL7))))</f>
        <v>-1.8028230512801446E-2</v>
      </c>
    </row>
    <row r="8" spans="1:44" ht="15" customHeight="1">
      <c r="A8" s="214"/>
      <c r="B8" s="214"/>
      <c r="C8" s="214" t="s">
        <v>310</v>
      </c>
      <c r="E8" s="219">
        <f t="shared" si="1"/>
        <v>284</v>
      </c>
      <c r="F8" s="215">
        <f t="shared" si="0"/>
        <v>284</v>
      </c>
      <c r="G8" s="225">
        <f>第1表01元データ!M7</f>
        <v>96</v>
      </c>
      <c r="H8" s="225">
        <f>第1表01元データ!N7</f>
        <v>123</v>
      </c>
      <c r="I8" s="225">
        <f>第1表01元データ!O7</f>
        <v>39</v>
      </c>
      <c r="J8" s="225">
        <f>第1表01元データ!P7</f>
        <v>18</v>
      </c>
      <c r="K8" s="225">
        <f>第1表01元データ!Q7</f>
        <v>4</v>
      </c>
      <c r="L8" s="225">
        <f>第1表01元データ!R7</f>
        <v>2</v>
      </c>
      <c r="M8" s="225">
        <f>第1表01元データ!S7</f>
        <v>2</v>
      </c>
      <c r="N8" s="226" t="str">
        <f>第1表01元データ!V7</f>
        <v>-</v>
      </c>
      <c r="O8" s="259">
        <v>334</v>
      </c>
      <c r="P8" s="241">
        <v>334</v>
      </c>
      <c r="Q8" s="241">
        <v>121</v>
      </c>
      <c r="R8" s="241">
        <v>143</v>
      </c>
      <c r="S8" s="241">
        <v>34</v>
      </c>
      <c r="T8" s="241">
        <v>23</v>
      </c>
      <c r="U8" s="241">
        <v>8</v>
      </c>
      <c r="V8" s="241">
        <v>4</v>
      </c>
      <c r="W8" s="241">
        <v>1</v>
      </c>
      <c r="X8" s="242" t="s">
        <v>313</v>
      </c>
      <c r="Y8" s="275">
        <f t="shared" si="2"/>
        <v>-50</v>
      </c>
      <c r="Z8" s="275">
        <f t="shared" si="3"/>
        <v>-50</v>
      </c>
      <c r="AA8" s="275" t="str">
        <f t="shared" si="4"/>
        <v>-</v>
      </c>
      <c r="AB8" s="240">
        <f t="shared" si="5"/>
        <v>577</v>
      </c>
      <c r="AC8" s="225">
        <f>第1表01元データ!T7</f>
        <v>577</v>
      </c>
      <c r="AD8" s="226" t="str">
        <f>第1表01元データ!W7</f>
        <v>-</v>
      </c>
      <c r="AE8" s="241">
        <v>672</v>
      </c>
      <c r="AF8" s="241">
        <v>672</v>
      </c>
      <c r="AG8" s="242" t="s">
        <v>313</v>
      </c>
      <c r="AH8" s="275">
        <f t="shared" si="6"/>
        <v>-95</v>
      </c>
      <c r="AI8" s="275">
        <f t="shared" si="7"/>
        <v>-95</v>
      </c>
      <c r="AJ8" s="275" t="str">
        <f t="shared" si="8"/>
        <v>-</v>
      </c>
      <c r="AK8" s="251">
        <f t="shared" si="9"/>
        <v>2.0316901408450705</v>
      </c>
      <c r="AL8" s="255">
        <v>2.0119760479041915</v>
      </c>
      <c r="AM8" s="251">
        <f t="shared" si="10"/>
        <v>1.9714092940879002E-2</v>
      </c>
    </row>
    <row r="9" spans="1:44" ht="15" customHeight="1">
      <c r="A9" s="214"/>
      <c r="B9" s="214"/>
      <c r="C9" s="214" t="s">
        <v>311</v>
      </c>
      <c r="E9" s="219">
        <f t="shared" si="1"/>
        <v>37</v>
      </c>
      <c r="F9" s="215">
        <f t="shared" si="0"/>
        <v>37</v>
      </c>
      <c r="G9" s="225">
        <f>第1表01元データ!M8</f>
        <v>12</v>
      </c>
      <c r="H9" s="225">
        <f>第1表01元データ!N8</f>
        <v>21</v>
      </c>
      <c r="I9" s="225">
        <f>第1表01元データ!O8</f>
        <v>3</v>
      </c>
      <c r="J9" s="225">
        <f>第1表01元データ!P8</f>
        <v>1</v>
      </c>
      <c r="K9" s="225" t="str">
        <f>第1表01元データ!Q8</f>
        <v>-</v>
      </c>
      <c r="L9" s="225" t="str">
        <f>第1表01元データ!R8</f>
        <v>-</v>
      </c>
      <c r="M9" s="225" t="str">
        <f>第1表01元データ!S8</f>
        <v>-</v>
      </c>
      <c r="N9" s="226" t="str">
        <f>第1表01元データ!V8</f>
        <v>-</v>
      </c>
      <c r="O9" s="259">
        <v>37</v>
      </c>
      <c r="P9" s="241">
        <v>37</v>
      </c>
      <c r="Q9" s="241">
        <v>9</v>
      </c>
      <c r="R9" s="241">
        <v>17</v>
      </c>
      <c r="S9" s="241">
        <v>8</v>
      </c>
      <c r="T9" s="241">
        <v>3</v>
      </c>
      <c r="U9" s="242" t="s">
        <v>313</v>
      </c>
      <c r="V9" s="242" t="s">
        <v>313</v>
      </c>
      <c r="W9" s="242" t="s">
        <v>313</v>
      </c>
      <c r="X9" s="242" t="s">
        <v>313</v>
      </c>
      <c r="Y9" s="275">
        <f t="shared" si="2"/>
        <v>0</v>
      </c>
      <c r="Z9" s="275">
        <f t="shared" si="3"/>
        <v>0</v>
      </c>
      <c r="AA9" s="275" t="str">
        <f t="shared" si="4"/>
        <v>-</v>
      </c>
      <c r="AB9" s="240">
        <f t="shared" si="5"/>
        <v>67</v>
      </c>
      <c r="AC9" s="225">
        <f>第1表01元データ!T8</f>
        <v>67</v>
      </c>
      <c r="AD9" s="226" t="str">
        <f>第1表01元データ!W8</f>
        <v>-</v>
      </c>
      <c r="AE9" s="241">
        <v>79</v>
      </c>
      <c r="AF9" s="241">
        <v>79</v>
      </c>
      <c r="AG9" s="242" t="s">
        <v>313</v>
      </c>
      <c r="AH9" s="275">
        <f t="shared" si="6"/>
        <v>-12</v>
      </c>
      <c r="AI9" s="275">
        <f t="shared" si="7"/>
        <v>-12</v>
      </c>
      <c r="AJ9" s="275" t="str">
        <f t="shared" si="8"/>
        <v>-</v>
      </c>
      <c r="AK9" s="251">
        <f t="shared" si="9"/>
        <v>1.8108108108108107</v>
      </c>
      <c r="AL9" s="255">
        <v>2.1351351351351351</v>
      </c>
      <c r="AM9" s="251">
        <f t="shared" si="10"/>
        <v>-0.32432432432432434</v>
      </c>
    </row>
    <row r="10" spans="1:44" ht="15" customHeight="1">
      <c r="A10" s="214"/>
      <c r="B10" s="214"/>
      <c r="C10" s="214" t="s">
        <v>312</v>
      </c>
      <c r="E10" s="217" t="str">
        <f t="shared" si="1"/>
        <v>-</v>
      </c>
      <c r="F10" s="215" t="str">
        <f t="shared" si="0"/>
        <v>-</v>
      </c>
      <c r="G10" s="225" t="str">
        <f>第1表01元データ!M9</f>
        <v>-</v>
      </c>
      <c r="H10" s="225" t="str">
        <f>第1表01元データ!N9</f>
        <v>-</v>
      </c>
      <c r="I10" s="225" t="str">
        <f>第1表01元データ!O9</f>
        <v>-</v>
      </c>
      <c r="J10" s="225" t="str">
        <f>第1表01元データ!P9</f>
        <v>-</v>
      </c>
      <c r="K10" s="225" t="str">
        <f>第1表01元データ!Q9</f>
        <v>-</v>
      </c>
      <c r="L10" s="225" t="str">
        <f>第1表01元データ!R9</f>
        <v>-</v>
      </c>
      <c r="M10" s="225" t="str">
        <f>第1表01元データ!S9</f>
        <v>-</v>
      </c>
      <c r="N10" s="226" t="str">
        <f>第1表01元データ!V9</f>
        <v>-</v>
      </c>
      <c r="O10" s="261" t="s">
        <v>313</v>
      </c>
      <c r="P10" s="242" t="s">
        <v>313</v>
      </c>
      <c r="Q10" s="242" t="s">
        <v>313</v>
      </c>
      <c r="R10" s="242" t="s">
        <v>313</v>
      </c>
      <c r="S10" s="242" t="s">
        <v>313</v>
      </c>
      <c r="T10" s="242" t="s">
        <v>313</v>
      </c>
      <c r="U10" s="242" t="s">
        <v>313</v>
      </c>
      <c r="V10" s="242" t="s">
        <v>313</v>
      </c>
      <c r="W10" s="242" t="s">
        <v>313</v>
      </c>
      <c r="X10" s="242" t="s">
        <v>313</v>
      </c>
      <c r="Y10" s="276" t="str">
        <f t="shared" si="2"/>
        <v>-</v>
      </c>
      <c r="Z10" s="276" t="str">
        <f t="shared" si="3"/>
        <v>-</v>
      </c>
      <c r="AA10" s="276" t="str">
        <f t="shared" si="4"/>
        <v>-</v>
      </c>
      <c r="AB10" s="244" t="str">
        <f t="shared" si="5"/>
        <v>-</v>
      </c>
      <c r="AC10" s="226" t="str">
        <f>第1表01元データ!T9</f>
        <v>-</v>
      </c>
      <c r="AD10" s="226" t="str">
        <f>第1表01元データ!W9</f>
        <v>-</v>
      </c>
      <c r="AE10" s="245" t="s">
        <v>313</v>
      </c>
      <c r="AF10" s="245" t="s">
        <v>313</v>
      </c>
      <c r="AG10" s="242" t="s">
        <v>313</v>
      </c>
      <c r="AH10" s="276" t="str">
        <f t="shared" si="6"/>
        <v>-</v>
      </c>
      <c r="AI10" s="276" t="str">
        <f t="shared" si="7"/>
        <v>-</v>
      </c>
      <c r="AJ10" s="275" t="str">
        <f t="shared" si="8"/>
        <v>-</v>
      </c>
      <c r="AK10" s="246" t="str">
        <f t="shared" si="9"/>
        <v>-</v>
      </c>
      <c r="AL10" s="247" t="s">
        <v>313</v>
      </c>
      <c r="AM10" s="248" t="str">
        <f t="shared" si="10"/>
        <v>-</v>
      </c>
    </row>
    <row r="11" spans="1:44" ht="15" customHeight="1">
      <c r="A11" s="214"/>
      <c r="B11" s="214" t="s">
        <v>7</v>
      </c>
      <c r="C11" s="214"/>
      <c r="E11" s="219">
        <f t="shared" si="1"/>
        <v>111</v>
      </c>
      <c r="F11" s="215">
        <f t="shared" si="0"/>
        <v>111</v>
      </c>
      <c r="G11" s="225">
        <f>第1表01元データ!M10</f>
        <v>44</v>
      </c>
      <c r="H11" s="225">
        <f>第1表01元データ!N10</f>
        <v>41</v>
      </c>
      <c r="I11" s="225">
        <f>第1表01元データ!O10</f>
        <v>12</v>
      </c>
      <c r="J11" s="225">
        <f>第1表01元データ!P10</f>
        <v>10</v>
      </c>
      <c r="K11" s="225">
        <f>第1表01元データ!Q10</f>
        <v>3</v>
      </c>
      <c r="L11" s="225">
        <f>第1表01元データ!R10</f>
        <v>1</v>
      </c>
      <c r="M11" s="225" t="str">
        <f>第1表01元データ!S10</f>
        <v>-</v>
      </c>
      <c r="N11" s="226" t="str">
        <f>第1表01元データ!V10</f>
        <v>-</v>
      </c>
      <c r="O11" s="259">
        <v>133</v>
      </c>
      <c r="P11" s="241">
        <v>133</v>
      </c>
      <c r="Q11" s="241">
        <v>44</v>
      </c>
      <c r="R11" s="241">
        <v>46</v>
      </c>
      <c r="S11" s="241">
        <v>24</v>
      </c>
      <c r="T11" s="241">
        <v>10</v>
      </c>
      <c r="U11" s="241">
        <v>6</v>
      </c>
      <c r="V11" s="241">
        <v>1</v>
      </c>
      <c r="W11" s="241">
        <v>2</v>
      </c>
      <c r="X11" s="242" t="s">
        <v>313</v>
      </c>
      <c r="Y11" s="275">
        <f t="shared" si="2"/>
        <v>-22</v>
      </c>
      <c r="Z11" s="276">
        <f t="shared" si="3"/>
        <v>-22</v>
      </c>
      <c r="AA11" s="276" t="str">
        <f t="shared" si="4"/>
        <v>-</v>
      </c>
      <c r="AB11" s="240">
        <f t="shared" si="5"/>
        <v>223</v>
      </c>
      <c r="AC11" s="225">
        <f>第1表01元データ!T10</f>
        <v>223</v>
      </c>
      <c r="AD11" s="226" t="str">
        <f>第1表01元データ!W10</f>
        <v>-</v>
      </c>
      <c r="AE11" s="241">
        <v>298</v>
      </c>
      <c r="AF11" s="241">
        <v>298</v>
      </c>
      <c r="AG11" s="242" t="s">
        <v>313</v>
      </c>
      <c r="AH11" s="275">
        <f t="shared" si="6"/>
        <v>-75</v>
      </c>
      <c r="AI11" s="275">
        <f t="shared" si="7"/>
        <v>-75</v>
      </c>
      <c r="AJ11" s="275" t="str">
        <f t="shared" si="8"/>
        <v>-</v>
      </c>
      <c r="AK11" s="250">
        <f t="shared" si="9"/>
        <v>2.0090090090090089</v>
      </c>
      <c r="AL11" s="252">
        <v>2.2406015037593985</v>
      </c>
      <c r="AM11" s="251">
        <f t="shared" si="10"/>
        <v>-0.23159249475038957</v>
      </c>
    </row>
    <row r="12" spans="1:44" ht="15" customHeight="1">
      <c r="A12" s="214"/>
      <c r="B12" s="214"/>
      <c r="C12" s="214" t="s">
        <v>4</v>
      </c>
      <c r="E12" s="219">
        <f t="shared" ref="E12:E75" si="11">IF(COUNTIF(F12:N12,"x"),"x",IF(SUM(F12,N12)=0,"-",SUM(F12,N12)))</f>
        <v>82</v>
      </c>
      <c r="F12" s="215">
        <f t="shared" si="0"/>
        <v>82</v>
      </c>
      <c r="G12" s="225">
        <f>第1表01元データ!M11</f>
        <v>34</v>
      </c>
      <c r="H12" s="225">
        <f>第1表01元データ!N11</f>
        <v>32</v>
      </c>
      <c r="I12" s="225">
        <f>第1表01元データ!O11</f>
        <v>8</v>
      </c>
      <c r="J12" s="225">
        <f>第1表01元データ!P11</f>
        <v>6</v>
      </c>
      <c r="K12" s="225">
        <f>第1表01元データ!Q11</f>
        <v>1</v>
      </c>
      <c r="L12" s="225">
        <f>第1表01元データ!R11</f>
        <v>1</v>
      </c>
      <c r="M12" s="225" t="str">
        <f>第1表01元データ!S11</f>
        <v>-</v>
      </c>
      <c r="N12" s="226" t="str">
        <f>第1表01元データ!V11</f>
        <v>-</v>
      </c>
      <c r="O12" s="259">
        <v>97</v>
      </c>
      <c r="P12" s="241">
        <v>97</v>
      </c>
      <c r="Q12" s="241">
        <v>33</v>
      </c>
      <c r="R12" s="241">
        <v>36</v>
      </c>
      <c r="S12" s="241">
        <v>16</v>
      </c>
      <c r="T12" s="241">
        <v>5</v>
      </c>
      <c r="U12" s="241">
        <v>5</v>
      </c>
      <c r="V12" s="241" t="s">
        <v>313</v>
      </c>
      <c r="W12" s="241">
        <v>2</v>
      </c>
      <c r="X12" s="242" t="s">
        <v>313</v>
      </c>
      <c r="Y12" s="276">
        <f t="shared" si="2"/>
        <v>-15</v>
      </c>
      <c r="Z12" s="276">
        <f t="shared" si="3"/>
        <v>-15</v>
      </c>
      <c r="AA12" s="276" t="str">
        <f t="shared" si="4"/>
        <v>-</v>
      </c>
      <c r="AB12" s="240">
        <f t="shared" si="5"/>
        <v>157</v>
      </c>
      <c r="AC12" s="225">
        <f>第1表01元データ!T11</f>
        <v>157</v>
      </c>
      <c r="AD12" s="226" t="str">
        <f>第1表01元データ!W11</f>
        <v>-</v>
      </c>
      <c r="AE12" s="241">
        <v>212</v>
      </c>
      <c r="AF12" s="241">
        <v>212</v>
      </c>
      <c r="AG12" s="242" t="s">
        <v>313</v>
      </c>
      <c r="AH12" s="276">
        <f t="shared" si="6"/>
        <v>-55</v>
      </c>
      <c r="AI12" s="275">
        <f t="shared" si="7"/>
        <v>-55</v>
      </c>
      <c r="AJ12" s="275" t="str">
        <f t="shared" si="8"/>
        <v>-</v>
      </c>
      <c r="AK12" s="250">
        <f t="shared" si="9"/>
        <v>1.9146341463414633</v>
      </c>
      <c r="AL12" s="252">
        <v>2.1855670103092781</v>
      </c>
      <c r="AM12" s="251">
        <f t="shared" si="10"/>
        <v>-0.2709328639678148</v>
      </c>
    </row>
    <row r="13" spans="1:44" ht="15" customHeight="1">
      <c r="A13" s="214"/>
      <c r="B13" s="214"/>
      <c r="C13" s="214" t="s">
        <v>5</v>
      </c>
      <c r="E13" s="219">
        <f t="shared" si="11"/>
        <v>29</v>
      </c>
      <c r="F13" s="215">
        <f t="shared" si="0"/>
        <v>29</v>
      </c>
      <c r="G13" s="225">
        <f>第1表01元データ!M12</f>
        <v>10</v>
      </c>
      <c r="H13" s="225">
        <f>第1表01元データ!N12</f>
        <v>9</v>
      </c>
      <c r="I13" s="225">
        <f>第1表01元データ!O12</f>
        <v>4</v>
      </c>
      <c r="J13" s="225">
        <f>第1表01元データ!P12</f>
        <v>4</v>
      </c>
      <c r="K13" s="225">
        <f>第1表01元データ!Q12</f>
        <v>2</v>
      </c>
      <c r="L13" s="225" t="str">
        <f>第1表01元データ!R12</f>
        <v>-</v>
      </c>
      <c r="M13" s="225" t="str">
        <f>第1表01元データ!S12</f>
        <v>-</v>
      </c>
      <c r="N13" s="226" t="str">
        <f>第1表01元データ!V12</f>
        <v>-</v>
      </c>
      <c r="O13" s="259">
        <v>36</v>
      </c>
      <c r="P13" s="241">
        <v>36</v>
      </c>
      <c r="Q13" s="241">
        <v>11</v>
      </c>
      <c r="R13" s="241">
        <v>10</v>
      </c>
      <c r="S13" s="241">
        <v>8</v>
      </c>
      <c r="T13" s="241">
        <v>5</v>
      </c>
      <c r="U13" s="241">
        <v>1</v>
      </c>
      <c r="V13" s="241">
        <v>1</v>
      </c>
      <c r="W13" s="241" t="s">
        <v>313</v>
      </c>
      <c r="X13" s="242" t="s">
        <v>313</v>
      </c>
      <c r="Y13" s="276">
        <f t="shared" si="2"/>
        <v>-7</v>
      </c>
      <c r="Z13" s="276">
        <f t="shared" si="3"/>
        <v>-7</v>
      </c>
      <c r="AA13" s="276" t="str">
        <f t="shared" si="4"/>
        <v>-</v>
      </c>
      <c r="AB13" s="240">
        <f t="shared" si="5"/>
        <v>66</v>
      </c>
      <c r="AC13" s="225">
        <f>第1表01元データ!T12</f>
        <v>66</v>
      </c>
      <c r="AD13" s="226" t="str">
        <f>第1表01元データ!W12</f>
        <v>-</v>
      </c>
      <c r="AE13" s="241">
        <v>86</v>
      </c>
      <c r="AF13" s="241">
        <v>86</v>
      </c>
      <c r="AG13" s="242" t="s">
        <v>313</v>
      </c>
      <c r="AH13" s="276">
        <f t="shared" si="6"/>
        <v>-20</v>
      </c>
      <c r="AI13" s="275">
        <f t="shared" si="7"/>
        <v>-20</v>
      </c>
      <c r="AJ13" s="276" t="str">
        <f t="shared" si="8"/>
        <v>-</v>
      </c>
      <c r="AK13" s="250">
        <f t="shared" si="9"/>
        <v>2.2758620689655173</v>
      </c>
      <c r="AL13" s="252">
        <v>2.3888888888888888</v>
      </c>
      <c r="AM13" s="251">
        <f t="shared" si="10"/>
        <v>-0.11302681992337149</v>
      </c>
    </row>
    <row r="14" spans="1:44" ht="15" customHeight="1">
      <c r="A14" s="214"/>
      <c r="B14" s="214"/>
      <c r="C14" s="214" t="s">
        <v>6</v>
      </c>
      <c r="E14" s="219" t="str">
        <f t="shared" si="11"/>
        <v>-</v>
      </c>
      <c r="F14" s="215" t="str">
        <f t="shared" si="0"/>
        <v>-</v>
      </c>
      <c r="G14" s="225" t="str">
        <f>第1表01元データ!M13</f>
        <v>-</v>
      </c>
      <c r="H14" s="225" t="str">
        <f>第1表01元データ!N13</f>
        <v>-</v>
      </c>
      <c r="I14" s="225" t="str">
        <f>第1表01元データ!O13</f>
        <v>-</v>
      </c>
      <c r="J14" s="225" t="str">
        <f>第1表01元データ!P13</f>
        <v>-</v>
      </c>
      <c r="K14" s="225" t="str">
        <f>第1表01元データ!Q13</f>
        <v>-</v>
      </c>
      <c r="L14" s="225" t="str">
        <f>第1表01元データ!R13</f>
        <v>-</v>
      </c>
      <c r="M14" s="225" t="str">
        <f>第1表01元データ!S13</f>
        <v>-</v>
      </c>
      <c r="N14" s="226" t="str">
        <f>第1表01元データ!V13</f>
        <v>-</v>
      </c>
      <c r="O14" s="262" t="s">
        <v>313</v>
      </c>
      <c r="P14" s="242" t="s">
        <v>313</v>
      </c>
      <c r="Q14" s="242" t="s">
        <v>313</v>
      </c>
      <c r="R14" s="242" t="s">
        <v>313</v>
      </c>
      <c r="S14" s="242" t="s">
        <v>313</v>
      </c>
      <c r="T14" s="242" t="s">
        <v>313</v>
      </c>
      <c r="U14" s="242" t="s">
        <v>313</v>
      </c>
      <c r="V14" s="242" t="s">
        <v>313</v>
      </c>
      <c r="W14" s="242" t="s">
        <v>313</v>
      </c>
      <c r="X14" s="242" t="s">
        <v>313</v>
      </c>
      <c r="Y14" s="276" t="str">
        <f t="shared" si="2"/>
        <v>-</v>
      </c>
      <c r="Z14" s="276" t="str">
        <f t="shared" si="3"/>
        <v>-</v>
      </c>
      <c r="AA14" s="276" t="str">
        <f t="shared" si="4"/>
        <v>-</v>
      </c>
      <c r="AB14" s="244" t="str">
        <f t="shared" si="5"/>
        <v>-</v>
      </c>
      <c r="AC14" s="226" t="str">
        <f>第1表01元データ!T13</f>
        <v>-</v>
      </c>
      <c r="AD14" s="226" t="str">
        <f>第1表01元データ!W13</f>
        <v>-</v>
      </c>
      <c r="AE14" s="245" t="s">
        <v>313</v>
      </c>
      <c r="AF14" s="245" t="s">
        <v>313</v>
      </c>
      <c r="AG14" s="242" t="s">
        <v>313</v>
      </c>
      <c r="AH14" s="276" t="str">
        <f t="shared" si="6"/>
        <v>-</v>
      </c>
      <c r="AI14" s="276" t="str">
        <f t="shared" si="7"/>
        <v>-</v>
      </c>
      <c r="AJ14" s="275" t="str">
        <f t="shared" si="8"/>
        <v>-</v>
      </c>
      <c r="AK14" s="246" t="str">
        <f t="shared" si="9"/>
        <v>-</v>
      </c>
      <c r="AL14" s="247" t="s">
        <v>313</v>
      </c>
      <c r="AM14" s="248" t="str">
        <f t="shared" si="10"/>
        <v>-</v>
      </c>
      <c r="AR14" s="215">
        <v>0</v>
      </c>
    </row>
    <row r="15" spans="1:44" ht="15" customHeight="1">
      <c r="A15" s="214"/>
      <c r="B15" s="214" t="s">
        <v>8</v>
      </c>
      <c r="C15" s="214"/>
      <c r="D15" s="220" t="s">
        <v>392</v>
      </c>
      <c r="E15" s="219">
        <f t="shared" si="11"/>
        <v>64</v>
      </c>
      <c r="F15" s="215">
        <f t="shared" si="0"/>
        <v>64</v>
      </c>
      <c r="G15" s="225">
        <f>第1表01元データ!M14</f>
        <v>16</v>
      </c>
      <c r="H15" s="225">
        <f>第1表01元データ!N14</f>
        <v>31</v>
      </c>
      <c r="I15" s="225">
        <f>第1表01元データ!O14</f>
        <v>10</v>
      </c>
      <c r="J15" s="225">
        <f>第1表01元データ!P14</f>
        <v>7</v>
      </c>
      <c r="K15" s="225" t="str">
        <f>第1表01元データ!Q14</f>
        <v>-</v>
      </c>
      <c r="L15" s="225" t="str">
        <f>第1表01元データ!R14</f>
        <v>-</v>
      </c>
      <c r="M15" s="225" t="str">
        <f>第1表01元データ!S14</f>
        <v>-</v>
      </c>
      <c r="N15" s="226" t="str">
        <f>第1表01元データ!V14</f>
        <v>-</v>
      </c>
      <c r="O15" s="259">
        <v>71</v>
      </c>
      <c r="P15" s="241">
        <v>71</v>
      </c>
      <c r="Q15" s="241">
        <v>18</v>
      </c>
      <c r="R15" s="241">
        <v>31</v>
      </c>
      <c r="S15" s="241">
        <v>16</v>
      </c>
      <c r="T15" s="241">
        <v>6</v>
      </c>
      <c r="U15" s="241" t="s">
        <v>313</v>
      </c>
      <c r="V15" s="241" t="s">
        <v>313</v>
      </c>
      <c r="W15" s="242" t="s">
        <v>313</v>
      </c>
      <c r="X15" s="242" t="s">
        <v>313</v>
      </c>
      <c r="Y15" s="275">
        <f t="shared" si="2"/>
        <v>-7</v>
      </c>
      <c r="Z15" s="276">
        <f t="shared" si="3"/>
        <v>-7</v>
      </c>
      <c r="AA15" s="276" t="str">
        <f t="shared" si="4"/>
        <v>-</v>
      </c>
      <c r="AB15" s="240">
        <f t="shared" si="5"/>
        <v>136</v>
      </c>
      <c r="AC15" s="225">
        <f>第1表01元データ!T14</f>
        <v>136</v>
      </c>
      <c r="AD15" s="226" t="str">
        <f>第1表01元データ!W14</f>
        <v>-</v>
      </c>
      <c r="AE15" s="241">
        <v>152</v>
      </c>
      <c r="AF15" s="241">
        <v>152</v>
      </c>
      <c r="AG15" s="242" t="s">
        <v>313</v>
      </c>
      <c r="AH15" s="275">
        <f t="shared" si="6"/>
        <v>-16</v>
      </c>
      <c r="AI15" s="275">
        <f t="shared" si="7"/>
        <v>-16</v>
      </c>
      <c r="AJ15" s="276" t="str">
        <f t="shared" si="8"/>
        <v>-</v>
      </c>
      <c r="AK15" s="250">
        <f t="shared" si="9"/>
        <v>2.125</v>
      </c>
      <c r="AL15" s="252">
        <v>2.140845070422535</v>
      </c>
      <c r="AM15" s="251">
        <f t="shared" si="10"/>
        <v>-1.5845070422535024E-2</v>
      </c>
    </row>
    <row r="16" spans="1:44" ht="15" customHeight="1">
      <c r="A16" s="214"/>
      <c r="B16" s="214"/>
      <c r="C16" s="214" t="s">
        <v>4</v>
      </c>
      <c r="D16" s="220" t="s">
        <v>589</v>
      </c>
      <c r="E16" s="219" t="str">
        <f t="shared" si="11"/>
        <v>x</v>
      </c>
      <c r="F16" s="215" t="str">
        <f>IF(COUNTIF(G16:M16,"x"),"x",IF(SUM(G16:M16)=0,"-",SUM(G16:M16)))</f>
        <v>x</v>
      </c>
      <c r="G16" s="225" t="str">
        <f>第1表01元データ!M15</f>
        <v>X</v>
      </c>
      <c r="H16" s="225" t="str">
        <f>第1表01元データ!N15</f>
        <v>X</v>
      </c>
      <c r="I16" s="225" t="str">
        <f>第1表01元データ!O15</f>
        <v>X</v>
      </c>
      <c r="J16" s="225" t="str">
        <f>第1表01元データ!P15</f>
        <v>X</v>
      </c>
      <c r="K16" s="225" t="str">
        <f>第1表01元データ!Q15</f>
        <v>X</v>
      </c>
      <c r="L16" s="225" t="str">
        <f>第1表01元データ!R15</f>
        <v>X</v>
      </c>
      <c r="M16" s="225" t="str">
        <f>第1表01元データ!S15</f>
        <v>X</v>
      </c>
      <c r="N16" s="226" t="str">
        <f>第1表01元データ!V15</f>
        <v>X</v>
      </c>
      <c r="O16" s="262" t="s">
        <v>337</v>
      </c>
      <c r="P16" s="242" t="s">
        <v>337</v>
      </c>
      <c r="Q16" s="242" t="s">
        <v>337</v>
      </c>
      <c r="R16" s="242" t="s">
        <v>337</v>
      </c>
      <c r="S16" s="242" t="s">
        <v>337</v>
      </c>
      <c r="T16" s="242" t="s">
        <v>337</v>
      </c>
      <c r="U16" s="242" t="s">
        <v>337</v>
      </c>
      <c r="V16" s="242" t="s">
        <v>337</v>
      </c>
      <c r="W16" s="242" t="s">
        <v>337</v>
      </c>
      <c r="X16" s="242" t="s">
        <v>337</v>
      </c>
      <c r="Y16" s="276" t="str">
        <f t="shared" si="2"/>
        <v>x</v>
      </c>
      <c r="Z16" s="276" t="str">
        <f t="shared" si="3"/>
        <v>x</v>
      </c>
      <c r="AA16" s="276" t="str">
        <f t="shared" si="4"/>
        <v>x</v>
      </c>
      <c r="AB16" s="240" t="str">
        <f t="shared" si="5"/>
        <v>x</v>
      </c>
      <c r="AC16" s="263" t="str">
        <f>第1表01元データ!T15</f>
        <v>X</v>
      </c>
      <c r="AD16" s="263" t="str">
        <f>第1表01元データ!W15</f>
        <v>X</v>
      </c>
      <c r="AE16" s="242" t="s">
        <v>337</v>
      </c>
      <c r="AF16" s="242" t="s">
        <v>337</v>
      </c>
      <c r="AG16" s="242" t="s">
        <v>337</v>
      </c>
      <c r="AH16" s="276" t="str">
        <f t="shared" si="6"/>
        <v>x</v>
      </c>
      <c r="AI16" s="276" t="str">
        <f t="shared" si="7"/>
        <v>x</v>
      </c>
      <c r="AJ16" s="276" t="str">
        <f t="shared" si="8"/>
        <v>x</v>
      </c>
      <c r="AK16" s="250" t="str">
        <f t="shared" si="9"/>
        <v>x</v>
      </c>
      <c r="AL16" s="252" t="s">
        <v>337</v>
      </c>
      <c r="AM16" s="251" t="str">
        <f t="shared" si="10"/>
        <v>x</v>
      </c>
    </row>
    <row r="17" spans="1:39" ht="15" customHeight="1">
      <c r="A17" s="214"/>
      <c r="B17" s="214"/>
      <c r="C17" s="214" t="s">
        <v>5</v>
      </c>
      <c r="D17" s="220" t="s">
        <v>589</v>
      </c>
      <c r="E17" s="219" t="str">
        <f t="shared" si="11"/>
        <v>x</v>
      </c>
      <c r="F17" s="215" t="str">
        <f t="shared" ref="F17:F80" si="12">IF(COUNTIF(G17:M17,"x"),"x",IF(SUM(G17:M17)=0,"-",SUM(G17:M17)))</f>
        <v>x</v>
      </c>
      <c r="G17" s="225" t="str">
        <f>第1表01元データ!M16</f>
        <v>X</v>
      </c>
      <c r="H17" s="225" t="str">
        <f>第1表01元データ!N16</f>
        <v>X</v>
      </c>
      <c r="I17" s="225" t="str">
        <f>第1表01元データ!O16</f>
        <v>X</v>
      </c>
      <c r="J17" s="225" t="str">
        <f>第1表01元データ!P16</f>
        <v>X</v>
      </c>
      <c r="K17" s="225" t="str">
        <f>第1表01元データ!Q16</f>
        <v>X</v>
      </c>
      <c r="L17" s="225" t="str">
        <f>第1表01元データ!R16</f>
        <v>X</v>
      </c>
      <c r="M17" s="225" t="str">
        <f>第1表01元データ!S16</f>
        <v>X</v>
      </c>
      <c r="N17" s="226" t="str">
        <f>第1表01元データ!V16</f>
        <v>X</v>
      </c>
      <c r="O17" s="262" t="s">
        <v>337</v>
      </c>
      <c r="P17" s="242" t="s">
        <v>337</v>
      </c>
      <c r="Q17" s="242" t="s">
        <v>337</v>
      </c>
      <c r="R17" s="242" t="s">
        <v>337</v>
      </c>
      <c r="S17" s="242" t="s">
        <v>337</v>
      </c>
      <c r="T17" s="242" t="s">
        <v>337</v>
      </c>
      <c r="U17" s="242" t="s">
        <v>337</v>
      </c>
      <c r="V17" s="242" t="s">
        <v>337</v>
      </c>
      <c r="W17" s="242" t="s">
        <v>337</v>
      </c>
      <c r="X17" s="242" t="s">
        <v>337</v>
      </c>
      <c r="Y17" s="276" t="str">
        <f t="shared" si="2"/>
        <v>x</v>
      </c>
      <c r="Z17" s="276" t="str">
        <f t="shared" si="3"/>
        <v>x</v>
      </c>
      <c r="AA17" s="276" t="str">
        <f t="shared" si="4"/>
        <v>x</v>
      </c>
      <c r="AB17" s="240" t="str">
        <f t="shared" si="5"/>
        <v>x</v>
      </c>
      <c r="AC17" s="263" t="str">
        <f>第1表01元データ!T16</f>
        <v>X</v>
      </c>
      <c r="AD17" s="263" t="str">
        <f>第1表01元データ!W16</f>
        <v>X</v>
      </c>
      <c r="AE17" s="242" t="s">
        <v>337</v>
      </c>
      <c r="AF17" s="242" t="s">
        <v>337</v>
      </c>
      <c r="AG17" s="242" t="s">
        <v>337</v>
      </c>
      <c r="AH17" s="276" t="str">
        <f t="shared" si="6"/>
        <v>x</v>
      </c>
      <c r="AI17" s="276" t="str">
        <f t="shared" si="7"/>
        <v>x</v>
      </c>
      <c r="AJ17" s="276" t="str">
        <f t="shared" si="8"/>
        <v>x</v>
      </c>
      <c r="AK17" s="250" t="str">
        <f t="shared" si="9"/>
        <v>x</v>
      </c>
      <c r="AL17" s="252" t="s">
        <v>337</v>
      </c>
      <c r="AM17" s="251" t="str">
        <f t="shared" si="10"/>
        <v>x</v>
      </c>
    </row>
    <row r="18" spans="1:39" ht="15" customHeight="1">
      <c r="A18" s="214"/>
      <c r="B18" s="214"/>
      <c r="C18" s="214" t="s">
        <v>6</v>
      </c>
      <c r="E18" s="219" t="str">
        <f t="shared" si="11"/>
        <v>-</v>
      </c>
      <c r="F18" s="215" t="str">
        <f t="shared" si="12"/>
        <v>-</v>
      </c>
      <c r="G18" s="225" t="str">
        <f>第1表01元データ!M17</f>
        <v>-</v>
      </c>
      <c r="H18" s="225" t="str">
        <f>第1表01元データ!N17</f>
        <v>-</v>
      </c>
      <c r="I18" s="225" t="str">
        <f>第1表01元データ!O17</f>
        <v>-</v>
      </c>
      <c r="J18" s="225" t="str">
        <f>第1表01元データ!P17</f>
        <v>-</v>
      </c>
      <c r="K18" s="225" t="str">
        <f>第1表01元データ!Q17</f>
        <v>-</v>
      </c>
      <c r="L18" s="225" t="str">
        <f>第1表01元データ!R17</f>
        <v>-</v>
      </c>
      <c r="M18" s="225" t="str">
        <f>第1表01元データ!S17</f>
        <v>-</v>
      </c>
      <c r="N18" s="226" t="str">
        <f>第1表01元データ!V17</f>
        <v>-</v>
      </c>
      <c r="O18" s="262" t="s">
        <v>313</v>
      </c>
      <c r="P18" s="242" t="s">
        <v>313</v>
      </c>
      <c r="Q18" s="242" t="s">
        <v>313</v>
      </c>
      <c r="R18" s="242" t="s">
        <v>313</v>
      </c>
      <c r="S18" s="242" t="s">
        <v>313</v>
      </c>
      <c r="T18" s="242" t="s">
        <v>313</v>
      </c>
      <c r="U18" s="242" t="s">
        <v>313</v>
      </c>
      <c r="V18" s="242" t="s">
        <v>313</v>
      </c>
      <c r="W18" s="242" t="s">
        <v>313</v>
      </c>
      <c r="X18" s="242" t="s">
        <v>313</v>
      </c>
      <c r="Y18" s="276" t="str">
        <f t="shared" si="2"/>
        <v>-</v>
      </c>
      <c r="Z18" s="276" t="str">
        <f t="shared" si="3"/>
        <v>-</v>
      </c>
      <c r="AA18" s="276" t="str">
        <f t="shared" si="4"/>
        <v>-</v>
      </c>
      <c r="AB18" s="244" t="str">
        <f t="shared" si="5"/>
        <v>-</v>
      </c>
      <c r="AC18" s="226" t="str">
        <f>第1表01元データ!T17</f>
        <v>-</v>
      </c>
      <c r="AD18" s="226" t="str">
        <f>第1表01元データ!W17</f>
        <v>-</v>
      </c>
      <c r="AE18" s="245" t="s">
        <v>313</v>
      </c>
      <c r="AF18" s="245" t="s">
        <v>313</v>
      </c>
      <c r="AG18" s="242" t="s">
        <v>313</v>
      </c>
      <c r="AH18" s="276" t="str">
        <f t="shared" si="6"/>
        <v>-</v>
      </c>
      <c r="AI18" s="276" t="str">
        <f t="shared" si="7"/>
        <v>-</v>
      </c>
      <c r="AJ18" s="275" t="str">
        <f t="shared" si="8"/>
        <v>-</v>
      </c>
      <c r="AK18" s="246" t="str">
        <f t="shared" si="9"/>
        <v>-</v>
      </c>
      <c r="AL18" s="247" t="s">
        <v>313</v>
      </c>
      <c r="AM18" s="248" t="str">
        <f t="shared" si="10"/>
        <v>-</v>
      </c>
    </row>
    <row r="19" spans="1:39" ht="15" customHeight="1">
      <c r="A19" s="214"/>
      <c r="B19" s="214" t="s">
        <v>9</v>
      </c>
      <c r="C19" s="214"/>
      <c r="E19" s="219">
        <f t="shared" si="11"/>
        <v>1223</v>
      </c>
      <c r="F19" s="215">
        <f t="shared" si="12"/>
        <v>1218</v>
      </c>
      <c r="G19" s="225">
        <f>第1表01元データ!M18</f>
        <v>454</v>
      </c>
      <c r="H19" s="225">
        <f>第1表01元データ!N18</f>
        <v>475</v>
      </c>
      <c r="I19" s="225">
        <f>第1表01元データ!O18</f>
        <v>173</v>
      </c>
      <c r="J19" s="225">
        <f>第1表01元データ!P18</f>
        <v>72</v>
      </c>
      <c r="K19" s="225">
        <f>第1表01元データ!Q18</f>
        <v>26</v>
      </c>
      <c r="L19" s="225">
        <f>第1表01元データ!R18</f>
        <v>16</v>
      </c>
      <c r="M19" s="225">
        <f>第1表01元データ!S18</f>
        <v>2</v>
      </c>
      <c r="N19" s="226">
        <f>第1表01元データ!V18</f>
        <v>5</v>
      </c>
      <c r="O19" s="259">
        <v>1390</v>
      </c>
      <c r="P19" s="241">
        <v>1385</v>
      </c>
      <c r="Q19" s="241">
        <v>463</v>
      </c>
      <c r="R19" s="241">
        <v>538</v>
      </c>
      <c r="S19" s="241">
        <v>215</v>
      </c>
      <c r="T19" s="241">
        <v>92</v>
      </c>
      <c r="U19" s="241">
        <v>49</v>
      </c>
      <c r="V19" s="241">
        <v>19</v>
      </c>
      <c r="W19" s="241">
        <v>9</v>
      </c>
      <c r="X19" s="241">
        <v>5</v>
      </c>
      <c r="Y19" s="275">
        <f t="shared" si="2"/>
        <v>-167</v>
      </c>
      <c r="Z19" s="276">
        <f t="shared" si="3"/>
        <v>-167</v>
      </c>
      <c r="AA19" s="276">
        <f t="shared" si="4"/>
        <v>0</v>
      </c>
      <c r="AB19" s="240">
        <f t="shared" si="5"/>
        <v>2642</v>
      </c>
      <c r="AC19" s="225">
        <f>第1表01元データ!T18</f>
        <v>2455</v>
      </c>
      <c r="AD19" s="225">
        <f>第1表01元データ!W18</f>
        <v>187</v>
      </c>
      <c r="AE19" s="241">
        <v>3181</v>
      </c>
      <c r="AF19" s="241">
        <v>2976</v>
      </c>
      <c r="AG19" s="241">
        <v>205</v>
      </c>
      <c r="AH19" s="275">
        <f t="shared" si="6"/>
        <v>-539</v>
      </c>
      <c r="AI19" s="275">
        <f t="shared" si="7"/>
        <v>-521</v>
      </c>
      <c r="AJ19" s="275">
        <f t="shared" si="8"/>
        <v>-18</v>
      </c>
      <c r="AK19" s="250">
        <f t="shared" si="9"/>
        <v>2.0155993431855501</v>
      </c>
      <c r="AL19" s="252">
        <v>2.1487364620938627</v>
      </c>
      <c r="AM19" s="251">
        <f t="shared" si="10"/>
        <v>-0.13313711890831259</v>
      </c>
    </row>
    <row r="20" spans="1:39" ht="15" customHeight="1">
      <c r="A20" s="214"/>
      <c r="B20" s="214"/>
      <c r="C20" s="214" t="s">
        <v>4</v>
      </c>
      <c r="E20" s="219">
        <f t="shared" si="11"/>
        <v>593</v>
      </c>
      <c r="F20" s="215">
        <f t="shared" si="12"/>
        <v>592</v>
      </c>
      <c r="G20" s="225">
        <f>第1表01元データ!M19</f>
        <v>257</v>
      </c>
      <c r="H20" s="225">
        <f>第1表01元データ!N19</f>
        <v>205</v>
      </c>
      <c r="I20" s="225">
        <f>第1表01元データ!O19</f>
        <v>67</v>
      </c>
      <c r="J20" s="225">
        <f>第1表01元データ!P19</f>
        <v>39</v>
      </c>
      <c r="K20" s="225">
        <f>第1表01元データ!Q19</f>
        <v>15</v>
      </c>
      <c r="L20" s="225">
        <f>第1表01元データ!R19</f>
        <v>8</v>
      </c>
      <c r="M20" s="225">
        <f>第1表01元データ!S19</f>
        <v>1</v>
      </c>
      <c r="N20" s="226">
        <f>第1表01元データ!V19</f>
        <v>1</v>
      </c>
      <c r="O20" s="259">
        <v>689</v>
      </c>
      <c r="P20" s="241">
        <v>689</v>
      </c>
      <c r="Q20" s="241">
        <v>273</v>
      </c>
      <c r="R20" s="241">
        <v>239</v>
      </c>
      <c r="S20" s="241">
        <v>92</v>
      </c>
      <c r="T20" s="241">
        <v>45</v>
      </c>
      <c r="U20" s="241">
        <v>27</v>
      </c>
      <c r="V20" s="241">
        <v>8</v>
      </c>
      <c r="W20" s="241">
        <v>5</v>
      </c>
      <c r="X20" s="242" t="s">
        <v>313</v>
      </c>
      <c r="Y20" s="276">
        <f t="shared" si="2"/>
        <v>-96</v>
      </c>
      <c r="Z20" s="276">
        <f t="shared" si="3"/>
        <v>-97</v>
      </c>
      <c r="AA20" s="276">
        <f t="shared" si="4"/>
        <v>1</v>
      </c>
      <c r="AB20" s="240">
        <f t="shared" si="5"/>
        <v>1159</v>
      </c>
      <c r="AC20" s="225">
        <f>第1表01元データ!T19</f>
        <v>1155</v>
      </c>
      <c r="AD20" s="226">
        <f>第1表01元データ!W19</f>
        <v>4</v>
      </c>
      <c r="AE20" s="241">
        <v>1425</v>
      </c>
      <c r="AF20" s="241">
        <v>1425</v>
      </c>
      <c r="AG20" s="242" t="s">
        <v>313</v>
      </c>
      <c r="AH20" s="276">
        <f t="shared" si="6"/>
        <v>-266</v>
      </c>
      <c r="AI20" s="275">
        <f t="shared" si="7"/>
        <v>-270</v>
      </c>
      <c r="AJ20" s="276">
        <f t="shared" si="8"/>
        <v>4</v>
      </c>
      <c r="AK20" s="250">
        <f t="shared" si="9"/>
        <v>1.9510135135135136</v>
      </c>
      <c r="AL20" s="252">
        <v>2.0682148040638606</v>
      </c>
      <c r="AM20" s="251">
        <f t="shared" si="10"/>
        <v>-0.117201290550347</v>
      </c>
    </row>
    <row r="21" spans="1:39" ht="15" customHeight="1">
      <c r="A21" s="214"/>
      <c r="B21" s="214"/>
      <c r="C21" s="214" t="s">
        <v>5</v>
      </c>
      <c r="E21" s="219">
        <f t="shared" si="11"/>
        <v>489</v>
      </c>
      <c r="F21" s="215">
        <f t="shared" si="12"/>
        <v>486</v>
      </c>
      <c r="G21" s="225">
        <f>第1表01元データ!M20</f>
        <v>151</v>
      </c>
      <c r="H21" s="225">
        <f>第1表01元データ!N20</f>
        <v>211</v>
      </c>
      <c r="I21" s="225">
        <f>第1表01元データ!O20</f>
        <v>84</v>
      </c>
      <c r="J21" s="225">
        <f>第1表01元データ!P20</f>
        <v>25</v>
      </c>
      <c r="K21" s="225">
        <f>第1表01元データ!Q20</f>
        <v>8</v>
      </c>
      <c r="L21" s="225">
        <f>第1表01元データ!R20</f>
        <v>6</v>
      </c>
      <c r="M21" s="225">
        <f>第1表01元データ!S20</f>
        <v>1</v>
      </c>
      <c r="N21" s="226">
        <f>第1表01元データ!V20</f>
        <v>3</v>
      </c>
      <c r="O21" s="259">
        <v>548</v>
      </c>
      <c r="P21" s="241">
        <v>544</v>
      </c>
      <c r="Q21" s="241">
        <v>154</v>
      </c>
      <c r="R21" s="241">
        <v>230</v>
      </c>
      <c r="S21" s="241">
        <v>96</v>
      </c>
      <c r="T21" s="241">
        <v>37</v>
      </c>
      <c r="U21" s="241">
        <v>15</v>
      </c>
      <c r="V21" s="241">
        <v>8</v>
      </c>
      <c r="W21" s="241">
        <v>4</v>
      </c>
      <c r="X21" s="241">
        <v>4</v>
      </c>
      <c r="Y21" s="276">
        <f t="shared" si="2"/>
        <v>-59</v>
      </c>
      <c r="Z21" s="276">
        <f t="shared" si="3"/>
        <v>-58</v>
      </c>
      <c r="AA21" s="276">
        <f t="shared" si="4"/>
        <v>-1</v>
      </c>
      <c r="AB21" s="240">
        <f t="shared" si="5"/>
        <v>1183</v>
      </c>
      <c r="AC21" s="225">
        <f>第1表01元データ!T20</f>
        <v>1011</v>
      </c>
      <c r="AD21" s="225">
        <f>第1表01元データ!W20</f>
        <v>172</v>
      </c>
      <c r="AE21" s="241">
        <v>1398</v>
      </c>
      <c r="AF21" s="241">
        <v>1203</v>
      </c>
      <c r="AG21" s="241">
        <v>195</v>
      </c>
      <c r="AH21" s="276">
        <f t="shared" si="6"/>
        <v>-215</v>
      </c>
      <c r="AI21" s="275">
        <f t="shared" si="7"/>
        <v>-192</v>
      </c>
      <c r="AJ21" s="275">
        <f t="shared" si="8"/>
        <v>-23</v>
      </c>
      <c r="AK21" s="250">
        <f t="shared" si="9"/>
        <v>2.0802469135802468</v>
      </c>
      <c r="AL21" s="252">
        <v>2.2113970588235294</v>
      </c>
      <c r="AM21" s="251">
        <f t="shared" si="10"/>
        <v>-0.13115014524328261</v>
      </c>
    </row>
    <row r="22" spans="1:39" ht="15" customHeight="1">
      <c r="A22" s="214"/>
      <c r="B22" s="214"/>
      <c r="C22" s="214" t="s">
        <v>6</v>
      </c>
      <c r="E22" s="219">
        <f t="shared" si="11"/>
        <v>56</v>
      </c>
      <c r="F22" s="215">
        <f t="shared" si="12"/>
        <v>56</v>
      </c>
      <c r="G22" s="225">
        <f>第1表01元データ!M21</f>
        <v>20</v>
      </c>
      <c r="H22" s="225">
        <f>第1表01元データ!N21</f>
        <v>20</v>
      </c>
      <c r="I22" s="225">
        <f>第1表01元データ!O21</f>
        <v>12</v>
      </c>
      <c r="J22" s="225">
        <f>第1表01元データ!P21</f>
        <v>3</v>
      </c>
      <c r="K22" s="225">
        <f>第1表01元データ!Q21</f>
        <v>1</v>
      </c>
      <c r="L22" s="225" t="str">
        <f>第1表01元データ!R21</f>
        <v>-</v>
      </c>
      <c r="M22" s="225" t="str">
        <f>第1表01元データ!S21</f>
        <v>-</v>
      </c>
      <c r="N22" s="226" t="str">
        <f>第1表01元データ!V21</f>
        <v>-</v>
      </c>
      <c r="O22" s="259">
        <v>68</v>
      </c>
      <c r="P22" s="241">
        <v>68</v>
      </c>
      <c r="Q22" s="241">
        <v>17</v>
      </c>
      <c r="R22" s="241">
        <v>28</v>
      </c>
      <c r="S22" s="241">
        <v>13</v>
      </c>
      <c r="T22" s="241">
        <v>5</v>
      </c>
      <c r="U22" s="241">
        <v>4</v>
      </c>
      <c r="V22" s="242">
        <v>1</v>
      </c>
      <c r="W22" s="241" t="s">
        <v>313</v>
      </c>
      <c r="X22" s="242" t="s">
        <v>313</v>
      </c>
      <c r="Y22" s="276">
        <f t="shared" si="2"/>
        <v>-12</v>
      </c>
      <c r="Z22" s="276">
        <f t="shared" si="3"/>
        <v>-12</v>
      </c>
      <c r="AA22" s="276" t="str">
        <f t="shared" si="4"/>
        <v>-</v>
      </c>
      <c r="AB22" s="240">
        <f t="shared" si="5"/>
        <v>113</v>
      </c>
      <c r="AC22" s="225">
        <f>第1表01元データ!T21</f>
        <v>113</v>
      </c>
      <c r="AD22" s="226" t="str">
        <f>第1表01元データ!W21</f>
        <v>-</v>
      </c>
      <c r="AE22" s="241">
        <v>158</v>
      </c>
      <c r="AF22" s="241">
        <v>158</v>
      </c>
      <c r="AG22" s="242" t="s">
        <v>313</v>
      </c>
      <c r="AH22" s="276">
        <f t="shared" si="6"/>
        <v>-45</v>
      </c>
      <c r="AI22" s="275">
        <f t="shared" si="7"/>
        <v>-45</v>
      </c>
      <c r="AJ22" s="276" t="str">
        <f t="shared" si="8"/>
        <v>-</v>
      </c>
      <c r="AK22" s="250">
        <f t="shared" si="9"/>
        <v>2.0178571428571428</v>
      </c>
      <c r="AL22" s="252">
        <v>2.3235294117647061</v>
      </c>
      <c r="AM22" s="251">
        <f t="shared" si="10"/>
        <v>-0.30567226890756327</v>
      </c>
    </row>
    <row r="23" spans="1:39" ht="15" customHeight="1">
      <c r="A23" s="214"/>
      <c r="B23" s="214"/>
      <c r="C23" s="214" t="s">
        <v>10</v>
      </c>
      <c r="E23" s="219">
        <f t="shared" si="11"/>
        <v>85</v>
      </c>
      <c r="F23" s="215">
        <f t="shared" si="12"/>
        <v>84</v>
      </c>
      <c r="G23" s="225">
        <f>第1表01元データ!M22</f>
        <v>26</v>
      </c>
      <c r="H23" s="225">
        <f>第1表01元データ!N22</f>
        <v>39</v>
      </c>
      <c r="I23" s="225">
        <f>第1表01元データ!O22</f>
        <v>10</v>
      </c>
      <c r="J23" s="225">
        <f>第1表01元データ!P22</f>
        <v>5</v>
      </c>
      <c r="K23" s="225">
        <f>第1表01元データ!Q22</f>
        <v>2</v>
      </c>
      <c r="L23" s="225">
        <f>第1表01元データ!R22</f>
        <v>2</v>
      </c>
      <c r="M23" s="225" t="str">
        <f>第1表01元データ!S22</f>
        <v>-</v>
      </c>
      <c r="N23" s="226">
        <f>第1表01元データ!V22</f>
        <v>1</v>
      </c>
      <c r="O23" s="259">
        <v>85</v>
      </c>
      <c r="P23" s="241">
        <v>84</v>
      </c>
      <c r="Q23" s="241">
        <v>19</v>
      </c>
      <c r="R23" s="241">
        <v>41</v>
      </c>
      <c r="S23" s="241">
        <v>14</v>
      </c>
      <c r="T23" s="241">
        <v>5</v>
      </c>
      <c r="U23" s="241">
        <v>3</v>
      </c>
      <c r="V23" s="241">
        <v>2</v>
      </c>
      <c r="W23" s="241" t="s">
        <v>313</v>
      </c>
      <c r="X23" s="241">
        <v>1</v>
      </c>
      <c r="Y23" s="276">
        <f t="shared" si="2"/>
        <v>0</v>
      </c>
      <c r="Z23" s="276">
        <f t="shared" si="3"/>
        <v>0</v>
      </c>
      <c r="AA23" s="276">
        <f t="shared" si="4"/>
        <v>0</v>
      </c>
      <c r="AB23" s="240">
        <f t="shared" si="5"/>
        <v>187</v>
      </c>
      <c r="AC23" s="225">
        <f>第1表01元データ!T22</f>
        <v>176</v>
      </c>
      <c r="AD23" s="225">
        <f>第1表01元データ!W22</f>
        <v>11</v>
      </c>
      <c r="AE23" s="241">
        <v>200</v>
      </c>
      <c r="AF23" s="241">
        <v>190</v>
      </c>
      <c r="AG23" s="241">
        <v>10</v>
      </c>
      <c r="AH23" s="276">
        <f t="shared" si="6"/>
        <v>-13</v>
      </c>
      <c r="AI23" s="275">
        <f t="shared" si="7"/>
        <v>-14</v>
      </c>
      <c r="AJ23" s="275">
        <f t="shared" si="8"/>
        <v>1</v>
      </c>
      <c r="AK23" s="250">
        <f t="shared" si="9"/>
        <v>2.0952380952380953</v>
      </c>
      <c r="AL23" s="252">
        <v>2.2619047619047619</v>
      </c>
      <c r="AM23" s="251">
        <f t="shared" si="10"/>
        <v>-0.16666666666666652</v>
      </c>
    </row>
    <row r="24" spans="1:39" ht="15" customHeight="1">
      <c r="A24" s="214"/>
      <c r="B24" s="214"/>
      <c r="C24" s="214" t="s">
        <v>11</v>
      </c>
      <c r="E24" s="219" t="str">
        <f t="shared" si="11"/>
        <v>-</v>
      </c>
      <c r="F24" s="215" t="str">
        <f t="shared" si="12"/>
        <v>-</v>
      </c>
      <c r="G24" s="225" t="str">
        <f>第1表01元データ!M23</f>
        <v>-</v>
      </c>
      <c r="H24" s="225" t="str">
        <f>第1表01元データ!N23</f>
        <v>-</v>
      </c>
      <c r="I24" s="225" t="str">
        <f>第1表01元データ!O23</f>
        <v>-</v>
      </c>
      <c r="J24" s="225" t="str">
        <f>第1表01元データ!P23</f>
        <v>-</v>
      </c>
      <c r="K24" s="225" t="str">
        <f>第1表01元データ!Q23</f>
        <v>-</v>
      </c>
      <c r="L24" s="225" t="str">
        <f>第1表01元データ!R23</f>
        <v>-</v>
      </c>
      <c r="M24" s="225" t="str">
        <f>第1表01元データ!S23</f>
        <v>-</v>
      </c>
      <c r="N24" s="226" t="str">
        <f>第1表01元データ!V23</f>
        <v>-</v>
      </c>
      <c r="O24" s="262" t="s">
        <v>313</v>
      </c>
      <c r="P24" s="242" t="s">
        <v>313</v>
      </c>
      <c r="Q24" s="242" t="s">
        <v>313</v>
      </c>
      <c r="R24" s="242" t="s">
        <v>313</v>
      </c>
      <c r="S24" s="242" t="s">
        <v>313</v>
      </c>
      <c r="T24" s="242" t="s">
        <v>313</v>
      </c>
      <c r="U24" s="242" t="s">
        <v>313</v>
      </c>
      <c r="V24" s="242" t="s">
        <v>313</v>
      </c>
      <c r="W24" s="242" t="s">
        <v>313</v>
      </c>
      <c r="X24" s="242" t="s">
        <v>313</v>
      </c>
      <c r="Y24" s="276" t="str">
        <f t="shared" si="2"/>
        <v>-</v>
      </c>
      <c r="Z24" s="276" t="str">
        <f t="shared" si="3"/>
        <v>-</v>
      </c>
      <c r="AA24" s="276" t="str">
        <f t="shared" si="4"/>
        <v>-</v>
      </c>
      <c r="AB24" s="244" t="str">
        <f t="shared" si="5"/>
        <v>-</v>
      </c>
      <c r="AC24" s="226" t="str">
        <f>第1表01元データ!T23</f>
        <v>-</v>
      </c>
      <c r="AD24" s="226" t="str">
        <f>第1表01元データ!W23</f>
        <v>-</v>
      </c>
      <c r="AE24" s="245" t="s">
        <v>313</v>
      </c>
      <c r="AF24" s="245" t="s">
        <v>313</v>
      </c>
      <c r="AG24" s="242" t="s">
        <v>313</v>
      </c>
      <c r="AH24" s="276" t="str">
        <f t="shared" si="6"/>
        <v>-</v>
      </c>
      <c r="AI24" s="276" t="str">
        <f t="shared" si="7"/>
        <v>-</v>
      </c>
      <c r="AJ24" s="275" t="str">
        <f t="shared" si="8"/>
        <v>-</v>
      </c>
      <c r="AK24" s="246" t="str">
        <f t="shared" si="9"/>
        <v>-</v>
      </c>
      <c r="AL24" s="247" t="s">
        <v>313</v>
      </c>
      <c r="AM24" s="248" t="str">
        <f t="shared" si="10"/>
        <v>-</v>
      </c>
    </row>
    <row r="25" spans="1:39" ht="15" customHeight="1">
      <c r="A25" s="214"/>
      <c r="B25" s="214" t="s">
        <v>12</v>
      </c>
      <c r="C25" s="214"/>
      <c r="E25" s="219">
        <f t="shared" si="11"/>
        <v>1451</v>
      </c>
      <c r="F25" s="215">
        <f t="shared" si="12"/>
        <v>1448</v>
      </c>
      <c r="G25" s="225">
        <f>第1表01元データ!M24</f>
        <v>475</v>
      </c>
      <c r="H25" s="225">
        <f>第1表01元データ!N24</f>
        <v>565</v>
      </c>
      <c r="I25" s="225">
        <f>第1表01元データ!O24</f>
        <v>229</v>
      </c>
      <c r="J25" s="225">
        <f>第1表01元データ!P24</f>
        <v>123</v>
      </c>
      <c r="K25" s="225">
        <f>第1表01元データ!Q24</f>
        <v>43</v>
      </c>
      <c r="L25" s="225">
        <f>第1表01元データ!R24</f>
        <v>11</v>
      </c>
      <c r="M25" s="225">
        <f>第1表01元データ!S24</f>
        <v>2</v>
      </c>
      <c r="N25" s="226">
        <f>第1表01元データ!V24</f>
        <v>3</v>
      </c>
      <c r="O25" s="259">
        <v>1526</v>
      </c>
      <c r="P25" s="241">
        <v>1524</v>
      </c>
      <c r="Q25" s="241">
        <v>440</v>
      </c>
      <c r="R25" s="241">
        <v>589</v>
      </c>
      <c r="S25" s="241">
        <v>278</v>
      </c>
      <c r="T25" s="241">
        <v>149</v>
      </c>
      <c r="U25" s="241">
        <v>52</v>
      </c>
      <c r="V25" s="241">
        <v>15</v>
      </c>
      <c r="W25" s="241">
        <v>1</v>
      </c>
      <c r="X25" s="241">
        <v>2</v>
      </c>
      <c r="Y25" s="275">
        <f t="shared" si="2"/>
        <v>-75</v>
      </c>
      <c r="Z25" s="276">
        <f t="shared" si="3"/>
        <v>-76</v>
      </c>
      <c r="AA25" s="276">
        <f t="shared" si="4"/>
        <v>1</v>
      </c>
      <c r="AB25" s="240">
        <f t="shared" si="5"/>
        <v>3348</v>
      </c>
      <c r="AC25" s="225">
        <f>第1表01元データ!T24</f>
        <v>3079</v>
      </c>
      <c r="AD25" s="225">
        <f>第1表01元データ!W24</f>
        <v>269</v>
      </c>
      <c r="AE25" s="241">
        <v>3700</v>
      </c>
      <c r="AF25" s="241">
        <v>3405</v>
      </c>
      <c r="AG25" s="241">
        <v>295</v>
      </c>
      <c r="AH25" s="275">
        <f t="shared" si="6"/>
        <v>-352</v>
      </c>
      <c r="AI25" s="275">
        <f t="shared" si="7"/>
        <v>-326</v>
      </c>
      <c r="AJ25" s="275">
        <f t="shared" si="8"/>
        <v>-26</v>
      </c>
      <c r="AK25" s="250">
        <f t="shared" si="9"/>
        <v>2.1263812154696131</v>
      </c>
      <c r="AL25" s="252">
        <v>2.234251968503937</v>
      </c>
      <c r="AM25" s="251">
        <f t="shared" si="10"/>
        <v>-0.10787075303432392</v>
      </c>
    </row>
    <row r="26" spans="1:39" ht="15" customHeight="1">
      <c r="A26" s="214"/>
      <c r="B26" s="214"/>
      <c r="C26" s="214" t="s">
        <v>4</v>
      </c>
      <c r="E26" s="219">
        <f t="shared" si="11"/>
        <v>891</v>
      </c>
      <c r="F26" s="215">
        <f t="shared" si="12"/>
        <v>889</v>
      </c>
      <c r="G26" s="225">
        <f>第1表01元データ!M25</f>
        <v>342</v>
      </c>
      <c r="H26" s="225">
        <f>第1表01元データ!N25</f>
        <v>320</v>
      </c>
      <c r="I26" s="225">
        <f>第1表01元データ!O25</f>
        <v>121</v>
      </c>
      <c r="J26" s="225">
        <f>第1表01元データ!P25</f>
        <v>72</v>
      </c>
      <c r="K26" s="225">
        <f>第1表01元データ!Q25</f>
        <v>29</v>
      </c>
      <c r="L26" s="225">
        <f>第1表01元データ!R25</f>
        <v>5</v>
      </c>
      <c r="M26" s="225" t="str">
        <f>第1表01元データ!S25</f>
        <v>-</v>
      </c>
      <c r="N26" s="226">
        <f>第1表01元データ!V25</f>
        <v>2</v>
      </c>
      <c r="O26" s="259">
        <v>935</v>
      </c>
      <c r="P26" s="241">
        <v>933</v>
      </c>
      <c r="Q26" s="241">
        <v>305</v>
      </c>
      <c r="R26" s="241">
        <v>358</v>
      </c>
      <c r="S26" s="241">
        <v>152</v>
      </c>
      <c r="T26" s="241">
        <v>83</v>
      </c>
      <c r="U26" s="241">
        <v>28</v>
      </c>
      <c r="V26" s="241">
        <v>7</v>
      </c>
      <c r="W26" s="241" t="s">
        <v>313</v>
      </c>
      <c r="X26" s="241">
        <v>2</v>
      </c>
      <c r="Y26" s="276">
        <f t="shared" si="2"/>
        <v>-44</v>
      </c>
      <c r="Z26" s="276">
        <f t="shared" si="3"/>
        <v>-44</v>
      </c>
      <c r="AA26" s="276">
        <f t="shared" si="4"/>
        <v>0</v>
      </c>
      <c r="AB26" s="240">
        <f t="shared" si="5"/>
        <v>2076</v>
      </c>
      <c r="AC26" s="225">
        <f>第1表01元データ!T25</f>
        <v>1808</v>
      </c>
      <c r="AD26" s="225">
        <f>第1表01元データ!W25</f>
        <v>268</v>
      </c>
      <c r="AE26" s="241">
        <v>2286</v>
      </c>
      <c r="AF26" s="241">
        <v>1991</v>
      </c>
      <c r="AG26" s="241">
        <v>295</v>
      </c>
      <c r="AH26" s="276">
        <f t="shared" si="6"/>
        <v>-210</v>
      </c>
      <c r="AI26" s="275">
        <f t="shared" si="7"/>
        <v>-183</v>
      </c>
      <c r="AJ26" s="275">
        <f t="shared" si="8"/>
        <v>-27</v>
      </c>
      <c r="AK26" s="250">
        <f t="shared" si="9"/>
        <v>2.0337457817772777</v>
      </c>
      <c r="AL26" s="252">
        <v>2.1339764201500535</v>
      </c>
      <c r="AM26" s="251">
        <f t="shared" si="10"/>
        <v>-0.10023063837277579</v>
      </c>
    </row>
    <row r="27" spans="1:39" ht="15" customHeight="1">
      <c r="A27" s="214"/>
      <c r="B27" s="214"/>
      <c r="C27" s="214" t="s">
        <v>5</v>
      </c>
      <c r="E27" s="219">
        <f t="shared" si="11"/>
        <v>117</v>
      </c>
      <c r="F27" s="215">
        <f t="shared" si="12"/>
        <v>117</v>
      </c>
      <c r="G27" s="225">
        <f>第1表01元データ!M26</f>
        <v>31</v>
      </c>
      <c r="H27" s="225">
        <f>第1表01元データ!N26</f>
        <v>52</v>
      </c>
      <c r="I27" s="225">
        <f>第1表01元データ!O26</f>
        <v>19</v>
      </c>
      <c r="J27" s="225">
        <f>第1表01元データ!P26</f>
        <v>10</v>
      </c>
      <c r="K27" s="225">
        <f>第1表01元データ!Q26</f>
        <v>3</v>
      </c>
      <c r="L27" s="225">
        <f>第1表01元データ!R26</f>
        <v>2</v>
      </c>
      <c r="M27" s="225" t="str">
        <f>第1表01元データ!S26</f>
        <v>-</v>
      </c>
      <c r="N27" s="226" t="str">
        <f>第1表01元データ!V26</f>
        <v>-</v>
      </c>
      <c r="O27" s="259">
        <v>119</v>
      </c>
      <c r="P27" s="241">
        <v>119</v>
      </c>
      <c r="Q27" s="241">
        <v>29</v>
      </c>
      <c r="R27" s="241">
        <v>49</v>
      </c>
      <c r="S27" s="241">
        <v>19</v>
      </c>
      <c r="T27" s="241">
        <v>12</v>
      </c>
      <c r="U27" s="241">
        <v>7</v>
      </c>
      <c r="V27" s="241">
        <v>3</v>
      </c>
      <c r="W27" s="241" t="s">
        <v>313</v>
      </c>
      <c r="X27" s="242" t="s">
        <v>313</v>
      </c>
      <c r="Y27" s="276">
        <f t="shared" si="2"/>
        <v>-2</v>
      </c>
      <c r="Z27" s="276">
        <f t="shared" si="3"/>
        <v>-2</v>
      </c>
      <c r="AA27" s="276" t="str">
        <f t="shared" si="4"/>
        <v>-</v>
      </c>
      <c r="AB27" s="240">
        <f t="shared" si="5"/>
        <v>259</v>
      </c>
      <c r="AC27" s="225">
        <f>第1表01元データ!T26</f>
        <v>259</v>
      </c>
      <c r="AD27" s="226" t="str">
        <f>第1表01元データ!W26</f>
        <v>-</v>
      </c>
      <c r="AE27" s="241">
        <v>285</v>
      </c>
      <c r="AF27" s="241">
        <v>285</v>
      </c>
      <c r="AG27" s="242" t="s">
        <v>313</v>
      </c>
      <c r="AH27" s="276">
        <f t="shared" si="6"/>
        <v>-26</v>
      </c>
      <c r="AI27" s="275">
        <f t="shared" si="7"/>
        <v>-26</v>
      </c>
      <c r="AJ27" s="276" t="str">
        <f t="shared" si="8"/>
        <v>-</v>
      </c>
      <c r="AK27" s="250">
        <f>IF(OR(AC27="x",F27="x"),"x",IF(OR(AC27="-",F27="-"),"-",AC27/F27))</f>
        <v>2.2136752136752138</v>
      </c>
      <c r="AL27" s="252">
        <v>2.3949579831932772</v>
      </c>
      <c r="AM27" s="251">
        <f t="shared" si="10"/>
        <v>-0.18128276951806344</v>
      </c>
    </row>
    <row r="28" spans="1:39" ht="15" customHeight="1">
      <c r="A28" s="214"/>
      <c r="B28" s="214"/>
      <c r="C28" s="214" t="s">
        <v>6</v>
      </c>
      <c r="D28" s="221" t="s">
        <v>324</v>
      </c>
      <c r="E28" s="219">
        <f t="shared" si="11"/>
        <v>443</v>
      </c>
      <c r="F28" s="215">
        <f t="shared" si="12"/>
        <v>442</v>
      </c>
      <c r="G28" s="225">
        <f>第1表01元データ!M27</f>
        <v>102</v>
      </c>
      <c r="H28" s="225">
        <f>第1表01元データ!N27</f>
        <v>193</v>
      </c>
      <c r="I28" s="225">
        <f>第1表01元データ!O27</f>
        <v>89</v>
      </c>
      <c r="J28" s="225">
        <f>第1表01元データ!P27</f>
        <v>41</v>
      </c>
      <c r="K28" s="225">
        <f>第1表01元データ!Q27</f>
        <v>11</v>
      </c>
      <c r="L28" s="225">
        <f>第1表01元データ!R27</f>
        <v>4</v>
      </c>
      <c r="M28" s="225">
        <f>第1表01元データ!S27</f>
        <v>2</v>
      </c>
      <c r="N28" s="226">
        <f>第1表01元データ!V27</f>
        <v>1</v>
      </c>
      <c r="O28" s="259">
        <v>472</v>
      </c>
      <c r="P28" s="241">
        <v>472</v>
      </c>
      <c r="Q28" s="241">
        <v>106</v>
      </c>
      <c r="R28" s="241">
        <v>182</v>
      </c>
      <c r="S28" s="241">
        <v>107</v>
      </c>
      <c r="T28" s="241">
        <v>54</v>
      </c>
      <c r="U28" s="241">
        <v>17</v>
      </c>
      <c r="V28" s="241">
        <v>5</v>
      </c>
      <c r="W28" s="241">
        <v>1</v>
      </c>
      <c r="X28" s="242" t="s">
        <v>313</v>
      </c>
      <c r="Y28" s="276">
        <f t="shared" si="2"/>
        <v>-29</v>
      </c>
      <c r="Z28" s="276">
        <f t="shared" si="3"/>
        <v>-30</v>
      </c>
      <c r="AA28" s="276">
        <f t="shared" si="4"/>
        <v>1</v>
      </c>
      <c r="AB28" s="240">
        <f t="shared" si="5"/>
        <v>1013</v>
      </c>
      <c r="AC28" s="225">
        <f>第1表01元データ!T27</f>
        <v>1012</v>
      </c>
      <c r="AD28" s="226">
        <f>第1表01元データ!W27</f>
        <v>1</v>
      </c>
      <c r="AE28" s="241">
        <v>1129</v>
      </c>
      <c r="AF28" s="241">
        <v>1129</v>
      </c>
      <c r="AG28" s="242" t="s">
        <v>313</v>
      </c>
      <c r="AH28" s="276">
        <f t="shared" si="6"/>
        <v>-116</v>
      </c>
      <c r="AI28" s="275">
        <f t="shared" si="7"/>
        <v>-117</v>
      </c>
      <c r="AJ28" s="276">
        <f t="shared" si="8"/>
        <v>1</v>
      </c>
      <c r="AK28" s="250">
        <f t="shared" si="9"/>
        <v>2.2895927601809953</v>
      </c>
      <c r="AL28" s="252">
        <v>2.3919491525423728</v>
      </c>
      <c r="AM28" s="251">
        <f t="shared" si="10"/>
        <v>-0.1023563923613775</v>
      </c>
    </row>
    <row r="29" spans="1:39" ht="15" customHeight="1">
      <c r="A29" s="214"/>
      <c r="B29" s="214"/>
      <c r="C29" s="214" t="s">
        <v>10</v>
      </c>
      <c r="D29" s="221" t="s">
        <v>324</v>
      </c>
      <c r="E29" s="219" t="str">
        <f t="shared" si="11"/>
        <v>-</v>
      </c>
      <c r="F29" s="215" t="str">
        <f t="shared" si="12"/>
        <v>-</v>
      </c>
      <c r="G29" s="225" t="str">
        <f>第1表01元データ!M28</f>
        <v>-</v>
      </c>
      <c r="H29" s="225" t="str">
        <f>第1表01元データ!N28</f>
        <v>-</v>
      </c>
      <c r="I29" s="225" t="str">
        <f>第1表01元データ!O28</f>
        <v>-</v>
      </c>
      <c r="J29" s="225" t="str">
        <f>第1表01元データ!P28</f>
        <v>-</v>
      </c>
      <c r="K29" s="225" t="str">
        <f>第1表01元データ!Q28</f>
        <v>-</v>
      </c>
      <c r="L29" s="225" t="str">
        <f>第1表01元データ!R28</f>
        <v>-</v>
      </c>
      <c r="M29" s="225" t="str">
        <f>第1表01元データ!S28</f>
        <v>-</v>
      </c>
      <c r="N29" s="226" t="str">
        <f>第1表01元データ!V28</f>
        <v>-</v>
      </c>
      <c r="O29" s="262" t="s">
        <v>313</v>
      </c>
      <c r="P29" s="242" t="s">
        <v>313</v>
      </c>
      <c r="Q29" s="242" t="s">
        <v>313</v>
      </c>
      <c r="R29" s="242" t="s">
        <v>313</v>
      </c>
      <c r="S29" s="242" t="s">
        <v>313</v>
      </c>
      <c r="T29" s="242" t="s">
        <v>313</v>
      </c>
      <c r="U29" s="242" t="s">
        <v>313</v>
      </c>
      <c r="V29" s="242" t="s">
        <v>313</v>
      </c>
      <c r="W29" s="242" t="s">
        <v>313</v>
      </c>
      <c r="X29" s="242" t="s">
        <v>313</v>
      </c>
      <c r="Y29" s="276" t="str">
        <f t="shared" si="2"/>
        <v>-</v>
      </c>
      <c r="Z29" s="275" t="str">
        <f t="shared" si="3"/>
        <v>-</v>
      </c>
      <c r="AA29" s="276" t="str">
        <f t="shared" si="4"/>
        <v>-</v>
      </c>
      <c r="AB29" s="240" t="str">
        <f t="shared" si="5"/>
        <v>-</v>
      </c>
      <c r="AC29" s="226" t="str">
        <f>第1表01元データ!T28</f>
        <v>-</v>
      </c>
      <c r="AD29" s="226" t="str">
        <f>第1表01元データ!W28</f>
        <v>-</v>
      </c>
      <c r="AE29" s="242" t="s">
        <v>313</v>
      </c>
      <c r="AF29" s="242" t="s">
        <v>313</v>
      </c>
      <c r="AG29" s="242" t="s">
        <v>313</v>
      </c>
      <c r="AH29" s="276" t="str">
        <f t="shared" si="6"/>
        <v>-</v>
      </c>
      <c r="AI29" s="276" t="str">
        <f t="shared" si="7"/>
        <v>-</v>
      </c>
      <c r="AJ29" s="276" t="str">
        <f t="shared" si="8"/>
        <v>-</v>
      </c>
      <c r="AK29" s="250" t="str">
        <f t="shared" si="9"/>
        <v>-</v>
      </c>
      <c r="AL29" s="252" t="s">
        <v>313</v>
      </c>
      <c r="AM29" s="251" t="str">
        <f t="shared" si="10"/>
        <v>-</v>
      </c>
    </row>
    <row r="30" spans="1:39" ht="15" customHeight="1">
      <c r="A30" s="214"/>
      <c r="B30" s="214" t="s">
        <v>13</v>
      </c>
      <c r="C30" s="214"/>
      <c r="E30" s="219">
        <f t="shared" si="11"/>
        <v>2384</v>
      </c>
      <c r="F30" s="215">
        <f t="shared" si="12"/>
        <v>2361</v>
      </c>
      <c r="G30" s="225">
        <f>第1表01元データ!M29</f>
        <v>868</v>
      </c>
      <c r="H30" s="225">
        <f>第1表01元データ!N29</f>
        <v>869</v>
      </c>
      <c r="I30" s="225">
        <f>第1表01元データ!O29</f>
        <v>366</v>
      </c>
      <c r="J30" s="225">
        <f>第1表01元データ!P29</f>
        <v>195</v>
      </c>
      <c r="K30" s="225">
        <f>第1表01元データ!Q29</f>
        <v>42</v>
      </c>
      <c r="L30" s="225">
        <f>第1表01元データ!R29</f>
        <v>15</v>
      </c>
      <c r="M30" s="225">
        <f>第1表01元データ!S29</f>
        <v>6</v>
      </c>
      <c r="N30" s="226">
        <f>第1表01元データ!V29</f>
        <v>23</v>
      </c>
      <c r="O30" s="259">
        <v>2700</v>
      </c>
      <c r="P30" s="241">
        <v>2676</v>
      </c>
      <c r="Q30" s="241">
        <v>917</v>
      </c>
      <c r="R30" s="241">
        <v>976</v>
      </c>
      <c r="S30" s="241">
        <v>443</v>
      </c>
      <c r="T30" s="241">
        <v>257</v>
      </c>
      <c r="U30" s="241">
        <v>56</v>
      </c>
      <c r="V30" s="241">
        <v>22</v>
      </c>
      <c r="W30" s="241">
        <v>5</v>
      </c>
      <c r="X30" s="241">
        <v>24</v>
      </c>
      <c r="Y30" s="275">
        <f t="shared" si="2"/>
        <v>-316</v>
      </c>
      <c r="Z30" s="276">
        <f t="shared" si="3"/>
        <v>-315</v>
      </c>
      <c r="AA30" s="276">
        <f t="shared" si="4"/>
        <v>-1</v>
      </c>
      <c r="AB30" s="240">
        <f t="shared" si="5"/>
        <v>5330</v>
      </c>
      <c r="AC30" s="225">
        <f>第1表01元データ!T29</f>
        <v>4826</v>
      </c>
      <c r="AD30" s="225">
        <f>第1表01元データ!W29</f>
        <v>504</v>
      </c>
      <c r="AE30" s="241">
        <v>6310</v>
      </c>
      <c r="AF30" s="241">
        <v>5673</v>
      </c>
      <c r="AG30" s="241">
        <v>637</v>
      </c>
      <c r="AH30" s="275">
        <f t="shared" si="6"/>
        <v>-980</v>
      </c>
      <c r="AI30" s="275">
        <f t="shared" si="7"/>
        <v>-847</v>
      </c>
      <c r="AJ30" s="275">
        <f t="shared" si="8"/>
        <v>-133</v>
      </c>
      <c r="AK30" s="250">
        <f t="shared" si="9"/>
        <v>2.0440491317238458</v>
      </c>
      <c r="AL30" s="252">
        <v>2.1199551569506725</v>
      </c>
      <c r="AM30" s="251">
        <f t="shared" si="10"/>
        <v>-7.5906025226826657E-2</v>
      </c>
    </row>
    <row r="31" spans="1:39" ht="15" customHeight="1">
      <c r="A31" s="214"/>
      <c r="B31" s="214"/>
      <c r="C31" s="214" t="s">
        <v>4</v>
      </c>
      <c r="E31" s="219">
        <f t="shared" si="11"/>
        <v>389</v>
      </c>
      <c r="F31" s="215">
        <f t="shared" si="12"/>
        <v>387</v>
      </c>
      <c r="G31" s="225">
        <f>第1表01元データ!M30</f>
        <v>146</v>
      </c>
      <c r="H31" s="225">
        <f>第1表01元データ!N30</f>
        <v>146</v>
      </c>
      <c r="I31" s="225">
        <f>第1表01元データ!O30</f>
        <v>56</v>
      </c>
      <c r="J31" s="225">
        <f>第1表01元データ!P30</f>
        <v>24</v>
      </c>
      <c r="K31" s="225">
        <f>第1表01元データ!Q30</f>
        <v>11</v>
      </c>
      <c r="L31" s="225">
        <f>第1表01元データ!R30</f>
        <v>3</v>
      </c>
      <c r="M31" s="225">
        <f>第1表01元データ!S30</f>
        <v>1</v>
      </c>
      <c r="N31" s="226">
        <f>第1表01元データ!V30</f>
        <v>2</v>
      </c>
      <c r="O31" s="259">
        <v>473</v>
      </c>
      <c r="P31" s="241">
        <v>471</v>
      </c>
      <c r="Q31" s="241">
        <v>177</v>
      </c>
      <c r="R31" s="241">
        <v>169</v>
      </c>
      <c r="S31" s="241">
        <v>67</v>
      </c>
      <c r="T31" s="241">
        <v>41</v>
      </c>
      <c r="U31" s="241">
        <v>12</v>
      </c>
      <c r="V31" s="241">
        <v>4</v>
      </c>
      <c r="W31" s="241">
        <v>1</v>
      </c>
      <c r="X31" s="242">
        <v>2</v>
      </c>
      <c r="Y31" s="276">
        <f t="shared" si="2"/>
        <v>-84</v>
      </c>
      <c r="Z31" s="276">
        <f t="shared" si="3"/>
        <v>-84</v>
      </c>
      <c r="AA31" s="276">
        <f t="shared" si="4"/>
        <v>0</v>
      </c>
      <c r="AB31" s="240">
        <f t="shared" si="5"/>
        <v>791</v>
      </c>
      <c r="AC31" s="225">
        <f>第1表01元データ!T30</f>
        <v>782</v>
      </c>
      <c r="AD31" s="225">
        <f>第1表01元データ!W30</f>
        <v>9</v>
      </c>
      <c r="AE31" s="241">
        <v>978</v>
      </c>
      <c r="AF31" s="241">
        <v>971</v>
      </c>
      <c r="AG31" s="242">
        <v>7</v>
      </c>
      <c r="AH31" s="276">
        <f t="shared" si="6"/>
        <v>-187</v>
      </c>
      <c r="AI31" s="275">
        <f t="shared" si="7"/>
        <v>-189</v>
      </c>
      <c r="AJ31" s="276">
        <f t="shared" si="8"/>
        <v>2</v>
      </c>
      <c r="AK31" s="250">
        <f t="shared" si="9"/>
        <v>2.0206718346253232</v>
      </c>
      <c r="AL31" s="252">
        <v>2.061571125265393</v>
      </c>
      <c r="AM31" s="251">
        <f t="shared" si="10"/>
        <v>-4.0899290640069808E-2</v>
      </c>
    </row>
    <row r="32" spans="1:39" ht="15" customHeight="1">
      <c r="A32" s="214"/>
      <c r="B32" s="214"/>
      <c r="C32" s="214" t="s">
        <v>5</v>
      </c>
      <c r="E32" s="219">
        <f t="shared" si="11"/>
        <v>432</v>
      </c>
      <c r="F32" s="215">
        <f t="shared" si="12"/>
        <v>430</v>
      </c>
      <c r="G32" s="225">
        <f>第1表01元データ!M31</f>
        <v>151</v>
      </c>
      <c r="H32" s="225">
        <f>第1表01元データ!N31</f>
        <v>161</v>
      </c>
      <c r="I32" s="225">
        <f>第1表01元データ!O31</f>
        <v>74</v>
      </c>
      <c r="J32" s="225">
        <f>第1表01元データ!P31</f>
        <v>33</v>
      </c>
      <c r="K32" s="225">
        <f>第1表01元データ!Q31</f>
        <v>5</v>
      </c>
      <c r="L32" s="225">
        <f>第1表01元データ!R31</f>
        <v>5</v>
      </c>
      <c r="M32" s="225">
        <f>第1表01元データ!S31</f>
        <v>1</v>
      </c>
      <c r="N32" s="226">
        <f>第1表01元データ!V31</f>
        <v>2</v>
      </c>
      <c r="O32" s="259">
        <v>483</v>
      </c>
      <c r="P32" s="241">
        <v>481</v>
      </c>
      <c r="Q32" s="241">
        <v>160</v>
      </c>
      <c r="R32" s="241">
        <v>188</v>
      </c>
      <c r="S32" s="241">
        <v>78</v>
      </c>
      <c r="T32" s="241">
        <v>41</v>
      </c>
      <c r="U32" s="241">
        <v>10</v>
      </c>
      <c r="V32" s="241">
        <v>2</v>
      </c>
      <c r="W32" s="241">
        <v>2</v>
      </c>
      <c r="X32" s="241">
        <v>2</v>
      </c>
      <c r="Y32" s="276">
        <f t="shared" si="2"/>
        <v>-51</v>
      </c>
      <c r="Z32" s="276">
        <f t="shared" si="3"/>
        <v>-51</v>
      </c>
      <c r="AA32" s="276">
        <f t="shared" si="4"/>
        <v>0</v>
      </c>
      <c r="AB32" s="240">
        <f t="shared" si="5"/>
        <v>934</v>
      </c>
      <c r="AC32" s="225">
        <f>第1表01元データ!T31</f>
        <v>889</v>
      </c>
      <c r="AD32" s="225">
        <f>第1表01元データ!W31</f>
        <v>45</v>
      </c>
      <c r="AE32" s="241">
        <v>1055</v>
      </c>
      <c r="AF32" s="241">
        <v>1010</v>
      </c>
      <c r="AG32" s="241">
        <v>45</v>
      </c>
      <c r="AH32" s="276">
        <f t="shared" si="6"/>
        <v>-121</v>
      </c>
      <c r="AI32" s="275">
        <f t="shared" si="7"/>
        <v>-121</v>
      </c>
      <c r="AJ32" s="275">
        <f t="shared" si="8"/>
        <v>0</v>
      </c>
      <c r="AK32" s="250">
        <f t="shared" si="9"/>
        <v>2.0674418604651161</v>
      </c>
      <c r="AL32" s="252">
        <v>2.0997920997920998</v>
      </c>
      <c r="AM32" s="251">
        <f t="shared" si="10"/>
        <v>-3.2350239326983665E-2</v>
      </c>
    </row>
    <row r="33" spans="1:39" ht="15" customHeight="1">
      <c r="A33" s="214"/>
      <c r="B33" s="214"/>
      <c r="C33" s="214" t="s">
        <v>6</v>
      </c>
      <c r="E33" s="219">
        <f t="shared" si="11"/>
        <v>546</v>
      </c>
      <c r="F33" s="215">
        <f t="shared" si="12"/>
        <v>537</v>
      </c>
      <c r="G33" s="225">
        <f>第1表01元データ!M32</f>
        <v>224</v>
      </c>
      <c r="H33" s="225">
        <f>第1表01元データ!N32</f>
        <v>190</v>
      </c>
      <c r="I33" s="225">
        <f>第1表01元データ!O32</f>
        <v>72</v>
      </c>
      <c r="J33" s="225">
        <f>第1表01元データ!P32</f>
        <v>43</v>
      </c>
      <c r="K33" s="225">
        <f>第1表01元データ!Q32</f>
        <v>6</v>
      </c>
      <c r="L33" s="225">
        <f>第1表01元データ!R32</f>
        <v>1</v>
      </c>
      <c r="M33" s="225">
        <f>第1表01元データ!S32</f>
        <v>1</v>
      </c>
      <c r="N33" s="226">
        <f>第1表01元データ!V32</f>
        <v>9</v>
      </c>
      <c r="O33" s="259">
        <v>569</v>
      </c>
      <c r="P33" s="241">
        <v>559</v>
      </c>
      <c r="Q33" s="241">
        <v>200</v>
      </c>
      <c r="R33" s="241">
        <v>201</v>
      </c>
      <c r="S33" s="241">
        <v>91</v>
      </c>
      <c r="T33" s="241">
        <v>54</v>
      </c>
      <c r="U33" s="241">
        <v>9</v>
      </c>
      <c r="V33" s="241">
        <v>4</v>
      </c>
      <c r="W33" s="241" t="s">
        <v>313</v>
      </c>
      <c r="X33" s="241">
        <v>10</v>
      </c>
      <c r="Y33" s="276">
        <f t="shared" si="2"/>
        <v>-23</v>
      </c>
      <c r="Z33" s="276">
        <f t="shared" si="3"/>
        <v>-22</v>
      </c>
      <c r="AA33" s="276">
        <f t="shared" si="4"/>
        <v>-1</v>
      </c>
      <c r="AB33" s="240">
        <f t="shared" si="5"/>
        <v>1345</v>
      </c>
      <c r="AC33" s="225">
        <f>第1表01元データ!T32</f>
        <v>1035</v>
      </c>
      <c r="AD33" s="225">
        <f>第1表01元データ!W32</f>
        <v>310</v>
      </c>
      <c r="AE33" s="241">
        <v>1609</v>
      </c>
      <c r="AF33" s="241">
        <v>1160</v>
      </c>
      <c r="AG33" s="241">
        <v>449</v>
      </c>
      <c r="AH33" s="276">
        <f t="shared" si="6"/>
        <v>-264</v>
      </c>
      <c r="AI33" s="275">
        <f t="shared" si="7"/>
        <v>-125</v>
      </c>
      <c r="AJ33" s="275">
        <f t="shared" si="8"/>
        <v>-139</v>
      </c>
      <c r="AK33" s="250">
        <f t="shared" si="9"/>
        <v>1.9273743016759777</v>
      </c>
      <c r="AL33" s="252">
        <v>2.0751341681574238</v>
      </c>
      <c r="AM33" s="251">
        <f t="shared" si="10"/>
        <v>-0.14775986648144612</v>
      </c>
    </row>
    <row r="34" spans="1:39" ht="15" customHeight="1">
      <c r="A34" s="214"/>
      <c r="B34" s="214"/>
      <c r="C34" s="214" t="s">
        <v>10</v>
      </c>
      <c r="E34" s="219">
        <f t="shared" si="11"/>
        <v>520</v>
      </c>
      <c r="F34" s="215">
        <f t="shared" si="12"/>
        <v>517</v>
      </c>
      <c r="G34" s="225">
        <f>第1表01元データ!M33</f>
        <v>187</v>
      </c>
      <c r="H34" s="225">
        <f>第1表01元データ!N33</f>
        <v>174</v>
      </c>
      <c r="I34" s="225">
        <f>第1表01元データ!O33</f>
        <v>81</v>
      </c>
      <c r="J34" s="225">
        <f>第1表01元データ!P33</f>
        <v>56</v>
      </c>
      <c r="K34" s="225">
        <f>第1表01元データ!Q33</f>
        <v>13</v>
      </c>
      <c r="L34" s="225">
        <f>第1表01元データ!R33</f>
        <v>4</v>
      </c>
      <c r="M34" s="225">
        <f>第1表01元データ!S33</f>
        <v>2</v>
      </c>
      <c r="N34" s="226">
        <f>第1表01元データ!V33</f>
        <v>3</v>
      </c>
      <c r="O34" s="259">
        <v>605</v>
      </c>
      <c r="P34" s="241">
        <v>602</v>
      </c>
      <c r="Q34" s="241">
        <v>201</v>
      </c>
      <c r="R34" s="241">
        <v>212</v>
      </c>
      <c r="S34" s="241">
        <v>105</v>
      </c>
      <c r="T34" s="241">
        <v>63</v>
      </c>
      <c r="U34" s="241">
        <v>13</v>
      </c>
      <c r="V34" s="241">
        <v>7</v>
      </c>
      <c r="W34" s="241">
        <v>1</v>
      </c>
      <c r="X34" s="241">
        <v>3</v>
      </c>
      <c r="Y34" s="276">
        <f t="shared" si="2"/>
        <v>-85</v>
      </c>
      <c r="Z34" s="276">
        <f t="shared" si="3"/>
        <v>-85</v>
      </c>
      <c r="AA34" s="276">
        <f t="shared" si="4"/>
        <v>0</v>
      </c>
      <c r="AB34" s="240">
        <f t="shared" si="5"/>
        <v>1117</v>
      </c>
      <c r="AC34" s="225">
        <f>第1表01元データ!T33</f>
        <v>1105</v>
      </c>
      <c r="AD34" s="225">
        <f>第1表01元データ!W33</f>
        <v>12</v>
      </c>
      <c r="AE34" s="241">
        <v>1318</v>
      </c>
      <c r="AF34" s="241">
        <v>1306</v>
      </c>
      <c r="AG34" s="241">
        <v>12</v>
      </c>
      <c r="AH34" s="276">
        <f t="shared" si="6"/>
        <v>-201</v>
      </c>
      <c r="AI34" s="275">
        <f t="shared" si="7"/>
        <v>-201</v>
      </c>
      <c r="AJ34" s="275">
        <f t="shared" si="8"/>
        <v>0</v>
      </c>
      <c r="AK34" s="250">
        <f t="shared" si="9"/>
        <v>2.137330754352031</v>
      </c>
      <c r="AL34" s="252">
        <v>2.169435215946844</v>
      </c>
      <c r="AM34" s="251">
        <f t="shared" si="10"/>
        <v>-3.210446159481295E-2</v>
      </c>
    </row>
    <row r="35" spans="1:39" ht="15" customHeight="1">
      <c r="A35" s="214"/>
      <c r="B35" s="214"/>
      <c r="C35" s="214" t="s">
        <v>11</v>
      </c>
      <c r="E35" s="219">
        <f t="shared" si="11"/>
        <v>497</v>
      </c>
      <c r="F35" s="215">
        <f t="shared" si="12"/>
        <v>490</v>
      </c>
      <c r="G35" s="225">
        <f>第1表01元データ!M34</f>
        <v>160</v>
      </c>
      <c r="H35" s="225">
        <f>第1表01元データ!N34</f>
        <v>198</v>
      </c>
      <c r="I35" s="225">
        <f>第1表01元データ!O34</f>
        <v>83</v>
      </c>
      <c r="J35" s="225">
        <f>第1表01元データ!P34</f>
        <v>39</v>
      </c>
      <c r="K35" s="225">
        <f>第1表01元データ!Q34</f>
        <v>7</v>
      </c>
      <c r="L35" s="225">
        <f>第1表01元データ!R34</f>
        <v>2</v>
      </c>
      <c r="M35" s="225">
        <f>第1表01元データ!S34</f>
        <v>1</v>
      </c>
      <c r="N35" s="226">
        <f>第1表01元データ!V34</f>
        <v>7</v>
      </c>
      <c r="O35" s="259">
        <v>570</v>
      </c>
      <c r="P35" s="241">
        <v>563</v>
      </c>
      <c r="Q35" s="241">
        <v>179</v>
      </c>
      <c r="R35" s="241">
        <v>206</v>
      </c>
      <c r="S35" s="241">
        <v>102</v>
      </c>
      <c r="T35" s="241">
        <v>58</v>
      </c>
      <c r="U35" s="241">
        <v>12</v>
      </c>
      <c r="V35" s="241">
        <v>5</v>
      </c>
      <c r="W35" s="241">
        <v>1</v>
      </c>
      <c r="X35" s="241">
        <v>7</v>
      </c>
      <c r="Y35" s="276">
        <f t="shared" si="2"/>
        <v>-73</v>
      </c>
      <c r="Z35" s="276">
        <f t="shared" si="3"/>
        <v>-73</v>
      </c>
      <c r="AA35" s="276">
        <f t="shared" si="4"/>
        <v>0</v>
      </c>
      <c r="AB35" s="240">
        <f t="shared" si="5"/>
        <v>1143</v>
      </c>
      <c r="AC35" s="225">
        <f>第1表01元データ!T34</f>
        <v>1015</v>
      </c>
      <c r="AD35" s="225">
        <f>第1表01元データ!W34</f>
        <v>128</v>
      </c>
      <c r="AE35" s="241">
        <v>1350</v>
      </c>
      <c r="AF35" s="241">
        <v>1226</v>
      </c>
      <c r="AG35" s="241">
        <v>124</v>
      </c>
      <c r="AH35" s="276">
        <f t="shared" si="6"/>
        <v>-207</v>
      </c>
      <c r="AI35" s="275">
        <f t="shared" si="7"/>
        <v>-211</v>
      </c>
      <c r="AJ35" s="275">
        <f t="shared" si="8"/>
        <v>4</v>
      </c>
      <c r="AK35" s="250">
        <f t="shared" si="9"/>
        <v>2.0714285714285716</v>
      </c>
      <c r="AL35" s="252">
        <v>2.1776198934280639</v>
      </c>
      <c r="AM35" s="251">
        <f t="shared" si="10"/>
        <v>-0.10619132199949233</v>
      </c>
    </row>
    <row r="36" spans="1:39" ht="15" customHeight="1">
      <c r="A36" s="214"/>
      <c r="B36" s="214" t="s">
        <v>14</v>
      </c>
      <c r="C36" s="214"/>
      <c r="E36" s="219">
        <f t="shared" si="11"/>
        <v>1548</v>
      </c>
      <c r="F36" s="215">
        <f t="shared" si="12"/>
        <v>1543</v>
      </c>
      <c r="G36" s="225">
        <f>第1表01元データ!M35</f>
        <v>356</v>
      </c>
      <c r="H36" s="225">
        <f>第1表01元データ!N35</f>
        <v>643</v>
      </c>
      <c r="I36" s="225">
        <f>第1表01元データ!O35</f>
        <v>301</v>
      </c>
      <c r="J36" s="225">
        <f>第1表01元データ!P35</f>
        <v>164</v>
      </c>
      <c r="K36" s="225">
        <f>第1表01元データ!Q35</f>
        <v>55</v>
      </c>
      <c r="L36" s="225">
        <f>第1表01元データ!R35</f>
        <v>15</v>
      </c>
      <c r="M36" s="225">
        <f>第1表01元データ!S35</f>
        <v>9</v>
      </c>
      <c r="N36" s="226">
        <f>第1表01元データ!V35</f>
        <v>5</v>
      </c>
      <c r="O36" s="259">
        <v>1645</v>
      </c>
      <c r="P36" s="241">
        <v>1638</v>
      </c>
      <c r="Q36" s="241">
        <v>328</v>
      </c>
      <c r="R36" s="241">
        <v>653</v>
      </c>
      <c r="S36" s="241">
        <v>339</v>
      </c>
      <c r="T36" s="241">
        <v>225</v>
      </c>
      <c r="U36" s="241">
        <v>61</v>
      </c>
      <c r="V36" s="241">
        <v>25</v>
      </c>
      <c r="W36" s="241">
        <v>7</v>
      </c>
      <c r="X36" s="241">
        <v>7</v>
      </c>
      <c r="Y36" s="275">
        <f t="shared" si="2"/>
        <v>-97</v>
      </c>
      <c r="Z36" s="276">
        <f t="shared" si="3"/>
        <v>-95</v>
      </c>
      <c r="AA36" s="276">
        <f t="shared" si="4"/>
        <v>-2</v>
      </c>
      <c r="AB36" s="240">
        <f t="shared" si="5"/>
        <v>3684</v>
      </c>
      <c r="AC36" s="225">
        <f>第1表01元データ!T35</f>
        <v>3631</v>
      </c>
      <c r="AD36" s="225">
        <f>第1表01元データ!W35</f>
        <v>53</v>
      </c>
      <c r="AE36" s="241">
        <v>4117</v>
      </c>
      <c r="AF36" s="241">
        <v>4059</v>
      </c>
      <c r="AG36" s="241">
        <v>58</v>
      </c>
      <c r="AH36" s="275">
        <f t="shared" si="6"/>
        <v>-433</v>
      </c>
      <c r="AI36" s="275">
        <f t="shared" si="7"/>
        <v>-428</v>
      </c>
      <c r="AJ36" s="275">
        <f t="shared" si="8"/>
        <v>-5</v>
      </c>
      <c r="AK36" s="250">
        <f t="shared" si="9"/>
        <v>2.3532080362929357</v>
      </c>
      <c r="AL36" s="252">
        <v>2.4780219780219781</v>
      </c>
      <c r="AM36" s="251">
        <f t="shared" si="10"/>
        <v>-0.12481394172904237</v>
      </c>
    </row>
    <row r="37" spans="1:39" ht="15" customHeight="1">
      <c r="A37" s="214"/>
      <c r="B37" s="214"/>
      <c r="C37" s="214" t="s">
        <v>4</v>
      </c>
      <c r="E37" s="219" t="str">
        <f t="shared" si="11"/>
        <v>x</v>
      </c>
      <c r="F37" s="215" t="str">
        <f t="shared" si="12"/>
        <v>x</v>
      </c>
      <c r="G37" s="225" t="str">
        <f>第1表01元データ!M36</f>
        <v>X</v>
      </c>
      <c r="H37" s="225" t="str">
        <f>第1表01元データ!N36</f>
        <v>X</v>
      </c>
      <c r="I37" s="225" t="str">
        <f>第1表01元データ!O36</f>
        <v>X</v>
      </c>
      <c r="J37" s="225" t="str">
        <f>第1表01元データ!P36</f>
        <v>X</v>
      </c>
      <c r="K37" s="225" t="str">
        <f>第1表01元データ!Q36</f>
        <v>X</v>
      </c>
      <c r="L37" s="225" t="str">
        <f>第1表01元データ!R36</f>
        <v>X</v>
      </c>
      <c r="M37" s="225" t="str">
        <f>第1表01元データ!S36</f>
        <v>X</v>
      </c>
      <c r="N37" s="226" t="str">
        <f>第1表01元データ!V36</f>
        <v>X</v>
      </c>
      <c r="O37" s="259">
        <v>7</v>
      </c>
      <c r="P37" s="241">
        <v>7</v>
      </c>
      <c r="Q37" s="241">
        <v>2</v>
      </c>
      <c r="R37" s="241">
        <v>4</v>
      </c>
      <c r="S37" s="241">
        <v>1</v>
      </c>
      <c r="T37" s="242" t="s">
        <v>313</v>
      </c>
      <c r="U37" s="242" t="s">
        <v>313</v>
      </c>
      <c r="V37" s="242" t="s">
        <v>313</v>
      </c>
      <c r="W37" s="242" t="s">
        <v>313</v>
      </c>
      <c r="X37" s="242" t="s">
        <v>313</v>
      </c>
      <c r="Y37" s="276" t="str">
        <f t="shared" si="2"/>
        <v>x</v>
      </c>
      <c r="Z37" s="276" t="str">
        <f t="shared" si="3"/>
        <v>x</v>
      </c>
      <c r="AA37" s="276" t="str">
        <f t="shared" si="4"/>
        <v>x</v>
      </c>
      <c r="AB37" s="240" t="str">
        <f t="shared" si="5"/>
        <v>x</v>
      </c>
      <c r="AC37" s="225" t="str">
        <f>第1表01元データ!T36</f>
        <v>X</v>
      </c>
      <c r="AD37" s="226" t="str">
        <f>第1表01元データ!W36</f>
        <v>X</v>
      </c>
      <c r="AE37" s="241">
        <v>13</v>
      </c>
      <c r="AF37" s="241">
        <v>13</v>
      </c>
      <c r="AG37" s="242" t="s">
        <v>313</v>
      </c>
      <c r="AH37" s="276" t="str">
        <f t="shared" si="6"/>
        <v>x</v>
      </c>
      <c r="AI37" s="275" t="str">
        <f t="shared" si="7"/>
        <v>x</v>
      </c>
      <c r="AJ37" s="276" t="str">
        <f t="shared" si="8"/>
        <v>x</v>
      </c>
      <c r="AK37" s="250" t="str">
        <f t="shared" si="9"/>
        <v>x</v>
      </c>
      <c r="AL37" s="252">
        <v>1.8571428571428572</v>
      </c>
      <c r="AM37" s="251" t="str">
        <f t="shared" si="10"/>
        <v>x</v>
      </c>
    </row>
    <row r="38" spans="1:39" ht="15" customHeight="1">
      <c r="A38" s="214"/>
      <c r="B38" s="214"/>
      <c r="C38" s="214" t="s">
        <v>5</v>
      </c>
      <c r="E38" s="219">
        <f t="shared" si="11"/>
        <v>675</v>
      </c>
      <c r="F38" s="215">
        <f t="shared" si="12"/>
        <v>673</v>
      </c>
      <c r="G38" s="225">
        <f>第1表01元データ!M37</f>
        <v>144</v>
      </c>
      <c r="H38" s="225">
        <f>第1表01元データ!N37</f>
        <v>258</v>
      </c>
      <c r="I38" s="225">
        <f>第1表01元データ!O37</f>
        <v>145</v>
      </c>
      <c r="J38" s="225">
        <f>第1表01元データ!P37</f>
        <v>84</v>
      </c>
      <c r="K38" s="225">
        <f>第1表01元データ!Q37</f>
        <v>29</v>
      </c>
      <c r="L38" s="225">
        <f>第1表01元データ!R37</f>
        <v>11</v>
      </c>
      <c r="M38" s="225">
        <f>第1表01元データ!S37</f>
        <v>2</v>
      </c>
      <c r="N38" s="226">
        <f>第1表01元データ!V37</f>
        <v>2</v>
      </c>
      <c r="O38" s="259">
        <v>697</v>
      </c>
      <c r="P38" s="241">
        <v>695</v>
      </c>
      <c r="Q38" s="241">
        <v>142</v>
      </c>
      <c r="R38" s="241">
        <v>235</v>
      </c>
      <c r="S38" s="241">
        <v>157</v>
      </c>
      <c r="T38" s="241">
        <v>109</v>
      </c>
      <c r="U38" s="241">
        <v>39</v>
      </c>
      <c r="V38" s="241">
        <v>10</v>
      </c>
      <c r="W38" s="241">
        <v>3</v>
      </c>
      <c r="X38" s="241">
        <v>2</v>
      </c>
      <c r="Y38" s="276">
        <f t="shared" si="2"/>
        <v>-22</v>
      </c>
      <c r="Z38" s="276">
        <f t="shared" si="3"/>
        <v>-22</v>
      </c>
      <c r="AA38" s="276">
        <f t="shared" si="4"/>
        <v>0</v>
      </c>
      <c r="AB38" s="240">
        <f t="shared" si="5"/>
        <v>1698</v>
      </c>
      <c r="AC38" s="225">
        <f>第1表01元データ!T37</f>
        <v>1656</v>
      </c>
      <c r="AD38" s="225">
        <f>第1表01元データ!W37</f>
        <v>42</v>
      </c>
      <c r="AE38" s="241">
        <v>1840</v>
      </c>
      <c r="AF38" s="241">
        <v>1798</v>
      </c>
      <c r="AG38" s="241">
        <v>42</v>
      </c>
      <c r="AH38" s="276">
        <f t="shared" si="6"/>
        <v>-142</v>
      </c>
      <c r="AI38" s="275">
        <f t="shared" si="7"/>
        <v>-142</v>
      </c>
      <c r="AJ38" s="275">
        <f t="shared" si="8"/>
        <v>0</v>
      </c>
      <c r="AK38" s="250">
        <f t="shared" si="9"/>
        <v>2.460624071322437</v>
      </c>
      <c r="AL38" s="252">
        <v>2.5870503597122303</v>
      </c>
      <c r="AM38" s="251">
        <f t="shared" si="10"/>
        <v>-0.12642628838979331</v>
      </c>
    </row>
    <row r="39" spans="1:39" ht="15" customHeight="1">
      <c r="A39" s="214"/>
      <c r="B39" s="214"/>
      <c r="C39" s="214" t="s">
        <v>6</v>
      </c>
      <c r="E39" s="219">
        <f t="shared" si="11"/>
        <v>403</v>
      </c>
      <c r="F39" s="215">
        <f t="shared" si="12"/>
        <v>401</v>
      </c>
      <c r="G39" s="225">
        <f>第1表01元データ!M38</f>
        <v>97</v>
      </c>
      <c r="H39" s="225">
        <f>第1表01元データ!N38</f>
        <v>174</v>
      </c>
      <c r="I39" s="225">
        <f>第1表01元データ!O38</f>
        <v>79</v>
      </c>
      <c r="J39" s="225">
        <f>第1表01元データ!P38</f>
        <v>37</v>
      </c>
      <c r="K39" s="225">
        <f>第1表01元データ!Q38</f>
        <v>11</v>
      </c>
      <c r="L39" s="225" t="str">
        <f>第1表01元データ!R38</f>
        <v>-</v>
      </c>
      <c r="M39" s="225">
        <f>第1表01元データ!S38</f>
        <v>3</v>
      </c>
      <c r="N39" s="226">
        <f>第1表01元データ!V38</f>
        <v>2</v>
      </c>
      <c r="O39" s="259">
        <v>426</v>
      </c>
      <c r="P39" s="241">
        <v>424</v>
      </c>
      <c r="Q39" s="241">
        <v>75</v>
      </c>
      <c r="R39" s="241">
        <v>185</v>
      </c>
      <c r="S39" s="241">
        <v>81</v>
      </c>
      <c r="T39" s="241">
        <v>65</v>
      </c>
      <c r="U39" s="241">
        <v>10</v>
      </c>
      <c r="V39" s="241">
        <v>6</v>
      </c>
      <c r="W39" s="241">
        <v>2</v>
      </c>
      <c r="X39" s="241">
        <v>2</v>
      </c>
      <c r="Y39" s="276">
        <f t="shared" si="2"/>
        <v>-23</v>
      </c>
      <c r="Z39" s="276">
        <f t="shared" si="3"/>
        <v>-23</v>
      </c>
      <c r="AA39" s="276">
        <f t="shared" si="4"/>
        <v>0</v>
      </c>
      <c r="AB39" s="240">
        <f t="shared" si="5"/>
        <v>914</v>
      </c>
      <c r="AC39" s="225">
        <f>第1表01元データ!T38</f>
        <v>906</v>
      </c>
      <c r="AD39" s="225">
        <f>第1表01元データ!W38</f>
        <v>8</v>
      </c>
      <c r="AE39" s="241">
        <v>1058</v>
      </c>
      <c r="AF39" s="241">
        <v>1049</v>
      </c>
      <c r="AG39" s="241">
        <v>9</v>
      </c>
      <c r="AH39" s="276">
        <f t="shared" si="6"/>
        <v>-144</v>
      </c>
      <c r="AI39" s="275">
        <f t="shared" si="7"/>
        <v>-143</v>
      </c>
      <c r="AJ39" s="275">
        <f t="shared" si="8"/>
        <v>-1</v>
      </c>
      <c r="AK39" s="250">
        <f t="shared" si="9"/>
        <v>2.2593516209476308</v>
      </c>
      <c r="AL39" s="252">
        <v>2.4740566037735849</v>
      </c>
      <c r="AM39" s="251">
        <f t="shared" si="10"/>
        <v>-0.21470498282595418</v>
      </c>
    </row>
    <row r="40" spans="1:39" ht="15" customHeight="1">
      <c r="A40" s="214"/>
      <c r="B40" s="214"/>
      <c r="C40" s="214" t="s">
        <v>10</v>
      </c>
      <c r="E40" s="219">
        <f t="shared" si="11"/>
        <v>470</v>
      </c>
      <c r="F40" s="215">
        <f t="shared" si="12"/>
        <v>469</v>
      </c>
      <c r="G40" s="225">
        <f>第1表01元データ!M39</f>
        <v>115</v>
      </c>
      <c r="H40" s="225">
        <f>第1表01元データ!N39</f>
        <v>211</v>
      </c>
      <c r="I40" s="225">
        <f>第1表01元データ!O39</f>
        <v>77</v>
      </c>
      <c r="J40" s="225">
        <f>第1表01元データ!P39</f>
        <v>43</v>
      </c>
      <c r="K40" s="225">
        <f>第1表01元データ!Q39</f>
        <v>15</v>
      </c>
      <c r="L40" s="225">
        <f>第1表01元データ!R39</f>
        <v>4</v>
      </c>
      <c r="M40" s="225">
        <f>第1表01元データ!S39</f>
        <v>4</v>
      </c>
      <c r="N40" s="226">
        <f>第1表01元データ!V39</f>
        <v>1</v>
      </c>
      <c r="O40" s="259">
        <v>515</v>
      </c>
      <c r="P40" s="241">
        <v>512</v>
      </c>
      <c r="Q40" s="241">
        <v>109</v>
      </c>
      <c r="R40" s="241">
        <v>229</v>
      </c>
      <c r="S40" s="241">
        <v>100</v>
      </c>
      <c r="T40" s="241">
        <v>51</v>
      </c>
      <c r="U40" s="241">
        <v>12</v>
      </c>
      <c r="V40" s="241">
        <v>9</v>
      </c>
      <c r="W40" s="241">
        <v>2</v>
      </c>
      <c r="X40" s="241">
        <v>3</v>
      </c>
      <c r="Y40" s="276">
        <f t="shared" si="2"/>
        <v>-45</v>
      </c>
      <c r="Z40" s="276">
        <f t="shared" si="3"/>
        <v>-43</v>
      </c>
      <c r="AA40" s="276">
        <f t="shared" si="4"/>
        <v>-2</v>
      </c>
      <c r="AB40" s="240">
        <f t="shared" si="5"/>
        <v>1072</v>
      </c>
      <c r="AC40" s="225">
        <f>第1表01元データ!T39</f>
        <v>1069</v>
      </c>
      <c r="AD40" s="225">
        <f>第1表01元データ!W39</f>
        <v>3</v>
      </c>
      <c r="AE40" s="241">
        <v>1206</v>
      </c>
      <c r="AF40" s="241">
        <v>1199</v>
      </c>
      <c r="AG40" s="241">
        <v>7</v>
      </c>
      <c r="AH40" s="276">
        <f t="shared" si="6"/>
        <v>-134</v>
      </c>
      <c r="AI40" s="275">
        <f t="shared" si="7"/>
        <v>-130</v>
      </c>
      <c r="AJ40" s="275">
        <f t="shared" si="8"/>
        <v>-4</v>
      </c>
      <c r="AK40" s="250">
        <f t="shared" si="9"/>
        <v>2.2793176972281448</v>
      </c>
      <c r="AL40" s="252">
        <v>2.341796875</v>
      </c>
      <c r="AM40" s="251">
        <f t="shared" si="10"/>
        <v>-6.2479177771855188E-2</v>
      </c>
    </row>
    <row r="41" spans="1:39" ht="15" customHeight="1">
      <c r="A41" s="214"/>
      <c r="B41" s="214" t="s">
        <v>15</v>
      </c>
      <c r="C41" s="214"/>
      <c r="E41" s="219">
        <f t="shared" si="11"/>
        <v>299</v>
      </c>
      <c r="F41" s="215">
        <f t="shared" si="12"/>
        <v>295</v>
      </c>
      <c r="G41" s="225">
        <f>第1表01元データ!M40</f>
        <v>101</v>
      </c>
      <c r="H41" s="225">
        <f>第1表01元データ!N40</f>
        <v>113</v>
      </c>
      <c r="I41" s="225">
        <f>第1表01元データ!O40</f>
        <v>54</v>
      </c>
      <c r="J41" s="225">
        <f>第1表01元データ!P40</f>
        <v>20</v>
      </c>
      <c r="K41" s="225">
        <f>第1表01元データ!Q40</f>
        <v>6</v>
      </c>
      <c r="L41" s="225">
        <f>第1表01元データ!R40</f>
        <v>1</v>
      </c>
      <c r="M41" s="225" t="str">
        <f>第1表01元データ!S40</f>
        <v>-</v>
      </c>
      <c r="N41" s="226">
        <f>第1表01元データ!V40</f>
        <v>4</v>
      </c>
      <c r="O41" s="259">
        <v>326</v>
      </c>
      <c r="P41" s="241">
        <v>322</v>
      </c>
      <c r="Q41" s="241">
        <v>107</v>
      </c>
      <c r="R41" s="241">
        <v>120</v>
      </c>
      <c r="S41" s="241">
        <v>59</v>
      </c>
      <c r="T41" s="241">
        <v>24</v>
      </c>
      <c r="U41" s="241">
        <v>10</v>
      </c>
      <c r="V41" s="241">
        <v>1</v>
      </c>
      <c r="W41" s="241">
        <v>1</v>
      </c>
      <c r="X41" s="242">
        <v>4</v>
      </c>
      <c r="Y41" s="275">
        <f t="shared" si="2"/>
        <v>-27</v>
      </c>
      <c r="Z41" s="276">
        <f t="shared" si="3"/>
        <v>-27</v>
      </c>
      <c r="AA41" s="276">
        <f t="shared" si="4"/>
        <v>0</v>
      </c>
      <c r="AB41" s="240">
        <f t="shared" si="5"/>
        <v>640</v>
      </c>
      <c r="AC41" s="225">
        <f>第1表01元データ!T40</f>
        <v>605</v>
      </c>
      <c r="AD41" s="225">
        <f>第1表01元データ!W40</f>
        <v>35</v>
      </c>
      <c r="AE41" s="241">
        <v>713</v>
      </c>
      <c r="AF41" s="241">
        <v>683</v>
      </c>
      <c r="AG41" s="242">
        <v>30</v>
      </c>
      <c r="AH41" s="275">
        <f t="shared" si="6"/>
        <v>-73</v>
      </c>
      <c r="AI41" s="275">
        <f t="shared" si="7"/>
        <v>-78</v>
      </c>
      <c r="AJ41" s="276">
        <f t="shared" si="8"/>
        <v>5</v>
      </c>
      <c r="AK41" s="250">
        <f t="shared" si="9"/>
        <v>2.0508474576271185</v>
      </c>
      <c r="AL41" s="252">
        <v>2.1211180124223601</v>
      </c>
      <c r="AM41" s="251">
        <f t="shared" si="10"/>
        <v>-7.027055479524158E-2</v>
      </c>
    </row>
    <row r="42" spans="1:39" ht="15" customHeight="1">
      <c r="A42" s="214"/>
      <c r="B42" s="214"/>
      <c r="C42" s="214" t="s">
        <v>4</v>
      </c>
      <c r="E42" s="219">
        <f t="shared" si="11"/>
        <v>60</v>
      </c>
      <c r="F42" s="215">
        <f t="shared" si="12"/>
        <v>56</v>
      </c>
      <c r="G42" s="225">
        <f>第1表01元データ!M41</f>
        <v>15</v>
      </c>
      <c r="H42" s="225">
        <f>第1表01元データ!N41</f>
        <v>26</v>
      </c>
      <c r="I42" s="225">
        <f>第1表01元データ!O41</f>
        <v>11</v>
      </c>
      <c r="J42" s="225">
        <f>第1表01元データ!P41</f>
        <v>2</v>
      </c>
      <c r="K42" s="225">
        <f>第1表01元データ!Q41</f>
        <v>2</v>
      </c>
      <c r="L42" s="225" t="str">
        <f>第1表01元データ!R41</f>
        <v>-</v>
      </c>
      <c r="M42" s="225" t="str">
        <f>第1表01元データ!S41</f>
        <v>-</v>
      </c>
      <c r="N42" s="226">
        <f>第1表01元データ!V41</f>
        <v>4</v>
      </c>
      <c r="O42" s="259">
        <v>57</v>
      </c>
      <c r="P42" s="241">
        <v>54</v>
      </c>
      <c r="Q42" s="241">
        <v>13</v>
      </c>
      <c r="R42" s="241">
        <v>22</v>
      </c>
      <c r="S42" s="241">
        <v>12</v>
      </c>
      <c r="T42" s="241">
        <v>6</v>
      </c>
      <c r="U42" s="241">
        <v>1</v>
      </c>
      <c r="V42" s="242" t="s">
        <v>313</v>
      </c>
      <c r="W42" s="242" t="s">
        <v>313</v>
      </c>
      <c r="X42" s="242">
        <v>3</v>
      </c>
      <c r="Y42" s="276">
        <f t="shared" si="2"/>
        <v>3</v>
      </c>
      <c r="Z42" s="276">
        <f t="shared" si="3"/>
        <v>2</v>
      </c>
      <c r="AA42" s="276">
        <f t="shared" si="4"/>
        <v>1</v>
      </c>
      <c r="AB42" s="240">
        <f t="shared" si="5"/>
        <v>153</v>
      </c>
      <c r="AC42" s="225">
        <f>第1表01元データ!T41</f>
        <v>118</v>
      </c>
      <c r="AD42" s="225">
        <f>第1表01元データ!W41</f>
        <v>35</v>
      </c>
      <c r="AE42" s="241">
        <v>149</v>
      </c>
      <c r="AF42" s="241">
        <v>122</v>
      </c>
      <c r="AG42" s="242">
        <v>27</v>
      </c>
      <c r="AH42" s="276">
        <f t="shared" si="6"/>
        <v>4</v>
      </c>
      <c r="AI42" s="275">
        <f t="shared" si="7"/>
        <v>-4</v>
      </c>
      <c r="AJ42" s="276">
        <f t="shared" si="8"/>
        <v>8</v>
      </c>
      <c r="AK42" s="250">
        <f t="shared" si="9"/>
        <v>2.1071428571428572</v>
      </c>
      <c r="AL42" s="252">
        <v>2.2592592592592591</v>
      </c>
      <c r="AM42" s="251">
        <f t="shared" si="10"/>
        <v>-0.15211640211640187</v>
      </c>
    </row>
    <row r="43" spans="1:39" ht="15" customHeight="1">
      <c r="A43" s="214"/>
      <c r="B43" s="214"/>
      <c r="C43" s="214" t="s">
        <v>5</v>
      </c>
      <c r="E43" s="219">
        <f t="shared" si="11"/>
        <v>137</v>
      </c>
      <c r="F43" s="215">
        <f t="shared" si="12"/>
        <v>137</v>
      </c>
      <c r="G43" s="225">
        <f>第1表01元データ!M42</f>
        <v>55</v>
      </c>
      <c r="H43" s="225">
        <f>第1表01元データ!N42</f>
        <v>43</v>
      </c>
      <c r="I43" s="225">
        <f>第1表01元データ!O42</f>
        <v>27</v>
      </c>
      <c r="J43" s="225">
        <f>第1表01元データ!P42</f>
        <v>10</v>
      </c>
      <c r="K43" s="225">
        <f>第1表01元データ!Q42</f>
        <v>2</v>
      </c>
      <c r="L43" s="225" t="str">
        <f>第1表01元データ!R42</f>
        <v>-</v>
      </c>
      <c r="M43" s="225" t="str">
        <f>第1表01元データ!S42</f>
        <v>-</v>
      </c>
      <c r="N43" s="226" t="str">
        <f>第1表01元データ!V42</f>
        <v>-</v>
      </c>
      <c r="O43" s="259">
        <v>147</v>
      </c>
      <c r="P43" s="241">
        <v>147</v>
      </c>
      <c r="Q43" s="241">
        <v>54</v>
      </c>
      <c r="R43" s="241">
        <v>52</v>
      </c>
      <c r="S43" s="241">
        <v>27</v>
      </c>
      <c r="T43" s="241">
        <v>11</v>
      </c>
      <c r="U43" s="241">
        <v>3</v>
      </c>
      <c r="V43" s="242" t="s">
        <v>313</v>
      </c>
      <c r="W43" s="242" t="s">
        <v>313</v>
      </c>
      <c r="X43" s="242" t="s">
        <v>313</v>
      </c>
      <c r="Y43" s="276">
        <f t="shared" si="2"/>
        <v>-10</v>
      </c>
      <c r="Z43" s="276">
        <f t="shared" si="3"/>
        <v>-10</v>
      </c>
      <c r="AA43" s="276" t="str">
        <f t="shared" si="4"/>
        <v>-</v>
      </c>
      <c r="AB43" s="240">
        <f t="shared" si="5"/>
        <v>272</v>
      </c>
      <c r="AC43" s="225">
        <f>第1表01元データ!T42</f>
        <v>272</v>
      </c>
      <c r="AD43" s="226" t="str">
        <f>第1表01元データ!W42</f>
        <v>-</v>
      </c>
      <c r="AE43" s="241">
        <v>298</v>
      </c>
      <c r="AF43" s="241">
        <v>298</v>
      </c>
      <c r="AG43" s="242" t="s">
        <v>313</v>
      </c>
      <c r="AH43" s="276">
        <f t="shared" si="6"/>
        <v>-26</v>
      </c>
      <c r="AI43" s="275">
        <f t="shared" si="7"/>
        <v>-26</v>
      </c>
      <c r="AJ43" s="276" t="str">
        <f t="shared" si="8"/>
        <v>-</v>
      </c>
      <c r="AK43" s="250">
        <f t="shared" si="9"/>
        <v>1.9854014598540146</v>
      </c>
      <c r="AL43" s="252">
        <v>2.0272108843537415</v>
      </c>
      <c r="AM43" s="251">
        <f t="shared" si="10"/>
        <v>-4.180942449972691E-2</v>
      </c>
    </row>
    <row r="44" spans="1:39" ht="15" customHeight="1">
      <c r="A44" s="214"/>
      <c r="B44" s="214"/>
      <c r="C44" s="214" t="s">
        <v>6</v>
      </c>
      <c r="E44" s="219">
        <f t="shared" si="11"/>
        <v>102</v>
      </c>
      <c r="F44" s="215">
        <f t="shared" si="12"/>
        <v>102</v>
      </c>
      <c r="G44" s="225">
        <f>第1表01元データ!M43</f>
        <v>31</v>
      </c>
      <c r="H44" s="225">
        <f>第1表01元データ!N43</f>
        <v>44</v>
      </c>
      <c r="I44" s="225">
        <f>第1表01元データ!O43</f>
        <v>16</v>
      </c>
      <c r="J44" s="225">
        <f>第1表01元データ!P43</f>
        <v>8</v>
      </c>
      <c r="K44" s="225">
        <f>第1表01元データ!Q43</f>
        <v>2</v>
      </c>
      <c r="L44" s="225">
        <f>第1表01元データ!R43</f>
        <v>1</v>
      </c>
      <c r="M44" s="225" t="str">
        <f>第1表01元データ!S43</f>
        <v>-</v>
      </c>
      <c r="N44" s="226" t="str">
        <f>第1表01元データ!V43</f>
        <v>-</v>
      </c>
      <c r="O44" s="259">
        <v>122</v>
      </c>
      <c r="P44" s="241">
        <v>121</v>
      </c>
      <c r="Q44" s="241">
        <v>40</v>
      </c>
      <c r="R44" s="241">
        <v>46</v>
      </c>
      <c r="S44" s="241">
        <v>20</v>
      </c>
      <c r="T44" s="241">
        <v>7</v>
      </c>
      <c r="U44" s="241">
        <v>6</v>
      </c>
      <c r="V44" s="241">
        <v>1</v>
      </c>
      <c r="W44" s="241">
        <v>1</v>
      </c>
      <c r="X44" s="242">
        <v>1</v>
      </c>
      <c r="Y44" s="276">
        <f t="shared" si="2"/>
        <v>-20</v>
      </c>
      <c r="Z44" s="276">
        <f t="shared" si="3"/>
        <v>-19</v>
      </c>
      <c r="AA44" s="276">
        <f t="shared" si="4"/>
        <v>-1</v>
      </c>
      <c r="AB44" s="240">
        <f t="shared" si="5"/>
        <v>215</v>
      </c>
      <c r="AC44" s="225">
        <f>第1表01元データ!T43</f>
        <v>215</v>
      </c>
      <c r="AD44" s="225" t="str">
        <f>第1表01元データ!W43</f>
        <v>-</v>
      </c>
      <c r="AE44" s="241">
        <v>266</v>
      </c>
      <c r="AF44" s="241">
        <v>263</v>
      </c>
      <c r="AG44" s="242">
        <v>3</v>
      </c>
      <c r="AH44" s="276">
        <f t="shared" si="6"/>
        <v>-51</v>
      </c>
      <c r="AI44" s="275">
        <f t="shared" si="7"/>
        <v>-48</v>
      </c>
      <c r="AJ44" s="276">
        <f t="shared" si="8"/>
        <v>-3</v>
      </c>
      <c r="AK44" s="250">
        <f t="shared" si="9"/>
        <v>2.107843137254902</v>
      </c>
      <c r="AL44" s="252">
        <v>2.1735537190082646</v>
      </c>
      <c r="AM44" s="251">
        <f t="shared" si="10"/>
        <v>-6.5710581753362529E-2</v>
      </c>
    </row>
    <row r="45" spans="1:39" ht="15" customHeight="1">
      <c r="A45" s="214"/>
      <c r="B45" s="214" t="s">
        <v>16</v>
      </c>
      <c r="C45" s="214"/>
      <c r="E45" s="219">
        <f t="shared" si="11"/>
        <v>431</v>
      </c>
      <c r="F45" s="215">
        <f t="shared" si="12"/>
        <v>430</v>
      </c>
      <c r="G45" s="225">
        <f>第1表01元データ!M44</f>
        <v>151</v>
      </c>
      <c r="H45" s="225">
        <f>第1表01元データ!N44</f>
        <v>165</v>
      </c>
      <c r="I45" s="225">
        <f>第1表01元データ!O44</f>
        <v>74</v>
      </c>
      <c r="J45" s="225">
        <f>第1表01元データ!P44</f>
        <v>28</v>
      </c>
      <c r="K45" s="225">
        <f>第1表01元データ!Q44</f>
        <v>9</v>
      </c>
      <c r="L45" s="225">
        <f>第1表01元データ!R44</f>
        <v>2</v>
      </c>
      <c r="M45" s="225">
        <f>第1表01元データ!S44</f>
        <v>1</v>
      </c>
      <c r="N45" s="226">
        <f>第1表01元データ!V44</f>
        <v>1</v>
      </c>
      <c r="O45" s="259">
        <v>499</v>
      </c>
      <c r="P45" s="241">
        <v>497</v>
      </c>
      <c r="Q45" s="241">
        <v>160</v>
      </c>
      <c r="R45" s="241">
        <v>185</v>
      </c>
      <c r="S45" s="241">
        <v>96</v>
      </c>
      <c r="T45" s="241">
        <v>43</v>
      </c>
      <c r="U45" s="241">
        <v>11</v>
      </c>
      <c r="V45" s="241">
        <v>2</v>
      </c>
      <c r="W45" s="241" t="s">
        <v>313</v>
      </c>
      <c r="X45" s="241">
        <v>2</v>
      </c>
      <c r="Y45" s="276">
        <f t="shared" si="2"/>
        <v>-68</v>
      </c>
      <c r="Z45" s="276">
        <f t="shared" si="3"/>
        <v>-67</v>
      </c>
      <c r="AA45" s="276">
        <f t="shared" si="4"/>
        <v>-1</v>
      </c>
      <c r="AB45" s="240">
        <f t="shared" si="5"/>
        <v>896</v>
      </c>
      <c r="AC45" s="225">
        <f>第1表01元データ!T44</f>
        <v>879</v>
      </c>
      <c r="AD45" s="225">
        <f>第1表01元データ!W44</f>
        <v>17</v>
      </c>
      <c r="AE45" s="241">
        <v>1076</v>
      </c>
      <c r="AF45" s="241">
        <v>1057</v>
      </c>
      <c r="AG45" s="241">
        <v>19</v>
      </c>
      <c r="AH45" s="275">
        <f t="shared" si="6"/>
        <v>-180</v>
      </c>
      <c r="AI45" s="275">
        <f t="shared" si="7"/>
        <v>-178</v>
      </c>
      <c r="AJ45" s="275">
        <f t="shared" si="8"/>
        <v>-2</v>
      </c>
      <c r="AK45" s="250">
        <f t="shared" si="9"/>
        <v>2.0441860465116277</v>
      </c>
      <c r="AL45" s="252">
        <v>2.1267605633802815</v>
      </c>
      <c r="AM45" s="251">
        <f t="shared" si="10"/>
        <v>-8.2574516868653802E-2</v>
      </c>
    </row>
    <row r="46" spans="1:39" ht="15" customHeight="1">
      <c r="A46" s="214"/>
      <c r="B46" s="214" t="s">
        <v>17</v>
      </c>
      <c r="C46" s="214"/>
      <c r="E46" s="219">
        <f t="shared" si="11"/>
        <v>666</v>
      </c>
      <c r="F46" s="215">
        <f t="shared" si="12"/>
        <v>666</v>
      </c>
      <c r="G46" s="225">
        <f>第1表01元データ!M45</f>
        <v>262</v>
      </c>
      <c r="H46" s="225">
        <f>第1表01元データ!N45</f>
        <v>230</v>
      </c>
      <c r="I46" s="225">
        <f>第1表01元データ!O45</f>
        <v>108</v>
      </c>
      <c r="J46" s="225">
        <f>第1表01元データ!P45</f>
        <v>39</v>
      </c>
      <c r="K46" s="225">
        <f>第1表01元データ!Q45</f>
        <v>16</v>
      </c>
      <c r="L46" s="225">
        <f>第1表01元データ!R45</f>
        <v>9</v>
      </c>
      <c r="M46" s="225">
        <f>第1表01元データ!S45</f>
        <v>2</v>
      </c>
      <c r="N46" s="226" t="str">
        <f>第1表01元データ!V45</f>
        <v>-</v>
      </c>
      <c r="O46" s="259">
        <v>728</v>
      </c>
      <c r="P46" s="241">
        <v>728</v>
      </c>
      <c r="Q46" s="241">
        <v>250</v>
      </c>
      <c r="R46" s="241">
        <v>256</v>
      </c>
      <c r="S46" s="241">
        <v>130</v>
      </c>
      <c r="T46" s="241">
        <v>59</v>
      </c>
      <c r="U46" s="241">
        <v>22</v>
      </c>
      <c r="V46" s="241">
        <v>5</v>
      </c>
      <c r="W46" s="241">
        <v>6</v>
      </c>
      <c r="X46" s="242" t="s">
        <v>313</v>
      </c>
      <c r="Y46" s="276">
        <f t="shared" si="2"/>
        <v>-62</v>
      </c>
      <c r="Z46" s="276">
        <f t="shared" si="3"/>
        <v>-62</v>
      </c>
      <c r="AA46" s="276" t="str">
        <f t="shared" si="4"/>
        <v>-</v>
      </c>
      <c r="AB46" s="240">
        <f t="shared" si="5"/>
        <v>1354</v>
      </c>
      <c r="AC46" s="225">
        <f>第1表01元データ!T45</f>
        <v>1354</v>
      </c>
      <c r="AD46" s="226" t="str">
        <f>第1表01元データ!W45</f>
        <v>-</v>
      </c>
      <c r="AE46" s="241">
        <v>1574</v>
      </c>
      <c r="AF46" s="241">
        <v>1574</v>
      </c>
      <c r="AG46" s="242" t="s">
        <v>313</v>
      </c>
      <c r="AH46" s="275">
        <f t="shared" si="6"/>
        <v>-220</v>
      </c>
      <c r="AI46" s="275">
        <f t="shared" si="7"/>
        <v>-220</v>
      </c>
      <c r="AJ46" s="276" t="str">
        <f t="shared" si="8"/>
        <v>-</v>
      </c>
      <c r="AK46" s="250">
        <f t="shared" si="9"/>
        <v>2.0330330330330328</v>
      </c>
      <c r="AL46" s="252">
        <v>2.162087912087912</v>
      </c>
      <c r="AM46" s="251">
        <f t="shared" si="10"/>
        <v>-0.12905487905487911</v>
      </c>
    </row>
    <row r="47" spans="1:39" ht="15" customHeight="1">
      <c r="A47" s="214"/>
      <c r="B47" s="214" t="s">
        <v>18</v>
      </c>
      <c r="C47" s="214"/>
      <c r="E47" s="219">
        <f t="shared" si="11"/>
        <v>524</v>
      </c>
      <c r="F47" s="215">
        <f t="shared" si="12"/>
        <v>524</v>
      </c>
      <c r="G47" s="225">
        <f>第1表01元データ!M46</f>
        <v>209</v>
      </c>
      <c r="H47" s="225">
        <f>第1表01元データ!N46</f>
        <v>187</v>
      </c>
      <c r="I47" s="225">
        <f>第1表01元データ!O46</f>
        <v>77</v>
      </c>
      <c r="J47" s="225">
        <f>第1表01元データ!P46</f>
        <v>37</v>
      </c>
      <c r="K47" s="225">
        <f>第1表01元データ!Q46</f>
        <v>12</v>
      </c>
      <c r="L47" s="225">
        <f>第1表01元データ!R46</f>
        <v>1</v>
      </c>
      <c r="M47" s="225">
        <f>第1表01元データ!S46</f>
        <v>1</v>
      </c>
      <c r="N47" s="226" t="str">
        <f>第1表01元データ!V46</f>
        <v>-</v>
      </c>
      <c r="O47" s="259">
        <v>550</v>
      </c>
      <c r="P47" s="241">
        <v>550</v>
      </c>
      <c r="Q47" s="241">
        <v>222</v>
      </c>
      <c r="R47" s="241">
        <v>197</v>
      </c>
      <c r="S47" s="241">
        <v>75</v>
      </c>
      <c r="T47" s="241">
        <v>40</v>
      </c>
      <c r="U47" s="241">
        <v>12</v>
      </c>
      <c r="V47" s="241">
        <v>2</v>
      </c>
      <c r="W47" s="241">
        <v>2</v>
      </c>
      <c r="X47" s="241" t="s">
        <v>313</v>
      </c>
      <c r="Y47" s="275">
        <f t="shared" si="2"/>
        <v>-26</v>
      </c>
      <c r="Z47" s="276">
        <f t="shared" si="3"/>
        <v>-26</v>
      </c>
      <c r="AA47" s="276" t="str">
        <f t="shared" si="4"/>
        <v>-</v>
      </c>
      <c r="AB47" s="240">
        <f t="shared" si="5"/>
        <v>1035</v>
      </c>
      <c r="AC47" s="225">
        <f>第1表01元データ!T46</f>
        <v>1035</v>
      </c>
      <c r="AD47" s="226" t="str">
        <f>第1表01元データ!W46</f>
        <v>-</v>
      </c>
      <c r="AE47" s="241">
        <v>1087</v>
      </c>
      <c r="AF47" s="241">
        <v>1087</v>
      </c>
      <c r="AG47" s="241" t="s">
        <v>313</v>
      </c>
      <c r="AH47" s="275">
        <f t="shared" si="6"/>
        <v>-52</v>
      </c>
      <c r="AI47" s="275">
        <f t="shared" si="7"/>
        <v>-52</v>
      </c>
      <c r="AJ47" s="275" t="str">
        <f t="shared" si="8"/>
        <v>-</v>
      </c>
      <c r="AK47" s="250">
        <f t="shared" si="9"/>
        <v>1.9751908396946565</v>
      </c>
      <c r="AL47" s="252">
        <v>1.9763636363636363</v>
      </c>
      <c r="AM47" s="251">
        <f t="shared" si="10"/>
        <v>-1.1727966689798475E-3</v>
      </c>
    </row>
    <row r="48" spans="1:39" ht="15" customHeight="1">
      <c r="A48" s="214"/>
      <c r="B48" s="214" t="s">
        <v>19</v>
      </c>
      <c r="C48" s="214"/>
      <c r="E48" s="219">
        <f t="shared" si="11"/>
        <v>292</v>
      </c>
      <c r="F48" s="215">
        <f t="shared" si="12"/>
        <v>291</v>
      </c>
      <c r="G48" s="225">
        <f>第1表01元データ!M47</f>
        <v>135</v>
      </c>
      <c r="H48" s="225">
        <f>第1表01元データ!N47</f>
        <v>83</v>
      </c>
      <c r="I48" s="225">
        <f>第1表01元データ!O47</f>
        <v>46</v>
      </c>
      <c r="J48" s="225">
        <f>第1表01元データ!P47</f>
        <v>15</v>
      </c>
      <c r="K48" s="225">
        <f>第1表01元データ!Q47</f>
        <v>10</v>
      </c>
      <c r="L48" s="225">
        <f>第1表01元データ!R47</f>
        <v>1</v>
      </c>
      <c r="M48" s="225">
        <f>第1表01元データ!S47</f>
        <v>1</v>
      </c>
      <c r="N48" s="226">
        <f>第1表01元データ!V47</f>
        <v>1</v>
      </c>
      <c r="O48" s="259">
        <v>333</v>
      </c>
      <c r="P48" s="241">
        <v>331</v>
      </c>
      <c r="Q48" s="241">
        <v>145</v>
      </c>
      <c r="R48" s="241">
        <v>110</v>
      </c>
      <c r="S48" s="241">
        <v>46</v>
      </c>
      <c r="T48" s="241">
        <v>17</v>
      </c>
      <c r="U48" s="241">
        <v>9</v>
      </c>
      <c r="V48" s="241">
        <v>2</v>
      </c>
      <c r="W48" s="241">
        <v>2</v>
      </c>
      <c r="X48" s="241">
        <v>2</v>
      </c>
      <c r="Y48" s="275">
        <f t="shared" si="2"/>
        <v>-41</v>
      </c>
      <c r="Z48" s="276">
        <f t="shared" si="3"/>
        <v>-40</v>
      </c>
      <c r="AA48" s="276">
        <f t="shared" si="4"/>
        <v>-1</v>
      </c>
      <c r="AB48" s="240">
        <f t="shared" si="5"/>
        <v>564</v>
      </c>
      <c r="AC48" s="225">
        <f>第1表01元データ!T47</f>
        <v>562</v>
      </c>
      <c r="AD48" s="225">
        <f>第1表01元データ!W47</f>
        <v>2</v>
      </c>
      <c r="AE48" s="241">
        <v>654</v>
      </c>
      <c r="AF48" s="241">
        <v>644</v>
      </c>
      <c r="AG48" s="241">
        <v>10</v>
      </c>
      <c r="AH48" s="275">
        <f t="shared" si="6"/>
        <v>-90</v>
      </c>
      <c r="AI48" s="275">
        <f t="shared" si="7"/>
        <v>-82</v>
      </c>
      <c r="AJ48" s="276">
        <f t="shared" si="8"/>
        <v>-8</v>
      </c>
      <c r="AK48" s="250">
        <f t="shared" si="9"/>
        <v>1.9312714776632303</v>
      </c>
      <c r="AL48" s="252">
        <v>1.945619335347432</v>
      </c>
      <c r="AM48" s="251">
        <f t="shared" si="10"/>
        <v>-1.434785768420177E-2</v>
      </c>
    </row>
    <row r="49" spans="1:39" ht="15" customHeight="1">
      <c r="A49" s="214"/>
      <c r="B49" s="214" t="s">
        <v>20</v>
      </c>
      <c r="C49" s="214"/>
      <c r="E49" s="219">
        <f t="shared" si="11"/>
        <v>324</v>
      </c>
      <c r="F49" s="215">
        <f t="shared" si="12"/>
        <v>324</v>
      </c>
      <c r="G49" s="225">
        <f>第1表01元データ!M48</f>
        <v>127</v>
      </c>
      <c r="H49" s="225">
        <f>第1表01元データ!N48</f>
        <v>115</v>
      </c>
      <c r="I49" s="225">
        <f>第1表01元データ!O48</f>
        <v>52</v>
      </c>
      <c r="J49" s="225">
        <f>第1表01元データ!P48</f>
        <v>22</v>
      </c>
      <c r="K49" s="225">
        <f>第1表01元データ!Q48</f>
        <v>7</v>
      </c>
      <c r="L49" s="225" t="str">
        <f>第1表01元データ!R48</f>
        <v>-</v>
      </c>
      <c r="M49" s="225">
        <f>第1表01元データ!S48</f>
        <v>1</v>
      </c>
      <c r="N49" s="226" t="str">
        <f>第1表01元データ!V48</f>
        <v>-</v>
      </c>
      <c r="O49" s="259">
        <v>337</v>
      </c>
      <c r="P49" s="241">
        <v>337</v>
      </c>
      <c r="Q49" s="241">
        <v>115</v>
      </c>
      <c r="R49" s="241">
        <v>111</v>
      </c>
      <c r="S49" s="241">
        <v>67</v>
      </c>
      <c r="T49" s="241">
        <v>28</v>
      </c>
      <c r="U49" s="241">
        <v>11</v>
      </c>
      <c r="V49" s="241">
        <v>2</v>
      </c>
      <c r="W49" s="241">
        <v>3</v>
      </c>
      <c r="X49" s="242" t="s">
        <v>313</v>
      </c>
      <c r="Y49" s="275">
        <f t="shared" si="2"/>
        <v>-13</v>
      </c>
      <c r="Z49" s="276">
        <f t="shared" si="3"/>
        <v>-13</v>
      </c>
      <c r="AA49" s="276" t="str">
        <f t="shared" si="4"/>
        <v>-</v>
      </c>
      <c r="AB49" s="240">
        <f t="shared" si="5"/>
        <v>643</v>
      </c>
      <c r="AC49" s="225">
        <f>第1表01元データ!T48</f>
        <v>643</v>
      </c>
      <c r="AD49" s="226" t="str">
        <f>第1表01元データ!W48</f>
        <v>-</v>
      </c>
      <c r="AE49" s="241">
        <v>738</v>
      </c>
      <c r="AF49" s="241">
        <v>738</v>
      </c>
      <c r="AG49" s="242" t="s">
        <v>313</v>
      </c>
      <c r="AH49" s="275">
        <f t="shared" si="6"/>
        <v>-95</v>
      </c>
      <c r="AI49" s="275">
        <f t="shared" si="7"/>
        <v>-95</v>
      </c>
      <c r="AJ49" s="276" t="str">
        <f t="shared" si="8"/>
        <v>-</v>
      </c>
      <c r="AK49" s="250">
        <f t="shared" si="9"/>
        <v>1.9845679012345678</v>
      </c>
      <c r="AL49" s="252">
        <v>2.1899109792284865</v>
      </c>
      <c r="AM49" s="251">
        <f t="shared" si="10"/>
        <v>-0.20534307799391871</v>
      </c>
    </row>
    <row r="50" spans="1:39" ht="15" customHeight="1">
      <c r="A50" s="214"/>
      <c r="B50" s="214" t="s">
        <v>21</v>
      </c>
      <c r="C50" s="214"/>
      <c r="E50" s="219">
        <f t="shared" si="11"/>
        <v>461</v>
      </c>
      <c r="F50" s="215">
        <f t="shared" si="12"/>
        <v>461</v>
      </c>
      <c r="G50" s="225">
        <f>第1表01元データ!M49</f>
        <v>176</v>
      </c>
      <c r="H50" s="225">
        <f>第1表01元データ!N49</f>
        <v>167</v>
      </c>
      <c r="I50" s="225">
        <f>第1表01元データ!O49</f>
        <v>66</v>
      </c>
      <c r="J50" s="225">
        <f>第1表01元データ!P49</f>
        <v>34</v>
      </c>
      <c r="K50" s="225">
        <f>第1表01元データ!Q49</f>
        <v>14</v>
      </c>
      <c r="L50" s="225">
        <f>第1表01元データ!R49</f>
        <v>2</v>
      </c>
      <c r="M50" s="225">
        <f>第1表01元データ!S49</f>
        <v>2</v>
      </c>
      <c r="N50" s="226" t="str">
        <f>第1表01元データ!V49</f>
        <v>-</v>
      </c>
      <c r="O50" s="259">
        <v>556</v>
      </c>
      <c r="P50" s="241">
        <v>556</v>
      </c>
      <c r="Q50" s="241">
        <v>194</v>
      </c>
      <c r="R50" s="241">
        <v>204</v>
      </c>
      <c r="S50" s="241">
        <v>94</v>
      </c>
      <c r="T50" s="241">
        <v>36</v>
      </c>
      <c r="U50" s="241">
        <v>19</v>
      </c>
      <c r="V50" s="241">
        <v>7</v>
      </c>
      <c r="W50" s="241">
        <v>2</v>
      </c>
      <c r="X50" s="242" t="s">
        <v>313</v>
      </c>
      <c r="Y50" s="275">
        <f t="shared" si="2"/>
        <v>-95</v>
      </c>
      <c r="Z50" s="276">
        <f t="shared" si="3"/>
        <v>-95</v>
      </c>
      <c r="AA50" s="276" t="str">
        <f t="shared" si="4"/>
        <v>-</v>
      </c>
      <c r="AB50" s="240">
        <f t="shared" si="5"/>
        <v>941</v>
      </c>
      <c r="AC50" s="225">
        <f>第1表01元データ!T49</f>
        <v>941</v>
      </c>
      <c r="AD50" s="226" t="str">
        <f>第1表01元データ!W49</f>
        <v>-</v>
      </c>
      <c r="AE50" s="241">
        <v>1179</v>
      </c>
      <c r="AF50" s="241">
        <v>1179</v>
      </c>
      <c r="AG50" s="242" t="s">
        <v>313</v>
      </c>
      <c r="AH50" s="275">
        <f t="shared" si="6"/>
        <v>-238</v>
      </c>
      <c r="AI50" s="275">
        <f t="shared" si="7"/>
        <v>-238</v>
      </c>
      <c r="AJ50" s="276" t="str">
        <f t="shared" si="8"/>
        <v>-</v>
      </c>
      <c r="AK50" s="250">
        <f t="shared" si="9"/>
        <v>2.0412147505422995</v>
      </c>
      <c r="AL50" s="252">
        <v>2.1205035971223021</v>
      </c>
      <c r="AM50" s="251">
        <f t="shared" si="10"/>
        <v>-7.928884658000257E-2</v>
      </c>
    </row>
    <row r="51" spans="1:39" ht="15" customHeight="1">
      <c r="A51" s="214"/>
      <c r="B51" s="214" t="s">
        <v>22</v>
      </c>
      <c r="C51" s="214"/>
      <c r="E51" s="219">
        <f t="shared" si="11"/>
        <v>765</v>
      </c>
      <c r="F51" s="215">
        <f t="shared" si="12"/>
        <v>765</v>
      </c>
      <c r="G51" s="225">
        <f>第1表01元データ!M50</f>
        <v>271</v>
      </c>
      <c r="H51" s="225">
        <f>第1表01元データ!N50</f>
        <v>295</v>
      </c>
      <c r="I51" s="225">
        <f>第1表01元データ!O50</f>
        <v>121</v>
      </c>
      <c r="J51" s="225">
        <f>第1表01元データ!P50</f>
        <v>48</v>
      </c>
      <c r="K51" s="225">
        <f>第1表01元データ!Q50</f>
        <v>24</v>
      </c>
      <c r="L51" s="225">
        <f>第1表01元データ!R50</f>
        <v>4</v>
      </c>
      <c r="M51" s="225">
        <f>第1表01元データ!S50</f>
        <v>2</v>
      </c>
      <c r="N51" s="226" t="str">
        <f>第1表01元データ!V50</f>
        <v>-</v>
      </c>
      <c r="O51" s="259">
        <v>859</v>
      </c>
      <c r="P51" s="241">
        <v>859</v>
      </c>
      <c r="Q51" s="241">
        <v>256</v>
      </c>
      <c r="R51" s="241">
        <v>320</v>
      </c>
      <c r="S51" s="241">
        <v>168</v>
      </c>
      <c r="T51" s="241">
        <v>77</v>
      </c>
      <c r="U51" s="241">
        <v>26</v>
      </c>
      <c r="V51" s="241">
        <v>5</v>
      </c>
      <c r="W51" s="241">
        <v>7</v>
      </c>
      <c r="X51" s="242" t="s">
        <v>313</v>
      </c>
      <c r="Y51" s="275">
        <f t="shared" si="2"/>
        <v>-94</v>
      </c>
      <c r="Z51" s="276">
        <f t="shared" si="3"/>
        <v>-94</v>
      </c>
      <c r="AA51" s="276" t="str">
        <f t="shared" si="4"/>
        <v>-</v>
      </c>
      <c r="AB51" s="240">
        <f t="shared" si="5"/>
        <v>1578</v>
      </c>
      <c r="AC51" s="225">
        <f>第1表01元データ!T50</f>
        <v>1578</v>
      </c>
      <c r="AD51" s="226" t="str">
        <f>第1表01元データ!W50</f>
        <v>-</v>
      </c>
      <c r="AE51" s="241">
        <v>1920</v>
      </c>
      <c r="AF51" s="241">
        <v>1920</v>
      </c>
      <c r="AG51" s="242" t="s">
        <v>313</v>
      </c>
      <c r="AH51" s="275">
        <f t="shared" si="6"/>
        <v>-342</v>
      </c>
      <c r="AI51" s="275">
        <f t="shared" si="7"/>
        <v>-342</v>
      </c>
      <c r="AJ51" s="275" t="str">
        <f t="shared" si="8"/>
        <v>-</v>
      </c>
      <c r="AK51" s="250">
        <f t="shared" si="9"/>
        <v>2.0627450980392159</v>
      </c>
      <c r="AL51" s="252">
        <v>2.2351571594877764</v>
      </c>
      <c r="AM51" s="251">
        <f t="shared" si="10"/>
        <v>-0.17241206144856047</v>
      </c>
    </row>
    <row r="52" spans="1:39" ht="15" customHeight="1">
      <c r="A52" s="214"/>
      <c r="B52" s="214"/>
      <c r="C52" s="214" t="s">
        <v>4</v>
      </c>
      <c r="E52" s="219">
        <f t="shared" si="11"/>
        <v>351</v>
      </c>
      <c r="F52" s="215">
        <f t="shared" si="12"/>
        <v>351</v>
      </c>
      <c r="G52" s="225">
        <f>第1表01元データ!M51</f>
        <v>154</v>
      </c>
      <c r="H52" s="225">
        <f>第1表01元データ!N51</f>
        <v>126</v>
      </c>
      <c r="I52" s="225">
        <f>第1表01元データ!O51</f>
        <v>40</v>
      </c>
      <c r="J52" s="225">
        <f>第1表01元データ!P51</f>
        <v>19</v>
      </c>
      <c r="K52" s="225">
        <f>第1表01元データ!Q51</f>
        <v>9</v>
      </c>
      <c r="L52" s="225">
        <f>第1表01元データ!R51</f>
        <v>3</v>
      </c>
      <c r="M52" s="225" t="str">
        <f>第1表01元データ!S51</f>
        <v>-</v>
      </c>
      <c r="N52" s="226" t="str">
        <f>第1表01元データ!V51</f>
        <v>-</v>
      </c>
      <c r="O52" s="259">
        <v>417</v>
      </c>
      <c r="P52" s="241">
        <v>417</v>
      </c>
      <c r="Q52" s="241">
        <v>149</v>
      </c>
      <c r="R52" s="241">
        <v>148</v>
      </c>
      <c r="S52" s="241">
        <v>72</v>
      </c>
      <c r="T52" s="241">
        <v>37</v>
      </c>
      <c r="U52" s="241">
        <v>8</v>
      </c>
      <c r="V52" s="241">
        <v>1</v>
      </c>
      <c r="W52" s="241">
        <v>2</v>
      </c>
      <c r="X52" s="242" t="s">
        <v>313</v>
      </c>
      <c r="Y52" s="276">
        <f t="shared" si="2"/>
        <v>-66</v>
      </c>
      <c r="Z52" s="276">
        <f t="shared" si="3"/>
        <v>-66</v>
      </c>
      <c r="AA52" s="276" t="str">
        <f t="shared" si="4"/>
        <v>-</v>
      </c>
      <c r="AB52" s="240">
        <f t="shared" si="5"/>
        <v>665</v>
      </c>
      <c r="AC52" s="225">
        <f>第1表01元データ!T51</f>
        <v>665</v>
      </c>
      <c r="AD52" s="226" t="str">
        <f>第1表01元データ!W51</f>
        <v>-</v>
      </c>
      <c r="AE52" s="241">
        <v>869</v>
      </c>
      <c r="AF52" s="241">
        <v>869</v>
      </c>
      <c r="AG52" s="242" t="s">
        <v>313</v>
      </c>
      <c r="AH52" s="276">
        <f t="shared" si="6"/>
        <v>-204</v>
      </c>
      <c r="AI52" s="275">
        <f t="shared" si="7"/>
        <v>-204</v>
      </c>
      <c r="AJ52" s="276" t="str">
        <f t="shared" si="8"/>
        <v>-</v>
      </c>
      <c r="AK52" s="250">
        <f t="shared" si="9"/>
        <v>1.8945868945868947</v>
      </c>
      <c r="AL52" s="252">
        <v>2.0839328537170263</v>
      </c>
      <c r="AM52" s="251">
        <f t="shared" si="10"/>
        <v>-0.18934595913013164</v>
      </c>
    </row>
    <row r="53" spans="1:39" ht="15" customHeight="1">
      <c r="A53" s="214"/>
      <c r="B53" s="214"/>
      <c r="C53" s="214" t="s">
        <v>5</v>
      </c>
      <c r="E53" s="219">
        <f t="shared" si="11"/>
        <v>235</v>
      </c>
      <c r="F53" s="215">
        <f t="shared" si="12"/>
        <v>235</v>
      </c>
      <c r="G53" s="225">
        <f>第1表01元データ!M52</f>
        <v>70</v>
      </c>
      <c r="H53" s="225">
        <f>第1表01元データ!N52</f>
        <v>96</v>
      </c>
      <c r="I53" s="225">
        <f>第1表01元データ!O52</f>
        <v>42</v>
      </c>
      <c r="J53" s="225">
        <f>第1表01元データ!P52</f>
        <v>20</v>
      </c>
      <c r="K53" s="225">
        <f>第1表01元データ!Q52</f>
        <v>7</v>
      </c>
      <c r="L53" s="225" t="str">
        <f>第1表01元データ!R52</f>
        <v>-</v>
      </c>
      <c r="M53" s="225" t="str">
        <f>第1表01元データ!S52</f>
        <v>-</v>
      </c>
      <c r="N53" s="226" t="str">
        <f>第1表01元データ!V52</f>
        <v>-</v>
      </c>
      <c r="O53" s="259">
        <v>253</v>
      </c>
      <c r="P53" s="241">
        <v>253</v>
      </c>
      <c r="Q53" s="241">
        <v>61</v>
      </c>
      <c r="R53" s="241">
        <v>93</v>
      </c>
      <c r="S53" s="241">
        <v>60</v>
      </c>
      <c r="T53" s="241">
        <v>23</v>
      </c>
      <c r="U53" s="241">
        <v>11</v>
      </c>
      <c r="V53" s="241">
        <v>3</v>
      </c>
      <c r="W53" s="241">
        <v>2</v>
      </c>
      <c r="X53" s="242" t="s">
        <v>313</v>
      </c>
      <c r="Y53" s="276">
        <f t="shared" si="2"/>
        <v>-18</v>
      </c>
      <c r="Z53" s="276">
        <f t="shared" si="3"/>
        <v>-18</v>
      </c>
      <c r="AA53" s="276" t="str">
        <f t="shared" si="4"/>
        <v>-</v>
      </c>
      <c r="AB53" s="240">
        <f t="shared" si="5"/>
        <v>503</v>
      </c>
      <c r="AC53" s="225">
        <f>第1表01元データ!T52</f>
        <v>503</v>
      </c>
      <c r="AD53" s="226" t="str">
        <f>第1表01元データ!W52</f>
        <v>-</v>
      </c>
      <c r="AE53" s="241">
        <v>606</v>
      </c>
      <c r="AF53" s="241">
        <v>606</v>
      </c>
      <c r="AG53" s="242" t="s">
        <v>313</v>
      </c>
      <c r="AH53" s="276">
        <f t="shared" si="6"/>
        <v>-103</v>
      </c>
      <c r="AI53" s="275">
        <f t="shared" si="7"/>
        <v>-103</v>
      </c>
      <c r="AJ53" s="276" t="str">
        <f t="shared" si="8"/>
        <v>-</v>
      </c>
      <c r="AK53" s="250">
        <f t="shared" si="9"/>
        <v>2.1404255319148935</v>
      </c>
      <c r="AL53" s="252">
        <v>2.3952569169960474</v>
      </c>
      <c r="AM53" s="251">
        <f t="shared" si="10"/>
        <v>-0.25483138508115388</v>
      </c>
    </row>
    <row r="54" spans="1:39" ht="15" customHeight="1">
      <c r="A54" s="214"/>
      <c r="B54" s="214"/>
      <c r="C54" s="214" t="s">
        <v>6</v>
      </c>
      <c r="E54" s="219">
        <f t="shared" si="11"/>
        <v>179</v>
      </c>
      <c r="F54" s="215">
        <f t="shared" si="12"/>
        <v>179</v>
      </c>
      <c r="G54" s="225">
        <f>第1表01元データ!M53</f>
        <v>47</v>
      </c>
      <c r="H54" s="225">
        <f>第1表01元データ!N53</f>
        <v>73</v>
      </c>
      <c r="I54" s="225">
        <f>第1表01元データ!O53</f>
        <v>39</v>
      </c>
      <c r="J54" s="225">
        <f>第1表01元データ!P53</f>
        <v>9</v>
      </c>
      <c r="K54" s="225">
        <f>第1表01元データ!Q53</f>
        <v>8</v>
      </c>
      <c r="L54" s="225">
        <f>第1表01元データ!R53</f>
        <v>1</v>
      </c>
      <c r="M54" s="225">
        <f>第1表01元データ!S53</f>
        <v>2</v>
      </c>
      <c r="N54" s="226" t="str">
        <f>第1表01元データ!V53</f>
        <v>-</v>
      </c>
      <c r="O54" s="259">
        <v>189</v>
      </c>
      <c r="P54" s="241">
        <v>189</v>
      </c>
      <c r="Q54" s="241">
        <v>46</v>
      </c>
      <c r="R54" s="241">
        <v>79</v>
      </c>
      <c r="S54" s="241">
        <v>36</v>
      </c>
      <c r="T54" s="241">
        <v>17</v>
      </c>
      <c r="U54" s="241">
        <v>7</v>
      </c>
      <c r="V54" s="241">
        <v>1</v>
      </c>
      <c r="W54" s="241">
        <v>3</v>
      </c>
      <c r="X54" s="242" t="s">
        <v>313</v>
      </c>
      <c r="Y54" s="276">
        <f t="shared" si="2"/>
        <v>-10</v>
      </c>
      <c r="Z54" s="276">
        <f t="shared" si="3"/>
        <v>-10</v>
      </c>
      <c r="AA54" s="276" t="str">
        <f t="shared" si="4"/>
        <v>-</v>
      </c>
      <c r="AB54" s="240">
        <f t="shared" si="5"/>
        <v>410</v>
      </c>
      <c r="AC54" s="225">
        <f>第1表01元データ!T53</f>
        <v>410</v>
      </c>
      <c r="AD54" s="226" t="str">
        <f>第1表01元データ!W53</f>
        <v>-</v>
      </c>
      <c r="AE54" s="241">
        <v>445</v>
      </c>
      <c r="AF54" s="241">
        <v>445</v>
      </c>
      <c r="AG54" s="242" t="s">
        <v>313</v>
      </c>
      <c r="AH54" s="276">
        <f t="shared" si="6"/>
        <v>-35</v>
      </c>
      <c r="AI54" s="275">
        <f t="shared" si="7"/>
        <v>-35</v>
      </c>
      <c r="AJ54" s="276" t="str">
        <f t="shared" si="8"/>
        <v>-</v>
      </c>
      <c r="AK54" s="250">
        <f t="shared" si="9"/>
        <v>2.2905027932960893</v>
      </c>
      <c r="AL54" s="252">
        <v>2.3544973544973544</v>
      </c>
      <c r="AM54" s="251">
        <f t="shared" si="10"/>
        <v>-6.3994561201265121E-2</v>
      </c>
    </row>
    <row r="55" spans="1:39" ht="15" customHeight="1">
      <c r="A55" s="214"/>
      <c r="B55" s="214"/>
      <c r="C55" s="214" t="s">
        <v>10</v>
      </c>
      <c r="E55" s="219" t="str">
        <f t="shared" si="11"/>
        <v>-</v>
      </c>
      <c r="F55" s="215" t="str">
        <f t="shared" si="12"/>
        <v>-</v>
      </c>
      <c r="G55" s="225" t="str">
        <f>第1表01元データ!M54</f>
        <v>-</v>
      </c>
      <c r="H55" s="225" t="str">
        <f>第1表01元データ!N54</f>
        <v>-</v>
      </c>
      <c r="I55" s="225" t="str">
        <f>第1表01元データ!O54</f>
        <v>-</v>
      </c>
      <c r="J55" s="225" t="str">
        <f>第1表01元データ!P54</f>
        <v>-</v>
      </c>
      <c r="K55" s="225" t="str">
        <f>第1表01元データ!Q54</f>
        <v>-</v>
      </c>
      <c r="L55" s="225" t="str">
        <f>第1表01元データ!R54</f>
        <v>-</v>
      </c>
      <c r="M55" s="225" t="str">
        <f>第1表01元データ!S54</f>
        <v>-</v>
      </c>
      <c r="N55" s="226" t="str">
        <f>第1表01元データ!V54</f>
        <v>-</v>
      </c>
      <c r="O55" s="262" t="s">
        <v>313</v>
      </c>
      <c r="P55" s="242" t="s">
        <v>313</v>
      </c>
      <c r="Q55" s="242" t="s">
        <v>313</v>
      </c>
      <c r="R55" s="242" t="s">
        <v>313</v>
      </c>
      <c r="S55" s="242" t="s">
        <v>313</v>
      </c>
      <c r="T55" s="242" t="s">
        <v>313</v>
      </c>
      <c r="U55" s="242" t="s">
        <v>313</v>
      </c>
      <c r="V55" s="242" t="s">
        <v>313</v>
      </c>
      <c r="W55" s="242" t="s">
        <v>313</v>
      </c>
      <c r="X55" s="242" t="s">
        <v>313</v>
      </c>
      <c r="Y55" s="276" t="str">
        <f t="shared" si="2"/>
        <v>-</v>
      </c>
      <c r="Z55" s="276" t="str">
        <f t="shared" si="3"/>
        <v>-</v>
      </c>
      <c r="AA55" s="276" t="str">
        <f t="shared" si="4"/>
        <v>-</v>
      </c>
      <c r="AB55" s="244" t="str">
        <f t="shared" si="5"/>
        <v>-</v>
      </c>
      <c r="AC55" s="226" t="str">
        <f>第1表01元データ!T54</f>
        <v>-</v>
      </c>
      <c r="AD55" s="226" t="str">
        <f>第1表01元データ!W54</f>
        <v>-</v>
      </c>
      <c r="AE55" s="245" t="s">
        <v>313</v>
      </c>
      <c r="AF55" s="245" t="s">
        <v>313</v>
      </c>
      <c r="AG55" s="242" t="s">
        <v>313</v>
      </c>
      <c r="AH55" s="276" t="str">
        <f t="shared" si="6"/>
        <v>-</v>
      </c>
      <c r="AI55" s="276" t="str">
        <f t="shared" si="7"/>
        <v>-</v>
      </c>
      <c r="AJ55" s="275" t="str">
        <f t="shared" si="8"/>
        <v>-</v>
      </c>
      <c r="AK55" s="246" t="str">
        <f t="shared" si="9"/>
        <v>-</v>
      </c>
      <c r="AL55" s="247" t="s">
        <v>313</v>
      </c>
      <c r="AM55" s="248" t="str">
        <f t="shared" si="10"/>
        <v>-</v>
      </c>
    </row>
    <row r="56" spans="1:39" ht="15" customHeight="1">
      <c r="A56" s="214"/>
      <c r="B56" s="214" t="s">
        <v>23</v>
      </c>
      <c r="C56" s="214"/>
      <c r="E56" s="219">
        <f t="shared" si="11"/>
        <v>1248</v>
      </c>
      <c r="F56" s="215">
        <f t="shared" si="12"/>
        <v>1244</v>
      </c>
      <c r="G56" s="225">
        <f>第1表01元データ!M55</f>
        <v>411</v>
      </c>
      <c r="H56" s="225">
        <f>第1表01元データ!N55</f>
        <v>461</v>
      </c>
      <c r="I56" s="225">
        <f>第1表01元データ!O55</f>
        <v>203</v>
      </c>
      <c r="J56" s="225">
        <f>第1表01元データ!P55</f>
        <v>117</v>
      </c>
      <c r="K56" s="225">
        <f>第1表01元データ!Q55</f>
        <v>42</v>
      </c>
      <c r="L56" s="225">
        <f>第1表01元データ!R55</f>
        <v>5</v>
      </c>
      <c r="M56" s="225">
        <f>第1表01元データ!S55</f>
        <v>5</v>
      </c>
      <c r="N56" s="226">
        <f>第1表01元データ!V55</f>
        <v>4</v>
      </c>
      <c r="O56" s="259">
        <v>1337</v>
      </c>
      <c r="P56" s="241">
        <v>1334</v>
      </c>
      <c r="Q56" s="241">
        <v>386</v>
      </c>
      <c r="R56" s="241">
        <v>500</v>
      </c>
      <c r="S56" s="241">
        <v>233</v>
      </c>
      <c r="T56" s="241">
        <v>153</v>
      </c>
      <c r="U56" s="241">
        <v>39</v>
      </c>
      <c r="V56" s="241">
        <v>17</v>
      </c>
      <c r="W56" s="241">
        <v>6</v>
      </c>
      <c r="X56" s="241">
        <v>3</v>
      </c>
      <c r="Y56" s="275">
        <f t="shared" si="2"/>
        <v>-89</v>
      </c>
      <c r="Z56" s="276">
        <f t="shared" si="3"/>
        <v>-90</v>
      </c>
      <c r="AA56" s="276">
        <f t="shared" si="4"/>
        <v>1</v>
      </c>
      <c r="AB56" s="240">
        <f t="shared" si="5"/>
        <v>2871</v>
      </c>
      <c r="AC56" s="225">
        <f>第1表01元データ!T55</f>
        <v>2686</v>
      </c>
      <c r="AD56" s="225">
        <f>第1表01元データ!W55</f>
        <v>185</v>
      </c>
      <c r="AE56" s="241">
        <v>3221</v>
      </c>
      <c r="AF56" s="241">
        <v>3039</v>
      </c>
      <c r="AG56" s="241">
        <v>182</v>
      </c>
      <c r="AH56" s="275">
        <f t="shared" si="6"/>
        <v>-350</v>
      </c>
      <c r="AI56" s="275">
        <f t="shared" si="7"/>
        <v>-353</v>
      </c>
      <c r="AJ56" s="275">
        <f t="shared" si="8"/>
        <v>3</v>
      </c>
      <c r="AK56" s="250">
        <f t="shared" si="9"/>
        <v>2.1591639871382635</v>
      </c>
      <c r="AL56" s="252">
        <v>2.2781109445277363</v>
      </c>
      <c r="AM56" s="251">
        <f t="shared" si="10"/>
        <v>-0.11894695738947281</v>
      </c>
    </row>
    <row r="57" spans="1:39" ht="15" customHeight="1">
      <c r="A57" s="214"/>
      <c r="B57" s="214"/>
      <c r="C57" s="214" t="s">
        <v>4</v>
      </c>
      <c r="E57" s="219">
        <f t="shared" si="11"/>
        <v>642</v>
      </c>
      <c r="F57" s="215">
        <f t="shared" si="12"/>
        <v>642</v>
      </c>
      <c r="G57" s="225">
        <f>第1表01元データ!M56</f>
        <v>209</v>
      </c>
      <c r="H57" s="225">
        <f>第1表01元データ!N56</f>
        <v>249</v>
      </c>
      <c r="I57" s="225">
        <f>第1表01元データ!O56</f>
        <v>92</v>
      </c>
      <c r="J57" s="225">
        <f>第1表01元データ!P56</f>
        <v>60</v>
      </c>
      <c r="K57" s="225">
        <f>第1表01元データ!Q56</f>
        <v>24</v>
      </c>
      <c r="L57" s="225">
        <f>第1表01元データ!R56</f>
        <v>4</v>
      </c>
      <c r="M57" s="225">
        <f>第1表01元データ!S56</f>
        <v>4</v>
      </c>
      <c r="N57" s="226" t="str">
        <f>第1表01元データ!V56</f>
        <v>-</v>
      </c>
      <c r="O57" s="259">
        <v>688</v>
      </c>
      <c r="P57" s="241">
        <v>688</v>
      </c>
      <c r="Q57" s="241">
        <v>202</v>
      </c>
      <c r="R57" s="241">
        <v>258</v>
      </c>
      <c r="S57" s="241">
        <v>117</v>
      </c>
      <c r="T57" s="241">
        <v>71</v>
      </c>
      <c r="U57" s="241">
        <v>24</v>
      </c>
      <c r="V57" s="241">
        <v>11</v>
      </c>
      <c r="W57" s="241">
        <v>5</v>
      </c>
      <c r="X57" s="242" t="s">
        <v>313</v>
      </c>
      <c r="Y57" s="276">
        <f t="shared" si="2"/>
        <v>-46</v>
      </c>
      <c r="Z57" s="276">
        <f t="shared" si="3"/>
        <v>-46</v>
      </c>
      <c r="AA57" s="276" t="str">
        <f t="shared" si="4"/>
        <v>-</v>
      </c>
      <c r="AB57" s="240">
        <f t="shared" si="5"/>
        <v>1396</v>
      </c>
      <c r="AC57" s="225">
        <f>第1表01元データ!T56</f>
        <v>1396</v>
      </c>
      <c r="AD57" s="226" t="str">
        <f>第1表01元データ!W56</f>
        <v>-</v>
      </c>
      <c r="AE57" s="241">
        <v>1577</v>
      </c>
      <c r="AF57" s="241">
        <v>1577</v>
      </c>
      <c r="AG57" s="242" t="s">
        <v>313</v>
      </c>
      <c r="AH57" s="276">
        <f t="shared" si="6"/>
        <v>-181</v>
      </c>
      <c r="AI57" s="275">
        <f t="shared" si="7"/>
        <v>-181</v>
      </c>
      <c r="AJ57" s="276" t="str">
        <f t="shared" si="8"/>
        <v>-</v>
      </c>
      <c r="AK57" s="250">
        <f t="shared" si="9"/>
        <v>2.1744548286604362</v>
      </c>
      <c r="AL57" s="252">
        <v>2.2921511627906979</v>
      </c>
      <c r="AM57" s="251">
        <f t="shared" si="10"/>
        <v>-0.1176963341302617</v>
      </c>
    </row>
    <row r="58" spans="1:39" ht="15" customHeight="1">
      <c r="A58" s="214"/>
      <c r="B58" s="214"/>
      <c r="C58" s="214" t="s">
        <v>5</v>
      </c>
      <c r="E58" s="219">
        <f t="shared" si="11"/>
        <v>606</v>
      </c>
      <c r="F58" s="215">
        <f t="shared" si="12"/>
        <v>602</v>
      </c>
      <c r="G58" s="225">
        <f>第1表01元データ!M57</f>
        <v>202</v>
      </c>
      <c r="H58" s="225">
        <f>第1表01元データ!N57</f>
        <v>212</v>
      </c>
      <c r="I58" s="225">
        <f>第1表01元データ!O57</f>
        <v>111</v>
      </c>
      <c r="J58" s="225">
        <f>第1表01元データ!P57</f>
        <v>57</v>
      </c>
      <c r="K58" s="225">
        <f>第1表01元データ!Q57</f>
        <v>18</v>
      </c>
      <c r="L58" s="225">
        <f>第1表01元データ!R57</f>
        <v>1</v>
      </c>
      <c r="M58" s="225">
        <f>第1表01元データ!S57</f>
        <v>1</v>
      </c>
      <c r="N58" s="226">
        <f>第1表01元データ!V57</f>
        <v>4</v>
      </c>
      <c r="O58" s="259">
        <v>649</v>
      </c>
      <c r="P58" s="241">
        <v>646</v>
      </c>
      <c r="Q58" s="241">
        <v>184</v>
      </c>
      <c r="R58" s="241">
        <v>242</v>
      </c>
      <c r="S58" s="241">
        <v>116</v>
      </c>
      <c r="T58" s="241">
        <v>82</v>
      </c>
      <c r="U58" s="241">
        <v>15</v>
      </c>
      <c r="V58" s="241">
        <v>6</v>
      </c>
      <c r="W58" s="241">
        <v>1</v>
      </c>
      <c r="X58" s="241">
        <v>3</v>
      </c>
      <c r="Y58" s="276">
        <f t="shared" si="2"/>
        <v>-43</v>
      </c>
      <c r="Z58" s="276">
        <f t="shared" si="3"/>
        <v>-44</v>
      </c>
      <c r="AA58" s="276">
        <f t="shared" si="4"/>
        <v>1</v>
      </c>
      <c r="AB58" s="240">
        <f t="shared" si="5"/>
        <v>1475</v>
      </c>
      <c r="AC58" s="225">
        <f>第1表01元データ!T57</f>
        <v>1290</v>
      </c>
      <c r="AD58" s="225">
        <f>第1表01元データ!W57</f>
        <v>185</v>
      </c>
      <c r="AE58" s="241">
        <v>1644</v>
      </c>
      <c r="AF58" s="241">
        <v>1462</v>
      </c>
      <c r="AG58" s="241">
        <v>182</v>
      </c>
      <c r="AH58" s="276">
        <f t="shared" si="6"/>
        <v>-169</v>
      </c>
      <c r="AI58" s="275">
        <f t="shared" si="7"/>
        <v>-172</v>
      </c>
      <c r="AJ58" s="275">
        <f t="shared" si="8"/>
        <v>3</v>
      </c>
      <c r="AK58" s="250">
        <f t="shared" si="9"/>
        <v>2.1428571428571428</v>
      </c>
      <c r="AL58" s="252">
        <v>2.263157894736842</v>
      </c>
      <c r="AM58" s="251">
        <f t="shared" si="10"/>
        <v>-0.12030075187969924</v>
      </c>
    </row>
    <row r="59" spans="1:39" ht="15" customHeight="1">
      <c r="A59" s="214"/>
      <c r="B59" s="214"/>
      <c r="C59" s="214" t="s">
        <v>6</v>
      </c>
      <c r="E59" s="219" t="str">
        <f t="shared" si="11"/>
        <v>-</v>
      </c>
      <c r="F59" s="215" t="str">
        <f t="shared" si="12"/>
        <v>-</v>
      </c>
      <c r="G59" s="225" t="str">
        <f>第1表01元データ!M58</f>
        <v>-</v>
      </c>
      <c r="H59" s="225" t="str">
        <f>第1表01元データ!N58</f>
        <v>-</v>
      </c>
      <c r="I59" s="225" t="str">
        <f>第1表01元データ!O58</f>
        <v>-</v>
      </c>
      <c r="J59" s="225" t="str">
        <f>第1表01元データ!P58</f>
        <v>-</v>
      </c>
      <c r="K59" s="225" t="str">
        <f>第1表01元データ!Q58</f>
        <v>-</v>
      </c>
      <c r="L59" s="225" t="str">
        <f>第1表01元データ!R58</f>
        <v>-</v>
      </c>
      <c r="M59" s="225" t="str">
        <f>第1表01元データ!S58</f>
        <v>-</v>
      </c>
      <c r="N59" s="226" t="str">
        <f>第1表01元データ!V58</f>
        <v>-</v>
      </c>
      <c r="O59" s="262" t="s">
        <v>313</v>
      </c>
      <c r="P59" s="242" t="s">
        <v>313</v>
      </c>
      <c r="Q59" s="242" t="s">
        <v>313</v>
      </c>
      <c r="R59" s="242" t="s">
        <v>313</v>
      </c>
      <c r="S59" s="242" t="s">
        <v>313</v>
      </c>
      <c r="T59" s="242" t="s">
        <v>313</v>
      </c>
      <c r="U59" s="242" t="s">
        <v>313</v>
      </c>
      <c r="V59" s="242" t="s">
        <v>313</v>
      </c>
      <c r="W59" s="242" t="s">
        <v>313</v>
      </c>
      <c r="X59" s="242" t="s">
        <v>313</v>
      </c>
      <c r="Y59" s="276" t="str">
        <f t="shared" si="2"/>
        <v>-</v>
      </c>
      <c r="Z59" s="276" t="str">
        <f t="shared" si="3"/>
        <v>-</v>
      </c>
      <c r="AA59" s="276" t="str">
        <f t="shared" si="4"/>
        <v>-</v>
      </c>
      <c r="AB59" s="244" t="str">
        <f t="shared" si="5"/>
        <v>-</v>
      </c>
      <c r="AC59" s="226" t="str">
        <f>第1表01元データ!T58</f>
        <v>-</v>
      </c>
      <c r="AD59" s="226" t="str">
        <f>第1表01元データ!W58</f>
        <v>-</v>
      </c>
      <c r="AE59" s="245" t="s">
        <v>313</v>
      </c>
      <c r="AF59" s="245" t="s">
        <v>313</v>
      </c>
      <c r="AG59" s="242" t="s">
        <v>313</v>
      </c>
      <c r="AH59" s="276" t="str">
        <f t="shared" si="6"/>
        <v>-</v>
      </c>
      <c r="AI59" s="276" t="str">
        <f t="shared" si="7"/>
        <v>-</v>
      </c>
      <c r="AJ59" s="275" t="str">
        <f t="shared" si="8"/>
        <v>-</v>
      </c>
      <c r="AK59" s="246" t="str">
        <f t="shared" si="9"/>
        <v>-</v>
      </c>
      <c r="AL59" s="247" t="s">
        <v>313</v>
      </c>
      <c r="AM59" s="248" t="str">
        <f t="shared" si="10"/>
        <v>-</v>
      </c>
    </row>
    <row r="60" spans="1:39" ht="15" customHeight="1">
      <c r="A60" s="214"/>
      <c r="B60" s="214" t="s">
        <v>24</v>
      </c>
      <c r="C60" s="214"/>
      <c r="E60" s="219">
        <f t="shared" si="11"/>
        <v>1160</v>
      </c>
      <c r="F60" s="215">
        <f t="shared" si="12"/>
        <v>1153</v>
      </c>
      <c r="G60" s="225">
        <f>第1表01元データ!M59</f>
        <v>399</v>
      </c>
      <c r="H60" s="225">
        <f>第1表01元データ!N59</f>
        <v>407</v>
      </c>
      <c r="I60" s="225">
        <f>第1表01元データ!O59</f>
        <v>212</v>
      </c>
      <c r="J60" s="225">
        <f>第1表01元データ!P59</f>
        <v>88</v>
      </c>
      <c r="K60" s="225">
        <f>第1表01元データ!Q59</f>
        <v>34</v>
      </c>
      <c r="L60" s="225">
        <f>第1表01元データ!R59</f>
        <v>12</v>
      </c>
      <c r="M60" s="225">
        <f>第1表01元データ!S59</f>
        <v>1</v>
      </c>
      <c r="N60" s="226">
        <f>第1表01元データ!V59</f>
        <v>7</v>
      </c>
      <c r="O60" s="259">
        <v>1288</v>
      </c>
      <c r="P60" s="241">
        <v>1282</v>
      </c>
      <c r="Q60" s="241">
        <v>380</v>
      </c>
      <c r="R60" s="241">
        <v>464</v>
      </c>
      <c r="S60" s="241">
        <v>252</v>
      </c>
      <c r="T60" s="241">
        <v>140</v>
      </c>
      <c r="U60" s="241">
        <v>36</v>
      </c>
      <c r="V60" s="241">
        <v>9</v>
      </c>
      <c r="W60" s="241">
        <v>1</v>
      </c>
      <c r="X60" s="241">
        <v>6</v>
      </c>
      <c r="Y60" s="275">
        <f t="shared" si="2"/>
        <v>-128</v>
      </c>
      <c r="Z60" s="276">
        <f t="shared" si="3"/>
        <v>-129</v>
      </c>
      <c r="AA60" s="276">
        <f t="shared" si="4"/>
        <v>1</v>
      </c>
      <c r="AB60" s="240">
        <f t="shared" si="5"/>
        <v>2497</v>
      </c>
      <c r="AC60" s="225">
        <f>第1表01元データ!T59</f>
        <v>2451</v>
      </c>
      <c r="AD60" s="225">
        <f>第1表01元データ!W59</f>
        <v>46</v>
      </c>
      <c r="AE60" s="241">
        <v>2908</v>
      </c>
      <c r="AF60" s="241">
        <v>2865</v>
      </c>
      <c r="AG60" s="241">
        <v>43</v>
      </c>
      <c r="AH60" s="275">
        <f t="shared" si="6"/>
        <v>-411</v>
      </c>
      <c r="AI60" s="275">
        <f t="shared" si="7"/>
        <v>-414</v>
      </c>
      <c r="AJ60" s="275">
        <f t="shared" si="8"/>
        <v>3</v>
      </c>
      <c r="AK60" s="250">
        <f t="shared" si="9"/>
        <v>2.1257588898525586</v>
      </c>
      <c r="AL60" s="252">
        <v>2.2347893915756631</v>
      </c>
      <c r="AM60" s="251">
        <f t="shared" si="10"/>
        <v>-0.10903050172310458</v>
      </c>
    </row>
    <row r="61" spans="1:39" ht="15" customHeight="1">
      <c r="A61" s="214"/>
      <c r="B61" s="214"/>
      <c r="C61" s="214" t="s">
        <v>4</v>
      </c>
      <c r="D61" s="214" t="s">
        <v>594</v>
      </c>
      <c r="E61" s="219">
        <f t="shared" si="11"/>
        <v>105</v>
      </c>
      <c r="F61" s="215">
        <f t="shared" si="12"/>
        <v>104</v>
      </c>
      <c r="G61" s="225">
        <f>第1表01元データ!M60</f>
        <v>33</v>
      </c>
      <c r="H61" s="225">
        <f>第1表01元データ!N60</f>
        <v>34</v>
      </c>
      <c r="I61" s="225">
        <f>第1表01元データ!O60</f>
        <v>21</v>
      </c>
      <c r="J61" s="225">
        <f>第1表01元データ!P60</f>
        <v>7</v>
      </c>
      <c r="K61" s="225">
        <f>第1表01元データ!Q60</f>
        <v>6</v>
      </c>
      <c r="L61" s="225">
        <f>第1表01元データ!R60</f>
        <v>3</v>
      </c>
      <c r="M61" s="225" t="str">
        <f>第1表01元データ!S60</f>
        <v>-</v>
      </c>
      <c r="N61" s="226">
        <f>第1表01元データ!V60</f>
        <v>1</v>
      </c>
      <c r="O61" s="259">
        <v>111</v>
      </c>
      <c r="P61" s="241">
        <v>110</v>
      </c>
      <c r="Q61" s="241">
        <v>38</v>
      </c>
      <c r="R61" s="241">
        <v>28</v>
      </c>
      <c r="S61" s="241">
        <v>23</v>
      </c>
      <c r="T61" s="241">
        <v>13</v>
      </c>
      <c r="U61" s="241">
        <v>6</v>
      </c>
      <c r="V61" s="241">
        <v>2</v>
      </c>
      <c r="W61" s="241" t="s">
        <v>313</v>
      </c>
      <c r="X61" s="241">
        <v>1</v>
      </c>
      <c r="Y61" s="276">
        <f t="shared" si="2"/>
        <v>-6</v>
      </c>
      <c r="Z61" s="276">
        <f t="shared" si="3"/>
        <v>-6</v>
      </c>
      <c r="AA61" s="276">
        <f t="shared" si="4"/>
        <v>0</v>
      </c>
      <c r="AB61" s="240">
        <f t="shared" si="5"/>
        <v>244</v>
      </c>
      <c r="AC61" s="225">
        <f>第1表01元データ!T60</f>
        <v>240</v>
      </c>
      <c r="AD61" s="225">
        <f>第1表01元データ!W60</f>
        <v>4</v>
      </c>
      <c r="AE61" s="241">
        <v>261</v>
      </c>
      <c r="AF61" s="241">
        <v>257</v>
      </c>
      <c r="AG61" s="241">
        <v>4</v>
      </c>
      <c r="AH61" s="276">
        <f t="shared" si="6"/>
        <v>-17</v>
      </c>
      <c r="AI61" s="275">
        <f t="shared" si="7"/>
        <v>-17</v>
      </c>
      <c r="AJ61" s="275">
        <f t="shared" si="8"/>
        <v>0</v>
      </c>
      <c r="AK61" s="250">
        <f t="shared" si="9"/>
        <v>2.3076923076923075</v>
      </c>
      <c r="AL61" s="252">
        <v>2.3363636363636364</v>
      </c>
      <c r="AM61" s="251">
        <f t="shared" si="10"/>
        <v>-2.8671328671328933E-2</v>
      </c>
    </row>
    <row r="62" spans="1:39" ht="15" customHeight="1">
      <c r="A62" s="214"/>
      <c r="B62" s="214"/>
      <c r="C62" s="214" t="s">
        <v>5</v>
      </c>
      <c r="E62" s="219">
        <f t="shared" si="11"/>
        <v>216</v>
      </c>
      <c r="F62" s="215">
        <f t="shared" si="12"/>
        <v>213</v>
      </c>
      <c r="G62" s="225">
        <f>第1表01元データ!M61</f>
        <v>64</v>
      </c>
      <c r="H62" s="225">
        <f>第1表01元データ!N61</f>
        <v>85</v>
      </c>
      <c r="I62" s="225">
        <f>第1表01元データ!O61</f>
        <v>44</v>
      </c>
      <c r="J62" s="225">
        <f>第1表01元データ!P61</f>
        <v>18</v>
      </c>
      <c r="K62" s="225">
        <f>第1表01元データ!Q61</f>
        <v>1</v>
      </c>
      <c r="L62" s="225" t="str">
        <f>第1表01元データ!R61</f>
        <v>-</v>
      </c>
      <c r="M62" s="225">
        <f>第1表01元データ!S61</f>
        <v>1</v>
      </c>
      <c r="N62" s="226">
        <f>第1表01元データ!V61</f>
        <v>3</v>
      </c>
      <c r="O62" s="259">
        <v>247</v>
      </c>
      <c r="P62" s="241">
        <v>245</v>
      </c>
      <c r="Q62" s="241">
        <v>77</v>
      </c>
      <c r="R62" s="241">
        <v>92</v>
      </c>
      <c r="S62" s="241">
        <v>47</v>
      </c>
      <c r="T62" s="241">
        <v>26</v>
      </c>
      <c r="U62" s="241">
        <v>2</v>
      </c>
      <c r="V62" s="241" t="s">
        <v>313</v>
      </c>
      <c r="W62" s="242">
        <v>1</v>
      </c>
      <c r="X62" s="241">
        <v>2</v>
      </c>
      <c r="Y62" s="276">
        <f t="shared" si="2"/>
        <v>-31</v>
      </c>
      <c r="Z62" s="276">
        <f t="shared" si="3"/>
        <v>-32</v>
      </c>
      <c r="AA62" s="276">
        <f t="shared" si="4"/>
        <v>1</v>
      </c>
      <c r="AB62" s="240">
        <f t="shared" si="5"/>
        <v>467</v>
      </c>
      <c r="AC62" s="225">
        <f>第1表01元データ!T61</f>
        <v>451</v>
      </c>
      <c r="AD62" s="225">
        <f>第1表01元データ!W61</f>
        <v>16</v>
      </c>
      <c r="AE62" s="241">
        <v>536</v>
      </c>
      <c r="AF62" s="241">
        <v>523</v>
      </c>
      <c r="AG62" s="241">
        <v>13</v>
      </c>
      <c r="AH62" s="276">
        <f t="shared" si="6"/>
        <v>-69</v>
      </c>
      <c r="AI62" s="275">
        <f t="shared" si="7"/>
        <v>-72</v>
      </c>
      <c r="AJ62" s="275">
        <f t="shared" si="8"/>
        <v>3</v>
      </c>
      <c r="AK62" s="250">
        <f t="shared" si="9"/>
        <v>2.1173708920187795</v>
      </c>
      <c r="AL62" s="252">
        <v>2.1346938775510202</v>
      </c>
      <c r="AM62" s="251">
        <f t="shared" si="10"/>
        <v>-1.7322985532240764E-2</v>
      </c>
    </row>
    <row r="63" spans="1:39" ht="15" customHeight="1">
      <c r="A63" s="214"/>
      <c r="B63" s="214"/>
      <c r="C63" s="214" t="s">
        <v>6</v>
      </c>
      <c r="E63" s="219">
        <f t="shared" si="11"/>
        <v>289</v>
      </c>
      <c r="F63" s="215">
        <f t="shared" si="12"/>
        <v>287</v>
      </c>
      <c r="G63" s="225">
        <f>第1表01元データ!M62</f>
        <v>119</v>
      </c>
      <c r="H63" s="225">
        <f>第1表01元データ!N62</f>
        <v>96</v>
      </c>
      <c r="I63" s="225">
        <f>第1表01元データ!O62</f>
        <v>40</v>
      </c>
      <c r="J63" s="225">
        <f>第1表01元データ!P62</f>
        <v>21</v>
      </c>
      <c r="K63" s="225">
        <f>第1表01元データ!Q62</f>
        <v>6</v>
      </c>
      <c r="L63" s="225">
        <f>第1表01元データ!R62</f>
        <v>5</v>
      </c>
      <c r="M63" s="225" t="str">
        <f>第1表01元データ!S62</f>
        <v>-</v>
      </c>
      <c r="N63" s="226">
        <f>第1表01元データ!V62</f>
        <v>2</v>
      </c>
      <c r="O63" s="259">
        <v>306</v>
      </c>
      <c r="P63" s="241">
        <v>304</v>
      </c>
      <c r="Q63" s="241">
        <v>96</v>
      </c>
      <c r="R63" s="241">
        <v>116</v>
      </c>
      <c r="S63" s="241">
        <v>58</v>
      </c>
      <c r="T63" s="241">
        <v>25</v>
      </c>
      <c r="U63" s="241">
        <v>5</v>
      </c>
      <c r="V63" s="241">
        <v>4</v>
      </c>
      <c r="W63" s="241" t="s">
        <v>313</v>
      </c>
      <c r="X63" s="241">
        <v>2</v>
      </c>
      <c r="Y63" s="276">
        <f t="shared" si="2"/>
        <v>-17</v>
      </c>
      <c r="Z63" s="276">
        <f t="shared" si="3"/>
        <v>-17</v>
      </c>
      <c r="AA63" s="276">
        <f t="shared" si="4"/>
        <v>0</v>
      </c>
      <c r="AB63" s="240">
        <f t="shared" si="5"/>
        <v>591</v>
      </c>
      <c r="AC63" s="225">
        <f>第1表01元データ!T62</f>
        <v>575</v>
      </c>
      <c r="AD63" s="225">
        <f>第1表01元データ!W62</f>
        <v>16</v>
      </c>
      <c r="AE63" s="241">
        <v>667</v>
      </c>
      <c r="AF63" s="241">
        <v>651</v>
      </c>
      <c r="AG63" s="241">
        <v>16</v>
      </c>
      <c r="AH63" s="276">
        <f t="shared" si="6"/>
        <v>-76</v>
      </c>
      <c r="AI63" s="275">
        <f t="shared" si="7"/>
        <v>-76</v>
      </c>
      <c r="AJ63" s="275">
        <f t="shared" si="8"/>
        <v>0</v>
      </c>
      <c r="AK63" s="250">
        <f t="shared" si="9"/>
        <v>2.0034843205574915</v>
      </c>
      <c r="AL63" s="252">
        <v>2.1414473684210527</v>
      </c>
      <c r="AM63" s="251">
        <f t="shared" si="10"/>
        <v>-0.13796304786356117</v>
      </c>
    </row>
    <row r="64" spans="1:39" ht="15" customHeight="1">
      <c r="A64" s="214"/>
      <c r="B64" s="214"/>
      <c r="C64" s="214" t="s">
        <v>10</v>
      </c>
      <c r="E64" s="219">
        <f t="shared" si="11"/>
        <v>183</v>
      </c>
      <c r="F64" s="215">
        <f t="shared" si="12"/>
        <v>183</v>
      </c>
      <c r="G64" s="225">
        <f>第1表01元データ!M63</f>
        <v>58</v>
      </c>
      <c r="H64" s="225">
        <f>第1表01元データ!N63</f>
        <v>63</v>
      </c>
      <c r="I64" s="225">
        <f>第1表01元データ!O63</f>
        <v>38</v>
      </c>
      <c r="J64" s="225">
        <f>第1表01元データ!P63</f>
        <v>15</v>
      </c>
      <c r="K64" s="225">
        <f>第1表01元データ!Q63</f>
        <v>7</v>
      </c>
      <c r="L64" s="225">
        <f>第1表01元データ!R63</f>
        <v>2</v>
      </c>
      <c r="M64" s="225" t="str">
        <f>第1表01元データ!S63</f>
        <v>-</v>
      </c>
      <c r="N64" s="226" t="str">
        <f>第1表01元データ!V63</f>
        <v>-</v>
      </c>
      <c r="O64" s="259">
        <v>200</v>
      </c>
      <c r="P64" s="241">
        <v>200</v>
      </c>
      <c r="Q64" s="241">
        <v>53</v>
      </c>
      <c r="R64" s="241">
        <v>71</v>
      </c>
      <c r="S64" s="241">
        <v>42</v>
      </c>
      <c r="T64" s="241">
        <v>29</v>
      </c>
      <c r="U64" s="241">
        <v>5</v>
      </c>
      <c r="V64" s="241" t="s">
        <v>313</v>
      </c>
      <c r="W64" s="241" t="s">
        <v>313</v>
      </c>
      <c r="X64" s="242" t="s">
        <v>313</v>
      </c>
      <c r="Y64" s="276">
        <f t="shared" si="2"/>
        <v>-17</v>
      </c>
      <c r="Z64" s="276">
        <f t="shared" si="3"/>
        <v>-17</v>
      </c>
      <c r="AA64" s="276" t="str">
        <f t="shared" si="4"/>
        <v>-</v>
      </c>
      <c r="AB64" s="240">
        <f t="shared" si="5"/>
        <v>405</v>
      </c>
      <c r="AC64" s="225">
        <f>第1表01元データ!T63</f>
        <v>405</v>
      </c>
      <c r="AD64" s="226" t="str">
        <f>第1表01元データ!W63</f>
        <v>-</v>
      </c>
      <c r="AE64" s="241">
        <v>462</v>
      </c>
      <c r="AF64" s="241">
        <v>462</v>
      </c>
      <c r="AG64" s="242" t="s">
        <v>313</v>
      </c>
      <c r="AH64" s="276">
        <f t="shared" si="6"/>
        <v>-57</v>
      </c>
      <c r="AI64" s="275">
        <f t="shared" si="7"/>
        <v>-57</v>
      </c>
      <c r="AJ64" s="276" t="str">
        <f t="shared" si="8"/>
        <v>-</v>
      </c>
      <c r="AK64" s="250">
        <f t="shared" si="9"/>
        <v>2.2131147540983607</v>
      </c>
      <c r="AL64" s="252">
        <v>2.31</v>
      </c>
      <c r="AM64" s="251">
        <f t="shared" si="10"/>
        <v>-9.6885245901639383E-2</v>
      </c>
    </row>
    <row r="65" spans="1:39" ht="15" customHeight="1">
      <c r="A65" s="214"/>
      <c r="B65" s="214"/>
      <c r="C65" s="214" t="s">
        <v>11</v>
      </c>
      <c r="E65" s="219">
        <f t="shared" si="11"/>
        <v>367</v>
      </c>
      <c r="F65" s="215">
        <f t="shared" si="12"/>
        <v>366</v>
      </c>
      <c r="G65" s="225">
        <f>第1表01元データ!M64</f>
        <v>125</v>
      </c>
      <c r="H65" s="225">
        <f>第1表01元データ!N64</f>
        <v>129</v>
      </c>
      <c r="I65" s="225">
        <f>第1表01元データ!O64</f>
        <v>69</v>
      </c>
      <c r="J65" s="225">
        <f>第1表01元データ!P64</f>
        <v>27</v>
      </c>
      <c r="K65" s="225">
        <f>第1表01元データ!Q64</f>
        <v>14</v>
      </c>
      <c r="L65" s="225">
        <f>第1表01元データ!R64</f>
        <v>2</v>
      </c>
      <c r="M65" s="225" t="str">
        <f>第1表01元データ!S64</f>
        <v>-</v>
      </c>
      <c r="N65" s="226">
        <f>第1表01元データ!V64</f>
        <v>1</v>
      </c>
      <c r="O65" s="259">
        <v>424</v>
      </c>
      <c r="P65" s="241">
        <v>423</v>
      </c>
      <c r="Q65" s="241">
        <v>116</v>
      </c>
      <c r="R65" s="241">
        <v>157</v>
      </c>
      <c r="S65" s="241">
        <v>82</v>
      </c>
      <c r="T65" s="241">
        <v>47</v>
      </c>
      <c r="U65" s="241">
        <v>18</v>
      </c>
      <c r="V65" s="241">
        <v>3</v>
      </c>
      <c r="W65" s="241" t="s">
        <v>313</v>
      </c>
      <c r="X65" s="242">
        <v>1</v>
      </c>
      <c r="Y65" s="276">
        <f t="shared" si="2"/>
        <v>-57</v>
      </c>
      <c r="Z65" s="276">
        <f t="shared" si="3"/>
        <v>-57</v>
      </c>
      <c r="AA65" s="276">
        <f t="shared" si="4"/>
        <v>0</v>
      </c>
      <c r="AB65" s="240">
        <f t="shared" si="5"/>
        <v>790</v>
      </c>
      <c r="AC65" s="225">
        <f>第1表01元データ!T64</f>
        <v>780</v>
      </c>
      <c r="AD65" s="225">
        <f>第1表01元データ!W64</f>
        <v>10</v>
      </c>
      <c r="AE65" s="241">
        <v>982</v>
      </c>
      <c r="AF65" s="241">
        <v>972</v>
      </c>
      <c r="AG65" s="242">
        <v>10</v>
      </c>
      <c r="AH65" s="276">
        <f t="shared" si="6"/>
        <v>-192</v>
      </c>
      <c r="AI65" s="275">
        <f t="shared" si="7"/>
        <v>-192</v>
      </c>
      <c r="AJ65" s="276">
        <f t="shared" si="8"/>
        <v>0</v>
      </c>
      <c r="AK65" s="250">
        <f t="shared" si="9"/>
        <v>2.1311475409836067</v>
      </c>
      <c r="AL65" s="252">
        <v>2.2978723404255321</v>
      </c>
      <c r="AM65" s="251">
        <f t="shared" si="10"/>
        <v>-0.16672479944192542</v>
      </c>
    </row>
    <row r="66" spans="1:39" ht="15" customHeight="1">
      <c r="A66" s="214"/>
      <c r="B66" s="214" t="s">
        <v>25</v>
      </c>
      <c r="C66" s="214"/>
      <c r="E66" s="219">
        <f t="shared" si="11"/>
        <v>927</v>
      </c>
      <c r="F66" s="215">
        <f t="shared" si="12"/>
        <v>927</v>
      </c>
      <c r="G66" s="225">
        <f>第1表01元データ!M65</f>
        <v>499</v>
      </c>
      <c r="H66" s="225">
        <f>第1表01元データ!N65</f>
        <v>271</v>
      </c>
      <c r="I66" s="225">
        <f>第1表01元データ!O65</f>
        <v>94</v>
      </c>
      <c r="J66" s="225">
        <f>第1表01元データ!P65</f>
        <v>51</v>
      </c>
      <c r="K66" s="225">
        <f>第1表01元データ!Q65</f>
        <v>9</v>
      </c>
      <c r="L66" s="225">
        <f>第1表01元データ!R65</f>
        <v>3</v>
      </c>
      <c r="M66" s="225" t="str">
        <f>第1表01元データ!S65</f>
        <v>-</v>
      </c>
      <c r="N66" s="226" t="str">
        <f>第1表01元データ!V65</f>
        <v>-</v>
      </c>
      <c r="O66" s="259">
        <v>869</v>
      </c>
      <c r="P66" s="241">
        <v>868</v>
      </c>
      <c r="Q66" s="241">
        <v>420</v>
      </c>
      <c r="R66" s="241">
        <v>270</v>
      </c>
      <c r="S66" s="241">
        <v>112</v>
      </c>
      <c r="T66" s="241">
        <v>45</v>
      </c>
      <c r="U66" s="241">
        <v>16</v>
      </c>
      <c r="V66" s="241">
        <v>4</v>
      </c>
      <c r="W66" s="241">
        <v>1</v>
      </c>
      <c r="X66" s="241">
        <v>1</v>
      </c>
      <c r="Y66" s="275">
        <f t="shared" si="2"/>
        <v>58</v>
      </c>
      <c r="Z66" s="276">
        <f t="shared" si="3"/>
        <v>59</v>
      </c>
      <c r="AA66" s="276">
        <f t="shared" si="4"/>
        <v>-1</v>
      </c>
      <c r="AB66" s="240">
        <f t="shared" si="5"/>
        <v>1590</v>
      </c>
      <c r="AC66" s="225">
        <f>第1表01元データ!T65</f>
        <v>1590</v>
      </c>
      <c r="AD66" s="225" t="str">
        <f>第1表01元データ!W65</f>
        <v>-</v>
      </c>
      <c r="AE66" s="241">
        <v>1594</v>
      </c>
      <c r="AF66" s="241">
        <v>1587</v>
      </c>
      <c r="AG66" s="241">
        <v>7</v>
      </c>
      <c r="AH66" s="275">
        <f t="shared" si="6"/>
        <v>-4</v>
      </c>
      <c r="AI66" s="275">
        <f t="shared" si="7"/>
        <v>3</v>
      </c>
      <c r="AJ66" s="275">
        <f t="shared" si="8"/>
        <v>-7</v>
      </c>
      <c r="AK66" s="250">
        <f t="shared" si="9"/>
        <v>1.7152103559870551</v>
      </c>
      <c r="AL66" s="252">
        <v>1.8283410138248848</v>
      </c>
      <c r="AM66" s="251">
        <f t="shared" si="10"/>
        <v>-0.11313065783782972</v>
      </c>
    </row>
    <row r="67" spans="1:39" ht="15" customHeight="1">
      <c r="A67" s="214"/>
      <c r="B67" s="214"/>
      <c r="C67" s="214" t="s">
        <v>4</v>
      </c>
      <c r="E67" s="219">
        <f t="shared" si="11"/>
        <v>487</v>
      </c>
      <c r="F67" s="215">
        <f t="shared" si="12"/>
        <v>487</v>
      </c>
      <c r="G67" s="225">
        <f>第1表01元データ!M66</f>
        <v>283</v>
      </c>
      <c r="H67" s="225">
        <f>第1表01元データ!N66</f>
        <v>134</v>
      </c>
      <c r="I67" s="225">
        <f>第1表01元データ!O66</f>
        <v>42</v>
      </c>
      <c r="J67" s="225">
        <f>第1表01元データ!P66</f>
        <v>22</v>
      </c>
      <c r="K67" s="225">
        <f>第1表01元データ!Q66</f>
        <v>4</v>
      </c>
      <c r="L67" s="225">
        <f>第1表01元データ!R66</f>
        <v>2</v>
      </c>
      <c r="M67" s="225" t="str">
        <f>第1表01元データ!S66</f>
        <v>-</v>
      </c>
      <c r="N67" s="226" t="str">
        <f>第1表01元データ!V66</f>
        <v>-</v>
      </c>
      <c r="O67" s="259">
        <v>432</v>
      </c>
      <c r="P67" s="241">
        <v>431</v>
      </c>
      <c r="Q67" s="241">
        <v>241</v>
      </c>
      <c r="R67" s="241">
        <v>125</v>
      </c>
      <c r="S67" s="241">
        <v>42</v>
      </c>
      <c r="T67" s="241">
        <v>16</v>
      </c>
      <c r="U67" s="241">
        <v>5</v>
      </c>
      <c r="V67" s="242">
        <v>1</v>
      </c>
      <c r="W67" s="241">
        <v>1</v>
      </c>
      <c r="X67" s="241">
        <v>1</v>
      </c>
      <c r="Y67" s="276">
        <f t="shared" si="2"/>
        <v>55</v>
      </c>
      <c r="Z67" s="276">
        <f t="shared" si="3"/>
        <v>56</v>
      </c>
      <c r="AA67" s="276">
        <f t="shared" si="4"/>
        <v>-1</v>
      </c>
      <c r="AB67" s="240">
        <f t="shared" si="5"/>
        <v>797</v>
      </c>
      <c r="AC67" s="225">
        <f>第1表01元データ!T66</f>
        <v>797</v>
      </c>
      <c r="AD67" s="225" t="str">
        <f>第1表01元データ!W66</f>
        <v>-</v>
      </c>
      <c r="AE67" s="241">
        <v>726</v>
      </c>
      <c r="AF67" s="241">
        <v>719</v>
      </c>
      <c r="AG67" s="241">
        <v>7</v>
      </c>
      <c r="AH67" s="276">
        <f t="shared" si="6"/>
        <v>71</v>
      </c>
      <c r="AI67" s="275">
        <f t="shared" si="7"/>
        <v>78</v>
      </c>
      <c r="AJ67" s="275">
        <f t="shared" si="8"/>
        <v>-7</v>
      </c>
      <c r="AK67" s="250">
        <f t="shared" si="9"/>
        <v>1.6365503080082136</v>
      </c>
      <c r="AL67" s="252">
        <v>1.6682134570765661</v>
      </c>
      <c r="AM67" s="251">
        <f t="shared" si="10"/>
        <v>-3.1663149068352547E-2</v>
      </c>
    </row>
    <row r="68" spans="1:39" ht="15" customHeight="1">
      <c r="A68" s="214"/>
      <c r="B68" s="214"/>
      <c r="C68" s="214" t="s">
        <v>5</v>
      </c>
      <c r="E68" s="219">
        <f t="shared" si="11"/>
        <v>364</v>
      </c>
      <c r="F68" s="215">
        <f t="shared" si="12"/>
        <v>364</v>
      </c>
      <c r="G68" s="225">
        <f>第1表01元データ!M67</f>
        <v>181</v>
      </c>
      <c r="H68" s="225">
        <f>第1表01元データ!N67</f>
        <v>113</v>
      </c>
      <c r="I68" s="225">
        <f>第1表01元データ!O67</f>
        <v>43</v>
      </c>
      <c r="J68" s="225">
        <f>第1表01元データ!P67</f>
        <v>22</v>
      </c>
      <c r="K68" s="225">
        <f>第1表01元データ!Q67</f>
        <v>4</v>
      </c>
      <c r="L68" s="225">
        <f>第1表01元データ!R67</f>
        <v>1</v>
      </c>
      <c r="M68" s="225" t="str">
        <f>第1表01元データ!S67</f>
        <v>-</v>
      </c>
      <c r="N68" s="226" t="str">
        <f>第1表01元データ!V67</f>
        <v>-</v>
      </c>
      <c r="O68" s="259">
        <v>368</v>
      </c>
      <c r="P68" s="241">
        <v>368</v>
      </c>
      <c r="Q68" s="241">
        <v>156</v>
      </c>
      <c r="R68" s="241">
        <v>122</v>
      </c>
      <c r="S68" s="241">
        <v>57</v>
      </c>
      <c r="T68" s="241">
        <v>21</v>
      </c>
      <c r="U68" s="241">
        <v>9</v>
      </c>
      <c r="V68" s="241">
        <v>3</v>
      </c>
      <c r="W68" s="242" t="s">
        <v>313</v>
      </c>
      <c r="X68" s="242" t="s">
        <v>313</v>
      </c>
      <c r="Y68" s="276">
        <f t="shared" si="2"/>
        <v>-4</v>
      </c>
      <c r="Z68" s="276">
        <f t="shared" si="3"/>
        <v>-4</v>
      </c>
      <c r="AA68" s="276" t="str">
        <f t="shared" si="4"/>
        <v>-</v>
      </c>
      <c r="AB68" s="240">
        <f t="shared" si="5"/>
        <v>650</v>
      </c>
      <c r="AC68" s="225">
        <f>第1表01元データ!T67</f>
        <v>650</v>
      </c>
      <c r="AD68" s="226" t="str">
        <f>第1表01元データ!W67</f>
        <v>-</v>
      </c>
      <c r="AE68" s="241">
        <v>718</v>
      </c>
      <c r="AF68" s="241">
        <v>718</v>
      </c>
      <c r="AG68" s="242" t="s">
        <v>313</v>
      </c>
      <c r="AH68" s="276">
        <f t="shared" si="6"/>
        <v>-68</v>
      </c>
      <c r="AI68" s="275">
        <f t="shared" si="7"/>
        <v>-68</v>
      </c>
      <c r="AJ68" s="276" t="str">
        <f t="shared" si="8"/>
        <v>-</v>
      </c>
      <c r="AK68" s="250">
        <f t="shared" si="9"/>
        <v>1.7857142857142858</v>
      </c>
      <c r="AL68" s="252">
        <v>1.951086956521739</v>
      </c>
      <c r="AM68" s="251">
        <f t="shared" si="10"/>
        <v>-0.16537267080745321</v>
      </c>
    </row>
    <row r="69" spans="1:39" ht="15" customHeight="1">
      <c r="A69" s="214"/>
      <c r="B69" s="214"/>
      <c r="C69" s="214" t="s">
        <v>6</v>
      </c>
      <c r="E69" s="219">
        <f t="shared" si="11"/>
        <v>76</v>
      </c>
      <c r="F69" s="215">
        <f t="shared" si="12"/>
        <v>76</v>
      </c>
      <c r="G69" s="225">
        <f>第1表01元データ!M68</f>
        <v>35</v>
      </c>
      <c r="H69" s="225">
        <f>第1表01元データ!N68</f>
        <v>24</v>
      </c>
      <c r="I69" s="225">
        <f>第1表01元データ!O68</f>
        <v>9</v>
      </c>
      <c r="J69" s="225">
        <f>第1表01元データ!P68</f>
        <v>7</v>
      </c>
      <c r="K69" s="225">
        <f>第1表01元データ!Q68</f>
        <v>1</v>
      </c>
      <c r="L69" s="225" t="str">
        <f>第1表01元データ!R68</f>
        <v>-</v>
      </c>
      <c r="M69" s="225" t="str">
        <f>第1表01元データ!S68</f>
        <v>-</v>
      </c>
      <c r="N69" s="226" t="str">
        <f>第1表01元データ!V68</f>
        <v>-</v>
      </c>
      <c r="O69" s="259">
        <v>69</v>
      </c>
      <c r="P69" s="241">
        <v>69</v>
      </c>
      <c r="Q69" s="241">
        <v>23</v>
      </c>
      <c r="R69" s="241">
        <v>23</v>
      </c>
      <c r="S69" s="241">
        <v>13</v>
      </c>
      <c r="T69" s="241">
        <v>8</v>
      </c>
      <c r="U69" s="241">
        <v>2</v>
      </c>
      <c r="V69" s="241" t="s">
        <v>313</v>
      </c>
      <c r="W69" s="241" t="s">
        <v>313</v>
      </c>
      <c r="X69" s="242" t="s">
        <v>313</v>
      </c>
      <c r="Y69" s="276">
        <f t="shared" si="2"/>
        <v>7</v>
      </c>
      <c r="Z69" s="276">
        <f t="shared" si="3"/>
        <v>7</v>
      </c>
      <c r="AA69" s="276" t="str">
        <f t="shared" si="4"/>
        <v>-</v>
      </c>
      <c r="AB69" s="240">
        <f t="shared" si="5"/>
        <v>143</v>
      </c>
      <c r="AC69" s="225">
        <f>第1表01元データ!T68</f>
        <v>143</v>
      </c>
      <c r="AD69" s="226" t="str">
        <f>第1表01元データ!W68</f>
        <v>-</v>
      </c>
      <c r="AE69" s="241">
        <v>150</v>
      </c>
      <c r="AF69" s="241">
        <v>150</v>
      </c>
      <c r="AG69" s="242" t="s">
        <v>313</v>
      </c>
      <c r="AH69" s="276">
        <f t="shared" si="6"/>
        <v>-7</v>
      </c>
      <c r="AI69" s="275">
        <f t="shared" si="7"/>
        <v>-7</v>
      </c>
      <c r="AJ69" s="276" t="str">
        <f t="shared" si="8"/>
        <v>-</v>
      </c>
      <c r="AK69" s="250">
        <f t="shared" si="9"/>
        <v>1.881578947368421</v>
      </c>
      <c r="AL69" s="252">
        <v>2.1739130434782608</v>
      </c>
      <c r="AM69" s="251">
        <f t="shared" si="10"/>
        <v>-0.29233409610983974</v>
      </c>
    </row>
    <row r="70" spans="1:39" ht="15" customHeight="1">
      <c r="A70" s="214"/>
      <c r="B70" s="214" t="s">
        <v>26</v>
      </c>
      <c r="C70" s="214"/>
      <c r="E70" s="219">
        <f t="shared" si="11"/>
        <v>2481</v>
      </c>
      <c r="F70" s="215">
        <f t="shared" si="12"/>
        <v>2475</v>
      </c>
      <c r="G70" s="225">
        <f>第1表01元データ!M69</f>
        <v>1425</v>
      </c>
      <c r="H70" s="225">
        <f>第1表01元データ!N69</f>
        <v>664</v>
      </c>
      <c r="I70" s="225">
        <f>第1表01元データ!O69</f>
        <v>245</v>
      </c>
      <c r="J70" s="225">
        <f>第1表01元データ!P69</f>
        <v>99</v>
      </c>
      <c r="K70" s="225">
        <f>第1表01元データ!Q69</f>
        <v>31</v>
      </c>
      <c r="L70" s="225">
        <f>第1表01元データ!R69</f>
        <v>11</v>
      </c>
      <c r="M70" s="225" t="str">
        <f>第1表01元データ!S69</f>
        <v>-</v>
      </c>
      <c r="N70" s="226">
        <f>第1表01元データ!V69</f>
        <v>6</v>
      </c>
      <c r="O70" s="259">
        <v>2570</v>
      </c>
      <c r="P70" s="241">
        <v>2565</v>
      </c>
      <c r="Q70" s="241">
        <v>1369</v>
      </c>
      <c r="R70" s="241">
        <v>756</v>
      </c>
      <c r="S70" s="241">
        <v>276</v>
      </c>
      <c r="T70" s="241">
        <v>114</v>
      </c>
      <c r="U70" s="241">
        <v>39</v>
      </c>
      <c r="V70" s="241">
        <v>5</v>
      </c>
      <c r="W70" s="241">
        <v>6</v>
      </c>
      <c r="X70" s="241">
        <v>5</v>
      </c>
      <c r="Y70" s="275">
        <f t="shared" si="2"/>
        <v>-89</v>
      </c>
      <c r="Z70" s="276">
        <f t="shared" si="3"/>
        <v>-90</v>
      </c>
      <c r="AA70" s="276">
        <f t="shared" si="4"/>
        <v>1</v>
      </c>
      <c r="AB70" s="240">
        <f t="shared" si="5"/>
        <v>4418</v>
      </c>
      <c r="AC70" s="225">
        <f>第1表01元データ!T69</f>
        <v>4105</v>
      </c>
      <c r="AD70" s="225">
        <f>第1表01元データ!W69</f>
        <v>313</v>
      </c>
      <c r="AE70" s="241">
        <v>4662</v>
      </c>
      <c r="AF70" s="241">
        <v>4434</v>
      </c>
      <c r="AG70" s="241">
        <v>228</v>
      </c>
      <c r="AH70" s="275">
        <f t="shared" si="6"/>
        <v>-244</v>
      </c>
      <c r="AI70" s="275">
        <f t="shared" si="7"/>
        <v>-329</v>
      </c>
      <c r="AJ70" s="275">
        <f t="shared" si="8"/>
        <v>85</v>
      </c>
      <c r="AK70" s="250">
        <f t="shared" si="9"/>
        <v>1.6585858585858586</v>
      </c>
      <c r="AL70" s="252">
        <v>1.7286549707602339</v>
      </c>
      <c r="AM70" s="251">
        <f t="shared" si="10"/>
        <v>-7.0069112174375281E-2</v>
      </c>
    </row>
    <row r="71" spans="1:39" ht="15" customHeight="1">
      <c r="A71" s="214"/>
      <c r="B71" s="214"/>
      <c r="C71" s="214" t="s">
        <v>4</v>
      </c>
      <c r="E71" s="219">
        <f t="shared" si="11"/>
        <v>299</v>
      </c>
      <c r="F71" s="215">
        <f t="shared" si="12"/>
        <v>295</v>
      </c>
      <c r="G71" s="225">
        <f>第1表01元データ!M70</f>
        <v>191</v>
      </c>
      <c r="H71" s="225">
        <f>第1表01元データ!N70</f>
        <v>69</v>
      </c>
      <c r="I71" s="225">
        <f>第1表01元データ!O70</f>
        <v>18</v>
      </c>
      <c r="J71" s="225">
        <f>第1表01元データ!P70</f>
        <v>10</v>
      </c>
      <c r="K71" s="225">
        <f>第1表01元データ!Q70</f>
        <v>4</v>
      </c>
      <c r="L71" s="225">
        <f>第1表01元データ!R70</f>
        <v>3</v>
      </c>
      <c r="M71" s="225" t="str">
        <f>第1表01元データ!S70</f>
        <v>-</v>
      </c>
      <c r="N71" s="226">
        <f>第1表01元データ!V70</f>
        <v>4</v>
      </c>
      <c r="O71" s="259">
        <v>303</v>
      </c>
      <c r="P71" s="241">
        <v>301</v>
      </c>
      <c r="Q71" s="241">
        <v>203</v>
      </c>
      <c r="R71" s="241">
        <v>62</v>
      </c>
      <c r="S71" s="241">
        <v>21</v>
      </c>
      <c r="T71" s="241">
        <v>7</v>
      </c>
      <c r="U71" s="241">
        <v>7</v>
      </c>
      <c r="V71" s="241">
        <v>1</v>
      </c>
      <c r="W71" s="242" t="s">
        <v>313</v>
      </c>
      <c r="X71" s="241">
        <v>2</v>
      </c>
      <c r="Y71" s="276">
        <f t="shared" ref="Y71:Y134" si="13">IF(OR(E71="x",O71="x"),"x",IF(AND(E71="-",O71="-"),"-",IF(AND(E71="-",O71&gt;0),O71*-1,IF(AND(E71&gt;0,O71="-"),E71,E71-O71))))</f>
        <v>-4</v>
      </c>
      <c r="Z71" s="276">
        <f t="shared" ref="Z71:Z134" si="14">IF(OR(F71="x",P71="x"),"x",IF(AND(F71="-",P71="-"),"-",IF(AND(F71="-",P71&gt;0),P71*-1,IF(AND(F71&gt;0,P71="-"),F71,F71-P71))))</f>
        <v>-6</v>
      </c>
      <c r="AA71" s="276">
        <f t="shared" ref="AA71:AA134" si="15">IF(OR(N71="x",X71="x"),"x",IF(AND(N71="-",X71="-"),"-",IF(AND(N71="-",X71&gt;0),X71*-1,IF(AND(N71&gt;0,X71="-"),N71,N71-X71))))</f>
        <v>2</v>
      </c>
      <c r="AB71" s="240">
        <f t="shared" ref="AB71:AB134" si="16">IF(COUNTIF(AC71:AD71,"x"),"x",IF(SUM(AC71:AD71)=0,"-",SUM(AC71:AD71)))</f>
        <v>641</v>
      </c>
      <c r="AC71" s="225">
        <f>第1表01元データ!T70</f>
        <v>461</v>
      </c>
      <c r="AD71" s="225">
        <f>第1表01元データ!W70</f>
        <v>180</v>
      </c>
      <c r="AE71" s="241">
        <v>552</v>
      </c>
      <c r="AF71" s="241">
        <v>459</v>
      </c>
      <c r="AG71" s="241">
        <v>93</v>
      </c>
      <c r="AH71" s="276">
        <f t="shared" ref="AH71:AH134" si="17">IF(OR(AB71="x",AE71="x"),"x",IF(AND(AB71="-",AE71="-"),"-",IF(AND(AB71="-",AE71&gt;0),AE71*-1,IF(AND(AB71&gt;0,AE71="-"),AB71,AB71-AE71))))</f>
        <v>89</v>
      </c>
      <c r="AI71" s="275">
        <f t="shared" ref="AI71:AI134" si="18">IF(OR(AC71="x",AF71="x"),"x",IF(AND(AC71="-",AF71="-"),"-",IF(AND(AC71="-",AF71&gt;0),AF71*-1,IF(AND(AC71&gt;0,AF71="-"),AC71,AC71-AF71))))</f>
        <v>2</v>
      </c>
      <c r="AJ71" s="275">
        <f t="shared" ref="AJ71:AJ134" si="19">IF(OR(AD71="x",AG71="x"),"x",IF(AND(AD71="-",AG71="-"),"-",IF(AND(AD71="-",AG71&gt;0),AG71*-1,IF(AND(AD71&gt;0,AG71="-"),AD71,AD71-AG71))))</f>
        <v>87</v>
      </c>
      <c r="AK71" s="250">
        <f t="shared" ref="AK71:AK134" si="20">IF(OR(AC71="x",F71="x"),"x",IF(OR(AC71="-",F71="-"),"-",AC71/F71))</f>
        <v>1.5627118644067797</v>
      </c>
      <c r="AL71" s="252">
        <v>1.5249169435215948</v>
      </c>
      <c r="AM71" s="251">
        <f t="shared" ref="AM71:AM134" si="21">IF(OR(AK71="x",AL71="x"),"x",IF(AND(AK71="-",AL71="-"),"-",IF(AND(AK71="-",AL71&gt;0),AL71*-1,IF(AND(AK71&gt;0,AL71="-"),AK71,AK71-AL71))))</f>
        <v>3.7794920885184879E-2</v>
      </c>
    </row>
    <row r="72" spans="1:39" ht="15" customHeight="1">
      <c r="A72" s="214"/>
      <c r="B72" s="214"/>
      <c r="C72" s="214" t="s">
        <v>5</v>
      </c>
      <c r="E72" s="219">
        <f t="shared" si="11"/>
        <v>346</v>
      </c>
      <c r="F72" s="215">
        <f t="shared" si="12"/>
        <v>345</v>
      </c>
      <c r="G72" s="225">
        <f>第1表01元データ!M71</f>
        <v>231</v>
      </c>
      <c r="H72" s="225">
        <f>第1表01元データ!N71</f>
        <v>72</v>
      </c>
      <c r="I72" s="225">
        <f>第1表01元データ!O71</f>
        <v>32</v>
      </c>
      <c r="J72" s="225">
        <f>第1表01元データ!P71</f>
        <v>9</v>
      </c>
      <c r="K72" s="225">
        <f>第1表01元データ!Q71</f>
        <v>1</v>
      </c>
      <c r="L72" s="225" t="str">
        <f>第1表01元データ!R71</f>
        <v>-</v>
      </c>
      <c r="M72" s="225" t="str">
        <f>第1表01元データ!S71</f>
        <v>-</v>
      </c>
      <c r="N72" s="226">
        <f>第1表01元データ!V71</f>
        <v>1</v>
      </c>
      <c r="O72" s="259">
        <v>309</v>
      </c>
      <c r="P72" s="241">
        <v>308</v>
      </c>
      <c r="Q72" s="241">
        <v>186</v>
      </c>
      <c r="R72" s="241">
        <v>87</v>
      </c>
      <c r="S72" s="241">
        <v>24</v>
      </c>
      <c r="T72" s="241">
        <v>8</v>
      </c>
      <c r="U72" s="241">
        <v>3</v>
      </c>
      <c r="V72" s="241" t="s">
        <v>313</v>
      </c>
      <c r="W72" s="241" t="s">
        <v>313</v>
      </c>
      <c r="X72" s="241">
        <v>1</v>
      </c>
      <c r="Y72" s="276">
        <f t="shared" si="13"/>
        <v>37</v>
      </c>
      <c r="Z72" s="276">
        <f t="shared" si="14"/>
        <v>37</v>
      </c>
      <c r="AA72" s="276">
        <f t="shared" si="15"/>
        <v>0</v>
      </c>
      <c r="AB72" s="240">
        <f t="shared" si="16"/>
        <v>628</v>
      </c>
      <c r="AC72" s="225">
        <f>第1表01元データ!T71</f>
        <v>512</v>
      </c>
      <c r="AD72" s="225">
        <f>第1表01元データ!W71</f>
        <v>116</v>
      </c>
      <c r="AE72" s="241">
        <v>587</v>
      </c>
      <c r="AF72" s="241">
        <v>479</v>
      </c>
      <c r="AG72" s="241">
        <v>108</v>
      </c>
      <c r="AH72" s="276">
        <f t="shared" si="17"/>
        <v>41</v>
      </c>
      <c r="AI72" s="275">
        <f t="shared" si="18"/>
        <v>33</v>
      </c>
      <c r="AJ72" s="275">
        <f t="shared" si="19"/>
        <v>8</v>
      </c>
      <c r="AK72" s="250">
        <f t="shared" si="20"/>
        <v>1.4840579710144928</v>
      </c>
      <c r="AL72" s="252">
        <v>1.5551948051948052</v>
      </c>
      <c r="AM72" s="251">
        <f t="shared" si="21"/>
        <v>-7.1136834180312469E-2</v>
      </c>
    </row>
    <row r="73" spans="1:39" ht="15" customHeight="1">
      <c r="A73" s="214"/>
      <c r="B73" s="214"/>
      <c r="C73" s="214" t="s">
        <v>6</v>
      </c>
      <c r="E73" s="219">
        <f t="shared" si="11"/>
        <v>638</v>
      </c>
      <c r="F73" s="215">
        <f t="shared" si="12"/>
        <v>638</v>
      </c>
      <c r="G73" s="225">
        <f>第1表01元データ!M72</f>
        <v>407</v>
      </c>
      <c r="H73" s="225">
        <f>第1表01元データ!N72</f>
        <v>154</v>
      </c>
      <c r="I73" s="225">
        <f>第1表01元データ!O72</f>
        <v>50</v>
      </c>
      <c r="J73" s="225">
        <f>第1表01元データ!P72</f>
        <v>20</v>
      </c>
      <c r="K73" s="225">
        <f>第1表01元データ!Q72</f>
        <v>5</v>
      </c>
      <c r="L73" s="225">
        <f>第1表01元データ!R72</f>
        <v>2</v>
      </c>
      <c r="M73" s="225" t="str">
        <f>第1表01元データ!S72</f>
        <v>-</v>
      </c>
      <c r="N73" s="226" t="str">
        <f>第1表01元データ!V72</f>
        <v>-</v>
      </c>
      <c r="O73" s="259">
        <v>640</v>
      </c>
      <c r="P73" s="241">
        <v>640</v>
      </c>
      <c r="Q73" s="241">
        <v>366</v>
      </c>
      <c r="R73" s="241">
        <v>177</v>
      </c>
      <c r="S73" s="241">
        <v>69</v>
      </c>
      <c r="T73" s="241">
        <v>21</v>
      </c>
      <c r="U73" s="241">
        <v>5</v>
      </c>
      <c r="V73" s="241" t="s">
        <v>313</v>
      </c>
      <c r="W73" s="242">
        <v>2</v>
      </c>
      <c r="X73" s="242" t="s">
        <v>313</v>
      </c>
      <c r="Y73" s="276">
        <f t="shared" si="13"/>
        <v>-2</v>
      </c>
      <c r="Z73" s="276">
        <f t="shared" si="14"/>
        <v>-2</v>
      </c>
      <c r="AA73" s="276" t="str">
        <f t="shared" si="15"/>
        <v>-</v>
      </c>
      <c r="AB73" s="240">
        <f t="shared" si="16"/>
        <v>982</v>
      </c>
      <c r="AC73" s="225">
        <f>第1表01元データ!T72</f>
        <v>982</v>
      </c>
      <c r="AD73" s="226" t="str">
        <f>第1表01元データ!W72</f>
        <v>-</v>
      </c>
      <c r="AE73" s="241">
        <v>1050</v>
      </c>
      <c r="AF73" s="241">
        <v>1050</v>
      </c>
      <c r="AG73" s="242" t="s">
        <v>313</v>
      </c>
      <c r="AH73" s="276">
        <f t="shared" si="17"/>
        <v>-68</v>
      </c>
      <c r="AI73" s="275">
        <f t="shared" si="18"/>
        <v>-68</v>
      </c>
      <c r="AJ73" s="276" t="str">
        <f t="shared" si="19"/>
        <v>-</v>
      </c>
      <c r="AK73" s="250">
        <f t="shared" si="20"/>
        <v>1.5391849529780564</v>
      </c>
      <c r="AL73" s="252">
        <v>1.640625</v>
      </c>
      <c r="AM73" s="251">
        <f t="shared" si="21"/>
        <v>-0.10144004702194365</v>
      </c>
    </row>
    <row r="74" spans="1:39" ht="15" customHeight="1">
      <c r="A74" s="214"/>
      <c r="B74" s="214"/>
      <c r="C74" s="214" t="s">
        <v>10</v>
      </c>
      <c r="E74" s="219">
        <f t="shared" si="11"/>
        <v>525</v>
      </c>
      <c r="F74" s="215">
        <f t="shared" si="12"/>
        <v>525</v>
      </c>
      <c r="G74" s="225">
        <f>第1表01元データ!M73</f>
        <v>280</v>
      </c>
      <c r="H74" s="225">
        <f>第1表01元データ!N73</f>
        <v>149</v>
      </c>
      <c r="I74" s="225">
        <f>第1表01元データ!O73</f>
        <v>58</v>
      </c>
      <c r="J74" s="225">
        <f>第1表01元データ!P73</f>
        <v>24</v>
      </c>
      <c r="K74" s="225">
        <f>第1表01元データ!Q73</f>
        <v>12</v>
      </c>
      <c r="L74" s="225">
        <f>第1表01元データ!R73</f>
        <v>2</v>
      </c>
      <c r="M74" s="225" t="str">
        <f>第1表01元データ!S73</f>
        <v>-</v>
      </c>
      <c r="N74" s="226" t="str">
        <f>第1表01元データ!V73</f>
        <v>-</v>
      </c>
      <c r="O74" s="259">
        <v>544</v>
      </c>
      <c r="P74" s="241">
        <v>543</v>
      </c>
      <c r="Q74" s="241">
        <v>290</v>
      </c>
      <c r="R74" s="241">
        <v>162</v>
      </c>
      <c r="S74" s="241">
        <v>57</v>
      </c>
      <c r="T74" s="241">
        <v>21</v>
      </c>
      <c r="U74" s="241">
        <v>10</v>
      </c>
      <c r="V74" s="241">
        <v>2</v>
      </c>
      <c r="W74" s="241">
        <v>1</v>
      </c>
      <c r="X74" s="241">
        <v>1</v>
      </c>
      <c r="Y74" s="276">
        <f t="shared" si="13"/>
        <v>-19</v>
      </c>
      <c r="Z74" s="276">
        <f t="shared" si="14"/>
        <v>-18</v>
      </c>
      <c r="AA74" s="276">
        <f t="shared" si="15"/>
        <v>-1</v>
      </c>
      <c r="AB74" s="240">
        <f t="shared" si="16"/>
        <v>920</v>
      </c>
      <c r="AC74" s="225">
        <f>第1表01元データ!T73</f>
        <v>920</v>
      </c>
      <c r="AD74" s="225" t="str">
        <f>第1表01元データ!W73</f>
        <v>-</v>
      </c>
      <c r="AE74" s="241">
        <v>947</v>
      </c>
      <c r="AF74" s="241">
        <v>938</v>
      </c>
      <c r="AG74" s="241">
        <v>9</v>
      </c>
      <c r="AH74" s="276">
        <f t="shared" si="17"/>
        <v>-27</v>
      </c>
      <c r="AI74" s="275">
        <f t="shared" si="18"/>
        <v>-18</v>
      </c>
      <c r="AJ74" s="275">
        <f t="shared" si="19"/>
        <v>-9</v>
      </c>
      <c r="AK74" s="250">
        <f t="shared" si="20"/>
        <v>1.7523809523809524</v>
      </c>
      <c r="AL74" s="252">
        <v>1.7274401473296501</v>
      </c>
      <c r="AM74" s="251">
        <f t="shared" si="21"/>
        <v>2.4940805051302251E-2</v>
      </c>
    </row>
    <row r="75" spans="1:39" ht="15" customHeight="1">
      <c r="A75" s="214"/>
      <c r="B75" s="214"/>
      <c r="C75" s="214" t="s">
        <v>11</v>
      </c>
      <c r="E75" s="219">
        <f t="shared" si="11"/>
        <v>673</v>
      </c>
      <c r="F75" s="215">
        <f t="shared" si="12"/>
        <v>672</v>
      </c>
      <c r="G75" s="225">
        <f>第1表01元データ!M74</f>
        <v>316</v>
      </c>
      <c r="H75" s="225">
        <f>第1表01元データ!N74</f>
        <v>220</v>
      </c>
      <c r="I75" s="225">
        <f>第1表01元データ!O74</f>
        <v>87</v>
      </c>
      <c r="J75" s="225">
        <f>第1表01元データ!P74</f>
        <v>36</v>
      </c>
      <c r="K75" s="225">
        <f>第1表01元データ!Q74</f>
        <v>9</v>
      </c>
      <c r="L75" s="225">
        <f>第1表01元データ!R74</f>
        <v>4</v>
      </c>
      <c r="M75" s="225" t="str">
        <f>第1表01元データ!S74</f>
        <v>-</v>
      </c>
      <c r="N75" s="226">
        <f>第1表01元データ!V74</f>
        <v>1</v>
      </c>
      <c r="O75" s="259">
        <v>774</v>
      </c>
      <c r="P75" s="241">
        <v>773</v>
      </c>
      <c r="Q75" s="241">
        <v>324</v>
      </c>
      <c r="R75" s="241">
        <v>268</v>
      </c>
      <c r="S75" s="241">
        <v>105</v>
      </c>
      <c r="T75" s="241">
        <v>57</v>
      </c>
      <c r="U75" s="241">
        <v>14</v>
      </c>
      <c r="V75" s="241">
        <v>2</v>
      </c>
      <c r="W75" s="241">
        <v>3</v>
      </c>
      <c r="X75" s="241">
        <v>1</v>
      </c>
      <c r="Y75" s="276">
        <f t="shared" si="13"/>
        <v>-101</v>
      </c>
      <c r="Z75" s="276">
        <f t="shared" si="14"/>
        <v>-101</v>
      </c>
      <c r="AA75" s="276">
        <f t="shared" si="15"/>
        <v>0</v>
      </c>
      <c r="AB75" s="240">
        <f t="shared" si="16"/>
        <v>1247</v>
      </c>
      <c r="AC75" s="225">
        <f>第1表01元データ!T74</f>
        <v>1230</v>
      </c>
      <c r="AD75" s="225">
        <f>第1表01元データ!W74</f>
        <v>17</v>
      </c>
      <c r="AE75" s="241">
        <v>1526</v>
      </c>
      <c r="AF75" s="241">
        <v>1508</v>
      </c>
      <c r="AG75" s="241">
        <v>18</v>
      </c>
      <c r="AH75" s="276">
        <f t="shared" si="17"/>
        <v>-279</v>
      </c>
      <c r="AI75" s="275">
        <f t="shared" si="18"/>
        <v>-278</v>
      </c>
      <c r="AJ75" s="275">
        <f t="shared" si="19"/>
        <v>-1</v>
      </c>
      <c r="AK75" s="250">
        <f t="shared" si="20"/>
        <v>1.8303571428571428</v>
      </c>
      <c r="AL75" s="252">
        <v>1.9508408796895214</v>
      </c>
      <c r="AM75" s="251">
        <f t="shared" si="21"/>
        <v>-0.12048373683237856</v>
      </c>
    </row>
    <row r="76" spans="1:39" ht="15" customHeight="1">
      <c r="A76" s="214"/>
      <c r="B76" s="214" t="s">
        <v>27</v>
      </c>
      <c r="C76" s="214"/>
      <c r="E76" s="219">
        <f t="shared" ref="E76:E139" si="22">IF(COUNTIF(F76:N76,"x"),"x",IF(SUM(F76,N76)=0,"-",SUM(F76,N76)))</f>
        <v>1552</v>
      </c>
      <c r="F76" s="215">
        <f t="shared" si="12"/>
        <v>1551</v>
      </c>
      <c r="G76" s="225">
        <f>第1表01元データ!M75</f>
        <v>755</v>
      </c>
      <c r="H76" s="225">
        <f>第1表01元データ!N75</f>
        <v>446</v>
      </c>
      <c r="I76" s="225">
        <f>第1表01元データ!O75</f>
        <v>205</v>
      </c>
      <c r="J76" s="225">
        <f>第1表01元データ!P75</f>
        <v>100</v>
      </c>
      <c r="K76" s="225">
        <f>第1表01元データ!Q75</f>
        <v>33</v>
      </c>
      <c r="L76" s="225">
        <f>第1表01元データ!R75</f>
        <v>10</v>
      </c>
      <c r="M76" s="225">
        <f>第1表01元データ!S75</f>
        <v>2</v>
      </c>
      <c r="N76" s="226">
        <f>第1表01元データ!V75</f>
        <v>1</v>
      </c>
      <c r="O76" s="259">
        <v>1534</v>
      </c>
      <c r="P76" s="241">
        <v>1532</v>
      </c>
      <c r="Q76" s="241">
        <v>686</v>
      </c>
      <c r="R76" s="241">
        <v>461</v>
      </c>
      <c r="S76" s="241">
        <v>205</v>
      </c>
      <c r="T76" s="241">
        <v>124</v>
      </c>
      <c r="U76" s="241">
        <v>41</v>
      </c>
      <c r="V76" s="241">
        <v>14</v>
      </c>
      <c r="W76" s="241">
        <v>1</v>
      </c>
      <c r="X76" s="241">
        <v>2</v>
      </c>
      <c r="Y76" s="275">
        <f t="shared" si="13"/>
        <v>18</v>
      </c>
      <c r="Z76" s="275">
        <f t="shared" si="14"/>
        <v>19</v>
      </c>
      <c r="AA76" s="275">
        <f t="shared" si="15"/>
        <v>-1</v>
      </c>
      <c r="AB76" s="240">
        <f t="shared" si="16"/>
        <v>2919</v>
      </c>
      <c r="AC76" s="225">
        <f>第1表01元データ!T75</f>
        <v>2901</v>
      </c>
      <c r="AD76" s="225">
        <f>第1表01元データ!W75</f>
        <v>18</v>
      </c>
      <c r="AE76" s="241">
        <v>3035</v>
      </c>
      <c r="AF76" s="241">
        <v>3015</v>
      </c>
      <c r="AG76" s="241">
        <v>20</v>
      </c>
      <c r="AH76" s="275">
        <f t="shared" si="17"/>
        <v>-116</v>
      </c>
      <c r="AI76" s="275">
        <f t="shared" si="18"/>
        <v>-114</v>
      </c>
      <c r="AJ76" s="275">
        <f t="shared" si="19"/>
        <v>-2</v>
      </c>
      <c r="AK76" s="251">
        <f t="shared" si="20"/>
        <v>1.8704061895551258</v>
      </c>
      <c r="AL76" s="255">
        <v>1.9680156657963446</v>
      </c>
      <c r="AM76" s="251">
        <f t="shared" si="21"/>
        <v>-9.760947624121874E-2</v>
      </c>
    </row>
    <row r="77" spans="1:39" ht="15" customHeight="1">
      <c r="A77" s="214"/>
      <c r="B77" s="214"/>
      <c r="C77" s="214" t="s">
        <v>4</v>
      </c>
      <c r="E77" s="219">
        <f t="shared" si="22"/>
        <v>725</v>
      </c>
      <c r="F77" s="215">
        <f t="shared" si="12"/>
        <v>725</v>
      </c>
      <c r="G77" s="225">
        <f>第1表01元データ!M76</f>
        <v>424</v>
      </c>
      <c r="H77" s="225">
        <f>第1表01元データ!N76</f>
        <v>171</v>
      </c>
      <c r="I77" s="225">
        <f>第1表01元データ!O76</f>
        <v>77</v>
      </c>
      <c r="J77" s="225">
        <f>第1表01元データ!P76</f>
        <v>38</v>
      </c>
      <c r="K77" s="225">
        <f>第1表01元データ!Q76</f>
        <v>9</v>
      </c>
      <c r="L77" s="225">
        <f>第1表01元データ!R76</f>
        <v>5</v>
      </c>
      <c r="M77" s="225">
        <f>第1表01元データ!S76</f>
        <v>1</v>
      </c>
      <c r="N77" s="226" t="str">
        <f>第1表01元データ!V76</f>
        <v>-</v>
      </c>
      <c r="O77" s="259">
        <v>685</v>
      </c>
      <c r="P77" s="241">
        <v>684</v>
      </c>
      <c r="Q77" s="241">
        <v>357</v>
      </c>
      <c r="R77" s="241">
        <v>186</v>
      </c>
      <c r="S77" s="241">
        <v>80</v>
      </c>
      <c r="T77" s="241">
        <v>42</v>
      </c>
      <c r="U77" s="241">
        <v>16</v>
      </c>
      <c r="V77" s="241">
        <v>3</v>
      </c>
      <c r="W77" s="242" t="s">
        <v>313</v>
      </c>
      <c r="X77" s="241">
        <v>1</v>
      </c>
      <c r="Y77" s="276">
        <f t="shared" si="13"/>
        <v>40</v>
      </c>
      <c r="Z77" s="276">
        <f t="shared" si="14"/>
        <v>41</v>
      </c>
      <c r="AA77" s="276">
        <f t="shared" si="15"/>
        <v>-1</v>
      </c>
      <c r="AB77" s="240">
        <f t="shared" si="16"/>
        <v>1231</v>
      </c>
      <c r="AC77" s="225">
        <f>第1表01元データ!T76</f>
        <v>1231</v>
      </c>
      <c r="AD77" s="225" t="str">
        <f>第1表01元データ!W76</f>
        <v>-</v>
      </c>
      <c r="AE77" s="241">
        <v>1238</v>
      </c>
      <c r="AF77" s="241">
        <v>1235</v>
      </c>
      <c r="AG77" s="241">
        <v>3</v>
      </c>
      <c r="AH77" s="276">
        <f t="shared" si="17"/>
        <v>-7</v>
      </c>
      <c r="AI77" s="275">
        <f t="shared" si="18"/>
        <v>-4</v>
      </c>
      <c r="AJ77" s="275">
        <f t="shared" si="19"/>
        <v>-3</v>
      </c>
      <c r="AK77" s="250">
        <f t="shared" si="20"/>
        <v>1.6979310344827587</v>
      </c>
      <c r="AL77" s="252">
        <v>1.8055555555555556</v>
      </c>
      <c r="AM77" s="251">
        <f t="shared" si="21"/>
        <v>-0.10762452107279685</v>
      </c>
    </row>
    <row r="78" spans="1:39" ht="15" customHeight="1">
      <c r="A78" s="214"/>
      <c r="B78" s="214"/>
      <c r="C78" s="214" t="s">
        <v>5</v>
      </c>
      <c r="E78" s="219">
        <f t="shared" si="22"/>
        <v>827</v>
      </c>
      <c r="F78" s="215">
        <f t="shared" si="12"/>
        <v>826</v>
      </c>
      <c r="G78" s="225">
        <f>第1表01元データ!M77</f>
        <v>331</v>
      </c>
      <c r="H78" s="225">
        <f>第1表01元データ!N77</f>
        <v>275</v>
      </c>
      <c r="I78" s="225">
        <f>第1表01元データ!O77</f>
        <v>128</v>
      </c>
      <c r="J78" s="225">
        <f>第1表01元データ!P77</f>
        <v>62</v>
      </c>
      <c r="K78" s="225">
        <f>第1表01元データ!Q77</f>
        <v>24</v>
      </c>
      <c r="L78" s="225">
        <f>第1表01元データ!R77</f>
        <v>5</v>
      </c>
      <c r="M78" s="225">
        <f>第1表01元データ!S77</f>
        <v>1</v>
      </c>
      <c r="N78" s="226">
        <f>第1表01元データ!V77</f>
        <v>1</v>
      </c>
      <c r="O78" s="259">
        <v>849</v>
      </c>
      <c r="P78" s="241">
        <v>848</v>
      </c>
      <c r="Q78" s="241">
        <v>329</v>
      </c>
      <c r="R78" s="241">
        <v>275</v>
      </c>
      <c r="S78" s="241">
        <v>125</v>
      </c>
      <c r="T78" s="241">
        <v>82</v>
      </c>
      <c r="U78" s="241">
        <v>25</v>
      </c>
      <c r="V78" s="241">
        <v>11</v>
      </c>
      <c r="W78" s="241">
        <v>1</v>
      </c>
      <c r="X78" s="241">
        <v>1</v>
      </c>
      <c r="Y78" s="276">
        <f t="shared" si="13"/>
        <v>-22</v>
      </c>
      <c r="Z78" s="276">
        <f t="shared" si="14"/>
        <v>-22</v>
      </c>
      <c r="AA78" s="276">
        <f t="shared" si="15"/>
        <v>0</v>
      </c>
      <c r="AB78" s="240">
        <f t="shared" si="16"/>
        <v>1688</v>
      </c>
      <c r="AC78" s="225">
        <f>第1表01元データ!T77</f>
        <v>1670</v>
      </c>
      <c r="AD78" s="225">
        <f>第1表01元データ!W77</f>
        <v>18</v>
      </c>
      <c r="AE78" s="241">
        <v>1797</v>
      </c>
      <c r="AF78" s="241">
        <v>1780</v>
      </c>
      <c r="AG78" s="241">
        <v>17</v>
      </c>
      <c r="AH78" s="276">
        <f t="shared" si="17"/>
        <v>-109</v>
      </c>
      <c r="AI78" s="275">
        <f t="shared" si="18"/>
        <v>-110</v>
      </c>
      <c r="AJ78" s="275">
        <f t="shared" si="19"/>
        <v>1</v>
      </c>
      <c r="AK78" s="250">
        <f t="shared" si="20"/>
        <v>2.0217917675544794</v>
      </c>
      <c r="AL78" s="252">
        <v>2.0990566037735849</v>
      </c>
      <c r="AM78" s="251">
        <f t="shared" si="21"/>
        <v>-7.7264836219105515E-2</v>
      </c>
    </row>
    <row r="79" spans="1:39" ht="15" customHeight="1">
      <c r="A79" s="214"/>
      <c r="B79" s="214" t="s">
        <v>28</v>
      </c>
      <c r="C79" s="214"/>
      <c r="E79" s="219">
        <f t="shared" si="22"/>
        <v>2694</v>
      </c>
      <c r="F79" s="215">
        <f t="shared" si="12"/>
        <v>2691</v>
      </c>
      <c r="G79" s="225">
        <f>第1表01元データ!M78</f>
        <v>1470</v>
      </c>
      <c r="H79" s="225">
        <f>第1表01元データ!N78</f>
        <v>696</v>
      </c>
      <c r="I79" s="225">
        <f>第1表01元データ!O78</f>
        <v>308</v>
      </c>
      <c r="J79" s="225">
        <f>第1表01元データ!P78</f>
        <v>165</v>
      </c>
      <c r="K79" s="225">
        <f>第1表01元データ!Q78</f>
        <v>45</v>
      </c>
      <c r="L79" s="225">
        <f>第1表01元データ!R78</f>
        <v>5</v>
      </c>
      <c r="M79" s="225">
        <f>第1表01元データ!S78</f>
        <v>2</v>
      </c>
      <c r="N79" s="226">
        <f>第1表01元データ!V78</f>
        <v>3</v>
      </c>
      <c r="O79" s="259">
        <v>2786</v>
      </c>
      <c r="P79" s="241">
        <v>2776</v>
      </c>
      <c r="Q79" s="241">
        <v>1419</v>
      </c>
      <c r="R79" s="241">
        <v>734</v>
      </c>
      <c r="S79" s="241">
        <v>346</v>
      </c>
      <c r="T79" s="241">
        <v>206</v>
      </c>
      <c r="U79" s="241">
        <v>59</v>
      </c>
      <c r="V79" s="241">
        <v>10</v>
      </c>
      <c r="W79" s="241">
        <v>2</v>
      </c>
      <c r="X79" s="241">
        <v>10</v>
      </c>
      <c r="Y79" s="275">
        <f t="shared" si="13"/>
        <v>-92</v>
      </c>
      <c r="Z79" s="276">
        <f t="shared" si="14"/>
        <v>-85</v>
      </c>
      <c r="AA79" s="276">
        <f t="shared" si="15"/>
        <v>-7</v>
      </c>
      <c r="AB79" s="240">
        <f t="shared" si="16"/>
        <v>4801</v>
      </c>
      <c r="AC79" s="225">
        <f>第1表01元データ!T78</f>
        <v>4715</v>
      </c>
      <c r="AD79" s="225">
        <f>第1表01元データ!W78</f>
        <v>86</v>
      </c>
      <c r="AE79" s="241">
        <v>5280</v>
      </c>
      <c r="AF79" s="241">
        <v>5119</v>
      </c>
      <c r="AG79" s="241">
        <v>161</v>
      </c>
      <c r="AH79" s="275">
        <f t="shared" si="17"/>
        <v>-479</v>
      </c>
      <c r="AI79" s="275">
        <f t="shared" si="18"/>
        <v>-404</v>
      </c>
      <c r="AJ79" s="275">
        <f t="shared" si="19"/>
        <v>-75</v>
      </c>
      <c r="AK79" s="250">
        <f t="shared" si="20"/>
        <v>1.7521367521367521</v>
      </c>
      <c r="AL79" s="252">
        <v>1.8440201729106629</v>
      </c>
      <c r="AM79" s="251">
        <f t="shared" si="21"/>
        <v>-9.1883420773910762E-2</v>
      </c>
    </row>
    <row r="80" spans="1:39" ht="15" customHeight="1">
      <c r="A80" s="214"/>
      <c r="B80" s="214"/>
      <c r="C80" s="214" t="s">
        <v>4</v>
      </c>
      <c r="E80" s="219">
        <f t="shared" si="22"/>
        <v>1142</v>
      </c>
      <c r="F80" s="215">
        <f t="shared" si="12"/>
        <v>1140</v>
      </c>
      <c r="G80" s="225">
        <f>第1表01元データ!M79</f>
        <v>719</v>
      </c>
      <c r="H80" s="225">
        <f>第1表01元データ!N79</f>
        <v>235</v>
      </c>
      <c r="I80" s="225">
        <f>第1表01元データ!O79</f>
        <v>109</v>
      </c>
      <c r="J80" s="225">
        <f>第1表01元データ!P79</f>
        <v>60</v>
      </c>
      <c r="K80" s="225">
        <f>第1表01元データ!Q79</f>
        <v>16</v>
      </c>
      <c r="L80" s="225">
        <f>第1表01元データ!R79</f>
        <v>1</v>
      </c>
      <c r="M80" s="225" t="str">
        <f>第1表01元データ!S79</f>
        <v>-</v>
      </c>
      <c r="N80" s="226">
        <f>第1表01元データ!V79</f>
        <v>2</v>
      </c>
      <c r="O80" s="259">
        <v>1160</v>
      </c>
      <c r="P80" s="241">
        <v>1151</v>
      </c>
      <c r="Q80" s="241">
        <v>670</v>
      </c>
      <c r="R80" s="241">
        <v>259</v>
      </c>
      <c r="S80" s="241">
        <v>119</v>
      </c>
      <c r="T80" s="241">
        <v>76</v>
      </c>
      <c r="U80" s="241">
        <v>21</v>
      </c>
      <c r="V80" s="241">
        <v>5</v>
      </c>
      <c r="W80" s="241">
        <v>1</v>
      </c>
      <c r="X80" s="241">
        <v>9</v>
      </c>
      <c r="Y80" s="276">
        <f t="shared" si="13"/>
        <v>-18</v>
      </c>
      <c r="Z80" s="276">
        <f t="shared" si="14"/>
        <v>-11</v>
      </c>
      <c r="AA80" s="276">
        <f t="shared" si="15"/>
        <v>-7</v>
      </c>
      <c r="AB80" s="240">
        <f t="shared" si="16"/>
        <v>1864</v>
      </c>
      <c r="AC80" s="225">
        <f>第1表01元データ!T79</f>
        <v>1842</v>
      </c>
      <c r="AD80" s="225">
        <f>第1表01元データ!W79</f>
        <v>22</v>
      </c>
      <c r="AE80" s="241">
        <v>2066</v>
      </c>
      <c r="AF80" s="241">
        <v>1991</v>
      </c>
      <c r="AG80" s="241">
        <v>75</v>
      </c>
      <c r="AH80" s="276">
        <f t="shared" si="17"/>
        <v>-202</v>
      </c>
      <c r="AI80" s="275">
        <f t="shared" si="18"/>
        <v>-149</v>
      </c>
      <c r="AJ80" s="275">
        <f t="shared" si="19"/>
        <v>-53</v>
      </c>
      <c r="AK80" s="250">
        <f t="shared" si="20"/>
        <v>1.6157894736842104</v>
      </c>
      <c r="AL80" s="252">
        <v>1.7298001737619462</v>
      </c>
      <c r="AM80" s="251">
        <f t="shared" si="21"/>
        <v>-0.11401070007773573</v>
      </c>
    </row>
    <row r="81" spans="1:39" ht="15" customHeight="1">
      <c r="A81" s="214"/>
      <c r="B81" s="214"/>
      <c r="C81" s="214" t="s">
        <v>5</v>
      </c>
      <c r="E81" s="219">
        <f t="shared" si="22"/>
        <v>866</v>
      </c>
      <c r="F81" s="215">
        <f t="shared" ref="F81:F144" si="23">IF(COUNTIF(G81:M81,"x"),"x",IF(SUM(G81:M81)=0,"-",SUM(G81:M81)))</f>
        <v>866</v>
      </c>
      <c r="G81" s="225">
        <f>第1表01元データ!M80</f>
        <v>359</v>
      </c>
      <c r="H81" s="225">
        <f>第1表01元データ!N80</f>
        <v>290</v>
      </c>
      <c r="I81" s="225">
        <f>第1表01元データ!O80</f>
        <v>128</v>
      </c>
      <c r="J81" s="225">
        <f>第1表01元データ!P80</f>
        <v>64</v>
      </c>
      <c r="K81" s="225">
        <f>第1表01元データ!Q80</f>
        <v>20</v>
      </c>
      <c r="L81" s="225">
        <f>第1表01元データ!R80</f>
        <v>4</v>
      </c>
      <c r="M81" s="225">
        <f>第1表01元データ!S80</f>
        <v>1</v>
      </c>
      <c r="N81" s="226" t="str">
        <f>第1表01元データ!V80</f>
        <v>-</v>
      </c>
      <c r="O81" s="259">
        <v>886</v>
      </c>
      <c r="P81" s="241">
        <v>886</v>
      </c>
      <c r="Q81" s="241">
        <v>344</v>
      </c>
      <c r="R81" s="241">
        <v>301</v>
      </c>
      <c r="S81" s="241">
        <v>150</v>
      </c>
      <c r="T81" s="241">
        <v>65</v>
      </c>
      <c r="U81" s="241">
        <v>21</v>
      </c>
      <c r="V81" s="241">
        <v>5</v>
      </c>
      <c r="W81" s="242" t="s">
        <v>313</v>
      </c>
      <c r="X81" s="242" t="s">
        <v>313</v>
      </c>
      <c r="Y81" s="276">
        <f t="shared" si="13"/>
        <v>-20</v>
      </c>
      <c r="Z81" s="276">
        <f t="shared" si="14"/>
        <v>-20</v>
      </c>
      <c r="AA81" s="276" t="str">
        <f t="shared" si="15"/>
        <v>-</v>
      </c>
      <c r="AB81" s="240">
        <f t="shared" si="16"/>
        <v>1710</v>
      </c>
      <c r="AC81" s="225">
        <f>第1表01元データ!T80</f>
        <v>1710</v>
      </c>
      <c r="AD81" s="226" t="str">
        <f>第1表01元データ!W80</f>
        <v>-</v>
      </c>
      <c r="AE81" s="241">
        <v>1791</v>
      </c>
      <c r="AF81" s="241">
        <v>1791</v>
      </c>
      <c r="AG81" s="242" t="s">
        <v>313</v>
      </c>
      <c r="AH81" s="276">
        <f t="shared" si="17"/>
        <v>-81</v>
      </c>
      <c r="AI81" s="275">
        <f t="shared" si="18"/>
        <v>-81</v>
      </c>
      <c r="AJ81" s="276" t="str">
        <f t="shared" si="19"/>
        <v>-</v>
      </c>
      <c r="AK81" s="250">
        <f t="shared" si="20"/>
        <v>1.9745958429561201</v>
      </c>
      <c r="AL81" s="252">
        <v>2.0214446952595937</v>
      </c>
      <c r="AM81" s="251">
        <f t="shared" si="21"/>
        <v>-4.6848852303473576E-2</v>
      </c>
    </row>
    <row r="82" spans="1:39" ht="15" customHeight="1">
      <c r="A82" s="214"/>
      <c r="B82" s="214"/>
      <c r="C82" s="214" t="s">
        <v>6</v>
      </c>
      <c r="E82" s="219">
        <f t="shared" si="22"/>
        <v>623</v>
      </c>
      <c r="F82" s="215">
        <f t="shared" si="23"/>
        <v>623</v>
      </c>
      <c r="G82" s="225">
        <f>第1表01元データ!M81</f>
        <v>346</v>
      </c>
      <c r="H82" s="225">
        <f>第1表01元データ!N81</f>
        <v>158</v>
      </c>
      <c r="I82" s="225">
        <f>第1表01元データ!O81</f>
        <v>69</v>
      </c>
      <c r="J82" s="225">
        <f>第1表01元データ!P81</f>
        <v>40</v>
      </c>
      <c r="K82" s="225">
        <f>第1表01元データ!Q81</f>
        <v>9</v>
      </c>
      <c r="L82" s="225" t="str">
        <f>第1表01元データ!R81</f>
        <v>-</v>
      </c>
      <c r="M82" s="225">
        <f>第1表01元データ!S81</f>
        <v>1</v>
      </c>
      <c r="N82" s="226" t="str">
        <f>第1表01元データ!V81</f>
        <v>-</v>
      </c>
      <c r="O82" s="259">
        <v>643</v>
      </c>
      <c r="P82" s="241">
        <v>643</v>
      </c>
      <c r="Q82" s="241">
        <v>326</v>
      </c>
      <c r="R82" s="241">
        <v>164</v>
      </c>
      <c r="S82" s="241">
        <v>72</v>
      </c>
      <c r="T82" s="241">
        <v>63</v>
      </c>
      <c r="U82" s="241">
        <v>17</v>
      </c>
      <c r="V82" s="242" t="s">
        <v>313</v>
      </c>
      <c r="W82" s="241">
        <v>1</v>
      </c>
      <c r="X82" s="242" t="s">
        <v>313</v>
      </c>
      <c r="Y82" s="276">
        <f t="shared" si="13"/>
        <v>-20</v>
      </c>
      <c r="Z82" s="276">
        <f t="shared" si="14"/>
        <v>-20</v>
      </c>
      <c r="AA82" s="276" t="str">
        <f t="shared" si="15"/>
        <v>-</v>
      </c>
      <c r="AB82" s="240">
        <f t="shared" si="16"/>
        <v>1081</v>
      </c>
      <c r="AC82" s="225">
        <f>第1表01元データ!T81</f>
        <v>1081</v>
      </c>
      <c r="AD82" s="226" t="str">
        <f>第1表01元データ!W81</f>
        <v>-</v>
      </c>
      <c r="AE82" s="241">
        <v>1215</v>
      </c>
      <c r="AF82" s="241">
        <v>1215</v>
      </c>
      <c r="AG82" s="242" t="s">
        <v>313</v>
      </c>
      <c r="AH82" s="276">
        <f t="shared" si="17"/>
        <v>-134</v>
      </c>
      <c r="AI82" s="275">
        <f t="shared" si="18"/>
        <v>-134</v>
      </c>
      <c r="AJ82" s="276" t="str">
        <f t="shared" si="19"/>
        <v>-</v>
      </c>
      <c r="AK82" s="250">
        <f t="shared" si="20"/>
        <v>1.7351524879614768</v>
      </c>
      <c r="AL82" s="252">
        <v>1.8895800933125972</v>
      </c>
      <c r="AM82" s="251">
        <f t="shared" si="21"/>
        <v>-0.15442760535112043</v>
      </c>
    </row>
    <row r="83" spans="1:39" ht="15" customHeight="1">
      <c r="A83" s="214"/>
      <c r="B83" s="214"/>
      <c r="C83" s="214" t="s">
        <v>10</v>
      </c>
      <c r="E83" s="219">
        <f t="shared" si="22"/>
        <v>57</v>
      </c>
      <c r="F83" s="215">
        <f t="shared" si="23"/>
        <v>56</v>
      </c>
      <c r="G83" s="225">
        <f>第1表01元データ!M82</f>
        <v>43</v>
      </c>
      <c r="H83" s="225">
        <f>第1表01元データ!N82</f>
        <v>11</v>
      </c>
      <c r="I83" s="225">
        <f>第1表01元データ!O82</f>
        <v>1</v>
      </c>
      <c r="J83" s="225">
        <f>第1表01元データ!P82</f>
        <v>1</v>
      </c>
      <c r="K83" s="225" t="str">
        <f>第1表01元データ!Q82</f>
        <v>-</v>
      </c>
      <c r="L83" s="225" t="str">
        <f>第1表01元データ!R82</f>
        <v>-</v>
      </c>
      <c r="M83" s="225" t="str">
        <f>第1表01元データ!S82</f>
        <v>-</v>
      </c>
      <c r="N83" s="226">
        <f>第1表01元データ!V82</f>
        <v>1</v>
      </c>
      <c r="O83" s="259">
        <v>91</v>
      </c>
      <c r="P83" s="241">
        <v>90</v>
      </c>
      <c r="Q83" s="241">
        <v>77</v>
      </c>
      <c r="R83" s="241">
        <v>8</v>
      </c>
      <c r="S83" s="241">
        <v>3</v>
      </c>
      <c r="T83" s="241">
        <v>2</v>
      </c>
      <c r="U83" s="242" t="s">
        <v>313</v>
      </c>
      <c r="V83" s="241" t="s">
        <v>313</v>
      </c>
      <c r="W83" s="241" t="s">
        <v>313</v>
      </c>
      <c r="X83" s="242">
        <v>1</v>
      </c>
      <c r="Y83" s="276">
        <f t="shared" si="13"/>
        <v>-34</v>
      </c>
      <c r="Z83" s="276">
        <f t="shared" si="14"/>
        <v>-34</v>
      </c>
      <c r="AA83" s="276">
        <f t="shared" si="15"/>
        <v>0</v>
      </c>
      <c r="AB83" s="240">
        <f t="shared" si="16"/>
        <v>136</v>
      </c>
      <c r="AC83" s="225">
        <f>第1表01元データ!T82</f>
        <v>72</v>
      </c>
      <c r="AD83" s="225">
        <f>第1表01元データ!W82</f>
        <v>64</v>
      </c>
      <c r="AE83" s="241">
        <v>196</v>
      </c>
      <c r="AF83" s="241">
        <v>110</v>
      </c>
      <c r="AG83" s="242">
        <v>86</v>
      </c>
      <c r="AH83" s="276">
        <f t="shared" si="17"/>
        <v>-60</v>
      </c>
      <c r="AI83" s="275">
        <f t="shared" si="18"/>
        <v>-38</v>
      </c>
      <c r="AJ83" s="275">
        <f t="shared" si="19"/>
        <v>-22</v>
      </c>
      <c r="AK83" s="250">
        <f t="shared" si="20"/>
        <v>1.2857142857142858</v>
      </c>
      <c r="AL83" s="252">
        <v>1.2222222222222223</v>
      </c>
      <c r="AM83" s="251">
        <f t="shared" si="21"/>
        <v>6.3492063492063489E-2</v>
      </c>
    </row>
    <row r="84" spans="1:39" ht="15" customHeight="1">
      <c r="A84" s="214"/>
      <c r="B84" s="214"/>
      <c r="C84" s="214" t="s">
        <v>11</v>
      </c>
      <c r="E84" s="219">
        <f t="shared" si="22"/>
        <v>6</v>
      </c>
      <c r="F84" s="215">
        <f t="shared" si="23"/>
        <v>6</v>
      </c>
      <c r="G84" s="225">
        <f>第1表01元データ!M83</f>
        <v>3</v>
      </c>
      <c r="H84" s="225">
        <f>第1表01元データ!N83</f>
        <v>2</v>
      </c>
      <c r="I84" s="225">
        <f>第1表01元データ!O83</f>
        <v>1</v>
      </c>
      <c r="J84" s="225" t="str">
        <f>第1表01元データ!P83</f>
        <v>-</v>
      </c>
      <c r="K84" s="225" t="str">
        <f>第1表01元データ!Q83</f>
        <v>-</v>
      </c>
      <c r="L84" s="225" t="str">
        <f>第1表01元データ!R83</f>
        <v>-</v>
      </c>
      <c r="M84" s="225" t="str">
        <f>第1表01元データ!S83</f>
        <v>-</v>
      </c>
      <c r="N84" s="226" t="str">
        <f>第1表01元データ!V83</f>
        <v>-</v>
      </c>
      <c r="O84" s="259">
        <v>6</v>
      </c>
      <c r="P84" s="241">
        <v>6</v>
      </c>
      <c r="Q84" s="241">
        <v>2</v>
      </c>
      <c r="R84" s="241">
        <v>2</v>
      </c>
      <c r="S84" s="241">
        <v>2</v>
      </c>
      <c r="T84" s="242" t="s">
        <v>313</v>
      </c>
      <c r="U84" s="242" t="s">
        <v>313</v>
      </c>
      <c r="V84" s="242" t="s">
        <v>313</v>
      </c>
      <c r="W84" s="242" t="s">
        <v>313</v>
      </c>
      <c r="X84" s="242" t="s">
        <v>313</v>
      </c>
      <c r="Y84" s="276">
        <f t="shared" si="13"/>
        <v>0</v>
      </c>
      <c r="Z84" s="276">
        <f t="shared" si="14"/>
        <v>0</v>
      </c>
      <c r="AA84" s="276" t="str">
        <f t="shared" si="15"/>
        <v>-</v>
      </c>
      <c r="AB84" s="240">
        <f t="shared" si="16"/>
        <v>10</v>
      </c>
      <c r="AC84" s="225">
        <f>第1表01元データ!T83</f>
        <v>10</v>
      </c>
      <c r="AD84" s="226" t="str">
        <f>第1表01元データ!W83</f>
        <v>-</v>
      </c>
      <c r="AE84" s="241">
        <v>12</v>
      </c>
      <c r="AF84" s="241">
        <v>12</v>
      </c>
      <c r="AG84" s="242" t="s">
        <v>313</v>
      </c>
      <c r="AH84" s="276">
        <f t="shared" si="17"/>
        <v>-2</v>
      </c>
      <c r="AI84" s="275">
        <f t="shared" si="18"/>
        <v>-2</v>
      </c>
      <c r="AJ84" s="276" t="str">
        <f t="shared" si="19"/>
        <v>-</v>
      </c>
      <c r="AK84" s="250">
        <f t="shared" si="20"/>
        <v>1.6666666666666667</v>
      </c>
      <c r="AL84" s="252">
        <v>2</v>
      </c>
      <c r="AM84" s="251">
        <f t="shared" si="21"/>
        <v>-0.33333333333333326</v>
      </c>
    </row>
    <row r="85" spans="1:39" ht="15" customHeight="1">
      <c r="A85" s="214"/>
      <c r="B85" s="214" t="s">
        <v>29</v>
      </c>
      <c r="C85" s="214"/>
      <c r="E85" s="219">
        <f t="shared" si="22"/>
        <v>1452</v>
      </c>
      <c r="F85" s="215">
        <f t="shared" si="23"/>
        <v>1449</v>
      </c>
      <c r="G85" s="225">
        <f>第1表01元データ!M84</f>
        <v>514</v>
      </c>
      <c r="H85" s="225">
        <f>第1表01元データ!N84</f>
        <v>567</v>
      </c>
      <c r="I85" s="225">
        <f>第1表01元データ!O84</f>
        <v>210</v>
      </c>
      <c r="J85" s="225">
        <f>第1表01元データ!P84</f>
        <v>125</v>
      </c>
      <c r="K85" s="225">
        <f>第1表01元データ!Q84</f>
        <v>28</v>
      </c>
      <c r="L85" s="225">
        <f>第1表01元データ!R84</f>
        <v>4</v>
      </c>
      <c r="M85" s="225">
        <f>第1表01元データ!S84</f>
        <v>1</v>
      </c>
      <c r="N85" s="226">
        <f>第1表01元データ!V84</f>
        <v>3</v>
      </c>
      <c r="O85" s="259">
        <v>1592</v>
      </c>
      <c r="P85" s="241">
        <v>1584</v>
      </c>
      <c r="Q85" s="241">
        <v>543</v>
      </c>
      <c r="R85" s="241">
        <v>588</v>
      </c>
      <c r="S85" s="241">
        <v>244</v>
      </c>
      <c r="T85" s="241">
        <v>154</v>
      </c>
      <c r="U85" s="241">
        <v>41</v>
      </c>
      <c r="V85" s="241">
        <v>10</v>
      </c>
      <c r="W85" s="241">
        <v>4</v>
      </c>
      <c r="X85" s="241">
        <v>8</v>
      </c>
      <c r="Y85" s="275">
        <f t="shared" si="13"/>
        <v>-140</v>
      </c>
      <c r="Z85" s="276">
        <f t="shared" si="14"/>
        <v>-135</v>
      </c>
      <c r="AA85" s="276">
        <f t="shared" si="15"/>
        <v>-5</v>
      </c>
      <c r="AB85" s="240">
        <f t="shared" si="16"/>
        <v>2991</v>
      </c>
      <c r="AC85" s="225">
        <f>第1表01元データ!T84</f>
        <v>2949</v>
      </c>
      <c r="AD85" s="225">
        <f>第1表01元データ!W84</f>
        <v>42</v>
      </c>
      <c r="AE85" s="241">
        <v>3404</v>
      </c>
      <c r="AF85" s="241">
        <v>3362</v>
      </c>
      <c r="AG85" s="241">
        <v>42</v>
      </c>
      <c r="AH85" s="275">
        <f t="shared" si="17"/>
        <v>-413</v>
      </c>
      <c r="AI85" s="275">
        <f t="shared" si="18"/>
        <v>-413</v>
      </c>
      <c r="AJ85" s="275">
        <f t="shared" si="19"/>
        <v>0</v>
      </c>
      <c r="AK85" s="250">
        <f t="shared" si="20"/>
        <v>2.0351966873706004</v>
      </c>
      <c r="AL85" s="252">
        <v>2.1224747474747474</v>
      </c>
      <c r="AM85" s="251">
        <f t="shared" si="21"/>
        <v>-8.7278060104146959E-2</v>
      </c>
    </row>
    <row r="86" spans="1:39" ht="15" customHeight="1">
      <c r="A86" s="214"/>
      <c r="B86" s="214"/>
      <c r="C86" s="214" t="s">
        <v>4</v>
      </c>
      <c r="E86" s="219">
        <f t="shared" si="22"/>
        <v>660</v>
      </c>
      <c r="F86" s="215">
        <f t="shared" si="23"/>
        <v>658</v>
      </c>
      <c r="G86" s="225">
        <f>第1表01元データ!M85</f>
        <v>252</v>
      </c>
      <c r="H86" s="225">
        <f>第1表01元データ!N85</f>
        <v>236</v>
      </c>
      <c r="I86" s="225">
        <f>第1表01元データ!O85</f>
        <v>96</v>
      </c>
      <c r="J86" s="225">
        <f>第1表01元データ!P85</f>
        <v>58</v>
      </c>
      <c r="K86" s="225">
        <f>第1表01元データ!Q85</f>
        <v>14</v>
      </c>
      <c r="L86" s="225">
        <f>第1表01元データ!R85</f>
        <v>2</v>
      </c>
      <c r="M86" s="225" t="str">
        <f>第1表01元データ!S85</f>
        <v>-</v>
      </c>
      <c r="N86" s="226">
        <f>第1表01元データ!V85</f>
        <v>2</v>
      </c>
      <c r="O86" s="259">
        <v>713</v>
      </c>
      <c r="P86" s="241">
        <v>711</v>
      </c>
      <c r="Q86" s="241">
        <v>275</v>
      </c>
      <c r="R86" s="241">
        <v>238</v>
      </c>
      <c r="S86" s="241">
        <v>103</v>
      </c>
      <c r="T86" s="241">
        <v>69</v>
      </c>
      <c r="U86" s="241">
        <v>18</v>
      </c>
      <c r="V86" s="241">
        <v>6</v>
      </c>
      <c r="W86" s="241">
        <v>2</v>
      </c>
      <c r="X86" s="241">
        <v>2</v>
      </c>
      <c r="Y86" s="276">
        <f t="shared" si="13"/>
        <v>-53</v>
      </c>
      <c r="Z86" s="276">
        <f t="shared" si="14"/>
        <v>-53</v>
      </c>
      <c r="AA86" s="276">
        <f t="shared" si="15"/>
        <v>0</v>
      </c>
      <c r="AB86" s="240">
        <f t="shared" si="16"/>
        <v>1350</v>
      </c>
      <c r="AC86" s="225">
        <f>第1表01元データ!T85</f>
        <v>1326</v>
      </c>
      <c r="AD86" s="225">
        <f>第1表01元データ!W85</f>
        <v>24</v>
      </c>
      <c r="AE86" s="241">
        <v>1496</v>
      </c>
      <c r="AF86" s="241">
        <v>1477</v>
      </c>
      <c r="AG86" s="241">
        <v>19</v>
      </c>
      <c r="AH86" s="276">
        <f t="shared" si="17"/>
        <v>-146</v>
      </c>
      <c r="AI86" s="275">
        <f t="shared" si="18"/>
        <v>-151</v>
      </c>
      <c r="AJ86" s="275">
        <f t="shared" si="19"/>
        <v>5</v>
      </c>
      <c r="AK86" s="250">
        <f t="shared" si="20"/>
        <v>2.0151975683890577</v>
      </c>
      <c r="AL86" s="252">
        <v>2.0773558368495078</v>
      </c>
      <c r="AM86" s="251">
        <f t="shared" si="21"/>
        <v>-6.2158268460450028E-2</v>
      </c>
    </row>
    <row r="87" spans="1:39" ht="15" customHeight="1">
      <c r="A87" s="214"/>
      <c r="B87" s="214"/>
      <c r="C87" s="214" t="s">
        <v>5</v>
      </c>
      <c r="E87" s="219">
        <f t="shared" si="22"/>
        <v>792</v>
      </c>
      <c r="F87" s="215">
        <f t="shared" si="23"/>
        <v>791</v>
      </c>
      <c r="G87" s="225">
        <f>第1表01元データ!M86</f>
        <v>262</v>
      </c>
      <c r="H87" s="225">
        <f>第1表01元データ!N86</f>
        <v>331</v>
      </c>
      <c r="I87" s="225">
        <f>第1表01元データ!O86</f>
        <v>114</v>
      </c>
      <c r="J87" s="225">
        <f>第1表01元データ!P86</f>
        <v>67</v>
      </c>
      <c r="K87" s="225">
        <f>第1表01元データ!Q86</f>
        <v>14</v>
      </c>
      <c r="L87" s="225">
        <f>第1表01元データ!R86</f>
        <v>2</v>
      </c>
      <c r="M87" s="225">
        <f>第1表01元データ!S86</f>
        <v>1</v>
      </c>
      <c r="N87" s="226">
        <f>第1表01元データ!V86</f>
        <v>1</v>
      </c>
      <c r="O87" s="259">
        <v>879</v>
      </c>
      <c r="P87" s="241">
        <v>873</v>
      </c>
      <c r="Q87" s="241">
        <v>268</v>
      </c>
      <c r="R87" s="241">
        <v>350</v>
      </c>
      <c r="S87" s="241">
        <v>141</v>
      </c>
      <c r="T87" s="241">
        <v>85</v>
      </c>
      <c r="U87" s="241">
        <v>23</v>
      </c>
      <c r="V87" s="241">
        <v>4</v>
      </c>
      <c r="W87" s="241">
        <v>2</v>
      </c>
      <c r="X87" s="242">
        <v>6</v>
      </c>
      <c r="Y87" s="276">
        <f t="shared" si="13"/>
        <v>-87</v>
      </c>
      <c r="Z87" s="276">
        <f t="shared" si="14"/>
        <v>-82</v>
      </c>
      <c r="AA87" s="276">
        <f t="shared" si="15"/>
        <v>-5</v>
      </c>
      <c r="AB87" s="240">
        <f t="shared" si="16"/>
        <v>1641</v>
      </c>
      <c r="AC87" s="225">
        <f>第1表01元データ!T86</f>
        <v>1623</v>
      </c>
      <c r="AD87" s="225">
        <f>第1表01元データ!W86</f>
        <v>18</v>
      </c>
      <c r="AE87" s="241">
        <v>1908</v>
      </c>
      <c r="AF87" s="241">
        <v>1885</v>
      </c>
      <c r="AG87" s="242">
        <v>23</v>
      </c>
      <c r="AH87" s="276">
        <f t="shared" si="17"/>
        <v>-267</v>
      </c>
      <c r="AI87" s="275">
        <f t="shared" si="18"/>
        <v>-262</v>
      </c>
      <c r="AJ87" s="276">
        <f t="shared" si="19"/>
        <v>-5</v>
      </c>
      <c r="AK87" s="250">
        <f t="shared" si="20"/>
        <v>2.0518331226295827</v>
      </c>
      <c r="AL87" s="252">
        <v>2.1592210767468498</v>
      </c>
      <c r="AM87" s="251">
        <f t="shared" si="21"/>
        <v>-0.10738795411726709</v>
      </c>
    </row>
    <row r="88" spans="1:39" ht="15" customHeight="1">
      <c r="A88" s="214"/>
      <c r="B88" s="214" t="s">
        <v>30</v>
      </c>
      <c r="C88" s="214"/>
      <c r="E88" s="219" t="str">
        <f t="shared" si="22"/>
        <v>-</v>
      </c>
      <c r="F88" s="215" t="str">
        <f t="shared" si="23"/>
        <v>-</v>
      </c>
      <c r="G88" s="225" t="str">
        <f>第1表01元データ!M87</f>
        <v>-</v>
      </c>
      <c r="H88" s="225" t="str">
        <f>第1表01元データ!N87</f>
        <v>-</v>
      </c>
      <c r="I88" s="225" t="str">
        <f>第1表01元データ!O87</f>
        <v>-</v>
      </c>
      <c r="J88" s="225" t="str">
        <f>第1表01元データ!P87</f>
        <v>-</v>
      </c>
      <c r="K88" s="225" t="str">
        <f>第1表01元データ!Q87</f>
        <v>-</v>
      </c>
      <c r="L88" s="225" t="str">
        <f>第1表01元データ!R87</f>
        <v>-</v>
      </c>
      <c r="M88" s="225" t="str">
        <f>第1表01元データ!S87</f>
        <v>-</v>
      </c>
      <c r="N88" s="226" t="str">
        <f>第1表01元データ!V87</f>
        <v>-</v>
      </c>
      <c r="O88" s="262" t="s">
        <v>313</v>
      </c>
      <c r="P88" s="242" t="s">
        <v>313</v>
      </c>
      <c r="Q88" s="242" t="s">
        <v>313</v>
      </c>
      <c r="R88" s="242" t="s">
        <v>313</v>
      </c>
      <c r="S88" s="242" t="s">
        <v>313</v>
      </c>
      <c r="T88" s="242" t="s">
        <v>313</v>
      </c>
      <c r="U88" s="242" t="s">
        <v>313</v>
      </c>
      <c r="V88" s="242" t="s">
        <v>313</v>
      </c>
      <c r="W88" s="242" t="s">
        <v>313</v>
      </c>
      <c r="X88" s="242" t="s">
        <v>313</v>
      </c>
      <c r="Y88" s="276" t="str">
        <f t="shared" si="13"/>
        <v>-</v>
      </c>
      <c r="Z88" s="276" t="str">
        <f t="shared" si="14"/>
        <v>-</v>
      </c>
      <c r="AA88" s="276" t="str">
        <f t="shared" si="15"/>
        <v>-</v>
      </c>
      <c r="AB88" s="240" t="str">
        <f t="shared" si="16"/>
        <v>-</v>
      </c>
      <c r="AC88" s="226" t="str">
        <f>第1表01元データ!T87</f>
        <v>-</v>
      </c>
      <c r="AD88" s="226" t="str">
        <f>第1表01元データ!W87</f>
        <v>-</v>
      </c>
      <c r="AE88" s="242" t="s">
        <v>313</v>
      </c>
      <c r="AF88" s="242" t="s">
        <v>313</v>
      </c>
      <c r="AG88" s="242" t="s">
        <v>313</v>
      </c>
      <c r="AH88" s="276" t="str">
        <f t="shared" si="17"/>
        <v>-</v>
      </c>
      <c r="AI88" s="276" t="str">
        <f t="shared" si="18"/>
        <v>-</v>
      </c>
      <c r="AJ88" s="276" t="str">
        <f t="shared" si="19"/>
        <v>-</v>
      </c>
      <c r="AK88" s="246" t="str">
        <f t="shared" si="20"/>
        <v>-</v>
      </c>
      <c r="AL88" s="247" t="s">
        <v>313</v>
      </c>
      <c r="AM88" s="246" t="str">
        <f t="shared" si="21"/>
        <v>-</v>
      </c>
    </row>
    <row r="89" spans="1:39" ht="15" customHeight="1">
      <c r="A89" s="214"/>
      <c r="B89" s="214"/>
      <c r="C89" s="214" t="s">
        <v>4</v>
      </c>
      <c r="E89" s="219" t="str">
        <f t="shared" si="22"/>
        <v>-</v>
      </c>
      <c r="F89" s="215" t="str">
        <f t="shared" si="23"/>
        <v>-</v>
      </c>
      <c r="G89" s="225">
        <f>第1表01元データ!M88</f>
        <v>0</v>
      </c>
      <c r="H89" s="225">
        <f>第1表01元データ!N88</f>
        <v>0</v>
      </c>
      <c r="I89" s="225">
        <f>第1表01元データ!O88</f>
        <v>0</v>
      </c>
      <c r="J89" s="225">
        <f>第1表01元データ!P88</f>
        <v>0</v>
      </c>
      <c r="K89" s="225">
        <f>第1表01元データ!Q88</f>
        <v>0</v>
      </c>
      <c r="L89" s="225">
        <f>第1表01元データ!R88</f>
        <v>0</v>
      </c>
      <c r="M89" s="225">
        <f>第1表01元データ!S88</f>
        <v>0</v>
      </c>
      <c r="N89" s="226">
        <f>第1表01元データ!V88</f>
        <v>0</v>
      </c>
      <c r="O89" s="262" t="s">
        <v>313</v>
      </c>
      <c r="P89" s="242" t="s">
        <v>313</v>
      </c>
      <c r="Q89" s="242" t="s">
        <v>313</v>
      </c>
      <c r="R89" s="242" t="s">
        <v>313</v>
      </c>
      <c r="S89" s="242" t="s">
        <v>313</v>
      </c>
      <c r="T89" s="242" t="s">
        <v>313</v>
      </c>
      <c r="U89" s="242" t="s">
        <v>313</v>
      </c>
      <c r="V89" s="242" t="s">
        <v>313</v>
      </c>
      <c r="W89" s="242" t="s">
        <v>313</v>
      </c>
      <c r="X89" s="242" t="s">
        <v>313</v>
      </c>
      <c r="Y89" s="276" t="str">
        <f t="shared" si="13"/>
        <v>-</v>
      </c>
      <c r="Z89" s="276" t="str">
        <f t="shared" si="14"/>
        <v>-</v>
      </c>
      <c r="AA89" s="276" t="e">
        <f t="shared" si="15"/>
        <v>#VALUE!</v>
      </c>
      <c r="AB89" s="240" t="str">
        <f t="shared" si="16"/>
        <v>-</v>
      </c>
      <c r="AC89" s="226">
        <f>第1表01元データ!T88</f>
        <v>0</v>
      </c>
      <c r="AD89" s="226">
        <f>第1表01元データ!W88</f>
        <v>0</v>
      </c>
      <c r="AE89" s="242" t="s">
        <v>313</v>
      </c>
      <c r="AF89" s="242" t="s">
        <v>313</v>
      </c>
      <c r="AG89" s="242" t="s">
        <v>313</v>
      </c>
      <c r="AH89" s="276" t="str">
        <f t="shared" si="17"/>
        <v>-</v>
      </c>
      <c r="AI89" s="276" t="e">
        <f t="shared" si="18"/>
        <v>#VALUE!</v>
      </c>
      <c r="AJ89" s="276" t="e">
        <f t="shared" si="19"/>
        <v>#VALUE!</v>
      </c>
      <c r="AK89" s="246" t="str">
        <f t="shared" si="20"/>
        <v>-</v>
      </c>
      <c r="AL89" s="247" t="s">
        <v>313</v>
      </c>
      <c r="AM89" s="246" t="str">
        <f t="shared" si="21"/>
        <v>-</v>
      </c>
    </row>
    <row r="90" spans="1:39" ht="15" customHeight="1">
      <c r="A90" s="214"/>
      <c r="B90" s="214"/>
      <c r="C90" s="214" t="s">
        <v>5</v>
      </c>
      <c r="E90" s="219" t="str">
        <f t="shared" si="22"/>
        <v>-</v>
      </c>
      <c r="F90" s="215" t="str">
        <f t="shared" si="23"/>
        <v>-</v>
      </c>
      <c r="G90" s="225">
        <f>第1表01元データ!M89</f>
        <v>0</v>
      </c>
      <c r="H90" s="225">
        <f>第1表01元データ!N89</f>
        <v>0</v>
      </c>
      <c r="I90" s="225">
        <f>第1表01元データ!O89</f>
        <v>0</v>
      </c>
      <c r="J90" s="225">
        <f>第1表01元データ!P89</f>
        <v>0</v>
      </c>
      <c r="K90" s="225">
        <f>第1表01元データ!Q89</f>
        <v>0</v>
      </c>
      <c r="L90" s="225">
        <f>第1表01元データ!R89</f>
        <v>0</v>
      </c>
      <c r="M90" s="225">
        <f>第1表01元データ!S89</f>
        <v>0</v>
      </c>
      <c r="N90" s="226">
        <f>第1表01元データ!V89</f>
        <v>0</v>
      </c>
      <c r="O90" s="262" t="s">
        <v>313</v>
      </c>
      <c r="P90" s="242" t="s">
        <v>313</v>
      </c>
      <c r="Q90" s="242" t="s">
        <v>313</v>
      </c>
      <c r="R90" s="242" t="s">
        <v>313</v>
      </c>
      <c r="S90" s="242" t="s">
        <v>313</v>
      </c>
      <c r="T90" s="242" t="s">
        <v>313</v>
      </c>
      <c r="U90" s="242" t="s">
        <v>313</v>
      </c>
      <c r="V90" s="242" t="s">
        <v>313</v>
      </c>
      <c r="W90" s="242" t="s">
        <v>313</v>
      </c>
      <c r="X90" s="242" t="s">
        <v>313</v>
      </c>
      <c r="Y90" s="276" t="str">
        <f t="shared" si="13"/>
        <v>-</v>
      </c>
      <c r="Z90" s="276" t="str">
        <f t="shared" si="14"/>
        <v>-</v>
      </c>
      <c r="AA90" s="276" t="e">
        <f t="shared" si="15"/>
        <v>#VALUE!</v>
      </c>
      <c r="AB90" s="240" t="str">
        <f t="shared" si="16"/>
        <v>-</v>
      </c>
      <c r="AC90" s="226">
        <f>第1表01元データ!T89</f>
        <v>0</v>
      </c>
      <c r="AD90" s="226">
        <f>第1表01元データ!W89</f>
        <v>0</v>
      </c>
      <c r="AE90" s="242" t="s">
        <v>313</v>
      </c>
      <c r="AF90" s="242" t="s">
        <v>313</v>
      </c>
      <c r="AG90" s="242" t="s">
        <v>313</v>
      </c>
      <c r="AH90" s="276" t="str">
        <f t="shared" si="17"/>
        <v>-</v>
      </c>
      <c r="AI90" s="276" t="e">
        <f t="shared" si="18"/>
        <v>#VALUE!</v>
      </c>
      <c r="AJ90" s="276" t="e">
        <f t="shared" si="19"/>
        <v>#VALUE!</v>
      </c>
      <c r="AK90" s="246" t="str">
        <f t="shared" si="20"/>
        <v>-</v>
      </c>
      <c r="AL90" s="247" t="s">
        <v>313</v>
      </c>
      <c r="AM90" s="246" t="str">
        <f t="shared" si="21"/>
        <v>-</v>
      </c>
    </row>
    <row r="91" spans="1:39" ht="15" customHeight="1">
      <c r="A91" s="214"/>
      <c r="B91" s="214" t="s">
        <v>31</v>
      </c>
      <c r="C91" s="214"/>
      <c r="E91" s="219">
        <f t="shared" si="22"/>
        <v>2385</v>
      </c>
      <c r="F91" s="215">
        <f t="shared" si="23"/>
        <v>2383</v>
      </c>
      <c r="G91" s="225">
        <f>第1表01元データ!M90</f>
        <v>1356</v>
      </c>
      <c r="H91" s="225">
        <f>第1表01元データ!N90</f>
        <v>628</v>
      </c>
      <c r="I91" s="225">
        <f>第1表01元データ!O90</f>
        <v>243</v>
      </c>
      <c r="J91" s="225">
        <f>第1表01元データ!P90</f>
        <v>113</v>
      </c>
      <c r="K91" s="225">
        <f>第1表01元データ!Q90</f>
        <v>33</v>
      </c>
      <c r="L91" s="225">
        <f>第1表01元データ!R90</f>
        <v>7</v>
      </c>
      <c r="M91" s="225">
        <f>第1表01元データ!S90</f>
        <v>3</v>
      </c>
      <c r="N91" s="226">
        <f>第1表01元データ!V90</f>
        <v>2</v>
      </c>
      <c r="O91" s="259">
        <v>2424</v>
      </c>
      <c r="P91" s="241">
        <v>2423</v>
      </c>
      <c r="Q91" s="241">
        <v>1302</v>
      </c>
      <c r="R91" s="241">
        <v>674</v>
      </c>
      <c r="S91" s="241">
        <v>259</v>
      </c>
      <c r="T91" s="241">
        <v>132</v>
      </c>
      <c r="U91" s="241">
        <v>45</v>
      </c>
      <c r="V91" s="241">
        <v>5</v>
      </c>
      <c r="W91" s="241">
        <v>6</v>
      </c>
      <c r="X91" s="241">
        <v>1</v>
      </c>
      <c r="Y91" s="275">
        <f t="shared" si="13"/>
        <v>-39</v>
      </c>
      <c r="Z91" s="276">
        <f t="shared" si="14"/>
        <v>-40</v>
      </c>
      <c r="AA91" s="276">
        <f t="shared" si="15"/>
        <v>1</v>
      </c>
      <c r="AB91" s="240">
        <f t="shared" si="16"/>
        <v>4097</v>
      </c>
      <c r="AC91" s="225">
        <f>第1表01元データ!T90</f>
        <v>4022</v>
      </c>
      <c r="AD91" s="225">
        <f>第1表01元データ!W90</f>
        <v>75</v>
      </c>
      <c r="AE91" s="241">
        <v>4333</v>
      </c>
      <c r="AF91" s="241">
        <v>4255</v>
      </c>
      <c r="AG91" s="241">
        <v>78</v>
      </c>
      <c r="AH91" s="275">
        <f t="shared" si="17"/>
        <v>-236</v>
      </c>
      <c r="AI91" s="275">
        <f t="shared" si="18"/>
        <v>-233</v>
      </c>
      <c r="AJ91" s="275">
        <f t="shared" si="19"/>
        <v>-3</v>
      </c>
      <c r="AK91" s="250">
        <f t="shared" si="20"/>
        <v>1.687788501888376</v>
      </c>
      <c r="AL91" s="252">
        <v>1.756087494841106</v>
      </c>
      <c r="AM91" s="251">
        <f t="shared" si="21"/>
        <v>-6.8298992952730009E-2</v>
      </c>
    </row>
    <row r="92" spans="1:39" ht="15" customHeight="1">
      <c r="A92" s="214"/>
      <c r="B92" s="214"/>
      <c r="C92" s="214" t="s">
        <v>4</v>
      </c>
      <c r="E92" s="219">
        <f t="shared" si="22"/>
        <v>207</v>
      </c>
      <c r="F92" s="215">
        <f t="shared" si="23"/>
        <v>207</v>
      </c>
      <c r="G92" s="225">
        <f>第1表01元データ!M91</f>
        <v>152</v>
      </c>
      <c r="H92" s="225">
        <f>第1表01元データ!N91</f>
        <v>39</v>
      </c>
      <c r="I92" s="225">
        <f>第1表01元データ!O91</f>
        <v>12</v>
      </c>
      <c r="J92" s="225">
        <f>第1表01元データ!P91</f>
        <v>1</v>
      </c>
      <c r="K92" s="225">
        <f>第1表01元データ!Q91</f>
        <v>1</v>
      </c>
      <c r="L92" s="225">
        <f>第1表01元データ!R91</f>
        <v>2</v>
      </c>
      <c r="M92" s="225" t="str">
        <f>第1表01元データ!S91</f>
        <v>-</v>
      </c>
      <c r="N92" s="226" t="str">
        <f>第1表01元データ!V91</f>
        <v>-</v>
      </c>
      <c r="O92" s="259">
        <v>246</v>
      </c>
      <c r="P92" s="241">
        <v>246</v>
      </c>
      <c r="Q92" s="241">
        <v>166</v>
      </c>
      <c r="R92" s="241">
        <v>56</v>
      </c>
      <c r="S92" s="241">
        <v>13</v>
      </c>
      <c r="T92" s="241">
        <v>8</v>
      </c>
      <c r="U92" s="241">
        <v>2</v>
      </c>
      <c r="V92" s="241">
        <v>1</v>
      </c>
      <c r="W92" s="242" t="s">
        <v>313</v>
      </c>
      <c r="X92" s="242" t="s">
        <v>313</v>
      </c>
      <c r="Y92" s="276">
        <f t="shared" si="13"/>
        <v>-39</v>
      </c>
      <c r="Z92" s="276">
        <f t="shared" si="14"/>
        <v>-39</v>
      </c>
      <c r="AA92" s="276" t="str">
        <f t="shared" si="15"/>
        <v>-</v>
      </c>
      <c r="AB92" s="240">
        <f t="shared" si="16"/>
        <v>287</v>
      </c>
      <c r="AC92" s="225">
        <f>第1表01元データ!T91</f>
        <v>287</v>
      </c>
      <c r="AD92" s="226" t="str">
        <f>第1表01元データ!W91</f>
        <v>-</v>
      </c>
      <c r="AE92" s="241">
        <v>365</v>
      </c>
      <c r="AF92" s="241">
        <v>365</v>
      </c>
      <c r="AG92" s="242" t="s">
        <v>313</v>
      </c>
      <c r="AH92" s="276">
        <f t="shared" si="17"/>
        <v>-78</v>
      </c>
      <c r="AI92" s="275">
        <f t="shared" si="18"/>
        <v>-78</v>
      </c>
      <c r="AJ92" s="276" t="str">
        <f t="shared" si="19"/>
        <v>-</v>
      </c>
      <c r="AK92" s="250">
        <f t="shared" si="20"/>
        <v>1.3864734299516908</v>
      </c>
      <c r="AL92" s="252">
        <v>1.4837398373983739</v>
      </c>
      <c r="AM92" s="251">
        <f t="shared" si="21"/>
        <v>-9.7266407446683134E-2</v>
      </c>
    </row>
    <row r="93" spans="1:39" ht="15" customHeight="1">
      <c r="A93" s="214"/>
      <c r="B93" s="214"/>
      <c r="C93" s="214" t="s">
        <v>5</v>
      </c>
      <c r="E93" s="219">
        <f t="shared" si="22"/>
        <v>445</v>
      </c>
      <c r="F93" s="215">
        <f t="shared" si="23"/>
        <v>443</v>
      </c>
      <c r="G93" s="225">
        <f>第1表01元データ!M92</f>
        <v>224</v>
      </c>
      <c r="H93" s="225">
        <f>第1表01元データ!N92</f>
        <v>132</v>
      </c>
      <c r="I93" s="225">
        <f>第1表01元データ!O92</f>
        <v>50</v>
      </c>
      <c r="J93" s="225">
        <f>第1表01元データ!P92</f>
        <v>32</v>
      </c>
      <c r="K93" s="225">
        <f>第1表01元データ!Q92</f>
        <v>4</v>
      </c>
      <c r="L93" s="225">
        <f>第1表01元データ!R92</f>
        <v>1</v>
      </c>
      <c r="M93" s="225" t="str">
        <f>第1表01元データ!S92</f>
        <v>-</v>
      </c>
      <c r="N93" s="226">
        <f>第1表01元データ!V92</f>
        <v>2</v>
      </c>
      <c r="O93" s="259">
        <v>433</v>
      </c>
      <c r="P93" s="241">
        <v>432</v>
      </c>
      <c r="Q93" s="241">
        <v>208</v>
      </c>
      <c r="R93" s="241">
        <v>130</v>
      </c>
      <c r="S93" s="241">
        <v>50</v>
      </c>
      <c r="T93" s="241">
        <v>37</v>
      </c>
      <c r="U93" s="241">
        <v>5</v>
      </c>
      <c r="V93" s="241">
        <v>2</v>
      </c>
      <c r="W93" s="241" t="s">
        <v>313</v>
      </c>
      <c r="X93" s="241">
        <v>1</v>
      </c>
      <c r="Y93" s="276">
        <f t="shared" si="13"/>
        <v>12</v>
      </c>
      <c r="Z93" s="276">
        <f t="shared" si="14"/>
        <v>11</v>
      </c>
      <c r="AA93" s="276">
        <f t="shared" si="15"/>
        <v>1</v>
      </c>
      <c r="AB93" s="240">
        <f t="shared" si="16"/>
        <v>867</v>
      </c>
      <c r="AC93" s="225">
        <f>第1表01元データ!T92</f>
        <v>792</v>
      </c>
      <c r="AD93" s="225">
        <f>第1表01元データ!W92</f>
        <v>75</v>
      </c>
      <c r="AE93" s="241">
        <v>881</v>
      </c>
      <c r="AF93" s="241">
        <v>803</v>
      </c>
      <c r="AG93" s="241">
        <v>78</v>
      </c>
      <c r="AH93" s="276">
        <f t="shared" si="17"/>
        <v>-14</v>
      </c>
      <c r="AI93" s="275">
        <f t="shared" si="18"/>
        <v>-11</v>
      </c>
      <c r="AJ93" s="275">
        <f t="shared" si="19"/>
        <v>-3</v>
      </c>
      <c r="AK93" s="250">
        <f t="shared" si="20"/>
        <v>1.7878103837471784</v>
      </c>
      <c r="AL93" s="252">
        <v>1.8587962962962963</v>
      </c>
      <c r="AM93" s="251">
        <f t="shared" si="21"/>
        <v>-7.0985912549117902E-2</v>
      </c>
    </row>
    <row r="94" spans="1:39" ht="15" customHeight="1">
      <c r="A94" s="214"/>
      <c r="B94" s="214"/>
      <c r="C94" s="214" t="s">
        <v>6</v>
      </c>
      <c r="E94" s="219">
        <f t="shared" si="22"/>
        <v>844</v>
      </c>
      <c r="F94" s="215">
        <f t="shared" si="23"/>
        <v>844</v>
      </c>
      <c r="G94" s="225">
        <f>第1表01元データ!M93</f>
        <v>498</v>
      </c>
      <c r="H94" s="225">
        <f>第1表01元データ!N93</f>
        <v>232</v>
      </c>
      <c r="I94" s="225">
        <f>第1表01元データ!O93</f>
        <v>71</v>
      </c>
      <c r="J94" s="225">
        <f>第1表01元データ!P93</f>
        <v>33</v>
      </c>
      <c r="K94" s="225">
        <f>第1表01元データ!Q93</f>
        <v>8</v>
      </c>
      <c r="L94" s="225">
        <f>第1表01元データ!R93</f>
        <v>1</v>
      </c>
      <c r="M94" s="225">
        <f>第1表01元データ!S93</f>
        <v>1</v>
      </c>
      <c r="N94" s="226" t="str">
        <f>第1表01元データ!V93</f>
        <v>-</v>
      </c>
      <c r="O94" s="259">
        <v>854</v>
      </c>
      <c r="P94" s="241">
        <v>854</v>
      </c>
      <c r="Q94" s="241">
        <v>481</v>
      </c>
      <c r="R94" s="241">
        <v>239</v>
      </c>
      <c r="S94" s="241">
        <v>80</v>
      </c>
      <c r="T94" s="241">
        <v>33</v>
      </c>
      <c r="U94" s="241">
        <v>18</v>
      </c>
      <c r="V94" s="241" t="s">
        <v>313</v>
      </c>
      <c r="W94" s="241">
        <v>3</v>
      </c>
      <c r="X94" s="242" t="s">
        <v>313</v>
      </c>
      <c r="Y94" s="276">
        <f t="shared" si="13"/>
        <v>-10</v>
      </c>
      <c r="Z94" s="276">
        <f t="shared" si="14"/>
        <v>-10</v>
      </c>
      <c r="AA94" s="276" t="str">
        <f t="shared" si="15"/>
        <v>-</v>
      </c>
      <c r="AB94" s="240">
        <f t="shared" si="16"/>
        <v>1360</v>
      </c>
      <c r="AC94" s="225">
        <f>第1表01元データ!T93</f>
        <v>1360</v>
      </c>
      <c r="AD94" s="226" t="str">
        <f>第1表01元データ!W93</f>
        <v>-</v>
      </c>
      <c r="AE94" s="241">
        <v>1443</v>
      </c>
      <c r="AF94" s="241">
        <v>1443</v>
      </c>
      <c r="AG94" s="242" t="s">
        <v>313</v>
      </c>
      <c r="AH94" s="276">
        <f t="shared" si="17"/>
        <v>-83</v>
      </c>
      <c r="AI94" s="275">
        <f t="shared" si="18"/>
        <v>-83</v>
      </c>
      <c r="AJ94" s="275" t="str">
        <f t="shared" si="19"/>
        <v>-</v>
      </c>
      <c r="AK94" s="250">
        <f t="shared" si="20"/>
        <v>1.6113744075829384</v>
      </c>
      <c r="AL94" s="252">
        <v>1.689695550351288</v>
      </c>
      <c r="AM94" s="251">
        <f t="shared" si="21"/>
        <v>-7.8321142768349672E-2</v>
      </c>
    </row>
    <row r="95" spans="1:39" ht="15" customHeight="1">
      <c r="A95" s="214"/>
      <c r="B95" s="214"/>
      <c r="C95" s="214" t="s">
        <v>10</v>
      </c>
      <c r="E95" s="219">
        <f t="shared" si="22"/>
        <v>758</v>
      </c>
      <c r="F95" s="215">
        <f t="shared" si="23"/>
        <v>758</v>
      </c>
      <c r="G95" s="225">
        <f>第1表01元データ!M94</f>
        <v>430</v>
      </c>
      <c r="H95" s="225">
        <f>第1表01元データ!N94</f>
        <v>183</v>
      </c>
      <c r="I95" s="225">
        <f>第1表01元データ!O94</f>
        <v>91</v>
      </c>
      <c r="J95" s="225">
        <f>第1表01元データ!P94</f>
        <v>33</v>
      </c>
      <c r="K95" s="225">
        <f>第1表01元データ!Q94</f>
        <v>17</v>
      </c>
      <c r="L95" s="225">
        <f>第1表01元データ!R94</f>
        <v>3</v>
      </c>
      <c r="M95" s="225">
        <f>第1表01元データ!S94</f>
        <v>1</v>
      </c>
      <c r="N95" s="226" t="str">
        <f>第1表01元データ!V94</f>
        <v>-</v>
      </c>
      <c r="O95" s="259">
        <v>746</v>
      </c>
      <c r="P95" s="241">
        <v>746</v>
      </c>
      <c r="Q95" s="241">
        <v>395</v>
      </c>
      <c r="R95" s="241">
        <v>198</v>
      </c>
      <c r="S95" s="241">
        <v>95</v>
      </c>
      <c r="T95" s="241">
        <v>40</v>
      </c>
      <c r="U95" s="241">
        <v>16</v>
      </c>
      <c r="V95" s="241" t="s">
        <v>313</v>
      </c>
      <c r="W95" s="241">
        <v>2</v>
      </c>
      <c r="X95" s="242" t="s">
        <v>313</v>
      </c>
      <c r="Y95" s="276">
        <f t="shared" si="13"/>
        <v>12</v>
      </c>
      <c r="Z95" s="276">
        <f t="shared" si="14"/>
        <v>12</v>
      </c>
      <c r="AA95" s="276" t="str">
        <f t="shared" si="15"/>
        <v>-</v>
      </c>
      <c r="AB95" s="240">
        <f t="shared" si="16"/>
        <v>1311</v>
      </c>
      <c r="AC95" s="225">
        <f>第1表01元データ!T94</f>
        <v>1311</v>
      </c>
      <c r="AD95" s="226" t="str">
        <f>第1表01元データ!W94</f>
        <v>-</v>
      </c>
      <c r="AE95" s="241">
        <v>1332</v>
      </c>
      <c r="AF95" s="241">
        <v>1332</v>
      </c>
      <c r="AG95" s="242" t="s">
        <v>313</v>
      </c>
      <c r="AH95" s="276">
        <f t="shared" si="17"/>
        <v>-21</v>
      </c>
      <c r="AI95" s="275">
        <f t="shared" si="18"/>
        <v>-21</v>
      </c>
      <c r="AJ95" s="276" t="str">
        <f t="shared" si="19"/>
        <v>-</v>
      </c>
      <c r="AK95" s="250">
        <f t="shared" si="20"/>
        <v>1.7295514511873351</v>
      </c>
      <c r="AL95" s="252">
        <v>1.7855227882037534</v>
      </c>
      <c r="AM95" s="251">
        <f t="shared" si="21"/>
        <v>-5.5971337016418321E-2</v>
      </c>
    </row>
    <row r="96" spans="1:39" ht="15" customHeight="1">
      <c r="A96" s="214"/>
      <c r="B96" s="214"/>
      <c r="C96" s="214" t="s">
        <v>11</v>
      </c>
      <c r="E96" s="219">
        <f t="shared" si="22"/>
        <v>131</v>
      </c>
      <c r="F96" s="215">
        <f t="shared" si="23"/>
        <v>131</v>
      </c>
      <c r="G96" s="225">
        <f>第1表01元データ!M95</f>
        <v>52</v>
      </c>
      <c r="H96" s="225">
        <f>第1表01元データ!N95</f>
        <v>42</v>
      </c>
      <c r="I96" s="225">
        <f>第1表01元データ!O95</f>
        <v>19</v>
      </c>
      <c r="J96" s="225">
        <f>第1表01元データ!P95</f>
        <v>14</v>
      </c>
      <c r="K96" s="225">
        <f>第1表01元データ!Q95</f>
        <v>3</v>
      </c>
      <c r="L96" s="225" t="str">
        <f>第1表01元データ!R95</f>
        <v>-</v>
      </c>
      <c r="M96" s="225">
        <f>第1表01元データ!S95</f>
        <v>1</v>
      </c>
      <c r="N96" s="226" t="str">
        <f>第1表01元データ!V95</f>
        <v>-</v>
      </c>
      <c r="O96" s="259">
        <v>145</v>
      </c>
      <c r="P96" s="241">
        <v>145</v>
      </c>
      <c r="Q96" s="241">
        <v>52</v>
      </c>
      <c r="R96" s="241">
        <v>51</v>
      </c>
      <c r="S96" s="241">
        <v>21</v>
      </c>
      <c r="T96" s="241">
        <v>14</v>
      </c>
      <c r="U96" s="241">
        <v>4</v>
      </c>
      <c r="V96" s="241">
        <v>2</v>
      </c>
      <c r="W96" s="241">
        <v>1</v>
      </c>
      <c r="X96" s="242" t="s">
        <v>313</v>
      </c>
      <c r="Y96" s="276">
        <f t="shared" si="13"/>
        <v>-14</v>
      </c>
      <c r="Z96" s="276">
        <f t="shared" si="14"/>
        <v>-14</v>
      </c>
      <c r="AA96" s="276" t="str">
        <f t="shared" si="15"/>
        <v>-</v>
      </c>
      <c r="AB96" s="240">
        <f t="shared" si="16"/>
        <v>272</v>
      </c>
      <c r="AC96" s="225">
        <f>第1表01元データ!T95</f>
        <v>272</v>
      </c>
      <c r="AD96" s="226" t="str">
        <f>第1表01元データ!W95</f>
        <v>-</v>
      </c>
      <c r="AE96" s="241">
        <v>312</v>
      </c>
      <c r="AF96" s="241">
        <v>312</v>
      </c>
      <c r="AG96" s="242" t="s">
        <v>313</v>
      </c>
      <c r="AH96" s="276">
        <f t="shared" si="17"/>
        <v>-40</v>
      </c>
      <c r="AI96" s="275">
        <f t="shared" si="18"/>
        <v>-40</v>
      </c>
      <c r="AJ96" s="275" t="str">
        <f t="shared" si="19"/>
        <v>-</v>
      </c>
      <c r="AK96" s="250">
        <f t="shared" si="20"/>
        <v>2.0763358778625953</v>
      </c>
      <c r="AL96" s="252">
        <v>2.1517241379310343</v>
      </c>
      <c r="AM96" s="251">
        <f t="shared" si="21"/>
        <v>-7.5388260068439017E-2</v>
      </c>
    </row>
    <row r="97" spans="1:39" ht="15" customHeight="1">
      <c r="A97" s="214"/>
      <c r="B97" s="214" t="s">
        <v>32</v>
      </c>
      <c r="C97" s="214"/>
      <c r="E97" s="219" t="str">
        <f t="shared" si="22"/>
        <v>-</v>
      </c>
      <c r="F97" s="215" t="str">
        <f t="shared" si="23"/>
        <v>-</v>
      </c>
      <c r="G97" s="225" t="str">
        <f>第1表01元データ!M96</f>
        <v>-</v>
      </c>
      <c r="H97" s="225" t="str">
        <f>第1表01元データ!N96</f>
        <v>-</v>
      </c>
      <c r="I97" s="225" t="str">
        <f>第1表01元データ!O96</f>
        <v>-</v>
      </c>
      <c r="J97" s="225" t="str">
        <f>第1表01元データ!P96</f>
        <v>-</v>
      </c>
      <c r="K97" s="225" t="str">
        <f>第1表01元データ!Q96</f>
        <v>-</v>
      </c>
      <c r="L97" s="225" t="str">
        <f>第1表01元データ!R96</f>
        <v>-</v>
      </c>
      <c r="M97" s="225" t="str">
        <f>第1表01元データ!S96</f>
        <v>-</v>
      </c>
      <c r="N97" s="226" t="str">
        <f>第1表01元データ!V96</f>
        <v>-</v>
      </c>
      <c r="O97" s="262" t="s">
        <v>313</v>
      </c>
      <c r="P97" s="242" t="s">
        <v>313</v>
      </c>
      <c r="Q97" s="242" t="s">
        <v>313</v>
      </c>
      <c r="R97" s="242" t="s">
        <v>313</v>
      </c>
      <c r="S97" s="242" t="s">
        <v>313</v>
      </c>
      <c r="T97" s="242" t="s">
        <v>313</v>
      </c>
      <c r="U97" s="242" t="s">
        <v>313</v>
      </c>
      <c r="V97" s="242" t="s">
        <v>313</v>
      </c>
      <c r="W97" s="242" t="s">
        <v>313</v>
      </c>
      <c r="X97" s="242" t="s">
        <v>313</v>
      </c>
      <c r="Y97" s="276" t="str">
        <f t="shared" si="13"/>
        <v>-</v>
      </c>
      <c r="Z97" s="276" t="str">
        <f t="shared" si="14"/>
        <v>-</v>
      </c>
      <c r="AA97" s="276" t="str">
        <f t="shared" si="15"/>
        <v>-</v>
      </c>
      <c r="AB97" s="244" t="str">
        <f t="shared" si="16"/>
        <v>-</v>
      </c>
      <c r="AC97" s="226" t="str">
        <f>第1表01元データ!T96</f>
        <v>-</v>
      </c>
      <c r="AD97" s="226" t="str">
        <f>第1表01元データ!W96</f>
        <v>-</v>
      </c>
      <c r="AE97" s="245" t="s">
        <v>313</v>
      </c>
      <c r="AF97" s="245" t="s">
        <v>313</v>
      </c>
      <c r="AG97" s="242" t="s">
        <v>313</v>
      </c>
      <c r="AH97" s="276" t="str">
        <f t="shared" si="17"/>
        <v>-</v>
      </c>
      <c r="AI97" s="276" t="str">
        <f t="shared" si="18"/>
        <v>-</v>
      </c>
      <c r="AJ97" s="275" t="str">
        <f t="shared" si="19"/>
        <v>-</v>
      </c>
      <c r="AK97" s="246" t="str">
        <f t="shared" si="20"/>
        <v>-</v>
      </c>
      <c r="AL97" s="247" t="s">
        <v>313</v>
      </c>
      <c r="AM97" s="248" t="str">
        <f t="shared" si="21"/>
        <v>-</v>
      </c>
    </row>
    <row r="98" spans="1:39" ht="15" customHeight="1">
      <c r="A98" s="214"/>
      <c r="B98" s="214" t="s">
        <v>33</v>
      </c>
      <c r="C98" s="214"/>
      <c r="E98" s="219">
        <f t="shared" si="22"/>
        <v>383</v>
      </c>
      <c r="F98" s="215">
        <f t="shared" si="23"/>
        <v>383</v>
      </c>
      <c r="G98" s="225">
        <f>第1表01元データ!M97</f>
        <v>211</v>
      </c>
      <c r="H98" s="225">
        <f>第1表01元データ!N97</f>
        <v>117</v>
      </c>
      <c r="I98" s="225">
        <f>第1表01元データ!O97</f>
        <v>34</v>
      </c>
      <c r="J98" s="225">
        <f>第1表01元データ!P97</f>
        <v>15</v>
      </c>
      <c r="K98" s="225">
        <f>第1表01元データ!Q97</f>
        <v>6</v>
      </c>
      <c r="L98" s="225" t="str">
        <f>第1表01元データ!R97</f>
        <v>-</v>
      </c>
      <c r="M98" s="225" t="str">
        <f>第1表01元データ!S97</f>
        <v>-</v>
      </c>
      <c r="N98" s="226" t="str">
        <f>第1表01元データ!V97</f>
        <v>-</v>
      </c>
      <c r="O98" s="259">
        <v>392</v>
      </c>
      <c r="P98" s="241">
        <v>392</v>
      </c>
      <c r="Q98" s="241">
        <v>217</v>
      </c>
      <c r="R98" s="241">
        <v>112</v>
      </c>
      <c r="S98" s="241">
        <v>37</v>
      </c>
      <c r="T98" s="241">
        <v>16</v>
      </c>
      <c r="U98" s="241">
        <v>10</v>
      </c>
      <c r="V98" s="242" t="s">
        <v>313</v>
      </c>
      <c r="W98" s="242" t="s">
        <v>313</v>
      </c>
      <c r="X98" s="242" t="s">
        <v>313</v>
      </c>
      <c r="Y98" s="275">
        <f t="shared" si="13"/>
        <v>-9</v>
      </c>
      <c r="Z98" s="276">
        <f t="shared" si="14"/>
        <v>-9</v>
      </c>
      <c r="AA98" s="276" t="str">
        <f t="shared" si="15"/>
        <v>-</v>
      </c>
      <c r="AB98" s="240">
        <f t="shared" si="16"/>
        <v>637</v>
      </c>
      <c r="AC98" s="225">
        <f>第1表01元データ!T97</f>
        <v>637</v>
      </c>
      <c r="AD98" s="226" t="str">
        <f>第1表01元データ!W97</f>
        <v>-</v>
      </c>
      <c r="AE98" s="241">
        <v>666</v>
      </c>
      <c r="AF98" s="241">
        <v>666</v>
      </c>
      <c r="AG98" s="242" t="s">
        <v>313</v>
      </c>
      <c r="AH98" s="275">
        <f t="shared" si="17"/>
        <v>-29</v>
      </c>
      <c r="AI98" s="275">
        <f t="shared" si="18"/>
        <v>-29</v>
      </c>
      <c r="AJ98" s="276" t="str">
        <f t="shared" si="19"/>
        <v>-</v>
      </c>
      <c r="AK98" s="250">
        <f t="shared" si="20"/>
        <v>1.6631853785900783</v>
      </c>
      <c r="AL98" s="252">
        <v>1.6989795918367347</v>
      </c>
      <c r="AM98" s="251">
        <f t="shared" si="21"/>
        <v>-3.5794213246656437E-2</v>
      </c>
    </row>
    <row r="99" spans="1:39" ht="15" customHeight="1">
      <c r="A99" s="214"/>
      <c r="B99" s="214" t="s">
        <v>34</v>
      </c>
      <c r="C99" s="214"/>
      <c r="E99" s="219">
        <f t="shared" si="22"/>
        <v>385</v>
      </c>
      <c r="F99" s="215">
        <f t="shared" si="23"/>
        <v>385</v>
      </c>
      <c r="G99" s="225">
        <f>第1表01元データ!M98</f>
        <v>235</v>
      </c>
      <c r="H99" s="225">
        <f>第1表01元データ!N98</f>
        <v>112</v>
      </c>
      <c r="I99" s="225">
        <f>第1表01元データ!O98</f>
        <v>24</v>
      </c>
      <c r="J99" s="225">
        <f>第1表01元データ!P98</f>
        <v>12</v>
      </c>
      <c r="K99" s="225">
        <f>第1表01元データ!Q98</f>
        <v>2</v>
      </c>
      <c r="L99" s="225" t="str">
        <f>第1表01元データ!R98</f>
        <v>-</v>
      </c>
      <c r="M99" s="225" t="str">
        <f>第1表01元データ!S98</f>
        <v>-</v>
      </c>
      <c r="N99" s="226" t="str">
        <f>第1表01元データ!V98</f>
        <v>-</v>
      </c>
      <c r="O99" s="259">
        <v>419</v>
      </c>
      <c r="P99" s="241">
        <v>419</v>
      </c>
      <c r="Q99" s="241">
        <v>242</v>
      </c>
      <c r="R99" s="241">
        <v>121</v>
      </c>
      <c r="S99" s="241">
        <v>32</v>
      </c>
      <c r="T99" s="241">
        <v>17</v>
      </c>
      <c r="U99" s="241">
        <v>5</v>
      </c>
      <c r="V99" s="241">
        <v>1</v>
      </c>
      <c r="W99" s="242">
        <v>1</v>
      </c>
      <c r="X99" s="242" t="s">
        <v>313</v>
      </c>
      <c r="Y99" s="275">
        <f t="shared" si="13"/>
        <v>-34</v>
      </c>
      <c r="Z99" s="276">
        <f t="shared" si="14"/>
        <v>-34</v>
      </c>
      <c r="AA99" s="276" t="str">
        <f t="shared" si="15"/>
        <v>-</v>
      </c>
      <c r="AB99" s="240">
        <f t="shared" si="16"/>
        <v>589</v>
      </c>
      <c r="AC99" s="225">
        <f>第1表01元データ!T98</f>
        <v>589</v>
      </c>
      <c r="AD99" s="226" t="str">
        <f>第1表01元データ!W98</f>
        <v>-</v>
      </c>
      <c r="AE99" s="241">
        <v>686</v>
      </c>
      <c r="AF99" s="241">
        <v>686</v>
      </c>
      <c r="AG99" s="242" t="s">
        <v>313</v>
      </c>
      <c r="AH99" s="275">
        <f t="shared" si="17"/>
        <v>-97</v>
      </c>
      <c r="AI99" s="275">
        <f t="shared" si="18"/>
        <v>-97</v>
      </c>
      <c r="AJ99" s="276" t="str">
        <f t="shared" si="19"/>
        <v>-</v>
      </c>
      <c r="AK99" s="250">
        <f t="shared" si="20"/>
        <v>1.5298701298701298</v>
      </c>
      <c r="AL99" s="252">
        <v>1.6372315035799523</v>
      </c>
      <c r="AM99" s="251">
        <f t="shared" si="21"/>
        <v>-0.10736137370982246</v>
      </c>
    </row>
    <row r="100" spans="1:39" ht="15" customHeight="1">
      <c r="A100" s="214"/>
      <c r="B100" s="214" t="s">
        <v>35</v>
      </c>
      <c r="C100" s="214"/>
      <c r="E100" s="219">
        <f t="shared" si="22"/>
        <v>286</v>
      </c>
      <c r="F100" s="215">
        <f t="shared" si="23"/>
        <v>286</v>
      </c>
      <c r="G100" s="225">
        <f>第1表01元データ!M99</f>
        <v>154</v>
      </c>
      <c r="H100" s="225">
        <f>第1表01元データ!N99</f>
        <v>82</v>
      </c>
      <c r="I100" s="225">
        <f>第1表01元データ!O99</f>
        <v>32</v>
      </c>
      <c r="J100" s="225">
        <f>第1表01元データ!P99</f>
        <v>12</v>
      </c>
      <c r="K100" s="225">
        <f>第1表01元データ!Q99</f>
        <v>4</v>
      </c>
      <c r="L100" s="225">
        <f>第1表01元データ!R99</f>
        <v>2</v>
      </c>
      <c r="M100" s="225" t="str">
        <f>第1表01元データ!S99</f>
        <v>-</v>
      </c>
      <c r="N100" s="226" t="str">
        <f>第1表01元データ!V99</f>
        <v>-</v>
      </c>
      <c r="O100" s="259">
        <v>282</v>
      </c>
      <c r="P100" s="241">
        <v>280</v>
      </c>
      <c r="Q100" s="241">
        <v>108</v>
      </c>
      <c r="R100" s="241">
        <v>98</v>
      </c>
      <c r="S100" s="241">
        <v>39</v>
      </c>
      <c r="T100" s="241">
        <v>26</v>
      </c>
      <c r="U100" s="241">
        <v>7</v>
      </c>
      <c r="V100" s="241">
        <v>2</v>
      </c>
      <c r="W100" s="242" t="s">
        <v>313</v>
      </c>
      <c r="X100" s="242">
        <v>2</v>
      </c>
      <c r="Y100" s="275">
        <f t="shared" si="13"/>
        <v>4</v>
      </c>
      <c r="Z100" s="276">
        <f t="shared" si="14"/>
        <v>6</v>
      </c>
      <c r="AA100" s="276">
        <f t="shared" si="15"/>
        <v>-2</v>
      </c>
      <c r="AB100" s="240">
        <f t="shared" si="16"/>
        <v>494</v>
      </c>
      <c r="AC100" s="225">
        <f>第1表01元データ!T99</f>
        <v>494</v>
      </c>
      <c r="AD100" s="225" t="str">
        <f>第1表01元データ!W99</f>
        <v>-</v>
      </c>
      <c r="AE100" s="241">
        <v>583</v>
      </c>
      <c r="AF100" s="241">
        <v>572</v>
      </c>
      <c r="AG100" s="242">
        <v>11</v>
      </c>
      <c r="AH100" s="275">
        <f t="shared" si="17"/>
        <v>-89</v>
      </c>
      <c r="AI100" s="275">
        <f t="shared" si="18"/>
        <v>-78</v>
      </c>
      <c r="AJ100" s="276">
        <f t="shared" si="19"/>
        <v>-11</v>
      </c>
      <c r="AK100" s="250">
        <f t="shared" si="20"/>
        <v>1.7272727272727273</v>
      </c>
      <c r="AL100" s="252">
        <v>2.0428571428571427</v>
      </c>
      <c r="AM100" s="251">
        <f t="shared" si="21"/>
        <v>-0.31558441558441541</v>
      </c>
    </row>
    <row r="101" spans="1:39" ht="15" customHeight="1">
      <c r="A101" s="214"/>
      <c r="B101" s="214" t="s">
        <v>36</v>
      </c>
      <c r="C101" s="214"/>
      <c r="D101" s="221" t="s">
        <v>325</v>
      </c>
      <c r="E101" s="219" t="str">
        <f t="shared" si="22"/>
        <v>x</v>
      </c>
      <c r="F101" s="215" t="str">
        <f t="shared" si="23"/>
        <v>x</v>
      </c>
      <c r="G101" s="225" t="str">
        <f>第1表01元データ!M100</f>
        <v>X</v>
      </c>
      <c r="H101" s="225" t="str">
        <f>第1表01元データ!N100</f>
        <v>X</v>
      </c>
      <c r="I101" s="225" t="str">
        <f>第1表01元データ!O100</f>
        <v>X</v>
      </c>
      <c r="J101" s="225" t="str">
        <f>第1表01元データ!P100</f>
        <v>X</v>
      </c>
      <c r="K101" s="225" t="str">
        <f>第1表01元データ!Q100</f>
        <v>X</v>
      </c>
      <c r="L101" s="225" t="str">
        <f>第1表01元データ!R100</f>
        <v>X</v>
      </c>
      <c r="M101" s="225" t="str">
        <f>第1表01元データ!S100</f>
        <v>X</v>
      </c>
      <c r="N101" s="226" t="str">
        <f>第1表01元データ!V100</f>
        <v>X</v>
      </c>
      <c r="O101" s="262" t="s">
        <v>337</v>
      </c>
      <c r="P101" s="242" t="s">
        <v>337</v>
      </c>
      <c r="Q101" s="242" t="s">
        <v>337</v>
      </c>
      <c r="R101" s="242" t="s">
        <v>337</v>
      </c>
      <c r="S101" s="242" t="s">
        <v>337</v>
      </c>
      <c r="T101" s="242" t="s">
        <v>337</v>
      </c>
      <c r="U101" s="242" t="s">
        <v>337</v>
      </c>
      <c r="V101" s="242" t="s">
        <v>337</v>
      </c>
      <c r="W101" s="242" t="s">
        <v>337</v>
      </c>
      <c r="X101" s="242" t="s">
        <v>337</v>
      </c>
      <c r="Y101" s="275" t="str">
        <f t="shared" si="13"/>
        <v>x</v>
      </c>
      <c r="Z101" s="276" t="str">
        <f t="shared" si="14"/>
        <v>x</v>
      </c>
      <c r="AA101" s="275" t="str">
        <f t="shared" si="15"/>
        <v>x</v>
      </c>
      <c r="AB101" s="240" t="str">
        <f t="shared" si="16"/>
        <v>x</v>
      </c>
      <c r="AC101" s="263" t="str">
        <f>第1表01元データ!T100</f>
        <v>X</v>
      </c>
      <c r="AD101" s="263" t="str">
        <f>第1表01元データ!W100</f>
        <v>X</v>
      </c>
      <c r="AE101" s="242" t="s">
        <v>337</v>
      </c>
      <c r="AF101" s="242" t="s">
        <v>337</v>
      </c>
      <c r="AG101" s="242" t="s">
        <v>337</v>
      </c>
      <c r="AH101" s="275" t="str">
        <f t="shared" si="17"/>
        <v>x</v>
      </c>
      <c r="AI101" s="276" t="str">
        <f t="shared" si="18"/>
        <v>x</v>
      </c>
      <c r="AJ101" s="276" t="str">
        <f t="shared" si="19"/>
        <v>x</v>
      </c>
      <c r="AK101" s="250" t="str">
        <f t="shared" si="20"/>
        <v>x</v>
      </c>
      <c r="AL101" s="252" t="s">
        <v>337</v>
      </c>
      <c r="AM101" s="251" t="str">
        <f t="shared" si="21"/>
        <v>x</v>
      </c>
    </row>
    <row r="102" spans="1:39" ht="15" customHeight="1">
      <c r="A102" s="214"/>
      <c r="B102" s="214" t="s">
        <v>37</v>
      </c>
      <c r="C102" s="214"/>
      <c r="D102" s="221" t="s">
        <v>325</v>
      </c>
      <c r="E102" s="219">
        <f t="shared" si="22"/>
        <v>25</v>
      </c>
      <c r="F102" s="215">
        <f t="shared" si="23"/>
        <v>25</v>
      </c>
      <c r="G102" s="225">
        <f>第1表01元データ!M101</f>
        <v>10</v>
      </c>
      <c r="H102" s="225">
        <f>第1表01元データ!N101</f>
        <v>9</v>
      </c>
      <c r="I102" s="225">
        <f>第1表01元データ!O101</f>
        <v>2</v>
      </c>
      <c r="J102" s="225">
        <f>第1表01元データ!P101</f>
        <v>4</v>
      </c>
      <c r="K102" s="225" t="str">
        <f>第1表01元データ!Q101</f>
        <v>-</v>
      </c>
      <c r="L102" s="225" t="str">
        <f>第1表01元データ!R101</f>
        <v>-</v>
      </c>
      <c r="M102" s="225" t="str">
        <f>第1表01元データ!S101</f>
        <v>-</v>
      </c>
      <c r="N102" s="226" t="str">
        <f>第1表01元データ!V101</f>
        <v>-</v>
      </c>
      <c r="O102" s="259">
        <v>41</v>
      </c>
      <c r="P102" s="241">
        <v>41</v>
      </c>
      <c r="Q102" s="241">
        <v>19</v>
      </c>
      <c r="R102" s="241">
        <v>18</v>
      </c>
      <c r="S102" s="241">
        <v>1</v>
      </c>
      <c r="T102" s="241">
        <v>2</v>
      </c>
      <c r="U102" s="241">
        <v>1</v>
      </c>
      <c r="V102" s="242" t="s">
        <v>313</v>
      </c>
      <c r="W102" s="242" t="s">
        <v>313</v>
      </c>
      <c r="X102" s="242" t="s">
        <v>313</v>
      </c>
      <c r="Y102" s="275">
        <f t="shared" si="13"/>
        <v>-16</v>
      </c>
      <c r="Z102" s="276">
        <f t="shared" si="14"/>
        <v>-16</v>
      </c>
      <c r="AA102" s="275" t="str">
        <f t="shared" si="15"/>
        <v>-</v>
      </c>
      <c r="AB102" s="240">
        <f t="shared" si="16"/>
        <v>50</v>
      </c>
      <c r="AC102" s="225">
        <f>第1表01元データ!T101</f>
        <v>50</v>
      </c>
      <c r="AD102" s="226" t="str">
        <f>第1表01元データ!W101</f>
        <v>-</v>
      </c>
      <c r="AE102" s="241">
        <v>71</v>
      </c>
      <c r="AF102" s="241">
        <v>71</v>
      </c>
      <c r="AG102" s="242" t="s">
        <v>313</v>
      </c>
      <c r="AH102" s="275">
        <f t="shared" si="17"/>
        <v>-21</v>
      </c>
      <c r="AI102" s="275">
        <f t="shared" si="18"/>
        <v>-21</v>
      </c>
      <c r="AJ102" s="276" t="str">
        <f t="shared" si="19"/>
        <v>-</v>
      </c>
      <c r="AK102" s="250">
        <f t="shared" si="20"/>
        <v>2</v>
      </c>
      <c r="AL102" s="252">
        <v>1.7317073170731707</v>
      </c>
      <c r="AM102" s="251">
        <f t="shared" si="21"/>
        <v>0.26829268292682928</v>
      </c>
    </row>
    <row r="103" spans="1:39" ht="15" customHeight="1">
      <c r="A103" s="214"/>
      <c r="B103" s="214" t="s">
        <v>38</v>
      </c>
      <c r="C103" s="214"/>
      <c r="E103" s="219">
        <f t="shared" si="22"/>
        <v>2416</v>
      </c>
      <c r="F103" s="215">
        <f t="shared" si="23"/>
        <v>2410</v>
      </c>
      <c r="G103" s="225">
        <f>第1表01元データ!M102</f>
        <v>1119</v>
      </c>
      <c r="H103" s="225">
        <f>第1表01元データ!N102</f>
        <v>751</v>
      </c>
      <c r="I103" s="225">
        <f>第1表01元データ!O102</f>
        <v>296</v>
      </c>
      <c r="J103" s="225">
        <f>第1表01元データ!P102</f>
        <v>180</v>
      </c>
      <c r="K103" s="225">
        <f>第1表01元データ!Q102</f>
        <v>53</v>
      </c>
      <c r="L103" s="225">
        <f>第1表01元データ!R102</f>
        <v>8</v>
      </c>
      <c r="M103" s="225">
        <f>第1表01元データ!S102</f>
        <v>3</v>
      </c>
      <c r="N103" s="226">
        <f>第1表01元データ!V102</f>
        <v>6</v>
      </c>
      <c r="O103" s="259">
        <v>2497</v>
      </c>
      <c r="P103" s="241">
        <v>2491</v>
      </c>
      <c r="Q103" s="241">
        <v>1070</v>
      </c>
      <c r="R103" s="241">
        <v>794</v>
      </c>
      <c r="S103" s="241">
        <v>350</v>
      </c>
      <c r="T103" s="241">
        <v>194</v>
      </c>
      <c r="U103" s="241">
        <v>70</v>
      </c>
      <c r="V103" s="241">
        <v>12</v>
      </c>
      <c r="W103" s="241">
        <v>1</v>
      </c>
      <c r="X103" s="241">
        <v>6</v>
      </c>
      <c r="Y103" s="275">
        <f t="shared" si="13"/>
        <v>-81</v>
      </c>
      <c r="Z103" s="276">
        <f t="shared" si="14"/>
        <v>-81</v>
      </c>
      <c r="AA103" s="276">
        <f t="shared" si="15"/>
        <v>0</v>
      </c>
      <c r="AB103" s="240">
        <f t="shared" si="16"/>
        <v>4699</v>
      </c>
      <c r="AC103" s="225">
        <f>第1表01元データ!T102</f>
        <v>4564</v>
      </c>
      <c r="AD103" s="225">
        <f>第1表01元データ!W102</f>
        <v>135</v>
      </c>
      <c r="AE103" s="241">
        <v>5021</v>
      </c>
      <c r="AF103" s="241">
        <v>4914</v>
      </c>
      <c r="AG103" s="241">
        <v>107</v>
      </c>
      <c r="AH103" s="275">
        <f t="shared" si="17"/>
        <v>-322</v>
      </c>
      <c r="AI103" s="275">
        <f t="shared" si="18"/>
        <v>-350</v>
      </c>
      <c r="AJ103" s="275">
        <f t="shared" si="19"/>
        <v>28</v>
      </c>
      <c r="AK103" s="250">
        <f t="shared" si="20"/>
        <v>1.8937759336099584</v>
      </c>
      <c r="AL103" s="252">
        <v>1.9727017262143718</v>
      </c>
      <c r="AM103" s="251">
        <f t="shared" si="21"/>
        <v>-7.8925792604413347E-2</v>
      </c>
    </row>
    <row r="104" spans="1:39" ht="15" customHeight="1">
      <c r="A104" s="214"/>
      <c r="B104" s="214"/>
      <c r="C104" s="214" t="s">
        <v>4</v>
      </c>
      <c r="E104" s="219">
        <f t="shared" si="22"/>
        <v>482</v>
      </c>
      <c r="F104" s="215">
        <f t="shared" si="23"/>
        <v>481</v>
      </c>
      <c r="G104" s="225">
        <f>第1表01元データ!M103</f>
        <v>319</v>
      </c>
      <c r="H104" s="225">
        <f>第1表01元データ!N103</f>
        <v>100</v>
      </c>
      <c r="I104" s="225">
        <f>第1表01元データ!O103</f>
        <v>39</v>
      </c>
      <c r="J104" s="225">
        <f>第1表01元データ!P103</f>
        <v>20</v>
      </c>
      <c r="K104" s="225">
        <f>第1表01元データ!Q103</f>
        <v>3</v>
      </c>
      <c r="L104" s="225" t="str">
        <f>第1表01元データ!R103</f>
        <v>-</v>
      </c>
      <c r="M104" s="225" t="str">
        <f>第1表01元データ!S103</f>
        <v>-</v>
      </c>
      <c r="N104" s="226">
        <f>第1表01元データ!V103</f>
        <v>1</v>
      </c>
      <c r="O104" s="259">
        <v>444</v>
      </c>
      <c r="P104" s="241">
        <v>444</v>
      </c>
      <c r="Q104" s="241">
        <v>266</v>
      </c>
      <c r="R104" s="241">
        <v>106</v>
      </c>
      <c r="S104" s="241">
        <v>45</v>
      </c>
      <c r="T104" s="241">
        <v>24</v>
      </c>
      <c r="U104" s="241">
        <v>3</v>
      </c>
      <c r="V104" s="241" t="s">
        <v>313</v>
      </c>
      <c r="W104" s="242" t="s">
        <v>313</v>
      </c>
      <c r="X104" s="242" t="s">
        <v>313</v>
      </c>
      <c r="Y104" s="276">
        <f t="shared" si="13"/>
        <v>38</v>
      </c>
      <c r="Z104" s="276">
        <f t="shared" si="14"/>
        <v>37</v>
      </c>
      <c r="AA104" s="276">
        <f t="shared" si="15"/>
        <v>1</v>
      </c>
      <c r="AB104" s="240">
        <f t="shared" si="16"/>
        <v>750</v>
      </c>
      <c r="AC104" s="225">
        <f>第1表01元データ!T103</f>
        <v>731</v>
      </c>
      <c r="AD104" s="226">
        <f>第1表01元データ!W103</f>
        <v>19</v>
      </c>
      <c r="AE104" s="241">
        <v>724</v>
      </c>
      <c r="AF104" s="241">
        <v>724</v>
      </c>
      <c r="AG104" s="242" t="s">
        <v>313</v>
      </c>
      <c r="AH104" s="276">
        <f t="shared" si="17"/>
        <v>26</v>
      </c>
      <c r="AI104" s="275">
        <f t="shared" si="18"/>
        <v>7</v>
      </c>
      <c r="AJ104" s="275">
        <f t="shared" si="19"/>
        <v>19</v>
      </c>
      <c r="AK104" s="250">
        <f t="shared" si="20"/>
        <v>1.5197505197505197</v>
      </c>
      <c r="AL104" s="252">
        <v>1.6306306306306306</v>
      </c>
      <c r="AM104" s="251">
        <f t="shared" si="21"/>
        <v>-0.11088011088011096</v>
      </c>
    </row>
    <row r="105" spans="1:39" ht="15" customHeight="1">
      <c r="A105" s="214"/>
      <c r="B105" s="214"/>
      <c r="C105" s="214" t="s">
        <v>5</v>
      </c>
      <c r="E105" s="219">
        <f t="shared" si="22"/>
        <v>417</v>
      </c>
      <c r="F105" s="215">
        <f t="shared" si="23"/>
        <v>416</v>
      </c>
      <c r="G105" s="225">
        <f>第1表01元データ!M104</f>
        <v>185</v>
      </c>
      <c r="H105" s="225">
        <f>第1表01元データ!N104</f>
        <v>136</v>
      </c>
      <c r="I105" s="225">
        <f>第1表01元データ!O104</f>
        <v>50</v>
      </c>
      <c r="J105" s="225">
        <f>第1表01元データ!P104</f>
        <v>31</v>
      </c>
      <c r="K105" s="225">
        <f>第1表01元データ!Q104</f>
        <v>10</v>
      </c>
      <c r="L105" s="225">
        <f>第1表01元データ!R104</f>
        <v>3</v>
      </c>
      <c r="M105" s="225">
        <f>第1表01元データ!S104</f>
        <v>1</v>
      </c>
      <c r="N105" s="226">
        <f>第1表01元データ!V104</f>
        <v>1</v>
      </c>
      <c r="O105" s="259">
        <v>483</v>
      </c>
      <c r="P105" s="241">
        <v>481</v>
      </c>
      <c r="Q105" s="241">
        <v>211</v>
      </c>
      <c r="R105" s="241">
        <v>154</v>
      </c>
      <c r="S105" s="241">
        <v>63</v>
      </c>
      <c r="T105" s="241">
        <v>32</v>
      </c>
      <c r="U105" s="241">
        <v>19</v>
      </c>
      <c r="V105" s="241">
        <v>1</v>
      </c>
      <c r="W105" s="241">
        <v>1</v>
      </c>
      <c r="X105" s="241">
        <v>2</v>
      </c>
      <c r="Y105" s="276">
        <f t="shared" si="13"/>
        <v>-66</v>
      </c>
      <c r="Z105" s="276">
        <f t="shared" si="14"/>
        <v>-65</v>
      </c>
      <c r="AA105" s="276">
        <f t="shared" si="15"/>
        <v>-1</v>
      </c>
      <c r="AB105" s="240">
        <f t="shared" si="16"/>
        <v>834</v>
      </c>
      <c r="AC105" s="225">
        <f>第1表01元データ!T104</f>
        <v>807</v>
      </c>
      <c r="AD105" s="225">
        <f>第1表01元データ!W104</f>
        <v>27</v>
      </c>
      <c r="AE105" s="241">
        <v>970</v>
      </c>
      <c r="AF105" s="241">
        <v>945</v>
      </c>
      <c r="AG105" s="241">
        <v>25</v>
      </c>
      <c r="AH105" s="276">
        <f t="shared" si="17"/>
        <v>-136</v>
      </c>
      <c r="AI105" s="275">
        <f t="shared" si="18"/>
        <v>-138</v>
      </c>
      <c r="AJ105" s="275">
        <f t="shared" si="19"/>
        <v>2</v>
      </c>
      <c r="AK105" s="250">
        <f t="shared" si="20"/>
        <v>1.9399038461538463</v>
      </c>
      <c r="AL105" s="252">
        <v>1.9646569646569647</v>
      </c>
      <c r="AM105" s="251">
        <f t="shared" si="21"/>
        <v>-2.4753118503118454E-2</v>
      </c>
    </row>
    <row r="106" spans="1:39" ht="15" customHeight="1">
      <c r="A106" s="214"/>
      <c r="B106" s="214"/>
      <c r="C106" s="214" t="s">
        <v>6</v>
      </c>
      <c r="E106" s="219">
        <f t="shared" si="22"/>
        <v>455</v>
      </c>
      <c r="F106" s="215">
        <f t="shared" si="23"/>
        <v>455</v>
      </c>
      <c r="G106" s="225">
        <f>第1表01元データ!M105</f>
        <v>203</v>
      </c>
      <c r="H106" s="225">
        <f>第1表01元データ!N105</f>
        <v>149</v>
      </c>
      <c r="I106" s="225">
        <f>第1表01元データ!O105</f>
        <v>56</v>
      </c>
      <c r="J106" s="225">
        <f>第1表01元データ!P105</f>
        <v>31</v>
      </c>
      <c r="K106" s="225">
        <f>第1表01元データ!Q105</f>
        <v>11</v>
      </c>
      <c r="L106" s="225">
        <f>第1表01元データ!R105</f>
        <v>3</v>
      </c>
      <c r="M106" s="225">
        <f>第1表01元データ!S105</f>
        <v>2</v>
      </c>
      <c r="N106" s="226" t="str">
        <f>第1表01元データ!V105</f>
        <v>-</v>
      </c>
      <c r="O106" s="259">
        <v>483</v>
      </c>
      <c r="P106" s="241">
        <v>483</v>
      </c>
      <c r="Q106" s="241">
        <v>207</v>
      </c>
      <c r="R106" s="241">
        <v>154</v>
      </c>
      <c r="S106" s="241">
        <v>69</v>
      </c>
      <c r="T106" s="241">
        <v>36</v>
      </c>
      <c r="U106" s="241">
        <v>13</v>
      </c>
      <c r="V106" s="241">
        <v>4</v>
      </c>
      <c r="W106" s="241" t="s">
        <v>313</v>
      </c>
      <c r="X106" s="242" t="s">
        <v>313</v>
      </c>
      <c r="Y106" s="276">
        <f t="shared" si="13"/>
        <v>-28</v>
      </c>
      <c r="Z106" s="276">
        <f t="shared" si="14"/>
        <v>-28</v>
      </c>
      <c r="AA106" s="276" t="str">
        <f t="shared" si="15"/>
        <v>-</v>
      </c>
      <c r="AB106" s="240">
        <f t="shared" si="16"/>
        <v>880</v>
      </c>
      <c r="AC106" s="225">
        <f>第1表01元データ!T105</f>
        <v>880</v>
      </c>
      <c r="AD106" s="226" t="str">
        <f>第1表01元データ!W105</f>
        <v>-</v>
      </c>
      <c r="AE106" s="241">
        <v>955</v>
      </c>
      <c r="AF106" s="241">
        <v>955</v>
      </c>
      <c r="AG106" s="242" t="s">
        <v>313</v>
      </c>
      <c r="AH106" s="276">
        <f t="shared" si="17"/>
        <v>-75</v>
      </c>
      <c r="AI106" s="275">
        <f t="shared" si="18"/>
        <v>-75</v>
      </c>
      <c r="AJ106" s="276" t="str">
        <f t="shared" si="19"/>
        <v>-</v>
      </c>
      <c r="AK106" s="250">
        <f t="shared" si="20"/>
        <v>1.9340659340659341</v>
      </c>
      <c r="AL106" s="252">
        <v>1.9772256728778468</v>
      </c>
      <c r="AM106" s="251">
        <f t="shared" si="21"/>
        <v>-4.3159738811912707E-2</v>
      </c>
    </row>
    <row r="107" spans="1:39" ht="15" customHeight="1">
      <c r="A107" s="214"/>
      <c r="B107" s="214"/>
      <c r="C107" s="214" t="s">
        <v>10</v>
      </c>
      <c r="E107" s="219">
        <f t="shared" si="22"/>
        <v>662</v>
      </c>
      <c r="F107" s="215">
        <f t="shared" si="23"/>
        <v>659</v>
      </c>
      <c r="G107" s="225">
        <f>第1表01元データ!M106</f>
        <v>279</v>
      </c>
      <c r="H107" s="225">
        <f>第1表01元データ!N106</f>
        <v>220</v>
      </c>
      <c r="I107" s="225">
        <f>第1表01元データ!O106</f>
        <v>83</v>
      </c>
      <c r="J107" s="225">
        <f>第1表01元データ!P106</f>
        <v>59</v>
      </c>
      <c r="K107" s="225">
        <f>第1表01元データ!Q106</f>
        <v>16</v>
      </c>
      <c r="L107" s="225">
        <f>第1表01元データ!R106</f>
        <v>2</v>
      </c>
      <c r="M107" s="225" t="str">
        <f>第1表01元データ!S106</f>
        <v>-</v>
      </c>
      <c r="N107" s="226">
        <f>第1表01元データ!V106</f>
        <v>3</v>
      </c>
      <c r="O107" s="259">
        <v>674</v>
      </c>
      <c r="P107" s="241">
        <v>671</v>
      </c>
      <c r="Q107" s="241">
        <v>252</v>
      </c>
      <c r="R107" s="241">
        <v>232</v>
      </c>
      <c r="S107" s="241">
        <v>110</v>
      </c>
      <c r="T107" s="241">
        <v>50</v>
      </c>
      <c r="U107" s="241">
        <v>22</v>
      </c>
      <c r="V107" s="241">
        <v>5</v>
      </c>
      <c r="W107" s="241" t="s">
        <v>313</v>
      </c>
      <c r="X107" s="241">
        <v>3</v>
      </c>
      <c r="Y107" s="276">
        <f t="shared" si="13"/>
        <v>-12</v>
      </c>
      <c r="Z107" s="276">
        <f t="shared" si="14"/>
        <v>-12</v>
      </c>
      <c r="AA107" s="276">
        <f t="shared" si="15"/>
        <v>0</v>
      </c>
      <c r="AB107" s="240">
        <f t="shared" si="16"/>
        <v>1367</v>
      </c>
      <c r="AC107" s="225">
        <f>第1表01元データ!T106</f>
        <v>1296</v>
      </c>
      <c r="AD107" s="225">
        <f>第1表01元データ!W106</f>
        <v>71</v>
      </c>
      <c r="AE107" s="241">
        <v>1450</v>
      </c>
      <c r="AF107" s="241">
        <v>1386</v>
      </c>
      <c r="AG107" s="241">
        <v>64</v>
      </c>
      <c r="AH107" s="276">
        <f t="shared" si="17"/>
        <v>-83</v>
      </c>
      <c r="AI107" s="275">
        <f t="shared" si="18"/>
        <v>-90</v>
      </c>
      <c r="AJ107" s="275">
        <f t="shared" si="19"/>
        <v>7</v>
      </c>
      <c r="AK107" s="250">
        <f t="shared" si="20"/>
        <v>1.9666160849772383</v>
      </c>
      <c r="AL107" s="252">
        <v>2.0655737704918034</v>
      </c>
      <c r="AM107" s="251">
        <f t="shared" si="21"/>
        <v>-9.8957685514565075E-2</v>
      </c>
    </row>
    <row r="108" spans="1:39" ht="15" customHeight="1">
      <c r="A108" s="214"/>
      <c r="B108" s="214"/>
      <c r="C108" s="214" t="s">
        <v>11</v>
      </c>
      <c r="E108" s="219">
        <f t="shared" si="22"/>
        <v>400</v>
      </c>
      <c r="F108" s="215">
        <f t="shared" si="23"/>
        <v>399</v>
      </c>
      <c r="G108" s="225">
        <f>第1表01元データ!M107</f>
        <v>133</v>
      </c>
      <c r="H108" s="225">
        <f>第1表01元データ!N107</f>
        <v>146</v>
      </c>
      <c r="I108" s="225">
        <f>第1表01元データ!O107</f>
        <v>68</v>
      </c>
      <c r="J108" s="225">
        <f>第1表01元データ!P107</f>
        <v>39</v>
      </c>
      <c r="K108" s="225">
        <f>第1表01元データ!Q107</f>
        <v>13</v>
      </c>
      <c r="L108" s="225" t="str">
        <f>第1表01元データ!R107</f>
        <v>-</v>
      </c>
      <c r="M108" s="225" t="str">
        <f>第1表01元データ!S107</f>
        <v>-</v>
      </c>
      <c r="N108" s="226">
        <f>第1表01元データ!V107</f>
        <v>1</v>
      </c>
      <c r="O108" s="259">
        <v>413</v>
      </c>
      <c r="P108" s="241">
        <v>412</v>
      </c>
      <c r="Q108" s="241">
        <v>134</v>
      </c>
      <c r="R108" s="241">
        <v>148</v>
      </c>
      <c r="S108" s="241">
        <v>63</v>
      </c>
      <c r="T108" s="241">
        <v>52</v>
      </c>
      <c r="U108" s="241">
        <v>13</v>
      </c>
      <c r="V108" s="241">
        <v>2</v>
      </c>
      <c r="W108" s="241" t="s">
        <v>313</v>
      </c>
      <c r="X108" s="241">
        <v>1</v>
      </c>
      <c r="Y108" s="276">
        <f t="shared" si="13"/>
        <v>-13</v>
      </c>
      <c r="Z108" s="276">
        <f t="shared" si="14"/>
        <v>-13</v>
      </c>
      <c r="AA108" s="276">
        <f t="shared" si="15"/>
        <v>0</v>
      </c>
      <c r="AB108" s="240">
        <f t="shared" si="16"/>
        <v>868</v>
      </c>
      <c r="AC108" s="225">
        <f>第1表01元データ!T107</f>
        <v>850</v>
      </c>
      <c r="AD108" s="225">
        <f>第1表01元データ!W107</f>
        <v>18</v>
      </c>
      <c r="AE108" s="241">
        <v>922</v>
      </c>
      <c r="AF108" s="241">
        <v>904</v>
      </c>
      <c r="AG108" s="241">
        <v>18</v>
      </c>
      <c r="AH108" s="276">
        <f t="shared" si="17"/>
        <v>-54</v>
      </c>
      <c r="AI108" s="275">
        <f t="shared" si="18"/>
        <v>-54</v>
      </c>
      <c r="AJ108" s="275">
        <f t="shared" si="19"/>
        <v>0</v>
      </c>
      <c r="AK108" s="250">
        <f t="shared" si="20"/>
        <v>2.1303258145363411</v>
      </c>
      <c r="AL108" s="252">
        <v>2.1941747572815533</v>
      </c>
      <c r="AM108" s="251">
        <f t="shared" si="21"/>
        <v>-6.3848942745212245E-2</v>
      </c>
    </row>
    <row r="109" spans="1:39" ht="15" customHeight="1">
      <c r="A109" s="214"/>
      <c r="B109" s="214" t="s">
        <v>39</v>
      </c>
      <c r="C109" s="214"/>
      <c r="E109" s="219">
        <f t="shared" si="22"/>
        <v>977</v>
      </c>
      <c r="F109" s="215">
        <f t="shared" si="23"/>
        <v>977</v>
      </c>
      <c r="G109" s="225">
        <f>第1表01元データ!M108</f>
        <v>369</v>
      </c>
      <c r="H109" s="225">
        <f>第1表01元データ!N108</f>
        <v>328</v>
      </c>
      <c r="I109" s="225">
        <f>第1表01元データ!O108</f>
        <v>157</v>
      </c>
      <c r="J109" s="225">
        <f>第1表01元データ!P108</f>
        <v>86</v>
      </c>
      <c r="K109" s="225">
        <f>第1表01元データ!Q108</f>
        <v>30</v>
      </c>
      <c r="L109" s="225">
        <f>第1表01元データ!R108</f>
        <v>7</v>
      </c>
      <c r="M109" s="225" t="str">
        <f>第1表01元データ!S108</f>
        <v>-</v>
      </c>
      <c r="N109" s="226" t="str">
        <f>第1表01元データ!V108</f>
        <v>-</v>
      </c>
      <c r="O109" s="259">
        <v>1060</v>
      </c>
      <c r="P109" s="241">
        <v>1060</v>
      </c>
      <c r="Q109" s="241">
        <v>384</v>
      </c>
      <c r="R109" s="241">
        <v>354</v>
      </c>
      <c r="S109" s="241">
        <v>169</v>
      </c>
      <c r="T109" s="241">
        <v>109</v>
      </c>
      <c r="U109" s="241">
        <v>35</v>
      </c>
      <c r="V109" s="241">
        <v>7</v>
      </c>
      <c r="W109" s="241">
        <v>2</v>
      </c>
      <c r="X109" s="242" t="s">
        <v>313</v>
      </c>
      <c r="Y109" s="275">
        <f t="shared" si="13"/>
        <v>-83</v>
      </c>
      <c r="Z109" s="276">
        <f t="shared" si="14"/>
        <v>-83</v>
      </c>
      <c r="AA109" s="276" t="str">
        <f t="shared" si="15"/>
        <v>-</v>
      </c>
      <c r="AB109" s="240">
        <f t="shared" si="16"/>
        <v>2032</v>
      </c>
      <c r="AC109" s="225">
        <f>第1表01元データ!T108</f>
        <v>2032</v>
      </c>
      <c r="AD109" s="226" t="str">
        <f>第1表01元データ!W108</f>
        <v>-</v>
      </c>
      <c r="AE109" s="241">
        <v>2266</v>
      </c>
      <c r="AF109" s="241">
        <v>2266</v>
      </c>
      <c r="AG109" s="242" t="s">
        <v>313</v>
      </c>
      <c r="AH109" s="275">
        <f t="shared" si="17"/>
        <v>-234</v>
      </c>
      <c r="AI109" s="275">
        <f t="shared" si="18"/>
        <v>-234</v>
      </c>
      <c r="AJ109" s="275" t="str">
        <f t="shared" si="19"/>
        <v>-</v>
      </c>
      <c r="AK109" s="250">
        <f t="shared" si="20"/>
        <v>2.0798362333674514</v>
      </c>
      <c r="AL109" s="252">
        <v>2.1377358490566039</v>
      </c>
      <c r="AM109" s="251">
        <f t="shared" si="21"/>
        <v>-5.7899615689152473E-2</v>
      </c>
    </row>
    <row r="110" spans="1:39" ht="15" customHeight="1">
      <c r="A110" s="214"/>
      <c r="B110" s="214"/>
      <c r="C110" s="214" t="s">
        <v>4</v>
      </c>
      <c r="E110" s="219">
        <f t="shared" si="22"/>
        <v>629</v>
      </c>
      <c r="F110" s="215">
        <f t="shared" si="23"/>
        <v>629</v>
      </c>
      <c r="G110" s="225">
        <f>第1表01元データ!M109</f>
        <v>244</v>
      </c>
      <c r="H110" s="225">
        <f>第1表01元データ!N109</f>
        <v>198</v>
      </c>
      <c r="I110" s="225">
        <f>第1表01元データ!O109</f>
        <v>101</v>
      </c>
      <c r="J110" s="225">
        <f>第1表01元データ!P109</f>
        <v>63</v>
      </c>
      <c r="K110" s="225">
        <f>第1表01元データ!Q109</f>
        <v>19</v>
      </c>
      <c r="L110" s="225">
        <f>第1表01元データ!R109</f>
        <v>4</v>
      </c>
      <c r="M110" s="225" t="str">
        <f>第1表01元データ!S109</f>
        <v>-</v>
      </c>
      <c r="N110" s="226" t="str">
        <f>第1表01元データ!V109</f>
        <v>-</v>
      </c>
      <c r="O110" s="259">
        <v>669</v>
      </c>
      <c r="P110" s="241">
        <v>669</v>
      </c>
      <c r="Q110" s="241">
        <v>243</v>
      </c>
      <c r="R110" s="241">
        <v>213</v>
      </c>
      <c r="S110" s="241">
        <v>107</v>
      </c>
      <c r="T110" s="241">
        <v>78</v>
      </c>
      <c r="U110" s="241">
        <v>24</v>
      </c>
      <c r="V110" s="241">
        <v>3</v>
      </c>
      <c r="W110" s="241">
        <v>1</v>
      </c>
      <c r="X110" s="242" t="s">
        <v>313</v>
      </c>
      <c r="Y110" s="276">
        <f t="shared" si="13"/>
        <v>-40</v>
      </c>
      <c r="Z110" s="276">
        <f t="shared" si="14"/>
        <v>-40</v>
      </c>
      <c r="AA110" s="276" t="str">
        <f t="shared" si="15"/>
        <v>-</v>
      </c>
      <c r="AB110" s="240">
        <f t="shared" si="16"/>
        <v>1314</v>
      </c>
      <c r="AC110" s="225">
        <f>第1表01元データ!T109</f>
        <v>1314</v>
      </c>
      <c r="AD110" s="226" t="str">
        <f>第1表01元データ!W109</f>
        <v>-</v>
      </c>
      <c r="AE110" s="241">
        <v>1447</v>
      </c>
      <c r="AF110" s="241">
        <v>1447</v>
      </c>
      <c r="AG110" s="242" t="s">
        <v>313</v>
      </c>
      <c r="AH110" s="276">
        <f t="shared" si="17"/>
        <v>-133</v>
      </c>
      <c r="AI110" s="275">
        <f t="shared" si="18"/>
        <v>-133</v>
      </c>
      <c r="AJ110" s="276" t="str">
        <f t="shared" si="19"/>
        <v>-</v>
      </c>
      <c r="AK110" s="250">
        <f t="shared" si="20"/>
        <v>2.0890302066772657</v>
      </c>
      <c r="AL110" s="252">
        <v>2.1629297458893872</v>
      </c>
      <c r="AM110" s="251">
        <f t="shared" si="21"/>
        <v>-7.3899539212121557E-2</v>
      </c>
    </row>
    <row r="111" spans="1:39" ht="15" customHeight="1">
      <c r="A111" s="214"/>
      <c r="B111" s="214"/>
      <c r="C111" s="214" t="s">
        <v>5</v>
      </c>
      <c r="E111" s="219">
        <f t="shared" si="22"/>
        <v>348</v>
      </c>
      <c r="F111" s="215">
        <f t="shared" si="23"/>
        <v>348</v>
      </c>
      <c r="G111" s="225">
        <f>第1表01元データ!M110</f>
        <v>125</v>
      </c>
      <c r="H111" s="225">
        <f>第1表01元データ!N110</f>
        <v>130</v>
      </c>
      <c r="I111" s="225">
        <f>第1表01元データ!O110</f>
        <v>56</v>
      </c>
      <c r="J111" s="225">
        <f>第1表01元データ!P110</f>
        <v>23</v>
      </c>
      <c r="K111" s="225">
        <f>第1表01元データ!Q110</f>
        <v>11</v>
      </c>
      <c r="L111" s="225">
        <f>第1表01元データ!R110</f>
        <v>3</v>
      </c>
      <c r="M111" s="225" t="str">
        <f>第1表01元データ!S110</f>
        <v>-</v>
      </c>
      <c r="N111" s="226" t="str">
        <f>第1表01元データ!V110</f>
        <v>-</v>
      </c>
      <c r="O111" s="259">
        <v>391</v>
      </c>
      <c r="P111" s="241">
        <v>391</v>
      </c>
      <c r="Q111" s="241">
        <v>141</v>
      </c>
      <c r="R111" s="241">
        <v>141</v>
      </c>
      <c r="S111" s="241">
        <v>62</v>
      </c>
      <c r="T111" s="241">
        <v>31</v>
      </c>
      <c r="U111" s="241">
        <v>11</v>
      </c>
      <c r="V111" s="241">
        <v>4</v>
      </c>
      <c r="W111" s="242">
        <v>1</v>
      </c>
      <c r="X111" s="242" t="s">
        <v>313</v>
      </c>
      <c r="Y111" s="276">
        <f t="shared" si="13"/>
        <v>-43</v>
      </c>
      <c r="Z111" s="276">
        <f t="shared" si="14"/>
        <v>-43</v>
      </c>
      <c r="AA111" s="276" t="str">
        <f t="shared" si="15"/>
        <v>-</v>
      </c>
      <c r="AB111" s="240">
        <f t="shared" si="16"/>
        <v>718</v>
      </c>
      <c r="AC111" s="225">
        <f>第1表01元データ!T110</f>
        <v>718</v>
      </c>
      <c r="AD111" s="226" t="str">
        <f>第1表01元データ!W110</f>
        <v>-</v>
      </c>
      <c r="AE111" s="241">
        <v>819</v>
      </c>
      <c r="AF111" s="241">
        <v>819</v>
      </c>
      <c r="AG111" s="242" t="s">
        <v>313</v>
      </c>
      <c r="AH111" s="276">
        <f t="shared" si="17"/>
        <v>-101</v>
      </c>
      <c r="AI111" s="275">
        <f t="shared" si="18"/>
        <v>-101</v>
      </c>
      <c r="AJ111" s="275" t="str">
        <f t="shared" si="19"/>
        <v>-</v>
      </c>
      <c r="AK111" s="250">
        <f t="shared" si="20"/>
        <v>2.0632183908045976</v>
      </c>
      <c r="AL111" s="252">
        <v>2.0946291560102304</v>
      </c>
      <c r="AM111" s="251">
        <f t="shared" si="21"/>
        <v>-3.1410765205632796E-2</v>
      </c>
    </row>
    <row r="112" spans="1:39" ht="15" customHeight="1">
      <c r="A112" s="214"/>
      <c r="B112" s="214" t="s">
        <v>40</v>
      </c>
      <c r="C112" s="214"/>
      <c r="E112" s="219">
        <f t="shared" si="22"/>
        <v>331</v>
      </c>
      <c r="F112" s="215">
        <f t="shared" si="23"/>
        <v>330</v>
      </c>
      <c r="G112" s="225">
        <f>第1表01元データ!M111</f>
        <v>155</v>
      </c>
      <c r="H112" s="225">
        <f>第1表01元データ!N111</f>
        <v>105</v>
      </c>
      <c r="I112" s="225">
        <f>第1表01元データ!O111</f>
        <v>41</v>
      </c>
      <c r="J112" s="225">
        <f>第1表01元データ!P111</f>
        <v>23</v>
      </c>
      <c r="K112" s="225">
        <f>第1表01元データ!Q111</f>
        <v>5</v>
      </c>
      <c r="L112" s="225">
        <f>第1表01元データ!R111</f>
        <v>1</v>
      </c>
      <c r="M112" s="225" t="str">
        <f>第1表01元データ!S111</f>
        <v>-</v>
      </c>
      <c r="N112" s="226">
        <f>第1表01元データ!V111</f>
        <v>1</v>
      </c>
      <c r="O112" s="259">
        <v>328</v>
      </c>
      <c r="P112" s="241">
        <v>327</v>
      </c>
      <c r="Q112" s="241">
        <v>128</v>
      </c>
      <c r="R112" s="241">
        <v>106</v>
      </c>
      <c r="S112" s="241">
        <v>54</v>
      </c>
      <c r="T112" s="241">
        <v>30</v>
      </c>
      <c r="U112" s="241">
        <v>7</v>
      </c>
      <c r="V112" s="241">
        <v>2</v>
      </c>
      <c r="W112" s="241" t="s">
        <v>313</v>
      </c>
      <c r="X112" s="241">
        <v>1</v>
      </c>
      <c r="Y112" s="275">
        <f t="shared" si="13"/>
        <v>3</v>
      </c>
      <c r="Z112" s="276">
        <f t="shared" si="14"/>
        <v>3</v>
      </c>
      <c r="AA112" s="276">
        <f t="shared" si="15"/>
        <v>0</v>
      </c>
      <c r="AB112" s="240">
        <f t="shared" si="16"/>
        <v>621</v>
      </c>
      <c r="AC112" s="225">
        <f>第1表01元データ!T111</f>
        <v>611</v>
      </c>
      <c r="AD112" s="225">
        <f>第1表01元データ!W111</f>
        <v>10</v>
      </c>
      <c r="AE112" s="241">
        <v>673</v>
      </c>
      <c r="AF112" s="241">
        <v>669</v>
      </c>
      <c r="AG112" s="241">
        <v>4</v>
      </c>
      <c r="AH112" s="275">
        <f t="shared" si="17"/>
        <v>-52</v>
      </c>
      <c r="AI112" s="275">
        <f t="shared" si="18"/>
        <v>-58</v>
      </c>
      <c r="AJ112" s="275">
        <f t="shared" si="19"/>
        <v>6</v>
      </c>
      <c r="AK112" s="250">
        <f t="shared" si="20"/>
        <v>1.8515151515151516</v>
      </c>
      <c r="AL112" s="252">
        <v>2.0458715596330275</v>
      </c>
      <c r="AM112" s="251">
        <f t="shared" si="21"/>
        <v>-0.19435640811787591</v>
      </c>
    </row>
    <row r="113" spans="1:39" ht="15" customHeight="1">
      <c r="A113" s="214"/>
      <c r="B113" s="214"/>
      <c r="C113" s="214" t="s">
        <v>4</v>
      </c>
      <c r="E113" s="219">
        <f t="shared" si="22"/>
        <v>201</v>
      </c>
      <c r="F113" s="215">
        <f t="shared" si="23"/>
        <v>200</v>
      </c>
      <c r="G113" s="225">
        <f>第1表01元データ!M112</f>
        <v>90</v>
      </c>
      <c r="H113" s="225">
        <f>第1表01元データ!N112</f>
        <v>70</v>
      </c>
      <c r="I113" s="225">
        <f>第1表01元データ!O112</f>
        <v>24</v>
      </c>
      <c r="J113" s="225">
        <f>第1表01元データ!P112</f>
        <v>13</v>
      </c>
      <c r="K113" s="225">
        <f>第1表01元データ!Q112</f>
        <v>2</v>
      </c>
      <c r="L113" s="225">
        <f>第1表01元データ!R112</f>
        <v>1</v>
      </c>
      <c r="M113" s="225" t="str">
        <f>第1表01元データ!S112</f>
        <v>-</v>
      </c>
      <c r="N113" s="226">
        <f>第1表01元データ!V112</f>
        <v>1</v>
      </c>
      <c r="O113" s="259">
        <v>215</v>
      </c>
      <c r="P113" s="241">
        <v>214</v>
      </c>
      <c r="Q113" s="241">
        <v>92</v>
      </c>
      <c r="R113" s="241">
        <v>69</v>
      </c>
      <c r="S113" s="241">
        <v>30</v>
      </c>
      <c r="T113" s="241">
        <v>18</v>
      </c>
      <c r="U113" s="241">
        <v>4</v>
      </c>
      <c r="V113" s="241">
        <v>1</v>
      </c>
      <c r="W113" s="241" t="s">
        <v>313</v>
      </c>
      <c r="X113" s="241">
        <v>1</v>
      </c>
      <c r="Y113" s="276">
        <f t="shared" si="13"/>
        <v>-14</v>
      </c>
      <c r="Z113" s="276">
        <f t="shared" si="14"/>
        <v>-14</v>
      </c>
      <c r="AA113" s="276">
        <f t="shared" si="15"/>
        <v>0</v>
      </c>
      <c r="AB113" s="240">
        <f t="shared" si="16"/>
        <v>380</v>
      </c>
      <c r="AC113" s="225">
        <f>第1表01元データ!T112</f>
        <v>370</v>
      </c>
      <c r="AD113" s="225">
        <f>第1表01元データ!W112</f>
        <v>10</v>
      </c>
      <c r="AE113" s="241">
        <v>422</v>
      </c>
      <c r="AF113" s="241">
        <v>418</v>
      </c>
      <c r="AG113" s="241">
        <v>4</v>
      </c>
      <c r="AH113" s="276">
        <f t="shared" si="17"/>
        <v>-42</v>
      </c>
      <c r="AI113" s="275">
        <f t="shared" si="18"/>
        <v>-48</v>
      </c>
      <c r="AJ113" s="275">
        <f t="shared" si="19"/>
        <v>6</v>
      </c>
      <c r="AK113" s="250">
        <f t="shared" si="20"/>
        <v>1.85</v>
      </c>
      <c r="AL113" s="252">
        <v>1.9532710280373833</v>
      </c>
      <c r="AM113" s="251">
        <f t="shared" si="21"/>
        <v>-0.10327102803738319</v>
      </c>
    </row>
    <row r="114" spans="1:39" ht="15" customHeight="1">
      <c r="A114" s="214"/>
      <c r="B114" s="214"/>
      <c r="C114" s="214" t="s">
        <v>5</v>
      </c>
      <c r="E114" s="219">
        <f t="shared" si="22"/>
        <v>130</v>
      </c>
      <c r="F114" s="215">
        <f t="shared" si="23"/>
        <v>130</v>
      </c>
      <c r="G114" s="225">
        <f>第1表01元データ!M113</f>
        <v>65</v>
      </c>
      <c r="H114" s="225">
        <f>第1表01元データ!N113</f>
        <v>35</v>
      </c>
      <c r="I114" s="225">
        <f>第1表01元データ!O113</f>
        <v>17</v>
      </c>
      <c r="J114" s="225">
        <f>第1表01元データ!P113</f>
        <v>10</v>
      </c>
      <c r="K114" s="225">
        <f>第1表01元データ!Q113</f>
        <v>3</v>
      </c>
      <c r="L114" s="225" t="str">
        <f>第1表01元データ!R113</f>
        <v>-</v>
      </c>
      <c r="M114" s="225" t="str">
        <f>第1表01元データ!S113</f>
        <v>-</v>
      </c>
      <c r="N114" s="226" t="str">
        <f>第1表01元データ!V113</f>
        <v>-</v>
      </c>
      <c r="O114" s="259">
        <v>113</v>
      </c>
      <c r="P114" s="241">
        <v>113</v>
      </c>
      <c r="Q114" s="241">
        <v>36</v>
      </c>
      <c r="R114" s="241">
        <v>37</v>
      </c>
      <c r="S114" s="241">
        <v>24</v>
      </c>
      <c r="T114" s="241">
        <v>12</v>
      </c>
      <c r="U114" s="241">
        <v>3</v>
      </c>
      <c r="V114" s="241">
        <v>1</v>
      </c>
      <c r="W114" s="242" t="s">
        <v>313</v>
      </c>
      <c r="X114" s="242" t="s">
        <v>313</v>
      </c>
      <c r="Y114" s="276">
        <f t="shared" si="13"/>
        <v>17</v>
      </c>
      <c r="Z114" s="276">
        <f t="shared" si="14"/>
        <v>17</v>
      </c>
      <c r="AA114" s="276" t="str">
        <f t="shared" si="15"/>
        <v>-</v>
      </c>
      <c r="AB114" s="240">
        <f t="shared" si="16"/>
        <v>241</v>
      </c>
      <c r="AC114" s="225">
        <f>第1表01元データ!T113</f>
        <v>241</v>
      </c>
      <c r="AD114" s="226" t="str">
        <f>第1表01元データ!W113</f>
        <v>-</v>
      </c>
      <c r="AE114" s="241">
        <v>251</v>
      </c>
      <c r="AF114" s="241">
        <v>251</v>
      </c>
      <c r="AG114" s="242" t="s">
        <v>313</v>
      </c>
      <c r="AH114" s="276">
        <f t="shared" si="17"/>
        <v>-10</v>
      </c>
      <c r="AI114" s="275">
        <f t="shared" si="18"/>
        <v>-10</v>
      </c>
      <c r="AJ114" s="276" t="str">
        <f t="shared" si="19"/>
        <v>-</v>
      </c>
      <c r="AK114" s="250">
        <f t="shared" si="20"/>
        <v>1.8538461538461539</v>
      </c>
      <c r="AL114" s="252">
        <v>2.2212389380530975</v>
      </c>
      <c r="AM114" s="251">
        <f t="shared" si="21"/>
        <v>-0.36739278420694355</v>
      </c>
    </row>
    <row r="115" spans="1:39" ht="15" customHeight="1">
      <c r="A115" s="214"/>
      <c r="B115" s="214" t="s">
        <v>41</v>
      </c>
      <c r="C115" s="214"/>
      <c r="E115" s="219">
        <f t="shared" si="22"/>
        <v>515</v>
      </c>
      <c r="F115" s="215">
        <f t="shared" si="23"/>
        <v>514</v>
      </c>
      <c r="G115" s="225">
        <f>第1表01元データ!M114</f>
        <v>203</v>
      </c>
      <c r="H115" s="225">
        <f>第1表01元データ!N114</f>
        <v>205</v>
      </c>
      <c r="I115" s="225">
        <f>第1表01元データ!O114</f>
        <v>66</v>
      </c>
      <c r="J115" s="225">
        <f>第1表01元データ!P114</f>
        <v>31</v>
      </c>
      <c r="K115" s="225">
        <f>第1表01元データ!Q114</f>
        <v>8</v>
      </c>
      <c r="L115" s="225">
        <f>第1表01元データ!R114</f>
        <v>1</v>
      </c>
      <c r="M115" s="225" t="str">
        <f>第1表01元データ!S114</f>
        <v>-</v>
      </c>
      <c r="N115" s="226">
        <f>第1表01元データ!V114</f>
        <v>1</v>
      </c>
      <c r="O115" s="259">
        <v>510</v>
      </c>
      <c r="P115" s="241">
        <v>510</v>
      </c>
      <c r="Q115" s="241">
        <v>209</v>
      </c>
      <c r="R115" s="241">
        <v>179</v>
      </c>
      <c r="S115" s="241">
        <v>76</v>
      </c>
      <c r="T115" s="241">
        <v>37</v>
      </c>
      <c r="U115" s="241">
        <v>8</v>
      </c>
      <c r="V115" s="241">
        <v>1</v>
      </c>
      <c r="W115" s="241" t="s">
        <v>313</v>
      </c>
      <c r="X115" s="241" t="s">
        <v>313</v>
      </c>
      <c r="Y115" s="275">
        <f t="shared" si="13"/>
        <v>5</v>
      </c>
      <c r="Z115" s="276">
        <f t="shared" si="14"/>
        <v>4</v>
      </c>
      <c r="AA115" s="276">
        <f t="shared" si="15"/>
        <v>1</v>
      </c>
      <c r="AB115" s="240">
        <f t="shared" si="16"/>
        <v>998</v>
      </c>
      <c r="AC115" s="225">
        <f>第1表01元データ!T114</f>
        <v>981</v>
      </c>
      <c r="AD115" s="226">
        <f>第1表01元データ!W114</f>
        <v>17</v>
      </c>
      <c r="AE115" s="241">
        <v>989</v>
      </c>
      <c r="AF115" s="241">
        <v>989</v>
      </c>
      <c r="AG115" s="241" t="s">
        <v>313</v>
      </c>
      <c r="AH115" s="275">
        <f t="shared" si="17"/>
        <v>9</v>
      </c>
      <c r="AI115" s="275">
        <f t="shared" si="18"/>
        <v>-8</v>
      </c>
      <c r="AJ115" s="275">
        <f t="shared" si="19"/>
        <v>17</v>
      </c>
      <c r="AK115" s="250">
        <f t="shared" si="20"/>
        <v>1.9085603112840468</v>
      </c>
      <c r="AL115" s="252">
        <v>1.9392156862745098</v>
      </c>
      <c r="AM115" s="251">
        <f t="shared" si="21"/>
        <v>-3.0655374990463002E-2</v>
      </c>
    </row>
    <row r="116" spans="1:39" ht="15" customHeight="1">
      <c r="A116" s="214"/>
      <c r="B116" s="214" t="s">
        <v>42</v>
      </c>
      <c r="C116" s="214"/>
      <c r="E116" s="219" t="str">
        <f t="shared" si="22"/>
        <v>-</v>
      </c>
      <c r="F116" s="215" t="str">
        <f t="shared" si="23"/>
        <v>-</v>
      </c>
      <c r="G116" s="225" t="str">
        <f>第1表01元データ!M115</f>
        <v>-</v>
      </c>
      <c r="H116" s="225" t="str">
        <f>第1表01元データ!N115</f>
        <v>-</v>
      </c>
      <c r="I116" s="225" t="str">
        <f>第1表01元データ!O115</f>
        <v>-</v>
      </c>
      <c r="J116" s="225" t="str">
        <f>第1表01元データ!P115</f>
        <v>-</v>
      </c>
      <c r="K116" s="225" t="str">
        <f>第1表01元データ!Q115</f>
        <v>-</v>
      </c>
      <c r="L116" s="225" t="str">
        <f>第1表01元データ!R115</f>
        <v>-</v>
      </c>
      <c r="M116" s="225" t="str">
        <f>第1表01元データ!S115</f>
        <v>-</v>
      </c>
      <c r="N116" s="226" t="str">
        <f>第1表01元データ!V115</f>
        <v>-</v>
      </c>
      <c r="O116" s="262" t="s">
        <v>313</v>
      </c>
      <c r="P116" s="242" t="s">
        <v>313</v>
      </c>
      <c r="Q116" s="242" t="s">
        <v>313</v>
      </c>
      <c r="R116" s="242" t="s">
        <v>313</v>
      </c>
      <c r="S116" s="242" t="s">
        <v>313</v>
      </c>
      <c r="T116" s="242" t="s">
        <v>313</v>
      </c>
      <c r="U116" s="242" t="s">
        <v>313</v>
      </c>
      <c r="V116" s="242" t="s">
        <v>313</v>
      </c>
      <c r="W116" s="242" t="s">
        <v>313</v>
      </c>
      <c r="X116" s="242" t="s">
        <v>313</v>
      </c>
      <c r="Y116" s="275" t="str">
        <f t="shared" si="13"/>
        <v>-</v>
      </c>
      <c r="Z116" s="276" t="str">
        <f t="shared" si="14"/>
        <v>-</v>
      </c>
      <c r="AA116" s="276" t="str">
        <f t="shared" si="15"/>
        <v>-</v>
      </c>
      <c r="AB116" s="240" t="str">
        <f t="shared" si="16"/>
        <v>-</v>
      </c>
      <c r="AC116" s="226" t="str">
        <f>第1表01元データ!T115</f>
        <v>-</v>
      </c>
      <c r="AD116" s="226" t="str">
        <f>第1表01元データ!W115</f>
        <v>-</v>
      </c>
      <c r="AE116" s="242" t="s">
        <v>313</v>
      </c>
      <c r="AF116" s="242" t="s">
        <v>313</v>
      </c>
      <c r="AG116" s="242" t="s">
        <v>313</v>
      </c>
      <c r="AH116" s="275" t="str">
        <f t="shared" si="17"/>
        <v>-</v>
      </c>
      <c r="AI116" s="275" t="str">
        <f t="shared" si="18"/>
        <v>-</v>
      </c>
      <c r="AJ116" s="276" t="str">
        <f t="shared" si="19"/>
        <v>-</v>
      </c>
      <c r="AK116" s="250" t="str">
        <f t="shared" si="20"/>
        <v>-</v>
      </c>
      <c r="AL116" s="252" t="s">
        <v>313</v>
      </c>
      <c r="AM116" s="251" t="str">
        <f t="shared" si="21"/>
        <v>-</v>
      </c>
    </row>
    <row r="117" spans="1:39" ht="15" customHeight="1">
      <c r="A117" s="214"/>
      <c r="B117" s="214" t="s">
        <v>43</v>
      </c>
      <c r="C117" s="214"/>
      <c r="E117" s="219">
        <f t="shared" si="22"/>
        <v>149</v>
      </c>
      <c r="F117" s="215">
        <f t="shared" si="23"/>
        <v>148</v>
      </c>
      <c r="G117" s="225">
        <f>第1表01元データ!M116</f>
        <v>60</v>
      </c>
      <c r="H117" s="225">
        <f>第1表01元データ!N116</f>
        <v>45</v>
      </c>
      <c r="I117" s="225">
        <f>第1表01元データ!O116</f>
        <v>18</v>
      </c>
      <c r="J117" s="225">
        <f>第1表01元データ!P116</f>
        <v>18</v>
      </c>
      <c r="K117" s="225">
        <f>第1表01元データ!Q116</f>
        <v>7</v>
      </c>
      <c r="L117" s="225" t="str">
        <f>第1表01元データ!R116</f>
        <v>-</v>
      </c>
      <c r="M117" s="225" t="str">
        <f>第1表01元データ!S116</f>
        <v>-</v>
      </c>
      <c r="N117" s="226">
        <f>第1表01元データ!V116</f>
        <v>1</v>
      </c>
      <c r="O117" s="259">
        <v>182</v>
      </c>
      <c r="P117" s="241">
        <v>182</v>
      </c>
      <c r="Q117" s="241">
        <v>79</v>
      </c>
      <c r="R117" s="241">
        <v>59</v>
      </c>
      <c r="S117" s="241">
        <v>22</v>
      </c>
      <c r="T117" s="241">
        <v>17</v>
      </c>
      <c r="U117" s="241">
        <v>4</v>
      </c>
      <c r="V117" s="242">
        <v>1</v>
      </c>
      <c r="W117" s="242" t="s">
        <v>313</v>
      </c>
      <c r="X117" s="242" t="s">
        <v>313</v>
      </c>
      <c r="Y117" s="275">
        <f t="shared" si="13"/>
        <v>-33</v>
      </c>
      <c r="Z117" s="276">
        <f t="shared" si="14"/>
        <v>-34</v>
      </c>
      <c r="AA117" s="276">
        <f t="shared" si="15"/>
        <v>1</v>
      </c>
      <c r="AB117" s="240">
        <f t="shared" si="16"/>
        <v>322</v>
      </c>
      <c r="AC117" s="225">
        <f>第1表01元データ!T116</f>
        <v>311</v>
      </c>
      <c r="AD117" s="226">
        <f>第1表01元データ!W116</f>
        <v>11</v>
      </c>
      <c r="AE117" s="241">
        <v>357</v>
      </c>
      <c r="AF117" s="241">
        <v>357</v>
      </c>
      <c r="AG117" s="242" t="s">
        <v>313</v>
      </c>
      <c r="AH117" s="275">
        <f t="shared" si="17"/>
        <v>-35</v>
      </c>
      <c r="AI117" s="275">
        <f t="shared" si="18"/>
        <v>-46</v>
      </c>
      <c r="AJ117" s="276">
        <f t="shared" si="19"/>
        <v>11</v>
      </c>
      <c r="AK117" s="250">
        <f t="shared" si="20"/>
        <v>2.1013513513513513</v>
      </c>
      <c r="AL117" s="252">
        <v>1.9615384615384615</v>
      </c>
      <c r="AM117" s="251">
        <f t="shared" si="21"/>
        <v>0.13981288981288986</v>
      </c>
    </row>
    <row r="118" spans="1:39" ht="15" customHeight="1">
      <c r="A118" s="214"/>
      <c r="B118" s="214" t="s">
        <v>44</v>
      </c>
      <c r="C118" s="214"/>
      <c r="E118" s="219">
        <f t="shared" si="22"/>
        <v>464</v>
      </c>
      <c r="F118" s="215">
        <f t="shared" si="23"/>
        <v>460</v>
      </c>
      <c r="G118" s="225">
        <f>第1表01元データ!M117</f>
        <v>188</v>
      </c>
      <c r="H118" s="225">
        <f>第1表01元データ!N117</f>
        <v>174</v>
      </c>
      <c r="I118" s="225">
        <f>第1表01元データ!O117</f>
        <v>62</v>
      </c>
      <c r="J118" s="225">
        <f>第1表01元データ!P117</f>
        <v>29</v>
      </c>
      <c r="K118" s="225">
        <f>第1表01元データ!Q117</f>
        <v>6</v>
      </c>
      <c r="L118" s="225" t="str">
        <f>第1表01元データ!R117</f>
        <v>-</v>
      </c>
      <c r="M118" s="225">
        <f>第1表01元データ!S117</f>
        <v>1</v>
      </c>
      <c r="N118" s="226">
        <f>第1表01元データ!V117</f>
        <v>4</v>
      </c>
      <c r="O118" s="259">
        <v>542</v>
      </c>
      <c r="P118" s="241">
        <v>539</v>
      </c>
      <c r="Q118" s="241">
        <v>233</v>
      </c>
      <c r="R118" s="241">
        <v>186</v>
      </c>
      <c r="S118" s="241">
        <v>78</v>
      </c>
      <c r="T118" s="241">
        <v>34</v>
      </c>
      <c r="U118" s="241">
        <v>7</v>
      </c>
      <c r="V118" s="241">
        <v>1</v>
      </c>
      <c r="W118" s="242" t="s">
        <v>313</v>
      </c>
      <c r="X118" s="241">
        <v>3</v>
      </c>
      <c r="Y118" s="275">
        <f t="shared" si="13"/>
        <v>-78</v>
      </c>
      <c r="Z118" s="276">
        <f t="shared" si="14"/>
        <v>-79</v>
      </c>
      <c r="AA118" s="276">
        <f t="shared" si="15"/>
        <v>1</v>
      </c>
      <c r="AB118" s="240">
        <f t="shared" si="16"/>
        <v>1001</v>
      </c>
      <c r="AC118" s="225">
        <f>第1表01元データ!T117</f>
        <v>875</v>
      </c>
      <c r="AD118" s="225">
        <f>第1表01元データ!W117</f>
        <v>126</v>
      </c>
      <c r="AE118" s="241">
        <v>1108</v>
      </c>
      <c r="AF118" s="241">
        <v>1016</v>
      </c>
      <c r="AG118" s="241">
        <v>92</v>
      </c>
      <c r="AH118" s="275">
        <f t="shared" si="17"/>
        <v>-107</v>
      </c>
      <c r="AI118" s="275">
        <f t="shared" si="18"/>
        <v>-141</v>
      </c>
      <c r="AJ118" s="275">
        <f t="shared" si="19"/>
        <v>34</v>
      </c>
      <c r="AK118" s="250">
        <f t="shared" si="20"/>
        <v>1.9021739130434783</v>
      </c>
      <c r="AL118" s="252">
        <v>1.8849721706864564</v>
      </c>
      <c r="AM118" s="251">
        <f t="shared" si="21"/>
        <v>1.7201742357021876E-2</v>
      </c>
    </row>
    <row r="119" spans="1:39" ht="15" customHeight="1">
      <c r="A119" s="214"/>
      <c r="B119" s="214"/>
      <c r="C119" s="214" t="s">
        <v>4</v>
      </c>
      <c r="E119" s="219">
        <f t="shared" si="22"/>
        <v>250</v>
      </c>
      <c r="F119" s="215">
        <f t="shared" si="23"/>
        <v>249</v>
      </c>
      <c r="G119" s="225">
        <f>第1表01元データ!M118</f>
        <v>114</v>
      </c>
      <c r="H119" s="225">
        <f>第1表01元データ!N118</f>
        <v>89</v>
      </c>
      <c r="I119" s="225">
        <f>第1表01元データ!O118</f>
        <v>30</v>
      </c>
      <c r="J119" s="225">
        <f>第1表01元データ!P118</f>
        <v>13</v>
      </c>
      <c r="K119" s="225">
        <f>第1表01元データ!Q118</f>
        <v>3</v>
      </c>
      <c r="L119" s="225" t="str">
        <f>第1表01元データ!R118</f>
        <v>-</v>
      </c>
      <c r="M119" s="225" t="str">
        <f>第1表01元データ!S118</f>
        <v>-</v>
      </c>
      <c r="N119" s="226">
        <f>第1表01元データ!V118</f>
        <v>1</v>
      </c>
      <c r="O119" s="259">
        <v>247</v>
      </c>
      <c r="P119" s="241">
        <v>246</v>
      </c>
      <c r="Q119" s="241">
        <v>108</v>
      </c>
      <c r="R119" s="241">
        <v>85</v>
      </c>
      <c r="S119" s="241">
        <v>37</v>
      </c>
      <c r="T119" s="241">
        <v>14</v>
      </c>
      <c r="U119" s="241">
        <v>2</v>
      </c>
      <c r="V119" s="242" t="s">
        <v>313</v>
      </c>
      <c r="W119" s="242" t="s">
        <v>313</v>
      </c>
      <c r="X119" s="241">
        <v>1</v>
      </c>
      <c r="Y119" s="276">
        <f t="shared" si="13"/>
        <v>3</v>
      </c>
      <c r="Z119" s="276">
        <f t="shared" si="14"/>
        <v>3</v>
      </c>
      <c r="AA119" s="276">
        <f t="shared" si="15"/>
        <v>0</v>
      </c>
      <c r="AB119" s="240">
        <f t="shared" si="16"/>
        <v>493</v>
      </c>
      <c r="AC119" s="225">
        <f>第1表01元データ!T118</f>
        <v>449</v>
      </c>
      <c r="AD119" s="225">
        <f>第1表01元データ!W118</f>
        <v>44</v>
      </c>
      <c r="AE119" s="241">
        <v>502</v>
      </c>
      <c r="AF119" s="241">
        <v>455</v>
      </c>
      <c r="AG119" s="241">
        <v>47</v>
      </c>
      <c r="AH119" s="276">
        <f t="shared" si="17"/>
        <v>-9</v>
      </c>
      <c r="AI119" s="275">
        <f t="shared" si="18"/>
        <v>-6</v>
      </c>
      <c r="AJ119" s="275">
        <f t="shared" si="19"/>
        <v>-3</v>
      </c>
      <c r="AK119" s="250">
        <f t="shared" si="20"/>
        <v>1.8032128514056225</v>
      </c>
      <c r="AL119" s="252">
        <v>1.8495934959349594</v>
      </c>
      <c r="AM119" s="251">
        <f t="shared" si="21"/>
        <v>-4.6380644529336879E-2</v>
      </c>
    </row>
    <row r="120" spans="1:39" ht="15" customHeight="1">
      <c r="A120" s="214"/>
      <c r="B120" s="214"/>
      <c r="C120" s="214" t="s">
        <v>5</v>
      </c>
      <c r="E120" s="219">
        <f t="shared" si="22"/>
        <v>214</v>
      </c>
      <c r="F120" s="215">
        <f t="shared" si="23"/>
        <v>211</v>
      </c>
      <c r="G120" s="225">
        <f>第1表01元データ!M119</f>
        <v>74</v>
      </c>
      <c r="H120" s="225">
        <f>第1表01元データ!N119</f>
        <v>85</v>
      </c>
      <c r="I120" s="225">
        <f>第1表01元データ!O119</f>
        <v>32</v>
      </c>
      <c r="J120" s="225">
        <f>第1表01元データ!P119</f>
        <v>16</v>
      </c>
      <c r="K120" s="225">
        <f>第1表01元データ!Q119</f>
        <v>3</v>
      </c>
      <c r="L120" s="225" t="str">
        <f>第1表01元データ!R119</f>
        <v>-</v>
      </c>
      <c r="M120" s="225">
        <f>第1表01元データ!S119</f>
        <v>1</v>
      </c>
      <c r="N120" s="226">
        <f>第1表01元データ!V119</f>
        <v>3</v>
      </c>
      <c r="O120" s="259">
        <v>295</v>
      </c>
      <c r="P120" s="241">
        <v>293</v>
      </c>
      <c r="Q120" s="241">
        <v>125</v>
      </c>
      <c r="R120" s="241">
        <v>101</v>
      </c>
      <c r="S120" s="241">
        <v>41</v>
      </c>
      <c r="T120" s="241">
        <v>20</v>
      </c>
      <c r="U120" s="241">
        <v>5</v>
      </c>
      <c r="V120" s="241">
        <v>1</v>
      </c>
      <c r="W120" s="242" t="s">
        <v>313</v>
      </c>
      <c r="X120" s="241">
        <v>2</v>
      </c>
      <c r="Y120" s="276">
        <f t="shared" si="13"/>
        <v>-81</v>
      </c>
      <c r="Z120" s="276">
        <f t="shared" si="14"/>
        <v>-82</v>
      </c>
      <c r="AA120" s="276">
        <f t="shared" si="15"/>
        <v>1</v>
      </c>
      <c r="AB120" s="240">
        <f t="shared" si="16"/>
        <v>508</v>
      </c>
      <c r="AC120" s="225">
        <f>第1表01元データ!T119</f>
        <v>426</v>
      </c>
      <c r="AD120" s="225">
        <f>第1表01元データ!W119</f>
        <v>82</v>
      </c>
      <c r="AE120" s="241">
        <v>606</v>
      </c>
      <c r="AF120" s="241">
        <v>561</v>
      </c>
      <c r="AG120" s="241">
        <v>45</v>
      </c>
      <c r="AH120" s="276">
        <f t="shared" si="17"/>
        <v>-98</v>
      </c>
      <c r="AI120" s="275">
        <f t="shared" si="18"/>
        <v>-135</v>
      </c>
      <c r="AJ120" s="275">
        <f t="shared" si="19"/>
        <v>37</v>
      </c>
      <c r="AK120" s="250">
        <f t="shared" si="20"/>
        <v>2.0189573459715642</v>
      </c>
      <c r="AL120" s="252">
        <v>1.9146757679180888</v>
      </c>
      <c r="AM120" s="251">
        <f t="shared" si="21"/>
        <v>0.10428157805347538</v>
      </c>
    </row>
    <row r="121" spans="1:39" ht="15" customHeight="1">
      <c r="A121" s="214"/>
      <c r="B121" s="214" t="s">
        <v>45</v>
      </c>
      <c r="C121" s="214"/>
      <c r="E121" s="219">
        <f t="shared" si="22"/>
        <v>1964</v>
      </c>
      <c r="F121" s="215">
        <f t="shared" si="23"/>
        <v>1960</v>
      </c>
      <c r="G121" s="225">
        <f>第1表01元データ!M120</f>
        <v>746</v>
      </c>
      <c r="H121" s="225">
        <f>第1表01元データ!N120</f>
        <v>709</v>
      </c>
      <c r="I121" s="225">
        <f>第1表01元データ!O120</f>
        <v>279</v>
      </c>
      <c r="J121" s="225">
        <f>第1表01元データ!P120</f>
        <v>168</v>
      </c>
      <c r="K121" s="225">
        <f>第1表01元データ!Q120</f>
        <v>42</v>
      </c>
      <c r="L121" s="225">
        <f>第1表01元データ!R120</f>
        <v>12</v>
      </c>
      <c r="M121" s="225">
        <f>第1表01元データ!S120</f>
        <v>4</v>
      </c>
      <c r="N121" s="226">
        <f>第1表01元データ!V120</f>
        <v>4</v>
      </c>
      <c r="O121" s="259">
        <v>2186</v>
      </c>
      <c r="P121" s="241">
        <v>2182</v>
      </c>
      <c r="Q121" s="241">
        <v>774</v>
      </c>
      <c r="R121" s="241">
        <v>779</v>
      </c>
      <c r="S121" s="241">
        <v>362</v>
      </c>
      <c r="T121" s="241">
        <v>185</v>
      </c>
      <c r="U121" s="241">
        <v>65</v>
      </c>
      <c r="V121" s="241">
        <v>13</v>
      </c>
      <c r="W121" s="241">
        <v>4</v>
      </c>
      <c r="X121" s="241">
        <v>4</v>
      </c>
      <c r="Y121" s="275">
        <f t="shared" si="13"/>
        <v>-222</v>
      </c>
      <c r="Z121" s="276">
        <f t="shared" si="14"/>
        <v>-222</v>
      </c>
      <c r="AA121" s="276">
        <f t="shared" si="15"/>
        <v>0</v>
      </c>
      <c r="AB121" s="240">
        <f t="shared" si="16"/>
        <v>4118</v>
      </c>
      <c r="AC121" s="225">
        <f>第1表01元データ!T120</f>
        <v>3985</v>
      </c>
      <c r="AD121" s="225">
        <f>第1表01元データ!W120</f>
        <v>133</v>
      </c>
      <c r="AE121" s="241">
        <v>4749</v>
      </c>
      <c r="AF121" s="241">
        <v>4590</v>
      </c>
      <c r="AG121" s="241">
        <v>159</v>
      </c>
      <c r="AH121" s="275">
        <f t="shared" si="17"/>
        <v>-631</v>
      </c>
      <c r="AI121" s="275">
        <f t="shared" si="18"/>
        <v>-605</v>
      </c>
      <c r="AJ121" s="275">
        <f t="shared" si="19"/>
        <v>-26</v>
      </c>
      <c r="AK121" s="250">
        <f t="shared" si="20"/>
        <v>2.0331632653061225</v>
      </c>
      <c r="AL121" s="252">
        <v>2.1035747021081574</v>
      </c>
      <c r="AM121" s="251">
        <f t="shared" si="21"/>
        <v>-7.0411436802034988E-2</v>
      </c>
    </row>
    <row r="122" spans="1:39" ht="15" customHeight="1">
      <c r="A122" s="214"/>
      <c r="B122" s="214"/>
      <c r="C122" s="214" t="s">
        <v>4</v>
      </c>
      <c r="E122" s="219">
        <f t="shared" si="22"/>
        <v>520</v>
      </c>
      <c r="F122" s="215">
        <f t="shared" si="23"/>
        <v>517</v>
      </c>
      <c r="G122" s="225">
        <f>第1表01元データ!M121</f>
        <v>245</v>
      </c>
      <c r="H122" s="225">
        <f>第1表01元データ!N121</f>
        <v>159</v>
      </c>
      <c r="I122" s="225">
        <f>第1表01元データ!O121</f>
        <v>64</v>
      </c>
      <c r="J122" s="225">
        <f>第1表01元データ!P121</f>
        <v>40</v>
      </c>
      <c r="K122" s="225">
        <f>第1表01元データ!Q121</f>
        <v>8</v>
      </c>
      <c r="L122" s="225">
        <f>第1表01元データ!R121</f>
        <v>1</v>
      </c>
      <c r="M122" s="225" t="str">
        <f>第1表01元データ!S121</f>
        <v>-</v>
      </c>
      <c r="N122" s="226">
        <f>第1表01元データ!V121</f>
        <v>3</v>
      </c>
      <c r="O122" s="259">
        <v>575</v>
      </c>
      <c r="P122" s="241">
        <v>572</v>
      </c>
      <c r="Q122" s="241">
        <v>257</v>
      </c>
      <c r="R122" s="241">
        <v>166</v>
      </c>
      <c r="S122" s="241">
        <v>98</v>
      </c>
      <c r="T122" s="241">
        <v>37</v>
      </c>
      <c r="U122" s="241">
        <v>11</v>
      </c>
      <c r="V122" s="241">
        <v>3</v>
      </c>
      <c r="W122" s="242" t="s">
        <v>313</v>
      </c>
      <c r="X122" s="241">
        <v>3</v>
      </c>
      <c r="Y122" s="276">
        <f t="shared" si="13"/>
        <v>-55</v>
      </c>
      <c r="Z122" s="276">
        <f t="shared" si="14"/>
        <v>-55</v>
      </c>
      <c r="AA122" s="276">
        <f t="shared" si="15"/>
        <v>0</v>
      </c>
      <c r="AB122" s="240">
        <f t="shared" si="16"/>
        <v>1076</v>
      </c>
      <c r="AC122" s="225">
        <f>第1表01元データ!T121</f>
        <v>961</v>
      </c>
      <c r="AD122" s="225">
        <f>第1表01元データ!W121</f>
        <v>115</v>
      </c>
      <c r="AE122" s="241">
        <v>1245</v>
      </c>
      <c r="AF122" s="241">
        <v>1104</v>
      </c>
      <c r="AG122" s="241">
        <v>141</v>
      </c>
      <c r="AH122" s="276">
        <f t="shared" si="17"/>
        <v>-169</v>
      </c>
      <c r="AI122" s="275">
        <f t="shared" si="18"/>
        <v>-143</v>
      </c>
      <c r="AJ122" s="275">
        <f t="shared" si="19"/>
        <v>-26</v>
      </c>
      <c r="AK122" s="250">
        <f t="shared" si="20"/>
        <v>1.8588007736943908</v>
      </c>
      <c r="AL122" s="252">
        <v>1.93006993006993</v>
      </c>
      <c r="AM122" s="251">
        <f t="shared" si="21"/>
        <v>-7.1269156375539211E-2</v>
      </c>
    </row>
    <row r="123" spans="1:39" ht="15" customHeight="1">
      <c r="A123" s="214"/>
      <c r="B123" s="214"/>
      <c r="C123" s="214" t="s">
        <v>5</v>
      </c>
      <c r="E123" s="219">
        <f t="shared" si="22"/>
        <v>199</v>
      </c>
      <c r="F123" s="215">
        <f t="shared" si="23"/>
        <v>198</v>
      </c>
      <c r="G123" s="225">
        <f>第1表01元データ!M122</f>
        <v>67</v>
      </c>
      <c r="H123" s="225">
        <f>第1表01元データ!N122</f>
        <v>82</v>
      </c>
      <c r="I123" s="225">
        <f>第1表01元データ!O122</f>
        <v>31</v>
      </c>
      <c r="J123" s="225">
        <f>第1表01元データ!P122</f>
        <v>15</v>
      </c>
      <c r="K123" s="225">
        <f>第1表01元データ!Q122</f>
        <v>1</v>
      </c>
      <c r="L123" s="225">
        <f>第1表01元データ!R122</f>
        <v>1</v>
      </c>
      <c r="M123" s="225">
        <f>第1表01元データ!S122</f>
        <v>1</v>
      </c>
      <c r="N123" s="226">
        <f>第1表01元データ!V122</f>
        <v>1</v>
      </c>
      <c r="O123" s="259">
        <v>224</v>
      </c>
      <c r="P123" s="241">
        <v>223</v>
      </c>
      <c r="Q123" s="241">
        <v>65</v>
      </c>
      <c r="R123" s="241">
        <v>88</v>
      </c>
      <c r="S123" s="241">
        <v>38</v>
      </c>
      <c r="T123" s="241">
        <v>22</v>
      </c>
      <c r="U123" s="241">
        <v>9</v>
      </c>
      <c r="V123" s="241">
        <v>1</v>
      </c>
      <c r="W123" s="242" t="s">
        <v>313</v>
      </c>
      <c r="X123" s="241">
        <v>1</v>
      </c>
      <c r="Y123" s="276">
        <f t="shared" si="13"/>
        <v>-25</v>
      </c>
      <c r="Z123" s="276">
        <f t="shared" si="14"/>
        <v>-25</v>
      </c>
      <c r="AA123" s="276">
        <f t="shared" si="15"/>
        <v>0</v>
      </c>
      <c r="AB123" s="240">
        <f t="shared" si="16"/>
        <v>420</v>
      </c>
      <c r="AC123" s="225">
        <f>第1表01元データ!T122</f>
        <v>402</v>
      </c>
      <c r="AD123" s="225">
        <f>第1表01元データ!W122</f>
        <v>18</v>
      </c>
      <c r="AE123" s="241">
        <v>512</v>
      </c>
      <c r="AF123" s="241">
        <v>494</v>
      </c>
      <c r="AG123" s="241">
        <v>18</v>
      </c>
      <c r="AH123" s="276">
        <f t="shared" si="17"/>
        <v>-92</v>
      </c>
      <c r="AI123" s="275">
        <f t="shared" si="18"/>
        <v>-92</v>
      </c>
      <c r="AJ123" s="275">
        <f t="shared" si="19"/>
        <v>0</v>
      </c>
      <c r="AK123" s="250">
        <f t="shared" si="20"/>
        <v>2.0303030303030303</v>
      </c>
      <c r="AL123" s="252">
        <v>2.2152466367713006</v>
      </c>
      <c r="AM123" s="251">
        <f t="shared" si="21"/>
        <v>-0.18494360646827035</v>
      </c>
    </row>
    <row r="124" spans="1:39" ht="15" customHeight="1">
      <c r="A124" s="214"/>
      <c r="B124" s="214"/>
      <c r="C124" s="214" t="s">
        <v>6</v>
      </c>
      <c r="E124" s="219">
        <f t="shared" si="22"/>
        <v>501</v>
      </c>
      <c r="F124" s="215">
        <f t="shared" si="23"/>
        <v>501</v>
      </c>
      <c r="G124" s="225">
        <f>第1表01元データ!M123</f>
        <v>173</v>
      </c>
      <c r="H124" s="225">
        <f>第1表01元データ!N123</f>
        <v>187</v>
      </c>
      <c r="I124" s="225">
        <f>第1表01元データ!O123</f>
        <v>65</v>
      </c>
      <c r="J124" s="225">
        <f>第1表01元データ!P123</f>
        <v>56</v>
      </c>
      <c r="K124" s="225">
        <f>第1表01元データ!Q123</f>
        <v>15</v>
      </c>
      <c r="L124" s="225">
        <f>第1表01元データ!R123</f>
        <v>5</v>
      </c>
      <c r="M124" s="225" t="str">
        <f>第1表01元データ!S123</f>
        <v>-</v>
      </c>
      <c r="N124" s="226" t="str">
        <f>第1表01元データ!V123</f>
        <v>-</v>
      </c>
      <c r="O124" s="259">
        <v>562</v>
      </c>
      <c r="P124" s="241">
        <v>562</v>
      </c>
      <c r="Q124" s="241">
        <v>203</v>
      </c>
      <c r="R124" s="241">
        <v>192</v>
      </c>
      <c r="S124" s="241">
        <v>82</v>
      </c>
      <c r="T124" s="241">
        <v>59</v>
      </c>
      <c r="U124" s="241">
        <v>21</v>
      </c>
      <c r="V124" s="241">
        <v>5</v>
      </c>
      <c r="W124" s="241" t="s">
        <v>313</v>
      </c>
      <c r="X124" s="242" t="s">
        <v>313</v>
      </c>
      <c r="Y124" s="276">
        <f t="shared" si="13"/>
        <v>-61</v>
      </c>
      <c r="Z124" s="276">
        <f t="shared" si="14"/>
        <v>-61</v>
      </c>
      <c r="AA124" s="276" t="str">
        <f t="shared" si="15"/>
        <v>-</v>
      </c>
      <c r="AB124" s="240">
        <f t="shared" si="16"/>
        <v>1071</v>
      </c>
      <c r="AC124" s="225">
        <f>第1表01元データ!T123</f>
        <v>1071</v>
      </c>
      <c r="AD124" s="226" t="str">
        <f>第1表01元データ!W123</f>
        <v>-</v>
      </c>
      <c r="AE124" s="241">
        <v>1204</v>
      </c>
      <c r="AF124" s="241">
        <v>1204</v>
      </c>
      <c r="AG124" s="242" t="s">
        <v>313</v>
      </c>
      <c r="AH124" s="276">
        <f t="shared" si="17"/>
        <v>-133</v>
      </c>
      <c r="AI124" s="275">
        <f t="shared" si="18"/>
        <v>-133</v>
      </c>
      <c r="AJ124" s="276" t="str">
        <f t="shared" si="19"/>
        <v>-</v>
      </c>
      <c r="AK124" s="250">
        <f t="shared" si="20"/>
        <v>2.1377245508982035</v>
      </c>
      <c r="AL124" s="252">
        <v>2.1423487544483986</v>
      </c>
      <c r="AM124" s="251">
        <f t="shared" si="21"/>
        <v>-4.6242035501951051E-3</v>
      </c>
    </row>
    <row r="125" spans="1:39" ht="15" customHeight="1">
      <c r="A125" s="214"/>
      <c r="B125" s="214"/>
      <c r="C125" s="214" t="s">
        <v>10</v>
      </c>
      <c r="E125" s="219">
        <f t="shared" si="22"/>
        <v>601</v>
      </c>
      <c r="F125" s="215">
        <f t="shared" si="23"/>
        <v>601</v>
      </c>
      <c r="G125" s="225">
        <f>第1表01元データ!M124</f>
        <v>224</v>
      </c>
      <c r="H125" s="225">
        <f>第1表01元データ!N124</f>
        <v>217</v>
      </c>
      <c r="I125" s="225">
        <f>第1表01元データ!O124</f>
        <v>93</v>
      </c>
      <c r="J125" s="225">
        <f>第1表01元データ!P124</f>
        <v>48</v>
      </c>
      <c r="K125" s="225">
        <f>第1表01元データ!Q124</f>
        <v>12</v>
      </c>
      <c r="L125" s="225">
        <f>第1表01元データ!R124</f>
        <v>5</v>
      </c>
      <c r="M125" s="225">
        <f>第1表01元データ!S124</f>
        <v>2</v>
      </c>
      <c r="N125" s="226" t="str">
        <f>第1表01元データ!V124</f>
        <v>-</v>
      </c>
      <c r="O125" s="259">
        <v>673</v>
      </c>
      <c r="P125" s="241">
        <v>673</v>
      </c>
      <c r="Q125" s="241">
        <v>221</v>
      </c>
      <c r="R125" s="241">
        <v>271</v>
      </c>
      <c r="S125" s="241">
        <v>112</v>
      </c>
      <c r="T125" s="241">
        <v>45</v>
      </c>
      <c r="U125" s="241">
        <v>19</v>
      </c>
      <c r="V125" s="241">
        <v>2</v>
      </c>
      <c r="W125" s="241">
        <v>3</v>
      </c>
      <c r="X125" s="242" t="s">
        <v>313</v>
      </c>
      <c r="Y125" s="276">
        <f t="shared" si="13"/>
        <v>-72</v>
      </c>
      <c r="Z125" s="276">
        <f t="shared" si="14"/>
        <v>-72</v>
      </c>
      <c r="AA125" s="276" t="str">
        <f t="shared" si="15"/>
        <v>-</v>
      </c>
      <c r="AB125" s="240">
        <f t="shared" si="16"/>
        <v>1235</v>
      </c>
      <c r="AC125" s="225">
        <f>第1表01元データ!T124</f>
        <v>1235</v>
      </c>
      <c r="AD125" s="226" t="str">
        <f>第1表01元データ!W124</f>
        <v>-</v>
      </c>
      <c r="AE125" s="241">
        <v>1408</v>
      </c>
      <c r="AF125" s="241">
        <v>1408</v>
      </c>
      <c r="AG125" s="242" t="s">
        <v>313</v>
      </c>
      <c r="AH125" s="276">
        <f t="shared" si="17"/>
        <v>-173</v>
      </c>
      <c r="AI125" s="275">
        <f t="shared" si="18"/>
        <v>-173</v>
      </c>
      <c r="AJ125" s="276" t="str">
        <f t="shared" si="19"/>
        <v>-</v>
      </c>
      <c r="AK125" s="250">
        <f t="shared" si="20"/>
        <v>2.0549084858569051</v>
      </c>
      <c r="AL125" s="252">
        <v>2.0921248142644875</v>
      </c>
      <c r="AM125" s="251">
        <f t="shared" si="21"/>
        <v>-3.7216328407582377E-2</v>
      </c>
    </row>
    <row r="126" spans="1:39" ht="15" customHeight="1">
      <c r="A126" s="214"/>
      <c r="B126" s="214"/>
      <c r="C126" s="214" t="s">
        <v>11</v>
      </c>
      <c r="E126" s="219">
        <f t="shared" si="22"/>
        <v>143</v>
      </c>
      <c r="F126" s="215">
        <f t="shared" si="23"/>
        <v>143</v>
      </c>
      <c r="G126" s="225">
        <f>第1表01元データ!M125</f>
        <v>37</v>
      </c>
      <c r="H126" s="225">
        <f>第1表01元データ!N125</f>
        <v>64</v>
      </c>
      <c r="I126" s="225">
        <f>第1表01元データ!O125</f>
        <v>26</v>
      </c>
      <c r="J126" s="225">
        <f>第1表01元データ!P125</f>
        <v>9</v>
      </c>
      <c r="K126" s="225">
        <f>第1表01元データ!Q125</f>
        <v>6</v>
      </c>
      <c r="L126" s="225" t="str">
        <f>第1表01元データ!R125</f>
        <v>-</v>
      </c>
      <c r="M126" s="225">
        <f>第1表01元データ!S125</f>
        <v>1</v>
      </c>
      <c r="N126" s="226" t="str">
        <f>第1表01元データ!V125</f>
        <v>-</v>
      </c>
      <c r="O126" s="259">
        <v>152</v>
      </c>
      <c r="P126" s="241">
        <v>152</v>
      </c>
      <c r="Q126" s="241">
        <v>28</v>
      </c>
      <c r="R126" s="241">
        <v>62</v>
      </c>
      <c r="S126" s="241">
        <v>32</v>
      </c>
      <c r="T126" s="241">
        <v>22</v>
      </c>
      <c r="U126" s="241">
        <v>5</v>
      </c>
      <c r="V126" s="241">
        <v>2</v>
      </c>
      <c r="W126" s="241">
        <v>1</v>
      </c>
      <c r="X126" s="242" t="s">
        <v>313</v>
      </c>
      <c r="Y126" s="276">
        <f t="shared" si="13"/>
        <v>-9</v>
      </c>
      <c r="Z126" s="276">
        <f t="shared" si="14"/>
        <v>-9</v>
      </c>
      <c r="AA126" s="276" t="str">
        <f t="shared" si="15"/>
        <v>-</v>
      </c>
      <c r="AB126" s="240">
        <f t="shared" si="16"/>
        <v>316</v>
      </c>
      <c r="AC126" s="225">
        <f>第1表01元データ!T125</f>
        <v>316</v>
      </c>
      <c r="AD126" s="226" t="str">
        <f>第1表01元データ!W125</f>
        <v>-</v>
      </c>
      <c r="AE126" s="241">
        <v>380</v>
      </c>
      <c r="AF126" s="241">
        <v>380</v>
      </c>
      <c r="AG126" s="242" t="s">
        <v>313</v>
      </c>
      <c r="AH126" s="276">
        <f t="shared" si="17"/>
        <v>-64</v>
      </c>
      <c r="AI126" s="275">
        <f t="shared" si="18"/>
        <v>-64</v>
      </c>
      <c r="AJ126" s="276" t="str">
        <f t="shared" si="19"/>
        <v>-</v>
      </c>
      <c r="AK126" s="250">
        <f t="shared" si="20"/>
        <v>2.2097902097902096</v>
      </c>
      <c r="AL126" s="252">
        <v>2.5</v>
      </c>
      <c r="AM126" s="251">
        <f t="shared" si="21"/>
        <v>-0.29020979020979043</v>
      </c>
    </row>
    <row r="127" spans="1:39" ht="15" customHeight="1">
      <c r="A127" s="214"/>
      <c r="B127" s="214" t="s">
        <v>46</v>
      </c>
      <c r="C127" s="214"/>
      <c r="E127" s="219">
        <f t="shared" si="22"/>
        <v>845</v>
      </c>
      <c r="F127" s="215">
        <f t="shared" si="23"/>
        <v>821</v>
      </c>
      <c r="G127" s="225">
        <f>第1表01元データ!M126</f>
        <v>240</v>
      </c>
      <c r="H127" s="225">
        <f>第1表01元データ!N126</f>
        <v>349</v>
      </c>
      <c r="I127" s="225">
        <f>第1表01元データ!O126</f>
        <v>155</v>
      </c>
      <c r="J127" s="225">
        <f>第1表01元データ!P126</f>
        <v>52</v>
      </c>
      <c r="K127" s="225">
        <f>第1表01元データ!Q126</f>
        <v>20</v>
      </c>
      <c r="L127" s="225">
        <f>第1表01元データ!R126</f>
        <v>2</v>
      </c>
      <c r="M127" s="225">
        <f>第1表01元データ!S126</f>
        <v>3</v>
      </c>
      <c r="N127" s="226">
        <f>第1表01元データ!V126</f>
        <v>24</v>
      </c>
      <c r="O127" s="259">
        <v>927</v>
      </c>
      <c r="P127" s="241">
        <v>926</v>
      </c>
      <c r="Q127" s="241">
        <v>223</v>
      </c>
      <c r="R127" s="241">
        <v>408</v>
      </c>
      <c r="S127" s="241">
        <v>177</v>
      </c>
      <c r="T127" s="241">
        <v>87</v>
      </c>
      <c r="U127" s="241">
        <v>22</v>
      </c>
      <c r="V127" s="241">
        <v>6</v>
      </c>
      <c r="W127" s="241">
        <v>3</v>
      </c>
      <c r="X127" s="241">
        <v>1</v>
      </c>
      <c r="Y127" s="275">
        <f t="shared" si="13"/>
        <v>-82</v>
      </c>
      <c r="Z127" s="276">
        <f t="shared" si="14"/>
        <v>-105</v>
      </c>
      <c r="AA127" s="276">
        <f t="shared" si="15"/>
        <v>23</v>
      </c>
      <c r="AB127" s="240">
        <f t="shared" si="16"/>
        <v>1832</v>
      </c>
      <c r="AC127" s="225">
        <f>第1表01元データ!T126</f>
        <v>1745</v>
      </c>
      <c r="AD127" s="225">
        <f>第1表01元データ!W126</f>
        <v>87</v>
      </c>
      <c r="AE127" s="241">
        <v>2132</v>
      </c>
      <c r="AF127" s="241">
        <v>2085</v>
      </c>
      <c r="AG127" s="241">
        <v>47</v>
      </c>
      <c r="AH127" s="275">
        <f t="shared" si="17"/>
        <v>-300</v>
      </c>
      <c r="AI127" s="275">
        <f t="shared" si="18"/>
        <v>-340</v>
      </c>
      <c r="AJ127" s="275">
        <f t="shared" si="19"/>
        <v>40</v>
      </c>
      <c r="AK127" s="250">
        <f t="shared" si="20"/>
        <v>2.1254567600487211</v>
      </c>
      <c r="AL127" s="252">
        <v>2.2516198704103672</v>
      </c>
      <c r="AM127" s="251">
        <f t="shared" si="21"/>
        <v>-0.12616311036164607</v>
      </c>
    </row>
    <row r="128" spans="1:39" ht="15" customHeight="1">
      <c r="A128" s="214"/>
      <c r="B128" s="214"/>
      <c r="C128" s="214" t="s">
        <v>4</v>
      </c>
      <c r="E128" s="219">
        <f t="shared" si="22"/>
        <v>579</v>
      </c>
      <c r="F128" s="215">
        <f t="shared" si="23"/>
        <v>579</v>
      </c>
      <c r="G128" s="225">
        <f>第1表01元データ!M127</f>
        <v>166</v>
      </c>
      <c r="H128" s="225">
        <f>第1表01元データ!N127</f>
        <v>252</v>
      </c>
      <c r="I128" s="225">
        <f>第1表01元データ!O127</f>
        <v>109</v>
      </c>
      <c r="J128" s="225">
        <f>第1表01元データ!P127</f>
        <v>34</v>
      </c>
      <c r="K128" s="225">
        <f>第1表01元データ!Q127</f>
        <v>13</v>
      </c>
      <c r="L128" s="225">
        <f>第1表01元データ!R127</f>
        <v>2</v>
      </c>
      <c r="M128" s="225">
        <f>第1表01元データ!S127</f>
        <v>3</v>
      </c>
      <c r="N128" s="226" t="str">
        <f>第1表01元データ!V127</f>
        <v>-</v>
      </c>
      <c r="O128" s="259">
        <v>624</v>
      </c>
      <c r="P128" s="241">
        <v>624</v>
      </c>
      <c r="Q128" s="241">
        <v>143</v>
      </c>
      <c r="R128" s="241">
        <v>293</v>
      </c>
      <c r="S128" s="241">
        <v>114</v>
      </c>
      <c r="T128" s="241">
        <v>54</v>
      </c>
      <c r="U128" s="241">
        <v>14</v>
      </c>
      <c r="V128" s="241">
        <v>3</v>
      </c>
      <c r="W128" s="241">
        <v>3</v>
      </c>
      <c r="X128" s="242" t="s">
        <v>313</v>
      </c>
      <c r="Y128" s="276">
        <f t="shared" si="13"/>
        <v>-45</v>
      </c>
      <c r="Z128" s="276">
        <f t="shared" si="14"/>
        <v>-45</v>
      </c>
      <c r="AA128" s="276" t="str">
        <f t="shared" si="15"/>
        <v>-</v>
      </c>
      <c r="AB128" s="240">
        <f t="shared" si="16"/>
        <v>1232</v>
      </c>
      <c r="AC128" s="225">
        <f>第1表01元データ!T127</f>
        <v>1232</v>
      </c>
      <c r="AD128" s="226" t="str">
        <f>第1表01元データ!W127</f>
        <v>-</v>
      </c>
      <c r="AE128" s="241">
        <v>1396</v>
      </c>
      <c r="AF128" s="241">
        <v>1396</v>
      </c>
      <c r="AG128" s="242" t="s">
        <v>313</v>
      </c>
      <c r="AH128" s="276">
        <f t="shared" si="17"/>
        <v>-164</v>
      </c>
      <c r="AI128" s="275">
        <f t="shared" si="18"/>
        <v>-164</v>
      </c>
      <c r="AJ128" s="276" t="str">
        <f t="shared" si="19"/>
        <v>-</v>
      </c>
      <c r="AK128" s="250">
        <f t="shared" si="20"/>
        <v>2.1278065630397238</v>
      </c>
      <c r="AL128" s="252">
        <v>2.2371794871794872</v>
      </c>
      <c r="AM128" s="251">
        <f t="shared" si="21"/>
        <v>-0.10937292413976341</v>
      </c>
    </row>
    <row r="129" spans="1:39" ht="15" customHeight="1">
      <c r="A129" s="214"/>
      <c r="B129" s="214"/>
      <c r="C129" s="214" t="s">
        <v>5</v>
      </c>
      <c r="E129" s="219">
        <f t="shared" si="22"/>
        <v>203</v>
      </c>
      <c r="F129" s="215">
        <f t="shared" si="23"/>
        <v>179</v>
      </c>
      <c r="G129" s="225">
        <f>第1表01元データ!M128</f>
        <v>52</v>
      </c>
      <c r="H129" s="225">
        <f>第1表01元データ!N128</f>
        <v>75</v>
      </c>
      <c r="I129" s="225">
        <f>第1表01元データ!O128</f>
        <v>35</v>
      </c>
      <c r="J129" s="225">
        <f>第1表01元データ!P128</f>
        <v>14</v>
      </c>
      <c r="K129" s="225">
        <f>第1表01元データ!Q128</f>
        <v>3</v>
      </c>
      <c r="L129" s="225" t="str">
        <f>第1表01元データ!R128</f>
        <v>-</v>
      </c>
      <c r="M129" s="225" t="str">
        <f>第1表01元データ!S128</f>
        <v>-</v>
      </c>
      <c r="N129" s="226">
        <f>第1表01元データ!V128</f>
        <v>24</v>
      </c>
      <c r="O129" s="259">
        <v>239</v>
      </c>
      <c r="P129" s="241">
        <v>238</v>
      </c>
      <c r="Q129" s="241">
        <v>62</v>
      </c>
      <c r="R129" s="241">
        <v>92</v>
      </c>
      <c r="S129" s="241">
        <v>46</v>
      </c>
      <c r="T129" s="241">
        <v>29</v>
      </c>
      <c r="U129" s="241">
        <v>6</v>
      </c>
      <c r="V129" s="241">
        <v>3</v>
      </c>
      <c r="W129" s="242" t="s">
        <v>313</v>
      </c>
      <c r="X129" s="241">
        <v>1</v>
      </c>
      <c r="Y129" s="276">
        <f t="shared" si="13"/>
        <v>-36</v>
      </c>
      <c r="Z129" s="276">
        <f t="shared" si="14"/>
        <v>-59</v>
      </c>
      <c r="AA129" s="276">
        <f t="shared" si="15"/>
        <v>23</v>
      </c>
      <c r="AB129" s="240">
        <f t="shared" si="16"/>
        <v>465</v>
      </c>
      <c r="AC129" s="225">
        <f>第1表01元データ!T128</f>
        <v>378</v>
      </c>
      <c r="AD129" s="225">
        <f>第1表01元データ!W128</f>
        <v>87</v>
      </c>
      <c r="AE129" s="241">
        <v>595</v>
      </c>
      <c r="AF129" s="241">
        <v>548</v>
      </c>
      <c r="AG129" s="241">
        <v>47</v>
      </c>
      <c r="AH129" s="276">
        <f t="shared" si="17"/>
        <v>-130</v>
      </c>
      <c r="AI129" s="275">
        <f t="shared" si="18"/>
        <v>-170</v>
      </c>
      <c r="AJ129" s="275">
        <f t="shared" si="19"/>
        <v>40</v>
      </c>
      <c r="AK129" s="250">
        <f t="shared" si="20"/>
        <v>2.1117318435754191</v>
      </c>
      <c r="AL129" s="252">
        <v>2.3025210084033612</v>
      </c>
      <c r="AM129" s="251">
        <f t="shared" si="21"/>
        <v>-0.19078916482794206</v>
      </c>
    </row>
    <row r="130" spans="1:39" ht="15" customHeight="1">
      <c r="A130" s="214"/>
      <c r="B130" s="214"/>
      <c r="C130" s="214" t="s">
        <v>6</v>
      </c>
      <c r="E130" s="219">
        <f t="shared" si="22"/>
        <v>63</v>
      </c>
      <c r="F130" s="215">
        <f t="shared" si="23"/>
        <v>63</v>
      </c>
      <c r="G130" s="225">
        <f>第1表01元データ!M129</f>
        <v>22</v>
      </c>
      <c r="H130" s="225">
        <f>第1表01元データ!N129</f>
        <v>22</v>
      </c>
      <c r="I130" s="225">
        <f>第1表01元データ!O129</f>
        <v>11</v>
      </c>
      <c r="J130" s="225">
        <f>第1表01元データ!P129</f>
        <v>4</v>
      </c>
      <c r="K130" s="225">
        <f>第1表01元データ!Q129</f>
        <v>4</v>
      </c>
      <c r="L130" s="225" t="str">
        <f>第1表01元データ!R129</f>
        <v>-</v>
      </c>
      <c r="M130" s="225" t="str">
        <f>第1表01元データ!S129</f>
        <v>-</v>
      </c>
      <c r="N130" s="226" t="str">
        <f>第1表01元データ!V129</f>
        <v>-</v>
      </c>
      <c r="O130" s="259">
        <v>64</v>
      </c>
      <c r="P130" s="241">
        <v>64</v>
      </c>
      <c r="Q130" s="241">
        <v>18</v>
      </c>
      <c r="R130" s="241">
        <v>23</v>
      </c>
      <c r="S130" s="241">
        <v>17</v>
      </c>
      <c r="T130" s="241">
        <v>4</v>
      </c>
      <c r="U130" s="241">
        <v>2</v>
      </c>
      <c r="V130" s="241" t="s">
        <v>313</v>
      </c>
      <c r="W130" s="242" t="s">
        <v>313</v>
      </c>
      <c r="X130" s="242" t="s">
        <v>313</v>
      </c>
      <c r="Y130" s="276">
        <f t="shared" si="13"/>
        <v>-1</v>
      </c>
      <c r="Z130" s="276">
        <f t="shared" si="14"/>
        <v>-1</v>
      </c>
      <c r="AA130" s="276" t="str">
        <f t="shared" si="15"/>
        <v>-</v>
      </c>
      <c r="AB130" s="240">
        <f t="shared" si="16"/>
        <v>135</v>
      </c>
      <c r="AC130" s="225">
        <f>第1表01元データ!T129</f>
        <v>135</v>
      </c>
      <c r="AD130" s="226" t="str">
        <f>第1表01元データ!W129</f>
        <v>-</v>
      </c>
      <c r="AE130" s="241">
        <v>141</v>
      </c>
      <c r="AF130" s="241">
        <v>141</v>
      </c>
      <c r="AG130" s="242" t="s">
        <v>313</v>
      </c>
      <c r="AH130" s="276">
        <f t="shared" si="17"/>
        <v>-6</v>
      </c>
      <c r="AI130" s="275">
        <f t="shared" si="18"/>
        <v>-6</v>
      </c>
      <c r="AJ130" s="276" t="str">
        <f t="shared" si="19"/>
        <v>-</v>
      </c>
      <c r="AK130" s="250">
        <f t="shared" si="20"/>
        <v>2.1428571428571428</v>
      </c>
      <c r="AL130" s="252">
        <v>2.203125</v>
      </c>
      <c r="AM130" s="251">
        <f t="shared" si="21"/>
        <v>-6.0267857142857206E-2</v>
      </c>
    </row>
    <row r="131" spans="1:39" ht="15" customHeight="1">
      <c r="A131" s="214"/>
      <c r="B131" s="214"/>
      <c r="C131" s="214" t="s">
        <v>10</v>
      </c>
      <c r="E131" s="219" t="str">
        <f t="shared" si="22"/>
        <v>-</v>
      </c>
      <c r="F131" s="215" t="str">
        <f t="shared" si="23"/>
        <v>-</v>
      </c>
      <c r="G131" s="225" t="str">
        <f>第1表01元データ!M130</f>
        <v>-</v>
      </c>
      <c r="H131" s="225" t="str">
        <f>第1表01元データ!N130</f>
        <v>-</v>
      </c>
      <c r="I131" s="225" t="str">
        <f>第1表01元データ!O130</f>
        <v>-</v>
      </c>
      <c r="J131" s="225" t="str">
        <f>第1表01元データ!P130</f>
        <v>-</v>
      </c>
      <c r="K131" s="225" t="str">
        <f>第1表01元データ!Q130</f>
        <v>-</v>
      </c>
      <c r="L131" s="225" t="str">
        <f>第1表01元データ!R130</f>
        <v>-</v>
      </c>
      <c r="M131" s="225" t="str">
        <f>第1表01元データ!S130</f>
        <v>-</v>
      </c>
      <c r="N131" s="226" t="str">
        <f>第1表01元データ!V130</f>
        <v>-</v>
      </c>
      <c r="O131" s="262" t="s">
        <v>313</v>
      </c>
      <c r="P131" s="242" t="s">
        <v>313</v>
      </c>
      <c r="Q131" s="242" t="s">
        <v>313</v>
      </c>
      <c r="R131" s="242" t="s">
        <v>313</v>
      </c>
      <c r="S131" s="242" t="s">
        <v>313</v>
      </c>
      <c r="T131" s="242" t="s">
        <v>313</v>
      </c>
      <c r="U131" s="242" t="s">
        <v>313</v>
      </c>
      <c r="V131" s="242" t="s">
        <v>313</v>
      </c>
      <c r="W131" s="242" t="s">
        <v>313</v>
      </c>
      <c r="X131" s="242" t="s">
        <v>313</v>
      </c>
      <c r="Y131" s="276" t="str">
        <f t="shared" si="13"/>
        <v>-</v>
      </c>
      <c r="Z131" s="276" t="str">
        <f t="shared" si="14"/>
        <v>-</v>
      </c>
      <c r="AA131" s="276" t="str">
        <f t="shared" si="15"/>
        <v>-</v>
      </c>
      <c r="AB131" s="244" t="str">
        <f t="shared" si="16"/>
        <v>-</v>
      </c>
      <c r="AC131" s="226" t="str">
        <f>第1表01元データ!T130</f>
        <v>-</v>
      </c>
      <c r="AD131" s="226" t="str">
        <f>第1表01元データ!W130</f>
        <v>-</v>
      </c>
      <c r="AE131" s="245" t="s">
        <v>313</v>
      </c>
      <c r="AF131" s="245" t="s">
        <v>313</v>
      </c>
      <c r="AG131" s="242" t="s">
        <v>313</v>
      </c>
      <c r="AH131" s="276" t="str">
        <f t="shared" si="17"/>
        <v>-</v>
      </c>
      <c r="AI131" s="276" t="str">
        <f t="shared" si="18"/>
        <v>-</v>
      </c>
      <c r="AJ131" s="275" t="str">
        <f t="shared" si="19"/>
        <v>-</v>
      </c>
      <c r="AK131" s="246" t="str">
        <f t="shared" si="20"/>
        <v>-</v>
      </c>
      <c r="AL131" s="247" t="s">
        <v>313</v>
      </c>
      <c r="AM131" s="248" t="str">
        <f t="shared" si="21"/>
        <v>-</v>
      </c>
    </row>
    <row r="132" spans="1:39" ht="15" customHeight="1">
      <c r="A132" s="214"/>
      <c r="B132" s="214" t="s">
        <v>47</v>
      </c>
      <c r="C132" s="214"/>
      <c r="E132" s="219">
        <f t="shared" si="22"/>
        <v>531</v>
      </c>
      <c r="F132" s="215">
        <f t="shared" si="23"/>
        <v>531</v>
      </c>
      <c r="G132" s="225">
        <f>第1表01元データ!M131</f>
        <v>188</v>
      </c>
      <c r="H132" s="225">
        <f>第1表01元データ!N131</f>
        <v>194</v>
      </c>
      <c r="I132" s="225">
        <f>第1表01元データ!O131</f>
        <v>86</v>
      </c>
      <c r="J132" s="225">
        <f>第1表01元データ!P131</f>
        <v>52</v>
      </c>
      <c r="K132" s="225">
        <f>第1表01元データ!Q131</f>
        <v>8</v>
      </c>
      <c r="L132" s="225">
        <f>第1表01元データ!R131</f>
        <v>3</v>
      </c>
      <c r="M132" s="225" t="str">
        <f>第1表01元データ!S131</f>
        <v>-</v>
      </c>
      <c r="N132" s="226" t="str">
        <f>第1表01元データ!V131</f>
        <v>-</v>
      </c>
      <c r="O132" s="259">
        <v>574</v>
      </c>
      <c r="P132" s="241">
        <v>574</v>
      </c>
      <c r="Q132" s="241">
        <v>197</v>
      </c>
      <c r="R132" s="241">
        <v>210</v>
      </c>
      <c r="S132" s="241">
        <v>102</v>
      </c>
      <c r="T132" s="241">
        <v>53</v>
      </c>
      <c r="U132" s="241">
        <v>12</v>
      </c>
      <c r="V132" s="242" t="s">
        <v>313</v>
      </c>
      <c r="W132" s="241" t="s">
        <v>313</v>
      </c>
      <c r="X132" s="242" t="s">
        <v>313</v>
      </c>
      <c r="Y132" s="275">
        <f t="shared" si="13"/>
        <v>-43</v>
      </c>
      <c r="Z132" s="276">
        <f t="shared" si="14"/>
        <v>-43</v>
      </c>
      <c r="AA132" s="276" t="str">
        <f t="shared" si="15"/>
        <v>-</v>
      </c>
      <c r="AB132" s="240">
        <f t="shared" si="16"/>
        <v>1100</v>
      </c>
      <c r="AC132" s="225">
        <f>第1表01元データ!T131</f>
        <v>1100</v>
      </c>
      <c r="AD132" s="226" t="str">
        <f>第1表01元データ!W131</f>
        <v>-</v>
      </c>
      <c r="AE132" s="241">
        <v>1195</v>
      </c>
      <c r="AF132" s="241">
        <v>1195</v>
      </c>
      <c r="AG132" s="242" t="s">
        <v>313</v>
      </c>
      <c r="AH132" s="275">
        <f t="shared" si="17"/>
        <v>-95</v>
      </c>
      <c r="AI132" s="275">
        <f t="shared" si="18"/>
        <v>-95</v>
      </c>
      <c r="AJ132" s="276" t="str">
        <f t="shared" si="19"/>
        <v>-</v>
      </c>
      <c r="AK132" s="250">
        <f t="shared" si="20"/>
        <v>2.0715630885122409</v>
      </c>
      <c r="AL132" s="252">
        <v>2.0818815331010452</v>
      </c>
      <c r="AM132" s="251">
        <f t="shared" si="21"/>
        <v>-1.0318444588804265E-2</v>
      </c>
    </row>
    <row r="133" spans="1:39" ht="15" customHeight="1">
      <c r="A133" s="214"/>
      <c r="B133" s="214"/>
      <c r="C133" s="214" t="s">
        <v>4</v>
      </c>
      <c r="E133" s="219">
        <f t="shared" si="22"/>
        <v>480</v>
      </c>
      <c r="F133" s="215">
        <f t="shared" si="23"/>
        <v>480</v>
      </c>
      <c r="G133" s="225">
        <f>第1表01元データ!M132</f>
        <v>167</v>
      </c>
      <c r="H133" s="225">
        <f>第1表01元データ!N132</f>
        <v>173</v>
      </c>
      <c r="I133" s="225">
        <f>第1表01元データ!O132</f>
        <v>80</v>
      </c>
      <c r="J133" s="225">
        <f>第1表01元データ!P132</f>
        <v>49</v>
      </c>
      <c r="K133" s="225">
        <f>第1表01元データ!Q132</f>
        <v>8</v>
      </c>
      <c r="L133" s="225">
        <f>第1表01元データ!R132</f>
        <v>3</v>
      </c>
      <c r="M133" s="225" t="str">
        <f>第1表01元データ!S132</f>
        <v>-</v>
      </c>
      <c r="N133" s="226" t="str">
        <f>第1表01元データ!V132</f>
        <v>-</v>
      </c>
      <c r="O133" s="259">
        <v>515</v>
      </c>
      <c r="P133" s="241">
        <v>515</v>
      </c>
      <c r="Q133" s="241">
        <v>175</v>
      </c>
      <c r="R133" s="241">
        <v>185</v>
      </c>
      <c r="S133" s="241">
        <v>94</v>
      </c>
      <c r="T133" s="241">
        <v>50</v>
      </c>
      <c r="U133" s="241">
        <v>11</v>
      </c>
      <c r="V133" s="242" t="s">
        <v>313</v>
      </c>
      <c r="W133" s="241" t="s">
        <v>313</v>
      </c>
      <c r="X133" s="242" t="s">
        <v>313</v>
      </c>
      <c r="Y133" s="276">
        <f t="shared" si="13"/>
        <v>-35</v>
      </c>
      <c r="Z133" s="276">
        <f t="shared" si="14"/>
        <v>-35</v>
      </c>
      <c r="AA133" s="276" t="str">
        <f t="shared" si="15"/>
        <v>-</v>
      </c>
      <c r="AB133" s="240">
        <f t="shared" si="16"/>
        <v>1007</v>
      </c>
      <c r="AC133" s="225">
        <f>第1表01元データ!T132</f>
        <v>1007</v>
      </c>
      <c r="AD133" s="226" t="str">
        <f>第1表01元データ!W132</f>
        <v>-</v>
      </c>
      <c r="AE133" s="241">
        <v>1082</v>
      </c>
      <c r="AF133" s="241">
        <v>1082</v>
      </c>
      <c r="AG133" s="242" t="s">
        <v>313</v>
      </c>
      <c r="AH133" s="276">
        <f t="shared" si="17"/>
        <v>-75</v>
      </c>
      <c r="AI133" s="275">
        <f t="shared" si="18"/>
        <v>-75</v>
      </c>
      <c r="AJ133" s="276" t="str">
        <f t="shared" si="19"/>
        <v>-</v>
      </c>
      <c r="AK133" s="250">
        <f t="shared" si="20"/>
        <v>2.0979166666666669</v>
      </c>
      <c r="AL133" s="252">
        <v>2.1009708737864079</v>
      </c>
      <c r="AM133" s="251">
        <f t="shared" si="21"/>
        <v>-3.0542071197410259E-3</v>
      </c>
    </row>
    <row r="134" spans="1:39" ht="15" customHeight="1">
      <c r="A134" s="214"/>
      <c r="B134" s="214"/>
      <c r="C134" s="214" t="s">
        <v>5</v>
      </c>
      <c r="E134" s="219">
        <f t="shared" si="22"/>
        <v>51</v>
      </c>
      <c r="F134" s="215">
        <f t="shared" si="23"/>
        <v>51</v>
      </c>
      <c r="G134" s="225">
        <f>第1表01元データ!M133</f>
        <v>21</v>
      </c>
      <c r="H134" s="225">
        <f>第1表01元データ!N133</f>
        <v>21</v>
      </c>
      <c r="I134" s="225">
        <f>第1表01元データ!O133</f>
        <v>6</v>
      </c>
      <c r="J134" s="225">
        <f>第1表01元データ!P133</f>
        <v>3</v>
      </c>
      <c r="K134" s="225" t="str">
        <f>第1表01元データ!Q133</f>
        <v>-</v>
      </c>
      <c r="L134" s="225" t="str">
        <f>第1表01元データ!R133</f>
        <v>-</v>
      </c>
      <c r="M134" s="225" t="str">
        <f>第1表01元データ!S133</f>
        <v>-</v>
      </c>
      <c r="N134" s="226" t="str">
        <f>第1表01元データ!V133</f>
        <v>-</v>
      </c>
      <c r="O134" s="259">
        <v>59</v>
      </c>
      <c r="P134" s="241">
        <v>59</v>
      </c>
      <c r="Q134" s="241">
        <v>22</v>
      </c>
      <c r="R134" s="241">
        <v>25</v>
      </c>
      <c r="S134" s="241">
        <v>8</v>
      </c>
      <c r="T134" s="241">
        <v>3</v>
      </c>
      <c r="U134" s="242">
        <v>1</v>
      </c>
      <c r="V134" s="242" t="s">
        <v>313</v>
      </c>
      <c r="W134" s="241" t="s">
        <v>313</v>
      </c>
      <c r="X134" s="242" t="s">
        <v>313</v>
      </c>
      <c r="Y134" s="276">
        <f t="shared" si="13"/>
        <v>-8</v>
      </c>
      <c r="Z134" s="276">
        <f t="shared" si="14"/>
        <v>-8</v>
      </c>
      <c r="AA134" s="276" t="str">
        <f t="shared" si="15"/>
        <v>-</v>
      </c>
      <c r="AB134" s="240">
        <f t="shared" si="16"/>
        <v>93</v>
      </c>
      <c r="AC134" s="225">
        <f>第1表01元データ!T133</f>
        <v>93</v>
      </c>
      <c r="AD134" s="226" t="str">
        <f>第1表01元データ!W133</f>
        <v>-</v>
      </c>
      <c r="AE134" s="241">
        <v>113</v>
      </c>
      <c r="AF134" s="241">
        <v>113</v>
      </c>
      <c r="AG134" s="242" t="s">
        <v>313</v>
      </c>
      <c r="AH134" s="276">
        <f t="shared" si="17"/>
        <v>-20</v>
      </c>
      <c r="AI134" s="275">
        <f t="shared" si="18"/>
        <v>-20</v>
      </c>
      <c r="AJ134" s="276" t="str">
        <f t="shared" si="19"/>
        <v>-</v>
      </c>
      <c r="AK134" s="250">
        <f t="shared" si="20"/>
        <v>1.8235294117647058</v>
      </c>
      <c r="AL134" s="252">
        <v>1.9152542372881356</v>
      </c>
      <c r="AM134" s="251">
        <f t="shared" si="21"/>
        <v>-9.1724825523429754E-2</v>
      </c>
    </row>
    <row r="135" spans="1:39" ht="15" customHeight="1">
      <c r="A135" s="214"/>
      <c r="B135" s="214" t="s">
        <v>48</v>
      </c>
      <c r="C135" s="214"/>
      <c r="E135" s="219">
        <f t="shared" si="22"/>
        <v>661</v>
      </c>
      <c r="F135" s="215">
        <f t="shared" si="23"/>
        <v>657</v>
      </c>
      <c r="G135" s="225">
        <f>第1表01元データ!M134</f>
        <v>216</v>
      </c>
      <c r="H135" s="225">
        <f>第1表01元データ!N134</f>
        <v>265</v>
      </c>
      <c r="I135" s="225">
        <f>第1表01元データ!O134</f>
        <v>98</v>
      </c>
      <c r="J135" s="225">
        <f>第1表01元データ!P134</f>
        <v>45</v>
      </c>
      <c r="K135" s="225">
        <f>第1表01元データ!Q134</f>
        <v>20</v>
      </c>
      <c r="L135" s="225">
        <f>第1表01元データ!R134</f>
        <v>4</v>
      </c>
      <c r="M135" s="225">
        <f>第1表01元データ!S134</f>
        <v>9</v>
      </c>
      <c r="N135" s="226">
        <f>第1表01元データ!V134</f>
        <v>4</v>
      </c>
      <c r="O135" s="259">
        <v>758</v>
      </c>
      <c r="P135" s="241">
        <v>755</v>
      </c>
      <c r="Q135" s="241">
        <v>243</v>
      </c>
      <c r="R135" s="241">
        <v>298</v>
      </c>
      <c r="S135" s="241">
        <v>128</v>
      </c>
      <c r="T135" s="241">
        <v>57</v>
      </c>
      <c r="U135" s="241">
        <v>22</v>
      </c>
      <c r="V135" s="241">
        <v>3</v>
      </c>
      <c r="W135" s="241">
        <v>4</v>
      </c>
      <c r="X135" s="241">
        <v>3</v>
      </c>
      <c r="Y135" s="275">
        <f t="shared" ref="Y135:Y183" si="24">IF(OR(E135="x",O135="x"),"x",IF(AND(E135="-",O135="-"),"-",IF(AND(E135="-",O135&gt;0),O135*-1,IF(AND(E135&gt;0,O135="-"),E135,E135-O135))))</f>
        <v>-97</v>
      </c>
      <c r="Z135" s="276">
        <f t="shared" ref="Z135:Z183" si="25">IF(OR(F135="x",P135="x"),"x",IF(AND(F135="-",P135="-"),"-",IF(AND(F135="-",P135&gt;0),P135*-1,IF(AND(F135&gt;0,P135="-"),F135,F135-P135))))</f>
        <v>-98</v>
      </c>
      <c r="AA135" s="276">
        <f t="shared" ref="AA135:AA183" si="26">IF(OR(N135="x",X135="x"),"x",IF(AND(N135="-",X135="-"),"-",IF(AND(N135="-",X135&gt;0),X135*-1,IF(AND(N135&gt;0,X135="-"),N135,N135-X135))))</f>
        <v>1</v>
      </c>
      <c r="AB135" s="240">
        <f t="shared" ref="AB135:AB183" si="27">IF(COUNTIF(AC135:AD135,"x"),"x",IF(SUM(AC135:AD135)=0,"-",SUM(AC135:AD135)))</f>
        <v>1583</v>
      </c>
      <c r="AC135" s="225">
        <f>第1表01元データ!T134</f>
        <v>1408</v>
      </c>
      <c r="AD135" s="225">
        <f>第1表01元データ!W134</f>
        <v>175</v>
      </c>
      <c r="AE135" s="241">
        <v>1761</v>
      </c>
      <c r="AF135" s="241">
        <v>1607</v>
      </c>
      <c r="AG135" s="241">
        <v>154</v>
      </c>
      <c r="AH135" s="275">
        <f t="shared" ref="AH135:AH183" si="28">IF(OR(AB135="x",AE135="x"),"x",IF(AND(AB135="-",AE135="-"),"-",IF(AND(AB135="-",AE135&gt;0),AE135*-1,IF(AND(AB135&gt;0,AE135="-"),AB135,AB135-AE135))))</f>
        <v>-178</v>
      </c>
      <c r="AI135" s="275">
        <f t="shared" ref="AI135:AI183" si="29">IF(OR(AC135="x",AF135="x"),"x",IF(AND(AC135="-",AF135="-"),"-",IF(AND(AC135="-",AF135&gt;0),AF135*-1,IF(AND(AC135&gt;0,AF135="-"),AC135,AC135-AF135))))</f>
        <v>-199</v>
      </c>
      <c r="AJ135" s="275">
        <f t="shared" ref="AJ135:AJ183" si="30">IF(OR(AD135="x",AG135="x"),"x",IF(AND(AD135="-",AG135="-"),"-",IF(AND(AD135="-",AG135&gt;0),AG135*-1,IF(AND(AD135&gt;0,AG135="-"),AD135,AD135-AG135))))</f>
        <v>21</v>
      </c>
      <c r="AK135" s="250">
        <f t="shared" ref="AK135:AK183" si="31">IF(OR(AC135="x",F135="x"),"x",IF(OR(AC135="-",F135="-"),"-",AC135/F135))</f>
        <v>2.1430745814307457</v>
      </c>
      <c r="AL135" s="252">
        <v>2.1284768211920531</v>
      </c>
      <c r="AM135" s="251">
        <f t="shared" ref="AM135:AM183" si="32">IF(OR(AK135="x",AL135="x"),"x",IF(AND(AK135="-",AL135="-"),"-",IF(AND(AK135="-",AL135&gt;0),AL135*-1,IF(AND(AK135&gt;0,AL135="-"),AK135,AK135-AL135))))</f>
        <v>1.4597760238692636E-2</v>
      </c>
    </row>
    <row r="136" spans="1:39" ht="15" customHeight="1">
      <c r="A136" s="214"/>
      <c r="B136" s="214"/>
      <c r="C136" s="214" t="s">
        <v>4</v>
      </c>
      <c r="E136" s="219">
        <f t="shared" si="22"/>
        <v>311</v>
      </c>
      <c r="F136" s="215">
        <f t="shared" si="23"/>
        <v>309</v>
      </c>
      <c r="G136" s="225">
        <f>第1表01元データ!M135</f>
        <v>101</v>
      </c>
      <c r="H136" s="225">
        <f>第1表01元データ!N135</f>
        <v>130</v>
      </c>
      <c r="I136" s="225">
        <f>第1表01元データ!O135</f>
        <v>48</v>
      </c>
      <c r="J136" s="225">
        <f>第1表01元データ!P135</f>
        <v>21</v>
      </c>
      <c r="K136" s="225">
        <f>第1表01元データ!Q135</f>
        <v>4</v>
      </c>
      <c r="L136" s="225">
        <f>第1表01元データ!R135</f>
        <v>1</v>
      </c>
      <c r="M136" s="225">
        <f>第1表01元データ!S135</f>
        <v>4</v>
      </c>
      <c r="N136" s="226">
        <f>第1表01元データ!V135</f>
        <v>2</v>
      </c>
      <c r="O136" s="259">
        <v>374</v>
      </c>
      <c r="P136" s="241">
        <v>373</v>
      </c>
      <c r="Q136" s="241">
        <v>117</v>
      </c>
      <c r="R136" s="241">
        <v>149</v>
      </c>
      <c r="S136" s="241">
        <v>66</v>
      </c>
      <c r="T136" s="241">
        <v>33</v>
      </c>
      <c r="U136" s="241">
        <v>6</v>
      </c>
      <c r="V136" s="241">
        <v>1</v>
      </c>
      <c r="W136" s="241">
        <v>1</v>
      </c>
      <c r="X136" s="241">
        <v>1</v>
      </c>
      <c r="Y136" s="276">
        <f t="shared" si="24"/>
        <v>-63</v>
      </c>
      <c r="Z136" s="276">
        <f t="shared" si="25"/>
        <v>-64</v>
      </c>
      <c r="AA136" s="276">
        <f t="shared" si="26"/>
        <v>1</v>
      </c>
      <c r="AB136" s="240">
        <f t="shared" si="27"/>
        <v>782</v>
      </c>
      <c r="AC136" s="225">
        <f>第1表01元データ!T135</f>
        <v>643</v>
      </c>
      <c r="AD136" s="225">
        <f>第1表01元データ!W135</f>
        <v>139</v>
      </c>
      <c r="AE136" s="241">
        <v>917</v>
      </c>
      <c r="AF136" s="241">
        <v>788</v>
      </c>
      <c r="AG136" s="241">
        <v>129</v>
      </c>
      <c r="AH136" s="276">
        <f t="shared" si="28"/>
        <v>-135</v>
      </c>
      <c r="AI136" s="275">
        <f t="shared" si="29"/>
        <v>-145</v>
      </c>
      <c r="AJ136" s="275">
        <f t="shared" si="30"/>
        <v>10</v>
      </c>
      <c r="AK136" s="250">
        <f t="shared" si="31"/>
        <v>2.0809061488673137</v>
      </c>
      <c r="AL136" s="252">
        <v>2.1126005361930296</v>
      </c>
      <c r="AM136" s="251">
        <f t="shared" si="32"/>
        <v>-3.1694387325715834E-2</v>
      </c>
    </row>
    <row r="137" spans="1:39" ht="15" customHeight="1">
      <c r="A137" s="214"/>
      <c r="B137" s="214"/>
      <c r="C137" s="214" t="s">
        <v>5</v>
      </c>
      <c r="E137" s="219">
        <f t="shared" si="22"/>
        <v>325</v>
      </c>
      <c r="F137" s="215">
        <f t="shared" si="23"/>
        <v>323</v>
      </c>
      <c r="G137" s="225">
        <f>第1表01元データ!M136</f>
        <v>106</v>
      </c>
      <c r="H137" s="225">
        <f>第1表01元データ!N136</f>
        <v>122</v>
      </c>
      <c r="I137" s="225">
        <f>第1表01元データ!O136</f>
        <v>48</v>
      </c>
      <c r="J137" s="225">
        <f>第1表01元データ!P136</f>
        <v>24</v>
      </c>
      <c r="K137" s="225">
        <f>第1表01元データ!Q136</f>
        <v>16</v>
      </c>
      <c r="L137" s="225">
        <f>第1表01元データ!R136</f>
        <v>2</v>
      </c>
      <c r="M137" s="225">
        <f>第1表01元データ!S136</f>
        <v>5</v>
      </c>
      <c r="N137" s="226">
        <f>第1表01元データ!V136</f>
        <v>2</v>
      </c>
      <c r="O137" s="259">
        <v>357</v>
      </c>
      <c r="P137" s="241">
        <v>355</v>
      </c>
      <c r="Q137" s="241">
        <v>117</v>
      </c>
      <c r="R137" s="241">
        <v>135</v>
      </c>
      <c r="S137" s="241">
        <v>60</v>
      </c>
      <c r="T137" s="241">
        <v>23</v>
      </c>
      <c r="U137" s="241">
        <v>16</v>
      </c>
      <c r="V137" s="241">
        <v>2</v>
      </c>
      <c r="W137" s="241">
        <v>2</v>
      </c>
      <c r="X137" s="241">
        <v>2</v>
      </c>
      <c r="Y137" s="276">
        <f t="shared" si="24"/>
        <v>-32</v>
      </c>
      <c r="Z137" s="276">
        <f t="shared" si="25"/>
        <v>-32</v>
      </c>
      <c r="AA137" s="276">
        <f t="shared" si="26"/>
        <v>0</v>
      </c>
      <c r="AB137" s="240">
        <f t="shared" si="27"/>
        <v>754</v>
      </c>
      <c r="AC137" s="225">
        <f>第1表01元データ!T136</f>
        <v>718</v>
      </c>
      <c r="AD137" s="225">
        <f>第1表01元データ!W136</f>
        <v>36</v>
      </c>
      <c r="AE137" s="241">
        <v>790</v>
      </c>
      <c r="AF137" s="241">
        <v>765</v>
      </c>
      <c r="AG137" s="241">
        <v>25</v>
      </c>
      <c r="AH137" s="276">
        <f t="shared" si="28"/>
        <v>-36</v>
      </c>
      <c r="AI137" s="275">
        <f t="shared" si="29"/>
        <v>-47</v>
      </c>
      <c r="AJ137" s="275">
        <f t="shared" si="30"/>
        <v>11</v>
      </c>
      <c r="AK137" s="250">
        <f t="shared" si="31"/>
        <v>2.2229102167182662</v>
      </c>
      <c r="AL137" s="252">
        <v>2.1549295774647885</v>
      </c>
      <c r="AM137" s="251">
        <f t="shared" si="32"/>
        <v>6.7980639253477637E-2</v>
      </c>
    </row>
    <row r="138" spans="1:39" ht="15" customHeight="1">
      <c r="A138" s="214"/>
      <c r="B138" s="214"/>
      <c r="C138" s="214" t="s">
        <v>6</v>
      </c>
      <c r="E138" s="219">
        <f t="shared" si="22"/>
        <v>18</v>
      </c>
      <c r="F138" s="215">
        <f t="shared" si="23"/>
        <v>18</v>
      </c>
      <c r="G138" s="225">
        <f>第1表01元データ!M137</f>
        <v>8</v>
      </c>
      <c r="H138" s="225">
        <f>第1表01元データ!N137</f>
        <v>9</v>
      </c>
      <c r="I138" s="225" t="str">
        <f>第1表01元データ!O137</f>
        <v>-</v>
      </c>
      <c r="J138" s="225" t="str">
        <f>第1表01元データ!P137</f>
        <v>-</v>
      </c>
      <c r="K138" s="225" t="str">
        <f>第1表01元データ!Q137</f>
        <v>-</v>
      </c>
      <c r="L138" s="225">
        <f>第1表01元データ!R137</f>
        <v>1</v>
      </c>
      <c r="M138" s="225" t="str">
        <f>第1表01元データ!S137</f>
        <v>-</v>
      </c>
      <c r="N138" s="226" t="str">
        <f>第1表01元データ!V137</f>
        <v>-</v>
      </c>
      <c r="O138" s="259">
        <v>20</v>
      </c>
      <c r="P138" s="241">
        <v>20</v>
      </c>
      <c r="Q138" s="241">
        <v>8</v>
      </c>
      <c r="R138" s="241">
        <v>10</v>
      </c>
      <c r="S138" s="242">
        <v>1</v>
      </c>
      <c r="T138" s="241" t="s">
        <v>313</v>
      </c>
      <c r="U138" s="242" t="s">
        <v>313</v>
      </c>
      <c r="V138" s="242" t="s">
        <v>313</v>
      </c>
      <c r="W138" s="241">
        <v>1</v>
      </c>
      <c r="X138" s="242" t="s">
        <v>313</v>
      </c>
      <c r="Y138" s="276">
        <f t="shared" si="24"/>
        <v>-2</v>
      </c>
      <c r="Z138" s="276">
        <f t="shared" si="25"/>
        <v>-2</v>
      </c>
      <c r="AA138" s="276" t="str">
        <f t="shared" si="26"/>
        <v>-</v>
      </c>
      <c r="AB138" s="240">
        <f t="shared" si="27"/>
        <v>32</v>
      </c>
      <c r="AC138" s="225">
        <f>第1表01元データ!T137</f>
        <v>32</v>
      </c>
      <c r="AD138" s="226" t="str">
        <f>第1表01元データ!W137</f>
        <v>-</v>
      </c>
      <c r="AE138" s="241">
        <v>38</v>
      </c>
      <c r="AF138" s="241">
        <v>38</v>
      </c>
      <c r="AG138" s="242" t="s">
        <v>313</v>
      </c>
      <c r="AH138" s="276">
        <f t="shared" si="28"/>
        <v>-6</v>
      </c>
      <c r="AI138" s="275">
        <f t="shared" si="29"/>
        <v>-6</v>
      </c>
      <c r="AJ138" s="276" t="str">
        <f t="shared" si="30"/>
        <v>-</v>
      </c>
      <c r="AK138" s="250">
        <f t="shared" si="31"/>
        <v>1.7777777777777777</v>
      </c>
      <c r="AL138" s="252">
        <v>1.9</v>
      </c>
      <c r="AM138" s="251">
        <f t="shared" si="32"/>
        <v>-0.12222222222222223</v>
      </c>
    </row>
    <row r="139" spans="1:39" ht="15" customHeight="1">
      <c r="A139" s="214"/>
      <c r="B139" s="214"/>
      <c r="C139" s="214" t="s">
        <v>10</v>
      </c>
      <c r="E139" s="219">
        <f t="shared" si="22"/>
        <v>7</v>
      </c>
      <c r="F139" s="215">
        <f t="shared" si="23"/>
        <v>7</v>
      </c>
      <c r="G139" s="225">
        <f>第1表01元データ!M138</f>
        <v>1</v>
      </c>
      <c r="H139" s="225">
        <f>第1表01元データ!N138</f>
        <v>4</v>
      </c>
      <c r="I139" s="225">
        <f>第1表01元データ!O138</f>
        <v>2</v>
      </c>
      <c r="J139" s="225" t="str">
        <f>第1表01元データ!P138</f>
        <v>-</v>
      </c>
      <c r="K139" s="225" t="str">
        <f>第1表01元データ!Q138</f>
        <v>-</v>
      </c>
      <c r="L139" s="225" t="str">
        <f>第1表01元データ!R138</f>
        <v>-</v>
      </c>
      <c r="M139" s="225" t="str">
        <f>第1表01元データ!S138</f>
        <v>-</v>
      </c>
      <c r="N139" s="226" t="str">
        <f>第1表01元データ!V138</f>
        <v>-</v>
      </c>
      <c r="O139" s="259">
        <v>7</v>
      </c>
      <c r="P139" s="241">
        <v>7</v>
      </c>
      <c r="Q139" s="241">
        <v>1</v>
      </c>
      <c r="R139" s="241">
        <v>4</v>
      </c>
      <c r="S139" s="241">
        <v>1</v>
      </c>
      <c r="T139" s="241">
        <v>1</v>
      </c>
      <c r="U139" s="242" t="s">
        <v>313</v>
      </c>
      <c r="V139" s="242" t="s">
        <v>313</v>
      </c>
      <c r="W139" s="242" t="s">
        <v>313</v>
      </c>
      <c r="X139" s="242" t="s">
        <v>313</v>
      </c>
      <c r="Y139" s="276">
        <f t="shared" si="24"/>
        <v>0</v>
      </c>
      <c r="Z139" s="276">
        <f t="shared" si="25"/>
        <v>0</v>
      </c>
      <c r="AA139" s="276" t="str">
        <f t="shared" si="26"/>
        <v>-</v>
      </c>
      <c r="AB139" s="240">
        <f t="shared" si="27"/>
        <v>15</v>
      </c>
      <c r="AC139" s="225">
        <f>第1表01元データ!T138</f>
        <v>15</v>
      </c>
      <c r="AD139" s="226" t="str">
        <f>第1表01元データ!W138</f>
        <v>-</v>
      </c>
      <c r="AE139" s="241">
        <v>16</v>
      </c>
      <c r="AF139" s="241">
        <v>16</v>
      </c>
      <c r="AG139" s="242" t="s">
        <v>313</v>
      </c>
      <c r="AH139" s="276">
        <f t="shared" si="28"/>
        <v>-1</v>
      </c>
      <c r="AI139" s="275">
        <f t="shared" si="29"/>
        <v>-1</v>
      </c>
      <c r="AJ139" s="276" t="str">
        <f t="shared" si="30"/>
        <v>-</v>
      </c>
      <c r="AK139" s="250">
        <f t="shared" si="31"/>
        <v>2.1428571428571428</v>
      </c>
      <c r="AL139" s="252">
        <v>2.2857142857142856</v>
      </c>
      <c r="AM139" s="251">
        <f t="shared" si="32"/>
        <v>-0.14285714285714279</v>
      </c>
    </row>
    <row r="140" spans="1:39" ht="15" customHeight="1">
      <c r="A140" s="214"/>
      <c r="B140" s="214" t="s">
        <v>49</v>
      </c>
      <c r="C140" s="214"/>
      <c r="E140" s="219">
        <f t="shared" ref="E140:E183" si="33">IF(COUNTIF(F140:N140,"x"),"x",IF(SUM(F140,N140)=0,"-",SUM(F140,N140)))</f>
        <v>584</v>
      </c>
      <c r="F140" s="215">
        <f t="shared" si="23"/>
        <v>584</v>
      </c>
      <c r="G140" s="225">
        <f>第1表01元データ!M139</f>
        <v>303</v>
      </c>
      <c r="H140" s="225">
        <f>第1表01元データ!N139</f>
        <v>160</v>
      </c>
      <c r="I140" s="225">
        <f>第1表01元データ!O139</f>
        <v>69</v>
      </c>
      <c r="J140" s="225">
        <f>第1表01元データ!P139</f>
        <v>39</v>
      </c>
      <c r="K140" s="225">
        <f>第1表01元データ!Q139</f>
        <v>11</v>
      </c>
      <c r="L140" s="225">
        <f>第1表01元データ!R139</f>
        <v>1</v>
      </c>
      <c r="M140" s="225">
        <f>第1表01元データ!S139</f>
        <v>1</v>
      </c>
      <c r="N140" s="226" t="str">
        <f>第1表01元データ!V139</f>
        <v>-</v>
      </c>
      <c r="O140" s="259">
        <v>511</v>
      </c>
      <c r="P140" s="241">
        <v>511</v>
      </c>
      <c r="Q140" s="241">
        <v>234</v>
      </c>
      <c r="R140" s="241">
        <v>151</v>
      </c>
      <c r="S140" s="241">
        <v>69</v>
      </c>
      <c r="T140" s="241">
        <v>41</v>
      </c>
      <c r="U140" s="241">
        <v>13</v>
      </c>
      <c r="V140" s="241">
        <v>3</v>
      </c>
      <c r="W140" s="242" t="s">
        <v>313</v>
      </c>
      <c r="X140" s="242" t="s">
        <v>313</v>
      </c>
      <c r="Y140" s="275">
        <f t="shared" si="24"/>
        <v>73</v>
      </c>
      <c r="Z140" s="276">
        <f t="shared" si="25"/>
        <v>73</v>
      </c>
      <c r="AA140" s="276" t="str">
        <f t="shared" si="26"/>
        <v>-</v>
      </c>
      <c r="AB140" s="240">
        <f t="shared" si="27"/>
        <v>1054</v>
      </c>
      <c r="AC140" s="225">
        <f>第1表01元データ!T139</f>
        <v>1054</v>
      </c>
      <c r="AD140" s="226" t="str">
        <f>第1表01元データ!W139</f>
        <v>-</v>
      </c>
      <c r="AE140" s="241">
        <v>990</v>
      </c>
      <c r="AF140" s="241">
        <v>990</v>
      </c>
      <c r="AG140" s="242" t="s">
        <v>313</v>
      </c>
      <c r="AH140" s="275">
        <f t="shared" si="28"/>
        <v>64</v>
      </c>
      <c r="AI140" s="275">
        <f t="shared" si="29"/>
        <v>64</v>
      </c>
      <c r="AJ140" s="276" t="str">
        <f t="shared" si="30"/>
        <v>-</v>
      </c>
      <c r="AK140" s="250">
        <f t="shared" si="31"/>
        <v>1.8047945205479452</v>
      </c>
      <c r="AL140" s="252">
        <v>1.9373776908023483</v>
      </c>
      <c r="AM140" s="251">
        <f t="shared" si="32"/>
        <v>-0.13258317025440314</v>
      </c>
    </row>
    <row r="141" spans="1:39" ht="15" customHeight="1">
      <c r="A141" s="214"/>
      <c r="B141" s="214" t="s">
        <v>50</v>
      </c>
      <c r="C141" s="214"/>
      <c r="E141" s="219">
        <f t="shared" si="33"/>
        <v>543</v>
      </c>
      <c r="F141" s="215">
        <f t="shared" si="23"/>
        <v>543</v>
      </c>
      <c r="G141" s="225">
        <f>第1表01元データ!M140</f>
        <v>276</v>
      </c>
      <c r="H141" s="225">
        <f>第1表01元データ!N140</f>
        <v>151</v>
      </c>
      <c r="I141" s="225">
        <f>第1表01元データ!O140</f>
        <v>70</v>
      </c>
      <c r="J141" s="225">
        <f>第1表01元データ!P140</f>
        <v>34</v>
      </c>
      <c r="K141" s="225">
        <f>第1表01元データ!Q140</f>
        <v>10</v>
      </c>
      <c r="L141" s="225">
        <f>第1表01元データ!R140</f>
        <v>2</v>
      </c>
      <c r="M141" s="225" t="str">
        <f>第1表01元データ!S140</f>
        <v>-</v>
      </c>
      <c r="N141" s="226" t="str">
        <f>第1表01元データ!V140</f>
        <v>-</v>
      </c>
      <c r="O141" s="259">
        <v>482</v>
      </c>
      <c r="P141" s="241">
        <v>482</v>
      </c>
      <c r="Q141" s="241">
        <v>196</v>
      </c>
      <c r="R141" s="241">
        <v>154</v>
      </c>
      <c r="S141" s="241">
        <v>85</v>
      </c>
      <c r="T141" s="241">
        <v>35</v>
      </c>
      <c r="U141" s="241">
        <v>10</v>
      </c>
      <c r="V141" s="241">
        <v>2</v>
      </c>
      <c r="W141" s="242" t="s">
        <v>313</v>
      </c>
      <c r="X141" s="242" t="s">
        <v>313</v>
      </c>
      <c r="Y141" s="275">
        <f t="shared" si="24"/>
        <v>61</v>
      </c>
      <c r="Z141" s="276">
        <f t="shared" si="25"/>
        <v>61</v>
      </c>
      <c r="AA141" s="276" t="str">
        <f t="shared" si="26"/>
        <v>-</v>
      </c>
      <c r="AB141" s="240">
        <f t="shared" si="27"/>
        <v>986</v>
      </c>
      <c r="AC141" s="225">
        <f>第1表01元データ!T140</f>
        <v>986</v>
      </c>
      <c r="AD141" s="226" t="str">
        <f>第1表01元データ!W140</f>
        <v>-</v>
      </c>
      <c r="AE141" s="241">
        <v>961</v>
      </c>
      <c r="AF141" s="241">
        <v>961</v>
      </c>
      <c r="AG141" s="242" t="s">
        <v>313</v>
      </c>
      <c r="AH141" s="275">
        <f t="shared" si="28"/>
        <v>25</v>
      </c>
      <c r="AI141" s="275">
        <f t="shared" si="29"/>
        <v>25</v>
      </c>
      <c r="AJ141" s="276" t="str">
        <f t="shared" si="30"/>
        <v>-</v>
      </c>
      <c r="AK141" s="250">
        <f t="shared" si="31"/>
        <v>1.8158379373848987</v>
      </c>
      <c r="AL141" s="252">
        <v>1.9937759336099585</v>
      </c>
      <c r="AM141" s="251">
        <f t="shared" si="32"/>
        <v>-0.17793799622505979</v>
      </c>
    </row>
    <row r="142" spans="1:39" ht="15" customHeight="1">
      <c r="A142" s="214"/>
      <c r="B142" s="214" t="s">
        <v>51</v>
      </c>
      <c r="C142" s="214"/>
      <c r="E142" s="219">
        <f t="shared" si="33"/>
        <v>1163</v>
      </c>
      <c r="F142" s="215">
        <f t="shared" si="23"/>
        <v>1160</v>
      </c>
      <c r="G142" s="225">
        <f>第1表01元データ!M141</f>
        <v>463</v>
      </c>
      <c r="H142" s="225">
        <f>第1表01元データ!N141</f>
        <v>387</v>
      </c>
      <c r="I142" s="225">
        <f>第1表01元データ!O141</f>
        <v>176</v>
      </c>
      <c r="J142" s="225">
        <f>第1表01元データ!P141</f>
        <v>96</v>
      </c>
      <c r="K142" s="225">
        <f>第1表01元データ!Q141</f>
        <v>30</v>
      </c>
      <c r="L142" s="225">
        <f>第1表01元データ!R141</f>
        <v>8</v>
      </c>
      <c r="M142" s="225" t="str">
        <f>第1表01元データ!S141</f>
        <v>-</v>
      </c>
      <c r="N142" s="226">
        <f>第1表01元データ!V141</f>
        <v>3</v>
      </c>
      <c r="O142" s="259">
        <v>1243</v>
      </c>
      <c r="P142" s="241">
        <v>1240</v>
      </c>
      <c r="Q142" s="241">
        <v>452</v>
      </c>
      <c r="R142" s="241">
        <v>408</v>
      </c>
      <c r="S142" s="241">
        <v>211</v>
      </c>
      <c r="T142" s="241">
        <v>120</v>
      </c>
      <c r="U142" s="241">
        <v>35</v>
      </c>
      <c r="V142" s="241">
        <v>11</v>
      </c>
      <c r="W142" s="241">
        <v>3</v>
      </c>
      <c r="X142" s="241">
        <v>3</v>
      </c>
      <c r="Y142" s="275">
        <f t="shared" si="24"/>
        <v>-80</v>
      </c>
      <c r="Z142" s="276">
        <f t="shared" si="25"/>
        <v>-80</v>
      </c>
      <c r="AA142" s="276">
        <f t="shared" si="26"/>
        <v>0</v>
      </c>
      <c r="AB142" s="240">
        <f t="shared" si="27"/>
        <v>2461</v>
      </c>
      <c r="AC142" s="225">
        <f>第1表01元データ!T141</f>
        <v>2347</v>
      </c>
      <c r="AD142" s="225">
        <f>第1表01元データ!W141</f>
        <v>114</v>
      </c>
      <c r="AE142" s="241">
        <v>2746</v>
      </c>
      <c r="AF142" s="241">
        <v>2644</v>
      </c>
      <c r="AG142" s="241">
        <v>102</v>
      </c>
      <c r="AH142" s="275">
        <f t="shared" si="28"/>
        <v>-285</v>
      </c>
      <c r="AI142" s="275">
        <f t="shared" si="29"/>
        <v>-297</v>
      </c>
      <c r="AJ142" s="275">
        <f t="shared" si="30"/>
        <v>12</v>
      </c>
      <c r="AK142" s="250">
        <f t="shared" si="31"/>
        <v>2.0232758620689655</v>
      </c>
      <c r="AL142" s="252">
        <v>2.1322580645161291</v>
      </c>
      <c r="AM142" s="251">
        <f t="shared" si="32"/>
        <v>-0.10898220244716361</v>
      </c>
    </row>
    <row r="143" spans="1:39" ht="15" customHeight="1">
      <c r="A143" s="214"/>
      <c r="B143" s="214" t="s">
        <v>52</v>
      </c>
      <c r="C143" s="214"/>
      <c r="E143" s="219">
        <f t="shared" si="33"/>
        <v>613</v>
      </c>
      <c r="F143" s="215">
        <f t="shared" si="23"/>
        <v>611</v>
      </c>
      <c r="G143" s="225">
        <f>第1表01元データ!M142</f>
        <v>335</v>
      </c>
      <c r="H143" s="225">
        <f>第1表01元データ!N142</f>
        <v>209</v>
      </c>
      <c r="I143" s="225">
        <f>第1表01元データ!O142</f>
        <v>48</v>
      </c>
      <c r="J143" s="225">
        <f>第1表01元データ!P142</f>
        <v>18</v>
      </c>
      <c r="K143" s="225">
        <f>第1表01元データ!Q142</f>
        <v>1</v>
      </c>
      <c r="L143" s="225" t="str">
        <f>第1表01元データ!R142</f>
        <v>-</v>
      </c>
      <c r="M143" s="225" t="str">
        <f>第1表01元データ!S142</f>
        <v>-</v>
      </c>
      <c r="N143" s="226">
        <f>第1表01元データ!V142</f>
        <v>2</v>
      </c>
      <c r="O143" s="259">
        <v>617</v>
      </c>
      <c r="P143" s="241">
        <v>616</v>
      </c>
      <c r="Q143" s="241">
        <v>350</v>
      </c>
      <c r="R143" s="241">
        <v>192</v>
      </c>
      <c r="S143" s="241">
        <v>44</v>
      </c>
      <c r="T143" s="241">
        <v>26</v>
      </c>
      <c r="U143" s="241">
        <v>3</v>
      </c>
      <c r="V143" s="241">
        <v>1</v>
      </c>
      <c r="W143" s="242" t="s">
        <v>313</v>
      </c>
      <c r="X143" s="242">
        <v>1</v>
      </c>
      <c r="Y143" s="275">
        <f t="shared" si="24"/>
        <v>-4</v>
      </c>
      <c r="Z143" s="276">
        <f t="shared" si="25"/>
        <v>-5</v>
      </c>
      <c r="AA143" s="276">
        <f t="shared" si="26"/>
        <v>1</v>
      </c>
      <c r="AB143" s="240">
        <f t="shared" si="27"/>
        <v>1100</v>
      </c>
      <c r="AC143" s="225">
        <f>第1表01元データ!T142</f>
        <v>974</v>
      </c>
      <c r="AD143" s="225">
        <f>第1表01元データ!W142</f>
        <v>126</v>
      </c>
      <c r="AE143" s="241">
        <v>1004</v>
      </c>
      <c r="AF143" s="241">
        <v>991</v>
      </c>
      <c r="AG143" s="242">
        <v>13</v>
      </c>
      <c r="AH143" s="275">
        <f t="shared" si="28"/>
        <v>96</v>
      </c>
      <c r="AI143" s="275">
        <f t="shared" si="29"/>
        <v>-17</v>
      </c>
      <c r="AJ143" s="276">
        <f t="shared" si="30"/>
        <v>113</v>
      </c>
      <c r="AK143" s="250">
        <f t="shared" si="31"/>
        <v>1.5941080196399344</v>
      </c>
      <c r="AL143" s="252">
        <v>1.6087662337662338</v>
      </c>
      <c r="AM143" s="251">
        <f t="shared" si="32"/>
        <v>-1.4658214126299418E-2</v>
      </c>
    </row>
    <row r="144" spans="1:39" ht="15" customHeight="1">
      <c r="A144" s="214"/>
      <c r="B144" s="214" t="s">
        <v>53</v>
      </c>
      <c r="C144" s="214"/>
      <c r="E144" s="219">
        <f t="shared" si="33"/>
        <v>60</v>
      </c>
      <c r="F144" s="215">
        <f t="shared" si="23"/>
        <v>60</v>
      </c>
      <c r="G144" s="225">
        <f>第1表01元データ!M143</f>
        <v>21</v>
      </c>
      <c r="H144" s="225">
        <f>第1表01元データ!N143</f>
        <v>28</v>
      </c>
      <c r="I144" s="225">
        <f>第1表01元データ!O143</f>
        <v>8</v>
      </c>
      <c r="J144" s="225">
        <f>第1表01元データ!P143</f>
        <v>2</v>
      </c>
      <c r="K144" s="225">
        <f>第1表01元データ!Q143</f>
        <v>1</v>
      </c>
      <c r="L144" s="225" t="str">
        <f>第1表01元データ!R143</f>
        <v>-</v>
      </c>
      <c r="M144" s="225" t="str">
        <f>第1表01元データ!S143</f>
        <v>-</v>
      </c>
      <c r="N144" s="226" t="str">
        <f>第1表01元データ!V143</f>
        <v>-</v>
      </c>
      <c r="O144" s="259">
        <v>67</v>
      </c>
      <c r="P144" s="241">
        <v>67</v>
      </c>
      <c r="Q144" s="241">
        <v>23</v>
      </c>
      <c r="R144" s="241">
        <v>25</v>
      </c>
      <c r="S144" s="241">
        <v>14</v>
      </c>
      <c r="T144" s="241">
        <v>4</v>
      </c>
      <c r="U144" s="241">
        <v>1</v>
      </c>
      <c r="V144" s="241" t="s">
        <v>313</v>
      </c>
      <c r="W144" s="241" t="s">
        <v>313</v>
      </c>
      <c r="X144" s="242" t="s">
        <v>313</v>
      </c>
      <c r="Y144" s="275">
        <f t="shared" si="24"/>
        <v>-7</v>
      </c>
      <c r="Z144" s="276">
        <f t="shared" si="25"/>
        <v>-7</v>
      </c>
      <c r="AA144" s="276" t="str">
        <f t="shared" si="26"/>
        <v>-</v>
      </c>
      <c r="AB144" s="240">
        <f t="shared" si="27"/>
        <v>114</v>
      </c>
      <c r="AC144" s="225">
        <f>第1表01元データ!T143</f>
        <v>114</v>
      </c>
      <c r="AD144" s="226" t="str">
        <f>第1表01元データ!W143</f>
        <v>-</v>
      </c>
      <c r="AE144" s="241">
        <v>136</v>
      </c>
      <c r="AF144" s="241">
        <v>136</v>
      </c>
      <c r="AG144" s="242" t="s">
        <v>313</v>
      </c>
      <c r="AH144" s="275">
        <f t="shared" si="28"/>
        <v>-22</v>
      </c>
      <c r="AI144" s="275">
        <f t="shared" si="29"/>
        <v>-22</v>
      </c>
      <c r="AJ144" s="276" t="str">
        <f t="shared" si="30"/>
        <v>-</v>
      </c>
      <c r="AK144" s="250">
        <f t="shared" si="31"/>
        <v>1.9</v>
      </c>
      <c r="AL144" s="252">
        <v>2.0298507462686568</v>
      </c>
      <c r="AM144" s="251">
        <f t="shared" si="32"/>
        <v>-0.12985074626865689</v>
      </c>
    </row>
    <row r="145" spans="1:39" ht="15" customHeight="1">
      <c r="A145" s="214"/>
      <c r="B145" s="214" t="s">
        <v>54</v>
      </c>
      <c r="C145" s="214"/>
      <c r="E145" s="219">
        <f t="shared" si="33"/>
        <v>4142</v>
      </c>
      <c r="F145" s="215">
        <f t="shared" ref="F145:F183" si="34">IF(COUNTIF(G145:M145,"x"),"x",IF(SUM(G145:M145)=0,"-",SUM(G145:M145)))</f>
        <v>4120</v>
      </c>
      <c r="G145" s="225">
        <f>第1表01元データ!M144</f>
        <v>1289</v>
      </c>
      <c r="H145" s="225">
        <f>第1表01元データ!N144</f>
        <v>1586</v>
      </c>
      <c r="I145" s="225">
        <f>第1表01元データ!O144</f>
        <v>674</v>
      </c>
      <c r="J145" s="225">
        <f>第1表01元データ!P144</f>
        <v>411</v>
      </c>
      <c r="K145" s="225">
        <f>第1表01元データ!Q144</f>
        <v>120</v>
      </c>
      <c r="L145" s="225">
        <f>第1表01元データ!R144</f>
        <v>27</v>
      </c>
      <c r="M145" s="225">
        <f>第1表01元データ!S144</f>
        <v>13</v>
      </c>
      <c r="N145" s="226">
        <f>第1表01元データ!V144</f>
        <v>22</v>
      </c>
      <c r="O145" s="259">
        <v>4369</v>
      </c>
      <c r="P145" s="241">
        <v>4363</v>
      </c>
      <c r="Q145" s="241">
        <v>1249</v>
      </c>
      <c r="R145" s="241">
        <v>1643</v>
      </c>
      <c r="S145" s="241">
        <v>750</v>
      </c>
      <c r="T145" s="241">
        <v>503</v>
      </c>
      <c r="U145" s="241">
        <v>161</v>
      </c>
      <c r="V145" s="241">
        <v>44</v>
      </c>
      <c r="W145" s="241">
        <v>13</v>
      </c>
      <c r="X145" s="241">
        <v>6</v>
      </c>
      <c r="Y145" s="275">
        <f t="shared" si="24"/>
        <v>-227</v>
      </c>
      <c r="Z145" s="275">
        <f t="shared" si="25"/>
        <v>-243</v>
      </c>
      <c r="AA145" s="275">
        <f t="shared" si="26"/>
        <v>16</v>
      </c>
      <c r="AB145" s="240">
        <f t="shared" si="27"/>
        <v>9307</v>
      </c>
      <c r="AC145" s="225">
        <f>第1表01元データ!T144</f>
        <v>8988</v>
      </c>
      <c r="AD145" s="225">
        <f>第1表01元データ!W144</f>
        <v>319</v>
      </c>
      <c r="AE145" s="241">
        <v>10261</v>
      </c>
      <c r="AF145" s="241">
        <v>9957</v>
      </c>
      <c r="AG145" s="241">
        <v>304</v>
      </c>
      <c r="AH145" s="275">
        <f t="shared" si="28"/>
        <v>-954</v>
      </c>
      <c r="AI145" s="275">
        <f t="shared" si="29"/>
        <v>-969</v>
      </c>
      <c r="AJ145" s="275">
        <f t="shared" si="30"/>
        <v>15</v>
      </c>
      <c r="AK145" s="251">
        <f t="shared" si="31"/>
        <v>2.1815533980582522</v>
      </c>
      <c r="AL145" s="255">
        <v>2.2821453128581251</v>
      </c>
      <c r="AM145" s="251">
        <f t="shared" si="32"/>
        <v>-0.10059191479987284</v>
      </c>
    </row>
    <row r="146" spans="1:39" ht="15" customHeight="1">
      <c r="A146" s="214"/>
      <c r="B146" s="214"/>
      <c r="C146" s="214" t="s">
        <v>4</v>
      </c>
      <c r="E146" s="219">
        <f t="shared" si="33"/>
        <v>922</v>
      </c>
      <c r="F146" s="215">
        <f t="shared" si="34"/>
        <v>919</v>
      </c>
      <c r="G146" s="225">
        <f>第1表01元データ!M145</f>
        <v>307</v>
      </c>
      <c r="H146" s="225">
        <f>第1表01元データ!N145</f>
        <v>342</v>
      </c>
      <c r="I146" s="225">
        <f>第1表01元データ!O145</f>
        <v>147</v>
      </c>
      <c r="J146" s="225">
        <f>第1表01元データ!P145</f>
        <v>86</v>
      </c>
      <c r="K146" s="225">
        <f>第1表01元データ!Q145</f>
        <v>32</v>
      </c>
      <c r="L146" s="225">
        <f>第1表01元データ!R145</f>
        <v>4</v>
      </c>
      <c r="M146" s="225">
        <f>第1表01元データ!S145</f>
        <v>1</v>
      </c>
      <c r="N146" s="226">
        <f>第1表01元データ!V145</f>
        <v>3</v>
      </c>
      <c r="O146" s="259">
        <v>984</v>
      </c>
      <c r="P146" s="241">
        <v>983</v>
      </c>
      <c r="Q146" s="241">
        <v>302</v>
      </c>
      <c r="R146" s="241">
        <v>383</v>
      </c>
      <c r="S146" s="241">
        <v>160</v>
      </c>
      <c r="T146" s="241">
        <v>94</v>
      </c>
      <c r="U146" s="241">
        <v>29</v>
      </c>
      <c r="V146" s="241">
        <v>13</v>
      </c>
      <c r="W146" s="241">
        <v>2</v>
      </c>
      <c r="X146" s="241">
        <v>1</v>
      </c>
      <c r="Y146" s="276">
        <f t="shared" si="24"/>
        <v>-62</v>
      </c>
      <c r="Z146" s="276">
        <f t="shared" si="25"/>
        <v>-64</v>
      </c>
      <c r="AA146" s="276">
        <f t="shared" si="26"/>
        <v>2</v>
      </c>
      <c r="AB146" s="240">
        <f t="shared" si="27"/>
        <v>2013</v>
      </c>
      <c r="AC146" s="225">
        <f>第1表01元データ!T145</f>
        <v>1967</v>
      </c>
      <c r="AD146" s="225">
        <f>第1表01元データ!W145</f>
        <v>46</v>
      </c>
      <c r="AE146" s="241">
        <v>2178</v>
      </c>
      <c r="AF146" s="241">
        <v>2161</v>
      </c>
      <c r="AG146" s="241">
        <v>17</v>
      </c>
      <c r="AH146" s="276">
        <f t="shared" si="28"/>
        <v>-165</v>
      </c>
      <c r="AI146" s="275">
        <f t="shared" si="29"/>
        <v>-194</v>
      </c>
      <c r="AJ146" s="275">
        <f t="shared" si="30"/>
        <v>29</v>
      </c>
      <c r="AK146" s="250">
        <f t="shared" si="31"/>
        <v>2.1403699673558214</v>
      </c>
      <c r="AL146" s="252">
        <v>2.1983723296032553</v>
      </c>
      <c r="AM146" s="251">
        <f t="shared" si="32"/>
        <v>-5.8002362247433936E-2</v>
      </c>
    </row>
    <row r="147" spans="1:39" ht="15" customHeight="1">
      <c r="A147" s="214"/>
      <c r="B147" s="214"/>
      <c r="C147" s="214" t="s">
        <v>5</v>
      </c>
      <c r="E147" s="219">
        <f t="shared" si="33"/>
        <v>1219</v>
      </c>
      <c r="F147" s="215">
        <f t="shared" si="34"/>
        <v>1212</v>
      </c>
      <c r="G147" s="225">
        <f>第1表01元データ!M146</f>
        <v>404</v>
      </c>
      <c r="H147" s="225">
        <f>第1表01元データ!N146</f>
        <v>469</v>
      </c>
      <c r="I147" s="225">
        <f>第1表01元データ!O146</f>
        <v>186</v>
      </c>
      <c r="J147" s="225">
        <f>第1表01元データ!P146</f>
        <v>108</v>
      </c>
      <c r="K147" s="225">
        <f>第1表01元データ!Q146</f>
        <v>31</v>
      </c>
      <c r="L147" s="225">
        <f>第1表01元データ!R146</f>
        <v>11</v>
      </c>
      <c r="M147" s="225">
        <f>第1表01元データ!S146</f>
        <v>3</v>
      </c>
      <c r="N147" s="226">
        <f>第1表01元データ!V146</f>
        <v>7</v>
      </c>
      <c r="O147" s="259">
        <v>1299</v>
      </c>
      <c r="P147" s="241">
        <v>1298</v>
      </c>
      <c r="Q147" s="241">
        <v>430</v>
      </c>
      <c r="R147" s="241">
        <v>479</v>
      </c>
      <c r="S147" s="241">
        <v>203</v>
      </c>
      <c r="T147" s="241">
        <v>124</v>
      </c>
      <c r="U147" s="241">
        <v>48</v>
      </c>
      <c r="V147" s="241">
        <v>11</v>
      </c>
      <c r="W147" s="241">
        <v>3</v>
      </c>
      <c r="X147" s="241">
        <v>1</v>
      </c>
      <c r="Y147" s="276">
        <f t="shared" si="24"/>
        <v>-80</v>
      </c>
      <c r="Z147" s="276">
        <f t="shared" si="25"/>
        <v>-86</v>
      </c>
      <c r="AA147" s="276">
        <f t="shared" si="26"/>
        <v>6</v>
      </c>
      <c r="AB147" s="240">
        <f t="shared" si="27"/>
        <v>2642</v>
      </c>
      <c r="AC147" s="225">
        <f>第1表01元データ!T146</f>
        <v>2576</v>
      </c>
      <c r="AD147" s="225">
        <f>第1表01元データ!W146</f>
        <v>66</v>
      </c>
      <c r="AE147" s="241">
        <v>2839</v>
      </c>
      <c r="AF147" s="241">
        <v>2820</v>
      </c>
      <c r="AG147" s="241">
        <v>19</v>
      </c>
      <c r="AH147" s="276">
        <f t="shared" si="28"/>
        <v>-197</v>
      </c>
      <c r="AI147" s="275">
        <f t="shared" si="29"/>
        <v>-244</v>
      </c>
      <c r="AJ147" s="275">
        <f t="shared" si="30"/>
        <v>47</v>
      </c>
      <c r="AK147" s="250">
        <f t="shared" si="31"/>
        <v>2.1254125412541254</v>
      </c>
      <c r="AL147" s="252">
        <v>2.1725731895223421</v>
      </c>
      <c r="AM147" s="251">
        <f t="shared" si="32"/>
        <v>-4.7160648268216754E-2</v>
      </c>
    </row>
    <row r="148" spans="1:39" ht="15" customHeight="1">
      <c r="A148" s="214"/>
      <c r="B148" s="214"/>
      <c r="C148" s="214" t="s">
        <v>6</v>
      </c>
      <c r="E148" s="219">
        <f t="shared" si="33"/>
        <v>740</v>
      </c>
      <c r="F148" s="215">
        <f t="shared" si="34"/>
        <v>734</v>
      </c>
      <c r="G148" s="225">
        <f>第1表01元データ!M147</f>
        <v>222</v>
      </c>
      <c r="H148" s="225">
        <f>第1表01元データ!N147</f>
        <v>290</v>
      </c>
      <c r="I148" s="225">
        <f>第1表01元データ!O147</f>
        <v>112</v>
      </c>
      <c r="J148" s="225">
        <f>第1表01元データ!P147</f>
        <v>76</v>
      </c>
      <c r="K148" s="225">
        <f>第1表01元データ!Q147</f>
        <v>28</v>
      </c>
      <c r="L148" s="225">
        <f>第1表01元データ!R147</f>
        <v>4</v>
      </c>
      <c r="M148" s="225">
        <f>第1表01元データ!S147</f>
        <v>2</v>
      </c>
      <c r="N148" s="226">
        <f>第1表01元データ!V147</f>
        <v>6</v>
      </c>
      <c r="O148" s="259">
        <v>797</v>
      </c>
      <c r="P148" s="241">
        <v>795</v>
      </c>
      <c r="Q148" s="241">
        <v>213</v>
      </c>
      <c r="R148" s="241">
        <v>302</v>
      </c>
      <c r="S148" s="241">
        <v>133</v>
      </c>
      <c r="T148" s="241">
        <v>105</v>
      </c>
      <c r="U148" s="241">
        <v>35</v>
      </c>
      <c r="V148" s="241">
        <v>5</v>
      </c>
      <c r="W148" s="241">
        <v>2</v>
      </c>
      <c r="X148" s="241">
        <v>2</v>
      </c>
      <c r="Y148" s="276">
        <f t="shared" si="24"/>
        <v>-57</v>
      </c>
      <c r="Z148" s="276">
        <f t="shared" si="25"/>
        <v>-61</v>
      </c>
      <c r="AA148" s="276">
        <f t="shared" si="26"/>
        <v>4</v>
      </c>
      <c r="AB148" s="240">
        <f t="shared" si="27"/>
        <v>1720</v>
      </c>
      <c r="AC148" s="225">
        <f>第1表01元データ!T147</f>
        <v>1620</v>
      </c>
      <c r="AD148" s="225">
        <f>第1表01元データ!W147</f>
        <v>100</v>
      </c>
      <c r="AE148" s="241">
        <v>2012</v>
      </c>
      <c r="AF148" s="241">
        <v>1855</v>
      </c>
      <c r="AG148" s="241">
        <v>157</v>
      </c>
      <c r="AH148" s="276">
        <f t="shared" si="28"/>
        <v>-292</v>
      </c>
      <c r="AI148" s="275">
        <f t="shared" si="29"/>
        <v>-235</v>
      </c>
      <c r="AJ148" s="275">
        <f t="shared" si="30"/>
        <v>-57</v>
      </c>
      <c r="AK148" s="250">
        <f t="shared" si="31"/>
        <v>2.2070844686648501</v>
      </c>
      <c r="AL148" s="252">
        <v>2.3333333333333335</v>
      </c>
      <c r="AM148" s="251">
        <f t="shared" si="32"/>
        <v>-0.1262488646684834</v>
      </c>
    </row>
    <row r="149" spans="1:39" ht="15" customHeight="1">
      <c r="A149" s="214"/>
      <c r="B149" s="214"/>
      <c r="C149" s="214" t="s">
        <v>10</v>
      </c>
      <c r="E149" s="219">
        <f t="shared" si="33"/>
        <v>300</v>
      </c>
      <c r="F149" s="215">
        <f t="shared" si="34"/>
        <v>296</v>
      </c>
      <c r="G149" s="225">
        <f>第1表01元データ!M148</f>
        <v>69</v>
      </c>
      <c r="H149" s="225">
        <f>第1表01元データ!N148</f>
        <v>133</v>
      </c>
      <c r="I149" s="225">
        <f>第1表01元データ!O148</f>
        <v>53</v>
      </c>
      <c r="J149" s="225">
        <f>第1表01元データ!P148</f>
        <v>33</v>
      </c>
      <c r="K149" s="225">
        <f>第1表01元データ!Q148</f>
        <v>7</v>
      </c>
      <c r="L149" s="225">
        <f>第1表01元データ!R148</f>
        <v>1</v>
      </c>
      <c r="M149" s="225" t="str">
        <f>第1表01元データ!S148</f>
        <v>-</v>
      </c>
      <c r="N149" s="226">
        <f>第1表01元データ!V148</f>
        <v>4</v>
      </c>
      <c r="O149" s="259">
        <v>297</v>
      </c>
      <c r="P149" s="241">
        <v>296</v>
      </c>
      <c r="Q149" s="241">
        <v>55</v>
      </c>
      <c r="R149" s="241">
        <v>131</v>
      </c>
      <c r="S149" s="241">
        <v>56</v>
      </c>
      <c r="T149" s="241">
        <v>37</v>
      </c>
      <c r="U149" s="241">
        <v>10</v>
      </c>
      <c r="V149" s="241">
        <v>3</v>
      </c>
      <c r="W149" s="241">
        <v>4</v>
      </c>
      <c r="X149" s="241">
        <v>1</v>
      </c>
      <c r="Y149" s="276">
        <f t="shared" si="24"/>
        <v>3</v>
      </c>
      <c r="Z149" s="276">
        <f t="shared" si="25"/>
        <v>0</v>
      </c>
      <c r="AA149" s="276">
        <f t="shared" si="26"/>
        <v>3</v>
      </c>
      <c r="AB149" s="240">
        <f t="shared" si="27"/>
        <v>737</v>
      </c>
      <c r="AC149" s="225">
        <f>第1表01元データ!T148</f>
        <v>667</v>
      </c>
      <c r="AD149" s="225">
        <f>第1表01元データ!W148</f>
        <v>70</v>
      </c>
      <c r="AE149" s="241">
        <v>837</v>
      </c>
      <c r="AF149" s="241">
        <v>729</v>
      </c>
      <c r="AG149" s="241">
        <v>108</v>
      </c>
      <c r="AH149" s="276">
        <f t="shared" si="28"/>
        <v>-100</v>
      </c>
      <c r="AI149" s="275">
        <f t="shared" si="29"/>
        <v>-62</v>
      </c>
      <c r="AJ149" s="275">
        <f t="shared" si="30"/>
        <v>-38</v>
      </c>
      <c r="AK149" s="250">
        <f t="shared" si="31"/>
        <v>2.2533783783783785</v>
      </c>
      <c r="AL149" s="252">
        <v>2.4628378378378377</v>
      </c>
      <c r="AM149" s="251">
        <f t="shared" si="32"/>
        <v>-0.20945945945945921</v>
      </c>
    </row>
    <row r="150" spans="1:39" ht="15" customHeight="1">
      <c r="A150" s="214"/>
      <c r="B150" s="214"/>
      <c r="C150" s="214" t="s">
        <v>11</v>
      </c>
      <c r="E150" s="219">
        <f t="shared" si="33"/>
        <v>961</v>
      </c>
      <c r="F150" s="215">
        <f t="shared" si="34"/>
        <v>959</v>
      </c>
      <c r="G150" s="225">
        <f>第1表01元データ!M149</f>
        <v>287</v>
      </c>
      <c r="H150" s="225">
        <f>第1表01元データ!N149</f>
        <v>352</v>
      </c>
      <c r="I150" s="225">
        <f>第1表01元データ!O149</f>
        <v>176</v>
      </c>
      <c r="J150" s="225">
        <f>第1表01元データ!P149</f>
        <v>108</v>
      </c>
      <c r="K150" s="225">
        <f>第1表01元データ!Q149</f>
        <v>22</v>
      </c>
      <c r="L150" s="225">
        <f>第1表01元データ!R149</f>
        <v>7</v>
      </c>
      <c r="M150" s="225">
        <f>第1表01元データ!S149</f>
        <v>7</v>
      </c>
      <c r="N150" s="226">
        <f>第1表01元データ!V149</f>
        <v>2</v>
      </c>
      <c r="O150" s="259">
        <v>992</v>
      </c>
      <c r="P150" s="241">
        <v>991</v>
      </c>
      <c r="Q150" s="241">
        <v>249</v>
      </c>
      <c r="R150" s="241">
        <v>348</v>
      </c>
      <c r="S150" s="241">
        <v>198</v>
      </c>
      <c r="T150" s="241">
        <v>143</v>
      </c>
      <c r="U150" s="241">
        <v>39</v>
      </c>
      <c r="V150" s="241">
        <v>12</v>
      </c>
      <c r="W150" s="242">
        <v>2</v>
      </c>
      <c r="X150" s="242">
        <v>1</v>
      </c>
      <c r="Y150" s="276">
        <f t="shared" si="24"/>
        <v>-31</v>
      </c>
      <c r="Z150" s="276">
        <f t="shared" si="25"/>
        <v>-32</v>
      </c>
      <c r="AA150" s="276">
        <f t="shared" si="26"/>
        <v>1</v>
      </c>
      <c r="AB150" s="240">
        <f t="shared" si="27"/>
        <v>2195</v>
      </c>
      <c r="AC150" s="225">
        <f>第1表01元データ!T149</f>
        <v>2158</v>
      </c>
      <c r="AD150" s="225">
        <f>第1表01元データ!W149</f>
        <v>37</v>
      </c>
      <c r="AE150" s="241">
        <v>2395</v>
      </c>
      <c r="AF150" s="241">
        <v>2392</v>
      </c>
      <c r="AG150" s="242">
        <v>3</v>
      </c>
      <c r="AH150" s="276">
        <f t="shared" si="28"/>
        <v>-200</v>
      </c>
      <c r="AI150" s="275">
        <f t="shared" si="29"/>
        <v>-234</v>
      </c>
      <c r="AJ150" s="275">
        <f t="shared" si="30"/>
        <v>34</v>
      </c>
      <c r="AK150" s="250">
        <f t="shared" si="31"/>
        <v>2.2502606882168927</v>
      </c>
      <c r="AL150" s="252">
        <v>2.4137235116044398</v>
      </c>
      <c r="AM150" s="251">
        <f t="shared" si="32"/>
        <v>-0.16346282338754703</v>
      </c>
    </row>
    <row r="151" spans="1:39" ht="15" customHeight="1">
      <c r="A151" s="214"/>
      <c r="B151" s="214" t="s">
        <v>55</v>
      </c>
      <c r="C151" s="214"/>
      <c r="E151" s="219">
        <f t="shared" si="33"/>
        <v>1339</v>
      </c>
      <c r="F151" s="215">
        <f t="shared" si="34"/>
        <v>1332</v>
      </c>
      <c r="G151" s="225">
        <f>第1表01元データ!M150</f>
        <v>236</v>
      </c>
      <c r="H151" s="225">
        <f>第1表01元データ!N150</f>
        <v>554</v>
      </c>
      <c r="I151" s="225">
        <f>第1表01元データ!O150</f>
        <v>272</v>
      </c>
      <c r="J151" s="225">
        <f>第1表01元データ!P150</f>
        <v>199</v>
      </c>
      <c r="K151" s="225">
        <f>第1表01元データ!Q150</f>
        <v>62</v>
      </c>
      <c r="L151" s="225">
        <f>第1表01元データ!R150</f>
        <v>6</v>
      </c>
      <c r="M151" s="225">
        <f>第1表01元データ!S150</f>
        <v>3</v>
      </c>
      <c r="N151" s="226">
        <f>第1表01元データ!V150</f>
        <v>7</v>
      </c>
      <c r="O151" s="259">
        <v>1339</v>
      </c>
      <c r="P151" s="241">
        <v>1335</v>
      </c>
      <c r="Q151" s="241">
        <v>184</v>
      </c>
      <c r="R151" s="241">
        <v>505</v>
      </c>
      <c r="S151" s="241">
        <v>320</v>
      </c>
      <c r="T151" s="241">
        <v>251</v>
      </c>
      <c r="U151" s="241">
        <v>59</v>
      </c>
      <c r="V151" s="241">
        <v>12</v>
      </c>
      <c r="W151" s="241">
        <v>4</v>
      </c>
      <c r="X151" s="241">
        <v>4</v>
      </c>
      <c r="Y151" s="275">
        <f t="shared" si="24"/>
        <v>0</v>
      </c>
      <c r="Z151" s="276">
        <f t="shared" si="25"/>
        <v>-3</v>
      </c>
      <c r="AA151" s="275">
        <f t="shared" si="26"/>
        <v>3</v>
      </c>
      <c r="AB151" s="240">
        <f t="shared" si="27"/>
        <v>3440</v>
      </c>
      <c r="AC151" s="225">
        <f>第1表01元データ!T150</f>
        <v>3323</v>
      </c>
      <c r="AD151" s="225">
        <f>第1表01元データ!W150</f>
        <v>117</v>
      </c>
      <c r="AE151" s="241">
        <v>3659</v>
      </c>
      <c r="AF151" s="241">
        <v>3553</v>
      </c>
      <c r="AG151" s="241">
        <v>106</v>
      </c>
      <c r="AH151" s="275">
        <f t="shared" si="28"/>
        <v>-219</v>
      </c>
      <c r="AI151" s="275">
        <f t="shared" si="29"/>
        <v>-230</v>
      </c>
      <c r="AJ151" s="275">
        <f t="shared" si="30"/>
        <v>11</v>
      </c>
      <c r="AK151" s="250">
        <f t="shared" si="31"/>
        <v>2.4947447447447448</v>
      </c>
      <c r="AL151" s="252">
        <v>2.6614232209737829</v>
      </c>
      <c r="AM151" s="251">
        <f t="shared" si="32"/>
        <v>-0.16667847622903809</v>
      </c>
    </row>
    <row r="152" spans="1:39" ht="15" customHeight="1">
      <c r="A152" s="214"/>
      <c r="B152" s="214"/>
      <c r="C152" s="214" t="s">
        <v>4</v>
      </c>
      <c r="E152" s="219">
        <f t="shared" si="33"/>
        <v>396</v>
      </c>
      <c r="F152" s="215">
        <f t="shared" si="34"/>
        <v>394</v>
      </c>
      <c r="G152" s="225">
        <f>第1表01元データ!M151</f>
        <v>79</v>
      </c>
      <c r="H152" s="225">
        <f>第1表01元データ!N151</f>
        <v>176</v>
      </c>
      <c r="I152" s="225">
        <f>第1表01元データ!O151</f>
        <v>72</v>
      </c>
      <c r="J152" s="225">
        <f>第1表01元データ!P151</f>
        <v>52</v>
      </c>
      <c r="K152" s="225">
        <f>第1表01元データ!Q151</f>
        <v>14</v>
      </c>
      <c r="L152" s="225" t="str">
        <f>第1表01元データ!R151</f>
        <v>-</v>
      </c>
      <c r="M152" s="225">
        <f>第1表01元データ!S151</f>
        <v>1</v>
      </c>
      <c r="N152" s="226">
        <f>第1表01元データ!V151</f>
        <v>2</v>
      </c>
      <c r="O152" s="259">
        <v>401</v>
      </c>
      <c r="P152" s="241">
        <v>401</v>
      </c>
      <c r="Q152" s="241">
        <v>70</v>
      </c>
      <c r="R152" s="241">
        <v>158</v>
      </c>
      <c r="S152" s="241">
        <v>102</v>
      </c>
      <c r="T152" s="241">
        <v>53</v>
      </c>
      <c r="U152" s="241">
        <v>15</v>
      </c>
      <c r="V152" s="241">
        <v>2</v>
      </c>
      <c r="W152" s="241">
        <v>1</v>
      </c>
      <c r="X152" s="242" t="s">
        <v>313</v>
      </c>
      <c r="Y152" s="276">
        <f t="shared" si="24"/>
        <v>-5</v>
      </c>
      <c r="Z152" s="276">
        <f t="shared" si="25"/>
        <v>-7</v>
      </c>
      <c r="AA152" s="275">
        <f t="shared" si="26"/>
        <v>2</v>
      </c>
      <c r="AB152" s="240">
        <f t="shared" si="27"/>
        <v>941</v>
      </c>
      <c r="AC152" s="225">
        <f>第1表01元データ!T151</f>
        <v>932</v>
      </c>
      <c r="AD152" s="226">
        <f>第1表01元データ!W151</f>
        <v>9</v>
      </c>
      <c r="AE152" s="241">
        <v>998</v>
      </c>
      <c r="AF152" s="241">
        <v>998</v>
      </c>
      <c r="AG152" s="242" t="s">
        <v>313</v>
      </c>
      <c r="AH152" s="276">
        <f t="shared" si="28"/>
        <v>-57</v>
      </c>
      <c r="AI152" s="275">
        <f t="shared" si="29"/>
        <v>-66</v>
      </c>
      <c r="AJ152" s="276">
        <f t="shared" si="30"/>
        <v>9</v>
      </c>
      <c r="AK152" s="250">
        <f t="shared" si="31"/>
        <v>2.3654822335025383</v>
      </c>
      <c r="AL152" s="252">
        <v>2.4887780548628431</v>
      </c>
      <c r="AM152" s="251">
        <f t="shared" si="32"/>
        <v>-0.12329582136030481</v>
      </c>
    </row>
    <row r="153" spans="1:39" ht="15" customHeight="1">
      <c r="A153" s="214"/>
      <c r="B153" s="214"/>
      <c r="C153" s="214" t="s">
        <v>5</v>
      </c>
      <c r="E153" s="219">
        <f t="shared" si="33"/>
        <v>688</v>
      </c>
      <c r="F153" s="215">
        <f t="shared" si="34"/>
        <v>685</v>
      </c>
      <c r="G153" s="225">
        <f>第1表01元データ!M152</f>
        <v>125</v>
      </c>
      <c r="H153" s="225">
        <f>第1表01元データ!N152</f>
        <v>292</v>
      </c>
      <c r="I153" s="225">
        <f>第1表01元データ!O152</f>
        <v>145</v>
      </c>
      <c r="J153" s="225">
        <f>第1表01元データ!P152</f>
        <v>95</v>
      </c>
      <c r="K153" s="225">
        <f>第1表01元データ!Q152</f>
        <v>25</v>
      </c>
      <c r="L153" s="225">
        <f>第1表01元データ!R152</f>
        <v>3</v>
      </c>
      <c r="M153" s="225" t="str">
        <f>第1表01元データ!S152</f>
        <v>-</v>
      </c>
      <c r="N153" s="226">
        <f>第1表01元データ!V152</f>
        <v>3</v>
      </c>
      <c r="O153" s="259">
        <v>702</v>
      </c>
      <c r="P153" s="241">
        <v>699</v>
      </c>
      <c r="Q153" s="241">
        <v>88</v>
      </c>
      <c r="R153" s="241">
        <v>280</v>
      </c>
      <c r="S153" s="241">
        <v>164</v>
      </c>
      <c r="T153" s="241">
        <v>135</v>
      </c>
      <c r="U153" s="241">
        <v>26</v>
      </c>
      <c r="V153" s="241">
        <v>5</v>
      </c>
      <c r="W153" s="241">
        <v>1</v>
      </c>
      <c r="X153" s="241">
        <v>3</v>
      </c>
      <c r="Y153" s="276">
        <f t="shared" si="24"/>
        <v>-14</v>
      </c>
      <c r="Z153" s="276">
        <f t="shared" si="25"/>
        <v>-14</v>
      </c>
      <c r="AA153" s="275">
        <f t="shared" si="26"/>
        <v>0</v>
      </c>
      <c r="AB153" s="240">
        <f t="shared" si="27"/>
        <v>1769</v>
      </c>
      <c r="AC153" s="225">
        <f>第1表01元データ!T152</f>
        <v>1667</v>
      </c>
      <c r="AD153" s="225">
        <f>第1表01元データ!W152</f>
        <v>102</v>
      </c>
      <c r="AE153" s="241">
        <v>1952</v>
      </c>
      <c r="AF153" s="241">
        <v>1847</v>
      </c>
      <c r="AG153" s="241">
        <v>105</v>
      </c>
      <c r="AH153" s="276">
        <f t="shared" si="28"/>
        <v>-183</v>
      </c>
      <c r="AI153" s="275">
        <f t="shared" si="29"/>
        <v>-180</v>
      </c>
      <c r="AJ153" s="275">
        <f t="shared" si="30"/>
        <v>-3</v>
      </c>
      <c r="AK153" s="250">
        <f t="shared" si="31"/>
        <v>2.4335766423357663</v>
      </c>
      <c r="AL153" s="252">
        <v>2.6423462088698142</v>
      </c>
      <c r="AM153" s="251">
        <f t="shared" si="32"/>
        <v>-0.20876956653404788</v>
      </c>
    </row>
    <row r="154" spans="1:39" ht="15" customHeight="1">
      <c r="A154" s="214"/>
      <c r="B154" s="214"/>
      <c r="C154" s="214" t="s">
        <v>6</v>
      </c>
      <c r="E154" s="219">
        <f t="shared" si="33"/>
        <v>255</v>
      </c>
      <c r="F154" s="215">
        <f t="shared" si="34"/>
        <v>253</v>
      </c>
      <c r="G154" s="225">
        <f>第1表01元データ!M153</f>
        <v>32</v>
      </c>
      <c r="H154" s="225">
        <f>第1表01元データ!N153</f>
        <v>86</v>
      </c>
      <c r="I154" s="225">
        <f>第1表01元データ!O153</f>
        <v>55</v>
      </c>
      <c r="J154" s="225">
        <f>第1表01元データ!P153</f>
        <v>52</v>
      </c>
      <c r="K154" s="225">
        <f>第1表01元データ!Q153</f>
        <v>23</v>
      </c>
      <c r="L154" s="225">
        <f>第1表01元データ!R153</f>
        <v>3</v>
      </c>
      <c r="M154" s="225">
        <f>第1表01元データ!S153</f>
        <v>2</v>
      </c>
      <c r="N154" s="226">
        <f>第1表01元データ!V153</f>
        <v>2</v>
      </c>
      <c r="O154" s="259">
        <v>236</v>
      </c>
      <c r="P154" s="241">
        <v>235</v>
      </c>
      <c r="Q154" s="241">
        <v>26</v>
      </c>
      <c r="R154" s="241">
        <v>67</v>
      </c>
      <c r="S154" s="241">
        <v>54</v>
      </c>
      <c r="T154" s="241">
        <v>63</v>
      </c>
      <c r="U154" s="241">
        <v>18</v>
      </c>
      <c r="V154" s="241">
        <v>5</v>
      </c>
      <c r="W154" s="241">
        <v>2</v>
      </c>
      <c r="X154" s="241">
        <v>1</v>
      </c>
      <c r="Y154" s="276">
        <f t="shared" si="24"/>
        <v>19</v>
      </c>
      <c r="Z154" s="276">
        <f t="shared" si="25"/>
        <v>18</v>
      </c>
      <c r="AA154" s="275">
        <f t="shared" si="26"/>
        <v>1</v>
      </c>
      <c r="AB154" s="240">
        <f t="shared" si="27"/>
        <v>730</v>
      </c>
      <c r="AC154" s="225">
        <f>第1表01元データ!T153</f>
        <v>724</v>
      </c>
      <c r="AD154" s="225">
        <f>第1表01元データ!W153</f>
        <v>6</v>
      </c>
      <c r="AE154" s="241">
        <v>709</v>
      </c>
      <c r="AF154" s="241">
        <v>708</v>
      </c>
      <c r="AG154" s="241">
        <v>1</v>
      </c>
      <c r="AH154" s="276">
        <f t="shared" si="28"/>
        <v>21</v>
      </c>
      <c r="AI154" s="275">
        <f t="shared" si="29"/>
        <v>16</v>
      </c>
      <c r="AJ154" s="275">
        <f t="shared" si="30"/>
        <v>5</v>
      </c>
      <c r="AK154" s="250">
        <f t="shared" si="31"/>
        <v>2.8616600790513833</v>
      </c>
      <c r="AL154" s="252">
        <v>3.0127659574468084</v>
      </c>
      <c r="AM154" s="251">
        <f t="shared" si="32"/>
        <v>-0.15110587839542511</v>
      </c>
    </row>
    <row r="155" spans="1:39" ht="15" customHeight="1">
      <c r="A155" s="214"/>
      <c r="B155" s="214"/>
      <c r="C155" s="214" t="s">
        <v>10</v>
      </c>
      <c r="E155" s="219" t="str">
        <f t="shared" si="33"/>
        <v>-</v>
      </c>
      <c r="F155" s="215" t="str">
        <f t="shared" si="34"/>
        <v>-</v>
      </c>
      <c r="G155" s="225" t="str">
        <f>第1表01元データ!M154</f>
        <v>-</v>
      </c>
      <c r="H155" s="225" t="str">
        <f>第1表01元データ!N154</f>
        <v>-</v>
      </c>
      <c r="I155" s="225" t="str">
        <f>第1表01元データ!O154</f>
        <v>-</v>
      </c>
      <c r="J155" s="225" t="str">
        <f>第1表01元データ!P154</f>
        <v>-</v>
      </c>
      <c r="K155" s="225" t="str">
        <f>第1表01元データ!Q154</f>
        <v>-</v>
      </c>
      <c r="L155" s="225" t="str">
        <f>第1表01元データ!R154</f>
        <v>-</v>
      </c>
      <c r="M155" s="225" t="str">
        <f>第1表01元データ!S154</f>
        <v>-</v>
      </c>
      <c r="N155" s="226" t="str">
        <f>第1表01元データ!V154</f>
        <v>-</v>
      </c>
      <c r="O155" s="262" t="s">
        <v>313</v>
      </c>
      <c r="P155" s="242" t="s">
        <v>313</v>
      </c>
      <c r="Q155" s="242" t="s">
        <v>313</v>
      </c>
      <c r="R155" s="242" t="s">
        <v>313</v>
      </c>
      <c r="S155" s="242" t="s">
        <v>313</v>
      </c>
      <c r="T155" s="242" t="s">
        <v>313</v>
      </c>
      <c r="U155" s="242" t="s">
        <v>313</v>
      </c>
      <c r="V155" s="242" t="s">
        <v>313</v>
      </c>
      <c r="W155" s="242" t="s">
        <v>313</v>
      </c>
      <c r="X155" s="242" t="s">
        <v>313</v>
      </c>
      <c r="Y155" s="276" t="str">
        <f t="shared" si="24"/>
        <v>-</v>
      </c>
      <c r="Z155" s="276" t="str">
        <f t="shared" si="25"/>
        <v>-</v>
      </c>
      <c r="AA155" s="275" t="str">
        <f t="shared" si="26"/>
        <v>-</v>
      </c>
      <c r="AB155" s="240" t="str">
        <f t="shared" si="27"/>
        <v>-</v>
      </c>
      <c r="AC155" s="226" t="str">
        <f>第1表01元データ!T154</f>
        <v>-</v>
      </c>
      <c r="AD155" s="226" t="str">
        <f>第1表01元データ!W154</f>
        <v>-</v>
      </c>
      <c r="AE155" s="242" t="s">
        <v>313</v>
      </c>
      <c r="AF155" s="242" t="s">
        <v>313</v>
      </c>
      <c r="AG155" s="242" t="s">
        <v>313</v>
      </c>
      <c r="AH155" s="276" t="str">
        <f t="shared" si="28"/>
        <v>-</v>
      </c>
      <c r="AI155" s="276" t="str">
        <f t="shared" si="29"/>
        <v>-</v>
      </c>
      <c r="AJ155" s="276" t="str">
        <f t="shared" si="30"/>
        <v>-</v>
      </c>
      <c r="AK155" s="250" t="str">
        <f t="shared" ref="AK155" si="35">IF(OR(AC155="x",F155="x"),"x",IF(OR(AC155="-",F155="-"),"-",AC155/F155))</f>
        <v>-</v>
      </c>
      <c r="AL155" s="252" t="s">
        <v>313</v>
      </c>
      <c r="AM155" s="251" t="str">
        <f t="shared" si="32"/>
        <v>-</v>
      </c>
    </row>
    <row r="156" spans="1:39" ht="15" customHeight="1">
      <c r="A156" s="214"/>
      <c r="B156" s="214" t="s">
        <v>56</v>
      </c>
      <c r="C156" s="214"/>
      <c r="E156" s="219">
        <f t="shared" si="33"/>
        <v>749</v>
      </c>
      <c r="F156" s="215">
        <f t="shared" si="34"/>
        <v>748</v>
      </c>
      <c r="G156" s="225">
        <f>第1表01元データ!M155</f>
        <v>228</v>
      </c>
      <c r="H156" s="225">
        <f>第1表01元データ!N155</f>
        <v>300</v>
      </c>
      <c r="I156" s="225">
        <f>第1表01元データ!O155</f>
        <v>110</v>
      </c>
      <c r="J156" s="225">
        <f>第1表01元データ!P155</f>
        <v>81</v>
      </c>
      <c r="K156" s="225">
        <f>第1表01元データ!Q155</f>
        <v>19</v>
      </c>
      <c r="L156" s="225">
        <f>第1表01元データ!R155</f>
        <v>9</v>
      </c>
      <c r="M156" s="225">
        <f>第1表01元データ!S155</f>
        <v>1</v>
      </c>
      <c r="N156" s="226">
        <f>第1表01元データ!V155</f>
        <v>1</v>
      </c>
      <c r="O156" s="259">
        <v>750</v>
      </c>
      <c r="P156" s="241">
        <v>749</v>
      </c>
      <c r="Q156" s="241">
        <v>190</v>
      </c>
      <c r="R156" s="241">
        <v>302</v>
      </c>
      <c r="S156" s="241">
        <v>134</v>
      </c>
      <c r="T156" s="241">
        <v>87</v>
      </c>
      <c r="U156" s="241">
        <v>25</v>
      </c>
      <c r="V156" s="241">
        <v>5</v>
      </c>
      <c r="W156" s="241">
        <v>6</v>
      </c>
      <c r="X156" s="241">
        <v>1</v>
      </c>
      <c r="Y156" s="275">
        <f t="shared" si="24"/>
        <v>-1</v>
      </c>
      <c r="Z156" s="276">
        <f t="shared" si="25"/>
        <v>-1</v>
      </c>
      <c r="AA156" s="275">
        <f t="shared" si="26"/>
        <v>0</v>
      </c>
      <c r="AB156" s="240">
        <f t="shared" si="27"/>
        <v>1654</v>
      </c>
      <c r="AC156" s="225">
        <f>第1表01元データ!T155</f>
        <v>1638</v>
      </c>
      <c r="AD156" s="225">
        <f>第1表01元データ!W155</f>
        <v>16</v>
      </c>
      <c r="AE156" s="241">
        <v>1757</v>
      </c>
      <c r="AF156" s="241">
        <v>1741</v>
      </c>
      <c r="AG156" s="241">
        <v>16</v>
      </c>
      <c r="AH156" s="275">
        <f t="shared" si="28"/>
        <v>-103</v>
      </c>
      <c r="AI156" s="275">
        <f t="shared" si="29"/>
        <v>-103</v>
      </c>
      <c r="AJ156" s="275">
        <f t="shared" si="30"/>
        <v>0</v>
      </c>
      <c r="AK156" s="250">
        <f t="shared" si="31"/>
        <v>2.1898395721925135</v>
      </c>
      <c r="AL156" s="252">
        <v>2.3244325767690253</v>
      </c>
      <c r="AM156" s="251">
        <f t="shared" si="32"/>
        <v>-0.1345930045765118</v>
      </c>
    </row>
    <row r="157" spans="1:39" ht="15" customHeight="1">
      <c r="A157" s="214"/>
      <c r="B157" s="214"/>
      <c r="C157" s="214" t="s">
        <v>4</v>
      </c>
      <c r="E157" s="219">
        <f t="shared" si="33"/>
        <v>45</v>
      </c>
      <c r="F157" s="215">
        <f t="shared" si="34"/>
        <v>45</v>
      </c>
      <c r="G157" s="225">
        <f>第1表01元データ!M156</f>
        <v>17</v>
      </c>
      <c r="H157" s="225">
        <f>第1表01元データ!N156</f>
        <v>21</v>
      </c>
      <c r="I157" s="225">
        <f>第1表01元データ!O156</f>
        <v>2</v>
      </c>
      <c r="J157" s="225">
        <f>第1表01元データ!P156</f>
        <v>4</v>
      </c>
      <c r="K157" s="225" t="str">
        <f>第1表01元データ!Q156</f>
        <v>-</v>
      </c>
      <c r="L157" s="225">
        <f>第1表01元データ!R156</f>
        <v>1</v>
      </c>
      <c r="M157" s="225" t="str">
        <f>第1表01元データ!S156</f>
        <v>-</v>
      </c>
      <c r="N157" s="226" t="str">
        <f>第1表01元データ!V156</f>
        <v>-</v>
      </c>
      <c r="O157" s="259">
        <v>47</v>
      </c>
      <c r="P157" s="241">
        <v>47</v>
      </c>
      <c r="Q157" s="241">
        <v>16</v>
      </c>
      <c r="R157" s="241">
        <v>23</v>
      </c>
      <c r="S157" s="241">
        <v>5</v>
      </c>
      <c r="T157" s="241">
        <v>3</v>
      </c>
      <c r="U157" s="241" t="s">
        <v>313</v>
      </c>
      <c r="V157" s="242" t="s">
        <v>313</v>
      </c>
      <c r="W157" s="242" t="s">
        <v>313</v>
      </c>
      <c r="X157" s="242" t="s">
        <v>313</v>
      </c>
      <c r="Y157" s="276">
        <f t="shared" si="24"/>
        <v>-2</v>
      </c>
      <c r="Z157" s="276">
        <f t="shared" si="25"/>
        <v>-2</v>
      </c>
      <c r="AA157" s="275" t="str">
        <f t="shared" si="26"/>
        <v>-</v>
      </c>
      <c r="AB157" s="240">
        <f t="shared" si="27"/>
        <v>87</v>
      </c>
      <c r="AC157" s="225">
        <f>第1表01元データ!T156</f>
        <v>87</v>
      </c>
      <c r="AD157" s="226" t="str">
        <f>第1表01元データ!W156</f>
        <v>-</v>
      </c>
      <c r="AE157" s="241">
        <v>89</v>
      </c>
      <c r="AF157" s="241">
        <v>89</v>
      </c>
      <c r="AG157" s="242" t="s">
        <v>313</v>
      </c>
      <c r="AH157" s="276">
        <f t="shared" si="28"/>
        <v>-2</v>
      </c>
      <c r="AI157" s="275">
        <f t="shared" si="29"/>
        <v>-2</v>
      </c>
      <c r="AJ157" s="276" t="str">
        <f t="shared" si="30"/>
        <v>-</v>
      </c>
      <c r="AK157" s="250">
        <f t="shared" si="31"/>
        <v>1.9333333333333333</v>
      </c>
      <c r="AL157" s="252">
        <v>1.8936170212765957</v>
      </c>
      <c r="AM157" s="251">
        <f t="shared" si="32"/>
        <v>3.9716312056737646E-2</v>
      </c>
    </row>
    <row r="158" spans="1:39" ht="15" customHeight="1">
      <c r="A158" s="214"/>
      <c r="B158" s="214"/>
      <c r="C158" s="214" t="s">
        <v>5</v>
      </c>
      <c r="E158" s="219">
        <f t="shared" si="33"/>
        <v>279</v>
      </c>
      <c r="F158" s="215">
        <f t="shared" si="34"/>
        <v>278</v>
      </c>
      <c r="G158" s="225">
        <f>第1表01元データ!M157</f>
        <v>87</v>
      </c>
      <c r="H158" s="225">
        <f>第1表01元データ!N157</f>
        <v>110</v>
      </c>
      <c r="I158" s="225">
        <f>第1表01元データ!O157</f>
        <v>48</v>
      </c>
      <c r="J158" s="225">
        <f>第1表01元データ!P157</f>
        <v>26</v>
      </c>
      <c r="K158" s="225">
        <f>第1表01元データ!Q157</f>
        <v>5</v>
      </c>
      <c r="L158" s="225">
        <f>第1表01元データ!R157</f>
        <v>2</v>
      </c>
      <c r="M158" s="225" t="str">
        <f>第1表01元データ!S157</f>
        <v>-</v>
      </c>
      <c r="N158" s="226">
        <f>第1表01元データ!V157</f>
        <v>1</v>
      </c>
      <c r="O158" s="259">
        <v>266</v>
      </c>
      <c r="P158" s="241">
        <v>265</v>
      </c>
      <c r="Q158" s="241">
        <v>66</v>
      </c>
      <c r="R158" s="241">
        <v>117</v>
      </c>
      <c r="S158" s="241">
        <v>52</v>
      </c>
      <c r="T158" s="241">
        <v>20</v>
      </c>
      <c r="U158" s="241">
        <v>7</v>
      </c>
      <c r="V158" s="241">
        <v>2</v>
      </c>
      <c r="W158" s="242">
        <v>1</v>
      </c>
      <c r="X158" s="241">
        <v>1</v>
      </c>
      <c r="Y158" s="276">
        <f t="shared" si="24"/>
        <v>13</v>
      </c>
      <c r="Z158" s="276">
        <f t="shared" si="25"/>
        <v>13</v>
      </c>
      <c r="AA158" s="275">
        <f t="shared" si="26"/>
        <v>0</v>
      </c>
      <c r="AB158" s="240">
        <f t="shared" si="27"/>
        <v>608</v>
      </c>
      <c r="AC158" s="225">
        <f>第1表01元データ!T157</f>
        <v>592</v>
      </c>
      <c r="AD158" s="225">
        <f>第1表01元データ!W157</f>
        <v>16</v>
      </c>
      <c r="AE158" s="241">
        <v>606</v>
      </c>
      <c r="AF158" s="241">
        <v>590</v>
      </c>
      <c r="AG158" s="241">
        <v>16</v>
      </c>
      <c r="AH158" s="276">
        <f t="shared" si="28"/>
        <v>2</v>
      </c>
      <c r="AI158" s="275">
        <f t="shared" si="29"/>
        <v>2</v>
      </c>
      <c r="AJ158" s="275">
        <f t="shared" si="30"/>
        <v>0</v>
      </c>
      <c r="AK158" s="250">
        <f t="shared" si="31"/>
        <v>2.1294964028776979</v>
      </c>
      <c r="AL158" s="252">
        <v>2.2264150943396226</v>
      </c>
      <c r="AM158" s="251">
        <f t="shared" si="32"/>
        <v>-9.6918691461924666E-2</v>
      </c>
    </row>
    <row r="159" spans="1:39" ht="15" customHeight="1">
      <c r="A159" s="214"/>
      <c r="B159" s="214"/>
      <c r="C159" s="214" t="s">
        <v>6</v>
      </c>
      <c r="E159" s="219">
        <f t="shared" si="33"/>
        <v>337</v>
      </c>
      <c r="F159" s="215">
        <f t="shared" si="34"/>
        <v>337</v>
      </c>
      <c r="G159" s="225">
        <f>第1表01元データ!M158</f>
        <v>109</v>
      </c>
      <c r="H159" s="225">
        <f>第1表01元データ!N158</f>
        <v>123</v>
      </c>
      <c r="I159" s="225">
        <f>第1表01元データ!O158</f>
        <v>48</v>
      </c>
      <c r="J159" s="225">
        <f>第1表01元データ!P158</f>
        <v>38</v>
      </c>
      <c r="K159" s="225">
        <f>第1表01元データ!Q158</f>
        <v>12</v>
      </c>
      <c r="L159" s="225">
        <f>第1表01元データ!R158</f>
        <v>6</v>
      </c>
      <c r="M159" s="225">
        <f>第1表01元データ!S158</f>
        <v>1</v>
      </c>
      <c r="N159" s="226" t="str">
        <f>第1表01元データ!V158</f>
        <v>-</v>
      </c>
      <c r="O159" s="259">
        <v>349</v>
      </c>
      <c r="P159" s="241">
        <v>349</v>
      </c>
      <c r="Q159" s="241">
        <v>95</v>
      </c>
      <c r="R159" s="241">
        <v>129</v>
      </c>
      <c r="S159" s="241">
        <v>62</v>
      </c>
      <c r="T159" s="241">
        <v>44</v>
      </c>
      <c r="U159" s="241">
        <v>13</v>
      </c>
      <c r="V159" s="241">
        <v>3</v>
      </c>
      <c r="W159" s="241">
        <v>3</v>
      </c>
      <c r="X159" s="242" t="s">
        <v>313</v>
      </c>
      <c r="Y159" s="276">
        <f t="shared" si="24"/>
        <v>-12</v>
      </c>
      <c r="Z159" s="276">
        <f t="shared" si="25"/>
        <v>-12</v>
      </c>
      <c r="AA159" s="275" t="str">
        <f t="shared" si="26"/>
        <v>-</v>
      </c>
      <c r="AB159" s="240">
        <f t="shared" si="27"/>
        <v>754</v>
      </c>
      <c r="AC159" s="225">
        <f>第1表01元データ!T158</f>
        <v>754</v>
      </c>
      <c r="AD159" s="226" t="str">
        <f>第1表01元データ!W158</f>
        <v>-</v>
      </c>
      <c r="AE159" s="241">
        <v>819</v>
      </c>
      <c r="AF159" s="241">
        <v>819</v>
      </c>
      <c r="AG159" s="242" t="s">
        <v>313</v>
      </c>
      <c r="AH159" s="276">
        <f t="shared" si="28"/>
        <v>-65</v>
      </c>
      <c r="AI159" s="275">
        <f t="shared" si="29"/>
        <v>-65</v>
      </c>
      <c r="AJ159" s="276" t="str">
        <f t="shared" si="30"/>
        <v>-</v>
      </c>
      <c r="AK159" s="250">
        <f t="shared" si="31"/>
        <v>2.2373887240356085</v>
      </c>
      <c r="AL159" s="252">
        <v>2.3467048710601719</v>
      </c>
      <c r="AM159" s="251">
        <f t="shared" si="32"/>
        <v>-0.10931614702456338</v>
      </c>
    </row>
    <row r="160" spans="1:39" ht="15" customHeight="1">
      <c r="A160" s="214"/>
      <c r="B160" s="214"/>
      <c r="C160" s="214" t="s">
        <v>10</v>
      </c>
      <c r="E160" s="219">
        <f t="shared" si="33"/>
        <v>88</v>
      </c>
      <c r="F160" s="215">
        <f t="shared" si="34"/>
        <v>88</v>
      </c>
      <c r="G160" s="225">
        <f>第1表01元データ!M159</f>
        <v>15</v>
      </c>
      <c r="H160" s="225">
        <f>第1表01元データ!N159</f>
        <v>46</v>
      </c>
      <c r="I160" s="225">
        <f>第1表01元データ!O159</f>
        <v>12</v>
      </c>
      <c r="J160" s="225">
        <f>第1表01元データ!P159</f>
        <v>13</v>
      </c>
      <c r="K160" s="225">
        <f>第1表01元データ!Q159</f>
        <v>2</v>
      </c>
      <c r="L160" s="225" t="str">
        <f>第1表01元データ!R159</f>
        <v>-</v>
      </c>
      <c r="M160" s="225" t="str">
        <f>第1表01元データ!S159</f>
        <v>-</v>
      </c>
      <c r="N160" s="226" t="str">
        <f>第1表01元データ!V159</f>
        <v>-</v>
      </c>
      <c r="O160" s="259">
        <v>88</v>
      </c>
      <c r="P160" s="241">
        <v>88</v>
      </c>
      <c r="Q160" s="241">
        <v>13</v>
      </c>
      <c r="R160" s="241">
        <v>33</v>
      </c>
      <c r="S160" s="241">
        <v>15</v>
      </c>
      <c r="T160" s="241">
        <v>20</v>
      </c>
      <c r="U160" s="241">
        <v>5</v>
      </c>
      <c r="V160" s="242" t="s">
        <v>313</v>
      </c>
      <c r="W160" s="241">
        <v>2</v>
      </c>
      <c r="X160" s="242" t="s">
        <v>313</v>
      </c>
      <c r="Y160" s="276">
        <f t="shared" si="24"/>
        <v>0</v>
      </c>
      <c r="Z160" s="276">
        <f t="shared" si="25"/>
        <v>0</v>
      </c>
      <c r="AA160" s="276" t="str">
        <f t="shared" si="26"/>
        <v>-</v>
      </c>
      <c r="AB160" s="240">
        <f t="shared" si="27"/>
        <v>205</v>
      </c>
      <c r="AC160" s="225">
        <f>第1表01元データ!T159</f>
        <v>205</v>
      </c>
      <c r="AD160" s="226" t="str">
        <f>第1表01元データ!W159</f>
        <v>-</v>
      </c>
      <c r="AE160" s="241">
        <v>243</v>
      </c>
      <c r="AF160" s="241">
        <v>243</v>
      </c>
      <c r="AG160" s="242" t="s">
        <v>313</v>
      </c>
      <c r="AH160" s="276">
        <f t="shared" si="28"/>
        <v>-38</v>
      </c>
      <c r="AI160" s="275">
        <f t="shared" si="29"/>
        <v>-38</v>
      </c>
      <c r="AJ160" s="276" t="str">
        <f t="shared" si="30"/>
        <v>-</v>
      </c>
      <c r="AK160" s="250">
        <f t="shared" si="31"/>
        <v>2.3295454545454546</v>
      </c>
      <c r="AL160" s="252">
        <v>2.7613636363636362</v>
      </c>
      <c r="AM160" s="251">
        <f t="shared" si="32"/>
        <v>-0.43181818181818166</v>
      </c>
    </row>
    <row r="161" spans="1:39" ht="15" customHeight="1">
      <c r="A161" s="214"/>
      <c r="B161" s="214" t="s">
        <v>57</v>
      </c>
      <c r="C161" s="214"/>
      <c r="E161" s="219">
        <f t="shared" si="33"/>
        <v>292</v>
      </c>
      <c r="F161" s="215">
        <f t="shared" si="34"/>
        <v>284</v>
      </c>
      <c r="G161" s="225">
        <f>第1表01元データ!M160</f>
        <v>98</v>
      </c>
      <c r="H161" s="225">
        <f>第1表01元データ!N160</f>
        <v>114</v>
      </c>
      <c r="I161" s="225">
        <f>第1表01元データ!O160</f>
        <v>40</v>
      </c>
      <c r="J161" s="225">
        <f>第1表01元データ!P160</f>
        <v>22</v>
      </c>
      <c r="K161" s="225">
        <f>第1表01元データ!Q160</f>
        <v>8</v>
      </c>
      <c r="L161" s="225">
        <f>第1表01元データ!R160</f>
        <v>2</v>
      </c>
      <c r="M161" s="225" t="str">
        <f>第1表01元データ!S160</f>
        <v>-</v>
      </c>
      <c r="N161" s="226">
        <f>第1表01元データ!V160</f>
        <v>8</v>
      </c>
      <c r="O161" s="259">
        <v>379</v>
      </c>
      <c r="P161" s="241">
        <v>370</v>
      </c>
      <c r="Q161" s="241">
        <v>163</v>
      </c>
      <c r="R161" s="241">
        <v>119</v>
      </c>
      <c r="S161" s="241">
        <v>51</v>
      </c>
      <c r="T161" s="241">
        <v>24</v>
      </c>
      <c r="U161" s="241">
        <v>8</v>
      </c>
      <c r="V161" s="241">
        <v>2</v>
      </c>
      <c r="W161" s="241">
        <v>3</v>
      </c>
      <c r="X161" s="241">
        <v>9</v>
      </c>
      <c r="Y161" s="275">
        <f t="shared" si="24"/>
        <v>-87</v>
      </c>
      <c r="Z161" s="276">
        <f t="shared" si="25"/>
        <v>-86</v>
      </c>
      <c r="AA161" s="276">
        <f t="shared" si="26"/>
        <v>-1</v>
      </c>
      <c r="AB161" s="240">
        <f t="shared" si="27"/>
        <v>892</v>
      </c>
      <c r="AC161" s="225">
        <f>第1表01元データ!T160</f>
        <v>586</v>
      </c>
      <c r="AD161" s="225">
        <f>第1表01元データ!W160</f>
        <v>306</v>
      </c>
      <c r="AE161" s="241">
        <v>1043</v>
      </c>
      <c r="AF161" s="241">
        <v>723</v>
      </c>
      <c r="AG161" s="241">
        <v>320</v>
      </c>
      <c r="AH161" s="275">
        <f t="shared" si="28"/>
        <v>-151</v>
      </c>
      <c r="AI161" s="275">
        <f t="shared" si="29"/>
        <v>-137</v>
      </c>
      <c r="AJ161" s="275">
        <f t="shared" si="30"/>
        <v>-14</v>
      </c>
      <c r="AK161" s="250">
        <f t="shared" si="31"/>
        <v>2.063380281690141</v>
      </c>
      <c r="AL161" s="252">
        <v>1.9540540540540541</v>
      </c>
      <c r="AM161" s="251">
        <f t="shared" si="32"/>
        <v>0.1093262276360869</v>
      </c>
    </row>
    <row r="162" spans="1:39" ht="15" customHeight="1">
      <c r="A162" s="214"/>
      <c r="B162" s="214"/>
      <c r="C162" s="214" t="s">
        <v>4</v>
      </c>
      <c r="E162" s="219">
        <f t="shared" si="33"/>
        <v>230</v>
      </c>
      <c r="F162" s="215">
        <f t="shared" si="34"/>
        <v>229</v>
      </c>
      <c r="G162" s="225">
        <f>第1表01元データ!M161</f>
        <v>74</v>
      </c>
      <c r="H162" s="225">
        <f>第1表01元データ!N161</f>
        <v>91</v>
      </c>
      <c r="I162" s="225">
        <f>第1表01元データ!O161</f>
        <v>35</v>
      </c>
      <c r="J162" s="225">
        <f>第1表01元データ!P161</f>
        <v>19</v>
      </c>
      <c r="K162" s="225">
        <f>第1表01元データ!Q161</f>
        <v>8</v>
      </c>
      <c r="L162" s="225">
        <f>第1表01元データ!R161</f>
        <v>2</v>
      </c>
      <c r="M162" s="225" t="str">
        <f>第1表01元データ!S161</f>
        <v>-</v>
      </c>
      <c r="N162" s="226">
        <f>第1表01元データ!V161</f>
        <v>1</v>
      </c>
      <c r="O162" s="259">
        <v>264</v>
      </c>
      <c r="P162" s="241">
        <v>263</v>
      </c>
      <c r="Q162" s="241">
        <v>93</v>
      </c>
      <c r="R162" s="241">
        <v>97</v>
      </c>
      <c r="S162" s="241">
        <v>42</v>
      </c>
      <c r="T162" s="241">
        <v>21</v>
      </c>
      <c r="U162" s="241">
        <v>8</v>
      </c>
      <c r="V162" s="241">
        <v>1</v>
      </c>
      <c r="W162" s="241">
        <v>1</v>
      </c>
      <c r="X162" s="241">
        <v>1</v>
      </c>
      <c r="Y162" s="276">
        <f t="shared" si="24"/>
        <v>-34</v>
      </c>
      <c r="Z162" s="276">
        <f t="shared" si="25"/>
        <v>-34</v>
      </c>
      <c r="AA162" s="276">
        <f t="shared" si="26"/>
        <v>0</v>
      </c>
      <c r="AB162" s="240">
        <f t="shared" si="27"/>
        <v>540</v>
      </c>
      <c r="AC162" s="225">
        <f>第1表01元データ!T161</f>
        <v>489</v>
      </c>
      <c r="AD162" s="225">
        <f>第1表01元データ!W161</f>
        <v>51</v>
      </c>
      <c r="AE162" s="241">
        <v>601</v>
      </c>
      <c r="AF162" s="241">
        <v>550</v>
      </c>
      <c r="AG162" s="241">
        <v>51</v>
      </c>
      <c r="AH162" s="276">
        <f t="shared" si="28"/>
        <v>-61</v>
      </c>
      <c r="AI162" s="275">
        <f t="shared" si="29"/>
        <v>-61</v>
      </c>
      <c r="AJ162" s="275">
        <f t="shared" si="30"/>
        <v>0</v>
      </c>
      <c r="AK162" s="250">
        <f t="shared" si="31"/>
        <v>2.1353711790393013</v>
      </c>
      <c r="AL162" s="252">
        <v>2.0912547528517109</v>
      </c>
      <c r="AM162" s="251">
        <f t="shared" si="32"/>
        <v>4.4116426187590374E-2</v>
      </c>
    </row>
    <row r="163" spans="1:39" ht="15" customHeight="1">
      <c r="A163" s="214"/>
      <c r="B163" s="214"/>
      <c r="C163" s="214" t="s">
        <v>5</v>
      </c>
      <c r="E163" s="219">
        <f t="shared" si="33"/>
        <v>62</v>
      </c>
      <c r="F163" s="215">
        <f t="shared" si="34"/>
        <v>55</v>
      </c>
      <c r="G163" s="225">
        <f>第1表01元データ!M162</f>
        <v>24</v>
      </c>
      <c r="H163" s="225">
        <f>第1表01元データ!N162</f>
        <v>23</v>
      </c>
      <c r="I163" s="225">
        <f>第1表01元データ!O162</f>
        <v>5</v>
      </c>
      <c r="J163" s="225">
        <f>第1表01元データ!P162</f>
        <v>3</v>
      </c>
      <c r="K163" s="225" t="str">
        <f>第1表01元データ!Q162</f>
        <v>-</v>
      </c>
      <c r="L163" s="225" t="str">
        <f>第1表01元データ!R162</f>
        <v>-</v>
      </c>
      <c r="M163" s="225" t="str">
        <f>第1表01元データ!S162</f>
        <v>-</v>
      </c>
      <c r="N163" s="226">
        <f>第1表01元データ!V162</f>
        <v>7</v>
      </c>
      <c r="O163" s="259">
        <v>115</v>
      </c>
      <c r="P163" s="241">
        <v>107</v>
      </c>
      <c r="Q163" s="241">
        <v>70</v>
      </c>
      <c r="R163" s="241">
        <v>22</v>
      </c>
      <c r="S163" s="241">
        <v>9</v>
      </c>
      <c r="T163" s="241">
        <v>3</v>
      </c>
      <c r="U163" s="241" t="s">
        <v>313</v>
      </c>
      <c r="V163" s="242">
        <v>1</v>
      </c>
      <c r="W163" s="241">
        <v>2</v>
      </c>
      <c r="X163" s="241">
        <v>8</v>
      </c>
      <c r="Y163" s="276">
        <f t="shared" si="24"/>
        <v>-53</v>
      </c>
      <c r="Z163" s="276">
        <f t="shared" si="25"/>
        <v>-52</v>
      </c>
      <c r="AA163" s="276">
        <f t="shared" si="26"/>
        <v>-1</v>
      </c>
      <c r="AB163" s="240">
        <f t="shared" si="27"/>
        <v>352</v>
      </c>
      <c r="AC163" s="225">
        <f>第1表01元データ!T162</f>
        <v>97</v>
      </c>
      <c r="AD163" s="225">
        <f>第1表01元データ!W162</f>
        <v>255</v>
      </c>
      <c r="AE163" s="241">
        <v>442</v>
      </c>
      <c r="AF163" s="241">
        <v>173</v>
      </c>
      <c r="AG163" s="241">
        <v>269</v>
      </c>
      <c r="AH163" s="276">
        <f t="shared" si="28"/>
        <v>-90</v>
      </c>
      <c r="AI163" s="275">
        <f t="shared" si="29"/>
        <v>-76</v>
      </c>
      <c r="AJ163" s="275">
        <f t="shared" si="30"/>
        <v>-14</v>
      </c>
      <c r="AK163" s="250">
        <f t="shared" si="31"/>
        <v>1.7636363636363637</v>
      </c>
      <c r="AL163" s="252">
        <v>1.6168224299065421</v>
      </c>
      <c r="AM163" s="251">
        <f t="shared" si="32"/>
        <v>0.14681393372982154</v>
      </c>
    </row>
    <row r="164" spans="1:39" ht="15" customHeight="1">
      <c r="A164" s="214"/>
      <c r="B164" s="214"/>
      <c r="C164" s="214" t="s">
        <v>6</v>
      </c>
      <c r="E164" s="219" t="str">
        <f t="shared" si="33"/>
        <v>-</v>
      </c>
      <c r="F164" s="215" t="str">
        <f t="shared" si="34"/>
        <v>-</v>
      </c>
      <c r="G164" s="225" t="str">
        <f>第1表01元データ!M163</f>
        <v>-</v>
      </c>
      <c r="H164" s="225" t="str">
        <f>第1表01元データ!N163</f>
        <v>-</v>
      </c>
      <c r="I164" s="225" t="str">
        <f>第1表01元データ!O163</f>
        <v>-</v>
      </c>
      <c r="J164" s="225" t="str">
        <f>第1表01元データ!P163</f>
        <v>-</v>
      </c>
      <c r="K164" s="225" t="str">
        <f>第1表01元データ!Q163</f>
        <v>-</v>
      </c>
      <c r="L164" s="225" t="str">
        <f>第1表01元データ!R163</f>
        <v>-</v>
      </c>
      <c r="M164" s="225" t="str">
        <f>第1表01元データ!S163</f>
        <v>-</v>
      </c>
      <c r="N164" s="226" t="str">
        <f>第1表01元データ!V163</f>
        <v>-</v>
      </c>
      <c r="O164" s="262" t="s">
        <v>313</v>
      </c>
      <c r="P164" s="242" t="s">
        <v>313</v>
      </c>
      <c r="Q164" s="242" t="s">
        <v>313</v>
      </c>
      <c r="R164" s="242" t="s">
        <v>313</v>
      </c>
      <c r="S164" s="242" t="s">
        <v>313</v>
      </c>
      <c r="T164" s="242" t="s">
        <v>313</v>
      </c>
      <c r="U164" s="242" t="s">
        <v>313</v>
      </c>
      <c r="V164" s="242" t="s">
        <v>313</v>
      </c>
      <c r="W164" s="242" t="s">
        <v>313</v>
      </c>
      <c r="X164" s="242" t="s">
        <v>313</v>
      </c>
      <c r="Y164" s="276" t="str">
        <f t="shared" si="24"/>
        <v>-</v>
      </c>
      <c r="Z164" s="276" t="str">
        <f t="shared" si="25"/>
        <v>-</v>
      </c>
      <c r="AA164" s="276" t="str">
        <f t="shared" si="26"/>
        <v>-</v>
      </c>
      <c r="AB164" s="244" t="str">
        <f t="shared" si="27"/>
        <v>-</v>
      </c>
      <c r="AC164" s="226" t="str">
        <f>第1表01元データ!T163</f>
        <v>-</v>
      </c>
      <c r="AD164" s="226" t="str">
        <f>第1表01元データ!W163</f>
        <v>-</v>
      </c>
      <c r="AE164" s="245" t="s">
        <v>313</v>
      </c>
      <c r="AF164" s="245" t="s">
        <v>313</v>
      </c>
      <c r="AG164" s="242" t="s">
        <v>313</v>
      </c>
      <c r="AH164" s="276" t="str">
        <f t="shared" si="28"/>
        <v>-</v>
      </c>
      <c r="AI164" s="276" t="str">
        <f t="shared" si="29"/>
        <v>-</v>
      </c>
      <c r="AJ164" s="275" t="str">
        <f t="shared" si="30"/>
        <v>-</v>
      </c>
      <c r="AK164" s="246" t="str">
        <f t="shared" si="31"/>
        <v>-</v>
      </c>
      <c r="AL164" s="247" t="s">
        <v>313</v>
      </c>
      <c r="AM164" s="248" t="str">
        <f t="shared" si="32"/>
        <v>-</v>
      </c>
    </row>
    <row r="165" spans="1:39" ht="15" customHeight="1">
      <c r="A165" s="214"/>
      <c r="B165" s="214" t="s">
        <v>58</v>
      </c>
      <c r="C165" s="214"/>
      <c r="E165" s="219">
        <f t="shared" si="33"/>
        <v>3435</v>
      </c>
      <c r="F165" s="215">
        <f t="shared" si="34"/>
        <v>3422</v>
      </c>
      <c r="G165" s="225">
        <f>第1表01元データ!M164</f>
        <v>1071</v>
      </c>
      <c r="H165" s="225">
        <f>第1表01元データ!N164</f>
        <v>1318</v>
      </c>
      <c r="I165" s="225">
        <f>第1表01元データ!O164</f>
        <v>577</v>
      </c>
      <c r="J165" s="225">
        <f>第1表01元データ!P164</f>
        <v>331</v>
      </c>
      <c r="K165" s="225">
        <f>第1表01元データ!Q164</f>
        <v>91</v>
      </c>
      <c r="L165" s="225">
        <f>第1表01元データ!R164</f>
        <v>33</v>
      </c>
      <c r="M165" s="225">
        <f>第1表01元データ!S164</f>
        <v>1</v>
      </c>
      <c r="N165" s="226">
        <f>第1表01元データ!V164</f>
        <v>13</v>
      </c>
      <c r="O165" s="259">
        <v>3444</v>
      </c>
      <c r="P165" s="241">
        <v>3431</v>
      </c>
      <c r="Q165" s="241">
        <v>981</v>
      </c>
      <c r="R165" s="241">
        <v>1291</v>
      </c>
      <c r="S165" s="241">
        <v>644</v>
      </c>
      <c r="T165" s="241">
        <v>371</v>
      </c>
      <c r="U165" s="241">
        <v>108</v>
      </c>
      <c r="V165" s="241">
        <v>31</v>
      </c>
      <c r="W165" s="241">
        <v>5</v>
      </c>
      <c r="X165" s="241">
        <v>13</v>
      </c>
      <c r="Y165" s="275">
        <f t="shared" si="24"/>
        <v>-9</v>
      </c>
      <c r="Z165" s="276">
        <f t="shared" si="25"/>
        <v>-9</v>
      </c>
      <c r="AA165" s="276">
        <f t="shared" si="26"/>
        <v>0</v>
      </c>
      <c r="AB165" s="240">
        <f t="shared" si="27"/>
        <v>8325</v>
      </c>
      <c r="AC165" s="225">
        <f>第1表01元データ!T164</f>
        <v>7422</v>
      </c>
      <c r="AD165" s="225">
        <f>第1表01元データ!W164</f>
        <v>903</v>
      </c>
      <c r="AE165" s="241">
        <v>8746</v>
      </c>
      <c r="AF165" s="241">
        <v>7740</v>
      </c>
      <c r="AG165" s="241">
        <v>1006</v>
      </c>
      <c r="AH165" s="275">
        <f t="shared" si="28"/>
        <v>-421</v>
      </c>
      <c r="AI165" s="275">
        <f t="shared" si="29"/>
        <v>-318</v>
      </c>
      <c r="AJ165" s="275">
        <f t="shared" si="30"/>
        <v>-103</v>
      </c>
      <c r="AK165" s="250">
        <f t="shared" si="31"/>
        <v>2.168907071887785</v>
      </c>
      <c r="AL165" s="252">
        <v>2.2559020693675311</v>
      </c>
      <c r="AM165" s="251">
        <f t="shared" si="32"/>
        <v>-8.699499747974615E-2</v>
      </c>
    </row>
    <row r="166" spans="1:39" ht="15" customHeight="1">
      <c r="A166" s="214"/>
      <c r="B166" s="214"/>
      <c r="C166" s="214" t="s">
        <v>4</v>
      </c>
      <c r="E166" s="219">
        <f t="shared" si="33"/>
        <v>1138</v>
      </c>
      <c r="F166" s="215">
        <f t="shared" si="34"/>
        <v>1131</v>
      </c>
      <c r="G166" s="225">
        <f>第1表01元データ!M165</f>
        <v>395</v>
      </c>
      <c r="H166" s="225">
        <f>第1表01元データ!N165</f>
        <v>415</v>
      </c>
      <c r="I166" s="225">
        <f>第1表01元データ!O165</f>
        <v>163</v>
      </c>
      <c r="J166" s="225">
        <f>第1表01元データ!P165</f>
        <v>117</v>
      </c>
      <c r="K166" s="225">
        <f>第1表01元データ!Q165</f>
        <v>31</v>
      </c>
      <c r="L166" s="225">
        <f>第1表01元データ!R165</f>
        <v>9</v>
      </c>
      <c r="M166" s="225">
        <f>第1表01元データ!S165</f>
        <v>1</v>
      </c>
      <c r="N166" s="226">
        <f>第1表01元データ!V165</f>
        <v>7</v>
      </c>
      <c r="O166" s="259">
        <v>1136</v>
      </c>
      <c r="P166" s="241">
        <v>1129</v>
      </c>
      <c r="Q166" s="241">
        <v>361</v>
      </c>
      <c r="R166" s="241">
        <v>398</v>
      </c>
      <c r="S166" s="241">
        <v>198</v>
      </c>
      <c r="T166" s="241">
        <v>122</v>
      </c>
      <c r="U166" s="241">
        <v>37</v>
      </c>
      <c r="V166" s="241">
        <v>11</v>
      </c>
      <c r="W166" s="241">
        <v>2</v>
      </c>
      <c r="X166" s="241">
        <v>7</v>
      </c>
      <c r="Y166" s="276">
        <f t="shared" si="24"/>
        <v>2</v>
      </c>
      <c r="Z166" s="276">
        <f t="shared" si="25"/>
        <v>2</v>
      </c>
      <c r="AA166" s="276">
        <f t="shared" si="26"/>
        <v>0</v>
      </c>
      <c r="AB166" s="240">
        <f t="shared" si="27"/>
        <v>2887</v>
      </c>
      <c r="AC166" s="225">
        <f>第1表01元データ!T165</f>
        <v>2398</v>
      </c>
      <c r="AD166" s="225">
        <f>第1表01元データ!W165</f>
        <v>489</v>
      </c>
      <c r="AE166" s="241">
        <v>2972</v>
      </c>
      <c r="AF166" s="241">
        <v>2504</v>
      </c>
      <c r="AG166" s="241">
        <v>468</v>
      </c>
      <c r="AH166" s="276">
        <f t="shared" si="28"/>
        <v>-85</v>
      </c>
      <c r="AI166" s="275">
        <f t="shared" si="29"/>
        <v>-106</v>
      </c>
      <c r="AJ166" s="275">
        <f t="shared" si="30"/>
        <v>21</v>
      </c>
      <c r="AK166" s="250">
        <f t="shared" si="31"/>
        <v>2.1202475685234305</v>
      </c>
      <c r="AL166" s="252">
        <v>2.2178919397697077</v>
      </c>
      <c r="AM166" s="251">
        <f t="shared" si="32"/>
        <v>-9.7644371246277117E-2</v>
      </c>
    </row>
    <row r="167" spans="1:39" ht="15" customHeight="1">
      <c r="A167" s="214"/>
      <c r="B167" s="214"/>
      <c r="C167" s="214" t="s">
        <v>5</v>
      </c>
      <c r="E167" s="219">
        <f t="shared" si="33"/>
        <v>538</v>
      </c>
      <c r="F167" s="215">
        <f t="shared" si="34"/>
        <v>535</v>
      </c>
      <c r="G167" s="225">
        <f>第1表01元データ!M166</f>
        <v>194</v>
      </c>
      <c r="H167" s="225">
        <f>第1表01元データ!N166</f>
        <v>186</v>
      </c>
      <c r="I167" s="225">
        <f>第1表01元データ!O166</f>
        <v>77</v>
      </c>
      <c r="J167" s="225">
        <f>第1表01元データ!P166</f>
        <v>58</v>
      </c>
      <c r="K167" s="225">
        <f>第1表01元データ!Q166</f>
        <v>18</v>
      </c>
      <c r="L167" s="225">
        <f>第1表01元データ!R166</f>
        <v>2</v>
      </c>
      <c r="M167" s="225" t="str">
        <f>第1表01元データ!S166</f>
        <v>-</v>
      </c>
      <c r="N167" s="226">
        <f>第1表01元データ!V166</f>
        <v>3</v>
      </c>
      <c r="O167" s="259">
        <v>536</v>
      </c>
      <c r="P167" s="241">
        <v>534</v>
      </c>
      <c r="Q167" s="241">
        <v>184</v>
      </c>
      <c r="R167" s="241">
        <v>186</v>
      </c>
      <c r="S167" s="241">
        <v>85</v>
      </c>
      <c r="T167" s="241">
        <v>56</v>
      </c>
      <c r="U167" s="241">
        <v>19</v>
      </c>
      <c r="V167" s="241">
        <v>4</v>
      </c>
      <c r="W167" s="241" t="s">
        <v>313</v>
      </c>
      <c r="X167" s="241">
        <v>2</v>
      </c>
      <c r="Y167" s="276">
        <f t="shared" si="24"/>
        <v>2</v>
      </c>
      <c r="Z167" s="276">
        <f t="shared" si="25"/>
        <v>1</v>
      </c>
      <c r="AA167" s="276">
        <f t="shared" si="26"/>
        <v>1</v>
      </c>
      <c r="AB167" s="240">
        <f t="shared" si="27"/>
        <v>1432</v>
      </c>
      <c r="AC167" s="225">
        <f>第1表01元データ!T166</f>
        <v>1131</v>
      </c>
      <c r="AD167" s="225">
        <f>第1表01元データ!W166</f>
        <v>301</v>
      </c>
      <c r="AE167" s="241">
        <v>1554</v>
      </c>
      <c r="AF167" s="241">
        <v>1154</v>
      </c>
      <c r="AG167" s="241">
        <v>400</v>
      </c>
      <c r="AH167" s="276">
        <f t="shared" si="28"/>
        <v>-122</v>
      </c>
      <c r="AI167" s="275">
        <f t="shared" si="29"/>
        <v>-23</v>
      </c>
      <c r="AJ167" s="275">
        <f t="shared" si="30"/>
        <v>-99</v>
      </c>
      <c r="AK167" s="250">
        <f t="shared" si="31"/>
        <v>2.1140186915887851</v>
      </c>
      <c r="AL167" s="252">
        <v>2.161048689138577</v>
      </c>
      <c r="AM167" s="251">
        <f t="shared" si="32"/>
        <v>-4.7029997549791869E-2</v>
      </c>
    </row>
    <row r="168" spans="1:39" ht="15" customHeight="1">
      <c r="A168" s="214"/>
      <c r="B168" s="214"/>
      <c r="C168" s="214" t="s">
        <v>6</v>
      </c>
      <c r="E168" s="219">
        <f t="shared" si="33"/>
        <v>765</v>
      </c>
      <c r="F168" s="215">
        <f t="shared" si="34"/>
        <v>765</v>
      </c>
      <c r="G168" s="225">
        <f>第1表01元データ!M167</f>
        <v>197</v>
      </c>
      <c r="H168" s="225">
        <f>第1表01元データ!N167</f>
        <v>316</v>
      </c>
      <c r="I168" s="225">
        <f>第1表01元データ!O167</f>
        <v>155</v>
      </c>
      <c r="J168" s="225">
        <f>第1表01元データ!P167</f>
        <v>75</v>
      </c>
      <c r="K168" s="225">
        <f>第1表01元データ!Q167</f>
        <v>15</v>
      </c>
      <c r="L168" s="225">
        <f>第1表01元データ!R167</f>
        <v>7</v>
      </c>
      <c r="M168" s="225" t="str">
        <f>第1表01元データ!S167</f>
        <v>-</v>
      </c>
      <c r="N168" s="226" t="str">
        <f>第1表01元データ!V167</f>
        <v>-</v>
      </c>
      <c r="O168" s="259">
        <v>754</v>
      </c>
      <c r="P168" s="241">
        <v>754</v>
      </c>
      <c r="Q168" s="241">
        <v>169</v>
      </c>
      <c r="R168" s="241">
        <v>302</v>
      </c>
      <c r="S168" s="241">
        <v>162</v>
      </c>
      <c r="T168" s="241">
        <v>94</v>
      </c>
      <c r="U168" s="241">
        <v>23</v>
      </c>
      <c r="V168" s="241">
        <v>4</v>
      </c>
      <c r="W168" s="241" t="s">
        <v>313</v>
      </c>
      <c r="X168" s="242" t="s">
        <v>313</v>
      </c>
      <c r="Y168" s="276">
        <f t="shared" si="24"/>
        <v>11</v>
      </c>
      <c r="Z168" s="276">
        <f t="shared" si="25"/>
        <v>11</v>
      </c>
      <c r="AA168" s="276" t="str">
        <f t="shared" si="26"/>
        <v>-</v>
      </c>
      <c r="AB168" s="240">
        <f t="shared" si="27"/>
        <v>1711</v>
      </c>
      <c r="AC168" s="225">
        <f>第1表01元データ!T167</f>
        <v>1711</v>
      </c>
      <c r="AD168" s="226" t="str">
        <f>第1表01元データ!W167</f>
        <v>-</v>
      </c>
      <c r="AE168" s="241">
        <v>1774</v>
      </c>
      <c r="AF168" s="241">
        <v>1774</v>
      </c>
      <c r="AG168" s="242" t="s">
        <v>313</v>
      </c>
      <c r="AH168" s="276">
        <f t="shared" si="28"/>
        <v>-63</v>
      </c>
      <c r="AI168" s="275">
        <f t="shared" si="29"/>
        <v>-63</v>
      </c>
      <c r="AJ168" s="276" t="str">
        <f t="shared" si="30"/>
        <v>-</v>
      </c>
      <c r="AK168" s="250">
        <f t="shared" si="31"/>
        <v>2.2366013071895425</v>
      </c>
      <c r="AL168" s="252">
        <v>2.352785145888594</v>
      </c>
      <c r="AM168" s="251">
        <f t="shared" si="32"/>
        <v>-0.11618383869905147</v>
      </c>
    </row>
    <row r="169" spans="1:39" ht="15" customHeight="1">
      <c r="A169" s="214"/>
      <c r="B169" s="214"/>
      <c r="C169" s="214" t="s">
        <v>10</v>
      </c>
      <c r="E169" s="219">
        <f t="shared" si="33"/>
        <v>470</v>
      </c>
      <c r="F169" s="215">
        <f t="shared" si="34"/>
        <v>467</v>
      </c>
      <c r="G169" s="225">
        <f>第1表01元データ!M168</f>
        <v>138</v>
      </c>
      <c r="H169" s="225">
        <f>第1表01元データ!N168</f>
        <v>189</v>
      </c>
      <c r="I169" s="225">
        <f>第1表01元データ!O168</f>
        <v>84</v>
      </c>
      <c r="J169" s="225">
        <f>第1表01元データ!P168</f>
        <v>31</v>
      </c>
      <c r="K169" s="225">
        <f>第1表01元データ!Q168</f>
        <v>14</v>
      </c>
      <c r="L169" s="225">
        <f>第1表01元データ!R168</f>
        <v>11</v>
      </c>
      <c r="M169" s="225" t="str">
        <f>第1表01元データ!S168</f>
        <v>-</v>
      </c>
      <c r="N169" s="226">
        <f>第1表01元データ!V168</f>
        <v>3</v>
      </c>
      <c r="O169" s="259">
        <v>464</v>
      </c>
      <c r="P169" s="241">
        <v>460</v>
      </c>
      <c r="Q169" s="241">
        <v>132</v>
      </c>
      <c r="R169" s="241">
        <v>183</v>
      </c>
      <c r="S169" s="241">
        <v>89</v>
      </c>
      <c r="T169" s="241">
        <v>35</v>
      </c>
      <c r="U169" s="241">
        <v>13</v>
      </c>
      <c r="V169" s="241">
        <v>7</v>
      </c>
      <c r="W169" s="241">
        <v>1</v>
      </c>
      <c r="X169" s="241">
        <v>4</v>
      </c>
      <c r="Y169" s="276">
        <f t="shared" si="24"/>
        <v>6</v>
      </c>
      <c r="Z169" s="276">
        <f t="shared" si="25"/>
        <v>7</v>
      </c>
      <c r="AA169" s="276">
        <f t="shared" si="26"/>
        <v>-1</v>
      </c>
      <c r="AB169" s="240">
        <f t="shared" si="27"/>
        <v>1141</v>
      </c>
      <c r="AC169" s="225">
        <f>第1表01元データ!T168</f>
        <v>1028</v>
      </c>
      <c r="AD169" s="225">
        <f>第1表01元データ!W168</f>
        <v>113</v>
      </c>
      <c r="AE169" s="241">
        <v>1157</v>
      </c>
      <c r="AF169" s="241">
        <v>1019</v>
      </c>
      <c r="AG169" s="241">
        <v>138</v>
      </c>
      <c r="AH169" s="276">
        <f t="shared" si="28"/>
        <v>-16</v>
      </c>
      <c r="AI169" s="275">
        <f t="shared" si="29"/>
        <v>9</v>
      </c>
      <c r="AJ169" s="275">
        <f t="shared" si="30"/>
        <v>-25</v>
      </c>
      <c r="AK169" s="250">
        <f t="shared" si="31"/>
        <v>2.201284796573876</v>
      </c>
      <c r="AL169" s="252">
        <v>2.215217391304348</v>
      </c>
      <c r="AM169" s="251">
        <f t="shared" si="32"/>
        <v>-1.3932594730472037E-2</v>
      </c>
    </row>
    <row r="170" spans="1:39" ht="15" customHeight="1">
      <c r="A170" s="214"/>
      <c r="B170" s="214"/>
      <c r="C170" s="214" t="s">
        <v>11</v>
      </c>
      <c r="E170" s="219">
        <f t="shared" si="33"/>
        <v>524</v>
      </c>
      <c r="F170" s="215">
        <f t="shared" si="34"/>
        <v>524</v>
      </c>
      <c r="G170" s="225">
        <f>第1表01元データ!M169</f>
        <v>147</v>
      </c>
      <c r="H170" s="225">
        <f>第1表01元データ!N169</f>
        <v>212</v>
      </c>
      <c r="I170" s="225">
        <f>第1表01元データ!O169</f>
        <v>98</v>
      </c>
      <c r="J170" s="225">
        <f>第1表01元データ!P169</f>
        <v>50</v>
      </c>
      <c r="K170" s="225">
        <f>第1表01元データ!Q169</f>
        <v>13</v>
      </c>
      <c r="L170" s="225">
        <f>第1表01元データ!R169</f>
        <v>4</v>
      </c>
      <c r="M170" s="225" t="str">
        <f>第1表01元データ!S169</f>
        <v>-</v>
      </c>
      <c r="N170" s="226" t="str">
        <f>第1表01元データ!V169</f>
        <v>-</v>
      </c>
      <c r="O170" s="259">
        <v>554</v>
      </c>
      <c r="P170" s="241">
        <v>554</v>
      </c>
      <c r="Q170" s="241">
        <v>135</v>
      </c>
      <c r="R170" s="241">
        <v>222</v>
      </c>
      <c r="S170" s="241">
        <v>110</v>
      </c>
      <c r="T170" s="241">
        <v>64</v>
      </c>
      <c r="U170" s="241">
        <v>16</v>
      </c>
      <c r="V170" s="241">
        <v>5</v>
      </c>
      <c r="W170" s="241">
        <v>2</v>
      </c>
      <c r="X170" s="242" t="s">
        <v>313</v>
      </c>
      <c r="Y170" s="276">
        <f t="shared" si="24"/>
        <v>-30</v>
      </c>
      <c r="Z170" s="276">
        <f t="shared" si="25"/>
        <v>-30</v>
      </c>
      <c r="AA170" s="275" t="str">
        <f t="shared" si="26"/>
        <v>-</v>
      </c>
      <c r="AB170" s="240">
        <f t="shared" si="27"/>
        <v>1154</v>
      </c>
      <c r="AC170" s="225">
        <f>第1表01元データ!T169</f>
        <v>1154</v>
      </c>
      <c r="AD170" s="226" t="str">
        <f>第1表01元データ!W169</f>
        <v>-</v>
      </c>
      <c r="AE170" s="241">
        <v>1289</v>
      </c>
      <c r="AF170" s="241">
        <v>1289</v>
      </c>
      <c r="AG170" s="242" t="s">
        <v>313</v>
      </c>
      <c r="AH170" s="276">
        <f t="shared" si="28"/>
        <v>-135</v>
      </c>
      <c r="AI170" s="275">
        <f t="shared" si="29"/>
        <v>-135</v>
      </c>
      <c r="AJ170" s="276" t="str">
        <f t="shared" si="30"/>
        <v>-</v>
      </c>
      <c r="AK170" s="250">
        <f t="shared" si="31"/>
        <v>2.2022900763358777</v>
      </c>
      <c r="AL170" s="252">
        <v>2.3267148014440435</v>
      </c>
      <c r="AM170" s="251">
        <f t="shared" si="32"/>
        <v>-0.12442472510816582</v>
      </c>
    </row>
    <row r="171" spans="1:39" ht="15" customHeight="1">
      <c r="A171" s="214"/>
      <c r="B171" s="214" t="s">
        <v>59</v>
      </c>
      <c r="C171" s="214"/>
      <c r="E171" s="219">
        <f t="shared" si="33"/>
        <v>265</v>
      </c>
      <c r="F171" s="215">
        <f t="shared" si="34"/>
        <v>265</v>
      </c>
      <c r="G171" s="225">
        <f>第1表01元データ!M170</f>
        <v>21</v>
      </c>
      <c r="H171" s="225">
        <f>第1表01元データ!N170</f>
        <v>67</v>
      </c>
      <c r="I171" s="225">
        <f>第1表01元データ!O170</f>
        <v>80</v>
      </c>
      <c r="J171" s="225">
        <f>第1表01元データ!P170</f>
        <v>76</v>
      </c>
      <c r="K171" s="225">
        <f>第1表01元データ!Q170</f>
        <v>16</v>
      </c>
      <c r="L171" s="225">
        <f>第1表01元データ!R170</f>
        <v>3</v>
      </c>
      <c r="M171" s="225">
        <f>第1表01元データ!S170</f>
        <v>2</v>
      </c>
      <c r="N171" s="226" t="str">
        <f>第1表01元データ!V170</f>
        <v>-</v>
      </c>
      <c r="O171" s="259">
        <v>256</v>
      </c>
      <c r="P171" s="241">
        <v>256</v>
      </c>
      <c r="Q171" s="241">
        <v>31</v>
      </c>
      <c r="R171" s="241">
        <v>48</v>
      </c>
      <c r="S171" s="241">
        <v>61</v>
      </c>
      <c r="T171" s="241">
        <v>82</v>
      </c>
      <c r="U171" s="241">
        <v>30</v>
      </c>
      <c r="V171" s="241">
        <v>4</v>
      </c>
      <c r="W171" s="242" t="s">
        <v>313</v>
      </c>
      <c r="X171" s="242" t="s">
        <v>313</v>
      </c>
      <c r="Y171" s="275">
        <f t="shared" si="24"/>
        <v>9</v>
      </c>
      <c r="Z171" s="276">
        <f t="shared" si="25"/>
        <v>9</v>
      </c>
      <c r="AA171" s="275" t="str">
        <f t="shared" si="26"/>
        <v>-</v>
      </c>
      <c r="AB171" s="240">
        <f t="shared" si="27"/>
        <v>811</v>
      </c>
      <c r="AC171" s="225">
        <f>第1表01元データ!T170</f>
        <v>811</v>
      </c>
      <c r="AD171" s="226" t="str">
        <f>第1表01元データ!W170</f>
        <v>-</v>
      </c>
      <c r="AE171" s="241">
        <v>812</v>
      </c>
      <c r="AF171" s="241">
        <v>812</v>
      </c>
      <c r="AG171" s="242" t="s">
        <v>313</v>
      </c>
      <c r="AH171" s="275">
        <f t="shared" si="28"/>
        <v>-1</v>
      </c>
      <c r="AI171" s="275">
        <f t="shared" si="29"/>
        <v>-1</v>
      </c>
      <c r="AJ171" s="276" t="str">
        <f t="shared" si="30"/>
        <v>-</v>
      </c>
      <c r="AK171" s="250">
        <f t="shared" si="31"/>
        <v>3.060377358490566</v>
      </c>
      <c r="AL171" s="252">
        <v>3.171875</v>
      </c>
      <c r="AM171" s="251">
        <f t="shared" si="32"/>
        <v>-0.11149764150943398</v>
      </c>
    </row>
    <row r="172" spans="1:39" ht="15" customHeight="1">
      <c r="A172" s="214"/>
      <c r="B172" s="214" t="s">
        <v>60</v>
      </c>
      <c r="C172" s="214"/>
      <c r="E172" s="219">
        <f t="shared" si="33"/>
        <v>304</v>
      </c>
      <c r="F172" s="215">
        <f t="shared" si="34"/>
        <v>303</v>
      </c>
      <c r="G172" s="225">
        <f>第1表01元データ!M171</f>
        <v>77</v>
      </c>
      <c r="H172" s="225">
        <f>第1表01元データ!N171</f>
        <v>126</v>
      </c>
      <c r="I172" s="225">
        <f>第1表01元データ!O171</f>
        <v>59</v>
      </c>
      <c r="J172" s="225">
        <f>第1表01元データ!P171</f>
        <v>30</v>
      </c>
      <c r="K172" s="225">
        <f>第1表01元データ!Q171</f>
        <v>9</v>
      </c>
      <c r="L172" s="225">
        <f>第1表01元データ!R171</f>
        <v>2</v>
      </c>
      <c r="M172" s="225" t="str">
        <f>第1表01元データ!S171</f>
        <v>-</v>
      </c>
      <c r="N172" s="226">
        <f>第1表01元データ!V171</f>
        <v>1</v>
      </c>
      <c r="O172" s="259">
        <v>308</v>
      </c>
      <c r="P172" s="241">
        <v>307</v>
      </c>
      <c r="Q172" s="241">
        <v>73</v>
      </c>
      <c r="R172" s="241">
        <v>126</v>
      </c>
      <c r="S172" s="241">
        <v>57</v>
      </c>
      <c r="T172" s="241">
        <v>36</v>
      </c>
      <c r="U172" s="241">
        <v>10</v>
      </c>
      <c r="V172" s="241">
        <v>5</v>
      </c>
      <c r="W172" s="241" t="s">
        <v>313</v>
      </c>
      <c r="X172" s="241">
        <v>1</v>
      </c>
      <c r="Y172" s="275">
        <f t="shared" si="24"/>
        <v>-4</v>
      </c>
      <c r="Z172" s="276">
        <f t="shared" si="25"/>
        <v>-4</v>
      </c>
      <c r="AA172" s="275">
        <f t="shared" si="26"/>
        <v>0</v>
      </c>
      <c r="AB172" s="240">
        <f t="shared" si="27"/>
        <v>698</v>
      </c>
      <c r="AC172" s="225">
        <f>第1表01元データ!T171</f>
        <v>683</v>
      </c>
      <c r="AD172" s="225">
        <f>第1表01元データ!W171</f>
        <v>15</v>
      </c>
      <c r="AE172" s="241">
        <v>736</v>
      </c>
      <c r="AF172" s="241">
        <v>720</v>
      </c>
      <c r="AG172" s="241">
        <v>16</v>
      </c>
      <c r="AH172" s="275">
        <f t="shared" si="28"/>
        <v>-38</v>
      </c>
      <c r="AI172" s="275">
        <f t="shared" si="29"/>
        <v>-37</v>
      </c>
      <c r="AJ172" s="275">
        <f t="shared" si="30"/>
        <v>-1</v>
      </c>
      <c r="AK172" s="250">
        <f t="shared" si="31"/>
        <v>2.2541254125412542</v>
      </c>
      <c r="AL172" s="252">
        <v>2.3452768729641695</v>
      </c>
      <c r="AM172" s="251">
        <f t="shared" si="32"/>
        <v>-9.1151460422915331E-2</v>
      </c>
    </row>
    <row r="173" spans="1:39" ht="15" customHeight="1">
      <c r="A173" s="214"/>
      <c r="B173" s="214" t="s">
        <v>61</v>
      </c>
      <c r="C173" s="214"/>
      <c r="E173" s="219">
        <f t="shared" si="33"/>
        <v>94</v>
      </c>
      <c r="F173" s="215">
        <f t="shared" si="34"/>
        <v>94</v>
      </c>
      <c r="G173" s="225">
        <f>第1表01元データ!M172</f>
        <v>35</v>
      </c>
      <c r="H173" s="225">
        <f>第1表01元データ!N172</f>
        <v>33</v>
      </c>
      <c r="I173" s="225">
        <f>第1表01元データ!O172</f>
        <v>7</v>
      </c>
      <c r="J173" s="225">
        <f>第1表01元データ!P172</f>
        <v>12</v>
      </c>
      <c r="K173" s="225">
        <f>第1表01元データ!Q172</f>
        <v>5</v>
      </c>
      <c r="L173" s="225">
        <f>第1表01元データ!R172</f>
        <v>2</v>
      </c>
      <c r="M173" s="225" t="str">
        <f>第1表01元データ!S172</f>
        <v>-</v>
      </c>
      <c r="N173" s="226" t="str">
        <f>第1表01元データ!V172</f>
        <v>-</v>
      </c>
      <c r="O173" s="259">
        <v>101</v>
      </c>
      <c r="P173" s="241">
        <v>101</v>
      </c>
      <c r="Q173" s="241">
        <v>32</v>
      </c>
      <c r="R173" s="241">
        <v>32</v>
      </c>
      <c r="S173" s="241">
        <v>14</v>
      </c>
      <c r="T173" s="241">
        <v>11</v>
      </c>
      <c r="U173" s="241">
        <v>8</v>
      </c>
      <c r="V173" s="242">
        <v>2</v>
      </c>
      <c r="W173" s="241">
        <v>2</v>
      </c>
      <c r="X173" s="242" t="s">
        <v>313</v>
      </c>
      <c r="Y173" s="275">
        <f t="shared" si="24"/>
        <v>-7</v>
      </c>
      <c r="Z173" s="276">
        <f t="shared" si="25"/>
        <v>-7</v>
      </c>
      <c r="AA173" s="275" t="str">
        <f t="shared" si="26"/>
        <v>-</v>
      </c>
      <c r="AB173" s="240">
        <f t="shared" si="27"/>
        <v>207</v>
      </c>
      <c r="AC173" s="225">
        <f>第1表01元データ!T172</f>
        <v>207</v>
      </c>
      <c r="AD173" s="226" t="str">
        <f>第1表01元データ!W172</f>
        <v>-</v>
      </c>
      <c r="AE173" s="241">
        <v>252</v>
      </c>
      <c r="AF173" s="241">
        <v>252</v>
      </c>
      <c r="AG173" s="242" t="s">
        <v>313</v>
      </c>
      <c r="AH173" s="275">
        <f t="shared" si="28"/>
        <v>-45</v>
      </c>
      <c r="AI173" s="275">
        <f t="shared" si="29"/>
        <v>-45</v>
      </c>
      <c r="AJ173" s="276" t="str">
        <f t="shared" si="30"/>
        <v>-</v>
      </c>
      <c r="AK173" s="250">
        <f t="shared" si="31"/>
        <v>2.2021276595744679</v>
      </c>
      <c r="AL173" s="252">
        <v>2.495049504950495</v>
      </c>
      <c r="AM173" s="251">
        <f t="shared" si="32"/>
        <v>-0.29292184537602717</v>
      </c>
    </row>
    <row r="174" spans="1:39" ht="15" customHeight="1">
      <c r="A174" s="214"/>
      <c r="B174" s="214" t="s">
        <v>62</v>
      </c>
      <c r="C174" s="214"/>
      <c r="E174" s="219">
        <f t="shared" si="33"/>
        <v>1115</v>
      </c>
      <c r="F174" s="215">
        <f t="shared" si="34"/>
        <v>1112</v>
      </c>
      <c r="G174" s="225">
        <f>第1表01元データ!M173</f>
        <v>449</v>
      </c>
      <c r="H174" s="225">
        <f>第1表01元データ!N173</f>
        <v>408</v>
      </c>
      <c r="I174" s="225">
        <f>第1表01元データ!O173</f>
        <v>159</v>
      </c>
      <c r="J174" s="225">
        <f>第1表01元データ!P173</f>
        <v>71</v>
      </c>
      <c r="K174" s="225">
        <f>第1表01元データ!Q173</f>
        <v>19</v>
      </c>
      <c r="L174" s="225">
        <f>第1表01元データ!R173</f>
        <v>5</v>
      </c>
      <c r="M174" s="225">
        <f>第1表01元データ!S173</f>
        <v>1</v>
      </c>
      <c r="N174" s="226">
        <f>第1表01元データ!V173</f>
        <v>3</v>
      </c>
      <c r="O174" s="259">
        <v>1109</v>
      </c>
      <c r="P174" s="241">
        <v>1105</v>
      </c>
      <c r="Q174" s="241">
        <v>389</v>
      </c>
      <c r="R174" s="241">
        <v>417</v>
      </c>
      <c r="S174" s="241">
        <v>184</v>
      </c>
      <c r="T174" s="241">
        <v>86</v>
      </c>
      <c r="U174" s="241">
        <v>18</v>
      </c>
      <c r="V174" s="241">
        <v>9</v>
      </c>
      <c r="W174" s="241">
        <v>2</v>
      </c>
      <c r="X174" s="241">
        <v>4</v>
      </c>
      <c r="Y174" s="275">
        <f t="shared" si="24"/>
        <v>6</v>
      </c>
      <c r="Z174" s="276">
        <f t="shared" si="25"/>
        <v>7</v>
      </c>
      <c r="AA174" s="275">
        <f t="shared" si="26"/>
        <v>-1</v>
      </c>
      <c r="AB174" s="240">
        <f t="shared" si="27"/>
        <v>2185</v>
      </c>
      <c r="AC174" s="225">
        <f>第1表01元データ!T173</f>
        <v>2158</v>
      </c>
      <c r="AD174" s="225">
        <f>第1表01元データ!W173</f>
        <v>27</v>
      </c>
      <c r="AE174" s="241">
        <v>2308</v>
      </c>
      <c r="AF174" s="241">
        <v>2277</v>
      </c>
      <c r="AG174" s="241">
        <v>31</v>
      </c>
      <c r="AH174" s="275">
        <f t="shared" si="28"/>
        <v>-123</v>
      </c>
      <c r="AI174" s="275">
        <f t="shared" si="29"/>
        <v>-119</v>
      </c>
      <c r="AJ174" s="275">
        <f t="shared" si="30"/>
        <v>-4</v>
      </c>
      <c r="AK174" s="250">
        <f t="shared" si="31"/>
        <v>1.9406474820143884</v>
      </c>
      <c r="AL174" s="252">
        <v>2.0606334841628957</v>
      </c>
      <c r="AM174" s="251">
        <f t="shared" si="32"/>
        <v>-0.1199860021485073</v>
      </c>
    </row>
    <row r="175" spans="1:39" ht="15" customHeight="1">
      <c r="A175" s="214"/>
      <c r="B175" s="214" t="s">
        <v>63</v>
      </c>
      <c r="C175" s="214"/>
      <c r="E175" s="219">
        <f t="shared" si="33"/>
        <v>285</v>
      </c>
      <c r="F175" s="215">
        <f t="shared" si="34"/>
        <v>272</v>
      </c>
      <c r="G175" s="225">
        <f>第1表01元データ!M174</f>
        <v>70</v>
      </c>
      <c r="H175" s="225">
        <f>第1表01元データ!N174</f>
        <v>108</v>
      </c>
      <c r="I175" s="225">
        <f>第1表01元データ!O174</f>
        <v>56</v>
      </c>
      <c r="J175" s="225">
        <f>第1表01元データ!P174</f>
        <v>25</v>
      </c>
      <c r="K175" s="225">
        <f>第1表01元データ!Q174</f>
        <v>10</v>
      </c>
      <c r="L175" s="225">
        <f>第1表01元データ!R174</f>
        <v>2</v>
      </c>
      <c r="M175" s="225">
        <f>第1表01元データ!S174</f>
        <v>1</v>
      </c>
      <c r="N175" s="226">
        <f>第1表01元データ!V174</f>
        <v>13</v>
      </c>
      <c r="O175" s="259">
        <v>301</v>
      </c>
      <c r="P175" s="241">
        <v>290</v>
      </c>
      <c r="Q175" s="241">
        <v>68</v>
      </c>
      <c r="R175" s="241">
        <v>118</v>
      </c>
      <c r="S175" s="241">
        <v>55</v>
      </c>
      <c r="T175" s="241">
        <v>29</v>
      </c>
      <c r="U175" s="241">
        <v>13</v>
      </c>
      <c r="V175" s="241">
        <v>6</v>
      </c>
      <c r="W175" s="241">
        <v>1</v>
      </c>
      <c r="X175" s="241">
        <v>11</v>
      </c>
      <c r="Y175" s="275">
        <f t="shared" si="24"/>
        <v>-16</v>
      </c>
      <c r="Z175" s="276">
        <f t="shared" si="25"/>
        <v>-18</v>
      </c>
      <c r="AA175" s="276">
        <f t="shared" si="26"/>
        <v>2</v>
      </c>
      <c r="AB175" s="240">
        <f t="shared" si="27"/>
        <v>913</v>
      </c>
      <c r="AC175" s="225">
        <f>第1表01元データ!T174</f>
        <v>625</v>
      </c>
      <c r="AD175" s="225">
        <f>第1表01元データ!W174</f>
        <v>288</v>
      </c>
      <c r="AE175" s="241">
        <v>971</v>
      </c>
      <c r="AF175" s="241">
        <v>693</v>
      </c>
      <c r="AG175" s="241">
        <v>278</v>
      </c>
      <c r="AH175" s="275">
        <f t="shared" si="28"/>
        <v>-58</v>
      </c>
      <c r="AI175" s="275">
        <f t="shared" si="29"/>
        <v>-68</v>
      </c>
      <c r="AJ175" s="275">
        <f t="shared" si="30"/>
        <v>10</v>
      </c>
      <c r="AK175" s="250">
        <f t="shared" si="31"/>
        <v>2.2977941176470589</v>
      </c>
      <c r="AL175" s="252">
        <v>2.3896551724137929</v>
      </c>
      <c r="AM175" s="251">
        <f t="shared" si="32"/>
        <v>-9.1861054766734007E-2</v>
      </c>
    </row>
    <row r="176" spans="1:39" ht="15" customHeight="1">
      <c r="A176" s="214"/>
      <c r="B176" s="214" t="s">
        <v>64</v>
      </c>
      <c r="C176" s="214"/>
      <c r="E176" s="219">
        <f t="shared" si="33"/>
        <v>566</v>
      </c>
      <c r="F176" s="215">
        <f t="shared" si="34"/>
        <v>565</v>
      </c>
      <c r="G176" s="225">
        <f>第1表01元データ!M175</f>
        <v>107</v>
      </c>
      <c r="H176" s="225">
        <f>第1表01元データ!N175</f>
        <v>231</v>
      </c>
      <c r="I176" s="225">
        <f>第1表01元データ!O175</f>
        <v>120</v>
      </c>
      <c r="J176" s="225">
        <f>第1表01元データ!P175</f>
        <v>79</v>
      </c>
      <c r="K176" s="225">
        <f>第1表01元データ!Q175</f>
        <v>17</v>
      </c>
      <c r="L176" s="225">
        <f>第1表01元データ!R175</f>
        <v>8</v>
      </c>
      <c r="M176" s="225">
        <f>第1表01元データ!S175</f>
        <v>3</v>
      </c>
      <c r="N176" s="226">
        <f>第1表01元データ!V175</f>
        <v>1</v>
      </c>
      <c r="O176" s="259">
        <v>496</v>
      </c>
      <c r="P176" s="241">
        <v>495</v>
      </c>
      <c r="Q176" s="241">
        <v>82</v>
      </c>
      <c r="R176" s="241">
        <v>192</v>
      </c>
      <c r="S176" s="241">
        <v>107</v>
      </c>
      <c r="T176" s="241">
        <v>80</v>
      </c>
      <c r="U176" s="241">
        <v>27</v>
      </c>
      <c r="V176" s="241">
        <v>5</v>
      </c>
      <c r="W176" s="241">
        <v>2</v>
      </c>
      <c r="X176" s="241">
        <v>1</v>
      </c>
      <c r="Y176" s="275">
        <f t="shared" si="24"/>
        <v>70</v>
      </c>
      <c r="Z176" s="276">
        <f t="shared" si="25"/>
        <v>70</v>
      </c>
      <c r="AA176" s="276">
        <f t="shared" si="26"/>
        <v>0</v>
      </c>
      <c r="AB176" s="240">
        <f t="shared" si="27"/>
        <v>1419</v>
      </c>
      <c r="AC176" s="225">
        <f>第1表01元データ!T175</f>
        <v>1402</v>
      </c>
      <c r="AD176" s="225">
        <f>第1表01元データ!W175</f>
        <v>17</v>
      </c>
      <c r="AE176" s="241">
        <v>1302</v>
      </c>
      <c r="AF176" s="241">
        <v>1286</v>
      </c>
      <c r="AG176" s="241">
        <v>16</v>
      </c>
      <c r="AH176" s="275">
        <f t="shared" si="28"/>
        <v>117</v>
      </c>
      <c r="AI176" s="275">
        <f t="shared" si="29"/>
        <v>116</v>
      </c>
      <c r="AJ176" s="275">
        <f t="shared" si="30"/>
        <v>1</v>
      </c>
      <c r="AK176" s="250">
        <f t="shared" si="31"/>
        <v>2.48141592920354</v>
      </c>
      <c r="AL176" s="252">
        <v>2.5979797979797978</v>
      </c>
      <c r="AM176" s="251">
        <f t="shared" si="32"/>
        <v>-0.1165638687762578</v>
      </c>
    </row>
    <row r="177" spans="1:39" ht="15" customHeight="1">
      <c r="A177" s="214"/>
      <c r="B177" s="214" t="s">
        <v>65</v>
      </c>
      <c r="C177" s="214"/>
      <c r="E177" s="219">
        <f t="shared" si="33"/>
        <v>2569</v>
      </c>
      <c r="F177" s="215">
        <f t="shared" si="34"/>
        <v>2554</v>
      </c>
      <c r="G177" s="225">
        <f>第1表01元データ!M176</f>
        <v>898</v>
      </c>
      <c r="H177" s="225">
        <f>第1表01元データ!N176</f>
        <v>910</v>
      </c>
      <c r="I177" s="225">
        <f>第1表01元データ!O176</f>
        <v>435</v>
      </c>
      <c r="J177" s="225">
        <f>第1表01元データ!P176</f>
        <v>234</v>
      </c>
      <c r="K177" s="225">
        <f>第1表01元データ!Q176</f>
        <v>60</v>
      </c>
      <c r="L177" s="225">
        <f>第1表01元データ!R176</f>
        <v>11</v>
      </c>
      <c r="M177" s="225">
        <f>第1表01元データ!S176</f>
        <v>6</v>
      </c>
      <c r="N177" s="226">
        <f>第1表01元データ!V176</f>
        <v>15</v>
      </c>
      <c r="O177" s="259">
        <v>2572</v>
      </c>
      <c r="P177" s="241">
        <v>2561</v>
      </c>
      <c r="Q177" s="241">
        <v>794</v>
      </c>
      <c r="R177" s="241">
        <v>906</v>
      </c>
      <c r="S177" s="241">
        <v>482</v>
      </c>
      <c r="T177" s="241">
        <v>280</v>
      </c>
      <c r="U177" s="241">
        <v>80</v>
      </c>
      <c r="V177" s="241">
        <v>13</v>
      </c>
      <c r="W177" s="241">
        <v>6</v>
      </c>
      <c r="X177" s="241">
        <v>11</v>
      </c>
      <c r="Y177" s="275">
        <f t="shared" si="24"/>
        <v>-3</v>
      </c>
      <c r="Z177" s="276">
        <f t="shared" si="25"/>
        <v>-7</v>
      </c>
      <c r="AA177" s="276">
        <f t="shared" si="26"/>
        <v>4</v>
      </c>
      <c r="AB177" s="240">
        <f t="shared" si="27"/>
        <v>5811</v>
      </c>
      <c r="AC177" s="225">
        <f>第1表01元データ!T176</f>
        <v>5368</v>
      </c>
      <c r="AD177" s="225">
        <f>第1表01元データ!W176</f>
        <v>443</v>
      </c>
      <c r="AE177" s="241">
        <v>6096</v>
      </c>
      <c r="AF177" s="241">
        <v>5693</v>
      </c>
      <c r="AG177" s="241">
        <v>403</v>
      </c>
      <c r="AH177" s="275">
        <f t="shared" si="28"/>
        <v>-285</v>
      </c>
      <c r="AI177" s="275">
        <f t="shared" si="29"/>
        <v>-325</v>
      </c>
      <c r="AJ177" s="275">
        <f t="shared" si="30"/>
        <v>40</v>
      </c>
      <c r="AK177" s="250">
        <f t="shared" si="31"/>
        <v>2.1018010963194986</v>
      </c>
      <c r="AL177" s="252">
        <v>2.2229597813354158</v>
      </c>
      <c r="AM177" s="251">
        <f t="shared" si="32"/>
        <v>-0.1211586850159172</v>
      </c>
    </row>
    <row r="178" spans="1:39" ht="15" customHeight="1">
      <c r="A178" s="214"/>
      <c r="B178" s="214"/>
      <c r="C178" s="214" t="s">
        <v>4</v>
      </c>
      <c r="E178" s="219">
        <f t="shared" si="33"/>
        <v>1007</v>
      </c>
      <c r="F178" s="215">
        <f t="shared" si="34"/>
        <v>998</v>
      </c>
      <c r="G178" s="225">
        <f>第1表01元データ!M177</f>
        <v>387</v>
      </c>
      <c r="H178" s="225">
        <f>第1表01元データ!N177</f>
        <v>335</v>
      </c>
      <c r="I178" s="225">
        <f>第1表01元データ!O177</f>
        <v>161</v>
      </c>
      <c r="J178" s="225">
        <f>第1表01元データ!P177</f>
        <v>87</v>
      </c>
      <c r="K178" s="225">
        <f>第1表01元データ!Q177</f>
        <v>20</v>
      </c>
      <c r="L178" s="225">
        <f>第1表01元データ!R177</f>
        <v>6</v>
      </c>
      <c r="M178" s="225">
        <f>第1表01元データ!S177</f>
        <v>2</v>
      </c>
      <c r="N178" s="226">
        <f>第1表01元データ!V177</f>
        <v>9</v>
      </c>
      <c r="O178" s="259">
        <v>978</v>
      </c>
      <c r="P178" s="241">
        <v>974</v>
      </c>
      <c r="Q178" s="241">
        <v>324</v>
      </c>
      <c r="R178" s="241">
        <v>333</v>
      </c>
      <c r="S178" s="241">
        <v>172</v>
      </c>
      <c r="T178" s="241">
        <v>103</v>
      </c>
      <c r="U178" s="241">
        <v>31</v>
      </c>
      <c r="V178" s="241">
        <v>6</v>
      </c>
      <c r="W178" s="241">
        <v>5</v>
      </c>
      <c r="X178" s="241">
        <v>4</v>
      </c>
      <c r="Y178" s="276">
        <f t="shared" si="24"/>
        <v>29</v>
      </c>
      <c r="Z178" s="276">
        <f t="shared" si="25"/>
        <v>24</v>
      </c>
      <c r="AA178" s="276">
        <f t="shared" si="26"/>
        <v>5</v>
      </c>
      <c r="AB178" s="240">
        <f t="shared" si="27"/>
        <v>2231</v>
      </c>
      <c r="AC178" s="225">
        <f>第1表01元データ!T177</f>
        <v>2038</v>
      </c>
      <c r="AD178" s="225">
        <f>第1表01元データ!W177</f>
        <v>193</v>
      </c>
      <c r="AE178" s="241">
        <v>2297</v>
      </c>
      <c r="AF178" s="241">
        <v>2145</v>
      </c>
      <c r="AG178" s="241">
        <v>152</v>
      </c>
      <c r="AH178" s="276">
        <f t="shared" si="28"/>
        <v>-66</v>
      </c>
      <c r="AI178" s="275">
        <f t="shared" si="29"/>
        <v>-107</v>
      </c>
      <c r="AJ178" s="275">
        <f t="shared" si="30"/>
        <v>41</v>
      </c>
      <c r="AK178" s="250">
        <f t="shared" si="31"/>
        <v>2.0420841683366735</v>
      </c>
      <c r="AL178" s="252">
        <v>2.2022587268993838</v>
      </c>
      <c r="AM178" s="251">
        <f t="shared" si="32"/>
        <v>-0.16017455856271035</v>
      </c>
    </row>
    <row r="179" spans="1:39" ht="15" customHeight="1">
      <c r="A179" s="214"/>
      <c r="B179" s="214"/>
      <c r="C179" s="214" t="s">
        <v>5</v>
      </c>
      <c r="E179" s="219">
        <f t="shared" si="33"/>
        <v>1048</v>
      </c>
      <c r="F179" s="215">
        <f t="shared" si="34"/>
        <v>1045</v>
      </c>
      <c r="G179" s="225">
        <f>第1表01元データ!M178</f>
        <v>381</v>
      </c>
      <c r="H179" s="225">
        <f>第1表01元データ!N178</f>
        <v>371</v>
      </c>
      <c r="I179" s="225">
        <f>第1表01元データ!O178</f>
        <v>174</v>
      </c>
      <c r="J179" s="225">
        <f>第1表01元データ!P178</f>
        <v>92</v>
      </c>
      <c r="K179" s="225">
        <f>第1表01元データ!Q178</f>
        <v>20</v>
      </c>
      <c r="L179" s="225">
        <f>第1表01元データ!R178</f>
        <v>3</v>
      </c>
      <c r="M179" s="225">
        <f>第1表01元データ!S178</f>
        <v>4</v>
      </c>
      <c r="N179" s="226">
        <f>第1表01元データ!V178</f>
        <v>3</v>
      </c>
      <c r="O179" s="259">
        <v>1084</v>
      </c>
      <c r="P179" s="241">
        <v>1080</v>
      </c>
      <c r="Q179" s="241">
        <v>365</v>
      </c>
      <c r="R179" s="241">
        <v>378</v>
      </c>
      <c r="S179" s="241">
        <v>194</v>
      </c>
      <c r="T179" s="241">
        <v>105</v>
      </c>
      <c r="U179" s="241">
        <v>33</v>
      </c>
      <c r="V179" s="241">
        <v>5</v>
      </c>
      <c r="W179" s="242" t="s">
        <v>313</v>
      </c>
      <c r="X179" s="241">
        <v>4</v>
      </c>
      <c r="Y179" s="276">
        <f t="shared" si="24"/>
        <v>-36</v>
      </c>
      <c r="Z179" s="276">
        <f t="shared" si="25"/>
        <v>-35</v>
      </c>
      <c r="AA179" s="276">
        <f t="shared" si="26"/>
        <v>-1</v>
      </c>
      <c r="AB179" s="240">
        <f t="shared" si="27"/>
        <v>2190</v>
      </c>
      <c r="AC179" s="225">
        <f>第1表01元データ!T178</f>
        <v>2160</v>
      </c>
      <c r="AD179" s="225">
        <f>第1表01元データ!W178</f>
        <v>30</v>
      </c>
      <c r="AE179" s="241">
        <v>2356</v>
      </c>
      <c r="AF179" s="241">
        <v>2318</v>
      </c>
      <c r="AG179" s="241">
        <v>38</v>
      </c>
      <c r="AH179" s="276">
        <f t="shared" si="28"/>
        <v>-166</v>
      </c>
      <c r="AI179" s="275">
        <f t="shared" si="29"/>
        <v>-158</v>
      </c>
      <c r="AJ179" s="275">
        <f t="shared" si="30"/>
        <v>-8</v>
      </c>
      <c r="AK179" s="250">
        <f t="shared" si="31"/>
        <v>2.0669856459330145</v>
      </c>
      <c r="AL179" s="252">
        <v>2.1462962962962964</v>
      </c>
      <c r="AM179" s="251">
        <f t="shared" si="32"/>
        <v>-7.9310650363281887E-2</v>
      </c>
    </row>
    <row r="180" spans="1:39" ht="15" customHeight="1">
      <c r="A180" s="214"/>
      <c r="B180" s="214"/>
      <c r="C180" s="214" t="s">
        <v>6</v>
      </c>
      <c r="E180" s="219">
        <f t="shared" si="33"/>
        <v>514</v>
      </c>
      <c r="F180" s="215">
        <f t="shared" si="34"/>
        <v>511</v>
      </c>
      <c r="G180" s="225">
        <f>第1表01元データ!M179</f>
        <v>130</v>
      </c>
      <c r="H180" s="225">
        <f>第1表01元データ!N179</f>
        <v>204</v>
      </c>
      <c r="I180" s="225">
        <f>第1表01元データ!O179</f>
        <v>100</v>
      </c>
      <c r="J180" s="225">
        <f>第1表01元データ!P179</f>
        <v>55</v>
      </c>
      <c r="K180" s="225">
        <f>第1表01元データ!Q179</f>
        <v>20</v>
      </c>
      <c r="L180" s="225">
        <f>第1表01元データ!R179</f>
        <v>2</v>
      </c>
      <c r="M180" s="225" t="str">
        <f>第1表01元データ!S179</f>
        <v>-</v>
      </c>
      <c r="N180" s="226">
        <f>第1表01元データ!V179</f>
        <v>3</v>
      </c>
      <c r="O180" s="259">
        <v>510</v>
      </c>
      <c r="P180" s="241">
        <v>507</v>
      </c>
      <c r="Q180" s="241">
        <v>105</v>
      </c>
      <c r="R180" s="241">
        <v>195</v>
      </c>
      <c r="S180" s="241">
        <v>116</v>
      </c>
      <c r="T180" s="241">
        <v>72</v>
      </c>
      <c r="U180" s="241">
        <v>16</v>
      </c>
      <c r="V180" s="241">
        <v>2</v>
      </c>
      <c r="W180" s="241">
        <v>1</v>
      </c>
      <c r="X180" s="241">
        <v>3</v>
      </c>
      <c r="Y180" s="276">
        <f t="shared" si="24"/>
        <v>4</v>
      </c>
      <c r="Z180" s="276">
        <f t="shared" si="25"/>
        <v>4</v>
      </c>
      <c r="AA180" s="276">
        <f t="shared" si="26"/>
        <v>0</v>
      </c>
      <c r="AB180" s="240">
        <f t="shared" si="27"/>
        <v>1390</v>
      </c>
      <c r="AC180" s="225">
        <f>第1表01元データ!T179</f>
        <v>1170</v>
      </c>
      <c r="AD180" s="225">
        <f>第1表01元データ!W179</f>
        <v>220</v>
      </c>
      <c r="AE180" s="241">
        <v>1443</v>
      </c>
      <c r="AF180" s="241">
        <v>1230</v>
      </c>
      <c r="AG180" s="241">
        <v>213</v>
      </c>
      <c r="AH180" s="276">
        <f t="shared" si="28"/>
        <v>-53</v>
      </c>
      <c r="AI180" s="275">
        <f t="shared" si="29"/>
        <v>-60</v>
      </c>
      <c r="AJ180" s="275">
        <f t="shared" si="30"/>
        <v>7</v>
      </c>
      <c r="AK180" s="250">
        <f t="shared" si="31"/>
        <v>2.2896281800391391</v>
      </c>
      <c r="AL180" s="252">
        <v>2.4260355029585798</v>
      </c>
      <c r="AM180" s="251">
        <f t="shared" si="32"/>
        <v>-0.13640732291944069</v>
      </c>
    </row>
    <row r="181" spans="1:39" ht="15" customHeight="1">
      <c r="A181" s="214"/>
      <c r="B181" s="214"/>
      <c r="C181" s="214" t="s">
        <v>10</v>
      </c>
      <c r="E181" s="219" t="str">
        <f t="shared" si="33"/>
        <v>-</v>
      </c>
      <c r="F181" s="215" t="str">
        <f t="shared" si="34"/>
        <v>-</v>
      </c>
      <c r="G181" s="225" t="str">
        <f>第1表01元データ!M180</f>
        <v>-</v>
      </c>
      <c r="H181" s="225" t="str">
        <f>第1表01元データ!N180</f>
        <v>-</v>
      </c>
      <c r="I181" s="225" t="str">
        <f>第1表01元データ!O180</f>
        <v>-</v>
      </c>
      <c r="J181" s="225" t="str">
        <f>第1表01元データ!P180</f>
        <v>-</v>
      </c>
      <c r="K181" s="225" t="str">
        <f>第1表01元データ!Q180</f>
        <v>-</v>
      </c>
      <c r="L181" s="225" t="str">
        <f>第1表01元データ!R180</f>
        <v>-</v>
      </c>
      <c r="M181" s="225" t="str">
        <f>第1表01元データ!S180</f>
        <v>-</v>
      </c>
      <c r="N181" s="226" t="str">
        <f>第1表01元データ!V180</f>
        <v>-</v>
      </c>
      <c r="O181" s="262" t="s">
        <v>313</v>
      </c>
      <c r="P181" s="242" t="s">
        <v>313</v>
      </c>
      <c r="Q181" s="242" t="s">
        <v>313</v>
      </c>
      <c r="R181" s="242" t="s">
        <v>313</v>
      </c>
      <c r="S181" s="242" t="s">
        <v>313</v>
      </c>
      <c r="T181" s="242" t="s">
        <v>313</v>
      </c>
      <c r="U181" s="242" t="s">
        <v>313</v>
      </c>
      <c r="V181" s="242" t="s">
        <v>313</v>
      </c>
      <c r="W181" s="242" t="s">
        <v>313</v>
      </c>
      <c r="X181" s="242" t="s">
        <v>313</v>
      </c>
      <c r="Y181" s="276" t="str">
        <f t="shared" si="24"/>
        <v>-</v>
      </c>
      <c r="Z181" s="276" t="str">
        <f t="shared" si="25"/>
        <v>-</v>
      </c>
      <c r="AA181" s="275" t="str">
        <f t="shared" si="26"/>
        <v>-</v>
      </c>
      <c r="AB181" s="244" t="str">
        <f t="shared" si="27"/>
        <v>-</v>
      </c>
      <c r="AC181" s="226" t="str">
        <f>第1表01元データ!T180</f>
        <v>-</v>
      </c>
      <c r="AD181" s="226" t="str">
        <f>第1表01元データ!W180</f>
        <v>-</v>
      </c>
      <c r="AE181" s="245" t="s">
        <v>313</v>
      </c>
      <c r="AF181" s="245" t="s">
        <v>313</v>
      </c>
      <c r="AG181" s="242" t="s">
        <v>313</v>
      </c>
      <c r="AH181" s="276" t="str">
        <f t="shared" si="28"/>
        <v>-</v>
      </c>
      <c r="AI181" s="276" t="str">
        <f t="shared" si="29"/>
        <v>-</v>
      </c>
      <c r="AJ181" s="275" t="str">
        <f t="shared" si="30"/>
        <v>-</v>
      </c>
      <c r="AK181" s="246" t="str">
        <f t="shared" si="31"/>
        <v>-</v>
      </c>
      <c r="AL181" s="247" t="s">
        <v>313</v>
      </c>
      <c r="AM181" s="248" t="str">
        <f t="shared" si="32"/>
        <v>-</v>
      </c>
    </row>
    <row r="182" spans="1:39" ht="15" customHeight="1">
      <c r="A182" s="214"/>
      <c r="B182" s="214"/>
      <c r="C182" s="214" t="s">
        <v>11</v>
      </c>
      <c r="E182" s="219" t="str">
        <f t="shared" si="33"/>
        <v>-</v>
      </c>
      <c r="F182" s="215" t="str">
        <f t="shared" si="34"/>
        <v>-</v>
      </c>
      <c r="G182" s="225" t="str">
        <f>第1表01元データ!M181</f>
        <v>-</v>
      </c>
      <c r="H182" s="225" t="str">
        <f>第1表01元データ!N181</f>
        <v>-</v>
      </c>
      <c r="I182" s="225" t="str">
        <f>第1表01元データ!O181</f>
        <v>-</v>
      </c>
      <c r="J182" s="225" t="str">
        <f>第1表01元データ!P181</f>
        <v>-</v>
      </c>
      <c r="K182" s="225" t="str">
        <f>第1表01元データ!Q181</f>
        <v>-</v>
      </c>
      <c r="L182" s="225" t="str">
        <f>第1表01元データ!R181</f>
        <v>-</v>
      </c>
      <c r="M182" s="225" t="str">
        <f>第1表01元データ!S181</f>
        <v>-</v>
      </c>
      <c r="N182" s="226" t="str">
        <f>第1表01元データ!V181</f>
        <v>-</v>
      </c>
      <c r="O182" s="262" t="s">
        <v>313</v>
      </c>
      <c r="P182" s="242" t="s">
        <v>313</v>
      </c>
      <c r="Q182" s="242" t="s">
        <v>313</v>
      </c>
      <c r="R182" s="242" t="s">
        <v>313</v>
      </c>
      <c r="S182" s="242" t="s">
        <v>313</v>
      </c>
      <c r="T182" s="242" t="s">
        <v>313</v>
      </c>
      <c r="U182" s="242" t="s">
        <v>313</v>
      </c>
      <c r="V182" s="242" t="s">
        <v>313</v>
      </c>
      <c r="W182" s="242" t="s">
        <v>313</v>
      </c>
      <c r="X182" s="242" t="s">
        <v>313</v>
      </c>
      <c r="Y182" s="276" t="str">
        <f t="shared" si="24"/>
        <v>-</v>
      </c>
      <c r="Z182" s="275" t="str">
        <f t="shared" si="25"/>
        <v>-</v>
      </c>
      <c r="AA182" s="275" t="str">
        <f t="shared" si="26"/>
        <v>-</v>
      </c>
      <c r="AB182" s="244" t="str">
        <f t="shared" si="27"/>
        <v>-</v>
      </c>
      <c r="AC182" s="226" t="str">
        <f>第1表01元データ!T181</f>
        <v>-</v>
      </c>
      <c r="AD182" s="226" t="str">
        <f>第1表01元データ!W181</f>
        <v>-</v>
      </c>
      <c r="AE182" s="245" t="s">
        <v>313</v>
      </c>
      <c r="AF182" s="242" t="s">
        <v>313</v>
      </c>
      <c r="AG182" s="242" t="s">
        <v>313</v>
      </c>
      <c r="AH182" s="276" t="str">
        <f t="shared" si="28"/>
        <v>-</v>
      </c>
      <c r="AI182" s="275" t="str">
        <f t="shared" si="29"/>
        <v>-</v>
      </c>
      <c r="AJ182" s="275" t="str">
        <f t="shared" si="30"/>
        <v>-</v>
      </c>
      <c r="AK182" s="246" t="str">
        <f t="shared" si="31"/>
        <v>-</v>
      </c>
      <c r="AL182" s="253" t="s">
        <v>313</v>
      </c>
      <c r="AM182" s="248" t="str">
        <f t="shared" si="32"/>
        <v>-</v>
      </c>
    </row>
    <row r="183" spans="1:39" ht="15" customHeight="1">
      <c r="A183" s="214"/>
      <c r="B183" s="214" t="s">
        <v>66</v>
      </c>
      <c r="C183" s="214"/>
      <c r="D183" s="214" t="s">
        <v>595</v>
      </c>
      <c r="E183" s="219">
        <f t="shared" si="33"/>
        <v>4</v>
      </c>
      <c r="F183" s="215">
        <f t="shared" si="34"/>
        <v>4</v>
      </c>
      <c r="G183" s="225">
        <f>第1表01元データ!M182</f>
        <v>4</v>
      </c>
      <c r="H183" s="225" t="str">
        <f>第1表01元データ!N182</f>
        <v>-</v>
      </c>
      <c r="I183" s="225" t="str">
        <f>第1表01元データ!O182</f>
        <v>-</v>
      </c>
      <c r="J183" s="225" t="str">
        <f>第1表01元データ!P182</f>
        <v>-</v>
      </c>
      <c r="K183" s="225" t="str">
        <f>第1表01元データ!Q182</f>
        <v>-</v>
      </c>
      <c r="L183" s="225" t="str">
        <f>第1表01元データ!R182</f>
        <v>-</v>
      </c>
      <c r="M183" s="225" t="str">
        <f>第1表01元データ!S182</f>
        <v>-</v>
      </c>
      <c r="N183" s="226" t="str">
        <f>第1表01元データ!V182</f>
        <v>-</v>
      </c>
      <c r="O183" s="259" t="s">
        <v>337</v>
      </c>
      <c r="P183" s="241" t="s">
        <v>337</v>
      </c>
      <c r="Q183" s="241" t="s">
        <v>337</v>
      </c>
      <c r="R183" s="242" t="s">
        <v>337</v>
      </c>
      <c r="S183" s="242" t="s">
        <v>337</v>
      </c>
      <c r="T183" s="242" t="s">
        <v>337</v>
      </c>
      <c r="U183" s="242" t="s">
        <v>337</v>
      </c>
      <c r="V183" s="242" t="s">
        <v>337</v>
      </c>
      <c r="W183" s="242" t="s">
        <v>337</v>
      </c>
      <c r="X183" s="242" t="s">
        <v>337</v>
      </c>
      <c r="Y183" s="275" t="str">
        <f t="shared" si="24"/>
        <v>x</v>
      </c>
      <c r="Z183" s="275" t="str">
        <f t="shared" si="25"/>
        <v>x</v>
      </c>
      <c r="AA183" s="275" t="str">
        <f t="shared" si="26"/>
        <v>x</v>
      </c>
      <c r="AB183" s="240">
        <f t="shared" si="27"/>
        <v>4</v>
      </c>
      <c r="AC183" s="263">
        <f>第1表01元データ!T182</f>
        <v>4</v>
      </c>
      <c r="AD183" s="263" t="str">
        <f>第1表01元データ!W182</f>
        <v>-</v>
      </c>
      <c r="AE183" s="241" t="s">
        <v>337</v>
      </c>
      <c r="AF183" s="241" t="s">
        <v>337</v>
      </c>
      <c r="AG183" s="242" t="s">
        <v>337</v>
      </c>
      <c r="AH183" s="275" t="str">
        <f t="shared" si="28"/>
        <v>x</v>
      </c>
      <c r="AI183" s="275" t="str">
        <f t="shared" si="29"/>
        <v>x</v>
      </c>
      <c r="AJ183" s="275" t="str">
        <f t="shared" si="30"/>
        <v>x</v>
      </c>
      <c r="AK183" s="251">
        <f t="shared" si="31"/>
        <v>1</v>
      </c>
      <c r="AL183" s="253" t="s">
        <v>337</v>
      </c>
      <c r="AM183" s="251" t="str">
        <f t="shared" si="32"/>
        <v>x</v>
      </c>
    </row>
    <row r="184" spans="1:39" ht="15" customHeight="1">
      <c r="A184" s="214" t="s">
        <v>67</v>
      </c>
      <c r="B184" s="214"/>
      <c r="C184" s="214"/>
      <c r="E184" s="269"/>
      <c r="F184" s="218"/>
      <c r="G184" s="216"/>
      <c r="H184" s="216"/>
      <c r="I184" s="216"/>
      <c r="J184" s="216"/>
      <c r="K184" s="216"/>
      <c r="L184" s="216"/>
      <c r="M184" s="216"/>
      <c r="N184" s="216"/>
      <c r="O184" s="259"/>
      <c r="P184" s="241"/>
      <c r="Q184" s="241"/>
      <c r="R184" s="241"/>
      <c r="S184" s="241"/>
      <c r="T184" s="241"/>
      <c r="U184" s="241"/>
      <c r="V184" s="241"/>
      <c r="W184" s="241"/>
      <c r="X184" s="241"/>
      <c r="Y184" s="277"/>
      <c r="Z184" s="277"/>
      <c r="AA184" s="277"/>
      <c r="AB184" s="249"/>
      <c r="AC184" s="243"/>
      <c r="AD184" s="243"/>
      <c r="AE184" s="241"/>
      <c r="AF184" s="241"/>
      <c r="AG184" s="241"/>
      <c r="AH184" s="275"/>
      <c r="AI184" s="277"/>
      <c r="AJ184" s="277"/>
      <c r="AK184" s="254"/>
      <c r="AL184" s="255"/>
      <c r="AM184" s="254"/>
    </row>
    <row r="185" spans="1:39" ht="15" customHeight="1">
      <c r="A185" s="214">
        <v>1</v>
      </c>
      <c r="B185" s="561" t="s">
        <v>68</v>
      </c>
      <c r="C185" s="562"/>
      <c r="D185" s="222"/>
      <c r="E185" s="219">
        <f t="shared" ref="E185:E202" si="36">SUM(F185,N185)</f>
        <v>2481</v>
      </c>
      <c r="F185" s="215">
        <f t="shared" ref="F185:F198" si="37">SUM(G185:M185)</f>
        <v>2475</v>
      </c>
      <c r="G185" s="215">
        <f>SUM(G70)</f>
        <v>1425</v>
      </c>
      <c r="H185" s="215">
        <f t="shared" ref="H185:N185" si="38">SUM(H70)</f>
        <v>664</v>
      </c>
      <c r="I185" s="215">
        <f t="shared" si="38"/>
        <v>245</v>
      </c>
      <c r="J185" s="215">
        <f t="shared" si="38"/>
        <v>99</v>
      </c>
      <c r="K185" s="215">
        <f t="shared" si="38"/>
        <v>31</v>
      </c>
      <c r="L185" s="215">
        <f t="shared" si="38"/>
        <v>11</v>
      </c>
      <c r="M185" s="215">
        <f t="shared" si="38"/>
        <v>0</v>
      </c>
      <c r="N185" s="215">
        <f t="shared" si="38"/>
        <v>6</v>
      </c>
      <c r="O185" s="262">
        <v>2570</v>
      </c>
      <c r="P185" s="242">
        <v>2565</v>
      </c>
      <c r="Q185" s="242">
        <v>1369</v>
      </c>
      <c r="R185" s="242">
        <v>756</v>
      </c>
      <c r="S185" s="242">
        <v>276</v>
      </c>
      <c r="T185" s="242">
        <v>114</v>
      </c>
      <c r="U185" s="242">
        <v>39</v>
      </c>
      <c r="V185" s="242">
        <v>5</v>
      </c>
      <c r="W185" s="242">
        <v>6</v>
      </c>
      <c r="X185" s="242">
        <v>5</v>
      </c>
      <c r="Y185" s="275">
        <f t="shared" ref="Y185:Y198" si="39">+E185-O185</f>
        <v>-89</v>
      </c>
      <c r="Z185" s="275">
        <f t="shared" ref="Z185:Z198" si="40">+F185-P185</f>
        <v>-90</v>
      </c>
      <c r="AA185" s="275">
        <f t="shared" ref="AA185:AA198" si="41">N185-X185</f>
        <v>1</v>
      </c>
      <c r="AB185" s="240">
        <f t="shared" ref="AB185:AB202" si="42">SUM(AC185:AD185)</f>
        <v>4418</v>
      </c>
      <c r="AC185" s="240">
        <f t="shared" ref="AC185:AD185" si="43">SUM(AC70)</f>
        <v>4105</v>
      </c>
      <c r="AD185" s="240">
        <f t="shared" si="43"/>
        <v>313</v>
      </c>
      <c r="AE185" s="242">
        <v>4662</v>
      </c>
      <c r="AF185" s="242">
        <v>4434</v>
      </c>
      <c r="AG185" s="242">
        <v>228</v>
      </c>
      <c r="AH185" s="275">
        <f t="shared" ref="AH185:AH198" si="44">+AB185-AE185</f>
        <v>-244</v>
      </c>
      <c r="AI185" s="277">
        <f t="shared" ref="AI185:AI198" si="45">+AC185-AF185</f>
        <v>-329</v>
      </c>
      <c r="AJ185" s="277">
        <f t="shared" ref="AJ185:AJ198" si="46">+AD185-AG185</f>
        <v>85</v>
      </c>
      <c r="AK185" s="251">
        <f t="shared" ref="AK185:AK198" si="47">+AC185/F185</f>
        <v>1.6585858585858586</v>
      </c>
      <c r="AL185" s="255">
        <v>1.7286549707602339</v>
      </c>
      <c r="AM185" s="251">
        <f t="shared" ref="AM185:AM198" si="48">+AK185-AL185</f>
        <v>-7.0069112174375281E-2</v>
      </c>
    </row>
    <row r="186" spans="1:39" ht="15" customHeight="1">
      <c r="A186" s="214">
        <v>2</v>
      </c>
      <c r="B186" s="561" t="s">
        <v>323</v>
      </c>
      <c r="C186" s="562"/>
      <c r="D186" s="209" t="s">
        <v>326</v>
      </c>
      <c r="E186" s="219">
        <f>SUM(F186,N186)</f>
        <v>2309</v>
      </c>
      <c r="F186" s="215">
        <f>SUM(G186:M186)</f>
        <v>2305</v>
      </c>
      <c r="G186" s="215">
        <f>SUM(G41,G66,G98,G99,G102,G100,G101,G183)</f>
        <v>1214</v>
      </c>
      <c r="H186" s="215">
        <f t="shared" ref="H186:N186" si="49">SUM(H41,H66,H98,H99,H102,H100,H101,H183)</f>
        <v>704</v>
      </c>
      <c r="I186" s="215">
        <f t="shared" si="49"/>
        <v>240</v>
      </c>
      <c r="J186" s="215">
        <f t="shared" si="49"/>
        <v>114</v>
      </c>
      <c r="K186" s="215">
        <f t="shared" si="49"/>
        <v>27</v>
      </c>
      <c r="L186" s="215">
        <f t="shared" si="49"/>
        <v>6</v>
      </c>
      <c r="M186" s="215">
        <f t="shared" si="49"/>
        <v>0</v>
      </c>
      <c r="N186" s="215">
        <f t="shared" si="49"/>
        <v>4</v>
      </c>
      <c r="O186" s="262">
        <v>2329</v>
      </c>
      <c r="P186" s="242">
        <v>2322</v>
      </c>
      <c r="Q186" s="242">
        <v>1113</v>
      </c>
      <c r="R186" s="242">
        <v>739</v>
      </c>
      <c r="S186" s="242">
        <v>280</v>
      </c>
      <c r="T186" s="242">
        <v>130</v>
      </c>
      <c r="U186" s="242">
        <v>49</v>
      </c>
      <c r="V186" s="242">
        <v>8</v>
      </c>
      <c r="W186" s="242">
        <v>3</v>
      </c>
      <c r="X186" s="242">
        <v>7</v>
      </c>
      <c r="Y186" s="275">
        <f t="shared" si="39"/>
        <v>-20</v>
      </c>
      <c r="Z186" s="275">
        <f t="shared" si="40"/>
        <v>-17</v>
      </c>
      <c r="AA186" s="275">
        <f t="shared" si="41"/>
        <v>-3</v>
      </c>
      <c r="AB186" s="240">
        <f t="shared" si="42"/>
        <v>4004</v>
      </c>
      <c r="AC186" s="240">
        <f t="shared" ref="AC186:AD186" si="50">SUM(AC41,AC66,AC98,AC99,AC102,AC100,AC101,AC183)</f>
        <v>3969</v>
      </c>
      <c r="AD186" s="240">
        <f t="shared" si="50"/>
        <v>35</v>
      </c>
      <c r="AE186" s="242">
        <v>4313</v>
      </c>
      <c r="AF186" s="242">
        <v>4265</v>
      </c>
      <c r="AG186" s="242">
        <v>48</v>
      </c>
      <c r="AH186" s="275">
        <f t="shared" si="44"/>
        <v>-309</v>
      </c>
      <c r="AI186" s="277">
        <f t="shared" si="45"/>
        <v>-296</v>
      </c>
      <c r="AJ186" s="277">
        <f t="shared" si="46"/>
        <v>-13</v>
      </c>
      <c r="AK186" s="251">
        <f t="shared" si="47"/>
        <v>1.7219088937093276</v>
      </c>
      <c r="AL186" s="255">
        <v>1.8367786391042205</v>
      </c>
      <c r="AM186" s="251">
        <f t="shared" si="48"/>
        <v>-0.11486974539489281</v>
      </c>
    </row>
    <row r="187" spans="1:39" ht="15" customHeight="1">
      <c r="A187" s="214">
        <v>3</v>
      </c>
      <c r="B187" s="561" t="s">
        <v>69</v>
      </c>
      <c r="C187" s="562"/>
      <c r="D187" s="222"/>
      <c r="E187" s="219">
        <f t="shared" si="36"/>
        <v>2385</v>
      </c>
      <c r="F187" s="215">
        <f t="shared" si="37"/>
        <v>2383</v>
      </c>
      <c r="G187" s="215">
        <f>SUM(G91)</f>
        <v>1356</v>
      </c>
      <c r="H187" s="215">
        <f t="shared" ref="H187:N187" si="51">SUM(H91)</f>
        <v>628</v>
      </c>
      <c r="I187" s="215">
        <f t="shared" si="51"/>
        <v>243</v>
      </c>
      <c r="J187" s="215">
        <f t="shared" si="51"/>
        <v>113</v>
      </c>
      <c r="K187" s="215">
        <f t="shared" si="51"/>
        <v>33</v>
      </c>
      <c r="L187" s="215">
        <f t="shared" si="51"/>
        <v>7</v>
      </c>
      <c r="M187" s="215">
        <f t="shared" si="51"/>
        <v>3</v>
      </c>
      <c r="N187" s="215">
        <f t="shared" si="51"/>
        <v>2</v>
      </c>
      <c r="O187" s="262">
        <v>2424</v>
      </c>
      <c r="P187" s="242">
        <v>2423</v>
      </c>
      <c r="Q187" s="242">
        <v>1302</v>
      </c>
      <c r="R187" s="242">
        <v>674</v>
      </c>
      <c r="S187" s="242">
        <v>259</v>
      </c>
      <c r="T187" s="242">
        <v>132</v>
      </c>
      <c r="U187" s="242">
        <v>45</v>
      </c>
      <c r="V187" s="242">
        <v>5</v>
      </c>
      <c r="W187" s="242">
        <v>6</v>
      </c>
      <c r="X187" s="242">
        <v>1</v>
      </c>
      <c r="Y187" s="275">
        <f t="shared" si="39"/>
        <v>-39</v>
      </c>
      <c r="Z187" s="275">
        <f t="shared" si="40"/>
        <v>-40</v>
      </c>
      <c r="AA187" s="275">
        <f t="shared" si="41"/>
        <v>1</v>
      </c>
      <c r="AB187" s="240">
        <f t="shared" si="42"/>
        <v>4097</v>
      </c>
      <c r="AC187" s="240">
        <f t="shared" ref="AC187:AD187" si="52">SUM(AC91)</f>
        <v>4022</v>
      </c>
      <c r="AD187" s="240">
        <f t="shared" si="52"/>
        <v>75</v>
      </c>
      <c r="AE187" s="242">
        <v>4333</v>
      </c>
      <c r="AF187" s="242">
        <v>4255</v>
      </c>
      <c r="AG187" s="242">
        <v>78</v>
      </c>
      <c r="AH187" s="275">
        <f t="shared" si="44"/>
        <v>-236</v>
      </c>
      <c r="AI187" s="277">
        <f t="shared" si="45"/>
        <v>-233</v>
      </c>
      <c r="AJ187" s="277">
        <f t="shared" si="46"/>
        <v>-3</v>
      </c>
      <c r="AK187" s="251">
        <f t="shared" si="47"/>
        <v>1.687788501888376</v>
      </c>
      <c r="AL187" s="255">
        <v>1.756087494841106</v>
      </c>
      <c r="AM187" s="251">
        <f t="shared" si="48"/>
        <v>-6.8298992952730009E-2</v>
      </c>
    </row>
    <row r="188" spans="1:39" ht="15" customHeight="1">
      <c r="A188" s="214">
        <v>4</v>
      </c>
      <c r="B188" s="561" t="s">
        <v>70</v>
      </c>
      <c r="C188" s="562"/>
      <c r="D188" s="222"/>
      <c r="E188" s="219">
        <f t="shared" si="36"/>
        <v>2416</v>
      </c>
      <c r="F188" s="215">
        <f t="shared" si="37"/>
        <v>2410</v>
      </c>
      <c r="G188" s="215">
        <f>SUM(G103)</f>
        <v>1119</v>
      </c>
      <c r="H188" s="215">
        <f t="shared" ref="H188:N188" si="53">SUM(H103)</f>
        <v>751</v>
      </c>
      <c r="I188" s="215">
        <f t="shared" si="53"/>
        <v>296</v>
      </c>
      <c r="J188" s="215">
        <f t="shared" si="53"/>
        <v>180</v>
      </c>
      <c r="K188" s="215">
        <f t="shared" si="53"/>
        <v>53</v>
      </c>
      <c r="L188" s="215">
        <f t="shared" si="53"/>
        <v>8</v>
      </c>
      <c r="M188" s="215">
        <f t="shared" si="53"/>
        <v>3</v>
      </c>
      <c r="N188" s="215">
        <f t="shared" si="53"/>
        <v>6</v>
      </c>
      <c r="O188" s="262">
        <v>2497</v>
      </c>
      <c r="P188" s="242">
        <v>2491</v>
      </c>
      <c r="Q188" s="242">
        <v>1070</v>
      </c>
      <c r="R188" s="242">
        <v>794</v>
      </c>
      <c r="S188" s="242">
        <v>350</v>
      </c>
      <c r="T188" s="242">
        <v>194</v>
      </c>
      <c r="U188" s="242">
        <v>70</v>
      </c>
      <c r="V188" s="242">
        <v>12</v>
      </c>
      <c r="W188" s="242">
        <v>1</v>
      </c>
      <c r="X188" s="242">
        <v>6</v>
      </c>
      <c r="Y188" s="275">
        <f t="shared" si="39"/>
        <v>-81</v>
      </c>
      <c r="Z188" s="275">
        <f t="shared" si="40"/>
        <v>-81</v>
      </c>
      <c r="AA188" s="275">
        <f t="shared" si="41"/>
        <v>0</v>
      </c>
      <c r="AB188" s="240">
        <f t="shared" si="42"/>
        <v>4699</v>
      </c>
      <c r="AC188" s="240">
        <f t="shared" ref="AC188:AD188" si="54">SUM(AC103)</f>
        <v>4564</v>
      </c>
      <c r="AD188" s="240">
        <f t="shared" si="54"/>
        <v>135</v>
      </c>
      <c r="AE188" s="242">
        <v>5021</v>
      </c>
      <c r="AF188" s="242">
        <v>4914</v>
      </c>
      <c r="AG188" s="242">
        <v>107</v>
      </c>
      <c r="AH188" s="275">
        <f t="shared" si="44"/>
        <v>-322</v>
      </c>
      <c r="AI188" s="277">
        <f t="shared" si="45"/>
        <v>-350</v>
      </c>
      <c r="AJ188" s="277">
        <f t="shared" si="46"/>
        <v>28</v>
      </c>
      <c r="AK188" s="251">
        <f t="shared" si="47"/>
        <v>1.8937759336099584</v>
      </c>
      <c r="AL188" s="255">
        <v>1.9727017262143718</v>
      </c>
      <c r="AM188" s="251">
        <f t="shared" si="48"/>
        <v>-7.8925792604413347E-2</v>
      </c>
    </row>
    <row r="189" spans="1:39" ht="15" customHeight="1">
      <c r="A189" s="214">
        <v>5</v>
      </c>
      <c r="B189" s="561" t="s">
        <v>71</v>
      </c>
      <c r="C189" s="562"/>
      <c r="D189" s="222"/>
      <c r="E189" s="219">
        <f t="shared" si="36"/>
        <v>2429</v>
      </c>
      <c r="F189" s="215">
        <f t="shared" si="37"/>
        <v>2426</v>
      </c>
      <c r="G189" s="215">
        <f>SUM(G109,G85,G88)</f>
        <v>883</v>
      </c>
      <c r="H189" s="215">
        <f t="shared" ref="H189:N189" si="55">SUM(H109,H85,H88)</f>
        <v>895</v>
      </c>
      <c r="I189" s="215">
        <f t="shared" si="55"/>
        <v>367</v>
      </c>
      <c r="J189" s="215">
        <f t="shared" si="55"/>
        <v>211</v>
      </c>
      <c r="K189" s="215">
        <f t="shared" si="55"/>
        <v>58</v>
      </c>
      <c r="L189" s="215">
        <f t="shared" si="55"/>
        <v>11</v>
      </c>
      <c r="M189" s="215">
        <f t="shared" si="55"/>
        <v>1</v>
      </c>
      <c r="N189" s="215">
        <f t="shared" si="55"/>
        <v>3</v>
      </c>
      <c r="O189" s="262">
        <v>2652</v>
      </c>
      <c r="P189" s="242">
        <v>2644</v>
      </c>
      <c r="Q189" s="242">
        <v>927</v>
      </c>
      <c r="R189" s="242">
        <v>942</v>
      </c>
      <c r="S189" s="242">
        <v>413</v>
      </c>
      <c r="T189" s="242">
        <v>263</v>
      </c>
      <c r="U189" s="242">
        <v>76</v>
      </c>
      <c r="V189" s="242">
        <v>17</v>
      </c>
      <c r="W189" s="242">
        <v>6</v>
      </c>
      <c r="X189" s="242">
        <v>8</v>
      </c>
      <c r="Y189" s="275">
        <f t="shared" si="39"/>
        <v>-223</v>
      </c>
      <c r="Z189" s="275">
        <f t="shared" si="40"/>
        <v>-218</v>
      </c>
      <c r="AA189" s="275">
        <f t="shared" si="41"/>
        <v>-5</v>
      </c>
      <c r="AB189" s="240">
        <f t="shared" si="42"/>
        <v>5023</v>
      </c>
      <c r="AC189" s="240">
        <f t="shared" ref="AC189:AD189" si="56">SUM(AC109,AC85,AC88)</f>
        <v>4981</v>
      </c>
      <c r="AD189" s="240">
        <f t="shared" si="56"/>
        <v>42</v>
      </c>
      <c r="AE189" s="242">
        <v>5670</v>
      </c>
      <c r="AF189" s="242">
        <v>5628</v>
      </c>
      <c r="AG189" s="242">
        <v>42</v>
      </c>
      <c r="AH189" s="275">
        <f t="shared" si="44"/>
        <v>-647</v>
      </c>
      <c r="AI189" s="277">
        <f t="shared" si="45"/>
        <v>-647</v>
      </c>
      <c r="AJ189" s="277">
        <f t="shared" si="46"/>
        <v>0</v>
      </c>
      <c r="AK189" s="251">
        <f t="shared" si="47"/>
        <v>2.0531739488870571</v>
      </c>
      <c r="AL189" s="255">
        <v>2.1285930408472011</v>
      </c>
      <c r="AM189" s="251">
        <f t="shared" si="48"/>
        <v>-7.5419091960144069E-2</v>
      </c>
    </row>
    <row r="190" spans="1:39" ht="15" customHeight="1">
      <c r="A190" s="214">
        <v>6</v>
      </c>
      <c r="B190" s="561" t="s">
        <v>72</v>
      </c>
      <c r="C190" s="562"/>
      <c r="D190" s="222"/>
      <c r="E190" s="219">
        <f t="shared" si="36"/>
        <v>4246</v>
      </c>
      <c r="F190" s="215">
        <f t="shared" si="37"/>
        <v>4242</v>
      </c>
      <c r="G190" s="215">
        <f>SUM(G79,G97,G76)</f>
        <v>2225</v>
      </c>
      <c r="H190" s="215">
        <f t="shared" ref="H190:N190" si="57">SUM(H79,H97,H76)</f>
        <v>1142</v>
      </c>
      <c r="I190" s="215">
        <f t="shared" si="57"/>
        <v>513</v>
      </c>
      <c r="J190" s="215">
        <f t="shared" si="57"/>
        <v>265</v>
      </c>
      <c r="K190" s="215">
        <f t="shared" si="57"/>
        <v>78</v>
      </c>
      <c r="L190" s="215">
        <f t="shared" si="57"/>
        <v>15</v>
      </c>
      <c r="M190" s="215">
        <f t="shared" si="57"/>
        <v>4</v>
      </c>
      <c r="N190" s="215">
        <f t="shared" si="57"/>
        <v>4</v>
      </c>
      <c r="O190" s="262">
        <v>4320</v>
      </c>
      <c r="P190" s="242">
        <v>4308</v>
      </c>
      <c r="Q190" s="242">
        <v>2105</v>
      </c>
      <c r="R190" s="242">
        <v>1195</v>
      </c>
      <c r="S190" s="242">
        <v>551</v>
      </c>
      <c r="T190" s="242">
        <v>330</v>
      </c>
      <c r="U190" s="242">
        <v>100</v>
      </c>
      <c r="V190" s="242">
        <v>24</v>
      </c>
      <c r="W190" s="242">
        <v>3</v>
      </c>
      <c r="X190" s="242">
        <v>12</v>
      </c>
      <c r="Y190" s="275">
        <f t="shared" si="39"/>
        <v>-74</v>
      </c>
      <c r="Z190" s="275">
        <f t="shared" si="40"/>
        <v>-66</v>
      </c>
      <c r="AA190" s="275">
        <f t="shared" si="41"/>
        <v>-8</v>
      </c>
      <c r="AB190" s="240">
        <f t="shared" si="42"/>
        <v>7720</v>
      </c>
      <c r="AC190" s="240">
        <f t="shared" ref="AC190:AD190" si="58">SUM(AC79,AC97,AC76)</f>
        <v>7616</v>
      </c>
      <c r="AD190" s="240">
        <f t="shared" si="58"/>
        <v>104</v>
      </c>
      <c r="AE190" s="242">
        <v>8315</v>
      </c>
      <c r="AF190" s="242">
        <v>8134</v>
      </c>
      <c r="AG190" s="242">
        <v>181</v>
      </c>
      <c r="AH190" s="275">
        <f t="shared" si="44"/>
        <v>-595</v>
      </c>
      <c r="AI190" s="277">
        <f t="shared" si="45"/>
        <v>-518</v>
      </c>
      <c r="AJ190" s="277">
        <f t="shared" si="46"/>
        <v>-77</v>
      </c>
      <c r="AK190" s="251">
        <f t="shared" si="47"/>
        <v>1.7953795379537953</v>
      </c>
      <c r="AL190" s="255">
        <v>1.8881151346332405</v>
      </c>
      <c r="AM190" s="251">
        <f t="shared" si="48"/>
        <v>-9.2735596679445198E-2</v>
      </c>
    </row>
    <row r="191" spans="1:39" ht="15" customHeight="1">
      <c r="A191" s="214">
        <v>7</v>
      </c>
      <c r="B191" s="561" t="s">
        <v>73</v>
      </c>
      <c r="C191" s="562"/>
      <c r="D191" s="222"/>
      <c r="E191" s="219">
        <f t="shared" si="36"/>
        <v>2384</v>
      </c>
      <c r="F191" s="215">
        <f t="shared" si="37"/>
        <v>2361</v>
      </c>
      <c r="G191" s="215">
        <f>SUM(G30)</f>
        <v>868</v>
      </c>
      <c r="H191" s="215">
        <f t="shared" ref="H191:N191" si="59">SUM(H30)</f>
        <v>869</v>
      </c>
      <c r="I191" s="215">
        <f t="shared" si="59"/>
        <v>366</v>
      </c>
      <c r="J191" s="215">
        <f t="shared" si="59"/>
        <v>195</v>
      </c>
      <c r="K191" s="215">
        <f t="shared" si="59"/>
        <v>42</v>
      </c>
      <c r="L191" s="215">
        <f t="shared" si="59"/>
        <v>15</v>
      </c>
      <c r="M191" s="215">
        <f t="shared" si="59"/>
        <v>6</v>
      </c>
      <c r="N191" s="215">
        <f t="shared" si="59"/>
        <v>23</v>
      </c>
      <c r="O191" s="262">
        <v>2700</v>
      </c>
      <c r="P191" s="242">
        <v>2676</v>
      </c>
      <c r="Q191" s="242">
        <v>917</v>
      </c>
      <c r="R191" s="242">
        <v>976</v>
      </c>
      <c r="S191" s="242">
        <v>443</v>
      </c>
      <c r="T191" s="242">
        <v>257</v>
      </c>
      <c r="U191" s="242">
        <v>56</v>
      </c>
      <c r="V191" s="242">
        <v>22</v>
      </c>
      <c r="W191" s="242">
        <v>5</v>
      </c>
      <c r="X191" s="242">
        <v>24</v>
      </c>
      <c r="Y191" s="275">
        <f t="shared" si="39"/>
        <v>-316</v>
      </c>
      <c r="Z191" s="275">
        <f t="shared" si="40"/>
        <v>-315</v>
      </c>
      <c r="AA191" s="275">
        <f t="shared" si="41"/>
        <v>-1</v>
      </c>
      <c r="AB191" s="240">
        <f t="shared" si="42"/>
        <v>5330</v>
      </c>
      <c r="AC191" s="240">
        <f t="shared" ref="AC191:AD191" si="60">SUM(AC30)</f>
        <v>4826</v>
      </c>
      <c r="AD191" s="240">
        <f t="shared" si="60"/>
        <v>504</v>
      </c>
      <c r="AE191" s="242">
        <v>6310</v>
      </c>
      <c r="AF191" s="242">
        <v>5673</v>
      </c>
      <c r="AG191" s="242">
        <v>637</v>
      </c>
      <c r="AH191" s="275">
        <f t="shared" si="44"/>
        <v>-980</v>
      </c>
      <c r="AI191" s="277">
        <f t="shared" si="45"/>
        <v>-847</v>
      </c>
      <c r="AJ191" s="277">
        <f t="shared" si="46"/>
        <v>-133</v>
      </c>
      <c r="AK191" s="251">
        <f t="shared" si="47"/>
        <v>2.0440491317238458</v>
      </c>
      <c r="AL191" s="255">
        <v>2.1199551569506725</v>
      </c>
      <c r="AM191" s="251">
        <f t="shared" si="48"/>
        <v>-7.5906025226826657E-2</v>
      </c>
    </row>
    <row r="192" spans="1:39" ht="15" customHeight="1">
      <c r="A192" s="214">
        <v>8</v>
      </c>
      <c r="B192" s="561" t="s">
        <v>74</v>
      </c>
      <c r="C192" s="562"/>
      <c r="D192" s="222"/>
      <c r="E192" s="219">
        <f t="shared" si="36"/>
        <v>1077</v>
      </c>
      <c r="F192" s="215">
        <f t="shared" si="37"/>
        <v>1076</v>
      </c>
      <c r="G192" s="215">
        <f>SUM(G49,G48,G50)</f>
        <v>438</v>
      </c>
      <c r="H192" s="215">
        <f t="shared" ref="H192:N192" si="61">SUM(H49,H48,H50)</f>
        <v>365</v>
      </c>
      <c r="I192" s="215">
        <f t="shared" si="61"/>
        <v>164</v>
      </c>
      <c r="J192" s="215">
        <f t="shared" si="61"/>
        <v>71</v>
      </c>
      <c r="K192" s="215">
        <f t="shared" si="61"/>
        <v>31</v>
      </c>
      <c r="L192" s="215">
        <f t="shared" si="61"/>
        <v>3</v>
      </c>
      <c r="M192" s="215">
        <f t="shared" si="61"/>
        <v>4</v>
      </c>
      <c r="N192" s="215">
        <f t="shared" si="61"/>
        <v>1</v>
      </c>
      <c r="O192" s="262">
        <v>1226</v>
      </c>
      <c r="P192" s="242">
        <v>1224</v>
      </c>
      <c r="Q192" s="242">
        <v>454</v>
      </c>
      <c r="R192" s="242">
        <v>425</v>
      </c>
      <c r="S192" s="242">
        <v>207</v>
      </c>
      <c r="T192" s="242">
        <v>81</v>
      </c>
      <c r="U192" s="242">
        <v>39</v>
      </c>
      <c r="V192" s="242">
        <v>11</v>
      </c>
      <c r="W192" s="242">
        <v>7</v>
      </c>
      <c r="X192" s="242">
        <v>2</v>
      </c>
      <c r="Y192" s="275">
        <f t="shared" si="39"/>
        <v>-149</v>
      </c>
      <c r="Z192" s="275">
        <f t="shared" si="40"/>
        <v>-148</v>
      </c>
      <c r="AA192" s="275">
        <f t="shared" si="41"/>
        <v>-1</v>
      </c>
      <c r="AB192" s="240">
        <f t="shared" si="42"/>
        <v>2148</v>
      </c>
      <c r="AC192" s="240">
        <f t="shared" ref="AC192:AD192" si="62">SUM(AC49,AC48,AC50)</f>
        <v>2146</v>
      </c>
      <c r="AD192" s="240">
        <f t="shared" si="62"/>
        <v>2</v>
      </c>
      <c r="AE192" s="242">
        <v>2571</v>
      </c>
      <c r="AF192" s="242">
        <v>2561</v>
      </c>
      <c r="AG192" s="242">
        <v>10</v>
      </c>
      <c r="AH192" s="275">
        <f t="shared" si="44"/>
        <v>-423</v>
      </c>
      <c r="AI192" s="277">
        <f t="shared" si="45"/>
        <v>-415</v>
      </c>
      <c r="AJ192" s="277">
        <f t="shared" si="46"/>
        <v>-8</v>
      </c>
      <c r="AK192" s="251">
        <f t="shared" si="47"/>
        <v>1.9944237918215613</v>
      </c>
      <c r="AL192" s="255">
        <v>2.0923202614379086</v>
      </c>
      <c r="AM192" s="251">
        <f t="shared" si="48"/>
        <v>-9.7896469616347348E-2</v>
      </c>
    </row>
    <row r="193" spans="1:39" ht="15" customHeight="1">
      <c r="A193" s="214">
        <v>9</v>
      </c>
      <c r="B193" s="561" t="s">
        <v>75</v>
      </c>
      <c r="C193" s="562"/>
      <c r="D193" s="222"/>
      <c r="E193" s="219">
        <f t="shared" si="36"/>
        <v>1621</v>
      </c>
      <c r="F193" s="215">
        <f t="shared" si="37"/>
        <v>1620</v>
      </c>
      <c r="G193" s="215">
        <f>SUM(G45,G47,G46)</f>
        <v>622</v>
      </c>
      <c r="H193" s="215">
        <f t="shared" ref="H193:N193" si="63">SUM(H45,H47,H46)</f>
        <v>582</v>
      </c>
      <c r="I193" s="215">
        <f t="shared" si="63"/>
        <v>259</v>
      </c>
      <c r="J193" s="215">
        <f t="shared" si="63"/>
        <v>104</v>
      </c>
      <c r="K193" s="215">
        <f t="shared" si="63"/>
        <v>37</v>
      </c>
      <c r="L193" s="215">
        <f t="shared" si="63"/>
        <v>12</v>
      </c>
      <c r="M193" s="215">
        <f t="shared" si="63"/>
        <v>4</v>
      </c>
      <c r="N193" s="215">
        <f t="shared" si="63"/>
        <v>1</v>
      </c>
      <c r="O193" s="262">
        <v>1777</v>
      </c>
      <c r="P193" s="242">
        <v>1775</v>
      </c>
      <c r="Q193" s="242">
        <v>632</v>
      </c>
      <c r="R193" s="242">
        <v>638</v>
      </c>
      <c r="S193" s="242">
        <v>301</v>
      </c>
      <c r="T193" s="242">
        <v>142</v>
      </c>
      <c r="U193" s="242">
        <v>45</v>
      </c>
      <c r="V193" s="242">
        <v>9</v>
      </c>
      <c r="W193" s="242">
        <v>8</v>
      </c>
      <c r="X193" s="242">
        <v>2</v>
      </c>
      <c r="Y193" s="275">
        <f t="shared" si="39"/>
        <v>-156</v>
      </c>
      <c r="Z193" s="275">
        <f t="shared" si="40"/>
        <v>-155</v>
      </c>
      <c r="AA193" s="275">
        <f t="shared" si="41"/>
        <v>-1</v>
      </c>
      <c r="AB193" s="240">
        <f t="shared" si="42"/>
        <v>3285</v>
      </c>
      <c r="AC193" s="240">
        <f t="shared" ref="AC193:AD193" si="64">SUM(AC45,AC47,AC46)</f>
        <v>3268</v>
      </c>
      <c r="AD193" s="240">
        <f t="shared" si="64"/>
        <v>17</v>
      </c>
      <c r="AE193" s="242">
        <v>3737</v>
      </c>
      <c r="AF193" s="242">
        <v>3718</v>
      </c>
      <c r="AG193" s="242">
        <v>19</v>
      </c>
      <c r="AH193" s="275">
        <f t="shared" si="44"/>
        <v>-452</v>
      </c>
      <c r="AI193" s="277">
        <f t="shared" si="45"/>
        <v>-450</v>
      </c>
      <c r="AJ193" s="277">
        <f t="shared" si="46"/>
        <v>-2</v>
      </c>
      <c r="AK193" s="251">
        <f t="shared" si="47"/>
        <v>2.0172839506172839</v>
      </c>
      <c r="AL193" s="255">
        <v>2.0946478873239438</v>
      </c>
      <c r="AM193" s="251">
        <f t="shared" si="48"/>
        <v>-7.7363936706659864E-2</v>
      </c>
    </row>
    <row r="194" spans="1:39" ht="15" customHeight="1">
      <c r="A194" s="214">
        <v>10</v>
      </c>
      <c r="B194" s="561" t="s">
        <v>76</v>
      </c>
      <c r="C194" s="562"/>
      <c r="D194" s="222"/>
      <c r="E194" s="219">
        <f t="shared" si="36"/>
        <v>2043</v>
      </c>
      <c r="F194" s="215">
        <f t="shared" si="37"/>
        <v>2036</v>
      </c>
      <c r="G194" s="215">
        <f>SUM(G116,G115,G117,G118,G112,G140)</f>
        <v>909</v>
      </c>
      <c r="H194" s="215">
        <f t="shared" ref="H194:N194" si="65">SUM(H116,H115,H117,H118,H112,H140)</f>
        <v>689</v>
      </c>
      <c r="I194" s="215">
        <f t="shared" si="65"/>
        <v>256</v>
      </c>
      <c r="J194" s="215">
        <f t="shared" si="65"/>
        <v>140</v>
      </c>
      <c r="K194" s="215">
        <f t="shared" si="65"/>
        <v>37</v>
      </c>
      <c r="L194" s="215">
        <f t="shared" si="65"/>
        <v>3</v>
      </c>
      <c r="M194" s="215">
        <f t="shared" si="65"/>
        <v>2</v>
      </c>
      <c r="N194" s="215">
        <f t="shared" si="65"/>
        <v>7</v>
      </c>
      <c r="O194" s="262">
        <v>2073</v>
      </c>
      <c r="P194" s="242">
        <v>2069</v>
      </c>
      <c r="Q194" s="242">
        <v>883</v>
      </c>
      <c r="R194" s="242">
        <v>681</v>
      </c>
      <c r="S194" s="242">
        <v>299</v>
      </c>
      <c r="T194" s="242">
        <v>159</v>
      </c>
      <c r="U194" s="242">
        <v>39</v>
      </c>
      <c r="V194" s="242">
        <v>8</v>
      </c>
      <c r="W194" s="242">
        <v>0</v>
      </c>
      <c r="X194" s="242">
        <v>4</v>
      </c>
      <c r="Y194" s="275">
        <f t="shared" si="39"/>
        <v>-30</v>
      </c>
      <c r="Z194" s="275">
        <f t="shared" si="40"/>
        <v>-33</v>
      </c>
      <c r="AA194" s="275">
        <f t="shared" si="41"/>
        <v>3</v>
      </c>
      <c r="AB194" s="240">
        <f t="shared" si="42"/>
        <v>3996</v>
      </c>
      <c r="AC194" s="240">
        <f t="shared" ref="AC194:AD194" si="66">SUM(AC116,AC115,AC117,AC118,AC112,AC140)</f>
        <v>3832</v>
      </c>
      <c r="AD194" s="240">
        <f t="shared" si="66"/>
        <v>164</v>
      </c>
      <c r="AE194" s="242">
        <v>4117</v>
      </c>
      <c r="AF194" s="242">
        <v>4021</v>
      </c>
      <c r="AG194" s="242">
        <v>96</v>
      </c>
      <c r="AH194" s="275">
        <f t="shared" si="44"/>
        <v>-121</v>
      </c>
      <c r="AI194" s="277">
        <f t="shared" si="45"/>
        <v>-189</v>
      </c>
      <c r="AJ194" s="277">
        <f t="shared" si="46"/>
        <v>68</v>
      </c>
      <c r="AK194" s="251">
        <f t="shared" si="47"/>
        <v>1.882121807465619</v>
      </c>
      <c r="AL194" s="255">
        <v>1.9434509424842918</v>
      </c>
      <c r="AM194" s="251">
        <f t="shared" si="48"/>
        <v>-6.1329135018672876E-2</v>
      </c>
    </row>
    <row r="195" spans="1:39" ht="15" customHeight="1">
      <c r="A195" s="214">
        <v>11</v>
      </c>
      <c r="B195" s="561" t="s">
        <v>77</v>
      </c>
      <c r="C195" s="562"/>
      <c r="D195" s="222"/>
      <c r="E195" s="219">
        <f t="shared" si="36"/>
        <v>2980</v>
      </c>
      <c r="F195" s="215">
        <f t="shared" si="37"/>
        <v>2971</v>
      </c>
      <c r="G195" s="215">
        <f>SUM(G141,G135,G143,G142)</f>
        <v>1290</v>
      </c>
      <c r="H195" s="215">
        <f t="shared" ref="H195:N195" si="67">SUM(H141,H135,H143,H142)</f>
        <v>1012</v>
      </c>
      <c r="I195" s="215">
        <f t="shared" si="67"/>
        <v>392</v>
      </c>
      <c r="J195" s="215">
        <f t="shared" si="67"/>
        <v>193</v>
      </c>
      <c r="K195" s="215">
        <f t="shared" si="67"/>
        <v>61</v>
      </c>
      <c r="L195" s="215">
        <f t="shared" si="67"/>
        <v>14</v>
      </c>
      <c r="M195" s="215">
        <f t="shared" si="67"/>
        <v>9</v>
      </c>
      <c r="N195" s="215">
        <f t="shared" si="67"/>
        <v>9</v>
      </c>
      <c r="O195" s="262">
        <v>3100</v>
      </c>
      <c r="P195" s="242">
        <v>3093</v>
      </c>
      <c r="Q195" s="242">
        <v>1241</v>
      </c>
      <c r="R195" s="242">
        <v>1052</v>
      </c>
      <c r="S195" s="242">
        <v>468</v>
      </c>
      <c r="T195" s="242">
        <v>238</v>
      </c>
      <c r="U195" s="242">
        <v>70</v>
      </c>
      <c r="V195" s="242">
        <v>17</v>
      </c>
      <c r="W195" s="242">
        <v>7</v>
      </c>
      <c r="X195" s="242">
        <v>7</v>
      </c>
      <c r="Y195" s="275">
        <f t="shared" si="39"/>
        <v>-120</v>
      </c>
      <c r="Z195" s="275">
        <f t="shared" si="40"/>
        <v>-122</v>
      </c>
      <c r="AA195" s="275">
        <f t="shared" si="41"/>
        <v>2</v>
      </c>
      <c r="AB195" s="240">
        <f t="shared" si="42"/>
        <v>6130</v>
      </c>
      <c r="AC195" s="240">
        <f t="shared" ref="AC195:AD195" si="68">SUM(AC141,AC135,AC143,AC142)</f>
        <v>5715</v>
      </c>
      <c r="AD195" s="240">
        <f t="shared" si="68"/>
        <v>415</v>
      </c>
      <c r="AE195" s="242">
        <v>6472</v>
      </c>
      <c r="AF195" s="242">
        <v>6203</v>
      </c>
      <c r="AG195" s="242">
        <v>269</v>
      </c>
      <c r="AH195" s="275">
        <f t="shared" si="44"/>
        <v>-342</v>
      </c>
      <c r="AI195" s="277">
        <f t="shared" si="45"/>
        <v>-488</v>
      </c>
      <c r="AJ195" s="277">
        <f t="shared" si="46"/>
        <v>146</v>
      </c>
      <c r="AK195" s="251">
        <f t="shared" si="47"/>
        <v>1.9235947492426793</v>
      </c>
      <c r="AL195" s="255">
        <v>2.005496281926932</v>
      </c>
      <c r="AM195" s="251">
        <f t="shared" si="48"/>
        <v>-8.1901532684252709E-2</v>
      </c>
    </row>
    <row r="196" spans="1:39" ht="15" customHeight="1">
      <c r="A196" s="214">
        <v>12</v>
      </c>
      <c r="B196" s="561" t="s">
        <v>78</v>
      </c>
      <c r="C196" s="562"/>
      <c r="D196" s="222"/>
      <c r="E196" s="219">
        <f t="shared" si="36"/>
        <v>3340</v>
      </c>
      <c r="F196" s="215">
        <f t="shared" si="37"/>
        <v>3312</v>
      </c>
      <c r="G196" s="215">
        <f>SUM(G121,G132,G127)</f>
        <v>1174</v>
      </c>
      <c r="H196" s="215">
        <f t="shared" ref="H196:N196" si="69">SUM(H121,H132,H127)</f>
        <v>1252</v>
      </c>
      <c r="I196" s="215">
        <f t="shared" si="69"/>
        <v>520</v>
      </c>
      <c r="J196" s="215">
        <f t="shared" si="69"/>
        <v>272</v>
      </c>
      <c r="K196" s="215">
        <f t="shared" si="69"/>
        <v>70</v>
      </c>
      <c r="L196" s="215">
        <f t="shared" si="69"/>
        <v>17</v>
      </c>
      <c r="M196" s="215">
        <f t="shared" si="69"/>
        <v>7</v>
      </c>
      <c r="N196" s="215">
        <f t="shared" si="69"/>
        <v>28</v>
      </c>
      <c r="O196" s="262">
        <v>3687</v>
      </c>
      <c r="P196" s="242">
        <v>3682</v>
      </c>
      <c r="Q196" s="242">
        <v>1194</v>
      </c>
      <c r="R196" s="242">
        <v>1397</v>
      </c>
      <c r="S196" s="242">
        <v>641</v>
      </c>
      <c r="T196" s="242">
        <v>325</v>
      </c>
      <c r="U196" s="242">
        <v>99</v>
      </c>
      <c r="V196" s="242">
        <v>19</v>
      </c>
      <c r="W196" s="242">
        <v>7</v>
      </c>
      <c r="X196" s="242">
        <v>5</v>
      </c>
      <c r="Y196" s="275">
        <f t="shared" si="39"/>
        <v>-347</v>
      </c>
      <c r="Z196" s="275">
        <f t="shared" si="40"/>
        <v>-370</v>
      </c>
      <c r="AA196" s="275">
        <f t="shared" si="41"/>
        <v>23</v>
      </c>
      <c r="AB196" s="240">
        <f t="shared" si="42"/>
        <v>7050</v>
      </c>
      <c r="AC196" s="240">
        <f t="shared" ref="AC196:AD196" si="70">SUM(AC121,AC132,AC127)</f>
        <v>6830</v>
      </c>
      <c r="AD196" s="240">
        <f t="shared" si="70"/>
        <v>220</v>
      </c>
      <c r="AE196" s="242">
        <v>8076</v>
      </c>
      <c r="AF196" s="242">
        <v>7870</v>
      </c>
      <c r="AG196" s="242">
        <v>206</v>
      </c>
      <c r="AH196" s="275">
        <f t="shared" si="44"/>
        <v>-1026</v>
      </c>
      <c r="AI196" s="277">
        <f t="shared" si="45"/>
        <v>-1040</v>
      </c>
      <c r="AJ196" s="277">
        <f t="shared" si="46"/>
        <v>14</v>
      </c>
      <c r="AK196" s="251">
        <f t="shared" si="47"/>
        <v>2.0621980676328504</v>
      </c>
      <c r="AL196" s="255">
        <v>2.1374253123302553</v>
      </c>
      <c r="AM196" s="251">
        <f t="shared" si="48"/>
        <v>-7.5227244697404938E-2</v>
      </c>
    </row>
    <row r="197" spans="1:39" ht="15" customHeight="1">
      <c r="A197" s="214">
        <v>13</v>
      </c>
      <c r="B197" s="561" t="s">
        <v>79</v>
      </c>
      <c r="C197" s="562"/>
      <c r="D197" s="222"/>
      <c r="E197" s="219">
        <f t="shared" si="36"/>
        <v>2999</v>
      </c>
      <c r="F197" s="215">
        <f t="shared" si="37"/>
        <v>2991</v>
      </c>
      <c r="G197" s="215">
        <f>SUM(G36,G25)</f>
        <v>831</v>
      </c>
      <c r="H197" s="215">
        <f t="shared" ref="H197:N197" si="71">SUM(H36,H25)</f>
        <v>1208</v>
      </c>
      <c r="I197" s="215">
        <f t="shared" si="71"/>
        <v>530</v>
      </c>
      <c r="J197" s="215">
        <f t="shared" si="71"/>
        <v>287</v>
      </c>
      <c r="K197" s="215">
        <f t="shared" si="71"/>
        <v>98</v>
      </c>
      <c r="L197" s="215">
        <f t="shared" si="71"/>
        <v>26</v>
      </c>
      <c r="M197" s="215">
        <f t="shared" si="71"/>
        <v>11</v>
      </c>
      <c r="N197" s="215">
        <f t="shared" si="71"/>
        <v>8</v>
      </c>
      <c r="O197" s="262">
        <v>3171</v>
      </c>
      <c r="P197" s="242">
        <v>3162</v>
      </c>
      <c r="Q197" s="242">
        <v>768</v>
      </c>
      <c r="R197" s="242">
        <v>1242</v>
      </c>
      <c r="S197" s="242">
        <v>617</v>
      </c>
      <c r="T197" s="242">
        <v>374</v>
      </c>
      <c r="U197" s="242">
        <v>113</v>
      </c>
      <c r="V197" s="242">
        <v>40</v>
      </c>
      <c r="W197" s="242">
        <v>8</v>
      </c>
      <c r="X197" s="242">
        <v>9</v>
      </c>
      <c r="Y197" s="275">
        <f t="shared" si="39"/>
        <v>-172</v>
      </c>
      <c r="Z197" s="275">
        <f t="shared" si="40"/>
        <v>-171</v>
      </c>
      <c r="AA197" s="275">
        <f t="shared" si="41"/>
        <v>-1</v>
      </c>
      <c r="AB197" s="240">
        <f t="shared" si="42"/>
        <v>7032</v>
      </c>
      <c r="AC197" s="240">
        <f t="shared" ref="AC197:AD197" si="72">SUM(AC36,AC25)</f>
        <v>6710</v>
      </c>
      <c r="AD197" s="240">
        <f t="shared" si="72"/>
        <v>322</v>
      </c>
      <c r="AE197" s="242">
        <v>7817</v>
      </c>
      <c r="AF197" s="242">
        <v>7464</v>
      </c>
      <c r="AG197" s="242">
        <v>353</v>
      </c>
      <c r="AH197" s="275">
        <f t="shared" si="44"/>
        <v>-785</v>
      </c>
      <c r="AI197" s="277">
        <f t="shared" si="45"/>
        <v>-754</v>
      </c>
      <c r="AJ197" s="277">
        <f t="shared" si="46"/>
        <v>-31</v>
      </c>
      <c r="AK197" s="251">
        <f t="shared" si="47"/>
        <v>2.2433968572383818</v>
      </c>
      <c r="AL197" s="255">
        <v>2.3605313092979125</v>
      </c>
      <c r="AM197" s="251">
        <f t="shared" si="48"/>
        <v>-0.11713445205953077</v>
      </c>
    </row>
    <row r="198" spans="1:39" ht="15" customHeight="1">
      <c r="A198" s="214">
        <v>14</v>
      </c>
      <c r="B198" s="561" t="s">
        <v>80</v>
      </c>
      <c r="C198" s="562"/>
      <c r="D198" s="222" t="s">
        <v>600</v>
      </c>
      <c r="E198" s="219">
        <f t="shared" si="36"/>
        <v>3173</v>
      </c>
      <c r="F198" s="215">
        <f t="shared" si="37"/>
        <v>3162</v>
      </c>
      <c r="G198" s="215">
        <f>SUM(G56,G51,G60)</f>
        <v>1081</v>
      </c>
      <c r="H198" s="215">
        <f t="shared" ref="H198:N198" si="73">SUM(H56,H51,H60)</f>
        <v>1163</v>
      </c>
      <c r="I198" s="215">
        <f t="shared" si="73"/>
        <v>536</v>
      </c>
      <c r="J198" s="215">
        <f t="shared" si="73"/>
        <v>253</v>
      </c>
      <c r="K198" s="215">
        <f t="shared" si="73"/>
        <v>100</v>
      </c>
      <c r="L198" s="215">
        <f t="shared" si="73"/>
        <v>21</v>
      </c>
      <c r="M198" s="215">
        <f t="shared" si="73"/>
        <v>8</v>
      </c>
      <c r="N198" s="215">
        <f t="shared" si="73"/>
        <v>11</v>
      </c>
      <c r="O198" s="262">
        <v>3484</v>
      </c>
      <c r="P198" s="242">
        <v>3475</v>
      </c>
      <c r="Q198" s="242">
        <v>1022</v>
      </c>
      <c r="R198" s="242">
        <v>1284</v>
      </c>
      <c r="S198" s="242">
        <v>653</v>
      </c>
      <c r="T198" s="242">
        <v>370</v>
      </c>
      <c r="U198" s="242">
        <v>101</v>
      </c>
      <c r="V198" s="242">
        <v>31</v>
      </c>
      <c r="W198" s="242">
        <v>14</v>
      </c>
      <c r="X198" s="242">
        <v>9</v>
      </c>
      <c r="Y198" s="275">
        <f t="shared" si="39"/>
        <v>-311</v>
      </c>
      <c r="Z198" s="275">
        <f t="shared" si="40"/>
        <v>-313</v>
      </c>
      <c r="AA198" s="275">
        <f t="shared" si="41"/>
        <v>2</v>
      </c>
      <c r="AB198" s="240">
        <f t="shared" si="42"/>
        <v>6946</v>
      </c>
      <c r="AC198" s="240">
        <f t="shared" ref="AC198:AD198" si="74">SUM(AC56,AC51,AC60)</f>
        <v>6715</v>
      </c>
      <c r="AD198" s="240">
        <f t="shared" si="74"/>
        <v>231</v>
      </c>
      <c r="AE198" s="242">
        <v>8049</v>
      </c>
      <c r="AF198" s="242">
        <v>7824</v>
      </c>
      <c r="AG198" s="242">
        <v>225</v>
      </c>
      <c r="AH198" s="275">
        <f t="shared" si="44"/>
        <v>-1103</v>
      </c>
      <c r="AI198" s="277">
        <f t="shared" si="45"/>
        <v>-1109</v>
      </c>
      <c r="AJ198" s="277">
        <f t="shared" si="46"/>
        <v>6</v>
      </c>
      <c r="AK198" s="251">
        <f t="shared" si="47"/>
        <v>2.1236559139784945</v>
      </c>
      <c r="AL198" s="255">
        <v>2.2515107913669063</v>
      </c>
      <c r="AM198" s="251">
        <f t="shared" si="48"/>
        <v>-0.12785487738841184</v>
      </c>
    </row>
    <row r="199" spans="1:39" ht="15" customHeight="1">
      <c r="A199" s="214">
        <v>15</v>
      </c>
      <c r="B199" s="561" t="s">
        <v>81</v>
      </c>
      <c r="C199" s="562"/>
      <c r="D199" s="222"/>
      <c r="E199" s="219">
        <f t="shared" si="36"/>
        <v>5541</v>
      </c>
      <c r="F199" s="215">
        <f t="shared" ref="F199:F202" si="75">SUM(G199:M199)</f>
        <v>5512</v>
      </c>
      <c r="G199" s="215">
        <f>SUM(G144,G145,G151)</f>
        <v>1546</v>
      </c>
      <c r="H199" s="215">
        <f t="shared" ref="H199:N199" si="76">SUM(H144,H145,H151)</f>
        <v>2168</v>
      </c>
      <c r="I199" s="215">
        <f t="shared" si="76"/>
        <v>954</v>
      </c>
      <c r="J199" s="215">
        <f t="shared" si="76"/>
        <v>612</v>
      </c>
      <c r="K199" s="215">
        <f t="shared" si="76"/>
        <v>183</v>
      </c>
      <c r="L199" s="215">
        <f t="shared" si="76"/>
        <v>33</v>
      </c>
      <c r="M199" s="215">
        <f t="shared" si="76"/>
        <v>16</v>
      </c>
      <c r="N199" s="215">
        <f t="shared" si="76"/>
        <v>29</v>
      </c>
      <c r="O199" s="262">
        <v>5775</v>
      </c>
      <c r="P199" s="242">
        <v>5765</v>
      </c>
      <c r="Q199" s="242">
        <v>1456</v>
      </c>
      <c r="R199" s="242">
        <v>2173</v>
      </c>
      <c r="S199" s="242">
        <v>1084</v>
      </c>
      <c r="T199" s="242">
        <v>758</v>
      </c>
      <c r="U199" s="242">
        <v>221</v>
      </c>
      <c r="V199" s="242">
        <v>56</v>
      </c>
      <c r="W199" s="242">
        <v>17</v>
      </c>
      <c r="X199" s="242">
        <v>10</v>
      </c>
      <c r="Y199" s="275">
        <f t="shared" ref="Y199:Y202" si="77">+E199-O199</f>
        <v>-234</v>
      </c>
      <c r="Z199" s="275">
        <f t="shared" ref="Z199:Z202" si="78">+F199-P199</f>
        <v>-253</v>
      </c>
      <c r="AA199" s="275">
        <f t="shared" ref="AA199:AA202" si="79">N199-X199</f>
        <v>19</v>
      </c>
      <c r="AB199" s="240">
        <f t="shared" si="42"/>
        <v>12861</v>
      </c>
      <c r="AC199" s="240">
        <f t="shared" ref="AC199:AD199" si="80">SUM(AC144,AC145,AC151)</f>
        <v>12425</v>
      </c>
      <c r="AD199" s="240">
        <f t="shared" si="80"/>
        <v>436</v>
      </c>
      <c r="AE199" s="242">
        <v>14056</v>
      </c>
      <c r="AF199" s="242">
        <v>13646</v>
      </c>
      <c r="AG199" s="242">
        <v>410</v>
      </c>
      <c r="AH199" s="275">
        <f t="shared" ref="AH199:AH202" si="81">+AB199-AE199</f>
        <v>-1195</v>
      </c>
      <c r="AI199" s="277">
        <f t="shared" ref="AI199:AI202" si="82">+AC199-AF199</f>
        <v>-1221</v>
      </c>
      <c r="AJ199" s="277">
        <f t="shared" ref="AJ199:AJ202" si="83">+AD199-AG199</f>
        <v>26</v>
      </c>
      <c r="AK199" s="251">
        <f t="shared" ref="AK199:AK202" si="84">+AC199/F199</f>
        <v>2.2541727140783743</v>
      </c>
      <c r="AL199" s="255">
        <v>2.3670424978317435</v>
      </c>
      <c r="AM199" s="251">
        <f t="shared" ref="AM199:AM202" si="85">+AK199-AL199</f>
        <v>-0.1128697837533692</v>
      </c>
    </row>
    <row r="200" spans="1:39" ht="15" customHeight="1">
      <c r="A200" s="214">
        <v>16</v>
      </c>
      <c r="B200" s="561" t="s">
        <v>82</v>
      </c>
      <c r="C200" s="562"/>
      <c r="D200" s="222"/>
      <c r="E200" s="219">
        <f t="shared" si="36"/>
        <v>4741</v>
      </c>
      <c r="F200" s="215">
        <f t="shared" si="75"/>
        <v>4719</v>
      </c>
      <c r="G200" s="215">
        <f>SUM(G156,G165,G171,G161)</f>
        <v>1418</v>
      </c>
      <c r="H200" s="215">
        <f t="shared" ref="H200:N200" si="86">SUM(H156,H165,H171,H161)</f>
        <v>1799</v>
      </c>
      <c r="I200" s="215">
        <f t="shared" si="86"/>
        <v>807</v>
      </c>
      <c r="J200" s="215">
        <f t="shared" si="86"/>
        <v>510</v>
      </c>
      <c r="K200" s="215">
        <f t="shared" si="86"/>
        <v>134</v>
      </c>
      <c r="L200" s="215">
        <f t="shared" si="86"/>
        <v>47</v>
      </c>
      <c r="M200" s="215">
        <f t="shared" si="86"/>
        <v>4</v>
      </c>
      <c r="N200" s="215">
        <f t="shared" si="86"/>
        <v>22</v>
      </c>
      <c r="O200" s="262">
        <v>4829</v>
      </c>
      <c r="P200" s="242">
        <v>4806</v>
      </c>
      <c r="Q200" s="242">
        <v>1365</v>
      </c>
      <c r="R200" s="242">
        <v>1760</v>
      </c>
      <c r="S200" s="242">
        <v>890</v>
      </c>
      <c r="T200" s="242">
        <v>564</v>
      </c>
      <c r="U200" s="242">
        <v>171</v>
      </c>
      <c r="V200" s="242">
        <v>42</v>
      </c>
      <c r="W200" s="242">
        <v>14</v>
      </c>
      <c r="X200" s="242">
        <v>23</v>
      </c>
      <c r="Y200" s="275">
        <f t="shared" si="77"/>
        <v>-88</v>
      </c>
      <c r="Z200" s="275">
        <f t="shared" si="78"/>
        <v>-87</v>
      </c>
      <c r="AA200" s="275">
        <f t="shared" si="79"/>
        <v>-1</v>
      </c>
      <c r="AB200" s="240">
        <f t="shared" si="42"/>
        <v>11682</v>
      </c>
      <c r="AC200" s="240">
        <f t="shared" ref="AC200:AD200" si="87">SUM(AC156,AC165,AC171,AC161)</f>
        <v>10457</v>
      </c>
      <c r="AD200" s="240">
        <f t="shared" si="87"/>
        <v>1225</v>
      </c>
      <c r="AE200" s="242">
        <v>12358</v>
      </c>
      <c r="AF200" s="242">
        <v>11016</v>
      </c>
      <c r="AG200" s="242">
        <v>1342</v>
      </c>
      <c r="AH200" s="275">
        <f t="shared" si="81"/>
        <v>-676</v>
      </c>
      <c r="AI200" s="277">
        <f t="shared" si="82"/>
        <v>-559</v>
      </c>
      <c r="AJ200" s="277">
        <f t="shared" si="83"/>
        <v>-117</v>
      </c>
      <c r="AK200" s="251">
        <f t="shared" si="84"/>
        <v>2.2159355795719433</v>
      </c>
      <c r="AL200" s="255">
        <v>2.292134831460674</v>
      </c>
      <c r="AM200" s="251">
        <f t="shared" si="85"/>
        <v>-7.6199251888730668E-2</v>
      </c>
    </row>
    <row r="201" spans="1:39" ht="15" customHeight="1">
      <c r="A201" s="214">
        <v>17</v>
      </c>
      <c r="B201" s="561" t="s">
        <v>83</v>
      </c>
      <c r="C201" s="562"/>
      <c r="D201" s="222"/>
      <c r="E201" s="219">
        <f t="shared" si="36"/>
        <v>4933</v>
      </c>
      <c r="F201" s="215">
        <f t="shared" si="75"/>
        <v>4900</v>
      </c>
      <c r="G201" s="215">
        <f>SUM(G172,G177,G176,G175,G174,G173)</f>
        <v>1636</v>
      </c>
      <c r="H201" s="215">
        <f t="shared" ref="H201:N201" si="88">SUM(H172,H177,H176,H175,H174,H173)</f>
        <v>1816</v>
      </c>
      <c r="I201" s="215">
        <f t="shared" si="88"/>
        <v>836</v>
      </c>
      <c r="J201" s="215">
        <f t="shared" si="88"/>
        <v>451</v>
      </c>
      <c r="K201" s="215">
        <f t="shared" si="88"/>
        <v>120</v>
      </c>
      <c r="L201" s="215">
        <f t="shared" si="88"/>
        <v>30</v>
      </c>
      <c r="M201" s="215">
        <f t="shared" si="88"/>
        <v>11</v>
      </c>
      <c r="N201" s="215">
        <f t="shared" si="88"/>
        <v>33</v>
      </c>
      <c r="O201" s="262">
        <v>4887</v>
      </c>
      <c r="P201" s="242">
        <v>4859</v>
      </c>
      <c r="Q201" s="242">
        <v>1438</v>
      </c>
      <c r="R201" s="242">
        <v>1791</v>
      </c>
      <c r="S201" s="242">
        <v>899</v>
      </c>
      <c r="T201" s="242">
        <v>522</v>
      </c>
      <c r="U201" s="242">
        <v>156</v>
      </c>
      <c r="V201" s="242">
        <v>40</v>
      </c>
      <c r="W201" s="242">
        <v>13</v>
      </c>
      <c r="X201" s="242">
        <v>28</v>
      </c>
      <c r="Y201" s="275">
        <f t="shared" si="77"/>
        <v>46</v>
      </c>
      <c r="Z201" s="275">
        <f t="shared" si="78"/>
        <v>41</v>
      </c>
      <c r="AA201" s="275">
        <f t="shared" si="79"/>
        <v>5</v>
      </c>
      <c r="AB201" s="240">
        <f t="shared" si="42"/>
        <v>11233</v>
      </c>
      <c r="AC201" s="240">
        <f t="shared" ref="AC201:AD201" si="89">SUM(AC172,AC177,AC176,AC175,AC174,AC173)</f>
        <v>10443</v>
      </c>
      <c r="AD201" s="240">
        <f t="shared" si="89"/>
        <v>790</v>
      </c>
      <c r="AE201" s="242">
        <v>11665</v>
      </c>
      <c r="AF201" s="242">
        <v>10921</v>
      </c>
      <c r="AG201" s="242">
        <v>744</v>
      </c>
      <c r="AH201" s="275">
        <f t="shared" si="81"/>
        <v>-432</v>
      </c>
      <c r="AI201" s="277">
        <f t="shared" si="82"/>
        <v>-478</v>
      </c>
      <c r="AJ201" s="277">
        <f t="shared" si="83"/>
        <v>46</v>
      </c>
      <c r="AK201" s="251">
        <f t="shared" si="84"/>
        <v>2.1312244897959185</v>
      </c>
      <c r="AL201" s="255">
        <v>2.2475818069561639</v>
      </c>
      <c r="AM201" s="251">
        <f t="shared" si="85"/>
        <v>-0.11635731716024544</v>
      </c>
    </row>
    <row r="202" spans="1:39" ht="15" customHeight="1">
      <c r="A202" s="214">
        <v>18</v>
      </c>
      <c r="B202" s="561" t="s">
        <v>84</v>
      </c>
      <c r="C202" s="562"/>
      <c r="D202" s="222"/>
      <c r="E202" s="219">
        <f t="shared" si="36"/>
        <v>1719</v>
      </c>
      <c r="F202" s="215">
        <f t="shared" si="75"/>
        <v>1714</v>
      </c>
      <c r="G202" s="215">
        <f>SUM(G19,G15,G11,G7)</f>
        <v>622</v>
      </c>
      <c r="H202" s="215">
        <f t="shared" ref="H202:N202" si="90">SUM(H19,H15,H11,H7)</f>
        <v>691</v>
      </c>
      <c r="I202" s="215">
        <f t="shared" si="90"/>
        <v>237</v>
      </c>
      <c r="J202" s="215">
        <f t="shared" si="90"/>
        <v>108</v>
      </c>
      <c r="K202" s="215">
        <f t="shared" si="90"/>
        <v>33</v>
      </c>
      <c r="L202" s="215">
        <f t="shared" si="90"/>
        <v>19</v>
      </c>
      <c r="M202" s="215">
        <f t="shared" si="90"/>
        <v>4</v>
      </c>
      <c r="N202" s="215">
        <f t="shared" si="90"/>
        <v>5</v>
      </c>
      <c r="O202" s="262">
        <v>1965</v>
      </c>
      <c r="P202" s="242">
        <v>1960</v>
      </c>
      <c r="Q202" s="242">
        <v>655</v>
      </c>
      <c r="R202" s="242">
        <v>775</v>
      </c>
      <c r="S202" s="242">
        <v>297</v>
      </c>
      <c r="T202" s="242">
        <v>134</v>
      </c>
      <c r="U202" s="242">
        <v>63</v>
      </c>
      <c r="V202" s="242">
        <v>24</v>
      </c>
      <c r="W202" s="242">
        <v>12</v>
      </c>
      <c r="X202" s="242">
        <v>5</v>
      </c>
      <c r="Y202" s="275">
        <f t="shared" si="77"/>
        <v>-246</v>
      </c>
      <c r="Z202" s="275">
        <f t="shared" si="78"/>
        <v>-246</v>
      </c>
      <c r="AA202" s="275">
        <f t="shared" si="79"/>
        <v>0</v>
      </c>
      <c r="AB202" s="240">
        <f t="shared" si="42"/>
        <v>3645</v>
      </c>
      <c r="AC202" s="240">
        <f t="shared" ref="AC202:AD202" si="91">SUM(AC19,AC15,AC11,AC7)</f>
        <v>3458</v>
      </c>
      <c r="AD202" s="240">
        <f t="shared" si="91"/>
        <v>187</v>
      </c>
      <c r="AE202" s="242">
        <v>4382</v>
      </c>
      <c r="AF202" s="242">
        <v>4177</v>
      </c>
      <c r="AG202" s="242">
        <v>205</v>
      </c>
      <c r="AH202" s="275">
        <f t="shared" si="81"/>
        <v>-737</v>
      </c>
      <c r="AI202" s="277">
        <f t="shared" si="82"/>
        <v>-719</v>
      </c>
      <c r="AJ202" s="277">
        <f t="shared" si="83"/>
        <v>-18</v>
      </c>
      <c r="AK202" s="251">
        <f t="shared" si="84"/>
        <v>2.0175029171528589</v>
      </c>
      <c r="AL202" s="255">
        <v>2.1311224489795917</v>
      </c>
      <c r="AM202" s="251">
        <f t="shared" si="85"/>
        <v>-0.11361953182673279</v>
      </c>
    </row>
    <row r="203" spans="1:39" ht="15" customHeight="1">
      <c r="A203" s="207" t="s">
        <v>596</v>
      </c>
    </row>
    <row r="204" spans="1:39" ht="15" customHeight="1">
      <c r="A204" s="207" t="s">
        <v>390</v>
      </c>
    </row>
    <row r="205" spans="1:39" ht="15" customHeight="1">
      <c r="A205" s="207" t="s">
        <v>598</v>
      </c>
    </row>
    <row r="206" spans="1:39" ht="15" customHeight="1">
      <c r="A206" s="207" t="s">
        <v>597</v>
      </c>
    </row>
    <row r="207" spans="1:39">
      <c r="A207" s="207" t="s">
        <v>601</v>
      </c>
    </row>
    <row r="208" spans="1:39">
      <c r="A208" s="207" t="s">
        <v>602</v>
      </c>
    </row>
    <row r="209" spans="1:39">
      <c r="A209" s="207" t="s">
        <v>563</v>
      </c>
      <c r="E209" s="227">
        <f>SUM(E185:E202)</f>
        <v>52817</v>
      </c>
      <c r="F209" s="227">
        <f t="shared" ref="F209:AJ209" si="92">SUM(F185:F202)</f>
        <v>52615</v>
      </c>
      <c r="G209" s="227">
        <f t="shared" si="92"/>
        <v>20657</v>
      </c>
      <c r="H209" s="227">
        <f t="shared" si="92"/>
        <v>18398</v>
      </c>
      <c r="I209" s="227">
        <f t="shared" si="92"/>
        <v>7761</v>
      </c>
      <c r="J209" s="227">
        <f t="shared" si="92"/>
        <v>4178</v>
      </c>
      <c r="K209" s="227">
        <f t="shared" si="92"/>
        <v>1226</v>
      </c>
      <c r="L209" s="227">
        <f t="shared" si="92"/>
        <v>298</v>
      </c>
      <c r="M209" s="227">
        <f t="shared" si="92"/>
        <v>97</v>
      </c>
      <c r="N209" s="227">
        <f t="shared" si="92"/>
        <v>202</v>
      </c>
      <c r="O209" s="227">
        <f t="shared" si="92"/>
        <v>55466</v>
      </c>
      <c r="P209" s="256">
        <f t="shared" si="92"/>
        <v>55299</v>
      </c>
      <c r="Q209" s="256">
        <f t="shared" si="92"/>
        <v>19911</v>
      </c>
      <c r="R209" s="256">
        <f t="shared" si="92"/>
        <v>19294</v>
      </c>
      <c r="S209" s="256">
        <f t="shared" si="92"/>
        <v>8928</v>
      </c>
      <c r="T209" s="256">
        <f t="shared" si="92"/>
        <v>5087</v>
      </c>
      <c r="U209" s="256">
        <f t="shared" si="92"/>
        <v>1552</v>
      </c>
      <c r="V209" s="256">
        <f t="shared" si="92"/>
        <v>390</v>
      </c>
      <c r="W209" s="256">
        <f t="shared" si="92"/>
        <v>137</v>
      </c>
      <c r="X209" s="256">
        <f t="shared" si="92"/>
        <v>167</v>
      </c>
      <c r="Y209" s="256">
        <f t="shared" si="92"/>
        <v>-2649</v>
      </c>
      <c r="Z209" s="256">
        <f t="shared" si="92"/>
        <v>-2684</v>
      </c>
      <c r="AA209" s="256">
        <f t="shared" si="92"/>
        <v>35</v>
      </c>
      <c r="AB209" s="256">
        <f t="shared" si="92"/>
        <v>111299</v>
      </c>
      <c r="AC209" s="256">
        <f t="shared" si="92"/>
        <v>106082</v>
      </c>
      <c r="AD209" s="256">
        <f t="shared" si="92"/>
        <v>5217</v>
      </c>
      <c r="AE209" s="256">
        <f t="shared" si="92"/>
        <v>121924</v>
      </c>
      <c r="AF209" s="256">
        <f t="shared" si="92"/>
        <v>116724</v>
      </c>
      <c r="AG209" s="256">
        <f t="shared" si="92"/>
        <v>5200</v>
      </c>
      <c r="AH209" s="256">
        <f t="shared" si="92"/>
        <v>-10625</v>
      </c>
      <c r="AI209" s="256">
        <f t="shared" si="92"/>
        <v>-10642</v>
      </c>
      <c r="AJ209" s="256">
        <f t="shared" si="92"/>
        <v>17</v>
      </c>
      <c r="AK209" s="234">
        <f t="shared" ref="AK209" si="93">+AC209/F209</f>
        <v>2.0161931008267606</v>
      </c>
      <c r="AL209" s="234">
        <f t="shared" ref="AL209" si="94">+AF209/P209</f>
        <v>2.1107795801009059</v>
      </c>
      <c r="AM209" s="234">
        <f t="shared" ref="AM209" si="95">+AK209-AL209</f>
        <v>-9.4586479274145319E-2</v>
      </c>
    </row>
    <row r="210" spans="1:39">
      <c r="E210" s="228">
        <f t="shared" ref="E210:AM210" si="96">E6-E209</f>
        <v>0</v>
      </c>
      <c r="F210" s="228">
        <f t="shared" si="96"/>
        <v>0</v>
      </c>
      <c r="G210" s="228">
        <f t="shared" si="96"/>
        <v>0</v>
      </c>
      <c r="H210" s="228">
        <f t="shared" si="96"/>
        <v>0</v>
      </c>
      <c r="I210" s="228">
        <f t="shared" si="96"/>
        <v>0</v>
      </c>
      <c r="J210" s="228">
        <f t="shared" si="96"/>
        <v>0</v>
      </c>
      <c r="K210" s="228">
        <f t="shared" si="96"/>
        <v>0</v>
      </c>
      <c r="L210" s="228">
        <f t="shared" si="96"/>
        <v>0</v>
      </c>
      <c r="M210" s="228">
        <f t="shared" si="96"/>
        <v>0</v>
      </c>
      <c r="N210" s="228">
        <f t="shared" si="96"/>
        <v>0</v>
      </c>
      <c r="O210" s="228">
        <f t="shared" si="96"/>
        <v>0</v>
      </c>
      <c r="P210" s="257">
        <f t="shared" si="96"/>
        <v>0</v>
      </c>
      <c r="Q210" s="257">
        <f t="shared" si="96"/>
        <v>0</v>
      </c>
      <c r="R210" s="257">
        <f t="shared" si="96"/>
        <v>0</v>
      </c>
      <c r="S210" s="257">
        <f t="shared" si="96"/>
        <v>0</v>
      </c>
      <c r="T210" s="257">
        <f t="shared" si="96"/>
        <v>0</v>
      </c>
      <c r="U210" s="257">
        <f t="shared" si="96"/>
        <v>0</v>
      </c>
      <c r="V210" s="257">
        <f t="shared" si="96"/>
        <v>0</v>
      </c>
      <c r="W210" s="257">
        <f t="shared" si="96"/>
        <v>0</v>
      </c>
      <c r="X210" s="257">
        <f t="shared" si="96"/>
        <v>0</v>
      </c>
      <c r="Y210" s="257">
        <f t="shared" si="96"/>
        <v>0</v>
      </c>
      <c r="Z210" s="257">
        <f t="shared" si="96"/>
        <v>0</v>
      </c>
      <c r="AA210" s="257">
        <f t="shared" si="96"/>
        <v>0</v>
      </c>
      <c r="AB210" s="257">
        <f t="shared" si="96"/>
        <v>0</v>
      </c>
      <c r="AC210" s="257">
        <f t="shared" si="96"/>
        <v>0</v>
      </c>
      <c r="AD210" s="257">
        <f t="shared" si="96"/>
        <v>0</v>
      </c>
      <c r="AE210" s="257">
        <f t="shared" si="96"/>
        <v>0</v>
      </c>
      <c r="AF210" s="257">
        <f t="shared" si="96"/>
        <v>0</v>
      </c>
      <c r="AG210" s="257">
        <f t="shared" si="96"/>
        <v>0</v>
      </c>
      <c r="AH210" s="257">
        <f t="shared" si="96"/>
        <v>0</v>
      </c>
      <c r="AI210" s="257">
        <f t="shared" si="96"/>
        <v>0</v>
      </c>
      <c r="AJ210" s="257">
        <f t="shared" si="96"/>
        <v>0</v>
      </c>
      <c r="AK210" s="257">
        <f t="shared" si="96"/>
        <v>0</v>
      </c>
      <c r="AL210" s="257">
        <f t="shared" si="96"/>
        <v>0</v>
      </c>
      <c r="AM210" s="257">
        <f t="shared" si="96"/>
        <v>0</v>
      </c>
    </row>
  </sheetData>
  <mergeCells count="50">
    <mergeCell ref="AL3:AL5"/>
    <mergeCell ref="AH3:AJ3"/>
    <mergeCell ref="E2:X2"/>
    <mergeCell ref="B193:C193"/>
    <mergeCell ref="B194:C194"/>
    <mergeCell ref="B188:C188"/>
    <mergeCell ref="B189:C189"/>
    <mergeCell ref="B190:C190"/>
    <mergeCell ref="B191:C191"/>
    <mergeCell ref="B192:C192"/>
    <mergeCell ref="B185:C185"/>
    <mergeCell ref="B186:C186"/>
    <mergeCell ref="B187:C187"/>
    <mergeCell ref="Y2:AA2"/>
    <mergeCell ref="AB2:AJ2"/>
    <mergeCell ref="E4:E5"/>
    <mergeCell ref="B202:C202"/>
    <mergeCell ref="B195:C195"/>
    <mergeCell ref="B196:C196"/>
    <mergeCell ref="B197:C197"/>
    <mergeCell ref="B198:C198"/>
    <mergeCell ref="B199:C199"/>
    <mergeCell ref="B200:C200"/>
    <mergeCell ref="B201:C201"/>
    <mergeCell ref="F4:M4"/>
    <mergeCell ref="N4:N5"/>
    <mergeCell ref="E3:N3"/>
    <mergeCell ref="O3:X3"/>
    <mergeCell ref="Y3:AA3"/>
    <mergeCell ref="AB3:AD3"/>
    <mergeCell ref="AE3:AG3"/>
    <mergeCell ref="X4:X5"/>
    <mergeCell ref="Y4:Y5"/>
    <mergeCell ref="Z4:Z5"/>
    <mergeCell ref="AM3:AM5"/>
    <mergeCell ref="A2:C5"/>
    <mergeCell ref="AF4:AF5"/>
    <mergeCell ref="AG4:AG5"/>
    <mergeCell ref="AH4:AH5"/>
    <mergeCell ref="AI4:AI5"/>
    <mergeCell ref="AJ4:AJ5"/>
    <mergeCell ref="AA4:AA5"/>
    <mergeCell ref="AB4:AB5"/>
    <mergeCell ref="AC4:AC5"/>
    <mergeCell ref="AD4:AD5"/>
    <mergeCell ref="AE4:AE5"/>
    <mergeCell ref="O4:O5"/>
    <mergeCell ref="P4:W4"/>
    <mergeCell ref="AK2:AM2"/>
    <mergeCell ref="AK3:AK5"/>
  </mergeCells>
  <phoneticPr fontId="1"/>
  <pageMargins left="0.59055118110236227" right="0.59055118110236227" top="0.59055118110236227" bottom="0.39370078740157483" header="0.31496062992125984" footer="0.31496062992125984"/>
  <pageSetup paperSize="9" scale="61" orientation="portrait" r:id="rId1"/>
  <rowBreaks count="2" manualBreakCount="2">
    <brk id="69" max="39" man="1"/>
    <brk id="134" max="39" man="1"/>
  </rowBreaks>
  <colBreaks count="1" manualBreakCount="1">
    <brk id="24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22</vt:i4>
      </vt:variant>
      <vt:variant>
        <vt:lpstr>名前付き一覧</vt:lpstr>
      </vt:variant>
      <vt:variant>
        <vt:i4>22</vt:i4>
      </vt:variant>
    </vt:vector>
  </HeadingPairs>
  <TitlesOfParts>
    <vt:vector size="44" baseType="lpstr">
      <vt:lpstr>目次</vt:lpstr>
      <vt:lpstr>第1表(印刷用)</vt:lpstr>
      <vt:lpstr>第2表(印刷用) (不詳表示しない)</vt:lpstr>
      <vt:lpstr>第2表(印刷用)（不詳表示あり）</vt:lpstr>
      <vt:lpstr>第3表(印刷用)</vt:lpstr>
      <vt:lpstr>第4表(印刷用)</vt:lpstr>
      <vt:lpstr>第1表03(印刷用秘匿処理前)ここまで</vt:lpstr>
      <vt:lpstr>第1表02(加工用) (R2)</vt:lpstr>
      <vt:lpstr>第1表02(加工用)</vt:lpstr>
      <vt:lpstr>第1表01元データ (R2)</vt:lpstr>
      <vt:lpstr>第1表01元データ</vt:lpstr>
      <vt:lpstr>第2表(加工用) </vt:lpstr>
      <vt:lpstr>第2表(加工用)</vt:lpstr>
      <vt:lpstr>第2表01元データ</vt:lpstr>
      <vt:lpstr>(H22時表2修正箇所)</vt:lpstr>
      <vt:lpstr>令和2年9月末住基人口</vt:lpstr>
      <vt:lpstr>第3表02(加工用) (R2)</vt:lpstr>
      <vt:lpstr>第3表02(加工用)</vt:lpstr>
      <vt:lpstr>第3表01元データ</vt:lpstr>
      <vt:lpstr>第4表02(加工用) (R2)</vt:lpstr>
      <vt:lpstr>第4表02(加工用)</vt:lpstr>
      <vt:lpstr>第4表01元データ</vt:lpstr>
      <vt:lpstr>'第1表(印刷用)'!Print_Area</vt:lpstr>
      <vt:lpstr>'第1表02(加工用)'!Print_Area</vt:lpstr>
      <vt:lpstr>'第1表02(加工用) (R2)'!Print_Area</vt:lpstr>
      <vt:lpstr>'第1表03(印刷用秘匿処理前)ここまで'!Print_Area</vt:lpstr>
      <vt:lpstr>'第2表(印刷用) (不詳表示しない)'!Print_Area</vt:lpstr>
      <vt:lpstr>'第2表(印刷用)（不詳表示あり）'!Print_Area</vt:lpstr>
      <vt:lpstr>'第2表(加工用)'!Print_Area</vt:lpstr>
      <vt:lpstr>'第2表(加工用) '!Print_Area</vt:lpstr>
      <vt:lpstr>'第3表(印刷用)'!Print_Area</vt:lpstr>
      <vt:lpstr>'第3表02(加工用) (R2)'!Print_Area</vt:lpstr>
      <vt:lpstr>'第4表(印刷用)'!Print_Area</vt:lpstr>
      <vt:lpstr>'第4表02(加工用)'!Print_Area</vt:lpstr>
      <vt:lpstr>'第4表02(加工用) (R2)'!Print_Area</vt:lpstr>
      <vt:lpstr>'第1表02(加工用)'!Print_Titles</vt:lpstr>
      <vt:lpstr>'第1表02(加工用) (R2)'!Print_Titles</vt:lpstr>
      <vt:lpstr>'第2表(加工用)'!Print_Titles</vt:lpstr>
      <vt:lpstr>'第2表(加工用) '!Print_Titles</vt:lpstr>
      <vt:lpstr>第2表01元データ!Print_Titles</vt:lpstr>
      <vt:lpstr>'第3表02(加工用)'!Print_Titles</vt:lpstr>
      <vt:lpstr>'第3表02(加工用) (R2)'!Print_Titles</vt:lpstr>
      <vt:lpstr>'第4表02(加工用)'!Print_Titles</vt:lpstr>
      <vt:lpstr>'第4表02(加工用) (R2)'!Print_Titles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ba044</dc:creator>
  <cp:lastModifiedBy>北出晃也</cp:lastModifiedBy>
  <cp:lastPrinted>2022-10-14T03:07:31Z</cp:lastPrinted>
  <dcterms:created xsi:type="dcterms:W3CDTF">2011-07-22T00:42:17Z</dcterms:created>
  <dcterms:modified xsi:type="dcterms:W3CDTF">2022-11-02T06:13:16Z</dcterms:modified>
</cp:coreProperties>
</file>